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Python &amp; Excel project\Customer churn Analysis\1. Datasets\"/>
    </mc:Choice>
  </mc:AlternateContent>
  <xr:revisionPtr revIDLastSave="0" documentId="13_ncr:1_{E402C483-2467-41F9-900D-07137843B346}" xr6:coauthVersionLast="47" xr6:coauthVersionMax="47" xr10:uidLastSave="{00000000-0000-0000-0000-000000000000}"/>
  <bookViews>
    <workbookView xWindow="-108" yWindow="-108" windowWidth="23256" windowHeight="13176" activeTab="2" xr2:uid="{00000000-000D-0000-FFFF-FFFF00000000}"/>
  </bookViews>
  <sheets>
    <sheet name="customer cleaned data" sheetId="1" r:id="rId1"/>
    <sheet name="pivot data" sheetId="2" r:id="rId2"/>
    <sheet name="Dashboard" sheetId="3" r:id="rId3"/>
  </sheets>
  <definedNames>
    <definedName name="_xlnm._FilterDatabase" localSheetId="0" hidden="1">'customer cleaned data'!$E$1:$E$6419</definedName>
    <definedName name="_xlchart.v5.0" hidden="1">'pivot data'!$C$11</definedName>
    <definedName name="_xlchart.v5.1" hidden="1">'pivot data'!$C$12:$C$33</definedName>
    <definedName name="_xlchart.v5.2" hidden="1">'pivot data'!$D$11</definedName>
    <definedName name="_xlchart.v5.3" hidden="1">'pivot data'!$D$12:$D$33</definedName>
    <definedName name="_xlchart.v5.4" hidden="1">'pivot data'!$C$11</definedName>
    <definedName name="_xlchart.v5.5" hidden="1">'pivot data'!$C$12:$C$33</definedName>
    <definedName name="_xlchart.v5.6" hidden="1">'pivot data'!$D$11</definedName>
    <definedName name="_xlchart.v5.7" hidden="1">'pivot data'!$D$12:$D$33</definedName>
    <definedName name="Slicer_Age_Group">#N/A</definedName>
    <definedName name="Slicer_Gender">#N/A</definedName>
    <definedName name="Slicer_State">#N/A</definedName>
  </definedNames>
  <calcPr calcId="191029"/>
  <pivotCaches>
    <pivotCache cacheId="6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3" i="2" l="1"/>
  <c r="C14" i="2"/>
  <c r="C15" i="2"/>
  <c r="C16" i="2"/>
  <c r="C17" i="2"/>
  <c r="C18" i="2"/>
  <c r="C19" i="2"/>
  <c r="C20" i="2"/>
  <c r="C21" i="2"/>
  <c r="C22" i="2"/>
  <c r="C23" i="2"/>
  <c r="C24" i="2"/>
  <c r="C25" i="2"/>
  <c r="C26" i="2"/>
  <c r="C27" i="2"/>
  <c r="C28" i="2"/>
  <c r="C29" i="2"/>
  <c r="C30" i="2"/>
  <c r="C31" i="2"/>
  <c r="C32" i="2"/>
  <c r="C33" i="2"/>
  <c r="C12" i="2"/>
  <c r="AK3" i="1" a="1"/>
  <c r="AK3" i="1" s="1"/>
  <c r="AK4" i="1" a="1"/>
  <c r="AK4" i="1" s="1"/>
  <c r="AK5" i="1" a="1"/>
  <c r="AK5" i="1" s="1"/>
  <c r="AK6" i="1" a="1"/>
  <c r="AK6" i="1" s="1"/>
  <c r="AK7" i="1" a="1"/>
  <c r="AK7" i="1" s="1"/>
  <c r="AK8" i="1" a="1"/>
  <c r="AK8" i="1" s="1"/>
  <c r="AK9" i="1" a="1"/>
  <c r="AK9" i="1" s="1"/>
  <c r="AK10" i="1" a="1"/>
  <c r="AK10" i="1" s="1"/>
  <c r="AK11" i="1" a="1"/>
  <c r="AK11" i="1" s="1"/>
  <c r="AK12" i="1" a="1"/>
  <c r="AK12" i="1" s="1"/>
  <c r="AK13" i="1" a="1"/>
  <c r="AK13" i="1" s="1"/>
  <c r="AK14" i="1" a="1"/>
  <c r="AK14" i="1" s="1"/>
  <c r="AK15" i="1" a="1"/>
  <c r="AK15" i="1" s="1"/>
  <c r="AK16" i="1" a="1"/>
  <c r="AK16" i="1" s="1"/>
  <c r="AK17" i="1" a="1"/>
  <c r="AK17" i="1" s="1"/>
  <c r="AK18" i="1" a="1"/>
  <c r="AK18" i="1" s="1"/>
  <c r="AK19" i="1" a="1"/>
  <c r="AK19" i="1" s="1"/>
  <c r="AK20" i="1" a="1"/>
  <c r="AK20" i="1" s="1"/>
  <c r="AK21" i="1" a="1"/>
  <c r="AK21" i="1" s="1"/>
  <c r="AK22" i="1" a="1"/>
  <c r="AK22" i="1" s="1"/>
  <c r="AK23" i="1" a="1"/>
  <c r="AK23" i="1" s="1"/>
  <c r="AK24" i="1" a="1"/>
  <c r="AK24" i="1" s="1"/>
  <c r="AK25" i="1" a="1"/>
  <c r="AK25" i="1" s="1"/>
  <c r="AK26" i="1" a="1"/>
  <c r="AK26" i="1" s="1"/>
  <c r="AK27" i="1" a="1"/>
  <c r="AK27" i="1" s="1"/>
  <c r="AK28" i="1" a="1"/>
  <c r="AK28" i="1" s="1"/>
  <c r="AK29" i="1" a="1"/>
  <c r="AK29" i="1" s="1"/>
  <c r="AK30" i="1" a="1"/>
  <c r="AK30" i="1" s="1"/>
  <c r="AK31" i="1" a="1"/>
  <c r="AK31" i="1" s="1"/>
  <c r="AK32" i="1" a="1"/>
  <c r="AK32" i="1" s="1"/>
  <c r="AK33" i="1" a="1"/>
  <c r="AK33" i="1" s="1"/>
  <c r="AK34" i="1" a="1"/>
  <c r="AK34" i="1" s="1"/>
  <c r="AK35" i="1" a="1"/>
  <c r="AK35" i="1" s="1"/>
  <c r="AK36" i="1" a="1"/>
  <c r="AK36" i="1" s="1"/>
  <c r="AK37" i="1" a="1"/>
  <c r="AK37" i="1" s="1"/>
  <c r="AK38" i="1" a="1"/>
  <c r="AK38" i="1" s="1"/>
  <c r="AK39" i="1" a="1"/>
  <c r="AK39" i="1" s="1"/>
  <c r="AK40" i="1" a="1"/>
  <c r="AK40" i="1" s="1"/>
  <c r="AK41" i="1" a="1"/>
  <c r="AK41" i="1" s="1"/>
  <c r="AK42" i="1" a="1"/>
  <c r="AK42" i="1" s="1"/>
  <c r="AK43" i="1" a="1"/>
  <c r="AK43" i="1" s="1"/>
  <c r="AK44" i="1" a="1"/>
  <c r="AK44" i="1" s="1"/>
  <c r="AK45" i="1" a="1"/>
  <c r="AK45" i="1" s="1"/>
  <c r="AK46" i="1" a="1"/>
  <c r="AK46" i="1" s="1"/>
  <c r="AK47" i="1" a="1"/>
  <c r="AK47" i="1" s="1"/>
  <c r="AK48" i="1" a="1"/>
  <c r="AK48" i="1" s="1"/>
  <c r="AK49" i="1" a="1"/>
  <c r="AK49" i="1" s="1"/>
  <c r="AK50" i="1" a="1"/>
  <c r="AK50" i="1" s="1"/>
  <c r="AK51" i="1" a="1"/>
  <c r="AK51" i="1" s="1"/>
  <c r="AK52" i="1" a="1"/>
  <c r="AK52" i="1" s="1"/>
  <c r="AK53" i="1" a="1"/>
  <c r="AK53" i="1" s="1"/>
  <c r="AK54" i="1" a="1"/>
  <c r="AK54" i="1" s="1"/>
  <c r="AK55" i="1" a="1"/>
  <c r="AK55" i="1" s="1"/>
  <c r="AK56" i="1" a="1"/>
  <c r="AK56" i="1" s="1"/>
  <c r="AK57" i="1" a="1"/>
  <c r="AK57" i="1" s="1"/>
  <c r="AK58" i="1" a="1"/>
  <c r="AK58" i="1" s="1"/>
  <c r="AK59" i="1" a="1"/>
  <c r="AK59" i="1" s="1"/>
  <c r="AK60" i="1" a="1"/>
  <c r="AK60" i="1" s="1"/>
  <c r="AK61" i="1" a="1"/>
  <c r="AK61" i="1" s="1"/>
  <c r="AK62" i="1" a="1"/>
  <c r="AK62" i="1" s="1"/>
  <c r="AK63" i="1" a="1"/>
  <c r="AK63" i="1" s="1"/>
  <c r="AK64" i="1" a="1"/>
  <c r="AK64" i="1" s="1"/>
  <c r="AK65" i="1" a="1"/>
  <c r="AK65" i="1" s="1"/>
  <c r="AK66" i="1" a="1"/>
  <c r="AK66" i="1" s="1"/>
  <c r="AK67" i="1" a="1"/>
  <c r="AK67" i="1" s="1"/>
  <c r="AK68" i="1" a="1"/>
  <c r="AK68" i="1" s="1"/>
  <c r="AK69" i="1" a="1"/>
  <c r="AK69" i="1" s="1"/>
  <c r="AK70" i="1" a="1"/>
  <c r="AK70" i="1" s="1"/>
  <c r="AK71" i="1" a="1"/>
  <c r="AK71" i="1" s="1"/>
  <c r="AK72" i="1" a="1"/>
  <c r="AK72" i="1" s="1"/>
  <c r="AK73" i="1" a="1"/>
  <c r="AK73" i="1" s="1"/>
  <c r="AK74" i="1" a="1"/>
  <c r="AK74" i="1" s="1"/>
  <c r="AK75" i="1" a="1"/>
  <c r="AK75" i="1" s="1"/>
  <c r="AK76" i="1" a="1"/>
  <c r="AK76" i="1" s="1"/>
  <c r="AK77" i="1" a="1"/>
  <c r="AK77" i="1" s="1"/>
  <c r="AK78" i="1" a="1"/>
  <c r="AK78" i="1" s="1"/>
  <c r="AK79" i="1" a="1"/>
  <c r="AK79" i="1" s="1"/>
  <c r="AK80" i="1" a="1"/>
  <c r="AK80" i="1" s="1"/>
  <c r="AK81" i="1" a="1"/>
  <c r="AK81" i="1" s="1"/>
  <c r="AK82" i="1" a="1"/>
  <c r="AK82" i="1" s="1"/>
  <c r="AK83" i="1" a="1"/>
  <c r="AK83" i="1" s="1"/>
  <c r="AK84" i="1" a="1"/>
  <c r="AK84" i="1" s="1"/>
  <c r="AK85" i="1" a="1"/>
  <c r="AK85" i="1"/>
  <c r="AK86" i="1" a="1"/>
  <c r="AK86" i="1" s="1"/>
  <c r="AK87" i="1" a="1"/>
  <c r="AK87" i="1" s="1"/>
  <c r="AK88" i="1" a="1"/>
  <c r="AK88" i="1" s="1"/>
  <c r="AK89" i="1" a="1"/>
  <c r="AK89" i="1" s="1"/>
  <c r="AK90" i="1" a="1"/>
  <c r="AK90" i="1" s="1"/>
  <c r="AK91" i="1" a="1"/>
  <c r="AK91" i="1" s="1"/>
  <c r="AK92" i="1" a="1"/>
  <c r="AK92" i="1" s="1"/>
  <c r="AK93" i="1" a="1"/>
  <c r="AK93" i="1" s="1"/>
  <c r="AK94" i="1" a="1"/>
  <c r="AK94" i="1" s="1"/>
  <c r="AK95" i="1" a="1"/>
  <c r="AK95" i="1" s="1"/>
  <c r="AK96" i="1" a="1"/>
  <c r="AK96" i="1" s="1"/>
  <c r="AK97" i="1" a="1"/>
  <c r="AK97" i="1" s="1"/>
  <c r="AK98" i="1" a="1"/>
  <c r="AK98" i="1" s="1"/>
  <c r="AK99" i="1" a="1"/>
  <c r="AK99" i="1" s="1"/>
  <c r="AK100" i="1" a="1"/>
  <c r="AK100" i="1" s="1"/>
  <c r="AK101" i="1" a="1"/>
  <c r="AK101" i="1" s="1"/>
  <c r="AK102" i="1" a="1"/>
  <c r="AK102" i="1"/>
  <c r="AK103" i="1" a="1"/>
  <c r="AK103" i="1" s="1"/>
  <c r="AK104" i="1" a="1"/>
  <c r="AK104" i="1" s="1"/>
  <c r="AK105" i="1" a="1"/>
  <c r="AK105" i="1" s="1"/>
  <c r="AK106" i="1" a="1"/>
  <c r="AK106" i="1" s="1"/>
  <c r="AK107" i="1" a="1"/>
  <c r="AK107" i="1" s="1"/>
  <c r="AK108" i="1" a="1"/>
  <c r="AK108" i="1" s="1"/>
  <c r="AK109" i="1" a="1"/>
  <c r="AK109" i="1" s="1"/>
  <c r="AK110" i="1" a="1"/>
  <c r="AK110" i="1" s="1"/>
  <c r="AK111" i="1" a="1"/>
  <c r="AK111" i="1" s="1"/>
  <c r="AK112" i="1" a="1"/>
  <c r="AK112" i="1" s="1"/>
  <c r="AK113" i="1" a="1"/>
  <c r="AK113" i="1" s="1"/>
  <c r="AK114" i="1" a="1"/>
  <c r="AK114" i="1" s="1"/>
  <c r="AK115" i="1" a="1"/>
  <c r="AK115" i="1" s="1"/>
  <c r="AK116" i="1" a="1"/>
  <c r="AK116" i="1" s="1"/>
  <c r="AK117" i="1" a="1"/>
  <c r="AK117" i="1" s="1"/>
  <c r="AK118" i="1" a="1"/>
  <c r="AK118" i="1"/>
  <c r="AK119" i="1" a="1"/>
  <c r="AK119" i="1" s="1"/>
  <c r="AK120" i="1" a="1"/>
  <c r="AK120" i="1" s="1"/>
  <c r="AK121" i="1" a="1"/>
  <c r="AK121" i="1" s="1"/>
  <c r="AK122" i="1" a="1"/>
  <c r="AK122" i="1" s="1"/>
  <c r="AK123" i="1" a="1"/>
  <c r="AK123" i="1" s="1"/>
  <c r="AK124" i="1" a="1"/>
  <c r="AK124" i="1" s="1"/>
  <c r="AK125" i="1" a="1"/>
  <c r="AK125" i="1" s="1"/>
  <c r="AK126" i="1" a="1"/>
  <c r="AK126" i="1" s="1"/>
  <c r="AK127" i="1" a="1"/>
  <c r="AK127" i="1" s="1"/>
  <c r="AK128" i="1" a="1"/>
  <c r="AK128" i="1"/>
  <c r="AK129" i="1" a="1"/>
  <c r="AK129" i="1" s="1"/>
  <c r="AK130" i="1" a="1"/>
  <c r="AK130" i="1" s="1"/>
  <c r="AK131" i="1" a="1"/>
  <c r="AK131" i="1" s="1"/>
  <c r="AK132" i="1" a="1"/>
  <c r="AK132" i="1" s="1"/>
  <c r="AK133" i="1" a="1"/>
  <c r="AK133" i="1" s="1"/>
  <c r="AK134" i="1" a="1"/>
  <c r="AK134" i="1" s="1"/>
  <c r="AK135" i="1" a="1"/>
  <c r="AK135" i="1" s="1"/>
  <c r="AK136" i="1" a="1"/>
  <c r="AK136" i="1" s="1"/>
  <c r="AK137" i="1" a="1"/>
  <c r="AK137" i="1" s="1"/>
  <c r="AK138" i="1" a="1"/>
  <c r="AK138" i="1" s="1"/>
  <c r="AK139" i="1" a="1"/>
  <c r="AK139" i="1" s="1"/>
  <c r="AK140" i="1" a="1"/>
  <c r="AK140" i="1" s="1"/>
  <c r="AK141" i="1" a="1"/>
  <c r="AK141" i="1" s="1"/>
  <c r="AK142" i="1" a="1"/>
  <c r="AK142" i="1" s="1"/>
  <c r="AK143" i="1" a="1"/>
  <c r="AK143" i="1" s="1"/>
  <c r="AK144" i="1" a="1"/>
  <c r="AK144" i="1" s="1"/>
  <c r="AK145" i="1" a="1"/>
  <c r="AK145" i="1" s="1"/>
  <c r="AK146" i="1" a="1"/>
  <c r="AK146" i="1" s="1"/>
  <c r="AK147" i="1" a="1"/>
  <c r="AK147" i="1" s="1"/>
  <c r="AK148" i="1" a="1"/>
  <c r="AK148" i="1" s="1"/>
  <c r="AK149" i="1" a="1"/>
  <c r="AK149" i="1" s="1"/>
  <c r="AK150" i="1" a="1"/>
  <c r="AK150" i="1" s="1"/>
  <c r="AK151" i="1" a="1"/>
  <c r="AK151" i="1" s="1"/>
  <c r="AK152" i="1" a="1"/>
  <c r="AK152" i="1" s="1"/>
  <c r="AK153" i="1" a="1"/>
  <c r="AK153" i="1" s="1"/>
  <c r="AK154" i="1" a="1"/>
  <c r="AK154" i="1" s="1"/>
  <c r="AK155" i="1" a="1"/>
  <c r="AK155" i="1" s="1"/>
  <c r="AK156" i="1" a="1"/>
  <c r="AK156" i="1" s="1"/>
  <c r="AK157" i="1" a="1"/>
  <c r="AK157" i="1" s="1"/>
  <c r="AK158" i="1" a="1"/>
  <c r="AK158" i="1" s="1"/>
  <c r="AK159" i="1" a="1"/>
  <c r="AK159" i="1" s="1"/>
  <c r="AK160" i="1" a="1"/>
  <c r="AK160" i="1" s="1"/>
  <c r="AK161" i="1" a="1"/>
  <c r="AK161" i="1" s="1"/>
  <c r="AK162" i="1" a="1"/>
  <c r="AK162" i="1" s="1"/>
  <c r="AK163" i="1" a="1"/>
  <c r="AK163" i="1" s="1"/>
  <c r="AK164" i="1" a="1"/>
  <c r="AK164" i="1" s="1"/>
  <c r="AK165" i="1" a="1"/>
  <c r="AK165" i="1" s="1"/>
  <c r="AK166" i="1" a="1"/>
  <c r="AK166" i="1" s="1"/>
  <c r="AK167" i="1" a="1"/>
  <c r="AK167" i="1" s="1"/>
  <c r="AK168" i="1" a="1"/>
  <c r="AK168" i="1" s="1"/>
  <c r="AK169" i="1" a="1"/>
  <c r="AK169" i="1" s="1"/>
  <c r="AK170" i="1" a="1"/>
  <c r="AK170" i="1" s="1"/>
  <c r="AK171" i="1" a="1"/>
  <c r="AK171" i="1" s="1"/>
  <c r="AK172" i="1" a="1"/>
  <c r="AK172" i="1" s="1"/>
  <c r="AK173" i="1" a="1"/>
  <c r="AK173" i="1" s="1"/>
  <c r="AK174" i="1" a="1"/>
  <c r="AK174" i="1" s="1"/>
  <c r="AK175" i="1" a="1"/>
  <c r="AK175" i="1" s="1"/>
  <c r="AK176" i="1" a="1"/>
  <c r="AK176" i="1" s="1"/>
  <c r="AK177" i="1" a="1"/>
  <c r="AK177" i="1" s="1"/>
  <c r="AK178" i="1" a="1"/>
  <c r="AK178" i="1" s="1"/>
  <c r="AK179" i="1" a="1"/>
  <c r="AK179" i="1" s="1"/>
  <c r="AK180" i="1" a="1"/>
  <c r="AK180" i="1" s="1"/>
  <c r="AK181" i="1" a="1"/>
  <c r="AK181" i="1" s="1"/>
  <c r="AK182" i="1" a="1"/>
  <c r="AK182" i="1" s="1"/>
  <c r="AK183" i="1" a="1"/>
  <c r="AK183" i="1" s="1"/>
  <c r="AK184" i="1" a="1"/>
  <c r="AK184" i="1" s="1"/>
  <c r="AK185" i="1" a="1"/>
  <c r="AK185" i="1" s="1"/>
  <c r="AK186" i="1" a="1"/>
  <c r="AK186" i="1" s="1"/>
  <c r="AK187" i="1" a="1"/>
  <c r="AK187" i="1"/>
  <c r="AK188" i="1" a="1"/>
  <c r="AK188" i="1" s="1"/>
  <c r="AK189" i="1" a="1"/>
  <c r="AK189" i="1" s="1"/>
  <c r="AK190" i="1" a="1"/>
  <c r="AK190" i="1" s="1"/>
  <c r="AK191" i="1" a="1"/>
  <c r="AK191" i="1" s="1"/>
  <c r="AK192" i="1" a="1"/>
  <c r="AK192" i="1" s="1"/>
  <c r="AK193" i="1" a="1"/>
  <c r="AK193" i="1" s="1"/>
  <c r="AK194" i="1" a="1"/>
  <c r="AK194" i="1" s="1"/>
  <c r="AK195" i="1" a="1"/>
  <c r="AK195" i="1" s="1"/>
  <c r="AK196" i="1" a="1"/>
  <c r="AK196" i="1" s="1"/>
  <c r="AK197" i="1" a="1"/>
  <c r="AK197" i="1" s="1"/>
  <c r="AK198" i="1" a="1"/>
  <c r="AK198" i="1" s="1"/>
  <c r="AK199" i="1" a="1"/>
  <c r="AK199" i="1" s="1"/>
  <c r="AK200" i="1" a="1"/>
  <c r="AK200" i="1" s="1"/>
  <c r="AK201" i="1" a="1"/>
  <c r="AK201" i="1" s="1"/>
  <c r="AK202" i="1" a="1"/>
  <c r="AK202" i="1" s="1"/>
  <c r="AK203" i="1" a="1"/>
  <c r="AK203" i="1" s="1"/>
  <c r="AK204" i="1" a="1"/>
  <c r="AK204" i="1" s="1"/>
  <c r="AK205" i="1" a="1"/>
  <c r="AK205" i="1" s="1"/>
  <c r="AK206" i="1" a="1"/>
  <c r="AK206" i="1" s="1"/>
  <c r="AK207" i="1" a="1"/>
  <c r="AK207" i="1" s="1"/>
  <c r="AK208" i="1" a="1"/>
  <c r="AK208" i="1" s="1"/>
  <c r="AK209" i="1" a="1"/>
  <c r="AK209" i="1" s="1"/>
  <c r="AK210" i="1" a="1"/>
  <c r="AK210" i="1" s="1"/>
  <c r="AK211" i="1" a="1"/>
  <c r="AK211" i="1" s="1"/>
  <c r="AK212" i="1" a="1"/>
  <c r="AK212" i="1" s="1"/>
  <c r="AK213" i="1" a="1"/>
  <c r="AK213" i="1" s="1"/>
  <c r="AK214" i="1" a="1"/>
  <c r="AK214" i="1" s="1"/>
  <c r="AK215" i="1" a="1"/>
  <c r="AK215" i="1" s="1"/>
  <c r="AK216" i="1" a="1"/>
  <c r="AK216" i="1" s="1"/>
  <c r="AK217" i="1" a="1"/>
  <c r="AK217" i="1" s="1"/>
  <c r="AK218" i="1" a="1"/>
  <c r="AK218" i="1" s="1"/>
  <c r="AK219" i="1" a="1"/>
  <c r="AK219" i="1" s="1"/>
  <c r="AK220" i="1" a="1"/>
  <c r="AK220" i="1" s="1"/>
  <c r="AK221" i="1" a="1"/>
  <c r="AK221" i="1" s="1"/>
  <c r="AK222" i="1" a="1"/>
  <c r="AK222" i="1" s="1"/>
  <c r="AK223" i="1" a="1"/>
  <c r="AK223" i="1" s="1"/>
  <c r="AK224" i="1" a="1"/>
  <c r="AK224" i="1" s="1"/>
  <c r="AK225" i="1" a="1"/>
  <c r="AK225" i="1" s="1"/>
  <c r="AK226" i="1" a="1"/>
  <c r="AK226" i="1" s="1"/>
  <c r="AK227" i="1" a="1"/>
  <c r="AK227" i="1" s="1"/>
  <c r="AK228" i="1" a="1"/>
  <c r="AK228" i="1" s="1"/>
  <c r="AK229" i="1" a="1"/>
  <c r="AK229" i="1" s="1"/>
  <c r="AK230" i="1" a="1"/>
  <c r="AK230" i="1" s="1"/>
  <c r="AK231" i="1" a="1"/>
  <c r="AK231" i="1" s="1"/>
  <c r="AK232" i="1" a="1"/>
  <c r="AK232" i="1" s="1"/>
  <c r="AK233" i="1" a="1"/>
  <c r="AK233" i="1" s="1"/>
  <c r="AK234" i="1" a="1"/>
  <c r="AK234" i="1" s="1"/>
  <c r="AK235" i="1" a="1"/>
  <c r="AK235" i="1" s="1"/>
  <c r="AK236" i="1" a="1"/>
  <c r="AK236" i="1" s="1"/>
  <c r="AK237" i="1" a="1"/>
  <c r="AK237" i="1" s="1"/>
  <c r="AK238" i="1" a="1"/>
  <c r="AK238" i="1" s="1"/>
  <c r="AK239" i="1" a="1"/>
  <c r="AK239" i="1" s="1"/>
  <c r="AK240" i="1" a="1"/>
  <c r="AK240" i="1" s="1"/>
  <c r="AK241" i="1" a="1"/>
  <c r="AK241" i="1" s="1"/>
  <c r="AK242" i="1" a="1"/>
  <c r="AK242" i="1" s="1"/>
  <c r="AK243" i="1" a="1"/>
  <c r="AK243" i="1" s="1"/>
  <c r="AK244" i="1" a="1"/>
  <c r="AK244" i="1" s="1"/>
  <c r="AK245" i="1" a="1"/>
  <c r="AK245" i="1" s="1"/>
  <c r="AK246" i="1" a="1"/>
  <c r="AK246" i="1" s="1"/>
  <c r="AK247" i="1" a="1"/>
  <c r="AK247" i="1" s="1"/>
  <c r="AK248" i="1" a="1"/>
  <c r="AK248" i="1" s="1"/>
  <c r="AK249" i="1" a="1"/>
  <c r="AK249" i="1" s="1"/>
  <c r="AK250" i="1" a="1"/>
  <c r="AK250" i="1" s="1"/>
  <c r="AK251" i="1" a="1"/>
  <c r="AK251" i="1" s="1"/>
  <c r="AK252" i="1" a="1"/>
  <c r="AK252" i="1" s="1"/>
  <c r="AK253" i="1" a="1"/>
  <c r="AK253" i="1" s="1"/>
  <c r="AK254" i="1" a="1"/>
  <c r="AK254" i="1" s="1"/>
  <c r="AK255" i="1" a="1"/>
  <c r="AK255" i="1" s="1"/>
  <c r="AK256" i="1" a="1"/>
  <c r="AK256" i="1" s="1"/>
  <c r="AK257" i="1" a="1"/>
  <c r="AK257" i="1" s="1"/>
  <c r="AK258" i="1" a="1"/>
  <c r="AK258" i="1" s="1"/>
  <c r="AK259" i="1" a="1"/>
  <c r="AK259" i="1" s="1"/>
  <c r="AK260" i="1" a="1"/>
  <c r="AK260" i="1" s="1"/>
  <c r="AK261" i="1" a="1"/>
  <c r="AK261" i="1" s="1"/>
  <c r="AK262" i="1" a="1"/>
  <c r="AK262" i="1" s="1"/>
  <c r="AK263" i="1" a="1"/>
  <c r="AK263" i="1" s="1"/>
  <c r="AK264" i="1" a="1"/>
  <c r="AK264" i="1" s="1"/>
  <c r="AK265" i="1" a="1"/>
  <c r="AK265" i="1" s="1"/>
  <c r="AK266" i="1" a="1"/>
  <c r="AK266" i="1" s="1"/>
  <c r="AK267" i="1" a="1"/>
  <c r="AK267" i="1" s="1"/>
  <c r="AK268" i="1" a="1"/>
  <c r="AK268" i="1" s="1"/>
  <c r="AK269" i="1" a="1"/>
  <c r="AK269" i="1" s="1"/>
  <c r="AK270" i="1" a="1"/>
  <c r="AK270" i="1" s="1"/>
  <c r="AK271" i="1" a="1"/>
  <c r="AK271" i="1" s="1"/>
  <c r="AK272" i="1" a="1"/>
  <c r="AK272" i="1" s="1"/>
  <c r="AK273" i="1" a="1"/>
  <c r="AK273" i="1" s="1"/>
  <c r="AK274" i="1" a="1"/>
  <c r="AK274" i="1" s="1"/>
  <c r="AK275" i="1" a="1"/>
  <c r="AK275" i="1" s="1"/>
  <c r="AK276" i="1" a="1"/>
  <c r="AK276" i="1" s="1"/>
  <c r="AK277" i="1" a="1"/>
  <c r="AK277" i="1" s="1"/>
  <c r="AK278" i="1" a="1"/>
  <c r="AK278" i="1"/>
  <c r="AK279" i="1" a="1"/>
  <c r="AK279" i="1" s="1"/>
  <c r="AK280" i="1" a="1"/>
  <c r="AK280" i="1" s="1"/>
  <c r="AK281" i="1" a="1"/>
  <c r="AK281" i="1" s="1"/>
  <c r="AK282" i="1" a="1"/>
  <c r="AK282" i="1" s="1"/>
  <c r="AK283" i="1" a="1"/>
  <c r="AK283" i="1" s="1"/>
  <c r="AK284" i="1" a="1"/>
  <c r="AK284" i="1" s="1"/>
  <c r="AK285" i="1" a="1"/>
  <c r="AK285" i="1" s="1"/>
  <c r="AK286" i="1" a="1"/>
  <c r="AK286" i="1" s="1"/>
  <c r="AK287" i="1" a="1"/>
  <c r="AK287" i="1" s="1"/>
  <c r="AK288" i="1" a="1"/>
  <c r="AK288" i="1" s="1"/>
  <c r="AK289" i="1" a="1"/>
  <c r="AK289" i="1" s="1"/>
  <c r="AK290" i="1" a="1"/>
  <c r="AK290" i="1" s="1"/>
  <c r="AK291" i="1" a="1"/>
  <c r="AK291" i="1" s="1"/>
  <c r="AK292" i="1" a="1"/>
  <c r="AK292" i="1" s="1"/>
  <c r="AK293" i="1" a="1"/>
  <c r="AK293" i="1" s="1"/>
  <c r="AK294" i="1" a="1"/>
  <c r="AK294" i="1" s="1"/>
  <c r="AK295" i="1" a="1"/>
  <c r="AK295" i="1" s="1"/>
  <c r="AK296" i="1" a="1"/>
  <c r="AK296" i="1" s="1"/>
  <c r="AK297" i="1" a="1"/>
  <c r="AK297" i="1" s="1"/>
  <c r="AK298" i="1" a="1"/>
  <c r="AK298" i="1" s="1"/>
  <c r="AK299" i="1" a="1"/>
  <c r="AK299" i="1" s="1"/>
  <c r="AK300" i="1" a="1"/>
  <c r="AK300" i="1" s="1"/>
  <c r="AK301" i="1" a="1"/>
  <c r="AK301" i="1" s="1"/>
  <c r="AK302" i="1" a="1"/>
  <c r="AK302" i="1" s="1"/>
  <c r="AK303" i="1" a="1"/>
  <c r="AK303" i="1" s="1"/>
  <c r="AK304" i="1" a="1"/>
  <c r="AK304" i="1" s="1"/>
  <c r="AK305" i="1" a="1"/>
  <c r="AK305" i="1" s="1"/>
  <c r="AK306" i="1" a="1"/>
  <c r="AK306" i="1" s="1"/>
  <c r="AK307" i="1" a="1"/>
  <c r="AK307" i="1" s="1"/>
  <c r="AK308" i="1" a="1"/>
  <c r="AK308" i="1"/>
  <c r="AK309" i="1" a="1"/>
  <c r="AK309" i="1" s="1"/>
  <c r="AK310" i="1" a="1"/>
  <c r="AK310" i="1" s="1"/>
  <c r="AK311" i="1" a="1"/>
  <c r="AK311" i="1" s="1"/>
  <c r="AK312" i="1" a="1"/>
  <c r="AK312" i="1" s="1"/>
  <c r="AK313" i="1" a="1"/>
  <c r="AK313" i="1" s="1"/>
  <c r="AK314" i="1" a="1"/>
  <c r="AK314" i="1" s="1"/>
  <c r="AK315" i="1" a="1"/>
  <c r="AK315" i="1" s="1"/>
  <c r="AK316" i="1" a="1"/>
  <c r="AK316" i="1" s="1"/>
  <c r="AK317" i="1" a="1"/>
  <c r="AK317" i="1" s="1"/>
  <c r="AK318" i="1" a="1"/>
  <c r="AK318" i="1" s="1"/>
  <c r="AK319" i="1" a="1"/>
  <c r="AK319" i="1" s="1"/>
  <c r="AK320" i="1" a="1"/>
  <c r="AK320" i="1" s="1"/>
  <c r="AK321" i="1" a="1"/>
  <c r="AK321" i="1" s="1"/>
  <c r="AK322" i="1" a="1"/>
  <c r="AK322" i="1"/>
  <c r="AK323" i="1" a="1"/>
  <c r="AK323" i="1" s="1"/>
  <c r="AK324" i="1" a="1"/>
  <c r="AK324" i="1" s="1"/>
  <c r="AK325" i="1" a="1"/>
  <c r="AK325" i="1" s="1"/>
  <c r="AK326" i="1" a="1"/>
  <c r="AK326" i="1" s="1"/>
  <c r="AK327" i="1" a="1"/>
  <c r="AK327" i="1" s="1"/>
  <c r="AK328" i="1" a="1"/>
  <c r="AK328" i="1" s="1"/>
  <c r="AK329" i="1" a="1"/>
  <c r="AK329" i="1" s="1"/>
  <c r="AK330" i="1" a="1"/>
  <c r="AK330" i="1" s="1"/>
  <c r="AK331" i="1" a="1"/>
  <c r="AK331" i="1" s="1"/>
  <c r="AK332" i="1" a="1"/>
  <c r="AK332" i="1" s="1"/>
  <c r="AK333" i="1" a="1"/>
  <c r="AK333" i="1" s="1"/>
  <c r="AK334" i="1" a="1"/>
  <c r="AK334" i="1" s="1"/>
  <c r="AK335" i="1" a="1"/>
  <c r="AK335" i="1" s="1"/>
  <c r="AK336" i="1" a="1"/>
  <c r="AK336" i="1" s="1"/>
  <c r="AK337" i="1" a="1"/>
  <c r="AK337" i="1" s="1"/>
  <c r="AK338" i="1" a="1"/>
  <c r="AK338" i="1" s="1"/>
  <c r="AK339" i="1" a="1"/>
  <c r="AK339" i="1" s="1"/>
  <c r="AK340" i="1" a="1"/>
  <c r="AK340" i="1" s="1"/>
  <c r="AK341" i="1" a="1"/>
  <c r="AK341" i="1" s="1"/>
  <c r="AK342" i="1" a="1"/>
  <c r="AK342" i="1"/>
  <c r="AK343" i="1" a="1"/>
  <c r="AK343" i="1" s="1"/>
  <c r="AK344" i="1" a="1"/>
  <c r="AK344" i="1" s="1"/>
  <c r="AK345" i="1" a="1"/>
  <c r="AK345" i="1" s="1"/>
  <c r="AK346" i="1" a="1"/>
  <c r="AK346" i="1" s="1"/>
  <c r="AK347" i="1" a="1"/>
  <c r="AK347" i="1" s="1"/>
  <c r="AK348" i="1" a="1"/>
  <c r="AK348" i="1" s="1"/>
  <c r="AK349" i="1" a="1"/>
  <c r="AK349" i="1" s="1"/>
  <c r="AK350" i="1" a="1"/>
  <c r="AK350" i="1" s="1"/>
  <c r="AK351" i="1" a="1"/>
  <c r="AK351" i="1" s="1"/>
  <c r="AK352" i="1" a="1"/>
  <c r="AK352" i="1" s="1"/>
  <c r="AK353" i="1" a="1"/>
  <c r="AK353" i="1" s="1"/>
  <c r="AK354" i="1" a="1"/>
  <c r="AK354" i="1" s="1"/>
  <c r="AK355" i="1" a="1"/>
  <c r="AK355" i="1" s="1"/>
  <c r="AK356" i="1" a="1"/>
  <c r="AK356" i="1" s="1"/>
  <c r="AK357" i="1" a="1"/>
  <c r="AK357" i="1" s="1"/>
  <c r="AK358" i="1" a="1"/>
  <c r="AK358" i="1" s="1"/>
  <c r="AK359" i="1" a="1"/>
  <c r="AK359" i="1" s="1"/>
  <c r="AK360" i="1" a="1"/>
  <c r="AK360" i="1" s="1"/>
  <c r="AK361" i="1" a="1"/>
  <c r="AK361" i="1" s="1"/>
  <c r="AK362" i="1" a="1"/>
  <c r="AK362" i="1" s="1"/>
  <c r="AK363" i="1" a="1"/>
  <c r="AK363" i="1" s="1"/>
  <c r="AK364" i="1" a="1"/>
  <c r="AK364" i="1" s="1"/>
  <c r="AK365" i="1" a="1"/>
  <c r="AK365" i="1" s="1"/>
  <c r="AK366" i="1" a="1"/>
  <c r="AK366" i="1" s="1"/>
  <c r="AK367" i="1" a="1"/>
  <c r="AK367" i="1" s="1"/>
  <c r="AK368" i="1" a="1"/>
  <c r="AK368" i="1" s="1"/>
  <c r="AK369" i="1" a="1"/>
  <c r="AK369" i="1" s="1"/>
  <c r="AK370" i="1" a="1"/>
  <c r="AK370" i="1" s="1"/>
  <c r="AK371" i="1" a="1"/>
  <c r="AK371" i="1" s="1"/>
  <c r="AK372" i="1" a="1"/>
  <c r="AK372" i="1" s="1"/>
  <c r="AK373" i="1" a="1"/>
  <c r="AK373" i="1" s="1"/>
  <c r="AK374" i="1" a="1"/>
  <c r="AK374" i="1" s="1"/>
  <c r="AK375" i="1" a="1"/>
  <c r="AK375" i="1" s="1"/>
  <c r="AK376" i="1" a="1"/>
  <c r="AK376" i="1" s="1"/>
  <c r="AK377" i="1" a="1"/>
  <c r="AK377" i="1" s="1"/>
  <c r="AK378" i="1" a="1"/>
  <c r="AK378" i="1" s="1"/>
  <c r="AK379" i="1" a="1"/>
  <c r="AK379" i="1" s="1"/>
  <c r="AK380" i="1" a="1"/>
  <c r="AK380" i="1" s="1"/>
  <c r="AK381" i="1" a="1"/>
  <c r="AK381" i="1" s="1"/>
  <c r="AK382" i="1" a="1"/>
  <c r="AK382" i="1" s="1"/>
  <c r="AK383" i="1" a="1"/>
  <c r="AK383" i="1" s="1"/>
  <c r="AK384" i="1" a="1"/>
  <c r="AK384" i="1" s="1"/>
  <c r="AK385" i="1" a="1"/>
  <c r="AK385" i="1"/>
  <c r="AK386" i="1" a="1"/>
  <c r="AK386" i="1" s="1"/>
  <c r="AK387" i="1" a="1"/>
  <c r="AK387" i="1" s="1"/>
  <c r="AK388" i="1" a="1"/>
  <c r="AK388" i="1" s="1"/>
  <c r="AK389" i="1" a="1"/>
  <c r="AK389" i="1" s="1"/>
  <c r="AK390" i="1" a="1"/>
  <c r="AK390" i="1" s="1"/>
  <c r="AK391" i="1" a="1"/>
  <c r="AK391" i="1" s="1"/>
  <c r="AK392" i="1" a="1"/>
  <c r="AK392" i="1" s="1"/>
  <c r="AK393" i="1" a="1"/>
  <c r="AK393" i="1" s="1"/>
  <c r="AK394" i="1" a="1"/>
  <c r="AK394" i="1" s="1"/>
  <c r="AK395" i="1" a="1"/>
  <c r="AK395" i="1" s="1"/>
  <c r="AK396" i="1" a="1"/>
  <c r="AK396" i="1" s="1"/>
  <c r="AK397" i="1" a="1"/>
  <c r="AK397" i="1" s="1"/>
  <c r="AK398" i="1" a="1"/>
  <c r="AK398" i="1" s="1"/>
  <c r="AK399" i="1" a="1"/>
  <c r="AK399" i="1" s="1"/>
  <c r="AK400" i="1" a="1"/>
  <c r="AK400" i="1" s="1"/>
  <c r="AK401" i="1" a="1"/>
  <c r="AK401" i="1" s="1"/>
  <c r="AK402" i="1" a="1"/>
  <c r="AK402" i="1" s="1"/>
  <c r="AK403" i="1" a="1"/>
  <c r="AK403" i="1" s="1"/>
  <c r="AK404" i="1" a="1"/>
  <c r="AK404" i="1" s="1"/>
  <c r="AK405" i="1" a="1"/>
  <c r="AK405" i="1" s="1"/>
  <c r="AK406" i="1" a="1"/>
  <c r="AK406" i="1" s="1"/>
  <c r="AK407" i="1" a="1"/>
  <c r="AK407" i="1" s="1"/>
  <c r="AK408" i="1" a="1"/>
  <c r="AK408" i="1" s="1"/>
  <c r="AK409" i="1" a="1"/>
  <c r="AK409" i="1" s="1"/>
  <c r="AK410" i="1" a="1"/>
  <c r="AK410" i="1" s="1"/>
  <c r="AK411" i="1" a="1"/>
  <c r="AK411" i="1" s="1"/>
  <c r="AK412" i="1" a="1"/>
  <c r="AK412" i="1" s="1"/>
  <c r="AK413" i="1" a="1"/>
  <c r="AK413" i="1"/>
  <c r="AK414" i="1" a="1"/>
  <c r="AK414" i="1" s="1"/>
  <c r="AK415" i="1" a="1"/>
  <c r="AK415" i="1" s="1"/>
  <c r="AK416" i="1" a="1"/>
  <c r="AK416" i="1" s="1"/>
  <c r="AK417" i="1" a="1"/>
  <c r="AK417" i="1" s="1"/>
  <c r="AK418" i="1" a="1"/>
  <c r="AK418" i="1" s="1"/>
  <c r="AK419" i="1" a="1"/>
  <c r="AK419" i="1" s="1"/>
  <c r="AK420" i="1" a="1"/>
  <c r="AK420" i="1" s="1"/>
  <c r="AK421" i="1" a="1"/>
  <c r="AK421" i="1" s="1"/>
  <c r="AK422" i="1" a="1"/>
  <c r="AK422" i="1" s="1"/>
  <c r="AK423" i="1" a="1"/>
  <c r="AK423" i="1" s="1"/>
  <c r="AK424" i="1" a="1"/>
  <c r="AK424" i="1" s="1"/>
  <c r="AK425" i="1" a="1"/>
  <c r="AK425" i="1" s="1"/>
  <c r="AK426" i="1" a="1"/>
  <c r="AK426" i="1" s="1"/>
  <c r="AK427" i="1" a="1"/>
  <c r="AK427" i="1" s="1"/>
  <c r="AK428" i="1" a="1"/>
  <c r="AK428" i="1" s="1"/>
  <c r="AK429" i="1" a="1"/>
  <c r="AK429" i="1" s="1"/>
  <c r="AK430" i="1" a="1"/>
  <c r="AK430" i="1" s="1"/>
  <c r="AK431" i="1" a="1"/>
  <c r="AK431" i="1" s="1"/>
  <c r="AK432" i="1" a="1"/>
  <c r="AK432" i="1" s="1"/>
  <c r="AK433" i="1" a="1"/>
  <c r="AK433" i="1" s="1"/>
  <c r="AK434" i="1" a="1"/>
  <c r="AK434" i="1" s="1"/>
  <c r="AK435" i="1" a="1"/>
  <c r="AK435" i="1" s="1"/>
  <c r="AK436" i="1" a="1"/>
  <c r="AK436" i="1" s="1"/>
  <c r="AK437" i="1" a="1"/>
  <c r="AK437" i="1" s="1"/>
  <c r="AK438" i="1" a="1"/>
  <c r="AK438" i="1" s="1"/>
  <c r="AK439" i="1" a="1"/>
  <c r="AK439" i="1" s="1"/>
  <c r="AK440" i="1" a="1"/>
  <c r="AK440" i="1" s="1"/>
  <c r="AK441" i="1" a="1"/>
  <c r="AK441" i="1" s="1"/>
  <c r="AK442" i="1" a="1"/>
  <c r="AK442" i="1" s="1"/>
  <c r="AK443" i="1" a="1"/>
  <c r="AK443" i="1" s="1"/>
  <c r="AK444" i="1" a="1"/>
  <c r="AK444" i="1" s="1"/>
  <c r="AK445" i="1" a="1"/>
  <c r="AK445" i="1" s="1"/>
  <c r="AK446" i="1" a="1"/>
  <c r="AK446" i="1" s="1"/>
  <c r="AK447" i="1" a="1"/>
  <c r="AK447" i="1" s="1"/>
  <c r="AK448" i="1" a="1"/>
  <c r="AK448" i="1" s="1"/>
  <c r="AK449" i="1" a="1"/>
  <c r="AK449" i="1" s="1"/>
  <c r="AK450" i="1" a="1"/>
  <c r="AK450" i="1" s="1"/>
  <c r="AK451" i="1" a="1"/>
  <c r="AK451" i="1" s="1"/>
  <c r="AK452" i="1" a="1"/>
  <c r="AK452" i="1"/>
  <c r="AK453" i="1" a="1"/>
  <c r="AK453" i="1" s="1"/>
  <c r="AK454" i="1" a="1"/>
  <c r="AK454" i="1" s="1"/>
  <c r="AK455" i="1" a="1"/>
  <c r="AK455" i="1" s="1"/>
  <c r="AK456" i="1" a="1"/>
  <c r="AK456" i="1" s="1"/>
  <c r="AK457" i="1" a="1"/>
  <c r="AK457" i="1" s="1"/>
  <c r="AK458" i="1" a="1"/>
  <c r="AK458" i="1"/>
  <c r="AK459" i="1" a="1"/>
  <c r="AK459" i="1" s="1"/>
  <c r="AK460" i="1" a="1"/>
  <c r="AK460" i="1" s="1"/>
  <c r="AK461" i="1" a="1"/>
  <c r="AK461" i="1" s="1"/>
  <c r="AK462" i="1" a="1"/>
  <c r="AK462" i="1" s="1"/>
  <c r="AK463" i="1" a="1"/>
  <c r="AK463" i="1" s="1"/>
  <c r="AK464" i="1" a="1"/>
  <c r="AK464" i="1" s="1"/>
  <c r="AK465" i="1" a="1"/>
  <c r="AK465" i="1" s="1"/>
  <c r="AK466" i="1" a="1"/>
  <c r="AK466" i="1" s="1"/>
  <c r="AK467" i="1" a="1"/>
  <c r="AK467" i="1" s="1"/>
  <c r="AK468" i="1" a="1"/>
  <c r="AK468" i="1" s="1"/>
  <c r="AK469" i="1" a="1"/>
  <c r="AK469" i="1" s="1"/>
  <c r="AK470" i="1" a="1"/>
  <c r="AK470" i="1" s="1"/>
  <c r="AK471" i="1" a="1"/>
  <c r="AK471" i="1" s="1"/>
  <c r="AK472" i="1" a="1"/>
  <c r="AK472" i="1" s="1"/>
  <c r="AK473" i="1" a="1"/>
  <c r="AK473" i="1" s="1"/>
  <c r="AK474" i="1" a="1"/>
  <c r="AK474" i="1" s="1"/>
  <c r="AK475" i="1" a="1"/>
  <c r="AK475" i="1" s="1"/>
  <c r="AK476" i="1" a="1"/>
  <c r="AK476" i="1" s="1"/>
  <c r="AK477" i="1" a="1"/>
  <c r="AK477" i="1" s="1"/>
  <c r="AK478" i="1" a="1"/>
  <c r="AK478" i="1" s="1"/>
  <c r="AK479" i="1" a="1"/>
  <c r="AK479" i="1" s="1"/>
  <c r="AK480" i="1" a="1"/>
  <c r="AK480" i="1" s="1"/>
  <c r="AK481" i="1" a="1"/>
  <c r="AK481" i="1" s="1"/>
  <c r="AK482" i="1" a="1"/>
  <c r="AK482" i="1" s="1"/>
  <c r="AK483" i="1" a="1"/>
  <c r="AK483" i="1" s="1"/>
  <c r="AK484" i="1" a="1"/>
  <c r="AK484" i="1" s="1"/>
  <c r="AK485" i="1" a="1"/>
  <c r="AK485" i="1" s="1"/>
  <c r="AK486" i="1" a="1"/>
  <c r="AK486" i="1" s="1"/>
  <c r="AK487" i="1" a="1"/>
  <c r="AK487" i="1" s="1"/>
  <c r="AK488" i="1" a="1"/>
  <c r="AK488" i="1" s="1"/>
  <c r="AK489" i="1" a="1"/>
  <c r="AK489" i="1" s="1"/>
  <c r="AK490" i="1" a="1"/>
  <c r="AK490" i="1" s="1"/>
  <c r="AK491" i="1" a="1"/>
  <c r="AK491" i="1" s="1"/>
  <c r="AK492" i="1" a="1"/>
  <c r="AK492" i="1" s="1"/>
  <c r="AK493" i="1" a="1"/>
  <c r="AK493" i="1" s="1"/>
  <c r="AK494" i="1" a="1"/>
  <c r="AK494" i="1" s="1"/>
  <c r="AK495" i="1" a="1"/>
  <c r="AK495" i="1" s="1"/>
  <c r="AK496" i="1" a="1"/>
  <c r="AK496" i="1" s="1"/>
  <c r="AK497" i="1" a="1"/>
  <c r="AK497" i="1" s="1"/>
  <c r="AK498" i="1" a="1"/>
  <c r="AK498" i="1" s="1"/>
  <c r="AK499" i="1" a="1"/>
  <c r="AK499" i="1" s="1"/>
  <c r="AK500" i="1" a="1"/>
  <c r="AK500" i="1" s="1"/>
  <c r="AK501" i="1" a="1"/>
  <c r="AK501" i="1" s="1"/>
  <c r="AK502" i="1" a="1"/>
  <c r="AK502" i="1" s="1"/>
  <c r="AK503" i="1" a="1"/>
  <c r="AK503" i="1" s="1"/>
  <c r="AK504" i="1" a="1"/>
  <c r="AK504" i="1" s="1"/>
  <c r="AK505" i="1" a="1"/>
  <c r="AK505" i="1" s="1"/>
  <c r="AK506" i="1" a="1"/>
  <c r="AK506" i="1" s="1"/>
  <c r="AK507" i="1" a="1"/>
  <c r="AK507" i="1" s="1"/>
  <c r="AK508" i="1" a="1"/>
  <c r="AK508" i="1" s="1"/>
  <c r="AK509" i="1" a="1"/>
  <c r="AK509" i="1" s="1"/>
  <c r="AK510" i="1" a="1"/>
  <c r="AK510" i="1" s="1"/>
  <c r="AK511" i="1" a="1"/>
  <c r="AK511" i="1" s="1"/>
  <c r="AK512" i="1" a="1"/>
  <c r="AK512" i="1" s="1"/>
  <c r="AK513" i="1" a="1"/>
  <c r="AK513" i="1" s="1"/>
  <c r="AK514" i="1" a="1"/>
  <c r="AK514" i="1" s="1"/>
  <c r="AK515" i="1" a="1"/>
  <c r="AK515" i="1" s="1"/>
  <c r="AK516" i="1" a="1"/>
  <c r="AK516" i="1" s="1"/>
  <c r="AK517" i="1" a="1"/>
  <c r="AK517" i="1" s="1"/>
  <c r="AK518" i="1" a="1"/>
  <c r="AK518" i="1" s="1"/>
  <c r="AK519" i="1" a="1"/>
  <c r="AK519" i="1" s="1"/>
  <c r="AK520" i="1" a="1"/>
  <c r="AK520" i="1" s="1"/>
  <c r="AK521" i="1" a="1"/>
  <c r="AK521" i="1" s="1"/>
  <c r="AK522" i="1" a="1"/>
  <c r="AK522" i="1" s="1"/>
  <c r="AK523" i="1" a="1"/>
  <c r="AK523" i="1" s="1"/>
  <c r="AK524" i="1" a="1"/>
  <c r="AK524" i="1" s="1"/>
  <c r="AK525" i="1" a="1"/>
  <c r="AK525" i="1" s="1"/>
  <c r="AK526" i="1" a="1"/>
  <c r="AK526" i="1" s="1"/>
  <c r="AK527" i="1" a="1"/>
  <c r="AK527" i="1" s="1"/>
  <c r="AK528" i="1" a="1"/>
  <c r="AK528" i="1" s="1"/>
  <c r="AK529" i="1" a="1"/>
  <c r="AK529" i="1" s="1"/>
  <c r="AK530" i="1" a="1"/>
  <c r="AK530" i="1" s="1"/>
  <c r="AK531" i="1" a="1"/>
  <c r="AK531" i="1" s="1"/>
  <c r="AK532" i="1" a="1"/>
  <c r="AK532" i="1" s="1"/>
  <c r="AK533" i="1" a="1"/>
  <c r="AK533" i="1" s="1"/>
  <c r="AK534" i="1" a="1"/>
  <c r="AK534" i="1" s="1"/>
  <c r="AK535" i="1" a="1"/>
  <c r="AK535" i="1" s="1"/>
  <c r="AK536" i="1" a="1"/>
  <c r="AK536" i="1" s="1"/>
  <c r="AK537" i="1" a="1"/>
  <c r="AK537" i="1" s="1"/>
  <c r="AK538" i="1" a="1"/>
  <c r="AK538" i="1"/>
  <c r="AK539" i="1" a="1"/>
  <c r="AK539" i="1" s="1"/>
  <c r="AK540" i="1" a="1"/>
  <c r="AK540" i="1" s="1"/>
  <c r="AK541" i="1" a="1"/>
  <c r="AK541" i="1" s="1"/>
  <c r="AK542" i="1" a="1"/>
  <c r="AK542" i="1" s="1"/>
  <c r="AK543" i="1" a="1"/>
  <c r="AK543" i="1" s="1"/>
  <c r="AK544" i="1" a="1"/>
  <c r="AK544" i="1" s="1"/>
  <c r="AK545" i="1" a="1"/>
  <c r="AK545" i="1" s="1"/>
  <c r="AK546" i="1" a="1"/>
  <c r="AK546" i="1" s="1"/>
  <c r="AK547" i="1" a="1"/>
  <c r="AK547" i="1" s="1"/>
  <c r="AK548" i="1" a="1"/>
  <c r="AK548" i="1" s="1"/>
  <c r="AK549" i="1" a="1"/>
  <c r="AK549" i="1" s="1"/>
  <c r="AK550" i="1" a="1"/>
  <c r="AK550" i="1" s="1"/>
  <c r="AK551" i="1" a="1"/>
  <c r="AK551" i="1" s="1"/>
  <c r="AK552" i="1" a="1"/>
  <c r="AK552" i="1" s="1"/>
  <c r="AK553" i="1" a="1"/>
  <c r="AK553" i="1" s="1"/>
  <c r="AK554" i="1" a="1"/>
  <c r="AK554" i="1" s="1"/>
  <c r="AK555" i="1" a="1"/>
  <c r="AK555" i="1" s="1"/>
  <c r="AK556" i="1" a="1"/>
  <c r="AK556" i="1" s="1"/>
  <c r="AK557" i="1" a="1"/>
  <c r="AK557" i="1" s="1"/>
  <c r="AK558" i="1" a="1"/>
  <c r="AK558" i="1" s="1"/>
  <c r="AK559" i="1" a="1"/>
  <c r="AK559" i="1" s="1"/>
  <c r="AK560" i="1" a="1"/>
  <c r="AK560" i="1" s="1"/>
  <c r="AK561" i="1" a="1"/>
  <c r="AK561" i="1" s="1"/>
  <c r="AK562" i="1" a="1"/>
  <c r="AK562" i="1" s="1"/>
  <c r="AK563" i="1" a="1"/>
  <c r="AK563" i="1" s="1"/>
  <c r="AK564" i="1" a="1"/>
  <c r="AK564" i="1" s="1"/>
  <c r="AK565" i="1" a="1"/>
  <c r="AK565" i="1" s="1"/>
  <c r="AK566" i="1" a="1"/>
  <c r="AK566" i="1" s="1"/>
  <c r="AK567" i="1" a="1"/>
  <c r="AK567" i="1" s="1"/>
  <c r="AK568" i="1" a="1"/>
  <c r="AK568" i="1" s="1"/>
  <c r="AK569" i="1" a="1"/>
  <c r="AK569" i="1" s="1"/>
  <c r="AK570" i="1" a="1"/>
  <c r="AK570" i="1" s="1"/>
  <c r="AK571" i="1" a="1"/>
  <c r="AK571" i="1" s="1"/>
  <c r="AK572" i="1" a="1"/>
  <c r="AK572" i="1" s="1"/>
  <c r="AK573" i="1" a="1"/>
  <c r="AK573" i="1" s="1"/>
  <c r="AK574" i="1" a="1"/>
  <c r="AK574" i="1" s="1"/>
  <c r="AK575" i="1" a="1"/>
  <c r="AK575" i="1" s="1"/>
  <c r="AK576" i="1" a="1"/>
  <c r="AK576" i="1" s="1"/>
  <c r="AK577" i="1" a="1"/>
  <c r="AK577" i="1" s="1"/>
  <c r="AK578" i="1" a="1"/>
  <c r="AK578" i="1" s="1"/>
  <c r="AK579" i="1" a="1"/>
  <c r="AK579" i="1" s="1"/>
  <c r="AK580" i="1" a="1"/>
  <c r="AK580" i="1" s="1"/>
  <c r="AK581" i="1" a="1"/>
  <c r="AK581" i="1" s="1"/>
  <c r="AK582" i="1" a="1"/>
  <c r="AK582" i="1" s="1"/>
  <c r="AK583" i="1" a="1"/>
  <c r="AK583" i="1" s="1"/>
  <c r="AK584" i="1" a="1"/>
  <c r="AK584" i="1" s="1"/>
  <c r="AK585" i="1" a="1"/>
  <c r="AK585" i="1" s="1"/>
  <c r="AK586" i="1" a="1"/>
  <c r="AK586" i="1" s="1"/>
  <c r="AK587" i="1" a="1"/>
  <c r="AK587" i="1" s="1"/>
  <c r="AK588" i="1" a="1"/>
  <c r="AK588" i="1" s="1"/>
  <c r="AK589" i="1" a="1"/>
  <c r="AK589" i="1"/>
  <c r="AK590" i="1" a="1"/>
  <c r="AK590" i="1" s="1"/>
  <c r="AK591" i="1" a="1"/>
  <c r="AK591" i="1" s="1"/>
  <c r="AK592" i="1" a="1"/>
  <c r="AK592" i="1" s="1"/>
  <c r="AK593" i="1" a="1"/>
  <c r="AK593" i="1" s="1"/>
  <c r="AK594" i="1" a="1"/>
  <c r="AK594" i="1" s="1"/>
  <c r="AK595" i="1" a="1"/>
  <c r="AK595" i="1" s="1"/>
  <c r="AK596" i="1" a="1"/>
  <c r="AK596" i="1" s="1"/>
  <c r="AK597" i="1" a="1"/>
  <c r="AK597" i="1" s="1"/>
  <c r="AK598" i="1" a="1"/>
  <c r="AK598" i="1" s="1"/>
  <c r="AK599" i="1" a="1"/>
  <c r="AK599" i="1" s="1"/>
  <c r="AK600" i="1" a="1"/>
  <c r="AK600" i="1" s="1"/>
  <c r="AK601" i="1" a="1"/>
  <c r="AK601" i="1" s="1"/>
  <c r="AK602" i="1" a="1"/>
  <c r="AK602" i="1" s="1"/>
  <c r="AK603" i="1" a="1"/>
  <c r="AK603" i="1" s="1"/>
  <c r="AK604" i="1" a="1"/>
  <c r="AK604" i="1" s="1"/>
  <c r="AK605" i="1" a="1"/>
  <c r="AK605" i="1" s="1"/>
  <c r="AK606" i="1" a="1"/>
  <c r="AK606" i="1" s="1"/>
  <c r="AK607" i="1" a="1"/>
  <c r="AK607" i="1" s="1"/>
  <c r="AK608" i="1" a="1"/>
  <c r="AK608" i="1" s="1"/>
  <c r="AK609" i="1" a="1"/>
  <c r="AK609" i="1" s="1"/>
  <c r="AK610" i="1" a="1"/>
  <c r="AK610" i="1" s="1"/>
  <c r="AK611" i="1" a="1"/>
  <c r="AK611" i="1" s="1"/>
  <c r="AK612" i="1" a="1"/>
  <c r="AK612" i="1" s="1"/>
  <c r="AK613" i="1" a="1"/>
  <c r="AK613" i="1" s="1"/>
  <c r="AK614" i="1" a="1"/>
  <c r="AK614" i="1" s="1"/>
  <c r="AK615" i="1" a="1"/>
  <c r="AK615" i="1" s="1"/>
  <c r="AK616" i="1" a="1"/>
  <c r="AK616" i="1" s="1"/>
  <c r="AK617" i="1" a="1"/>
  <c r="AK617" i="1" s="1"/>
  <c r="AK618" i="1" a="1"/>
  <c r="AK618" i="1" s="1"/>
  <c r="AK619" i="1" a="1"/>
  <c r="AK619" i="1" s="1"/>
  <c r="AK620" i="1" a="1"/>
  <c r="AK620" i="1" s="1"/>
  <c r="AK621" i="1" a="1"/>
  <c r="AK621" i="1" s="1"/>
  <c r="AK622" i="1" a="1"/>
  <c r="AK622" i="1" s="1"/>
  <c r="AK623" i="1" a="1"/>
  <c r="AK623" i="1" s="1"/>
  <c r="AK624" i="1" a="1"/>
  <c r="AK624" i="1" s="1"/>
  <c r="AK625" i="1" a="1"/>
  <c r="AK625" i="1" s="1"/>
  <c r="AK626" i="1" a="1"/>
  <c r="AK626" i="1" s="1"/>
  <c r="AK627" i="1" a="1"/>
  <c r="AK627" i="1" s="1"/>
  <c r="AK628" i="1" a="1"/>
  <c r="AK628" i="1" s="1"/>
  <c r="AK629" i="1" a="1"/>
  <c r="AK629" i="1" s="1"/>
  <c r="AK630" i="1" a="1"/>
  <c r="AK630" i="1" s="1"/>
  <c r="AK631" i="1" a="1"/>
  <c r="AK631" i="1" s="1"/>
  <c r="AK632" i="1" a="1"/>
  <c r="AK632" i="1" s="1"/>
  <c r="AK633" i="1" a="1"/>
  <c r="AK633" i="1" s="1"/>
  <c r="AK634" i="1" a="1"/>
  <c r="AK634" i="1" s="1"/>
  <c r="AK635" i="1" a="1"/>
  <c r="AK635" i="1" s="1"/>
  <c r="AK636" i="1" a="1"/>
  <c r="AK636" i="1" s="1"/>
  <c r="AK637" i="1" a="1"/>
  <c r="AK637" i="1" s="1"/>
  <c r="AK638" i="1" a="1"/>
  <c r="AK638" i="1" s="1"/>
  <c r="AK639" i="1" a="1"/>
  <c r="AK639" i="1" s="1"/>
  <c r="AK640" i="1" a="1"/>
  <c r="AK640" i="1" s="1"/>
  <c r="AK641" i="1" a="1"/>
  <c r="AK641" i="1" s="1"/>
  <c r="AK642" i="1" a="1"/>
  <c r="AK642" i="1" s="1"/>
  <c r="AK643" i="1" a="1"/>
  <c r="AK643" i="1" s="1"/>
  <c r="AK644" i="1" a="1"/>
  <c r="AK644" i="1" s="1"/>
  <c r="AK645" i="1" a="1"/>
  <c r="AK645" i="1" s="1"/>
  <c r="AK646" i="1" a="1"/>
  <c r="AK646" i="1" s="1"/>
  <c r="AK647" i="1" a="1"/>
  <c r="AK647" i="1" s="1"/>
  <c r="AK648" i="1" a="1"/>
  <c r="AK648" i="1" s="1"/>
  <c r="AK649" i="1" a="1"/>
  <c r="AK649" i="1" s="1"/>
  <c r="AK650" i="1" a="1"/>
  <c r="AK650" i="1" s="1"/>
  <c r="AK651" i="1" a="1"/>
  <c r="AK651" i="1" s="1"/>
  <c r="AK652" i="1" a="1"/>
  <c r="AK652" i="1" s="1"/>
  <c r="AK653" i="1" a="1"/>
  <c r="AK653" i="1" s="1"/>
  <c r="AK654" i="1" a="1"/>
  <c r="AK654" i="1" s="1"/>
  <c r="AK655" i="1" a="1"/>
  <c r="AK655" i="1" s="1"/>
  <c r="AK656" i="1" a="1"/>
  <c r="AK656" i="1" s="1"/>
  <c r="AK657" i="1" a="1"/>
  <c r="AK657" i="1" s="1"/>
  <c r="AK658" i="1" a="1"/>
  <c r="AK658" i="1" s="1"/>
  <c r="AK659" i="1" a="1"/>
  <c r="AK659" i="1" s="1"/>
  <c r="AK660" i="1" a="1"/>
  <c r="AK660" i="1" s="1"/>
  <c r="AK661" i="1" a="1"/>
  <c r="AK661" i="1" s="1"/>
  <c r="AK662" i="1" a="1"/>
  <c r="AK662" i="1" s="1"/>
  <c r="AK663" i="1" a="1"/>
  <c r="AK663" i="1" s="1"/>
  <c r="AK664" i="1" a="1"/>
  <c r="AK664" i="1" s="1"/>
  <c r="AK665" i="1" a="1"/>
  <c r="AK665" i="1" s="1"/>
  <c r="AK666" i="1" a="1"/>
  <c r="AK666" i="1" s="1"/>
  <c r="AK667" i="1" a="1"/>
  <c r="AK667" i="1" s="1"/>
  <c r="AK668" i="1" a="1"/>
  <c r="AK668" i="1" s="1"/>
  <c r="AK669" i="1" a="1"/>
  <c r="AK669" i="1" s="1"/>
  <c r="AK670" i="1" a="1"/>
  <c r="AK670" i="1" s="1"/>
  <c r="AK671" i="1" a="1"/>
  <c r="AK671" i="1" s="1"/>
  <c r="AK672" i="1" a="1"/>
  <c r="AK672" i="1" s="1"/>
  <c r="AK673" i="1" a="1"/>
  <c r="AK673" i="1" s="1"/>
  <c r="AK674" i="1" a="1"/>
  <c r="AK674" i="1" s="1"/>
  <c r="AK675" i="1" a="1"/>
  <c r="AK675" i="1" s="1"/>
  <c r="AK676" i="1" a="1"/>
  <c r="AK676" i="1" s="1"/>
  <c r="AK677" i="1" a="1"/>
  <c r="AK677" i="1" s="1"/>
  <c r="AK678" i="1" a="1"/>
  <c r="AK678" i="1" s="1"/>
  <c r="AK679" i="1" a="1"/>
  <c r="AK679" i="1" s="1"/>
  <c r="AK680" i="1" a="1"/>
  <c r="AK680" i="1" s="1"/>
  <c r="AK681" i="1" a="1"/>
  <c r="AK681" i="1" s="1"/>
  <c r="AK682" i="1" a="1"/>
  <c r="AK682" i="1" s="1"/>
  <c r="AK683" i="1" a="1"/>
  <c r="AK683" i="1" s="1"/>
  <c r="AK684" i="1" a="1"/>
  <c r="AK684" i="1" s="1"/>
  <c r="AK685" i="1" a="1"/>
  <c r="AK685" i="1" s="1"/>
  <c r="AK686" i="1" a="1"/>
  <c r="AK686" i="1" s="1"/>
  <c r="AK687" i="1" a="1"/>
  <c r="AK687" i="1"/>
  <c r="AK688" i="1" a="1"/>
  <c r="AK688" i="1" s="1"/>
  <c r="AK689" i="1" a="1"/>
  <c r="AK689" i="1" s="1"/>
  <c r="AK690" i="1" a="1"/>
  <c r="AK690" i="1" s="1"/>
  <c r="AK691" i="1" a="1"/>
  <c r="AK691" i="1" s="1"/>
  <c r="AK692" i="1" a="1"/>
  <c r="AK692" i="1" s="1"/>
  <c r="AK693" i="1" a="1"/>
  <c r="AK693" i="1" s="1"/>
  <c r="AK694" i="1" a="1"/>
  <c r="AK694" i="1" s="1"/>
  <c r="AK695" i="1" a="1"/>
  <c r="AK695" i="1" s="1"/>
  <c r="AK696" i="1" a="1"/>
  <c r="AK696" i="1" s="1"/>
  <c r="AK697" i="1" a="1"/>
  <c r="AK697" i="1" s="1"/>
  <c r="AK698" i="1" a="1"/>
  <c r="AK698" i="1" s="1"/>
  <c r="AK699" i="1" a="1"/>
  <c r="AK699" i="1" s="1"/>
  <c r="AK700" i="1" a="1"/>
  <c r="AK700" i="1" s="1"/>
  <c r="AK701" i="1" a="1"/>
  <c r="AK701" i="1" s="1"/>
  <c r="AK702" i="1" a="1"/>
  <c r="AK702" i="1" s="1"/>
  <c r="AK703" i="1" a="1"/>
  <c r="AK703" i="1" s="1"/>
  <c r="AK704" i="1" a="1"/>
  <c r="AK704" i="1" s="1"/>
  <c r="AK705" i="1" a="1"/>
  <c r="AK705" i="1" s="1"/>
  <c r="AK706" i="1" a="1"/>
  <c r="AK706" i="1" s="1"/>
  <c r="AK707" i="1" a="1"/>
  <c r="AK707" i="1" s="1"/>
  <c r="AK708" i="1" a="1"/>
  <c r="AK708" i="1" s="1"/>
  <c r="AK709" i="1" a="1"/>
  <c r="AK709" i="1" s="1"/>
  <c r="AK710" i="1" a="1"/>
  <c r="AK710" i="1" s="1"/>
  <c r="AK711" i="1" a="1"/>
  <c r="AK711" i="1" s="1"/>
  <c r="AK712" i="1" a="1"/>
  <c r="AK712" i="1" s="1"/>
  <c r="AK713" i="1" a="1"/>
  <c r="AK713" i="1" s="1"/>
  <c r="AK714" i="1" a="1"/>
  <c r="AK714" i="1" s="1"/>
  <c r="AK715" i="1" a="1"/>
  <c r="AK715" i="1" s="1"/>
  <c r="AK716" i="1" a="1"/>
  <c r="AK716" i="1" s="1"/>
  <c r="AK717" i="1" a="1"/>
  <c r="AK717" i="1" s="1"/>
  <c r="AK718" i="1" a="1"/>
  <c r="AK718" i="1" s="1"/>
  <c r="AK719" i="1" a="1"/>
  <c r="AK719" i="1" s="1"/>
  <c r="AK720" i="1" a="1"/>
  <c r="AK720" i="1" s="1"/>
  <c r="AK721" i="1" a="1"/>
  <c r="AK721" i="1" s="1"/>
  <c r="AK722" i="1" a="1"/>
  <c r="AK722" i="1" s="1"/>
  <c r="AK723" i="1" a="1"/>
  <c r="AK723" i="1" s="1"/>
  <c r="AK724" i="1" a="1"/>
  <c r="AK724" i="1" s="1"/>
  <c r="AK725" i="1" a="1"/>
  <c r="AK725" i="1" s="1"/>
  <c r="AK726" i="1" a="1"/>
  <c r="AK726" i="1" s="1"/>
  <c r="AK727" i="1" a="1"/>
  <c r="AK727" i="1" s="1"/>
  <c r="AK728" i="1" a="1"/>
  <c r="AK728" i="1" s="1"/>
  <c r="AK729" i="1" a="1"/>
  <c r="AK729" i="1" s="1"/>
  <c r="AK730" i="1" a="1"/>
  <c r="AK730" i="1" s="1"/>
  <c r="AK731" i="1" a="1"/>
  <c r="AK731" i="1" s="1"/>
  <c r="AK732" i="1" a="1"/>
  <c r="AK732" i="1" s="1"/>
  <c r="AK733" i="1" a="1"/>
  <c r="AK733" i="1" s="1"/>
  <c r="AK734" i="1" a="1"/>
  <c r="AK734" i="1" s="1"/>
  <c r="AK735" i="1" a="1"/>
  <c r="AK735" i="1" s="1"/>
  <c r="AK736" i="1" a="1"/>
  <c r="AK736" i="1" s="1"/>
  <c r="AK737" i="1" a="1"/>
  <c r="AK737" i="1" s="1"/>
  <c r="AK738" i="1" a="1"/>
  <c r="AK738" i="1" s="1"/>
  <c r="AK739" i="1" a="1"/>
  <c r="AK739" i="1" s="1"/>
  <c r="AK740" i="1" a="1"/>
  <c r="AK740" i="1" s="1"/>
  <c r="AK741" i="1" a="1"/>
  <c r="AK741" i="1" s="1"/>
  <c r="AK742" i="1" a="1"/>
  <c r="AK742" i="1" s="1"/>
  <c r="AK743" i="1" a="1"/>
  <c r="AK743" i="1" s="1"/>
  <c r="AK744" i="1" a="1"/>
  <c r="AK744" i="1" s="1"/>
  <c r="AK745" i="1" a="1"/>
  <c r="AK745" i="1" s="1"/>
  <c r="AK746" i="1" a="1"/>
  <c r="AK746" i="1" s="1"/>
  <c r="AK747" i="1" a="1"/>
  <c r="AK747" i="1" s="1"/>
  <c r="AK748" i="1" a="1"/>
  <c r="AK748" i="1" s="1"/>
  <c r="AK749" i="1" a="1"/>
  <c r="AK749" i="1" s="1"/>
  <c r="AK750" i="1" a="1"/>
  <c r="AK750" i="1" s="1"/>
  <c r="AK751" i="1" a="1"/>
  <c r="AK751" i="1" s="1"/>
  <c r="AK752" i="1" a="1"/>
  <c r="AK752" i="1" s="1"/>
  <c r="AK753" i="1" a="1"/>
  <c r="AK753" i="1" s="1"/>
  <c r="AK754" i="1" a="1"/>
  <c r="AK754" i="1" s="1"/>
  <c r="AK755" i="1" a="1"/>
  <c r="AK755" i="1" s="1"/>
  <c r="AK756" i="1" a="1"/>
  <c r="AK756" i="1" s="1"/>
  <c r="AK757" i="1" a="1"/>
  <c r="AK757" i="1" s="1"/>
  <c r="AK758" i="1" a="1"/>
  <c r="AK758" i="1" s="1"/>
  <c r="AK759" i="1" a="1"/>
  <c r="AK759" i="1" s="1"/>
  <c r="AK760" i="1" a="1"/>
  <c r="AK760" i="1" s="1"/>
  <c r="AK761" i="1" a="1"/>
  <c r="AK761" i="1" s="1"/>
  <c r="AK762" i="1" a="1"/>
  <c r="AK762" i="1" s="1"/>
  <c r="AK763" i="1" a="1"/>
  <c r="AK763" i="1" s="1"/>
  <c r="AK764" i="1" a="1"/>
  <c r="AK764" i="1" s="1"/>
  <c r="AK765" i="1" a="1"/>
  <c r="AK765" i="1" s="1"/>
  <c r="AK766" i="1" a="1"/>
  <c r="AK766" i="1" s="1"/>
  <c r="AK767" i="1" a="1"/>
  <c r="AK767" i="1" s="1"/>
  <c r="AK768" i="1" a="1"/>
  <c r="AK768" i="1" s="1"/>
  <c r="AK769" i="1" a="1"/>
  <c r="AK769" i="1" s="1"/>
  <c r="AK770" i="1" a="1"/>
  <c r="AK770" i="1" s="1"/>
  <c r="AK771" i="1" a="1"/>
  <c r="AK771" i="1" s="1"/>
  <c r="AK772" i="1" a="1"/>
  <c r="AK772" i="1" s="1"/>
  <c r="AK773" i="1" a="1"/>
  <c r="AK773" i="1" s="1"/>
  <c r="AK774" i="1" a="1"/>
  <c r="AK774" i="1" s="1"/>
  <c r="AK775" i="1" a="1"/>
  <c r="AK775" i="1"/>
  <c r="AK776" i="1" a="1"/>
  <c r="AK776" i="1" s="1"/>
  <c r="AK777" i="1" a="1"/>
  <c r="AK777" i="1" s="1"/>
  <c r="AK778" i="1" a="1"/>
  <c r="AK778" i="1" s="1"/>
  <c r="AK779" i="1" a="1"/>
  <c r="AK779" i="1" s="1"/>
  <c r="AK780" i="1" a="1"/>
  <c r="AK780" i="1" s="1"/>
  <c r="AK781" i="1" a="1"/>
  <c r="AK781" i="1" s="1"/>
  <c r="AK782" i="1" a="1"/>
  <c r="AK782" i="1" s="1"/>
  <c r="AK783" i="1" a="1"/>
  <c r="AK783" i="1" s="1"/>
  <c r="AK784" i="1" a="1"/>
  <c r="AK784" i="1" s="1"/>
  <c r="AK785" i="1" a="1"/>
  <c r="AK785" i="1" s="1"/>
  <c r="AK786" i="1" a="1"/>
  <c r="AK786" i="1" s="1"/>
  <c r="AK787" i="1" a="1"/>
  <c r="AK787" i="1" s="1"/>
  <c r="AK788" i="1" a="1"/>
  <c r="AK788" i="1" s="1"/>
  <c r="AK789" i="1" a="1"/>
  <c r="AK789" i="1" s="1"/>
  <c r="AK790" i="1" a="1"/>
  <c r="AK790" i="1" s="1"/>
  <c r="AK791" i="1" a="1"/>
  <c r="AK791" i="1" s="1"/>
  <c r="AK792" i="1" a="1"/>
  <c r="AK792" i="1" s="1"/>
  <c r="AK793" i="1" a="1"/>
  <c r="AK793" i="1" s="1"/>
  <c r="AK794" i="1" a="1"/>
  <c r="AK794" i="1" s="1"/>
  <c r="AK795" i="1" a="1"/>
  <c r="AK795" i="1" s="1"/>
  <c r="AK796" i="1" a="1"/>
  <c r="AK796" i="1" s="1"/>
  <c r="AK797" i="1" a="1"/>
  <c r="AK797" i="1" s="1"/>
  <c r="AK798" i="1" a="1"/>
  <c r="AK798" i="1" s="1"/>
  <c r="AK799" i="1" a="1"/>
  <c r="AK799" i="1" s="1"/>
  <c r="AK800" i="1" a="1"/>
  <c r="AK800" i="1" s="1"/>
  <c r="AK801" i="1" a="1"/>
  <c r="AK801" i="1" s="1"/>
  <c r="AK802" i="1" a="1"/>
  <c r="AK802" i="1" s="1"/>
  <c r="AK803" i="1" a="1"/>
  <c r="AK803" i="1" s="1"/>
  <c r="AK804" i="1" a="1"/>
  <c r="AK804" i="1" s="1"/>
  <c r="AK805" i="1" a="1"/>
  <c r="AK805" i="1" s="1"/>
  <c r="AK806" i="1" a="1"/>
  <c r="AK806" i="1" s="1"/>
  <c r="AK807" i="1" a="1"/>
  <c r="AK807" i="1" s="1"/>
  <c r="AK808" i="1" a="1"/>
  <c r="AK808" i="1" s="1"/>
  <c r="AK809" i="1" a="1"/>
  <c r="AK809" i="1" s="1"/>
  <c r="AK810" i="1" a="1"/>
  <c r="AK810" i="1" s="1"/>
  <c r="AK811" i="1" a="1"/>
  <c r="AK811" i="1" s="1"/>
  <c r="AK812" i="1" a="1"/>
  <c r="AK812" i="1" s="1"/>
  <c r="AK813" i="1" a="1"/>
  <c r="AK813" i="1" s="1"/>
  <c r="AK814" i="1" a="1"/>
  <c r="AK814" i="1" s="1"/>
  <c r="AK815" i="1" a="1"/>
  <c r="AK815" i="1" s="1"/>
  <c r="AK816" i="1" a="1"/>
  <c r="AK816" i="1" s="1"/>
  <c r="AK817" i="1" a="1"/>
  <c r="AK817" i="1" s="1"/>
  <c r="AK818" i="1" a="1"/>
  <c r="AK818" i="1" s="1"/>
  <c r="AK819" i="1" a="1"/>
  <c r="AK819" i="1" s="1"/>
  <c r="AK820" i="1" a="1"/>
  <c r="AK820" i="1" s="1"/>
  <c r="AK821" i="1" a="1"/>
  <c r="AK821" i="1" s="1"/>
  <c r="AK822" i="1" a="1"/>
  <c r="AK822" i="1" s="1"/>
  <c r="AK823" i="1" a="1"/>
  <c r="AK823" i="1" s="1"/>
  <c r="AK824" i="1" a="1"/>
  <c r="AK824" i="1" s="1"/>
  <c r="AK825" i="1" a="1"/>
  <c r="AK825" i="1" s="1"/>
  <c r="AK826" i="1" a="1"/>
  <c r="AK826" i="1" s="1"/>
  <c r="AK827" i="1" a="1"/>
  <c r="AK827" i="1" s="1"/>
  <c r="AK828" i="1" a="1"/>
  <c r="AK828" i="1" s="1"/>
  <c r="AK829" i="1" a="1"/>
  <c r="AK829" i="1" s="1"/>
  <c r="AK830" i="1" a="1"/>
  <c r="AK830" i="1" s="1"/>
  <c r="AK831" i="1" a="1"/>
  <c r="AK831" i="1" s="1"/>
  <c r="AK832" i="1" a="1"/>
  <c r="AK832" i="1" s="1"/>
  <c r="AK833" i="1" a="1"/>
  <c r="AK833" i="1" s="1"/>
  <c r="AK834" i="1" a="1"/>
  <c r="AK834" i="1" s="1"/>
  <c r="AK835" i="1" a="1"/>
  <c r="AK835" i="1" s="1"/>
  <c r="AK836" i="1" a="1"/>
  <c r="AK836" i="1" s="1"/>
  <c r="AK837" i="1" a="1"/>
  <c r="AK837" i="1" s="1"/>
  <c r="AK838" i="1" a="1"/>
  <c r="AK838" i="1" s="1"/>
  <c r="AK839" i="1" a="1"/>
  <c r="AK839" i="1" s="1"/>
  <c r="AK840" i="1" a="1"/>
  <c r="AK840" i="1" s="1"/>
  <c r="AK841" i="1" a="1"/>
  <c r="AK841" i="1" s="1"/>
  <c r="AK842" i="1" a="1"/>
  <c r="AK842" i="1" s="1"/>
  <c r="AK843" i="1" a="1"/>
  <c r="AK843" i="1" s="1"/>
  <c r="AK844" i="1" a="1"/>
  <c r="AK844" i="1" s="1"/>
  <c r="AK845" i="1" a="1"/>
  <c r="AK845" i="1" s="1"/>
  <c r="AK846" i="1" a="1"/>
  <c r="AK846" i="1" s="1"/>
  <c r="AK847" i="1" a="1"/>
  <c r="AK847" i="1" s="1"/>
  <c r="AK848" i="1" a="1"/>
  <c r="AK848" i="1" s="1"/>
  <c r="AK849" i="1" a="1"/>
  <c r="AK849" i="1" s="1"/>
  <c r="AK850" i="1" a="1"/>
  <c r="AK850" i="1" s="1"/>
  <c r="AK851" i="1" a="1"/>
  <c r="AK851" i="1" s="1"/>
  <c r="AK852" i="1" a="1"/>
  <c r="AK852" i="1" s="1"/>
  <c r="AK853" i="1" a="1"/>
  <c r="AK853" i="1" s="1"/>
  <c r="AK854" i="1" a="1"/>
  <c r="AK854" i="1" s="1"/>
  <c r="AK855" i="1" a="1"/>
  <c r="AK855" i="1" s="1"/>
  <c r="AK856" i="1" a="1"/>
  <c r="AK856" i="1" s="1"/>
  <c r="AK857" i="1" a="1"/>
  <c r="AK857" i="1" s="1"/>
  <c r="AK858" i="1" a="1"/>
  <c r="AK858" i="1" s="1"/>
  <c r="AK859" i="1" a="1"/>
  <c r="AK859" i="1" s="1"/>
  <c r="AK860" i="1" a="1"/>
  <c r="AK860" i="1" s="1"/>
  <c r="AK861" i="1" a="1"/>
  <c r="AK861" i="1" s="1"/>
  <c r="AK862" i="1" a="1"/>
  <c r="AK862" i="1" s="1"/>
  <c r="AK863" i="1" a="1"/>
  <c r="AK863" i="1" s="1"/>
  <c r="AK864" i="1" a="1"/>
  <c r="AK864" i="1" s="1"/>
  <c r="AK865" i="1" a="1"/>
  <c r="AK865" i="1" s="1"/>
  <c r="AK866" i="1" a="1"/>
  <c r="AK866" i="1" s="1"/>
  <c r="AK867" i="1" a="1"/>
  <c r="AK867" i="1" s="1"/>
  <c r="AK868" i="1" a="1"/>
  <c r="AK868" i="1" s="1"/>
  <c r="AK869" i="1" a="1"/>
  <c r="AK869" i="1" s="1"/>
  <c r="AK870" i="1" a="1"/>
  <c r="AK870" i="1" s="1"/>
  <c r="AK871" i="1" a="1"/>
  <c r="AK871" i="1" s="1"/>
  <c r="AK872" i="1" a="1"/>
  <c r="AK872" i="1" s="1"/>
  <c r="AK873" i="1" a="1"/>
  <c r="AK873" i="1" s="1"/>
  <c r="AK874" i="1" a="1"/>
  <c r="AK874" i="1" s="1"/>
  <c r="AK875" i="1" a="1"/>
  <c r="AK875" i="1" s="1"/>
  <c r="AK876" i="1" a="1"/>
  <c r="AK876" i="1" s="1"/>
  <c r="AK877" i="1" a="1"/>
  <c r="AK877" i="1" s="1"/>
  <c r="AK878" i="1" a="1"/>
  <c r="AK878" i="1" s="1"/>
  <c r="AK879" i="1" a="1"/>
  <c r="AK879" i="1" s="1"/>
  <c r="AK880" i="1" a="1"/>
  <c r="AK880" i="1" s="1"/>
  <c r="AK881" i="1" a="1"/>
  <c r="AK881" i="1" s="1"/>
  <c r="AK882" i="1" a="1"/>
  <c r="AK882" i="1" s="1"/>
  <c r="AK883" i="1" a="1"/>
  <c r="AK883" i="1" s="1"/>
  <c r="AK884" i="1" a="1"/>
  <c r="AK884" i="1" s="1"/>
  <c r="AK885" i="1" a="1"/>
  <c r="AK885" i="1" s="1"/>
  <c r="AK886" i="1" a="1"/>
  <c r="AK886" i="1" s="1"/>
  <c r="AK887" i="1" a="1"/>
  <c r="AK887" i="1" s="1"/>
  <c r="AK888" i="1" a="1"/>
  <c r="AK888" i="1" s="1"/>
  <c r="AK889" i="1" a="1"/>
  <c r="AK889" i="1" s="1"/>
  <c r="AK890" i="1" a="1"/>
  <c r="AK890" i="1" s="1"/>
  <c r="AK891" i="1" a="1"/>
  <c r="AK891" i="1" s="1"/>
  <c r="AK892" i="1" a="1"/>
  <c r="AK892" i="1" s="1"/>
  <c r="AK893" i="1" a="1"/>
  <c r="AK893" i="1" s="1"/>
  <c r="AK894" i="1" a="1"/>
  <c r="AK894" i="1" s="1"/>
  <c r="AK895" i="1" a="1"/>
  <c r="AK895" i="1" s="1"/>
  <c r="AK896" i="1" a="1"/>
  <c r="AK896" i="1" s="1"/>
  <c r="AK897" i="1" a="1"/>
  <c r="AK897" i="1" s="1"/>
  <c r="AK898" i="1" a="1"/>
  <c r="AK898" i="1" s="1"/>
  <c r="AK899" i="1" a="1"/>
  <c r="AK899" i="1" s="1"/>
  <c r="AK900" i="1" a="1"/>
  <c r="AK900" i="1" s="1"/>
  <c r="AK901" i="1" a="1"/>
  <c r="AK901" i="1" s="1"/>
  <c r="AK902" i="1" a="1"/>
  <c r="AK902" i="1" s="1"/>
  <c r="AK903" i="1" a="1"/>
  <c r="AK903" i="1" s="1"/>
  <c r="AK904" i="1" a="1"/>
  <c r="AK904" i="1" s="1"/>
  <c r="AK905" i="1" a="1"/>
  <c r="AK905" i="1" s="1"/>
  <c r="AK906" i="1" a="1"/>
  <c r="AK906" i="1" s="1"/>
  <c r="AK907" i="1" a="1"/>
  <c r="AK907" i="1" s="1"/>
  <c r="AK908" i="1" a="1"/>
  <c r="AK908" i="1" s="1"/>
  <c r="AK909" i="1" a="1"/>
  <c r="AK909" i="1" s="1"/>
  <c r="AK910" i="1" a="1"/>
  <c r="AK910" i="1" s="1"/>
  <c r="AK911" i="1" a="1"/>
  <c r="AK911" i="1" s="1"/>
  <c r="AK912" i="1" a="1"/>
  <c r="AK912" i="1" s="1"/>
  <c r="AK913" i="1" a="1"/>
  <c r="AK913" i="1" s="1"/>
  <c r="AK914" i="1" a="1"/>
  <c r="AK914" i="1" s="1"/>
  <c r="AK915" i="1" a="1"/>
  <c r="AK915" i="1" s="1"/>
  <c r="AK916" i="1" a="1"/>
  <c r="AK916" i="1" s="1"/>
  <c r="AK917" i="1" a="1"/>
  <c r="AK917" i="1" s="1"/>
  <c r="AK918" i="1" a="1"/>
  <c r="AK918" i="1" s="1"/>
  <c r="AK919" i="1" a="1"/>
  <c r="AK919" i="1" s="1"/>
  <c r="AK920" i="1" a="1"/>
  <c r="AK920" i="1" s="1"/>
  <c r="AK921" i="1" a="1"/>
  <c r="AK921" i="1" s="1"/>
  <c r="AK922" i="1" a="1"/>
  <c r="AK922" i="1" s="1"/>
  <c r="AK923" i="1" a="1"/>
  <c r="AK923" i="1" s="1"/>
  <c r="AK924" i="1" a="1"/>
  <c r="AK924" i="1" s="1"/>
  <c r="AK925" i="1" a="1"/>
  <c r="AK925" i="1" s="1"/>
  <c r="AK926" i="1" a="1"/>
  <c r="AK926" i="1" s="1"/>
  <c r="AK927" i="1" a="1"/>
  <c r="AK927" i="1" s="1"/>
  <c r="AK928" i="1" a="1"/>
  <c r="AK928" i="1" s="1"/>
  <c r="AK929" i="1" a="1"/>
  <c r="AK929" i="1" s="1"/>
  <c r="AK930" i="1" a="1"/>
  <c r="AK930" i="1" s="1"/>
  <c r="AK931" i="1" a="1"/>
  <c r="AK931" i="1" s="1"/>
  <c r="AK932" i="1" a="1"/>
  <c r="AK932" i="1" s="1"/>
  <c r="AK933" i="1" a="1"/>
  <c r="AK933" i="1" s="1"/>
  <c r="AK934" i="1" a="1"/>
  <c r="AK934" i="1" s="1"/>
  <c r="AK935" i="1" a="1"/>
  <c r="AK935" i="1" s="1"/>
  <c r="AK936" i="1" a="1"/>
  <c r="AK936" i="1" s="1"/>
  <c r="AK937" i="1" a="1"/>
  <c r="AK937" i="1" s="1"/>
  <c r="AK938" i="1" a="1"/>
  <c r="AK938" i="1" s="1"/>
  <c r="AK939" i="1" a="1"/>
  <c r="AK939" i="1" s="1"/>
  <c r="AK940" i="1" a="1"/>
  <c r="AK940" i="1" s="1"/>
  <c r="AK941" i="1" a="1"/>
  <c r="AK941" i="1" s="1"/>
  <c r="AK942" i="1" a="1"/>
  <c r="AK942" i="1" s="1"/>
  <c r="AK943" i="1" a="1"/>
  <c r="AK943" i="1" s="1"/>
  <c r="AK944" i="1" a="1"/>
  <c r="AK944" i="1" s="1"/>
  <c r="AK945" i="1" a="1"/>
  <c r="AK945" i="1" s="1"/>
  <c r="AK946" i="1" a="1"/>
  <c r="AK946" i="1" s="1"/>
  <c r="AK947" i="1" a="1"/>
  <c r="AK947" i="1" s="1"/>
  <c r="AK948" i="1" a="1"/>
  <c r="AK948" i="1" s="1"/>
  <c r="AK949" i="1" a="1"/>
  <c r="AK949" i="1" s="1"/>
  <c r="AK950" i="1" a="1"/>
  <c r="AK950" i="1" s="1"/>
  <c r="AK951" i="1" a="1"/>
  <c r="AK951" i="1" s="1"/>
  <c r="AK952" i="1" a="1"/>
  <c r="AK952" i="1" s="1"/>
  <c r="AK953" i="1" a="1"/>
  <c r="AK953" i="1" s="1"/>
  <c r="AK954" i="1" a="1"/>
  <c r="AK954" i="1" s="1"/>
  <c r="AK955" i="1" a="1"/>
  <c r="AK955" i="1" s="1"/>
  <c r="AK956" i="1" a="1"/>
  <c r="AK956" i="1" s="1"/>
  <c r="AK957" i="1" a="1"/>
  <c r="AK957" i="1" s="1"/>
  <c r="AK958" i="1" a="1"/>
  <c r="AK958" i="1" s="1"/>
  <c r="AK959" i="1" a="1"/>
  <c r="AK959" i="1" s="1"/>
  <c r="AK960" i="1" a="1"/>
  <c r="AK960" i="1" s="1"/>
  <c r="AK961" i="1" a="1"/>
  <c r="AK961" i="1" s="1"/>
  <c r="AK962" i="1" a="1"/>
  <c r="AK962" i="1" s="1"/>
  <c r="AK963" i="1" a="1"/>
  <c r="AK963" i="1" s="1"/>
  <c r="AK964" i="1" a="1"/>
  <c r="AK964" i="1" s="1"/>
  <c r="AK965" i="1" a="1"/>
  <c r="AK965" i="1" s="1"/>
  <c r="AK966" i="1" a="1"/>
  <c r="AK966" i="1" s="1"/>
  <c r="AK967" i="1" a="1"/>
  <c r="AK967" i="1" s="1"/>
  <c r="AK968" i="1" a="1"/>
  <c r="AK968" i="1" s="1"/>
  <c r="AK969" i="1" a="1"/>
  <c r="AK969" i="1" s="1"/>
  <c r="AK970" i="1" a="1"/>
  <c r="AK970" i="1" s="1"/>
  <c r="AK971" i="1" a="1"/>
  <c r="AK971" i="1" s="1"/>
  <c r="AK972" i="1" a="1"/>
  <c r="AK972" i="1" s="1"/>
  <c r="AK973" i="1" a="1"/>
  <c r="AK973" i="1" s="1"/>
  <c r="AK974" i="1" a="1"/>
  <c r="AK974" i="1" s="1"/>
  <c r="AK975" i="1" a="1"/>
  <c r="AK975" i="1" s="1"/>
  <c r="AK976" i="1" a="1"/>
  <c r="AK976" i="1" s="1"/>
  <c r="AK977" i="1" a="1"/>
  <c r="AK977" i="1" s="1"/>
  <c r="AK978" i="1" a="1"/>
  <c r="AK978" i="1" s="1"/>
  <c r="AK979" i="1" a="1"/>
  <c r="AK979" i="1" s="1"/>
  <c r="AK980" i="1" a="1"/>
  <c r="AK980" i="1" s="1"/>
  <c r="AK981" i="1" a="1"/>
  <c r="AK981" i="1" s="1"/>
  <c r="AK982" i="1" a="1"/>
  <c r="AK982" i="1" s="1"/>
  <c r="AK983" i="1" a="1"/>
  <c r="AK983" i="1" s="1"/>
  <c r="AK984" i="1" a="1"/>
  <c r="AK984" i="1" s="1"/>
  <c r="AK985" i="1" a="1"/>
  <c r="AK985" i="1" s="1"/>
  <c r="AK986" i="1" a="1"/>
  <c r="AK986" i="1" s="1"/>
  <c r="AK987" i="1" a="1"/>
  <c r="AK987" i="1" s="1"/>
  <c r="AK988" i="1" a="1"/>
  <c r="AK988" i="1" s="1"/>
  <c r="AK989" i="1" a="1"/>
  <c r="AK989" i="1" s="1"/>
  <c r="AK990" i="1" a="1"/>
  <c r="AK990" i="1" s="1"/>
  <c r="AK991" i="1" a="1"/>
  <c r="AK991" i="1" s="1"/>
  <c r="AK992" i="1" a="1"/>
  <c r="AK992" i="1" s="1"/>
  <c r="AK993" i="1" a="1"/>
  <c r="AK993" i="1" s="1"/>
  <c r="AK994" i="1" a="1"/>
  <c r="AK994" i="1" s="1"/>
  <c r="AK995" i="1" a="1"/>
  <c r="AK995" i="1" s="1"/>
  <c r="AK996" i="1" a="1"/>
  <c r="AK996" i="1" s="1"/>
  <c r="AK997" i="1" a="1"/>
  <c r="AK997" i="1" s="1"/>
  <c r="AK998" i="1" a="1"/>
  <c r="AK998" i="1" s="1"/>
  <c r="AK999" i="1" a="1"/>
  <c r="AK999" i="1" s="1"/>
  <c r="AK1000" i="1" a="1"/>
  <c r="AK1000" i="1" s="1"/>
  <c r="AK1001" i="1" a="1"/>
  <c r="AK1001" i="1" s="1"/>
  <c r="AK1002" i="1" a="1"/>
  <c r="AK1002" i="1" s="1"/>
  <c r="AK1003" i="1" a="1"/>
  <c r="AK1003" i="1" s="1"/>
  <c r="AK1004" i="1" a="1"/>
  <c r="AK1004" i="1" s="1"/>
  <c r="AK1005" i="1" a="1"/>
  <c r="AK1005" i="1" s="1"/>
  <c r="AK1006" i="1" a="1"/>
  <c r="AK1006" i="1" s="1"/>
  <c r="AK1007" i="1" a="1"/>
  <c r="AK1007" i="1" s="1"/>
  <c r="AK1008" i="1" a="1"/>
  <c r="AK1008" i="1" s="1"/>
  <c r="AK1009" i="1" a="1"/>
  <c r="AK1009" i="1" s="1"/>
  <c r="AK1010" i="1" a="1"/>
  <c r="AK1010" i="1" s="1"/>
  <c r="AK1011" i="1" a="1"/>
  <c r="AK1011" i="1" s="1"/>
  <c r="AK1012" i="1" a="1"/>
  <c r="AK1012" i="1" s="1"/>
  <c r="AK1013" i="1" a="1"/>
  <c r="AK1013" i="1" s="1"/>
  <c r="AK1014" i="1" a="1"/>
  <c r="AK1014" i="1" s="1"/>
  <c r="AK1015" i="1" a="1"/>
  <c r="AK1015" i="1" s="1"/>
  <c r="AK1016" i="1" a="1"/>
  <c r="AK1016" i="1" s="1"/>
  <c r="AK1017" i="1" a="1"/>
  <c r="AK1017" i="1" s="1"/>
  <c r="AK1018" i="1" a="1"/>
  <c r="AK1018" i="1" s="1"/>
  <c r="AK1019" i="1" a="1"/>
  <c r="AK1019" i="1" s="1"/>
  <c r="AK1020" i="1" a="1"/>
  <c r="AK1020" i="1" s="1"/>
  <c r="AK1021" i="1" a="1"/>
  <c r="AK1021" i="1" s="1"/>
  <c r="AK1022" i="1" a="1"/>
  <c r="AK1022" i="1" s="1"/>
  <c r="AK1023" i="1" a="1"/>
  <c r="AK1023" i="1" s="1"/>
  <c r="AK1024" i="1" a="1"/>
  <c r="AK1024" i="1" s="1"/>
  <c r="AK1025" i="1" a="1"/>
  <c r="AK1025" i="1" s="1"/>
  <c r="AK1026" i="1" a="1"/>
  <c r="AK1026" i="1" s="1"/>
  <c r="AK1027" i="1" a="1"/>
  <c r="AK1027" i="1" s="1"/>
  <c r="AK1028" i="1" a="1"/>
  <c r="AK1028" i="1" s="1"/>
  <c r="AK1029" i="1" a="1"/>
  <c r="AK1029" i="1" s="1"/>
  <c r="AK1030" i="1" a="1"/>
  <c r="AK1030" i="1" s="1"/>
  <c r="AK1031" i="1" a="1"/>
  <c r="AK1031" i="1" s="1"/>
  <c r="AK1032" i="1" a="1"/>
  <c r="AK1032" i="1" s="1"/>
  <c r="AK1033" i="1" a="1"/>
  <c r="AK1033" i="1" s="1"/>
  <c r="AK1034" i="1" a="1"/>
  <c r="AK1034" i="1" s="1"/>
  <c r="AK1035" i="1" a="1"/>
  <c r="AK1035" i="1" s="1"/>
  <c r="AK1036" i="1" a="1"/>
  <c r="AK1036" i="1" s="1"/>
  <c r="AK1037" i="1" a="1"/>
  <c r="AK1037" i="1" s="1"/>
  <c r="AK1038" i="1" a="1"/>
  <c r="AK1038" i="1" s="1"/>
  <c r="AK1039" i="1" a="1"/>
  <c r="AK1039" i="1" s="1"/>
  <c r="AK1040" i="1" a="1"/>
  <c r="AK1040" i="1" s="1"/>
  <c r="AK1041" i="1" a="1"/>
  <c r="AK1041" i="1" s="1"/>
  <c r="AK1042" i="1" a="1"/>
  <c r="AK1042" i="1" s="1"/>
  <c r="AK1043" i="1" a="1"/>
  <c r="AK1043" i="1" s="1"/>
  <c r="AK1044" i="1" a="1"/>
  <c r="AK1044" i="1" s="1"/>
  <c r="AK1045" i="1" a="1"/>
  <c r="AK1045" i="1" s="1"/>
  <c r="AK1046" i="1" a="1"/>
  <c r="AK1046" i="1" s="1"/>
  <c r="AK1047" i="1" a="1"/>
  <c r="AK1047" i="1" s="1"/>
  <c r="AK1048" i="1" a="1"/>
  <c r="AK1048" i="1" s="1"/>
  <c r="AK1049" i="1" a="1"/>
  <c r="AK1049" i="1" s="1"/>
  <c r="AK1050" i="1" a="1"/>
  <c r="AK1050" i="1" s="1"/>
  <c r="AK1051" i="1" a="1"/>
  <c r="AK1051" i="1" s="1"/>
  <c r="AK1052" i="1" a="1"/>
  <c r="AK1052" i="1" s="1"/>
  <c r="AK1053" i="1" a="1"/>
  <c r="AK1053" i="1" s="1"/>
  <c r="AK1054" i="1" a="1"/>
  <c r="AK1054" i="1" s="1"/>
  <c r="AK1055" i="1" a="1"/>
  <c r="AK1055" i="1" s="1"/>
  <c r="AK1056" i="1" a="1"/>
  <c r="AK1056" i="1" s="1"/>
  <c r="AK1057" i="1" a="1"/>
  <c r="AK1057" i="1" s="1"/>
  <c r="AK1058" i="1" a="1"/>
  <c r="AK1058" i="1" s="1"/>
  <c r="AK1059" i="1" a="1"/>
  <c r="AK1059" i="1" s="1"/>
  <c r="AK1060" i="1" a="1"/>
  <c r="AK1060" i="1" s="1"/>
  <c r="AK1061" i="1" a="1"/>
  <c r="AK1061" i="1" s="1"/>
  <c r="AK1062" i="1" a="1"/>
  <c r="AK1062" i="1" s="1"/>
  <c r="AK1063" i="1" a="1"/>
  <c r="AK1063" i="1" s="1"/>
  <c r="AK1064" i="1" a="1"/>
  <c r="AK1064" i="1" s="1"/>
  <c r="AK1065" i="1" a="1"/>
  <c r="AK1065" i="1" s="1"/>
  <c r="AK1066" i="1" a="1"/>
  <c r="AK1066" i="1" s="1"/>
  <c r="AK1067" i="1" a="1"/>
  <c r="AK1067" i="1" s="1"/>
  <c r="AK1068" i="1" a="1"/>
  <c r="AK1068" i="1" s="1"/>
  <c r="AK1069" i="1" a="1"/>
  <c r="AK1069" i="1" s="1"/>
  <c r="AK1070" i="1" a="1"/>
  <c r="AK1070" i="1" s="1"/>
  <c r="AK1071" i="1" a="1"/>
  <c r="AK1071" i="1" s="1"/>
  <c r="AK1072" i="1" a="1"/>
  <c r="AK1072" i="1" s="1"/>
  <c r="AK1073" i="1" a="1"/>
  <c r="AK1073" i="1" s="1"/>
  <c r="AK1074" i="1" a="1"/>
  <c r="AK1074" i="1" s="1"/>
  <c r="AK1075" i="1" a="1"/>
  <c r="AK1075" i="1" s="1"/>
  <c r="AK1076" i="1" a="1"/>
  <c r="AK1076" i="1" s="1"/>
  <c r="AK1077" i="1" a="1"/>
  <c r="AK1077" i="1" s="1"/>
  <c r="AK1078" i="1" a="1"/>
  <c r="AK1078" i="1" s="1"/>
  <c r="AK1079" i="1" a="1"/>
  <c r="AK1079" i="1" s="1"/>
  <c r="AK1080" i="1" a="1"/>
  <c r="AK1080" i="1" s="1"/>
  <c r="AK1081" i="1" a="1"/>
  <c r="AK1081" i="1" s="1"/>
  <c r="AK1082" i="1" a="1"/>
  <c r="AK1082" i="1" s="1"/>
  <c r="AK1083" i="1" a="1"/>
  <c r="AK1083" i="1" s="1"/>
  <c r="AK1084" i="1" a="1"/>
  <c r="AK1084" i="1" s="1"/>
  <c r="AK1085" i="1" a="1"/>
  <c r="AK1085" i="1" s="1"/>
  <c r="AK1086" i="1" a="1"/>
  <c r="AK1086" i="1" s="1"/>
  <c r="AK1087" i="1" a="1"/>
  <c r="AK1087" i="1" s="1"/>
  <c r="AK1088" i="1" a="1"/>
  <c r="AK1088" i="1" s="1"/>
  <c r="AK1089" i="1" a="1"/>
  <c r="AK1089" i="1" s="1"/>
  <c r="AK1090" i="1" a="1"/>
  <c r="AK1090" i="1" s="1"/>
  <c r="AK1091" i="1" a="1"/>
  <c r="AK1091" i="1" s="1"/>
  <c r="AK1092" i="1" a="1"/>
  <c r="AK1092" i="1"/>
  <c r="AK1093" i="1" a="1"/>
  <c r="AK1093" i="1" s="1"/>
  <c r="AK1094" i="1" a="1"/>
  <c r="AK1094" i="1" s="1"/>
  <c r="AK1095" i="1" a="1"/>
  <c r="AK1095" i="1" s="1"/>
  <c r="AK1096" i="1" a="1"/>
  <c r="AK1096" i="1" s="1"/>
  <c r="AK1097" i="1" a="1"/>
  <c r="AK1097" i="1" s="1"/>
  <c r="AK1098" i="1" a="1"/>
  <c r="AK1098" i="1"/>
  <c r="AK1099" i="1" a="1"/>
  <c r="AK1099" i="1" s="1"/>
  <c r="AK1100" i="1" a="1"/>
  <c r="AK1100" i="1" s="1"/>
  <c r="AK1101" i="1" a="1"/>
  <c r="AK1101" i="1" s="1"/>
  <c r="AK1102" i="1" a="1"/>
  <c r="AK1102" i="1" s="1"/>
  <c r="AK1103" i="1" a="1"/>
  <c r="AK1103" i="1" s="1"/>
  <c r="AK1104" i="1" a="1"/>
  <c r="AK1104" i="1" s="1"/>
  <c r="AK1105" i="1" a="1"/>
  <c r="AK1105" i="1" s="1"/>
  <c r="AK1106" i="1" a="1"/>
  <c r="AK1106" i="1" s="1"/>
  <c r="AK1107" i="1" a="1"/>
  <c r="AK1107" i="1" s="1"/>
  <c r="AK1108" i="1" a="1"/>
  <c r="AK1108" i="1" s="1"/>
  <c r="AK1109" i="1" a="1"/>
  <c r="AK1109" i="1" s="1"/>
  <c r="AK1110" i="1" a="1"/>
  <c r="AK1110" i="1" s="1"/>
  <c r="AK1111" i="1" a="1"/>
  <c r="AK1111" i="1" s="1"/>
  <c r="AK1112" i="1" a="1"/>
  <c r="AK1112" i="1" s="1"/>
  <c r="AK1113" i="1" a="1"/>
  <c r="AK1113" i="1" s="1"/>
  <c r="AK1114" i="1" a="1"/>
  <c r="AK1114" i="1" s="1"/>
  <c r="AK1115" i="1" a="1"/>
  <c r="AK1115" i="1" s="1"/>
  <c r="AK1116" i="1" a="1"/>
  <c r="AK1116" i="1" s="1"/>
  <c r="AK1117" i="1" a="1"/>
  <c r="AK1117" i="1" s="1"/>
  <c r="AK1118" i="1" a="1"/>
  <c r="AK1118" i="1" s="1"/>
  <c r="AK1119" i="1" a="1"/>
  <c r="AK1119" i="1" s="1"/>
  <c r="AK1120" i="1" a="1"/>
  <c r="AK1120" i="1" s="1"/>
  <c r="AK1121" i="1" a="1"/>
  <c r="AK1121" i="1" s="1"/>
  <c r="AK1122" i="1" a="1"/>
  <c r="AK1122" i="1" s="1"/>
  <c r="AK1123" i="1" a="1"/>
  <c r="AK1123" i="1" s="1"/>
  <c r="AK1124" i="1" a="1"/>
  <c r="AK1124" i="1" s="1"/>
  <c r="AK1125" i="1" a="1"/>
  <c r="AK1125" i="1" s="1"/>
  <c r="AK1126" i="1" a="1"/>
  <c r="AK1126" i="1" s="1"/>
  <c r="AK1127" i="1" a="1"/>
  <c r="AK1127" i="1" s="1"/>
  <c r="AK1128" i="1" a="1"/>
  <c r="AK1128" i="1" s="1"/>
  <c r="AK1129" i="1" a="1"/>
  <c r="AK1129" i="1" s="1"/>
  <c r="AK1130" i="1" a="1"/>
  <c r="AK1130" i="1" s="1"/>
  <c r="AK1131" i="1" a="1"/>
  <c r="AK1131" i="1" s="1"/>
  <c r="AK1132" i="1" a="1"/>
  <c r="AK1132" i="1" s="1"/>
  <c r="AK1133" i="1" a="1"/>
  <c r="AK1133" i="1" s="1"/>
  <c r="AK1134" i="1" a="1"/>
  <c r="AK1134" i="1" s="1"/>
  <c r="AK1135" i="1" a="1"/>
  <c r="AK1135" i="1" s="1"/>
  <c r="AK1136" i="1" a="1"/>
  <c r="AK1136" i="1" s="1"/>
  <c r="AK1137" i="1" a="1"/>
  <c r="AK1137" i="1" s="1"/>
  <c r="AK1138" i="1" a="1"/>
  <c r="AK1138" i="1" s="1"/>
  <c r="AK1139" i="1" a="1"/>
  <c r="AK1139" i="1" s="1"/>
  <c r="AK1140" i="1" a="1"/>
  <c r="AK1140" i="1" s="1"/>
  <c r="AK1141" i="1" a="1"/>
  <c r="AK1141" i="1" s="1"/>
  <c r="AK1142" i="1" a="1"/>
  <c r="AK1142" i="1" s="1"/>
  <c r="AK1143" i="1" a="1"/>
  <c r="AK1143" i="1" s="1"/>
  <c r="AK1144" i="1" a="1"/>
  <c r="AK1144" i="1" s="1"/>
  <c r="AK1145" i="1" a="1"/>
  <c r="AK1145" i="1" s="1"/>
  <c r="AK1146" i="1" a="1"/>
  <c r="AK1146" i="1" s="1"/>
  <c r="AK1147" i="1" a="1"/>
  <c r="AK1147" i="1" s="1"/>
  <c r="AK1148" i="1" a="1"/>
  <c r="AK1148" i="1" s="1"/>
  <c r="AK1149" i="1" a="1"/>
  <c r="AK1149" i="1" s="1"/>
  <c r="AK1150" i="1" a="1"/>
  <c r="AK1150" i="1" s="1"/>
  <c r="AK1151" i="1" a="1"/>
  <c r="AK1151" i="1" s="1"/>
  <c r="AK1152" i="1" a="1"/>
  <c r="AK1152" i="1" s="1"/>
  <c r="AK1153" i="1" a="1"/>
  <c r="AK1153" i="1" s="1"/>
  <c r="AK1154" i="1" a="1"/>
  <c r="AK1154" i="1" s="1"/>
  <c r="AK1155" i="1" a="1"/>
  <c r="AK1155" i="1" s="1"/>
  <c r="AK1156" i="1" a="1"/>
  <c r="AK1156" i="1" s="1"/>
  <c r="AK1157" i="1" a="1"/>
  <c r="AK1157" i="1" s="1"/>
  <c r="AK1158" i="1" a="1"/>
  <c r="AK1158" i="1" s="1"/>
  <c r="AK1159" i="1" a="1"/>
  <c r="AK1159" i="1" s="1"/>
  <c r="AK1160" i="1" a="1"/>
  <c r="AK1160" i="1" s="1"/>
  <c r="AK1161" i="1" a="1"/>
  <c r="AK1161" i="1" s="1"/>
  <c r="AK1162" i="1" a="1"/>
  <c r="AK1162" i="1" s="1"/>
  <c r="AK1163" i="1" a="1"/>
  <c r="AK1163" i="1" s="1"/>
  <c r="AK1164" i="1" a="1"/>
  <c r="AK1164" i="1" s="1"/>
  <c r="AK1165" i="1" a="1"/>
  <c r="AK1165" i="1" s="1"/>
  <c r="AK1166" i="1" a="1"/>
  <c r="AK1166" i="1" s="1"/>
  <c r="AK1167" i="1" a="1"/>
  <c r="AK1167" i="1" s="1"/>
  <c r="AK1168" i="1" a="1"/>
  <c r="AK1168" i="1" s="1"/>
  <c r="AK1169" i="1" a="1"/>
  <c r="AK1169" i="1" s="1"/>
  <c r="AK1170" i="1" a="1"/>
  <c r="AK1170" i="1" s="1"/>
  <c r="AK1171" i="1" a="1"/>
  <c r="AK1171" i="1" s="1"/>
  <c r="AK1172" i="1" a="1"/>
  <c r="AK1172" i="1" s="1"/>
  <c r="AK1173" i="1" a="1"/>
  <c r="AK1173" i="1" s="1"/>
  <c r="AK1174" i="1" a="1"/>
  <c r="AK1174" i="1" s="1"/>
  <c r="AK1175" i="1" a="1"/>
  <c r="AK1175" i="1" s="1"/>
  <c r="AK1176" i="1" a="1"/>
  <c r="AK1176" i="1" s="1"/>
  <c r="AK1177" i="1" a="1"/>
  <c r="AK1177" i="1" s="1"/>
  <c r="AK1178" i="1" a="1"/>
  <c r="AK1178" i="1" s="1"/>
  <c r="AK1179" i="1" a="1"/>
  <c r="AK1179" i="1" s="1"/>
  <c r="AK1180" i="1" a="1"/>
  <c r="AK1180" i="1" s="1"/>
  <c r="AK1181" i="1" a="1"/>
  <c r="AK1181" i="1" s="1"/>
  <c r="AK1182" i="1" a="1"/>
  <c r="AK1182" i="1" s="1"/>
  <c r="AK1183" i="1" a="1"/>
  <c r="AK1183" i="1" s="1"/>
  <c r="AK1184" i="1" a="1"/>
  <c r="AK1184" i="1" s="1"/>
  <c r="AK1185" i="1" a="1"/>
  <c r="AK1185" i="1" s="1"/>
  <c r="AK1186" i="1" a="1"/>
  <c r="AK1186" i="1" s="1"/>
  <c r="AK1187" i="1" a="1"/>
  <c r="AK1187" i="1" s="1"/>
  <c r="AK1188" i="1" a="1"/>
  <c r="AK1188" i="1" s="1"/>
  <c r="AK1189" i="1" a="1"/>
  <c r="AK1189" i="1" s="1"/>
  <c r="AK1190" i="1" a="1"/>
  <c r="AK1190" i="1" s="1"/>
  <c r="AK1191" i="1" a="1"/>
  <c r="AK1191" i="1" s="1"/>
  <c r="AK1192" i="1" a="1"/>
  <c r="AK1192" i="1" s="1"/>
  <c r="AK1193" i="1" a="1"/>
  <c r="AK1193" i="1" s="1"/>
  <c r="AK1194" i="1" a="1"/>
  <c r="AK1194" i="1" s="1"/>
  <c r="AK1195" i="1" a="1"/>
  <c r="AK1195" i="1" s="1"/>
  <c r="AK1196" i="1" a="1"/>
  <c r="AK1196" i="1" s="1"/>
  <c r="AK1197" i="1" a="1"/>
  <c r="AK1197" i="1" s="1"/>
  <c r="AK1198" i="1" a="1"/>
  <c r="AK1198" i="1" s="1"/>
  <c r="AK1199" i="1" a="1"/>
  <c r="AK1199" i="1" s="1"/>
  <c r="AK1200" i="1" a="1"/>
  <c r="AK1200" i="1" s="1"/>
  <c r="AK1201" i="1" a="1"/>
  <c r="AK1201" i="1" s="1"/>
  <c r="AK1202" i="1" a="1"/>
  <c r="AK1202" i="1" s="1"/>
  <c r="AK1203" i="1" a="1"/>
  <c r="AK1203" i="1" s="1"/>
  <c r="AK1204" i="1" a="1"/>
  <c r="AK1204" i="1" s="1"/>
  <c r="AK1205" i="1" a="1"/>
  <c r="AK1205" i="1" s="1"/>
  <c r="AK1206" i="1" a="1"/>
  <c r="AK1206" i="1" s="1"/>
  <c r="AK1207" i="1" a="1"/>
  <c r="AK1207" i="1" s="1"/>
  <c r="AK1208" i="1" a="1"/>
  <c r="AK1208" i="1" s="1"/>
  <c r="AK1209" i="1" a="1"/>
  <c r="AK1209" i="1" s="1"/>
  <c r="AK1210" i="1" a="1"/>
  <c r="AK1210" i="1" s="1"/>
  <c r="AK1211" i="1" a="1"/>
  <c r="AK1211" i="1" s="1"/>
  <c r="AK1212" i="1" a="1"/>
  <c r="AK1212" i="1" s="1"/>
  <c r="AK1213" i="1" a="1"/>
  <c r="AK1213" i="1" s="1"/>
  <c r="AK1214" i="1" a="1"/>
  <c r="AK1214" i="1" s="1"/>
  <c r="AK1215" i="1" a="1"/>
  <c r="AK1215" i="1" s="1"/>
  <c r="AK1216" i="1" a="1"/>
  <c r="AK1216" i="1" s="1"/>
  <c r="AK1217" i="1" a="1"/>
  <c r="AK1217" i="1" s="1"/>
  <c r="AK1218" i="1" a="1"/>
  <c r="AK1218" i="1" s="1"/>
  <c r="AK1219" i="1" a="1"/>
  <c r="AK1219" i="1" s="1"/>
  <c r="AK1220" i="1" a="1"/>
  <c r="AK1220" i="1" s="1"/>
  <c r="AK1221" i="1" a="1"/>
  <c r="AK1221" i="1" s="1"/>
  <c r="AK1222" i="1" a="1"/>
  <c r="AK1222" i="1" s="1"/>
  <c r="AK1223" i="1" a="1"/>
  <c r="AK1223" i="1" s="1"/>
  <c r="AK1224" i="1" a="1"/>
  <c r="AK1224" i="1" s="1"/>
  <c r="AK1225" i="1" a="1"/>
  <c r="AK1225" i="1" s="1"/>
  <c r="AK1226" i="1" a="1"/>
  <c r="AK1226" i="1" s="1"/>
  <c r="AK1227" i="1" a="1"/>
  <c r="AK1227" i="1" s="1"/>
  <c r="AK1228" i="1" a="1"/>
  <c r="AK1228" i="1" s="1"/>
  <c r="AK1229" i="1" a="1"/>
  <c r="AK1229" i="1" s="1"/>
  <c r="AK1230" i="1" a="1"/>
  <c r="AK1230" i="1" s="1"/>
  <c r="AK1231" i="1" a="1"/>
  <c r="AK1231" i="1"/>
  <c r="AK1232" i="1" a="1"/>
  <c r="AK1232" i="1" s="1"/>
  <c r="AK1233" i="1" a="1"/>
  <c r="AK1233" i="1" s="1"/>
  <c r="AK1234" i="1" a="1"/>
  <c r="AK1234" i="1" s="1"/>
  <c r="AK1235" i="1" a="1"/>
  <c r="AK1235" i="1" s="1"/>
  <c r="AK1236" i="1" a="1"/>
  <c r="AK1236" i="1" s="1"/>
  <c r="AK1237" i="1" a="1"/>
  <c r="AK1237" i="1" s="1"/>
  <c r="AK1238" i="1" a="1"/>
  <c r="AK1238" i="1"/>
  <c r="AK1239" i="1" a="1"/>
  <c r="AK1239" i="1" s="1"/>
  <c r="AK1240" i="1" a="1"/>
  <c r="AK1240" i="1" s="1"/>
  <c r="AK1241" i="1" a="1"/>
  <c r="AK1241" i="1" s="1"/>
  <c r="AK1242" i="1" a="1"/>
  <c r="AK1242" i="1" s="1"/>
  <c r="AK1243" i="1" a="1"/>
  <c r="AK1243" i="1" s="1"/>
  <c r="AK1244" i="1" a="1"/>
  <c r="AK1244" i="1" s="1"/>
  <c r="AK1245" i="1" a="1"/>
  <c r="AK1245" i="1" s="1"/>
  <c r="AK1246" i="1" a="1"/>
  <c r="AK1246" i="1" s="1"/>
  <c r="AK1247" i="1" a="1"/>
  <c r="AK1247" i="1" s="1"/>
  <c r="AK1248" i="1" a="1"/>
  <c r="AK1248" i="1" s="1"/>
  <c r="AK1249" i="1" a="1"/>
  <c r="AK1249" i="1" s="1"/>
  <c r="AK1250" i="1" a="1"/>
  <c r="AK1250" i="1" s="1"/>
  <c r="AK1251" i="1" a="1"/>
  <c r="AK1251" i="1" s="1"/>
  <c r="AK1252" i="1" a="1"/>
  <c r="AK1252" i="1" s="1"/>
  <c r="AK1253" i="1" a="1"/>
  <c r="AK1253" i="1" s="1"/>
  <c r="AK1254" i="1" a="1"/>
  <c r="AK1254" i="1" s="1"/>
  <c r="AK1255" i="1" a="1"/>
  <c r="AK1255" i="1" s="1"/>
  <c r="AK1256" i="1" a="1"/>
  <c r="AK1256" i="1" s="1"/>
  <c r="AK1257" i="1" a="1"/>
  <c r="AK1257" i="1" s="1"/>
  <c r="AK1258" i="1" a="1"/>
  <c r="AK1258" i="1" s="1"/>
  <c r="AK1259" i="1" a="1"/>
  <c r="AK1259" i="1" s="1"/>
  <c r="AK1260" i="1" a="1"/>
  <c r="AK1260" i="1" s="1"/>
  <c r="AK1261" i="1" a="1"/>
  <c r="AK1261" i="1" s="1"/>
  <c r="AK1262" i="1" a="1"/>
  <c r="AK1262" i="1" s="1"/>
  <c r="AK1263" i="1" a="1"/>
  <c r="AK1263" i="1" s="1"/>
  <c r="AK1264" i="1" a="1"/>
  <c r="AK1264" i="1" s="1"/>
  <c r="AK1265" i="1" a="1"/>
  <c r="AK1265" i="1" s="1"/>
  <c r="AK1266" i="1" a="1"/>
  <c r="AK1266" i="1" s="1"/>
  <c r="AK1267" i="1" a="1"/>
  <c r="AK1267" i="1" s="1"/>
  <c r="AK1268" i="1" a="1"/>
  <c r="AK1268" i="1" s="1"/>
  <c r="AK1269" i="1" a="1"/>
  <c r="AK1269" i="1" s="1"/>
  <c r="AK1270" i="1" a="1"/>
  <c r="AK1270" i="1" s="1"/>
  <c r="AK1271" i="1" a="1"/>
  <c r="AK1271" i="1" s="1"/>
  <c r="AK1272" i="1" a="1"/>
  <c r="AK1272" i="1" s="1"/>
  <c r="AK1273" i="1" a="1"/>
  <c r="AK1273" i="1" s="1"/>
  <c r="AK1274" i="1" a="1"/>
  <c r="AK1274" i="1" s="1"/>
  <c r="AK1275" i="1" a="1"/>
  <c r="AK1275" i="1" s="1"/>
  <c r="AK1276" i="1" a="1"/>
  <c r="AK1276" i="1" s="1"/>
  <c r="AK1277" i="1" a="1"/>
  <c r="AK1277" i="1" s="1"/>
  <c r="AK1278" i="1" a="1"/>
  <c r="AK1278" i="1" s="1"/>
  <c r="AK1279" i="1" a="1"/>
  <c r="AK1279" i="1" s="1"/>
  <c r="AK1280" i="1" a="1"/>
  <c r="AK1280" i="1" s="1"/>
  <c r="AK1281" i="1" a="1"/>
  <c r="AK1281" i="1" s="1"/>
  <c r="AK1282" i="1" a="1"/>
  <c r="AK1282" i="1" s="1"/>
  <c r="AK1283" i="1" a="1"/>
  <c r="AK1283" i="1" s="1"/>
  <c r="AK1284" i="1" a="1"/>
  <c r="AK1284" i="1" s="1"/>
  <c r="AK1285" i="1" a="1"/>
  <c r="AK1285" i="1" s="1"/>
  <c r="AK1286" i="1" a="1"/>
  <c r="AK1286" i="1" s="1"/>
  <c r="AK1287" i="1" a="1"/>
  <c r="AK1287" i="1" s="1"/>
  <c r="AK1288" i="1" a="1"/>
  <c r="AK1288" i="1" s="1"/>
  <c r="AK1289" i="1" a="1"/>
  <c r="AK1289" i="1" s="1"/>
  <c r="AK1290" i="1" a="1"/>
  <c r="AK1290" i="1" s="1"/>
  <c r="AK1291" i="1" a="1"/>
  <c r="AK1291" i="1" s="1"/>
  <c r="AK1292" i="1" a="1"/>
  <c r="AK1292" i="1" s="1"/>
  <c r="AK1293" i="1" a="1"/>
  <c r="AK1293" i="1" s="1"/>
  <c r="AK1294" i="1" a="1"/>
  <c r="AK1294" i="1" s="1"/>
  <c r="AK1295" i="1" a="1"/>
  <c r="AK1295" i="1" s="1"/>
  <c r="AK1296" i="1" a="1"/>
  <c r="AK1296" i="1" s="1"/>
  <c r="AK1297" i="1" a="1"/>
  <c r="AK1297" i="1" s="1"/>
  <c r="AK1298" i="1" a="1"/>
  <c r="AK1298" i="1" s="1"/>
  <c r="AK1299" i="1" a="1"/>
  <c r="AK1299" i="1" s="1"/>
  <c r="AK1300" i="1" a="1"/>
  <c r="AK1300" i="1" s="1"/>
  <c r="AK1301" i="1" a="1"/>
  <c r="AK1301" i="1" s="1"/>
  <c r="AK1302" i="1" a="1"/>
  <c r="AK1302" i="1" s="1"/>
  <c r="AK1303" i="1" a="1"/>
  <c r="AK1303" i="1" s="1"/>
  <c r="AK1304" i="1" a="1"/>
  <c r="AK1304" i="1" s="1"/>
  <c r="AK1305" i="1" a="1"/>
  <c r="AK1305" i="1" s="1"/>
  <c r="AK1306" i="1" a="1"/>
  <c r="AK1306" i="1" s="1"/>
  <c r="AK1307" i="1" a="1"/>
  <c r="AK1307" i="1" s="1"/>
  <c r="AK1308" i="1" a="1"/>
  <c r="AK1308" i="1" s="1"/>
  <c r="AK1309" i="1" a="1"/>
  <c r="AK1309" i="1" s="1"/>
  <c r="AK1310" i="1" a="1"/>
  <c r="AK1310" i="1" s="1"/>
  <c r="AK1311" i="1" a="1"/>
  <c r="AK1311" i="1" s="1"/>
  <c r="AK1312" i="1" a="1"/>
  <c r="AK1312" i="1" s="1"/>
  <c r="AK1313" i="1" a="1"/>
  <c r="AK1313" i="1" s="1"/>
  <c r="AK1314" i="1" a="1"/>
  <c r="AK1314" i="1" s="1"/>
  <c r="AK1315" i="1" a="1"/>
  <c r="AK1315" i="1" s="1"/>
  <c r="AK1316" i="1" a="1"/>
  <c r="AK1316" i="1" s="1"/>
  <c r="AK1317" i="1" a="1"/>
  <c r="AK1317" i="1" s="1"/>
  <c r="AK1318" i="1" a="1"/>
  <c r="AK1318" i="1" s="1"/>
  <c r="AK1319" i="1" a="1"/>
  <c r="AK1319" i="1" s="1"/>
  <c r="AK1320" i="1" a="1"/>
  <c r="AK1320" i="1" s="1"/>
  <c r="AK1321" i="1" a="1"/>
  <c r="AK1321" i="1" s="1"/>
  <c r="AK1322" i="1" a="1"/>
  <c r="AK1322" i="1" s="1"/>
  <c r="AK1323" i="1" a="1"/>
  <c r="AK1323" i="1" s="1"/>
  <c r="AK1324" i="1" a="1"/>
  <c r="AK1324" i="1" s="1"/>
  <c r="AK1325" i="1" a="1"/>
  <c r="AK1325" i="1" s="1"/>
  <c r="AK1326" i="1" a="1"/>
  <c r="AK1326" i="1" s="1"/>
  <c r="AK1327" i="1" a="1"/>
  <c r="AK1327" i="1" s="1"/>
  <c r="AK1328" i="1" a="1"/>
  <c r="AK1328" i="1" s="1"/>
  <c r="AK1329" i="1" a="1"/>
  <c r="AK1329" i="1"/>
  <c r="AK1330" i="1" a="1"/>
  <c r="AK1330" i="1" s="1"/>
  <c r="AK1331" i="1" a="1"/>
  <c r="AK1331" i="1" s="1"/>
  <c r="AK1332" i="1" a="1"/>
  <c r="AK1332" i="1" s="1"/>
  <c r="AK1333" i="1" a="1"/>
  <c r="AK1333" i="1" s="1"/>
  <c r="AK1334" i="1" a="1"/>
  <c r="AK1334" i="1" s="1"/>
  <c r="AK1335" i="1" a="1"/>
  <c r="AK1335" i="1" s="1"/>
  <c r="AK1336" i="1" a="1"/>
  <c r="AK1336" i="1" s="1"/>
  <c r="AK1337" i="1" a="1"/>
  <c r="AK1337" i="1" s="1"/>
  <c r="AK1338" i="1" a="1"/>
  <c r="AK1338" i="1" s="1"/>
  <c r="AK1339" i="1" a="1"/>
  <c r="AK1339" i="1" s="1"/>
  <c r="AK1340" i="1" a="1"/>
  <c r="AK1340" i="1" s="1"/>
  <c r="AK1341" i="1" a="1"/>
  <c r="AK1341" i="1" s="1"/>
  <c r="AK1342" i="1" a="1"/>
  <c r="AK1342" i="1" s="1"/>
  <c r="AK1343" i="1" a="1"/>
  <c r="AK1343" i="1" s="1"/>
  <c r="AK1344" i="1" a="1"/>
  <c r="AK1344" i="1" s="1"/>
  <c r="AK1345" i="1" a="1"/>
  <c r="AK1345" i="1" s="1"/>
  <c r="AK1346" i="1" a="1"/>
  <c r="AK1346" i="1" s="1"/>
  <c r="AK1347" i="1" a="1"/>
  <c r="AK1347" i="1" s="1"/>
  <c r="AK1348" i="1" a="1"/>
  <c r="AK1348" i="1" s="1"/>
  <c r="AK1349" i="1" a="1"/>
  <c r="AK1349" i="1" s="1"/>
  <c r="AK1350" i="1" a="1"/>
  <c r="AK1350" i="1" s="1"/>
  <c r="AK1351" i="1" a="1"/>
  <c r="AK1351" i="1" s="1"/>
  <c r="AK1352" i="1" a="1"/>
  <c r="AK1352" i="1" s="1"/>
  <c r="AK1353" i="1" a="1"/>
  <c r="AK1353" i="1" s="1"/>
  <c r="AK1354" i="1" a="1"/>
  <c r="AK1354" i="1" s="1"/>
  <c r="AK1355" i="1" a="1"/>
  <c r="AK1355" i="1" s="1"/>
  <c r="AK1356" i="1" a="1"/>
  <c r="AK1356" i="1" s="1"/>
  <c r="AK1357" i="1" a="1"/>
  <c r="AK1357" i="1" s="1"/>
  <c r="AK1358" i="1" a="1"/>
  <c r="AK1358" i="1" s="1"/>
  <c r="AK1359" i="1" a="1"/>
  <c r="AK1359" i="1" s="1"/>
  <c r="AK1360" i="1" a="1"/>
  <c r="AK1360" i="1" s="1"/>
  <c r="AK1361" i="1" a="1"/>
  <c r="AK1361" i="1" s="1"/>
  <c r="AK1362" i="1" a="1"/>
  <c r="AK1362" i="1" s="1"/>
  <c r="AK1363" i="1" a="1"/>
  <c r="AK1363" i="1" s="1"/>
  <c r="AK1364" i="1" a="1"/>
  <c r="AK1364" i="1" s="1"/>
  <c r="AK1365" i="1" a="1"/>
  <c r="AK1365" i="1" s="1"/>
  <c r="AK1366" i="1" a="1"/>
  <c r="AK1366" i="1" s="1"/>
  <c r="AK1367" i="1" a="1"/>
  <c r="AK1367" i="1" s="1"/>
  <c r="AK1368" i="1" a="1"/>
  <c r="AK1368" i="1" s="1"/>
  <c r="AK1369" i="1" a="1"/>
  <c r="AK1369" i="1" s="1"/>
  <c r="AK1370" i="1" a="1"/>
  <c r="AK1370" i="1" s="1"/>
  <c r="AK1371" i="1" a="1"/>
  <c r="AK1371" i="1" s="1"/>
  <c r="AK1372" i="1" a="1"/>
  <c r="AK1372" i="1" s="1"/>
  <c r="AK1373" i="1" a="1"/>
  <c r="AK1373" i="1" s="1"/>
  <c r="AK1374" i="1" a="1"/>
  <c r="AK1374" i="1" s="1"/>
  <c r="AK1375" i="1" a="1"/>
  <c r="AK1375" i="1" s="1"/>
  <c r="AK1376" i="1" a="1"/>
  <c r="AK1376" i="1" s="1"/>
  <c r="AK1377" i="1" a="1"/>
  <c r="AK1377" i="1" s="1"/>
  <c r="AK1378" i="1" a="1"/>
  <c r="AK1378" i="1" s="1"/>
  <c r="AK1379" i="1" a="1"/>
  <c r="AK1379" i="1" s="1"/>
  <c r="AK1380" i="1" a="1"/>
  <c r="AK1380" i="1" s="1"/>
  <c r="AK1381" i="1" a="1"/>
  <c r="AK1381" i="1" s="1"/>
  <c r="AK1382" i="1" a="1"/>
  <c r="AK1382" i="1" s="1"/>
  <c r="AK1383" i="1" a="1"/>
  <c r="AK1383" i="1" s="1"/>
  <c r="AK1384" i="1" a="1"/>
  <c r="AK1384" i="1" s="1"/>
  <c r="AK1385" i="1" a="1"/>
  <c r="AK1385" i="1" s="1"/>
  <c r="AK1386" i="1" a="1"/>
  <c r="AK1386" i="1" s="1"/>
  <c r="AK1387" i="1" a="1"/>
  <c r="AK1387" i="1" s="1"/>
  <c r="AK1388" i="1" a="1"/>
  <c r="AK1388" i="1" s="1"/>
  <c r="AK1389" i="1" a="1"/>
  <c r="AK1389" i="1" s="1"/>
  <c r="AK1390" i="1" a="1"/>
  <c r="AK1390" i="1" s="1"/>
  <c r="AK1391" i="1" a="1"/>
  <c r="AK1391" i="1" s="1"/>
  <c r="AK1392" i="1" a="1"/>
  <c r="AK1392" i="1" s="1"/>
  <c r="AK1393" i="1" a="1"/>
  <c r="AK1393" i="1" s="1"/>
  <c r="AK1394" i="1" a="1"/>
  <c r="AK1394" i="1" s="1"/>
  <c r="AK1395" i="1" a="1"/>
  <c r="AK1395" i="1" s="1"/>
  <c r="AK1396" i="1" a="1"/>
  <c r="AK1396" i="1" s="1"/>
  <c r="AK1397" i="1" a="1"/>
  <c r="AK1397" i="1" s="1"/>
  <c r="AK1398" i="1" a="1"/>
  <c r="AK1398" i="1" s="1"/>
  <c r="AK1399" i="1" a="1"/>
  <c r="AK1399" i="1" s="1"/>
  <c r="AK1400" i="1" a="1"/>
  <c r="AK1400" i="1" s="1"/>
  <c r="AK1401" i="1" a="1"/>
  <c r="AK1401" i="1" s="1"/>
  <c r="AK1402" i="1" a="1"/>
  <c r="AK1402" i="1" s="1"/>
  <c r="AK1403" i="1" a="1"/>
  <c r="AK1403" i="1" s="1"/>
  <c r="AK1404" i="1" a="1"/>
  <c r="AK1404" i="1" s="1"/>
  <c r="AK1405" i="1" a="1"/>
  <c r="AK1405" i="1" s="1"/>
  <c r="AK1406" i="1" a="1"/>
  <c r="AK1406" i="1" s="1"/>
  <c r="AK1407" i="1" a="1"/>
  <c r="AK1407" i="1" s="1"/>
  <c r="AK1408" i="1" a="1"/>
  <c r="AK1408" i="1" s="1"/>
  <c r="AK1409" i="1" a="1"/>
  <c r="AK1409" i="1" s="1"/>
  <c r="AK1410" i="1" a="1"/>
  <c r="AK1410" i="1" s="1"/>
  <c r="AK1411" i="1" a="1"/>
  <c r="AK1411" i="1" s="1"/>
  <c r="AK1412" i="1" a="1"/>
  <c r="AK1412" i="1" s="1"/>
  <c r="AK1413" i="1" a="1"/>
  <c r="AK1413" i="1" s="1"/>
  <c r="AK1414" i="1" a="1"/>
  <c r="AK1414" i="1" s="1"/>
  <c r="AK1415" i="1" a="1"/>
  <c r="AK1415" i="1" s="1"/>
  <c r="AK1416" i="1" a="1"/>
  <c r="AK1416" i="1" s="1"/>
  <c r="AK1417" i="1" a="1"/>
  <c r="AK1417" i="1" s="1"/>
  <c r="AK1418" i="1" a="1"/>
  <c r="AK1418" i="1" s="1"/>
  <c r="AK1419" i="1" a="1"/>
  <c r="AK1419" i="1" s="1"/>
  <c r="AK1420" i="1" a="1"/>
  <c r="AK1420" i="1" s="1"/>
  <c r="AK1421" i="1" a="1"/>
  <c r="AK1421" i="1" s="1"/>
  <c r="AK1422" i="1" a="1"/>
  <c r="AK1422" i="1" s="1"/>
  <c r="AK1423" i="1" a="1"/>
  <c r="AK1423" i="1" s="1"/>
  <c r="AK1424" i="1" a="1"/>
  <c r="AK1424" i="1" s="1"/>
  <c r="AK1425" i="1" a="1"/>
  <c r="AK1425" i="1" s="1"/>
  <c r="AK1426" i="1" a="1"/>
  <c r="AK1426" i="1" s="1"/>
  <c r="AK1427" i="1" a="1"/>
  <c r="AK1427" i="1" s="1"/>
  <c r="AK1428" i="1" a="1"/>
  <c r="AK1428" i="1" s="1"/>
  <c r="AK1429" i="1" a="1"/>
  <c r="AK1429" i="1" s="1"/>
  <c r="AK1430" i="1" a="1"/>
  <c r="AK1430" i="1" s="1"/>
  <c r="AK1431" i="1" a="1"/>
  <c r="AK1431" i="1" s="1"/>
  <c r="AK1432" i="1" a="1"/>
  <c r="AK1432" i="1" s="1"/>
  <c r="AK1433" i="1" a="1"/>
  <c r="AK1433" i="1" s="1"/>
  <c r="AK1434" i="1" a="1"/>
  <c r="AK1434" i="1" s="1"/>
  <c r="AK1435" i="1" a="1"/>
  <c r="AK1435" i="1" s="1"/>
  <c r="AK1436" i="1" a="1"/>
  <c r="AK1436" i="1" s="1"/>
  <c r="AK1437" i="1" a="1"/>
  <c r="AK1437" i="1" s="1"/>
  <c r="AK1438" i="1" a="1"/>
  <c r="AK1438" i="1" s="1"/>
  <c r="AK1439" i="1" a="1"/>
  <c r="AK1439" i="1" s="1"/>
  <c r="AK1440" i="1" a="1"/>
  <c r="AK1440" i="1" s="1"/>
  <c r="AK1441" i="1" a="1"/>
  <c r="AK1441" i="1" s="1"/>
  <c r="AK1442" i="1" a="1"/>
  <c r="AK1442" i="1" s="1"/>
  <c r="AK1443" i="1" a="1"/>
  <c r="AK1443" i="1" s="1"/>
  <c r="AK1444" i="1" a="1"/>
  <c r="AK1444" i="1" s="1"/>
  <c r="AK1445" i="1" a="1"/>
  <c r="AK1445" i="1" s="1"/>
  <c r="AK1446" i="1" a="1"/>
  <c r="AK1446" i="1" s="1"/>
  <c r="AK1447" i="1" a="1"/>
  <c r="AK1447" i="1" s="1"/>
  <c r="AK1448" i="1" a="1"/>
  <c r="AK1448" i="1" s="1"/>
  <c r="AK1449" i="1" a="1"/>
  <c r="AK1449" i="1" s="1"/>
  <c r="AK1450" i="1" a="1"/>
  <c r="AK1450" i="1" s="1"/>
  <c r="AK1451" i="1" a="1"/>
  <c r="AK1451" i="1" s="1"/>
  <c r="AK1452" i="1" a="1"/>
  <c r="AK1452" i="1" s="1"/>
  <c r="AK1453" i="1" a="1"/>
  <c r="AK1453" i="1" s="1"/>
  <c r="AK1454" i="1" a="1"/>
  <c r="AK1454" i="1" s="1"/>
  <c r="AK1455" i="1" a="1"/>
  <c r="AK1455" i="1" s="1"/>
  <c r="AK1456" i="1" a="1"/>
  <c r="AK1456" i="1" s="1"/>
  <c r="AK1457" i="1" a="1"/>
  <c r="AK1457" i="1" s="1"/>
  <c r="AK1458" i="1" a="1"/>
  <c r="AK1458" i="1" s="1"/>
  <c r="AK1459" i="1" a="1"/>
  <c r="AK1459" i="1" s="1"/>
  <c r="AK1460" i="1" a="1"/>
  <c r="AK1460" i="1" s="1"/>
  <c r="AK1461" i="1" a="1"/>
  <c r="AK1461" i="1" s="1"/>
  <c r="AK1462" i="1" a="1"/>
  <c r="AK1462" i="1" s="1"/>
  <c r="AK1463" i="1" a="1"/>
  <c r="AK1463" i="1" s="1"/>
  <c r="AK1464" i="1" a="1"/>
  <c r="AK1464" i="1" s="1"/>
  <c r="AK1465" i="1" a="1"/>
  <c r="AK1465" i="1" s="1"/>
  <c r="AK1466" i="1" a="1"/>
  <c r="AK1466" i="1" s="1"/>
  <c r="AK1467" i="1" a="1"/>
  <c r="AK1467" i="1" s="1"/>
  <c r="AK1468" i="1" a="1"/>
  <c r="AK1468" i="1" s="1"/>
  <c r="AK1469" i="1" a="1"/>
  <c r="AK1469" i="1" s="1"/>
  <c r="AK1470" i="1" a="1"/>
  <c r="AK1470" i="1" s="1"/>
  <c r="AK1471" i="1" a="1"/>
  <c r="AK1471" i="1" s="1"/>
  <c r="AK1472" i="1" a="1"/>
  <c r="AK1472" i="1" s="1"/>
  <c r="AK1473" i="1" a="1"/>
  <c r="AK1473" i="1" s="1"/>
  <c r="AK1474" i="1" a="1"/>
  <c r="AK1474" i="1" s="1"/>
  <c r="AK1475" i="1" a="1"/>
  <c r="AK1475" i="1" s="1"/>
  <c r="AK1476" i="1" a="1"/>
  <c r="AK1476" i="1" s="1"/>
  <c r="AK1477" i="1" a="1"/>
  <c r="AK1477" i="1" s="1"/>
  <c r="AK1478" i="1" a="1"/>
  <c r="AK1478" i="1" s="1"/>
  <c r="AK1479" i="1" a="1"/>
  <c r="AK1479" i="1" s="1"/>
  <c r="AK1480" i="1" a="1"/>
  <c r="AK1480" i="1" s="1"/>
  <c r="AK1481" i="1" a="1"/>
  <c r="AK1481" i="1" s="1"/>
  <c r="AK1482" i="1" a="1"/>
  <c r="AK1482" i="1" s="1"/>
  <c r="AK1483" i="1" a="1"/>
  <c r="AK1483" i="1" s="1"/>
  <c r="AK1484" i="1" a="1"/>
  <c r="AK1484" i="1" s="1"/>
  <c r="AK1485" i="1" a="1"/>
  <c r="AK1485" i="1" s="1"/>
  <c r="AK1486" i="1" a="1"/>
  <c r="AK1486" i="1" s="1"/>
  <c r="AK1487" i="1" a="1"/>
  <c r="AK1487" i="1" s="1"/>
  <c r="AK1488" i="1" a="1"/>
  <c r="AK1488" i="1" s="1"/>
  <c r="AK1489" i="1" a="1"/>
  <c r="AK1489" i="1"/>
  <c r="AK1490" i="1" a="1"/>
  <c r="AK1490" i="1" s="1"/>
  <c r="AK1491" i="1" a="1"/>
  <c r="AK1491" i="1" s="1"/>
  <c r="AK1492" i="1" a="1"/>
  <c r="AK1492" i="1"/>
  <c r="AK1493" i="1" a="1"/>
  <c r="AK1493" i="1" s="1"/>
  <c r="AK1494" i="1" a="1"/>
  <c r="AK1494" i="1" s="1"/>
  <c r="AK1495" i="1" a="1"/>
  <c r="AK1495" i="1" s="1"/>
  <c r="AK1496" i="1" a="1"/>
  <c r="AK1496" i="1" s="1"/>
  <c r="AK1497" i="1" a="1"/>
  <c r="AK1497" i="1" s="1"/>
  <c r="AK1498" i="1" a="1"/>
  <c r="AK1498" i="1" s="1"/>
  <c r="AK1499" i="1" a="1"/>
  <c r="AK1499" i="1" s="1"/>
  <c r="AK1500" i="1" a="1"/>
  <c r="AK1500" i="1" s="1"/>
  <c r="AK1501" i="1" a="1"/>
  <c r="AK1501" i="1" s="1"/>
  <c r="AK1502" i="1" a="1"/>
  <c r="AK1502" i="1" s="1"/>
  <c r="AK1503" i="1" a="1"/>
  <c r="AK1503" i="1" s="1"/>
  <c r="AK1504" i="1" a="1"/>
  <c r="AK1504" i="1" s="1"/>
  <c r="AK1505" i="1" a="1"/>
  <c r="AK1505" i="1" s="1"/>
  <c r="AK1506" i="1" a="1"/>
  <c r="AK1506" i="1" s="1"/>
  <c r="AK1507" i="1" a="1"/>
  <c r="AK1507" i="1" s="1"/>
  <c r="AK1508" i="1" a="1"/>
  <c r="AK1508" i="1" s="1"/>
  <c r="AK1509" i="1" a="1"/>
  <c r="AK1509" i="1" s="1"/>
  <c r="AK1510" i="1" a="1"/>
  <c r="AK1510" i="1" s="1"/>
  <c r="AK1511" i="1" a="1"/>
  <c r="AK1511" i="1" s="1"/>
  <c r="AK1512" i="1" a="1"/>
  <c r="AK1512" i="1" s="1"/>
  <c r="AK1513" i="1" a="1"/>
  <c r="AK1513" i="1" s="1"/>
  <c r="AK1514" i="1" a="1"/>
  <c r="AK1514" i="1" s="1"/>
  <c r="AK1515" i="1" a="1"/>
  <c r="AK1515" i="1" s="1"/>
  <c r="AK1516" i="1" a="1"/>
  <c r="AK1516" i="1" s="1"/>
  <c r="AK1517" i="1" a="1"/>
  <c r="AK1517" i="1" s="1"/>
  <c r="AK1518" i="1" a="1"/>
  <c r="AK1518" i="1" s="1"/>
  <c r="AK1519" i="1" a="1"/>
  <c r="AK1519" i="1" s="1"/>
  <c r="AK1520" i="1" a="1"/>
  <c r="AK1520" i="1" s="1"/>
  <c r="AK1521" i="1" a="1"/>
  <c r="AK1521" i="1" s="1"/>
  <c r="AK1522" i="1" a="1"/>
  <c r="AK1522" i="1" s="1"/>
  <c r="AK1523" i="1" a="1"/>
  <c r="AK1523" i="1" s="1"/>
  <c r="AK1524" i="1" a="1"/>
  <c r="AK1524" i="1" s="1"/>
  <c r="AK1525" i="1" a="1"/>
  <c r="AK1525" i="1" s="1"/>
  <c r="AK1526" i="1" a="1"/>
  <c r="AK1526" i="1" s="1"/>
  <c r="AK1527" i="1" a="1"/>
  <c r="AK1527" i="1" s="1"/>
  <c r="AK1528" i="1" a="1"/>
  <c r="AK1528" i="1" s="1"/>
  <c r="AK1529" i="1" a="1"/>
  <c r="AK1529" i="1" s="1"/>
  <c r="AK1530" i="1" a="1"/>
  <c r="AK1530" i="1"/>
  <c r="AK1531" i="1" a="1"/>
  <c r="AK1531" i="1" s="1"/>
  <c r="AK1532" i="1" a="1"/>
  <c r="AK1532" i="1" s="1"/>
  <c r="AK1533" i="1" a="1"/>
  <c r="AK1533" i="1" s="1"/>
  <c r="AK1534" i="1" a="1"/>
  <c r="AK1534" i="1" s="1"/>
  <c r="AK1535" i="1" a="1"/>
  <c r="AK1535" i="1" s="1"/>
  <c r="AK1536" i="1" a="1"/>
  <c r="AK1536" i="1" s="1"/>
  <c r="AK1537" i="1" a="1"/>
  <c r="AK1537" i="1" s="1"/>
  <c r="AK1538" i="1" a="1"/>
  <c r="AK1538" i="1" s="1"/>
  <c r="AK1539" i="1" a="1"/>
  <c r="AK1539" i="1" s="1"/>
  <c r="AK1540" i="1" a="1"/>
  <c r="AK1540" i="1" s="1"/>
  <c r="AK1541" i="1" a="1"/>
  <c r="AK1541" i="1" s="1"/>
  <c r="AK1542" i="1" a="1"/>
  <c r="AK1542" i="1" s="1"/>
  <c r="AK1543" i="1" a="1"/>
  <c r="AK1543" i="1" s="1"/>
  <c r="AK1544" i="1" a="1"/>
  <c r="AK1544" i="1" s="1"/>
  <c r="AK1545" i="1" a="1"/>
  <c r="AK1545" i="1" s="1"/>
  <c r="AK1546" i="1" a="1"/>
  <c r="AK1546" i="1" s="1"/>
  <c r="AK1547" i="1" a="1"/>
  <c r="AK1547" i="1" s="1"/>
  <c r="AK1548" i="1" a="1"/>
  <c r="AK1548" i="1" s="1"/>
  <c r="AK1549" i="1" a="1"/>
  <c r="AK1549" i="1" s="1"/>
  <c r="AK1550" i="1" a="1"/>
  <c r="AK1550" i="1" s="1"/>
  <c r="AK1551" i="1" a="1"/>
  <c r="AK1551" i="1" s="1"/>
  <c r="AK1552" i="1" a="1"/>
  <c r="AK1552" i="1" s="1"/>
  <c r="AK1553" i="1" a="1"/>
  <c r="AK1553" i="1" s="1"/>
  <c r="AK1554" i="1" a="1"/>
  <c r="AK1554" i="1" s="1"/>
  <c r="AK1555" i="1" a="1"/>
  <c r="AK1555" i="1" s="1"/>
  <c r="AK1556" i="1" a="1"/>
  <c r="AK1556" i="1" s="1"/>
  <c r="AK1557" i="1" a="1"/>
  <c r="AK1557" i="1" s="1"/>
  <c r="AK1558" i="1" a="1"/>
  <c r="AK1558" i="1" s="1"/>
  <c r="AK1559" i="1" a="1"/>
  <c r="AK1559" i="1" s="1"/>
  <c r="AK1560" i="1" a="1"/>
  <c r="AK1560" i="1" s="1"/>
  <c r="AK1561" i="1" a="1"/>
  <c r="AK1561" i="1" s="1"/>
  <c r="AK1562" i="1" a="1"/>
  <c r="AK1562" i="1" s="1"/>
  <c r="AK1563" i="1" a="1"/>
  <c r="AK1563" i="1" s="1"/>
  <c r="AK1564" i="1" a="1"/>
  <c r="AK1564" i="1" s="1"/>
  <c r="AK1565" i="1" a="1"/>
  <c r="AK1565" i="1" s="1"/>
  <c r="AK1566" i="1" a="1"/>
  <c r="AK1566" i="1" s="1"/>
  <c r="AK1567" i="1" a="1"/>
  <c r="AK1567" i="1" s="1"/>
  <c r="AK1568" i="1" a="1"/>
  <c r="AK1568" i="1" s="1"/>
  <c r="AK1569" i="1" a="1"/>
  <c r="AK1569" i="1" s="1"/>
  <c r="AK1570" i="1" a="1"/>
  <c r="AK1570" i="1"/>
  <c r="AK1571" i="1" a="1"/>
  <c r="AK1571" i="1" s="1"/>
  <c r="AK1572" i="1" a="1"/>
  <c r="AK1572" i="1" s="1"/>
  <c r="AK1573" i="1" a="1"/>
  <c r="AK1573" i="1" s="1"/>
  <c r="AK1574" i="1" a="1"/>
  <c r="AK1574" i="1" s="1"/>
  <c r="AK1575" i="1" a="1"/>
  <c r="AK1575" i="1" s="1"/>
  <c r="AK1576" i="1" a="1"/>
  <c r="AK1576" i="1" s="1"/>
  <c r="AK1577" i="1" a="1"/>
  <c r="AK1577" i="1" s="1"/>
  <c r="AK1578" i="1" a="1"/>
  <c r="AK1578" i="1" s="1"/>
  <c r="AK1579" i="1" a="1"/>
  <c r="AK1579" i="1" s="1"/>
  <c r="AK1580" i="1" a="1"/>
  <c r="AK1580" i="1" s="1"/>
  <c r="AK1581" i="1" a="1"/>
  <c r="AK1581" i="1" s="1"/>
  <c r="AK1582" i="1" a="1"/>
  <c r="AK1582" i="1" s="1"/>
  <c r="AK1583" i="1" a="1"/>
  <c r="AK1583" i="1" s="1"/>
  <c r="AK1584" i="1" a="1"/>
  <c r="AK1584" i="1" s="1"/>
  <c r="AK1585" i="1" a="1"/>
  <c r="AK1585" i="1" s="1"/>
  <c r="AK1586" i="1" a="1"/>
  <c r="AK1586" i="1" s="1"/>
  <c r="AK1587" i="1" a="1"/>
  <c r="AK1587" i="1" s="1"/>
  <c r="AK1588" i="1" a="1"/>
  <c r="AK1588" i="1" s="1"/>
  <c r="AK1589" i="1" a="1"/>
  <c r="AK1589" i="1" s="1"/>
  <c r="AK1590" i="1" a="1"/>
  <c r="AK1590" i="1" s="1"/>
  <c r="AK1591" i="1" a="1"/>
  <c r="AK1591" i="1" s="1"/>
  <c r="AK1592" i="1" a="1"/>
  <c r="AK1592" i="1" s="1"/>
  <c r="AK1593" i="1" a="1"/>
  <c r="AK1593" i="1" s="1"/>
  <c r="AK1594" i="1" a="1"/>
  <c r="AK1594" i="1" s="1"/>
  <c r="AK1595" i="1" a="1"/>
  <c r="AK1595" i="1" s="1"/>
  <c r="AK1596" i="1" a="1"/>
  <c r="AK1596" i="1" s="1"/>
  <c r="AK1597" i="1" a="1"/>
  <c r="AK1597" i="1" s="1"/>
  <c r="AK1598" i="1" a="1"/>
  <c r="AK1598" i="1" s="1"/>
  <c r="AK1599" i="1" a="1"/>
  <c r="AK1599" i="1" s="1"/>
  <c r="AK1600" i="1" a="1"/>
  <c r="AK1600" i="1" s="1"/>
  <c r="AK1601" i="1" a="1"/>
  <c r="AK1601" i="1" s="1"/>
  <c r="AK1602" i="1" a="1"/>
  <c r="AK1602" i="1" s="1"/>
  <c r="AK1603" i="1" a="1"/>
  <c r="AK1603" i="1" s="1"/>
  <c r="AK1604" i="1" a="1"/>
  <c r="AK1604" i="1" s="1"/>
  <c r="AK1605" i="1" a="1"/>
  <c r="AK1605" i="1" s="1"/>
  <c r="AK1606" i="1" a="1"/>
  <c r="AK1606" i="1" s="1"/>
  <c r="AK1607" i="1" a="1"/>
  <c r="AK1607" i="1" s="1"/>
  <c r="AK1608" i="1" a="1"/>
  <c r="AK1608" i="1" s="1"/>
  <c r="AK1609" i="1" a="1"/>
  <c r="AK1609" i="1" s="1"/>
  <c r="AK1610" i="1" a="1"/>
  <c r="AK1610" i="1" s="1"/>
  <c r="AK1611" i="1" a="1"/>
  <c r="AK1611" i="1" s="1"/>
  <c r="AK1612" i="1" a="1"/>
  <c r="AK1612" i="1" s="1"/>
  <c r="AK1613" i="1" a="1"/>
  <c r="AK1613" i="1" s="1"/>
  <c r="AK1614" i="1" a="1"/>
  <c r="AK1614" i="1"/>
  <c r="AK1615" i="1" a="1"/>
  <c r="AK1615" i="1" s="1"/>
  <c r="AK1616" i="1" a="1"/>
  <c r="AK1616" i="1" s="1"/>
  <c r="AK1617" i="1" a="1"/>
  <c r="AK1617" i="1" s="1"/>
  <c r="AK1618" i="1" a="1"/>
  <c r="AK1618" i="1" s="1"/>
  <c r="AK1619" i="1" a="1"/>
  <c r="AK1619" i="1" s="1"/>
  <c r="AK1620" i="1" a="1"/>
  <c r="AK1620" i="1" s="1"/>
  <c r="AK1621" i="1" a="1"/>
  <c r="AK1621" i="1" s="1"/>
  <c r="AK1622" i="1" a="1"/>
  <c r="AK1622" i="1" s="1"/>
  <c r="AK1623" i="1" a="1"/>
  <c r="AK1623" i="1" s="1"/>
  <c r="AK1624" i="1" a="1"/>
  <c r="AK1624" i="1" s="1"/>
  <c r="AK1625" i="1" a="1"/>
  <c r="AK1625" i="1" s="1"/>
  <c r="AK1626" i="1" a="1"/>
  <c r="AK1626" i="1" s="1"/>
  <c r="AK1627" i="1" a="1"/>
  <c r="AK1627" i="1" s="1"/>
  <c r="AK1628" i="1" a="1"/>
  <c r="AK1628" i="1" s="1"/>
  <c r="AK1629" i="1" a="1"/>
  <c r="AK1629" i="1" s="1"/>
  <c r="AK1630" i="1" a="1"/>
  <c r="AK1630" i="1" s="1"/>
  <c r="AK1631" i="1" a="1"/>
  <c r="AK1631" i="1" s="1"/>
  <c r="AK1632" i="1" a="1"/>
  <c r="AK1632" i="1" s="1"/>
  <c r="AK1633" i="1" a="1"/>
  <c r="AK1633" i="1" s="1"/>
  <c r="AK1634" i="1" a="1"/>
  <c r="AK1634" i="1" s="1"/>
  <c r="AK1635" i="1" a="1"/>
  <c r="AK1635" i="1" s="1"/>
  <c r="AK1636" i="1" a="1"/>
  <c r="AK1636" i="1" s="1"/>
  <c r="AK1637" i="1" a="1"/>
  <c r="AK1637" i="1" s="1"/>
  <c r="AK1638" i="1" a="1"/>
  <c r="AK1638" i="1" s="1"/>
  <c r="AK1639" i="1" a="1"/>
  <c r="AK1639" i="1"/>
  <c r="AK1640" i="1" a="1"/>
  <c r="AK1640" i="1" s="1"/>
  <c r="AK1641" i="1" a="1"/>
  <c r="AK1641" i="1" s="1"/>
  <c r="AK1642" i="1" a="1"/>
  <c r="AK1642" i="1" s="1"/>
  <c r="AK1643" i="1" a="1"/>
  <c r="AK1643" i="1" s="1"/>
  <c r="AK1644" i="1" a="1"/>
  <c r="AK1644" i="1" s="1"/>
  <c r="AK1645" i="1" a="1"/>
  <c r="AK1645" i="1" s="1"/>
  <c r="AK1646" i="1" a="1"/>
  <c r="AK1646" i="1" s="1"/>
  <c r="AK1647" i="1" a="1"/>
  <c r="AK1647" i="1" s="1"/>
  <c r="AK1648" i="1" a="1"/>
  <c r="AK1648" i="1" s="1"/>
  <c r="AK1649" i="1" a="1"/>
  <c r="AK1649" i="1" s="1"/>
  <c r="AK1650" i="1" a="1"/>
  <c r="AK1650" i="1" s="1"/>
  <c r="AK1651" i="1" a="1"/>
  <c r="AK1651" i="1" s="1"/>
  <c r="AK1652" i="1" a="1"/>
  <c r="AK1652" i="1" s="1"/>
  <c r="AK1653" i="1" a="1"/>
  <c r="AK1653" i="1" s="1"/>
  <c r="AK1654" i="1" a="1"/>
  <c r="AK1654" i="1" s="1"/>
  <c r="AK1655" i="1" a="1"/>
  <c r="AK1655" i="1" s="1"/>
  <c r="AK1656" i="1" a="1"/>
  <c r="AK1656" i="1" s="1"/>
  <c r="AK1657" i="1" a="1"/>
  <c r="AK1657" i="1" s="1"/>
  <c r="AK1658" i="1" a="1"/>
  <c r="AK1658" i="1" s="1"/>
  <c r="AK1659" i="1" a="1"/>
  <c r="AK1659" i="1" s="1"/>
  <c r="AK1660" i="1" a="1"/>
  <c r="AK1660" i="1" s="1"/>
  <c r="AK1661" i="1" a="1"/>
  <c r="AK1661" i="1" s="1"/>
  <c r="AK1662" i="1" a="1"/>
  <c r="AK1662" i="1" s="1"/>
  <c r="AK1663" i="1" a="1"/>
  <c r="AK1663" i="1" s="1"/>
  <c r="AK1664" i="1" a="1"/>
  <c r="AK1664" i="1" s="1"/>
  <c r="AK1665" i="1" a="1"/>
  <c r="AK1665" i="1" s="1"/>
  <c r="AK1666" i="1" a="1"/>
  <c r="AK1666" i="1" s="1"/>
  <c r="AK1667" i="1" a="1"/>
  <c r="AK1667" i="1" s="1"/>
  <c r="AK1668" i="1" a="1"/>
  <c r="AK1668" i="1" s="1"/>
  <c r="AK1669" i="1" a="1"/>
  <c r="AK1669" i="1" s="1"/>
  <c r="AK1670" i="1" a="1"/>
  <c r="AK1670" i="1" s="1"/>
  <c r="AK1671" i="1" a="1"/>
  <c r="AK1671" i="1" s="1"/>
  <c r="AK1672" i="1" a="1"/>
  <c r="AK1672" i="1" s="1"/>
  <c r="AK1673" i="1" a="1"/>
  <c r="AK1673" i="1" s="1"/>
  <c r="AK1674" i="1" a="1"/>
  <c r="AK1674" i="1" s="1"/>
  <c r="AK1675" i="1" a="1"/>
  <c r="AK1675" i="1" s="1"/>
  <c r="AK1676" i="1" a="1"/>
  <c r="AK1676" i="1" s="1"/>
  <c r="AK1677" i="1" a="1"/>
  <c r="AK1677" i="1" s="1"/>
  <c r="AK1678" i="1" a="1"/>
  <c r="AK1678" i="1" s="1"/>
  <c r="AK1679" i="1" a="1"/>
  <c r="AK1679" i="1" s="1"/>
  <c r="AK1680" i="1" a="1"/>
  <c r="AK1680" i="1" s="1"/>
  <c r="AK1681" i="1" a="1"/>
  <c r="AK1681" i="1" s="1"/>
  <c r="AK1682" i="1" a="1"/>
  <c r="AK1682" i="1" s="1"/>
  <c r="AK1683" i="1" a="1"/>
  <c r="AK1683" i="1" s="1"/>
  <c r="AK1684" i="1" a="1"/>
  <c r="AK1684" i="1" s="1"/>
  <c r="AK1685" i="1" a="1"/>
  <c r="AK1685" i="1" s="1"/>
  <c r="AK1686" i="1" a="1"/>
  <c r="AK1686" i="1"/>
  <c r="AK1687" i="1" a="1"/>
  <c r="AK1687" i="1" s="1"/>
  <c r="AK1688" i="1" a="1"/>
  <c r="AK1688" i="1" s="1"/>
  <c r="AK1689" i="1" a="1"/>
  <c r="AK1689" i="1" s="1"/>
  <c r="AK1690" i="1" a="1"/>
  <c r="AK1690" i="1" s="1"/>
  <c r="AK1691" i="1" a="1"/>
  <c r="AK1691" i="1" s="1"/>
  <c r="AK1692" i="1" a="1"/>
  <c r="AK1692" i="1" s="1"/>
  <c r="AK1693" i="1" a="1"/>
  <c r="AK1693" i="1" s="1"/>
  <c r="AK1694" i="1" a="1"/>
  <c r="AK1694" i="1" s="1"/>
  <c r="AK1695" i="1" a="1"/>
  <c r="AK1695" i="1" s="1"/>
  <c r="AK1696" i="1" a="1"/>
  <c r="AK1696" i="1" s="1"/>
  <c r="AK1697" i="1" a="1"/>
  <c r="AK1697" i="1" s="1"/>
  <c r="AK1698" i="1" a="1"/>
  <c r="AK1698" i="1" s="1"/>
  <c r="AK1699" i="1" a="1"/>
  <c r="AK1699" i="1" s="1"/>
  <c r="AK1700" i="1" a="1"/>
  <c r="AK1700" i="1" s="1"/>
  <c r="AK1701" i="1" a="1"/>
  <c r="AK1701" i="1" s="1"/>
  <c r="AK1702" i="1" a="1"/>
  <c r="AK1702" i="1" s="1"/>
  <c r="AK1703" i="1" a="1"/>
  <c r="AK1703" i="1" s="1"/>
  <c r="AK1704" i="1" a="1"/>
  <c r="AK1704" i="1" s="1"/>
  <c r="AK1705" i="1" a="1"/>
  <c r="AK1705" i="1" s="1"/>
  <c r="AK1706" i="1" a="1"/>
  <c r="AK1706" i="1" s="1"/>
  <c r="AK1707" i="1" a="1"/>
  <c r="AK1707" i="1" s="1"/>
  <c r="AK1708" i="1" a="1"/>
  <c r="AK1708" i="1" s="1"/>
  <c r="AK1709" i="1" a="1"/>
  <c r="AK1709" i="1" s="1"/>
  <c r="AK1710" i="1" a="1"/>
  <c r="AK1710" i="1" s="1"/>
  <c r="AK1711" i="1" a="1"/>
  <c r="AK1711" i="1" s="1"/>
  <c r="AK1712" i="1" a="1"/>
  <c r="AK1712" i="1" s="1"/>
  <c r="AK1713" i="1" a="1"/>
  <c r="AK1713" i="1" s="1"/>
  <c r="AK1714" i="1" a="1"/>
  <c r="AK1714" i="1" s="1"/>
  <c r="AK1715" i="1" a="1"/>
  <c r="AK1715" i="1" s="1"/>
  <c r="AK1716" i="1" a="1"/>
  <c r="AK1716" i="1" s="1"/>
  <c r="AK1717" i="1" a="1"/>
  <c r="AK1717" i="1" s="1"/>
  <c r="AK1718" i="1" a="1"/>
  <c r="AK1718" i="1" s="1"/>
  <c r="AK1719" i="1" a="1"/>
  <c r="AK1719" i="1" s="1"/>
  <c r="AK1720" i="1" a="1"/>
  <c r="AK1720" i="1" s="1"/>
  <c r="AK1721" i="1" a="1"/>
  <c r="AK1721" i="1" s="1"/>
  <c r="AK1722" i="1" a="1"/>
  <c r="AK1722" i="1" s="1"/>
  <c r="AK1723" i="1" a="1"/>
  <c r="AK1723" i="1" s="1"/>
  <c r="AK1724" i="1" a="1"/>
  <c r="AK1724" i="1" s="1"/>
  <c r="AK1725" i="1" a="1"/>
  <c r="AK1725" i="1" s="1"/>
  <c r="AK1726" i="1" a="1"/>
  <c r="AK1726" i="1" s="1"/>
  <c r="AK1727" i="1" a="1"/>
  <c r="AK1727" i="1" s="1"/>
  <c r="AK1728" i="1" a="1"/>
  <c r="AK1728" i="1" s="1"/>
  <c r="AK1729" i="1" a="1"/>
  <c r="AK1729" i="1" s="1"/>
  <c r="AK1730" i="1" a="1"/>
  <c r="AK1730" i="1" s="1"/>
  <c r="AK1731" i="1" a="1"/>
  <c r="AK1731" i="1" s="1"/>
  <c r="AK1732" i="1" a="1"/>
  <c r="AK1732" i="1" s="1"/>
  <c r="AK1733" i="1" a="1"/>
  <c r="AK1733" i="1" s="1"/>
  <c r="AK1734" i="1" a="1"/>
  <c r="AK1734" i="1" s="1"/>
  <c r="AK1735" i="1" a="1"/>
  <c r="AK1735" i="1" s="1"/>
  <c r="AK1736" i="1" a="1"/>
  <c r="AK1736" i="1" s="1"/>
  <c r="AK1737" i="1" a="1"/>
  <c r="AK1737" i="1" s="1"/>
  <c r="AK1738" i="1" a="1"/>
  <c r="AK1738" i="1" s="1"/>
  <c r="AK1739" i="1" a="1"/>
  <c r="AK1739" i="1" s="1"/>
  <c r="AK1740" i="1" a="1"/>
  <c r="AK1740" i="1" s="1"/>
  <c r="AK1741" i="1" a="1"/>
  <c r="AK1741" i="1" s="1"/>
  <c r="AK1742" i="1" a="1"/>
  <c r="AK1742" i="1" s="1"/>
  <c r="AK1743" i="1" a="1"/>
  <c r="AK1743" i="1" s="1"/>
  <c r="AK1744" i="1" a="1"/>
  <c r="AK1744" i="1" s="1"/>
  <c r="AK1745" i="1" a="1"/>
  <c r="AK1745" i="1" s="1"/>
  <c r="AK1746" i="1" a="1"/>
  <c r="AK1746" i="1" s="1"/>
  <c r="AK1747" i="1" a="1"/>
  <c r="AK1747" i="1" s="1"/>
  <c r="AK1748" i="1" a="1"/>
  <c r="AK1748" i="1" s="1"/>
  <c r="AK1749" i="1" a="1"/>
  <c r="AK1749" i="1" s="1"/>
  <c r="AK1750" i="1" a="1"/>
  <c r="AK1750" i="1" s="1"/>
  <c r="AK1751" i="1" a="1"/>
  <c r="AK1751" i="1" s="1"/>
  <c r="AK1752" i="1" a="1"/>
  <c r="AK1752" i="1" s="1"/>
  <c r="AK1753" i="1" a="1"/>
  <c r="AK1753" i="1" s="1"/>
  <c r="AK1754" i="1" a="1"/>
  <c r="AK1754" i="1" s="1"/>
  <c r="AK1755" i="1" a="1"/>
  <c r="AK1755" i="1" s="1"/>
  <c r="AK1756" i="1" a="1"/>
  <c r="AK1756" i="1" s="1"/>
  <c r="AK1757" i="1" a="1"/>
  <c r="AK1757" i="1" s="1"/>
  <c r="AK1758" i="1" a="1"/>
  <c r="AK1758" i="1" s="1"/>
  <c r="AK1759" i="1" a="1"/>
  <c r="AK1759" i="1" s="1"/>
  <c r="AK1760" i="1" a="1"/>
  <c r="AK1760" i="1" s="1"/>
  <c r="AK1761" i="1" a="1"/>
  <c r="AK1761" i="1" s="1"/>
  <c r="AK1762" i="1" a="1"/>
  <c r="AK1762" i="1" s="1"/>
  <c r="AK1763" i="1" a="1"/>
  <c r="AK1763" i="1" s="1"/>
  <c r="AK1764" i="1" a="1"/>
  <c r="AK1764" i="1" s="1"/>
  <c r="AK1765" i="1" a="1"/>
  <c r="AK1765" i="1" s="1"/>
  <c r="AK1766" i="1" a="1"/>
  <c r="AK1766" i="1" s="1"/>
  <c r="AK1767" i="1" a="1"/>
  <c r="AK1767" i="1" s="1"/>
  <c r="AK1768" i="1" a="1"/>
  <c r="AK1768" i="1" s="1"/>
  <c r="AK1769" i="1" a="1"/>
  <c r="AK1769" i="1" s="1"/>
  <c r="AK1770" i="1" a="1"/>
  <c r="AK1770" i="1" s="1"/>
  <c r="AK1771" i="1" a="1"/>
  <c r="AK1771" i="1" s="1"/>
  <c r="AK1772" i="1" a="1"/>
  <c r="AK1772" i="1" s="1"/>
  <c r="AK1773" i="1" a="1"/>
  <c r="AK1773" i="1" s="1"/>
  <c r="AK1774" i="1" a="1"/>
  <c r="AK1774" i="1" s="1"/>
  <c r="AK1775" i="1" a="1"/>
  <c r="AK1775" i="1" s="1"/>
  <c r="AK1776" i="1" a="1"/>
  <c r="AK1776" i="1" s="1"/>
  <c r="AK1777" i="1" a="1"/>
  <c r="AK1777" i="1" s="1"/>
  <c r="AK1778" i="1" a="1"/>
  <c r="AK1778" i="1" s="1"/>
  <c r="AK1779" i="1" a="1"/>
  <c r="AK1779" i="1" s="1"/>
  <c r="AK1780" i="1" a="1"/>
  <c r="AK1780" i="1" s="1"/>
  <c r="AK1781" i="1" a="1"/>
  <c r="AK1781" i="1" s="1"/>
  <c r="AK1782" i="1" a="1"/>
  <c r="AK1782" i="1" s="1"/>
  <c r="AK1783" i="1" a="1"/>
  <c r="AK1783" i="1" s="1"/>
  <c r="AK1784" i="1" a="1"/>
  <c r="AK1784" i="1" s="1"/>
  <c r="AK1785" i="1" a="1"/>
  <c r="AK1785" i="1" s="1"/>
  <c r="AK1786" i="1" a="1"/>
  <c r="AK1786" i="1" s="1"/>
  <c r="AK1787" i="1" a="1"/>
  <c r="AK1787" i="1" s="1"/>
  <c r="AK1788" i="1" a="1"/>
  <c r="AK1788" i="1" s="1"/>
  <c r="AK1789" i="1" a="1"/>
  <c r="AK1789" i="1" s="1"/>
  <c r="AK1790" i="1" a="1"/>
  <c r="AK1790" i="1" s="1"/>
  <c r="AK1791" i="1" a="1"/>
  <c r="AK1791" i="1" s="1"/>
  <c r="AK1792" i="1" a="1"/>
  <c r="AK1792" i="1" s="1"/>
  <c r="AK1793" i="1" a="1"/>
  <c r="AK1793" i="1" s="1"/>
  <c r="AK1794" i="1" a="1"/>
  <c r="AK1794" i="1" s="1"/>
  <c r="AK1795" i="1" a="1"/>
  <c r="AK1795" i="1" s="1"/>
  <c r="AK1796" i="1" a="1"/>
  <c r="AK1796" i="1" s="1"/>
  <c r="AK1797" i="1" a="1"/>
  <c r="AK1797" i="1" s="1"/>
  <c r="AK1798" i="1" a="1"/>
  <c r="AK1798" i="1" s="1"/>
  <c r="AK1799" i="1" a="1"/>
  <c r="AK1799" i="1" s="1"/>
  <c r="AK1800" i="1" a="1"/>
  <c r="AK1800" i="1" s="1"/>
  <c r="AK1801" i="1" a="1"/>
  <c r="AK1801" i="1" s="1"/>
  <c r="AK1802" i="1" a="1"/>
  <c r="AK1802" i="1" s="1"/>
  <c r="AK1803" i="1" a="1"/>
  <c r="AK1803" i="1" s="1"/>
  <c r="AK1804" i="1" a="1"/>
  <c r="AK1804" i="1" s="1"/>
  <c r="AK1805" i="1" a="1"/>
  <c r="AK1805" i="1" s="1"/>
  <c r="AK1806" i="1" a="1"/>
  <c r="AK1806" i="1" s="1"/>
  <c r="AK1807" i="1" a="1"/>
  <c r="AK1807" i="1" s="1"/>
  <c r="AK1808" i="1" a="1"/>
  <c r="AK1808" i="1" s="1"/>
  <c r="AK1809" i="1" a="1"/>
  <c r="AK1809" i="1" s="1"/>
  <c r="AK1810" i="1" a="1"/>
  <c r="AK1810" i="1" s="1"/>
  <c r="AK1811" i="1" a="1"/>
  <c r="AK1811" i="1" s="1"/>
  <c r="AK1812" i="1" a="1"/>
  <c r="AK1812" i="1" s="1"/>
  <c r="AK1813" i="1" a="1"/>
  <c r="AK1813" i="1" s="1"/>
  <c r="AK1814" i="1" a="1"/>
  <c r="AK1814" i="1" s="1"/>
  <c r="AK1815" i="1" a="1"/>
  <c r="AK1815" i="1" s="1"/>
  <c r="AK1816" i="1" a="1"/>
  <c r="AK1816" i="1" s="1"/>
  <c r="AK1817" i="1" a="1"/>
  <c r="AK1817" i="1" s="1"/>
  <c r="AK1818" i="1" a="1"/>
  <c r="AK1818" i="1" s="1"/>
  <c r="AK1819" i="1" a="1"/>
  <c r="AK1819" i="1" s="1"/>
  <c r="AK1820" i="1" a="1"/>
  <c r="AK1820" i="1" s="1"/>
  <c r="AK1821" i="1" a="1"/>
  <c r="AK1821" i="1" s="1"/>
  <c r="AK1822" i="1" a="1"/>
  <c r="AK1822" i="1" s="1"/>
  <c r="AK1823" i="1" a="1"/>
  <c r="AK1823" i="1" s="1"/>
  <c r="AK1824" i="1" a="1"/>
  <c r="AK1824" i="1" s="1"/>
  <c r="AK1825" i="1" a="1"/>
  <c r="AK1825" i="1" s="1"/>
  <c r="AK1826" i="1" a="1"/>
  <c r="AK1826" i="1" s="1"/>
  <c r="AK1827" i="1" a="1"/>
  <c r="AK1827" i="1" s="1"/>
  <c r="AK1828" i="1" a="1"/>
  <c r="AK1828" i="1" s="1"/>
  <c r="AK1829" i="1" a="1"/>
  <c r="AK1829" i="1" s="1"/>
  <c r="AK1830" i="1" a="1"/>
  <c r="AK1830" i="1" s="1"/>
  <c r="AK1831" i="1" a="1"/>
  <c r="AK1831" i="1" s="1"/>
  <c r="AK1832" i="1" a="1"/>
  <c r="AK1832" i="1" s="1"/>
  <c r="AK1833" i="1" a="1"/>
  <c r="AK1833" i="1" s="1"/>
  <c r="AK1834" i="1" a="1"/>
  <c r="AK1834" i="1" s="1"/>
  <c r="AK1835" i="1" a="1"/>
  <c r="AK1835" i="1" s="1"/>
  <c r="AK1836" i="1" a="1"/>
  <c r="AK1836" i="1" s="1"/>
  <c r="AK1837" i="1" a="1"/>
  <c r="AK1837" i="1" s="1"/>
  <c r="AK1838" i="1" a="1"/>
  <c r="AK1838" i="1" s="1"/>
  <c r="AK1839" i="1" a="1"/>
  <c r="AK1839" i="1" s="1"/>
  <c r="AK1840" i="1" a="1"/>
  <c r="AK1840" i="1" s="1"/>
  <c r="AK1841" i="1" a="1"/>
  <c r="AK1841" i="1" s="1"/>
  <c r="AK1842" i="1" a="1"/>
  <c r="AK1842" i="1" s="1"/>
  <c r="AK1843" i="1" a="1"/>
  <c r="AK1843" i="1" s="1"/>
  <c r="AK1844" i="1" a="1"/>
  <c r="AK1844" i="1" s="1"/>
  <c r="AK1845" i="1" a="1"/>
  <c r="AK1845" i="1" s="1"/>
  <c r="AK1846" i="1" a="1"/>
  <c r="AK1846" i="1" s="1"/>
  <c r="AK1847" i="1" a="1"/>
  <c r="AK1847" i="1" s="1"/>
  <c r="AK1848" i="1" a="1"/>
  <c r="AK1848" i="1" s="1"/>
  <c r="AK1849" i="1" a="1"/>
  <c r="AK1849" i="1" s="1"/>
  <c r="AK1850" i="1" a="1"/>
  <c r="AK1850" i="1" s="1"/>
  <c r="AK1851" i="1" a="1"/>
  <c r="AK1851" i="1" s="1"/>
  <c r="AK1852" i="1" a="1"/>
  <c r="AK1852" i="1" s="1"/>
  <c r="AK1853" i="1" a="1"/>
  <c r="AK1853" i="1" s="1"/>
  <c r="AK1854" i="1" a="1"/>
  <c r="AK1854" i="1" s="1"/>
  <c r="AK1855" i="1" a="1"/>
  <c r="AK1855" i="1" s="1"/>
  <c r="AK1856" i="1" a="1"/>
  <c r="AK1856" i="1" s="1"/>
  <c r="AK1857" i="1" a="1"/>
  <c r="AK1857" i="1" s="1"/>
  <c r="AK1858" i="1" a="1"/>
  <c r="AK1858" i="1" s="1"/>
  <c r="AK1859" i="1" a="1"/>
  <c r="AK1859" i="1" s="1"/>
  <c r="AK1860" i="1" a="1"/>
  <c r="AK1860" i="1" s="1"/>
  <c r="AK1861" i="1" a="1"/>
  <c r="AK1861" i="1" s="1"/>
  <c r="AK1862" i="1" a="1"/>
  <c r="AK1862" i="1" s="1"/>
  <c r="AK1863" i="1" a="1"/>
  <c r="AK1863" i="1" s="1"/>
  <c r="AK1864" i="1" a="1"/>
  <c r="AK1864" i="1" s="1"/>
  <c r="AK1865" i="1" a="1"/>
  <c r="AK1865" i="1" s="1"/>
  <c r="AK1866" i="1" a="1"/>
  <c r="AK1866" i="1" s="1"/>
  <c r="AK1867" i="1" a="1"/>
  <c r="AK1867" i="1" s="1"/>
  <c r="AK1868" i="1" a="1"/>
  <c r="AK1868" i="1" s="1"/>
  <c r="AK1869" i="1" a="1"/>
  <c r="AK1869" i="1" s="1"/>
  <c r="AK1870" i="1" a="1"/>
  <c r="AK1870" i="1" s="1"/>
  <c r="AK1871" i="1" a="1"/>
  <c r="AK1871" i="1" s="1"/>
  <c r="AK1872" i="1" a="1"/>
  <c r="AK1872" i="1" s="1"/>
  <c r="AK1873" i="1" a="1"/>
  <c r="AK1873" i="1" s="1"/>
  <c r="AK1874" i="1" a="1"/>
  <c r="AK1874" i="1" s="1"/>
  <c r="AK1875" i="1" a="1"/>
  <c r="AK1875" i="1" s="1"/>
  <c r="AK1876" i="1" a="1"/>
  <c r="AK1876" i="1" s="1"/>
  <c r="AK1877" i="1" a="1"/>
  <c r="AK1877" i="1" s="1"/>
  <c r="AK1878" i="1" a="1"/>
  <c r="AK1878" i="1" s="1"/>
  <c r="AK1879" i="1" a="1"/>
  <c r="AK1879" i="1" s="1"/>
  <c r="AK1880" i="1" a="1"/>
  <c r="AK1880" i="1" s="1"/>
  <c r="AK1881" i="1" a="1"/>
  <c r="AK1881" i="1" s="1"/>
  <c r="AK1882" i="1" a="1"/>
  <c r="AK1882" i="1" s="1"/>
  <c r="AK1883" i="1" a="1"/>
  <c r="AK1883" i="1" s="1"/>
  <c r="AK1884" i="1" a="1"/>
  <c r="AK1884" i="1" s="1"/>
  <c r="AK1885" i="1" a="1"/>
  <c r="AK1885" i="1" s="1"/>
  <c r="AK1886" i="1" a="1"/>
  <c r="AK1886" i="1" s="1"/>
  <c r="AK1887" i="1" a="1"/>
  <c r="AK1887" i="1" s="1"/>
  <c r="AK1888" i="1" a="1"/>
  <c r="AK1888" i="1" s="1"/>
  <c r="AK1889" i="1" a="1"/>
  <c r="AK1889" i="1" s="1"/>
  <c r="AK1890" i="1" a="1"/>
  <c r="AK1890" i="1" s="1"/>
  <c r="AK1891" i="1" a="1"/>
  <c r="AK1891" i="1" s="1"/>
  <c r="AK1892" i="1" a="1"/>
  <c r="AK1892" i="1" s="1"/>
  <c r="AK1893" i="1" a="1"/>
  <c r="AK1893" i="1" s="1"/>
  <c r="AK1894" i="1" a="1"/>
  <c r="AK1894" i="1" s="1"/>
  <c r="AK1895" i="1" a="1"/>
  <c r="AK1895" i="1" s="1"/>
  <c r="AK1896" i="1" a="1"/>
  <c r="AK1896" i="1" s="1"/>
  <c r="AK1897" i="1" a="1"/>
  <c r="AK1897" i="1" s="1"/>
  <c r="AK1898" i="1" a="1"/>
  <c r="AK1898" i="1" s="1"/>
  <c r="AK1899" i="1" a="1"/>
  <c r="AK1899" i="1" s="1"/>
  <c r="AK1900" i="1" a="1"/>
  <c r="AK1900" i="1" s="1"/>
  <c r="AK1901" i="1" a="1"/>
  <c r="AK1901" i="1" s="1"/>
  <c r="AK1902" i="1" a="1"/>
  <c r="AK1902" i="1" s="1"/>
  <c r="AK1903" i="1" a="1"/>
  <c r="AK1903" i="1" s="1"/>
  <c r="AK1904" i="1" a="1"/>
  <c r="AK1904" i="1" s="1"/>
  <c r="AK1905" i="1" a="1"/>
  <c r="AK1905" i="1" s="1"/>
  <c r="AK1906" i="1" a="1"/>
  <c r="AK1906" i="1" s="1"/>
  <c r="AK1907" i="1" a="1"/>
  <c r="AK1907" i="1" s="1"/>
  <c r="AK1908" i="1" a="1"/>
  <c r="AK1908" i="1" s="1"/>
  <c r="AK1909" i="1" a="1"/>
  <c r="AK1909" i="1" s="1"/>
  <c r="AK1910" i="1" a="1"/>
  <c r="AK1910" i="1" s="1"/>
  <c r="AK1911" i="1" a="1"/>
  <c r="AK1911" i="1" s="1"/>
  <c r="AK1912" i="1" a="1"/>
  <c r="AK1912" i="1" s="1"/>
  <c r="AK1913" i="1" a="1"/>
  <c r="AK1913" i="1" s="1"/>
  <c r="AK1914" i="1" a="1"/>
  <c r="AK1914" i="1" s="1"/>
  <c r="AK1915" i="1" a="1"/>
  <c r="AK1915" i="1" s="1"/>
  <c r="AK1916" i="1" a="1"/>
  <c r="AK1916" i="1" s="1"/>
  <c r="AK1917" i="1" a="1"/>
  <c r="AK1917" i="1" s="1"/>
  <c r="AK1918" i="1" a="1"/>
  <c r="AK1918" i="1" s="1"/>
  <c r="AK1919" i="1" a="1"/>
  <c r="AK1919" i="1" s="1"/>
  <c r="AK1920" i="1" a="1"/>
  <c r="AK1920" i="1" s="1"/>
  <c r="AK1921" i="1" a="1"/>
  <c r="AK1921" i="1" s="1"/>
  <c r="AK1922" i="1" a="1"/>
  <c r="AK1922" i="1" s="1"/>
  <c r="AK1923" i="1" a="1"/>
  <c r="AK1923" i="1" s="1"/>
  <c r="AK1924" i="1" a="1"/>
  <c r="AK1924" i="1" s="1"/>
  <c r="AK1925" i="1" a="1"/>
  <c r="AK1925" i="1" s="1"/>
  <c r="AK1926" i="1" a="1"/>
  <c r="AK1926" i="1" s="1"/>
  <c r="AK1927" i="1" a="1"/>
  <c r="AK1927" i="1" s="1"/>
  <c r="AK1928" i="1" a="1"/>
  <c r="AK1928" i="1" s="1"/>
  <c r="AK1929" i="1" a="1"/>
  <c r="AK1929" i="1" s="1"/>
  <c r="AK1930" i="1" a="1"/>
  <c r="AK1930" i="1" s="1"/>
  <c r="AK1931" i="1" a="1"/>
  <c r="AK1931" i="1" s="1"/>
  <c r="AK1932" i="1" a="1"/>
  <c r="AK1932" i="1" s="1"/>
  <c r="AK1933" i="1" a="1"/>
  <c r="AK1933" i="1" s="1"/>
  <c r="AK1934" i="1" a="1"/>
  <c r="AK1934" i="1" s="1"/>
  <c r="AK1935" i="1" a="1"/>
  <c r="AK1935" i="1" s="1"/>
  <c r="AK1936" i="1" a="1"/>
  <c r="AK1936" i="1" s="1"/>
  <c r="AK1937" i="1" a="1"/>
  <c r="AK1937" i="1" s="1"/>
  <c r="AK1938" i="1" a="1"/>
  <c r="AK1938" i="1" s="1"/>
  <c r="AK1939" i="1" a="1"/>
  <c r="AK1939" i="1" s="1"/>
  <c r="AK1940" i="1" a="1"/>
  <c r="AK1940" i="1" s="1"/>
  <c r="AK1941" i="1" a="1"/>
  <c r="AK1941" i="1" s="1"/>
  <c r="AK1942" i="1" a="1"/>
  <c r="AK1942" i="1" s="1"/>
  <c r="AK1943" i="1" a="1"/>
  <c r="AK1943" i="1" s="1"/>
  <c r="AK1944" i="1" a="1"/>
  <c r="AK1944" i="1" s="1"/>
  <c r="AK1945" i="1" a="1"/>
  <c r="AK1945" i="1" s="1"/>
  <c r="AK1946" i="1" a="1"/>
  <c r="AK1946" i="1" s="1"/>
  <c r="AK1947" i="1" a="1"/>
  <c r="AK1947" i="1" s="1"/>
  <c r="AK1948" i="1" a="1"/>
  <c r="AK1948" i="1" s="1"/>
  <c r="AK1949" i="1" a="1"/>
  <c r="AK1949" i="1" s="1"/>
  <c r="AK1950" i="1" a="1"/>
  <c r="AK1950" i="1" s="1"/>
  <c r="AK1951" i="1" a="1"/>
  <c r="AK1951" i="1" s="1"/>
  <c r="AK1952" i="1" a="1"/>
  <c r="AK1952" i="1" s="1"/>
  <c r="AK1953" i="1" a="1"/>
  <c r="AK1953" i="1" s="1"/>
  <c r="AK1954" i="1" a="1"/>
  <c r="AK1954" i="1" s="1"/>
  <c r="AK1955" i="1" a="1"/>
  <c r="AK1955" i="1" s="1"/>
  <c r="AK1956" i="1" a="1"/>
  <c r="AK1956" i="1" s="1"/>
  <c r="AK1957" i="1" a="1"/>
  <c r="AK1957" i="1" s="1"/>
  <c r="AK1958" i="1" a="1"/>
  <c r="AK1958" i="1" s="1"/>
  <c r="AK1959" i="1" a="1"/>
  <c r="AK1959" i="1" s="1"/>
  <c r="AK1960" i="1" a="1"/>
  <c r="AK1960" i="1" s="1"/>
  <c r="AK1961" i="1" a="1"/>
  <c r="AK1961" i="1" s="1"/>
  <c r="AK1962" i="1" a="1"/>
  <c r="AK1962" i="1" s="1"/>
  <c r="AK1963" i="1" a="1"/>
  <c r="AK1963" i="1" s="1"/>
  <c r="AK1964" i="1" a="1"/>
  <c r="AK1964" i="1" s="1"/>
  <c r="AK1965" i="1" a="1"/>
  <c r="AK1965" i="1" s="1"/>
  <c r="AK1966" i="1" a="1"/>
  <c r="AK1966" i="1" s="1"/>
  <c r="AK1967" i="1" a="1"/>
  <c r="AK1967" i="1" s="1"/>
  <c r="AK1968" i="1" a="1"/>
  <c r="AK1968" i="1" s="1"/>
  <c r="AK1969" i="1" a="1"/>
  <c r="AK1969" i="1" s="1"/>
  <c r="AK1970" i="1" a="1"/>
  <c r="AK1970" i="1" s="1"/>
  <c r="AK1971" i="1" a="1"/>
  <c r="AK1971" i="1" s="1"/>
  <c r="AK1972" i="1" a="1"/>
  <c r="AK1972" i="1" s="1"/>
  <c r="AK1973" i="1" a="1"/>
  <c r="AK1973" i="1" s="1"/>
  <c r="AK1974" i="1" a="1"/>
  <c r="AK1974" i="1" s="1"/>
  <c r="AK1975" i="1" a="1"/>
  <c r="AK1975" i="1" s="1"/>
  <c r="AK1976" i="1" a="1"/>
  <c r="AK1976" i="1" s="1"/>
  <c r="AK1977" i="1" a="1"/>
  <c r="AK1977" i="1" s="1"/>
  <c r="AK1978" i="1" a="1"/>
  <c r="AK1978" i="1" s="1"/>
  <c r="AK1979" i="1" a="1"/>
  <c r="AK1979" i="1" s="1"/>
  <c r="AK1980" i="1" a="1"/>
  <c r="AK1980" i="1" s="1"/>
  <c r="AK1981" i="1" a="1"/>
  <c r="AK1981" i="1" s="1"/>
  <c r="AK1982" i="1" a="1"/>
  <c r="AK1982" i="1" s="1"/>
  <c r="AK1983" i="1" a="1"/>
  <c r="AK1983" i="1" s="1"/>
  <c r="AK1984" i="1" a="1"/>
  <c r="AK1984" i="1" s="1"/>
  <c r="AK1985" i="1" a="1"/>
  <c r="AK1985" i="1" s="1"/>
  <c r="AK1986" i="1" a="1"/>
  <c r="AK1986" i="1" s="1"/>
  <c r="AK1987" i="1" a="1"/>
  <c r="AK1987" i="1" s="1"/>
  <c r="AK1988" i="1" a="1"/>
  <c r="AK1988" i="1" s="1"/>
  <c r="AK1989" i="1" a="1"/>
  <c r="AK1989" i="1" s="1"/>
  <c r="AK1990" i="1" a="1"/>
  <c r="AK1990" i="1" s="1"/>
  <c r="AK1991" i="1" a="1"/>
  <c r="AK1991" i="1" s="1"/>
  <c r="AK1992" i="1" a="1"/>
  <c r="AK1992" i="1" s="1"/>
  <c r="AK1993" i="1" a="1"/>
  <c r="AK1993" i="1" s="1"/>
  <c r="AK1994" i="1" a="1"/>
  <c r="AK1994" i="1" s="1"/>
  <c r="AK1995" i="1" a="1"/>
  <c r="AK1995" i="1" s="1"/>
  <c r="AK1996" i="1" a="1"/>
  <c r="AK1996" i="1" s="1"/>
  <c r="AK1997" i="1" a="1"/>
  <c r="AK1997" i="1" s="1"/>
  <c r="AK1998" i="1" a="1"/>
  <c r="AK1998" i="1" s="1"/>
  <c r="AK1999" i="1" a="1"/>
  <c r="AK1999" i="1" s="1"/>
  <c r="AK2000" i="1" a="1"/>
  <c r="AK2000" i="1" s="1"/>
  <c r="AK2001" i="1" a="1"/>
  <c r="AK2001" i="1" s="1"/>
  <c r="AK2002" i="1" a="1"/>
  <c r="AK2002" i="1" s="1"/>
  <c r="AK2003" i="1" a="1"/>
  <c r="AK2003" i="1" s="1"/>
  <c r="AK2004" i="1" a="1"/>
  <c r="AK2004" i="1" s="1"/>
  <c r="AK2005" i="1" a="1"/>
  <c r="AK2005" i="1" s="1"/>
  <c r="AK2006" i="1" a="1"/>
  <c r="AK2006" i="1" s="1"/>
  <c r="AK2007" i="1" a="1"/>
  <c r="AK2007" i="1" s="1"/>
  <c r="AK2008" i="1" a="1"/>
  <c r="AK2008" i="1" s="1"/>
  <c r="AK2009" i="1" a="1"/>
  <c r="AK2009" i="1" s="1"/>
  <c r="AK2010" i="1" a="1"/>
  <c r="AK2010" i="1" s="1"/>
  <c r="AK2011" i="1" a="1"/>
  <c r="AK2011" i="1" s="1"/>
  <c r="AK2012" i="1" a="1"/>
  <c r="AK2012" i="1" s="1"/>
  <c r="AK2013" i="1" a="1"/>
  <c r="AK2013" i="1" s="1"/>
  <c r="AK2014" i="1" a="1"/>
  <c r="AK2014" i="1" s="1"/>
  <c r="AK2015" i="1" a="1"/>
  <c r="AK2015" i="1" s="1"/>
  <c r="AK2016" i="1" a="1"/>
  <c r="AK2016" i="1" s="1"/>
  <c r="AK2017" i="1" a="1"/>
  <c r="AK2017" i="1" s="1"/>
  <c r="AK2018" i="1" a="1"/>
  <c r="AK2018" i="1" s="1"/>
  <c r="AK2019" i="1" a="1"/>
  <c r="AK2019" i="1" s="1"/>
  <c r="AK2020" i="1" a="1"/>
  <c r="AK2020" i="1" s="1"/>
  <c r="AK2021" i="1" a="1"/>
  <c r="AK2021" i="1" s="1"/>
  <c r="AK2022" i="1" a="1"/>
  <c r="AK2022" i="1" s="1"/>
  <c r="AK2023" i="1" a="1"/>
  <c r="AK2023" i="1" s="1"/>
  <c r="AK2024" i="1" a="1"/>
  <c r="AK2024" i="1" s="1"/>
  <c r="AK2025" i="1" a="1"/>
  <c r="AK2025" i="1" s="1"/>
  <c r="AK2026" i="1" a="1"/>
  <c r="AK2026" i="1" s="1"/>
  <c r="AK2027" i="1" a="1"/>
  <c r="AK2027" i="1" s="1"/>
  <c r="AK2028" i="1" a="1"/>
  <c r="AK2028" i="1" s="1"/>
  <c r="AK2029" i="1" a="1"/>
  <c r="AK2029" i="1" s="1"/>
  <c r="AK2030" i="1" a="1"/>
  <c r="AK2030" i="1" s="1"/>
  <c r="AK2031" i="1" a="1"/>
  <c r="AK2031" i="1" s="1"/>
  <c r="AK2032" i="1" a="1"/>
  <c r="AK2032" i="1" s="1"/>
  <c r="AK2033" i="1" a="1"/>
  <c r="AK2033" i="1" s="1"/>
  <c r="AK2034" i="1" a="1"/>
  <c r="AK2034" i="1" s="1"/>
  <c r="AK2035" i="1" a="1"/>
  <c r="AK2035" i="1" s="1"/>
  <c r="AK2036" i="1" a="1"/>
  <c r="AK2036" i="1" s="1"/>
  <c r="AK2037" i="1" a="1"/>
  <c r="AK2037" i="1" s="1"/>
  <c r="AK2038" i="1" a="1"/>
  <c r="AK2038" i="1" s="1"/>
  <c r="AK2039" i="1" a="1"/>
  <c r="AK2039" i="1" s="1"/>
  <c r="AK2040" i="1" a="1"/>
  <c r="AK2040" i="1" s="1"/>
  <c r="AK2041" i="1" a="1"/>
  <c r="AK2041" i="1" s="1"/>
  <c r="AK2042" i="1" a="1"/>
  <c r="AK2042" i="1" s="1"/>
  <c r="AK2043" i="1" a="1"/>
  <c r="AK2043" i="1" s="1"/>
  <c r="AK2044" i="1" a="1"/>
  <c r="AK2044" i="1" s="1"/>
  <c r="AK2045" i="1" a="1"/>
  <c r="AK2045" i="1" s="1"/>
  <c r="AK2046" i="1" a="1"/>
  <c r="AK2046" i="1" s="1"/>
  <c r="AK2047" i="1" a="1"/>
  <c r="AK2047" i="1" s="1"/>
  <c r="AK2048" i="1" a="1"/>
  <c r="AK2048" i="1" s="1"/>
  <c r="AK2049" i="1" a="1"/>
  <c r="AK2049" i="1" s="1"/>
  <c r="AK2050" i="1" a="1"/>
  <c r="AK2050" i="1" s="1"/>
  <c r="AK2051" i="1" a="1"/>
  <c r="AK2051" i="1" s="1"/>
  <c r="AK2052" i="1" a="1"/>
  <c r="AK2052" i="1" s="1"/>
  <c r="AK2053" i="1" a="1"/>
  <c r="AK2053" i="1" s="1"/>
  <c r="AK2054" i="1" a="1"/>
  <c r="AK2054" i="1" s="1"/>
  <c r="AK2055" i="1" a="1"/>
  <c r="AK2055" i="1" s="1"/>
  <c r="AK2056" i="1" a="1"/>
  <c r="AK2056" i="1" s="1"/>
  <c r="AK2057" i="1" a="1"/>
  <c r="AK2057" i="1" s="1"/>
  <c r="AK2058" i="1" a="1"/>
  <c r="AK2058" i="1" s="1"/>
  <c r="AK2059" i="1" a="1"/>
  <c r="AK2059" i="1" s="1"/>
  <c r="AK2060" i="1" a="1"/>
  <c r="AK2060" i="1" s="1"/>
  <c r="AK2061" i="1" a="1"/>
  <c r="AK2061" i="1" s="1"/>
  <c r="AK2062" i="1" a="1"/>
  <c r="AK2062" i="1" s="1"/>
  <c r="AK2063" i="1" a="1"/>
  <c r="AK2063" i="1" s="1"/>
  <c r="AK2064" i="1" a="1"/>
  <c r="AK2064" i="1" s="1"/>
  <c r="AK2065" i="1" a="1"/>
  <c r="AK2065" i="1" s="1"/>
  <c r="AK2066" i="1" a="1"/>
  <c r="AK2066" i="1" s="1"/>
  <c r="AK2067" i="1" a="1"/>
  <c r="AK2067" i="1" s="1"/>
  <c r="AK2068" i="1" a="1"/>
  <c r="AK2068" i="1" s="1"/>
  <c r="AK2069" i="1" a="1"/>
  <c r="AK2069" i="1" s="1"/>
  <c r="AK2070" i="1" a="1"/>
  <c r="AK2070" i="1" s="1"/>
  <c r="AK2071" i="1" a="1"/>
  <c r="AK2071" i="1" s="1"/>
  <c r="AK2072" i="1" a="1"/>
  <c r="AK2072" i="1" s="1"/>
  <c r="AK2073" i="1" a="1"/>
  <c r="AK2073" i="1" s="1"/>
  <c r="AK2074" i="1" a="1"/>
  <c r="AK2074" i="1" s="1"/>
  <c r="AK2075" i="1" a="1"/>
  <c r="AK2075" i="1" s="1"/>
  <c r="AK2076" i="1" a="1"/>
  <c r="AK2076" i="1" s="1"/>
  <c r="AK2077" i="1" a="1"/>
  <c r="AK2077" i="1" s="1"/>
  <c r="AK2078" i="1" a="1"/>
  <c r="AK2078" i="1" s="1"/>
  <c r="AK2079" i="1" a="1"/>
  <c r="AK2079" i="1" s="1"/>
  <c r="AK2080" i="1" a="1"/>
  <c r="AK2080" i="1" s="1"/>
  <c r="AK2081" i="1" a="1"/>
  <c r="AK2081" i="1" s="1"/>
  <c r="AK2082" i="1" a="1"/>
  <c r="AK2082" i="1" s="1"/>
  <c r="AK2083" i="1" a="1"/>
  <c r="AK2083" i="1" s="1"/>
  <c r="AK2084" i="1" a="1"/>
  <c r="AK2084" i="1" s="1"/>
  <c r="AK2085" i="1" a="1"/>
  <c r="AK2085" i="1" s="1"/>
  <c r="AK2086" i="1" a="1"/>
  <c r="AK2086" i="1" s="1"/>
  <c r="AK2087" i="1" a="1"/>
  <c r="AK2087" i="1" s="1"/>
  <c r="AK2088" i="1" a="1"/>
  <c r="AK2088" i="1" s="1"/>
  <c r="AK2089" i="1" a="1"/>
  <c r="AK2089" i="1" s="1"/>
  <c r="AK2090" i="1" a="1"/>
  <c r="AK2090" i="1" s="1"/>
  <c r="AK2091" i="1" a="1"/>
  <c r="AK2091" i="1" s="1"/>
  <c r="AK2092" i="1" a="1"/>
  <c r="AK2092" i="1" s="1"/>
  <c r="AK2093" i="1" a="1"/>
  <c r="AK2093" i="1" s="1"/>
  <c r="AK2094" i="1" a="1"/>
  <c r="AK2094" i="1" s="1"/>
  <c r="AK2095" i="1" a="1"/>
  <c r="AK2095" i="1" s="1"/>
  <c r="AK2096" i="1" a="1"/>
  <c r="AK2096" i="1" s="1"/>
  <c r="AK2097" i="1" a="1"/>
  <c r="AK2097" i="1" s="1"/>
  <c r="AK2098" i="1" a="1"/>
  <c r="AK2098" i="1" s="1"/>
  <c r="AK2099" i="1" a="1"/>
  <c r="AK2099" i="1" s="1"/>
  <c r="AK2100" i="1" a="1"/>
  <c r="AK2100" i="1" s="1"/>
  <c r="AK2101" i="1" a="1"/>
  <c r="AK2101" i="1" s="1"/>
  <c r="AK2102" i="1" a="1"/>
  <c r="AK2102" i="1" s="1"/>
  <c r="AK2103" i="1" a="1"/>
  <c r="AK2103" i="1" s="1"/>
  <c r="AK2104" i="1" a="1"/>
  <c r="AK2104" i="1" s="1"/>
  <c r="AK2105" i="1" a="1"/>
  <c r="AK2105" i="1" s="1"/>
  <c r="AK2106" i="1" a="1"/>
  <c r="AK2106" i="1" s="1"/>
  <c r="AK2107" i="1" a="1"/>
  <c r="AK2107" i="1" s="1"/>
  <c r="AK2108" i="1" a="1"/>
  <c r="AK2108" i="1" s="1"/>
  <c r="AK2109" i="1" a="1"/>
  <c r="AK2109" i="1" s="1"/>
  <c r="AK2110" i="1" a="1"/>
  <c r="AK2110" i="1" s="1"/>
  <c r="AK2111" i="1" a="1"/>
  <c r="AK2111" i="1" s="1"/>
  <c r="AK2112" i="1" a="1"/>
  <c r="AK2112" i="1" s="1"/>
  <c r="AK2113" i="1" a="1"/>
  <c r="AK2113" i="1" s="1"/>
  <c r="AK2114" i="1" a="1"/>
  <c r="AK2114" i="1" s="1"/>
  <c r="AK2115" i="1" a="1"/>
  <c r="AK2115" i="1" s="1"/>
  <c r="AK2116" i="1" a="1"/>
  <c r="AK2116" i="1" s="1"/>
  <c r="AK2117" i="1" a="1"/>
  <c r="AK2117" i="1" s="1"/>
  <c r="AK2118" i="1" a="1"/>
  <c r="AK2118" i="1" s="1"/>
  <c r="AK2119" i="1" a="1"/>
  <c r="AK2119" i="1" s="1"/>
  <c r="AK2120" i="1" a="1"/>
  <c r="AK2120" i="1" s="1"/>
  <c r="AK2121" i="1" a="1"/>
  <c r="AK2121" i="1" s="1"/>
  <c r="AK2122" i="1" a="1"/>
  <c r="AK2122" i="1" s="1"/>
  <c r="AK2123" i="1" a="1"/>
  <c r="AK2123" i="1" s="1"/>
  <c r="AK2124" i="1" a="1"/>
  <c r="AK2124" i="1" s="1"/>
  <c r="AK2125" i="1" a="1"/>
  <c r="AK2125" i="1" s="1"/>
  <c r="AK2126" i="1" a="1"/>
  <c r="AK2126" i="1" s="1"/>
  <c r="AK2127" i="1" a="1"/>
  <c r="AK2127" i="1" s="1"/>
  <c r="AK2128" i="1" a="1"/>
  <c r="AK2128" i="1" s="1"/>
  <c r="AK2129" i="1" a="1"/>
  <c r="AK2129" i="1" s="1"/>
  <c r="AK2130" i="1" a="1"/>
  <c r="AK2130" i="1" s="1"/>
  <c r="AK2131" i="1" a="1"/>
  <c r="AK2131" i="1" s="1"/>
  <c r="AK2132" i="1" a="1"/>
  <c r="AK2132" i="1" s="1"/>
  <c r="AK2133" i="1" a="1"/>
  <c r="AK2133" i="1" s="1"/>
  <c r="AK2134" i="1" a="1"/>
  <c r="AK2134" i="1" s="1"/>
  <c r="AK2135" i="1" a="1"/>
  <c r="AK2135" i="1" s="1"/>
  <c r="AK2136" i="1" a="1"/>
  <c r="AK2136" i="1" s="1"/>
  <c r="AK2137" i="1" a="1"/>
  <c r="AK2137" i="1" s="1"/>
  <c r="AK2138" i="1" a="1"/>
  <c r="AK2138" i="1" s="1"/>
  <c r="AK2139" i="1" a="1"/>
  <c r="AK2139" i="1" s="1"/>
  <c r="AK2140" i="1" a="1"/>
  <c r="AK2140" i="1" s="1"/>
  <c r="AK2141" i="1" a="1"/>
  <c r="AK2141" i="1" s="1"/>
  <c r="AK2142" i="1" a="1"/>
  <c r="AK2142" i="1" s="1"/>
  <c r="AK2143" i="1" a="1"/>
  <c r="AK2143" i="1" s="1"/>
  <c r="AK2144" i="1" a="1"/>
  <c r="AK2144" i="1" s="1"/>
  <c r="AK2145" i="1" a="1"/>
  <c r="AK2145" i="1" s="1"/>
  <c r="AK2146" i="1" a="1"/>
  <c r="AK2146" i="1" s="1"/>
  <c r="AK2147" i="1" a="1"/>
  <c r="AK2147" i="1" s="1"/>
  <c r="AK2148" i="1" a="1"/>
  <c r="AK2148" i="1" s="1"/>
  <c r="AK2149" i="1" a="1"/>
  <c r="AK2149" i="1" s="1"/>
  <c r="AK2150" i="1" a="1"/>
  <c r="AK2150" i="1" s="1"/>
  <c r="AK2151" i="1" a="1"/>
  <c r="AK2151" i="1" s="1"/>
  <c r="AK2152" i="1" a="1"/>
  <c r="AK2152" i="1" s="1"/>
  <c r="AK2153" i="1" a="1"/>
  <c r="AK2153" i="1" s="1"/>
  <c r="AK2154" i="1" a="1"/>
  <c r="AK2154" i="1" s="1"/>
  <c r="AK2155" i="1" a="1"/>
  <c r="AK2155" i="1" s="1"/>
  <c r="AK2156" i="1" a="1"/>
  <c r="AK2156" i="1" s="1"/>
  <c r="AK2157" i="1" a="1"/>
  <c r="AK2157" i="1" s="1"/>
  <c r="AK2158" i="1" a="1"/>
  <c r="AK2158" i="1" s="1"/>
  <c r="AK2159" i="1" a="1"/>
  <c r="AK2159" i="1" s="1"/>
  <c r="AK2160" i="1" a="1"/>
  <c r="AK2160" i="1" s="1"/>
  <c r="AK2161" i="1" a="1"/>
  <c r="AK2161" i="1" s="1"/>
  <c r="AK2162" i="1" a="1"/>
  <c r="AK2162" i="1" s="1"/>
  <c r="AK2163" i="1" a="1"/>
  <c r="AK2163" i="1" s="1"/>
  <c r="AK2164" i="1" a="1"/>
  <c r="AK2164" i="1" s="1"/>
  <c r="AK2165" i="1" a="1"/>
  <c r="AK2165" i="1" s="1"/>
  <c r="AK2166" i="1" a="1"/>
  <c r="AK2166" i="1" s="1"/>
  <c r="AK2167" i="1" a="1"/>
  <c r="AK2167" i="1" s="1"/>
  <c r="AK2168" i="1" a="1"/>
  <c r="AK2168" i="1" s="1"/>
  <c r="AK2169" i="1" a="1"/>
  <c r="AK2169" i="1" s="1"/>
  <c r="AK2170" i="1" a="1"/>
  <c r="AK2170" i="1" s="1"/>
  <c r="AK2171" i="1" a="1"/>
  <c r="AK2171" i="1" s="1"/>
  <c r="AK2172" i="1" a="1"/>
  <c r="AK2172" i="1" s="1"/>
  <c r="AK2173" i="1" a="1"/>
  <c r="AK2173" i="1" s="1"/>
  <c r="AK2174" i="1" a="1"/>
  <c r="AK2174" i="1" s="1"/>
  <c r="AK2175" i="1" a="1"/>
  <c r="AK2175" i="1" s="1"/>
  <c r="AK2176" i="1" a="1"/>
  <c r="AK2176" i="1" s="1"/>
  <c r="AK2177" i="1" a="1"/>
  <c r="AK2177" i="1" s="1"/>
  <c r="AK2178" i="1" a="1"/>
  <c r="AK2178" i="1" s="1"/>
  <c r="AK2179" i="1" a="1"/>
  <c r="AK2179" i="1" s="1"/>
  <c r="AK2180" i="1" a="1"/>
  <c r="AK2180" i="1" s="1"/>
  <c r="AK2181" i="1" a="1"/>
  <c r="AK2181" i="1" s="1"/>
  <c r="AK2182" i="1" a="1"/>
  <c r="AK2182" i="1" s="1"/>
  <c r="AK2183" i="1" a="1"/>
  <c r="AK2183" i="1" s="1"/>
  <c r="AK2184" i="1" a="1"/>
  <c r="AK2184" i="1" s="1"/>
  <c r="AK2185" i="1" a="1"/>
  <c r="AK2185" i="1" s="1"/>
  <c r="AK2186" i="1" a="1"/>
  <c r="AK2186" i="1" s="1"/>
  <c r="AK2187" i="1" a="1"/>
  <c r="AK2187" i="1" s="1"/>
  <c r="AK2188" i="1" a="1"/>
  <c r="AK2188" i="1" s="1"/>
  <c r="AK2189" i="1" a="1"/>
  <c r="AK2189" i="1" s="1"/>
  <c r="AK2190" i="1" a="1"/>
  <c r="AK2190" i="1" s="1"/>
  <c r="AK2191" i="1" a="1"/>
  <c r="AK2191" i="1" s="1"/>
  <c r="AK2192" i="1" a="1"/>
  <c r="AK2192" i="1" s="1"/>
  <c r="AK2193" i="1" a="1"/>
  <c r="AK2193" i="1"/>
  <c r="AK2194" i="1" a="1"/>
  <c r="AK2194" i="1" s="1"/>
  <c r="AK2195" i="1" a="1"/>
  <c r="AK2195" i="1" s="1"/>
  <c r="AK2196" i="1" a="1"/>
  <c r="AK2196" i="1" s="1"/>
  <c r="AK2197" i="1" a="1"/>
  <c r="AK2197" i="1" s="1"/>
  <c r="AK2198" i="1" a="1"/>
  <c r="AK2198" i="1" s="1"/>
  <c r="AK2199" i="1" a="1"/>
  <c r="AK2199" i="1" s="1"/>
  <c r="AK2200" i="1" a="1"/>
  <c r="AK2200" i="1" s="1"/>
  <c r="AK2201" i="1" a="1"/>
  <c r="AK2201" i="1" s="1"/>
  <c r="AK2202" i="1" a="1"/>
  <c r="AK2202" i="1" s="1"/>
  <c r="AK2203" i="1" a="1"/>
  <c r="AK2203" i="1" s="1"/>
  <c r="AK2204" i="1" a="1"/>
  <c r="AK2204" i="1" s="1"/>
  <c r="AK2205" i="1" a="1"/>
  <c r="AK2205" i="1" s="1"/>
  <c r="AK2206" i="1" a="1"/>
  <c r="AK2206" i="1" s="1"/>
  <c r="AK2207" i="1" a="1"/>
  <c r="AK2207" i="1" s="1"/>
  <c r="AK2208" i="1" a="1"/>
  <c r="AK2208" i="1" s="1"/>
  <c r="AK2209" i="1" a="1"/>
  <c r="AK2209" i="1" s="1"/>
  <c r="AK2210" i="1" a="1"/>
  <c r="AK2210" i="1" s="1"/>
  <c r="AK2211" i="1" a="1"/>
  <c r="AK2211" i="1" s="1"/>
  <c r="AK2212" i="1" a="1"/>
  <c r="AK2212" i="1" s="1"/>
  <c r="AK2213" i="1" a="1"/>
  <c r="AK2213" i="1" s="1"/>
  <c r="AK2214" i="1" a="1"/>
  <c r="AK2214" i="1" s="1"/>
  <c r="AK2215" i="1" a="1"/>
  <c r="AK2215" i="1" s="1"/>
  <c r="AK2216" i="1" a="1"/>
  <c r="AK2216" i="1" s="1"/>
  <c r="AK2217" i="1" a="1"/>
  <c r="AK2217" i="1" s="1"/>
  <c r="AK2218" i="1" a="1"/>
  <c r="AK2218" i="1" s="1"/>
  <c r="AK2219" i="1" a="1"/>
  <c r="AK2219" i="1" s="1"/>
  <c r="AK2220" i="1" a="1"/>
  <c r="AK2220" i="1" s="1"/>
  <c r="AK2221" i="1" a="1"/>
  <c r="AK2221" i="1" s="1"/>
  <c r="AK2222" i="1" a="1"/>
  <c r="AK2222" i="1" s="1"/>
  <c r="AK2223" i="1" a="1"/>
  <c r="AK2223" i="1" s="1"/>
  <c r="AK2224" i="1" a="1"/>
  <c r="AK2224" i="1" s="1"/>
  <c r="AK2225" i="1" a="1"/>
  <c r="AK2225" i="1" s="1"/>
  <c r="AK2226" i="1" a="1"/>
  <c r="AK2226" i="1" s="1"/>
  <c r="AK2227" i="1" a="1"/>
  <c r="AK2227" i="1" s="1"/>
  <c r="AK2228" i="1" a="1"/>
  <c r="AK2228" i="1" s="1"/>
  <c r="AK2229" i="1" a="1"/>
  <c r="AK2229" i="1"/>
  <c r="AK2230" i="1" a="1"/>
  <c r="AK2230" i="1" s="1"/>
  <c r="AK2231" i="1" a="1"/>
  <c r="AK2231" i="1" s="1"/>
  <c r="AK2232" i="1" a="1"/>
  <c r="AK2232" i="1" s="1"/>
  <c r="AK2233" i="1" a="1"/>
  <c r="AK2233" i="1" s="1"/>
  <c r="AK2234" i="1" a="1"/>
  <c r="AK2234" i="1" s="1"/>
  <c r="AK2235" i="1" a="1"/>
  <c r="AK2235" i="1" s="1"/>
  <c r="AK2236" i="1" a="1"/>
  <c r="AK2236" i="1" s="1"/>
  <c r="AK2237" i="1" a="1"/>
  <c r="AK2237" i="1" s="1"/>
  <c r="AK2238" i="1" a="1"/>
  <c r="AK2238" i="1" s="1"/>
  <c r="AK2239" i="1" a="1"/>
  <c r="AK2239" i="1" s="1"/>
  <c r="AK2240" i="1" a="1"/>
  <c r="AK2240" i="1" s="1"/>
  <c r="AK2241" i="1" a="1"/>
  <c r="AK2241" i="1" s="1"/>
  <c r="AK2242" i="1" a="1"/>
  <c r="AK2242" i="1" s="1"/>
  <c r="AK2243" i="1" a="1"/>
  <c r="AK2243" i="1" s="1"/>
  <c r="AK2244" i="1" a="1"/>
  <c r="AK2244" i="1" s="1"/>
  <c r="AK2245" i="1" a="1"/>
  <c r="AK2245" i="1" s="1"/>
  <c r="AK2246" i="1" a="1"/>
  <c r="AK2246" i="1" s="1"/>
  <c r="AK2247" i="1" a="1"/>
  <c r="AK2247" i="1" s="1"/>
  <c r="AK2248" i="1" a="1"/>
  <c r="AK2248" i="1" s="1"/>
  <c r="AK2249" i="1" a="1"/>
  <c r="AK2249" i="1"/>
  <c r="AK2250" i="1" a="1"/>
  <c r="AK2250" i="1" s="1"/>
  <c r="AK2251" i="1" a="1"/>
  <c r="AK2251" i="1" s="1"/>
  <c r="AK2252" i="1" a="1"/>
  <c r="AK2252" i="1" s="1"/>
  <c r="AK2253" i="1" a="1"/>
  <c r="AK2253" i="1" s="1"/>
  <c r="AK2254" i="1" a="1"/>
  <c r="AK2254" i="1" s="1"/>
  <c r="AK2255" i="1" a="1"/>
  <c r="AK2255" i="1" s="1"/>
  <c r="AK2256" i="1" a="1"/>
  <c r="AK2256" i="1" s="1"/>
  <c r="AK2257" i="1" a="1"/>
  <c r="AK2257" i="1" s="1"/>
  <c r="AK2258" i="1" a="1"/>
  <c r="AK2258" i="1" s="1"/>
  <c r="AK2259" i="1" a="1"/>
  <c r="AK2259" i="1" s="1"/>
  <c r="AK2260" i="1" a="1"/>
  <c r="AK2260" i="1" s="1"/>
  <c r="AK2261" i="1" a="1"/>
  <c r="AK2261" i="1" s="1"/>
  <c r="AK2262" i="1" a="1"/>
  <c r="AK2262" i="1" s="1"/>
  <c r="AK2263" i="1" a="1"/>
  <c r="AK2263" i="1" s="1"/>
  <c r="AK2264" i="1" a="1"/>
  <c r="AK2264" i="1" s="1"/>
  <c r="AK2265" i="1" a="1"/>
  <c r="AK2265" i="1" s="1"/>
  <c r="AK2266" i="1" a="1"/>
  <c r="AK2266" i="1" s="1"/>
  <c r="AK2267" i="1" a="1"/>
  <c r="AK2267" i="1"/>
  <c r="AK2268" i="1" a="1"/>
  <c r="AK2268" i="1" s="1"/>
  <c r="AK2269" i="1" a="1"/>
  <c r="AK2269" i="1" s="1"/>
  <c r="AK2270" i="1" a="1"/>
  <c r="AK2270" i="1" s="1"/>
  <c r="AK2271" i="1" a="1"/>
  <c r="AK2271" i="1" s="1"/>
  <c r="AK2272" i="1" a="1"/>
  <c r="AK2272" i="1" s="1"/>
  <c r="AK2273" i="1" a="1"/>
  <c r="AK2273" i="1" s="1"/>
  <c r="AK2274" i="1" a="1"/>
  <c r="AK2274" i="1" s="1"/>
  <c r="AK2275" i="1" a="1"/>
  <c r="AK2275" i="1" s="1"/>
  <c r="AK2276" i="1" a="1"/>
  <c r="AK2276" i="1" s="1"/>
  <c r="AK2277" i="1" a="1"/>
  <c r="AK2277" i="1" s="1"/>
  <c r="AK2278" i="1" a="1"/>
  <c r="AK2278" i="1" s="1"/>
  <c r="AK2279" i="1" a="1"/>
  <c r="AK2279" i="1" s="1"/>
  <c r="AK2280" i="1" a="1"/>
  <c r="AK2280" i="1" s="1"/>
  <c r="AK2281" i="1" a="1"/>
  <c r="AK2281" i="1" s="1"/>
  <c r="AK2282" i="1" a="1"/>
  <c r="AK2282" i="1" s="1"/>
  <c r="AK2283" i="1" a="1"/>
  <c r="AK2283" i="1" s="1"/>
  <c r="AK2284" i="1" a="1"/>
  <c r="AK2284" i="1" s="1"/>
  <c r="AK2285" i="1" a="1"/>
  <c r="AK2285" i="1" s="1"/>
  <c r="AK2286" i="1" a="1"/>
  <c r="AK2286" i="1" s="1"/>
  <c r="AK2287" i="1" a="1"/>
  <c r="AK2287" i="1" s="1"/>
  <c r="AK2288" i="1" a="1"/>
  <c r="AK2288" i="1" s="1"/>
  <c r="AK2289" i="1" a="1"/>
  <c r="AK2289" i="1" s="1"/>
  <c r="AK2290" i="1" a="1"/>
  <c r="AK2290" i="1" s="1"/>
  <c r="AK2291" i="1" a="1"/>
  <c r="AK2291" i="1" s="1"/>
  <c r="AK2292" i="1" a="1"/>
  <c r="AK2292" i="1" s="1"/>
  <c r="AK2293" i="1" a="1"/>
  <c r="AK2293" i="1" s="1"/>
  <c r="AK2294" i="1" a="1"/>
  <c r="AK2294" i="1" s="1"/>
  <c r="AK2295" i="1" a="1"/>
  <c r="AK2295" i="1" s="1"/>
  <c r="AK2296" i="1" a="1"/>
  <c r="AK2296" i="1" s="1"/>
  <c r="AK2297" i="1" a="1"/>
  <c r="AK2297" i="1" s="1"/>
  <c r="AK2298" i="1" a="1"/>
  <c r="AK2298" i="1" s="1"/>
  <c r="AK2299" i="1" a="1"/>
  <c r="AK2299" i="1" s="1"/>
  <c r="AK2300" i="1" a="1"/>
  <c r="AK2300" i="1" s="1"/>
  <c r="AK2301" i="1" a="1"/>
  <c r="AK2301" i="1" s="1"/>
  <c r="AK2302" i="1" a="1"/>
  <c r="AK2302" i="1" s="1"/>
  <c r="AK2303" i="1" a="1"/>
  <c r="AK2303" i="1" s="1"/>
  <c r="AK2304" i="1" a="1"/>
  <c r="AK2304" i="1" s="1"/>
  <c r="AK2305" i="1" a="1"/>
  <c r="AK2305" i="1" s="1"/>
  <c r="AK2306" i="1" a="1"/>
  <c r="AK2306" i="1" s="1"/>
  <c r="AK2307" i="1" a="1"/>
  <c r="AK2307" i="1" s="1"/>
  <c r="AK2308" i="1" a="1"/>
  <c r="AK2308" i="1" s="1"/>
  <c r="AK2309" i="1" a="1"/>
  <c r="AK2309" i="1" s="1"/>
  <c r="AK2310" i="1" a="1"/>
  <c r="AK2310" i="1" s="1"/>
  <c r="AK2311" i="1" a="1"/>
  <c r="AK2311" i="1" s="1"/>
  <c r="AK2312" i="1" a="1"/>
  <c r="AK2312" i="1" s="1"/>
  <c r="AK2313" i="1" a="1"/>
  <c r="AK2313" i="1" s="1"/>
  <c r="AK2314" i="1" a="1"/>
  <c r="AK2314" i="1" s="1"/>
  <c r="AK2315" i="1" a="1"/>
  <c r="AK2315" i="1" s="1"/>
  <c r="AK2316" i="1" a="1"/>
  <c r="AK2316" i="1" s="1"/>
  <c r="AK2317" i="1" a="1"/>
  <c r="AK2317" i="1" s="1"/>
  <c r="AK2318" i="1" a="1"/>
  <c r="AK2318" i="1" s="1"/>
  <c r="AK2319" i="1" a="1"/>
  <c r="AK2319" i="1" s="1"/>
  <c r="AK2320" i="1" a="1"/>
  <c r="AK2320" i="1" s="1"/>
  <c r="AK2321" i="1" a="1"/>
  <c r="AK2321" i="1" s="1"/>
  <c r="AK2322" i="1" a="1"/>
  <c r="AK2322" i="1" s="1"/>
  <c r="AK2323" i="1" a="1"/>
  <c r="AK2323" i="1" s="1"/>
  <c r="AK2324" i="1" a="1"/>
  <c r="AK2324" i="1" s="1"/>
  <c r="AK2325" i="1" a="1"/>
  <c r="AK2325" i="1" s="1"/>
  <c r="AK2326" i="1" a="1"/>
  <c r="AK2326" i="1" s="1"/>
  <c r="AK2327" i="1" a="1"/>
  <c r="AK2327" i="1" s="1"/>
  <c r="AK2328" i="1" a="1"/>
  <c r="AK2328" i="1" s="1"/>
  <c r="AK2329" i="1" a="1"/>
  <c r="AK2329" i="1" s="1"/>
  <c r="AK2330" i="1" a="1"/>
  <c r="AK2330" i="1" s="1"/>
  <c r="AK2331" i="1" a="1"/>
  <c r="AK2331" i="1" s="1"/>
  <c r="AK2332" i="1" a="1"/>
  <c r="AK2332" i="1" s="1"/>
  <c r="AK2333" i="1" a="1"/>
  <c r="AK2333" i="1" s="1"/>
  <c r="AK2334" i="1" a="1"/>
  <c r="AK2334" i="1" s="1"/>
  <c r="AK2335" i="1" a="1"/>
  <c r="AK2335" i="1" s="1"/>
  <c r="AK2336" i="1" a="1"/>
  <c r="AK2336" i="1" s="1"/>
  <c r="AK2337" i="1" a="1"/>
  <c r="AK2337" i="1"/>
  <c r="AK2338" i="1" a="1"/>
  <c r="AK2338" i="1" s="1"/>
  <c r="AK2339" i="1" a="1"/>
  <c r="AK2339" i="1" s="1"/>
  <c r="AK2340" i="1" a="1"/>
  <c r="AK2340" i="1" s="1"/>
  <c r="AK2341" i="1" a="1"/>
  <c r="AK2341" i="1" s="1"/>
  <c r="AK2342" i="1" a="1"/>
  <c r="AK2342" i="1" s="1"/>
  <c r="AK2343" i="1" a="1"/>
  <c r="AK2343" i="1" s="1"/>
  <c r="AK2344" i="1" a="1"/>
  <c r="AK2344" i="1" s="1"/>
  <c r="AK2345" i="1" a="1"/>
  <c r="AK2345" i="1" s="1"/>
  <c r="AK2346" i="1" a="1"/>
  <c r="AK2346" i="1" s="1"/>
  <c r="AK2347" i="1" a="1"/>
  <c r="AK2347" i="1" s="1"/>
  <c r="AK2348" i="1" a="1"/>
  <c r="AK2348" i="1" s="1"/>
  <c r="AK2349" i="1" a="1"/>
  <c r="AK2349" i="1" s="1"/>
  <c r="AK2350" i="1" a="1"/>
  <c r="AK2350" i="1" s="1"/>
  <c r="AK2351" i="1" a="1"/>
  <c r="AK2351" i="1" s="1"/>
  <c r="AK2352" i="1" a="1"/>
  <c r="AK2352" i="1" s="1"/>
  <c r="AK2353" i="1" a="1"/>
  <c r="AK2353" i="1" s="1"/>
  <c r="AK2354" i="1" a="1"/>
  <c r="AK2354" i="1" s="1"/>
  <c r="AK2355" i="1" a="1"/>
  <c r="AK2355" i="1" s="1"/>
  <c r="AK2356" i="1" a="1"/>
  <c r="AK2356" i="1" s="1"/>
  <c r="AK2357" i="1" a="1"/>
  <c r="AK2357" i="1" s="1"/>
  <c r="AK2358" i="1" a="1"/>
  <c r="AK2358" i="1" s="1"/>
  <c r="AK2359" i="1" a="1"/>
  <c r="AK2359" i="1" s="1"/>
  <c r="AK2360" i="1" a="1"/>
  <c r="AK2360" i="1" s="1"/>
  <c r="AK2361" i="1" a="1"/>
  <c r="AK2361" i="1" s="1"/>
  <c r="AK2362" i="1" a="1"/>
  <c r="AK2362" i="1" s="1"/>
  <c r="AK2363" i="1" a="1"/>
  <c r="AK2363" i="1" s="1"/>
  <c r="AK2364" i="1" a="1"/>
  <c r="AK2364" i="1" s="1"/>
  <c r="AK2365" i="1" a="1"/>
  <c r="AK2365" i="1" s="1"/>
  <c r="AK2366" i="1" a="1"/>
  <c r="AK2366" i="1" s="1"/>
  <c r="AK2367" i="1" a="1"/>
  <c r="AK2367" i="1" s="1"/>
  <c r="AK2368" i="1" a="1"/>
  <c r="AK2368" i="1" s="1"/>
  <c r="AK2369" i="1" a="1"/>
  <c r="AK2369" i="1" s="1"/>
  <c r="AK2370" i="1" a="1"/>
  <c r="AK2370" i="1"/>
  <c r="AK2371" i="1" a="1"/>
  <c r="AK2371" i="1" s="1"/>
  <c r="AK2372" i="1" a="1"/>
  <c r="AK2372" i="1" s="1"/>
  <c r="AK2373" i="1" a="1"/>
  <c r="AK2373" i="1" s="1"/>
  <c r="AK2374" i="1" a="1"/>
  <c r="AK2374" i="1" s="1"/>
  <c r="AK2375" i="1" a="1"/>
  <c r="AK2375" i="1" s="1"/>
  <c r="AK2376" i="1" a="1"/>
  <c r="AK2376" i="1" s="1"/>
  <c r="AK2377" i="1" a="1"/>
  <c r="AK2377" i="1" s="1"/>
  <c r="AK2378" i="1" a="1"/>
  <c r="AK2378" i="1" s="1"/>
  <c r="AK2379" i="1" a="1"/>
  <c r="AK2379" i="1" s="1"/>
  <c r="AK2380" i="1" a="1"/>
  <c r="AK2380" i="1" s="1"/>
  <c r="AK2381" i="1" a="1"/>
  <c r="AK2381" i="1" s="1"/>
  <c r="AK2382" i="1" a="1"/>
  <c r="AK2382" i="1" s="1"/>
  <c r="AK2383" i="1" a="1"/>
  <c r="AK2383" i="1" s="1"/>
  <c r="AK2384" i="1" a="1"/>
  <c r="AK2384" i="1" s="1"/>
  <c r="AK2385" i="1" a="1"/>
  <c r="AK2385" i="1" s="1"/>
  <c r="AK2386" i="1" a="1"/>
  <c r="AK2386" i="1" s="1"/>
  <c r="AK2387" i="1" a="1"/>
  <c r="AK2387" i="1" s="1"/>
  <c r="AK2388" i="1" a="1"/>
  <c r="AK2388" i="1" s="1"/>
  <c r="AK2389" i="1" a="1"/>
  <c r="AK2389" i="1" s="1"/>
  <c r="AK2390" i="1" a="1"/>
  <c r="AK2390" i="1" s="1"/>
  <c r="AK2391" i="1" a="1"/>
  <c r="AK2391" i="1" s="1"/>
  <c r="AK2392" i="1" a="1"/>
  <c r="AK2392" i="1" s="1"/>
  <c r="AK2393" i="1" a="1"/>
  <c r="AK2393" i="1" s="1"/>
  <c r="AK2394" i="1" a="1"/>
  <c r="AK2394" i="1" s="1"/>
  <c r="AK2395" i="1" a="1"/>
  <c r="AK2395" i="1" s="1"/>
  <c r="AK2396" i="1" a="1"/>
  <c r="AK2396" i="1" s="1"/>
  <c r="AK2397" i="1" a="1"/>
  <c r="AK2397" i="1" s="1"/>
  <c r="AK2398" i="1" a="1"/>
  <c r="AK2398" i="1" s="1"/>
  <c r="AK2399" i="1" a="1"/>
  <c r="AK2399" i="1"/>
  <c r="AK2400" i="1" a="1"/>
  <c r="AK2400" i="1" s="1"/>
  <c r="AK2401" i="1" a="1"/>
  <c r="AK2401" i="1" s="1"/>
  <c r="AK2402" i="1" a="1"/>
  <c r="AK2402" i="1" s="1"/>
  <c r="AK2403" i="1" a="1"/>
  <c r="AK2403" i="1" s="1"/>
  <c r="AK2404" i="1" a="1"/>
  <c r="AK2404" i="1" s="1"/>
  <c r="AK2405" i="1" a="1"/>
  <c r="AK2405" i="1" s="1"/>
  <c r="AK2406" i="1" a="1"/>
  <c r="AK2406" i="1" s="1"/>
  <c r="AK2407" i="1" a="1"/>
  <c r="AK2407" i="1" s="1"/>
  <c r="AK2408" i="1" a="1"/>
  <c r="AK2408" i="1" s="1"/>
  <c r="AK2409" i="1" a="1"/>
  <c r="AK2409" i="1" s="1"/>
  <c r="AK2410" i="1" a="1"/>
  <c r="AK2410" i="1" s="1"/>
  <c r="AK2411" i="1" a="1"/>
  <c r="AK2411" i="1" s="1"/>
  <c r="AK2412" i="1" a="1"/>
  <c r="AK2412" i="1" s="1"/>
  <c r="AK2413" i="1" a="1"/>
  <c r="AK2413" i="1" s="1"/>
  <c r="AK2414" i="1" a="1"/>
  <c r="AK2414" i="1" s="1"/>
  <c r="AK2415" i="1" a="1"/>
  <c r="AK2415" i="1" s="1"/>
  <c r="AK2416" i="1" a="1"/>
  <c r="AK2416" i="1" s="1"/>
  <c r="AK2417" i="1" a="1"/>
  <c r="AK2417" i="1" s="1"/>
  <c r="AK2418" i="1" a="1"/>
  <c r="AK2418" i="1" s="1"/>
  <c r="AK2419" i="1" a="1"/>
  <c r="AK2419" i="1" s="1"/>
  <c r="AK2420" i="1" a="1"/>
  <c r="AK2420" i="1" s="1"/>
  <c r="AK2421" i="1" a="1"/>
  <c r="AK2421" i="1" s="1"/>
  <c r="AK2422" i="1" a="1"/>
  <c r="AK2422" i="1" s="1"/>
  <c r="AK2423" i="1" a="1"/>
  <c r="AK2423" i="1" s="1"/>
  <c r="AK2424" i="1" a="1"/>
  <c r="AK2424" i="1" s="1"/>
  <c r="AK2425" i="1" a="1"/>
  <c r="AK2425" i="1" s="1"/>
  <c r="AK2426" i="1" a="1"/>
  <c r="AK2426" i="1" s="1"/>
  <c r="AK2427" i="1" a="1"/>
  <c r="AK2427" i="1" s="1"/>
  <c r="AK2428" i="1" a="1"/>
  <c r="AK2428" i="1" s="1"/>
  <c r="AK2429" i="1" a="1"/>
  <c r="AK2429" i="1" s="1"/>
  <c r="AK2430" i="1" a="1"/>
  <c r="AK2430" i="1" s="1"/>
  <c r="AK2431" i="1" a="1"/>
  <c r="AK2431" i="1" s="1"/>
  <c r="AK2432" i="1" a="1"/>
  <c r="AK2432" i="1" s="1"/>
  <c r="AK2433" i="1" a="1"/>
  <c r="AK2433" i="1" s="1"/>
  <c r="AK2434" i="1" a="1"/>
  <c r="AK2434" i="1" s="1"/>
  <c r="AK2435" i="1" a="1"/>
  <c r="AK2435" i="1" s="1"/>
  <c r="AK2436" i="1" a="1"/>
  <c r="AK2436" i="1" s="1"/>
  <c r="AK2437" i="1" a="1"/>
  <c r="AK2437" i="1" s="1"/>
  <c r="AK2438" i="1" a="1"/>
  <c r="AK2438" i="1" s="1"/>
  <c r="AK2439" i="1" a="1"/>
  <c r="AK2439" i="1" s="1"/>
  <c r="AK2440" i="1" a="1"/>
  <c r="AK2440" i="1" s="1"/>
  <c r="AK2441" i="1" a="1"/>
  <c r="AK2441" i="1" s="1"/>
  <c r="AK2442" i="1" a="1"/>
  <c r="AK2442" i="1" s="1"/>
  <c r="AK2443" i="1" a="1"/>
  <c r="AK2443" i="1" s="1"/>
  <c r="AK2444" i="1" a="1"/>
  <c r="AK2444" i="1" s="1"/>
  <c r="AK2445" i="1" a="1"/>
  <c r="AK2445" i="1" s="1"/>
  <c r="AK2446" i="1" a="1"/>
  <c r="AK2446" i="1" s="1"/>
  <c r="AK2447" i="1" a="1"/>
  <c r="AK2447" i="1" s="1"/>
  <c r="AK2448" i="1" a="1"/>
  <c r="AK2448" i="1" s="1"/>
  <c r="AK2449" i="1" a="1"/>
  <c r="AK2449" i="1" s="1"/>
  <c r="AK2450" i="1" a="1"/>
  <c r="AK2450" i="1" s="1"/>
  <c r="AK2451" i="1" a="1"/>
  <c r="AK2451" i="1" s="1"/>
  <c r="AK2452" i="1" a="1"/>
  <c r="AK2452" i="1" s="1"/>
  <c r="AK2453" i="1" a="1"/>
  <c r="AK2453" i="1" s="1"/>
  <c r="AK2454" i="1" a="1"/>
  <c r="AK2454" i="1" s="1"/>
  <c r="AK2455" i="1" a="1"/>
  <c r="AK2455" i="1" s="1"/>
  <c r="AK2456" i="1" a="1"/>
  <c r="AK2456" i="1" s="1"/>
  <c r="AK2457" i="1" a="1"/>
  <c r="AK2457" i="1" s="1"/>
  <c r="AK2458" i="1" a="1"/>
  <c r="AK2458" i="1" s="1"/>
  <c r="AK2459" i="1" a="1"/>
  <c r="AK2459" i="1" s="1"/>
  <c r="AK2460" i="1" a="1"/>
  <c r="AK2460" i="1" s="1"/>
  <c r="AK2461" i="1" a="1"/>
  <c r="AK2461" i="1" s="1"/>
  <c r="AK2462" i="1" a="1"/>
  <c r="AK2462" i="1" s="1"/>
  <c r="AK2463" i="1" a="1"/>
  <c r="AK2463" i="1" s="1"/>
  <c r="AK2464" i="1" a="1"/>
  <c r="AK2464" i="1" s="1"/>
  <c r="AK2465" i="1" a="1"/>
  <c r="AK2465" i="1" s="1"/>
  <c r="AK2466" i="1" a="1"/>
  <c r="AK2466" i="1" s="1"/>
  <c r="AK2467" i="1" a="1"/>
  <c r="AK2467" i="1" s="1"/>
  <c r="AK2468" i="1" a="1"/>
  <c r="AK2468" i="1" s="1"/>
  <c r="AK2469" i="1" a="1"/>
  <c r="AK2469" i="1" s="1"/>
  <c r="AK2470" i="1" a="1"/>
  <c r="AK2470" i="1" s="1"/>
  <c r="AK2471" i="1" a="1"/>
  <c r="AK2471" i="1" s="1"/>
  <c r="AK2472" i="1" a="1"/>
  <c r="AK2472" i="1" s="1"/>
  <c r="AK2473" i="1" a="1"/>
  <c r="AK2473" i="1" s="1"/>
  <c r="AK2474" i="1" a="1"/>
  <c r="AK2474" i="1" s="1"/>
  <c r="AK2475" i="1" a="1"/>
  <c r="AK2475" i="1" s="1"/>
  <c r="AK2476" i="1" a="1"/>
  <c r="AK2476" i="1" s="1"/>
  <c r="AK2477" i="1" a="1"/>
  <c r="AK2477" i="1" s="1"/>
  <c r="AK2478" i="1" a="1"/>
  <c r="AK2478" i="1"/>
  <c r="AK2479" i="1" a="1"/>
  <c r="AK2479" i="1" s="1"/>
  <c r="AK2480" i="1" a="1"/>
  <c r="AK2480" i="1" s="1"/>
  <c r="AK2481" i="1" a="1"/>
  <c r="AK2481" i="1" s="1"/>
  <c r="AK2482" i="1" a="1"/>
  <c r="AK2482" i="1" s="1"/>
  <c r="AK2483" i="1" a="1"/>
  <c r="AK2483" i="1" s="1"/>
  <c r="AK2484" i="1" a="1"/>
  <c r="AK2484" i="1" s="1"/>
  <c r="AK2485" i="1" a="1"/>
  <c r="AK2485" i="1" s="1"/>
  <c r="AK2486" i="1" a="1"/>
  <c r="AK2486" i="1" s="1"/>
  <c r="AK2487" i="1" a="1"/>
  <c r="AK2487" i="1" s="1"/>
  <c r="AK2488" i="1" a="1"/>
  <c r="AK2488" i="1" s="1"/>
  <c r="AK2489" i="1" a="1"/>
  <c r="AK2489" i="1" s="1"/>
  <c r="AK2490" i="1" a="1"/>
  <c r="AK2490" i="1" s="1"/>
  <c r="AK2491" i="1" a="1"/>
  <c r="AK2491" i="1" s="1"/>
  <c r="AK2492" i="1" a="1"/>
  <c r="AK2492" i="1" s="1"/>
  <c r="AK2493" i="1" a="1"/>
  <c r="AK2493" i="1" s="1"/>
  <c r="AK2494" i="1" a="1"/>
  <c r="AK2494" i="1" s="1"/>
  <c r="AK2495" i="1" a="1"/>
  <c r="AK2495" i="1" s="1"/>
  <c r="AK2496" i="1" a="1"/>
  <c r="AK2496" i="1" s="1"/>
  <c r="AK2497" i="1" a="1"/>
  <c r="AK2497" i="1" s="1"/>
  <c r="AK2498" i="1" a="1"/>
  <c r="AK2498" i="1" s="1"/>
  <c r="AK2499" i="1" a="1"/>
  <c r="AK2499" i="1" s="1"/>
  <c r="AK2500" i="1" a="1"/>
  <c r="AK2500" i="1" s="1"/>
  <c r="AK2501" i="1" a="1"/>
  <c r="AK2501" i="1" s="1"/>
  <c r="AK2502" i="1" a="1"/>
  <c r="AK2502" i="1" s="1"/>
  <c r="AK2503" i="1" a="1"/>
  <c r="AK2503" i="1" s="1"/>
  <c r="AK2504" i="1" a="1"/>
  <c r="AK2504" i="1" s="1"/>
  <c r="AK2505" i="1" a="1"/>
  <c r="AK2505" i="1" s="1"/>
  <c r="AK2506" i="1" a="1"/>
  <c r="AK2506" i="1" s="1"/>
  <c r="AK2507" i="1" a="1"/>
  <c r="AK2507" i="1" s="1"/>
  <c r="AK2508" i="1" a="1"/>
  <c r="AK2508" i="1" s="1"/>
  <c r="AK2509" i="1" a="1"/>
  <c r="AK2509" i="1" s="1"/>
  <c r="AK2510" i="1" a="1"/>
  <c r="AK2510" i="1" s="1"/>
  <c r="AK2511" i="1" a="1"/>
  <c r="AK2511" i="1" s="1"/>
  <c r="AK2512" i="1" a="1"/>
  <c r="AK2512" i="1" s="1"/>
  <c r="AK2513" i="1" a="1"/>
  <c r="AK2513" i="1" s="1"/>
  <c r="AK2514" i="1" a="1"/>
  <c r="AK2514" i="1" s="1"/>
  <c r="AK2515" i="1" a="1"/>
  <c r="AK2515" i="1" s="1"/>
  <c r="AK2516" i="1" a="1"/>
  <c r="AK2516" i="1" s="1"/>
  <c r="AK2517" i="1" a="1"/>
  <c r="AK2517" i="1" s="1"/>
  <c r="AK2518" i="1" a="1"/>
  <c r="AK2518" i="1" s="1"/>
  <c r="AK2519" i="1" a="1"/>
  <c r="AK2519" i="1" s="1"/>
  <c r="AK2520" i="1" a="1"/>
  <c r="AK2520" i="1" s="1"/>
  <c r="AK2521" i="1" a="1"/>
  <c r="AK2521" i="1" s="1"/>
  <c r="AK2522" i="1" a="1"/>
  <c r="AK2522" i="1" s="1"/>
  <c r="AK2523" i="1" a="1"/>
  <c r="AK2523" i="1" s="1"/>
  <c r="AK2524" i="1" a="1"/>
  <c r="AK2524" i="1" s="1"/>
  <c r="AK2525" i="1" a="1"/>
  <c r="AK2525" i="1" s="1"/>
  <c r="AK2526" i="1" a="1"/>
  <c r="AK2526" i="1" s="1"/>
  <c r="AK2527" i="1" a="1"/>
  <c r="AK2527" i="1" s="1"/>
  <c r="AK2528" i="1" a="1"/>
  <c r="AK2528" i="1" s="1"/>
  <c r="AK2529" i="1" a="1"/>
  <c r="AK2529" i="1" s="1"/>
  <c r="AK2530" i="1" a="1"/>
  <c r="AK2530" i="1" s="1"/>
  <c r="AK2531" i="1" a="1"/>
  <c r="AK2531" i="1" s="1"/>
  <c r="AK2532" i="1" a="1"/>
  <c r="AK2532" i="1" s="1"/>
  <c r="AK2533" i="1" a="1"/>
  <c r="AK2533" i="1" s="1"/>
  <c r="AK2534" i="1" a="1"/>
  <c r="AK2534" i="1" s="1"/>
  <c r="AK2535" i="1" a="1"/>
  <c r="AK2535" i="1" s="1"/>
  <c r="AK2536" i="1" a="1"/>
  <c r="AK2536" i="1" s="1"/>
  <c r="AK2537" i="1" a="1"/>
  <c r="AK2537" i="1" s="1"/>
  <c r="AK2538" i="1" a="1"/>
  <c r="AK2538" i="1" s="1"/>
  <c r="AK2539" i="1" a="1"/>
  <c r="AK2539" i="1" s="1"/>
  <c r="AK2540" i="1" a="1"/>
  <c r="AK2540" i="1" s="1"/>
  <c r="AK2541" i="1" a="1"/>
  <c r="AK2541" i="1" s="1"/>
  <c r="AK2542" i="1" a="1"/>
  <c r="AK2542" i="1" s="1"/>
  <c r="AK2543" i="1" a="1"/>
  <c r="AK2543" i="1" s="1"/>
  <c r="AK2544" i="1" a="1"/>
  <c r="AK2544" i="1" s="1"/>
  <c r="AK2545" i="1" a="1"/>
  <c r="AK2545" i="1" s="1"/>
  <c r="AK2546" i="1" a="1"/>
  <c r="AK2546" i="1" s="1"/>
  <c r="AK2547" i="1" a="1"/>
  <c r="AK2547" i="1" s="1"/>
  <c r="AK2548" i="1" a="1"/>
  <c r="AK2548" i="1" s="1"/>
  <c r="AK2549" i="1" a="1"/>
  <c r="AK2549" i="1" s="1"/>
  <c r="AK2550" i="1" a="1"/>
  <c r="AK2550" i="1" s="1"/>
  <c r="AK2551" i="1" a="1"/>
  <c r="AK2551" i="1" s="1"/>
  <c r="AK2552" i="1" a="1"/>
  <c r="AK2552" i="1" s="1"/>
  <c r="AK2553" i="1" a="1"/>
  <c r="AK2553" i="1" s="1"/>
  <c r="AK2554" i="1" a="1"/>
  <c r="AK2554" i="1" s="1"/>
  <c r="AK2555" i="1" a="1"/>
  <c r="AK2555" i="1" s="1"/>
  <c r="AK2556" i="1" a="1"/>
  <c r="AK2556" i="1" s="1"/>
  <c r="AK2557" i="1" a="1"/>
  <c r="AK2557" i="1" s="1"/>
  <c r="AK2558" i="1" a="1"/>
  <c r="AK2558" i="1" s="1"/>
  <c r="AK2559" i="1" a="1"/>
  <c r="AK2559" i="1" s="1"/>
  <c r="AK2560" i="1" a="1"/>
  <c r="AK2560" i="1" s="1"/>
  <c r="AK2561" i="1" a="1"/>
  <c r="AK2561" i="1" s="1"/>
  <c r="AK2562" i="1" a="1"/>
  <c r="AK2562" i="1" s="1"/>
  <c r="AK2563" i="1" a="1"/>
  <c r="AK2563" i="1" s="1"/>
  <c r="AK2564" i="1" a="1"/>
  <c r="AK2564" i="1" s="1"/>
  <c r="AK2565" i="1" a="1"/>
  <c r="AK2565" i="1" s="1"/>
  <c r="AK2566" i="1" a="1"/>
  <c r="AK2566" i="1" s="1"/>
  <c r="AK2567" i="1" a="1"/>
  <c r="AK2567" i="1" s="1"/>
  <c r="AK2568" i="1" a="1"/>
  <c r="AK2568" i="1" s="1"/>
  <c r="AK2569" i="1" a="1"/>
  <c r="AK2569" i="1" s="1"/>
  <c r="AK2570" i="1" a="1"/>
  <c r="AK2570" i="1" s="1"/>
  <c r="AK2571" i="1" a="1"/>
  <c r="AK2571" i="1" s="1"/>
  <c r="AK2572" i="1" a="1"/>
  <c r="AK2572" i="1" s="1"/>
  <c r="AK2573" i="1" a="1"/>
  <c r="AK2573" i="1" s="1"/>
  <c r="AK2574" i="1" a="1"/>
  <c r="AK2574" i="1" s="1"/>
  <c r="AK2575" i="1" a="1"/>
  <c r="AK2575" i="1" s="1"/>
  <c r="AK2576" i="1" a="1"/>
  <c r="AK2576" i="1" s="1"/>
  <c r="AK2577" i="1" a="1"/>
  <c r="AK2577" i="1" s="1"/>
  <c r="AK2578" i="1" a="1"/>
  <c r="AK2578" i="1" s="1"/>
  <c r="AK2579" i="1" a="1"/>
  <c r="AK2579" i="1" s="1"/>
  <c r="AK2580" i="1" a="1"/>
  <c r="AK2580" i="1" s="1"/>
  <c r="AK2581" i="1" a="1"/>
  <c r="AK2581" i="1" s="1"/>
  <c r="AK2582" i="1" a="1"/>
  <c r="AK2582" i="1" s="1"/>
  <c r="AK2583" i="1" a="1"/>
  <c r="AK2583" i="1" s="1"/>
  <c r="AK2584" i="1" a="1"/>
  <c r="AK2584" i="1" s="1"/>
  <c r="AK2585" i="1" a="1"/>
  <c r="AK2585" i="1" s="1"/>
  <c r="AK2586" i="1" a="1"/>
  <c r="AK2586" i="1" s="1"/>
  <c r="AK2587" i="1" a="1"/>
  <c r="AK2587" i="1" s="1"/>
  <c r="AK2588" i="1" a="1"/>
  <c r="AK2588" i="1" s="1"/>
  <c r="AK2589" i="1" a="1"/>
  <c r="AK2589" i="1" s="1"/>
  <c r="AK2590" i="1" a="1"/>
  <c r="AK2590" i="1" s="1"/>
  <c r="AK2591" i="1" a="1"/>
  <c r="AK2591" i="1" s="1"/>
  <c r="AK2592" i="1" a="1"/>
  <c r="AK2592" i="1" s="1"/>
  <c r="AK2593" i="1" a="1"/>
  <c r="AK2593" i="1" s="1"/>
  <c r="AK2594" i="1" a="1"/>
  <c r="AK2594" i="1" s="1"/>
  <c r="AK2595" i="1" a="1"/>
  <c r="AK2595" i="1" s="1"/>
  <c r="AK2596" i="1" a="1"/>
  <c r="AK2596" i="1" s="1"/>
  <c r="AK2597" i="1" a="1"/>
  <c r="AK2597" i="1" s="1"/>
  <c r="AK2598" i="1" a="1"/>
  <c r="AK2598" i="1" s="1"/>
  <c r="AK2599" i="1" a="1"/>
  <c r="AK2599" i="1" s="1"/>
  <c r="AK2600" i="1" a="1"/>
  <c r="AK2600" i="1" s="1"/>
  <c r="AK2601" i="1" a="1"/>
  <c r="AK2601" i="1" s="1"/>
  <c r="AK2602" i="1" a="1"/>
  <c r="AK2602" i="1" s="1"/>
  <c r="AK2603" i="1" a="1"/>
  <c r="AK2603" i="1" s="1"/>
  <c r="AK2604" i="1" a="1"/>
  <c r="AK2604" i="1" s="1"/>
  <c r="AK2605" i="1" a="1"/>
  <c r="AK2605" i="1" s="1"/>
  <c r="AK2606" i="1" a="1"/>
  <c r="AK2606" i="1" s="1"/>
  <c r="AK2607" i="1" a="1"/>
  <c r="AK2607" i="1" s="1"/>
  <c r="AK2608" i="1" a="1"/>
  <c r="AK2608" i="1" s="1"/>
  <c r="AK2609" i="1" a="1"/>
  <c r="AK2609" i="1" s="1"/>
  <c r="AK2610" i="1" a="1"/>
  <c r="AK2610" i="1" s="1"/>
  <c r="AK2611" i="1" a="1"/>
  <c r="AK2611" i="1" s="1"/>
  <c r="AK2612" i="1" a="1"/>
  <c r="AK2612" i="1" s="1"/>
  <c r="AK2613" i="1" a="1"/>
  <c r="AK2613" i="1" s="1"/>
  <c r="AK2614" i="1" a="1"/>
  <c r="AK2614" i="1" s="1"/>
  <c r="AK2615" i="1" a="1"/>
  <c r="AK2615" i="1" s="1"/>
  <c r="AK2616" i="1" a="1"/>
  <c r="AK2616" i="1" s="1"/>
  <c r="AK2617" i="1" a="1"/>
  <c r="AK2617" i="1" s="1"/>
  <c r="AK2618" i="1" a="1"/>
  <c r="AK2618" i="1" s="1"/>
  <c r="AK2619" i="1" a="1"/>
  <c r="AK2619" i="1" s="1"/>
  <c r="AK2620" i="1" a="1"/>
  <c r="AK2620" i="1" s="1"/>
  <c r="AK2621" i="1" a="1"/>
  <c r="AK2621" i="1" s="1"/>
  <c r="AK2622" i="1" a="1"/>
  <c r="AK2622" i="1" s="1"/>
  <c r="AK2623" i="1" a="1"/>
  <c r="AK2623" i="1" s="1"/>
  <c r="AK2624" i="1" a="1"/>
  <c r="AK2624" i="1" s="1"/>
  <c r="AK2625" i="1" a="1"/>
  <c r="AK2625" i="1" s="1"/>
  <c r="AK2626" i="1" a="1"/>
  <c r="AK2626" i="1" s="1"/>
  <c r="AK2627" i="1" a="1"/>
  <c r="AK2627" i="1" s="1"/>
  <c r="AK2628" i="1" a="1"/>
  <c r="AK2628" i="1" s="1"/>
  <c r="AK2629" i="1" a="1"/>
  <c r="AK2629" i="1" s="1"/>
  <c r="AK2630" i="1" a="1"/>
  <c r="AK2630" i="1" s="1"/>
  <c r="AK2631" i="1" a="1"/>
  <c r="AK2631" i="1" s="1"/>
  <c r="AK2632" i="1" a="1"/>
  <c r="AK2632" i="1" s="1"/>
  <c r="AK2633" i="1" a="1"/>
  <c r="AK2633" i="1" s="1"/>
  <c r="AK2634" i="1" a="1"/>
  <c r="AK2634" i="1" s="1"/>
  <c r="AK2635" i="1" a="1"/>
  <c r="AK2635" i="1" s="1"/>
  <c r="AK2636" i="1" a="1"/>
  <c r="AK2636" i="1" s="1"/>
  <c r="AK2637" i="1" a="1"/>
  <c r="AK2637" i="1" s="1"/>
  <c r="AK2638" i="1" a="1"/>
  <c r="AK2638" i="1" s="1"/>
  <c r="AK2639" i="1" a="1"/>
  <c r="AK2639" i="1" s="1"/>
  <c r="AK2640" i="1" a="1"/>
  <c r="AK2640" i="1" s="1"/>
  <c r="AK2641" i="1" a="1"/>
  <c r="AK2641" i="1"/>
  <c r="AK2642" i="1" a="1"/>
  <c r="AK2642" i="1" s="1"/>
  <c r="AK2643" i="1" a="1"/>
  <c r="AK2643" i="1" s="1"/>
  <c r="AK2644" i="1" a="1"/>
  <c r="AK2644" i="1" s="1"/>
  <c r="AK2645" i="1" a="1"/>
  <c r="AK2645" i="1" s="1"/>
  <c r="AK2646" i="1" a="1"/>
  <c r="AK2646" i="1" s="1"/>
  <c r="AK2647" i="1" a="1"/>
  <c r="AK2647" i="1" s="1"/>
  <c r="AK2648" i="1" a="1"/>
  <c r="AK2648" i="1" s="1"/>
  <c r="AK2649" i="1" a="1"/>
  <c r="AK2649" i="1" s="1"/>
  <c r="AK2650" i="1" a="1"/>
  <c r="AK2650" i="1" s="1"/>
  <c r="AK2651" i="1" a="1"/>
  <c r="AK2651" i="1" s="1"/>
  <c r="AK2652" i="1" a="1"/>
  <c r="AK2652" i="1" s="1"/>
  <c r="AK2653" i="1" a="1"/>
  <c r="AK2653" i="1" s="1"/>
  <c r="AK2654" i="1" a="1"/>
  <c r="AK2654" i="1" s="1"/>
  <c r="AK2655" i="1" a="1"/>
  <c r="AK2655" i="1" s="1"/>
  <c r="AK2656" i="1" a="1"/>
  <c r="AK2656" i="1" s="1"/>
  <c r="AK2657" i="1" a="1"/>
  <c r="AK2657" i="1" s="1"/>
  <c r="AK2658" i="1" a="1"/>
  <c r="AK2658" i="1" s="1"/>
  <c r="AK2659" i="1" a="1"/>
  <c r="AK2659" i="1" s="1"/>
  <c r="AK2660" i="1" a="1"/>
  <c r="AK2660" i="1" s="1"/>
  <c r="AK2661" i="1" a="1"/>
  <c r="AK2661" i="1" s="1"/>
  <c r="AK2662" i="1" a="1"/>
  <c r="AK2662" i="1" s="1"/>
  <c r="AK2663" i="1" a="1"/>
  <c r="AK2663" i="1" s="1"/>
  <c r="AK2664" i="1" a="1"/>
  <c r="AK2664" i="1" s="1"/>
  <c r="AK2665" i="1" a="1"/>
  <c r="AK2665" i="1" s="1"/>
  <c r="AK2666" i="1" a="1"/>
  <c r="AK2666" i="1" s="1"/>
  <c r="AK2667" i="1" a="1"/>
  <c r="AK2667" i="1" s="1"/>
  <c r="AK2668" i="1" a="1"/>
  <c r="AK2668" i="1" s="1"/>
  <c r="AK2669" i="1" a="1"/>
  <c r="AK2669" i="1" s="1"/>
  <c r="AK2670" i="1" a="1"/>
  <c r="AK2670" i="1" s="1"/>
  <c r="AK2671" i="1" a="1"/>
  <c r="AK2671" i="1" s="1"/>
  <c r="AK2672" i="1" a="1"/>
  <c r="AK2672" i="1" s="1"/>
  <c r="AK2673" i="1" a="1"/>
  <c r="AK2673" i="1" s="1"/>
  <c r="AK2674" i="1" a="1"/>
  <c r="AK2674" i="1" s="1"/>
  <c r="AK2675" i="1" a="1"/>
  <c r="AK2675" i="1" s="1"/>
  <c r="AK2676" i="1" a="1"/>
  <c r="AK2676" i="1" s="1"/>
  <c r="AK2677" i="1" a="1"/>
  <c r="AK2677" i="1" s="1"/>
  <c r="AK2678" i="1" a="1"/>
  <c r="AK2678" i="1" s="1"/>
  <c r="AK2679" i="1" a="1"/>
  <c r="AK2679" i="1" s="1"/>
  <c r="AK2680" i="1" a="1"/>
  <c r="AK2680" i="1" s="1"/>
  <c r="AK2681" i="1" a="1"/>
  <c r="AK2681" i="1" s="1"/>
  <c r="AK2682" i="1" a="1"/>
  <c r="AK2682" i="1" s="1"/>
  <c r="AK2683" i="1" a="1"/>
  <c r="AK2683" i="1" s="1"/>
  <c r="AK2684" i="1" a="1"/>
  <c r="AK2684" i="1" s="1"/>
  <c r="AK2685" i="1" a="1"/>
  <c r="AK2685" i="1" s="1"/>
  <c r="AK2686" i="1" a="1"/>
  <c r="AK2686" i="1" s="1"/>
  <c r="AK2687" i="1" a="1"/>
  <c r="AK2687" i="1" s="1"/>
  <c r="AK2688" i="1" a="1"/>
  <c r="AK2688" i="1" s="1"/>
  <c r="AK2689" i="1" a="1"/>
  <c r="AK2689" i="1" s="1"/>
  <c r="AK2690" i="1" a="1"/>
  <c r="AK2690" i="1" s="1"/>
  <c r="AK2691" i="1" a="1"/>
  <c r="AK2691" i="1" s="1"/>
  <c r="AK2692" i="1" a="1"/>
  <c r="AK2692" i="1" s="1"/>
  <c r="AK2693" i="1" a="1"/>
  <c r="AK2693" i="1" s="1"/>
  <c r="AK2694" i="1" a="1"/>
  <c r="AK2694" i="1" s="1"/>
  <c r="AK2695" i="1" a="1"/>
  <c r="AK2695" i="1" s="1"/>
  <c r="AK2696" i="1" a="1"/>
  <c r="AK2696" i="1" s="1"/>
  <c r="AK2697" i="1" a="1"/>
  <c r="AK2697" i="1" s="1"/>
  <c r="AK2698" i="1" a="1"/>
  <c r="AK2698" i="1" s="1"/>
  <c r="AK2699" i="1" a="1"/>
  <c r="AK2699" i="1" s="1"/>
  <c r="AK2700" i="1" a="1"/>
  <c r="AK2700" i="1" s="1"/>
  <c r="AK2701" i="1" a="1"/>
  <c r="AK2701" i="1" s="1"/>
  <c r="AK2702" i="1" a="1"/>
  <c r="AK2702" i="1" s="1"/>
  <c r="AK2703" i="1" a="1"/>
  <c r="AK2703" i="1" s="1"/>
  <c r="AK2704" i="1" a="1"/>
  <c r="AK2704" i="1" s="1"/>
  <c r="AK2705" i="1" a="1"/>
  <c r="AK2705" i="1" s="1"/>
  <c r="AK2706" i="1" a="1"/>
  <c r="AK2706" i="1" s="1"/>
  <c r="AK2707" i="1" a="1"/>
  <c r="AK2707" i="1" s="1"/>
  <c r="AK2708" i="1" a="1"/>
  <c r="AK2708" i="1" s="1"/>
  <c r="AK2709" i="1" a="1"/>
  <c r="AK2709" i="1" s="1"/>
  <c r="AK2710" i="1" a="1"/>
  <c r="AK2710" i="1" s="1"/>
  <c r="AK2711" i="1" a="1"/>
  <c r="AK2711" i="1" s="1"/>
  <c r="AK2712" i="1" a="1"/>
  <c r="AK2712" i="1" s="1"/>
  <c r="AK2713" i="1" a="1"/>
  <c r="AK2713" i="1" s="1"/>
  <c r="AK2714" i="1" a="1"/>
  <c r="AK2714" i="1" s="1"/>
  <c r="AK2715" i="1" a="1"/>
  <c r="AK2715" i="1" s="1"/>
  <c r="AK2716" i="1" a="1"/>
  <c r="AK2716" i="1" s="1"/>
  <c r="AK2717" i="1" a="1"/>
  <c r="AK2717" i="1" s="1"/>
  <c r="AK2718" i="1" a="1"/>
  <c r="AK2718" i="1" s="1"/>
  <c r="AK2719" i="1" a="1"/>
  <c r="AK2719" i="1" s="1"/>
  <c r="AK2720" i="1" a="1"/>
  <c r="AK2720" i="1" s="1"/>
  <c r="AK2721" i="1" a="1"/>
  <c r="AK2721" i="1" s="1"/>
  <c r="AK2722" i="1" a="1"/>
  <c r="AK2722" i="1" s="1"/>
  <c r="AK2723" i="1" a="1"/>
  <c r="AK2723" i="1" s="1"/>
  <c r="AK2724" i="1" a="1"/>
  <c r="AK2724" i="1" s="1"/>
  <c r="AK2725" i="1" a="1"/>
  <c r="AK2725" i="1" s="1"/>
  <c r="AK2726" i="1" a="1"/>
  <c r="AK2726" i="1" s="1"/>
  <c r="AK2727" i="1" a="1"/>
  <c r="AK2727" i="1" s="1"/>
  <c r="AK2728" i="1" a="1"/>
  <c r="AK2728" i="1" s="1"/>
  <c r="AK2729" i="1" a="1"/>
  <c r="AK2729" i="1" s="1"/>
  <c r="AK2730" i="1" a="1"/>
  <c r="AK2730" i="1" s="1"/>
  <c r="AK2731" i="1" a="1"/>
  <c r="AK2731" i="1" s="1"/>
  <c r="AK2732" i="1" a="1"/>
  <c r="AK2732" i="1" s="1"/>
  <c r="AK2733" i="1" a="1"/>
  <c r="AK2733" i="1" s="1"/>
  <c r="AK2734" i="1" a="1"/>
  <c r="AK2734" i="1" s="1"/>
  <c r="AK2735" i="1" a="1"/>
  <c r="AK2735" i="1" s="1"/>
  <c r="AK2736" i="1" a="1"/>
  <c r="AK2736" i="1" s="1"/>
  <c r="AK2737" i="1" a="1"/>
  <c r="AK2737" i="1" s="1"/>
  <c r="AK2738" i="1" a="1"/>
  <c r="AK2738" i="1" s="1"/>
  <c r="AK2739" i="1" a="1"/>
  <c r="AK2739" i="1" s="1"/>
  <c r="AK2740" i="1" a="1"/>
  <c r="AK2740" i="1" s="1"/>
  <c r="AK2741" i="1" a="1"/>
  <c r="AK2741" i="1" s="1"/>
  <c r="AK2742" i="1" a="1"/>
  <c r="AK2742" i="1" s="1"/>
  <c r="AK2743" i="1" a="1"/>
  <c r="AK2743" i="1" s="1"/>
  <c r="AK2744" i="1" a="1"/>
  <c r="AK2744" i="1" s="1"/>
  <c r="AK2745" i="1" a="1"/>
  <c r="AK2745" i="1" s="1"/>
  <c r="AK2746" i="1" a="1"/>
  <c r="AK2746" i="1" s="1"/>
  <c r="AK2747" i="1" a="1"/>
  <c r="AK2747" i="1" s="1"/>
  <c r="AK2748" i="1" a="1"/>
  <c r="AK2748" i="1" s="1"/>
  <c r="AK2749" i="1" a="1"/>
  <c r="AK2749" i="1" s="1"/>
  <c r="AK2750" i="1" a="1"/>
  <c r="AK2750" i="1" s="1"/>
  <c r="AK2751" i="1" a="1"/>
  <c r="AK2751" i="1" s="1"/>
  <c r="AK2752" i="1" a="1"/>
  <c r="AK2752" i="1" s="1"/>
  <c r="AK2753" i="1" a="1"/>
  <c r="AK2753" i="1" s="1"/>
  <c r="AK2754" i="1" a="1"/>
  <c r="AK2754" i="1" s="1"/>
  <c r="AK2755" i="1" a="1"/>
  <c r="AK2755" i="1" s="1"/>
  <c r="AK2756" i="1" a="1"/>
  <c r="AK2756" i="1" s="1"/>
  <c r="AK2757" i="1" a="1"/>
  <c r="AK2757" i="1" s="1"/>
  <c r="AK2758" i="1" a="1"/>
  <c r="AK2758" i="1" s="1"/>
  <c r="AK2759" i="1" a="1"/>
  <c r="AK2759" i="1" s="1"/>
  <c r="AK2760" i="1" a="1"/>
  <c r="AK2760" i="1" s="1"/>
  <c r="AK2761" i="1" a="1"/>
  <c r="AK2761" i="1" s="1"/>
  <c r="AK2762" i="1" a="1"/>
  <c r="AK2762" i="1" s="1"/>
  <c r="AK2763" i="1" a="1"/>
  <c r="AK2763" i="1" s="1"/>
  <c r="AK2764" i="1" a="1"/>
  <c r="AK2764" i="1" s="1"/>
  <c r="AK2765" i="1" a="1"/>
  <c r="AK2765" i="1" s="1"/>
  <c r="AK2766" i="1" a="1"/>
  <c r="AK2766" i="1" s="1"/>
  <c r="AK2767" i="1" a="1"/>
  <c r="AK2767" i="1" s="1"/>
  <c r="AK2768" i="1" a="1"/>
  <c r="AK2768" i="1" s="1"/>
  <c r="AK2769" i="1" a="1"/>
  <c r="AK2769" i="1" s="1"/>
  <c r="AK2770" i="1" a="1"/>
  <c r="AK2770" i="1" s="1"/>
  <c r="AK2771" i="1" a="1"/>
  <c r="AK2771" i="1" s="1"/>
  <c r="AK2772" i="1" a="1"/>
  <c r="AK2772" i="1" s="1"/>
  <c r="AK2773" i="1" a="1"/>
  <c r="AK2773" i="1" s="1"/>
  <c r="AK2774" i="1" a="1"/>
  <c r="AK2774" i="1" s="1"/>
  <c r="AK2775" i="1" a="1"/>
  <c r="AK2775" i="1" s="1"/>
  <c r="AK2776" i="1" a="1"/>
  <c r="AK2776" i="1" s="1"/>
  <c r="AK2777" i="1" a="1"/>
  <c r="AK2777" i="1" s="1"/>
  <c r="AK2778" i="1" a="1"/>
  <c r="AK2778" i="1" s="1"/>
  <c r="AK2779" i="1" a="1"/>
  <c r="AK2779" i="1" s="1"/>
  <c r="AK2780" i="1" a="1"/>
  <c r="AK2780" i="1" s="1"/>
  <c r="AK2781" i="1" a="1"/>
  <c r="AK2781" i="1" s="1"/>
  <c r="AK2782" i="1" a="1"/>
  <c r="AK2782" i="1" s="1"/>
  <c r="AK2783" i="1" a="1"/>
  <c r="AK2783" i="1" s="1"/>
  <c r="AK2784" i="1" a="1"/>
  <c r="AK2784" i="1" s="1"/>
  <c r="AK2785" i="1" a="1"/>
  <c r="AK2785" i="1" s="1"/>
  <c r="AK2786" i="1" a="1"/>
  <c r="AK2786" i="1" s="1"/>
  <c r="AK2787" i="1" a="1"/>
  <c r="AK2787" i="1" s="1"/>
  <c r="AK2788" i="1" a="1"/>
  <c r="AK2788" i="1" s="1"/>
  <c r="AK2789" i="1" a="1"/>
  <c r="AK2789" i="1" s="1"/>
  <c r="AK2790" i="1" a="1"/>
  <c r="AK2790" i="1" s="1"/>
  <c r="AK2791" i="1" a="1"/>
  <c r="AK2791" i="1" s="1"/>
  <c r="AK2792" i="1" a="1"/>
  <c r="AK2792" i="1" s="1"/>
  <c r="AK2793" i="1" a="1"/>
  <c r="AK2793" i="1" s="1"/>
  <c r="AK2794" i="1" a="1"/>
  <c r="AK2794" i="1" s="1"/>
  <c r="AK2795" i="1" a="1"/>
  <c r="AK2795" i="1" s="1"/>
  <c r="AK2796" i="1" a="1"/>
  <c r="AK2796" i="1" s="1"/>
  <c r="AK2797" i="1" a="1"/>
  <c r="AK2797" i="1" s="1"/>
  <c r="AK2798" i="1" a="1"/>
  <c r="AK2798" i="1" s="1"/>
  <c r="AK2799" i="1" a="1"/>
  <c r="AK2799" i="1" s="1"/>
  <c r="AK2800" i="1" a="1"/>
  <c r="AK2800" i="1" s="1"/>
  <c r="AK2801" i="1" a="1"/>
  <c r="AK2801" i="1" s="1"/>
  <c r="AK2802" i="1" a="1"/>
  <c r="AK2802" i="1" s="1"/>
  <c r="AK2803" i="1" a="1"/>
  <c r="AK2803" i="1" s="1"/>
  <c r="AK2804" i="1" a="1"/>
  <c r="AK2804" i="1" s="1"/>
  <c r="AK2805" i="1" a="1"/>
  <c r="AK2805" i="1" s="1"/>
  <c r="AK2806" i="1" a="1"/>
  <c r="AK2806" i="1" s="1"/>
  <c r="AK2807" i="1" a="1"/>
  <c r="AK2807" i="1" s="1"/>
  <c r="AK2808" i="1" a="1"/>
  <c r="AK2808" i="1"/>
  <c r="AK2809" i="1" a="1"/>
  <c r="AK2809" i="1" s="1"/>
  <c r="AK2810" i="1" a="1"/>
  <c r="AK2810" i="1" s="1"/>
  <c r="AK2811" i="1" a="1"/>
  <c r="AK2811" i="1" s="1"/>
  <c r="AK2812" i="1" a="1"/>
  <c r="AK2812" i="1" s="1"/>
  <c r="AK2813" i="1" a="1"/>
  <c r="AK2813" i="1" s="1"/>
  <c r="AK2814" i="1" a="1"/>
  <c r="AK2814" i="1" s="1"/>
  <c r="AK2815" i="1" a="1"/>
  <c r="AK2815" i="1" s="1"/>
  <c r="AK2816" i="1" a="1"/>
  <c r="AK2816" i="1" s="1"/>
  <c r="AK2817" i="1" a="1"/>
  <c r="AK2817" i="1" s="1"/>
  <c r="AK2818" i="1" a="1"/>
  <c r="AK2818" i="1" s="1"/>
  <c r="AK2819" i="1" a="1"/>
  <c r="AK2819" i="1" s="1"/>
  <c r="AK2820" i="1" a="1"/>
  <c r="AK2820" i="1" s="1"/>
  <c r="AK2821" i="1" a="1"/>
  <c r="AK2821" i="1" s="1"/>
  <c r="AK2822" i="1" a="1"/>
  <c r="AK2822" i="1" s="1"/>
  <c r="AK2823" i="1" a="1"/>
  <c r="AK2823" i="1" s="1"/>
  <c r="AK2824" i="1" a="1"/>
  <c r="AK2824" i="1" s="1"/>
  <c r="AK2825" i="1" a="1"/>
  <c r="AK2825" i="1" s="1"/>
  <c r="AK2826" i="1" a="1"/>
  <c r="AK2826" i="1" s="1"/>
  <c r="AK2827" i="1" a="1"/>
  <c r="AK2827" i="1" s="1"/>
  <c r="AK2828" i="1" a="1"/>
  <c r="AK2828" i="1" s="1"/>
  <c r="AK2829" i="1" a="1"/>
  <c r="AK2829" i="1" s="1"/>
  <c r="AK2830" i="1" a="1"/>
  <c r="AK2830" i="1" s="1"/>
  <c r="AK2831" i="1" a="1"/>
  <c r="AK2831" i="1" s="1"/>
  <c r="AK2832" i="1" a="1"/>
  <c r="AK2832" i="1" s="1"/>
  <c r="AK2833" i="1" a="1"/>
  <c r="AK2833" i="1" s="1"/>
  <c r="AK2834" i="1" a="1"/>
  <c r="AK2834" i="1" s="1"/>
  <c r="AK2835" i="1" a="1"/>
  <c r="AK2835" i="1" s="1"/>
  <c r="AK2836" i="1" a="1"/>
  <c r="AK2836" i="1" s="1"/>
  <c r="AK2837" i="1" a="1"/>
  <c r="AK2837" i="1" s="1"/>
  <c r="AK2838" i="1" a="1"/>
  <c r="AK2838" i="1" s="1"/>
  <c r="AK2839" i="1" a="1"/>
  <c r="AK2839" i="1" s="1"/>
  <c r="AK2840" i="1" a="1"/>
  <c r="AK2840" i="1" s="1"/>
  <c r="AK2841" i="1" a="1"/>
  <c r="AK2841" i="1" s="1"/>
  <c r="AK2842" i="1" a="1"/>
  <c r="AK2842" i="1" s="1"/>
  <c r="AK2843" i="1" a="1"/>
  <c r="AK2843" i="1" s="1"/>
  <c r="AK2844" i="1" a="1"/>
  <c r="AK2844" i="1" s="1"/>
  <c r="AK2845" i="1" a="1"/>
  <c r="AK2845" i="1" s="1"/>
  <c r="AK2846" i="1" a="1"/>
  <c r="AK2846" i="1" s="1"/>
  <c r="AK2847" i="1" a="1"/>
  <c r="AK2847" i="1" s="1"/>
  <c r="AK2848" i="1" a="1"/>
  <c r="AK2848" i="1" s="1"/>
  <c r="AK2849" i="1" a="1"/>
  <c r="AK2849" i="1" s="1"/>
  <c r="AK2850" i="1" a="1"/>
  <c r="AK2850" i="1" s="1"/>
  <c r="AK2851" i="1" a="1"/>
  <c r="AK2851" i="1" s="1"/>
  <c r="AK2852" i="1" a="1"/>
  <c r="AK2852" i="1" s="1"/>
  <c r="AK2853" i="1" a="1"/>
  <c r="AK2853" i="1" s="1"/>
  <c r="AK2854" i="1" a="1"/>
  <c r="AK2854" i="1" s="1"/>
  <c r="AK2855" i="1" a="1"/>
  <c r="AK2855" i="1" s="1"/>
  <c r="AK2856" i="1" a="1"/>
  <c r="AK2856" i="1" s="1"/>
  <c r="AK2857" i="1" a="1"/>
  <c r="AK2857" i="1" s="1"/>
  <c r="AK2858" i="1" a="1"/>
  <c r="AK2858" i="1" s="1"/>
  <c r="AK2859" i="1" a="1"/>
  <c r="AK2859" i="1" s="1"/>
  <c r="AK2860" i="1" a="1"/>
  <c r="AK2860" i="1" s="1"/>
  <c r="AK2861" i="1" a="1"/>
  <c r="AK2861" i="1" s="1"/>
  <c r="AK2862" i="1" a="1"/>
  <c r="AK2862" i="1" s="1"/>
  <c r="AK2863" i="1" a="1"/>
  <c r="AK2863" i="1" s="1"/>
  <c r="AK2864" i="1" a="1"/>
  <c r="AK2864" i="1" s="1"/>
  <c r="AK2865" i="1" a="1"/>
  <c r="AK2865" i="1" s="1"/>
  <c r="AK2866" i="1" a="1"/>
  <c r="AK2866" i="1" s="1"/>
  <c r="AK2867" i="1" a="1"/>
  <c r="AK2867" i="1" s="1"/>
  <c r="AK2868" i="1" a="1"/>
  <c r="AK2868" i="1" s="1"/>
  <c r="AK2869" i="1" a="1"/>
  <c r="AK2869" i="1" s="1"/>
  <c r="AK2870" i="1" a="1"/>
  <c r="AK2870" i="1" s="1"/>
  <c r="AK2871" i="1" a="1"/>
  <c r="AK2871" i="1" s="1"/>
  <c r="AK2872" i="1" a="1"/>
  <c r="AK2872" i="1" s="1"/>
  <c r="AK2873" i="1" a="1"/>
  <c r="AK2873" i="1" s="1"/>
  <c r="AK2874" i="1" a="1"/>
  <c r="AK2874" i="1" s="1"/>
  <c r="AK2875" i="1" a="1"/>
  <c r="AK2875" i="1" s="1"/>
  <c r="AK2876" i="1" a="1"/>
  <c r="AK2876" i="1" s="1"/>
  <c r="AK2877" i="1" a="1"/>
  <c r="AK2877" i="1" s="1"/>
  <c r="AK2878" i="1" a="1"/>
  <c r="AK2878" i="1" s="1"/>
  <c r="AK2879" i="1" a="1"/>
  <c r="AK2879" i="1" s="1"/>
  <c r="AK2880" i="1" a="1"/>
  <c r="AK2880" i="1" s="1"/>
  <c r="AK2881" i="1" a="1"/>
  <c r="AK2881" i="1" s="1"/>
  <c r="AK2882" i="1" a="1"/>
  <c r="AK2882" i="1" s="1"/>
  <c r="AK2883" i="1" a="1"/>
  <c r="AK2883" i="1" s="1"/>
  <c r="AK2884" i="1" a="1"/>
  <c r="AK2884" i="1" s="1"/>
  <c r="AK2885" i="1" a="1"/>
  <c r="AK2885" i="1" s="1"/>
  <c r="AK2886" i="1" a="1"/>
  <c r="AK2886" i="1" s="1"/>
  <c r="AK2887" i="1" a="1"/>
  <c r="AK2887" i="1" s="1"/>
  <c r="AK2888" i="1" a="1"/>
  <c r="AK2888" i="1" s="1"/>
  <c r="AK2889" i="1" a="1"/>
  <c r="AK2889" i="1" s="1"/>
  <c r="AK2890" i="1" a="1"/>
  <c r="AK2890" i="1" s="1"/>
  <c r="AK2891" i="1" a="1"/>
  <c r="AK2891" i="1" s="1"/>
  <c r="AK2892" i="1" a="1"/>
  <c r="AK2892" i="1" s="1"/>
  <c r="AK2893" i="1" a="1"/>
  <c r="AK2893" i="1" s="1"/>
  <c r="AK2894" i="1" a="1"/>
  <c r="AK2894" i="1" s="1"/>
  <c r="AK2895" i="1" a="1"/>
  <c r="AK2895" i="1" s="1"/>
  <c r="AK2896" i="1" a="1"/>
  <c r="AK2896" i="1" s="1"/>
  <c r="AK2897" i="1" a="1"/>
  <c r="AK2897" i="1" s="1"/>
  <c r="AK2898" i="1" a="1"/>
  <c r="AK2898" i="1" s="1"/>
  <c r="AK2899" i="1" a="1"/>
  <c r="AK2899" i="1" s="1"/>
  <c r="AK2900" i="1" a="1"/>
  <c r="AK2900" i="1" s="1"/>
  <c r="AK2901" i="1" a="1"/>
  <c r="AK2901" i="1" s="1"/>
  <c r="AK2902" i="1" a="1"/>
  <c r="AK2902" i="1" s="1"/>
  <c r="AK2903" i="1" a="1"/>
  <c r="AK2903" i="1" s="1"/>
  <c r="AK2904" i="1" a="1"/>
  <c r="AK2904" i="1" s="1"/>
  <c r="AK2905" i="1" a="1"/>
  <c r="AK2905" i="1" s="1"/>
  <c r="AK2906" i="1" a="1"/>
  <c r="AK2906" i="1" s="1"/>
  <c r="AK2907" i="1" a="1"/>
  <c r="AK2907" i="1" s="1"/>
  <c r="AK2908" i="1" a="1"/>
  <c r="AK2908" i="1" s="1"/>
  <c r="AK2909" i="1" a="1"/>
  <c r="AK2909" i="1" s="1"/>
  <c r="AK2910" i="1" a="1"/>
  <c r="AK2910" i="1" s="1"/>
  <c r="AK2911" i="1" a="1"/>
  <c r="AK2911" i="1" s="1"/>
  <c r="AK2912" i="1" a="1"/>
  <c r="AK2912" i="1" s="1"/>
  <c r="AK2913" i="1" a="1"/>
  <c r="AK2913" i="1" s="1"/>
  <c r="AK2914" i="1" a="1"/>
  <c r="AK2914" i="1" s="1"/>
  <c r="AK2915" i="1" a="1"/>
  <c r="AK2915" i="1" s="1"/>
  <c r="AK2916" i="1" a="1"/>
  <c r="AK2916" i="1" s="1"/>
  <c r="AK2917" i="1" a="1"/>
  <c r="AK2917" i="1" s="1"/>
  <c r="AK2918" i="1" a="1"/>
  <c r="AK2918" i="1" s="1"/>
  <c r="AK2919" i="1" a="1"/>
  <c r="AK2919" i="1" s="1"/>
  <c r="AK2920" i="1" a="1"/>
  <c r="AK2920" i="1" s="1"/>
  <c r="AK2921" i="1" a="1"/>
  <c r="AK2921" i="1" s="1"/>
  <c r="AK2922" i="1" a="1"/>
  <c r="AK2922" i="1" s="1"/>
  <c r="AK2923" i="1" a="1"/>
  <c r="AK2923" i="1" s="1"/>
  <c r="AK2924" i="1" a="1"/>
  <c r="AK2924" i="1" s="1"/>
  <c r="AK2925" i="1" a="1"/>
  <c r="AK2925" i="1" s="1"/>
  <c r="AK2926" i="1" a="1"/>
  <c r="AK2926" i="1" s="1"/>
  <c r="AK2927" i="1" a="1"/>
  <c r="AK2927" i="1" s="1"/>
  <c r="AK2928" i="1" a="1"/>
  <c r="AK2928" i="1" s="1"/>
  <c r="AK2929" i="1" a="1"/>
  <c r="AK2929" i="1"/>
  <c r="AK2930" i="1" a="1"/>
  <c r="AK2930" i="1" s="1"/>
  <c r="AK2931" i="1" a="1"/>
  <c r="AK2931" i="1" s="1"/>
  <c r="AK2932" i="1" a="1"/>
  <c r="AK2932" i="1" s="1"/>
  <c r="AK2933" i="1" a="1"/>
  <c r="AK2933" i="1" s="1"/>
  <c r="AK2934" i="1" a="1"/>
  <c r="AK2934" i="1" s="1"/>
  <c r="AK2935" i="1" a="1"/>
  <c r="AK2935" i="1" s="1"/>
  <c r="AK2936" i="1" a="1"/>
  <c r="AK2936" i="1" s="1"/>
  <c r="AK2937" i="1" a="1"/>
  <c r="AK2937" i="1" s="1"/>
  <c r="AK2938" i="1" a="1"/>
  <c r="AK2938" i="1" s="1"/>
  <c r="AK2939" i="1" a="1"/>
  <c r="AK2939" i="1" s="1"/>
  <c r="AK2940" i="1" a="1"/>
  <c r="AK2940" i="1" s="1"/>
  <c r="AK2941" i="1" a="1"/>
  <c r="AK2941" i="1" s="1"/>
  <c r="AK2942" i="1" a="1"/>
  <c r="AK2942" i="1" s="1"/>
  <c r="AK2943" i="1" a="1"/>
  <c r="AK2943" i="1" s="1"/>
  <c r="AK2944" i="1" a="1"/>
  <c r="AK2944" i="1" s="1"/>
  <c r="AK2945" i="1" a="1"/>
  <c r="AK2945" i="1" s="1"/>
  <c r="AK2946" i="1" a="1"/>
  <c r="AK2946" i="1" s="1"/>
  <c r="AK2947" i="1" a="1"/>
  <c r="AK2947" i="1" s="1"/>
  <c r="AK2948" i="1" a="1"/>
  <c r="AK2948" i="1" s="1"/>
  <c r="AK2949" i="1" a="1"/>
  <c r="AK2949" i="1" s="1"/>
  <c r="AK2950" i="1" a="1"/>
  <c r="AK2950" i="1" s="1"/>
  <c r="AK2951" i="1" a="1"/>
  <c r="AK2951" i="1" s="1"/>
  <c r="AK2952" i="1" a="1"/>
  <c r="AK2952" i="1" s="1"/>
  <c r="AK2953" i="1" a="1"/>
  <c r="AK2953" i="1" s="1"/>
  <c r="AK2954" i="1" a="1"/>
  <c r="AK2954" i="1" s="1"/>
  <c r="AK2955" i="1" a="1"/>
  <c r="AK2955" i="1" s="1"/>
  <c r="AK2956" i="1" a="1"/>
  <c r="AK2956" i="1" s="1"/>
  <c r="AK2957" i="1" a="1"/>
  <c r="AK2957" i="1" s="1"/>
  <c r="AK2958" i="1" a="1"/>
  <c r="AK2958" i="1" s="1"/>
  <c r="AK2959" i="1" a="1"/>
  <c r="AK2959" i="1" s="1"/>
  <c r="AK2960" i="1" a="1"/>
  <c r="AK2960" i="1" s="1"/>
  <c r="AK2961" i="1" a="1"/>
  <c r="AK2961" i="1" s="1"/>
  <c r="AK2962" i="1" a="1"/>
  <c r="AK2962" i="1" s="1"/>
  <c r="AK2963" i="1" a="1"/>
  <c r="AK2963" i="1" s="1"/>
  <c r="AK2964" i="1" a="1"/>
  <c r="AK2964" i="1" s="1"/>
  <c r="AK2965" i="1" a="1"/>
  <c r="AK2965" i="1" s="1"/>
  <c r="AK2966" i="1" a="1"/>
  <c r="AK2966" i="1" s="1"/>
  <c r="AK2967" i="1" a="1"/>
  <c r="AK2967" i="1" s="1"/>
  <c r="AK2968" i="1" a="1"/>
  <c r="AK2968" i="1" s="1"/>
  <c r="AK2969" i="1" a="1"/>
  <c r="AK2969" i="1" s="1"/>
  <c r="AK2970" i="1" a="1"/>
  <c r="AK2970" i="1" s="1"/>
  <c r="AK2971" i="1" a="1"/>
  <c r="AK2971" i="1" s="1"/>
  <c r="AK2972" i="1" a="1"/>
  <c r="AK2972" i="1" s="1"/>
  <c r="AK2973" i="1" a="1"/>
  <c r="AK2973" i="1" s="1"/>
  <c r="AK2974" i="1" a="1"/>
  <c r="AK2974" i="1" s="1"/>
  <c r="AK2975" i="1" a="1"/>
  <c r="AK2975" i="1" s="1"/>
  <c r="AK2976" i="1" a="1"/>
  <c r="AK2976" i="1" s="1"/>
  <c r="AK2977" i="1" a="1"/>
  <c r="AK2977" i="1" s="1"/>
  <c r="AK2978" i="1" a="1"/>
  <c r="AK2978" i="1" s="1"/>
  <c r="AK2979" i="1" a="1"/>
  <c r="AK2979" i="1" s="1"/>
  <c r="AK2980" i="1" a="1"/>
  <c r="AK2980" i="1" s="1"/>
  <c r="AK2981" i="1" a="1"/>
  <c r="AK2981" i="1" s="1"/>
  <c r="AK2982" i="1" a="1"/>
  <c r="AK2982" i="1" s="1"/>
  <c r="AK2983" i="1" a="1"/>
  <c r="AK2983" i="1" s="1"/>
  <c r="AK2984" i="1" a="1"/>
  <c r="AK2984" i="1" s="1"/>
  <c r="AK2985" i="1" a="1"/>
  <c r="AK2985" i="1" s="1"/>
  <c r="AK2986" i="1" a="1"/>
  <c r="AK2986" i="1" s="1"/>
  <c r="AK2987" i="1" a="1"/>
  <c r="AK2987" i="1"/>
  <c r="AK2988" i="1" a="1"/>
  <c r="AK2988" i="1" s="1"/>
  <c r="AK2989" i="1" a="1"/>
  <c r="AK2989" i="1" s="1"/>
  <c r="AK2990" i="1" a="1"/>
  <c r="AK2990" i="1" s="1"/>
  <c r="AK2991" i="1" a="1"/>
  <c r="AK2991" i="1" s="1"/>
  <c r="AK2992" i="1" a="1"/>
  <c r="AK2992" i="1" s="1"/>
  <c r="AK2993" i="1" a="1"/>
  <c r="AK2993" i="1" s="1"/>
  <c r="AK2994" i="1" a="1"/>
  <c r="AK2994" i="1" s="1"/>
  <c r="AK2995" i="1" a="1"/>
  <c r="AK2995" i="1" s="1"/>
  <c r="AK2996" i="1" a="1"/>
  <c r="AK2996" i="1" s="1"/>
  <c r="AK2997" i="1" a="1"/>
  <c r="AK2997" i="1" s="1"/>
  <c r="AK2998" i="1" a="1"/>
  <c r="AK2998" i="1" s="1"/>
  <c r="AK2999" i="1" a="1"/>
  <c r="AK2999" i="1" s="1"/>
  <c r="AK3000" i="1" a="1"/>
  <c r="AK3000" i="1" s="1"/>
  <c r="AK3001" i="1" a="1"/>
  <c r="AK3001" i="1" s="1"/>
  <c r="AK3002" i="1" a="1"/>
  <c r="AK3002" i="1" s="1"/>
  <c r="AK3003" i="1" a="1"/>
  <c r="AK3003" i="1" s="1"/>
  <c r="AK3004" i="1" a="1"/>
  <c r="AK3004" i="1" s="1"/>
  <c r="AK3005" i="1" a="1"/>
  <c r="AK3005" i="1" s="1"/>
  <c r="AK3006" i="1" a="1"/>
  <c r="AK3006" i="1" s="1"/>
  <c r="AK3007" i="1" a="1"/>
  <c r="AK3007" i="1" s="1"/>
  <c r="AK3008" i="1" a="1"/>
  <c r="AK3008" i="1" s="1"/>
  <c r="AK3009" i="1" a="1"/>
  <c r="AK3009" i="1" s="1"/>
  <c r="AK3010" i="1" a="1"/>
  <c r="AK3010" i="1" s="1"/>
  <c r="AK3011" i="1" a="1"/>
  <c r="AK3011" i="1" s="1"/>
  <c r="AK3012" i="1" a="1"/>
  <c r="AK3012" i="1" s="1"/>
  <c r="AK3013" i="1" a="1"/>
  <c r="AK3013" i="1" s="1"/>
  <c r="AK3014" i="1" a="1"/>
  <c r="AK3014" i="1" s="1"/>
  <c r="AK3015" i="1" a="1"/>
  <c r="AK3015" i="1" s="1"/>
  <c r="AK3016" i="1" a="1"/>
  <c r="AK3016" i="1" s="1"/>
  <c r="AK3017" i="1" a="1"/>
  <c r="AK3017" i="1" s="1"/>
  <c r="AK3018" i="1" a="1"/>
  <c r="AK3018" i="1" s="1"/>
  <c r="AK3019" i="1" a="1"/>
  <c r="AK3019" i="1" s="1"/>
  <c r="AK3020" i="1" a="1"/>
  <c r="AK3020" i="1" s="1"/>
  <c r="AK3021" i="1" a="1"/>
  <c r="AK3021" i="1" s="1"/>
  <c r="AK3022" i="1" a="1"/>
  <c r="AK3022" i="1" s="1"/>
  <c r="AK3023" i="1" a="1"/>
  <c r="AK3023" i="1" s="1"/>
  <c r="AK3024" i="1" a="1"/>
  <c r="AK3024" i="1" s="1"/>
  <c r="AK3025" i="1" a="1"/>
  <c r="AK3025" i="1" s="1"/>
  <c r="AK3026" i="1" a="1"/>
  <c r="AK3026" i="1" s="1"/>
  <c r="AK3027" i="1" a="1"/>
  <c r="AK3027" i="1" s="1"/>
  <c r="AK3028" i="1" a="1"/>
  <c r="AK3028" i="1" s="1"/>
  <c r="AK3029" i="1" a="1"/>
  <c r="AK3029" i="1" s="1"/>
  <c r="AK3030" i="1" a="1"/>
  <c r="AK3030" i="1" s="1"/>
  <c r="AK3031" i="1" a="1"/>
  <c r="AK3031" i="1" s="1"/>
  <c r="AK3032" i="1" a="1"/>
  <c r="AK3032" i="1" s="1"/>
  <c r="AK3033" i="1" a="1"/>
  <c r="AK3033" i="1" s="1"/>
  <c r="AK3034" i="1" a="1"/>
  <c r="AK3034" i="1" s="1"/>
  <c r="AK3035" i="1" a="1"/>
  <c r="AK3035" i="1" s="1"/>
  <c r="AK3036" i="1" a="1"/>
  <c r="AK3036" i="1" s="1"/>
  <c r="AK3037" i="1" a="1"/>
  <c r="AK3037" i="1" s="1"/>
  <c r="AK3038" i="1" a="1"/>
  <c r="AK3038" i="1" s="1"/>
  <c r="AK3039" i="1" a="1"/>
  <c r="AK3039" i="1" s="1"/>
  <c r="AK3040" i="1" a="1"/>
  <c r="AK3040" i="1" s="1"/>
  <c r="AK3041" i="1" a="1"/>
  <c r="AK3041" i="1" s="1"/>
  <c r="AK3042" i="1" a="1"/>
  <c r="AK3042" i="1" s="1"/>
  <c r="AK3043" i="1" a="1"/>
  <c r="AK3043" i="1" s="1"/>
  <c r="AK3044" i="1" a="1"/>
  <c r="AK3044" i="1" s="1"/>
  <c r="AK3045" i="1" a="1"/>
  <c r="AK3045" i="1" s="1"/>
  <c r="AK3046" i="1" a="1"/>
  <c r="AK3046" i="1" s="1"/>
  <c r="AK3047" i="1" a="1"/>
  <c r="AK3047" i="1" s="1"/>
  <c r="AK3048" i="1" a="1"/>
  <c r="AK3048" i="1" s="1"/>
  <c r="AK3049" i="1" a="1"/>
  <c r="AK3049" i="1" s="1"/>
  <c r="AK3050" i="1" a="1"/>
  <c r="AK3050" i="1" s="1"/>
  <c r="AK3051" i="1" a="1"/>
  <c r="AK3051" i="1" s="1"/>
  <c r="AK3052" i="1" a="1"/>
  <c r="AK3052" i="1" s="1"/>
  <c r="AK3053" i="1" a="1"/>
  <c r="AK3053" i="1" s="1"/>
  <c r="AK3054" i="1" a="1"/>
  <c r="AK3054" i="1" s="1"/>
  <c r="AK3055" i="1" a="1"/>
  <c r="AK3055" i="1" s="1"/>
  <c r="AK3056" i="1" a="1"/>
  <c r="AK3056" i="1" s="1"/>
  <c r="AK3057" i="1" a="1"/>
  <c r="AK3057" i="1" s="1"/>
  <c r="AK3058" i="1" a="1"/>
  <c r="AK3058" i="1" s="1"/>
  <c r="AK3059" i="1" a="1"/>
  <c r="AK3059" i="1" s="1"/>
  <c r="AK3060" i="1" a="1"/>
  <c r="AK3060" i="1" s="1"/>
  <c r="AK3061" i="1" a="1"/>
  <c r="AK3061" i="1" s="1"/>
  <c r="AK3062" i="1" a="1"/>
  <c r="AK3062" i="1" s="1"/>
  <c r="AK3063" i="1" a="1"/>
  <c r="AK3063" i="1" s="1"/>
  <c r="AK3064" i="1" a="1"/>
  <c r="AK3064" i="1" s="1"/>
  <c r="AK3065" i="1" a="1"/>
  <c r="AK3065" i="1" s="1"/>
  <c r="AK3066" i="1" a="1"/>
  <c r="AK3066" i="1" s="1"/>
  <c r="AK3067" i="1" a="1"/>
  <c r="AK3067" i="1" s="1"/>
  <c r="AK3068" i="1" a="1"/>
  <c r="AK3068" i="1" s="1"/>
  <c r="AK3069" i="1" a="1"/>
  <c r="AK3069" i="1" s="1"/>
  <c r="AK3070" i="1" a="1"/>
  <c r="AK3070" i="1" s="1"/>
  <c r="AK3071" i="1" a="1"/>
  <c r="AK3071" i="1" s="1"/>
  <c r="AK3072" i="1" a="1"/>
  <c r="AK3072" i="1" s="1"/>
  <c r="AK3073" i="1" a="1"/>
  <c r="AK3073" i="1" s="1"/>
  <c r="AK3074" i="1" a="1"/>
  <c r="AK3074" i="1" s="1"/>
  <c r="AK3075" i="1" a="1"/>
  <c r="AK3075" i="1" s="1"/>
  <c r="AK3076" i="1" a="1"/>
  <c r="AK3076" i="1" s="1"/>
  <c r="AK3077" i="1" a="1"/>
  <c r="AK3077" i="1" s="1"/>
  <c r="AK3078" i="1" a="1"/>
  <c r="AK3078" i="1" s="1"/>
  <c r="AK3079" i="1" a="1"/>
  <c r="AK3079" i="1" s="1"/>
  <c r="AK3080" i="1" a="1"/>
  <c r="AK3080" i="1" s="1"/>
  <c r="AK3081" i="1" a="1"/>
  <c r="AK3081" i="1" s="1"/>
  <c r="AK3082" i="1" a="1"/>
  <c r="AK3082" i="1" s="1"/>
  <c r="AK3083" i="1" a="1"/>
  <c r="AK3083" i="1" s="1"/>
  <c r="AK3084" i="1" a="1"/>
  <c r="AK3084" i="1" s="1"/>
  <c r="AK3085" i="1" a="1"/>
  <c r="AK3085" i="1" s="1"/>
  <c r="AK3086" i="1" a="1"/>
  <c r="AK3086" i="1" s="1"/>
  <c r="AK3087" i="1" a="1"/>
  <c r="AK3087" i="1" s="1"/>
  <c r="AK3088" i="1" a="1"/>
  <c r="AK3088" i="1" s="1"/>
  <c r="AK3089" i="1" a="1"/>
  <c r="AK3089" i="1" s="1"/>
  <c r="AK3090" i="1" a="1"/>
  <c r="AK3090" i="1" s="1"/>
  <c r="AK3091" i="1" a="1"/>
  <c r="AK3091" i="1" s="1"/>
  <c r="AK3092" i="1" a="1"/>
  <c r="AK3092" i="1" s="1"/>
  <c r="AK3093" i="1" a="1"/>
  <c r="AK3093" i="1" s="1"/>
  <c r="AK3094" i="1" a="1"/>
  <c r="AK3094" i="1" s="1"/>
  <c r="AK3095" i="1" a="1"/>
  <c r="AK3095" i="1" s="1"/>
  <c r="AK3096" i="1" a="1"/>
  <c r="AK3096" i="1" s="1"/>
  <c r="AK3097" i="1" a="1"/>
  <c r="AK3097" i="1" s="1"/>
  <c r="AK3098" i="1" a="1"/>
  <c r="AK3098" i="1" s="1"/>
  <c r="AK3099" i="1" a="1"/>
  <c r="AK3099" i="1" s="1"/>
  <c r="AK3100" i="1" a="1"/>
  <c r="AK3100" i="1" s="1"/>
  <c r="AK3101" i="1" a="1"/>
  <c r="AK3101" i="1" s="1"/>
  <c r="AK3102" i="1" a="1"/>
  <c r="AK3102" i="1" s="1"/>
  <c r="AK3103" i="1" a="1"/>
  <c r="AK3103" i="1" s="1"/>
  <c r="AK3104" i="1" a="1"/>
  <c r="AK3104" i="1" s="1"/>
  <c r="AK3105" i="1" a="1"/>
  <c r="AK3105" i="1" s="1"/>
  <c r="AK3106" i="1" a="1"/>
  <c r="AK3106" i="1" s="1"/>
  <c r="AK3107" i="1" a="1"/>
  <c r="AK3107" i="1" s="1"/>
  <c r="AK3108" i="1" a="1"/>
  <c r="AK3108" i="1" s="1"/>
  <c r="AK3109" i="1" a="1"/>
  <c r="AK3109" i="1"/>
  <c r="AK3110" i="1" a="1"/>
  <c r="AK3110" i="1" s="1"/>
  <c r="AK3111" i="1" a="1"/>
  <c r="AK3111" i="1" s="1"/>
  <c r="AK3112" i="1" a="1"/>
  <c r="AK3112" i="1" s="1"/>
  <c r="AK3113" i="1" a="1"/>
  <c r="AK3113" i="1" s="1"/>
  <c r="AK3114" i="1" a="1"/>
  <c r="AK3114" i="1" s="1"/>
  <c r="AK3115" i="1" a="1"/>
  <c r="AK3115" i="1" s="1"/>
  <c r="AK3116" i="1" a="1"/>
  <c r="AK3116" i="1" s="1"/>
  <c r="AK3117" i="1" a="1"/>
  <c r="AK3117" i="1" s="1"/>
  <c r="AK3118" i="1" a="1"/>
  <c r="AK3118" i="1" s="1"/>
  <c r="AK3119" i="1" a="1"/>
  <c r="AK3119" i="1" s="1"/>
  <c r="AK3120" i="1" a="1"/>
  <c r="AK3120" i="1" s="1"/>
  <c r="AK3121" i="1" a="1"/>
  <c r="AK3121" i="1" s="1"/>
  <c r="AK3122" i="1" a="1"/>
  <c r="AK3122" i="1" s="1"/>
  <c r="AK3123" i="1" a="1"/>
  <c r="AK3123" i="1" s="1"/>
  <c r="AK3124" i="1" a="1"/>
  <c r="AK3124" i="1" s="1"/>
  <c r="AK3125" i="1" a="1"/>
  <c r="AK3125" i="1" s="1"/>
  <c r="AK3126" i="1" a="1"/>
  <c r="AK3126" i="1" s="1"/>
  <c r="AK3127" i="1" a="1"/>
  <c r="AK3127" i="1" s="1"/>
  <c r="AK3128" i="1" a="1"/>
  <c r="AK3128" i="1" s="1"/>
  <c r="AK3129" i="1" a="1"/>
  <c r="AK3129" i="1" s="1"/>
  <c r="AK3130" i="1" a="1"/>
  <c r="AK3130" i="1" s="1"/>
  <c r="AK3131" i="1" a="1"/>
  <c r="AK3131" i="1" s="1"/>
  <c r="AK3132" i="1" a="1"/>
  <c r="AK3132" i="1" s="1"/>
  <c r="AK3133" i="1" a="1"/>
  <c r="AK3133" i="1" s="1"/>
  <c r="AK3134" i="1" a="1"/>
  <c r="AK3134" i="1" s="1"/>
  <c r="AK3135" i="1" a="1"/>
  <c r="AK3135" i="1" s="1"/>
  <c r="AK3136" i="1" a="1"/>
  <c r="AK3136" i="1" s="1"/>
  <c r="AK3137" i="1" a="1"/>
  <c r="AK3137" i="1" s="1"/>
  <c r="AK3138" i="1" a="1"/>
  <c r="AK3138" i="1" s="1"/>
  <c r="AK3139" i="1" a="1"/>
  <c r="AK3139" i="1" s="1"/>
  <c r="AK3140" i="1" a="1"/>
  <c r="AK3140" i="1" s="1"/>
  <c r="AK3141" i="1" a="1"/>
  <c r="AK3141" i="1" s="1"/>
  <c r="AK3142" i="1" a="1"/>
  <c r="AK3142" i="1" s="1"/>
  <c r="AK3143" i="1" a="1"/>
  <c r="AK3143" i="1" s="1"/>
  <c r="AK3144" i="1" a="1"/>
  <c r="AK3144" i="1" s="1"/>
  <c r="AK3145" i="1" a="1"/>
  <c r="AK3145" i="1" s="1"/>
  <c r="AK3146" i="1" a="1"/>
  <c r="AK3146" i="1" s="1"/>
  <c r="AK3147" i="1" a="1"/>
  <c r="AK3147" i="1" s="1"/>
  <c r="AK3148" i="1" a="1"/>
  <c r="AK3148" i="1" s="1"/>
  <c r="AK3149" i="1" a="1"/>
  <c r="AK3149" i="1" s="1"/>
  <c r="AK3150" i="1" a="1"/>
  <c r="AK3150" i="1" s="1"/>
  <c r="AK3151" i="1" a="1"/>
  <c r="AK3151" i="1" s="1"/>
  <c r="AK3152" i="1" a="1"/>
  <c r="AK3152" i="1" s="1"/>
  <c r="AK3153" i="1" a="1"/>
  <c r="AK3153" i="1" s="1"/>
  <c r="AK3154" i="1" a="1"/>
  <c r="AK3154" i="1" s="1"/>
  <c r="AK3155" i="1" a="1"/>
  <c r="AK3155" i="1" s="1"/>
  <c r="AK3156" i="1" a="1"/>
  <c r="AK3156" i="1" s="1"/>
  <c r="AK3157" i="1" a="1"/>
  <c r="AK3157" i="1" s="1"/>
  <c r="AK3158" i="1" a="1"/>
  <c r="AK3158" i="1" s="1"/>
  <c r="AK3159" i="1" a="1"/>
  <c r="AK3159" i="1" s="1"/>
  <c r="AK3160" i="1" a="1"/>
  <c r="AK3160" i="1" s="1"/>
  <c r="AK3161" i="1" a="1"/>
  <c r="AK3161" i="1" s="1"/>
  <c r="AK3162" i="1" a="1"/>
  <c r="AK3162" i="1" s="1"/>
  <c r="AK3163" i="1" a="1"/>
  <c r="AK3163" i="1" s="1"/>
  <c r="AK3164" i="1" a="1"/>
  <c r="AK3164" i="1" s="1"/>
  <c r="AK3165" i="1" a="1"/>
  <c r="AK3165" i="1" s="1"/>
  <c r="AK3166" i="1" a="1"/>
  <c r="AK3166" i="1" s="1"/>
  <c r="AK3167" i="1" a="1"/>
  <c r="AK3167" i="1" s="1"/>
  <c r="AK3168" i="1" a="1"/>
  <c r="AK3168" i="1" s="1"/>
  <c r="AK3169" i="1" a="1"/>
  <c r="AK3169" i="1" s="1"/>
  <c r="AK3170" i="1" a="1"/>
  <c r="AK3170" i="1" s="1"/>
  <c r="AK3171" i="1" a="1"/>
  <c r="AK3171" i="1" s="1"/>
  <c r="AK3172" i="1" a="1"/>
  <c r="AK3172" i="1" s="1"/>
  <c r="AK3173" i="1" a="1"/>
  <c r="AK3173" i="1" s="1"/>
  <c r="AK3174" i="1" a="1"/>
  <c r="AK3174" i="1" s="1"/>
  <c r="AK3175" i="1" a="1"/>
  <c r="AK3175" i="1" s="1"/>
  <c r="AK3176" i="1" a="1"/>
  <c r="AK3176" i="1" s="1"/>
  <c r="AK3177" i="1" a="1"/>
  <c r="AK3177" i="1" s="1"/>
  <c r="AK3178" i="1" a="1"/>
  <c r="AK3178" i="1" s="1"/>
  <c r="AK3179" i="1" a="1"/>
  <c r="AK3179" i="1" s="1"/>
  <c r="AK3180" i="1" a="1"/>
  <c r="AK3180" i="1" s="1"/>
  <c r="AK3181" i="1" a="1"/>
  <c r="AK3181" i="1" s="1"/>
  <c r="AK3182" i="1" a="1"/>
  <c r="AK3182" i="1" s="1"/>
  <c r="AK3183" i="1" a="1"/>
  <c r="AK3183" i="1" s="1"/>
  <c r="AK3184" i="1" a="1"/>
  <c r="AK3184" i="1" s="1"/>
  <c r="AK3185" i="1" a="1"/>
  <c r="AK3185" i="1" s="1"/>
  <c r="AK3186" i="1" a="1"/>
  <c r="AK3186" i="1" s="1"/>
  <c r="AK3187" i="1" a="1"/>
  <c r="AK3187" i="1" s="1"/>
  <c r="AK3188" i="1" a="1"/>
  <c r="AK3188" i="1" s="1"/>
  <c r="AK3189" i="1" a="1"/>
  <c r="AK3189" i="1" s="1"/>
  <c r="AK3190" i="1" a="1"/>
  <c r="AK3190" i="1" s="1"/>
  <c r="AK3191" i="1" a="1"/>
  <c r="AK3191" i="1" s="1"/>
  <c r="AK3192" i="1" a="1"/>
  <c r="AK3192" i="1" s="1"/>
  <c r="AK3193" i="1" a="1"/>
  <c r="AK3193" i="1" s="1"/>
  <c r="AK3194" i="1" a="1"/>
  <c r="AK3194" i="1" s="1"/>
  <c r="AK3195" i="1" a="1"/>
  <c r="AK3195" i="1" s="1"/>
  <c r="AK3196" i="1" a="1"/>
  <c r="AK3196" i="1" s="1"/>
  <c r="AK3197" i="1" a="1"/>
  <c r="AK3197" i="1" s="1"/>
  <c r="AK3198" i="1" a="1"/>
  <c r="AK3198" i="1" s="1"/>
  <c r="AK3199" i="1" a="1"/>
  <c r="AK3199" i="1" s="1"/>
  <c r="AK3200" i="1" a="1"/>
  <c r="AK3200" i="1" s="1"/>
  <c r="AK3201" i="1" a="1"/>
  <c r="AK3201" i="1" s="1"/>
  <c r="AK3202" i="1" a="1"/>
  <c r="AK3202" i="1" s="1"/>
  <c r="AK3203" i="1" a="1"/>
  <c r="AK3203" i="1" s="1"/>
  <c r="AK3204" i="1" a="1"/>
  <c r="AK3204" i="1" s="1"/>
  <c r="AK3205" i="1" a="1"/>
  <c r="AK3205" i="1" s="1"/>
  <c r="AK3206" i="1" a="1"/>
  <c r="AK3206" i="1" s="1"/>
  <c r="AK3207" i="1" a="1"/>
  <c r="AK3207" i="1" s="1"/>
  <c r="AK3208" i="1" a="1"/>
  <c r="AK3208" i="1" s="1"/>
  <c r="AK3209" i="1" a="1"/>
  <c r="AK3209" i="1" s="1"/>
  <c r="AK3210" i="1" a="1"/>
  <c r="AK3210" i="1" s="1"/>
  <c r="AK3211" i="1" a="1"/>
  <c r="AK3211" i="1" s="1"/>
  <c r="AK3212" i="1" a="1"/>
  <c r="AK3212" i="1" s="1"/>
  <c r="AK3213" i="1" a="1"/>
  <c r="AK3213" i="1" s="1"/>
  <c r="AK3214" i="1" a="1"/>
  <c r="AK3214" i="1" s="1"/>
  <c r="AK3215" i="1" a="1"/>
  <c r="AK3215" i="1" s="1"/>
  <c r="AK3216" i="1" a="1"/>
  <c r="AK3216" i="1" s="1"/>
  <c r="AK3217" i="1" a="1"/>
  <c r="AK3217" i="1" s="1"/>
  <c r="AK3218" i="1" a="1"/>
  <c r="AK3218" i="1" s="1"/>
  <c r="AK3219" i="1" a="1"/>
  <c r="AK3219" i="1" s="1"/>
  <c r="AK3220" i="1" a="1"/>
  <c r="AK3220" i="1" s="1"/>
  <c r="AK3221" i="1" a="1"/>
  <c r="AK3221" i="1" s="1"/>
  <c r="AK3222" i="1" a="1"/>
  <c r="AK3222" i="1" s="1"/>
  <c r="AK3223" i="1" a="1"/>
  <c r="AK3223" i="1" s="1"/>
  <c r="AK3224" i="1" a="1"/>
  <c r="AK3224" i="1" s="1"/>
  <c r="AK3225" i="1" a="1"/>
  <c r="AK3225" i="1" s="1"/>
  <c r="AK3226" i="1" a="1"/>
  <c r="AK3226" i="1" s="1"/>
  <c r="AK3227" i="1" a="1"/>
  <c r="AK3227" i="1" s="1"/>
  <c r="AK3228" i="1" a="1"/>
  <c r="AK3228" i="1" s="1"/>
  <c r="AK3229" i="1" a="1"/>
  <c r="AK3229" i="1" s="1"/>
  <c r="AK3230" i="1" a="1"/>
  <c r="AK3230" i="1" s="1"/>
  <c r="AK3231" i="1" a="1"/>
  <c r="AK3231" i="1" s="1"/>
  <c r="AK3232" i="1" a="1"/>
  <c r="AK3232" i="1" s="1"/>
  <c r="AK3233" i="1" a="1"/>
  <c r="AK3233" i="1" s="1"/>
  <c r="AK3234" i="1" a="1"/>
  <c r="AK3234" i="1" s="1"/>
  <c r="AK3235" i="1" a="1"/>
  <c r="AK3235" i="1" s="1"/>
  <c r="AK3236" i="1" a="1"/>
  <c r="AK3236" i="1" s="1"/>
  <c r="AK3237" i="1" a="1"/>
  <c r="AK3237" i="1"/>
  <c r="AK3238" i="1" a="1"/>
  <c r="AK3238" i="1" s="1"/>
  <c r="AK3239" i="1" a="1"/>
  <c r="AK3239" i="1" s="1"/>
  <c r="AK3240" i="1" a="1"/>
  <c r="AK3240" i="1" s="1"/>
  <c r="AK3241" i="1" a="1"/>
  <c r="AK3241" i="1" s="1"/>
  <c r="AK3242" i="1" a="1"/>
  <c r="AK3242" i="1" s="1"/>
  <c r="AK3243" i="1" a="1"/>
  <c r="AK3243" i="1" s="1"/>
  <c r="AK3244" i="1" a="1"/>
  <c r="AK3244" i="1" s="1"/>
  <c r="AK3245" i="1" a="1"/>
  <c r="AK3245" i="1" s="1"/>
  <c r="AK3246" i="1" a="1"/>
  <c r="AK3246" i="1" s="1"/>
  <c r="AK3247" i="1" a="1"/>
  <c r="AK3247" i="1" s="1"/>
  <c r="AK3248" i="1" a="1"/>
  <c r="AK3248" i="1" s="1"/>
  <c r="AK3249" i="1" a="1"/>
  <c r="AK3249" i="1" s="1"/>
  <c r="AK3250" i="1" a="1"/>
  <c r="AK3250" i="1" s="1"/>
  <c r="AK3251" i="1" a="1"/>
  <c r="AK3251" i="1" s="1"/>
  <c r="AK3252" i="1" a="1"/>
  <c r="AK3252" i="1" s="1"/>
  <c r="AK3253" i="1" a="1"/>
  <c r="AK3253" i="1" s="1"/>
  <c r="AK3254" i="1" a="1"/>
  <c r="AK3254" i="1" s="1"/>
  <c r="AK3255" i="1" a="1"/>
  <c r="AK3255" i="1" s="1"/>
  <c r="AK3256" i="1" a="1"/>
  <c r="AK3256" i="1" s="1"/>
  <c r="AK3257" i="1" a="1"/>
  <c r="AK3257" i="1" s="1"/>
  <c r="AK3258" i="1" a="1"/>
  <c r="AK3258" i="1" s="1"/>
  <c r="AK3259" i="1" a="1"/>
  <c r="AK3259" i="1" s="1"/>
  <c r="AK3260" i="1" a="1"/>
  <c r="AK3260" i="1" s="1"/>
  <c r="AK3261" i="1" a="1"/>
  <c r="AK3261" i="1" s="1"/>
  <c r="AK3262" i="1" a="1"/>
  <c r="AK3262" i="1" s="1"/>
  <c r="AK3263" i="1" a="1"/>
  <c r="AK3263" i="1" s="1"/>
  <c r="AK3264" i="1" a="1"/>
  <c r="AK3264" i="1" s="1"/>
  <c r="AK3265" i="1" a="1"/>
  <c r="AK3265" i="1" s="1"/>
  <c r="AK3266" i="1" a="1"/>
  <c r="AK3266" i="1" s="1"/>
  <c r="AK3267" i="1" a="1"/>
  <c r="AK3267" i="1" s="1"/>
  <c r="AK3268" i="1" a="1"/>
  <c r="AK3268" i="1" s="1"/>
  <c r="AK3269" i="1" a="1"/>
  <c r="AK3269" i="1" s="1"/>
  <c r="AK3270" i="1" a="1"/>
  <c r="AK3270" i="1" s="1"/>
  <c r="AK3271" i="1" a="1"/>
  <c r="AK3271" i="1" s="1"/>
  <c r="AK3272" i="1" a="1"/>
  <c r="AK3272" i="1"/>
  <c r="AK3273" i="1" a="1"/>
  <c r="AK3273" i="1" s="1"/>
  <c r="AK3274" i="1" a="1"/>
  <c r="AK3274" i="1" s="1"/>
  <c r="AK3275" i="1" a="1"/>
  <c r="AK3275" i="1" s="1"/>
  <c r="AK3276" i="1" a="1"/>
  <c r="AK3276" i="1" s="1"/>
  <c r="AK3277" i="1" a="1"/>
  <c r="AK3277" i="1" s="1"/>
  <c r="AK3278" i="1" a="1"/>
  <c r="AK3278" i="1" s="1"/>
  <c r="AK3279" i="1" a="1"/>
  <c r="AK3279" i="1" s="1"/>
  <c r="AK3280" i="1" a="1"/>
  <c r="AK3280" i="1" s="1"/>
  <c r="AK3281" i="1" a="1"/>
  <c r="AK3281" i="1" s="1"/>
  <c r="AK3282" i="1" a="1"/>
  <c r="AK3282" i="1" s="1"/>
  <c r="AK3283" i="1" a="1"/>
  <c r="AK3283" i="1" s="1"/>
  <c r="AK3284" i="1" a="1"/>
  <c r="AK3284" i="1" s="1"/>
  <c r="AK3285" i="1" a="1"/>
  <c r="AK3285" i="1" s="1"/>
  <c r="AK3286" i="1" a="1"/>
  <c r="AK3286" i="1" s="1"/>
  <c r="AK3287" i="1" a="1"/>
  <c r="AK3287" i="1" s="1"/>
  <c r="AK3288" i="1" a="1"/>
  <c r="AK3288" i="1" s="1"/>
  <c r="AK3289" i="1" a="1"/>
  <c r="AK3289" i="1" s="1"/>
  <c r="AK3290" i="1" a="1"/>
  <c r="AK3290" i="1" s="1"/>
  <c r="AK3291" i="1" a="1"/>
  <c r="AK3291" i="1" s="1"/>
  <c r="AK3292" i="1" a="1"/>
  <c r="AK3292" i="1" s="1"/>
  <c r="AK3293" i="1" a="1"/>
  <c r="AK3293" i="1" s="1"/>
  <c r="AK3294" i="1" a="1"/>
  <c r="AK3294" i="1" s="1"/>
  <c r="AK3295" i="1" a="1"/>
  <c r="AK3295" i="1" s="1"/>
  <c r="AK3296" i="1" a="1"/>
  <c r="AK3296" i="1" s="1"/>
  <c r="AK3297" i="1" a="1"/>
  <c r="AK3297" i="1" s="1"/>
  <c r="AK3298" i="1" a="1"/>
  <c r="AK3298" i="1" s="1"/>
  <c r="AK3299" i="1" a="1"/>
  <c r="AK3299" i="1" s="1"/>
  <c r="AK3300" i="1" a="1"/>
  <c r="AK3300" i="1" s="1"/>
  <c r="AK3301" i="1" a="1"/>
  <c r="AK3301" i="1" s="1"/>
  <c r="AK3302" i="1" a="1"/>
  <c r="AK3302" i="1" s="1"/>
  <c r="AK3303" i="1" a="1"/>
  <c r="AK3303" i="1" s="1"/>
  <c r="AK3304" i="1" a="1"/>
  <c r="AK3304" i="1" s="1"/>
  <c r="AK3305" i="1" a="1"/>
  <c r="AK3305" i="1" s="1"/>
  <c r="AK3306" i="1" a="1"/>
  <c r="AK3306" i="1" s="1"/>
  <c r="AK3307" i="1" a="1"/>
  <c r="AK3307" i="1" s="1"/>
  <c r="AK3308" i="1" a="1"/>
  <c r="AK3308" i="1" s="1"/>
  <c r="AK3309" i="1" a="1"/>
  <c r="AK3309" i="1" s="1"/>
  <c r="AK3310" i="1" a="1"/>
  <c r="AK3310" i="1" s="1"/>
  <c r="AK3311" i="1" a="1"/>
  <c r="AK3311" i="1" s="1"/>
  <c r="AK3312" i="1" a="1"/>
  <c r="AK3312" i="1" s="1"/>
  <c r="AK3313" i="1" a="1"/>
  <c r="AK3313" i="1" s="1"/>
  <c r="AK3314" i="1" a="1"/>
  <c r="AK3314" i="1" s="1"/>
  <c r="AK3315" i="1" a="1"/>
  <c r="AK3315" i="1" s="1"/>
  <c r="AK3316" i="1" a="1"/>
  <c r="AK3316" i="1" s="1"/>
  <c r="AK3317" i="1" a="1"/>
  <c r="AK3317" i="1" s="1"/>
  <c r="AK3318" i="1" a="1"/>
  <c r="AK3318" i="1" s="1"/>
  <c r="AK3319" i="1" a="1"/>
  <c r="AK3319" i="1" s="1"/>
  <c r="AK3320" i="1" a="1"/>
  <c r="AK3320" i="1" s="1"/>
  <c r="AK3321" i="1" a="1"/>
  <c r="AK3321" i="1" s="1"/>
  <c r="AK3322" i="1" a="1"/>
  <c r="AK3322" i="1" s="1"/>
  <c r="AK3323" i="1" a="1"/>
  <c r="AK3323" i="1" s="1"/>
  <c r="AK3324" i="1" a="1"/>
  <c r="AK3324" i="1" s="1"/>
  <c r="AK3325" i="1" a="1"/>
  <c r="AK3325" i="1" s="1"/>
  <c r="AK3326" i="1" a="1"/>
  <c r="AK3326" i="1" s="1"/>
  <c r="AK3327" i="1" a="1"/>
  <c r="AK3327" i="1" s="1"/>
  <c r="AK3328" i="1" a="1"/>
  <c r="AK3328" i="1" s="1"/>
  <c r="AK3329" i="1" a="1"/>
  <c r="AK3329" i="1" s="1"/>
  <c r="AK3330" i="1" a="1"/>
  <c r="AK3330" i="1"/>
  <c r="AK3331" i="1" a="1"/>
  <c r="AK3331" i="1" s="1"/>
  <c r="AK3332" i="1" a="1"/>
  <c r="AK3332" i="1" s="1"/>
  <c r="AK3333" i="1" a="1"/>
  <c r="AK3333" i="1" s="1"/>
  <c r="AK3334" i="1" a="1"/>
  <c r="AK3334" i="1" s="1"/>
  <c r="AK3335" i="1" a="1"/>
  <c r="AK3335" i="1" s="1"/>
  <c r="AK3336" i="1" a="1"/>
  <c r="AK3336" i="1" s="1"/>
  <c r="AK3337" i="1" a="1"/>
  <c r="AK3337" i="1" s="1"/>
  <c r="AK3338" i="1" a="1"/>
  <c r="AK3338" i="1" s="1"/>
  <c r="AK3339" i="1" a="1"/>
  <c r="AK3339" i="1" s="1"/>
  <c r="AK3340" i="1" a="1"/>
  <c r="AK3340" i="1" s="1"/>
  <c r="AK3341" i="1" a="1"/>
  <c r="AK3341" i="1" s="1"/>
  <c r="AK3342" i="1" a="1"/>
  <c r="AK3342" i="1" s="1"/>
  <c r="AK3343" i="1" a="1"/>
  <c r="AK3343" i="1" s="1"/>
  <c r="AK3344" i="1" a="1"/>
  <c r="AK3344" i="1" s="1"/>
  <c r="AK3345" i="1" a="1"/>
  <c r="AK3345" i="1" s="1"/>
  <c r="AK3346" i="1" a="1"/>
  <c r="AK3346" i="1" s="1"/>
  <c r="AK3347" i="1" a="1"/>
  <c r="AK3347" i="1" s="1"/>
  <c r="AK3348" i="1" a="1"/>
  <c r="AK3348" i="1" s="1"/>
  <c r="AK3349" i="1" a="1"/>
  <c r="AK3349" i="1" s="1"/>
  <c r="AK3350" i="1" a="1"/>
  <c r="AK3350" i="1" s="1"/>
  <c r="AK3351" i="1" a="1"/>
  <c r="AK3351" i="1" s="1"/>
  <c r="AK3352" i="1" a="1"/>
  <c r="AK3352" i="1" s="1"/>
  <c r="AK3353" i="1" a="1"/>
  <c r="AK3353" i="1" s="1"/>
  <c r="AK3354" i="1" a="1"/>
  <c r="AK3354" i="1" s="1"/>
  <c r="AK3355" i="1" a="1"/>
  <c r="AK3355" i="1" s="1"/>
  <c r="AK3356" i="1" a="1"/>
  <c r="AK3356" i="1"/>
  <c r="AK3357" i="1" a="1"/>
  <c r="AK3357" i="1"/>
  <c r="AK3358" i="1" a="1"/>
  <c r="AK3358" i="1" s="1"/>
  <c r="AK3359" i="1" a="1"/>
  <c r="AK3359" i="1" s="1"/>
  <c r="AK3360" i="1" a="1"/>
  <c r="AK3360" i="1" s="1"/>
  <c r="AK3361" i="1" a="1"/>
  <c r="AK3361" i="1" s="1"/>
  <c r="AK3362" i="1" a="1"/>
  <c r="AK3362" i="1" s="1"/>
  <c r="AK3363" i="1" a="1"/>
  <c r="AK3363" i="1" s="1"/>
  <c r="AK3364" i="1" a="1"/>
  <c r="AK3364" i="1" s="1"/>
  <c r="AK3365" i="1" a="1"/>
  <c r="AK3365" i="1" s="1"/>
  <c r="AK3366" i="1" a="1"/>
  <c r="AK3366" i="1" s="1"/>
  <c r="AK3367" i="1" a="1"/>
  <c r="AK3367" i="1" s="1"/>
  <c r="AK3368" i="1" a="1"/>
  <c r="AK3368" i="1" s="1"/>
  <c r="AK3369" i="1" a="1"/>
  <c r="AK3369" i="1" s="1"/>
  <c r="AK3370" i="1" a="1"/>
  <c r="AK3370" i="1" s="1"/>
  <c r="AK3371" i="1" a="1"/>
  <c r="AK3371" i="1" s="1"/>
  <c r="AK3372" i="1" a="1"/>
  <c r="AK3372" i="1" s="1"/>
  <c r="AK3373" i="1" a="1"/>
  <c r="AK3373" i="1" s="1"/>
  <c r="AK3374" i="1" a="1"/>
  <c r="AK3374" i="1" s="1"/>
  <c r="AK3375" i="1" a="1"/>
  <c r="AK3375" i="1" s="1"/>
  <c r="AK3376" i="1" a="1"/>
  <c r="AK3376" i="1" s="1"/>
  <c r="AK3377" i="1" a="1"/>
  <c r="AK3377" i="1" s="1"/>
  <c r="AK3378" i="1" a="1"/>
  <c r="AK3378" i="1" s="1"/>
  <c r="AK3379" i="1" a="1"/>
  <c r="AK3379" i="1" s="1"/>
  <c r="AK3380" i="1" a="1"/>
  <c r="AK3380" i="1" s="1"/>
  <c r="AK3381" i="1" a="1"/>
  <c r="AK3381" i="1" s="1"/>
  <c r="AK3382" i="1" a="1"/>
  <c r="AK3382" i="1" s="1"/>
  <c r="AK3383" i="1" a="1"/>
  <c r="AK3383" i="1" s="1"/>
  <c r="AK3384" i="1" a="1"/>
  <c r="AK3384" i="1" s="1"/>
  <c r="AK3385" i="1" a="1"/>
  <c r="AK3385" i="1" s="1"/>
  <c r="AK3386" i="1" a="1"/>
  <c r="AK3386" i="1" s="1"/>
  <c r="AK3387" i="1" a="1"/>
  <c r="AK3387" i="1" s="1"/>
  <c r="AK3388" i="1" a="1"/>
  <c r="AK3388" i="1" s="1"/>
  <c r="AK3389" i="1" a="1"/>
  <c r="AK3389" i="1" s="1"/>
  <c r="AK3390" i="1" a="1"/>
  <c r="AK3390" i="1" s="1"/>
  <c r="AK3391" i="1" a="1"/>
  <c r="AK3391" i="1" s="1"/>
  <c r="AK3392" i="1" a="1"/>
  <c r="AK3392" i="1" s="1"/>
  <c r="AK3393" i="1" a="1"/>
  <c r="AK3393" i="1" s="1"/>
  <c r="AK3394" i="1" a="1"/>
  <c r="AK3394" i="1" s="1"/>
  <c r="AK3395" i="1" a="1"/>
  <c r="AK3395" i="1" s="1"/>
  <c r="AK3396" i="1" a="1"/>
  <c r="AK3396" i="1" s="1"/>
  <c r="AK3397" i="1" a="1"/>
  <c r="AK3397" i="1" s="1"/>
  <c r="AK3398" i="1" a="1"/>
  <c r="AK3398" i="1" s="1"/>
  <c r="AK3399" i="1" a="1"/>
  <c r="AK3399" i="1" s="1"/>
  <c r="AK3400" i="1" a="1"/>
  <c r="AK3400" i="1" s="1"/>
  <c r="AK3401" i="1" a="1"/>
  <c r="AK3401" i="1" s="1"/>
  <c r="AK3402" i="1" a="1"/>
  <c r="AK3402" i="1" s="1"/>
  <c r="AK3403" i="1" a="1"/>
  <c r="AK3403" i="1" s="1"/>
  <c r="AK3404" i="1" a="1"/>
  <c r="AK3404" i="1" s="1"/>
  <c r="AK3405" i="1" a="1"/>
  <c r="AK3405" i="1" s="1"/>
  <c r="AK3406" i="1" a="1"/>
  <c r="AK3406" i="1" s="1"/>
  <c r="AK3407" i="1" a="1"/>
  <c r="AK3407" i="1" s="1"/>
  <c r="AK3408" i="1" a="1"/>
  <c r="AK3408" i="1" s="1"/>
  <c r="AK3409" i="1" a="1"/>
  <c r="AK3409" i="1" s="1"/>
  <c r="AK3410" i="1" a="1"/>
  <c r="AK3410" i="1" s="1"/>
  <c r="AK3411" i="1" a="1"/>
  <c r="AK3411" i="1" s="1"/>
  <c r="AK3412" i="1" a="1"/>
  <c r="AK3412" i="1" s="1"/>
  <c r="AK3413" i="1" a="1"/>
  <c r="AK3413" i="1" s="1"/>
  <c r="AK3414" i="1" a="1"/>
  <c r="AK3414" i="1" s="1"/>
  <c r="AK3415" i="1" a="1"/>
  <c r="AK3415" i="1" s="1"/>
  <c r="AK3416" i="1" a="1"/>
  <c r="AK3416" i="1"/>
  <c r="AK3417" i="1" a="1"/>
  <c r="AK3417" i="1" s="1"/>
  <c r="AK3418" i="1" a="1"/>
  <c r="AK3418" i="1" s="1"/>
  <c r="AK3419" i="1" a="1"/>
  <c r="AK3419" i="1" s="1"/>
  <c r="AK3420" i="1" a="1"/>
  <c r="AK3420" i="1" s="1"/>
  <c r="AK3421" i="1" a="1"/>
  <c r="AK3421" i="1" s="1"/>
  <c r="AK3422" i="1" a="1"/>
  <c r="AK3422" i="1" s="1"/>
  <c r="AK3423" i="1" a="1"/>
  <c r="AK3423" i="1" s="1"/>
  <c r="AK3424" i="1" a="1"/>
  <c r="AK3424" i="1" s="1"/>
  <c r="AK3425" i="1" a="1"/>
  <c r="AK3425" i="1" s="1"/>
  <c r="AK3426" i="1" a="1"/>
  <c r="AK3426" i="1" s="1"/>
  <c r="AK3427" i="1" a="1"/>
  <c r="AK3427" i="1" s="1"/>
  <c r="AK3428" i="1" a="1"/>
  <c r="AK3428" i="1" s="1"/>
  <c r="AK3429" i="1" a="1"/>
  <c r="AK3429" i="1" s="1"/>
  <c r="AK3430" i="1" a="1"/>
  <c r="AK3430" i="1" s="1"/>
  <c r="AK3431" i="1" a="1"/>
  <c r="AK3431" i="1" s="1"/>
  <c r="AK3432" i="1" a="1"/>
  <c r="AK3432" i="1" s="1"/>
  <c r="AK3433" i="1" a="1"/>
  <c r="AK3433" i="1" s="1"/>
  <c r="AK3434" i="1" a="1"/>
  <c r="AK3434" i="1" s="1"/>
  <c r="AK3435" i="1" a="1"/>
  <c r="AK3435" i="1" s="1"/>
  <c r="AK3436" i="1" a="1"/>
  <c r="AK3436" i="1" s="1"/>
  <c r="AK3437" i="1" a="1"/>
  <c r="AK3437" i="1" s="1"/>
  <c r="AK3438" i="1" a="1"/>
  <c r="AK3438" i="1" s="1"/>
  <c r="AK3439" i="1" a="1"/>
  <c r="AK3439" i="1" s="1"/>
  <c r="AK3440" i="1" a="1"/>
  <c r="AK3440" i="1" s="1"/>
  <c r="AK3441" i="1" a="1"/>
  <c r="AK3441" i="1"/>
  <c r="AK3442" i="1" a="1"/>
  <c r="AK3442" i="1" s="1"/>
  <c r="AK3443" i="1" a="1"/>
  <c r="AK3443" i="1" s="1"/>
  <c r="AK3444" i="1" a="1"/>
  <c r="AK3444" i="1" s="1"/>
  <c r="AK3445" i="1" a="1"/>
  <c r="AK3445" i="1" s="1"/>
  <c r="AK3446" i="1" a="1"/>
  <c r="AK3446" i="1" s="1"/>
  <c r="AK3447" i="1" a="1"/>
  <c r="AK3447" i="1" s="1"/>
  <c r="AK3448" i="1" a="1"/>
  <c r="AK3448" i="1" s="1"/>
  <c r="AK3449" i="1" a="1"/>
  <c r="AK3449" i="1" s="1"/>
  <c r="AK3450" i="1" a="1"/>
  <c r="AK3450" i="1" s="1"/>
  <c r="AK3451" i="1" a="1"/>
  <c r="AK3451" i="1" s="1"/>
  <c r="AK3452" i="1" a="1"/>
  <c r="AK3452" i="1" s="1"/>
  <c r="AK3453" i="1" a="1"/>
  <c r="AK3453" i="1" s="1"/>
  <c r="AK3454" i="1" a="1"/>
  <c r="AK3454" i="1" s="1"/>
  <c r="AK3455" i="1" a="1"/>
  <c r="AK3455" i="1" s="1"/>
  <c r="AK3456" i="1" a="1"/>
  <c r="AK3456" i="1"/>
  <c r="AK3457" i="1" a="1"/>
  <c r="AK3457" i="1" s="1"/>
  <c r="AK3458" i="1" a="1"/>
  <c r="AK3458" i="1" s="1"/>
  <c r="AK3459" i="1" a="1"/>
  <c r="AK3459" i="1" s="1"/>
  <c r="AK3460" i="1" a="1"/>
  <c r="AK3460" i="1" s="1"/>
  <c r="AK3461" i="1" a="1"/>
  <c r="AK3461" i="1" s="1"/>
  <c r="AK3462" i="1" a="1"/>
  <c r="AK3462" i="1" s="1"/>
  <c r="AK3463" i="1" a="1"/>
  <c r="AK3463" i="1" s="1"/>
  <c r="AK3464" i="1" a="1"/>
  <c r="AK3464" i="1" s="1"/>
  <c r="AK3465" i="1" a="1"/>
  <c r="AK3465" i="1" s="1"/>
  <c r="AK3466" i="1" a="1"/>
  <c r="AK3466" i="1" s="1"/>
  <c r="AK3467" i="1" a="1"/>
  <c r="AK3467" i="1" s="1"/>
  <c r="AK3468" i="1" a="1"/>
  <c r="AK3468" i="1" s="1"/>
  <c r="AK3469" i="1" a="1"/>
  <c r="AK3469" i="1" s="1"/>
  <c r="AK3470" i="1" a="1"/>
  <c r="AK3470" i="1" s="1"/>
  <c r="AK3471" i="1" a="1"/>
  <c r="AK3471" i="1" s="1"/>
  <c r="AK3472" i="1" a="1"/>
  <c r="AK3472" i="1" s="1"/>
  <c r="AK3473" i="1" a="1"/>
  <c r="AK3473" i="1" s="1"/>
  <c r="AK3474" i="1" a="1"/>
  <c r="AK3474" i="1" s="1"/>
  <c r="AK3475" i="1" a="1"/>
  <c r="AK3475" i="1" s="1"/>
  <c r="AK3476" i="1" a="1"/>
  <c r="AK3476" i="1" s="1"/>
  <c r="AK3477" i="1" a="1"/>
  <c r="AK3477" i="1" s="1"/>
  <c r="AK3478" i="1" a="1"/>
  <c r="AK3478" i="1" s="1"/>
  <c r="AK3479" i="1" a="1"/>
  <c r="AK3479" i="1"/>
  <c r="AK3480" i="1" a="1"/>
  <c r="AK3480" i="1" s="1"/>
  <c r="AK3481" i="1" a="1"/>
  <c r="AK3481" i="1" s="1"/>
  <c r="AK3482" i="1" a="1"/>
  <c r="AK3482" i="1" s="1"/>
  <c r="AK3483" i="1" a="1"/>
  <c r="AK3483" i="1" s="1"/>
  <c r="AK3484" i="1" a="1"/>
  <c r="AK3484" i="1" s="1"/>
  <c r="AK3485" i="1" a="1"/>
  <c r="AK3485" i="1" s="1"/>
  <c r="AK3486" i="1" a="1"/>
  <c r="AK3486" i="1" s="1"/>
  <c r="AK3487" i="1" a="1"/>
  <c r="AK3487" i="1" s="1"/>
  <c r="AK3488" i="1" a="1"/>
  <c r="AK3488" i="1" s="1"/>
  <c r="AK3489" i="1" a="1"/>
  <c r="AK3489" i="1" s="1"/>
  <c r="AK3490" i="1" a="1"/>
  <c r="AK3490" i="1" s="1"/>
  <c r="AK3491" i="1" a="1"/>
  <c r="AK3491" i="1" s="1"/>
  <c r="AK3492" i="1" a="1"/>
  <c r="AK3492" i="1" s="1"/>
  <c r="AK3493" i="1" a="1"/>
  <c r="AK3493" i="1" s="1"/>
  <c r="AK3494" i="1" a="1"/>
  <c r="AK3494" i="1" s="1"/>
  <c r="AK3495" i="1" a="1"/>
  <c r="AK3495" i="1" s="1"/>
  <c r="AK3496" i="1" a="1"/>
  <c r="AK3496" i="1" s="1"/>
  <c r="AK3497" i="1" a="1"/>
  <c r="AK3497" i="1" s="1"/>
  <c r="AK3498" i="1" a="1"/>
  <c r="AK3498" i="1" s="1"/>
  <c r="AK3499" i="1" a="1"/>
  <c r="AK3499" i="1" s="1"/>
  <c r="AK3500" i="1" a="1"/>
  <c r="AK3500" i="1" s="1"/>
  <c r="AK3501" i="1" a="1"/>
  <c r="AK3501" i="1" s="1"/>
  <c r="AK3502" i="1" a="1"/>
  <c r="AK3502" i="1" s="1"/>
  <c r="AK3503" i="1" a="1"/>
  <c r="AK3503" i="1" s="1"/>
  <c r="AK3504" i="1" a="1"/>
  <c r="AK3504" i="1" s="1"/>
  <c r="AK3505" i="1" a="1"/>
  <c r="AK3505" i="1" s="1"/>
  <c r="AK3506" i="1" a="1"/>
  <c r="AK3506" i="1" s="1"/>
  <c r="AK3507" i="1" a="1"/>
  <c r="AK3507" i="1" s="1"/>
  <c r="AK3508" i="1" a="1"/>
  <c r="AK3508" i="1" s="1"/>
  <c r="AK3509" i="1" a="1"/>
  <c r="AK3509" i="1" s="1"/>
  <c r="AK3510" i="1" a="1"/>
  <c r="AK3510" i="1" s="1"/>
  <c r="AK3511" i="1" a="1"/>
  <c r="AK3511" i="1" s="1"/>
  <c r="AK3512" i="1" a="1"/>
  <c r="AK3512" i="1" s="1"/>
  <c r="AK3513" i="1" a="1"/>
  <c r="AK3513" i="1" s="1"/>
  <c r="AK3514" i="1" a="1"/>
  <c r="AK3514" i="1" s="1"/>
  <c r="AK3515" i="1" a="1"/>
  <c r="AK3515" i="1" s="1"/>
  <c r="AK3516" i="1" a="1"/>
  <c r="AK3516" i="1" s="1"/>
  <c r="AK3517" i="1" a="1"/>
  <c r="AK3517" i="1" s="1"/>
  <c r="AK3518" i="1" a="1"/>
  <c r="AK3518" i="1" s="1"/>
  <c r="AK3519" i="1" a="1"/>
  <c r="AK3519" i="1" s="1"/>
  <c r="AK3520" i="1" a="1"/>
  <c r="AK3520" i="1" s="1"/>
  <c r="AK3521" i="1" a="1"/>
  <c r="AK3521" i="1" s="1"/>
  <c r="AK3522" i="1" a="1"/>
  <c r="AK3522" i="1" s="1"/>
  <c r="AK3523" i="1" a="1"/>
  <c r="AK3523" i="1" s="1"/>
  <c r="AK3524" i="1" a="1"/>
  <c r="AK3524" i="1" s="1"/>
  <c r="AK3525" i="1" a="1"/>
  <c r="AK3525" i="1" s="1"/>
  <c r="AK3526" i="1" a="1"/>
  <c r="AK3526" i="1" s="1"/>
  <c r="AK3527" i="1" a="1"/>
  <c r="AK3527" i="1" s="1"/>
  <c r="AK3528" i="1" a="1"/>
  <c r="AK3528" i="1" s="1"/>
  <c r="AK3529" i="1" a="1"/>
  <c r="AK3529" i="1" s="1"/>
  <c r="AK3530" i="1" a="1"/>
  <c r="AK3530" i="1" s="1"/>
  <c r="AK3531" i="1" a="1"/>
  <c r="AK3531" i="1" s="1"/>
  <c r="AK3532" i="1" a="1"/>
  <c r="AK3532" i="1" s="1"/>
  <c r="AK3533" i="1" a="1"/>
  <c r="AK3533" i="1" s="1"/>
  <c r="AK3534" i="1" a="1"/>
  <c r="AK3534" i="1" s="1"/>
  <c r="AK3535" i="1" a="1"/>
  <c r="AK3535" i="1" s="1"/>
  <c r="AK3536" i="1" a="1"/>
  <c r="AK3536" i="1" s="1"/>
  <c r="AK3537" i="1" a="1"/>
  <c r="AK3537" i="1" s="1"/>
  <c r="AK3538" i="1" a="1"/>
  <c r="AK3538" i="1" s="1"/>
  <c r="AK3539" i="1" a="1"/>
  <c r="AK3539" i="1" s="1"/>
  <c r="AK3540" i="1" a="1"/>
  <c r="AK3540" i="1" s="1"/>
  <c r="AK3541" i="1" a="1"/>
  <c r="AK3541" i="1" s="1"/>
  <c r="AK3542" i="1" a="1"/>
  <c r="AK3542" i="1" s="1"/>
  <c r="AK3543" i="1" a="1"/>
  <c r="AK3543" i="1" s="1"/>
  <c r="AK3544" i="1" a="1"/>
  <c r="AK3544" i="1" s="1"/>
  <c r="AK3545" i="1" a="1"/>
  <c r="AK3545" i="1" s="1"/>
  <c r="AK3546" i="1" a="1"/>
  <c r="AK3546" i="1" s="1"/>
  <c r="AK3547" i="1" a="1"/>
  <c r="AK3547" i="1" s="1"/>
  <c r="AK3548" i="1" a="1"/>
  <c r="AK3548" i="1" s="1"/>
  <c r="AK3549" i="1" a="1"/>
  <c r="AK3549" i="1" s="1"/>
  <c r="AK3550" i="1" a="1"/>
  <c r="AK3550" i="1" s="1"/>
  <c r="AK3551" i="1" a="1"/>
  <c r="AK3551" i="1" s="1"/>
  <c r="AK3552" i="1" a="1"/>
  <c r="AK3552" i="1" s="1"/>
  <c r="AK3553" i="1" a="1"/>
  <c r="AK3553" i="1" s="1"/>
  <c r="AK3554" i="1" a="1"/>
  <c r="AK3554" i="1" s="1"/>
  <c r="AK3555" i="1" a="1"/>
  <c r="AK3555" i="1"/>
  <c r="AK3556" i="1" a="1"/>
  <c r="AK3556" i="1" s="1"/>
  <c r="AK3557" i="1" a="1"/>
  <c r="AK3557" i="1" s="1"/>
  <c r="AK3558" i="1" a="1"/>
  <c r="AK3558" i="1" s="1"/>
  <c r="AK3559" i="1" a="1"/>
  <c r="AK3559" i="1" s="1"/>
  <c r="AK3560" i="1" a="1"/>
  <c r="AK3560" i="1" s="1"/>
  <c r="AK3561" i="1" a="1"/>
  <c r="AK3561" i="1" s="1"/>
  <c r="AK3562" i="1" a="1"/>
  <c r="AK3562" i="1" s="1"/>
  <c r="AK3563" i="1" a="1"/>
  <c r="AK3563" i="1"/>
  <c r="AK3564" i="1" a="1"/>
  <c r="AK3564" i="1" s="1"/>
  <c r="AK3565" i="1" a="1"/>
  <c r="AK3565" i="1" s="1"/>
  <c r="AK3566" i="1" a="1"/>
  <c r="AK3566" i="1" s="1"/>
  <c r="AK3567" i="1" a="1"/>
  <c r="AK3567" i="1" s="1"/>
  <c r="AK3568" i="1" a="1"/>
  <c r="AK3568" i="1" s="1"/>
  <c r="AK3569" i="1" a="1"/>
  <c r="AK3569" i="1" s="1"/>
  <c r="AK3570" i="1" a="1"/>
  <c r="AK3570" i="1" s="1"/>
  <c r="AK3571" i="1" a="1"/>
  <c r="AK3571" i="1" s="1"/>
  <c r="AK3572" i="1" a="1"/>
  <c r="AK3572" i="1" s="1"/>
  <c r="AK3573" i="1" a="1"/>
  <c r="AK3573" i="1" s="1"/>
  <c r="AK3574" i="1" a="1"/>
  <c r="AK3574" i="1" s="1"/>
  <c r="AK3575" i="1" a="1"/>
  <c r="AK3575" i="1" s="1"/>
  <c r="AK3576" i="1" a="1"/>
  <c r="AK3576" i="1" s="1"/>
  <c r="AK3577" i="1" a="1"/>
  <c r="AK3577" i="1" s="1"/>
  <c r="AK3578" i="1" a="1"/>
  <c r="AK3578" i="1" s="1"/>
  <c r="AK3579" i="1" a="1"/>
  <c r="AK3579" i="1" s="1"/>
  <c r="AK3580" i="1" a="1"/>
  <c r="AK3580" i="1" s="1"/>
  <c r="AK3581" i="1" a="1"/>
  <c r="AK3581" i="1" s="1"/>
  <c r="AK3582" i="1" a="1"/>
  <c r="AK3582" i="1" s="1"/>
  <c r="AK3583" i="1" a="1"/>
  <c r="AK3583" i="1" s="1"/>
  <c r="AK3584" i="1" a="1"/>
  <c r="AK3584" i="1" s="1"/>
  <c r="AK3585" i="1" a="1"/>
  <c r="AK3585" i="1" s="1"/>
  <c r="AK3586" i="1" a="1"/>
  <c r="AK3586" i="1" s="1"/>
  <c r="AK3587" i="1" a="1"/>
  <c r="AK3587" i="1" s="1"/>
  <c r="AK3588" i="1" a="1"/>
  <c r="AK3588" i="1" s="1"/>
  <c r="AK3589" i="1" a="1"/>
  <c r="AK3589" i="1" s="1"/>
  <c r="AK3590" i="1" a="1"/>
  <c r="AK3590" i="1" s="1"/>
  <c r="AK3591" i="1" a="1"/>
  <c r="AK3591" i="1" s="1"/>
  <c r="AK3592" i="1" a="1"/>
  <c r="AK3592" i="1" s="1"/>
  <c r="AK3593" i="1" a="1"/>
  <c r="AK3593" i="1"/>
  <c r="AK3594" i="1" a="1"/>
  <c r="AK3594" i="1" s="1"/>
  <c r="AK3595" i="1" a="1"/>
  <c r="AK3595" i="1" s="1"/>
  <c r="AK3596" i="1" a="1"/>
  <c r="AK3596" i="1" s="1"/>
  <c r="AK3597" i="1" a="1"/>
  <c r="AK3597" i="1" s="1"/>
  <c r="AK3598" i="1" a="1"/>
  <c r="AK3598" i="1" s="1"/>
  <c r="AK3599" i="1" a="1"/>
  <c r="AK3599" i="1" s="1"/>
  <c r="AK3600" i="1" a="1"/>
  <c r="AK3600" i="1" s="1"/>
  <c r="AK3601" i="1" a="1"/>
  <c r="AK3601" i="1" s="1"/>
  <c r="AK3602" i="1" a="1"/>
  <c r="AK3602" i="1" s="1"/>
  <c r="AK3603" i="1" a="1"/>
  <c r="AK3603" i="1"/>
  <c r="AK3604" i="1" a="1"/>
  <c r="AK3604" i="1" s="1"/>
  <c r="AK3605" i="1" a="1"/>
  <c r="AK3605" i="1" s="1"/>
  <c r="AK3606" i="1" a="1"/>
  <c r="AK3606" i="1" s="1"/>
  <c r="AK3607" i="1" a="1"/>
  <c r="AK3607" i="1" s="1"/>
  <c r="AK3608" i="1" a="1"/>
  <c r="AK3608" i="1" s="1"/>
  <c r="AK3609" i="1" a="1"/>
  <c r="AK3609" i="1" s="1"/>
  <c r="AK3610" i="1" a="1"/>
  <c r="AK3610" i="1" s="1"/>
  <c r="AK3611" i="1" a="1"/>
  <c r="AK3611" i="1" s="1"/>
  <c r="AK3612" i="1" a="1"/>
  <c r="AK3612" i="1" s="1"/>
  <c r="AK3613" i="1" a="1"/>
  <c r="AK3613" i="1" s="1"/>
  <c r="AK3614" i="1" a="1"/>
  <c r="AK3614" i="1" s="1"/>
  <c r="AK3615" i="1" a="1"/>
  <c r="AK3615" i="1" s="1"/>
  <c r="AK3616" i="1" a="1"/>
  <c r="AK3616" i="1" s="1"/>
  <c r="AK3617" i="1" a="1"/>
  <c r="AK3617" i="1" s="1"/>
  <c r="AK3618" i="1" a="1"/>
  <c r="AK3618" i="1" s="1"/>
  <c r="AK3619" i="1" a="1"/>
  <c r="AK3619" i="1" s="1"/>
  <c r="AK3620" i="1" a="1"/>
  <c r="AK3620" i="1" s="1"/>
  <c r="AK3621" i="1" a="1"/>
  <c r="AK3621" i="1" s="1"/>
  <c r="AK3622" i="1" a="1"/>
  <c r="AK3622" i="1" s="1"/>
  <c r="AK3623" i="1" a="1"/>
  <c r="AK3623" i="1" s="1"/>
  <c r="AK3624" i="1" a="1"/>
  <c r="AK3624" i="1" s="1"/>
  <c r="AK3625" i="1" a="1"/>
  <c r="AK3625" i="1" s="1"/>
  <c r="AK3626" i="1" a="1"/>
  <c r="AK3626" i="1" s="1"/>
  <c r="AK3627" i="1" a="1"/>
  <c r="AK3627" i="1" s="1"/>
  <c r="AK3628" i="1" a="1"/>
  <c r="AK3628" i="1" s="1"/>
  <c r="AK3629" i="1" a="1"/>
  <c r="AK3629" i="1" s="1"/>
  <c r="AK3630" i="1" a="1"/>
  <c r="AK3630" i="1" s="1"/>
  <c r="AK3631" i="1" a="1"/>
  <c r="AK3631" i="1" s="1"/>
  <c r="AK3632" i="1" a="1"/>
  <c r="AK3632" i="1" s="1"/>
  <c r="AK3633" i="1" a="1"/>
  <c r="AK3633" i="1" s="1"/>
  <c r="AK3634" i="1" a="1"/>
  <c r="AK3634" i="1" s="1"/>
  <c r="AK3635" i="1" a="1"/>
  <c r="AK3635" i="1" s="1"/>
  <c r="AK3636" i="1" a="1"/>
  <c r="AK3636" i="1" s="1"/>
  <c r="AK3637" i="1" a="1"/>
  <c r="AK3637" i="1" s="1"/>
  <c r="AK3638" i="1" a="1"/>
  <c r="AK3638" i="1" s="1"/>
  <c r="AK3639" i="1" a="1"/>
  <c r="AK3639" i="1"/>
  <c r="AK3640" i="1" a="1"/>
  <c r="AK3640" i="1" s="1"/>
  <c r="AK3641" i="1" a="1"/>
  <c r="AK3641" i="1" s="1"/>
  <c r="AK3642" i="1" a="1"/>
  <c r="AK3642" i="1" s="1"/>
  <c r="AK3643" i="1" a="1"/>
  <c r="AK3643" i="1" s="1"/>
  <c r="AK3644" i="1" a="1"/>
  <c r="AK3644" i="1" s="1"/>
  <c r="AK3645" i="1" a="1"/>
  <c r="AK3645" i="1" s="1"/>
  <c r="AK3646" i="1" a="1"/>
  <c r="AK3646" i="1" s="1"/>
  <c r="AK3647" i="1" a="1"/>
  <c r="AK3647" i="1" s="1"/>
  <c r="AK3648" i="1" a="1"/>
  <c r="AK3648" i="1" s="1"/>
  <c r="AK3649" i="1" a="1"/>
  <c r="AK3649" i="1" s="1"/>
  <c r="AK3650" i="1" a="1"/>
  <c r="AK3650" i="1" s="1"/>
  <c r="AK3651" i="1" a="1"/>
  <c r="AK3651" i="1" s="1"/>
  <c r="AK3652" i="1" a="1"/>
  <c r="AK3652" i="1" s="1"/>
  <c r="AK3653" i="1" a="1"/>
  <c r="AK3653" i="1" s="1"/>
  <c r="AK3654" i="1" a="1"/>
  <c r="AK3654" i="1" s="1"/>
  <c r="AK3655" i="1" a="1"/>
  <c r="AK3655" i="1" s="1"/>
  <c r="AK3656" i="1" a="1"/>
  <c r="AK3656" i="1" s="1"/>
  <c r="AK3657" i="1" a="1"/>
  <c r="AK3657" i="1" s="1"/>
  <c r="AK3658" i="1" a="1"/>
  <c r="AK3658" i="1" s="1"/>
  <c r="AK3659" i="1" a="1"/>
  <c r="AK3659" i="1" s="1"/>
  <c r="AK3660" i="1" a="1"/>
  <c r="AK3660" i="1" s="1"/>
  <c r="AK3661" i="1" a="1"/>
  <c r="AK3661" i="1" s="1"/>
  <c r="AK3662" i="1" a="1"/>
  <c r="AK3662" i="1" s="1"/>
  <c r="AK3663" i="1" a="1"/>
  <c r="AK3663" i="1" s="1"/>
  <c r="AK3664" i="1" a="1"/>
  <c r="AK3664" i="1" s="1"/>
  <c r="AK3665" i="1" a="1"/>
  <c r="AK3665" i="1" s="1"/>
  <c r="AK3666" i="1" a="1"/>
  <c r="AK3666" i="1" s="1"/>
  <c r="AK3667" i="1" a="1"/>
  <c r="AK3667" i="1" s="1"/>
  <c r="AK3668" i="1" a="1"/>
  <c r="AK3668" i="1" s="1"/>
  <c r="AK3669" i="1" a="1"/>
  <c r="AK3669" i="1" s="1"/>
  <c r="AK3670" i="1" a="1"/>
  <c r="AK3670" i="1" s="1"/>
  <c r="AK3671" i="1" a="1"/>
  <c r="AK3671" i="1" s="1"/>
  <c r="AK3672" i="1" a="1"/>
  <c r="AK3672" i="1" s="1"/>
  <c r="AK3673" i="1" a="1"/>
  <c r="AK3673" i="1" s="1"/>
  <c r="AK3674" i="1" a="1"/>
  <c r="AK3674" i="1" s="1"/>
  <c r="AK3675" i="1" a="1"/>
  <c r="AK3675" i="1" s="1"/>
  <c r="AK3676" i="1" a="1"/>
  <c r="AK3676" i="1" s="1"/>
  <c r="AK3677" i="1" a="1"/>
  <c r="AK3677" i="1" s="1"/>
  <c r="AK3678" i="1" a="1"/>
  <c r="AK3678" i="1" s="1"/>
  <c r="AK3679" i="1" a="1"/>
  <c r="AK3679" i="1" s="1"/>
  <c r="AK3680" i="1" a="1"/>
  <c r="AK3680" i="1" s="1"/>
  <c r="AK3681" i="1" a="1"/>
  <c r="AK3681" i="1" s="1"/>
  <c r="AK3682" i="1" a="1"/>
  <c r="AK3682" i="1" s="1"/>
  <c r="AK3683" i="1" a="1"/>
  <c r="AK3683" i="1" s="1"/>
  <c r="AK3684" i="1" a="1"/>
  <c r="AK3684" i="1" s="1"/>
  <c r="AK3685" i="1" a="1"/>
  <c r="AK3685" i="1" s="1"/>
  <c r="AK3686" i="1" a="1"/>
  <c r="AK3686" i="1" s="1"/>
  <c r="AK3687" i="1" a="1"/>
  <c r="AK3687" i="1" s="1"/>
  <c r="AK3688" i="1" a="1"/>
  <c r="AK3688" i="1" s="1"/>
  <c r="AK3689" i="1" a="1"/>
  <c r="AK3689" i="1" s="1"/>
  <c r="AK3690" i="1" a="1"/>
  <c r="AK3690" i="1" s="1"/>
  <c r="AK3691" i="1" a="1"/>
  <c r="AK3691" i="1" s="1"/>
  <c r="AK3692" i="1" a="1"/>
  <c r="AK3692" i="1" s="1"/>
  <c r="AK3693" i="1" a="1"/>
  <c r="AK3693" i="1" s="1"/>
  <c r="AK3694" i="1" a="1"/>
  <c r="AK3694" i="1" s="1"/>
  <c r="AK3695" i="1" a="1"/>
  <c r="AK3695" i="1" s="1"/>
  <c r="AK3696" i="1" a="1"/>
  <c r="AK3696" i="1" s="1"/>
  <c r="AK3697" i="1" a="1"/>
  <c r="AK3697" i="1" s="1"/>
  <c r="AK3698" i="1" a="1"/>
  <c r="AK3698" i="1" s="1"/>
  <c r="AK3699" i="1" a="1"/>
  <c r="AK3699" i="1" s="1"/>
  <c r="AK3700" i="1" a="1"/>
  <c r="AK3700" i="1" s="1"/>
  <c r="AK3701" i="1" a="1"/>
  <c r="AK3701" i="1" s="1"/>
  <c r="AK3702" i="1" a="1"/>
  <c r="AK3702" i="1" s="1"/>
  <c r="AK3703" i="1" a="1"/>
  <c r="AK3703" i="1" s="1"/>
  <c r="AK3704" i="1" a="1"/>
  <c r="AK3704" i="1" s="1"/>
  <c r="AK3705" i="1" a="1"/>
  <c r="AK3705" i="1" s="1"/>
  <c r="AK3706" i="1" a="1"/>
  <c r="AK3706" i="1" s="1"/>
  <c r="AK3707" i="1" a="1"/>
  <c r="AK3707" i="1" s="1"/>
  <c r="AK3708" i="1" a="1"/>
  <c r="AK3708" i="1" s="1"/>
  <c r="AK3709" i="1" a="1"/>
  <c r="AK3709" i="1" s="1"/>
  <c r="AK3710" i="1" a="1"/>
  <c r="AK3710" i="1" s="1"/>
  <c r="AK3711" i="1" a="1"/>
  <c r="AK3711" i="1" s="1"/>
  <c r="AK3712" i="1" a="1"/>
  <c r="AK3712" i="1" s="1"/>
  <c r="AK3713" i="1" a="1"/>
  <c r="AK3713" i="1" s="1"/>
  <c r="AK3714" i="1" a="1"/>
  <c r="AK3714" i="1" s="1"/>
  <c r="AK3715" i="1" a="1"/>
  <c r="AK3715" i="1" s="1"/>
  <c r="AK3716" i="1" a="1"/>
  <c r="AK3716" i="1" s="1"/>
  <c r="AK3717" i="1" a="1"/>
  <c r="AK3717" i="1" s="1"/>
  <c r="AK3718" i="1" a="1"/>
  <c r="AK3718" i="1" s="1"/>
  <c r="AK3719" i="1" a="1"/>
  <c r="AK3719" i="1" s="1"/>
  <c r="AK3720" i="1" a="1"/>
  <c r="AK3720" i="1" s="1"/>
  <c r="AK3721" i="1" a="1"/>
  <c r="AK3721" i="1" s="1"/>
  <c r="AK3722" i="1" a="1"/>
  <c r="AK3722" i="1" s="1"/>
  <c r="AK3723" i="1" a="1"/>
  <c r="AK3723" i="1" s="1"/>
  <c r="AK3724" i="1" a="1"/>
  <c r="AK3724" i="1" s="1"/>
  <c r="AK3725" i="1" a="1"/>
  <c r="AK3725" i="1" s="1"/>
  <c r="AK3726" i="1" a="1"/>
  <c r="AK3726" i="1" s="1"/>
  <c r="AK3727" i="1" a="1"/>
  <c r="AK3727" i="1" s="1"/>
  <c r="AK3728" i="1" a="1"/>
  <c r="AK3728" i="1" s="1"/>
  <c r="AK3729" i="1" a="1"/>
  <c r="AK3729" i="1" s="1"/>
  <c r="AK3730" i="1" a="1"/>
  <c r="AK3730" i="1" s="1"/>
  <c r="AK3731" i="1" a="1"/>
  <c r="AK3731" i="1" s="1"/>
  <c r="AK3732" i="1" a="1"/>
  <c r="AK3732" i="1" s="1"/>
  <c r="AK3733" i="1" a="1"/>
  <c r="AK3733" i="1" s="1"/>
  <c r="AK3734" i="1" a="1"/>
  <c r="AK3734" i="1" s="1"/>
  <c r="AK3735" i="1" a="1"/>
  <c r="AK3735" i="1" s="1"/>
  <c r="AK3736" i="1" a="1"/>
  <c r="AK3736" i="1" s="1"/>
  <c r="AK3737" i="1" a="1"/>
  <c r="AK3737" i="1" s="1"/>
  <c r="AK3738" i="1" a="1"/>
  <c r="AK3738" i="1" s="1"/>
  <c r="AK3739" i="1" a="1"/>
  <c r="AK3739" i="1" s="1"/>
  <c r="AK3740" i="1" a="1"/>
  <c r="AK3740" i="1" s="1"/>
  <c r="AK3741" i="1" a="1"/>
  <c r="AK3741" i="1" s="1"/>
  <c r="AK3742" i="1" a="1"/>
  <c r="AK3742" i="1" s="1"/>
  <c r="AK3743" i="1" a="1"/>
  <c r="AK3743" i="1" s="1"/>
  <c r="AK3744" i="1" a="1"/>
  <c r="AK3744" i="1" s="1"/>
  <c r="AK3745" i="1" a="1"/>
  <c r="AK3745" i="1" s="1"/>
  <c r="AK3746" i="1" a="1"/>
  <c r="AK3746" i="1" s="1"/>
  <c r="AK3747" i="1" a="1"/>
  <c r="AK3747" i="1" s="1"/>
  <c r="AK3748" i="1" a="1"/>
  <c r="AK3748" i="1" s="1"/>
  <c r="AK3749" i="1" a="1"/>
  <c r="AK3749" i="1" s="1"/>
  <c r="AK3750" i="1" a="1"/>
  <c r="AK3750" i="1" s="1"/>
  <c r="AK3751" i="1" a="1"/>
  <c r="AK3751" i="1" s="1"/>
  <c r="AK3752" i="1" a="1"/>
  <c r="AK3752" i="1" s="1"/>
  <c r="AK3753" i="1" a="1"/>
  <c r="AK3753" i="1" s="1"/>
  <c r="AK3754" i="1" a="1"/>
  <c r="AK3754" i="1" s="1"/>
  <c r="AK3755" i="1" a="1"/>
  <c r="AK3755" i="1" s="1"/>
  <c r="AK3756" i="1" a="1"/>
  <c r="AK3756" i="1" s="1"/>
  <c r="AK3757" i="1" a="1"/>
  <c r="AK3757" i="1" s="1"/>
  <c r="AK3758" i="1" a="1"/>
  <c r="AK3758" i="1" s="1"/>
  <c r="AK3759" i="1" a="1"/>
  <c r="AK3759" i="1" s="1"/>
  <c r="AK3760" i="1" a="1"/>
  <c r="AK3760" i="1" s="1"/>
  <c r="AK3761" i="1" a="1"/>
  <c r="AK3761" i="1" s="1"/>
  <c r="AK3762" i="1" a="1"/>
  <c r="AK3762" i="1" s="1"/>
  <c r="AK3763" i="1" a="1"/>
  <c r="AK3763" i="1" s="1"/>
  <c r="AK3764" i="1" a="1"/>
  <c r="AK3764" i="1" s="1"/>
  <c r="AK3765" i="1" a="1"/>
  <c r="AK3765" i="1" s="1"/>
  <c r="AK3766" i="1" a="1"/>
  <c r="AK3766" i="1" s="1"/>
  <c r="AK3767" i="1" a="1"/>
  <c r="AK3767" i="1" s="1"/>
  <c r="AK3768" i="1" a="1"/>
  <c r="AK3768" i="1" s="1"/>
  <c r="AK3769" i="1" a="1"/>
  <c r="AK3769" i="1" s="1"/>
  <c r="AK3770" i="1" a="1"/>
  <c r="AK3770" i="1" s="1"/>
  <c r="AK3771" i="1" a="1"/>
  <c r="AK3771" i="1" s="1"/>
  <c r="AK3772" i="1" a="1"/>
  <c r="AK3772" i="1" s="1"/>
  <c r="AK3773" i="1" a="1"/>
  <c r="AK3773" i="1" s="1"/>
  <c r="AK3774" i="1" a="1"/>
  <c r="AK3774" i="1" s="1"/>
  <c r="AK3775" i="1" a="1"/>
  <c r="AK3775" i="1" s="1"/>
  <c r="AK3776" i="1" a="1"/>
  <c r="AK3776" i="1" s="1"/>
  <c r="AK3777" i="1" a="1"/>
  <c r="AK3777" i="1" s="1"/>
  <c r="AK3778" i="1" a="1"/>
  <c r="AK3778" i="1" s="1"/>
  <c r="AK3779" i="1" a="1"/>
  <c r="AK3779" i="1" s="1"/>
  <c r="AK3780" i="1" a="1"/>
  <c r="AK3780" i="1" s="1"/>
  <c r="AK3781" i="1" a="1"/>
  <c r="AK3781" i="1" s="1"/>
  <c r="AK3782" i="1" a="1"/>
  <c r="AK3782" i="1" s="1"/>
  <c r="AK3783" i="1" a="1"/>
  <c r="AK3783" i="1" s="1"/>
  <c r="AK3784" i="1" a="1"/>
  <c r="AK3784" i="1" s="1"/>
  <c r="AK3785" i="1" a="1"/>
  <c r="AK3785" i="1" s="1"/>
  <c r="AK3786" i="1" a="1"/>
  <c r="AK3786" i="1" s="1"/>
  <c r="AK3787" i="1" a="1"/>
  <c r="AK3787" i="1" s="1"/>
  <c r="AK3788" i="1" a="1"/>
  <c r="AK3788" i="1" s="1"/>
  <c r="AK3789" i="1" a="1"/>
  <c r="AK3789" i="1" s="1"/>
  <c r="AK3790" i="1" a="1"/>
  <c r="AK3790" i="1" s="1"/>
  <c r="AK3791" i="1" a="1"/>
  <c r="AK3791" i="1"/>
  <c r="AK3792" i="1" a="1"/>
  <c r="AK3792" i="1" s="1"/>
  <c r="AK3793" i="1" a="1"/>
  <c r="AK3793" i="1" s="1"/>
  <c r="AK3794" i="1" a="1"/>
  <c r="AK3794" i="1" s="1"/>
  <c r="AK3795" i="1" a="1"/>
  <c r="AK3795" i="1" s="1"/>
  <c r="AK3796" i="1" a="1"/>
  <c r="AK3796" i="1" s="1"/>
  <c r="AK3797" i="1" a="1"/>
  <c r="AK3797" i="1" s="1"/>
  <c r="AK3798" i="1" a="1"/>
  <c r="AK3798" i="1" s="1"/>
  <c r="AK3799" i="1" a="1"/>
  <c r="AK3799" i="1" s="1"/>
  <c r="AK3800" i="1" a="1"/>
  <c r="AK3800" i="1" s="1"/>
  <c r="AK3801" i="1" a="1"/>
  <c r="AK3801" i="1" s="1"/>
  <c r="AK3802" i="1" a="1"/>
  <c r="AK3802" i="1" s="1"/>
  <c r="AK3803" i="1" a="1"/>
  <c r="AK3803" i="1" s="1"/>
  <c r="AK3804" i="1" a="1"/>
  <c r="AK3804" i="1" s="1"/>
  <c r="AK3805" i="1" a="1"/>
  <c r="AK3805" i="1" s="1"/>
  <c r="AK3806" i="1" a="1"/>
  <c r="AK3806" i="1" s="1"/>
  <c r="AK3807" i="1" a="1"/>
  <c r="AK3807" i="1" s="1"/>
  <c r="AK3808" i="1" a="1"/>
  <c r="AK3808" i="1" s="1"/>
  <c r="AK3809" i="1" a="1"/>
  <c r="AK3809" i="1" s="1"/>
  <c r="AK3810" i="1" a="1"/>
  <c r="AK3810" i="1" s="1"/>
  <c r="AK3811" i="1" a="1"/>
  <c r="AK3811" i="1" s="1"/>
  <c r="AK3812" i="1" a="1"/>
  <c r="AK3812" i="1" s="1"/>
  <c r="AK3813" i="1" a="1"/>
  <c r="AK3813" i="1" s="1"/>
  <c r="AK3814" i="1" a="1"/>
  <c r="AK3814" i="1" s="1"/>
  <c r="AK3815" i="1" a="1"/>
  <c r="AK3815" i="1" s="1"/>
  <c r="AK3816" i="1" a="1"/>
  <c r="AK3816" i="1" s="1"/>
  <c r="AK3817" i="1" a="1"/>
  <c r="AK3817" i="1" s="1"/>
  <c r="AK3818" i="1" a="1"/>
  <c r="AK3818" i="1" s="1"/>
  <c r="AK3819" i="1" a="1"/>
  <c r="AK3819" i="1" s="1"/>
  <c r="AK3820" i="1" a="1"/>
  <c r="AK3820" i="1" s="1"/>
  <c r="AK3821" i="1" a="1"/>
  <c r="AK3821" i="1" s="1"/>
  <c r="AK3822" i="1" a="1"/>
  <c r="AK3822" i="1" s="1"/>
  <c r="AK3823" i="1" a="1"/>
  <c r="AK3823" i="1" s="1"/>
  <c r="AK3824" i="1" a="1"/>
  <c r="AK3824" i="1" s="1"/>
  <c r="AK3825" i="1" a="1"/>
  <c r="AK3825" i="1" s="1"/>
  <c r="AK3826" i="1" a="1"/>
  <c r="AK3826" i="1" s="1"/>
  <c r="AK3827" i="1" a="1"/>
  <c r="AK3827" i="1" s="1"/>
  <c r="AK3828" i="1" a="1"/>
  <c r="AK3828" i="1" s="1"/>
  <c r="AK3829" i="1" a="1"/>
  <c r="AK3829" i="1" s="1"/>
  <c r="AK3830" i="1" a="1"/>
  <c r="AK3830" i="1" s="1"/>
  <c r="AK3831" i="1" a="1"/>
  <c r="AK3831" i="1" s="1"/>
  <c r="AK3832" i="1" a="1"/>
  <c r="AK3832" i="1" s="1"/>
  <c r="AK3833" i="1" a="1"/>
  <c r="AK3833" i="1" s="1"/>
  <c r="AK3834" i="1" a="1"/>
  <c r="AK3834" i="1" s="1"/>
  <c r="AK3835" i="1" a="1"/>
  <c r="AK3835" i="1" s="1"/>
  <c r="AK3836" i="1" a="1"/>
  <c r="AK3836" i="1" s="1"/>
  <c r="AK3837" i="1" a="1"/>
  <c r="AK3837" i="1" s="1"/>
  <c r="AK3838" i="1" a="1"/>
  <c r="AK3838" i="1" s="1"/>
  <c r="AK3839" i="1" a="1"/>
  <c r="AK3839" i="1" s="1"/>
  <c r="AK3840" i="1" a="1"/>
  <c r="AK3840" i="1" s="1"/>
  <c r="AK3841" i="1" a="1"/>
  <c r="AK3841" i="1" s="1"/>
  <c r="AK3842" i="1" a="1"/>
  <c r="AK3842" i="1" s="1"/>
  <c r="AK3843" i="1" a="1"/>
  <c r="AK3843" i="1" s="1"/>
  <c r="AK3844" i="1" a="1"/>
  <c r="AK3844" i="1" s="1"/>
  <c r="AK3845" i="1" a="1"/>
  <c r="AK3845" i="1" s="1"/>
  <c r="AK3846" i="1" a="1"/>
  <c r="AK3846" i="1" s="1"/>
  <c r="AK3847" i="1" a="1"/>
  <c r="AK3847" i="1" s="1"/>
  <c r="AK3848" i="1" a="1"/>
  <c r="AK3848" i="1" s="1"/>
  <c r="AK3849" i="1" a="1"/>
  <c r="AK3849" i="1" s="1"/>
  <c r="AK3850" i="1" a="1"/>
  <c r="AK3850" i="1" s="1"/>
  <c r="AK3851" i="1" a="1"/>
  <c r="AK3851" i="1" s="1"/>
  <c r="AK3852" i="1" a="1"/>
  <c r="AK3852" i="1" s="1"/>
  <c r="AK3853" i="1" a="1"/>
  <c r="AK3853" i="1" s="1"/>
  <c r="AK3854" i="1" a="1"/>
  <c r="AK3854" i="1" s="1"/>
  <c r="AK3855" i="1" a="1"/>
  <c r="AK3855" i="1" s="1"/>
  <c r="AK3856" i="1" a="1"/>
  <c r="AK3856" i="1" s="1"/>
  <c r="AK3857" i="1" a="1"/>
  <c r="AK3857" i="1" s="1"/>
  <c r="AK3858" i="1" a="1"/>
  <c r="AK3858" i="1" s="1"/>
  <c r="AK3859" i="1" a="1"/>
  <c r="AK3859" i="1" s="1"/>
  <c r="AK3860" i="1" a="1"/>
  <c r="AK3860" i="1" s="1"/>
  <c r="AK3861" i="1" a="1"/>
  <c r="AK3861" i="1" s="1"/>
  <c r="AK3862" i="1" a="1"/>
  <c r="AK3862" i="1" s="1"/>
  <c r="AK3863" i="1" a="1"/>
  <c r="AK3863" i="1" s="1"/>
  <c r="AK3864" i="1" a="1"/>
  <c r="AK3864" i="1" s="1"/>
  <c r="AK3865" i="1" a="1"/>
  <c r="AK3865" i="1" s="1"/>
  <c r="AK3866" i="1" a="1"/>
  <c r="AK3866" i="1" s="1"/>
  <c r="AK3867" i="1" a="1"/>
  <c r="AK3867" i="1" s="1"/>
  <c r="AK3868" i="1" a="1"/>
  <c r="AK3868" i="1" s="1"/>
  <c r="AK3869" i="1" a="1"/>
  <c r="AK3869" i="1" s="1"/>
  <c r="AK3870" i="1" a="1"/>
  <c r="AK3870" i="1" s="1"/>
  <c r="AK3871" i="1" a="1"/>
  <c r="AK3871" i="1" s="1"/>
  <c r="AK3872" i="1" a="1"/>
  <c r="AK3872" i="1" s="1"/>
  <c r="AK3873" i="1" a="1"/>
  <c r="AK3873" i="1" s="1"/>
  <c r="AK3874" i="1" a="1"/>
  <c r="AK3874" i="1" s="1"/>
  <c r="AK3875" i="1" a="1"/>
  <c r="AK3875" i="1" s="1"/>
  <c r="AK3876" i="1" a="1"/>
  <c r="AK3876" i="1" s="1"/>
  <c r="AK3877" i="1" a="1"/>
  <c r="AK3877" i="1" s="1"/>
  <c r="AK3878" i="1" a="1"/>
  <c r="AK3878" i="1" s="1"/>
  <c r="AK3879" i="1" a="1"/>
  <c r="AK3879" i="1" s="1"/>
  <c r="AK3880" i="1" a="1"/>
  <c r="AK3880" i="1" s="1"/>
  <c r="AK3881" i="1" a="1"/>
  <c r="AK3881" i="1" s="1"/>
  <c r="AK3882" i="1" a="1"/>
  <c r="AK3882" i="1" s="1"/>
  <c r="AK3883" i="1" a="1"/>
  <c r="AK3883" i="1" s="1"/>
  <c r="AK3884" i="1" a="1"/>
  <c r="AK3884" i="1" s="1"/>
  <c r="AK3885" i="1" a="1"/>
  <c r="AK3885" i="1" s="1"/>
  <c r="AK3886" i="1" a="1"/>
  <c r="AK3886" i="1" s="1"/>
  <c r="AK3887" i="1" a="1"/>
  <c r="AK3887" i="1" s="1"/>
  <c r="AK3888" i="1" a="1"/>
  <c r="AK3888" i="1" s="1"/>
  <c r="AK3889" i="1" a="1"/>
  <c r="AK3889" i="1" s="1"/>
  <c r="AK3890" i="1" a="1"/>
  <c r="AK3890" i="1" s="1"/>
  <c r="AK3891" i="1" a="1"/>
  <c r="AK3891" i="1" s="1"/>
  <c r="AK3892" i="1" a="1"/>
  <c r="AK3892" i="1" s="1"/>
  <c r="AK3893" i="1" a="1"/>
  <c r="AK3893" i="1" s="1"/>
  <c r="AK3894" i="1" a="1"/>
  <c r="AK3894" i="1" s="1"/>
  <c r="AK3895" i="1" a="1"/>
  <c r="AK3895" i="1" s="1"/>
  <c r="AK3896" i="1" a="1"/>
  <c r="AK3896" i="1" s="1"/>
  <c r="AK3897" i="1" a="1"/>
  <c r="AK3897" i="1" s="1"/>
  <c r="AK3898" i="1" a="1"/>
  <c r="AK3898" i="1" s="1"/>
  <c r="AK3899" i="1" a="1"/>
  <c r="AK3899" i="1" s="1"/>
  <c r="AK3900" i="1" a="1"/>
  <c r="AK3900" i="1" s="1"/>
  <c r="AK3901" i="1" a="1"/>
  <c r="AK3901" i="1" s="1"/>
  <c r="AK3902" i="1" a="1"/>
  <c r="AK3902" i="1" s="1"/>
  <c r="AK3903" i="1" a="1"/>
  <c r="AK3903" i="1" s="1"/>
  <c r="AK3904" i="1" a="1"/>
  <c r="AK3904" i="1" s="1"/>
  <c r="AK3905" i="1" a="1"/>
  <c r="AK3905" i="1" s="1"/>
  <c r="AK3906" i="1" a="1"/>
  <c r="AK3906" i="1" s="1"/>
  <c r="AK3907" i="1" a="1"/>
  <c r="AK3907" i="1" s="1"/>
  <c r="AK3908" i="1" a="1"/>
  <c r="AK3908" i="1" s="1"/>
  <c r="AK3909" i="1" a="1"/>
  <c r="AK3909" i="1" s="1"/>
  <c r="AK3910" i="1" a="1"/>
  <c r="AK3910" i="1" s="1"/>
  <c r="AK3911" i="1" a="1"/>
  <c r="AK3911" i="1" s="1"/>
  <c r="AK3912" i="1" a="1"/>
  <c r="AK3912" i="1" s="1"/>
  <c r="AK3913" i="1" a="1"/>
  <c r="AK3913" i="1" s="1"/>
  <c r="AK3914" i="1" a="1"/>
  <c r="AK3914" i="1" s="1"/>
  <c r="AK3915" i="1" a="1"/>
  <c r="AK3915" i="1" s="1"/>
  <c r="AK3916" i="1" a="1"/>
  <c r="AK3916" i="1" s="1"/>
  <c r="AK3917" i="1" a="1"/>
  <c r="AK3917" i="1" s="1"/>
  <c r="AK3918" i="1" a="1"/>
  <c r="AK3918" i="1" s="1"/>
  <c r="AK3919" i="1" a="1"/>
  <c r="AK3919" i="1" s="1"/>
  <c r="AK3920" i="1" a="1"/>
  <c r="AK3920" i="1" s="1"/>
  <c r="AK3921" i="1" a="1"/>
  <c r="AK3921" i="1" s="1"/>
  <c r="AK3922" i="1" a="1"/>
  <c r="AK3922" i="1" s="1"/>
  <c r="AK3923" i="1" a="1"/>
  <c r="AK3923" i="1" s="1"/>
  <c r="AK3924" i="1" a="1"/>
  <c r="AK3924" i="1" s="1"/>
  <c r="AK3925" i="1" a="1"/>
  <c r="AK3925" i="1" s="1"/>
  <c r="AK3926" i="1" a="1"/>
  <c r="AK3926" i="1" s="1"/>
  <c r="AK3927" i="1" a="1"/>
  <c r="AK3927" i="1" s="1"/>
  <c r="AK3928" i="1" a="1"/>
  <c r="AK3928" i="1" s="1"/>
  <c r="AK3929" i="1" a="1"/>
  <c r="AK3929" i="1" s="1"/>
  <c r="AK3930" i="1" a="1"/>
  <c r="AK3930" i="1" s="1"/>
  <c r="AK3931" i="1" a="1"/>
  <c r="AK3931" i="1" s="1"/>
  <c r="AK3932" i="1" a="1"/>
  <c r="AK3932" i="1" s="1"/>
  <c r="AK3933" i="1" a="1"/>
  <c r="AK3933" i="1" s="1"/>
  <c r="AK3934" i="1" a="1"/>
  <c r="AK3934" i="1" s="1"/>
  <c r="AK3935" i="1" a="1"/>
  <c r="AK3935" i="1" s="1"/>
  <c r="AK3936" i="1" a="1"/>
  <c r="AK3936" i="1" s="1"/>
  <c r="AK3937" i="1" a="1"/>
  <c r="AK3937" i="1" s="1"/>
  <c r="AK3938" i="1" a="1"/>
  <c r="AK3938" i="1" s="1"/>
  <c r="AK3939" i="1" a="1"/>
  <c r="AK3939" i="1" s="1"/>
  <c r="AK3940" i="1" a="1"/>
  <c r="AK3940" i="1" s="1"/>
  <c r="AK3941" i="1" a="1"/>
  <c r="AK3941" i="1" s="1"/>
  <c r="AK3942" i="1" a="1"/>
  <c r="AK3942" i="1" s="1"/>
  <c r="AK3943" i="1" a="1"/>
  <c r="AK3943" i="1" s="1"/>
  <c r="AK3944" i="1" a="1"/>
  <c r="AK3944" i="1" s="1"/>
  <c r="AK3945" i="1" a="1"/>
  <c r="AK3945" i="1" s="1"/>
  <c r="AK3946" i="1" a="1"/>
  <c r="AK3946" i="1" s="1"/>
  <c r="AK3947" i="1" a="1"/>
  <c r="AK3947" i="1" s="1"/>
  <c r="AK3948" i="1" a="1"/>
  <c r="AK3948" i="1" s="1"/>
  <c r="AK3949" i="1" a="1"/>
  <c r="AK3949" i="1" s="1"/>
  <c r="AK3950" i="1" a="1"/>
  <c r="AK3950" i="1" s="1"/>
  <c r="AK3951" i="1" a="1"/>
  <c r="AK3951" i="1" s="1"/>
  <c r="AK3952" i="1" a="1"/>
  <c r="AK3952" i="1" s="1"/>
  <c r="AK3953" i="1" a="1"/>
  <c r="AK3953" i="1" s="1"/>
  <c r="AK3954" i="1" a="1"/>
  <c r="AK3954" i="1" s="1"/>
  <c r="AK3955" i="1" a="1"/>
  <c r="AK3955" i="1" s="1"/>
  <c r="AK3956" i="1" a="1"/>
  <c r="AK3956" i="1" s="1"/>
  <c r="AK3957" i="1" a="1"/>
  <c r="AK3957" i="1" s="1"/>
  <c r="AK3958" i="1" a="1"/>
  <c r="AK3958" i="1" s="1"/>
  <c r="AK3959" i="1" a="1"/>
  <c r="AK3959" i="1" s="1"/>
  <c r="AK3960" i="1" a="1"/>
  <c r="AK3960" i="1" s="1"/>
  <c r="AK3961" i="1" a="1"/>
  <c r="AK3961" i="1" s="1"/>
  <c r="AK3962" i="1" a="1"/>
  <c r="AK3962" i="1" s="1"/>
  <c r="AK3963" i="1" a="1"/>
  <c r="AK3963" i="1" s="1"/>
  <c r="AK3964" i="1" a="1"/>
  <c r="AK3964" i="1" s="1"/>
  <c r="AK3965" i="1" a="1"/>
  <c r="AK3965" i="1" s="1"/>
  <c r="AK3966" i="1" a="1"/>
  <c r="AK3966" i="1" s="1"/>
  <c r="AK3967" i="1" a="1"/>
  <c r="AK3967" i="1" s="1"/>
  <c r="AK3968" i="1" a="1"/>
  <c r="AK3968" i="1" s="1"/>
  <c r="AK3969" i="1" a="1"/>
  <c r="AK3969" i="1" s="1"/>
  <c r="AK3970" i="1" a="1"/>
  <c r="AK3970" i="1" s="1"/>
  <c r="AK3971" i="1" a="1"/>
  <c r="AK3971" i="1" s="1"/>
  <c r="AK3972" i="1" a="1"/>
  <c r="AK3972" i="1" s="1"/>
  <c r="AK3973" i="1" a="1"/>
  <c r="AK3973" i="1" s="1"/>
  <c r="AK3974" i="1" a="1"/>
  <c r="AK3974" i="1" s="1"/>
  <c r="AK3975" i="1" a="1"/>
  <c r="AK3975" i="1" s="1"/>
  <c r="AK3976" i="1" a="1"/>
  <c r="AK3976" i="1" s="1"/>
  <c r="AK3977" i="1" a="1"/>
  <c r="AK3977" i="1" s="1"/>
  <c r="AK3978" i="1" a="1"/>
  <c r="AK3978" i="1" s="1"/>
  <c r="AK3979" i="1" a="1"/>
  <c r="AK3979" i="1" s="1"/>
  <c r="AK3980" i="1" a="1"/>
  <c r="AK3980" i="1" s="1"/>
  <c r="AK3981" i="1" a="1"/>
  <c r="AK3981" i="1" s="1"/>
  <c r="AK3982" i="1" a="1"/>
  <c r="AK3982" i="1" s="1"/>
  <c r="AK3983" i="1" a="1"/>
  <c r="AK3983" i="1" s="1"/>
  <c r="AK3984" i="1" a="1"/>
  <c r="AK3984" i="1" s="1"/>
  <c r="AK3985" i="1" a="1"/>
  <c r="AK3985" i="1" s="1"/>
  <c r="AK3986" i="1" a="1"/>
  <c r="AK3986" i="1" s="1"/>
  <c r="AK3987" i="1" a="1"/>
  <c r="AK3987" i="1" s="1"/>
  <c r="AK3988" i="1" a="1"/>
  <c r="AK3988" i="1" s="1"/>
  <c r="AK3989" i="1" a="1"/>
  <c r="AK3989" i="1" s="1"/>
  <c r="AK3990" i="1" a="1"/>
  <c r="AK3990" i="1" s="1"/>
  <c r="AK3991" i="1" a="1"/>
  <c r="AK3991" i="1" s="1"/>
  <c r="AK3992" i="1" a="1"/>
  <c r="AK3992" i="1" s="1"/>
  <c r="AK3993" i="1" a="1"/>
  <c r="AK3993" i="1" s="1"/>
  <c r="AK3994" i="1" a="1"/>
  <c r="AK3994" i="1" s="1"/>
  <c r="AK3995" i="1" a="1"/>
  <c r="AK3995" i="1" s="1"/>
  <c r="AK3996" i="1" a="1"/>
  <c r="AK3996" i="1" s="1"/>
  <c r="AK3997" i="1" a="1"/>
  <c r="AK3997" i="1" s="1"/>
  <c r="AK3998" i="1" a="1"/>
  <c r="AK3998" i="1" s="1"/>
  <c r="AK3999" i="1" a="1"/>
  <c r="AK3999" i="1" s="1"/>
  <c r="AK4000" i="1" a="1"/>
  <c r="AK4000" i="1" s="1"/>
  <c r="AK4001" i="1" a="1"/>
  <c r="AK4001" i="1" s="1"/>
  <c r="AK4002" i="1" a="1"/>
  <c r="AK4002" i="1" s="1"/>
  <c r="AK4003" i="1" a="1"/>
  <c r="AK4003" i="1" s="1"/>
  <c r="AK4004" i="1" a="1"/>
  <c r="AK4004" i="1" s="1"/>
  <c r="AK4005" i="1" a="1"/>
  <c r="AK4005" i="1" s="1"/>
  <c r="AK4006" i="1" a="1"/>
  <c r="AK4006" i="1" s="1"/>
  <c r="AK4007" i="1" a="1"/>
  <c r="AK4007" i="1" s="1"/>
  <c r="AK4008" i="1" a="1"/>
  <c r="AK4008" i="1" s="1"/>
  <c r="AK4009" i="1" a="1"/>
  <c r="AK4009" i="1" s="1"/>
  <c r="AK4010" i="1" a="1"/>
  <c r="AK4010" i="1" s="1"/>
  <c r="AK4011" i="1" a="1"/>
  <c r="AK4011" i="1" s="1"/>
  <c r="AK4012" i="1" a="1"/>
  <c r="AK4012" i="1" s="1"/>
  <c r="AK4013" i="1" a="1"/>
  <c r="AK4013" i="1" s="1"/>
  <c r="AK4014" i="1" a="1"/>
  <c r="AK4014" i="1" s="1"/>
  <c r="AK4015" i="1" a="1"/>
  <c r="AK4015" i="1" s="1"/>
  <c r="AK4016" i="1" a="1"/>
  <c r="AK4016" i="1" s="1"/>
  <c r="AK4017" i="1" a="1"/>
  <c r="AK4017" i="1" s="1"/>
  <c r="AK4018" i="1" a="1"/>
  <c r="AK4018" i="1" s="1"/>
  <c r="AK4019" i="1" a="1"/>
  <c r="AK4019" i="1" s="1"/>
  <c r="AK4020" i="1" a="1"/>
  <c r="AK4020" i="1" s="1"/>
  <c r="AK4021" i="1" a="1"/>
  <c r="AK4021" i="1" s="1"/>
  <c r="AK4022" i="1" a="1"/>
  <c r="AK4022" i="1" s="1"/>
  <c r="AK4023" i="1" a="1"/>
  <c r="AK4023" i="1" s="1"/>
  <c r="AK4024" i="1" a="1"/>
  <c r="AK4024" i="1" s="1"/>
  <c r="AK4025" i="1" a="1"/>
  <c r="AK4025" i="1" s="1"/>
  <c r="AK4026" i="1" a="1"/>
  <c r="AK4026" i="1" s="1"/>
  <c r="AK4027" i="1" a="1"/>
  <c r="AK4027" i="1" s="1"/>
  <c r="AK4028" i="1" a="1"/>
  <c r="AK4028" i="1" s="1"/>
  <c r="AK4029" i="1" a="1"/>
  <c r="AK4029" i="1" s="1"/>
  <c r="AK4030" i="1" a="1"/>
  <c r="AK4030" i="1" s="1"/>
  <c r="AK4031" i="1" a="1"/>
  <c r="AK4031" i="1" s="1"/>
  <c r="AK4032" i="1" a="1"/>
  <c r="AK4032" i="1" s="1"/>
  <c r="AK4033" i="1" a="1"/>
  <c r="AK4033" i="1" s="1"/>
  <c r="AK4034" i="1" a="1"/>
  <c r="AK4034" i="1" s="1"/>
  <c r="AK4035" i="1" a="1"/>
  <c r="AK4035" i="1" s="1"/>
  <c r="AK4036" i="1" a="1"/>
  <c r="AK4036" i="1" s="1"/>
  <c r="AK4037" i="1" a="1"/>
  <c r="AK4037" i="1" s="1"/>
  <c r="AK4038" i="1" a="1"/>
  <c r="AK4038" i="1" s="1"/>
  <c r="AK4039" i="1" a="1"/>
  <c r="AK4039" i="1" s="1"/>
  <c r="AK4040" i="1" a="1"/>
  <c r="AK4040" i="1" s="1"/>
  <c r="AK4041" i="1" a="1"/>
  <c r="AK4041" i="1" s="1"/>
  <c r="AK4042" i="1" a="1"/>
  <c r="AK4042" i="1" s="1"/>
  <c r="AK4043" i="1" a="1"/>
  <c r="AK4043" i="1" s="1"/>
  <c r="AK4044" i="1" a="1"/>
  <c r="AK4044" i="1" s="1"/>
  <c r="AK4045" i="1" a="1"/>
  <c r="AK4045" i="1" s="1"/>
  <c r="AK4046" i="1" a="1"/>
  <c r="AK4046" i="1" s="1"/>
  <c r="AK4047" i="1" a="1"/>
  <c r="AK4047" i="1" s="1"/>
  <c r="AK4048" i="1" a="1"/>
  <c r="AK4048" i="1" s="1"/>
  <c r="AK4049" i="1" a="1"/>
  <c r="AK4049" i="1" s="1"/>
  <c r="AK4050" i="1" a="1"/>
  <c r="AK4050" i="1" s="1"/>
  <c r="AK4051" i="1" a="1"/>
  <c r="AK4051" i="1" s="1"/>
  <c r="AK4052" i="1" a="1"/>
  <c r="AK4052" i="1" s="1"/>
  <c r="AK4053" i="1" a="1"/>
  <c r="AK4053" i="1" s="1"/>
  <c r="AK4054" i="1" a="1"/>
  <c r="AK4054" i="1" s="1"/>
  <c r="AK4055" i="1" a="1"/>
  <c r="AK4055" i="1" s="1"/>
  <c r="AK4056" i="1" a="1"/>
  <c r="AK4056" i="1" s="1"/>
  <c r="AK4057" i="1" a="1"/>
  <c r="AK4057" i="1" s="1"/>
  <c r="AK4058" i="1" a="1"/>
  <c r="AK4058" i="1" s="1"/>
  <c r="AK4059" i="1" a="1"/>
  <c r="AK4059" i="1" s="1"/>
  <c r="AK4060" i="1" a="1"/>
  <c r="AK4060" i="1" s="1"/>
  <c r="AK4061" i="1" a="1"/>
  <c r="AK4061" i="1" s="1"/>
  <c r="AK4062" i="1" a="1"/>
  <c r="AK4062" i="1" s="1"/>
  <c r="AK4063" i="1" a="1"/>
  <c r="AK4063" i="1" s="1"/>
  <c r="AK4064" i="1" a="1"/>
  <c r="AK4064" i="1" s="1"/>
  <c r="AK4065" i="1" a="1"/>
  <c r="AK4065" i="1" s="1"/>
  <c r="AK4066" i="1" a="1"/>
  <c r="AK4066" i="1" s="1"/>
  <c r="AK4067" i="1" a="1"/>
  <c r="AK4067" i="1" s="1"/>
  <c r="AK4068" i="1" a="1"/>
  <c r="AK4068" i="1" s="1"/>
  <c r="AK4069" i="1" a="1"/>
  <c r="AK4069" i="1" s="1"/>
  <c r="AK4070" i="1" a="1"/>
  <c r="AK4070" i="1" s="1"/>
  <c r="AK4071" i="1" a="1"/>
  <c r="AK4071" i="1" s="1"/>
  <c r="AK4072" i="1" a="1"/>
  <c r="AK4072" i="1" s="1"/>
  <c r="AK4073" i="1" a="1"/>
  <c r="AK4073" i="1" s="1"/>
  <c r="AK4074" i="1" a="1"/>
  <c r="AK4074" i="1" s="1"/>
  <c r="AK4075" i="1" a="1"/>
  <c r="AK4075" i="1" s="1"/>
  <c r="AK4076" i="1" a="1"/>
  <c r="AK4076" i="1" s="1"/>
  <c r="AK4077" i="1" a="1"/>
  <c r="AK4077" i="1" s="1"/>
  <c r="AK4078" i="1" a="1"/>
  <c r="AK4078" i="1" s="1"/>
  <c r="AK4079" i="1" a="1"/>
  <c r="AK4079" i="1" s="1"/>
  <c r="AK4080" i="1" a="1"/>
  <c r="AK4080" i="1" s="1"/>
  <c r="AK4081" i="1" a="1"/>
  <c r="AK4081" i="1" s="1"/>
  <c r="AK4082" i="1" a="1"/>
  <c r="AK4082" i="1" s="1"/>
  <c r="AK4083" i="1" a="1"/>
  <c r="AK4083" i="1" s="1"/>
  <c r="AK4084" i="1" a="1"/>
  <c r="AK4084" i="1" s="1"/>
  <c r="AK4085" i="1" a="1"/>
  <c r="AK4085" i="1" s="1"/>
  <c r="AK4086" i="1" a="1"/>
  <c r="AK4086" i="1" s="1"/>
  <c r="AK4087" i="1" a="1"/>
  <c r="AK4087" i="1" s="1"/>
  <c r="AK4088" i="1" a="1"/>
  <c r="AK4088" i="1" s="1"/>
  <c r="AK4089" i="1" a="1"/>
  <c r="AK4089" i="1" s="1"/>
  <c r="AK4090" i="1" a="1"/>
  <c r="AK4090" i="1" s="1"/>
  <c r="AK4091" i="1" a="1"/>
  <c r="AK4091" i="1" s="1"/>
  <c r="AK4092" i="1" a="1"/>
  <c r="AK4092" i="1" s="1"/>
  <c r="AK4093" i="1" a="1"/>
  <c r="AK4093" i="1" s="1"/>
  <c r="AK4094" i="1" a="1"/>
  <c r="AK4094" i="1" s="1"/>
  <c r="AK4095" i="1" a="1"/>
  <c r="AK4095" i="1" s="1"/>
  <c r="AK4096" i="1" a="1"/>
  <c r="AK4096" i="1" s="1"/>
  <c r="AK4097" i="1" a="1"/>
  <c r="AK4097" i="1" s="1"/>
  <c r="AK4098" i="1" a="1"/>
  <c r="AK4098" i="1" s="1"/>
  <c r="AK4099" i="1" a="1"/>
  <c r="AK4099" i="1" s="1"/>
  <c r="AK4100" i="1" a="1"/>
  <c r="AK4100" i="1" s="1"/>
  <c r="AK4101" i="1" a="1"/>
  <c r="AK4101" i="1" s="1"/>
  <c r="AK4102" i="1" a="1"/>
  <c r="AK4102" i="1"/>
  <c r="AK4103" i="1" a="1"/>
  <c r="AK4103" i="1" s="1"/>
  <c r="AK4104" i="1" a="1"/>
  <c r="AK4104" i="1" s="1"/>
  <c r="AK4105" i="1" a="1"/>
  <c r="AK4105" i="1" s="1"/>
  <c r="AK4106" i="1" a="1"/>
  <c r="AK4106" i="1" s="1"/>
  <c r="AK4107" i="1" a="1"/>
  <c r="AK4107" i="1" s="1"/>
  <c r="AK4108" i="1" a="1"/>
  <c r="AK4108" i="1" s="1"/>
  <c r="AK4109" i="1" a="1"/>
  <c r="AK4109" i="1" s="1"/>
  <c r="AK4110" i="1" a="1"/>
  <c r="AK4110" i="1" s="1"/>
  <c r="AK4111" i="1" a="1"/>
  <c r="AK4111" i="1" s="1"/>
  <c r="AK4112" i="1" a="1"/>
  <c r="AK4112" i="1" s="1"/>
  <c r="AK4113" i="1" a="1"/>
  <c r="AK4113" i="1" s="1"/>
  <c r="AK4114" i="1" a="1"/>
  <c r="AK4114" i="1" s="1"/>
  <c r="AK4115" i="1" a="1"/>
  <c r="AK4115" i="1" s="1"/>
  <c r="AK4116" i="1" a="1"/>
  <c r="AK4116" i="1" s="1"/>
  <c r="AK4117" i="1" a="1"/>
  <c r="AK4117" i="1" s="1"/>
  <c r="AK4118" i="1" a="1"/>
  <c r="AK4118" i="1" s="1"/>
  <c r="AK4119" i="1" a="1"/>
  <c r="AK4119" i="1" s="1"/>
  <c r="AK4120" i="1" a="1"/>
  <c r="AK4120" i="1" s="1"/>
  <c r="AK4121" i="1" a="1"/>
  <c r="AK4121" i="1" s="1"/>
  <c r="AK4122" i="1" a="1"/>
  <c r="AK4122" i="1" s="1"/>
  <c r="AK4123" i="1" a="1"/>
  <c r="AK4123" i="1" s="1"/>
  <c r="AK4124" i="1" a="1"/>
  <c r="AK4124" i="1" s="1"/>
  <c r="AK4125" i="1" a="1"/>
  <c r="AK4125" i="1" s="1"/>
  <c r="AK4126" i="1" a="1"/>
  <c r="AK4126" i="1" s="1"/>
  <c r="AK4127" i="1" a="1"/>
  <c r="AK4127" i="1" s="1"/>
  <c r="AK4128" i="1" a="1"/>
  <c r="AK4128" i="1"/>
  <c r="AK4129" i="1" a="1"/>
  <c r="AK4129" i="1" s="1"/>
  <c r="AK4130" i="1" a="1"/>
  <c r="AK4130" i="1" s="1"/>
  <c r="AK4131" i="1" a="1"/>
  <c r="AK4131" i="1" s="1"/>
  <c r="AK4132" i="1" a="1"/>
  <c r="AK4132" i="1" s="1"/>
  <c r="AK4133" i="1" a="1"/>
  <c r="AK4133" i="1" s="1"/>
  <c r="AK4134" i="1" a="1"/>
  <c r="AK4134" i="1" s="1"/>
  <c r="AK4135" i="1" a="1"/>
  <c r="AK4135" i="1" s="1"/>
  <c r="AK4136" i="1" a="1"/>
  <c r="AK4136" i="1" s="1"/>
  <c r="AK4137" i="1" a="1"/>
  <c r="AK4137" i="1" s="1"/>
  <c r="AK4138" i="1" a="1"/>
  <c r="AK4138" i="1" s="1"/>
  <c r="AK4139" i="1" a="1"/>
  <c r="AK4139" i="1" s="1"/>
  <c r="AK4140" i="1" a="1"/>
  <c r="AK4140" i="1" s="1"/>
  <c r="AK4141" i="1" a="1"/>
  <c r="AK4141" i="1"/>
  <c r="AK4142" i="1" a="1"/>
  <c r="AK4142" i="1" s="1"/>
  <c r="AK4143" i="1" a="1"/>
  <c r="AK4143" i="1" s="1"/>
  <c r="AK4144" i="1" a="1"/>
  <c r="AK4144" i="1" s="1"/>
  <c r="AK4145" i="1" a="1"/>
  <c r="AK4145" i="1" s="1"/>
  <c r="AK4146" i="1" a="1"/>
  <c r="AK4146" i="1" s="1"/>
  <c r="AK4147" i="1" a="1"/>
  <c r="AK4147" i="1" s="1"/>
  <c r="AK4148" i="1" a="1"/>
  <c r="AK4148" i="1" s="1"/>
  <c r="AK4149" i="1" a="1"/>
  <c r="AK4149" i="1" s="1"/>
  <c r="AK4150" i="1" a="1"/>
  <c r="AK4150" i="1" s="1"/>
  <c r="AK4151" i="1" a="1"/>
  <c r="AK4151" i="1" s="1"/>
  <c r="AK4152" i="1" a="1"/>
  <c r="AK4152" i="1" s="1"/>
  <c r="AK4153" i="1" a="1"/>
  <c r="AK4153" i="1" s="1"/>
  <c r="AK4154" i="1" a="1"/>
  <c r="AK4154" i="1" s="1"/>
  <c r="AK4155" i="1" a="1"/>
  <c r="AK4155" i="1" s="1"/>
  <c r="AK4156" i="1" a="1"/>
  <c r="AK4156" i="1" s="1"/>
  <c r="AK4157" i="1" a="1"/>
  <c r="AK4157" i="1" s="1"/>
  <c r="AK4158" i="1" a="1"/>
  <c r="AK4158" i="1" s="1"/>
  <c r="AK4159" i="1" a="1"/>
  <c r="AK4159" i="1" s="1"/>
  <c r="AK4160" i="1" a="1"/>
  <c r="AK4160" i="1" s="1"/>
  <c r="AK4161" i="1" a="1"/>
  <c r="AK4161" i="1" s="1"/>
  <c r="AK4162" i="1" a="1"/>
  <c r="AK4162" i="1" s="1"/>
  <c r="AK4163" i="1" a="1"/>
  <c r="AK4163" i="1" s="1"/>
  <c r="AK4164" i="1" a="1"/>
  <c r="AK4164" i="1" s="1"/>
  <c r="AK4165" i="1" a="1"/>
  <c r="AK4165" i="1" s="1"/>
  <c r="AK4166" i="1" a="1"/>
  <c r="AK4166" i="1" s="1"/>
  <c r="AK4167" i="1" a="1"/>
  <c r="AK4167" i="1" s="1"/>
  <c r="AK4168" i="1" a="1"/>
  <c r="AK4168" i="1" s="1"/>
  <c r="AK4169" i="1" a="1"/>
  <c r="AK4169" i="1" s="1"/>
  <c r="AK4170" i="1" a="1"/>
  <c r="AK4170" i="1" s="1"/>
  <c r="AK4171" i="1" a="1"/>
  <c r="AK4171" i="1" s="1"/>
  <c r="AK4172" i="1" a="1"/>
  <c r="AK4172" i="1" s="1"/>
  <c r="AK4173" i="1" a="1"/>
  <c r="AK4173" i="1" s="1"/>
  <c r="AK4174" i="1" a="1"/>
  <c r="AK4174" i="1" s="1"/>
  <c r="AK4175" i="1" a="1"/>
  <c r="AK4175" i="1" s="1"/>
  <c r="AK4176" i="1" a="1"/>
  <c r="AK4176" i="1" s="1"/>
  <c r="AK4177" i="1" a="1"/>
  <c r="AK4177" i="1" s="1"/>
  <c r="AK4178" i="1" a="1"/>
  <c r="AK4178" i="1" s="1"/>
  <c r="AK4179" i="1" a="1"/>
  <c r="AK4179" i="1" s="1"/>
  <c r="AK4180" i="1" a="1"/>
  <c r="AK4180" i="1" s="1"/>
  <c r="AK4181" i="1" a="1"/>
  <c r="AK4181" i="1" s="1"/>
  <c r="AK4182" i="1" a="1"/>
  <c r="AK4182" i="1" s="1"/>
  <c r="AK4183" i="1" a="1"/>
  <c r="AK4183" i="1" s="1"/>
  <c r="AK4184" i="1" a="1"/>
  <c r="AK4184" i="1" s="1"/>
  <c r="AK4185" i="1" a="1"/>
  <c r="AK4185" i="1" s="1"/>
  <c r="AK4186" i="1" a="1"/>
  <c r="AK4186" i="1" s="1"/>
  <c r="AK4187" i="1" a="1"/>
  <c r="AK4187" i="1" s="1"/>
  <c r="AK4188" i="1" a="1"/>
  <c r="AK4188" i="1" s="1"/>
  <c r="AK4189" i="1" a="1"/>
  <c r="AK4189" i="1" s="1"/>
  <c r="AK4190" i="1" a="1"/>
  <c r="AK4190" i="1" s="1"/>
  <c r="AK4191" i="1" a="1"/>
  <c r="AK4191" i="1" s="1"/>
  <c r="AK4192" i="1" a="1"/>
  <c r="AK4192" i="1" s="1"/>
  <c r="AK4193" i="1" a="1"/>
  <c r="AK4193" i="1" s="1"/>
  <c r="AK4194" i="1" a="1"/>
  <c r="AK4194" i="1" s="1"/>
  <c r="AK4195" i="1" a="1"/>
  <c r="AK4195" i="1" s="1"/>
  <c r="AK4196" i="1" a="1"/>
  <c r="AK4196" i="1" s="1"/>
  <c r="AK4197" i="1" a="1"/>
  <c r="AK4197" i="1" s="1"/>
  <c r="AK4198" i="1" a="1"/>
  <c r="AK4198" i="1" s="1"/>
  <c r="AK4199" i="1" a="1"/>
  <c r="AK4199" i="1" s="1"/>
  <c r="AK4200" i="1" a="1"/>
  <c r="AK4200" i="1" s="1"/>
  <c r="AK4201" i="1" a="1"/>
  <c r="AK4201" i="1" s="1"/>
  <c r="AK4202" i="1" a="1"/>
  <c r="AK4202" i="1" s="1"/>
  <c r="AK4203" i="1" a="1"/>
  <c r="AK4203" i="1" s="1"/>
  <c r="AK4204" i="1" a="1"/>
  <c r="AK4204" i="1" s="1"/>
  <c r="AK4205" i="1" a="1"/>
  <c r="AK4205" i="1" s="1"/>
  <c r="AK4206" i="1" a="1"/>
  <c r="AK4206" i="1" s="1"/>
  <c r="AK4207" i="1" a="1"/>
  <c r="AK4207" i="1" s="1"/>
  <c r="AK4208" i="1" a="1"/>
  <c r="AK4208" i="1" s="1"/>
  <c r="AK4209" i="1" a="1"/>
  <c r="AK4209" i="1" s="1"/>
  <c r="AK4210" i="1" a="1"/>
  <c r="AK4210" i="1" s="1"/>
  <c r="AK4211" i="1" a="1"/>
  <c r="AK4211" i="1" s="1"/>
  <c r="AK4212" i="1" a="1"/>
  <c r="AK4212" i="1" s="1"/>
  <c r="AK4213" i="1" a="1"/>
  <c r="AK4213" i="1" s="1"/>
  <c r="AK4214" i="1" a="1"/>
  <c r="AK4214" i="1" s="1"/>
  <c r="AK4215" i="1" a="1"/>
  <c r="AK4215" i="1" s="1"/>
  <c r="AK4216" i="1" a="1"/>
  <c r="AK4216" i="1" s="1"/>
  <c r="AK4217" i="1" a="1"/>
  <c r="AK4217" i="1" s="1"/>
  <c r="AK4218" i="1" a="1"/>
  <c r="AK4218" i="1" s="1"/>
  <c r="AK4219" i="1" a="1"/>
  <c r="AK4219" i="1" s="1"/>
  <c r="AK4220" i="1" a="1"/>
  <c r="AK4220" i="1" s="1"/>
  <c r="AK4221" i="1" a="1"/>
  <c r="AK4221" i="1" s="1"/>
  <c r="AK4222" i="1" a="1"/>
  <c r="AK4222" i="1" s="1"/>
  <c r="AK4223" i="1" a="1"/>
  <c r="AK4223" i="1" s="1"/>
  <c r="AK4224" i="1" a="1"/>
  <c r="AK4224" i="1" s="1"/>
  <c r="AK4225" i="1" a="1"/>
  <c r="AK4225" i="1" s="1"/>
  <c r="AK4226" i="1" a="1"/>
  <c r="AK4226" i="1" s="1"/>
  <c r="AK4227" i="1" a="1"/>
  <c r="AK4227" i="1" s="1"/>
  <c r="AK4228" i="1" a="1"/>
  <c r="AK4228" i="1" s="1"/>
  <c r="AK4229" i="1" a="1"/>
  <c r="AK4229" i="1" s="1"/>
  <c r="AK4230" i="1" a="1"/>
  <c r="AK4230" i="1" s="1"/>
  <c r="AK4231" i="1" a="1"/>
  <c r="AK4231" i="1" s="1"/>
  <c r="AK4232" i="1" a="1"/>
  <c r="AK4232" i="1" s="1"/>
  <c r="AK4233" i="1" a="1"/>
  <c r="AK4233" i="1" s="1"/>
  <c r="AK4234" i="1" a="1"/>
  <c r="AK4234" i="1" s="1"/>
  <c r="AK4235" i="1" a="1"/>
  <c r="AK4235" i="1" s="1"/>
  <c r="AK4236" i="1" a="1"/>
  <c r="AK4236" i="1" s="1"/>
  <c r="AK4237" i="1" a="1"/>
  <c r="AK4237" i="1" s="1"/>
  <c r="AK4238" i="1" a="1"/>
  <c r="AK4238" i="1" s="1"/>
  <c r="AK4239" i="1" a="1"/>
  <c r="AK4239" i="1" s="1"/>
  <c r="AK4240" i="1" a="1"/>
  <c r="AK4240" i="1" s="1"/>
  <c r="AK4241" i="1" a="1"/>
  <c r="AK4241" i="1" s="1"/>
  <c r="AK4242" i="1" a="1"/>
  <c r="AK4242" i="1" s="1"/>
  <c r="AK4243" i="1" a="1"/>
  <c r="AK4243" i="1" s="1"/>
  <c r="AK4244" i="1" a="1"/>
  <c r="AK4244" i="1" s="1"/>
  <c r="AK4245" i="1" a="1"/>
  <c r="AK4245" i="1"/>
  <c r="AK4246" i="1" a="1"/>
  <c r="AK4246" i="1" s="1"/>
  <c r="AK4247" i="1" a="1"/>
  <c r="AK4247" i="1" s="1"/>
  <c r="AK4248" i="1" a="1"/>
  <c r="AK4248" i="1" s="1"/>
  <c r="AK4249" i="1" a="1"/>
  <c r="AK4249" i="1" s="1"/>
  <c r="AK4250" i="1" a="1"/>
  <c r="AK4250" i="1" s="1"/>
  <c r="AK4251" i="1" a="1"/>
  <c r="AK4251" i="1" s="1"/>
  <c r="AK4252" i="1" a="1"/>
  <c r="AK4252" i="1" s="1"/>
  <c r="AK4253" i="1" a="1"/>
  <c r="AK4253" i="1" s="1"/>
  <c r="AK4254" i="1" a="1"/>
  <c r="AK4254" i="1" s="1"/>
  <c r="AK4255" i="1" a="1"/>
  <c r="AK4255" i="1" s="1"/>
  <c r="AK4256" i="1" a="1"/>
  <c r="AK4256" i="1" s="1"/>
  <c r="AK4257" i="1" a="1"/>
  <c r="AK4257" i="1" s="1"/>
  <c r="AK4258" i="1" a="1"/>
  <c r="AK4258" i="1" s="1"/>
  <c r="AK4259" i="1" a="1"/>
  <c r="AK4259" i="1" s="1"/>
  <c r="AK4260" i="1" a="1"/>
  <c r="AK4260" i="1" s="1"/>
  <c r="AK4261" i="1" a="1"/>
  <c r="AK4261" i="1" s="1"/>
  <c r="AK4262" i="1" a="1"/>
  <c r="AK4262" i="1" s="1"/>
  <c r="AK4263" i="1" a="1"/>
  <c r="AK4263" i="1" s="1"/>
  <c r="AK4264" i="1" a="1"/>
  <c r="AK4264" i="1" s="1"/>
  <c r="AK4265" i="1" a="1"/>
  <c r="AK4265" i="1" s="1"/>
  <c r="AK4266" i="1" a="1"/>
  <c r="AK4266" i="1" s="1"/>
  <c r="AK4267" i="1" a="1"/>
  <c r="AK4267" i="1" s="1"/>
  <c r="AK4268" i="1" a="1"/>
  <c r="AK4268" i="1" s="1"/>
  <c r="AK4269" i="1" a="1"/>
  <c r="AK4269" i="1" s="1"/>
  <c r="AK4270" i="1" a="1"/>
  <c r="AK4270" i="1" s="1"/>
  <c r="AK4271" i="1" a="1"/>
  <c r="AK4271" i="1" s="1"/>
  <c r="AK4272" i="1" a="1"/>
  <c r="AK4272" i="1" s="1"/>
  <c r="AK4273" i="1" a="1"/>
  <c r="AK4273" i="1" s="1"/>
  <c r="AK4274" i="1" a="1"/>
  <c r="AK4274" i="1" s="1"/>
  <c r="AK4275" i="1" a="1"/>
  <c r="AK4275" i="1" s="1"/>
  <c r="AK4276" i="1" a="1"/>
  <c r="AK4276" i="1" s="1"/>
  <c r="AK4277" i="1" a="1"/>
  <c r="AK4277" i="1" s="1"/>
  <c r="AK4278" i="1" a="1"/>
  <c r="AK4278" i="1" s="1"/>
  <c r="AK4279" i="1" a="1"/>
  <c r="AK4279" i="1" s="1"/>
  <c r="AK4280" i="1" a="1"/>
  <c r="AK4280" i="1" s="1"/>
  <c r="AK4281" i="1" a="1"/>
  <c r="AK4281" i="1" s="1"/>
  <c r="AK4282" i="1" a="1"/>
  <c r="AK4282" i="1" s="1"/>
  <c r="AK4283" i="1" a="1"/>
  <c r="AK4283" i="1" s="1"/>
  <c r="AK4284" i="1" a="1"/>
  <c r="AK4284" i="1" s="1"/>
  <c r="AK4285" i="1" a="1"/>
  <c r="AK4285" i="1" s="1"/>
  <c r="AK4286" i="1" a="1"/>
  <c r="AK4286" i="1" s="1"/>
  <c r="AK4287" i="1" a="1"/>
  <c r="AK4287" i="1" s="1"/>
  <c r="AK4288" i="1" a="1"/>
  <c r="AK4288" i="1" s="1"/>
  <c r="AK4289" i="1" a="1"/>
  <c r="AK4289" i="1" s="1"/>
  <c r="AK4290" i="1" a="1"/>
  <c r="AK4290" i="1" s="1"/>
  <c r="AK4291" i="1" a="1"/>
  <c r="AK4291" i="1" s="1"/>
  <c r="AK4292" i="1" a="1"/>
  <c r="AK4292" i="1" s="1"/>
  <c r="AK4293" i="1" a="1"/>
  <c r="AK4293" i="1" s="1"/>
  <c r="AK4294" i="1" a="1"/>
  <c r="AK4294" i="1" s="1"/>
  <c r="AK4295" i="1" a="1"/>
  <c r="AK4295" i="1" s="1"/>
  <c r="AK4296" i="1" a="1"/>
  <c r="AK4296" i="1" s="1"/>
  <c r="AK4297" i="1" a="1"/>
  <c r="AK4297" i="1" s="1"/>
  <c r="AK4298" i="1" a="1"/>
  <c r="AK4298" i="1" s="1"/>
  <c r="AK4299" i="1" a="1"/>
  <c r="AK4299" i="1" s="1"/>
  <c r="AK4300" i="1" a="1"/>
  <c r="AK4300" i="1" s="1"/>
  <c r="AK4301" i="1" a="1"/>
  <c r="AK4301" i="1" s="1"/>
  <c r="AK4302" i="1" a="1"/>
  <c r="AK4302" i="1" s="1"/>
  <c r="AK4303" i="1" a="1"/>
  <c r="AK4303" i="1" s="1"/>
  <c r="AK4304" i="1" a="1"/>
  <c r="AK4304" i="1" s="1"/>
  <c r="AK4305" i="1" a="1"/>
  <c r="AK4305" i="1" s="1"/>
  <c r="AK4306" i="1" a="1"/>
  <c r="AK4306" i="1" s="1"/>
  <c r="AK4307" i="1" a="1"/>
  <c r="AK4307" i="1" s="1"/>
  <c r="AK4308" i="1" a="1"/>
  <c r="AK4308" i="1" s="1"/>
  <c r="AK4309" i="1" a="1"/>
  <c r="AK4309" i="1" s="1"/>
  <c r="AK4310" i="1" a="1"/>
  <c r="AK4310" i="1" s="1"/>
  <c r="AK4311" i="1" a="1"/>
  <c r="AK4311" i="1" s="1"/>
  <c r="AK4312" i="1" a="1"/>
  <c r="AK4312" i="1" s="1"/>
  <c r="AK4313" i="1" a="1"/>
  <c r="AK4313" i="1" s="1"/>
  <c r="AK4314" i="1" a="1"/>
  <c r="AK4314" i="1" s="1"/>
  <c r="AK4315" i="1" a="1"/>
  <c r="AK4315" i="1" s="1"/>
  <c r="AK4316" i="1" a="1"/>
  <c r="AK4316" i="1" s="1"/>
  <c r="AK4317" i="1" a="1"/>
  <c r="AK4317" i="1" s="1"/>
  <c r="AK4318" i="1" a="1"/>
  <c r="AK4318" i="1" s="1"/>
  <c r="AK4319" i="1" a="1"/>
  <c r="AK4319" i="1" s="1"/>
  <c r="AK4320" i="1" a="1"/>
  <c r="AK4320" i="1" s="1"/>
  <c r="AK4321" i="1" a="1"/>
  <c r="AK4321" i="1" s="1"/>
  <c r="AK4322" i="1" a="1"/>
  <c r="AK4322" i="1" s="1"/>
  <c r="AK4323" i="1" a="1"/>
  <c r="AK4323" i="1" s="1"/>
  <c r="AK4324" i="1" a="1"/>
  <c r="AK4324" i="1" s="1"/>
  <c r="AK4325" i="1" a="1"/>
  <c r="AK4325" i="1"/>
  <c r="AK4326" i="1" a="1"/>
  <c r="AK4326" i="1" s="1"/>
  <c r="AK4327" i="1" a="1"/>
  <c r="AK4327" i="1" s="1"/>
  <c r="AK4328" i="1" a="1"/>
  <c r="AK4328" i="1" s="1"/>
  <c r="AK4329" i="1" a="1"/>
  <c r="AK4329" i="1" s="1"/>
  <c r="AK4330" i="1" a="1"/>
  <c r="AK4330" i="1" s="1"/>
  <c r="AK4331" i="1" a="1"/>
  <c r="AK4331" i="1" s="1"/>
  <c r="AK4332" i="1" a="1"/>
  <c r="AK4332" i="1" s="1"/>
  <c r="AK4333" i="1" a="1"/>
  <c r="AK4333" i="1" s="1"/>
  <c r="AK4334" i="1" a="1"/>
  <c r="AK4334" i="1" s="1"/>
  <c r="AK4335" i="1" a="1"/>
  <c r="AK4335" i="1" s="1"/>
  <c r="AK4336" i="1" a="1"/>
  <c r="AK4336" i="1" s="1"/>
  <c r="AK4337" i="1" a="1"/>
  <c r="AK4337" i="1" s="1"/>
  <c r="AK4338" i="1" a="1"/>
  <c r="AK4338" i="1"/>
  <c r="AK4339" i="1" a="1"/>
  <c r="AK4339" i="1" s="1"/>
  <c r="AK4340" i="1" a="1"/>
  <c r="AK4340" i="1" s="1"/>
  <c r="AK4341" i="1" a="1"/>
  <c r="AK4341" i="1" s="1"/>
  <c r="AK4342" i="1" a="1"/>
  <c r="AK4342" i="1" s="1"/>
  <c r="AK4343" i="1" a="1"/>
  <c r="AK4343" i="1" s="1"/>
  <c r="AK4344" i="1" a="1"/>
  <c r="AK4344" i="1" s="1"/>
  <c r="AK4345" i="1" a="1"/>
  <c r="AK4345" i="1" s="1"/>
  <c r="AK4346" i="1" a="1"/>
  <c r="AK4346" i="1" s="1"/>
  <c r="AK4347" i="1" a="1"/>
  <c r="AK4347" i="1"/>
  <c r="AK4348" i="1" a="1"/>
  <c r="AK4348" i="1" s="1"/>
  <c r="AK4349" i="1" a="1"/>
  <c r="AK4349" i="1" s="1"/>
  <c r="AK4350" i="1" a="1"/>
  <c r="AK4350" i="1" s="1"/>
  <c r="AK4351" i="1" a="1"/>
  <c r="AK4351" i="1" s="1"/>
  <c r="AK4352" i="1" a="1"/>
  <c r="AK4352" i="1" s="1"/>
  <c r="AK4353" i="1" a="1"/>
  <c r="AK4353" i="1" s="1"/>
  <c r="AK4354" i="1" a="1"/>
  <c r="AK4354" i="1" s="1"/>
  <c r="AK4355" i="1" a="1"/>
  <c r="AK4355" i="1" s="1"/>
  <c r="AK4356" i="1" a="1"/>
  <c r="AK4356" i="1" s="1"/>
  <c r="AK4357" i="1" a="1"/>
  <c r="AK4357" i="1" s="1"/>
  <c r="AK4358" i="1" a="1"/>
  <c r="AK4358" i="1" s="1"/>
  <c r="AK4359" i="1" a="1"/>
  <c r="AK4359" i="1" s="1"/>
  <c r="AK4360" i="1" a="1"/>
  <c r="AK4360" i="1" s="1"/>
  <c r="AK4361" i="1" a="1"/>
  <c r="AK4361" i="1" s="1"/>
  <c r="AK4362" i="1" a="1"/>
  <c r="AK4362" i="1" s="1"/>
  <c r="AK4363" i="1" a="1"/>
  <c r="AK4363" i="1" s="1"/>
  <c r="AK4364" i="1" a="1"/>
  <c r="AK4364" i="1" s="1"/>
  <c r="AK4365" i="1" a="1"/>
  <c r="AK4365" i="1" s="1"/>
  <c r="AK4366" i="1" a="1"/>
  <c r="AK4366" i="1" s="1"/>
  <c r="AK4367" i="1" a="1"/>
  <c r="AK4367" i="1" s="1"/>
  <c r="AK4368" i="1" a="1"/>
  <c r="AK4368" i="1" s="1"/>
  <c r="AK4369" i="1" a="1"/>
  <c r="AK4369" i="1" s="1"/>
  <c r="AK4370" i="1" a="1"/>
  <c r="AK4370" i="1" s="1"/>
  <c r="AK4371" i="1" a="1"/>
  <c r="AK4371" i="1" s="1"/>
  <c r="AK4372" i="1" a="1"/>
  <c r="AK4372" i="1" s="1"/>
  <c r="AK4373" i="1" a="1"/>
  <c r="AK4373" i="1" s="1"/>
  <c r="AK4374" i="1" a="1"/>
  <c r="AK4374" i="1"/>
  <c r="AK4375" i="1" a="1"/>
  <c r="AK4375" i="1" s="1"/>
  <c r="AK4376" i="1" a="1"/>
  <c r="AK4376" i="1" s="1"/>
  <c r="AK4377" i="1" a="1"/>
  <c r="AK4377" i="1" s="1"/>
  <c r="AK4378" i="1" a="1"/>
  <c r="AK4378" i="1"/>
  <c r="AK4379" i="1" a="1"/>
  <c r="AK4379" i="1" s="1"/>
  <c r="AK4380" i="1" a="1"/>
  <c r="AK4380" i="1" s="1"/>
  <c r="AK4381" i="1" a="1"/>
  <c r="AK4381" i="1" s="1"/>
  <c r="AK4382" i="1" a="1"/>
  <c r="AK4382" i="1" s="1"/>
  <c r="AK4383" i="1" a="1"/>
  <c r="AK4383" i="1" s="1"/>
  <c r="AK4384" i="1" a="1"/>
  <c r="AK4384" i="1" s="1"/>
  <c r="AK4385" i="1" a="1"/>
  <c r="AK4385" i="1" s="1"/>
  <c r="AK4386" i="1" a="1"/>
  <c r="AK4386" i="1" s="1"/>
  <c r="AK4387" i="1" a="1"/>
  <c r="AK4387" i="1" s="1"/>
  <c r="AK4388" i="1" a="1"/>
  <c r="AK4388" i="1" s="1"/>
  <c r="AK4389" i="1" a="1"/>
  <c r="AK4389" i="1" s="1"/>
  <c r="AK4390" i="1" a="1"/>
  <c r="AK4390" i="1" s="1"/>
  <c r="AK4391" i="1" a="1"/>
  <c r="AK4391" i="1" s="1"/>
  <c r="AK4392" i="1" a="1"/>
  <c r="AK4392" i="1" s="1"/>
  <c r="AK4393" i="1" a="1"/>
  <c r="AK4393" i="1" s="1"/>
  <c r="AK4394" i="1" a="1"/>
  <c r="AK4394" i="1" s="1"/>
  <c r="AK4395" i="1" a="1"/>
  <c r="AK4395" i="1" s="1"/>
  <c r="AK4396" i="1" a="1"/>
  <c r="AK4396" i="1" s="1"/>
  <c r="AK4397" i="1" a="1"/>
  <c r="AK4397" i="1" s="1"/>
  <c r="AK4398" i="1" a="1"/>
  <c r="AK4398" i="1" s="1"/>
  <c r="AK4399" i="1" a="1"/>
  <c r="AK4399" i="1" s="1"/>
  <c r="AK4400" i="1" a="1"/>
  <c r="AK4400" i="1" s="1"/>
  <c r="AK4401" i="1" a="1"/>
  <c r="AK4401" i="1" s="1"/>
  <c r="AK4402" i="1" a="1"/>
  <c r="AK4402" i="1" s="1"/>
  <c r="AK4403" i="1" a="1"/>
  <c r="AK4403" i="1" s="1"/>
  <c r="AK4404" i="1" a="1"/>
  <c r="AK4404" i="1" s="1"/>
  <c r="AK4405" i="1" a="1"/>
  <c r="AK4405" i="1" s="1"/>
  <c r="AK4406" i="1" a="1"/>
  <c r="AK4406" i="1" s="1"/>
  <c r="AK4407" i="1" a="1"/>
  <c r="AK4407" i="1" s="1"/>
  <c r="AK4408" i="1" a="1"/>
  <c r="AK4408" i="1" s="1"/>
  <c r="AK4409" i="1" a="1"/>
  <c r="AK4409" i="1" s="1"/>
  <c r="AK4410" i="1" a="1"/>
  <c r="AK4410" i="1"/>
  <c r="AK4411" i="1" a="1"/>
  <c r="AK4411" i="1" s="1"/>
  <c r="AK4412" i="1" a="1"/>
  <c r="AK4412" i="1" s="1"/>
  <c r="AK4413" i="1" a="1"/>
  <c r="AK4413" i="1" s="1"/>
  <c r="AK4414" i="1" a="1"/>
  <c r="AK4414" i="1" s="1"/>
  <c r="AK4415" i="1" a="1"/>
  <c r="AK4415" i="1" s="1"/>
  <c r="AK4416" i="1" a="1"/>
  <c r="AK4416" i="1" s="1"/>
  <c r="AK4417" i="1" a="1"/>
  <c r="AK4417" i="1" s="1"/>
  <c r="AK4418" i="1" a="1"/>
  <c r="AK4418" i="1" s="1"/>
  <c r="AK4419" i="1" a="1"/>
  <c r="AK4419" i="1" s="1"/>
  <c r="AK4420" i="1" a="1"/>
  <c r="AK4420" i="1" s="1"/>
  <c r="AK4421" i="1" a="1"/>
  <c r="AK4421" i="1" s="1"/>
  <c r="AK4422" i="1" a="1"/>
  <c r="AK4422" i="1" s="1"/>
  <c r="AK4423" i="1" a="1"/>
  <c r="AK4423" i="1" s="1"/>
  <c r="AK4424" i="1" a="1"/>
  <c r="AK4424" i="1" s="1"/>
  <c r="AK4425" i="1" a="1"/>
  <c r="AK4425" i="1" s="1"/>
  <c r="AK4426" i="1" a="1"/>
  <c r="AK4426" i="1" s="1"/>
  <c r="AK4427" i="1" a="1"/>
  <c r="AK4427" i="1" s="1"/>
  <c r="AK4428" i="1" a="1"/>
  <c r="AK4428" i="1" s="1"/>
  <c r="AK4429" i="1" a="1"/>
  <c r="AK4429" i="1" s="1"/>
  <c r="AK4430" i="1" a="1"/>
  <c r="AK4430" i="1" s="1"/>
  <c r="AK4431" i="1" a="1"/>
  <c r="AK4431" i="1" s="1"/>
  <c r="AK4432" i="1" a="1"/>
  <c r="AK4432" i="1" s="1"/>
  <c r="AK4433" i="1" a="1"/>
  <c r="AK4433" i="1" s="1"/>
  <c r="AK4434" i="1" a="1"/>
  <c r="AK4434" i="1" s="1"/>
  <c r="AK4435" i="1" a="1"/>
  <c r="AK4435" i="1"/>
  <c r="AK4436" i="1" a="1"/>
  <c r="AK4436" i="1" s="1"/>
  <c r="AK4437" i="1" a="1"/>
  <c r="AK4437" i="1" s="1"/>
  <c r="AK4438" i="1" a="1"/>
  <c r="AK4438" i="1" s="1"/>
  <c r="AK4439" i="1" a="1"/>
  <c r="AK4439" i="1" s="1"/>
  <c r="AK4440" i="1" a="1"/>
  <c r="AK4440" i="1" s="1"/>
  <c r="AK4441" i="1" a="1"/>
  <c r="AK4441" i="1" s="1"/>
  <c r="AK4442" i="1" a="1"/>
  <c r="AK4442" i="1" s="1"/>
  <c r="AK4443" i="1" a="1"/>
  <c r="AK4443" i="1" s="1"/>
  <c r="AK4444" i="1" a="1"/>
  <c r="AK4444" i="1"/>
  <c r="AK4445" i="1" a="1"/>
  <c r="AK4445" i="1" s="1"/>
  <c r="AK4446" i="1" a="1"/>
  <c r="AK4446" i="1" s="1"/>
  <c r="AK4447" i="1" a="1"/>
  <c r="AK4447" i="1" s="1"/>
  <c r="AK4448" i="1" a="1"/>
  <c r="AK4448" i="1" s="1"/>
  <c r="AK4449" i="1" a="1"/>
  <c r="AK4449" i="1" s="1"/>
  <c r="AK4450" i="1" a="1"/>
  <c r="AK4450" i="1" s="1"/>
  <c r="AK4451" i="1" a="1"/>
  <c r="AK4451" i="1" s="1"/>
  <c r="AK4452" i="1" a="1"/>
  <c r="AK4452" i="1" s="1"/>
  <c r="AK4453" i="1" a="1"/>
  <c r="AK4453" i="1" s="1"/>
  <c r="AK4454" i="1" a="1"/>
  <c r="AK4454" i="1" s="1"/>
  <c r="AK4455" i="1" a="1"/>
  <c r="AK4455" i="1" s="1"/>
  <c r="AK4456" i="1" a="1"/>
  <c r="AK4456" i="1" s="1"/>
  <c r="AK4457" i="1" a="1"/>
  <c r="AK4457" i="1" s="1"/>
  <c r="AK4458" i="1" a="1"/>
  <c r="AK4458" i="1" s="1"/>
  <c r="AK4459" i="1" a="1"/>
  <c r="AK4459" i="1" s="1"/>
  <c r="AK4460" i="1" a="1"/>
  <c r="AK4460" i="1" s="1"/>
  <c r="AK4461" i="1" a="1"/>
  <c r="AK4461" i="1" s="1"/>
  <c r="AK4462" i="1" a="1"/>
  <c r="AK4462" i="1" s="1"/>
  <c r="AK4463" i="1" a="1"/>
  <c r="AK4463" i="1" s="1"/>
  <c r="AK4464" i="1" a="1"/>
  <c r="AK4464" i="1" s="1"/>
  <c r="AK4465" i="1" a="1"/>
  <c r="AK4465" i="1" s="1"/>
  <c r="AK4466" i="1" a="1"/>
  <c r="AK4466" i="1" s="1"/>
  <c r="AK4467" i="1" a="1"/>
  <c r="AK4467" i="1" s="1"/>
  <c r="AK4468" i="1" a="1"/>
  <c r="AK4468" i="1" s="1"/>
  <c r="AK4469" i="1" a="1"/>
  <c r="AK4469" i="1" s="1"/>
  <c r="AK4470" i="1" a="1"/>
  <c r="AK4470" i="1"/>
  <c r="AK4471" i="1" a="1"/>
  <c r="AK4471" i="1" s="1"/>
  <c r="AK4472" i="1" a="1"/>
  <c r="AK4472" i="1" s="1"/>
  <c r="AK4473" i="1" a="1"/>
  <c r="AK4473" i="1" s="1"/>
  <c r="AK4474" i="1" a="1"/>
  <c r="AK4474" i="1"/>
  <c r="AK4475" i="1" a="1"/>
  <c r="AK4475" i="1"/>
  <c r="AK4476" i="1" a="1"/>
  <c r="AK4476" i="1" s="1"/>
  <c r="AK4477" i="1" a="1"/>
  <c r="AK4477" i="1" s="1"/>
  <c r="AK4478" i="1" a="1"/>
  <c r="AK4478" i="1" s="1"/>
  <c r="AK4479" i="1" a="1"/>
  <c r="AK4479" i="1" s="1"/>
  <c r="AK4480" i="1" a="1"/>
  <c r="AK4480" i="1" s="1"/>
  <c r="AK4481" i="1" a="1"/>
  <c r="AK4481" i="1"/>
  <c r="AK4482" i="1" a="1"/>
  <c r="AK4482" i="1" s="1"/>
  <c r="AK4483" i="1" a="1"/>
  <c r="AK4483" i="1" s="1"/>
  <c r="AK4484" i="1" a="1"/>
  <c r="AK4484" i="1" s="1"/>
  <c r="AK4485" i="1" a="1"/>
  <c r="AK4485" i="1" s="1"/>
  <c r="AK4486" i="1" a="1"/>
  <c r="AK4486" i="1" s="1"/>
  <c r="AK4487" i="1" a="1"/>
  <c r="AK4487" i="1" s="1"/>
  <c r="AK4488" i="1" a="1"/>
  <c r="AK4488" i="1" s="1"/>
  <c r="AK4489" i="1" a="1"/>
  <c r="AK4489" i="1" s="1"/>
  <c r="AK4490" i="1" a="1"/>
  <c r="AK4490" i="1" s="1"/>
  <c r="AK4491" i="1" a="1"/>
  <c r="AK4491" i="1" s="1"/>
  <c r="AK4492" i="1" a="1"/>
  <c r="AK4492" i="1" s="1"/>
  <c r="AK4493" i="1" a="1"/>
  <c r="AK4493" i="1" s="1"/>
  <c r="AK4494" i="1" a="1"/>
  <c r="AK4494" i="1" s="1"/>
  <c r="AK4495" i="1" a="1"/>
  <c r="AK4495" i="1" s="1"/>
  <c r="AK4496" i="1" a="1"/>
  <c r="AK4496" i="1" s="1"/>
  <c r="AK4497" i="1" a="1"/>
  <c r="AK4497" i="1" s="1"/>
  <c r="AK4498" i="1" a="1"/>
  <c r="AK4498" i="1" s="1"/>
  <c r="AK4499" i="1" a="1"/>
  <c r="AK4499" i="1" s="1"/>
  <c r="AK4500" i="1" a="1"/>
  <c r="AK4500" i="1" s="1"/>
  <c r="AK4501" i="1" a="1"/>
  <c r="AK4501" i="1" s="1"/>
  <c r="AK4502" i="1" a="1"/>
  <c r="AK4502" i="1" s="1"/>
  <c r="AK4503" i="1" a="1"/>
  <c r="AK4503" i="1" s="1"/>
  <c r="AK4504" i="1" a="1"/>
  <c r="AK4504" i="1"/>
  <c r="AK4505" i="1" a="1"/>
  <c r="AK4505" i="1" s="1"/>
  <c r="AK4506" i="1" a="1"/>
  <c r="AK4506" i="1" s="1"/>
  <c r="AK4507" i="1" a="1"/>
  <c r="AK4507" i="1" s="1"/>
  <c r="AK4508" i="1" a="1"/>
  <c r="AK4508" i="1" s="1"/>
  <c r="AK4509" i="1" a="1"/>
  <c r="AK4509" i="1" s="1"/>
  <c r="AK4510" i="1" a="1"/>
  <c r="AK4510" i="1" s="1"/>
  <c r="AK4511" i="1" a="1"/>
  <c r="AK4511" i="1" s="1"/>
  <c r="AK4512" i="1" a="1"/>
  <c r="AK4512" i="1" s="1"/>
  <c r="AK4513" i="1" a="1"/>
  <c r="AK4513" i="1" s="1"/>
  <c r="AK4514" i="1" a="1"/>
  <c r="AK4514" i="1" s="1"/>
  <c r="AK4515" i="1" a="1"/>
  <c r="AK4515" i="1" s="1"/>
  <c r="AK4516" i="1" a="1"/>
  <c r="AK4516" i="1" s="1"/>
  <c r="AK4517" i="1" a="1"/>
  <c r="AK4517" i="1" s="1"/>
  <c r="AK4518" i="1" a="1"/>
  <c r="AK4518" i="1" s="1"/>
  <c r="AK4519" i="1" a="1"/>
  <c r="AK4519" i="1" s="1"/>
  <c r="AK4520" i="1" a="1"/>
  <c r="AK4520" i="1" s="1"/>
  <c r="AK4521" i="1" a="1"/>
  <c r="AK4521" i="1" s="1"/>
  <c r="AK4522" i="1" a="1"/>
  <c r="AK4522" i="1" s="1"/>
  <c r="AK4523" i="1" a="1"/>
  <c r="AK4523" i="1" s="1"/>
  <c r="AK4524" i="1" a="1"/>
  <c r="AK4524" i="1" s="1"/>
  <c r="AK4525" i="1" a="1"/>
  <c r="AK4525" i="1" s="1"/>
  <c r="AK4526" i="1" a="1"/>
  <c r="AK4526" i="1" s="1"/>
  <c r="AK4527" i="1" a="1"/>
  <c r="AK4527" i="1" s="1"/>
  <c r="AK4528" i="1" a="1"/>
  <c r="AK4528" i="1" s="1"/>
  <c r="AK4529" i="1" a="1"/>
  <c r="AK4529" i="1" s="1"/>
  <c r="AK4530" i="1" a="1"/>
  <c r="AK4530" i="1" s="1"/>
  <c r="AK4531" i="1" a="1"/>
  <c r="AK4531" i="1" s="1"/>
  <c r="AK4532" i="1" a="1"/>
  <c r="AK4532" i="1" s="1"/>
  <c r="AK4533" i="1" a="1"/>
  <c r="AK4533" i="1" s="1"/>
  <c r="AK4534" i="1" a="1"/>
  <c r="AK4534" i="1" s="1"/>
  <c r="AK4535" i="1" a="1"/>
  <c r="AK4535" i="1" s="1"/>
  <c r="AK4536" i="1" a="1"/>
  <c r="AK4536" i="1" s="1"/>
  <c r="AK4537" i="1" a="1"/>
  <c r="AK4537" i="1" s="1"/>
  <c r="AK4538" i="1" a="1"/>
  <c r="AK4538" i="1" s="1"/>
  <c r="AK4539" i="1" a="1"/>
  <c r="AK4539" i="1" s="1"/>
  <c r="AK4540" i="1" a="1"/>
  <c r="AK4540" i="1" s="1"/>
  <c r="AK4541" i="1" a="1"/>
  <c r="AK4541" i="1" s="1"/>
  <c r="AK4542" i="1" a="1"/>
  <c r="AK4542" i="1" s="1"/>
  <c r="AK4543" i="1" a="1"/>
  <c r="AK4543" i="1" s="1"/>
  <c r="AK4544" i="1" a="1"/>
  <c r="AK4544" i="1" s="1"/>
  <c r="AK4545" i="1" a="1"/>
  <c r="AK4545" i="1" s="1"/>
  <c r="AK4546" i="1" a="1"/>
  <c r="AK4546" i="1" s="1"/>
  <c r="AK4547" i="1" a="1"/>
  <c r="AK4547" i="1" s="1"/>
  <c r="AK4548" i="1" a="1"/>
  <c r="AK4548" i="1" s="1"/>
  <c r="AK4549" i="1" a="1"/>
  <c r="AK4549" i="1" s="1"/>
  <c r="AK4550" i="1" a="1"/>
  <c r="AK4550" i="1" s="1"/>
  <c r="AK4551" i="1" a="1"/>
  <c r="AK4551" i="1" s="1"/>
  <c r="AK4552" i="1" a="1"/>
  <c r="AK4552" i="1" s="1"/>
  <c r="AK4553" i="1" a="1"/>
  <c r="AK4553" i="1" s="1"/>
  <c r="AK4554" i="1" a="1"/>
  <c r="AK4554" i="1" s="1"/>
  <c r="AK4555" i="1" a="1"/>
  <c r="AK4555" i="1" s="1"/>
  <c r="AK4556" i="1" a="1"/>
  <c r="AK4556" i="1" s="1"/>
  <c r="AK4557" i="1" a="1"/>
  <c r="AK4557" i="1" s="1"/>
  <c r="AK4558" i="1" a="1"/>
  <c r="AK4558" i="1" s="1"/>
  <c r="AK4559" i="1" a="1"/>
  <c r="AK4559" i="1" s="1"/>
  <c r="AK4560" i="1" a="1"/>
  <c r="AK4560" i="1" s="1"/>
  <c r="AK4561" i="1" a="1"/>
  <c r="AK4561" i="1" s="1"/>
  <c r="AK4562" i="1" a="1"/>
  <c r="AK4562" i="1" s="1"/>
  <c r="AK4563" i="1" a="1"/>
  <c r="AK4563" i="1"/>
  <c r="AK4564" i="1" a="1"/>
  <c r="AK4564" i="1" s="1"/>
  <c r="AK4565" i="1" a="1"/>
  <c r="AK4565" i="1" s="1"/>
  <c r="AK4566" i="1" a="1"/>
  <c r="AK4566" i="1" s="1"/>
  <c r="AK4567" i="1" a="1"/>
  <c r="AK4567" i="1"/>
  <c r="AK4568" i="1" a="1"/>
  <c r="AK4568" i="1" s="1"/>
  <c r="AK4569" i="1" a="1"/>
  <c r="AK4569" i="1" s="1"/>
  <c r="AK4570" i="1" a="1"/>
  <c r="AK4570" i="1" s="1"/>
  <c r="AK4571" i="1" a="1"/>
  <c r="AK4571" i="1" s="1"/>
  <c r="AK4572" i="1" a="1"/>
  <c r="AK4572" i="1" s="1"/>
  <c r="AK4573" i="1" a="1"/>
  <c r="AK4573" i="1" s="1"/>
  <c r="AK4574" i="1" a="1"/>
  <c r="AK4574" i="1" s="1"/>
  <c r="AK4575" i="1" a="1"/>
  <c r="AK4575" i="1" s="1"/>
  <c r="AK4576" i="1" a="1"/>
  <c r="AK4576" i="1"/>
  <c r="AK4577" i="1" a="1"/>
  <c r="AK4577" i="1" s="1"/>
  <c r="AK4578" i="1" a="1"/>
  <c r="AK4578" i="1" s="1"/>
  <c r="AK4579" i="1" a="1"/>
  <c r="AK4579" i="1" s="1"/>
  <c r="AK4580" i="1" a="1"/>
  <c r="AK4580" i="1" s="1"/>
  <c r="AK4581" i="1" a="1"/>
  <c r="AK4581" i="1" s="1"/>
  <c r="AK4582" i="1" a="1"/>
  <c r="AK4582" i="1" s="1"/>
  <c r="AK4583" i="1" a="1"/>
  <c r="AK4583" i="1" s="1"/>
  <c r="AK4584" i="1" a="1"/>
  <c r="AK4584" i="1" s="1"/>
  <c r="AK4585" i="1" a="1"/>
  <c r="AK4585" i="1" s="1"/>
  <c r="AK4586" i="1" a="1"/>
  <c r="AK4586" i="1" s="1"/>
  <c r="AK4587" i="1" a="1"/>
  <c r="AK4587" i="1" s="1"/>
  <c r="AK4588" i="1" a="1"/>
  <c r="AK4588" i="1" s="1"/>
  <c r="AK4589" i="1" a="1"/>
  <c r="AK4589" i="1"/>
  <c r="AK4590" i="1" a="1"/>
  <c r="AK4590" i="1" s="1"/>
  <c r="AK4591" i="1" a="1"/>
  <c r="AK4591" i="1" s="1"/>
  <c r="AK4592" i="1" a="1"/>
  <c r="AK4592" i="1" s="1"/>
  <c r="AK4593" i="1" a="1"/>
  <c r="AK4593" i="1" s="1"/>
  <c r="AK4594" i="1" a="1"/>
  <c r="AK4594" i="1" s="1"/>
  <c r="AK4595" i="1" a="1"/>
  <c r="AK4595" i="1" s="1"/>
  <c r="AK4596" i="1" a="1"/>
  <c r="AK4596" i="1" s="1"/>
  <c r="AK4597" i="1" a="1"/>
  <c r="AK4597" i="1" s="1"/>
  <c r="AK4598" i="1" a="1"/>
  <c r="AK4598" i="1" s="1"/>
  <c r="AK4599" i="1" a="1"/>
  <c r="AK4599" i="1" s="1"/>
  <c r="AK4600" i="1" a="1"/>
  <c r="AK4600" i="1" s="1"/>
  <c r="AK4601" i="1" a="1"/>
  <c r="AK4601" i="1" s="1"/>
  <c r="AK4602" i="1" a="1"/>
  <c r="AK4602" i="1" s="1"/>
  <c r="AK4603" i="1" a="1"/>
  <c r="AK4603" i="1" s="1"/>
  <c r="AK4604" i="1" a="1"/>
  <c r="AK4604" i="1" s="1"/>
  <c r="AK4605" i="1" a="1"/>
  <c r="AK4605" i="1" s="1"/>
  <c r="AK4606" i="1" a="1"/>
  <c r="AK4606" i="1" s="1"/>
  <c r="AK4607" i="1" a="1"/>
  <c r="AK4607" i="1" s="1"/>
  <c r="AK4608" i="1" a="1"/>
  <c r="AK4608" i="1"/>
  <c r="AK4609" i="1" a="1"/>
  <c r="AK4609" i="1" s="1"/>
  <c r="AK4610" i="1" a="1"/>
  <c r="AK4610" i="1" s="1"/>
  <c r="AK4611" i="1" a="1"/>
  <c r="AK4611" i="1" s="1"/>
  <c r="AK4612" i="1" a="1"/>
  <c r="AK4612" i="1" s="1"/>
  <c r="AK4613" i="1" a="1"/>
  <c r="AK4613" i="1" s="1"/>
  <c r="AK4614" i="1" a="1"/>
  <c r="AK4614" i="1" s="1"/>
  <c r="AK4615" i="1" a="1"/>
  <c r="AK4615" i="1" s="1"/>
  <c r="AK4616" i="1" a="1"/>
  <c r="AK4616" i="1" s="1"/>
  <c r="AK4617" i="1" a="1"/>
  <c r="AK4617" i="1" s="1"/>
  <c r="AK4618" i="1" a="1"/>
  <c r="AK4618" i="1" s="1"/>
  <c r="AK4619" i="1" a="1"/>
  <c r="AK4619" i="1" s="1"/>
  <c r="AK4620" i="1" a="1"/>
  <c r="AK4620" i="1" s="1"/>
  <c r="AK4621" i="1" a="1"/>
  <c r="AK4621" i="1" s="1"/>
  <c r="AK4622" i="1" a="1"/>
  <c r="AK4622" i="1" s="1"/>
  <c r="AK4623" i="1" a="1"/>
  <c r="AK4623" i="1" s="1"/>
  <c r="AK4624" i="1" a="1"/>
  <c r="AK4624" i="1" s="1"/>
  <c r="AK4625" i="1" a="1"/>
  <c r="AK4625" i="1" s="1"/>
  <c r="AK4626" i="1" a="1"/>
  <c r="AK4626" i="1" s="1"/>
  <c r="AK4627" i="1" a="1"/>
  <c r="AK4627" i="1" s="1"/>
  <c r="AK4628" i="1" a="1"/>
  <c r="AK4628" i="1" s="1"/>
  <c r="AK4629" i="1" a="1"/>
  <c r="AK4629" i="1" s="1"/>
  <c r="AK4630" i="1" a="1"/>
  <c r="AK4630" i="1" s="1"/>
  <c r="AK4631" i="1" a="1"/>
  <c r="AK4631" i="1" s="1"/>
  <c r="AK4632" i="1" a="1"/>
  <c r="AK4632" i="1" s="1"/>
  <c r="AK4633" i="1" a="1"/>
  <c r="AK4633" i="1" s="1"/>
  <c r="AK4634" i="1" a="1"/>
  <c r="AK4634" i="1" s="1"/>
  <c r="AK4635" i="1" a="1"/>
  <c r="AK4635" i="1" s="1"/>
  <c r="AK4636" i="1" a="1"/>
  <c r="AK4636" i="1" s="1"/>
  <c r="AK4637" i="1" a="1"/>
  <c r="AK4637" i="1" s="1"/>
  <c r="AK4638" i="1" a="1"/>
  <c r="AK4638" i="1"/>
  <c r="AK4639" i="1" a="1"/>
  <c r="AK4639" i="1" s="1"/>
  <c r="AK4640" i="1" a="1"/>
  <c r="AK4640" i="1" s="1"/>
  <c r="AK4641" i="1" a="1"/>
  <c r="AK4641" i="1" s="1"/>
  <c r="AK4642" i="1" a="1"/>
  <c r="AK4642" i="1"/>
  <c r="AK4643" i="1" a="1"/>
  <c r="AK4643" i="1" s="1"/>
  <c r="AK4644" i="1" a="1"/>
  <c r="AK4644" i="1"/>
  <c r="AK4645" i="1" a="1"/>
  <c r="AK4645" i="1" s="1"/>
  <c r="AK4646" i="1" a="1"/>
  <c r="AK4646" i="1" s="1"/>
  <c r="AK4647" i="1" a="1"/>
  <c r="AK4647" i="1" s="1"/>
  <c r="AK4648" i="1" a="1"/>
  <c r="AK4648" i="1" s="1"/>
  <c r="AK4649" i="1" a="1"/>
  <c r="AK4649" i="1" s="1"/>
  <c r="AK4650" i="1" a="1"/>
  <c r="AK4650" i="1" s="1"/>
  <c r="AK4651" i="1" a="1"/>
  <c r="AK4651" i="1" s="1"/>
  <c r="AK4652" i="1" a="1"/>
  <c r="AK4652" i="1" s="1"/>
  <c r="AK4653" i="1" a="1"/>
  <c r="AK4653" i="1" s="1"/>
  <c r="AK4654" i="1" a="1"/>
  <c r="AK4654" i="1" s="1"/>
  <c r="AK4655" i="1" a="1"/>
  <c r="AK4655" i="1" s="1"/>
  <c r="AK4656" i="1" a="1"/>
  <c r="AK4656" i="1"/>
  <c r="AK4657" i="1" a="1"/>
  <c r="AK4657" i="1" s="1"/>
  <c r="AK4658" i="1" a="1"/>
  <c r="AK4658" i="1" s="1"/>
  <c r="AK4659" i="1" a="1"/>
  <c r="AK4659" i="1" s="1"/>
  <c r="AK4660" i="1" a="1"/>
  <c r="AK4660" i="1"/>
  <c r="AK4661" i="1" a="1"/>
  <c r="AK4661" i="1" s="1"/>
  <c r="AK4662" i="1" a="1"/>
  <c r="AK4662" i="1" s="1"/>
  <c r="AK4663" i="1" a="1"/>
  <c r="AK4663" i="1" s="1"/>
  <c r="AK4664" i="1" a="1"/>
  <c r="AK4664" i="1" s="1"/>
  <c r="AK4665" i="1" a="1"/>
  <c r="AK4665" i="1" s="1"/>
  <c r="AK4666" i="1" a="1"/>
  <c r="AK4666" i="1"/>
  <c r="AK4667" i="1" a="1"/>
  <c r="AK4667" i="1" s="1"/>
  <c r="AK4668" i="1" a="1"/>
  <c r="AK4668" i="1" s="1"/>
  <c r="AK4669" i="1" a="1"/>
  <c r="AK4669" i="1" s="1"/>
  <c r="AK4670" i="1" a="1"/>
  <c r="AK4670" i="1" s="1"/>
  <c r="AK4671" i="1" a="1"/>
  <c r="AK4671" i="1" s="1"/>
  <c r="AK4672" i="1" a="1"/>
  <c r="AK4672" i="1" s="1"/>
  <c r="AK4673" i="1" a="1"/>
  <c r="AK4673" i="1"/>
  <c r="AK4674" i="1" a="1"/>
  <c r="AK4674" i="1" s="1"/>
  <c r="AK4675" i="1" a="1"/>
  <c r="AK4675" i="1"/>
  <c r="AK4676" i="1" a="1"/>
  <c r="AK4676" i="1" s="1"/>
  <c r="AK4677" i="1" a="1"/>
  <c r="AK4677" i="1" s="1"/>
  <c r="AK4678" i="1" a="1"/>
  <c r="AK4678" i="1" s="1"/>
  <c r="AK4679" i="1" a="1"/>
  <c r="AK4679" i="1" s="1"/>
  <c r="AK4680" i="1" a="1"/>
  <c r="AK4680" i="1" s="1"/>
  <c r="AK4681" i="1" a="1"/>
  <c r="AK4681" i="1" s="1"/>
  <c r="AK4682" i="1" a="1"/>
  <c r="AK4682" i="1" s="1"/>
  <c r="AK4683" i="1" a="1"/>
  <c r="AK4683" i="1" s="1"/>
  <c r="AK4684" i="1" a="1"/>
  <c r="AK4684" i="1" s="1"/>
  <c r="AK4685" i="1" a="1"/>
  <c r="AK4685" i="1" s="1"/>
  <c r="AK4686" i="1" a="1"/>
  <c r="AK4686" i="1" s="1"/>
  <c r="AK4687" i="1" a="1"/>
  <c r="AK4687" i="1" s="1"/>
  <c r="AK4688" i="1" a="1"/>
  <c r="AK4688" i="1" s="1"/>
  <c r="AK4689" i="1" a="1"/>
  <c r="AK4689" i="1" s="1"/>
  <c r="AK4690" i="1" a="1"/>
  <c r="AK4690" i="1" s="1"/>
  <c r="AK4691" i="1" a="1"/>
  <c r="AK4691" i="1" s="1"/>
  <c r="AK4692" i="1" a="1"/>
  <c r="AK4692" i="1"/>
  <c r="AK4693" i="1" a="1"/>
  <c r="AK4693" i="1" s="1"/>
  <c r="AK4694" i="1" a="1"/>
  <c r="AK4694" i="1" s="1"/>
  <c r="AK4695" i="1" a="1"/>
  <c r="AK4695" i="1" s="1"/>
  <c r="AK4696" i="1" a="1"/>
  <c r="AK4696" i="1" s="1"/>
  <c r="AK4697" i="1" a="1"/>
  <c r="AK4697" i="1" s="1"/>
  <c r="AK4698" i="1" a="1"/>
  <c r="AK4698" i="1" s="1"/>
  <c r="AK4699" i="1" a="1"/>
  <c r="AK4699" i="1" s="1"/>
  <c r="AK4700" i="1" a="1"/>
  <c r="AK4700" i="1" s="1"/>
  <c r="AK4701" i="1" a="1"/>
  <c r="AK4701" i="1" s="1"/>
  <c r="AK4702" i="1" a="1"/>
  <c r="AK4702" i="1" s="1"/>
  <c r="AK4703" i="1" a="1"/>
  <c r="AK4703" i="1" s="1"/>
  <c r="AK4704" i="1" a="1"/>
  <c r="AK4704" i="1" s="1"/>
  <c r="AK4705" i="1" a="1"/>
  <c r="AK4705" i="1" s="1"/>
  <c r="AK4706" i="1" a="1"/>
  <c r="AK4706" i="1" s="1"/>
  <c r="AK4707" i="1" a="1"/>
  <c r="AK4707" i="1" s="1"/>
  <c r="AK4708" i="1" a="1"/>
  <c r="AK4708" i="1" s="1"/>
  <c r="AK4709" i="1" a="1"/>
  <c r="AK4709" i="1" s="1"/>
  <c r="AK4710" i="1" a="1"/>
  <c r="AK4710" i="1" s="1"/>
  <c r="AK4711" i="1" a="1"/>
  <c r="AK4711" i="1" s="1"/>
  <c r="AK4712" i="1" a="1"/>
  <c r="AK4712" i="1" s="1"/>
  <c r="AK4713" i="1" a="1"/>
  <c r="AK4713" i="1" s="1"/>
  <c r="AK4714" i="1" a="1"/>
  <c r="AK4714" i="1" s="1"/>
  <c r="AK4715" i="1" a="1"/>
  <c r="AK4715" i="1" s="1"/>
  <c r="AK4716" i="1" a="1"/>
  <c r="AK4716" i="1" s="1"/>
  <c r="AK4717" i="1" a="1"/>
  <c r="AK4717" i="1"/>
  <c r="AK4718" i="1" a="1"/>
  <c r="AK4718" i="1" s="1"/>
  <c r="AK4719" i="1" a="1"/>
  <c r="AK4719" i="1" s="1"/>
  <c r="AK4720" i="1" a="1"/>
  <c r="AK4720" i="1" s="1"/>
  <c r="AK4721" i="1" a="1"/>
  <c r="AK4721" i="1" s="1"/>
  <c r="AK4722" i="1" a="1"/>
  <c r="AK4722" i="1" s="1"/>
  <c r="AK4723" i="1" a="1"/>
  <c r="AK4723" i="1" s="1"/>
  <c r="AK4724" i="1" a="1"/>
  <c r="AK4724" i="1" s="1"/>
  <c r="AK4725" i="1" a="1"/>
  <c r="AK4725" i="1" s="1"/>
  <c r="AK4726" i="1" a="1"/>
  <c r="AK4726" i="1" s="1"/>
  <c r="AK4727" i="1" a="1"/>
  <c r="AK4727" i="1" s="1"/>
  <c r="AK4728" i="1" a="1"/>
  <c r="AK4728" i="1" s="1"/>
  <c r="AK4729" i="1" a="1"/>
  <c r="AK4729" i="1" s="1"/>
  <c r="AK4730" i="1" a="1"/>
  <c r="AK4730" i="1" s="1"/>
  <c r="AK4731" i="1" a="1"/>
  <c r="AK4731" i="1" s="1"/>
  <c r="AK4732" i="1" a="1"/>
  <c r="AK4732" i="1" s="1"/>
  <c r="AK4733" i="1" a="1"/>
  <c r="AK4733" i="1" s="1"/>
  <c r="AK4734" i="1" a="1"/>
  <c r="AK4734" i="1" s="1"/>
  <c r="AK4735" i="1" a="1"/>
  <c r="AK4735" i="1" s="1"/>
  <c r="AK4736" i="1" a="1"/>
  <c r="AK4736" i="1" s="1"/>
  <c r="AK4737" i="1" a="1"/>
  <c r="AK4737" i="1" s="1"/>
  <c r="AK4738" i="1" a="1"/>
  <c r="AK4738" i="1" s="1"/>
  <c r="AK4739" i="1" a="1"/>
  <c r="AK4739" i="1" s="1"/>
  <c r="AK4740" i="1" a="1"/>
  <c r="AK4740" i="1" s="1"/>
  <c r="AK4741" i="1" a="1"/>
  <c r="AK4741" i="1" s="1"/>
  <c r="AK4742" i="1" a="1"/>
  <c r="AK4742" i="1" s="1"/>
  <c r="AK4743" i="1" a="1"/>
  <c r="AK4743" i="1" s="1"/>
  <c r="AK4744" i="1" a="1"/>
  <c r="AK4744" i="1" s="1"/>
  <c r="AK4745" i="1" a="1"/>
  <c r="AK4745" i="1" s="1"/>
  <c r="AK4746" i="1" a="1"/>
  <c r="AK4746" i="1" s="1"/>
  <c r="AK4747" i="1" a="1"/>
  <c r="AK4747" i="1" s="1"/>
  <c r="AK4748" i="1" a="1"/>
  <c r="AK4748" i="1" s="1"/>
  <c r="AK4749" i="1" a="1"/>
  <c r="AK4749" i="1" s="1"/>
  <c r="AK4750" i="1" a="1"/>
  <c r="AK4750" i="1" s="1"/>
  <c r="AK4751" i="1" a="1"/>
  <c r="AK4751" i="1" s="1"/>
  <c r="AK4752" i="1" a="1"/>
  <c r="AK4752" i="1" s="1"/>
  <c r="AK4753" i="1" a="1"/>
  <c r="AK4753" i="1" s="1"/>
  <c r="AK4754" i="1" a="1"/>
  <c r="AK4754" i="1" s="1"/>
  <c r="AK4755" i="1" a="1"/>
  <c r="AK4755" i="1" s="1"/>
  <c r="AK4756" i="1" a="1"/>
  <c r="AK4756" i="1" s="1"/>
  <c r="AK4757" i="1" a="1"/>
  <c r="AK4757" i="1" s="1"/>
  <c r="AK4758" i="1" a="1"/>
  <c r="AK4758" i="1" s="1"/>
  <c r="AK4759" i="1" a="1"/>
  <c r="AK4759" i="1" s="1"/>
  <c r="AK4760" i="1" a="1"/>
  <c r="AK4760" i="1" s="1"/>
  <c r="AK4761" i="1" a="1"/>
  <c r="AK4761" i="1" s="1"/>
  <c r="AK4762" i="1" a="1"/>
  <c r="AK4762" i="1" s="1"/>
  <c r="AK4763" i="1" a="1"/>
  <c r="AK4763" i="1" s="1"/>
  <c r="AK4764" i="1" a="1"/>
  <c r="AK4764" i="1" s="1"/>
  <c r="AK4765" i="1" a="1"/>
  <c r="AK4765" i="1" s="1"/>
  <c r="AK4766" i="1" a="1"/>
  <c r="AK4766" i="1" s="1"/>
  <c r="AK4767" i="1" a="1"/>
  <c r="AK4767" i="1" s="1"/>
  <c r="AK4768" i="1" a="1"/>
  <c r="AK4768" i="1" s="1"/>
  <c r="AK4769" i="1" a="1"/>
  <c r="AK4769" i="1" s="1"/>
  <c r="AK4770" i="1" a="1"/>
  <c r="AK4770" i="1" s="1"/>
  <c r="AK4771" i="1" a="1"/>
  <c r="AK4771" i="1" s="1"/>
  <c r="AK4772" i="1" a="1"/>
  <c r="AK4772" i="1" s="1"/>
  <c r="AK4773" i="1" a="1"/>
  <c r="AK4773" i="1" s="1"/>
  <c r="AK4774" i="1" a="1"/>
  <c r="AK4774" i="1" s="1"/>
  <c r="AK4775" i="1" a="1"/>
  <c r="AK4775" i="1" s="1"/>
  <c r="AK4776" i="1" a="1"/>
  <c r="AK4776" i="1" s="1"/>
  <c r="AK4777" i="1" a="1"/>
  <c r="AK4777" i="1" s="1"/>
  <c r="AK4778" i="1" a="1"/>
  <c r="AK4778" i="1" s="1"/>
  <c r="AK4779" i="1" a="1"/>
  <c r="AK4779" i="1" s="1"/>
  <c r="AK4780" i="1" a="1"/>
  <c r="AK4780" i="1" s="1"/>
  <c r="AK4781" i="1" a="1"/>
  <c r="AK4781" i="1" s="1"/>
  <c r="AK4782" i="1" a="1"/>
  <c r="AK4782" i="1" s="1"/>
  <c r="AK4783" i="1" a="1"/>
  <c r="AK4783" i="1" s="1"/>
  <c r="AK4784" i="1" a="1"/>
  <c r="AK4784" i="1" s="1"/>
  <c r="AK4785" i="1" a="1"/>
  <c r="AK4785" i="1" s="1"/>
  <c r="AK4786" i="1" a="1"/>
  <c r="AK4786" i="1" s="1"/>
  <c r="AK4787" i="1" a="1"/>
  <c r="AK4787" i="1" s="1"/>
  <c r="AK4788" i="1" a="1"/>
  <c r="AK4788" i="1" s="1"/>
  <c r="AK4789" i="1" a="1"/>
  <c r="AK4789" i="1" s="1"/>
  <c r="AK4790" i="1" a="1"/>
  <c r="AK4790" i="1" s="1"/>
  <c r="AK4791" i="1" a="1"/>
  <c r="AK4791" i="1" s="1"/>
  <c r="AK4792" i="1" a="1"/>
  <c r="AK4792" i="1" s="1"/>
  <c r="AK4793" i="1" a="1"/>
  <c r="AK4793" i="1" s="1"/>
  <c r="AK4794" i="1" a="1"/>
  <c r="AK4794" i="1" s="1"/>
  <c r="AK4795" i="1" a="1"/>
  <c r="AK4795" i="1" s="1"/>
  <c r="AK4796" i="1" a="1"/>
  <c r="AK4796" i="1" s="1"/>
  <c r="AK4797" i="1" a="1"/>
  <c r="AK4797" i="1" s="1"/>
  <c r="AK4798" i="1" a="1"/>
  <c r="AK4798" i="1" s="1"/>
  <c r="AK4799" i="1" a="1"/>
  <c r="AK4799" i="1" s="1"/>
  <c r="AK4800" i="1" a="1"/>
  <c r="AK4800" i="1" s="1"/>
  <c r="AK4801" i="1" a="1"/>
  <c r="AK4801" i="1" s="1"/>
  <c r="AK4802" i="1" a="1"/>
  <c r="AK4802" i="1" s="1"/>
  <c r="AK4803" i="1" a="1"/>
  <c r="AK4803" i="1" s="1"/>
  <c r="AK4804" i="1" a="1"/>
  <c r="AK4804" i="1" s="1"/>
  <c r="AK4805" i="1" a="1"/>
  <c r="AK4805" i="1" s="1"/>
  <c r="AK4806" i="1" a="1"/>
  <c r="AK4806" i="1" s="1"/>
  <c r="AK4807" i="1" a="1"/>
  <c r="AK4807" i="1" s="1"/>
  <c r="AK4808" i="1" a="1"/>
  <c r="AK4808" i="1" s="1"/>
  <c r="AK4809" i="1" a="1"/>
  <c r="AK4809" i="1" s="1"/>
  <c r="AK4810" i="1" a="1"/>
  <c r="AK4810" i="1" s="1"/>
  <c r="AK4811" i="1" a="1"/>
  <c r="AK4811" i="1" s="1"/>
  <c r="AK4812" i="1" a="1"/>
  <c r="AK4812" i="1" s="1"/>
  <c r="AK4813" i="1" a="1"/>
  <c r="AK4813" i="1" s="1"/>
  <c r="AK4814" i="1" a="1"/>
  <c r="AK4814" i="1" s="1"/>
  <c r="AK4815" i="1" a="1"/>
  <c r="AK4815" i="1" s="1"/>
  <c r="AK4816" i="1" a="1"/>
  <c r="AK4816" i="1" s="1"/>
  <c r="AK4817" i="1" a="1"/>
  <c r="AK4817" i="1" s="1"/>
  <c r="AK4818" i="1" a="1"/>
  <c r="AK4818" i="1" s="1"/>
  <c r="AK4819" i="1" a="1"/>
  <c r="AK4819" i="1" s="1"/>
  <c r="AK4820" i="1" a="1"/>
  <c r="AK4820" i="1" s="1"/>
  <c r="AK4821" i="1" a="1"/>
  <c r="AK4821" i="1" s="1"/>
  <c r="AK4822" i="1" a="1"/>
  <c r="AK4822" i="1" s="1"/>
  <c r="AK4823" i="1" a="1"/>
  <c r="AK4823" i="1" s="1"/>
  <c r="AK4824" i="1" a="1"/>
  <c r="AK4824" i="1" s="1"/>
  <c r="AK4825" i="1" a="1"/>
  <c r="AK4825" i="1" s="1"/>
  <c r="AK4826" i="1" a="1"/>
  <c r="AK4826" i="1" s="1"/>
  <c r="AK4827" i="1" a="1"/>
  <c r="AK4827" i="1" s="1"/>
  <c r="AK4828" i="1" a="1"/>
  <c r="AK4828" i="1" s="1"/>
  <c r="AK4829" i="1" a="1"/>
  <c r="AK4829" i="1" s="1"/>
  <c r="AK4830" i="1" a="1"/>
  <c r="AK4830" i="1" s="1"/>
  <c r="AK4831" i="1" a="1"/>
  <c r="AK4831" i="1" s="1"/>
  <c r="AK4832" i="1" a="1"/>
  <c r="AK4832" i="1" s="1"/>
  <c r="AK4833" i="1" a="1"/>
  <c r="AK4833" i="1" s="1"/>
  <c r="AK4834" i="1" a="1"/>
  <c r="AK4834" i="1" s="1"/>
  <c r="AK4835" i="1" a="1"/>
  <c r="AK4835" i="1" s="1"/>
  <c r="AK4836" i="1" a="1"/>
  <c r="AK4836" i="1" s="1"/>
  <c r="AK4837" i="1" a="1"/>
  <c r="AK4837" i="1" s="1"/>
  <c r="AK4838" i="1" a="1"/>
  <c r="AK4838" i="1" s="1"/>
  <c r="AK4839" i="1" a="1"/>
  <c r="AK4839" i="1" s="1"/>
  <c r="AK4840" i="1" a="1"/>
  <c r="AK4840" i="1" s="1"/>
  <c r="AK4841" i="1" a="1"/>
  <c r="AK4841" i="1" s="1"/>
  <c r="AK4842" i="1" a="1"/>
  <c r="AK4842" i="1" s="1"/>
  <c r="AK4843" i="1" a="1"/>
  <c r="AK4843" i="1" s="1"/>
  <c r="AK4844" i="1" a="1"/>
  <c r="AK4844" i="1" s="1"/>
  <c r="AK4845" i="1" a="1"/>
  <c r="AK4845" i="1" s="1"/>
  <c r="AK4846" i="1" a="1"/>
  <c r="AK4846" i="1" s="1"/>
  <c r="AK4847" i="1" a="1"/>
  <c r="AK4847" i="1"/>
  <c r="AK4848" i="1" a="1"/>
  <c r="AK4848" i="1" s="1"/>
  <c r="AK4849" i="1" a="1"/>
  <c r="AK4849" i="1" s="1"/>
  <c r="AK4850" i="1" a="1"/>
  <c r="AK4850" i="1" s="1"/>
  <c r="AK4851" i="1" a="1"/>
  <c r="AK4851" i="1" s="1"/>
  <c r="AK4852" i="1" a="1"/>
  <c r="AK4852" i="1" s="1"/>
  <c r="AK4853" i="1" a="1"/>
  <c r="AK4853" i="1" s="1"/>
  <c r="AK4854" i="1" a="1"/>
  <c r="AK4854" i="1" s="1"/>
  <c r="AK4855" i="1" a="1"/>
  <c r="AK4855" i="1" s="1"/>
  <c r="AK4856" i="1" a="1"/>
  <c r="AK4856" i="1" s="1"/>
  <c r="AK4857" i="1" a="1"/>
  <c r="AK4857" i="1" s="1"/>
  <c r="AK4858" i="1" a="1"/>
  <c r="AK4858" i="1" s="1"/>
  <c r="AK4859" i="1" a="1"/>
  <c r="AK4859" i="1" s="1"/>
  <c r="AK4860" i="1" a="1"/>
  <c r="AK4860" i="1" s="1"/>
  <c r="AK4861" i="1" a="1"/>
  <c r="AK4861" i="1" s="1"/>
  <c r="AK4862" i="1" a="1"/>
  <c r="AK4862" i="1" s="1"/>
  <c r="AK4863" i="1" a="1"/>
  <c r="AK4863" i="1" s="1"/>
  <c r="AK4864" i="1" a="1"/>
  <c r="AK4864" i="1" s="1"/>
  <c r="AK4865" i="1" a="1"/>
  <c r="AK4865" i="1" s="1"/>
  <c r="AK4866" i="1" a="1"/>
  <c r="AK4866" i="1" s="1"/>
  <c r="AK4867" i="1" a="1"/>
  <c r="AK4867" i="1" s="1"/>
  <c r="AK4868" i="1" a="1"/>
  <c r="AK4868" i="1" s="1"/>
  <c r="AK4869" i="1" a="1"/>
  <c r="AK4869" i="1" s="1"/>
  <c r="AK4870" i="1" a="1"/>
  <c r="AK4870" i="1" s="1"/>
  <c r="AK4871" i="1" a="1"/>
  <c r="AK4871" i="1" s="1"/>
  <c r="AK4872" i="1" a="1"/>
  <c r="AK4872" i="1" s="1"/>
  <c r="AK4873" i="1" a="1"/>
  <c r="AK4873" i="1" s="1"/>
  <c r="AK4874" i="1" a="1"/>
  <c r="AK4874" i="1" s="1"/>
  <c r="AK4875" i="1" a="1"/>
  <c r="AK4875" i="1" s="1"/>
  <c r="AK4876" i="1" a="1"/>
  <c r="AK4876" i="1"/>
  <c r="AK4877" i="1" a="1"/>
  <c r="AK4877" i="1" s="1"/>
  <c r="AK4878" i="1" a="1"/>
  <c r="AK4878" i="1" s="1"/>
  <c r="AK4879" i="1" a="1"/>
  <c r="AK4879" i="1" s="1"/>
  <c r="AK4880" i="1" a="1"/>
  <c r="AK4880" i="1" s="1"/>
  <c r="AK4881" i="1" a="1"/>
  <c r="AK4881" i="1" s="1"/>
  <c r="AK4882" i="1" a="1"/>
  <c r="AK4882" i="1" s="1"/>
  <c r="AK4883" i="1" a="1"/>
  <c r="AK4883" i="1" s="1"/>
  <c r="AK4884" i="1" a="1"/>
  <c r="AK4884" i="1" s="1"/>
  <c r="AK4885" i="1" a="1"/>
  <c r="AK4885" i="1" s="1"/>
  <c r="AK4886" i="1" a="1"/>
  <c r="AK4886" i="1" s="1"/>
  <c r="AK4887" i="1" a="1"/>
  <c r="AK4887" i="1" s="1"/>
  <c r="AK4888" i="1" a="1"/>
  <c r="AK4888" i="1" s="1"/>
  <c r="AK4889" i="1" a="1"/>
  <c r="AK4889" i="1" s="1"/>
  <c r="AK4890" i="1" a="1"/>
  <c r="AK4890" i="1" s="1"/>
  <c r="AK4891" i="1" a="1"/>
  <c r="AK4891" i="1" s="1"/>
  <c r="AK4892" i="1" a="1"/>
  <c r="AK4892" i="1" s="1"/>
  <c r="AK4893" i="1" a="1"/>
  <c r="AK4893" i="1" s="1"/>
  <c r="AK4894" i="1" a="1"/>
  <c r="AK4894" i="1" s="1"/>
  <c r="AK4895" i="1" a="1"/>
  <c r="AK4895" i="1" s="1"/>
  <c r="AK4896" i="1" a="1"/>
  <c r="AK4896" i="1" s="1"/>
  <c r="AK4897" i="1" a="1"/>
  <c r="AK4897" i="1" s="1"/>
  <c r="AK4898" i="1" a="1"/>
  <c r="AK4898" i="1" s="1"/>
  <c r="AK4899" i="1" a="1"/>
  <c r="AK4899" i="1" s="1"/>
  <c r="AK4900" i="1" a="1"/>
  <c r="AK4900" i="1" s="1"/>
  <c r="AK4901" i="1" a="1"/>
  <c r="AK4901" i="1" s="1"/>
  <c r="AK4902" i="1" a="1"/>
  <c r="AK4902" i="1" s="1"/>
  <c r="AK4903" i="1" a="1"/>
  <c r="AK4903" i="1" s="1"/>
  <c r="AK4904" i="1" a="1"/>
  <c r="AK4904" i="1" s="1"/>
  <c r="AK4905" i="1" a="1"/>
  <c r="AK4905" i="1" s="1"/>
  <c r="AK4906" i="1" a="1"/>
  <c r="AK4906" i="1" s="1"/>
  <c r="AK4907" i="1" a="1"/>
  <c r="AK4907" i="1" s="1"/>
  <c r="AK4908" i="1" a="1"/>
  <c r="AK4908" i="1" s="1"/>
  <c r="AK4909" i="1" a="1"/>
  <c r="AK4909" i="1" s="1"/>
  <c r="AK4910" i="1" a="1"/>
  <c r="AK4910" i="1" s="1"/>
  <c r="AK4911" i="1" a="1"/>
  <c r="AK4911" i="1" s="1"/>
  <c r="AK4912" i="1" a="1"/>
  <c r="AK4912" i="1" s="1"/>
  <c r="AK4913" i="1" a="1"/>
  <c r="AK4913" i="1" s="1"/>
  <c r="AK4914" i="1" a="1"/>
  <c r="AK4914" i="1"/>
  <c r="AK4915" i="1" a="1"/>
  <c r="AK4915" i="1" s="1"/>
  <c r="AK4916" i="1" a="1"/>
  <c r="AK4916" i="1" s="1"/>
  <c r="AK4917" i="1" a="1"/>
  <c r="AK4917" i="1" s="1"/>
  <c r="AK4918" i="1" a="1"/>
  <c r="AK4918" i="1" s="1"/>
  <c r="AK4919" i="1" a="1"/>
  <c r="AK4919" i="1" s="1"/>
  <c r="AK4920" i="1" a="1"/>
  <c r="AK4920" i="1" s="1"/>
  <c r="AK4921" i="1" a="1"/>
  <c r="AK4921" i="1" s="1"/>
  <c r="AK4922" i="1" a="1"/>
  <c r="AK4922" i="1" s="1"/>
  <c r="AK4923" i="1" a="1"/>
  <c r="AK4923" i="1" s="1"/>
  <c r="AK4924" i="1" a="1"/>
  <c r="AK4924" i="1" s="1"/>
  <c r="AK4925" i="1" a="1"/>
  <c r="AK4925" i="1" s="1"/>
  <c r="AK4926" i="1" a="1"/>
  <c r="AK4926" i="1" s="1"/>
  <c r="AK4927" i="1" a="1"/>
  <c r="AK4927" i="1" s="1"/>
  <c r="AK4928" i="1" a="1"/>
  <c r="AK4928" i="1" s="1"/>
  <c r="AK4929" i="1" a="1"/>
  <c r="AK4929" i="1" s="1"/>
  <c r="AK4930" i="1" a="1"/>
  <c r="AK4930" i="1" s="1"/>
  <c r="AK4931" i="1" a="1"/>
  <c r="AK4931" i="1" s="1"/>
  <c r="AK4932" i="1" a="1"/>
  <c r="AK4932" i="1" s="1"/>
  <c r="AK4933" i="1" a="1"/>
  <c r="AK4933" i="1" s="1"/>
  <c r="AK4934" i="1" a="1"/>
  <c r="AK4934" i="1" s="1"/>
  <c r="AK4935" i="1" a="1"/>
  <c r="AK4935" i="1" s="1"/>
  <c r="AK4936" i="1" a="1"/>
  <c r="AK4936" i="1" s="1"/>
  <c r="AK4937" i="1" a="1"/>
  <c r="AK4937" i="1" s="1"/>
  <c r="AK4938" i="1" a="1"/>
  <c r="AK4938" i="1" s="1"/>
  <c r="AK4939" i="1" a="1"/>
  <c r="AK4939" i="1" s="1"/>
  <c r="AK4940" i="1" a="1"/>
  <c r="AK4940" i="1" s="1"/>
  <c r="AK4941" i="1" a="1"/>
  <c r="AK4941" i="1" s="1"/>
  <c r="AK4942" i="1" a="1"/>
  <c r="AK4942" i="1" s="1"/>
  <c r="AK4943" i="1" a="1"/>
  <c r="AK4943" i="1" s="1"/>
  <c r="AK4944" i="1" a="1"/>
  <c r="AK4944" i="1" s="1"/>
  <c r="AK4945" i="1" a="1"/>
  <c r="AK4945" i="1" s="1"/>
  <c r="AK4946" i="1" a="1"/>
  <c r="AK4946" i="1" s="1"/>
  <c r="AK4947" i="1" a="1"/>
  <c r="AK4947" i="1" s="1"/>
  <c r="AK4948" i="1" a="1"/>
  <c r="AK4948" i="1" s="1"/>
  <c r="AK4949" i="1" a="1"/>
  <c r="AK4949" i="1" s="1"/>
  <c r="AK4950" i="1" a="1"/>
  <c r="AK4950" i="1" s="1"/>
  <c r="AK4951" i="1" a="1"/>
  <c r="AK4951" i="1" s="1"/>
  <c r="AK4952" i="1" a="1"/>
  <c r="AK4952" i="1" s="1"/>
  <c r="AK4953" i="1" a="1"/>
  <c r="AK4953" i="1" s="1"/>
  <c r="AK4954" i="1" a="1"/>
  <c r="AK4954" i="1" s="1"/>
  <c r="AK4955" i="1" a="1"/>
  <c r="AK4955" i="1" s="1"/>
  <c r="AK4956" i="1" a="1"/>
  <c r="AK4956" i="1" s="1"/>
  <c r="AK4957" i="1" a="1"/>
  <c r="AK4957" i="1" s="1"/>
  <c r="AK4958" i="1" a="1"/>
  <c r="AK4958" i="1" s="1"/>
  <c r="AK4959" i="1" a="1"/>
  <c r="AK4959" i="1" s="1"/>
  <c r="AK4960" i="1" a="1"/>
  <c r="AK4960" i="1" s="1"/>
  <c r="AK4961" i="1" a="1"/>
  <c r="AK4961" i="1" s="1"/>
  <c r="AK4962" i="1" a="1"/>
  <c r="AK4962" i="1" s="1"/>
  <c r="AK4963" i="1" a="1"/>
  <c r="AK4963" i="1" s="1"/>
  <c r="AK4964" i="1" a="1"/>
  <c r="AK4964" i="1" s="1"/>
  <c r="AK4965" i="1" a="1"/>
  <c r="AK4965" i="1" s="1"/>
  <c r="AK4966" i="1" a="1"/>
  <c r="AK4966" i="1" s="1"/>
  <c r="AK4967" i="1" a="1"/>
  <c r="AK4967" i="1" s="1"/>
  <c r="AK4968" i="1" a="1"/>
  <c r="AK4968" i="1" s="1"/>
  <c r="AK4969" i="1" a="1"/>
  <c r="AK4969" i="1" s="1"/>
  <c r="AK4970" i="1" a="1"/>
  <c r="AK4970" i="1" s="1"/>
  <c r="AK4971" i="1" a="1"/>
  <c r="AK4971" i="1" s="1"/>
  <c r="AK4972" i="1" a="1"/>
  <c r="AK4972" i="1" s="1"/>
  <c r="AK4973" i="1" a="1"/>
  <c r="AK4973" i="1" s="1"/>
  <c r="AK4974" i="1" a="1"/>
  <c r="AK4974" i="1" s="1"/>
  <c r="AK4975" i="1" a="1"/>
  <c r="AK4975" i="1" s="1"/>
  <c r="AK4976" i="1" a="1"/>
  <c r="AK4976" i="1" s="1"/>
  <c r="AK4977" i="1" a="1"/>
  <c r="AK4977" i="1" s="1"/>
  <c r="AK4978" i="1" a="1"/>
  <c r="AK4978" i="1" s="1"/>
  <c r="AK4979" i="1" a="1"/>
  <c r="AK4979" i="1" s="1"/>
  <c r="AK4980" i="1" a="1"/>
  <c r="AK4980" i="1" s="1"/>
  <c r="AK4981" i="1" a="1"/>
  <c r="AK4981" i="1" s="1"/>
  <c r="AK4982" i="1" a="1"/>
  <c r="AK4982" i="1" s="1"/>
  <c r="AK4983" i="1" a="1"/>
  <c r="AK4983" i="1" s="1"/>
  <c r="AK4984" i="1" a="1"/>
  <c r="AK4984" i="1" s="1"/>
  <c r="AK4985" i="1" a="1"/>
  <c r="AK4985" i="1" s="1"/>
  <c r="AK4986" i="1" a="1"/>
  <c r="AK4986" i="1" s="1"/>
  <c r="AK4987" i="1" a="1"/>
  <c r="AK4987" i="1" s="1"/>
  <c r="AK4988" i="1" a="1"/>
  <c r="AK4988" i="1" s="1"/>
  <c r="AK4989" i="1" a="1"/>
  <c r="AK4989" i="1" s="1"/>
  <c r="AK4990" i="1" a="1"/>
  <c r="AK4990" i="1" s="1"/>
  <c r="AK4991" i="1" a="1"/>
  <c r="AK4991" i="1" s="1"/>
  <c r="AK4992" i="1" a="1"/>
  <c r="AK4992" i="1" s="1"/>
  <c r="AK4993" i="1" a="1"/>
  <c r="AK4993" i="1" s="1"/>
  <c r="AK4994" i="1" a="1"/>
  <c r="AK4994" i="1" s="1"/>
  <c r="AK4995" i="1" a="1"/>
  <c r="AK4995" i="1" s="1"/>
  <c r="AK4996" i="1" a="1"/>
  <c r="AK4996" i="1" s="1"/>
  <c r="AK4997" i="1" a="1"/>
  <c r="AK4997" i="1" s="1"/>
  <c r="AK4998" i="1" a="1"/>
  <c r="AK4998" i="1" s="1"/>
  <c r="AK4999" i="1" a="1"/>
  <c r="AK4999" i="1" s="1"/>
  <c r="AK5000" i="1" a="1"/>
  <c r="AK5000" i="1" s="1"/>
  <c r="AK5001" i="1" a="1"/>
  <c r="AK5001" i="1" s="1"/>
  <c r="AK5002" i="1" a="1"/>
  <c r="AK5002" i="1" s="1"/>
  <c r="AK5003" i="1" a="1"/>
  <c r="AK5003" i="1" s="1"/>
  <c r="AK5004" i="1" a="1"/>
  <c r="AK5004" i="1" s="1"/>
  <c r="AK5005" i="1" a="1"/>
  <c r="AK5005" i="1" s="1"/>
  <c r="AK5006" i="1" a="1"/>
  <c r="AK5006" i="1" s="1"/>
  <c r="AK5007" i="1" a="1"/>
  <c r="AK5007" i="1" s="1"/>
  <c r="AK5008" i="1" a="1"/>
  <c r="AK5008" i="1" s="1"/>
  <c r="AK5009" i="1" a="1"/>
  <c r="AK5009" i="1" s="1"/>
  <c r="AK5010" i="1" a="1"/>
  <c r="AK5010" i="1" s="1"/>
  <c r="AK5011" i="1" a="1"/>
  <c r="AK5011" i="1" s="1"/>
  <c r="AK5012" i="1" a="1"/>
  <c r="AK5012" i="1" s="1"/>
  <c r="AK5013" i="1" a="1"/>
  <c r="AK5013" i="1" s="1"/>
  <c r="AK5014" i="1" a="1"/>
  <c r="AK5014" i="1" s="1"/>
  <c r="AK5015" i="1" a="1"/>
  <c r="AK5015" i="1" s="1"/>
  <c r="AK5016" i="1" a="1"/>
  <c r="AK5016" i="1" s="1"/>
  <c r="AK5017" i="1" a="1"/>
  <c r="AK5017" i="1" s="1"/>
  <c r="AK5018" i="1" a="1"/>
  <c r="AK5018" i="1" s="1"/>
  <c r="AK5019" i="1" a="1"/>
  <c r="AK5019" i="1" s="1"/>
  <c r="AK5020" i="1" a="1"/>
  <c r="AK5020" i="1" s="1"/>
  <c r="AK5021" i="1" a="1"/>
  <c r="AK5021" i="1" s="1"/>
  <c r="AK5022" i="1" a="1"/>
  <c r="AK5022" i="1" s="1"/>
  <c r="AK5023" i="1" a="1"/>
  <c r="AK5023" i="1" s="1"/>
  <c r="AK5024" i="1" a="1"/>
  <c r="AK5024" i="1" s="1"/>
  <c r="AK5025" i="1" a="1"/>
  <c r="AK5025" i="1" s="1"/>
  <c r="AK5026" i="1" a="1"/>
  <c r="AK5026" i="1" s="1"/>
  <c r="AK5027" i="1" a="1"/>
  <c r="AK5027" i="1" s="1"/>
  <c r="AK5028" i="1" a="1"/>
  <c r="AK5028" i="1" s="1"/>
  <c r="AK5029" i="1" a="1"/>
  <c r="AK5029" i="1" s="1"/>
  <c r="AK5030" i="1" a="1"/>
  <c r="AK5030" i="1" s="1"/>
  <c r="AK5031" i="1" a="1"/>
  <c r="AK5031" i="1" s="1"/>
  <c r="AK5032" i="1" a="1"/>
  <c r="AK5032" i="1" s="1"/>
  <c r="AK5033" i="1" a="1"/>
  <c r="AK5033" i="1" s="1"/>
  <c r="AK5034" i="1" a="1"/>
  <c r="AK5034" i="1" s="1"/>
  <c r="AK5035" i="1" a="1"/>
  <c r="AK5035" i="1" s="1"/>
  <c r="AK5036" i="1" a="1"/>
  <c r="AK5036" i="1" s="1"/>
  <c r="AK5037" i="1" a="1"/>
  <c r="AK5037" i="1" s="1"/>
  <c r="AK5038" i="1" a="1"/>
  <c r="AK5038" i="1" s="1"/>
  <c r="AK5039" i="1" a="1"/>
  <c r="AK5039" i="1" s="1"/>
  <c r="AK5040" i="1" a="1"/>
  <c r="AK5040" i="1" s="1"/>
  <c r="AK5041" i="1" a="1"/>
  <c r="AK5041" i="1" s="1"/>
  <c r="AK5042" i="1" a="1"/>
  <c r="AK5042" i="1" s="1"/>
  <c r="AK5043" i="1" a="1"/>
  <c r="AK5043" i="1" s="1"/>
  <c r="AK5044" i="1" a="1"/>
  <c r="AK5044" i="1" s="1"/>
  <c r="AK5045" i="1" a="1"/>
  <c r="AK5045" i="1" s="1"/>
  <c r="AK5046" i="1" a="1"/>
  <c r="AK5046" i="1" s="1"/>
  <c r="AK5047" i="1" a="1"/>
  <c r="AK5047" i="1" s="1"/>
  <c r="AK5048" i="1" a="1"/>
  <c r="AK5048" i="1" s="1"/>
  <c r="AK5049" i="1" a="1"/>
  <c r="AK5049" i="1" s="1"/>
  <c r="AK5050" i="1" a="1"/>
  <c r="AK5050" i="1" s="1"/>
  <c r="AK5051" i="1" a="1"/>
  <c r="AK5051" i="1" s="1"/>
  <c r="AK5052" i="1" a="1"/>
  <c r="AK5052" i="1" s="1"/>
  <c r="AK5053" i="1" a="1"/>
  <c r="AK5053" i="1" s="1"/>
  <c r="AK5054" i="1" a="1"/>
  <c r="AK5054" i="1" s="1"/>
  <c r="AK5055" i="1" a="1"/>
  <c r="AK5055" i="1" s="1"/>
  <c r="AK5056" i="1" a="1"/>
  <c r="AK5056" i="1" s="1"/>
  <c r="AK5057" i="1" a="1"/>
  <c r="AK5057" i="1" s="1"/>
  <c r="AK5058" i="1" a="1"/>
  <c r="AK5058" i="1" s="1"/>
  <c r="AK5059" i="1" a="1"/>
  <c r="AK5059" i="1" s="1"/>
  <c r="AK5060" i="1" a="1"/>
  <c r="AK5060" i="1" s="1"/>
  <c r="AK5061" i="1" a="1"/>
  <c r="AK5061" i="1" s="1"/>
  <c r="AK5062" i="1" a="1"/>
  <c r="AK5062" i="1" s="1"/>
  <c r="AK5063" i="1" a="1"/>
  <c r="AK5063" i="1" s="1"/>
  <c r="AK5064" i="1" a="1"/>
  <c r="AK5064" i="1" s="1"/>
  <c r="AK5065" i="1" a="1"/>
  <c r="AK5065" i="1" s="1"/>
  <c r="AK5066" i="1" a="1"/>
  <c r="AK5066" i="1" s="1"/>
  <c r="AK5067" i="1" a="1"/>
  <c r="AK5067" i="1" s="1"/>
  <c r="AK5068" i="1" a="1"/>
  <c r="AK5068" i="1" s="1"/>
  <c r="AK5069" i="1" a="1"/>
  <c r="AK5069" i="1" s="1"/>
  <c r="AK5070" i="1" a="1"/>
  <c r="AK5070" i="1" s="1"/>
  <c r="AK5071" i="1" a="1"/>
  <c r="AK5071" i="1" s="1"/>
  <c r="AK5072" i="1" a="1"/>
  <c r="AK5072" i="1" s="1"/>
  <c r="AK5073" i="1" a="1"/>
  <c r="AK5073" i="1" s="1"/>
  <c r="AK5074" i="1" a="1"/>
  <c r="AK5074" i="1" s="1"/>
  <c r="AK5075" i="1" a="1"/>
  <c r="AK5075" i="1" s="1"/>
  <c r="AK5076" i="1" a="1"/>
  <c r="AK5076" i="1" s="1"/>
  <c r="AK5077" i="1" a="1"/>
  <c r="AK5077" i="1" s="1"/>
  <c r="AK5078" i="1" a="1"/>
  <c r="AK5078" i="1" s="1"/>
  <c r="AK5079" i="1" a="1"/>
  <c r="AK5079" i="1" s="1"/>
  <c r="AK5080" i="1" a="1"/>
  <c r="AK5080" i="1" s="1"/>
  <c r="AK5081" i="1" a="1"/>
  <c r="AK5081" i="1" s="1"/>
  <c r="AK5082" i="1" a="1"/>
  <c r="AK5082" i="1" s="1"/>
  <c r="AK5083" i="1" a="1"/>
  <c r="AK5083" i="1" s="1"/>
  <c r="AK5084" i="1" a="1"/>
  <c r="AK5084" i="1" s="1"/>
  <c r="AK5085" i="1" a="1"/>
  <c r="AK5085" i="1" s="1"/>
  <c r="AK5086" i="1" a="1"/>
  <c r="AK5086" i="1" s="1"/>
  <c r="AK5087" i="1" a="1"/>
  <c r="AK5087" i="1" s="1"/>
  <c r="AK5088" i="1" a="1"/>
  <c r="AK5088" i="1" s="1"/>
  <c r="AK5089" i="1" a="1"/>
  <c r="AK5089" i="1" s="1"/>
  <c r="AK5090" i="1" a="1"/>
  <c r="AK5090" i="1" s="1"/>
  <c r="AK5091" i="1" a="1"/>
  <c r="AK5091" i="1" s="1"/>
  <c r="AK5092" i="1" a="1"/>
  <c r="AK5092" i="1" s="1"/>
  <c r="AK5093" i="1" a="1"/>
  <c r="AK5093" i="1" s="1"/>
  <c r="AK5094" i="1" a="1"/>
  <c r="AK5094" i="1" s="1"/>
  <c r="AK5095" i="1" a="1"/>
  <c r="AK5095" i="1" s="1"/>
  <c r="AK5096" i="1" a="1"/>
  <c r="AK5096" i="1" s="1"/>
  <c r="AK5097" i="1" a="1"/>
  <c r="AK5097" i="1" s="1"/>
  <c r="AK5098" i="1" a="1"/>
  <c r="AK5098" i="1" s="1"/>
  <c r="AK5099" i="1" a="1"/>
  <c r="AK5099" i="1" s="1"/>
  <c r="AK5100" i="1" a="1"/>
  <c r="AK5100" i="1" s="1"/>
  <c r="AK5101" i="1" a="1"/>
  <c r="AK5101" i="1" s="1"/>
  <c r="AK5102" i="1" a="1"/>
  <c r="AK5102" i="1" s="1"/>
  <c r="AK5103" i="1" a="1"/>
  <c r="AK5103" i="1" s="1"/>
  <c r="AK5104" i="1" a="1"/>
  <c r="AK5104" i="1" s="1"/>
  <c r="AK5105" i="1" a="1"/>
  <c r="AK5105" i="1" s="1"/>
  <c r="AK5106" i="1" a="1"/>
  <c r="AK5106" i="1" s="1"/>
  <c r="AK5107" i="1" a="1"/>
  <c r="AK5107" i="1" s="1"/>
  <c r="AK5108" i="1" a="1"/>
  <c r="AK5108" i="1" s="1"/>
  <c r="AK5109" i="1" a="1"/>
  <c r="AK5109" i="1" s="1"/>
  <c r="AK5110" i="1" a="1"/>
  <c r="AK5110" i="1" s="1"/>
  <c r="AK5111" i="1" a="1"/>
  <c r="AK5111" i="1" s="1"/>
  <c r="AK5112" i="1" a="1"/>
  <c r="AK5112" i="1" s="1"/>
  <c r="AK5113" i="1" a="1"/>
  <c r="AK5113" i="1" s="1"/>
  <c r="AK5114" i="1" a="1"/>
  <c r="AK5114" i="1" s="1"/>
  <c r="AK5115" i="1" a="1"/>
  <c r="AK5115" i="1" s="1"/>
  <c r="AK5116" i="1" a="1"/>
  <c r="AK5116" i="1" s="1"/>
  <c r="AK5117" i="1" a="1"/>
  <c r="AK5117" i="1" s="1"/>
  <c r="AK5118" i="1" a="1"/>
  <c r="AK5118" i="1" s="1"/>
  <c r="AK5119" i="1" a="1"/>
  <c r="AK5119" i="1" s="1"/>
  <c r="AK5120" i="1" a="1"/>
  <c r="AK5120" i="1" s="1"/>
  <c r="AK5121" i="1" a="1"/>
  <c r="AK5121" i="1" s="1"/>
  <c r="AK5122" i="1" a="1"/>
  <c r="AK5122" i="1" s="1"/>
  <c r="AK5123" i="1" a="1"/>
  <c r="AK5123" i="1" s="1"/>
  <c r="AK5124" i="1" a="1"/>
  <c r="AK5124" i="1" s="1"/>
  <c r="AK5125" i="1" a="1"/>
  <c r="AK5125" i="1" s="1"/>
  <c r="AK5126" i="1" a="1"/>
  <c r="AK5126" i="1" s="1"/>
  <c r="AK5127" i="1" a="1"/>
  <c r="AK5127" i="1" s="1"/>
  <c r="AK5128" i="1" a="1"/>
  <c r="AK5128" i="1" s="1"/>
  <c r="AK5129" i="1" a="1"/>
  <c r="AK5129" i="1" s="1"/>
  <c r="AK5130" i="1" a="1"/>
  <c r="AK5130" i="1" s="1"/>
  <c r="AK5131" i="1" a="1"/>
  <c r="AK5131" i="1" s="1"/>
  <c r="AK5132" i="1" a="1"/>
  <c r="AK5132" i="1" s="1"/>
  <c r="AK5133" i="1" a="1"/>
  <c r="AK5133" i="1" s="1"/>
  <c r="AK5134" i="1" a="1"/>
  <c r="AK5134" i="1" s="1"/>
  <c r="AK5135" i="1" a="1"/>
  <c r="AK5135" i="1" s="1"/>
  <c r="AK5136" i="1" a="1"/>
  <c r="AK5136" i="1" s="1"/>
  <c r="AK5137" i="1" a="1"/>
  <c r="AK5137" i="1" s="1"/>
  <c r="AK5138" i="1" a="1"/>
  <c r="AK5138" i="1" s="1"/>
  <c r="AK5139" i="1" a="1"/>
  <c r="AK5139" i="1" s="1"/>
  <c r="AK5140" i="1" a="1"/>
  <c r="AK5140" i="1" s="1"/>
  <c r="AK5141" i="1" a="1"/>
  <c r="AK5141" i="1" s="1"/>
  <c r="AK5142" i="1" a="1"/>
  <c r="AK5142" i="1" s="1"/>
  <c r="AK5143" i="1" a="1"/>
  <c r="AK5143" i="1" s="1"/>
  <c r="AK5144" i="1" a="1"/>
  <c r="AK5144" i="1" s="1"/>
  <c r="AK5145" i="1" a="1"/>
  <c r="AK5145" i="1" s="1"/>
  <c r="AK5146" i="1" a="1"/>
  <c r="AK5146" i="1" s="1"/>
  <c r="AK5147" i="1" a="1"/>
  <c r="AK5147" i="1" s="1"/>
  <c r="AK5148" i="1" a="1"/>
  <c r="AK5148" i="1" s="1"/>
  <c r="AK5149" i="1" a="1"/>
  <c r="AK5149" i="1" s="1"/>
  <c r="AK5150" i="1" a="1"/>
  <c r="AK5150" i="1" s="1"/>
  <c r="AK5151" i="1" a="1"/>
  <c r="AK5151" i="1" s="1"/>
  <c r="AK5152" i="1" a="1"/>
  <c r="AK5152" i="1" s="1"/>
  <c r="AK5153" i="1" a="1"/>
  <c r="AK5153" i="1" s="1"/>
  <c r="AK5154" i="1" a="1"/>
  <c r="AK5154" i="1" s="1"/>
  <c r="AK5155" i="1" a="1"/>
  <c r="AK5155" i="1" s="1"/>
  <c r="AK5156" i="1" a="1"/>
  <c r="AK5156" i="1" s="1"/>
  <c r="AK5157" i="1" a="1"/>
  <c r="AK5157" i="1" s="1"/>
  <c r="AK5158" i="1" a="1"/>
  <c r="AK5158" i="1" s="1"/>
  <c r="AK5159" i="1" a="1"/>
  <c r="AK5159" i="1" s="1"/>
  <c r="AK5160" i="1" a="1"/>
  <c r="AK5160" i="1" s="1"/>
  <c r="AK5161" i="1" a="1"/>
  <c r="AK5161" i="1" s="1"/>
  <c r="AK5162" i="1" a="1"/>
  <c r="AK5162" i="1" s="1"/>
  <c r="AK5163" i="1" a="1"/>
  <c r="AK5163" i="1" s="1"/>
  <c r="AK5164" i="1" a="1"/>
  <c r="AK5164" i="1" s="1"/>
  <c r="AK5165" i="1" a="1"/>
  <c r="AK5165" i="1" s="1"/>
  <c r="AK5166" i="1" a="1"/>
  <c r="AK5166" i="1" s="1"/>
  <c r="AK5167" i="1" a="1"/>
  <c r="AK5167" i="1" s="1"/>
  <c r="AK5168" i="1" a="1"/>
  <c r="AK5168" i="1" s="1"/>
  <c r="AK5169" i="1" a="1"/>
  <c r="AK5169" i="1" s="1"/>
  <c r="AK5170" i="1" a="1"/>
  <c r="AK5170" i="1" s="1"/>
  <c r="AK5171" i="1" a="1"/>
  <c r="AK5171" i="1" s="1"/>
  <c r="AK5172" i="1" a="1"/>
  <c r="AK5172" i="1" s="1"/>
  <c r="AK5173" i="1" a="1"/>
  <c r="AK5173" i="1" s="1"/>
  <c r="AK5174" i="1" a="1"/>
  <c r="AK5174" i="1" s="1"/>
  <c r="AK5175" i="1" a="1"/>
  <c r="AK5175" i="1" s="1"/>
  <c r="AK5176" i="1" a="1"/>
  <c r="AK5176" i="1" s="1"/>
  <c r="AK5177" i="1" a="1"/>
  <c r="AK5177" i="1" s="1"/>
  <c r="AK5178" i="1" a="1"/>
  <c r="AK5178" i="1" s="1"/>
  <c r="AK5179" i="1" a="1"/>
  <c r="AK5179" i="1" s="1"/>
  <c r="AK5180" i="1" a="1"/>
  <c r="AK5180" i="1" s="1"/>
  <c r="AK5181" i="1" a="1"/>
  <c r="AK5181" i="1" s="1"/>
  <c r="AK5182" i="1" a="1"/>
  <c r="AK5182" i="1" s="1"/>
  <c r="AK5183" i="1" a="1"/>
  <c r="AK5183" i="1" s="1"/>
  <c r="AK5184" i="1" a="1"/>
  <c r="AK5184" i="1" s="1"/>
  <c r="AK5185" i="1" a="1"/>
  <c r="AK5185" i="1" s="1"/>
  <c r="AK5186" i="1" a="1"/>
  <c r="AK5186" i="1" s="1"/>
  <c r="AK5187" i="1" a="1"/>
  <c r="AK5187" i="1" s="1"/>
  <c r="AK5188" i="1" a="1"/>
  <c r="AK5188" i="1" s="1"/>
  <c r="AK5189" i="1" a="1"/>
  <c r="AK5189" i="1" s="1"/>
  <c r="AK5190" i="1" a="1"/>
  <c r="AK5190" i="1" s="1"/>
  <c r="AK5191" i="1" a="1"/>
  <c r="AK5191" i="1" s="1"/>
  <c r="AK5192" i="1" a="1"/>
  <c r="AK5192" i="1" s="1"/>
  <c r="AK5193" i="1" a="1"/>
  <c r="AK5193" i="1" s="1"/>
  <c r="AK5194" i="1" a="1"/>
  <c r="AK5194" i="1" s="1"/>
  <c r="AK5195" i="1" a="1"/>
  <c r="AK5195" i="1" s="1"/>
  <c r="AK5196" i="1" a="1"/>
  <c r="AK5196" i="1" s="1"/>
  <c r="AK5197" i="1" a="1"/>
  <c r="AK5197" i="1" s="1"/>
  <c r="AK5198" i="1" a="1"/>
  <c r="AK5198" i="1" s="1"/>
  <c r="AK5199" i="1" a="1"/>
  <c r="AK5199" i="1" s="1"/>
  <c r="AK5200" i="1" a="1"/>
  <c r="AK5200" i="1" s="1"/>
  <c r="AK5201" i="1" a="1"/>
  <c r="AK5201" i="1" s="1"/>
  <c r="AK5202" i="1" a="1"/>
  <c r="AK5202" i="1" s="1"/>
  <c r="AK5203" i="1" a="1"/>
  <c r="AK5203" i="1" s="1"/>
  <c r="AK5204" i="1" a="1"/>
  <c r="AK5204" i="1" s="1"/>
  <c r="AK5205" i="1" a="1"/>
  <c r="AK5205" i="1" s="1"/>
  <c r="AK5206" i="1" a="1"/>
  <c r="AK5206" i="1" s="1"/>
  <c r="AK5207" i="1" a="1"/>
  <c r="AK5207" i="1" s="1"/>
  <c r="AK5208" i="1" a="1"/>
  <c r="AK5208" i="1" s="1"/>
  <c r="AK5209" i="1" a="1"/>
  <c r="AK5209" i="1" s="1"/>
  <c r="AK5210" i="1" a="1"/>
  <c r="AK5210" i="1" s="1"/>
  <c r="AK5211" i="1" a="1"/>
  <c r="AK5211" i="1" s="1"/>
  <c r="AK5212" i="1" a="1"/>
  <c r="AK5212" i="1" s="1"/>
  <c r="AK5213" i="1" a="1"/>
  <c r="AK5213" i="1" s="1"/>
  <c r="AK5214" i="1" a="1"/>
  <c r="AK5214" i="1" s="1"/>
  <c r="AK5215" i="1" a="1"/>
  <c r="AK5215" i="1" s="1"/>
  <c r="AK5216" i="1" a="1"/>
  <c r="AK5216" i="1" s="1"/>
  <c r="AK5217" i="1" a="1"/>
  <c r="AK5217" i="1" s="1"/>
  <c r="AK5218" i="1" a="1"/>
  <c r="AK5218" i="1" s="1"/>
  <c r="AK5219" i="1" a="1"/>
  <c r="AK5219" i="1" s="1"/>
  <c r="AK5220" i="1" a="1"/>
  <c r="AK5220" i="1" s="1"/>
  <c r="AK5221" i="1" a="1"/>
  <c r="AK5221" i="1" s="1"/>
  <c r="AK5222" i="1" a="1"/>
  <c r="AK5222" i="1" s="1"/>
  <c r="AK5223" i="1" a="1"/>
  <c r="AK5223" i="1" s="1"/>
  <c r="AK5224" i="1" a="1"/>
  <c r="AK5224" i="1" s="1"/>
  <c r="AK5225" i="1" a="1"/>
  <c r="AK5225" i="1" s="1"/>
  <c r="AK5226" i="1" a="1"/>
  <c r="AK5226" i="1"/>
  <c r="AK5227" i="1" a="1"/>
  <c r="AK5227" i="1" s="1"/>
  <c r="AK5228" i="1" a="1"/>
  <c r="AK5228" i="1" s="1"/>
  <c r="AK5229" i="1" a="1"/>
  <c r="AK5229" i="1" s="1"/>
  <c r="AK5230" i="1" a="1"/>
  <c r="AK5230" i="1" s="1"/>
  <c r="AK5231" i="1" a="1"/>
  <c r="AK5231" i="1" s="1"/>
  <c r="AK5232" i="1" a="1"/>
  <c r="AK5232" i="1" s="1"/>
  <c r="AK5233" i="1" a="1"/>
  <c r="AK5233" i="1" s="1"/>
  <c r="AK5234" i="1" a="1"/>
  <c r="AK5234" i="1" s="1"/>
  <c r="AK5235" i="1" a="1"/>
  <c r="AK5235" i="1" s="1"/>
  <c r="AK5236" i="1" a="1"/>
  <c r="AK5236" i="1" s="1"/>
  <c r="AK5237" i="1" a="1"/>
  <c r="AK5237" i="1" s="1"/>
  <c r="AK5238" i="1" a="1"/>
  <c r="AK5238" i="1" s="1"/>
  <c r="AK5239" i="1" a="1"/>
  <c r="AK5239" i="1" s="1"/>
  <c r="AK5240" i="1" a="1"/>
  <c r="AK5240" i="1" s="1"/>
  <c r="AK5241" i="1" a="1"/>
  <c r="AK5241" i="1" s="1"/>
  <c r="AK5242" i="1" a="1"/>
  <c r="AK5242" i="1" s="1"/>
  <c r="AK5243" i="1" a="1"/>
  <c r="AK5243" i="1" s="1"/>
  <c r="AK5244" i="1" a="1"/>
  <c r="AK5244" i="1" s="1"/>
  <c r="AK5245" i="1" a="1"/>
  <c r="AK5245" i="1" s="1"/>
  <c r="AK5246" i="1" a="1"/>
  <c r="AK5246" i="1" s="1"/>
  <c r="AK5247" i="1" a="1"/>
  <c r="AK5247" i="1" s="1"/>
  <c r="AK5248" i="1" a="1"/>
  <c r="AK5248" i="1" s="1"/>
  <c r="AK5249" i="1" a="1"/>
  <c r="AK5249" i="1" s="1"/>
  <c r="AK5250" i="1" a="1"/>
  <c r="AK5250" i="1"/>
  <c r="AK5251" i="1" a="1"/>
  <c r="AK5251" i="1" s="1"/>
  <c r="AK5252" i="1" a="1"/>
  <c r="AK5252" i="1" s="1"/>
  <c r="AK5253" i="1" a="1"/>
  <c r="AK5253" i="1" s="1"/>
  <c r="AK5254" i="1" a="1"/>
  <c r="AK5254" i="1" s="1"/>
  <c r="AK5255" i="1" a="1"/>
  <c r="AK5255" i="1" s="1"/>
  <c r="AK5256" i="1" a="1"/>
  <c r="AK5256" i="1" s="1"/>
  <c r="AK5257" i="1" a="1"/>
  <c r="AK5257" i="1" s="1"/>
  <c r="AK5258" i="1" a="1"/>
  <c r="AK5258" i="1" s="1"/>
  <c r="AK5259" i="1" a="1"/>
  <c r="AK5259" i="1" s="1"/>
  <c r="AK5260" i="1" a="1"/>
  <c r="AK5260" i="1" s="1"/>
  <c r="AK5261" i="1" a="1"/>
  <c r="AK5261" i="1" s="1"/>
  <c r="AK5262" i="1" a="1"/>
  <c r="AK5262" i="1" s="1"/>
  <c r="AK5263" i="1" a="1"/>
  <c r="AK5263" i="1" s="1"/>
  <c r="AK5264" i="1" a="1"/>
  <c r="AK5264" i="1" s="1"/>
  <c r="AK5265" i="1" a="1"/>
  <c r="AK5265" i="1" s="1"/>
  <c r="AK5266" i="1" a="1"/>
  <c r="AK5266" i="1" s="1"/>
  <c r="AK5267" i="1" a="1"/>
  <c r="AK5267" i="1" s="1"/>
  <c r="AK5268" i="1" a="1"/>
  <c r="AK5268" i="1" s="1"/>
  <c r="AK5269" i="1" a="1"/>
  <c r="AK5269" i="1" s="1"/>
  <c r="AK5270" i="1" a="1"/>
  <c r="AK5270" i="1" s="1"/>
  <c r="AK5271" i="1" a="1"/>
  <c r="AK5271" i="1" s="1"/>
  <c r="AK5272" i="1" a="1"/>
  <c r="AK5272" i="1" s="1"/>
  <c r="AK5273" i="1" a="1"/>
  <c r="AK5273" i="1" s="1"/>
  <c r="AK5274" i="1" a="1"/>
  <c r="AK5274" i="1" s="1"/>
  <c r="AK5275" i="1" a="1"/>
  <c r="AK5275" i="1" s="1"/>
  <c r="AK5276" i="1" a="1"/>
  <c r="AK5276" i="1" s="1"/>
  <c r="AK5277" i="1" a="1"/>
  <c r="AK5277" i="1" s="1"/>
  <c r="AK5278" i="1" a="1"/>
  <c r="AK5278" i="1" s="1"/>
  <c r="AK5279" i="1" a="1"/>
  <c r="AK5279" i="1" s="1"/>
  <c r="AK5280" i="1" a="1"/>
  <c r="AK5280" i="1" s="1"/>
  <c r="AK5281" i="1" a="1"/>
  <c r="AK5281" i="1" s="1"/>
  <c r="AK5282" i="1" a="1"/>
  <c r="AK5282" i="1" s="1"/>
  <c r="AK5283" i="1" a="1"/>
  <c r="AK5283" i="1" s="1"/>
  <c r="AK5284" i="1" a="1"/>
  <c r="AK5284" i="1" s="1"/>
  <c r="AK5285" i="1" a="1"/>
  <c r="AK5285" i="1" s="1"/>
  <c r="AK5286" i="1" a="1"/>
  <c r="AK5286" i="1" s="1"/>
  <c r="AK5287" i="1" a="1"/>
  <c r="AK5287" i="1" s="1"/>
  <c r="AK5288" i="1" a="1"/>
  <c r="AK5288" i="1" s="1"/>
  <c r="AK5289" i="1" a="1"/>
  <c r="AK5289" i="1" s="1"/>
  <c r="AK5290" i="1" a="1"/>
  <c r="AK5290" i="1" s="1"/>
  <c r="AK5291" i="1" a="1"/>
  <c r="AK5291" i="1" s="1"/>
  <c r="AK5292" i="1" a="1"/>
  <c r="AK5292" i="1" s="1"/>
  <c r="AK5293" i="1" a="1"/>
  <c r="AK5293" i="1" s="1"/>
  <c r="AK5294" i="1" a="1"/>
  <c r="AK5294" i="1" s="1"/>
  <c r="AK5295" i="1" a="1"/>
  <c r="AK5295" i="1" s="1"/>
  <c r="AK5296" i="1" a="1"/>
  <c r="AK5296" i="1" s="1"/>
  <c r="AK5297" i="1" a="1"/>
  <c r="AK5297" i="1" s="1"/>
  <c r="AK5298" i="1" a="1"/>
  <c r="AK5298" i="1" s="1"/>
  <c r="AK5299" i="1" a="1"/>
  <c r="AK5299" i="1" s="1"/>
  <c r="AK5300" i="1" a="1"/>
  <c r="AK5300" i="1" s="1"/>
  <c r="AK5301" i="1" a="1"/>
  <c r="AK5301" i="1" s="1"/>
  <c r="AK5302" i="1" a="1"/>
  <c r="AK5302" i="1" s="1"/>
  <c r="AK5303" i="1" a="1"/>
  <c r="AK5303" i="1" s="1"/>
  <c r="AK5304" i="1" a="1"/>
  <c r="AK5304" i="1" s="1"/>
  <c r="AK5305" i="1" a="1"/>
  <c r="AK5305" i="1" s="1"/>
  <c r="AK5306" i="1" a="1"/>
  <c r="AK5306" i="1" s="1"/>
  <c r="AK5307" i="1" a="1"/>
  <c r="AK5307" i="1" s="1"/>
  <c r="AK5308" i="1" a="1"/>
  <c r="AK5308" i="1" s="1"/>
  <c r="AK5309" i="1" a="1"/>
  <c r="AK5309" i="1" s="1"/>
  <c r="AK5310" i="1" a="1"/>
  <c r="AK5310" i="1" s="1"/>
  <c r="AK5311" i="1" a="1"/>
  <c r="AK5311" i="1" s="1"/>
  <c r="AK5312" i="1" a="1"/>
  <c r="AK5312" i="1" s="1"/>
  <c r="AK5313" i="1" a="1"/>
  <c r="AK5313" i="1" s="1"/>
  <c r="AK5314" i="1" a="1"/>
  <c r="AK5314" i="1" s="1"/>
  <c r="AK5315" i="1" a="1"/>
  <c r="AK5315" i="1" s="1"/>
  <c r="AK5316" i="1" a="1"/>
  <c r="AK5316" i="1" s="1"/>
  <c r="AK5317" i="1" a="1"/>
  <c r="AK5317" i="1" s="1"/>
  <c r="AK5318" i="1" a="1"/>
  <c r="AK5318" i="1" s="1"/>
  <c r="AK5319" i="1" a="1"/>
  <c r="AK5319" i="1" s="1"/>
  <c r="AK5320" i="1" a="1"/>
  <c r="AK5320" i="1" s="1"/>
  <c r="AK5321" i="1" a="1"/>
  <c r="AK5321" i="1" s="1"/>
  <c r="AK5322" i="1" a="1"/>
  <c r="AK5322" i="1" s="1"/>
  <c r="AK5323" i="1" a="1"/>
  <c r="AK5323" i="1" s="1"/>
  <c r="AK5324" i="1" a="1"/>
  <c r="AK5324" i="1" s="1"/>
  <c r="AK5325" i="1" a="1"/>
  <c r="AK5325" i="1" s="1"/>
  <c r="AK5326" i="1" a="1"/>
  <c r="AK5326" i="1" s="1"/>
  <c r="AK5327" i="1" a="1"/>
  <c r="AK5327" i="1" s="1"/>
  <c r="AK5328" i="1" a="1"/>
  <c r="AK5328" i="1" s="1"/>
  <c r="AK5329" i="1" a="1"/>
  <c r="AK5329" i="1" s="1"/>
  <c r="AK5330" i="1" a="1"/>
  <c r="AK5330" i="1" s="1"/>
  <c r="AK5331" i="1" a="1"/>
  <c r="AK5331" i="1" s="1"/>
  <c r="AK5332" i="1" a="1"/>
  <c r="AK5332" i="1" s="1"/>
  <c r="AK5333" i="1" a="1"/>
  <c r="AK5333" i="1" s="1"/>
  <c r="AK5334" i="1" a="1"/>
  <c r="AK5334" i="1" s="1"/>
  <c r="AK5335" i="1" a="1"/>
  <c r="AK5335" i="1" s="1"/>
  <c r="AK5336" i="1" a="1"/>
  <c r="AK5336" i="1" s="1"/>
  <c r="AK5337" i="1" a="1"/>
  <c r="AK5337" i="1" s="1"/>
  <c r="AK5338" i="1" a="1"/>
  <c r="AK5338" i="1" s="1"/>
  <c r="AK5339" i="1" a="1"/>
  <c r="AK5339" i="1" s="1"/>
  <c r="AK5340" i="1" a="1"/>
  <c r="AK5340" i="1" s="1"/>
  <c r="AK5341" i="1" a="1"/>
  <c r="AK5341" i="1" s="1"/>
  <c r="AK5342" i="1" a="1"/>
  <c r="AK5342" i="1" s="1"/>
  <c r="AK5343" i="1" a="1"/>
  <c r="AK5343" i="1" s="1"/>
  <c r="AK5344" i="1" a="1"/>
  <c r="AK5344" i="1" s="1"/>
  <c r="AK5345" i="1" a="1"/>
  <c r="AK5345" i="1" s="1"/>
  <c r="AK5346" i="1" a="1"/>
  <c r="AK5346" i="1" s="1"/>
  <c r="AK5347" i="1" a="1"/>
  <c r="AK5347" i="1" s="1"/>
  <c r="AK5348" i="1" a="1"/>
  <c r="AK5348" i="1" s="1"/>
  <c r="AK5349" i="1" a="1"/>
  <c r="AK5349" i="1" s="1"/>
  <c r="AK5350" i="1" a="1"/>
  <c r="AK5350" i="1" s="1"/>
  <c r="AK5351" i="1" a="1"/>
  <c r="AK5351" i="1" s="1"/>
  <c r="AK5352" i="1" a="1"/>
  <c r="AK5352" i="1" s="1"/>
  <c r="AK5353" i="1" a="1"/>
  <c r="AK5353" i="1" s="1"/>
  <c r="AK5354" i="1" a="1"/>
  <c r="AK5354" i="1" s="1"/>
  <c r="AK5355" i="1" a="1"/>
  <c r="AK5355" i="1" s="1"/>
  <c r="AK5356" i="1" a="1"/>
  <c r="AK5356" i="1" s="1"/>
  <c r="AK5357" i="1" a="1"/>
  <c r="AK5357" i="1" s="1"/>
  <c r="AK5358" i="1" a="1"/>
  <c r="AK5358" i="1" s="1"/>
  <c r="AK5359" i="1" a="1"/>
  <c r="AK5359" i="1" s="1"/>
  <c r="AK5360" i="1" a="1"/>
  <c r="AK5360" i="1" s="1"/>
  <c r="AK5361" i="1" a="1"/>
  <c r="AK5361" i="1" s="1"/>
  <c r="AK5362" i="1" a="1"/>
  <c r="AK5362" i="1" s="1"/>
  <c r="AK5363" i="1" a="1"/>
  <c r="AK5363" i="1" s="1"/>
  <c r="AK5364" i="1" a="1"/>
  <c r="AK5364" i="1" s="1"/>
  <c r="AK5365" i="1" a="1"/>
  <c r="AK5365" i="1" s="1"/>
  <c r="AK5366" i="1" a="1"/>
  <c r="AK5366" i="1" s="1"/>
  <c r="AK5367" i="1" a="1"/>
  <c r="AK5367" i="1" s="1"/>
  <c r="AK5368" i="1" a="1"/>
  <c r="AK5368" i="1" s="1"/>
  <c r="AK5369" i="1" a="1"/>
  <c r="AK5369" i="1" s="1"/>
  <c r="AK5370" i="1" a="1"/>
  <c r="AK5370" i="1" s="1"/>
  <c r="AK5371" i="1" a="1"/>
  <c r="AK5371" i="1" s="1"/>
  <c r="AK5372" i="1" a="1"/>
  <c r="AK5372" i="1" s="1"/>
  <c r="AK5373" i="1" a="1"/>
  <c r="AK5373" i="1" s="1"/>
  <c r="AK5374" i="1" a="1"/>
  <c r="AK5374" i="1" s="1"/>
  <c r="AK5375" i="1" a="1"/>
  <c r="AK5375" i="1" s="1"/>
  <c r="AK5376" i="1" a="1"/>
  <c r="AK5376" i="1" s="1"/>
  <c r="AK5377" i="1" a="1"/>
  <c r="AK5377" i="1" s="1"/>
  <c r="AK5378" i="1" a="1"/>
  <c r="AK5378" i="1" s="1"/>
  <c r="AK5379" i="1" a="1"/>
  <c r="AK5379" i="1" s="1"/>
  <c r="AK5380" i="1" a="1"/>
  <c r="AK5380" i="1" s="1"/>
  <c r="AK5381" i="1" a="1"/>
  <c r="AK5381" i="1" s="1"/>
  <c r="AK5382" i="1" a="1"/>
  <c r="AK5382" i="1" s="1"/>
  <c r="AK5383" i="1" a="1"/>
  <c r="AK5383" i="1" s="1"/>
  <c r="AK5384" i="1" a="1"/>
  <c r="AK5384" i="1" s="1"/>
  <c r="AK5385" i="1" a="1"/>
  <c r="AK5385" i="1" s="1"/>
  <c r="AK5386" i="1" a="1"/>
  <c r="AK5386" i="1" s="1"/>
  <c r="AK5387" i="1" a="1"/>
  <c r="AK5387" i="1"/>
  <c r="AK5388" i="1" a="1"/>
  <c r="AK5388" i="1" s="1"/>
  <c r="AK5389" i="1" a="1"/>
  <c r="AK5389" i="1" s="1"/>
  <c r="AK5390" i="1" a="1"/>
  <c r="AK5390" i="1" s="1"/>
  <c r="AK5391" i="1" a="1"/>
  <c r="AK5391" i="1" s="1"/>
  <c r="AK5392" i="1" a="1"/>
  <c r="AK5392" i="1" s="1"/>
  <c r="AK5393" i="1" a="1"/>
  <c r="AK5393" i="1" s="1"/>
  <c r="AK5394" i="1" a="1"/>
  <c r="AK5394" i="1" s="1"/>
  <c r="AK5395" i="1" a="1"/>
  <c r="AK5395" i="1" s="1"/>
  <c r="AK5396" i="1" a="1"/>
  <c r="AK5396" i="1" s="1"/>
  <c r="AK5397" i="1" a="1"/>
  <c r="AK5397" i="1" s="1"/>
  <c r="AK5398" i="1" a="1"/>
  <c r="AK5398" i="1" s="1"/>
  <c r="AK5399" i="1" a="1"/>
  <c r="AK5399" i="1" s="1"/>
  <c r="AK5400" i="1" a="1"/>
  <c r="AK5400" i="1" s="1"/>
  <c r="AK5401" i="1" a="1"/>
  <c r="AK5401" i="1" s="1"/>
  <c r="AK5402" i="1" a="1"/>
  <c r="AK5402" i="1" s="1"/>
  <c r="AK5403" i="1" a="1"/>
  <c r="AK5403" i="1" s="1"/>
  <c r="AK5404" i="1" a="1"/>
  <c r="AK5404" i="1" s="1"/>
  <c r="AK5405" i="1" a="1"/>
  <c r="AK5405" i="1" s="1"/>
  <c r="AK5406" i="1" a="1"/>
  <c r="AK5406" i="1"/>
  <c r="AK5407" i="1" a="1"/>
  <c r="AK5407" i="1" s="1"/>
  <c r="AK5408" i="1" a="1"/>
  <c r="AK5408" i="1" s="1"/>
  <c r="AK5409" i="1" a="1"/>
  <c r="AK5409" i="1" s="1"/>
  <c r="AK5410" i="1" a="1"/>
  <c r="AK5410" i="1" s="1"/>
  <c r="AK5411" i="1" a="1"/>
  <c r="AK5411" i="1" s="1"/>
  <c r="AK5412" i="1" a="1"/>
  <c r="AK5412" i="1" s="1"/>
  <c r="AK5413" i="1" a="1"/>
  <c r="AK5413" i="1" s="1"/>
  <c r="AK5414" i="1" a="1"/>
  <c r="AK5414" i="1" s="1"/>
  <c r="AK5415" i="1" a="1"/>
  <c r="AK5415" i="1" s="1"/>
  <c r="AK5416" i="1" a="1"/>
  <c r="AK5416" i="1" s="1"/>
  <c r="AK5417" i="1" a="1"/>
  <c r="AK5417" i="1" s="1"/>
  <c r="AK5418" i="1" a="1"/>
  <c r="AK5418" i="1" s="1"/>
  <c r="AK5419" i="1" a="1"/>
  <c r="AK5419" i="1" s="1"/>
  <c r="AK5420" i="1" a="1"/>
  <c r="AK5420" i="1" s="1"/>
  <c r="AK5421" i="1" a="1"/>
  <c r="AK5421" i="1" s="1"/>
  <c r="AK5422" i="1" a="1"/>
  <c r="AK5422" i="1" s="1"/>
  <c r="AK5423" i="1" a="1"/>
  <c r="AK5423" i="1" s="1"/>
  <c r="AK5424" i="1" a="1"/>
  <c r="AK5424" i="1" s="1"/>
  <c r="AK5425" i="1" a="1"/>
  <c r="AK5425" i="1" s="1"/>
  <c r="AK5426" i="1" a="1"/>
  <c r="AK5426" i="1" s="1"/>
  <c r="AK5427" i="1" a="1"/>
  <c r="AK5427" i="1" s="1"/>
  <c r="AK5428" i="1" a="1"/>
  <c r="AK5428" i="1" s="1"/>
  <c r="AK5429" i="1" a="1"/>
  <c r="AK5429" i="1" s="1"/>
  <c r="AK5430" i="1" a="1"/>
  <c r="AK5430" i="1" s="1"/>
  <c r="AK5431" i="1" a="1"/>
  <c r="AK5431" i="1" s="1"/>
  <c r="AK5432" i="1" a="1"/>
  <c r="AK5432" i="1" s="1"/>
  <c r="AK5433" i="1" a="1"/>
  <c r="AK5433" i="1" s="1"/>
  <c r="AK5434" i="1" a="1"/>
  <c r="AK5434" i="1" s="1"/>
  <c r="AK5435" i="1" a="1"/>
  <c r="AK5435" i="1" s="1"/>
  <c r="AK5436" i="1" a="1"/>
  <c r="AK5436" i="1" s="1"/>
  <c r="AK5437" i="1" a="1"/>
  <c r="AK5437" i="1" s="1"/>
  <c r="AK5438" i="1" a="1"/>
  <c r="AK5438" i="1" s="1"/>
  <c r="AK5439" i="1" a="1"/>
  <c r="AK5439" i="1" s="1"/>
  <c r="AK5440" i="1" a="1"/>
  <c r="AK5440" i="1" s="1"/>
  <c r="AK5441" i="1" a="1"/>
  <c r="AK5441" i="1" s="1"/>
  <c r="AK5442" i="1" a="1"/>
  <c r="AK5442" i="1" s="1"/>
  <c r="AK5443" i="1" a="1"/>
  <c r="AK5443" i="1" s="1"/>
  <c r="AK5444" i="1" a="1"/>
  <c r="AK5444" i="1" s="1"/>
  <c r="AK5445" i="1" a="1"/>
  <c r="AK5445" i="1" s="1"/>
  <c r="AK5446" i="1" a="1"/>
  <c r="AK5446" i="1" s="1"/>
  <c r="AK5447" i="1" a="1"/>
  <c r="AK5447" i="1"/>
  <c r="AK5448" i="1" a="1"/>
  <c r="AK5448" i="1" s="1"/>
  <c r="AK5449" i="1" a="1"/>
  <c r="AK5449" i="1" s="1"/>
  <c r="AK5450" i="1" a="1"/>
  <c r="AK5450" i="1" s="1"/>
  <c r="AK5451" i="1" a="1"/>
  <c r="AK5451" i="1" s="1"/>
  <c r="AK5452" i="1" a="1"/>
  <c r="AK5452" i="1" s="1"/>
  <c r="AK5453" i="1" a="1"/>
  <c r="AK5453" i="1" s="1"/>
  <c r="AK5454" i="1" a="1"/>
  <c r="AK5454" i="1" s="1"/>
  <c r="AK5455" i="1" a="1"/>
  <c r="AK5455" i="1" s="1"/>
  <c r="AK5456" i="1" a="1"/>
  <c r="AK5456" i="1" s="1"/>
  <c r="AK5457" i="1" a="1"/>
  <c r="AK5457" i="1" s="1"/>
  <c r="AK5458" i="1" a="1"/>
  <c r="AK5458" i="1" s="1"/>
  <c r="AK5459" i="1" a="1"/>
  <c r="AK5459" i="1" s="1"/>
  <c r="AK5460" i="1" a="1"/>
  <c r="AK5460" i="1" s="1"/>
  <c r="AK5461" i="1" a="1"/>
  <c r="AK5461" i="1" s="1"/>
  <c r="AK5462" i="1" a="1"/>
  <c r="AK5462" i="1" s="1"/>
  <c r="AK5463" i="1" a="1"/>
  <c r="AK5463" i="1" s="1"/>
  <c r="AK5464" i="1" a="1"/>
  <c r="AK5464" i="1" s="1"/>
  <c r="AK5465" i="1" a="1"/>
  <c r="AK5465" i="1" s="1"/>
  <c r="AK5466" i="1" a="1"/>
  <c r="AK5466" i="1" s="1"/>
  <c r="AK5467" i="1" a="1"/>
  <c r="AK5467" i="1" s="1"/>
  <c r="AK5468" i="1" a="1"/>
  <c r="AK5468" i="1" s="1"/>
  <c r="AK5469" i="1" a="1"/>
  <c r="AK5469" i="1" s="1"/>
  <c r="AK5470" i="1" a="1"/>
  <c r="AK5470" i="1" s="1"/>
  <c r="AK5471" i="1" a="1"/>
  <c r="AK5471" i="1" s="1"/>
  <c r="AK5472" i="1" a="1"/>
  <c r="AK5472" i="1" s="1"/>
  <c r="AK5473" i="1" a="1"/>
  <c r="AK5473" i="1" s="1"/>
  <c r="AK5474" i="1" a="1"/>
  <c r="AK5474" i="1" s="1"/>
  <c r="AK5475" i="1" a="1"/>
  <c r="AK5475" i="1" s="1"/>
  <c r="AK5476" i="1" a="1"/>
  <c r="AK5476" i="1" s="1"/>
  <c r="AK5477" i="1" a="1"/>
  <c r="AK5477" i="1" s="1"/>
  <c r="AK5478" i="1" a="1"/>
  <c r="AK5478" i="1" s="1"/>
  <c r="AK5479" i="1" a="1"/>
  <c r="AK5479" i="1" s="1"/>
  <c r="AK5480" i="1" a="1"/>
  <c r="AK5480" i="1" s="1"/>
  <c r="AK5481" i="1" a="1"/>
  <c r="AK5481" i="1" s="1"/>
  <c r="AK5482" i="1" a="1"/>
  <c r="AK5482" i="1" s="1"/>
  <c r="AK5483" i="1" a="1"/>
  <c r="AK5483" i="1" s="1"/>
  <c r="AK5484" i="1" a="1"/>
  <c r="AK5484" i="1" s="1"/>
  <c r="AK5485" i="1" a="1"/>
  <c r="AK5485" i="1" s="1"/>
  <c r="AK5486" i="1" a="1"/>
  <c r="AK5486" i="1" s="1"/>
  <c r="AK5487" i="1" a="1"/>
  <c r="AK5487" i="1" s="1"/>
  <c r="AK5488" i="1" a="1"/>
  <c r="AK5488" i="1" s="1"/>
  <c r="AK5489" i="1" a="1"/>
  <c r="AK5489" i="1" s="1"/>
  <c r="AK5490" i="1" a="1"/>
  <c r="AK5490" i="1" s="1"/>
  <c r="AK5491" i="1" a="1"/>
  <c r="AK5491" i="1" s="1"/>
  <c r="AK5492" i="1" a="1"/>
  <c r="AK5492" i="1" s="1"/>
  <c r="AK5493" i="1" a="1"/>
  <c r="AK5493" i="1" s="1"/>
  <c r="AK5494" i="1" a="1"/>
  <c r="AK5494" i="1" s="1"/>
  <c r="AK5495" i="1" a="1"/>
  <c r="AK5495" i="1" s="1"/>
  <c r="AK5496" i="1" a="1"/>
  <c r="AK5496" i="1" s="1"/>
  <c r="AK5497" i="1" a="1"/>
  <c r="AK5497" i="1" s="1"/>
  <c r="AK5498" i="1" a="1"/>
  <c r="AK5498" i="1" s="1"/>
  <c r="AK5499" i="1" a="1"/>
  <c r="AK5499" i="1" s="1"/>
  <c r="AK5500" i="1" a="1"/>
  <c r="AK5500" i="1" s="1"/>
  <c r="AK5501" i="1" a="1"/>
  <c r="AK5501" i="1" s="1"/>
  <c r="AK5502" i="1" a="1"/>
  <c r="AK5502" i="1" s="1"/>
  <c r="AK5503" i="1" a="1"/>
  <c r="AK5503" i="1" s="1"/>
  <c r="AK5504" i="1" a="1"/>
  <c r="AK5504" i="1" s="1"/>
  <c r="AK5505" i="1" a="1"/>
  <c r="AK5505" i="1" s="1"/>
  <c r="AK5506" i="1" a="1"/>
  <c r="AK5506" i="1" s="1"/>
  <c r="AK5507" i="1" a="1"/>
  <c r="AK5507" i="1" s="1"/>
  <c r="AK5508" i="1" a="1"/>
  <c r="AK5508" i="1" s="1"/>
  <c r="AK5509" i="1" a="1"/>
  <c r="AK5509" i="1" s="1"/>
  <c r="AK5510" i="1" a="1"/>
  <c r="AK5510" i="1" s="1"/>
  <c r="AK5511" i="1" a="1"/>
  <c r="AK5511" i="1" s="1"/>
  <c r="AK5512" i="1" a="1"/>
  <c r="AK5512" i="1" s="1"/>
  <c r="AK5513" i="1" a="1"/>
  <c r="AK5513" i="1" s="1"/>
  <c r="AK5514" i="1" a="1"/>
  <c r="AK5514" i="1" s="1"/>
  <c r="AK5515" i="1" a="1"/>
  <c r="AK5515" i="1" s="1"/>
  <c r="AK5516" i="1" a="1"/>
  <c r="AK5516" i="1" s="1"/>
  <c r="AK5517" i="1" a="1"/>
  <c r="AK5517" i="1" s="1"/>
  <c r="AK5518" i="1" a="1"/>
  <c r="AK5518" i="1" s="1"/>
  <c r="AK5519" i="1" a="1"/>
  <c r="AK5519" i="1" s="1"/>
  <c r="AK5520" i="1" a="1"/>
  <c r="AK5520" i="1" s="1"/>
  <c r="AK5521" i="1" a="1"/>
  <c r="AK5521" i="1" s="1"/>
  <c r="AK5522" i="1" a="1"/>
  <c r="AK5522" i="1" s="1"/>
  <c r="AK5523" i="1" a="1"/>
  <c r="AK5523" i="1" s="1"/>
  <c r="AK5524" i="1" a="1"/>
  <c r="AK5524" i="1" s="1"/>
  <c r="AK5525" i="1" a="1"/>
  <c r="AK5525" i="1" s="1"/>
  <c r="AK5526" i="1" a="1"/>
  <c r="AK5526" i="1" s="1"/>
  <c r="AK5527" i="1" a="1"/>
  <c r="AK5527" i="1" s="1"/>
  <c r="AK5528" i="1" a="1"/>
  <c r="AK5528" i="1" s="1"/>
  <c r="AK5529" i="1" a="1"/>
  <c r="AK5529" i="1" s="1"/>
  <c r="AK5530" i="1" a="1"/>
  <c r="AK5530" i="1" s="1"/>
  <c r="AK5531" i="1" a="1"/>
  <c r="AK5531" i="1" s="1"/>
  <c r="AK5532" i="1" a="1"/>
  <c r="AK5532" i="1" s="1"/>
  <c r="AK5533" i="1" a="1"/>
  <c r="AK5533" i="1" s="1"/>
  <c r="AK5534" i="1" a="1"/>
  <c r="AK5534" i="1" s="1"/>
  <c r="AK5535" i="1" a="1"/>
  <c r="AK5535" i="1" s="1"/>
  <c r="AK5536" i="1" a="1"/>
  <c r="AK5536" i="1" s="1"/>
  <c r="AK5537" i="1" a="1"/>
  <c r="AK5537" i="1" s="1"/>
  <c r="AK5538" i="1" a="1"/>
  <c r="AK5538" i="1" s="1"/>
  <c r="AK5539" i="1" a="1"/>
  <c r="AK5539" i="1" s="1"/>
  <c r="AK5540" i="1" a="1"/>
  <c r="AK5540" i="1" s="1"/>
  <c r="AK5541" i="1" a="1"/>
  <c r="AK5541" i="1" s="1"/>
  <c r="AK5542" i="1" a="1"/>
  <c r="AK5542" i="1" s="1"/>
  <c r="AK5543" i="1" a="1"/>
  <c r="AK5543" i="1" s="1"/>
  <c r="AK5544" i="1" a="1"/>
  <c r="AK5544" i="1" s="1"/>
  <c r="AK5545" i="1" a="1"/>
  <c r="AK5545" i="1" s="1"/>
  <c r="AK5546" i="1" a="1"/>
  <c r="AK5546" i="1" s="1"/>
  <c r="AK5547" i="1" a="1"/>
  <c r="AK5547" i="1" s="1"/>
  <c r="AK5548" i="1" a="1"/>
  <c r="AK5548" i="1" s="1"/>
  <c r="AK5549" i="1" a="1"/>
  <c r="AK5549" i="1" s="1"/>
  <c r="AK5550" i="1" a="1"/>
  <c r="AK5550" i="1" s="1"/>
  <c r="AK5551" i="1" a="1"/>
  <c r="AK5551" i="1" s="1"/>
  <c r="AK5552" i="1" a="1"/>
  <c r="AK5552" i="1" s="1"/>
  <c r="AK5553" i="1" a="1"/>
  <c r="AK5553" i="1" s="1"/>
  <c r="AK5554" i="1" a="1"/>
  <c r="AK5554" i="1" s="1"/>
  <c r="AK5555" i="1" a="1"/>
  <c r="AK5555" i="1" s="1"/>
  <c r="AK5556" i="1" a="1"/>
  <c r="AK5556" i="1" s="1"/>
  <c r="AK5557" i="1" a="1"/>
  <c r="AK5557" i="1" s="1"/>
  <c r="AK5558" i="1" a="1"/>
  <c r="AK5558" i="1" s="1"/>
  <c r="AK5559" i="1" a="1"/>
  <c r="AK5559" i="1" s="1"/>
  <c r="AK5560" i="1" a="1"/>
  <c r="AK5560" i="1" s="1"/>
  <c r="AK5561" i="1" a="1"/>
  <c r="AK5561" i="1" s="1"/>
  <c r="AK5562" i="1" a="1"/>
  <c r="AK5562" i="1" s="1"/>
  <c r="AK5563" i="1" a="1"/>
  <c r="AK5563" i="1" s="1"/>
  <c r="AK5564" i="1" a="1"/>
  <c r="AK5564" i="1" s="1"/>
  <c r="AK5565" i="1" a="1"/>
  <c r="AK5565" i="1" s="1"/>
  <c r="AK5566" i="1" a="1"/>
  <c r="AK5566" i="1" s="1"/>
  <c r="AK5567" i="1" a="1"/>
  <c r="AK5567" i="1" s="1"/>
  <c r="AK5568" i="1" a="1"/>
  <c r="AK5568" i="1" s="1"/>
  <c r="AK5569" i="1" a="1"/>
  <c r="AK5569" i="1" s="1"/>
  <c r="AK5570" i="1" a="1"/>
  <c r="AK5570" i="1" s="1"/>
  <c r="AK5571" i="1" a="1"/>
  <c r="AK5571" i="1" s="1"/>
  <c r="AK5572" i="1" a="1"/>
  <c r="AK5572" i="1" s="1"/>
  <c r="AK5573" i="1" a="1"/>
  <c r="AK5573" i="1" s="1"/>
  <c r="AK5574" i="1" a="1"/>
  <c r="AK5574" i="1"/>
  <c r="AK5575" i="1" a="1"/>
  <c r="AK5575" i="1" s="1"/>
  <c r="AK5576" i="1" a="1"/>
  <c r="AK5576" i="1" s="1"/>
  <c r="AK5577" i="1" a="1"/>
  <c r="AK5577" i="1" s="1"/>
  <c r="AK5578" i="1" a="1"/>
  <c r="AK5578" i="1" s="1"/>
  <c r="AK5579" i="1" a="1"/>
  <c r="AK5579" i="1" s="1"/>
  <c r="AK5580" i="1" a="1"/>
  <c r="AK5580" i="1" s="1"/>
  <c r="AK5581" i="1" a="1"/>
  <c r="AK5581" i="1" s="1"/>
  <c r="AK5582" i="1" a="1"/>
  <c r="AK5582" i="1" s="1"/>
  <c r="AK5583" i="1" a="1"/>
  <c r="AK5583" i="1" s="1"/>
  <c r="AK5584" i="1" a="1"/>
  <c r="AK5584" i="1" s="1"/>
  <c r="AK5585" i="1" a="1"/>
  <c r="AK5585" i="1" s="1"/>
  <c r="AK5586" i="1" a="1"/>
  <c r="AK5586" i="1" s="1"/>
  <c r="AK5587" i="1" a="1"/>
  <c r="AK5587" i="1" s="1"/>
  <c r="AK5588" i="1" a="1"/>
  <c r="AK5588" i="1" s="1"/>
  <c r="AK5589" i="1" a="1"/>
  <c r="AK5589" i="1" s="1"/>
  <c r="AK5590" i="1" a="1"/>
  <c r="AK5590" i="1" s="1"/>
  <c r="AK5591" i="1" a="1"/>
  <c r="AK5591" i="1" s="1"/>
  <c r="AK5592" i="1" a="1"/>
  <c r="AK5592" i="1" s="1"/>
  <c r="AK5593" i="1" a="1"/>
  <c r="AK5593" i="1" s="1"/>
  <c r="AK5594" i="1" a="1"/>
  <c r="AK5594" i="1" s="1"/>
  <c r="AK5595" i="1" a="1"/>
  <c r="AK5595" i="1" s="1"/>
  <c r="AK5596" i="1" a="1"/>
  <c r="AK5596" i="1" s="1"/>
  <c r="AK5597" i="1" a="1"/>
  <c r="AK5597" i="1" s="1"/>
  <c r="AK5598" i="1" a="1"/>
  <c r="AK5598" i="1" s="1"/>
  <c r="AK5599" i="1" a="1"/>
  <c r="AK5599" i="1" s="1"/>
  <c r="AK5600" i="1" a="1"/>
  <c r="AK5600" i="1" s="1"/>
  <c r="AK5601" i="1" a="1"/>
  <c r="AK5601" i="1" s="1"/>
  <c r="AK5602" i="1" a="1"/>
  <c r="AK5602" i="1"/>
  <c r="AK5603" i="1" a="1"/>
  <c r="AK5603" i="1" s="1"/>
  <c r="AK5604" i="1" a="1"/>
  <c r="AK5604" i="1" s="1"/>
  <c r="AK5605" i="1" a="1"/>
  <c r="AK5605" i="1" s="1"/>
  <c r="AK5606" i="1" a="1"/>
  <c r="AK5606" i="1" s="1"/>
  <c r="AK5607" i="1" a="1"/>
  <c r="AK5607" i="1" s="1"/>
  <c r="AK5608" i="1" a="1"/>
  <c r="AK5608" i="1" s="1"/>
  <c r="AK5609" i="1" a="1"/>
  <c r="AK5609" i="1" s="1"/>
  <c r="AK5610" i="1" a="1"/>
  <c r="AK5610" i="1" s="1"/>
  <c r="AK5611" i="1" a="1"/>
  <c r="AK5611" i="1" s="1"/>
  <c r="AK5612" i="1" a="1"/>
  <c r="AK5612" i="1" s="1"/>
  <c r="AK5613" i="1" a="1"/>
  <c r="AK5613" i="1" s="1"/>
  <c r="AK5614" i="1" a="1"/>
  <c r="AK5614" i="1" s="1"/>
  <c r="AK5615" i="1" a="1"/>
  <c r="AK5615" i="1" s="1"/>
  <c r="AK5616" i="1" a="1"/>
  <c r="AK5616" i="1" s="1"/>
  <c r="AK5617" i="1" a="1"/>
  <c r="AK5617" i="1" s="1"/>
  <c r="AK5618" i="1" a="1"/>
  <c r="AK5618" i="1" s="1"/>
  <c r="AK5619" i="1" a="1"/>
  <c r="AK5619" i="1" s="1"/>
  <c r="AK5620" i="1" a="1"/>
  <c r="AK5620" i="1" s="1"/>
  <c r="AK5621" i="1" a="1"/>
  <c r="AK5621" i="1" s="1"/>
  <c r="AK5622" i="1" a="1"/>
  <c r="AK5622" i="1" s="1"/>
  <c r="AK5623" i="1" a="1"/>
  <c r="AK5623" i="1" s="1"/>
  <c r="AK5624" i="1" a="1"/>
  <c r="AK5624" i="1" s="1"/>
  <c r="AK5625" i="1" a="1"/>
  <c r="AK5625" i="1" s="1"/>
  <c r="AK5626" i="1" a="1"/>
  <c r="AK5626" i="1" s="1"/>
  <c r="AK5627" i="1" a="1"/>
  <c r="AK5627" i="1" s="1"/>
  <c r="AK5628" i="1" a="1"/>
  <c r="AK5628" i="1" s="1"/>
  <c r="AK5629" i="1" a="1"/>
  <c r="AK5629" i="1" s="1"/>
  <c r="AK5630" i="1" a="1"/>
  <c r="AK5630" i="1" s="1"/>
  <c r="AK5631" i="1" a="1"/>
  <c r="AK5631" i="1" s="1"/>
  <c r="AK5632" i="1" a="1"/>
  <c r="AK5632" i="1" s="1"/>
  <c r="AK5633" i="1" a="1"/>
  <c r="AK5633" i="1" s="1"/>
  <c r="AK5634" i="1" a="1"/>
  <c r="AK5634" i="1" s="1"/>
  <c r="AK5635" i="1" a="1"/>
  <c r="AK5635" i="1" s="1"/>
  <c r="AK5636" i="1" a="1"/>
  <c r="AK5636" i="1" s="1"/>
  <c r="AK5637" i="1" a="1"/>
  <c r="AK5637" i="1" s="1"/>
  <c r="AK5638" i="1" a="1"/>
  <c r="AK5638" i="1" s="1"/>
  <c r="AK5639" i="1" a="1"/>
  <c r="AK5639" i="1" s="1"/>
  <c r="AK5640" i="1" a="1"/>
  <c r="AK5640" i="1" s="1"/>
  <c r="AK5641" i="1" a="1"/>
  <c r="AK5641" i="1" s="1"/>
  <c r="AK5642" i="1" a="1"/>
  <c r="AK5642" i="1" s="1"/>
  <c r="AK5643" i="1" a="1"/>
  <c r="AK5643" i="1" s="1"/>
  <c r="AK5644" i="1" a="1"/>
  <c r="AK5644" i="1" s="1"/>
  <c r="AK5645" i="1" a="1"/>
  <c r="AK5645" i="1" s="1"/>
  <c r="AK5646" i="1" a="1"/>
  <c r="AK5646" i="1" s="1"/>
  <c r="AK5647" i="1" a="1"/>
  <c r="AK5647" i="1" s="1"/>
  <c r="AK5648" i="1" a="1"/>
  <c r="AK5648" i="1" s="1"/>
  <c r="AK5649" i="1" a="1"/>
  <c r="AK5649" i="1" s="1"/>
  <c r="AK5650" i="1" a="1"/>
  <c r="AK5650" i="1" s="1"/>
  <c r="AK5651" i="1" a="1"/>
  <c r="AK5651" i="1" s="1"/>
  <c r="AK5652" i="1" a="1"/>
  <c r="AK5652" i="1" s="1"/>
  <c r="AK5653" i="1" a="1"/>
  <c r="AK5653" i="1" s="1"/>
  <c r="AK5654" i="1" a="1"/>
  <c r="AK5654" i="1" s="1"/>
  <c r="AK5655" i="1" a="1"/>
  <c r="AK5655" i="1" s="1"/>
  <c r="AK5656" i="1" a="1"/>
  <c r="AK5656" i="1" s="1"/>
  <c r="AK5657" i="1" a="1"/>
  <c r="AK5657" i="1" s="1"/>
  <c r="AK5658" i="1" a="1"/>
  <c r="AK5658" i="1" s="1"/>
  <c r="AK5659" i="1" a="1"/>
  <c r="AK5659" i="1" s="1"/>
  <c r="AK5660" i="1" a="1"/>
  <c r="AK5660" i="1" s="1"/>
  <c r="AK5661" i="1" a="1"/>
  <c r="AK5661" i="1" s="1"/>
  <c r="AK5662" i="1" a="1"/>
  <c r="AK5662" i="1" s="1"/>
  <c r="AK5663" i="1" a="1"/>
  <c r="AK5663" i="1" s="1"/>
  <c r="AK5664" i="1" a="1"/>
  <c r="AK5664" i="1" s="1"/>
  <c r="AK5665" i="1" a="1"/>
  <c r="AK5665" i="1" s="1"/>
  <c r="AK5666" i="1" a="1"/>
  <c r="AK5666" i="1" s="1"/>
  <c r="AK5667" i="1" a="1"/>
  <c r="AK5667" i="1" s="1"/>
  <c r="AK5668" i="1" a="1"/>
  <c r="AK5668" i="1" s="1"/>
  <c r="AK5669" i="1" a="1"/>
  <c r="AK5669" i="1" s="1"/>
  <c r="AK5670" i="1" a="1"/>
  <c r="AK5670" i="1" s="1"/>
  <c r="AK5671" i="1" a="1"/>
  <c r="AK5671" i="1" s="1"/>
  <c r="AK5672" i="1" a="1"/>
  <c r="AK5672" i="1" s="1"/>
  <c r="AK5673" i="1" a="1"/>
  <c r="AK5673" i="1" s="1"/>
  <c r="AK5674" i="1" a="1"/>
  <c r="AK5674" i="1" s="1"/>
  <c r="AK5675" i="1" a="1"/>
  <c r="AK5675" i="1" s="1"/>
  <c r="AK5676" i="1" a="1"/>
  <c r="AK5676" i="1" s="1"/>
  <c r="AK5677" i="1" a="1"/>
  <c r="AK5677" i="1" s="1"/>
  <c r="AK5678" i="1" a="1"/>
  <c r="AK5678" i="1" s="1"/>
  <c r="AK5679" i="1" a="1"/>
  <c r="AK5679" i="1" s="1"/>
  <c r="AK5680" i="1" a="1"/>
  <c r="AK5680" i="1"/>
  <c r="AK5681" i="1" a="1"/>
  <c r="AK5681" i="1" s="1"/>
  <c r="AK5682" i="1" a="1"/>
  <c r="AK5682" i="1" s="1"/>
  <c r="AK5683" i="1" a="1"/>
  <c r="AK5683" i="1" s="1"/>
  <c r="AK5684" i="1" a="1"/>
  <c r="AK5684" i="1" s="1"/>
  <c r="AK5685" i="1" a="1"/>
  <c r="AK5685" i="1" s="1"/>
  <c r="AK5686" i="1" a="1"/>
  <c r="AK5686" i="1" s="1"/>
  <c r="AK5687" i="1" a="1"/>
  <c r="AK5687" i="1" s="1"/>
  <c r="AK5688" i="1" a="1"/>
  <c r="AK5688" i="1" s="1"/>
  <c r="AK5689" i="1" a="1"/>
  <c r="AK5689" i="1" s="1"/>
  <c r="AK5690" i="1" a="1"/>
  <c r="AK5690" i="1" s="1"/>
  <c r="AK5691" i="1" a="1"/>
  <c r="AK5691" i="1"/>
  <c r="AK5692" i="1" a="1"/>
  <c r="AK5692" i="1" s="1"/>
  <c r="AK5693" i="1" a="1"/>
  <c r="AK5693" i="1" s="1"/>
  <c r="AK5694" i="1" a="1"/>
  <c r="AK5694" i="1" s="1"/>
  <c r="AK5695" i="1" a="1"/>
  <c r="AK5695" i="1" s="1"/>
  <c r="AK5696" i="1" a="1"/>
  <c r="AK5696" i="1" s="1"/>
  <c r="AK5697" i="1" a="1"/>
  <c r="AK5697" i="1" s="1"/>
  <c r="AK5698" i="1" a="1"/>
  <c r="AK5698" i="1" s="1"/>
  <c r="AK5699" i="1" a="1"/>
  <c r="AK5699" i="1" s="1"/>
  <c r="AK5700" i="1" a="1"/>
  <c r="AK5700" i="1" s="1"/>
  <c r="AK5701" i="1" a="1"/>
  <c r="AK5701" i="1" s="1"/>
  <c r="AK5702" i="1" a="1"/>
  <c r="AK5702" i="1" s="1"/>
  <c r="AK5703" i="1" a="1"/>
  <c r="AK5703" i="1" s="1"/>
  <c r="AK5704" i="1" a="1"/>
  <c r="AK5704" i="1" s="1"/>
  <c r="AK5705" i="1" a="1"/>
  <c r="AK5705" i="1" s="1"/>
  <c r="AK5706" i="1" a="1"/>
  <c r="AK5706" i="1" s="1"/>
  <c r="AK5707" i="1" a="1"/>
  <c r="AK5707" i="1" s="1"/>
  <c r="AK5708" i="1" a="1"/>
  <c r="AK5708" i="1" s="1"/>
  <c r="AK5709" i="1" a="1"/>
  <c r="AK5709" i="1" s="1"/>
  <c r="AK5710" i="1" a="1"/>
  <c r="AK5710" i="1" s="1"/>
  <c r="AK5711" i="1" a="1"/>
  <c r="AK5711" i="1" s="1"/>
  <c r="AK5712" i="1" a="1"/>
  <c r="AK5712" i="1" s="1"/>
  <c r="AK5713" i="1" a="1"/>
  <c r="AK5713" i="1" s="1"/>
  <c r="AK5714" i="1" a="1"/>
  <c r="AK5714" i="1" s="1"/>
  <c r="AK5715" i="1" a="1"/>
  <c r="AK5715" i="1" s="1"/>
  <c r="AK5716" i="1" a="1"/>
  <c r="AK5716" i="1" s="1"/>
  <c r="AK5717" i="1" a="1"/>
  <c r="AK5717" i="1" s="1"/>
  <c r="AK5718" i="1" a="1"/>
  <c r="AK5718" i="1" s="1"/>
  <c r="AK5719" i="1" a="1"/>
  <c r="AK5719" i="1" s="1"/>
  <c r="AK5720" i="1" a="1"/>
  <c r="AK5720" i="1" s="1"/>
  <c r="AK5721" i="1" a="1"/>
  <c r="AK5721" i="1" s="1"/>
  <c r="AK5722" i="1" a="1"/>
  <c r="AK5722" i="1" s="1"/>
  <c r="AK5723" i="1" a="1"/>
  <c r="AK5723" i="1" s="1"/>
  <c r="AK5724" i="1" a="1"/>
  <c r="AK5724" i="1" s="1"/>
  <c r="AK5725" i="1" a="1"/>
  <c r="AK5725" i="1" s="1"/>
  <c r="AK5726" i="1" a="1"/>
  <c r="AK5726" i="1" s="1"/>
  <c r="AK5727" i="1" a="1"/>
  <c r="AK5727" i="1" s="1"/>
  <c r="AK5728" i="1" a="1"/>
  <c r="AK5728" i="1" s="1"/>
  <c r="AK5729" i="1" a="1"/>
  <c r="AK5729" i="1" s="1"/>
  <c r="AK5730" i="1" a="1"/>
  <c r="AK5730" i="1" s="1"/>
  <c r="AK5731" i="1" a="1"/>
  <c r="AK5731" i="1" s="1"/>
  <c r="AK5732" i="1" a="1"/>
  <c r="AK5732" i="1" s="1"/>
  <c r="AK5733" i="1" a="1"/>
  <c r="AK5733" i="1" s="1"/>
  <c r="AK5734" i="1" a="1"/>
  <c r="AK5734" i="1" s="1"/>
  <c r="AK5735" i="1" a="1"/>
  <c r="AK5735" i="1" s="1"/>
  <c r="AK5736" i="1" a="1"/>
  <c r="AK5736" i="1" s="1"/>
  <c r="AK5737" i="1" a="1"/>
  <c r="AK5737" i="1" s="1"/>
  <c r="AK5738" i="1" a="1"/>
  <c r="AK5738" i="1" s="1"/>
  <c r="AK5739" i="1" a="1"/>
  <c r="AK5739" i="1" s="1"/>
  <c r="AK5740" i="1" a="1"/>
  <c r="AK5740" i="1" s="1"/>
  <c r="AK5741" i="1" a="1"/>
  <c r="AK5741" i="1" s="1"/>
  <c r="AK5742" i="1" a="1"/>
  <c r="AK5742" i="1" s="1"/>
  <c r="AK5743" i="1" a="1"/>
  <c r="AK5743" i="1" s="1"/>
  <c r="AK5744" i="1" a="1"/>
  <c r="AK5744" i="1" s="1"/>
  <c r="AK5745" i="1" a="1"/>
  <c r="AK5745" i="1" s="1"/>
  <c r="AK5746" i="1" a="1"/>
  <c r="AK5746" i="1" s="1"/>
  <c r="AK5747" i="1" a="1"/>
  <c r="AK5747" i="1" s="1"/>
  <c r="AK5748" i="1" a="1"/>
  <c r="AK5748" i="1" s="1"/>
  <c r="AK5749" i="1" a="1"/>
  <c r="AK5749" i="1" s="1"/>
  <c r="AK5750" i="1" a="1"/>
  <c r="AK5750" i="1" s="1"/>
  <c r="AK5751" i="1" a="1"/>
  <c r="AK5751" i="1" s="1"/>
  <c r="AK5752" i="1" a="1"/>
  <c r="AK5752" i="1"/>
  <c r="AK5753" i="1" a="1"/>
  <c r="AK5753" i="1" s="1"/>
  <c r="AK5754" i="1" a="1"/>
  <c r="AK5754" i="1" s="1"/>
  <c r="AK5755" i="1" a="1"/>
  <c r="AK5755" i="1" s="1"/>
  <c r="AK5756" i="1" a="1"/>
  <c r="AK5756" i="1" s="1"/>
  <c r="AK5757" i="1" a="1"/>
  <c r="AK5757" i="1" s="1"/>
  <c r="AK5758" i="1" a="1"/>
  <c r="AK5758" i="1" s="1"/>
  <c r="AK5759" i="1" a="1"/>
  <c r="AK5759" i="1" s="1"/>
  <c r="AK5760" i="1" a="1"/>
  <c r="AK5760" i="1" s="1"/>
  <c r="AK5761" i="1" a="1"/>
  <c r="AK5761" i="1" s="1"/>
  <c r="AK5762" i="1" a="1"/>
  <c r="AK5762" i="1" s="1"/>
  <c r="AK5763" i="1" a="1"/>
  <c r="AK5763" i="1" s="1"/>
  <c r="AK5764" i="1" a="1"/>
  <c r="AK5764" i="1" s="1"/>
  <c r="AK5765" i="1" a="1"/>
  <c r="AK5765" i="1" s="1"/>
  <c r="AK5766" i="1" a="1"/>
  <c r="AK5766" i="1" s="1"/>
  <c r="AK5767" i="1" a="1"/>
  <c r="AK5767" i="1" s="1"/>
  <c r="AK5768" i="1" a="1"/>
  <c r="AK5768" i="1" s="1"/>
  <c r="AK5769" i="1" a="1"/>
  <c r="AK5769" i="1" s="1"/>
  <c r="AK5770" i="1" a="1"/>
  <c r="AK5770" i="1" s="1"/>
  <c r="AK5771" i="1" a="1"/>
  <c r="AK5771" i="1" s="1"/>
  <c r="AK5772" i="1" a="1"/>
  <c r="AK5772" i="1" s="1"/>
  <c r="AK5773" i="1" a="1"/>
  <c r="AK5773" i="1" s="1"/>
  <c r="AK5774" i="1" a="1"/>
  <c r="AK5774" i="1" s="1"/>
  <c r="AK5775" i="1" a="1"/>
  <c r="AK5775" i="1" s="1"/>
  <c r="AK5776" i="1" a="1"/>
  <c r="AK5776" i="1" s="1"/>
  <c r="AK5777" i="1" a="1"/>
  <c r="AK5777" i="1" s="1"/>
  <c r="AK5778" i="1" a="1"/>
  <c r="AK5778" i="1" s="1"/>
  <c r="AK5779" i="1" a="1"/>
  <c r="AK5779" i="1" s="1"/>
  <c r="AK5780" i="1" a="1"/>
  <c r="AK5780" i="1" s="1"/>
  <c r="AK5781" i="1" a="1"/>
  <c r="AK5781" i="1" s="1"/>
  <c r="AK5782" i="1" a="1"/>
  <c r="AK5782" i="1" s="1"/>
  <c r="AK5783" i="1" a="1"/>
  <c r="AK5783" i="1" s="1"/>
  <c r="AK5784" i="1" a="1"/>
  <c r="AK5784" i="1" s="1"/>
  <c r="AK5785" i="1" a="1"/>
  <c r="AK5785" i="1" s="1"/>
  <c r="AK5786" i="1" a="1"/>
  <c r="AK5786" i="1" s="1"/>
  <c r="AK5787" i="1" a="1"/>
  <c r="AK5787" i="1" s="1"/>
  <c r="AK5788" i="1" a="1"/>
  <c r="AK5788" i="1" s="1"/>
  <c r="AK5789" i="1" a="1"/>
  <c r="AK5789" i="1" s="1"/>
  <c r="AK5790" i="1" a="1"/>
  <c r="AK5790" i="1" s="1"/>
  <c r="AK5791" i="1" a="1"/>
  <c r="AK5791" i="1" s="1"/>
  <c r="AK5792" i="1" a="1"/>
  <c r="AK5792" i="1" s="1"/>
  <c r="AK5793" i="1" a="1"/>
  <c r="AK5793" i="1" s="1"/>
  <c r="AK5794" i="1" a="1"/>
  <c r="AK5794" i="1" s="1"/>
  <c r="AK5795" i="1" a="1"/>
  <c r="AK5795" i="1" s="1"/>
  <c r="AK5796" i="1" a="1"/>
  <c r="AK5796" i="1" s="1"/>
  <c r="AK5797" i="1" a="1"/>
  <c r="AK5797" i="1" s="1"/>
  <c r="AK5798" i="1" a="1"/>
  <c r="AK5798" i="1" s="1"/>
  <c r="AK5799" i="1" a="1"/>
  <c r="AK5799" i="1" s="1"/>
  <c r="AK5800" i="1" a="1"/>
  <c r="AK5800" i="1" s="1"/>
  <c r="AK5801" i="1" a="1"/>
  <c r="AK5801" i="1" s="1"/>
  <c r="AK5802" i="1" a="1"/>
  <c r="AK5802" i="1" s="1"/>
  <c r="AK5803" i="1" a="1"/>
  <c r="AK5803" i="1" s="1"/>
  <c r="AK5804" i="1" a="1"/>
  <c r="AK5804" i="1"/>
  <c r="AK5805" i="1" a="1"/>
  <c r="AK5805" i="1" s="1"/>
  <c r="AK5806" i="1" a="1"/>
  <c r="AK5806" i="1" s="1"/>
  <c r="AK5807" i="1" a="1"/>
  <c r="AK5807" i="1" s="1"/>
  <c r="AK5808" i="1" a="1"/>
  <c r="AK5808" i="1" s="1"/>
  <c r="AK5809" i="1" a="1"/>
  <c r="AK5809" i="1" s="1"/>
  <c r="AK5810" i="1" a="1"/>
  <c r="AK5810" i="1" s="1"/>
  <c r="AK5811" i="1" a="1"/>
  <c r="AK5811" i="1" s="1"/>
  <c r="AK5812" i="1" a="1"/>
  <c r="AK5812" i="1" s="1"/>
  <c r="AK5813" i="1" a="1"/>
  <c r="AK5813" i="1" s="1"/>
  <c r="AK5814" i="1" a="1"/>
  <c r="AK5814" i="1" s="1"/>
  <c r="AK5815" i="1" a="1"/>
  <c r="AK5815" i="1" s="1"/>
  <c r="AK5816" i="1" a="1"/>
  <c r="AK5816" i="1" s="1"/>
  <c r="AK5817" i="1" a="1"/>
  <c r="AK5817" i="1" s="1"/>
  <c r="AK5818" i="1" a="1"/>
  <c r="AK5818" i="1" s="1"/>
  <c r="AK5819" i="1" a="1"/>
  <c r="AK5819" i="1" s="1"/>
  <c r="AK5820" i="1" a="1"/>
  <c r="AK5820" i="1" s="1"/>
  <c r="AK5821" i="1" a="1"/>
  <c r="AK5821" i="1" s="1"/>
  <c r="AK5822" i="1" a="1"/>
  <c r="AK5822" i="1" s="1"/>
  <c r="AK5823" i="1" a="1"/>
  <c r="AK5823" i="1" s="1"/>
  <c r="AK5824" i="1" a="1"/>
  <c r="AK5824" i="1" s="1"/>
  <c r="AK5825" i="1" a="1"/>
  <c r="AK5825" i="1" s="1"/>
  <c r="AK5826" i="1" a="1"/>
  <c r="AK5826" i="1" s="1"/>
  <c r="AK5827" i="1" a="1"/>
  <c r="AK5827" i="1" s="1"/>
  <c r="AK5828" i="1" a="1"/>
  <c r="AK5828" i="1" s="1"/>
  <c r="AK5829" i="1" a="1"/>
  <c r="AK5829" i="1" s="1"/>
  <c r="AK5830" i="1" a="1"/>
  <c r="AK5830" i="1" s="1"/>
  <c r="AK5831" i="1" a="1"/>
  <c r="AK5831" i="1" s="1"/>
  <c r="AK5832" i="1" a="1"/>
  <c r="AK5832" i="1" s="1"/>
  <c r="AK5833" i="1" a="1"/>
  <c r="AK5833" i="1" s="1"/>
  <c r="AK5834" i="1" a="1"/>
  <c r="AK5834" i="1" s="1"/>
  <c r="AK5835" i="1" a="1"/>
  <c r="AK5835" i="1" s="1"/>
  <c r="AK5836" i="1" a="1"/>
  <c r="AK5836" i="1" s="1"/>
  <c r="AK5837" i="1" a="1"/>
  <c r="AK5837" i="1" s="1"/>
  <c r="AK5838" i="1" a="1"/>
  <c r="AK5838" i="1" s="1"/>
  <c r="AK5839" i="1" a="1"/>
  <c r="AK5839" i="1" s="1"/>
  <c r="AK5840" i="1" a="1"/>
  <c r="AK5840" i="1" s="1"/>
  <c r="AK5841" i="1" a="1"/>
  <c r="AK5841" i="1" s="1"/>
  <c r="AK5842" i="1" a="1"/>
  <c r="AK5842" i="1" s="1"/>
  <c r="AK5843" i="1" a="1"/>
  <c r="AK5843" i="1" s="1"/>
  <c r="AK5844" i="1" a="1"/>
  <c r="AK5844" i="1" s="1"/>
  <c r="AK5845" i="1" a="1"/>
  <c r="AK5845" i="1" s="1"/>
  <c r="AK5846" i="1" a="1"/>
  <c r="AK5846" i="1" s="1"/>
  <c r="AK5847" i="1" a="1"/>
  <c r="AK5847" i="1" s="1"/>
  <c r="AK5848" i="1" a="1"/>
  <c r="AK5848" i="1" s="1"/>
  <c r="AK5849" i="1" a="1"/>
  <c r="AK5849" i="1" s="1"/>
  <c r="AK5850" i="1" a="1"/>
  <c r="AK5850" i="1" s="1"/>
  <c r="AK5851" i="1" a="1"/>
  <c r="AK5851" i="1" s="1"/>
  <c r="AK5852" i="1" a="1"/>
  <c r="AK5852" i="1" s="1"/>
  <c r="AK5853" i="1" a="1"/>
  <c r="AK5853" i="1" s="1"/>
  <c r="AK5854" i="1" a="1"/>
  <c r="AK5854" i="1"/>
  <c r="AK5855" i="1" a="1"/>
  <c r="AK5855" i="1" s="1"/>
  <c r="AK5856" i="1" a="1"/>
  <c r="AK5856" i="1" s="1"/>
  <c r="AK5857" i="1" a="1"/>
  <c r="AK5857" i="1" s="1"/>
  <c r="AK5858" i="1" a="1"/>
  <c r="AK5858" i="1" s="1"/>
  <c r="AK5859" i="1" a="1"/>
  <c r="AK5859" i="1" s="1"/>
  <c r="AK5860" i="1" a="1"/>
  <c r="AK5860" i="1" s="1"/>
  <c r="AK5861" i="1" a="1"/>
  <c r="AK5861" i="1" s="1"/>
  <c r="AK5862" i="1" a="1"/>
  <c r="AK5862" i="1" s="1"/>
  <c r="AK5863" i="1" a="1"/>
  <c r="AK5863" i="1"/>
  <c r="AK5864" i="1" a="1"/>
  <c r="AK5864" i="1" s="1"/>
  <c r="AK5865" i="1" a="1"/>
  <c r="AK5865" i="1" s="1"/>
  <c r="AK5866" i="1" a="1"/>
  <c r="AK5866" i="1" s="1"/>
  <c r="AK5867" i="1" a="1"/>
  <c r="AK5867" i="1" s="1"/>
  <c r="AK5868" i="1" a="1"/>
  <c r="AK5868" i="1" s="1"/>
  <c r="AK5869" i="1" a="1"/>
  <c r="AK5869" i="1" s="1"/>
  <c r="AK5870" i="1" a="1"/>
  <c r="AK5870" i="1" s="1"/>
  <c r="AK5871" i="1" a="1"/>
  <c r="AK5871" i="1" s="1"/>
  <c r="AK5872" i="1" a="1"/>
  <c r="AK5872" i="1" s="1"/>
  <c r="AK5873" i="1" a="1"/>
  <c r="AK5873" i="1" s="1"/>
  <c r="AK5874" i="1" a="1"/>
  <c r="AK5874" i="1" s="1"/>
  <c r="AK5875" i="1" a="1"/>
  <c r="AK5875" i="1" s="1"/>
  <c r="AK5876" i="1" a="1"/>
  <c r="AK5876" i="1" s="1"/>
  <c r="AK5877" i="1" a="1"/>
  <c r="AK5877" i="1" s="1"/>
  <c r="AK5878" i="1" a="1"/>
  <c r="AK5878" i="1" s="1"/>
  <c r="AK5879" i="1" a="1"/>
  <c r="AK5879" i="1" s="1"/>
  <c r="AK5880" i="1" a="1"/>
  <c r="AK5880" i="1" s="1"/>
  <c r="AK5881" i="1" a="1"/>
  <c r="AK5881" i="1" s="1"/>
  <c r="AK5882" i="1" a="1"/>
  <c r="AK5882" i="1" s="1"/>
  <c r="AK5883" i="1" a="1"/>
  <c r="AK5883" i="1" s="1"/>
  <c r="AK5884" i="1" a="1"/>
  <c r="AK5884" i="1" s="1"/>
  <c r="AK5885" i="1" a="1"/>
  <c r="AK5885" i="1" s="1"/>
  <c r="AK5886" i="1" a="1"/>
  <c r="AK5886" i="1" s="1"/>
  <c r="AK5887" i="1" a="1"/>
  <c r="AK5887" i="1" s="1"/>
  <c r="AK5888" i="1" a="1"/>
  <c r="AK5888" i="1" s="1"/>
  <c r="AK5889" i="1" a="1"/>
  <c r="AK5889" i="1"/>
  <c r="AK5890" i="1" a="1"/>
  <c r="AK5890" i="1" s="1"/>
  <c r="AK5891" i="1" a="1"/>
  <c r="AK5891" i="1" s="1"/>
  <c r="AK5892" i="1" a="1"/>
  <c r="AK5892" i="1" s="1"/>
  <c r="AK5893" i="1" a="1"/>
  <c r="AK5893" i="1" s="1"/>
  <c r="AK5894" i="1" a="1"/>
  <c r="AK5894" i="1" s="1"/>
  <c r="AK5895" i="1" a="1"/>
  <c r="AK5895" i="1"/>
  <c r="AK5896" i="1" a="1"/>
  <c r="AK5896" i="1" s="1"/>
  <c r="AK5897" i="1" a="1"/>
  <c r="AK5897" i="1" s="1"/>
  <c r="AK5898" i="1" a="1"/>
  <c r="AK5898" i="1" s="1"/>
  <c r="AK5899" i="1" a="1"/>
  <c r="AK5899" i="1" s="1"/>
  <c r="AK5900" i="1" a="1"/>
  <c r="AK5900" i="1" s="1"/>
  <c r="AK5901" i="1" a="1"/>
  <c r="AK5901" i="1" s="1"/>
  <c r="AK5902" i="1" a="1"/>
  <c r="AK5902" i="1"/>
  <c r="AK5903" i="1" a="1"/>
  <c r="AK5903" i="1" s="1"/>
  <c r="AK5904" i="1" a="1"/>
  <c r="AK5904" i="1" s="1"/>
  <c r="AK5905" i="1" a="1"/>
  <c r="AK5905" i="1" s="1"/>
  <c r="AK5906" i="1" a="1"/>
  <c r="AK5906" i="1" s="1"/>
  <c r="AK5907" i="1" a="1"/>
  <c r="AK5907" i="1" s="1"/>
  <c r="AK5908" i="1" a="1"/>
  <c r="AK5908" i="1" s="1"/>
  <c r="AK5909" i="1" a="1"/>
  <c r="AK5909" i="1" s="1"/>
  <c r="AK5910" i="1" a="1"/>
  <c r="AK5910" i="1" s="1"/>
  <c r="AK5911" i="1" a="1"/>
  <c r="AK5911" i="1" s="1"/>
  <c r="AK5912" i="1" a="1"/>
  <c r="AK5912" i="1" s="1"/>
  <c r="AK5913" i="1" a="1"/>
  <c r="AK5913" i="1" s="1"/>
  <c r="AK5914" i="1" a="1"/>
  <c r="AK5914" i="1" s="1"/>
  <c r="AK5915" i="1" a="1"/>
  <c r="AK5915" i="1" s="1"/>
  <c r="AK5916" i="1" a="1"/>
  <c r="AK5916" i="1" s="1"/>
  <c r="AK5917" i="1" a="1"/>
  <c r="AK5917" i="1" s="1"/>
  <c r="AK5918" i="1" a="1"/>
  <c r="AK5918" i="1" s="1"/>
  <c r="AK5919" i="1" a="1"/>
  <c r="AK5919" i="1" s="1"/>
  <c r="AK5920" i="1" a="1"/>
  <c r="AK5920" i="1" s="1"/>
  <c r="AK5921" i="1" a="1"/>
  <c r="AK5921" i="1" s="1"/>
  <c r="AK5922" i="1" a="1"/>
  <c r="AK5922" i="1" s="1"/>
  <c r="AK5923" i="1" a="1"/>
  <c r="AK5923" i="1" s="1"/>
  <c r="AK5924" i="1" a="1"/>
  <c r="AK5924" i="1" s="1"/>
  <c r="AK5925" i="1" a="1"/>
  <c r="AK5925" i="1" s="1"/>
  <c r="AK5926" i="1" a="1"/>
  <c r="AK5926" i="1" s="1"/>
  <c r="AK5927" i="1" a="1"/>
  <c r="AK5927" i="1" s="1"/>
  <c r="AK5928" i="1" a="1"/>
  <c r="AK5928" i="1" s="1"/>
  <c r="AK5929" i="1" a="1"/>
  <c r="AK5929" i="1" s="1"/>
  <c r="AK5930" i="1" a="1"/>
  <c r="AK5930" i="1" s="1"/>
  <c r="AK5931" i="1" a="1"/>
  <c r="AK5931" i="1" s="1"/>
  <c r="AK5932" i="1" a="1"/>
  <c r="AK5932" i="1"/>
  <c r="AK5933" i="1" a="1"/>
  <c r="AK5933" i="1" s="1"/>
  <c r="AK5934" i="1" a="1"/>
  <c r="AK5934" i="1" s="1"/>
  <c r="AK5935" i="1" a="1"/>
  <c r="AK5935" i="1" s="1"/>
  <c r="AK5936" i="1" a="1"/>
  <c r="AK5936" i="1" s="1"/>
  <c r="AK5937" i="1" a="1"/>
  <c r="AK5937" i="1" s="1"/>
  <c r="AK5938" i="1" a="1"/>
  <c r="AK5938" i="1" s="1"/>
  <c r="AK5939" i="1" a="1"/>
  <c r="AK5939" i="1" s="1"/>
  <c r="AK5940" i="1" a="1"/>
  <c r="AK5940" i="1" s="1"/>
  <c r="AK5941" i="1" a="1"/>
  <c r="AK5941" i="1" s="1"/>
  <c r="AK5942" i="1" a="1"/>
  <c r="AK5942" i="1" s="1"/>
  <c r="AK5943" i="1" a="1"/>
  <c r="AK5943" i="1" s="1"/>
  <c r="AK5944" i="1" a="1"/>
  <c r="AK5944" i="1" s="1"/>
  <c r="AK5945" i="1" a="1"/>
  <c r="AK5945" i="1" s="1"/>
  <c r="AK5946" i="1" a="1"/>
  <c r="AK5946" i="1" s="1"/>
  <c r="AK5947" i="1" a="1"/>
  <c r="AK5947" i="1" s="1"/>
  <c r="AK5948" i="1" a="1"/>
  <c r="AK5948" i="1" s="1"/>
  <c r="AK5949" i="1" a="1"/>
  <c r="AK5949" i="1" s="1"/>
  <c r="AK5950" i="1" a="1"/>
  <c r="AK5950" i="1" s="1"/>
  <c r="AK5951" i="1" a="1"/>
  <c r="AK5951" i="1" s="1"/>
  <c r="AK5952" i="1" a="1"/>
  <c r="AK5952" i="1" s="1"/>
  <c r="AK5953" i="1" a="1"/>
  <c r="AK5953" i="1" s="1"/>
  <c r="AK5954" i="1" a="1"/>
  <c r="AK5954" i="1" s="1"/>
  <c r="AK5955" i="1" a="1"/>
  <c r="AK5955" i="1" s="1"/>
  <c r="AK5956" i="1" a="1"/>
  <c r="AK5956" i="1"/>
  <c r="AK5957" i="1" a="1"/>
  <c r="AK5957" i="1" s="1"/>
  <c r="AK5958" i="1" a="1"/>
  <c r="AK5958" i="1" s="1"/>
  <c r="AK5959" i="1" a="1"/>
  <c r="AK5959" i="1" s="1"/>
  <c r="AK5960" i="1" a="1"/>
  <c r="AK5960" i="1" s="1"/>
  <c r="AK5961" i="1" a="1"/>
  <c r="AK5961" i="1" s="1"/>
  <c r="AK5962" i="1" a="1"/>
  <c r="AK5962" i="1" s="1"/>
  <c r="AK5963" i="1" a="1"/>
  <c r="AK5963" i="1" s="1"/>
  <c r="AK5964" i="1" a="1"/>
  <c r="AK5964" i="1" s="1"/>
  <c r="AK5965" i="1" a="1"/>
  <c r="AK5965" i="1" s="1"/>
  <c r="AK5966" i="1" a="1"/>
  <c r="AK5966" i="1" s="1"/>
  <c r="AK5967" i="1" a="1"/>
  <c r="AK5967" i="1" s="1"/>
  <c r="AK5968" i="1" a="1"/>
  <c r="AK5968" i="1" s="1"/>
  <c r="AK5969" i="1" a="1"/>
  <c r="AK5969" i="1" s="1"/>
  <c r="AK5970" i="1" a="1"/>
  <c r="AK5970" i="1" s="1"/>
  <c r="AK5971" i="1" a="1"/>
  <c r="AK5971" i="1"/>
  <c r="AK5972" i="1" a="1"/>
  <c r="AK5972" i="1" s="1"/>
  <c r="AK5973" i="1" a="1"/>
  <c r="AK5973" i="1" s="1"/>
  <c r="AK5974" i="1" a="1"/>
  <c r="AK5974" i="1" s="1"/>
  <c r="AK5975" i="1" a="1"/>
  <c r="AK5975" i="1" s="1"/>
  <c r="AK5976" i="1" a="1"/>
  <c r="AK5976" i="1" s="1"/>
  <c r="AK5977" i="1" a="1"/>
  <c r="AK5977" i="1" s="1"/>
  <c r="AK5978" i="1" a="1"/>
  <c r="AK5978" i="1" s="1"/>
  <c r="AK5979" i="1" a="1"/>
  <c r="AK5979" i="1" s="1"/>
  <c r="AK5980" i="1" a="1"/>
  <c r="AK5980" i="1" s="1"/>
  <c r="AK5981" i="1" a="1"/>
  <c r="AK5981" i="1" s="1"/>
  <c r="AK5982" i="1" a="1"/>
  <c r="AK5982" i="1" s="1"/>
  <c r="AK5983" i="1" a="1"/>
  <c r="AK5983" i="1" s="1"/>
  <c r="AK5984" i="1" a="1"/>
  <c r="AK5984" i="1" s="1"/>
  <c r="AK5985" i="1" a="1"/>
  <c r="AK5985" i="1" s="1"/>
  <c r="AK5986" i="1" a="1"/>
  <c r="AK5986" i="1" s="1"/>
  <c r="AK5987" i="1" a="1"/>
  <c r="AK5987" i="1" s="1"/>
  <c r="AK5988" i="1" a="1"/>
  <c r="AK5988" i="1" s="1"/>
  <c r="AK5989" i="1" a="1"/>
  <c r="AK5989" i="1" s="1"/>
  <c r="AK5990" i="1" a="1"/>
  <c r="AK5990" i="1" s="1"/>
  <c r="AK5991" i="1" a="1"/>
  <c r="AK5991" i="1" s="1"/>
  <c r="AK5992" i="1" a="1"/>
  <c r="AK5992" i="1" s="1"/>
  <c r="AK5993" i="1" a="1"/>
  <c r="AK5993" i="1" s="1"/>
  <c r="AK5994" i="1" a="1"/>
  <c r="AK5994" i="1" s="1"/>
  <c r="AK5995" i="1" a="1"/>
  <c r="AK5995" i="1" s="1"/>
  <c r="AK5996" i="1" a="1"/>
  <c r="AK5996" i="1" s="1"/>
  <c r="AK5997" i="1" a="1"/>
  <c r="AK5997" i="1"/>
  <c r="AK5998" i="1" a="1"/>
  <c r="AK5998" i="1" s="1"/>
  <c r="AK5999" i="1" a="1"/>
  <c r="AK5999" i="1" s="1"/>
  <c r="AK6000" i="1" a="1"/>
  <c r="AK6000" i="1" s="1"/>
  <c r="AK6001" i="1" a="1"/>
  <c r="AK6001" i="1" s="1"/>
  <c r="AK6002" i="1" a="1"/>
  <c r="AK6002" i="1" s="1"/>
  <c r="AK6003" i="1" a="1"/>
  <c r="AK6003" i="1" s="1"/>
  <c r="AK6004" i="1" a="1"/>
  <c r="AK6004" i="1" s="1"/>
  <c r="AK6005" i="1" a="1"/>
  <c r="AK6005" i="1" s="1"/>
  <c r="AK6006" i="1" a="1"/>
  <c r="AK6006" i="1" s="1"/>
  <c r="AK6007" i="1" a="1"/>
  <c r="AK6007" i="1" s="1"/>
  <c r="AK6008" i="1" a="1"/>
  <c r="AK6008" i="1" s="1"/>
  <c r="AK6009" i="1" a="1"/>
  <c r="AK6009" i="1" s="1"/>
  <c r="AK6010" i="1" a="1"/>
  <c r="AK6010" i="1" s="1"/>
  <c r="AK6011" i="1" a="1"/>
  <c r="AK6011" i="1" s="1"/>
  <c r="AK6012" i="1" a="1"/>
  <c r="AK6012" i="1" s="1"/>
  <c r="AK6013" i="1" a="1"/>
  <c r="AK6013" i="1" s="1"/>
  <c r="AK6014" i="1" a="1"/>
  <c r="AK6014" i="1" s="1"/>
  <c r="AK6015" i="1" a="1"/>
  <c r="AK6015" i="1" s="1"/>
  <c r="AK6016" i="1" a="1"/>
  <c r="AK6016" i="1" s="1"/>
  <c r="AK6017" i="1" a="1"/>
  <c r="AK6017" i="1" s="1"/>
  <c r="AK6018" i="1" a="1"/>
  <c r="AK6018" i="1" s="1"/>
  <c r="AK6019" i="1" a="1"/>
  <c r="AK6019" i="1" s="1"/>
  <c r="AK6020" i="1" a="1"/>
  <c r="AK6020" i="1" s="1"/>
  <c r="AK6021" i="1" a="1"/>
  <c r="AK6021" i="1" s="1"/>
  <c r="AK6022" i="1" a="1"/>
  <c r="AK6022" i="1" s="1"/>
  <c r="AK6023" i="1" a="1"/>
  <c r="AK6023" i="1" s="1"/>
  <c r="AK6024" i="1" a="1"/>
  <c r="AK6024" i="1"/>
  <c r="AK6025" i="1" a="1"/>
  <c r="AK6025" i="1" s="1"/>
  <c r="AK6026" i="1" a="1"/>
  <c r="AK6026" i="1" s="1"/>
  <c r="AK6027" i="1" a="1"/>
  <c r="AK6027" i="1" s="1"/>
  <c r="AK6028" i="1" a="1"/>
  <c r="AK6028" i="1" s="1"/>
  <c r="AK6029" i="1" a="1"/>
  <c r="AK6029" i="1" s="1"/>
  <c r="AK6030" i="1" a="1"/>
  <c r="AK6030" i="1" s="1"/>
  <c r="AK6031" i="1" a="1"/>
  <c r="AK6031" i="1" s="1"/>
  <c r="AK6032" i="1" a="1"/>
  <c r="AK6032" i="1" s="1"/>
  <c r="AK6033" i="1" a="1"/>
  <c r="AK6033" i="1" s="1"/>
  <c r="AK6034" i="1" a="1"/>
  <c r="AK6034" i="1" s="1"/>
  <c r="AK6035" i="1" a="1"/>
  <c r="AK6035" i="1" s="1"/>
  <c r="AK6036" i="1" a="1"/>
  <c r="AK6036" i="1" s="1"/>
  <c r="AK6037" i="1" a="1"/>
  <c r="AK6037" i="1" s="1"/>
  <c r="AK6038" i="1" a="1"/>
  <c r="AK6038" i="1" s="1"/>
  <c r="AK6039" i="1" a="1"/>
  <c r="AK6039" i="1" s="1"/>
  <c r="AK6040" i="1" a="1"/>
  <c r="AK6040" i="1" s="1"/>
  <c r="AK6041" i="1" a="1"/>
  <c r="AK6041" i="1" s="1"/>
  <c r="AK6042" i="1" a="1"/>
  <c r="AK6042" i="1" s="1"/>
  <c r="AK6043" i="1" a="1"/>
  <c r="AK6043" i="1" s="1"/>
  <c r="AK6044" i="1" a="1"/>
  <c r="AK6044" i="1" s="1"/>
  <c r="AK6045" i="1" a="1"/>
  <c r="AK6045" i="1" s="1"/>
  <c r="AK6046" i="1" a="1"/>
  <c r="AK6046" i="1" s="1"/>
  <c r="AK6047" i="1" a="1"/>
  <c r="AK6047" i="1" s="1"/>
  <c r="AK6048" i="1" a="1"/>
  <c r="AK6048" i="1" s="1"/>
  <c r="AK6049" i="1" a="1"/>
  <c r="AK6049" i="1" s="1"/>
  <c r="AK6050" i="1" a="1"/>
  <c r="AK6050" i="1" s="1"/>
  <c r="AK6051" i="1" a="1"/>
  <c r="AK6051" i="1"/>
  <c r="AK6052" i="1" a="1"/>
  <c r="AK6052" i="1" s="1"/>
  <c r="AK6053" i="1" a="1"/>
  <c r="AK6053" i="1" s="1"/>
  <c r="AK6054" i="1" a="1"/>
  <c r="AK6054" i="1" s="1"/>
  <c r="AK6055" i="1" a="1"/>
  <c r="AK6055" i="1" s="1"/>
  <c r="AK6056" i="1" a="1"/>
  <c r="AK6056" i="1" s="1"/>
  <c r="AK6057" i="1" a="1"/>
  <c r="AK6057" i="1" s="1"/>
  <c r="AK6058" i="1" a="1"/>
  <c r="AK6058" i="1" s="1"/>
  <c r="AK6059" i="1" a="1"/>
  <c r="AK6059" i="1" s="1"/>
  <c r="AK6060" i="1" a="1"/>
  <c r="AK6060" i="1" s="1"/>
  <c r="AK6061" i="1" a="1"/>
  <c r="AK6061" i="1" s="1"/>
  <c r="AK6062" i="1" a="1"/>
  <c r="AK6062" i="1" s="1"/>
  <c r="AK6063" i="1" a="1"/>
  <c r="AK6063" i="1" s="1"/>
  <c r="AK6064" i="1" a="1"/>
  <c r="AK6064" i="1"/>
  <c r="AK6065" i="1" a="1"/>
  <c r="AK6065" i="1" s="1"/>
  <c r="AK6066" i="1" a="1"/>
  <c r="AK6066" i="1" s="1"/>
  <c r="AK6067" i="1" a="1"/>
  <c r="AK6067" i="1" s="1"/>
  <c r="AK6068" i="1" a="1"/>
  <c r="AK6068" i="1" s="1"/>
  <c r="AK6069" i="1" a="1"/>
  <c r="AK6069" i="1"/>
  <c r="AK6070" i="1" a="1"/>
  <c r="AK6070" i="1" s="1"/>
  <c r="AK6071" i="1" a="1"/>
  <c r="AK6071" i="1" s="1"/>
  <c r="AK6072" i="1" a="1"/>
  <c r="AK6072" i="1" s="1"/>
  <c r="AK6073" i="1" a="1"/>
  <c r="AK6073" i="1" s="1"/>
  <c r="AK6074" i="1" a="1"/>
  <c r="AK6074" i="1" s="1"/>
  <c r="AK6075" i="1" a="1"/>
  <c r="AK6075" i="1" s="1"/>
  <c r="AK6076" i="1" a="1"/>
  <c r="AK6076" i="1" s="1"/>
  <c r="AK6077" i="1" a="1"/>
  <c r="AK6077" i="1" s="1"/>
  <c r="AK6078" i="1" a="1"/>
  <c r="AK6078" i="1" s="1"/>
  <c r="AK6079" i="1" a="1"/>
  <c r="AK6079" i="1" s="1"/>
  <c r="AK6080" i="1" a="1"/>
  <c r="AK6080" i="1" s="1"/>
  <c r="AK6081" i="1" a="1"/>
  <c r="AK6081" i="1" s="1"/>
  <c r="AK6082" i="1" a="1"/>
  <c r="AK6082" i="1" s="1"/>
  <c r="AK6083" i="1" a="1"/>
  <c r="AK6083" i="1" s="1"/>
  <c r="AK6084" i="1" a="1"/>
  <c r="AK6084" i="1" s="1"/>
  <c r="AK6085" i="1" a="1"/>
  <c r="AK6085" i="1" s="1"/>
  <c r="AK6086" i="1" a="1"/>
  <c r="AK6086" i="1" s="1"/>
  <c r="AK6087" i="1" a="1"/>
  <c r="AK6087" i="1"/>
  <c r="AK6088" i="1" a="1"/>
  <c r="AK6088" i="1" s="1"/>
  <c r="AK6089" i="1" a="1"/>
  <c r="AK6089" i="1" s="1"/>
  <c r="AK6090" i="1" a="1"/>
  <c r="AK6090" i="1" s="1"/>
  <c r="AK6091" i="1" a="1"/>
  <c r="AK6091" i="1" s="1"/>
  <c r="AK6092" i="1" a="1"/>
  <c r="AK6092" i="1" s="1"/>
  <c r="AK6093" i="1" a="1"/>
  <c r="AK6093" i="1" s="1"/>
  <c r="AK6094" i="1" a="1"/>
  <c r="AK6094" i="1" s="1"/>
  <c r="AK6095" i="1" a="1"/>
  <c r="AK6095" i="1" s="1"/>
  <c r="AK6096" i="1" a="1"/>
  <c r="AK6096" i="1" s="1"/>
  <c r="AK6097" i="1" a="1"/>
  <c r="AK6097" i="1" s="1"/>
  <c r="AK6098" i="1" a="1"/>
  <c r="AK6098" i="1" s="1"/>
  <c r="AK6099" i="1" a="1"/>
  <c r="AK6099" i="1"/>
  <c r="AK6100" i="1" a="1"/>
  <c r="AK6100" i="1" s="1"/>
  <c r="AK6101" i="1" a="1"/>
  <c r="AK6101" i="1" s="1"/>
  <c r="AK6102" i="1" a="1"/>
  <c r="AK6102" i="1" s="1"/>
  <c r="AK6103" i="1" a="1"/>
  <c r="AK6103" i="1" s="1"/>
  <c r="AK6104" i="1" a="1"/>
  <c r="AK6104" i="1" s="1"/>
  <c r="AK6105" i="1" a="1"/>
  <c r="AK6105" i="1" s="1"/>
  <c r="AK6106" i="1" a="1"/>
  <c r="AK6106" i="1" s="1"/>
  <c r="AK6107" i="1" a="1"/>
  <c r="AK6107" i="1" s="1"/>
  <c r="AK6108" i="1" a="1"/>
  <c r="AK6108" i="1" s="1"/>
  <c r="AK6109" i="1" a="1"/>
  <c r="AK6109" i="1" s="1"/>
  <c r="AK6110" i="1" a="1"/>
  <c r="AK6110" i="1" s="1"/>
  <c r="AK6111" i="1" a="1"/>
  <c r="AK6111" i="1"/>
  <c r="AK6112" i="1" a="1"/>
  <c r="AK6112" i="1" s="1"/>
  <c r="AK6113" i="1" a="1"/>
  <c r="AK6113" i="1" s="1"/>
  <c r="AK6114" i="1" a="1"/>
  <c r="AK6114" i="1" s="1"/>
  <c r="AK6115" i="1" a="1"/>
  <c r="AK6115" i="1" s="1"/>
  <c r="AK6116" i="1" a="1"/>
  <c r="AK6116" i="1" s="1"/>
  <c r="AK6117" i="1" a="1"/>
  <c r="AK6117" i="1" s="1"/>
  <c r="AK6118" i="1" a="1"/>
  <c r="AK6118" i="1" s="1"/>
  <c r="AK6119" i="1" a="1"/>
  <c r="AK6119" i="1" s="1"/>
  <c r="AK6120" i="1" a="1"/>
  <c r="AK6120" i="1"/>
  <c r="AK6121" i="1" a="1"/>
  <c r="AK6121" i="1" s="1"/>
  <c r="AK6122" i="1" a="1"/>
  <c r="AK6122" i="1" s="1"/>
  <c r="AK6123" i="1" a="1"/>
  <c r="AK6123" i="1" s="1"/>
  <c r="AK6124" i="1" a="1"/>
  <c r="AK6124" i="1" s="1"/>
  <c r="AK6125" i="1" a="1"/>
  <c r="AK6125" i="1" s="1"/>
  <c r="AK6126" i="1" a="1"/>
  <c r="AK6126" i="1" s="1"/>
  <c r="AK6127" i="1" a="1"/>
  <c r="AK6127" i="1" s="1"/>
  <c r="AK6128" i="1" a="1"/>
  <c r="AK6128" i="1" s="1"/>
  <c r="AK6129" i="1" a="1"/>
  <c r="AK6129" i="1" s="1"/>
  <c r="AK6130" i="1" a="1"/>
  <c r="AK6130" i="1" s="1"/>
  <c r="AK6131" i="1" a="1"/>
  <c r="AK6131" i="1" s="1"/>
  <c r="AK6132" i="1" a="1"/>
  <c r="AK6132" i="1" s="1"/>
  <c r="AK6133" i="1" a="1"/>
  <c r="AK6133" i="1" s="1"/>
  <c r="AK6134" i="1" a="1"/>
  <c r="AK6134" i="1" s="1"/>
  <c r="AK6135" i="1" a="1"/>
  <c r="AK6135" i="1" s="1"/>
  <c r="AK6136" i="1" a="1"/>
  <c r="AK6136" i="1" s="1"/>
  <c r="AK6137" i="1" a="1"/>
  <c r="AK6137" i="1" s="1"/>
  <c r="AK6138" i="1" a="1"/>
  <c r="AK6138" i="1" s="1"/>
  <c r="AK6139" i="1" a="1"/>
  <c r="AK6139" i="1" s="1"/>
  <c r="AK6140" i="1" a="1"/>
  <c r="AK6140" i="1" s="1"/>
  <c r="AK6141" i="1" a="1"/>
  <c r="AK6141" i="1"/>
  <c r="AK6142" i="1" a="1"/>
  <c r="AK6142" i="1" s="1"/>
  <c r="AK6143" i="1" a="1"/>
  <c r="AK6143" i="1" s="1"/>
  <c r="AK6144" i="1" a="1"/>
  <c r="AK6144" i="1" s="1"/>
  <c r="AK6145" i="1" a="1"/>
  <c r="AK6145" i="1" s="1"/>
  <c r="AK6146" i="1" a="1"/>
  <c r="AK6146" i="1" s="1"/>
  <c r="AK6147" i="1" a="1"/>
  <c r="AK6147" i="1" s="1"/>
  <c r="AK6148" i="1" a="1"/>
  <c r="AK6148" i="1" s="1"/>
  <c r="AK6149" i="1" a="1"/>
  <c r="AK6149" i="1" s="1"/>
  <c r="AK6150" i="1" a="1"/>
  <c r="AK6150" i="1" s="1"/>
  <c r="AK6151" i="1" a="1"/>
  <c r="AK6151" i="1" s="1"/>
  <c r="AK6152" i="1" a="1"/>
  <c r="AK6152" i="1" s="1"/>
  <c r="AK6153" i="1" a="1"/>
  <c r="AK6153" i="1" s="1"/>
  <c r="AK6154" i="1" a="1"/>
  <c r="AK6154" i="1" s="1"/>
  <c r="AK6155" i="1" a="1"/>
  <c r="AK6155" i="1" s="1"/>
  <c r="AK6156" i="1" a="1"/>
  <c r="AK6156" i="1" s="1"/>
  <c r="AK6157" i="1" a="1"/>
  <c r="AK6157" i="1" s="1"/>
  <c r="AK6158" i="1" a="1"/>
  <c r="AK6158" i="1" s="1"/>
  <c r="AK6159" i="1" a="1"/>
  <c r="AK6159" i="1" s="1"/>
  <c r="AK6160" i="1" a="1"/>
  <c r="AK6160" i="1" s="1"/>
  <c r="AK6161" i="1" a="1"/>
  <c r="AK6161" i="1" s="1"/>
  <c r="AK6162" i="1" a="1"/>
  <c r="AK6162" i="1" s="1"/>
  <c r="AK6163" i="1" a="1"/>
  <c r="AK6163" i="1" s="1"/>
  <c r="AK6164" i="1" a="1"/>
  <c r="AK6164" i="1" s="1"/>
  <c r="AK6165" i="1" a="1"/>
  <c r="AK6165" i="1"/>
  <c r="AK6166" i="1" a="1"/>
  <c r="AK6166" i="1" s="1"/>
  <c r="AK6167" i="1" a="1"/>
  <c r="AK6167" i="1" s="1"/>
  <c r="AK6168" i="1" a="1"/>
  <c r="AK6168" i="1" s="1"/>
  <c r="AK6169" i="1" a="1"/>
  <c r="AK6169" i="1" s="1"/>
  <c r="AK6170" i="1" a="1"/>
  <c r="AK6170" i="1" s="1"/>
  <c r="AK6171" i="1" a="1"/>
  <c r="AK6171" i="1" s="1"/>
  <c r="AK6172" i="1" a="1"/>
  <c r="AK6172" i="1" s="1"/>
  <c r="AK6173" i="1" a="1"/>
  <c r="AK6173" i="1" s="1"/>
  <c r="AK6174" i="1" a="1"/>
  <c r="AK6174" i="1" s="1"/>
  <c r="AK6175" i="1" a="1"/>
  <c r="AK6175" i="1" s="1"/>
  <c r="AK6176" i="1" a="1"/>
  <c r="AK6176" i="1" s="1"/>
  <c r="AK6177" i="1" a="1"/>
  <c r="AK6177" i="1" s="1"/>
  <c r="AK6178" i="1" a="1"/>
  <c r="AK6178" i="1" s="1"/>
  <c r="AK6179" i="1" a="1"/>
  <c r="AK6179" i="1" s="1"/>
  <c r="AK6180" i="1" a="1"/>
  <c r="AK6180" i="1" s="1"/>
  <c r="AK6181" i="1" a="1"/>
  <c r="AK6181" i="1" s="1"/>
  <c r="AK6182" i="1" a="1"/>
  <c r="AK6182" i="1" s="1"/>
  <c r="AK6183" i="1" a="1"/>
  <c r="AK6183" i="1" s="1"/>
  <c r="AK6184" i="1" a="1"/>
  <c r="AK6184" i="1" s="1"/>
  <c r="AK6185" i="1" a="1"/>
  <c r="AK6185" i="1" s="1"/>
  <c r="AK6186" i="1" a="1"/>
  <c r="AK6186" i="1" s="1"/>
  <c r="AK6187" i="1" a="1"/>
  <c r="AK6187" i="1" s="1"/>
  <c r="AK6188" i="1" a="1"/>
  <c r="AK6188" i="1" s="1"/>
  <c r="AK6189" i="1" a="1"/>
  <c r="AK6189" i="1" s="1"/>
  <c r="AK6190" i="1" a="1"/>
  <c r="AK6190" i="1" s="1"/>
  <c r="AK6191" i="1" a="1"/>
  <c r="AK6191" i="1" s="1"/>
  <c r="AK6192" i="1" a="1"/>
  <c r="AK6192" i="1" s="1"/>
  <c r="AK6193" i="1" a="1"/>
  <c r="AK6193" i="1" s="1"/>
  <c r="AK6194" i="1" a="1"/>
  <c r="AK6194" i="1" s="1"/>
  <c r="AK6195" i="1" a="1"/>
  <c r="AK6195" i="1"/>
  <c r="AK6196" i="1" a="1"/>
  <c r="AK6196" i="1" s="1"/>
  <c r="AK6197" i="1" a="1"/>
  <c r="AK6197" i="1" s="1"/>
  <c r="AK6198" i="1" a="1"/>
  <c r="AK6198" i="1" s="1"/>
  <c r="AK6199" i="1" a="1"/>
  <c r="AK6199" i="1" s="1"/>
  <c r="AK6200" i="1" a="1"/>
  <c r="AK6200" i="1" s="1"/>
  <c r="AK6201" i="1" a="1"/>
  <c r="AK6201" i="1" s="1"/>
  <c r="AK6202" i="1" a="1"/>
  <c r="AK6202" i="1" s="1"/>
  <c r="AK6203" i="1" a="1"/>
  <c r="AK6203" i="1" s="1"/>
  <c r="AK6204" i="1" a="1"/>
  <c r="AK6204" i="1" s="1"/>
  <c r="AK6205" i="1" a="1"/>
  <c r="AK6205" i="1" s="1"/>
  <c r="AK6206" i="1" a="1"/>
  <c r="AK6206" i="1" s="1"/>
  <c r="AK6207" i="1" a="1"/>
  <c r="AK6207" i="1" s="1"/>
  <c r="AK6208" i="1" a="1"/>
  <c r="AK6208" i="1" s="1"/>
  <c r="AK6209" i="1" a="1"/>
  <c r="AK6209" i="1" s="1"/>
  <c r="AK6210" i="1" a="1"/>
  <c r="AK6210" i="1" s="1"/>
  <c r="AK6211" i="1" a="1"/>
  <c r="AK6211" i="1" s="1"/>
  <c r="AK6212" i="1" a="1"/>
  <c r="AK6212" i="1" s="1"/>
  <c r="AK6213" i="1" a="1"/>
  <c r="AK6213" i="1" s="1"/>
  <c r="AK6214" i="1" a="1"/>
  <c r="AK6214" i="1" s="1"/>
  <c r="AK6215" i="1" a="1"/>
  <c r="AK6215" i="1" s="1"/>
  <c r="AK6216" i="1" a="1"/>
  <c r="AK6216" i="1" s="1"/>
  <c r="AK6217" i="1" a="1"/>
  <c r="AK6217" i="1" s="1"/>
  <c r="AK6218" i="1" a="1"/>
  <c r="AK6218" i="1" s="1"/>
  <c r="AK6219" i="1" a="1"/>
  <c r="AK6219" i="1" s="1"/>
  <c r="AK6220" i="1" a="1"/>
  <c r="AK6220" i="1" s="1"/>
  <c r="AK6221" i="1" a="1"/>
  <c r="AK6221" i="1" s="1"/>
  <c r="AK6222" i="1" a="1"/>
  <c r="AK6222" i="1" s="1"/>
  <c r="AK6223" i="1" a="1"/>
  <c r="AK6223" i="1" s="1"/>
  <c r="AK6224" i="1" a="1"/>
  <c r="AK6224" i="1" s="1"/>
  <c r="AK6225" i="1" a="1"/>
  <c r="AK6225" i="1" s="1"/>
  <c r="AK6226" i="1" a="1"/>
  <c r="AK6226" i="1" s="1"/>
  <c r="AK6227" i="1" a="1"/>
  <c r="AK6227" i="1" s="1"/>
  <c r="AK6228" i="1" a="1"/>
  <c r="AK6228" i="1" s="1"/>
  <c r="AK6229" i="1" a="1"/>
  <c r="AK6229" i="1" s="1"/>
  <c r="AK6230" i="1" a="1"/>
  <c r="AK6230" i="1" s="1"/>
  <c r="AK6231" i="1" a="1"/>
  <c r="AK6231" i="1" s="1"/>
  <c r="AK6232" i="1" a="1"/>
  <c r="AK6232" i="1" s="1"/>
  <c r="AK6233" i="1" a="1"/>
  <c r="AK6233" i="1" s="1"/>
  <c r="AK6234" i="1" a="1"/>
  <c r="AK6234" i="1" s="1"/>
  <c r="AK6235" i="1" a="1"/>
  <c r="AK6235" i="1" s="1"/>
  <c r="AK6236" i="1" a="1"/>
  <c r="AK6236" i="1" s="1"/>
  <c r="AK6237" i="1" a="1"/>
  <c r="AK6237" i="1" s="1"/>
  <c r="AK6238" i="1" a="1"/>
  <c r="AK6238" i="1" s="1"/>
  <c r="AK6239" i="1" a="1"/>
  <c r="AK6239" i="1" s="1"/>
  <c r="AK6240" i="1" a="1"/>
  <c r="AK6240" i="1" s="1"/>
  <c r="AK6241" i="1" a="1"/>
  <c r="AK6241" i="1" s="1"/>
  <c r="AK6242" i="1" a="1"/>
  <c r="AK6242" i="1" s="1"/>
  <c r="AK6243" i="1" a="1"/>
  <c r="AK6243" i="1" s="1"/>
  <c r="AK6244" i="1" a="1"/>
  <c r="AK6244" i="1" s="1"/>
  <c r="AK6245" i="1" a="1"/>
  <c r="AK6245" i="1" s="1"/>
  <c r="AK6246" i="1" a="1"/>
  <c r="AK6246" i="1" s="1"/>
  <c r="AK6247" i="1" a="1"/>
  <c r="AK6247" i="1" s="1"/>
  <c r="AK6248" i="1" a="1"/>
  <c r="AK6248" i="1" s="1"/>
  <c r="AK6249" i="1" a="1"/>
  <c r="AK6249" i="1" s="1"/>
  <c r="AK6250" i="1" a="1"/>
  <c r="AK6250" i="1" s="1"/>
  <c r="AK6251" i="1" a="1"/>
  <c r="AK6251" i="1" s="1"/>
  <c r="AK6252" i="1" a="1"/>
  <c r="AK6252" i="1" s="1"/>
  <c r="AK6253" i="1" a="1"/>
  <c r="AK6253" i="1" s="1"/>
  <c r="AK6254" i="1" a="1"/>
  <c r="AK6254" i="1" s="1"/>
  <c r="AK6255" i="1" a="1"/>
  <c r="AK6255" i="1"/>
  <c r="AK6256" i="1" a="1"/>
  <c r="AK6256" i="1" s="1"/>
  <c r="AK6257" i="1" a="1"/>
  <c r="AK6257" i="1" s="1"/>
  <c r="AK6258" i="1" a="1"/>
  <c r="AK6258" i="1" s="1"/>
  <c r="AK6259" i="1" a="1"/>
  <c r="AK6259" i="1" s="1"/>
  <c r="AK6260" i="1" a="1"/>
  <c r="AK6260" i="1" s="1"/>
  <c r="AK6261" i="1" a="1"/>
  <c r="AK6261" i="1" s="1"/>
  <c r="AK6262" i="1" a="1"/>
  <c r="AK6262" i="1" s="1"/>
  <c r="AK6263" i="1" a="1"/>
  <c r="AK6263" i="1" s="1"/>
  <c r="AK6264" i="1" a="1"/>
  <c r="AK6264" i="1" s="1"/>
  <c r="AK6265" i="1" a="1"/>
  <c r="AK6265" i="1" s="1"/>
  <c r="AK6266" i="1" a="1"/>
  <c r="AK6266" i="1" s="1"/>
  <c r="AK6267" i="1" a="1"/>
  <c r="AK6267" i="1" s="1"/>
  <c r="AK6268" i="1" a="1"/>
  <c r="AK6268" i="1" s="1"/>
  <c r="AK6269" i="1" a="1"/>
  <c r="AK6269" i="1" s="1"/>
  <c r="AK6270" i="1" a="1"/>
  <c r="AK6270" i="1" s="1"/>
  <c r="AK6271" i="1" a="1"/>
  <c r="AK6271" i="1" s="1"/>
  <c r="AK6272" i="1" a="1"/>
  <c r="AK6272" i="1" s="1"/>
  <c r="AK6273" i="1" a="1"/>
  <c r="AK6273" i="1" s="1"/>
  <c r="AK6274" i="1" a="1"/>
  <c r="AK6274" i="1" s="1"/>
  <c r="AK6275" i="1" a="1"/>
  <c r="AK6275" i="1" s="1"/>
  <c r="AK6276" i="1" a="1"/>
  <c r="AK6276" i="1" s="1"/>
  <c r="AK6277" i="1" a="1"/>
  <c r="AK6277" i="1" s="1"/>
  <c r="AK6278" i="1" a="1"/>
  <c r="AK6278" i="1" s="1"/>
  <c r="AK6279" i="1" a="1"/>
  <c r="AK6279" i="1" s="1"/>
  <c r="AK6280" i="1" a="1"/>
  <c r="AK6280" i="1" s="1"/>
  <c r="AK6281" i="1" a="1"/>
  <c r="AK6281" i="1" s="1"/>
  <c r="AK6282" i="1" a="1"/>
  <c r="AK6282" i="1" s="1"/>
  <c r="AK6283" i="1" a="1"/>
  <c r="AK6283" i="1" s="1"/>
  <c r="AK6284" i="1" a="1"/>
  <c r="AK6284" i="1" s="1"/>
  <c r="AK6285" i="1" a="1"/>
  <c r="AK6285" i="1" s="1"/>
  <c r="AK6286" i="1" a="1"/>
  <c r="AK6286" i="1" s="1"/>
  <c r="AK6287" i="1" a="1"/>
  <c r="AK6287" i="1" s="1"/>
  <c r="AK6288" i="1" a="1"/>
  <c r="AK6288" i="1" s="1"/>
  <c r="AK6289" i="1" a="1"/>
  <c r="AK6289" i="1" s="1"/>
  <c r="AK6290" i="1" a="1"/>
  <c r="AK6290" i="1" s="1"/>
  <c r="AK6291" i="1" a="1"/>
  <c r="AK6291" i="1" s="1"/>
  <c r="AK6292" i="1" a="1"/>
  <c r="AK6292" i="1" s="1"/>
  <c r="AK6293" i="1" a="1"/>
  <c r="AK6293" i="1" s="1"/>
  <c r="AK6294" i="1" a="1"/>
  <c r="AK6294" i="1" s="1"/>
  <c r="AK6295" i="1" a="1"/>
  <c r="AK6295" i="1" s="1"/>
  <c r="AK6296" i="1" a="1"/>
  <c r="AK6296" i="1" s="1"/>
  <c r="AK6297" i="1" a="1"/>
  <c r="AK6297" i="1" s="1"/>
  <c r="AK6298" i="1" a="1"/>
  <c r="AK6298" i="1" s="1"/>
  <c r="AK6299" i="1" a="1"/>
  <c r="AK6299" i="1" s="1"/>
  <c r="AK6300" i="1" a="1"/>
  <c r="AK6300" i="1"/>
  <c r="AK6301" i="1" a="1"/>
  <c r="AK6301" i="1" s="1"/>
  <c r="AK6302" i="1" a="1"/>
  <c r="AK6302" i="1" s="1"/>
  <c r="AK6303" i="1" a="1"/>
  <c r="AK6303" i="1" s="1"/>
  <c r="AK6304" i="1" a="1"/>
  <c r="AK6304" i="1" s="1"/>
  <c r="AK6305" i="1" a="1"/>
  <c r="AK6305" i="1" s="1"/>
  <c r="AK6306" i="1" a="1"/>
  <c r="AK6306" i="1" s="1"/>
  <c r="AK6307" i="1" a="1"/>
  <c r="AK6307" i="1" s="1"/>
  <c r="AK6308" i="1" a="1"/>
  <c r="AK6308" i="1" s="1"/>
  <c r="AK6309" i="1" a="1"/>
  <c r="AK6309" i="1" s="1"/>
  <c r="AK6310" i="1" a="1"/>
  <c r="AK6310" i="1" s="1"/>
  <c r="AK6311" i="1" a="1"/>
  <c r="AK6311" i="1" s="1"/>
  <c r="AK6312" i="1" a="1"/>
  <c r="AK6312" i="1" s="1"/>
  <c r="AK6313" i="1" a="1"/>
  <c r="AK6313" i="1" s="1"/>
  <c r="AK6314" i="1" a="1"/>
  <c r="AK6314" i="1" s="1"/>
  <c r="AK6315" i="1" a="1"/>
  <c r="AK6315" i="1"/>
  <c r="AK6316" i="1" a="1"/>
  <c r="AK6316" i="1" s="1"/>
  <c r="AK6317" i="1" a="1"/>
  <c r="AK6317" i="1" s="1"/>
  <c r="AK6318" i="1" a="1"/>
  <c r="AK6318" i="1" s="1"/>
  <c r="AK6319" i="1" a="1"/>
  <c r="AK6319" i="1" s="1"/>
  <c r="AK6320" i="1" a="1"/>
  <c r="AK6320" i="1" s="1"/>
  <c r="AK6321" i="1" a="1"/>
  <c r="AK6321" i="1" s="1"/>
  <c r="AK6322" i="1" a="1"/>
  <c r="AK6322" i="1" s="1"/>
  <c r="AK6323" i="1" a="1"/>
  <c r="AK6323" i="1" s="1"/>
  <c r="AK6324" i="1" a="1"/>
  <c r="AK6324" i="1" s="1"/>
  <c r="AK6325" i="1" a="1"/>
  <c r="AK6325" i="1" s="1"/>
  <c r="AK6326" i="1" a="1"/>
  <c r="AK6326" i="1" s="1"/>
  <c r="AK6327" i="1" a="1"/>
  <c r="AK6327" i="1" s="1"/>
  <c r="AK6328" i="1" a="1"/>
  <c r="AK6328" i="1" s="1"/>
  <c r="AK6329" i="1" a="1"/>
  <c r="AK6329" i="1" s="1"/>
  <c r="AK6330" i="1" a="1"/>
  <c r="AK6330" i="1" s="1"/>
  <c r="AK6331" i="1" a="1"/>
  <c r="AK6331" i="1" s="1"/>
  <c r="AK6332" i="1" a="1"/>
  <c r="AK6332" i="1" s="1"/>
  <c r="AK6333" i="1" a="1"/>
  <c r="AK6333" i="1"/>
  <c r="AK6334" i="1" a="1"/>
  <c r="AK6334" i="1" s="1"/>
  <c r="AK6335" i="1" a="1"/>
  <c r="AK6335" i="1" s="1"/>
  <c r="AK6336" i="1" a="1"/>
  <c r="AK6336" i="1" s="1"/>
  <c r="AK6337" i="1" a="1"/>
  <c r="AK6337" i="1" s="1"/>
  <c r="AK6338" i="1" a="1"/>
  <c r="AK6338" i="1" s="1"/>
  <c r="AK6339" i="1" a="1"/>
  <c r="AK6339" i="1" s="1"/>
  <c r="AK6340" i="1" a="1"/>
  <c r="AK6340" i="1" s="1"/>
  <c r="AK6341" i="1" a="1"/>
  <c r="AK6341" i="1" s="1"/>
  <c r="AK6342" i="1" a="1"/>
  <c r="AK6342" i="1" s="1"/>
  <c r="AK6343" i="1" a="1"/>
  <c r="AK6343" i="1" s="1"/>
  <c r="AK6344" i="1" a="1"/>
  <c r="AK6344" i="1" s="1"/>
  <c r="AK6345" i="1" a="1"/>
  <c r="AK6345" i="1" s="1"/>
  <c r="AK6346" i="1" a="1"/>
  <c r="AK6346" i="1" s="1"/>
  <c r="AK6347" i="1" a="1"/>
  <c r="AK6347" i="1" s="1"/>
  <c r="AK6348" i="1" a="1"/>
  <c r="AK6348" i="1" s="1"/>
  <c r="AK6349" i="1" a="1"/>
  <c r="AK6349" i="1" s="1"/>
  <c r="AK6350" i="1" a="1"/>
  <c r="AK6350" i="1" s="1"/>
  <c r="AK6351" i="1" a="1"/>
  <c r="AK6351" i="1" s="1"/>
  <c r="AK6352" i="1" a="1"/>
  <c r="AK6352" i="1" s="1"/>
  <c r="AK6353" i="1" a="1"/>
  <c r="AK6353" i="1" s="1"/>
  <c r="AK6354" i="1" a="1"/>
  <c r="AK6354" i="1" s="1"/>
  <c r="AK6355" i="1" a="1"/>
  <c r="AK6355" i="1" s="1"/>
  <c r="AK6356" i="1" a="1"/>
  <c r="AK6356" i="1" s="1"/>
  <c r="AK6357" i="1" a="1"/>
  <c r="AK6357" i="1" s="1"/>
  <c r="AK6358" i="1" a="1"/>
  <c r="AK6358" i="1" s="1"/>
  <c r="AK6359" i="1" a="1"/>
  <c r="AK6359" i="1" s="1"/>
  <c r="AK6360" i="1" a="1"/>
  <c r="AK6360" i="1" s="1"/>
  <c r="AK6361" i="1" a="1"/>
  <c r="AK6361" i="1" s="1"/>
  <c r="AK6362" i="1" a="1"/>
  <c r="AK6362" i="1" s="1"/>
  <c r="AK6363" i="1" a="1"/>
  <c r="AK6363" i="1" s="1"/>
  <c r="AK6364" i="1" a="1"/>
  <c r="AK6364" i="1" s="1"/>
  <c r="AK6365" i="1" a="1"/>
  <c r="AK6365" i="1" s="1"/>
  <c r="AK6366" i="1" a="1"/>
  <c r="AK6366" i="1" s="1"/>
  <c r="AK6367" i="1" a="1"/>
  <c r="AK6367" i="1" s="1"/>
  <c r="AK6368" i="1" a="1"/>
  <c r="AK6368" i="1" s="1"/>
  <c r="AK6369" i="1" a="1"/>
  <c r="AK6369" i="1"/>
  <c r="AK6370" i="1" a="1"/>
  <c r="AK6370" i="1" s="1"/>
  <c r="AK6371" i="1" a="1"/>
  <c r="AK6371" i="1" s="1"/>
  <c r="AK6372" i="1" a="1"/>
  <c r="AK6372" i="1" s="1"/>
  <c r="AK6373" i="1" a="1"/>
  <c r="AK6373" i="1" s="1"/>
  <c r="AK6374" i="1" a="1"/>
  <c r="AK6374" i="1" s="1"/>
  <c r="AK6375" i="1" a="1"/>
  <c r="AK6375" i="1" s="1"/>
  <c r="AK6376" i="1" a="1"/>
  <c r="AK6376" i="1" s="1"/>
  <c r="AK6377" i="1" a="1"/>
  <c r="AK6377" i="1" s="1"/>
  <c r="AK6378" i="1" a="1"/>
  <c r="AK6378" i="1" s="1"/>
  <c r="AK6379" i="1" a="1"/>
  <c r="AK6379" i="1" s="1"/>
  <c r="AK6380" i="1" a="1"/>
  <c r="AK6380" i="1" s="1"/>
  <c r="AK6381" i="1" a="1"/>
  <c r="AK6381" i="1"/>
  <c r="AK6382" i="1" a="1"/>
  <c r="AK6382" i="1" s="1"/>
  <c r="AK6383" i="1" a="1"/>
  <c r="AK6383" i="1" s="1"/>
  <c r="AK6384" i="1" a="1"/>
  <c r="AK6384" i="1" s="1"/>
  <c r="AK6385" i="1" a="1"/>
  <c r="AK6385" i="1" s="1"/>
  <c r="AK6386" i="1" a="1"/>
  <c r="AK6386" i="1" s="1"/>
  <c r="AK6387" i="1" a="1"/>
  <c r="AK6387" i="1" s="1"/>
  <c r="AK6388" i="1" a="1"/>
  <c r="AK6388" i="1" s="1"/>
  <c r="AK6389" i="1" a="1"/>
  <c r="AK6389" i="1" s="1"/>
  <c r="AK6390" i="1" a="1"/>
  <c r="AK6390" i="1" s="1"/>
  <c r="AK6391" i="1" a="1"/>
  <c r="AK6391" i="1" s="1"/>
  <c r="AK6392" i="1" a="1"/>
  <c r="AK6392" i="1" s="1"/>
  <c r="AK6393" i="1" a="1"/>
  <c r="AK6393" i="1" s="1"/>
  <c r="AK6394" i="1" a="1"/>
  <c r="AK6394" i="1" s="1"/>
  <c r="AK6395" i="1" a="1"/>
  <c r="AK6395" i="1" s="1"/>
  <c r="AK6396" i="1" a="1"/>
  <c r="AK6396" i="1" s="1"/>
  <c r="AK6397" i="1" a="1"/>
  <c r="AK6397" i="1" s="1"/>
  <c r="AK6398" i="1" a="1"/>
  <c r="AK6398" i="1" s="1"/>
  <c r="AK6399" i="1" a="1"/>
  <c r="AK6399" i="1" s="1"/>
  <c r="AK6400" i="1" a="1"/>
  <c r="AK6400" i="1" s="1"/>
  <c r="AK6401" i="1" a="1"/>
  <c r="AK6401" i="1" s="1"/>
  <c r="AK6402" i="1" a="1"/>
  <c r="AK6402" i="1" s="1"/>
  <c r="AK6403" i="1" a="1"/>
  <c r="AK6403" i="1" s="1"/>
  <c r="AK6404" i="1" a="1"/>
  <c r="AK6404" i="1" s="1"/>
  <c r="AK6405" i="1" a="1"/>
  <c r="AK6405" i="1" s="1"/>
  <c r="AK6406" i="1" a="1"/>
  <c r="AK6406" i="1" s="1"/>
  <c r="AK6407" i="1" a="1"/>
  <c r="AK6407" i="1" s="1"/>
  <c r="AK6408" i="1" a="1"/>
  <c r="AK6408" i="1" s="1"/>
  <c r="AK6409" i="1" a="1"/>
  <c r="AK6409" i="1" s="1"/>
  <c r="AK6410" i="1" a="1"/>
  <c r="AK6410" i="1" s="1"/>
  <c r="AK6411" i="1" a="1"/>
  <c r="AK6411" i="1" s="1"/>
  <c r="AK6412" i="1" a="1"/>
  <c r="AK6412" i="1" s="1"/>
  <c r="AK6413" i="1" a="1"/>
  <c r="AK6413" i="1" s="1"/>
  <c r="AK6414" i="1" a="1"/>
  <c r="AK6414" i="1" s="1"/>
  <c r="AK6415" i="1" a="1"/>
  <c r="AK6415" i="1" s="1"/>
  <c r="AK6416" i="1" a="1"/>
  <c r="AK6416" i="1" s="1"/>
  <c r="AK6417" i="1" a="1"/>
  <c r="AK6417" i="1" s="1"/>
  <c r="AK6418" i="1" a="1"/>
  <c r="AK6418" i="1" s="1"/>
  <c r="AK6419" i="1" a="1"/>
  <c r="AK6419" i="1" s="1"/>
  <c r="AK2" i="1" a="1"/>
  <c r="AK2" i="1" s="1"/>
  <c r="AJ2" i="1" a="1"/>
  <c r="AJ2" i="1" s="1"/>
  <c r="AJ3" i="1" a="1"/>
  <c r="AJ3" i="1" s="1"/>
  <c r="AJ4" i="1" a="1"/>
  <c r="AJ4" i="1" s="1"/>
  <c r="AJ5" i="1" a="1"/>
  <c r="AJ5" i="1" s="1"/>
  <c r="AJ6" i="1" a="1"/>
  <c r="AJ6" i="1" s="1"/>
  <c r="AJ7" i="1" a="1"/>
  <c r="AJ7" i="1" s="1"/>
  <c r="AJ8" i="1" a="1"/>
  <c r="AJ8" i="1" s="1"/>
  <c r="AJ9" i="1" a="1"/>
  <c r="AJ9" i="1" s="1"/>
  <c r="AJ10" i="1" a="1"/>
  <c r="AJ10" i="1" s="1"/>
  <c r="AJ11" i="1" a="1"/>
  <c r="AJ11" i="1" s="1"/>
  <c r="AJ12" i="1" a="1"/>
  <c r="AJ12" i="1" s="1"/>
  <c r="AJ13" i="1" a="1"/>
  <c r="AJ13" i="1" s="1"/>
  <c r="AJ14" i="1" a="1"/>
  <c r="AJ14" i="1" s="1"/>
  <c r="AJ15" i="1" a="1"/>
  <c r="AJ15" i="1" s="1"/>
  <c r="AJ16" i="1" a="1"/>
  <c r="AJ16" i="1" s="1"/>
  <c r="AJ17" i="1" a="1"/>
  <c r="AJ17" i="1" s="1"/>
  <c r="AJ18" i="1" a="1"/>
  <c r="AJ18" i="1" s="1"/>
  <c r="AJ19" i="1" a="1"/>
  <c r="AJ19" i="1" s="1"/>
  <c r="AJ20" i="1" a="1"/>
  <c r="AJ20" i="1" s="1"/>
  <c r="AJ21" i="1" a="1"/>
  <c r="AJ21" i="1" s="1"/>
  <c r="AJ22" i="1" a="1"/>
  <c r="AJ22" i="1" s="1"/>
  <c r="AJ23" i="1" a="1"/>
  <c r="AJ23" i="1" s="1"/>
  <c r="AJ24" i="1" a="1"/>
  <c r="AJ24" i="1" s="1"/>
  <c r="AJ25" i="1" a="1"/>
  <c r="AJ25" i="1" s="1"/>
  <c r="AJ26" i="1" a="1"/>
  <c r="AJ26" i="1" s="1"/>
  <c r="AJ27" i="1" a="1"/>
  <c r="AJ27" i="1" s="1"/>
  <c r="AJ28" i="1" a="1"/>
  <c r="AJ28" i="1" s="1"/>
  <c r="AJ29" i="1" a="1"/>
  <c r="AJ29" i="1" s="1"/>
  <c r="AJ30" i="1" a="1"/>
  <c r="AJ30" i="1" s="1"/>
  <c r="AJ31" i="1" a="1"/>
  <c r="AJ31" i="1" s="1"/>
  <c r="AJ32" i="1" a="1"/>
  <c r="AJ32" i="1" s="1"/>
  <c r="AJ33" i="1" a="1"/>
  <c r="AJ33" i="1" s="1"/>
  <c r="AJ34" i="1" a="1"/>
  <c r="AJ34" i="1" s="1"/>
  <c r="AJ35" i="1" a="1"/>
  <c r="AJ35" i="1" s="1"/>
  <c r="AJ36" i="1" a="1"/>
  <c r="AJ36" i="1" s="1"/>
  <c r="AJ37" i="1" a="1"/>
  <c r="AJ37" i="1" s="1"/>
  <c r="AJ38" i="1" a="1"/>
  <c r="AJ38" i="1" s="1"/>
  <c r="AJ39" i="1" a="1"/>
  <c r="AJ39" i="1" s="1"/>
  <c r="AJ40" i="1" a="1"/>
  <c r="AJ40" i="1" s="1"/>
  <c r="AJ41" i="1" a="1"/>
  <c r="AJ41" i="1" s="1"/>
  <c r="AJ42" i="1" a="1"/>
  <c r="AJ42" i="1" s="1"/>
  <c r="AJ43" i="1" a="1"/>
  <c r="AJ43" i="1" s="1"/>
  <c r="AJ44" i="1" a="1"/>
  <c r="AJ44" i="1" s="1"/>
  <c r="AJ45" i="1" a="1"/>
  <c r="AJ45" i="1" s="1"/>
  <c r="AJ46" i="1" a="1"/>
  <c r="AJ46" i="1" s="1"/>
  <c r="AJ47" i="1" a="1"/>
  <c r="AJ47" i="1" s="1"/>
  <c r="AJ48" i="1" a="1"/>
  <c r="AJ48" i="1" s="1"/>
  <c r="AJ49" i="1" a="1"/>
  <c r="AJ49" i="1" s="1"/>
  <c r="AJ50" i="1" a="1"/>
  <c r="AJ50" i="1" s="1"/>
  <c r="AJ51" i="1" a="1"/>
  <c r="AJ51" i="1" s="1"/>
  <c r="AJ52" i="1" a="1"/>
  <c r="AJ52" i="1" s="1"/>
  <c r="AJ53" i="1" a="1"/>
  <c r="AJ53" i="1" s="1"/>
  <c r="AJ54" i="1" a="1"/>
  <c r="AJ54" i="1" s="1"/>
  <c r="AJ55" i="1" a="1"/>
  <c r="AJ55" i="1" s="1"/>
  <c r="AJ56" i="1" a="1"/>
  <c r="AJ56" i="1" s="1"/>
  <c r="AJ57" i="1" a="1"/>
  <c r="AJ57" i="1" s="1"/>
  <c r="AJ58" i="1" a="1"/>
  <c r="AJ58" i="1" s="1"/>
  <c r="AJ59" i="1" a="1"/>
  <c r="AJ59" i="1" s="1"/>
  <c r="AJ60" i="1" a="1"/>
  <c r="AJ60" i="1" s="1"/>
  <c r="AJ61" i="1" a="1"/>
  <c r="AJ61" i="1" s="1"/>
  <c r="AJ62" i="1" a="1"/>
  <c r="AJ62" i="1" s="1"/>
  <c r="AJ63" i="1" a="1"/>
  <c r="AJ63" i="1" s="1"/>
  <c r="AJ64" i="1" a="1"/>
  <c r="AJ64" i="1" s="1"/>
  <c r="AJ65" i="1" a="1"/>
  <c r="AJ65" i="1" s="1"/>
  <c r="AJ66" i="1" a="1"/>
  <c r="AJ66" i="1" s="1"/>
  <c r="AJ67" i="1" a="1"/>
  <c r="AJ67" i="1" s="1"/>
  <c r="AJ68" i="1" a="1"/>
  <c r="AJ68" i="1" s="1"/>
  <c r="AJ69" i="1" a="1"/>
  <c r="AJ69" i="1" s="1"/>
  <c r="AJ70" i="1" a="1"/>
  <c r="AJ70" i="1" s="1"/>
  <c r="AJ71" i="1" a="1"/>
  <c r="AJ71" i="1" s="1"/>
  <c r="AJ72" i="1" a="1"/>
  <c r="AJ72" i="1" s="1"/>
  <c r="AJ73" i="1" a="1"/>
  <c r="AJ73" i="1" s="1"/>
  <c r="AJ74" i="1" a="1"/>
  <c r="AJ74" i="1" s="1"/>
  <c r="AJ75" i="1" a="1"/>
  <c r="AJ75" i="1" s="1"/>
  <c r="AJ76" i="1" a="1"/>
  <c r="AJ76" i="1" s="1"/>
  <c r="AJ77" i="1" a="1"/>
  <c r="AJ77" i="1" s="1"/>
  <c r="AJ78" i="1" a="1"/>
  <c r="AJ78" i="1" s="1"/>
  <c r="AJ79" i="1" a="1"/>
  <c r="AJ79" i="1" s="1"/>
  <c r="AJ80" i="1" a="1"/>
  <c r="AJ80" i="1" s="1"/>
  <c r="AJ81" i="1" a="1"/>
  <c r="AJ81" i="1" s="1"/>
  <c r="AJ82" i="1" a="1"/>
  <c r="AJ82" i="1" s="1"/>
  <c r="AJ83" i="1" a="1"/>
  <c r="AJ83" i="1" s="1"/>
  <c r="AJ84" i="1" a="1"/>
  <c r="AJ84" i="1" s="1"/>
  <c r="AJ85" i="1" a="1"/>
  <c r="AJ85" i="1" s="1"/>
  <c r="AJ86" i="1" a="1"/>
  <c r="AJ86" i="1" s="1"/>
  <c r="AJ87" i="1" a="1"/>
  <c r="AJ87" i="1" s="1"/>
  <c r="AJ88" i="1" a="1"/>
  <c r="AJ88" i="1" s="1"/>
  <c r="AJ89" i="1" a="1"/>
  <c r="AJ89" i="1" s="1"/>
  <c r="AJ90" i="1" a="1"/>
  <c r="AJ90" i="1" s="1"/>
  <c r="AJ91" i="1" a="1"/>
  <c r="AJ91" i="1" s="1"/>
  <c r="AJ92" i="1" a="1"/>
  <c r="AJ92" i="1" s="1"/>
  <c r="AJ93" i="1" a="1"/>
  <c r="AJ93" i="1" s="1"/>
  <c r="AJ94" i="1" a="1"/>
  <c r="AJ94" i="1" s="1"/>
  <c r="AJ95" i="1" a="1"/>
  <c r="AJ95" i="1" s="1"/>
  <c r="AJ96" i="1" a="1"/>
  <c r="AJ96" i="1" s="1"/>
  <c r="AJ97" i="1" a="1"/>
  <c r="AJ97" i="1" s="1"/>
  <c r="AJ98" i="1" a="1"/>
  <c r="AJ98" i="1" s="1"/>
  <c r="AJ99" i="1" a="1"/>
  <c r="AJ99" i="1" s="1"/>
  <c r="AJ100" i="1" a="1"/>
  <c r="AJ100" i="1" s="1"/>
  <c r="AJ101" i="1" a="1"/>
  <c r="AJ101" i="1" s="1"/>
  <c r="AJ102" i="1" a="1"/>
  <c r="AJ102" i="1" s="1"/>
  <c r="AJ103" i="1" a="1"/>
  <c r="AJ103" i="1" s="1"/>
  <c r="AJ104" i="1" a="1"/>
  <c r="AJ104" i="1" s="1"/>
  <c r="AJ105" i="1" a="1"/>
  <c r="AJ105" i="1" s="1"/>
  <c r="AJ106" i="1" a="1"/>
  <c r="AJ106" i="1" s="1"/>
  <c r="AJ107" i="1" a="1"/>
  <c r="AJ107" i="1" s="1"/>
  <c r="AJ108" i="1" a="1"/>
  <c r="AJ108" i="1" s="1"/>
  <c r="AJ109" i="1" a="1"/>
  <c r="AJ109" i="1" s="1"/>
  <c r="AJ110" i="1" a="1"/>
  <c r="AJ110" i="1" s="1"/>
  <c r="AJ111" i="1" a="1"/>
  <c r="AJ111" i="1" s="1"/>
  <c r="AJ112" i="1" a="1"/>
  <c r="AJ112" i="1" s="1"/>
  <c r="AJ113" i="1" a="1"/>
  <c r="AJ113" i="1" s="1"/>
  <c r="AJ114" i="1" a="1"/>
  <c r="AJ114" i="1" s="1"/>
  <c r="AJ115" i="1" a="1"/>
  <c r="AJ115" i="1" s="1"/>
  <c r="AJ116" i="1" a="1"/>
  <c r="AJ116" i="1" s="1"/>
  <c r="AJ117" i="1" a="1"/>
  <c r="AJ117" i="1" s="1"/>
  <c r="AJ118" i="1" a="1"/>
  <c r="AJ118" i="1" s="1"/>
  <c r="AJ119" i="1" a="1"/>
  <c r="AJ119" i="1" s="1"/>
  <c r="AJ120" i="1" a="1"/>
  <c r="AJ120" i="1" s="1"/>
  <c r="AJ121" i="1" a="1"/>
  <c r="AJ121" i="1" s="1"/>
  <c r="AJ122" i="1" a="1"/>
  <c r="AJ122" i="1" s="1"/>
  <c r="AJ123" i="1" a="1"/>
  <c r="AJ123" i="1" s="1"/>
  <c r="AJ124" i="1" a="1"/>
  <c r="AJ124" i="1" s="1"/>
  <c r="AJ125" i="1" a="1"/>
  <c r="AJ125" i="1" s="1"/>
  <c r="AJ126" i="1" a="1"/>
  <c r="AJ126" i="1" s="1"/>
  <c r="AJ127" i="1" a="1"/>
  <c r="AJ127" i="1" s="1"/>
  <c r="AJ128" i="1" a="1"/>
  <c r="AJ128" i="1" s="1"/>
  <c r="AJ129" i="1" a="1"/>
  <c r="AJ129" i="1" s="1"/>
  <c r="AJ130" i="1" a="1"/>
  <c r="AJ130" i="1" s="1"/>
  <c r="AJ131" i="1" a="1"/>
  <c r="AJ131" i="1" s="1"/>
  <c r="AJ132" i="1" a="1"/>
  <c r="AJ132" i="1" s="1"/>
  <c r="AJ133" i="1" a="1"/>
  <c r="AJ133" i="1" s="1"/>
  <c r="AJ134" i="1" a="1"/>
  <c r="AJ134" i="1" s="1"/>
  <c r="AJ135" i="1" a="1"/>
  <c r="AJ135" i="1" s="1"/>
  <c r="AJ136" i="1" a="1"/>
  <c r="AJ136" i="1" s="1"/>
  <c r="AJ137" i="1" a="1"/>
  <c r="AJ137" i="1" s="1"/>
  <c r="AJ138" i="1" a="1"/>
  <c r="AJ138" i="1" s="1"/>
  <c r="AJ139" i="1" a="1"/>
  <c r="AJ139" i="1" s="1"/>
  <c r="AJ140" i="1" a="1"/>
  <c r="AJ140" i="1" s="1"/>
  <c r="AJ141" i="1" a="1"/>
  <c r="AJ141" i="1" s="1"/>
  <c r="AJ142" i="1" a="1"/>
  <c r="AJ142" i="1" s="1"/>
  <c r="AJ143" i="1" a="1"/>
  <c r="AJ143" i="1" s="1"/>
  <c r="AJ144" i="1" a="1"/>
  <c r="AJ144" i="1" s="1"/>
  <c r="AJ145" i="1" a="1"/>
  <c r="AJ145" i="1" s="1"/>
  <c r="AJ146" i="1" a="1"/>
  <c r="AJ146" i="1" s="1"/>
  <c r="AJ147" i="1" a="1"/>
  <c r="AJ147" i="1" s="1"/>
  <c r="AJ148" i="1" a="1"/>
  <c r="AJ148" i="1" s="1"/>
  <c r="AJ149" i="1" a="1"/>
  <c r="AJ149" i="1" s="1"/>
  <c r="AJ150" i="1" a="1"/>
  <c r="AJ150" i="1" s="1"/>
  <c r="AJ151" i="1" a="1"/>
  <c r="AJ151" i="1" s="1"/>
  <c r="AJ152" i="1" a="1"/>
  <c r="AJ152" i="1" s="1"/>
  <c r="AJ153" i="1" a="1"/>
  <c r="AJ153" i="1" s="1"/>
  <c r="AJ154" i="1" a="1"/>
  <c r="AJ154" i="1" s="1"/>
  <c r="AJ155" i="1" a="1"/>
  <c r="AJ155" i="1" s="1"/>
  <c r="AJ156" i="1" a="1"/>
  <c r="AJ156" i="1" s="1"/>
  <c r="AJ157" i="1" a="1"/>
  <c r="AJ157" i="1" s="1"/>
  <c r="AJ158" i="1" a="1"/>
  <c r="AJ158" i="1" s="1"/>
  <c r="AJ159" i="1" a="1"/>
  <c r="AJ159" i="1" s="1"/>
  <c r="AJ160" i="1" a="1"/>
  <c r="AJ160" i="1" s="1"/>
  <c r="AJ161" i="1" a="1"/>
  <c r="AJ161" i="1" s="1"/>
  <c r="AJ162" i="1" a="1"/>
  <c r="AJ162" i="1" s="1"/>
  <c r="AJ163" i="1" a="1"/>
  <c r="AJ163" i="1" s="1"/>
  <c r="AJ164" i="1" a="1"/>
  <c r="AJ164" i="1" s="1"/>
  <c r="AJ165" i="1" a="1"/>
  <c r="AJ165" i="1" s="1"/>
  <c r="AJ166" i="1" a="1"/>
  <c r="AJ166" i="1" s="1"/>
  <c r="AJ167" i="1" a="1"/>
  <c r="AJ167" i="1" s="1"/>
  <c r="AJ168" i="1" a="1"/>
  <c r="AJ168" i="1" s="1"/>
  <c r="AJ169" i="1" a="1"/>
  <c r="AJ169" i="1" s="1"/>
  <c r="AJ170" i="1" a="1"/>
  <c r="AJ170" i="1" s="1"/>
  <c r="AJ171" i="1" a="1"/>
  <c r="AJ171" i="1" s="1"/>
  <c r="AJ172" i="1" a="1"/>
  <c r="AJ172" i="1" s="1"/>
  <c r="AJ173" i="1" a="1"/>
  <c r="AJ173" i="1" s="1"/>
  <c r="AJ174" i="1" a="1"/>
  <c r="AJ174" i="1" s="1"/>
  <c r="AJ175" i="1" a="1"/>
  <c r="AJ175" i="1" s="1"/>
  <c r="AJ176" i="1" a="1"/>
  <c r="AJ176" i="1" s="1"/>
  <c r="AJ177" i="1" a="1"/>
  <c r="AJ177" i="1" s="1"/>
  <c r="AJ178" i="1" a="1"/>
  <c r="AJ178" i="1" s="1"/>
  <c r="AJ179" i="1" a="1"/>
  <c r="AJ179" i="1" s="1"/>
  <c r="AJ180" i="1" a="1"/>
  <c r="AJ180" i="1" s="1"/>
  <c r="AJ181" i="1" a="1"/>
  <c r="AJ181" i="1" s="1"/>
  <c r="AJ182" i="1" a="1"/>
  <c r="AJ182" i="1" s="1"/>
  <c r="AJ183" i="1" a="1"/>
  <c r="AJ183" i="1" s="1"/>
  <c r="AJ184" i="1" a="1"/>
  <c r="AJ184" i="1" s="1"/>
  <c r="AJ185" i="1" a="1"/>
  <c r="AJ185" i="1" s="1"/>
  <c r="AJ186" i="1" a="1"/>
  <c r="AJ186" i="1" s="1"/>
  <c r="AJ187" i="1" a="1"/>
  <c r="AJ187" i="1" s="1"/>
  <c r="AJ188" i="1" a="1"/>
  <c r="AJ188" i="1" s="1"/>
  <c r="AJ189" i="1" a="1"/>
  <c r="AJ189" i="1" s="1"/>
  <c r="AJ190" i="1" a="1"/>
  <c r="AJ190" i="1" s="1"/>
  <c r="AJ191" i="1" a="1"/>
  <c r="AJ191" i="1" s="1"/>
  <c r="AJ192" i="1" a="1"/>
  <c r="AJ192" i="1" s="1"/>
  <c r="AJ193" i="1" a="1"/>
  <c r="AJ193" i="1" s="1"/>
  <c r="AJ194" i="1" a="1"/>
  <c r="AJ194" i="1"/>
  <c r="AJ195" i="1" a="1"/>
  <c r="AJ195" i="1" s="1"/>
  <c r="AJ196" i="1" a="1"/>
  <c r="AJ196" i="1" s="1"/>
  <c r="AJ197" i="1" a="1"/>
  <c r="AJ197" i="1" s="1"/>
  <c r="AJ198" i="1" a="1"/>
  <c r="AJ198" i="1" s="1"/>
  <c r="AJ199" i="1" a="1"/>
  <c r="AJ199" i="1" s="1"/>
  <c r="AJ200" i="1" a="1"/>
  <c r="AJ200" i="1" s="1"/>
  <c r="AJ201" i="1" a="1"/>
  <c r="AJ201" i="1" s="1"/>
  <c r="AJ202" i="1" a="1"/>
  <c r="AJ202" i="1" s="1"/>
  <c r="AJ203" i="1" a="1"/>
  <c r="AJ203" i="1" s="1"/>
  <c r="AJ204" i="1" a="1"/>
  <c r="AJ204" i="1" s="1"/>
  <c r="AJ205" i="1" a="1"/>
  <c r="AJ205" i="1" s="1"/>
  <c r="AJ206" i="1" a="1"/>
  <c r="AJ206" i="1" s="1"/>
  <c r="AJ207" i="1" a="1"/>
  <c r="AJ207" i="1" s="1"/>
  <c r="AJ208" i="1" a="1"/>
  <c r="AJ208" i="1" s="1"/>
  <c r="AJ209" i="1" a="1"/>
  <c r="AJ209" i="1" s="1"/>
  <c r="AJ210" i="1" a="1"/>
  <c r="AJ210" i="1" s="1"/>
  <c r="AJ211" i="1" a="1"/>
  <c r="AJ211" i="1" s="1"/>
  <c r="AJ212" i="1" a="1"/>
  <c r="AJ212" i="1" s="1"/>
  <c r="AJ213" i="1" a="1"/>
  <c r="AJ213" i="1" s="1"/>
  <c r="AJ214" i="1" a="1"/>
  <c r="AJ214" i="1" s="1"/>
  <c r="AJ215" i="1" a="1"/>
  <c r="AJ215" i="1" s="1"/>
  <c r="AJ216" i="1" a="1"/>
  <c r="AJ216" i="1" s="1"/>
  <c r="AJ217" i="1" a="1"/>
  <c r="AJ217" i="1" s="1"/>
  <c r="AJ218" i="1" a="1"/>
  <c r="AJ218" i="1" s="1"/>
  <c r="AJ219" i="1" a="1"/>
  <c r="AJ219" i="1" s="1"/>
  <c r="AJ220" i="1" a="1"/>
  <c r="AJ220" i="1" s="1"/>
  <c r="AJ221" i="1" a="1"/>
  <c r="AJ221" i="1" s="1"/>
  <c r="AJ222" i="1" a="1"/>
  <c r="AJ222" i="1" s="1"/>
  <c r="AJ223" i="1" a="1"/>
  <c r="AJ223" i="1" s="1"/>
  <c r="AJ224" i="1" a="1"/>
  <c r="AJ224" i="1" s="1"/>
  <c r="AJ225" i="1" a="1"/>
  <c r="AJ225" i="1" s="1"/>
  <c r="AJ226" i="1" a="1"/>
  <c r="AJ226" i="1" s="1"/>
  <c r="AJ227" i="1" a="1"/>
  <c r="AJ227" i="1" s="1"/>
  <c r="AJ228" i="1" a="1"/>
  <c r="AJ228" i="1" s="1"/>
  <c r="AJ229" i="1" a="1"/>
  <c r="AJ229" i="1" s="1"/>
  <c r="AJ230" i="1" a="1"/>
  <c r="AJ230" i="1" s="1"/>
  <c r="AJ231" i="1" a="1"/>
  <c r="AJ231" i="1" s="1"/>
  <c r="AJ232" i="1" a="1"/>
  <c r="AJ232" i="1" s="1"/>
  <c r="AJ233" i="1" a="1"/>
  <c r="AJ233" i="1" s="1"/>
  <c r="AJ234" i="1" a="1"/>
  <c r="AJ234" i="1" s="1"/>
  <c r="AJ235" i="1" a="1"/>
  <c r="AJ235" i="1" s="1"/>
  <c r="AJ236" i="1" a="1"/>
  <c r="AJ236" i="1" s="1"/>
  <c r="AJ237" i="1" a="1"/>
  <c r="AJ237" i="1" s="1"/>
  <c r="AJ238" i="1" a="1"/>
  <c r="AJ238" i="1" s="1"/>
  <c r="AJ239" i="1" a="1"/>
  <c r="AJ239" i="1" s="1"/>
  <c r="AJ240" i="1" a="1"/>
  <c r="AJ240" i="1" s="1"/>
  <c r="AJ241" i="1" a="1"/>
  <c r="AJ241" i="1" s="1"/>
  <c r="AJ242" i="1" a="1"/>
  <c r="AJ242" i="1" s="1"/>
  <c r="AJ243" i="1" a="1"/>
  <c r="AJ243" i="1" s="1"/>
  <c r="AJ244" i="1" a="1"/>
  <c r="AJ244" i="1" s="1"/>
  <c r="AJ245" i="1" a="1"/>
  <c r="AJ245" i="1" s="1"/>
  <c r="AJ246" i="1" a="1"/>
  <c r="AJ246" i="1" s="1"/>
  <c r="AJ247" i="1" a="1"/>
  <c r="AJ247" i="1" s="1"/>
  <c r="AJ248" i="1" a="1"/>
  <c r="AJ248" i="1" s="1"/>
  <c r="AJ249" i="1" a="1"/>
  <c r="AJ249" i="1" s="1"/>
  <c r="AJ250" i="1" a="1"/>
  <c r="AJ250" i="1" s="1"/>
  <c r="AJ251" i="1" a="1"/>
  <c r="AJ251" i="1" s="1"/>
  <c r="AJ252" i="1" a="1"/>
  <c r="AJ252" i="1" s="1"/>
  <c r="AJ253" i="1" a="1"/>
  <c r="AJ253" i="1" s="1"/>
  <c r="AJ254" i="1" a="1"/>
  <c r="AJ254" i="1" s="1"/>
  <c r="AJ255" i="1" a="1"/>
  <c r="AJ255" i="1" s="1"/>
  <c r="AJ256" i="1" a="1"/>
  <c r="AJ256" i="1" s="1"/>
  <c r="AJ257" i="1" a="1"/>
  <c r="AJ257" i="1" s="1"/>
  <c r="AJ258" i="1" a="1"/>
  <c r="AJ258" i="1" s="1"/>
  <c r="AJ259" i="1" a="1"/>
  <c r="AJ259" i="1" s="1"/>
  <c r="AJ260" i="1" a="1"/>
  <c r="AJ260" i="1" s="1"/>
  <c r="AJ261" i="1" a="1"/>
  <c r="AJ261" i="1" s="1"/>
  <c r="AJ262" i="1" a="1"/>
  <c r="AJ262" i="1" s="1"/>
  <c r="AJ263" i="1" a="1"/>
  <c r="AJ263" i="1" s="1"/>
  <c r="AJ264" i="1" a="1"/>
  <c r="AJ264" i="1" s="1"/>
  <c r="AJ265" i="1" a="1"/>
  <c r="AJ265" i="1" s="1"/>
  <c r="AJ266" i="1" a="1"/>
  <c r="AJ266" i="1" s="1"/>
  <c r="AJ267" i="1" a="1"/>
  <c r="AJ267" i="1" s="1"/>
  <c r="AJ268" i="1" a="1"/>
  <c r="AJ268" i="1" s="1"/>
  <c r="AJ269" i="1" a="1"/>
  <c r="AJ269" i="1" s="1"/>
  <c r="AJ270" i="1" a="1"/>
  <c r="AJ270" i="1" s="1"/>
  <c r="AJ271" i="1" a="1"/>
  <c r="AJ271" i="1" s="1"/>
  <c r="AJ272" i="1" a="1"/>
  <c r="AJ272" i="1" s="1"/>
  <c r="AJ273" i="1" a="1"/>
  <c r="AJ273" i="1" s="1"/>
  <c r="AJ274" i="1" a="1"/>
  <c r="AJ274" i="1" s="1"/>
  <c r="AJ275" i="1" a="1"/>
  <c r="AJ275" i="1" s="1"/>
  <c r="AJ276" i="1" a="1"/>
  <c r="AJ276" i="1" s="1"/>
  <c r="AJ277" i="1" a="1"/>
  <c r="AJ277" i="1" s="1"/>
  <c r="AJ278" i="1" a="1"/>
  <c r="AJ278" i="1" s="1"/>
  <c r="AJ279" i="1" a="1"/>
  <c r="AJ279" i="1" s="1"/>
  <c r="AJ280" i="1" a="1"/>
  <c r="AJ280" i="1" s="1"/>
  <c r="AJ281" i="1" a="1"/>
  <c r="AJ281" i="1" s="1"/>
  <c r="AJ282" i="1" a="1"/>
  <c r="AJ282" i="1" s="1"/>
  <c r="AJ283" i="1" a="1"/>
  <c r="AJ283" i="1" s="1"/>
  <c r="AJ284" i="1" a="1"/>
  <c r="AJ284" i="1" s="1"/>
  <c r="AJ285" i="1" a="1"/>
  <c r="AJ285" i="1" s="1"/>
  <c r="AJ286" i="1" a="1"/>
  <c r="AJ286" i="1" s="1"/>
  <c r="AJ287" i="1" a="1"/>
  <c r="AJ287" i="1" s="1"/>
  <c r="AJ288" i="1" a="1"/>
  <c r="AJ288" i="1" s="1"/>
  <c r="AJ289" i="1" a="1"/>
  <c r="AJ289" i="1" s="1"/>
  <c r="AJ290" i="1" a="1"/>
  <c r="AJ290" i="1" s="1"/>
  <c r="AJ291" i="1" a="1"/>
  <c r="AJ291" i="1" s="1"/>
  <c r="AJ292" i="1" a="1"/>
  <c r="AJ292" i="1" s="1"/>
  <c r="AJ293" i="1" a="1"/>
  <c r="AJ293" i="1" s="1"/>
  <c r="AJ294" i="1" a="1"/>
  <c r="AJ294" i="1" s="1"/>
  <c r="AJ295" i="1" a="1"/>
  <c r="AJ295" i="1" s="1"/>
  <c r="AJ296" i="1" a="1"/>
  <c r="AJ296" i="1" s="1"/>
  <c r="AJ297" i="1" a="1"/>
  <c r="AJ297" i="1" s="1"/>
  <c r="AJ298" i="1" a="1"/>
  <c r="AJ298" i="1" s="1"/>
  <c r="AJ299" i="1" a="1"/>
  <c r="AJ299" i="1" s="1"/>
  <c r="AJ300" i="1" a="1"/>
  <c r="AJ300" i="1" s="1"/>
  <c r="AJ301" i="1" a="1"/>
  <c r="AJ301" i="1" s="1"/>
  <c r="AJ302" i="1" a="1"/>
  <c r="AJ302" i="1" s="1"/>
  <c r="AJ303" i="1" a="1"/>
  <c r="AJ303" i="1" s="1"/>
  <c r="AJ304" i="1" a="1"/>
  <c r="AJ304" i="1" s="1"/>
  <c r="AJ305" i="1" a="1"/>
  <c r="AJ305" i="1" s="1"/>
  <c r="AJ306" i="1" a="1"/>
  <c r="AJ306" i="1" s="1"/>
  <c r="AJ307" i="1" a="1"/>
  <c r="AJ307" i="1" s="1"/>
  <c r="AJ308" i="1" a="1"/>
  <c r="AJ308" i="1" s="1"/>
  <c r="AJ309" i="1" a="1"/>
  <c r="AJ309" i="1" s="1"/>
  <c r="AJ310" i="1" a="1"/>
  <c r="AJ310" i="1" s="1"/>
  <c r="AJ311" i="1" a="1"/>
  <c r="AJ311" i="1" s="1"/>
  <c r="AJ312" i="1" a="1"/>
  <c r="AJ312" i="1" s="1"/>
  <c r="AJ313" i="1" a="1"/>
  <c r="AJ313" i="1" s="1"/>
  <c r="AJ314" i="1" a="1"/>
  <c r="AJ314" i="1" s="1"/>
  <c r="AJ315" i="1" a="1"/>
  <c r="AJ315" i="1" s="1"/>
  <c r="AJ316" i="1" a="1"/>
  <c r="AJ316" i="1" s="1"/>
  <c r="AJ317" i="1" a="1"/>
  <c r="AJ317" i="1" s="1"/>
  <c r="AJ318" i="1" a="1"/>
  <c r="AJ318" i="1" s="1"/>
  <c r="AJ319" i="1" a="1"/>
  <c r="AJ319" i="1" s="1"/>
  <c r="AJ320" i="1" a="1"/>
  <c r="AJ320" i="1" s="1"/>
  <c r="AJ321" i="1" a="1"/>
  <c r="AJ321" i="1" s="1"/>
  <c r="AJ322" i="1" a="1"/>
  <c r="AJ322" i="1" s="1"/>
  <c r="AJ323" i="1" a="1"/>
  <c r="AJ323" i="1" s="1"/>
  <c r="AJ324" i="1" a="1"/>
  <c r="AJ324" i="1" s="1"/>
  <c r="AJ325" i="1" a="1"/>
  <c r="AJ325" i="1" s="1"/>
  <c r="AJ326" i="1" a="1"/>
  <c r="AJ326" i="1" s="1"/>
  <c r="AJ327" i="1" a="1"/>
  <c r="AJ327" i="1" s="1"/>
  <c r="AJ328" i="1" a="1"/>
  <c r="AJ328" i="1" s="1"/>
  <c r="AJ329" i="1" a="1"/>
  <c r="AJ329" i="1" s="1"/>
  <c r="AJ330" i="1" a="1"/>
  <c r="AJ330" i="1" s="1"/>
  <c r="AJ331" i="1" a="1"/>
  <c r="AJ331" i="1" s="1"/>
  <c r="AJ332" i="1" a="1"/>
  <c r="AJ332" i="1" s="1"/>
  <c r="AJ333" i="1" a="1"/>
  <c r="AJ333" i="1" s="1"/>
  <c r="AJ334" i="1" a="1"/>
  <c r="AJ334" i="1" s="1"/>
  <c r="AJ335" i="1" a="1"/>
  <c r="AJ335" i="1" s="1"/>
  <c r="AJ336" i="1" a="1"/>
  <c r="AJ336" i="1" s="1"/>
  <c r="AJ337" i="1" a="1"/>
  <c r="AJ337" i="1" s="1"/>
  <c r="AJ338" i="1" a="1"/>
  <c r="AJ338" i="1" s="1"/>
  <c r="AJ339" i="1" a="1"/>
  <c r="AJ339" i="1" s="1"/>
  <c r="AJ340" i="1" a="1"/>
  <c r="AJ340" i="1" s="1"/>
  <c r="AJ341" i="1" a="1"/>
  <c r="AJ341" i="1" s="1"/>
  <c r="AJ342" i="1" a="1"/>
  <c r="AJ342" i="1" s="1"/>
  <c r="AJ343" i="1" a="1"/>
  <c r="AJ343" i="1" s="1"/>
  <c r="AJ344" i="1" a="1"/>
  <c r="AJ344" i="1" s="1"/>
  <c r="AJ345" i="1" a="1"/>
  <c r="AJ345" i="1" s="1"/>
  <c r="AJ346" i="1" a="1"/>
  <c r="AJ346" i="1" s="1"/>
  <c r="AJ347" i="1" a="1"/>
  <c r="AJ347" i="1" s="1"/>
  <c r="AJ348" i="1" a="1"/>
  <c r="AJ348" i="1" s="1"/>
  <c r="AJ349" i="1" a="1"/>
  <c r="AJ349" i="1" s="1"/>
  <c r="AJ350" i="1" a="1"/>
  <c r="AJ350" i="1" s="1"/>
  <c r="AJ351" i="1" a="1"/>
  <c r="AJ351" i="1" s="1"/>
  <c r="AJ352" i="1" a="1"/>
  <c r="AJ352" i="1" s="1"/>
  <c r="AJ353" i="1" a="1"/>
  <c r="AJ353" i="1" s="1"/>
  <c r="AJ354" i="1" a="1"/>
  <c r="AJ354" i="1" s="1"/>
  <c r="AJ355" i="1" a="1"/>
  <c r="AJ355" i="1" s="1"/>
  <c r="AJ356" i="1" a="1"/>
  <c r="AJ356" i="1" s="1"/>
  <c r="AJ357" i="1" a="1"/>
  <c r="AJ357" i="1" s="1"/>
  <c r="AJ358" i="1" a="1"/>
  <c r="AJ358" i="1" s="1"/>
  <c r="AJ359" i="1" a="1"/>
  <c r="AJ359" i="1" s="1"/>
  <c r="AJ360" i="1" a="1"/>
  <c r="AJ360" i="1" s="1"/>
  <c r="AJ361" i="1" a="1"/>
  <c r="AJ361" i="1" s="1"/>
  <c r="AJ362" i="1" a="1"/>
  <c r="AJ362" i="1" s="1"/>
  <c r="AJ363" i="1" a="1"/>
  <c r="AJ363" i="1" s="1"/>
  <c r="AJ364" i="1" a="1"/>
  <c r="AJ364" i="1" s="1"/>
  <c r="AJ365" i="1" a="1"/>
  <c r="AJ365" i="1" s="1"/>
  <c r="AJ366" i="1" a="1"/>
  <c r="AJ366" i="1" s="1"/>
  <c r="AJ367" i="1" a="1"/>
  <c r="AJ367" i="1" s="1"/>
  <c r="AJ368" i="1" a="1"/>
  <c r="AJ368" i="1" s="1"/>
  <c r="AJ369" i="1" a="1"/>
  <c r="AJ369" i="1" s="1"/>
  <c r="AJ370" i="1" a="1"/>
  <c r="AJ370" i="1" s="1"/>
  <c r="AJ371" i="1" a="1"/>
  <c r="AJ371" i="1" s="1"/>
  <c r="AJ372" i="1" a="1"/>
  <c r="AJ372" i="1" s="1"/>
  <c r="AJ373" i="1" a="1"/>
  <c r="AJ373" i="1" s="1"/>
  <c r="AJ374" i="1" a="1"/>
  <c r="AJ374" i="1" s="1"/>
  <c r="AJ375" i="1" a="1"/>
  <c r="AJ375" i="1" s="1"/>
  <c r="AJ376" i="1" a="1"/>
  <c r="AJ376" i="1" s="1"/>
  <c r="AJ377" i="1" a="1"/>
  <c r="AJ377" i="1" s="1"/>
  <c r="AJ378" i="1" a="1"/>
  <c r="AJ378" i="1" s="1"/>
  <c r="AJ379" i="1" a="1"/>
  <c r="AJ379" i="1" s="1"/>
  <c r="AJ380" i="1" a="1"/>
  <c r="AJ380" i="1" s="1"/>
  <c r="AJ381" i="1" a="1"/>
  <c r="AJ381" i="1" s="1"/>
  <c r="AJ382" i="1" a="1"/>
  <c r="AJ382" i="1" s="1"/>
  <c r="AJ383" i="1" a="1"/>
  <c r="AJ383" i="1" s="1"/>
  <c r="AJ384" i="1" a="1"/>
  <c r="AJ384" i="1" s="1"/>
  <c r="AJ385" i="1" a="1"/>
  <c r="AJ385" i="1" s="1"/>
  <c r="AJ386" i="1" a="1"/>
  <c r="AJ386" i="1" s="1"/>
  <c r="AJ387" i="1" a="1"/>
  <c r="AJ387" i="1" s="1"/>
  <c r="AJ388" i="1" a="1"/>
  <c r="AJ388" i="1" s="1"/>
  <c r="AJ389" i="1" a="1"/>
  <c r="AJ389" i="1" s="1"/>
  <c r="AJ390" i="1" a="1"/>
  <c r="AJ390" i="1" s="1"/>
  <c r="AJ391" i="1" a="1"/>
  <c r="AJ391" i="1" s="1"/>
  <c r="AJ392" i="1" a="1"/>
  <c r="AJ392" i="1" s="1"/>
  <c r="AJ393" i="1" a="1"/>
  <c r="AJ393" i="1" s="1"/>
  <c r="AJ394" i="1" a="1"/>
  <c r="AJ394" i="1" s="1"/>
  <c r="AJ395" i="1" a="1"/>
  <c r="AJ395" i="1" s="1"/>
  <c r="AJ396" i="1" a="1"/>
  <c r="AJ396" i="1" s="1"/>
  <c r="AJ397" i="1" a="1"/>
  <c r="AJ397" i="1" s="1"/>
  <c r="AJ398" i="1" a="1"/>
  <c r="AJ398" i="1" s="1"/>
  <c r="AJ399" i="1" a="1"/>
  <c r="AJ399" i="1" s="1"/>
  <c r="AJ400" i="1" a="1"/>
  <c r="AJ400" i="1" s="1"/>
  <c r="AJ401" i="1" a="1"/>
  <c r="AJ401" i="1" s="1"/>
  <c r="AJ402" i="1" a="1"/>
  <c r="AJ402" i="1" s="1"/>
  <c r="AJ403" i="1" a="1"/>
  <c r="AJ403" i="1" s="1"/>
  <c r="AJ404" i="1" a="1"/>
  <c r="AJ404" i="1" s="1"/>
  <c r="AJ405" i="1" a="1"/>
  <c r="AJ405" i="1" s="1"/>
  <c r="AJ406" i="1" a="1"/>
  <c r="AJ406" i="1" s="1"/>
  <c r="AJ407" i="1" a="1"/>
  <c r="AJ407" i="1" s="1"/>
  <c r="AJ408" i="1" a="1"/>
  <c r="AJ408" i="1" s="1"/>
  <c r="AJ409" i="1" a="1"/>
  <c r="AJ409" i="1" s="1"/>
  <c r="AJ410" i="1" a="1"/>
  <c r="AJ410" i="1" s="1"/>
  <c r="AJ411" i="1" a="1"/>
  <c r="AJ411" i="1" s="1"/>
  <c r="AJ412" i="1" a="1"/>
  <c r="AJ412" i="1" s="1"/>
  <c r="AJ413" i="1" a="1"/>
  <c r="AJ413" i="1" s="1"/>
  <c r="AJ414" i="1" a="1"/>
  <c r="AJ414" i="1" s="1"/>
  <c r="AJ415" i="1" a="1"/>
  <c r="AJ415" i="1" s="1"/>
  <c r="AJ416" i="1" a="1"/>
  <c r="AJ416" i="1" s="1"/>
  <c r="AJ417" i="1" a="1"/>
  <c r="AJ417" i="1" s="1"/>
  <c r="AJ418" i="1" a="1"/>
  <c r="AJ418" i="1" s="1"/>
  <c r="AJ419" i="1" a="1"/>
  <c r="AJ419" i="1" s="1"/>
  <c r="AJ420" i="1" a="1"/>
  <c r="AJ420" i="1" s="1"/>
  <c r="AJ421" i="1" a="1"/>
  <c r="AJ421" i="1" s="1"/>
  <c r="AJ422" i="1" a="1"/>
  <c r="AJ422" i="1"/>
  <c r="AJ423" i="1" a="1"/>
  <c r="AJ423" i="1" s="1"/>
  <c r="AJ424" i="1" a="1"/>
  <c r="AJ424" i="1" s="1"/>
  <c r="AJ425" i="1" a="1"/>
  <c r="AJ425" i="1" s="1"/>
  <c r="AJ426" i="1" a="1"/>
  <c r="AJ426" i="1" s="1"/>
  <c r="AJ427" i="1" a="1"/>
  <c r="AJ427" i="1" s="1"/>
  <c r="AJ428" i="1" a="1"/>
  <c r="AJ428" i="1" s="1"/>
  <c r="AJ429" i="1" a="1"/>
  <c r="AJ429" i="1" s="1"/>
  <c r="AJ430" i="1" a="1"/>
  <c r="AJ430" i="1" s="1"/>
  <c r="AJ431" i="1" a="1"/>
  <c r="AJ431" i="1" s="1"/>
  <c r="AJ432" i="1" a="1"/>
  <c r="AJ432" i="1" s="1"/>
  <c r="AJ433" i="1" a="1"/>
  <c r="AJ433" i="1" s="1"/>
  <c r="AJ434" i="1" a="1"/>
  <c r="AJ434" i="1" s="1"/>
  <c r="AJ435" i="1" a="1"/>
  <c r="AJ435" i="1" s="1"/>
  <c r="AJ436" i="1" a="1"/>
  <c r="AJ436" i="1" s="1"/>
  <c r="AJ437" i="1" a="1"/>
  <c r="AJ437" i="1" s="1"/>
  <c r="AJ438" i="1" a="1"/>
  <c r="AJ438" i="1" s="1"/>
  <c r="AJ439" i="1" a="1"/>
  <c r="AJ439" i="1" s="1"/>
  <c r="AJ440" i="1" a="1"/>
  <c r="AJ440" i="1" s="1"/>
  <c r="AJ441" i="1" a="1"/>
  <c r="AJ441" i="1" s="1"/>
  <c r="AJ442" i="1" a="1"/>
  <c r="AJ442" i="1" s="1"/>
  <c r="AJ443" i="1" a="1"/>
  <c r="AJ443" i="1" s="1"/>
  <c r="AJ444" i="1" a="1"/>
  <c r="AJ444" i="1" s="1"/>
  <c r="AJ445" i="1" a="1"/>
  <c r="AJ445" i="1" s="1"/>
  <c r="AJ446" i="1" a="1"/>
  <c r="AJ446" i="1" s="1"/>
  <c r="AJ447" i="1" a="1"/>
  <c r="AJ447" i="1" s="1"/>
  <c r="AJ448" i="1" a="1"/>
  <c r="AJ448" i="1" s="1"/>
  <c r="AJ449" i="1" a="1"/>
  <c r="AJ449" i="1" s="1"/>
  <c r="AJ450" i="1" a="1"/>
  <c r="AJ450" i="1" s="1"/>
  <c r="AJ451" i="1" a="1"/>
  <c r="AJ451" i="1" s="1"/>
  <c r="AJ452" i="1" a="1"/>
  <c r="AJ452" i="1" s="1"/>
  <c r="AJ453" i="1" a="1"/>
  <c r="AJ453" i="1" s="1"/>
  <c r="AJ454" i="1" a="1"/>
  <c r="AJ454" i="1" s="1"/>
  <c r="AJ455" i="1" a="1"/>
  <c r="AJ455" i="1" s="1"/>
  <c r="AJ456" i="1" a="1"/>
  <c r="AJ456" i="1" s="1"/>
  <c r="AJ457" i="1" a="1"/>
  <c r="AJ457" i="1" s="1"/>
  <c r="AJ458" i="1" a="1"/>
  <c r="AJ458" i="1" s="1"/>
  <c r="AJ459" i="1" a="1"/>
  <c r="AJ459" i="1" s="1"/>
  <c r="AJ460" i="1" a="1"/>
  <c r="AJ460" i="1" s="1"/>
  <c r="AJ461" i="1" a="1"/>
  <c r="AJ461" i="1" s="1"/>
  <c r="AJ462" i="1" a="1"/>
  <c r="AJ462" i="1" s="1"/>
  <c r="AJ463" i="1" a="1"/>
  <c r="AJ463" i="1" s="1"/>
  <c r="AJ464" i="1" a="1"/>
  <c r="AJ464" i="1" s="1"/>
  <c r="AJ465" i="1" a="1"/>
  <c r="AJ465" i="1" s="1"/>
  <c r="AJ466" i="1" a="1"/>
  <c r="AJ466" i="1" s="1"/>
  <c r="AJ467" i="1" a="1"/>
  <c r="AJ467" i="1" s="1"/>
  <c r="AJ468" i="1" a="1"/>
  <c r="AJ468" i="1" s="1"/>
  <c r="AJ469" i="1" a="1"/>
  <c r="AJ469" i="1" s="1"/>
  <c r="AJ470" i="1" a="1"/>
  <c r="AJ470" i="1" s="1"/>
  <c r="AJ471" i="1" a="1"/>
  <c r="AJ471" i="1" s="1"/>
  <c r="AJ472" i="1" a="1"/>
  <c r="AJ472" i="1" s="1"/>
  <c r="AJ473" i="1" a="1"/>
  <c r="AJ473" i="1" s="1"/>
  <c r="AJ474" i="1" a="1"/>
  <c r="AJ474" i="1" s="1"/>
  <c r="AJ475" i="1" a="1"/>
  <c r="AJ475" i="1" s="1"/>
  <c r="AJ476" i="1" a="1"/>
  <c r="AJ476" i="1" s="1"/>
  <c r="AJ477" i="1" a="1"/>
  <c r="AJ477" i="1" s="1"/>
  <c r="AJ478" i="1" a="1"/>
  <c r="AJ478" i="1" s="1"/>
  <c r="AJ479" i="1" a="1"/>
  <c r="AJ479" i="1" s="1"/>
  <c r="AJ480" i="1" a="1"/>
  <c r="AJ480" i="1" s="1"/>
  <c r="AJ481" i="1" a="1"/>
  <c r="AJ481" i="1" s="1"/>
  <c r="AJ482" i="1" a="1"/>
  <c r="AJ482" i="1" s="1"/>
  <c r="AJ483" i="1" a="1"/>
  <c r="AJ483" i="1" s="1"/>
  <c r="AJ484" i="1" a="1"/>
  <c r="AJ484" i="1" s="1"/>
  <c r="AJ485" i="1" a="1"/>
  <c r="AJ485" i="1" s="1"/>
  <c r="AJ486" i="1" a="1"/>
  <c r="AJ486" i="1" s="1"/>
  <c r="AJ487" i="1" a="1"/>
  <c r="AJ487" i="1" s="1"/>
  <c r="AJ488" i="1" a="1"/>
  <c r="AJ488" i="1" s="1"/>
  <c r="AJ489" i="1" a="1"/>
  <c r="AJ489" i="1" s="1"/>
  <c r="AJ490" i="1" a="1"/>
  <c r="AJ490" i="1" s="1"/>
  <c r="AJ491" i="1" a="1"/>
  <c r="AJ491" i="1" s="1"/>
  <c r="AJ492" i="1" a="1"/>
  <c r="AJ492" i="1" s="1"/>
  <c r="AJ493" i="1" a="1"/>
  <c r="AJ493" i="1" s="1"/>
  <c r="AJ494" i="1" a="1"/>
  <c r="AJ494" i="1" s="1"/>
  <c r="AJ495" i="1" a="1"/>
  <c r="AJ495" i="1" s="1"/>
  <c r="AJ496" i="1" a="1"/>
  <c r="AJ496" i="1" s="1"/>
  <c r="AJ497" i="1" a="1"/>
  <c r="AJ497" i="1" s="1"/>
  <c r="AJ498" i="1" a="1"/>
  <c r="AJ498" i="1" s="1"/>
  <c r="AJ499" i="1" a="1"/>
  <c r="AJ499" i="1" s="1"/>
  <c r="AJ500" i="1" a="1"/>
  <c r="AJ500" i="1" s="1"/>
  <c r="AJ501" i="1" a="1"/>
  <c r="AJ501" i="1" s="1"/>
  <c r="AJ502" i="1" a="1"/>
  <c r="AJ502" i="1" s="1"/>
  <c r="AJ503" i="1" a="1"/>
  <c r="AJ503" i="1" s="1"/>
  <c r="AJ504" i="1" a="1"/>
  <c r="AJ504" i="1" s="1"/>
  <c r="AJ505" i="1" a="1"/>
  <c r="AJ505" i="1" s="1"/>
  <c r="AJ506" i="1" a="1"/>
  <c r="AJ506" i="1" s="1"/>
  <c r="AJ507" i="1" a="1"/>
  <c r="AJ507" i="1" s="1"/>
  <c r="AJ508" i="1" a="1"/>
  <c r="AJ508" i="1" s="1"/>
  <c r="AJ509" i="1" a="1"/>
  <c r="AJ509" i="1" s="1"/>
  <c r="AJ510" i="1" a="1"/>
  <c r="AJ510" i="1" s="1"/>
  <c r="AJ511" i="1" a="1"/>
  <c r="AJ511" i="1" s="1"/>
  <c r="AJ512" i="1" a="1"/>
  <c r="AJ512" i="1" s="1"/>
  <c r="AJ513" i="1" a="1"/>
  <c r="AJ513" i="1" s="1"/>
  <c r="AJ514" i="1" a="1"/>
  <c r="AJ514" i="1" s="1"/>
  <c r="AJ515" i="1" a="1"/>
  <c r="AJ515" i="1" s="1"/>
  <c r="AJ516" i="1" a="1"/>
  <c r="AJ516" i="1" s="1"/>
  <c r="AJ517" i="1" a="1"/>
  <c r="AJ517" i="1" s="1"/>
  <c r="AJ518" i="1" a="1"/>
  <c r="AJ518" i="1" s="1"/>
  <c r="AJ519" i="1" a="1"/>
  <c r="AJ519" i="1" s="1"/>
  <c r="AJ520" i="1" a="1"/>
  <c r="AJ520" i="1" s="1"/>
  <c r="AJ521" i="1" a="1"/>
  <c r="AJ521" i="1" s="1"/>
  <c r="AJ522" i="1" a="1"/>
  <c r="AJ522" i="1" s="1"/>
  <c r="AJ523" i="1" a="1"/>
  <c r="AJ523" i="1" s="1"/>
  <c r="AJ524" i="1" a="1"/>
  <c r="AJ524" i="1" s="1"/>
  <c r="AJ525" i="1" a="1"/>
  <c r="AJ525" i="1" s="1"/>
  <c r="AJ526" i="1" a="1"/>
  <c r="AJ526" i="1" s="1"/>
  <c r="AJ527" i="1" a="1"/>
  <c r="AJ527" i="1" s="1"/>
  <c r="AJ528" i="1" a="1"/>
  <c r="AJ528" i="1" s="1"/>
  <c r="AJ529" i="1" a="1"/>
  <c r="AJ529" i="1" s="1"/>
  <c r="AJ530" i="1" a="1"/>
  <c r="AJ530" i="1" s="1"/>
  <c r="AJ531" i="1" a="1"/>
  <c r="AJ531" i="1" s="1"/>
  <c r="AJ532" i="1" a="1"/>
  <c r="AJ532" i="1" s="1"/>
  <c r="AJ533" i="1" a="1"/>
  <c r="AJ533" i="1" s="1"/>
  <c r="AJ534" i="1" a="1"/>
  <c r="AJ534" i="1" s="1"/>
  <c r="AJ535" i="1" a="1"/>
  <c r="AJ535" i="1" s="1"/>
  <c r="AJ536" i="1" a="1"/>
  <c r="AJ536" i="1" s="1"/>
  <c r="AJ537" i="1" a="1"/>
  <c r="AJ537" i="1" s="1"/>
  <c r="AJ538" i="1" a="1"/>
  <c r="AJ538" i="1" s="1"/>
  <c r="AJ539" i="1" a="1"/>
  <c r="AJ539" i="1" s="1"/>
  <c r="AJ540" i="1" a="1"/>
  <c r="AJ540" i="1" s="1"/>
  <c r="AJ541" i="1" a="1"/>
  <c r="AJ541" i="1" s="1"/>
  <c r="AJ542" i="1" a="1"/>
  <c r="AJ542" i="1" s="1"/>
  <c r="AJ543" i="1" a="1"/>
  <c r="AJ543" i="1" s="1"/>
  <c r="AJ544" i="1" a="1"/>
  <c r="AJ544" i="1" s="1"/>
  <c r="AJ545" i="1" a="1"/>
  <c r="AJ545" i="1" s="1"/>
  <c r="AJ546" i="1" a="1"/>
  <c r="AJ546" i="1" s="1"/>
  <c r="AJ547" i="1" a="1"/>
  <c r="AJ547" i="1" s="1"/>
  <c r="AJ548" i="1" a="1"/>
  <c r="AJ548" i="1" s="1"/>
  <c r="AJ549" i="1" a="1"/>
  <c r="AJ549" i="1" s="1"/>
  <c r="AJ550" i="1" a="1"/>
  <c r="AJ550" i="1" s="1"/>
  <c r="AJ551" i="1" a="1"/>
  <c r="AJ551" i="1" s="1"/>
  <c r="AJ552" i="1" a="1"/>
  <c r="AJ552" i="1" s="1"/>
  <c r="AJ553" i="1" a="1"/>
  <c r="AJ553" i="1" s="1"/>
  <c r="AJ554" i="1" a="1"/>
  <c r="AJ554" i="1" s="1"/>
  <c r="AJ555" i="1" a="1"/>
  <c r="AJ555" i="1" s="1"/>
  <c r="AJ556" i="1" a="1"/>
  <c r="AJ556" i="1" s="1"/>
  <c r="AJ557" i="1" a="1"/>
  <c r="AJ557" i="1" s="1"/>
  <c r="AJ558" i="1" a="1"/>
  <c r="AJ558" i="1" s="1"/>
  <c r="AJ559" i="1" a="1"/>
  <c r="AJ559" i="1" s="1"/>
  <c r="AJ560" i="1" a="1"/>
  <c r="AJ560" i="1" s="1"/>
  <c r="AJ561" i="1" a="1"/>
  <c r="AJ561" i="1" s="1"/>
  <c r="AJ562" i="1" a="1"/>
  <c r="AJ562" i="1" s="1"/>
  <c r="AJ563" i="1" a="1"/>
  <c r="AJ563" i="1" s="1"/>
  <c r="AJ564" i="1" a="1"/>
  <c r="AJ564" i="1" s="1"/>
  <c r="AJ565" i="1" a="1"/>
  <c r="AJ565" i="1" s="1"/>
  <c r="AJ566" i="1" a="1"/>
  <c r="AJ566" i="1" s="1"/>
  <c r="AJ567" i="1" a="1"/>
  <c r="AJ567" i="1" s="1"/>
  <c r="AJ568" i="1" a="1"/>
  <c r="AJ568" i="1" s="1"/>
  <c r="AJ569" i="1" a="1"/>
  <c r="AJ569" i="1" s="1"/>
  <c r="AJ570" i="1" a="1"/>
  <c r="AJ570" i="1" s="1"/>
  <c r="AJ571" i="1" a="1"/>
  <c r="AJ571" i="1" s="1"/>
  <c r="AJ572" i="1" a="1"/>
  <c r="AJ572" i="1" s="1"/>
  <c r="AJ573" i="1" a="1"/>
  <c r="AJ573" i="1" s="1"/>
  <c r="AJ574" i="1" a="1"/>
  <c r="AJ574" i="1" s="1"/>
  <c r="AJ575" i="1" a="1"/>
  <c r="AJ575" i="1" s="1"/>
  <c r="AJ576" i="1" a="1"/>
  <c r="AJ576" i="1" s="1"/>
  <c r="AJ577" i="1" a="1"/>
  <c r="AJ577" i="1" s="1"/>
  <c r="AJ578" i="1" a="1"/>
  <c r="AJ578" i="1" s="1"/>
  <c r="AJ579" i="1" a="1"/>
  <c r="AJ579" i="1" s="1"/>
  <c r="AJ580" i="1" a="1"/>
  <c r="AJ580" i="1" s="1"/>
  <c r="AJ581" i="1" a="1"/>
  <c r="AJ581" i="1" s="1"/>
  <c r="AJ582" i="1" a="1"/>
  <c r="AJ582" i="1" s="1"/>
  <c r="AJ583" i="1" a="1"/>
  <c r="AJ583" i="1" s="1"/>
  <c r="AJ584" i="1" a="1"/>
  <c r="AJ584" i="1" s="1"/>
  <c r="AJ585" i="1" a="1"/>
  <c r="AJ585" i="1" s="1"/>
  <c r="AJ586" i="1" a="1"/>
  <c r="AJ586" i="1" s="1"/>
  <c r="AJ587" i="1" a="1"/>
  <c r="AJ587" i="1" s="1"/>
  <c r="AJ588" i="1" a="1"/>
  <c r="AJ588" i="1" s="1"/>
  <c r="AJ589" i="1" a="1"/>
  <c r="AJ589" i="1" s="1"/>
  <c r="AJ590" i="1" a="1"/>
  <c r="AJ590" i="1" s="1"/>
  <c r="AJ591" i="1" a="1"/>
  <c r="AJ591" i="1" s="1"/>
  <c r="AJ592" i="1" a="1"/>
  <c r="AJ592" i="1" s="1"/>
  <c r="AJ593" i="1" a="1"/>
  <c r="AJ593" i="1" s="1"/>
  <c r="AJ594" i="1" a="1"/>
  <c r="AJ594" i="1" s="1"/>
  <c r="AJ595" i="1" a="1"/>
  <c r="AJ595" i="1" s="1"/>
  <c r="AJ596" i="1" a="1"/>
  <c r="AJ596" i="1" s="1"/>
  <c r="AJ597" i="1" a="1"/>
  <c r="AJ597" i="1" s="1"/>
  <c r="AJ598" i="1" a="1"/>
  <c r="AJ598" i="1" s="1"/>
  <c r="AJ599" i="1" a="1"/>
  <c r="AJ599" i="1" s="1"/>
  <c r="AJ600" i="1" a="1"/>
  <c r="AJ600" i="1" s="1"/>
  <c r="AJ601" i="1" a="1"/>
  <c r="AJ601" i="1" s="1"/>
  <c r="AJ602" i="1" a="1"/>
  <c r="AJ602" i="1" s="1"/>
  <c r="AJ603" i="1" a="1"/>
  <c r="AJ603" i="1" s="1"/>
  <c r="AJ604" i="1" a="1"/>
  <c r="AJ604" i="1" s="1"/>
  <c r="AJ605" i="1" a="1"/>
  <c r="AJ605" i="1" s="1"/>
  <c r="AJ606" i="1" a="1"/>
  <c r="AJ606" i="1" s="1"/>
  <c r="AJ607" i="1" a="1"/>
  <c r="AJ607" i="1"/>
  <c r="AJ608" i="1" a="1"/>
  <c r="AJ608" i="1" s="1"/>
  <c r="AJ609" i="1" a="1"/>
  <c r="AJ609" i="1" s="1"/>
  <c r="AJ610" i="1" a="1"/>
  <c r="AJ610" i="1" s="1"/>
  <c r="AJ611" i="1" a="1"/>
  <c r="AJ611" i="1" s="1"/>
  <c r="AJ612" i="1" a="1"/>
  <c r="AJ612" i="1" s="1"/>
  <c r="AJ613" i="1" a="1"/>
  <c r="AJ613" i="1" s="1"/>
  <c r="AJ614" i="1" a="1"/>
  <c r="AJ614" i="1" s="1"/>
  <c r="AJ615" i="1" a="1"/>
  <c r="AJ615" i="1" s="1"/>
  <c r="AJ616" i="1" a="1"/>
  <c r="AJ616" i="1" s="1"/>
  <c r="AJ617" i="1" a="1"/>
  <c r="AJ617" i="1" s="1"/>
  <c r="AJ618" i="1" a="1"/>
  <c r="AJ618" i="1" s="1"/>
  <c r="AJ619" i="1" a="1"/>
  <c r="AJ619" i="1" s="1"/>
  <c r="AJ620" i="1" a="1"/>
  <c r="AJ620" i="1" s="1"/>
  <c r="AJ621" i="1" a="1"/>
  <c r="AJ621" i="1" s="1"/>
  <c r="AJ622" i="1" a="1"/>
  <c r="AJ622" i="1" s="1"/>
  <c r="AJ623" i="1" a="1"/>
  <c r="AJ623" i="1" s="1"/>
  <c r="AJ624" i="1" a="1"/>
  <c r="AJ624" i="1" s="1"/>
  <c r="AJ625" i="1" a="1"/>
  <c r="AJ625" i="1" s="1"/>
  <c r="AJ626" i="1" a="1"/>
  <c r="AJ626" i="1" s="1"/>
  <c r="AJ627" i="1" a="1"/>
  <c r="AJ627" i="1" s="1"/>
  <c r="AJ628" i="1" a="1"/>
  <c r="AJ628" i="1" s="1"/>
  <c r="AJ629" i="1" a="1"/>
  <c r="AJ629" i="1" s="1"/>
  <c r="AJ630" i="1" a="1"/>
  <c r="AJ630" i="1" s="1"/>
  <c r="AJ631" i="1" a="1"/>
  <c r="AJ631" i="1" s="1"/>
  <c r="AJ632" i="1" a="1"/>
  <c r="AJ632" i="1" s="1"/>
  <c r="AJ633" i="1" a="1"/>
  <c r="AJ633" i="1" s="1"/>
  <c r="AJ634" i="1" a="1"/>
  <c r="AJ634" i="1" s="1"/>
  <c r="AJ635" i="1" a="1"/>
  <c r="AJ635" i="1" s="1"/>
  <c r="AJ636" i="1" a="1"/>
  <c r="AJ636" i="1" s="1"/>
  <c r="AJ637" i="1" a="1"/>
  <c r="AJ637" i="1" s="1"/>
  <c r="AJ638" i="1" a="1"/>
  <c r="AJ638" i="1" s="1"/>
  <c r="AJ639" i="1" a="1"/>
  <c r="AJ639" i="1" s="1"/>
  <c r="AJ640" i="1" a="1"/>
  <c r="AJ640" i="1" s="1"/>
  <c r="AJ641" i="1" a="1"/>
  <c r="AJ641" i="1" s="1"/>
  <c r="AJ642" i="1" a="1"/>
  <c r="AJ642" i="1" s="1"/>
  <c r="AJ643" i="1" a="1"/>
  <c r="AJ643" i="1" s="1"/>
  <c r="AJ644" i="1" a="1"/>
  <c r="AJ644" i="1" s="1"/>
  <c r="AJ645" i="1" a="1"/>
  <c r="AJ645" i="1" s="1"/>
  <c r="AJ646" i="1" a="1"/>
  <c r="AJ646" i="1" s="1"/>
  <c r="AJ647" i="1" a="1"/>
  <c r="AJ647" i="1" s="1"/>
  <c r="AJ648" i="1" a="1"/>
  <c r="AJ648" i="1" s="1"/>
  <c r="AJ649" i="1" a="1"/>
  <c r="AJ649" i="1" s="1"/>
  <c r="AJ650" i="1" a="1"/>
  <c r="AJ650" i="1" s="1"/>
  <c r="AJ651" i="1" a="1"/>
  <c r="AJ651" i="1" s="1"/>
  <c r="AJ652" i="1" a="1"/>
  <c r="AJ652" i="1" s="1"/>
  <c r="AJ653" i="1" a="1"/>
  <c r="AJ653" i="1" s="1"/>
  <c r="AJ654" i="1" a="1"/>
  <c r="AJ654" i="1" s="1"/>
  <c r="AJ655" i="1" a="1"/>
  <c r="AJ655" i="1" s="1"/>
  <c r="AJ656" i="1" a="1"/>
  <c r="AJ656" i="1" s="1"/>
  <c r="AJ657" i="1" a="1"/>
  <c r="AJ657" i="1" s="1"/>
  <c r="AJ658" i="1" a="1"/>
  <c r="AJ658" i="1" s="1"/>
  <c r="AJ659" i="1" a="1"/>
  <c r="AJ659" i="1" s="1"/>
  <c r="AJ660" i="1" a="1"/>
  <c r="AJ660" i="1" s="1"/>
  <c r="AJ661" i="1" a="1"/>
  <c r="AJ661" i="1" s="1"/>
  <c r="AJ662" i="1" a="1"/>
  <c r="AJ662" i="1" s="1"/>
  <c r="AJ663" i="1" a="1"/>
  <c r="AJ663" i="1" s="1"/>
  <c r="AJ664" i="1" a="1"/>
  <c r="AJ664" i="1" s="1"/>
  <c r="AJ665" i="1" a="1"/>
  <c r="AJ665" i="1" s="1"/>
  <c r="AJ666" i="1" a="1"/>
  <c r="AJ666" i="1" s="1"/>
  <c r="AJ667" i="1" a="1"/>
  <c r="AJ667" i="1" s="1"/>
  <c r="AJ668" i="1" a="1"/>
  <c r="AJ668" i="1" s="1"/>
  <c r="AJ669" i="1" a="1"/>
  <c r="AJ669" i="1" s="1"/>
  <c r="AJ670" i="1" a="1"/>
  <c r="AJ670" i="1" s="1"/>
  <c r="AJ671" i="1" a="1"/>
  <c r="AJ671" i="1" s="1"/>
  <c r="AJ672" i="1" a="1"/>
  <c r="AJ672" i="1" s="1"/>
  <c r="AJ673" i="1" a="1"/>
  <c r="AJ673" i="1" s="1"/>
  <c r="AJ674" i="1" a="1"/>
  <c r="AJ674" i="1" s="1"/>
  <c r="AJ675" i="1" a="1"/>
  <c r="AJ675" i="1" s="1"/>
  <c r="AJ676" i="1" a="1"/>
  <c r="AJ676" i="1" s="1"/>
  <c r="AJ677" i="1" a="1"/>
  <c r="AJ677" i="1" s="1"/>
  <c r="AJ678" i="1" a="1"/>
  <c r="AJ678" i="1" s="1"/>
  <c r="AJ679" i="1" a="1"/>
  <c r="AJ679" i="1" s="1"/>
  <c r="AJ680" i="1" a="1"/>
  <c r="AJ680" i="1" s="1"/>
  <c r="AJ681" i="1" a="1"/>
  <c r="AJ681" i="1" s="1"/>
  <c r="AJ682" i="1" a="1"/>
  <c r="AJ682" i="1" s="1"/>
  <c r="AJ683" i="1" a="1"/>
  <c r="AJ683" i="1" s="1"/>
  <c r="AJ684" i="1" a="1"/>
  <c r="AJ684" i="1" s="1"/>
  <c r="AJ685" i="1" a="1"/>
  <c r="AJ685" i="1" s="1"/>
  <c r="AJ686" i="1" a="1"/>
  <c r="AJ686" i="1" s="1"/>
  <c r="AJ687" i="1" a="1"/>
  <c r="AJ687" i="1" s="1"/>
  <c r="AJ688" i="1" a="1"/>
  <c r="AJ688" i="1" s="1"/>
  <c r="AJ689" i="1" a="1"/>
  <c r="AJ689" i="1" s="1"/>
  <c r="AJ690" i="1" a="1"/>
  <c r="AJ690" i="1" s="1"/>
  <c r="AJ691" i="1" a="1"/>
  <c r="AJ691" i="1" s="1"/>
  <c r="AJ692" i="1" a="1"/>
  <c r="AJ692" i="1" s="1"/>
  <c r="AJ693" i="1" a="1"/>
  <c r="AJ693" i="1" s="1"/>
  <c r="AJ694" i="1" a="1"/>
  <c r="AJ694" i="1" s="1"/>
  <c r="AJ695" i="1" a="1"/>
  <c r="AJ695" i="1" s="1"/>
  <c r="AJ696" i="1" a="1"/>
  <c r="AJ696" i="1" s="1"/>
  <c r="AJ697" i="1" a="1"/>
  <c r="AJ697" i="1" s="1"/>
  <c r="AJ698" i="1" a="1"/>
  <c r="AJ698" i="1" s="1"/>
  <c r="AJ699" i="1" a="1"/>
  <c r="AJ699" i="1" s="1"/>
  <c r="AJ700" i="1" a="1"/>
  <c r="AJ700" i="1" s="1"/>
  <c r="AJ701" i="1" a="1"/>
  <c r="AJ701" i="1" s="1"/>
  <c r="AJ702" i="1" a="1"/>
  <c r="AJ702" i="1" s="1"/>
  <c r="AJ703" i="1" a="1"/>
  <c r="AJ703" i="1" s="1"/>
  <c r="AJ704" i="1" a="1"/>
  <c r="AJ704" i="1" s="1"/>
  <c r="AJ705" i="1" a="1"/>
  <c r="AJ705" i="1" s="1"/>
  <c r="AJ706" i="1" a="1"/>
  <c r="AJ706" i="1" s="1"/>
  <c r="AJ707" i="1" a="1"/>
  <c r="AJ707" i="1" s="1"/>
  <c r="AJ708" i="1" a="1"/>
  <c r="AJ708" i="1" s="1"/>
  <c r="AJ709" i="1" a="1"/>
  <c r="AJ709" i="1" s="1"/>
  <c r="AJ710" i="1" a="1"/>
  <c r="AJ710" i="1" s="1"/>
  <c r="AJ711" i="1" a="1"/>
  <c r="AJ711" i="1" s="1"/>
  <c r="AJ712" i="1" a="1"/>
  <c r="AJ712" i="1" s="1"/>
  <c r="AJ713" i="1" a="1"/>
  <c r="AJ713" i="1" s="1"/>
  <c r="AJ714" i="1" a="1"/>
  <c r="AJ714" i="1" s="1"/>
  <c r="AJ715" i="1" a="1"/>
  <c r="AJ715" i="1" s="1"/>
  <c r="AJ716" i="1" a="1"/>
  <c r="AJ716" i="1" s="1"/>
  <c r="AJ717" i="1" a="1"/>
  <c r="AJ717" i="1" s="1"/>
  <c r="AJ718" i="1" a="1"/>
  <c r="AJ718" i="1" s="1"/>
  <c r="AJ719" i="1" a="1"/>
  <c r="AJ719" i="1" s="1"/>
  <c r="AJ720" i="1" a="1"/>
  <c r="AJ720" i="1" s="1"/>
  <c r="AJ721" i="1" a="1"/>
  <c r="AJ721" i="1" s="1"/>
  <c r="AJ722" i="1" a="1"/>
  <c r="AJ722" i="1" s="1"/>
  <c r="AJ723" i="1" a="1"/>
  <c r="AJ723" i="1" s="1"/>
  <c r="AJ724" i="1" a="1"/>
  <c r="AJ724" i="1" s="1"/>
  <c r="AJ725" i="1" a="1"/>
  <c r="AJ725" i="1" s="1"/>
  <c r="AJ726" i="1" a="1"/>
  <c r="AJ726" i="1" s="1"/>
  <c r="AJ727" i="1" a="1"/>
  <c r="AJ727" i="1" s="1"/>
  <c r="AJ728" i="1" a="1"/>
  <c r="AJ728" i="1" s="1"/>
  <c r="AJ729" i="1" a="1"/>
  <c r="AJ729" i="1" s="1"/>
  <c r="AJ730" i="1" a="1"/>
  <c r="AJ730" i="1" s="1"/>
  <c r="AJ731" i="1" a="1"/>
  <c r="AJ731" i="1" s="1"/>
  <c r="AJ732" i="1" a="1"/>
  <c r="AJ732" i="1" s="1"/>
  <c r="AJ733" i="1" a="1"/>
  <c r="AJ733" i="1" s="1"/>
  <c r="AJ734" i="1" a="1"/>
  <c r="AJ734" i="1" s="1"/>
  <c r="AJ735" i="1" a="1"/>
  <c r="AJ735" i="1" s="1"/>
  <c r="AJ736" i="1" a="1"/>
  <c r="AJ736" i="1" s="1"/>
  <c r="AJ737" i="1" a="1"/>
  <c r="AJ737" i="1" s="1"/>
  <c r="AJ738" i="1" a="1"/>
  <c r="AJ738" i="1" s="1"/>
  <c r="AJ739" i="1" a="1"/>
  <c r="AJ739" i="1" s="1"/>
  <c r="AJ740" i="1" a="1"/>
  <c r="AJ740" i="1" s="1"/>
  <c r="AJ741" i="1" a="1"/>
  <c r="AJ741" i="1" s="1"/>
  <c r="AJ742" i="1" a="1"/>
  <c r="AJ742" i="1" s="1"/>
  <c r="AJ743" i="1" a="1"/>
  <c r="AJ743" i="1" s="1"/>
  <c r="AJ744" i="1" a="1"/>
  <c r="AJ744" i="1" s="1"/>
  <c r="AJ745" i="1" a="1"/>
  <c r="AJ745" i="1" s="1"/>
  <c r="AJ746" i="1" a="1"/>
  <c r="AJ746" i="1" s="1"/>
  <c r="AJ747" i="1" a="1"/>
  <c r="AJ747" i="1" s="1"/>
  <c r="AJ748" i="1" a="1"/>
  <c r="AJ748" i="1" s="1"/>
  <c r="AJ749" i="1" a="1"/>
  <c r="AJ749" i="1" s="1"/>
  <c r="AJ750" i="1" a="1"/>
  <c r="AJ750" i="1" s="1"/>
  <c r="AJ751" i="1" a="1"/>
  <c r="AJ751" i="1"/>
  <c r="AJ752" i="1" a="1"/>
  <c r="AJ752" i="1" s="1"/>
  <c r="AJ753" i="1" a="1"/>
  <c r="AJ753" i="1" s="1"/>
  <c r="AJ754" i="1" a="1"/>
  <c r="AJ754" i="1" s="1"/>
  <c r="AJ755" i="1" a="1"/>
  <c r="AJ755" i="1" s="1"/>
  <c r="AJ756" i="1" a="1"/>
  <c r="AJ756" i="1" s="1"/>
  <c r="AJ757" i="1" a="1"/>
  <c r="AJ757" i="1" s="1"/>
  <c r="AJ758" i="1" a="1"/>
  <c r="AJ758" i="1" s="1"/>
  <c r="AJ759" i="1" a="1"/>
  <c r="AJ759" i="1" s="1"/>
  <c r="AJ760" i="1" a="1"/>
  <c r="AJ760" i="1" s="1"/>
  <c r="AJ761" i="1" a="1"/>
  <c r="AJ761" i="1" s="1"/>
  <c r="AJ762" i="1" a="1"/>
  <c r="AJ762" i="1" s="1"/>
  <c r="AJ763" i="1" a="1"/>
  <c r="AJ763" i="1" s="1"/>
  <c r="AJ764" i="1" a="1"/>
  <c r="AJ764" i="1" s="1"/>
  <c r="AJ765" i="1" a="1"/>
  <c r="AJ765" i="1" s="1"/>
  <c r="AJ766" i="1" a="1"/>
  <c r="AJ766" i="1" s="1"/>
  <c r="AJ767" i="1" a="1"/>
  <c r="AJ767" i="1" s="1"/>
  <c r="AJ768" i="1" a="1"/>
  <c r="AJ768" i="1" s="1"/>
  <c r="AJ769" i="1" a="1"/>
  <c r="AJ769" i="1" s="1"/>
  <c r="AJ770" i="1" a="1"/>
  <c r="AJ770" i="1" s="1"/>
  <c r="AJ771" i="1" a="1"/>
  <c r="AJ771" i="1" s="1"/>
  <c r="AJ772" i="1" a="1"/>
  <c r="AJ772" i="1" s="1"/>
  <c r="AJ773" i="1" a="1"/>
  <c r="AJ773" i="1" s="1"/>
  <c r="AJ774" i="1" a="1"/>
  <c r="AJ774" i="1" s="1"/>
  <c r="AJ775" i="1" a="1"/>
  <c r="AJ775" i="1" s="1"/>
  <c r="AJ776" i="1" a="1"/>
  <c r="AJ776" i="1" s="1"/>
  <c r="AJ777" i="1" a="1"/>
  <c r="AJ777" i="1" s="1"/>
  <c r="AJ778" i="1" a="1"/>
  <c r="AJ778" i="1" s="1"/>
  <c r="AJ779" i="1" a="1"/>
  <c r="AJ779" i="1" s="1"/>
  <c r="AJ780" i="1" a="1"/>
  <c r="AJ780" i="1" s="1"/>
  <c r="AJ781" i="1" a="1"/>
  <c r="AJ781" i="1" s="1"/>
  <c r="AJ782" i="1" a="1"/>
  <c r="AJ782" i="1" s="1"/>
  <c r="AJ783" i="1" a="1"/>
  <c r="AJ783" i="1" s="1"/>
  <c r="AJ784" i="1" a="1"/>
  <c r="AJ784" i="1" s="1"/>
  <c r="AJ785" i="1" a="1"/>
  <c r="AJ785" i="1" s="1"/>
  <c r="AJ786" i="1" a="1"/>
  <c r="AJ786" i="1" s="1"/>
  <c r="AJ787" i="1" a="1"/>
  <c r="AJ787" i="1" s="1"/>
  <c r="AJ788" i="1" a="1"/>
  <c r="AJ788" i="1" s="1"/>
  <c r="AJ789" i="1" a="1"/>
  <c r="AJ789" i="1" s="1"/>
  <c r="AJ790" i="1" a="1"/>
  <c r="AJ790" i="1" s="1"/>
  <c r="AJ791" i="1" a="1"/>
  <c r="AJ791" i="1" s="1"/>
  <c r="AJ792" i="1" a="1"/>
  <c r="AJ792" i="1" s="1"/>
  <c r="AJ793" i="1" a="1"/>
  <c r="AJ793" i="1" s="1"/>
  <c r="AJ794" i="1" a="1"/>
  <c r="AJ794" i="1" s="1"/>
  <c r="AJ795" i="1" a="1"/>
  <c r="AJ795" i="1" s="1"/>
  <c r="AJ796" i="1" a="1"/>
  <c r="AJ796" i="1" s="1"/>
  <c r="AJ797" i="1" a="1"/>
  <c r="AJ797" i="1" s="1"/>
  <c r="AJ798" i="1" a="1"/>
  <c r="AJ798" i="1" s="1"/>
  <c r="AJ799" i="1" a="1"/>
  <c r="AJ799" i="1" s="1"/>
  <c r="AJ800" i="1" a="1"/>
  <c r="AJ800" i="1" s="1"/>
  <c r="AJ801" i="1" a="1"/>
  <c r="AJ801" i="1" s="1"/>
  <c r="AJ802" i="1" a="1"/>
  <c r="AJ802" i="1" s="1"/>
  <c r="AJ803" i="1" a="1"/>
  <c r="AJ803" i="1" s="1"/>
  <c r="AJ804" i="1" a="1"/>
  <c r="AJ804" i="1" s="1"/>
  <c r="AJ805" i="1" a="1"/>
  <c r="AJ805" i="1" s="1"/>
  <c r="AJ806" i="1" a="1"/>
  <c r="AJ806" i="1" s="1"/>
  <c r="AJ807" i="1" a="1"/>
  <c r="AJ807" i="1" s="1"/>
  <c r="AJ808" i="1" a="1"/>
  <c r="AJ808" i="1" s="1"/>
  <c r="AJ809" i="1" a="1"/>
  <c r="AJ809" i="1" s="1"/>
  <c r="AJ810" i="1" a="1"/>
  <c r="AJ810" i="1" s="1"/>
  <c r="AJ811" i="1" a="1"/>
  <c r="AJ811" i="1" s="1"/>
  <c r="AJ812" i="1" a="1"/>
  <c r="AJ812" i="1" s="1"/>
  <c r="AJ813" i="1" a="1"/>
  <c r="AJ813" i="1" s="1"/>
  <c r="AJ814" i="1" a="1"/>
  <c r="AJ814" i="1" s="1"/>
  <c r="AJ815" i="1" a="1"/>
  <c r="AJ815" i="1" s="1"/>
  <c r="AJ816" i="1" a="1"/>
  <c r="AJ816" i="1" s="1"/>
  <c r="AJ817" i="1" a="1"/>
  <c r="AJ817" i="1" s="1"/>
  <c r="AJ818" i="1" a="1"/>
  <c r="AJ818" i="1" s="1"/>
  <c r="AJ819" i="1" a="1"/>
  <c r="AJ819" i="1" s="1"/>
  <c r="AJ820" i="1" a="1"/>
  <c r="AJ820" i="1" s="1"/>
  <c r="AJ821" i="1" a="1"/>
  <c r="AJ821" i="1" s="1"/>
  <c r="AJ822" i="1" a="1"/>
  <c r="AJ822" i="1" s="1"/>
  <c r="AJ823" i="1" a="1"/>
  <c r="AJ823" i="1" s="1"/>
  <c r="AJ824" i="1" a="1"/>
  <c r="AJ824" i="1" s="1"/>
  <c r="AJ825" i="1" a="1"/>
  <c r="AJ825" i="1" s="1"/>
  <c r="AJ826" i="1" a="1"/>
  <c r="AJ826" i="1" s="1"/>
  <c r="AJ827" i="1" a="1"/>
  <c r="AJ827" i="1" s="1"/>
  <c r="AJ828" i="1" a="1"/>
  <c r="AJ828" i="1" s="1"/>
  <c r="AJ829" i="1" a="1"/>
  <c r="AJ829" i="1" s="1"/>
  <c r="AJ830" i="1" a="1"/>
  <c r="AJ830" i="1" s="1"/>
  <c r="AJ831" i="1" a="1"/>
  <c r="AJ831" i="1" s="1"/>
  <c r="AJ832" i="1" a="1"/>
  <c r="AJ832" i="1" s="1"/>
  <c r="AJ833" i="1" a="1"/>
  <c r="AJ833" i="1" s="1"/>
  <c r="AJ834" i="1" a="1"/>
  <c r="AJ834" i="1" s="1"/>
  <c r="AJ835" i="1" a="1"/>
  <c r="AJ835" i="1" s="1"/>
  <c r="AJ836" i="1" a="1"/>
  <c r="AJ836" i="1" s="1"/>
  <c r="AJ837" i="1" a="1"/>
  <c r="AJ837" i="1" s="1"/>
  <c r="AJ838" i="1" a="1"/>
  <c r="AJ838" i="1" s="1"/>
  <c r="AJ839" i="1" a="1"/>
  <c r="AJ839" i="1" s="1"/>
  <c r="AJ840" i="1" a="1"/>
  <c r="AJ840" i="1" s="1"/>
  <c r="AJ841" i="1" a="1"/>
  <c r="AJ841" i="1" s="1"/>
  <c r="AJ842" i="1" a="1"/>
  <c r="AJ842" i="1" s="1"/>
  <c r="AJ843" i="1" a="1"/>
  <c r="AJ843" i="1" s="1"/>
  <c r="AJ844" i="1" a="1"/>
  <c r="AJ844" i="1" s="1"/>
  <c r="AJ845" i="1" a="1"/>
  <c r="AJ845" i="1" s="1"/>
  <c r="AJ846" i="1" a="1"/>
  <c r="AJ846" i="1" s="1"/>
  <c r="AJ847" i="1" a="1"/>
  <c r="AJ847" i="1" s="1"/>
  <c r="AJ848" i="1" a="1"/>
  <c r="AJ848" i="1" s="1"/>
  <c r="AJ849" i="1" a="1"/>
  <c r="AJ849" i="1" s="1"/>
  <c r="AJ850" i="1" a="1"/>
  <c r="AJ850" i="1" s="1"/>
  <c r="AJ851" i="1" a="1"/>
  <c r="AJ851" i="1" s="1"/>
  <c r="AJ852" i="1" a="1"/>
  <c r="AJ852" i="1" s="1"/>
  <c r="AJ853" i="1" a="1"/>
  <c r="AJ853" i="1" s="1"/>
  <c r="AJ854" i="1" a="1"/>
  <c r="AJ854" i="1" s="1"/>
  <c r="AJ855" i="1" a="1"/>
  <c r="AJ855" i="1" s="1"/>
  <c r="AJ856" i="1" a="1"/>
  <c r="AJ856" i="1" s="1"/>
  <c r="AJ857" i="1" a="1"/>
  <c r="AJ857" i="1" s="1"/>
  <c r="AJ858" i="1" a="1"/>
  <c r="AJ858" i="1" s="1"/>
  <c r="AJ859" i="1" a="1"/>
  <c r="AJ859" i="1" s="1"/>
  <c r="AJ860" i="1" a="1"/>
  <c r="AJ860" i="1" s="1"/>
  <c r="AJ861" i="1" a="1"/>
  <c r="AJ861" i="1" s="1"/>
  <c r="AJ862" i="1" a="1"/>
  <c r="AJ862" i="1" s="1"/>
  <c r="AJ863" i="1" a="1"/>
  <c r="AJ863" i="1" s="1"/>
  <c r="AJ864" i="1" a="1"/>
  <c r="AJ864" i="1" s="1"/>
  <c r="AJ865" i="1" a="1"/>
  <c r="AJ865" i="1" s="1"/>
  <c r="AJ866" i="1" a="1"/>
  <c r="AJ866" i="1" s="1"/>
  <c r="AJ867" i="1" a="1"/>
  <c r="AJ867" i="1" s="1"/>
  <c r="AJ868" i="1" a="1"/>
  <c r="AJ868" i="1" s="1"/>
  <c r="AJ869" i="1" a="1"/>
  <c r="AJ869" i="1" s="1"/>
  <c r="AJ870" i="1" a="1"/>
  <c r="AJ870" i="1" s="1"/>
  <c r="AJ871" i="1" a="1"/>
  <c r="AJ871" i="1" s="1"/>
  <c r="AJ872" i="1" a="1"/>
  <c r="AJ872" i="1" s="1"/>
  <c r="AJ873" i="1" a="1"/>
  <c r="AJ873" i="1" s="1"/>
  <c r="AJ874" i="1" a="1"/>
  <c r="AJ874" i="1" s="1"/>
  <c r="AJ875" i="1" a="1"/>
  <c r="AJ875" i="1" s="1"/>
  <c r="AJ876" i="1" a="1"/>
  <c r="AJ876" i="1" s="1"/>
  <c r="AJ877" i="1" a="1"/>
  <c r="AJ877" i="1" s="1"/>
  <c r="AJ878" i="1" a="1"/>
  <c r="AJ878" i="1" s="1"/>
  <c r="AJ879" i="1" a="1"/>
  <c r="AJ879" i="1" s="1"/>
  <c r="AJ880" i="1" a="1"/>
  <c r="AJ880" i="1" s="1"/>
  <c r="AJ881" i="1" a="1"/>
  <c r="AJ881" i="1" s="1"/>
  <c r="AJ882" i="1" a="1"/>
  <c r="AJ882" i="1" s="1"/>
  <c r="AJ883" i="1" a="1"/>
  <c r="AJ883" i="1" s="1"/>
  <c r="AJ884" i="1" a="1"/>
  <c r="AJ884" i="1" s="1"/>
  <c r="AJ885" i="1" a="1"/>
  <c r="AJ885" i="1" s="1"/>
  <c r="AJ886" i="1" a="1"/>
  <c r="AJ886" i="1" s="1"/>
  <c r="AJ887" i="1" a="1"/>
  <c r="AJ887" i="1" s="1"/>
  <c r="AJ888" i="1" a="1"/>
  <c r="AJ888" i="1" s="1"/>
  <c r="AJ889" i="1" a="1"/>
  <c r="AJ889" i="1" s="1"/>
  <c r="AJ890" i="1" a="1"/>
  <c r="AJ890" i="1" s="1"/>
  <c r="AJ891" i="1" a="1"/>
  <c r="AJ891" i="1" s="1"/>
  <c r="AJ892" i="1" a="1"/>
  <c r="AJ892" i="1" s="1"/>
  <c r="AJ893" i="1" a="1"/>
  <c r="AJ893" i="1" s="1"/>
  <c r="AJ894" i="1" a="1"/>
  <c r="AJ894" i="1" s="1"/>
  <c r="AJ895" i="1" a="1"/>
  <c r="AJ895" i="1" s="1"/>
  <c r="AJ896" i="1" a="1"/>
  <c r="AJ896" i="1" s="1"/>
  <c r="AJ897" i="1" a="1"/>
  <c r="AJ897" i="1" s="1"/>
  <c r="AJ898" i="1" a="1"/>
  <c r="AJ898" i="1" s="1"/>
  <c r="AJ899" i="1" a="1"/>
  <c r="AJ899" i="1" s="1"/>
  <c r="AJ900" i="1" a="1"/>
  <c r="AJ900" i="1" s="1"/>
  <c r="AJ901" i="1" a="1"/>
  <c r="AJ901" i="1" s="1"/>
  <c r="AJ902" i="1" a="1"/>
  <c r="AJ902" i="1" s="1"/>
  <c r="AJ903" i="1" a="1"/>
  <c r="AJ903" i="1" s="1"/>
  <c r="AJ904" i="1" a="1"/>
  <c r="AJ904" i="1" s="1"/>
  <c r="AJ905" i="1" a="1"/>
  <c r="AJ905" i="1" s="1"/>
  <c r="AJ906" i="1" a="1"/>
  <c r="AJ906" i="1" s="1"/>
  <c r="AJ907" i="1" a="1"/>
  <c r="AJ907" i="1" s="1"/>
  <c r="AJ908" i="1" a="1"/>
  <c r="AJ908" i="1" s="1"/>
  <c r="AJ909" i="1" a="1"/>
  <c r="AJ909" i="1" s="1"/>
  <c r="AJ910" i="1" a="1"/>
  <c r="AJ910" i="1" s="1"/>
  <c r="AJ911" i="1" a="1"/>
  <c r="AJ911" i="1" s="1"/>
  <c r="AJ912" i="1" a="1"/>
  <c r="AJ912" i="1" s="1"/>
  <c r="AJ913" i="1" a="1"/>
  <c r="AJ913" i="1" s="1"/>
  <c r="AJ914" i="1" a="1"/>
  <c r="AJ914" i="1" s="1"/>
  <c r="AJ915" i="1" a="1"/>
  <c r="AJ915" i="1" s="1"/>
  <c r="AJ916" i="1" a="1"/>
  <c r="AJ916" i="1" s="1"/>
  <c r="AJ917" i="1" a="1"/>
  <c r="AJ917" i="1" s="1"/>
  <c r="AJ918" i="1" a="1"/>
  <c r="AJ918" i="1" s="1"/>
  <c r="AJ919" i="1" a="1"/>
  <c r="AJ919" i="1" s="1"/>
  <c r="AJ920" i="1" a="1"/>
  <c r="AJ920" i="1" s="1"/>
  <c r="AJ921" i="1" a="1"/>
  <c r="AJ921" i="1" s="1"/>
  <c r="AJ922" i="1" a="1"/>
  <c r="AJ922" i="1" s="1"/>
  <c r="AJ923" i="1" a="1"/>
  <c r="AJ923" i="1" s="1"/>
  <c r="AJ924" i="1" a="1"/>
  <c r="AJ924" i="1" s="1"/>
  <c r="AJ925" i="1" a="1"/>
  <c r="AJ925" i="1" s="1"/>
  <c r="AJ926" i="1" a="1"/>
  <c r="AJ926" i="1" s="1"/>
  <c r="AJ927" i="1" a="1"/>
  <c r="AJ927" i="1" s="1"/>
  <c r="AJ928" i="1" a="1"/>
  <c r="AJ928" i="1" s="1"/>
  <c r="AJ929" i="1" a="1"/>
  <c r="AJ929" i="1" s="1"/>
  <c r="AJ930" i="1" a="1"/>
  <c r="AJ930" i="1" s="1"/>
  <c r="AJ931" i="1" a="1"/>
  <c r="AJ931" i="1" s="1"/>
  <c r="AJ932" i="1" a="1"/>
  <c r="AJ932" i="1" s="1"/>
  <c r="AJ933" i="1" a="1"/>
  <c r="AJ933" i="1" s="1"/>
  <c r="AJ934" i="1" a="1"/>
  <c r="AJ934" i="1" s="1"/>
  <c r="AJ935" i="1" a="1"/>
  <c r="AJ935" i="1" s="1"/>
  <c r="AJ936" i="1" a="1"/>
  <c r="AJ936" i="1" s="1"/>
  <c r="AJ937" i="1" a="1"/>
  <c r="AJ937" i="1" s="1"/>
  <c r="AJ938" i="1" a="1"/>
  <c r="AJ938" i="1" s="1"/>
  <c r="AJ939" i="1" a="1"/>
  <c r="AJ939" i="1" s="1"/>
  <c r="AJ940" i="1" a="1"/>
  <c r="AJ940" i="1" s="1"/>
  <c r="AJ941" i="1" a="1"/>
  <c r="AJ941" i="1" s="1"/>
  <c r="AJ942" i="1" a="1"/>
  <c r="AJ942" i="1" s="1"/>
  <c r="AJ943" i="1" a="1"/>
  <c r="AJ943" i="1" s="1"/>
  <c r="AJ944" i="1" a="1"/>
  <c r="AJ944" i="1" s="1"/>
  <c r="AJ945" i="1" a="1"/>
  <c r="AJ945" i="1" s="1"/>
  <c r="AJ946" i="1" a="1"/>
  <c r="AJ946" i="1" s="1"/>
  <c r="AJ947" i="1" a="1"/>
  <c r="AJ947" i="1" s="1"/>
  <c r="AJ948" i="1" a="1"/>
  <c r="AJ948" i="1" s="1"/>
  <c r="AJ949" i="1" a="1"/>
  <c r="AJ949" i="1" s="1"/>
  <c r="AJ950" i="1" a="1"/>
  <c r="AJ950" i="1" s="1"/>
  <c r="AJ951" i="1" a="1"/>
  <c r="AJ951" i="1" s="1"/>
  <c r="AJ952" i="1" a="1"/>
  <c r="AJ952" i="1" s="1"/>
  <c r="AJ953" i="1" a="1"/>
  <c r="AJ953" i="1" s="1"/>
  <c r="AJ954" i="1" a="1"/>
  <c r="AJ954" i="1" s="1"/>
  <c r="AJ955" i="1" a="1"/>
  <c r="AJ955" i="1" s="1"/>
  <c r="AJ956" i="1" a="1"/>
  <c r="AJ956" i="1" s="1"/>
  <c r="AJ957" i="1" a="1"/>
  <c r="AJ957" i="1" s="1"/>
  <c r="AJ958" i="1" a="1"/>
  <c r="AJ958" i="1" s="1"/>
  <c r="AJ959" i="1" a="1"/>
  <c r="AJ959" i="1" s="1"/>
  <c r="AJ960" i="1" a="1"/>
  <c r="AJ960" i="1" s="1"/>
  <c r="AJ961" i="1" a="1"/>
  <c r="AJ961" i="1" s="1"/>
  <c r="AJ962" i="1" a="1"/>
  <c r="AJ962" i="1" s="1"/>
  <c r="AJ963" i="1" a="1"/>
  <c r="AJ963" i="1" s="1"/>
  <c r="AJ964" i="1" a="1"/>
  <c r="AJ964" i="1" s="1"/>
  <c r="AJ965" i="1" a="1"/>
  <c r="AJ965" i="1" s="1"/>
  <c r="AJ966" i="1" a="1"/>
  <c r="AJ966" i="1" s="1"/>
  <c r="AJ967" i="1" a="1"/>
  <c r="AJ967" i="1" s="1"/>
  <c r="AJ968" i="1" a="1"/>
  <c r="AJ968" i="1" s="1"/>
  <c r="AJ969" i="1" a="1"/>
  <c r="AJ969" i="1" s="1"/>
  <c r="AJ970" i="1" a="1"/>
  <c r="AJ970" i="1" s="1"/>
  <c r="AJ971" i="1" a="1"/>
  <c r="AJ971" i="1" s="1"/>
  <c r="AJ972" i="1" a="1"/>
  <c r="AJ972" i="1" s="1"/>
  <c r="AJ973" i="1" a="1"/>
  <c r="AJ973" i="1" s="1"/>
  <c r="AJ974" i="1" a="1"/>
  <c r="AJ974" i="1" s="1"/>
  <c r="AJ975" i="1" a="1"/>
  <c r="AJ975" i="1" s="1"/>
  <c r="AJ976" i="1" a="1"/>
  <c r="AJ976" i="1" s="1"/>
  <c r="AJ977" i="1" a="1"/>
  <c r="AJ977" i="1" s="1"/>
  <c r="AJ978" i="1" a="1"/>
  <c r="AJ978" i="1" s="1"/>
  <c r="AJ979" i="1" a="1"/>
  <c r="AJ979" i="1" s="1"/>
  <c r="AJ980" i="1" a="1"/>
  <c r="AJ980" i="1" s="1"/>
  <c r="AJ981" i="1" a="1"/>
  <c r="AJ981" i="1" s="1"/>
  <c r="AJ982" i="1" a="1"/>
  <c r="AJ982" i="1" s="1"/>
  <c r="AJ983" i="1" a="1"/>
  <c r="AJ983" i="1" s="1"/>
  <c r="AJ984" i="1" a="1"/>
  <c r="AJ984" i="1" s="1"/>
  <c r="AJ985" i="1" a="1"/>
  <c r="AJ985" i="1" s="1"/>
  <c r="AJ986" i="1" a="1"/>
  <c r="AJ986" i="1" s="1"/>
  <c r="AJ987" i="1" a="1"/>
  <c r="AJ987" i="1" s="1"/>
  <c r="AJ988" i="1" a="1"/>
  <c r="AJ988" i="1" s="1"/>
  <c r="AJ989" i="1" a="1"/>
  <c r="AJ989" i="1" s="1"/>
  <c r="AJ990" i="1" a="1"/>
  <c r="AJ990" i="1" s="1"/>
  <c r="AJ991" i="1" a="1"/>
  <c r="AJ991" i="1" s="1"/>
  <c r="AJ992" i="1" a="1"/>
  <c r="AJ992" i="1" s="1"/>
  <c r="AJ993" i="1" a="1"/>
  <c r="AJ993" i="1" s="1"/>
  <c r="AJ994" i="1" a="1"/>
  <c r="AJ994" i="1" s="1"/>
  <c r="AJ995" i="1" a="1"/>
  <c r="AJ995" i="1" s="1"/>
  <c r="AJ996" i="1" a="1"/>
  <c r="AJ996" i="1" s="1"/>
  <c r="AJ997" i="1" a="1"/>
  <c r="AJ997" i="1" s="1"/>
  <c r="AJ998" i="1" a="1"/>
  <c r="AJ998" i="1" s="1"/>
  <c r="AJ999" i="1" a="1"/>
  <c r="AJ999" i="1" s="1"/>
  <c r="AJ1000" i="1" a="1"/>
  <c r="AJ1000" i="1" s="1"/>
  <c r="AJ1001" i="1" a="1"/>
  <c r="AJ1001" i="1" s="1"/>
  <c r="AJ1002" i="1" a="1"/>
  <c r="AJ1002" i="1" s="1"/>
  <c r="AJ1003" i="1" a="1"/>
  <c r="AJ1003" i="1" s="1"/>
  <c r="AJ1004" i="1" a="1"/>
  <c r="AJ1004" i="1" s="1"/>
  <c r="AJ1005" i="1" a="1"/>
  <c r="AJ1005" i="1" s="1"/>
  <c r="AJ1006" i="1" a="1"/>
  <c r="AJ1006" i="1" s="1"/>
  <c r="AJ1007" i="1" a="1"/>
  <c r="AJ1007" i="1" s="1"/>
  <c r="AJ1008" i="1" a="1"/>
  <c r="AJ1008" i="1" s="1"/>
  <c r="AJ1009" i="1" a="1"/>
  <c r="AJ1009" i="1" s="1"/>
  <c r="AJ1010" i="1" a="1"/>
  <c r="AJ1010" i="1" s="1"/>
  <c r="AJ1011" i="1" a="1"/>
  <c r="AJ1011" i="1" s="1"/>
  <c r="AJ1012" i="1" a="1"/>
  <c r="AJ1012" i="1" s="1"/>
  <c r="AJ1013" i="1" a="1"/>
  <c r="AJ1013" i="1" s="1"/>
  <c r="AJ1014" i="1" a="1"/>
  <c r="AJ1014" i="1" s="1"/>
  <c r="AJ1015" i="1" a="1"/>
  <c r="AJ1015" i="1" s="1"/>
  <c r="AJ1016" i="1" a="1"/>
  <c r="AJ1016" i="1" s="1"/>
  <c r="AJ1017" i="1" a="1"/>
  <c r="AJ1017" i="1" s="1"/>
  <c r="AJ1018" i="1" a="1"/>
  <c r="AJ1018" i="1" s="1"/>
  <c r="AJ1019" i="1" a="1"/>
  <c r="AJ1019" i="1" s="1"/>
  <c r="AJ1020" i="1" a="1"/>
  <c r="AJ1020" i="1" s="1"/>
  <c r="AJ1021" i="1" a="1"/>
  <c r="AJ1021" i="1" s="1"/>
  <c r="AJ1022" i="1" a="1"/>
  <c r="AJ1022" i="1" s="1"/>
  <c r="AJ1023" i="1" a="1"/>
  <c r="AJ1023" i="1" s="1"/>
  <c r="AJ1024" i="1" a="1"/>
  <c r="AJ1024" i="1" s="1"/>
  <c r="AJ1025" i="1" a="1"/>
  <c r="AJ1025" i="1" s="1"/>
  <c r="AJ1026" i="1" a="1"/>
  <c r="AJ1026" i="1" s="1"/>
  <c r="AJ1027" i="1" a="1"/>
  <c r="AJ1027" i="1" s="1"/>
  <c r="AJ1028" i="1" a="1"/>
  <c r="AJ1028" i="1" s="1"/>
  <c r="AJ1029" i="1" a="1"/>
  <c r="AJ1029" i="1" s="1"/>
  <c r="AJ1030" i="1" a="1"/>
  <c r="AJ1030" i="1" s="1"/>
  <c r="AJ1031" i="1" a="1"/>
  <c r="AJ1031" i="1" s="1"/>
  <c r="AJ1032" i="1" a="1"/>
  <c r="AJ1032" i="1" s="1"/>
  <c r="AJ1033" i="1" a="1"/>
  <c r="AJ1033" i="1" s="1"/>
  <c r="AJ1034" i="1" a="1"/>
  <c r="AJ1034" i="1" s="1"/>
  <c r="AJ1035" i="1" a="1"/>
  <c r="AJ1035" i="1" s="1"/>
  <c r="AJ1036" i="1" a="1"/>
  <c r="AJ1036" i="1" s="1"/>
  <c r="AJ1037" i="1" a="1"/>
  <c r="AJ1037" i="1" s="1"/>
  <c r="AJ1038" i="1" a="1"/>
  <c r="AJ1038" i="1" s="1"/>
  <c r="AJ1039" i="1" a="1"/>
  <c r="AJ1039" i="1" s="1"/>
  <c r="AJ1040" i="1" a="1"/>
  <c r="AJ1040" i="1" s="1"/>
  <c r="AJ1041" i="1" a="1"/>
  <c r="AJ1041" i="1" s="1"/>
  <c r="AJ1042" i="1" a="1"/>
  <c r="AJ1042" i="1" s="1"/>
  <c r="AJ1043" i="1" a="1"/>
  <c r="AJ1043" i="1" s="1"/>
  <c r="AJ1044" i="1" a="1"/>
  <c r="AJ1044" i="1" s="1"/>
  <c r="AJ1045" i="1" a="1"/>
  <c r="AJ1045" i="1" s="1"/>
  <c r="AJ1046" i="1" a="1"/>
  <c r="AJ1046" i="1" s="1"/>
  <c r="AJ1047" i="1" a="1"/>
  <c r="AJ1047" i="1" s="1"/>
  <c r="AJ1048" i="1" a="1"/>
  <c r="AJ1048" i="1" s="1"/>
  <c r="AJ1049" i="1" a="1"/>
  <c r="AJ1049" i="1" s="1"/>
  <c r="AJ1050" i="1" a="1"/>
  <c r="AJ1050" i="1" s="1"/>
  <c r="AJ1051" i="1" a="1"/>
  <c r="AJ1051" i="1" s="1"/>
  <c r="AJ1052" i="1" a="1"/>
  <c r="AJ1052" i="1" s="1"/>
  <c r="AJ1053" i="1" a="1"/>
  <c r="AJ1053" i="1" s="1"/>
  <c r="AJ1054" i="1" a="1"/>
  <c r="AJ1054" i="1" s="1"/>
  <c r="AJ1055" i="1" a="1"/>
  <c r="AJ1055" i="1" s="1"/>
  <c r="AJ1056" i="1" a="1"/>
  <c r="AJ1056" i="1" s="1"/>
  <c r="AJ1057" i="1" a="1"/>
  <c r="AJ1057" i="1" s="1"/>
  <c r="AJ1058" i="1" a="1"/>
  <c r="AJ1058" i="1" s="1"/>
  <c r="AJ1059" i="1" a="1"/>
  <c r="AJ1059" i="1" s="1"/>
  <c r="AJ1060" i="1" a="1"/>
  <c r="AJ1060" i="1" s="1"/>
  <c r="AJ1061" i="1" a="1"/>
  <c r="AJ1061" i="1" s="1"/>
  <c r="AJ1062" i="1" a="1"/>
  <c r="AJ1062" i="1" s="1"/>
  <c r="AJ1063" i="1" a="1"/>
  <c r="AJ1063" i="1" s="1"/>
  <c r="AJ1064" i="1" a="1"/>
  <c r="AJ1064" i="1" s="1"/>
  <c r="AJ1065" i="1" a="1"/>
  <c r="AJ1065" i="1" s="1"/>
  <c r="AJ1066" i="1" a="1"/>
  <c r="AJ1066" i="1" s="1"/>
  <c r="AJ1067" i="1" a="1"/>
  <c r="AJ1067" i="1" s="1"/>
  <c r="AJ1068" i="1" a="1"/>
  <c r="AJ1068" i="1" s="1"/>
  <c r="AJ1069" i="1" a="1"/>
  <c r="AJ1069" i="1" s="1"/>
  <c r="AJ1070" i="1" a="1"/>
  <c r="AJ1070" i="1" s="1"/>
  <c r="AJ1071" i="1" a="1"/>
  <c r="AJ1071" i="1"/>
  <c r="AJ1072" i="1" a="1"/>
  <c r="AJ1072" i="1" s="1"/>
  <c r="AJ1073" i="1" a="1"/>
  <c r="AJ1073" i="1" s="1"/>
  <c r="AJ1074" i="1" a="1"/>
  <c r="AJ1074" i="1" s="1"/>
  <c r="AJ1075" i="1" a="1"/>
  <c r="AJ1075" i="1" s="1"/>
  <c r="AJ1076" i="1" a="1"/>
  <c r="AJ1076" i="1" s="1"/>
  <c r="AJ1077" i="1" a="1"/>
  <c r="AJ1077" i="1" s="1"/>
  <c r="AJ1078" i="1" a="1"/>
  <c r="AJ1078" i="1" s="1"/>
  <c r="AJ1079" i="1" a="1"/>
  <c r="AJ1079" i="1" s="1"/>
  <c r="AJ1080" i="1" a="1"/>
  <c r="AJ1080" i="1" s="1"/>
  <c r="AJ1081" i="1" a="1"/>
  <c r="AJ1081" i="1" s="1"/>
  <c r="AJ1082" i="1" a="1"/>
  <c r="AJ1082" i="1" s="1"/>
  <c r="AJ1083" i="1" a="1"/>
  <c r="AJ1083" i="1" s="1"/>
  <c r="AJ1084" i="1" a="1"/>
  <c r="AJ1084" i="1" s="1"/>
  <c r="AJ1085" i="1" a="1"/>
  <c r="AJ1085" i="1" s="1"/>
  <c r="AJ1086" i="1" a="1"/>
  <c r="AJ1086" i="1" s="1"/>
  <c r="AJ1087" i="1" a="1"/>
  <c r="AJ1087" i="1" s="1"/>
  <c r="AJ1088" i="1" a="1"/>
  <c r="AJ1088" i="1" s="1"/>
  <c r="AJ1089" i="1" a="1"/>
  <c r="AJ1089" i="1" s="1"/>
  <c r="AJ1090" i="1" a="1"/>
  <c r="AJ1090" i="1" s="1"/>
  <c r="AJ1091" i="1" a="1"/>
  <c r="AJ1091" i="1" s="1"/>
  <c r="AJ1092" i="1" a="1"/>
  <c r="AJ1092" i="1" s="1"/>
  <c r="AJ1093" i="1" a="1"/>
  <c r="AJ1093" i="1" s="1"/>
  <c r="AJ1094" i="1" a="1"/>
  <c r="AJ1094" i="1" s="1"/>
  <c r="AJ1095" i="1" a="1"/>
  <c r="AJ1095" i="1" s="1"/>
  <c r="AJ1096" i="1" a="1"/>
  <c r="AJ1096" i="1" s="1"/>
  <c r="AJ1097" i="1" a="1"/>
  <c r="AJ1097" i="1" s="1"/>
  <c r="AJ1098" i="1" a="1"/>
  <c r="AJ1098" i="1" s="1"/>
  <c r="AJ1099" i="1" a="1"/>
  <c r="AJ1099" i="1" s="1"/>
  <c r="AJ1100" i="1" a="1"/>
  <c r="AJ1100" i="1" s="1"/>
  <c r="AJ1101" i="1" a="1"/>
  <c r="AJ1101" i="1" s="1"/>
  <c r="AJ1102" i="1" a="1"/>
  <c r="AJ1102" i="1" s="1"/>
  <c r="AJ1103" i="1" a="1"/>
  <c r="AJ1103" i="1" s="1"/>
  <c r="AJ1104" i="1" a="1"/>
  <c r="AJ1104" i="1" s="1"/>
  <c r="AJ1105" i="1" a="1"/>
  <c r="AJ1105" i="1" s="1"/>
  <c r="AJ1106" i="1" a="1"/>
  <c r="AJ1106" i="1" s="1"/>
  <c r="AJ1107" i="1" a="1"/>
  <c r="AJ1107" i="1" s="1"/>
  <c r="AJ1108" i="1" a="1"/>
  <c r="AJ1108" i="1" s="1"/>
  <c r="AJ1109" i="1" a="1"/>
  <c r="AJ1109" i="1" s="1"/>
  <c r="AJ1110" i="1" a="1"/>
  <c r="AJ1110" i="1" s="1"/>
  <c r="AJ1111" i="1" a="1"/>
  <c r="AJ1111" i="1" s="1"/>
  <c r="AJ1112" i="1" a="1"/>
  <c r="AJ1112" i="1" s="1"/>
  <c r="AJ1113" i="1" a="1"/>
  <c r="AJ1113" i="1" s="1"/>
  <c r="AJ1114" i="1" a="1"/>
  <c r="AJ1114" i="1" s="1"/>
  <c r="AJ1115" i="1" a="1"/>
  <c r="AJ1115" i="1" s="1"/>
  <c r="AJ1116" i="1" a="1"/>
  <c r="AJ1116" i="1" s="1"/>
  <c r="AJ1117" i="1" a="1"/>
  <c r="AJ1117" i="1" s="1"/>
  <c r="AJ1118" i="1" a="1"/>
  <c r="AJ1118" i="1" s="1"/>
  <c r="AJ1119" i="1" a="1"/>
  <c r="AJ1119" i="1" s="1"/>
  <c r="AJ1120" i="1" a="1"/>
  <c r="AJ1120" i="1" s="1"/>
  <c r="AJ1121" i="1" a="1"/>
  <c r="AJ1121" i="1" s="1"/>
  <c r="AJ1122" i="1" a="1"/>
  <c r="AJ1122" i="1" s="1"/>
  <c r="AJ1123" i="1" a="1"/>
  <c r="AJ1123" i="1" s="1"/>
  <c r="AJ1124" i="1" a="1"/>
  <c r="AJ1124" i="1" s="1"/>
  <c r="AJ1125" i="1" a="1"/>
  <c r="AJ1125" i="1" s="1"/>
  <c r="AJ1126" i="1" a="1"/>
  <c r="AJ1126" i="1" s="1"/>
  <c r="AJ1127" i="1" a="1"/>
  <c r="AJ1127" i="1" s="1"/>
  <c r="AJ1128" i="1" a="1"/>
  <c r="AJ1128" i="1" s="1"/>
  <c r="AJ1129" i="1" a="1"/>
  <c r="AJ1129" i="1" s="1"/>
  <c r="AJ1130" i="1" a="1"/>
  <c r="AJ1130" i="1" s="1"/>
  <c r="AJ1131" i="1" a="1"/>
  <c r="AJ1131" i="1" s="1"/>
  <c r="AJ1132" i="1" a="1"/>
  <c r="AJ1132" i="1" s="1"/>
  <c r="AJ1133" i="1" a="1"/>
  <c r="AJ1133" i="1" s="1"/>
  <c r="AJ1134" i="1" a="1"/>
  <c r="AJ1134" i="1" s="1"/>
  <c r="AJ1135" i="1" a="1"/>
  <c r="AJ1135" i="1" s="1"/>
  <c r="AJ1136" i="1" a="1"/>
  <c r="AJ1136" i="1" s="1"/>
  <c r="AJ1137" i="1" a="1"/>
  <c r="AJ1137" i="1" s="1"/>
  <c r="AJ1138" i="1" a="1"/>
  <c r="AJ1138" i="1" s="1"/>
  <c r="AJ1139" i="1" a="1"/>
  <c r="AJ1139" i="1" s="1"/>
  <c r="AJ1140" i="1" a="1"/>
  <c r="AJ1140" i="1" s="1"/>
  <c r="AJ1141" i="1" a="1"/>
  <c r="AJ1141" i="1" s="1"/>
  <c r="AJ1142" i="1" a="1"/>
  <c r="AJ1142" i="1" s="1"/>
  <c r="AJ1143" i="1" a="1"/>
  <c r="AJ1143" i="1" s="1"/>
  <c r="AJ1144" i="1" a="1"/>
  <c r="AJ1144" i="1" s="1"/>
  <c r="AJ1145" i="1" a="1"/>
  <c r="AJ1145" i="1" s="1"/>
  <c r="AJ1146" i="1" a="1"/>
  <c r="AJ1146" i="1" s="1"/>
  <c r="AJ1147" i="1" a="1"/>
  <c r="AJ1147" i="1" s="1"/>
  <c r="AJ1148" i="1" a="1"/>
  <c r="AJ1148" i="1" s="1"/>
  <c r="AJ1149" i="1" a="1"/>
  <c r="AJ1149" i="1" s="1"/>
  <c r="AJ1150" i="1" a="1"/>
  <c r="AJ1150" i="1" s="1"/>
  <c r="AJ1151" i="1" a="1"/>
  <c r="AJ1151" i="1" s="1"/>
  <c r="AJ1152" i="1" a="1"/>
  <c r="AJ1152" i="1" s="1"/>
  <c r="AJ1153" i="1" a="1"/>
  <c r="AJ1153" i="1" s="1"/>
  <c r="AJ1154" i="1" a="1"/>
  <c r="AJ1154" i="1" s="1"/>
  <c r="AJ1155" i="1" a="1"/>
  <c r="AJ1155" i="1" s="1"/>
  <c r="AJ1156" i="1" a="1"/>
  <c r="AJ1156" i="1" s="1"/>
  <c r="AJ1157" i="1" a="1"/>
  <c r="AJ1157" i="1" s="1"/>
  <c r="AJ1158" i="1" a="1"/>
  <c r="AJ1158" i="1" s="1"/>
  <c r="AJ1159" i="1" a="1"/>
  <c r="AJ1159" i="1" s="1"/>
  <c r="AJ1160" i="1" a="1"/>
  <c r="AJ1160" i="1" s="1"/>
  <c r="AJ1161" i="1" a="1"/>
  <c r="AJ1161" i="1" s="1"/>
  <c r="AJ1162" i="1" a="1"/>
  <c r="AJ1162" i="1" s="1"/>
  <c r="AJ1163" i="1" a="1"/>
  <c r="AJ1163" i="1" s="1"/>
  <c r="AJ1164" i="1" a="1"/>
  <c r="AJ1164" i="1" s="1"/>
  <c r="AJ1165" i="1" a="1"/>
  <c r="AJ1165" i="1" s="1"/>
  <c r="AJ1166" i="1" a="1"/>
  <c r="AJ1166" i="1" s="1"/>
  <c r="AJ1167" i="1" a="1"/>
  <c r="AJ1167" i="1" s="1"/>
  <c r="AJ1168" i="1" a="1"/>
  <c r="AJ1168" i="1" s="1"/>
  <c r="AJ1169" i="1" a="1"/>
  <c r="AJ1169" i="1" s="1"/>
  <c r="AJ1170" i="1" a="1"/>
  <c r="AJ1170" i="1" s="1"/>
  <c r="AJ1171" i="1" a="1"/>
  <c r="AJ1171" i="1" s="1"/>
  <c r="AJ1172" i="1" a="1"/>
  <c r="AJ1172" i="1" s="1"/>
  <c r="AJ1173" i="1" a="1"/>
  <c r="AJ1173" i="1" s="1"/>
  <c r="AJ1174" i="1" a="1"/>
  <c r="AJ1174" i="1" s="1"/>
  <c r="AJ1175" i="1" a="1"/>
  <c r="AJ1175" i="1" s="1"/>
  <c r="AJ1176" i="1" a="1"/>
  <c r="AJ1176" i="1" s="1"/>
  <c r="AJ1177" i="1" a="1"/>
  <c r="AJ1177" i="1" s="1"/>
  <c r="AJ1178" i="1" a="1"/>
  <c r="AJ1178" i="1" s="1"/>
  <c r="AJ1179" i="1" a="1"/>
  <c r="AJ1179" i="1" s="1"/>
  <c r="AJ1180" i="1" a="1"/>
  <c r="AJ1180" i="1" s="1"/>
  <c r="AJ1181" i="1" a="1"/>
  <c r="AJ1181" i="1" s="1"/>
  <c r="AJ1182" i="1" a="1"/>
  <c r="AJ1182" i="1" s="1"/>
  <c r="AJ1183" i="1" a="1"/>
  <c r="AJ1183" i="1" s="1"/>
  <c r="AJ1184" i="1" a="1"/>
  <c r="AJ1184" i="1" s="1"/>
  <c r="AJ1185" i="1" a="1"/>
  <c r="AJ1185" i="1" s="1"/>
  <c r="AJ1186" i="1" a="1"/>
  <c r="AJ1186" i="1" s="1"/>
  <c r="AJ1187" i="1" a="1"/>
  <c r="AJ1187" i="1" s="1"/>
  <c r="AJ1188" i="1" a="1"/>
  <c r="AJ1188" i="1" s="1"/>
  <c r="AJ1189" i="1" a="1"/>
  <c r="AJ1189" i="1" s="1"/>
  <c r="AJ1190" i="1" a="1"/>
  <c r="AJ1190" i="1" s="1"/>
  <c r="AJ1191" i="1" a="1"/>
  <c r="AJ1191" i="1" s="1"/>
  <c r="AJ1192" i="1" a="1"/>
  <c r="AJ1192" i="1" s="1"/>
  <c r="AJ1193" i="1" a="1"/>
  <c r="AJ1193" i="1" s="1"/>
  <c r="AJ1194" i="1" a="1"/>
  <c r="AJ1194" i="1" s="1"/>
  <c r="AJ1195" i="1" a="1"/>
  <c r="AJ1195" i="1" s="1"/>
  <c r="AJ1196" i="1" a="1"/>
  <c r="AJ1196" i="1" s="1"/>
  <c r="AJ1197" i="1" a="1"/>
  <c r="AJ1197" i="1" s="1"/>
  <c r="AJ1198" i="1" a="1"/>
  <c r="AJ1198" i="1" s="1"/>
  <c r="AJ1199" i="1" a="1"/>
  <c r="AJ1199" i="1" s="1"/>
  <c r="AJ1200" i="1" a="1"/>
  <c r="AJ1200" i="1" s="1"/>
  <c r="AJ1201" i="1" a="1"/>
  <c r="AJ1201" i="1" s="1"/>
  <c r="AJ1202" i="1" a="1"/>
  <c r="AJ1202" i="1" s="1"/>
  <c r="AJ1203" i="1" a="1"/>
  <c r="AJ1203" i="1" s="1"/>
  <c r="AJ1204" i="1" a="1"/>
  <c r="AJ1204" i="1" s="1"/>
  <c r="AJ1205" i="1" a="1"/>
  <c r="AJ1205" i="1" s="1"/>
  <c r="AJ1206" i="1" a="1"/>
  <c r="AJ1206" i="1" s="1"/>
  <c r="AJ1207" i="1" a="1"/>
  <c r="AJ1207" i="1" s="1"/>
  <c r="AJ1208" i="1" a="1"/>
  <c r="AJ1208" i="1" s="1"/>
  <c r="AJ1209" i="1" a="1"/>
  <c r="AJ1209" i="1" s="1"/>
  <c r="AJ1210" i="1" a="1"/>
  <c r="AJ1210" i="1" s="1"/>
  <c r="AJ1211" i="1" a="1"/>
  <c r="AJ1211" i="1" s="1"/>
  <c r="AJ1212" i="1" a="1"/>
  <c r="AJ1212" i="1" s="1"/>
  <c r="AJ1213" i="1" a="1"/>
  <c r="AJ1213" i="1" s="1"/>
  <c r="AJ1214" i="1" a="1"/>
  <c r="AJ1214" i="1" s="1"/>
  <c r="AJ1215" i="1" a="1"/>
  <c r="AJ1215" i="1" s="1"/>
  <c r="AJ1216" i="1" a="1"/>
  <c r="AJ1216" i="1" s="1"/>
  <c r="AJ1217" i="1" a="1"/>
  <c r="AJ1217" i="1" s="1"/>
  <c r="AJ1218" i="1" a="1"/>
  <c r="AJ1218" i="1" s="1"/>
  <c r="AJ1219" i="1" a="1"/>
  <c r="AJ1219" i="1" s="1"/>
  <c r="AJ1220" i="1" a="1"/>
  <c r="AJ1220" i="1" s="1"/>
  <c r="AJ1221" i="1" a="1"/>
  <c r="AJ1221" i="1" s="1"/>
  <c r="AJ1222" i="1" a="1"/>
  <c r="AJ1222" i="1" s="1"/>
  <c r="AJ1223" i="1" a="1"/>
  <c r="AJ1223" i="1" s="1"/>
  <c r="AJ1224" i="1" a="1"/>
  <c r="AJ1224" i="1" s="1"/>
  <c r="AJ1225" i="1" a="1"/>
  <c r="AJ1225" i="1" s="1"/>
  <c r="AJ1226" i="1" a="1"/>
  <c r="AJ1226" i="1" s="1"/>
  <c r="AJ1227" i="1" a="1"/>
  <c r="AJ1227" i="1" s="1"/>
  <c r="AJ1228" i="1" a="1"/>
  <c r="AJ1228" i="1" s="1"/>
  <c r="AJ1229" i="1" a="1"/>
  <c r="AJ1229" i="1" s="1"/>
  <c r="AJ1230" i="1" a="1"/>
  <c r="AJ1230" i="1" s="1"/>
  <c r="AJ1231" i="1" a="1"/>
  <c r="AJ1231" i="1" s="1"/>
  <c r="AJ1232" i="1" a="1"/>
  <c r="AJ1232" i="1" s="1"/>
  <c r="AJ1233" i="1" a="1"/>
  <c r="AJ1233" i="1" s="1"/>
  <c r="AJ1234" i="1" a="1"/>
  <c r="AJ1234" i="1" s="1"/>
  <c r="AJ1235" i="1" a="1"/>
  <c r="AJ1235" i="1" s="1"/>
  <c r="AJ1236" i="1" a="1"/>
  <c r="AJ1236" i="1" s="1"/>
  <c r="AJ1237" i="1" a="1"/>
  <c r="AJ1237" i="1" s="1"/>
  <c r="AJ1238" i="1" a="1"/>
  <c r="AJ1238" i="1" s="1"/>
  <c r="AJ1239" i="1" a="1"/>
  <c r="AJ1239" i="1"/>
  <c r="AJ1240" i="1" a="1"/>
  <c r="AJ1240" i="1" s="1"/>
  <c r="AJ1241" i="1" a="1"/>
  <c r="AJ1241" i="1" s="1"/>
  <c r="AJ1242" i="1" a="1"/>
  <c r="AJ1242" i="1" s="1"/>
  <c r="AJ1243" i="1" a="1"/>
  <c r="AJ1243" i="1" s="1"/>
  <c r="AJ1244" i="1" a="1"/>
  <c r="AJ1244" i="1" s="1"/>
  <c r="AJ1245" i="1" a="1"/>
  <c r="AJ1245" i="1" s="1"/>
  <c r="AJ1246" i="1" a="1"/>
  <c r="AJ1246" i="1" s="1"/>
  <c r="AJ1247" i="1" a="1"/>
  <c r="AJ1247" i="1" s="1"/>
  <c r="AJ1248" i="1" a="1"/>
  <c r="AJ1248" i="1" s="1"/>
  <c r="AJ1249" i="1" a="1"/>
  <c r="AJ1249" i="1" s="1"/>
  <c r="AJ1250" i="1" a="1"/>
  <c r="AJ1250" i="1" s="1"/>
  <c r="AJ1251" i="1" a="1"/>
  <c r="AJ1251" i="1" s="1"/>
  <c r="AJ1252" i="1" a="1"/>
  <c r="AJ1252" i="1" s="1"/>
  <c r="AJ1253" i="1" a="1"/>
  <c r="AJ1253" i="1" s="1"/>
  <c r="AJ1254" i="1" a="1"/>
  <c r="AJ1254" i="1" s="1"/>
  <c r="AJ1255" i="1" a="1"/>
  <c r="AJ1255" i="1" s="1"/>
  <c r="AJ1256" i="1" a="1"/>
  <c r="AJ1256" i="1" s="1"/>
  <c r="AJ1257" i="1" a="1"/>
  <c r="AJ1257" i="1" s="1"/>
  <c r="AJ1258" i="1" a="1"/>
  <c r="AJ1258" i="1" s="1"/>
  <c r="AJ1259" i="1" a="1"/>
  <c r="AJ1259" i="1" s="1"/>
  <c r="AJ1260" i="1" a="1"/>
  <c r="AJ1260" i="1" s="1"/>
  <c r="AJ1261" i="1" a="1"/>
  <c r="AJ1261" i="1" s="1"/>
  <c r="AJ1262" i="1" a="1"/>
  <c r="AJ1262" i="1" s="1"/>
  <c r="AJ1263" i="1" a="1"/>
  <c r="AJ1263" i="1" s="1"/>
  <c r="AJ1264" i="1" a="1"/>
  <c r="AJ1264" i="1" s="1"/>
  <c r="AJ1265" i="1" a="1"/>
  <c r="AJ1265" i="1" s="1"/>
  <c r="AJ1266" i="1" a="1"/>
  <c r="AJ1266" i="1" s="1"/>
  <c r="AJ1267" i="1" a="1"/>
  <c r="AJ1267" i="1" s="1"/>
  <c r="AJ1268" i="1" a="1"/>
  <c r="AJ1268" i="1" s="1"/>
  <c r="AJ1269" i="1" a="1"/>
  <c r="AJ1269" i="1" s="1"/>
  <c r="AJ1270" i="1" a="1"/>
  <c r="AJ1270" i="1" s="1"/>
  <c r="AJ1271" i="1" a="1"/>
  <c r="AJ1271" i="1" s="1"/>
  <c r="AJ1272" i="1" a="1"/>
  <c r="AJ1272" i="1" s="1"/>
  <c r="AJ1273" i="1" a="1"/>
  <c r="AJ1273" i="1" s="1"/>
  <c r="AJ1274" i="1" a="1"/>
  <c r="AJ1274" i="1" s="1"/>
  <c r="AJ1275" i="1" a="1"/>
  <c r="AJ1275" i="1" s="1"/>
  <c r="AJ1276" i="1" a="1"/>
  <c r="AJ1276" i="1" s="1"/>
  <c r="AJ1277" i="1" a="1"/>
  <c r="AJ1277" i="1" s="1"/>
  <c r="AJ1278" i="1" a="1"/>
  <c r="AJ1278" i="1" s="1"/>
  <c r="AJ1279" i="1" a="1"/>
  <c r="AJ1279" i="1" s="1"/>
  <c r="AJ1280" i="1" a="1"/>
  <c r="AJ1280" i="1" s="1"/>
  <c r="AJ1281" i="1" a="1"/>
  <c r="AJ1281" i="1" s="1"/>
  <c r="AJ1282" i="1" a="1"/>
  <c r="AJ1282" i="1" s="1"/>
  <c r="AJ1283" i="1" a="1"/>
  <c r="AJ1283" i="1" s="1"/>
  <c r="AJ1284" i="1" a="1"/>
  <c r="AJ1284" i="1" s="1"/>
  <c r="AJ1285" i="1" a="1"/>
  <c r="AJ1285" i="1" s="1"/>
  <c r="AJ1286" i="1" a="1"/>
  <c r="AJ1286" i="1" s="1"/>
  <c r="AJ1287" i="1" a="1"/>
  <c r="AJ1287" i="1" s="1"/>
  <c r="AJ1288" i="1" a="1"/>
  <c r="AJ1288" i="1" s="1"/>
  <c r="AJ1289" i="1" a="1"/>
  <c r="AJ1289" i="1" s="1"/>
  <c r="AJ1290" i="1" a="1"/>
  <c r="AJ1290" i="1" s="1"/>
  <c r="AJ1291" i="1" a="1"/>
  <c r="AJ1291" i="1" s="1"/>
  <c r="AJ1292" i="1" a="1"/>
  <c r="AJ1292" i="1" s="1"/>
  <c r="AJ1293" i="1" a="1"/>
  <c r="AJ1293" i="1" s="1"/>
  <c r="AJ1294" i="1" a="1"/>
  <c r="AJ1294" i="1" s="1"/>
  <c r="AJ1295" i="1" a="1"/>
  <c r="AJ1295" i="1" s="1"/>
  <c r="AJ1296" i="1" a="1"/>
  <c r="AJ1296" i="1" s="1"/>
  <c r="AJ1297" i="1" a="1"/>
  <c r="AJ1297" i="1" s="1"/>
  <c r="AJ1298" i="1" a="1"/>
  <c r="AJ1298" i="1" s="1"/>
  <c r="AJ1299" i="1" a="1"/>
  <c r="AJ1299" i="1" s="1"/>
  <c r="AJ1300" i="1" a="1"/>
  <c r="AJ1300" i="1" s="1"/>
  <c r="AJ1301" i="1" a="1"/>
  <c r="AJ1301" i="1" s="1"/>
  <c r="AJ1302" i="1" a="1"/>
  <c r="AJ1302" i="1" s="1"/>
  <c r="AJ1303" i="1" a="1"/>
  <c r="AJ1303" i="1" s="1"/>
  <c r="AJ1304" i="1" a="1"/>
  <c r="AJ1304" i="1" s="1"/>
  <c r="AJ1305" i="1" a="1"/>
  <c r="AJ1305" i="1" s="1"/>
  <c r="AJ1306" i="1" a="1"/>
  <c r="AJ1306" i="1" s="1"/>
  <c r="AJ1307" i="1" a="1"/>
  <c r="AJ1307" i="1" s="1"/>
  <c r="AJ1308" i="1" a="1"/>
  <c r="AJ1308" i="1" s="1"/>
  <c r="AJ1309" i="1" a="1"/>
  <c r="AJ1309" i="1" s="1"/>
  <c r="AJ1310" i="1" a="1"/>
  <c r="AJ1310" i="1" s="1"/>
  <c r="AJ1311" i="1" a="1"/>
  <c r="AJ1311" i="1" s="1"/>
  <c r="AJ1312" i="1" a="1"/>
  <c r="AJ1312" i="1" s="1"/>
  <c r="AJ1313" i="1" a="1"/>
  <c r="AJ1313" i="1" s="1"/>
  <c r="AJ1314" i="1" a="1"/>
  <c r="AJ1314" i="1" s="1"/>
  <c r="AJ1315" i="1" a="1"/>
  <c r="AJ1315" i="1" s="1"/>
  <c r="AJ1316" i="1" a="1"/>
  <c r="AJ1316" i="1" s="1"/>
  <c r="AJ1317" i="1" a="1"/>
  <c r="AJ1317" i="1" s="1"/>
  <c r="AJ1318" i="1" a="1"/>
  <c r="AJ1318" i="1" s="1"/>
  <c r="AJ1319" i="1" a="1"/>
  <c r="AJ1319" i="1" s="1"/>
  <c r="AJ1320" i="1" a="1"/>
  <c r="AJ1320" i="1" s="1"/>
  <c r="AJ1321" i="1" a="1"/>
  <c r="AJ1321" i="1" s="1"/>
  <c r="AJ1322" i="1" a="1"/>
  <c r="AJ1322" i="1" s="1"/>
  <c r="AJ1323" i="1" a="1"/>
  <c r="AJ1323" i="1"/>
  <c r="AJ1324" i="1" a="1"/>
  <c r="AJ1324" i="1" s="1"/>
  <c r="AJ1325" i="1" a="1"/>
  <c r="AJ1325" i="1" s="1"/>
  <c r="AJ1326" i="1" a="1"/>
  <c r="AJ1326" i="1" s="1"/>
  <c r="AJ1327" i="1" a="1"/>
  <c r="AJ1327" i="1" s="1"/>
  <c r="AJ1328" i="1" a="1"/>
  <c r="AJ1328" i="1" s="1"/>
  <c r="AJ1329" i="1" a="1"/>
  <c r="AJ1329" i="1" s="1"/>
  <c r="AJ1330" i="1" a="1"/>
  <c r="AJ1330" i="1" s="1"/>
  <c r="AJ1331" i="1" a="1"/>
  <c r="AJ1331" i="1" s="1"/>
  <c r="AJ1332" i="1" a="1"/>
  <c r="AJ1332" i="1" s="1"/>
  <c r="AJ1333" i="1" a="1"/>
  <c r="AJ1333" i="1" s="1"/>
  <c r="AJ1334" i="1" a="1"/>
  <c r="AJ1334" i="1" s="1"/>
  <c r="AJ1335" i="1" a="1"/>
  <c r="AJ1335" i="1" s="1"/>
  <c r="AJ1336" i="1" a="1"/>
  <c r="AJ1336" i="1" s="1"/>
  <c r="AJ1337" i="1" a="1"/>
  <c r="AJ1337" i="1" s="1"/>
  <c r="AJ1338" i="1" a="1"/>
  <c r="AJ1338" i="1" s="1"/>
  <c r="AJ1339" i="1" a="1"/>
  <c r="AJ1339" i="1" s="1"/>
  <c r="AJ1340" i="1" a="1"/>
  <c r="AJ1340" i="1" s="1"/>
  <c r="AJ1341" i="1" a="1"/>
  <c r="AJ1341" i="1" s="1"/>
  <c r="AJ1342" i="1" a="1"/>
  <c r="AJ1342" i="1" s="1"/>
  <c r="AJ1343" i="1" a="1"/>
  <c r="AJ1343" i="1" s="1"/>
  <c r="AJ1344" i="1" a="1"/>
  <c r="AJ1344" i="1" s="1"/>
  <c r="AJ1345" i="1" a="1"/>
  <c r="AJ1345" i="1" s="1"/>
  <c r="AJ1346" i="1" a="1"/>
  <c r="AJ1346" i="1" s="1"/>
  <c r="AJ1347" i="1" a="1"/>
  <c r="AJ1347" i="1" s="1"/>
  <c r="AJ1348" i="1" a="1"/>
  <c r="AJ1348" i="1" s="1"/>
  <c r="AJ1349" i="1" a="1"/>
  <c r="AJ1349" i="1" s="1"/>
  <c r="AJ1350" i="1" a="1"/>
  <c r="AJ1350" i="1" s="1"/>
  <c r="AJ1351" i="1" a="1"/>
  <c r="AJ1351" i="1" s="1"/>
  <c r="AJ1352" i="1" a="1"/>
  <c r="AJ1352" i="1" s="1"/>
  <c r="AJ1353" i="1" a="1"/>
  <c r="AJ1353" i="1" s="1"/>
  <c r="AJ1354" i="1" a="1"/>
  <c r="AJ1354" i="1" s="1"/>
  <c r="AJ1355" i="1" a="1"/>
  <c r="AJ1355" i="1" s="1"/>
  <c r="AJ1356" i="1" a="1"/>
  <c r="AJ1356" i="1" s="1"/>
  <c r="AJ1357" i="1" a="1"/>
  <c r="AJ1357" i="1" s="1"/>
  <c r="AJ1358" i="1" a="1"/>
  <c r="AJ1358" i="1" s="1"/>
  <c r="AJ1359" i="1" a="1"/>
  <c r="AJ1359" i="1" s="1"/>
  <c r="AJ1360" i="1" a="1"/>
  <c r="AJ1360" i="1" s="1"/>
  <c r="AJ1361" i="1" a="1"/>
  <c r="AJ1361" i="1" s="1"/>
  <c r="AJ1362" i="1" a="1"/>
  <c r="AJ1362" i="1" s="1"/>
  <c r="AJ1363" i="1" a="1"/>
  <c r="AJ1363" i="1" s="1"/>
  <c r="AJ1364" i="1" a="1"/>
  <c r="AJ1364" i="1" s="1"/>
  <c r="AJ1365" i="1" a="1"/>
  <c r="AJ1365" i="1" s="1"/>
  <c r="AJ1366" i="1" a="1"/>
  <c r="AJ1366" i="1" s="1"/>
  <c r="AJ1367" i="1" a="1"/>
  <c r="AJ1367" i="1" s="1"/>
  <c r="AJ1368" i="1" a="1"/>
  <c r="AJ1368" i="1" s="1"/>
  <c r="AJ1369" i="1" a="1"/>
  <c r="AJ1369" i="1" s="1"/>
  <c r="AJ1370" i="1" a="1"/>
  <c r="AJ1370" i="1" s="1"/>
  <c r="AJ1371" i="1" a="1"/>
  <c r="AJ1371" i="1" s="1"/>
  <c r="AJ1372" i="1" a="1"/>
  <c r="AJ1372" i="1" s="1"/>
  <c r="AJ1373" i="1" a="1"/>
  <c r="AJ1373" i="1" s="1"/>
  <c r="AJ1374" i="1" a="1"/>
  <c r="AJ1374" i="1" s="1"/>
  <c r="AJ1375" i="1" a="1"/>
  <c r="AJ1375" i="1" s="1"/>
  <c r="AJ1376" i="1" a="1"/>
  <c r="AJ1376" i="1" s="1"/>
  <c r="AJ1377" i="1" a="1"/>
  <c r="AJ1377" i="1" s="1"/>
  <c r="AJ1378" i="1" a="1"/>
  <c r="AJ1378" i="1" s="1"/>
  <c r="AJ1379" i="1" a="1"/>
  <c r="AJ1379" i="1" s="1"/>
  <c r="AJ1380" i="1" a="1"/>
  <c r="AJ1380" i="1" s="1"/>
  <c r="AJ1381" i="1" a="1"/>
  <c r="AJ1381" i="1" s="1"/>
  <c r="AJ1382" i="1" a="1"/>
  <c r="AJ1382" i="1" s="1"/>
  <c r="AJ1383" i="1" a="1"/>
  <c r="AJ1383" i="1" s="1"/>
  <c r="AJ1384" i="1" a="1"/>
  <c r="AJ1384" i="1" s="1"/>
  <c r="AJ1385" i="1" a="1"/>
  <c r="AJ1385" i="1" s="1"/>
  <c r="AJ1386" i="1" a="1"/>
  <c r="AJ1386" i="1" s="1"/>
  <c r="AJ1387" i="1" a="1"/>
  <c r="AJ1387" i="1" s="1"/>
  <c r="AJ1388" i="1" a="1"/>
  <c r="AJ1388" i="1" s="1"/>
  <c r="AJ1389" i="1" a="1"/>
  <c r="AJ1389" i="1" s="1"/>
  <c r="AJ1390" i="1" a="1"/>
  <c r="AJ1390" i="1" s="1"/>
  <c r="AJ1391" i="1" a="1"/>
  <c r="AJ1391" i="1" s="1"/>
  <c r="AJ1392" i="1" a="1"/>
  <c r="AJ1392" i="1" s="1"/>
  <c r="AJ1393" i="1" a="1"/>
  <c r="AJ1393" i="1" s="1"/>
  <c r="AJ1394" i="1" a="1"/>
  <c r="AJ1394" i="1" s="1"/>
  <c r="AJ1395" i="1" a="1"/>
  <c r="AJ1395" i="1" s="1"/>
  <c r="AJ1396" i="1" a="1"/>
  <c r="AJ1396" i="1" s="1"/>
  <c r="AJ1397" i="1" a="1"/>
  <c r="AJ1397" i="1" s="1"/>
  <c r="AJ1398" i="1" a="1"/>
  <c r="AJ1398" i="1" s="1"/>
  <c r="AJ1399" i="1" a="1"/>
  <c r="AJ1399" i="1" s="1"/>
  <c r="AJ1400" i="1" a="1"/>
  <c r="AJ1400" i="1" s="1"/>
  <c r="AJ1401" i="1" a="1"/>
  <c r="AJ1401" i="1" s="1"/>
  <c r="AJ1402" i="1" a="1"/>
  <c r="AJ1402" i="1" s="1"/>
  <c r="AJ1403" i="1" a="1"/>
  <c r="AJ1403" i="1" s="1"/>
  <c r="AJ1404" i="1" a="1"/>
  <c r="AJ1404" i="1" s="1"/>
  <c r="AJ1405" i="1" a="1"/>
  <c r="AJ1405" i="1" s="1"/>
  <c r="AJ1406" i="1" a="1"/>
  <c r="AJ1406" i="1" s="1"/>
  <c r="AJ1407" i="1" a="1"/>
  <c r="AJ1407" i="1" s="1"/>
  <c r="AJ1408" i="1" a="1"/>
  <c r="AJ1408" i="1" s="1"/>
  <c r="AJ1409" i="1" a="1"/>
  <c r="AJ1409" i="1" s="1"/>
  <c r="AJ1410" i="1" a="1"/>
  <c r="AJ1410" i="1" s="1"/>
  <c r="AJ1411" i="1" a="1"/>
  <c r="AJ1411" i="1" s="1"/>
  <c r="AJ1412" i="1" a="1"/>
  <c r="AJ1412" i="1" s="1"/>
  <c r="AJ1413" i="1" a="1"/>
  <c r="AJ1413" i="1" s="1"/>
  <c r="AJ1414" i="1" a="1"/>
  <c r="AJ1414" i="1" s="1"/>
  <c r="AJ1415" i="1" a="1"/>
  <c r="AJ1415" i="1" s="1"/>
  <c r="AJ1416" i="1" a="1"/>
  <c r="AJ1416" i="1" s="1"/>
  <c r="AJ1417" i="1" a="1"/>
  <c r="AJ1417" i="1" s="1"/>
  <c r="AJ1418" i="1" a="1"/>
  <c r="AJ1418" i="1" s="1"/>
  <c r="AJ1419" i="1" a="1"/>
  <c r="AJ1419" i="1" s="1"/>
  <c r="AJ1420" i="1" a="1"/>
  <c r="AJ1420" i="1" s="1"/>
  <c r="AJ1421" i="1" a="1"/>
  <c r="AJ1421" i="1" s="1"/>
  <c r="AJ1422" i="1" a="1"/>
  <c r="AJ1422" i="1" s="1"/>
  <c r="AJ1423" i="1" a="1"/>
  <c r="AJ1423" i="1" s="1"/>
  <c r="AJ1424" i="1" a="1"/>
  <c r="AJ1424" i="1" s="1"/>
  <c r="AJ1425" i="1" a="1"/>
  <c r="AJ1425" i="1" s="1"/>
  <c r="AJ1426" i="1" a="1"/>
  <c r="AJ1426" i="1" s="1"/>
  <c r="AJ1427" i="1" a="1"/>
  <c r="AJ1427" i="1" s="1"/>
  <c r="AJ1428" i="1" a="1"/>
  <c r="AJ1428" i="1" s="1"/>
  <c r="AJ1429" i="1" a="1"/>
  <c r="AJ1429" i="1" s="1"/>
  <c r="AJ1430" i="1" a="1"/>
  <c r="AJ1430" i="1" s="1"/>
  <c r="AJ1431" i="1" a="1"/>
  <c r="AJ1431" i="1" s="1"/>
  <c r="AJ1432" i="1" a="1"/>
  <c r="AJ1432" i="1" s="1"/>
  <c r="AJ1433" i="1" a="1"/>
  <c r="AJ1433" i="1" s="1"/>
  <c r="AJ1434" i="1" a="1"/>
  <c r="AJ1434" i="1" s="1"/>
  <c r="AJ1435" i="1" a="1"/>
  <c r="AJ1435" i="1" s="1"/>
  <c r="AJ1436" i="1" a="1"/>
  <c r="AJ1436" i="1" s="1"/>
  <c r="AJ1437" i="1" a="1"/>
  <c r="AJ1437" i="1" s="1"/>
  <c r="AJ1438" i="1" a="1"/>
  <c r="AJ1438" i="1" s="1"/>
  <c r="AJ1439" i="1" a="1"/>
  <c r="AJ1439" i="1" s="1"/>
  <c r="AJ1440" i="1" a="1"/>
  <c r="AJ1440" i="1" s="1"/>
  <c r="AJ1441" i="1" a="1"/>
  <c r="AJ1441" i="1" s="1"/>
  <c r="AJ1442" i="1" a="1"/>
  <c r="AJ1442" i="1" s="1"/>
  <c r="AJ1443" i="1" a="1"/>
  <c r="AJ1443" i="1" s="1"/>
  <c r="AJ1444" i="1" a="1"/>
  <c r="AJ1444" i="1" s="1"/>
  <c r="AJ1445" i="1" a="1"/>
  <c r="AJ1445" i="1" s="1"/>
  <c r="AJ1446" i="1" a="1"/>
  <c r="AJ1446" i="1" s="1"/>
  <c r="AJ1447" i="1" a="1"/>
  <c r="AJ1447" i="1" s="1"/>
  <c r="AJ1448" i="1" a="1"/>
  <c r="AJ1448" i="1" s="1"/>
  <c r="AJ1449" i="1" a="1"/>
  <c r="AJ1449" i="1" s="1"/>
  <c r="AJ1450" i="1" a="1"/>
  <c r="AJ1450" i="1" s="1"/>
  <c r="AJ1451" i="1" a="1"/>
  <c r="AJ1451" i="1" s="1"/>
  <c r="AJ1452" i="1" a="1"/>
  <c r="AJ1452" i="1" s="1"/>
  <c r="AJ1453" i="1" a="1"/>
  <c r="AJ1453" i="1" s="1"/>
  <c r="AJ1454" i="1" a="1"/>
  <c r="AJ1454" i="1" s="1"/>
  <c r="AJ1455" i="1" a="1"/>
  <c r="AJ1455" i="1" s="1"/>
  <c r="AJ1456" i="1" a="1"/>
  <c r="AJ1456" i="1" s="1"/>
  <c r="AJ1457" i="1" a="1"/>
  <c r="AJ1457" i="1" s="1"/>
  <c r="AJ1458" i="1" a="1"/>
  <c r="AJ1458" i="1" s="1"/>
  <c r="AJ1459" i="1" a="1"/>
  <c r="AJ1459" i="1" s="1"/>
  <c r="AJ1460" i="1" a="1"/>
  <c r="AJ1460" i="1" s="1"/>
  <c r="AJ1461" i="1" a="1"/>
  <c r="AJ1461" i="1" s="1"/>
  <c r="AJ1462" i="1" a="1"/>
  <c r="AJ1462" i="1" s="1"/>
  <c r="AJ1463" i="1" a="1"/>
  <c r="AJ1463" i="1" s="1"/>
  <c r="AJ1464" i="1" a="1"/>
  <c r="AJ1464" i="1" s="1"/>
  <c r="AJ1465" i="1" a="1"/>
  <c r="AJ1465" i="1" s="1"/>
  <c r="AJ1466" i="1" a="1"/>
  <c r="AJ1466" i="1" s="1"/>
  <c r="AJ1467" i="1" a="1"/>
  <c r="AJ1467" i="1" s="1"/>
  <c r="AJ1468" i="1" a="1"/>
  <c r="AJ1468" i="1" s="1"/>
  <c r="AJ1469" i="1" a="1"/>
  <c r="AJ1469" i="1" s="1"/>
  <c r="AJ1470" i="1" a="1"/>
  <c r="AJ1470" i="1" s="1"/>
  <c r="AJ1471" i="1" a="1"/>
  <c r="AJ1471" i="1" s="1"/>
  <c r="AJ1472" i="1" a="1"/>
  <c r="AJ1472" i="1" s="1"/>
  <c r="AJ1473" i="1" a="1"/>
  <c r="AJ1473" i="1" s="1"/>
  <c r="AJ1474" i="1" a="1"/>
  <c r="AJ1474" i="1" s="1"/>
  <c r="AJ1475" i="1" a="1"/>
  <c r="AJ1475" i="1" s="1"/>
  <c r="AJ1476" i="1" a="1"/>
  <c r="AJ1476" i="1" s="1"/>
  <c r="AJ1477" i="1" a="1"/>
  <c r="AJ1477" i="1" s="1"/>
  <c r="AJ1478" i="1" a="1"/>
  <c r="AJ1478" i="1" s="1"/>
  <c r="AJ1479" i="1" a="1"/>
  <c r="AJ1479" i="1" s="1"/>
  <c r="AJ1480" i="1" a="1"/>
  <c r="AJ1480" i="1" s="1"/>
  <c r="AJ1481" i="1" a="1"/>
  <c r="AJ1481" i="1" s="1"/>
  <c r="AJ1482" i="1" a="1"/>
  <c r="AJ1482" i="1" s="1"/>
  <c r="AJ1483" i="1" a="1"/>
  <c r="AJ1483" i="1" s="1"/>
  <c r="AJ1484" i="1" a="1"/>
  <c r="AJ1484" i="1" s="1"/>
  <c r="AJ1485" i="1" a="1"/>
  <c r="AJ1485" i="1" s="1"/>
  <c r="AJ1486" i="1" a="1"/>
  <c r="AJ1486" i="1" s="1"/>
  <c r="AJ1487" i="1" a="1"/>
  <c r="AJ1487" i="1" s="1"/>
  <c r="AJ1488" i="1" a="1"/>
  <c r="AJ1488" i="1" s="1"/>
  <c r="AJ1489" i="1" a="1"/>
  <c r="AJ1489" i="1" s="1"/>
  <c r="AJ1490" i="1" a="1"/>
  <c r="AJ1490" i="1" s="1"/>
  <c r="AJ1491" i="1" a="1"/>
  <c r="AJ1491" i="1" s="1"/>
  <c r="AJ1492" i="1" a="1"/>
  <c r="AJ1492" i="1" s="1"/>
  <c r="AJ1493" i="1" a="1"/>
  <c r="AJ1493" i="1" s="1"/>
  <c r="AJ1494" i="1" a="1"/>
  <c r="AJ1494" i="1" s="1"/>
  <c r="AJ1495" i="1" a="1"/>
  <c r="AJ1495" i="1" s="1"/>
  <c r="AJ1496" i="1" a="1"/>
  <c r="AJ1496" i="1" s="1"/>
  <c r="AJ1497" i="1" a="1"/>
  <c r="AJ1497" i="1" s="1"/>
  <c r="AJ1498" i="1" a="1"/>
  <c r="AJ1498" i="1" s="1"/>
  <c r="AJ1499" i="1" a="1"/>
  <c r="AJ1499" i="1" s="1"/>
  <c r="AJ1500" i="1" a="1"/>
  <c r="AJ1500" i="1" s="1"/>
  <c r="AJ1501" i="1" a="1"/>
  <c r="AJ1501" i="1" s="1"/>
  <c r="AJ1502" i="1" a="1"/>
  <c r="AJ1502" i="1" s="1"/>
  <c r="AJ1503" i="1" a="1"/>
  <c r="AJ1503" i="1" s="1"/>
  <c r="AJ1504" i="1" a="1"/>
  <c r="AJ1504" i="1" s="1"/>
  <c r="AJ1505" i="1" a="1"/>
  <c r="AJ1505" i="1" s="1"/>
  <c r="AJ1506" i="1" a="1"/>
  <c r="AJ1506" i="1" s="1"/>
  <c r="AJ1507" i="1" a="1"/>
  <c r="AJ1507" i="1" s="1"/>
  <c r="AJ1508" i="1" a="1"/>
  <c r="AJ1508" i="1" s="1"/>
  <c r="AJ1509" i="1" a="1"/>
  <c r="AJ1509" i="1" s="1"/>
  <c r="AJ1510" i="1" a="1"/>
  <c r="AJ1510" i="1" s="1"/>
  <c r="AJ1511" i="1" a="1"/>
  <c r="AJ1511" i="1" s="1"/>
  <c r="AJ1512" i="1" a="1"/>
  <c r="AJ1512" i="1" s="1"/>
  <c r="AJ1513" i="1" a="1"/>
  <c r="AJ1513" i="1" s="1"/>
  <c r="AJ1514" i="1" a="1"/>
  <c r="AJ1514" i="1" s="1"/>
  <c r="AJ1515" i="1" a="1"/>
  <c r="AJ1515" i="1" s="1"/>
  <c r="AJ1516" i="1" a="1"/>
  <c r="AJ1516" i="1" s="1"/>
  <c r="AJ1517" i="1" a="1"/>
  <c r="AJ1517" i="1" s="1"/>
  <c r="AJ1518" i="1" a="1"/>
  <c r="AJ1518" i="1" s="1"/>
  <c r="AJ1519" i="1" a="1"/>
  <c r="AJ1519" i="1" s="1"/>
  <c r="AJ1520" i="1" a="1"/>
  <c r="AJ1520" i="1" s="1"/>
  <c r="AJ1521" i="1" a="1"/>
  <c r="AJ1521" i="1" s="1"/>
  <c r="AJ1522" i="1" a="1"/>
  <c r="AJ1522" i="1" s="1"/>
  <c r="AJ1523" i="1" a="1"/>
  <c r="AJ1523" i="1" s="1"/>
  <c r="AJ1524" i="1" a="1"/>
  <c r="AJ1524" i="1" s="1"/>
  <c r="AJ1525" i="1" a="1"/>
  <c r="AJ1525" i="1" s="1"/>
  <c r="AJ1526" i="1" a="1"/>
  <c r="AJ1526" i="1" s="1"/>
  <c r="AJ1527" i="1" a="1"/>
  <c r="AJ1527" i="1" s="1"/>
  <c r="AJ1528" i="1" a="1"/>
  <c r="AJ1528" i="1" s="1"/>
  <c r="AJ1529" i="1" a="1"/>
  <c r="AJ1529" i="1" s="1"/>
  <c r="AJ1530" i="1" a="1"/>
  <c r="AJ1530" i="1" s="1"/>
  <c r="AJ1531" i="1" a="1"/>
  <c r="AJ1531" i="1" s="1"/>
  <c r="AJ1532" i="1" a="1"/>
  <c r="AJ1532" i="1" s="1"/>
  <c r="AJ1533" i="1" a="1"/>
  <c r="AJ1533" i="1" s="1"/>
  <c r="AJ1534" i="1" a="1"/>
  <c r="AJ1534" i="1" s="1"/>
  <c r="AJ1535" i="1" a="1"/>
  <c r="AJ1535" i="1" s="1"/>
  <c r="AJ1536" i="1" a="1"/>
  <c r="AJ1536" i="1" s="1"/>
  <c r="AJ1537" i="1" a="1"/>
  <c r="AJ1537" i="1" s="1"/>
  <c r="AJ1538" i="1" a="1"/>
  <c r="AJ1538" i="1" s="1"/>
  <c r="AJ1539" i="1" a="1"/>
  <c r="AJ1539" i="1" s="1"/>
  <c r="AJ1540" i="1" a="1"/>
  <c r="AJ1540" i="1" s="1"/>
  <c r="AJ1541" i="1" a="1"/>
  <c r="AJ1541" i="1" s="1"/>
  <c r="AJ1542" i="1" a="1"/>
  <c r="AJ1542" i="1" s="1"/>
  <c r="AJ1543" i="1" a="1"/>
  <c r="AJ1543" i="1" s="1"/>
  <c r="AJ1544" i="1" a="1"/>
  <c r="AJ1544" i="1" s="1"/>
  <c r="AJ1545" i="1" a="1"/>
  <c r="AJ1545" i="1" s="1"/>
  <c r="AJ1546" i="1" a="1"/>
  <c r="AJ1546" i="1" s="1"/>
  <c r="AJ1547" i="1" a="1"/>
  <c r="AJ1547" i="1" s="1"/>
  <c r="AJ1548" i="1" a="1"/>
  <c r="AJ1548" i="1" s="1"/>
  <c r="AJ1549" i="1" a="1"/>
  <c r="AJ1549" i="1" s="1"/>
  <c r="AJ1550" i="1" a="1"/>
  <c r="AJ1550" i="1" s="1"/>
  <c r="AJ1551" i="1" a="1"/>
  <c r="AJ1551" i="1" s="1"/>
  <c r="AJ1552" i="1" a="1"/>
  <c r="AJ1552" i="1" s="1"/>
  <c r="AJ1553" i="1" a="1"/>
  <c r="AJ1553" i="1" s="1"/>
  <c r="AJ1554" i="1" a="1"/>
  <c r="AJ1554" i="1" s="1"/>
  <c r="AJ1555" i="1" a="1"/>
  <c r="AJ1555" i="1" s="1"/>
  <c r="AJ1556" i="1" a="1"/>
  <c r="AJ1556" i="1" s="1"/>
  <c r="AJ1557" i="1" a="1"/>
  <c r="AJ1557" i="1" s="1"/>
  <c r="AJ1558" i="1" a="1"/>
  <c r="AJ1558" i="1" s="1"/>
  <c r="AJ1559" i="1" a="1"/>
  <c r="AJ1559" i="1" s="1"/>
  <c r="AJ1560" i="1" a="1"/>
  <c r="AJ1560" i="1" s="1"/>
  <c r="AJ1561" i="1" a="1"/>
  <c r="AJ1561" i="1" s="1"/>
  <c r="AJ1562" i="1" a="1"/>
  <c r="AJ1562" i="1" s="1"/>
  <c r="AJ1563" i="1" a="1"/>
  <c r="AJ1563" i="1" s="1"/>
  <c r="AJ1564" i="1" a="1"/>
  <c r="AJ1564" i="1" s="1"/>
  <c r="AJ1565" i="1" a="1"/>
  <c r="AJ1565" i="1" s="1"/>
  <c r="AJ1566" i="1" a="1"/>
  <c r="AJ1566" i="1" s="1"/>
  <c r="AJ1567" i="1" a="1"/>
  <c r="AJ1567" i="1" s="1"/>
  <c r="AJ1568" i="1" a="1"/>
  <c r="AJ1568" i="1" s="1"/>
  <c r="AJ1569" i="1" a="1"/>
  <c r="AJ1569" i="1" s="1"/>
  <c r="AJ1570" i="1" a="1"/>
  <c r="AJ1570" i="1" s="1"/>
  <c r="AJ1571" i="1" a="1"/>
  <c r="AJ1571" i="1" s="1"/>
  <c r="AJ1572" i="1" a="1"/>
  <c r="AJ1572" i="1" s="1"/>
  <c r="AJ1573" i="1" a="1"/>
  <c r="AJ1573" i="1" s="1"/>
  <c r="AJ1574" i="1" a="1"/>
  <c r="AJ1574" i="1" s="1"/>
  <c r="AJ1575" i="1" a="1"/>
  <c r="AJ1575" i="1" s="1"/>
  <c r="AJ1576" i="1" a="1"/>
  <c r="AJ1576" i="1" s="1"/>
  <c r="AJ1577" i="1" a="1"/>
  <c r="AJ1577" i="1" s="1"/>
  <c r="AJ1578" i="1" a="1"/>
  <c r="AJ1578" i="1" s="1"/>
  <c r="AJ1579" i="1" a="1"/>
  <c r="AJ1579" i="1" s="1"/>
  <c r="AJ1580" i="1" a="1"/>
  <c r="AJ1580" i="1" s="1"/>
  <c r="AJ1581" i="1" a="1"/>
  <c r="AJ1581" i="1" s="1"/>
  <c r="AJ1582" i="1" a="1"/>
  <c r="AJ1582" i="1" s="1"/>
  <c r="AJ1583" i="1" a="1"/>
  <c r="AJ1583" i="1" s="1"/>
  <c r="AJ1584" i="1" a="1"/>
  <c r="AJ1584" i="1" s="1"/>
  <c r="AJ1585" i="1" a="1"/>
  <c r="AJ1585" i="1" s="1"/>
  <c r="AJ1586" i="1" a="1"/>
  <c r="AJ1586" i="1" s="1"/>
  <c r="AJ1587" i="1" a="1"/>
  <c r="AJ1587" i="1" s="1"/>
  <c r="AJ1588" i="1" a="1"/>
  <c r="AJ1588" i="1" s="1"/>
  <c r="AJ1589" i="1" a="1"/>
  <c r="AJ1589" i="1" s="1"/>
  <c r="AJ1590" i="1" a="1"/>
  <c r="AJ1590" i="1" s="1"/>
  <c r="AJ1591" i="1" a="1"/>
  <c r="AJ1591" i="1" s="1"/>
  <c r="AJ1592" i="1" a="1"/>
  <c r="AJ1592" i="1" s="1"/>
  <c r="AJ1593" i="1" a="1"/>
  <c r="AJ1593" i="1" s="1"/>
  <c r="AJ1594" i="1" a="1"/>
  <c r="AJ1594" i="1" s="1"/>
  <c r="AJ1595" i="1" a="1"/>
  <c r="AJ1595" i="1" s="1"/>
  <c r="AJ1596" i="1" a="1"/>
  <c r="AJ1596" i="1" s="1"/>
  <c r="AJ1597" i="1" a="1"/>
  <c r="AJ1597" i="1" s="1"/>
  <c r="AJ1598" i="1" a="1"/>
  <c r="AJ1598" i="1" s="1"/>
  <c r="AJ1599" i="1" a="1"/>
  <c r="AJ1599" i="1" s="1"/>
  <c r="AJ1600" i="1" a="1"/>
  <c r="AJ1600" i="1" s="1"/>
  <c r="AJ1601" i="1" a="1"/>
  <c r="AJ1601" i="1" s="1"/>
  <c r="AJ1602" i="1" a="1"/>
  <c r="AJ1602" i="1" s="1"/>
  <c r="AJ1603" i="1" a="1"/>
  <c r="AJ1603" i="1" s="1"/>
  <c r="AJ1604" i="1" a="1"/>
  <c r="AJ1604" i="1" s="1"/>
  <c r="AJ1605" i="1" a="1"/>
  <c r="AJ1605" i="1" s="1"/>
  <c r="AJ1606" i="1" a="1"/>
  <c r="AJ1606" i="1" s="1"/>
  <c r="AJ1607" i="1" a="1"/>
  <c r="AJ1607" i="1" s="1"/>
  <c r="AJ1608" i="1" a="1"/>
  <c r="AJ1608" i="1" s="1"/>
  <c r="AJ1609" i="1" a="1"/>
  <c r="AJ1609" i="1" s="1"/>
  <c r="AJ1610" i="1" a="1"/>
  <c r="AJ1610" i="1" s="1"/>
  <c r="AJ1611" i="1" a="1"/>
  <c r="AJ1611" i="1" s="1"/>
  <c r="AJ1612" i="1" a="1"/>
  <c r="AJ1612" i="1" s="1"/>
  <c r="AJ1613" i="1" a="1"/>
  <c r="AJ1613" i="1" s="1"/>
  <c r="AJ1614" i="1" a="1"/>
  <c r="AJ1614" i="1" s="1"/>
  <c r="AJ1615" i="1" a="1"/>
  <c r="AJ1615" i="1" s="1"/>
  <c r="AJ1616" i="1" a="1"/>
  <c r="AJ1616" i="1" s="1"/>
  <c r="AJ1617" i="1" a="1"/>
  <c r="AJ1617" i="1" s="1"/>
  <c r="AJ1618" i="1" a="1"/>
  <c r="AJ1618" i="1" s="1"/>
  <c r="AJ1619" i="1" a="1"/>
  <c r="AJ1619" i="1" s="1"/>
  <c r="AJ1620" i="1" a="1"/>
  <c r="AJ1620" i="1" s="1"/>
  <c r="AJ1621" i="1" a="1"/>
  <c r="AJ1621" i="1" s="1"/>
  <c r="AJ1622" i="1" a="1"/>
  <c r="AJ1622" i="1" s="1"/>
  <c r="AJ1623" i="1" a="1"/>
  <c r="AJ1623" i="1" s="1"/>
  <c r="AJ1624" i="1" a="1"/>
  <c r="AJ1624" i="1" s="1"/>
  <c r="AJ1625" i="1" a="1"/>
  <c r="AJ1625" i="1" s="1"/>
  <c r="AJ1626" i="1" a="1"/>
  <c r="AJ1626" i="1" s="1"/>
  <c r="AJ1627" i="1" a="1"/>
  <c r="AJ1627" i="1" s="1"/>
  <c r="AJ1628" i="1" a="1"/>
  <c r="AJ1628" i="1" s="1"/>
  <c r="AJ1629" i="1" a="1"/>
  <c r="AJ1629" i="1" s="1"/>
  <c r="AJ1630" i="1" a="1"/>
  <c r="AJ1630" i="1" s="1"/>
  <c r="AJ1631" i="1" a="1"/>
  <c r="AJ1631" i="1" s="1"/>
  <c r="AJ1632" i="1" a="1"/>
  <c r="AJ1632" i="1" s="1"/>
  <c r="AJ1633" i="1" a="1"/>
  <c r="AJ1633" i="1" s="1"/>
  <c r="AJ1634" i="1" a="1"/>
  <c r="AJ1634" i="1" s="1"/>
  <c r="AJ1635" i="1" a="1"/>
  <c r="AJ1635" i="1" s="1"/>
  <c r="AJ1636" i="1" a="1"/>
  <c r="AJ1636" i="1" s="1"/>
  <c r="AJ1637" i="1" a="1"/>
  <c r="AJ1637" i="1" s="1"/>
  <c r="AJ1638" i="1" a="1"/>
  <c r="AJ1638" i="1" s="1"/>
  <c r="AJ1639" i="1" a="1"/>
  <c r="AJ1639" i="1" s="1"/>
  <c r="AJ1640" i="1" a="1"/>
  <c r="AJ1640" i="1"/>
  <c r="AJ1641" i="1" a="1"/>
  <c r="AJ1641" i="1" s="1"/>
  <c r="AJ1642" i="1" a="1"/>
  <c r="AJ1642" i="1" s="1"/>
  <c r="AJ1643" i="1" a="1"/>
  <c r="AJ1643" i="1" s="1"/>
  <c r="AJ1644" i="1" a="1"/>
  <c r="AJ1644" i="1" s="1"/>
  <c r="AJ1645" i="1" a="1"/>
  <c r="AJ1645" i="1" s="1"/>
  <c r="AJ1646" i="1" a="1"/>
  <c r="AJ1646" i="1" s="1"/>
  <c r="AJ1647" i="1" a="1"/>
  <c r="AJ1647" i="1" s="1"/>
  <c r="AJ1648" i="1" a="1"/>
  <c r="AJ1648" i="1" s="1"/>
  <c r="AJ1649" i="1" a="1"/>
  <c r="AJ1649" i="1" s="1"/>
  <c r="AJ1650" i="1" a="1"/>
  <c r="AJ1650" i="1" s="1"/>
  <c r="AJ1651" i="1" a="1"/>
  <c r="AJ1651" i="1" s="1"/>
  <c r="AJ1652" i="1" a="1"/>
  <c r="AJ1652" i="1" s="1"/>
  <c r="AJ1653" i="1" a="1"/>
  <c r="AJ1653" i="1" s="1"/>
  <c r="AJ1654" i="1" a="1"/>
  <c r="AJ1654" i="1" s="1"/>
  <c r="AJ1655" i="1" a="1"/>
  <c r="AJ1655" i="1" s="1"/>
  <c r="AJ1656" i="1" a="1"/>
  <c r="AJ1656" i="1" s="1"/>
  <c r="AJ1657" i="1" a="1"/>
  <c r="AJ1657" i="1" s="1"/>
  <c r="AJ1658" i="1" a="1"/>
  <c r="AJ1658" i="1" s="1"/>
  <c r="AJ1659" i="1" a="1"/>
  <c r="AJ1659" i="1" s="1"/>
  <c r="AJ1660" i="1" a="1"/>
  <c r="AJ1660" i="1" s="1"/>
  <c r="AJ1661" i="1" a="1"/>
  <c r="AJ1661" i="1" s="1"/>
  <c r="AJ1662" i="1" a="1"/>
  <c r="AJ1662" i="1" s="1"/>
  <c r="AJ1663" i="1" a="1"/>
  <c r="AJ1663" i="1" s="1"/>
  <c r="AJ1664" i="1" a="1"/>
  <c r="AJ1664" i="1" s="1"/>
  <c r="AJ1665" i="1" a="1"/>
  <c r="AJ1665" i="1" s="1"/>
  <c r="AJ1666" i="1" a="1"/>
  <c r="AJ1666" i="1" s="1"/>
  <c r="AJ1667" i="1" a="1"/>
  <c r="AJ1667" i="1" s="1"/>
  <c r="AJ1668" i="1" a="1"/>
  <c r="AJ1668" i="1" s="1"/>
  <c r="AJ1669" i="1" a="1"/>
  <c r="AJ1669" i="1" s="1"/>
  <c r="AJ1670" i="1" a="1"/>
  <c r="AJ1670" i="1" s="1"/>
  <c r="AJ1671" i="1" a="1"/>
  <c r="AJ1671" i="1" s="1"/>
  <c r="AJ1672" i="1" a="1"/>
  <c r="AJ1672" i="1" s="1"/>
  <c r="AJ1673" i="1" a="1"/>
  <c r="AJ1673" i="1" s="1"/>
  <c r="AJ1674" i="1" a="1"/>
  <c r="AJ1674" i="1" s="1"/>
  <c r="AJ1675" i="1" a="1"/>
  <c r="AJ1675" i="1" s="1"/>
  <c r="AJ1676" i="1" a="1"/>
  <c r="AJ1676" i="1" s="1"/>
  <c r="AJ1677" i="1" a="1"/>
  <c r="AJ1677" i="1" s="1"/>
  <c r="AJ1678" i="1" a="1"/>
  <c r="AJ1678" i="1" s="1"/>
  <c r="AJ1679" i="1" a="1"/>
  <c r="AJ1679" i="1" s="1"/>
  <c r="AJ1680" i="1" a="1"/>
  <c r="AJ1680" i="1" s="1"/>
  <c r="AJ1681" i="1" a="1"/>
  <c r="AJ1681" i="1" s="1"/>
  <c r="AJ1682" i="1" a="1"/>
  <c r="AJ1682" i="1" s="1"/>
  <c r="AJ1683" i="1" a="1"/>
  <c r="AJ1683" i="1" s="1"/>
  <c r="AJ1684" i="1" a="1"/>
  <c r="AJ1684" i="1" s="1"/>
  <c r="AJ1685" i="1" a="1"/>
  <c r="AJ1685" i="1" s="1"/>
  <c r="AJ1686" i="1" a="1"/>
  <c r="AJ1686" i="1" s="1"/>
  <c r="AJ1687" i="1" a="1"/>
  <c r="AJ1687" i="1" s="1"/>
  <c r="AJ1688" i="1" a="1"/>
  <c r="AJ1688" i="1" s="1"/>
  <c r="AJ1689" i="1" a="1"/>
  <c r="AJ1689" i="1" s="1"/>
  <c r="AJ1690" i="1" a="1"/>
  <c r="AJ1690" i="1" s="1"/>
  <c r="AJ1691" i="1" a="1"/>
  <c r="AJ1691" i="1" s="1"/>
  <c r="AJ1692" i="1" a="1"/>
  <c r="AJ1692" i="1" s="1"/>
  <c r="AJ1693" i="1" a="1"/>
  <c r="AJ1693" i="1" s="1"/>
  <c r="AJ1694" i="1" a="1"/>
  <c r="AJ1694" i="1" s="1"/>
  <c r="AJ1695" i="1" a="1"/>
  <c r="AJ1695" i="1" s="1"/>
  <c r="AJ1696" i="1" a="1"/>
  <c r="AJ1696" i="1" s="1"/>
  <c r="AJ1697" i="1" a="1"/>
  <c r="AJ1697" i="1" s="1"/>
  <c r="AJ1698" i="1" a="1"/>
  <c r="AJ1698" i="1" s="1"/>
  <c r="AJ1699" i="1" a="1"/>
  <c r="AJ1699" i="1" s="1"/>
  <c r="AJ1700" i="1" a="1"/>
  <c r="AJ1700" i="1" s="1"/>
  <c r="AJ1701" i="1" a="1"/>
  <c r="AJ1701" i="1" s="1"/>
  <c r="AJ1702" i="1" a="1"/>
  <c r="AJ1702" i="1" s="1"/>
  <c r="AJ1703" i="1" a="1"/>
  <c r="AJ1703" i="1" s="1"/>
  <c r="AJ1704" i="1" a="1"/>
  <c r="AJ1704" i="1" s="1"/>
  <c r="AJ1705" i="1" a="1"/>
  <c r="AJ1705" i="1" s="1"/>
  <c r="AJ1706" i="1" a="1"/>
  <c r="AJ1706" i="1" s="1"/>
  <c r="AJ1707" i="1" a="1"/>
  <c r="AJ1707" i="1" s="1"/>
  <c r="AJ1708" i="1" a="1"/>
  <c r="AJ1708" i="1" s="1"/>
  <c r="AJ1709" i="1" a="1"/>
  <c r="AJ1709" i="1" s="1"/>
  <c r="AJ1710" i="1" a="1"/>
  <c r="AJ1710" i="1" s="1"/>
  <c r="AJ1711" i="1" a="1"/>
  <c r="AJ1711" i="1" s="1"/>
  <c r="AJ1712" i="1" a="1"/>
  <c r="AJ1712" i="1" s="1"/>
  <c r="AJ1713" i="1" a="1"/>
  <c r="AJ1713" i="1" s="1"/>
  <c r="AJ1714" i="1" a="1"/>
  <c r="AJ1714" i="1" s="1"/>
  <c r="AJ1715" i="1" a="1"/>
  <c r="AJ1715" i="1" s="1"/>
  <c r="AJ1716" i="1" a="1"/>
  <c r="AJ1716" i="1" s="1"/>
  <c r="AJ1717" i="1" a="1"/>
  <c r="AJ1717" i="1" s="1"/>
  <c r="AJ1718" i="1" a="1"/>
  <c r="AJ1718" i="1" s="1"/>
  <c r="AJ1719" i="1" a="1"/>
  <c r="AJ1719" i="1" s="1"/>
  <c r="AJ1720" i="1" a="1"/>
  <c r="AJ1720" i="1" s="1"/>
  <c r="AJ1721" i="1" a="1"/>
  <c r="AJ1721" i="1" s="1"/>
  <c r="AJ1722" i="1" a="1"/>
  <c r="AJ1722" i="1" s="1"/>
  <c r="AJ1723" i="1" a="1"/>
  <c r="AJ1723" i="1" s="1"/>
  <c r="AJ1724" i="1" a="1"/>
  <c r="AJ1724" i="1"/>
  <c r="AJ1725" i="1" a="1"/>
  <c r="AJ1725" i="1" s="1"/>
  <c r="AJ1726" i="1" a="1"/>
  <c r="AJ1726" i="1" s="1"/>
  <c r="AJ1727" i="1" a="1"/>
  <c r="AJ1727" i="1"/>
  <c r="AJ1728" i="1" a="1"/>
  <c r="AJ1728" i="1" s="1"/>
  <c r="AJ1729" i="1" a="1"/>
  <c r="AJ1729" i="1" s="1"/>
  <c r="AJ1730" i="1" a="1"/>
  <c r="AJ1730" i="1" s="1"/>
  <c r="AJ1731" i="1" a="1"/>
  <c r="AJ1731" i="1" s="1"/>
  <c r="AJ1732" i="1" a="1"/>
  <c r="AJ1732" i="1" s="1"/>
  <c r="AJ1733" i="1" a="1"/>
  <c r="AJ1733" i="1" s="1"/>
  <c r="AJ1734" i="1" a="1"/>
  <c r="AJ1734" i="1" s="1"/>
  <c r="AJ1735" i="1" a="1"/>
  <c r="AJ1735" i="1" s="1"/>
  <c r="AJ1736" i="1" a="1"/>
  <c r="AJ1736" i="1" s="1"/>
  <c r="AJ1737" i="1" a="1"/>
  <c r="AJ1737" i="1" s="1"/>
  <c r="AJ1738" i="1" a="1"/>
  <c r="AJ1738" i="1" s="1"/>
  <c r="AJ1739" i="1" a="1"/>
  <c r="AJ1739" i="1" s="1"/>
  <c r="AJ1740" i="1" a="1"/>
  <c r="AJ1740" i="1" s="1"/>
  <c r="AJ1741" i="1" a="1"/>
  <c r="AJ1741" i="1" s="1"/>
  <c r="AJ1742" i="1" a="1"/>
  <c r="AJ1742" i="1" s="1"/>
  <c r="AJ1743" i="1" a="1"/>
  <c r="AJ1743" i="1" s="1"/>
  <c r="AJ1744" i="1" a="1"/>
  <c r="AJ1744" i="1"/>
  <c r="AJ1745" i="1" a="1"/>
  <c r="AJ1745" i="1" s="1"/>
  <c r="AJ1746" i="1" a="1"/>
  <c r="AJ1746" i="1"/>
  <c r="AJ1747" i="1" a="1"/>
  <c r="AJ1747" i="1" s="1"/>
  <c r="AJ1748" i="1" a="1"/>
  <c r="AJ1748" i="1" s="1"/>
  <c r="AJ1749" i="1" a="1"/>
  <c r="AJ1749" i="1" s="1"/>
  <c r="AJ1750" i="1" a="1"/>
  <c r="AJ1750" i="1" s="1"/>
  <c r="AJ1751" i="1" a="1"/>
  <c r="AJ1751" i="1" s="1"/>
  <c r="AJ1752" i="1" a="1"/>
  <c r="AJ1752" i="1" s="1"/>
  <c r="AJ1753" i="1" a="1"/>
  <c r="AJ1753" i="1" s="1"/>
  <c r="AJ1754" i="1" a="1"/>
  <c r="AJ1754" i="1" s="1"/>
  <c r="AJ1755" i="1" a="1"/>
  <c r="AJ1755" i="1" s="1"/>
  <c r="AJ1756" i="1" a="1"/>
  <c r="AJ1756" i="1" s="1"/>
  <c r="AJ1757" i="1" a="1"/>
  <c r="AJ1757" i="1" s="1"/>
  <c r="AJ1758" i="1" a="1"/>
  <c r="AJ1758" i="1" s="1"/>
  <c r="AJ1759" i="1" a="1"/>
  <c r="AJ1759" i="1" s="1"/>
  <c r="AJ1760" i="1" a="1"/>
  <c r="AJ1760" i="1" s="1"/>
  <c r="AJ1761" i="1" a="1"/>
  <c r="AJ1761" i="1" s="1"/>
  <c r="AJ1762" i="1" a="1"/>
  <c r="AJ1762" i="1" s="1"/>
  <c r="AJ1763" i="1" a="1"/>
  <c r="AJ1763" i="1" s="1"/>
  <c r="AJ1764" i="1" a="1"/>
  <c r="AJ1764" i="1" s="1"/>
  <c r="AJ1765" i="1" a="1"/>
  <c r="AJ1765" i="1" s="1"/>
  <c r="AJ1766" i="1" a="1"/>
  <c r="AJ1766" i="1" s="1"/>
  <c r="AJ1767" i="1" a="1"/>
  <c r="AJ1767" i="1" s="1"/>
  <c r="AJ1768" i="1" a="1"/>
  <c r="AJ1768" i="1" s="1"/>
  <c r="AJ1769" i="1" a="1"/>
  <c r="AJ1769" i="1" s="1"/>
  <c r="AJ1770" i="1" a="1"/>
  <c r="AJ1770" i="1" s="1"/>
  <c r="AJ1771" i="1" a="1"/>
  <c r="AJ1771" i="1" s="1"/>
  <c r="AJ1772" i="1" a="1"/>
  <c r="AJ1772" i="1" s="1"/>
  <c r="AJ1773" i="1" a="1"/>
  <c r="AJ1773" i="1" s="1"/>
  <c r="AJ1774" i="1" a="1"/>
  <c r="AJ1774" i="1"/>
  <c r="AJ1775" i="1" a="1"/>
  <c r="AJ1775" i="1" s="1"/>
  <c r="AJ1776" i="1" a="1"/>
  <c r="AJ1776" i="1" s="1"/>
  <c r="AJ1777" i="1" a="1"/>
  <c r="AJ1777" i="1" s="1"/>
  <c r="AJ1778" i="1" a="1"/>
  <c r="AJ1778" i="1" s="1"/>
  <c r="AJ1779" i="1" a="1"/>
  <c r="AJ1779" i="1" s="1"/>
  <c r="AJ1780" i="1" a="1"/>
  <c r="AJ1780" i="1" s="1"/>
  <c r="AJ1781" i="1" a="1"/>
  <c r="AJ1781" i="1" s="1"/>
  <c r="AJ1782" i="1" a="1"/>
  <c r="AJ1782" i="1" s="1"/>
  <c r="AJ1783" i="1" a="1"/>
  <c r="AJ1783" i="1" s="1"/>
  <c r="AJ1784" i="1" a="1"/>
  <c r="AJ1784" i="1" s="1"/>
  <c r="AJ1785" i="1" a="1"/>
  <c r="AJ1785" i="1" s="1"/>
  <c r="AJ1786" i="1" a="1"/>
  <c r="AJ1786" i="1" s="1"/>
  <c r="AJ1787" i="1" a="1"/>
  <c r="AJ1787" i="1" s="1"/>
  <c r="AJ1788" i="1" a="1"/>
  <c r="AJ1788" i="1" s="1"/>
  <c r="AJ1789" i="1" a="1"/>
  <c r="AJ1789" i="1" s="1"/>
  <c r="AJ1790" i="1" a="1"/>
  <c r="AJ1790" i="1" s="1"/>
  <c r="AJ1791" i="1" a="1"/>
  <c r="AJ1791" i="1" s="1"/>
  <c r="AJ1792" i="1" a="1"/>
  <c r="AJ1792" i="1" s="1"/>
  <c r="AJ1793" i="1" a="1"/>
  <c r="AJ1793" i="1" s="1"/>
  <c r="AJ1794" i="1" a="1"/>
  <c r="AJ1794" i="1" s="1"/>
  <c r="AJ1795" i="1" a="1"/>
  <c r="AJ1795" i="1" s="1"/>
  <c r="AJ1796" i="1" a="1"/>
  <c r="AJ1796" i="1" s="1"/>
  <c r="AJ1797" i="1" a="1"/>
  <c r="AJ1797" i="1" s="1"/>
  <c r="AJ1798" i="1" a="1"/>
  <c r="AJ1798" i="1" s="1"/>
  <c r="AJ1799" i="1" a="1"/>
  <c r="AJ1799" i="1" s="1"/>
  <c r="AJ1800" i="1" a="1"/>
  <c r="AJ1800" i="1" s="1"/>
  <c r="AJ1801" i="1" a="1"/>
  <c r="AJ1801" i="1" s="1"/>
  <c r="AJ1802" i="1" a="1"/>
  <c r="AJ1802" i="1" s="1"/>
  <c r="AJ1803" i="1" a="1"/>
  <c r="AJ1803" i="1" s="1"/>
  <c r="AJ1804" i="1" a="1"/>
  <c r="AJ1804" i="1" s="1"/>
  <c r="AJ1805" i="1" a="1"/>
  <c r="AJ1805" i="1" s="1"/>
  <c r="AJ1806" i="1" a="1"/>
  <c r="AJ1806" i="1" s="1"/>
  <c r="AJ1807" i="1" a="1"/>
  <c r="AJ1807" i="1" s="1"/>
  <c r="AJ1808" i="1" a="1"/>
  <c r="AJ1808" i="1" s="1"/>
  <c r="AJ1809" i="1" a="1"/>
  <c r="AJ1809" i="1" s="1"/>
  <c r="AJ1810" i="1" a="1"/>
  <c r="AJ1810" i="1" s="1"/>
  <c r="AJ1811" i="1" a="1"/>
  <c r="AJ1811" i="1" s="1"/>
  <c r="AJ1812" i="1" a="1"/>
  <c r="AJ1812" i="1" s="1"/>
  <c r="AJ1813" i="1" a="1"/>
  <c r="AJ1813" i="1" s="1"/>
  <c r="AJ1814" i="1" a="1"/>
  <c r="AJ1814" i="1" s="1"/>
  <c r="AJ1815" i="1" a="1"/>
  <c r="AJ1815" i="1" s="1"/>
  <c r="AJ1816" i="1" a="1"/>
  <c r="AJ1816" i="1" s="1"/>
  <c r="AJ1817" i="1" a="1"/>
  <c r="AJ1817" i="1" s="1"/>
  <c r="AJ1818" i="1" a="1"/>
  <c r="AJ1818" i="1" s="1"/>
  <c r="AJ1819" i="1" a="1"/>
  <c r="AJ1819" i="1" s="1"/>
  <c r="AJ1820" i="1" a="1"/>
  <c r="AJ1820" i="1" s="1"/>
  <c r="AJ1821" i="1" a="1"/>
  <c r="AJ1821" i="1" s="1"/>
  <c r="AJ1822" i="1" a="1"/>
  <c r="AJ1822" i="1" s="1"/>
  <c r="AJ1823" i="1" a="1"/>
  <c r="AJ1823" i="1" s="1"/>
  <c r="AJ1824" i="1" a="1"/>
  <c r="AJ1824" i="1" s="1"/>
  <c r="AJ1825" i="1" a="1"/>
  <c r="AJ1825" i="1" s="1"/>
  <c r="AJ1826" i="1" a="1"/>
  <c r="AJ1826" i="1" s="1"/>
  <c r="AJ1827" i="1" a="1"/>
  <c r="AJ1827" i="1" s="1"/>
  <c r="AJ1828" i="1" a="1"/>
  <c r="AJ1828" i="1" s="1"/>
  <c r="AJ1829" i="1" a="1"/>
  <c r="AJ1829" i="1" s="1"/>
  <c r="AJ1830" i="1" a="1"/>
  <c r="AJ1830" i="1" s="1"/>
  <c r="AJ1831" i="1" a="1"/>
  <c r="AJ1831" i="1" s="1"/>
  <c r="AJ1832" i="1" a="1"/>
  <c r="AJ1832" i="1" s="1"/>
  <c r="AJ1833" i="1" a="1"/>
  <c r="AJ1833" i="1" s="1"/>
  <c r="AJ1834" i="1" a="1"/>
  <c r="AJ1834" i="1" s="1"/>
  <c r="AJ1835" i="1" a="1"/>
  <c r="AJ1835" i="1" s="1"/>
  <c r="AJ1836" i="1" a="1"/>
  <c r="AJ1836" i="1" s="1"/>
  <c r="AJ1837" i="1" a="1"/>
  <c r="AJ1837" i="1" s="1"/>
  <c r="AJ1838" i="1" a="1"/>
  <c r="AJ1838" i="1" s="1"/>
  <c r="AJ1839" i="1" a="1"/>
  <c r="AJ1839" i="1" s="1"/>
  <c r="AJ1840" i="1" a="1"/>
  <c r="AJ1840" i="1" s="1"/>
  <c r="AJ1841" i="1" a="1"/>
  <c r="AJ1841" i="1" s="1"/>
  <c r="AJ1842" i="1" a="1"/>
  <c r="AJ1842" i="1" s="1"/>
  <c r="AJ1843" i="1" a="1"/>
  <c r="AJ1843" i="1" s="1"/>
  <c r="AJ1844" i="1" a="1"/>
  <c r="AJ1844" i="1" s="1"/>
  <c r="AJ1845" i="1" a="1"/>
  <c r="AJ1845" i="1" s="1"/>
  <c r="AJ1846" i="1" a="1"/>
  <c r="AJ1846" i="1" s="1"/>
  <c r="AJ1847" i="1" a="1"/>
  <c r="AJ1847" i="1" s="1"/>
  <c r="AJ1848" i="1" a="1"/>
  <c r="AJ1848" i="1" s="1"/>
  <c r="AJ1849" i="1" a="1"/>
  <c r="AJ1849" i="1" s="1"/>
  <c r="AJ1850" i="1" a="1"/>
  <c r="AJ1850" i="1" s="1"/>
  <c r="AJ1851" i="1" a="1"/>
  <c r="AJ1851" i="1" s="1"/>
  <c r="AJ1852" i="1" a="1"/>
  <c r="AJ1852" i="1" s="1"/>
  <c r="AJ1853" i="1" a="1"/>
  <c r="AJ1853" i="1" s="1"/>
  <c r="AJ1854" i="1" a="1"/>
  <c r="AJ1854" i="1" s="1"/>
  <c r="AJ1855" i="1" a="1"/>
  <c r="AJ1855" i="1" s="1"/>
  <c r="AJ1856" i="1" a="1"/>
  <c r="AJ1856" i="1" s="1"/>
  <c r="AJ1857" i="1" a="1"/>
  <c r="AJ1857" i="1" s="1"/>
  <c r="AJ1858" i="1" a="1"/>
  <c r="AJ1858" i="1" s="1"/>
  <c r="AJ1859" i="1" a="1"/>
  <c r="AJ1859" i="1" s="1"/>
  <c r="AJ1860" i="1" a="1"/>
  <c r="AJ1860" i="1" s="1"/>
  <c r="AJ1861" i="1" a="1"/>
  <c r="AJ1861" i="1" s="1"/>
  <c r="AJ1862" i="1" a="1"/>
  <c r="AJ1862" i="1" s="1"/>
  <c r="AJ1863" i="1" a="1"/>
  <c r="AJ1863" i="1" s="1"/>
  <c r="AJ1864" i="1" a="1"/>
  <c r="AJ1864" i="1" s="1"/>
  <c r="AJ1865" i="1" a="1"/>
  <c r="AJ1865" i="1" s="1"/>
  <c r="AJ1866" i="1" a="1"/>
  <c r="AJ1866" i="1" s="1"/>
  <c r="AJ1867" i="1" a="1"/>
  <c r="AJ1867" i="1" s="1"/>
  <c r="AJ1868" i="1" a="1"/>
  <c r="AJ1868" i="1" s="1"/>
  <c r="AJ1869" i="1" a="1"/>
  <c r="AJ1869" i="1" s="1"/>
  <c r="AJ1870" i="1" a="1"/>
  <c r="AJ1870" i="1" s="1"/>
  <c r="AJ1871" i="1" a="1"/>
  <c r="AJ1871" i="1" s="1"/>
  <c r="AJ1872" i="1" a="1"/>
  <c r="AJ1872" i="1" s="1"/>
  <c r="AJ1873" i="1" a="1"/>
  <c r="AJ1873" i="1" s="1"/>
  <c r="AJ1874" i="1" a="1"/>
  <c r="AJ1874" i="1" s="1"/>
  <c r="AJ1875" i="1" a="1"/>
  <c r="AJ1875" i="1" s="1"/>
  <c r="AJ1876" i="1" a="1"/>
  <c r="AJ1876" i="1" s="1"/>
  <c r="AJ1877" i="1" a="1"/>
  <c r="AJ1877" i="1" s="1"/>
  <c r="AJ1878" i="1" a="1"/>
  <c r="AJ1878" i="1" s="1"/>
  <c r="AJ1879" i="1" a="1"/>
  <c r="AJ1879" i="1" s="1"/>
  <c r="AJ1880" i="1" a="1"/>
  <c r="AJ1880" i="1" s="1"/>
  <c r="AJ1881" i="1" a="1"/>
  <c r="AJ1881" i="1"/>
  <c r="AJ1882" i="1" a="1"/>
  <c r="AJ1882" i="1" s="1"/>
  <c r="AJ1883" i="1" a="1"/>
  <c r="AJ1883" i="1" s="1"/>
  <c r="AJ1884" i="1" a="1"/>
  <c r="AJ1884" i="1" s="1"/>
  <c r="AJ1885" i="1" a="1"/>
  <c r="AJ1885" i="1" s="1"/>
  <c r="AJ1886" i="1" a="1"/>
  <c r="AJ1886" i="1" s="1"/>
  <c r="AJ1887" i="1" a="1"/>
  <c r="AJ1887" i="1" s="1"/>
  <c r="AJ1888" i="1" a="1"/>
  <c r="AJ1888" i="1" s="1"/>
  <c r="AJ1889" i="1" a="1"/>
  <c r="AJ1889" i="1" s="1"/>
  <c r="AJ1890" i="1" a="1"/>
  <c r="AJ1890" i="1" s="1"/>
  <c r="AJ1891" i="1" a="1"/>
  <c r="AJ1891" i="1" s="1"/>
  <c r="AJ1892" i="1" a="1"/>
  <c r="AJ1892" i="1" s="1"/>
  <c r="AJ1893" i="1" a="1"/>
  <c r="AJ1893" i="1" s="1"/>
  <c r="AJ1894" i="1" a="1"/>
  <c r="AJ1894" i="1" s="1"/>
  <c r="AJ1895" i="1" a="1"/>
  <c r="AJ1895" i="1" s="1"/>
  <c r="AJ1896" i="1" a="1"/>
  <c r="AJ1896" i="1" s="1"/>
  <c r="AJ1897" i="1" a="1"/>
  <c r="AJ1897" i="1" s="1"/>
  <c r="AJ1898" i="1" a="1"/>
  <c r="AJ1898" i="1" s="1"/>
  <c r="AJ1899" i="1" a="1"/>
  <c r="AJ1899" i="1" s="1"/>
  <c r="AJ1900" i="1" a="1"/>
  <c r="AJ1900" i="1" s="1"/>
  <c r="AJ1901" i="1" a="1"/>
  <c r="AJ1901" i="1" s="1"/>
  <c r="AJ1902" i="1" a="1"/>
  <c r="AJ1902" i="1" s="1"/>
  <c r="AJ1903" i="1" a="1"/>
  <c r="AJ1903" i="1" s="1"/>
  <c r="AJ1904" i="1" a="1"/>
  <c r="AJ1904" i="1" s="1"/>
  <c r="AJ1905" i="1" a="1"/>
  <c r="AJ1905" i="1" s="1"/>
  <c r="AJ1906" i="1" a="1"/>
  <c r="AJ1906" i="1" s="1"/>
  <c r="AJ1907" i="1" a="1"/>
  <c r="AJ1907" i="1" s="1"/>
  <c r="AJ1908" i="1" a="1"/>
  <c r="AJ1908" i="1" s="1"/>
  <c r="AJ1909" i="1" a="1"/>
  <c r="AJ1909" i="1" s="1"/>
  <c r="AJ1910" i="1" a="1"/>
  <c r="AJ1910" i="1" s="1"/>
  <c r="AJ1911" i="1" a="1"/>
  <c r="AJ1911" i="1" s="1"/>
  <c r="AJ1912" i="1" a="1"/>
  <c r="AJ1912" i="1" s="1"/>
  <c r="AJ1913" i="1" a="1"/>
  <c r="AJ1913" i="1" s="1"/>
  <c r="AJ1914" i="1" a="1"/>
  <c r="AJ1914" i="1" s="1"/>
  <c r="AJ1915" i="1" a="1"/>
  <c r="AJ1915" i="1" s="1"/>
  <c r="AJ1916" i="1" a="1"/>
  <c r="AJ1916" i="1" s="1"/>
  <c r="AJ1917" i="1" a="1"/>
  <c r="AJ1917" i="1"/>
  <c r="AJ1918" i="1" a="1"/>
  <c r="AJ1918" i="1" s="1"/>
  <c r="AJ1919" i="1" a="1"/>
  <c r="AJ1919" i="1" s="1"/>
  <c r="AJ1920" i="1" a="1"/>
  <c r="AJ1920" i="1" s="1"/>
  <c r="AJ1921" i="1" a="1"/>
  <c r="AJ1921" i="1" s="1"/>
  <c r="AJ1922" i="1" a="1"/>
  <c r="AJ1922" i="1" s="1"/>
  <c r="AJ1923" i="1" a="1"/>
  <c r="AJ1923" i="1" s="1"/>
  <c r="AJ1924" i="1" a="1"/>
  <c r="AJ1924" i="1" s="1"/>
  <c r="AJ1925" i="1" a="1"/>
  <c r="AJ1925" i="1" s="1"/>
  <c r="AJ1926" i="1" a="1"/>
  <c r="AJ1926" i="1" s="1"/>
  <c r="AJ1927" i="1" a="1"/>
  <c r="AJ1927" i="1" s="1"/>
  <c r="AJ1928" i="1" a="1"/>
  <c r="AJ1928" i="1" s="1"/>
  <c r="AJ1929" i="1" a="1"/>
  <c r="AJ1929" i="1" s="1"/>
  <c r="AJ1930" i="1" a="1"/>
  <c r="AJ1930" i="1" s="1"/>
  <c r="AJ1931" i="1" a="1"/>
  <c r="AJ1931" i="1" s="1"/>
  <c r="AJ1932" i="1" a="1"/>
  <c r="AJ1932" i="1" s="1"/>
  <c r="AJ1933" i="1" a="1"/>
  <c r="AJ1933" i="1" s="1"/>
  <c r="AJ1934" i="1" a="1"/>
  <c r="AJ1934" i="1" s="1"/>
  <c r="AJ1935" i="1" a="1"/>
  <c r="AJ1935" i="1" s="1"/>
  <c r="AJ1936" i="1" a="1"/>
  <c r="AJ1936" i="1" s="1"/>
  <c r="AJ1937" i="1" a="1"/>
  <c r="AJ1937" i="1" s="1"/>
  <c r="AJ1938" i="1" a="1"/>
  <c r="AJ1938" i="1" s="1"/>
  <c r="AJ1939" i="1" a="1"/>
  <c r="AJ1939" i="1" s="1"/>
  <c r="AJ1940" i="1" a="1"/>
  <c r="AJ1940" i="1" s="1"/>
  <c r="AJ1941" i="1" a="1"/>
  <c r="AJ1941" i="1" s="1"/>
  <c r="AJ1942" i="1" a="1"/>
  <c r="AJ1942" i="1" s="1"/>
  <c r="AJ1943" i="1" a="1"/>
  <c r="AJ1943" i="1" s="1"/>
  <c r="AJ1944" i="1" a="1"/>
  <c r="AJ1944" i="1" s="1"/>
  <c r="AJ1945" i="1" a="1"/>
  <c r="AJ1945" i="1" s="1"/>
  <c r="AJ1946" i="1" a="1"/>
  <c r="AJ1946" i="1" s="1"/>
  <c r="AJ1947" i="1" a="1"/>
  <c r="AJ1947" i="1" s="1"/>
  <c r="AJ1948" i="1" a="1"/>
  <c r="AJ1948" i="1" s="1"/>
  <c r="AJ1949" i="1" a="1"/>
  <c r="AJ1949" i="1" s="1"/>
  <c r="AJ1950" i="1" a="1"/>
  <c r="AJ1950" i="1" s="1"/>
  <c r="AJ1951" i="1" a="1"/>
  <c r="AJ1951" i="1" s="1"/>
  <c r="AJ1952" i="1" a="1"/>
  <c r="AJ1952" i="1" s="1"/>
  <c r="AJ1953" i="1" a="1"/>
  <c r="AJ1953" i="1" s="1"/>
  <c r="AJ1954" i="1" a="1"/>
  <c r="AJ1954" i="1" s="1"/>
  <c r="AJ1955" i="1" a="1"/>
  <c r="AJ1955" i="1" s="1"/>
  <c r="AJ1956" i="1" a="1"/>
  <c r="AJ1956" i="1" s="1"/>
  <c r="AJ1957" i="1" a="1"/>
  <c r="AJ1957" i="1" s="1"/>
  <c r="AJ1958" i="1" a="1"/>
  <c r="AJ1958" i="1" s="1"/>
  <c r="AJ1959" i="1" a="1"/>
  <c r="AJ1959" i="1" s="1"/>
  <c r="AJ1960" i="1" a="1"/>
  <c r="AJ1960" i="1" s="1"/>
  <c r="AJ1961" i="1" a="1"/>
  <c r="AJ1961" i="1" s="1"/>
  <c r="AJ1962" i="1" a="1"/>
  <c r="AJ1962" i="1" s="1"/>
  <c r="AJ1963" i="1" a="1"/>
  <c r="AJ1963" i="1" s="1"/>
  <c r="AJ1964" i="1" a="1"/>
  <c r="AJ1964" i="1" s="1"/>
  <c r="AJ1965" i="1" a="1"/>
  <c r="AJ1965" i="1" s="1"/>
  <c r="AJ1966" i="1" a="1"/>
  <c r="AJ1966" i="1" s="1"/>
  <c r="AJ1967" i="1" a="1"/>
  <c r="AJ1967" i="1" s="1"/>
  <c r="AJ1968" i="1" a="1"/>
  <c r="AJ1968" i="1" s="1"/>
  <c r="AJ1969" i="1" a="1"/>
  <c r="AJ1969" i="1" s="1"/>
  <c r="AJ1970" i="1" a="1"/>
  <c r="AJ1970" i="1" s="1"/>
  <c r="AJ1971" i="1" a="1"/>
  <c r="AJ1971" i="1" s="1"/>
  <c r="AJ1972" i="1" a="1"/>
  <c r="AJ1972" i="1" s="1"/>
  <c r="AJ1973" i="1" a="1"/>
  <c r="AJ1973" i="1" s="1"/>
  <c r="AJ1974" i="1" a="1"/>
  <c r="AJ1974" i="1" s="1"/>
  <c r="AJ1975" i="1" a="1"/>
  <c r="AJ1975" i="1" s="1"/>
  <c r="AJ1976" i="1" a="1"/>
  <c r="AJ1976" i="1" s="1"/>
  <c r="AJ1977" i="1" a="1"/>
  <c r="AJ1977" i="1" s="1"/>
  <c r="AJ1978" i="1" a="1"/>
  <c r="AJ1978" i="1" s="1"/>
  <c r="AJ1979" i="1" a="1"/>
  <c r="AJ1979" i="1" s="1"/>
  <c r="AJ1980" i="1" a="1"/>
  <c r="AJ1980" i="1" s="1"/>
  <c r="AJ1981" i="1" a="1"/>
  <c r="AJ1981" i="1" s="1"/>
  <c r="AJ1982" i="1" a="1"/>
  <c r="AJ1982" i="1" s="1"/>
  <c r="AJ1983" i="1" a="1"/>
  <c r="AJ1983" i="1" s="1"/>
  <c r="AJ1984" i="1" a="1"/>
  <c r="AJ1984" i="1" s="1"/>
  <c r="AJ1985" i="1" a="1"/>
  <c r="AJ1985" i="1" s="1"/>
  <c r="AJ1986" i="1" a="1"/>
  <c r="AJ1986" i="1" s="1"/>
  <c r="AJ1987" i="1" a="1"/>
  <c r="AJ1987" i="1" s="1"/>
  <c r="AJ1988" i="1" a="1"/>
  <c r="AJ1988" i="1" s="1"/>
  <c r="AJ1989" i="1" a="1"/>
  <c r="AJ1989" i="1" s="1"/>
  <c r="AJ1990" i="1" a="1"/>
  <c r="AJ1990" i="1" s="1"/>
  <c r="AJ1991" i="1" a="1"/>
  <c r="AJ1991" i="1" s="1"/>
  <c r="AJ1992" i="1" a="1"/>
  <c r="AJ1992" i="1" s="1"/>
  <c r="AJ1993" i="1" a="1"/>
  <c r="AJ1993" i="1" s="1"/>
  <c r="AJ1994" i="1" a="1"/>
  <c r="AJ1994" i="1" s="1"/>
  <c r="AJ1995" i="1" a="1"/>
  <c r="AJ1995" i="1" s="1"/>
  <c r="AJ1996" i="1" a="1"/>
  <c r="AJ1996" i="1" s="1"/>
  <c r="AJ1997" i="1" a="1"/>
  <c r="AJ1997" i="1" s="1"/>
  <c r="AJ1998" i="1" a="1"/>
  <c r="AJ1998" i="1" s="1"/>
  <c r="AJ1999" i="1" a="1"/>
  <c r="AJ1999" i="1" s="1"/>
  <c r="AJ2000" i="1" a="1"/>
  <c r="AJ2000" i="1" s="1"/>
  <c r="AJ2001" i="1" a="1"/>
  <c r="AJ2001" i="1" s="1"/>
  <c r="AJ2002" i="1" a="1"/>
  <c r="AJ2002" i="1" s="1"/>
  <c r="AJ2003" i="1" a="1"/>
  <c r="AJ2003" i="1" s="1"/>
  <c r="AJ2004" i="1" a="1"/>
  <c r="AJ2004" i="1" s="1"/>
  <c r="AJ2005" i="1" a="1"/>
  <c r="AJ2005" i="1" s="1"/>
  <c r="AJ2006" i="1" a="1"/>
  <c r="AJ2006" i="1" s="1"/>
  <c r="AJ2007" i="1" a="1"/>
  <c r="AJ2007" i="1" s="1"/>
  <c r="AJ2008" i="1" a="1"/>
  <c r="AJ2008" i="1" s="1"/>
  <c r="AJ2009" i="1" a="1"/>
  <c r="AJ2009" i="1" s="1"/>
  <c r="AJ2010" i="1" a="1"/>
  <c r="AJ2010" i="1" s="1"/>
  <c r="AJ2011" i="1" a="1"/>
  <c r="AJ2011" i="1" s="1"/>
  <c r="AJ2012" i="1" a="1"/>
  <c r="AJ2012" i="1" s="1"/>
  <c r="AJ2013" i="1" a="1"/>
  <c r="AJ2013" i="1" s="1"/>
  <c r="AJ2014" i="1" a="1"/>
  <c r="AJ2014" i="1" s="1"/>
  <c r="AJ2015" i="1" a="1"/>
  <c r="AJ2015" i="1" s="1"/>
  <c r="AJ2016" i="1" a="1"/>
  <c r="AJ2016" i="1" s="1"/>
  <c r="AJ2017" i="1" a="1"/>
  <c r="AJ2017" i="1" s="1"/>
  <c r="AJ2018" i="1" a="1"/>
  <c r="AJ2018" i="1" s="1"/>
  <c r="AJ2019" i="1" a="1"/>
  <c r="AJ2019" i="1" s="1"/>
  <c r="AJ2020" i="1" a="1"/>
  <c r="AJ2020" i="1" s="1"/>
  <c r="AJ2021" i="1" a="1"/>
  <c r="AJ2021" i="1" s="1"/>
  <c r="AJ2022" i="1" a="1"/>
  <c r="AJ2022" i="1" s="1"/>
  <c r="AJ2023" i="1" a="1"/>
  <c r="AJ2023" i="1" s="1"/>
  <c r="AJ2024" i="1" a="1"/>
  <c r="AJ2024" i="1" s="1"/>
  <c r="AJ2025" i="1" a="1"/>
  <c r="AJ2025" i="1" s="1"/>
  <c r="AJ2026" i="1" a="1"/>
  <c r="AJ2026" i="1" s="1"/>
  <c r="AJ2027" i="1" a="1"/>
  <c r="AJ2027" i="1" s="1"/>
  <c r="AJ2028" i="1" a="1"/>
  <c r="AJ2028" i="1" s="1"/>
  <c r="AJ2029" i="1" a="1"/>
  <c r="AJ2029" i="1" s="1"/>
  <c r="AJ2030" i="1" a="1"/>
  <c r="AJ2030" i="1" s="1"/>
  <c r="AJ2031" i="1" a="1"/>
  <c r="AJ2031" i="1" s="1"/>
  <c r="AJ2032" i="1" a="1"/>
  <c r="AJ2032" i="1" s="1"/>
  <c r="AJ2033" i="1" a="1"/>
  <c r="AJ2033" i="1" s="1"/>
  <c r="AJ2034" i="1" a="1"/>
  <c r="AJ2034" i="1" s="1"/>
  <c r="AJ2035" i="1" a="1"/>
  <c r="AJ2035" i="1" s="1"/>
  <c r="AJ2036" i="1" a="1"/>
  <c r="AJ2036" i="1" s="1"/>
  <c r="AJ2037" i="1" a="1"/>
  <c r="AJ2037" i="1" s="1"/>
  <c r="AJ2038" i="1" a="1"/>
  <c r="AJ2038" i="1" s="1"/>
  <c r="AJ2039" i="1" a="1"/>
  <c r="AJ2039" i="1" s="1"/>
  <c r="AJ2040" i="1" a="1"/>
  <c r="AJ2040" i="1" s="1"/>
  <c r="AJ2041" i="1" a="1"/>
  <c r="AJ2041" i="1" s="1"/>
  <c r="AJ2042" i="1" a="1"/>
  <c r="AJ2042" i="1" s="1"/>
  <c r="AJ2043" i="1" a="1"/>
  <c r="AJ2043" i="1" s="1"/>
  <c r="AJ2044" i="1" a="1"/>
  <c r="AJ2044" i="1" s="1"/>
  <c r="AJ2045" i="1" a="1"/>
  <c r="AJ2045" i="1" s="1"/>
  <c r="AJ2046" i="1" a="1"/>
  <c r="AJ2046" i="1" s="1"/>
  <c r="AJ2047" i="1" a="1"/>
  <c r="AJ2047" i="1" s="1"/>
  <c r="AJ2048" i="1" a="1"/>
  <c r="AJ2048" i="1" s="1"/>
  <c r="AJ2049" i="1" a="1"/>
  <c r="AJ2049" i="1" s="1"/>
  <c r="AJ2050" i="1" a="1"/>
  <c r="AJ2050" i="1" s="1"/>
  <c r="AJ2051" i="1" a="1"/>
  <c r="AJ2051" i="1" s="1"/>
  <c r="AJ2052" i="1" a="1"/>
  <c r="AJ2052" i="1" s="1"/>
  <c r="AJ2053" i="1" a="1"/>
  <c r="AJ2053" i="1" s="1"/>
  <c r="AJ2054" i="1" a="1"/>
  <c r="AJ2054" i="1" s="1"/>
  <c r="AJ2055" i="1" a="1"/>
  <c r="AJ2055" i="1" s="1"/>
  <c r="AJ2056" i="1" a="1"/>
  <c r="AJ2056" i="1" s="1"/>
  <c r="AJ2057" i="1" a="1"/>
  <c r="AJ2057" i="1" s="1"/>
  <c r="AJ2058" i="1" a="1"/>
  <c r="AJ2058" i="1" s="1"/>
  <c r="AJ2059" i="1" a="1"/>
  <c r="AJ2059" i="1" s="1"/>
  <c r="AJ2060" i="1" a="1"/>
  <c r="AJ2060" i="1" s="1"/>
  <c r="AJ2061" i="1" a="1"/>
  <c r="AJ2061" i="1" s="1"/>
  <c r="AJ2062" i="1" a="1"/>
  <c r="AJ2062" i="1" s="1"/>
  <c r="AJ2063" i="1" a="1"/>
  <c r="AJ2063" i="1" s="1"/>
  <c r="AJ2064" i="1" a="1"/>
  <c r="AJ2064" i="1" s="1"/>
  <c r="AJ2065" i="1" a="1"/>
  <c r="AJ2065" i="1" s="1"/>
  <c r="AJ2066" i="1" a="1"/>
  <c r="AJ2066" i="1" s="1"/>
  <c r="AJ2067" i="1" a="1"/>
  <c r="AJ2067" i="1" s="1"/>
  <c r="AJ2068" i="1" a="1"/>
  <c r="AJ2068" i="1" s="1"/>
  <c r="AJ2069" i="1" a="1"/>
  <c r="AJ2069" i="1" s="1"/>
  <c r="AJ2070" i="1" a="1"/>
  <c r="AJ2070" i="1" s="1"/>
  <c r="AJ2071" i="1" a="1"/>
  <c r="AJ2071" i="1" s="1"/>
  <c r="AJ2072" i="1" a="1"/>
  <c r="AJ2072" i="1" s="1"/>
  <c r="AJ2073" i="1" a="1"/>
  <c r="AJ2073" i="1" s="1"/>
  <c r="AJ2074" i="1" a="1"/>
  <c r="AJ2074" i="1" s="1"/>
  <c r="AJ2075" i="1" a="1"/>
  <c r="AJ2075" i="1" s="1"/>
  <c r="AJ2076" i="1" a="1"/>
  <c r="AJ2076" i="1" s="1"/>
  <c r="AJ2077" i="1" a="1"/>
  <c r="AJ2077" i="1" s="1"/>
  <c r="AJ2078" i="1" a="1"/>
  <c r="AJ2078" i="1" s="1"/>
  <c r="AJ2079" i="1" a="1"/>
  <c r="AJ2079" i="1" s="1"/>
  <c r="AJ2080" i="1" a="1"/>
  <c r="AJ2080" i="1" s="1"/>
  <c r="AJ2081" i="1" a="1"/>
  <c r="AJ2081" i="1" s="1"/>
  <c r="AJ2082" i="1" a="1"/>
  <c r="AJ2082" i="1" s="1"/>
  <c r="AJ2083" i="1" a="1"/>
  <c r="AJ2083" i="1" s="1"/>
  <c r="AJ2084" i="1" a="1"/>
  <c r="AJ2084" i="1" s="1"/>
  <c r="AJ2085" i="1" a="1"/>
  <c r="AJ2085" i="1" s="1"/>
  <c r="AJ2086" i="1" a="1"/>
  <c r="AJ2086" i="1" s="1"/>
  <c r="AJ2087" i="1" a="1"/>
  <c r="AJ2087" i="1" s="1"/>
  <c r="AJ2088" i="1" a="1"/>
  <c r="AJ2088" i="1" s="1"/>
  <c r="AJ2089" i="1" a="1"/>
  <c r="AJ2089" i="1" s="1"/>
  <c r="AJ2090" i="1" a="1"/>
  <c r="AJ2090" i="1" s="1"/>
  <c r="AJ2091" i="1" a="1"/>
  <c r="AJ2091" i="1" s="1"/>
  <c r="AJ2092" i="1" a="1"/>
  <c r="AJ2092" i="1" s="1"/>
  <c r="AJ2093" i="1" a="1"/>
  <c r="AJ2093" i="1" s="1"/>
  <c r="AJ2094" i="1" a="1"/>
  <c r="AJ2094" i="1" s="1"/>
  <c r="AJ2095" i="1" a="1"/>
  <c r="AJ2095" i="1" s="1"/>
  <c r="AJ2096" i="1" a="1"/>
  <c r="AJ2096" i="1" s="1"/>
  <c r="AJ2097" i="1" a="1"/>
  <c r="AJ2097" i="1" s="1"/>
  <c r="AJ2098" i="1" a="1"/>
  <c r="AJ2098" i="1" s="1"/>
  <c r="AJ2099" i="1" a="1"/>
  <c r="AJ2099" i="1" s="1"/>
  <c r="AJ2100" i="1" a="1"/>
  <c r="AJ2100" i="1" s="1"/>
  <c r="AJ2101" i="1" a="1"/>
  <c r="AJ2101" i="1" s="1"/>
  <c r="AJ2102" i="1" a="1"/>
  <c r="AJ2102" i="1" s="1"/>
  <c r="AJ2103" i="1" a="1"/>
  <c r="AJ2103" i="1" s="1"/>
  <c r="AJ2104" i="1" a="1"/>
  <c r="AJ2104" i="1" s="1"/>
  <c r="AJ2105" i="1" a="1"/>
  <c r="AJ2105" i="1" s="1"/>
  <c r="AJ2106" i="1" a="1"/>
  <c r="AJ2106" i="1" s="1"/>
  <c r="AJ2107" i="1" a="1"/>
  <c r="AJ2107" i="1" s="1"/>
  <c r="AJ2108" i="1" a="1"/>
  <c r="AJ2108" i="1" s="1"/>
  <c r="AJ2109" i="1" a="1"/>
  <c r="AJ2109" i="1" s="1"/>
  <c r="AJ2110" i="1" a="1"/>
  <c r="AJ2110" i="1" s="1"/>
  <c r="AJ2111" i="1" a="1"/>
  <c r="AJ2111" i="1" s="1"/>
  <c r="AJ2112" i="1" a="1"/>
  <c r="AJ2112" i="1" s="1"/>
  <c r="AJ2113" i="1" a="1"/>
  <c r="AJ2113" i="1" s="1"/>
  <c r="AJ2114" i="1" a="1"/>
  <c r="AJ2114" i="1" s="1"/>
  <c r="AJ2115" i="1" a="1"/>
  <c r="AJ2115" i="1" s="1"/>
  <c r="AJ2116" i="1" a="1"/>
  <c r="AJ2116" i="1" s="1"/>
  <c r="AJ2117" i="1" a="1"/>
  <c r="AJ2117" i="1" s="1"/>
  <c r="AJ2118" i="1" a="1"/>
  <c r="AJ2118" i="1" s="1"/>
  <c r="AJ2119" i="1" a="1"/>
  <c r="AJ2119" i="1" s="1"/>
  <c r="AJ2120" i="1" a="1"/>
  <c r="AJ2120" i="1" s="1"/>
  <c r="AJ2121" i="1" a="1"/>
  <c r="AJ2121" i="1" s="1"/>
  <c r="AJ2122" i="1" a="1"/>
  <c r="AJ2122" i="1" s="1"/>
  <c r="AJ2123" i="1" a="1"/>
  <c r="AJ2123" i="1" s="1"/>
  <c r="AJ2124" i="1" a="1"/>
  <c r="AJ2124" i="1" s="1"/>
  <c r="AJ2125" i="1" a="1"/>
  <c r="AJ2125" i="1" s="1"/>
  <c r="AJ2126" i="1" a="1"/>
  <c r="AJ2126" i="1" s="1"/>
  <c r="AJ2127" i="1" a="1"/>
  <c r="AJ2127" i="1" s="1"/>
  <c r="AJ2128" i="1" a="1"/>
  <c r="AJ2128" i="1" s="1"/>
  <c r="AJ2129" i="1" a="1"/>
  <c r="AJ2129" i="1" s="1"/>
  <c r="AJ2130" i="1" a="1"/>
  <c r="AJ2130" i="1" s="1"/>
  <c r="AJ2131" i="1" a="1"/>
  <c r="AJ2131" i="1" s="1"/>
  <c r="AJ2132" i="1" a="1"/>
  <c r="AJ2132" i="1" s="1"/>
  <c r="AJ2133" i="1" a="1"/>
  <c r="AJ2133" i="1" s="1"/>
  <c r="AJ2134" i="1" a="1"/>
  <c r="AJ2134" i="1"/>
  <c r="AJ2135" i="1" a="1"/>
  <c r="AJ2135" i="1" s="1"/>
  <c r="AJ2136" i="1" a="1"/>
  <c r="AJ2136" i="1" s="1"/>
  <c r="AJ2137" i="1" a="1"/>
  <c r="AJ2137" i="1" s="1"/>
  <c r="AJ2138" i="1" a="1"/>
  <c r="AJ2138" i="1" s="1"/>
  <c r="AJ2139" i="1" a="1"/>
  <c r="AJ2139" i="1" s="1"/>
  <c r="AJ2140" i="1" a="1"/>
  <c r="AJ2140" i="1" s="1"/>
  <c r="AJ2141" i="1" a="1"/>
  <c r="AJ2141" i="1" s="1"/>
  <c r="AJ2142" i="1" a="1"/>
  <c r="AJ2142" i="1" s="1"/>
  <c r="AJ2143" i="1" a="1"/>
  <c r="AJ2143" i="1" s="1"/>
  <c r="AJ2144" i="1" a="1"/>
  <c r="AJ2144" i="1" s="1"/>
  <c r="AJ2145" i="1" a="1"/>
  <c r="AJ2145" i="1" s="1"/>
  <c r="AJ2146" i="1" a="1"/>
  <c r="AJ2146" i="1" s="1"/>
  <c r="AJ2147" i="1" a="1"/>
  <c r="AJ2147" i="1" s="1"/>
  <c r="AJ2148" i="1" a="1"/>
  <c r="AJ2148" i="1" s="1"/>
  <c r="AJ2149" i="1" a="1"/>
  <c r="AJ2149" i="1" s="1"/>
  <c r="AJ2150" i="1" a="1"/>
  <c r="AJ2150" i="1" s="1"/>
  <c r="AJ2151" i="1" a="1"/>
  <c r="AJ2151" i="1" s="1"/>
  <c r="AJ2152" i="1" a="1"/>
  <c r="AJ2152" i="1" s="1"/>
  <c r="AJ2153" i="1" a="1"/>
  <c r="AJ2153" i="1" s="1"/>
  <c r="AJ2154" i="1" a="1"/>
  <c r="AJ2154" i="1" s="1"/>
  <c r="AJ2155" i="1" a="1"/>
  <c r="AJ2155" i="1" s="1"/>
  <c r="AJ2156" i="1" a="1"/>
  <c r="AJ2156" i="1" s="1"/>
  <c r="AJ2157" i="1" a="1"/>
  <c r="AJ2157" i="1" s="1"/>
  <c r="AJ2158" i="1" a="1"/>
  <c r="AJ2158" i="1" s="1"/>
  <c r="AJ2159" i="1" a="1"/>
  <c r="AJ2159" i="1"/>
  <c r="AJ2160" i="1" a="1"/>
  <c r="AJ2160" i="1" s="1"/>
  <c r="AJ2161" i="1" a="1"/>
  <c r="AJ2161" i="1" s="1"/>
  <c r="AJ2162" i="1" a="1"/>
  <c r="AJ2162" i="1" s="1"/>
  <c r="AJ2163" i="1" a="1"/>
  <c r="AJ2163" i="1" s="1"/>
  <c r="AJ2164" i="1" a="1"/>
  <c r="AJ2164" i="1"/>
  <c r="AJ2165" i="1" a="1"/>
  <c r="AJ2165" i="1" s="1"/>
  <c r="AJ2166" i="1" a="1"/>
  <c r="AJ2166" i="1" s="1"/>
  <c r="AJ2167" i="1" a="1"/>
  <c r="AJ2167" i="1" s="1"/>
  <c r="AJ2168" i="1" a="1"/>
  <c r="AJ2168" i="1" s="1"/>
  <c r="AJ2169" i="1" a="1"/>
  <c r="AJ2169" i="1" s="1"/>
  <c r="AJ2170" i="1" a="1"/>
  <c r="AJ2170" i="1" s="1"/>
  <c r="AJ2171" i="1" a="1"/>
  <c r="AJ2171" i="1" s="1"/>
  <c r="AJ2172" i="1" a="1"/>
  <c r="AJ2172" i="1" s="1"/>
  <c r="AJ2173" i="1" a="1"/>
  <c r="AJ2173" i="1" s="1"/>
  <c r="AJ2174" i="1" a="1"/>
  <c r="AJ2174" i="1" s="1"/>
  <c r="AJ2175" i="1" a="1"/>
  <c r="AJ2175" i="1" s="1"/>
  <c r="AJ2176" i="1" a="1"/>
  <c r="AJ2176" i="1" s="1"/>
  <c r="AJ2177" i="1" a="1"/>
  <c r="AJ2177" i="1" s="1"/>
  <c r="AJ2178" i="1" a="1"/>
  <c r="AJ2178" i="1" s="1"/>
  <c r="AJ2179" i="1" a="1"/>
  <c r="AJ2179" i="1" s="1"/>
  <c r="AJ2180" i="1" a="1"/>
  <c r="AJ2180" i="1" s="1"/>
  <c r="AJ2181" i="1" a="1"/>
  <c r="AJ2181" i="1" s="1"/>
  <c r="AJ2182" i="1" a="1"/>
  <c r="AJ2182" i="1" s="1"/>
  <c r="AJ2183" i="1" a="1"/>
  <c r="AJ2183" i="1" s="1"/>
  <c r="AJ2184" i="1" a="1"/>
  <c r="AJ2184" i="1" s="1"/>
  <c r="AJ2185" i="1" a="1"/>
  <c r="AJ2185" i="1" s="1"/>
  <c r="AJ2186" i="1" a="1"/>
  <c r="AJ2186" i="1" s="1"/>
  <c r="AJ2187" i="1" a="1"/>
  <c r="AJ2187" i="1" s="1"/>
  <c r="AJ2188" i="1" a="1"/>
  <c r="AJ2188" i="1" s="1"/>
  <c r="AJ2189" i="1" a="1"/>
  <c r="AJ2189" i="1" s="1"/>
  <c r="AJ2190" i="1" a="1"/>
  <c r="AJ2190" i="1" s="1"/>
  <c r="AJ2191" i="1" a="1"/>
  <c r="AJ2191" i="1" s="1"/>
  <c r="AJ2192" i="1" a="1"/>
  <c r="AJ2192" i="1" s="1"/>
  <c r="AJ2193" i="1" a="1"/>
  <c r="AJ2193" i="1" s="1"/>
  <c r="AJ2194" i="1" a="1"/>
  <c r="AJ2194" i="1" s="1"/>
  <c r="AJ2195" i="1" a="1"/>
  <c r="AJ2195" i="1" s="1"/>
  <c r="AJ2196" i="1" a="1"/>
  <c r="AJ2196" i="1" s="1"/>
  <c r="AJ2197" i="1" a="1"/>
  <c r="AJ2197" i="1" s="1"/>
  <c r="AJ2198" i="1" a="1"/>
  <c r="AJ2198" i="1" s="1"/>
  <c r="AJ2199" i="1" a="1"/>
  <c r="AJ2199" i="1" s="1"/>
  <c r="AJ2200" i="1" a="1"/>
  <c r="AJ2200" i="1" s="1"/>
  <c r="AJ2201" i="1" a="1"/>
  <c r="AJ2201" i="1" s="1"/>
  <c r="AJ2202" i="1" a="1"/>
  <c r="AJ2202" i="1" s="1"/>
  <c r="AJ2203" i="1" a="1"/>
  <c r="AJ2203" i="1" s="1"/>
  <c r="AJ2204" i="1" a="1"/>
  <c r="AJ2204" i="1" s="1"/>
  <c r="AJ2205" i="1" a="1"/>
  <c r="AJ2205" i="1" s="1"/>
  <c r="AJ2206" i="1" a="1"/>
  <c r="AJ2206" i="1" s="1"/>
  <c r="AJ2207" i="1" a="1"/>
  <c r="AJ2207" i="1" s="1"/>
  <c r="AJ2208" i="1" a="1"/>
  <c r="AJ2208" i="1" s="1"/>
  <c r="AJ2209" i="1" a="1"/>
  <c r="AJ2209" i="1" s="1"/>
  <c r="AJ2210" i="1" a="1"/>
  <c r="AJ2210" i="1" s="1"/>
  <c r="AJ2211" i="1" a="1"/>
  <c r="AJ2211" i="1" s="1"/>
  <c r="AJ2212" i="1" a="1"/>
  <c r="AJ2212" i="1" s="1"/>
  <c r="AJ2213" i="1" a="1"/>
  <c r="AJ2213" i="1" s="1"/>
  <c r="AJ2214" i="1" a="1"/>
  <c r="AJ2214" i="1" s="1"/>
  <c r="AJ2215" i="1" a="1"/>
  <c r="AJ2215" i="1" s="1"/>
  <c r="AJ2216" i="1" a="1"/>
  <c r="AJ2216" i="1" s="1"/>
  <c r="AJ2217" i="1" a="1"/>
  <c r="AJ2217" i="1" s="1"/>
  <c r="AJ2218" i="1" a="1"/>
  <c r="AJ2218" i="1" s="1"/>
  <c r="AJ2219" i="1" a="1"/>
  <c r="AJ2219" i="1" s="1"/>
  <c r="AJ2220" i="1" a="1"/>
  <c r="AJ2220" i="1" s="1"/>
  <c r="AJ2221" i="1" a="1"/>
  <c r="AJ2221" i="1" s="1"/>
  <c r="AJ2222" i="1" a="1"/>
  <c r="AJ2222" i="1" s="1"/>
  <c r="AJ2223" i="1" a="1"/>
  <c r="AJ2223" i="1" s="1"/>
  <c r="AJ2224" i="1" a="1"/>
  <c r="AJ2224" i="1" s="1"/>
  <c r="AJ2225" i="1" a="1"/>
  <c r="AJ2225" i="1" s="1"/>
  <c r="AJ2226" i="1" a="1"/>
  <c r="AJ2226" i="1" s="1"/>
  <c r="AJ2227" i="1" a="1"/>
  <c r="AJ2227" i="1" s="1"/>
  <c r="AJ2228" i="1" a="1"/>
  <c r="AJ2228" i="1" s="1"/>
  <c r="AJ2229" i="1" a="1"/>
  <c r="AJ2229" i="1" s="1"/>
  <c r="AJ2230" i="1" a="1"/>
  <c r="AJ2230" i="1" s="1"/>
  <c r="AJ2231" i="1" a="1"/>
  <c r="AJ2231" i="1" s="1"/>
  <c r="AJ2232" i="1" a="1"/>
  <c r="AJ2232" i="1" s="1"/>
  <c r="AJ2233" i="1" a="1"/>
  <c r="AJ2233" i="1" s="1"/>
  <c r="AJ2234" i="1" a="1"/>
  <c r="AJ2234" i="1" s="1"/>
  <c r="AJ2235" i="1" a="1"/>
  <c r="AJ2235" i="1" s="1"/>
  <c r="AJ2236" i="1" a="1"/>
  <c r="AJ2236" i="1" s="1"/>
  <c r="AJ2237" i="1" a="1"/>
  <c r="AJ2237" i="1" s="1"/>
  <c r="AJ2238" i="1" a="1"/>
  <c r="AJ2238" i="1" s="1"/>
  <c r="AJ2239" i="1" a="1"/>
  <c r="AJ2239" i="1" s="1"/>
  <c r="AJ2240" i="1" a="1"/>
  <c r="AJ2240" i="1" s="1"/>
  <c r="AJ2241" i="1" a="1"/>
  <c r="AJ2241" i="1" s="1"/>
  <c r="AJ2242" i="1" a="1"/>
  <c r="AJ2242" i="1" s="1"/>
  <c r="AJ2243" i="1" a="1"/>
  <c r="AJ2243" i="1" s="1"/>
  <c r="AJ2244" i="1" a="1"/>
  <c r="AJ2244" i="1" s="1"/>
  <c r="AJ2245" i="1" a="1"/>
  <c r="AJ2245" i="1" s="1"/>
  <c r="AJ2246" i="1" a="1"/>
  <c r="AJ2246" i="1" s="1"/>
  <c r="AJ2247" i="1" a="1"/>
  <c r="AJ2247" i="1" s="1"/>
  <c r="AJ2248" i="1" a="1"/>
  <c r="AJ2248" i="1" s="1"/>
  <c r="AJ2249" i="1" a="1"/>
  <c r="AJ2249" i="1" s="1"/>
  <c r="AJ2250" i="1" a="1"/>
  <c r="AJ2250" i="1" s="1"/>
  <c r="AJ2251" i="1" a="1"/>
  <c r="AJ2251" i="1" s="1"/>
  <c r="AJ2252" i="1" a="1"/>
  <c r="AJ2252" i="1" s="1"/>
  <c r="AJ2253" i="1" a="1"/>
  <c r="AJ2253" i="1" s="1"/>
  <c r="AJ2254" i="1" a="1"/>
  <c r="AJ2254" i="1" s="1"/>
  <c r="AJ2255" i="1" a="1"/>
  <c r="AJ2255" i="1" s="1"/>
  <c r="AJ2256" i="1" a="1"/>
  <c r="AJ2256" i="1" s="1"/>
  <c r="AJ2257" i="1" a="1"/>
  <c r="AJ2257" i="1" s="1"/>
  <c r="AJ2258" i="1" a="1"/>
  <c r="AJ2258" i="1" s="1"/>
  <c r="AJ2259" i="1" a="1"/>
  <c r="AJ2259" i="1" s="1"/>
  <c r="AJ2260" i="1" a="1"/>
  <c r="AJ2260" i="1" s="1"/>
  <c r="AJ2261" i="1" a="1"/>
  <c r="AJ2261" i="1" s="1"/>
  <c r="AJ2262" i="1" a="1"/>
  <c r="AJ2262" i="1" s="1"/>
  <c r="AJ2263" i="1" a="1"/>
  <c r="AJ2263" i="1" s="1"/>
  <c r="AJ2264" i="1" a="1"/>
  <c r="AJ2264" i="1" s="1"/>
  <c r="AJ2265" i="1" a="1"/>
  <c r="AJ2265" i="1" s="1"/>
  <c r="AJ2266" i="1" a="1"/>
  <c r="AJ2266" i="1" s="1"/>
  <c r="AJ2267" i="1" a="1"/>
  <c r="AJ2267" i="1" s="1"/>
  <c r="AJ2268" i="1" a="1"/>
  <c r="AJ2268" i="1" s="1"/>
  <c r="AJ2269" i="1" a="1"/>
  <c r="AJ2269" i="1" s="1"/>
  <c r="AJ2270" i="1" a="1"/>
  <c r="AJ2270" i="1" s="1"/>
  <c r="AJ2271" i="1" a="1"/>
  <c r="AJ2271" i="1" s="1"/>
  <c r="AJ2272" i="1" a="1"/>
  <c r="AJ2272" i="1" s="1"/>
  <c r="AJ2273" i="1" a="1"/>
  <c r="AJ2273" i="1" s="1"/>
  <c r="AJ2274" i="1" a="1"/>
  <c r="AJ2274" i="1" s="1"/>
  <c r="AJ2275" i="1" a="1"/>
  <c r="AJ2275" i="1" s="1"/>
  <c r="AJ2276" i="1" a="1"/>
  <c r="AJ2276" i="1" s="1"/>
  <c r="AJ2277" i="1" a="1"/>
  <c r="AJ2277" i="1" s="1"/>
  <c r="AJ2278" i="1" a="1"/>
  <c r="AJ2278" i="1" s="1"/>
  <c r="AJ2279" i="1" a="1"/>
  <c r="AJ2279" i="1" s="1"/>
  <c r="AJ2280" i="1" a="1"/>
  <c r="AJ2280" i="1" s="1"/>
  <c r="AJ2281" i="1" a="1"/>
  <c r="AJ2281" i="1" s="1"/>
  <c r="AJ2282" i="1" a="1"/>
  <c r="AJ2282" i="1" s="1"/>
  <c r="AJ2283" i="1" a="1"/>
  <c r="AJ2283" i="1" s="1"/>
  <c r="AJ2284" i="1" a="1"/>
  <c r="AJ2284" i="1"/>
  <c r="AJ2285" i="1" a="1"/>
  <c r="AJ2285" i="1" s="1"/>
  <c r="AJ2286" i="1" a="1"/>
  <c r="AJ2286" i="1" s="1"/>
  <c r="AJ2287" i="1" a="1"/>
  <c r="AJ2287" i="1" s="1"/>
  <c r="AJ2288" i="1" a="1"/>
  <c r="AJ2288" i="1" s="1"/>
  <c r="AJ2289" i="1" a="1"/>
  <c r="AJ2289" i="1" s="1"/>
  <c r="AJ2290" i="1" a="1"/>
  <c r="AJ2290" i="1" s="1"/>
  <c r="AJ2291" i="1" a="1"/>
  <c r="AJ2291" i="1" s="1"/>
  <c r="AJ2292" i="1" a="1"/>
  <c r="AJ2292" i="1" s="1"/>
  <c r="AJ2293" i="1" a="1"/>
  <c r="AJ2293" i="1" s="1"/>
  <c r="AJ2294" i="1" a="1"/>
  <c r="AJ2294" i="1" s="1"/>
  <c r="AJ2295" i="1" a="1"/>
  <c r="AJ2295" i="1" s="1"/>
  <c r="AJ2296" i="1" a="1"/>
  <c r="AJ2296" i="1" s="1"/>
  <c r="AJ2297" i="1" a="1"/>
  <c r="AJ2297" i="1" s="1"/>
  <c r="AJ2298" i="1" a="1"/>
  <c r="AJ2298" i="1" s="1"/>
  <c r="AJ2299" i="1" a="1"/>
  <c r="AJ2299" i="1" s="1"/>
  <c r="AJ2300" i="1" a="1"/>
  <c r="AJ2300" i="1" s="1"/>
  <c r="AJ2301" i="1" a="1"/>
  <c r="AJ2301" i="1" s="1"/>
  <c r="AJ2302" i="1" a="1"/>
  <c r="AJ2302" i="1" s="1"/>
  <c r="AJ2303" i="1" a="1"/>
  <c r="AJ2303" i="1" s="1"/>
  <c r="AJ2304" i="1" a="1"/>
  <c r="AJ2304" i="1" s="1"/>
  <c r="AJ2305" i="1" a="1"/>
  <c r="AJ2305" i="1" s="1"/>
  <c r="AJ2306" i="1" a="1"/>
  <c r="AJ2306" i="1" s="1"/>
  <c r="AJ2307" i="1" a="1"/>
  <c r="AJ2307" i="1" s="1"/>
  <c r="AJ2308" i="1" a="1"/>
  <c r="AJ2308" i="1" s="1"/>
  <c r="AJ2309" i="1" a="1"/>
  <c r="AJ2309" i="1" s="1"/>
  <c r="AJ2310" i="1" a="1"/>
  <c r="AJ2310" i="1" s="1"/>
  <c r="AJ2311" i="1" a="1"/>
  <c r="AJ2311" i="1" s="1"/>
  <c r="AJ2312" i="1" a="1"/>
  <c r="AJ2312" i="1" s="1"/>
  <c r="AJ2313" i="1" a="1"/>
  <c r="AJ2313" i="1" s="1"/>
  <c r="AJ2314" i="1" a="1"/>
  <c r="AJ2314" i="1" s="1"/>
  <c r="AJ2315" i="1" a="1"/>
  <c r="AJ2315" i="1" s="1"/>
  <c r="AJ2316" i="1" a="1"/>
  <c r="AJ2316" i="1" s="1"/>
  <c r="AJ2317" i="1" a="1"/>
  <c r="AJ2317" i="1" s="1"/>
  <c r="AJ2318" i="1" a="1"/>
  <c r="AJ2318" i="1" s="1"/>
  <c r="AJ2319" i="1" a="1"/>
  <c r="AJ2319" i="1" s="1"/>
  <c r="AJ2320" i="1" a="1"/>
  <c r="AJ2320" i="1" s="1"/>
  <c r="AJ2321" i="1" a="1"/>
  <c r="AJ2321" i="1" s="1"/>
  <c r="AJ2322" i="1" a="1"/>
  <c r="AJ2322" i="1" s="1"/>
  <c r="AJ2323" i="1" a="1"/>
  <c r="AJ2323" i="1" s="1"/>
  <c r="AJ2324" i="1" a="1"/>
  <c r="AJ2324" i="1" s="1"/>
  <c r="AJ2325" i="1" a="1"/>
  <c r="AJ2325" i="1" s="1"/>
  <c r="AJ2326" i="1" a="1"/>
  <c r="AJ2326" i="1" s="1"/>
  <c r="AJ2327" i="1" a="1"/>
  <c r="AJ2327" i="1" s="1"/>
  <c r="AJ2328" i="1" a="1"/>
  <c r="AJ2328" i="1" s="1"/>
  <c r="AJ2329" i="1" a="1"/>
  <c r="AJ2329" i="1" s="1"/>
  <c r="AJ2330" i="1" a="1"/>
  <c r="AJ2330" i="1" s="1"/>
  <c r="AJ2331" i="1" a="1"/>
  <c r="AJ2331" i="1" s="1"/>
  <c r="AJ2332" i="1" a="1"/>
  <c r="AJ2332" i="1" s="1"/>
  <c r="AJ2333" i="1" a="1"/>
  <c r="AJ2333" i="1" s="1"/>
  <c r="AJ2334" i="1" a="1"/>
  <c r="AJ2334" i="1" s="1"/>
  <c r="AJ2335" i="1" a="1"/>
  <c r="AJ2335" i="1" s="1"/>
  <c r="AJ2336" i="1" a="1"/>
  <c r="AJ2336" i="1" s="1"/>
  <c r="AJ2337" i="1" a="1"/>
  <c r="AJ2337" i="1" s="1"/>
  <c r="AJ2338" i="1" a="1"/>
  <c r="AJ2338" i="1" s="1"/>
  <c r="AJ2339" i="1" a="1"/>
  <c r="AJ2339" i="1" s="1"/>
  <c r="AJ2340" i="1" a="1"/>
  <c r="AJ2340" i="1" s="1"/>
  <c r="AJ2341" i="1" a="1"/>
  <c r="AJ2341" i="1" s="1"/>
  <c r="AJ2342" i="1" a="1"/>
  <c r="AJ2342" i="1" s="1"/>
  <c r="AJ2343" i="1" a="1"/>
  <c r="AJ2343" i="1" s="1"/>
  <c r="AJ2344" i="1" a="1"/>
  <c r="AJ2344" i="1" s="1"/>
  <c r="AJ2345" i="1" a="1"/>
  <c r="AJ2345" i="1" s="1"/>
  <c r="AJ2346" i="1" a="1"/>
  <c r="AJ2346" i="1" s="1"/>
  <c r="AJ2347" i="1" a="1"/>
  <c r="AJ2347" i="1" s="1"/>
  <c r="AJ2348" i="1" a="1"/>
  <c r="AJ2348" i="1" s="1"/>
  <c r="AJ2349" i="1" a="1"/>
  <c r="AJ2349" i="1" s="1"/>
  <c r="AJ2350" i="1" a="1"/>
  <c r="AJ2350" i="1" s="1"/>
  <c r="AJ2351" i="1" a="1"/>
  <c r="AJ2351" i="1" s="1"/>
  <c r="AJ2352" i="1" a="1"/>
  <c r="AJ2352" i="1" s="1"/>
  <c r="AJ2353" i="1" a="1"/>
  <c r="AJ2353" i="1" s="1"/>
  <c r="AJ2354" i="1" a="1"/>
  <c r="AJ2354" i="1" s="1"/>
  <c r="AJ2355" i="1" a="1"/>
  <c r="AJ2355" i="1" s="1"/>
  <c r="AJ2356" i="1" a="1"/>
  <c r="AJ2356" i="1" s="1"/>
  <c r="AJ2357" i="1" a="1"/>
  <c r="AJ2357" i="1" s="1"/>
  <c r="AJ2358" i="1" a="1"/>
  <c r="AJ2358" i="1" s="1"/>
  <c r="AJ2359" i="1" a="1"/>
  <c r="AJ2359" i="1" s="1"/>
  <c r="AJ2360" i="1" a="1"/>
  <c r="AJ2360" i="1" s="1"/>
  <c r="AJ2361" i="1" a="1"/>
  <c r="AJ2361" i="1" s="1"/>
  <c r="AJ2362" i="1" a="1"/>
  <c r="AJ2362" i="1" s="1"/>
  <c r="AJ2363" i="1" a="1"/>
  <c r="AJ2363" i="1" s="1"/>
  <c r="AJ2364" i="1" a="1"/>
  <c r="AJ2364" i="1" s="1"/>
  <c r="AJ2365" i="1" a="1"/>
  <c r="AJ2365" i="1" s="1"/>
  <c r="AJ2366" i="1" a="1"/>
  <c r="AJ2366" i="1" s="1"/>
  <c r="AJ2367" i="1" a="1"/>
  <c r="AJ2367" i="1" s="1"/>
  <c r="AJ2368" i="1" a="1"/>
  <c r="AJ2368" i="1" s="1"/>
  <c r="AJ2369" i="1" a="1"/>
  <c r="AJ2369" i="1" s="1"/>
  <c r="AJ2370" i="1" a="1"/>
  <c r="AJ2370" i="1" s="1"/>
  <c r="AJ2371" i="1" a="1"/>
  <c r="AJ2371" i="1" s="1"/>
  <c r="AJ2372" i="1" a="1"/>
  <c r="AJ2372" i="1" s="1"/>
  <c r="AJ2373" i="1" a="1"/>
  <c r="AJ2373" i="1" s="1"/>
  <c r="AJ2374" i="1" a="1"/>
  <c r="AJ2374" i="1" s="1"/>
  <c r="AJ2375" i="1" a="1"/>
  <c r="AJ2375" i="1" s="1"/>
  <c r="AJ2376" i="1" a="1"/>
  <c r="AJ2376" i="1" s="1"/>
  <c r="AJ2377" i="1" a="1"/>
  <c r="AJ2377" i="1" s="1"/>
  <c r="AJ2378" i="1" a="1"/>
  <c r="AJ2378" i="1" s="1"/>
  <c r="AJ2379" i="1" a="1"/>
  <c r="AJ2379" i="1" s="1"/>
  <c r="AJ2380" i="1" a="1"/>
  <c r="AJ2380" i="1" s="1"/>
  <c r="AJ2381" i="1" a="1"/>
  <c r="AJ2381" i="1" s="1"/>
  <c r="AJ2382" i="1" a="1"/>
  <c r="AJ2382" i="1" s="1"/>
  <c r="AJ2383" i="1" a="1"/>
  <c r="AJ2383" i="1" s="1"/>
  <c r="AJ2384" i="1" a="1"/>
  <c r="AJ2384" i="1" s="1"/>
  <c r="AJ2385" i="1" a="1"/>
  <c r="AJ2385" i="1" s="1"/>
  <c r="AJ2386" i="1" a="1"/>
  <c r="AJ2386" i="1" s="1"/>
  <c r="AJ2387" i="1" a="1"/>
  <c r="AJ2387" i="1" s="1"/>
  <c r="AJ2388" i="1" a="1"/>
  <c r="AJ2388" i="1" s="1"/>
  <c r="AJ2389" i="1" a="1"/>
  <c r="AJ2389" i="1" s="1"/>
  <c r="AJ2390" i="1" a="1"/>
  <c r="AJ2390" i="1" s="1"/>
  <c r="AJ2391" i="1" a="1"/>
  <c r="AJ2391" i="1" s="1"/>
  <c r="AJ2392" i="1" a="1"/>
  <c r="AJ2392" i="1" s="1"/>
  <c r="AJ2393" i="1" a="1"/>
  <c r="AJ2393" i="1" s="1"/>
  <c r="AJ2394" i="1" a="1"/>
  <c r="AJ2394" i="1" s="1"/>
  <c r="AJ2395" i="1" a="1"/>
  <c r="AJ2395" i="1" s="1"/>
  <c r="AJ2396" i="1" a="1"/>
  <c r="AJ2396" i="1" s="1"/>
  <c r="AJ2397" i="1" a="1"/>
  <c r="AJ2397" i="1" s="1"/>
  <c r="AJ2398" i="1" a="1"/>
  <c r="AJ2398" i="1" s="1"/>
  <c r="AJ2399" i="1" a="1"/>
  <c r="AJ2399" i="1" s="1"/>
  <c r="AJ2400" i="1" a="1"/>
  <c r="AJ2400" i="1" s="1"/>
  <c r="AJ2401" i="1" a="1"/>
  <c r="AJ2401" i="1" s="1"/>
  <c r="AJ2402" i="1" a="1"/>
  <c r="AJ2402" i="1" s="1"/>
  <c r="AJ2403" i="1" a="1"/>
  <c r="AJ2403" i="1" s="1"/>
  <c r="AJ2404" i="1" a="1"/>
  <c r="AJ2404" i="1" s="1"/>
  <c r="AJ2405" i="1" a="1"/>
  <c r="AJ2405" i="1" s="1"/>
  <c r="AJ2406" i="1" a="1"/>
  <c r="AJ2406" i="1" s="1"/>
  <c r="AJ2407" i="1" a="1"/>
  <c r="AJ2407" i="1" s="1"/>
  <c r="AJ2408" i="1" a="1"/>
  <c r="AJ2408" i="1" s="1"/>
  <c r="AJ2409" i="1" a="1"/>
  <c r="AJ2409" i="1" s="1"/>
  <c r="AJ2410" i="1" a="1"/>
  <c r="AJ2410" i="1" s="1"/>
  <c r="AJ2411" i="1" a="1"/>
  <c r="AJ2411" i="1" s="1"/>
  <c r="AJ2412" i="1" a="1"/>
  <c r="AJ2412" i="1" s="1"/>
  <c r="AJ2413" i="1" a="1"/>
  <c r="AJ2413" i="1" s="1"/>
  <c r="AJ2414" i="1" a="1"/>
  <c r="AJ2414" i="1" s="1"/>
  <c r="AJ2415" i="1" a="1"/>
  <c r="AJ2415" i="1" s="1"/>
  <c r="AJ2416" i="1" a="1"/>
  <c r="AJ2416" i="1" s="1"/>
  <c r="AJ2417" i="1" a="1"/>
  <c r="AJ2417" i="1" s="1"/>
  <c r="AJ2418" i="1" a="1"/>
  <c r="AJ2418" i="1" s="1"/>
  <c r="AJ2419" i="1" a="1"/>
  <c r="AJ2419" i="1" s="1"/>
  <c r="AJ2420" i="1" a="1"/>
  <c r="AJ2420" i="1" s="1"/>
  <c r="AJ2421" i="1" a="1"/>
  <c r="AJ2421" i="1" s="1"/>
  <c r="AJ2422" i="1" a="1"/>
  <c r="AJ2422" i="1" s="1"/>
  <c r="AJ2423" i="1" a="1"/>
  <c r="AJ2423" i="1" s="1"/>
  <c r="AJ2424" i="1" a="1"/>
  <c r="AJ2424" i="1" s="1"/>
  <c r="AJ2425" i="1" a="1"/>
  <c r="AJ2425" i="1" s="1"/>
  <c r="AJ2426" i="1" a="1"/>
  <c r="AJ2426" i="1" s="1"/>
  <c r="AJ2427" i="1" a="1"/>
  <c r="AJ2427" i="1" s="1"/>
  <c r="AJ2428" i="1" a="1"/>
  <c r="AJ2428" i="1" s="1"/>
  <c r="AJ2429" i="1" a="1"/>
  <c r="AJ2429" i="1" s="1"/>
  <c r="AJ2430" i="1" a="1"/>
  <c r="AJ2430" i="1" s="1"/>
  <c r="AJ2431" i="1" a="1"/>
  <c r="AJ2431" i="1" s="1"/>
  <c r="AJ2432" i="1" a="1"/>
  <c r="AJ2432" i="1" s="1"/>
  <c r="AJ2433" i="1" a="1"/>
  <c r="AJ2433" i="1" s="1"/>
  <c r="AJ2434" i="1" a="1"/>
  <c r="AJ2434" i="1" s="1"/>
  <c r="AJ2435" i="1" a="1"/>
  <c r="AJ2435" i="1" s="1"/>
  <c r="AJ2436" i="1" a="1"/>
  <c r="AJ2436" i="1" s="1"/>
  <c r="AJ2437" i="1" a="1"/>
  <c r="AJ2437" i="1" s="1"/>
  <c r="AJ2438" i="1" a="1"/>
  <c r="AJ2438" i="1" s="1"/>
  <c r="AJ2439" i="1" a="1"/>
  <c r="AJ2439" i="1" s="1"/>
  <c r="AJ2440" i="1" a="1"/>
  <c r="AJ2440" i="1" s="1"/>
  <c r="AJ2441" i="1" a="1"/>
  <c r="AJ2441" i="1" s="1"/>
  <c r="AJ2442" i="1" a="1"/>
  <c r="AJ2442" i="1" s="1"/>
  <c r="AJ2443" i="1" a="1"/>
  <c r="AJ2443" i="1" s="1"/>
  <c r="AJ2444" i="1" a="1"/>
  <c r="AJ2444" i="1" s="1"/>
  <c r="AJ2445" i="1" a="1"/>
  <c r="AJ2445" i="1" s="1"/>
  <c r="AJ2446" i="1" a="1"/>
  <c r="AJ2446" i="1" s="1"/>
  <c r="AJ2447" i="1" a="1"/>
  <c r="AJ2447" i="1" s="1"/>
  <c r="AJ2448" i="1" a="1"/>
  <c r="AJ2448" i="1" s="1"/>
  <c r="AJ2449" i="1" a="1"/>
  <c r="AJ2449" i="1" s="1"/>
  <c r="AJ2450" i="1" a="1"/>
  <c r="AJ2450" i="1" s="1"/>
  <c r="AJ2451" i="1" a="1"/>
  <c r="AJ2451" i="1" s="1"/>
  <c r="AJ2452" i="1" a="1"/>
  <c r="AJ2452" i="1" s="1"/>
  <c r="AJ2453" i="1" a="1"/>
  <c r="AJ2453" i="1" s="1"/>
  <c r="AJ2454" i="1" a="1"/>
  <c r="AJ2454" i="1" s="1"/>
  <c r="AJ2455" i="1" a="1"/>
  <c r="AJ2455" i="1" s="1"/>
  <c r="AJ2456" i="1" a="1"/>
  <c r="AJ2456" i="1" s="1"/>
  <c r="AJ2457" i="1" a="1"/>
  <c r="AJ2457" i="1" s="1"/>
  <c r="AJ2458" i="1" a="1"/>
  <c r="AJ2458" i="1" s="1"/>
  <c r="AJ2459" i="1" a="1"/>
  <c r="AJ2459" i="1" s="1"/>
  <c r="AJ2460" i="1" a="1"/>
  <c r="AJ2460" i="1" s="1"/>
  <c r="AJ2461" i="1" a="1"/>
  <c r="AJ2461" i="1" s="1"/>
  <c r="AJ2462" i="1" a="1"/>
  <c r="AJ2462" i="1" s="1"/>
  <c r="AJ2463" i="1" a="1"/>
  <c r="AJ2463" i="1" s="1"/>
  <c r="AJ2464" i="1" a="1"/>
  <c r="AJ2464" i="1" s="1"/>
  <c r="AJ2465" i="1" a="1"/>
  <c r="AJ2465" i="1"/>
  <c r="AJ2466" i="1" a="1"/>
  <c r="AJ2466" i="1" s="1"/>
  <c r="AJ2467" i="1" a="1"/>
  <c r="AJ2467" i="1" s="1"/>
  <c r="AJ2468" i="1" a="1"/>
  <c r="AJ2468" i="1" s="1"/>
  <c r="AJ2469" i="1" a="1"/>
  <c r="AJ2469" i="1" s="1"/>
  <c r="AJ2470" i="1" a="1"/>
  <c r="AJ2470" i="1" s="1"/>
  <c r="AJ2471" i="1" a="1"/>
  <c r="AJ2471" i="1" s="1"/>
  <c r="AJ2472" i="1" a="1"/>
  <c r="AJ2472" i="1" s="1"/>
  <c r="AJ2473" i="1" a="1"/>
  <c r="AJ2473" i="1" s="1"/>
  <c r="AJ2474" i="1" a="1"/>
  <c r="AJ2474" i="1" s="1"/>
  <c r="AJ2475" i="1" a="1"/>
  <c r="AJ2475" i="1" s="1"/>
  <c r="AJ2476" i="1" a="1"/>
  <c r="AJ2476" i="1" s="1"/>
  <c r="AJ2477" i="1" a="1"/>
  <c r="AJ2477" i="1" s="1"/>
  <c r="AJ2478" i="1" a="1"/>
  <c r="AJ2478" i="1" s="1"/>
  <c r="AJ2479" i="1" a="1"/>
  <c r="AJ2479" i="1" s="1"/>
  <c r="AJ2480" i="1" a="1"/>
  <c r="AJ2480" i="1" s="1"/>
  <c r="AJ2481" i="1" a="1"/>
  <c r="AJ2481" i="1" s="1"/>
  <c r="AJ2482" i="1" a="1"/>
  <c r="AJ2482" i="1" s="1"/>
  <c r="AJ2483" i="1" a="1"/>
  <c r="AJ2483" i="1" s="1"/>
  <c r="AJ2484" i="1" a="1"/>
  <c r="AJ2484" i="1" s="1"/>
  <c r="AJ2485" i="1" a="1"/>
  <c r="AJ2485" i="1" s="1"/>
  <c r="AJ2486" i="1" a="1"/>
  <c r="AJ2486" i="1" s="1"/>
  <c r="AJ2487" i="1" a="1"/>
  <c r="AJ2487" i="1" s="1"/>
  <c r="AJ2488" i="1" a="1"/>
  <c r="AJ2488" i="1" s="1"/>
  <c r="AJ2489" i="1" a="1"/>
  <c r="AJ2489" i="1" s="1"/>
  <c r="AJ2490" i="1" a="1"/>
  <c r="AJ2490" i="1" s="1"/>
  <c r="AJ2491" i="1" a="1"/>
  <c r="AJ2491" i="1" s="1"/>
  <c r="AJ2492" i="1" a="1"/>
  <c r="AJ2492" i="1" s="1"/>
  <c r="AJ2493" i="1" a="1"/>
  <c r="AJ2493" i="1" s="1"/>
  <c r="AJ2494" i="1" a="1"/>
  <c r="AJ2494" i="1" s="1"/>
  <c r="AJ2495" i="1" a="1"/>
  <c r="AJ2495" i="1" s="1"/>
  <c r="AJ2496" i="1" a="1"/>
  <c r="AJ2496" i="1" s="1"/>
  <c r="AJ2497" i="1" a="1"/>
  <c r="AJ2497" i="1" s="1"/>
  <c r="AJ2498" i="1" a="1"/>
  <c r="AJ2498" i="1" s="1"/>
  <c r="AJ2499" i="1" a="1"/>
  <c r="AJ2499" i="1" s="1"/>
  <c r="AJ2500" i="1" a="1"/>
  <c r="AJ2500" i="1" s="1"/>
  <c r="AJ2501" i="1" a="1"/>
  <c r="AJ2501" i="1" s="1"/>
  <c r="AJ2502" i="1" a="1"/>
  <c r="AJ2502" i="1" s="1"/>
  <c r="AJ2503" i="1" a="1"/>
  <c r="AJ2503" i="1" s="1"/>
  <c r="AJ2504" i="1" a="1"/>
  <c r="AJ2504" i="1" s="1"/>
  <c r="AJ2505" i="1" a="1"/>
  <c r="AJ2505" i="1" s="1"/>
  <c r="AJ2506" i="1" a="1"/>
  <c r="AJ2506" i="1" s="1"/>
  <c r="AJ2507" i="1" a="1"/>
  <c r="AJ2507" i="1" s="1"/>
  <c r="AJ2508" i="1" a="1"/>
  <c r="AJ2508" i="1" s="1"/>
  <c r="AJ2509" i="1" a="1"/>
  <c r="AJ2509" i="1" s="1"/>
  <c r="AJ2510" i="1" a="1"/>
  <c r="AJ2510" i="1" s="1"/>
  <c r="AJ2511" i="1" a="1"/>
  <c r="AJ2511" i="1" s="1"/>
  <c r="AJ2512" i="1" a="1"/>
  <c r="AJ2512" i="1" s="1"/>
  <c r="AJ2513" i="1" a="1"/>
  <c r="AJ2513" i="1" s="1"/>
  <c r="AJ2514" i="1" a="1"/>
  <c r="AJ2514" i="1" s="1"/>
  <c r="AJ2515" i="1" a="1"/>
  <c r="AJ2515" i="1" s="1"/>
  <c r="AJ2516" i="1" a="1"/>
  <c r="AJ2516" i="1" s="1"/>
  <c r="AJ2517" i="1" a="1"/>
  <c r="AJ2517" i="1" s="1"/>
  <c r="AJ2518" i="1" a="1"/>
  <c r="AJ2518" i="1" s="1"/>
  <c r="AJ2519" i="1" a="1"/>
  <c r="AJ2519" i="1" s="1"/>
  <c r="AJ2520" i="1" a="1"/>
  <c r="AJ2520" i="1" s="1"/>
  <c r="AJ2521" i="1" a="1"/>
  <c r="AJ2521" i="1" s="1"/>
  <c r="AJ2522" i="1" a="1"/>
  <c r="AJ2522" i="1" s="1"/>
  <c r="AJ2523" i="1" a="1"/>
  <c r="AJ2523" i="1" s="1"/>
  <c r="AJ2524" i="1" a="1"/>
  <c r="AJ2524" i="1" s="1"/>
  <c r="AJ2525" i="1" a="1"/>
  <c r="AJ2525" i="1" s="1"/>
  <c r="AJ2526" i="1" a="1"/>
  <c r="AJ2526" i="1" s="1"/>
  <c r="AJ2527" i="1" a="1"/>
  <c r="AJ2527" i="1" s="1"/>
  <c r="AJ2528" i="1" a="1"/>
  <c r="AJ2528" i="1" s="1"/>
  <c r="AJ2529" i="1" a="1"/>
  <c r="AJ2529" i="1" s="1"/>
  <c r="AJ2530" i="1" a="1"/>
  <c r="AJ2530" i="1" s="1"/>
  <c r="AJ2531" i="1" a="1"/>
  <c r="AJ2531" i="1" s="1"/>
  <c r="AJ2532" i="1" a="1"/>
  <c r="AJ2532" i="1" s="1"/>
  <c r="AJ2533" i="1" a="1"/>
  <c r="AJ2533" i="1" s="1"/>
  <c r="AJ2534" i="1" a="1"/>
  <c r="AJ2534" i="1" s="1"/>
  <c r="AJ2535" i="1" a="1"/>
  <c r="AJ2535" i="1" s="1"/>
  <c r="AJ2536" i="1" a="1"/>
  <c r="AJ2536" i="1" s="1"/>
  <c r="AJ2537" i="1" a="1"/>
  <c r="AJ2537" i="1" s="1"/>
  <c r="AJ2538" i="1" a="1"/>
  <c r="AJ2538" i="1" s="1"/>
  <c r="AJ2539" i="1" a="1"/>
  <c r="AJ2539" i="1" s="1"/>
  <c r="AJ2540" i="1" a="1"/>
  <c r="AJ2540" i="1" s="1"/>
  <c r="AJ2541" i="1" a="1"/>
  <c r="AJ2541" i="1" s="1"/>
  <c r="AJ2542" i="1" a="1"/>
  <c r="AJ2542" i="1" s="1"/>
  <c r="AJ2543" i="1" a="1"/>
  <c r="AJ2543" i="1" s="1"/>
  <c r="AJ2544" i="1" a="1"/>
  <c r="AJ2544" i="1" s="1"/>
  <c r="AJ2545" i="1" a="1"/>
  <c r="AJ2545" i="1" s="1"/>
  <c r="AJ2546" i="1" a="1"/>
  <c r="AJ2546" i="1" s="1"/>
  <c r="AJ2547" i="1" a="1"/>
  <c r="AJ2547" i="1" s="1"/>
  <c r="AJ2548" i="1" a="1"/>
  <c r="AJ2548" i="1" s="1"/>
  <c r="AJ2549" i="1" a="1"/>
  <c r="AJ2549" i="1" s="1"/>
  <c r="AJ2550" i="1" a="1"/>
  <c r="AJ2550" i="1" s="1"/>
  <c r="AJ2551" i="1" a="1"/>
  <c r="AJ2551" i="1" s="1"/>
  <c r="AJ2552" i="1" a="1"/>
  <c r="AJ2552" i="1" s="1"/>
  <c r="AJ2553" i="1" a="1"/>
  <c r="AJ2553" i="1" s="1"/>
  <c r="AJ2554" i="1" a="1"/>
  <c r="AJ2554" i="1" s="1"/>
  <c r="AJ2555" i="1" a="1"/>
  <c r="AJ2555" i="1" s="1"/>
  <c r="AJ2556" i="1" a="1"/>
  <c r="AJ2556" i="1" s="1"/>
  <c r="AJ2557" i="1" a="1"/>
  <c r="AJ2557" i="1" s="1"/>
  <c r="AJ2558" i="1" a="1"/>
  <c r="AJ2558" i="1" s="1"/>
  <c r="AJ2559" i="1" a="1"/>
  <c r="AJ2559" i="1" s="1"/>
  <c r="AJ2560" i="1" a="1"/>
  <c r="AJ2560" i="1" s="1"/>
  <c r="AJ2561" i="1" a="1"/>
  <c r="AJ2561" i="1" s="1"/>
  <c r="AJ2562" i="1" a="1"/>
  <c r="AJ2562" i="1" s="1"/>
  <c r="AJ2563" i="1" a="1"/>
  <c r="AJ2563" i="1" s="1"/>
  <c r="AJ2564" i="1" a="1"/>
  <c r="AJ2564" i="1" s="1"/>
  <c r="AJ2565" i="1" a="1"/>
  <c r="AJ2565" i="1" s="1"/>
  <c r="AJ2566" i="1" a="1"/>
  <c r="AJ2566" i="1" s="1"/>
  <c r="AJ2567" i="1" a="1"/>
  <c r="AJ2567" i="1" s="1"/>
  <c r="AJ2568" i="1" a="1"/>
  <c r="AJ2568" i="1" s="1"/>
  <c r="AJ2569" i="1" a="1"/>
  <c r="AJ2569" i="1" s="1"/>
  <c r="AJ2570" i="1" a="1"/>
  <c r="AJ2570" i="1" s="1"/>
  <c r="AJ2571" i="1" a="1"/>
  <c r="AJ2571" i="1" s="1"/>
  <c r="AJ2572" i="1" a="1"/>
  <c r="AJ2572" i="1" s="1"/>
  <c r="AJ2573" i="1" a="1"/>
  <c r="AJ2573" i="1" s="1"/>
  <c r="AJ2574" i="1" a="1"/>
  <c r="AJ2574" i="1" s="1"/>
  <c r="AJ2575" i="1" a="1"/>
  <c r="AJ2575" i="1" s="1"/>
  <c r="AJ2576" i="1" a="1"/>
  <c r="AJ2576" i="1" s="1"/>
  <c r="AJ2577" i="1" a="1"/>
  <c r="AJ2577" i="1" s="1"/>
  <c r="AJ2578" i="1" a="1"/>
  <c r="AJ2578" i="1" s="1"/>
  <c r="AJ2579" i="1" a="1"/>
  <c r="AJ2579" i="1" s="1"/>
  <c r="AJ2580" i="1" a="1"/>
  <c r="AJ2580" i="1" s="1"/>
  <c r="AJ2581" i="1" a="1"/>
  <c r="AJ2581" i="1" s="1"/>
  <c r="AJ2582" i="1" a="1"/>
  <c r="AJ2582" i="1" s="1"/>
  <c r="AJ2583" i="1" a="1"/>
  <c r="AJ2583" i="1" s="1"/>
  <c r="AJ2584" i="1" a="1"/>
  <c r="AJ2584" i="1" s="1"/>
  <c r="AJ2585" i="1" a="1"/>
  <c r="AJ2585" i="1" s="1"/>
  <c r="AJ2586" i="1" a="1"/>
  <c r="AJ2586" i="1" s="1"/>
  <c r="AJ2587" i="1" a="1"/>
  <c r="AJ2587" i="1" s="1"/>
  <c r="AJ2588" i="1" a="1"/>
  <c r="AJ2588" i="1" s="1"/>
  <c r="AJ2589" i="1" a="1"/>
  <c r="AJ2589" i="1" s="1"/>
  <c r="AJ2590" i="1" a="1"/>
  <c r="AJ2590" i="1" s="1"/>
  <c r="AJ2591" i="1" a="1"/>
  <c r="AJ2591" i="1" s="1"/>
  <c r="AJ2592" i="1" a="1"/>
  <c r="AJ2592" i="1" s="1"/>
  <c r="AJ2593" i="1" a="1"/>
  <c r="AJ2593" i="1" s="1"/>
  <c r="AJ2594" i="1" a="1"/>
  <c r="AJ2594" i="1" s="1"/>
  <c r="AJ2595" i="1" a="1"/>
  <c r="AJ2595" i="1" s="1"/>
  <c r="AJ2596" i="1" a="1"/>
  <c r="AJ2596" i="1" s="1"/>
  <c r="AJ2597" i="1" a="1"/>
  <c r="AJ2597" i="1" s="1"/>
  <c r="AJ2598" i="1" a="1"/>
  <c r="AJ2598" i="1" s="1"/>
  <c r="AJ2599" i="1" a="1"/>
  <c r="AJ2599" i="1" s="1"/>
  <c r="AJ2600" i="1" a="1"/>
  <c r="AJ2600" i="1" s="1"/>
  <c r="AJ2601" i="1" a="1"/>
  <c r="AJ2601" i="1" s="1"/>
  <c r="AJ2602" i="1" a="1"/>
  <c r="AJ2602" i="1" s="1"/>
  <c r="AJ2603" i="1" a="1"/>
  <c r="AJ2603" i="1" s="1"/>
  <c r="AJ2604" i="1" a="1"/>
  <c r="AJ2604" i="1" s="1"/>
  <c r="AJ2605" i="1" a="1"/>
  <c r="AJ2605" i="1" s="1"/>
  <c r="AJ2606" i="1" a="1"/>
  <c r="AJ2606" i="1" s="1"/>
  <c r="AJ2607" i="1" a="1"/>
  <c r="AJ2607" i="1" s="1"/>
  <c r="AJ2608" i="1" a="1"/>
  <c r="AJ2608" i="1" s="1"/>
  <c r="AJ2609" i="1" a="1"/>
  <c r="AJ2609" i="1" s="1"/>
  <c r="AJ2610" i="1" a="1"/>
  <c r="AJ2610" i="1" s="1"/>
  <c r="AJ2611" i="1" a="1"/>
  <c r="AJ2611" i="1" s="1"/>
  <c r="AJ2612" i="1" a="1"/>
  <c r="AJ2612" i="1" s="1"/>
  <c r="AJ2613" i="1" a="1"/>
  <c r="AJ2613" i="1" s="1"/>
  <c r="AJ2614" i="1" a="1"/>
  <c r="AJ2614" i="1" s="1"/>
  <c r="AJ2615" i="1" a="1"/>
  <c r="AJ2615" i="1" s="1"/>
  <c r="AJ2616" i="1" a="1"/>
  <c r="AJ2616" i="1" s="1"/>
  <c r="AJ2617" i="1" a="1"/>
  <c r="AJ2617" i="1" s="1"/>
  <c r="AJ2618" i="1" a="1"/>
  <c r="AJ2618" i="1" s="1"/>
  <c r="AJ2619" i="1" a="1"/>
  <c r="AJ2619" i="1" s="1"/>
  <c r="AJ2620" i="1" a="1"/>
  <c r="AJ2620" i="1" s="1"/>
  <c r="AJ2621" i="1" a="1"/>
  <c r="AJ2621" i="1" s="1"/>
  <c r="AJ2622" i="1" a="1"/>
  <c r="AJ2622" i="1" s="1"/>
  <c r="AJ2623" i="1" a="1"/>
  <c r="AJ2623" i="1" s="1"/>
  <c r="AJ2624" i="1" a="1"/>
  <c r="AJ2624" i="1" s="1"/>
  <c r="AJ2625" i="1" a="1"/>
  <c r="AJ2625" i="1" s="1"/>
  <c r="AJ2626" i="1" a="1"/>
  <c r="AJ2626" i="1" s="1"/>
  <c r="AJ2627" i="1" a="1"/>
  <c r="AJ2627" i="1" s="1"/>
  <c r="AJ2628" i="1" a="1"/>
  <c r="AJ2628" i="1" s="1"/>
  <c r="AJ2629" i="1" a="1"/>
  <c r="AJ2629" i="1" s="1"/>
  <c r="AJ2630" i="1" a="1"/>
  <c r="AJ2630" i="1" s="1"/>
  <c r="AJ2631" i="1" a="1"/>
  <c r="AJ2631" i="1" s="1"/>
  <c r="AJ2632" i="1" a="1"/>
  <c r="AJ2632" i="1" s="1"/>
  <c r="AJ2633" i="1" a="1"/>
  <c r="AJ2633" i="1" s="1"/>
  <c r="AJ2634" i="1" a="1"/>
  <c r="AJ2634" i="1" s="1"/>
  <c r="AJ2635" i="1" a="1"/>
  <c r="AJ2635" i="1" s="1"/>
  <c r="AJ2636" i="1" a="1"/>
  <c r="AJ2636" i="1" s="1"/>
  <c r="AJ2637" i="1" a="1"/>
  <c r="AJ2637" i="1" s="1"/>
  <c r="AJ2638" i="1" a="1"/>
  <c r="AJ2638" i="1" s="1"/>
  <c r="AJ2639" i="1" a="1"/>
  <c r="AJ2639" i="1" s="1"/>
  <c r="AJ2640" i="1" a="1"/>
  <c r="AJ2640" i="1" s="1"/>
  <c r="AJ2641" i="1" a="1"/>
  <c r="AJ2641" i="1" s="1"/>
  <c r="AJ2642" i="1" a="1"/>
  <c r="AJ2642" i="1" s="1"/>
  <c r="AJ2643" i="1" a="1"/>
  <c r="AJ2643" i="1" s="1"/>
  <c r="AJ2644" i="1" a="1"/>
  <c r="AJ2644" i="1" s="1"/>
  <c r="AJ2645" i="1" a="1"/>
  <c r="AJ2645" i="1" s="1"/>
  <c r="AJ2646" i="1" a="1"/>
  <c r="AJ2646" i="1" s="1"/>
  <c r="AJ2647" i="1" a="1"/>
  <c r="AJ2647" i="1" s="1"/>
  <c r="AJ2648" i="1" a="1"/>
  <c r="AJ2648" i="1" s="1"/>
  <c r="AJ2649" i="1" a="1"/>
  <c r="AJ2649" i="1" s="1"/>
  <c r="AJ2650" i="1" a="1"/>
  <c r="AJ2650" i="1" s="1"/>
  <c r="AJ2651" i="1" a="1"/>
  <c r="AJ2651" i="1" s="1"/>
  <c r="AJ2652" i="1" a="1"/>
  <c r="AJ2652" i="1" s="1"/>
  <c r="AJ2653" i="1" a="1"/>
  <c r="AJ2653" i="1" s="1"/>
  <c r="AJ2654" i="1" a="1"/>
  <c r="AJ2654" i="1" s="1"/>
  <c r="AJ2655" i="1" a="1"/>
  <c r="AJ2655" i="1" s="1"/>
  <c r="AJ2656" i="1" a="1"/>
  <c r="AJ2656" i="1" s="1"/>
  <c r="AJ2657" i="1" a="1"/>
  <c r="AJ2657" i="1" s="1"/>
  <c r="AJ2658" i="1" a="1"/>
  <c r="AJ2658" i="1" s="1"/>
  <c r="AJ2659" i="1" a="1"/>
  <c r="AJ2659" i="1" s="1"/>
  <c r="AJ2660" i="1" a="1"/>
  <c r="AJ2660" i="1" s="1"/>
  <c r="AJ2661" i="1" a="1"/>
  <c r="AJ2661" i="1" s="1"/>
  <c r="AJ2662" i="1" a="1"/>
  <c r="AJ2662" i="1" s="1"/>
  <c r="AJ2663" i="1" a="1"/>
  <c r="AJ2663" i="1" s="1"/>
  <c r="AJ2664" i="1" a="1"/>
  <c r="AJ2664" i="1" s="1"/>
  <c r="AJ2665" i="1" a="1"/>
  <c r="AJ2665" i="1" s="1"/>
  <c r="AJ2666" i="1" a="1"/>
  <c r="AJ2666" i="1" s="1"/>
  <c r="AJ2667" i="1" a="1"/>
  <c r="AJ2667" i="1" s="1"/>
  <c r="AJ2668" i="1" a="1"/>
  <c r="AJ2668" i="1" s="1"/>
  <c r="AJ2669" i="1" a="1"/>
  <c r="AJ2669" i="1" s="1"/>
  <c r="AJ2670" i="1" a="1"/>
  <c r="AJ2670" i="1" s="1"/>
  <c r="AJ2671" i="1" a="1"/>
  <c r="AJ2671" i="1" s="1"/>
  <c r="AJ2672" i="1" a="1"/>
  <c r="AJ2672" i="1" s="1"/>
  <c r="AJ2673" i="1" a="1"/>
  <c r="AJ2673" i="1" s="1"/>
  <c r="AJ2674" i="1" a="1"/>
  <c r="AJ2674" i="1" s="1"/>
  <c r="AJ2675" i="1" a="1"/>
  <c r="AJ2675" i="1" s="1"/>
  <c r="AJ2676" i="1" a="1"/>
  <c r="AJ2676" i="1" s="1"/>
  <c r="AJ2677" i="1" a="1"/>
  <c r="AJ2677" i="1" s="1"/>
  <c r="AJ2678" i="1" a="1"/>
  <c r="AJ2678" i="1" s="1"/>
  <c r="AJ2679" i="1" a="1"/>
  <c r="AJ2679" i="1" s="1"/>
  <c r="AJ2680" i="1" a="1"/>
  <c r="AJ2680" i="1" s="1"/>
  <c r="AJ2681" i="1" a="1"/>
  <c r="AJ2681" i="1" s="1"/>
  <c r="AJ2682" i="1" a="1"/>
  <c r="AJ2682" i="1" s="1"/>
  <c r="AJ2683" i="1" a="1"/>
  <c r="AJ2683" i="1" s="1"/>
  <c r="AJ2684" i="1" a="1"/>
  <c r="AJ2684" i="1" s="1"/>
  <c r="AJ2685" i="1" a="1"/>
  <c r="AJ2685" i="1" s="1"/>
  <c r="AJ2686" i="1" a="1"/>
  <c r="AJ2686" i="1" s="1"/>
  <c r="AJ2687" i="1" a="1"/>
  <c r="AJ2687" i="1" s="1"/>
  <c r="AJ2688" i="1" a="1"/>
  <c r="AJ2688" i="1" s="1"/>
  <c r="AJ2689" i="1" a="1"/>
  <c r="AJ2689" i="1" s="1"/>
  <c r="AJ2690" i="1" a="1"/>
  <c r="AJ2690" i="1" s="1"/>
  <c r="AJ2691" i="1" a="1"/>
  <c r="AJ2691" i="1" s="1"/>
  <c r="AJ2692" i="1" a="1"/>
  <c r="AJ2692" i="1" s="1"/>
  <c r="AJ2693" i="1" a="1"/>
  <c r="AJ2693" i="1" s="1"/>
  <c r="AJ2694" i="1" a="1"/>
  <c r="AJ2694" i="1" s="1"/>
  <c r="AJ2695" i="1" a="1"/>
  <c r="AJ2695" i="1" s="1"/>
  <c r="AJ2696" i="1" a="1"/>
  <c r="AJ2696" i="1" s="1"/>
  <c r="AJ2697" i="1" a="1"/>
  <c r="AJ2697" i="1" s="1"/>
  <c r="AJ2698" i="1" a="1"/>
  <c r="AJ2698" i="1" s="1"/>
  <c r="AJ2699" i="1" a="1"/>
  <c r="AJ2699" i="1" s="1"/>
  <c r="AJ2700" i="1" a="1"/>
  <c r="AJ2700" i="1" s="1"/>
  <c r="AJ2701" i="1" a="1"/>
  <c r="AJ2701" i="1" s="1"/>
  <c r="AJ2702" i="1" a="1"/>
  <c r="AJ2702" i="1" s="1"/>
  <c r="AJ2703" i="1" a="1"/>
  <c r="AJ2703" i="1" s="1"/>
  <c r="AJ2704" i="1" a="1"/>
  <c r="AJ2704" i="1" s="1"/>
  <c r="AJ2705" i="1" a="1"/>
  <c r="AJ2705" i="1" s="1"/>
  <c r="AJ2706" i="1" a="1"/>
  <c r="AJ2706" i="1" s="1"/>
  <c r="AJ2707" i="1" a="1"/>
  <c r="AJ2707" i="1" s="1"/>
  <c r="AJ2708" i="1" a="1"/>
  <c r="AJ2708" i="1" s="1"/>
  <c r="AJ2709" i="1" a="1"/>
  <c r="AJ2709" i="1" s="1"/>
  <c r="AJ2710" i="1" a="1"/>
  <c r="AJ2710" i="1" s="1"/>
  <c r="AJ2711" i="1" a="1"/>
  <c r="AJ2711" i="1" s="1"/>
  <c r="AJ2712" i="1" a="1"/>
  <c r="AJ2712" i="1" s="1"/>
  <c r="AJ2713" i="1" a="1"/>
  <c r="AJ2713" i="1" s="1"/>
  <c r="AJ2714" i="1" a="1"/>
  <c r="AJ2714" i="1" s="1"/>
  <c r="AJ2715" i="1" a="1"/>
  <c r="AJ2715" i="1" s="1"/>
  <c r="AJ2716" i="1" a="1"/>
  <c r="AJ2716" i="1" s="1"/>
  <c r="AJ2717" i="1" a="1"/>
  <c r="AJ2717" i="1" s="1"/>
  <c r="AJ2718" i="1" a="1"/>
  <c r="AJ2718" i="1" s="1"/>
  <c r="AJ2719" i="1" a="1"/>
  <c r="AJ2719" i="1" s="1"/>
  <c r="AJ2720" i="1" a="1"/>
  <c r="AJ2720" i="1" s="1"/>
  <c r="AJ2721" i="1" a="1"/>
  <c r="AJ2721" i="1" s="1"/>
  <c r="AJ2722" i="1" a="1"/>
  <c r="AJ2722" i="1" s="1"/>
  <c r="AJ2723" i="1" a="1"/>
  <c r="AJ2723" i="1" s="1"/>
  <c r="AJ2724" i="1" a="1"/>
  <c r="AJ2724" i="1" s="1"/>
  <c r="AJ2725" i="1" a="1"/>
  <c r="AJ2725" i="1" s="1"/>
  <c r="AJ2726" i="1" a="1"/>
  <c r="AJ2726" i="1" s="1"/>
  <c r="AJ2727" i="1" a="1"/>
  <c r="AJ2727" i="1" s="1"/>
  <c r="AJ2728" i="1" a="1"/>
  <c r="AJ2728" i="1" s="1"/>
  <c r="AJ2729" i="1" a="1"/>
  <c r="AJ2729" i="1" s="1"/>
  <c r="AJ2730" i="1" a="1"/>
  <c r="AJ2730" i="1" s="1"/>
  <c r="AJ2731" i="1" a="1"/>
  <c r="AJ2731" i="1" s="1"/>
  <c r="AJ2732" i="1" a="1"/>
  <c r="AJ2732" i="1" s="1"/>
  <c r="AJ2733" i="1" a="1"/>
  <c r="AJ2733" i="1" s="1"/>
  <c r="AJ2734" i="1" a="1"/>
  <c r="AJ2734" i="1" s="1"/>
  <c r="AJ2735" i="1" a="1"/>
  <c r="AJ2735" i="1" s="1"/>
  <c r="AJ2736" i="1" a="1"/>
  <c r="AJ2736" i="1" s="1"/>
  <c r="AJ2737" i="1" a="1"/>
  <c r="AJ2737" i="1" s="1"/>
  <c r="AJ2738" i="1" a="1"/>
  <c r="AJ2738" i="1" s="1"/>
  <c r="AJ2739" i="1" a="1"/>
  <c r="AJ2739" i="1" s="1"/>
  <c r="AJ2740" i="1" a="1"/>
  <c r="AJ2740" i="1" s="1"/>
  <c r="AJ2741" i="1" a="1"/>
  <c r="AJ2741" i="1" s="1"/>
  <c r="AJ2742" i="1" a="1"/>
  <c r="AJ2742" i="1" s="1"/>
  <c r="AJ2743" i="1" a="1"/>
  <c r="AJ2743" i="1" s="1"/>
  <c r="AJ2744" i="1" a="1"/>
  <c r="AJ2744" i="1" s="1"/>
  <c r="AJ2745" i="1" a="1"/>
  <c r="AJ2745" i="1" s="1"/>
  <c r="AJ2746" i="1" a="1"/>
  <c r="AJ2746" i="1" s="1"/>
  <c r="AJ2747" i="1" a="1"/>
  <c r="AJ2747" i="1" s="1"/>
  <c r="AJ2748" i="1" a="1"/>
  <c r="AJ2748" i="1" s="1"/>
  <c r="AJ2749" i="1" a="1"/>
  <c r="AJ2749" i="1" s="1"/>
  <c r="AJ2750" i="1" a="1"/>
  <c r="AJ2750" i="1" s="1"/>
  <c r="AJ2751" i="1" a="1"/>
  <c r="AJ2751" i="1" s="1"/>
  <c r="AJ2752" i="1" a="1"/>
  <c r="AJ2752" i="1" s="1"/>
  <c r="AJ2753" i="1" a="1"/>
  <c r="AJ2753" i="1" s="1"/>
  <c r="AJ2754" i="1" a="1"/>
  <c r="AJ2754" i="1" s="1"/>
  <c r="AJ2755" i="1" a="1"/>
  <c r="AJ2755" i="1" s="1"/>
  <c r="AJ2756" i="1" a="1"/>
  <c r="AJ2756" i="1" s="1"/>
  <c r="AJ2757" i="1" a="1"/>
  <c r="AJ2757" i="1" s="1"/>
  <c r="AJ2758" i="1" a="1"/>
  <c r="AJ2758" i="1" s="1"/>
  <c r="AJ2759" i="1" a="1"/>
  <c r="AJ2759" i="1" s="1"/>
  <c r="AJ2760" i="1" a="1"/>
  <c r="AJ2760" i="1" s="1"/>
  <c r="AJ2761" i="1" a="1"/>
  <c r="AJ2761" i="1" s="1"/>
  <c r="AJ2762" i="1" a="1"/>
  <c r="AJ2762" i="1" s="1"/>
  <c r="AJ2763" i="1" a="1"/>
  <c r="AJ2763" i="1" s="1"/>
  <c r="AJ2764" i="1" a="1"/>
  <c r="AJ2764" i="1" s="1"/>
  <c r="AJ2765" i="1" a="1"/>
  <c r="AJ2765" i="1" s="1"/>
  <c r="AJ2766" i="1" a="1"/>
  <c r="AJ2766" i="1" s="1"/>
  <c r="AJ2767" i="1" a="1"/>
  <c r="AJ2767" i="1" s="1"/>
  <c r="AJ2768" i="1" a="1"/>
  <c r="AJ2768" i="1" s="1"/>
  <c r="AJ2769" i="1" a="1"/>
  <c r="AJ2769" i="1" s="1"/>
  <c r="AJ2770" i="1" a="1"/>
  <c r="AJ2770" i="1" s="1"/>
  <c r="AJ2771" i="1" a="1"/>
  <c r="AJ2771" i="1" s="1"/>
  <c r="AJ2772" i="1" a="1"/>
  <c r="AJ2772" i="1" s="1"/>
  <c r="AJ2773" i="1" a="1"/>
  <c r="AJ2773" i="1" s="1"/>
  <c r="AJ2774" i="1" a="1"/>
  <c r="AJ2774" i="1" s="1"/>
  <c r="AJ2775" i="1" a="1"/>
  <c r="AJ2775" i="1" s="1"/>
  <c r="AJ2776" i="1" a="1"/>
  <c r="AJ2776" i="1" s="1"/>
  <c r="AJ2777" i="1" a="1"/>
  <c r="AJ2777" i="1" s="1"/>
  <c r="AJ2778" i="1" a="1"/>
  <c r="AJ2778" i="1" s="1"/>
  <c r="AJ2779" i="1" a="1"/>
  <c r="AJ2779" i="1" s="1"/>
  <c r="AJ2780" i="1" a="1"/>
  <c r="AJ2780" i="1" s="1"/>
  <c r="AJ2781" i="1" a="1"/>
  <c r="AJ2781" i="1" s="1"/>
  <c r="AJ2782" i="1" a="1"/>
  <c r="AJ2782" i="1" s="1"/>
  <c r="AJ2783" i="1" a="1"/>
  <c r="AJ2783" i="1" s="1"/>
  <c r="AJ2784" i="1" a="1"/>
  <c r="AJ2784" i="1" s="1"/>
  <c r="AJ2785" i="1" a="1"/>
  <c r="AJ2785" i="1" s="1"/>
  <c r="AJ2786" i="1" a="1"/>
  <c r="AJ2786" i="1" s="1"/>
  <c r="AJ2787" i="1" a="1"/>
  <c r="AJ2787" i="1" s="1"/>
  <c r="AJ2788" i="1" a="1"/>
  <c r="AJ2788" i="1" s="1"/>
  <c r="AJ2789" i="1" a="1"/>
  <c r="AJ2789" i="1" s="1"/>
  <c r="AJ2790" i="1" a="1"/>
  <c r="AJ2790" i="1" s="1"/>
  <c r="AJ2791" i="1" a="1"/>
  <c r="AJ2791" i="1" s="1"/>
  <c r="AJ2792" i="1" a="1"/>
  <c r="AJ2792" i="1" s="1"/>
  <c r="AJ2793" i="1" a="1"/>
  <c r="AJ2793" i="1" s="1"/>
  <c r="AJ2794" i="1" a="1"/>
  <c r="AJ2794" i="1" s="1"/>
  <c r="AJ2795" i="1" a="1"/>
  <c r="AJ2795" i="1" s="1"/>
  <c r="AJ2796" i="1" a="1"/>
  <c r="AJ2796" i="1" s="1"/>
  <c r="AJ2797" i="1" a="1"/>
  <c r="AJ2797" i="1" s="1"/>
  <c r="AJ2798" i="1" a="1"/>
  <c r="AJ2798" i="1" s="1"/>
  <c r="AJ2799" i="1" a="1"/>
  <c r="AJ2799" i="1" s="1"/>
  <c r="AJ2800" i="1" a="1"/>
  <c r="AJ2800" i="1" s="1"/>
  <c r="AJ2801" i="1" a="1"/>
  <c r="AJ2801" i="1" s="1"/>
  <c r="AJ2802" i="1" a="1"/>
  <c r="AJ2802" i="1" s="1"/>
  <c r="AJ2803" i="1" a="1"/>
  <c r="AJ2803" i="1" s="1"/>
  <c r="AJ2804" i="1" a="1"/>
  <c r="AJ2804" i="1" s="1"/>
  <c r="AJ2805" i="1" a="1"/>
  <c r="AJ2805" i="1" s="1"/>
  <c r="AJ2806" i="1" a="1"/>
  <c r="AJ2806" i="1" s="1"/>
  <c r="AJ2807" i="1" a="1"/>
  <c r="AJ2807" i="1" s="1"/>
  <c r="AJ2808" i="1" a="1"/>
  <c r="AJ2808" i="1" s="1"/>
  <c r="AJ2809" i="1" a="1"/>
  <c r="AJ2809" i="1" s="1"/>
  <c r="AJ2810" i="1" a="1"/>
  <c r="AJ2810" i="1" s="1"/>
  <c r="AJ2811" i="1" a="1"/>
  <c r="AJ2811" i="1" s="1"/>
  <c r="AJ2812" i="1" a="1"/>
  <c r="AJ2812" i="1" s="1"/>
  <c r="AJ2813" i="1" a="1"/>
  <c r="AJ2813" i="1" s="1"/>
  <c r="AJ2814" i="1" a="1"/>
  <c r="AJ2814" i="1" s="1"/>
  <c r="AJ2815" i="1" a="1"/>
  <c r="AJ2815" i="1" s="1"/>
  <c r="AJ2816" i="1" a="1"/>
  <c r="AJ2816" i="1" s="1"/>
  <c r="AJ2817" i="1" a="1"/>
  <c r="AJ2817" i="1" s="1"/>
  <c r="AJ2818" i="1" a="1"/>
  <c r="AJ2818" i="1" s="1"/>
  <c r="AJ2819" i="1" a="1"/>
  <c r="AJ2819" i="1" s="1"/>
  <c r="AJ2820" i="1" a="1"/>
  <c r="AJ2820" i="1" s="1"/>
  <c r="AJ2821" i="1" a="1"/>
  <c r="AJ2821" i="1" s="1"/>
  <c r="AJ2822" i="1" a="1"/>
  <c r="AJ2822" i="1" s="1"/>
  <c r="AJ2823" i="1" a="1"/>
  <c r="AJ2823" i="1" s="1"/>
  <c r="AJ2824" i="1" a="1"/>
  <c r="AJ2824" i="1" s="1"/>
  <c r="AJ2825" i="1" a="1"/>
  <c r="AJ2825" i="1" s="1"/>
  <c r="AJ2826" i="1" a="1"/>
  <c r="AJ2826" i="1" s="1"/>
  <c r="AJ2827" i="1" a="1"/>
  <c r="AJ2827" i="1"/>
  <c r="AJ2828" i="1" a="1"/>
  <c r="AJ2828" i="1" s="1"/>
  <c r="AJ2829" i="1" a="1"/>
  <c r="AJ2829" i="1" s="1"/>
  <c r="AJ2830" i="1" a="1"/>
  <c r="AJ2830" i="1" s="1"/>
  <c r="AJ2831" i="1" a="1"/>
  <c r="AJ2831" i="1" s="1"/>
  <c r="AJ2832" i="1" a="1"/>
  <c r="AJ2832" i="1" s="1"/>
  <c r="AJ2833" i="1" a="1"/>
  <c r="AJ2833" i="1" s="1"/>
  <c r="AJ2834" i="1" a="1"/>
  <c r="AJ2834" i="1" s="1"/>
  <c r="AJ2835" i="1" a="1"/>
  <c r="AJ2835" i="1" s="1"/>
  <c r="AJ2836" i="1" a="1"/>
  <c r="AJ2836" i="1" s="1"/>
  <c r="AJ2837" i="1" a="1"/>
  <c r="AJ2837" i="1" s="1"/>
  <c r="AJ2838" i="1" a="1"/>
  <c r="AJ2838" i="1" s="1"/>
  <c r="AJ2839" i="1" a="1"/>
  <c r="AJ2839" i="1" s="1"/>
  <c r="AJ2840" i="1" a="1"/>
  <c r="AJ2840" i="1" s="1"/>
  <c r="AJ2841" i="1" a="1"/>
  <c r="AJ2841" i="1" s="1"/>
  <c r="AJ2842" i="1" a="1"/>
  <c r="AJ2842" i="1" s="1"/>
  <c r="AJ2843" i="1" a="1"/>
  <c r="AJ2843" i="1" s="1"/>
  <c r="AJ2844" i="1" a="1"/>
  <c r="AJ2844" i="1" s="1"/>
  <c r="AJ2845" i="1" a="1"/>
  <c r="AJ2845" i="1" s="1"/>
  <c r="AJ2846" i="1" a="1"/>
  <c r="AJ2846" i="1" s="1"/>
  <c r="AJ2847" i="1" a="1"/>
  <c r="AJ2847" i="1" s="1"/>
  <c r="AJ2848" i="1" a="1"/>
  <c r="AJ2848" i="1" s="1"/>
  <c r="AJ2849" i="1" a="1"/>
  <c r="AJ2849" i="1" s="1"/>
  <c r="AJ2850" i="1" a="1"/>
  <c r="AJ2850" i="1" s="1"/>
  <c r="AJ2851" i="1" a="1"/>
  <c r="AJ2851" i="1" s="1"/>
  <c r="AJ2852" i="1" a="1"/>
  <c r="AJ2852" i="1" s="1"/>
  <c r="AJ2853" i="1" a="1"/>
  <c r="AJ2853" i="1" s="1"/>
  <c r="AJ2854" i="1" a="1"/>
  <c r="AJ2854" i="1" s="1"/>
  <c r="AJ2855" i="1" a="1"/>
  <c r="AJ2855" i="1" s="1"/>
  <c r="AJ2856" i="1" a="1"/>
  <c r="AJ2856" i="1" s="1"/>
  <c r="AJ2857" i="1" a="1"/>
  <c r="AJ2857" i="1" s="1"/>
  <c r="AJ2858" i="1" a="1"/>
  <c r="AJ2858" i="1" s="1"/>
  <c r="AJ2859" i="1" a="1"/>
  <c r="AJ2859" i="1" s="1"/>
  <c r="AJ2860" i="1" a="1"/>
  <c r="AJ2860" i="1" s="1"/>
  <c r="AJ2861" i="1" a="1"/>
  <c r="AJ2861" i="1" s="1"/>
  <c r="AJ2862" i="1" a="1"/>
  <c r="AJ2862" i="1" s="1"/>
  <c r="AJ2863" i="1" a="1"/>
  <c r="AJ2863" i="1" s="1"/>
  <c r="AJ2864" i="1" a="1"/>
  <c r="AJ2864" i="1" s="1"/>
  <c r="AJ2865" i="1" a="1"/>
  <c r="AJ2865" i="1" s="1"/>
  <c r="AJ2866" i="1" a="1"/>
  <c r="AJ2866" i="1" s="1"/>
  <c r="AJ2867" i="1" a="1"/>
  <c r="AJ2867" i="1" s="1"/>
  <c r="AJ2868" i="1" a="1"/>
  <c r="AJ2868" i="1" s="1"/>
  <c r="AJ2869" i="1" a="1"/>
  <c r="AJ2869" i="1" s="1"/>
  <c r="AJ2870" i="1" a="1"/>
  <c r="AJ2870" i="1" s="1"/>
  <c r="AJ2871" i="1" a="1"/>
  <c r="AJ2871" i="1" s="1"/>
  <c r="AJ2872" i="1" a="1"/>
  <c r="AJ2872" i="1" s="1"/>
  <c r="AJ2873" i="1" a="1"/>
  <c r="AJ2873" i="1" s="1"/>
  <c r="AJ2874" i="1" a="1"/>
  <c r="AJ2874" i="1" s="1"/>
  <c r="AJ2875" i="1" a="1"/>
  <c r="AJ2875" i="1" s="1"/>
  <c r="AJ2876" i="1" a="1"/>
  <c r="AJ2876" i="1" s="1"/>
  <c r="AJ2877" i="1" a="1"/>
  <c r="AJ2877" i="1" s="1"/>
  <c r="AJ2878" i="1" a="1"/>
  <c r="AJ2878" i="1" s="1"/>
  <c r="AJ2879" i="1" a="1"/>
  <c r="AJ2879" i="1" s="1"/>
  <c r="AJ2880" i="1" a="1"/>
  <c r="AJ2880" i="1" s="1"/>
  <c r="AJ2881" i="1" a="1"/>
  <c r="AJ2881" i="1" s="1"/>
  <c r="AJ2882" i="1" a="1"/>
  <c r="AJ2882" i="1" s="1"/>
  <c r="AJ2883" i="1" a="1"/>
  <c r="AJ2883" i="1" s="1"/>
  <c r="AJ2884" i="1" a="1"/>
  <c r="AJ2884" i="1" s="1"/>
  <c r="AJ2885" i="1" a="1"/>
  <c r="AJ2885" i="1" s="1"/>
  <c r="AJ2886" i="1" a="1"/>
  <c r="AJ2886" i="1" s="1"/>
  <c r="AJ2887" i="1" a="1"/>
  <c r="AJ2887" i="1" s="1"/>
  <c r="AJ2888" i="1" a="1"/>
  <c r="AJ2888" i="1" s="1"/>
  <c r="AJ2889" i="1" a="1"/>
  <c r="AJ2889" i="1" s="1"/>
  <c r="AJ2890" i="1" a="1"/>
  <c r="AJ2890" i="1" s="1"/>
  <c r="AJ2891" i="1" a="1"/>
  <c r="AJ2891" i="1" s="1"/>
  <c r="AJ2892" i="1" a="1"/>
  <c r="AJ2892" i="1" s="1"/>
  <c r="AJ2893" i="1" a="1"/>
  <c r="AJ2893" i="1" s="1"/>
  <c r="AJ2894" i="1" a="1"/>
  <c r="AJ2894" i="1" s="1"/>
  <c r="AJ2895" i="1" a="1"/>
  <c r="AJ2895" i="1" s="1"/>
  <c r="AJ2896" i="1" a="1"/>
  <c r="AJ2896" i="1" s="1"/>
  <c r="AJ2897" i="1" a="1"/>
  <c r="AJ2897" i="1" s="1"/>
  <c r="AJ2898" i="1" a="1"/>
  <c r="AJ2898" i="1" s="1"/>
  <c r="AJ2899" i="1" a="1"/>
  <c r="AJ2899" i="1" s="1"/>
  <c r="AJ2900" i="1" a="1"/>
  <c r="AJ2900" i="1" s="1"/>
  <c r="AJ2901" i="1" a="1"/>
  <c r="AJ2901" i="1" s="1"/>
  <c r="AJ2902" i="1" a="1"/>
  <c r="AJ2902" i="1" s="1"/>
  <c r="AJ2903" i="1" a="1"/>
  <c r="AJ2903" i="1" s="1"/>
  <c r="AJ2904" i="1" a="1"/>
  <c r="AJ2904" i="1" s="1"/>
  <c r="AJ2905" i="1" a="1"/>
  <c r="AJ2905" i="1" s="1"/>
  <c r="AJ2906" i="1" a="1"/>
  <c r="AJ2906" i="1" s="1"/>
  <c r="AJ2907" i="1" a="1"/>
  <c r="AJ2907" i="1" s="1"/>
  <c r="AJ2908" i="1" a="1"/>
  <c r="AJ2908" i="1" s="1"/>
  <c r="AJ2909" i="1" a="1"/>
  <c r="AJ2909" i="1" s="1"/>
  <c r="AJ2910" i="1" a="1"/>
  <c r="AJ2910" i="1" s="1"/>
  <c r="AJ2911" i="1" a="1"/>
  <c r="AJ2911" i="1" s="1"/>
  <c r="AJ2912" i="1" a="1"/>
  <c r="AJ2912" i="1" s="1"/>
  <c r="AJ2913" i="1" a="1"/>
  <c r="AJ2913" i="1" s="1"/>
  <c r="AJ2914" i="1" a="1"/>
  <c r="AJ2914" i="1" s="1"/>
  <c r="AJ2915" i="1" a="1"/>
  <c r="AJ2915" i="1" s="1"/>
  <c r="AJ2916" i="1" a="1"/>
  <c r="AJ2916" i="1" s="1"/>
  <c r="AJ2917" i="1" a="1"/>
  <c r="AJ2917" i="1" s="1"/>
  <c r="AJ2918" i="1" a="1"/>
  <c r="AJ2918" i="1" s="1"/>
  <c r="AJ2919" i="1" a="1"/>
  <c r="AJ2919" i="1" s="1"/>
  <c r="AJ2920" i="1" a="1"/>
  <c r="AJ2920" i="1" s="1"/>
  <c r="AJ2921" i="1" a="1"/>
  <c r="AJ2921" i="1" s="1"/>
  <c r="AJ2922" i="1" a="1"/>
  <c r="AJ2922" i="1" s="1"/>
  <c r="AJ2923" i="1" a="1"/>
  <c r="AJ2923" i="1" s="1"/>
  <c r="AJ2924" i="1" a="1"/>
  <c r="AJ2924" i="1" s="1"/>
  <c r="AJ2925" i="1" a="1"/>
  <c r="AJ2925" i="1" s="1"/>
  <c r="AJ2926" i="1" a="1"/>
  <c r="AJ2926" i="1" s="1"/>
  <c r="AJ2927" i="1" a="1"/>
  <c r="AJ2927" i="1" s="1"/>
  <c r="AJ2928" i="1" a="1"/>
  <c r="AJ2928" i="1" s="1"/>
  <c r="AJ2929" i="1" a="1"/>
  <c r="AJ2929" i="1" s="1"/>
  <c r="AJ2930" i="1" a="1"/>
  <c r="AJ2930" i="1" s="1"/>
  <c r="AJ2931" i="1" a="1"/>
  <c r="AJ2931" i="1" s="1"/>
  <c r="AJ2932" i="1" a="1"/>
  <c r="AJ2932" i="1" s="1"/>
  <c r="AJ2933" i="1" a="1"/>
  <c r="AJ2933" i="1" s="1"/>
  <c r="AJ2934" i="1" a="1"/>
  <c r="AJ2934" i="1" s="1"/>
  <c r="AJ2935" i="1" a="1"/>
  <c r="AJ2935" i="1" s="1"/>
  <c r="AJ2936" i="1" a="1"/>
  <c r="AJ2936" i="1" s="1"/>
  <c r="AJ2937" i="1" a="1"/>
  <c r="AJ2937" i="1" s="1"/>
  <c r="AJ2938" i="1" a="1"/>
  <c r="AJ2938" i="1" s="1"/>
  <c r="AJ2939" i="1" a="1"/>
  <c r="AJ2939" i="1" s="1"/>
  <c r="AJ2940" i="1" a="1"/>
  <c r="AJ2940" i="1" s="1"/>
  <c r="AJ2941" i="1" a="1"/>
  <c r="AJ2941" i="1" s="1"/>
  <c r="AJ2942" i="1" a="1"/>
  <c r="AJ2942" i="1" s="1"/>
  <c r="AJ2943" i="1" a="1"/>
  <c r="AJ2943" i="1" s="1"/>
  <c r="AJ2944" i="1" a="1"/>
  <c r="AJ2944" i="1" s="1"/>
  <c r="AJ2945" i="1" a="1"/>
  <c r="AJ2945" i="1" s="1"/>
  <c r="AJ2946" i="1" a="1"/>
  <c r="AJ2946" i="1" s="1"/>
  <c r="AJ2947" i="1" a="1"/>
  <c r="AJ2947" i="1" s="1"/>
  <c r="AJ2948" i="1" a="1"/>
  <c r="AJ2948" i="1" s="1"/>
  <c r="AJ2949" i="1" a="1"/>
  <c r="AJ2949" i="1" s="1"/>
  <c r="AJ2950" i="1" a="1"/>
  <c r="AJ2950" i="1" s="1"/>
  <c r="AJ2951" i="1" a="1"/>
  <c r="AJ2951" i="1" s="1"/>
  <c r="AJ2952" i="1" a="1"/>
  <c r="AJ2952" i="1" s="1"/>
  <c r="AJ2953" i="1" a="1"/>
  <c r="AJ2953" i="1" s="1"/>
  <c r="AJ2954" i="1" a="1"/>
  <c r="AJ2954" i="1" s="1"/>
  <c r="AJ2955" i="1" a="1"/>
  <c r="AJ2955" i="1" s="1"/>
  <c r="AJ2956" i="1" a="1"/>
  <c r="AJ2956" i="1" s="1"/>
  <c r="AJ2957" i="1" a="1"/>
  <c r="AJ2957" i="1" s="1"/>
  <c r="AJ2958" i="1" a="1"/>
  <c r="AJ2958" i="1" s="1"/>
  <c r="AJ2959" i="1" a="1"/>
  <c r="AJ2959" i="1" s="1"/>
  <c r="AJ2960" i="1" a="1"/>
  <c r="AJ2960" i="1" s="1"/>
  <c r="AJ2961" i="1" a="1"/>
  <c r="AJ2961" i="1" s="1"/>
  <c r="AJ2962" i="1" a="1"/>
  <c r="AJ2962" i="1" s="1"/>
  <c r="AJ2963" i="1" a="1"/>
  <c r="AJ2963" i="1" s="1"/>
  <c r="AJ2964" i="1" a="1"/>
  <c r="AJ2964" i="1" s="1"/>
  <c r="AJ2965" i="1" a="1"/>
  <c r="AJ2965" i="1" s="1"/>
  <c r="AJ2966" i="1" a="1"/>
  <c r="AJ2966" i="1" s="1"/>
  <c r="AJ2967" i="1" a="1"/>
  <c r="AJ2967" i="1" s="1"/>
  <c r="AJ2968" i="1" a="1"/>
  <c r="AJ2968" i="1" s="1"/>
  <c r="AJ2969" i="1" a="1"/>
  <c r="AJ2969" i="1" s="1"/>
  <c r="AJ2970" i="1" a="1"/>
  <c r="AJ2970" i="1" s="1"/>
  <c r="AJ2971" i="1" a="1"/>
  <c r="AJ2971" i="1" s="1"/>
  <c r="AJ2972" i="1" a="1"/>
  <c r="AJ2972" i="1" s="1"/>
  <c r="AJ2973" i="1" a="1"/>
  <c r="AJ2973" i="1" s="1"/>
  <c r="AJ2974" i="1" a="1"/>
  <c r="AJ2974" i="1" s="1"/>
  <c r="AJ2975" i="1" a="1"/>
  <c r="AJ2975" i="1" s="1"/>
  <c r="AJ2976" i="1" a="1"/>
  <c r="AJ2976" i="1" s="1"/>
  <c r="AJ2977" i="1" a="1"/>
  <c r="AJ2977" i="1" s="1"/>
  <c r="AJ2978" i="1" a="1"/>
  <c r="AJ2978" i="1" s="1"/>
  <c r="AJ2979" i="1" a="1"/>
  <c r="AJ2979" i="1" s="1"/>
  <c r="AJ2980" i="1" a="1"/>
  <c r="AJ2980" i="1" s="1"/>
  <c r="AJ2981" i="1" a="1"/>
  <c r="AJ2981" i="1" s="1"/>
  <c r="AJ2982" i="1" a="1"/>
  <c r="AJ2982" i="1" s="1"/>
  <c r="AJ2983" i="1" a="1"/>
  <c r="AJ2983" i="1" s="1"/>
  <c r="AJ2984" i="1" a="1"/>
  <c r="AJ2984" i="1" s="1"/>
  <c r="AJ2985" i="1" a="1"/>
  <c r="AJ2985" i="1" s="1"/>
  <c r="AJ2986" i="1" a="1"/>
  <c r="AJ2986" i="1" s="1"/>
  <c r="AJ2987" i="1" a="1"/>
  <c r="AJ2987" i="1" s="1"/>
  <c r="AJ2988" i="1" a="1"/>
  <c r="AJ2988" i="1" s="1"/>
  <c r="AJ2989" i="1" a="1"/>
  <c r="AJ2989" i="1" s="1"/>
  <c r="AJ2990" i="1" a="1"/>
  <c r="AJ2990" i="1" s="1"/>
  <c r="AJ2991" i="1" a="1"/>
  <c r="AJ2991" i="1" s="1"/>
  <c r="AJ2992" i="1" a="1"/>
  <c r="AJ2992" i="1" s="1"/>
  <c r="AJ2993" i="1" a="1"/>
  <c r="AJ2993" i="1" s="1"/>
  <c r="AJ2994" i="1" a="1"/>
  <c r="AJ2994" i="1" s="1"/>
  <c r="AJ2995" i="1" a="1"/>
  <c r="AJ2995" i="1" s="1"/>
  <c r="AJ2996" i="1" a="1"/>
  <c r="AJ2996" i="1" s="1"/>
  <c r="AJ2997" i="1" a="1"/>
  <c r="AJ2997" i="1" s="1"/>
  <c r="AJ2998" i="1" a="1"/>
  <c r="AJ2998" i="1" s="1"/>
  <c r="AJ2999" i="1" a="1"/>
  <c r="AJ2999" i="1" s="1"/>
  <c r="AJ3000" i="1" a="1"/>
  <c r="AJ3000" i="1" s="1"/>
  <c r="AJ3001" i="1" a="1"/>
  <c r="AJ3001" i="1" s="1"/>
  <c r="AJ3002" i="1" a="1"/>
  <c r="AJ3002" i="1" s="1"/>
  <c r="AJ3003" i="1" a="1"/>
  <c r="AJ3003" i="1" s="1"/>
  <c r="AJ3004" i="1" a="1"/>
  <c r="AJ3004" i="1" s="1"/>
  <c r="AJ3005" i="1" a="1"/>
  <c r="AJ3005" i="1" s="1"/>
  <c r="AJ3006" i="1" a="1"/>
  <c r="AJ3006" i="1" s="1"/>
  <c r="AJ3007" i="1" a="1"/>
  <c r="AJ3007" i="1" s="1"/>
  <c r="AJ3008" i="1" a="1"/>
  <c r="AJ3008" i="1" s="1"/>
  <c r="AJ3009" i="1" a="1"/>
  <c r="AJ3009" i="1" s="1"/>
  <c r="AJ3010" i="1" a="1"/>
  <c r="AJ3010" i="1" s="1"/>
  <c r="AJ3011" i="1" a="1"/>
  <c r="AJ3011" i="1" s="1"/>
  <c r="AJ3012" i="1" a="1"/>
  <c r="AJ3012" i="1" s="1"/>
  <c r="AJ3013" i="1" a="1"/>
  <c r="AJ3013" i="1" s="1"/>
  <c r="AJ3014" i="1" a="1"/>
  <c r="AJ3014" i="1" s="1"/>
  <c r="AJ3015" i="1" a="1"/>
  <c r="AJ3015" i="1" s="1"/>
  <c r="AJ3016" i="1" a="1"/>
  <c r="AJ3016" i="1" s="1"/>
  <c r="AJ3017" i="1" a="1"/>
  <c r="AJ3017" i="1" s="1"/>
  <c r="AJ3018" i="1" a="1"/>
  <c r="AJ3018" i="1" s="1"/>
  <c r="AJ3019" i="1" a="1"/>
  <c r="AJ3019" i="1" s="1"/>
  <c r="AJ3020" i="1" a="1"/>
  <c r="AJ3020" i="1" s="1"/>
  <c r="AJ3021" i="1" a="1"/>
  <c r="AJ3021" i="1" s="1"/>
  <c r="AJ3022" i="1" a="1"/>
  <c r="AJ3022" i="1" s="1"/>
  <c r="AJ3023" i="1" a="1"/>
  <c r="AJ3023" i="1" s="1"/>
  <c r="AJ3024" i="1" a="1"/>
  <c r="AJ3024" i="1" s="1"/>
  <c r="AJ3025" i="1" a="1"/>
  <c r="AJ3025" i="1" s="1"/>
  <c r="AJ3026" i="1" a="1"/>
  <c r="AJ3026" i="1" s="1"/>
  <c r="AJ3027" i="1" a="1"/>
  <c r="AJ3027" i="1" s="1"/>
  <c r="AJ3028" i="1" a="1"/>
  <c r="AJ3028" i="1" s="1"/>
  <c r="AJ3029" i="1" a="1"/>
  <c r="AJ3029" i="1" s="1"/>
  <c r="AJ3030" i="1" a="1"/>
  <c r="AJ3030" i="1" s="1"/>
  <c r="AJ3031" i="1" a="1"/>
  <c r="AJ3031" i="1" s="1"/>
  <c r="AJ3032" i="1" a="1"/>
  <c r="AJ3032" i="1" s="1"/>
  <c r="AJ3033" i="1" a="1"/>
  <c r="AJ3033" i="1" s="1"/>
  <c r="AJ3034" i="1" a="1"/>
  <c r="AJ3034" i="1" s="1"/>
  <c r="AJ3035" i="1" a="1"/>
  <c r="AJ3035" i="1" s="1"/>
  <c r="AJ3036" i="1" a="1"/>
  <c r="AJ3036" i="1" s="1"/>
  <c r="AJ3037" i="1" a="1"/>
  <c r="AJ3037" i="1" s="1"/>
  <c r="AJ3038" i="1" a="1"/>
  <c r="AJ3038" i="1" s="1"/>
  <c r="AJ3039" i="1" a="1"/>
  <c r="AJ3039" i="1" s="1"/>
  <c r="AJ3040" i="1" a="1"/>
  <c r="AJ3040" i="1" s="1"/>
  <c r="AJ3041" i="1" a="1"/>
  <c r="AJ3041" i="1" s="1"/>
  <c r="AJ3042" i="1" a="1"/>
  <c r="AJ3042" i="1" s="1"/>
  <c r="AJ3043" i="1" a="1"/>
  <c r="AJ3043" i="1" s="1"/>
  <c r="AJ3044" i="1" a="1"/>
  <c r="AJ3044" i="1" s="1"/>
  <c r="AJ3045" i="1" a="1"/>
  <c r="AJ3045" i="1" s="1"/>
  <c r="AJ3046" i="1" a="1"/>
  <c r="AJ3046" i="1" s="1"/>
  <c r="AJ3047" i="1" a="1"/>
  <c r="AJ3047" i="1" s="1"/>
  <c r="AJ3048" i="1" a="1"/>
  <c r="AJ3048" i="1" s="1"/>
  <c r="AJ3049" i="1" a="1"/>
  <c r="AJ3049" i="1" s="1"/>
  <c r="AJ3050" i="1" a="1"/>
  <c r="AJ3050" i="1" s="1"/>
  <c r="AJ3051" i="1" a="1"/>
  <c r="AJ3051" i="1" s="1"/>
  <c r="AJ3052" i="1" a="1"/>
  <c r="AJ3052" i="1" s="1"/>
  <c r="AJ3053" i="1" a="1"/>
  <c r="AJ3053" i="1" s="1"/>
  <c r="AJ3054" i="1" a="1"/>
  <c r="AJ3054" i="1" s="1"/>
  <c r="AJ3055" i="1" a="1"/>
  <c r="AJ3055" i="1" s="1"/>
  <c r="AJ3056" i="1" a="1"/>
  <c r="AJ3056" i="1" s="1"/>
  <c r="AJ3057" i="1" a="1"/>
  <c r="AJ3057" i="1" s="1"/>
  <c r="AJ3058" i="1" a="1"/>
  <c r="AJ3058" i="1" s="1"/>
  <c r="AJ3059" i="1" a="1"/>
  <c r="AJ3059" i="1" s="1"/>
  <c r="AJ3060" i="1" a="1"/>
  <c r="AJ3060" i="1" s="1"/>
  <c r="AJ3061" i="1" a="1"/>
  <c r="AJ3061" i="1" s="1"/>
  <c r="AJ3062" i="1" a="1"/>
  <c r="AJ3062" i="1" s="1"/>
  <c r="AJ3063" i="1" a="1"/>
  <c r="AJ3063" i="1" s="1"/>
  <c r="AJ3064" i="1" a="1"/>
  <c r="AJ3064" i="1" s="1"/>
  <c r="AJ3065" i="1" a="1"/>
  <c r="AJ3065" i="1" s="1"/>
  <c r="AJ3066" i="1" a="1"/>
  <c r="AJ3066" i="1" s="1"/>
  <c r="AJ3067" i="1" a="1"/>
  <c r="AJ3067" i="1" s="1"/>
  <c r="AJ3068" i="1" a="1"/>
  <c r="AJ3068" i="1" s="1"/>
  <c r="AJ3069" i="1" a="1"/>
  <c r="AJ3069" i="1" s="1"/>
  <c r="AJ3070" i="1" a="1"/>
  <c r="AJ3070" i="1" s="1"/>
  <c r="AJ3071" i="1" a="1"/>
  <c r="AJ3071" i="1" s="1"/>
  <c r="AJ3072" i="1" a="1"/>
  <c r="AJ3072" i="1" s="1"/>
  <c r="AJ3073" i="1" a="1"/>
  <c r="AJ3073" i="1" s="1"/>
  <c r="AJ3074" i="1" a="1"/>
  <c r="AJ3074" i="1" s="1"/>
  <c r="AJ3075" i="1" a="1"/>
  <c r="AJ3075" i="1" s="1"/>
  <c r="AJ3076" i="1" a="1"/>
  <c r="AJ3076" i="1" s="1"/>
  <c r="AJ3077" i="1" a="1"/>
  <c r="AJ3077" i="1" s="1"/>
  <c r="AJ3078" i="1" a="1"/>
  <c r="AJ3078" i="1" s="1"/>
  <c r="AJ3079" i="1" a="1"/>
  <c r="AJ3079" i="1" s="1"/>
  <c r="AJ3080" i="1" a="1"/>
  <c r="AJ3080" i="1" s="1"/>
  <c r="AJ3081" i="1" a="1"/>
  <c r="AJ3081" i="1" s="1"/>
  <c r="AJ3082" i="1" a="1"/>
  <c r="AJ3082" i="1" s="1"/>
  <c r="AJ3083" i="1" a="1"/>
  <c r="AJ3083" i="1" s="1"/>
  <c r="AJ3084" i="1" a="1"/>
  <c r="AJ3084" i="1" s="1"/>
  <c r="AJ3085" i="1" a="1"/>
  <c r="AJ3085" i="1" s="1"/>
  <c r="AJ3086" i="1" a="1"/>
  <c r="AJ3086" i="1" s="1"/>
  <c r="AJ3087" i="1" a="1"/>
  <c r="AJ3087" i="1" s="1"/>
  <c r="AJ3088" i="1" a="1"/>
  <c r="AJ3088" i="1" s="1"/>
  <c r="AJ3089" i="1" a="1"/>
  <c r="AJ3089" i="1" s="1"/>
  <c r="AJ3090" i="1" a="1"/>
  <c r="AJ3090" i="1" s="1"/>
  <c r="AJ3091" i="1" a="1"/>
  <c r="AJ3091" i="1" s="1"/>
  <c r="AJ3092" i="1" a="1"/>
  <c r="AJ3092" i="1" s="1"/>
  <c r="AJ3093" i="1" a="1"/>
  <c r="AJ3093" i="1" s="1"/>
  <c r="AJ3094" i="1" a="1"/>
  <c r="AJ3094" i="1" s="1"/>
  <c r="AJ3095" i="1" a="1"/>
  <c r="AJ3095" i="1" s="1"/>
  <c r="AJ3096" i="1" a="1"/>
  <c r="AJ3096" i="1" s="1"/>
  <c r="AJ3097" i="1" a="1"/>
  <c r="AJ3097" i="1" s="1"/>
  <c r="AJ3098" i="1" a="1"/>
  <c r="AJ3098" i="1" s="1"/>
  <c r="AJ3099" i="1" a="1"/>
  <c r="AJ3099" i="1" s="1"/>
  <c r="AJ3100" i="1" a="1"/>
  <c r="AJ3100" i="1" s="1"/>
  <c r="AJ3101" i="1" a="1"/>
  <c r="AJ3101" i="1" s="1"/>
  <c r="AJ3102" i="1" a="1"/>
  <c r="AJ3102" i="1" s="1"/>
  <c r="AJ3103" i="1" a="1"/>
  <c r="AJ3103" i="1" s="1"/>
  <c r="AJ3104" i="1" a="1"/>
  <c r="AJ3104" i="1" s="1"/>
  <c r="AJ3105" i="1" a="1"/>
  <c r="AJ3105" i="1" s="1"/>
  <c r="AJ3106" i="1" a="1"/>
  <c r="AJ3106" i="1" s="1"/>
  <c r="AJ3107" i="1" a="1"/>
  <c r="AJ3107" i="1" s="1"/>
  <c r="AJ3108" i="1" a="1"/>
  <c r="AJ3108" i="1" s="1"/>
  <c r="AJ3109" i="1" a="1"/>
  <c r="AJ3109" i="1" s="1"/>
  <c r="AJ3110" i="1" a="1"/>
  <c r="AJ3110" i="1" s="1"/>
  <c r="AJ3111" i="1" a="1"/>
  <c r="AJ3111" i="1" s="1"/>
  <c r="AJ3112" i="1" a="1"/>
  <c r="AJ3112" i="1" s="1"/>
  <c r="AJ3113" i="1" a="1"/>
  <c r="AJ3113" i="1" s="1"/>
  <c r="AJ3114" i="1" a="1"/>
  <c r="AJ3114" i="1" s="1"/>
  <c r="AJ3115" i="1" a="1"/>
  <c r="AJ3115" i="1" s="1"/>
  <c r="AJ3116" i="1" a="1"/>
  <c r="AJ3116" i="1" s="1"/>
  <c r="AJ3117" i="1" a="1"/>
  <c r="AJ3117" i="1" s="1"/>
  <c r="AJ3118" i="1" a="1"/>
  <c r="AJ3118" i="1" s="1"/>
  <c r="AJ3119" i="1" a="1"/>
  <c r="AJ3119" i="1" s="1"/>
  <c r="AJ3120" i="1" a="1"/>
  <c r="AJ3120" i="1" s="1"/>
  <c r="AJ3121" i="1" a="1"/>
  <c r="AJ3121" i="1" s="1"/>
  <c r="AJ3122" i="1" a="1"/>
  <c r="AJ3122" i="1" s="1"/>
  <c r="AJ3123" i="1" a="1"/>
  <c r="AJ3123" i="1" s="1"/>
  <c r="AJ3124" i="1" a="1"/>
  <c r="AJ3124" i="1" s="1"/>
  <c r="AJ3125" i="1" a="1"/>
  <c r="AJ3125" i="1" s="1"/>
  <c r="AJ3126" i="1" a="1"/>
  <c r="AJ3126" i="1" s="1"/>
  <c r="AJ3127" i="1" a="1"/>
  <c r="AJ3127" i="1" s="1"/>
  <c r="AJ3128" i="1" a="1"/>
  <c r="AJ3128" i="1" s="1"/>
  <c r="AJ3129" i="1" a="1"/>
  <c r="AJ3129" i="1" s="1"/>
  <c r="AJ3130" i="1" a="1"/>
  <c r="AJ3130" i="1" s="1"/>
  <c r="AJ3131" i="1" a="1"/>
  <c r="AJ3131" i="1" s="1"/>
  <c r="AJ3132" i="1" a="1"/>
  <c r="AJ3132" i="1" s="1"/>
  <c r="AJ3133" i="1" a="1"/>
  <c r="AJ3133" i="1" s="1"/>
  <c r="AJ3134" i="1" a="1"/>
  <c r="AJ3134" i="1" s="1"/>
  <c r="AJ3135" i="1" a="1"/>
  <c r="AJ3135" i="1" s="1"/>
  <c r="AJ3136" i="1" a="1"/>
  <c r="AJ3136" i="1" s="1"/>
  <c r="AJ3137" i="1" a="1"/>
  <c r="AJ3137" i="1" s="1"/>
  <c r="AJ3138" i="1" a="1"/>
  <c r="AJ3138" i="1" s="1"/>
  <c r="AJ3139" i="1" a="1"/>
  <c r="AJ3139" i="1" s="1"/>
  <c r="AJ3140" i="1" a="1"/>
  <c r="AJ3140" i="1" s="1"/>
  <c r="AJ3141" i="1" a="1"/>
  <c r="AJ3141" i="1" s="1"/>
  <c r="AJ3142" i="1" a="1"/>
  <c r="AJ3142" i="1" s="1"/>
  <c r="AJ3143" i="1" a="1"/>
  <c r="AJ3143" i="1" s="1"/>
  <c r="AJ3144" i="1" a="1"/>
  <c r="AJ3144" i="1" s="1"/>
  <c r="AJ3145" i="1" a="1"/>
  <c r="AJ3145" i="1" s="1"/>
  <c r="AJ3146" i="1" a="1"/>
  <c r="AJ3146" i="1" s="1"/>
  <c r="AJ3147" i="1" a="1"/>
  <c r="AJ3147" i="1" s="1"/>
  <c r="AJ3148" i="1" a="1"/>
  <c r="AJ3148" i="1" s="1"/>
  <c r="AJ3149" i="1" a="1"/>
  <c r="AJ3149" i="1" s="1"/>
  <c r="AJ3150" i="1" a="1"/>
  <c r="AJ3150" i="1" s="1"/>
  <c r="AJ3151" i="1" a="1"/>
  <c r="AJ3151" i="1" s="1"/>
  <c r="AJ3152" i="1" a="1"/>
  <c r="AJ3152" i="1" s="1"/>
  <c r="AJ3153" i="1" a="1"/>
  <c r="AJ3153" i="1" s="1"/>
  <c r="AJ3154" i="1" a="1"/>
  <c r="AJ3154" i="1" s="1"/>
  <c r="AJ3155" i="1" a="1"/>
  <c r="AJ3155" i="1" s="1"/>
  <c r="AJ3156" i="1" a="1"/>
  <c r="AJ3156" i="1" s="1"/>
  <c r="AJ3157" i="1" a="1"/>
  <c r="AJ3157" i="1" s="1"/>
  <c r="AJ3158" i="1" a="1"/>
  <c r="AJ3158" i="1" s="1"/>
  <c r="AJ3159" i="1" a="1"/>
  <c r="AJ3159" i="1" s="1"/>
  <c r="AJ3160" i="1" a="1"/>
  <c r="AJ3160" i="1" s="1"/>
  <c r="AJ3161" i="1" a="1"/>
  <c r="AJ3161" i="1" s="1"/>
  <c r="AJ3162" i="1" a="1"/>
  <c r="AJ3162" i="1" s="1"/>
  <c r="AJ3163" i="1" a="1"/>
  <c r="AJ3163" i="1" s="1"/>
  <c r="AJ3164" i="1" a="1"/>
  <c r="AJ3164" i="1" s="1"/>
  <c r="AJ3165" i="1" a="1"/>
  <c r="AJ3165" i="1" s="1"/>
  <c r="AJ3166" i="1" a="1"/>
  <c r="AJ3166" i="1" s="1"/>
  <c r="AJ3167" i="1" a="1"/>
  <c r="AJ3167" i="1" s="1"/>
  <c r="AJ3168" i="1" a="1"/>
  <c r="AJ3168" i="1" s="1"/>
  <c r="AJ3169" i="1" a="1"/>
  <c r="AJ3169" i="1" s="1"/>
  <c r="AJ3170" i="1" a="1"/>
  <c r="AJ3170" i="1" s="1"/>
  <c r="AJ3171" i="1" a="1"/>
  <c r="AJ3171" i="1" s="1"/>
  <c r="AJ3172" i="1" a="1"/>
  <c r="AJ3172" i="1" s="1"/>
  <c r="AJ3173" i="1" a="1"/>
  <c r="AJ3173" i="1" s="1"/>
  <c r="AJ3174" i="1" a="1"/>
  <c r="AJ3174" i="1" s="1"/>
  <c r="AJ3175" i="1" a="1"/>
  <c r="AJ3175" i="1" s="1"/>
  <c r="AJ3176" i="1" a="1"/>
  <c r="AJ3176" i="1" s="1"/>
  <c r="AJ3177" i="1" a="1"/>
  <c r="AJ3177" i="1" s="1"/>
  <c r="AJ3178" i="1" a="1"/>
  <c r="AJ3178" i="1" s="1"/>
  <c r="AJ3179" i="1" a="1"/>
  <c r="AJ3179" i="1" s="1"/>
  <c r="AJ3180" i="1" a="1"/>
  <c r="AJ3180" i="1" s="1"/>
  <c r="AJ3181" i="1" a="1"/>
  <c r="AJ3181" i="1" s="1"/>
  <c r="AJ3182" i="1" a="1"/>
  <c r="AJ3182" i="1" s="1"/>
  <c r="AJ3183" i="1" a="1"/>
  <c r="AJ3183" i="1" s="1"/>
  <c r="AJ3184" i="1" a="1"/>
  <c r="AJ3184" i="1" s="1"/>
  <c r="AJ3185" i="1" a="1"/>
  <c r="AJ3185" i="1" s="1"/>
  <c r="AJ3186" i="1" a="1"/>
  <c r="AJ3186" i="1" s="1"/>
  <c r="AJ3187" i="1" a="1"/>
  <c r="AJ3187" i="1" s="1"/>
  <c r="AJ3188" i="1" a="1"/>
  <c r="AJ3188" i="1" s="1"/>
  <c r="AJ3189" i="1" a="1"/>
  <c r="AJ3189" i="1" s="1"/>
  <c r="AJ3190" i="1" a="1"/>
  <c r="AJ3190" i="1" s="1"/>
  <c r="AJ3191" i="1" a="1"/>
  <c r="AJ3191" i="1" s="1"/>
  <c r="AJ3192" i="1" a="1"/>
  <c r="AJ3192" i="1" s="1"/>
  <c r="AJ3193" i="1" a="1"/>
  <c r="AJ3193" i="1" s="1"/>
  <c r="AJ3194" i="1" a="1"/>
  <c r="AJ3194" i="1" s="1"/>
  <c r="AJ3195" i="1" a="1"/>
  <c r="AJ3195" i="1" s="1"/>
  <c r="AJ3196" i="1" a="1"/>
  <c r="AJ3196" i="1" s="1"/>
  <c r="AJ3197" i="1" a="1"/>
  <c r="AJ3197" i="1" s="1"/>
  <c r="AJ3198" i="1" a="1"/>
  <c r="AJ3198" i="1" s="1"/>
  <c r="AJ3199" i="1" a="1"/>
  <c r="AJ3199" i="1" s="1"/>
  <c r="AJ3200" i="1" a="1"/>
  <c r="AJ3200" i="1" s="1"/>
  <c r="AJ3201" i="1" a="1"/>
  <c r="AJ3201" i="1" s="1"/>
  <c r="AJ3202" i="1" a="1"/>
  <c r="AJ3202" i="1" s="1"/>
  <c r="AJ3203" i="1" a="1"/>
  <c r="AJ3203" i="1" s="1"/>
  <c r="AJ3204" i="1" a="1"/>
  <c r="AJ3204" i="1" s="1"/>
  <c r="AJ3205" i="1" a="1"/>
  <c r="AJ3205" i="1" s="1"/>
  <c r="AJ3206" i="1" a="1"/>
  <c r="AJ3206" i="1" s="1"/>
  <c r="AJ3207" i="1" a="1"/>
  <c r="AJ3207" i="1" s="1"/>
  <c r="AJ3208" i="1" a="1"/>
  <c r="AJ3208" i="1" s="1"/>
  <c r="AJ3209" i="1" a="1"/>
  <c r="AJ3209" i="1" s="1"/>
  <c r="AJ3210" i="1" a="1"/>
  <c r="AJ3210" i="1" s="1"/>
  <c r="AJ3211" i="1" a="1"/>
  <c r="AJ3211" i="1" s="1"/>
  <c r="AJ3212" i="1" a="1"/>
  <c r="AJ3212" i="1" s="1"/>
  <c r="AJ3213" i="1" a="1"/>
  <c r="AJ3213" i="1" s="1"/>
  <c r="AJ3214" i="1" a="1"/>
  <c r="AJ3214" i="1" s="1"/>
  <c r="AJ3215" i="1" a="1"/>
  <c r="AJ3215" i="1" s="1"/>
  <c r="AJ3216" i="1" a="1"/>
  <c r="AJ3216" i="1" s="1"/>
  <c r="AJ3217" i="1" a="1"/>
  <c r="AJ3217" i="1" s="1"/>
  <c r="AJ3218" i="1" a="1"/>
  <c r="AJ3218" i="1" s="1"/>
  <c r="AJ3219" i="1" a="1"/>
  <c r="AJ3219" i="1" s="1"/>
  <c r="AJ3220" i="1" a="1"/>
  <c r="AJ3220" i="1" s="1"/>
  <c r="AJ3221" i="1" a="1"/>
  <c r="AJ3221" i="1" s="1"/>
  <c r="AJ3222" i="1" a="1"/>
  <c r="AJ3222" i="1" s="1"/>
  <c r="AJ3223" i="1" a="1"/>
  <c r="AJ3223" i="1" s="1"/>
  <c r="AJ3224" i="1" a="1"/>
  <c r="AJ3224" i="1" s="1"/>
  <c r="AJ3225" i="1" a="1"/>
  <c r="AJ3225" i="1" s="1"/>
  <c r="AJ3226" i="1" a="1"/>
  <c r="AJ3226" i="1" s="1"/>
  <c r="AJ3227" i="1" a="1"/>
  <c r="AJ3227" i="1" s="1"/>
  <c r="AJ3228" i="1" a="1"/>
  <c r="AJ3228" i="1" s="1"/>
  <c r="AJ3229" i="1" a="1"/>
  <c r="AJ3229" i="1" s="1"/>
  <c r="AJ3230" i="1" a="1"/>
  <c r="AJ3230" i="1" s="1"/>
  <c r="AJ3231" i="1" a="1"/>
  <c r="AJ3231" i="1" s="1"/>
  <c r="AJ3232" i="1" a="1"/>
  <c r="AJ3232" i="1" s="1"/>
  <c r="AJ3233" i="1" a="1"/>
  <c r="AJ3233" i="1" s="1"/>
  <c r="AJ3234" i="1" a="1"/>
  <c r="AJ3234" i="1" s="1"/>
  <c r="AJ3235" i="1" a="1"/>
  <c r="AJ3235" i="1" s="1"/>
  <c r="AJ3236" i="1" a="1"/>
  <c r="AJ3236" i="1" s="1"/>
  <c r="AJ3237" i="1" a="1"/>
  <c r="AJ3237" i="1" s="1"/>
  <c r="AJ3238" i="1" a="1"/>
  <c r="AJ3238" i="1" s="1"/>
  <c r="AJ3239" i="1" a="1"/>
  <c r="AJ3239" i="1" s="1"/>
  <c r="AJ3240" i="1" a="1"/>
  <c r="AJ3240" i="1" s="1"/>
  <c r="AJ3241" i="1" a="1"/>
  <c r="AJ3241" i="1" s="1"/>
  <c r="AJ3242" i="1" a="1"/>
  <c r="AJ3242" i="1" s="1"/>
  <c r="AJ3243" i="1" a="1"/>
  <c r="AJ3243" i="1" s="1"/>
  <c r="AJ3244" i="1" a="1"/>
  <c r="AJ3244" i="1" s="1"/>
  <c r="AJ3245" i="1" a="1"/>
  <c r="AJ3245" i="1" s="1"/>
  <c r="AJ3246" i="1" a="1"/>
  <c r="AJ3246" i="1" s="1"/>
  <c r="AJ3247" i="1" a="1"/>
  <c r="AJ3247" i="1" s="1"/>
  <c r="AJ3248" i="1" a="1"/>
  <c r="AJ3248" i="1" s="1"/>
  <c r="AJ3249" i="1" a="1"/>
  <c r="AJ3249" i="1" s="1"/>
  <c r="AJ3250" i="1" a="1"/>
  <c r="AJ3250" i="1" s="1"/>
  <c r="AJ3251" i="1" a="1"/>
  <c r="AJ3251" i="1" s="1"/>
  <c r="AJ3252" i="1" a="1"/>
  <c r="AJ3252" i="1" s="1"/>
  <c r="AJ3253" i="1" a="1"/>
  <c r="AJ3253" i="1" s="1"/>
  <c r="AJ3254" i="1" a="1"/>
  <c r="AJ3254" i="1" s="1"/>
  <c r="AJ3255" i="1" a="1"/>
  <c r="AJ3255" i="1" s="1"/>
  <c r="AJ3256" i="1" a="1"/>
  <c r="AJ3256" i="1" s="1"/>
  <c r="AJ3257" i="1" a="1"/>
  <c r="AJ3257" i="1" s="1"/>
  <c r="AJ3258" i="1" a="1"/>
  <c r="AJ3258" i="1" s="1"/>
  <c r="AJ3259" i="1" a="1"/>
  <c r="AJ3259" i="1" s="1"/>
  <c r="AJ3260" i="1" a="1"/>
  <c r="AJ3260" i="1" s="1"/>
  <c r="AJ3261" i="1" a="1"/>
  <c r="AJ3261" i="1" s="1"/>
  <c r="AJ3262" i="1" a="1"/>
  <c r="AJ3262" i="1" s="1"/>
  <c r="AJ3263" i="1" a="1"/>
  <c r="AJ3263" i="1" s="1"/>
  <c r="AJ3264" i="1" a="1"/>
  <c r="AJ3264" i="1" s="1"/>
  <c r="AJ3265" i="1" a="1"/>
  <c r="AJ3265" i="1" s="1"/>
  <c r="AJ3266" i="1" a="1"/>
  <c r="AJ3266" i="1" s="1"/>
  <c r="AJ3267" i="1" a="1"/>
  <c r="AJ3267" i="1" s="1"/>
  <c r="AJ3268" i="1" a="1"/>
  <c r="AJ3268" i="1" s="1"/>
  <c r="AJ3269" i="1" a="1"/>
  <c r="AJ3269" i="1" s="1"/>
  <c r="AJ3270" i="1" a="1"/>
  <c r="AJ3270" i="1" s="1"/>
  <c r="AJ3271" i="1" a="1"/>
  <c r="AJ3271" i="1" s="1"/>
  <c r="AJ3272" i="1" a="1"/>
  <c r="AJ3272" i="1" s="1"/>
  <c r="AJ3273" i="1" a="1"/>
  <c r="AJ3273" i="1" s="1"/>
  <c r="AJ3274" i="1" a="1"/>
  <c r="AJ3274" i="1" s="1"/>
  <c r="AJ3275" i="1" a="1"/>
  <c r="AJ3275" i="1" s="1"/>
  <c r="AJ3276" i="1" a="1"/>
  <c r="AJ3276" i="1" s="1"/>
  <c r="AJ3277" i="1" a="1"/>
  <c r="AJ3277" i="1" s="1"/>
  <c r="AJ3278" i="1" a="1"/>
  <c r="AJ3278" i="1" s="1"/>
  <c r="AJ3279" i="1" a="1"/>
  <c r="AJ3279" i="1" s="1"/>
  <c r="AJ3280" i="1" a="1"/>
  <c r="AJ3280" i="1" s="1"/>
  <c r="AJ3281" i="1" a="1"/>
  <c r="AJ3281" i="1" s="1"/>
  <c r="AJ3282" i="1" a="1"/>
  <c r="AJ3282" i="1" s="1"/>
  <c r="AJ3283" i="1" a="1"/>
  <c r="AJ3283" i="1" s="1"/>
  <c r="AJ3284" i="1" a="1"/>
  <c r="AJ3284" i="1" s="1"/>
  <c r="AJ3285" i="1" a="1"/>
  <c r="AJ3285" i="1" s="1"/>
  <c r="AJ3286" i="1" a="1"/>
  <c r="AJ3286" i="1" s="1"/>
  <c r="AJ3287" i="1" a="1"/>
  <c r="AJ3287" i="1" s="1"/>
  <c r="AJ3288" i="1" a="1"/>
  <c r="AJ3288" i="1" s="1"/>
  <c r="AJ3289" i="1" a="1"/>
  <c r="AJ3289" i="1" s="1"/>
  <c r="AJ3290" i="1" a="1"/>
  <c r="AJ3290" i="1" s="1"/>
  <c r="AJ3291" i="1" a="1"/>
  <c r="AJ3291" i="1" s="1"/>
  <c r="AJ3292" i="1" a="1"/>
  <c r="AJ3292" i="1" s="1"/>
  <c r="AJ3293" i="1" a="1"/>
  <c r="AJ3293" i="1" s="1"/>
  <c r="AJ3294" i="1" a="1"/>
  <c r="AJ3294" i="1" s="1"/>
  <c r="AJ3295" i="1" a="1"/>
  <c r="AJ3295" i="1" s="1"/>
  <c r="AJ3296" i="1" a="1"/>
  <c r="AJ3296" i="1" s="1"/>
  <c r="AJ3297" i="1" a="1"/>
  <c r="AJ3297" i="1" s="1"/>
  <c r="AJ3298" i="1" a="1"/>
  <c r="AJ3298" i="1" s="1"/>
  <c r="AJ3299" i="1" a="1"/>
  <c r="AJ3299" i="1" s="1"/>
  <c r="AJ3300" i="1" a="1"/>
  <c r="AJ3300" i="1" s="1"/>
  <c r="AJ3301" i="1" a="1"/>
  <c r="AJ3301" i="1" s="1"/>
  <c r="AJ3302" i="1" a="1"/>
  <c r="AJ3302" i="1" s="1"/>
  <c r="AJ3303" i="1" a="1"/>
  <c r="AJ3303" i="1" s="1"/>
  <c r="AJ3304" i="1" a="1"/>
  <c r="AJ3304" i="1" s="1"/>
  <c r="AJ3305" i="1" a="1"/>
  <c r="AJ3305" i="1" s="1"/>
  <c r="AJ3306" i="1" a="1"/>
  <c r="AJ3306" i="1" s="1"/>
  <c r="AJ3307" i="1" a="1"/>
  <c r="AJ3307" i="1" s="1"/>
  <c r="AJ3308" i="1" a="1"/>
  <c r="AJ3308" i="1" s="1"/>
  <c r="AJ3309" i="1" a="1"/>
  <c r="AJ3309" i="1" s="1"/>
  <c r="AJ3310" i="1" a="1"/>
  <c r="AJ3310" i="1" s="1"/>
  <c r="AJ3311" i="1" a="1"/>
  <c r="AJ3311" i="1" s="1"/>
  <c r="AJ3312" i="1" a="1"/>
  <c r="AJ3312" i="1" s="1"/>
  <c r="AJ3313" i="1" a="1"/>
  <c r="AJ3313" i="1" s="1"/>
  <c r="AJ3314" i="1" a="1"/>
  <c r="AJ3314" i="1" s="1"/>
  <c r="AJ3315" i="1" a="1"/>
  <c r="AJ3315" i="1" s="1"/>
  <c r="AJ3316" i="1" a="1"/>
  <c r="AJ3316" i="1" s="1"/>
  <c r="AJ3317" i="1" a="1"/>
  <c r="AJ3317" i="1" s="1"/>
  <c r="AJ3318" i="1" a="1"/>
  <c r="AJ3318" i="1" s="1"/>
  <c r="AJ3319" i="1" a="1"/>
  <c r="AJ3319" i="1" s="1"/>
  <c r="AJ3320" i="1" a="1"/>
  <c r="AJ3320" i="1" s="1"/>
  <c r="AJ3321" i="1" a="1"/>
  <c r="AJ3321" i="1" s="1"/>
  <c r="AJ3322" i="1" a="1"/>
  <c r="AJ3322" i="1" s="1"/>
  <c r="AJ3323" i="1" a="1"/>
  <c r="AJ3323" i="1" s="1"/>
  <c r="AJ3324" i="1" a="1"/>
  <c r="AJ3324" i="1" s="1"/>
  <c r="AJ3325" i="1" a="1"/>
  <c r="AJ3325" i="1" s="1"/>
  <c r="AJ3326" i="1" a="1"/>
  <c r="AJ3326" i="1" s="1"/>
  <c r="AJ3327" i="1" a="1"/>
  <c r="AJ3327" i="1" s="1"/>
  <c r="AJ3328" i="1" a="1"/>
  <c r="AJ3328" i="1" s="1"/>
  <c r="AJ3329" i="1" a="1"/>
  <c r="AJ3329" i="1" s="1"/>
  <c r="AJ3330" i="1" a="1"/>
  <c r="AJ3330" i="1" s="1"/>
  <c r="AJ3331" i="1" a="1"/>
  <c r="AJ3331" i="1" s="1"/>
  <c r="AJ3332" i="1" a="1"/>
  <c r="AJ3332" i="1" s="1"/>
  <c r="AJ3333" i="1" a="1"/>
  <c r="AJ3333" i="1" s="1"/>
  <c r="AJ3334" i="1" a="1"/>
  <c r="AJ3334" i="1" s="1"/>
  <c r="AJ3335" i="1" a="1"/>
  <c r="AJ3335" i="1" s="1"/>
  <c r="AJ3336" i="1" a="1"/>
  <c r="AJ3336" i="1" s="1"/>
  <c r="AJ3337" i="1" a="1"/>
  <c r="AJ3337" i="1" s="1"/>
  <c r="AJ3338" i="1" a="1"/>
  <c r="AJ3338" i="1" s="1"/>
  <c r="AJ3339" i="1" a="1"/>
  <c r="AJ3339" i="1" s="1"/>
  <c r="AJ3340" i="1" a="1"/>
  <c r="AJ3340" i="1" s="1"/>
  <c r="AJ3341" i="1" a="1"/>
  <c r="AJ3341" i="1" s="1"/>
  <c r="AJ3342" i="1" a="1"/>
  <c r="AJ3342" i="1" s="1"/>
  <c r="AJ3343" i="1" a="1"/>
  <c r="AJ3343" i="1" s="1"/>
  <c r="AJ3344" i="1" a="1"/>
  <c r="AJ3344" i="1" s="1"/>
  <c r="AJ3345" i="1" a="1"/>
  <c r="AJ3345" i="1" s="1"/>
  <c r="AJ3346" i="1" a="1"/>
  <c r="AJ3346" i="1" s="1"/>
  <c r="AJ3347" i="1" a="1"/>
  <c r="AJ3347" i="1" s="1"/>
  <c r="AJ3348" i="1" a="1"/>
  <c r="AJ3348" i="1" s="1"/>
  <c r="AJ3349" i="1" a="1"/>
  <c r="AJ3349" i="1" s="1"/>
  <c r="AJ3350" i="1" a="1"/>
  <c r="AJ3350" i="1" s="1"/>
  <c r="AJ3351" i="1" a="1"/>
  <c r="AJ3351" i="1" s="1"/>
  <c r="AJ3352" i="1" a="1"/>
  <c r="AJ3352" i="1" s="1"/>
  <c r="AJ3353" i="1" a="1"/>
  <c r="AJ3353" i="1" s="1"/>
  <c r="AJ3354" i="1" a="1"/>
  <c r="AJ3354" i="1" s="1"/>
  <c r="AJ3355" i="1" a="1"/>
  <c r="AJ3355" i="1" s="1"/>
  <c r="AJ3356" i="1" a="1"/>
  <c r="AJ3356" i="1" s="1"/>
  <c r="AJ3357" i="1" a="1"/>
  <c r="AJ3357" i="1" s="1"/>
  <c r="AJ3358" i="1" a="1"/>
  <c r="AJ3358" i="1" s="1"/>
  <c r="AJ3359" i="1" a="1"/>
  <c r="AJ3359" i="1" s="1"/>
  <c r="AJ3360" i="1" a="1"/>
  <c r="AJ3360" i="1" s="1"/>
  <c r="AJ3361" i="1" a="1"/>
  <c r="AJ3361" i="1" s="1"/>
  <c r="AJ3362" i="1" a="1"/>
  <c r="AJ3362" i="1" s="1"/>
  <c r="AJ3363" i="1" a="1"/>
  <c r="AJ3363" i="1" s="1"/>
  <c r="AJ3364" i="1" a="1"/>
  <c r="AJ3364" i="1" s="1"/>
  <c r="AJ3365" i="1" a="1"/>
  <c r="AJ3365" i="1" s="1"/>
  <c r="AJ3366" i="1" a="1"/>
  <c r="AJ3366" i="1" s="1"/>
  <c r="AJ3367" i="1" a="1"/>
  <c r="AJ3367" i="1" s="1"/>
  <c r="AJ3368" i="1" a="1"/>
  <c r="AJ3368" i="1" s="1"/>
  <c r="AJ3369" i="1" a="1"/>
  <c r="AJ3369" i="1" s="1"/>
  <c r="AJ3370" i="1" a="1"/>
  <c r="AJ3370" i="1" s="1"/>
  <c r="AJ3371" i="1" a="1"/>
  <c r="AJ3371" i="1" s="1"/>
  <c r="AJ3372" i="1" a="1"/>
  <c r="AJ3372" i="1" s="1"/>
  <c r="AJ3373" i="1" a="1"/>
  <c r="AJ3373" i="1" s="1"/>
  <c r="AJ3374" i="1" a="1"/>
  <c r="AJ3374" i="1" s="1"/>
  <c r="AJ3375" i="1" a="1"/>
  <c r="AJ3375" i="1" s="1"/>
  <c r="AJ3376" i="1" a="1"/>
  <c r="AJ3376" i="1" s="1"/>
  <c r="AJ3377" i="1" a="1"/>
  <c r="AJ3377" i="1" s="1"/>
  <c r="AJ3378" i="1" a="1"/>
  <c r="AJ3378" i="1" s="1"/>
  <c r="AJ3379" i="1" a="1"/>
  <c r="AJ3379" i="1" s="1"/>
  <c r="AJ3380" i="1" a="1"/>
  <c r="AJ3380" i="1" s="1"/>
  <c r="AJ3381" i="1" a="1"/>
  <c r="AJ3381" i="1" s="1"/>
  <c r="AJ3382" i="1" a="1"/>
  <c r="AJ3382" i="1" s="1"/>
  <c r="AJ3383" i="1" a="1"/>
  <c r="AJ3383" i="1" s="1"/>
  <c r="AJ3384" i="1" a="1"/>
  <c r="AJ3384" i="1" s="1"/>
  <c r="AJ3385" i="1" a="1"/>
  <c r="AJ3385" i="1" s="1"/>
  <c r="AJ3386" i="1" a="1"/>
  <c r="AJ3386" i="1" s="1"/>
  <c r="AJ3387" i="1" a="1"/>
  <c r="AJ3387" i="1" s="1"/>
  <c r="AJ3388" i="1" a="1"/>
  <c r="AJ3388" i="1" s="1"/>
  <c r="AJ3389" i="1" a="1"/>
  <c r="AJ3389" i="1" s="1"/>
  <c r="AJ3390" i="1" a="1"/>
  <c r="AJ3390" i="1" s="1"/>
  <c r="AJ3391" i="1" a="1"/>
  <c r="AJ3391" i="1" s="1"/>
  <c r="AJ3392" i="1" a="1"/>
  <c r="AJ3392" i="1" s="1"/>
  <c r="AJ3393" i="1" a="1"/>
  <c r="AJ3393" i="1" s="1"/>
  <c r="AJ3394" i="1" a="1"/>
  <c r="AJ3394" i="1" s="1"/>
  <c r="AJ3395" i="1" a="1"/>
  <c r="AJ3395" i="1" s="1"/>
  <c r="AJ3396" i="1" a="1"/>
  <c r="AJ3396" i="1" s="1"/>
  <c r="AJ3397" i="1" a="1"/>
  <c r="AJ3397" i="1" s="1"/>
  <c r="AJ3398" i="1" a="1"/>
  <c r="AJ3398" i="1" s="1"/>
  <c r="AJ3399" i="1" a="1"/>
  <c r="AJ3399" i="1" s="1"/>
  <c r="AJ3400" i="1" a="1"/>
  <c r="AJ3400" i="1" s="1"/>
  <c r="AJ3401" i="1" a="1"/>
  <c r="AJ3401" i="1" s="1"/>
  <c r="AJ3402" i="1" a="1"/>
  <c r="AJ3402" i="1" s="1"/>
  <c r="AJ3403" i="1" a="1"/>
  <c r="AJ3403" i="1" s="1"/>
  <c r="AJ3404" i="1" a="1"/>
  <c r="AJ3404" i="1" s="1"/>
  <c r="AJ3405" i="1" a="1"/>
  <c r="AJ3405" i="1" s="1"/>
  <c r="AJ3406" i="1" a="1"/>
  <c r="AJ3406" i="1" s="1"/>
  <c r="AJ3407" i="1" a="1"/>
  <c r="AJ3407" i="1" s="1"/>
  <c r="AJ3408" i="1" a="1"/>
  <c r="AJ3408" i="1" s="1"/>
  <c r="AJ3409" i="1" a="1"/>
  <c r="AJ3409" i="1" s="1"/>
  <c r="AJ3410" i="1" a="1"/>
  <c r="AJ3410" i="1" s="1"/>
  <c r="AJ3411" i="1" a="1"/>
  <c r="AJ3411" i="1" s="1"/>
  <c r="AJ3412" i="1" a="1"/>
  <c r="AJ3412" i="1" s="1"/>
  <c r="AJ3413" i="1" a="1"/>
  <c r="AJ3413" i="1" s="1"/>
  <c r="AJ3414" i="1" a="1"/>
  <c r="AJ3414" i="1" s="1"/>
  <c r="AJ3415" i="1" a="1"/>
  <c r="AJ3415" i="1" s="1"/>
  <c r="AJ3416" i="1" a="1"/>
  <c r="AJ3416" i="1" s="1"/>
  <c r="AJ3417" i="1" a="1"/>
  <c r="AJ3417" i="1" s="1"/>
  <c r="AJ3418" i="1" a="1"/>
  <c r="AJ3418" i="1" s="1"/>
  <c r="AJ3419" i="1" a="1"/>
  <c r="AJ3419" i="1" s="1"/>
  <c r="AJ3420" i="1" a="1"/>
  <c r="AJ3420" i="1" s="1"/>
  <c r="AJ3421" i="1" a="1"/>
  <c r="AJ3421" i="1" s="1"/>
  <c r="AJ3422" i="1" a="1"/>
  <c r="AJ3422" i="1" s="1"/>
  <c r="AJ3423" i="1" a="1"/>
  <c r="AJ3423" i="1" s="1"/>
  <c r="AJ3424" i="1" a="1"/>
  <c r="AJ3424" i="1" s="1"/>
  <c r="AJ3425" i="1" a="1"/>
  <c r="AJ3425" i="1" s="1"/>
  <c r="AJ3426" i="1" a="1"/>
  <c r="AJ3426" i="1" s="1"/>
  <c r="AJ3427" i="1" a="1"/>
  <c r="AJ3427" i="1" s="1"/>
  <c r="AJ3428" i="1" a="1"/>
  <c r="AJ3428" i="1" s="1"/>
  <c r="AJ3429" i="1" a="1"/>
  <c r="AJ3429" i="1" s="1"/>
  <c r="AJ3430" i="1" a="1"/>
  <c r="AJ3430" i="1" s="1"/>
  <c r="AJ3431" i="1" a="1"/>
  <c r="AJ3431" i="1" s="1"/>
  <c r="AJ3432" i="1" a="1"/>
  <c r="AJ3432" i="1" s="1"/>
  <c r="AJ3433" i="1" a="1"/>
  <c r="AJ3433" i="1" s="1"/>
  <c r="AJ3434" i="1" a="1"/>
  <c r="AJ3434" i="1" s="1"/>
  <c r="AJ3435" i="1" a="1"/>
  <c r="AJ3435" i="1" s="1"/>
  <c r="AJ3436" i="1" a="1"/>
  <c r="AJ3436" i="1" s="1"/>
  <c r="AJ3437" i="1" a="1"/>
  <c r="AJ3437" i="1" s="1"/>
  <c r="AJ3438" i="1" a="1"/>
  <c r="AJ3438" i="1" s="1"/>
  <c r="AJ3439" i="1" a="1"/>
  <c r="AJ3439" i="1"/>
  <c r="AJ3440" i="1" a="1"/>
  <c r="AJ3440" i="1" s="1"/>
  <c r="AJ3441" i="1" a="1"/>
  <c r="AJ3441" i="1" s="1"/>
  <c r="AJ3442" i="1" a="1"/>
  <c r="AJ3442" i="1" s="1"/>
  <c r="AJ3443" i="1" a="1"/>
  <c r="AJ3443" i="1" s="1"/>
  <c r="AJ3444" i="1" a="1"/>
  <c r="AJ3444" i="1" s="1"/>
  <c r="AJ3445" i="1" a="1"/>
  <c r="AJ3445" i="1" s="1"/>
  <c r="AJ3446" i="1" a="1"/>
  <c r="AJ3446" i="1" s="1"/>
  <c r="AJ3447" i="1" a="1"/>
  <c r="AJ3447" i="1" s="1"/>
  <c r="AJ3448" i="1" a="1"/>
  <c r="AJ3448" i="1" s="1"/>
  <c r="AJ3449" i="1" a="1"/>
  <c r="AJ3449" i="1" s="1"/>
  <c r="AJ3450" i="1" a="1"/>
  <c r="AJ3450" i="1" s="1"/>
  <c r="AJ3451" i="1" a="1"/>
  <c r="AJ3451" i="1" s="1"/>
  <c r="AJ3452" i="1" a="1"/>
  <c r="AJ3452" i="1" s="1"/>
  <c r="AJ3453" i="1" a="1"/>
  <c r="AJ3453" i="1" s="1"/>
  <c r="AJ3454" i="1" a="1"/>
  <c r="AJ3454" i="1" s="1"/>
  <c r="AJ3455" i="1" a="1"/>
  <c r="AJ3455" i="1" s="1"/>
  <c r="AJ3456" i="1" a="1"/>
  <c r="AJ3456" i="1" s="1"/>
  <c r="AJ3457" i="1" a="1"/>
  <c r="AJ3457" i="1" s="1"/>
  <c r="AJ3458" i="1" a="1"/>
  <c r="AJ3458" i="1" s="1"/>
  <c r="AJ3459" i="1" a="1"/>
  <c r="AJ3459" i="1" s="1"/>
  <c r="AJ3460" i="1" a="1"/>
  <c r="AJ3460" i="1" s="1"/>
  <c r="AJ3461" i="1" a="1"/>
  <c r="AJ3461" i="1" s="1"/>
  <c r="AJ3462" i="1" a="1"/>
  <c r="AJ3462" i="1" s="1"/>
  <c r="AJ3463" i="1" a="1"/>
  <c r="AJ3463" i="1" s="1"/>
  <c r="AJ3464" i="1" a="1"/>
  <c r="AJ3464" i="1" s="1"/>
  <c r="AJ3465" i="1" a="1"/>
  <c r="AJ3465" i="1" s="1"/>
  <c r="AJ3466" i="1" a="1"/>
  <c r="AJ3466" i="1" s="1"/>
  <c r="AJ3467" i="1" a="1"/>
  <c r="AJ3467" i="1" s="1"/>
  <c r="AJ3468" i="1" a="1"/>
  <c r="AJ3468" i="1" s="1"/>
  <c r="AJ3469" i="1" a="1"/>
  <c r="AJ3469" i="1" s="1"/>
  <c r="AJ3470" i="1" a="1"/>
  <c r="AJ3470" i="1" s="1"/>
  <c r="AJ3471" i="1" a="1"/>
  <c r="AJ3471" i="1" s="1"/>
  <c r="AJ3472" i="1" a="1"/>
  <c r="AJ3472" i="1" s="1"/>
  <c r="AJ3473" i="1" a="1"/>
  <c r="AJ3473" i="1" s="1"/>
  <c r="AJ3474" i="1" a="1"/>
  <c r="AJ3474" i="1" s="1"/>
  <c r="AJ3475" i="1" a="1"/>
  <c r="AJ3475" i="1" s="1"/>
  <c r="AJ3476" i="1" a="1"/>
  <c r="AJ3476" i="1" s="1"/>
  <c r="AJ3477" i="1" a="1"/>
  <c r="AJ3477" i="1" s="1"/>
  <c r="AJ3478" i="1" a="1"/>
  <c r="AJ3478" i="1" s="1"/>
  <c r="AJ3479" i="1" a="1"/>
  <c r="AJ3479" i="1" s="1"/>
  <c r="AJ3480" i="1" a="1"/>
  <c r="AJ3480" i="1" s="1"/>
  <c r="AJ3481" i="1" a="1"/>
  <c r="AJ3481" i="1" s="1"/>
  <c r="AJ3482" i="1" a="1"/>
  <c r="AJ3482" i="1" s="1"/>
  <c r="AJ3483" i="1" a="1"/>
  <c r="AJ3483" i="1" s="1"/>
  <c r="AJ3484" i="1" a="1"/>
  <c r="AJ3484" i="1" s="1"/>
  <c r="AJ3485" i="1" a="1"/>
  <c r="AJ3485" i="1" s="1"/>
  <c r="AJ3486" i="1" a="1"/>
  <c r="AJ3486" i="1" s="1"/>
  <c r="AJ3487" i="1" a="1"/>
  <c r="AJ3487" i="1" s="1"/>
  <c r="AJ3488" i="1" a="1"/>
  <c r="AJ3488" i="1" s="1"/>
  <c r="AJ3489" i="1" a="1"/>
  <c r="AJ3489" i="1" s="1"/>
  <c r="AJ3490" i="1" a="1"/>
  <c r="AJ3490" i="1" s="1"/>
  <c r="AJ3491" i="1" a="1"/>
  <c r="AJ3491" i="1" s="1"/>
  <c r="AJ3492" i="1" a="1"/>
  <c r="AJ3492" i="1" s="1"/>
  <c r="AJ3493" i="1" a="1"/>
  <c r="AJ3493" i="1" s="1"/>
  <c r="AJ3494" i="1" a="1"/>
  <c r="AJ3494" i="1" s="1"/>
  <c r="AJ3495" i="1" a="1"/>
  <c r="AJ3495" i="1" s="1"/>
  <c r="AJ3496" i="1" a="1"/>
  <c r="AJ3496" i="1" s="1"/>
  <c r="AJ3497" i="1" a="1"/>
  <c r="AJ3497" i="1" s="1"/>
  <c r="AJ3498" i="1" a="1"/>
  <c r="AJ3498" i="1" s="1"/>
  <c r="AJ3499" i="1" a="1"/>
  <c r="AJ3499" i="1" s="1"/>
  <c r="AJ3500" i="1" a="1"/>
  <c r="AJ3500" i="1" s="1"/>
  <c r="AJ3501" i="1" a="1"/>
  <c r="AJ3501" i="1" s="1"/>
  <c r="AJ3502" i="1" a="1"/>
  <c r="AJ3502" i="1" s="1"/>
  <c r="AJ3503" i="1" a="1"/>
  <c r="AJ3503" i="1" s="1"/>
  <c r="AJ3504" i="1" a="1"/>
  <c r="AJ3504" i="1" s="1"/>
  <c r="AJ3505" i="1" a="1"/>
  <c r="AJ3505" i="1" s="1"/>
  <c r="AJ3506" i="1" a="1"/>
  <c r="AJ3506" i="1" s="1"/>
  <c r="AJ3507" i="1" a="1"/>
  <c r="AJ3507" i="1" s="1"/>
  <c r="AJ3508" i="1" a="1"/>
  <c r="AJ3508" i="1" s="1"/>
  <c r="AJ3509" i="1" a="1"/>
  <c r="AJ3509" i="1" s="1"/>
  <c r="AJ3510" i="1" a="1"/>
  <c r="AJ3510" i="1" s="1"/>
  <c r="AJ3511" i="1" a="1"/>
  <c r="AJ3511" i="1" s="1"/>
  <c r="AJ3512" i="1" a="1"/>
  <c r="AJ3512" i="1" s="1"/>
  <c r="AJ3513" i="1" a="1"/>
  <c r="AJ3513" i="1" s="1"/>
  <c r="AJ3514" i="1" a="1"/>
  <c r="AJ3514" i="1" s="1"/>
  <c r="AJ3515" i="1" a="1"/>
  <c r="AJ3515" i="1" s="1"/>
  <c r="AJ3516" i="1" a="1"/>
  <c r="AJ3516" i="1" s="1"/>
  <c r="AJ3517" i="1" a="1"/>
  <c r="AJ3517" i="1" s="1"/>
  <c r="AJ3518" i="1" a="1"/>
  <c r="AJ3518" i="1" s="1"/>
  <c r="AJ3519" i="1" a="1"/>
  <c r="AJ3519" i="1" s="1"/>
  <c r="AJ3520" i="1" a="1"/>
  <c r="AJ3520" i="1" s="1"/>
  <c r="AJ3521" i="1" a="1"/>
  <c r="AJ3521" i="1" s="1"/>
  <c r="AJ3522" i="1" a="1"/>
  <c r="AJ3522" i="1" s="1"/>
  <c r="AJ3523" i="1" a="1"/>
  <c r="AJ3523" i="1" s="1"/>
  <c r="AJ3524" i="1" a="1"/>
  <c r="AJ3524" i="1" s="1"/>
  <c r="AJ3525" i="1" a="1"/>
  <c r="AJ3525" i="1" s="1"/>
  <c r="AJ3526" i="1" a="1"/>
  <c r="AJ3526" i="1" s="1"/>
  <c r="AJ3527" i="1" a="1"/>
  <c r="AJ3527" i="1" s="1"/>
  <c r="AJ3528" i="1" a="1"/>
  <c r="AJ3528" i="1" s="1"/>
  <c r="AJ3529" i="1" a="1"/>
  <c r="AJ3529" i="1" s="1"/>
  <c r="AJ3530" i="1" a="1"/>
  <c r="AJ3530" i="1" s="1"/>
  <c r="AJ3531" i="1" a="1"/>
  <c r="AJ3531" i="1" s="1"/>
  <c r="AJ3532" i="1" a="1"/>
  <c r="AJ3532" i="1" s="1"/>
  <c r="AJ3533" i="1" a="1"/>
  <c r="AJ3533" i="1" s="1"/>
  <c r="AJ3534" i="1" a="1"/>
  <c r="AJ3534" i="1" s="1"/>
  <c r="AJ3535" i="1" a="1"/>
  <c r="AJ3535" i="1" s="1"/>
  <c r="AJ3536" i="1" a="1"/>
  <c r="AJ3536" i="1" s="1"/>
  <c r="AJ3537" i="1" a="1"/>
  <c r="AJ3537" i="1" s="1"/>
  <c r="AJ3538" i="1" a="1"/>
  <c r="AJ3538" i="1" s="1"/>
  <c r="AJ3539" i="1" a="1"/>
  <c r="AJ3539" i="1" s="1"/>
  <c r="AJ3540" i="1" a="1"/>
  <c r="AJ3540" i="1" s="1"/>
  <c r="AJ3541" i="1" a="1"/>
  <c r="AJ3541" i="1" s="1"/>
  <c r="AJ3542" i="1" a="1"/>
  <c r="AJ3542" i="1" s="1"/>
  <c r="AJ3543" i="1" a="1"/>
  <c r="AJ3543" i="1" s="1"/>
  <c r="AJ3544" i="1" a="1"/>
  <c r="AJ3544" i="1" s="1"/>
  <c r="AJ3545" i="1" a="1"/>
  <c r="AJ3545" i="1" s="1"/>
  <c r="AJ3546" i="1" a="1"/>
  <c r="AJ3546" i="1" s="1"/>
  <c r="AJ3547" i="1" a="1"/>
  <c r="AJ3547" i="1" s="1"/>
  <c r="AJ3548" i="1" a="1"/>
  <c r="AJ3548" i="1" s="1"/>
  <c r="AJ3549" i="1" a="1"/>
  <c r="AJ3549" i="1" s="1"/>
  <c r="AJ3550" i="1" a="1"/>
  <c r="AJ3550" i="1" s="1"/>
  <c r="AJ3551" i="1" a="1"/>
  <c r="AJ3551" i="1" s="1"/>
  <c r="AJ3552" i="1" a="1"/>
  <c r="AJ3552" i="1" s="1"/>
  <c r="AJ3553" i="1" a="1"/>
  <c r="AJ3553" i="1" s="1"/>
  <c r="AJ3554" i="1" a="1"/>
  <c r="AJ3554" i="1" s="1"/>
  <c r="AJ3555" i="1" a="1"/>
  <c r="AJ3555" i="1" s="1"/>
  <c r="AJ3556" i="1" a="1"/>
  <c r="AJ3556" i="1" s="1"/>
  <c r="AJ3557" i="1" a="1"/>
  <c r="AJ3557" i="1" s="1"/>
  <c r="AJ3558" i="1" a="1"/>
  <c r="AJ3558" i="1" s="1"/>
  <c r="AJ3559" i="1" a="1"/>
  <c r="AJ3559" i="1" s="1"/>
  <c r="AJ3560" i="1" a="1"/>
  <c r="AJ3560" i="1" s="1"/>
  <c r="AJ3561" i="1" a="1"/>
  <c r="AJ3561" i="1" s="1"/>
  <c r="AJ3562" i="1" a="1"/>
  <c r="AJ3562" i="1" s="1"/>
  <c r="AJ3563" i="1" a="1"/>
  <c r="AJ3563" i="1" s="1"/>
  <c r="AJ3564" i="1" a="1"/>
  <c r="AJ3564" i="1" s="1"/>
  <c r="AJ3565" i="1" a="1"/>
  <c r="AJ3565" i="1" s="1"/>
  <c r="AJ3566" i="1" a="1"/>
  <c r="AJ3566" i="1" s="1"/>
  <c r="AJ3567" i="1" a="1"/>
  <c r="AJ3567" i="1" s="1"/>
  <c r="AJ3568" i="1" a="1"/>
  <c r="AJ3568" i="1" s="1"/>
  <c r="AJ3569" i="1" a="1"/>
  <c r="AJ3569" i="1" s="1"/>
  <c r="AJ3570" i="1" a="1"/>
  <c r="AJ3570" i="1" s="1"/>
  <c r="AJ3571" i="1" a="1"/>
  <c r="AJ3571" i="1" s="1"/>
  <c r="AJ3572" i="1" a="1"/>
  <c r="AJ3572" i="1" s="1"/>
  <c r="AJ3573" i="1" a="1"/>
  <c r="AJ3573" i="1" s="1"/>
  <c r="AJ3574" i="1" a="1"/>
  <c r="AJ3574" i="1" s="1"/>
  <c r="AJ3575" i="1" a="1"/>
  <c r="AJ3575" i="1" s="1"/>
  <c r="AJ3576" i="1" a="1"/>
  <c r="AJ3576" i="1" s="1"/>
  <c r="AJ3577" i="1" a="1"/>
  <c r="AJ3577" i="1" s="1"/>
  <c r="AJ3578" i="1" a="1"/>
  <c r="AJ3578" i="1" s="1"/>
  <c r="AJ3579" i="1" a="1"/>
  <c r="AJ3579" i="1" s="1"/>
  <c r="AJ3580" i="1" a="1"/>
  <c r="AJ3580" i="1" s="1"/>
  <c r="AJ3581" i="1" a="1"/>
  <c r="AJ3581" i="1" s="1"/>
  <c r="AJ3582" i="1" a="1"/>
  <c r="AJ3582" i="1" s="1"/>
  <c r="AJ3583" i="1" a="1"/>
  <c r="AJ3583" i="1" s="1"/>
  <c r="AJ3584" i="1" a="1"/>
  <c r="AJ3584" i="1" s="1"/>
  <c r="AJ3585" i="1" a="1"/>
  <c r="AJ3585" i="1" s="1"/>
  <c r="AJ3586" i="1" a="1"/>
  <c r="AJ3586" i="1" s="1"/>
  <c r="AJ3587" i="1" a="1"/>
  <c r="AJ3587" i="1" s="1"/>
  <c r="AJ3588" i="1" a="1"/>
  <c r="AJ3588" i="1" s="1"/>
  <c r="AJ3589" i="1" a="1"/>
  <c r="AJ3589" i="1" s="1"/>
  <c r="AJ3590" i="1" a="1"/>
  <c r="AJ3590" i="1" s="1"/>
  <c r="AJ3591" i="1" a="1"/>
  <c r="AJ3591" i="1" s="1"/>
  <c r="AJ3592" i="1" a="1"/>
  <c r="AJ3592" i="1" s="1"/>
  <c r="AJ3593" i="1" a="1"/>
  <c r="AJ3593" i="1" s="1"/>
  <c r="AJ3594" i="1" a="1"/>
  <c r="AJ3594" i="1" s="1"/>
  <c r="AJ3595" i="1" a="1"/>
  <c r="AJ3595" i="1" s="1"/>
  <c r="AJ3596" i="1" a="1"/>
  <c r="AJ3596" i="1" s="1"/>
  <c r="AJ3597" i="1" a="1"/>
  <c r="AJ3597" i="1" s="1"/>
  <c r="AJ3598" i="1" a="1"/>
  <c r="AJ3598" i="1" s="1"/>
  <c r="AJ3599" i="1" a="1"/>
  <c r="AJ3599" i="1" s="1"/>
  <c r="AJ3600" i="1" a="1"/>
  <c r="AJ3600" i="1" s="1"/>
  <c r="AJ3601" i="1" a="1"/>
  <c r="AJ3601" i="1" s="1"/>
  <c r="AJ3602" i="1" a="1"/>
  <c r="AJ3602" i="1" s="1"/>
  <c r="AJ3603" i="1" a="1"/>
  <c r="AJ3603" i="1" s="1"/>
  <c r="AJ3604" i="1" a="1"/>
  <c r="AJ3604" i="1" s="1"/>
  <c r="AJ3605" i="1" a="1"/>
  <c r="AJ3605" i="1" s="1"/>
  <c r="AJ3606" i="1" a="1"/>
  <c r="AJ3606" i="1" s="1"/>
  <c r="AJ3607" i="1" a="1"/>
  <c r="AJ3607" i="1" s="1"/>
  <c r="AJ3608" i="1" a="1"/>
  <c r="AJ3608" i="1" s="1"/>
  <c r="AJ3609" i="1" a="1"/>
  <c r="AJ3609" i="1" s="1"/>
  <c r="AJ3610" i="1" a="1"/>
  <c r="AJ3610" i="1" s="1"/>
  <c r="AJ3611" i="1" a="1"/>
  <c r="AJ3611" i="1" s="1"/>
  <c r="AJ3612" i="1" a="1"/>
  <c r="AJ3612" i="1" s="1"/>
  <c r="AJ3613" i="1" a="1"/>
  <c r="AJ3613" i="1" s="1"/>
  <c r="AJ3614" i="1" a="1"/>
  <c r="AJ3614" i="1" s="1"/>
  <c r="AJ3615" i="1" a="1"/>
  <c r="AJ3615" i="1" s="1"/>
  <c r="AJ3616" i="1" a="1"/>
  <c r="AJ3616" i="1" s="1"/>
  <c r="AJ3617" i="1" a="1"/>
  <c r="AJ3617" i="1" s="1"/>
  <c r="AJ3618" i="1" a="1"/>
  <c r="AJ3618" i="1" s="1"/>
  <c r="AJ3619" i="1" a="1"/>
  <c r="AJ3619" i="1" s="1"/>
  <c r="AJ3620" i="1" a="1"/>
  <c r="AJ3620" i="1" s="1"/>
  <c r="AJ3621" i="1" a="1"/>
  <c r="AJ3621" i="1" s="1"/>
  <c r="AJ3622" i="1" a="1"/>
  <c r="AJ3622" i="1" s="1"/>
  <c r="AJ3623" i="1" a="1"/>
  <c r="AJ3623" i="1" s="1"/>
  <c r="AJ3624" i="1" a="1"/>
  <c r="AJ3624" i="1" s="1"/>
  <c r="AJ3625" i="1" a="1"/>
  <c r="AJ3625" i="1" s="1"/>
  <c r="AJ3626" i="1" a="1"/>
  <c r="AJ3626" i="1" s="1"/>
  <c r="AJ3627" i="1" a="1"/>
  <c r="AJ3627" i="1" s="1"/>
  <c r="AJ3628" i="1" a="1"/>
  <c r="AJ3628" i="1" s="1"/>
  <c r="AJ3629" i="1" a="1"/>
  <c r="AJ3629" i="1" s="1"/>
  <c r="AJ3630" i="1" a="1"/>
  <c r="AJ3630" i="1" s="1"/>
  <c r="AJ3631" i="1" a="1"/>
  <c r="AJ3631" i="1" s="1"/>
  <c r="AJ3632" i="1" a="1"/>
  <c r="AJ3632" i="1" s="1"/>
  <c r="AJ3633" i="1" a="1"/>
  <c r="AJ3633" i="1" s="1"/>
  <c r="AJ3634" i="1" a="1"/>
  <c r="AJ3634" i="1" s="1"/>
  <c r="AJ3635" i="1" a="1"/>
  <c r="AJ3635" i="1" s="1"/>
  <c r="AJ3636" i="1" a="1"/>
  <c r="AJ3636" i="1" s="1"/>
  <c r="AJ3637" i="1" a="1"/>
  <c r="AJ3637" i="1" s="1"/>
  <c r="AJ3638" i="1" a="1"/>
  <c r="AJ3638" i="1" s="1"/>
  <c r="AJ3639" i="1" a="1"/>
  <c r="AJ3639" i="1" s="1"/>
  <c r="AJ3640" i="1" a="1"/>
  <c r="AJ3640" i="1" s="1"/>
  <c r="AJ3641" i="1" a="1"/>
  <c r="AJ3641" i="1" s="1"/>
  <c r="AJ3642" i="1" a="1"/>
  <c r="AJ3642" i="1" s="1"/>
  <c r="AJ3643" i="1" a="1"/>
  <c r="AJ3643" i="1" s="1"/>
  <c r="AJ3644" i="1" a="1"/>
  <c r="AJ3644" i="1" s="1"/>
  <c r="AJ3645" i="1" a="1"/>
  <c r="AJ3645" i="1" s="1"/>
  <c r="AJ3646" i="1" a="1"/>
  <c r="AJ3646" i="1" s="1"/>
  <c r="AJ3647" i="1" a="1"/>
  <c r="AJ3647" i="1" s="1"/>
  <c r="AJ3648" i="1" a="1"/>
  <c r="AJ3648" i="1" s="1"/>
  <c r="AJ3649" i="1" a="1"/>
  <c r="AJ3649" i="1" s="1"/>
  <c r="AJ3650" i="1" a="1"/>
  <c r="AJ3650" i="1" s="1"/>
  <c r="AJ3651" i="1" a="1"/>
  <c r="AJ3651" i="1" s="1"/>
  <c r="AJ3652" i="1" a="1"/>
  <c r="AJ3652" i="1" s="1"/>
  <c r="AJ3653" i="1" a="1"/>
  <c r="AJ3653" i="1" s="1"/>
  <c r="AJ3654" i="1" a="1"/>
  <c r="AJ3654" i="1" s="1"/>
  <c r="AJ3655" i="1" a="1"/>
  <c r="AJ3655" i="1" s="1"/>
  <c r="AJ3656" i="1" a="1"/>
  <c r="AJ3656" i="1" s="1"/>
  <c r="AJ3657" i="1" a="1"/>
  <c r="AJ3657" i="1" s="1"/>
  <c r="AJ3658" i="1" a="1"/>
  <c r="AJ3658" i="1" s="1"/>
  <c r="AJ3659" i="1" a="1"/>
  <c r="AJ3659" i="1" s="1"/>
  <c r="AJ3660" i="1" a="1"/>
  <c r="AJ3660" i="1" s="1"/>
  <c r="AJ3661" i="1" a="1"/>
  <c r="AJ3661" i="1" s="1"/>
  <c r="AJ3662" i="1" a="1"/>
  <c r="AJ3662" i="1" s="1"/>
  <c r="AJ3663" i="1" a="1"/>
  <c r="AJ3663" i="1" s="1"/>
  <c r="AJ3664" i="1" a="1"/>
  <c r="AJ3664" i="1" s="1"/>
  <c r="AJ3665" i="1" a="1"/>
  <c r="AJ3665" i="1" s="1"/>
  <c r="AJ3666" i="1" a="1"/>
  <c r="AJ3666" i="1" s="1"/>
  <c r="AJ3667" i="1" a="1"/>
  <c r="AJ3667" i="1" s="1"/>
  <c r="AJ3668" i="1" a="1"/>
  <c r="AJ3668" i="1" s="1"/>
  <c r="AJ3669" i="1" a="1"/>
  <c r="AJ3669" i="1" s="1"/>
  <c r="AJ3670" i="1" a="1"/>
  <c r="AJ3670" i="1" s="1"/>
  <c r="AJ3671" i="1" a="1"/>
  <c r="AJ3671" i="1" s="1"/>
  <c r="AJ3672" i="1" a="1"/>
  <c r="AJ3672" i="1" s="1"/>
  <c r="AJ3673" i="1" a="1"/>
  <c r="AJ3673" i="1" s="1"/>
  <c r="AJ3674" i="1" a="1"/>
  <c r="AJ3674" i="1" s="1"/>
  <c r="AJ3675" i="1" a="1"/>
  <c r="AJ3675" i="1" s="1"/>
  <c r="AJ3676" i="1" a="1"/>
  <c r="AJ3676" i="1" s="1"/>
  <c r="AJ3677" i="1" a="1"/>
  <c r="AJ3677" i="1" s="1"/>
  <c r="AJ3678" i="1" a="1"/>
  <c r="AJ3678" i="1" s="1"/>
  <c r="AJ3679" i="1" a="1"/>
  <c r="AJ3679" i="1" s="1"/>
  <c r="AJ3680" i="1" a="1"/>
  <c r="AJ3680" i="1" s="1"/>
  <c r="AJ3681" i="1" a="1"/>
  <c r="AJ3681" i="1" s="1"/>
  <c r="AJ3682" i="1" a="1"/>
  <c r="AJ3682" i="1" s="1"/>
  <c r="AJ3683" i="1" a="1"/>
  <c r="AJ3683" i="1" s="1"/>
  <c r="AJ3684" i="1" a="1"/>
  <c r="AJ3684" i="1" s="1"/>
  <c r="AJ3685" i="1" a="1"/>
  <c r="AJ3685" i="1" s="1"/>
  <c r="AJ3686" i="1" a="1"/>
  <c r="AJ3686" i="1" s="1"/>
  <c r="AJ3687" i="1" a="1"/>
  <c r="AJ3687" i="1" s="1"/>
  <c r="AJ3688" i="1" a="1"/>
  <c r="AJ3688" i="1" s="1"/>
  <c r="AJ3689" i="1" a="1"/>
  <c r="AJ3689" i="1" s="1"/>
  <c r="AJ3690" i="1" a="1"/>
  <c r="AJ3690" i="1" s="1"/>
  <c r="AJ3691" i="1" a="1"/>
  <c r="AJ3691" i="1" s="1"/>
  <c r="AJ3692" i="1" a="1"/>
  <c r="AJ3692" i="1" s="1"/>
  <c r="AJ3693" i="1" a="1"/>
  <c r="AJ3693" i="1" s="1"/>
  <c r="AJ3694" i="1" a="1"/>
  <c r="AJ3694" i="1" s="1"/>
  <c r="AJ3695" i="1" a="1"/>
  <c r="AJ3695" i="1" s="1"/>
  <c r="AJ3696" i="1" a="1"/>
  <c r="AJ3696" i="1" s="1"/>
  <c r="AJ3697" i="1" a="1"/>
  <c r="AJ3697" i="1" s="1"/>
  <c r="AJ3698" i="1" a="1"/>
  <c r="AJ3698" i="1" s="1"/>
  <c r="AJ3699" i="1" a="1"/>
  <c r="AJ3699" i="1" s="1"/>
  <c r="AJ3700" i="1" a="1"/>
  <c r="AJ3700" i="1" s="1"/>
  <c r="AJ3701" i="1" a="1"/>
  <c r="AJ3701" i="1" s="1"/>
  <c r="AJ3702" i="1" a="1"/>
  <c r="AJ3702" i="1" s="1"/>
  <c r="AJ3703" i="1" a="1"/>
  <c r="AJ3703" i="1" s="1"/>
  <c r="AJ3704" i="1" a="1"/>
  <c r="AJ3704" i="1" s="1"/>
  <c r="AJ3705" i="1" a="1"/>
  <c r="AJ3705" i="1" s="1"/>
  <c r="AJ3706" i="1" a="1"/>
  <c r="AJ3706" i="1" s="1"/>
  <c r="AJ3707" i="1" a="1"/>
  <c r="AJ3707" i="1" s="1"/>
  <c r="AJ3708" i="1" a="1"/>
  <c r="AJ3708" i="1" s="1"/>
  <c r="AJ3709" i="1" a="1"/>
  <c r="AJ3709" i="1" s="1"/>
  <c r="AJ3710" i="1" a="1"/>
  <c r="AJ3710" i="1" s="1"/>
  <c r="AJ3711" i="1" a="1"/>
  <c r="AJ3711" i="1" s="1"/>
  <c r="AJ3712" i="1" a="1"/>
  <c r="AJ3712" i="1" s="1"/>
  <c r="AJ3713" i="1" a="1"/>
  <c r="AJ3713" i="1" s="1"/>
  <c r="AJ3714" i="1" a="1"/>
  <c r="AJ3714" i="1" s="1"/>
  <c r="AJ3715" i="1" a="1"/>
  <c r="AJ3715" i="1" s="1"/>
  <c r="AJ3716" i="1" a="1"/>
  <c r="AJ3716" i="1" s="1"/>
  <c r="AJ3717" i="1" a="1"/>
  <c r="AJ3717" i="1" s="1"/>
  <c r="AJ3718" i="1" a="1"/>
  <c r="AJ3718" i="1" s="1"/>
  <c r="AJ3719" i="1" a="1"/>
  <c r="AJ3719" i="1" s="1"/>
  <c r="AJ3720" i="1" a="1"/>
  <c r="AJ3720" i="1" s="1"/>
  <c r="AJ3721" i="1" a="1"/>
  <c r="AJ3721" i="1" s="1"/>
  <c r="AJ3722" i="1" a="1"/>
  <c r="AJ3722" i="1" s="1"/>
  <c r="AJ3723" i="1" a="1"/>
  <c r="AJ3723" i="1" s="1"/>
  <c r="AJ3724" i="1" a="1"/>
  <c r="AJ3724" i="1" s="1"/>
  <c r="AJ3725" i="1" a="1"/>
  <c r="AJ3725" i="1" s="1"/>
  <c r="AJ3726" i="1" a="1"/>
  <c r="AJ3726" i="1" s="1"/>
  <c r="AJ3727" i="1" a="1"/>
  <c r="AJ3727" i="1" s="1"/>
  <c r="AJ3728" i="1" a="1"/>
  <c r="AJ3728" i="1" s="1"/>
  <c r="AJ3729" i="1" a="1"/>
  <c r="AJ3729" i="1" s="1"/>
  <c r="AJ3730" i="1" a="1"/>
  <c r="AJ3730" i="1" s="1"/>
  <c r="AJ3731" i="1" a="1"/>
  <c r="AJ3731" i="1" s="1"/>
  <c r="AJ3732" i="1" a="1"/>
  <c r="AJ3732" i="1" s="1"/>
  <c r="AJ3733" i="1" a="1"/>
  <c r="AJ3733" i="1" s="1"/>
  <c r="AJ3734" i="1" a="1"/>
  <c r="AJ3734" i="1" s="1"/>
  <c r="AJ3735" i="1" a="1"/>
  <c r="AJ3735" i="1" s="1"/>
  <c r="AJ3736" i="1" a="1"/>
  <c r="AJ3736" i="1" s="1"/>
  <c r="AJ3737" i="1" a="1"/>
  <c r="AJ3737" i="1" s="1"/>
  <c r="AJ3738" i="1" a="1"/>
  <c r="AJ3738" i="1" s="1"/>
  <c r="AJ3739" i="1" a="1"/>
  <c r="AJ3739" i="1" s="1"/>
  <c r="AJ3740" i="1" a="1"/>
  <c r="AJ3740" i="1" s="1"/>
  <c r="AJ3741" i="1" a="1"/>
  <c r="AJ3741" i="1" s="1"/>
  <c r="AJ3742" i="1" a="1"/>
  <c r="AJ3742" i="1" s="1"/>
  <c r="AJ3743" i="1" a="1"/>
  <c r="AJ3743" i="1" s="1"/>
  <c r="AJ3744" i="1" a="1"/>
  <c r="AJ3744" i="1" s="1"/>
  <c r="AJ3745" i="1" a="1"/>
  <c r="AJ3745" i="1" s="1"/>
  <c r="AJ3746" i="1" a="1"/>
  <c r="AJ3746" i="1" s="1"/>
  <c r="AJ3747" i="1" a="1"/>
  <c r="AJ3747" i="1" s="1"/>
  <c r="AJ3748" i="1" a="1"/>
  <c r="AJ3748" i="1" s="1"/>
  <c r="AJ3749" i="1" a="1"/>
  <c r="AJ3749" i="1" s="1"/>
  <c r="AJ3750" i="1" a="1"/>
  <c r="AJ3750" i="1" s="1"/>
  <c r="AJ3751" i="1" a="1"/>
  <c r="AJ3751" i="1" s="1"/>
  <c r="AJ3752" i="1" a="1"/>
  <c r="AJ3752" i="1" s="1"/>
  <c r="AJ3753" i="1" a="1"/>
  <c r="AJ3753" i="1" s="1"/>
  <c r="AJ3754" i="1" a="1"/>
  <c r="AJ3754" i="1" s="1"/>
  <c r="AJ3755" i="1" a="1"/>
  <c r="AJ3755" i="1" s="1"/>
  <c r="AJ3756" i="1" a="1"/>
  <c r="AJ3756" i="1" s="1"/>
  <c r="AJ3757" i="1" a="1"/>
  <c r="AJ3757" i="1" s="1"/>
  <c r="AJ3758" i="1" a="1"/>
  <c r="AJ3758" i="1" s="1"/>
  <c r="AJ3759" i="1" a="1"/>
  <c r="AJ3759" i="1" s="1"/>
  <c r="AJ3760" i="1" a="1"/>
  <c r="AJ3760" i="1" s="1"/>
  <c r="AJ3761" i="1" a="1"/>
  <c r="AJ3761" i="1" s="1"/>
  <c r="AJ3762" i="1" a="1"/>
  <c r="AJ3762" i="1" s="1"/>
  <c r="AJ3763" i="1" a="1"/>
  <c r="AJ3763" i="1" s="1"/>
  <c r="AJ3764" i="1" a="1"/>
  <c r="AJ3764" i="1" s="1"/>
  <c r="AJ3765" i="1" a="1"/>
  <c r="AJ3765" i="1" s="1"/>
  <c r="AJ3766" i="1" a="1"/>
  <c r="AJ3766" i="1" s="1"/>
  <c r="AJ3767" i="1" a="1"/>
  <c r="AJ3767" i="1" s="1"/>
  <c r="AJ3768" i="1" a="1"/>
  <c r="AJ3768" i="1" s="1"/>
  <c r="AJ3769" i="1" a="1"/>
  <c r="AJ3769" i="1" s="1"/>
  <c r="AJ3770" i="1" a="1"/>
  <c r="AJ3770" i="1" s="1"/>
  <c r="AJ3771" i="1" a="1"/>
  <c r="AJ3771" i="1" s="1"/>
  <c r="AJ3772" i="1" a="1"/>
  <c r="AJ3772" i="1" s="1"/>
  <c r="AJ3773" i="1" a="1"/>
  <c r="AJ3773" i="1" s="1"/>
  <c r="AJ3774" i="1" a="1"/>
  <c r="AJ3774" i="1" s="1"/>
  <c r="AJ3775" i="1" a="1"/>
  <c r="AJ3775" i="1" s="1"/>
  <c r="AJ3776" i="1" a="1"/>
  <c r="AJ3776" i="1" s="1"/>
  <c r="AJ3777" i="1" a="1"/>
  <c r="AJ3777" i="1" s="1"/>
  <c r="AJ3778" i="1" a="1"/>
  <c r="AJ3778" i="1" s="1"/>
  <c r="AJ3779" i="1" a="1"/>
  <c r="AJ3779" i="1" s="1"/>
  <c r="AJ3780" i="1" a="1"/>
  <c r="AJ3780" i="1" s="1"/>
  <c r="AJ3781" i="1" a="1"/>
  <c r="AJ3781" i="1" s="1"/>
  <c r="AJ3782" i="1" a="1"/>
  <c r="AJ3782" i="1" s="1"/>
  <c r="AJ3783" i="1" a="1"/>
  <c r="AJ3783" i="1" s="1"/>
  <c r="AJ3784" i="1" a="1"/>
  <c r="AJ3784" i="1" s="1"/>
  <c r="AJ3785" i="1" a="1"/>
  <c r="AJ3785" i="1" s="1"/>
  <c r="AJ3786" i="1" a="1"/>
  <c r="AJ3786" i="1" s="1"/>
  <c r="AJ3787" i="1" a="1"/>
  <c r="AJ3787" i="1" s="1"/>
  <c r="AJ3788" i="1" a="1"/>
  <c r="AJ3788" i="1" s="1"/>
  <c r="AJ3789" i="1" a="1"/>
  <c r="AJ3789" i="1" s="1"/>
  <c r="AJ3790" i="1" a="1"/>
  <c r="AJ3790" i="1" s="1"/>
  <c r="AJ3791" i="1" a="1"/>
  <c r="AJ3791" i="1" s="1"/>
  <c r="AJ3792" i="1" a="1"/>
  <c r="AJ3792" i="1" s="1"/>
  <c r="AJ3793" i="1" a="1"/>
  <c r="AJ3793" i="1" s="1"/>
  <c r="AJ3794" i="1" a="1"/>
  <c r="AJ3794" i="1" s="1"/>
  <c r="AJ3795" i="1" a="1"/>
  <c r="AJ3795" i="1" s="1"/>
  <c r="AJ3796" i="1" a="1"/>
  <c r="AJ3796" i="1" s="1"/>
  <c r="AJ3797" i="1" a="1"/>
  <c r="AJ3797" i="1" s="1"/>
  <c r="AJ3798" i="1" a="1"/>
  <c r="AJ3798" i="1" s="1"/>
  <c r="AJ3799" i="1" a="1"/>
  <c r="AJ3799" i="1" s="1"/>
  <c r="AJ3800" i="1" a="1"/>
  <c r="AJ3800" i="1" s="1"/>
  <c r="AJ3801" i="1" a="1"/>
  <c r="AJ3801" i="1" s="1"/>
  <c r="AJ3802" i="1" a="1"/>
  <c r="AJ3802" i="1" s="1"/>
  <c r="AJ3803" i="1" a="1"/>
  <c r="AJ3803" i="1" s="1"/>
  <c r="AJ3804" i="1" a="1"/>
  <c r="AJ3804" i="1" s="1"/>
  <c r="AJ3805" i="1" a="1"/>
  <c r="AJ3805" i="1" s="1"/>
  <c r="AJ3806" i="1" a="1"/>
  <c r="AJ3806" i="1" s="1"/>
  <c r="AJ3807" i="1" a="1"/>
  <c r="AJ3807" i="1" s="1"/>
  <c r="AJ3808" i="1" a="1"/>
  <c r="AJ3808" i="1" s="1"/>
  <c r="AJ3809" i="1" a="1"/>
  <c r="AJ3809" i="1" s="1"/>
  <c r="AJ3810" i="1" a="1"/>
  <c r="AJ3810" i="1" s="1"/>
  <c r="AJ3811" i="1" a="1"/>
  <c r="AJ3811" i="1" s="1"/>
  <c r="AJ3812" i="1" a="1"/>
  <c r="AJ3812" i="1" s="1"/>
  <c r="AJ3813" i="1" a="1"/>
  <c r="AJ3813" i="1" s="1"/>
  <c r="AJ3814" i="1" a="1"/>
  <c r="AJ3814" i="1" s="1"/>
  <c r="AJ3815" i="1" a="1"/>
  <c r="AJ3815" i="1" s="1"/>
  <c r="AJ3816" i="1" a="1"/>
  <c r="AJ3816" i="1" s="1"/>
  <c r="AJ3817" i="1" a="1"/>
  <c r="AJ3817" i="1" s="1"/>
  <c r="AJ3818" i="1" a="1"/>
  <c r="AJ3818" i="1" s="1"/>
  <c r="AJ3819" i="1" a="1"/>
  <c r="AJ3819" i="1" s="1"/>
  <c r="AJ3820" i="1" a="1"/>
  <c r="AJ3820" i="1" s="1"/>
  <c r="AJ3821" i="1" a="1"/>
  <c r="AJ3821" i="1" s="1"/>
  <c r="AJ3822" i="1" a="1"/>
  <c r="AJ3822" i="1" s="1"/>
  <c r="AJ3823" i="1" a="1"/>
  <c r="AJ3823" i="1" s="1"/>
  <c r="AJ3824" i="1" a="1"/>
  <c r="AJ3824" i="1" s="1"/>
  <c r="AJ3825" i="1" a="1"/>
  <c r="AJ3825" i="1" s="1"/>
  <c r="AJ3826" i="1" a="1"/>
  <c r="AJ3826" i="1" s="1"/>
  <c r="AJ3827" i="1" a="1"/>
  <c r="AJ3827" i="1" s="1"/>
  <c r="AJ3828" i="1" a="1"/>
  <c r="AJ3828" i="1" s="1"/>
  <c r="AJ3829" i="1" a="1"/>
  <c r="AJ3829" i="1" s="1"/>
  <c r="AJ3830" i="1" a="1"/>
  <c r="AJ3830" i="1" s="1"/>
  <c r="AJ3831" i="1" a="1"/>
  <c r="AJ3831" i="1" s="1"/>
  <c r="AJ3832" i="1" a="1"/>
  <c r="AJ3832" i="1" s="1"/>
  <c r="AJ3833" i="1" a="1"/>
  <c r="AJ3833" i="1" s="1"/>
  <c r="AJ3834" i="1" a="1"/>
  <c r="AJ3834" i="1" s="1"/>
  <c r="AJ3835" i="1" a="1"/>
  <c r="AJ3835" i="1" s="1"/>
  <c r="AJ3836" i="1" a="1"/>
  <c r="AJ3836" i="1" s="1"/>
  <c r="AJ3837" i="1" a="1"/>
  <c r="AJ3837" i="1" s="1"/>
  <c r="AJ3838" i="1" a="1"/>
  <c r="AJ3838" i="1" s="1"/>
  <c r="AJ3839" i="1" a="1"/>
  <c r="AJ3839" i="1" s="1"/>
  <c r="AJ3840" i="1" a="1"/>
  <c r="AJ3840" i="1" s="1"/>
  <c r="AJ3841" i="1" a="1"/>
  <c r="AJ3841" i="1" s="1"/>
  <c r="AJ3842" i="1" a="1"/>
  <c r="AJ3842" i="1" s="1"/>
  <c r="AJ3843" i="1" a="1"/>
  <c r="AJ3843" i="1" s="1"/>
  <c r="AJ3844" i="1" a="1"/>
  <c r="AJ3844" i="1" s="1"/>
  <c r="AJ3845" i="1" a="1"/>
  <c r="AJ3845" i="1" s="1"/>
  <c r="AJ3846" i="1" a="1"/>
  <c r="AJ3846" i="1" s="1"/>
  <c r="AJ3847" i="1" a="1"/>
  <c r="AJ3847" i="1" s="1"/>
  <c r="AJ3848" i="1" a="1"/>
  <c r="AJ3848" i="1" s="1"/>
  <c r="AJ3849" i="1" a="1"/>
  <c r="AJ3849" i="1" s="1"/>
  <c r="AJ3850" i="1" a="1"/>
  <c r="AJ3850" i="1" s="1"/>
  <c r="AJ3851" i="1" a="1"/>
  <c r="AJ3851" i="1" s="1"/>
  <c r="AJ3852" i="1" a="1"/>
  <c r="AJ3852" i="1" s="1"/>
  <c r="AJ3853" i="1" a="1"/>
  <c r="AJ3853" i="1" s="1"/>
  <c r="AJ3854" i="1" a="1"/>
  <c r="AJ3854" i="1" s="1"/>
  <c r="AJ3855" i="1" a="1"/>
  <c r="AJ3855" i="1" s="1"/>
  <c r="AJ3856" i="1" a="1"/>
  <c r="AJ3856" i="1" s="1"/>
  <c r="AJ3857" i="1" a="1"/>
  <c r="AJ3857" i="1" s="1"/>
  <c r="AJ3858" i="1" a="1"/>
  <c r="AJ3858" i="1" s="1"/>
  <c r="AJ3859" i="1" a="1"/>
  <c r="AJ3859" i="1" s="1"/>
  <c r="AJ3860" i="1" a="1"/>
  <c r="AJ3860" i="1" s="1"/>
  <c r="AJ3861" i="1" a="1"/>
  <c r="AJ3861" i="1" s="1"/>
  <c r="AJ3862" i="1" a="1"/>
  <c r="AJ3862" i="1" s="1"/>
  <c r="AJ3863" i="1" a="1"/>
  <c r="AJ3863" i="1" s="1"/>
  <c r="AJ3864" i="1" a="1"/>
  <c r="AJ3864" i="1" s="1"/>
  <c r="AJ3865" i="1" a="1"/>
  <c r="AJ3865" i="1" s="1"/>
  <c r="AJ3866" i="1" a="1"/>
  <c r="AJ3866" i="1" s="1"/>
  <c r="AJ3867" i="1" a="1"/>
  <c r="AJ3867" i="1" s="1"/>
  <c r="AJ3868" i="1" a="1"/>
  <c r="AJ3868" i="1" s="1"/>
  <c r="AJ3869" i="1" a="1"/>
  <c r="AJ3869" i="1" s="1"/>
  <c r="AJ3870" i="1" a="1"/>
  <c r="AJ3870" i="1" s="1"/>
  <c r="AJ3871" i="1" a="1"/>
  <c r="AJ3871" i="1" s="1"/>
  <c r="AJ3872" i="1" a="1"/>
  <c r="AJ3872" i="1" s="1"/>
  <c r="AJ3873" i="1" a="1"/>
  <c r="AJ3873" i="1" s="1"/>
  <c r="AJ3874" i="1" a="1"/>
  <c r="AJ3874" i="1" s="1"/>
  <c r="AJ3875" i="1" a="1"/>
  <c r="AJ3875" i="1" s="1"/>
  <c r="AJ3876" i="1" a="1"/>
  <c r="AJ3876" i="1" s="1"/>
  <c r="AJ3877" i="1" a="1"/>
  <c r="AJ3877" i="1" s="1"/>
  <c r="AJ3878" i="1" a="1"/>
  <c r="AJ3878" i="1" s="1"/>
  <c r="AJ3879" i="1" a="1"/>
  <c r="AJ3879" i="1" s="1"/>
  <c r="AJ3880" i="1" a="1"/>
  <c r="AJ3880" i="1" s="1"/>
  <c r="AJ3881" i="1" a="1"/>
  <c r="AJ3881" i="1" s="1"/>
  <c r="AJ3882" i="1" a="1"/>
  <c r="AJ3882" i="1"/>
  <c r="AJ3883" i="1" a="1"/>
  <c r="AJ3883" i="1" s="1"/>
  <c r="AJ3884" i="1" a="1"/>
  <c r="AJ3884" i="1" s="1"/>
  <c r="AJ3885" i="1" a="1"/>
  <c r="AJ3885" i="1" s="1"/>
  <c r="AJ3886" i="1" a="1"/>
  <c r="AJ3886" i="1" s="1"/>
  <c r="AJ3887" i="1" a="1"/>
  <c r="AJ3887" i="1" s="1"/>
  <c r="AJ3888" i="1" a="1"/>
  <c r="AJ3888" i="1" s="1"/>
  <c r="AJ3889" i="1" a="1"/>
  <c r="AJ3889" i="1" s="1"/>
  <c r="AJ3890" i="1" a="1"/>
  <c r="AJ3890" i="1" s="1"/>
  <c r="AJ3891" i="1" a="1"/>
  <c r="AJ3891" i="1" s="1"/>
  <c r="AJ3892" i="1" a="1"/>
  <c r="AJ3892" i="1" s="1"/>
  <c r="AJ3893" i="1" a="1"/>
  <c r="AJ3893" i="1" s="1"/>
  <c r="AJ3894" i="1" a="1"/>
  <c r="AJ3894" i="1" s="1"/>
  <c r="AJ3895" i="1" a="1"/>
  <c r="AJ3895" i="1" s="1"/>
  <c r="AJ3896" i="1" a="1"/>
  <c r="AJ3896" i="1" s="1"/>
  <c r="AJ3897" i="1" a="1"/>
  <c r="AJ3897" i="1" s="1"/>
  <c r="AJ3898" i="1" a="1"/>
  <c r="AJ3898" i="1" s="1"/>
  <c r="AJ3899" i="1" a="1"/>
  <c r="AJ3899" i="1" s="1"/>
  <c r="AJ3900" i="1" a="1"/>
  <c r="AJ3900" i="1" s="1"/>
  <c r="AJ3901" i="1" a="1"/>
  <c r="AJ3901" i="1" s="1"/>
  <c r="AJ3902" i="1" a="1"/>
  <c r="AJ3902" i="1" s="1"/>
  <c r="AJ3903" i="1" a="1"/>
  <c r="AJ3903" i="1" s="1"/>
  <c r="AJ3904" i="1" a="1"/>
  <c r="AJ3904" i="1" s="1"/>
  <c r="AJ3905" i="1" a="1"/>
  <c r="AJ3905" i="1" s="1"/>
  <c r="AJ3906" i="1" a="1"/>
  <c r="AJ3906" i="1" s="1"/>
  <c r="AJ3907" i="1" a="1"/>
  <c r="AJ3907" i="1" s="1"/>
  <c r="AJ3908" i="1" a="1"/>
  <c r="AJ3908" i="1" s="1"/>
  <c r="AJ3909" i="1" a="1"/>
  <c r="AJ3909" i="1" s="1"/>
  <c r="AJ3910" i="1" a="1"/>
  <c r="AJ3910" i="1" s="1"/>
  <c r="AJ3911" i="1" a="1"/>
  <c r="AJ3911" i="1" s="1"/>
  <c r="AJ3912" i="1" a="1"/>
  <c r="AJ3912" i="1" s="1"/>
  <c r="AJ3913" i="1" a="1"/>
  <c r="AJ3913" i="1" s="1"/>
  <c r="AJ3914" i="1" a="1"/>
  <c r="AJ3914" i="1" s="1"/>
  <c r="AJ3915" i="1" a="1"/>
  <c r="AJ3915" i="1" s="1"/>
  <c r="AJ3916" i="1" a="1"/>
  <c r="AJ3916" i="1" s="1"/>
  <c r="AJ3917" i="1" a="1"/>
  <c r="AJ3917" i="1" s="1"/>
  <c r="AJ3918" i="1" a="1"/>
  <c r="AJ3918" i="1" s="1"/>
  <c r="AJ3919" i="1" a="1"/>
  <c r="AJ3919" i="1" s="1"/>
  <c r="AJ3920" i="1" a="1"/>
  <c r="AJ3920" i="1" s="1"/>
  <c r="AJ3921" i="1" a="1"/>
  <c r="AJ3921" i="1" s="1"/>
  <c r="AJ3922" i="1" a="1"/>
  <c r="AJ3922" i="1" s="1"/>
  <c r="AJ3923" i="1" a="1"/>
  <c r="AJ3923" i="1" s="1"/>
  <c r="AJ3924" i="1" a="1"/>
  <c r="AJ3924" i="1" s="1"/>
  <c r="AJ3925" i="1" a="1"/>
  <c r="AJ3925" i="1" s="1"/>
  <c r="AJ3926" i="1" a="1"/>
  <c r="AJ3926" i="1" s="1"/>
  <c r="AJ3927" i="1" a="1"/>
  <c r="AJ3927" i="1" s="1"/>
  <c r="AJ3928" i="1" a="1"/>
  <c r="AJ3928" i="1" s="1"/>
  <c r="AJ3929" i="1" a="1"/>
  <c r="AJ3929" i="1" s="1"/>
  <c r="AJ3930" i="1" a="1"/>
  <c r="AJ3930" i="1" s="1"/>
  <c r="AJ3931" i="1" a="1"/>
  <c r="AJ3931" i="1" s="1"/>
  <c r="AJ3932" i="1" a="1"/>
  <c r="AJ3932" i="1" s="1"/>
  <c r="AJ3933" i="1" a="1"/>
  <c r="AJ3933" i="1" s="1"/>
  <c r="AJ3934" i="1" a="1"/>
  <c r="AJ3934" i="1" s="1"/>
  <c r="AJ3935" i="1" a="1"/>
  <c r="AJ3935" i="1" s="1"/>
  <c r="AJ3936" i="1" a="1"/>
  <c r="AJ3936" i="1" s="1"/>
  <c r="AJ3937" i="1" a="1"/>
  <c r="AJ3937" i="1" s="1"/>
  <c r="AJ3938" i="1" a="1"/>
  <c r="AJ3938" i="1" s="1"/>
  <c r="AJ3939" i="1" a="1"/>
  <c r="AJ3939" i="1" s="1"/>
  <c r="AJ3940" i="1" a="1"/>
  <c r="AJ3940" i="1" s="1"/>
  <c r="AJ3941" i="1" a="1"/>
  <c r="AJ3941" i="1" s="1"/>
  <c r="AJ3942" i="1" a="1"/>
  <c r="AJ3942" i="1" s="1"/>
  <c r="AJ3943" i="1" a="1"/>
  <c r="AJ3943" i="1" s="1"/>
  <c r="AJ3944" i="1" a="1"/>
  <c r="AJ3944" i="1" s="1"/>
  <c r="AJ3945" i="1" a="1"/>
  <c r="AJ3945" i="1" s="1"/>
  <c r="AJ3946" i="1" a="1"/>
  <c r="AJ3946" i="1" s="1"/>
  <c r="AJ3947" i="1" a="1"/>
  <c r="AJ3947" i="1" s="1"/>
  <c r="AJ3948" i="1" a="1"/>
  <c r="AJ3948" i="1" s="1"/>
  <c r="AJ3949" i="1" a="1"/>
  <c r="AJ3949" i="1" s="1"/>
  <c r="AJ3950" i="1" a="1"/>
  <c r="AJ3950" i="1" s="1"/>
  <c r="AJ3951" i="1" a="1"/>
  <c r="AJ3951" i="1" s="1"/>
  <c r="AJ3952" i="1" a="1"/>
  <c r="AJ3952" i="1" s="1"/>
  <c r="AJ3953" i="1" a="1"/>
  <c r="AJ3953" i="1" s="1"/>
  <c r="AJ3954" i="1" a="1"/>
  <c r="AJ3954" i="1" s="1"/>
  <c r="AJ3955" i="1" a="1"/>
  <c r="AJ3955" i="1" s="1"/>
  <c r="AJ3956" i="1" a="1"/>
  <c r="AJ3956" i="1" s="1"/>
  <c r="AJ3957" i="1" a="1"/>
  <c r="AJ3957" i="1" s="1"/>
  <c r="AJ3958" i="1" a="1"/>
  <c r="AJ3958" i="1" s="1"/>
  <c r="AJ3959" i="1" a="1"/>
  <c r="AJ3959" i="1" s="1"/>
  <c r="AJ3960" i="1" a="1"/>
  <c r="AJ3960" i="1" s="1"/>
  <c r="AJ3961" i="1" a="1"/>
  <c r="AJ3961" i="1" s="1"/>
  <c r="AJ3962" i="1" a="1"/>
  <c r="AJ3962" i="1" s="1"/>
  <c r="AJ3963" i="1" a="1"/>
  <c r="AJ3963" i="1" s="1"/>
  <c r="AJ3964" i="1" a="1"/>
  <c r="AJ3964" i="1" s="1"/>
  <c r="AJ3965" i="1" a="1"/>
  <c r="AJ3965" i="1" s="1"/>
  <c r="AJ3966" i="1" a="1"/>
  <c r="AJ3966" i="1" s="1"/>
  <c r="AJ3967" i="1" a="1"/>
  <c r="AJ3967" i="1" s="1"/>
  <c r="AJ3968" i="1" a="1"/>
  <c r="AJ3968" i="1" s="1"/>
  <c r="AJ3969" i="1" a="1"/>
  <c r="AJ3969" i="1" s="1"/>
  <c r="AJ3970" i="1" a="1"/>
  <c r="AJ3970" i="1" s="1"/>
  <c r="AJ3971" i="1" a="1"/>
  <c r="AJ3971" i="1" s="1"/>
  <c r="AJ3972" i="1" a="1"/>
  <c r="AJ3972" i="1" s="1"/>
  <c r="AJ3973" i="1" a="1"/>
  <c r="AJ3973" i="1" s="1"/>
  <c r="AJ3974" i="1" a="1"/>
  <c r="AJ3974" i="1" s="1"/>
  <c r="AJ3975" i="1" a="1"/>
  <c r="AJ3975" i="1" s="1"/>
  <c r="AJ3976" i="1" a="1"/>
  <c r="AJ3976" i="1" s="1"/>
  <c r="AJ3977" i="1" a="1"/>
  <c r="AJ3977" i="1" s="1"/>
  <c r="AJ3978" i="1" a="1"/>
  <c r="AJ3978" i="1" s="1"/>
  <c r="AJ3979" i="1" a="1"/>
  <c r="AJ3979" i="1" s="1"/>
  <c r="AJ3980" i="1" a="1"/>
  <c r="AJ3980" i="1" s="1"/>
  <c r="AJ3981" i="1" a="1"/>
  <c r="AJ3981" i="1" s="1"/>
  <c r="AJ3982" i="1" a="1"/>
  <c r="AJ3982" i="1" s="1"/>
  <c r="AJ3983" i="1" a="1"/>
  <c r="AJ3983" i="1" s="1"/>
  <c r="AJ3984" i="1" a="1"/>
  <c r="AJ3984" i="1" s="1"/>
  <c r="AJ3985" i="1" a="1"/>
  <c r="AJ3985" i="1" s="1"/>
  <c r="AJ3986" i="1" a="1"/>
  <c r="AJ3986" i="1" s="1"/>
  <c r="AJ3987" i="1" a="1"/>
  <c r="AJ3987" i="1" s="1"/>
  <c r="AJ3988" i="1" a="1"/>
  <c r="AJ3988" i="1" s="1"/>
  <c r="AJ3989" i="1" a="1"/>
  <c r="AJ3989" i="1" s="1"/>
  <c r="AJ3990" i="1" a="1"/>
  <c r="AJ3990" i="1" s="1"/>
  <c r="AJ3991" i="1" a="1"/>
  <c r="AJ3991" i="1" s="1"/>
  <c r="AJ3992" i="1" a="1"/>
  <c r="AJ3992" i="1" s="1"/>
  <c r="AJ3993" i="1" a="1"/>
  <c r="AJ3993" i="1" s="1"/>
  <c r="AJ3994" i="1" a="1"/>
  <c r="AJ3994" i="1" s="1"/>
  <c r="AJ3995" i="1" a="1"/>
  <c r="AJ3995" i="1" s="1"/>
  <c r="AJ3996" i="1" a="1"/>
  <c r="AJ3996" i="1" s="1"/>
  <c r="AJ3997" i="1" a="1"/>
  <c r="AJ3997" i="1" s="1"/>
  <c r="AJ3998" i="1" a="1"/>
  <c r="AJ3998" i="1" s="1"/>
  <c r="AJ3999" i="1" a="1"/>
  <c r="AJ3999" i="1" s="1"/>
  <c r="AJ4000" i="1" a="1"/>
  <c r="AJ4000" i="1" s="1"/>
  <c r="AJ4001" i="1" a="1"/>
  <c r="AJ4001" i="1" s="1"/>
  <c r="AJ4002" i="1" a="1"/>
  <c r="AJ4002" i="1" s="1"/>
  <c r="AJ4003" i="1" a="1"/>
  <c r="AJ4003" i="1" s="1"/>
  <c r="AJ4004" i="1" a="1"/>
  <c r="AJ4004" i="1" s="1"/>
  <c r="AJ4005" i="1" a="1"/>
  <c r="AJ4005" i="1" s="1"/>
  <c r="AJ4006" i="1" a="1"/>
  <c r="AJ4006" i="1" s="1"/>
  <c r="AJ4007" i="1" a="1"/>
  <c r="AJ4007" i="1" s="1"/>
  <c r="AJ4008" i="1" a="1"/>
  <c r="AJ4008" i="1" s="1"/>
  <c r="AJ4009" i="1" a="1"/>
  <c r="AJ4009" i="1" s="1"/>
  <c r="AJ4010" i="1" a="1"/>
  <c r="AJ4010" i="1" s="1"/>
  <c r="AJ4011" i="1" a="1"/>
  <c r="AJ4011" i="1" s="1"/>
  <c r="AJ4012" i="1" a="1"/>
  <c r="AJ4012" i="1" s="1"/>
  <c r="AJ4013" i="1" a="1"/>
  <c r="AJ4013" i="1" s="1"/>
  <c r="AJ4014" i="1" a="1"/>
  <c r="AJ4014" i="1" s="1"/>
  <c r="AJ4015" i="1" a="1"/>
  <c r="AJ4015" i="1" s="1"/>
  <c r="AJ4016" i="1" a="1"/>
  <c r="AJ4016" i="1" s="1"/>
  <c r="AJ4017" i="1" a="1"/>
  <c r="AJ4017" i="1" s="1"/>
  <c r="AJ4018" i="1" a="1"/>
  <c r="AJ4018" i="1" s="1"/>
  <c r="AJ4019" i="1" a="1"/>
  <c r="AJ4019" i="1" s="1"/>
  <c r="AJ4020" i="1" a="1"/>
  <c r="AJ4020" i="1" s="1"/>
  <c r="AJ4021" i="1" a="1"/>
  <c r="AJ4021" i="1" s="1"/>
  <c r="AJ4022" i="1" a="1"/>
  <c r="AJ4022" i="1" s="1"/>
  <c r="AJ4023" i="1" a="1"/>
  <c r="AJ4023" i="1" s="1"/>
  <c r="AJ4024" i="1" a="1"/>
  <c r="AJ4024" i="1" s="1"/>
  <c r="AJ4025" i="1" a="1"/>
  <c r="AJ4025" i="1" s="1"/>
  <c r="AJ4026" i="1" a="1"/>
  <c r="AJ4026" i="1" s="1"/>
  <c r="AJ4027" i="1" a="1"/>
  <c r="AJ4027" i="1" s="1"/>
  <c r="AJ4028" i="1" a="1"/>
  <c r="AJ4028" i="1" s="1"/>
  <c r="AJ4029" i="1" a="1"/>
  <c r="AJ4029" i="1" s="1"/>
  <c r="AJ4030" i="1" a="1"/>
  <c r="AJ4030" i="1" s="1"/>
  <c r="AJ4031" i="1" a="1"/>
  <c r="AJ4031" i="1" s="1"/>
  <c r="AJ4032" i="1" a="1"/>
  <c r="AJ4032" i="1" s="1"/>
  <c r="AJ4033" i="1" a="1"/>
  <c r="AJ4033" i="1" s="1"/>
  <c r="AJ4034" i="1" a="1"/>
  <c r="AJ4034" i="1" s="1"/>
  <c r="AJ4035" i="1" a="1"/>
  <c r="AJ4035" i="1" s="1"/>
  <c r="AJ4036" i="1" a="1"/>
  <c r="AJ4036" i="1" s="1"/>
  <c r="AJ4037" i="1" a="1"/>
  <c r="AJ4037" i="1" s="1"/>
  <c r="AJ4038" i="1" a="1"/>
  <c r="AJ4038" i="1" s="1"/>
  <c r="AJ4039" i="1" a="1"/>
  <c r="AJ4039" i="1" s="1"/>
  <c r="AJ4040" i="1" a="1"/>
  <c r="AJ4040" i="1" s="1"/>
  <c r="AJ4041" i="1" a="1"/>
  <c r="AJ4041" i="1" s="1"/>
  <c r="AJ4042" i="1" a="1"/>
  <c r="AJ4042" i="1" s="1"/>
  <c r="AJ4043" i="1" a="1"/>
  <c r="AJ4043" i="1" s="1"/>
  <c r="AJ4044" i="1" a="1"/>
  <c r="AJ4044" i="1" s="1"/>
  <c r="AJ4045" i="1" a="1"/>
  <c r="AJ4045" i="1" s="1"/>
  <c r="AJ4046" i="1" a="1"/>
  <c r="AJ4046" i="1" s="1"/>
  <c r="AJ4047" i="1" a="1"/>
  <c r="AJ4047" i="1" s="1"/>
  <c r="AJ4048" i="1" a="1"/>
  <c r="AJ4048" i="1" s="1"/>
  <c r="AJ4049" i="1" a="1"/>
  <c r="AJ4049" i="1" s="1"/>
  <c r="AJ4050" i="1" a="1"/>
  <c r="AJ4050" i="1" s="1"/>
  <c r="AJ4051" i="1" a="1"/>
  <c r="AJ4051" i="1" s="1"/>
  <c r="AJ4052" i="1" a="1"/>
  <c r="AJ4052" i="1" s="1"/>
  <c r="AJ4053" i="1" a="1"/>
  <c r="AJ4053" i="1" s="1"/>
  <c r="AJ4054" i="1" a="1"/>
  <c r="AJ4054" i="1" s="1"/>
  <c r="AJ4055" i="1" a="1"/>
  <c r="AJ4055" i="1" s="1"/>
  <c r="AJ4056" i="1" a="1"/>
  <c r="AJ4056" i="1" s="1"/>
  <c r="AJ4057" i="1" a="1"/>
  <c r="AJ4057" i="1" s="1"/>
  <c r="AJ4058" i="1" a="1"/>
  <c r="AJ4058" i="1" s="1"/>
  <c r="AJ4059" i="1" a="1"/>
  <c r="AJ4059" i="1" s="1"/>
  <c r="AJ4060" i="1" a="1"/>
  <c r="AJ4060" i="1" s="1"/>
  <c r="AJ4061" i="1" a="1"/>
  <c r="AJ4061" i="1" s="1"/>
  <c r="AJ4062" i="1" a="1"/>
  <c r="AJ4062" i="1" s="1"/>
  <c r="AJ4063" i="1" a="1"/>
  <c r="AJ4063" i="1" s="1"/>
  <c r="AJ4064" i="1" a="1"/>
  <c r="AJ4064" i="1" s="1"/>
  <c r="AJ4065" i="1" a="1"/>
  <c r="AJ4065" i="1" s="1"/>
  <c r="AJ4066" i="1" a="1"/>
  <c r="AJ4066" i="1" s="1"/>
  <c r="AJ4067" i="1" a="1"/>
  <c r="AJ4067" i="1" s="1"/>
  <c r="AJ4068" i="1" a="1"/>
  <c r="AJ4068" i="1" s="1"/>
  <c r="AJ4069" i="1" a="1"/>
  <c r="AJ4069" i="1" s="1"/>
  <c r="AJ4070" i="1" a="1"/>
  <c r="AJ4070" i="1" s="1"/>
  <c r="AJ4071" i="1" a="1"/>
  <c r="AJ4071" i="1"/>
  <c r="AJ4072" i="1" a="1"/>
  <c r="AJ4072" i="1" s="1"/>
  <c r="AJ4073" i="1" a="1"/>
  <c r="AJ4073" i="1" s="1"/>
  <c r="AJ4074" i="1" a="1"/>
  <c r="AJ4074" i="1" s="1"/>
  <c r="AJ4075" i="1" a="1"/>
  <c r="AJ4075" i="1" s="1"/>
  <c r="AJ4076" i="1" a="1"/>
  <c r="AJ4076" i="1" s="1"/>
  <c r="AJ4077" i="1" a="1"/>
  <c r="AJ4077" i="1" s="1"/>
  <c r="AJ4078" i="1" a="1"/>
  <c r="AJ4078" i="1" s="1"/>
  <c r="AJ4079" i="1" a="1"/>
  <c r="AJ4079" i="1" s="1"/>
  <c r="AJ4080" i="1" a="1"/>
  <c r="AJ4080" i="1" s="1"/>
  <c r="AJ4081" i="1" a="1"/>
  <c r="AJ4081" i="1" s="1"/>
  <c r="AJ4082" i="1" a="1"/>
  <c r="AJ4082" i="1" s="1"/>
  <c r="AJ4083" i="1" a="1"/>
  <c r="AJ4083" i="1" s="1"/>
  <c r="AJ4084" i="1" a="1"/>
  <c r="AJ4084" i="1" s="1"/>
  <c r="AJ4085" i="1" a="1"/>
  <c r="AJ4085" i="1" s="1"/>
  <c r="AJ4086" i="1" a="1"/>
  <c r="AJ4086" i="1" s="1"/>
  <c r="AJ4087" i="1" a="1"/>
  <c r="AJ4087" i="1" s="1"/>
  <c r="AJ4088" i="1" a="1"/>
  <c r="AJ4088" i="1" s="1"/>
  <c r="AJ4089" i="1" a="1"/>
  <c r="AJ4089" i="1" s="1"/>
  <c r="AJ4090" i="1" a="1"/>
  <c r="AJ4090" i="1" s="1"/>
  <c r="AJ4091" i="1" a="1"/>
  <c r="AJ4091" i="1" s="1"/>
  <c r="AJ4092" i="1" a="1"/>
  <c r="AJ4092" i="1" s="1"/>
  <c r="AJ4093" i="1" a="1"/>
  <c r="AJ4093" i="1" s="1"/>
  <c r="AJ4094" i="1" a="1"/>
  <c r="AJ4094" i="1" s="1"/>
  <c r="AJ4095" i="1" a="1"/>
  <c r="AJ4095" i="1" s="1"/>
  <c r="AJ4096" i="1" a="1"/>
  <c r="AJ4096" i="1" s="1"/>
  <c r="AJ4097" i="1" a="1"/>
  <c r="AJ4097" i="1" s="1"/>
  <c r="AJ4098" i="1" a="1"/>
  <c r="AJ4098" i="1" s="1"/>
  <c r="AJ4099" i="1" a="1"/>
  <c r="AJ4099" i="1" s="1"/>
  <c r="AJ4100" i="1" a="1"/>
  <c r="AJ4100" i="1" s="1"/>
  <c r="AJ4101" i="1" a="1"/>
  <c r="AJ4101" i="1" s="1"/>
  <c r="AJ4102" i="1" a="1"/>
  <c r="AJ4102" i="1" s="1"/>
  <c r="AJ4103" i="1" a="1"/>
  <c r="AJ4103" i="1" s="1"/>
  <c r="AJ4104" i="1" a="1"/>
  <c r="AJ4104" i="1" s="1"/>
  <c r="AJ4105" i="1" a="1"/>
  <c r="AJ4105" i="1" s="1"/>
  <c r="AJ4106" i="1" a="1"/>
  <c r="AJ4106" i="1" s="1"/>
  <c r="AJ4107" i="1" a="1"/>
  <c r="AJ4107" i="1" s="1"/>
  <c r="AJ4108" i="1" a="1"/>
  <c r="AJ4108" i="1" s="1"/>
  <c r="AJ4109" i="1" a="1"/>
  <c r="AJ4109" i="1" s="1"/>
  <c r="AJ4110" i="1" a="1"/>
  <c r="AJ4110" i="1" s="1"/>
  <c r="AJ4111" i="1" a="1"/>
  <c r="AJ4111" i="1" s="1"/>
  <c r="AJ4112" i="1" a="1"/>
  <c r="AJ4112" i="1" s="1"/>
  <c r="AJ4113" i="1" a="1"/>
  <c r="AJ4113" i="1" s="1"/>
  <c r="AJ4114" i="1" a="1"/>
  <c r="AJ4114" i="1" s="1"/>
  <c r="AJ4115" i="1" a="1"/>
  <c r="AJ4115" i="1" s="1"/>
  <c r="AJ4116" i="1" a="1"/>
  <c r="AJ4116" i="1" s="1"/>
  <c r="AJ4117" i="1" a="1"/>
  <c r="AJ4117" i="1" s="1"/>
  <c r="AJ4118" i="1" a="1"/>
  <c r="AJ4118" i="1" s="1"/>
  <c r="AJ4119" i="1" a="1"/>
  <c r="AJ4119" i="1" s="1"/>
  <c r="AJ4120" i="1" a="1"/>
  <c r="AJ4120" i="1" s="1"/>
  <c r="AJ4121" i="1" a="1"/>
  <c r="AJ4121" i="1" s="1"/>
  <c r="AJ4122" i="1" a="1"/>
  <c r="AJ4122" i="1" s="1"/>
  <c r="AJ4123" i="1" a="1"/>
  <c r="AJ4123" i="1" s="1"/>
  <c r="AJ4124" i="1" a="1"/>
  <c r="AJ4124" i="1"/>
  <c r="AJ4125" i="1" a="1"/>
  <c r="AJ4125" i="1" s="1"/>
  <c r="AJ4126" i="1" a="1"/>
  <c r="AJ4126" i="1" s="1"/>
  <c r="AJ4127" i="1" a="1"/>
  <c r="AJ4127" i="1" s="1"/>
  <c r="AJ4128" i="1" a="1"/>
  <c r="AJ4128" i="1" s="1"/>
  <c r="AJ4129" i="1" a="1"/>
  <c r="AJ4129" i="1" s="1"/>
  <c r="AJ4130" i="1" a="1"/>
  <c r="AJ4130" i="1" s="1"/>
  <c r="AJ4131" i="1" a="1"/>
  <c r="AJ4131" i="1" s="1"/>
  <c r="AJ4132" i="1" a="1"/>
  <c r="AJ4132" i="1" s="1"/>
  <c r="AJ4133" i="1" a="1"/>
  <c r="AJ4133" i="1" s="1"/>
  <c r="AJ4134" i="1" a="1"/>
  <c r="AJ4134" i="1" s="1"/>
  <c r="AJ4135" i="1" a="1"/>
  <c r="AJ4135" i="1" s="1"/>
  <c r="AJ4136" i="1" a="1"/>
  <c r="AJ4136" i="1" s="1"/>
  <c r="AJ4137" i="1" a="1"/>
  <c r="AJ4137" i="1" s="1"/>
  <c r="AJ4138" i="1" a="1"/>
  <c r="AJ4138" i="1" s="1"/>
  <c r="AJ4139" i="1" a="1"/>
  <c r="AJ4139" i="1" s="1"/>
  <c r="AJ4140" i="1" a="1"/>
  <c r="AJ4140" i="1" s="1"/>
  <c r="AJ4141" i="1" a="1"/>
  <c r="AJ4141" i="1" s="1"/>
  <c r="AJ4142" i="1" a="1"/>
  <c r="AJ4142" i="1"/>
  <c r="AJ4143" i="1" a="1"/>
  <c r="AJ4143" i="1" s="1"/>
  <c r="AJ4144" i="1" a="1"/>
  <c r="AJ4144" i="1" s="1"/>
  <c r="AJ4145" i="1" a="1"/>
  <c r="AJ4145" i="1" s="1"/>
  <c r="AJ4146" i="1" a="1"/>
  <c r="AJ4146" i="1"/>
  <c r="AJ4147" i="1" a="1"/>
  <c r="AJ4147" i="1" s="1"/>
  <c r="AJ4148" i="1" a="1"/>
  <c r="AJ4148" i="1" s="1"/>
  <c r="AJ4149" i="1" a="1"/>
  <c r="AJ4149" i="1" s="1"/>
  <c r="AJ4150" i="1" a="1"/>
  <c r="AJ4150" i="1" s="1"/>
  <c r="AJ4151" i="1" a="1"/>
  <c r="AJ4151" i="1" s="1"/>
  <c r="AJ4152" i="1" a="1"/>
  <c r="AJ4152" i="1" s="1"/>
  <c r="AJ4153" i="1" a="1"/>
  <c r="AJ4153" i="1" s="1"/>
  <c r="AJ4154" i="1" a="1"/>
  <c r="AJ4154" i="1" s="1"/>
  <c r="AJ4155" i="1" a="1"/>
  <c r="AJ4155" i="1" s="1"/>
  <c r="AJ4156" i="1" a="1"/>
  <c r="AJ4156" i="1" s="1"/>
  <c r="AJ4157" i="1" a="1"/>
  <c r="AJ4157" i="1" s="1"/>
  <c r="AJ4158" i="1" a="1"/>
  <c r="AJ4158" i="1" s="1"/>
  <c r="AJ4159" i="1" a="1"/>
  <c r="AJ4159" i="1" s="1"/>
  <c r="AJ4160" i="1" a="1"/>
  <c r="AJ4160" i="1" s="1"/>
  <c r="AJ4161" i="1" a="1"/>
  <c r="AJ4161" i="1" s="1"/>
  <c r="AJ4162" i="1" a="1"/>
  <c r="AJ4162" i="1" s="1"/>
  <c r="AJ4163" i="1" a="1"/>
  <c r="AJ4163" i="1" s="1"/>
  <c r="AJ4164" i="1" a="1"/>
  <c r="AJ4164" i="1" s="1"/>
  <c r="AJ4165" i="1" a="1"/>
  <c r="AJ4165" i="1" s="1"/>
  <c r="AJ4166" i="1" a="1"/>
  <c r="AJ4166" i="1" s="1"/>
  <c r="AJ4167" i="1" a="1"/>
  <c r="AJ4167" i="1" s="1"/>
  <c r="AJ4168" i="1" a="1"/>
  <c r="AJ4168" i="1" s="1"/>
  <c r="AJ4169" i="1" a="1"/>
  <c r="AJ4169" i="1" s="1"/>
  <c r="AJ4170" i="1" a="1"/>
  <c r="AJ4170" i="1" s="1"/>
  <c r="AJ4171" i="1" a="1"/>
  <c r="AJ4171" i="1" s="1"/>
  <c r="AJ4172" i="1" a="1"/>
  <c r="AJ4172" i="1" s="1"/>
  <c r="AJ4173" i="1" a="1"/>
  <c r="AJ4173" i="1" s="1"/>
  <c r="AJ4174" i="1" a="1"/>
  <c r="AJ4174" i="1" s="1"/>
  <c r="AJ4175" i="1" a="1"/>
  <c r="AJ4175" i="1" s="1"/>
  <c r="AJ4176" i="1" a="1"/>
  <c r="AJ4176" i="1" s="1"/>
  <c r="AJ4177" i="1" a="1"/>
  <c r="AJ4177" i="1" s="1"/>
  <c r="AJ4178" i="1" a="1"/>
  <c r="AJ4178" i="1" s="1"/>
  <c r="AJ4179" i="1" a="1"/>
  <c r="AJ4179" i="1" s="1"/>
  <c r="AJ4180" i="1" a="1"/>
  <c r="AJ4180" i="1" s="1"/>
  <c r="AJ4181" i="1" a="1"/>
  <c r="AJ4181" i="1" s="1"/>
  <c r="AJ4182" i="1" a="1"/>
  <c r="AJ4182" i="1" s="1"/>
  <c r="AJ4183" i="1" a="1"/>
  <c r="AJ4183" i="1" s="1"/>
  <c r="AJ4184" i="1" a="1"/>
  <c r="AJ4184" i="1" s="1"/>
  <c r="AJ4185" i="1" a="1"/>
  <c r="AJ4185" i="1" s="1"/>
  <c r="AJ4186" i="1" a="1"/>
  <c r="AJ4186" i="1" s="1"/>
  <c r="AJ4187" i="1" a="1"/>
  <c r="AJ4187" i="1" s="1"/>
  <c r="AJ4188" i="1" a="1"/>
  <c r="AJ4188" i="1" s="1"/>
  <c r="AJ4189" i="1" a="1"/>
  <c r="AJ4189" i="1" s="1"/>
  <c r="AJ4190" i="1" a="1"/>
  <c r="AJ4190" i="1" s="1"/>
  <c r="AJ4191" i="1" a="1"/>
  <c r="AJ4191" i="1" s="1"/>
  <c r="AJ4192" i="1" a="1"/>
  <c r="AJ4192" i="1" s="1"/>
  <c r="AJ4193" i="1" a="1"/>
  <c r="AJ4193" i="1" s="1"/>
  <c r="AJ4194" i="1" a="1"/>
  <c r="AJ4194" i="1" s="1"/>
  <c r="AJ4195" i="1" a="1"/>
  <c r="AJ4195" i="1" s="1"/>
  <c r="AJ4196" i="1" a="1"/>
  <c r="AJ4196" i="1" s="1"/>
  <c r="AJ4197" i="1" a="1"/>
  <c r="AJ4197" i="1" s="1"/>
  <c r="AJ4198" i="1" a="1"/>
  <c r="AJ4198" i="1" s="1"/>
  <c r="AJ4199" i="1" a="1"/>
  <c r="AJ4199" i="1" s="1"/>
  <c r="AJ4200" i="1" a="1"/>
  <c r="AJ4200" i="1" s="1"/>
  <c r="AJ4201" i="1" a="1"/>
  <c r="AJ4201" i="1" s="1"/>
  <c r="AJ4202" i="1" a="1"/>
  <c r="AJ4202" i="1" s="1"/>
  <c r="AJ4203" i="1" a="1"/>
  <c r="AJ4203" i="1" s="1"/>
  <c r="AJ4204" i="1" a="1"/>
  <c r="AJ4204" i="1" s="1"/>
  <c r="AJ4205" i="1" a="1"/>
  <c r="AJ4205" i="1" s="1"/>
  <c r="AJ4206" i="1" a="1"/>
  <c r="AJ4206" i="1" s="1"/>
  <c r="AJ4207" i="1" a="1"/>
  <c r="AJ4207" i="1" s="1"/>
  <c r="AJ4208" i="1" a="1"/>
  <c r="AJ4208" i="1" s="1"/>
  <c r="AJ4209" i="1" a="1"/>
  <c r="AJ4209" i="1" s="1"/>
  <c r="AJ4210" i="1" a="1"/>
  <c r="AJ4210" i="1" s="1"/>
  <c r="AJ4211" i="1" a="1"/>
  <c r="AJ4211" i="1" s="1"/>
  <c r="AJ4212" i="1" a="1"/>
  <c r="AJ4212" i="1" s="1"/>
  <c r="AJ4213" i="1" a="1"/>
  <c r="AJ4213" i="1" s="1"/>
  <c r="AJ4214" i="1" a="1"/>
  <c r="AJ4214" i="1" s="1"/>
  <c r="AJ4215" i="1" a="1"/>
  <c r="AJ4215" i="1" s="1"/>
  <c r="AJ4216" i="1" a="1"/>
  <c r="AJ4216" i="1" s="1"/>
  <c r="AJ4217" i="1" a="1"/>
  <c r="AJ4217" i="1" s="1"/>
  <c r="AJ4218" i="1" a="1"/>
  <c r="AJ4218" i="1" s="1"/>
  <c r="AJ4219" i="1" a="1"/>
  <c r="AJ4219" i="1" s="1"/>
  <c r="AJ4220" i="1" a="1"/>
  <c r="AJ4220" i="1" s="1"/>
  <c r="AJ4221" i="1" a="1"/>
  <c r="AJ4221" i="1" s="1"/>
  <c r="AJ4222" i="1" a="1"/>
  <c r="AJ4222" i="1" s="1"/>
  <c r="AJ4223" i="1" a="1"/>
  <c r="AJ4223" i="1" s="1"/>
  <c r="AJ4224" i="1" a="1"/>
  <c r="AJ4224" i="1" s="1"/>
  <c r="AJ4225" i="1" a="1"/>
  <c r="AJ4225" i="1" s="1"/>
  <c r="AJ4226" i="1" a="1"/>
  <c r="AJ4226" i="1" s="1"/>
  <c r="AJ4227" i="1" a="1"/>
  <c r="AJ4227" i="1" s="1"/>
  <c r="AJ4228" i="1" a="1"/>
  <c r="AJ4228" i="1" s="1"/>
  <c r="AJ4229" i="1" a="1"/>
  <c r="AJ4229" i="1" s="1"/>
  <c r="AJ4230" i="1" a="1"/>
  <c r="AJ4230" i="1" s="1"/>
  <c r="AJ4231" i="1" a="1"/>
  <c r="AJ4231" i="1" s="1"/>
  <c r="AJ4232" i="1" a="1"/>
  <c r="AJ4232" i="1" s="1"/>
  <c r="AJ4233" i="1" a="1"/>
  <c r="AJ4233" i="1" s="1"/>
  <c r="AJ4234" i="1" a="1"/>
  <c r="AJ4234" i="1" s="1"/>
  <c r="AJ4235" i="1" a="1"/>
  <c r="AJ4235" i="1" s="1"/>
  <c r="AJ4236" i="1" a="1"/>
  <c r="AJ4236" i="1" s="1"/>
  <c r="AJ4237" i="1" a="1"/>
  <c r="AJ4237" i="1" s="1"/>
  <c r="AJ4238" i="1" a="1"/>
  <c r="AJ4238" i="1" s="1"/>
  <c r="AJ4239" i="1" a="1"/>
  <c r="AJ4239" i="1" s="1"/>
  <c r="AJ4240" i="1" a="1"/>
  <c r="AJ4240" i="1" s="1"/>
  <c r="AJ4241" i="1" a="1"/>
  <c r="AJ4241" i="1" s="1"/>
  <c r="AJ4242" i="1" a="1"/>
  <c r="AJ4242" i="1" s="1"/>
  <c r="AJ4243" i="1" a="1"/>
  <c r="AJ4243" i="1" s="1"/>
  <c r="AJ4244" i="1" a="1"/>
  <c r="AJ4244" i="1" s="1"/>
  <c r="AJ4245" i="1" a="1"/>
  <c r="AJ4245" i="1"/>
  <c r="AJ4246" i="1" a="1"/>
  <c r="AJ4246" i="1" s="1"/>
  <c r="AJ4247" i="1" a="1"/>
  <c r="AJ4247" i="1" s="1"/>
  <c r="AJ4248" i="1" a="1"/>
  <c r="AJ4248" i="1" s="1"/>
  <c r="AJ4249" i="1" a="1"/>
  <c r="AJ4249" i="1" s="1"/>
  <c r="AJ4250" i="1" a="1"/>
  <c r="AJ4250" i="1" s="1"/>
  <c r="AJ4251" i="1" a="1"/>
  <c r="AJ4251" i="1" s="1"/>
  <c r="AJ4252" i="1" a="1"/>
  <c r="AJ4252" i="1" s="1"/>
  <c r="AJ4253" i="1" a="1"/>
  <c r="AJ4253" i="1" s="1"/>
  <c r="AJ4254" i="1" a="1"/>
  <c r="AJ4254" i="1" s="1"/>
  <c r="AJ4255" i="1" a="1"/>
  <c r="AJ4255" i="1" s="1"/>
  <c r="AJ4256" i="1" a="1"/>
  <c r="AJ4256" i="1" s="1"/>
  <c r="AJ4257" i="1" a="1"/>
  <c r="AJ4257" i="1" s="1"/>
  <c r="AJ4258" i="1" a="1"/>
  <c r="AJ4258" i="1" s="1"/>
  <c r="AJ4259" i="1" a="1"/>
  <c r="AJ4259" i="1" s="1"/>
  <c r="AJ4260" i="1" a="1"/>
  <c r="AJ4260" i="1" s="1"/>
  <c r="AJ4261" i="1" a="1"/>
  <c r="AJ4261" i="1" s="1"/>
  <c r="AJ4262" i="1" a="1"/>
  <c r="AJ4262" i="1" s="1"/>
  <c r="AJ4263" i="1" a="1"/>
  <c r="AJ4263" i="1" s="1"/>
  <c r="AJ4264" i="1" a="1"/>
  <c r="AJ4264" i="1" s="1"/>
  <c r="AJ4265" i="1" a="1"/>
  <c r="AJ4265" i="1" s="1"/>
  <c r="AJ4266" i="1" a="1"/>
  <c r="AJ4266" i="1" s="1"/>
  <c r="AJ4267" i="1" a="1"/>
  <c r="AJ4267" i="1" s="1"/>
  <c r="AJ4268" i="1" a="1"/>
  <c r="AJ4268" i="1" s="1"/>
  <c r="AJ4269" i="1" a="1"/>
  <c r="AJ4269" i="1" s="1"/>
  <c r="AJ4270" i="1" a="1"/>
  <c r="AJ4270" i="1" s="1"/>
  <c r="AJ4271" i="1" a="1"/>
  <c r="AJ4271" i="1" s="1"/>
  <c r="AJ4272" i="1" a="1"/>
  <c r="AJ4272" i="1" s="1"/>
  <c r="AJ4273" i="1" a="1"/>
  <c r="AJ4273" i="1" s="1"/>
  <c r="AJ4274" i="1" a="1"/>
  <c r="AJ4274" i="1" s="1"/>
  <c r="AJ4275" i="1" a="1"/>
  <c r="AJ4275" i="1" s="1"/>
  <c r="AJ4276" i="1" a="1"/>
  <c r="AJ4276" i="1" s="1"/>
  <c r="AJ4277" i="1" a="1"/>
  <c r="AJ4277" i="1" s="1"/>
  <c r="AJ4278" i="1" a="1"/>
  <c r="AJ4278" i="1" s="1"/>
  <c r="AJ4279" i="1" a="1"/>
  <c r="AJ4279" i="1" s="1"/>
  <c r="AJ4280" i="1" a="1"/>
  <c r="AJ4280" i="1" s="1"/>
  <c r="AJ4281" i="1" a="1"/>
  <c r="AJ4281" i="1" s="1"/>
  <c r="AJ4282" i="1" a="1"/>
  <c r="AJ4282" i="1" s="1"/>
  <c r="AJ4283" i="1" a="1"/>
  <c r="AJ4283" i="1" s="1"/>
  <c r="AJ4284" i="1" a="1"/>
  <c r="AJ4284" i="1" s="1"/>
  <c r="AJ4285" i="1" a="1"/>
  <c r="AJ4285" i="1" s="1"/>
  <c r="AJ4286" i="1" a="1"/>
  <c r="AJ4286" i="1" s="1"/>
  <c r="AJ4287" i="1" a="1"/>
  <c r="AJ4287" i="1" s="1"/>
  <c r="AJ4288" i="1" a="1"/>
  <c r="AJ4288" i="1" s="1"/>
  <c r="AJ4289" i="1" a="1"/>
  <c r="AJ4289" i="1" s="1"/>
  <c r="AJ4290" i="1" a="1"/>
  <c r="AJ4290" i="1" s="1"/>
  <c r="AJ4291" i="1" a="1"/>
  <c r="AJ4291" i="1" s="1"/>
  <c r="AJ4292" i="1" a="1"/>
  <c r="AJ4292" i="1" s="1"/>
  <c r="AJ4293" i="1" a="1"/>
  <c r="AJ4293" i="1" s="1"/>
  <c r="AJ4294" i="1" a="1"/>
  <c r="AJ4294" i="1" s="1"/>
  <c r="AJ4295" i="1" a="1"/>
  <c r="AJ4295" i="1" s="1"/>
  <c r="AJ4296" i="1" a="1"/>
  <c r="AJ4296" i="1" s="1"/>
  <c r="AJ4297" i="1" a="1"/>
  <c r="AJ4297" i="1" s="1"/>
  <c r="AJ4298" i="1" a="1"/>
  <c r="AJ4298" i="1" s="1"/>
  <c r="AJ4299" i="1" a="1"/>
  <c r="AJ4299" i="1" s="1"/>
  <c r="AJ4300" i="1" a="1"/>
  <c r="AJ4300" i="1" s="1"/>
  <c r="AJ4301" i="1" a="1"/>
  <c r="AJ4301" i="1" s="1"/>
  <c r="AJ4302" i="1" a="1"/>
  <c r="AJ4302" i="1" s="1"/>
  <c r="AJ4303" i="1" a="1"/>
  <c r="AJ4303" i="1" s="1"/>
  <c r="AJ4304" i="1" a="1"/>
  <c r="AJ4304" i="1" s="1"/>
  <c r="AJ4305" i="1" a="1"/>
  <c r="AJ4305" i="1" s="1"/>
  <c r="AJ4306" i="1" a="1"/>
  <c r="AJ4306" i="1" s="1"/>
  <c r="AJ4307" i="1" a="1"/>
  <c r="AJ4307" i="1" s="1"/>
  <c r="AJ4308" i="1" a="1"/>
  <c r="AJ4308" i="1" s="1"/>
  <c r="AJ4309" i="1" a="1"/>
  <c r="AJ4309" i="1" s="1"/>
  <c r="AJ4310" i="1" a="1"/>
  <c r="AJ4310" i="1" s="1"/>
  <c r="AJ4311" i="1" a="1"/>
  <c r="AJ4311" i="1" s="1"/>
  <c r="AJ4312" i="1" a="1"/>
  <c r="AJ4312" i="1" s="1"/>
  <c r="AJ4313" i="1" a="1"/>
  <c r="AJ4313" i="1" s="1"/>
  <c r="AJ4314" i="1" a="1"/>
  <c r="AJ4314" i="1" s="1"/>
  <c r="AJ4315" i="1" a="1"/>
  <c r="AJ4315" i="1" s="1"/>
  <c r="AJ4316" i="1" a="1"/>
  <c r="AJ4316" i="1" s="1"/>
  <c r="AJ4317" i="1" a="1"/>
  <c r="AJ4317" i="1" s="1"/>
  <c r="AJ4318" i="1" a="1"/>
  <c r="AJ4318" i="1" s="1"/>
  <c r="AJ4319" i="1" a="1"/>
  <c r="AJ4319" i="1" s="1"/>
  <c r="AJ4320" i="1" a="1"/>
  <c r="AJ4320" i="1" s="1"/>
  <c r="AJ4321" i="1" a="1"/>
  <c r="AJ4321" i="1" s="1"/>
  <c r="AJ4322" i="1" a="1"/>
  <c r="AJ4322" i="1" s="1"/>
  <c r="AJ4323" i="1" a="1"/>
  <c r="AJ4323" i="1" s="1"/>
  <c r="AJ4324" i="1" a="1"/>
  <c r="AJ4324" i="1" s="1"/>
  <c r="AJ4325" i="1" a="1"/>
  <c r="AJ4325" i="1" s="1"/>
  <c r="AJ4326" i="1" a="1"/>
  <c r="AJ4326" i="1" s="1"/>
  <c r="AJ4327" i="1" a="1"/>
  <c r="AJ4327" i="1" s="1"/>
  <c r="AJ4328" i="1" a="1"/>
  <c r="AJ4328" i="1" s="1"/>
  <c r="AJ4329" i="1" a="1"/>
  <c r="AJ4329" i="1" s="1"/>
  <c r="AJ4330" i="1" a="1"/>
  <c r="AJ4330" i="1" s="1"/>
  <c r="AJ4331" i="1" a="1"/>
  <c r="AJ4331" i="1" s="1"/>
  <c r="AJ4332" i="1" a="1"/>
  <c r="AJ4332" i="1" s="1"/>
  <c r="AJ4333" i="1" a="1"/>
  <c r="AJ4333" i="1" s="1"/>
  <c r="AJ4334" i="1" a="1"/>
  <c r="AJ4334" i="1" s="1"/>
  <c r="AJ4335" i="1" a="1"/>
  <c r="AJ4335" i="1" s="1"/>
  <c r="AJ4336" i="1" a="1"/>
  <c r="AJ4336" i="1" s="1"/>
  <c r="AJ4337" i="1" a="1"/>
  <c r="AJ4337" i="1" s="1"/>
  <c r="AJ4338" i="1" a="1"/>
  <c r="AJ4338" i="1" s="1"/>
  <c r="AJ4339" i="1" a="1"/>
  <c r="AJ4339" i="1" s="1"/>
  <c r="AJ4340" i="1" a="1"/>
  <c r="AJ4340" i="1" s="1"/>
  <c r="AJ4341" i="1" a="1"/>
  <c r="AJ4341" i="1" s="1"/>
  <c r="AJ4342" i="1" a="1"/>
  <c r="AJ4342" i="1" s="1"/>
  <c r="AJ4343" i="1" a="1"/>
  <c r="AJ4343" i="1" s="1"/>
  <c r="AJ4344" i="1" a="1"/>
  <c r="AJ4344" i="1" s="1"/>
  <c r="AJ4345" i="1" a="1"/>
  <c r="AJ4345" i="1" s="1"/>
  <c r="AJ4346" i="1" a="1"/>
  <c r="AJ4346" i="1" s="1"/>
  <c r="AJ4347" i="1" a="1"/>
  <c r="AJ4347" i="1" s="1"/>
  <c r="AJ4348" i="1" a="1"/>
  <c r="AJ4348" i="1" s="1"/>
  <c r="AJ4349" i="1" a="1"/>
  <c r="AJ4349" i="1" s="1"/>
  <c r="AJ4350" i="1" a="1"/>
  <c r="AJ4350" i="1" s="1"/>
  <c r="AJ4351" i="1" a="1"/>
  <c r="AJ4351" i="1" s="1"/>
  <c r="AJ4352" i="1" a="1"/>
  <c r="AJ4352" i="1" s="1"/>
  <c r="AJ4353" i="1" a="1"/>
  <c r="AJ4353" i="1" s="1"/>
  <c r="AJ4354" i="1" a="1"/>
  <c r="AJ4354" i="1" s="1"/>
  <c r="AJ4355" i="1" a="1"/>
  <c r="AJ4355" i="1" s="1"/>
  <c r="AJ4356" i="1" a="1"/>
  <c r="AJ4356" i="1" s="1"/>
  <c r="AJ4357" i="1" a="1"/>
  <c r="AJ4357" i="1" s="1"/>
  <c r="AJ4358" i="1" a="1"/>
  <c r="AJ4358" i="1" s="1"/>
  <c r="AJ4359" i="1" a="1"/>
  <c r="AJ4359" i="1" s="1"/>
  <c r="AJ4360" i="1" a="1"/>
  <c r="AJ4360" i="1" s="1"/>
  <c r="AJ4361" i="1" a="1"/>
  <c r="AJ4361" i="1" s="1"/>
  <c r="AJ4362" i="1" a="1"/>
  <c r="AJ4362" i="1" s="1"/>
  <c r="AJ4363" i="1" a="1"/>
  <c r="AJ4363" i="1" s="1"/>
  <c r="AJ4364" i="1" a="1"/>
  <c r="AJ4364" i="1" s="1"/>
  <c r="AJ4365" i="1" a="1"/>
  <c r="AJ4365" i="1" s="1"/>
  <c r="AJ4366" i="1" a="1"/>
  <c r="AJ4366" i="1" s="1"/>
  <c r="AJ4367" i="1" a="1"/>
  <c r="AJ4367" i="1" s="1"/>
  <c r="AJ4368" i="1" a="1"/>
  <c r="AJ4368" i="1" s="1"/>
  <c r="AJ4369" i="1" a="1"/>
  <c r="AJ4369" i="1" s="1"/>
  <c r="AJ4370" i="1" a="1"/>
  <c r="AJ4370" i="1" s="1"/>
  <c r="AJ4371" i="1" a="1"/>
  <c r="AJ4371" i="1" s="1"/>
  <c r="AJ4372" i="1" a="1"/>
  <c r="AJ4372" i="1" s="1"/>
  <c r="AJ4373" i="1" a="1"/>
  <c r="AJ4373" i="1" s="1"/>
  <c r="AJ4374" i="1" a="1"/>
  <c r="AJ4374" i="1" s="1"/>
  <c r="AJ4375" i="1" a="1"/>
  <c r="AJ4375" i="1" s="1"/>
  <c r="AJ4376" i="1" a="1"/>
  <c r="AJ4376" i="1" s="1"/>
  <c r="AJ4377" i="1" a="1"/>
  <c r="AJ4377" i="1" s="1"/>
  <c r="AJ4378" i="1" a="1"/>
  <c r="AJ4378" i="1" s="1"/>
  <c r="AJ4379" i="1" a="1"/>
  <c r="AJ4379" i="1" s="1"/>
  <c r="AJ4380" i="1" a="1"/>
  <c r="AJ4380" i="1" s="1"/>
  <c r="AJ4381" i="1" a="1"/>
  <c r="AJ4381" i="1" s="1"/>
  <c r="AJ4382" i="1" a="1"/>
  <c r="AJ4382" i="1" s="1"/>
  <c r="AJ4383" i="1" a="1"/>
  <c r="AJ4383" i="1" s="1"/>
  <c r="AJ4384" i="1" a="1"/>
  <c r="AJ4384" i="1" s="1"/>
  <c r="AJ4385" i="1" a="1"/>
  <c r="AJ4385" i="1" s="1"/>
  <c r="AJ4386" i="1" a="1"/>
  <c r="AJ4386" i="1" s="1"/>
  <c r="AJ4387" i="1" a="1"/>
  <c r="AJ4387" i="1" s="1"/>
  <c r="AJ4388" i="1" a="1"/>
  <c r="AJ4388" i="1" s="1"/>
  <c r="AJ4389" i="1" a="1"/>
  <c r="AJ4389" i="1" s="1"/>
  <c r="AJ4390" i="1" a="1"/>
  <c r="AJ4390" i="1" s="1"/>
  <c r="AJ4391" i="1" a="1"/>
  <c r="AJ4391" i="1" s="1"/>
  <c r="AJ4392" i="1" a="1"/>
  <c r="AJ4392" i="1" s="1"/>
  <c r="AJ4393" i="1" a="1"/>
  <c r="AJ4393" i="1" s="1"/>
  <c r="AJ4394" i="1" a="1"/>
  <c r="AJ4394" i="1" s="1"/>
  <c r="AJ4395" i="1" a="1"/>
  <c r="AJ4395" i="1" s="1"/>
  <c r="AJ4396" i="1" a="1"/>
  <c r="AJ4396" i="1" s="1"/>
  <c r="AJ4397" i="1" a="1"/>
  <c r="AJ4397" i="1" s="1"/>
  <c r="AJ4398" i="1" a="1"/>
  <c r="AJ4398" i="1" s="1"/>
  <c r="AJ4399" i="1" a="1"/>
  <c r="AJ4399" i="1" s="1"/>
  <c r="AJ4400" i="1" a="1"/>
  <c r="AJ4400" i="1" s="1"/>
  <c r="AJ4401" i="1" a="1"/>
  <c r="AJ4401" i="1" s="1"/>
  <c r="AJ4402" i="1" a="1"/>
  <c r="AJ4402" i="1" s="1"/>
  <c r="AJ4403" i="1" a="1"/>
  <c r="AJ4403" i="1" s="1"/>
  <c r="AJ4404" i="1" a="1"/>
  <c r="AJ4404" i="1" s="1"/>
  <c r="AJ4405" i="1" a="1"/>
  <c r="AJ4405" i="1" s="1"/>
  <c r="AJ4406" i="1" a="1"/>
  <c r="AJ4406" i="1" s="1"/>
  <c r="AJ4407" i="1" a="1"/>
  <c r="AJ4407" i="1" s="1"/>
  <c r="AJ4408" i="1" a="1"/>
  <c r="AJ4408" i="1" s="1"/>
  <c r="AJ4409" i="1" a="1"/>
  <c r="AJ4409" i="1" s="1"/>
  <c r="AJ4410" i="1" a="1"/>
  <c r="AJ4410" i="1" s="1"/>
  <c r="AJ4411" i="1" a="1"/>
  <c r="AJ4411" i="1" s="1"/>
  <c r="AJ4412" i="1" a="1"/>
  <c r="AJ4412" i="1" s="1"/>
  <c r="AJ4413" i="1" a="1"/>
  <c r="AJ4413" i="1" s="1"/>
  <c r="AJ4414" i="1" a="1"/>
  <c r="AJ4414" i="1" s="1"/>
  <c r="AJ4415" i="1" a="1"/>
  <c r="AJ4415" i="1" s="1"/>
  <c r="AJ4416" i="1" a="1"/>
  <c r="AJ4416" i="1" s="1"/>
  <c r="AJ4417" i="1" a="1"/>
  <c r="AJ4417" i="1" s="1"/>
  <c r="AJ4418" i="1" a="1"/>
  <c r="AJ4418" i="1" s="1"/>
  <c r="AJ4419" i="1" a="1"/>
  <c r="AJ4419" i="1" s="1"/>
  <c r="AJ4420" i="1" a="1"/>
  <c r="AJ4420" i="1" s="1"/>
  <c r="AJ4421" i="1" a="1"/>
  <c r="AJ4421" i="1" s="1"/>
  <c r="AJ4422" i="1" a="1"/>
  <c r="AJ4422" i="1" s="1"/>
  <c r="AJ4423" i="1" a="1"/>
  <c r="AJ4423" i="1" s="1"/>
  <c r="AJ4424" i="1" a="1"/>
  <c r="AJ4424" i="1" s="1"/>
  <c r="AJ4425" i="1" a="1"/>
  <c r="AJ4425" i="1" s="1"/>
  <c r="AJ4426" i="1" a="1"/>
  <c r="AJ4426" i="1" s="1"/>
  <c r="AJ4427" i="1" a="1"/>
  <c r="AJ4427" i="1" s="1"/>
  <c r="AJ4428" i="1" a="1"/>
  <c r="AJ4428" i="1" s="1"/>
  <c r="AJ4429" i="1" a="1"/>
  <c r="AJ4429" i="1" s="1"/>
  <c r="AJ4430" i="1" a="1"/>
  <c r="AJ4430" i="1" s="1"/>
  <c r="AJ4431" i="1" a="1"/>
  <c r="AJ4431" i="1" s="1"/>
  <c r="AJ4432" i="1" a="1"/>
  <c r="AJ4432" i="1" s="1"/>
  <c r="AJ4433" i="1" a="1"/>
  <c r="AJ4433" i="1" s="1"/>
  <c r="AJ4434" i="1" a="1"/>
  <c r="AJ4434" i="1" s="1"/>
  <c r="AJ4435" i="1" a="1"/>
  <c r="AJ4435" i="1" s="1"/>
  <c r="AJ4436" i="1" a="1"/>
  <c r="AJ4436" i="1" s="1"/>
  <c r="AJ4437" i="1" a="1"/>
  <c r="AJ4437" i="1" s="1"/>
  <c r="AJ4438" i="1" a="1"/>
  <c r="AJ4438" i="1" s="1"/>
  <c r="AJ4439" i="1" a="1"/>
  <c r="AJ4439" i="1" s="1"/>
  <c r="AJ4440" i="1" a="1"/>
  <c r="AJ4440" i="1" s="1"/>
  <c r="AJ4441" i="1" a="1"/>
  <c r="AJ4441" i="1" s="1"/>
  <c r="AJ4442" i="1" a="1"/>
  <c r="AJ4442" i="1" s="1"/>
  <c r="AJ4443" i="1" a="1"/>
  <c r="AJ4443" i="1" s="1"/>
  <c r="AJ4444" i="1" a="1"/>
  <c r="AJ4444" i="1" s="1"/>
  <c r="AJ4445" i="1" a="1"/>
  <c r="AJ4445" i="1" s="1"/>
  <c r="AJ4446" i="1" a="1"/>
  <c r="AJ4446" i="1" s="1"/>
  <c r="AJ4447" i="1" a="1"/>
  <c r="AJ4447" i="1" s="1"/>
  <c r="AJ4448" i="1" a="1"/>
  <c r="AJ4448" i="1" s="1"/>
  <c r="AJ4449" i="1" a="1"/>
  <c r="AJ4449" i="1" s="1"/>
  <c r="AJ4450" i="1" a="1"/>
  <c r="AJ4450" i="1" s="1"/>
  <c r="AJ4451" i="1" a="1"/>
  <c r="AJ4451" i="1" s="1"/>
  <c r="AJ4452" i="1" a="1"/>
  <c r="AJ4452" i="1" s="1"/>
  <c r="AJ4453" i="1" a="1"/>
  <c r="AJ4453" i="1" s="1"/>
  <c r="AJ4454" i="1" a="1"/>
  <c r="AJ4454" i="1" s="1"/>
  <c r="AJ4455" i="1" a="1"/>
  <c r="AJ4455" i="1" s="1"/>
  <c r="AJ4456" i="1" a="1"/>
  <c r="AJ4456" i="1" s="1"/>
  <c r="AJ4457" i="1" a="1"/>
  <c r="AJ4457" i="1" s="1"/>
  <c r="AJ4458" i="1" a="1"/>
  <c r="AJ4458" i="1" s="1"/>
  <c r="AJ4459" i="1" a="1"/>
  <c r="AJ4459" i="1" s="1"/>
  <c r="AJ4460" i="1" a="1"/>
  <c r="AJ4460" i="1" s="1"/>
  <c r="AJ4461" i="1" a="1"/>
  <c r="AJ4461" i="1" s="1"/>
  <c r="AJ4462" i="1" a="1"/>
  <c r="AJ4462" i="1" s="1"/>
  <c r="AJ4463" i="1" a="1"/>
  <c r="AJ4463" i="1" s="1"/>
  <c r="AJ4464" i="1" a="1"/>
  <c r="AJ4464" i="1" s="1"/>
  <c r="AJ4465" i="1" a="1"/>
  <c r="AJ4465" i="1" s="1"/>
  <c r="AJ4466" i="1" a="1"/>
  <c r="AJ4466" i="1" s="1"/>
  <c r="AJ4467" i="1" a="1"/>
  <c r="AJ4467" i="1"/>
  <c r="AJ4468" i="1" a="1"/>
  <c r="AJ4468" i="1" s="1"/>
  <c r="AJ4469" i="1" a="1"/>
  <c r="AJ4469" i="1" s="1"/>
  <c r="AJ4470" i="1" a="1"/>
  <c r="AJ4470" i="1" s="1"/>
  <c r="AJ4471" i="1" a="1"/>
  <c r="AJ4471" i="1" s="1"/>
  <c r="AJ4472" i="1" a="1"/>
  <c r="AJ4472" i="1" s="1"/>
  <c r="AJ4473" i="1" a="1"/>
  <c r="AJ4473" i="1" s="1"/>
  <c r="AJ4474" i="1" a="1"/>
  <c r="AJ4474" i="1" s="1"/>
  <c r="AJ4475" i="1" a="1"/>
  <c r="AJ4475" i="1" s="1"/>
  <c r="AJ4476" i="1" a="1"/>
  <c r="AJ4476" i="1" s="1"/>
  <c r="AJ4477" i="1" a="1"/>
  <c r="AJ4477" i="1" s="1"/>
  <c r="AJ4478" i="1" a="1"/>
  <c r="AJ4478" i="1" s="1"/>
  <c r="AJ4479" i="1" a="1"/>
  <c r="AJ4479" i="1" s="1"/>
  <c r="AJ4480" i="1" a="1"/>
  <c r="AJ4480" i="1" s="1"/>
  <c r="AJ4481" i="1" a="1"/>
  <c r="AJ4481" i="1" s="1"/>
  <c r="AJ4482" i="1" a="1"/>
  <c r="AJ4482" i="1" s="1"/>
  <c r="AJ4483" i="1" a="1"/>
  <c r="AJ4483" i="1" s="1"/>
  <c r="AJ4484" i="1" a="1"/>
  <c r="AJ4484" i="1" s="1"/>
  <c r="AJ4485" i="1" a="1"/>
  <c r="AJ4485" i="1" s="1"/>
  <c r="AJ4486" i="1" a="1"/>
  <c r="AJ4486" i="1" s="1"/>
  <c r="AJ4487" i="1" a="1"/>
  <c r="AJ4487" i="1" s="1"/>
  <c r="AJ4488" i="1" a="1"/>
  <c r="AJ4488" i="1" s="1"/>
  <c r="AJ4489" i="1" a="1"/>
  <c r="AJ4489" i="1" s="1"/>
  <c r="AJ4490" i="1" a="1"/>
  <c r="AJ4490" i="1" s="1"/>
  <c r="AJ4491" i="1" a="1"/>
  <c r="AJ4491" i="1" s="1"/>
  <c r="AJ4492" i="1" a="1"/>
  <c r="AJ4492" i="1" s="1"/>
  <c r="AJ4493" i="1" a="1"/>
  <c r="AJ4493" i="1" s="1"/>
  <c r="AJ4494" i="1" a="1"/>
  <c r="AJ4494" i="1" s="1"/>
  <c r="AJ4495" i="1" a="1"/>
  <c r="AJ4495" i="1" s="1"/>
  <c r="AJ4496" i="1" a="1"/>
  <c r="AJ4496" i="1" s="1"/>
  <c r="AJ4497" i="1" a="1"/>
  <c r="AJ4497" i="1" s="1"/>
  <c r="AJ4498" i="1" a="1"/>
  <c r="AJ4498" i="1" s="1"/>
  <c r="AJ4499" i="1" a="1"/>
  <c r="AJ4499" i="1" s="1"/>
  <c r="AJ4500" i="1" a="1"/>
  <c r="AJ4500" i="1" s="1"/>
  <c r="AJ4501" i="1" a="1"/>
  <c r="AJ4501" i="1" s="1"/>
  <c r="AJ4502" i="1" a="1"/>
  <c r="AJ4502" i="1" s="1"/>
  <c r="AJ4503" i="1" a="1"/>
  <c r="AJ4503" i="1" s="1"/>
  <c r="AJ4504" i="1" a="1"/>
  <c r="AJ4504" i="1" s="1"/>
  <c r="AJ4505" i="1" a="1"/>
  <c r="AJ4505" i="1" s="1"/>
  <c r="AJ4506" i="1" a="1"/>
  <c r="AJ4506" i="1" s="1"/>
  <c r="AJ4507" i="1" a="1"/>
  <c r="AJ4507" i="1" s="1"/>
  <c r="AJ4508" i="1" a="1"/>
  <c r="AJ4508" i="1" s="1"/>
  <c r="AJ4509" i="1" a="1"/>
  <c r="AJ4509" i="1" s="1"/>
  <c r="AJ4510" i="1" a="1"/>
  <c r="AJ4510" i="1" s="1"/>
  <c r="AJ4511" i="1" a="1"/>
  <c r="AJ4511" i="1" s="1"/>
  <c r="AJ4512" i="1" a="1"/>
  <c r="AJ4512" i="1" s="1"/>
  <c r="AJ4513" i="1" a="1"/>
  <c r="AJ4513" i="1" s="1"/>
  <c r="AJ4514" i="1" a="1"/>
  <c r="AJ4514" i="1" s="1"/>
  <c r="AJ4515" i="1" a="1"/>
  <c r="AJ4515" i="1" s="1"/>
  <c r="AJ4516" i="1" a="1"/>
  <c r="AJ4516" i="1" s="1"/>
  <c r="AJ4517" i="1" a="1"/>
  <c r="AJ4517" i="1" s="1"/>
  <c r="AJ4518" i="1" a="1"/>
  <c r="AJ4518" i="1" s="1"/>
  <c r="AJ4519" i="1" a="1"/>
  <c r="AJ4519" i="1" s="1"/>
  <c r="AJ4520" i="1" a="1"/>
  <c r="AJ4520" i="1" s="1"/>
  <c r="AJ4521" i="1" a="1"/>
  <c r="AJ4521" i="1" s="1"/>
  <c r="AJ4522" i="1" a="1"/>
  <c r="AJ4522" i="1" s="1"/>
  <c r="AJ4523" i="1" a="1"/>
  <c r="AJ4523" i="1" s="1"/>
  <c r="AJ4524" i="1" a="1"/>
  <c r="AJ4524" i="1" s="1"/>
  <c r="AJ4525" i="1" a="1"/>
  <c r="AJ4525" i="1" s="1"/>
  <c r="AJ4526" i="1" a="1"/>
  <c r="AJ4526" i="1" s="1"/>
  <c r="AJ4527" i="1" a="1"/>
  <c r="AJ4527" i="1" s="1"/>
  <c r="AJ4528" i="1" a="1"/>
  <c r="AJ4528" i="1" s="1"/>
  <c r="AJ4529" i="1" a="1"/>
  <c r="AJ4529" i="1" s="1"/>
  <c r="AJ4530" i="1" a="1"/>
  <c r="AJ4530" i="1" s="1"/>
  <c r="AJ4531" i="1" a="1"/>
  <c r="AJ4531" i="1" s="1"/>
  <c r="AJ4532" i="1" a="1"/>
  <c r="AJ4532" i="1" s="1"/>
  <c r="AJ4533" i="1" a="1"/>
  <c r="AJ4533" i="1" s="1"/>
  <c r="AJ4534" i="1" a="1"/>
  <c r="AJ4534" i="1" s="1"/>
  <c r="AJ4535" i="1" a="1"/>
  <c r="AJ4535" i="1" s="1"/>
  <c r="AJ4536" i="1" a="1"/>
  <c r="AJ4536" i="1" s="1"/>
  <c r="AJ4537" i="1" a="1"/>
  <c r="AJ4537" i="1" s="1"/>
  <c r="AJ4538" i="1" a="1"/>
  <c r="AJ4538" i="1" s="1"/>
  <c r="AJ4539" i="1" a="1"/>
  <c r="AJ4539" i="1"/>
  <c r="AJ4540" i="1" a="1"/>
  <c r="AJ4540" i="1" s="1"/>
  <c r="AJ4541" i="1" a="1"/>
  <c r="AJ4541" i="1" s="1"/>
  <c r="AJ4542" i="1" a="1"/>
  <c r="AJ4542" i="1" s="1"/>
  <c r="AJ4543" i="1" a="1"/>
  <c r="AJ4543" i="1" s="1"/>
  <c r="AJ4544" i="1" a="1"/>
  <c r="AJ4544" i="1" s="1"/>
  <c r="AJ4545" i="1" a="1"/>
  <c r="AJ4545" i="1" s="1"/>
  <c r="AJ4546" i="1" a="1"/>
  <c r="AJ4546" i="1" s="1"/>
  <c r="AJ4547" i="1" a="1"/>
  <c r="AJ4547" i="1" s="1"/>
  <c r="AJ4548" i="1" a="1"/>
  <c r="AJ4548" i="1" s="1"/>
  <c r="AJ4549" i="1" a="1"/>
  <c r="AJ4549" i="1" s="1"/>
  <c r="AJ4550" i="1" a="1"/>
  <c r="AJ4550" i="1" s="1"/>
  <c r="AJ4551" i="1" a="1"/>
  <c r="AJ4551" i="1" s="1"/>
  <c r="AJ4552" i="1" a="1"/>
  <c r="AJ4552" i="1" s="1"/>
  <c r="AJ4553" i="1" a="1"/>
  <c r="AJ4553" i="1" s="1"/>
  <c r="AJ4554" i="1" a="1"/>
  <c r="AJ4554" i="1" s="1"/>
  <c r="AJ4555" i="1" a="1"/>
  <c r="AJ4555" i="1" s="1"/>
  <c r="AJ4556" i="1" a="1"/>
  <c r="AJ4556" i="1" s="1"/>
  <c r="AJ4557" i="1" a="1"/>
  <c r="AJ4557" i="1" s="1"/>
  <c r="AJ4558" i="1" a="1"/>
  <c r="AJ4558" i="1" s="1"/>
  <c r="AJ4559" i="1" a="1"/>
  <c r="AJ4559" i="1" s="1"/>
  <c r="AJ4560" i="1" a="1"/>
  <c r="AJ4560" i="1" s="1"/>
  <c r="AJ4561" i="1" a="1"/>
  <c r="AJ4561" i="1" s="1"/>
  <c r="AJ4562" i="1" a="1"/>
  <c r="AJ4562" i="1" s="1"/>
  <c r="AJ4563" i="1" a="1"/>
  <c r="AJ4563" i="1" s="1"/>
  <c r="AJ4564" i="1" a="1"/>
  <c r="AJ4564" i="1" s="1"/>
  <c r="AJ4565" i="1" a="1"/>
  <c r="AJ4565" i="1" s="1"/>
  <c r="AJ4566" i="1" a="1"/>
  <c r="AJ4566" i="1" s="1"/>
  <c r="AJ4567" i="1" a="1"/>
  <c r="AJ4567" i="1" s="1"/>
  <c r="AJ4568" i="1" a="1"/>
  <c r="AJ4568" i="1" s="1"/>
  <c r="AJ4569" i="1" a="1"/>
  <c r="AJ4569" i="1" s="1"/>
  <c r="AJ4570" i="1" a="1"/>
  <c r="AJ4570" i="1" s="1"/>
  <c r="AJ4571" i="1" a="1"/>
  <c r="AJ4571" i="1" s="1"/>
  <c r="AJ4572" i="1" a="1"/>
  <c r="AJ4572" i="1" s="1"/>
  <c r="AJ4573" i="1" a="1"/>
  <c r="AJ4573" i="1" s="1"/>
  <c r="AJ4574" i="1" a="1"/>
  <c r="AJ4574" i="1" s="1"/>
  <c r="AJ4575" i="1" a="1"/>
  <c r="AJ4575" i="1" s="1"/>
  <c r="AJ4576" i="1" a="1"/>
  <c r="AJ4576" i="1" s="1"/>
  <c r="AJ4577" i="1" a="1"/>
  <c r="AJ4577" i="1" s="1"/>
  <c r="AJ4578" i="1" a="1"/>
  <c r="AJ4578" i="1" s="1"/>
  <c r="AJ4579" i="1" a="1"/>
  <c r="AJ4579" i="1" s="1"/>
  <c r="AJ4580" i="1" a="1"/>
  <c r="AJ4580" i="1" s="1"/>
  <c r="AJ4581" i="1" a="1"/>
  <c r="AJ4581" i="1" s="1"/>
  <c r="AJ4582" i="1" a="1"/>
  <c r="AJ4582" i="1" s="1"/>
  <c r="AJ4583" i="1" a="1"/>
  <c r="AJ4583" i="1" s="1"/>
  <c r="AJ4584" i="1" a="1"/>
  <c r="AJ4584" i="1" s="1"/>
  <c r="AJ4585" i="1" a="1"/>
  <c r="AJ4585" i="1" s="1"/>
  <c r="AJ4586" i="1" a="1"/>
  <c r="AJ4586" i="1" s="1"/>
  <c r="AJ4587" i="1" a="1"/>
  <c r="AJ4587" i="1" s="1"/>
  <c r="AJ4588" i="1" a="1"/>
  <c r="AJ4588" i="1" s="1"/>
  <c r="AJ4589" i="1" a="1"/>
  <c r="AJ4589" i="1" s="1"/>
  <c r="AJ4590" i="1" a="1"/>
  <c r="AJ4590" i="1" s="1"/>
  <c r="AJ4591" i="1" a="1"/>
  <c r="AJ4591" i="1" s="1"/>
  <c r="AJ4592" i="1" a="1"/>
  <c r="AJ4592" i="1" s="1"/>
  <c r="AJ4593" i="1" a="1"/>
  <c r="AJ4593" i="1" s="1"/>
  <c r="AJ4594" i="1" a="1"/>
  <c r="AJ4594" i="1" s="1"/>
  <c r="AJ4595" i="1" a="1"/>
  <c r="AJ4595" i="1" s="1"/>
  <c r="AJ4596" i="1" a="1"/>
  <c r="AJ4596" i="1" s="1"/>
  <c r="AJ4597" i="1" a="1"/>
  <c r="AJ4597" i="1" s="1"/>
  <c r="AJ4598" i="1" a="1"/>
  <c r="AJ4598" i="1" s="1"/>
  <c r="AJ4599" i="1" a="1"/>
  <c r="AJ4599" i="1" s="1"/>
  <c r="AJ4600" i="1" a="1"/>
  <c r="AJ4600" i="1" s="1"/>
  <c r="AJ4601" i="1" a="1"/>
  <c r="AJ4601" i="1" s="1"/>
  <c r="AJ4602" i="1" a="1"/>
  <c r="AJ4602" i="1" s="1"/>
  <c r="AJ4603" i="1" a="1"/>
  <c r="AJ4603" i="1" s="1"/>
  <c r="AJ4604" i="1" a="1"/>
  <c r="AJ4604" i="1" s="1"/>
  <c r="AJ4605" i="1" a="1"/>
  <c r="AJ4605" i="1" s="1"/>
  <c r="AJ4606" i="1" a="1"/>
  <c r="AJ4606" i="1" s="1"/>
  <c r="AJ4607" i="1" a="1"/>
  <c r="AJ4607" i="1" s="1"/>
  <c r="AJ4608" i="1" a="1"/>
  <c r="AJ4608" i="1" s="1"/>
  <c r="AJ4609" i="1" a="1"/>
  <c r="AJ4609" i="1" s="1"/>
  <c r="AJ4610" i="1" a="1"/>
  <c r="AJ4610" i="1" s="1"/>
  <c r="AJ4611" i="1" a="1"/>
  <c r="AJ4611" i="1" s="1"/>
  <c r="AJ4612" i="1" a="1"/>
  <c r="AJ4612" i="1" s="1"/>
  <c r="AJ4613" i="1" a="1"/>
  <c r="AJ4613" i="1" s="1"/>
  <c r="AJ4614" i="1" a="1"/>
  <c r="AJ4614" i="1" s="1"/>
  <c r="AJ4615" i="1" a="1"/>
  <c r="AJ4615" i="1" s="1"/>
  <c r="AJ4616" i="1" a="1"/>
  <c r="AJ4616" i="1" s="1"/>
  <c r="AJ4617" i="1" a="1"/>
  <c r="AJ4617" i="1" s="1"/>
  <c r="AJ4618" i="1" a="1"/>
  <c r="AJ4618" i="1" s="1"/>
  <c r="AJ4619" i="1" a="1"/>
  <c r="AJ4619" i="1" s="1"/>
  <c r="AJ4620" i="1" a="1"/>
  <c r="AJ4620" i="1" s="1"/>
  <c r="AJ4621" i="1" a="1"/>
  <c r="AJ4621" i="1" s="1"/>
  <c r="AJ4622" i="1" a="1"/>
  <c r="AJ4622" i="1" s="1"/>
  <c r="AJ4623" i="1" a="1"/>
  <c r="AJ4623" i="1" s="1"/>
  <c r="AJ4624" i="1" a="1"/>
  <c r="AJ4624" i="1" s="1"/>
  <c r="AJ4625" i="1" a="1"/>
  <c r="AJ4625" i="1" s="1"/>
  <c r="AJ4626" i="1" a="1"/>
  <c r="AJ4626" i="1" s="1"/>
  <c r="AJ4627" i="1" a="1"/>
  <c r="AJ4627" i="1" s="1"/>
  <c r="AJ4628" i="1" a="1"/>
  <c r="AJ4628" i="1" s="1"/>
  <c r="AJ4629" i="1" a="1"/>
  <c r="AJ4629" i="1" s="1"/>
  <c r="AJ4630" i="1" a="1"/>
  <c r="AJ4630" i="1" s="1"/>
  <c r="AJ4631" i="1" a="1"/>
  <c r="AJ4631" i="1" s="1"/>
  <c r="AJ4632" i="1" a="1"/>
  <c r="AJ4632" i="1" s="1"/>
  <c r="AJ4633" i="1" a="1"/>
  <c r="AJ4633" i="1" s="1"/>
  <c r="AJ4634" i="1" a="1"/>
  <c r="AJ4634" i="1" s="1"/>
  <c r="AJ4635" i="1" a="1"/>
  <c r="AJ4635" i="1" s="1"/>
  <c r="AJ4636" i="1" a="1"/>
  <c r="AJ4636" i="1" s="1"/>
  <c r="AJ4637" i="1" a="1"/>
  <c r="AJ4637" i="1" s="1"/>
  <c r="AJ4638" i="1" a="1"/>
  <c r="AJ4638" i="1" s="1"/>
  <c r="AJ4639" i="1" a="1"/>
  <c r="AJ4639" i="1" s="1"/>
  <c r="AJ4640" i="1" a="1"/>
  <c r="AJ4640" i="1" s="1"/>
  <c r="AJ4641" i="1" a="1"/>
  <c r="AJ4641" i="1" s="1"/>
  <c r="AJ4642" i="1" a="1"/>
  <c r="AJ4642" i="1" s="1"/>
  <c r="AJ4643" i="1" a="1"/>
  <c r="AJ4643" i="1" s="1"/>
  <c r="AJ4644" i="1" a="1"/>
  <c r="AJ4644" i="1" s="1"/>
  <c r="AJ4645" i="1" a="1"/>
  <c r="AJ4645" i="1" s="1"/>
  <c r="AJ4646" i="1" a="1"/>
  <c r="AJ4646" i="1" s="1"/>
  <c r="AJ4647" i="1" a="1"/>
  <c r="AJ4647" i="1" s="1"/>
  <c r="AJ4648" i="1" a="1"/>
  <c r="AJ4648" i="1" s="1"/>
  <c r="AJ4649" i="1" a="1"/>
  <c r="AJ4649" i="1" s="1"/>
  <c r="AJ4650" i="1" a="1"/>
  <c r="AJ4650" i="1" s="1"/>
  <c r="AJ4651" i="1" a="1"/>
  <c r="AJ4651" i="1" s="1"/>
  <c r="AJ4652" i="1" a="1"/>
  <c r="AJ4652" i="1" s="1"/>
  <c r="AJ4653" i="1" a="1"/>
  <c r="AJ4653" i="1" s="1"/>
  <c r="AJ4654" i="1" a="1"/>
  <c r="AJ4654" i="1" s="1"/>
  <c r="AJ4655" i="1" a="1"/>
  <c r="AJ4655" i="1" s="1"/>
  <c r="AJ4656" i="1" a="1"/>
  <c r="AJ4656" i="1" s="1"/>
  <c r="AJ4657" i="1" a="1"/>
  <c r="AJ4657" i="1" s="1"/>
  <c r="AJ4658" i="1" a="1"/>
  <c r="AJ4658" i="1" s="1"/>
  <c r="AJ4659" i="1" a="1"/>
  <c r="AJ4659" i="1" s="1"/>
  <c r="AJ4660" i="1" a="1"/>
  <c r="AJ4660" i="1" s="1"/>
  <c r="AJ4661" i="1" a="1"/>
  <c r="AJ4661" i="1" s="1"/>
  <c r="AJ4662" i="1" a="1"/>
  <c r="AJ4662" i="1" s="1"/>
  <c r="AJ4663" i="1" a="1"/>
  <c r="AJ4663" i="1" s="1"/>
  <c r="AJ4664" i="1" a="1"/>
  <c r="AJ4664" i="1" s="1"/>
  <c r="AJ4665" i="1" a="1"/>
  <c r="AJ4665" i="1" s="1"/>
  <c r="AJ4666" i="1" a="1"/>
  <c r="AJ4666" i="1" s="1"/>
  <c r="AJ4667" i="1" a="1"/>
  <c r="AJ4667" i="1" s="1"/>
  <c r="AJ4668" i="1" a="1"/>
  <c r="AJ4668" i="1" s="1"/>
  <c r="AJ4669" i="1" a="1"/>
  <c r="AJ4669" i="1" s="1"/>
  <c r="AJ4670" i="1" a="1"/>
  <c r="AJ4670" i="1" s="1"/>
  <c r="AJ4671" i="1" a="1"/>
  <c r="AJ4671" i="1" s="1"/>
  <c r="AJ4672" i="1" a="1"/>
  <c r="AJ4672" i="1" s="1"/>
  <c r="AJ4673" i="1" a="1"/>
  <c r="AJ4673" i="1" s="1"/>
  <c r="AJ4674" i="1" a="1"/>
  <c r="AJ4674" i="1" s="1"/>
  <c r="AJ4675" i="1" a="1"/>
  <c r="AJ4675" i="1" s="1"/>
  <c r="AJ4676" i="1" a="1"/>
  <c r="AJ4676" i="1" s="1"/>
  <c r="AJ4677" i="1" a="1"/>
  <c r="AJ4677" i="1" s="1"/>
  <c r="AJ4678" i="1" a="1"/>
  <c r="AJ4678" i="1" s="1"/>
  <c r="AJ4679" i="1" a="1"/>
  <c r="AJ4679" i="1" s="1"/>
  <c r="AJ4680" i="1" a="1"/>
  <c r="AJ4680" i="1" s="1"/>
  <c r="AJ4681" i="1" a="1"/>
  <c r="AJ4681" i="1"/>
  <c r="AJ4682" i="1" a="1"/>
  <c r="AJ4682" i="1" s="1"/>
  <c r="AJ4683" i="1" a="1"/>
  <c r="AJ4683" i="1" s="1"/>
  <c r="AJ4684" i="1" a="1"/>
  <c r="AJ4684" i="1" s="1"/>
  <c r="AJ4685" i="1" a="1"/>
  <c r="AJ4685" i="1" s="1"/>
  <c r="AJ4686" i="1" a="1"/>
  <c r="AJ4686" i="1" s="1"/>
  <c r="AJ4687" i="1" a="1"/>
  <c r="AJ4687" i="1" s="1"/>
  <c r="AJ4688" i="1" a="1"/>
  <c r="AJ4688" i="1" s="1"/>
  <c r="AJ4689" i="1" a="1"/>
  <c r="AJ4689" i="1" s="1"/>
  <c r="AJ4690" i="1" a="1"/>
  <c r="AJ4690" i="1" s="1"/>
  <c r="AJ4691" i="1" a="1"/>
  <c r="AJ4691" i="1" s="1"/>
  <c r="AJ4692" i="1" a="1"/>
  <c r="AJ4692" i="1" s="1"/>
  <c r="AJ4693" i="1" a="1"/>
  <c r="AJ4693" i="1" s="1"/>
  <c r="AJ4694" i="1" a="1"/>
  <c r="AJ4694" i="1" s="1"/>
  <c r="AJ4695" i="1" a="1"/>
  <c r="AJ4695" i="1" s="1"/>
  <c r="AJ4696" i="1" a="1"/>
  <c r="AJ4696" i="1" s="1"/>
  <c r="AJ4697" i="1" a="1"/>
  <c r="AJ4697" i="1" s="1"/>
  <c r="AJ4698" i="1" a="1"/>
  <c r="AJ4698" i="1" s="1"/>
  <c r="AJ4699" i="1" a="1"/>
  <c r="AJ4699" i="1" s="1"/>
  <c r="AJ4700" i="1" a="1"/>
  <c r="AJ4700" i="1" s="1"/>
  <c r="AJ4701" i="1" a="1"/>
  <c r="AJ4701" i="1" s="1"/>
  <c r="AJ4702" i="1" a="1"/>
  <c r="AJ4702" i="1" s="1"/>
  <c r="AJ4703" i="1" a="1"/>
  <c r="AJ4703" i="1" s="1"/>
  <c r="AJ4704" i="1" a="1"/>
  <c r="AJ4704" i="1" s="1"/>
  <c r="AJ4705" i="1" a="1"/>
  <c r="AJ4705" i="1" s="1"/>
  <c r="AJ4706" i="1" a="1"/>
  <c r="AJ4706" i="1" s="1"/>
  <c r="AJ4707" i="1" a="1"/>
  <c r="AJ4707" i="1" s="1"/>
  <c r="AJ4708" i="1" a="1"/>
  <c r="AJ4708" i="1" s="1"/>
  <c r="AJ4709" i="1" a="1"/>
  <c r="AJ4709" i="1" s="1"/>
  <c r="AJ4710" i="1" a="1"/>
  <c r="AJ4710" i="1" s="1"/>
  <c r="AJ4711" i="1" a="1"/>
  <c r="AJ4711" i="1" s="1"/>
  <c r="AJ4712" i="1" a="1"/>
  <c r="AJ4712" i="1" s="1"/>
  <c r="AJ4713" i="1" a="1"/>
  <c r="AJ4713" i="1" s="1"/>
  <c r="AJ4714" i="1" a="1"/>
  <c r="AJ4714" i="1" s="1"/>
  <c r="AJ4715" i="1" a="1"/>
  <c r="AJ4715" i="1" s="1"/>
  <c r="AJ4716" i="1" a="1"/>
  <c r="AJ4716" i="1" s="1"/>
  <c r="AJ4717" i="1" a="1"/>
  <c r="AJ4717" i="1" s="1"/>
  <c r="AJ4718" i="1" a="1"/>
  <c r="AJ4718" i="1" s="1"/>
  <c r="AJ4719" i="1" a="1"/>
  <c r="AJ4719" i="1" s="1"/>
  <c r="AJ4720" i="1" a="1"/>
  <c r="AJ4720" i="1" s="1"/>
  <c r="AJ4721" i="1" a="1"/>
  <c r="AJ4721" i="1" s="1"/>
  <c r="AJ4722" i="1" a="1"/>
  <c r="AJ4722" i="1" s="1"/>
  <c r="AJ4723" i="1" a="1"/>
  <c r="AJ4723" i="1" s="1"/>
  <c r="AJ4724" i="1" a="1"/>
  <c r="AJ4724" i="1" s="1"/>
  <c r="AJ4725" i="1" a="1"/>
  <c r="AJ4725" i="1" s="1"/>
  <c r="AJ4726" i="1" a="1"/>
  <c r="AJ4726" i="1" s="1"/>
  <c r="AJ4727" i="1" a="1"/>
  <c r="AJ4727" i="1" s="1"/>
  <c r="AJ4728" i="1" a="1"/>
  <c r="AJ4728" i="1" s="1"/>
  <c r="AJ4729" i="1" a="1"/>
  <c r="AJ4729" i="1" s="1"/>
  <c r="AJ4730" i="1" a="1"/>
  <c r="AJ4730" i="1" s="1"/>
  <c r="AJ4731" i="1" a="1"/>
  <c r="AJ4731" i="1" s="1"/>
  <c r="AJ4732" i="1" a="1"/>
  <c r="AJ4732" i="1" s="1"/>
  <c r="AJ4733" i="1" a="1"/>
  <c r="AJ4733" i="1" s="1"/>
  <c r="AJ4734" i="1" a="1"/>
  <c r="AJ4734" i="1" s="1"/>
  <c r="AJ4735" i="1" a="1"/>
  <c r="AJ4735" i="1" s="1"/>
  <c r="AJ4736" i="1" a="1"/>
  <c r="AJ4736" i="1" s="1"/>
  <c r="AJ4737" i="1" a="1"/>
  <c r="AJ4737" i="1" s="1"/>
  <c r="AJ4738" i="1" a="1"/>
  <c r="AJ4738" i="1" s="1"/>
  <c r="AJ4739" i="1" a="1"/>
  <c r="AJ4739" i="1" s="1"/>
  <c r="AJ4740" i="1" a="1"/>
  <c r="AJ4740" i="1" s="1"/>
  <c r="AJ4741" i="1" a="1"/>
  <c r="AJ4741" i="1" s="1"/>
  <c r="AJ4742" i="1" a="1"/>
  <c r="AJ4742" i="1" s="1"/>
  <c r="AJ4743" i="1" a="1"/>
  <c r="AJ4743" i="1"/>
  <c r="AJ4744" i="1" a="1"/>
  <c r="AJ4744" i="1" s="1"/>
  <c r="AJ4745" i="1" a="1"/>
  <c r="AJ4745" i="1" s="1"/>
  <c r="AJ4746" i="1" a="1"/>
  <c r="AJ4746" i="1" s="1"/>
  <c r="AJ4747" i="1" a="1"/>
  <c r="AJ4747" i="1" s="1"/>
  <c r="AJ4748" i="1" a="1"/>
  <c r="AJ4748" i="1" s="1"/>
  <c r="AJ4749" i="1" a="1"/>
  <c r="AJ4749" i="1" s="1"/>
  <c r="AJ4750" i="1" a="1"/>
  <c r="AJ4750" i="1" s="1"/>
  <c r="AJ4751" i="1" a="1"/>
  <c r="AJ4751" i="1" s="1"/>
  <c r="AJ4752" i="1" a="1"/>
  <c r="AJ4752" i="1" s="1"/>
  <c r="AJ4753" i="1" a="1"/>
  <c r="AJ4753" i="1" s="1"/>
  <c r="AJ4754" i="1" a="1"/>
  <c r="AJ4754" i="1" s="1"/>
  <c r="AJ4755" i="1" a="1"/>
  <c r="AJ4755" i="1" s="1"/>
  <c r="AJ4756" i="1" a="1"/>
  <c r="AJ4756" i="1" s="1"/>
  <c r="AJ4757" i="1" a="1"/>
  <c r="AJ4757" i="1" s="1"/>
  <c r="AJ4758" i="1" a="1"/>
  <c r="AJ4758" i="1" s="1"/>
  <c r="AJ4759" i="1" a="1"/>
  <c r="AJ4759" i="1" s="1"/>
  <c r="AJ4760" i="1" a="1"/>
  <c r="AJ4760" i="1" s="1"/>
  <c r="AJ4761" i="1" a="1"/>
  <c r="AJ4761" i="1" s="1"/>
  <c r="AJ4762" i="1" a="1"/>
  <c r="AJ4762" i="1" s="1"/>
  <c r="AJ4763" i="1" a="1"/>
  <c r="AJ4763" i="1" s="1"/>
  <c r="AJ4764" i="1" a="1"/>
  <c r="AJ4764" i="1" s="1"/>
  <c r="AJ4765" i="1" a="1"/>
  <c r="AJ4765" i="1" s="1"/>
  <c r="AJ4766" i="1" a="1"/>
  <c r="AJ4766" i="1" s="1"/>
  <c r="AJ4767" i="1" a="1"/>
  <c r="AJ4767" i="1" s="1"/>
  <c r="AJ4768" i="1" a="1"/>
  <c r="AJ4768" i="1" s="1"/>
  <c r="AJ4769" i="1" a="1"/>
  <c r="AJ4769" i="1" s="1"/>
  <c r="AJ4770" i="1" a="1"/>
  <c r="AJ4770" i="1" s="1"/>
  <c r="AJ4771" i="1" a="1"/>
  <c r="AJ4771" i="1" s="1"/>
  <c r="AJ4772" i="1" a="1"/>
  <c r="AJ4772" i="1" s="1"/>
  <c r="AJ4773" i="1" a="1"/>
  <c r="AJ4773" i="1" s="1"/>
  <c r="AJ4774" i="1" a="1"/>
  <c r="AJ4774" i="1" s="1"/>
  <c r="AJ4775" i="1" a="1"/>
  <c r="AJ4775" i="1" s="1"/>
  <c r="AJ4776" i="1" a="1"/>
  <c r="AJ4776" i="1" s="1"/>
  <c r="AJ4777" i="1" a="1"/>
  <c r="AJ4777" i="1" s="1"/>
  <c r="AJ4778" i="1" a="1"/>
  <c r="AJ4778" i="1" s="1"/>
  <c r="AJ4779" i="1" a="1"/>
  <c r="AJ4779" i="1" s="1"/>
  <c r="AJ4780" i="1" a="1"/>
  <c r="AJ4780" i="1" s="1"/>
  <c r="AJ4781" i="1" a="1"/>
  <c r="AJ4781" i="1" s="1"/>
  <c r="AJ4782" i="1" a="1"/>
  <c r="AJ4782" i="1" s="1"/>
  <c r="AJ4783" i="1" a="1"/>
  <c r="AJ4783" i="1" s="1"/>
  <c r="AJ4784" i="1" a="1"/>
  <c r="AJ4784" i="1" s="1"/>
  <c r="AJ4785" i="1" a="1"/>
  <c r="AJ4785" i="1" s="1"/>
  <c r="AJ4786" i="1" a="1"/>
  <c r="AJ4786" i="1" s="1"/>
  <c r="AJ4787" i="1" a="1"/>
  <c r="AJ4787" i="1" s="1"/>
  <c r="AJ4788" i="1" a="1"/>
  <c r="AJ4788" i="1" s="1"/>
  <c r="AJ4789" i="1" a="1"/>
  <c r="AJ4789" i="1" s="1"/>
  <c r="AJ4790" i="1" a="1"/>
  <c r="AJ4790" i="1" s="1"/>
  <c r="AJ4791" i="1" a="1"/>
  <c r="AJ4791" i="1" s="1"/>
  <c r="AJ4792" i="1" a="1"/>
  <c r="AJ4792" i="1" s="1"/>
  <c r="AJ4793" i="1" a="1"/>
  <c r="AJ4793" i="1" s="1"/>
  <c r="AJ4794" i="1" a="1"/>
  <c r="AJ4794" i="1" s="1"/>
  <c r="AJ4795" i="1" a="1"/>
  <c r="AJ4795" i="1" s="1"/>
  <c r="AJ4796" i="1" a="1"/>
  <c r="AJ4796" i="1" s="1"/>
  <c r="AJ4797" i="1" a="1"/>
  <c r="AJ4797" i="1" s="1"/>
  <c r="AJ4798" i="1" a="1"/>
  <c r="AJ4798" i="1" s="1"/>
  <c r="AJ4799" i="1" a="1"/>
  <c r="AJ4799" i="1" s="1"/>
  <c r="AJ4800" i="1" a="1"/>
  <c r="AJ4800" i="1" s="1"/>
  <c r="AJ4801" i="1" a="1"/>
  <c r="AJ4801" i="1" s="1"/>
  <c r="AJ4802" i="1" a="1"/>
  <c r="AJ4802" i="1" s="1"/>
  <c r="AJ4803" i="1" a="1"/>
  <c r="AJ4803" i="1" s="1"/>
  <c r="AJ4804" i="1" a="1"/>
  <c r="AJ4804" i="1" s="1"/>
  <c r="AJ4805" i="1" a="1"/>
  <c r="AJ4805" i="1" s="1"/>
  <c r="AJ4806" i="1" a="1"/>
  <c r="AJ4806" i="1" s="1"/>
  <c r="AJ4807" i="1" a="1"/>
  <c r="AJ4807" i="1" s="1"/>
  <c r="AJ4808" i="1" a="1"/>
  <c r="AJ4808" i="1" s="1"/>
  <c r="AJ4809" i="1" a="1"/>
  <c r="AJ4809" i="1" s="1"/>
  <c r="AJ4810" i="1" a="1"/>
  <c r="AJ4810" i="1" s="1"/>
  <c r="AJ4811" i="1" a="1"/>
  <c r="AJ4811" i="1" s="1"/>
  <c r="AJ4812" i="1" a="1"/>
  <c r="AJ4812" i="1" s="1"/>
  <c r="AJ4813" i="1" a="1"/>
  <c r="AJ4813" i="1" s="1"/>
  <c r="AJ4814" i="1" a="1"/>
  <c r="AJ4814" i="1" s="1"/>
  <c r="AJ4815" i="1" a="1"/>
  <c r="AJ4815" i="1" s="1"/>
  <c r="AJ4816" i="1" a="1"/>
  <c r="AJ4816" i="1" s="1"/>
  <c r="AJ4817" i="1" a="1"/>
  <c r="AJ4817" i="1" s="1"/>
  <c r="AJ4818" i="1" a="1"/>
  <c r="AJ4818" i="1" s="1"/>
  <c r="AJ4819" i="1" a="1"/>
  <c r="AJ4819" i="1" s="1"/>
  <c r="AJ4820" i="1" a="1"/>
  <c r="AJ4820" i="1" s="1"/>
  <c r="AJ4821" i="1" a="1"/>
  <c r="AJ4821" i="1" s="1"/>
  <c r="AJ4822" i="1" a="1"/>
  <c r="AJ4822" i="1" s="1"/>
  <c r="AJ4823" i="1" a="1"/>
  <c r="AJ4823" i="1" s="1"/>
  <c r="AJ4824" i="1" a="1"/>
  <c r="AJ4824" i="1" s="1"/>
  <c r="AJ4825" i="1" a="1"/>
  <c r="AJ4825" i="1" s="1"/>
  <c r="AJ4826" i="1" a="1"/>
  <c r="AJ4826" i="1" s="1"/>
  <c r="AJ4827" i="1" a="1"/>
  <c r="AJ4827" i="1" s="1"/>
  <c r="AJ4828" i="1" a="1"/>
  <c r="AJ4828" i="1" s="1"/>
  <c r="AJ4829" i="1" a="1"/>
  <c r="AJ4829" i="1" s="1"/>
  <c r="AJ4830" i="1" a="1"/>
  <c r="AJ4830" i="1" s="1"/>
  <c r="AJ4831" i="1" a="1"/>
  <c r="AJ4831" i="1" s="1"/>
  <c r="AJ4832" i="1" a="1"/>
  <c r="AJ4832" i="1" s="1"/>
  <c r="AJ4833" i="1" a="1"/>
  <c r="AJ4833" i="1"/>
  <c r="AJ4834" i="1" a="1"/>
  <c r="AJ4834" i="1" s="1"/>
  <c r="AJ4835" i="1" a="1"/>
  <c r="AJ4835" i="1" s="1"/>
  <c r="AJ4836" i="1" a="1"/>
  <c r="AJ4836" i="1" s="1"/>
  <c r="AJ4837" i="1" a="1"/>
  <c r="AJ4837" i="1" s="1"/>
  <c r="AJ4838" i="1" a="1"/>
  <c r="AJ4838" i="1" s="1"/>
  <c r="AJ4839" i="1" a="1"/>
  <c r="AJ4839" i="1" s="1"/>
  <c r="AJ4840" i="1" a="1"/>
  <c r="AJ4840" i="1" s="1"/>
  <c r="AJ4841" i="1" a="1"/>
  <c r="AJ4841" i="1" s="1"/>
  <c r="AJ4842" i="1" a="1"/>
  <c r="AJ4842" i="1" s="1"/>
  <c r="AJ4843" i="1" a="1"/>
  <c r="AJ4843" i="1" s="1"/>
  <c r="AJ4844" i="1" a="1"/>
  <c r="AJ4844" i="1" s="1"/>
  <c r="AJ4845" i="1" a="1"/>
  <c r="AJ4845" i="1" s="1"/>
  <c r="AJ4846" i="1" a="1"/>
  <c r="AJ4846" i="1" s="1"/>
  <c r="AJ4847" i="1" a="1"/>
  <c r="AJ4847" i="1" s="1"/>
  <c r="AJ4848" i="1" a="1"/>
  <c r="AJ4848" i="1" s="1"/>
  <c r="AJ4849" i="1" a="1"/>
  <c r="AJ4849" i="1" s="1"/>
  <c r="AJ4850" i="1" a="1"/>
  <c r="AJ4850" i="1" s="1"/>
  <c r="AJ4851" i="1" a="1"/>
  <c r="AJ4851" i="1" s="1"/>
  <c r="AJ4852" i="1" a="1"/>
  <c r="AJ4852" i="1" s="1"/>
  <c r="AJ4853" i="1" a="1"/>
  <c r="AJ4853" i="1" s="1"/>
  <c r="AJ4854" i="1" a="1"/>
  <c r="AJ4854" i="1" s="1"/>
  <c r="AJ4855" i="1" a="1"/>
  <c r="AJ4855" i="1" s="1"/>
  <c r="AJ4856" i="1" a="1"/>
  <c r="AJ4856" i="1" s="1"/>
  <c r="AJ4857" i="1" a="1"/>
  <c r="AJ4857" i="1" s="1"/>
  <c r="AJ4858" i="1" a="1"/>
  <c r="AJ4858" i="1" s="1"/>
  <c r="AJ4859" i="1" a="1"/>
  <c r="AJ4859" i="1" s="1"/>
  <c r="AJ4860" i="1" a="1"/>
  <c r="AJ4860" i="1" s="1"/>
  <c r="AJ4861" i="1" a="1"/>
  <c r="AJ4861" i="1" s="1"/>
  <c r="AJ4862" i="1" a="1"/>
  <c r="AJ4862" i="1" s="1"/>
  <c r="AJ4863" i="1" a="1"/>
  <c r="AJ4863" i="1" s="1"/>
  <c r="AJ4864" i="1" a="1"/>
  <c r="AJ4864" i="1" s="1"/>
  <c r="AJ4865" i="1" a="1"/>
  <c r="AJ4865" i="1" s="1"/>
  <c r="AJ4866" i="1" a="1"/>
  <c r="AJ4866" i="1" s="1"/>
  <c r="AJ4867" i="1" a="1"/>
  <c r="AJ4867" i="1" s="1"/>
  <c r="AJ4868" i="1" a="1"/>
  <c r="AJ4868" i="1" s="1"/>
  <c r="AJ4869" i="1" a="1"/>
  <c r="AJ4869" i="1"/>
  <c r="AJ4870" i="1" a="1"/>
  <c r="AJ4870" i="1" s="1"/>
  <c r="AJ4871" i="1" a="1"/>
  <c r="AJ4871" i="1" s="1"/>
  <c r="AJ4872" i="1" a="1"/>
  <c r="AJ4872" i="1" s="1"/>
  <c r="AJ4873" i="1" a="1"/>
  <c r="AJ4873" i="1" s="1"/>
  <c r="AJ4874" i="1" a="1"/>
  <c r="AJ4874" i="1" s="1"/>
  <c r="AJ4875" i="1" a="1"/>
  <c r="AJ4875" i="1" s="1"/>
  <c r="AJ4876" i="1" a="1"/>
  <c r="AJ4876" i="1" s="1"/>
  <c r="AJ4877" i="1" a="1"/>
  <c r="AJ4877" i="1" s="1"/>
  <c r="AJ4878" i="1" a="1"/>
  <c r="AJ4878" i="1" s="1"/>
  <c r="AJ4879" i="1" a="1"/>
  <c r="AJ4879" i="1" s="1"/>
  <c r="AJ4880" i="1" a="1"/>
  <c r="AJ4880" i="1" s="1"/>
  <c r="AJ4881" i="1" a="1"/>
  <c r="AJ4881" i="1" s="1"/>
  <c r="AJ4882" i="1" a="1"/>
  <c r="AJ4882" i="1" s="1"/>
  <c r="AJ4883" i="1" a="1"/>
  <c r="AJ4883" i="1" s="1"/>
  <c r="AJ4884" i="1" a="1"/>
  <c r="AJ4884" i="1" s="1"/>
  <c r="AJ4885" i="1" a="1"/>
  <c r="AJ4885" i="1" s="1"/>
  <c r="AJ4886" i="1" a="1"/>
  <c r="AJ4886" i="1" s="1"/>
  <c r="AJ4887" i="1" a="1"/>
  <c r="AJ4887" i="1" s="1"/>
  <c r="AJ4888" i="1" a="1"/>
  <c r="AJ4888" i="1" s="1"/>
  <c r="AJ4889" i="1" a="1"/>
  <c r="AJ4889" i="1" s="1"/>
  <c r="AJ4890" i="1" a="1"/>
  <c r="AJ4890" i="1" s="1"/>
  <c r="AJ4891" i="1" a="1"/>
  <c r="AJ4891" i="1" s="1"/>
  <c r="AJ4892" i="1" a="1"/>
  <c r="AJ4892" i="1" s="1"/>
  <c r="AJ4893" i="1" a="1"/>
  <c r="AJ4893" i="1" s="1"/>
  <c r="AJ4894" i="1" a="1"/>
  <c r="AJ4894" i="1" s="1"/>
  <c r="AJ4895" i="1" a="1"/>
  <c r="AJ4895" i="1" s="1"/>
  <c r="AJ4896" i="1" a="1"/>
  <c r="AJ4896" i="1" s="1"/>
  <c r="AJ4897" i="1" a="1"/>
  <c r="AJ4897" i="1" s="1"/>
  <c r="AJ4898" i="1" a="1"/>
  <c r="AJ4898" i="1" s="1"/>
  <c r="AJ4899" i="1" a="1"/>
  <c r="AJ4899" i="1" s="1"/>
  <c r="AJ4900" i="1" a="1"/>
  <c r="AJ4900" i="1" s="1"/>
  <c r="AJ4901" i="1" a="1"/>
  <c r="AJ4901" i="1" s="1"/>
  <c r="AJ4902" i="1" a="1"/>
  <c r="AJ4902" i="1" s="1"/>
  <c r="AJ4903" i="1" a="1"/>
  <c r="AJ4903" i="1" s="1"/>
  <c r="AJ4904" i="1" a="1"/>
  <c r="AJ4904" i="1" s="1"/>
  <c r="AJ4905" i="1" a="1"/>
  <c r="AJ4905" i="1" s="1"/>
  <c r="AJ4906" i="1" a="1"/>
  <c r="AJ4906" i="1" s="1"/>
  <c r="AJ4907" i="1" a="1"/>
  <c r="AJ4907" i="1" s="1"/>
  <c r="AJ4908" i="1" a="1"/>
  <c r="AJ4908" i="1" s="1"/>
  <c r="AJ4909" i="1" a="1"/>
  <c r="AJ4909" i="1" s="1"/>
  <c r="AJ4910" i="1" a="1"/>
  <c r="AJ4910" i="1" s="1"/>
  <c r="AJ4911" i="1" a="1"/>
  <c r="AJ4911" i="1" s="1"/>
  <c r="AJ4912" i="1" a="1"/>
  <c r="AJ4912" i="1" s="1"/>
  <c r="AJ4913" i="1" a="1"/>
  <c r="AJ4913" i="1" s="1"/>
  <c r="AJ4914" i="1" a="1"/>
  <c r="AJ4914" i="1" s="1"/>
  <c r="AJ4915" i="1" a="1"/>
  <c r="AJ4915" i="1" s="1"/>
  <c r="AJ4916" i="1" a="1"/>
  <c r="AJ4916" i="1" s="1"/>
  <c r="AJ4917" i="1" a="1"/>
  <c r="AJ4917" i="1"/>
  <c r="AJ4918" i="1" a="1"/>
  <c r="AJ4918" i="1" s="1"/>
  <c r="AJ4919" i="1" a="1"/>
  <c r="AJ4919" i="1" s="1"/>
  <c r="AJ4920" i="1" a="1"/>
  <c r="AJ4920" i="1" s="1"/>
  <c r="AJ4921" i="1" a="1"/>
  <c r="AJ4921" i="1" s="1"/>
  <c r="AJ4922" i="1" a="1"/>
  <c r="AJ4922" i="1" s="1"/>
  <c r="AJ4923" i="1" a="1"/>
  <c r="AJ4923" i="1" s="1"/>
  <c r="AJ4924" i="1" a="1"/>
  <c r="AJ4924" i="1" s="1"/>
  <c r="AJ4925" i="1" a="1"/>
  <c r="AJ4925" i="1" s="1"/>
  <c r="AJ4926" i="1" a="1"/>
  <c r="AJ4926" i="1" s="1"/>
  <c r="AJ4927" i="1" a="1"/>
  <c r="AJ4927" i="1" s="1"/>
  <c r="AJ4928" i="1" a="1"/>
  <c r="AJ4928" i="1" s="1"/>
  <c r="AJ4929" i="1" a="1"/>
  <c r="AJ4929" i="1" s="1"/>
  <c r="AJ4930" i="1" a="1"/>
  <c r="AJ4930" i="1" s="1"/>
  <c r="AJ4931" i="1" a="1"/>
  <c r="AJ4931" i="1" s="1"/>
  <c r="AJ4932" i="1" a="1"/>
  <c r="AJ4932" i="1" s="1"/>
  <c r="AJ4933" i="1" a="1"/>
  <c r="AJ4933" i="1" s="1"/>
  <c r="AJ4934" i="1" a="1"/>
  <c r="AJ4934" i="1" s="1"/>
  <c r="AJ4935" i="1" a="1"/>
  <c r="AJ4935" i="1" s="1"/>
  <c r="AJ4936" i="1" a="1"/>
  <c r="AJ4936" i="1" s="1"/>
  <c r="AJ4937" i="1" a="1"/>
  <c r="AJ4937" i="1" s="1"/>
  <c r="AJ4938" i="1" a="1"/>
  <c r="AJ4938" i="1" s="1"/>
  <c r="AJ4939" i="1" a="1"/>
  <c r="AJ4939" i="1" s="1"/>
  <c r="AJ4940" i="1" a="1"/>
  <c r="AJ4940" i="1" s="1"/>
  <c r="AJ4941" i="1" a="1"/>
  <c r="AJ4941" i="1" s="1"/>
  <c r="AJ4942" i="1" a="1"/>
  <c r="AJ4942" i="1" s="1"/>
  <c r="AJ4943" i="1" a="1"/>
  <c r="AJ4943" i="1" s="1"/>
  <c r="AJ4944" i="1" a="1"/>
  <c r="AJ4944" i="1" s="1"/>
  <c r="AJ4945" i="1" a="1"/>
  <c r="AJ4945" i="1" s="1"/>
  <c r="AJ4946" i="1" a="1"/>
  <c r="AJ4946" i="1" s="1"/>
  <c r="AJ4947" i="1" a="1"/>
  <c r="AJ4947" i="1" s="1"/>
  <c r="AJ4948" i="1" a="1"/>
  <c r="AJ4948" i="1" s="1"/>
  <c r="AJ4949" i="1" a="1"/>
  <c r="AJ4949" i="1" s="1"/>
  <c r="AJ4950" i="1" a="1"/>
  <c r="AJ4950" i="1" s="1"/>
  <c r="AJ4951" i="1" a="1"/>
  <c r="AJ4951" i="1" s="1"/>
  <c r="AJ4952" i="1" a="1"/>
  <c r="AJ4952" i="1" s="1"/>
  <c r="AJ4953" i="1" a="1"/>
  <c r="AJ4953" i="1" s="1"/>
  <c r="AJ4954" i="1" a="1"/>
  <c r="AJ4954" i="1" s="1"/>
  <c r="AJ4955" i="1" a="1"/>
  <c r="AJ4955" i="1" s="1"/>
  <c r="AJ4956" i="1" a="1"/>
  <c r="AJ4956" i="1" s="1"/>
  <c r="AJ4957" i="1" a="1"/>
  <c r="AJ4957" i="1" s="1"/>
  <c r="AJ4958" i="1" a="1"/>
  <c r="AJ4958" i="1" s="1"/>
  <c r="AJ4959" i="1" a="1"/>
  <c r="AJ4959" i="1" s="1"/>
  <c r="AJ4960" i="1" a="1"/>
  <c r="AJ4960" i="1" s="1"/>
  <c r="AJ4961" i="1" a="1"/>
  <c r="AJ4961" i="1" s="1"/>
  <c r="AJ4962" i="1" a="1"/>
  <c r="AJ4962" i="1" s="1"/>
  <c r="AJ4963" i="1" a="1"/>
  <c r="AJ4963" i="1" s="1"/>
  <c r="AJ4964" i="1" a="1"/>
  <c r="AJ4964" i="1" s="1"/>
  <c r="AJ4965" i="1" a="1"/>
  <c r="AJ4965" i="1" s="1"/>
  <c r="AJ4966" i="1" a="1"/>
  <c r="AJ4966" i="1" s="1"/>
  <c r="AJ4967" i="1" a="1"/>
  <c r="AJ4967" i="1" s="1"/>
  <c r="AJ4968" i="1" a="1"/>
  <c r="AJ4968" i="1" s="1"/>
  <c r="AJ4969" i="1" a="1"/>
  <c r="AJ4969" i="1" s="1"/>
  <c r="AJ4970" i="1" a="1"/>
  <c r="AJ4970" i="1" s="1"/>
  <c r="AJ4971" i="1" a="1"/>
  <c r="AJ4971" i="1" s="1"/>
  <c r="AJ4972" i="1" a="1"/>
  <c r="AJ4972" i="1" s="1"/>
  <c r="AJ4973" i="1" a="1"/>
  <c r="AJ4973" i="1" s="1"/>
  <c r="AJ4974" i="1" a="1"/>
  <c r="AJ4974" i="1" s="1"/>
  <c r="AJ4975" i="1" a="1"/>
  <c r="AJ4975" i="1" s="1"/>
  <c r="AJ4976" i="1" a="1"/>
  <c r="AJ4976" i="1" s="1"/>
  <c r="AJ4977" i="1" a="1"/>
  <c r="AJ4977" i="1" s="1"/>
  <c r="AJ4978" i="1" a="1"/>
  <c r="AJ4978" i="1" s="1"/>
  <c r="AJ4979" i="1" a="1"/>
  <c r="AJ4979" i="1" s="1"/>
  <c r="AJ4980" i="1" a="1"/>
  <c r="AJ4980" i="1" s="1"/>
  <c r="AJ4981" i="1" a="1"/>
  <c r="AJ4981" i="1" s="1"/>
  <c r="AJ4982" i="1" a="1"/>
  <c r="AJ4982" i="1" s="1"/>
  <c r="AJ4983" i="1" a="1"/>
  <c r="AJ4983" i="1" s="1"/>
  <c r="AJ4984" i="1" a="1"/>
  <c r="AJ4984" i="1" s="1"/>
  <c r="AJ4985" i="1" a="1"/>
  <c r="AJ4985" i="1" s="1"/>
  <c r="AJ4986" i="1" a="1"/>
  <c r="AJ4986" i="1" s="1"/>
  <c r="AJ4987" i="1" a="1"/>
  <c r="AJ4987" i="1" s="1"/>
  <c r="AJ4988" i="1" a="1"/>
  <c r="AJ4988" i="1" s="1"/>
  <c r="AJ4989" i="1" a="1"/>
  <c r="AJ4989" i="1" s="1"/>
  <c r="AJ4990" i="1" a="1"/>
  <c r="AJ4990" i="1" s="1"/>
  <c r="AJ4991" i="1" a="1"/>
  <c r="AJ4991" i="1" s="1"/>
  <c r="AJ4992" i="1" a="1"/>
  <c r="AJ4992" i="1" s="1"/>
  <c r="AJ4993" i="1" a="1"/>
  <c r="AJ4993" i="1" s="1"/>
  <c r="AJ4994" i="1" a="1"/>
  <c r="AJ4994" i="1" s="1"/>
  <c r="AJ4995" i="1" a="1"/>
  <c r="AJ4995" i="1" s="1"/>
  <c r="AJ4996" i="1" a="1"/>
  <c r="AJ4996" i="1" s="1"/>
  <c r="AJ4997" i="1" a="1"/>
  <c r="AJ4997" i="1" s="1"/>
  <c r="AJ4998" i="1" a="1"/>
  <c r="AJ4998" i="1" s="1"/>
  <c r="AJ4999" i="1" a="1"/>
  <c r="AJ4999" i="1" s="1"/>
  <c r="AJ5000" i="1" a="1"/>
  <c r="AJ5000" i="1" s="1"/>
  <c r="AJ5001" i="1" a="1"/>
  <c r="AJ5001" i="1" s="1"/>
  <c r="AJ5002" i="1" a="1"/>
  <c r="AJ5002" i="1" s="1"/>
  <c r="AJ5003" i="1" a="1"/>
  <c r="AJ5003" i="1" s="1"/>
  <c r="AJ5004" i="1" a="1"/>
  <c r="AJ5004" i="1" s="1"/>
  <c r="AJ5005" i="1" a="1"/>
  <c r="AJ5005" i="1" s="1"/>
  <c r="AJ5006" i="1" a="1"/>
  <c r="AJ5006" i="1" s="1"/>
  <c r="AJ5007" i="1" a="1"/>
  <c r="AJ5007" i="1" s="1"/>
  <c r="AJ5008" i="1" a="1"/>
  <c r="AJ5008" i="1" s="1"/>
  <c r="AJ5009" i="1" a="1"/>
  <c r="AJ5009" i="1" s="1"/>
  <c r="AJ5010" i="1" a="1"/>
  <c r="AJ5010" i="1" s="1"/>
  <c r="AJ5011" i="1" a="1"/>
  <c r="AJ5011" i="1" s="1"/>
  <c r="AJ5012" i="1" a="1"/>
  <c r="AJ5012" i="1" s="1"/>
  <c r="AJ5013" i="1" a="1"/>
  <c r="AJ5013" i="1" s="1"/>
  <c r="AJ5014" i="1" a="1"/>
  <c r="AJ5014" i="1" s="1"/>
  <c r="AJ5015" i="1" a="1"/>
  <c r="AJ5015" i="1" s="1"/>
  <c r="AJ5016" i="1" a="1"/>
  <c r="AJ5016" i="1" s="1"/>
  <c r="AJ5017" i="1" a="1"/>
  <c r="AJ5017" i="1" s="1"/>
  <c r="AJ5018" i="1" a="1"/>
  <c r="AJ5018" i="1" s="1"/>
  <c r="AJ5019" i="1" a="1"/>
  <c r="AJ5019" i="1" s="1"/>
  <c r="AJ5020" i="1" a="1"/>
  <c r="AJ5020" i="1" s="1"/>
  <c r="AJ5021" i="1" a="1"/>
  <c r="AJ5021" i="1" s="1"/>
  <c r="AJ5022" i="1" a="1"/>
  <c r="AJ5022" i="1" s="1"/>
  <c r="AJ5023" i="1" a="1"/>
  <c r="AJ5023" i="1" s="1"/>
  <c r="AJ5024" i="1" a="1"/>
  <c r="AJ5024" i="1" s="1"/>
  <c r="AJ5025" i="1" a="1"/>
  <c r="AJ5025" i="1" s="1"/>
  <c r="AJ5026" i="1" a="1"/>
  <c r="AJ5026" i="1" s="1"/>
  <c r="AJ5027" i="1" a="1"/>
  <c r="AJ5027" i="1" s="1"/>
  <c r="AJ5028" i="1" a="1"/>
  <c r="AJ5028" i="1" s="1"/>
  <c r="AJ5029" i="1" a="1"/>
  <c r="AJ5029" i="1" s="1"/>
  <c r="AJ5030" i="1" a="1"/>
  <c r="AJ5030" i="1" s="1"/>
  <c r="AJ5031" i="1" a="1"/>
  <c r="AJ5031" i="1" s="1"/>
  <c r="AJ5032" i="1" a="1"/>
  <c r="AJ5032" i="1" s="1"/>
  <c r="AJ5033" i="1" a="1"/>
  <c r="AJ5033" i="1" s="1"/>
  <c r="AJ5034" i="1" a="1"/>
  <c r="AJ5034" i="1" s="1"/>
  <c r="AJ5035" i="1" a="1"/>
  <c r="AJ5035" i="1" s="1"/>
  <c r="AJ5036" i="1" a="1"/>
  <c r="AJ5036" i="1" s="1"/>
  <c r="AJ5037" i="1" a="1"/>
  <c r="AJ5037" i="1" s="1"/>
  <c r="AJ5038" i="1" a="1"/>
  <c r="AJ5038" i="1" s="1"/>
  <c r="AJ5039" i="1" a="1"/>
  <c r="AJ5039" i="1" s="1"/>
  <c r="AJ5040" i="1" a="1"/>
  <c r="AJ5040" i="1" s="1"/>
  <c r="AJ5041" i="1" a="1"/>
  <c r="AJ5041" i="1" s="1"/>
  <c r="AJ5042" i="1" a="1"/>
  <c r="AJ5042" i="1" s="1"/>
  <c r="AJ5043" i="1" a="1"/>
  <c r="AJ5043" i="1" s="1"/>
  <c r="AJ5044" i="1" a="1"/>
  <c r="AJ5044" i="1" s="1"/>
  <c r="AJ5045" i="1" a="1"/>
  <c r="AJ5045" i="1" s="1"/>
  <c r="AJ5046" i="1" a="1"/>
  <c r="AJ5046" i="1" s="1"/>
  <c r="AJ5047" i="1" a="1"/>
  <c r="AJ5047" i="1" s="1"/>
  <c r="AJ5048" i="1" a="1"/>
  <c r="AJ5048" i="1" s="1"/>
  <c r="AJ5049" i="1" a="1"/>
  <c r="AJ5049" i="1" s="1"/>
  <c r="AJ5050" i="1" a="1"/>
  <c r="AJ5050" i="1" s="1"/>
  <c r="AJ5051" i="1" a="1"/>
  <c r="AJ5051" i="1" s="1"/>
  <c r="AJ5052" i="1" a="1"/>
  <c r="AJ5052" i="1" s="1"/>
  <c r="AJ5053" i="1" a="1"/>
  <c r="AJ5053" i="1" s="1"/>
  <c r="AJ5054" i="1" a="1"/>
  <c r="AJ5054" i="1" s="1"/>
  <c r="AJ5055" i="1" a="1"/>
  <c r="AJ5055" i="1" s="1"/>
  <c r="AJ5056" i="1" a="1"/>
  <c r="AJ5056" i="1" s="1"/>
  <c r="AJ5057" i="1" a="1"/>
  <c r="AJ5057" i="1" s="1"/>
  <c r="AJ5058" i="1" a="1"/>
  <c r="AJ5058" i="1" s="1"/>
  <c r="AJ5059" i="1" a="1"/>
  <c r="AJ5059" i="1" s="1"/>
  <c r="AJ5060" i="1" a="1"/>
  <c r="AJ5060" i="1" s="1"/>
  <c r="AJ5061" i="1" a="1"/>
  <c r="AJ5061" i="1" s="1"/>
  <c r="AJ5062" i="1" a="1"/>
  <c r="AJ5062" i="1" s="1"/>
  <c r="AJ5063" i="1" a="1"/>
  <c r="AJ5063" i="1" s="1"/>
  <c r="AJ5064" i="1" a="1"/>
  <c r="AJ5064" i="1" s="1"/>
  <c r="AJ5065" i="1" a="1"/>
  <c r="AJ5065" i="1" s="1"/>
  <c r="AJ5066" i="1" a="1"/>
  <c r="AJ5066" i="1" s="1"/>
  <c r="AJ5067" i="1" a="1"/>
  <c r="AJ5067" i="1" s="1"/>
  <c r="AJ5068" i="1" a="1"/>
  <c r="AJ5068" i="1" s="1"/>
  <c r="AJ5069" i="1" a="1"/>
  <c r="AJ5069" i="1" s="1"/>
  <c r="AJ5070" i="1" a="1"/>
  <c r="AJ5070" i="1" s="1"/>
  <c r="AJ5071" i="1" a="1"/>
  <c r="AJ5071" i="1" s="1"/>
  <c r="AJ5072" i="1" a="1"/>
  <c r="AJ5072" i="1" s="1"/>
  <c r="AJ5073" i="1" a="1"/>
  <c r="AJ5073" i="1" s="1"/>
  <c r="AJ5074" i="1" a="1"/>
  <c r="AJ5074" i="1" s="1"/>
  <c r="AJ5075" i="1" a="1"/>
  <c r="AJ5075" i="1" s="1"/>
  <c r="AJ5076" i="1" a="1"/>
  <c r="AJ5076" i="1" s="1"/>
  <c r="AJ5077" i="1" a="1"/>
  <c r="AJ5077" i="1" s="1"/>
  <c r="AJ5078" i="1" a="1"/>
  <c r="AJ5078" i="1" s="1"/>
  <c r="AJ5079" i="1" a="1"/>
  <c r="AJ5079" i="1" s="1"/>
  <c r="AJ5080" i="1" a="1"/>
  <c r="AJ5080" i="1" s="1"/>
  <c r="AJ5081" i="1" a="1"/>
  <c r="AJ5081" i="1" s="1"/>
  <c r="AJ5082" i="1" a="1"/>
  <c r="AJ5082" i="1" s="1"/>
  <c r="AJ5083" i="1" a="1"/>
  <c r="AJ5083" i="1" s="1"/>
  <c r="AJ5084" i="1" a="1"/>
  <c r="AJ5084" i="1" s="1"/>
  <c r="AJ5085" i="1" a="1"/>
  <c r="AJ5085" i="1" s="1"/>
  <c r="AJ5086" i="1" a="1"/>
  <c r="AJ5086" i="1" s="1"/>
  <c r="AJ5087" i="1" a="1"/>
  <c r="AJ5087" i="1" s="1"/>
  <c r="AJ5088" i="1" a="1"/>
  <c r="AJ5088" i="1" s="1"/>
  <c r="AJ5089" i="1" a="1"/>
  <c r="AJ5089" i="1" s="1"/>
  <c r="AJ5090" i="1" a="1"/>
  <c r="AJ5090" i="1" s="1"/>
  <c r="AJ5091" i="1" a="1"/>
  <c r="AJ5091" i="1" s="1"/>
  <c r="AJ5092" i="1" a="1"/>
  <c r="AJ5092" i="1" s="1"/>
  <c r="AJ5093" i="1" a="1"/>
  <c r="AJ5093" i="1" s="1"/>
  <c r="AJ5094" i="1" a="1"/>
  <c r="AJ5094" i="1" s="1"/>
  <c r="AJ5095" i="1" a="1"/>
  <c r="AJ5095" i="1" s="1"/>
  <c r="AJ5096" i="1" a="1"/>
  <c r="AJ5096" i="1" s="1"/>
  <c r="AJ5097" i="1" a="1"/>
  <c r="AJ5097" i="1" s="1"/>
  <c r="AJ5098" i="1" a="1"/>
  <c r="AJ5098" i="1" s="1"/>
  <c r="AJ5099" i="1" a="1"/>
  <c r="AJ5099" i="1" s="1"/>
  <c r="AJ5100" i="1" a="1"/>
  <c r="AJ5100" i="1" s="1"/>
  <c r="AJ5101" i="1" a="1"/>
  <c r="AJ5101" i="1" s="1"/>
  <c r="AJ5102" i="1" a="1"/>
  <c r="AJ5102" i="1" s="1"/>
  <c r="AJ5103" i="1" a="1"/>
  <c r="AJ5103" i="1" s="1"/>
  <c r="AJ5104" i="1" a="1"/>
  <c r="AJ5104" i="1" s="1"/>
  <c r="AJ5105" i="1" a="1"/>
  <c r="AJ5105" i="1" s="1"/>
  <c r="AJ5106" i="1" a="1"/>
  <c r="AJ5106" i="1" s="1"/>
  <c r="AJ5107" i="1" a="1"/>
  <c r="AJ5107" i="1" s="1"/>
  <c r="AJ5108" i="1" a="1"/>
  <c r="AJ5108" i="1" s="1"/>
  <c r="AJ5109" i="1" a="1"/>
  <c r="AJ5109" i="1" s="1"/>
  <c r="AJ5110" i="1" a="1"/>
  <c r="AJ5110" i="1" s="1"/>
  <c r="AJ5111" i="1" a="1"/>
  <c r="AJ5111" i="1" s="1"/>
  <c r="AJ5112" i="1" a="1"/>
  <c r="AJ5112" i="1" s="1"/>
  <c r="AJ5113" i="1" a="1"/>
  <c r="AJ5113" i="1" s="1"/>
  <c r="AJ5114" i="1" a="1"/>
  <c r="AJ5114" i="1" s="1"/>
  <c r="AJ5115" i="1" a="1"/>
  <c r="AJ5115" i="1" s="1"/>
  <c r="AJ5116" i="1" a="1"/>
  <c r="AJ5116" i="1" s="1"/>
  <c r="AJ5117" i="1" a="1"/>
  <c r="AJ5117" i="1" s="1"/>
  <c r="AJ5118" i="1" a="1"/>
  <c r="AJ5118" i="1" s="1"/>
  <c r="AJ5119" i="1" a="1"/>
  <c r="AJ5119" i="1" s="1"/>
  <c r="AJ5120" i="1" a="1"/>
  <c r="AJ5120" i="1" s="1"/>
  <c r="AJ5121" i="1" a="1"/>
  <c r="AJ5121" i="1" s="1"/>
  <c r="AJ5122" i="1" a="1"/>
  <c r="AJ5122" i="1" s="1"/>
  <c r="AJ5123" i="1" a="1"/>
  <c r="AJ5123" i="1" s="1"/>
  <c r="AJ5124" i="1" a="1"/>
  <c r="AJ5124" i="1" s="1"/>
  <c r="AJ5125" i="1" a="1"/>
  <c r="AJ5125" i="1" s="1"/>
  <c r="AJ5126" i="1" a="1"/>
  <c r="AJ5126" i="1" s="1"/>
  <c r="AJ5127" i="1" a="1"/>
  <c r="AJ5127" i="1" s="1"/>
  <c r="AJ5128" i="1" a="1"/>
  <c r="AJ5128" i="1" s="1"/>
  <c r="AJ5129" i="1" a="1"/>
  <c r="AJ5129" i="1" s="1"/>
  <c r="AJ5130" i="1" a="1"/>
  <c r="AJ5130" i="1" s="1"/>
  <c r="AJ5131" i="1" a="1"/>
  <c r="AJ5131" i="1" s="1"/>
  <c r="AJ5132" i="1" a="1"/>
  <c r="AJ5132" i="1" s="1"/>
  <c r="AJ5133" i="1" a="1"/>
  <c r="AJ5133" i="1" s="1"/>
  <c r="AJ5134" i="1" a="1"/>
  <c r="AJ5134" i="1" s="1"/>
  <c r="AJ5135" i="1" a="1"/>
  <c r="AJ5135" i="1" s="1"/>
  <c r="AJ5136" i="1" a="1"/>
  <c r="AJ5136" i="1" s="1"/>
  <c r="AJ5137" i="1" a="1"/>
  <c r="AJ5137" i="1" s="1"/>
  <c r="AJ5138" i="1" a="1"/>
  <c r="AJ5138" i="1" s="1"/>
  <c r="AJ5139" i="1" a="1"/>
  <c r="AJ5139" i="1" s="1"/>
  <c r="AJ5140" i="1" a="1"/>
  <c r="AJ5140" i="1" s="1"/>
  <c r="AJ5141" i="1" a="1"/>
  <c r="AJ5141" i="1" s="1"/>
  <c r="AJ5142" i="1" a="1"/>
  <c r="AJ5142" i="1" s="1"/>
  <c r="AJ5143" i="1" a="1"/>
  <c r="AJ5143" i="1" s="1"/>
  <c r="AJ5144" i="1" a="1"/>
  <c r="AJ5144" i="1" s="1"/>
  <c r="AJ5145" i="1" a="1"/>
  <c r="AJ5145" i="1" s="1"/>
  <c r="AJ5146" i="1" a="1"/>
  <c r="AJ5146" i="1" s="1"/>
  <c r="AJ5147" i="1" a="1"/>
  <c r="AJ5147" i="1" s="1"/>
  <c r="AJ5148" i="1" a="1"/>
  <c r="AJ5148" i="1" s="1"/>
  <c r="AJ5149" i="1" a="1"/>
  <c r="AJ5149" i="1" s="1"/>
  <c r="AJ5150" i="1" a="1"/>
  <c r="AJ5150" i="1" s="1"/>
  <c r="AJ5151" i="1" a="1"/>
  <c r="AJ5151" i="1" s="1"/>
  <c r="AJ5152" i="1" a="1"/>
  <c r="AJ5152" i="1" s="1"/>
  <c r="AJ5153" i="1" a="1"/>
  <c r="AJ5153" i="1" s="1"/>
  <c r="AJ5154" i="1" a="1"/>
  <c r="AJ5154" i="1" s="1"/>
  <c r="AJ5155" i="1" a="1"/>
  <c r="AJ5155" i="1" s="1"/>
  <c r="AJ5156" i="1" a="1"/>
  <c r="AJ5156" i="1" s="1"/>
  <c r="AJ5157" i="1" a="1"/>
  <c r="AJ5157" i="1" s="1"/>
  <c r="AJ5158" i="1" a="1"/>
  <c r="AJ5158" i="1" s="1"/>
  <c r="AJ5159" i="1" a="1"/>
  <c r="AJ5159" i="1" s="1"/>
  <c r="AJ5160" i="1" a="1"/>
  <c r="AJ5160" i="1" s="1"/>
  <c r="AJ5161" i="1" a="1"/>
  <c r="AJ5161" i="1" s="1"/>
  <c r="AJ5162" i="1" a="1"/>
  <c r="AJ5162" i="1" s="1"/>
  <c r="AJ5163" i="1" a="1"/>
  <c r="AJ5163" i="1" s="1"/>
  <c r="AJ5164" i="1" a="1"/>
  <c r="AJ5164" i="1" s="1"/>
  <c r="AJ5165" i="1" a="1"/>
  <c r="AJ5165" i="1" s="1"/>
  <c r="AJ5166" i="1" a="1"/>
  <c r="AJ5166" i="1" s="1"/>
  <c r="AJ5167" i="1" a="1"/>
  <c r="AJ5167" i="1" s="1"/>
  <c r="AJ5168" i="1" a="1"/>
  <c r="AJ5168" i="1" s="1"/>
  <c r="AJ5169" i="1" a="1"/>
  <c r="AJ5169" i="1" s="1"/>
  <c r="AJ5170" i="1" a="1"/>
  <c r="AJ5170" i="1" s="1"/>
  <c r="AJ5171" i="1" a="1"/>
  <c r="AJ5171" i="1" s="1"/>
  <c r="AJ5172" i="1" a="1"/>
  <c r="AJ5172" i="1" s="1"/>
  <c r="AJ5173" i="1" a="1"/>
  <c r="AJ5173" i="1" s="1"/>
  <c r="AJ5174" i="1" a="1"/>
  <c r="AJ5174" i="1" s="1"/>
  <c r="AJ5175" i="1" a="1"/>
  <c r="AJ5175" i="1" s="1"/>
  <c r="AJ5176" i="1" a="1"/>
  <c r="AJ5176" i="1" s="1"/>
  <c r="AJ5177" i="1" a="1"/>
  <c r="AJ5177" i="1" s="1"/>
  <c r="AJ5178" i="1" a="1"/>
  <c r="AJ5178" i="1" s="1"/>
  <c r="AJ5179" i="1" a="1"/>
  <c r="AJ5179" i="1" s="1"/>
  <c r="AJ5180" i="1" a="1"/>
  <c r="AJ5180" i="1" s="1"/>
  <c r="AJ5181" i="1" a="1"/>
  <c r="AJ5181" i="1" s="1"/>
  <c r="AJ5182" i="1" a="1"/>
  <c r="AJ5182" i="1" s="1"/>
  <c r="AJ5183" i="1" a="1"/>
  <c r="AJ5183" i="1" s="1"/>
  <c r="AJ5184" i="1" a="1"/>
  <c r="AJ5184" i="1" s="1"/>
  <c r="AJ5185" i="1" a="1"/>
  <c r="AJ5185" i="1" s="1"/>
  <c r="AJ5186" i="1" a="1"/>
  <c r="AJ5186" i="1" s="1"/>
  <c r="AJ5187" i="1" a="1"/>
  <c r="AJ5187" i="1" s="1"/>
  <c r="AJ5188" i="1" a="1"/>
  <c r="AJ5188" i="1" s="1"/>
  <c r="AJ5189" i="1" a="1"/>
  <c r="AJ5189" i="1" s="1"/>
  <c r="AJ5190" i="1" a="1"/>
  <c r="AJ5190" i="1" s="1"/>
  <c r="AJ5191" i="1" a="1"/>
  <c r="AJ5191" i="1" s="1"/>
  <c r="AJ5192" i="1" a="1"/>
  <c r="AJ5192" i="1" s="1"/>
  <c r="AJ5193" i="1" a="1"/>
  <c r="AJ5193" i="1" s="1"/>
  <c r="AJ5194" i="1" a="1"/>
  <c r="AJ5194" i="1" s="1"/>
  <c r="AJ5195" i="1" a="1"/>
  <c r="AJ5195" i="1" s="1"/>
  <c r="AJ5196" i="1" a="1"/>
  <c r="AJ5196" i="1" s="1"/>
  <c r="AJ5197" i="1" a="1"/>
  <c r="AJ5197" i="1" s="1"/>
  <c r="AJ5198" i="1" a="1"/>
  <c r="AJ5198" i="1" s="1"/>
  <c r="AJ5199" i="1" a="1"/>
  <c r="AJ5199" i="1" s="1"/>
  <c r="AJ5200" i="1" a="1"/>
  <c r="AJ5200" i="1" s="1"/>
  <c r="AJ5201" i="1" a="1"/>
  <c r="AJ5201" i="1" s="1"/>
  <c r="AJ5202" i="1" a="1"/>
  <c r="AJ5202" i="1" s="1"/>
  <c r="AJ5203" i="1" a="1"/>
  <c r="AJ5203" i="1" s="1"/>
  <c r="AJ5204" i="1" a="1"/>
  <c r="AJ5204" i="1" s="1"/>
  <c r="AJ5205" i="1" a="1"/>
  <c r="AJ5205" i="1" s="1"/>
  <c r="AJ5206" i="1" a="1"/>
  <c r="AJ5206" i="1" s="1"/>
  <c r="AJ5207" i="1" a="1"/>
  <c r="AJ5207" i="1" s="1"/>
  <c r="AJ5208" i="1" a="1"/>
  <c r="AJ5208" i="1" s="1"/>
  <c r="AJ5209" i="1" a="1"/>
  <c r="AJ5209" i="1" s="1"/>
  <c r="AJ5210" i="1" a="1"/>
  <c r="AJ5210" i="1" s="1"/>
  <c r="AJ5211" i="1" a="1"/>
  <c r="AJ5211" i="1" s="1"/>
  <c r="AJ5212" i="1" a="1"/>
  <c r="AJ5212" i="1" s="1"/>
  <c r="AJ5213" i="1" a="1"/>
  <c r="AJ5213" i="1" s="1"/>
  <c r="AJ5214" i="1" a="1"/>
  <c r="AJ5214" i="1" s="1"/>
  <c r="AJ5215" i="1" a="1"/>
  <c r="AJ5215" i="1" s="1"/>
  <c r="AJ5216" i="1" a="1"/>
  <c r="AJ5216" i="1" s="1"/>
  <c r="AJ5217" i="1" a="1"/>
  <c r="AJ5217" i="1" s="1"/>
  <c r="AJ5218" i="1" a="1"/>
  <c r="AJ5218" i="1" s="1"/>
  <c r="AJ5219" i="1" a="1"/>
  <c r="AJ5219" i="1" s="1"/>
  <c r="AJ5220" i="1" a="1"/>
  <c r="AJ5220" i="1" s="1"/>
  <c r="AJ5221" i="1" a="1"/>
  <c r="AJ5221" i="1" s="1"/>
  <c r="AJ5222" i="1" a="1"/>
  <c r="AJ5222" i="1" s="1"/>
  <c r="AJ5223" i="1" a="1"/>
  <c r="AJ5223" i="1" s="1"/>
  <c r="AJ5224" i="1" a="1"/>
  <c r="AJ5224" i="1" s="1"/>
  <c r="AJ5225" i="1" a="1"/>
  <c r="AJ5225" i="1" s="1"/>
  <c r="AJ5226" i="1" a="1"/>
  <c r="AJ5226" i="1" s="1"/>
  <c r="AJ5227" i="1" a="1"/>
  <c r="AJ5227" i="1" s="1"/>
  <c r="AJ5228" i="1" a="1"/>
  <c r="AJ5228" i="1" s="1"/>
  <c r="AJ5229" i="1" a="1"/>
  <c r="AJ5229" i="1" s="1"/>
  <c r="AJ5230" i="1" a="1"/>
  <c r="AJ5230" i="1" s="1"/>
  <c r="AJ5231" i="1" a="1"/>
  <c r="AJ5231" i="1" s="1"/>
  <c r="AJ5232" i="1" a="1"/>
  <c r="AJ5232" i="1" s="1"/>
  <c r="AJ5233" i="1" a="1"/>
  <c r="AJ5233" i="1" s="1"/>
  <c r="AJ5234" i="1" a="1"/>
  <c r="AJ5234" i="1" s="1"/>
  <c r="AJ5235" i="1" a="1"/>
  <c r="AJ5235" i="1" s="1"/>
  <c r="AJ5236" i="1" a="1"/>
  <c r="AJ5236" i="1" s="1"/>
  <c r="AJ5237" i="1" a="1"/>
  <c r="AJ5237" i="1" s="1"/>
  <c r="AJ5238" i="1" a="1"/>
  <c r="AJ5238" i="1" s="1"/>
  <c r="AJ5239" i="1" a="1"/>
  <c r="AJ5239" i="1" s="1"/>
  <c r="AJ5240" i="1" a="1"/>
  <c r="AJ5240" i="1" s="1"/>
  <c r="AJ5241" i="1" a="1"/>
  <c r="AJ5241" i="1" s="1"/>
  <c r="AJ5242" i="1" a="1"/>
  <c r="AJ5242" i="1" s="1"/>
  <c r="AJ5243" i="1" a="1"/>
  <c r="AJ5243" i="1" s="1"/>
  <c r="AJ5244" i="1" a="1"/>
  <c r="AJ5244" i="1" s="1"/>
  <c r="AJ5245" i="1" a="1"/>
  <c r="AJ5245" i="1" s="1"/>
  <c r="AJ5246" i="1" a="1"/>
  <c r="AJ5246" i="1" s="1"/>
  <c r="AJ5247" i="1" a="1"/>
  <c r="AJ5247" i="1" s="1"/>
  <c r="AJ5248" i="1" a="1"/>
  <c r="AJ5248" i="1" s="1"/>
  <c r="AJ5249" i="1" a="1"/>
  <c r="AJ5249" i="1" s="1"/>
  <c r="AJ5250" i="1" a="1"/>
  <c r="AJ5250" i="1" s="1"/>
  <c r="AJ5251" i="1" a="1"/>
  <c r="AJ5251" i="1" s="1"/>
  <c r="AJ5252" i="1" a="1"/>
  <c r="AJ5252" i="1" s="1"/>
  <c r="AJ5253" i="1" a="1"/>
  <c r="AJ5253" i="1" s="1"/>
  <c r="AJ5254" i="1" a="1"/>
  <c r="AJ5254" i="1" s="1"/>
  <c r="AJ5255" i="1" a="1"/>
  <c r="AJ5255" i="1" s="1"/>
  <c r="AJ5256" i="1" a="1"/>
  <c r="AJ5256" i="1" s="1"/>
  <c r="AJ5257" i="1" a="1"/>
  <c r="AJ5257" i="1" s="1"/>
  <c r="AJ5258" i="1" a="1"/>
  <c r="AJ5258" i="1" s="1"/>
  <c r="AJ5259" i="1" a="1"/>
  <c r="AJ5259" i="1" s="1"/>
  <c r="AJ5260" i="1" a="1"/>
  <c r="AJ5260" i="1" s="1"/>
  <c r="AJ5261" i="1" a="1"/>
  <c r="AJ5261" i="1" s="1"/>
  <c r="AJ5262" i="1" a="1"/>
  <c r="AJ5262" i="1" s="1"/>
  <c r="AJ5263" i="1" a="1"/>
  <c r="AJ5263" i="1" s="1"/>
  <c r="AJ5264" i="1" a="1"/>
  <c r="AJ5264" i="1" s="1"/>
  <c r="AJ5265" i="1" a="1"/>
  <c r="AJ5265" i="1" s="1"/>
  <c r="AJ5266" i="1" a="1"/>
  <c r="AJ5266" i="1" s="1"/>
  <c r="AJ5267" i="1" a="1"/>
  <c r="AJ5267" i="1" s="1"/>
  <c r="AJ5268" i="1" a="1"/>
  <c r="AJ5268" i="1" s="1"/>
  <c r="AJ5269" i="1" a="1"/>
  <c r="AJ5269" i="1" s="1"/>
  <c r="AJ5270" i="1" a="1"/>
  <c r="AJ5270" i="1" s="1"/>
  <c r="AJ5271" i="1" a="1"/>
  <c r="AJ5271" i="1" s="1"/>
  <c r="AJ5272" i="1" a="1"/>
  <c r="AJ5272" i="1" s="1"/>
  <c r="AJ5273" i="1" a="1"/>
  <c r="AJ5273" i="1" s="1"/>
  <c r="AJ5274" i="1" a="1"/>
  <c r="AJ5274" i="1" s="1"/>
  <c r="AJ5275" i="1" a="1"/>
  <c r="AJ5275" i="1" s="1"/>
  <c r="AJ5276" i="1" a="1"/>
  <c r="AJ5276" i="1" s="1"/>
  <c r="AJ5277" i="1" a="1"/>
  <c r="AJ5277" i="1" s="1"/>
  <c r="AJ5278" i="1" a="1"/>
  <c r="AJ5278" i="1" s="1"/>
  <c r="AJ5279" i="1" a="1"/>
  <c r="AJ5279" i="1" s="1"/>
  <c r="AJ5280" i="1" a="1"/>
  <c r="AJ5280" i="1" s="1"/>
  <c r="AJ5281" i="1" a="1"/>
  <c r="AJ5281" i="1" s="1"/>
  <c r="AJ5282" i="1" a="1"/>
  <c r="AJ5282" i="1" s="1"/>
  <c r="AJ5283" i="1" a="1"/>
  <c r="AJ5283" i="1" s="1"/>
  <c r="AJ5284" i="1" a="1"/>
  <c r="AJ5284" i="1" s="1"/>
  <c r="AJ5285" i="1" a="1"/>
  <c r="AJ5285" i="1" s="1"/>
  <c r="AJ5286" i="1" a="1"/>
  <c r="AJ5286" i="1" s="1"/>
  <c r="AJ5287" i="1" a="1"/>
  <c r="AJ5287" i="1" s="1"/>
  <c r="AJ5288" i="1" a="1"/>
  <c r="AJ5288" i="1" s="1"/>
  <c r="AJ5289" i="1" a="1"/>
  <c r="AJ5289" i="1" s="1"/>
  <c r="AJ5290" i="1" a="1"/>
  <c r="AJ5290" i="1" s="1"/>
  <c r="AJ5291" i="1" a="1"/>
  <c r="AJ5291" i="1" s="1"/>
  <c r="AJ5292" i="1" a="1"/>
  <c r="AJ5292" i="1" s="1"/>
  <c r="AJ5293" i="1" a="1"/>
  <c r="AJ5293" i="1" s="1"/>
  <c r="AJ5294" i="1" a="1"/>
  <c r="AJ5294" i="1" s="1"/>
  <c r="AJ5295" i="1" a="1"/>
  <c r="AJ5295" i="1" s="1"/>
  <c r="AJ5296" i="1" a="1"/>
  <c r="AJ5296" i="1" s="1"/>
  <c r="AJ5297" i="1" a="1"/>
  <c r="AJ5297" i="1" s="1"/>
  <c r="AJ5298" i="1" a="1"/>
  <c r="AJ5298" i="1" s="1"/>
  <c r="AJ5299" i="1" a="1"/>
  <c r="AJ5299" i="1" s="1"/>
  <c r="AJ5300" i="1" a="1"/>
  <c r="AJ5300" i="1" s="1"/>
  <c r="AJ5301" i="1" a="1"/>
  <c r="AJ5301" i="1" s="1"/>
  <c r="AJ5302" i="1" a="1"/>
  <c r="AJ5302" i="1" s="1"/>
  <c r="AJ5303" i="1" a="1"/>
  <c r="AJ5303" i="1" s="1"/>
  <c r="AJ5304" i="1" a="1"/>
  <c r="AJ5304" i="1" s="1"/>
  <c r="AJ5305" i="1" a="1"/>
  <c r="AJ5305" i="1" s="1"/>
  <c r="AJ5306" i="1" a="1"/>
  <c r="AJ5306" i="1" s="1"/>
  <c r="AJ5307" i="1" a="1"/>
  <c r="AJ5307" i="1" s="1"/>
  <c r="AJ5308" i="1" a="1"/>
  <c r="AJ5308" i="1" s="1"/>
  <c r="AJ5309" i="1" a="1"/>
  <c r="AJ5309" i="1" s="1"/>
  <c r="AJ5310" i="1" a="1"/>
  <c r="AJ5310" i="1" s="1"/>
  <c r="AJ5311" i="1" a="1"/>
  <c r="AJ5311" i="1" s="1"/>
  <c r="AJ5312" i="1" a="1"/>
  <c r="AJ5312" i="1" s="1"/>
  <c r="AJ5313" i="1" a="1"/>
  <c r="AJ5313" i="1" s="1"/>
  <c r="AJ5314" i="1" a="1"/>
  <c r="AJ5314" i="1" s="1"/>
  <c r="AJ5315" i="1" a="1"/>
  <c r="AJ5315" i="1" s="1"/>
  <c r="AJ5316" i="1" a="1"/>
  <c r="AJ5316" i="1" s="1"/>
  <c r="AJ5317" i="1" a="1"/>
  <c r="AJ5317" i="1" s="1"/>
  <c r="AJ5318" i="1" a="1"/>
  <c r="AJ5318" i="1" s="1"/>
  <c r="AJ5319" i="1" a="1"/>
  <c r="AJ5319" i="1" s="1"/>
  <c r="AJ5320" i="1" a="1"/>
  <c r="AJ5320" i="1" s="1"/>
  <c r="AJ5321" i="1" a="1"/>
  <c r="AJ5321" i="1" s="1"/>
  <c r="AJ5322" i="1" a="1"/>
  <c r="AJ5322" i="1" s="1"/>
  <c r="AJ5323" i="1" a="1"/>
  <c r="AJ5323" i="1" s="1"/>
  <c r="AJ5324" i="1" a="1"/>
  <c r="AJ5324" i="1" s="1"/>
  <c r="AJ5325" i="1" a="1"/>
  <c r="AJ5325" i="1" s="1"/>
  <c r="AJ5326" i="1" a="1"/>
  <c r="AJ5326" i="1" s="1"/>
  <c r="AJ5327" i="1" a="1"/>
  <c r="AJ5327" i="1" s="1"/>
  <c r="AJ5328" i="1" a="1"/>
  <c r="AJ5328" i="1" s="1"/>
  <c r="AJ5329" i="1" a="1"/>
  <c r="AJ5329" i="1" s="1"/>
  <c r="AJ5330" i="1" a="1"/>
  <c r="AJ5330" i="1" s="1"/>
  <c r="AJ5331" i="1" a="1"/>
  <c r="AJ5331" i="1" s="1"/>
  <c r="AJ5332" i="1" a="1"/>
  <c r="AJ5332" i="1" s="1"/>
  <c r="AJ5333" i="1" a="1"/>
  <c r="AJ5333" i="1" s="1"/>
  <c r="AJ5334" i="1" a="1"/>
  <c r="AJ5334" i="1" s="1"/>
  <c r="AJ5335" i="1" a="1"/>
  <c r="AJ5335" i="1" s="1"/>
  <c r="AJ5336" i="1" a="1"/>
  <c r="AJ5336" i="1" s="1"/>
  <c r="AJ5337" i="1" a="1"/>
  <c r="AJ5337" i="1" s="1"/>
  <c r="AJ5338" i="1" a="1"/>
  <c r="AJ5338" i="1" s="1"/>
  <c r="AJ5339" i="1" a="1"/>
  <c r="AJ5339" i="1" s="1"/>
  <c r="AJ5340" i="1" a="1"/>
  <c r="AJ5340" i="1" s="1"/>
  <c r="AJ5341" i="1" a="1"/>
  <c r="AJ5341" i="1" s="1"/>
  <c r="AJ5342" i="1" a="1"/>
  <c r="AJ5342" i="1" s="1"/>
  <c r="AJ5343" i="1" a="1"/>
  <c r="AJ5343" i="1" s="1"/>
  <c r="AJ5344" i="1" a="1"/>
  <c r="AJ5344" i="1" s="1"/>
  <c r="AJ5345" i="1" a="1"/>
  <c r="AJ5345" i="1" s="1"/>
  <c r="AJ5346" i="1" a="1"/>
  <c r="AJ5346" i="1" s="1"/>
  <c r="AJ5347" i="1" a="1"/>
  <c r="AJ5347" i="1" s="1"/>
  <c r="AJ5348" i="1" a="1"/>
  <c r="AJ5348" i="1" s="1"/>
  <c r="AJ5349" i="1" a="1"/>
  <c r="AJ5349" i="1" s="1"/>
  <c r="AJ5350" i="1" a="1"/>
  <c r="AJ5350" i="1" s="1"/>
  <c r="AJ5351" i="1" a="1"/>
  <c r="AJ5351" i="1" s="1"/>
  <c r="AJ5352" i="1" a="1"/>
  <c r="AJ5352" i="1" s="1"/>
  <c r="AJ5353" i="1" a="1"/>
  <c r="AJ5353" i="1" s="1"/>
  <c r="AJ5354" i="1" a="1"/>
  <c r="AJ5354" i="1" s="1"/>
  <c r="AJ5355" i="1" a="1"/>
  <c r="AJ5355" i="1" s="1"/>
  <c r="AJ5356" i="1" a="1"/>
  <c r="AJ5356" i="1" s="1"/>
  <c r="AJ5357" i="1" a="1"/>
  <c r="AJ5357" i="1" s="1"/>
  <c r="AJ5358" i="1" a="1"/>
  <c r="AJ5358" i="1" s="1"/>
  <c r="AJ5359" i="1" a="1"/>
  <c r="AJ5359" i="1" s="1"/>
  <c r="AJ5360" i="1" a="1"/>
  <c r="AJ5360" i="1" s="1"/>
  <c r="AJ5361" i="1" a="1"/>
  <c r="AJ5361" i="1" s="1"/>
  <c r="AJ5362" i="1" a="1"/>
  <c r="AJ5362" i="1" s="1"/>
  <c r="AJ5363" i="1" a="1"/>
  <c r="AJ5363" i="1" s="1"/>
  <c r="AJ5364" i="1" a="1"/>
  <c r="AJ5364" i="1" s="1"/>
  <c r="AJ5365" i="1" a="1"/>
  <c r="AJ5365" i="1" s="1"/>
  <c r="AJ5366" i="1" a="1"/>
  <c r="AJ5366" i="1" s="1"/>
  <c r="AJ5367" i="1" a="1"/>
  <c r="AJ5367" i="1" s="1"/>
  <c r="AJ5368" i="1" a="1"/>
  <c r="AJ5368" i="1" s="1"/>
  <c r="AJ5369" i="1" a="1"/>
  <c r="AJ5369" i="1" s="1"/>
  <c r="AJ5370" i="1" a="1"/>
  <c r="AJ5370" i="1" s="1"/>
  <c r="AJ5371" i="1" a="1"/>
  <c r="AJ5371" i="1" s="1"/>
  <c r="AJ5372" i="1" a="1"/>
  <c r="AJ5372" i="1" s="1"/>
  <c r="AJ5373" i="1" a="1"/>
  <c r="AJ5373" i="1" s="1"/>
  <c r="AJ5374" i="1" a="1"/>
  <c r="AJ5374" i="1" s="1"/>
  <c r="AJ5375" i="1" a="1"/>
  <c r="AJ5375" i="1" s="1"/>
  <c r="AJ5376" i="1" a="1"/>
  <c r="AJ5376" i="1" s="1"/>
  <c r="AJ5377" i="1" a="1"/>
  <c r="AJ5377" i="1" s="1"/>
  <c r="AJ5378" i="1" a="1"/>
  <c r="AJ5378" i="1" s="1"/>
  <c r="AJ5379" i="1" a="1"/>
  <c r="AJ5379" i="1" s="1"/>
  <c r="AJ5380" i="1" a="1"/>
  <c r="AJ5380" i="1" s="1"/>
  <c r="AJ5381" i="1" a="1"/>
  <c r="AJ5381" i="1" s="1"/>
  <c r="AJ5382" i="1" a="1"/>
  <c r="AJ5382" i="1" s="1"/>
  <c r="AJ5383" i="1" a="1"/>
  <c r="AJ5383" i="1" s="1"/>
  <c r="AJ5384" i="1" a="1"/>
  <c r="AJ5384" i="1" s="1"/>
  <c r="AJ5385" i="1" a="1"/>
  <c r="AJ5385" i="1" s="1"/>
  <c r="AJ5386" i="1" a="1"/>
  <c r="AJ5386" i="1" s="1"/>
  <c r="AJ5387" i="1" a="1"/>
  <c r="AJ5387" i="1" s="1"/>
  <c r="AJ5388" i="1" a="1"/>
  <c r="AJ5388" i="1" s="1"/>
  <c r="AJ5389" i="1" a="1"/>
  <c r="AJ5389" i="1" s="1"/>
  <c r="AJ5390" i="1" a="1"/>
  <c r="AJ5390" i="1" s="1"/>
  <c r="AJ5391" i="1" a="1"/>
  <c r="AJ5391" i="1" s="1"/>
  <c r="AJ5392" i="1" a="1"/>
  <c r="AJ5392" i="1" s="1"/>
  <c r="AJ5393" i="1" a="1"/>
  <c r="AJ5393" i="1" s="1"/>
  <c r="AJ5394" i="1" a="1"/>
  <c r="AJ5394" i="1" s="1"/>
  <c r="AJ5395" i="1" a="1"/>
  <c r="AJ5395" i="1" s="1"/>
  <c r="AJ5396" i="1" a="1"/>
  <c r="AJ5396" i="1" s="1"/>
  <c r="AJ5397" i="1" a="1"/>
  <c r="AJ5397" i="1" s="1"/>
  <c r="AJ5398" i="1" a="1"/>
  <c r="AJ5398" i="1" s="1"/>
  <c r="AJ5399" i="1" a="1"/>
  <c r="AJ5399" i="1" s="1"/>
  <c r="AJ5400" i="1" a="1"/>
  <c r="AJ5400" i="1" s="1"/>
  <c r="AJ5401" i="1" a="1"/>
  <c r="AJ5401" i="1" s="1"/>
  <c r="AJ5402" i="1" a="1"/>
  <c r="AJ5402" i="1" s="1"/>
  <c r="AJ5403" i="1" a="1"/>
  <c r="AJ5403" i="1" s="1"/>
  <c r="AJ5404" i="1" a="1"/>
  <c r="AJ5404" i="1" s="1"/>
  <c r="AJ5405" i="1" a="1"/>
  <c r="AJ5405" i="1" s="1"/>
  <c r="AJ5406" i="1" a="1"/>
  <c r="AJ5406" i="1" s="1"/>
  <c r="AJ5407" i="1" a="1"/>
  <c r="AJ5407" i="1" s="1"/>
  <c r="AJ5408" i="1" a="1"/>
  <c r="AJ5408" i="1" s="1"/>
  <c r="AJ5409" i="1" a="1"/>
  <c r="AJ5409" i="1" s="1"/>
  <c r="AJ5410" i="1" a="1"/>
  <c r="AJ5410" i="1" s="1"/>
  <c r="AJ5411" i="1" a="1"/>
  <c r="AJ5411" i="1" s="1"/>
  <c r="AJ5412" i="1" a="1"/>
  <c r="AJ5412" i="1" s="1"/>
  <c r="AJ5413" i="1" a="1"/>
  <c r="AJ5413" i="1" s="1"/>
  <c r="AJ5414" i="1" a="1"/>
  <c r="AJ5414" i="1" s="1"/>
  <c r="AJ5415" i="1" a="1"/>
  <c r="AJ5415" i="1" s="1"/>
  <c r="AJ5416" i="1" a="1"/>
  <c r="AJ5416" i="1" s="1"/>
  <c r="AJ5417" i="1" a="1"/>
  <c r="AJ5417" i="1" s="1"/>
  <c r="AJ5418" i="1" a="1"/>
  <c r="AJ5418" i="1" s="1"/>
  <c r="AJ5419" i="1" a="1"/>
  <c r="AJ5419" i="1" s="1"/>
  <c r="AJ5420" i="1" a="1"/>
  <c r="AJ5420" i="1" s="1"/>
  <c r="AJ5421" i="1" a="1"/>
  <c r="AJ5421" i="1" s="1"/>
  <c r="AJ5422" i="1" a="1"/>
  <c r="AJ5422" i="1" s="1"/>
  <c r="AJ5423" i="1" a="1"/>
  <c r="AJ5423" i="1" s="1"/>
  <c r="AJ5424" i="1" a="1"/>
  <c r="AJ5424" i="1" s="1"/>
  <c r="AJ5425" i="1" a="1"/>
  <c r="AJ5425" i="1" s="1"/>
  <c r="AJ5426" i="1" a="1"/>
  <c r="AJ5426" i="1" s="1"/>
  <c r="AJ5427" i="1" a="1"/>
  <c r="AJ5427" i="1" s="1"/>
  <c r="AJ5428" i="1" a="1"/>
  <c r="AJ5428" i="1" s="1"/>
  <c r="AJ5429" i="1" a="1"/>
  <c r="AJ5429" i="1" s="1"/>
  <c r="AJ5430" i="1" a="1"/>
  <c r="AJ5430" i="1" s="1"/>
  <c r="AJ5431" i="1" a="1"/>
  <c r="AJ5431" i="1" s="1"/>
  <c r="AJ5432" i="1" a="1"/>
  <c r="AJ5432" i="1" s="1"/>
  <c r="AJ5433" i="1" a="1"/>
  <c r="AJ5433" i="1" s="1"/>
  <c r="AJ5434" i="1" a="1"/>
  <c r="AJ5434" i="1" s="1"/>
  <c r="AJ5435" i="1" a="1"/>
  <c r="AJ5435" i="1" s="1"/>
  <c r="AJ5436" i="1" a="1"/>
  <c r="AJ5436" i="1" s="1"/>
  <c r="AJ5437" i="1" a="1"/>
  <c r="AJ5437" i="1" s="1"/>
  <c r="AJ5438" i="1" a="1"/>
  <c r="AJ5438" i="1" s="1"/>
  <c r="AJ5439" i="1" a="1"/>
  <c r="AJ5439" i="1" s="1"/>
  <c r="AJ5440" i="1" a="1"/>
  <c r="AJ5440" i="1" s="1"/>
  <c r="AJ5441" i="1" a="1"/>
  <c r="AJ5441" i="1" s="1"/>
  <c r="AJ5442" i="1" a="1"/>
  <c r="AJ5442" i="1" s="1"/>
  <c r="AJ5443" i="1" a="1"/>
  <c r="AJ5443" i="1" s="1"/>
  <c r="AJ5444" i="1" a="1"/>
  <c r="AJ5444" i="1" s="1"/>
  <c r="AJ5445" i="1" a="1"/>
  <c r="AJ5445" i="1" s="1"/>
  <c r="AJ5446" i="1" a="1"/>
  <c r="AJ5446" i="1" s="1"/>
  <c r="AJ5447" i="1" a="1"/>
  <c r="AJ5447" i="1" s="1"/>
  <c r="AJ5448" i="1" a="1"/>
  <c r="AJ5448" i="1" s="1"/>
  <c r="AJ5449" i="1" a="1"/>
  <c r="AJ5449" i="1" s="1"/>
  <c r="AJ5450" i="1" a="1"/>
  <c r="AJ5450" i="1" s="1"/>
  <c r="AJ5451" i="1" a="1"/>
  <c r="AJ5451" i="1" s="1"/>
  <c r="AJ5452" i="1" a="1"/>
  <c r="AJ5452" i="1" s="1"/>
  <c r="AJ5453" i="1" a="1"/>
  <c r="AJ5453" i="1" s="1"/>
  <c r="AJ5454" i="1" a="1"/>
  <c r="AJ5454" i="1" s="1"/>
  <c r="AJ5455" i="1" a="1"/>
  <c r="AJ5455" i="1" s="1"/>
  <c r="AJ5456" i="1" a="1"/>
  <c r="AJ5456" i="1" s="1"/>
  <c r="AJ5457" i="1" a="1"/>
  <c r="AJ5457" i="1" s="1"/>
  <c r="AJ5458" i="1" a="1"/>
  <c r="AJ5458" i="1" s="1"/>
  <c r="AJ5459" i="1" a="1"/>
  <c r="AJ5459" i="1" s="1"/>
  <c r="AJ5460" i="1" a="1"/>
  <c r="AJ5460" i="1" s="1"/>
  <c r="AJ5461" i="1" a="1"/>
  <c r="AJ5461" i="1" s="1"/>
  <c r="AJ5462" i="1" a="1"/>
  <c r="AJ5462" i="1" s="1"/>
  <c r="AJ5463" i="1" a="1"/>
  <c r="AJ5463" i="1" s="1"/>
  <c r="AJ5464" i="1" a="1"/>
  <c r="AJ5464" i="1" s="1"/>
  <c r="AJ5465" i="1" a="1"/>
  <c r="AJ5465" i="1" s="1"/>
  <c r="AJ5466" i="1" a="1"/>
  <c r="AJ5466" i="1" s="1"/>
  <c r="AJ5467" i="1" a="1"/>
  <c r="AJ5467" i="1" s="1"/>
  <c r="AJ5468" i="1" a="1"/>
  <c r="AJ5468" i="1" s="1"/>
  <c r="AJ5469" i="1" a="1"/>
  <c r="AJ5469" i="1" s="1"/>
  <c r="AJ5470" i="1" a="1"/>
  <c r="AJ5470" i="1" s="1"/>
  <c r="AJ5471" i="1" a="1"/>
  <c r="AJ5471" i="1" s="1"/>
  <c r="AJ5472" i="1" a="1"/>
  <c r="AJ5472" i="1" s="1"/>
  <c r="AJ5473" i="1" a="1"/>
  <c r="AJ5473" i="1" s="1"/>
  <c r="AJ5474" i="1" a="1"/>
  <c r="AJ5474" i="1" s="1"/>
  <c r="AJ5475" i="1" a="1"/>
  <c r="AJ5475" i="1" s="1"/>
  <c r="AJ5476" i="1" a="1"/>
  <c r="AJ5476" i="1" s="1"/>
  <c r="AJ5477" i="1" a="1"/>
  <c r="AJ5477" i="1" s="1"/>
  <c r="AJ5478" i="1" a="1"/>
  <c r="AJ5478" i="1" s="1"/>
  <c r="AJ5479" i="1" a="1"/>
  <c r="AJ5479" i="1" s="1"/>
  <c r="AJ5480" i="1" a="1"/>
  <c r="AJ5480" i="1" s="1"/>
  <c r="AJ5481" i="1" a="1"/>
  <c r="AJ5481" i="1" s="1"/>
  <c r="AJ5482" i="1" a="1"/>
  <c r="AJ5482" i="1" s="1"/>
  <c r="AJ5483" i="1" a="1"/>
  <c r="AJ5483" i="1" s="1"/>
  <c r="AJ5484" i="1" a="1"/>
  <c r="AJ5484" i="1" s="1"/>
  <c r="AJ5485" i="1" a="1"/>
  <c r="AJ5485" i="1" s="1"/>
  <c r="AJ5486" i="1" a="1"/>
  <c r="AJ5486" i="1" s="1"/>
  <c r="AJ5487" i="1" a="1"/>
  <c r="AJ5487" i="1" s="1"/>
  <c r="AJ5488" i="1" a="1"/>
  <c r="AJ5488" i="1" s="1"/>
  <c r="AJ5489" i="1" a="1"/>
  <c r="AJ5489" i="1" s="1"/>
  <c r="AJ5490" i="1" a="1"/>
  <c r="AJ5490" i="1" s="1"/>
  <c r="AJ5491" i="1" a="1"/>
  <c r="AJ5491" i="1"/>
  <c r="AJ5492" i="1" a="1"/>
  <c r="AJ5492" i="1" s="1"/>
  <c r="AJ5493" i="1" a="1"/>
  <c r="AJ5493" i="1" s="1"/>
  <c r="AJ5494" i="1" a="1"/>
  <c r="AJ5494" i="1" s="1"/>
  <c r="AJ5495" i="1" a="1"/>
  <c r="AJ5495" i="1" s="1"/>
  <c r="AJ5496" i="1" a="1"/>
  <c r="AJ5496" i="1" s="1"/>
  <c r="AJ5497" i="1" a="1"/>
  <c r="AJ5497" i="1" s="1"/>
  <c r="AJ5498" i="1" a="1"/>
  <c r="AJ5498" i="1" s="1"/>
  <c r="AJ5499" i="1" a="1"/>
  <c r="AJ5499" i="1" s="1"/>
  <c r="AJ5500" i="1" a="1"/>
  <c r="AJ5500" i="1" s="1"/>
  <c r="AJ5501" i="1" a="1"/>
  <c r="AJ5501" i="1" s="1"/>
  <c r="AJ5502" i="1" a="1"/>
  <c r="AJ5502" i="1" s="1"/>
  <c r="AJ5503" i="1" a="1"/>
  <c r="AJ5503" i="1" s="1"/>
  <c r="AJ5504" i="1" a="1"/>
  <c r="AJ5504" i="1" s="1"/>
  <c r="AJ5505" i="1" a="1"/>
  <c r="AJ5505" i="1" s="1"/>
  <c r="AJ5506" i="1" a="1"/>
  <c r="AJ5506" i="1" s="1"/>
  <c r="AJ5507" i="1" a="1"/>
  <c r="AJ5507" i="1" s="1"/>
  <c r="AJ5508" i="1" a="1"/>
  <c r="AJ5508" i="1" s="1"/>
  <c r="AJ5509" i="1" a="1"/>
  <c r="AJ5509" i="1" s="1"/>
  <c r="AJ5510" i="1" a="1"/>
  <c r="AJ5510" i="1" s="1"/>
  <c r="AJ5511" i="1" a="1"/>
  <c r="AJ5511" i="1" s="1"/>
  <c r="AJ5512" i="1" a="1"/>
  <c r="AJ5512" i="1" s="1"/>
  <c r="AJ5513" i="1" a="1"/>
  <c r="AJ5513" i="1" s="1"/>
  <c r="AJ5514" i="1" a="1"/>
  <c r="AJ5514" i="1" s="1"/>
  <c r="AJ5515" i="1" a="1"/>
  <c r="AJ5515" i="1" s="1"/>
  <c r="AJ5516" i="1" a="1"/>
  <c r="AJ5516" i="1" s="1"/>
  <c r="AJ5517" i="1" a="1"/>
  <c r="AJ5517" i="1" s="1"/>
  <c r="AJ5518" i="1" a="1"/>
  <c r="AJ5518" i="1" s="1"/>
  <c r="AJ5519" i="1" a="1"/>
  <c r="AJ5519" i="1" s="1"/>
  <c r="AJ5520" i="1" a="1"/>
  <c r="AJ5520" i="1" s="1"/>
  <c r="AJ5521" i="1" a="1"/>
  <c r="AJ5521" i="1" s="1"/>
  <c r="AJ5522" i="1" a="1"/>
  <c r="AJ5522" i="1" s="1"/>
  <c r="AJ5523" i="1" a="1"/>
  <c r="AJ5523" i="1" s="1"/>
  <c r="AJ5524" i="1" a="1"/>
  <c r="AJ5524" i="1" s="1"/>
  <c r="AJ5525" i="1" a="1"/>
  <c r="AJ5525" i="1" s="1"/>
  <c r="AJ5526" i="1" a="1"/>
  <c r="AJ5526" i="1" s="1"/>
  <c r="AJ5527" i="1" a="1"/>
  <c r="AJ5527" i="1" s="1"/>
  <c r="AJ5528" i="1" a="1"/>
  <c r="AJ5528" i="1" s="1"/>
  <c r="AJ5529" i="1" a="1"/>
  <c r="AJ5529" i="1" s="1"/>
  <c r="AJ5530" i="1" a="1"/>
  <c r="AJ5530" i="1" s="1"/>
  <c r="AJ5531" i="1" a="1"/>
  <c r="AJ5531" i="1" s="1"/>
  <c r="AJ5532" i="1" a="1"/>
  <c r="AJ5532" i="1" s="1"/>
  <c r="AJ5533" i="1" a="1"/>
  <c r="AJ5533" i="1" s="1"/>
  <c r="AJ5534" i="1" a="1"/>
  <c r="AJ5534" i="1" s="1"/>
  <c r="AJ5535" i="1" a="1"/>
  <c r="AJ5535" i="1" s="1"/>
  <c r="AJ5536" i="1" a="1"/>
  <c r="AJ5536" i="1" s="1"/>
  <c r="AJ5537" i="1" a="1"/>
  <c r="AJ5537" i="1" s="1"/>
  <c r="AJ5538" i="1" a="1"/>
  <c r="AJ5538" i="1" s="1"/>
  <c r="AJ5539" i="1" a="1"/>
  <c r="AJ5539" i="1" s="1"/>
  <c r="AJ5540" i="1" a="1"/>
  <c r="AJ5540" i="1" s="1"/>
  <c r="AJ5541" i="1" a="1"/>
  <c r="AJ5541" i="1" s="1"/>
  <c r="AJ5542" i="1" a="1"/>
  <c r="AJ5542" i="1" s="1"/>
  <c r="AJ5543" i="1" a="1"/>
  <c r="AJ5543" i="1" s="1"/>
  <c r="AJ5544" i="1" a="1"/>
  <c r="AJ5544" i="1" s="1"/>
  <c r="AJ5545" i="1" a="1"/>
  <c r="AJ5545" i="1" s="1"/>
  <c r="AJ5546" i="1" a="1"/>
  <c r="AJ5546" i="1" s="1"/>
  <c r="AJ5547" i="1" a="1"/>
  <c r="AJ5547" i="1" s="1"/>
  <c r="AJ5548" i="1" a="1"/>
  <c r="AJ5548" i="1" s="1"/>
  <c r="AJ5549" i="1" a="1"/>
  <c r="AJ5549" i="1" s="1"/>
  <c r="AJ5550" i="1" a="1"/>
  <c r="AJ5550" i="1" s="1"/>
  <c r="AJ5551" i="1" a="1"/>
  <c r="AJ5551" i="1" s="1"/>
  <c r="AJ5552" i="1" a="1"/>
  <c r="AJ5552" i="1" s="1"/>
  <c r="AJ5553" i="1" a="1"/>
  <c r="AJ5553" i="1" s="1"/>
  <c r="AJ5554" i="1" a="1"/>
  <c r="AJ5554" i="1" s="1"/>
  <c r="AJ5555" i="1" a="1"/>
  <c r="AJ5555" i="1" s="1"/>
  <c r="AJ5556" i="1" a="1"/>
  <c r="AJ5556" i="1" s="1"/>
  <c r="AJ5557" i="1" a="1"/>
  <c r="AJ5557" i="1" s="1"/>
  <c r="AJ5558" i="1" a="1"/>
  <c r="AJ5558" i="1" s="1"/>
  <c r="AJ5559" i="1" a="1"/>
  <c r="AJ5559" i="1" s="1"/>
  <c r="AJ5560" i="1" a="1"/>
  <c r="AJ5560" i="1" s="1"/>
  <c r="AJ5561" i="1" a="1"/>
  <c r="AJ5561" i="1" s="1"/>
  <c r="AJ5562" i="1" a="1"/>
  <c r="AJ5562" i="1" s="1"/>
  <c r="AJ5563" i="1" a="1"/>
  <c r="AJ5563" i="1" s="1"/>
  <c r="AJ5564" i="1" a="1"/>
  <c r="AJ5564" i="1" s="1"/>
  <c r="AJ5565" i="1" a="1"/>
  <c r="AJ5565" i="1" s="1"/>
  <c r="AJ5566" i="1" a="1"/>
  <c r="AJ5566" i="1" s="1"/>
  <c r="AJ5567" i="1" a="1"/>
  <c r="AJ5567" i="1" s="1"/>
  <c r="AJ5568" i="1" a="1"/>
  <c r="AJ5568" i="1" s="1"/>
  <c r="AJ5569" i="1" a="1"/>
  <c r="AJ5569" i="1" s="1"/>
  <c r="AJ5570" i="1" a="1"/>
  <c r="AJ5570" i="1" s="1"/>
  <c r="AJ5571" i="1" a="1"/>
  <c r="AJ5571" i="1" s="1"/>
  <c r="AJ5572" i="1" a="1"/>
  <c r="AJ5572" i="1" s="1"/>
  <c r="AJ5573" i="1" a="1"/>
  <c r="AJ5573" i="1" s="1"/>
  <c r="AJ5574" i="1" a="1"/>
  <c r="AJ5574" i="1" s="1"/>
  <c r="AJ5575" i="1" a="1"/>
  <c r="AJ5575" i="1" s="1"/>
  <c r="AJ5576" i="1" a="1"/>
  <c r="AJ5576" i="1" s="1"/>
  <c r="AJ5577" i="1" a="1"/>
  <c r="AJ5577" i="1" s="1"/>
  <c r="AJ5578" i="1" a="1"/>
  <c r="AJ5578" i="1" s="1"/>
  <c r="AJ5579" i="1" a="1"/>
  <c r="AJ5579" i="1" s="1"/>
  <c r="AJ5580" i="1" a="1"/>
  <c r="AJ5580" i="1" s="1"/>
  <c r="AJ5581" i="1" a="1"/>
  <c r="AJ5581" i="1" s="1"/>
  <c r="AJ5582" i="1" a="1"/>
  <c r="AJ5582" i="1" s="1"/>
  <c r="AJ5583" i="1" a="1"/>
  <c r="AJ5583" i="1" s="1"/>
  <c r="AJ5584" i="1" a="1"/>
  <c r="AJ5584" i="1" s="1"/>
  <c r="AJ5585" i="1" a="1"/>
  <c r="AJ5585" i="1" s="1"/>
  <c r="AJ5586" i="1" a="1"/>
  <c r="AJ5586" i="1" s="1"/>
  <c r="AJ5587" i="1" a="1"/>
  <c r="AJ5587" i="1" s="1"/>
  <c r="AJ5588" i="1" a="1"/>
  <c r="AJ5588" i="1" s="1"/>
  <c r="AJ5589" i="1" a="1"/>
  <c r="AJ5589" i="1" s="1"/>
  <c r="AJ5590" i="1" a="1"/>
  <c r="AJ5590" i="1" s="1"/>
  <c r="AJ5591" i="1" a="1"/>
  <c r="AJ5591" i="1" s="1"/>
  <c r="AJ5592" i="1" a="1"/>
  <c r="AJ5592" i="1" s="1"/>
  <c r="AJ5593" i="1" a="1"/>
  <c r="AJ5593" i="1" s="1"/>
  <c r="AJ5594" i="1" a="1"/>
  <c r="AJ5594" i="1" s="1"/>
  <c r="AJ5595" i="1" a="1"/>
  <c r="AJ5595" i="1" s="1"/>
  <c r="AJ5596" i="1" a="1"/>
  <c r="AJ5596" i="1" s="1"/>
  <c r="AJ5597" i="1" a="1"/>
  <c r="AJ5597" i="1" s="1"/>
  <c r="AJ5598" i="1" a="1"/>
  <c r="AJ5598" i="1" s="1"/>
  <c r="AJ5599" i="1" a="1"/>
  <c r="AJ5599" i="1" s="1"/>
  <c r="AJ5600" i="1" a="1"/>
  <c r="AJ5600" i="1" s="1"/>
  <c r="AJ5601" i="1" a="1"/>
  <c r="AJ5601" i="1" s="1"/>
  <c r="AJ5602" i="1" a="1"/>
  <c r="AJ5602" i="1" s="1"/>
  <c r="AJ5603" i="1" a="1"/>
  <c r="AJ5603" i="1" s="1"/>
  <c r="AJ5604" i="1" a="1"/>
  <c r="AJ5604" i="1" s="1"/>
  <c r="AJ5605" i="1" a="1"/>
  <c r="AJ5605" i="1" s="1"/>
  <c r="AJ5606" i="1" a="1"/>
  <c r="AJ5606" i="1" s="1"/>
  <c r="AJ5607" i="1" a="1"/>
  <c r="AJ5607" i="1" s="1"/>
  <c r="AJ5608" i="1" a="1"/>
  <c r="AJ5608" i="1" s="1"/>
  <c r="AJ5609" i="1" a="1"/>
  <c r="AJ5609" i="1" s="1"/>
  <c r="AJ5610" i="1" a="1"/>
  <c r="AJ5610" i="1" s="1"/>
  <c r="AJ5611" i="1" a="1"/>
  <c r="AJ5611" i="1" s="1"/>
  <c r="AJ5612" i="1" a="1"/>
  <c r="AJ5612" i="1" s="1"/>
  <c r="AJ5613" i="1" a="1"/>
  <c r="AJ5613" i="1" s="1"/>
  <c r="AJ5614" i="1" a="1"/>
  <c r="AJ5614" i="1" s="1"/>
  <c r="AJ5615" i="1" a="1"/>
  <c r="AJ5615" i="1" s="1"/>
  <c r="AJ5616" i="1" a="1"/>
  <c r="AJ5616" i="1" s="1"/>
  <c r="AJ5617" i="1" a="1"/>
  <c r="AJ5617" i="1" s="1"/>
  <c r="AJ5618" i="1" a="1"/>
  <c r="AJ5618" i="1" s="1"/>
  <c r="AJ5619" i="1" a="1"/>
  <c r="AJ5619" i="1" s="1"/>
  <c r="AJ5620" i="1" a="1"/>
  <c r="AJ5620" i="1" s="1"/>
  <c r="AJ5621" i="1" a="1"/>
  <c r="AJ5621" i="1" s="1"/>
  <c r="AJ5622" i="1" a="1"/>
  <c r="AJ5622" i="1" s="1"/>
  <c r="AJ5623" i="1" a="1"/>
  <c r="AJ5623" i="1" s="1"/>
  <c r="AJ5624" i="1" a="1"/>
  <c r="AJ5624" i="1" s="1"/>
  <c r="AJ5625" i="1" a="1"/>
  <c r="AJ5625" i="1" s="1"/>
  <c r="AJ5626" i="1" a="1"/>
  <c r="AJ5626" i="1" s="1"/>
  <c r="AJ5627" i="1" a="1"/>
  <c r="AJ5627" i="1" s="1"/>
  <c r="AJ5628" i="1" a="1"/>
  <c r="AJ5628" i="1" s="1"/>
  <c r="AJ5629" i="1" a="1"/>
  <c r="AJ5629" i="1" s="1"/>
  <c r="AJ5630" i="1" a="1"/>
  <c r="AJ5630" i="1" s="1"/>
  <c r="AJ5631" i="1" a="1"/>
  <c r="AJ5631" i="1" s="1"/>
  <c r="AJ5632" i="1" a="1"/>
  <c r="AJ5632" i="1" s="1"/>
  <c r="AJ5633" i="1" a="1"/>
  <c r="AJ5633" i="1" s="1"/>
  <c r="AJ5634" i="1" a="1"/>
  <c r="AJ5634" i="1" s="1"/>
  <c r="AJ5635" i="1" a="1"/>
  <c r="AJ5635" i="1" s="1"/>
  <c r="AJ5636" i="1" a="1"/>
  <c r="AJ5636" i="1" s="1"/>
  <c r="AJ5637" i="1" a="1"/>
  <c r="AJ5637" i="1" s="1"/>
  <c r="AJ5638" i="1" a="1"/>
  <c r="AJ5638" i="1" s="1"/>
  <c r="AJ5639" i="1" a="1"/>
  <c r="AJ5639" i="1" s="1"/>
  <c r="AJ5640" i="1" a="1"/>
  <c r="AJ5640" i="1" s="1"/>
  <c r="AJ5641" i="1" a="1"/>
  <c r="AJ5641" i="1" s="1"/>
  <c r="AJ5642" i="1" a="1"/>
  <c r="AJ5642" i="1" s="1"/>
  <c r="AJ5643" i="1" a="1"/>
  <c r="AJ5643" i="1" s="1"/>
  <c r="AJ5644" i="1" a="1"/>
  <c r="AJ5644" i="1" s="1"/>
  <c r="AJ5645" i="1" a="1"/>
  <c r="AJ5645" i="1" s="1"/>
  <c r="AJ5646" i="1" a="1"/>
  <c r="AJ5646" i="1" s="1"/>
  <c r="AJ5647" i="1" a="1"/>
  <c r="AJ5647" i="1" s="1"/>
  <c r="AJ5648" i="1" a="1"/>
  <c r="AJ5648" i="1" s="1"/>
  <c r="AJ5649" i="1" a="1"/>
  <c r="AJ5649" i="1" s="1"/>
  <c r="AJ5650" i="1" a="1"/>
  <c r="AJ5650" i="1" s="1"/>
  <c r="AJ5651" i="1" a="1"/>
  <c r="AJ5651" i="1" s="1"/>
  <c r="AJ5652" i="1" a="1"/>
  <c r="AJ5652" i="1" s="1"/>
  <c r="AJ5653" i="1" a="1"/>
  <c r="AJ5653" i="1" s="1"/>
  <c r="AJ5654" i="1" a="1"/>
  <c r="AJ5654" i="1" s="1"/>
  <c r="AJ5655" i="1" a="1"/>
  <c r="AJ5655" i="1" s="1"/>
  <c r="AJ5656" i="1" a="1"/>
  <c r="AJ5656" i="1" s="1"/>
  <c r="AJ5657" i="1" a="1"/>
  <c r="AJ5657" i="1" s="1"/>
  <c r="AJ5658" i="1" a="1"/>
  <c r="AJ5658" i="1" s="1"/>
  <c r="AJ5659" i="1" a="1"/>
  <c r="AJ5659" i="1" s="1"/>
  <c r="AJ5660" i="1" a="1"/>
  <c r="AJ5660" i="1" s="1"/>
  <c r="AJ5661" i="1" a="1"/>
  <c r="AJ5661" i="1" s="1"/>
  <c r="AJ5662" i="1" a="1"/>
  <c r="AJ5662" i="1" s="1"/>
  <c r="AJ5663" i="1" a="1"/>
  <c r="AJ5663" i="1" s="1"/>
  <c r="AJ5664" i="1" a="1"/>
  <c r="AJ5664" i="1" s="1"/>
  <c r="AJ5665" i="1" a="1"/>
  <c r="AJ5665" i="1" s="1"/>
  <c r="AJ5666" i="1" a="1"/>
  <c r="AJ5666" i="1" s="1"/>
  <c r="AJ5667" i="1" a="1"/>
  <c r="AJ5667" i="1" s="1"/>
  <c r="AJ5668" i="1" a="1"/>
  <c r="AJ5668" i="1" s="1"/>
  <c r="AJ5669" i="1" a="1"/>
  <c r="AJ5669" i="1" s="1"/>
  <c r="AJ5670" i="1" a="1"/>
  <c r="AJ5670" i="1" s="1"/>
  <c r="AJ5671" i="1" a="1"/>
  <c r="AJ5671" i="1" s="1"/>
  <c r="AJ5672" i="1" a="1"/>
  <c r="AJ5672" i="1" s="1"/>
  <c r="AJ5673" i="1" a="1"/>
  <c r="AJ5673" i="1" s="1"/>
  <c r="AJ5674" i="1" a="1"/>
  <c r="AJ5674" i="1" s="1"/>
  <c r="AJ5675" i="1" a="1"/>
  <c r="AJ5675" i="1" s="1"/>
  <c r="AJ5676" i="1" a="1"/>
  <c r="AJ5676" i="1" s="1"/>
  <c r="AJ5677" i="1" a="1"/>
  <c r="AJ5677" i="1" s="1"/>
  <c r="AJ5678" i="1" a="1"/>
  <c r="AJ5678" i="1" s="1"/>
  <c r="AJ5679" i="1" a="1"/>
  <c r="AJ5679" i="1" s="1"/>
  <c r="AJ5680" i="1" a="1"/>
  <c r="AJ5680" i="1" s="1"/>
  <c r="AJ5681" i="1" a="1"/>
  <c r="AJ5681" i="1" s="1"/>
  <c r="AJ5682" i="1" a="1"/>
  <c r="AJ5682" i="1" s="1"/>
  <c r="AJ5683" i="1" a="1"/>
  <c r="AJ5683" i="1" s="1"/>
  <c r="AJ5684" i="1" a="1"/>
  <c r="AJ5684" i="1" s="1"/>
  <c r="AJ5685" i="1" a="1"/>
  <c r="AJ5685" i="1" s="1"/>
  <c r="AJ5686" i="1" a="1"/>
  <c r="AJ5686" i="1" s="1"/>
  <c r="AJ5687" i="1" a="1"/>
  <c r="AJ5687" i="1" s="1"/>
  <c r="AJ5688" i="1" a="1"/>
  <c r="AJ5688" i="1" s="1"/>
  <c r="AJ5689" i="1" a="1"/>
  <c r="AJ5689" i="1" s="1"/>
  <c r="AJ5690" i="1" a="1"/>
  <c r="AJ5690" i="1" s="1"/>
  <c r="AJ5691" i="1" a="1"/>
  <c r="AJ5691" i="1" s="1"/>
  <c r="AJ5692" i="1" a="1"/>
  <c r="AJ5692" i="1" s="1"/>
  <c r="AJ5693" i="1" a="1"/>
  <c r="AJ5693" i="1" s="1"/>
  <c r="AJ5694" i="1" a="1"/>
  <c r="AJ5694" i="1" s="1"/>
  <c r="AJ5695" i="1" a="1"/>
  <c r="AJ5695" i="1" s="1"/>
  <c r="AJ5696" i="1" a="1"/>
  <c r="AJ5696" i="1" s="1"/>
  <c r="AJ5697" i="1" a="1"/>
  <c r="AJ5697" i="1" s="1"/>
  <c r="AJ5698" i="1" a="1"/>
  <c r="AJ5698" i="1" s="1"/>
  <c r="AJ5699" i="1" a="1"/>
  <c r="AJ5699" i="1" s="1"/>
  <c r="AJ5700" i="1" a="1"/>
  <c r="AJ5700" i="1" s="1"/>
  <c r="AJ5701" i="1" a="1"/>
  <c r="AJ5701" i="1" s="1"/>
  <c r="AJ5702" i="1" a="1"/>
  <c r="AJ5702" i="1" s="1"/>
  <c r="AJ5703" i="1" a="1"/>
  <c r="AJ5703" i="1" s="1"/>
  <c r="AJ5704" i="1" a="1"/>
  <c r="AJ5704" i="1" s="1"/>
  <c r="AJ5705" i="1" a="1"/>
  <c r="AJ5705" i="1" s="1"/>
  <c r="AJ5706" i="1" a="1"/>
  <c r="AJ5706" i="1" s="1"/>
  <c r="AJ5707" i="1" a="1"/>
  <c r="AJ5707" i="1" s="1"/>
  <c r="AJ5708" i="1" a="1"/>
  <c r="AJ5708" i="1" s="1"/>
  <c r="AJ5709" i="1" a="1"/>
  <c r="AJ5709" i="1" s="1"/>
  <c r="AJ5710" i="1" a="1"/>
  <c r="AJ5710" i="1" s="1"/>
  <c r="AJ5711" i="1" a="1"/>
  <c r="AJ5711" i="1" s="1"/>
  <c r="AJ5712" i="1" a="1"/>
  <c r="AJ5712" i="1" s="1"/>
  <c r="AJ5713" i="1" a="1"/>
  <c r="AJ5713" i="1" s="1"/>
  <c r="AJ5714" i="1" a="1"/>
  <c r="AJ5714" i="1" s="1"/>
  <c r="AJ5715" i="1" a="1"/>
  <c r="AJ5715" i="1" s="1"/>
  <c r="AJ5716" i="1" a="1"/>
  <c r="AJ5716" i="1" s="1"/>
  <c r="AJ5717" i="1" a="1"/>
  <c r="AJ5717" i="1" s="1"/>
  <c r="AJ5718" i="1" a="1"/>
  <c r="AJ5718" i="1" s="1"/>
  <c r="AJ5719" i="1" a="1"/>
  <c r="AJ5719" i="1" s="1"/>
  <c r="AJ5720" i="1" a="1"/>
  <c r="AJ5720" i="1" s="1"/>
  <c r="AJ5721" i="1" a="1"/>
  <c r="AJ5721" i="1" s="1"/>
  <c r="AJ5722" i="1" a="1"/>
  <c r="AJ5722" i="1" s="1"/>
  <c r="AJ5723" i="1" a="1"/>
  <c r="AJ5723" i="1" s="1"/>
  <c r="AJ5724" i="1" a="1"/>
  <c r="AJ5724" i="1" s="1"/>
  <c r="AJ5725" i="1" a="1"/>
  <c r="AJ5725" i="1" s="1"/>
  <c r="AJ5726" i="1" a="1"/>
  <c r="AJ5726" i="1" s="1"/>
  <c r="AJ5727" i="1" a="1"/>
  <c r="AJ5727" i="1" s="1"/>
  <c r="AJ5728" i="1" a="1"/>
  <c r="AJ5728" i="1" s="1"/>
  <c r="AJ5729" i="1" a="1"/>
  <c r="AJ5729" i="1" s="1"/>
  <c r="AJ5730" i="1" a="1"/>
  <c r="AJ5730" i="1" s="1"/>
  <c r="AJ5731" i="1" a="1"/>
  <c r="AJ5731" i="1" s="1"/>
  <c r="AJ5732" i="1" a="1"/>
  <c r="AJ5732" i="1" s="1"/>
  <c r="AJ5733" i="1" a="1"/>
  <c r="AJ5733" i="1" s="1"/>
  <c r="AJ5734" i="1" a="1"/>
  <c r="AJ5734" i="1" s="1"/>
  <c r="AJ5735" i="1" a="1"/>
  <c r="AJ5735" i="1" s="1"/>
  <c r="AJ5736" i="1" a="1"/>
  <c r="AJ5736" i="1" s="1"/>
  <c r="AJ5737" i="1" a="1"/>
  <c r="AJ5737" i="1" s="1"/>
  <c r="AJ5738" i="1" a="1"/>
  <c r="AJ5738" i="1" s="1"/>
  <c r="AJ5739" i="1" a="1"/>
  <c r="AJ5739" i="1" s="1"/>
  <c r="AJ5740" i="1" a="1"/>
  <c r="AJ5740" i="1" s="1"/>
  <c r="AJ5741" i="1" a="1"/>
  <c r="AJ5741" i="1" s="1"/>
  <c r="AJ5742" i="1" a="1"/>
  <c r="AJ5742" i="1" s="1"/>
  <c r="AJ5743" i="1" a="1"/>
  <c r="AJ5743" i="1" s="1"/>
  <c r="AJ5744" i="1" a="1"/>
  <c r="AJ5744" i="1" s="1"/>
  <c r="AJ5745" i="1" a="1"/>
  <c r="AJ5745" i="1" s="1"/>
  <c r="AJ5746" i="1" a="1"/>
  <c r="AJ5746" i="1" s="1"/>
  <c r="AJ5747" i="1" a="1"/>
  <c r="AJ5747" i="1" s="1"/>
  <c r="AJ5748" i="1" a="1"/>
  <c r="AJ5748" i="1" s="1"/>
  <c r="AJ5749" i="1" a="1"/>
  <c r="AJ5749" i="1" s="1"/>
  <c r="AJ5750" i="1" a="1"/>
  <c r="AJ5750" i="1" s="1"/>
  <c r="AJ5751" i="1" a="1"/>
  <c r="AJ5751" i="1" s="1"/>
  <c r="AJ5752" i="1" a="1"/>
  <c r="AJ5752" i="1" s="1"/>
  <c r="AJ5753" i="1" a="1"/>
  <c r="AJ5753" i="1" s="1"/>
  <c r="AJ5754" i="1" a="1"/>
  <c r="AJ5754" i="1" s="1"/>
  <c r="AJ5755" i="1" a="1"/>
  <c r="AJ5755" i="1" s="1"/>
  <c r="AJ5756" i="1" a="1"/>
  <c r="AJ5756" i="1" s="1"/>
  <c r="AJ5757" i="1" a="1"/>
  <c r="AJ5757" i="1" s="1"/>
  <c r="AJ5758" i="1" a="1"/>
  <c r="AJ5758" i="1" s="1"/>
  <c r="AJ5759" i="1" a="1"/>
  <c r="AJ5759" i="1" s="1"/>
  <c r="AJ5760" i="1" a="1"/>
  <c r="AJ5760" i="1" s="1"/>
  <c r="AJ5761" i="1" a="1"/>
  <c r="AJ5761" i="1" s="1"/>
  <c r="AJ5762" i="1" a="1"/>
  <c r="AJ5762" i="1" s="1"/>
  <c r="AJ5763" i="1" a="1"/>
  <c r="AJ5763" i="1" s="1"/>
  <c r="AJ5764" i="1" a="1"/>
  <c r="AJ5764" i="1" s="1"/>
  <c r="AJ5765" i="1" a="1"/>
  <c r="AJ5765" i="1" s="1"/>
  <c r="AJ5766" i="1" a="1"/>
  <c r="AJ5766" i="1" s="1"/>
  <c r="AJ5767" i="1" a="1"/>
  <c r="AJ5767" i="1" s="1"/>
  <c r="AJ5768" i="1" a="1"/>
  <c r="AJ5768" i="1" s="1"/>
  <c r="AJ5769" i="1" a="1"/>
  <c r="AJ5769" i="1" s="1"/>
  <c r="AJ5770" i="1" a="1"/>
  <c r="AJ5770" i="1" s="1"/>
  <c r="AJ5771" i="1" a="1"/>
  <c r="AJ5771" i="1" s="1"/>
  <c r="AJ5772" i="1" a="1"/>
  <c r="AJ5772" i="1" s="1"/>
  <c r="AJ5773" i="1" a="1"/>
  <c r="AJ5773" i="1" s="1"/>
  <c r="AJ5774" i="1" a="1"/>
  <c r="AJ5774" i="1" s="1"/>
  <c r="AJ5775" i="1" a="1"/>
  <c r="AJ5775" i="1" s="1"/>
  <c r="AJ5776" i="1" a="1"/>
  <c r="AJ5776" i="1" s="1"/>
  <c r="AJ5777" i="1" a="1"/>
  <c r="AJ5777" i="1" s="1"/>
  <c r="AJ5778" i="1" a="1"/>
  <c r="AJ5778" i="1" s="1"/>
  <c r="AJ5779" i="1" a="1"/>
  <c r="AJ5779" i="1" s="1"/>
  <c r="AJ5780" i="1" a="1"/>
  <c r="AJ5780" i="1" s="1"/>
  <c r="AJ5781" i="1" a="1"/>
  <c r="AJ5781" i="1" s="1"/>
  <c r="AJ5782" i="1" a="1"/>
  <c r="AJ5782" i="1" s="1"/>
  <c r="AJ5783" i="1" a="1"/>
  <c r="AJ5783" i="1" s="1"/>
  <c r="AJ5784" i="1" a="1"/>
  <c r="AJ5784" i="1" s="1"/>
  <c r="AJ5785" i="1" a="1"/>
  <c r="AJ5785" i="1" s="1"/>
  <c r="AJ5786" i="1" a="1"/>
  <c r="AJ5786" i="1" s="1"/>
  <c r="AJ5787" i="1" a="1"/>
  <c r="AJ5787" i="1" s="1"/>
  <c r="AJ5788" i="1" a="1"/>
  <c r="AJ5788" i="1" s="1"/>
  <c r="AJ5789" i="1" a="1"/>
  <c r="AJ5789" i="1" s="1"/>
  <c r="AJ5790" i="1" a="1"/>
  <c r="AJ5790" i="1" s="1"/>
  <c r="AJ5791" i="1" a="1"/>
  <c r="AJ5791" i="1" s="1"/>
  <c r="AJ5792" i="1" a="1"/>
  <c r="AJ5792" i="1" s="1"/>
  <c r="AJ5793" i="1" a="1"/>
  <c r="AJ5793" i="1" s="1"/>
  <c r="AJ5794" i="1" a="1"/>
  <c r="AJ5794" i="1" s="1"/>
  <c r="AJ5795" i="1" a="1"/>
  <c r="AJ5795" i="1" s="1"/>
  <c r="AJ5796" i="1" a="1"/>
  <c r="AJ5796" i="1" s="1"/>
  <c r="AJ5797" i="1" a="1"/>
  <c r="AJ5797" i="1" s="1"/>
  <c r="AJ5798" i="1" a="1"/>
  <c r="AJ5798" i="1" s="1"/>
  <c r="AJ5799" i="1" a="1"/>
  <c r="AJ5799" i="1" s="1"/>
  <c r="AJ5800" i="1" a="1"/>
  <c r="AJ5800" i="1" s="1"/>
  <c r="AJ5801" i="1" a="1"/>
  <c r="AJ5801" i="1" s="1"/>
  <c r="AJ5802" i="1" a="1"/>
  <c r="AJ5802" i="1" s="1"/>
  <c r="AJ5803" i="1" a="1"/>
  <c r="AJ5803" i="1" s="1"/>
  <c r="AJ5804" i="1" a="1"/>
  <c r="AJ5804" i="1" s="1"/>
  <c r="AJ5805" i="1" a="1"/>
  <c r="AJ5805" i="1" s="1"/>
  <c r="AJ5806" i="1" a="1"/>
  <c r="AJ5806" i="1" s="1"/>
  <c r="AJ5807" i="1" a="1"/>
  <c r="AJ5807" i="1" s="1"/>
  <c r="AJ5808" i="1" a="1"/>
  <c r="AJ5808" i="1" s="1"/>
  <c r="AJ5809" i="1" a="1"/>
  <c r="AJ5809" i="1" s="1"/>
  <c r="AJ5810" i="1" a="1"/>
  <c r="AJ5810" i="1" s="1"/>
  <c r="AJ5811" i="1" a="1"/>
  <c r="AJ5811" i="1" s="1"/>
  <c r="AJ5812" i="1" a="1"/>
  <c r="AJ5812" i="1" s="1"/>
  <c r="AJ5813" i="1" a="1"/>
  <c r="AJ5813" i="1" s="1"/>
  <c r="AJ5814" i="1" a="1"/>
  <c r="AJ5814" i="1" s="1"/>
  <c r="AJ5815" i="1" a="1"/>
  <c r="AJ5815" i="1" s="1"/>
  <c r="AJ5816" i="1" a="1"/>
  <c r="AJ5816" i="1" s="1"/>
  <c r="AJ5817" i="1" a="1"/>
  <c r="AJ5817" i="1" s="1"/>
  <c r="AJ5818" i="1" a="1"/>
  <c r="AJ5818" i="1" s="1"/>
  <c r="AJ5819" i="1" a="1"/>
  <c r="AJ5819" i="1" s="1"/>
  <c r="AJ5820" i="1" a="1"/>
  <c r="AJ5820" i="1" s="1"/>
  <c r="AJ5821" i="1" a="1"/>
  <c r="AJ5821" i="1" s="1"/>
  <c r="AJ5822" i="1" a="1"/>
  <c r="AJ5822" i="1" s="1"/>
  <c r="AJ5823" i="1" a="1"/>
  <c r="AJ5823" i="1" s="1"/>
  <c r="AJ5824" i="1" a="1"/>
  <c r="AJ5824" i="1" s="1"/>
  <c r="AJ5825" i="1" a="1"/>
  <c r="AJ5825" i="1" s="1"/>
  <c r="AJ5826" i="1" a="1"/>
  <c r="AJ5826" i="1" s="1"/>
  <c r="AJ5827" i="1" a="1"/>
  <c r="AJ5827" i="1" s="1"/>
  <c r="AJ5828" i="1" a="1"/>
  <c r="AJ5828" i="1" s="1"/>
  <c r="AJ5829" i="1" a="1"/>
  <c r="AJ5829" i="1" s="1"/>
  <c r="AJ5830" i="1" a="1"/>
  <c r="AJ5830" i="1" s="1"/>
  <c r="AJ5831" i="1" a="1"/>
  <c r="AJ5831" i="1" s="1"/>
  <c r="AJ5832" i="1" a="1"/>
  <c r="AJ5832" i="1" s="1"/>
  <c r="AJ5833" i="1" a="1"/>
  <c r="AJ5833" i="1" s="1"/>
  <c r="AJ5834" i="1" a="1"/>
  <c r="AJ5834" i="1" s="1"/>
  <c r="AJ5835" i="1" a="1"/>
  <c r="AJ5835" i="1" s="1"/>
  <c r="AJ5836" i="1" a="1"/>
  <c r="AJ5836" i="1" s="1"/>
  <c r="AJ5837" i="1" a="1"/>
  <c r="AJ5837" i="1" s="1"/>
  <c r="AJ5838" i="1" a="1"/>
  <c r="AJ5838" i="1" s="1"/>
  <c r="AJ5839" i="1" a="1"/>
  <c r="AJ5839" i="1" s="1"/>
  <c r="AJ5840" i="1" a="1"/>
  <c r="AJ5840" i="1" s="1"/>
  <c r="AJ5841" i="1" a="1"/>
  <c r="AJ5841" i="1" s="1"/>
  <c r="AJ5842" i="1" a="1"/>
  <c r="AJ5842" i="1" s="1"/>
  <c r="AJ5843" i="1" a="1"/>
  <c r="AJ5843" i="1" s="1"/>
  <c r="AJ5844" i="1" a="1"/>
  <c r="AJ5844" i="1" s="1"/>
  <c r="AJ5845" i="1" a="1"/>
  <c r="AJ5845" i="1" s="1"/>
  <c r="AJ5846" i="1" a="1"/>
  <c r="AJ5846" i="1" s="1"/>
  <c r="AJ5847" i="1" a="1"/>
  <c r="AJ5847" i="1" s="1"/>
  <c r="AJ5848" i="1" a="1"/>
  <c r="AJ5848" i="1" s="1"/>
  <c r="AJ5849" i="1" a="1"/>
  <c r="AJ5849" i="1" s="1"/>
  <c r="AJ5850" i="1" a="1"/>
  <c r="AJ5850" i="1" s="1"/>
  <c r="AJ5851" i="1" a="1"/>
  <c r="AJ5851" i="1" s="1"/>
  <c r="AJ5852" i="1" a="1"/>
  <c r="AJ5852" i="1" s="1"/>
  <c r="AJ5853" i="1" a="1"/>
  <c r="AJ5853" i="1" s="1"/>
  <c r="AJ5854" i="1" a="1"/>
  <c r="AJ5854" i="1" s="1"/>
  <c r="AJ5855" i="1" a="1"/>
  <c r="AJ5855" i="1" s="1"/>
  <c r="AJ5856" i="1" a="1"/>
  <c r="AJ5856" i="1" s="1"/>
  <c r="AJ5857" i="1" a="1"/>
  <c r="AJ5857" i="1" s="1"/>
  <c r="AJ5858" i="1" a="1"/>
  <c r="AJ5858" i="1" s="1"/>
  <c r="AJ5859" i="1" a="1"/>
  <c r="AJ5859" i="1" s="1"/>
  <c r="AJ5860" i="1" a="1"/>
  <c r="AJ5860" i="1" s="1"/>
  <c r="AJ5861" i="1" a="1"/>
  <c r="AJ5861" i="1" s="1"/>
  <c r="AJ5862" i="1" a="1"/>
  <c r="AJ5862" i="1" s="1"/>
  <c r="AJ5863" i="1" a="1"/>
  <c r="AJ5863" i="1" s="1"/>
  <c r="AJ5864" i="1" a="1"/>
  <c r="AJ5864" i="1" s="1"/>
  <c r="AJ5865" i="1" a="1"/>
  <c r="AJ5865" i="1" s="1"/>
  <c r="AJ5866" i="1" a="1"/>
  <c r="AJ5866" i="1" s="1"/>
  <c r="AJ5867" i="1" a="1"/>
  <c r="AJ5867" i="1" s="1"/>
  <c r="AJ5868" i="1" a="1"/>
  <c r="AJ5868" i="1" s="1"/>
  <c r="AJ5869" i="1" a="1"/>
  <c r="AJ5869" i="1" s="1"/>
  <c r="AJ5870" i="1" a="1"/>
  <c r="AJ5870" i="1" s="1"/>
  <c r="AJ5871" i="1" a="1"/>
  <c r="AJ5871" i="1" s="1"/>
  <c r="AJ5872" i="1" a="1"/>
  <c r="AJ5872" i="1" s="1"/>
  <c r="AJ5873" i="1" a="1"/>
  <c r="AJ5873" i="1" s="1"/>
  <c r="AJ5874" i="1" a="1"/>
  <c r="AJ5874" i="1" s="1"/>
  <c r="AJ5875" i="1" a="1"/>
  <c r="AJ5875" i="1" s="1"/>
  <c r="AJ5876" i="1" a="1"/>
  <c r="AJ5876" i="1" s="1"/>
  <c r="AJ5877" i="1" a="1"/>
  <c r="AJ5877" i="1" s="1"/>
  <c r="AJ5878" i="1" a="1"/>
  <c r="AJ5878" i="1" s="1"/>
  <c r="AJ5879" i="1" a="1"/>
  <c r="AJ5879" i="1" s="1"/>
  <c r="AJ5880" i="1" a="1"/>
  <c r="AJ5880" i="1" s="1"/>
  <c r="AJ5881" i="1" a="1"/>
  <c r="AJ5881" i="1" s="1"/>
  <c r="AJ5882" i="1" a="1"/>
  <c r="AJ5882" i="1" s="1"/>
  <c r="AJ5883" i="1" a="1"/>
  <c r="AJ5883" i="1" s="1"/>
  <c r="AJ5884" i="1" a="1"/>
  <c r="AJ5884" i="1" s="1"/>
  <c r="AJ5885" i="1" a="1"/>
  <c r="AJ5885" i="1" s="1"/>
  <c r="AJ5886" i="1" a="1"/>
  <c r="AJ5886" i="1" s="1"/>
  <c r="AJ5887" i="1" a="1"/>
  <c r="AJ5887" i="1" s="1"/>
  <c r="AJ5888" i="1" a="1"/>
  <c r="AJ5888" i="1" s="1"/>
  <c r="AJ5889" i="1" a="1"/>
  <c r="AJ5889" i="1" s="1"/>
  <c r="AJ5890" i="1" a="1"/>
  <c r="AJ5890" i="1" s="1"/>
  <c r="AJ5891" i="1" a="1"/>
  <c r="AJ5891" i="1" s="1"/>
  <c r="AJ5892" i="1" a="1"/>
  <c r="AJ5892" i="1" s="1"/>
  <c r="AJ5893" i="1" a="1"/>
  <c r="AJ5893" i="1" s="1"/>
  <c r="AJ5894" i="1" a="1"/>
  <c r="AJ5894" i="1" s="1"/>
  <c r="AJ5895" i="1" a="1"/>
  <c r="AJ5895" i="1" s="1"/>
  <c r="AJ5896" i="1" a="1"/>
  <c r="AJ5896" i="1" s="1"/>
  <c r="AJ5897" i="1" a="1"/>
  <c r="AJ5897" i="1" s="1"/>
  <c r="AJ5898" i="1" a="1"/>
  <c r="AJ5898" i="1" s="1"/>
  <c r="AJ5899" i="1" a="1"/>
  <c r="AJ5899" i="1" s="1"/>
  <c r="AJ5900" i="1" a="1"/>
  <c r="AJ5900" i="1" s="1"/>
  <c r="AJ5901" i="1" a="1"/>
  <c r="AJ5901" i="1" s="1"/>
  <c r="AJ5902" i="1" a="1"/>
  <c r="AJ5902" i="1" s="1"/>
  <c r="AJ5903" i="1" a="1"/>
  <c r="AJ5903" i="1" s="1"/>
  <c r="AJ5904" i="1" a="1"/>
  <c r="AJ5904" i="1" s="1"/>
  <c r="AJ5905" i="1" a="1"/>
  <c r="AJ5905" i="1" s="1"/>
  <c r="AJ5906" i="1" a="1"/>
  <c r="AJ5906" i="1" s="1"/>
  <c r="AJ5907" i="1" a="1"/>
  <c r="AJ5907" i="1" s="1"/>
  <c r="AJ5908" i="1" a="1"/>
  <c r="AJ5908" i="1" s="1"/>
  <c r="AJ5909" i="1" a="1"/>
  <c r="AJ5909" i="1" s="1"/>
  <c r="AJ5910" i="1" a="1"/>
  <c r="AJ5910" i="1" s="1"/>
  <c r="AJ5911" i="1" a="1"/>
  <c r="AJ5911" i="1" s="1"/>
  <c r="AJ5912" i="1" a="1"/>
  <c r="AJ5912" i="1" s="1"/>
  <c r="AJ5913" i="1" a="1"/>
  <c r="AJ5913" i="1" s="1"/>
  <c r="AJ5914" i="1" a="1"/>
  <c r="AJ5914" i="1" s="1"/>
  <c r="AJ5915" i="1" a="1"/>
  <c r="AJ5915" i="1" s="1"/>
  <c r="AJ5916" i="1" a="1"/>
  <c r="AJ5916" i="1" s="1"/>
  <c r="AJ5917" i="1" a="1"/>
  <c r="AJ5917" i="1" s="1"/>
  <c r="AJ5918" i="1" a="1"/>
  <c r="AJ5918" i="1" s="1"/>
  <c r="AJ5919" i="1" a="1"/>
  <c r="AJ5919" i="1" s="1"/>
  <c r="AJ5920" i="1" a="1"/>
  <c r="AJ5920" i="1" s="1"/>
  <c r="AJ5921" i="1" a="1"/>
  <c r="AJ5921" i="1" s="1"/>
  <c r="AJ5922" i="1" a="1"/>
  <c r="AJ5922" i="1" s="1"/>
  <c r="AJ5923" i="1" a="1"/>
  <c r="AJ5923" i="1" s="1"/>
  <c r="AJ5924" i="1" a="1"/>
  <c r="AJ5924" i="1" s="1"/>
  <c r="AJ5925" i="1" a="1"/>
  <c r="AJ5925" i="1" s="1"/>
  <c r="AJ5926" i="1" a="1"/>
  <c r="AJ5926" i="1" s="1"/>
  <c r="AJ5927" i="1" a="1"/>
  <c r="AJ5927" i="1" s="1"/>
  <c r="AJ5928" i="1" a="1"/>
  <c r="AJ5928" i="1" s="1"/>
  <c r="AJ5929" i="1" a="1"/>
  <c r="AJ5929" i="1" s="1"/>
  <c r="AJ5930" i="1" a="1"/>
  <c r="AJ5930" i="1" s="1"/>
  <c r="AJ5931" i="1" a="1"/>
  <c r="AJ5931" i="1" s="1"/>
  <c r="AJ5932" i="1" a="1"/>
  <c r="AJ5932" i="1" s="1"/>
  <c r="AJ5933" i="1" a="1"/>
  <c r="AJ5933" i="1" s="1"/>
  <c r="AJ5934" i="1" a="1"/>
  <c r="AJ5934" i="1" s="1"/>
  <c r="AJ5935" i="1" a="1"/>
  <c r="AJ5935" i="1" s="1"/>
  <c r="AJ5936" i="1" a="1"/>
  <c r="AJ5936" i="1" s="1"/>
  <c r="AJ5937" i="1" a="1"/>
  <c r="AJ5937" i="1"/>
  <c r="AJ5938" i="1" a="1"/>
  <c r="AJ5938" i="1" s="1"/>
  <c r="AJ5939" i="1" a="1"/>
  <c r="AJ5939" i="1" s="1"/>
  <c r="AJ5940" i="1" a="1"/>
  <c r="AJ5940" i="1" s="1"/>
  <c r="AJ5941" i="1" a="1"/>
  <c r="AJ5941" i="1" s="1"/>
  <c r="AJ5942" i="1" a="1"/>
  <c r="AJ5942" i="1" s="1"/>
  <c r="AJ5943" i="1" a="1"/>
  <c r="AJ5943" i="1" s="1"/>
  <c r="AJ5944" i="1" a="1"/>
  <c r="AJ5944" i="1" s="1"/>
  <c r="AJ5945" i="1" a="1"/>
  <c r="AJ5945" i="1" s="1"/>
  <c r="AJ5946" i="1" a="1"/>
  <c r="AJ5946" i="1" s="1"/>
  <c r="AJ5947" i="1" a="1"/>
  <c r="AJ5947" i="1" s="1"/>
  <c r="AJ5948" i="1" a="1"/>
  <c r="AJ5948" i="1" s="1"/>
  <c r="AJ5949" i="1" a="1"/>
  <c r="AJ5949" i="1" s="1"/>
  <c r="AJ5950" i="1" a="1"/>
  <c r="AJ5950" i="1" s="1"/>
  <c r="AJ5951" i="1" a="1"/>
  <c r="AJ5951" i="1" s="1"/>
  <c r="AJ5952" i="1" a="1"/>
  <c r="AJ5952" i="1" s="1"/>
  <c r="AJ5953" i="1" a="1"/>
  <c r="AJ5953" i="1" s="1"/>
  <c r="AJ5954" i="1" a="1"/>
  <c r="AJ5954" i="1" s="1"/>
  <c r="AJ5955" i="1" a="1"/>
  <c r="AJ5955" i="1" s="1"/>
  <c r="AJ5956" i="1" a="1"/>
  <c r="AJ5956" i="1" s="1"/>
  <c r="AJ5957" i="1" a="1"/>
  <c r="AJ5957" i="1" s="1"/>
  <c r="AJ5958" i="1" a="1"/>
  <c r="AJ5958" i="1" s="1"/>
  <c r="AJ5959" i="1" a="1"/>
  <c r="AJ5959" i="1" s="1"/>
  <c r="AJ5960" i="1" a="1"/>
  <c r="AJ5960" i="1" s="1"/>
  <c r="AJ5961" i="1" a="1"/>
  <c r="AJ5961" i="1" s="1"/>
  <c r="AJ5962" i="1" a="1"/>
  <c r="AJ5962" i="1" s="1"/>
  <c r="AJ5963" i="1" a="1"/>
  <c r="AJ5963" i="1" s="1"/>
  <c r="AJ5964" i="1" a="1"/>
  <c r="AJ5964" i="1" s="1"/>
  <c r="AJ5965" i="1" a="1"/>
  <c r="AJ5965" i="1" s="1"/>
  <c r="AJ5966" i="1" a="1"/>
  <c r="AJ5966" i="1" s="1"/>
  <c r="AJ5967" i="1" a="1"/>
  <c r="AJ5967" i="1" s="1"/>
  <c r="AJ5968" i="1" a="1"/>
  <c r="AJ5968" i="1" s="1"/>
  <c r="AJ5969" i="1" a="1"/>
  <c r="AJ5969" i="1" s="1"/>
  <c r="AJ5970" i="1" a="1"/>
  <c r="AJ5970" i="1" s="1"/>
  <c r="AJ5971" i="1" a="1"/>
  <c r="AJ5971" i="1" s="1"/>
  <c r="AJ5972" i="1" a="1"/>
  <c r="AJ5972" i="1" s="1"/>
  <c r="AJ5973" i="1" a="1"/>
  <c r="AJ5973" i="1" s="1"/>
  <c r="AJ5974" i="1" a="1"/>
  <c r="AJ5974" i="1" s="1"/>
  <c r="AJ5975" i="1" a="1"/>
  <c r="AJ5975" i="1" s="1"/>
  <c r="AJ5976" i="1" a="1"/>
  <c r="AJ5976" i="1" s="1"/>
  <c r="AJ5977" i="1" a="1"/>
  <c r="AJ5977" i="1" s="1"/>
  <c r="AJ5978" i="1" a="1"/>
  <c r="AJ5978" i="1" s="1"/>
  <c r="AJ5979" i="1" a="1"/>
  <c r="AJ5979" i="1" s="1"/>
  <c r="AJ5980" i="1" a="1"/>
  <c r="AJ5980" i="1" s="1"/>
  <c r="AJ5981" i="1" a="1"/>
  <c r="AJ5981" i="1" s="1"/>
  <c r="AJ5982" i="1" a="1"/>
  <c r="AJ5982" i="1" s="1"/>
  <c r="AJ5983" i="1" a="1"/>
  <c r="AJ5983" i="1" s="1"/>
  <c r="AJ5984" i="1" a="1"/>
  <c r="AJ5984" i="1" s="1"/>
  <c r="AJ5985" i="1" a="1"/>
  <c r="AJ5985" i="1" s="1"/>
  <c r="AJ5986" i="1" a="1"/>
  <c r="AJ5986" i="1" s="1"/>
  <c r="AJ5987" i="1" a="1"/>
  <c r="AJ5987" i="1" s="1"/>
  <c r="AJ5988" i="1" a="1"/>
  <c r="AJ5988" i="1" s="1"/>
  <c r="AJ5989" i="1" a="1"/>
  <c r="AJ5989" i="1" s="1"/>
  <c r="AJ5990" i="1" a="1"/>
  <c r="AJ5990" i="1" s="1"/>
  <c r="AJ5991" i="1" a="1"/>
  <c r="AJ5991" i="1" s="1"/>
  <c r="AJ5992" i="1" a="1"/>
  <c r="AJ5992" i="1" s="1"/>
  <c r="AJ5993" i="1" a="1"/>
  <c r="AJ5993" i="1" s="1"/>
  <c r="AJ5994" i="1" a="1"/>
  <c r="AJ5994" i="1" s="1"/>
  <c r="AJ5995" i="1" a="1"/>
  <c r="AJ5995" i="1" s="1"/>
  <c r="AJ5996" i="1" a="1"/>
  <c r="AJ5996" i="1" s="1"/>
  <c r="AJ5997" i="1" a="1"/>
  <c r="AJ5997" i="1" s="1"/>
  <c r="AJ5998" i="1" a="1"/>
  <c r="AJ5998" i="1" s="1"/>
  <c r="AJ5999" i="1" a="1"/>
  <c r="AJ5999" i="1" s="1"/>
  <c r="AJ6000" i="1" a="1"/>
  <c r="AJ6000" i="1" s="1"/>
  <c r="AJ6001" i="1" a="1"/>
  <c r="AJ6001" i="1" s="1"/>
  <c r="AJ6002" i="1" a="1"/>
  <c r="AJ6002" i="1" s="1"/>
  <c r="AJ6003" i="1" a="1"/>
  <c r="AJ6003" i="1" s="1"/>
  <c r="AJ6004" i="1" a="1"/>
  <c r="AJ6004" i="1" s="1"/>
  <c r="AJ6005" i="1" a="1"/>
  <c r="AJ6005" i="1" s="1"/>
  <c r="AJ6006" i="1" a="1"/>
  <c r="AJ6006" i="1" s="1"/>
  <c r="AJ6007" i="1" a="1"/>
  <c r="AJ6007" i="1" s="1"/>
  <c r="AJ6008" i="1" a="1"/>
  <c r="AJ6008" i="1" s="1"/>
  <c r="AJ6009" i="1" a="1"/>
  <c r="AJ6009" i="1" s="1"/>
  <c r="AJ6010" i="1" a="1"/>
  <c r="AJ6010" i="1" s="1"/>
  <c r="AJ6011" i="1" a="1"/>
  <c r="AJ6011" i="1" s="1"/>
  <c r="AJ6012" i="1" a="1"/>
  <c r="AJ6012" i="1" s="1"/>
  <c r="AJ6013" i="1" a="1"/>
  <c r="AJ6013" i="1" s="1"/>
  <c r="AJ6014" i="1" a="1"/>
  <c r="AJ6014" i="1" s="1"/>
  <c r="AJ6015" i="1" a="1"/>
  <c r="AJ6015" i="1" s="1"/>
  <c r="AJ6016" i="1" a="1"/>
  <c r="AJ6016" i="1" s="1"/>
  <c r="AJ6017" i="1" a="1"/>
  <c r="AJ6017" i="1" s="1"/>
  <c r="AJ6018" i="1" a="1"/>
  <c r="AJ6018" i="1" s="1"/>
  <c r="AJ6019" i="1" a="1"/>
  <c r="AJ6019" i="1" s="1"/>
  <c r="AJ6020" i="1" a="1"/>
  <c r="AJ6020" i="1" s="1"/>
  <c r="AJ6021" i="1" a="1"/>
  <c r="AJ6021" i="1" s="1"/>
  <c r="AJ6022" i="1" a="1"/>
  <c r="AJ6022" i="1" s="1"/>
  <c r="AJ6023" i="1" a="1"/>
  <c r="AJ6023" i="1" s="1"/>
  <c r="AJ6024" i="1" a="1"/>
  <c r="AJ6024" i="1" s="1"/>
  <c r="AJ6025" i="1" a="1"/>
  <c r="AJ6025" i="1" s="1"/>
  <c r="AJ6026" i="1" a="1"/>
  <c r="AJ6026" i="1" s="1"/>
  <c r="AJ6027" i="1" a="1"/>
  <c r="AJ6027" i="1" s="1"/>
  <c r="AJ6028" i="1" a="1"/>
  <c r="AJ6028" i="1" s="1"/>
  <c r="AJ6029" i="1" a="1"/>
  <c r="AJ6029" i="1" s="1"/>
  <c r="AJ6030" i="1" a="1"/>
  <c r="AJ6030" i="1" s="1"/>
  <c r="AJ6031" i="1" a="1"/>
  <c r="AJ6031" i="1" s="1"/>
  <c r="AJ6032" i="1" a="1"/>
  <c r="AJ6032" i="1" s="1"/>
  <c r="AJ6033" i="1" a="1"/>
  <c r="AJ6033" i="1" s="1"/>
  <c r="AJ6034" i="1" a="1"/>
  <c r="AJ6034" i="1" s="1"/>
  <c r="AJ6035" i="1" a="1"/>
  <c r="AJ6035" i="1" s="1"/>
  <c r="AJ6036" i="1" a="1"/>
  <c r="AJ6036" i="1" s="1"/>
  <c r="AJ6037" i="1" a="1"/>
  <c r="AJ6037" i="1" s="1"/>
  <c r="AJ6038" i="1" a="1"/>
  <c r="AJ6038" i="1" s="1"/>
  <c r="AJ6039" i="1" a="1"/>
  <c r="AJ6039" i="1" s="1"/>
  <c r="AJ6040" i="1" a="1"/>
  <c r="AJ6040" i="1" s="1"/>
  <c r="AJ6041" i="1" a="1"/>
  <c r="AJ6041" i="1" s="1"/>
  <c r="AJ6042" i="1" a="1"/>
  <c r="AJ6042" i="1" s="1"/>
  <c r="AJ6043" i="1" a="1"/>
  <c r="AJ6043" i="1" s="1"/>
  <c r="AJ6044" i="1" a="1"/>
  <c r="AJ6044" i="1" s="1"/>
  <c r="AJ6045" i="1" a="1"/>
  <c r="AJ6045" i="1" s="1"/>
  <c r="AJ6046" i="1" a="1"/>
  <c r="AJ6046" i="1" s="1"/>
  <c r="AJ6047" i="1" a="1"/>
  <c r="AJ6047" i="1" s="1"/>
  <c r="AJ6048" i="1" a="1"/>
  <c r="AJ6048" i="1" s="1"/>
  <c r="AJ6049" i="1" a="1"/>
  <c r="AJ6049" i="1" s="1"/>
  <c r="AJ6050" i="1" a="1"/>
  <c r="AJ6050" i="1" s="1"/>
  <c r="AJ6051" i="1" a="1"/>
  <c r="AJ6051" i="1" s="1"/>
  <c r="AJ6052" i="1" a="1"/>
  <c r="AJ6052" i="1" s="1"/>
  <c r="AJ6053" i="1" a="1"/>
  <c r="AJ6053" i="1" s="1"/>
  <c r="AJ6054" i="1" a="1"/>
  <c r="AJ6054" i="1" s="1"/>
  <c r="AJ6055" i="1" a="1"/>
  <c r="AJ6055" i="1" s="1"/>
  <c r="AJ6056" i="1" a="1"/>
  <c r="AJ6056" i="1" s="1"/>
  <c r="AJ6057" i="1" a="1"/>
  <c r="AJ6057" i="1" s="1"/>
  <c r="AJ6058" i="1" a="1"/>
  <c r="AJ6058" i="1" s="1"/>
  <c r="AJ6059" i="1" a="1"/>
  <c r="AJ6059" i="1" s="1"/>
  <c r="AJ6060" i="1" a="1"/>
  <c r="AJ6060" i="1" s="1"/>
  <c r="AJ6061" i="1" a="1"/>
  <c r="AJ6061" i="1" s="1"/>
  <c r="AJ6062" i="1" a="1"/>
  <c r="AJ6062" i="1" s="1"/>
  <c r="AJ6063" i="1" a="1"/>
  <c r="AJ6063" i="1" s="1"/>
  <c r="AJ6064" i="1" a="1"/>
  <c r="AJ6064" i="1" s="1"/>
  <c r="AJ6065" i="1" a="1"/>
  <c r="AJ6065" i="1" s="1"/>
  <c r="AJ6066" i="1" a="1"/>
  <c r="AJ6066" i="1" s="1"/>
  <c r="AJ6067" i="1" a="1"/>
  <c r="AJ6067" i="1" s="1"/>
  <c r="AJ6068" i="1" a="1"/>
  <c r="AJ6068" i="1" s="1"/>
  <c r="AJ6069" i="1" a="1"/>
  <c r="AJ6069" i="1" s="1"/>
  <c r="AJ6070" i="1" a="1"/>
  <c r="AJ6070" i="1" s="1"/>
  <c r="AJ6071" i="1" a="1"/>
  <c r="AJ6071" i="1" s="1"/>
  <c r="AJ6072" i="1" a="1"/>
  <c r="AJ6072" i="1" s="1"/>
  <c r="AJ6073" i="1" a="1"/>
  <c r="AJ6073" i="1" s="1"/>
  <c r="AJ6074" i="1" a="1"/>
  <c r="AJ6074" i="1" s="1"/>
  <c r="AJ6075" i="1" a="1"/>
  <c r="AJ6075" i="1" s="1"/>
  <c r="AJ6076" i="1" a="1"/>
  <c r="AJ6076" i="1" s="1"/>
  <c r="AJ6077" i="1" a="1"/>
  <c r="AJ6077" i="1" s="1"/>
  <c r="AJ6078" i="1" a="1"/>
  <c r="AJ6078" i="1" s="1"/>
  <c r="AJ6079" i="1" a="1"/>
  <c r="AJ6079" i="1" s="1"/>
  <c r="AJ6080" i="1" a="1"/>
  <c r="AJ6080" i="1" s="1"/>
  <c r="AJ6081" i="1" a="1"/>
  <c r="AJ6081" i="1" s="1"/>
  <c r="AJ6082" i="1" a="1"/>
  <c r="AJ6082" i="1" s="1"/>
  <c r="AJ6083" i="1" a="1"/>
  <c r="AJ6083" i="1" s="1"/>
  <c r="AJ6084" i="1" a="1"/>
  <c r="AJ6084" i="1" s="1"/>
  <c r="AJ6085" i="1" a="1"/>
  <c r="AJ6085" i="1" s="1"/>
  <c r="AJ6086" i="1" a="1"/>
  <c r="AJ6086" i="1" s="1"/>
  <c r="AJ6087" i="1" a="1"/>
  <c r="AJ6087" i="1" s="1"/>
  <c r="AJ6088" i="1" a="1"/>
  <c r="AJ6088" i="1" s="1"/>
  <c r="AJ6089" i="1" a="1"/>
  <c r="AJ6089" i="1" s="1"/>
  <c r="AJ6090" i="1" a="1"/>
  <c r="AJ6090" i="1" s="1"/>
  <c r="AJ6091" i="1" a="1"/>
  <c r="AJ6091" i="1" s="1"/>
  <c r="AJ6092" i="1" a="1"/>
  <c r="AJ6092" i="1" s="1"/>
  <c r="AJ6093" i="1" a="1"/>
  <c r="AJ6093" i="1" s="1"/>
  <c r="AJ6094" i="1" a="1"/>
  <c r="AJ6094" i="1" s="1"/>
  <c r="AJ6095" i="1" a="1"/>
  <c r="AJ6095" i="1" s="1"/>
  <c r="AJ6096" i="1" a="1"/>
  <c r="AJ6096" i="1" s="1"/>
  <c r="AJ6097" i="1" a="1"/>
  <c r="AJ6097" i="1" s="1"/>
  <c r="AJ6098" i="1" a="1"/>
  <c r="AJ6098" i="1" s="1"/>
  <c r="AJ6099" i="1" a="1"/>
  <c r="AJ6099" i="1" s="1"/>
  <c r="AJ6100" i="1" a="1"/>
  <c r="AJ6100" i="1" s="1"/>
  <c r="AJ6101" i="1" a="1"/>
  <c r="AJ6101" i="1" s="1"/>
  <c r="AJ6102" i="1" a="1"/>
  <c r="AJ6102" i="1" s="1"/>
  <c r="AJ6103" i="1" a="1"/>
  <c r="AJ6103" i="1" s="1"/>
  <c r="AJ6104" i="1" a="1"/>
  <c r="AJ6104" i="1" s="1"/>
  <c r="AJ6105" i="1" a="1"/>
  <c r="AJ6105" i="1" s="1"/>
  <c r="AJ6106" i="1" a="1"/>
  <c r="AJ6106" i="1" s="1"/>
  <c r="AJ6107" i="1" a="1"/>
  <c r="AJ6107" i="1" s="1"/>
  <c r="AJ6108" i="1" a="1"/>
  <c r="AJ6108" i="1" s="1"/>
  <c r="AJ6109" i="1" a="1"/>
  <c r="AJ6109" i="1" s="1"/>
  <c r="AJ6110" i="1" a="1"/>
  <c r="AJ6110" i="1" s="1"/>
  <c r="AJ6111" i="1" a="1"/>
  <c r="AJ6111" i="1" s="1"/>
  <c r="AJ6112" i="1" a="1"/>
  <c r="AJ6112" i="1" s="1"/>
  <c r="AJ6113" i="1" a="1"/>
  <c r="AJ6113" i="1" s="1"/>
  <c r="AJ6114" i="1" a="1"/>
  <c r="AJ6114" i="1" s="1"/>
  <c r="AJ6115" i="1" a="1"/>
  <c r="AJ6115" i="1" s="1"/>
  <c r="AJ6116" i="1" a="1"/>
  <c r="AJ6116" i="1" s="1"/>
  <c r="AJ6117" i="1" a="1"/>
  <c r="AJ6117" i="1" s="1"/>
  <c r="AJ6118" i="1" a="1"/>
  <c r="AJ6118" i="1" s="1"/>
  <c r="AJ6119" i="1" a="1"/>
  <c r="AJ6119" i="1" s="1"/>
  <c r="AJ6120" i="1" a="1"/>
  <c r="AJ6120" i="1" s="1"/>
  <c r="AJ6121" i="1" a="1"/>
  <c r="AJ6121" i="1" s="1"/>
  <c r="AJ6122" i="1" a="1"/>
  <c r="AJ6122" i="1" s="1"/>
  <c r="AJ6123" i="1" a="1"/>
  <c r="AJ6123" i="1" s="1"/>
  <c r="AJ6124" i="1" a="1"/>
  <c r="AJ6124" i="1" s="1"/>
  <c r="AJ6125" i="1" a="1"/>
  <c r="AJ6125" i="1" s="1"/>
  <c r="AJ6126" i="1" a="1"/>
  <c r="AJ6126" i="1" s="1"/>
  <c r="AJ6127" i="1" a="1"/>
  <c r="AJ6127" i="1" s="1"/>
  <c r="AJ6128" i="1" a="1"/>
  <c r="AJ6128" i="1" s="1"/>
  <c r="AJ6129" i="1" a="1"/>
  <c r="AJ6129" i="1" s="1"/>
  <c r="AJ6130" i="1" a="1"/>
  <c r="AJ6130" i="1" s="1"/>
  <c r="AJ6131" i="1" a="1"/>
  <c r="AJ6131" i="1" s="1"/>
  <c r="AJ6132" i="1" a="1"/>
  <c r="AJ6132" i="1" s="1"/>
  <c r="AJ6133" i="1" a="1"/>
  <c r="AJ6133" i="1" s="1"/>
  <c r="AJ6134" i="1" a="1"/>
  <c r="AJ6134" i="1" s="1"/>
  <c r="AJ6135" i="1" a="1"/>
  <c r="AJ6135" i="1" s="1"/>
  <c r="AJ6136" i="1" a="1"/>
  <c r="AJ6136" i="1" s="1"/>
  <c r="AJ6137" i="1" a="1"/>
  <c r="AJ6137" i="1" s="1"/>
  <c r="AJ6138" i="1" a="1"/>
  <c r="AJ6138" i="1" s="1"/>
  <c r="AJ6139" i="1" a="1"/>
  <c r="AJ6139" i="1" s="1"/>
  <c r="AJ6140" i="1" a="1"/>
  <c r="AJ6140" i="1" s="1"/>
  <c r="AJ6141" i="1" a="1"/>
  <c r="AJ6141" i="1" s="1"/>
  <c r="AJ6142" i="1" a="1"/>
  <c r="AJ6142" i="1" s="1"/>
  <c r="AJ6143" i="1" a="1"/>
  <c r="AJ6143" i="1" s="1"/>
  <c r="AJ6144" i="1" a="1"/>
  <c r="AJ6144" i="1" s="1"/>
  <c r="AJ6145" i="1" a="1"/>
  <c r="AJ6145" i="1" s="1"/>
  <c r="AJ6146" i="1" a="1"/>
  <c r="AJ6146" i="1" s="1"/>
  <c r="AJ6147" i="1" a="1"/>
  <c r="AJ6147" i="1" s="1"/>
  <c r="AJ6148" i="1" a="1"/>
  <c r="AJ6148" i="1" s="1"/>
  <c r="AJ6149" i="1" a="1"/>
  <c r="AJ6149" i="1" s="1"/>
  <c r="AJ6150" i="1" a="1"/>
  <c r="AJ6150" i="1" s="1"/>
  <c r="AJ6151" i="1" a="1"/>
  <c r="AJ6151" i="1" s="1"/>
  <c r="AJ6152" i="1" a="1"/>
  <c r="AJ6152" i="1" s="1"/>
  <c r="AJ6153" i="1" a="1"/>
  <c r="AJ6153" i="1" s="1"/>
  <c r="AJ6154" i="1" a="1"/>
  <c r="AJ6154" i="1" s="1"/>
  <c r="AJ6155" i="1" a="1"/>
  <c r="AJ6155" i="1" s="1"/>
  <c r="AJ6156" i="1" a="1"/>
  <c r="AJ6156" i="1" s="1"/>
  <c r="AJ6157" i="1" a="1"/>
  <c r="AJ6157" i="1" s="1"/>
  <c r="AJ6158" i="1" a="1"/>
  <c r="AJ6158" i="1" s="1"/>
  <c r="AJ6159" i="1" a="1"/>
  <c r="AJ6159" i="1" s="1"/>
  <c r="AJ6160" i="1" a="1"/>
  <c r="AJ6160" i="1" s="1"/>
  <c r="AJ6161" i="1" a="1"/>
  <c r="AJ6161" i="1" s="1"/>
  <c r="AJ6162" i="1" a="1"/>
  <c r="AJ6162" i="1" s="1"/>
  <c r="AJ6163" i="1" a="1"/>
  <c r="AJ6163" i="1" s="1"/>
  <c r="AJ6164" i="1" a="1"/>
  <c r="AJ6164" i="1" s="1"/>
  <c r="AJ6165" i="1" a="1"/>
  <c r="AJ6165" i="1" s="1"/>
  <c r="AJ6166" i="1" a="1"/>
  <c r="AJ6166" i="1" s="1"/>
  <c r="AJ6167" i="1" a="1"/>
  <c r="AJ6167" i="1" s="1"/>
  <c r="AJ6168" i="1" a="1"/>
  <c r="AJ6168" i="1" s="1"/>
  <c r="AJ6169" i="1" a="1"/>
  <c r="AJ6169" i="1" s="1"/>
  <c r="AJ6170" i="1" a="1"/>
  <c r="AJ6170" i="1" s="1"/>
  <c r="AJ6171" i="1" a="1"/>
  <c r="AJ6171" i="1" s="1"/>
  <c r="AJ6172" i="1" a="1"/>
  <c r="AJ6172" i="1" s="1"/>
  <c r="AJ6173" i="1" a="1"/>
  <c r="AJ6173" i="1" s="1"/>
  <c r="AJ6174" i="1" a="1"/>
  <c r="AJ6174" i="1" s="1"/>
  <c r="AJ6175" i="1" a="1"/>
  <c r="AJ6175" i="1" s="1"/>
  <c r="AJ6176" i="1" a="1"/>
  <c r="AJ6176" i="1" s="1"/>
  <c r="AJ6177" i="1" a="1"/>
  <c r="AJ6177" i="1" s="1"/>
  <c r="AJ6178" i="1" a="1"/>
  <c r="AJ6178" i="1" s="1"/>
  <c r="AJ6179" i="1" a="1"/>
  <c r="AJ6179" i="1" s="1"/>
  <c r="AJ6180" i="1" a="1"/>
  <c r="AJ6180" i="1" s="1"/>
  <c r="AJ6181" i="1" a="1"/>
  <c r="AJ6181" i="1" s="1"/>
  <c r="AJ6182" i="1" a="1"/>
  <c r="AJ6182" i="1" s="1"/>
  <c r="AJ6183" i="1" a="1"/>
  <c r="AJ6183" i="1"/>
  <c r="AJ6184" i="1" a="1"/>
  <c r="AJ6184" i="1" s="1"/>
  <c r="AJ6185" i="1" a="1"/>
  <c r="AJ6185" i="1" s="1"/>
  <c r="AJ6186" i="1" a="1"/>
  <c r="AJ6186" i="1" s="1"/>
  <c r="AJ6187" i="1" a="1"/>
  <c r="AJ6187" i="1" s="1"/>
  <c r="AJ6188" i="1" a="1"/>
  <c r="AJ6188" i="1" s="1"/>
  <c r="AJ6189" i="1" a="1"/>
  <c r="AJ6189" i="1" s="1"/>
  <c r="AJ6190" i="1" a="1"/>
  <c r="AJ6190" i="1" s="1"/>
  <c r="AJ6191" i="1" a="1"/>
  <c r="AJ6191" i="1" s="1"/>
  <c r="AJ6192" i="1" a="1"/>
  <c r="AJ6192" i="1" s="1"/>
  <c r="AJ6193" i="1" a="1"/>
  <c r="AJ6193" i="1" s="1"/>
  <c r="AJ6194" i="1" a="1"/>
  <c r="AJ6194" i="1" s="1"/>
  <c r="AJ6195" i="1" a="1"/>
  <c r="AJ6195" i="1" s="1"/>
  <c r="AJ6196" i="1" a="1"/>
  <c r="AJ6196" i="1" s="1"/>
  <c r="AJ6197" i="1" a="1"/>
  <c r="AJ6197" i="1" s="1"/>
  <c r="AJ6198" i="1" a="1"/>
  <c r="AJ6198" i="1" s="1"/>
  <c r="AJ6199" i="1" a="1"/>
  <c r="AJ6199" i="1" s="1"/>
  <c r="AJ6200" i="1" a="1"/>
  <c r="AJ6200" i="1" s="1"/>
  <c r="AJ6201" i="1" a="1"/>
  <c r="AJ6201" i="1" s="1"/>
  <c r="AJ6202" i="1" a="1"/>
  <c r="AJ6202" i="1" s="1"/>
  <c r="AJ6203" i="1" a="1"/>
  <c r="AJ6203" i="1" s="1"/>
  <c r="AJ6204" i="1" a="1"/>
  <c r="AJ6204" i="1" s="1"/>
  <c r="AJ6205" i="1" a="1"/>
  <c r="AJ6205" i="1" s="1"/>
  <c r="AJ6206" i="1" a="1"/>
  <c r="AJ6206" i="1" s="1"/>
  <c r="AJ6207" i="1" a="1"/>
  <c r="AJ6207" i="1" s="1"/>
  <c r="AJ6208" i="1" a="1"/>
  <c r="AJ6208" i="1" s="1"/>
  <c r="AJ6209" i="1" a="1"/>
  <c r="AJ6209" i="1" s="1"/>
  <c r="AJ6210" i="1" a="1"/>
  <c r="AJ6210" i="1" s="1"/>
  <c r="AJ6211" i="1" a="1"/>
  <c r="AJ6211" i="1" s="1"/>
  <c r="AJ6212" i="1" a="1"/>
  <c r="AJ6212" i="1" s="1"/>
  <c r="AJ6213" i="1" a="1"/>
  <c r="AJ6213" i="1" s="1"/>
  <c r="AJ6214" i="1" a="1"/>
  <c r="AJ6214" i="1" s="1"/>
  <c r="AJ6215" i="1" a="1"/>
  <c r="AJ6215" i="1" s="1"/>
  <c r="AJ6216" i="1" a="1"/>
  <c r="AJ6216" i="1" s="1"/>
  <c r="AJ6217" i="1" a="1"/>
  <c r="AJ6217" i="1" s="1"/>
  <c r="AJ6218" i="1" a="1"/>
  <c r="AJ6218" i="1" s="1"/>
  <c r="AJ6219" i="1" a="1"/>
  <c r="AJ6219" i="1" s="1"/>
  <c r="AJ6220" i="1" a="1"/>
  <c r="AJ6220" i="1" s="1"/>
  <c r="AJ6221" i="1" a="1"/>
  <c r="AJ6221" i="1" s="1"/>
  <c r="AJ6222" i="1" a="1"/>
  <c r="AJ6222" i="1" s="1"/>
  <c r="AJ6223" i="1" a="1"/>
  <c r="AJ6223" i="1" s="1"/>
  <c r="AJ6224" i="1" a="1"/>
  <c r="AJ6224" i="1" s="1"/>
  <c r="AJ6225" i="1" a="1"/>
  <c r="AJ6225" i="1" s="1"/>
  <c r="AJ6226" i="1" a="1"/>
  <c r="AJ6226" i="1" s="1"/>
  <c r="AJ6227" i="1" a="1"/>
  <c r="AJ6227" i="1" s="1"/>
  <c r="AJ6228" i="1" a="1"/>
  <c r="AJ6228" i="1" s="1"/>
  <c r="AJ6229" i="1" a="1"/>
  <c r="AJ6229" i="1" s="1"/>
  <c r="AJ6230" i="1" a="1"/>
  <c r="AJ6230" i="1" s="1"/>
  <c r="AJ6231" i="1" a="1"/>
  <c r="AJ6231" i="1" s="1"/>
  <c r="AJ6232" i="1" a="1"/>
  <c r="AJ6232" i="1" s="1"/>
  <c r="AJ6233" i="1" a="1"/>
  <c r="AJ6233" i="1" s="1"/>
  <c r="AJ6234" i="1" a="1"/>
  <c r="AJ6234" i="1" s="1"/>
  <c r="AJ6235" i="1" a="1"/>
  <c r="AJ6235" i="1" s="1"/>
  <c r="AJ6236" i="1" a="1"/>
  <c r="AJ6236" i="1" s="1"/>
  <c r="AJ6237" i="1" a="1"/>
  <c r="AJ6237" i="1" s="1"/>
  <c r="AJ6238" i="1" a="1"/>
  <c r="AJ6238" i="1" s="1"/>
  <c r="AJ6239" i="1" a="1"/>
  <c r="AJ6239" i="1" s="1"/>
  <c r="AJ6240" i="1" a="1"/>
  <c r="AJ6240" i="1" s="1"/>
  <c r="AJ6241" i="1" a="1"/>
  <c r="AJ6241" i="1" s="1"/>
  <c r="AJ6242" i="1" a="1"/>
  <c r="AJ6242" i="1" s="1"/>
  <c r="AJ6243" i="1" a="1"/>
  <c r="AJ6243" i="1" s="1"/>
  <c r="AJ6244" i="1" a="1"/>
  <c r="AJ6244" i="1" s="1"/>
  <c r="AJ6245" i="1" a="1"/>
  <c r="AJ6245" i="1" s="1"/>
  <c r="AJ6246" i="1" a="1"/>
  <c r="AJ6246" i="1" s="1"/>
  <c r="AJ6247" i="1" a="1"/>
  <c r="AJ6247" i="1" s="1"/>
  <c r="AJ6248" i="1" a="1"/>
  <c r="AJ6248" i="1" s="1"/>
  <c r="AJ6249" i="1" a="1"/>
  <c r="AJ6249" i="1" s="1"/>
  <c r="AJ6250" i="1" a="1"/>
  <c r="AJ6250" i="1" s="1"/>
  <c r="AJ6251" i="1" a="1"/>
  <c r="AJ6251" i="1" s="1"/>
  <c r="AJ6252" i="1" a="1"/>
  <c r="AJ6252" i="1" s="1"/>
  <c r="AJ6253" i="1" a="1"/>
  <c r="AJ6253" i="1" s="1"/>
  <c r="AJ6254" i="1" a="1"/>
  <c r="AJ6254" i="1" s="1"/>
  <c r="AJ6255" i="1" a="1"/>
  <c r="AJ6255" i="1" s="1"/>
  <c r="AJ6256" i="1" a="1"/>
  <c r="AJ6256" i="1" s="1"/>
  <c r="AJ6257" i="1" a="1"/>
  <c r="AJ6257" i="1" s="1"/>
  <c r="AJ6258" i="1" a="1"/>
  <c r="AJ6258" i="1" s="1"/>
  <c r="AJ6259" i="1" a="1"/>
  <c r="AJ6259" i="1" s="1"/>
  <c r="AJ6260" i="1" a="1"/>
  <c r="AJ6260" i="1" s="1"/>
  <c r="AJ6261" i="1" a="1"/>
  <c r="AJ6261" i="1" s="1"/>
  <c r="AJ6262" i="1" a="1"/>
  <c r="AJ6262" i="1" s="1"/>
  <c r="AJ6263" i="1" a="1"/>
  <c r="AJ6263" i="1" s="1"/>
  <c r="AJ6264" i="1" a="1"/>
  <c r="AJ6264" i="1" s="1"/>
  <c r="AJ6265" i="1" a="1"/>
  <c r="AJ6265" i="1" s="1"/>
  <c r="AJ6266" i="1" a="1"/>
  <c r="AJ6266" i="1" s="1"/>
  <c r="AJ6267" i="1" a="1"/>
  <c r="AJ6267" i="1" s="1"/>
  <c r="AJ6268" i="1" a="1"/>
  <c r="AJ6268" i="1" s="1"/>
  <c r="AJ6269" i="1" a="1"/>
  <c r="AJ6269" i="1" s="1"/>
  <c r="AJ6270" i="1" a="1"/>
  <c r="AJ6270" i="1" s="1"/>
  <c r="AJ6271" i="1" a="1"/>
  <c r="AJ6271" i="1" s="1"/>
  <c r="AJ6272" i="1" a="1"/>
  <c r="AJ6272" i="1" s="1"/>
  <c r="AJ6273" i="1" a="1"/>
  <c r="AJ6273" i="1" s="1"/>
  <c r="AJ6274" i="1" a="1"/>
  <c r="AJ6274" i="1" s="1"/>
  <c r="AJ6275" i="1" a="1"/>
  <c r="AJ6275" i="1" s="1"/>
  <c r="AJ6276" i="1" a="1"/>
  <c r="AJ6276" i="1" s="1"/>
  <c r="AJ6277" i="1" a="1"/>
  <c r="AJ6277" i="1" s="1"/>
  <c r="AJ6278" i="1" a="1"/>
  <c r="AJ6278" i="1" s="1"/>
  <c r="AJ6279" i="1" a="1"/>
  <c r="AJ6279" i="1" s="1"/>
  <c r="AJ6280" i="1" a="1"/>
  <c r="AJ6280" i="1" s="1"/>
  <c r="AJ6281" i="1" a="1"/>
  <c r="AJ6281" i="1" s="1"/>
  <c r="AJ6282" i="1" a="1"/>
  <c r="AJ6282" i="1" s="1"/>
  <c r="AJ6283" i="1" a="1"/>
  <c r="AJ6283" i="1" s="1"/>
  <c r="AJ6284" i="1" a="1"/>
  <c r="AJ6284" i="1" s="1"/>
  <c r="AJ6285" i="1" a="1"/>
  <c r="AJ6285" i="1" s="1"/>
  <c r="AJ6286" i="1" a="1"/>
  <c r="AJ6286" i="1" s="1"/>
  <c r="AJ6287" i="1" a="1"/>
  <c r="AJ6287" i="1" s="1"/>
  <c r="AJ6288" i="1" a="1"/>
  <c r="AJ6288" i="1" s="1"/>
  <c r="AJ6289" i="1" a="1"/>
  <c r="AJ6289" i="1" s="1"/>
  <c r="AJ6290" i="1" a="1"/>
  <c r="AJ6290" i="1" s="1"/>
  <c r="AJ6291" i="1" a="1"/>
  <c r="AJ6291" i="1"/>
  <c r="AJ6292" i="1" a="1"/>
  <c r="AJ6292" i="1" s="1"/>
  <c r="AJ6293" i="1" a="1"/>
  <c r="AJ6293" i="1" s="1"/>
  <c r="AJ6294" i="1" a="1"/>
  <c r="AJ6294" i="1" s="1"/>
  <c r="AJ6295" i="1" a="1"/>
  <c r="AJ6295" i="1" s="1"/>
  <c r="AJ6296" i="1" a="1"/>
  <c r="AJ6296" i="1" s="1"/>
  <c r="AJ6297" i="1" a="1"/>
  <c r="AJ6297" i="1" s="1"/>
  <c r="AJ6298" i="1" a="1"/>
  <c r="AJ6298" i="1" s="1"/>
  <c r="AJ6299" i="1" a="1"/>
  <c r="AJ6299" i="1" s="1"/>
  <c r="AJ6300" i="1" a="1"/>
  <c r="AJ6300" i="1" s="1"/>
  <c r="AJ6301" i="1" a="1"/>
  <c r="AJ6301" i="1" s="1"/>
  <c r="AJ6302" i="1" a="1"/>
  <c r="AJ6302" i="1" s="1"/>
  <c r="AJ6303" i="1" a="1"/>
  <c r="AJ6303" i="1" s="1"/>
  <c r="AJ6304" i="1" a="1"/>
  <c r="AJ6304" i="1" s="1"/>
  <c r="AJ6305" i="1" a="1"/>
  <c r="AJ6305" i="1" s="1"/>
  <c r="AJ6306" i="1" a="1"/>
  <c r="AJ6306" i="1" s="1"/>
  <c r="AJ6307" i="1" a="1"/>
  <c r="AJ6307" i="1" s="1"/>
  <c r="AJ6308" i="1" a="1"/>
  <c r="AJ6308" i="1" s="1"/>
  <c r="AJ6309" i="1" a="1"/>
  <c r="AJ6309" i="1" s="1"/>
  <c r="AJ6310" i="1" a="1"/>
  <c r="AJ6310" i="1" s="1"/>
  <c r="AJ6311" i="1" a="1"/>
  <c r="AJ6311" i="1" s="1"/>
  <c r="AJ6312" i="1" a="1"/>
  <c r="AJ6312" i="1" s="1"/>
  <c r="AJ6313" i="1" a="1"/>
  <c r="AJ6313" i="1" s="1"/>
  <c r="AJ6314" i="1" a="1"/>
  <c r="AJ6314" i="1" s="1"/>
  <c r="AJ6315" i="1" a="1"/>
  <c r="AJ6315" i="1" s="1"/>
  <c r="AJ6316" i="1" a="1"/>
  <c r="AJ6316" i="1" s="1"/>
  <c r="AJ6317" i="1" a="1"/>
  <c r="AJ6317" i="1" s="1"/>
  <c r="AJ6318" i="1" a="1"/>
  <c r="AJ6318" i="1" s="1"/>
  <c r="AJ6319" i="1" a="1"/>
  <c r="AJ6319" i="1" s="1"/>
  <c r="AJ6320" i="1" a="1"/>
  <c r="AJ6320" i="1" s="1"/>
  <c r="AJ6321" i="1" a="1"/>
  <c r="AJ6321" i="1" s="1"/>
  <c r="AJ6322" i="1" a="1"/>
  <c r="AJ6322" i="1" s="1"/>
  <c r="AJ6323" i="1" a="1"/>
  <c r="AJ6323" i="1" s="1"/>
  <c r="AJ6324" i="1" a="1"/>
  <c r="AJ6324" i="1" s="1"/>
  <c r="AJ6325" i="1" a="1"/>
  <c r="AJ6325" i="1" s="1"/>
  <c r="AJ6326" i="1" a="1"/>
  <c r="AJ6326" i="1" s="1"/>
  <c r="AJ6327" i="1" a="1"/>
  <c r="AJ6327" i="1" s="1"/>
  <c r="AJ6328" i="1" a="1"/>
  <c r="AJ6328" i="1" s="1"/>
  <c r="AJ6329" i="1" a="1"/>
  <c r="AJ6329" i="1" s="1"/>
  <c r="AJ6330" i="1" a="1"/>
  <c r="AJ6330" i="1" s="1"/>
  <c r="AJ6331" i="1" a="1"/>
  <c r="AJ6331" i="1" s="1"/>
  <c r="AJ6332" i="1" a="1"/>
  <c r="AJ6332" i="1" s="1"/>
  <c r="AJ6333" i="1" a="1"/>
  <c r="AJ6333" i="1" s="1"/>
  <c r="AJ6334" i="1" a="1"/>
  <c r="AJ6334" i="1" s="1"/>
  <c r="AJ6335" i="1" a="1"/>
  <c r="AJ6335" i="1" s="1"/>
  <c r="AJ6336" i="1" a="1"/>
  <c r="AJ6336" i="1" s="1"/>
  <c r="AJ6337" i="1" a="1"/>
  <c r="AJ6337" i="1" s="1"/>
  <c r="AJ6338" i="1" a="1"/>
  <c r="AJ6338" i="1" s="1"/>
  <c r="AJ6339" i="1" a="1"/>
  <c r="AJ6339" i="1" s="1"/>
  <c r="AJ6340" i="1" a="1"/>
  <c r="AJ6340" i="1" s="1"/>
  <c r="AJ6341" i="1" a="1"/>
  <c r="AJ6341" i="1" s="1"/>
  <c r="AJ6342" i="1" a="1"/>
  <c r="AJ6342" i="1" s="1"/>
  <c r="AJ6343" i="1" a="1"/>
  <c r="AJ6343" i="1" s="1"/>
  <c r="AJ6344" i="1" a="1"/>
  <c r="AJ6344" i="1" s="1"/>
  <c r="AJ6345" i="1" a="1"/>
  <c r="AJ6345" i="1" s="1"/>
  <c r="AJ6346" i="1" a="1"/>
  <c r="AJ6346" i="1" s="1"/>
  <c r="AJ6347" i="1" a="1"/>
  <c r="AJ6347" i="1" s="1"/>
  <c r="AJ6348" i="1" a="1"/>
  <c r="AJ6348" i="1" s="1"/>
  <c r="AJ6349" i="1" a="1"/>
  <c r="AJ6349" i="1" s="1"/>
  <c r="AJ6350" i="1" a="1"/>
  <c r="AJ6350" i="1" s="1"/>
  <c r="AJ6351" i="1" a="1"/>
  <c r="AJ6351" i="1" s="1"/>
  <c r="AJ6352" i="1" a="1"/>
  <c r="AJ6352" i="1" s="1"/>
  <c r="AJ6353" i="1" a="1"/>
  <c r="AJ6353" i="1" s="1"/>
  <c r="AJ6354" i="1" a="1"/>
  <c r="AJ6354" i="1" s="1"/>
  <c r="AJ6355" i="1" a="1"/>
  <c r="AJ6355" i="1" s="1"/>
  <c r="AJ6356" i="1" a="1"/>
  <c r="AJ6356" i="1" s="1"/>
  <c r="AJ6357" i="1" a="1"/>
  <c r="AJ6357" i="1" s="1"/>
  <c r="AJ6358" i="1" a="1"/>
  <c r="AJ6358" i="1" s="1"/>
  <c r="AJ6359" i="1" a="1"/>
  <c r="AJ6359" i="1" s="1"/>
  <c r="AJ6360" i="1" a="1"/>
  <c r="AJ6360" i="1" s="1"/>
  <c r="AJ6361" i="1" a="1"/>
  <c r="AJ6361" i="1" s="1"/>
  <c r="AJ6362" i="1" a="1"/>
  <c r="AJ6362" i="1" s="1"/>
  <c r="AJ6363" i="1" a="1"/>
  <c r="AJ6363" i="1" s="1"/>
  <c r="AJ6364" i="1" a="1"/>
  <c r="AJ6364" i="1" s="1"/>
  <c r="AJ6365" i="1" a="1"/>
  <c r="AJ6365" i="1" s="1"/>
  <c r="AJ6366" i="1" a="1"/>
  <c r="AJ6366" i="1" s="1"/>
  <c r="AJ6367" i="1" a="1"/>
  <c r="AJ6367" i="1" s="1"/>
  <c r="AJ6368" i="1" a="1"/>
  <c r="AJ6368" i="1" s="1"/>
  <c r="AJ6369" i="1" a="1"/>
  <c r="AJ6369" i="1" s="1"/>
  <c r="AJ6370" i="1" a="1"/>
  <c r="AJ6370" i="1" s="1"/>
  <c r="AJ6371" i="1" a="1"/>
  <c r="AJ6371" i="1" s="1"/>
  <c r="AJ6372" i="1" a="1"/>
  <c r="AJ6372" i="1" s="1"/>
  <c r="AJ6373" i="1" a="1"/>
  <c r="AJ6373" i="1" s="1"/>
  <c r="AJ6374" i="1" a="1"/>
  <c r="AJ6374" i="1" s="1"/>
  <c r="AJ6375" i="1" a="1"/>
  <c r="AJ6375" i="1" s="1"/>
  <c r="AJ6376" i="1" a="1"/>
  <c r="AJ6376" i="1" s="1"/>
  <c r="AJ6377" i="1" a="1"/>
  <c r="AJ6377" i="1" s="1"/>
  <c r="AJ6378" i="1" a="1"/>
  <c r="AJ6378" i="1" s="1"/>
  <c r="AJ6379" i="1" a="1"/>
  <c r="AJ6379" i="1" s="1"/>
  <c r="AJ6380" i="1" a="1"/>
  <c r="AJ6380" i="1" s="1"/>
  <c r="AJ6381" i="1" a="1"/>
  <c r="AJ6381" i="1" s="1"/>
  <c r="AJ6382" i="1" a="1"/>
  <c r="AJ6382" i="1" s="1"/>
  <c r="AJ6383" i="1" a="1"/>
  <c r="AJ6383" i="1" s="1"/>
  <c r="AJ6384" i="1" a="1"/>
  <c r="AJ6384" i="1" s="1"/>
  <c r="AJ6385" i="1" a="1"/>
  <c r="AJ6385" i="1" s="1"/>
  <c r="AJ6386" i="1" a="1"/>
  <c r="AJ6386" i="1" s="1"/>
  <c r="AJ6387" i="1" a="1"/>
  <c r="AJ6387" i="1" s="1"/>
  <c r="AJ6388" i="1" a="1"/>
  <c r="AJ6388" i="1" s="1"/>
  <c r="AJ6389" i="1" a="1"/>
  <c r="AJ6389" i="1" s="1"/>
  <c r="AJ6390" i="1" a="1"/>
  <c r="AJ6390" i="1" s="1"/>
  <c r="AJ6391" i="1" a="1"/>
  <c r="AJ6391" i="1"/>
  <c r="AJ6392" i="1" a="1"/>
  <c r="AJ6392" i="1" s="1"/>
  <c r="AJ6393" i="1" a="1"/>
  <c r="AJ6393" i="1" s="1"/>
  <c r="AJ6394" i="1" a="1"/>
  <c r="AJ6394" i="1" s="1"/>
  <c r="AJ6395" i="1" a="1"/>
  <c r="AJ6395" i="1" s="1"/>
  <c r="AJ6396" i="1" a="1"/>
  <c r="AJ6396" i="1" s="1"/>
  <c r="AJ6397" i="1" a="1"/>
  <c r="AJ6397" i="1" s="1"/>
  <c r="AJ6398" i="1" a="1"/>
  <c r="AJ6398" i="1" s="1"/>
  <c r="AJ6399" i="1" a="1"/>
  <c r="AJ6399" i="1" s="1"/>
  <c r="AJ6400" i="1" a="1"/>
  <c r="AJ6400" i="1" s="1"/>
  <c r="AJ6401" i="1" a="1"/>
  <c r="AJ6401" i="1" s="1"/>
  <c r="AJ6402" i="1" a="1"/>
  <c r="AJ6402" i="1" s="1"/>
  <c r="AJ6403" i="1" a="1"/>
  <c r="AJ6403" i="1" s="1"/>
  <c r="AJ6404" i="1" a="1"/>
  <c r="AJ6404" i="1" s="1"/>
  <c r="AJ6405" i="1" a="1"/>
  <c r="AJ6405" i="1" s="1"/>
  <c r="AJ6406" i="1" a="1"/>
  <c r="AJ6406" i="1" s="1"/>
  <c r="AJ6407" i="1" a="1"/>
  <c r="AJ6407" i="1" s="1"/>
  <c r="AJ6408" i="1" a="1"/>
  <c r="AJ6408" i="1" s="1"/>
  <c r="AJ6409" i="1" a="1"/>
  <c r="AJ6409" i="1" s="1"/>
  <c r="AJ6410" i="1" a="1"/>
  <c r="AJ6410" i="1" s="1"/>
  <c r="AJ6411" i="1" a="1"/>
  <c r="AJ6411" i="1" s="1"/>
  <c r="AJ6412" i="1" a="1"/>
  <c r="AJ6412" i="1" s="1"/>
  <c r="AJ6413" i="1" a="1"/>
  <c r="AJ6413" i="1" s="1"/>
  <c r="AJ6414" i="1" a="1"/>
  <c r="AJ6414" i="1" s="1"/>
  <c r="AJ6415" i="1" a="1"/>
  <c r="AJ6415" i="1" s="1"/>
  <c r="AJ6416" i="1" a="1"/>
  <c r="AJ6416" i="1" s="1"/>
  <c r="AJ6417" i="1" a="1"/>
  <c r="AJ6417" i="1" s="1"/>
  <c r="AJ6418" i="1" a="1"/>
  <c r="AJ6418" i="1" s="1"/>
  <c r="AJ6419" i="1" a="1"/>
  <c r="AJ6419" i="1" s="1"/>
  <c r="AH2" i="1" a="1"/>
  <c r="AH2" i="1"/>
  <c r="AI6418" i="1"/>
  <c r="AI6419" i="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634" i="1"/>
  <c r="AI635" i="1"/>
  <c r="AI636" i="1"/>
  <c r="AI637" i="1"/>
  <c r="AI638" i="1"/>
  <c r="AI639" i="1"/>
  <c r="AI640" i="1"/>
  <c r="AI641" i="1"/>
  <c r="AI642" i="1"/>
  <c r="AI643" i="1"/>
  <c r="AI644" i="1"/>
  <c r="AI645" i="1"/>
  <c r="AI646" i="1"/>
  <c r="AI647" i="1"/>
  <c r="AI648" i="1"/>
  <c r="AI649" i="1"/>
  <c r="AI650" i="1"/>
  <c r="AI651" i="1"/>
  <c r="AI652" i="1"/>
  <c r="AI653" i="1"/>
  <c r="AI654" i="1"/>
  <c r="AI655" i="1"/>
  <c r="AI656" i="1"/>
  <c r="AI657" i="1"/>
  <c r="AI658" i="1"/>
  <c r="AI659" i="1"/>
  <c r="AI660" i="1"/>
  <c r="AI661" i="1"/>
  <c r="AI662" i="1"/>
  <c r="AI663" i="1"/>
  <c r="AI664" i="1"/>
  <c r="AI665" i="1"/>
  <c r="AI666" i="1"/>
  <c r="AI667" i="1"/>
  <c r="AI668" i="1"/>
  <c r="AI669" i="1"/>
  <c r="AI670" i="1"/>
  <c r="AI671" i="1"/>
  <c r="AI672" i="1"/>
  <c r="AI673" i="1"/>
  <c r="AI674" i="1"/>
  <c r="AI675" i="1"/>
  <c r="AI676" i="1"/>
  <c r="AI677" i="1"/>
  <c r="AI678" i="1"/>
  <c r="AI679" i="1"/>
  <c r="AI680" i="1"/>
  <c r="AI681" i="1"/>
  <c r="AI682" i="1"/>
  <c r="AI683" i="1"/>
  <c r="AI684" i="1"/>
  <c r="AI685" i="1"/>
  <c r="AI686" i="1"/>
  <c r="AI687" i="1"/>
  <c r="AI688" i="1"/>
  <c r="AI689" i="1"/>
  <c r="AI690" i="1"/>
  <c r="AI691" i="1"/>
  <c r="AI692" i="1"/>
  <c r="AI693" i="1"/>
  <c r="AI694" i="1"/>
  <c r="AI695" i="1"/>
  <c r="AI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720" i="1"/>
  <c r="AI721" i="1"/>
  <c r="AI722" i="1"/>
  <c r="AI723" i="1"/>
  <c r="AI724" i="1"/>
  <c r="AI725" i="1"/>
  <c r="AI726" i="1"/>
  <c r="AI727" i="1"/>
  <c r="AI728" i="1"/>
  <c r="AI729" i="1"/>
  <c r="AI730" i="1"/>
  <c r="AI731" i="1"/>
  <c r="AI732" i="1"/>
  <c r="AI733" i="1"/>
  <c r="AI734" i="1"/>
  <c r="AI735" i="1"/>
  <c r="AI736" i="1"/>
  <c r="AI737" i="1"/>
  <c r="AI738" i="1"/>
  <c r="AI739" i="1"/>
  <c r="AI740" i="1"/>
  <c r="AI741" i="1"/>
  <c r="AI742" i="1"/>
  <c r="AI743" i="1"/>
  <c r="AI744" i="1"/>
  <c r="AI745" i="1"/>
  <c r="AI746" i="1"/>
  <c r="AI747" i="1"/>
  <c r="AI748" i="1"/>
  <c r="AI749" i="1"/>
  <c r="AI750" i="1"/>
  <c r="AI751" i="1"/>
  <c r="AI752" i="1"/>
  <c r="AI753" i="1"/>
  <c r="AI754" i="1"/>
  <c r="AI755" i="1"/>
  <c r="AI756" i="1"/>
  <c r="AI757" i="1"/>
  <c r="AI758" i="1"/>
  <c r="AI759" i="1"/>
  <c r="AI760" i="1"/>
  <c r="AI761" i="1"/>
  <c r="AI762" i="1"/>
  <c r="AI763" i="1"/>
  <c r="AI764" i="1"/>
  <c r="AI765" i="1"/>
  <c r="AI766" i="1"/>
  <c r="AI767" i="1"/>
  <c r="AI768" i="1"/>
  <c r="AI769" i="1"/>
  <c r="AI770" i="1"/>
  <c r="AI771" i="1"/>
  <c r="AI772" i="1"/>
  <c r="AI773" i="1"/>
  <c r="AI774" i="1"/>
  <c r="AI775" i="1"/>
  <c r="AI776" i="1"/>
  <c r="AI777" i="1"/>
  <c r="AI778" i="1"/>
  <c r="AI779" i="1"/>
  <c r="AI780" i="1"/>
  <c r="AI781" i="1"/>
  <c r="AI782" i="1"/>
  <c r="AI783" i="1"/>
  <c r="AI784" i="1"/>
  <c r="AI785" i="1"/>
  <c r="AI786" i="1"/>
  <c r="AI787" i="1"/>
  <c r="AI788" i="1"/>
  <c r="AI789" i="1"/>
  <c r="AI790" i="1"/>
  <c r="AI791" i="1"/>
  <c r="AI792" i="1"/>
  <c r="AI793" i="1"/>
  <c r="AI794" i="1"/>
  <c r="AI795" i="1"/>
  <c r="AI796" i="1"/>
  <c r="AI797" i="1"/>
  <c r="AI798" i="1"/>
  <c r="AI799" i="1"/>
  <c r="AI800" i="1"/>
  <c r="AI801" i="1"/>
  <c r="AI802" i="1"/>
  <c r="AI803" i="1"/>
  <c r="AI804" i="1"/>
  <c r="AI805" i="1"/>
  <c r="AI806" i="1"/>
  <c r="AI807" i="1"/>
  <c r="AI808" i="1"/>
  <c r="AI809" i="1"/>
  <c r="AI810" i="1"/>
  <c r="AI811" i="1"/>
  <c r="AI812" i="1"/>
  <c r="AI813" i="1"/>
  <c r="AI814" i="1"/>
  <c r="AI815" i="1"/>
  <c r="AI816" i="1"/>
  <c r="AI817" i="1"/>
  <c r="AI818" i="1"/>
  <c r="AI819" i="1"/>
  <c r="AI820" i="1"/>
  <c r="AI821" i="1"/>
  <c r="AI822" i="1"/>
  <c r="AI823" i="1"/>
  <c r="AI824" i="1"/>
  <c r="AI825" i="1"/>
  <c r="AI826" i="1"/>
  <c r="AI827" i="1"/>
  <c r="AI828" i="1"/>
  <c r="AI829" i="1"/>
  <c r="AI830" i="1"/>
  <c r="AI831" i="1"/>
  <c r="AI832" i="1"/>
  <c r="AI833" i="1"/>
  <c r="AI834" i="1"/>
  <c r="AI835" i="1"/>
  <c r="AI836" i="1"/>
  <c r="AI837" i="1"/>
  <c r="AI838" i="1"/>
  <c r="AI839" i="1"/>
  <c r="AI840" i="1"/>
  <c r="AI841" i="1"/>
  <c r="AI842" i="1"/>
  <c r="AI843" i="1"/>
  <c r="AI844" i="1"/>
  <c r="AI845" i="1"/>
  <c r="AI846" i="1"/>
  <c r="AI847" i="1"/>
  <c r="AI848" i="1"/>
  <c r="AI849" i="1"/>
  <c r="AI850" i="1"/>
  <c r="AI851" i="1"/>
  <c r="AI852" i="1"/>
  <c r="AI853" i="1"/>
  <c r="AI854" i="1"/>
  <c r="AI855" i="1"/>
  <c r="AI856" i="1"/>
  <c r="AI857" i="1"/>
  <c r="AI858" i="1"/>
  <c r="AI859" i="1"/>
  <c r="AI860" i="1"/>
  <c r="AI861" i="1"/>
  <c r="AI862" i="1"/>
  <c r="AI863" i="1"/>
  <c r="AI864" i="1"/>
  <c r="AI865" i="1"/>
  <c r="AI866" i="1"/>
  <c r="AI867" i="1"/>
  <c r="AI868" i="1"/>
  <c r="AI869" i="1"/>
  <c r="AI870" i="1"/>
  <c r="AI871" i="1"/>
  <c r="AI872" i="1"/>
  <c r="AI873" i="1"/>
  <c r="AI874" i="1"/>
  <c r="AI875" i="1"/>
  <c r="AI876" i="1"/>
  <c r="AI877" i="1"/>
  <c r="AI878" i="1"/>
  <c r="AI879" i="1"/>
  <c r="AI880" i="1"/>
  <c r="AI881" i="1"/>
  <c r="AI882" i="1"/>
  <c r="AI883" i="1"/>
  <c r="AI884" i="1"/>
  <c r="AI885" i="1"/>
  <c r="AI886" i="1"/>
  <c r="AI887" i="1"/>
  <c r="AI888" i="1"/>
  <c r="AI889" i="1"/>
  <c r="AI890" i="1"/>
  <c r="AI891" i="1"/>
  <c r="AI892" i="1"/>
  <c r="AI893" i="1"/>
  <c r="AI894" i="1"/>
  <c r="AI895" i="1"/>
  <c r="AI896" i="1"/>
  <c r="AI897" i="1"/>
  <c r="AI898" i="1"/>
  <c r="AI899" i="1"/>
  <c r="AI900" i="1"/>
  <c r="AI901" i="1"/>
  <c r="AI902" i="1"/>
  <c r="AI903" i="1"/>
  <c r="AI904" i="1"/>
  <c r="AI905" i="1"/>
  <c r="AI906" i="1"/>
  <c r="AI907" i="1"/>
  <c r="AI908" i="1"/>
  <c r="AI909" i="1"/>
  <c r="AI910" i="1"/>
  <c r="AI911" i="1"/>
  <c r="AI912" i="1"/>
  <c r="AI913" i="1"/>
  <c r="AI914" i="1"/>
  <c r="AI915" i="1"/>
  <c r="AI916" i="1"/>
  <c r="AI917" i="1"/>
  <c r="AI918" i="1"/>
  <c r="AI919" i="1"/>
  <c r="AI920" i="1"/>
  <c r="AI921" i="1"/>
  <c r="AI922" i="1"/>
  <c r="AI923" i="1"/>
  <c r="AI924" i="1"/>
  <c r="AI925" i="1"/>
  <c r="AI926" i="1"/>
  <c r="AI927" i="1"/>
  <c r="AI928" i="1"/>
  <c r="AI929" i="1"/>
  <c r="AI930" i="1"/>
  <c r="AI931" i="1"/>
  <c r="AI932" i="1"/>
  <c r="AI933" i="1"/>
  <c r="AI934" i="1"/>
  <c r="AI935" i="1"/>
  <c r="AI936" i="1"/>
  <c r="AI937" i="1"/>
  <c r="AI938" i="1"/>
  <c r="AI939" i="1"/>
  <c r="AI940" i="1"/>
  <c r="AI941" i="1"/>
  <c r="AI942" i="1"/>
  <c r="AI943" i="1"/>
  <c r="AI944" i="1"/>
  <c r="AI945" i="1"/>
  <c r="AI946" i="1"/>
  <c r="AI947" i="1"/>
  <c r="AI948" i="1"/>
  <c r="AI949" i="1"/>
  <c r="AI950" i="1"/>
  <c r="AI951" i="1"/>
  <c r="AI952" i="1"/>
  <c r="AI953" i="1"/>
  <c r="AI954" i="1"/>
  <c r="AI955" i="1"/>
  <c r="AI956" i="1"/>
  <c r="AI957" i="1"/>
  <c r="AI958" i="1"/>
  <c r="AI959" i="1"/>
  <c r="AI960" i="1"/>
  <c r="AI961" i="1"/>
  <c r="AI962" i="1"/>
  <c r="AI963" i="1"/>
  <c r="AI964" i="1"/>
  <c r="AI965" i="1"/>
  <c r="AI966" i="1"/>
  <c r="AI967" i="1"/>
  <c r="AI968" i="1"/>
  <c r="AI969" i="1"/>
  <c r="AI970" i="1"/>
  <c r="AI971" i="1"/>
  <c r="AI972" i="1"/>
  <c r="AI973" i="1"/>
  <c r="AI974" i="1"/>
  <c r="AI975" i="1"/>
  <c r="AI976" i="1"/>
  <c r="AI977" i="1"/>
  <c r="AI978" i="1"/>
  <c r="AI979" i="1"/>
  <c r="AI980" i="1"/>
  <c r="AI981" i="1"/>
  <c r="AI982" i="1"/>
  <c r="AI983" i="1"/>
  <c r="AI984" i="1"/>
  <c r="AI985" i="1"/>
  <c r="AI986" i="1"/>
  <c r="AI987" i="1"/>
  <c r="AI988" i="1"/>
  <c r="AI989" i="1"/>
  <c r="AI990" i="1"/>
  <c r="AI991" i="1"/>
  <c r="AI992" i="1"/>
  <c r="AI993" i="1"/>
  <c r="AI994" i="1"/>
  <c r="AI995" i="1"/>
  <c r="AI996" i="1"/>
  <c r="AI997" i="1"/>
  <c r="AI998" i="1"/>
  <c r="AI999" i="1"/>
  <c r="AI1000" i="1"/>
  <c r="AI1001" i="1"/>
  <c r="AI1002" i="1"/>
  <c r="AI1003" i="1"/>
  <c r="AI1004" i="1"/>
  <c r="AI1005" i="1"/>
  <c r="AI1006" i="1"/>
  <c r="AI1007" i="1"/>
  <c r="AI1008" i="1"/>
  <c r="AI1009" i="1"/>
  <c r="AI1010" i="1"/>
  <c r="AI1011" i="1"/>
  <c r="AI1012" i="1"/>
  <c r="AI1013" i="1"/>
  <c r="AI1014" i="1"/>
  <c r="AI1015" i="1"/>
  <c r="AI1016" i="1"/>
  <c r="AI1017" i="1"/>
  <c r="AI1018" i="1"/>
  <c r="AI1019" i="1"/>
  <c r="AI1020" i="1"/>
  <c r="AI1021" i="1"/>
  <c r="AI1022" i="1"/>
  <c r="AI1023" i="1"/>
  <c r="AI1024" i="1"/>
  <c r="AI1025" i="1"/>
  <c r="AI1026" i="1"/>
  <c r="AI1027" i="1"/>
  <c r="AI1028" i="1"/>
  <c r="AI1029" i="1"/>
  <c r="AI1030" i="1"/>
  <c r="AI1031" i="1"/>
  <c r="AI1032" i="1"/>
  <c r="AI1033" i="1"/>
  <c r="AI1034" i="1"/>
  <c r="AI1035" i="1"/>
  <c r="AI1036" i="1"/>
  <c r="AI1037" i="1"/>
  <c r="AI1038" i="1"/>
  <c r="AI1039" i="1"/>
  <c r="AI1040" i="1"/>
  <c r="AI1041" i="1"/>
  <c r="AI1042" i="1"/>
  <c r="AI1043" i="1"/>
  <c r="AI1044" i="1"/>
  <c r="AI1045" i="1"/>
  <c r="AI1046" i="1"/>
  <c r="AI1047" i="1"/>
  <c r="AI1048" i="1"/>
  <c r="AI1049" i="1"/>
  <c r="AI1050" i="1"/>
  <c r="AI1051" i="1"/>
  <c r="AI1052" i="1"/>
  <c r="AI1053" i="1"/>
  <c r="AI1054" i="1"/>
  <c r="AI1055" i="1"/>
  <c r="AI1056" i="1"/>
  <c r="AI1057" i="1"/>
  <c r="AI1058" i="1"/>
  <c r="AI1059" i="1"/>
  <c r="AI1060" i="1"/>
  <c r="AI1061" i="1"/>
  <c r="AI1062" i="1"/>
  <c r="AI1063" i="1"/>
  <c r="AI1064" i="1"/>
  <c r="AI1065" i="1"/>
  <c r="AI1066" i="1"/>
  <c r="AI1067" i="1"/>
  <c r="AI1068" i="1"/>
  <c r="AI1069" i="1"/>
  <c r="AI1070" i="1"/>
  <c r="AI1071" i="1"/>
  <c r="AI1072" i="1"/>
  <c r="AI1073" i="1"/>
  <c r="AI1074" i="1"/>
  <c r="AI1075" i="1"/>
  <c r="AI1076" i="1"/>
  <c r="AI1077" i="1"/>
  <c r="AI1078" i="1"/>
  <c r="AI1079" i="1"/>
  <c r="AI1080" i="1"/>
  <c r="AI1081" i="1"/>
  <c r="AI1082" i="1"/>
  <c r="AI1083" i="1"/>
  <c r="AI1084" i="1"/>
  <c r="AI1085" i="1"/>
  <c r="AI1086" i="1"/>
  <c r="AI1087" i="1"/>
  <c r="AI1088" i="1"/>
  <c r="AI1089" i="1"/>
  <c r="AI1090" i="1"/>
  <c r="AI1091" i="1"/>
  <c r="AI1092" i="1"/>
  <c r="AI1093" i="1"/>
  <c r="AI1094" i="1"/>
  <c r="AI1095" i="1"/>
  <c r="AI1096" i="1"/>
  <c r="AI1097" i="1"/>
  <c r="AI1098" i="1"/>
  <c r="AI1099" i="1"/>
  <c r="AI1100" i="1"/>
  <c r="AI1101" i="1"/>
  <c r="AI1102" i="1"/>
  <c r="AI1103" i="1"/>
  <c r="AI1104" i="1"/>
  <c r="AI1105" i="1"/>
  <c r="AI1106" i="1"/>
  <c r="AI1107" i="1"/>
  <c r="AI1108" i="1"/>
  <c r="AI1109" i="1"/>
  <c r="AI1110" i="1"/>
  <c r="AI1111" i="1"/>
  <c r="AI1112" i="1"/>
  <c r="AI1113" i="1"/>
  <c r="AI1114" i="1"/>
  <c r="AI1115" i="1"/>
  <c r="AI1116" i="1"/>
  <c r="AI1117" i="1"/>
  <c r="AI1118" i="1"/>
  <c r="AI1119" i="1"/>
  <c r="AI1120" i="1"/>
  <c r="AI1121" i="1"/>
  <c r="AI1122" i="1"/>
  <c r="AI1123" i="1"/>
  <c r="AI1124" i="1"/>
  <c r="AI1125" i="1"/>
  <c r="AI1126" i="1"/>
  <c r="AI1127" i="1"/>
  <c r="AI1128" i="1"/>
  <c r="AI1129" i="1"/>
  <c r="AI1130" i="1"/>
  <c r="AI1131" i="1"/>
  <c r="AI1132" i="1"/>
  <c r="AI1133" i="1"/>
  <c r="AI1134" i="1"/>
  <c r="AI1135" i="1"/>
  <c r="AI1136" i="1"/>
  <c r="AI1137" i="1"/>
  <c r="AI1138" i="1"/>
  <c r="AI1139" i="1"/>
  <c r="AI1140" i="1"/>
  <c r="AI1141" i="1"/>
  <c r="AI1142" i="1"/>
  <c r="AI1143" i="1"/>
  <c r="AI1144" i="1"/>
  <c r="AI1145" i="1"/>
  <c r="AI1146" i="1"/>
  <c r="AI1147" i="1"/>
  <c r="AI1148" i="1"/>
  <c r="AI1149" i="1"/>
  <c r="AI1150" i="1"/>
  <c r="AI1151" i="1"/>
  <c r="AI1152" i="1"/>
  <c r="AI1153" i="1"/>
  <c r="AI1154" i="1"/>
  <c r="AI1155" i="1"/>
  <c r="AI1156" i="1"/>
  <c r="AI1157" i="1"/>
  <c r="AI1158" i="1"/>
  <c r="AI1159" i="1"/>
  <c r="AI1160" i="1"/>
  <c r="AI1161" i="1"/>
  <c r="AI1162" i="1"/>
  <c r="AI1163" i="1"/>
  <c r="AI1164" i="1"/>
  <c r="AI1165" i="1"/>
  <c r="AI1166" i="1"/>
  <c r="AI1167" i="1"/>
  <c r="AI1168" i="1"/>
  <c r="AI1169" i="1"/>
  <c r="AI1170" i="1"/>
  <c r="AI1171" i="1"/>
  <c r="AI1172" i="1"/>
  <c r="AI1173" i="1"/>
  <c r="AI1174" i="1"/>
  <c r="AI1175" i="1"/>
  <c r="AI1176" i="1"/>
  <c r="AI1177" i="1"/>
  <c r="AI1178" i="1"/>
  <c r="AI1179" i="1"/>
  <c r="AI1180" i="1"/>
  <c r="AI1181" i="1"/>
  <c r="AI1182" i="1"/>
  <c r="AI1183" i="1"/>
  <c r="AI1184" i="1"/>
  <c r="AI1185" i="1"/>
  <c r="AI1186" i="1"/>
  <c r="AI1187" i="1"/>
  <c r="AI1188" i="1"/>
  <c r="AI1189" i="1"/>
  <c r="AI1190" i="1"/>
  <c r="AI1191" i="1"/>
  <c r="AI1192" i="1"/>
  <c r="AI1193" i="1"/>
  <c r="AI1194" i="1"/>
  <c r="AI1195" i="1"/>
  <c r="AI1196" i="1"/>
  <c r="AI1197" i="1"/>
  <c r="AI1198" i="1"/>
  <c r="AI1199" i="1"/>
  <c r="AI1200" i="1"/>
  <c r="AI1201" i="1"/>
  <c r="AI1202" i="1"/>
  <c r="AI1203" i="1"/>
  <c r="AI1204" i="1"/>
  <c r="AI1205" i="1"/>
  <c r="AI1206" i="1"/>
  <c r="AI1207" i="1"/>
  <c r="AI1208" i="1"/>
  <c r="AI1209" i="1"/>
  <c r="AI1210" i="1"/>
  <c r="AI1211" i="1"/>
  <c r="AI1212" i="1"/>
  <c r="AI1213" i="1"/>
  <c r="AI1214" i="1"/>
  <c r="AI1215" i="1"/>
  <c r="AI1216" i="1"/>
  <c r="AI1217" i="1"/>
  <c r="AI1218" i="1"/>
  <c r="AI1219" i="1"/>
  <c r="AI1220" i="1"/>
  <c r="AI1221" i="1"/>
  <c r="AI1222" i="1"/>
  <c r="AI1223" i="1"/>
  <c r="AI1224" i="1"/>
  <c r="AI1225" i="1"/>
  <c r="AI1226" i="1"/>
  <c r="AI1227" i="1"/>
  <c r="AI1228" i="1"/>
  <c r="AI1229" i="1"/>
  <c r="AI1230" i="1"/>
  <c r="AI1231" i="1"/>
  <c r="AI1232" i="1"/>
  <c r="AI1233" i="1"/>
  <c r="AI1234" i="1"/>
  <c r="AI1235" i="1"/>
  <c r="AI1236" i="1"/>
  <c r="AI1237" i="1"/>
  <c r="AI1238" i="1"/>
  <c r="AI1239" i="1"/>
  <c r="AI1240" i="1"/>
  <c r="AI1241" i="1"/>
  <c r="AI1242" i="1"/>
  <c r="AI1243" i="1"/>
  <c r="AI1244" i="1"/>
  <c r="AI1245" i="1"/>
  <c r="AI1246" i="1"/>
  <c r="AI1247" i="1"/>
  <c r="AI1248" i="1"/>
  <c r="AI1249" i="1"/>
  <c r="AI1250" i="1"/>
  <c r="AI1251" i="1"/>
  <c r="AI1252" i="1"/>
  <c r="AI1253" i="1"/>
  <c r="AI1254" i="1"/>
  <c r="AI1255" i="1"/>
  <c r="AI1256" i="1"/>
  <c r="AI1257" i="1"/>
  <c r="AI1258" i="1"/>
  <c r="AI1259" i="1"/>
  <c r="AI1260" i="1"/>
  <c r="AI1261" i="1"/>
  <c r="AI1262" i="1"/>
  <c r="AI1263" i="1"/>
  <c r="AI1264" i="1"/>
  <c r="AI1265" i="1"/>
  <c r="AI1266" i="1"/>
  <c r="AI1267" i="1"/>
  <c r="AI1268" i="1"/>
  <c r="AI1269" i="1"/>
  <c r="AI1270" i="1"/>
  <c r="AI1271" i="1"/>
  <c r="AI1272" i="1"/>
  <c r="AI1273" i="1"/>
  <c r="AI1274" i="1"/>
  <c r="AI1275" i="1"/>
  <c r="AI1276" i="1"/>
  <c r="AI1277" i="1"/>
  <c r="AI1278" i="1"/>
  <c r="AI1279" i="1"/>
  <c r="AI1280" i="1"/>
  <c r="AI1281" i="1"/>
  <c r="AI1282" i="1"/>
  <c r="AI1283" i="1"/>
  <c r="AI1284" i="1"/>
  <c r="AI1285" i="1"/>
  <c r="AI1286" i="1"/>
  <c r="AI1287" i="1"/>
  <c r="AI1288" i="1"/>
  <c r="AI1289" i="1"/>
  <c r="AI1290" i="1"/>
  <c r="AI1291" i="1"/>
  <c r="AI1292" i="1"/>
  <c r="AI1293" i="1"/>
  <c r="AI1294" i="1"/>
  <c r="AI1295" i="1"/>
  <c r="AI1296" i="1"/>
  <c r="AI1297" i="1"/>
  <c r="AI1298" i="1"/>
  <c r="AI1299" i="1"/>
  <c r="AI1300" i="1"/>
  <c r="AI1301" i="1"/>
  <c r="AI1302" i="1"/>
  <c r="AI1303" i="1"/>
  <c r="AI1304" i="1"/>
  <c r="AI1305" i="1"/>
  <c r="AI1306" i="1"/>
  <c r="AI1307" i="1"/>
  <c r="AI1308" i="1"/>
  <c r="AI1309" i="1"/>
  <c r="AI1310" i="1"/>
  <c r="AI1311" i="1"/>
  <c r="AI1312" i="1"/>
  <c r="AI1313" i="1"/>
  <c r="AI1314" i="1"/>
  <c r="AI1315" i="1"/>
  <c r="AI1316" i="1"/>
  <c r="AI1317" i="1"/>
  <c r="AI1318" i="1"/>
  <c r="AI1319" i="1"/>
  <c r="AI1320" i="1"/>
  <c r="AI1321" i="1"/>
  <c r="AI1322" i="1"/>
  <c r="AI1323" i="1"/>
  <c r="AI1324" i="1"/>
  <c r="AI1325" i="1"/>
  <c r="AI1326" i="1"/>
  <c r="AI1327" i="1"/>
  <c r="AI1328" i="1"/>
  <c r="AI1329" i="1"/>
  <c r="AI1330" i="1"/>
  <c r="AI1331" i="1"/>
  <c r="AI1332" i="1"/>
  <c r="AI1333" i="1"/>
  <c r="AI1334" i="1"/>
  <c r="AI1335" i="1"/>
  <c r="AI1336" i="1"/>
  <c r="AI1337" i="1"/>
  <c r="AI1338" i="1"/>
  <c r="AI1339" i="1"/>
  <c r="AI1340" i="1"/>
  <c r="AI1341" i="1"/>
  <c r="AI1342" i="1"/>
  <c r="AI1343" i="1"/>
  <c r="AI1344" i="1"/>
  <c r="AI1345" i="1"/>
  <c r="AI1346" i="1"/>
  <c r="AI1347" i="1"/>
  <c r="AI1348" i="1"/>
  <c r="AI1349" i="1"/>
  <c r="AI1350" i="1"/>
  <c r="AI1351" i="1"/>
  <c r="AI1352" i="1"/>
  <c r="AI1353" i="1"/>
  <c r="AI1354" i="1"/>
  <c r="AI1355" i="1"/>
  <c r="AI1356" i="1"/>
  <c r="AI1357" i="1"/>
  <c r="AI1358" i="1"/>
  <c r="AI1359" i="1"/>
  <c r="AI1360" i="1"/>
  <c r="AI1361" i="1"/>
  <c r="AI1362" i="1"/>
  <c r="AI1363" i="1"/>
  <c r="AI1364" i="1"/>
  <c r="AI1365" i="1"/>
  <c r="AI1366" i="1"/>
  <c r="AI1367" i="1"/>
  <c r="AI1368" i="1"/>
  <c r="AI1369" i="1"/>
  <c r="AI1370" i="1"/>
  <c r="AI1371" i="1"/>
  <c r="AI1372" i="1"/>
  <c r="AI1373" i="1"/>
  <c r="AI1374" i="1"/>
  <c r="AI1375" i="1"/>
  <c r="AI1376" i="1"/>
  <c r="AI1377" i="1"/>
  <c r="AI1378" i="1"/>
  <c r="AI1379" i="1"/>
  <c r="AI1380" i="1"/>
  <c r="AI1381" i="1"/>
  <c r="AI1382" i="1"/>
  <c r="AI1383" i="1"/>
  <c r="AI1384" i="1"/>
  <c r="AI1385" i="1"/>
  <c r="AI1386" i="1"/>
  <c r="AI1387" i="1"/>
  <c r="AI1388" i="1"/>
  <c r="AI1389" i="1"/>
  <c r="AI1390" i="1"/>
  <c r="AI1391" i="1"/>
  <c r="AI1392" i="1"/>
  <c r="AI1393" i="1"/>
  <c r="AI1394" i="1"/>
  <c r="AI1395" i="1"/>
  <c r="AI1396" i="1"/>
  <c r="AI1397" i="1"/>
  <c r="AI1398" i="1"/>
  <c r="AI1399" i="1"/>
  <c r="AI1400" i="1"/>
  <c r="AI1401" i="1"/>
  <c r="AI1402" i="1"/>
  <c r="AI1403" i="1"/>
  <c r="AI1404" i="1"/>
  <c r="AI1405" i="1"/>
  <c r="AI1406" i="1"/>
  <c r="AI1407" i="1"/>
  <c r="AI1408" i="1"/>
  <c r="AI1409" i="1"/>
  <c r="AI1410" i="1"/>
  <c r="AI1411" i="1"/>
  <c r="AI1412" i="1"/>
  <c r="AI1413" i="1"/>
  <c r="AI1414" i="1"/>
  <c r="AI1415" i="1"/>
  <c r="AI1416" i="1"/>
  <c r="AI1417" i="1"/>
  <c r="AI1418" i="1"/>
  <c r="AI1419" i="1"/>
  <c r="AI1420" i="1"/>
  <c r="AI1421" i="1"/>
  <c r="AI1422" i="1"/>
  <c r="AI1423" i="1"/>
  <c r="AI1424" i="1"/>
  <c r="AI1425" i="1"/>
  <c r="AI1426" i="1"/>
  <c r="AI1427" i="1"/>
  <c r="AI1428" i="1"/>
  <c r="AI1429" i="1"/>
  <c r="AI1430" i="1"/>
  <c r="AI1431" i="1"/>
  <c r="AI1432" i="1"/>
  <c r="AI1433" i="1"/>
  <c r="AI1434" i="1"/>
  <c r="AI1435" i="1"/>
  <c r="AI1436" i="1"/>
  <c r="AI1437" i="1"/>
  <c r="AI1438" i="1"/>
  <c r="AI1439" i="1"/>
  <c r="AI1440" i="1"/>
  <c r="AI1441" i="1"/>
  <c r="AI1442" i="1"/>
  <c r="AI1443" i="1"/>
  <c r="AI1444" i="1"/>
  <c r="AI1445" i="1"/>
  <c r="AI1446" i="1"/>
  <c r="AI1447" i="1"/>
  <c r="AI1448" i="1"/>
  <c r="AI1449" i="1"/>
  <c r="AI1450" i="1"/>
  <c r="AI1451" i="1"/>
  <c r="AI1452" i="1"/>
  <c r="AI1453" i="1"/>
  <c r="AI1454" i="1"/>
  <c r="AI1455" i="1"/>
  <c r="AI1456" i="1"/>
  <c r="AI1457" i="1"/>
  <c r="AI1458" i="1"/>
  <c r="AI1459" i="1"/>
  <c r="AI1460" i="1"/>
  <c r="AI1461" i="1"/>
  <c r="AI1462" i="1"/>
  <c r="AI1463" i="1"/>
  <c r="AI1464" i="1"/>
  <c r="AI1465" i="1"/>
  <c r="AI1466" i="1"/>
  <c r="AI1467" i="1"/>
  <c r="AI1468" i="1"/>
  <c r="AI1469" i="1"/>
  <c r="AI1470" i="1"/>
  <c r="AI1471" i="1"/>
  <c r="AI1472" i="1"/>
  <c r="AI1473" i="1"/>
  <c r="AI1474" i="1"/>
  <c r="AI1475" i="1"/>
  <c r="AI1476" i="1"/>
  <c r="AI1477" i="1"/>
  <c r="AI1478" i="1"/>
  <c r="AI1479" i="1"/>
  <c r="AI1480" i="1"/>
  <c r="AI1481" i="1"/>
  <c r="AI1482" i="1"/>
  <c r="AI1483" i="1"/>
  <c r="AI1484" i="1"/>
  <c r="AI1485" i="1"/>
  <c r="AI1486" i="1"/>
  <c r="AI1487" i="1"/>
  <c r="AI1488" i="1"/>
  <c r="AI1489" i="1"/>
  <c r="AI1490" i="1"/>
  <c r="AI1491" i="1"/>
  <c r="AI1492" i="1"/>
  <c r="AI1493" i="1"/>
  <c r="AI1494" i="1"/>
  <c r="AI1495" i="1"/>
  <c r="AI1496" i="1"/>
  <c r="AI1497" i="1"/>
  <c r="AI1498" i="1"/>
  <c r="AI1499" i="1"/>
  <c r="AI1500" i="1"/>
  <c r="AI1501" i="1"/>
  <c r="AI1502" i="1"/>
  <c r="AI1503" i="1"/>
  <c r="AI1504" i="1"/>
  <c r="AI1505" i="1"/>
  <c r="AI1506" i="1"/>
  <c r="AI1507" i="1"/>
  <c r="AI1508" i="1"/>
  <c r="AI1509" i="1"/>
  <c r="AI1510" i="1"/>
  <c r="AI1511" i="1"/>
  <c r="AI1512" i="1"/>
  <c r="AI1513" i="1"/>
  <c r="AI1514" i="1"/>
  <c r="AI1515" i="1"/>
  <c r="AI1516" i="1"/>
  <c r="AI1517" i="1"/>
  <c r="AI1518" i="1"/>
  <c r="AI1519" i="1"/>
  <c r="AI1520" i="1"/>
  <c r="AI1521" i="1"/>
  <c r="AI1522" i="1"/>
  <c r="AI1523" i="1"/>
  <c r="AI1524" i="1"/>
  <c r="AI1525" i="1"/>
  <c r="AI1526" i="1"/>
  <c r="AI1527" i="1"/>
  <c r="AI1528" i="1"/>
  <c r="AI1529" i="1"/>
  <c r="AI1530" i="1"/>
  <c r="AI1531" i="1"/>
  <c r="AI1532" i="1"/>
  <c r="AI1533" i="1"/>
  <c r="AI1534" i="1"/>
  <c r="AI1535" i="1"/>
  <c r="AI1536" i="1"/>
  <c r="AI1537" i="1"/>
  <c r="AI1538" i="1"/>
  <c r="AI1539" i="1"/>
  <c r="AI1540" i="1"/>
  <c r="AI1541" i="1"/>
  <c r="AI1542" i="1"/>
  <c r="AI1543" i="1"/>
  <c r="AI1544" i="1"/>
  <c r="AI1545" i="1"/>
  <c r="AI1546" i="1"/>
  <c r="AI1547" i="1"/>
  <c r="AI1548" i="1"/>
  <c r="AI1549" i="1"/>
  <c r="AI1550" i="1"/>
  <c r="AI1551" i="1"/>
  <c r="AI1552" i="1"/>
  <c r="AI1553" i="1"/>
  <c r="AI1554" i="1"/>
  <c r="AI1555" i="1"/>
  <c r="AI1556" i="1"/>
  <c r="AI1557" i="1"/>
  <c r="AI1558" i="1"/>
  <c r="AI1559" i="1"/>
  <c r="AI1560" i="1"/>
  <c r="AI1561" i="1"/>
  <c r="AI1562" i="1"/>
  <c r="AI1563" i="1"/>
  <c r="AI1564" i="1"/>
  <c r="AI1565" i="1"/>
  <c r="AI1566" i="1"/>
  <c r="AI1567" i="1"/>
  <c r="AI1568" i="1"/>
  <c r="AI1569" i="1"/>
  <c r="AI1570" i="1"/>
  <c r="AI1571" i="1"/>
  <c r="AI1572" i="1"/>
  <c r="AI1573" i="1"/>
  <c r="AI1574" i="1"/>
  <c r="AI1575" i="1"/>
  <c r="AI1576" i="1"/>
  <c r="AI1577" i="1"/>
  <c r="AI1578" i="1"/>
  <c r="AI1579" i="1"/>
  <c r="AI1580" i="1"/>
  <c r="AI1581" i="1"/>
  <c r="AI1582" i="1"/>
  <c r="AI1583" i="1"/>
  <c r="AI1584" i="1"/>
  <c r="AI1585" i="1"/>
  <c r="AI1586" i="1"/>
  <c r="AI1587" i="1"/>
  <c r="AI1588" i="1"/>
  <c r="AI1589" i="1"/>
  <c r="AI1590" i="1"/>
  <c r="AI1591" i="1"/>
  <c r="AI1592" i="1"/>
  <c r="AI1593" i="1"/>
  <c r="AI1594" i="1"/>
  <c r="AI1595" i="1"/>
  <c r="AI1596" i="1"/>
  <c r="AI1597" i="1"/>
  <c r="AI1598" i="1"/>
  <c r="AI1599" i="1"/>
  <c r="AI1600" i="1"/>
  <c r="AI1601" i="1"/>
  <c r="AI1602" i="1"/>
  <c r="AI1603" i="1"/>
  <c r="AI1604" i="1"/>
  <c r="AI1605" i="1"/>
  <c r="AI1606" i="1"/>
  <c r="AI1607" i="1"/>
  <c r="AI1608" i="1"/>
  <c r="AI1609" i="1"/>
  <c r="AI1610" i="1"/>
  <c r="AI1611" i="1"/>
  <c r="AI1612" i="1"/>
  <c r="AI1613" i="1"/>
  <c r="AI1614" i="1"/>
  <c r="AI1615" i="1"/>
  <c r="AI1616" i="1"/>
  <c r="AI1617" i="1"/>
  <c r="AI1618" i="1"/>
  <c r="AI1619" i="1"/>
  <c r="AI1620" i="1"/>
  <c r="AI1621" i="1"/>
  <c r="AI1622" i="1"/>
  <c r="AI1623" i="1"/>
  <c r="AI1624" i="1"/>
  <c r="AI1625" i="1"/>
  <c r="AI1626" i="1"/>
  <c r="AI1627" i="1"/>
  <c r="AI1628" i="1"/>
  <c r="AI1629" i="1"/>
  <c r="AI1630" i="1"/>
  <c r="AI1631" i="1"/>
  <c r="AI1632" i="1"/>
  <c r="AI1633" i="1"/>
  <c r="AI1634" i="1"/>
  <c r="AI1635" i="1"/>
  <c r="AI1636" i="1"/>
  <c r="AI1637" i="1"/>
  <c r="AI1638" i="1"/>
  <c r="AI1639" i="1"/>
  <c r="AI1640" i="1"/>
  <c r="AI1641" i="1"/>
  <c r="AI1642" i="1"/>
  <c r="AI1643" i="1"/>
  <c r="AI1644" i="1"/>
  <c r="AI1645" i="1"/>
  <c r="AI1646" i="1"/>
  <c r="AI1647" i="1"/>
  <c r="AI1648" i="1"/>
  <c r="AI1649" i="1"/>
  <c r="AI1650" i="1"/>
  <c r="AI1651" i="1"/>
  <c r="AI1652" i="1"/>
  <c r="AI1653" i="1"/>
  <c r="AI1654" i="1"/>
  <c r="AI1655" i="1"/>
  <c r="AI1656" i="1"/>
  <c r="AI1657" i="1"/>
  <c r="AI1658" i="1"/>
  <c r="AI1659" i="1"/>
  <c r="AI1660" i="1"/>
  <c r="AI1661" i="1"/>
  <c r="AI1662" i="1"/>
  <c r="AI1663" i="1"/>
  <c r="AI1664" i="1"/>
  <c r="AI1665" i="1"/>
  <c r="AI1666" i="1"/>
  <c r="AI1667" i="1"/>
  <c r="AI1668" i="1"/>
  <c r="AI1669" i="1"/>
  <c r="AI1670" i="1"/>
  <c r="AI1671" i="1"/>
  <c r="AI1672" i="1"/>
  <c r="AI1673" i="1"/>
  <c r="AI1674" i="1"/>
  <c r="AI1675" i="1"/>
  <c r="AI1676" i="1"/>
  <c r="AI1677" i="1"/>
  <c r="AI1678" i="1"/>
  <c r="AI1679" i="1"/>
  <c r="AI1680" i="1"/>
  <c r="AI1681" i="1"/>
  <c r="AI1682" i="1"/>
  <c r="AI1683" i="1"/>
  <c r="AI1684" i="1"/>
  <c r="AI1685" i="1"/>
  <c r="AI1686" i="1"/>
  <c r="AI1687" i="1"/>
  <c r="AI1688" i="1"/>
  <c r="AI1689" i="1"/>
  <c r="AI1690" i="1"/>
  <c r="AI1691" i="1"/>
  <c r="AI1692" i="1"/>
  <c r="AI1693" i="1"/>
  <c r="AI1694" i="1"/>
  <c r="AI1695" i="1"/>
  <c r="AI1696" i="1"/>
  <c r="AI1697" i="1"/>
  <c r="AI1698" i="1"/>
  <c r="AI1699" i="1"/>
  <c r="AI1700" i="1"/>
  <c r="AI1701" i="1"/>
  <c r="AI1702" i="1"/>
  <c r="AI1703" i="1"/>
  <c r="AI1704" i="1"/>
  <c r="AI1705" i="1"/>
  <c r="AI1706" i="1"/>
  <c r="AI1707" i="1"/>
  <c r="AI1708" i="1"/>
  <c r="AI1709" i="1"/>
  <c r="AI1710" i="1"/>
  <c r="AI1711" i="1"/>
  <c r="AI1712" i="1"/>
  <c r="AI1713" i="1"/>
  <c r="AI1714" i="1"/>
  <c r="AI1715" i="1"/>
  <c r="AI1716" i="1"/>
  <c r="AI1717" i="1"/>
  <c r="AI1718" i="1"/>
  <c r="AI1719" i="1"/>
  <c r="AI1720" i="1"/>
  <c r="AI1721" i="1"/>
  <c r="AI1722" i="1"/>
  <c r="AI1723" i="1"/>
  <c r="AI1724" i="1"/>
  <c r="AI1725" i="1"/>
  <c r="AI1726" i="1"/>
  <c r="AI1727" i="1"/>
  <c r="AI1728" i="1"/>
  <c r="AI1729" i="1"/>
  <c r="AI1730" i="1"/>
  <c r="AI1731" i="1"/>
  <c r="AI1732" i="1"/>
  <c r="AI1733" i="1"/>
  <c r="AI1734" i="1"/>
  <c r="AI1735" i="1"/>
  <c r="AI1736" i="1"/>
  <c r="AI1737" i="1"/>
  <c r="AI1738" i="1"/>
  <c r="AI1739" i="1"/>
  <c r="AI1740" i="1"/>
  <c r="AI1741" i="1"/>
  <c r="AI1742" i="1"/>
  <c r="AI1743" i="1"/>
  <c r="AI1744" i="1"/>
  <c r="AI1745" i="1"/>
  <c r="AI1746" i="1"/>
  <c r="AI1747" i="1"/>
  <c r="AI1748" i="1"/>
  <c r="AI1749" i="1"/>
  <c r="AI1750" i="1"/>
  <c r="AI1751" i="1"/>
  <c r="AI1752" i="1"/>
  <c r="AI1753" i="1"/>
  <c r="AI1754" i="1"/>
  <c r="AI1755" i="1"/>
  <c r="AI1756" i="1"/>
  <c r="AI1757" i="1"/>
  <c r="AI1758" i="1"/>
  <c r="AI1759" i="1"/>
  <c r="AI1760" i="1"/>
  <c r="AI1761" i="1"/>
  <c r="AI1762" i="1"/>
  <c r="AI1763" i="1"/>
  <c r="AI1764" i="1"/>
  <c r="AI1765" i="1"/>
  <c r="AI1766" i="1"/>
  <c r="AI1767" i="1"/>
  <c r="AI1768" i="1"/>
  <c r="AI1769" i="1"/>
  <c r="AI1770" i="1"/>
  <c r="AI1771" i="1"/>
  <c r="AI1772" i="1"/>
  <c r="AI1773" i="1"/>
  <c r="AI1774" i="1"/>
  <c r="AI1775" i="1"/>
  <c r="AI1776" i="1"/>
  <c r="AI1777" i="1"/>
  <c r="AI1778" i="1"/>
  <c r="AI1779" i="1"/>
  <c r="AI1780" i="1"/>
  <c r="AI1781" i="1"/>
  <c r="AI1782" i="1"/>
  <c r="AI1783" i="1"/>
  <c r="AI1784" i="1"/>
  <c r="AI1785" i="1"/>
  <c r="AI1786" i="1"/>
  <c r="AI1787" i="1"/>
  <c r="AI1788" i="1"/>
  <c r="AI1789" i="1"/>
  <c r="AI1790" i="1"/>
  <c r="AI1791" i="1"/>
  <c r="AI1792" i="1"/>
  <c r="AI1793" i="1"/>
  <c r="AI1794" i="1"/>
  <c r="AI1795" i="1"/>
  <c r="AI1796" i="1"/>
  <c r="AI1797" i="1"/>
  <c r="AI1798" i="1"/>
  <c r="AI1799" i="1"/>
  <c r="AI1800" i="1"/>
  <c r="AI1801" i="1"/>
  <c r="AI1802" i="1"/>
  <c r="AI1803" i="1"/>
  <c r="AI1804" i="1"/>
  <c r="AI1805" i="1"/>
  <c r="AI1806" i="1"/>
  <c r="AI1807" i="1"/>
  <c r="AI1808" i="1"/>
  <c r="AI1809" i="1"/>
  <c r="AI1810" i="1"/>
  <c r="AI1811" i="1"/>
  <c r="AI1812" i="1"/>
  <c r="AI1813" i="1"/>
  <c r="AI1814" i="1"/>
  <c r="AI1815" i="1"/>
  <c r="AI1816" i="1"/>
  <c r="AI1817" i="1"/>
  <c r="AI1818" i="1"/>
  <c r="AI1819" i="1"/>
  <c r="AI1820" i="1"/>
  <c r="AI1821" i="1"/>
  <c r="AI1822" i="1"/>
  <c r="AI1823" i="1"/>
  <c r="AI1824" i="1"/>
  <c r="AI1825" i="1"/>
  <c r="AI1826" i="1"/>
  <c r="AI1827" i="1"/>
  <c r="AI1828" i="1"/>
  <c r="AI1829" i="1"/>
  <c r="AI1830" i="1"/>
  <c r="AI1831" i="1"/>
  <c r="AI1832" i="1"/>
  <c r="AI1833" i="1"/>
  <c r="AI1834" i="1"/>
  <c r="AI1835" i="1"/>
  <c r="AI1836" i="1"/>
  <c r="AI1837" i="1"/>
  <c r="AI1838" i="1"/>
  <c r="AI1839" i="1"/>
  <c r="AI1840" i="1"/>
  <c r="AI1841" i="1"/>
  <c r="AI1842" i="1"/>
  <c r="AI1843" i="1"/>
  <c r="AI1844" i="1"/>
  <c r="AI1845" i="1"/>
  <c r="AI1846" i="1"/>
  <c r="AI1847" i="1"/>
  <c r="AI1848" i="1"/>
  <c r="AI1849" i="1"/>
  <c r="AI1850" i="1"/>
  <c r="AI1851" i="1"/>
  <c r="AI1852" i="1"/>
  <c r="AI1853" i="1"/>
  <c r="AI1854" i="1"/>
  <c r="AI1855" i="1"/>
  <c r="AI1856" i="1"/>
  <c r="AI1857" i="1"/>
  <c r="AI1858" i="1"/>
  <c r="AI1859" i="1"/>
  <c r="AI1860" i="1"/>
  <c r="AI1861" i="1"/>
  <c r="AI1862" i="1"/>
  <c r="AI1863" i="1"/>
  <c r="AI1864" i="1"/>
  <c r="AI1865" i="1"/>
  <c r="AI1866" i="1"/>
  <c r="AI1867" i="1"/>
  <c r="AI1868" i="1"/>
  <c r="AI1869" i="1"/>
  <c r="AI1870" i="1"/>
  <c r="AI1871" i="1"/>
  <c r="AI1872" i="1"/>
  <c r="AI1873" i="1"/>
  <c r="AI1874" i="1"/>
  <c r="AI1875" i="1"/>
  <c r="AI1876" i="1"/>
  <c r="AI1877" i="1"/>
  <c r="AI1878" i="1"/>
  <c r="AI1879" i="1"/>
  <c r="AI1880" i="1"/>
  <c r="AI1881" i="1"/>
  <c r="AI1882" i="1"/>
  <c r="AI1883" i="1"/>
  <c r="AI1884" i="1"/>
  <c r="AI1885" i="1"/>
  <c r="AI1886" i="1"/>
  <c r="AI1887" i="1"/>
  <c r="AI1888" i="1"/>
  <c r="AI1889" i="1"/>
  <c r="AI1890" i="1"/>
  <c r="AI1891" i="1"/>
  <c r="AI1892" i="1"/>
  <c r="AI1893" i="1"/>
  <c r="AI1894" i="1"/>
  <c r="AI1895" i="1"/>
  <c r="AI1896" i="1"/>
  <c r="AI1897" i="1"/>
  <c r="AI1898" i="1"/>
  <c r="AI1899" i="1"/>
  <c r="AI1900" i="1"/>
  <c r="AI1901" i="1"/>
  <c r="AI1902" i="1"/>
  <c r="AI1903" i="1"/>
  <c r="AI1904" i="1"/>
  <c r="AI1905" i="1"/>
  <c r="AI1906" i="1"/>
  <c r="AI1907" i="1"/>
  <c r="AI1908" i="1"/>
  <c r="AI1909" i="1"/>
  <c r="AI1910" i="1"/>
  <c r="AI1911" i="1"/>
  <c r="AI1912" i="1"/>
  <c r="AI1913" i="1"/>
  <c r="AI1914" i="1"/>
  <c r="AI1915" i="1"/>
  <c r="AI1916" i="1"/>
  <c r="AI1917" i="1"/>
  <c r="AI1918" i="1"/>
  <c r="AI1919" i="1"/>
  <c r="AI1920" i="1"/>
  <c r="AI1921" i="1"/>
  <c r="AI1922" i="1"/>
  <c r="AI1923" i="1"/>
  <c r="AI1924" i="1"/>
  <c r="AI1925" i="1"/>
  <c r="AI1926" i="1"/>
  <c r="AI1927" i="1"/>
  <c r="AI1928" i="1"/>
  <c r="AI1929" i="1"/>
  <c r="AI1930" i="1"/>
  <c r="AI1931" i="1"/>
  <c r="AI1932" i="1"/>
  <c r="AI1933" i="1"/>
  <c r="AI1934" i="1"/>
  <c r="AI1935" i="1"/>
  <c r="AI1936" i="1"/>
  <c r="AI1937" i="1"/>
  <c r="AI1938" i="1"/>
  <c r="AI1939" i="1"/>
  <c r="AI1940" i="1"/>
  <c r="AI1941" i="1"/>
  <c r="AI1942" i="1"/>
  <c r="AI1943" i="1"/>
  <c r="AI1944" i="1"/>
  <c r="AI1945" i="1"/>
  <c r="AI1946" i="1"/>
  <c r="AI1947" i="1"/>
  <c r="AI1948" i="1"/>
  <c r="AI1949" i="1"/>
  <c r="AI1950" i="1"/>
  <c r="AI1951" i="1"/>
  <c r="AI1952" i="1"/>
  <c r="AI1953" i="1"/>
  <c r="AI1954" i="1"/>
  <c r="AI1955" i="1"/>
  <c r="AI1956" i="1"/>
  <c r="AI1957" i="1"/>
  <c r="AI1958" i="1"/>
  <c r="AI1959" i="1"/>
  <c r="AI1960" i="1"/>
  <c r="AI1961" i="1"/>
  <c r="AI1962" i="1"/>
  <c r="AI1963" i="1"/>
  <c r="AI1964" i="1"/>
  <c r="AI1965" i="1"/>
  <c r="AI1966" i="1"/>
  <c r="AI1967" i="1"/>
  <c r="AI1968" i="1"/>
  <c r="AI1969" i="1"/>
  <c r="AI1970" i="1"/>
  <c r="AI1971" i="1"/>
  <c r="AI1972" i="1"/>
  <c r="AI1973" i="1"/>
  <c r="AI1974" i="1"/>
  <c r="AI1975" i="1"/>
  <c r="AI1976" i="1"/>
  <c r="AI1977" i="1"/>
  <c r="AI1978" i="1"/>
  <c r="AI1979" i="1"/>
  <c r="AI1980" i="1"/>
  <c r="AI1981" i="1"/>
  <c r="AI1982" i="1"/>
  <c r="AI1983" i="1"/>
  <c r="AI1984" i="1"/>
  <c r="AI1985" i="1"/>
  <c r="AI1986" i="1"/>
  <c r="AI1987" i="1"/>
  <c r="AI1988" i="1"/>
  <c r="AI1989" i="1"/>
  <c r="AI1990" i="1"/>
  <c r="AI1991" i="1"/>
  <c r="AI1992" i="1"/>
  <c r="AI1993" i="1"/>
  <c r="AI1994" i="1"/>
  <c r="AI1995" i="1"/>
  <c r="AI1996" i="1"/>
  <c r="AI1997" i="1"/>
  <c r="AI1998" i="1"/>
  <c r="AI1999" i="1"/>
  <c r="AI2000" i="1"/>
  <c r="AI2001" i="1"/>
  <c r="AI2002" i="1"/>
  <c r="AI2003" i="1"/>
  <c r="AI2004" i="1"/>
  <c r="AI2005" i="1"/>
  <c r="AI2006" i="1"/>
  <c r="AI2007" i="1"/>
  <c r="AI2008" i="1"/>
  <c r="AI2009" i="1"/>
  <c r="AI2010" i="1"/>
  <c r="AI2011" i="1"/>
  <c r="AI2012" i="1"/>
  <c r="AI2013" i="1"/>
  <c r="AI2014" i="1"/>
  <c r="AI2015" i="1"/>
  <c r="AI2016" i="1"/>
  <c r="AI2017" i="1"/>
  <c r="AI2018" i="1"/>
  <c r="AI2019" i="1"/>
  <c r="AI2020" i="1"/>
  <c r="AI2021" i="1"/>
  <c r="AI2022" i="1"/>
  <c r="AI2023" i="1"/>
  <c r="AI2024" i="1"/>
  <c r="AI2025" i="1"/>
  <c r="AI2026" i="1"/>
  <c r="AI2027" i="1"/>
  <c r="AI2028" i="1"/>
  <c r="AI2029" i="1"/>
  <c r="AI2030" i="1"/>
  <c r="AI2031" i="1"/>
  <c r="AI2032" i="1"/>
  <c r="AI2033" i="1"/>
  <c r="AI2034" i="1"/>
  <c r="AI2035" i="1"/>
  <c r="AI2036" i="1"/>
  <c r="AI2037" i="1"/>
  <c r="AI2038" i="1"/>
  <c r="AI2039" i="1"/>
  <c r="AI2040" i="1"/>
  <c r="AI2041" i="1"/>
  <c r="AI2042" i="1"/>
  <c r="AI2043" i="1"/>
  <c r="AI2044" i="1"/>
  <c r="AI2045" i="1"/>
  <c r="AI2046" i="1"/>
  <c r="AI2047" i="1"/>
  <c r="AI2048" i="1"/>
  <c r="AI2049" i="1"/>
  <c r="AI2050" i="1"/>
  <c r="AI2051" i="1"/>
  <c r="AI2052" i="1"/>
  <c r="AI2053" i="1"/>
  <c r="AI2054" i="1"/>
  <c r="AI2055" i="1"/>
  <c r="AI2056" i="1"/>
  <c r="AI2057" i="1"/>
  <c r="AI2058" i="1"/>
  <c r="AI2059" i="1"/>
  <c r="AI2060" i="1"/>
  <c r="AI2061" i="1"/>
  <c r="AI2062" i="1"/>
  <c r="AI2063" i="1"/>
  <c r="AI2064" i="1"/>
  <c r="AI2065" i="1"/>
  <c r="AI2066" i="1"/>
  <c r="AI2067" i="1"/>
  <c r="AI2068" i="1"/>
  <c r="AI2069" i="1"/>
  <c r="AI2070" i="1"/>
  <c r="AI2071" i="1"/>
  <c r="AI2072" i="1"/>
  <c r="AI2073" i="1"/>
  <c r="AI2074" i="1"/>
  <c r="AI2075" i="1"/>
  <c r="AI2076" i="1"/>
  <c r="AI2077" i="1"/>
  <c r="AI2078" i="1"/>
  <c r="AI2079" i="1"/>
  <c r="AI2080" i="1"/>
  <c r="AI2081" i="1"/>
  <c r="AI2082" i="1"/>
  <c r="AI2083" i="1"/>
  <c r="AI2084" i="1"/>
  <c r="AI2085" i="1"/>
  <c r="AI2086" i="1"/>
  <c r="AI2087" i="1"/>
  <c r="AI2088" i="1"/>
  <c r="AI2089" i="1"/>
  <c r="AI2090" i="1"/>
  <c r="AI2091" i="1"/>
  <c r="AI2092" i="1"/>
  <c r="AI2093" i="1"/>
  <c r="AI2094" i="1"/>
  <c r="AI2095" i="1"/>
  <c r="AI2096" i="1"/>
  <c r="AI2097" i="1"/>
  <c r="AI2098" i="1"/>
  <c r="AI2099" i="1"/>
  <c r="AI2100" i="1"/>
  <c r="AI2101" i="1"/>
  <c r="AI2102" i="1"/>
  <c r="AI2103" i="1"/>
  <c r="AI2104" i="1"/>
  <c r="AI2105" i="1"/>
  <c r="AI2106" i="1"/>
  <c r="AI2107" i="1"/>
  <c r="AI2108" i="1"/>
  <c r="AI2109" i="1"/>
  <c r="AI2110" i="1"/>
  <c r="AI2111" i="1"/>
  <c r="AI2112" i="1"/>
  <c r="AI2113" i="1"/>
  <c r="AI2114" i="1"/>
  <c r="AI2115" i="1"/>
  <c r="AI2116" i="1"/>
  <c r="AI2117" i="1"/>
  <c r="AI2118" i="1"/>
  <c r="AI2119" i="1"/>
  <c r="AI2120" i="1"/>
  <c r="AI2121" i="1"/>
  <c r="AI2122" i="1"/>
  <c r="AI2123" i="1"/>
  <c r="AI2124" i="1"/>
  <c r="AI2125" i="1"/>
  <c r="AI2126" i="1"/>
  <c r="AI2127" i="1"/>
  <c r="AI2128" i="1"/>
  <c r="AI2129" i="1"/>
  <c r="AI2130" i="1"/>
  <c r="AI2131" i="1"/>
  <c r="AI2132" i="1"/>
  <c r="AI2133" i="1"/>
  <c r="AI2134" i="1"/>
  <c r="AI2135" i="1"/>
  <c r="AI2136" i="1"/>
  <c r="AI2137" i="1"/>
  <c r="AI2138" i="1"/>
  <c r="AI2139" i="1"/>
  <c r="AI2140" i="1"/>
  <c r="AI2141" i="1"/>
  <c r="AI2142" i="1"/>
  <c r="AI2143" i="1"/>
  <c r="AI2144" i="1"/>
  <c r="AI2145" i="1"/>
  <c r="AI2146" i="1"/>
  <c r="AI2147" i="1"/>
  <c r="AI2148" i="1"/>
  <c r="AI2149" i="1"/>
  <c r="AI2150" i="1"/>
  <c r="AI2151" i="1"/>
  <c r="AI2152" i="1"/>
  <c r="AI2153" i="1"/>
  <c r="AI2154" i="1"/>
  <c r="AI2155" i="1"/>
  <c r="AI2156" i="1"/>
  <c r="AI2157" i="1"/>
  <c r="AI2158" i="1"/>
  <c r="AI2159" i="1"/>
  <c r="AI2160" i="1"/>
  <c r="AI2161" i="1"/>
  <c r="AI2162" i="1"/>
  <c r="AI2163" i="1"/>
  <c r="AI2164" i="1"/>
  <c r="AI2165" i="1"/>
  <c r="AI2166" i="1"/>
  <c r="AI2167" i="1"/>
  <c r="AI2168" i="1"/>
  <c r="AI2169" i="1"/>
  <c r="AI2170" i="1"/>
  <c r="AI2171" i="1"/>
  <c r="AI2172" i="1"/>
  <c r="AI2173" i="1"/>
  <c r="AI2174" i="1"/>
  <c r="AI2175" i="1"/>
  <c r="AI2176" i="1"/>
  <c r="AI2177" i="1"/>
  <c r="AI2178" i="1"/>
  <c r="AI2179" i="1"/>
  <c r="AI2180" i="1"/>
  <c r="AI2181" i="1"/>
  <c r="AI2182" i="1"/>
  <c r="AI2183" i="1"/>
  <c r="AI2184" i="1"/>
  <c r="AI2185" i="1"/>
  <c r="AI2186" i="1"/>
  <c r="AI2187" i="1"/>
  <c r="AI2188" i="1"/>
  <c r="AI2189" i="1"/>
  <c r="AI2190" i="1"/>
  <c r="AI2191" i="1"/>
  <c r="AI2192" i="1"/>
  <c r="AI2193" i="1"/>
  <c r="AI2194" i="1"/>
  <c r="AI2195" i="1"/>
  <c r="AI2196" i="1"/>
  <c r="AI2197" i="1"/>
  <c r="AI2198" i="1"/>
  <c r="AI2199" i="1"/>
  <c r="AI2200" i="1"/>
  <c r="AI2201" i="1"/>
  <c r="AI2202" i="1"/>
  <c r="AI2203" i="1"/>
  <c r="AI2204" i="1"/>
  <c r="AI2205" i="1"/>
  <c r="AI2206" i="1"/>
  <c r="AI2207" i="1"/>
  <c r="AI2208" i="1"/>
  <c r="AI2209" i="1"/>
  <c r="AI2210" i="1"/>
  <c r="AI2211" i="1"/>
  <c r="AI2212" i="1"/>
  <c r="AI2213" i="1"/>
  <c r="AI2214" i="1"/>
  <c r="AI2215" i="1"/>
  <c r="AI2216" i="1"/>
  <c r="AI2217" i="1"/>
  <c r="AI2218" i="1"/>
  <c r="AI2219" i="1"/>
  <c r="AI2220" i="1"/>
  <c r="AI2221" i="1"/>
  <c r="AI2222" i="1"/>
  <c r="AI2223" i="1"/>
  <c r="AI2224" i="1"/>
  <c r="AI2225" i="1"/>
  <c r="AI2226" i="1"/>
  <c r="AI2227" i="1"/>
  <c r="AI2228" i="1"/>
  <c r="AI2229" i="1"/>
  <c r="AI2230" i="1"/>
  <c r="AI2231" i="1"/>
  <c r="AI2232" i="1"/>
  <c r="AI2233" i="1"/>
  <c r="AI2234" i="1"/>
  <c r="AI2235" i="1"/>
  <c r="AI2236" i="1"/>
  <c r="AI2237" i="1"/>
  <c r="AI2238" i="1"/>
  <c r="AI2239" i="1"/>
  <c r="AI2240" i="1"/>
  <c r="AI2241" i="1"/>
  <c r="AI2242" i="1"/>
  <c r="AI2243" i="1"/>
  <c r="AI2244" i="1"/>
  <c r="AI2245" i="1"/>
  <c r="AI2246" i="1"/>
  <c r="AI2247" i="1"/>
  <c r="AI2248" i="1"/>
  <c r="AI2249" i="1"/>
  <c r="AI2250" i="1"/>
  <c r="AI2251" i="1"/>
  <c r="AI2252" i="1"/>
  <c r="AI2253" i="1"/>
  <c r="AI2254" i="1"/>
  <c r="AI2255" i="1"/>
  <c r="AI2256" i="1"/>
  <c r="AI2257" i="1"/>
  <c r="AI2258" i="1"/>
  <c r="AI2259" i="1"/>
  <c r="AI2260" i="1"/>
  <c r="AI2261" i="1"/>
  <c r="AI2262" i="1"/>
  <c r="AI2263" i="1"/>
  <c r="AI2264" i="1"/>
  <c r="AI2265" i="1"/>
  <c r="AI2266" i="1"/>
  <c r="AI2267" i="1"/>
  <c r="AI2268" i="1"/>
  <c r="AI2269" i="1"/>
  <c r="AI2270" i="1"/>
  <c r="AI2271" i="1"/>
  <c r="AI2272" i="1"/>
  <c r="AI2273" i="1"/>
  <c r="AI2274" i="1"/>
  <c r="AI2275" i="1"/>
  <c r="AI2276" i="1"/>
  <c r="AI2277" i="1"/>
  <c r="AI2278" i="1"/>
  <c r="AI2279" i="1"/>
  <c r="AI2280" i="1"/>
  <c r="AI2281" i="1"/>
  <c r="AI2282" i="1"/>
  <c r="AI2283" i="1"/>
  <c r="AI2284" i="1"/>
  <c r="AI2285" i="1"/>
  <c r="AI2286" i="1"/>
  <c r="AI2287" i="1"/>
  <c r="AI2288" i="1"/>
  <c r="AI2289" i="1"/>
  <c r="AI2290" i="1"/>
  <c r="AI2291" i="1"/>
  <c r="AI2292" i="1"/>
  <c r="AI2293" i="1"/>
  <c r="AI2294" i="1"/>
  <c r="AI2295" i="1"/>
  <c r="AI2296" i="1"/>
  <c r="AI2297" i="1"/>
  <c r="AI2298" i="1"/>
  <c r="AI2299" i="1"/>
  <c r="AI2300" i="1"/>
  <c r="AI2301" i="1"/>
  <c r="AI2302" i="1"/>
  <c r="AI2303" i="1"/>
  <c r="AI2304" i="1"/>
  <c r="AI2305" i="1"/>
  <c r="AI2306" i="1"/>
  <c r="AI2307" i="1"/>
  <c r="AI2308" i="1"/>
  <c r="AI2309" i="1"/>
  <c r="AI2310" i="1"/>
  <c r="AI2311" i="1"/>
  <c r="AI2312" i="1"/>
  <c r="AI2313" i="1"/>
  <c r="AI2314" i="1"/>
  <c r="AI2315" i="1"/>
  <c r="AI2316" i="1"/>
  <c r="AI2317" i="1"/>
  <c r="AI2318" i="1"/>
  <c r="AI2319" i="1"/>
  <c r="AI2320" i="1"/>
  <c r="AI2321" i="1"/>
  <c r="AI2322" i="1"/>
  <c r="AI2323" i="1"/>
  <c r="AI2324" i="1"/>
  <c r="AI2325" i="1"/>
  <c r="AI2326" i="1"/>
  <c r="AI2327" i="1"/>
  <c r="AI2328" i="1"/>
  <c r="AI2329" i="1"/>
  <c r="AI2330" i="1"/>
  <c r="AI2331" i="1"/>
  <c r="AI2332" i="1"/>
  <c r="AI2333" i="1"/>
  <c r="AI2334" i="1"/>
  <c r="AI2335" i="1"/>
  <c r="AI2336" i="1"/>
  <c r="AI2337" i="1"/>
  <c r="AI2338" i="1"/>
  <c r="AI2339" i="1"/>
  <c r="AI2340" i="1"/>
  <c r="AI2341" i="1"/>
  <c r="AI2342" i="1"/>
  <c r="AI2343" i="1"/>
  <c r="AI2344" i="1"/>
  <c r="AI2345" i="1"/>
  <c r="AI2346" i="1"/>
  <c r="AI2347" i="1"/>
  <c r="AI2348" i="1"/>
  <c r="AI2349" i="1"/>
  <c r="AI2350" i="1"/>
  <c r="AI2351" i="1"/>
  <c r="AI2352" i="1"/>
  <c r="AI2353" i="1"/>
  <c r="AI2354" i="1"/>
  <c r="AI2355" i="1"/>
  <c r="AI2356" i="1"/>
  <c r="AI2357" i="1"/>
  <c r="AI2358" i="1"/>
  <c r="AI2359" i="1"/>
  <c r="AI2360" i="1"/>
  <c r="AI2361" i="1"/>
  <c r="AI2362" i="1"/>
  <c r="AI2363" i="1"/>
  <c r="AI2364" i="1"/>
  <c r="AI2365" i="1"/>
  <c r="AI2366" i="1"/>
  <c r="AI2367" i="1"/>
  <c r="AI2368" i="1"/>
  <c r="AI2369" i="1"/>
  <c r="AI2370" i="1"/>
  <c r="AI2371" i="1"/>
  <c r="AI2372" i="1"/>
  <c r="AI2373" i="1"/>
  <c r="AI2374" i="1"/>
  <c r="AI2375" i="1"/>
  <c r="AI2376" i="1"/>
  <c r="AI2377" i="1"/>
  <c r="AI2378" i="1"/>
  <c r="AI2379" i="1"/>
  <c r="AI2380" i="1"/>
  <c r="AI2381" i="1"/>
  <c r="AI2382" i="1"/>
  <c r="AI2383" i="1"/>
  <c r="AI2384" i="1"/>
  <c r="AI2385" i="1"/>
  <c r="AI2386" i="1"/>
  <c r="AI2387" i="1"/>
  <c r="AI2388" i="1"/>
  <c r="AI2389" i="1"/>
  <c r="AI2390" i="1"/>
  <c r="AI2391" i="1"/>
  <c r="AI2392" i="1"/>
  <c r="AI2393" i="1"/>
  <c r="AI2394" i="1"/>
  <c r="AI2395" i="1"/>
  <c r="AI2396" i="1"/>
  <c r="AI2397" i="1"/>
  <c r="AI2398" i="1"/>
  <c r="AI2399" i="1"/>
  <c r="AI2400" i="1"/>
  <c r="AI2401" i="1"/>
  <c r="AI2402" i="1"/>
  <c r="AI2403" i="1"/>
  <c r="AI2404" i="1"/>
  <c r="AI2405" i="1"/>
  <c r="AI2406" i="1"/>
  <c r="AI2407" i="1"/>
  <c r="AI2408" i="1"/>
  <c r="AI2409" i="1"/>
  <c r="AI2410" i="1"/>
  <c r="AI2411" i="1"/>
  <c r="AI2412" i="1"/>
  <c r="AI2413" i="1"/>
  <c r="AI2414" i="1"/>
  <c r="AI2415" i="1"/>
  <c r="AI2416" i="1"/>
  <c r="AI2417" i="1"/>
  <c r="AI2418" i="1"/>
  <c r="AI2419" i="1"/>
  <c r="AI2420" i="1"/>
  <c r="AI2421" i="1"/>
  <c r="AI2422" i="1"/>
  <c r="AI2423" i="1"/>
  <c r="AI2424" i="1"/>
  <c r="AI2425" i="1"/>
  <c r="AI2426" i="1"/>
  <c r="AI2427" i="1"/>
  <c r="AI2428" i="1"/>
  <c r="AI2429" i="1"/>
  <c r="AI2430" i="1"/>
  <c r="AI2431" i="1"/>
  <c r="AI2432" i="1"/>
  <c r="AI2433" i="1"/>
  <c r="AI2434" i="1"/>
  <c r="AI2435" i="1"/>
  <c r="AI2436" i="1"/>
  <c r="AI2437" i="1"/>
  <c r="AI2438" i="1"/>
  <c r="AI2439" i="1"/>
  <c r="AI2440" i="1"/>
  <c r="AI2441" i="1"/>
  <c r="AI2442" i="1"/>
  <c r="AI2443" i="1"/>
  <c r="AI2444" i="1"/>
  <c r="AI2445" i="1"/>
  <c r="AI2446" i="1"/>
  <c r="AI2447" i="1"/>
  <c r="AI2448" i="1"/>
  <c r="AI2449" i="1"/>
  <c r="AI2450" i="1"/>
  <c r="AI2451" i="1"/>
  <c r="AI2452" i="1"/>
  <c r="AI2453" i="1"/>
  <c r="AI2454" i="1"/>
  <c r="AI2455" i="1"/>
  <c r="AI2456" i="1"/>
  <c r="AI2457" i="1"/>
  <c r="AI2458" i="1"/>
  <c r="AI2459" i="1"/>
  <c r="AI2460" i="1"/>
  <c r="AI2461" i="1"/>
  <c r="AI2462" i="1"/>
  <c r="AI2463" i="1"/>
  <c r="AI2464" i="1"/>
  <c r="AI2465" i="1"/>
  <c r="AI2466" i="1"/>
  <c r="AI2467" i="1"/>
  <c r="AI2468" i="1"/>
  <c r="AI2469" i="1"/>
  <c r="AI2470" i="1"/>
  <c r="AI2471" i="1"/>
  <c r="AI2472" i="1"/>
  <c r="AI2473" i="1"/>
  <c r="AI2474" i="1"/>
  <c r="AI2475" i="1"/>
  <c r="AI2476" i="1"/>
  <c r="AI2477" i="1"/>
  <c r="AI2478" i="1"/>
  <c r="AI2479" i="1"/>
  <c r="AI2480" i="1"/>
  <c r="AI2481" i="1"/>
  <c r="AI2482" i="1"/>
  <c r="AI2483" i="1"/>
  <c r="AI2484" i="1"/>
  <c r="AI2485" i="1"/>
  <c r="AI2486" i="1"/>
  <c r="AI2487" i="1"/>
  <c r="AI2488" i="1"/>
  <c r="AI2489" i="1"/>
  <c r="AI2490" i="1"/>
  <c r="AI2491" i="1"/>
  <c r="AI2492" i="1"/>
  <c r="AI2493" i="1"/>
  <c r="AI2494" i="1"/>
  <c r="AI2495" i="1"/>
  <c r="AI2496" i="1"/>
  <c r="AI2497" i="1"/>
  <c r="AI2498" i="1"/>
  <c r="AI2499" i="1"/>
  <c r="AI2500" i="1"/>
  <c r="AI2501" i="1"/>
  <c r="AI2502" i="1"/>
  <c r="AI2503" i="1"/>
  <c r="AI2504" i="1"/>
  <c r="AI2505" i="1"/>
  <c r="AI2506" i="1"/>
  <c r="AI2507" i="1"/>
  <c r="AI2508" i="1"/>
  <c r="AI2509" i="1"/>
  <c r="AI2510" i="1"/>
  <c r="AI2511" i="1"/>
  <c r="AI2512" i="1"/>
  <c r="AI2513" i="1"/>
  <c r="AI2514" i="1"/>
  <c r="AI2515" i="1"/>
  <c r="AI2516" i="1"/>
  <c r="AI2517" i="1"/>
  <c r="AI2518" i="1"/>
  <c r="AI2519" i="1"/>
  <c r="AI2520" i="1"/>
  <c r="AI2521" i="1"/>
  <c r="AI2522" i="1"/>
  <c r="AI2523" i="1"/>
  <c r="AI2524" i="1"/>
  <c r="AI2525" i="1"/>
  <c r="AI2526" i="1"/>
  <c r="AI2527" i="1"/>
  <c r="AI2528" i="1"/>
  <c r="AI2529" i="1"/>
  <c r="AI2530" i="1"/>
  <c r="AI2531" i="1"/>
  <c r="AI2532" i="1"/>
  <c r="AI2533" i="1"/>
  <c r="AI2534" i="1"/>
  <c r="AI2535" i="1"/>
  <c r="AI2536" i="1"/>
  <c r="AI2537" i="1"/>
  <c r="AI2538" i="1"/>
  <c r="AI2539" i="1"/>
  <c r="AI2540" i="1"/>
  <c r="AI2541" i="1"/>
  <c r="AI2542" i="1"/>
  <c r="AI2543" i="1"/>
  <c r="AI2544" i="1"/>
  <c r="AI2545" i="1"/>
  <c r="AI2546" i="1"/>
  <c r="AI2547" i="1"/>
  <c r="AI2548" i="1"/>
  <c r="AI2549" i="1"/>
  <c r="AI2550" i="1"/>
  <c r="AI2551" i="1"/>
  <c r="AI2552" i="1"/>
  <c r="AI2553" i="1"/>
  <c r="AI2554" i="1"/>
  <c r="AI2555" i="1"/>
  <c r="AI2556" i="1"/>
  <c r="AI2557" i="1"/>
  <c r="AI2558" i="1"/>
  <c r="AI2559" i="1"/>
  <c r="AI2560" i="1"/>
  <c r="AI2561" i="1"/>
  <c r="AI2562" i="1"/>
  <c r="AI2563" i="1"/>
  <c r="AI2564" i="1"/>
  <c r="AI2565" i="1"/>
  <c r="AI2566" i="1"/>
  <c r="AI2567" i="1"/>
  <c r="AI2568" i="1"/>
  <c r="AI2569" i="1"/>
  <c r="AI2570" i="1"/>
  <c r="AI2571" i="1"/>
  <c r="AI2572" i="1"/>
  <c r="AI2573" i="1"/>
  <c r="AI2574" i="1"/>
  <c r="AI2575" i="1"/>
  <c r="AI2576" i="1"/>
  <c r="AI2577" i="1"/>
  <c r="AI2578" i="1"/>
  <c r="AI2579" i="1"/>
  <c r="AI2580" i="1"/>
  <c r="AI2581" i="1"/>
  <c r="AI2582" i="1"/>
  <c r="AI2583" i="1"/>
  <c r="AI2584" i="1"/>
  <c r="AI2585" i="1"/>
  <c r="AI2586" i="1"/>
  <c r="AI2587" i="1"/>
  <c r="AI2588" i="1"/>
  <c r="AI2589" i="1"/>
  <c r="AI2590" i="1"/>
  <c r="AI2591" i="1"/>
  <c r="AI2592" i="1"/>
  <c r="AI2593" i="1"/>
  <c r="AI2594" i="1"/>
  <c r="AI2595" i="1"/>
  <c r="AI2596" i="1"/>
  <c r="AI2597" i="1"/>
  <c r="AI2598" i="1"/>
  <c r="AI2599" i="1"/>
  <c r="AI2600" i="1"/>
  <c r="AI2601" i="1"/>
  <c r="AI2602" i="1"/>
  <c r="AI2603" i="1"/>
  <c r="AI2604" i="1"/>
  <c r="AI2605" i="1"/>
  <c r="AI2606" i="1"/>
  <c r="AI2607" i="1"/>
  <c r="AI2608" i="1"/>
  <c r="AI2609" i="1"/>
  <c r="AI2610" i="1"/>
  <c r="AI2611" i="1"/>
  <c r="AI2612" i="1"/>
  <c r="AI2613" i="1"/>
  <c r="AI2614" i="1"/>
  <c r="AI2615" i="1"/>
  <c r="AI2616" i="1"/>
  <c r="AI2617" i="1"/>
  <c r="AI2618" i="1"/>
  <c r="AI2619" i="1"/>
  <c r="AI2620" i="1"/>
  <c r="AI2621" i="1"/>
  <c r="AI2622" i="1"/>
  <c r="AI2623" i="1"/>
  <c r="AI2624" i="1"/>
  <c r="AI2625" i="1"/>
  <c r="AI2626" i="1"/>
  <c r="AI2627" i="1"/>
  <c r="AI2628" i="1"/>
  <c r="AI2629" i="1"/>
  <c r="AI2630" i="1"/>
  <c r="AI2631" i="1"/>
  <c r="AI2632" i="1"/>
  <c r="AI2633" i="1"/>
  <c r="AI2634" i="1"/>
  <c r="AI2635" i="1"/>
  <c r="AI2636" i="1"/>
  <c r="AI2637" i="1"/>
  <c r="AI2638" i="1"/>
  <c r="AI2639" i="1"/>
  <c r="AI2640" i="1"/>
  <c r="AI2641" i="1"/>
  <c r="AI2642" i="1"/>
  <c r="AI2643" i="1"/>
  <c r="AI2644" i="1"/>
  <c r="AI2645" i="1"/>
  <c r="AI2646" i="1"/>
  <c r="AI2647" i="1"/>
  <c r="AI2648" i="1"/>
  <c r="AI2649" i="1"/>
  <c r="AI2650" i="1"/>
  <c r="AI2651" i="1"/>
  <c r="AI2652" i="1"/>
  <c r="AI2653" i="1"/>
  <c r="AI2654" i="1"/>
  <c r="AI2655" i="1"/>
  <c r="AI2656" i="1"/>
  <c r="AI2657" i="1"/>
  <c r="AI2658" i="1"/>
  <c r="AI2659" i="1"/>
  <c r="AI2660" i="1"/>
  <c r="AI2661" i="1"/>
  <c r="AI2662" i="1"/>
  <c r="AI2663" i="1"/>
  <c r="AI2664" i="1"/>
  <c r="AI2665" i="1"/>
  <c r="AI2666" i="1"/>
  <c r="AI2667" i="1"/>
  <c r="AI2668" i="1"/>
  <c r="AI2669" i="1"/>
  <c r="AI2670" i="1"/>
  <c r="AI2671" i="1"/>
  <c r="AI2672" i="1"/>
  <c r="AI2673" i="1"/>
  <c r="AI2674" i="1"/>
  <c r="AI2675" i="1"/>
  <c r="AI2676" i="1"/>
  <c r="AI2677" i="1"/>
  <c r="AI2678" i="1"/>
  <c r="AI2679" i="1"/>
  <c r="AI2680" i="1"/>
  <c r="AI2681" i="1"/>
  <c r="AI2682" i="1"/>
  <c r="AI2683" i="1"/>
  <c r="AI2684" i="1"/>
  <c r="AI2685" i="1"/>
  <c r="AI2686" i="1"/>
  <c r="AI2687" i="1"/>
  <c r="AI2688" i="1"/>
  <c r="AI2689" i="1"/>
  <c r="AI2690" i="1"/>
  <c r="AI2691" i="1"/>
  <c r="AI2692" i="1"/>
  <c r="AI2693" i="1"/>
  <c r="AI2694" i="1"/>
  <c r="AI2695" i="1"/>
  <c r="AI2696" i="1"/>
  <c r="AI2697" i="1"/>
  <c r="AI2698" i="1"/>
  <c r="AI2699" i="1"/>
  <c r="AI2700" i="1"/>
  <c r="AI2701" i="1"/>
  <c r="AI2702" i="1"/>
  <c r="AI2703" i="1"/>
  <c r="AI2704" i="1"/>
  <c r="AI2705" i="1"/>
  <c r="AI2706" i="1"/>
  <c r="AI2707" i="1"/>
  <c r="AI2708" i="1"/>
  <c r="AI2709" i="1"/>
  <c r="AI2710" i="1"/>
  <c r="AI2711" i="1"/>
  <c r="AI2712" i="1"/>
  <c r="AI2713" i="1"/>
  <c r="AI2714" i="1"/>
  <c r="AI2715" i="1"/>
  <c r="AI2716" i="1"/>
  <c r="AI2717" i="1"/>
  <c r="AI2718" i="1"/>
  <c r="AI2719" i="1"/>
  <c r="AI2720" i="1"/>
  <c r="AI2721" i="1"/>
  <c r="AI2722" i="1"/>
  <c r="AI2723" i="1"/>
  <c r="AI2724" i="1"/>
  <c r="AI2725" i="1"/>
  <c r="AI2726" i="1"/>
  <c r="AI2727" i="1"/>
  <c r="AI2728" i="1"/>
  <c r="AI2729" i="1"/>
  <c r="AI2730" i="1"/>
  <c r="AI2731" i="1"/>
  <c r="AI2732" i="1"/>
  <c r="AI2733" i="1"/>
  <c r="AI2734" i="1"/>
  <c r="AI2735" i="1"/>
  <c r="AI2736" i="1"/>
  <c r="AI2737" i="1"/>
  <c r="AI2738" i="1"/>
  <c r="AI2739" i="1"/>
  <c r="AI2740" i="1"/>
  <c r="AI2741" i="1"/>
  <c r="AI2742" i="1"/>
  <c r="AI2743" i="1"/>
  <c r="AI2744" i="1"/>
  <c r="AI2745" i="1"/>
  <c r="AI2746" i="1"/>
  <c r="AI2747" i="1"/>
  <c r="AI2748" i="1"/>
  <c r="AI2749" i="1"/>
  <c r="AI2750" i="1"/>
  <c r="AI2751" i="1"/>
  <c r="AI2752" i="1"/>
  <c r="AI2753" i="1"/>
  <c r="AI2754" i="1"/>
  <c r="AI2755" i="1"/>
  <c r="AI2756" i="1"/>
  <c r="AI2757" i="1"/>
  <c r="AI2758" i="1"/>
  <c r="AI2759" i="1"/>
  <c r="AI2760" i="1"/>
  <c r="AI2761" i="1"/>
  <c r="AI2762" i="1"/>
  <c r="AI2763" i="1"/>
  <c r="AI2764" i="1"/>
  <c r="AI2765" i="1"/>
  <c r="AI2766" i="1"/>
  <c r="AI2767" i="1"/>
  <c r="AI2768" i="1"/>
  <c r="AI2769" i="1"/>
  <c r="AI2770" i="1"/>
  <c r="AI2771" i="1"/>
  <c r="AI2772" i="1"/>
  <c r="AI2773" i="1"/>
  <c r="AI2774" i="1"/>
  <c r="AI2775" i="1"/>
  <c r="AI2776" i="1"/>
  <c r="AI2777" i="1"/>
  <c r="AI2778" i="1"/>
  <c r="AI2779" i="1"/>
  <c r="AI2780" i="1"/>
  <c r="AI2781" i="1"/>
  <c r="AI2782" i="1"/>
  <c r="AI2783" i="1"/>
  <c r="AI2784" i="1"/>
  <c r="AI2785" i="1"/>
  <c r="AI2786" i="1"/>
  <c r="AI2787" i="1"/>
  <c r="AI2788" i="1"/>
  <c r="AI2789" i="1"/>
  <c r="AI2790" i="1"/>
  <c r="AI2791" i="1"/>
  <c r="AI2792" i="1"/>
  <c r="AI2793" i="1"/>
  <c r="AI2794" i="1"/>
  <c r="AI2795" i="1"/>
  <c r="AI2796" i="1"/>
  <c r="AI2797" i="1"/>
  <c r="AI2798" i="1"/>
  <c r="AI2799" i="1"/>
  <c r="AI2800" i="1"/>
  <c r="AI2801" i="1"/>
  <c r="AI2802" i="1"/>
  <c r="AI2803" i="1"/>
  <c r="AI2804" i="1"/>
  <c r="AI2805" i="1"/>
  <c r="AI2806" i="1"/>
  <c r="AI2807" i="1"/>
  <c r="AI2808" i="1"/>
  <c r="AI2809" i="1"/>
  <c r="AI2810" i="1"/>
  <c r="AI2811" i="1"/>
  <c r="AI2812" i="1"/>
  <c r="AI2813" i="1"/>
  <c r="AI2814" i="1"/>
  <c r="AI2815" i="1"/>
  <c r="AI2816" i="1"/>
  <c r="AI2817" i="1"/>
  <c r="AI2818" i="1"/>
  <c r="AI2819" i="1"/>
  <c r="AI2820" i="1"/>
  <c r="AI2821" i="1"/>
  <c r="AI2822" i="1"/>
  <c r="AI2823" i="1"/>
  <c r="AI2824" i="1"/>
  <c r="AI2825" i="1"/>
  <c r="AI2826" i="1"/>
  <c r="AI2827" i="1"/>
  <c r="AI2828" i="1"/>
  <c r="AI2829" i="1"/>
  <c r="AI2830" i="1"/>
  <c r="AI2831" i="1"/>
  <c r="AI2832" i="1"/>
  <c r="AI2833" i="1"/>
  <c r="AI2834" i="1"/>
  <c r="AI2835" i="1"/>
  <c r="AI2836" i="1"/>
  <c r="AI2837" i="1"/>
  <c r="AI2838" i="1"/>
  <c r="AI2839" i="1"/>
  <c r="AI2840" i="1"/>
  <c r="AI2841" i="1"/>
  <c r="AI2842" i="1"/>
  <c r="AI2843" i="1"/>
  <c r="AI2844" i="1"/>
  <c r="AI2845" i="1"/>
  <c r="AI2846" i="1"/>
  <c r="AI2847" i="1"/>
  <c r="AI2848" i="1"/>
  <c r="AI2849" i="1"/>
  <c r="AI2850" i="1"/>
  <c r="AI2851" i="1"/>
  <c r="AI2852" i="1"/>
  <c r="AI2853" i="1"/>
  <c r="AI2854" i="1"/>
  <c r="AI2855" i="1"/>
  <c r="AI2856" i="1"/>
  <c r="AI2857" i="1"/>
  <c r="AI2858" i="1"/>
  <c r="AI2859" i="1"/>
  <c r="AI2860" i="1"/>
  <c r="AI2861" i="1"/>
  <c r="AI2862" i="1"/>
  <c r="AI2863" i="1"/>
  <c r="AI2864" i="1"/>
  <c r="AI2865" i="1"/>
  <c r="AI2866" i="1"/>
  <c r="AI2867" i="1"/>
  <c r="AI2868" i="1"/>
  <c r="AI2869" i="1"/>
  <c r="AI2870" i="1"/>
  <c r="AI2871" i="1"/>
  <c r="AI2872" i="1"/>
  <c r="AI2873" i="1"/>
  <c r="AI2874" i="1"/>
  <c r="AI2875" i="1"/>
  <c r="AI2876" i="1"/>
  <c r="AI2877" i="1"/>
  <c r="AI2878" i="1"/>
  <c r="AI2879" i="1"/>
  <c r="AI2880" i="1"/>
  <c r="AI2881" i="1"/>
  <c r="AI2882" i="1"/>
  <c r="AI2883" i="1"/>
  <c r="AI2884" i="1"/>
  <c r="AI2885" i="1"/>
  <c r="AI2886" i="1"/>
  <c r="AI2887" i="1"/>
  <c r="AI2888" i="1"/>
  <c r="AI2889" i="1"/>
  <c r="AI2890" i="1"/>
  <c r="AI2891" i="1"/>
  <c r="AI2892" i="1"/>
  <c r="AI2893" i="1"/>
  <c r="AI2894" i="1"/>
  <c r="AI2895" i="1"/>
  <c r="AI2896" i="1"/>
  <c r="AI2897" i="1"/>
  <c r="AI2898" i="1"/>
  <c r="AI2899" i="1"/>
  <c r="AI2900" i="1"/>
  <c r="AI2901" i="1"/>
  <c r="AI2902" i="1"/>
  <c r="AI2903" i="1"/>
  <c r="AI2904" i="1"/>
  <c r="AI2905" i="1"/>
  <c r="AI2906" i="1"/>
  <c r="AI2907" i="1"/>
  <c r="AI2908" i="1"/>
  <c r="AI2909" i="1"/>
  <c r="AI2910" i="1"/>
  <c r="AI2911" i="1"/>
  <c r="AI2912" i="1"/>
  <c r="AI2913" i="1"/>
  <c r="AI2914" i="1"/>
  <c r="AI2915" i="1"/>
  <c r="AI2916" i="1"/>
  <c r="AI2917" i="1"/>
  <c r="AI2918" i="1"/>
  <c r="AI2919" i="1"/>
  <c r="AI2920" i="1"/>
  <c r="AI2921" i="1"/>
  <c r="AI2922" i="1"/>
  <c r="AI2923" i="1"/>
  <c r="AI2924" i="1"/>
  <c r="AI2925" i="1"/>
  <c r="AI2926" i="1"/>
  <c r="AI2927" i="1"/>
  <c r="AI2928" i="1"/>
  <c r="AI2929" i="1"/>
  <c r="AI2930" i="1"/>
  <c r="AI2931" i="1"/>
  <c r="AI2932" i="1"/>
  <c r="AI2933" i="1"/>
  <c r="AI2934" i="1"/>
  <c r="AI2935" i="1"/>
  <c r="AI2936" i="1"/>
  <c r="AI2937" i="1"/>
  <c r="AI2938" i="1"/>
  <c r="AI2939" i="1"/>
  <c r="AI2940" i="1"/>
  <c r="AI2941" i="1"/>
  <c r="AI2942" i="1"/>
  <c r="AI2943" i="1"/>
  <c r="AI2944" i="1"/>
  <c r="AI2945" i="1"/>
  <c r="AI2946" i="1"/>
  <c r="AI2947" i="1"/>
  <c r="AI2948" i="1"/>
  <c r="AI2949" i="1"/>
  <c r="AI2950" i="1"/>
  <c r="AI2951" i="1"/>
  <c r="AI2952" i="1"/>
  <c r="AI2953" i="1"/>
  <c r="AI2954" i="1"/>
  <c r="AI2955" i="1"/>
  <c r="AI2956" i="1"/>
  <c r="AI2957" i="1"/>
  <c r="AI2958" i="1"/>
  <c r="AI2959" i="1"/>
  <c r="AI2960" i="1"/>
  <c r="AI2961" i="1"/>
  <c r="AI2962" i="1"/>
  <c r="AI2963" i="1"/>
  <c r="AI2964" i="1"/>
  <c r="AI2965" i="1"/>
  <c r="AI2966" i="1"/>
  <c r="AI2967" i="1"/>
  <c r="AI2968" i="1"/>
  <c r="AI2969" i="1"/>
  <c r="AI2970" i="1"/>
  <c r="AI2971" i="1"/>
  <c r="AI2972" i="1"/>
  <c r="AI2973" i="1"/>
  <c r="AI2974" i="1"/>
  <c r="AI2975" i="1"/>
  <c r="AI2976" i="1"/>
  <c r="AI2977" i="1"/>
  <c r="AI2978" i="1"/>
  <c r="AI2979" i="1"/>
  <c r="AI2980" i="1"/>
  <c r="AI2981" i="1"/>
  <c r="AI2982" i="1"/>
  <c r="AI2983" i="1"/>
  <c r="AI2984" i="1"/>
  <c r="AI2985" i="1"/>
  <c r="AI2986" i="1"/>
  <c r="AI2987" i="1"/>
  <c r="AI2988" i="1"/>
  <c r="AI2989" i="1"/>
  <c r="AI2990" i="1"/>
  <c r="AI2991" i="1"/>
  <c r="AI2992" i="1"/>
  <c r="AI2993" i="1"/>
  <c r="AI2994" i="1"/>
  <c r="AI2995" i="1"/>
  <c r="AI2996" i="1"/>
  <c r="AI2997" i="1"/>
  <c r="AI2998" i="1"/>
  <c r="AI2999" i="1"/>
  <c r="AI3000" i="1"/>
  <c r="AI3001" i="1"/>
  <c r="AI3002" i="1"/>
  <c r="AI3003" i="1"/>
  <c r="AI3004" i="1"/>
  <c r="AI3005" i="1"/>
  <c r="AI3006" i="1"/>
  <c r="AI3007" i="1"/>
  <c r="AI3008" i="1"/>
  <c r="AI3009" i="1"/>
  <c r="AI3010" i="1"/>
  <c r="AI3011" i="1"/>
  <c r="AI3012" i="1"/>
  <c r="AI3013" i="1"/>
  <c r="AI3014" i="1"/>
  <c r="AI3015" i="1"/>
  <c r="AI3016" i="1"/>
  <c r="AI3017" i="1"/>
  <c r="AI3018" i="1"/>
  <c r="AI3019" i="1"/>
  <c r="AI3020" i="1"/>
  <c r="AI3021" i="1"/>
  <c r="AI3022" i="1"/>
  <c r="AI3023" i="1"/>
  <c r="AI3024" i="1"/>
  <c r="AI3025" i="1"/>
  <c r="AI3026" i="1"/>
  <c r="AI3027" i="1"/>
  <c r="AI3028" i="1"/>
  <c r="AI3029" i="1"/>
  <c r="AI3030" i="1"/>
  <c r="AI3031" i="1"/>
  <c r="AI3032" i="1"/>
  <c r="AI3033" i="1"/>
  <c r="AI3034" i="1"/>
  <c r="AI3035" i="1"/>
  <c r="AI3036" i="1"/>
  <c r="AI3037" i="1"/>
  <c r="AI3038" i="1"/>
  <c r="AI3039" i="1"/>
  <c r="AI3040" i="1"/>
  <c r="AI3041" i="1"/>
  <c r="AI3042" i="1"/>
  <c r="AI3043" i="1"/>
  <c r="AI3044" i="1"/>
  <c r="AI3045" i="1"/>
  <c r="AI3046" i="1"/>
  <c r="AI3047" i="1"/>
  <c r="AI3048" i="1"/>
  <c r="AI3049" i="1"/>
  <c r="AI3050" i="1"/>
  <c r="AI3051" i="1"/>
  <c r="AI3052" i="1"/>
  <c r="AI3053" i="1"/>
  <c r="AI3054" i="1"/>
  <c r="AI3055" i="1"/>
  <c r="AI3056" i="1"/>
  <c r="AI3057" i="1"/>
  <c r="AI3058" i="1"/>
  <c r="AI3059" i="1"/>
  <c r="AI3060" i="1"/>
  <c r="AI3061" i="1"/>
  <c r="AI3062" i="1"/>
  <c r="AI3063" i="1"/>
  <c r="AI3064" i="1"/>
  <c r="AI3065" i="1"/>
  <c r="AI3066" i="1"/>
  <c r="AI3067" i="1"/>
  <c r="AI3068" i="1"/>
  <c r="AI3069" i="1"/>
  <c r="AI3070" i="1"/>
  <c r="AI3071" i="1"/>
  <c r="AI3072" i="1"/>
  <c r="AI3073" i="1"/>
  <c r="AI3074" i="1"/>
  <c r="AI3075" i="1"/>
  <c r="AI3076" i="1"/>
  <c r="AI3077" i="1"/>
  <c r="AI3078" i="1"/>
  <c r="AI3079" i="1"/>
  <c r="AI3080" i="1"/>
  <c r="AI3081" i="1"/>
  <c r="AI3082" i="1"/>
  <c r="AI3083" i="1"/>
  <c r="AI3084" i="1"/>
  <c r="AI3085" i="1"/>
  <c r="AI3086" i="1"/>
  <c r="AI3087" i="1"/>
  <c r="AI3088" i="1"/>
  <c r="AI3089" i="1"/>
  <c r="AI3090" i="1"/>
  <c r="AI3091" i="1"/>
  <c r="AI3092" i="1"/>
  <c r="AI3093" i="1"/>
  <c r="AI3094" i="1"/>
  <c r="AI3095" i="1"/>
  <c r="AI3096" i="1"/>
  <c r="AI3097" i="1"/>
  <c r="AI3098" i="1"/>
  <c r="AI3099" i="1"/>
  <c r="AI3100" i="1"/>
  <c r="AI3101" i="1"/>
  <c r="AI3102" i="1"/>
  <c r="AI3103" i="1"/>
  <c r="AI3104" i="1"/>
  <c r="AI3105" i="1"/>
  <c r="AI3106" i="1"/>
  <c r="AI3107" i="1"/>
  <c r="AI3108" i="1"/>
  <c r="AI3109" i="1"/>
  <c r="AI3110" i="1"/>
  <c r="AI3111" i="1"/>
  <c r="AI3112" i="1"/>
  <c r="AI3113" i="1"/>
  <c r="AI3114" i="1"/>
  <c r="AI3115" i="1"/>
  <c r="AI3116" i="1"/>
  <c r="AI3117" i="1"/>
  <c r="AI3118" i="1"/>
  <c r="AI3119" i="1"/>
  <c r="AI3120" i="1"/>
  <c r="AI3121" i="1"/>
  <c r="AI3122" i="1"/>
  <c r="AI3123" i="1"/>
  <c r="AI3124" i="1"/>
  <c r="AI3125" i="1"/>
  <c r="AI3126" i="1"/>
  <c r="AI3127" i="1"/>
  <c r="AI3128" i="1"/>
  <c r="AI3129" i="1"/>
  <c r="AI3130" i="1"/>
  <c r="AI3131" i="1"/>
  <c r="AI3132" i="1"/>
  <c r="AI3133" i="1"/>
  <c r="AI3134" i="1"/>
  <c r="AI3135" i="1"/>
  <c r="AI3136" i="1"/>
  <c r="AI3137" i="1"/>
  <c r="AI3138" i="1"/>
  <c r="AI3139" i="1"/>
  <c r="AI3140" i="1"/>
  <c r="AI3141" i="1"/>
  <c r="AI3142" i="1"/>
  <c r="AI3143" i="1"/>
  <c r="AI3144" i="1"/>
  <c r="AI3145" i="1"/>
  <c r="AI3146" i="1"/>
  <c r="AI3147" i="1"/>
  <c r="AI3148" i="1"/>
  <c r="AI3149" i="1"/>
  <c r="AI3150" i="1"/>
  <c r="AI3151" i="1"/>
  <c r="AI3152" i="1"/>
  <c r="AI3153" i="1"/>
  <c r="AI3154" i="1"/>
  <c r="AI3155" i="1"/>
  <c r="AI3156" i="1"/>
  <c r="AI3157" i="1"/>
  <c r="AI3158" i="1"/>
  <c r="AI3159" i="1"/>
  <c r="AI3160" i="1"/>
  <c r="AI3161" i="1"/>
  <c r="AI3162" i="1"/>
  <c r="AI3163" i="1"/>
  <c r="AI3164" i="1"/>
  <c r="AI3165" i="1"/>
  <c r="AI3166" i="1"/>
  <c r="AI3167" i="1"/>
  <c r="AI3168" i="1"/>
  <c r="AI3169" i="1"/>
  <c r="AI3170" i="1"/>
  <c r="AI3171" i="1"/>
  <c r="AI3172" i="1"/>
  <c r="AI3173" i="1"/>
  <c r="AI3174" i="1"/>
  <c r="AI3175" i="1"/>
  <c r="AI3176" i="1"/>
  <c r="AI3177" i="1"/>
  <c r="AI3178" i="1"/>
  <c r="AI3179" i="1"/>
  <c r="AI3180" i="1"/>
  <c r="AI3181" i="1"/>
  <c r="AI3182" i="1"/>
  <c r="AI3183" i="1"/>
  <c r="AI3184" i="1"/>
  <c r="AI3185" i="1"/>
  <c r="AI3186" i="1"/>
  <c r="AI3187" i="1"/>
  <c r="AI3188" i="1"/>
  <c r="AI3189" i="1"/>
  <c r="AI3190" i="1"/>
  <c r="AI3191" i="1"/>
  <c r="AI3192" i="1"/>
  <c r="AI3193" i="1"/>
  <c r="AI3194" i="1"/>
  <c r="AI3195" i="1"/>
  <c r="AI3196" i="1"/>
  <c r="AI3197" i="1"/>
  <c r="AI3198" i="1"/>
  <c r="AI3199" i="1"/>
  <c r="AI3200" i="1"/>
  <c r="AI3201" i="1"/>
  <c r="AI3202" i="1"/>
  <c r="AI3203" i="1"/>
  <c r="AI3204" i="1"/>
  <c r="AI3205" i="1"/>
  <c r="AI3206" i="1"/>
  <c r="AI3207" i="1"/>
  <c r="AI3208" i="1"/>
  <c r="AI3209" i="1"/>
  <c r="AI3210" i="1"/>
  <c r="AI3211" i="1"/>
  <c r="AI3212" i="1"/>
  <c r="AI3213" i="1"/>
  <c r="AI3214" i="1"/>
  <c r="AI3215" i="1"/>
  <c r="AI3216" i="1"/>
  <c r="AI3217" i="1"/>
  <c r="AI3218" i="1"/>
  <c r="AI3219" i="1"/>
  <c r="AI3220" i="1"/>
  <c r="AI3221" i="1"/>
  <c r="AI3222" i="1"/>
  <c r="AI3223" i="1"/>
  <c r="AI3224" i="1"/>
  <c r="AI3225" i="1"/>
  <c r="AI3226" i="1"/>
  <c r="AI3227" i="1"/>
  <c r="AI3228" i="1"/>
  <c r="AI3229" i="1"/>
  <c r="AI3230" i="1"/>
  <c r="AI3231" i="1"/>
  <c r="AI3232" i="1"/>
  <c r="AI3233" i="1"/>
  <c r="AI3234" i="1"/>
  <c r="AI3235" i="1"/>
  <c r="AI3236" i="1"/>
  <c r="AI3237" i="1"/>
  <c r="AI3238" i="1"/>
  <c r="AI3239" i="1"/>
  <c r="AI3240" i="1"/>
  <c r="AI3241" i="1"/>
  <c r="AI3242" i="1"/>
  <c r="AI3243" i="1"/>
  <c r="AI3244" i="1"/>
  <c r="AI3245" i="1"/>
  <c r="AI3246" i="1"/>
  <c r="AI3247" i="1"/>
  <c r="AI3248" i="1"/>
  <c r="AI3249" i="1"/>
  <c r="AI3250" i="1"/>
  <c r="AI3251" i="1"/>
  <c r="AI3252" i="1"/>
  <c r="AI3253" i="1"/>
  <c r="AI3254" i="1"/>
  <c r="AI3255" i="1"/>
  <c r="AI3256" i="1"/>
  <c r="AI3257" i="1"/>
  <c r="AI3258" i="1"/>
  <c r="AI3259" i="1"/>
  <c r="AI3260" i="1"/>
  <c r="AI3261" i="1"/>
  <c r="AI3262" i="1"/>
  <c r="AI3263" i="1"/>
  <c r="AI3264" i="1"/>
  <c r="AI3265" i="1"/>
  <c r="AI3266" i="1"/>
  <c r="AI3267" i="1"/>
  <c r="AI3268" i="1"/>
  <c r="AI3269" i="1"/>
  <c r="AI3270" i="1"/>
  <c r="AI3271" i="1"/>
  <c r="AI3272" i="1"/>
  <c r="AI3273" i="1"/>
  <c r="AI3274" i="1"/>
  <c r="AI3275" i="1"/>
  <c r="AI3276" i="1"/>
  <c r="AI3277" i="1"/>
  <c r="AI3278" i="1"/>
  <c r="AI3279" i="1"/>
  <c r="AI3280" i="1"/>
  <c r="AI3281" i="1"/>
  <c r="AI3282" i="1"/>
  <c r="AI3283" i="1"/>
  <c r="AI3284" i="1"/>
  <c r="AI3285" i="1"/>
  <c r="AI3286" i="1"/>
  <c r="AI3287" i="1"/>
  <c r="AI3288" i="1"/>
  <c r="AI3289" i="1"/>
  <c r="AI3290" i="1"/>
  <c r="AI3291" i="1"/>
  <c r="AI3292" i="1"/>
  <c r="AI3293" i="1"/>
  <c r="AI3294" i="1"/>
  <c r="AI3295" i="1"/>
  <c r="AI3296" i="1"/>
  <c r="AI3297" i="1"/>
  <c r="AI3298" i="1"/>
  <c r="AI3299" i="1"/>
  <c r="AI3300" i="1"/>
  <c r="AI3301" i="1"/>
  <c r="AI3302" i="1"/>
  <c r="AI3303" i="1"/>
  <c r="AI3304" i="1"/>
  <c r="AI3305" i="1"/>
  <c r="AI3306" i="1"/>
  <c r="AI3307" i="1"/>
  <c r="AI3308" i="1"/>
  <c r="AI3309" i="1"/>
  <c r="AI3310" i="1"/>
  <c r="AI3311" i="1"/>
  <c r="AI3312" i="1"/>
  <c r="AI3313" i="1"/>
  <c r="AI3314" i="1"/>
  <c r="AI3315" i="1"/>
  <c r="AI3316" i="1"/>
  <c r="AI3317" i="1"/>
  <c r="AI3318" i="1"/>
  <c r="AI3319" i="1"/>
  <c r="AI3320" i="1"/>
  <c r="AI3321" i="1"/>
  <c r="AI3322" i="1"/>
  <c r="AI3323" i="1"/>
  <c r="AI3324" i="1"/>
  <c r="AI3325" i="1"/>
  <c r="AI3326" i="1"/>
  <c r="AI3327" i="1"/>
  <c r="AI3328" i="1"/>
  <c r="AI3329" i="1"/>
  <c r="AI3330" i="1"/>
  <c r="AI3331" i="1"/>
  <c r="AI3332" i="1"/>
  <c r="AI3333" i="1"/>
  <c r="AI3334" i="1"/>
  <c r="AI3335" i="1"/>
  <c r="AI3336" i="1"/>
  <c r="AI3337" i="1"/>
  <c r="AI3338" i="1"/>
  <c r="AI3339" i="1"/>
  <c r="AI3340" i="1"/>
  <c r="AI3341" i="1"/>
  <c r="AI3342" i="1"/>
  <c r="AI3343" i="1"/>
  <c r="AI3344" i="1"/>
  <c r="AI3345" i="1"/>
  <c r="AI3346" i="1"/>
  <c r="AI3347" i="1"/>
  <c r="AI3348" i="1"/>
  <c r="AI3349" i="1"/>
  <c r="AI3350" i="1"/>
  <c r="AI3351" i="1"/>
  <c r="AI3352" i="1"/>
  <c r="AI3353" i="1"/>
  <c r="AI3354" i="1"/>
  <c r="AI3355" i="1"/>
  <c r="AI3356" i="1"/>
  <c r="AI3357" i="1"/>
  <c r="AI3358" i="1"/>
  <c r="AI3359" i="1"/>
  <c r="AI3360" i="1"/>
  <c r="AI3361" i="1"/>
  <c r="AI3362" i="1"/>
  <c r="AI3363" i="1"/>
  <c r="AI3364" i="1"/>
  <c r="AI3365" i="1"/>
  <c r="AI3366" i="1"/>
  <c r="AI3367" i="1"/>
  <c r="AI3368" i="1"/>
  <c r="AI3369" i="1"/>
  <c r="AI3370" i="1"/>
  <c r="AI3371" i="1"/>
  <c r="AI3372" i="1"/>
  <c r="AI3373" i="1"/>
  <c r="AI3374" i="1"/>
  <c r="AI3375" i="1"/>
  <c r="AI3376" i="1"/>
  <c r="AI3377" i="1"/>
  <c r="AI3378" i="1"/>
  <c r="AI3379" i="1"/>
  <c r="AI3380" i="1"/>
  <c r="AI3381" i="1"/>
  <c r="AI3382" i="1"/>
  <c r="AI3383" i="1"/>
  <c r="AI3384" i="1"/>
  <c r="AI3385" i="1"/>
  <c r="AI3386" i="1"/>
  <c r="AI3387" i="1"/>
  <c r="AI3388" i="1"/>
  <c r="AI3389" i="1"/>
  <c r="AI3390" i="1"/>
  <c r="AI3391" i="1"/>
  <c r="AI3392" i="1"/>
  <c r="AI3393" i="1"/>
  <c r="AI3394" i="1"/>
  <c r="AI3395" i="1"/>
  <c r="AI3396" i="1"/>
  <c r="AI3397" i="1"/>
  <c r="AI3398" i="1"/>
  <c r="AI3399" i="1"/>
  <c r="AI3400" i="1"/>
  <c r="AI3401" i="1"/>
  <c r="AI3402" i="1"/>
  <c r="AI3403" i="1"/>
  <c r="AI3404" i="1"/>
  <c r="AI3405" i="1"/>
  <c r="AI3406" i="1"/>
  <c r="AI3407" i="1"/>
  <c r="AI3408" i="1"/>
  <c r="AI3409" i="1"/>
  <c r="AI3410" i="1"/>
  <c r="AI3411" i="1"/>
  <c r="AI3412" i="1"/>
  <c r="AI3413" i="1"/>
  <c r="AI3414" i="1"/>
  <c r="AI3415" i="1"/>
  <c r="AI3416" i="1"/>
  <c r="AI3417" i="1"/>
  <c r="AI3418" i="1"/>
  <c r="AI3419" i="1"/>
  <c r="AI3420" i="1"/>
  <c r="AI3421" i="1"/>
  <c r="AI3422" i="1"/>
  <c r="AI3423" i="1"/>
  <c r="AI3424" i="1"/>
  <c r="AI3425" i="1"/>
  <c r="AI3426" i="1"/>
  <c r="AI3427" i="1"/>
  <c r="AI3428" i="1"/>
  <c r="AI3429" i="1"/>
  <c r="AI3430" i="1"/>
  <c r="AI3431" i="1"/>
  <c r="AI3432" i="1"/>
  <c r="AI3433" i="1"/>
  <c r="AI3434" i="1"/>
  <c r="AI3435" i="1"/>
  <c r="AI3436" i="1"/>
  <c r="AI3437" i="1"/>
  <c r="AI3438" i="1"/>
  <c r="AI3439" i="1"/>
  <c r="AI3440" i="1"/>
  <c r="AI3441" i="1"/>
  <c r="AI3442" i="1"/>
  <c r="AI3443" i="1"/>
  <c r="AI3444" i="1"/>
  <c r="AI3445" i="1"/>
  <c r="AI3446" i="1"/>
  <c r="AI3447" i="1"/>
  <c r="AI3448" i="1"/>
  <c r="AI3449" i="1"/>
  <c r="AI3450" i="1"/>
  <c r="AI3451" i="1"/>
  <c r="AI3452" i="1"/>
  <c r="AI3453" i="1"/>
  <c r="AI3454" i="1"/>
  <c r="AI3455" i="1"/>
  <c r="AI3456" i="1"/>
  <c r="AI3457" i="1"/>
  <c r="AI3458" i="1"/>
  <c r="AI3459" i="1"/>
  <c r="AI3460" i="1"/>
  <c r="AI3461" i="1"/>
  <c r="AI3462" i="1"/>
  <c r="AI3463" i="1"/>
  <c r="AI3464" i="1"/>
  <c r="AI3465" i="1"/>
  <c r="AI3466" i="1"/>
  <c r="AI3467" i="1"/>
  <c r="AI3468" i="1"/>
  <c r="AI3469" i="1"/>
  <c r="AI3470" i="1"/>
  <c r="AI3471" i="1"/>
  <c r="AI3472" i="1"/>
  <c r="AI3473" i="1"/>
  <c r="AI3474" i="1"/>
  <c r="AI3475" i="1"/>
  <c r="AI3476" i="1"/>
  <c r="AI3477" i="1"/>
  <c r="AI3478" i="1"/>
  <c r="AI3479" i="1"/>
  <c r="AI3480" i="1"/>
  <c r="AI3481" i="1"/>
  <c r="AI3482" i="1"/>
  <c r="AI3483" i="1"/>
  <c r="AI3484" i="1"/>
  <c r="AI3485" i="1"/>
  <c r="AI3486" i="1"/>
  <c r="AI3487" i="1"/>
  <c r="AI3488" i="1"/>
  <c r="AI3489" i="1"/>
  <c r="AI3490" i="1"/>
  <c r="AI3491" i="1"/>
  <c r="AI3492" i="1"/>
  <c r="AI3493" i="1"/>
  <c r="AI3494" i="1"/>
  <c r="AI3495" i="1"/>
  <c r="AI3496" i="1"/>
  <c r="AI3497" i="1"/>
  <c r="AI3498" i="1"/>
  <c r="AI3499" i="1"/>
  <c r="AI3500" i="1"/>
  <c r="AI3501" i="1"/>
  <c r="AI3502" i="1"/>
  <c r="AI3503" i="1"/>
  <c r="AI3504" i="1"/>
  <c r="AI3505" i="1"/>
  <c r="AI3506" i="1"/>
  <c r="AI3507" i="1"/>
  <c r="AI3508" i="1"/>
  <c r="AI3509" i="1"/>
  <c r="AI3510" i="1"/>
  <c r="AI3511" i="1"/>
  <c r="AI3512" i="1"/>
  <c r="AI3513" i="1"/>
  <c r="AI3514" i="1"/>
  <c r="AI3515" i="1"/>
  <c r="AI3516" i="1"/>
  <c r="AI3517" i="1"/>
  <c r="AI3518" i="1"/>
  <c r="AI3519" i="1"/>
  <c r="AI3520" i="1"/>
  <c r="AI3521" i="1"/>
  <c r="AI3522" i="1"/>
  <c r="AI3523" i="1"/>
  <c r="AI3524" i="1"/>
  <c r="AI3525" i="1"/>
  <c r="AI3526" i="1"/>
  <c r="AI3527" i="1"/>
  <c r="AI3528" i="1"/>
  <c r="AI3529" i="1"/>
  <c r="AI3530" i="1"/>
  <c r="AI3531" i="1"/>
  <c r="AI3532" i="1"/>
  <c r="AI3533" i="1"/>
  <c r="AI3534" i="1"/>
  <c r="AI3535" i="1"/>
  <c r="AI3536" i="1"/>
  <c r="AI3537" i="1"/>
  <c r="AI3538" i="1"/>
  <c r="AI3539" i="1"/>
  <c r="AI3540" i="1"/>
  <c r="AI3541" i="1"/>
  <c r="AI3542" i="1"/>
  <c r="AI3543" i="1"/>
  <c r="AI3544" i="1"/>
  <c r="AI3545" i="1"/>
  <c r="AI3546" i="1"/>
  <c r="AI3547" i="1"/>
  <c r="AI3548" i="1"/>
  <c r="AI3549" i="1"/>
  <c r="AI3550" i="1"/>
  <c r="AI3551" i="1"/>
  <c r="AI3552" i="1"/>
  <c r="AI3553" i="1"/>
  <c r="AI3554" i="1"/>
  <c r="AI3555" i="1"/>
  <c r="AI3556" i="1"/>
  <c r="AI3557" i="1"/>
  <c r="AI3558" i="1"/>
  <c r="AI3559" i="1"/>
  <c r="AI3560" i="1"/>
  <c r="AI3561" i="1"/>
  <c r="AI3562" i="1"/>
  <c r="AI3563" i="1"/>
  <c r="AI3564" i="1"/>
  <c r="AI3565" i="1"/>
  <c r="AI3566" i="1"/>
  <c r="AI3567" i="1"/>
  <c r="AI3568" i="1"/>
  <c r="AI3569" i="1"/>
  <c r="AI3570" i="1"/>
  <c r="AI3571" i="1"/>
  <c r="AI3572" i="1"/>
  <c r="AI3573" i="1"/>
  <c r="AI3574" i="1"/>
  <c r="AI3575" i="1"/>
  <c r="AI3576" i="1"/>
  <c r="AI3577" i="1"/>
  <c r="AI3578" i="1"/>
  <c r="AI3579" i="1"/>
  <c r="AI3580" i="1"/>
  <c r="AI3581" i="1"/>
  <c r="AI3582" i="1"/>
  <c r="AI3583" i="1"/>
  <c r="AI3584" i="1"/>
  <c r="AI3585" i="1"/>
  <c r="AI3586" i="1"/>
  <c r="AI3587" i="1"/>
  <c r="AI3588" i="1"/>
  <c r="AI3589" i="1"/>
  <c r="AI3590" i="1"/>
  <c r="AI3591" i="1"/>
  <c r="AI3592" i="1"/>
  <c r="AI3593" i="1"/>
  <c r="AI3594" i="1"/>
  <c r="AI3595" i="1"/>
  <c r="AI3596" i="1"/>
  <c r="AI3597" i="1"/>
  <c r="AI3598" i="1"/>
  <c r="AI3599" i="1"/>
  <c r="AI3600" i="1"/>
  <c r="AI3601" i="1"/>
  <c r="AI3602" i="1"/>
  <c r="AI3603" i="1"/>
  <c r="AI3604" i="1"/>
  <c r="AI3605" i="1"/>
  <c r="AI3606" i="1"/>
  <c r="AI3607" i="1"/>
  <c r="AI3608" i="1"/>
  <c r="AI3609" i="1"/>
  <c r="AI3610" i="1"/>
  <c r="AI3611" i="1"/>
  <c r="AI3612" i="1"/>
  <c r="AI3613" i="1"/>
  <c r="AI3614" i="1"/>
  <c r="AI3615" i="1"/>
  <c r="AI3616" i="1"/>
  <c r="AI3617" i="1"/>
  <c r="AI3618" i="1"/>
  <c r="AI3619" i="1"/>
  <c r="AI3620" i="1"/>
  <c r="AI3621" i="1"/>
  <c r="AI3622" i="1"/>
  <c r="AI3623" i="1"/>
  <c r="AI3624" i="1"/>
  <c r="AI3625" i="1"/>
  <c r="AI3626" i="1"/>
  <c r="AI3627" i="1"/>
  <c r="AI3628" i="1"/>
  <c r="AI3629" i="1"/>
  <c r="AI3630" i="1"/>
  <c r="AI3631" i="1"/>
  <c r="AI3632" i="1"/>
  <c r="AI3633" i="1"/>
  <c r="AI3634" i="1"/>
  <c r="AI3635" i="1"/>
  <c r="AI3636" i="1"/>
  <c r="AI3637" i="1"/>
  <c r="AI3638" i="1"/>
  <c r="AI3639" i="1"/>
  <c r="AI3640" i="1"/>
  <c r="AI3641" i="1"/>
  <c r="AI3642" i="1"/>
  <c r="AI3643" i="1"/>
  <c r="AI3644" i="1"/>
  <c r="AI3645" i="1"/>
  <c r="AI3646" i="1"/>
  <c r="AI3647" i="1"/>
  <c r="AI3648" i="1"/>
  <c r="AI3649" i="1"/>
  <c r="AI3650" i="1"/>
  <c r="AI3651" i="1"/>
  <c r="AI3652" i="1"/>
  <c r="AI3653" i="1"/>
  <c r="AI3654" i="1"/>
  <c r="AI3655" i="1"/>
  <c r="AI3656" i="1"/>
  <c r="AI3657" i="1"/>
  <c r="AI3658" i="1"/>
  <c r="AI3659" i="1"/>
  <c r="AI3660" i="1"/>
  <c r="AI3661" i="1"/>
  <c r="AI3662" i="1"/>
  <c r="AI3663" i="1"/>
  <c r="AI3664" i="1"/>
  <c r="AI3665" i="1"/>
  <c r="AI3666" i="1"/>
  <c r="AI3667" i="1"/>
  <c r="AI3668" i="1"/>
  <c r="AI3669" i="1"/>
  <c r="AI3670" i="1"/>
  <c r="AI3671" i="1"/>
  <c r="AI3672" i="1"/>
  <c r="AI3673" i="1"/>
  <c r="AI3674" i="1"/>
  <c r="AI3675" i="1"/>
  <c r="AI3676" i="1"/>
  <c r="AI3677" i="1"/>
  <c r="AI3678" i="1"/>
  <c r="AI3679" i="1"/>
  <c r="AI3680" i="1"/>
  <c r="AI3681" i="1"/>
  <c r="AI3682" i="1"/>
  <c r="AI3683" i="1"/>
  <c r="AI3684" i="1"/>
  <c r="AI3685" i="1"/>
  <c r="AI3686" i="1"/>
  <c r="AI3687" i="1"/>
  <c r="AI3688" i="1"/>
  <c r="AI3689" i="1"/>
  <c r="AI3690" i="1"/>
  <c r="AI3691" i="1"/>
  <c r="AI3692" i="1"/>
  <c r="AI3693" i="1"/>
  <c r="AI3694" i="1"/>
  <c r="AI3695" i="1"/>
  <c r="AI3696" i="1"/>
  <c r="AI3697" i="1"/>
  <c r="AI3698" i="1"/>
  <c r="AI3699" i="1"/>
  <c r="AI3700" i="1"/>
  <c r="AI3701" i="1"/>
  <c r="AI3702" i="1"/>
  <c r="AI3703" i="1"/>
  <c r="AI3704" i="1"/>
  <c r="AI3705" i="1"/>
  <c r="AI3706" i="1"/>
  <c r="AI3707" i="1"/>
  <c r="AI3708" i="1"/>
  <c r="AI3709" i="1"/>
  <c r="AI3710" i="1"/>
  <c r="AI3711" i="1"/>
  <c r="AI3712" i="1"/>
  <c r="AI3713" i="1"/>
  <c r="AI3714" i="1"/>
  <c r="AI3715" i="1"/>
  <c r="AI3716" i="1"/>
  <c r="AI3717" i="1"/>
  <c r="AI3718" i="1"/>
  <c r="AI3719" i="1"/>
  <c r="AI3720" i="1"/>
  <c r="AI3721" i="1"/>
  <c r="AI3722" i="1"/>
  <c r="AI3723" i="1"/>
  <c r="AI3724" i="1"/>
  <c r="AI3725" i="1"/>
  <c r="AI3726" i="1"/>
  <c r="AI3727" i="1"/>
  <c r="AI3728" i="1"/>
  <c r="AI3729" i="1"/>
  <c r="AI3730" i="1"/>
  <c r="AI3731" i="1"/>
  <c r="AI3732" i="1"/>
  <c r="AI3733" i="1"/>
  <c r="AI3734" i="1"/>
  <c r="AI3735" i="1"/>
  <c r="AI3736" i="1"/>
  <c r="AI3737" i="1"/>
  <c r="AI3738" i="1"/>
  <c r="AI3739" i="1"/>
  <c r="AI3740" i="1"/>
  <c r="AI3741" i="1"/>
  <c r="AI3742" i="1"/>
  <c r="AI3743" i="1"/>
  <c r="AI3744" i="1"/>
  <c r="AI3745" i="1"/>
  <c r="AI3746" i="1"/>
  <c r="AI3747" i="1"/>
  <c r="AI3748" i="1"/>
  <c r="AI3749" i="1"/>
  <c r="AI3750" i="1"/>
  <c r="AI3751" i="1"/>
  <c r="AI3752" i="1"/>
  <c r="AI3753" i="1"/>
  <c r="AI3754" i="1"/>
  <c r="AI3755" i="1"/>
  <c r="AI3756" i="1"/>
  <c r="AI3757" i="1"/>
  <c r="AI3758" i="1"/>
  <c r="AI3759" i="1"/>
  <c r="AI3760" i="1"/>
  <c r="AI3761" i="1"/>
  <c r="AI3762" i="1"/>
  <c r="AI3763" i="1"/>
  <c r="AI3764" i="1"/>
  <c r="AI3765" i="1"/>
  <c r="AI3766" i="1"/>
  <c r="AI3767" i="1"/>
  <c r="AI3768" i="1"/>
  <c r="AI3769" i="1"/>
  <c r="AI3770" i="1"/>
  <c r="AI3771" i="1"/>
  <c r="AI3772" i="1"/>
  <c r="AI3773" i="1"/>
  <c r="AI3774" i="1"/>
  <c r="AI3775" i="1"/>
  <c r="AI3776" i="1"/>
  <c r="AI3777" i="1"/>
  <c r="AI3778" i="1"/>
  <c r="AI3779" i="1"/>
  <c r="AI3780" i="1"/>
  <c r="AI3781" i="1"/>
  <c r="AI3782" i="1"/>
  <c r="AI3783" i="1"/>
  <c r="AI3784" i="1"/>
  <c r="AI3785" i="1"/>
  <c r="AI3786" i="1"/>
  <c r="AI3787" i="1"/>
  <c r="AI3788" i="1"/>
  <c r="AI3789" i="1"/>
  <c r="AI3790" i="1"/>
  <c r="AI3791" i="1"/>
  <c r="AI3792" i="1"/>
  <c r="AI3793" i="1"/>
  <c r="AI3794" i="1"/>
  <c r="AI3795" i="1"/>
  <c r="AI3796" i="1"/>
  <c r="AI3797" i="1"/>
  <c r="AI3798" i="1"/>
  <c r="AI3799" i="1"/>
  <c r="AI3800" i="1"/>
  <c r="AI3801" i="1"/>
  <c r="AI3802" i="1"/>
  <c r="AI3803" i="1"/>
  <c r="AI3804" i="1"/>
  <c r="AI3805" i="1"/>
  <c r="AI3806" i="1"/>
  <c r="AI3807" i="1"/>
  <c r="AI3808" i="1"/>
  <c r="AI3809" i="1"/>
  <c r="AI3810" i="1"/>
  <c r="AI3811" i="1"/>
  <c r="AI3812" i="1"/>
  <c r="AI3813" i="1"/>
  <c r="AI3814" i="1"/>
  <c r="AI3815" i="1"/>
  <c r="AI3816" i="1"/>
  <c r="AI3817" i="1"/>
  <c r="AI3818" i="1"/>
  <c r="AI3819" i="1"/>
  <c r="AI3820" i="1"/>
  <c r="AI3821" i="1"/>
  <c r="AI3822" i="1"/>
  <c r="AI3823" i="1"/>
  <c r="AI3824" i="1"/>
  <c r="AI3825" i="1"/>
  <c r="AI3826" i="1"/>
  <c r="AI3827" i="1"/>
  <c r="AI3828" i="1"/>
  <c r="AI3829" i="1"/>
  <c r="AI3830" i="1"/>
  <c r="AI3831" i="1"/>
  <c r="AI3832" i="1"/>
  <c r="AI3833" i="1"/>
  <c r="AI3834" i="1"/>
  <c r="AI3835" i="1"/>
  <c r="AI3836" i="1"/>
  <c r="AI3837" i="1"/>
  <c r="AI3838" i="1"/>
  <c r="AI3839" i="1"/>
  <c r="AI3840" i="1"/>
  <c r="AI3841" i="1"/>
  <c r="AI3842" i="1"/>
  <c r="AI3843" i="1"/>
  <c r="AI3844" i="1"/>
  <c r="AI3845" i="1"/>
  <c r="AI3846" i="1"/>
  <c r="AI3847" i="1"/>
  <c r="AI3848" i="1"/>
  <c r="AI3849" i="1"/>
  <c r="AI3850" i="1"/>
  <c r="AI3851" i="1"/>
  <c r="AI3852" i="1"/>
  <c r="AI3853" i="1"/>
  <c r="AI3854" i="1"/>
  <c r="AI3855" i="1"/>
  <c r="AI3856" i="1"/>
  <c r="AI3857" i="1"/>
  <c r="AI3858" i="1"/>
  <c r="AI3859" i="1"/>
  <c r="AI3860" i="1"/>
  <c r="AI3861" i="1"/>
  <c r="AI3862" i="1"/>
  <c r="AI3863" i="1"/>
  <c r="AI3864" i="1"/>
  <c r="AI3865" i="1"/>
  <c r="AI3866" i="1"/>
  <c r="AI3867" i="1"/>
  <c r="AI3868" i="1"/>
  <c r="AI3869" i="1"/>
  <c r="AI3870" i="1"/>
  <c r="AI3871" i="1"/>
  <c r="AI3872" i="1"/>
  <c r="AI3873" i="1"/>
  <c r="AI3874" i="1"/>
  <c r="AI3875" i="1"/>
  <c r="AI3876" i="1"/>
  <c r="AI3877" i="1"/>
  <c r="AI3878" i="1"/>
  <c r="AI3879" i="1"/>
  <c r="AI3880" i="1"/>
  <c r="AI3881" i="1"/>
  <c r="AI3882" i="1"/>
  <c r="AI3883" i="1"/>
  <c r="AI3884" i="1"/>
  <c r="AI3885" i="1"/>
  <c r="AI3886" i="1"/>
  <c r="AI3887" i="1"/>
  <c r="AI3888" i="1"/>
  <c r="AI3889" i="1"/>
  <c r="AI3890" i="1"/>
  <c r="AI3891" i="1"/>
  <c r="AI3892" i="1"/>
  <c r="AI3893" i="1"/>
  <c r="AI3894" i="1"/>
  <c r="AI3895" i="1"/>
  <c r="AI3896" i="1"/>
  <c r="AI3897" i="1"/>
  <c r="AI3898" i="1"/>
  <c r="AI3899" i="1"/>
  <c r="AI3900" i="1"/>
  <c r="AI3901" i="1"/>
  <c r="AI3902" i="1"/>
  <c r="AI3903" i="1"/>
  <c r="AI3904" i="1"/>
  <c r="AI3905" i="1"/>
  <c r="AI3906" i="1"/>
  <c r="AI3907" i="1"/>
  <c r="AI3908" i="1"/>
  <c r="AI3909" i="1"/>
  <c r="AI3910" i="1"/>
  <c r="AI3911" i="1"/>
  <c r="AI3912" i="1"/>
  <c r="AI3913" i="1"/>
  <c r="AI3914" i="1"/>
  <c r="AI3915" i="1"/>
  <c r="AI3916" i="1"/>
  <c r="AI3917" i="1"/>
  <c r="AI3918" i="1"/>
  <c r="AI3919" i="1"/>
  <c r="AI3920" i="1"/>
  <c r="AI3921" i="1"/>
  <c r="AI3922" i="1"/>
  <c r="AI3923" i="1"/>
  <c r="AI3924" i="1"/>
  <c r="AI3925" i="1"/>
  <c r="AI3926" i="1"/>
  <c r="AI3927" i="1"/>
  <c r="AI3928" i="1"/>
  <c r="AI3929" i="1"/>
  <c r="AI3930" i="1"/>
  <c r="AI3931" i="1"/>
  <c r="AI3932" i="1"/>
  <c r="AI3933" i="1"/>
  <c r="AI3934" i="1"/>
  <c r="AI3935" i="1"/>
  <c r="AI3936" i="1"/>
  <c r="AI3937" i="1"/>
  <c r="AI3938" i="1"/>
  <c r="AI3939" i="1"/>
  <c r="AI3940" i="1"/>
  <c r="AI3941" i="1"/>
  <c r="AI3942" i="1"/>
  <c r="AI3943" i="1"/>
  <c r="AI3944" i="1"/>
  <c r="AI3945" i="1"/>
  <c r="AI3946" i="1"/>
  <c r="AI3947" i="1"/>
  <c r="AI3948" i="1"/>
  <c r="AI3949" i="1"/>
  <c r="AI3950" i="1"/>
  <c r="AI3951" i="1"/>
  <c r="AI3952" i="1"/>
  <c r="AI3953" i="1"/>
  <c r="AI3954" i="1"/>
  <c r="AI3955" i="1"/>
  <c r="AI3956" i="1"/>
  <c r="AI3957" i="1"/>
  <c r="AI3958" i="1"/>
  <c r="AI3959" i="1"/>
  <c r="AI3960" i="1"/>
  <c r="AI3961" i="1"/>
  <c r="AI3962" i="1"/>
  <c r="AI3963" i="1"/>
  <c r="AI3964" i="1"/>
  <c r="AI3965" i="1"/>
  <c r="AI3966" i="1"/>
  <c r="AI3967" i="1"/>
  <c r="AI3968" i="1"/>
  <c r="AI3969" i="1"/>
  <c r="AI3970" i="1"/>
  <c r="AI3971" i="1"/>
  <c r="AI3972" i="1"/>
  <c r="AI3973" i="1"/>
  <c r="AI3974" i="1"/>
  <c r="AI3975" i="1"/>
  <c r="AI3976" i="1"/>
  <c r="AI3977" i="1"/>
  <c r="AI3978" i="1"/>
  <c r="AI3979" i="1"/>
  <c r="AI3980" i="1"/>
  <c r="AI3981" i="1"/>
  <c r="AI3982" i="1"/>
  <c r="AI3983" i="1"/>
  <c r="AI3984" i="1"/>
  <c r="AI3985" i="1"/>
  <c r="AI3986" i="1"/>
  <c r="AI3987" i="1"/>
  <c r="AI3988" i="1"/>
  <c r="AI3989" i="1"/>
  <c r="AI3990" i="1"/>
  <c r="AI3991" i="1"/>
  <c r="AI3992" i="1"/>
  <c r="AI3993" i="1"/>
  <c r="AI3994" i="1"/>
  <c r="AI3995" i="1"/>
  <c r="AI3996" i="1"/>
  <c r="AI3997" i="1"/>
  <c r="AI3998" i="1"/>
  <c r="AI3999" i="1"/>
  <c r="AI4000" i="1"/>
  <c r="AI4001" i="1"/>
  <c r="AI4002" i="1"/>
  <c r="AI4003" i="1"/>
  <c r="AI4004" i="1"/>
  <c r="AI4005" i="1"/>
  <c r="AI4006" i="1"/>
  <c r="AI4007" i="1"/>
  <c r="AI4008" i="1"/>
  <c r="AI4009" i="1"/>
  <c r="AI4010" i="1"/>
  <c r="AI4011" i="1"/>
  <c r="AI4012" i="1"/>
  <c r="AI4013" i="1"/>
  <c r="AI4014" i="1"/>
  <c r="AI4015" i="1"/>
  <c r="AI4016" i="1"/>
  <c r="AI4017" i="1"/>
  <c r="AI4018" i="1"/>
  <c r="AI4019" i="1"/>
  <c r="AI4020" i="1"/>
  <c r="AI4021" i="1"/>
  <c r="AI4022" i="1"/>
  <c r="AI4023" i="1"/>
  <c r="AI4024" i="1"/>
  <c r="AI4025" i="1"/>
  <c r="AI4026" i="1"/>
  <c r="AI4027" i="1"/>
  <c r="AI4028" i="1"/>
  <c r="AI4029" i="1"/>
  <c r="AI4030" i="1"/>
  <c r="AI4031" i="1"/>
  <c r="AI4032" i="1"/>
  <c r="AI4033" i="1"/>
  <c r="AI4034" i="1"/>
  <c r="AI4035" i="1"/>
  <c r="AI4036" i="1"/>
  <c r="AI4037" i="1"/>
  <c r="AI4038" i="1"/>
  <c r="AI4039" i="1"/>
  <c r="AI4040" i="1"/>
  <c r="AI4041" i="1"/>
  <c r="AI4042" i="1"/>
  <c r="AI4043" i="1"/>
  <c r="AI4044" i="1"/>
  <c r="AI4045" i="1"/>
  <c r="AI4046" i="1"/>
  <c r="AI4047" i="1"/>
  <c r="AI4048" i="1"/>
  <c r="AI4049" i="1"/>
  <c r="AI4050" i="1"/>
  <c r="AI4051" i="1"/>
  <c r="AI4052" i="1"/>
  <c r="AI4053" i="1"/>
  <c r="AI4054" i="1"/>
  <c r="AI4055" i="1"/>
  <c r="AI4056" i="1"/>
  <c r="AI4057" i="1"/>
  <c r="AI4058" i="1"/>
  <c r="AI4059" i="1"/>
  <c r="AI4060" i="1"/>
  <c r="AI4061" i="1"/>
  <c r="AI4062" i="1"/>
  <c r="AI4063" i="1"/>
  <c r="AI4064" i="1"/>
  <c r="AI4065" i="1"/>
  <c r="AI4066" i="1"/>
  <c r="AI4067" i="1"/>
  <c r="AI4068" i="1"/>
  <c r="AI4069" i="1"/>
  <c r="AI4070" i="1"/>
  <c r="AI4071" i="1"/>
  <c r="AI4072" i="1"/>
  <c r="AI4073" i="1"/>
  <c r="AI4074" i="1"/>
  <c r="AI4075" i="1"/>
  <c r="AI4076" i="1"/>
  <c r="AI4077" i="1"/>
  <c r="AI4078" i="1"/>
  <c r="AI4079" i="1"/>
  <c r="AI4080" i="1"/>
  <c r="AI4081" i="1"/>
  <c r="AI4082" i="1"/>
  <c r="AI4083" i="1"/>
  <c r="AI4084" i="1"/>
  <c r="AI4085" i="1"/>
  <c r="AI4086" i="1"/>
  <c r="AI4087" i="1"/>
  <c r="AI4088" i="1"/>
  <c r="AI4089" i="1"/>
  <c r="AI4090" i="1"/>
  <c r="AI4091" i="1"/>
  <c r="AI4092" i="1"/>
  <c r="AI4093" i="1"/>
  <c r="AI4094" i="1"/>
  <c r="AI4095" i="1"/>
  <c r="AI4096" i="1"/>
  <c r="AI4097" i="1"/>
  <c r="AI4098" i="1"/>
  <c r="AI4099" i="1"/>
  <c r="AI4100" i="1"/>
  <c r="AI4101" i="1"/>
  <c r="AI4102" i="1"/>
  <c r="AI4103" i="1"/>
  <c r="AI4104" i="1"/>
  <c r="AI4105" i="1"/>
  <c r="AI4106" i="1"/>
  <c r="AI4107" i="1"/>
  <c r="AI4108" i="1"/>
  <c r="AI4109" i="1"/>
  <c r="AI4110" i="1"/>
  <c r="AI4111" i="1"/>
  <c r="AI4112" i="1"/>
  <c r="AI4113" i="1"/>
  <c r="AI4114" i="1"/>
  <c r="AI4115" i="1"/>
  <c r="AI4116" i="1"/>
  <c r="AI4117" i="1"/>
  <c r="AI4118" i="1"/>
  <c r="AI4119" i="1"/>
  <c r="AI4120" i="1"/>
  <c r="AI4121" i="1"/>
  <c r="AI4122" i="1"/>
  <c r="AI4123" i="1"/>
  <c r="AI4124" i="1"/>
  <c r="AI4125" i="1"/>
  <c r="AI4126" i="1"/>
  <c r="AI4127" i="1"/>
  <c r="AI4128" i="1"/>
  <c r="AI4129" i="1"/>
  <c r="AI4130" i="1"/>
  <c r="AI4131" i="1"/>
  <c r="AI4132" i="1"/>
  <c r="AI4133" i="1"/>
  <c r="AI4134" i="1"/>
  <c r="AI4135" i="1"/>
  <c r="AI4136" i="1"/>
  <c r="AI4137" i="1"/>
  <c r="AI4138" i="1"/>
  <c r="AI4139" i="1"/>
  <c r="AI4140" i="1"/>
  <c r="AI4141" i="1"/>
  <c r="AI4142" i="1"/>
  <c r="AI4143" i="1"/>
  <c r="AI4144" i="1"/>
  <c r="AI4145" i="1"/>
  <c r="AI4146" i="1"/>
  <c r="AI4147" i="1"/>
  <c r="AI4148" i="1"/>
  <c r="AI4149" i="1"/>
  <c r="AI4150" i="1"/>
  <c r="AI4151" i="1"/>
  <c r="AI4152" i="1"/>
  <c r="AI4153" i="1"/>
  <c r="AI4154" i="1"/>
  <c r="AI4155" i="1"/>
  <c r="AI4156" i="1"/>
  <c r="AI4157" i="1"/>
  <c r="AI4158" i="1"/>
  <c r="AI4159" i="1"/>
  <c r="AI4160" i="1"/>
  <c r="AI4161" i="1"/>
  <c r="AI4162" i="1"/>
  <c r="AI4163" i="1"/>
  <c r="AI4164" i="1"/>
  <c r="AI4165" i="1"/>
  <c r="AI4166" i="1"/>
  <c r="AI4167" i="1"/>
  <c r="AI4168" i="1"/>
  <c r="AI4169" i="1"/>
  <c r="AI4170" i="1"/>
  <c r="AI4171" i="1"/>
  <c r="AI4172" i="1"/>
  <c r="AI4173" i="1"/>
  <c r="AI4174" i="1"/>
  <c r="AI4175" i="1"/>
  <c r="AI4176" i="1"/>
  <c r="AI4177" i="1"/>
  <c r="AI4178" i="1"/>
  <c r="AI4179" i="1"/>
  <c r="AI4180" i="1"/>
  <c r="AI4181" i="1"/>
  <c r="AI4182" i="1"/>
  <c r="AI4183" i="1"/>
  <c r="AI4184" i="1"/>
  <c r="AI4185" i="1"/>
  <c r="AI4186" i="1"/>
  <c r="AI4187" i="1"/>
  <c r="AI4188" i="1"/>
  <c r="AI4189" i="1"/>
  <c r="AI4190" i="1"/>
  <c r="AI4191" i="1"/>
  <c r="AI4192" i="1"/>
  <c r="AI4193" i="1"/>
  <c r="AI4194" i="1"/>
  <c r="AI4195" i="1"/>
  <c r="AI4196" i="1"/>
  <c r="AI4197" i="1"/>
  <c r="AI4198" i="1"/>
  <c r="AI4199" i="1"/>
  <c r="AI4200" i="1"/>
  <c r="AI4201" i="1"/>
  <c r="AI4202" i="1"/>
  <c r="AI4203" i="1"/>
  <c r="AI4204" i="1"/>
  <c r="AI4205" i="1"/>
  <c r="AI4206" i="1"/>
  <c r="AI4207" i="1"/>
  <c r="AI4208" i="1"/>
  <c r="AI4209" i="1"/>
  <c r="AI4210" i="1"/>
  <c r="AI4211" i="1"/>
  <c r="AI4212" i="1"/>
  <c r="AI4213" i="1"/>
  <c r="AI4214" i="1"/>
  <c r="AI4215" i="1"/>
  <c r="AI4216" i="1"/>
  <c r="AI4217" i="1"/>
  <c r="AI4218" i="1"/>
  <c r="AI4219" i="1"/>
  <c r="AI4220" i="1"/>
  <c r="AI4221" i="1"/>
  <c r="AI4222" i="1"/>
  <c r="AI4223" i="1"/>
  <c r="AI4224" i="1"/>
  <c r="AI4225" i="1"/>
  <c r="AI4226" i="1"/>
  <c r="AI4227" i="1"/>
  <c r="AI4228" i="1"/>
  <c r="AI4229" i="1"/>
  <c r="AI4230" i="1"/>
  <c r="AI4231" i="1"/>
  <c r="AI4232" i="1"/>
  <c r="AI4233" i="1"/>
  <c r="AI4234" i="1"/>
  <c r="AI4235" i="1"/>
  <c r="AI4236" i="1"/>
  <c r="AI4237" i="1"/>
  <c r="AI4238" i="1"/>
  <c r="AI4239" i="1"/>
  <c r="AI4240" i="1"/>
  <c r="AI4241" i="1"/>
  <c r="AI4242" i="1"/>
  <c r="AI4243" i="1"/>
  <c r="AI4244" i="1"/>
  <c r="AI4245" i="1"/>
  <c r="AI4246" i="1"/>
  <c r="AI4247" i="1"/>
  <c r="AI4248" i="1"/>
  <c r="AI4249" i="1"/>
  <c r="AI4250" i="1"/>
  <c r="AI4251" i="1"/>
  <c r="AI4252" i="1"/>
  <c r="AI4253" i="1"/>
  <c r="AI4254" i="1"/>
  <c r="AI4255" i="1"/>
  <c r="AI4256" i="1"/>
  <c r="AI4257" i="1"/>
  <c r="AI4258" i="1"/>
  <c r="AI4259" i="1"/>
  <c r="AI4260" i="1"/>
  <c r="AI4261" i="1"/>
  <c r="AI4262" i="1"/>
  <c r="AI4263" i="1"/>
  <c r="AI4264" i="1"/>
  <c r="AI4265" i="1"/>
  <c r="AI4266" i="1"/>
  <c r="AI4267" i="1"/>
  <c r="AI4268" i="1"/>
  <c r="AI4269" i="1"/>
  <c r="AI4270" i="1"/>
  <c r="AI4271" i="1"/>
  <c r="AI4272" i="1"/>
  <c r="AI4273" i="1"/>
  <c r="AI4274" i="1"/>
  <c r="AI4275" i="1"/>
  <c r="AI4276" i="1"/>
  <c r="AI4277" i="1"/>
  <c r="AI4278" i="1"/>
  <c r="AI4279" i="1"/>
  <c r="AI4280" i="1"/>
  <c r="AI4281" i="1"/>
  <c r="AI4282" i="1"/>
  <c r="AI4283" i="1"/>
  <c r="AI4284" i="1"/>
  <c r="AI4285" i="1"/>
  <c r="AI4286" i="1"/>
  <c r="AI4287" i="1"/>
  <c r="AI4288" i="1"/>
  <c r="AI4289" i="1"/>
  <c r="AI4290" i="1"/>
  <c r="AI4291" i="1"/>
  <c r="AI4292" i="1"/>
  <c r="AI4293" i="1"/>
  <c r="AI4294" i="1"/>
  <c r="AI4295" i="1"/>
  <c r="AI4296" i="1"/>
  <c r="AI4297" i="1"/>
  <c r="AI4298" i="1"/>
  <c r="AI4299" i="1"/>
  <c r="AI4300" i="1"/>
  <c r="AI4301" i="1"/>
  <c r="AI4302" i="1"/>
  <c r="AI4303" i="1"/>
  <c r="AI4304" i="1"/>
  <c r="AI4305" i="1"/>
  <c r="AI4306" i="1"/>
  <c r="AI4307" i="1"/>
  <c r="AI4308" i="1"/>
  <c r="AI4309" i="1"/>
  <c r="AI4310" i="1"/>
  <c r="AI4311" i="1"/>
  <c r="AI4312" i="1"/>
  <c r="AI4313" i="1"/>
  <c r="AI4314" i="1"/>
  <c r="AI4315" i="1"/>
  <c r="AI4316" i="1"/>
  <c r="AI4317" i="1"/>
  <c r="AI4318" i="1"/>
  <c r="AI4319" i="1"/>
  <c r="AI4320" i="1"/>
  <c r="AI4321" i="1"/>
  <c r="AI4322" i="1"/>
  <c r="AI4323" i="1"/>
  <c r="AI4324" i="1"/>
  <c r="AI4325" i="1"/>
  <c r="AI4326" i="1"/>
  <c r="AI4327" i="1"/>
  <c r="AI4328" i="1"/>
  <c r="AI4329" i="1"/>
  <c r="AI4330" i="1"/>
  <c r="AI4331" i="1"/>
  <c r="AI4332" i="1"/>
  <c r="AI4333" i="1"/>
  <c r="AI4334" i="1"/>
  <c r="AI4335" i="1"/>
  <c r="AI4336" i="1"/>
  <c r="AI4337" i="1"/>
  <c r="AI4338" i="1"/>
  <c r="AI4339" i="1"/>
  <c r="AI4340" i="1"/>
  <c r="AI4341" i="1"/>
  <c r="AI4342" i="1"/>
  <c r="AI4343" i="1"/>
  <c r="AI4344" i="1"/>
  <c r="AI4345" i="1"/>
  <c r="AI4346" i="1"/>
  <c r="AI4347" i="1"/>
  <c r="AI4348" i="1"/>
  <c r="AI4349" i="1"/>
  <c r="AI4350" i="1"/>
  <c r="AI4351" i="1"/>
  <c r="AI4352" i="1"/>
  <c r="AI4353" i="1"/>
  <c r="AI4354" i="1"/>
  <c r="AI4355" i="1"/>
  <c r="AI4356" i="1"/>
  <c r="AI4357" i="1"/>
  <c r="AI4358" i="1"/>
  <c r="AI4359" i="1"/>
  <c r="AI4360" i="1"/>
  <c r="AI4361" i="1"/>
  <c r="AI4362" i="1"/>
  <c r="AI4363" i="1"/>
  <c r="AI4364" i="1"/>
  <c r="AI4365" i="1"/>
  <c r="AI4366" i="1"/>
  <c r="AI4367" i="1"/>
  <c r="AI4368" i="1"/>
  <c r="AI4369" i="1"/>
  <c r="AI4370" i="1"/>
  <c r="AI4371" i="1"/>
  <c r="AI4372" i="1"/>
  <c r="AI4373" i="1"/>
  <c r="AI4374" i="1"/>
  <c r="AI4375" i="1"/>
  <c r="AI4376" i="1"/>
  <c r="AI4377" i="1"/>
  <c r="AI4378" i="1"/>
  <c r="AI4379" i="1"/>
  <c r="AI4380" i="1"/>
  <c r="AI4381" i="1"/>
  <c r="AI4382" i="1"/>
  <c r="AI4383" i="1"/>
  <c r="AI4384" i="1"/>
  <c r="AI4385" i="1"/>
  <c r="AI4386" i="1"/>
  <c r="AI4387" i="1"/>
  <c r="AI4388" i="1"/>
  <c r="AI4389" i="1"/>
  <c r="AI4390" i="1"/>
  <c r="AI4391" i="1"/>
  <c r="AI4392" i="1"/>
  <c r="AI4393" i="1"/>
  <c r="AI4394" i="1"/>
  <c r="AI4395" i="1"/>
  <c r="AI4396" i="1"/>
  <c r="AI4397" i="1"/>
  <c r="AI4398" i="1"/>
  <c r="AI4399" i="1"/>
  <c r="AI4400" i="1"/>
  <c r="AI4401" i="1"/>
  <c r="AI4402" i="1"/>
  <c r="AI4403" i="1"/>
  <c r="AI4404" i="1"/>
  <c r="AI4405" i="1"/>
  <c r="AI4406" i="1"/>
  <c r="AI4407" i="1"/>
  <c r="AI4408" i="1"/>
  <c r="AI4409" i="1"/>
  <c r="AI4410" i="1"/>
  <c r="AI4411" i="1"/>
  <c r="AI4412" i="1"/>
  <c r="AI4413" i="1"/>
  <c r="AI4414" i="1"/>
  <c r="AI4415" i="1"/>
  <c r="AI4416" i="1"/>
  <c r="AI4417" i="1"/>
  <c r="AI4418" i="1"/>
  <c r="AI4419" i="1"/>
  <c r="AI4420" i="1"/>
  <c r="AI4421" i="1"/>
  <c r="AI4422" i="1"/>
  <c r="AI4423" i="1"/>
  <c r="AI4424" i="1"/>
  <c r="AI4425" i="1"/>
  <c r="AI4426" i="1"/>
  <c r="AI4427" i="1"/>
  <c r="AI4428" i="1"/>
  <c r="AI4429" i="1"/>
  <c r="AI4430" i="1"/>
  <c r="AI4431" i="1"/>
  <c r="AI4432" i="1"/>
  <c r="AI4433" i="1"/>
  <c r="AI4434" i="1"/>
  <c r="AI4435" i="1"/>
  <c r="AI4436" i="1"/>
  <c r="AI4437" i="1"/>
  <c r="AI4438" i="1"/>
  <c r="AI4439" i="1"/>
  <c r="AI4440" i="1"/>
  <c r="AI4441" i="1"/>
  <c r="AI4442" i="1"/>
  <c r="AI4443" i="1"/>
  <c r="AI4444" i="1"/>
  <c r="AI4445" i="1"/>
  <c r="AI4446" i="1"/>
  <c r="AI4447" i="1"/>
  <c r="AI4448" i="1"/>
  <c r="AI4449" i="1"/>
  <c r="AI4450" i="1"/>
  <c r="AI4451" i="1"/>
  <c r="AI4452" i="1"/>
  <c r="AI4453" i="1"/>
  <c r="AI4454" i="1"/>
  <c r="AI4455" i="1"/>
  <c r="AI4456" i="1"/>
  <c r="AI4457" i="1"/>
  <c r="AI4458" i="1"/>
  <c r="AI4459" i="1"/>
  <c r="AI4460" i="1"/>
  <c r="AI4461" i="1"/>
  <c r="AI4462" i="1"/>
  <c r="AI4463" i="1"/>
  <c r="AI4464" i="1"/>
  <c r="AI4465" i="1"/>
  <c r="AI4466" i="1"/>
  <c r="AI4467" i="1"/>
  <c r="AI4468" i="1"/>
  <c r="AI4469" i="1"/>
  <c r="AI4470" i="1"/>
  <c r="AI4471" i="1"/>
  <c r="AI4472" i="1"/>
  <c r="AI4473" i="1"/>
  <c r="AI4474" i="1"/>
  <c r="AI4475" i="1"/>
  <c r="AI4476" i="1"/>
  <c r="AI4477" i="1"/>
  <c r="AI4478" i="1"/>
  <c r="AI4479" i="1"/>
  <c r="AI4480" i="1"/>
  <c r="AI4481" i="1"/>
  <c r="AI4482" i="1"/>
  <c r="AI4483" i="1"/>
  <c r="AI4484" i="1"/>
  <c r="AI4485" i="1"/>
  <c r="AI4486" i="1"/>
  <c r="AI4487" i="1"/>
  <c r="AI4488" i="1"/>
  <c r="AI4489" i="1"/>
  <c r="AI4490" i="1"/>
  <c r="AI4491" i="1"/>
  <c r="AI4492" i="1"/>
  <c r="AI4493" i="1"/>
  <c r="AI4494" i="1"/>
  <c r="AI4495" i="1"/>
  <c r="AI4496" i="1"/>
  <c r="AI4497" i="1"/>
  <c r="AI4498" i="1"/>
  <c r="AI4499" i="1"/>
  <c r="AI4500" i="1"/>
  <c r="AI4501" i="1"/>
  <c r="AI4502" i="1"/>
  <c r="AI4503" i="1"/>
  <c r="AI4504" i="1"/>
  <c r="AI4505" i="1"/>
  <c r="AI4506" i="1"/>
  <c r="AI4507" i="1"/>
  <c r="AI4508" i="1"/>
  <c r="AI4509" i="1"/>
  <c r="AI4510" i="1"/>
  <c r="AI4511" i="1"/>
  <c r="AI4512" i="1"/>
  <c r="AI4513" i="1"/>
  <c r="AI4514" i="1"/>
  <c r="AI4515" i="1"/>
  <c r="AI4516" i="1"/>
  <c r="AI4517" i="1"/>
  <c r="AI4518" i="1"/>
  <c r="AI4519" i="1"/>
  <c r="AI4520" i="1"/>
  <c r="AI4521" i="1"/>
  <c r="AI4522" i="1"/>
  <c r="AI4523" i="1"/>
  <c r="AI4524" i="1"/>
  <c r="AI4525" i="1"/>
  <c r="AI4526" i="1"/>
  <c r="AI4527" i="1"/>
  <c r="AI4528" i="1"/>
  <c r="AI4529" i="1"/>
  <c r="AI4530" i="1"/>
  <c r="AI4531" i="1"/>
  <c r="AI4532" i="1"/>
  <c r="AI4533" i="1"/>
  <c r="AI4534" i="1"/>
  <c r="AI4535" i="1"/>
  <c r="AI4536" i="1"/>
  <c r="AI4537" i="1"/>
  <c r="AI4538" i="1"/>
  <c r="AI4539" i="1"/>
  <c r="AI4540" i="1"/>
  <c r="AI4541" i="1"/>
  <c r="AI4542" i="1"/>
  <c r="AI4543" i="1"/>
  <c r="AI4544" i="1"/>
  <c r="AI4545" i="1"/>
  <c r="AI4546" i="1"/>
  <c r="AI4547" i="1"/>
  <c r="AI4548" i="1"/>
  <c r="AI4549" i="1"/>
  <c r="AI4550" i="1"/>
  <c r="AI4551" i="1"/>
  <c r="AI4552" i="1"/>
  <c r="AI4553" i="1"/>
  <c r="AI4554" i="1"/>
  <c r="AI4555" i="1"/>
  <c r="AI4556" i="1"/>
  <c r="AI4557" i="1"/>
  <c r="AI4558" i="1"/>
  <c r="AI4559" i="1"/>
  <c r="AI4560" i="1"/>
  <c r="AI4561" i="1"/>
  <c r="AI4562" i="1"/>
  <c r="AI4563" i="1"/>
  <c r="AI4564" i="1"/>
  <c r="AI4565" i="1"/>
  <c r="AI4566" i="1"/>
  <c r="AI4567" i="1"/>
  <c r="AI4568" i="1"/>
  <c r="AI4569" i="1"/>
  <c r="AI4570" i="1"/>
  <c r="AI4571" i="1"/>
  <c r="AI4572" i="1"/>
  <c r="AI4573" i="1"/>
  <c r="AI4574" i="1"/>
  <c r="AI4575" i="1"/>
  <c r="AI4576" i="1"/>
  <c r="AI4577" i="1"/>
  <c r="AI4578" i="1"/>
  <c r="AI4579" i="1"/>
  <c r="AI4580" i="1"/>
  <c r="AI4581" i="1"/>
  <c r="AI4582" i="1"/>
  <c r="AI4583" i="1"/>
  <c r="AI4584" i="1"/>
  <c r="AI4585" i="1"/>
  <c r="AI4586" i="1"/>
  <c r="AI4587" i="1"/>
  <c r="AI4588" i="1"/>
  <c r="AI4589" i="1"/>
  <c r="AI4590" i="1"/>
  <c r="AI4591" i="1"/>
  <c r="AI4592" i="1"/>
  <c r="AI4593" i="1"/>
  <c r="AI4594" i="1"/>
  <c r="AI4595" i="1"/>
  <c r="AI4596" i="1"/>
  <c r="AI4597" i="1"/>
  <c r="AI4598" i="1"/>
  <c r="AI4599" i="1"/>
  <c r="AI4600" i="1"/>
  <c r="AI4601" i="1"/>
  <c r="AI4602" i="1"/>
  <c r="AI4603" i="1"/>
  <c r="AI4604" i="1"/>
  <c r="AI4605" i="1"/>
  <c r="AI4606" i="1"/>
  <c r="AI4607" i="1"/>
  <c r="AI4608" i="1"/>
  <c r="AI4609" i="1"/>
  <c r="AI4610" i="1"/>
  <c r="AI4611" i="1"/>
  <c r="AI4612" i="1"/>
  <c r="AI4613" i="1"/>
  <c r="AI4614" i="1"/>
  <c r="AI4615" i="1"/>
  <c r="AI4616" i="1"/>
  <c r="AI4617" i="1"/>
  <c r="AI4618" i="1"/>
  <c r="AI4619" i="1"/>
  <c r="AI4620" i="1"/>
  <c r="AI4621" i="1"/>
  <c r="AI4622" i="1"/>
  <c r="AI4623" i="1"/>
  <c r="AI4624" i="1"/>
  <c r="AI4625" i="1"/>
  <c r="AI4626" i="1"/>
  <c r="AI4627" i="1"/>
  <c r="AI4628" i="1"/>
  <c r="AI4629" i="1"/>
  <c r="AI4630" i="1"/>
  <c r="AI4631" i="1"/>
  <c r="AI4632" i="1"/>
  <c r="AI4633" i="1"/>
  <c r="AI4634" i="1"/>
  <c r="AI4635" i="1"/>
  <c r="AI4636" i="1"/>
  <c r="AI4637" i="1"/>
  <c r="AI4638" i="1"/>
  <c r="AI4639" i="1"/>
  <c r="AI4640" i="1"/>
  <c r="AI4641" i="1"/>
  <c r="AI4642" i="1"/>
  <c r="AI4643" i="1"/>
  <c r="AI4644" i="1"/>
  <c r="AI4645" i="1"/>
  <c r="AI4646" i="1"/>
  <c r="AI4647" i="1"/>
  <c r="AI4648" i="1"/>
  <c r="AI4649" i="1"/>
  <c r="AI4650" i="1"/>
  <c r="AI4651" i="1"/>
  <c r="AI4652" i="1"/>
  <c r="AI4653" i="1"/>
  <c r="AI4654" i="1"/>
  <c r="AI4655" i="1"/>
  <c r="AI4656" i="1"/>
  <c r="AI4657" i="1"/>
  <c r="AI4658" i="1"/>
  <c r="AI4659" i="1"/>
  <c r="AI4660" i="1"/>
  <c r="AI4661" i="1"/>
  <c r="AI4662" i="1"/>
  <c r="AI4663" i="1"/>
  <c r="AI4664" i="1"/>
  <c r="AI4665" i="1"/>
  <c r="AI4666" i="1"/>
  <c r="AI4667" i="1"/>
  <c r="AI4668" i="1"/>
  <c r="AI4669" i="1"/>
  <c r="AI4670" i="1"/>
  <c r="AI4671" i="1"/>
  <c r="AI4672" i="1"/>
  <c r="AI4673" i="1"/>
  <c r="AI4674" i="1"/>
  <c r="AI4675" i="1"/>
  <c r="AI4676" i="1"/>
  <c r="AI4677" i="1"/>
  <c r="AI4678" i="1"/>
  <c r="AI4679" i="1"/>
  <c r="AI4680" i="1"/>
  <c r="AI4681" i="1"/>
  <c r="AI4682" i="1"/>
  <c r="AI4683" i="1"/>
  <c r="AI4684" i="1"/>
  <c r="AI4685" i="1"/>
  <c r="AI4686" i="1"/>
  <c r="AI4687" i="1"/>
  <c r="AI4688" i="1"/>
  <c r="AI4689" i="1"/>
  <c r="AI4690" i="1"/>
  <c r="AI4691" i="1"/>
  <c r="AI4692" i="1"/>
  <c r="AI4693" i="1"/>
  <c r="AI4694" i="1"/>
  <c r="AI4695" i="1"/>
  <c r="AI4696" i="1"/>
  <c r="AI4697" i="1"/>
  <c r="AI4698" i="1"/>
  <c r="AI4699" i="1"/>
  <c r="AI4700" i="1"/>
  <c r="AI4701" i="1"/>
  <c r="AI4702" i="1"/>
  <c r="AI4703" i="1"/>
  <c r="AI4704" i="1"/>
  <c r="AI4705" i="1"/>
  <c r="AI4706" i="1"/>
  <c r="AI4707" i="1"/>
  <c r="AI4708" i="1"/>
  <c r="AI4709" i="1"/>
  <c r="AI4710" i="1"/>
  <c r="AI4711" i="1"/>
  <c r="AI4712" i="1"/>
  <c r="AI4713" i="1"/>
  <c r="AI4714" i="1"/>
  <c r="AI4715" i="1"/>
  <c r="AI4716" i="1"/>
  <c r="AI4717" i="1"/>
  <c r="AI4718" i="1"/>
  <c r="AI4719" i="1"/>
  <c r="AI4720" i="1"/>
  <c r="AI4721" i="1"/>
  <c r="AI4722" i="1"/>
  <c r="AI4723" i="1"/>
  <c r="AI4724" i="1"/>
  <c r="AI4725" i="1"/>
  <c r="AI4726" i="1"/>
  <c r="AI4727" i="1"/>
  <c r="AI4728" i="1"/>
  <c r="AI4729" i="1"/>
  <c r="AI4730" i="1"/>
  <c r="AI4731" i="1"/>
  <c r="AI4732" i="1"/>
  <c r="AI4733" i="1"/>
  <c r="AI4734" i="1"/>
  <c r="AI4735" i="1"/>
  <c r="AI4736" i="1"/>
  <c r="AI4737" i="1"/>
  <c r="AI4738" i="1"/>
  <c r="AI4739" i="1"/>
  <c r="AI4740" i="1"/>
  <c r="AI4741" i="1"/>
  <c r="AI4742" i="1"/>
  <c r="AI4743" i="1"/>
  <c r="AI4744" i="1"/>
  <c r="AI4745" i="1"/>
  <c r="AI4746" i="1"/>
  <c r="AI4747" i="1"/>
  <c r="AI4748" i="1"/>
  <c r="AI4749" i="1"/>
  <c r="AI4750" i="1"/>
  <c r="AI4751" i="1"/>
  <c r="AI4752" i="1"/>
  <c r="AI4753" i="1"/>
  <c r="AI4754" i="1"/>
  <c r="AI4755" i="1"/>
  <c r="AI4756" i="1"/>
  <c r="AI4757" i="1"/>
  <c r="AI4758" i="1"/>
  <c r="AI4759" i="1"/>
  <c r="AI4760" i="1"/>
  <c r="AI4761" i="1"/>
  <c r="AI4762" i="1"/>
  <c r="AI4763" i="1"/>
  <c r="AI4764" i="1"/>
  <c r="AI4765" i="1"/>
  <c r="AI4766" i="1"/>
  <c r="AI4767" i="1"/>
  <c r="AI4768" i="1"/>
  <c r="AI4769" i="1"/>
  <c r="AI4770" i="1"/>
  <c r="AI4771" i="1"/>
  <c r="AI4772" i="1"/>
  <c r="AI4773" i="1"/>
  <c r="AI4774" i="1"/>
  <c r="AI4775" i="1"/>
  <c r="AI4776" i="1"/>
  <c r="AI4777" i="1"/>
  <c r="AI4778" i="1"/>
  <c r="AI4779" i="1"/>
  <c r="AI4780" i="1"/>
  <c r="AI4781" i="1"/>
  <c r="AI4782" i="1"/>
  <c r="AI4783" i="1"/>
  <c r="AI4784" i="1"/>
  <c r="AI4785" i="1"/>
  <c r="AI4786" i="1"/>
  <c r="AI4787" i="1"/>
  <c r="AI4788" i="1"/>
  <c r="AI4789" i="1"/>
  <c r="AI4790" i="1"/>
  <c r="AI4791" i="1"/>
  <c r="AI4792" i="1"/>
  <c r="AI4793" i="1"/>
  <c r="AI4794" i="1"/>
  <c r="AI4795" i="1"/>
  <c r="AI4796" i="1"/>
  <c r="AI4797" i="1"/>
  <c r="AI4798" i="1"/>
  <c r="AI4799" i="1"/>
  <c r="AI4800" i="1"/>
  <c r="AI4801" i="1"/>
  <c r="AI4802" i="1"/>
  <c r="AI4803" i="1"/>
  <c r="AI4804" i="1"/>
  <c r="AI4805" i="1"/>
  <c r="AI4806" i="1"/>
  <c r="AI4807" i="1"/>
  <c r="AI4808" i="1"/>
  <c r="AI4809" i="1"/>
  <c r="AI4810" i="1"/>
  <c r="AI4811" i="1"/>
  <c r="AI4812" i="1"/>
  <c r="AI4813" i="1"/>
  <c r="AI4814" i="1"/>
  <c r="AI4815" i="1"/>
  <c r="AI4816" i="1"/>
  <c r="AI4817" i="1"/>
  <c r="AI4818" i="1"/>
  <c r="AI4819" i="1"/>
  <c r="AI4820" i="1"/>
  <c r="AI4821" i="1"/>
  <c r="AI4822" i="1"/>
  <c r="AI4823" i="1"/>
  <c r="AI4824" i="1"/>
  <c r="AI4825" i="1"/>
  <c r="AI4826" i="1"/>
  <c r="AI4827" i="1"/>
  <c r="AI4828" i="1"/>
  <c r="AI4829" i="1"/>
  <c r="AI4830" i="1"/>
  <c r="AI4831" i="1"/>
  <c r="AI4832" i="1"/>
  <c r="AI4833" i="1"/>
  <c r="AI4834" i="1"/>
  <c r="AI4835" i="1"/>
  <c r="AI4836" i="1"/>
  <c r="AI4837" i="1"/>
  <c r="AI4838" i="1"/>
  <c r="AI4839" i="1"/>
  <c r="AI4840" i="1"/>
  <c r="AI4841" i="1"/>
  <c r="AI4842" i="1"/>
  <c r="AI4843" i="1"/>
  <c r="AI4844" i="1"/>
  <c r="AI4845" i="1"/>
  <c r="AI4846" i="1"/>
  <c r="AI4847" i="1"/>
  <c r="AI4848" i="1"/>
  <c r="AI4849" i="1"/>
  <c r="AI4850" i="1"/>
  <c r="AI4851" i="1"/>
  <c r="AI4852" i="1"/>
  <c r="AI4853" i="1"/>
  <c r="AI4854" i="1"/>
  <c r="AI4855" i="1"/>
  <c r="AI4856" i="1"/>
  <c r="AI4857" i="1"/>
  <c r="AI4858" i="1"/>
  <c r="AI4859" i="1"/>
  <c r="AI4860" i="1"/>
  <c r="AI4861" i="1"/>
  <c r="AI4862" i="1"/>
  <c r="AI4863" i="1"/>
  <c r="AI4864" i="1"/>
  <c r="AI4865" i="1"/>
  <c r="AI4866" i="1"/>
  <c r="AI4867" i="1"/>
  <c r="AI4868" i="1"/>
  <c r="AI4869" i="1"/>
  <c r="AI4870" i="1"/>
  <c r="AI4871" i="1"/>
  <c r="AI4872" i="1"/>
  <c r="AI4873" i="1"/>
  <c r="AI4874" i="1"/>
  <c r="AI4875" i="1"/>
  <c r="AI4876" i="1"/>
  <c r="AI4877" i="1"/>
  <c r="AI4878" i="1"/>
  <c r="AI4879" i="1"/>
  <c r="AI4880" i="1"/>
  <c r="AI4881" i="1"/>
  <c r="AI4882" i="1"/>
  <c r="AI4883" i="1"/>
  <c r="AI4884" i="1"/>
  <c r="AI4885" i="1"/>
  <c r="AI4886" i="1"/>
  <c r="AI4887" i="1"/>
  <c r="AI4888" i="1"/>
  <c r="AI4889" i="1"/>
  <c r="AI4890" i="1"/>
  <c r="AI4891" i="1"/>
  <c r="AI4892" i="1"/>
  <c r="AI4893" i="1"/>
  <c r="AI4894" i="1"/>
  <c r="AI4895" i="1"/>
  <c r="AI4896" i="1"/>
  <c r="AI4897" i="1"/>
  <c r="AI4898" i="1"/>
  <c r="AI4899" i="1"/>
  <c r="AI4900" i="1"/>
  <c r="AI4901" i="1"/>
  <c r="AI4902" i="1"/>
  <c r="AI4903" i="1"/>
  <c r="AI4904" i="1"/>
  <c r="AI4905" i="1"/>
  <c r="AI4906" i="1"/>
  <c r="AI4907" i="1"/>
  <c r="AI4908" i="1"/>
  <c r="AI4909" i="1"/>
  <c r="AI4910" i="1"/>
  <c r="AI4911" i="1"/>
  <c r="AI4912" i="1"/>
  <c r="AI4913" i="1"/>
  <c r="AI4914" i="1"/>
  <c r="AI4915" i="1"/>
  <c r="AI4916" i="1"/>
  <c r="AI4917" i="1"/>
  <c r="AI4918" i="1"/>
  <c r="AI4919" i="1"/>
  <c r="AI4920" i="1"/>
  <c r="AI4921" i="1"/>
  <c r="AI4922" i="1"/>
  <c r="AI4923" i="1"/>
  <c r="AI4924" i="1"/>
  <c r="AI4925" i="1"/>
  <c r="AI4926" i="1"/>
  <c r="AI4927" i="1"/>
  <c r="AI4928" i="1"/>
  <c r="AI4929" i="1"/>
  <c r="AI4930" i="1"/>
  <c r="AI4931" i="1"/>
  <c r="AI4932" i="1"/>
  <c r="AI4933" i="1"/>
  <c r="AI4934" i="1"/>
  <c r="AI4935" i="1"/>
  <c r="AI4936" i="1"/>
  <c r="AI4937" i="1"/>
  <c r="AI4938" i="1"/>
  <c r="AI4939" i="1"/>
  <c r="AI4940" i="1"/>
  <c r="AI4941" i="1"/>
  <c r="AI4942" i="1"/>
  <c r="AI4943" i="1"/>
  <c r="AI4944" i="1"/>
  <c r="AI4945" i="1"/>
  <c r="AI4946" i="1"/>
  <c r="AI4947" i="1"/>
  <c r="AI4948" i="1"/>
  <c r="AI4949" i="1"/>
  <c r="AI4950" i="1"/>
  <c r="AI4951" i="1"/>
  <c r="AI4952" i="1"/>
  <c r="AI4953" i="1"/>
  <c r="AI4954" i="1"/>
  <c r="AI4955" i="1"/>
  <c r="AI4956" i="1"/>
  <c r="AI4957" i="1"/>
  <c r="AI4958" i="1"/>
  <c r="AI4959" i="1"/>
  <c r="AI4960" i="1"/>
  <c r="AI4961" i="1"/>
  <c r="AI4962" i="1"/>
  <c r="AI4963" i="1"/>
  <c r="AI4964" i="1"/>
  <c r="AI4965" i="1"/>
  <c r="AI4966" i="1"/>
  <c r="AI4967" i="1"/>
  <c r="AI4968" i="1"/>
  <c r="AI4969" i="1"/>
  <c r="AI4970" i="1"/>
  <c r="AI4971" i="1"/>
  <c r="AI4972" i="1"/>
  <c r="AI4973" i="1"/>
  <c r="AI4974" i="1"/>
  <c r="AI4975" i="1"/>
  <c r="AI4976" i="1"/>
  <c r="AI4977" i="1"/>
  <c r="AI4978" i="1"/>
  <c r="AI4979" i="1"/>
  <c r="AI4980" i="1"/>
  <c r="AI4981" i="1"/>
  <c r="AI4982" i="1"/>
  <c r="AI4983" i="1"/>
  <c r="AI4984" i="1"/>
  <c r="AI4985" i="1"/>
  <c r="AI4986" i="1"/>
  <c r="AI4987" i="1"/>
  <c r="AI4988" i="1"/>
  <c r="AI4989" i="1"/>
  <c r="AI4990" i="1"/>
  <c r="AI4991" i="1"/>
  <c r="AI4992" i="1"/>
  <c r="AI4993" i="1"/>
  <c r="AI4994" i="1"/>
  <c r="AI4995" i="1"/>
  <c r="AI4996" i="1"/>
  <c r="AI4997" i="1"/>
  <c r="AI4998" i="1"/>
  <c r="AI4999" i="1"/>
  <c r="AI5000" i="1"/>
  <c r="AI5001" i="1"/>
  <c r="AI5002" i="1"/>
  <c r="AI5003" i="1"/>
  <c r="AI5004" i="1"/>
  <c r="AI5005" i="1"/>
  <c r="AI5006" i="1"/>
  <c r="AI5007" i="1"/>
  <c r="AI5008" i="1"/>
  <c r="AI5009" i="1"/>
  <c r="AI5010" i="1"/>
  <c r="AI5011" i="1"/>
  <c r="AI5012" i="1"/>
  <c r="AI5013" i="1"/>
  <c r="AI5014" i="1"/>
  <c r="AI5015" i="1"/>
  <c r="AI5016" i="1"/>
  <c r="AI5017" i="1"/>
  <c r="AI5018" i="1"/>
  <c r="AI5019" i="1"/>
  <c r="AI5020" i="1"/>
  <c r="AI5021" i="1"/>
  <c r="AI5022" i="1"/>
  <c r="AI5023" i="1"/>
  <c r="AI5024" i="1"/>
  <c r="AI5025" i="1"/>
  <c r="AI5026" i="1"/>
  <c r="AI5027" i="1"/>
  <c r="AI5028" i="1"/>
  <c r="AI5029" i="1"/>
  <c r="AI5030" i="1"/>
  <c r="AI5031" i="1"/>
  <c r="AI5032" i="1"/>
  <c r="AI5033" i="1"/>
  <c r="AI5034" i="1"/>
  <c r="AI5035" i="1"/>
  <c r="AI5036" i="1"/>
  <c r="AI5037" i="1"/>
  <c r="AI5038" i="1"/>
  <c r="AI5039" i="1"/>
  <c r="AI5040" i="1"/>
  <c r="AI5041" i="1"/>
  <c r="AI5042" i="1"/>
  <c r="AI5043" i="1"/>
  <c r="AI5044" i="1"/>
  <c r="AI5045" i="1"/>
  <c r="AI5046" i="1"/>
  <c r="AI5047" i="1"/>
  <c r="AI5048" i="1"/>
  <c r="AI5049" i="1"/>
  <c r="AI5050" i="1"/>
  <c r="AI5051" i="1"/>
  <c r="AI5052" i="1"/>
  <c r="AI5053" i="1"/>
  <c r="AI5054" i="1"/>
  <c r="AI5055" i="1"/>
  <c r="AI5056" i="1"/>
  <c r="AI5057" i="1"/>
  <c r="AI5058" i="1"/>
  <c r="AI5059" i="1"/>
  <c r="AI5060" i="1"/>
  <c r="AI5061" i="1"/>
  <c r="AI5062" i="1"/>
  <c r="AI5063" i="1"/>
  <c r="AI5064" i="1"/>
  <c r="AI5065" i="1"/>
  <c r="AI5066" i="1"/>
  <c r="AI5067" i="1"/>
  <c r="AI5068" i="1"/>
  <c r="AI5069" i="1"/>
  <c r="AI5070" i="1"/>
  <c r="AI5071" i="1"/>
  <c r="AI5072" i="1"/>
  <c r="AI5073" i="1"/>
  <c r="AI5074" i="1"/>
  <c r="AI5075" i="1"/>
  <c r="AI5076" i="1"/>
  <c r="AI5077" i="1"/>
  <c r="AI5078" i="1"/>
  <c r="AI5079" i="1"/>
  <c r="AI5080" i="1"/>
  <c r="AI5081" i="1"/>
  <c r="AI5082" i="1"/>
  <c r="AI5083" i="1"/>
  <c r="AI5084" i="1"/>
  <c r="AI5085" i="1"/>
  <c r="AI5086" i="1"/>
  <c r="AI5087" i="1"/>
  <c r="AI5088" i="1"/>
  <c r="AI5089" i="1"/>
  <c r="AI5090" i="1"/>
  <c r="AI5091" i="1"/>
  <c r="AI5092" i="1"/>
  <c r="AI5093" i="1"/>
  <c r="AI5094" i="1"/>
  <c r="AI5095" i="1"/>
  <c r="AI5096" i="1"/>
  <c r="AI5097" i="1"/>
  <c r="AI5098" i="1"/>
  <c r="AI5099" i="1"/>
  <c r="AI5100" i="1"/>
  <c r="AI5101" i="1"/>
  <c r="AI5102" i="1"/>
  <c r="AI5103" i="1"/>
  <c r="AI5104" i="1"/>
  <c r="AI5105" i="1"/>
  <c r="AI5106" i="1"/>
  <c r="AI5107" i="1"/>
  <c r="AI5108" i="1"/>
  <c r="AI5109" i="1"/>
  <c r="AI5110" i="1"/>
  <c r="AI5111" i="1"/>
  <c r="AI5112" i="1"/>
  <c r="AI5113" i="1"/>
  <c r="AI5114" i="1"/>
  <c r="AI5115" i="1"/>
  <c r="AI5116" i="1"/>
  <c r="AI5117" i="1"/>
  <c r="AI5118" i="1"/>
  <c r="AI5119" i="1"/>
  <c r="AI5120" i="1"/>
  <c r="AI5121" i="1"/>
  <c r="AI5122" i="1"/>
  <c r="AI5123" i="1"/>
  <c r="AI5124" i="1"/>
  <c r="AI5125" i="1"/>
  <c r="AI5126" i="1"/>
  <c r="AI5127" i="1"/>
  <c r="AI5128" i="1"/>
  <c r="AI5129" i="1"/>
  <c r="AI5130" i="1"/>
  <c r="AI5131" i="1"/>
  <c r="AI5132" i="1"/>
  <c r="AI5133" i="1"/>
  <c r="AI5134" i="1"/>
  <c r="AI5135" i="1"/>
  <c r="AI5136" i="1"/>
  <c r="AI5137" i="1"/>
  <c r="AI5138" i="1"/>
  <c r="AI5139" i="1"/>
  <c r="AI5140" i="1"/>
  <c r="AI5141" i="1"/>
  <c r="AI5142" i="1"/>
  <c r="AI5143" i="1"/>
  <c r="AI5144" i="1"/>
  <c r="AI5145" i="1"/>
  <c r="AI5146" i="1"/>
  <c r="AI5147" i="1"/>
  <c r="AI5148" i="1"/>
  <c r="AI5149" i="1"/>
  <c r="AI5150" i="1"/>
  <c r="AI5151" i="1"/>
  <c r="AI5152" i="1"/>
  <c r="AI5153" i="1"/>
  <c r="AI5154" i="1"/>
  <c r="AI5155" i="1"/>
  <c r="AI5156" i="1"/>
  <c r="AI5157" i="1"/>
  <c r="AI5158" i="1"/>
  <c r="AI5159" i="1"/>
  <c r="AI5160" i="1"/>
  <c r="AI5161" i="1"/>
  <c r="AI5162" i="1"/>
  <c r="AI5163" i="1"/>
  <c r="AI5164" i="1"/>
  <c r="AI5165" i="1"/>
  <c r="AI5166" i="1"/>
  <c r="AI5167" i="1"/>
  <c r="AI5168" i="1"/>
  <c r="AI5169" i="1"/>
  <c r="AI5170" i="1"/>
  <c r="AI5171" i="1"/>
  <c r="AI5172" i="1"/>
  <c r="AI5173" i="1"/>
  <c r="AI5174" i="1"/>
  <c r="AI5175" i="1"/>
  <c r="AI5176" i="1"/>
  <c r="AI5177" i="1"/>
  <c r="AI5178" i="1"/>
  <c r="AI5179" i="1"/>
  <c r="AI5180" i="1"/>
  <c r="AI5181" i="1"/>
  <c r="AI5182" i="1"/>
  <c r="AI5183" i="1"/>
  <c r="AI5184" i="1"/>
  <c r="AI5185" i="1"/>
  <c r="AI5186" i="1"/>
  <c r="AI5187" i="1"/>
  <c r="AI5188" i="1"/>
  <c r="AI5189" i="1"/>
  <c r="AI5190" i="1"/>
  <c r="AI5191" i="1"/>
  <c r="AI5192" i="1"/>
  <c r="AI5193" i="1"/>
  <c r="AI5194" i="1"/>
  <c r="AI5195" i="1"/>
  <c r="AI5196" i="1"/>
  <c r="AI5197" i="1"/>
  <c r="AI5198" i="1"/>
  <c r="AI5199" i="1"/>
  <c r="AI5200" i="1"/>
  <c r="AI5201" i="1"/>
  <c r="AI5202" i="1"/>
  <c r="AI5203" i="1"/>
  <c r="AI5204" i="1"/>
  <c r="AI5205" i="1"/>
  <c r="AI5206" i="1"/>
  <c r="AI5207" i="1"/>
  <c r="AI5208" i="1"/>
  <c r="AI5209" i="1"/>
  <c r="AI5210" i="1"/>
  <c r="AI5211" i="1"/>
  <c r="AI5212" i="1"/>
  <c r="AI5213" i="1"/>
  <c r="AI5214" i="1"/>
  <c r="AI5215" i="1"/>
  <c r="AI5216" i="1"/>
  <c r="AI5217" i="1"/>
  <c r="AI5218" i="1"/>
  <c r="AI5219" i="1"/>
  <c r="AI5220" i="1"/>
  <c r="AI5221" i="1"/>
  <c r="AI5222" i="1"/>
  <c r="AI5223" i="1"/>
  <c r="AI5224" i="1"/>
  <c r="AI5225" i="1"/>
  <c r="AI5226" i="1"/>
  <c r="AI5227" i="1"/>
  <c r="AI5228" i="1"/>
  <c r="AI5229" i="1"/>
  <c r="AI5230" i="1"/>
  <c r="AI5231" i="1"/>
  <c r="AI5232" i="1"/>
  <c r="AI5233" i="1"/>
  <c r="AI5234" i="1"/>
  <c r="AI5235" i="1"/>
  <c r="AI5236" i="1"/>
  <c r="AI5237" i="1"/>
  <c r="AI5238" i="1"/>
  <c r="AI5239" i="1"/>
  <c r="AI5240" i="1"/>
  <c r="AI5241" i="1"/>
  <c r="AI5242" i="1"/>
  <c r="AI5243" i="1"/>
  <c r="AI5244" i="1"/>
  <c r="AI5245" i="1"/>
  <c r="AI5246" i="1"/>
  <c r="AI5247" i="1"/>
  <c r="AI5248" i="1"/>
  <c r="AI5249" i="1"/>
  <c r="AI5250" i="1"/>
  <c r="AI5251" i="1"/>
  <c r="AI5252" i="1"/>
  <c r="AI5253" i="1"/>
  <c r="AI5254" i="1"/>
  <c r="AI5255" i="1"/>
  <c r="AI5256" i="1"/>
  <c r="AI5257" i="1"/>
  <c r="AI5258" i="1"/>
  <c r="AI5259" i="1"/>
  <c r="AI5260" i="1"/>
  <c r="AI5261" i="1"/>
  <c r="AI5262" i="1"/>
  <c r="AI5263" i="1"/>
  <c r="AI5264" i="1"/>
  <c r="AI5265" i="1"/>
  <c r="AI5266" i="1"/>
  <c r="AI5267" i="1"/>
  <c r="AI5268" i="1"/>
  <c r="AI5269" i="1"/>
  <c r="AI5270" i="1"/>
  <c r="AI5271" i="1"/>
  <c r="AI5272" i="1"/>
  <c r="AI5273" i="1"/>
  <c r="AI5274" i="1"/>
  <c r="AI5275" i="1"/>
  <c r="AI5276" i="1"/>
  <c r="AI5277" i="1"/>
  <c r="AI5278" i="1"/>
  <c r="AI5279" i="1"/>
  <c r="AI5280" i="1"/>
  <c r="AI5281" i="1"/>
  <c r="AI5282" i="1"/>
  <c r="AI5283" i="1"/>
  <c r="AI5284" i="1"/>
  <c r="AI5285" i="1"/>
  <c r="AI5286" i="1"/>
  <c r="AI5287" i="1"/>
  <c r="AI5288" i="1"/>
  <c r="AI5289" i="1"/>
  <c r="AI5290" i="1"/>
  <c r="AI5291" i="1"/>
  <c r="AI5292" i="1"/>
  <c r="AI5293" i="1"/>
  <c r="AI5294" i="1"/>
  <c r="AI5295" i="1"/>
  <c r="AI5296" i="1"/>
  <c r="AI5297" i="1"/>
  <c r="AI5298" i="1"/>
  <c r="AI5299" i="1"/>
  <c r="AI5300" i="1"/>
  <c r="AI5301" i="1"/>
  <c r="AI5302" i="1"/>
  <c r="AI5303" i="1"/>
  <c r="AI5304" i="1"/>
  <c r="AI5305" i="1"/>
  <c r="AI5306" i="1"/>
  <c r="AI5307" i="1"/>
  <c r="AI5308" i="1"/>
  <c r="AI5309" i="1"/>
  <c r="AI5310" i="1"/>
  <c r="AI5311" i="1"/>
  <c r="AI5312" i="1"/>
  <c r="AI5313" i="1"/>
  <c r="AI5314" i="1"/>
  <c r="AI5315" i="1"/>
  <c r="AI5316" i="1"/>
  <c r="AI5317" i="1"/>
  <c r="AI5318" i="1"/>
  <c r="AI5319" i="1"/>
  <c r="AI5320" i="1"/>
  <c r="AI5321" i="1"/>
  <c r="AI5322" i="1"/>
  <c r="AI5323" i="1"/>
  <c r="AI5324" i="1"/>
  <c r="AI5325" i="1"/>
  <c r="AI5326" i="1"/>
  <c r="AI5327" i="1"/>
  <c r="AI5328" i="1"/>
  <c r="AI5329" i="1"/>
  <c r="AI5330" i="1"/>
  <c r="AI5331" i="1"/>
  <c r="AI5332" i="1"/>
  <c r="AI5333" i="1"/>
  <c r="AI5334" i="1"/>
  <c r="AI5335" i="1"/>
  <c r="AI5336" i="1"/>
  <c r="AI5337" i="1"/>
  <c r="AI5338" i="1"/>
  <c r="AI5339" i="1"/>
  <c r="AI5340" i="1"/>
  <c r="AI5341" i="1"/>
  <c r="AI5342" i="1"/>
  <c r="AI5343" i="1"/>
  <c r="AI5344" i="1"/>
  <c r="AI5345" i="1"/>
  <c r="AI5346" i="1"/>
  <c r="AI5347" i="1"/>
  <c r="AI5348" i="1"/>
  <c r="AI5349" i="1"/>
  <c r="AI5350" i="1"/>
  <c r="AI5351" i="1"/>
  <c r="AI5352" i="1"/>
  <c r="AI5353" i="1"/>
  <c r="AI5354" i="1"/>
  <c r="AI5355" i="1"/>
  <c r="AI5356" i="1"/>
  <c r="AI5357" i="1"/>
  <c r="AI5358" i="1"/>
  <c r="AI5359" i="1"/>
  <c r="AI5360" i="1"/>
  <c r="AI5361" i="1"/>
  <c r="AI5362" i="1"/>
  <c r="AI5363" i="1"/>
  <c r="AI5364" i="1"/>
  <c r="AI5365" i="1"/>
  <c r="AI5366" i="1"/>
  <c r="AI5367" i="1"/>
  <c r="AI5368" i="1"/>
  <c r="AI5369" i="1"/>
  <c r="AI5370" i="1"/>
  <c r="AI5371" i="1"/>
  <c r="AI5372" i="1"/>
  <c r="AI5373" i="1"/>
  <c r="AI5374" i="1"/>
  <c r="AI5375" i="1"/>
  <c r="AI5376" i="1"/>
  <c r="AI5377" i="1"/>
  <c r="AI5378" i="1"/>
  <c r="AI5379" i="1"/>
  <c r="AI5380" i="1"/>
  <c r="AI5381" i="1"/>
  <c r="AI5382" i="1"/>
  <c r="AI5383" i="1"/>
  <c r="AI5384" i="1"/>
  <c r="AI5385" i="1"/>
  <c r="AI5386" i="1"/>
  <c r="AI5387" i="1"/>
  <c r="AI5388" i="1"/>
  <c r="AI5389" i="1"/>
  <c r="AI5390" i="1"/>
  <c r="AI5391" i="1"/>
  <c r="AI5392" i="1"/>
  <c r="AI5393" i="1"/>
  <c r="AI5394" i="1"/>
  <c r="AI5395" i="1"/>
  <c r="AI5396" i="1"/>
  <c r="AI5397" i="1"/>
  <c r="AI5398" i="1"/>
  <c r="AI5399" i="1"/>
  <c r="AI5400" i="1"/>
  <c r="AI5401" i="1"/>
  <c r="AI5402" i="1"/>
  <c r="AI5403" i="1"/>
  <c r="AI5404" i="1"/>
  <c r="AI5405" i="1"/>
  <c r="AI5406" i="1"/>
  <c r="AI5407" i="1"/>
  <c r="AI5408" i="1"/>
  <c r="AI5409" i="1"/>
  <c r="AI5410" i="1"/>
  <c r="AI5411" i="1"/>
  <c r="AI5412" i="1"/>
  <c r="AI5413" i="1"/>
  <c r="AI5414" i="1"/>
  <c r="AI5415" i="1"/>
  <c r="AI5416" i="1"/>
  <c r="AI5417" i="1"/>
  <c r="AI5418" i="1"/>
  <c r="AI5419" i="1"/>
  <c r="AI5420" i="1"/>
  <c r="AI5421" i="1"/>
  <c r="AI5422" i="1"/>
  <c r="AI5423" i="1"/>
  <c r="AI5424" i="1"/>
  <c r="AI5425" i="1"/>
  <c r="AI5426" i="1"/>
  <c r="AI5427" i="1"/>
  <c r="AI5428" i="1"/>
  <c r="AI5429" i="1"/>
  <c r="AI5430" i="1"/>
  <c r="AI5431" i="1"/>
  <c r="AI5432" i="1"/>
  <c r="AI5433" i="1"/>
  <c r="AI5434" i="1"/>
  <c r="AI5435" i="1"/>
  <c r="AI5436" i="1"/>
  <c r="AI5437" i="1"/>
  <c r="AI5438" i="1"/>
  <c r="AI5439" i="1"/>
  <c r="AI5440" i="1"/>
  <c r="AI5441" i="1"/>
  <c r="AI5442" i="1"/>
  <c r="AI5443" i="1"/>
  <c r="AI5444" i="1"/>
  <c r="AI5445" i="1"/>
  <c r="AI5446" i="1"/>
  <c r="AI5447" i="1"/>
  <c r="AI5448" i="1"/>
  <c r="AI5449" i="1"/>
  <c r="AI5450" i="1"/>
  <c r="AI5451" i="1"/>
  <c r="AI5452" i="1"/>
  <c r="AI5453" i="1"/>
  <c r="AI5454" i="1"/>
  <c r="AI5455" i="1"/>
  <c r="AI5456" i="1"/>
  <c r="AI5457" i="1"/>
  <c r="AI5458" i="1"/>
  <c r="AI5459" i="1"/>
  <c r="AI5460" i="1"/>
  <c r="AI5461" i="1"/>
  <c r="AI5462" i="1"/>
  <c r="AI5463" i="1"/>
  <c r="AI5464" i="1"/>
  <c r="AI5465" i="1"/>
  <c r="AI5466" i="1"/>
  <c r="AI5467" i="1"/>
  <c r="AI5468" i="1"/>
  <c r="AI5469" i="1"/>
  <c r="AI5470" i="1"/>
  <c r="AI5471" i="1"/>
  <c r="AI5472" i="1"/>
  <c r="AI5473" i="1"/>
  <c r="AI5474" i="1"/>
  <c r="AI5475" i="1"/>
  <c r="AI5476" i="1"/>
  <c r="AI5477" i="1"/>
  <c r="AI5478" i="1"/>
  <c r="AI5479" i="1"/>
  <c r="AI5480" i="1"/>
  <c r="AI5481" i="1"/>
  <c r="AI5482" i="1"/>
  <c r="AI5483" i="1"/>
  <c r="AI5484" i="1"/>
  <c r="AI5485" i="1"/>
  <c r="AI5486" i="1"/>
  <c r="AI5487" i="1"/>
  <c r="AI5488" i="1"/>
  <c r="AI5489" i="1"/>
  <c r="AI5490" i="1"/>
  <c r="AI5491" i="1"/>
  <c r="AI5492" i="1"/>
  <c r="AI5493" i="1"/>
  <c r="AI5494" i="1"/>
  <c r="AI5495" i="1"/>
  <c r="AI5496" i="1"/>
  <c r="AI5497" i="1"/>
  <c r="AI5498" i="1"/>
  <c r="AI5499" i="1"/>
  <c r="AI5500" i="1"/>
  <c r="AI5501" i="1"/>
  <c r="AI5502" i="1"/>
  <c r="AI5503" i="1"/>
  <c r="AI5504" i="1"/>
  <c r="AI5505" i="1"/>
  <c r="AI5506" i="1"/>
  <c r="AI5507" i="1"/>
  <c r="AI5508" i="1"/>
  <c r="AI5509" i="1"/>
  <c r="AI5510" i="1"/>
  <c r="AI5511" i="1"/>
  <c r="AI5512" i="1"/>
  <c r="AI5513" i="1"/>
  <c r="AI5514" i="1"/>
  <c r="AI5515" i="1"/>
  <c r="AI5516" i="1"/>
  <c r="AI5517" i="1"/>
  <c r="AI5518" i="1"/>
  <c r="AI5519" i="1"/>
  <c r="AI5520" i="1"/>
  <c r="AI5521" i="1"/>
  <c r="AI5522" i="1"/>
  <c r="AI5523" i="1"/>
  <c r="AI5524" i="1"/>
  <c r="AI5525" i="1"/>
  <c r="AI5526" i="1"/>
  <c r="AI5527" i="1"/>
  <c r="AI5528" i="1"/>
  <c r="AI5529" i="1"/>
  <c r="AI5530" i="1"/>
  <c r="AI5531" i="1"/>
  <c r="AI5532" i="1"/>
  <c r="AI5533" i="1"/>
  <c r="AI5534" i="1"/>
  <c r="AI5535" i="1"/>
  <c r="AI5536" i="1"/>
  <c r="AI5537" i="1"/>
  <c r="AI5538" i="1"/>
  <c r="AI5539" i="1"/>
  <c r="AI5540" i="1"/>
  <c r="AI5541" i="1"/>
  <c r="AI5542" i="1"/>
  <c r="AI5543" i="1"/>
  <c r="AI5544" i="1"/>
  <c r="AI5545" i="1"/>
  <c r="AI5546" i="1"/>
  <c r="AI5547" i="1"/>
  <c r="AI5548" i="1"/>
  <c r="AI5549" i="1"/>
  <c r="AI5550" i="1"/>
  <c r="AI5551" i="1"/>
  <c r="AI5552" i="1"/>
  <c r="AI5553" i="1"/>
  <c r="AI5554" i="1"/>
  <c r="AI5555" i="1"/>
  <c r="AI5556" i="1"/>
  <c r="AI5557" i="1"/>
  <c r="AI5558" i="1"/>
  <c r="AI5559" i="1"/>
  <c r="AI5560" i="1"/>
  <c r="AI5561" i="1"/>
  <c r="AI5562" i="1"/>
  <c r="AI5563" i="1"/>
  <c r="AI5564" i="1"/>
  <c r="AI5565" i="1"/>
  <c r="AI5566" i="1"/>
  <c r="AI5567" i="1"/>
  <c r="AI5568" i="1"/>
  <c r="AI5569" i="1"/>
  <c r="AI5570" i="1"/>
  <c r="AI5571" i="1"/>
  <c r="AI5572" i="1"/>
  <c r="AI5573" i="1"/>
  <c r="AI5574" i="1"/>
  <c r="AI5575" i="1"/>
  <c r="AI5576" i="1"/>
  <c r="AI5577" i="1"/>
  <c r="AI5578" i="1"/>
  <c r="AI5579" i="1"/>
  <c r="AI5580" i="1"/>
  <c r="AI5581" i="1"/>
  <c r="AI5582" i="1"/>
  <c r="AI5583" i="1"/>
  <c r="AI5584" i="1"/>
  <c r="AI5585" i="1"/>
  <c r="AI5586" i="1"/>
  <c r="AI5587" i="1"/>
  <c r="AI5588" i="1"/>
  <c r="AI5589" i="1"/>
  <c r="AI5590" i="1"/>
  <c r="AI5591" i="1"/>
  <c r="AI5592" i="1"/>
  <c r="AI5593" i="1"/>
  <c r="AI5594" i="1"/>
  <c r="AI5595" i="1"/>
  <c r="AI5596" i="1"/>
  <c r="AI5597" i="1"/>
  <c r="AI5598" i="1"/>
  <c r="AI5599" i="1"/>
  <c r="AI5600" i="1"/>
  <c r="AI5601" i="1"/>
  <c r="AI5602" i="1"/>
  <c r="AI5603" i="1"/>
  <c r="AI5604" i="1"/>
  <c r="AI5605" i="1"/>
  <c r="AI5606" i="1"/>
  <c r="AI5607" i="1"/>
  <c r="AI5608" i="1"/>
  <c r="AI5609" i="1"/>
  <c r="AI5610" i="1"/>
  <c r="AI5611" i="1"/>
  <c r="AI5612" i="1"/>
  <c r="AI5613" i="1"/>
  <c r="AI5614" i="1"/>
  <c r="AI5615" i="1"/>
  <c r="AI5616" i="1"/>
  <c r="AI5617" i="1"/>
  <c r="AI5618" i="1"/>
  <c r="AI5619" i="1"/>
  <c r="AI5620" i="1"/>
  <c r="AI5621" i="1"/>
  <c r="AI5622" i="1"/>
  <c r="AI5623" i="1"/>
  <c r="AI5624" i="1"/>
  <c r="AI5625" i="1"/>
  <c r="AI5626" i="1"/>
  <c r="AI5627" i="1"/>
  <c r="AI5628" i="1"/>
  <c r="AI5629" i="1"/>
  <c r="AI5630" i="1"/>
  <c r="AI5631" i="1"/>
  <c r="AI5632" i="1"/>
  <c r="AI5633" i="1"/>
  <c r="AI5634" i="1"/>
  <c r="AI5635" i="1"/>
  <c r="AI5636" i="1"/>
  <c r="AI5637" i="1"/>
  <c r="AI5638" i="1"/>
  <c r="AI5639" i="1"/>
  <c r="AI5640" i="1"/>
  <c r="AI5641" i="1"/>
  <c r="AI5642" i="1"/>
  <c r="AI5643" i="1"/>
  <c r="AI5644" i="1"/>
  <c r="AI5645" i="1"/>
  <c r="AI5646" i="1"/>
  <c r="AI5647" i="1"/>
  <c r="AI5648" i="1"/>
  <c r="AI5649" i="1"/>
  <c r="AI5650" i="1"/>
  <c r="AI5651" i="1"/>
  <c r="AI5652" i="1"/>
  <c r="AI5653" i="1"/>
  <c r="AI5654" i="1"/>
  <c r="AI5655" i="1"/>
  <c r="AI5656" i="1"/>
  <c r="AI5657" i="1"/>
  <c r="AI5658" i="1"/>
  <c r="AI5659" i="1"/>
  <c r="AI5660" i="1"/>
  <c r="AI5661" i="1"/>
  <c r="AI5662" i="1"/>
  <c r="AI5663" i="1"/>
  <c r="AI5664" i="1"/>
  <c r="AI5665" i="1"/>
  <c r="AI5666" i="1"/>
  <c r="AI5667" i="1"/>
  <c r="AI5668" i="1"/>
  <c r="AI5669" i="1"/>
  <c r="AI5670" i="1"/>
  <c r="AI5671" i="1"/>
  <c r="AI5672" i="1"/>
  <c r="AI5673" i="1"/>
  <c r="AI5674" i="1"/>
  <c r="AI5675" i="1"/>
  <c r="AI5676" i="1"/>
  <c r="AI5677" i="1"/>
  <c r="AI5678" i="1"/>
  <c r="AI5679" i="1"/>
  <c r="AI5680" i="1"/>
  <c r="AI5681" i="1"/>
  <c r="AI5682" i="1"/>
  <c r="AI5683" i="1"/>
  <c r="AI5684" i="1"/>
  <c r="AI5685" i="1"/>
  <c r="AI5686" i="1"/>
  <c r="AI5687" i="1"/>
  <c r="AI5688" i="1"/>
  <c r="AI5689" i="1"/>
  <c r="AI5690" i="1"/>
  <c r="AI5691" i="1"/>
  <c r="AI5692" i="1"/>
  <c r="AI5693" i="1"/>
  <c r="AI5694" i="1"/>
  <c r="AI5695" i="1"/>
  <c r="AI5696" i="1"/>
  <c r="AI5697" i="1"/>
  <c r="AI5698" i="1"/>
  <c r="AI5699" i="1"/>
  <c r="AI5700" i="1"/>
  <c r="AI5701" i="1"/>
  <c r="AI5702" i="1"/>
  <c r="AI5703" i="1"/>
  <c r="AI5704" i="1"/>
  <c r="AI5705" i="1"/>
  <c r="AI5706" i="1"/>
  <c r="AI5707" i="1"/>
  <c r="AI5708" i="1"/>
  <c r="AI5709" i="1"/>
  <c r="AI5710" i="1"/>
  <c r="AI5711" i="1"/>
  <c r="AI5712" i="1"/>
  <c r="AI5713" i="1"/>
  <c r="AI5714" i="1"/>
  <c r="AI5715" i="1"/>
  <c r="AI5716" i="1"/>
  <c r="AI5717" i="1"/>
  <c r="AI5718" i="1"/>
  <c r="AI5719" i="1"/>
  <c r="AI5720" i="1"/>
  <c r="AI5721" i="1"/>
  <c r="AI5722" i="1"/>
  <c r="AI5723" i="1"/>
  <c r="AI5724" i="1"/>
  <c r="AI5725" i="1"/>
  <c r="AI5726" i="1"/>
  <c r="AI5727" i="1"/>
  <c r="AI5728" i="1"/>
  <c r="AI5729" i="1"/>
  <c r="AI5730" i="1"/>
  <c r="AI5731" i="1"/>
  <c r="AI5732" i="1"/>
  <c r="AI5733" i="1"/>
  <c r="AI5734" i="1"/>
  <c r="AI5735" i="1"/>
  <c r="AI5736" i="1"/>
  <c r="AI5737" i="1"/>
  <c r="AI5738" i="1"/>
  <c r="AI5739" i="1"/>
  <c r="AI5740" i="1"/>
  <c r="AI5741" i="1"/>
  <c r="AI5742" i="1"/>
  <c r="AI5743" i="1"/>
  <c r="AI5744" i="1"/>
  <c r="AI5745" i="1"/>
  <c r="AI5746" i="1"/>
  <c r="AI5747" i="1"/>
  <c r="AI5748" i="1"/>
  <c r="AI5749" i="1"/>
  <c r="AI5750" i="1"/>
  <c r="AI5751" i="1"/>
  <c r="AI5752" i="1"/>
  <c r="AI5753" i="1"/>
  <c r="AI5754" i="1"/>
  <c r="AI5755" i="1"/>
  <c r="AI5756" i="1"/>
  <c r="AI5757" i="1"/>
  <c r="AI5758" i="1"/>
  <c r="AI5759" i="1"/>
  <c r="AI5760" i="1"/>
  <c r="AI5761" i="1"/>
  <c r="AI5762" i="1"/>
  <c r="AI5763" i="1"/>
  <c r="AI5764" i="1"/>
  <c r="AI5765" i="1"/>
  <c r="AI5766" i="1"/>
  <c r="AI5767" i="1"/>
  <c r="AI5768" i="1"/>
  <c r="AI5769" i="1"/>
  <c r="AI5770" i="1"/>
  <c r="AI5771" i="1"/>
  <c r="AI5772" i="1"/>
  <c r="AI5773" i="1"/>
  <c r="AI5774" i="1"/>
  <c r="AI5775" i="1"/>
  <c r="AI5776" i="1"/>
  <c r="AI5777" i="1"/>
  <c r="AI5778" i="1"/>
  <c r="AI5779" i="1"/>
  <c r="AI5780" i="1"/>
  <c r="AI5781" i="1"/>
  <c r="AI5782" i="1"/>
  <c r="AI5783" i="1"/>
  <c r="AI5784" i="1"/>
  <c r="AI5785" i="1"/>
  <c r="AI5786" i="1"/>
  <c r="AI5787" i="1"/>
  <c r="AI5788" i="1"/>
  <c r="AI5789" i="1"/>
  <c r="AI5790" i="1"/>
  <c r="AI5791" i="1"/>
  <c r="AI5792" i="1"/>
  <c r="AI5793" i="1"/>
  <c r="AI5794" i="1"/>
  <c r="AI5795" i="1"/>
  <c r="AI5796" i="1"/>
  <c r="AI5797" i="1"/>
  <c r="AI5798" i="1"/>
  <c r="AI5799" i="1"/>
  <c r="AI5800" i="1"/>
  <c r="AI5801" i="1"/>
  <c r="AI5802" i="1"/>
  <c r="AI5803" i="1"/>
  <c r="AI5804" i="1"/>
  <c r="AI5805" i="1"/>
  <c r="AI5806" i="1"/>
  <c r="AI5807" i="1"/>
  <c r="AI5808" i="1"/>
  <c r="AI5809" i="1"/>
  <c r="AI5810" i="1"/>
  <c r="AI5811" i="1"/>
  <c r="AI5812" i="1"/>
  <c r="AI5813" i="1"/>
  <c r="AI5814" i="1"/>
  <c r="AI5815" i="1"/>
  <c r="AI5816" i="1"/>
  <c r="AI5817" i="1"/>
  <c r="AI5818" i="1"/>
  <c r="AI5819" i="1"/>
  <c r="AI5820" i="1"/>
  <c r="AI5821" i="1"/>
  <c r="AI5822" i="1"/>
  <c r="AI5823" i="1"/>
  <c r="AI5824" i="1"/>
  <c r="AI5825" i="1"/>
  <c r="AI5826" i="1"/>
  <c r="AI5827" i="1"/>
  <c r="AI5828" i="1"/>
  <c r="AI5829" i="1"/>
  <c r="AI5830" i="1"/>
  <c r="AI5831" i="1"/>
  <c r="AI5832" i="1"/>
  <c r="AI5833" i="1"/>
  <c r="AI5834" i="1"/>
  <c r="AI5835" i="1"/>
  <c r="AI5836" i="1"/>
  <c r="AI5837" i="1"/>
  <c r="AI5838" i="1"/>
  <c r="AI5839" i="1"/>
  <c r="AI5840" i="1"/>
  <c r="AI5841" i="1"/>
  <c r="AI5842" i="1"/>
  <c r="AI5843" i="1"/>
  <c r="AI5844" i="1"/>
  <c r="AI5845" i="1"/>
  <c r="AI5846" i="1"/>
  <c r="AI5847" i="1"/>
  <c r="AI5848" i="1"/>
  <c r="AI5849" i="1"/>
  <c r="AI5850" i="1"/>
  <c r="AI5851" i="1"/>
  <c r="AI5852" i="1"/>
  <c r="AI5853" i="1"/>
  <c r="AI5854" i="1"/>
  <c r="AI5855" i="1"/>
  <c r="AI5856" i="1"/>
  <c r="AI5857" i="1"/>
  <c r="AI5858" i="1"/>
  <c r="AI5859" i="1"/>
  <c r="AI5860" i="1"/>
  <c r="AI5861" i="1"/>
  <c r="AI5862" i="1"/>
  <c r="AI5863" i="1"/>
  <c r="AI5864" i="1"/>
  <c r="AI5865" i="1"/>
  <c r="AI5866" i="1"/>
  <c r="AI5867" i="1"/>
  <c r="AI5868" i="1"/>
  <c r="AI5869" i="1"/>
  <c r="AI5870" i="1"/>
  <c r="AI5871" i="1"/>
  <c r="AI5872" i="1"/>
  <c r="AI5873" i="1"/>
  <c r="AI5874" i="1"/>
  <c r="AI5875" i="1"/>
  <c r="AI5876" i="1"/>
  <c r="AI5877" i="1"/>
  <c r="AI5878" i="1"/>
  <c r="AI5879" i="1"/>
  <c r="AI5880" i="1"/>
  <c r="AI5881" i="1"/>
  <c r="AI5882" i="1"/>
  <c r="AI5883" i="1"/>
  <c r="AI5884" i="1"/>
  <c r="AI5885" i="1"/>
  <c r="AI5886" i="1"/>
  <c r="AI5887" i="1"/>
  <c r="AI5888" i="1"/>
  <c r="AI5889" i="1"/>
  <c r="AI5890" i="1"/>
  <c r="AI5891" i="1"/>
  <c r="AI5892" i="1"/>
  <c r="AI5893" i="1"/>
  <c r="AI5894" i="1"/>
  <c r="AI5895" i="1"/>
  <c r="AI5896" i="1"/>
  <c r="AI5897" i="1"/>
  <c r="AI5898" i="1"/>
  <c r="AI5899" i="1"/>
  <c r="AI5900" i="1"/>
  <c r="AI5901" i="1"/>
  <c r="AI5902" i="1"/>
  <c r="AI5903" i="1"/>
  <c r="AI5904" i="1"/>
  <c r="AI5905" i="1"/>
  <c r="AI5906" i="1"/>
  <c r="AI5907" i="1"/>
  <c r="AI5908" i="1"/>
  <c r="AI5909" i="1"/>
  <c r="AI5910" i="1"/>
  <c r="AI5911" i="1"/>
  <c r="AI5912" i="1"/>
  <c r="AI5913" i="1"/>
  <c r="AI5914" i="1"/>
  <c r="AI5915" i="1"/>
  <c r="AI5916" i="1"/>
  <c r="AI5917" i="1"/>
  <c r="AI5918" i="1"/>
  <c r="AI5919" i="1"/>
  <c r="AI5920" i="1"/>
  <c r="AI5921" i="1"/>
  <c r="AI5922" i="1"/>
  <c r="AI5923" i="1"/>
  <c r="AI5924" i="1"/>
  <c r="AI5925" i="1"/>
  <c r="AI5926" i="1"/>
  <c r="AI5927" i="1"/>
  <c r="AI5928" i="1"/>
  <c r="AI5929" i="1"/>
  <c r="AI5930" i="1"/>
  <c r="AI5931" i="1"/>
  <c r="AI5932" i="1"/>
  <c r="AI5933" i="1"/>
  <c r="AI5934" i="1"/>
  <c r="AI5935" i="1"/>
  <c r="AI5936" i="1"/>
  <c r="AI5937" i="1"/>
  <c r="AI5938" i="1"/>
  <c r="AI5939" i="1"/>
  <c r="AI5940" i="1"/>
  <c r="AI5941" i="1"/>
  <c r="AI5942" i="1"/>
  <c r="AI5943" i="1"/>
  <c r="AI5944" i="1"/>
  <c r="AI5945" i="1"/>
  <c r="AI5946" i="1"/>
  <c r="AI5947" i="1"/>
  <c r="AI5948" i="1"/>
  <c r="AI5949" i="1"/>
  <c r="AI5950" i="1"/>
  <c r="AI5951" i="1"/>
  <c r="AI5952" i="1"/>
  <c r="AI5953" i="1"/>
  <c r="AI5954" i="1"/>
  <c r="AI5955" i="1"/>
  <c r="AI5956" i="1"/>
  <c r="AI5957" i="1"/>
  <c r="AI5958" i="1"/>
  <c r="AI5959" i="1"/>
  <c r="AI5960" i="1"/>
  <c r="AI5961" i="1"/>
  <c r="AI5962" i="1"/>
  <c r="AI5963" i="1"/>
  <c r="AI5964" i="1"/>
  <c r="AI5965" i="1"/>
  <c r="AI5966" i="1"/>
  <c r="AI5967" i="1"/>
  <c r="AI5968" i="1"/>
  <c r="AI5969" i="1"/>
  <c r="AI5970" i="1"/>
  <c r="AI5971" i="1"/>
  <c r="AI5972" i="1"/>
  <c r="AI5973" i="1"/>
  <c r="AI5974" i="1"/>
  <c r="AI5975" i="1"/>
  <c r="AI5976" i="1"/>
  <c r="AI5977" i="1"/>
  <c r="AI5978" i="1"/>
  <c r="AI5979" i="1"/>
  <c r="AI5980" i="1"/>
  <c r="AI5981" i="1"/>
  <c r="AI5982" i="1"/>
  <c r="AI5983" i="1"/>
  <c r="AI5984" i="1"/>
  <c r="AI5985" i="1"/>
  <c r="AI5986" i="1"/>
  <c r="AI5987" i="1"/>
  <c r="AI5988" i="1"/>
  <c r="AI5989" i="1"/>
  <c r="AI5990" i="1"/>
  <c r="AI5991" i="1"/>
  <c r="AI5992" i="1"/>
  <c r="AI5993" i="1"/>
  <c r="AI5994" i="1"/>
  <c r="AI5995" i="1"/>
  <c r="AI5996" i="1"/>
  <c r="AI5997" i="1"/>
  <c r="AI5998" i="1"/>
  <c r="AI5999" i="1"/>
  <c r="AI6000" i="1"/>
  <c r="AI6001" i="1"/>
  <c r="AI6002" i="1"/>
  <c r="AI6003" i="1"/>
  <c r="AI6004" i="1"/>
  <c r="AI6005" i="1"/>
  <c r="AI6006" i="1"/>
  <c r="AI6007" i="1"/>
  <c r="AI6008" i="1"/>
  <c r="AI6009" i="1"/>
  <c r="AI6010" i="1"/>
  <c r="AI6011" i="1"/>
  <c r="AI6012" i="1"/>
  <c r="AI6013" i="1"/>
  <c r="AI6014" i="1"/>
  <c r="AI6015" i="1"/>
  <c r="AI6016" i="1"/>
  <c r="AI6017" i="1"/>
  <c r="AI6018" i="1"/>
  <c r="AI6019" i="1"/>
  <c r="AI6020" i="1"/>
  <c r="AI6021" i="1"/>
  <c r="AI6022" i="1"/>
  <c r="AI6023" i="1"/>
  <c r="AI6024" i="1"/>
  <c r="AI6025" i="1"/>
  <c r="AI6026" i="1"/>
  <c r="AI6027" i="1"/>
  <c r="AI6028" i="1"/>
  <c r="AI6029" i="1"/>
  <c r="AI6030" i="1"/>
  <c r="AI6031" i="1"/>
  <c r="AI6032" i="1"/>
  <c r="AI6033" i="1"/>
  <c r="AI6034" i="1"/>
  <c r="AI6035" i="1"/>
  <c r="AI6036" i="1"/>
  <c r="AI6037" i="1"/>
  <c r="AI6038" i="1"/>
  <c r="AI6039" i="1"/>
  <c r="AI6040" i="1"/>
  <c r="AI6041" i="1"/>
  <c r="AI6042" i="1"/>
  <c r="AI6043" i="1"/>
  <c r="AI6044" i="1"/>
  <c r="AI6045" i="1"/>
  <c r="AI6046" i="1"/>
  <c r="AI6047" i="1"/>
  <c r="AI6048" i="1"/>
  <c r="AI6049" i="1"/>
  <c r="AI6050" i="1"/>
  <c r="AI6051" i="1"/>
  <c r="AI6052" i="1"/>
  <c r="AI6053" i="1"/>
  <c r="AI6054" i="1"/>
  <c r="AI6055" i="1"/>
  <c r="AI6056" i="1"/>
  <c r="AI6057" i="1"/>
  <c r="AI6058" i="1"/>
  <c r="AI6059" i="1"/>
  <c r="AI6060" i="1"/>
  <c r="AI6061" i="1"/>
  <c r="AI6062" i="1"/>
  <c r="AI6063" i="1"/>
  <c r="AI6064" i="1"/>
  <c r="AI6065" i="1"/>
  <c r="AI6066" i="1"/>
  <c r="AI6067" i="1"/>
  <c r="AI6068" i="1"/>
  <c r="AI6069" i="1"/>
  <c r="AI6070" i="1"/>
  <c r="AI6071" i="1"/>
  <c r="AI6072" i="1"/>
  <c r="AI6073" i="1"/>
  <c r="AI6074" i="1"/>
  <c r="AI6075" i="1"/>
  <c r="AI6076" i="1"/>
  <c r="AI6077" i="1"/>
  <c r="AI6078" i="1"/>
  <c r="AI6079" i="1"/>
  <c r="AI6080" i="1"/>
  <c r="AI6081" i="1"/>
  <c r="AI6082" i="1"/>
  <c r="AI6083" i="1"/>
  <c r="AI6084" i="1"/>
  <c r="AI6085" i="1"/>
  <c r="AI6086" i="1"/>
  <c r="AI6087" i="1"/>
  <c r="AI6088" i="1"/>
  <c r="AI6089" i="1"/>
  <c r="AI6090" i="1"/>
  <c r="AI6091" i="1"/>
  <c r="AI6092" i="1"/>
  <c r="AI6093" i="1"/>
  <c r="AI6094" i="1"/>
  <c r="AI6095" i="1"/>
  <c r="AI6096" i="1"/>
  <c r="AI6097" i="1"/>
  <c r="AI6098" i="1"/>
  <c r="AI6099" i="1"/>
  <c r="AI6100" i="1"/>
  <c r="AI6101" i="1"/>
  <c r="AI6102" i="1"/>
  <c r="AI6103" i="1"/>
  <c r="AI6104" i="1"/>
  <c r="AI6105" i="1"/>
  <c r="AI6106" i="1"/>
  <c r="AI6107" i="1"/>
  <c r="AI6108" i="1"/>
  <c r="AI6109" i="1"/>
  <c r="AI6110" i="1"/>
  <c r="AI6111" i="1"/>
  <c r="AI6112" i="1"/>
  <c r="AI6113" i="1"/>
  <c r="AI6114" i="1"/>
  <c r="AI6115" i="1"/>
  <c r="AI6116" i="1"/>
  <c r="AI6117" i="1"/>
  <c r="AI6118" i="1"/>
  <c r="AI6119" i="1"/>
  <c r="AI6120" i="1"/>
  <c r="AI6121" i="1"/>
  <c r="AI6122" i="1"/>
  <c r="AI6123" i="1"/>
  <c r="AI6124" i="1"/>
  <c r="AI6125" i="1"/>
  <c r="AI6126" i="1"/>
  <c r="AI6127" i="1"/>
  <c r="AI6128" i="1"/>
  <c r="AI6129" i="1"/>
  <c r="AI6130" i="1"/>
  <c r="AI6131" i="1"/>
  <c r="AI6132" i="1"/>
  <c r="AI6133" i="1"/>
  <c r="AI6134" i="1"/>
  <c r="AI6135" i="1"/>
  <c r="AI6136" i="1"/>
  <c r="AI6137" i="1"/>
  <c r="AI6138" i="1"/>
  <c r="AI6139" i="1"/>
  <c r="AI6140" i="1"/>
  <c r="AI6141" i="1"/>
  <c r="AI6142" i="1"/>
  <c r="AI6143" i="1"/>
  <c r="AI6144" i="1"/>
  <c r="AI6145" i="1"/>
  <c r="AI6146" i="1"/>
  <c r="AI6147" i="1"/>
  <c r="AI6148" i="1"/>
  <c r="AI6149" i="1"/>
  <c r="AI6150" i="1"/>
  <c r="AI6151" i="1"/>
  <c r="AI6152" i="1"/>
  <c r="AI6153" i="1"/>
  <c r="AI6154" i="1"/>
  <c r="AI6155" i="1"/>
  <c r="AI6156" i="1"/>
  <c r="AI6157" i="1"/>
  <c r="AI6158" i="1"/>
  <c r="AI6159" i="1"/>
  <c r="AI6160" i="1"/>
  <c r="AI6161" i="1"/>
  <c r="AI6162" i="1"/>
  <c r="AI6163" i="1"/>
  <c r="AI6164" i="1"/>
  <c r="AI6165" i="1"/>
  <c r="AI6166" i="1"/>
  <c r="AI6167" i="1"/>
  <c r="AI6168" i="1"/>
  <c r="AI6169" i="1"/>
  <c r="AI6170" i="1"/>
  <c r="AI6171" i="1"/>
  <c r="AI6172" i="1"/>
  <c r="AI6173" i="1"/>
  <c r="AI6174" i="1"/>
  <c r="AI6175" i="1"/>
  <c r="AI6176" i="1"/>
  <c r="AI6177" i="1"/>
  <c r="AI6178" i="1"/>
  <c r="AI6179" i="1"/>
  <c r="AI6180" i="1"/>
  <c r="AI6181" i="1"/>
  <c r="AI6182" i="1"/>
  <c r="AI6183" i="1"/>
  <c r="AI6184" i="1"/>
  <c r="AI6185" i="1"/>
  <c r="AI6186" i="1"/>
  <c r="AI6187" i="1"/>
  <c r="AI6188" i="1"/>
  <c r="AI6189" i="1"/>
  <c r="AI6190" i="1"/>
  <c r="AI6191" i="1"/>
  <c r="AI6192" i="1"/>
  <c r="AI6193" i="1"/>
  <c r="AI6194" i="1"/>
  <c r="AI6195" i="1"/>
  <c r="AI6196" i="1"/>
  <c r="AI6197" i="1"/>
  <c r="AI6198" i="1"/>
  <c r="AI6199" i="1"/>
  <c r="AI6200" i="1"/>
  <c r="AI6201" i="1"/>
  <c r="AI6202" i="1"/>
  <c r="AI6203" i="1"/>
  <c r="AI6204" i="1"/>
  <c r="AI6205" i="1"/>
  <c r="AI6206" i="1"/>
  <c r="AI6207" i="1"/>
  <c r="AI6208" i="1"/>
  <c r="AI6209" i="1"/>
  <c r="AI6210" i="1"/>
  <c r="AI6211" i="1"/>
  <c r="AI6212" i="1"/>
  <c r="AI6213" i="1"/>
  <c r="AI6214" i="1"/>
  <c r="AI6215" i="1"/>
  <c r="AI6216" i="1"/>
  <c r="AI6217" i="1"/>
  <c r="AI6218" i="1"/>
  <c r="AI6219" i="1"/>
  <c r="AI6220" i="1"/>
  <c r="AI6221" i="1"/>
  <c r="AI6222" i="1"/>
  <c r="AI6223" i="1"/>
  <c r="AI6224" i="1"/>
  <c r="AI6225" i="1"/>
  <c r="AI6226" i="1"/>
  <c r="AI6227" i="1"/>
  <c r="AI6228" i="1"/>
  <c r="AI6229" i="1"/>
  <c r="AI6230" i="1"/>
  <c r="AI6231" i="1"/>
  <c r="AI6232" i="1"/>
  <c r="AI6233" i="1"/>
  <c r="AI6234" i="1"/>
  <c r="AI6235" i="1"/>
  <c r="AI6236" i="1"/>
  <c r="AI6237" i="1"/>
  <c r="AI6238" i="1"/>
  <c r="AI6239" i="1"/>
  <c r="AI6240" i="1"/>
  <c r="AI6241" i="1"/>
  <c r="AI6242" i="1"/>
  <c r="AI6243" i="1"/>
  <c r="AI6244" i="1"/>
  <c r="AI6245" i="1"/>
  <c r="AI6246" i="1"/>
  <c r="AI6247" i="1"/>
  <c r="AI6248" i="1"/>
  <c r="AI6249" i="1"/>
  <c r="AI6250" i="1"/>
  <c r="AI6251" i="1"/>
  <c r="AI6252" i="1"/>
  <c r="AI6253" i="1"/>
  <c r="AI6254" i="1"/>
  <c r="AI6255" i="1"/>
  <c r="AI6256" i="1"/>
  <c r="AI6257" i="1"/>
  <c r="AI6258" i="1"/>
  <c r="AI6259" i="1"/>
  <c r="AI6260" i="1"/>
  <c r="AI6261" i="1"/>
  <c r="AI6262" i="1"/>
  <c r="AI6263" i="1"/>
  <c r="AI6264" i="1"/>
  <c r="AI6265" i="1"/>
  <c r="AI6266" i="1"/>
  <c r="AI6267" i="1"/>
  <c r="AI6268" i="1"/>
  <c r="AI6269" i="1"/>
  <c r="AI6270" i="1"/>
  <c r="AI6271" i="1"/>
  <c r="AI6272" i="1"/>
  <c r="AI6273" i="1"/>
  <c r="AI6274" i="1"/>
  <c r="AI6275" i="1"/>
  <c r="AI6276" i="1"/>
  <c r="AI6277" i="1"/>
  <c r="AI6278" i="1"/>
  <c r="AI6279" i="1"/>
  <c r="AI6280" i="1"/>
  <c r="AI6281" i="1"/>
  <c r="AI6282" i="1"/>
  <c r="AI6283" i="1"/>
  <c r="AI6284" i="1"/>
  <c r="AI6285" i="1"/>
  <c r="AI6286" i="1"/>
  <c r="AI6287" i="1"/>
  <c r="AI6288" i="1"/>
  <c r="AI6289" i="1"/>
  <c r="AI6290" i="1"/>
  <c r="AI6291" i="1"/>
  <c r="AI6292" i="1"/>
  <c r="AI6293" i="1"/>
  <c r="AI6294" i="1"/>
  <c r="AI6295" i="1"/>
  <c r="AI6296" i="1"/>
  <c r="AI6297" i="1"/>
  <c r="AI6298" i="1"/>
  <c r="AI6299" i="1"/>
  <c r="AI6300" i="1"/>
  <c r="AI6301" i="1"/>
  <c r="AI6302" i="1"/>
  <c r="AI6303" i="1"/>
  <c r="AI6304" i="1"/>
  <c r="AI6305" i="1"/>
  <c r="AI6306" i="1"/>
  <c r="AI6307" i="1"/>
  <c r="AI6308" i="1"/>
  <c r="AI6309" i="1"/>
  <c r="AI6310" i="1"/>
  <c r="AI6311" i="1"/>
  <c r="AI6312" i="1"/>
  <c r="AI6313" i="1"/>
  <c r="AI6314" i="1"/>
  <c r="AI6315" i="1"/>
  <c r="AI6316" i="1"/>
  <c r="AI6317" i="1"/>
  <c r="AI6318" i="1"/>
  <c r="AI6319" i="1"/>
  <c r="AI6320" i="1"/>
  <c r="AI6321" i="1"/>
  <c r="AI6322" i="1"/>
  <c r="AI6323" i="1"/>
  <c r="AI6324" i="1"/>
  <c r="AI6325" i="1"/>
  <c r="AI6326" i="1"/>
  <c r="AI6327" i="1"/>
  <c r="AI6328" i="1"/>
  <c r="AI6329" i="1"/>
  <c r="AI6330" i="1"/>
  <c r="AI6331" i="1"/>
  <c r="AI6332" i="1"/>
  <c r="AI6333" i="1"/>
  <c r="AI6334" i="1"/>
  <c r="AI6335" i="1"/>
  <c r="AI6336" i="1"/>
  <c r="AI6337" i="1"/>
  <c r="AI6338" i="1"/>
  <c r="AI6339" i="1"/>
  <c r="AI6340" i="1"/>
  <c r="AI6341" i="1"/>
  <c r="AI6342" i="1"/>
  <c r="AI6343" i="1"/>
  <c r="AI6344" i="1"/>
  <c r="AI6345" i="1"/>
  <c r="AI6346" i="1"/>
  <c r="AI6347" i="1"/>
  <c r="AI6348" i="1"/>
  <c r="AI6349" i="1"/>
  <c r="AI6350" i="1"/>
  <c r="AI6351" i="1"/>
  <c r="AI6352" i="1"/>
  <c r="AI6353" i="1"/>
  <c r="AI6354" i="1"/>
  <c r="AI6355" i="1"/>
  <c r="AI6356" i="1"/>
  <c r="AI6357" i="1"/>
  <c r="AI6358" i="1"/>
  <c r="AI6359" i="1"/>
  <c r="AI6360" i="1"/>
  <c r="AI6361" i="1"/>
  <c r="AI6362" i="1"/>
  <c r="AI6363" i="1"/>
  <c r="AI6364" i="1"/>
  <c r="AI6365" i="1"/>
  <c r="AI6366" i="1"/>
  <c r="AI6367" i="1"/>
  <c r="AI6368" i="1"/>
  <c r="AI6369" i="1"/>
  <c r="AI6370" i="1"/>
  <c r="AI6371" i="1"/>
  <c r="AI6372" i="1"/>
  <c r="AI6373" i="1"/>
  <c r="AI6374" i="1"/>
  <c r="AI6375" i="1"/>
  <c r="AI6376" i="1"/>
  <c r="AI6377" i="1"/>
  <c r="AI6378" i="1"/>
  <c r="AI6379" i="1"/>
  <c r="AI6380" i="1"/>
  <c r="AI6381" i="1"/>
  <c r="AI6382" i="1"/>
  <c r="AI6383" i="1"/>
  <c r="AI6384" i="1"/>
  <c r="AI6385" i="1"/>
  <c r="AI6386" i="1"/>
  <c r="AI6387" i="1"/>
  <c r="AI6388" i="1"/>
  <c r="AI6389" i="1"/>
  <c r="AI6390" i="1"/>
  <c r="AI6391" i="1"/>
  <c r="AI6392" i="1"/>
  <c r="AI6393" i="1"/>
  <c r="AI6394" i="1"/>
  <c r="AI6395" i="1"/>
  <c r="AI6396" i="1"/>
  <c r="AI6397" i="1"/>
  <c r="AI6398" i="1"/>
  <c r="AI6399" i="1"/>
  <c r="AI6400" i="1"/>
  <c r="AI6401" i="1"/>
  <c r="AI6402" i="1"/>
  <c r="AI6403" i="1"/>
  <c r="AI6404" i="1"/>
  <c r="AI6405" i="1"/>
  <c r="AI6406" i="1"/>
  <c r="AI6407" i="1"/>
  <c r="AI6408" i="1"/>
  <c r="AI6409" i="1"/>
  <c r="AI6410" i="1"/>
  <c r="AI6411" i="1"/>
  <c r="AI6412" i="1"/>
  <c r="AI6413" i="1"/>
  <c r="AI6414" i="1"/>
  <c r="AI6415" i="1"/>
  <c r="AI6416" i="1"/>
  <c r="AI6417" i="1"/>
  <c r="AI2" i="1"/>
  <c r="AH3" i="1" a="1"/>
  <c r="AH3" i="1" s="1"/>
  <c r="AH4" i="1" a="1"/>
  <c r="AH4" i="1" s="1"/>
  <c r="AH5" i="1" a="1"/>
  <c r="AH5" i="1" s="1"/>
  <c r="AH6" i="1" a="1"/>
  <c r="AH6" i="1" s="1"/>
  <c r="AH7" i="1" a="1"/>
  <c r="AH7" i="1" s="1"/>
  <c r="AH8" i="1" a="1"/>
  <c r="AH8" i="1" s="1"/>
  <c r="AH9" i="1" a="1"/>
  <c r="AH9" i="1" s="1"/>
  <c r="AH10" i="1" a="1"/>
  <c r="AH10" i="1" s="1"/>
  <c r="AH11" i="1" a="1"/>
  <c r="AH11" i="1" s="1"/>
  <c r="AH12" i="1" a="1"/>
  <c r="AH12" i="1" s="1"/>
  <c r="AH13" i="1" a="1"/>
  <c r="AH13" i="1" s="1"/>
  <c r="AH14" i="1" a="1"/>
  <c r="AH14" i="1" s="1"/>
  <c r="AH15" i="1" a="1"/>
  <c r="AH15" i="1" s="1"/>
  <c r="AH16" i="1" a="1"/>
  <c r="AH16" i="1" s="1"/>
  <c r="AH17" i="1" a="1"/>
  <c r="AH17" i="1" s="1"/>
  <c r="AH18" i="1" a="1"/>
  <c r="AH18" i="1" s="1"/>
  <c r="AH19" i="1" a="1"/>
  <c r="AH19" i="1" s="1"/>
  <c r="AH20" i="1" a="1"/>
  <c r="AH20" i="1" s="1"/>
  <c r="AH21" i="1" a="1"/>
  <c r="AH21" i="1" s="1"/>
  <c r="AH22" i="1" a="1"/>
  <c r="AH22" i="1" s="1"/>
  <c r="AH23" i="1" a="1"/>
  <c r="AH23" i="1" s="1"/>
  <c r="AH24" i="1" a="1"/>
  <c r="AH24" i="1" s="1"/>
  <c r="AH25" i="1" a="1"/>
  <c r="AH25" i="1" s="1"/>
  <c r="AH26" i="1" a="1"/>
  <c r="AH26" i="1" s="1"/>
  <c r="AH27" i="1" a="1"/>
  <c r="AH27" i="1" s="1"/>
  <c r="AH28" i="1" a="1"/>
  <c r="AH28" i="1" s="1"/>
  <c r="AH29" i="1" a="1"/>
  <c r="AH29" i="1" s="1"/>
  <c r="AH30" i="1" a="1"/>
  <c r="AH30" i="1" s="1"/>
  <c r="AH31" i="1" a="1"/>
  <c r="AH31" i="1" s="1"/>
  <c r="AH32" i="1" a="1"/>
  <c r="AH32" i="1" s="1"/>
  <c r="AH33" i="1" a="1"/>
  <c r="AH33" i="1" s="1"/>
  <c r="AH34" i="1" a="1"/>
  <c r="AH34" i="1" s="1"/>
  <c r="AH35" i="1" a="1"/>
  <c r="AH35" i="1" s="1"/>
  <c r="AH36" i="1" a="1"/>
  <c r="AH36" i="1" s="1"/>
  <c r="AH37" i="1" a="1"/>
  <c r="AH37" i="1" s="1"/>
  <c r="AH38" i="1" a="1"/>
  <c r="AH38" i="1" s="1"/>
  <c r="AH39" i="1" a="1"/>
  <c r="AH39" i="1" s="1"/>
  <c r="AH40" i="1" a="1"/>
  <c r="AH40" i="1" s="1"/>
  <c r="AH41" i="1" a="1"/>
  <c r="AH41" i="1" s="1"/>
  <c r="AH42" i="1" a="1"/>
  <c r="AH42" i="1" s="1"/>
  <c r="AH43" i="1" a="1"/>
  <c r="AH43" i="1" s="1"/>
  <c r="AH44" i="1" a="1"/>
  <c r="AH44" i="1" s="1"/>
  <c r="AH45" i="1" a="1"/>
  <c r="AH45" i="1" s="1"/>
  <c r="AH46" i="1" a="1"/>
  <c r="AH46" i="1" s="1"/>
  <c r="AH47" i="1" a="1"/>
  <c r="AH47" i="1" s="1"/>
  <c r="AH48" i="1" a="1"/>
  <c r="AH48" i="1" s="1"/>
  <c r="AH49" i="1" a="1"/>
  <c r="AH49" i="1" s="1"/>
  <c r="AH50" i="1" a="1"/>
  <c r="AH50" i="1" s="1"/>
  <c r="AH51" i="1" a="1"/>
  <c r="AH51" i="1" s="1"/>
  <c r="AH52" i="1" a="1"/>
  <c r="AH52" i="1" s="1"/>
  <c r="AH53" i="1" a="1"/>
  <c r="AH53" i="1" s="1"/>
  <c r="AH54" i="1" a="1"/>
  <c r="AH54" i="1" s="1"/>
  <c r="AH55" i="1" a="1"/>
  <c r="AH55" i="1" s="1"/>
  <c r="AH56" i="1" a="1"/>
  <c r="AH56" i="1" s="1"/>
  <c r="AH57" i="1" a="1"/>
  <c r="AH57" i="1" s="1"/>
  <c r="AH58" i="1" a="1"/>
  <c r="AH58" i="1" s="1"/>
  <c r="AH59" i="1" a="1"/>
  <c r="AH59" i="1" s="1"/>
  <c r="AH60" i="1" a="1"/>
  <c r="AH60" i="1" s="1"/>
  <c r="AH61" i="1" a="1"/>
  <c r="AH61" i="1" s="1"/>
  <c r="AH62" i="1" a="1"/>
  <c r="AH62" i="1" s="1"/>
  <c r="AH63" i="1" a="1"/>
  <c r="AH63" i="1" s="1"/>
  <c r="AH64" i="1" a="1"/>
  <c r="AH64" i="1" s="1"/>
  <c r="AH65" i="1" a="1"/>
  <c r="AH65" i="1" s="1"/>
  <c r="AH66" i="1" a="1"/>
  <c r="AH66" i="1" s="1"/>
  <c r="AH67" i="1" a="1"/>
  <c r="AH67" i="1" s="1"/>
  <c r="AH68" i="1" a="1"/>
  <c r="AH68" i="1" s="1"/>
  <c r="AH69" i="1" a="1"/>
  <c r="AH69" i="1" s="1"/>
  <c r="AH70" i="1" a="1"/>
  <c r="AH70" i="1" s="1"/>
  <c r="AH71" i="1" a="1"/>
  <c r="AH71" i="1" s="1"/>
  <c r="AH72" i="1" a="1"/>
  <c r="AH72" i="1" s="1"/>
  <c r="AH73" i="1" a="1"/>
  <c r="AH73" i="1" s="1"/>
  <c r="AH74" i="1" a="1"/>
  <c r="AH74" i="1" s="1"/>
  <c r="AH75" i="1" a="1"/>
  <c r="AH75" i="1" s="1"/>
  <c r="AH76" i="1" a="1"/>
  <c r="AH76" i="1" s="1"/>
  <c r="AH77" i="1" a="1"/>
  <c r="AH77" i="1" s="1"/>
  <c r="AH78" i="1" a="1"/>
  <c r="AH78" i="1" s="1"/>
  <c r="AH79" i="1" a="1"/>
  <c r="AH79" i="1" s="1"/>
  <c r="AH80" i="1" a="1"/>
  <c r="AH80" i="1" s="1"/>
  <c r="AH81" i="1" a="1"/>
  <c r="AH81" i="1" s="1"/>
  <c r="AH82" i="1" a="1"/>
  <c r="AH82" i="1" s="1"/>
  <c r="AH83" i="1" a="1"/>
  <c r="AH83" i="1" s="1"/>
  <c r="AH84" i="1" a="1"/>
  <c r="AH84" i="1" s="1"/>
  <c r="AH85" i="1" a="1"/>
  <c r="AH85" i="1" s="1"/>
  <c r="AH86" i="1" a="1"/>
  <c r="AH86" i="1" s="1"/>
  <c r="AH87" i="1" a="1"/>
  <c r="AH87" i="1" s="1"/>
  <c r="AH88" i="1" a="1"/>
  <c r="AH88" i="1" s="1"/>
  <c r="AH89" i="1" a="1"/>
  <c r="AH89" i="1" s="1"/>
  <c r="AH90" i="1" a="1"/>
  <c r="AH90" i="1" s="1"/>
  <c r="AH91" i="1" a="1"/>
  <c r="AH91" i="1" s="1"/>
  <c r="AH92" i="1" a="1"/>
  <c r="AH92" i="1" s="1"/>
  <c r="AH93" i="1" a="1"/>
  <c r="AH93" i="1" s="1"/>
  <c r="AH94" i="1" a="1"/>
  <c r="AH94" i="1" s="1"/>
  <c r="AH95" i="1" a="1"/>
  <c r="AH95" i="1" s="1"/>
  <c r="AH96" i="1" a="1"/>
  <c r="AH96" i="1" s="1"/>
  <c r="AH97" i="1" a="1"/>
  <c r="AH97" i="1" s="1"/>
  <c r="AH98" i="1" a="1"/>
  <c r="AH98" i="1" s="1"/>
  <c r="AH99" i="1" a="1"/>
  <c r="AH99" i="1" s="1"/>
  <c r="AH100" i="1" a="1"/>
  <c r="AH100" i="1" s="1"/>
  <c r="AH101" i="1" a="1"/>
  <c r="AH101" i="1" s="1"/>
  <c r="AH102" i="1" a="1"/>
  <c r="AH102" i="1" s="1"/>
  <c r="AH103" i="1" a="1"/>
  <c r="AH103" i="1" s="1"/>
  <c r="AH104" i="1" a="1"/>
  <c r="AH104" i="1" s="1"/>
  <c r="AH105" i="1" a="1"/>
  <c r="AH105" i="1" s="1"/>
  <c r="AH106" i="1" a="1"/>
  <c r="AH106" i="1" s="1"/>
  <c r="AH107" i="1" a="1"/>
  <c r="AH107" i="1" s="1"/>
  <c r="AH108" i="1" a="1"/>
  <c r="AH108" i="1" s="1"/>
  <c r="AH109" i="1" a="1"/>
  <c r="AH109" i="1" s="1"/>
  <c r="AH110" i="1" a="1"/>
  <c r="AH110" i="1" s="1"/>
  <c r="AH111" i="1" a="1"/>
  <c r="AH111" i="1" s="1"/>
  <c r="AH112" i="1" a="1"/>
  <c r="AH112" i="1" s="1"/>
  <c r="AH113" i="1" a="1"/>
  <c r="AH113" i="1" s="1"/>
  <c r="AH114" i="1" a="1"/>
  <c r="AH114" i="1" s="1"/>
  <c r="AH115" i="1" a="1"/>
  <c r="AH115" i="1" s="1"/>
  <c r="AH116" i="1" a="1"/>
  <c r="AH116" i="1" s="1"/>
  <c r="AH117" i="1" a="1"/>
  <c r="AH117" i="1" s="1"/>
  <c r="AH118" i="1" a="1"/>
  <c r="AH118" i="1" s="1"/>
  <c r="AH119" i="1" a="1"/>
  <c r="AH119" i="1" s="1"/>
  <c r="AH120" i="1" a="1"/>
  <c r="AH120" i="1" s="1"/>
  <c r="AH121" i="1" a="1"/>
  <c r="AH121" i="1" s="1"/>
  <c r="AH122" i="1" a="1"/>
  <c r="AH122" i="1" s="1"/>
  <c r="AH123" i="1" a="1"/>
  <c r="AH123" i="1" s="1"/>
  <c r="AH124" i="1" a="1"/>
  <c r="AH124" i="1" s="1"/>
  <c r="AH125" i="1" a="1"/>
  <c r="AH125" i="1" s="1"/>
  <c r="AH126" i="1" a="1"/>
  <c r="AH126" i="1" s="1"/>
  <c r="AH127" i="1" a="1"/>
  <c r="AH127" i="1" s="1"/>
  <c r="AH128" i="1" a="1"/>
  <c r="AH128" i="1" s="1"/>
  <c r="AH129" i="1" a="1"/>
  <c r="AH129" i="1" s="1"/>
  <c r="AH130" i="1" a="1"/>
  <c r="AH130" i="1" s="1"/>
  <c r="AH131" i="1" a="1"/>
  <c r="AH131" i="1" s="1"/>
  <c r="AH132" i="1" a="1"/>
  <c r="AH132" i="1" s="1"/>
  <c r="AH133" i="1" a="1"/>
  <c r="AH133" i="1" s="1"/>
  <c r="AH134" i="1" a="1"/>
  <c r="AH134" i="1" s="1"/>
  <c r="AH135" i="1" a="1"/>
  <c r="AH135" i="1" s="1"/>
  <c r="AH136" i="1" a="1"/>
  <c r="AH136" i="1" s="1"/>
  <c r="AH137" i="1" a="1"/>
  <c r="AH137" i="1" s="1"/>
  <c r="AH138" i="1" a="1"/>
  <c r="AH138" i="1" s="1"/>
  <c r="AH139" i="1" a="1"/>
  <c r="AH139" i="1" s="1"/>
  <c r="AH140" i="1" a="1"/>
  <c r="AH140" i="1" s="1"/>
  <c r="AH141" i="1" a="1"/>
  <c r="AH141" i="1" s="1"/>
  <c r="AH142" i="1" a="1"/>
  <c r="AH142" i="1" s="1"/>
  <c r="AH143" i="1" a="1"/>
  <c r="AH143" i="1" s="1"/>
  <c r="AH144" i="1" a="1"/>
  <c r="AH144" i="1" s="1"/>
  <c r="AH145" i="1" a="1"/>
  <c r="AH145" i="1" s="1"/>
  <c r="AH146" i="1" a="1"/>
  <c r="AH146" i="1" s="1"/>
  <c r="AH147" i="1" a="1"/>
  <c r="AH147" i="1" s="1"/>
  <c r="AH148" i="1" a="1"/>
  <c r="AH148" i="1" s="1"/>
  <c r="AH149" i="1" a="1"/>
  <c r="AH149" i="1" s="1"/>
  <c r="AH150" i="1" a="1"/>
  <c r="AH150" i="1" s="1"/>
  <c r="AH151" i="1" a="1"/>
  <c r="AH151" i="1" s="1"/>
  <c r="AH152" i="1" a="1"/>
  <c r="AH152" i="1" s="1"/>
  <c r="AH153" i="1" a="1"/>
  <c r="AH153" i="1" s="1"/>
  <c r="AH154" i="1" a="1"/>
  <c r="AH154" i="1" s="1"/>
  <c r="AH155" i="1" a="1"/>
  <c r="AH155" i="1" s="1"/>
  <c r="AH156" i="1" a="1"/>
  <c r="AH156" i="1" s="1"/>
  <c r="AH157" i="1" a="1"/>
  <c r="AH157" i="1" s="1"/>
  <c r="AH158" i="1" a="1"/>
  <c r="AH158" i="1" s="1"/>
  <c r="AH159" i="1" a="1"/>
  <c r="AH159" i="1" s="1"/>
  <c r="AH160" i="1" a="1"/>
  <c r="AH160" i="1" s="1"/>
  <c r="AH161" i="1" a="1"/>
  <c r="AH161" i="1" s="1"/>
  <c r="AH162" i="1" a="1"/>
  <c r="AH162" i="1" s="1"/>
  <c r="AH163" i="1" a="1"/>
  <c r="AH163" i="1" s="1"/>
  <c r="AH164" i="1" a="1"/>
  <c r="AH164" i="1" s="1"/>
  <c r="AH165" i="1" a="1"/>
  <c r="AH165" i="1" s="1"/>
  <c r="AH166" i="1" a="1"/>
  <c r="AH166" i="1" s="1"/>
  <c r="AH167" i="1" a="1"/>
  <c r="AH167" i="1" s="1"/>
  <c r="AH168" i="1" a="1"/>
  <c r="AH168" i="1" s="1"/>
  <c r="AH169" i="1" a="1"/>
  <c r="AH169" i="1" s="1"/>
  <c r="AH170" i="1" a="1"/>
  <c r="AH170" i="1" s="1"/>
  <c r="AH171" i="1" a="1"/>
  <c r="AH171" i="1" s="1"/>
  <c r="AH172" i="1" a="1"/>
  <c r="AH172" i="1" s="1"/>
  <c r="AH173" i="1" a="1"/>
  <c r="AH173" i="1" s="1"/>
  <c r="AH174" i="1" a="1"/>
  <c r="AH174" i="1" s="1"/>
  <c r="AH175" i="1" a="1"/>
  <c r="AH175" i="1" s="1"/>
  <c r="AH176" i="1" a="1"/>
  <c r="AH176" i="1" s="1"/>
  <c r="AH177" i="1" a="1"/>
  <c r="AH177" i="1" s="1"/>
  <c r="AH178" i="1" a="1"/>
  <c r="AH178" i="1" s="1"/>
  <c r="AH179" i="1" a="1"/>
  <c r="AH179" i="1" s="1"/>
  <c r="AH180" i="1" a="1"/>
  <c r="AH180" i="1" s="1"/>
  <c r="AH181" i="1" a="1"/>
  <c r="AH181" i="1" s="1"/>
  <c r="AH182" i="1" a="1"/>
  <c r="AH182" i="1" s="1"/>
  <c r="AH183" i="1" a="1"/>
  <c r="AH183" i="1" s="1"/>
  <c r="AH184" i="1" a="1"/>
  <c r="AH184" i="1" s="1"/>
  <c r="AH185" i="1" a="1"/>
  <c r="AH185" i="1" s="1"/>
  <c r="AH186" i="1" a="1"/>
  <c r="AH186" i="1" s="1"/>
  <c r="AH187" i="1" a="1"/>
  <c r="AH187" i="1" s="1"/>
  <c r="AH188" i="1" a="1"/>
  <c r="AH188" i="1" s="1"/>
  <c r="AH189" i="1" a="1"/>
  <c r="AH189" i="1" s="1"/>
  <c r="AH190" i="1" a="1"/>
  <c r="AH190" i="1" s="1"/>
  <c r="AH191" i="1" a="1"/>
  <c r="AH191" i="1" s="1"/>
  <c r="AH192" i="1" a="1"/>
  <c r="AH192" i="1" s="1"/>
  <c r="AH193" i="1" a="1"/>
  <c r="AH193" i="1" s="1"/>
  <c r="AH194" i="1" a="1"/>
  <c r="AH194" i="1" s="1"/>
  <c r="AH195" i="1" a="1"/>
  <c r="AH195" i="1" s="1"/>
  <c r="AH196" i="1" a="1"/>
  <c r="AH196" i="1" s="1"/>
  <c r="AH197" i="1" a="1"/>
  <c r="AH197" i="1" s="1"/>
  <c r="AH198" i="1" a="1"/>
  <c r="AH198" i="1" s="1"/>
  <c r="AH199" i="1" a="1"/>
  <c r="AH199" i="1" s="1"/>
  <c r="AH200" i="1" a="1"/>
  <c r="AH200" i="1" s="1"/>
  <c r="AH201" i="1" a="1"/>
  <c r="AH201" i="1" s="1"/>
  <c r="AH202" i="1" a="1"/>
  <c r="AH202" i="1" s="1"/>
  <c r="AH203" i="1" a="1"/>
  <c r="AH203" i="1" s="1"/>
  <c r="AH204" i="1" a="1"/>
  <c r="AH204" i="1" s="1"/>
  <c r="AH205" i="1" a="1"/>
  <c r="AH205" i="1" s="1"/>
  <c r="AH206" i="1" a="1"/>
  <c r="AH206" i="1" s="1"/>
  <c r="AH207" i="1" a="1"/>
  <c r="AH207" i="1" s="1"/>
  <c r="AH208" i="1" a="1"/>
  <c r="AH208" i="1" s="1"/>
  <c r="AH209" i="1" a="1"/>
  <c r="AH209" i="1" s="1"/>
  <c r="AH210" i="1" a="1"/>
  <c r="AH210" i="1" s="1"/>
  <c r="AH211" i="1" a="1"/>
  <c r="AH211" i="1" s="1"/>
  <c r="AH212" i="1" a="1"/>
  <c r="AH212" i="1" s="1"/>
  <c r="AH213" i="1" a="1"/>
  <c r="AH213" i="1" s="1"/>
  <c r="AH214" i="1" a="1"/>
  <c r="AH214" i="1" s="1"/>
  <c r="AH215" i="1" a="1"/>
  <c r="AH215" i="1" s="1"/>
  <c r="AH216" i="1" a="1"/>
  <c r="AH216" i="1" s="1"/>
  <c r="AH217" i="1" a="1"/>
  <c r="AH217" i="1" s="1"/>
  <c r="AH218" i="1" a="1"/>
  <c r="AH218" i="1" s="1"/>
  <c r="AH219" i="1" a="1"/>
  <c r="AH219" i="1" s="1"/>
  <c r="AH220" i="1" a="1"/>
  <c r="AH220" i="1" s="1"/>
  <c r="AH221" i="1" a="1"/>
  <c r="AH221" i="1" s="1"/>
  <c r="AH222" i="1" a="1"/>
  <c r="AH222" i="1" s="1"/>
  <c r="AH223" i="1" a="1"/>
  <c r="AH223" i="1" s="1"/>
  <c r="AH224" i="1" a="1"/>
  <c r="AH224" i="1" s="1"/>
  <c r="AH225" i="1" a="1"/>
  <c r="AH225" i="1" s="1"/>
  <c r="AH226" i="1" a="1"/>
  <c r="AH226" i="1" s="1"/>
  <c r="AH227" i="1" a="1"/>
  <c r="AH227" i="1" s="1"/>
  <c r="AH228" i="1" a="1"/>
  <c r="AH228" i="1" s="1"/>
  <c r="AH229" i="1" a="1"/>
  <c r="AH229" i="1" s="1"/>
  <c r="AH230" i="1" a="1"/>
  <c r="AH230" i="1" s="1"/>
  <c r="AH231" i="1" a="1"/>
  <c r="AH231" i="1" s="1"/>
  <c r="AH232" i="1" a="1"/>
  <c r="AH232" i="1" s="1"/>
  <c r="AH233" i="1" a="1"/>
  <c r="AH233" i="1" s="1"/>
  <c r="AH234" i="1" a="1"/>
  <c r="AH234" i="1" s="1"/>
  <c r="AH235" i="1" a="1"/>
  <c r="AH235" i="1" s="1"/>
  <c r="AH236" i="1" a="1"/>
  <c r="AH236" i="1" s="1"/>
  <c r="AH237" i="1" a="1"/>
  <c r="AH237" i="1" s="1"/>
  <c r="AH238" i="1" a="1"/>
  <c r="AH238" i="1" s="1"/>
  <c r="AH239" i="1" a="1"/>
  <c r="AH239" i="1" s="1"/>
  <c r="AH240" i="1" a="1"/>
  <c r="AH240" i="1" s="1"/>
  <c r="AH241" i="1" a="1"/>
  <c r="AH241" i="1" s="1"/>
  <c r="AH242" i="1" a="1"/>
  <c r="AH242" i="1" s="1"/>
  <c r="AH243" i="1" a="1"/>
  <c r="AH243" i="1" s="1"/>
  <c r="AH244" i="1" a="1"/>
  <c r="AH244" i="1" s="1"/>
  <c r="AH245" i="1" a="1"/>
  <c r="AH245" i="1" s="1"/>
  <c r="AH246" i="1" a="1"/>
  <c r="AH246" i="1" s="1"/>
  <c r="AH247" i="1" a="1"/>
  <c r="AH247" i="1" s="1"/>
  <c r="AH248" i="1" a="1"/>
  <c r="AH248" i="1" s="1"/>
  <c r="AH249" i="1" a="1"/>
  <c r="AH249" i="1" s="1"/>
  <c r="AH250" i="1" a="1"/>
  <c r="AH250" i="1" s="1"/>
  <c r="AH251" i="1" a="1"/>
  <c r="AH251" i="1" s="1"/>
  <c r="AH252" i="1" a="1"/>
  <c r="AH252" i="1" s="1"/>
  <c r="AH253" i="1" a="1"/>
  <c r="AH253" i="1" s="1"/>
  <c r="AH254" i="1" a="1"/>
  <c r="AH254" i="1" s="1"/>
  <c r="AH255" i="1" a="1"/>
  <c r="AH255" i="1" s="1"/>
  <c r="AH256" i="1" a="1"/>
  <c r="AH256" i="1" s="1"/>
  <c r="AH257" i="1" a="1"/>
  <c r="AH257" i="1" s="1"/>
  <c r="AH258" i="1" a="1"/>
  <c r="AH258" i="1" s="1"/>
  <c r="AH259" i="1" a="1"/>
  <c r="AH259" i="1" s="1"/>
  <c r="AH260" i="1" a="1"/>
  <c r="AH260" i="1" s="1"/>
  <c r="AH261" i="1" a="1"/>
  <c r="AH261" i="1" s="1"/>
  <c r="AH262" i="1" a="1"/>
  <c r="AH262" i="1" s="1"/>
  <c r="AH263" i="1" a="1"/>
  <c r="AH263" i="1" s="1"/>
  <c r="AH264" i="1" a="1"/>
  <c r="AH264" i="1" s="1"/>
  <c r="AH265" i="1" a="1"/>
  <c r="AH265" i="1" s="1"/>
  <c r="AH266" i="1" a="1"/>
  <c r="AH266" i="1" s="1"/>
  <c r="AH267" i="1" a="1"/>
  <c r="AH267" i="1" s="1"/>
  <c r="AH268" i="1" a="1"/>
  <c r="AH268" i="1" s="1"/>
  <c r="AH269" i="1" a="1"/>
  <c r="AH269" i="1" s="1"/>
  <c r="AH270" i="1" a="1"/>
  <c r="AH270" i="1" s="1"/>
  <c r="AH271" i="1" a="1"/>
  <c r="AH271" i="1" s="1"/>
  <c r="AH272" i="1" a="1"/>
  <c r="AH272" i="1" s="1"/>
  <c r="AH273" i="1" a="1"/>
  <c r="AH273" i="1" s="1"/>
  <c r="AH274" i="1" a="1"/>
  <c r="AH274" i="1" s="1"/>
  <c r="AH275" i="1" a="1"/>
  <c r="AH275" i="1" s="1"/>
  <c r="AH276" i="1" a="1"/>
  <c r="AH276" i="1" s="1"/>
  <c r="AH277" i="1" a="1"/>
  <c r="AH277" i="1" s="1"/>
  <c r="AH278" i="1" a="1"/>
  <c r="AH278" i="1" s="1"/>
  <c r="AH279" i="1" a="1"/>
  <c r="AH279" i="1" s="1"/>
  <c r="AH280" i="1" a="1"/>
  <c r="AH280" i="1" s="1"/>
  <c r="AH281" i="1" a="1"/>
  <c r="AH281" i="1" s="1"/>
  <c r="AH282" i="1" a="1"/>
  <c r="AH282" i="1" s="1"/>
  <c r="AH283" i="1" a="1"/>
  <c r="AH283" i="1" s="1"/>
  <c r="AH284" i="1" a="1"/>
  <c r="AH284" i="1" s="1"/>
  <c r="AH285" i="1" a="1"/>
  <c r="AH285" i="1" s="1"/>
  <c r="AH286" i="1" a="1"/>
  <c r="AH286" i="1" s="1"/>
  <c r="AH287" i="1" a="1"/>
  <c r="AH287" i="1" s="1"/>
  <c r="AH288" i="1" a="1"/>
  <c r="AH288" i="1" s="1"/>
  <c r="AH289" i="1" a="1"/>
  <c r="AH289" i="1" s="1"/>
  <c r="AH290" i="1" a="1"/>
  <c r="AH290" i="1" s="1"/>
  <c r="AH291" i="1" a="1"/>
  <c r="AH291" i="1" s="1"/>
  <c r="AH292" i="1" a="1"/>
  <c r="AH292" i="1" s="1"/>
  <c r="AH293" i="1" a="1"/>
  <c r="AH293" i="1" s="1"/>
  <c r="AH294" i="1" a="1"/>
  <c r="AH294" i="1" s="1"/>
  <c r="AH295" i="1" a="1"/>
  <c r="AH295" i="1" s="1"/>
  <c r="AH296" i="1" a="1"/>
  <c r="AH296" i="1" s="1"/>
  <c r="AH297" i="1" a="1"/>
  <c r="AH297" i="1" s="1"/>
  <c r="AH298" i="1" a="1"/>
  <c r="AH298" i="1" s="1"/>
  <c r="AH299" i="1" a="1"/>
  <c r="AH299" i="1" s="1"/>
  <c r="AH300" i="1" a="1"/>
  <c r="AH300" i="1" s="1"/>
  <c r="AH301" i="1" a="1"/>
  <c r="AH301" i="1" s="1"/>
  <c r="AH302" i="1" a="1"/>
  <c r="AH302" i="1" s="1"/>
  <c r="AH303" i="1" a="1"/>
  <c r="AH303" i="1" s="1"/>
  <c r="AH304" i="1" a="1"/>
  <c r="AH304" i="1" s="1"/>
  <c r="AH305" i="1" a="1"/>
  <c r="AH305" i="1" s="1"/>
  <c r="AH306" i="1" a="1"/>
  <c r="AH306" i="1" s="1"/>
  <c r="AH307" i="1" a="1"/>
  <c r="AH307" i="1" s="1"/>
  <c r="AH308" i="1" a="1"/>
  <c r="AH308" i="1" s="1"/>
  <c r="AH309" i="1" a="1"/>
  <c r="AH309" i="1" s="1"/>
  <c r="AH310" i="1" a="1"/>
  <c r="AH310" i="1" s="1"/>
  <c r="AH311" i="1" a="1"/>
  <c r="AH311" i="1" s="1"/>
  <c r="AH312" i="1" a="1"/>
  <c r="AH312" i="1" s="1"/>
  <c r="AH313" i="1" a="1"/>
  <c r="AH313" i="1" s="1"/>
  <c r="AH314" i="1" a="1"/>
  <c r="AH314" i="1"/>
  <c r="AH315" i="1" a="1"/>
  <c r="AH315" i="1" s="1"/>
  <c r="AH316" i="1" a="1"/>
  <c r="AH316" i="1" s="1"/>
  <c r="AH317" i="1" a="1"/>
  <c r="AH317" i="1" s="1"/>
  <c r="AH318" i="1" a="1"/>
  <c r="AH318" i="1" s="1"/>
  <c r="AH319" i="1" a="1"/>
  <c r="AH319" i="1" s="1"/>
  <c r="AH320" i="1" a="1"/>
  <c r="AH320" i="1" s="1"/>
  <c r="AH321" i="1" a="1"/>
  <c r="AH321" i="1" s="1"/>
  <c r="AH322" i="1" a="1"/>
  <c r="AH322" i="1" s="1"/>
  <c r="AH323" i="1" a="1"/>
  <c r="AH323" i="1" s="1"/>
  <c r="AH324" i="1" a="1"/>
  <c r="AH324" i="1" s="1"/>
  <c r="AH325" i="1" a="1"/>
  <c r="AH325" i="1" s="1"/>
  <c r="AH326" i="1" a="1"/>
  <c r="AH326" i="1" s="1"/>
  <c r="AH327" i="1" a="1"/>
  <c r="AH327" i="1" s="1"/>
  <c r="AH328" i="1" a="1"/>
  <c r="AH328" i="1" s="1"/>
  <c r="AH329" i="1" a="1"/>
  <c r="AH329" i="1" s="1"/>
  <c r="AH330" i="1" a="1"/>
  <c r="AH330" i="1" s="1"/>
  <c r="AH331" i="1" a="1"/>
  <c r="AH331" i="1" s="1"/>
  <c r="AH332" i="1" a="1"/>
  <c r="AH332" i="1" s="1"/>
  <c r="AH333" i="1" a="1"/>
  <c r="AH333" i="1" s="1"/>
  <c r="AH334" i="1" a="1"/>
  <c r="AH334" i="1" s="1"/>
  <c r="AH335" i="1" a="1"/>
  <c r="AH335" i="1" s="1"/>
  <c r="AH336" i="1" a="1"/>
  <c r="AH336" i="1" s="1"/>
  <c r="AH337" i="1" a="1"/>
  <c r="AH337" i="1" s="1"/>
  <c r="AH338" i="1" a="1"/>
  <c r="AH338" i="1" s="1"/>
  <c r="AH339" i="1" a="1"/>
  <c r="AH339" i="1" s="1"/>
  <c r="AH340" i="1" a="1"/>
  <c r="AH340" i="1" s="1"/>
  <c r="AH341" i="1" a="1"/>
  <c r="AH341" i="1" s="1"/>
  <c r="AH342" i="1" a="1"/>
  <c r="AH342" i="1" s="1"/>
  <c r="AH343" i="1" a="1"/>
  <c r="AH343" i="1" s="1"/>
  <c r="AH344" i="1" a="1"/>
  <c r="AH344" i="1" s="1"/>
  <c r="AH345" i="1" a="1"/>
  <c r="AH345" i="1" s="1"/>
  <c r="AH346" i="1" a="1"/>
  <c r="AH346" i="1" s="1"/>
  <c r="AH347" i="1" a="1"/>
  <c r="AH347" i="1" s="1"/>
  <c r="AH348" i="1" a="1"/>
  <c r="AH348" i="1" s="1"/>
  <c r="AH349" i="1" a="1"/>
  <c r="AH349" i="1" s="1"/>
  <c r="AH350" i="1" a="1"/>
  <c r="AH350" i="1" s="1"/>
  <c r="AH351" i="1" a="1"/>
  <c r="AH351" i="1" s="1"/>
  <c r="AH352" i="1" a="1"/>
  <c r="AH352" i="1" s="1"/>
  <c r="AH353" i="1" a="1"/>
  <c r="AH353" i="1" s="1"/>
  <c r="AH354" i="1" a="1"/>
  <c r="AH354" i="1" s="1"/>
  <c r="AH355" i="1" a="1"/>
  <c r="AH355" i="1" s="1"/>
  <c r="AH356" i="1" a="1"/>
  <c r="AH356" i="1" s="1"/>
  <c r="AH357" i="1" a="1"/>
  <c r="AH357" i="1" s="1"/>
  <c r="AH358" i="1" a="1"/>
  <c r="AH358" i="1" s="1"/>
  <c r="AH359" i="1" a="1"/>
  <c r="AH359" i="1" s="1"/>
  <c r="AH360" i="1" a="1"/>
  <c r="AH360" i="1" s="1"/>
  <c r="AH361" i="1" a="1"/>
  <c r="AH361" i="1" s="1"/>
  <c r="AH362" i="1" a="1"/>
  <c r="AH362" i="1" s="1"/>
  <c r="AH363" i="1" a="1"/>
  <c r="AH363" i="1" s="1"/>
  <c r="AH364" i="1" a="1"/>
  <c r="AH364" i="1" s="1"/>
  <c r="AH365" i="1" a="1"/>
  <c r="AH365" i="1" s="1"/>
  <c r="AH366" i="1" a="1"/>
  <c r="AH366" i="1" s="1"/>
  <c r="AH367" i="1" a="1"/>
  <c r="AH367" i="1" s="1"/>
  <c r="AH368" i="1" a="1"/>
  <c r="AH368" i="1" s="1"/>
  <c r="AH369" i="1" a="1"/>
  <c r="AH369" i="1" s="1"/>
  <c r="AH370" i="1" a="1"/>
  <c r="AH370" i="1" s="1"/>
  <c r="AH371" i="1" a="1"/>
  <c r="AH371" i="1" s="1"/>
  <c r="AH372" i="1" a="1"/>
  <c r="AH372" i="1" s="1"/>
  <c r="AH373" i="1" a="1"/>
  <c r="AH373" i="1" s="1"/>
  <c r="AH374" i="1" a="1"/>
  <c r="AH374" i="1" s="1"/>
  <c r="AH375" i="1" a="1"/>
  <c r="AH375" i="1" s="1"/>
  <c r="AH376" i="1" a="1"/>
  <c r="AH376" i="1" s="1"/>
  <c r="AH377" i="1" a="1"/>
  <c r="AH377" i="1" s="1"/>
  <c r="AH378" i="1" a="1"/>
  <c r="AH378" i="1" s="1"/>
  <c r="AH379" i="1" a="1"/>
  <c r="AH379" i="1" s="1"/>
  <c r="AH380" i="1" a="1"/>
  <c r="AH380" i="1" s="1"/>
  <c r="AH381" i="1" a="1"/>
  <c r="AH381" i="1" s="1"/>
  <c r="AH382" i="1" a="1"/>
  <c r="AH382" i="1" s="1"/>
  <c r="AH383" i="1" a="1"/>
  <c r="AH383" i="1" s="1"/>
  <c r="AH384" i="1" a="1"/>
  <c r="AH384" i="1" s="1"/>
  <c r="AH385" i="1" a="1"/>
  <c r="AH385" i="1" s="1"/>
  <c r="AH386" i="1" a="1"/>
  <c r="AH386" i="1" s="1"/>
  <c r="AH387" i="1" a="1"/>
  <c r="AH387" i="1" s="1"/>
  <c r="AH388" i="1" a="1"/>
  <c r="AH388" i="1" s="1"/>
  <c r="AH389" i="1" a="1"/>
  <c r="AH389" i="1" s="1"/>
  <c r="AH390" i="1" a="1"/>
  <c r="AH390" i="1" s="1"/>
  <c r="AH391" i="1" a="1"/>
  <c r="AH391" i="1" s="1"/>
  <c r="AH392" i="1" a="1"/>
  <c r="AH392" i="1" s="1"/>
  <c r="AH393" i="1" a="1"/>
  <c r="AH393" i="1" s="1"/>
  <c r="AH394" i="1" a="1"/>
  <c r="AH394" i="1" s="1"/>
  <c r="AH395" i="1" a="1"/>
  <c r="AH395" i="1" s="1"/>
  <c r="AH396" i="1" a="1"/>
  <c r="AH396" i="1" s="1"/>
  <c r="AH397" i="1" a="1"/>
  <c r="AH397" i="1" s="1"/>
  <c r="AH398" i="1" a="1"/>
  <c r="AH398" i="1" s="1"/>
  <c r="AH399" i="1" a="1"/>
  <c r="AH399" i="1" s="1"/>
  <c r="AH400" i="1" a="1"/>
  <c r="AH400" i="1" s="1"/>
  <c r="AH401" i="1" a="1"/>
  <c r="AH401" i="1" s="1"/>
  <c r="AH402" i="1" a="1"/>
  <c r="AH402" i="1" s="1"/>
  <c r="AH403" i="1" a="1"/>
  <c r="AH403" i="1" s="1"/>
  <c r="AH404" i="1" a="1"/>
  <c r="AH404" i="1" s="1"/>
  <c r="AH405" i="1" a="1"/>
  <c r="AH405" i="1" s="1"/>
  <c r="AH406" i="1" a="1"/>
  <c r="AH406" i="1" s="1"/>
  <c r="AH407" i="1" a="1"/>
  <c r="AH407" i="1" s="1"/>
  <c r="AH408" i="1" a="1"/>
  <c r="AH408" i="1" s="1"/>
  <c r="AH409" i="1" a="1"/>
  <c r="AH409" i="1" s="1"/>
  <c r="AH410" i="1" a="1"/>
  <c r="AH410" i="1" s="1"/>
  <c r="AH411" i="1" a="1"/>
  <c r="AH411" i="1" s="1"/>
  <c r="AH412" i="1" a="1"/>
  <c r="AH412" i="1" s="1"/>
  <c r="AH413" i="1" a="1"/>
  <c r="AH413" i="1" s="1"/>
  <c r="AH414" i="1" a="1"/>
  <c r="AH414" i="1" s="1"/>
  <c r="AH415" i="1" a="1"/>
  <c r="AH415" i="1" s="1"/>
  <c r="AH416" i="1" a="1"/>
  <c r="AH416" i="1" s="1"/>
  <c r="AH417" i="1" a="1"/>
  <c r="AH417" i="1" s="1"/>
  <c r="AH418" i="1" a="1"/>
  <c r="AH418" i="1" s="1"/>
  <c r="AH419" i="1" a="1"/>
  <c r="AH419" i="1" s="1"/>
  <c r="AH420" i="1" a="1"/>
  <c r="AH420" i="1" s="1"/>
  <c r="AH421" i="1" a="1"/>
  <c r="AH421" i="1" s="1"/>
  <c r="AH422" i="1" a="1"/>
  <c r="AH422" i="1" s="1"/>
  <c r="AH423" i="1" a="1"/>
  <c r="AH423" i="1" s="1"/>
  <c r="AH424" i="1" a="1"/>
  <c r="AH424" i="1" s="1"/>
  <c r="AH425" i="1" a="1"/>
  <c r="AH425" i="1" s="1"/>
  <c r="AH426" i="1" a="1"/>
  <c r="AH426" i="1" s="1"/>
  <c r="AH427" i="1" a="1"/>
  <c r="AH427" i="1" s="1"/>
  <c r="AH428" i="1" a="1"/>
  <c r="AH428" i="1" s="1"/>
  <c r="AH429" i="1" a="1"/>
  <c r="AH429" i="1" s="1"/>
  <c r="AH430" i="1" a="1"/>
  <c r="AH430" i="1" s="1"/>
  <c r="AH431" i="1" a="1"/>
  <c r="AH431" i="1" s="1"/>
  <c r="AH432" i="1" a="1"/>
  <c r="AH432" i="1" s="1"/>
  <c r="AH433" i="1" a="1"/>
  <c r="AH433" i="1" s="1"/>
  <c r="AH434" i="1" a="1"/>
  <c r="AH434" i="1" s="1"/>
  <c r="AH435" i="1" a="1"/>
  <c r="AH435" i="1" s="1"/>
  <c r="AH436" i="1" a="1"/>
  <c r="AH436" i="1" s="1"/>
  <c r="AH437" i="1" a="1"/>
  <c r="AH437" i="1" s="1"/>
  <c r="AH438" i="1" a="1"/>
  <c r="AH438" i="1" s="1"/>
  <c r="AH439" i="1" a="1"/>
  <c r="AH439" i="1" s="1"/>
  <c r="AH440" i="1" a="1"/>
  <c r="AH440" i="1" s="1"/>
  <c r="AH441" i="1" a="1"/>
  <c r="AH441" i="1" s="1"/>
  <c r="AH442" i="1" a="1"/>
  <c r="AH442" i="1" s="1"/>
  <c r="AH443" i="1" a="1"/>
  <c r="AH443" i="1" s="1"/>
  <c r="AH444" i="1" a="1"/>
  <c r="AH444" i="1" s="1"/>
  <c r="AH445" i="1" a="1"/>
  <c r="AH445" i="1" s="1"/>
  <c r="AH446" i="1" a="1"/>
  <c r="AH446" i="1" s="1"/>
  <c r="AH447" i="1" a="1"/>
  <c r="AH447" i="1" s="1"/>
  <c r="AH448" i="1" a="1"/>
  <c r="AH448" i="1" s="1"/>
  <c r="AH449" i="1" a="1"/>
  <c r="AH449" i="1" s="1"/>
  <c r="AH450" i="1" a="1"/>
  <c r="AH450" i="1" s="1"/>
  <c r="AH451" i="1" a="1"/>
  <c r="AH451" i="1" s="1"/>
  <c r="AH452" i="1" a="1"/>
  <c r="AH452" i="1" s="1"/>
  <c r="AH453" i="1" a="1"/>
  <c r="AH453" i="1" s="1"/>
  <c r="AH454" i="1" a="1"/>
  <c r="AH454" i="1" s="1"/>
  <c r="AH455" i="1" a="1"/>
  <c r="AH455" i="1" s="1"/>
  <c r="AH456" i="1" a="1"/>
  <c r="AH456" i="1" s="1"/>
  <c r="AH457" i="1" a="1"/>
  <c r="AH457" i="1" s="1"/>
  <c r="AH458" i="1" a="1"/>
  <c r="AH458" i="1" s="1"/>
  <c r="AH459" i="1" a="1"/>
  <c r="AH459" i="1" s="1"/>
  <c r="AH460" i="1" a="1"/>
  <c r="AH460" i="1" s="1"/>
  <c r="AH461" i="1" a="1"/>
  <c r="AH461" i="1" s="1"/>
  <c r="AH462" i="1" a="1"/>
  <c r="AH462" i="1" s="1"/>
  <c r="AH463" i="1" a="1"/>
  <c r="AH463" i="1" s="1"/>
  <c r="AH464" i="1" a="1"/>
  <c r="AH464" i="1" s="1"/>
  <c r="AH465" i="1" a="1"/>
  <c r="AH465" i="1" s="1"/>
  <c r="AH466" i="1" a="1"/>
  <c r="AH466" i="1" s="1"/>
  <c r="AH467" i="1" a="1"/>
  <c r="AH467" i="1" s="1"/>
  <c r="AH468" i="1" a="1"/>
  <c r="AH468" i="1" s="1"/>
  <c r="AH469" i="1" a="1"/>
  <c r="AH469" i="1" s="1"/>
  <c r="AH470" i="1" a="1"/>
  <c r="AH470" i="1" s="1"/>
  <c r="AH471" i="1" a="1"/>
  <c r="AH471" i="1" s="1"/>
  <c r="AH472" i="1" a="1"/>
  <c r="AH472" i="1" s="1"/>
  <c r="AH473" i="1" a="1"/>
  <c r="AH473" i="1" s="1"/>
  <c r="AH474" i="1" a="1"/>
  <c r="AH474" i="1" s="1"/>
  <c r="AH475" i="1" a="1"/>
  <c r="AH475" i="1" s="1"/>
  <c r="AH476" i="1" a="1"/>
  <c r="AH476" i="1" s="1"/>
  <c r="AH477" i="1" a="1"/>
  <c r="AH477" i="1" s="1"/>
  <c r="AH478" i="1" a="1"/>
  <c r="AH478" i="1" s="1"/>
  <c r="AH479" i="1" a="1"/>
  <c r="AH479" i="1" s="1"/>
  <c r="AH480" i="1" a="1"/>
  <c r="AH480" i="1" s="1"/>
  <c r="AH481" i="1" a="1"/>
  <c r="AH481" i="1" s="1"/>
  <c r="AH482" i="1" a="1"/>
  <c r="AH482" i="1" s="1"/>
  <c r="AH483" i="1" a="1"/>
  <c r="AH483" i="1" s="1"/>
  <c r="AH484" i="1" a="1"/>
  <c r="AH484" i="1" s="1"/>
  <c r="AH485" i="1" a="1"/>
  <c r="AH485" i="1" s="1"/>
  <c r="AH486" i="1" a="1"/>
  <c r="AH486" i="1" s="1"/>
  <c r="AH487" i="1" a="1"/>
  <c r="AH487" i="1" s="1"/>
  <c r="AH488" i="1" a="1"/>
  <c r="AH488" i="1" s="1"/>
  <c r="AH489" i="1" a="1"/>
  <c r="AH489" i="1" s="1"/>
  <c r="AH490" i="1" a="1"/>
  <c r="AH490" i="1" s="1"/>
  <c r="AH491" i="1" a="1"/>
  <c r="AH491" i="1" s="1"/>
  <c r="AH492" i="1" a="1"/>
  <c r="AH492" i="1" s="1"/>
  <c r="AH493" i="1" a="1"/>
  <c r="AH493" i="1" s="1"/>
  <c r="AH494" i="1" a="1"/>
  <c r="AH494" i="1" s="1"/>
  <c r="AH495" i="1" a="1"/>
  <c r="AH495" i="1" s="1"/>
  <c r="AH496" i="1" a="1"/>
  <c r="AH496" i="1" s="1"/>
  <c r="AH497" i="1" a="1"/>
  <c r="AH497" i="1" s="1"/>
  <c r="AH498" i="1" a="1"/>
  <c r="AH498" i="1" s="1"/>
  <c r="AH499" i="1" a="1"/>
  <c r="AH499" i="1" s="1"/>
  <c r="AH500" i="1" a="1"/>
  <c r="AH500" i="1" s="1"/>
  <c r="AH501" i="1" a="1"/>
  <c r="AH501" i="1" s="1"/>
  <c r="AH502" i="1" a="1"/>
  <c r="AH502" i="1" s="1"/>
  <c r="AH503" i="1" a="1"/>
  <c r="AH503" i="1" s="1"/>
  <c r="AH504" i="1" a="1"/>
  <c r="AH504" i="1" s="1"/>
  <c r="AH505" i="1" a="1"/>
  <c r="AH505" i="1" s="1"/>
  <c r="AH506" i="1" a="1"/>
  <c r="AH506" i="1" s="1"/>
  <c r="AH507" i="1" a="1"/>
  <c r="AH507" i="1" s="1"/>
  <c r="AH508" i="1" a="1"/>
  <c r="AH508" i="1" s="1"/>
  <c r="AH509" i="1" a="1"/>
  <c r="AH509" i="1" s="1"/>
  <c r="AH510" i="1" a="1"/>
  <c r="AH510" i="1" s="1"/>
  <c r="AH511" i="1" a="1"/>
  <c r="AH511" i="1" s="1"/>
  <c r="AH512" i="1" a="1"/>
  <c r="AH512" i="1" s="1"/>
  <c r="AH513" i="1" a="1"/>
  <c r="AH513" i="1" s="1"/>
  <c r="AH514" i="1" a="1"/>
  <c r="AH514" i="1" s="1"/>
  <c r="AH515" i="1" a="1"/>
  <c r="AH515" i="1" s="1"/>
  <c r="AH516" i="1" a="1"/>
  <c r="AH516" i="1" s="1"/>
  <c r="AH517" i="1" a="1"/>
  <c r="AH517" i="1" s="1"/>
  <c r="AH518" i="1" a="1"/>
  <c r="AH518" i="1" s="1"/>
  <c r="AH519" i="1" a="1"/>
  <c r="AH519" i="1" s="1"/>
  <c r="AH520" i="1" a="1"/>
  <c r="AH520" i="1" s="1"/>
  <c r="AH521" i="1" a="1"/>
  <c r="AH521" i="1" s="1"/>
  <c r="AH522" i="1" a="1"/>
  <c r="AH522" i="1" s="1"/>
  <c r="AH523" i="1" a="1"/>
  <c r="AH523" i="1" s="1"/>
  <c r="AH524" i="1" a="1"/>
  <c r="AH524" i="1" s="1"/>
  <c r="AH525" i="1" a="1"/>
  <c r="AH525" i="1" s="1"/>
  <c r="AH526" i="1" a="1"/>
  <c r="AH526" i="1" s="1"/>
  <c r="AH527" i="1" a="1"/>
  <c r="AH527" i="1" s="1"/>
  <c r="AH528" i="1" a="1"/>
  <c r="AH528" i="1" s="1"/>
  <c r="AH529" i="1" a="1"/>
  <c r="AH529" i="1" s="1"/>
  <c r="AH530" i="1" a="1"/>
  <c r="AH530" i="1" s="1"/>
  <c r="AH531" i="1" a="1"/>
  <c r="AH531" i="1" s="1"/>
  <c r="AH532" i="1" a="1"/>
  <c r="AH532" i="1" s="1"/>
  <c r="AH533" i="1" a="1"/>
  <c r="AH533" i="1" s="1"/>
  <c r="AH534" i="1" a="1"/>
  <c r="AH534" i="1" s="1"/>
  <c r="AH535" i="1" a="1"/>
  <c r="AH535" i="1" s="1"/>
  <c r="AH536" i="1" a="1"/>
  <c r="AH536" i="1" s="1"/>
  <c r="AH537" i="1" a="1"/>
  <c r="AH537" i="1" s="1"/>
  <c r="AH538" i="1" a="1"/>
  <c r="AH538" i="1" s="1"/>
  <c r="AH539" i="1" a="1"/>
  <c r="AH539" i="1" s="1"/>
  <c r="AH540" i="1" a="1"/>
  <c r="AH540" i="1" s="1"/>
  <c r="AH541" i="1" a="1"/>
  <c r="AH541" i="1" s="1"/>
  <c r="AH542" i="1" a="1"/>
  <c r="AH542" i="1" s="1"/>
  <c r="AH543" i="1" a="1"/>
  <c r="AH543" i="1" s="1"/>
  <c r="AH544" i="1" a="1"/>
  <c r="AH544" i="1" s="1"/>
  <c r="AH545" i="1" a="1"/>
  <c r="AH545" i="1" s="1"/>
  <c r="AH546" i="1" a="1"/>
  <c r="AH546" i="1" s="1"/>
  <c r="AH547" i="1" a="1"/>
  <c r="AH547" i="1" s="1"/>
  <c r="AH548" i="1" a="1"/>
  <c r="AH548" i="1" s="1"/>
  <c r="AH549" i="1" a="1"/>
  <c r="AH549" i="1" s="1"/>
  <c r="AH550" i="1" a="1"/>
  <c r="AH550" i="1" s="1"/>
  <c r="AH551" i="1" a="1"/>
  <c r="AH551" i="1" s="1"/>
  <c r="AH552" i="1" a="1"/>
  <c r="AH552" i="1" s="1"/>
  <c r="AH553" i="1" a="1"/>
  <c r="AH553" i="1" s="1"/>
  <c r="AH554" i="1" a="1"/>
  <c r="AH554" i="1" s="1"/>
  <c r="AH555" i="1" a="1"/>
  <c r="AH555" i="1" s="1"/>
  <c r="AH556" i="1" a="1"/>
  <c r="AH556" i="1" s="1"/>
  <c r="AH557" i="1" a="1"/>
  <c r="AH557" i="1" s="1"/>
  <c r="AH558" i="1" a="1"/>
  <c r="AH558" i="1" s="1"/>
  <c r="AH559" i="1" a="1"/>
  <c r="AH559" i="1" s="1"/>
  <c r="AH560" i="1" a="1"/>
  <c r="AH560" i="1" s="1"/>
  <c r="AH561" i="1" a="1"/>
  <c r="AH561" i="1" s="1"/>
  <c r="AH562" i="1" a="1"/>
  <c r="AH562" i="1" s="1"/>
  <c r="AH563" i="1" a="1"/>
  <c r="AH563" i="1" s="1"/>
  <c r="AH564" i="1" a="1"/>
  <c r="AH564" i="1" s="1"/>
  <c r="AH565" i="1" a="1"/>
  <c r="AH565" i="1" s="1"/>
  <c r="AH566" i="1" a="1"/>
  <c r="AH566" i="1" s="1"/>
  <c r="AH567" i="1" a="1"/>
  <c r="AH567" i="1" s="1"/>
  <c r="AH568" i="1" a="1"/>
  <c r="AH568" i="1" s="1"/>
  <c r="AH569" i="1" a="1"/>
  <c r="AH569" i="1" s="1"/>
  <c r="AH570" i="1" a="1"/>
  <c r="AH570" i="1" s="1"/>
  <c r="AH571" i="1" a="1"/>
  <c r="AH571" i="1" s="1"/>
  <c r="AH572" i="1" a="1"/>
  <c r="AH572" i="1" s="1"/>
  <c r="AH573" i="1" a="1"/>
  <c r="AH573" i="1" s="1"/>
  <c r="AH574" i="1" a="1"/>
  <c r="AH574" i="1" s="1"/>
  <c r="AH575" i="1" a="1"/>
  <c r="AH575" i="1" s="1"/>
  <c r="AH576" i="1" a="1"/>
  <c r="AH576" i="1" s="1"/>
  <c r="AH577" i="1" a="1"/>
  <c r="AH577" i="1" s="1"/>
  <c r="AH578" i="1" a="1"/>
  <c r="AH578" i="1" s="1"/>
  <c r="AH579" i="1" a="1"/>
  <c r="AH579" i="1" s="1"/>
  <c r="AH580" i="1" a="1"/>
  <c r="AH580" i="1" s="1"/>
  <c r="AH581" i="1" a="1"/>
  <c r="AH581" i="1" s="1"/>
  <c r="AH582" i="1" a="1"/>
  <c r="AH582" i="1" s="1"/>
  <c r="AH583" i="1" a="1"/>
  <c r="AH583" i="1" s="1"/>
  <c r="AH584" i="1" a="1"/>
  <c r="AH584" i="1" s="1"/>
  <c r="AH585" i="1" a="1"/>
  <c r="AH585" i="1" s="1"/>
  <c r="AH586" i="1" a="1"/>
  <c r="AH586" i="1" s="1"/>
  <c r="AH587" i="1" a="1"/>
  <c r="AH587" i="1" s="1"/>
  <c r="AH588" i="1" a="1"/>
  <c r="AH588" i="1" s="1"/>
  <c r="AH589" i="1" a="1"/>
  <c r="AH589" i="1" s="1"/>
  <c r="AH590" i="1" a="1"/>
  <c r="AH590" i="1" s="1"/>
  <c r="AH591" i="1" a="1"/>
  <c r="AH591" i="1" s="1"/>
  <c r="AH592" i="1" a="1"/>
  <c r="AH592" i="1" s="1"/>
  <c r="AH593" i="1" a="1"/>
  <c r="AH593" i="1" s="1"/>
  <c r="AH594" i="1" a="1"/>
  <c r="AH594" i="1" s="1"/>
  <c r="AH595" i="1" a="1"/>
  <c r="AH595" i="1" s="1"/>
  <c r="AH596" i="1" a="1"/>
  <c r="AH596" i="1" s="1"/>
  <c r="AH597" i="1" a="1"/>
  <c r="AH597" i="1" s="1"/>
  <c r="AH598" i="1" a="1"/>
  <c r="AH598" i="1" s="1"/>
  <c r="AH599" i="1" a="1"/>
  <c r="AH599" i="1" s="1"/>
  <c r="AH600" i="1" a="1"/>
  <c r="AH600" i="1" s="1"/>
  <c r="AH601" i="1" a="1"/>
  <c r="AH601" i="1" s="1"/>
  <c r="AH602" i="1" a="1"/>
  <c r="AH602" i="1" s="1"/>
  <c r="AH603" i="1" a="1"/>
  <c r="AH603" i="1" s="1"/>
  <c r="AH604" i="1" a="1"/>
  <c r="AH604" i="1" s="1"/>
  <c r="AH605" i="1" a="1"/>
  <c r="AH605" i="1" s="1"/>
  <c r="AH606" i="1" a="1"/>
  <c r="AH606" i="1" s="1"/>
  <c r="AH607" i="1" a="1"/>
  <c r="AH607" i="1" s="1"/>
  <c r="AH608" i="1" a="1"/>
  <c r="AH608" i="1" s="1"/>
  <c r="AH609" i="1" a="1"/>
  <c r="AH609" i="1" s="1"/>
  <c r="AH610" i="1" a="1"/>
  <c r="AH610" i="1" s="1"/>
  <c r="AH611" i="1" a="1"/>
  <c r="AH611" i="1" s="1"/>
  <c r="AH612" i="1" a="1"/>
  <c r="AH612" i="1" s="1"/>
  <c r="AH613" i="1" a="1"/>
  <c r="AH613" i="1" s="1"/>
  <c r="AH614" i="1" a="1"/>
  <c r="AH614" i="1" s="1"/>
  <c r="AH615" i="1" a="1"/>
  <c r="AH615" i="1" s="1"/>
  <c r="AH616" i="1" a="1"/>
  <c r="AH616" i="1" s="1"/>
  <c r="AH617" i="1" a="1"/>
  <c r="AH617" i="1" s="1"/>
  <c r="AH618" i="1" a="1"/>
  <c r="AH618" i="1" s="1"/>
  <c r="AH619" i="1" a="1"/>
  <c r="AH619" i="1" s="1"/>
  <c r="AH620" i="1" a="1"/>
  <c r="AH620" i="1" s="1"/>
  <c r="AH621" i="1" a="1"/>
  <c r="AH621" i="1" s="1"/>
  <c r="AH622" i="1" a="1"/>
  <c r="AH622" i="1" s="1"/>
  <c r="AH623" i="1" a="1"/>
  <c r="AH623" i="1" s="1"/>
  <c r="AH624" i="1" a="1"/>
  <c r="AH624" i="1" s="1"/>
  <c r="AH625" i="1" a="1"/>
  <c r="AH625" i="1" s="1"/>
  <c r="AH626" i="1" a="1"/>
  <c r="AH626" i="1" s="1"/>
  <c r="AH627" i="1" a="1"/>
  <c r="AH627" i="1" s="1"/>
  <c r="AH628" i="1" a="1"/>
  <c r="AH628" i="1" s="1"/>
  <c r="AH629" i="1" a="1"/>
  <c r="AH629" i="1" s="1"/>
  <c r="AH630" i="1" a="1"/>
  <c r="AH630" i="1" s="1"/>
  <c r="AH631" i="1" a="1"/>
  <c r="AH631" i="1" s="1"/>
  <c r="AH632" i="1" a="1"/>
  <c r="AH632" i="1" s="1"/>
  <c r="AH633" i="1" a="1"/>
  <c r="AH633" i="1" s="1"/>
  <c r="AH634" i="1" a="1"/>
  <c r="AH634" i="1" s="1"/>
  <c r="AH635" i="1" a="1"/>
  <c r="AH635" i="1" s="1"/>
  <c r="AH636" i="1" a="1"/>
  <c r="AH636" i="1" s="1"/>
  <c r="AH637" i="1" a="1"/>
  <c r="AH637" i="1" s="1"/>
  <c r="AH638" i="1" a="1"/>
  <c r="AH638" i="1" s="1"/>
  <c r="AH639" i="1" a="1"/>
  <c r="AH639" i="1" s="1"/>
  <c r="AH640" i="1" a="1"/>
  <c r="AH640" i="1" s="1"/>
  <c r="AH641" i="1" a="1"/>
  <c r="AH641" i="1" s="1"/>
  <c r="AH642" i="1" a="1"/>
  <c r="AH642" i="1" s="1"/>
  <c r="AH643" i="1" a="1"/>
  <c r="AH643" i="1" s="1"/>
  <c r="AH644" i="1" a="1"/>
  <c r="AH644" i="1" s="1"/>
  <c r="AH645" i="1" a="1"/>
  <c r="AH645" i="1" s="1"/>
  <c r="AH646" i="1" a="1"/>
  <c r="AH646" i="1" s="1"/>
  <c r="AH647" i="1" a="1"/>
  <c r="AH647" i="1" s="1"/>
  <c r="AH648" i="1" a="1"/>
  <c r="AH648" i="1" s="1"/>
  <c r="AH649" i="1" a="1"/>
  <c r="AH649" i="1" s="1"/>
  <c r="AH650" i="1" a="1"/>
  <c r="AH650" i="1" s="1"/>
  <c r="AH651" i="1" a="1"/>
  <c r="AH651" i="1" s="1"/>
  <c r="AH652" i="1" a="1"/>
  <c r="AH652" i="1" s="1"/>
  <c r="AH653" i="1" a="1"/>
  <c r="AH653" i="1" s="1"/>
  <c r="AH654" i="1" a="1"/>
  <c r="AH654" i="1" s="1"/>
  <c r="AH655" i="1" a="1"/>
  <c r="AH655" i="1" s="1"/>
  <c r="AH656" i="1" a="1"/>
  <c r="AH656" i="1" s="1"/>
  <c r="AH657" i="1" a="1"/>
  <c r="AH657" i="1" s="1"/>
  <c r="AH658" i="1" a="1"/>
  <c r="AH658" i="1" s="1"/>
  <c r="AH659" i="1" a="1"/>
  <c r="AH659" i="1" s="1"/>
  <c r="AH660" i="1" a="1"/>
  <c r="AH660" i="1" s="1"/>
  <c r="AH661" i="1" a="1"/>
  <c r="AH661" i="1" s="1"/>
  <c r="AH662" i="1" a="1"/>
  <c r="AH662" i="1" s="1"/>
  <c r="AH663" i="1" a="1"/>
  <c r="AH663" i="1" s="1"/>
  <c r="AH664" i="1" a="1"/>
  <c r="AH664" i="1" s="1"/>
  <c r="AH665" i="1" a="1"/>
  <c r="AH665" i="1" s="1"/>
  <c r="AH666" i="1" a="1"/>
  <c r="AH666" i="1" s="1"/>
  <c r="AH667" i="1" a="1"/>
  <c r="AH667" i="1" s="1"/>
  <c r="AH668" i="1" a="1"/>
  <c r="AH668" i="1" s="1"/>
  <c r="AH669" i="1" a="1"/>
  <c r="AH669" i="1" s="1"/>
  <c r="AH670" i="1" a="1"/>
  <c r="AH670" i="1" s="1"/>
  <c r="AH671" i="1" a="1"/>
  <c r="AH671" i="1" s="1"/>
  <c r="AH672" i="1" a="1"/>
  <c r="AH672" i="1" s="1"/>
  <c r="AH673" i="1" a="1"/>
  <c r="AH673" i="1" s="1"/>
  <c r="AH674" i="1" a="1"/>
  <c r="AH674" i="1" s="1"/>
  <c r="AH675" i="1" a="1"/>
  <c r="AH675" i="1" s="1"/>
  <c r="AH676" i="1" a="1"/>
  <c r="AH676" i="1" s="1"/>
  <c r="AH677" i="1" a="1"/>
  <c r="AH677" i="1" s="1"/>
  <c r="AH678" i="1" a="1"/>
  <c r="AH678" i="1" s="1"/>
  <c r="AH679" i="1" a="1"/>
  <c r="AH679" i="1" s="1"/>
  <c r="AH680" i="1" a="1"/>
  <c r="AH680" i="1" s="1"/>
  <c r="AH681" i="1" a="1"/>
  <c r="AH681" i="1" s="1"/>
  <c r="AH682" i="1" a="1"/>
  <c r="AH682" i="1" s="1"/>
  <c r="AH683" i="1" a="1"/>
  <c r="AH683" i="1" s="1"/>
  <c r="AH684" i="1" a="1"/>
  <c r="AH684" i="1" s="1"/>
  <c r="AH685" i="1" a="1"/>
  <c r="AH685" i="1" s="1"/>
  <c r="AH686" i="1" a="1"/>
  <c r="AH686" i="1" s="1"/>
  <c r="AH687" i="1" a="1"/>
  <c r="AH687" i="1" s="1"/>
  <c r="AH688" i="1" a="1"/>
  <c r="AH688" i="1" s="1"/>
  <c r="AH689" i="1" a="1"/>
  <c r="AH689" i="1" s="1"/>
  <c r="AH690" i="1" a="1"/>
  <c r="AH690" i="1" s="1"/>
  <c r="AH691" i="1" a="1"/>
  <c r="AH691" i="1" s="1"/>
  <c r="AH692" i="1" a="1"/>
  <c r="AH692" i="1" s="1"/>
  <c r="AH693" i="1" a="1"/>
  <c r="AH693" i="1" s="1"/>
  <c r="AH694" i="1" a="1"/>
  <c r="AH694" i="1" s="1"/>
  <c r="AH695" i="1" a="1"/>
  <c r="AH695" i="1" s="1"/>
  <c r="AH696" i="1" a="1"/>
  <c r="AH696" i="1" s="1"/>
  <c r="AH697" i="1" a="1"/>
  <c r="AH697" i="1" s="1"/>
  <c r="AH698" i="1" a="1"/>
  <c r="AH698" i="1" s="1"/>
  <c r="AH699" i="1" a="1"/>
  <c r="AH699" i="1" s="1"/>
  <c r="AH700" i="1" a="1"/>
  <c r="AH700" i="1" s="1"/>
  <c r="AH701" i="1" a="1"/>
  <c r="AH701" i="1" s="1"/>
  <c r="AH702" i="1" a="1"/>
  <c r="AH702" i="1" s="1"/>
  <c r="AH703" i="1" a="1"/>
  <c r="AH703" i="1" s="1"/>
  <c r="AH704" i="1" a="1"/>
  <c r="AH704" i="1" s="1"/>
  <c r="AH705" i="1" a="1"/>
  <c r="AH705" i="1" s="1"/>
  <c r="AH706" i="1" a="1"/>
  <c r="AH706" i="1" s="1"/>
  <c r="AH707" i="1" a="1"/>
  <c r="AH707" i="1" s="1"/>
  <c r="AH708" i="1" a="1"/>
  <c r="AH708" i="1" s="1"/>
  <c r="AH709" i="1" a="1"/>
  <c r="AH709" i="1" s="1"/>
  <c r="AH710" i="1" a="1"/>
  <c r="AH710" i="1" s="1"/>
  <c r="AH711" i="1" a="1"/>
  <c r="AH711" i="1" s="1"/>
  <c r="AH712" i="1" a="1"/>
  <c r="AH712" i="1" s="1"/>
  <c r="AH713" i="1" a="1"/>
  <c r="AH713" i="1" s="1"/>
  <c r="AH714" i="1" a="1"/>
  <c r="AH714" i="1" s="1"/>
  <c r="AH715" i="1" a="1"/>
  <c r="AH715" i="1" s="1"/>
  <c r="AH716" i="1" a="1"/>
  <c r="AH716" i="1" s="1"/>
  <c r="AH717" i="1" a="1"/>
  <c r="AH717" i="1" s="1"/>
  <c r="AH718" i="1" a="1"/>
  <c r="AH718" i="1" s="1"/>
  <c r="AH719" i="1" a="1"/>
  <c r="AH719" i="1" s="1"/>
  <c r="AH720" i="1" a="1"/>
  <c r="AH720" i="1" s="1"/>
  <c r="AH721" i="1" a="1"/>
  <c r="AH721" i="1" s="1"/>
  <c r="AH722" i="1" a="1"/>
  <c r="AH722" i="1" s="1"/>
  <c r="AH723" i="1" a="1"/>
  <c r="AH723" i="1" s="1"/>
  <c r="AH724" i="1" a="1"/>
  <c r="AH724" i="1" s="1"/>
  <c r="AH725" i="1" a="1"/>
  <c r="AH725" i="1" s="1"/>
  <c r="AH726" i="1" a="1"/>
  <c r="AH726" i="1" s="1"/>
  <c r="AH727" i="1" a="1"/>
  <c r="AH727" i="1" s="1"/>
  <c r="AH728" i="1" a="1"/>
  <c r="AH728" i="1" s="1"/>
  <c r="AH729" i="1" a="1"/>
  <c r="AH729" i="1" s="1"/>
  <c r="AH730" i="1" a="1"/>
  <c r="AH730" i="1" s="1"/>
  <c r="AH731" i="1" a="1"/>
  <c r="AH731" i="1" s="1"/>
  <c r="AH732" i="1" a="1"/>
  <c r="AH732" i="1" s="1"/>
  <c r="AH733" i="1" a="1"/>
  <c r="AH733" i="1" s="1"/>
  <c r="AH734" i="1" a="1"/>
  <c r="AH734" i="1" s="1"/>
  <c r="AH735" i="1" a="1"/>
  <c r="AH735" i="1" s="1"/>
  <c r="AH736" i="1" a="1"/>
  <c r="AH736" i="1" s="1"/>
  <c r="AH737" i="1" a="1"/>
  <c r="AH737" i="1" s="1"/>
  <c r="AH738" i="1" a="1"/>
  <c r="AH738" i="1" s="1"/>
  <c r="AH739" i="1" a="1"/>
  <c r="AH739" i="1" s="1"/>
  <c r="AH740" i="1" a="1"/>
  <c r="AH740" i="1" s="1"/>
  <c r="AH741" i="1" a="1"/>
  <c r="AH741" i="1" s="1"/>
  <c r="AH742" i="1" a="1"/>
  <c r="AH742" i="1" s="1"/>
  <c r="AH743" i="1" a="1"/>
  <c r="AH743" i="1" s="1"/>
  <c r="AH744" i="1" a="1"/>
  <c r="AH744" i="1" s="1"/>
  <c r="AH745" i="1" a="1"/>
  <c r="AH745" i="1" s="1"/>
  <c r="AH746" i="1" a="1"/>
  <c r="AH746" i="1" s="1"/>
  <c r="AH747" i="1" a="1"/>
  <c r="AH747" i="1" s="1"/>
  <c r="AH748" i="1" a="1"/>
  <c r="AH748" i="1" s="1"/>
  <c r="AH749" i="1" a="1"/>
  <c r="AH749" i="1" s="1"/>
  <c r="AH750" i="1" a="1"/>
  <c r="AH750" i="1" s="1"/>
  <c r="AH751" i="1" a="1"/>
  <c r="AH751" i="1" s="1"/>
  <c r="AH752" i="1" a="1"/>
  <c r="AH752" i="1" s="1"/>
  <c r="AH753" i="1" a="1"/>
  <c r="AH753" i="1" s="1"/>
  <c r="AH754" i="1" a="1"/>
  <c r="AH754" i="1" s="1"/>
  <c r="AH755" i="1" a="1"/>
  <c r="AH755" i="1" s="1"/>
  <c r="AH756" i="1" a="1"/>
  <c r="AH756" i="1" s="1"/>
  <c r="AH757" i="1" a="1"/>
  <c r="AH757" i="1" s="1"/>
  <c r="AH758" i="1" a="1"/>
  <c r="AH758" i="1" s="1"/>
  <c r="AH759" i="1" a="1"/>
  <c r="AH759" i="1" s="1"/>
  <c r="AH760" i="1" a="1"/>
  <c r="AH760" i="1" s="1"/>
  <c r="AH761" i="1" a="1"/>
  <c r="AH761" i="1" s="1"/>
  <c r="AH762" i="1" a="1"/>
  <c r="AH762" i="1" s="1"/>
  <c r="AH763" i="1" a="1"/>
  <c r="AH763" i="1" s="1"/>
  <c r="AH764" i="1" a="1"/>
  <c r="AH764" i="1" s="1"/>
  <c r="AH765" i="1" a="1"/>
  <c r="AH765" i="1" s="1"/>
  <c r="AH766" i="1" a="1"/>
  <c r="AH766" i="1" s="1"/>
  <c r="AH767" i="1" a="1"/>
  <c r="AH767" i="1" s="1"/>
  <c r="AH768" i="1" a="1"/>
  <c r="AH768" i="1" s="1"/>
  <c r="AH769" i="1" a="1"/>
  <c r="AH769" i="1" s="1"/>
  <c r="AH770" i="1" a="1"/>
  <c r="AH770" i="1" s="1"/>
  <c r="AH771" i="1" a="1"/>
  <c r="AH771" i="1" s="1"/>
  <c r="AH772" i="1" a="1"/>
  <c r="AH772" i="1" s="1"/>
  <c r="AH773" i="1" a="1"/>
  <c r="AH773" i="1" s="1"/>
  <c r="AH774" i="1" a="1"/>
  <c r="AH774" i="1" s="1"/>
  <c r="AH775" i="1" a="1"/>
  <c r="AH775" i="1" s="1"/>
  <c r="AH776" i="1" a="1"/>
  <c r="AH776" i="1" s="1"/>
  <c r="AH777" i="1" a="1"/>
  <c r="AH777" i="1" s="1"/>
  <c r="AH778" i="1" a="1"/>
  <c r="AH778" i="1" s="1"/>
  <c r="AH779" i="1" a="1"/>
  <c r="AH779" i="1" s="1"/>
  <c r="AH780" i="1" a="1"/>
  <c r="AH780" i="1" s="1"/>
  <c r="AH781" i="1" a="1"/>
  <c r="AH781" i="1" s="1"/>
  <c r="AH782" i="1" a="1"/>
  <c r="AH782" i="1" s="1"/>
  <c r="AH783" i="1" a="1"/>
  <c r="AH783" i="1" s="1"/>
  <c r="AH784" i="1" a="1"/>
  <c r="AH784" i="1" s="1"/>
  <c r="AH785" i="1" a="1"/>
  <c r="AH785" i="1" s="1"/>
  <c r="AH786" i="1" a="1"/>
  <c r="AH786" i="1" s="1"/>
  <c r="AH787" i="1" a="1"/>
  <c r="AH787" i="1" s="1"/>
  <c r="AH788" i="1" a="1"/>
  <c r="AH788" i="1" s="1"/>
  <c r="AH789" i="1" a="1"/>
  <c r="AH789" i="1" s="1"/>
  <c r="AH790" i="1" a="1"/>
  <c r="AH790" i="1" s="1"/>
  <c r="AH791" i="1" a="1"/>
  <c r="AH791" i="1" s="1"/>
  <c r="AH792" i="1" a="1"/>
  <c r="AH792" i="1" s="1"/>
  <c r="AH793" i="1" a="1"/>
  <c r="AH793" i="1" s="1"/>
  <c r="AH794" i="1" a="1"/>
  <c r="AH794" i="1" s="1"/>
  <c r="AH795" i="1" a="1"/>
  <c r="AH795" i="1" s="1"/>
  <c r="AH796" i="1" a="1"/>
  <c r="AH796" i="1" s="1"/>
  <c r="AH797" i="1" a="1"/>
  <c r="AH797" i="1" s="1"/>
  <c r="AH798" i="1" a="1"/>
  <c r="AH798" i="1" s="1"/>
  <c r="AH799" i="1" a="1"/>
  <c r="AH799" i="1" s="1"/>
  <c r="AH800" i="1" a="1"/>
  <c r="AH800" i="1" s="1"/>
  <c r="AH801" i="1" a="1"/>
  <c r="AH801" i="1" s="1"/>
  <c r="AH802" i="1" a="1"/>
  <c r="AH802" i="1" s="1"/>
  <c r="AH803" i="1" a="1"/>
  <c r="AH803" i="1" s="1"/>
  <c r="AH804" i="1" a="1"/>
  <c r="AH804" i="1" s="1"/>
  <c r="AH805" i="1" a="1"/>
  <c r="AH805" i="1" s="1"/>
  <c r="AH806" i="1" a="1"/>
  <c r="AH806" i="1" s="1"/>
  <c r="AH807" i="1" a="1"/>
  <c r="AH807" i="1" s="1"/>
  <c r="AH808" i="1" a="1"/>
  <c r="AH808" i="1" s="1"/>
  <c r="AH809" i="1" a="1"/>
  <c r="AH809" i="1" s="1"/>
  <c r="AH810" i="1" a="1"/>
  <c r="AH810" i="1" s="1"/>
  <c r="AH811" i="1" a="1"/>
  <c r="AH811" i="1" s="1"/>
  <c r="AH812" i="1" a="1"/>
  <c r="AH812" i="1" s="1"/>
  <c r="AH813" i="1" a="1"/>
  <c r="AH813" i="1" s="1"/>
  <c r="AH814" i="1" a="1"/>
  <c r="AH814" i="1" s="1"/>
  <c r="AH815" i="1" a="1"/>
  <c r="AH815" i="1" s="1"/>
  <c r="AH816" i="1" a="1"/>
  <c r="AH816" i="1" s="1"/>
  <c r="AH817" i="1" a="1"/>
  <c r="AH817" i="1" s="1"/>
  <c r="AH818" i="1" a="1"/>
  <c r="AH818" i="1" s="1"/>
  <c r="AH819" i="1" a="1"/>
  <c r="AH819" i="1" s="1"/>
  <c r="AH820" i="1" a="1"/>
  <c r="AH820" i="1" s="1"/>
  <c r="AH821" i="1" a="1"/>
  <c r="AH821" i="1" s="1"/>
  <c r="AH822" i="1" a="1"/>
  <c r="AH822" i="1" s="1"/>
  <c r="AH823" i="1" a="1"/>
  <c r="AH823" i="1" s="1"/>
  <c r="AH824" i="1" a="1"/>
  <c r="AH824" i="1" s="1"/>
  <c r="AH825" i="1" a="1"/>
  <c r="AH825" i="1" s="1"/>
  <c r="AH826" i="1" a="1"/>
  <c r="AH826" i="1" s="1"/>
  <c r="AH827" i="1" a="1"/>
  <c r="AH827" i="1" s="1"/>
  <c r="AH828" i="1" a="1"/>
  <c r="AH828" i="1" s="1"/>
  <c r="AH829" i="1" a="1"/>
  <c r="AH829" i="1" s="1"/>
  <c r="AH830" i="1" a="1"/>
  <c r="AH830" i="1" s="1"/>
  <c r="AH831" i="1" a="1"/>
  <c r="AH831" i="1" s="1"/>
  <c r="AH832" i="1" a="1"/>
  <c r="AH832" i="1" s="1"/>
  <c r="AH833" i="1" a="1"/>
  <c r="AH833" i="1" s="1"/>
  <c r="AH834" i="1" a="1"/>
  <c r="AH834" i="1" s="1"/>
  <c r="AH835" i="1" a="1"/>
  <c r="AH835" i="1" s="1"/>
  <c r="AH836" i="1" a="1"/>
  <c r="AH836" i="1" s="1"/>
  <c r="AH837" i="1" a="1"/>
  <c r="AH837" i="1" s="1"/>
  <c r="AH838" i="1" a="1"/>
  <c r="AH838" i="1" s="1"/>
  <c r="AH839" i="1" a="1"/>
  <c r="AH839" i="1" s="1"/>
  <c r="AH840" i="1" a="1"/>
  <c r="AH840" i="1" s="1"/>
  <c r="AH841" i="1" a="1"/>
  <c r="AH841" i="1" s="1"/>
  <c r="AH842" i="1" a="1"/>
  <c r="AH842" i="1" s="1"/>
  <c r="AH843" i="1" a="1"/>
  <c r="AH843" i="1" s="1"/>
  <c r="AH844" i="1" a="1"/>
  <c r="AH844" i="1" s="1"/>
  <c r="AH845" i="1" a="1"/>
  <c r="AH845" i="1" s="1"/>
  <c r="AH846" i="1" a="1"/>
  <c r="AH846" i="1" s="1"/>
  <c r="AH847" i="1" a="1"/>
  <c r="AH847" i="1" s="1"/>
  <c r="AH848" i="1" a="1"/>
  <c r="AH848" i="1" s="1"/>
  <c r="AH849" i="1" a="1"/>
  <c r="AH849" i="1" s="1"/>
  <c r="AH850" i="1" a="1"/>
  <c r="AH850" i="1" s="1"/>
  <c r="AH851" i="1" a="1"/>
  <c r="AH851" i="1" s="1"/>
  <c r="AH852" i="1" a="1"/>
  <c r="AH852" i="1" s="1"/>
  <c r="AH853" i="1" a="1"/>
  <c r="AH853" i="1" s="1"/>
  <c r="AH854" i="1" a="1"/>
  <c r="AH854" i="1" s="1"/>
  <c r="AH855" i="1" a="1"/>
  <c r="AH855" i="1" s="1"/>
  <c r="AH856" i="1" a="1"/>
  <c r="AH856" i="1" s="1"/>
  <c r="AH857" i="1" a="1"/>
  <c r="AH857" i="1" s="1"/>
  <c r="AH858" i="1" a="1"/>
  <c r="AH858" i="1" s="1"/>
  <c r="AH859" i="1" a="1"/>
  <c r="AH859" i="1" s="1"/>
  <c r="AH860" i="1" a="1"/>
  <c r="AH860" i="1" s="1"/>
  <c r="AH861" i="1" a="1"/>
  <c r="AH861" i="1" s="1"/>
  <c r="AH862" i="1" a="1"/>
  <c r="AH862" i="1" s="1"/>
  <c r="AH863" i="1" a="1"/>
  <c r="AH863" i="1" s="1"/>
  <c r="AH864" i="1" a="1"/>
  <c r="AH864" i="1" s="1"/>
  <c r="AH865" i="1" a="1"/>
  <c r="AH865" i="1" s="1"/>
  <c r="AH866" i="1" a="1"/>
  <c r="AH866" i="1" s="1"/>
  <c r="AH867" i="1" a="1"/>
  <c r="AH867" i="1" s="1"/>
  <c r="AH868" i="1" a="1"/>
  <c r="AH868" i="1" s="1"/>
  <c r="AH869" i="1" a="1"/>
  <c r="AH869" i="1" s="1"/>
  <c r="AH870" i="1" a="1"/>
  <c r="AH870" i="1" s="1"/>
  <c r="AH871" i="1" a="1"/>
  <c r="AH871" i="1" s="1"/>
  <c r="AH872" i="1" a="1"/>
  <c r="AH872" i="1" s="1"/>
  <c r="AH873" i="1" a="1"/>
  <c r="AH873" i="1" s="1"/>
  <c r="AH874" i="1" a="1"/>
  <c r="AH874" i="1" s="1"/>
  <c r="AH875" i="1" a="1"/>
  <c r="AH875" i="1" s="1"/>
  <c r="AH876" i="1" a="1"/>
  <c r="AH876" i="1" s="1"/>
  <c r="AH877" i="1" a="1"/>
  <c r="AH877" i="1" s="1"/>
  <c r="AH878" i="1" a="1"/>
  <c r="AH878" i="1" s="1"/>
  <c r="AH879" i="1" a="1"/>
  <c r="AH879" i="1" s="1"/>
  <c r="AH880" i="1" a="1"/>
  <c r="AH880" i="1" s="1"/>
  <c r="AH881" i="1" a="1"/>
  <c r="AH881" i="1" s="1"/>
  <c r="AH882" i="1" a="1"/>
  <c r="AH882" i="1" s="1"/>
  <c r="AH883" i="1" a="1"/>
  <c r="AH883" i="1" s="1"/>
  <c r="AH884" i="1" a="1"/>
  <c r="AH884" i="1" s="1"/>
  <c r="AH885" i="1" a="1"/>
  <c r="AH885" i="1" s="1"/>
  <c r="AH886" i="1" a="1"/>
  <c r="AH886" i="1" s="1"/>
  <c r="AH887" i="1" a="1"/>
  <c r="AH887" i="1" s="1"/>
  <c r="AH888" i="1" a="1"/>
  <c r="AH888" i="1" s="1"/>
  <c r="AH889" i="1" a="1"/>
  <c r="AH889" i="1" s="1"/>
  <c r="AH890" i="1" a="1"/>
  <c r="AH890" i="1" s="1"/>
  <c r="AH891" i="1" a="1"/>
  <c r="AH891" i="1" s="1"/>
  <c r="AH892" i="1" a="1"/>
  <c r="AH892" i="1" s="1"/>
  <c r="AH893" i="1" a="1"/>
  <c r="AH893" i="1" s="1"/>
  <c r="AH894" i="1" a="1"/>
  <c r="AH894" i="1" s="1"/>
  <c r="AH895" i="1" a="1"/>
  <c r="AH895" i="1" s="1"/>
  <c r="AH896" i="1" a="1"/>
  <c r="AH896" i="1"/>
  <c r="AH897" i="1" a="1"/>
  <c r="AH897" i="1" s="1"/>
  <c r="AH898" i="1" a="1"/>
  <c r="AH898" i="1" s="1"/>
  <c r="AH899" i="1" a="1"/>
  <c r="AH899" i="1" s="1"/>
  <c r="AH900" i="1" a="1"/>
  <c r="AH900" i="1" s="1"/>
  <c r="AH901" i="1" a="1"/>
  <c r="AH901" i="1" s="1"/>
  <c r="AH902" i="1" a="1"/>
  <c r="AH902" i="1" s="1"/>
  <c r="AH903" i="1" a="1"/>
  <c r="AH903" i="1" s="1"/>
  <c r="AH904" i="1" a="1"/>
  <c r="AH904" i="1" s="1"/>
  <c r="AH905" i="1" a="1"/>
  <c r="AH905" i="1" s="1"/>
  <c r="AH906" i="1" a="1"/>
  <c r="AH906" i="1" s="1"/>
  <c r="AH907" i="1" a="1"/>
  <c r="AH907" i="1" s="1"/>
  <c r="AH908" i="1" a="1"/>
  <c r="AH908" i="1" s="1"/>
  <c r="AH909" i="1" a="1"/>
  <c r="AH909" i="1" s="1"/>
  <c r="AH910" i="1" a="1"/>
  <c r="AH910" i="1" s="1"/>
  <c r="AH911" i="1" a="1"/>
  <c r="AH911" i="1" s="1"/>
  <c r="AH912" i="1" a="1"/>
  <c r="AH912" i="1" s="1"/>
  <c r="AH913" i="1" a="1"/>
  <c r="AH913" i="1" s="1"/>
  <c r="AH914" i="1" a="1"/>
  <c r="AH914" i="1" s="1"/>
  <c r="AH915" i="1" a="1"/>
  <c r="AH915" i="1" s="1"/>
  <c r="AH916" i="1" a="1"/>
  <c r="AH916" i="1" s="1"/>
  <c r="AH917" i="1" a="1"/>
  <c r="AH917" i="1" s="1"/>
  <c r="AH918" i="1" a="1"/>
  <c r="AH918" i="1" s="1"/>
  <c r="AH919" i="1" a="1"/>
  <c r="AH919" i="1" s="1"/>
  <c r="AH920" i="1" a="1"/>
  <c r="AH920" i="1" s="1"/>
  <c r="AH921" i="1" a="1"/>
  <c r="AH921" i="1" s="1"/>
  <c r="AH922" i="1" a="1"/>
  <c r="AH922" i="1" s="1"/>
  <c r="AH923" i="1" a="1"/>
  <c r="AH923" i="1" s="1"/>
  <c r="AH924" i="1" a="1"/>
  <c r="AH924" i="1" s="1"/>
  <c r="AH925" i="1" a="1"/>
  <c r="AH925" i="1" s="1"/>
  <c r="AH926" i="1" a="1"/>
  <c r="AH926" i="1" s="1"/>
  <c r="AH927" i="1" a="1"/>
  <c r="AH927" i="1" s="1"/>
  <c r="AH928" i="1" a="1"/>
  <c r="AH928" i="1" s="1"/>
  <c r="AH929" i="1" a="1"/>
  <c r="AH929" i="1" s="1"/>
  <c r="AH930" i="1" a="1"/>
  <c r="AH930" i="1" s="1"/>
  <c r="AH931" i="1" a="1"/>
  <c r="AH931" i="1" s="1"/>
  <c r="AH932" i="1" a="1"/>
  <c r="AH932" i="1" s="1"/>
  <c r="AH933" i="1" a="1"/>
  <c r="AH933" i="1" s="1"/>
  <c r="AH934" i="1" a="1"/>
  <c r="AH934" i="1" s="1"/>
  <c r="AH935" i="1" a="1"/>
  <c r="AH935" i="1" s="1"/>
  <c r="AH936" i="1" a="1"/>
  <c r="AH936" i="1" s="1"/>
  <c r="AH937" i="1" a="1"/>
  <c r="AH937" i="1" s="1"/>
  <c r="AH938" i="1" a="1"/>
  <c r="AH938" i="1" s="1"/>
  <c r="AH939" i="1" a="1"/>
  <c r="AH939" i="1" s="1"/>
  <c r="AH940" i="1" a="1"/>
  <c r="AH940" i="1" s="1"/>
  <c r="AH941" i="1" a="1"/>
  <c r="AH941" i="1" s="1"/>
  <c r="AH942" i="1" a="1"/>
  <c r="AH942" i="1" s="1"/>
  <c r="AH943" i="1" a="1"/>
  <c r="AH943" i="1" s="1"/>
  <c r="AH944" i="1" a="1"/>
  <c r="AH944" i="1" s="1"/>
  <c r="AH945" i="1" a="1"/>
  <c r="AH945" i="1" s="1"/>
  <c r="AH946" i="1" a="1"/>
  <c r="AH946" i="1" s="1"/>
  <c r="AH947" i="1" a="1"/>
  <c r="AH947" i="1" s="1"/>
  <c r="AH948" i="1" a="1"/>
  <c r="AH948" i="1" s="1"/>
  <c r="AH949" i="1" a="1"/>
  <c r="AH949" i="1" s="1"/>
  <c r="AH950" i="1" a="1"/>
  <c r="AH950" i="1" s="1"/>
  <c r="AH951" i="1" a="1"/>
  <c r="AH951" i="1" s="1"/>
  <c r="AH952" i="1" a="1"/>
  <c r="AH952" i="1" s="1"/>
  <c r="AH953" i="1" a="1"/>
  <c r="AH953" i="1" s="1"/>
  <c r="AH954" i="1" a="1"/>
  <c r="AH954" i="1" s="1"/>
  <c r="AH955" i="1" a="1"/>
  <c r="AH955" i="1" s="1"/>
  <c r="AH956" i="1" a="1"/>
  <c r="AH956" i="1" s="1"/>
  <c r="AH957" i="1" a="1"/>
  <c r="AH957" i="1" s="1"/>
  <c r="AH958" i="1" a="1"/>
  <c r="AH958" i="1" s="1"/>
  <c r="AH959" i="1" a="1"/>
  <c r="AH959" i="1" s="1"/>
  <c r="AH960" i="1" a="1"/>
  <c r="AH960" i="1" s="1"/>
  <c r="AH961" i="1" a="1"/>
  <c r="AH961" i="1" s="1"/>
  <c r="AH962" i="1" a="1"/>
  <c r="AH962" i="1" s="1"/>
  <c r="AH963" i="1" a="1"/>
  <c r="AH963" i="1" s="1"/>
  <c r="AH964" i="1" a="1"/>
  <c r="AH964" i="1" s="1"/>
  <c r="AH965" i="1" a="1"/>
  <c r="AH965" i="1" s="1"/>
  <c r="AH966" i="1" a="1"/>
  <c r="AH966" i="1" s="1"/>
  <c r="AH967" i="1" a="1"/>
  <c r="AH967" i="1" s="1"/>
  <c r="AH968" i="1" a="1"/>
  <c r="AH968" i="1" s="1"/>
  <c r="AH969" i="1" a="1"/>
  <c r="AH969" i="1" s="1"/>
  <c r="AH970" i="1" a="1"/>
  <c r="AH970" i="1" s="1"/>
  <c r="AH971" i="1" a="1"/>
  <c r="AH971" i="1" s="1"/>
  <c r="AH972" i="1" a="1"/>
  <c r="AH972" i="1" s="1"/>
  <c r="AH973" i="1" a="1"/>
  <c r="AH973" i="1" s="1"/>
  <c r="AH974" i="1" a="1"/>
  <c r="AH974" i="1" s="1"/>
  <c r="AH975" i="1" a="1"/>
  <c r="AH975" i="1" s="1"/>
  <c r="AH976" i="1" a="1"/>
  <c r="AH976" i="1" s="1"/>
  <c r="AH977" i="1" a="1"/>
  <c r="AH977" i="1" s="1"/>
  <c r="AH978" i="1" a="1"/>
  <c r="AH978" i="1" s="1"/>
  <c r="AH979" i="1" a="1"/>
  <c r="AH979" i="1" s="1"/>
  <c r="AH980" i="1" a="1"/>
  <c r="AH980" i="1" s="1"/>
  <c r="AH981" i="1" a="1"/>
  <c r="AH981" i="1" s="1"/>
  <c r="AH982" i="1" a="1"/>
  <c r="AH982" i="1" s="1"/>
  <c r="AH983" i="1" a="1"/>
  <c r="AH983" i="1" s="1"/>
  <c r="AH984" i="1" a="1"/>
  <c r="AH984" i="1" s="1"/>
  <c r="AH985" i="1" a="1"/>
  <c r="AH985" i="1" s="1"/>
  <c r="AH986" i="1" a="1"/>
  <c r="AH986" i="1" s="1"/>
  <c r="AH987" i="1" a="1"/>
  <c r="AH987" i="1" s="1"/>
  <c r="AH988" i="1" a="1"/>
  <c r="AH988" i="1" s="1"/>
  <c r="AH989" i="1" a="1"/>
  <c r="AH989" i="1" s="1"/>
  <c r="AH990" i="1" a="1"/>
  <c r="AH990" i="1" s="1"/>
  <c r="AH991" i="1" a="1"/>
  <c r="AH991" i="1" s="1"/>
  <c r="AH992" i="1" a="1"/>
  <c r="AH992" i="1" s="1"/>
  <c r="AH993" i="1" a="1"/>
  <c r="AH993" i="1" s="1"/>
  <c r="AH994" i="1" a="1"/>
  <c r="AH994" i="1" s="1"/>
  <c r="AH995" i="1" a="1"/>
  <c r="AH995" i="1" s="1"/>
  <c r="AH996" i="1" a="1"/>
  <c r="AH996" i="1" s="1"/>
  <c r="AH997" i="1" a="1"/>
  <c r="AH997" i="1" s="1"/>
  <c r="AH998" i="1" a="1"/>
  <c r="AH998" i="1" s="1"/>
  <c r="AH999" i="1" a="1"/>
  <c r="AH999" i="1" s="1"/>
  <c r="AH1000" i="1" a="1"/>
  <c r="AH1000" i="1" s="1"/>
  <c r="AH1001" i="1" a="1"/>
  <c r="AH1001" i="1" s="1"/>
  <c r="AH1002" i="1" a="1"/>
  <c r="AH1002" i="1" s="1"/>
  <c r="AH1003" i="1" a="1"/>
  <c r="AH1003" i="1" s="1"/>
  <c r="AH1004" i="1" a="1"/>
  <c r="AH1004" i="1" s="1"/>
  <c r="AH1005" i="1" a="1"/>
  <c r="AH1005" i="1" s="1"/>
  <c r="AH1006" i="1" a="1"/>
  <c r="AH1006" i="1" s="1"/>
  <c r="AH1007" i="1" a="1"/>
  <c r="AH1007" i="1" s="1"/>
  <c r="AH1008" i="1" a="1"/>
  <c r="AH1008" i="1" s="1"/>
  <c r="AH1009" i="1" a="1"/>
  <c r="AH1009" i="1" s="1"/>
  <c r="AH1010" i="1" a="1"/>
  <c r="AH1010" i="1" s="1"/>
  <c r="AH1011" i="1" a="1"/>
  <c r="AH1011" i="1" s="1"/>
  <c r="AH1012" i="1" a="1"/>
  <c r="AH1012" i="1" s="1"/>
  <c r="AH1013" i="1" a="1"/>
  <c r="AH1013" i="1" s="1"/>
  <c r="AH1014" i="1" a="1"/>
  <c r="AH1014" i="1" s="1"/>
  <c r="AH1015" i="1" a="1"/>
  <c r="AH1015" i="1" s="1"/>
  <c r="AH1016" i="1" a="1"/>
  <c r="AH1016" i="1" s="1"/>
  <c r="AH1017" i="1" a="1"/>
  <c r="AH1017" i="1" s="1"/>
  <c r="AH1018" i="1" a="1"/>
  <c r="AH1018" i="1" s="1"/>
  <c r="AH1019" i="1" a="1"/>
  <c r="AH1019" i="1" s="1"/>
  <c r="AH1020" i="1" a="1"/>
  <c r="AH1020" i="1" s="1"/>
  <c r="AH1021" i="1" a="1"/>
  <c r="AH1021" i="1" s="1"/>
  <c r="AH1022" i="1" a="1"/>
  <c r="AH1022" i="1" s="1"/>
  <c r="AH1023" i="1" a="1"/>
  <c r="AH1023" i="1" s="1"/>
  <c r="AH1024" i="1" a="1"/>
  <c r="AH1024" i="1" s="1"/>
  <c r="AH1025" i="1" a="1"/>
  <c r="AH1025" i="1" s="1"/>
  <c r="AH1026" i="1" a="1"/>
  <c r="AH1026" i="1" s="1"/>
  <c r="AH1027" i="1" a="1"/>
  <c r="AH1027" i="1" s="1"/>
  <c r="AH1028" i="1" a="1"/>
  <c r="AH1028" i="1" s="1"/>
  <c r="AH1029" i="1" a="1"/>
  <c r="AH1029" i="1" s="1"/>
  <c r="AH1030" i="1" a="1"/>
  <c r="AH1030" i="1" s="1"/>
  <c r="AH1031" i="1" a="1"/>
  <c r="AH1031" i="1" s="1"/>
  <c r="AH1032" i="1" a="1"/>
  <c r="AH1032" i="1" s="1"/>
  <c r="AH1033" i="1" a="1"/>
  <c r="AH1033" i="1" s="1"/>
  <c r="AH1034" i="1" a="1"/>
  <c r="AH1034" i="1" s="1"/>
  <c r="AH1035" i="1" a="1"/>
  <c r="AH1035" i="1" s="1"/>
  <c r="AH1036" i="1" a="1"/>
  <c r="AH1036" i="1" s="1"/>
  <c r="AH1037" i="1" a="1"/>
  <c r="AH1037" i="1" s="1"/>
  <c r="AH1038" i="1" a="1"/>
  <c r="AH1038" i="1" s="1"/>
  <c r="AH1039" i="1" a="1"/>
  <c r="AH1039" i="1" s="1"/>
  <c r="AH1040" i="1" a="1"/>
  <c r="AH1040" i="1" s="1"/>
  <c r="AH1041" i="1" a="1"/>
  <c r="AH1041" i="1" s="1"/>
  <c r="AH1042" i="1" a="1"/>
  <c r="AH1042" i="1" s="1"/>
  <c r="AH1043" i="1" a="1"/>
  <c r="AH1043" i="1" s="1"/>
  <c r="AH1044" i="1" a="1"/>
  <c r="AH1044" i="1" s="1"/>
  <c r="AH1045" i="1" a="1"/>
  <c r="AH1045" i="1" s="1"/>
  <c r="AH1046" i="1" a="1"/>
  <c r="AH1046" i="1" s="1"/>
  <c r="AH1047" i="1" a="1"/>
  <c r="AH1047" i="1" s="1"/>
  <c r="AH1048" i="1" a="1"/>
  <c r="AH1048" i="1" s="1"/>
  <c r="AH1049" i="1" a="1"/>
  <c r="AH1049" i="1" s="1"/>
  <c r="AH1050" i="1" a="1"/>
  <c r="AH1050" i="1" s="1"/>
  <c r="AH1051" i="1" a="1"/>
  <c r="AH1051" i="1" s="1"/>
  <c r="AH1052" i="1" a="1"/>
  <c r="AH1052" i="1" s="1"/>
  <c r="AH1053" i="1" a="1"/>
  <c r="AH1053" i="1" s="1"/>
  <c r="AH1054" i="1" a="1"/>
  <c r="AH1054" i="1" s="1"/>
  <c r="AH1055" i="1" a="1"/>
  <c r="AH1055" i="1" s="1"/>
  <c r="AH1056" i="1" a="1"/>
  <c r="AH1056" i="1" s="1"/>
  <c r="AH1057" i="1" a="1"/>
  <c r="AH1057" i="1" s="1"/>
  <c r="AH1058" i="1" a="1"/>
  <c r="AH1058" i="1" s="1"/>
  <c r="AH1059" i="1" a="1"/>
  <c r="AH1059" i="1" s="1"/>
  <c r="AH1060" i="1" a="1"/>
  <c r="AH1060" i="1" s="1"/>
  <c r="AH1061" i="1" a="1"/>
  <c r="AH1061" i="1" s="1"/>
  <c r="AH1062" i="1" a="1"/>
  <c r="AH1062" i="1" s="1"/>
  <c r="AH1063" i="1" a="1"/>
  <c r="AH1063" i="1" s="1"/>
  <c r="AH1064" i="1" a="1"/>
  <c r="AH1064" i="1" s="1"/>
  <c r="AH1065" i="1" a="1"/>
  <c r="AH1065" i="1" s="1"/>
  <c r="AH1066" i="1" a="1"/>
  <c r="AH1066" i="1" s="1"/>
  <c r="AH1067" i="1" a="1"/>
  <c r="AH1067" i="1" s="1"/>
  <c r="AH1068" i="1" a="1"/>
  <c r="AH1068" i="1" s="1"/>
  <c r="AH1069" i="1" a="1"/>
  <c r="AH1069" i="1" s="1"/>
  <c r="AH1070" i="1" a="1"/>
  <c r="AH1070" i="1" s="1"/>
  <c r="AH1071" i="1" a="1"/>
  <c r="AH1071" i="1" s="1"/>
  <c r="AH1072" i="1" a="1"/>
  <c r="AH1072" i="1" s="1"/>
  <c r="AH1073" i="1" a="1"/>
  <c r="AH1073" i="1" s="1"/>
  <c r="AH1074" i="1" a="1"/>
  <c r="AH1074" i="1" s="1"/>
  <c r="AH1075" i="1" a="1"/>
  <c r="AH1075" i="1" s="1"/>
  <c r="AH1076" i="1" a="1"/>
  <c r="AH1076" i="1" s="1"/>
  <c r="AH1077" i="1" a="1"/>
  <c r="AH1077" i="1" s="1"/>
  <c r="AH1078" i="1" a="1"/>
  <c r="AH1078" i="1" s="1"/>
  <c r="AH1079" i="1" a="1"/>
  <c r="AH1079" i="1" s="1"/>
  <c r="AH1080" i="1" a="1"/>
  <c r="AH1080" i="1" s="1"/>
  <c r="AH1081" i="1" a="1"/>
  <c r="AH1081" i="1" s="1"/>
  <c r="AH1082" i="1" a="1"/>
  <c r="AH1082" i="1" s="1"/>
  <c r="AH1083" i="1" a="1"/>
  <c r="AH1083" i="1" s="1"/>
  <c r="AH1084" i="1" a="1"/>
  <c r="AH1084" i="1" s="1"/>
  <c r="AH1085" i="1" a="1"/>
  <c r="AH1085" i="1" s="1"/>
  <c r="AH1086" i="1" a="1"/>
  <c r="AH1086" i="1" s="1"/>
  <c r="AH1087" i="1" a="1"/>
  <c r="AH1087" i="1" s="1"/>
  <c r="AH1088" i="1" a="1"/>
  <c r="AH1088" i="1" s="1"/>
  <c r="AH1089" i="1" a="1"/>
  <c r="AH1089" i="1" s="1"/>
  <c r="AH1090" i="1" a="1"/>
  <c r="AH1090" i="1" s="1"/>
  <c r="AH1091" i="1" a="1"/>
  <c r="AH1091" i="1" s="1"/>
  <c r="AH1092" i="1" a="1"/>
  <c r="AH1092" i="1" s="1"/>
  <c r="AH1093" i="1" a="1"/>
  <c r="AH1093" i="1" s="1"/>
  <c r="AH1094" i="1" a="1"/>
  <c r="AH1094" i="1" s="1"/>
  <c r="AH1095" i="1" a="1"/>
  <c r="AH1095" i="1" s="1"/>
  <c r="AH1096" i="1" a="1"/>
  <c r="AH1096" i="1" s="1"/>
  <c r="AH1097" i="1" a="1"/>
  <c r="AH1097" i="1" s="1"/>
  <c r="AH1098" i="1" a="1"/>
  <c r="AH1098" i="1" s="1"/>
  <c r="AH1099" i="1" a="1"/>
  <c r="AH1099" i="1" s="1"/>
  <c r="AH1100" i="1" a="1"/>
  <c r="AH1100" i="1" s="1"/>
  <c r="AH1101" i="1" a="1"/>
  <c r="AH1101" i="1" s="1"/>
  <c r="AH1102" i="1" a="1"/>
  <c r="AH1102" i="1" s="1"/>
  <c r="AH1103" i="1" a="1"/>
  <c r="AH1103" i="1" s="1"/>
  <c r="AH1104" i="1" a="1"/>
  <c r="AH1104" i="1" s="1"/>
  <c r="AH1105" i="1" a="1"/>
  <c r="AH1105" i="1" s="1"/>
  <c r="AH1106" i="1" a="1"/>
  <c r="AH1106" i="1" s="1"/>
  <c r="AH1107" i="1" a="1"/>
  <c r="AH1107" i="1" s="1"/>
  <c r="AH1108" i="1" a="1"/>
  <c r="AH1108" i="1" s="1"/>
  <c r="AH1109" i="1" a="1"/>
  <c r="AH1109" i="1" s="1"/>
  <c r="AH1110" i="1" a="1"/>
  <c r="AH1110" i="1" s="1"/>
  <c r="AH1111" i="1" a="1"/>
  <c r="AH1111" i="1" s="1"/>
  <c r="AH1112" i="1" a="1"/>
  <c r="AH1112" i="1" s="1"/>
  <c r="AH1113" i="1" a="1"/>
  <c r="AH1113" i="1" s="1"/>
  <c r="AH1114" i="1" a="1"/>
  <c r="AH1114" i="1" s="1"/>
  <c r="AH1115" i="1" a="1"/>
  <c r="AH1115" i="1" s="1"/>
  <c r="AH1116" i="1" a="1"/>
  <c r="AH1116" i="1" s="1"/>
  <c r="AH1117" i="1" a="1"/>
  <c r="AH1117" i="1" s="1"/>
  <c r="AH1118" i="1" a="1"/>
  <c r="AH1118" i="1" s="1"/>
  <c r="AH1119" i="1" a="1"/>
  <c r="AH1119" i="1" s="1"/>
  <c r="AH1120" i="1" a="1"/>
  <c r="AH1120" i="1" s="1"/>
  <c r="AH1121" i="1" a="1"/>
  <c r="AH1121" i="1" s="1"/>
  <c r="AH1122" i="1" a="1"/>
  <c r="AH1122" i="1" s="1"/>
  <c r="AH1123" i="1" a="1"/>
  <c r="AH1123" i="1" s="1"/>
  <c r="AH1124" i="1" a="1"/>
  <c r="AH1124" i="1" s="1"/>
  <c r="AH1125" i="1" a="1"/>
  <c r="AH1125" i="1" s="1"/>
  <c r="AH1126" i="1" a="1"/>
  <c r="AH1126" i="1" s="1"/>
  <c r="AH1127" i="1" a="1"/>
  <c r="AH1127" i="1" s="1"/>
  <c r="AH1128" i="1" a="1"/>
  <c r="AH1128" i="1" s="1"/>
  <c r="AH1129" i="1" a="1"/>
  <c r="AH1129" i="1" s="1"/>
  <c r="AH1130" i="1" a="1"/>
  <c r="AH1130" i="1" s="1"/>
  <c r="AH1131" i="1" a="1"/>
  <c r="AH1131" i="1" s="1"/>
  <c r="AH1132" i="1" a="1"/>
  <c r="AH1132" i="1" s="1"/>
  <c r="AH1133" i="1" a="1"/>
  <c r="AH1133" i="1" s="1"/>
  <c r="AH1134" i="1" a="1"/>
  <c r="AH1134" i="1" s="1"/>
  <c r="AH1135" i="1" a="1"/>
  <c r="AH1135" i="1" s="1"/>
  <c r="AH1136" i="1" a="1"/>
  <c r="AH1136" i="1" s="1"/>
  <c r="AH1137" i="1" a="1"/>
  <c r="AH1137" i="1" s="1"/>
  <c r="AH1138" i="1" a="1"/>
  <c r="AH1138" i="1" s="1"/>
  <c r="AH1139" i="1" a="1"/>
  <c r="AH1139" i="1" s="1"/>
  <c r="AH1140" i="1" a="1"/>
  <c r="AH1140" i="1" s="1"/>
  <c r="AH1141" i="1" a="1"/>
  <c r="AH1141" i="1" s="1"/>
  <c r="AH1142" i="1" a="1"/>
  <c r="AH1142" i="1" s="1"/>
  <c r="AH1143" i="1" a="1"/>
  <c r="AH1143" i="1" s="1"/>
  <c r="AH1144" i="1" a="1"/>
  <c r="AH1144" i="1" s="1"/>
  <c r="AH1145" i="1" a="1"/>
  <c r="AH1145" i="1" s="1"/>
  <c r="AH1146" i="1" a="1"/>
  <c r="AH1146" i="1" s="1"/>
  <c r="AH1147" i="1" a="1"/>
  <c r="AH1147" i="1" s="1"/>
  <c r="AH1148" i="1" a="1"/>
  <c r="AH1148" i="1" s="1"/>
  <c r="AH1149" i="1" a="1"/>
  <c r="AH1149" i="1" s="1"/>
  <c r="AH1150" i="1" a="1"/>
  <c r="AH1150" i="1" s="1"/>
  <c r="AH1151" i="1" a="1"/>
  <c r="AH1151" i="1" s="1"/>
  <c r="AH1152" i="1" a="1"/>
  <c r="AH1152" i="1" s="1"/>
  <c r="AH1153" i="1" a="1"/>
  <c r="AH1153" i="1" s="1"/>
  <c r="AH1154" i="1" a="1"/>
  <c r="AH1154" i="1" s="1"/>
  <c r="AH1155" i="1" a="1"/>
  <c r="AH1155" i="1" s="1"/>
  <c r="AH1156" i="1" a="1"/>
  <c r="AH1156" i="1" s="1"/>
  <c r="AH1157" i="1" a="1"/>
  <c r="AH1157" i="1" s="1"/>
  <c r="AH1158" i="1" a="1"/>
  <c r="AH1158" i="1" s="1"/>
  <c r="AH1159" i="1" a="1"/>
  <c r="AH1159" i="1" s="1"/>
  <c r="AH1160" i="1" a="1"/>
  <c r="AH1160" i="1" s="1"/>
  <c r="AH1161" i="1" a="1"/>
  <c r="AH1161" i="1" s="1"/>
  <c r="AH1162" i="1" a="1"/>
  <c r="AH1162" i="1" s="1"/>
  <c r="AH1163" i="1" a="1"/>
  <c r="AH1163" i="1" s="1"/>
  <c r="AH1164" i="1" a="1"/>
  <c r="AH1164" i="1" s="1"/>
  <c r="AH1165" i="1" a="1"/>
  <c r="AH1165" i="1" s="1"/>
  <c r="AH1166" i="1" a="1"/>
  <c r="AH1166" i="1" s="1"/>
  <c r="AH1167" i="1" a="1"/>
  <c r="AH1167" i="1" s="1"/>
  <c r="AH1168" i="1" a="1"/>
  <c r="AH1168" i="1" s="1"/>
  <c r="AH1169" i="1" a="1"/>
  <c r="AH1169" i="1" s="1"/>
  <c r="AH1170" i="1" a="1"/>
  <c r="AH1170" i="1" s="1"/>
  <c r="AH1171" i="1" a="1"/>
  <c r="AH1171" i="1" s="1"/>
  <c r="AH1172" i="1" a="1"/>
  <c r="AH1172" i="1" s="1"/>
  <c r="AH1173" i="1" a="1"/>
  <c r="AH1173" i="1" s="1"/>
  <c r="AH1174" i="1" a="1"/>
  <c r="AH1174" i="1" s="1"/>
  <c r="AH1175" i="1" a="1"/>
  <c r="AH1175" i="1" s="1"/>
  <c r="AH1176" i="1" a="1"/>
  <c r="AH1176" i="1" s="1"/>
  <c r="AH1177" i="1" a="1"/>
  <c r="AH1177" i="1" s="1"/>
  <c r="AH1178" i="1" a="1"/>
  <c r="AH1178" i="1" s="1"/>
  <c r="AH1179" i="1" a="1"/>
  <c r="AH1179" i="1" s="1"/>
  <c r="AH1180" i="1" a="1"/>
  <c r="AH1180" i="1" s="1"/>
  <c r="AH1181" i="1" a="1"/>
  <c r="AH1181" i="1" s="1"/>
  <c r="AH1182" i="1" a="1"/>
  <c r="AH1182" i="1" s="1"/>
  <c r="AH1183" i="1" a="1"/>
  <c r="AH1183" i="1" s="1"/>
  <c r="AH1184" i="1" a="1"/>
  <c r="AH1184" i="1" s="1"/>
  <c r="AH1185" i="1" a="1"/>
  <c r="AH1185" i="1" s="1"/>
  <c r="AH1186" i="1" a="1"/>
  <c r="AH1186" i="1" s="1"/>
  <c r="AH1187" i="1" a="1"/>
  <c r="AH1187" i="1" s="1"/>
  <c r="AH1188" i="1" a="1"/>
  <c r="AH1188" i="1" s="1"/>
  <c r="AH1189" i="1" a="1"/>
  <c r="AH1189" i="1" s="1"/>
  <c r="AH1190" i="1" a="1"/>
  <c r="AH1190" i="1" s="1"/>
  <c r="AH1191" i="1" a="1"/>
  <c r="AH1191" i="1" s="1"/>
  <c r="AH1192" i="1" a="1"/>
  <c r="AH1192" i="1" s="1"/>
  <c r="AH1193" i="1" a="1"/>
  <c r="AH1193" i="1" s="1"/>
  <c r="AH1194" i="1" a="1"/>
  <c r="AH1194" i="1" s="1"/>
  <c r="AH1195" i="1" a="1"/>
  <c r="AH1195" i="1" s="1"/>
  <c r="AH1196" i="1" a="1"/>
  <c r="AH1196" i="1" s="1"/>
  <c r="AH1197" i="1" a="1"/>
  <c r="AH1197" i="1" s="1"/>
  <c r="AH1198" i="1" a="1"/>
  <c r="AH1198" i="1" s="1"/>
  <c r="AH1199" i="1" a="1"/>
  <c r="AH1199" i="1" s="1"/>
  <c r="AH1200" i="1" a="1"/>
  <c r="AH1200" i="1" s="1"/>
  <c r="AH1201" i="1" a="1"/>
  <c r="AH1201" i="1" s="1"/>
  <c r="AH1202" i="1" a="1"/>
  <c r="AH1202" i="1" s="1"/>
  <c r="AH1203" i="1" a="1"/>
  <c r="AH1203" i="1" s="1"/>
  <c r="AH1204" i="1" a="1"/>
  <c r="AH1204" i="1" s="1"/>
  <c r="AH1205" i="1" a="1"/>
  <c r="AH1205" i="1" s="1"/>
  <c r="AH1206" i="1" a="1"/>
  <c r="AH1206" i="1" s="1"/>
  <c r="AH1207" i="1" a="1"/>
  <c r="AH1207" i="1" s="1"/>
  <c r="AH1208" i="1" a="1"/>
  <c r="AH1208" i="1" s="1"/>
  <c r="AH1209" i="1" a="1"/>
  <c r="AH1209" i="1" s="1"/>
  <c r="AH1210" i="1" a="1"/>
  <c r="AH1210" i="1" s="1"/>
  <c r="AH1211" i="1" a="1"/>
  <c r="AH1211" i="1" s="1"/>
  <c r="AH1212" i="1" a="1"/>
  <c r="AH1212" i="1" s="1"/>
  <c r="AH1213" i="1" a="1"/>
  <c r="AH1213" i="1" s="1"/>
  <c r="AH1214" i="1" a="1"/>
  <c r="AH1214" i="1" s="1"/>
  <c r="AH1215" i="1" a="1"/>
  <c r="AH1215" i="1" s="1"/>
  <c r="AH1216" i="1" a="1"/>
  <c r="AH1216" i="1" s="1"/>
  <c r="AH1217" i="1" a="1"/>
  <c r="AH1217" i="1" s="1"/>
  <c r="AH1218" i="1" a="1"/>
  <c r="AH1218" i="1" s="1"/>
  <c r="AH1219" i="1" a="1"/>
  <c r="AH1219" i="1" s="1"/>
  <c r="AH1220" i="1" a="1"/>
  <c r="AH1220" i="1" s="1"/>
  <c r="AH1221" i="1" a="1"/>
  <c r="AH1221" i="1" s="1"/>
  <c r="AH1222" i="1" a="1"/>
  <c r="AH1222" i="1" s="1"/>
  <c r="AH1223" i="1" a="1"/>
  <c r="AH1223" i="1" s="1"/>
  <c r="AH1224" i="1" a="1"/>
  <c r="AH1224" i="1" s="1"/>
  <c r="AH1225" i="1" a="1"/>
  <c r="AH1225" i="1" s="1"/>
  <c r="AH1226" i="1" a="1"/>
  <c r="AH1226" i="1" s="1"/>
  <c r="AH1227" i="1" a="1"/>
  <c r="AH1227" i="1" s="1"/>
  <c r="AH1228" i="1" a="1"/>
  <c r="AH1228" i="1" s="1"/>
  <c r="AH1229" i="1" a="1"/>
  <c r="AH1229" i="1" s="1"/>
  <c r="AH1230" i="1" a="1"/>
  <c r="AH1230" i="1" s="1"/>
  <c r="AH1231" i="1" a="1"/>
  <c r="AH1231" i="1" s="1"/>
  <c r="AH1232" i="1" a="1"/>
  <c r="AH1232" i="1" s="1"/>
  <c r="AH1233" i="1" a="1"/>
  <c r="AH1233" i="1" s="1"/>
  <c r="AH1234" i="1" a="1"/>
  <c r="AH1234" i="1" s="1"/>
  <c r="AH1235" i="1" a="1"/>
  <c r="AH1235" i="1" s="1"/>
  <c r="AH1236" i="1" a="1"/>
  <c r="AH1236" i="1" s="1"/>
  <c r="AH1237" i="1" a="1"/>
  <c r="AH1237" i="1" s="1"/>
  <c r="AH1238" i="1" a="1"/>
  <c r="AH1238" i="1" s="1"/>
  <c r="AH1239" i="1" a="1"/>
  <c r="AH1239" i="1" s="1"/>
  <c r="AH1240" i="1" a="1"/>
  <c r="AH1240" i="1" s="1"/>
  <c r="AH1241" i="1" a="1"/>
  <c r="AH1241" i="1" s="1"/>
  <c r="AH1242" i="1" a="1"/>
  <c r="AH1242" i="1" s="1"/>
  <c r="AH1243" i="1" a="1"/>
  <c r="AH1243" i="1" s="1"/>
  <c r="AH1244" i="1" a="1"/>
  <c r="AH1244" i="1" s="1"/>
  <c r="AH1245" i="1" a="1"/>
  <c r="AH1245" i="1" s="1"/>
  <c r="AH1246" i="1" a="1"/>
  <c r="AH1246" i="1" s="1"/>
  <c r="AH1247" i="1" a="1"/>
  <c r="AH1247" i="1" s="1"/>
  <c r="AH1248" i="1" a="1"/>
  <c r="AH1248" i="1" s="1"/>
  <c r="AH1249" i="1" a="1"/>
  <c r="AH1249" i="1" s="1"/>
  <c r="AH1250" i="1" a="1"/>
  <c r="AH1250" i="1" s="1"/>
  <c r="AH1251" i="1" a="1"/>
  <c r="AH1251" i="1" s="1"/>
  <c r="AH1252" i="1" a="1"/>
  <c r="AH1252" i="1" s="1"/>
  <c r="AH1253" i="1" a="1"/>
  <c r="AH1253" i="1" s="1"/>
  <c r="AH1254" i="1" a="1"/>
  <c r="AH1254" i="1" s="1"/>
  <c r="AH1255" i="1" a="1"/>
  <c r="AH1255" i="1" s="1"/>
  <c r="AH1256" i="1" a="1"/>
  <c r="AH1256" i="1" s="1"/>
  <c r="AH1257" i="1" a="1"/>
  <c r="AH1257" i="1" s="1"/>
  <c r="AH1258" i="1" a="1"/>
  <c r="AH1258" i="1" s="1"/>
  <c r="AH1259" i="1" a="1"/>
  <c r="AH1259" i="1" s="1"/>
  <c r="AH1260" i="1" a="1"/>
  <c r="AH1260" i="1" s="1"/>
  <c r="AH1261" i="1" a="1"/>
  <c r="AH1261" i="1" s="1"/>
  <c r="AH1262" i="1" a="1"/>
  <c r="AH1262" i="1" s="1"/>
  <c r="AH1263" i="1" a="1"/>
  <c r="AH1263" i="1" s="1"/>
  <c r="AH1264" i="1" a="1"/>
  <c r="AH1264" i="1" s="1"/>
  <c r="AH1265" i="1" a="1"/>
  <c r="AH1265" i="1" s="1"/>
  <c r="AH1266" i="1" a="1"/>
  <c r="AH1266" i="1" s="1"/>
  <c r="AH1267" i="1" a="1"/>
  <c r="AH1267" i="1" s="1"/>
  <c r="AH1268" i="1" a="1"/>
  <c r="AH1268" i="1" s="1"/>
  <c r="AH1269" i="1" a="1"/>
  <c r="AH1269" i="1" s="1"/>
  <c r="AH1270" i="1" a="1"/>
  <c r="AH1270" i="1" s="1"/>
  <c r="AH1271" i="1" a="1"/>
  <c r="AH1271" i="1" s="1"/>
  <c r="AH1272" i="1" a="1"/>
  <c r="AH1272" i="1" s="1"/>
  <c r="AH1273" i="1" a="1"/>
  <c r="AH1273" i="1" s="1"/>
  <c r="AH1274" i="1" a="1"/>
  <c r="AH1274" i="1" s="1"/>
  <c r="AH1275" i="1" a="1"/>
  <c r="AH1275" i="1" s="1"/>
  <c r="AH1276" i="1" a="1"/>
  <c r="AH1276" i="1" s="1"/>
  <c r="AH1277" i="1" a="1"/>
  <c r="AH1277" i="1" s="1"/>
  <c r="AH1278" i="1" a="1"/>
  <c r="AH1278" i="1" s="1"/>
  <c r="AH1279" i="1" a="1"/>
  <c r="AH1279" i="1" s="1"/>
  <c r="AH1280" i="1" a="1"/>
  <c r="AH1280" i="1" s="1"/>
  <c r="AH1281" i="1" a="1"/>
  <c r="AH1281" i="1" s="1"/>
  <c r="AH1282" i="1" a="1"/>
  <c r="AH1282" i="1" s="1"/>
  <c r="AH1283" i="1" a="1"/>
  <c r="AH1283" i="1" s="1"/>
  <c r="AH1284" i="1" a="1"/>
  <c r="AH1284" i="1" s="1"/>
  <c r="AH1285" i="1" a="1"/>
  <c r="AH1285" i="1" s="1"/>
  <c r="AH1286" i="1" a="1"/>
  <c r="AH1286" i="1" s="1"/>
  <c r="AH1287" i="1" a="1"/>
  <c r="AH1287" i="1" s="1"/>
  <c r="AH1288" i="1" a="1"/>
  <c r="AH1288" i="1" s="1"/>
  <c r="AH1289" i="1" a="1"/>
  <c r="AH1289" i="1" s="1"/>
  <c r="AH1290" i="1" a="1"/>
  <c r="AH1290" i="1" s="1"/>
  <c r="AH1291" i="1" a="1"/>
  <c r="AH1291" i="1" s="1"/>
  <c r="AH1292" i="1" a="1"/>
  <c r="AH1292" i="1" s="1"/>
  <c r="AH1293" i="1" a="1"/>
  <c r="AH1293" i="1" s="1"/>
  <c r="AH1294" i="1" a="1"/>
  <c r="AH1294" i="1" s="1"/>
  <c r="AH1295" i="1" a="1"/>
  <c r="AH1295" i="1" s="1"/>
  <c r="AH1296" i="1" a="1"/>
  <c r="AH1296" i="1" s="1"/>
  <c r="AH1297" i="1" a="1"/>
  <c r="AH1297" i="1" s="1"/>
  <c r="AH1298" i="1" a="1"/>
  <c r="AH1298" i="1" s="1"/>
  <c r="AH1299" i="1" a="1"/>
  <c r="AH1299" i="1" s="1"/>
  <c r="AH1300" i="1" a="1"/>
  <c r="AH1300" i="1" s="1"/>
  <c r="AH1301" i="1" a="1"/>
  <c r="AH1301" i="1" s="1"/>
  <c r="AH1302" i="1" a="1"/>
  <c r="AH1302" i="1" s="1"/>
  <c r="AH1303" i="1" a="1"/>
  <c r="AH1303" i="1" s="1"/>
  <c r="AH1304" i="1" a="1"/>
  <c r="AH1304" i="1" s="1"/>
  <c r="AH1305" i="1" a="1"/>
  <c r="AH1305" i="1" s="1"/>
  <c r="AH1306" i="1" a="1"/>
  <c r="AH1306" i="1" s="1"/>
  <c r="AH1307" i="1" a="1"/>
  <c r="AH1307" i="1" s="1"/>
  <c r="AH1308" i="1" a="1"/>
  <c r="AH1308" i="1" s="1"/>
  <c r="AH1309" i="1" a="1"/>
  <c r="AH1309" i="1" s="1"/>
  <c r="AH1310" i="1" a="1"/>
  <c r="AH1310" i="1" s="1"/>
  <c r="AH1311" i="1" a="1"/>
  <c r="AH1311" i="1" s="1"/>
  <c r="AH1312" i="1" a="1"/>
  <c r="AH1312" i="1" s="1"/>
  <c r="AH1313" i="1" a="1"/>
  <c r="AH1313" i="1" s="1"/>
  <c r="AH1314" i="1" a="1"/>
  <c r="AH1314" i="1" s="1"/>
  <c r="AH1315" i="1" a="1"/>
  <c r="AH1315" i="1" s="1"/>
  <c r="AH1316" i="1" a="1"/>
  <c r="AH1316" i="1" s="1"/>
  <c r="AH1317" i="1" a="1"/>
  <c r="AH1317" i="1" s="1"/>
  <c r="AH1318" i="1" a="1"/>
  <c r="AH1318" i="1" s="1"/>
  <c r="AH1319" i="1" a="1"/>
  <c r="AH1319" i="1" s="1"/>
  <c r="AH1320" i="1" a="1"/>
  <c r="AH1320" i="1" s="1"/>
  <c r="AH1321" i="1" a="1"/>
  <c r="AH1321" i="1" s="1"/>
  <c r="AH1322" i="1" a="1"/>
  <c r="AH1322" i="1" s="1"/>
  <c r="AH1323" i="1" a="1"/>
  <c r="AH1323" i="1" s="1"/>
  <c r="AH1324" i="1" a="1"/>
  <c r="AH1324" i="1" s="1"/>
  <c r="AH1325" i="1" a="1"/>
  <c r="AH1325" i="1" s="1"/>
  <c r="AH1326" i="1" a="1"/>
  <c r="AH1326" i="1" s="1"/>
  <c r="AH1327" i="1" a="1"/>
  <c r="AH1327" i="1" s="1"/>
  <c r="AH1328" i="1" a="1"/>
  <c r="AH1328" i="1" s="1"/>
  <c r="AH1329" i="1" a="1"/>
  <c r="AH1329" i="1" s="1"/>
  <c r="AH1330" i="1" a="1"/>
  <c r="AH1330" i="1" s="1"/>
  <c r="AH1331" i="1" a="1"/>
  <c r="AH1331" i="1" s="1"/>
  <c r="AH1332" i="1" a="1"/>
  <c r="AH1332" i="1" s="1"/>
  <c r="AH1333" i="1" a="1"/>
  <c r="AH1333" i="1" s="1"/>
  <c r="AH1334" i="1" a="1"/>
  <c r="AH1334" i="1" s="1"/>
  <c r="AH1335" i="1" a="1"/>
  <c r="AH1335" i="1" s="1"/>
  <c r="AH1336" i="1" a="1"/>
  <c r="AH1336" i="1" s="1"/>
  <c r="AH1337" i="1" a="1"/>
  <c r="AH1337" i="1" s="1"/>
  <c r="AH1338" i="1" a="1"/>
  <c r="AH1338" i="1" s="1"/>
  <c r="AH1339" i="1" a="1"/>
  <c r="AH1339" i="1" s="1"/>
  <c r="AH1340" i="1" a="1"/>
  <c r="AH1340" i="1" s="1"/>
  <c r="AH1341" i="1" a="1"/>
  <c r="AH1341" i="1" s="1"/>
  <c r="AH1342" i="1" a="1"/>
  <c r="AH1342" i="1" s="1"/>
  <c r="AH1343" i="1" a="1"/>
  <c r="AH1343" i="1" s="1"/>
  <c r="AH1344" i="1" a="1"/>
  <c r="AH1344" i="1" s="1"/>
  <c r="AH1345" i="1" a="1"/>
  <c r="AH1345" i="1" s="1"/>
  <c r="AH1346" i="1" a="1"/>
  <c r="AH1346" i="1" s="1"/>
  <c r="AH1347" i="1" a="1"/>
  <c r="AH1347" i="1" s="1"/>
  <c r="AH1348" i="1" a="1"/>
  <c r="AH1348" i="1" s="1"/>
  <c r="AH1349" i="1" a="1"/>
  <c r="AH1349" i="1" s="1"/>
  <c r="AH1350" i="1" a="1"/>
  <c r="AH1350" i="1" s="1"/>
  <c r="AH1351" i="1" a="1"/>
  <c r="AH1351" i="1" s="1"/>
  <c r="AH1352" i="1" a="1"/>
  <c r="AH1352" i="1" s="1"/>
  <c r="AH1353" i="1" a="1"/>
  <c r="AH1353" i="1" s="1"/>
  <c r="AH1354" i="1" a="1"/>
  <c r="AH1354" i="1" s="1"/>
  <c r="AH1355" i="1" a="1"/>
  <c r="AH1355" i="1" s="1"/>
  <c r="AH1356" i="1" a="1"/>
  <c r="AH1356" i="1" s="1"/>
  <c r="AH1357" i="1" a="1"/>
  <c r="AH1357" i="1" s="1"/>
  <c r="AH1358" i="1" a="1"/>
  <c r="AH1358" i="1" s="1"/>
  <c r="AH1359" i="1" a="1"/>
  <c r="AH1359" i="1" s="1"/>
  <c r="AH1360" i="1" a="1"/>
  <c r="AH1360" i="1" s="1"/>
  <c r="AH1361" i="1" a="1"/>
  <c r="AH1361" i="1" s="1"/>
  <c r="AH1362" i="1" a="1"/>
  <c r="AH1362" i="1" s="1"/>
  <c r="AH1363" i="1" a="1"/>
  <c r="AH1363" i="1" s="1"/>
  <c r="AH1364" i="1" a="1"/>
  <c r="AH1364" i="1" s="1"/>
  <c r="AH1365" i="1" a="1"/>
  <c r="AH1365" i="1" s="1"/>
  <c r="AH1366" i="1" a="1"/>
  <c r="AH1366" i="1" s="1"/>
  <c r="AH1367" i="1" a="1"/>
  <c r="AH1367" i="1" s="1"/>
  <c r="AH1368" i="1" a="1"/>
  <c r="AH1368" i="1" s="1"/>
  <c r="AH1369" i="1" a="1"/>
  <c r="AH1369" i="1" s="1"/>
  <c r="AH1370" i="1" a="1"/>
  <c r="AH1370" i="1" s="1"/>
  <c r="AH1371" i="1" a="1"/>
  <c r="AH1371" i="1" s="1"/>
  <c r="AH1372" i="1" a="1"/>
  <c r="AH1372" i="1" s="1"/>
  <c r="AH1373" i="1" a="1"/>
  <c r="AH1373" i="1" s="1"/>
  <c r="AH1374" i="1" a="1"/>
  <c r="AH1374" i="1" s="1"/>
  <c r="AH1375" i="1" a="1"/>
  <c r="AH1375" i="1" s="1"/>
  <c r="AH1376" i="1" a="1"/>
  <c r="AH1376" i="1" s="1"/>
  <c r="AH1377" i="1" a="1"/>
  <c r="AH1377" i="1" s="1"/>
  <c r="AH1378" i="1" a="1"/>
  <c r="AH1378" i="1" s="1"/>
  <c r="AH1379" i="1" a="1"/>
  <c r="AH1379" i="1" s="1"/>
  <c r="AH1380" i="1" a="1"/>
  <c r="AH1380" i="1" s="1"/>
  <c r="AH1381" i="1" a="1"/>
  <c r="AH1381" i="1" s="1"/>
  <c r="AH1382" i="1" a="1"/>
  <c r="AH1382" i="1" s="1"/>
  <c r="AH1383" i="1" a="1"/>
  <c r="AH1383" i="1" s="1"/>
  <c r="AH1384" i="1" a="1"/>
  <c r="AH1384" i="1" s="1"/>
  <c r="AH1385" i="1" a="1"/>
  <c r="AH1385" i="1" s="1"/>
  <c r="AH1386" i="1" a="1"/>
  <c r="AH1386" i="1" s="1"/>
  <c r="AH1387" i="1" a="1"/>
  <c r="AH1387" i="1" s="1"/>
  <c r="AH1388" i="1" a="1"/>
  <c r="AH1388" i="1" s="1"/>
  <c r="AH1389" i="1" a="1"/>
  <c r="AH1389" i="1" s="1"/>
  <c r="AH1390" i="1" a="1"/>
  <c r="AH1390" i="1" s="1"/>
  <c r="AH1391" i="1" a="1"/>
  <c r="AH1391" i="1" s="1"/>
  <c r="AH1392" i="1" a="1"/>
  <c r="AH1392" i="1" s="1"/>
  <c r="AH1393" i="1" a="1"/>
  <c r="AH1393" i="1" s="1"/>
  <c r="AH1394" i="1" a="1"/>
  <c r="AH1394" i="1" s="1"/>
  <c r="AH1395" i="1" a="1"/>
  <c r="AH1395" i="1" s="1"/>
  <c r="AH1396" i="1" a="1"/>
  <c r="AH1396" i="1" s="1"/>
  <c r="AH1397" i="1" a="1"/>
  <c r="AH1397" i="1" s="1"/>
  <c r="AH1398" i="1" a="1"/>
  <c r="AH1398" i="1" s="1"/>
  <c r="AH1399" i="1" a="1"/>
  <c r="AH1399" i="1" s="1"/>
  <c r="AH1400" i="1" a="1"/>
  <c r="AH1400" i="1" s="1"/>
  <c r="AH1401" i="1" a="1"/>
  <c r="AH1401" i="1" s="1"/>
  <c r="AH1402" i="1" a="1"/>
  <c r="AH1402" i="1" s="1"/>
  <c r="AH1403" i="1" a="1"/>
  <c r="AH1403" i="1" s="1"/>
  <c r="AH1404" i="1" a="1"/>
  <c r="AH1404" i="1" s="1"/>
  <c r="AH1405" i="1" a="1"/>
  <c r="AH1405" i="1" s="1"/>
  <c r="AH1406" i="1" a="1"/>
  <c r="AH1406" i="1" s="1"/>
  <c r="AH1407" i="1" a="1"/>
  <c r="AH1407" i="1" s="1"/>
  <c r="AH1408" i="1" a="1"/>
  <c r="AH1408" i="1" s="1"/>
  <c r="AH1409" i="1" a="1"/>
  <c r="AH1409" i="1" s="1"/>
  <c r="AH1410" i="1" a="1"/>
  <c r="AH1410" i="1" s="1"/>
  <c r="AH1411" i="1" a="1"/>
  <c r="AH1411" i="1" s="1"/>
  <c r="AH1412" i="1" a="1"/>
  <c r="AH1412" i="1" s="1"/>
  <c r="AH1413" i="1" a="1"/>
  <c r="AH1413" i="1" s="1"/>
  <c r="AH1414" i="1" a="1"/>
  <c r="AH1414" i="1" s="1"/>
  <c r="AH1415" i="1" a="1"/>
  <c r="AH1415" i="1" s="1"/>
  <c r="AH1416" i="1" a="1"/>
  <c r="AH1416" i="1" s="1"/>
  <c r="AH1417" i="1" a="1"/>
  <c r="AH1417" i="1" s="1"/>
  <c r="AH1418" i="1" a="1"/>
  <c r="AH1418" i="1" s="1"/>
  <c r="AH1419" i="1" a="1"/>
  <c r="AH1419" i="1" s="1"/>
  <c r="AH1420" i="1" a="1"/>
  <c r="AH1420" i="1" s="1"/>
  <c r="AH1421" i="1" a="1"/>
  <c r="AH1421" i="1" s="1"/>
  <c r="AH1422" i="1" a="1"/>
  <c r="AH1422" i="1" s="1"/>
  <c r="AH1423" i="1" a="1"/>
  <c r="AH1423" i="1" s="1"/>
  <c r="AH1424" i="1" a="1"/>
  <c r="AH1424" i="1" s="1"/>
  <c r="AH1425" i="1" a="1"/>
  <c r="AH1425" i="1" s="1"/>
  <c r="AH1426" i="1" a="1"/>
  <c r="AH1426" i="1" s="1"/>
  <c r="AH1427" i="1" a="1"/>
  <c r="AH1427" i="1" s="1"/>
  <c r="AH1428" i="1" a="1"/>
  <c r="AH1428" i="1" s="1"/>
  <c r="AH1429" i="1" a="1"/>
  <c r="AH1429" i="1" s="1"/>
  <c r="AH1430" i="1" a="1"/>
  <c r="AH1430" i="1" s="1"/>
  <c r="AH1431" i="1" a="1"/>
  <c r="AH1431" i="1" s="1"/>
  <c r="AH1432" i="1" a="1"/>
  <c r="AH1432" i="1" s="1"/>
  <c r="AH1433" i="1" a="1"/>
  <c r="AH1433" i="1" s="1"/>
  <c r="AH1434" i="1" a="1"/>
  <c r="AH1434" i="1" s="1"/>
  <c r="AH1435" i="1" a="1"/>
  <c r="AH1435" i="1" s="1"/>
  <c r="AH1436" i="1" a="1"/>
  <c r="AH1436" i="1" s="1"/>
  <c r="AH1437" i="1" a="1"/>
  <c r="AH1437" i="1" s="1"/>
  <c r="AH1438" i="1" a="1"/>
  <c r="AH1438" i="1" s="1"/>
  <c r="AH1439" i="1" a="1"/>
  <c r="AH1439" i="1" s="1"/>
  <c r="AH1440" i="1" a="1"/>
  <c r="AH1440" i="1" s="1"/>
  <c r="AH1441" i="1" a="1"/>
  <c r="AH1441" i="1" s="1"/>
  <c r="AH1442" i="1" a="1"/>
  <c r="AH1442" i="1" s="1"/>
  <c r="AH1443" i="1" a="1"/>
  <c r="AH1443" i="1" s="1"/>
  <c r="AH1444" i="1" a="1"/>
  <c r="AH1444" i="1" s="1"/>
  <c r="AH1445" i="1" a="1"/>
  <c r="AH1445" i="1" s="1"/>
  <c r="AH1446" i="1" a="1"/>
  <c r="AH1446" i="1" s="1"/>
  <c r="AH1447" i="1" a="1"/>
  <c r="AH1447" i="1" s="1"/>
  <c r="AH1448" i="1" a="1"/>
  <c r="AH1448" i="1" s="1"/>
  <c r="AH1449" i="1" a="1"/>
  <c r="AH1449" i="1" s="1"/>
  <c r="AH1450" i="1" a="1"/>
  <c r="AH1450" i="1" s="1"/>
  <c r="AH1451" i="1" a="1"/>
  <c r="AH1451" i="1" s="1"/>
  <c r="AH1452" i="1" a="1"/>
  <c r="AH1452" i="1" s="1"/>
  <c r="AH1453" i="1" a="1"/>
  <c r="AH1453" i="1" s="1"/>
  <c r="AH1454" i="1" a="1"/>
  <c r="AH1454" i="1" s="1"/>
  <c r="AH1455" i="1" a="1"/>
  <c r="AH1455" i="1" s="1"/>
  <c r="AH1456" i="1" a="1"/>
  <c r="AH1456" i="1" s="1"/>
  <c r="AH1457" i="1" a="1"/>
  <c r="AH1457" i="1" s="1"/>
  <c r="AH1458" i="1" a="1"/>
  <c r="AH1458" i="1" s="1"/>
  <c r="AH1459" i="1" a="1"/>
  <c r="AH1459" i="1" s="1"/>
  <c r="AH1460" i="1" a="1"/>
  <c r="AH1460" i="1" s="1"/>
  <c r="AH1461" i="1" a="1"/>
  <c r="AH1461" i="1" s="1"/>
  <c r="AH1462" i="1" a="1"/>
  <c r="AH1462" i="1" s="1"/>
  <c r="AH1463" i="1" a="1"/>
  <c r="AH1463" i="1" s="1"/>
  <c r="AH1464" i="1" a="1"/>
  <c r="AH1464" i="1" s="1"/>
  <c r="AH1465" i="1" a="1"/>
  <c r="AH1465" i="1" s="1"/>
  <c r="AH1466" i="1" a="1"/>
  <c r="AH1466" i="1" s="1"/>
  <c r="AH1467" i="1" a="1"/>
  <c r="AH1467" i="1" s="1"/>
  <c r="AH1468" i="1" a="1"/>
  <c r="AH1468" i="1" s="1"/>
  <c r="AH1469" i="1" a="1"/>
  <c r="AH1469" i="1" s="1"/>
  <c r="AH1470" i="1" a="1"/>
  <c r="AH1470" i="1" s="1"/>
  <c r="AH1471" i="1" a="1"/>
  <c r="AH1471" i="1" s="1"/>
  <c r="AH1472" i="1" a="1"/>
  <c r="AH1472" i="1" s="1"/>
  <c r="AH1473" i="1" a="1"/>
  <c r="AH1473" i="1" s="1"/>
  <c r="AH1474" i="1" a="1"/>
  <c r="AH1474" i="1" s="1"/>
  <c r="AH1475" i="1" a="1"/>
  <c r="AH1475" i="1" s="1"/>
  <c r="AH1476" i="1" a="1"/>
  <c r="AH1476" i="1" s="1"/>
  <c r="AH1477" i="1" a="1"/>
  <c r="AH1477" i="1" s="1"/>
  <c r="AH1478" i="1" a="1"/>
  <c r="AH1478" i="1" s="1"/>
  <c r="AH1479" i="1" a="1"/>
  <c r="AH1479" i="1" s="1"/>
  <c r="AH1480" i="1" a="1"/>
  <c r="AH1480" i="1" s="1"/>
  <c r="AH1481" i="1" a="1"/>
  <c r="AH1481" i="1" s="1"/>
  <c r="AH1482" i="1" a="1"/>
  <c r="AH1482" i="1" s="1"/>
  <c r="AH1483" i="1" a="1"/>
  <c r="AH1483" i="1" s="1"/>
  <c r="AH1484" i="1" a="1"/>
  <c r="AH1484" i="1" s="1"/>
  <c r="AH1485" i="1" a="1"/>
  <c r="AH1485" i="1" s="1"/>
  <c r="AH1486" i="1" a="1"/>
  <c r="AH1486" i="1" s="1"/>
  <c r="AH1487" i="1" a="1"/>
  <c r="AH1487" i="1" s="1"/>
  <c r="AH1488" i="1" a="1"/>
  <c r="AH1488" i="1" s="1"/>
  <c r="AH1489" i="1" a="1"/>
  <c r="AH1489" i="1" s="1"/>
  <c r="AH1490" i="1" a="1"/>
  <c r="AH1490" i="1" s="1"/>
  <c r="AH1491" i="1" a="1"/>
  <c r="AH1491" i="1" s="1"/>
  <c r="AH1492" i="1" a="1"/>
  <c r="AH1492" i="1" s="1"/>
  <c r="AH1493" i="1" a="1"/>
  <c r="AH1493" i="1" s="1"/>
  <c r="AH1494" i="1" a="1"/>
  <c r="AH1494" i="1" s="1"/>
  <c r="AH1495" i="1" a="1"/>
  <c r="AH1495" i="1" s="1"/>
  <c r="AH1496" i="1" a="1"/>
  <c r="AH1496" i="1" s="1"/>
  <c r="AH1497" i="1" a="1"/>
  <c r="AH1497" i="1" s="1"/>
  <c r="AH1498" i="1" a="1"/>
  <c r="AH1498" i="1" s="1"/>
  <c r="AH1499" i="1" a="1"/>
  <c r="AH1499" i="1" s="1"/>
  <c r="AH1500" i="1" a="1"/>
  <c r="AH1500" i="1" s="1"/>
  <c r="AH1501" i="1" a="1"/>
  <c r="AH1501" i="1" s="1"/>
  <c r="AH1502" i="1" a="1"/>
  <c r="AH1502" i="1" s="1"/>
  <c r="AH1503" i="1" a="1"/>
  <c r="AH1503" i="1" s="1"/>
  <c r="AH1504" i="1" a="1"/>
  <c r="AH1504" i="1" s="1"/>
  <c r="AH1505" i="1" a="1"/>
  <c r="AH1505" i="1" s="1"/>
  <c r="AH1506" i="1" a="1"/>
  <c r="AH1506" i="1" s="1"/>
  <c r="AH1507" i="1" a="1"/>
  <c r="AH1507" i="1" s="1"/>
  <c r="AH1508" i="1" a="1"/>
  <c r="AH1508" i="1" s="1"/>
  <c r="AH1509" i="1" a="1"/>
  <c r="AH1509" i="1" s="1"/>
  <c r="AH1510" i="1" a="1"/>
  <c r="AH1510" i="1" s="1"/>
  <c r="AH1511" i="1" a="1"/>
  <c r="AH1511" i="1" s="1"/>
  <c r="AH1512" i="1" a="1"/>
  <c r="AH1512" i="1" s="1"/>
  <c r="AH1513" i="1" a="1"/>
  <c r="AH1513" i="1" s="1"/>
  <c r="AH1514" i="1" a="1"/>
  <c r="AH1514" i="1" s="1"/>
  <c r="AH1515" i="1" a="1"/>
  <c r="AH1515" i="1" s="1"/>
  <c r="AH1516" i="1" a="1"/>
  <c r="AH1516" i="1" s="1"/>
  <c r="AH1517" i="1" a="1"/>
  <c r="AH1517" i="1" s="1"/>
  <c r="AH1518" i="1" a="1"/>
  <c r="AH1518" i="1" s="1"/>
  <c r="AH1519" i="1" a="1"/>
  <c r="AH1519" i="1" s="1"/>
  <c r="AH1520" i="1" a="1"/>
  <c r="AH1520" i="1" s="1"/>
  <c r="AH1521" i="1" a="1"/>
  <c r="AH1521" i="1" s="1"/>
  <c r="AH1522" i="1" a="1"/>
  <c r="AH1522" i="1" s="1"/>
  <c r="AH1523" i="1" a="1"/>
  <c r="AH1523" i="1" s="1"/>
  <c r="AH1524" i="1" a="1"/>
  <c r="AH1524" i="1" s="1"/>
  <c r="AH1525" i="1" a="1"/>
  <c r="AH1525" i="1" s="1"/>
  <c r="AH1526" i="1" a="1"/>
  <c r="AH1526" i="1" s="1"/>
  <c r="AH1527" i="1" a="1"/>
  <c r="AH1527" i="1" s="1"/>
  <c r="AH1528" i="1" a="1"/>
  <c r="AH1528" i="1" s="1"/>
  <c r="AH1529" i="1" a="1"/>
  <c r="AH1529" i="1" s="1"/>
  <c r="AH1530" i="1" a="1"/>
  <c r="AH1530" i="1" s="1"/>
  <c r="AH1531" i="1" a="1"/>
  <c r="AH1531" i="1" s="1"/>
  <c r="AH1532" i="1" a="1"/>
  <c r="AH1532" i="1" s="1"/>
  <c r="AH1533" i="1" a="1"/>
  <c r="AH1533" i="1" s="1"/>
  <c r="AH1534" i="1" a="1"/>
  <c r="AH1534" i="1" s="1"/>
  <c r="AH1535" i="1" a="1"/>
  <c r="AH1535" i="1" s="1"/>
  <c r="AH1536" i="1" a="1"/>
  <c r="AH1536" i="1" s="1"/>
  <c r="AH1537" i="1" a="1"/>
  <c r="AH1537" i="1" s="1"/>
  <c r="AH1538" i="1" a="1"/>
  <c r="AH1538" i="1" s="1"/>
  <c r="AH1539" i="1" a="1"/>
  <c r="AH1539" i="1" s="1"/>
  <c r="AH1540" i="1" a="1"/>
  <c r="AH1540" i="1" s="1"/>
  <c r="AH1541" i="1" a="1"/>
  <c r="AH1541" i="1" s="1"/>
  <c r="AH1542" i="1" a="1"/>
  <c r="AH1542" i="1" s="1"/>
  <c r="AH1543" i="1" a="1"/>
  <c r="AH1543" i="1" s="1"/>
  <c r="AH1544" i="1" a="1"/>
  <c r="AH1544" i="1" s="1"/>
  <c r="AH1545" i="1" a="1"/>
  <c r="AH1545" i="1" s="1"/>
  <c r="AH1546" i="1" a="1"/>
  <c r="AH1546" i="1" s="1"/>
  <c r="AH1547" i="1" a="1"/>
  <c r="AH1547" i="1" s="1"/>
  <c r="AH1548" i="1" a="1"/>
  <c r="AH1548" i="1" s="1"/>
  <c r="AH1549" i="1" a="1"/>
  <c r="AH1549" i="1" s="1"/>
  <c r="AH1550" i="1" a="1"/>
  <c r="AH1550" i="1" s="1"/>
  <c r="AH1551" i="1" a="1"/>
  <c r="AH1551" i="1" s="1"/>
  <c r="AH1552" i="1" a="1"/>
  <c r="AH1552" i="1" s="1"/>
  <c r="AH1553" i="1" a="1"/>
  <c r="AH1553" i="1" s="1"/>
  <c r="AH1554" i="1" a="1"/>
  <c r="AH1554" i="1" s="1"/>
  <c r="AH1555" i="1" a="1"/>
  <c r="AH1555" i="1" s="1"/>
  <c r="AH1556" i="1" a="1"/>
  <c r="AH1556" i="1" s="1"/>
  <c r="AH1557" i="1" a="1"/>
  <c r="AH1557" i="1" s="1"/>
  <c r="AH1558" i="1" a="1"/>
  <c r="AH1558" i="1" s="1"/>
  <c r="AH1559" i="1" a="1"/>
  <c r="AH1559" i="1" s="1"/>
  <c r="AH1560" i="1" a="1"/>
  <c r="AH1560" i="1" s="1"/>
  <c r="AH1561" i="1" a="1"/>
  <c r="AH1561" i="1" s="1"/>
  <c r="AH1562" i="1" a="1"/>
  <c r="AH1562" i="1" s="1"/>
  <c r="AH1563" i="1" a="1"/>
  <c r="AH1563" i="1" s="1"/>
  <c r="AH1564" i="1" a="1"/>
  <c r="AH1564" i="1" s="1"/>
  <c r="AH1565" i="1" a="1"/>
  <c r="AH1565" i="1" s="1"/>
  <c r="AH1566" i="1" a="1"/>
  <c r="AH1566" i="1" s="1"/>
  <c r="AH1567" i="1" a="1"/>
  <c r="AH1567" i="1" s="1"/>
  <c r="AH1568" i="1" a="1"/>
  <c r="AH1568" i="1" s="1"/>
  <c r="AH1569" i="1" a="1"/>
  <c r="AH1569" i="1" s="1"/>
  <c r="AH1570" i="1" a="1"/>
  <c r="AH1570" i="1" s="1"/>
  <c r="AH1571" i="1" a="1"/>
  <c r="AH1571" i="1" s="1"/>
  <c r="AH1572" i="1" a="1"/>
  <c r="AH1572" i="1" s="1"/>
  <c r="AH1573" i="1" a="1"/>
  <c r="AH1573" i="1" s="1"/>
  <c r="AH1574" i="1" a="1"/>
  <c r="AH1574" i="1" s="1"/>
  <c r="AH1575" i="1" a="1"/>
  <c r="AH1575" i="1" s="1"/>
  <c r="AH1576" i="1" a="1"/>
  <c r="AH1576" i="1" s="1"/>
  <c r="AH1577" i="1" a="1"/>
  <c r="AH1577" i="1" s="1"/>
  <c r="AH1578" i="1" a="1"/>
  <c r="AH1578" i="1" s="1"/>
  <c r="AH1579" i="1" a="1"/>
  <c r="AH1579" i="1" s="1"/>
  <c r="AH1580" i="1" a="1"/>
  <c r="AH1580" i="1" s="1"/>
  <c r="AH1581" i="1" a="1"/>
  <c r="AH1581" i="1" s="1"/>
  <c r="AH1582" i="1" a="1"/>
  <c r="AH1582" i="1" s="1"/>
  <c r="AH1583" i="1" a="1"/>
  <c r="AH1583" i="1" s="1"/>
  <c r="AH1584" i="1" a="1"/>
  <c r="AH1584" i="1" s="1"/>
  <c r="AH1585" i="1" a="1"/>
  <c r="AH1585" i="1" s="1"/>
  <c r="AH1586" i="1" a="1"/>
  <c r="AH1586" i="1" s="1"/>
  <c r="AH1587" i="1" a="1"/>
  <c r="AH1587" i="1" s="1"/>
  <c r="AH1588" i="1" a="1"/>
  <c r="AH1588" i="1" s="1"/>
  <c r="AH1589" i="1" a="1"/>
  <c r="AH1589" i="1" s="1"/>
  <c r="AH1590" i="1" a="1"/>
  <c r="AH1590" i="1" s="1"/>
  <c r="AH1591" i="1" a="1"/>
  <c r="AH1591" i="1" s="1"/>
  <c r="AH1592" i="1" a="1"/>
  <c r="AH1592" i="1" s="1"/>
  <c r="AH1593" i="1" a="1"/>
  <c r="AH1593" i="1" s="1"/>
  <c r="AH1594" i="1" a="1"/>
  <c r="AH1594" i="1" s="1"/>
  <c r="AH1595" i="1" a="1"/>
  <c r="AH1595" i="1" s="1"/>
  <c r="AH1596" i="1" a="1"/>
  <c r="AH1596" i="1" s="1"/>
  <c r="AH1597" i="1" a="1"/>
  <c r="AH1597" i="1" s="1"/>
  <c r="AH1598" i="1" a="1"/>
  <c r="AH1598" i="1" s="1"/>
  <c r="AH1599" i="1" a="1"/>
  <c r="AH1599" i="1" s="1"/>
  <c r="AH1600" i="1" a="1"/>
  <c r="AH1600" i="1" s="1"/>
  <c r="AH1601" i="1" a="1"/>
  <c r="AH1601" i="1" s="1"/>
  <c r="AH1602" i="1" a="1"/>
  <c r="AH1602" i="1" s="1"/>
  <c r="AH1603" i="1" a="1"/>
  <c r="AH1603" i="1" s="1"/>
  <c r="AH1604" i="1" a="1"/>
  <c r="AH1604" i="1" s="1"/>
  <c r="AH1605" i="1" a="1"/>
  <c r="AH1605" i="1" s="1"/>
  <c r="AH1606" i="1" a="1"/>
  <c r="AH1606" i="1" s="1"/>
  <c r="AH1607" i="1" a="1"/>
  <c r="AH1607" i="1" s="1"/>
  <c r="AH1608" i="1" a="1"/>
  <c r="AH1608" i="1" s="1"/>
  <c r="AH1609" i="1" a="1"/>
  <c r="AH1609" i="1" s="1"/>
  <c r="AH1610" i="1" a="1"/>
  <c r="AH1610" i="1" s="1"/>
  <c r="AH1611" i="1" a="1"/>
  <c r="AH1611" i="1" s="1"/>
  <c r="AH1612" i="1" a="1"/>
  <c r="AH1612" i="1" s="1"/>
  <c r="AH1613" i="1" a="1"/>
  <c r="AH1613" i="1" s="1"/>
  <c r="AH1614" i="1" a="1"/>
  <c r="AH1614" i="1" s="1"/>
  <c r="AH1615" i="1" a="1"/>
  <c r="AH1615" i="1" s="1"/>
  <c r="AH1616" i="1" a="1"/>
  <c r="AH1616" i="1" s="1"/>
  <c r="AH1617" i="1" a="1"/>
  <c r="AH1617" i="1" s="1"/>
  <c r="AH1618" i="1" a="1"/>
  <c r="AH1618" i="1" s="1"/>
  <c r="AH1619" i="1" a="1"/>
  <c r="AH1619" i="1" s="1"/>
  <c r="AH1620" i="1" a="1"/>
  <c r="AH1620" i="1" s="1"/>
  <c r="AH1621" i="1" a="1"/>
  <c r="AH1621" i="1" s="1"/>
  <c r="AH1622" i="1" a="1"/>
  <c r="AH1622" i="1" s="1"/>
  <c r="AH1623" i="1" a="1"/>
  <c r="AH1623" i="1" s="1"/>
  <c r="AH1624" i="1" a="1"/>
  <c r="AH1624" i="1" s="1"/>
  <c r="AH1625" i="1" a="1"/>
  <c r="AH1625" i="1" s="1"/>
  <c r="AH1626" i="1" a="1"/>
  <c r="AH1626" i="1" s="1"/>
  <c r="AH1627" i="1" a="1"/>
  <c r="AH1627" i="1" s="1"/>
  <c r="AH1628" i="1" a="1"/>
  <c r="AH1628" i="1" s="1"/>
  <c r="AH1629" i="1" a="1"/>
  <c r="AH1629" i="1" s="1"/>
  <c r="AH1630" i="1" a="1"/>
  <c r="AH1630" i="1" s="1"/>
  <c r="AH1631" i="1" a="1"/>
  <c r="AH1631" i="1" s="1"/>
  <c r="AH1632" i="1" a="1"/>
  <c r="AH1632" i="1" s="1"/>
  <c r="AH1633" i="1" a="1"/>
  <c r="AH1633" i="1" s="1"/>
  <c r="AH1634" i="1" a="1"/>
  <c r="AH1634" i="1" s="1"/>
  <c r="AH1635" i="1" a="1"/>
  <c r="AH1635" i="1" s="1"/>
  <c r="AH1636" i="1" a="1"/>
  <c r="AH1636" i="1" s="1"/>
  <c r="AH1637" i="1" a="1"/>
  <c r="AH1637" i="1" s="1"/>
  <c r="AH1638" i="1" a="1"/>
  <c r="AH1638" i="1" s="1"/>
  <c r="AH1639" i="1" a="1"/>
  <c r="AH1639" i="1" s="1"/>
  <c r="AH1640" i="1" a="1"/>
  <c r="AH1640" i="1" s="1"/>
  <c r="AH1641" i="1" a="1"/>
  <c r="AH1641" i="1" s="1"/>
  <c r="AH1642" i="1" a="1"/>
  <c r="AH1642" i="1" s="1"/>
  <c r="AH1643" i="1" a="1"/>
  <c r="AH1643" i="1" s="1"/>
  <c r="AH1644" i="1" a="1"/>
  <c r="AH1644" i="1" s="1"/>
  <c r="AH1645" i="1" a="1"/>
  <c r="AH1645" i="1" s="1"/>
  <c r="AH1646" i="1" a="1"/>
  <c r="AH1646" i="1" s="1"/>
  <c r="AH1647" i="1" a="1"/>
  <c r="AH1647" i="1" s="1"/>
  <c r="AH1648" i="1" a="1"/>
  <c r="AH1648" i="1" s="1"/>
  <c r="AH1649" i="1" a="1"/>
  <c r="AH1649" i="1" s="1"/>
  <c r="AH1650" i="1" a="1"/>
  <c r="AH1650" i="1" s="1"/>
  <c r="AH1651" i="1" a="1"/>
  <c r="AH1651" i="1" s="1"/>
  <c r="AH1652" i="1" a="1"/>
  <c r="AH1652" i="1" s="1"/>
  <c r="AH1653" i="1" a="1"/>
  <c r="AH1653" i="1" s="1"/>
  <c r="AH1654" i="1" a="1"/>
  <c r="AH1654" i="1" s="1"/>
  <c r="AH1655" i="1" a="1"/>
  <c r="AH1655" i="1" s="1"/>
  <c r="AH1656" i="1" a="1"/>
  <c r="AH1656" i="1" s="1"/>
  <c r="AH1657" i="1" a="1"/>
  <c r="AH1657" i="1" s="1"/>
  <c r="AH1658" i="1" a="1"/>
  <c r="AH1658" i="1" s="1"/>
  <c r="AH1659" i="1" a="1"/>
  <c r="AH1659" i="1" s="1"/>
  <c r="AH1660" i="1" a="1"/>
  <c r="AH1660" i="1" s="1"/>
  <c r="AH1661" i="1" a="1"/>
  <c r="AH1661" i="1" s="1"/>
  <c r="AH1662" i="1" a="1"/>
  <c r="AH1662" i="1" s="1"/>
  <c r="AH1663" i="1" a="1"/>
  <c r="AH1663" i="1" s="1"/>
  <c r="AH1664" i="1" a="1"/>
  <c r="AH1664" i="1" s="1"/>
  <c r="AH1665" i="1" a="1"/>
  <c r="AH1665" i="1" s="1"/>
  <c r="AH1666" i="1" a="1"/>
  <c r="AH1666" i="1" s="1"/>
  <c r="AH1667" i="1" a="1"/>
  <c r="AH1667" i="1" s="1"/>
  <c r="AH1668" i="1" a="1"/>
  <c r="AH1668" i="1" s="1"/>
  <c r="AH1669" i="1" a="1"/>
  <c r="AH1669" i="1" s="1"/>
  <c r="AH1670" i="1" a="1"/>
  <c r="AH1670" i="1" s="1"/>
  <c r="AH1671" i="1" a="1"/>
  <c r="AH1671" i="1" s="1"/>
  <c r="AH1672" i="1" a="1"/>
  <c r="AH1672" i="1" s="1"/>
  <c r="AH1673" i="1" a="1"/>
  <c r="AH1673" i="1" s="1"/>
  <c r="AH1674" i="1" a="1"/>
  <c r="AH1674" i="1" s="1"/>
  <c r="AH1675" i="1" a="1"/>
  <c r="AH1675" i="1" s="1"/>
  <c r="AH1676" i="1" a="1"/>
  <c r="AH1676" i="1" s="1"/>
  <c r="AH1677" i="1" a="1"/>
  <c r="AH1677" i="1" s="1"/>
  <c r="AH1678" i="1" a="1"/>
  <c r="AH1678" i="1" s="1"/>
  <c r="AH1679" i="1" a="1"/>
  <c r="AH1679" i="1" s="1"/>
  <c r="AH1680" i="1" a="1"/>
  <c r="AH1680" i="1" s="1"/>
  <c r="AH1681" i="1" a="1"/>
  <c r="AH1681" i="1" s="1"/>
  <c r="AH1682" i="1" a="1"/>
  <c r="AH1682" i="1" s="1"/>
  <c r="AH1683" i="1" a="1"/>
  <c r="AH1683" i="1" s="1"/>
  <c r="AH1684" i="1" a="1"/>
  <c r="AH1684" i="1" s="1"/>
  <c r="AH1685" i="1" a="1"/>
  <c r="AH1685" i="1" s="1"/>
  <c r="AH1686" i="1" a="1"/>
  <c r="AH1686" i="1" s="1"/>
  <c r="AH1687" i="1" a="1"/>
  <c r="AH1687" i="1" s="1"/>
  <c r="AH1688" i="1" a="1"/>
  <c r="AH1688" i="1" s="1"/>
  <c r="AH1689" i="1" a="1"/>
  <c r="AH1689" i="1" s="1"/>
  <c r="AH1690" i="1" a="1"/>
  <c r="AH1690" i="1" s="1"/>
  <c r="AH1691" i="1" a="1"/>
  <c r="AH1691" i="1" s="1"/>
  <c r="AH1692" i="1" a="1"/>
  <c r="AH1692" i="1" s="1"/>
  <c r="AH1693" i="1" a="1"/>
  <c r="AH1693" i="1" s="1"/>
  <c r="AH1694" i="1" a="1"/>
  <c r="AH1694" i="1" s="1"/>
  <c r="AH1695" i="1" a="1"/>
  <c r="AH1695" i="1" s="1"/>
  <c r="AH1696" i="1" a="1"/>
  <c r="AH1696" i="1" s="1"/>
  <c r="AH1697" i="1" a="1"/>
  <c r="AH1697" i="1" s="1"/>
  <c r="AH1698" i="1" a="1"/>
  <c r="AH1698" i="1" s="1"/>
  <c r="AH1699" i="1" a="1"/>
  <c r="AH1699" i="1" s="1"/>
  <c r="AH1700" i="1" a="1"/>
  <c r="AH1700" i="1" s="1"/>
  <c r="AH1701" i="1" a="1"/>
  <c r="AH1701" i="1" s="1"/>
  <c r="AH1702" i="1" a="1"/>
  <c r="AH1702" i="1" s="1"/>
  <c r="AH1703" i="1" a="1"/>
  <c r="AH1703" i="1" s="1"/>
  <c r="AH1704" i="1" a="1"/>
  <c r="AH1704" i="1" s="1"/>
  <c r="AH1705" i="1" a="1"/>
  <c r="AH1705" i="1" s="1"/>
  <c r="AH1706" i="1" a="1"/>
  <c r="AH1706" i="1" s="1"/>
  <c r="AH1707" i="1" a="1"/>
  <c r="AH1707" i="1" s="1"/>
  <c r="AH1708" i="1" a="1"/>
  <c r="AH1708" i="1" s="1"/>
  <c r="AH1709" i="1" a="1"/>
  <c r="AH1709" i="1" s="1"/>
  <c r="AH1710" i="1" a="1"/>
  <c r="AH1710" i="1" s="1"/>
  <c r="AH1711" i="1" a="1"/>
  <c r="AH1711" i="1" s="1"/>
  <c r="AH1712" i="1" a="1"/>
  <c r="AH1712" i="1" s="1"/>
  <c r="AH1713" i="1" a="1"/>
  <c r="AH1713" i="1" s="1"/>
  <c r="AH1714" i="1" a="1"/>
  <c r="AH1714" i="1" s="1"/>
  <c r="AH1715" i="1" a="1"/>
  <c r="AH1715" i="1" s="1"/>
  <c r="AH1716" i="1" a="1"/>
  <c r="AH1716" i="1" s="1"/>
  <c r="AH1717" i="1" a="1"/>
  <c r="AH1717" i="1" s="1"/>
  <c r="AH1718" i="1" a="1"/>
  <c r="AH1718" i="1" s="1"/>
  <c r="AH1719" i="1" a="1"/>
  <c r="AH1719" i="1" s="1"/>
  <c r="AH1720" i="1" a="1"/>
  <c r="AH1720" i="1" s="1"/>
  <c r="AH1721" i="1" a="1"/>
  <c r="AH1721" i="1" s="1"/>
  <c r="AH1722" i="1" a="1"/>
  <c r="AH1722" i="1" s="1"/>
  <c r="AH1723" i="1" a="1"/>
  <c r="AH1723" i="1" s="1"/>
  <c r="AH1724" i="1" a="1"/>
  <c r="AH1724" i="1" s="1"/>
  <c r="AH1725" i="1" a="1"/>
  <c r="AH1725" i="1" s="1"/>
  <c r="AH1726" i="1" a="1"/>
  <c r="AH1726" i="1" s="1"/>
  <c r="AH1727" i="1" a="1"/>
  <c r="AH1727" i="1" s="1"/>
  <c r="AH1728" i="1" a="1"/>
  <c r="AH1728" i="1" s="1"/>
  <c r="AH1729" i="1" a="1"/>
  <c r="AH1729" i="1" s="1"/>
  <c r="AH1730" i="1" a="1"/>
  <c r="AH1730" i="1" s="1"/>
  <c r="AH1731" i="1" a="1"/>
  <c r="AH1731" i="1" s="1"/>
  <c r="AH1732" i="1" a="1"/>
  <c r="AH1732" i="1" s="1"/>
  <c r="AH1733" i="1" a="1"/>
  <c r="AH1733" i="1" s="1"/>
  <c r="AH1734" i="1" a="1"/>
  <c r="AH1734" i="1" s="1"/>
  <c r="AH1735" i="1" a="1"/>
  <c r="AH1735" i="1" s="1"/>
  <c r="AH1736" i="1" a="1"/>
  <c r="AH1736" i="1" s="1"/>
  <c r="AH1737" i="1" a="1"/>
  <c r="AH1737" i="1" s="1"/>
  <c r="AH1738" i="1" a="1"/>
  <c r="AH1738" i="1" s="1"/>
  <c r="AH1739" i="1" a="1"/>
  <c r="AH1739" i="1" s="1"/>
  <c r="AH1740" i="1" a="1"/>
  <c r="AH1740" i="1" s="1"/>
  <c r="AH1741" i="1" a="1"/>
  <c r="AH1741" i="1" s="1"/>
  <c r="AH1742" i="1" a="1"/>
  <c r="AH1742" i="1" s="1"/>
  <c r="AH1743" i="1" a="1"/>
  <c r="AH1743" i="1" s="1"/>
  <c r="AH1744" i="1" a="1"/>
  <c r="AH1744" i="1" s="1"/>
  <c r="AH1745" i="1" a="1"/>
  <c r="AH1745" i="1" s="1"/>
  <c r="AH1746" i="1" a="1"/>
  <c r="AH1746" i="1" s="1"/>
  <c r="AH1747" i="1" a="1"/>
  <c r="AH1747" i="1" s="1"/>
  <c r="AH1748" i="1" a="1"/>
  <c r="AH1748" i="1" s="1"/>
  <c r="AH1749" i="1" a="1"/>
  <c r="AH1749" i="1" s="1"/>
  <c r="AH1750" i="1" a="1"/>
  <c r="AH1750" i="1" s="1"/>
  <c r="AH1751" i="1" a="1"/>
  <c r="AH1751" i="1" s="1"/>
  <c r="AH1752" i="1" a="1"/>
  <c r="AH1752" i="1" s="1"/>
  <c r="AH1753" i="1" a="1"/>
  <c r="AH1753" i="1" s="1"/>
  <c r="AH1754" i="1" a="1"/>
  <c r="AH1754" i="1" s="1"/>
  <c r="AH1755" i="1" a="1"/>
  <c r="AH1755" i="1" s="1"/>
  <c r="AH1756" i="1" a="1"/>
  <c r="AH1756" i="1" s="1"/>
  <c r="AH1757" i="1" a="1"/>
  <c r="AH1757" i="1" s="1"/>
  <c r="AH1758" i="1" a="1"/>
  <c r="AH1758" i="1" s="1"/>
  <c r="AH1759" i="1" a="1"/>
  <c r="AH1759" i="1" s="1"/>
  <c r="AH1760" i="1" a="1"/>
  <c r="AH1760" i="1" s="1"/>
  <c r="AH1761" i="1" a="1"/>
  <c r="AH1761" i="1" s="1"/>
  <c r="AH1762" i="1" a="1"/>
  <c r="AH1762" i="1" s="1"/>
  <c r="AH1763" i="1" a="1"/>
  <c r="AH1763" i="1" s="1"/>
  <c r="AH1764" i="1" a="1"/>
  <c r="AH1764" i="1" s="1"/>
  <c r="AH1765" i="1" a="1"/>
  <c r="AH1765" i="1" s="1"/>
  <c r="AH1766" i="1" a="1"/>
  <c r="AH1766" i="1" s="1"/>
  <c r="AH1767" i="1" a="1"/>
  <c r="AH1767" i="1" s="1"/>
  <c r="AH1768" i="1" a="1"/>
  <c r="AH1768" i="1" s="1"/>
  <c r="AH1769" i="1" a="1"/>
  <c r="AH1769" i="1" s="1"/>
  <c r="AH1770" i="1" a="1"/>
  <c r="AH1770" i="1" s="1"/>
  <c r="AH1771" i="1" a="1"/>
  <c r="AH1771" i="1" s="1"/>
  <c r="AH1772" i="1" a="1"/>
  <c r="AH1772" i="1" s="1"/>
  <c r="AH1773" i="1" a="1"/>
  <c r="AH1773" i="1" s="1"/>
  <c r="AH1774" i="1" a="1"/>
  <c r="AH1774" i="1" s="1"/>
  <c r="AH1775" i="1" a="1"/>
  <c r="AH1775" i="1" s="1"/>
  <c r="AH1776" i="1" a="1"/>
  <c r="AH1776" i="1" s="1"/>
  <c r="AH1777" i="1" a="1"/>
  <c r="AH1777" i="1" s="1"/>
  <c r="AH1778" i="1" a="1"/>
  <c r="AH1778" i="1" s="1"/>
  <c r="AH1779" i="1" a="1"/>
  <c r="AH1779" i="1" s="1"/>
  <c r="AH1780" i="1" a="1"/>
  <c r="AH1780" i="1" s="1"/>
  <c r="AH1781" i="1" a="1"/>
  <c r="AH1781" i="1" s="1"/>
  <c r="AH1782" i="1" a="1"/>
  <c r="AH1782" i="1" s="1"/>
  <c r="AH1783" i="1" a="1"/>
  <c r="AH1783" i="1" s="1"/>
  <c r="AH1784" i="1" a="1"/>
  <c r="AH1784" i="1" s="1"/>
  <c r="AH1785" i="1" a="1"/>
  <c r="AH1785" i="1" s="1"/>
  <c r="AH1786" i="1" a="1"/>
  <c r="AH1786" i="1" s="1"/>
  <c r="AH1787" i="1" a="1"/>
  <c r="AH1787" i="1" s="1"/>
  <c r="AH1788" i="1" a="1"/>
  <c r="AH1788" i="1" s="1"/>
  <c r="AH1789" i="1" a="1"/>
  <c r="AH1789" i="1" s="1"/>
  <c r="AH1790" i="1" a="1"/>
  <c r="AH1790" i="1" s="1"/>
  <c r="AH1791" i="1" a="1"/>
  <c r="AH1791" i="1" s="1"/>
  <c r="AH1792" i="1" a="1"/>
  <c r="AH1792" i="1" s="1"/>
  <c r="AH1793" i="1" a="1"/>
  <c r="AH1793" i="1"/>
  <c r="AH1794" i="1" a="1"/>
  <c r="AH1794" i="1" s="1"/>
  <c r="AH1795" i="1" a="1"/>
  <c r="AH1795" i="1" s="1"/>
  <c r="AH1796" i="1" a="1"/>
  <c r="AH1796" i="1" s="1"/>
  <c r="AH1797" i="1" a="1"/>
  <c r="AH1797" i="1" s="1"/>
  <c r="AH1798" i="1" a="1"/>
  <c r="AH1798" i="1" s="1"/>
  <c r="AH1799" i="1" a="1"/>
  <c r="AH1799" i="1" s="1"/>
  <c r="AH1800" i="1" a="1"/>
  <c r="AH1800" i="1" s="1"/>
  <c r="AH1801" i="1" a="1"/>
  <c r="AH1801" i="1" s="1"/>
  <c r="AH1802" i="1" a="1"/>
  <c r="AH1802" i="1" s="1"/>
  <c r="AH1803" i="1" a="1"/>
  <c r="AH1803" i="1" s="1"/>
  <c r="AH1804" i="1" a="1"/>
  <c r="AH1804" i="1" s="1"/>
  <c r="AH1805" i="1" a="1"/>
  <c r="AH1805" i="1" s="1"/>
  <c r="AH1806" i="1" a="1"/>
  <c r="AH1806" i="1" s="1"/>
  <c r="AH1807" i="1" a="1"/>
  <c r="AH1807" i="1" s="1"/>
  <c r="AH1808" i="1" a="1"/>
  <c r="AH1808" i="1" s="1"/>
  <c r="AH1809" i="1" a="1"/>
  <c r="AH1809" i="1" s="1"/>
  <c r="AH1810" i="1" a="1"/>
  <c r="AH1810" i="1" s="1"/>
  <c r="AH1811" i="1" a="1"/>
  <c r="AH1811" i="1" s="1"/>
  <c r="AH1812" i="1" a="1"/>
  <c r="AH1812" i="1" s="1"/>
  <c r="AH1813" i="1" a="1"/>
  <c r="AH1813" i="1" s="1"/>
  <c r="AH1814" i="1" a="1"/>
  <c r="AH1814" i="1" s="1"/>
  <c r="AH1815" i="1" a="1"/>
  <c r="AH1815" i="1" s="1"/>
  <c r="AH1816" i="1" a="1"/>
  <c r="AH1816" i="1" s="1"/>
  <c r="AH1817" i="1" a="1"/>
  <c r="AH1817" i="1" s="1"/>
  <c r="AH1818" i="1" a="1"/>
  <c r="AH1818" i="1" s="1"/>
  <c r="AH1819" i="1" a="1"/>
  <c r="AH1819" i="1" s="1"/>
  <c r="AH1820" i="1" a="1"/>
  <c r="AH1820" i="1" s="1"/>
  <c r="AH1821" i="1" a="1"/>
  <c r="AH1821" i="1" s="1"/>
  <c r="AH1822" i="1" a="1"/>
  <c r="AH1822" i="1" s="1"/>
  <c r="AH1823" i="1" a="1"/>
  <c r="AH1823" i="1" s="1"/>
  <c r="AH1824" i="1" a="1"/>
  <c r="AH1824" i="1" s="1"/>
  <c r="AH1825" i="1" a="1"/>
  <c r="AH1825" i="1" s="1"/>
  <c r="AH1826" i="1" a="1"/>
  <c r="AH1826" i="1" s="1"/>
  <c r="AH1827" i="1" a="1"/>
  <c r="AH1827" i="1" s="1"/>
  <c r="AH1828" i="1" a="1"/>
  <c r="AH1828" i="1" s="1"/>
  <c r="AH1829" i="1" a="1"/>
  <c r="AH1829" i="1" s="1"/>
  <c r="AH1830" i="1" a="1"/>
  <c r="AH1830" i="1" s="1"/>
  <c r="AH1831" i="1" a="1"/>
  <c r="AH1831" i="1" s="1"/>
  <c r="AH1832" i="1" a="1"/>
  <c r="AH1832" i="1" s="1"/>
  <c r="AH1833" i="1" a="1"/>
  <c r="AH1833" i="1" s="1"/>
  <c r="AH1834" i="1" a="1"/>
  <c r="AH1834" i="1" s="1"/>
  <c r="AH1835" i="1" a="1"/>
  <c r="AH1835" i="1" s="1"/>
  <c r="AH1836" i="1" a="1"/>
  <c r="AH1836" i="1" s="1"/>
  <c r="AH1837" i="1" a="1"/>
  <c r="AH1837" i="1" s="1"/>
  <c r="AH1838" i="1" a="1"/>
  <c r="AH1838" i="1" s="1"/>
  <c r="AH1839" i="1" a="1"/>
  <c r="AH1839" i="1" s="1"/>
  <c r="AH1840" i="1" a="1"/>
  <c r="AH1840" i="1" s="1"/>
  <c r="AH1841" i="1" a="1"/>
  <c r="AH1841" i="1" s="1"/>
  <c r="AH1842" i="1" a="1"/>
  <c r="AH1842" i="1" s="1"/>
  <c r="AH1843" i="1" a="1"/>
  <c r="AH1843" i="1" s="1"/>
  <c r="AH1844" i="1" a="1"/>
  <c r="AH1844" i="1" s="1"/>
  <c r="AH1845" i="1" a="1"/>
  <c r="AH1845" i="1" s="1"/>
  <c r="AH1846" i="1" a="1"/>
  <c r="AH1846" i="1" s="1"/>
  <c r="AH1847" i="1" a="1"/>
  <c r="AH1847" i="1" s="1"/>
  <c r="AH1848" i="1" a="1"/>
  <c r="AH1848" i="1" s="1"/>
  <c r="AH1849" i="1" a="1"/>
  <c r="AH1849" i="1" s="1"/>
  <c r="AH1850" i="1" a="1"/>
  <c r="AH1850" i="1" s="1"/>
  <c r="AH1851" i="1" a="1"/>
  <c r="AH1851" i="1" s="1"/>
  <c r="AH1852" i="1" a="1"/>
  <c r="AH1852" i="1" s="1"/>
  <c r="AH1853" i="1" a="1"/>
  <c r="AH1853" i="1" s="1"/>
  <c r="AH1854" i="1" a="1"/>
  <c r="AH1854" i="1" s="1"/>
  <c r="AH1855" i="1" a="1"/>
  <c r="AH1855" i="1" s="1"/>
  <c r="AH1856" i="1" a="1"/>
  <c r="AH1856" i="1" s="1"/>
  <c r="AH1857" i="1" a="1"/>
  <c r="AH1857" i="1" s="1"/>
  <c r="AH1858" i="1" a="1"/>
  <c r="AH1858" i="1" s="1"/>
  <c r="AH1859" i="1" a="1"/>
  <c r="AH1859" i="1" s="1"/>
  <c r="AH1860" i="1" a="1"/>
  <c r="AH1860" i="1" s="1"/>
  <c r="AH1861" i="1" a="1"/>
  <c r="AH1861" i="1" s="1"/>
  <c r="AH1862" i="1" a="1"/>
  <c r="AH1862" i="1" s="1"/>
  <c r="AH1863" i="1" a="1"/>
  <c r="AH1863" i="1" s="1"/>
  <c r="AH1864" i="1" a="1"/>
  <c r="AH1864" i="1" s="1"/>
  <c r="AH1865" i="1" a="1"/>
  <c r="AH1865" i="1" s="1"/>
  <c r="AH1866" i="1" a="1"/>
  <c r="AH1866" i="1" s="1"/>
  <c r="AH1867" i="1" a="1"/>
  <c r="AH1867" i="1" s="1"/>
  <c r="AH1868" i="1" a="1"/>
  <c r="AH1868" i="1" s="1"/>
  <c r="AH1869" i="1" a="1"/>
  <c r="AH1869" i="1" s="1"/>
  <c r="AH1870" i="1" a="1"/>
  <c r="AH1870" i="1" s="1"/>
  <c r="AH1871" i="1" a="1"/>
  <c r="AH1871" i="1" s="1"/>
  <c r="AH1872" i="1" a="1"/>
  <c r="AH1872" i="1" s="1"/>
  <c r="AH1873" i="1" a="1"/>
  <c r="AH1873" i="1" s="1"/>
  <c r="AH1874" i="1" a="1"/>
  <c r="AH1874" i="1" s="1"/>
  <c r="AH1875" i="1" a="1"/>
  <c r="AH1875" i="1" s="1"/>
  <c r="AH1876" i="1" a="1"/>
  <c r="AH1876" i="1" s="1"/>
  <c r="AH1877" i="1" a="1"/>
  <c r="AH1877" i="1" s="1"/>
  <c r="AH1878" i="1" a="1"/>
  <c r="AH1878" i="1" s="1"/>
  <c r="AH1879" i="1" a="1"/>
  <c r="AH1879" i="1" s="1"/>
  <c r="AH1880" i="1" a="1"/>
  <c r="AH1880" i="1" s="1"/>
  <c r="AH1881" i="1" a="1"/>
  <c r="AH1881" i="1" s="1"/>
  <c r="AH1882" i="1" a="1"/>
  <c r="AH1882" i="1" s="1"/>
  <c r="AH1883" i="1" a="1"/>
  <c r="AH1883" i="1" s="1"/>
  <c r="AH1884" i="1" a="1"/>
  <c r="AH1884" i="1" s="1"/>
  <c r="AH1885" i="1" a="1"/>
  <c r="AH1885" i="1" s="1"/>
  <c r="AH1886" i="1" a="1"/>
  <c r="AH1886" i="1" s="1"/>
  <c r="AH1887" i="1" a="1"/>
  <c r="AH1887" i="1" s="1"/>
  <c r="AH1888" i="1" a="1"/>
  <c r="AH1888" i="1" s="1"/>
  <c r="AH1889" i="1" a="1"/>
  <c r="AH1889" i="1" s="1"/>
  <c r="AH1890" i="1" a="1"/>
  <c r="AH1890" i="1" s="1"/>
  <c r="AH1891" i="1" a="1"/>
  <c r="AH1891" i="1" s="1"/>
  <c r="AH1892" i="1" a="1"/>
  <c r="AH1892" i="1" s="1"/>
  <c r="AH1893" i="1" a="1"/>
  <c r="AH1893" i="1" s="1"/>
  <c r="AH1894" i="1" a="1"/>
  <c r="AH1894" i="1" s="1"/>
  <c r="AH1895" i="1" a="1"/>
  <c r="AH1895" i="1" s="1"/>
  <c r="AH1896" i="1" a="1"/>
  <c r="AH1896" i="1" s="1"/>
  <c r="AH1897" i="1" a="1"/>
  <c r="AH1897" i="1" s="1"/>
  <c r="AH1898" i="1" a="1"/>
  <c r="AH1898" i="1" s="1"/>
  <c r="AH1899" i="1" a="1"/>
  <c r="AH1899" i="1" s="1"/>
  <c r="AH1900" i="1" a="1"/>
  <c r="AH1900" i="1" s="1"/>
  <c r="AH1901" i="1" a="1"/>
  <c r="AH1901" i="1" s="1"/>
  <c r="AH1902" i="1" a="1"/>
  <c r="AH1902" i="1" s="1"/>
  <c r="AH1903" i="1" a="1"/>
  <c r="AH1903" i="1" s="1"/>
  <c r="AH1904" i="1" a="1"/>
  <c r="AH1904" i="1" s="1"/>
  <c r="AH1905" i="1" a="1"/>
  <c r="AH1905" i="1" s="1"/>
  <c r="AH1906" i="1" a="1"/>
  <c r="AH1906" i="1" s="1"/>
  <c r="AH1907" i="1" a="1"/>
  <c r="AH1907" i="1" s="1"/>
  <c r="AH1908" i="1" a="1"/>
  <c r="AH1908" i="1" s="1"/>
  <c r="AH1909" i="1" a="1"/>
  <c r="AH1909" i="1" s="1"/>
  <c r="AH1910" i="1" a="1"/>
  <c r="AH1910" i="1" s="1"/>
  <c r="AH1911" i="1" a="1"/>
  <c r="AH1911" i="1" s="1"/>
  <c r="AH1912" i="1" a="1"/>
  <c r="AH1912" i="1" s="1"/>
  <c r="AH1913" i="1" a="1"/>
  <c r="AH1913" i="1" s="1"/>
  <c r="AH1914" i="1" a="1"/>
  <c r="AH1914" i="1" s="1"/>
  <c r="AH1915" i="1" a="1"/>
  <c r="AH1915" i="1" s="1"/>
  <c r="AH1916" i="1" a="1"/>
  <c r="AH1916" i="1" s="1"/>
  <c r="AH1917" i="1" a="1"/>
  <c r="AH1917" i="1" s="1"/>
  <c r="AH1918" i="1" a="1"/>
  <c r="AH1918" i="1" s="1"/>
  <c r="AH1919" i="1" a="1"/>
  <c r="AH1919" i="1" s="1"/>
  <c r="AH1920" i="1" a="1"/>
  <c r="AH1920" i="1" s="1"/>
  <c r="AH1921" i="1" a="1"/>
  <c r="AH1921" i="1" s="1"/>
  <c r="AH1922" i="1" a="1"/>
  <c r="AH1922" i="1" s="1"/>
  <c r="AH1923" i="1" a="1"/>
  <c r="AH1923" i="1" s="1"/>
  <c r="AH1924" i="1" a="1"/>
  <c r="AH1924" i="1" s="1"/>
  <c r="AH1925" i="1" a="1"/>
  <c r="AH1925" i="1" s="1"/>
  <c r="AH1926" i="1" a="1"/>
  <c r="AH1926" i="1" s="1"/>
  <c r="AH1927" i="1" a="1"/>
  <c r="AH1927" i="1" s="1"/>
  <c r="AH1928" i="1" a="1"/>
  <c r="AH1928" i="1" s="1"/>
  <c r="AH1929" i="1" a="1"/>
  <c r="AH1929" i="1" s="1"/>
  <c r="AH1930" i="1" a="1"/>
  <c r="AH1930" i="1" s="1"/>
  <c r="AH1931" i="1" a="1"/>
  <c r="AH1931" i="1" s="1"/>
  <c r="AH1932" i="1" a="1"/>
  <c r="AH1932" i="1" s="1"/>
  <c r="AH1933" i="1" a="1"/>
  <c r="AH1933" i="1" s="1"/>
  <c r="AH1934" i="1" a="1"/>
  <c r="AH1934" i="1" s="1"/>
  <c r="AH1935" i="1" a="1"/>
  <c r="AH1935" i="1" s="1"/>
  <c r="AH1936" i="1" a="1"/>
  <c r="AH1936" i="1" s="1"/>
  <c r="AH1937" i="1" a="1"/>
  <c r="AH1937" i="1" s="1"/>
  <c r="AH1938" i="1" a="1"/>
  <c r="AH1938" i="1" s="1"/>
  <c r="AH1939" i="1" a="1"/>
  <c r="AH1939" i="1" s="1"/>
  <c r="AH1940" i="1" a="1"/>
  <c r="AH1940" i="1" s="1"/>
  <c r="AH1941" i="1" a="1"/>
  <c r="AH1941" i="1" s="1"/>
  <c r="AH1942" i="1" a="1"/>
  <c r="AH1942" i="1" s="1"/>
  <c r="AH1943" i="1" a="1"/>
  <c r="AH1943" i="1" s="1"/>
  <c r="AH1944" i="1" a="1"/>
  <c r="AH1944" i="1" s="1"/>
  <c r="AH1945" i="1" a="1"/>
  <c r="AH1945" i="1" s="1"/>
  <c r="AH1946" i="1" a="1"/>
  <c r="AH1946" i="1" s="1"/>
  <c r="AH1947" i="1" a="1"/>
  <c r="AH1947" i="1" s="1"/>
  <c r="AH1948" i="1" a="1"/>
  <c r="AH1948" i="1" s="1"/>
  <c r="AH1949" i="1" a="1"/>
  <c r="AH1949" i="1" s="1"/>
  <c r="AH1950" i="1" a="1"/>
  <c r="AH1950" i="1" s="1"/>
  <c r="AH1951" i="1" a="1"/>
  <c r="AH1951" i="1" s="1"/>
  <c r="AH1952" i="1" a="1"/>
  <c r="AH1952" i="1" s="1"/>
  <c r="AH1953" i="1" a="1"/>
  <c r="AH1953" i="1" s="1"/>
  <c r="AH1954" i="1" a="1"/>
  <c r="AH1954" i="1" s="1"/>
  <c r="AH1955" i="1" a="1"/>
  <c r="AH1955" i="1" s="1"/>
  <c r="AH1956" i="1" a="1"/>
  <c r="AH1956" i="1" s="1"/>
  <c r="AH1957" i="1" a="1"/>
  <c r="AH1957" i="1" s="1"/>
  <c r="AH1958" i="1" a="1"/>
  <c r="AH1958" i="1" s="1"/>
  <c r="AH1959" i="1" a="1"/>
  <c r="AH1959" i="1" s="1"/>
  <c r="AH1960" i="1" a="1"/>
  <c r="AH1960" i="1" s="1"/>
  <c r="AH1961" i="1" a="1"/>
  <c r="AH1961" i="1" s="1"/>
  <c r="AH1962" i="1" a="1"/>
  <c r="AH1962" i="1" s="1"/>
  <c r="AH1963" i="1" a="1"/>
  <c r="AH1963" i="1" s="1"/>
  <c r="AH1964" i="1" a="1"/>
  <c r="AH1964" i="1" s="1"/>
  <c r="AH1965" i="1" a="1"/>
  <c r="AH1965" i="1" s="1"/>
  <c r="AH1966" i="1" a="1"/>
  <c r="AH1966" i="1" s="1"/>
  <c r="AH1967" i="1" a="1"/>
  <c r="AH1967" i="1" s="1"/>
  <c r="AH1968" i="1" a="1"/>
  <c r="AH1968" i="1" s="1"/>
  <c r="AH1969" i="1" a="1"/>
  <c r="AH1969" i="1" s="1"/>
  <c r="AH1970" i="1" a="1"/>
  <c r="AH1970" i="1" s="1"/>
  <c r="AH1971" i="1" a="1"/>
  <c r="AH1971" i="1" s="1"/>
  <c r="AH1972" i="1" a="1"/>
  <c r="AH1972" i="1" s="1"/>
  <c r="AH1973" i="1" a="1"/>
  <c r="AH1973" i="1" s="1"/>
  <c r="AH1974" i="1" a="1"/>
  <c r="AH1974" i="1" s="1"/>
  <c r="AH1975" i="1" a="1"/>
  <c r="AH1975" i="1" s="1"/>
  <c r="AH1976" i="1" a="1"/>
  <c r="AH1976" i="1" s="1"/>
  <c r="AH1977" i="1" a="1"/>
  <c r="AH1977" i="1" s="1"/>
  <c r="AH1978" i="1" a="1"/>
  <c r="AH1978" i="1" s="1"/>
  <c r="AH1979" i="1" a="1"/>
  <c r="AH1979" i="1" s="1"/>
  <c r="AH1980" i="1" a="1"/>
  <c r="AH1980" i="1" s="1"/>
  <c r="AH1981" i="1" a="1"/>
  <c r="AH1981" i="1" s="1"/>
  <c r="AH1982" i="1" a="1"/>
  <c r="AH1982" i="1" s="1"/>
  <c r="AH1983" i="1" a="1"/>
  <c r="AH1983" i="1" s="1"/>
  <c r="AH1984" i="1" a="1"/>
  <c r="AH1984" i="1" s="1"/>
  <c r="AH1985" i="1" a="1"/>
  <c r="AH1985" i="1" s="1"/>
  <c r="AH1986" i="1" a="1"/>
  <c r="AH1986" i="1" s="1"/>
  <c r="AH1987" i="1" a="1"/>
  <c r="AH1987" i="1" s="1"/>
  <c r="AH1988" i="1" a="1"/>
  <c r="AH1988" i="1" s="1"/>
  <c r="AH1989" i="1" a="1"/>
  <c r="AH1989" i="1" s="1"/>
  <c r="AH1990" i="1" a="1"/>
  <c r="AH1990" i="1" s="1"/>
  <c r="AH1991" i="1" a="1"/>
  <c r="AH1991" i="1" s="1"/>
  <c r="AH1992" i="1" a="1"/>
  <c r="AH1992" i="1" s="1"/>
  <c r="AH1993" i="1" a="1"/>
  <c r="AH1993" i="1" s="1"/>
  <c r="AH1994" i="1" a="1"/>
  <c r="AH1994" i="1" s="1"/>
  <c r="AH1995" i="1" a="1"/>
  <c r="AH1995" i="1" s="1"/>
  <c r="AH1996" i="1" a="1"/>
  <c r="AH1996" i="1" s="1"/>
  <c r="AH1997" i="1" a="1"/>
  <c r="AH1997" i="1" s="1"/>
  <c r="AH1998" i="1" a="1"/>
  <c r="AH1998" i="1" s="1"/>
  <c r="AH1999" i="1" a="1"/>
  <c r="AH1999" i="1" s="1"/>
  <c r="AH2000" i="1" a="1"/>
  <c r="AH2000" i="1" s="1"/>
  <c r="AH2001" i="1" a="1"/>
  <c r="AH2001" i="1" s="1"/>
  <c r="AH2002" i="1" a="1"/>
  <c r="AH2002" i="1" s="1"/>
  <c r="AH2003" i="1" a="1"/>
  <c r="AH2003" i="1" s="1"/>
  <c r="AH2004" i="1" a="1"/>
  <c r="AH2004" i="1" s="1"/>
  <c r="AH2005" i="1" a="1"/>
  <c r="AH2005" i="1" s="1"/>
  <c r="AH2006" i="1" a="1"/>
  <c r="AH2006" i="1" s="1"/>
  <c r="AH2007" i="1" a="1"/>
  <c r="AH2007" i="1" s="1"/>
  <c r="AH2008" i="1" a="1"/>
  <c r="AH2008" i="1" s="1"/>
  <c r="AH2009" i="1" a="1"/>
  <c r="AH2009" i="1" s="1"/>
  <c r="AH2010" i="1" a="1"/>
  <c r="AH2010" i="1" s="1"/>
  <c r="AH2011" i="1" a="1"/>
  <c r="AH2011" i="1" s="1"/>
  <c r="AH2012" i="1" a="1"/>
  <c r="AH2012" i="1" s="1"/>
  <c r="AH2013" i="1" a="1"/>
  <c r="AH2013" i="1" s="1"/>
  <c r="AH2014" i="1" a="1"/>
  <c r="AH2014" i="1" s="1"/>
  <c r="AH2015" i="1" a="1"/>
  <c r="AH2015" i="1" s="1"/>
  <c r="AH2016" i="1" a="1"/>
  <c r="AH2016" i="1" s="1"/>
  <c r="AH2017" i="1" a="1"/>
  <c r="AH2017" i="1" s="1"/>
  <c r="AH2018" i="1" a="1"/>
  <c r="AH2018" i="1" s="1"/>
  <c r="AH2019" i="1" a="1"/>
  <c r="AH2019" i="1" s="1"/>
  <c r="AH2020" i="1" a="1"/>
  <c r="AH2020" i="1" s="1"/>
  <c r="AH2021" i="1" a="1"/>
  <c r="AH2021" i="1" s="1"/>
  <c r="AH2022" i="1" a="1"/>
  <c r="AH2022" i="1" s="1"/>
  <c r="AH2023" i="1" a="1"/>
  <c r="AH2023" i="1" s="1"/>
  <c r="AH2024" i="1" a="1"/>
  <c r="AH2024" i="1" s="1"/>
  <c r="AH2025" i="1" a="1"/>
  <c r="AH2025" i="1" s="1"/>
  <c r="AH2026" i="1" a="1"/>
  <c r="AH2026" i="1" s="1"/>
  <c r="AH2027" i="1" a="1"/>
  <c r="AH2027" i="1" s="1"/>
  <c r="AH2028" i="1" a="1"/>
  <c r="AH2028" i="1" s="1"/>
  <c r="AH2029" i="1" a="1"/>
  <c r="AH2029" i="1" s="1"/>
  <c r="AH2030" i="1" a="1"/>
  <c r="AH2030" i="1" s="1"/>
  <c r="AH2031" i="1" a="1"/>
  <c r="AH2031" i="1" s="1"/>
  <c r="AH2032" i="1" a="1"/>
  <c r="AH2032" i="1" s="1"/>
  <c r="AH2033" i="1" a="1"/>
  <c r="AH2033" i="1" s="1"/>
  <c r="AH2034" i="1" a="1"/>
  <c r="AH2034" i="1" s="1"/>
  <c r="AH2035" i="1" a="1"/>
  <c r="AH2035" i="1" s="1"/>
  <c r="AH2036" i="1" a="1"/>
  <c r="AH2036" i="1" s="1"/>
  <c r="AH2037" i="1" a="1"/>
  <c r="AH2037" i="1" s="1"/>
  <c r="AH2038" i="1" a="1"/>
  <c r="AH2038" i="1"/>
  <c r="AH2039" i="1" a="1"/>
  <c r="AH2039" i="1" s="1"/>
  <c r="AH2040" i="1" a="1"/>
  <c r="AH2040" i="1" s="1"/>
  <c r="AH2041" i="1" a="1"/>
  <c r="AH2041" i="1" s="1"/>
  <c r="AH2042" i="1" a="1"/>
  <c r="AH2042" i="1" s="1"/>
  <c r="AH2043" i="1" a="1"/>
  <c r="AH2043" i="1" s="1"/>
  <c r="AH2044" i="1" a="1"/>
  <c r="AH2044" i="1" s="1"/>
  <c r="AH2045" i="1" a="1"/>
  <c r="AH2045" i="1" s="1"/>
  <c r="AH2046" i="1" a="1"/>
  <c r="AH2046" i="1" s="1"/>
  <c r="AH2047" i="1" a="1"/>
  <c r="AH2047" i="1" s="1"/>
  <c r="AH2048" i="1" a="1"/>
  <c r="AH2048" i="1" s="1"/>
  <c r="AH2049" i="1" a="1"/>
  <c r="AH2049" i="1" s="1"/>
  <c r="AH2050" i="1" a="1"/>
  <c r="AH2050" i="1" s="1"/>
  <c r="AH2051" i="1" a="1"/>
  <c r="AH2051" i="1" s="1"/>
  <c r="AH2052" i="1" a="1"/>
  <c r="AH2052" i="1" s="1"/>
  <c r="AH2053" i="1" a="1"/>
  <c r="AH2053" i="1" s="1"/>
  <c r="AH2054" i="1" a="1"/>
  <c r="AH2054" i="1" s="1"/>
  <c r="AH2055" i="1" a="1"/>
  <c r="AH2055" i="1" s="1"/>
  <c r="AH2056" i="1" a="1"/>
  <c r="AH2056" i="1" s="1"/>
  <c r="AH2057" i="1" a="1"/>
  <c r="AH2057" i="1" s="1"/>
  <c r="AH2058" i="1" a="1"/>
  <c r="AH2058" i="1" s="1"/>
  <c r="AH2059" i="1" a="1"/>
  <c r="AH2059" i="1" s="1"/>
  <c r="AH2060" i="1" a="1"/>
  <c r="AH2060" i="1" s="1"/>
  <c r="AH2061" i="1" a="1"/>
  <c r="AH2061" i="1" s="1"/>
  <c r="AH2062" i="1" a="1"/>
  <c r="AH2062" i="1" s="1"/>
  <c r="AH2063" i="1" a="1"/>
  <c r="AH2063" i="1" s="1"/>
  <c r="AH2064" i="1" a="1"/>
  <c r="AH2064" i="1" s="1"/>
  <c r="AH2065" i="1" a="1"/>
  <c r="AH2065" i="1" s="1"/>
  <c r="AH2066" i="1" a="1"/>
  <c r="AH2066" i="1" s="1"/>
  <c r="AH2067" i="1" a="1"/>
  <c r="AH2067" i="1" s="1"/>
  <c r="AH2068" i="1" a="1"/>
  <c r="AH2068" i="1" s="1"/>
  <c r="AH2069" i="1" a="1"/>
  <c r="AH2069" i="1" s="1"/>
  <c r="AH2070" i="1" a="1"/>
  <c r="AH2070" i="1" s="1"/>
  <c r="AH2071" i="1" a="1"/>
  <c r="AH2071" i="1" s="1"/>
  <c r="AH2072" i="1" a="1"/>
  <c r="AH2072" i="1" s="1"/>
  <c r="AH2073" i="1" a="1"/>
  <c r="AH2073" i="1" s="1"/>
  <c r="AH2074" i="1" a="1"/>
  <c r="AH2074" i="1" s="1"/>
  <c r="AH2075" i="1" a="1"/>
  <c r="AH2075" i="1" s="1"/>
  <c r="AH2076" i="1" a="1"/>
  <c r="AH2076" i="1" s="1"/>
  <c r="AH2077" i="1" a="1"/>
  <c r="AH2077" i="1" s="1"/>
  <c r="AH2078" i="1" a="1"/>
  <c r="AH2078" i="1" s="1"/>
  <c r="AH2079" i="1" a="1"/>
  <c r="AH2079" i="1" s="1"/>
  <c r="AH2080" i="1" a="1"/>
  <c r="AH2080" i="1" s="1"/>
  <c r="AH2081" i="1" a="1"/>
  <c r="AH2081" i="1" s="1"/>
  <c r="AH2082" i="1" a="1"/>
  <c r="AH2082" i="1" s="1"/>
  <c r="AH2083" i="1" a="1"/>
  <c r="AH2083" i="1" s="1"/>
  <c r="AH2084" i="1" a="1"/>
  <c r="AH2084" i="1" s="1"/>
  <c r="AH2085" i="1" a="1"/>
  <c r="AH2085" i="1" s="1"/>
  <c r="AH2086" i="1" a="1"/>
  <c r="AH2086" i="1" s="1"/>
  <c r="AH2087" i="1" a="1"/>
  <c r="AH2087" i="1" s="1"/>
  <c r="AH2088" i="1" a="1"/>
  <c r="AH2088" i="1" s="1"/>
  <c r="AH2089" i="1" a="1"/>
  <c r="AH2089" i="1" s="1"/>
  <c r="AH2090" i="1" a="1"/>
  <c r="AH2090" i="1" s="1"/>
  <c r="AH2091" i="1" a="1"/>
  <c r="AH2091" i="1" s="1"/>
  <c r="AH2092" i="1" a="1"/>
  <c r="AH2092" i="1" s="1"/>
  <c r="AH2093" i="1" a="1"/>
  <c r="AH2093" i="1" s="1"/>
  <c r="AH2094" i="1" a="1"/>
  <c r="AH2094" i="1" s="1"/>
  <c r="AH2095" i="1" a="1"/>
  <c r="AH2095" i="1" s="1"/>
  <c r="AH2096" i="1" a="1"/>
  <c r="AH2096" i="1" s="1"/>
  <c r="AH2097" i="1" a="1"/>
  <c r="AH2097" i="1" s="1"/>
  <c r="AH2098" i="1" a="1"/>
  <c r="AH2098" i="1" s="1"/>
  <c r="AH2099" i="1" a="1"/>
  <c r="AH2099" i="1" s="1"/>
  <c r="AH2100" i="1" a="1"/>
  <c r="AH2100" i="1" s="1"/>
  <c r="AH2101" i="1" a="1"/>
  <c r="AH2101" i="1" s="1"/>
  <c r="AH2102" i="1" a="1"/>
  <c r="AH2102" i="1" s="1"/>
  <c r="AH2103" i="1" a="1"/>
  <c r="AH2103" i="1" s="1"/>
  <c r="AH2104" i="1" a="1"/>
  <c r="AH2104" i="1" s="1"/>
  <c r="AH2105" i="1" a="1"/>
  <c r="AH2105" i="1" s="1"/>
  <c r="AH2106" i="1" a="1"/>
  <c r="AH2106" i="1" s="1"/>
  <c r="AH2107" i="1" a="1"/>
  <c r="AH2107" i="1" s="1"/>
  <c r="AH2108" i="1" a="1"/>
  <c r="AH2108" i="1" s="1"/>
  <c r="AH2109" i="1" a="1"/>
  <c r="AH2109" i="1" s="1"/>
  <c r="AH2110" i="1" a="1"/>
  <c r="AH2110" i="1" s="1"/>
  <c r="AH2111" i="1" a="1"/>
  <c r="AH2111" i="1" s="1"/>
  <c r="AH2112" i="1" a="1"/>
  <c r="AH2112" i="1" s="1"/>
  <c r="AH2113" i="1" a="1"/>
  <c r="AH2113" i="1" s="1"/>
  <c r="AH2114" i="1" a="1"/>
  <c r="AH2114" i="1" s="1"/>
  <c r="AH2115" i="1" a="1"/>
  <c r="AH2115" i="1" s="1"/>
  <c r="AH2116" i="1" a="1"/>
  <c r="AH2116" i="1" s="1"/>
  <c r="AH2117" i="1" a="1"/>
  <c r="AH2117" i="1" s="1"/>
  <c r="AH2118" i="1" a="1"/>
  <c r="AH2118" i="1" s="1"/>
  <c r="AH2119" i="1" a="1"/>
  <c r="AH2119" i="1" s="1"/>
  <c r="AH2120" i="1" a="1"/>
  <c r="AH2120" i="1" s="1"/>
  <c r="AH2121" i="1" a="1"/>
  <c r="AH2121" i="1" s="1"/>
  <c r="AH2122" i="1" a="1"/>
  <c r="AH2122" i="1" s="1"/>
  <c r="AH2123" i="1" a="1"/>
  <c r="AH2123" i="1" s="1"/>
  <c r="AH2124" i="1" a="1"/>
  <c r="AH2124" i="1" s="1"/>
  <c r="AH2125" i="1" a="1"/>
  <c r="AH2125" i="1" s="1"/>
  <c r="AH2126" i="1" a="1"/>
  <c r="AH2126" i="1" s="1"/>
  <c r="AH2127" i="1" a="1"/>
  <c r="AH2127" i="1" s="1"/>
  <c r="AH2128" i="1" a="1"/>
  <c r="AH2128" i="1" s="1"/>
  <c r="AH2129" i="1" a="1"/>
  <c r="AH2129" i="1" s="1"/>
  <c r="AH2130" i="1" a="1"/>
  <c r="AH2130" i="1" s="1"/>
  <c r="AH2131" i="1" a="1"/>
  <c r="AH2131" i="1" s="1"/>
  <c r="AH2132" i="1" a="1"/>
  <c r="AH2132" i="1" s="1"/>
  <c r="AH2133" i="1" a="1"/>
  <c r="AH2133" i="1" s="1"/>
  <c r="AH2134" i="1" a="1"/>
  <c r="AH2134" i="1" s="1"/>
  <c r="AH2135" i="1" a="1"/>
  <c r="AH2135" i="1" s="1"/>
  <c r="AH2136" i="1" a="1"/>
  <c r="AH2136" i="1" s="1"/>
  <c r="AH2137" i="1" a="1"/>
  <c r="AH2137" i="1" s="1"/>
  <c r="AH2138" i="1" a="1"/>
  <c r="AH2138" i="1" s="1"/>
  <c r="AH2139" i="1" a="1"/>
  <c r="AH2139" i="1" s="1"/>
  <c r="AH2140" i="1" a="1"/>
  <c r="AH2140" i="1" s="1"/>
  <c r="AH2141" i="1" a="1"/>
  <c r="AH2141" i="1" s="1"/>
  <c r="AH2142" i="1" a="1"/>
  <c r="AH2142" i="1" s="1"/>
  <c r="AH2143" i="1" a="1"/>
  <c r="AH2143" i="1" s="1"/>
  <c r="AH2144" i="1" a="1"/>
  <c r="AH2144" i="1" s="1"/>
  <c r="AH2145" i="1" a="1"/>
  <c r="AH2145" i="1" s="1"/>
  <c r="AH2146" i="1" a="1"/>
  <c r="AH2146" i="1" s="1"/>
  <c r="AH2147" i="1" a="1"/>
  <c r="AH2147" i="1" s="1"/>
  <c r="AH2148" i="1" a="1"/>
  <c r="AH2148" i="1" s="1"/>
  <c r="AH2149" i="1" a="1"/>
  <c r="AH2149" i="1" s="1"/>
  <c r="AH2150" i="1" a="1"/>
  <c r="AH2150" i="1" s="1"/>
  <c r="AH2151" i="1" a="1"/>
  <c r="AH2151" i="1" s="1"/>
  <c r="AH2152" i="1" a="1"/>
  <c r="AH2152" i="1" s="1"/>
  <c r="AH2153" i="1" a="1"/>
  <c r="AH2153" i="1" s="1"/>
  <c r="AH2154" i="1" a="1"/>
  <c r="AH2154" i="1" s="1"/>
  <c r="AH2155" i="1" a="1"/>
  <c r="AH2155" i="1" s="1"/>
  <c r="AH2156" i="1" a="1"/>
  <c r="AH2156" i="1" s="1"/>
  <c r="AH2157" i="1" a="1"/>
  <c r="AH2157" i="1" s="1"/>
  <c r="AH2158" i="1" a="1"/>
  <c r="AH2158" i="1" s="1"/>
  <c r="AH2159" i="1" a="1"/>
  <c r="AH2159" i="1" s="1"/>
  <c r="AH2160" i="1" a="1"/>
  <c r="AH2160" i="1" s="1"/>
  <c r="AH2161" i="1" a="1"/>
  <c r="AH2161" i="1" s="1"/>
  <c r="AH2162" i="1" a="1"/>
  <c r="AH2162" i="1" s="1"/>
  <c r="AH2163" i="1" a="1"/>
  <c r="AH2163" i="1" s="1"/>
  <c r="AH2164" i="1" a="1"/>
  <c r="AH2164" i="1" s="1"/>
  <c r="AH2165" i="1" a="1"/>
  <c r="AH2165" i="1" s="1"/>
  <c r="AH2166" i="1" a="1"/>
  <c r="AH2166" i="1" s="1"/>
  <c r="AH2167" i="1" a="1"/>
  <c r="AH2167" i="1" s="1"/>
  <c r="AH2168" i="1" a="1"/>
  <c r="AH2168" i="1" s="1"/>
  <c r="AH2169" i="1" a="1"/>
  <c r="AH2169" i="1" s="1"/>
  <c r="AH2170" i="1" a="1"/>
  <c r="AH2170" i="1" s="1"/>
  <c r="AH2171" i="1" a="1"/>
  <c r="AH2171" i="1" s="1"/>
  <c r="AH2172" i="1" a="1"/>
  <c r="AH2172" i="1" s="1"/>
  <c r="AH2173" i="1" a="1"/>
  <c r="AH2173" i="1" s="1"/>
  <c r="AH2174" i="1" a="1"/>
  <c r="AH2174" i="1" s="1"/>
  <c r="AH2175" i="1" a="1"/>
  <c r="AH2175" i="1" s="1"/>
  <c r="AH2176" i="1" a="1"/>
  <c r="AH2176" i="1" s="1"/>
  <c r="AH2177" i="1" a="1"/>
  <c r="AH2177" i="1" s="1"/>
  <c r="AH2178" i="1" a="1"/>
  <c r="AH2178" i="1" s="1"/>
  <c r="AH2179" i="1" a="1"/>
  <c r="AH2179" i="1" s="1"/>
  <c r="AH2180" i="1" a="1"/>
  <c r="AH2180" i="1" s="1"/>
  <c r="AH2181" i="1" a="1"/>
  <c r="AH2181" i="1" s="1"/>
  <c r="AH2182" i="1" a="1"/>
  <c r="AH2182" i="1" s="1"/>
  <c r="AH2183" i="1" a="1"/>
  <c r="AH2183" i="1" s="1"/>
  <c r="AH2184" i="1" a="1"/>
  <c r="AH2184" i="1" s="1"/>
  <c r="AH2185" i="1" a="1"/>
  <c r="AH2185" i="1" s="1"/>
  <c r="AH2186" i="1" a="1"/>
  <c r="AH2186" i="1" s="1"/>
  <c r="AH2187" i="1" a="1"/>
  <c r="AH2187" i="1" s="1"/>
  <c r="AH2188" i="1" a="1"/>
  <c r="AH2188" i="1" s="1"/>
  <c r="AH2189" i="1" a="1"/>
  <c r="AH2189" i="1" s="1"/>
  <c r="AH2190" i="1" a="1"/>
  <c r="AH2190" i="1" s="1"/>
  <c r="AH2191" i="1" a="1"/>
  <c r="AH2191" i="1" s="1"/>
  <c r="AH2192" i="1" a="1"/>
  <c r="AH2192" i="1" s="1"/>
  <c r="AH2193" i="1" a="1"/>
  <c r="AH2193" i="1" s="1"/>
  <c r="AH2194" i="1" a="1"/>
  <c r="AH2194" i="1" s="1"/>
  <c r="AH2195" i="1" a="1"/>
  <c r="AH2195" i="1" s="1"/>
  <c r="AH2196" i="1" a="1"/>
  <c r="AH2196" i="1" s="1"/>
  <c r="AH2197" i="1" a="1"/>
  <c r="AH2197" i="1" s="1"/>
  <c r="AH2198" i="1" a="1"/>
  <c r="AH2198" i="1" s="1"/>
  <c r="AH2199" i="1" a="1"/>
  <c r="AH2199" i="1" s="1"/>
  <c r="AH2200" i="1" a="1"/>
  <c r="AH2200" i="1" s="1"/>
  <c r="AH2201" i="1" a="1"/>
  <c r="AH2201" i="1" s="1"/>
  <c r="AH2202" i="1" a="1"/>
  <c r="AH2202" i="1" s="1"/>
  <c r="AH2203" i="1" a="1"/>
  <c r="AH2203" i="1" s="1"/>
  <c r="AH2204" i="1" a="1"/>
  <c r="AH2204" i="1" s="1"/>
  <c r="AH2205" i="1" a="1"/>
  <c r="AH2205" i="1" s="1"/>
  <c r="AH2206" i="1" a="1"/>
  <c r="AH2206" i="1" s="1"/>
  <c r="AH2207" i="1" a="1"/>
  <c r="AH2207" i="1" s="1"/>
  <c r="AH2208" i="1" a="1"/>
  <c r="AH2208" i="1" s="1"/>
  <c r="AH2209" i="1" a="1"/>
  <c r="AH2209" i="1" s="1"/>
  <c r="AH2210" i="1" a="1"/>
  <c r="AH2210" i="1" s="1"/>
  <c r="AH2211" i="1" a="1"/>
  <c r="AH2211" i="1" s="1"/>
  <c r="AH2212" i="1" a="1"/>
  <c r="AH2212" i="1" s="1"/>
  <c r="AH2213" i="1" a="1"/>
  <c r="AH2213" i="1" s="1"/>
  <c r="AH2214" i="1" a="1"/>
  <c r="AH2214" i="1" s="1"/>
  <c r="AH2215" i="1" a="1"/>
  <c r="AH2215" i="1" s="1"/>
  <c r="AH2216" i="1" a="1"/>
  <c r="AH2216" i="1" s="1"/>
  <c r="AH2217" i="1" a="1"/>
  <c r="AH2217" i="1" s="1"/>
  <c r="AH2218" i="1" a="1"/>
  <c r="AH2218" i="1" s="1"/>
  <c r="AH2219" i="1" a="1"/>
  <c r="AH2219" i="1" s="1"/>
  <c r="AH2220" i="1" a="1"/>
  <c r="AH2220" i="1" s="1"/>
  <c r="AH2221" i="1" a="1"/>
  <c r="AH2221" i="1" s="1"/>
  <c r="AH2222" i="1" a="1"/>
  <c r="AH2222" i="1" s="1"/>
  <c r="AH2223" i="1" a="1"/>
  <c r="AH2223" i="1" s="1"/>
  <c r="AH2224" i="1" a="1"/>
  <c r="AH2224" i="1" s="1"/>
  <c r="AH2225" i="1" a="1"/>
  <c r="AH2225" i="1" s="1"/>
  <c r="AH2226" i="1" a="1"/>
  <c r="AH2226" i="1" s="1"/>
  <c r="AH2227" i="1" a="1"/>
  <c r="AH2227" i="1" s="1"/>
  <c r="AH2228" i="1" a="1"/>
  <c r="AH2228" i="1" s="1"/>
  <c r="AH2229" i="1" a="1"/>
  <c r="AH2229" i="1" s="1"/>
  <c r="AH2230" i="1" a="1"/>
  <c r="AH2230" i="1" s="1"/>
  <c r="AH2231" i="1" a="1"/>
  <c r="AH2231" i="1" s="1"/>
  <c r="AH2232" i="1" a="1"/>
  <c r="AH2232" i="1" s="1"/>
  <c r="AH2233" i="1" a="1"/>
  <c r="AH2233" i="1" s="1"/>
  <c r="AH2234" i="1" a="1"/>
  <c r="AH2234" i="1" s="1"/>
  <c r="AH2235" i="1" a="1"/>
  <c r="AH2235" i="1" s="1"/>
  <c r="AH2236" i="1" a="1"/>
  <c r="AH2236" i="1" s="1"/>
  <c r="AH2237" i="1" a="1"/>
  <c r="AH2237" i="1" s="1"/>
  <c r="AH2238" i="1" a="1"/>
  <c r="AH2238" i="1" s="1"/>
  <c r="AH2239" i="1" a="1"/>
  <c r="AH2239" i="1" s="1"/>
  <c r="AH2240" i="1" a="1"/>
  <c r="AH2240" i="1" s="1"/>
  <c r="AH2241" i="1" a="1"/>
  <c r="AH2241" i="1" s="1"/>
  <c r="AH2242" i="1" a="1"/>
  <c r="AH2242" i="1" s="1"/>
  <c r="AH2243" i="1" a="1"/>
  <c r="AH2243" i="1" s="1"/>
  <c r="AH2244" i="1" a="1"/>
  <c r="AH2244" i="1" s="1"/>
  <c r="AH2245" i="1" a="1"/>
  <c r="AH2245" i="1" s="1"/>
  <c r="AH2246" i="1" a="1"/>
  <c r="AH2246" i="1" s="1"/>
  <c r="AH2247" i="1" a="1"/>
  <c r="AH2247" i="1" s="1"/>
  <c r="AH2248" i="1" a="1"/>
  <c r="AH2248" i="1" s="1"/>
  <c r="AH2249" i="1" a="1"/>
  <c r="AH2249" i="1" s="1"/>
  <c r="AH2250" i="1" a="1"/>
  <c r="AH2250" i="1" s="1"/>
  <c r="AH2251" i="1" a="1"/>
  <c r="AH2251" i="1" s="1"/>
  <c r="AH2252" i="1" a="1"/>
  <c r="AH2252" i="1" s="1"/>
  <c r="AH2253" i="1" a="1"/>
  <c r="AH2253" i="1" s="1"/>
  <c r="AH2254" i="1" a="1"/>
  <c r="AH2254" i="1" s="1"/>
  <c r="AH2255" i="1" a="1"/>
  <c r="AH2255" i="1" s="1"/>
  <c r="AH2256" i="1" a="1"/>
  <c r="AH2256" i="1" s="1"/>
  <c r="AH2257" i="1" a="1"/>
  <c r="AH2257" i="1" s="1"/>
  <c r="AH2258" i="1" a="1"/>
  <c r="AH2258" i="1" s="1"/>
  <c r="AH2259" i="1" a="1"/>
  <c r="AH2259" i="1" s="1"/>
  <c r="AH2260" i="1" a="1"/>
  <c r="AH2260" i="1" s="1"/>
  <c r="AH2261" i="1" a="1"/>
  <c r="AH2261" i="1" s="1"/>
  <c r="AH2262" i="1" a="1"/>
  <c r="AH2262" i="1" s="1"/>
  <c r="AH2263" i="1" a="1"/>
  <c r="AH2263" i="1" s="1"/>
  <c r="AH2264" i="1" a="1"/>
  <c r="AH2264" i="1" s="1"/>
  <c r="AH2265" i="1" a="1"/>
  <c r="AH2265" i="1" s="1"/>
  <c r="AH2266" i="1" a="1"/>
  <c r="AH2266" i="1" s="1"/>
  <c r="AH2267" i="1" a="1"/>
  <c r="AH2267" i="1" s="1"/>
  <c r="AH2268" i="1" a="1"/>
  <c r="AH2268" i="1" s="1"/>
  <c r="AH2269" i="1" a="1"/>
  <c r="AH2269" i="1" s="1"/>
  <c r="AH2270" i="1" a="1"/>
  <c r="AH2270" i="1" s="1"/>
  <c r="AH2271" i="1" a="1"/>
  <c r="AH2271" i="1" s="1"/>
  <c r="AH2272" i="1" a="1"/>
  <c r="AH2272" i="1" s="1"/>
  <c r="AH2273" i="1" a="1"/>
  <c r="AH2273" i="1" s="1"/>
  <c r="AH2274" i="1" a="1"/>
  <c r="AH2274" i="1" s="1"/>
  <c r="AH2275" i="1" a="1"/>
  <c r="AH2275" i="1" s="1"/>
  <c r="AH2276" i="1" a="1"/>
  <c r="AH2276" i="1" s="1"/>
  <c r="AH2277" i="1" a="1"/>
  <c r="AH2277" i="1" s="1"/>
  <c r="AH2278" i="1" a="1"/>
  <c r="AH2278" i="1" s="1"/>
  <c r="AH2279" i="1" a="1"/>
  <c r="AH2279" i="1" s="1"/>
  <c r="AH2280" i="1" a="1"/>
  <c r="AH2280" i="1" s="1"/>
  <c r="AH2281" i="1" a="1"/>
  <c r="AH2281" i="1" s="1"/>
  <c r="AH2282" i="1" a="1"/>
  <c r="AH2282" i="1" s="1"/>
  <c r="AH2283" i="1" a="1"/>
  <c r="AH2283" i="1" s="1"/>
  <c r="AH2284" i="1" a="1"/>
  <c r="AH2284" i="1" s="1"/>
  <c r="AH2285" i="1" a="1"/>
  <c r="AH2285" i="1" s="1"/>
  <c r="AH2286" i="1" a="1"/>
  <c r="AH2286" i="1" s="1"/>
  <c r="AH2287" i="1" a="1"/>
  <c r="AH2287" i="1" s="1"/>
  <c r="AH2288" i="1" a="1"/>
  <c r="AH2288" i="1" s="1"/>
  <c r="AH2289" i="1" a="1"/>
  <c r="AH2289" i="1" s="1"/>
  <c r="AH2290" i="1" a="1"/>
  <c r="AH2290" i="1" s="1"/>
  <c r="AH2291" i="1" a="1"/>
  <c r="AH2291" i="1" s="1"/>
  <c r="AH2292" i="1" a="1"/>
  <c r="AH2292" i="1" s="1"/>
  <c r="AH2293" i="1" a="1"/>
  <c r="AH2293" i="1" s="1"/>
  <c r="AH2294" i="1" a="1"/>
  <c r="AH2294" i="1" s="1"/>
  <c r="AH2295" i="1" a="1"/>
  <c r="AH2295" i="1" s="1"/>
  <c r="AH2296" i="1" a="1"/>
  <c r="AH2296" i="1" s="1"/>
  <c r="AH2297" i="1" a="1"/>
  <c r="AH2297" i="1" s="1"/>
  <c r="AH2298" i="1" a="1"/>
  <c r="AH2298" i="1" s="1"/>
  <c r="AH2299" i="1" a="1"/>
  <c r="AH2299" i="1" s="1"/>
  <c r="AH2300" i="1" a="1"/>
  <c r="AH2300" i="1" s="1"/>
  <c r="AH2301" i="1" a="1"/>
  <c r="AH2301" i="1" s="1"/>
  <c r="AH2302" i="1" a="1"/>
  <c r="AH2302" i="1" s="1"/>
  <c r="AH2303" i="1" a="1"/>
  <c r="AH2303" i="1" s="1"/>
  <c r="AH2304" i="1" a="1"/>
  <c r="AH2304" i="1" s="1"/>
  <c r="AH2305" i="1" a="1"/>
  <c r="AH2305" i="1" s="1"/>
  <c r="AH2306" i="1" a="1"/>
  <c r="AH2306" i="1" s="1"/>
  <c r="AH2307" i="1" a="1"/>
  <c r="AH2307" i="1" s="1"/>
  <c r="AH2308" i="1" a="1"/>
  <c r="AH2308" i="1" s="1"/>
  <c r="AH2309" i="1" a="1"/>
  <c r="AH2309" i="1" s="1"/>
  <c r="AH2310" i="1" a="1"/>
  <c r="AH2310" i="1" s="1"/>
  <c r="AH2311" i="1" a="1"/>
  <c r="AH2311" i="1" s="1"/>
  <c r="AH2312" i="1" a="1"/>
  <c r="AH2312" i="1" s="1"/>
  <c r="AH2313" i="1" a="1"/>
  <c r="AH2313" i="1" s="1"/>
  <c r="AH2314" i="1" a="1"/>
  <c r="AH2314" i="1" s="1"/>
  <c r="AH2315" i="1" a="1"/>
  <c r="AH2315" i="1" s="1"/>
  <c r="AH2316" i="1" a="1"/>
  <c r="AH2316" i="1" s="1"/>
  <c r="AH2317" i="1" a="1"/>
  <c r="AH2317" i="1" s="1"/>
  <c r="AH2318" i="1" a="1"/>
  <c r="AH2318" i="1" s="1"/>
  <c r="AH2319" i="1" a="1"/>
  <c r="AH2319" i="1" s="1"/>
  <c r="AH2320" i="1" a="1"/>
  <c r="AH2320" i="1" s="1"/>
  <c r="AH2321" i="1" a="1"/>
  <c r="AH2321" i="1" s="1"/>
  <c r="AH2322" i="1" a="1"/>
  <c r="AH2322" i="1" s="1"/>
  <c r="AH2323" i="1" a="1"/>
  <c r="AH2323" i="1" s="1"/>
  <c r="AH2324" i="1" a="1"/>
  <c r="AH2324" i="1" s="1"/>
  <c r="AH2325" i="1" a="1"/>
  <c r="AH2325" i="1" s="1"/>
  <c r="AH2326" i="1" a="1"/>
  <c r="AH2326" i="1" s="1"/>
  <c r="AH2327" i="1" a="1"/>
  <c r="AH2327" i="1" s="1"/>
  <c r="AH2328" i="1" a="1"/>
  <c r="AH2328" i="1" s="1"/>
  <c r="AH2329" i="1" a="1"/>
  <c r="AH2329" i="1" s="1"/>
  <c r="AH2330" i="1" a="1"/>
  <c r="AH2330" i="1" s="1"/>
  <c r="AH2331" i="1" a="1"/>
  <c r="AH2331" i="1" s="1"/>
  <c r="AH2332" i="1" a="1"/>
  <c r="AH2332" i="1" s="1"/>
  <c r="AH2333" i="1" a="1"/>
  <c r="AH2333" i="1" s="1"/>
  <c r="AH2334" i="1" a="1"/>
  <c r="AH2334" i="1" s="1"/>
  <c r="AH2335" i="1" a="1"/>
  <c r="AH2335" i="1" s="1"/>
  <c r="AH2336" i="1" a="1"/>
  <c r="AH2336" i="1" s="1"/>
  <c r="AH2337" i="1" a="1"/>
  <c r="AH2337" i="1" s="1"/>
  <c r="AH2338" i="1" a="1"/>
  <c r="AH2338" i="1" s="1"/>
  <c r="AH2339" i="1" a="1"/>
  <c r="AH2339" i="1" s="1"/>
  <c r="AH2340" i="1" a="1"/>
  <c r="AH2340" i="1" s="1"/>
  <c r="AH2341" i="1" a="1"/>
  <c r="AH2341" i="1" s="1"/>
  <c r="AH2342" i="1" a="1"/>
  <c r="AH2342" i="1" s="1"/>
  <c r="AH2343" i="1" a="1"/>
  <c r="AH2343" i="1" s="1"/>
  <c r="AH2344" i="1" a="1"/>
  <c r="AH2344" i="1" s="1"/>
  <c r="AH2345" i="1" a="1"/>
  <c r="AH2345" i="1" s="1"/>
  <c r="AH2346" i="1" a="1"/>
  <c r="AH2346" i="1" s="1"/>
  <c r="AH2347" i="1" a="1"/>
  <c r="AH2347" i="1" s="1"/>
  <c r="AH2348" i="1" a="1"/>
  <c r="AH2348" i="1" s="1"/>
  <c r="AH2349" i="1" a="1"/>
  <c r="AH2349" i="1" s="1"/>
  <c r="AH2350" i="1" a="1"/>
  <c r="AH2350" i="1" s="1"/>
  <c r="AH2351" i="1" a="1"/>
  <c r="AH2351" i="1" s="1"/>
  <c r="AH2352" i="1" a="1"/>
  <c r="AH2352" i="1" s="1"/>
  <c r="AH2353" i="1" a="1"/>
  <c r="AH2353" i="1" s="1"/>
  <c r="AH2354" i="1" a="1"/>
  <c r="AH2354" i="1" s="1"/>
  <c r="AH2355" i="1" a="1"/>
  <c r="AH2355" i="1" s="1"/>
  <c r="AH2356" i="1" a="1"/>
  <c r="AH2356" i="1" s="1"/>
  <c r="AH2357" i="1" a="1"/>
  <c r="AH2357" i="1" s="1"/>
  <c r="AH2358" i="1" a="1"/>
  <c r="AH2358" i="1" s="1"/>
  <c r="AH2359" i="1" a="1"/>
  <c r="AH2359" i="1" s="1"/>
  <c r="AH2360" i="1" a="1"/>
  <c r="AH2360" i="1" s="1"/>
  <c r="AH2361" i="1" a="1"/>
  <c r="AH2361" i="1" s="1"/>
  <c r="AH2362" i="1" a="1"/>
  <c r="AH2362" i="1" s="1"/>
  <c r="AH2363" i="1" a="1"/>
  <c r="AH2363" i="1" s="1"/>
  <c r="AH2364" i="1" a="1"/>
  <c r="AH2364" i="1" s="1"/>
  <c r="AH2365" i="1" a="1"/>
  <c r="AH2365" i="1" s="1"/>
  <c r="AH2366" i="1" a="1"/>
  <c r="AH2366" i="1" s="1"/>
  <c r="AH2367" i="1" a="1"/>
  <c r="AH2367" i="1" s="1"/>
  <c r="AH2368" i="1" a="1"/>
  <c r="AH2368" i="1" s="1"/>
  <c r="AH2369" i="1" a="1"/>
  <c r="AH2369" i="1" s="1"/>
  <c r="AH2370" i="1" a="1"/>
  <c r="AH2370" i="1" s="1"/>
  <c r="AH2371" i="1" a="1"/>
  <c r="AH2371" i="1" s="1"/>
  <c r="AH2372" i="1" a="1"/>
  <c r="AH2372" i="1" s="1"/>
  <c r="AH2373" i="1" a="1"/>
  <c r="AH2373" i="1" s="1"/>
  <c r="AH2374" i="1" a="1"/>
  <c r="AH2374" i="1" s="1"/>
  <c r="AH2375" i="1" a="1"/>
  <c r="AH2375" i="1" s="1"/>
  <c r="AH2376" i="1" a="1"/>
  <c r="AH2376" i="1" s="1"/>
  <c r="AH2377" i="1" a="1"/>
  <c r="AH2377" i="1" s="1"/>
  <c r="AH2378" i="1" a="1"/>
  <c r="AH2378" i="1" s="1"/>
  <c r="AH2379" i="1" a="1"/>
  <c r="AH2379" i="1" s="1"/>
  <c r="AH2380" i="1" a="1"/>
  <c r="AH2380" i="1" s="1"/>
  <c r="AH2381" i="1" a="1"/>
  <c r="AH2381" i="1" s="1"/>
  <c r="AH2382" i="1" a="1"/>
  <c r="AH2382" i="1" s="1"/>
  <c r="AH2383" i="1" a="1"/>
  <c r="AH2383" i="1" s="1"/>
  <c r="AH2384" i="1" a="1"/>
  <c r="AH2384" i="1" s="1"/>
  <c r="AH2385" i="1" a="1"/>
  <c r="AH2385" i="1" s="1"/>
  <c r="AH2386" i="1" a="1"/>
  <c r="AH2386" i="1" s="1"/>
  <c r="AH2387" i="1" a="1"/>
  <c r="AH2387" i="1" s="1"/>
  <c r="AH2388" i="1" a="1"/>
  <c r="AH2388" i="1" s="1"/>
  <c r="AH2389" i="1" a="1"/>
  <c r="AH2389" i="1" s="1"/>
  <c r="AH2390" i="1" a="1"/>
  <c r="AH2390" i="1" s="1"/>
  <c r="AH2391" i="1" a="1"/>
  <c r="AH2391" i="1" s="1"/>
  <c r="AH2392" i="1" a="1"/>
  <c r="AH2392" i="1" s="1"/>
  <c r="AH2393" i="1" a="1"/>
  <c r="AH2393" i="1" s="1"/>
  <c r="AH2394" i="1" a="1"/>
  <c r="AH2394" i="1" s="1"/>
  <c r="AH2395" i="1" a="1"/>
  <c r="AH2395" i="1" s="1"/>
  <c r="AH2396" i="1" a="1"/>
  <c r="AH2396" i="1" s="1"/>
  <c r="AH2397" i="1" a="1"/>
  <c r="AH2397" i="1" s="1"/>
  <c r="AH2398" i="1" a="1"/>
  <c r="AH2398" i="1" s="1"/>
  <c r="AH2399" i="1" a="1"/>
  <c r="AH2399" i="1" s="1"/>
  <c r="AH2400" i="1" a="1"/>
  <c r="AH2400" i="1" s="1"/>
  <c r="AH2401" i="1" a="1"/>
  <c r="AH2401" i="1" s="1"/>
  <c r="AH2402" i="1" a="1"/>
  <c r="AH2402" i="1" s="1"/>
  <c r="AH2403" i="1" a="1"/>
  <c r="AH2403" i="1" s="1"/>
  <c r="AH2404" i="1" a="1"/>
  <c r="AH2404" i="1" s="1"/>
  <c r="AH2405" i="1" a="1"/>
  <c r="AH2405" i="1" s="1"/>
  <c r="AH2406" i="1" a="1"/>
  <c r="AH2406" i="1" s="1"/>
  <c r="AH2407" i="1" a="1"/>
  <c r="AH2407" i="1" s="1"/>
  <c r="AH2408" i="1" a="1"/>
  <c r="AH2408" i="1" s="1"/>
  <c r="AH2409" i="1" a="1"/>
  <c r="AH2409" i="1" s="1"/>
  <c r="AH2410" i="1" a="1"/>
  <c r="AH2410" i="1" s="1"/>
  <c r="AH2411" i="1" a="1"/>
  <c r="AH2411" i="1" s="1"/>
  <c r="AH2412" i="1" a="1"/>
  <c r="AH2412" i="1" s="1"/>
  <c r="AH2413" i="1" a="1"/>
  <c r="AH2413" i="1" s="1"/>
  <c r="AH2414" i="1" a="1"/>
  <c r="AH2414" i="1" s="1"/>
  <c r="AH2415" i="1" a="1"/>
  <c r="AH2415" i="1" s="1"/>
  <c r="AH2416" i="1" a="1"/>
  <c r="AH2416" i="1" s="1"/>
  <c r="AH2417" i="1" a="1"/>
  <c r="AH2417" i="1" s="1"/>
  <c r="AH2418" i="1" a="1"/>
  <c r="AH2418" i="1" s="1"/>
  <c r="AH2419" i="1" a="1"/>
  <c r="AH2419" i="1" s="1"/>
  <c r="AH2420" i="1" a="1"/>
  <c r="AH2420" i="1" s="1"/>
  <c r="AH2421" i="1" a="1"/>
  <c r="AH2421" i="1" s="1"/>
  <c r="AH2422" i="1" a="1"/>
  <c r="AH2422" i="1" s="1"/>
  <c r="AH2423" i="1" a="1"/>
  <c r="AH2423" i="1" s="1"/>
  <c r="AH2424" i="1" a="1"/>
  <c r="AH2424" i="1" s="1"/>
  <c r="AH2425" i="1" a="1"/>
  <c r="AH2425" i="1" s="1"/>
  <c r="AH2426" i="1" a="1"/>
  <c r="AH2426" i="1" s="1"/>
  <c r="AH2427" i="1" a="1"/>
  <c r="AH2427" i="1" s="1"/>
  <c r="AH2428" i="1" a="1"/>
  <c r="AH2428" i="1" s="1"/>
  <c r="AH2429" i="1" a="1"/>
  <c r="AH2429" i="1" s="1"/>
  <c r="AH2430" i="1" a="1"/>
  <c r="AH2430" i="1" s="1"/>
  <c r="AH2431" i="1" a="1"/>
  <c r="AH2431" i="1" s="1"/>
  <c r="AH2432" i="1" a="1"/>
  <c r="AH2432" i="1" s="1"/>
  <c r="AH2433" i="1" a="1"/>
  <c r="AH2433" i="1" s="1"/>
  <c r="AH2434" i="1" a="1"/>
  <c r="AH2434" i="1" s="1"/>
  <c r="AH2435" i="1" a="1"/>
  <c r="AH2435" i="1" s="1"/>
  <c r="AH2436" i="1" a="1"/>
  <c r="AH2436" i="1" s="1"/>
  <c r="AH2437" i="1" a="1"/>
  <c r="AH2437" i="1" s="1"/>
  <c r="AH2438" i="1" a="1"/>
  <c r="AH2438" i="1" s="1"/>
  <c r="AH2439" i="1" a="1"/>
  <c r="AH2439" i="1" s="1"/>
  <c r="AH2440" i="1" a="1"/>
  <c r="AH2440" i="1" s="1"/>
  <c r="AH2441" i="1" a="1"/>
  <c r="AH2441" i="1" s="1"/>
  <c r="AH2442" i="1" a="1"/>
  <c r="AH2442" i="1" s="1"/>
  <c r="AH2443" i="1" a="1"/>
  <c r="AH2443" i="1" s="1"/>
  <c r="AH2444" i="1" a="1"/>
  <c r="AH2444" i="1" s="1"/>
  <c r="AH2445" i="1" a="1"/>
  <c r="AH2445" i="1" s="1"/>
  <c r="AH2446" i="1" a="1"/>
  <c r="AH2446" i="1" s="1"/>
  <c r="AH2447" i="1" a="1"/>
  <c r="AH2447" i="1" s="1"/>
  <c r="AH2448" i="1" a="1"/>
  <c r="AH2448" i="1" s="1"/>
  <c r="AH2449" i="1" a="1"/>
  <c r="AH2449" i="1" s="1"/>
  <c r="AH2450" i="1" a="1"/>
  <c r="AH2450" i="1" s="1"/>
  <c r="AH2451" i="1" a="1"/>
  <c r="AH2451" i="1" s="1"/>
  <c r="AH2452" i="1" a="1"/>
  <c r="AH2452" i="1" s="1"/>
  <c r="AH2453" i="1" a="1"/>
  <c r="AH2453" i="1" s="1"/>
  <c r="AH2454" i="1" a="1"/>
  <c r="AH2454" i="1" s="1"/>
  <c r="AH2455" i="1" a="1"/>
  <c r="AH2455" i="1" s="1"/>
  <c r="AH2456" i="1" a="1"/>
  <c r="AH2456" i="1" s="1"/>
  <c r="AH2457" i="1" a="1"/>
  <c r="AH2457" i="1" s="1"/>
  <c r="AH2458" i="1" a="1"/>
  <c r="AH2458" i="1" s="1"/>
  <c r="AH2459" i="1" a="1"/>
  <c r="AH2459" i="1" s="1"/>
  <c r="AH2460" i="1" a="1"/>
  <c r="AH2460" i="1" s="1"/>
  <c r="AH2461" i="1" a="1"/>
  <c r="AH2461" i="1" s="1"/>
  <c r="AH2462" i="1" a="1"/>
  <c r="AH2462" i="1" s="1"/>
  <c r="AH2463" i="1" a="1"/>
  <c r="AH2463" i="1" s="1"/>
  <c r="AH2464" i="1" a="1"/>
  <c r="AH2464" i="1" s="1"/>
  <c r="AH2465" i="1" a="1"/>
  <c r="AH2465" i="1" s="1"/>
  <c r="AH2466" i="1" a="1"/>
  <c r="AH2466" i="1" s="1"/>
  <c r="AH2467" i="1" a="1"/>
  <c r="AH2467" i="1" s="1"/>
  <c r="AH2468" i="1" a="1"/>
  <c r="AH2468" i="1" s="1"/>
  <c r="AH2469" i="1" a="1"/>
  <c r="AH2469" i="1" s="1"/>
  <c r="AH2470" i="1" a="1"/>
  <c r="AH2470" i="1" s="1"/>
  <c r="AH2471" i="1" a="1"/>
  <c r="AH2471" i="1" s="1"/>
  <c r="AH2472" i="1" a="1"/>
  <c r="AH2472" i="1" s="1"/>
  <c r="AH2473" i="1" a="1"/>
  <c r="AH2473" i="1" s="1"/>
  <c r="AH2474" i="1" a="1"/>
  <c r="AH2474" i="1" s="1"/>
  <c r="AH2475" i="1" a="1"/>
  <c r="AH2475" i="1" s="1"/>
  <c r="AH2476" i="1" a="1"/>
  <c r="AH2476" i="1" s="1"/>
  <c r="AH2477" i="1" a="1"/>
  <c r="AH2477" i="1" s="1"/>
  <c r="AH2478" i="1" a="1"/>
  <c r="AH2478" i="1" s="1"/>
  <c r="AH2479" i="1" a="1"/>
  <c r="AH2479" i="1" s="1"/>
  <c r="AH2480" i="1" a="1"/>
  <c r="AH2480" i="1" s="1"/>
  <c r="AH2481" i="1" a="1"/>
  <c r="AH2481" i="1" s="1"/>
  <c r="AH2482" i="1" a="1"/>
  <c r="AH2482" i="1" s="1"/>
  <c r="AH2483" i="1" a="1"/>
  <c r="AH2483" i="1" s="1"/>
  <c r="AH2484" i="1" a="1"/>
  <c r="AH2484" i="1" s="1"/>
  <c r="AH2485" i="1" a="1"/>
  <c r="AH2485" i="1" s="1"/>
  <c r="AH2486" i="1" a="1"/>
  <c r="AH2486" i="1" s="1"/>
  <c r="AH2487" i="1" a="1"/>
  <c r="AH2487" i="1" s="1"/>
  <c r="AH2488" i="1" a="1"/>
  <c r="AH2488" i="1" s="1"/>
  <c r="AH2489" i="1" a="1"/>
  <c r="AH2489" i="1" s="1"/>
  <c r="AH2490" i="1" a="1"/>
  <c r="AH2490" i="1" s="1"/>
  <c r="AH2491" i="1" a="1"/>
  <c r="AH2491" i="1" s="1"/>
  <c r="AH2492" i="1" a="1"/>
  <c r="AH2492" i="1" s="1"/>
  <c r="AH2493" i="1" a="1"/>
  <c r="AH2493" i="1" s="1"/>
  <c r="AH2494" i="1" a="1"/>
  <c r="AH2494" i="1" s="1"/>
  <c r="AH2495" i="1" a="1"/>
  <c r="AH2495" i="1" s="1"/>
  <c r="AH2496" i="1" a="1"/>
  <c r="AH2496" i="1" s="1"/>
  <c r="AH2497" i="1" a="1"/>
  <c r="AH2497" i="1" s="1"/>
  <c r="AH2498" i="1" a="1"/>
  <c r="AH2498" i="1" s="1"/>
  <c r="AH2499" i="1" a="1"/>
  <c r="AH2499" i="1" s="1"/>
  <c r="AH2500" i="1" a="1"/>
  <c r="AH2500" i="1" s="1"/>
  <c r="AH2501" i="1" a="1"/>
  <c r="AH2501" i="1" s="1"/>
  <c r="AH2502" i="1" a="1"/>
  <c r="AH2502" i="1" s="1"/>
  <c r="AH2503" i="1" a="1"/>
  <c r="AH2503" i="1" s="1"/>
  <c r="AH2504" i="1" a="1"/>
  <c r="AH2504" i="1" s="1"/>
  <c r="AH2505" i="1" a="1"/>
  <c r="AH2505" i="1" s="1"/>
  <c r="AH2506" i="1" a="1"/>
  <c r="AH2506" i="1" s="1"/>
  <c r="AH2507" i="1" a="1"/>
  <c r="AH2507" i="1" s="1"/>
  <c r="AH2508" i="1" a="1"/>
  <c r="AH2508" i="1" s="1"/>
  <c r="AH2509" i="1" a="1"/>
  <c r="AH2509" i="1" s="1"/>
  <c r="AH2510" i="1" a="1"/>
  <c r="AH2510" i="1" s="1"/>
  <c r="AH2511" i="1" a="1"/>
  <c r="AH2511" i="1" s="1"/>
  <c r="AH2512" i="1" a="1"/>
  <c r="AH2512" i="1" s="1"/>
  <c r="AH2513" i="1" a="1"/>
  <c r="AH2513" i="1" s="1"/>
  <c r="AH2514" i="1" a="1"/>
  <c r="AH2514" i="1" s="1"/>
  <c r="AH2515" i="1" a="1"/>
  <c r="AH2515" i="1" s="1"/>
  <c r="AH2516" i="1" a="1"/>
  <c r="AH2516" i="1" s="1"/>
  <c r="AH2517" i="1" a="1"/>
  <c r="AH2517" i="1" s="1"/>
  <c r="AH2518" i="1" a="1"/>
  <c r="AH2518" i="1" s="1"/>
  <c r="AH2519" i="1" a="1"/>
  <c r="AH2519" i="1" s="1"/>
  <c r="AH2520" i="1" a="1"/>
  <c r="AH2520" i="1" s="1"/>
  <c r="AH2521" i="1" a="1"/>
  <c r="AH2521" i="1" s="1"/>
  <c r="AH2522" i="1" a="1"/>
  <c r="AH2522" i="1" s="1"/>
  <c r="AH2523" i="1" a="1"/>
  <c r="AH2523" i="1" s="1"/>
  <c r="AH2524" i="1" a="1"/>
  <c r="AH2524" i="1" s="1"/>
  <c r="AH2525" i="1" a="1"/>
  <c r="AH2525" i="1" s="1"/>
  <c r="AH2526" i="1" a="1"/>
  <c r="AH2526" i="1" s="1"/>
  <c r="AH2527" i="1" a="1"/>
  <c r="AH2527" i="1" s="1"/>
  <c r="AH2528" i="1" a="1"/>
  <c r="AH2528" i="1" s="1"/>
  <c r="AH2529" i="1" a="1"/>
  <c r="AH2529" i="1" s="1"/>
  <c r="AH2530" i="1" a="1"/>
  <c r="AH2530" i="1" s="1"/>
  <c r="AH2531" i="1" a="1"/>
  <c r="AH2531" i="1" s="1"/>
  <c r="AH2532" i="1" a="1"/>
  <c r="AH2532" i="1" s="1"/>
  <c r="AH2533" i="1" a="1"/>
  <c r="AH2533" i="1" s="1"/>
  <c r="AH2534" i="1" a="1"/>
  <c r="AH2534" i="1" s="1"/>
  <c r="AH2535" i="1" a="1"/>
  <c r="AH2535" i="1" s="1"/>
  <c r="AH2536" i="1" a="1"/>
  <c r="AH2536" i="1" s="1"/>
  <c r="AH2537" i="1" a="1"/>
  <c r="AH2537" i="1" s="1"/>
  <c r="AH2538" i="1" a="1"/>
  <c r="AH2538" i="1" s="1"/>
  <c r="AH2539" i="1" a="1"/>
  <c r="AH2539" i="1" s="1"/>
  <c r="AH2540" i="1" a="1"/>
  <c r="AH2540" i="1" s="1"/>
  <c r="AH2541" i="1" a="1"/>
  <c r="AH2541" i="1" s="1"/>
  <c r="AH2542" i="1" a="1"/>
  <c r="AH2542" i="1" s="1"/>
  <c r="AH2543" i="1" a="1"/>
  <c r="AH2543" i="1" s="1"/>
  <c r="AH2544" i="1" a="1"/>
  <c r="AH2544" i="1" s="1"/>
  <c r="AH2545" i="1" a="1"/>
  <c r="AH2545" i="1" s="1"/>
  <c r="AH2546" i="1" a="1"/>
  <c r="AH2546" i="1" s="1"/>
  <c r="AH2547" i="1" a="1"/>
  <c r="AH2547" i="1" s="1"/>
  <c r="AH2548" i="1" a="1"/>
  <c r="AH2548" i="1" s="1"/>
  <c r="AH2549" i="1" a="1"/>
  <c r="AH2549" i="1" s="1"/>
  <c r="AH2550" i="1" a="1"/>
  <c r="AH2550" i="1" s="1"/>
  <c r="AH2551" i="1" a="1"/>
  <c r="AH2551" i="1" s="1"/>
  <c r="AH2552" i="1" a="1"/>
  <c r="AH2552" i="1" s="1"/>
  <c r="AH2553" i="1" a="1"/>
  <c r="AH2553" i="1" s="1"/>
  <c r="AH2554" i="1" a="1"/>
  <c r="AH2554" i="1" s="1"/>
  <c r="AH2555" i="1" a="1"/>
  <c r="AH2555" i="1" s="1"/>
  <c r="AH2556" i="1" a="1"/>
  <c r="AH2556" i="1" s="1"/>
  <c r="AH2557" i="1" a="1"/>
  <c r="AH2557" i="1" s="1"/>
  <c r="AH2558" i="1" a="1"/>
  <c r="AH2558" i="1" s="1"/>
  <c r="AH2559" i="1" a="1"/>
  <c r="AH2559" i="1" s="1"/>
  <c r="AH2560" i="1" a="1"/>
  <c r="AH2560" i="1" s="1"/>
  <c r="AH2561" i="1" a="1"/>
  <c r="AH2561" i="1" s="1"/>
  <c r="AH2562" i="1" a="1"/>
  <c r="AH2562" i="1" s="1"/>
  <c r="AH2563" i="1" a="1"/>
  <c r="AH2563" i="1" s="1"/>
  <c r="AH2564" i="1" a="1"/>
  <c r="AH2564" i="1" s="1"/>
  <c r="AH2565" i="1" a="1"/>
  <c r="AH2565" i="1" s="1"/>
  <c r="AH2566" i="1" a="1"/>
  <c r="AH2566" i="1" s="1"/>
  <c r="AH2567" i="1" a="1"/>
  <c r="AH2567" i="1" s="1"/>
  <c r="AH2568" i="1" a="1"/>
  <c r="AH2568" i="1" s="1"/>
  <c r="AH2569" i="1" a="1"/>
  <c r="AH2569" i="1" s="1"/>
  <c r="AH2570" i="1" a="1"/>
  <c r="AH2570" i="1" s="1"/>
  <c r="AH2571" i="1" a="1"/>
  <c r="AH2571" i="1" s="1"/>
  <c r="AH2572" i="1" a="1"/>
  <c r="AH2572" i="1" s="1"/>
  <c r="AH2573" i="1" a="1"/>
  <c r="AH2573" i="1" s="1"/>
  <c r="AH2574" i="1" a="1"/>
  <c r="AH2574" i="1" s="1"/>
  <c r="AH2575" i="1" a="1"/>
  <c r="AH2575" i="1" s="1"/>
  <c r="AH2576" i="1" a="1"/>
  <c r="AH2576" i="1" s="1"/>
  <c r="AH2577" i="1" a="1"/>
  <c r="AH2577" i="1" s="1"/>
  <c r="AH2578" i="1" a="1"/>
  <c r="AH2578" i="1" s="1"/>
  <c r="AH2579" i="1" a="1"/>
  <c r="AH2579" i="1" s="1"/>
  <c r="AH2580" i="1" a="1"/>
  <c r="AH2580" i="1" s="1"/>
  <c r="AH2581" i="1" a="1"/>
  <c r="AH2581" i="1" s="1"/>
  <c r="AH2582" i="1" a="1"/>
  <c r="AH2582" i="1" s="1"/>
  <c r="AH2583" i="1" a="1"/>
  <c r="AH2583" i="1" s="1"/>
  <c r="AH2584" i="1" a="1"/>
  <c r="AH2584" i="1" s="1"/>
  <c r="AH2585" i="1" a="1"/>
  <c r="AH2585" i="1" s="1"/>
  <c r="AH2586" i="1" a="1"/>
  <c r="AH2586" i="1" s="1"/>
  <c r="AH2587" i="1" a="1"/>
  <c r="AH2587" i="1" s="1"/>
  <c r="AH2588" i="1" a="1"/>
  <c r="AH2588" i="1" s="1"/>
  <c r="AH2589" i="1" a="1"/>
  <c r="AH2589" i="1" s="1"/>
  <c r="AH2590" i="1" a="1"/>
  <c r="AH2590" i="1" s="1"/>
  <c r="AH2591" i="1" a="1"/>
  <c r="AH2591" i="1" s="1"/>
  <c r="AH2592" i="1" a="1"/>
  <c r="AH2592" i="1" s="1"/>
  <c r="AH2593" i="1" a="1"/>
  <c r="AH2593" i="1" s="1"/>
  <c r="AH2594" i="1" a="1"/>
  <c r="AH2594" i="1" s="1"/>
  <c r="AH2595" i="1" a="1"/>
  <c r="AH2595" i="1" s="1"/>
  <c r="AH2596" i="1" a="1"/>
  <c r="AH2596" i="1" s="1"/>
  <c r="AH2597" i="1" a="1"/>
  <c r="AH2597" i="1" s="1"/>
  <c r="AH2598" i="1" a="1"/>
  <c r="AH2598" i="1" s="1"/>
  <c r="AH2599" i="1" a="1"/>
  <c r="AH2599" i="1" s="1"/>
  <c r="AH2600" i="1" a="1"/>
  <c r="AH2600" i="1" s="1"/>
  <c r="AH2601" i="1" a="1"/>
  <c r="AH2601" i="1" s="1"/>
  <c r="AH2602" i="1" a="1"/>
  <c r="AH2602" i="1" s="1"/>
  <c r="AH2603" i="1" a="1"/>
  <c r="AH2603" i="1" s="1"/>
  <c r="AH2604" i="1" a="1"/>
  <c r="AH2604" i="1" s="1"/>
  <c r="AH2605" i="1" a="1"/>
  <c r="AH2605" i="1" s="1"/>
  <c r="AH2606" i="1" a="1"/>
  <c r="AH2606" i="1" s="1"/>
  <c r="AH2607" i="1" a="1"/>
  <c r="AH2607" i="1" s="1"/>
  <c r="AH2608" i="1" a="1"/>
  <c r="AH2608" i="1" s="1"/>
  <c r="AH2609" i="1" a="1"/>
  <c r="AH2609" i="1" s="1"/>
  <c r="AH2610" i="1" a="1"/>
  <c r="AH2610" i="1" s="1"/>
  <c r="AH2611" i="1" a="1"/>
  <c r="AH2611" i="1" s="1"/>
  <c r="AH2612" i="1" a="1"/>
  <c r="AH2612" i="1" s="1"/>
  <c r="AH2613" i="1" a="1"/>
  <c r="AH2613" i="1" s="1"/>
  <c r="AH2614" i="1" a="1"/>
  <c r="AH2614" i="1" s="1"/>
  <c r="AH2615" i="1" a="1"/>
  <c r="AH2615" i="1" s="1"/>
  <c r="AH2616" i="1" a="1"/>
  <c r="AH2616" i="1" s="1"/>
  <c r="AH2617" i="1" a="1"/>
  <c r="AH2617" i="1" s="1"/>
  <c r="AH2618" i="1" a="1"/>
  <c r="AH2618" i="1" s="1"/>
  <c r="AH2619" i="1" a="1"/>
  <c r="AH2619" i="1" s="1"/>
  <c r="AH2620" i="1" a="1"/>
  <c r="AH2620" i="1" s="1"/>
  <c r="AH2621" i="1" a="1"/>
  <c r="AH2621" i="1" s="1"/>
  <c r="AH2622" i="1" a="1"/>
  <c r="AH2622" i="1" s="1"/>
  <c r="AH2623" i="1" a="1"/>
  <c r="AH2623" i="1" s="1"/>
  <c r="AH2624" i="1" a="1"/>
  <c r="AH2624" i="1" s="1"/>
  <c r="AH2625" i="1" a="1"/>
  <c r="AH2625" i="1" s="1"/>
  <c r="AH2626" i="1" a="1"/>
  <c r="AH2626" i="1" s="1"/>
  <c r="AH2627" i="1" a="1"/>
  <c r="AH2627" i="1" s="1"/>
  <c r="AH2628" i="1" a="1"/>
  <c r="AH2628" i="1" s="1"/>
  <c r="AH2629" i="1" a="1"/>
  <c r="AH2629" i="1" s="1"/>
  <c r="AH2630" i="1" a="1"/>
  <c r="AH2630" i="1" s="1"/>
  <c r="AH2631" i="1" a="1"/>
  <c r="AH2631" i="1" s="1"/>
  <c r="AH2632" i="1" a="1"/>
  <c r="AH2632" i="1" s="1"/>
  <c r="AH2633" i="1" a="1"/>
  <c r="AH2633" i="1" s="1"/>
  <c r="AH2634" i="1" a="1"/>
  <c r="AH2634" i="1" s="1"/>
  <c r="AH2635" i="1" a="1"/>
  <c r="AH2635" i="1" s="1"/>
  <c r="AH2636" i="1" a="1"/>
  <c r="AH2636" i="1" s="1"/>
  <c r="AH2637" i="1" a="1"/>
  <c r="AH2637" i="1" s="1"/>
  <c r="AH2638" i="1" a="1"/>
  <c r="AH2638" i="1" s="1"/>
  <c r="AH2639" i="1" a="1"/>
  <c r="AH2639" i="1" s="1"/>
  <c r="AH2640" i="1" a="1"/>
  <c r="AH2640" i="1" s="1"/>
  <c r="AH2641" i="1" a="1"/>
  <c r="AH2641" i="1" s="1"/>
  <c r="AH2642" i="1" a="1"/>
  <c r="AH2642" i="1" s="1"/>
  <c r="AH2643" i="1" a="1"/>
  <c r="AH2643" i="1" s="1"/>
  <c r="AH2644" i="1" a="1"/>
  <c r="AH2644" i="1" s="1"/>
  <c r="AH2645" i="1" a="1"/>
  <c r="AH2645" i="1" s="1"/>
  <c r="AH2646" i="1" a="1"/>
  <c r="AH2646" i="1" s="1"/>
  <c r="AH2647" i="1" a="1"/>
  <c r="AH2647" i="1" s="1"/>
  <c r="AH2648" i="1" a="1"/>
  <c r="AH2648" i="1" s="1"/>
  <c r="AH2649" i="1" a="1"/>
  <c r="AH2649" i="1" s="1"/>
  <c r="AH2650" i="1" a="1"/>
  <c r="AH2650" i="1" s="1"/>
  <c r="AH2651" i="1" a="1"/>
  <c r="AH2651" i="1" s="1"/>
  <c r="AH2652" i="1" a="1"/>
  <c r="AH2652" i="1" s="1"/>
  <c r="AH2653" i="1" a="1"/>
  <c r="AH2653" i="1" s="1"/>
  <c r="AH2654" i="1" a="1"/>
  <c r="AH2654" i="1" s="1"/>
  <c r="AH2655" i="1" a="1"/>
  <c r="AH2655" i="1" s="1"/>
  <c r="AH2656" i="1" a="1"/>
  <c r="AH2656" i="1" s="1"/>
  <c r="AH2657" i="1" a="1"/>
  <c r="AH2657" i="1" s="1"/>
  <c r="AH2658" i="1" a="1"/>
  <c r="AH2658" i="1" s="1"/>
  <c r="AH2659" i="1" a="1"/>
  <c r="AH2659" i="1" s="1"/>
  <c r="AH2660" i="1" a="1"/>
  <c r="AH2660" i="1" s="1"/>
  <c r="AH2661" i="1" a="1"/>
  <c r="AH2661" i="1" s="1"/>
  <c r="AH2662" i="1" a="1"/>
  <c r="AH2662" i="1" s="1"/>
  <c r="AH2663" i="1" a="1"/>
  <c r="AH2663" i="1" s="1"/>
  <c r="AH2664" i="1" a="1"/>
  <c r="AH2664" i="1" s="1"/>
  <c r="AH2665" i="1" a="1"/>
  <c r="AH2665" i="1" s="1"/>
  <c r="AH2666" i="1" a="1"/>
  <c r="AH2666" i="1" s="1"/>
  <c r="AH2667" i="1" a="1"/>
  <c r="AH2667" i="1" s="1"/>
  <c r="AH2668" i="1" a="1"/>
  <c r="AH2668" i="1" s="1"/>
  <c r="AH2669" i="1" a="1"/>
  <c r="AH2669" i="1" s="1"/>
  <c r="AH2670" i="1" a="1"/>
  <c r="AH2670" i="1" s="1"/>
  <c r="AH2671" i="1" a="1"/>
  <c r="AH2671" i="1" s="1"/>
  <c r="AH2672" i="1" a="1"/>
  <c r="AH2672" i="1" s="1"/>
  <c r="AH2673" i="1" a="1"/>
  <c r="AH2673" i="1" s="1"/>
  <c r="AH2674" i="1" a="1"/>
  <c r="AH2674" i="1" s="1"/>
  <c r="AH2675" i="1" a="1"/>
  <c r="AH2675" i="1" s="1"/>
  <c r="AH2676" i="1" a="1"/>
  <c r="AH2676" i="1" s="1"/>
  <c r="AH2677" i="1" a="1"/>
  <c r="AH2677" i="1" s="1"/>
  <c r="AH2678" i="1" a="1"/>
  <c r="AH2678" i="1" s="1"/>
  <c r="AH2679" i="1" a="1"/>
  <c r="AH2679" i="1" s="1"/>
  <c r="AH2680" i="1" a="1"/>
  <c r="AH2680" i="1" s="1"/>
  <c r="AH2681" i="1" a="1"/>
  <c r="AH2681" i="1" s="1"/>
  <c r="AH2682" i="1" a="1"/>
  <c r="AH2682" i="1" s="1"/>
  <c r="AH2683" i="1" a="1"/>
  <c r="AH2683" i="1" s="1"/>
  <c r="AH2684" i="1" a="1"/>
  <c r="AH2684" i="1" s="1"/>
  <c r="AH2685" i="1" a="1"/>
  <c r="AH2685" i="1" s="1"/>
  <c r="AH2686" i="1" a="1"/>
  <c r="AH2686" i="1" s="1"/>
  <c r="AH2687" i="1" a="1"/>
  <c r="AH2687" i="1" s="1"/>
  <c r="AH2688" i="1" a="1"/>
  <c r="AH2688" i="1" s="1"/>
  <c r="AH2689" i="1" a="1"/>
  <c r="AH2689" i="1" s="1"/>
  <c r="AH2690" i="1" a="1"/>
  <c r="AH2690" i="1" s="1"/>
  <c r="AH2691" i="1" a="1"/>
  <c r="AH2691" i="1" s="1"/>
  <c r="AH2692" i="1" a="1"/>
  <c r="AH2692" i="1" s="1"/>
  <c r="AH2693" i="1" a="1"/>
  <c r="AH2693" i="1" s="1"/>
  <c r="AH2694" i="1" a="1"/>
  <c r="AH2694" i="1" s="1"/>
  <c r="AH2695" i="1" a="1"/>
  <c r="AH2695" i="1" s="1"/>
  <c r="AH2696" i="1" a="1"/>
  <c r="AH2696" i="1" s="1"/>
  <c r="AH2697" i="1" a="1"/>
  <c r="AH2697" i="1" s="1"/>
  <c r="AH2698" i="1" a="1"/>
  <c r="AH2698" i="1" s="1"/>
  <c r="AH2699" i="1" a="1"/>
  <c r="AH2699" i="1" s="1"/>
  <c r="AH2700" i="1" a="1"/>
  <c r="AH2700" i="1" s="1"/>
  <c r="AH2701" i="1" a="1"/>
  <c r="AH2701" i="1" s="1"/>
  <c r="AH2702" i="1" a="1"/>
  <c r="AH2702" i="1" s="1"/>
  <c r="AH2703" i="1" a="1"/>
  <c r="AH2703" i="1" s="1"/>
  <c r="AH2704" i="1" a="1"/>
  <c r="AH2704" i="1" s="1"/>
  <c r="AH2705" i="1" a="1"/>
  <c r="AH2705" i="1" s="1"/>
  <c r="AH2706" i="1" a="1"/>
  <c r="AH2706" i="1" s="1"/>
  <c r="AH2707" i="1" a="1"/>
  <c r="AH2707" i="1" s="1"/>
  <c r="AH2708" i="1" a="1"/>
  <c r="AH2708" i="1" s="1"/>
  <c r="AH2709" i="1" a="1"/>
  <c r="AH2709" i="1" s="1"/>
  <c r="AH2710" i="1" a="1"/>
  <c r="AH2710" i="1" s="1"/>
  <c r="AH2711" i="1" a="1"/>
  <c r="AH2711" i="1" s="1"/>
  <c r="AH2712" i="1" a="1"/>
  <c r="AH2712" i="1" s="1"/>
  <c r="AH2713" i="1" a="1"/>
  <c r="AH2713" i="1" s="1"/>
  <c r="AH2714" i="1" a="1"/>
  <c r="AH2714" i="1" s="1"/>
  <c r="AH2715" i="1" a="1"/>
  <c r="AH2715" i="1" s="1"/>
  <c r="AH2716" i="1" a="1"/>
  <c r="AH2716" i="1" s="1"/>
  <c r="AH2717" i="1" a="1"/>
  <c r="AH2717" i="1" s="1"/>
  <c r="AH2718" i="1" a="1"/>
  <c r="AH2718" i="1" s="1"/>
  <c r="AH2719" i="1" a="1"/>
  <c r="AH2719" i="1" s="1"/>
  <c r="AH2720" i="1" a="1"/>
  <c r="AH2720" i="1" s="1"/>
  <c r="AH2721" i="1" a="1"/>
  <c r="AH2721" i="1" s="1"/>
  <c r="AH2722" i="1" a="1"/>
  <c r="AH2722" i="1" s="1"/>
  <c r="AH2723" i="1" a="1"/>
  <c r="AH2723" i="1" s="1"/>
  <c r="AH2724" i="1" a="1"/>
  <c r="AH2724" i="1" s="1"/>
  <c r="AH2725" i="1" a="1"/>
  <c r="AH2725" i="1" s="1"/>
  <c r="AH2726" i="1" a="1"/>
  <c r="AH2726" i="1" s="1"/>
  <c r="AH2727" i="1" a="1"/>
  <c r="AH2727" i="1" s="1"/>
  <c r="AH2728" i="1" a="1"/>
  <c r="AH2728" i="1" s="1"/>
  <c r="AH2729" i="1" a="1"/>
  <c r="AH2729" i="1" s="1"/>
  <c r="AH2730" i="1" a="1"/>
  <c r="AH2730" i="1" s="1"/>
  <c r="AH2731" i="1" a="1"/>
  <c r="AH2731" i="1" s="1"/>
  <c r="AH2732" i="1" a="1"/>
  <c r="AH2732" i="1" s="1"/>
  <c r="AH2733" i="1" a="1"/>
  <c r="AH2733" i="1" s="1"/>
  <c r="AH2734" i="1" a="1"/>
  <c r="AH2734" i="1" s="1"/>
  <c r="AH2735" i="1" a="1"/>
  <c r="AH2735" i="1" s="1"/>
  <c r="AH2736" i="1" a="1"/>
  <c r="AH2736" i="1" s="1"/>
  <c r="AH2737" i="1" a="1"/>
  <c r="AH2737" i="1" s="1"/>
  <c r="AH2738" i="1" a="1"/>
  <c r="AH2738" i="1" s="1"/>
  <c r="AH2739" i="1" a="1"/>
  <c r="AH2739" i="1" s="1"/>
  <c r="AH2740" i="1" a="1"/>
  <c r="AH2740" i="1" s="1"/>
  <c r="AH2741" i="1" a="1"/>
  <c r="AH2741" i="1" s="1"/>
  <c r="AH2742" i="1" a="1"/>
  <c r="AH2742" i="1" s="1"/>
  <c r="AH2743" i="1" a="1"/>
  <c r="AH2743" i="1" s="1"/>
  <c r="AH2744" i="1" a="1"/>
  <c r="AH2744" i="1" s="1"/>
  <c r="AH2745" i="1" a="1"/>
  <c r="AH2745" i="1" s="1"/>
  <c r="AH2746" i="1" a="1"/>
  <c r="AH2746" i="1" s="1"/>
  <c r="AH2747" i="1" a="1"/>
  <c r="AH2747" i="1" s="1"/>
  <c r="AH2748" i="1" a="1"/>
  <c r="AH2748" i="1" s="1"/>
  <c r="AH2749" i="1" a="1"/>
  <c r="AH2749" i="1" s="1"/>
  <c r="AH2750" i="1" a="1"/>
  <c r="AH2750" i="1" s="1"/>
  <c r="AH2751" i="1" a="1"/>
  <c r="AH2751" i="1" s="1"/>
  <c r="AH2752" i="1" a="1"/>
  <c r="AH2752" i="1" s="1"/>
  <c r="AH2753" i="1" a="1"/>
  <c r="AH2753" i="1" s="1"/>
  <c r="AH2754" i="1" a="1"/>
  <c r="AH2754" i="1" s="1"/>
  <c r="AH2755" i="1" a="1"/>
  <c r="AH2755" i="1" s="1"/>
  <c r="AH2756" i="1" a="1"/>
  <c r="AH2756" i="1" s="1"/>
  <c r="AH2757" i="1" a="1"/>
  <c r="AH2757" i="1" s="1"/>
  <c r="AH2758" i="1" a="1"/>
  <c r="AH2758" i="1" s="1"/>
  <c r="AH2759" i="1" a="1"/>
  <c r="AH2759" i="1" s="1"/>
  <c r="AH2760" i="1" a="1"/>
  <c r="AH2760" i="1" s="1"/>
  <c r="AH2761" i="1" a="1"/>
  <c r="AH2761" i="1" s="1"/>
  <c r="AH2762" i="1" a="1"/>
  <c r="AH2762" i="1" s="1"/>
  <c r="AH2763" i="1" a="1"/>
  <c r="AH2763" i="1"/>
  <c r="AH2764" i="1" a="1"/>
  <c r="AH2764" i="1" s="1"/>
  <c r="AH2765" i="1" a="1"/>
  <c r="AH2765" i="1" s="1"/>
  <c r="AH2766" i="1" a="1"/>
  <c r="AH2766" i="1" s="1"/>
  <c r="AH2767" i="1" a="1"/>
  <c r="AH2767" i="1" s="1"/>
  <c r="AH2768" i="1" a="1"/>
  <c r="AH2768" i="1" s="1"/>
  <c r="AH2769" i="1" a="1"/>
  <c r="AH2769" i="1" s="1"/>
  <c r="AH2770" i="1" a="1"/>
  <c r="AH2770" i="1" s="1"/>
  <c r="AH2771" i="1" a="1"/>
  <c r="AH2771" i="1" s="1"/>
  <c r="AH2772" i="1" a="1"/>
  <c r="AH2772" i="1" s="1"/>
  <c r="AH2773" i="1" a="1"/>
  <c r="AH2773" i="1" s="1"/>
  <c r="AH2774" i="1" a="1"/>
  <c r="AH2774" i="1" s="1"/>
  <c r="AH2775" i="1" a="1"/>
  <c r="AH2775" i="1" s="1"/>
  <c r="AH2776" i="1" a="1"/>
  <c r="AH2776" i="1" s="1"/>
  <c r="AH2777" i="1" a="1"/>
  <c r="AH2777" i="1" s="1"/>
  <c r="AH2778" i="1" a="1"/>
  <c r="AH2778" i="1" s="1"/>
  <c r="AH2779" i="1" a="1"/>
  <c r="AH2779" i="1" s="1"/>
  <c r="AH2780" i="1" a="1"/>
  <c r="AH2780" i="1" s="1"/>
  <c r="AH2781" i="1" a="1"/>
  <c r="AH2781" i="1" s="1"/>
  <c r="AH2782" i="1" a="1"/>
  <c r="AH2782" i="1" s="1"/>
  <c r="AH2783" i="1" a="1"/>
  <c r="AH2783" i="1" s="1"/>
  <c r="AH2784" i="1" a="1"/>
  <c r="AH2784" i="1" s="1"/>
  <c r="AH2785" i="1" a="1"/>
  <c r="AH2785" i="1" s="1"/>
  <c r="AH2786" i="1" a="1"/>
  <c r="AH2786" i="1" s="1"/>
  <c r="AH2787" i="1" a="1"/>
  <c r="AH2787" i="1" s="1"/>
  <c r="AH2788" i="1" a="1"/>
  <c r="AH2788" i="1" s="1"/>
  <c r="AH2789" i="1" a="1"/>
  <c r="AH2789" i="1" s="1"/>
  <c r="AH2790" i="1" a="1"/>
  <c r="AH2790" i="1" s="1"/>
  <c r="AH2791" i="1" a="1"/>
  <c r="AH2791" i="1" s="1"/>
  <c r="AH2792" i="1" a="1"/>
  <c r="AH2792" i="1" s="1"/>
  <c r="AH2793" i="1" a="1"/>
  <c r="AH2793" i="1" s="1"/>
  <c r="AH2794" i="1" a="1"/>
  <c r="AH2794" i="1" s="1"/>
  <c r="AH2795" i="1" a="1"/>
  <c r="AH2795" i="1" s="1"/>
  <c r="AH2796" i="1" a="1"/>
  <c r="AH2796" i="1" s="1"/>
  <c r="AH2797" i="1" a="1"/>
  <c r="AH2797" i="1" s="1"/>
  <c r="AH2798" i="1" a="1"/>
  <c r="AH2798" i="1" s="1"/>
  <c r="AH2799" i="1" a="1"/>
  <c r="AH2799" i="1" s="1"/>
  <c r="AH2800" i="1" a="1"/>
  <c r="AH2800" i="1" s="1"/>
  <c r="AH2801" i="1" a="1"/>
  <c r="AH2801" i="1" s="1"/>
  <c r="AH2802" i="1" a="1"/>
  <c r="AH2802" i="1" s="1"/>
  <c r="AH2803" i="1" a="1"/>
  <c r="AH2803" i="1" s="1"/>
  <c r="AH2804" i="1" a="1"/>
  <c r="AH2804" i="1" s="1"/>
  <c r="AH2805" i="1" a="1"/>
  <c r="AH2805" i="1" s="1"/>
  <c r="AH2806" i="1" a="1"/>
  <c r="AH2806" i="1" s="1"/>
  <c r="AH2807" i="1" a="1"/>
  <c r="AH2807" i="1" s="1"/>
  <c r="AH2808" i="1" a="1"/>
  <c r="AH2808" i="1" s="1"/>
  <c r="AH2809" i="1" a="1"/>
  <c r="AH2809" i="1" s="1"/>
  <c r="AH2810" i="1" a="1"/>
  <c r="AH2810" i="1" s="1"/>
  <c r="AH2811" i="1" a="1"/>
  <c r="AH2811" i="1" s="1"/>
  <c r="AH2812" i="1" a="1"/>
  <c r="AH2812" i="1" s="1"/>
  <c r="AH2813" i="1" a="1"/>
  <c r="AH2813" i="1" s="1"/>
  <c r="AH2814" i="1" a="1"/>
  <c r="AH2814" i="1" s="1"/>
  <c r="AH2815" i="1" a="1"/>
  <c r="AH2815" i="1" s="1"/>
  <c r="AH2816" i="1" a="1"/>
  <c r="AH2816" i="1" s="1"/>
  <c r="AH2817" i="1" a="1"/>
  <c r="AH2817" i="1" s="1"/>
  <c r="AH2818" i="1" a="1"/>
  <c r="AH2818" i="1" s="1"/>
  <c r="AH2819" i="1" a="1"/>
  <c r="AH2819" i="1" s="1"/>
  <c r="AH2820" i="1" a="1"/>
  <c r="AH2820" i="1" s="1"/>
  <c r="AH2821" i="1" a="1"/>
  <c r="AH2821" i="1" s="1"/>
  <c r="AH2822" i="1" a="1"/>
  <c r="AH2822" i="1" s="1"/>
  <c r="AH2823" i="1" a="1"/>
  <c r="AH2823" i="1" s="1"/>
  <c r="AH2824" i="1" a="1"/>
  <c r="AH2824" i="1" s="1"/>
  <c r="AH2825" i="1" a="1"/>
  <c r="AH2825" i="1" s="1"/>
  <c r="AH2826" i="1" a="1"/>
  <c r="AH2826" i="1" s="1"/>
  <c r="AH2827" i="1" a="1"/>
  <c r="AH2827" i="1" s="1"/>
  <c r="AH2828" i="1" a="1"/>
  <c r="AH2828" i="1" s="1"/>
  <c r="AH2829" i="1" a="1"/>
  <c r="AH2829" i="1" s="1"/>
  <c r="AH2830" i="1" a="1"/>
  <c r="AH2830" i="1" s="1"/>
  <c r="AH2831" i="1" a="1"/>
  <c r="AH2831" i="1" s="1"/>
  <c r="AH2832" i="1" a="1"/>
  <c r="AH2832" i="1" s="1"/>
  <c r="AH2833" i="1" a="1"/>
  <c r="AH2833" i="1" s="1"/>
  <c r="AH2834" i="1" a="1"/>
  <c r="AH2834" i="1" s="1"/>
  <c r="AH2835" i="1" a="1"/>
  <c r="AH2835" i="1" s="1"/>
  <c r="AH2836" i="1" a="1"/>
  <c r="AH2836" i="1" s="1"/>
  <c r="AH2837" i="1" a="1"/>
  <c r="AH2837" i="1" s="1"/>
  <c r="AH2838" i="1" a="1"/>
  <c r="AH2838" i="1" s="1"/>
  <c r="AH2839" i="1" a="1"/>
  <c r="AH2839" i="1" s="1"/>
  <c r="AH2840" i="1" a="1"/>
  <c r="AH2840" i="1" s="1"/>
  <c r="AH2841" i="1" a="1"/>
  <c r="AH2841" i="1" s="1"/>
  <c r="AH2842" i="1" a="1"/>
  <c r="AH2842" i="1" s="1"/>
  <c r="AH2843" i="1" a="1"/>
  <c r="AH2843" i="1" s="1"/>
  <c r="AH2844" i="1" a="1"/>
  <c r="AH2844" i="1" s="1"/>
  <c r="AH2845" i="1" a="1"/>
  <c r="AH2845" i="1" s="1"/>
  <c r="AH2846" i="1" a="1"/>
  <c r="AH2846" i="1" s="1"/>
  <c r="AH2847" i="1" a="1"/>
  <c r="AH2847" i="1" s="1"/>
  <c r="AH2848" i="1" a="1"/>
  <c r="AH2848" i="1" s="1"/>
  <c r="AH2849" i="1" a="1"/>
  <c r="AH2849" i="1" s="1"/>
  <c r="AH2850" i="1" a="1"/>
  <c r="AH2850" i="1" s="1"/>
  <c r="AH2851" i="1" a="1"/>
  <c r="AH2851" i="1" s="1"/>
  <c r="AH2852" i="1" a="1"/>
  <c r="AH2852" i="1" s="1"/>
  <c r="AH2853" i="1" a="1"/>
  <c r="AH2853" i="1" s="1"/>
  <c r="AH2854" i="1" a="1"/>
  <c r="AH2854" i="1" s="1"/>
  <c r="AH2855" i="1" a="1"/>
  <c r="AH2855" i="1" s="1"/>
  <c r="AH2856" i="1" a="1"/>
  <c r="AH2856" i="1" s="1"/>
  <c r="AH2857" i="1" a="1"/>
  <c r="AH2857" i="1" s="1"/>
  <c r="AH2858" i="1" a="1"/>
  <c r="AH2858" i="1" s="1"/>
  <c r="AH2859" i="1" a="1"/>
  <c r="AH2859" i="1" s="1"/>
  <c r="AH2860" i="1" a="1"/>
  <c r="AH2860" i="1" s="1"/>
  <c r="AH2861" i="1" a="1"/>
  <c r="AH2861" i="1" s="1"/>
  <c r="AH2862" i="1" a="1"/>
  <c r="AH2862" i="1" s="1"/>
  <c r="AH2863" i="1" a="1"/>
  <c r="AH2863" i="1" s="1"/>
  <c r="AH2864" i="1" a="1"/>
  <c r="AH2864" i="1" s="1"/>
  <c r="AH2865" i="1" a="1"/>
  <c r="AH2865" i="1" s="1"/>
  <c r="AH2866" i="1" a="1"/>
  <c r="AH2866" i="1" s="1"/>
  <c r="AH2867" i="1" a="1"/>
  <c r="AH2867" i="1" s="1"/>
  <c r="AH2868" i="1" a="1"/>
  <c r="AH2868" i="1" s="1"/>
  <c r="AH2869" i="1" a="1"/>
  <c r="AH2869" i="1" s="1"/>
  <c r="AH2870" i="1" a="1"/>
  <c r="AH2870" i="1" s="1"/>
  <c r="AH2871" i="1" a="1"/>
  <c r="AH2871" i="1" s="1"/>
  <c r="AH2872" i="1" a="1"/>
  <c r="AH2872" i="1" s="1"/>
  <c r="AH2873" i="1" a="1"/>
  <c r="AH2873" i="1" s="1"/>
  <c r="AH2874" i="1" a="1"/>
  <c r="AH2874" i="1" s="1"/>
  <c r="AH2875" i="1" a="1"/>
  <c r="AH2875" i="1" s="1"/>
  <c r="AH2876" i="1" a="1"/>
  <c r="AH2876" i="1" s="1"/>
  <c r="AH2877" i="1" a="1"/>
  <c r="AH2877" i="1" s="1"/>
  <c r="AH2878" i="1" a="1"/>
  <c r="AH2878" i="1" s="1"/>
  <c r="AH2879" i="1" a="1"/>
  <c r="AH2879" i="1" s="1"/>
  <c r="AH2880" i="1" a="1"/>
  <c r="AH2880" i="1" s="1"/>
  <c r="AH2881" i="1" a="1"/>
  <c r="AH2881" i="1" s="1"/>
  <c r="AH2882" i="1" a="1"/>
  <c r="AH2882" i="1" s="1"/>
  <c r="AH2883" i="1" a="1"/>
  <c r="AH2883" i="1" s="1"/>
  <c r="AH2884" i="1" a="1"/>
  <c r="AH2884" i="1" s="1"/>
  <c r="AH2885" i="1" a="1"/>
  <c r="AH2885" i="1" s="1"/>
  <c r="AH2886" i="1" a="1"/>
  <c r="AH2886" i="1" s="1"/>
  <c r="AH2887" i="1" a="1"/>
  <c r="AH2887" i="1" s="1"/>
  <c r="AH2888" i="1" a="1"/>
  <c r="AH2888" i="1" s="1"/>
  <c r="AH2889" i="1" a="1"/>
  <c r="AH2889" i="1" s="1"/>
  <c r="AH2890" i="1" a="1"/>
  <c r="AH2890" i="1" s="1"/>
  <c r="AH2891" i="1" a="1"/>
  <c r="AH2891" i="1" s="1"/>
  <c r="AH2892" i="1" a="1"/>
  <c r="AH2892" i="1" s="1"/>
  <c r="AH2893" i="1" a="1"/>
  <c r="AH2893" i="1" s="1"/>
  <c r="AH2894" i="1" a="1"/>
  <c r="AH2894" i="1" s="1"/>
  <c r="AH2895" i="1" a="1"/>
  <c r="AH2895" i="1" s="1"/>
  <c r="AH2896" i="1" a="1"/>
  <c r="AH2896" i="1" s="1"/>
  <c r="AH2897" i="1" a="1"/>
  <c r="AH2897" i="1" s="1"/>
  <c r="AH2898" i="1" a="1"/>
  <c r="AH2898" i="1" s="1"/>
  <c r="AH2899" i="1" a="1"/>
  <c r="AH2899" i="1" s="1"/>
  <c r="AH2900" i="1" a="1"/>
  <c r="AH2900" i="1" s="1"/>
  <c r="AH2901" i="1" a="1"/>
  <c r="AH2901" i="1" s="1"/>
  <c r="AH2902" i="1" a="1"/>
  <c r="AH2902" i="1" s="1"/>
  <c r="AH2903" i="1" a="1"/>
  <c r="AH2903" i="1" s="1"/>
  <c r="AH2904" i="1" a="1"/>
  <c r="AH2904" i="1" s="1"/>
  <c r="AH2905" i="1" a="1"/>
  <c r="AH2905" i="1" s="1"/>
  <c r="AH2906" i="1" a="1"/>
  <c r="AH2906" i="1" s="1"/>
  <c r="AH2907" i="1" a="1"/>
  <c r="AH2907" i="1" s="1"/>
  <c r="AH2908" i="1" a="1"/>
  <c r="AH2908" i="1" s="1"/>
  <c r="AH2909" i="1" a="1"/>
  <c r="AH2909" i="1" s="1"/>
  <c r="AH2910" i="1" a="1"/>
  <c r="AH2910" i="1" s="1"/>
  <c r="AH2911" i="1" a="1"/>
  <c r="AH2911" i="1" s="1"/>
  <c r="AH2912" i="1" a="1"/>
  <c r="AH2912" i="1" s="1"/>
  <c r="AH2913" i="1" a="1"/>
  <c r="AH2913" i="1" s="1"/>
  <c r="AH2914" i="1" a="1"/>
  <c r="AH2914" i="1" s="1"/>
  <c r="AH2915" i="1" a="1"/>
  <c r="AH2915" i="1" s="1"/>
  <c r="AH2916" i="1" a="1"/>
  <c r="AH2916" i="1" s="1"/>
  <c r="AH2917" i="1" a="1"/>
  <c r="AH2917" i="1" s="1"/>
  <c r="AH2918" i="1" a="1"/>
  <c r="AH2918" i="1" s="1"/>
  <c r="AH2919" i="1" a="1"/>
  <c r="AH2919" i="1" s="1"/>
  <c r="AH2920" i="1" a="1"/>
  <c r="AH2920" i="1" s="1"/>
  <c r="AH2921" i="1" a="1"/>
  <c r="AH2921" i="1" s="1"/>
  <c r="AH2922" i="1" a="1"/>
  <c r="AH2922" i="1" s="1"/>
  <c r="AH2923" i="1" a="1"/>
  <c r="AH2923" i="1" s="1"/>
  <c r="AH2924" i="1" a="1"/>
  <c r="AH2924" i="1" s="1"/>
  <c r="AH2925" i="1" a="1"/>
  <c r="AH2925" i="1" s="1"/>
  <c r="AH2926" i="1" a="1"/>
  <c r="AH2926" i="1" s="1"/>
  <c r="AH2927" i="1" a="1"/>
  <c r="AH2927" i="1" s="1"/>
  <c r="AH2928" i="1" a="1"/>
  <c r="AH2928" i="1" s="1"/>
  <c r="AH2929" i="1" a="1"/>
  <c r="AH2929" i="1" s="1"/>
  <c r="AH2930" i="1" a="1"/>
  <c r="AH2930" i="1" s="1"/>
  <c r="AH2931" i="1" a="1"/>
  <c r="AH2931" i="1" s="1"/>
  <c r="AH2932" i="1" a="1"/>
  <c r="AH2932" i="1" s="1"/>
  <c r="AH2933" i="1" a="1"/>
  <c r="AH2933" i="1" s="1"/>
  <c r="AH2934" i="1" a="1"/>
  <c r="AH2934" i="1" s="1"/>
  <c r="AH2935" i="1" a="1"/>
  <c r="AH2935" i="1" s="1"/>
  <c r="AH2936" i="1" a="1"/>
  <c r="AH2936" i="1" s="1"/>
  <c r="AH2937" i="1" a="1"/>
  <c r="AH2937" i="1" s="1"/>
  <c r="AH2938" i="1" a="1"/>
  <c r="AH2938" i="1" s="1"/>
  <c r="AH2939" i="1" a="1"/>
  <c r="AH2939" i="1" s="1"/>
  <c r="AH2940" i="1" a="1"/>
  <c r="AH2940" i="1" s="1"/>
  <c r="AH2941" i="1" a="1"/>
  <c r="AH2941" i="1" s="1"/>
  <c r="AH2942" i="1" a="1"/>
  <c r="AH2942" i="1" s="1"/>
  <c r="AH2943" i="1" a="1"/>
  <c r="AH2943" i="1" s="1"/>
  <c r="AH2944" i="1" a="1"/>
  <c r="AH2944" i="1" s="1"/>
  <c r="AH2945" i="1" a="1"/>
  <c r="AH2945" i="1" s="1"/>
  <c r="AH2946" i="1" a="1"/>
  <c r="AH2946" i="1" s="1"/>
  <c r="AH2947" i="1" a="1"/>
  <c r="AH2947" i="1" s="1"/>
  <c r="AH2948" i="1" a="1"/>
  <c r="AH2948" i="1" s="1"/>
  <c r="AH2949" i="1" a="1"/>
  <c r="AH2949" i="1" s="1"/>
  <c r="AH2950" i="1" a="1"/>
  <c r="AH2950" i="1" s="1"/>
  <c r="AH2951" i="1" a="1"/>
  <c r="AH2951" i="1" s="1"/>
  <c r="AH2952" i="1" a="1"/>
  <c r="AH2952" i="1" s="1"/>
  <c r="AH2953" i="1" a="1"/>
  <c r="AH2953" i="1" s="1"/>
  <c r="AH2954" i="1" a="1"/>
  <c r="AH2954" i="1" s="1"/>
  <c r="AH2955" i="1" a="1"/>
  <c r="AH2955" i="1" s="1"/>
  <c r="AH2956" i="1" a="1"/>
  <c r="AH2956" i="1" s="1"/>
  <c r="AH2957" i="1" a="1"/>
  <c r="AH2957" i="1" s="1"/>
  <c r="AH2958" i="1" a="1"/>
  <c r="AH2958" i="1" s="1"/>
  <c r="AH2959" i="1" a="1"/>
  <c r="AH2959" i="1" s="1"/>
  <c r="AH2960" i="1" a="1"/>
  <c r="AH2960" i="1" s="1"/>
  <c r="AH2961" i="1" a="1"/>
  <c r="AH2961" i="1" s="1"/>
  <c r="AH2962" i="1" a="1"/>
  <c r="AH2962" i="1" s="1"/>
  <c r="AH2963" i="1" a="1"/>
  <c r="AH2963" i="1" s="1"/>
  <c r="AH2964" i="1" a="1"/>
  <c r="AH2964" i="1" s="1"/>
  <c r="AH2965" i="1" a="1"/>
  <c r="AH2965" i="1" s="1"/>
  <c r="AH2966" i="1" a="1"/>
  <c r="AH2966" i="1" s="1"/>
  <c r="AH2967" i="1" a="1"/>
  <c r="AH2967" i="1" s="1"/>
  <c r="AH2968" i="1" a="1"/>
  <c r="AH2968" i="1" s="1"/>
  <c r="AH2969" i="1" a="1"/>
  <c r="AH2969" i="1" s="1"/>
  <c r="AH2970" i="1" a="1"/>
  <c r="AH2970" i="1" s="1"/>
  <c r="AH2971" i="1" a="1"/>
  <c r="AH2971" i="1" s="1"/>
  <c r="AH2972" i="1" a="1"/>
  <c r="AH2972" i="1" s="1"/>
  <c r="AH2973" i="1" a="1"/>
  <c r="AH2973" i="1" s="1"/>
  <c r="AH2974" i="1" a="1"/>
  <c r="AH2974" i="1" s="1"/>
  <c r="AH2975" i="1" a="1"/>
  <c r="AH2975" i="1" s="1"/>
  <c r="AH2976" i="1" a="1"/>
  <c r="AH2976" i="1" s="1"/>
  <c r="AH2977" i="1" a="1"/>
  <c r="AH2977" i="1" s="1"/>
  <c r="AH2978" i="1" a="1"/>
  <c r="AH2978" i="1" s="1"/>
  <c r="AH2979" i="1" a="1"/>
  <c r="AH2979" i="1" s="1"/>
  <c r="AH2980" i="1" a="1"/>
  <c r="AH2980" i="1" s="1"/>
  <c r="AH2981" i="1" a="1"/>
  <c r="AH2981" i="1" s="1"/>
  <c r="AH2982" i="1" a="1"/>
  <c r="AH2982" i="1" s="1"/>
  <c r="AH2983" i="1" a="1"/>
  <c r="AH2983" i="1" s="1"/>
  <c r="AH2984" i="1" a="1"/>
  <c r="AH2984" i="1" s="1"/>
  <c r="AH2985" i="1" a="1"/>
  <c r="AH2985" i="1" s="1"/>
  <c r="AH2986" i="1" a="1"/>
  <c r="AH2986" i="1" s="1"/>
  <c r="AH2987" i="1" a="1"/>
  <c r="AH2987" i="1" s="1"/>
  <c r="AH2988" i="1" a="1"/>
  <c r="AH2988" i="1" s="1"/>
  <c r="AH2989" i="1" a="1"/>
  <c r="AH2989" i="1" s="1"/>
  <c r="AH2990" i="1" a="1"/>
  <c r="AH2990" i="1" s="1"/>
  <c r="AH2991" i="1" a="1"/>
  <c r="AH2991" i="1" s="1"/>
  <c r="AH2992" i="1" a="1"/>
  <c r="AH2992" i="1" s="1"/>
  <c r="AH2993" i="1" a="1"/>
  <c r="AH2993" i="1" s="1"/>
  <c r="AH2994" i="1" a="1"/>
  <c r="AH2994" i="1" s="1"/>
  <c r="AH2995" i="1" a="1"/>
  <c r="AH2995" i="1" s="1"/>
  <c r="AH2996" i="1" a="1"/>
  <c r="AH2996" i="1" s="1"/>
  <c r="AH2997" i="1" a="1"/>
  <c r="AH2997" i="1" s="1"/>
  <c r="AH2998" i="1" a="1"/>
  <c r="AH2998" i="1" s="1"/>
  <c r="AH2999" i="1" a="1"/>
  <c r="AH2999" i="1" s="1"/>
  <c r="AH3000" i="1" a="1"/>
  <c r="AH3000" i="1" s="1"/>
  <c r="AH3001" i="1" a="1"/>
  <c r="AH3001" i="1" s="1"/>
  <c r="AH3002" i="1" a="1"/>
  <c r="AH3002" i="1" s="1"/>
  <c r="AH3003" i="1" a="1"/>
  <c r="AH3003" i="1" s="1"/>
  <c r="AH3004" i="1" a="1"/>
  <c r="AH3004" i="1" s="1"/>
  <c r="AH3005" i="1" a="1"/>
  <c r="AH3005" i="1" s="1"/>
  <c r="AH3006" i="1" a="1"/>
  <c r="AH3006" i="1" s="1"/>
  <c r="AH3007" i="1" a="1"/>
  <c r="AH3007" i="1" s="1"/>
  <c r="AH3008" i="1" a="1"/>
  <c r="AH3008" i="1" s="1"/>
  <c r="AH3009" i="1" a="1"/>
  <c r="AH3009" i="1" s="1"/>
  <c r="AH3010" i="1" a="1"/>
  <c r="AH3010" i="1" s="1"/>
  <c r="AH3011" i="1" a="1"/>
  <c r="AH3011" i="1" s="1"/>
  <c r="AH3012" i="1" a="1"/>
  <c r="AH3012" i="1" s="1"/>
  <c r="AH3013" i="1" a="1"/>
  <c r="AH3013" i="1" s="1"/>
  <c r="AH3014" i="1" a="1"/>
  <c r="AH3014" i="1" s="1"/>
  <c r="AH3015" i="1" a="1"/>
  <c r="AH3015" i="1" s="1"/>
  <c r="AH3016" i="1" a="1"/>
  <c r="AH3016" i="1" s="1"/>
  <c r="AH3017" i="1" a="1"/>
  <c r="AH3017" i="1" s="1"/>
  <c r="AH3018" i="1" a="1"/>
  <c r="AH3018" i="1" s="1"/>
  <c r="AH3019" i="1" a="1"/>
  <c r="AH3019" i="1" s="1"/>
  <c r="AH3020" i="1" a="1"/>
  <c r="AH3020" i="1" s="1"/>
  <c r="AH3021" i="1" a="1"/>
  <c r="AH3021" i="1" s="1"/>
  <c r="AH3022" i="1" a="1"/>
  <c r="AH3022" i="1" s="1"/>
  <c r="AH3023" i="1" a="1"/>
  <c r="AH3023" i="1" s="1"/>
  <c r="AH3024" i="1" a="1"/>
  <c r="AH3024" i="1" s="1"/>
  <c r="AH3025" i="1" a="1"/>
  <c r="AH3025" i="1" s="1"/>
  <c r="AH3026" i="1" a="1"/>
  <c r="AH3026" i="1" s="1"/>
  <c r="AH3027" i="1" a="1"/>
  <c r="AH3027" i="1" s="1"/>
  <c r="AH3028" i="1" a="1"/>
  <c r="AH3028" i="1" s="1"/>
  <c r="AH3029" i="1" a="1"/>
  <c r="AH3029" i="1" s="1"/>
  <c r="AH3030" i="1" a="1"/>
  <c r="AH3030" i="1" s="1"/>
  <c r="AH3031" i="1" a="1"/>
  <c r="AH3031" i="1" s="1"/>
  <c r="AH3032" i="1" a="1"/>
  <c r="AH3032" i="1" s="1"/>
  <c r="AH3033" i="1" a="1"/>
  <c r="AH3033" i="1" s="1"/>
  <c r="AH3034" i="1" a="1"/>
  <c r="AH3034" i="1" s="1"/>
  <c r="AH3035" i="1" a="1"/>
  <c r="AH3035" i="1" s="1"/>
  <c r="AH3036" i="1" a="1"/>
  <c r="AH3036" i="1" s="1"/>
  <c r="AH3037" i="1" a="1"/>
  <c r="AH3037" i="1" s="1"/>
  <c r="AH3038" i="1" a="1"/>
  <c r="AH3038" i="1" s="1"/>
  <c r="AH3039" i="1" a="1"/>
  <c r="AH3039" i="1" s="1"/>
  <c r="AH3040" i="1" a="1"/>
  <c r="AH3040" i="1" s="1"/>
  <c r="AH3041" i="1" a="1"/>
  <c r="AH3041" i="1" s="1"/>
  <c r="AH3042" i="1" a="1"/>
  <c r="AH3042" i="1" s="1"/>
  <c r="AH3043" i="1" a="1"/>
  <c r="AH3043" i="1" s="1"/>
  <c r="AH3044" i="1" a="1"/>
  <c r="AH3044" i="1" s="1"/>
  <c r="AH3045" i="1" a="1"/>
  <c r="AH3045" i="1" s="1"/>
  <c r="AH3046" i="1" a="1"/>
  <c r="AH3046" i="1" s="1"/>
  <c r="AH3047" i="1" a="1"/>
  <c r="AH3047" i="1" s="1"/>
  <c r="AH3048" i="1" a="1"/>
  <c r="AH3048" i="1" s="1"/>
  <c r="AH3049" i="1" a="1"/>
  <c r="AH3049" i="1" s="1"/>
  <c r="AH3050" i="1" a="1"/>
  <c r="AH3050" i="1" s="1"/>
  <c r="AH3051" i="1" a="1"/>
  <c r="AH3051" i="1" s="1"/>
  <c r="AH3052" i="1" a="1"/>
  <c r="AH3052" i="1" s="1"/>
  <c r="AH3053" i="1" a="1"/>
  <c r="AH3053" i="1" s="1"/>
  <c r="AH3054" i="1" a="1"/>
  <c r="AH3054" i="1" s="1"/>
  <c r="AH3055" i="1" a="1"/>
  <c r="AH3055" i="1" s="1"/>
  <c r="AH3056" i="1" a="1"/>
  <c r="AH3056" i="1" s="1"/>
  <c r="AH3057" i="1" a="1"/>
  <c r="AH3057" i="1" s="1"/>
  <c r="AH3058" i="1" a="1"/>
  <c r="AH3058" i="1" s="1"/>
  <c r="AH3059" i="1" a="1"/>
  <c r="AH3059" i="1" s="1"/>
  <c r="AH3060" i="1" a="1"/>
  <c r="AH3060" i="1" s="1"/>
  <c r="AH3061" i="1" a="1"/>
  <c r="AH3061" i="1" s="1"/>
  <c r="AH3062" i="1" a="1"/>
  <c r="AH3062" i="1" s="1"/>
  <c r="AH3063" i="1" a="1"/>
  <c r="AH3063" i="1" s="1"/>
  <c r="AH3064" i="1" a="1"/>
  <c r="AH3064" i="1" s="1"/>
  <c r="AH3065" i="1" a="1"/>
  <c r="AH3065" i="1" s="1"/>
  <c r="AH3066" i="1" a="1"/>
  <c r="AH3066" i="1" s="1"/>
  <c r="AH3067" i="1" a="1"/>
  <c r="AH3067" i="1" s="1"/>
  <c r="AH3068" i="1" a="1"/>
  <c r="AH3068" i="1" s="1"/>
  <c r="AH3069" i="1" a="1"/>
  <c r="AH3069" i="1" s="1"/>
  <c r="AH3070" i="1" a="1"/>
  <c r="AH3070" i="1" s="1"/>
  <c r="AH3071" i="1" a="1"/>
  <c r="AH3071" i="1" s="1"/>
  <c r="AH3072" i="1" a="1"/>
  <c r="AH3072" i="1" s="1"/>
  <c r="AH3073" i="1" a="1"/>
  <c r="AH3073" i="1" s="1"/>
  <c r="AH3074" i="1" a="1"/>
  <c r="AH3074" i="1" s="1"/>
  <c r="AH3075" i="1" a="1"/>
  <c r="AH3075" i="1" s="1"/>
  <c r="AH3076" i="1" a="1"/>
  <c r="AH3076" i="1" s="1"/>
  <c r="AH3077" i="1" a="1"/>
  <c r="AH3077" i="1" s="1"/>
  <c r="AH3078" i="1" a="1"/>
  <c r="AH3078" i="1" s="1"/>
  <c r="AH3079" i="1" a="1"/>
  <c r="AH3079" i="1" s="1"/>
  <c r="AH3080" i="1" a="1"/>
  <c r="AH3080" i="1" s="1"/>
  <c r="AH3081" i="1" a="1"/>
  <c r="AH3081" i="1" s="1"/>
  <c r="AH3082" i="1" a="1"/>
  <c r="AH3082" i="1" s="1"/>
  <c r="AH3083" i="1" a="1"/>
  <c r="AH3083" i="1" s="1"/>
  <c r="AH3084" i="1" a="1"/>
  <c r="AH3084" i="1" s="1"/>
  <c r="AH3085" i="1" a="1"/>
  <c r="AH3085" i="1" s="1"/>
  <c r="AH3086" i="1" a="1"/>
  <c r="AH3086" i="1" s="1"/>
  <c r="AH3087" i="1" a="1"/>
  <c r="AH3087" i="1" s="1"/>
  <c r="AH3088" i="1" a="1"/>
  <c r="AH3088" i="1" s="1"/>
  <c r="AH3089" i="1" a="1"/>
  <c r="AH3089" i="1" s="1"/>
  <c r="AH3090" i="1" a="1"/>
  <c r="AH3090" i="1" s="1"/>
  <c r="AH3091" i="1" a="1"/>
  <c r="AH3091" i="1" s="1"/>
  <c r="AH3092" i="1" a="1"/>
  <c r="AH3092" i="1" s="1"/>
  <c r="AH3093" i="1" a="1"/>
  <c r="AH3093" i="1" s="1"/>
  <c r="AH3094" i="1" a="1"/>
  <c r="AH3094" i="1" s="1"/>
  <c r="AH3095" i="1" a="1"/>
  <c r="AH3095" i="1" s="1"/>
  <c r="AH3096" i="1" a="1"/>
  <c r="AH3096" i="1" s="1"/>
  <c r="AH3097" i="1" a="1"/>
  <c r="AH3097" i="1" s="1"/>
  <c r="AH3098" i="1" a="1"/>
  <c r="AH3098" i="1" s="1"/>
  <c r="AH3099" i="1" a="1"/>
  <c r="AH3099" i="1" s="1"/>
  <c r="AH3100" i="1" a="1"/>
  <c r="AH3100" i="1" s="1"/>
  <c r="AH3101" i="1" a="1"/>
  <c r="AH3101" i="1" s="1"/>
  <c r="AH3102" i="1" a="1"/>
  <c r="AH3102" i="1" s="1"/>
  <c r="AH3103" i="1" a="1"/>
  <c r="AH3103" i="1" s="1"/>
  <c r="AH3104" i="1" a="1"/>
  <c r="AH3104" i="1" s="1"/>
  <c r="AH3105" i="1" a="1"/>
  <c r="AH3105" i="1" s="1"/>
  <c r="AH3106" i="1" a="1"/>
  <c r="AH3106" i="1" s="1"/>
  <c r="AH3107" i="1" a="1"/>
  <c r="AH3107" i="1" s="1"/>
  <c r="AH3108" i="1" a="1"/>
  <c r="AH3108" i="1" s="1"/>
  <c r="AH3109" i="1" a="1"/>
  <c r="AH3109" i="1" s="1"/>
  <c r="AH3110" i="1" a="1"/>
  <c r="AH3110" i="1" s="1"/>
  <c r="AH3111" i="1" a="1"/>
  <c r="AH3111" i="1" s="1"/>
  <c r="AH3112" i="1" a="1"/>
  <c r="AH3112" i="1" s="1"/>
  <c r="AH3113" i="1" a="1"/>
  <c r="AH3113" i="1" s="1"/>
  <c r="AH3114" i="1" a="1"/>
  <c r="AH3114" i="1" s="1"/>
  <c r="AH3115" i="1" a="1"/>
  <c r="AH3115" i="1" s="1"/>
  <c r="AH3116" i="1" a="1"/>
  <c r="AH3116" i="1" s="1"/>
  <c r="AH3117" i="1" a="1"/>
  <c r="AH3117" i="1" s="1"/>
  <c r="AH3118" i="1" a="1"/>
  <c r="AH3118" i="1" s="1"/>
  <c r="AH3119" i="1" a="1"/>
  <c r="AH3119" i="1" s="1"/>
  <c r="AH3120" i="1" a="1"/>
  <c r="AH3120" i="1" s="1"/>
  <c r="AH3121" i="1" a="1"/>
  <c r="AH3121" i="1" s="1"/>
  <c r="AH3122" i="1" a="1"/>
  <c r="AH3122" i="1" s="1"/>
  <c r="AH3123" i="1" a="1"/>
  <c r="AH3123" i="1" s="1"/>
  <c r="AH3124" i="1" a="1"/>
  <c r="AH3124" i="1" s="1"/>
  <c r="AH3125" i="1" a="1"/>
  <c r="AH3125" i="1" s="1"/>
  <c r="AH3126" i="1" a="1"/>
  <c r="AH3126" i="1" s="1"/>
  <c r="AH3127" i="1" a="1"/>
  <c r="AH3127" i="1" s="1"/>
  <c r="AH3128" i="1" a="1"/>
  <c r="AH3128" i="1" s="1"/>
  <c r="AH3129" i="1" a="1"/>
  <c r="AH3129" i="1" s="1"/>
  <c r="AH3130" i="1" a="1"/>
  <c r="AH3130" i="1" s="1"/>
  <c r="AH3131" i="1" a="1"/>
  <c r="AH3131" i="1" s="1"/>
  <c r="AH3132" i="1" a="1"/>
  <c r="AH3132" i="1" s="1"/>
  <c r="AH3133" i="1" a="1"/>
  <c r="AH3133" i="1" s="1"/>
  <c r="AH3134" i="1" a="1"/>
  <c r="AH3134" i="1" s="1"/>
  <c r="AH3135" i="1" a="1"/>
  <c r="AH3135" i="1" s="1"/>
  <c r="AH3136" i="1" a="1"/>
  <c r="AH3136" i="1" s="1"/>
  <c r="AH3137" i="1" a="1"/>
  <c r="AH3137" i="1" s="1"/>
  <c r="AH3138" i="1" a="1"/>
  <c r="AH3138" i="1" s="1"/>
  <c r="AH3139" i="1" a="1"/>
  <c r="AH3139" i="1" s="1"/>
  <c r="AH3140" i="1" a="1"/>
  <c r="AH3140" i="1" s="1"/>
  <c r="AH3141" i="1" a="1"/>
  <c r="AH3141" i="1" s="1"/>
  <c r="AH3142" i="1" a="1"/>
  <c r="AH3142" i="1" s="1"/>
  <c r="AH3143" i="1" a="1"/>
  <c r="AH3143" i="1" s="1"/>
  <c r="AH3144" i="1" a="1"/>
  <c r="AH3144" i="1" s="1"/>
  <c r="AH3145" i="1" a="1"/>
  <c r="AH3145" i="1" s="1"/>
  <c r="AH3146" i="1" a="1"/>
  <c r="AH3146" i="1" s="1"/>
  <c r="AH3147" i="1" a="1"/>
  <c r="AH3147" i="1" s="1"/>
  <c r="AH3148" i="1" a="1"/>
  <c r="AH3148" i="1" s="1"/>
  <c r="AH3149" i="1" a="1"/>
  <c r="AH3149" i="1" s="1"/>
  <c r="AH3150" i="1" a="1"/>
  <c r="AH3150" i="1" s="1"/>
  <c r="AH3151" i="1" a="1"/>
  <c r="AH3151" i="1" s="1"/>
  <c r="AH3152" i="1" a="1"/>
  <c r="AH3152" i="1" s="1"/>
  <c r="AH3153" i="1" a="1"/>
  <c r="AH3153" i="1" s="1"/>
  <c r="AH3154" i="1" a="1"/>
  <c r="AH3154" i="1" s="1"/>
  <c r="AH3155" i="1" a="1"/>
  <c r="AH3155" i="1" s="1"/>
  <c r="AH3156" i="1" a="1"/>
  <c r="AH3156" i="1" s="1"/>
  <c r="AH3157" i="1" a="1"/>
  <c r="AH3157" i="1" s="1"/>
  <c r="AH3158" i="1" a="1"/>
  <c r="AH3158" i="1" s="1"/>
  <c r="AH3159" i="1" a="1"/>
  <c r="AH3159" i="1" s="1"/>
  <c r="AH3160" i="1" a="1"/>
  <c r="AH3160" i="1" s="1"/>
  <c r="AH3161" i="1" a="1"/>
  <c r="AH3161" i="1" s="1"/>
  <c r="AH3162" i="1" a="1"/>
  <c r="AH3162" i="1" s="1"/>
  <c r="AH3163" i="1" a="1"/>
  <c r="AH3163" i="1" s="1"/>
  <c r="AH3164" i="1" a="1"/>
  <c r="AH3164" i="1" s="1"/>
  <c r="AH3165" i="1" a="1"/>
  <c r="AH3165" i="1" s="1"/>
  <c r="AH3166" i="1" a="1"/>
  <c r="AH3166" i="1" s="1"/>
  <c r="AH3167" i="1" a="1"/>
  <c r="AH3167" i="1" s="1"/>
  <c r="AH3168" i="1" a="1"/>
  <c r="AH3168" i="1" s="1"/>
  <c r="AH3169" i="1" a="1"/>
  <c r="AH3169" i="1" s="1"/>
  <c r="AH3170" i="1" a="1"/>
  <c r="AH3170" i="1" s="1"/>
  <c r="AH3171" i="1" a="1"/>
  <c r="AH3171" i="1" s="1"/>
  <c r="AH3172" i="1" a="1"/>
  <c r="AH3172" i="1" s="1"/>
  <c r="AH3173" i="1" a="1"/>
  <c r="AH3173" i="1" s="1"/>
  <c r="AH3174" i="1" a="1"/>
  <c r="AH3174" i="1" s="1"/>
  <c r="AH3175" i="1" a="1"/>
  <c r="AH3175" i="1" s="1"/>
  <c r="AH3176" i="1" a="1"/>
  <c r="AH3176" i="1" s="1"/>
  <c r="AH3177" i="1" a="1"/>
  <c r="AH3177" i="1" s="1"/>
  <c r="AH3178" i="1" a="1"/>
  <c r="AH3178" i="1" s="1"/>
  <c r="AH3179" i="1" a="1"/>
  <c r="AH3179" i="1" s="1"/>
  <c r="AH3180" i="1" a="1"/>
  <c r="AH3180" i="1" s="1"/>
  <c r="AH3181" i="1" a="1"/>
  <c r="AH3181" i="1" s="1"/>
  <c r="AH3182" i="1" a="1"/>
  <c r="AH3182" i="1" s="1"/>
  <c r="AH3183" i="1" a="1"/>
  <c r="AH3183" i="1" s="1"/>
  <c r="AH3184" i="1" a="1"/>
  <c r="AH3184" i="1" s="1"/>
  <c r="AH3185" i="1" a="1"/>
  <c r="AH3185" i="1" s="1"/>
  <c r="AH3186" i="1" a="1"/>
  <c r="AH3186" i="1" s="1"/>
  <c r="AH3187" i="1" a="1"/>
  <c r="AH3187" i="1" s="1"/>
  <c r="AH3188" i="1" a="1"/>
  <c r="AH3188" i="1" s="1"/>
  <c r="AH3189" i="1" a="1"/>
  <c r="AH3189" i="1" s="1"/>
  <c r="AH3190" i="1" a="1"/>
  <c r="AH3190" i="1" s="1"/>
  <c r="AH3191" i="1" a="1"/>
  <c r="AH3191" i="1" s="1"/>
  <c r="AH3192" i="1" a="1"/>
  <c r="AH3192" i="1" s="1"/>
  <c r="AH3193" i="1" a="1"/>
  <c r="AH3193" i="1" s="1"/>
  <c r="AH3194" i="1" a="1"/>
  <c r="AH3194" i="1" s="1"/>
  <c r="AH3195" i="1" a="1"/>
  <c r="AH3195" i="1" s="1"/>
  <c r="AH3196" i="1" a="1"/>
  <c r="AH3196" i="1" s="1"/>
  <c r="AH3197" i="1" a="1"/>
  <c r="AH3197" i="1" s="1"/>
  <c r="AH3198" i="1" a="1"/>
  <c r="AH3198" i="1" s="1"/>
  <c r="AH3199" i="1" a="1"/>
  <c r="AH3199" i="1" s="1"/>
  <c r="AH3200" i="1" a="1"/>
  <c r="AH3200" i="1" s="1"/>
  <c r="AH3201" i="1" a="1"/>
  <c r="AH3201" i="1" s="1"/>
  <c r="AH3202" i="1" a="1"/>
  <c r="AH3202" i="1" s="1"/>
  <c r="AH3203" i="1" a="1"/>
  <c r="AH3203" i="1" s="1"/>
  <c r="AH3204" i="1" a="1"/>
  <c r="AH3204" i="1" s="1"/>
  <c r="AH3205" i="1" a="1"/>
  <c r="AH3205" i="1" s="1"/>
  <c r="AH3206" i="1" a="1"/>
  <c r="AH3206" i="1" s="1"/>
  <c r="AH3207" i="1" a="1"/>
  <c r="AH3207" i="1" s="1"/>
  <c r="AH3208" i="1" a="1"/>
  <c r="AH3208" i="1" s="1"/>
  <c r="AH3209" i="1" a="1"/>
  <c r="AH3209" i="1" s="1"/>
  <c r="AH3210" i="1" a="1"/>
  <c r="AH3210" i="1" s="1"/>
  <c r="AH3211" i="1" a="1"/>
  <c r="AH3211" i="1" s="1"/>
  <c r="AH3212" i="1" a="1"/>
  <c r="AH3212" i="1" s="1"/>
  <c r="AH3213" i="1" a="1"/>
  <c r="AH3213" i="1" s="1"/>
  <c r="AH3214" i="1" a="1"/>
  <c r="AH3214" i="1" s="1"/>
  <c r="AH3215" i="1" a="1"/>
  <c r="AH3215" i="1" s="1"/>
  <c r="AH3216" i="1" a="1"/>
  <c r="AH3216" i="1" s="1"/>
  <c r="AH3217" i="1" a="1"/>
  <c r="AH3217" i="1" s="1"/>
  <c r="AH3218" i="1" a="1"/>
  <c r="AH3218" i="1" s="1"/>
  <c r="AH3219" i="1" a="1"/>
  <c r="AH3219" i="1" s="1"/>
  <c r="AH3220" i="1" a="1"/>
  <c r="AH3220" i="1" s="1"/>
  <c r="AH3221" i="1" a="1"/>
  <c r="AH3221" i="1" s="1"/>
  <c r="AH3222" i="1" a="1"/>
  <c r="AH3222" i="1" s="1"/>
  <c r="AH3223" i="1" a="1"/>
  <c r="AH3223" i="1" s="1"/>
  <c r="AH3224" i="1" a="1"/>
  <c r="AH3224" i="1" s="1"/>
  <c r="AH3225" i="1" a="1"/>
  <c r="AH3225" i="1" s="1"/>
  <c r="AH3226" i="1" a="1"/>
  <c r="AH3226" i="1" s="1"/>
  <c r="AH3227" i="1" a="1"/>
  <c r="AH3227" i="1" s="1"/>
  <c r="AH3228" i="1" a="1"/>
  <c r="AH3228" i="1" s="1"/>
  <c r="AH3229" i="1" a="1"/>
  <c r="AH3229" i="1" s="1"/>
  <c r="AH3230" i="1" a="1"/>
  <c r="AH3230" i="1" s="1"/>
  <c r="AH3231" i="1" a="1"/>
  <c r="AH3231" i="1" s="1"/>
  <c r="AH3232" i="1" a="1"/>
  <c r="AH3232" i="1" s="1"/>
  <c r="AH3233" i="1" a="1"/>
  <c r="AH3233" i="1" s="1"/>
  <c r="AH3234" i="1" a="1"/>
  <c r="AH3234" i="1" s="1"/>
  <c r="AH3235" i="1" a="1"/>
  <c r="AH3235" i="1" s="1"/>
  <c r="AH3236" i="1" a="1"/>
  <c r="AH3236" i="1" s="1"/>
  <c r="AH3237" i="1" a="1"/>
  <c r="AH3237" i="1" s="1"/>
  <c r="AH3238" i="1" a="1"/>
  <c r="AH3238" i="1" s="1"/>
  <c r="AH3239" i="1" a="1"/>
  <c r="AH3239" i="1" s="1"/>
  <c r="AH3240" i="1" a="1"/>
  <c r="AH3240" i="1" s="1"/>
  <c r="AH3241" i="1" a="1"/>
  <c r="AH3241" i="1" s="1"/>
  <c r="AH3242" i="1" a="1"/>
  <c r="AH3242" i="1" s="1"/>
  <c r="AH3243" i="1" a="1"/>
  <c r="AH3243" i="1" s="1"/>
  <c r="AH3244" i="1" a="1"/>
  <c r="AH3244" i="1" s="1"/>
  <c r="AH3245" i="1" a="1"/>
  <c r="AH3245" i="1" s="1"/>
  <c r="AH3246" i="1" a="1"/>
  <c r="AH3246" i="1" s="1"/>
  <c r="AH3247" i="1" a="1"/>
  <c r="AH3247" i="1" s="1"/>
  <c r="AH3248" i="1" a="1"/>
  <c r="AH3248" i="1" s="1"/>
  <c r="AH3249" i="1" a="1"/>
  <c r="AH3249" i="1" s="1"/>
  <c r="AH3250" i="1" a="1"/>
  <c r="AH3250" i="1" s="1"/>
  <c r="AH3251" i="1" a="1"/>
  <c r="AH3251" i="1" s="1"/>
  <c r="AH3252" i="1" a="1"/>
  <c r="AH3252" i="1" s="1"/>
  <c r="AH3253" i="1" a="1"/>
  <c r="AH3253" i="1" s="1"/>
  <c r="AH3254" i="1" a="1"/>
  <c r="AH3254" i="1" s="1"/>
  <c r="AH3255" i="1" a="1"/>
  <c r="AH3255" i="1" s="1"/>
  <c r="AH3256" i="1" a="1"/>
  <c r="AH3256" i="1" s="1"/>
  <c r="AH3257" i="1" a="1"/>
  <c r="AH3257" i="1" s="1"/>
  <c r="AH3258" i="1" a="1"/>
  <c r="AH3258" i="1" s="1"/>
  <c r="AH3259" i="1" a="1"/>
  <c r="AH3259" i="1" s="1"/>
  <c r="AH3260" i="1" a="1"/>
  <c r="AH3260" i="1" s="1"/>
  <c r="AH3261" i="1" a="1"/>
  <c r="AH3261" i="1" s="1"/>
  <c r="AH3262" i="1" a="1"/>
  <c r="AH3262" i="1" s="1"/>
  <c r="AH3263" i="1" a="1"/>
  <c r="AH3263" i="1" s="1"/>
  <c r="AH3264" i="1" a="1"/>
  <c r="AH3264" i="1" s="1"/>
  <c r="AH3265" i="1" a="1"/>
  <c r="AH3265" i="1" s="1"/>
  <c r="AH3266" i="1" a="1"/>
  <c r="AH3266" i="1" s="1"/>
  <c r="AH3267" i="1" a="1"/>
  <c r="AH3267" i="1" s="1"/>
  <c r="AH3268" i="1" a="1"/>
  <c r="AH3268" i="1" s="1"/>
  <c r="AH3269" i="1" a="1"/>
  <c r="AH3269" i="1" s="1"/>
  <c r="AH3270" i="1" a="1"/>
  <c r="AH3270" i="1" s="1"/>
  <c r="AH3271" i="1" a="1"/>
  <c r="AH3271" i="1" s="1"/>
  <c r="AH3272" i="1" a="1"/>
  <c r="AH3272" i="1" s="1"/>
  <c r="AH3273" i="1" a="1"/>
  <c r="AH3273" i="1" s="1"/>
  <c r="AH3274" i="1" a="1"/>
  <c r="AH3274" i="1" s="1"/>
  <c r="AH3275" i="1" a="1"/>
  <c r="AH3275" i="1" s="1"/>
  <c r="AH3276" i="1" a="1"/>
  <c r="AH3276" i="1" s="1"/>
  <c r="AH3277" i="1" a="1"/>
  <c r="AH3277" i="1" s="1"/>
  <c r="AH3278" i="1" a="1"/>
  <c r="AH3278" i="1" s="1"/>
  <c r="AH3279" i="1" a="1"/>
  <c r="AH3279" i="1" s="1"/>
  <c r="AH3280" i="1" a="1"/>
  <c r="AH3280" i="1" s="1"/>
  <c r="AH3281" i="1" a="1"/>
  <c r="AH3281" i="1" s="1"/>
  <c r="AH3282" i="1" a="1"/>
  <c r="AH3282" i="1" s="1"/>
  <c r="AH3283" i="1" a="1"/>
  <c r="AH3283" i="1" s="1"/>
  <c r="AH3284" i="1" a="1"/>
  <c r="AH3284" i="1" s="1"/>
  <c r="AH3285" i="1" a="1"/>
  <c r="AH3285" i="1" s="1"/>
  <c r="AH3286" i="1" a="1"/>
  <c r="AH3286" i="1" s="1"/>
  <c r="AH3287" i="1" a="1"/>
  <c r="AH3287" i="1" s="1"/>
  <c r="AH3288" i="1" a="1"/>
  <c r="AH3288" i="1" s="1"/>
  <c r="AH3289" i="1" a="1"/>
  <c r="AH3289" i="1" s="1"/>
  <c r="AH3290" i="1" a="1"/>
  <c r="AH3290" i="1" s="1"/>
  <c r="AH3291" i="1" a="1"/>
  <c r="AH3291" i="1" s="1"/>
  <c r="AH3292" i="1" a="1"/>
  <c r="AH3292" i="1" s="1"/>
  <c r="AH3293" i="1" a="1"/>
  <c r="AH3293" i="1" s="1"/>
  <c r="AH3294" i="1" a="1"/>
  <c r="AH3294" i="1" s="1"/>
  <c r="AH3295" i="1" a="1"/>
  <c r="AH3295" i="1" s="1"/>
  <c r="AH3296" i="1" a="1"/>
  <c r="AH3296" i="1" s="1"/>
  <c r="AH3297" i="1" a="1"/>
  <c r="AH3297" i="1" s="1"/>
  <c r="AH3298" i="1" a="1"/>
  <c r="AH3298" i="1" s="1"/>
  <c r="AH3299" i="1" a="1"/>
  <c r="AH3299" i="1" s="1"/>
  <c r="AH3300" i="1" a="1"/>
  <c r="AH3300" i="1" s="1"/>
  <c r="AH3301" i="1" a="1"/>
  <c r="AH3301" i="1" s="1"/>
  <c r="AH3302" i="1" a="1"/>
  <c r="AH3302" i="1" s="1"/>
  <c r="AH3303" i="1" a="1"/>
  <c r="AH3303" i="1" s="1"/>
  <c r="AH3304" i="1" a="1"/>
  <c r="AH3304" i="1" s="1"/>
  <c r="AH3305" i="1" a="1"/>
  <c r="AH3305" i="1" s="1"/>
  <c r="AH3306" i="1" a="1"/>
  <c r="AH3306" i="1" s="1"/>
  <c r="AH3307" i="1" a="1"/>
  <c r="AH3307" i="1" s="1"/>
  <c r="AH3308" i="1" a="1"/>
  <c r="AH3308" i="1" s="1"/>
  <c r="AH3309" i="1" a="1"/>
  <c r="AH3309" i="1" s="1"/>
  <c r="AH3310" i="1" a="1"/>
  <c r="AH3310" i="1" s="1"/>
  <c r="AH3311" i="1" a="1"/>
  <c r="AH3311" i="1" s="1"/>
  <c r="AH3312" i="1" a="1"/>
  <c r="AH3312" i="1" s="1"/>
  <c r="AH3313" i="1" a="1"/>
  <c r="AH3313" i="1" s="1"/>
  <c r="AH3314" i="1" a="1"/>
  <c r="AH3314" i="1" s="1"/>
  <c r="AH3315" i="1" a="1"/>
  <c r="AH3315" i="1" s="1"/>
  <c r="AH3316" i="1" a="1"/>
  <c r="AH3316" i="1" s="1"/>
  <c r="AH3317" i="1" a="1"/>
  <c r="AH3317" i="1" s="1"/>
  <c r="AH3318" i="1" a="1"/>
  <c r="AH3318" i="1" s="1"/>
  <c r="AH3319" i="1" a="1"/>
  <c r="AH3319" i="1" s="1"/>
  <c r="AH3320" i="1" a="1"/>
  <c r="AH3320" i="1" s="1"/>
  <c r="AH3321" i="1" a="1"/>
  <c r="AH3321" i="1" s="1"/>
  <c r="AH3322" i="1" a="1"/>
  <c r="AH3322" i="1" s="1"/>
  <c r="AH3323" i="1" a="1"/>
  <c r="AH3323" i="1" s="1"/>
  <c r="AH3324" i="1" a="1"/>
  <c r="AH3324" i="1" s="1"/>
  <c r="AH3325" i="1" a="1"/>
  <c r="AH3325" i="1" s="1"/>
  <c r="AH3326" i="1" a="1"/>
  <c r="AH3326" i="1" s="1"/>
  <c r="AH3327" i="1" a="1"/>
  <c r="AH3327" i="1" s="1"/>
  <c r="AH3328" i="1" a="1"/>
  <c r="AH3328" i="1" s="1"/>
  <c r="AH3329" i="1" a="1"/>
  <c r="AH3329" i="1" s="1"/>
  <c r="AH3330" i="1" a="1"/>
  <c r="AH3330" i="1" s="1"/>
  <c r="AH3331" i="1" a="1"/>
  <c r="AH3331" i="1" s="1"/>
  <c r="AH3332" i="1" a="1"/>
  <c r="AH3332" i="1" s="1"/>
  <c r="AH3333" i="1" a="1"/>
  <c r="AH3333" i="1" s="1"/>
  <c r="AH3334" i="1" a="1"/>
  <c r="AH3334" i="1" s="1"/>
  <c r="AH3335" i="1" a="1"/>
  <c r="AH3335" i="1" s="1"/>
  <c r="AH3336" i="1" a="1"/>
  <c r="AH3336" i="1" s="1"/>
  <c r="AH3337" i="1" a="1"/>
  <c r="AH3337" i="1" s="1"/>
  <c r="AH3338" i="1" a="1"/>
  <c r="AH3338" i="1" s="1"/>
  <c r="AH3339" i="1" a="1"/>
  <c r="AH3339" i="1" s="1"/>
  <c r="AH3340" i="1" a="1"/>
  <c r="AH3340" i="1" s="1"/>
  <c r="AH3341" i="1" a="1"/>
  <c r="AH3341" i="1" s="1"/>
  <c r="AH3342" i="1" a="1"/>
  <c r="AH3342" i="1" s="1"/>
  <c r="AH3343" i="1" a="1"/>
  <c r="AH3343" i="1" s="1"/>
  <c r="AH3344" i="1" a="1"/>
  <c r="AH3344" i="1" s="1"/>
  <c r="AH3345" i="1" a="1"/>
  <c r="AH3345" i="1" s="1"/>
  <c r="AH3346" i="1" a="1"/>
  <c r="AH3346" i="1" s="1"/>
  <c r="AH3347" i="1" a="1"/>
  <c r="AH3347" i="1" s="1"/>
  <c r="AH3348" i="1" a="1"/>
  <c r="AH3348" i="1" s="1"/>
  <c r="AH3349" i="1" a="1"/>
  <c r="AH3349" i="1" s="1"/>
  <c r="AH3350" i="1" a="1"/>
  <c r="AH3350" i="1" s="1"/>
  <c r="AH3351" i="1" a="1"/>
  <c r="AH3351" i="1" s="1"/>
  <c r="AH3352" i="1" a="1"/>
  <c r="AH3352" i="1" s="1"/>
  <c r="AH3353" i="1" a="1"/>
  <c r="AH3353" i="1" s="1"/>
  <c r="AH3354" i="1" a="1"/>
  <c r="AH3354" i="1" s="1"/>
  <c r="AH3355" i="1" a="1"/>
  <c r="AH3355" i="1" s="1"/>
  <c r="AH3356" i="1" a="1"/>
  <c r="AH3356" i="1" s="1"/>
  <c r="AH3357" i="1" a="1"/>
  <c r="AH3357" i="1" s="1"/>
  <c r="AH3358" i="1" a="1"/>
  <c r="AH3358" i="1" s="1"/>
  <c r="AH3359" i="1" a="1"/>
  <c r="AH3359" i="1" s="1"/>
  <c r="AH3360" i="1" a="1"/>
  <c r="AH3360" i="1" s="1"/>
  <c r="AH3361" i="1" a="1"/>
  <c r="AH3361" i="1" s="1"/>
  <c r="AH3362" i="1" a="1"/>
  <c r="AH3362" i="1" s="1"/>
  <c r="AH3363" i="1" a="1"/>
  <c r="AH3363" i="1" s="1"/>
  <c r="AH3364" i="1" a="1"/>
  <c r="AH3364" i="1" s="1"/>
  <c r="AH3365" i="1" a="1"/>
  <c r="AH3365" i="1" s="1"/>
  <c r="AH3366" i="1" a="1"/>
  <c r="AH3366" i="1" s="1"/>
  <c r="AH3367" i="1" a="1"/>
  <c r="AH3367" i="1" s="1"/>
  <c r="AH3368" i="1" a="1"/>
  <c r="AH3368" i="1" s="1"/>
  <c r="AH3369" i="1" a="1"/>
  <c r="AH3369" i="1"/>
  <c r="AH3370" i="1" a="1"/>
  <c r="AH3370" i="1" s="1"/>
  <c r="AH3371" i="1" a="1"/>
  <c r="AH3371" i="1" s="1"/>
  <c r="AH3372" i="1" a="1"/>
  <c r="AH3372" i="1" s="1"/>
  <c r="AH3373" i="1" a="1"/>
  <c r="AH3373" i="1" s="1"/>
  <c r="AH3374" i="1" a="1"/>
  <c r="AH3374" i="1" s="1"/>
  <c r="AH3375" i="1" a="1"/>
  <c r="AH3375" i="1" s="1"/>
  <c r="AH3376" i="1" a="1"/>
  <c r="AH3376" i="1" s="1"/>
  <c r="AH3377" i="1" a="1"/>
  <c r="AH3377" i="1" s="1"/>
  <c r="AH3378" i="1" a="1"/>
  <c r="AH3378" i="1" s="1"/>
  <c r="AH3379" i="1" a="1"/>
  <c r="AH3379" i="1" s="1"/>
  <c r="AH3380" i="1" a="1"/>
  <c r="AH3380" i="1" s="1"/>
  <c r="AH3381" i="1" a="1"/>
  <c r="AH3381" i="1" s="1"/>
  <c r="AH3382" i="1" a="1"/>
  <c r="AH3382" i="1" s="1"/>
  <c r="AH3383" i="1" a="1"/>
  <c r="AH3383" i="1" s="1"/>
  <c r="AH3384" i="1" a="1"/>
  <c r="AH3384" i="1" s="1"/>
  <c r="AH3385" i="1" a="1"/>
  <c r="AH3385" i="1" s="1"/>
  <c r="AH3386" i="1" a="1"/>
  <c r="AH3386" i="1" s="1"/>
  <c r="AH3387" i="1" a="1"/>
  <c r="AH3387" i="1" s="1"/>
  <c r="AH3388" i="1" a="1"/>
  <c r="AH3388" i="1" s="1"/>
  <c r="AH3389" i="1" a="1"/>
  <c r="AH3389" i="1" s="1"/>
  <c r="AH3390" i="1" a="1"/>
  <c r="AH3390" i="1" s="1"/>
  <c r="AH3391" i="1" a="1"/>
  <c r="AH3391" i="1" s="1"/>
  <c r="AH3392" i="1" a="1"/>
  <c r="AH3392" i="1" s="1"/>
  <c r="AH3393" i="1" a="1"/>
  <c r="AH3393" i="1" s="1"/>
  <c r="AH3394" i="1" a="1"/>
  <c r="AH3394" i="1" s="1"/>
  <c r="AH3395" i="1" a="1"/>
  <c r="AH3395" i="1" s="1"/>
  <c r="AH3396" i="1" a="1"/>
  <c r="AH3396" i="1" s="1"/>
  <c r="AH3397" i="1" a="1"/>
  <c r="AH3397" i="1"/>
  <c r="AH3398" i="1" a="1"/>
  <c r="AH3398" i="1" s="1"/>
  <c r="AH3399" i="1" a="1"/>
  <c r="AH3399" i="1" s="1"/>
  <c r="AH3400" i="1" a="1"/>
  <c r="AH3400" i="1" s="1"/>
  <c r="AH3401" i="1" a="1"/>
  <c r="AH3401" i="1" s="1"/>
  <c r="AH3402" i="1" a="1"/>
  <c r="AH3402" i="1" s="1"/>
  <c r="AH3403" i="1" a="1"/>
  <c r="AH3403" i="1" s="1"/>
  <c r="AH3404" i="1" a="1"/>
  <c r="AH3404" i="1" s="1"/>
  <c r="AH3405" i="1" a="1"/>
  <c r="AH3405" i="1" s="1"/>
  <c r="AH3406" i="1" a="1"/>
  <c r="AH3406" i="1" s="1"/>
  <c r="AH3407" i="1" a="1"/>
  <c r="AH3407" i="1" s="1"/>
  <c r="AH3408" i="1" a="1"/>
  <c r="AH3408" i="1"/>
  <c r="AH3409" i="1" a="1"/>
  <c r="AH3409" i="1" s="1"/>
  <c r="AH3410" i="1" a="1"/>
  <c r="AH3410" i="1" s="1"/>
  <c r="AH3411" i="1" a="1"/>
  <c r="AH3411" i="1" s="1"/>
  <c r="AH3412" i="1" a="1"/>
  <c r="AH3412" i="1" s="1"/>
  <c r="AH3413" i="1" a="1"/>
  <c r="AH3413" i="1" s="1"/>
  <c r="AH3414" i="1" a="1"/>
  <c r="AH3414" i="1" s="1"/>
  <c r="AH3415" i="1" a="1"/>
  <c r="AH3415" i="1" s="1"/>
  <c r="AH3416" i="1" a="1"/>
  <c r="AH3416" i="1" s="1"/>
  <c r="AH3417" i="1" a="1"/>
  <c r="AH3417" i="1" s="1"/>
  <c r="AH3418" i="1" a="1"/>
  <c r="AH3418" i="1" s="1"/>
  <c r="AH3419" i="1" a="1"/>
  <c r="AH3419" i="1" s="1"/>
  <c r="AH3420" i="1" a="1"/>
  <c r="AH3420" i="1" s="1"/>
  <c r="AH3421" i="1" a="1"/>
  <c r="AH3421" i="1" s="1"/>
  <c r="AH3422" i="1" a="1"/>
  <c r="AH3422" i="1" s="1"/>
  <c r="AH3423" i="1" a="1"/>
  <c r="AH3423" i="1" s="1"/>
  <c r="AH3424" i="1" a="1"/>
  <c r="AH3424" i="1" s="1"/>
  <c r="AH3425" i="1" a="1"/>
  <c r="AH3425" i="1" s="1"/>
  <c r="AH3426" i="1" a="1"/>
  <c r="AH3426" i="1" s="1"/>
  <c r="AH3427" i="1" a="1"/>
  <c r="AH3427" i="1" s="1"/>
  <c r="AH3428" i="1" a="1"/>
  <c r="AH3428" i="1" s="1"/>
  <c r="AH3429" i="1" a="1"/>
  <c r="AH3429" i="1" s="1"/>
  <c r="AH3430" i="1" a="1"/>
  <c r="AH3430" i="1" s="1"/>
  <c r="AH3431" i="1" a="1"/>
  <c r="AH3431" i="1" s="1"/>
  <c r="AH3432" i="1" a="1"/>
  <c r="AH3432" i="1" s="1"/>
  <c r="AH3433" i="1" a="1"/>
  <c r="AH3433" i="1"/>
  <c r="AH3434" i="1" a="1"/>
  <c r="AH3434" i="1" s="1"/>
  <c r="AH3435" i="1" a="1"/>
  <c r="AH3435" i="1" s="1"/>
  <c r="AH3436" i="1" a="1"/>
  <c r="AH3436" i="1" s="1"/>
  <c r="AH3437" i="1" a="1"/>
  <c r="AH3437" i="1" s="1"/>
  <c r="AH3438" i="1" a="1"/>
  <c r="AH3438" i="1" s="1"/>
  <c r="AH3439" i="1" a="1"/>
  <c r="AH3439" i="1" s="1"/>
  <c r="AH3440" i="1" a="1"/>
  <c r="AH3440" i="1" s="1"/>
  <c r="AH3441" i="1" a="1"/>
  <c r="AH3441" i="1" s="1"/>
  <c r="AH3442" i="1" a="1"/>
  <c r="AH3442" i="1" s="1"/>
  <c r="AH3443" i="1" a="1"/>
  <c r="AH3443" i="1" s="1"/>
  <c r="AH3444" i="1" a="1"/>
  <c r="AH3444" i="1" s="1"/>
  <c r="AH3445" i="1" a="1"/>
  <c r="AH3445" i="1" s="1"/>
  <c r="AH3446" i="1" a="1"/>
  <c r="AH3446" i="1" s="1"/>
  <c r="AH3447" i="1" a="1"/>
  <c r="AH3447" i="1" s="1"/>
  <c r="AH3448" i="1" a="1"/>
  <c r="AH3448" i="1" s="1"/>
  <c r="AH3449" i="1" a="1"/>
  <c r="AH3449" i="1" s="1"/>
  <c r="AH3450" i="1" a="1"/>
  <c r="AH3450" i="1" s="1"/>
  <c r="AH3451" i="1" a="1"/>
  <c r="AH3451" i="1" s="1"/>
  <c r="AH3452" i="1" a="1"/>
  <c r="AH3452" i="1" s="1"/>
  <c r="AH3453" i="1" a="1"/>
  <c r="AH3453" i="1" s="1"/>
  <c r="AH3454" i="1" a="1"/>
  <c r="AH3454" i="1" s="1"/>
  <c r="AH3455" i="1" a="1"/>
  <c r="AH3455" i="1" s="1"/>
  <c r="AH3456" i="1" a="1"/>
  <c r="AH3456" i="1" s="1"/>
  <c r="AH3457" i="1" a="1"/>
  <c r="AH3457" i="1" s="1"/>
  <c r="AH3458" i="1" a="1"/>
  <c r="AH3458" i="1" s="1"/>
  <c r="AH3459" i="1" a="1"/>
  <c r="AH3459" i="1" s="1"/>
  <c r="AH3460" i="1" a="1"/>
  <c r="AH3460" i="1" s="1"/>
  <c r="AH3461" i="1" a="1"/>
  <c r="AH3461" i="1" s="1"/>
  <c r="AH3462" i="1" a="1"/>
  <c r="AH3462" i="1" s="1"/>
  <c r="AH3463" i="1" a="1"/>
  <c r="AH3463" i="1" s="1"/>
  <c r="AH3464" i="1" a="1"/>
  <c r="AH3464" i="1" s="1"/>
  <c r="AH3465" i="1" a="1"/>
  <c r="AH3465" i="1" s="1"/>
  <c r="AH3466" i="1" a="1"/>
  <c r="AH3466" i="1" s="1"/>
  <c r="AH3467" i="1" a="1"/>
  <c r="AH3467" i="1" s="1"/>
  <c r="AH3468" i="1" a="1"/>
  <c r="AH3468" i="1" s="1"/>
  <c r="AH3469" i="1" a="1"/>
  <c r="AH3469" i="1" s="1"/>
  <c r="AH3470" i="1" a="1"/>
  <c r="AH3470" i="1" s="1"/>
  <c r="AH3471" i="1" a="1"/>
  <c r="AH3471" i="1" s="1"/>
  <c r="AH3472" i="1" a="1"/>
  <c r="AH3472" i="1" s="1"/>
  <c r="AH3473" i="1" a="1"/>
  <c r="AH3473" i="1" s="1"/>
  <c r="AH3474" i="1" a="1"/>
  <c r="AH3474" i="1" s="1"/>
  <c r="AH3475" i="1" a="1"/>
  <c r="AH3475" i="1" s="1"/>
  <c r="AH3476" i="1" a="1"/>
  <c r="AH3476" i="1" s="1"/>
  <c r="AH3477" i="1" a="1"/>
  <c r="AH3477" i="1" s="1"/>
  <c r="AH3478" i="1" a="1"/>
  <c r="AH3478" i="1" s="1"/>
  <c r="AH3479" i="1" a="1"/>
  <c r="AH3479" i="1" s="1"/>
  <c r="AH3480" i="1" a="1"/>
  <c r="AH3480" i="1" s="1"/>
  <c r="AH3481" i="1" a="1"/>
  <c r="AH3481" i="1" s="1"/>
  <c r="AH3482" i="1" a="1"/>
  <c r="AH3482" i="1" s="1"/>
  <c r="AH3483" i="1" a="1"/>
  <c r="AH3483" i="1" s="1"/>
  <c r="AH3484" i="1" a="1"/>
  <c r="AH3484" i="1" s="1"/>
  <c r="AH3485" i="1" a="1"/>
  <c r="AH3485" i="1" s="1"/>
  <c r="AH3486" i="1" a="1"/>
  <c r="AH3486" i="1" s="1"/>
  <c r="AH3487" i="1" a="1"/>
  <c r="AH3487" i="1" s="1"/>
  <c r="AH3488" i="1" a="1"/>
  <c r="AH3488" i="1" s="1"/>
  <c r="AH3489" i="1" a="1"/>
  <c r="AH3489" i="1" s="1"/>
  <c r="AH3490" i="1" a="1"/>
  <c r="AH3490" i="1" s="1"/>
  <c r="AH3491" i="1" a="1"/>
  <c r="AH3491" i="1" s="1"/>
  <c r="AH3492" i="1" a="1"/>
  <c r="AH3492" i="1" s="1"/>
  <c r="AH3493" i="1" a="1"/>
  <c r="AH3493" i="1" s="1"/>
  <c r="AH3494" i="1" a="1"/>
  <c r="AH3494" i="1" s="1"/>
  <c r="AH3495" i="1" a="1"/>
  <c r="AH3495" i="1" s="1"/>
  <c r="AH3496" i="1" a="1"/>
  <c r="AH3496" i="1" s="1"/>
  <c r="AH3497" i="1" a="1"/>
  <c r="AH3497" i="1" s="1"/>
  <c r="AH3498" i="1" a="1"/>
  <c r="AH3498" i="1" s="1"/>
  <c r="AH3499" i="1" a="1"/>
  <c r="AH3499" i="1" s="1"/>
  <c r="AH3500" i="1" a="1"/>
  <c r="AH3500" i="1" s="1"/>
  <c r="AH3501" i="1" a="1"/>
  <c r="AH3501" i="1" s="1"/>
  <c r="AH3502" i="1" a="1"/>
  <c r="AH3502" i="1" s="1"/>
  <c r="AH3503" i="1" a="1"/>
  <c r="AH3503" i="1" s="1"/>
  <c r="AH3504" i="1" a="1"/>
  <c r="AH3504" i="1" s="1"/>
  <c r="AH3505" i="1" a="1"/>
  <c r="AH3505" i="1" s="1"/>
  <c r="AH3506" i="1" a="1"/>
  <c r="AH3506" i="1" s="1"/>
  <c r="AH3507" i="1" a="1"/>
  <c r="AH3507" i="1" s="1"/>
  <c r="AH3508" i="1" a="1"/>
  <c r="AH3508" i="1" s="1"/>
  <c r="AH3509" i="1" a="1"/>
  <c r="AH3509" i="1" s="1"/>
  <c r="AH3510" i="1" a="1"/>
  <c r="AH3510" i="1" s="1"/>
  <c r="AH3511" i="1" a="1"/>
  <c r="AH3511" i="1" s="1"/>
  <c r="AH3512" i="1" a="1"/>
  <c r="AH3512" i="1" s="1"/>
  <c r="AH3513" i="1" a="1"/>
  <c r="AH3513" i="1" s="1"/>
  <c r="AH3514" i="1" a="1"/>
  <c r="AH3514" i="1" s="1"/>
  <c r="AH3515" i="1" a="1"/>
  <c r="AH3515" i="1" s="1"/>
  <c r="AH3516" i="1" a="1"/>
  <c r="AH3516" i="1" s="1"/>
  <c r="AH3517" i="1" a="1"/>
  <c r="AH3517" i="1" s="1"/>
  <c r="AH3518" i="1" a="1"/>
  <c r="AH3518" i="1" s="1"/>
  <c r="AH3519" i="1" a="1"/>
  <c r="AH3519" i="1" s="1"/>
  <c r="AH3520" i="1" a="1"/>
  <c r="AH3520" i="1" s="1"/>
  <c r="AH3521" i="1" a="1"/>
  <c r="AH3521" i="1" s="1"/>
  <c r="AH3522" i="1" a="1"/>
  <c r="AH3522" i="1" s="1"/>
  <c r="AH3523" i="1" a="1"/>
  <c r="AH3523" i="1" s="1"/>
  <c r="AH3524" i="1" a="1"/>
  <c r="AH3524" i="1" s="1"/>
  <c r="AH3525" i="1" a="1"/>
  <c r="AH3525" i="1" s="1"/>
  <c r="AH3526" i="1" a="1"/>
  <c r="AH3526" i="1" s="1"/>
  <c r="AH3527" i="1" a="1"/>
  <c r="AH3527" i="1" s="1"/>
  <c r="AH3528" i="1" a="1"/>
  <c r="AH3528" i="1" s="1"/>
  <c r="AH3529" i="1" a="1"/>
  <c r="AH3529" i="1" s="1"/>
  <c r="AH3530" i="1" a="1"/>
  <c r="AH3530" i="1" s="1"/>
  <c r="AH3531" i="1" a="1"/>
  <c r="AH3531" i="1" s="1"/>
  <c r="AH3532" i="1" a="1"/>
  <c r="AH3532" i="1" s="1"/>
  <c r="AH3533" i="1" a="1"/>
  <c r="AH3533" i="1" s="1"/>
  <c r="AH3534" i="1" a="1"/>
  <c r="AH3534" i="1" s="1"/>
  <c r="AH3535" i="1" a="1"/>
  <c r="AH3535" i="1" s="1"/>
  <c r="AH3536" i="1" a="1"/>
  <c r="AH3536" i="1" s="1"/>
  <c r="AH3537" i="1" a="1"/>
  <c r="AH3537" i="1" s="1"/>
  <c r="AH3538" i="1" a="1"/>
  <c r="AH3538" i="1" s="1"/>
  <c r="AH3539" i="1" a="1"/>
  <c r="AH3539" i="1" s="1"/>
  <c r="AH3540" i="1" a="1"/>
  <c r="AH3540" i="1" s="1"/>
  <c r="AH3541" i="1" a="1"/>
  <c r="AH3541" i="1" s="1"/>
  <c r="AH3542" i="1" a="1"/>
  <c r="AH3542" i="1" s="1"/>
  <c r="AH3543" i="1" a="1"/>
  <c r="AH3543" i="1" s="1"/>
  <c r="AH3544" i="1" a="1"/>
  <c r="AH3544" i="1" s="1"/>
  <c r="AH3545" i="1" a="1"/>
  <c r="AH3545" i="1"/>
  <c r="AH3546" i="1" a="1"/>
  <c r="AH3546" i="1" s="1"/>
  <c r="AH3547" i="1" a="1"/>
  <c r="AH3547" i="1" s="1"/>
  <c r="AH3548" i="1" a="1"/>
  <c r="AH3548" i="1" s="1"/>
  <c r="AH3549" i="1" a="1"/>
  <c r="AH3549" i="1" s="1"/>
  <c r="AH3550" i="1" a="1"/>
  <c r="AH3550" i="1" s="1"/>
  <c r="AH3551" i="1" a="1"/>
  <c r="AH3551" i="1" s="1"/>
  <c r="AH3552" i="1" a="1"/>
  <c r="AH3552" i="1" s="1"/>
  <c r="AH3553" i="1" a="1"/>
  <c r="AH3553" i="1" s="1"/>
  <c r="AH3554" i="1" a="1"/>
  <c r="AH3554" i="1" s="1"/>
  <c r="AH3555" i="1" a="1"/>
  <c r="AH3555" i="1" s="1"/>
  <c r="AH3556" i="1" a="1"/>
  <c r="AH3556" i="1" s="1"/>
  <c r="AH3557" i="1" a="1"/>
  <c r="AH3557" i="1" s="1"/>
  <c r="AH3558" i="1" a="1"/>
  <c r="AH3558" i="1" s="1"/>
  <c r="AH3559" i="1" a="1"/>
  <c r="AH3559" i="1" s="1"/>
  <c r="AH3560" i="1" a="1"/>
  <c r="AH3560" i="1" s="1"/>
  <c r="AH3561" i="1" a="1"/>
  <c r="AH3561" i="1" s="1"/>
  <c r="AH3562" i="1" a="1"/>
  <c r="AH3562" i="1" s="1"/>
  <c r="AH3563" i="1" a="1"/>
  <c r="AH3563" i="1" s="1"/>
  <c r="AH3564" i="1" a="1"/>
  <c r="AH3564" i="1" s="1"/>
  <c r="AH3565" i="1" a="1"/>
  <c r="AH3565" i="1" s="1"/>
  <c r="AH3566" i="1" a="1"/>
  <c r="AH3566" i="1" s="1"/>
  <c r="AH3567" i="1" a="1"/>
  <c r="AH3567" i="1" s="1"/>
  <c r="AH3568" i="1" a="1"/>
  <c r="AH3568" i="1" s="1"/>
  <c r="AH3569" i="1" a="1"/>
  <c r="AH3569" i="1" s="1"/>
  <c r="AH3570" i="1" a="1"/>
  <c r="AH3570" i="1" s="1"/>
  <c r="AH3571" i="1" a="1"/>
  <c r="AH3571" i="1" s="1"/>
  <c r="AH3572" i="1" a="1"/>
  <c r="AH3572" i="1" s="1"/>
  <c r="AH3573" i="1" a="1"/>
  <c r="AH3573" i="1" s="1"/>
  <c r="AH3574" i="1" a="1"/>
  <c r="AH3574" i="1" s="1"/>
  <c r="AH3575" i="1" a="1"/>
  <c r="AH3575" i="1"/>
  <c r="AH3576" i="1" a="1"/>
  <c r="AH3576" i="1" s="1"/>
  <c r="AH3577" i="1" a="1"/>
  <c r="AH3577" i="1" s="1"/>
  <c r="AH3578" i="1" a="1"/>
  <c r="AH3578" i="1" s="1"/>
  <c r="AH3579" i="1" a="1"/>
  <c r="AH3579" i="1" s="1"/>
  <c r="AH3580" i="1" a="1"/>
  <c r="AH3580" i="1" s="1"/>
  <c r="AH3581" i="1" a="1"/>
  <c r="AH3581" i="1" s="1"/>
  <c r="AH3582" i="1" a="1"/>
  <c r="AH3582" i="1" s="1"/>
  <c r="AH3583" i="1" a="1"/>
  <c r="AH3583" i="1" s="1"/>
  <c r="AH3584" i="1" a="1"/>
  <c r="AH3584" i="1" s="1"/>
  <c r="AH3585" i="1" a="1"/>
  <c r="AH3585" i="1" s="1"/>
  <c r="AH3586" i="1" a="1"/>
  <c r="AH3586" i="1" s="1"/>
  <c r="AH3587" i="1" a="1"/>
  <c r="AH3587" i="1" s="1"/>
  <c r="AH3588" i="1" a="1"/>
  <c r="AH3588" i="1" s="1"/>
  <c r="AH3589" i="1" a="1"/>
  <c r="AH3589" i="1" s="1"/>
  <c r="AH3590" i="1" a="1"/>
  <c r="AH3590" i="1" s="1"/>
  <c r="AH3591" i="1" a="1"/>
  <c r="AH3591" i="1" s="1"/>
  <c r="AH3592" i="1" a="1"/>
  <c r="AH3592" i="1" s="1"/>
  <c r="AH3593" i="1" a="1"/>
  <c r="AH3593" i="1" s="1"/>
  <c r="AH3594" i="1" a="1"/>
  <c r="AH3594" i="1" s="1"/>
  <c r="AH3595" i="1" a="1"/>
  <c r="AH3595" i="1" s="1"/>
  <c r="AH3596" i="1" a="1"/>
  <c r="AH3596" i="1" s="1"/>
  <c r="AH3597" i="1" a="1"/>
  <c r="AH3597" i="1" s="1"/>
  <c r="AH3598" i="1" a="1"/>
  <c r="AH3598" i="1" s="1"/>
  <c r="AH3599" i="1" a="1"/>
  <c r="AH3599" i="1" s="1"/>
  <c r="AH3600" i="1" a="1"/>
  <c r="AH3600" i="1" s="1"/>
  <c r="AH3601" i="1" a="1"/>
  <c r="AH3601" i="1" s="1"/>
  <c r="AH3602" i="1" a="1"/>
  <c r="AH3602" i="1" s="1"/>
  <c r="AH3603" i="1" a="1"/>
  <c r="AH3603" i="1" s="1"/>
  <c r="AH3604" i="1" a="1"/>
  <c r="AH3604" i="1" s="1"/>
  <c r="AH3605" i="1" a="1"/>
  <c r="AH3605" i="1" s="1"/>
  <c r="AH3606" i="1" a="1"/>
  <c r="AH3606" i="1" s="1"/>
  <c r="AH3607" i="1" a="1"/>
  <c r="AH3607" i="1" s="1"/>
  <c r="AH3608" i="1" a="1"/>
  <c r="AH3608" i="1" s="1"/>
  <c r="AH3609" i="1" a="1"/>
  <c r="AH3609" i="1" s="1"/>
  <c r="AH3610" i="1" a="1"/>
  <c r="AH3610" i="1" s="1"/>
  <c r="AH3611" i="1" a="1"/>
  <c r="AH3611" i="1" s="1"/>
  <c r="AH3612" i="1" a="1"/>
  <c r="AH3612" i="1" s="1"/>
  <c r="AH3613" i="1" a="1"/>
  <c r="AH3613" i="1" s="1"/>
  <c r="AH3614" i="1" a="1"/>
  <c r="AH3614" i="1" s="1"/>
  <c r="AH3615" i="1" a="1"/>
  <c r="AH3615" i="1" s="1"/>
  <c r="AH3616" i="1" a="1"/>
  <c r="AH3616" i="1" s="1"/>
  <c r="AH3617" i="1" a="1"/>
  <c r="AH3617" i="1" s="1"/>
  <c r="AH3618" i="1" a="1"/>
  <c r="AH3618" i="1" s="1"/>
  <c r="AH3619" i="1" a="1"/>
  <c r="AH3619" i="1" s="1"/>
  <c r="AH3620" i="1" a="1"/>
  <c r="AH3620" i="1" s="1"/>
  <c r="AH3621" i="1" a="1"/>
  <c r="AH3621" i="1" s="1"/>
  <c r="AH3622" i="1" a="1"/>
  <c r="AH3622" i="1" s="1"/>
  <c r="AH3623" i="1" a="1"/>
  <c r="AH3623" i="1" s="1"/>
  <c r="AH3624" i="1" a="1"/>
  <c r="AH3624" i="1" s="1"/>
  <c r="AH3625" i="1" a="1"/>
  <c r="AH3625" i="1" s="1"/>
  <c r="AH3626" i="1" a="1"/>
  <c r="AH3626" i="1" s="1"/>
  <c r="AH3627" i="1" a="1"/>
  <c r="AH3627" i="1" s="1"/>
  <c r="AH3628" i="1" a="1"/>
  <c r="AH3628" i="1" s="1"/>
  <c r="AH3629" i="1" a="1"/>
  <c r="AH3629" i="1" s="1"/>
  <c r="AH3630" i="1" a="1"/>
  <c r="AH3630" i="1" s="1"/>
  <c r="AH3631" i="1" a="1"/>
  <c r="AH3631" i="1" s="1"/>
  <c r="AH3632" i="1" a="1"/>
  <c r="AH3632" i="1" s="1"/>
  <c r="AH3633" i="1" a="1"/>
  <c r="AH3633" i="1" s="1"/>
  <c r="AH3634" i="1" a="1"/>
  <c r="AH3634" i="1" s="1"/>
  <c r="AH3635" i="1" a="1"/>
  <c r="AH3635" i="1" s="1"/>
  <c r="AH3636" i="1" a="1"/>
  <c r="AH3636" i="1" s="1"/>
  <c r="AH3637" i="1" a="1"/>
  <c r="AH3637" i="1" s="1"/>
  <c r="AH3638" i="1" a="1"/>
  <c r="AH3638" i="1" s="1"/>
  <c r="AH3639" i="1" a="1"/>
  <c r="AH3639" i="1" s="1"/>
  <c r="AH3640" i="1" a="1"/>
  <c r="AH3640" i="1" s="1"/>
  <c r="AH3641" i="1" a="1"/>
  <c r="AH3641" i="1" s="1"/>
  <c r="AH3642" i="1" a="1"/>
  <c r="AH3642" i="1" s="1"/>
  <c r="AH3643" i="1" a="1"/>
  <c r="AH3643" i="1" s="1"/>
  <c r="AH3644" i="1" a="1"/>
  <c r="AH3644" i="1" s="1"/>
  <c r="AH3645" i="1" a="1"/>
  <c r="AH3645" i="1" s="1"/>
  <c r="AH3646" i="1" a="1"/>
  <c r="AH3646" i="1" s="1"/>
  <c r="AH3647" i="1" a="1"/>
  <c r="AH3647" i="1" s="1"/>
  <c r="AH3648" i="1" a="1"/>
  <c r="AH3648" i="1" s="1"/>
  <c r="AH3649" i="1" a="1"/>
  <c r="AH3649" i="1" s="1"/>
  <c r="AH3650" i="1" a="1"/>
  <c r="AH3650" i="1" s="1"/>
  <c r="AH3651" i="1" a="1"/>
  <c r="AH3651" i="1" s="1"/>
  <c r="AH3652" i="1" a="1"/>
  <c r="AH3652" i="1" s="1"/>
  <c r="AH3653" i="1" a="1"/>
  <c r="AH3653" i="1" s="1"/>
  <c r="AH3654" i="1" a="1"/>
  <c r="AH3654" i="1" s="1"/>
  <c r="AH3655" i="1" a="1"/>
  <c r="AH3655" i="1" s="1"/>
  <c r="AH3656" i="1" a="1"/>
  <c r="AH3656" i="1" s="1"/>
  <c r="AH3657" i="1" a="1"/>
  <c r="AH3657" i="1" s="1"/>
  <c r="AH3658" i="1" a="1"/>
  <c r="AH3658" i="1" s="1"/>
  <c r="AH3659" i="1" a="1"/>
  <c r="AH3659" i="1" s="1"/>
  <c r="AH3660" i="1" a="1"/>
  <c r="AH3660" i="1" s="1"/>
  <c r="AH3661" i="1" a="1"/>
  <c r="AH3661" i="1" s="1"/>
  <c r="AH3662" i="1" a="1"/>
  <c r="AH3662" i="1" s="1"/>
  <c r="AH3663" i="1" a="1"/>
  <c r="AH3663" i="1" s="1"/>
  <c r="AH3664" i="1" a="1"/>
  <c r="AH3664" i="1" s="1"/>
  <c r="AH3665" i="1" a="1"/>
  <c r="AH3665" i="1" s="1"/>
  <c r="AH3666" i="1" a="1"/>
  <c r="AH3666" i="1" s="1"/>
  <c r="AH3667" i="1" a="1"/>
  <c r="AH3667" i="1" s="1"/>
  <c r="AH3668" i="1" a="1"/>
  <c r="AH3668" i="1" s="1"/>
  <c r="AH3669" i="1" a="1"/>
  <c r="AH3669" i="1" s="1"/>
  <c r="AH3670" i="1" a="1"/>
  <c r="AH3670" i="1" s="1"/>
  <c r="AH3671" i="1" a="1"/>
  <c r="AH3671" i="1" s="1"/>
  <c r="AH3672" i="1" a="1"/>
  <c r="AH3672" i="1" s="1"/>
  <c r="AH3673" i="1" a="1"/>
  <c r="AH3673" i="1" s="1"/>
  <c r="AH3674" i="1" a="1"/>
  <c r="AH3674" i="1" s="1"/>
  <c r="AH3675" i="1" a="1"/>
  <c r="AH3675" i="1" s="1"/>
  <c r="AH3676" i="1" a="1"/>
  <c r="AH3676" i="1" s="1"/>
  <c r="AH3677" i="1" a="1"/>
  <c r="AH3677" i="1"/>
  <c r="AH3678" i="1" a="1"/>
  <c r="AH3678" i="1" s="1"/>
  <c r="AH3679" i="1" a="1"/>
  <c r="AH3679" i="1" s="1"/>
  <c r="AH3680" i="1" a="1"/>
  <c r="AH3680" i="1" s="1"/>
  <c r="AH3681" i="1" a="1"/>
  <c r="AH3681" i="1" s="1"/>
  <c r="AH3682" i="1" a="1"/>
  <c r="AH3682" i="1" s="1"/>
  <c r="AH3683" i="1" a="1"/>
  <c r="AH3683" i="1" s="1"/>
  <c r="AH3684" i="1" a="1"/>
  <c r="AH3684" i="1" s="1"/>
  <c r="AH3685" i="1" a="1"/>
  <c r="AH3685" i="1" s="1"/>
  <c r="AH3686" i="1" a="1"/>
  <c r="AH3686" i="1" s="1"/>
  <c r="AH3687" i="1" a="1"/>
  <c r="AH3687" i="1" s="1"/>
  <c r="AH3688" i="1" a="1"/>
  <c r="AH3688" i="1" s="1"/>
  <c r="AH3689" i="1" a="1"/>
  <c r="AH3689" i="1" s="1"/>
  <c r="AH3690" i="1" a="1"/>
  <c r="AH3690" i="1" s="1"/>
  <c r="AH3691" i="1" a="1"/>
  <c r="AH3691" i="1" s="1"/>
  <c r="AH3692" i="1" a="1"/>
  <c r="AH3692" i="1" s="1"/>
  <c r="AH3693" i="1" a="1"/>
  <c r="AH3693" i="1" s="1"/>
  <c r="AH3694" i="1" a="1"/>
  <c r="AH3694" i="1" s="1"/>
  <c r="AH3695" i="1" a="1"/>
  <c r="AH3695" i="1" s="1"/>
  <c r="AH3696" i="1" a="1"/>
  <c r="AH3696" i="1" s="1"/>
  <c r="AH3697" i="1" a="1"/>
  <c r="AH3697" i="1" s="1"/>
  <c r="AH3698" i="1" a="1"/>
  <c r="AH3698" i="1" s="1"/>
  <c r="AH3699" i="1" a="1"/>
  <c r="AH3699" i="1" s="1"/>
  <c r="AH3700" i="1" a="1"/>
  <c r="AH3700" i="1" s="1"/>
  <c r="AH3701" i="1" a="1"/>
  <c r="AH3701" i="1" s="1"/>
  <c r="AH3702" i="1" a="1"/>
  <c r="AH3702" i="1" s="1"/>
  <c r="AH3703" i="1" a="1"/>
  <c r="AH3703" i="1" s="1"/>
  <c r="AH3704" i="1" a="1"/>
  <c r="AH3704" i="1" s="1"/>
  <c r="AH3705" i="1" a="1"/>
  <c r="AH3705" i="1" s="1"/>
  <c r="AH3706" i="1" a="1"/>
  <c r="AH3706" i="1" s="1"/>
  <c r="AH3707" i="1" a="1"/>
  <c r="AH3707" i="1" s="1"/>
  <c r="AH3708" i="1" a="1"/>
  <c r="AH3708" i="1" s="1"/>
  <c r="AH3709" i="1" a="1"/>
  <c r="AH3709" i="1" s="1"/>
  <c r="AH3710" i="1" a="1"/>
  <c r="AH3710" i="1" s="1"/>
  <c r="AH3711" i="1" a="1"/>
  <c r="AH3711" i="1" s="1"/>
  <c r="AH3712" i="1" a="1"/>
  <c r="AH3712" i="1" s="1"/>
  <c r="AH3713" i="1" a="1"/>
  <c r="AH3713" i="1" s="1"/>
  <c r="AH3714" i="1" a="1"/>
  <c r="AH3714" i="1" s="1"/>
  <c r="AH3715" i="1" a="1"/>
  <c r="AH3715" i="1" s="1"/>
  <c r="AH3716" i="1" a="1"/>
  <c r="AH3716" i="1" s="1"/>
  <c r="AH3717" i="1" a="1"/>
  <c r="AH3717" i="1" s="1"/>
  <c r="AH3718" i="1" a="1"/>
  <c r="AH3718" i="1" s="1"/>
  <c r="AH3719" i="1" a="1"/>
  <c r="AH3719" i="1" s="1"/>
  <c r="AH3720" i="1" a="1"/>
  <c r="AH3720" i="1" s="1"/>
  <c r="AH3721" i="1" a="1"/>
  <c r="AH3721" i="1" s="1"/>
  <c r="AH3722" i="1" a="1"/>
  <c r="AH3722" i="1" s="1"/>
  <c r="AH3723" i="1" a="1"/>
  <c r="AH3723" i="1" s="1"/>
  <c r="AH3724" i="1" a="1"/>
  <c r="AH3724" i="1" s="1"/>
  <c r="AH3725" i="1" a="1"/>
  <c r="AH3725" i="1" s="1"/>
  <c r="AH3726" i="1" a="1"/>
  <c r="AH3726" i="1" s="1"/>
  <c r="AH3727" i="1" a="1"/>
  <c r="AH3727" i="1" s="1"/>
  <c r="AH3728" i="1" a="1"/>
  <c r="AH3728" i="1" s="1"/>
  <c r="AH3729" i="1" a="1"/>
  <c r="AH3729" i="1" s="1"/>
  <c r="AH3730" i="1" a="1"/>
  <c r="AH3730" i="1" s="1"/>
  <c r="AH3731" i="1" a="1"/>
  <c r="AH3731" i="1" s="1"/>
  <c r="AH3732" i="1" a="1"/>
  <c r="AH3732" i="1" s="1"/>
  <c r="AH3733" i="1" a="1"/>
  <c r="AH3733" i="1" s="1"/>
  <c r="AH3734" i="1" a="1"/>
  <c r="AH3734" i="1" s="1"/>
  <c r="AH3735" i="1" a="1"/>
  <c r="AH3735" i="1" s="1"/>
  <c r="AH3736" i="1" a="1"/>
  <c r="AH3736" i="1" s="1"/>
  <c r="AH3737" i="1" a="1"/>
  <c r="AH3737" i="1" s="1"/>
  <c r="AH3738" i="1" a="1"/>
  <c r="AH3738" i="1" s="1"/>
  <c r="AH3739" i="1" a="1"/>
  <c r="AH3739" i="1" s="1"/>
  <c r="AH3740" i="1" a="1"/>
  <c r="AH3740" i="1" s="1"/>
  <c r="AH3741" i="1" a="1"/>
  <c r="AH3741" i="1" s="1"/>
  <c r="AH3742" i="1" a="1"/>
  <c r="AH3742" i="1" s="1"/>
  <c r="AH3743" i="1" a="1"/>
  <c r="AH3743" i="1" s="1"/>
  <c r="AH3744" i="1" a="1"/>
  <c r="AH3744" i="1" s="1"/>
  <c r="AH3745" i="1" a="1"/>
  <c r="AH3745" i="1" s="1"/>
  <c r="AH3746" i="1" a="1"/>
  <c r="AH3746" i="1" s="1"/>
  <c r="AH3747" i="1" a="1"/>
  <c r="AH3747" i="1" s="1"/>
  <c r="AH3748" i="1" a="1"/>
  <c r="AH3748" i="1" s="1"/>
  <c r="AH3749" i="1" a="1"/>
  <c r="AH3749" i="1" s="1"/>
  <c r="AH3750" i="1" a="1"/>
  <c r="AH3750" i="1" s="1"/>
  <c r="AH3751" i="1" a="1"/>
  <c r="AH3751" i="1" s="1"/>
  <c r="AH3752" i="1" a="1"/>
  <c r="AH3752" i="1" s="1"/>
  <c r="AH3753" i="1" a="1"/>
  <c r="AH3753" i="1" s="1"/>
  <c r="AH3754" i="1" a="1"/>
  <c r="AH3754" i="1" s="1"/>
  <c r="AH3755" i="1" a="1"/>
  <c r="AH3755" i="1" s="1"/>
  <c r="AH3756" i="1" a="1"/>
  <c r="AH3756" i="1" s="1"/>
  <c r="AH3757" i="1" a="1"/>
  <c r="AH3757" i="1" s="1"/>
  <c r="AH3758" i="1" a="1"/>
  <c r="AH3758" i="1" s="1"/>
  <c r="AH3759" i="1" a="1"/>
  <c r="AH3759" i="1" s="1"/>
  <c r="AH3760" i="1" a="1"/>
  <c r="AH3760" i="1" s="1"/>
  <c r="AH3761" i="1" a="1"/>
  <c r="AH3761" i="1" s="1"/>
  <c r="AH3762" i="1" a="1"/>
  <c r="AH3762" i="1" s="1"/>
  <c r="AH3763" i="1" a="1"/>
  <c r="AH3763" i="1" s="1"/>
  <c r="AH3764" i="1" a="1"/>
  <c r="AH3764" i="1" s="1"/>
  <c r="AH3765" i="1" a="1"/>
  <c r="AH3765" i="1" s="1"/>
  <c r="AH3766" i="1" a="1"/>
  <c r="AH3766" i="1" s="1"/>
  <c r="AH3767" i="1" a="1"/>
  <c r="AH3767" i="1" s="1"/>
  <c r="AH3768" i="1" a="1"/>
  <c r="AH3768" i="1" s="1"/>
  <c r="AH3769" i="1" a="1"/>
  <c r="AH3769" i="1" s="1"/>
  <c r="AH3770" i="1" a="1"/>
  <c r="AH3770" i="1" s="1"/>
  <c r="AH3771" i="1" a="1"/>
  <c r="AH3771" i="1" s="1"/>
  <c r="AH3772" i="1" a="1"/>
  <c r="AH3772" i="1" s="1"/>
  <c r="AH3773" i="1" a="1"/>
  <c r="AH3773" i="1" s="1"/>
  <c r="AH3774" i="1" a="1"/>
  <c r="AH3774" i="1" s="1"/>
  <c r="AH3775" i="1" a="1"/>
  <c r="AH3775" i="1" s="1"/>
  <c r="AH3776" i="1" a="1"/>
  <c r="AH3776" i="1" s="1"/>
  <c r="AH3777" i="1" a="1"/>
  <c r="AH3777" i="1" s="1"/>
  <c r="AH3778" i="1" a="1"/>
  <c r="AH3778" i="1" s="1"/>
  <c r="AH3779" i="1" a="1"/>
  <c r="AH3779" i="1" s="1"/>
  <c r="AH3780" i="1" a="1"/>
  <c r="AH3780" i="1" s="1"/>
  <c r="AH3781" i="1" a="1"/>
  <c r="AH3781" i="1" s="1"/>
  <c r="AH3782" i="1" a="1"/>
  <c r="AH3782" i="1" s="1"/>
  <c r="AH3783" i="1" a="1"/>
  <c r="AH3783" i="1" s="1"/>
  <c r="AH3784" i="1" a="1"/>
  <c r="AH3784" i="1" s="1"/>
  <c r="AH3785" i="1" a="1"/>
  <c r="AH3785" i="1" s="1"/>
  <c r="AH3786" i="1" a="1"/>
  <c r="AH3786" i="1" s="1"/>
  <c r="AH3787" i="1" a="1"/>
  <c r="AH3787" i="1" s="1"/>
  <c r="AH3788" i="1" a="1"/>
  <c r="AH3788" i="1" s="1"/>
  <c r="AH3789" i="1" a="1"/>
  <c r="AH3789" i="1" s="1"/>
  <c r="AH3790" i="1" a="1"/>
  <c r="AH3790" i="1" s="1"/>
  <c r="AH3791" i="1" a="1"/>
  <c r="AH3791" i="1" s="1"/>
  <c r="AH3792" i="1" a="1"/>
  <c r="AH3792" i="1" s="1"/>
  <c r="AH3793" i="1" a="1"/>
  <c r="AH3793" i="1" s="1"/>
  <c r="AH3794" i="1" a="1"/>
  <c r="AH3794" i="1" s="1"/>
  <c r="AH3795" i="1" a="1"/>
  <c r="AH3795" i="1" s="1"/>
  <c r="AH3796" i="1" a="1"/>
  <c r="AH3796" i="1" s="1"/>
  <c r="AH3797" i="1" a="1"/>
  <c r="AH3797" i="1" s="1"/>
  <c r="AH3798" i="1" a="1"/>
  <c r="AH3798" i="1" s="1"/>
  <c r="AH3799" i="1" a="1"/>
  <c r="AH3799" i="1" s="1"/>
  <c r="AH3800" i="1" a="1"/>
  <c r="AH3800" i="1" s="1"/>
  <c r="AH3801" i="1" a="1"/>
  <c r="AH3801" i="1" s="1"/>
  <c r="AH3802" i="1" a="1"/>
  <c r="AH3802" i="1" s="1"/>
  <c r="AH3803" i="1" a="1"/>
  <c r="AH3803" i="1" s="1"/>
  <c r="AH3804" i="1" a="1"/>
  <c r="AH3804" i="1" s="1"/>
  <c r="AH3805" i="1" a="1"/>
  <c r="AH3805" i="1" s="1"/>
  <c r="AH3806" i="1" a="1"/>
  <c r="AH3806" i="1" s="1"/>
  <c r="AH3807" i="1" a="1"/>
  <c r="AH3807" i="1" s="1"/>
  <c r="AH3808" i="1" a="1"/>
  <c r="AH3808" i="1" s="1"/>
  <c r="AH3809" i="1" a="1"/>
  <c r="AH3809" i="1" s="1"/>
  <c r="AH3810" i="1" a="1"/>
  <c r="AH3810" i="1" s="1"/>
  <c r="AH3811" i="1" a="1"/>
  <c r="AH3811" i="1" s="1"/>
  <c r="AH3812" i="1" a="1"/>
  <c r="AH3812" i="1" s="1"/>
  <c r="AH3813" i="1" a="1"/>
  <c r="AH3813" i="1" s="1"/>
  <c r="AH3814" i="1" a="1"/>
  <c r="AH3814" i="1" s="1"/>
  <c r="AH3815" i="1" a="1"/>
  <c r="AH3815" i="1" s="1"/>
  <c r="AH3816" i="1" a="1"/>
  <c r="AH3816" i="1" s="1"/>
  <c r="AH3817" i="1" a="1"/>
  <c r="AH3817" i="1" s="1"/>
  <c r="AH3818" i="1" a="1"/>
  <c r="AH3818" i="1" s="1"/>
  <c r="AH3819" i="1" a="1"/>
  <c r="AH3819" i="1" s="1"/>
  <c r="AH3820" i="1" a="1"/>
  <c r="AH3820" i="1" s="1"/>
  <c r="AH3821" i="1" a="1"/>
  <c r="AH3821" i="1"/>
  <c r="AH3822" i="1" a="1"/>
  <c r="AH3822" i="1" s="1"/>
  <c r="AH3823" i="1" a="1"/>
  <c r="AH3823" i="1" s="1"/>
  <c r="AH3824" i="1" a="1"/>
  <c r="AH3824" i="1" s="1"/>
  <c r="AH3825" i="1" a="1"/>
  <c r="AH3825" i="1" s="1"/>
  <c r="AH3826" i="1" a="1"/>
  <c r="AH3826" i="1" s="1"/>
  <c r="AH3827" i="1" a="1"/>
  <c r="AH3827" i="1" s="1"/>
  <c r="AH3828" i="1" a="1"/>
  <c r="AH3828" i="1" s="1"/>
  <c r="AH3829" i="1" a="1"/>
  <c r="AH3829" i="1" s="1"/>
  <c r="AH3830" i="1" a="1"/>
  <c r="AH3830" i="1" s="1"/>
  <c r="AH3831" i="1" a="1"/>
  <c r="AH3831" i="1" s="1"/>
  <c r="AH3832" i="1" a="1"/>
  <c r="AH3832" i="1" s="1"/>
  <c r="AH3833" i="1" a="1"/>
  <c r="AH3833" i="1" s="1"/>
  <c r="AH3834" i="1" a="1"/>
  <c r="AH3834" i="1" s="1"/>
  <c r="AH3835" i="1" a="1"/>
  <c r="AH3835" i="1" s="1"/>
  <c r="AH3836" i="1" a="1"/>
  <c r="AH3836" i="1" s="1"/>
  <c r="AH3837" i="1" a="1"/>
  <c r="AH3837" i="1" s="1"/>
  <c r="AH3838" i="1" a="1"/>
  <c r="AH3838" i="1" s="1"/>
  <c r="AH3839" i="1" a="1"/>
  <c r="AH3839" i="1" s="1"/>
  <c r="AH3840" i="1" a="1"/>
  <c r="AH3840" i="1" s="1"/>
  <c r="AH3841" i="1" a="1"/>
  <c r="AH3841" i="1" s="1"/>
  <c r="AH3842" i="1" a="1"/>
  <c r="AH3842" i="1" s="1"/>
  <c r="AH3843" i="1" a="1"/>
  <c r="AH3843" i="1" s="1"/>
  <c r="AH3844" i="1" a="1"/>
  <c r="AH3844" i="1" s="1"/>
  <c r="AH3845" i="1" a="1"/>
  <c r="AH3845" i="1" s="1"/>
  <c r="AH3846" i="1" a="1"/>
  <c r="AH3846" i="1" s="1"/>
  <c r="AH3847" i="1" a="1"/>
  <c r="AH3847" i="1" s="1"/>
  <c r="AH3848" i="1" a="1"/>
  <c r="AH3848" i="1" s="1"/>
  <c r="AH3849" i="1" a="1"/>
  <c r="AH3849" i="1" s="1"/>
  <c r="AH3850" i="1" a="1"/>
  <c r="AH3850" i="1" s="1"/>
  <c r="AH3851" i="1" a="1"/>
  <c r="AH3851" i="1" s="1"/>
  <c r="AH3852" i="1" a="1"/>
  <c r="AH3852" i="1" s="1"/>
  <c r="AH3853" i="1" a="1"/>
  <c r="AH3853" i="1" s="1"/>
  <c r="AH3854" i="1" a="1"/>
  <c r="AH3854" i="1" s="1"/>
  <c r="AH3855" i="1" a="1"/>
  <c r="AH3855" i="1" s="1"/>
  <c r="AH3856" i="1" a="1"/>
  <c r="AH3856" i="1" s="1"/>
  <c r="AH3857" i="1" a="1"/>
  <c r="AH3857" i="1" s="1"/>
  <c r="AH3858" i="1" a="1"/>
  <c r="AH3858" i="1" s="1"/>
  <c r="AH3859" i="1" a="1"/>
  <c r="AH3859" i="1" s="1"/>
  <c r="AH3860" i="1" a="1"/>
  <c r="AH3860" i="1" s="1"/>
  <c r="AH3861" i="1" a="1"/>
  <c r="AH3861" i="1" s="1"/>
  <c r="AH3862" i="1" a="1"/>
  <c r="AH3862" i="1" s="1"/>
  <c r="AH3863" i="1" a="1"/>
  <c r="AH3863" i="1" s="1"/>
  <c r="AH3864" i="1" a="1"/>
  <c r="AH3864" i="1" s="1"/>
  <c r="AH3865" i="1" a="1"/>
  <c r="AH3865" i="1" s="1"/>
  <c r="AH3866" i="1" a="1"/>
  <c r="AH3866" i="1" s="1"/>
  <c r="AH3867" i="1" a="1"/>
  <c r="AH3867" i="1" s="1"/>
  <c r="AH3868" i="1" a="1"/>
  <c r="AH3868" i="1" s="1"/>
  <c r="AH3869" i="1" a="1"/>
  <c r="AH3869" i="1" s="1"/>
  <c r="AH3870" i="1" a="1"/>
  <c r="AH3870" i="1" s="1"/>
  <c r="AH3871" i="1" a="1"/>
  <c r="AH3871" i="1" s="1"/>
  <c r="AH3872" i="1" a="1"/>
  <c r="AH3872" i="1" s="1"/>
  <c r="AH3873" i="1" a="1"/>
  <c r="AH3873" i="1" s="1"/>
  <c r="AH3874" i="1" a="1"/>
  <c r="AH3874" i="1" s="1"/>
  <c r="AH3875" i="1" a="1"/>
  <c r="AH3875" i="1" s="1"/>
  <c r="AH3876" i="1" a="1"/>
  <c r="AH3876" i="1" s="1"/>
  <c r="AH3877" i="1" a="1"/>
  <c r="AH3877" i="1" s="1"/>
  <c r="AH3878" i="1" a="1"/>
  <c r="AH3878" i="1" s="1"/>
  <c r="AH3879" i="1" a="1"/>
  <c r="AH3879" i="1" s="1"/>
  <c r="AH3880" i="1" a="1"/>
  <c r="AH3880" i="1" s="1"/>
  <c r="AH3881" i="1" a="1"/>
  <c r="AH3881" i="1" s="1"/>
  <c r="AH3882" i="1" a="1"/>
  <c r="AH3882" i="1" s="1"/>
  <c r="AH3883" i="1" a="1"/>
  <c r="AH3883" i="1" s="1"/>
  <c r="AH3884" i="1" a="1"/>
  <c r="AH3884" i="1" s="1"/>
  <c r="AH3885" i="1" a="1"/>
  <c r="AH3885" i="1" s="1"/>
  <c r="AH3886" i="1" a="1"/>
  <c r="AH3886" i="1" s="1"/>
  <c r="AH3887" i="1" a="1"/>
  <c r="AH3887" i="1" s="1"/>
  <c r="AH3888" i="1" a="1"/>
  <c r="AH3888" i="1" s="1"/>
  <c r="AH3889" i="1" a="1"/>
  <c r="AH3889" i="1" s="1"/>
  <c r="AH3890" i="1" a="1"/>
  <c r="AH3890" i="1" s="1"/>
  <c r="AH3891" i="1" a="1"/>
  <c r="AH3891" i="1" s="1"/>
  <c r="AH3892" i="1" a="1"/>
  <c r="AH3892" i="1" s="1"/>
  <c r="AH3893" i="1" a="1"/>
  <c r="AH3893" i="1" s="1"/>
  <c r="AH3894" i="1" a="1"/>
  <c r="AH3894" i="1" s="1"/>
  <c r="AH3895" i="1" a="1"/>
  <c r="AH3895" i="1" s="1"/>
  <c r="AH3896" i="1" a="1"/>
  <c r="AH3896" i="1" s="1"/>
  <c r="AH3897" i="1" a="1"/>
  <c r="AH3897" i="1" s="1"/>
  <c r="AH3898" i="1" a="1"/>
  <c r="AH3898" i="1" s="1"/>
  <c r="AH3899" i="1" a="1"/>
  <c r="AH3899" i="1" s="1"/>
  <c r="AH3900" i="1" a="1"/>
  <c r="AH3900" i="1" s="1"/>
  <c r="AH3901" i="1" a="1"/>
  <c r="AH3901" i="1" s="1"/>
  <c r="AH3902" i="1" a="1"/>
  <c r="AH3902" i="1" s="1"/>
  <c r="AH3903" i="1" a="1"/>
  <c r="AH3903" i="1" s="1"/>
  <c r="AH3904" i="1" a="1"/>
  <c r="AH3904" i="1" s="1"/>
  <c r="AH3905" i="1" a="1"/>
  <c r="AH3905" i="1" s="1"/>
  <c r="AH3906" i="1" a="1"/>
  <c r="AH3906" i="1" s="1"/>
  <c r="AH3907" i="1" a="1"/>
  <c r="AH3907" i="1" s="1"/>
  <c r="AH3908" i="1" a="1"/>
  <c r="AH3908" i="1" s="1"/>
  <c r="AH3909" i="1" a="1"/>
  <c r="AH3909" i="1" s="1"/>
  <c r="AH3910" i="1" a="1"/>
  <c r="AH3910" i="1" s="1"/>
  <c r="AH3911" i="1" a="1"/>
  <c r="AH3911" i="1" s="1"/>
  <c r="AH3912" i="1" a="1"/>
  <c r="AH3912" i="1" s="1"/>
  <c r="AH3913" i="1" a="1"/>
  <c r="AH3913" i="1" s="1"/>
  <c r="AH3914" i="1" a="1"/>
  <c r="AH3914" i="1" s="1"/>
  <c r="AH3915" i="1" a="1"/>
  <c r="AH3915" i="1" s="1"/>
  <c r="AH3916" i="1" a="1"/>
  <c r="AH3916" i="1" s="1"/>
  <c r="AH3917" i="1" a="1"/>
  <c r="AH3917" i="1" s="1"/>
  <c r="AH3918" i="1" a="1"/>
  <c r="AH3918" i="1" s="1"/>
  <c r="AH3919" i="1" a="1"/>
  <c r="AH3919" i="1" s="1"/>
  <c r="AH3920" i="1" a="1"/>
  <c r="AH3920" i="1" s="1"/>
  <c r="AH3921" i="1" a="1"/>
  <c r="AH3921" i="1" s="1"/>
  <c r="AH3922" i="1" a="1"/>
  <c r="AH3922" i="1" s="1"/>
  <c r="AH3923" i="1" a="1"/>
  <c r="AH3923" i="1" s="1"/>
  <c r="AH3924" i="1" a="1"/>
  <c r="AH3924" i="1" s="1"/>
  <c r="AH3925" i="1" a="1"/>
  <c r="AH3925" i="1" s="1"/>
  <c r="AH3926" i="1" a="1"/>
  <c r="AH3926" i="1" s="1"/>
  <c r="AH3927" i="1" a="1"/>
  <c r="AH3927" i="1" s="1"/>
  <c r="AH3928" i="1" a="1"/>
  <c r="AH3928" i="1" s="1"/>
  <c r="AH3929" i="1" a="1"/>
  <c r="AH3929" i="1" s="1"/>
  <c r="AH3930" i="1" a="1"/>
  <c r="AH3930" i="1" s="1"/>
  <c r="AH3931" i="1" a="1"/>
  <c r="AH3931" i="1" s="1"/>
  <c r="AH3932" i="1" a="1"/>
  <c r="AH3932" i="1" s="1"/>
  <c r="AH3933" i="1" a="1"/>
  <c r="AH3933" i="1" s="1"/>
  <c r="AH3934" i="1" a="1"/>
  <c r="AH3934" i="1" s="1"/>
  <c r="AH3935" i="1" a="1"/>
  <c r="AH3935" i="1" s="1"/>
  <c r="AH3936" i="1" a="1"/>
  <c r="AH3936" i="1" s="1"/>
  <c r="AH3937" i="1" a="1"/>
  <c r="AH3937" i="1" s="1"/>
  <c r="AH3938" i="1" a="1"/>
  <c r="AH3938" i="1" s="1"/>
  <c r="AH3939" i="1" a="1"/>
  <c r="AH3939" i="1" s="1"/>
  <c r="AH3940" i="1" a="1"/>
  <c r="AH3940" i="1" s="1"/>
  <c r="AH3941" i="1" a="1"/>
  <c r="AH3941" i="1" s="1"/>
  <c r="AH3942" i="1" a="1"/>
  <c r="AH3942" i="1" s="1"/>
  <c r="AH3943" i="1" a="1"/>
  <c r="AH3943" i="1" s="1"/>
  <c r="AH3944" i="1" a="1"/>
  <c r="AH3944" i="1" s="1"/>
  <c r="AH3945" i="1" a="1"/>
  <c r="AH3945" i="1" s="1"/>
  <c r="AH3946" i="1" a="1"/>
  <c r="AH3946" i="1" s="1"/>
  <c r="AH3947" i="1" a="1"/>
  <c r="AH3947" i="1" s="1"/>
  <c r="AH3948" i="1" a="1"/>
  <c r="AH3948" i="1" s="1"/>
  <c r="AH3949" i="1" a="1"/>
  <c r="AH3949" i="1" s="1"/>
  <c r="AH3950" i="1" a="1"/>
  <c r="AH3950" i="1" s="1"/>
  <c r="AH3951" i="1" a="1"/>
  <c r="AH3951" i="1" s="1"/>
  <c r="AH3952" i="1" a="1"/>
  <c r="AH3952" i="1" s="1"/>
  <c r="AH3953" i="1" a="1"/>
  <c r="AH3953" i="1" s="1"/>
  <c r="AH3954" i="1" a="1"/>
  <c r="AH3954" i="1" s="1"/>
  <c r="AH3955" i="1" a="1"/>
  <c r="AH3955" i="1" s="1"/>
  <c r="AH3956" i="1" a="1"/>
  <c r="AH3956" i="1" s="1"/>
  <c r="AH3957" i="1" a="1"/>
  <c r="AH3957" i="1" s="1"/>
  <c r="AH3958" i="1" a="1"/>
  <c r="AH3958" i="1" s="1"/>
  <c r="AH3959" i="1" a="1"/>
  <c r="AH3959" i="1" s="1"/>
  <c r="AH3960" i="1" a="1"/>
  <c r="AH3960" i="1" s="1"/>
  <c r="AH3961" i="1" a="1"/>
  <c r="AH3961" i="1" s="1"/>
  <c r="AH3962" i="1" a="1"/>
  <c r="AH3962" i="1" s="1"/>
  <c r="AH3963" i="1" a="1"/>
  <c r="AH3963" i="1" s="1"/>
  <c r="AH3964" i="1" a="1"/>
  <c r="AH3964" i="1" s="1"/>
  <c r="AH3965" i="1" a="1"/>
  <c r="AH3965" i="1" s="1"/>
  <c r="AH3966" i="1" a="1"/>
  <c r="AH3966" i="1" s="1"/>
  <c r="AH3967" i="1" a="1"/>
  <c r="AH3967" i="1" s="1"/>
  <c r="AH3968" i="1" a="1"/>
  <c r="AH3968" i="1" s="1"/>
  <c r="AH3969" i="1" a="1"/>
  <c r="AH3969" i="1" s="1"/>
  <c r="AH3970" i="1" a="1"/>
  <c r="AH3970" i="1" s="1"/>
  <c r="AH3971" i="1" a="1"/>
  <c r="AH3971" i="1" s="1"/>
  <c r="AH3972" i="1" a="1"/>
  <c r="AH3972" i="1" s="1"/>
  <c r="AH3973" i="1" a="1"/>
  <c r="AH3973" i="1" s="1"/>
  <c r="AH3974" i="1" a="1"/>
  <c r="AH3974" i="1" s="1"/>
  <c r="AH3975" i="1" a="1"/>
  <c r="AH3975" i="1" s="1"/>
  <c r="AH3976" i="1" a="1"/>
  <c r="AH3976" i="1" s="1"/>
  <c r="AH3977" i="1" a="1"/>
  <c r="AH3977" i="1" s="1"/>
  <c r="AH3978" i="1" a="1"/>
  <c r="AH3978" i="1" s="1"/>
  <c r="AH3979" i="1" a="1"/>
  <c r="AH3979" i="1" s="1"/>
  <c r="AH3980" i="1" a="1"/>
  <c r="AH3980" i="1" s="1"/>
  <c r="AH3981" i="1" a="1"/>
  <c r="AH3981" i="1" s="1"/>
  <c r="AH3982" i="1" a="1"/>
  <c r="AH3982" i="1" s="1"/>
  <c r="AH3983" i="1" a="1"/>
  <c r="AH3983" i="1" s="1"/>
  <c r="AH3984" i="1" a="1"/>
  <c r="AH3984" i="1" s="1"/>
  <c r="AH3985" i="1" a="1"/>
  <c r="AH3985" i="1" s="1"/>
  <c r="AH3986" i="1" a="1"/>
  <c r="AH3986" i="1" s="1"/>
  <c r="AH3987" i="1" a="1"/>
  <c r="AH3987" i="1" s="1"/>
  <c r="AH3988" i="1" a="1"/>
  <c r="AH3988" i="1" s="1"/>
  <c r="AH3989" i="1" a="1"/>
  <c r="AH3989" i="1" s="1"/>
  <c r="AH3990" i="1" a="1"/>
  <c r="AH3990" i="1" s="1"/>
  <c r="AH3991" i="1" a="1"/>
  <c r="AH3991" i="1" s="1"/>
  <c r="AH3992" i="1" a="1"/>
  <c r="AH3992" i="1" s="1"/>
  <c r="AH3993" i="1" a="1"/>
  <c r="AH3993" i="1" s="1"/>
  <c r="AH3994" i="1" a="1"/>
  <c r="AH3994" i="1" s="1"/>
  <c r="AH3995" i="1" a="1"/>
  <c r="AH3995" i="1" s="1"/>
  <c r="AH3996" i="1" a="1"/>
  <c r="AH3996" i="1" s="1"/>
  <c r="AH3997" i="1" a="1"/>
  <c r="AH3997" i="1" s="1"/>
  <c r="AH3998" i="1" a="1"/>
  <c r="AH3998" i="1" s="1"/>
  <c r="AH3999" i="1" a="1"/>
  <c r="AH3999" i="1" s="1"/>
  <c r="AH4000" i="1" a="1"/>
  <c r="AH4000" i="1" s="1"/>
  <c r="AH4001" i="1" a="1"/>
  <c r="AH4001" i="1" s="1"/>
  <c r="AH4002" i="1" a="1"/>
  <c r="AH4002" i="1" s="1"/>
  <c r="AH4003" i="1" a="1"/>
  <c r="AH4003" i="1" s="1"/>
  <c r="AH4004" i="1" a="1"/>
  <c r="AH4004" i="1" s="1"/>
  <c r="AH4005" i="1" a="1"/>
  <c r="AH4005" i="1" s="1"/>
  <c r="AH4006" i="1" a="1"/>
  <c r="AH4006" i="1" s="1"/>
  <c r="AH4007" i="1" a="1"/>
  <c r="AH4007" i="1" s="1"/>
  <c r="AH4008" i="1" a="1"/>
  <c r="AH4008" i="1" s="1"/>
  <c r="AH4009" i="1" a="1"/>
  <c r="AH4009" i="1" s="1"/>
  <c r="AH4010" i="1" a="1"/>
  <c r="AH4010" i="1" s="1"/>
  <c r="AH4011" i="1" a="1"/>
  <c r="AH4011" i="1" s="1"/>
  <c r="AH4012" i="1" a="1"/>
  <c r="AH4012" i="1" s="1"/>
  <c r="AH4013" i="1" a="1"/>
  <c r="AH4013" i="1" s="1"/>
  <c r="AH4014" i="1" a="1"/>
  <c r="AH4014" i="1" s="1"/>
  <c r="AH4015" i="1" a="1"/>
  <c r="AH4015" i="1" s="1"/>
  <c r="AH4016" i="1" a="1"/>
  <c r="AH4016" i="1" s="1"/>
  <c r="AH4017" i="1" a="1"/>
  <c r="AH4017" i="1" s="1"/>
  <c r="AH4018" i="1" a="1"/>
  <c r="AH4018" i="1" s="1"/>
  <c r="AH4019" i="1" a="1"/>
  <c r="AH4019" i="1"/>
  <c r="AH4020" i="1" a="1"/>
  <c r="AH4020" i="1" s="1"/>
  <c r="AH4021" i="1" a="1"/>
  <c r="AH4021" i="1" s="1"/>
  <c r="AH4022" i="1" a="1"/>
  <c r="AH4022" i="1" s="1"/>
  <c r="AH4023" i="1" a="1"/>
  <c r="AH4023" i="1" s="1"/>
  <c r="AH4024" i="1" a="1"/>
  <c r="AH4024" i="1" s="1"/>
  <c r="AH4025" i="1" a="1"/>
  <c r="AH4025" i="1" s="1"/>
  <c r="AH4026" i="1" a="1"/>
  <c r="AH4026" i="1" s="1"/>
  <c r="AH4027" i="1" a="1"/>
  <c r="AH4027" i="1" s="1"/>
  <c r="AH4028" i="1" a="1"/>
  <c r="AH4028" i="1" s="1"/>
  <c r="AH4029" i="1" a="1"/>
  <c r="AH4029" i="1" s="1"/>
  <c r="AH4030" i="1" a="1"/>
  <c r="AH4030" i="1" s="1"/>
  <c r="AH4031" i="1" a="1"/>
  <c r="AH4031" i="1" s="1"/>
  <c r="AH4032" i="1" a="1"/>
  <c r="AH4032" i="1" s="1"/>
  <c r="AH4033" i="1" a="1"/>
  <c r="AH4033" i="1" s="1"/>
  <c r="AH4034" i="1" a="1"/>
  <c r="AH4034" i="1" s="1"/>
  <c r="AH4035" i="1" a="1"/>
  <c r="AH4035" i="1" s="1"/>
  <c r="AH4036" i="1" a="1"/>
  <c r="AH4036" i="1" s="1"/>
  <c r="AH4037" i="1" a="1"/>
  <c r="AH4037" i="1" s="1"/>
  <c r="AH4038" i="1" a="1"/>
  <c r="AH4038" i="1" s="1"/>
  <c r="AH4039" i="1" a="1"/>
  <c r="AH4039" i="1" s="1"/>
  <c r="AH4040" i="1" a="1"/>
  <c r="AH4040" i="1" s="1"/>
  <c r="AH4041" i="1" a="1"/>
  <c r="AH4041" i="1" s="1"/>
  <c r="AH4042" i="1" a="1"/>
  <c r="AH4042" i="1" s="1"/>
  <c r="AH4043" i="1" a="1"/>
  <c r="AH4043" i="1" s="1"/>
  <c r="AH4044" i="1" a="1"/>
  <c r="AH4044" i="1" s="1"/>
  <c r="AH4045" i="1" a="1"/>
  <c r="AH4045" i="1" s="1"/>
  <c r="AH4046" i="1" a="1"/>
  <c r="AH4046" i="1" s="1"/>
  <c r="AH4047" i="1" a="1"/>
  <c r="AH4047" i="1" s="1"/>
  <c r="AH4048" i="1" a="1"/>
  <c r="AH4048" i="1" s="1"/>
  <c r="AH4049" i="1" a="1"/>
  <c r="AH4049" i="1" s="1"/>
  <c r="AH4050" i="1" a="1"/>
  <c r="AH4050" i="1" s="1"/>
  <c r="AH4051" i="1" a="1"/>
  <c r="AH4051" i="1" s="1"/>
  <c r="AH4052" i="1" a="1"/>
  <c r="AH4052" i="1" s="1"/>
  <c r="AH4053" i="1" a="1"/>
  <c r="AH4053" i="1" s="1"/>
  <c r="AH4054" i="1" a="1"/>
  <c r="AH4054" i="1" s="1"/>
  <c r="AH4055" i="1" a="1"/>
  <c r="AH4055" i="1" s="1"/>
  <c r="AH4056" i="1" a="1"/>
  <c r="AH4056" i="1" s="1"/>
  <c r="AH4057" i="1" a="1"/>
  <c r="AH4057" i="1" s="1"/>
  <c r="AH4058" i="1" a="1"/>
  <c r="AH4058" i="1" s="1"/>
  <c r="AH4059" i="1" a="1"/>
  <c r="AH4059" i="1" s="1"/>
  <c r="AH4060" i="1" a="1"/>
  <c r="AH4060" i="1" s="1"/>
  <c r="AH4061" i="1" a="1"/>
  <c r="AH4061" i="1" s="1"/>
  <c r="AH4062" i="1" a="1"/>
  <c r="AH4062" i="1" s="1"/>
  <c r="AH4063" i="1" a="1"/>
  <c r="AH4063" i="1" s="1"/>
  <c r="AH4064" i="1" a="1"/>
  <c r="AH4064" i="1" s="1"/>
  <c r="AH4065" i="1" a="1"/>
  <c r="AH4065" i="1" s="1"/>
  <c r="AH4066" i="1" a="1"/>
  <c r="AH4066" i="1" s="1"/>
  <c r="AH4067" i="1" a="1"/>
  <c r="AH4067" i="1" s="1"/>
  <c r="AH4068" i="1" a="1"/>
  <c r="AH4068" i="1" s="1"/>
  <c r="AH4069" i="1" a="1"/>
  <c r="AH4069" i="1" s="1"/>
  <c r="AH4070" i="1" a="1"/>
  <c r="AH4070" i="1" s="1"/>
  <c r="AH4071" i="1" a="1"/>
  <c r="AH4071" i="1" s="1"/>
  <c r="AH4072" i="1" a="1"/>
  <c r="AH4072" i="1" s="1"/>
  <c r="AH4073" i="1" a="1"/>
  <c r="AH4073" i="1" s="1"/>
  <c r="AH4074" i="1" a="1"/>
  <c r="AH4074" i="1" s="1"/>
  <c r="AH4075" i="1" a="1"/>
  <c r="AH4075" i="1" s="1"/>
  <c r="AH4076" i="1" a="1"/>
  <c r="AH4076" i="1" s="1"/>
  <c r="AH4077" i="1" a="1"/>
  <c r="AH4077" i="1" s="1"/>
  <c r="AH4078" i="1" a="1"/>
  <c r="AH4078" i="1" s="1"/>
  <c r="AH4079" i="1" a="1"/>
  <c r="AH4079" i="1" s="1"/>
  <c r="AH4080" i="1" a="1"/>
  <c r="AH4080" i="1" s="1"/>
  <c r="AH4081" i="1" a="1"/>
  <c r="AH4081" i="1" s="1"/>
  <c r="AH4082" i="1" a="1"/>
  <c r="AH4082" i="1" s="1"/>
  <c r="AH4083" i="1" a="1"/>
  <c r="AH4083" i="1" s="1"/>
  <c r="AH4084" i="1" a="1"/>
  <c r="AH4084" i="1" s="1"/>
  <c r="AH4085" i="1" a="1"/>
  <c r="AH4085" i="1" s="1"/>
  <c r="AH4086" i="1" a="1"/>
  <c r="AH4086" i="1" s="1"/>
  <c r="AH4087" i="1" a="1"/>
  <c r="AH4087" i="1" s="1"/>
  <c r="AH4088" i="1" a="1"/>
  <c r="AH4088" i="1" s="1"/>
  <c r="AH4089" i="1" a="1"/>
  <c r="AH4089" i="1" s="1"/>
  <c r="AH4090" i="1" a="1"/>
  <c r="AH4090" i="1" s="1"/>
  <c r="AH4091" i="1" a="1"/>
  <c r="AH4091" i="1" s="1"/>
  <c r="AH4092" i="1" a="1"/>
  <c r="AH4092" i="1" s="1"/>
  <c r="AH4093" i="1" a="1"/>
  <c r="AH4093" i="1" s="1"/>
  <c r="AH4094" i="1" a="1"/>
  <c r="AH4094" i="1" s="1"/>
  <c r="AH4095" i="1" a="1"/>
  <c r="AH4095" i="1" s="1"/>
  <c r="AH4096" i="1" a="1"/>
  <c r="AH4096" i="1" s="1"/>
  <c r="AH4097" i="1" a="1"/>
  <c r="AH4097" i="1" s="1"/>
  <c r="AH4098" i="1" a="1"/>
  <c r="AH4098" i="1" s="1"/>
  <c r="AH4099" i="1" a="1"/>
  <c r="AH4099" i="1" s="1"/>
  <c r="AH4100" i="1" a="1"/>
  <c r="AH4100" i="1" s="1"/>
  <c r="AH4101" i="1" a="1"/>
  <c r="AH4101" i="1" s="1"/>
  <c r="AH4102" i="1" a="1"/>
  <c r="AH4102" i="1" s="1"/>
  <c r="AH4103" i="1" a="1"/>
  <c r="AH4103" i="1" s="1"/>
  <c r="AH4104" i="1" a="1"/>
  <c r="AH4104" i="1" s="1"/>
  <c r="AH4105" i="1" a="1"/>
  <c r="AH4105" i="1" s="1"/>
  <c r="AH4106" i="1" a="1"/>
  <c r="AH4106" i="1" s="1"/>
  <c r="AH4107" i="1" a="1"/>
  <c r="AH4107" i="1" s="1"/>
  <c r="AH4108" i="1" a="1"/>
  <c r="AH4108" i="1" s="1"/>
  <c r="AH4109" i="1" a="1"/>
  <c r="AH4109" i="1" s="1"/>
  <c r="AH4110" i="1" a="1"/>
  <c r="AH4110" i="1" s="1"/>
  <c r="AH4111" i="1" a="1"/>
  <c r="AH4111" i="1" s="1"/>
  <c r="AH4112" i="1" a="1"/>
  <c r="AH4112" i="1" s="1"/>
  <c r="AH4113" i="1" a="1"/>
  <c r="AH4113" i="1" s="1"/>
  <c r="AH4114" i="1" a="1"/>
  <c r="AH4114" i="1" s="1"/>
  <c r="AH4115" i="1" a="1"/>
  <c r="AH4115" i="1" s="1"/>
  <c r="AH4116" i="1" a="1"/>
  <c r="AH4116" i="1" s="1"/>
  <c r="AH4117" i="1" a="1"/>
  <c r="AH4117" i="1" s="1"/>
  <c r="AH4118" i="1" a="1"/>
  <c r="AH4118" i="1" s="1"/>
  <c r="AH4119" i="1" a="1"/>
  <c r="AH4119" i="1" s="1"/>
  <c r="AH4120" i="1" a="1"/>
  <c r="AH4120" i="1" s="1"/>
  <c r="AH4121" i="1" a="1"/>
  <c r="AH4121" i="1" s="1"/>
  <c r="AH4122" i="1" a="1"/>
  <c r="AH4122" i="1" s="1"/>
  <c r="AH4123" i="1" a="1"/>
  <c r="AH4123" i="1" s="1"/>
  <c r="AH4124" i="1" a="1"/>
  <c r="AH4124" i="1" s="1"/>
  <c r="AH4125" i="1" a="1"/>
  <c r="AH4125" i="1" s="1"/>
  <c r="AH4126" i="1" a="1"/>
  <c r="AH4126" i="1" s="1"/>
  <c r="AH4127" i="1" a="1"/>
  <c r="AH4127" i="1" s="1"/>
  <c r="AH4128" i="1" a="1"/>
  <c r="AH4128" i="1" s="1"/>
  <c r="AH4129" i="1" a="1"/>
  <c r="AH4129" i="1" s="1"/>
  <c r="AH4130" i="1" a="1"/>
  <c r="AH4130" i="1" s="1"/>
  <c r="AH4131" i="1" a="1"/>
  <c r="AH4131" i="1" s="1"/>
  <c r="AH4132" i="1" a="1"/>
  <c r="AH4132" i="1" s="1"/>
  <c r="AH4133" i="1" a="1"/>
  <c r="AH4133" i="1" s="1"/>
  <c r="AH4134" i="1" a="1"/>
  <c r="AH4134" i="1" s="1"/>
  <c r="AH4135" i="1" a="1"/>
  <c r="AH4135" i="1" s="1"/>
  <c r="AH4136" i="1" a="1"/>
  <c r="AH4136" i="1" s="1"/>
  <c r="AH4137" i="1" a="1"/>
  <c r="AH4137" i="1" s="1"/>
  <c r="AH4138" i="1" a="1"/>
  <c r="AH4138" i="1" s="1"/>
  <c r="AH4139" i="1" a="1"/>
  <c r="AH4139" i="1" s="1"/>
  <c r="AH4140" i="1" a="1"/>
  <c r="AH4140" i="1" s="1"/>
  <c r="AH4141" i="1" a="1"/>
  <c r="AH4141" i="1" s="1"/>
  <c r="AH4142" i="1" a="1"/>
  <c r="AH4142" i="1" s="1"/>
  <c r="AH4143" i="1" a="1"/>
  <c r="AH4143" i="1" s="1"/>
  <c r="AH4144" i="1" a="1"/>
  <c r="AH4144" i="1" s="1"/>
  <c r="AH4145" i="1" a="1"/>
  <c r="AH4145" i="1" s="1"/>
  <c r="AH4146" i="1" a="1"/>
  <c r="AH4146" i="1" s="1"/>
  <c r="AH4147" i="1" a="1"/>
  <c r="AH4147" i="1" s="1"/>
  <c r="AH4148" i="1" a="1"/>
  <c r="AH4148" i="1" s="1"/>
  <c r="AH4149" i="1" a="1"/>
  <c r="AH4149" i="1" s="1"/>
  <c r="AH4150" i="1" a="1"/>
  <c r="AH4150" i="1" s="1"/>
  <c r="AH4151" i="1" a="1"/>
  <c r="AH4151" i="1" s="1"/>
  <c r="AH4152" i="1" a="1"/>
  <c r="AH4152" i="1" s="1"/>
  <c r="AH4153" i="1" a="1"/>
  <c r="AH4153" i="1" s="1"/>
  <c r="AH4154" i="1" a="1"/>
  <c r="AH4154" i="1" s="1"/>
  <c r="AH4155" i="1" a="1"/>
  <c r="AH4155" i="1" s="1"/>
  <c r="AH4156" i="1" a="1"/>
  <c r="AH4156" i="1" s="1"/>
  <c r="AH4157" i="1" a="1"/>
  <c r="AH4157" i="1" s="1"/>
  <c r="AH4158" i="1" a="1"/>
  <c r="AH4158" i="1" s="1"/>
  <c r="AH4159" i="1" a="1"/>
  <c r="AH4159" i="1" s="1"/>
  <c r="AH4160" i="1" a="1"/>
  <c r="AH4160" i="1" s="1"/>
  <c r="AH4161" i="1" a="1"/>
  <c r="AH4161" i="1" s="1"/>
  <c r="AH4162" i="1" a="1"/>
  <c r="AH4162" i="1" s="1"/>
  <c r="AH4163" i="1" a="1"/>
  <c r="AH4163" i="1" s="1"/>
  <c r="AH4164" i="1" a="1"/>
  <c r="AH4164" i="1" s="1"/>
  <c r="AH4165" i="1" a="1"/>
  <c r="AH4165" i="1" s="1"/>
  <c r="AH4166" i="1" a="1"/>
  <c r="AH4166" i="1" s="1"/>
  <c r="AH4167" i="1" a="1"/>
  <c r="AH4167" i="1" s="1"/>
  <c r="AH4168" i="1" a="1"/>
  <c r="AH4168" i="1" s="1"/>
  <c r="AH4169" i="1" a="1"/>
  <c r="AH4169" i="1" s="1"/>
  <c r="AH4170" i="1" a="1"/>
  <c r="AH4170" i="1" s="1"/>
  <c r="AH4171" i="1" a="1"/>
  <c r="AH4171" i="1" s="1"/>
  <c r="AH4172" i="1" a="1"/>
  <c r="AH4172" i="1" s="1"/>
  <c r="AH4173" i="1" a="1"/>
  <c r="AH4173" i="1" s="1"/>
  <c r="AH4174" i="1" a="1"/>
  <c r="AH4174" i="1" s="1"/>
  <c r="AH4175" i="1" a="1"/>
  <c r="AH4175" i="1"/>
  <c r="AH4176" i="1" a="1"/>
  <c r="AH4176" i="1" s="1"/>
  <c r="AH4177" i="1" a="1"/>
  <c r="AH4177" i="1" s="1"/>
  <c r="AH4178" i="1" a="1"/>
  <c r="AH4178" i="1" s="1"/>
  <c r="AH4179" i="1" a="1"/>
  <c r="AH4179" i="1" s="1"/>
  <c r="AH4180" i="1" a="1"/>
  <c r="AH4180" i="1" s="1"/>
  <c r="AH4181" i="1" a="1"/>
  <c r="AH4181" i="1" s="1"/>
  <c r="AH4182" i="1" a="1"/>
  <c r="AH4182" i="1" s="1"/>
  <c r="AH4183" i="1" a="1"/>
  <c r="AH4183" i="1" s="1"/>
  <c r="AH4184" i="1" a="1"/>
  <c r="AH4184" i="1" s="1"/>
  <c r="AH4185" i="1" a="1"/>
  <c r="AH4185" i="1" s="1"/>
  <c r="AH4186" i="1" a="1"/>
  <c r="AH4186" i="1" s="1"/>
  <c r="AH4187" i="1" a="1"/>
  <c r="AH4187" i="1" s="1"/>
  <c r="AH4188" i="1" a="1"/>
  <c r="AH4188" i="1" s="1"/>
  <c r="AH4189" i="1" a="1"/>
  <c r="AH4189" i="1" s="1"/>
  <c r="AH4190" i="1" a="1"/>
  <c r="AH4190" i="1" s="1"/>
  <c r="AH4191" i="1" a="1"/>
  <c r="AH4191" i="1" s="1"/>
  <c r="AH4192" i="1" a="1"/>
  <c r="AH4192" i="1" s="1"/>
  <c r="AH4193" i="1" a="1"/>
  <c r="AH4193" i="1" s="1"/>
  <c r="AH4194" i="1" a="1"/>
  <c r="AH4194" i="1" s="1"/>
  <c r="AH4195" i="1" a="1"/>
  <c r="AH4195" i="1" s="1"/>
  <c r="AH4196" i="1" a="1"/>
  <c r="AH4196" i="1" s="1"/>
  <c r="AH4197" i="1" a="1"/>
  <c r="AH4197" i="1" s="1"/>
  <c r="AH4198" i="1" a="1"/>
  <c r="AH4198" i="1" s="1"/>
  <c r="AH4199" i="1" a="1"/>
  <c r="AH4199" i="1" s="1"/>
  <c r="AH4200" i="1" a="1"/>
  <c r="AH4200" i="1" s="1"/>
  <c r="AH4201" i="1" a="1"/>
  <c r="AH4201" i="1" s="1"/>
  <c r="AH4202" i="1" a="1"/>
  <c r="AH4202" i="1" s="1"/>
  <c r="AH4203" i="1" a="1"/>
  <c r="AH4203" i="1" s="1"/>
  <c r="AH4204" i="1" a="1"/>
  <c r="AH4204" i="1" s="1"/>
  <c r="AH4205" i="1" a="1"/>
  <c r="AH4205" i="1" s="1"/>
  <c r="AH4206" i="1" a="1"/>
  <c r="AH4206" i="1" s="1"/>
  <c r="AH4207" i="1" a="1"/>
  <c r="AH4207" i="1" s="1"/>
  <c r="AH4208" i="1" a="1"/>
  <c r="AH4208" i="1" s="1"/>
  <c r="AH4209" i="1" a="1"/>
  <c r="AH4209" i="1" s="1"/>
  <c r="AH4210" i="1" a="1"/>
  <c r="AH4210" i="1" s="1"/>
  <c r="AH4211" i="1" a="1"/>
  <c r="AH4211" i="1" s="1"/>
  <c r="AH4212" i="1" a="1"/>
  <c r="AH4212" i="1" s="1"/>
  <c r="AH4213" i="1" a="1"/>
  <c r="AH4213" i="1" s="1"/>
  <c r="AH4214" i="1" a="1"/>
  <c r="AH4214" i="1" s="1"/>
  <c r="AH4215" i="1" a="1"/>
  <c r="AH4215" i="1" s="1"/>
  <c r="AH4216" i="1" a="1"/>
  <c r="AH4216" i="1" s="1"/>
  <c r="AH4217" i="1" a="1"/>
  <c r="AH4217" i="1" s="1"/>
  <c r="AH4218" i="1" a="1"/>
  <c r="AH4218" i="1" s="1"/>
  <c r="AH4219" i="1" a="1"/>
  <c r="AH4219" i="1" s="1"/>
  <c r="AH4220" i="1" a="1"/>
  <c r="AH4220" i="1" s="1"/>
  <c r="AH4221" i="1" a="1"/>
  <c r="AH4221" i="1" s="1"/>
  <c r="AH4222" i="1" a="1"/>
  <c r="AH4222" i="1" s="1"/>
  <c r="AH4223" i="1" a="1"/>
  <c r="AH4223" i="1" s="1"/>
  <c r="AH4224" i="1" a="1"/>
  <c r="AH4224" i="1" s="1"/>
  <c r="AH4225" i="1" a="1"/>
  <c r="AH4225" i="1" s="1"/>
  <c r="AH4226" i="1" a="1"/>
  <c r="AH4226" i="1" s="1"/>
  <c r="AH4227" i="1" a="1"/>
  <c r="AH4227" i="1" s="1"/>
  <c r="AH4228" i="1" a="1"/>
  <c r="AH4228" i="1" s="1"/>
  <c r="AH4229" i="1" a="1"/>
  <c r="AH4229" i="1" s="1"/>
  <c r="AH4230" i="1" a="1"/>
  <c r="AH4230" i="1" s="1"/>
  <c r="AH4231" i="1" a="1"/>
  <c r="AH4231" i="1" s="1"/>
  <c r="AH4232" i="1" a="1"/>
  <c r="AH4232" i="1" s="1"/>
  <c r="AH4233" i="1" a="1"/>
  <c r="AH4233" i="1" s="1"/>
  <c r="AH4234" i="1" a="1"/>
  <c r="AH4234" i="1" s="1"/>
  <c r="AH4235" i="1" a="1"/>
  <c r="AH4235" i="1" s="1"/>
  <c r="AH4236" i="1" a="1"/>
  <c r="AH4236" i="1" s="1"/>
  <c r="AH4237" i="1" a="1"/>
  <c r="AH4237" i="1" s="1"/>
  <c r="AH4238" i="1" a="1"/>
  <c r="AH4238" i="1" s="1"/>
  <c r="AH4239" i="1" a="1"/>
  <c r="AH4239" i="1" s="1"/>
  <c r="AH4240" i="1" a="1"/>
  <c r="AH4240" i="1" s="1"/>
  <c r="AH4241" i="1" a="1"/>
  <c r="AH4241" i="1" s="1"/>
  <c r="AH4242" i="1" a="1"/>
  <c r="AH4242" i="1" s="1"/>
  <c r="AH4243" i="1" a="1"/>
  <c r="AH4243" i="1" s="1"/>
  <c r="AH4244" i="1" a="1"/>
  <c r="AH4244" i="1" s="1"/>
  <c r="AH4245" i="1" a="1"/>
  <c r="AH4245" i="1" s="1"/>
  <c r="AH4246" i="1" a="1"/>
  <c r="AH4246" i="1" s="1"/>
  <c r="AH4247" i="1" a="1"/>
  <c r="AH4247" i="1" s="1"/>
  <c r="AH4248" i="1" a="1"/>
  <c r="AH4248" i="1" s="1"/>
  <c r="AH4249" i="1" a="1"/>
  <c r="AH4249" i="1" s="1"/>
  <c r="AH4250" i="1" a="1"/>
  <c r="AH4250" i="1" s="1"/>
  <c r="AH4251" i="1" a="1"/>
  <c r="AH4251" i="1" s="1"/>
  <c r="AH4252" i="1" a="1"/>
  <c r="AH4252" i="1" s="1"/>
  <c r="AH4253" i="1" a="1"/>
  <c r="AH4253" i="1" s="1"/>
  <c r="AH4254" i="1" a="1"/>
  <c r="AH4254" i="1" s="1"/>
  <c r="AH4255" i="1" a="1"/>
  <c r="AH4255" i="1" s="1"/>
  <c r="AH4256" i="1" a="1"/>
  <c r="AH4256" i="1" s="1"/>
  <c r="AH4257" i="1" a="1"/>
  <c r="AH4257" i="1" s="1"/>
  <c r="AH4258" i="1" a="1"/>
  <c r="AH4258" i="1" s="1"/>
  <c r="AH4259" i="1" a="1"/>
  <c r="AH4259" i="1" s="1"/>
  <c r="AH4260" i="1" a="1"/>
  <c r="AH4260" i="1" s="1"/>
  <c r="AH4261" i="1" a="1"/>
  <c r="AH4261" i="1" s="1"/>
  <c r="AH4262" i="1" a="1"/>
  <c r="AH4262" i="1" s="1"/>
  <c r="AH4263" i="1" a="1"/>
  <c r="AH4263" i="1" s="1"/>
  <c r="AH4264" i="1" a="1"/>
  <c r="AH4264" i="1" s="1"/>
  <c r="AH4265" i="1" a="1"/>
  <c r="AH4265" i="1" s="1"/>
  <c r="AH4266" i="1" a="1"/>
  <c r="AH4266" i="1" s="1"/>
  <c r="AH4267" i="1" a="1"/>
  <c r="AH4267" i="1" s="1"/>
  <c r="AH4268" i="1" a="1"/>
  <c r="AH4268" i="1" s="1"/>
  <c r="AH4269" i="1" a="1"/>
  <c r="AH4269" i="1" s="1"/>
  <c r="AH4270" i="1" a="1"/>
  <c r="AH4270" i="1" s="1"/>
  <c r="AH4271" i="1" a="1"/>
  <c r="AH4271" i="1" s="1"/>
  <c r="AH4272" i="1" a="1"/>
  <c r="AH4272" i="1" s="1"/>
  <c r="AH4273" i="1" a="1"/>
  <c r="AH4273" i="1" s="1"/>
  <c r="AH4274" i="1" a="1"/>
  <c r="AH4274" i="1" s="1"/>
  <c r="AH4275" i="1" a="1"/>
  <c r="AH4275" i="1" s="1"/>
  <c r="AH4276" i="1" a="1"/>
  <c r="AH4276" i="1" s="1"/>
  <c r="AH4277" i="1" a="1"/>
  <c r="AH4277" i="1" s="1"/>
  <c r="AH4278" i="1" a="1"/>
  <c r="AH4278" i="1" s="1"/>
  <c r="AH4279" i="1" a="1"/>
  <c r="AH4279" i="1" s="1"/>
  <c r="AH4280" i="1" a="1"/>
  <c r="AH4280" i="1"/>
  <c r="AH4281" i="1" a="1"/>
  <c r="AH4281" i="1" s="1"/>
  <c r="AH4282" i="1" a="1"/>
  <c r="AH4282" i="1" s="1"/>
  <c r="AH4283" i="1" a="1"/>
  <c r="AH4283" i="1" s="1"/>
  <c r="AH4284" i="1" a="1"/>
  <c r="AH4284" i="1" s="1"/>
  <c r="AH4285" i="1" a="1"/>
  <c r="AH4285" i="1" s="1"/>
  <c r="AH4286" i="1" a="1"/>
  <c r="AH4286" i="1" s="1"/>
  <c r="AH4287" i="1" a="1"/>
  <c r="AH4287" i="1" s="1"/>
  <c r="AH4288" i="1" a="1"/>
  <c r="AH4288" i="1" s="1"/>
  <c r="AH4289" i="1" a="1"/>
  <c r="AH4289" i="1" s="1"/>
  <c r="AH4290" i="1" a="1"/>
  <c r="AH4290" i="1" s="1"/>
  <c r="AH4291" i="1" a="1"/>
  <c r="AH4291" i="1" s="1"/>
  <c r="AH4292" i="1" a="1"/>
  <c r="AH4292" i="1" s="1"/>
  <c r="AH4293" i="1" a="1"/>
  <c r="AH4293" i="1" s="1"/>
  <c r="AH4294" i="1" a="1"/>
  <c r="AH4294" i="1" s="1"/>
  <c r="AH4295" i="1" a="1"/>
  <c r="AH4295" i="1" s="1"/>
  <c r="AH4296" i="1" a="1"/>
  <c r="AH4296" i="1" s="1"/>
  <c r="AH4297" i="1" a="1"/>
  <c r="AH4297" i="1" s="1"/>
  <c r="AH4298" i="1" a="1"/>
  <c r="AH4298" i="1" s="1"/>
  <c r="AH4299" i="1" a="1"/>
  <c r="AH4299" i="1" s="1"/>
  <c r="AH4300" i="1" a="1"/>
  <c r="AH4300" i="1" s="1"/>
  <c r="AH4301" i="1" a="1"/>
  <c r="AH4301" i="1" s="1"/>
  <c r="AH4302" i="1" a="1"/>
  <c r="AH4302" i="1" s="1"/>
  <c r="AH4303" i="1" a="1"/>
  <c r="AH4303" i="1" s="1"/>
  <c r="AH4304" i="1" a="1"/>
  <c r="AH4304" i="1" s="1"/>
  <c r="AH4305" i="1" a="1"/>
  <c r="AH4305" i="1" s="1"/>
  <c r="AH4306" i="1" a="1"/>
  <c r="AH4306" i="1" s="1"/>
  <c r="AH4307" i="1" a="1"/>
  <c r="AH4307" i="1" s="1"/>
  <c r="AH4308" i="1" a="1"/>
  <c r="AH4308" i="1" s="1"/>
  <c r="AH4309" i="1" a="1"/>
  <c r="AH4309" i="1" s="1"/>
  <c r="AH4310" i="1" a="1"/>
  <c r="AH4310" i="1" s="1"/>
  <c r="AH4311" i="1" a="1"/>
  <c r="AH4311" i="1" s="1"/>
  <c r="AH4312" i="1" a="1"/>
  <c r="AH4312" i="1" s="1"/>
  <c r="AH4313" i="1" a="1"/>
  <c r="AH4313" i="1" s="1"/>
  <c r="AH4314" i="1" a="1"/>
  <c r="AH4314" i="1" s="1"/>
  <c r="AH4315" i="1" a="1"/>
  <c r="AH4315" i="1" s="1"/>
  <c r="AH4316" i="1" a="1"/>
  <c r="AH4316" i="1" s="1"/>
  <c r="AH4317" i="1" a="1"/>
  <c r="AH4317" i="1" s="1"/>
  <c r="AH4318" i="1" a="1"/>
  <c r="AH4318" i="1" s="1"/>
  <c r="AH4319" i="1" a="1"/>
  <c r="AH4319" i="1" s="1"/>
  <c r="AH4320" i="1" a="1"/>
  <c r="AH4320" i="1" s="1"/>
  <c r="AH4321" i="1" a="1"/>
  <c r="AH4321" i="1" s="1"/>
  <c r="AH4322" i="1" a="1"/>
  <c r="AH4322" i="1" s="1"/>
  <c r="AH4323" i="1" a="1"/>
  <c r="AH4323" i="1" s="1"/>
  <c r="AH4324" i="1" a="1"/>
  <c r="AH4324" i="1" s="1"/>
  <c r="AH4325" i="1" a="1"/>
  <c r="AH4325" i="1" s="1"/>
  <c r="AH4326" i="1" a="1"/>
  <c r="AH4326" i="1" s="1"/>
  <c r="AH4327" i="1" a="1"/>
  <c r="AH4327" i="1" s="1"/>
  <c r="AH4328" i="1" a="1"/>
  <c r="AH4328" i="1" s="1"/>
  <c r="AH4329" i="1" a="1"/>
  <c r="AH4329" i="1" s="1"/>
  <c r="AH4330" i="1" a="1"/>
  <c r="AH4330" i="1" s="1"/>
  <c r="AH4331" i="1" a="1"/>
  <c r="AH4331" i="1" s="1"/>
  <c r="AH4332" i="1" a="1"/>
  <c r="AH4332" i="1" s="1"/>
  <c r="AH4333" i="1" a="1"/>
  <c r="AH4333" i="1" s="1"/>
  <c r="AH4334" i="1" a="1"/>
  <c r="AH4334" i="1" s="1"/>
  <c r="AH4335" i="1" a="1"/>
  <c r="AH4335" i="1" s="1"/>
  <c r="AH4336" i="1" a="1"/>
  <c r="AH4336" i="1" s="1"/>
  <c r="AH4337" i="1" a="1"/>
  <c r="AH4337" i="1" s="1"/>
  <c r="AH4338" i="1" a="1"/>
  <c r="AH4338" i="1" s="1"/>
  <c r="AH4339" i="1" a="1"/>
  <c r="AH4339" i="1" s="1"/>
  <c r="AH4340" i="1" a="1"/>
  <c r="AH4340" i="1" s="1"/>
  <c r="AH4341" i="1" a="1"/>
  <c r="AH4341" i="1" s="1"/>
  <c r="AH4342" i="1" a="1"/>
  <c r="AH4342" i="1" s="1"/>
  <c r="AH4343" i="1" a="1"/>
  <c r="AH4343" i="1" s="1"/>
  <c r="AH4344" i="1" a="1"/>
  <c r="AH4344" i="1" s="1"/>
  <c r="AH4345" i="1" a="1"/>
  <c r="AH4345" i="1" s="1"/>
  <c r="AH4346" i="1" a="1"/>
  <c r="AH4346" i="1" s="1"/>
  <c r="AH4347" i="1" a="1"/>
  <c r="AH4347" i="1" s="1"/>
  <c r="AH4348" i="1" a="1"/>
  <c r="AH4348" i="1" s="1"/>
  <c r="AH4349" i="1" a="1"/>
  <c r="AH4349" i="1" s="1"/>
  <c r="AH4350" i="1" a="1"/>
  <c r="AH4350" i="1" s="1"/>
  <c r="AH4351" i="1" a="1"/>
  <c r="AH4351" i="1" s="1"/>
  <c r="AH4352" i="1" a="1"/>
  <c r="AH4352" i="1" s="1"/>
  <c r="AH4353" i="1" a="1"/>
  <c r="AH4353" i="1" s="1"/>
  <c r="AH4354" i="1" a="1"/>
  <c r="AH4354" i="1" s="1"/>
  <c r="AH4355" i="1" a="1"/>
  <c r="AH4355" i="1" s="1"/>
  <c r="AH4356" i="1" a="1"/>
  <c r="AH4356" i="1" s="1"/>
  <c r="AH4357" i="1" a="1"/>
  <c r="AH4357" i="1" s="1"/>
  <c r="AH4358" i="1" a="1"/>
  <c r="AH4358" i="1" s="1"/>
  <c r="AH4359" i="1" a="1"/>
  <c r="AH4359" i="1" s="1"/>
  <c r="AH4360" i="1" a="1"/>
  <c r="AH4360" i="1" s="1"/>
  <c r="AH4361" i="1" a="1"/>
  <c r="AH4361" i="1" s="1"/>
  <c r="AH4362" i="1" a="1"/>
  <c r="AH4362" i="1" s="1"/>
  <c r="AH4363" i="1" a="1"/>
  <c r="AH4363" i="1" s="1"/>
  <c r="AH4364" i="1" a="1"/>
  <c r="AH4364" i="1" s="1"/>
  <c r="AH4365" i="1" a="1"/>
  <c r="AH4365" i="1" s="1"/>
  <c r="AH4366" i="1" a="1"/>
  <c r="AH4366" i="1" s="1"/>
  <c r="AH4367" i="1" a="1"/>
  <c r="AH4367" i="1" s="1"/>
  <c r="AH4368" i="1" a="1"/>
  <c r="AH4368" i="1" s="1"/>
  <c r="AH4369" i="1" a="1"/>
  <c r="AH4369" i="1" s="1"/>
  <c r="AH4370" i="1" a="1"/>
  <c r="AH4370" i="1" s="1"/>
  <c r="AH4371" i="1" a="1"/>
  <c r="AH4371" i="1" s="1"/>
  <c r="AH4372" i="1" a="1"/>
  <c r="AH4372" i="1" s="1"/>
  <c r="AH4373" i="1" a="1"/>
  <c r="AH4373" i="1" s="1"/>
  <c r="AH4374" i="1" a="1"/>
  <c r="AH4374" i="1" s="1"/>
  <c r="AH4375" i="1" a="1"/>
  <c r="AH4375" i="1" s="1"/>
  <c r="AH4376" i="1" a="1"/>
  <c r="AH4376" i="1" s="1"/>
  <c r="AH4377" i="1" a="1"/>
  <c r="AH4377" i="1" s="1"/>
  <c r="AH4378" i="1" a="1"/>
  <c r="AH4378" i="1" s="1"/>
  <c r="AH4379" i="1" a="1"/>
  <c r="AH4379" i="1" s="1"/>
  <c r="AH4380" i="1" a="1"/>
  <c r="AH4380" i="1" s="1"/>
  <c r="AH4381" i="1" a="1"/>
  <c r="AH4381" i="1" s="1"/>
  <c r="AH4382" i="1" a="1"/>
  <c r="AH4382" i="1" s="1"/>
  <c r="AH4383" i="1" a="1"/>
  <c r="AH4383" i="1" s="1"/>
  <c r="AH4384" i="1" a="1"/>
  <c r="AH4384" i="1" s="1"/>
  <c r="AH4385" i="1" a="1"/>
  <c r="AH4385" i="1" s="1"/>
  <c r="AH4386" i="1" a="1"/>
  <c r="AH4386" i="1" s="1"/>
  <c r="AH4387" i="1" a="1"/>
  <c r="AH4387" i="1" s="1"/>
  <c r="AH4388" i="1" a="1"/>
  <c r="AH4388" i="1" s="1"/>
  <c r="AH4389" i="1" a="1"/>
  <c r="AH4389" i="1" s="1"/>
  <c r="AH4390" i="1" a="1"/>
  <c r="AH4390" i="1" s="1"/>
  <c r="AH4391" i="1" a="1"/>
  <c r="AH4391" i="1" s="1"/>
  <c r="AH4392" i="1" a="1"/>
  <c r="AH4392" i="1" s="1"/>
  <c r="AH4393" i="1" a="1"/>
  <c r="AH4393" i="1" s="1"/>
  <c r="AH4394" i="1" a="1"/>
  <c r="AH4394" i="1" s="1"/>
  <c r="AH4395" i="1" a="1"/>
  <c r="AH4395" i="1" s="1"/>
  <c r="AH4396" i="1" a="1"/>
  <c r="AH4396" i="1" s="1"/>
  <c r="AH4397" i="1" a="1"/>
  <c r="AH4397" i="1" s="1"/>
  <c r="AH4398" i="1" a="1"/>
  <c r="AH4398" i="1" s="1"/>
  <c r="AH4399" i="1" a="1"/>
  <c r="AH4399" i="1" s="1"/>
  <c r="AH4400" i="1" a="1"/>
  <c r="AH4400" i="1" s="1"/>
  <c r="AH4401" i="1" a="1"/>
  <c r="AH4401" i="1" s="1"/>
  <c r="AH4402" i="1" a="1"/>
  <c r="AH4402" i="1" s="1"/>
  <c r="AH4403" i="1" a="1"/>
  <c r="AH4403" i="1" s="1"/>
  <c r="AH4404" i="1" a="1"/>
  <c r="AH4404" i="1" s="1"/>
  <c r="AH4405" i="1" a="1"/>
  <c r="AH4405" i="1" s="1"/>
  <c r="AH4406" i="1" a="1"/>
  <c r="AH4406" i="1" s="1"/>
  <c r="AH4407" i="1" a="1"/>
  <c r="AH4407" i="1" s="1"/>
  <c r="AH4408" i="1" a="1"/>
  <c r="AH4408" i="1" s="1"/>
  <c r="AH4409" i="1" a="1"/>
  <c r="AH4409" i="1" s="1"/>
  <c r="AH4410" i="1" a="1"/>
  <c r="AH4410" i="1" s="1"/>
  <c r="AH4411" i="1" a="1"/>
  <c r="AH4411" i="1" s="1"/>
  <c r="AH4412" i="1" a="1"/>
  <c r="AH4412" i="1" s="1"/>
  <c r="AH4413" i="1" a="1"/>
  <c r="AH4413" i="1" s="1"/>
  <c r="AH4414" i="1" a="1"/>
  <c r="AH4414" i="1" s="1"/>
  <c r="AH4415" i="1" a="1"/>
  <c r="AH4415" i="1" s="1"/>
  <c r="AH4416" i="1" a="1"/>
  <c r="AH4416" i="1" s="1"/>
  <c r="AH4417" i="1" a="1"/>
  <c r="AH4417" i="1" s="1"/>
  <c r="AH4418" i="1" a="1"/>
  <c r="AH4418" i="1" s="1"/>
  <c r="AH4419" i="1" a="1"/>
  <c r="AH4419" i="1" s="1"/>
  <c r="AH4420" i="1" a="1"/>
  <c r="AH4420" i="1" s="1"/>
  <c r="AH4421" i="1" a="1"/>
  <c r="AH4421" i="1" s="1"/>
  <c r="AH4422" i="1" a="1"/>
  <c r="AH4422" i="1" s="1"/>
  <c r="AH4423" i="1" a="1"/>
  <c r="AH4423" i="1" s="1"/>
  <c r="AH4424" i="1" a="1"/>
  <c r="AH4424" i="1" s="1"/>
  <c r="AH4425" i="1" a="1"/>
  <c r="AH4425" i="1" s="1"/>
  <c r="AH4426" i="1" a="1"/>
  <c r="AH4426" i="1" s="1"/>
  <c r="AH4427" i="1" a="1"/>
  <c r="AH4427" i="1" s="1"/>
  <c r="AH4428" i="1" a="1"/>
  <c r="AH4428" i="1" s="1"/>
  <c r="AH4429" i="1" a="1"/>
  <c r="AH4429" i="1" s="1"/>
  <c r="AH4430" i="1" a="1"/>
  <c r="AH4430" i="1" s="1"/>
  <c r="AH4431" i="1" a="1"/>
  <c r="AH4431" i="1" s="1"/>
  <c r="AH4432" i="1" a="1"/>
  <c r="AH4432" i="1" s="1"/>
  <c r="AH4433" i="1" a="1"/>
  <c r="AH4433" i="1" s="1"/>
  <c r="AH4434" i="1" a="1"/>
  <c r="AH4434" i="1" s="1"/>
  <c r="AH4435" i="1" a="1"/>
  <c r="AH4435" i="1" s="1"/>
  <c r="AH4436" i="1" a="1"/>
  <c r="AH4436" i="1" s="1"/>
  <c r="AH4437" i="1" a="1"/>
  <c r="AH4437" i="1" s="1"/>
  <c r="AH4438" i="1" a="1"/>
  <c r="AH4438" i="1" s="1"/>
  <c r="AH4439" i="1" a="1"/>
  <c r="AH4439" i="1" s="1"/>
  <c r="AH4440" i="1" a="1"/>
  <c r="AH4440" i="1" s="1"/>
  <c r="AH4441" i="1" a="1"/>
  <c r="AH4441" i="1" s="1"/>
  <c r="AH4442" i="1" a="1"/>
  <c r="AH4442" i="1" s="1"/>
  <c r="AH4443" i="1" a="1"/>
  <c r="AH4443" i="1" s="1"/>
  <c r="AH4444" i="1" a="1"/>
  <c r="AH4444" i="1" s="1"/>
  <c r="AH4445" i="1" a="1"/>
  <c r="AH4445" i="1" s="1"/>
  <c r="AH4446" i="1" a="1"/>
  <c r="AH4446" i="1" s="1"/>
  <c r="AH4447" i="1" a="1"/>
  <c r="AH4447" i="1" s="1"/>
  <c r="AH4448" i="1" a="1"/>
  <c r="AH4448" i="1" s="1"/>
  <c r="AH4449" i="1" a="1"/>
  <c r="AH4449" i="1" s="1"/>
  <c r="AH4450" i="1" a="1"/>
  <c r="AH4450" i="1" s="1"/>
  <c r="AH4451" i="1" a="1"/>
  <c r="AH4451" i="1" s="1"/>
  <c r="AH4452" i="1" a="1"/>
  <c r="AH4452" i="1" s="1"/>
  <c r="AH4453" i="1" a="1"/>
  <c r="AH4453" i="1" s="1"/>
  <c r="AH4454" i="1" a="1"/>
  <c r="AH4454" i="1" s="1"/>
  <c r="AH4455" i="1" a="1"/>
  <c r="AH4455" i="1" s="1"/>
  <c r="AH4456" i="1" a="1"/>
  <c r="AH4456" i="1" s="1"/>
  <c r="AH4457" i="1" a="1"/>
  <c r="AH4457" i="1" s="1"/>
  <c r="AH4458" i="1" a="1"/>
  <c r="AH4458" i="1" s="1"/>
  <c r="AH4459" i="1" a="1"/>
  <c r="AH4459" i="1" s="1"/>
  <c r="AH4460" i="1" a="1"/>
  <c r="AH4460" i="1" s="1"/>
  <c r="AH4461" i="1" a="1"/>
  <c r="AH4461" i="1" s="1"/>
  <c r="AH4462" i="1" a="1"/>
  <c r="AH4462" i="1" s="1"/>
  <c r="AH4463" i="1" a="1"/>
  <c r="AH4463" i="1" s="1"/>
  <c r="AH4464" i="1" a="1"/>
  <c r="AH4464" i="1" s="1"/>
  <c r="AH4465" i="1" a="1"/>
  <c r="AH4465" i="1" s="1"/>
  <c r="AH4466" i="1" a="1"/>
  <c r="AH4466" i="1" s="1"/>
  <c r="AH4467" i="1" a="1"/>
  <c r="AH4467" i="1" s="1"/>
  <c r="AH4468" i="1" a="1"/>
  <c r="AH4468" i="1" s="1"/>
  <c r="AH4469" i="1" a="1"/>
  <c r="AH4469" i="1" s="1"/>
  <c r="AH4470" i="1" a="1"/>
  <c r="AH4470" i="1" s="1"/>
  <c r="AH4471" i="1" a="1"/>
  <c r="AH4471" i="1" s="1"/>
  <c r="AH4472" i="1" a="1"/>
  <c r="AH4472" i="1" s="1"/>
  <c r="AH4473" i="1" a="1"/>
  <c r="AH4473" i="1" s="1"/>
  <c r="AH4474" i="1" a="1"/>
  <c r="AH4474" i="1" s="1"/>
  <c r="AH4475" i="1" a="1"/>
  <c r="AH4475" i="1" s="1"/>
  <c r="AH4476" i="1" a="1"/>
  <c r="AH4476" i="1" s="1"/>
  <c r="AH4477" i="1" a="1"/>
  <c r="AH4477" i="1" s="1"/>
  <c r="AH4478" i="1" a="1"/>
  <c r="AH4478" i="1" s="1"/>
  <c r="AH4479" i="1" a="1"/>
  <c r="AH4479" i="1" s="1"/>
  <c r="AH4480" i="1" a="1"/>
  <c r="AH4480" i="1" s="1"/>
  <c r="AH4481" i="1" a="1"/>
  <c r="AH4481" i="1" s="1"/>
  <c r="AH4482" i="1" a="1"/>
  <c r="AH4482" i="1" s="1"/>
  <c r="AH4483" i="1" a="1"/>
  <c r="AH4483" i="1" s="1"/>
  <c r="AH4484" i="1" a="1"/>
  <c r="AH4484" i="1" s="1"/>
  <c r="AH4485" i="1" a="1"/>
  <c r="AH4485" i="1" s="1"/>
  <c r="AH4486" i="1" a="1"/>
  <c r="AH4486" i="1" s="1"/>
  <c r="AH4487" i="1" a="1"/>
  <c r="AH4487" i="1" s="1"/>
  <c r="AH4488" i="1" a="1"/>
  <c r="AH4488" i="1" s="1"/>
  <c r="AH4489" i="1" a="1"/>
  <c r="AH4489" i="1" s="1"/>
  <c r="AH4490" i="1" a="1"/>
  <c r="AH4490" i="1" s="1"/>
  <c r="AH4491" i="1" a="1"/>
  <c r="AH4491" i="1" s="1"/>
  <c r="AH4492" i="1" a="1"/>
  <c r="AH4492" i="1" s="1"/>
  <c r="AH4493" i="1" a="1"/>
  <c r="AH4493" i="1" s="1"/>
  <c r="AH4494" i="1" a="1"/>
  <c r="AH4494" i="1" s="1"/>
  <c r="AH4495" i="1" a="1"/>
  <c r="AH4495" i="1" s="1"/>
  <c r="AH4496" i="1" a="1"/>
  <c r="AH4496" i="1" s="1"/>
  <c r="AH4497" i="1" a="1"/>
  <c r="AH4497" i="1" s="1"/>
  <c r="AH4498" i="1" a="1"/>
  <c r="AH4498" i="1" s="1"/>
  <c r="AH4499" i="1" a="1"/>
  <c r="AH4499" i="1" s="1"/>
  <c r="AH4500" i="1" a="1"/>
  <c r="AH4500" i="1" s="1"/>
  <c r="AH4501" i="1" a="1"/>
  <c r="AH4501" i="1" s="1"/>
  <c r="AH4502" i="1" a="1"/>
  <c r="AH4502" i="1" s="1"/>
  <c r="AH4503" i="1" a="1"/>
  <c r="AH4503" i="1" s="1"/>
  <c r="AH4504" i="1" a="1"/>
  <c r="AH4504" i="1" s="1"/>
  <c r="AH4505" i="1" a="1"/>
  <c r="AH4505" i="1" s="1"/>
  <c r="AH4506" i="1" a="1"/>
  <c r="AH4506" i="1" s="1"/>
  <c r="AH4507" i="1" a="1"/>
  <c r="AH4507" i="1" s="1"/>
  <c r="AH4508" i="1" a="1"/>
  <c r="AH4508" i="1" s="1"/>
  <c r="AH4509" i="1" a="1"/>
  <c r="AH4509" i="1" s="1"/>
  <c r="AH4510" i="1" a="1"/>
  <c r="AH4510" i="1" s="1"/>
  <c r="AH4511" i="1" a="1"/>
  <c r="AH4511" i="1" s="1"/>
  <c r="AH4512" i="1" a="1"/>
  <c r="AH4512" i="1" s="1"/>
  <c r="AH4513" i="1" a="1"/>
  <c r="AH4513" i="1" s="1"/>
  <c r="AH4514" i="1" a="1"/>
  <c r="AH4514" i="1" s="1"/>
  <c r="AH4515" i="1" a="1"/>
  <c r="AH4515" i="1" s="1"/>
  <c r="AH4516" i="1" a="1"/>
  <c r="AH4516" i="1" s="1"/>
  <c r="AH4517" i="1" a="1"/>
  <c r="AH4517" i="1" s="1"/>
  <c r="AH4518" i="1" a="1"/>
  <c r="AH4518" i="1" s="1"/>
  <c r="AH4519" i="1" a="1"/>
  <c r="AH4519" i="1" s="1"/>
  <c r="AH4520" i="1" a="1"/>
  <c r="AH4520" i="1" s="1"/>
  <c r="AH4521" i="1" a="1"/>
  <c r="AH4521" i="1" s="1"/>
  <c r="AH4522" i="1" a="1"/>
  <c r="AH4522" i="1" s="1"/>
  <c r="AH4523" i="1" a="1"/>
  <c r="AH4523" i="1" s="1"/>
  <c r="AH4524" i="1" a="1"/>
  <c r="AH4524" i="1" s="1"/>
  <c r="AH4525" i="1" a="1"/>
  <c r="AH4525" i="1" s="1"/>
  <c r="AH4526" i="1" a="1"/>
  <c r="AH4526" i="1" s="1"/>
  <c r="AH4527" i="1" a="1"/>
  <c r="AH4527" i="1" s="1"/>
  <c r="AH4528" i="1" a="1"/>
  <c r="AH4528" i="1" s="1"/>
  <c r="AH4529" i="1" a="1"/>
  <c r="AH4529" i="1" s="1"/>
  <c r="AH4530" i="1" a="1"/>
  <c r="AH4530" i="1" s="1"/>
  <c r="AH4531" i="1" a="1"/>
  <c r="AH4531" i="1" s="1"/>
  <c r="AH4532" i="1" a="1"/>
  <c r="AH4532" i="1" s="1"/>
  <c r="AH4533" i="1" a="1"/>
  <c r="AH4533" i="1" s="1"/>
  <c r="AH4534" i="1" a="1"/>
  <c r="AH4534" i="1" s="1"/>
  <c r="AH4535" i="1" a="1"/>
  <c r="AH4535" i="1" s="1"/>
  <c r="AH4536" i="1" a="1"/>
  <c r="AH4536" i="1" s="1"/>
  <c r="AH4537" i="1" a="1"/>
  <c r="AH4537" i="1" s="1"/>
  <c r="AH4538" i="1" a="1"/>
  <c r="AH4538" i="1" s="1"/>
  <c r="AH4539" i="1" a="1"/>
  <c r="AH4539" i="1" s="1"/>
  <c r="AH4540" i="1" a="1"/>
  <c r="AH4540" i="1" s="1"/>
  <c r="AH4541" i="1" a="1"/>
  <c r="AH4541" i="1" s="1"/>
  <c r="AH4542" i="1" a="1"/>
  <c r="AH4542" i="1" s="1"/>
  <c r="AH4543" i="1" a="1"/>
  <c r="AH4543" i="1" s="1"/>
  <c r="AH4544" i="1" a="1"/>
  <c r="AH4544" i="1" s="1"/>
  <c r="AH4545" i="1" a="1"/>
  <c r="AH4545" i="1" s="1"/>
  <c r="AH4546" i="1" a="1"/>
  <c r="AH4546" i="1" s="1"/>
  <c r="AH4547" i="1" a="1"/>
  <c r="AH4547" i="1" s="1"/>
  <c r="AH4548" i="1" a="1"/>
  <c r="AH4548" i="1" s="1"/>
  <c r="AH4549" i="1" a="1"/>
  <c r="AH4549" i="1" s="1"/>
  <c r="AH4550" i="1" a="1"/>
  <c r="AH4550" i="1" s="1"/>
  <c r="AH4551" i="1" a="1"/>
  <c r="AH4551" i="1" s="1"/>
  <c r="AH4552" i="1" a="1"/>
  <c r="AH4552" i="1" s="1"/>
  <c r="AH4553" i="1" a="1"/>
  <c r="AH4553" i="1" s="1"/>
  <c r="AH4554" i="1" a="1"/>
  <c r="AH4554" i="1" s="1"/>
  <c r="AH4555" i="1" a="1"/>
  <c r="AH4555" i="1" s="1"/>
  <c r="AH4556" i="1" a="1"/>
  <c r="AH4556" i="1" s="1"/>
  <c r="AH4557" i="1" a="1"/>
  <c r="AH4557" i="1" s="1"/>
  <c r="AH4558" i="1" a="1"/>
  <c r="AH4558" i="1" s="1"/>
  <c r="AH4559" i="1" a="1"/>
  <c r="AH4559" i="1" s="1"/>
  <c r="AH4560" i="1" a="1"/>
  <c r="AH4560" i="1" s="1"/>
  <c r="AH4561" i="1" a="1"/>
  <c r="AH4561" i="1" s="1"/>
  <c r="AH4562" i="1" a="1"/>
  <c r="AH4562" i="1" s="1"/>
  <c r="AH4563" i="1" a="1"/>
  <c r="AH4563" i="1" s="1"/>
  <c r="AH4564" i="1" a="1"/>
  <c r="AH4564" i="1" s="1"/>
  <c r="AH4565" i="1" a="1"/>
  <c r="AH4565" i="1" s="1"/>
  <c r="AH4566" i="1" a="1"/>
  <c r="AH4566" i="1" s="1"/>
  <c r="AH4567" i="1" a="1"/>
  <c r="AH4567" i="1" s="1"/>
  <c r="AH4568" i="1" a="1"/>
  <c r="AH4568" i="1" s="1"/>
  <c r="AH4569" i="1" a="1"/>
  <c r="AH4569" i="1" s="1"/>
  <c r="AH4570" i="1" a="1"/>
  <c r="AH4570" i="1" s="1"/>
  <c r="AH4571" i="1" a="1"/>
  <c r="AH4571" i="1" s="1"/>
  <c r="AH4572" i="1" a="1"/>
  <c r="AH4572" i="1" s="1"/>
  <c r="AH4573" i="1" a="1"/>
  <c r="AH4573" i="1" s="1"/>
  <c r="AH4574" i="1" a="1"/>
  <c r="AH4574" i="1" s="1"/>
  <c r="AH4575" i="1" a="1"/>
  <c r="AH4575" i="1" s="1"/>
  <c r="AH4576" i="1" a="1"/>
  <c r="AH4576" i="1" s="1"/>
  <c r="AH4577" i="1" a="1"/>
  <c r="AH4577" i="1" s="1"/>
  <c r="AH4578" i="1" a="1"/>
  <c r="AH4578" i="1" s="1"/>
  <c r="AH4579" i="1" a="1"/>
  <c r="AH4579" i="1" s="1"/>
  <c r="AH4580" i="1" a="1"/>
  <c r="AH4580" i="1" s="1"/>
  <c r="AH4581" i="1" a="1"/>
  <c r="AH4581" i="1" s="1"/>
  <c r="AH4582" i="1" a="1"/>
  <c r="AH4582" i="1" s="1"/>
  <c r="AH4583" i="1" a="1"/>
  <c r="AH4583" i="1" s="1"/>
  <c r="AH4584" i="1" a="1"/>
  <c r="AH4584" i="1" s="1"/>
  <c r="AH4585" i="1" a="1"/>
  <c r="AH4585" i="1" s="1"/>
  <c r="AH4586" i="1" a="1"/>
  <c r="AH4586" i="1" s="1"/>
  <c r="AH4587" i="1" a="1"/>
  <c r="AH4587" i="1" s="1"/>
  <c r="AH4588" i="1" a="1"/>
  <c r="AH4588" i="1" s="1"/>
  <c r="AH4589" i="1" a="1"/>
  <c r="AH4589" i="1" s="1"/>
  <c r="AH4590" i="1" a="1"/>
  <c r="AH4590" i="1" s="1"/>
  <c r="AH4591" i="1" a="1"/>
  <c r="AH4591" i="1" s="1"/>
  <c r="AH4592" i="1" a="1"/>
  <c r="AH4592" i="1" s="1"/>
  <c r="AH4593" i="1" a="1"/>
  <c r="AH4593" i="1" s="1"/>
  <c r="AH4594" i="1" a="1"/>
  <c r="AH4594" i="1" s="1"/>
  <c r="AH4595" i="1" a="1"/>
  <c r="AH4595" i="1" s="1"/>
  <c r="AH4596" i="1" a="1"/>
  <c r="AH4596" i="1" s="1"/>
  <c r="AH4597" i="1" a="1"/>
  <c r="AH4597" i="1" s="1"/>
  <c r="AH4598" i="1" a="1"/>
  <c r="AH4598" i="1" s="1"/>
  <c r="AH4599" i="1" a="1"/>
  <c r="AH4599" i="1" s="1"/>
  <c r="AH4600" i="1" a="1"/>
  <c r="AH4600" i="1" s="1"/>
  <c r="AH4601" i="1" a="1"/>
  <c r="AH4601" i="1" s="1"/>
  <c r="AH4602" i="1" a="1"/>
  <c r="AH4602" i="1" s="1"/>
  <c r="AH4603" i="1" a="1"/>
  <c r="AH4603" i="1" s="1"/>
  <c r="AH4604" i="1" a="1"/>
  <c r="AH4604" i="1" s="1"/>
  <c r="AH4605" i="1" a="1"/>
  <c r="AH4605" i="1" s="1"/>
  <c r="AH4606" i="1" a="1"/>
  <c r="AH4606" i="1" s="1"/>
  <c r="AH4607" i="1" a="1"/>
  <c r="AH4607" i="1" s="1"/>
  <c r="AH4608" i="1" a="1"/>
  <c r="AH4608" i="1" s="1"/>
  <c r="AH4609" i="1" a="1"/>
  <c r="AH4609" i="1" s="1"/>
  <c r="AH4610" i="1" a="1"/>
  <c r="AH4610" i="1" s="1"/>
  <c r="AH4611" i="1" a="1"/>
  <c r="AH4611" i="1" s="1"/>
  <c r="AH4612" i="1" a="1"/>
  <c r="AH4612" i="1" s="1"/>
  <c r="AH4613" i="1" a="1"/>
  <c r="AH4613" i="1" s="1"/>
  <c r="AH4614" i="1" a="1"/>
  <c r="AH4614" i="1" s="1"/>
  <c r="AH4615" i="1" a="1"/>
  <c r="AH4615" i="1" s="1"/>
  <c r="AH4616" i="1" a="1"/>
  <c r="AH4616" i="1" s="1"/>
  <c r="AH4617" i="1" a="1"/>
  <c r="AH4617" i="1" s="1"/>
  <c r="AH4618" i="1" a="1"/>
  <c r="AH4618" i="1" s="1"/>
  <c r="AH4619" i="1" a="1"/>
  <c r="AH4619" i="1" s="1"/>
  <c r="AH4620" i="1" a="1"/>
  <c r="AH4620" i="1" s="1"/>
  <c r="AH4621" i="1" a="1"/>
  <c r="AH4621" i="1" s="1"/>
  <c r="AH4622" i="1" a="1"/>
  <c r="AH4622" i="1" s="1"/>
  <c r="AH4623" i="1" a="1"/>
  <c r="AH4623" i="1" s="1"/>
  <c r="AH4624" i="1" a="1"/>
  <c r="AH4624" i="1" s="1"/>
  <c r="AH4625" i="1" a="1"/>
  <c r="AH4625" i="1" s="1"/>
  <c r="AH4626" i="1" a="1"/>
  <c r="AH4626" i="1" s="1"/>
  <c r="AH4627" i="1" a="1"/>
  <c r="AH4627" i="1" s="1"/>
  <c r="AH4628" i="1" a="1"/>
  <c r="AH4628" i="1" s="1"/>
  <c r="AH4629" i="1" a="1"/>
  <c r="AH4629" i="1" s="1"/>
  <c r="AH4630" i="1" a="1"/>
  <c r="AH4630" i="1" s="1"/>
  <c r="AH4631" i="1" a="1"/>
  <c r="AH4631" i="1" s="1"/>
  <c r="AH4632" i="1" a="1"/>
  <c r="AH4632" i="1" s="1"/>
  <c r="AH4633" i="1" a="1"/>
  <c r="AH4633" i="1" s="1"/>
  <c r="AH4634" i="1" a="1"/>
  <c r="AH4634" i="1" s="1"/>
  <c r="AH4635" i="1" a="1"/>
  <c r="AH4635" i="1" s="1"/>
  <c r="AH4636" i="1" a="1"/>
  <c r="AH4636" i="1" s="1"/>
  <c r="AH4637" i="1" a="1"/>
  <c r="AH4637" i="1" s="1"/>
  <c r="AH4638" i="1" a="1"/>
  <c r="AH4638" i="1" s="1"/>
  <c r="AH4639" i="1" a="1"/>
  <c r="AH4639" i="1" s="1"/>
  <c r="AH4640" i="1" a="1"/>
  <c r="AH4640" i="1" s="1"/>
  <c r="AH4641" i="1" a="1"/>
  <c r="AH4641" i="1" s="1"/>
  <c r="AH4642" i="1" a="1"/>
  <c r="AH4642" i="1" s="1"/>
  <c r="AH4643" i="1" a="1"/>
  <c r="AH4643" i="1" s="1"/>
  <c r="AH4644" i="1" a="1"/>
  <c r="AH4644" i="1" s="1"/>
  <c r="AH4645" i="1" a="1"/>
  <c r="AH4645" i="1" s="1"/>
  <c r="AH4646" i="1" a="1"/>
  <c r="AH4646" i="1" s="1"/>
  <c r="AH4647" i="1" a="1"/>
  <c r="AH4647" i="1" s="1"/>
  <c r="AH4648" i="1" a="1"/>
  <c r="AH4648" i="1" s="1"/>
  <c r="AH4649" i="1" a="1"/>
  <c r="AH4649" i="1" s="1"/>
  <c r="AH4650" i="1" a="1"/>
  <c r="AH4650" i="1" s="1"/>
  <c r="AH4651" i="1" a="1"/>
  <c r="AH4651" i="1" s="1"/>
  <c r="AH4652" i="1" a="1"/>
  <c r="AH4652" i="1" s="1"/>
  <c r="AH4653" i="1" a="1"/>
  <c r="AH4653" i="1" s="1"/>
  <c r="AH4654" i="1" a="1"/>
  <c r="AH4654" i="1" s="1"/>
  <c r="AH4655" i="1" a="1"/>
  <c r="AH4655" i="1" s="1"/>
  <c r="AH4656" i="1" a="1"/>
  <c r="AH4656" i="1" s="1"/>
  <c r="AH4657" i="1" a="1"/>
  <c r="AH4657" i="1" s="1"/>
  <c r="AH4658" i="1" a="1"/>
  <c r="AH4658" i="1" s="1"/>
  <c r="AH4659" i="1" a="1"/>
  <c r="AH4659" i="1" s="1"/>
  <c r="AH4660" i="1" a="1"/>
  <c r="AH4660" i="1" s="1"/>
  <c r="AH4661" i="1" a="1"/>
  <c r="AH4661" i="1" s="1"/>
  <c r="AH4662" i="1" a="1"/>
  <c r="AH4662" i="1" s="1"/>
  <c r="AH4663" i="1" a="1"/>
  <c r="AH4663" i="1" s="1"/>
  <c r="AH4664" i="1" a="1"/>
  <c r="AH4664" i="1" s="1"/>
  <c r="AH4665" i="1" a="1"/>
  <c r="AH4665" i="1" s="1"/>
  <c r="AH4666" i="1" a="1"/>
  <c r="AH4666" i="1" s="1"/>
  <c r="AH4667" i="1" a="1"/>
  <c r="AH4667" i="1" s="1"/>
  <c r="AH4668" i="1" a="1"/>
  <c r="AH4668" i="1" s="1"/>
  <c r="AH4669" i="1" a="1"/>
  <c r="AH4669" i="1" s="1"/>
  <c r="AH4670" i="1" a="1"/>
  <c r="AH4670" i="1" s="1"/>
  <c r="AH4671" i="1" a="1"/>
  <c r="AH4671" i="1" s="1"/>
  <c r="AH4672" i="1" a="1"/>
  <c r="AH4672" i="1" s="1"/>
  <c r="AH4673" i="1" a="1"/>
  <c r="AH4673" i="1" s="1"/>
  <c r="AH4674" i="1" a="1"/>
  <c r="AH4674" i="1" s="1"/>
  <c r="AH4675" i="1" a="1"/>
  <c r="AH4675" i="1" s="1"/>
  <c r="AH4676" i="1" a="1"/>
  <c r="AH4676" i="1" s="1"/>
  <c r="AH4677" i="1" a="1"/>
  <c r="AH4677" i="1" s="1"/>
  <c r="AH4678" i="1" a="1"/>
  <c r="AH4678" i="1" s="1"/>
  <c r="AH4679" i="1" a="1"/>
  <c r="AH4679" i="1" s="1"/>
  <c r="AH4680" i="1" a="1"/>
  <c r="AH4680" i="1" s="1"/>
  <c r="AH4681" i="1" a="1"/>
  <c r="AH4681" i="1" s="1"/>
  <c r="AH4682" i="1" a="1"/>
  <c r="AH4682" i="1" s="1"/>
  <c r="AH4683" i="1" a="1"/>
  <c r="AH4683" i="1" s="1"/>
  <c r="AH4684" i="1" a="1"/>
  <c r="AH4684" i="1" s="1"/>
  <c r="AH4685" i="1" a="1"/>
  <c r="AH4685" i="1" s="1"/>
  <c r="AH4686" i="1" a="1"/>
  <c r="AH4686" i="1" s="1"/>
  <c r="AH4687" i="1" a="1"/>
  <c r="AH4687" i="1" s="1"/>
  <c r="AH4688" i="1" a="1"/>
  <c r="AH4688" i="1" s="1"/>
  <c r="AH4689" i="1" a="1"/>
  <c r="AH4689" i="1" s="1"/>
  <c r="AH4690" i="1" a="1"/>
  <c r="AH4690" i="1" s="1"/>
  <c r="AH4691" i="1" a="1"/>
  <c r="AH4691" i="1" s="1"/>
  <c r="AH4692" i="1" a="1"/>
  <c r="AH4692" i="1" s="1"/>
  <c r="AH4693" i="1" a="1"/>
  <c r="AH4693" i="1" s="1"/>
  <c r="AH4694" i="1" a="1"/>
  <c r="AH4694" i="1" s="1"/>
  <c r="AH4695" i="1" a="1"/>
  <c r="AH4695" i="1" s="1"/>
  <c r="AH4696" i="1" a="1"/>
  <c r="AH4696" i="1" s="1"/>
  <c r="AH4697" i="1" a="1"/>
  <c r="AH4697" i="1" s="1"/>
  <c r="AH4698" i="1" a="1"/>
  <c r="AH4698" i="1" s="1"/>
  <c r="AH4699" i="1" a="1"/>
  <c r="AH4699" i="1" s="1"/>
  <c r="AH4700" i="1" a="1"/>
  <c r="AH4700" i="1" s="1"/>
  <c r="AH4701" i="1" a="1"/>
  <c r="AH4701" i="1" s="1"/>
  <c r="AH4702" i="1" a="1"/>
  <c r="AH4702" i="1" s="1"/>
  <c r="AH4703" i="1" a="1"/>
  <c r="AH4703" i="1" s="1"/>
  <c r="AH4704" i="1" a="1"/>
  <c r="AH4704" i="1" s="1"/>
  <c r="AH4705" i="1" a="1"/>
  <c r="AH4705" i="1" s="1"/>
  <c r="AH4706" i="1" a="1"/>
  <c r="AH4706" i="1" s="1"/>
  <c r="AH4707" i="1" a="1"/>
  <c r="AH4707" i="1" s="1"/>
  <c r="AH4708" i="1" a="1"/>
  <c r="AH4708" i="1" s="1"/>
  <c r="AH4709" i="1" a="1"/>
  <c r="AH4709" i="1" s="1"/>
  <c r="AH4710" i="1" a="1"/>
  <c r="AH4710" i="1" s="1"/>
  <c r="AH4711" i="1" a="1"/>
  <c r="AH4711" i="1" s="1"/>
  <c r="AH4712" i="1" a="1"/>
  <c r="AH4712" i="1" s="1"/>
  <c r="AH4713" i="1" a="1"/>
  <c r="AH4713" i="1" s="1"/>
  <c r="AH4714" i="1" a="1"/>
  <c r="AH4714" i="1" s="1"/>
  <c r="AH4715" i="1" a="1"/>
  <c r="AH4715" i="1" s="1"/>
  <c r="AH4716" i="1" a="1"/>
  <c r="AH4716" i="1" s="1"/>
  <c r="AH4717" i="1" a="1"/>
  <c r="AH4717" i="1" s="1"/>
  <c r="AH4718" i="1" a="1"/>
  <c r="AH4718" i="1" s="1"/>
  <c r="AH4719" i="1" a="1"/>
  <c r="AH4719" i="1" s="1"/>
  <c r="AH4720" i="1" a="1"/>
  <c r="AH4720" i="1" s="1"/>
  <c r="AH4721" i="1" a="1"/>
  <c r="AH4721" i="1" s="1"/>
  <c r="AH4722" i="1" a="1"/>
  <c r="AH4722" i="1" s="1"/>
  <c r="AH4723" i="1" a="1"/>
  <c r="AH4723" i="1" s="1"/>
  <c r="AH4724" i="1" a="1"/>
  <c r="AH4724" i="1" s="1"/>
  <c r="AH4725" i="1" a="1"/>
  <c r="AH4725" i="1" s="1"/>
  <c r="AH4726" i="1" a="1"/>
  <c r="AH4726" i="1" s="1"/>
  <c r="AH4727" i="1" a="1"/>
  <c r="AH4727" i="1" s="1"/>
  <c r="AH4728" i="1" a="1"/>
  <c r="AH4728" i="1" s="1"/>
  <c r="AH4729" i="1" a="1"/>
  <c r="AH4729" i="1" s="1"/>
  <c r="AH4730" i="1" a="1"/>
  <c r="AH4730" i="1" s="1"/>
  <c r="AH4731" i="1" a="1"/>
  <c r="AH4731" i="1" s="1"/>
  <c r="AH4732" i="1" a="1"/>
  <c r="AH4732" i="1" s="1"/>
  <c r="AH4733" i="1" a="1"/>
  <c r="AH4733" i="1" s="1"/>
  <c r="AH4734" i="1" a="1"/>
  <c r="AH4734" i="1" s="1"/>
  <c r="AH4735" i="1" a="1"/>
  <c r="AH4735" i="1" s="1"/>
  <c r="AH4736" i="1" a="1"/>
  <c r="AH4736" i="1" s="1"/>
  <c r="AH4737" i="1" a="1"/>
  <c r="AH4737" i="1" s="1"/>
  <c r="AH4738" i="1" a="1"/>
  <c r="AH4738" i="1" s="1"/>
  <c r="AH4739" i="1" a="1"/>
  <c r="AH4739" i="1" s="1"/>
  <c r="AH4740" i="1" a="1"/>
  <c r="AH4740" i="1" s="1"/>
  <c r="AH4741" i="1" a="1"/>
  <c r="AH4741" i="1" s="1"/>
  <c r="AH4742" i="1" a="1"/>
  <c r="AH4742" i="1" s="1"/>
  <c r="AH4743" i="1" a="1"/>
  <c r="AH4743" i="1" s="1"/>
  <c r="AH4744" i="1" a="1"/>
  <c r="AH4744" i="1" s="1"/>
  <c r="AH4745" i="1" a="1"/>
  <c r="AH4745" i="1" s="1"/>
  <c r="AH4746" i="1" a="1"/>
  <c r="AH4746" i="1" s="1"/>
  <c r="AH4747" i="1" a="1"/>
  <c r="AH4747" i="1" s="1"/>
  <c r="AH4748" i="1" a="1"/>
  <c r="AH4748" i="1" s="1"/>
  <c r="AH4749" i="1" a="1"/>
  <c r="AH4749" i="1" s="1"/>
  <c r="AH4750" i="1" a="1"/>
  <c r="AH4750" i="1" s="1"/>
  <c r="AH4751" i="1" a="1"/>
  <c r="AH4751" i="1" s="1"/>
  <c r="AH4752" i="1" a="1"/>
  <c r="AH4752" i="1" s="1"/>
  <c r="AH4753" i="1" a="1"/>
  <c r="AH4753" i="1" s="1"/>
  <c r="AH4754" i="1" a="1"/>
  <c r="AH4754" i="1" s="1"/>
  <c r="AH4755" i="1" a="1"/>
  <c r="AH4755" i="1" s="1"/>
  <c r="AH4756" i="1" a="1"/>
  <c r="AH4756" i="1" s="1"/>
  <c r="AH4757" i="1" a="1"/>
  <c r="AH4757" i="1" s="1"/>
  <c r="AH4758" i="1" a="1"/>
  <c r="AH4758" i="1" s="1"/>
  <c r="AH4759" i="1" a="1"/>
  <c r="AH4759" i="1" s="1"/>
  <c r="AH4760" i="1" a="1"/>
  <c r="AH4760" i="1" s="1"/>
  <c r="AH4761" i="1" a="1"/>
  <c r="AH4761" i="1" s="1"/>
  <c r="AH4762" i="1" a="1"/>
  <c r="AH4762" i="1" s="1"/>
  <c r="AH4763" i="1" a="1"/>
  <c r="AH4763" i="1" s="1"/>
  <c r="AH4764" i="1" a="1"/>
  <c r="AH4764" i="1" s="1"/>
  <c r="AH4765" i="1" a="1"/>
  <c r="AH4765" i="1" s="1"/>
  <c r="AH4766" i="1" a="1"/>
  <c r="AH4766" i="1" s="1"/>
  <c r="AH4767" i="1" a="1"/>
  <c r="AH4767" i="1" s="1"/>
  <c r="AH4768" i="1" a="1"/>
  <c r="AH4768" i="1" s="1"/>
  <c r="AH4769" i="1" a="1"/>
  <c r="AH4769" i="1" s="1"/>
  <c r="AH4770" i="1" a="1"/>
  <c r="AH4770" i="1" s="1"/>
  <c r="AH4771" i="1" a="1"/>
  <c r="AH4771" i="1" s="1"/>
  <c r="AH4772" i="1" a="1"/>
  <c r="AH4772" i="1" s="1"/>
  <c r="AH4773" i="1" a="1"/>
  <c r="AH4773" i="1" s="1"/>
  <c r="AH4774" i="1" a="1"/>
  <c r="AH4774" i="1" s="1"/>
  <c r="AH4775" i="1" a="1"/>
  <c r="AH4775" i="1" s="1"/>
  <c r="AH4776" i="1" a="1"/>
  <c r="AH4776" i="1" s="1"/>
  <c r="AH4777" i="1" a="1"/>
  <c r="AH4777" i="1" s="1"/>
  <c r="AH4778" i="1" a="1"/>
  <c r="AH4778" i="1" s="1"/>
  <c r="AH4779" i="1" a="1"/>
  <c r="AH4779" i="1" s="1"/>
  <c r="AH4780" i="1" a="1"/>
  <c r="AH4780" i="1" s="1"/>
  <c r="AH4781" i="1" a="1"/>
  <c r="AH4781" i="1" s="1"/>
  <c r="AH4782" i="1" a="1"/>
  <c r="AH4782" i="1" s="1"/>
  <c r="AH4783" i="1" a="1"/>
  <c r="AH4783" i="1" s="1"/>
  <c r="AH4784" i="1" a="1"/>
  <c r="AH4784" i="1" s="1"/>
  <c r="AH4785" i="1" a="1"/>
  <c r="AH4785" i="1" s="1"/>
  <c r="AH4786" i="1" a="1"/>
  <c r="AH4786" i="1" s="1"/>
  <c r="AH4787" i="1" a="1"/>
  <c r="AH4787" i="1" s="1"/>
  <c r="AH4788" i="1" a="1"/>
  <c r="AH4788" i="1" s="1"/>
  <c r="AH4789" i="1" a="1"/>
  <c r="AH4789" i="1" s="1"/>
  <c r="AH4790" i="1" a="1"/>
  <c r="AH4790" i="1" s="1"/>
  <c r="AH4791" i="1" a="1"/>
  <c r="AH4791" i="1" s="1"/>
  <c r="AH4792" i="1" a="1"/>
  <c r="AH4792" i="1" s="1"/>
  <c r="AH4793" i="1" a="1"/>
  <c r="AH4793" i="1" s="1"/>
  <c r="AH4794" i="1" a="1"/>
  <c r="AH4794" i="1" s="1"/>
  <c r="AH4795" i="1" a="1"/>
  <c r="AH4795" i="1" s="1"/>
  <c r="AH4796" i="1" a="1"/>
  <c r="AH4796" i="1" s="1"/>
  <c r="AH4797" i="1" a="1"/>
  <c r="AH4797" i="1" s="1"/>
  <c r="AH4798" i="1" a="1"/>
  <c r="AH4798" i="1" s="1"/>
  <c r="AH4799" i="1" a="1"/>
  <c r="AH4799" i="1" s="1"/>
  <c r="AH4800" i="1" a="1"/>
  <c r="AH4800" i="1" s="1"/>
  <c r="AH4801" i="1" a="1"/>
  <c r="AH4801" i="1" s="1"/>
  <c r="AH4802" i="1" a="1"/>
  <c r="AH4802" i="1" s="1"/>
  <c r="AH4803" i="1" a="1"/>
  <c r="AH4803" i="1" s="1"/>
  <c r="AH4804" i="1" a="1"/>
  <c r="AH4804" i="1" s="1"/>
  <c r="AH4805" i="1" a="1"/>
  <c r="AH4805" i="1" s="1"/>
  <c r="AH4806" i="1" a="1"/>
  <c r="AH4806" i="1" s="1"/>
  <c r="AH4807" i="1" a="1"/>
  <c r="AH4807" i="1" s="1"/>
  <c r="AH4808" i="1" a="1"/>
  <c r="AH4808" i="1" s="1"/>
  <c r="AH4809" i="1" a="1"/>
  <c r="AH4809" i="1" s="1"/>
  <c r="AH4810" i="1" a="1"/>
  <c r="AH4810" i="1" s="1"/>
  <c r="AH4811" i="1" a="1"/>
  <c r="AH4811" i="1" s="1"/>
  <c r="AH4812" i="1" a="1"/>
  <c r="AH4812" i="1" s="1"/>
  <c r="AH4813" i="1" a="1"/>
  <c r="AH4813" i="1" s="1"/>
  <c r="AH4814" i="1" a="1"/>
  <c r="AH4814" i="1" s="1"/>
  <c r="AH4815" i="1" a="1"/>
  <c r="AH4815" i="1" s="1"/>
  <c r="AH4816" i="1" a="1"/>
  <c r="AH4816" i="1" s="1"/>
  <c r="AH4817" i="1" a="1"/>
  <c r="AH4817" i="1" s="1"/>
  <c r="AH4818" i="1" a="1"/>
  <c r="AH4818" i="1" s="1"/>
  <c r="AH4819" i="1" a="1"/>
  <c r="AH4819" i="1" s="1"/>
  <c r="AH4820" i="1" a="1"/>
  <c r="AH4820" i="1" s="1"/>
  <c r="AH4821" i="1" a="1"/>
  <c r="AH4821" i="1" s="1"/>
  <c r="AH4822" i="1" a="1"/>
  <c r="AH4822" i="1" s="1"/>
  <c r="AH4823" i="1" a="1"/>
  <c r="AH4823" i="1" s="1"/>
  <c r="AH4824" i="1" a="1"/>
  <c r="AH4824" i="1" s="1"/>
  <c r="AH4825" i="1" a="1"/>
  <c r="AH4825" i="1" s="1"/>
  <c r="AH4826" i="1" a="1"/>
  <c r="AH4826" i="1" s="1"/>
  <c r="AH4827" i="1" a="1"/>
  <c r="AH4827" i="1" s="1"/>
  <c r="AH4828" i="1" a="1"/>
  <c r="AH4828" i="1" s="1"/>
  <c r="AH4829" i="1" a="1"/>
  <c r="AH4829" i="1" s="1"/>
  <c r="AH4830" i="1" a="1"/>
  <c r="AH4830" i="1" s="1"/>
  <c r="AH4831" i="1" a="1"/>
  <c r="AH4831" i="1" s="1"/>
  <c r="AH4832" i="1" a="1"/>
  <c r="AH4832" i="1" s="1"/>
  <c r="AH4833" i="1" a="1"/>
  <c r="AH4833" i="1" s="1"/>
  <c r="AH4834" i="1" a="1"/>
  <c r="AH4834" i="1" s="1"/>
  <c r="AH4835" i="1" a="1"/>
  <c r="AH4835" i="1" s="1"/>
  <c r="AH4836" i="1" a="1"/>
  <c r="AH4836" i="1" s="1"/>
  <c r="AH4837" i="1" a="1"/>
  <c r="AH4837" i="1" s="1"/>
  <c r="AH4838" i="1" a="1"/>
  <c r="AH4838" i="1" s="1"/>
  <c r="AH4839" i="1" a="1"/>
  <c r="AH4839" i="1" s="1"/>
  <c r="AH4840" i="1" a="1"/>
  <c r="AH4840" i="1" s="1"/>
  <c r="AH4841" i="1" a="1"/>
  <c r="AH4841" i="1" s="1"/>
  <c r="AH4842" i="1" a="1"/>
  <c r="AH4842" i="1" s="1"/>
  <c r="AH4843" i="1" a="1"/>
  <c r="AH4843" i="1" s="1"/>
  <c r="AH4844" i="1" a="1"/>
  <c r="AH4844" i="1" s="1"/>
  <c r="AH4845" i="1" a="1"/>
  <c r="AH4845" i="1" s="1"/>
  <c r="AH4846" i="1" a="1"/>
  <c r="AH4846" i="1" s="1"/>
  <c r="AH4847" i="1" a="1"/>
  <c r="AH4847" i="1" s="1"/>
  <c r="AH4848" i="1" a="1"/>
  <c r="AH4848" i="1" s="1"/>
  <c r="AH4849" i="1" a="1"/>
  <c r="AH4849" i="1" s="1"/>
  <c r="AH4850" i="1" a="1"/>
  <c r="AH4850" i="1" s="1"/>
  <c r="AH4851" i="1" a="1"/>
  <c r="AH4851" i="1" s="1"/>
  <c r="AH4852" i="1" a="1"/>
  <c r="AH4852" i="1" s="1"/>
  <c r="AH4853" i="1" a="1"/>
  <c r="AH4853" i="1" s="1"/>
  <c r="AH4854" i="1" a="1"/>
  <c r="AH4854" i="1" s="1"/>
  <c r="AH4855" i="1" a="1"/>
  <c r="AH4855" i="1" s="1"/>
  <c r="AH4856" i="1" a="1"/>
  <c r="AH4856" i="1" s="1"/>
  <c r="AH4857" i="1" a="1"/>
  <c r="AH4857" i="1" s="1"/>
  <c r="AH4858" i="1" a="1"/>
  <c r="AH4858" i="1" s="1"/>
  <c r="AH4859" i="1" a="1"/>
  <c r="AH4859" i="1" s="1"/>
  <c r="AH4860" i="1" a="1"/>
  <c r="AH4860" i="1" s="1"/>
  <c r="AH4861" i="1" a="1"/>
  <c r="AH4861" i="1" s="1"/>
  <c r="AH4862" i="1" a="1"/>
  <c r="AH4862" i="1" s="1"/>
  <c r="AH4863" i="1" a="1"/>
  <c r="AH4863" i="1" s="1"/>
  <c r="AH4864" i="1" a="1"/>
  <c r="AH4864" i="1" s="1"/>
  <c r="AH4865" i="1" a="1"/>
  <c r="AH4865" i="1" s="1"/>
  <c r="AH4866" i="1" a="1"/>
  <c r="AH4866" i="1" s="1"/>
  <c r="AH4867" i="1" a="1"/>
  <c r="AH4867" i="1" s="1"/>
  <c r="AH4868" i="1" a="1"/>
  <c r="AH4868" i="1" s="1"/>
  <c r="AH4869" i="1" a="1"/>
  <c r="AH4869" i="1" s="1"/>
  <c r="AH4870" i="1" a="1"/>
  <c r="AH4870" i="1" s="1"/>
  <c r="AH4871" i="1" a="1"/>
  <c r="AH4871" i="1" s="1"/>
  <c r="AH4872" i="1" a="1"/>
  <c r="AH4872" i="1" s="1"/>
  <c r="AH4873" i="1" a="1"/>
  <c r="AH4873" i="1" s="1"/>
  <c r="AH4874" i="1" a="1"/>
  <c r="AH4874" i="1" s="1"/>
  <c r="AH4875" i="1" a="1"/>
  <c r="AH4875" i="1" s="1"/>
  <c r="AH4876" i="1" a="1"/>
  <c r="AH4876" i="1" s="1"/>
  <c r="AH4877" i="1" a="1"/>
  <c r="AH4877" i="1" s="1"/>
  <c r="AH4878" i="1" a="1"/>
  <c r="AH4878" i="1" s="1"/>
  <c r="AH4879" i="1" a="1"/>
  <c r="AH4879" i="1" s="1"/>
  <c r="AH4880" i="1" a="1"/>
  <c r="AH4880" i="1" s="1"/>
  <c r="AH4881" i="1" a="1"/>
  <c r="AH4881" i="1" s="1"/>
  <c r="AH4882" i="1" a="1"/>
  <c r="AH4882" i="1" s="1"/>
  <c r="AH4883" i="1" a="1"/>
  <c r="AH4883" i="1" s="1"/>
  <c r="AH4884" i="1" a="1"/>
  <c r="AH4884" i="1" s="1"/>
  <c r="AH4885" i="1" a="1"/>
  <c r="AH4885" i="1" s="1"/>
  <c r="AH4886" i="1" a="1"/>
  <c r="AH4886" i="1" s="1"/>
  <c r="AH4887" i="1" a="1"/>
  <c r="AH4887" i="1" s="1"/>
  <c r="AH4888" i="1" a="1"/>
  <c r="AH4888" i="1" s="1"/>
  <c r="AH4889" i="1" a="1"/>
  <c r="AH4889" i="1" s="1"/>
  <c r="AH4890" i="1" a="1"/>
  <c r="AH4890" i="1" s="1"/>
  <c r="AH4891" i="1" a="1"/>
  <c r="AH4891" i="1" s="1"/>
  <c r="AH4892" i="1" a="1"/>
  <c r="AH4892" i="1" s="1"/>
  <c r="AH4893" i="1" a="1"/>
  <c r="AH4893" i="1" s="1"/>
  <c r="AH4894" i="1" a="1"/>
  <c r="AH4894" i="1" s="1"/>
  <c r="AH4895" i="1" a="1"/>
  <c r="AH4895" i="1" s="1"/>
  <c r="AH4896" i="1" a="1"/>
  <c r="AH4896" i="1" s="1"/>
  <c r="AH4897" i="1" a="1"/>
  <c r="AH4897" i="1" s="1"/>
  <c r="AH4898" i="1" a="1"/>
  <c r="AH4898" i="1" s="1"/>
  <c r="AH4899" i="1" a="1"/>
  <c r="AH4899" i="1" s="1"/>
  <c r="AH4900" i="1" a="1"/>
  <c r="AH4900" i="1" s="1"/>
  <c r="AH4901" i="1" a="1"/>
  <c r="AH4901" i="1" s="1"/>
  <c r="AH4902" i="1" a="1"/>
  <c r="AH4902" i="1" s="1"/>
  <c r="AH4903" i="1" a="1"/>
  <c r="AH4903" i="1" s="1"/>
  <c r="AH4904" i="1" a="1"/>
  <c r="AH4904" i="1" s="1"/>
  <c r="AH4905" i="1" a="1"/>
  <c r="AH4905" i="1" s="1"/>
  <c r="AH4906" i="1" a="1"/>
  <c r="AH4906" i="1" s="1"/>
  <c r="AH4907" i="1" a="1"/>
  <c r="AH4907" i="1" s="1"/>
  <c r="AH4908" i="1" a="1"/>
  <c r="AH4908" i="1" s="1"/>
  <c r="AH4909" i="1" a="1"/>
  <c r="AH4909" i="1" s="1"/>
  <c r="AH4910" i="1" a="1"/>
  <c r="AH4910" i="1" s="1"/>
  <c r="AH4911" i="1" a="1"/>
  <c r="AH4911" i="1" s="1"/>
  <c r="AH4912" i="1" a="1"/>
  <c r="AH4912" i="1" s="1"/>
  <c r="AH4913" i="1" a="1"/>
  <c r="AH4913" i="1" s="1"/>
  <c r="AH4914" i="1" a="1"/>
  <c r="AH4914" i="1" s="1"/>
  <c r="AH4915" i="1" a="1"/>
  <c r="AH4915" i="1" s="1"/>
  <c r="AH4916" i="1" a="1"/>
  <c r="AH4916" i="1" s="1"/>
  <c r="AH4917" i="1" a="1"/>
  <c r="AH4917" i="1" s="1"/>
  <c r="AH4918" i="1" a="1"/>
  <c r="AH4918" i="1" s="1"/>
  <c r="AH4919" i="1" a="1"/>
  <c r="AH4919" i="1" s="1"/>
  <c r="AH4920" i="1" a="1"/>
  <c r="AH4920" i="1" s="1"/>
  <c r="AH4921" i="1" a="1"/>
  <c r="AH4921" i="1" s="1"/>
  <c r="AH4922" i="1" a="1"/>
  <c r="AH4922" i="1" s="1"/>
  <c r="AH4923" i="1" a="1"/>
  <c r="AH4923" i="1" s="1"/>
  <c r="AH4924" i="1" a="1"/>
  <c r="AH4924" i="1" s="1"/>
  <c r="AH4925" i="1" a="1"/>
  <c r="AH4925" i="1" s="1"/>
  <c r="AH4926" i="1" a="1"/>
  <c r="AH4926" i="1" s="1"/>
  <c r="AH4927" i="1" a="1"/>
  <c r="AH4927" i="1" s="1"/>
  <c r="AH4928" i="1" a="1"/>
  <c r="AH4928" i="1" s="1"/>
  <c r="AH4929" i="1" a="1"/>
  <c r="AH4929" i="1" s="1"/>
  <c r="AH4930" i="1" a="1"/>
  <c r="AH4930" i="1" s="1"/>
  <c r="AH4931" i="1" a="1"/>
  <c r="AH4931" i="1" s="1"/>
  <c r="AH4932" i="1" a="1"/>
  <c r="AH4932" i="1" s="1"/>
  <c r="AH4933" i="1" a="1"/>
  <c r="AH4933" i="1" s="1"/>
  <c r="AH4934" i="1" a="1"/>
  <c r="AH4934" i="1" s="1"/>
  <c r="AH4935" i="1" a="1"/>
  <c r="AH4935" i="1" s="1"/>
  <c r="AH4936" i="1" a="1"/>
  <c r="AH4936" i="1" s="1"/>
  <c r="AH4937" i="1" a="1"/>
  <c r="AH4937" i="1" s="1"/>
  <c r="AH4938" i="1" a="1"/>
  <c r="AH4938" i="1" s="1"/>
  <c r="AH4939" i="1" a="1"/>
  <c r="AH4939" i="1" s="1"/>
  <c r="AH4940" i="1" a="1"/>
  <c r="AH4940" i="1" s="1"/>
  <c r="AH4941" i="1" a="1"/>
  <c r="AH4941" i="1" s="1"/>
  <c r="AH4942" i="1" a="1"/>
  <c r="AH4942" i="1" s="1"/>
  <c r="AH4943" i="1" a="1"/>
  <c r="AH4943" i="1" s="1"/>
  <c r="AH4944" i="1" a="1"/>
  <c r="AH4944" i="1" s="1"/>
  <c r="AH4945" i="1" a="1"/>
  <c r="AH4945" i="1" s="1"/>
  <c r="AH4946" i="1" a="1"/>
  <c r="AH4946" i="1" s="1"/>
  <c r="AH4947" i="1" a="1"/>
  <c r="AH4947" i="1" s="1"/>
  <c r="AH4948" i="1" a="1"/>
  <c r="AH4948" i="1" s="1"/>
  <c r="AH4949" i="1" a="1"/>
  <c r="AH4949" i="1" s="1"/>
  <c r="AH4950" i="1" a="1"/>
  <c r="AH4950" i="1" s="1"/>
  <c r="AH4951" i="1" a="1"/>
  <c r="AH4951" i="1" s="1"/>
  <c r="AH4952" i="1" a="1"/>
  <c r="AH4952" i="1" s="1"/>
  <c r="AH4953" i="1" a="1"/>
  <c r="AH4953" i="1" s="1"/>
  <c r="AH4954" i="1" a="1"/>
  <c r="AH4954" i="1" s="1"/>
  <c r="AH4955" i="1" a="1"/>
  <c r="AH4955" i="1" s="1"/>
  <c r="AH4956" i="1" a="1"/>
  <c r="AH4956" i="1" s="1"/>
  <c r="AH4957" i="1" a="1"/>
  <c r="AH4957" i="1" s="1"/>
  <c r="AH4958" i="1" a="1"/>
  <c r="AH4958" i="1" s="1"/>
  <c r="AH4959" i="1" a="1"/>
  <c r="AH4959" i="1" s="1"/>
  <c r="AH4960" i="1" a="1"/>
  <c r="AH4960" i="1" s="1"/>
  <c r="AH4961" i="1" a="1"/>
  <c r="AH4961" i="1" s="1"/>
  <c r="AH4962" i="1" a="1"/>
  <c r="AH4962" i="1" s="1"/>
  <c r="AH4963" i="1" a="1"/>
  <c r="AH4963" i="1" s="1"/>
  <c r="AH4964" i="1" a="1"/>
  <c r="AH4964" i="1" s="1"/>
  <c r="AH4965" i="1" a="1"/>
  <c r="AH4965" i="1" s="1"/>
  <c r="AH4966" i="1" a="1"/>
  <c r="AH4966" i="1" s="1"/>
  <c r="AH4967" i="1" a="1"/>
  <c r="AH4967" i="1" s="1"/>
  <c r="AH4968" i="1" a="1"/>
  <c r="AH4968" i="1" s="1"/>
  <c r="AH4969" i="1" a="1"/>
  <c r="AH4969" i="1" s="1"/>
  <c r="AH4970" i="1" a="1"/>
  <c r="AH4970" i="1" s="1"/>
  <c r="AH4971" i="1" a="1"/>
  <c r="AH4971" i="1" s="1"/>
  <c r="AH4972" i="1" a="1"/>
  <c r="AH4972" i="1" s="1"/>
  <c r="AH4973" i="1" a="1"/>
  <c r="AH4973" i="1" s="1"/>
  <c r="AH4974" i="1" a="1"/>
  <c r="AH4974" i="1" s="1"/>
  <c r="AH4975" i="1" a="1"/>
  <c r="AH4975" i="1" s="1"/>
  <c r="AH4976" i="1" a="1"/>
  <c r="AH4976" i="1" s="1"/>
  <c r="AH4977" i="1" a="1"/>
  <c r="AH4977" i="1" s="1"/>
  <c r="AH4978" i="1" a="1"/>
  <c r="AH4978" i="1" s="1"/>
  <c r="AH4979" i="1" a="1"/>
  <c r="AH4979" i="1" s="1"/>
  <c r="AH4980" i="1" a="1"/>
  <c r="AH4980" i="1" s="1"/>
  <c r="AH4981" i="1" a="1"/>
  <c r="AH4981" i="1" s="1"/>
  <c r="AH4982" i="1" a="1"/>
  <c r="AH4982" i="1" s="1"/>
  <c r="AH4983" i="1" a="1"/>
  <c r="AH4983" i="1" s="1"/>
  <c r="AH4984" i="1" a="1"/>
  <c r="AH4984" i="1" s="1"/>
  <c r="AH4985" i="1" a="1"/>
  <c r="AH4985" i="1" s="1"/>
  <c r="AH4986" i="1" a="1"/>
  <c r="AH4986" i="1" s="1"/>
  <c r="AH4987" i="1" a="1"/>
  <c r="AH4987" i="1" s="1"/>
  <c r="AH4988" i="1" a="1"/>
  <c r="AH4988" i="1" s="1"/>
  <c r="AH4989" i="1" a="1"/>
  <c r="AH4989" i="1" s="1"/>
  <c r="AH4990" i="1" a="1"/>
  <c r="AH4990" i="1" s="1"/>
  <c r="AH4991" i="1" a="1"/>
  <c r="AH4991" i="1" s="1"/>
  <c r="AH4992" i="1" a="1"/>
  <c r="AH4992" i="1" s="1"/>
  <c r="AH4993" i="1" a="1"/>
  <c r="AH4993" i="1" s="1"/>
  <c r="AH4994" i="1" a="1"/>
  <c r="AH4994" i="1" s="1"/>
  <c r="AH4995" i="1" a="1"/>
  <c r="AH4995" i="1" s="1"/>
  <c r="AH4996" i="1" a="1"/>
  <c r="AH4996" i="1" s="1"/>
  <c r="AH4997" i="1" a="1"/>
  <c r="AH4997" i="1" s="1"/>
  <c r="AH4998" i="1" a="1"/>
  <c r="AH4998" i="1" s="1"/>
  <c r="AH4999" i="1" a="1"/>
  <c r="AH4999" i="1" s="1"/>
  <c r="AH5000" i="1" a="1"/>
  <c r="AH5000" i="1" s="1"/>
  <c r="AH5001" i="1" a="1"/>
  <c r="AH5001" i="1" s="1"/>
  <c r="AH5002" i="1" a="1"/>
  <c r="AH5002" i="1" s="1"/>
  <c r="AH5003" i="1" a="1"/>
  <c r="AH5003" i="1" s="1"/>
  <c r="AH5004" i="1" a="1"/>
  <c r="AH5004" i="1" s="1"/>
  <c r="AH5005" i="1" a="1"/>
  <c r="AH5005" i="1" s="1"/>
  <c r="AH5006" i="1" a="1"/>
  <c r="AH5006" i="1" s="1"/>
  <c r="AH5007" i="1" a="1"/>
  <c r="AH5007" i="1" s="1"/>
  <c r="AH5008" i="1" a="1"/>
  <c r="AH5008" i="1" s="1"/>
  <c r="AH5009" i="1" a="1"/>
  <c r="AH5009" i="1" s="1"/>
  <c r="AH5010" i="1" a="1"/>
  <c r="AH5010" i="1" s="1"/>
  <c r="AH5011" i="1" a="1"/>
  <c r="AH5011" i="1" s="1"/>
  <c r="AH5012" i="1" a="1"/>
  <c r="AH5012" i="1" s="1"/>
  <c r="AH5013" i="1" a="1"/>
  <c r="AH5013" i="1" s="1"/>
  <c r="AH5014" i="1" a="1"/>
  <c r="AH5014" i="1" s="1"/>
  <c r="AH5015" i="1" a="1"/>
  <c r="AH5015" i="1" s="1"/>
  <c r="AH5016" i="1" a="1"/>
  <c r="AH5016" i="1" s="1"/>
  <c r="AH5017" i="1" a="1"/>
  <c r="AH5017" i="1" s="1"/>
  <c r="AH5018" i="1" a="1"/>
  <c r="AH5018" i="1" s="1"/>
  <c r="AH5019" i="1" a="1"/>
  <c r="AH5019" i="1" s="1"/>
  <c r="AH5020" i="1" a="1"/>
  <c r="AH5020" i="1" s="1"/>
  <c r="AH5021" i="1" a="1"/>
  <c r="AH5021" i="1" s="1"/>
  <c r="AH5022" i="1" a="1"/>
  <c r="AH5022" i="1" s="1"/>
  <c r="AH5023" i="1" a="1"/>
  <c r="AH5023" i="1" s="1"/>
  <c r="AH5024" i="1" a="1"/>
  <c r="AH5024" i="1" s="1"/>
  <c r="AH5025" i="1" a="1"/>
  <c r="AH5025" i="1" s="1"/>
  <c r="AH5026" i="1" a="1"/>
  <c r="AH5026" i="1" s="1"/>
  <c r="AH5027" i="1" a="1"/>
  <c r="AH5027" i="1" s="1"/>
  <c r="AH5028" i="1" a="1"/>
  <c r="AH5028" i="1" s="1"/>
  <c r="AH5029" i="1" a="1"/>
  <c r="AH5029" i="1" s="1"/>
  <c r="AH5030" i="1" a="1"/>
  <c r="AH5030" i="1" s="1"/>
  <c r="AH5031" i="1" a="1"/>
  <c r="AH5031" i="1" s="1"/>
  <c r="AH5032" i="1" a="1"/>
  <c r="AH5032" i="1" s="1"/>
  <c r="AH5033" i="1" a="1"/>
  <c r="AH5033" i="1" s="1"/>
  <c r="AH5034" i="1" a="1"/>
  <c r="AH5034" i="1" s="1"/>
  <c r="AH5035" i="1" a="1"/>
  <c r="AH5035" i="1" s="1"/>
  <c r="AH5036" i="1" a="1"/>
  <c r="AH5036" i="1" s="1"/>
  <c r="AH5037" i="1" a="1"/>
  <c r="AH5037" i="1" s="1"/>
  <c r="AH5038" i="1" a="1"/>
  <c r="AH5038" i="1" s="1"/>
  <c r="AH5039" i="1" a="1"/>
  <c r="AH5039" i="1" s="1"/>
  <c r="AH5040" i="1" a="1"/>
  <c r="AH5040" i="1" s="1"/>
  <c r="AH5041" i="1" a="1"/>
  <c r="AH5041" i="1" s="1"/>
  <c r="AH5042" i="1" a="1"/>
  <c r="AH5042" i="1" s="1"/>
  <c r="AH5043" i="1" a="1"/>
  <c r="AH5043" i="1" s="1"/>
  <c r="AH5044" i="1" a="1"/>
  <c r="AH5044" i="1" s="1"/>
  <c r="AH5045" i="1" a="1"/>
  <c r="AH5045" i="1" s="1"/>
  <c r="AH5046" i="1" a="1"/>
  <c r="AH5046" i="1" s="1"/>
  <c r="AH5047" i="1" a="1"/>
  <c r="AH5047" i="1" s="1"/>
  <c r="AH5048" i="1" a="1"/>
  <c r="AH5048" i="1" s="1"/>
  <c r="AH5049" i="1" a="1"/>
  <c r="AH5049" i="1" s="1"/>
  <c r="AH5050" i="1" a="1"/>
  <c r="AH5050" i="1" s="1"/>
  <c r="AH5051" i="1" a="1"/>
  <c r="AH5051" i="1" s="1"/>
  <c r="AH5052" i="1" a="1"/>
  <c r="AH5052" i="1" s="1"/>
  <c r="AH5053" i="1" a="1"/>
  <c r="AH5053" i="1" s="1"/>
  <c r="AH5054" i="1" a="1"/>
  <c r="AH5054" i="1" s="1"/>
  <c r="AH5055" i="1" a="1"/>
  <c r="AH5055" i="1" s="1"/>
  <c r="AH5056" i="1" a="1"/>
  <c r="AH5056" i="1" s="1"/>
  <c r="AH5057" i="1" a="1"/>
  <c r="AH5057" i="1" s="1"/>
  <c r="AH5058" i="1" a="1"/>
  <c r="AH5058" i="1" s="1"/>
  <c r="AH5059" i="1" a="1"/>
  <c r="AH5059" i="1" s="1"/>
  <c r="AH5060" i="1" a="1"/>
  <c r="AH5060" i="1" s="1"/>
  <c r="AH5061" i="1" a="1"/>
  <c r="AH5061" i="1" s="1"/>
  <c r="AH5062" i="1" a="1"/>
  <c r="AH5062" i="1" s="1"/>
  <c r="AH5063" i="1" a="1"/>
  <c r="AH5063" i="1" s="1"/>
  <c r="AH5064" i="1" a="1"/>
  <c r="AH5064" i="1" s="1"/>
  <c r="AH5065" i="1" a="1"/>
  <c r="AH5065" i="1" s="1"/>
  <c r="AH5066" i="1" a="1"/>
  <c r="AH5066" i="1" s="1"/>
  <c r="AH5067" i="1" a="1"/>
  <c r="AH5067" i="1" s="1"/>
  <c r="AH5068" i="1" a="1"/>
  <c r="AH5068" i="1" s="1"/>
  <c r="AH5069" i="1" a="1"/>
  <c r="AH5069" i="1" s="1"/>
  <c r="AH5070" i="1" a="1"/>
  <c r="AH5070" i="1" s="1"/>
  <c r="AH5071" i="1" a="1"/>
  <c r="AH5071" i="1" s="1"/>
  <c r="AH5072" i="1" a="1"/>
  <c r="AH5072" i="1" s="1"/>
  <c r="AH5073" i="1" a="1"/>
  <c r="AH5073" i="1" s="1"/>
  <c r="AH5074" i="1" a="1"/>
  <c r="AH5074" i="1" s="1"/>
  <c r="AH5075" i="1" a="1"/>
  <c r="AH5075" i="1" s="1"/>
  <c r="AH5076" i="1" a="1"/>
  <c r="AH5076" i="1" s="1"/>
  <c r="AH5077" i="1" a="1"/>
  <c r="AH5077" i="1" s="1"/>
  <c r="AH5078" i="1" a="1"/>
  <c r="AH5078" i="1" s="1"/>
  <c r="AH5079" i="1" a="1"/>
  <c r="AH5079" i="1" s="1"/>
  <c r="AH5080" i="1" a="1"/>
  <c r="AH5080" i="1" s="1"/>
  <c r="AH5081" i="1" a="1"/>
  <c r="AH5081" i="1" s="1"/>
  <c r="AH5082" i="1" a="1"/>
  <c r="AH5082" i="1" s="1"/>
  <c r="AH5083" i="1" a="1"/>
  <c r="AH5083" i="1" s="1"/>
  <c r="AH5084" i="1" a="1"/>
  <c r="AH5084" i="1" s="1"/>
  <c r="AH5085" i="1" a="1"/>
  <c r="AH5085" i="1" s="1"/>
  <c r="AH5086" i="1" a="1"/>
  <c r="AH5086" i="1" s="1"/>
  <c r="AH5087" i="1" a="1"/>
  <c r="AH5087" i="1" s="1"/>
  <c r="AH5088" i="1" a="1"/>
  <c r="AH5088" i="1" s="1"/>
  <c r="AH5089" i="1" a="1"/>
  <c r="AH5089" i="1" s="1"/>
  <c r="AH5090" i="1" a="1"/>
  <c r="AH5090" i="1" s="1"/>
  <c r="AH5091" i="1" a="1"/>
  <c r="AH5091" i="1" s="1"/>
  <c r="AH5092" i="1" a="1"/>
  <c r="AH5092" i="1" s="1"/>
  <c r="AH5093" i="1" a="1"/>
  <c r="AH5093" i="1" s="1"/>
  <c r="AH5094" i="1" a="1"/>
  <c r="AH5094" i="1" s="1"/>
  <c r="AH5095" i="1" a="1"/>
  <c r="AH5095" i="1" s="1"/>
  <c r="AH5096" i="1" a="1"/>
  <c r="AH5096" i="1" s="1"/>
  <c r="AH5097" i="1" a="1"/>
  <c r="AH5097" i="1" s="1"/>
  <c r="AH5098" i="1" a="1"/>
  <c r="AH5098" i="1" s="1"/>
  <c r="AH5099" i="1" a="1"/>
  <c r="AH5099" i="1" s="1"/>
  <c r="AH5100" i="1" a="1"/>
  <c r="AH5100" i="1" s="1"/>
  <c r="AH5101" i="1" a="1"/>
  <c r="AH5101" i="1" s="1"/>
  <c r="AH5102" i="1" a="1"/>
  <c r="AH5102" i="1" s="1"/>
  <c r="AH5103" i="1" a="1"/>
  <c r="AH5103" i="1" s="1"/>
  <c r="AH5104" i="1" a="1"/>
  <c r="AH5104" i="1" s="1"/>
  <c r="AH5105" i="1" a="1"/>
  <c r="AH5105" i="1" s="1"/>
  <c r="AH5106" i="1" a="1"/>
  <c r="AH5106" i="1" s="1"/>
  <c r="AH5107" i="1" a="1"/>
  <c r="AH5107" i="1" s="1"/>
  <c r="AH5108" i="1" a="1"/>
  <c r="AH5108" i="1" s="1"/>
  <c r="AH5109" i="1" a="1"/>
  <c r="AH5109" i="1" s="1"/>
  <c r="AH5110" i="1" a="1"/>
  <c r="AH5110" i="1" s="1"/>
  <c r="AH5111" i="1" a="1"/>
  <c r="AH5111" i="1" s="1"/>
  <c r="AH5112" i="1" a="1"/>
  <c r="AH5112" i="1" s="1"/>
  <c r="AH5113" i="1" a="1"/>
  <c r="AH5113" i="1" s="1"/>
  <c r="AH5114" i="1" a="1"/>
  <c r="AH5114" i="1" s="1"/>
  <c r="AH5115" i="1" a="1"/>
  <c r="AH5115" i="1" s="1"/>
  <c r="AH5116" i="1" a="1"/>
  <c r="AH5116" i="1" s="1"/>
  <c r="AH5117" i="1" a="1"/>
  <c r="AH5117" i="1" s="1"/>
  <c r="AH5118" i="1" a="1"/>
  <c r="AH5118" i="1" s="1"/>
  <c r="AH5119" i="1" a="1"/>
  <c r="AH5119" i="1" s="1"/>
  <c r="AH5120" i="1" a="1"/>
  <c r="AH5120" i="1" s="1"/>
  <c r="AH5121" i="1" a="1"/>
  <c r="AH5121" i="1" s="1"/>
  <c r="AH5122" i="1" a="1"/>
  <c r="AH5122" i="1" s="1"/>
  <c r="AH5123" i="1" a="1"/>
  <c r="AH5123" i="1" s="1"/>
  <c r="AH5124" i="1" a="1"/>
  <c r="AH5124" i="1" s="1"/>
  <c r="AH5125" i="1" a="1"/>
  <c r="AH5125" i="1" s="1"/>
  <c r="AH5126" i="1" a="1"/>
  <c r="AH5126" i="1" s="1"/>
  <c r="AH5127" i="1" a="1"/>
  <c r="AH5127" i="1" s="1"/>
  <c r="AH5128" i="1" a="1"/>
  <c r="AH5128" i="1" s="1"/>
  <c r="AH5129" i="1" a="1"/>
  <c r="AH5129" i="1" s="1"/>
  <c r="AH5130" i="1" a="1"/>
  <c r="AH5130" i="1" s="1"/>
  <c r="AH5131" i="1" a="1"/>
  <c r="AH5131" i="1" s="1"/>
  <c r="AH5132" i="1" a="1"/>
  <c r="AH5132" i="1" s="1"/>
  <c r="AH5133" i="1" a="1"/>
  <c r="AH5133" i="1" s="1"/>
  <c r="AH5134" i="1" a="1"/>
  <c r="AH5134" i="1" s="1"/>
  <c r="AH5135" i="1" a="1"/>
  <c r="AH5135" i="1" s="1"/>
  <c r="AH5136" i="1" a="1"/>
  <c r="AH5136" i="1" s="1"/>
  <c r="AH5137" i="1" a="1"/>
  <c r="AH5137" i="1" s="1"/>
  <c r="AH5138" i="1" a="1"/>
  <c r="AH5138" i="1" s="1"/>
  <c r="AH5139" i="1" a="1"/>
  <c r="AH5139" i="1" s="1"/>
  <c r="AH5140" i="1" a="1"/>
  <c r="AH5140" i="1" s="1"/>
  <c r="AH5141" i="1" a="1"/>
  <c r="AH5141" i="1" s="1"/>
  <c r="AH5142" i="1" a="1"/>
  <c r="AH5142" i="1" s="1"/>
  <c r="AH5143" i="1" a="1"/>
  <c r="AH5143" i="1" s="1"/>
  <c r="AH5144" i="1" a="1"/>
  <c r="AH5144" i="1" s="1"/>
  <c r="AH5145" i="1" a="1"/>
  <c r="AH5145" i="1" s="1"/>
  <c r="AH5146" i="1" a="1"/>
  <c r="AH5146" i="1" s="1"/>
  <c r="AH5147" i="1" a="1"/>
  <c r="AH5147" i="1" s="1"/>
  <c r="AH5148" i="1" a="1"/>
  <c r="AH5148" i="1" s="1"/>
  <c r="AH5149" i="1" a="1"/>
  <c r="AH5149" i="1" s="1"/>
  <c r="AH5150" i="1" a="1"/>
  <c r="AH5150" i="1" s="1"/>
  <c r="AH5151" i="1" a="1"/>
  <c r="AH5151" i="1" s="1"/>
  <c r="AH5152" i="1" a="1"/>
  <c r="AH5152" i="1" s="1"/>
  <c r="AH5153" i="1" a="1"/>
  <c r="AH5153" i="1" s="1"/>
  <c r="AH5154" i="1" a="1"/>
  <c r="AH5154" i="1" s="1"/>
  <c r="AH5155" i="1" a="1"/>
  <c r="AH5155" i="1" s="1"/>
  <c r="AH5156" i="1" a="1"/>
  <c r="AH5156" i="1" s="1"/>
  <c r="AH5157" i="1" a="1"/>
  <c r="AH5157" i="1" s="1"/>
  <c r="AH5158" i="1" a="1"/>
  <c r="AH5158" i="1" s="1"/>
  <c r="AH5159" i="1" a="1"/>
  <c r="AH5159" i="1" s="1"/>
  <c r="AH5160" i="1" a="1"/>
  <c r="AH5160" i="1" s="1"/>
  <c r="AH5161" i="1" a="1"/>
  <c r="AH5161" i="1" s="1"/>
  <c r="AH5162" i="1" a="1"/>
  <c r="AH5162" i="1" s="1"/>
  <c r="AH5163" i="1" a="1"/>
  <c r="AH5163" i="1" s="1"/>
  <c r="AH5164" i="1" a="1"/>
  <c r="AH5164" i="1" s="1"/>
  <c r="AH5165" i="1" a="1"/>
  <c r="AH5165" i="1" s="1"/>
  <c r="AH5166" i="1" a="1"/>
  <c r="AH5166" i="1" s="1"/>
  <c r="AH5167" i="1" a="1"/>
  <c r="AH5167" i="1" s="1"/>
  <c r="AH5168" i="1" a="1"/>
  <c r="AH5168" i="1" s="1"/>
  <c r="AH5169" i="1" a="1"/>
  <c r="AH5169" i="1" s="1"/>
  <c r="AH5170" i="1" a="1"/>
  <c r="AH5170" i="1" s="1"/>
  <c r="AH5171" i="1" a="1"/>
  <c r="AH5171" i="1" s="1"/>
  <c r="AH5172" i="1" a="1"/>
  <c r="AH5172" i="1" s="1"/>
  <c r="AH5173" i="1" a="1"/>
  <c r="AH5173" i="1" s="1"/>
  <c r="AH5174" i="1" a="1"/>
  <c r="AH5174" i="1" s="1"/>
  <c r="AH5175" i="1" a="1"/>
  <c r="AH5175" i="1" s="1"/>
  <c r="AH5176" i="1" a="1"/>
  <c r="AH5176" i="1" s="1"/>
  <c r="AH5177" i="1" a="1"/>
  <c r="AH5177" i="1" s="1"/>
  <c r="AH5178" i="1" a="1"/>
  <c r="AH5178" i="1" s="1"/>
  <c r="AH5179" i="1" a="1"/>
  <c r="AH5179" i="1" s="1"/>
  <c r="AH5180" i="1" a="1"/>
  <c r="AH5180" i="1" s="1"/>
  <c r="AH5181" i="1" a="1"/>
  <c r="AH5181" i="1" s="1"/>
  <c r="AH5182" i="1" a="1"/>
  <c r="AH5182" i="1" s="1"/>
  <c r="AH5183" i="1" a="1"/>
  <c r="AH5183" i="1" s="1"/>
  <c r="AH5184" i="1" a="1"/>
  <c r="AH5184" i="1" s="1"/>
  <c r="AH5185" i="1" a="1"/>
  <c r="AH5185" i="1" s="1"/>
  <c r="AH5186" i="1" a="1"/>
  <c r="AH5186" i="1" s="1"/>
  <c r="AH5187" i="1" a="1"/>
  <c r="AH5187" i="1" s="1"/>
  <c r="AH5188" i="1" a="1"/>
  <c r="AH5188" i="1" s="1"/>
  <c r="AH5189" i="1" a="1"/>
  <c r="AH5189" i="1" s="1"/>
  <c r="AH5190" i="1" a="1"/>
  <c r="AH5190" i="1" s="1"/>
  <c r="AH5191" i="1" a="1"/>
  <c r="AH5191" i="1" s="1"/>
  <c r="AH5192" i="1" a="1"/>
  <c r="AH5192" i="1" s="1"/>
  <c r="AH5193" i="1" a="1"/>
  <c r="AH5193" i="1" s="1"/>
  <c r="AH5194" i="1" a="1"/>
  <c r="AH5194" i="1" s="1"/>
  <c r="AH5195" i="1" a="1"/>
  <c r="AH5195" i="1" s="1"/>
  <c r="AH5196" i="1" a="1"/>
  <c r="AH5196" i="1" s="1"/>
  <c r="AH5197" i="1" a="1"/>
  <c r="AH5197" i="1" s="1"/>
  <c r="AH5198" i="1" a="1"/>
  <c r="AH5198" i="1" s="1"/>
  <c r="AH5199" i="1" a="1"/>
  <c r="AH5199" i="1" s="1"/>
  <c r="AH5200" i="1" a="1"/>
  <c r="AH5200" i="1" s="1"/>
  <c r="AH5201" i="1" a="1"/>
  <c r="AH5201" i="1" s="1"/>
  <c r="AH5202" i="1" a="1"/>
  <c r="AH5202" i="1" s="1"/>
  <c r="AH5203" i="1" a="1"/>
  <c r="AH5203" i="1" s="1"/>
  <c r="AH5204" i="1" a="1"/>
  <c r="AH5204" i="1" s="1"/>
  <c r="AH5205" i="1" a="1"/>
  <c r="AH5205" i="1" s="1"/>
  <c r="AH5206" i="1" a="1"/>
  <c r="AH5206" i="1" s="1"/>
  <c r="AH5207" i="1" a="1"/>
  <c r="AH5207" i="1" s="1"/>
  <c r="AH5208" i="1" a="1"/>
  <c r="AH5208" i="1" s="1"/>
  <c r="AH5209" i="1" a="1"/>
  <c r="AH5209" i="1" s="1"/>
  <c r="AH5210" i="1" a="1"/>
  <c r="AH5210" i="1" s="1"/>
  <c r="AH5211" i="1" a="1"/>
  <c r="AH5211" i="1" s="1"/>
  <c r="AH5212" i="1" a="1"/>
  <c r="AH5212" i="1" s="1"/>
  <c r="AH5213" i="1" a="1"/>
  <c r="AH5213" i="1" s="1"/>
  <c r="AH5214" i="1" a="1"/>
  <c r="AH5214" i="1" s="1"/>
  <c r="AH5215" i="1" a="1"/>
  <c r="AH5215" i="1" s="1"/>
  <c r="AH5216" i="1" a="1"/>
  <c r="AH5216" i="1" s="1"/>
  <c r="AH5217" i="1" a="1"/>
  <c r="AH5217" i="1" s="1"/>
  <c r="AH5218" i="1" a="1"/>
  <c r="AH5218" i="1" s="1"/>
  <c r="AH5219" i="1" a="1"/>
  <c r="AH5219" i="1" s="1"/>
  <c r="AH5220" i="1" a="1"/>
  <c r="AH5220" i="1" s="1"/>
  <c r="AH5221" i="1" a="1"/>
  <c r="AH5221" i="1" s="1"/>
  <c r="AH5222" i="1" a="1"/>
  <c r="AH5222" i="1" s="1"/>
  <c r="AH5223" i="1" a="1"/>
  <c r="AH5223" i="1" s="1"/>
  <c r="AH5224" i="1" a="1"/>
  <c r="AH5224" i="1" s="1"/>
  <c r="AH5225" i="1" a="1"/>
  <c r="AH5225" i="1" s="1"/>
  <c r="AH5226" i="1" a="1"/>
  <c r="AH5226" i="1" s="1"/>
  <c r="AH5227" i="1" a="1"/>
  <c r="AH5227" i="1" s="1"/>
  <c r="AH5228" i="1" a="1"/>
  <c r="AH5228" i="1" s="1"/>
  <c r="AH5229" i="1" a="1"/>
  <c r="AH5229" i="1" s="1"/>
  <c r="AH5230" i="1" a="1"/>
  <c r="AH5230" i="1" s="1"/>
  <c r="AH5231" i="1" a="1"/>
  <c r="AH5231" i="1" s="1"/>
  <c r="AH5232" i="1" a="1"/>
  <c r="AH5232" i="1" s="1"/>
  <c r="AH5233" i="1" a="1"/>
  <c r="AH5233" i="1" s="1"/>
  <c r="AH5234" i="1" a="1"/>
  <c r="AH5234" i="1" s="1"/>
  <c r="AH5235" i="1" a="1"/>
  <c r="AH5235" i="1" s="1"/>
  <c r="AH5236" i="1" a="1"/>
  <c r="AH5236" i="1" s="1"/>
  <c r="AH5237" i="1" a="1"/>
  <c r="AH5237" i="1" s="1"/>
  <c r="AH5238" i="1" a="1"/>
  <c r="AH5238" i="1" s="1"/>
  <c r="AH5239" i="1" a="1"/>
  <c r="AH5239" i="1" s="1"/>
  <c r="AH5240" i="1" a="1"/>
  <c r="AH5240" i="1" s="1"/>
  <c r="AH5241" i="1" a="1"/>
  <c r="AH5241" i="1" s="1"/>
  <c r="AH5242" i="1" a="1"/>
  <c r="AH5242" i="1" s="1"/>
  <c r="AH5243" i="1" a="1"/>
  <c r="AH5243" i="1" s="1"/>
  <c r="AH5244" i="1" a="1"/>
  <c r="AH5244" i="1" s="1"/>
  <c r="AH5245" i="1" a="1"/>
  <c r="AH5245" i="1" s="1"/>
  <c r="AH5246" i="1" a="1"/>
  <c r="AH5246" i="1" s="1"/>
  <c r="AH5247" i="1" a="1"/>
  <c r="AH5247" i="1" s="1"/>
  <c r="AH5248" i="1" a="1"/>
  <c r="AH5248" i="1" s="1"/>
  <c r="AH5249" i="1" a="1"/>
  <c r="AH5249" i="1" s="1"/>
  <c r="AH5250" i="1" a="1"/>
  <c r="AH5250" i="1" s="1"/>
  <c r="AH5251" i="1" a="1"/>
  <c r="AH5251" i="1" s="1"/>
  <c r="AH5252" i="1" a="1"/>
  <c r="AH5252" i="1" s="1"/>
  <c r="AH5253" i="1" a="1"/>
  <c r="AH5253" i="1" s="1"/>
  <c r="AH5254" i="1" a="1"/>
  <c r="AH5254" i="1" s="1"/>
  <c r="AH5255" i="1" a="1"/>
  <c r="AH5255" i="1" s="1"/>
  <c r="AH5256" i="1" a="1"/>
  <c r="AH5256" i="1" s="1"/>
  <c r="AH5257" i="1" a="1"/>
  <c r="AH5257" i="1" s="1"/>
  <c r="AH5258" i="1" a="1"/>
  <c r="AH5258" i="1" s="1"/>
  <c r="AH5259" i="1" a="1"/>
  <c r="AH5259" i="1" s="1"/>
  <c r="AH5260" i="1" a="1"/>
  <c r="AH5260" i="1" s="1"/>
  <c r="AH5261" i="1" a="1"/>
  <c r="AH5261" i="1" s="1"/>
  <c r="AH5262" i="1" a="1"/>
  <c r="AH5262" i="1" s="1"/>
  <c r="AH5263" i="1" a="1"/>
  <c r="AH5263" i="1" s="1"/>
  <c r="AH5264" i="1" a="1"/>
  <c r="AH5264" i="1" s="1"/>
  <c r="AH5265" i="1" a="1"/>
  <c r="AH5265" i="1" s="1"/>
  <c r="AH5266" i="1" a="1"/>
  <c r="AH5266" i="1" s="1"/>
  <c r="AH5267" i="1" a="1"/>
  <c r="AH5267" i="1" s="1"/>
  <c r="AH5268" i="1" a="1"/>
  <c r="AH5268" i="1" s="1"/>
  <c r="AH5269" i="1" a="1"/>
  <c r="AH5269" i="1" s="1"/>
  <c r="AH5270" i="1" a="1"/>
  <c r="AH5270" i="1" s="1"/>
  <c r="AH5271" i="1" a="1"/>
  <c r="AH5271" i="1" s="1"/>
  <c r="AH5272" i="1" a="1"/>
  <c r="AH5272" i="1" s="1"/>
  <c r="AH5273" i="1" a="1"/>
  <c r="AH5273" i="1" s="1"/>
  <c r="AH5274" i="1" a="1"/>
  <c r="AH5274" i="1" s="1"/>
  <c r="AH5275" i="1" a="1"/>
  <c r="AH5275" i="1" s="1"/>
  <c r="AH5276" i="1" a="1"/>
  <c r="AH5276" i="1" s="1"/>
  <c r="AH5277" i="1" a="1"/>
  <c r="AH5277" i="1" s="1"/>
  <c r="AH5278" i="1" a="1"/>
  <c r="AH5278" i="1" s="1"/>
  <c r="AH5279" i="1" a="1"/>
  <c r="AH5279" i="1" s="1"/>
  <c r="AH5280" i="1" a="1"/>
  <c r="AH5280" i="1" s="1"/>
  <c r="AH5281" i="1" a="1"/>
  <c r="AH5281" i="1" s="1"/>
  <c r="AH5282" i="1" a="1"/>
  <c r="AH5282" i="1" s="1"/>
  <c r="AH5283" i="1" a="1"/>
  <c r="AH5283" i="1" s="1"/>
  <c r="AH5284" i="1" a="1"/>
  <c r="AH5284" i="1" s="1"/>
  <c r="AH5285" i="1" a="1"/>
  <c r="AH5285" i="1" s="1"/>
  <c r="AH5286" i="1" a="1"/>
  <c r="AH5286" i="1" s="1"/>
  <c r="AH5287" i="1" a="1"/>
  <c r="AH5287" i="1" s="1"/>
  <c r="AH5288" i="1" a="1"/>
  <c r="AH5288" i="1" s="1"/>
  <c r="AH5289" i="1" a="1"/>
  <c r="AH5289" i="1" s="1"/>
  <c r="AH5290" i="1" a="1"/>
  <c r="AH5290" i="1" s="1"/>
  <c r="AH5291" i="1" a="1"/>
  <c r="AH5291" i="1" s="1"/>
  <c r="AH5292" i="1" a="1"/>
  <c r="AH5292" i="1" s="1"/>
  <c r="AH5293" i="1" a="1"/>
  <c r="AH5293" i="1" s="1"/>
  <c r="AH5294" i="1" a="1"/>
  <c r="AH5294" i="1" s="1"/>
  <c r="AH5295" i="1" a="1"/>
  <c r="AH5295" i="1" s="1"/>
  <c r="AH5296" i="1" a="1"/>
  <c r="AH5296" i="1" s="1"/>
  <c r="AH5297" i="1" a="1"/>
  <c r="AH5297" i="1" s="1"/>
  <c r="AH5298" i="1" a="1"/>
  <c r="AH5298" i="1" s="1"/>
  <c r="AH5299" i="1" a="1"/>
  <c r="AH5299" i="1" s="1"/>
  <c r="AH5300" i="1" a="1"/>
  <c r="AH5300" i="1" s="1"/>
  <c r="AH5301" i="1" a="1"/>
  <c r="AH5301" i="1" s="1"/>
  <c r="AH5302" i="1" a="1"/>
  <c r="AH5302" i="1" s="1"/>
  <c r="AH5303" i="1" a="1"/>
  <c r="AH5303" i="1" s="1"/>
  <c r="AH5304" i="1" a="1"/>
  <c r="AH5304" i="1" s="1"/>
  <c r="AH5305" i="1" a="1"/>
  <c r="AH5305" i="1" s="1"/>
  <c r="AH5306" i="1" a="1"/>
  <c r="AH5306" i="1" s="1"/>
  <c r="AH5307" i="1" a="1"/>
  <c r="AH5307" i="1" s="1"/>
  <c r="AH5308" i="1" a="1"/>
  <c r="AH5308" i="1" s="1"/>
  <c r="AH5309" i="1" a="1"/>
  <c r="AH5309" i="1" s="1"/>
  <c r="AH5310" i="1" a="1"/>
  <c r="AH5310" i="1" s="1"/>
  <c r="AH5311" i="1" a="1"/>
  <c r="AH5311" i="1" s="1"/>
  <c r="AH5312" i="1" a="1"/>
  <c r="AH5312" i="1" s="1"/>
  <c r="AH5313" i="1" a="1"/>
  <c r="AH5313" i="1" s="1"/>
  <c r="AH5314" i="1" a="1"/>
  <c r="AH5314" i="1" s="1"/>
  <c r="AH5315" i="1" a="1"/>
  <c r="AH5315" i="1" s="1"/>
  <c r="AH5316" i="1" a="1"/>
  <c r="AH5316" i="1" s="1"/>
  <c r="AH5317" i="1" a="1"/>
  <c r="AH5317" i="1" s="1"/>
  <c r="AH5318" i="1" a="1"/>
  <c r="AH5318" i="1" s="1"/>
  <c r="AH5319" i="1" a="1"/>
  <c r="AH5319" i="1" s="1"/>
  <c r="AH5320" i="1" a="1"/>
  <c r="AH5320" i="1" s="1"/>
  <c r="AH5321" i="1" a="1"/>
  <c r="AH5321" i="1" s="1"/>
  <c r="AH5322" i="1" a="1"/>
  <c r="AH5322" i="1" s="1"/>
  <c r="AH5323" i="1" a="1"/>
  <c r="AH5323" i="1" s="1"/>
  <c r="AH5324" i="1" a="1"/>
  <c r="AH5324" i="1" s="1"/>
  <c r="AH5325" i="1" a="1"/>
  <c r="AH5325" i="1" s="1"/>
  <c r="AH5326" i="1" a="1"/>
  <c r="AH5326" i="1" s="1"/>
  <c r="AH5327" i="1" a="1"/>
  <c r="AH5327" i="1" s="1"/>
  <c r="AH5328" i="1" a="1"/>
  <c r="AH5328" i="1" s="1"/>
  <c r="AH5329" i="1" a="1"/>
  <c r="AH5329" i="1" s="1"/>
  <c r="AH5330" i="1" a="1"/>
  <c r="AH5330" i="1" s="1"/>
  <c r="AH5331" i="1" a="1"/>
  <c r="AH5331" i="1" s="1"/>
  <c r="AH5332" i="1" a="1"/>
  <c r="AH5332" i="1" s="1"/>
  <c r="AH5333" i="1" a="1"/>
  <c r="AH5333" i="1" s="1"/>
  <c r="AH5334" i="1" a="1"/>
  <c r="AH5334" i="1" s="1"/>
  <c r="AH5335" i="1" a="1"/>
  <c r="AH5335" i="1" s="1"/>
  <c r="AH5336" i="1" a="1"/>
  <c r="AH5336" i="1" s="1"/>
  <c r="AH5337" i="1" a="1"/>
  <c r="AH5337" i="1" s="1"/>
  <c r="AH5338" i="1" a="1"/>
  <c r="AH5338" i="1" s="1"/>
  <c r="AH5339" i="1" a="1"/>
  <c r="AH5339" i="1" s="1"/>
  <c r="AH5340" i="1" a="1"/>
  <c r="AH5340" i="1" s="1"/>
  <c r="AH5341" i="1" a="1"/>
  <c r="AH5341" i="1" s="1"/>
  <c r="AH5342" i="1" a="1"/>
  <c r="AH5342" i="1" s="1"/>
  <c r="AH5343" i="1" a="1"/>
  <c r="AH5343" i="1" s="1"/>
  <c r="AH5344" i="1" a="1"/>
  <c r="AH5344" i="1" s="1"/>
  <c r="AH5345" i="1" a="1"/>
  <c r="AH5345" i="1" s="1"/>
  <c r="AH5346" i="1" a="1"/>
  <c r="AH5346" i="1" s="1"/>
  <c r="AH5347" i="1" a="1"/>
  <c r="AH5347" i="1" s="1"/>
  <c r="AH5348" i="1" a="1"/>
  <c r="AH5348" i="1" s="1"/>
  <c r="AH5349" i="1" a="1"/>
  <c r="AH5349" i="1" s="1"/>
  <c r="AH5350" i="1" a="1"/>
  <c r="AH5350" i="1" s="1"/>
  <c r="AH5351" i="1" a="1"/>
  <c r="AH5351" i="1" s="1"/>
  <c r="AH5352" i="1" a="1"/>
  <c r="AH5352" i="1" s="1"/>
  <c r="AH5353" i="1" a="1"/>
  <c r="AH5353" i="1" s="1"/>
  <c r="AH5354" i="1" a="1"/>
  <c r="AH5354" i="1" s="1"/>
  <c r="AH5355" i="1" a="1"/>
  <c r="AH5355" i="1" s="1"/>
  <c r="AH5356" i="1" a="1"/>
  <c r="AH5356" i="1" s="1"/>
  <c r="AH5357" i="1" a="1"/>
  <c r="AH5357" i="1" s="1"/>
  <c r="AH5358" i="1" a="1"/>
  <c r="AH5358" i="1" s="1"/>
  <c r="AH5359" i="1" a="1"/>
  <c r="AH5359" i="1" s="1"/>
  <c r="AH5360" i="1" a="1"/>
  <c r="AH5360" i="1" s="1"/>
  <c r="AH5361" i="1" a="1"/>
  <c r="AH5361" i="1" s="1"/>
  <c r="AH5362" i="1" a="1"/>
  <c r="AH5362" i="1" s="1"/>
  <c r="AH5363" i="1" a="1"/>
  <c r="AH5363" i="1" s="1"/>
  <c r="AH5364" i="1" a="1"/>
  <c r="AH5364" i="1" s="1"/>
  <c r="AH5365" i="1" a="1"/>
  <c r="AH5365" i="1" s="1"/>
  <c r="AH5366" i="1" a="1"/>
  <c r="AH5366" i="1" s="1"/>
  <c r="AH5367" i="1" a="1"/>
  <c r="AH5367" i="1" s="1"/>
  <c r="AH5368" i="1" a="1"/>
  <c r="AH5368" i="1" s="1"/>
  <c r="AH5369" i="1" a="1"/>
  <c r="AH5369" i="1"/>
  <c r="AH5370" i="1" a="1"/>
  <c r="AH5370" i="1" s="1"/>
  <c r="AH5371" i="1" a="1"/>
  <c r="AH5371" i="1" s="1"/>
  <c r="AH5372" i="1" a="1"/>
  <c r="AH5372" i="1" s="1"/>
  <c r="AH5373" i="1" a="1"/>
  <c r="AH5373" i="1" s="1"/>
  <c r="AH5374" i="1" a="1"/>
  <c r="AH5374" i="1" s="1"/>
  <c r="AH5375" i="1" a="1"/>
  <c r="AH5375" i="1" s="1"/>
  <c r="AH5376" i="1" a="1"/>
  <c r="AH5376" i="1" s="1"/>
  <c r="AH5377" i="1" a="1"/>
  <c r="AH5377" i="1" s="1"/>
  <c r="AH5378" i="1" a="1"/>
  <c r="AH5378" i="1" s="1"/>
  <c r="AH5379" i="1" a="1"/>
  <c r="AH5379" i="1" s="1"/>
  <c r="AH5380" i="1" a="1"/>
  <c r="AH5380" i="1" s="1"/>
  <c r="AH5381" i="1" a="1"/>
  <c r="AH5381" i="1" s="1"/>
  <c r="AH5382" i="1" a="1"/>
  <c r="AH5382" i="1" s="1"/>
  <c r="AH5383" i="1" a="1"/>
  <c r="AH5383" i="1" s="1"/>
  <c r="AH5384" i="1" a="1"/>
  <c r="AH5384" i="1" s="1"/>
  <c r="AH5385" i="1" a="1"/>
  <c r="AH5385" i="1" s="1"/>
  <c r="AH5386" i="1" a="1"/>
  <c r="AH5386" i="1" s="1"/>
  <c r="AH5387" i="1" a="1"/>
  <c r="AH5387" i="1" s="1"/>
  <c r="AH5388" i="1" a="1"/>
  <c r="AH5388" i="1" s="1"/>
  <c r="AH5389" i="1" a="1"/>
  <c r="AH5389" i="1" s="1"/>
  <c r="AH5390" i="1" a="1"/>
  <c r="AH5390" i="1" s="1"/>
  <c r="AH5391" i="1" a="1"/>
  <c r="AH5391" i="1" s="1"/>
  <c r="AH5392" i="1" a="1"/>
  <c r="AH5392" i="1" s="1"/>
  <c r="AH5393" i="1" a="1"/>
  <c r="AH5393" i="1" s="1"/>
  <c r="AH5394" i="1" a="1"/>
  <c r="AH5394" i="1" s="1"/>
  <c r="AH5395" i="1" a="1"/>
  <c r="AH5395" i="1" s="1"/>
  <c r="AH5396" i="1" a="1"/>
  <c r="AH5396" i="1" s="1"/>
  <c r="AH5397" i="1" a="1"/>
  <c r="AH5397" i="1" s="1"/>
  <c r="AH5398" i="1" a="1"/>
  <c r="AH5398" i="1" s="1"/>
  <c r="AH5399" i="1" a="1"/>
  <c r="AH5399" i="1" s="1"/>
  <c r="AH5400" i="1" a="1"/>
  <c r="AH5400" i="1" s="1"/>
  <c r="AH5401" i="1" a="1"/>
  <c r="AH5401" i="1" s="1"/>
  <c r="AH5402" i="1" a="1"/>
  <c r="AH5402" i="1" s="1"/>
  <c r="AH5403" i="1" a="1"/>
  <c r="AH5403" i="1" s="1"/>
  <c r="AH5404" i="1" a="1"/>
  <c r="AH5404" i="1" s="1"/>
  <c r="AH5405" i="1" a="1"/>
  <c r="AH5405" i="1" s="1"/>
  <c r="AH5406" i="1" a="1"/>
  <c r="AH5406" i="1" s="1"/>
  <c r="AH5407" i="1" a="1"/>
  <c r="AH5407" i="1" s="1"/>
  <c r="AH5408" i="1" a="1"/>
  <c r="AH5408" i="1" s="1"/>
  <c r="AH5409" i="1" a="1"/>
  <c r="AH5409" i="1" s="1"/>
  <c r="AH5410" i="1" a="1"/>
  <c r="AH5410" i="1" s="1"/>
  <c r="AH5411" i="1" a="1"/>
  <c r="AH5411" i="1" s="1"/>
  <c r="AH5412" i="1" a="1"/>
  <c r="AH5412" i="1" s="1"/>
  <c r="AH5413" i="1" a="1"/>
  <c r="AH5413" i="1" s="1"/>
  <c r="AH5414" i="1" a="1"/>
  <c r="AH5414" i="1" s="1"/>
  <c r="AH5415" i="1" a="1"/>
  <c r="AH5415" i="1" s="1"/>
  <c r="AH5416" i="1" a="1"/>
  <c r="AH5416" i="1" s="1"/>
  <c r="AH5417" i="1" a="1"/>
  <c r="AH5417" i="1"/>
  <c r="AH5418" i="1" a="1"/>
  <c r="AH5418" i="1" s="1"/>
  <c r="AH5419" i="1" a="1"/>
  <c r="AH5419" i="1" s="1"/>
  <c r="AH5420" i="1" a="1"/>
  <c r="AH5420" i="1" s="1"/>
  <c r="AH5421" i="1" a="1"/>
  <c r="AH5421" i="1" s="1"/>
  <c r="AH5422" i="1" a="1"/>
  <c r="AH5422" i="1" s="1"/>
  <c r="AH5423" i="1" a="1"/>
  <c r="AH5423" i="1" s="1"/>
  <c r="AH5424" i="1" a="1"/>
  <c r="AH5424" i="1" s="1"/>
  <c r="AH5425" i="1" a="1"/>
  <c r="AH5425" i="1" s="1"/>
  <c r="AH5426" i="1" a="1"/>
  <c r="AH5426" i="1" s="1"/>
  <c r="AH5427" i="1" a="1"/>
  <c r="AH5427" i="1" s="1"/>
  <c r="AH5428" i="1" a="1"/>
  <c r="AH5428" i="1" s="1"/>
  <c r="AH5429" i="1" a="1"/>
  <c r="AH5429" i="1" s="1"/>
  <c r="AH5430" i="1" a="1"/>
  <c r="AH5430" i="1" s="1"/>
  <c r="AH5431" i="1" a="1"/>
  <c r="AH5431" i="1" s="1"/>
  <c r="AH5432" i="1" a="1"/>
  <c r="AH5432" i="1" s="1"/>
  <c r="AH5433" i="1" a="1"/>
  <c r="AH5433" i="1" s="1"/>
  <c r="AH5434" i="1" a="1"/>
  <c r="AH5434" i="1" s="1"/>
  <c r="AH5435" i="1" a="1"/>
  <c r="AH5435" i="1" s="1"/>
  <c r="AH5436" i="1" a="1"/>
  <c r="AH5436" i="1" s="1"/>
  <c r="AH5437" i="1" a="1"/>
  <c r="AH5437" i="1" s="1"/>
  <c r="AH5438" i="1" a="1"/>
  <c r="AH5438" i="1" s="1"/>
  <c r="AH5439" i="1" a="1"/>
  <c r="AH5439" i="1" s="1"/>
  <c r="AH5440" i="1" a="1"/>
  <c r="AH5440" i="1" s="1"/>
  <c r="AH5441" i="1" a="1"/>
  <c r="AH5441" i="1" s="1"/>
  <c r="AH5442" i="1" a="1"/>
  <c r="AH5442" i="1" s="1"/>
  <c r="AH5443" i="1" a="1"/>
  <c r="AH5443" i="1" s="1"/>
  <c r="AH5444" i="1" a="1"/>
  <c r="AH5444" i="1" s="1"/>
  <c r="AH5445" i="1" a="1"/>
  <c r="AH5445" i="1" s="1"/>
  <c r="AH5446" i="1" a="1"/>
  <c r="AH5446" i="1" s="1"/>
  <c r="AH5447" i="1" a="1"/>
  <c r="AH5447" i="1" s="1"/>
  <c r="AH5448" i="1" a="1"/>
  <c r="AH5448" i="1" s="1"/>
  <c r="AH5449" i="1" a="1"/>
  <c r="AH5449" i="1" s="1"/>
  <c r="AH5450" i="1" a="1"/>
  <c r="AH5450" i="1" s="1"/>
  <c r="AH5451" i="1" a="1"/>
  <c r="AH5451" i="1" s="1"/>
  <c r="AH5452" i="1" a="1"/>
  <c r="AH5452" i="1" s="1"/>
  <c r="AH5453" i="1" a="1"/>
  <c r="AH5453" i="1" s="1"/>
  <c r="AH5454" i="1" a="1"/>
  <c r="AH5454" i="1" s="1"/>
  <c r="AH5455" i="1" a="1"/>
  <c r="AH5455" i="1" s="1"/>
  <c r="AH5456" i="1" a="1"/>
  <c r="AH5456" i="1" s="1"/>
  <c r="AH5457" i="1" a="1"/>
  <c r="AH5457" i="1" s="1"/>
  <c r="AH5458" i="1" a="1"/>
  <c r="AH5458" i="1" s="1"/>
  <c r="AH5459" i="1" a="1"/>
  <c r="AH5459" i="1" s="1"/>
  <c r="AH5460" i="1" a="1"/>
  <c r="AH5460" i="1" s="1"/>
  <c r="AH5461" i="1" a="1"/>
  <c r="AH5461" i="1" s="1"/>
  <c r="AH5462" i="1" a="1"/>
  <c r="AH5462" i="1" s="1"/>
  <c r="AH5463" i="1" a="1"/>
  <c r="AH5463" i="1" s="1"/>
  <c r="AH5464" i="1" a="1"/>
  <c r="AH5464" i="1" s="1"/>
  <c r="AH5465" i="1" a="1"/>
  <c r="AH5465" i="1"/>
  <c r="AH5466" i="1" a="1"/>
  <c r="AH5466" i="1" s="1"/>
  <c r="AH5467" i="1" a="1"/>
  <c r="AH5467" i="1" s="1"/>
  <c r="AH5468" i="1" a="1"/>
  <c r="AH5468" i="1" s="1"/>
  <c r="AH5469" i="1" a="1"/>
  <c r="AH5469" i="1" s="1"/>
  <c r="AH5470" i="1" a="1"/>
  <c r="AH5470" i="1" s="1"/>
  <c r="AH5471" i="1" a="1"/>
  <c r="AH5471" i="1" s="1"/>
  <c r="AH5472" i="1" a="1"/>
  <c r="AH5472" i="1" s="1"/>
  <c r="AH5473" i="1" a="1"/>
  <c r="AH5473" i="1" s="1"/>
  <c r="AH5474" i="1" a="1"/>
  <c r="AH5474" i="1" s="1"/>
  <c r="AH5475" i="1" a="1"/>
  <c r="AH5475" i="1" s="1"/>
  <c r="AH5476" i="1" a="1"/>
  <c r="AH5476" i="1" s="1"/>
  <c r="AH5477" i="1" a="1"/>
  <c r="AH5477" i="1" s="1"/>
  <c r="AH5478" i="1" a="1"/>
  <c r="AH5478" i="1" s="1"/>
  <c r="AH5479" i="1" a="1"/>
  <c r="AH5479" i="1" s="1"/>
  <c r="AH5480" i="1" a="1"/>
  <c r="AH5480" i="1" s="1"/>
  <c r="AH5481" i="1" a="1"/>
  <c r="AH5481" i="1" s="1"/>
  <c r="AH5482" i="1" a="1"/>
  <c r="AH5482" i="1" s="1"/>
  <c r="AH5483" i="1" a="1"/>
  <c r="AH5483" i="1" s="1"/>
  <c r="AH5484" i="1" a="1"/>
  <c r="AH5484" i="1" s="1"/>
  <c r="AH5485" i="1" a="1"/>
  <c r="AH5485" i="1" s="1"/>
  <c r="AH5486" i="1" a="1"/>
  <c r="AH5486" i="1" s="1"/>
  <c r="AH5487" i="1" a="1"/>
  <c r="AH5487" i="1" s="1"/>
  <c r="AH5488" i="1" a="1"/>
  <c r="AH5488" i="1" s="1"/>
  <c r="AH5489" i="1" a="1"/>
  <c r="AH5489" i="1" s="1"/>
  <c r="AH5490" i="1" a="1"/>
  <c r="AH5490" i="1" s="1"/>
  <c r="AH5491" i="1" a="1"/>
  <c r="AH5491" i="1" s="1"/>
  <c r="AH5492" i="1" a="1"/>
  <c r="AH5492" i="1"/>
  <c r="AH5493" i="1" a="1"/>
  <c r="AH5493" i="1" s="1"/>
  <c r="AH5494" i="1" a="1"/>
  <c r="AH5494" i="1" s="1"/>
  <c r="AH5495" i="1" a="1"/>
  <c r="AH5495" i="1" s="1"/>
  <c r="AH5496" i="1" a="1"/>
  <c r="AH5496" i="1" s="1"/>
  <c r="AH5497" i="1" a="1"/>
  <c r="AH5497" i="1" s="1"/>
  <c r="AH5498" i="1" a="1"/>
  <c r="AH5498" i="1" s="1"/>
  <c r="AH5499" i="1" a="1"/>
  <c r="AH5499" i="1" s="1"/>
  <c r="AH5500" i="1" a="1"/>
  <c r="AH5500" i="1" s="1"/>
  <c r="AH5501" i="1" a="1"/>
  <c r="AH5501" i="1" s="1"/>
  <c r="AH5502" i="1" a="1"/>
  <c r="AH5502" i="1" s="1"/>
  <c r="AH5503" i="1" a="1"/>
  <c r="AH5503" i="1" s="1"/>
  <c r="AH5504" i="1" a="1"/>
  <c r="AH5504" i="1" s="1"/>
  <c r="AH5505" i="1" a="1"/>
  <c r="AH5505" i="1" s="1"/>
  <c r="AH5506" i="1" a="1"/>
  <c r="AH5506" i="1" s="1"/>
  <c r="AH5507" i="1" a="1"/>
  <c r="AH5507" i="1" s="1"/>
  <c r="AH5508" i="1" a="1"/>
  <c r="AH5508" i="1" s="1"/>
  <c r="AH5509" i="1" a="1"/>
  <c r="AH5509" i="1" s="1"/>
  <c r="AH5510" i="1" a="1"/>
  <c r="AH5510" i="1" s="1"/>
  <c r="AH5511" i="1" a="1"/>
  <c r="AH5511" i="1" s="1"/>
  <c r="AH5512" i="1" a="1"/>
  <c r="AH5512" i="1" s="1"/>
  <c r="AH5513" i="1" a="1"/>
  <c r="AH5513" i="1" s="1"/>
  <c r="AH5514" i="1" a="1"/>
  <c r="AH5514" i="1" s="1"/>
  <c r="AH5515" i="1" a="1"/>
  <c r="AH5515" i="1" s="1"/>
  <c r="AH5516" i="1" a="1"/>
  <c r="AH5516" i="1" s="1"/>
  <c r="AH5517" i="1" a="1"/>
  <c r="AH5517" i="1" s="1"/>
  <c r="AH5518" i="1" a="1"/>
  <c r="AH5518" i="1" s="1"/>
  <c r="AH5519" i="1" a="1"/>
  <c r="AH5519" i="1" s="1"/>
  <c r="AH5520" i="1" a="1"/>
  <c r="AH5520" i="1" s="1"/>
  <c r="AH5521" i="1" a="1"/>
  <c r="AH5521" i="1" s="1"/>
  <c r="AH5522" i="1" a="1"/>
  <c r="AH5522" i="1" s="1"/>
  <c r="AH5523" i="1" a="1"/>
  <c r="AH5523" i="1" s="1"/>
  <c r="AH5524" i="1" a="1"/>
  <c r="AH5524" i="1" s="1"/>
  <c r="AH5525" i="1" a="1"/>
  <c r="AH5525" i="1" s="1"/>
  <c r="AH5526" i="1" a="1"/>
  <c r="AH5526" i="1" s="1"/>
  <c r="AH5527" i="1" a="1"/>
  <c r="AH5527" i="1" s="1"/>
  <c r="AH5528" i="1" a="1"/>
  <c r="AH5528" i="1" s="1"/>
  <c r="AH5529" i="1" a="1"/>
  <c r="AH5529" i="1" s="1"/>
  <c r="AH5530" i="1" a="1"/>
  <c r="AH5530" i="1" s="1"/>
  <c r="AH5531" i="1" a="1"/>
  <c r="AH5531" i="1" s="1"/>
  <c r="AH5532" i="1" a="1"/>
  <c r="AH5532" i="1" s="1"/>
  <c r="AH5533" i="1" a="1"/>
  <c r="AH5533" i="1" s="1"/>
  <c r="AH5534" i="1" a="1"/>
  <c r="AH5534" i="1" s="1"/>
  <c r="AH5535" i="1" a="1"/>
  <c r="AH5535" i="1" s="1"/>
  <c r="AH5536" i="1" a="1"/>
  <c r="AH5536" i="1" s="1"/>
  <c r="AH5537" i="1" a="1"/>
  <c r="AH5537" i="1" s="1"/>
  <c r="AH5538" i="1" a="1"/>
  <c r="AH5538" i="1" s="1"/>
  <c r="AH5539" i="1" a="1"/>
  <c r="AH5539" i="1" s="1"/>
  <c r="AH5540" i="1" a="1"/>
  <c r="AH5540" i="1" s="1"/>
  <c r="AH5541" i="1" a="1"/>
  <c r="AH5541" i="1" s="1"/>
  <c r="AH5542" i="1" a="1"/>
  <c r="AH5542" i="1" s="1"/>
  <c r="AH5543" i="1" a="1"/>
  <c r="AH5543" i="1" s="1"/>
  <c r="AH5544" i="1" a="1"/>
  <c r="AH5544" i="1" s="1"/>
  <c r="AH5545" i="1" a="1"/>
  <c r="AH5545" i="1" s="1"/>
  <c r="AH5546" i="1" a="1"/>
  <c r="AH5546" i="1" s="1"/>
  <c r="AH5547" i="1" a="1"/>
  <c r="AH5547" i="1" s="1"/>
  <c r="AH5548" i="1" a="1"/>
  <c r="AH5548" i="1" s="1"/>
  <c r="AH5549" i="1" a="1"/>
  <c r="AH5549" i="1" s="1"/>
  <c r="AH5550" i="1" a="1"/>
  <c r="AH5550" i="1" s="1"/>
  <c r="AH5551" i="1" a="1"/>
  <c r="AH5551" i="1" s="1"/>
  <c r="AH5552" i="1" a="1"/>
  <c r="AH5552" i="1" s="1"/>
  <c r="AH5553" i="1" a="1"/>
  <c r="AH5553" i="1" s="1"/>
  <c r="AH5554" i="1" a="1"/>
  <c r="AH5554" i="1" s="1"/>
  <c r="AH5555" i="1" a="1"/>
  <c r="AH5555" i="1" s="1"/>
  <c r="AH5556" i="1" a="1"/>
  <c r="AH5556" i="1" s="1"/>
  <c r="AH5557" i="1" a="1"/>
  <c r="AH5557" i="1" s="1"/>
  <c r="AH5558" i="1" a="1"/>
  <c r="AH5558" i="1" s="1"/>
  <c r="AH5559" i="1" a="1"/>
  <c r="AH5559" i="1" s="1"/>
  <c r="AH5560" i="1" a="1"/>
  <c r="AH5560" i="1" s="1"/>
  <c r="AH5561" i="1" a="1"/>
  <c r="AH5561" i="1" s="1"/>
  <c r="AH5562" i="1" a="1"/>
  <c r="AH5562" i="1" s="1"/>
  <c r="AH5563" i="1" a="1"/>
  <c r="AH5563" i="1" s="1"/>
  <c r="AH5564" i="1" a="1"/>
  <c r="AH5564" i="1" s="1"/>
  <c r="AH5565" i="1" a="1"/>
  <c r="AH5565" i="1" s="1"/>
  <c r="AH5566" i="1" a="1"/>
  <c r="AH5566" i="1" s="1"/>
  <c r="AH5567" i="1" a="1"/>
  <c r="AH5567" i="1" s="1"/>
  <c r="AH5568" i="1" a="1"/>
  <c r="AH5568" i="1" s="1"/>
  <c r="AH5569" i="1" a="1"/>
  <c r="AH5569" i="1" s="1"/>
  <c r="AH5570" i="1" a="1"/>
  <c r="AH5570" i="1" s="1"/>
  <c r="AH5571" i="1" a="1"/>
  <c r="AH5571" i="1" s="1"/>
  <c r="AH5572" i="1" a="1"/>
  <c r="AH5572" i="1" s="1"/>
  <c r="AH5573" i="1" a="1"/>
  <c r="AH5573" i="1" s="1"/>
  <c r="AH5574" i="1" a="1"/>
  <c r="AH5574" i="1" s="1"/>
  <c r="AH5575" i="1" a="1"/>
  <c r="AH5575" i="1" s="1"/>
  <c r="AH5576" i="1" a="1"/>
  <c r="AH5576" i="1" s="1"/>
  <c r="AH5577" i="1" a="1"/>
  <c r="AH5577" i="1" s="1"/>
  <c r="AH5578" i="1" a="1"/>
  <c r="AH5578" i="1" s="1"/>
  <c r="AH5579" i="1" a="1"/>
  <c r="AH5579" i="1" s="1"/>
  <c r="AH5580" i="1" a="1"/>
  <c r="AH5580" i="1" s="1"/>
  <c r="AH5581" i="1" a="1"/>
  <c r="AH5581" i="1" s="1"/>
  <c r="AH5582" i="1" a="1"/>
  <c r="AH5582" i="1" s="1"/>
  <c r="AH5583" i="1" a="1"/>
  <c r="AH5583" i="1" s="1"/>
  <c r="AH5584" i="1" a="1"/>
  <c r="AH5584" i="1" s="1"/>
  <c r="AH5585" i="1" a="1"/>
  <c r="AH5585" i="1" s="1"/>
  <c r="AH5586" i="1" a="1"/>
  <c r="AH5586" i="1" s="1"/>
  <c r="AH5587" i="1" a="1"/>
  <c r="AH5587" i="1" s="1"/>
  <c r="AH5588" i="1" a="1"/>
  <c r="AH5588" i="1" s="1"/>
  <c r="AH5589" i="1" a="1"/>
  <c r="AH5589" i="1" s="1"/>
  <c r="AH5590" i="1" a="1"/>
  <c r="AH5590" i="1" s="1"/>
  <c r="AH5591" i="1" a="1"/>
  <c r="AH5591" i="1" s="1"/>
  <c r="AH5592" i="1" a="1"/>
  <c r="AH5592" i="1" s="1"/>
  <c r="AH5593" i="1" a="1"/>
  <c r="AH5593" i="1" s="1"/>
  <c r="AH5594" i="1" a="1"/>
  <c r="AH5594" i="1" s="1"/>
  <c r="AH5595" i="1" a="1"/>
  <c r="AH5595" i="1" s="1"/>
  <c r="AH5596" i="1" a="1"/>
  <c r="AH5596" i="1" s="1"/>
  <c r="AH5597" i="1" a="1"/>
  <c r="AH5597" i="1" s="1"/>
  <c r="AH5598" i="1" a="1"/>
  <c r="AH5598" i="1" s="1"/>
  <c r="AH5599" i="1" a="1"/>
  <c r="AH5599" i="1" s="1"/>
  <c r="AH5600" i="1" a="1"/>
  <c r="AH5600" i="1" s="1"/>
  <c r="AH5601" i="1" a="1"/>
  <c r="AH5601" i="1" s="1"/>
  <c r="AH5602" i="1" a="1"/>
  <c r="AH5602" i="1" s="1"/>
  <c r="AH5603" i="1" a="1"/>
  <c r="AH5603" i="1" s="1"/>
  <c r="AH5604" i="1" a="1"/>
  <c r="AH5604" i="1" s="1"/>
  <c r="AH5605" i="1" a="1"/>
  <c r="AH5605" i="1" s="1"/>
  <c r="AH5606" i="1" a="1"/>
  <c r="AH5606" i="1" s="1"/>
  <c r="AH5607" i="1" a="1"/>
  <c r="AH5607" i="1" s="1"/>
  <c r="AH5608" i="1" a="1"/>
  <c r="AH5608" i="1" s="1"/>
  <c r="AH5609" i="1" a="1"/>
  <c r="AH5609" i="1" s="1"/>
  <c r="AH5610" i="1" a="1"/>
  <c r="AH5610" i="1" s="1"/>
  <c r="AH5611" i="1" a="1"/>
  <c r="AH5611" i="1" s="1"/>
  <c r="AH5612" i="1" a="1"/>
  <c r="AH5612" i="1" s="1"/>
  <c r="AH5613" i="1" a="1"/>
  <c r="AH5613" i="1" s="1"/>
  <c r="AH5614" i="1" a="1"/>
  <c r="AH5614" i="1" s="1"/>
  <c r="AH5615" i="1" a="1"/>
  <c r="AH5615" i="1" s="1"/>
  <c r="AH5616" i="1" a="1"/>
  <c r="AH5616" i="1" s="1"/>
  <c r="AH5617" i="1" a="1"/>
  <c r="AH5617" i="1" s="1"/>
  <c r="AH5618" i="1" a="1"/>
  <c r="AH5618" i="1" s="1"/>
  <c r="AH5619" i="1" a="1"/>
  <c r="AH5619" i="1" s="1"/>
  <c r="AH5620" i="1" a="1"/>
  <c r="AH5620" i="1" s="1"/>
  <c r="AH5621" i="1" a="1"/>
  <c r="AH5621" i="1" s="1"/>
  <c r="AH5622" i="1" a="1"/>
  <c r="AH5622" i="1" s="1"/>
  <c r="AH5623" i="1" a="1"/>
  <c r="AH5623" i="1" s="1"/>
  <c r="AH5624" i="1" a="1"/>
  <c r="AH5624" i="1" s="1"/>
  <c r="AH5625" i="1" a="1"/>
  <c r="AH5625" i="1" s="1"/>
  <c r="AH5626" i="1" a="1"/>
  <c r="AH5626" i="1" s="1"/>
  <c r="AH5627" i="1" a="1"/>
  <c r="AH5627" i="1" s="1"/>
  <c r="AH5628" i="1" a="1"/>
  <c r="AH5628" i="1" s="1"/>
  <c r="AH5629" i="1" a="1"/>
  <c r="AH5629" i="1" s="1"/>
  <c r="AH5630" i="1" a="1"/>
  <c r="AH5630" i="1" s="1"/>
  <c r="AH5631" i="1" a="1"/>
  <c r="AH5631" i="1" s="1"/>
  <c r="AH5632" i="1" a="1"/>
  <c r="AH5632" i="1" s="1"/>
  <c r="AH5633" i="1" a="1"/>
  <c r="AH5633" i="1" s="1"/>
  <c r="AH5634" i="1" a="1"/>
  <c r="AH5634" i="1" s="1"/>
  <c r="AH5635" i="1" a="1"/>
  <c r="AH5635" i="1" s="1"/>
  <c r="AH5636" i="1" a="1"/>
  <c r="AH5636" i="1" s="1"/>
  <c r="AH5637" i="1" a="1"/>
  <c r="AH5637" i="1" s="1"/>
  <c r="AH5638" i="1" a="1"/>
  <c r="AH5638" i="1" s="1"/>
  <c r="AH5639" i="1" a="1"/>
  <c r="AH5639" i="1" s="1"/>
  <c r="AH5640" i="1" a="1"/>
  <c r="AH5640" i="1" s="1"/>
  <c r="AH5641" i="1" a="1"/>
  <c r="AH5641" i="1" s="1"/>
  <c r="AH5642" i="1" a="1"/>
  <c r="AH5642" i="1" s="1"/>
  <c r="AH5643" i="1" a="1"/>
  <c r="AH5643" i="1" s="1"/>
  <c r="AH5644" i="1" a="1"/>
  <c r="AH5644" i="1" s="1"/>
  <c r="AH5645" i="1" a="1"/>
  <c r="AH5645" i="1" s="1"/>
  <c r="AH5646" i="1" a="1"/>
  <c r="AH5646" i="1" s="1"/>
  <c r="AH5647" i="1" a="1"/>
  <c r="AH5647" i="1" s="1"/>
  <c r="AH5648" i="1" a="1"/>
  <c r="AH5648" i="1" s="1"/>
  <c r="AH5649" i="1" a="1"/>
  <c r="AH5649" i="1" s="1"/>
  <c r="AH5650" i="1" a="1"/>
  <c r="AH5650" i="1" s="1"/>
  <c r="AH5651" i="1" a="1"/>
  <c r="AH5651" i="1" s="1"/>
  <c r="AH5652" i="1" a="1"/>
  <c r="AH5652" i="1" s="1"/>
  <c r="AH5653" i="1" a="1"/>
  <c r="AH5653" i="1" s="1"/>
  <c r="AH5654" i="1" a="1"/>
  <c r="AH5654" i="1" s="1"/>
  <c r="AH5655" i="1" a="1"/>
  <c r="AH5655" i="1" s="1"/>
  <c r="AH5656" i="1" a="1"/>
  <c r="AH5656" i="1" s="1"/>
  <c r="AH5657" i="1" a="1"/>
  <c r="AH5657" i="1" s="1"/>
  <c r="AH5658" i="1" a="1"/>
  <c r="AH5658" i="1" s="1"/>
  <c r="AH5659" i="1" a="1"/>
  <c r="AH5659" i="1" s="1"/>
  <c r="AH5660" i="1" a="1"/>
  <c r="AH5660" i="1" s="1"/>
  <c r="AH5661" i="1" a="1"/>
  <c r="AH5661" i="1" s="1"/>
  <c r="AH5662" i="1" a="1"/>
  <c r="AH5662" i="1" s="1"/>
  <c r="AH5663" i="1" a="1"/>
  <c r="AH5663" i="1" s="1"/>
  <c r="AH5664" i="1" a="1"/>
  <c r="AH5664" i="1" s="1"/>
  <c r="AH5665" i="1" a="1"/>
  <c r="AH5665" i="1" s="1"/>
  <c r="AH5666" i="1" a="1"/>
  <c r="AH5666" i="1" s="1"/>
  <c r="AH5667" i="1" a="1"/>
  <c r="AH5667" i="1" s="1"/>
  <c r="AH5668" i="1" a="1"/>
  <c r="AH5668" i="1" s="1"/>
  <c r="AH5669" i="1" a="1"/>
  <c r="AH5669" i="1" s="1"/>
  <c r="AH5670" i="1" a="1"/>
  <c r="AH5670" i="1" s="1"/>
  <c r="AH5671" i="1" a="1"/>
  <c r="AH5671" i="1" s="1"/>
  <c r="AH5672" i="1" a="1"/>
  <c r="AH5672" i="1" s="1"/>
  <c r="AH5673" i="1" a="1"/>
  <c r="AH5673" i="1" s="1"/>
  <c r="AH5674" i="1" a="1"/>
  <c r="AH5674" i="1" s="1"/>
  <c r="AH5675" i="1" a="1"/>
  <c r="AH5675" i="1" s="1"/>
  <c r="AH5676" i="1" a="1"/>
  <c r="AH5676" i="1" s="1"/>
  <c r="AH5677" i="1" a="1"/>
  <c r="AH5677" i="1" s="1"/>
  <c r="AH5678" i="1" a="1"/>
  <c r="AH5678" i="1" s="1"/>
  <c r="AH5679" i="1" a="1"/>
  <c r="AH5679" i="1" s="1"/>
  <c r="AH5680" i="1" a="1"/>
  <c r="AH5680" i="1" s="1"/>
  <c r="AH5681" i="1" a="1"/>
  <c r="AH5681" i="1" s="1"/>
  <c r="AH5682" i="1" a="1"/>
  <c r="AH5682" i="1" s="1"/>
  <c r="AH5683" i="1" a="1"/>
  <c r="AH5683" i="1" s="1"/>
  <c r="AH5684" i="1" a="1"/>
  <c r="AH5684" i="1" s="1"/>
  <c r="AH5685" i="1" a="1"/>
  <c r="AH5685" i="1" s="1"/>
  <c r="AH5686" i="1" a="1"/>
  <c r="AH5686" i="1" s="1"/>
  <c r="AH5687" i="1" a="1"/>
  <c r="AH5687" i="1" s="1"/>
  <c r="AH5688" i="1" a="1"/>
  <c r="AH5688" i="1" s="1"/>
  <c r="AH5689" i="1" a="1"/>
  <c r="AH5689" i="1" s="1"/>
  <c r="AH5690" i="1" a="1"/>
  <c r="AH5690" i="1" s="1"/>
  <c r="AH5691" i="1" a="1"/>
  <c r="AH5691" i="1" s="1"/>
  <c r="AH5692" i="1" a="1"/>
  <c r="AH5692" i="1" s="1"/>
  <c r="AH5693" i="1" a="1"/>
  <c r="AH5693" i="1" s="1"/>
  <c r="AH5694" i="1" a="1"/>
  <c r="AH5694" i="1" s="1"/>
  <c r="AH5695" i="1" a="1"/>
  <c r="AH5695" i="1" s="1"/>
  <c r="AH5696" i="1" a="1"/>
  <c r="AH5696" i="1" s="1"/>
  <c r="AH5697" i="1" a="1"/>
  <c r="AH5697" i="1" s="1"/>
  <c r="AH5698" i="1" a="1"/>
  <c r="AH5698" i="1" s="1"/>
  <c r="AH5699" i="1" a="1"/>
  <c r="AH5699" i="1" s="1"/>
  <c r="AH5700" i="1" a="1"/>
  <c r="AH5700" i="1" s="1"/>
  <c r="AH5701" i="1" a="1"/>
  <c r="AH5701" i="1" s="1"/>
  <c r="AH5702" i="1" a="1"/>
  <c r="AH5702" i="1" s="1"/>
  <c r="AH5703" i="1" a="1"/>
  <c r="AH5703" i="1" s="1"/>
  <c r="AH5704" i="1" a="1"/>
  <c r="AH5704" i="1" s="1"/>
  <c r="AH5705" i="1" a="1"/>
  <c r="AH5705" i="1" s="1"/>
  <c r="AH5706" i="1" a="1"/>
  <c r="AH5706" i="1" s="1"/>
  <c r="AH5707" i="1" a="1"/>
  <c r="AH5707" i="1" s="1"/>
  <c r="AH5708" i="1" a="1"/>
  <c r="AH5708" i="1" s="1"/>
  <c r="AH5709" i="1" a="1"/>
  <c r="AH5709" i="1" s="1"/>
  <c r="AH5710" i="1" a="1"/>
  <c r="AH5710" i="1" s="1"/>
  <c r="AH5711" i="1" a="1"/>
  <c r="AH5711" i="1" s="1"/>
  <c r="AH5712" i="1" a="1"/>
  <c r="AH5712" i="1" s="1"/>
  <c r="AH5713" i="1" a="1"/>
  <c r="AH5713" i="1" s="1"/>
  <c r="AH5714" i="1" a="1"/>
  <c r="AH5714" i="1" s="1"/>
  <c r="AH5715" i="1" a="1"/>
  <c r="AH5715" i="1" s="1"/>
  <c r="AH5716" i="1" a="1"/>
  <c r="AH5716" i="1" s="1"/>
  <c r="AH5717" i="1" a="1"/>
  <c r="AH5717" i="1" s="1"/>
  <c r="AH5718" i="1" a="1"/>
  <c r="AH5718" i="1" s="1"/>
  <c r="AH5719" i="1" a="1"/>
  <c r="AH5719" i="1" s="1"/>
  <c r="AH5720" i="1" a="1"/>
  <c r="AH5720" i="1" s="1"/>
  <c r="AH5721" i="1" a="1"/>
  <c r="AH5721" i="1" s="1"/>
  <c r="AH5722" i="1" a="1"/>
  <c r="AH5722" i="1" s="1"/>
  <c r="AH5723" i="1" a="1"/>
  <c r="AH5723" i="1" s="1"/>
  <c r="AH5724" i="1" a="1"/>
  <c r="AH5724" i="1" s="1"/>
  <c r="AH5725" i="1" a="1"/>
  <c r="AH5725" i="1" s="1"/>
  <c r="AH5726" i="1" a="1"/>
  <c r="AH5726" i="1" s="1"/>
  <c r="AH5727" i="1" a="1"/>
  <c r="AH5727" i="1" s="1"/>
  <c r="AH5728" i="1" a="1"/>
  <c r="AH5728" i="1" s="1"/>
  <c r="AH5729" i="1" a="1"/>
  <c r="AH5729" i="1" s="1"/>
  <c r="AH5730" i="1" a="1"/>
  <c r="AH5730" i="1" s="1"/>
  <c r="AH5731" i="1" a="1"/>
  <c r="AH5731" i="1" s="1"/>
  <c r="AH5732" i="1" a="1"/>
  <c r="AH5732" i="1" s="1"/>
  <c r="AH5733" i="1" a="1"/>
  <c r="AH5733" i="1" s="1"/>
  <c r="AH5734" i="1" a="1"/>
  <c r="AH5734" i="1" s="1"/>
  <c r="AH5735" i="1" a="1"/>
  <c r="AH5735" i="1" s="1"/>
  <c r="AH5736" i="1" a="1"/>
  <c r="AH5736" i="1" s="1"/>
  <c r="AH5737" i="1" a="1"/>
  <c r="AH5737" i="1" s="1"/>
  <c r="AH5738" i="1" a="1"/>
  <c r="AH5738" i="1" s="1"/>
  <c r="AH5739" i="1" a="1"/>
  <c r="AH5739" i="1" s="1"/>
  <c r="AH5740" i="1" a="1"/>
  <c r="AH5740" i="1" s="1"/>
  <c r="AH5741" i="1" a="1"/>
  <c r="AH5741" i="1" s="1"/>
  <c r="AH5742" i="1" a="1"/>
  <c r="AH5742" i="1" s="1"/>
  <c r="AH5743" i="1" a="1"/>
  <c r="AH5743" i="1" s="1"/>
  <c r="AH5744" i="1" a="1"/>
  <c r="AH5744" i="1" s="1"/>
  <c r="AH5745" i="1" a="1"/>
  <c r="AH5745" i="1" s="1"/>
  <c r="AH5746" i="1" a="1"/>
  <c r="AH5746" i="1" s="1"/>
  <c r="AH5747" i="1" a="1"/>
  <c r="AH5747" i="1" s="1"/>
  <c r="AH5748" i="1" a="1"/>
  <c r="AH5748" i="1" s="1"/>
  <c r="AH5749" i="1" a="1"/>
  <c r="AH5749" i="1" s="1"/>
  <c r="AH5750" i="1" a="1"/>
  <c r="AH5750" i="1" s="1"/>
  <c r="AH5751" i="1" a="1"/>
  <c r="AH5751" i="1" s="1"/>
  <c r="AH5752" i="1" a="1"/>
  <c r="AH5752" i="1" s="1"/>
  <c r="AH5753" i="1" a="1"/>
  <c r="AH5753" i="1" s="1"/>
  <c r="AH5754" i="1" a="1"/>
  <c r="AH5754" i="1" s="1"/>
  <c r="AH5755" i="1" a="1"/>
  <c r="AH5755" i="1" s="1"/>
  <c r="AH5756" i="1" a="1"/>
  <c r="AH5756" i="1" s="1"/>
  <c r="AH5757" i="1" a="1"/>
  <c r="AH5757" i="1" s="1"/>
  <c r="AH5758" i="1" a="1"/>
  <c r="AH5758" i="1" s="1"/>
  <c r="AH5759" i="1" a="1"/>
  <c r="AH5759" i="1" s="1"/>
  <c r="AH5760" i="1" a="1"/>
  <c r="AH5760" i="1" s="1"/>
  <c r="AH5761" i="1" a="1"/>
  <c r="AH5761" i="1" s="1"/>
  <c r="AH5762" i="1" a="1"/>
  <c r="AH5762" i="1" s="1"/>
  <c r="AH5763" i="1" a="1"/>
  <c r="AH5763" i="1" s="1"/>
  <c r="AH5764" i="1" a="1"/>
  <c r="AH5764" i="1" s="1"/>
  <c r="AH5765" i="1" a="1"/>
  <c r="AH5765" i="1" s="1"/>
  <c r="AH5766" i="1" a="1"/>
  <c r="AH5766" i="1" s="1"/>
  <c r="AH5767" i="1" a="1"/>
  <c r="AH5767" i="1" s="1"/>
  <c r="AH5768" i="1" a="1"/>
  <c r="AH5768" i="1" s="1"/>
  <c r="AH5769" i="1" a="1"/>
  <c r="AH5769" i="1" s="1"/>
  <c r="AH5770" i="1" a="1"/>
  <c r="AH5770" i="1" s="1"/>
  <c r="AH5771" i="1" a="1"/>
  <c r="AH5771" i="1" s="1"/>
  <c r="AH5772" i="1" a="1"/>
  <c r="AH5772" i="1" s="1"/>
  <c r="AH5773" i="1" a="1"/>
  <c r="AH5773" i="1" s="1"/>
  <c r="AH5774" i="1" a="1"/>
  <c r="AH5774" i="1" s="1"/>
  <c r="AH5775" i="1" a="1"/>
  <c r="AH5775" i="1" s="1"/>
  <c r="AH5776" i="1" a="1"/>
  <c r="AH5776" i="1" s="1"/>
  <c r="AH5777" i="1" a="1"/>
  <c r="AH5777" i="1" s="1"/>
  <c r="AH5778" i="1" a="1"/>
  <c r="AH5778" i="1" s="1"/>
  <c r="AH5779" i="1" a="1"/>
  <c r="AH5779" i="1" s="1"/>
  <c r="AH5780" i="1" a="1"/>
  <c r="AH5780" i="1" s="1"/>
  <c r="AH5781" i="1" a="1"/>
  <c r="AH5781" i="1" s="1"/>
  <c r="AH5782" i="1" a="1"/>
  <c r="AH5782" i="1" s="1"/>
  <c r="AH5783" i="1" a="1"/>
  <c r="AH5783" i="1" s="1"/>
  <c r="AH5784" i="1" a="1"/>
  <c r="AH5784" i="1" s="1"/>
  <c r="AH5785" i="1" a="1"/>
  <c r="AH5785" i="1" s="1"/>
  <c r="AH5786" i="1" a="1"/>
  <c r="AH5786" i="1" s="1"/>
  <c r="AH5787" i="1" a="1"/>
  <c r="AH5787" i="1" s="1"/>
  <c r="AH5788" i="1" a="1"/>
  <c r="AH5788" i="1" s="1"/>
  <c r="AH5789" i="1" a="1"/>
  <c r="AH5789" i="1" s="1"/>
  <c r="AH5790" i="1" a="1"/>
  <c r="AH5790" i="1" s="1"/>
  <c r="AH5791" i="1" a="1"/>
  <c r="AH5791" i="1" s="1"/>
  <c r="AH5792" i="1" a="1"/>
  <c r="AH5792" i="1"/>
  <c r="AH5793" i="1" a="1"/>
  <c r="AH5793" i="1" s="1"/>
  <c r="AH5794" i="1" a="1"/>
  <c r="AH5794" i="1" s="1"/>
  <c r="AH5795" i="1" a="1"/>
  <c r="AH5795" i="1" s="1"/>
  <c r="AH5796" i="1" a="1"/>
  <c r="AH5796" i="1" s="1"/>
  <c r="AH5797" i="1" a="1"/>
  <c r="AH5797" i="1" s="1"/>
  <c r="AH5798" i="1" a="1"/>
  <c r="AH5798" i="1" s="1"/>
  <c r="AH5799" i="1" a="1"/>
  <c r="AH5799" i="1" s="1"/>
  <c r="AH5800" i="1" a="1"/>
  <c r="AH5800" i="1" s="1"/>
  <c r="AH5801" i="1" a="1"/>
  <c r="AH5801" i="1" s="1"/>
  <c r="AH5802" i="1" a="1"/>
  <c r="AH5802" i="1" s="1"/>
  <c r="AH5803" i="1" a="1"/>
  <c r="AH5803" i="1" s="1"/>
  <c r="AH5804" i="1" a="1"/>
  <c r="AH5804" i="1" s="1"/>
  <c r="AH5805" i="1" a="1"/>
  <c r="AH5805" i="1" s="1"/>
  <c r="AH5806" i="1" a="1"/>
  <c r="AH5806" i="1" s="1"/>
  <c r="AH5807" i="1" a="1"/>
  <c r="AH5807" i="1" s="1"/>
  <c r="AH5808" i="1" a="1"/>
  <c r="AH5808" i="1" s="1"/>
  <c r="AH5809" i="1" a="1"/>
  <c r="AH5809" i="1" s="1"/>
  <c r="AH5810" i="1" a="1"/>
  <c r="AH5810" i="1" s="1"/>
  <c r="AH5811" i="1" a="1"/>
  <c r="AH5811" i="1" s="1"/>
  <c r="AH5812" i="1" a="1"/>
  <c r="AH5812" i="1" s="1"/>
  <c r="AH5813" i="1" a="1"/>
  <c r="AH5813" i="1" s="1"/>
  <c r="AH5814" i="1" a="1"/>
  <c r="AH5814" i="1" s="1"/>
  <c r="AH5815" i="1" a="1"/>
  <c r="AH5815" i="1" s="1"/>
  <c r="AH5816" i="1" a="1"/>
  <c r="AH5816" i="1" s="1"/>
  <c r="AH5817" i="1" a="1"/>
  <c r="AH5817" i="1" s="1"/>
  <c r="AH5818" i="1" a="1"/>
  <c r="AH5818" i="1" s="1"/>
  <c r="AH5819" i="1" a="1"/>
  <c r="AH5819" i="1" s="1"/>
  <c r="AH5820" i="1" a="1"/>
  <c r="AH5820" i="1" s="1"/>
  <c r="AH5821" i="1" a="1"/>
  <c r="AH5821" i="1" s="1"/>
  <c r="AH5822" i="1" a="1"/>
  <c r="AH5822" i="1" s="1"/>
  <c r="AH5823" i="1" a="1"/>
  <c r="AH5823" i="1" s="1"/>
  <c r="AH5824" i="1" a="1"/>
  <c r="AH5824" i="1" s="1"/>
  <c r="AH5825" i="1" a="1"/>
  <c r="AH5825" i="1" s="1"/>
  <c r="AH5826" i="1" a="1"/>
  <c r="AH5826" i="1" s="1"/>
  <c r="AH5827" i="1" a="1"/>
  <c r="AH5827" i="1" s="1"/>
  <c r="AH5828" i="1" a="1"/>
  <c r="AH5828" i="1" s="1"/>
  <c r="AH5829" i="1" a="1"/>
  <c r="AH5829" i="1" s="1"/>
  <c r="AH5830" i="1" a="1"/>
  <c r="AH5830" i="1" s="1"/>
  <c r="AH5831" i="1" a="1"/>
  <c r="AH5831" i="1" s="1"/>
  <c r="AH5832" i="1" a="1"/>
  <c r="AH5832" i="1" s="1"/>
  <c r="AH5833" i="1" a="1"/>
  <c r="AH5833" i="1" s="1"/>
  <c r="AH5834" i="1" a="1"/>
  <c r="AH5834" i="1" s="1"/>
  <c r="AH5835" i="1" a="1"/>
  <c r="AH5835" i="1" s="1"/>
  <c r="AH5836" i="1" a="1"/>
  <c r="AH5836" i="1" s="1"/>
  <c r="AH5837" i="1" a="1"/>
  <c r="AH5837" i="1" s="1"/>
  <c r="AH5838" i="1" a="1"/>
  <c r="AH5838" i="1" s="1"/>
  <c r="AH5839" i="1" a="1"/>
  <c r="AH5839" i="1" s="1"/>
  <c r="AH5840" i="1" a="1"/>
  <c r="AH5840" i="1" s="1"/>
  <c r="AH5841" i="1" a="1"/>
  <c r="AH5841" i="1" s="1"/>
  <c r="AH5842" i="1" a="1"/>
  <c r="AH5842" i="1" s="1"/>
  <c r="AH5843" i="1" a="1"/>
  <c r="AH5843" i="1" s="1"/>
  <c r="AH5844" i="1" a="1"/>
  <c r="AH5844" i="1" s="1"/>
  <c r="AH5845" i="1" a="1"/>
  <c r="AH5845" i="1" s="1"/>
  <c r="AH5846" i="1" a="1"/>
  <c r="AH5846" i="1" s="1"/>
  <c r="AH5847" i="1" a="1"/>
  <c r="AH5847" i="1" s="1"/>
  <c r="AH5848" i="1" a="1"/>
  <c r="AH5848" i="1" s="1"/>
  <c r="AH5849" i="1" a="1"/>
  <c r="AH5849" i="1" s="1"/>
  <c r="AH5850" i="1" a="1"/>
  <c r="AH5850" i="1" s="1"/>
  <c r="AH5851" i="1" a="1"/>
  <c r="AH5851" i="1" s="1"/>
  <c r="AH5852" i="1" a="1"/>
  <c r="AH5852" i="1" s="1"/>
  <c r="AH5853" i="1" a="1"/>
  <c r="AH5853" i="1" s="1"/>
  <c r="AH5854" i="1" a="1"/>
  <c r="AH5854" i="1" s="1"/>
  <c r="AH5855" i="1" a="1"/>
  <c r="AH5855" i="1" s="1"/>
  <c r="AH5856" i="1" a="1"/>
  <c r="AH5856" i="1" s="1"/>
  <c r="AH5857" i="1" a="1"/>
  <c r="AH5857" i="1" s="1"/>
  <c r="AH5858" i="1" a="1"/>
  <c r="AH5858" i="1" s="1"/>
  <c r="AH5859" i="1" a="1"/>
  <c r="AH5859" i="1" s="1"/>
  <c r="AH5860" i="1" a="1"/>
  <c r="AH5860" i="1" s="1"/>
  <c r="AH5861" i="1" a="1"/>
  <c r="AH5861" i="1" s="1"/>
  <c r="AH5862" i="1" a="1"/>
  <c r="AH5862" i="1" s="1"/>
  <c r="AH5863" i="1" a="1"/>
  <c r="AH5863" i="1" s="1"/>
  <c r="AH5864" i="1" a="1"/>
  <c r="AH5864" i="1" s="1"/>
  <c r="AH5865" i="1" a="1"/>
  <c r="AH5865" i="1" s="1"/>
  <c r="AH5866" i="1" a="1"/>
  <c r="AH5866" i="1" s="1"/>
  <c r="AH5867" i="1" a="1"/>
  <c r="AH5867" i="1" s="1"/>
  <c r="AH5868" i="1" a="1"/>
  <c r="AH5868" i="1" s="1"/>
  <c r="AH5869" i="1" a="1"/>
  <c r="AH5869" i="1" s="1"/>
  <c r="AH5870" i="1" a="1"/>
  <c r="AH5870" i="1" s="1"/>
  <c r="AH5871" i="1" a="1"/>
  <c r="AH5871" i="1" s="1"/>
  <c r="AH5872" i="1" a="1"/>
  <c r="AH5872" i="1" s="1"/>
  <c r="AH5873" i="1" a="1"/>
  <c r="AH5873" i="1" s="1"/>
  <c r="AH5874" i="1" a="1"/>
  <c r="AH5874" i="1" s="1"/>
  <c r="AH5875" i="1" a="1"/>
  <c r="AH5875" i="1" s="1"/>
  <c r="AH5876" i="1" a="1"/>
  <c r="AH5876" i="1" s="1"/>
  <c r="AH5877" i="1" a="1"/>
  <c r="AH5877" i="1" s="1"/>
  <c r="AH5878" i="1" a="1"/>
  <c r="AH5878" i="1" s="1"/>
  <c r="AH5879" i="1" a="1"/>
  <c r="AH5879" i="1" s="1"/>
  <c r="AH5880" i="1" a="1"/>
  <c r="AH5880" i="1" s="1"/>
  <c r="AH5881" i="1" a="1"/>
  <c r="AH5881" i="1" s="1"/>
  <c r="AH5882" i="1" a="1"/>
  <c r="AH5882" i="1" s="1"/>
  <c r="AH5883" i="1" a="1"/>
  <c r="AH5883" i="1" s="1"/>
  <c r="AH5884" i="1" a="1"/>
  <c r="AH5884" i="1" s="1"/>
  <c r="AH5885" i="1" a="1"/>
  <c r="AH5885" i="1" s="1"/>
  <c r="AH5886" i="1" a="1"/>
  <c r="AH5886" i="1" s="1"/>
  <c r="AH5887" i="1" a="1"/>
  <c r="AH5887" i="1" s="1"/>
  <c r="AH5888" i="1" a="1"/>
  <c r="AH5888" i="1" s="1"/>
  <c r="AH5889" i="1" a="1"/>
  <c r="AH5889" i="1" s="1"/>
  <c r="AH5890" i="1" a="1"/>
  <c r="AH5890" i="1" s="1"/>
  <c r="AH5891" i="1" a="1"/>
  <c r="AH5891" i="1" s="1"/>
  <c r="AH5892" i="1" a="1"/>
  <c r="AH5892" i="1" s="1"/>
  <c r="AH5893" i="1" a="1"/>
  <c r="AH5893" i="1" s="1"/>
  <c r="AH5894" i="1" a="1"/>
  <c r="AH5894" i="1" s="1"/>
  <c r="AH5895" i="1" a="1"/>
  <c r="AH5895" i="1" s="1"/>
  <c r="AH5896" i="1" a="1"/>
  <c r="AH5896" i="1" s="1"/>
  <c r="AH5897" i="1" a="1"/>
  <c r="AH5897" i="1" s="1"/>
  <c r="AH5898" i="1" a="1"/>
  <c r="AH5898" i="1" s="1"/>
  <c r="AH5899" i="1" a="1"/>
  <c r="AH5899" i="1" s="1"/>
  <c r="AH5900" i="1" a="1"/>
  <c r="AH5900" i="1" s="1"/>
  <c r="AH5901" i="1" a="1"/>
  <c r="AH5901" i="1" s="1"/>
  <c r="AH5902" i="1" a="1"/>
  <c r="AH5902" i="1" s="1"/>
  <c r="AH5903" i="1" a="1"/>
  <c r="AH5903" i="1" s="1"/>
  <c r="AH5904" i="1" a="1"/>
  <c r="AH5904" i="1" s="1"/>
  <c r="AH5905" i="1" a="1"/>
  <c r="AH5905" i="1" s="1"/>
  <c r="AH5906" i="1" a="1"/>
  <c r="AH5906" i="1" s="1"/>
  <c r="AH5907" i="1" a="1"/>
  <c r="AH5907" i="1" s="1"/>
  <c r="AH5908" i="1" a="1"/>
  <c r="AH5908" i="1" s="1"/>
  <c r="AH5909" i="1" a="1"/>
  <c r="AH5909" i="1" s="1"/>
  <c r="AH5910" i="1" a="1"/>
  <c r="AH5910" i="1" s="1"/>
  <c r="AH5911" i="1" a="1"/>
  <c r="AH5911" i="1" s="1"/>
  <c r="AH5912" i="1" a="1"/>
  <c r="AH5912" i="1" s="1"/>
  <c r="AH5913" i="1" a="1"/>
  <c r="AH5913" i="1" s="1"/>
  <c r="AH5914" i="1" a="1"/>
  <c r="AH5914" i="1" s="1"/>
  <c r="AH5915" i="1" a="1"/>
  <c r="AH5915" i="1" s="1"/>
  <c r="AH5916" i="1" a="1"/>
  <c r="AH5916" i="1" s="1"/>
  <c r="AH5917" i="1" a="1"/>
  <c r="AH5917" i="1" s="1"/>
  <c r="AH5918" i="1" a="1"/>
  <c r="AH5918" i="1" s="1"/>
  <c r="AH5919" i="1" a="1"/>
  <c r="AH5919" i="1" s="1"/>
  <c r="AH5920" i="1" a="1"/>
  <c r="AH5920" i="1" s="1"/>
  <c r="AH5921" i="1" a="1"/>
  <c r="AH5921" i="1"/>
  <c r="AH5922" i="1" a="1"/>
  <c r="AH5922" i="1" s="1"/>
  <c r="AH5923" i="1" a="1"/>
  <c r="AH5923" i="1" s="1"/>
  <c r="AH5924" i="1" a="1"/>
  <c r="AH5924" i="1" s="1"/>
  <c r="AH5925" i="1" a="1"/>
  <c r="AH5925" i="1" s="1"/>
  <c r="AH5926" i="1" a="1"/>
  <c r="AH5926" i="1" s="1"/>
  <c r="AH5927" i="1" a="1"/>
  <c r="AH5927" i="1" s="1"/>
  <c r="AH5928" i="1" a="1"/>
  <c r="AH5928" i="1" s="1"/>
  <c r="AH5929" i="1" a="1"/>
  <c r="AH5929" i="1" s="1"/>
  <c r="AH5930" i="1" a="1"/>
  <c r="AH5930" i="1" s="1"/>
  <c r="AH5931" i="1" a="1"/>
  <c r="AH5931" i="1" s="1"/>
  <c r="AH5932" i="1" a="1"/>
  <c r="AH5932" i="1" s="1"/>
  <c r="AH5933" i="1" a="1"/>
  <c r="AH5933" i="1" s="1"/>
  <c r="AH5934" i="1" a="1"/>
  <c r="AH5934" i="1" s="1"/>
  <c r="AH5935" i="1" a="1"/>
  <c r="AH5935" i="1" s="1"/>
  <c r="AH5936" i="1" a="1"/>
  <c r="AH5936" i="1" s="1"/>
  <c r="AH5937" i="1" a="1"/>
  <c r="AH5937" i="1" s="1"/>
  <c r="AH5938" i="1" a="1"/>
  <c r="AH5938" i="1" s="1"/>
  <c r="AH5939" i="1" a="1"/>
  <c r="AH5939" i="1" s="1"/>
  <c r="AH5940" i="1" a="1"/>
  <c r="AH5940" i="1" s="1"/>
  <c r="AH5941" i="1" a="1"/>
  <c r="AH5941" i="1" s="1"/>
  <c r="AH5942" i="1" a="1"/>
  <c r="AH5942" i="1" s="1"/>
  <c r="AH5943" i="1" a="1"/>
  <c r="AH5943" i="1" s="1"/>
  <c r="AH5944" i="1" a="1"/>
  <c r="AH5944" i="1" s="1"/>
  <c r="AH5945" i="1" a="1"/>
  <c r="AH5945" i="1" s="1"/>
  <c r="AH5946" i="1" a="1"/>
  <c r="AH5946" i="1" s="1"/>
  <c r="AH5947" i="1" a="1"/>
  <c r="AH5947" i="1" s="1"/>
  <c r="AH5948" i="1" a="1"/>
  <c r="AH5948" i="1" s="1"/>
  <c r="AH5949" i="1" a="1"/>
  <c r="AH5949" i="1" s="1"/>
  <c r="AH5950" i="1" a="1"/>
  <c r="AH5950" i="1" s="1"/>
  <c r="AH5951" i="1" a="1"/>
  <c r="AH5951" i="1" s="1"/>
  <c r="AH5952" i="1" a="1"/>
  <c r="AH5952" i="1" s="1"/>
  <c r="AH5953" i="1" a="1"/>
  <c r="AH5953" i="1" s="1"/>
  <c r="AH5954" i="1" a="1"/>
  <c r="AH5954" i="1" s="1"/>
  <c r="AH5955" i="1" a="1"/>
  <c r="AH5955" i="1" s="1"/>
  <c r="AH5956" i="1" a="1"/>
  <c r="AH5956" i="1" s="1"/>
  <c r="AH5957" i="1" a="1"/>
  <c r="AH5957" i="1" s="1"/>
  <c r="AH5958" i="1" a="1"/>
  <c r="AH5958" i="1" s="1"/>
  <c r="AH5959" i="1" a="1"/>
  <c r="AH5959" i="1" s="1"/>
  <c r="AH5960" i="1" a="1"/>
  <c r="AH5960" i="1" s="1"/>
  <c r="AH5961" i="1" a="1"/>
  <c r="AH5961" i="1" s="1"/>
  <c r="AH5962" i="1" a="1"/>
  <c r="AH5962" i="1" s="1"/>
  <c r="AH5963" i="1" a="1"/>
  <c r="AH5963" i="1" s="1"/>
  <c r="AH5964" i="1" a="1"/>
  <c r="AH5964" i="1" s="1"/>
  <c r="AH5965" i="1" a="1"/>
  <c r="AH5965" i="1" s="1"/>
  <c r="AH5966" i="1" a="1"/>
  <c r="AH5966" i="1" s="1"/>
  <c r="AH5967" i="1" a="1"/>
  <c r="AH5967" i="1" s="1"/>
  <c r="AH5968" i="1" a="1"/>
  <c r="AH5968" i="1" s="1"/>
  <c r="AH5969" i="1" a="1"/>
  <c r="AH5969" i="1" s="1"/>
  <c r="AH5970" i="1" a="1"/>
  <c r="AH5970" i="1" s="1"/>
  <c r="AH5971" i="1" a="1"/>
  <c r="AH5971" i="1" s="1"/>
  <c r="AH5972" i="1" a="1"/>
  <c r="AH5972" i="1" s="1"/>
  <c r="AH5973" i="1" a="1"/>
  <c r="AH5973" i="1" s="1"/>
  <c r="AH5974" i="1" a="1"/>
  <c r="AH5974" i="1" s="1"/>
  <c r="AH5975" i="1" a="1"/>
  <c r="AH5975" i="1" s="1"/>
  <c r="AH5976" i="1" a="1"/>
  <c r="AH5976" i="1" s="1"/>
  <c r="AH5977" i="1" a="1"/>
  <c r="AH5977" i="1" s="1"/>
  <c r="AH5978" i="1" a="1"/>
  <c r="AH5978" i="1" s="1"/>
  <c r="AH5979" i="1" a="1"/>
  <c r="AH5979" i="1" s="1"/>
  <c r="AH5980" i="1" a="1"/>
  <c r="AH5980" i="1" s="1"/>
  <c r="AH5981" i="1" a="1"/>
  <c r="AH5981" i="1" s="1"/>
  <c r="AH5982" i="1" a="1"/>
  <c r="AH5982" i="1" s="1"/>
  <c r="AH5983" i="1" a="1"/>
  <c r="AH5983" i="1" s="1"/>
  <c r="AH5984" i="1" a="1"/>
  <c r="AH5984" i="1" s="1"/>
  <c r="AH5985" i="1" a="1"/>
  <c r="AH5985" i="1" s="1"/>
  <c r="AH5986" i="1" a="1"/>
  <c r="AH5986" i="1" s="1"/>
  <c r="AH5987" i="1" a="1"/>
  <c r="AH5987" i="1" s="1"/>
  <c r="AH5988" i="1" a="1"/>
  <c r="AH5988" i="1" s="1"/>
  <c r="AH5989" i="1" a="1"/>
  <c r="AH5989" i="1" s="1"/>
  <c r="AH5990" i="1" a="1"/>
  <c r="AH5990" i="1" s="1"/>
  <c r="AH5991" i="1" a="1"/>
  <c r="AH5991" i="1" s="1"/>
  <c r="AH5992" i="1" a="1"/>
  <c r="AH5992" i="1" s="1"/>
  <c r="AH5993" i="1" a="1"/>
  <c r="AH5993" i="1" s="1"/>
  <c r="AH5994" i="1" a="1"/>
  <c r="AH5994" i="1" s="1"/>
  <c r="AH5995" i="1" a="1"/>
  <c r="AH5995" i="1"/>
  <c r="AH5996" i="1" a="1"/>
  <c r="AH5996" i="1" s="1"/>
  <c r="AH5997" i="1" a="1"/>
  <c r="AH5997" i="1" s="1"/>
  <c r="AH5998" i="1" a="1"/>
  <c r="AH5998" i="1" s="1"/>
  <c r="AH5999" i="1" a="1"/>
  <c r="AH5999" i="1" s="1"/>
  <c r="AH6000" i="1" a="1"/>
  <c r="AH6000" i="1" s="1"/>
  <c r="AH6001" i="1" a="1"/>
  <c r="AH6001" i="1" s="1"/>
  <c r="AH6002" i="1" a="1"/>
  <c r="AH6002" i="1" s="1"/>
  <c r="AH6003" i="1" a="1"/>
  <c r="AH6003" i="1" s="1"/>
  <c r="AH6004" i="1" a="1"/>
  <c r="AH6004" i="1" s="1"/>
  <c r="AH6005" i="1" a="1"/>
  <c r="AH6005" i="1" s="1"/>
  <c r="AH6006" i="1" a="1"/>
  <c r="AH6006" i="1" s="1"/>
  <c r="AH6007" i="1" a="1"/>
  <c r="AH6007" i="1" s="1"/>
  <c r="AH6008" i="1" a="1"/>
  <c r="AH6008" i="1" s="1"/>
  <c r="AH6009" i="1" a="1"/>
  <c r="AH6009" i="1" s="1"/>
  <c r="AH6010" i="1" a="1"/>
  <c r="AH6010" i="1" s="1"/>
  <c r="AH6011" i="1" a="1"/>
  <c r="AH6011" i="1" s="1"/>
  <c r="AH6012" i="1" a="1"/>
  <c r="AH6012" i="1" s="1"/>
  <c r="AH6013" i="1" a="1"/>
  <c r="AH6013" i="1" s="1"/>
  <c r="AH6014" i="1" a="1"/>
  <c r="AH6014" i="1" s="1"/>
  <c r="AH6015" i="1" a="1"/>
  <c r="AH6015" i="1" s="1"/>
  <c r="AH6016" i="1" a="1"/>
  <c r="AH6016" i="1" s="1"/>
  <c r="AH6017" i="1" a="1"/>
  <c r="AH6017" i="1" s="1"/>
  <c r="AH6018" i="1" a="1"/>
  <c r="AH6018" i="1" s="1"/>
  <c r="AH6019" i="1" a="1"/>
  <c r="AH6019" i="1" s="1"/>
  <c r="AH6020" i="1" a="1"/>
  <c r="AH6020" i="1" s="1"/>
  <c r="AH6021" i="1" a="1"/>
  <c r="AH6021" i="1" s="1"/>
  <c r="AH6022" i="1" a="1"/>
  <c r="AH6022" i="1" s="1"/>
  <c r="AH6023" i="1" a="1"/>
  <c r="AH6023" i="1" s="1"/>
  <c r="AH6024" i="1" a="1"/>
  <c r="AH6024" i="1" s="1"/>
  <c r="AH6025" i="1" a="1"/>
  <c r="AH6025" i="1" s="1"/>
  <c r="AH6026" i="1" a="1"/>
  <c r="AH6026" i="1" s="1"/>
  <c r="AH6027" i="1" a="1"/>
  <c r="AH6027" i="1" s="1"/>
  <c r="AH6028" i="1" a="1"/>
  <c r="AH6028" i="1" s="1"/>
  <c r="AH6029" i="1" a="1"/>
  <c r="AH6029" i="1" s="1"/>
  <c r="AH6030" i="1" a="1"/>
  <c r="AH6030" i="1" s="1"/>
  <c r="AH6031" i="1" a="1"/>
  <c r="AH6031" i="1" s="1"/>
  <c r="AH6032" i="1" a="1"/>
  <c r="AH6032" i="1" s="1"/>
  <c r="AH6033" i="1" a="1"/>
  <c r="AH6033" i="1" s="1"/>
  <c r="AH6034" i="1" a="1"/>
  <c r="AH6034" i="1" s="1"/>
  <c r="AH6035" i="1" a="1"/>
  <c r="AH6035" i="1" s="1"/>
  <c r="AH6036" i="1" a="1"/>
  <c r="AH6036" i="1" s="1"/>
  <c r="AH6037" i="1" a="1"/>
  <c r="AH6037" i="1" s="1"/>
  <c r="AH6038" i="1" a="1"/>
  <c r="AH6038" i="1" s="1"/>
  <c r="AH6039" i="1" a="1"/>
  <c r="AH6039" i="1" s="1"/>
  <c r="AH6040" i="1" a="1"/>
  <c r="AH6040" i="1" s="1"/>
  <c r="AH6041" i="1" a="1"/>
  <c r="AH6041" i="1" s="1"/>
  <c r="AH6042" i="1" a="1"/>
  <c r="AH6042" i="1" s="1"/>
  <c r="AH6043" i="1" a="1"/>
  <c r="AH6043" i="1" s="1"/>
  <c r="AH6044" i="1" a="1"/>
  <c r="AH6044" i="1" s="1"/>
  <c r="AH6045" i="1" a="1"/>
  <c r="AH6045" i="1" s="1"/>
  <c r="AH6046" i="1" a="1"/>
  <c r="AH6046" i="1" s="1"/>
  <c r="AH6047" i="1" a="1"/>
  <c r="AH6047" i="1" s="1"/>
  <c r="AH6048" i="1" a="1"/>
  <c r="AH6048" i="1" s="1"/>
  <c r="AH6049" i="1" a="1"/>
  <c r="AH6049" i="1" s="1"/>
  <c r="AH6050" i="1" a="1"/>
  <c r="AH6050" i="1" s="1"/>
  <c r="AH6051" i="1" a="1"/>
  <c r="AH6051" i="1" s="1"/>
  <c r="AH6052" i="1" a="1"/>
  <c r="AH6052" i="1" s="1"/>
  <c r="AH6053" i="1" a="1"/>
  <c r="AH6053" i="1" s="1"/>
  <c r="AH6054" i="1" a="1"/>
  <c r="AH6054" i="1" s="1"/>
  <c r="AH6055" i="1" a="1"/>
  <c r="AH6055" i="1" s="1"/>
  <c r="AH6056" i="1" a="1"/>
  <c r="AH6056" i="1" s="1"/>
  <c r="AH6057" i="1" a="1"/>
  <c r="AH6057" i="1" s="1"/>
  <c r="AH6058" i="1" a="1"/>
  <c r="AH6058" i="1" s="1"/>
  <c r="AH6059" i="1" a="1"/>
  <c r="AH6059" i="1" s="1"/>
  <c r="AH6060" i="1" a="1"/>
  <c r="AH6060" i="1" s="1"/>
  <c r="AH6061" i="1" a="1"/>
  <c r="AH6061" i="1" s="1"/>
  <c r="AH6062" i="1" a="1"/>
  <c r="AH6062" i="1" s="1"/>
  <c r="AH6063" i="1" a="1"/>
  <c r="AH6063" i="1" s="1"/>
  <c r="AH6064" i="1" a="1"/>
  <c r="AH6064" i="1" s="1"/>
  <c r="AH6065" i="1" a="1"/>
  <c r="AH6065" i="1" s="1"/>
  <c r="AH6066" i="1" a="1"/>
  <c r="AH6066" i="1" s="1"/>
  <c r="AH6067" i="1" a="1"/>
  <c r="AH6067" i="1" s="1"/>
  <c r="AH6068" i="1" a="1"/>
  <c r="AH6068" i="1" s="1"/>
  <c r="AH6069" i="1" a="1"/>
  <c r="AH6069" i="1" s="1"/>
  <c r="AH6070" i="1" a="1"/>
  <c r="AH6070" i="1" s="1"/>
  <c r="AH6071" i="1" a="1"/>
  <c r="AH6071" i="1" s="1"/>
  <c r="AH6072" i="1" a="1"/>
  <c r="AH6072" i="1" s="1"/>
  <c r="AH6073" i="1" a="1"/>
  <c r="AH6073" i="1" s="1"/>
  <c r="AH6074" i="1" a="1"/>
  <c r="AH6074" i="1" s="1"/>
  <c r="AH6075" i="1" a="1"/>
  <c r="AH6075" i="1" s="1"/>
  <c r="AH6076" i="1" a="1"/>
  <c r="AH6076" i="1" s="1"/>
  <c r="AH6077" i="1" a="1"/>
  <c r="AH6077" i="1" s="1"/>
  <c r="AH6078" i="1" a="1"/>
  <c r="AH6078" i="1" s="1"/>
  <c r="AH6079" i="1" a="1"/>
  <c r="AH6079" i="1" s="1"/>
  <c r="AH6080" i="1" a="1"/>
  <c r="AH6080" i="1" s="1"/>
  <c r="AH6081" i="1" a="1"/>
  <c r="AH6081" i="1" s="1"/>
  <c r="AH6082" i="1" a="1"/>
  <c r="AH6082" i="1" s="1"/>
  <c r="AH6083" i="1" a="1"/>
  <c r="AH6083" i="1" s="1"/>
  <c r="AH6084" i="1" a="1"/>
  <c r="AH6084" i="1" s="1"/>
  <c r="AH6085" i="1" a="1"/>
  <c r="AH6085" i="1" s="1"/>
  <c r="AH6086" i="1" a="1"/>
  <c r="AH6086" i="1" s="1"/>
  <c r="AH6087" i="1" a="1"/>
  <c r="AH6087" i="1" s="1"/>
  <c r="AH6088" i="1" a="1"/>
  <c r="AH6088" i="1" s="1"/>
  <c r="AH6089" i="1" a="1"/>
  <c r="AH6089" i="1" s="1"/>
  <c r="AH6090" i="1" a="1"/>
  <c r="AH6090" i="1" s="1"/>
  <c r="AH6091" i="1" a="1"/>
  <c r="AH6091" i="1" s="1"/>
  <c r="AH6092" i="1" a="1"/>
  <c r="AH6092" i="1" s="1"/>
  <c r="AH6093" i="1" a="1"/>
  <c r="AH6093" i="1" s="1"/>
  <c r="AH6094" i="1" a="1"/>
  <c r="AH6094" i="1" s="1"/>
  <c r="AH6095" i="1" a="1"/>
  <c r="AH6095" i="1" s="1"/>
  <c r="AH6096" i="1" a="1"/>
  <c r="AH6096" i="1" s="1"/>
  <c r="AH6097" i="1" a="1"/>
  <c r="AH6097" i="1" s="1"/>
  <c r="AH6098" i="1" a="1"/>
  <c r="AH6098" i="1" s="1"/>
  <c r="AH6099" i="1" a="1"/>
  <c r="AH6099" i="1" s="1"/>
  <c r="AH6100" i="1" a="1"/>
  <c r="AH6100" i="1" s="1"/>
  <c r="AH6101" i="1" a="1"/>
  <c r="AH6101" i="1" s="1"/>
  <c r="AH6102" i="1" a="1"/>
  <c r="AH6102" i="1" s="1"/>
  <c r="AH6103" i="1" a="1"/>
  <c r="AH6103" i="1" s="1"/>
  <c r="AH6104" i="1" a="1"/>
  <c r="AH6104" i="1" s="1"/>
  <c r="AH6105" i="1" a="1"/>
  <c r="AH6105" i="1" s="1"/>
  <c r="AH6106" i="1" a="1"/>
  <c r="AH6106" i="1" s="1"/>
  <c r="AH6107" i="1" a="1"/>
  <c r="AH6107" i="1" s="1"/>
  <c r="AH6108" i="1" a="1"/>
  <c r="AH6108" i="1" s="1"/>
  <c r="AH6109" i="1" a="1"/>
  <c r="AH6109" i="1" s="1"/>
  <c r="AH6110" i="1" a="1"/>
  <c r="AH6110" i="1" s="1"/>
  <c r="AH6111" i="1" a="1"/>
  <c r="AH6111" i="1" s="1"/>
  <c r="AH6112" i="1" a="1"/>
  <c r="AH6112" i="1" s="1"/>
  <c r="AH6113" i="1" a="1"/>
  <c r="AH6113" i="1" s="1"/>
  <c r="AH6114" i="1" a="1"/>
  <c r="AH6114" i="1" s="1"/>
  <c r="AH6115" i="1" a="1"/>
  <c r="AH6115" i="1" s="1"/>
  <c r="AH6116" i="1" a="1"/>
  <c r="AH6116" i="1" s="1"/>
  <c r="AH6117" i="1" a="1"/>
  <c r="AH6117" i="1" s="1"/>
  <c r="AH6118" i="1" a="1"/>
  <c r="AH6118" i="1" s="1"/>
  <c r="AH6119" i="1" a="1"/>
  <c r="AH6119" i="1" s="1"/>
  <c r="AH6120" i="1" a="1"/>
  <c r="AH6120" i="1" s="1"/>
  <c r="AH6121" i="1" a="1"/>
  <c r="AH6121" i="1" s="1"/>
  <c r="AH6122" i="1" a="1"/>
  <c r="AH6122" i="1" s="1"/>
  <c r="AH6123" i="1" a="1"/>
  <c r="AH6123" i="1" s="1"/>
  <c r="AH6124" i="1" a="1"/>
  <c r="AH6124" i="1" s="1"/>
  <c r="AH6125" i="1" a="1"/>
  <c r="AH6125" i="1" s="1"/>
  <c r="AH6126" i="1" a="1"/>
  <c r="AH6126" i="1" s="1"/>
  <c r="AH6127" i="1" a="1"/>
  <c r="AH6127" i="1" s="1"/>
  <c r="AH6128" i="1" a="1"/>
  <c r="AH6128" i="1" s="1"/>
  <c r="AH6129" i="1" a="1"/>
  <c r="AH6129" i="1" s="1"/>
  <c r="AH6130" i="1" a="1"/>
  <c r="AH6130" i="1" s="1"/>
  <c r="AH6131" i="1" a="1"/>
  <c r="AH6131" i="1" s="1"/>
  <c r="AH6132" i="1" a="1"/>
  <c r="AH6132" i="1" s="1"/>
  <c r="AH6133" i="1" a="1"/>
  <c r="AH6133" i="1" s="1"/>
  <c r="AH6134" i="1" a="1"/>
  <c r="AH6134" i="1" s="1"/>
  <c r="AH6135" i="1" a="1"/>
  <c r="AH6135" i="1" s="1"/>
  <c r="AH6136" i="1" a="1"/>
  <c r="AH6136" i="1" s="1"/>
  <c r="AH6137" i="1" a="1"/>
  <c r="AH6137" i="1" s="1"/>
  <c r="AH6138" i="1" a="1"/>
  <c r="AH6138" i="1" s="1"/>
  <c r="AH6139" i="1" a="1"/>
  <c r="AH6139" i="1" s="1"/>
  <c r="AH6140" i="1" a="1"/>
  <c r="AH6140" i="1" s="1"/>
  <c r="AH6141" i="1" a="1"/>
  <c r="AH6141" i="1" s="1"/>
  <c r="AH6142" i="1" a="1"/>
  <c r="AH6142" i="1" s="1"/>
  <c r="AH6143" i="1" a="1"/>
  <c r="AH6143" i="1" s="1"/>
  <c r="AH6144" i="1" a="1"/>
  <c r="AH6144" i="1" s="1"/>
  <c r="AH6145" i="1" a="1"/>
  <c r="AH6145" i="1" s="1"/>
  <c r="AH6146" i="1" a="1"/>
  <c r="AH6146" i="1" s="1"/>
  <c r="AH6147" i="1" a="1"/>
  <c r="AH6147" i="1" s="1"/>
  <c r="AH6148" i="1" a="1"/>
  <c r="AH6148" i="1" s="1"/>
  <c r="AH6149" i="1" a="1"/>
  <c r="AH6149" i="1" s="1"/>
  <c r="AH6150" i="1" a="1"/>
  <c r="AH6150" i="1" s="1"/>
  <c r="AH6151" i="1" a="1"/>
  <c r="AH6151" i="1" s="1"/>
  <c r="AH6152" i="1" a="1"/>
  <c r="AH6152" i="1" s="1"/>
  <c r="AH6153" i="1" a="1"/>
  <c r="AH6153" i="1" s="1"/>
  <c r="AH6154" i="1" a="1"/>
  <c r="AH6154" i="1" s="1"/>
  <c r="AH6155" i="1" a="1"/>
  <c r="AH6155" i="1" s="1"/>
  <c r="AH6156" i="1" a="1"/>
  <c r="AH6156" i="1" s="1"/>
  <c r="AH6157" i="1" a="1"/>
  <c r="AH6157" i="1" s="1"/>
  <c r="AH6158" i="1" a="1"/>
  <c r="AH6158" i="1" s="1"/>
  <c r="AH6159" i="1" a="1"/>
  <c r="AH6159" i="1" s="1"/>
  <c r="AH6160" i="1" a="1"/>
  <c r="AH6160" i="1" s="1"/>
  <c r="AH6161" i="1" a="1"/>
  <c r="AH6161" i="1" s="1"/>
  <c r="AH6162" i="1" a="1"/>
  <c r="AH6162" i="1" s="1"/>
  <c r="AH6163" i="1" a="1"/>
  <c r="AH6163" i="1" s="1"/>
  <c r="AH6164" i="1" a="1"/>
  <c r="AH6164" i="1" s="1"/>
  <c r="AH6165" i="1" a="1"/>
  <c r="AH6165" i="1" s="1"/>
  <c r="AH6166" i="1" a="1"/>
  <c r="AH6166" i="1" s="1"/>
  <c r="AH6167" i="1" a="1"/>
  <c r="AH6167" i="1" s="1"/>
  <c r="AH6168" i="1" a="1"/>
  <c r="AH6168" i="1" s="1"/>
  <c r="AH6169" i="1" a="1"/>
  <c r="AH6169" i="1" s="1"/>
  <c r="AH6170" i="1" a="1"/>
  <c r="AH6170" i="1" s="1"/>
  <c r="AH6171" i="1" a="1"/>
  <c r="AH6171" i="1" s="1"/>
  <c r="AH6172" i="1" a="1"/>
  <c r="AH6172" i="1" s="1"/>
  <c r="AH6173" i="1" a="1"/>
  <c r="AH6173" i="1" s="1"/>
  <c r="AH6174" i="1" a="1"/>
  <c r="AH6174" i="1" s="1"/>
  <c r="AH6175" i="1" a="1"/>
  <c r="AH6175" i="1" s="1"/>
  <c r="AH6176" i="1" a="1"/>
  <c r="AH6176" i="1" s="1"/>
  <c r="AH6177" i="1" a="1"/>
  <c r="AH6177" i="1" s="1"/>
  <c r="AH6178" i="1" a="1"/>
  <c r="AH6178" i="1" s="1"/>
  <c r="AH6179" i="1" a="1"/>
  <c r="AH6179" i="1" s="1"/>
  <c r="AH6180" i="1" a="1"/>
  <c r="AH6180" i="1" s="1"/>
  <c r="AH6181" i="1" a="1"/>
  <c r="AH6181" i="1" s="1"/>
  <c r="AH6182" i="1" a="1"/>
  <c r="AH6182" i="1" s="1"/>
  <c r="AH6183" i="1" a="1"/>
  <c r="AH6183" i="1" s="1"/>
  <c r="AH6184" i="1" a="1"/>
  <c r="AH6184" i="1" s="1"/>
  <c r="AH6185" i="1" a="1"/>
  <c r="AH6185" i="1" s="1"/>
  <c r="AH6186" i="1" a="1"/>
  <c r="AH6186" i="1" s="1"/>
  <c r="AH6187" i="1" a="1"/>
  <c r="AH6187" i="1" s="1"/>
  <c r="AH6188" i="1" a="1"/>
  <c r="AH6188" i="1" s="1"/>
  <c r="AH6189" i="1" a="1"/>
  <c r="AH6189" i="1" s="1"/>
  <c r="AH6190" i="1" a="1"/>
  <c r="AH6190" i="1" s="1"/>
  <c r="AH6191" i="1" a="1"/>
  <c r="AH6191" i="1" s="1"/>
  <c r="AH6192" i="1" a="1"/>
  <c r="AH6192" i="1" s="1"/>
  <c r="AH6193" i="1" a="1"/>
  <c r="AH6193" i="1" s="1"/>
  <c r="AH6194" i="1" a="1"/>
  <c r="AH6194" i="1" s="1"/>
  <c r="AH6195" i="1" a="1"/>
  <c r="AH6195" i="1" s="1"/>
  <c r="AH6196" i="1" a="1"/>
  <c r="AH6196" i="1" s="1"/>
  <c r="AH6197" i="1" a="1"/>
  <c r="AH6197" i="1" s="1"/>
  <c r="AH6198" i="1" a="1"/>
  <c r="AH6198" i="1" s="1"/>
  <c r="AH6199" i="1" a="1"/>
  <c r="AH6199" i="1" s="1"/>
  <c r="AH6200" i="1" a="1"/>
  <c r="AH6200" i="1" s="1"/>
  <c r="AH6201" i="1" a="1"/>
  <c r="AH6201" i="1" s="1"/>
  <c r="AH6202" i="1" a="1"/>
  <c r="AH6202" i="1" s="1"/>
  <c r="AH6203" i="1" a="1"/>
  <c r="AH6203" i="1" s="1"/>
  <c r="AH6204" i="1" a="1"/>
  <c r="AH6204" i="1" s="1"/>
  <c r="AH6205" i="1" a="1"/>
  <c r="AH6205" i="1" s="1"/>
  <c r="AH6206" i="1" a="1"/>
  <c r="AH6206" i="1" s="1"/>
  <c r="AH6207" i="1" a="1"/>
  <c r="AH6207" i="1" s="1"/>
  <c r="AH6208" i="1" a="1"/>
  <c r="AH6208" i="1" s="1"/>
  <c r="AH6209" i="1" a="1"/>
  <c r="AH6209" i="1" s="1"/>
  <c r="AH6210" i="1" a="1"/>
  <c r="AH6210" i="1" s="1"/>
  <c r="AH6211" i="1" a="1"/>
  <c r="AH6211" i="1" s="1"/>
  <c r="AH6212" i="1" a="1"/>
  <c r="AH6212" i="1" s="1"/>
  <c r="AH6213" i="1" a="1"/>
  <c r="AH6213" i="1" s="1"/>
  <c r="AH6214" i="1" a="1"/>
  <c r="AH6214" i="1" s="1"/>
  <c r="AH6215" i="1" a="1"/>
  <c r="AH6215" i="1" s="1"/>
  <c r="AH6216" i="1" a="1"/>
  <c r="AH6216" i="1" s="1"/>
  <c r="AH6217" i="1" a="1"/>
  <c r="AH6217" i="1" s="1"/>
  <c r="AH6218" i="1" a="1"/>
  <c r="AH6218" i="1" s="1"/>
  <c r="AH6219" i="1" a="1"/>
  <c r="AH6219" i="1" s="1"/>
  <c r="AH6220" i="1" a="1"/>
  <c r="AH6220" i="1" s="1"/>
  <c r="AH6221" i="1" a="1"/>
  <c r="AH6221" i="1" s="1"/>
  <c r="AH6222" i="1" a="1"/>
  <c r="AH6222" i="1" s="1"/>
  <c r="AH6223" i="1" a="1"/>
  <c r="AH6223" i="1" s="1"/>
  <c r="AH6224" i="1" a="1"/>
  <c r="AH6224" i="1" s="1"/>
  <c r="AH6225" i="1" a="1"/>
  <c r="AH6225" i="1" s="1"/>
  <c r="AH6226" i="1" a="1"/>
  <c r="AH6226" i="1" s="1"/>
  <c r="AH6227" i="1" a="1"/>
  <c r="AH6227" i="1" s="1"/>
  <c r="AH6228" i="1" a="1"/>
  <c r="AH6228" i="1" s="1"/>
  <c r="AH6229" i="1" a="1"/>
  <c r="AH6229" i="1" s="1"/>
  <c r="AH6230" i="1" a="1"/>
  <c r="AH6230" i="1" s="1"/>
  <c r="AH6231" i="1" a="1"/>
  <c r="AH6231" i="1" s="1"/>
  <c r="AH6232" i="1" a="1"/>
  <c r="AH6232" i="1" s="1"/>
  <c r="AH6233" i="1" a="1"/>
  <c r="AH6233" i="1" s="1"/>
  <c r="AH6234" i="1" a="1"/>
  <c r="AH6234" i="1" s="1"/>
  <c r="AH6235" i="1" a="1"/>
  <c r="AH6235" i="1" s="1"/>
  <c r="AH6236" i="1" a="1"/>
  <c r="AH6236" i="1" s="1"/>
  <c r="AH6237" i="1" a="1"/>
  <c r="AH6237" i="1" s="1"/>
  <c r="AH6238" i="1" a="1"/>
  <c r="AH6238" i="1" s="1"/>
  <c r="AH6239" i="1" a="1"/>
  <c r="AH6239" i="1" s="1"/>
  <c r="AH6240" i="1" a="1"/>
  <c r="AH6240" i="1" s="1"/>
  <c r="AH6241" i="1" a="1"/>
  <c r="AH6241" i="1" s="1"/>
  <c r="AH6242" i="1" a="1"/>
  <c r="AH6242" i="1" s="1"/>
  <c r="AH6243" i="1" a="1"/>
  <c r="AH6243" i="1" s="1"/>
  <c r="AH6244" i="1" a="1"/>
  <c r="AH6244" i="1" s="1"/>
  <c r="AH6245" i="1" a="1"/>
  <c r="AH6245" i="1" s="1"/>
  <c r="AH6246" i="1" a="1"/>
  <c r="AH6246" i="1" s="1"/>
  <c r="AH6247" i="1" a="1"/>
  <c r="AH6247" i="1" s="1"/>
  <c r="AH6248" i="1" a="1"/>
  <c r="AH6248" i="1" s="1"/>
  <c r="AH6249" i="1" a="1"/>
  <c r="AH6249" i="1" s="1"/>
  <c r="AH6250" i="1" a="1"/>
  <c r="AH6250" i="1" s="1"/>
  <c r="AH6251" i="1" a="1"/>
  <c r="AH6251" i="1" s="1"/>
  <c r="AH6252" i="1" a="1"/>
  <c r="AH6252" i="1" s="1"/>
  <c r="AH6253" i="1" a="1"/>
  <c r="AH6253" i="1" s="1"/>
  <c r="AH6254" i="1" a="1"/>
  <c r="AH6254" i="1" s="1"/>
  <c r="AH6255" i="1" a="1"/>
  <c r="AH6255" i="1" s="1"/>
  <c r="AH6256" i="1" a="1"/>
  <c r="AH6256" i="1" s="1"/>
  <c r="AH6257" i="1" a="1"/>
  <c r="AH6257" i="1" s="1"/>
  <c r="AH6258" i="1" a="1"/>
  <c r="AH6258" i="1" s="1"/>
  <c r="AH6259" i="1" a="1"/>
  <c r="AH6259" i="1" s="1"/>
  <c r="AH6260" i="1" a="1"/>
  <c r="AH6260" i="1" s="1"/>
  <c r="AH6261" i="1" a="1"/>
  <c r="AH6261" i="1" s="1"/>
  <c r="AH6262" i="1" a="1"/>
  <c r="AH6262" i="1" s="1"/>
  <c r="AH6263" i="1" a="1"/>
  <c r="AH6263" i="1" s="1"/>
  <c r="AH6264" i="1" a="1"/>
  <c r="AH6264" i="1" s="1"/>
  <c r="AH6265" i="1" a="1"/>
  <c r="AH6265" i="1" s="1"/>
  <c r="AH6266" i="1" a="1"/>
  <c r="AH6266" i="1" s="1"/>
  <c r="AH6267" i="1" a="1"/>
  <c r="AH6267" i="1" s="1"/>
  <c r="AH6268" i="1" a="1"/>
  <c r="AH6268" i="1" s="1"/>
  <c r="AH6269" i="1" a="1"/>
  <c r="AH6269" i="1" s="1"/>
  <c r="AH6270" i="1" a="1"/>
  <c r="AH6270" i="1" s="1"/>
  <c r="AH6271" i="1" a="1"/>
  <c r="AH6271" i="1" s="1"/>
  <c r="AH6272" i="1" a="1"/>
  <c r="AH6272" i="1" s="1"/>
  <c r="AH6273" i="1" a="1"/>
  <c r="AH6273" i="1" s="1"/>
  <c r="AH6274" i="1" a="1"/>
  <c r="AH6274" i="1" s="1"/>
  <c r="AH6275" i="1" a="1"/>
  <c r="AH6275" i="1" s="1"/>
  <c r="AH6276" i="1" a="1"/>
  <c r="AH6276" i="1" s="1"/>
  <c r="AH6277" i="1" a="1"/>
  <c r="AH6277" i="1" s="1"/>
  <c r="AH6278" i="1" a="1"/>
  <c r="AH6278" i="1" s="1"/>
  <c r="AH6279" i="1" a="1"/>
  <c r="AH6279" i="1" s="1"/>
  <c r="AH6280" i="1" a="1"/>
  <c r="AH6280" i="1" s="1"/>
  <c r="AH6281" i="1" a="1"/>
  <c r="AH6281" i="1" s="1"/>
  <c r="AH6282" i="1" a="1"/>
  <c r="AH6282" i="1" s="1"/>
  <c r="AH6283" i="1" a="1"/>
  <c r="AH6283" i="1" s="1"/>
  <c r="AH6284" i="1" a="1"/>
  <c r="AH6284" i="1" s="1"/>
  <c r="AH6285" i="1" a="1"/>
  <c r="AH6285" i="1" s="1"/>
  <c r="AH6286" i="1" a="1"/>
  <c r="AH6286" i="1" s="1"/>
  <c r="AH6287" i="1" a="1"/>
  <c r="AH6287" i="1" s="1"/>
  <c r="AH6288" i="1" a="1"/>
  <c r="AH6288" i="1" s="1"/>
  <c r="AH6289" i="1" a="1"/>
  <c r="AH6289" i="1" s="1"/>
  <c r="AH6290" i="1" a="1"/>
  <c r="AH6290" i="1" s="1"/>
  <c r="AH6291" i="1" a="1"/>
  <c r="AH6291" i="1" s="1"/>
  <c r="AH6292" i="1" a="1"/>
  <c r="AH6292" i="1" s="1"/>
  <c r="AH6293" i="1" a="1"/>
  <c r="AH6293" i="1" s="1"/>
  <c r="AH6294" i="1" a="1"/>
  <c r="AH6294" i="1" s="1"/>
  <c r="AH6295" i="1" a="1"/>
  <c r="AH6295" i="1" s="1"/>
  <c r="AH6296" i="1" a="1"/>
  <c r="AH6296" i="1" s="1"/>
  <c r="AH6297" i="1" a="1"/>
  <c r="AH6297" i="1" s="1"/>
  <c r="AH6298" i="1" a="1"/>
  <c r="AH6298" i="1" s="1"/>
  <c r="AH6299" i="1" a="1"/>
  <c r="AH6299" i="1" s="1"/>
  <c r="AH6300" i="1" a="1"/>
  <c r="AH6300" i="1" s="1"/>
  <c r="AH6301" i="1" a="1"/>
  <c r="AH6301" i="1" s="1"/>
  <c r="AH6302" i="1" a="1"/>
  <c r="AH6302" i="1" s="1"/>
  <c r="AH6303" i="1" a="1"/>
  <c r="AH6303" i="1" s="1"/>
  <c r="AH6304" i="1" a="1"/>
  <c r="AH6304" i="1" s="1"/>
  <c r="AH6305" i="1" a="1"/>
  <c r="AH6305" i="1" s="1"/>
  <c r="AH6306" i="1" a="1"/>
  <c r="AH6306" i="1" s="1"/>
  <c r="AH6307" i="1" a="1"/>
  <c r="AH6307" i="1" s="1"/>
  <c r="AH6308" i="1" a="1"/>
  <c r="AH6308" i="1" s="1"/>
  <c r="AH6309" i="1" a="1"/>
  <c r="AH6309" i="1" s="1"/>
  <c r="AH6310" i="1" a="1"/>
  <c r="AH6310" i="1" s="1"/>
  <c r="AH6311" i="1" a="1"/>
  <c r="AH6311" i="1" s="1"/>
  <c r="AH6312" i="1" a="1"/>
  <c r="AH6312" i="1" s="1"/>
  <c r="AH6313" i="1" a="1"/>
  <c r="AH6313" i="1" s="1"/>
  <c r="AH6314" i="1" a="1"/>
  <c r="AH6314" i="1" s="1"/>
  <c r="AH6315" i="1" a="1"/>
  <c r="AH6315" i="1" s="1"/>
  <c r="AH6316" i="1" a="1"/>
  <c r="AH6316" i="1" s="1"/>
  <c r="AH6317" i="1" a="1"/>
  <c r="AH6317" i="1" s="1"/>
  <c r="AH6318" i="1" a="1"/>
  <c r="AH6318" i="1" s="1"/>
  <c r="AH6319" i="1" a="1"/>
  <c r="AH6319" i="1" s="1"/>
  <c r="AH6320" i="1" a="1"/>
  <c r="AH6320" i="1" s="1"/>
  <c r="AH6321" i="1" a="1"/>
  <c r="AH6321" i="1" s="1"/>
  <c r="AH6322" i="1" a="1"/>
  <c r="AH6322" i="1" s="1"/>
  <c r="AH6323" i="1" a="1"/>
  <c r="AH6323" i="1" s="1"/>
  <c r="AH6324" i="1" a="1"/>
  <c r="AH6324" i="1" s="1"/>
  <c r="AH6325" i="1" a="1"/>
  <c r="AH6325" i="1" s="1"/>
  <c r="AH6326" i="1" a="1"/>
  <c r="AH6326" i="1" s="1"/>
  <c r="AH6327" i="1" a="1"/>
  <c r="AH6327" i="1" s="1"/>
  <c r="AH6328" i="1" a="1"/>
  <c r="AH6328" i="1" s="1"/>
  <c r="AH6329" i="1" a="1"/>
  <c r="AH6329" i="1" s="1"/>
  <c r="AH6330" i="1" a="1"/>
  <c r="AH6330" i="1" s="1"/>
  <c r="AH6331" i="1" a="1"/>
  <c r="AH6331" i="1" s="1"/>
  <c r="AH6332" i="1" a="1"/>
  <c r="AH6332" i="1" s="1"/>
  <c r="AH6333" i="1" a="1"/>
  <c r="AH6333" i="1" s="1"/>
  <c r="AH6334" i="1" a="1"/>
  <c r="AH6334" i="1" s="1"/>
  <c r="AH6335" i="1" a="1"/>
  <c r="AH6335" i="1" s="1"/>
  <c r="AH6336" i="1" a="1"/>
  <c r="AH6336" i="1" s="1"/>
  <c r="AH6337" i="1" a="1"/>
  <c r="AH6337" i="1" s="1"/>
  <c r="AH6338" i="1" a="1"/>
  <c r="AH6338" i="1" s="1"/>
  <c r="AH6339" i="1" a="1"/>
  <c r="AH6339" i="1" s="1"/>
  <c r="AH6340" i="1" a="1"/>
  <c r="AH6340" i="1" s="1"/>
  <c r="AH6341" i="1" a="1"/>
  <c r="AH6341" i="1" s="1"/>
  <c r="AH6342" i="1" a="1"/>
  <c r="AH6342" i="1" s="1"/>
  <c r="AH6343" i="1" a="1"/>
  <c r="AH6343" i="1" s="1"/>
  <c r="AH6344" i="1" a="1"/>
  <c r="AH6344" i="1" s="1"/>
  <c r="AH6345" i="1" a="1"/>
  <c r="AH6345" i="1" s="1"/>
  <c r="AH6346" i="1" a="1"/>
  <c r="AH6346" i="1" s="1"/>
  <c r="AH6347" i="1" a="1"/>
  <c r="AH6347" i="1" s="1"/>
  <c r="AH6348" i="1" a="1"/>
  <c r="AH6348" i="1" s="1"/>
  <c r="AH6349" i="1" a="1"/>
  <c r="AH6349" i="1" s="1"/>
  <c r="AH6350" i="1" a="1"/>
  <c r="AH6350" i="1" s="1"/>
  <c r="AH6351" i="1" a="1"/>
  <c r="AH6351" i="1" s="1"/>
  <c r="AH6352" i="1" a="1"/>
  <c r="AH6352" i="1" s="1"/>
  <c r="AH6353" i="1" a="1"/>
  <c r="AH6353" i="1" s="1"/>
  <c r="AH6354" i="1" a="1"/>
  <c r="AH6354" i="1" s="1"/>
  <c r="AH6355" i="1" a="1"/>
  <c r="AH6355" i="1" s="1"/>
  <c r="AH6356" i="1" a="1"/>
  <c r="AH6356" i="1" s="1"/>
  <c r="AH6357" i="1" a="1"/>
  <c r="AH6357" i="1" s="1"/>
  <c r="AH6358" i="1" a="1"/>
  <c r="AH6358" i="1" s="1"/>
  <c r="AH6359" i="1" a="1"/>
  <c r="AH6359" i="1" s="1"/>
  <c r="AH6360" i="1" a="1"/>
  <c r="AH6360" i="1" s="1"/>
  <c r="AH6361" i="1" a="1"/>
  <c r="AH6361" i="1" s="1"/>
  <c r="AH6362" i="1" a="1"/>
  <c r="AH6362" i="1" s="1"/>
  <c r="AH6363" i="1" a="1"/>
  <c r="AH6363" i="1" s="1"/>
  <c r="AH6364" i="1" a="1"/>
  <c r="AH6364" i="1" s="1"/>
  <c r="AH6365" i="1" a="1"/>
  <c r="AH6365" i="1" s="1"/>
  <c r="AH6366" i="1" a="1"/>
  <c r="AH6366" i="1" s="1"/>
  <c r="AH6367" i="1" a="1"/>
  <c r="AH6367" i="1" s="1"/>
  <c r="AH6368" i="1" a="1"/>
  <c r="AH6368" i="1" s="1"/>
  <c r="AH6369" i="1" a="1"/>
  <c r="AH6369" i="1" s="1"/>
  <c r="AH6370" i="1" a="1"/>
  <c r="AH6370" i="1" s="1"/>
  <c r="AH6371" i="1" a="1"/>
  <c r="AH6371" i="1" s="1"/>
  <c r="AH6372" i="1" a="1"/>
  <c r="AH6372" i="1" s="1"/>
  <c r="AH6373" i="1" a="1"/>
  <c r="AH6373" i="1" s="1"/>
  <c r="AH6374" i="1" a="1"/>
  <c r="AH6374" i="1" s="1"/>
  <c r="AH6375" i="1" a="1"/>
  <c r="AH6375" i="1" s="1"/>
  <c r="AH6376" i="1" a="1"/>
  <c r="AH6376" i="1" s="1"/>
  <c r="AH6377" i="1" a="1"/>
  <c r="AH6377" i="1" s="1"/>
  <c r="AH6378" i="1" a="1"/>
  <c r="AH6378" i="1" s="1"/>
  <c r="AH6379" i="1" a="1"/>
  <c r="AH6379" i="1" s="1"/>
  <c r="AH6380" i="1" a="1"/>
  <c r="AH6380" i="1" s="1"/>
  <c r="AH6381" i="1" a="1"/>
  <c r="AH6381" i="1" s="1"/>
  <c r="AH6382" i="1" a="1"/>
  <c r="AH6382" i="1" s="1"/>
  <c r="AH6383" i="1" a="1"/>
  <c r="AH6383" i="1" s="1"/>
  <c r="AH6384" i="1" a="1"/>
  <c r="AH6384" i="1" s="1"/>
  <c r="AH6385" i="1" a="1"/>
  <c r="AH6385" i="1" s="1"/>
  <c r="AH6386" i="1" a="1"/>
  <c r="AH6386" i="1" s="1"/>
  <c r="AH6387" i="1" a="1"/>
  <c r="AH6387" i="1" s="1"/>
  <c r="AH6388" i="1" a="1"/>
  <c r="AH6388" i="1" s="1"/>
  <c r="AH6389" i="1" a="1"/>
  <c r="AH6389" i="1" s="1"/>
  <c r="AH6390" i="1" a="1"/>
  <c r="AH6390" i="1" s="1"/>
  <c r="AH6391" i="1" a="1"/>
  <c r="AH6391" i="1" s="1"/>
  <c r="AH6392" i="1" a="1"/>
  <c r="AH6392" i="1" s="1"/>
  <c r="AH6393" i="1" a="1"/>
  <c r="AH6393" i="1" s="1"/>
  <c r="AH6394" i="1" a="1"/>
  <c r="AH6394" i="1" s="1"/>
  <c r="AH6395" i="1" a="1"/>
  <c r="AH6395" i="1" s="1"/>
  <c r="AH6396" i="1" a="1"/>
  <c r="AH6396" i="1" s="1"/>
  <c r="AH6397" i="1" a="1"/>
  <c r="AH6397" i="1" s="1"/>
  <c r="AH6398" i="1" a="1"/>
  <c r="AH6398" i="1" s="1"/>
  <c r="AH6399" i="1" a="1"/>
  <c r="AH6399" i="1" s="1"/>
  <c r="AH6400" i="1" a="1"/>
  <c r="AH6400" i="1" s="1"/>
  <c r="AH6401" i="1" a="1"/>
  <c r="AH6401" i="1" s="1"/>
  <c r="AH6402" i="1" a="1"/>
  <c r="AH6402" i="1" s="1"/>
  <c r="AH6403" i="1" a="1"/>
  <c r="AH6403" i="1" s="1"/>
  <c r="AH6404" i="1" a="1"/>
  <c r="AH6404" i="1" s="1"/>
  <c r="AH6405" i="1" a="1"/>
  <c r="AH6405" i="1" s="1"/>
  <c r="AH6406" i="1" a="1"/>
  <c r="AH6406" i="1" s="1"/>
  <c r="AH6407" i="1" a="1"/>
  <c r="AH6407" i="1" s="1"/>
  <c r="AH6408" i="1" a="1"/>
  <c r="AH6408" i="1" s="1"/>
  <c r="AH6409" i="1" a="1"/>
  <c r="AH6409" i="1" s="1"/>
  <c r="AH6410" i="1" a="1"/>
  <c r="AH6410" i="1" s="1"/>
  <c r="AH6411" i="1" a="1"/>
  <c r="AH6411" i="1" s="1"/>
  <c r="AH6412" i="1" a="1"/>
  <c r="AH6412" i="1" s="1"/>
  <c r="AH6413" i="1" a="1"/>
  <c r="AH6413" i="1" s="1"/>
  <c r="AH6414" i="1" a="1"/>
  <c r="AH6414" i="1" s="1"/>
  <c r="AH6415" i="1" a="1"/>
  <c r="AH6415" i="1" s="1"/>
  <c r="AH6416" i="1" a="1"/>
  <c r="AH6416" i="1" s="1"/>
  <c r="AH6417" i="1" a="1"/>
  <c r="AH6417" i="1" s="1"/>
  <c r="AH6418" i="1" a="1"/>
  <c r="AH6418" i="1" s="1"/>
  <c r="AH6419" i="1" a="1"/>
  <c r="AH6419" i="1" s="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964" i="1"/>
  <c r="AG965" i="1"/>
  <c r="AG966" i="1"/>
  <c r="AG967" i="1"/>
  <c r="AG968" i="1"/>
  <c r="AG969" i="1"/>
  <c r="AG970" i="1"/>
  <c r="AG971" i="1"/>
  <c r="AG972" i="1"/>
  <c r="AG973" i="1"/>
  <c r="AG974" i="1"/>
  <c r="AG975" i="1"/>
  <c r="AG976" i="1"/>
  <c r="AG977" i="1"/>
  <c r="AG978" i="1"/>
  <c r="AG979" i="1"/>
  <c r="AG980" i="1"/>
  <c r="AG981" i="1"/>
  <c r="AG982" i="1"/>
  <c r="AG983" i="1"/>
  <c r="AG984" i="1"/>
  <c r="AG985" i="1"/>
  <c r="AG986" i="1"/>
  <c r="AG987" i="1"/>
  <c r="AG988" i="1"/>
  <c r="AG989" i="1"/>
  <c r="AG990" i="1"/>
  <c r="AG991" i="1"/>
  <c r="AG992" i="1"/>
  <c r="AG993" i="1"/>
  <c r="AG994" i="1"/>
  <c r="AG995" i="1"/>
  <c r="AG996" i="1"/>
  <c r="AG997" i="1"/>
  <c r="AG998" i="1"/>
  <c r="AG999" i="1"/>
  <c r="AG1000" i="1"/>
  <c r="AG1001" i="1"/>
  <c r="AG1002" i="1"/>
  <c r="AG1003" i="1"/>
  <c r="AG1004" i="1"/>
  <c r="AG1005" i="1"/>
  <c r="AG1006" i="1"/>
  <c r="AG1007" i="1"/>
  <c r="AG1008" i="1"/>
  <c r="AG1009" i="1"/>
  <c r="AG1010" i="1"/>
  <c r="AG1011" i="1"/>
  <c r="AG1012" i="1"/>
  <c r="AG1013" i="1"/>
  <c r="AG1014" i="1"/>
  <c r="AG1015" i="1"/>
  <c r="AG1016" i="1"/>
  <c r="AG1017" i="1"/>
  <c r="AG1018" i="1"/>
  <c r="AG1019" i="1"/>
  <c r="AG1020" i="1"/>
  <c r="AG1021" i="1"/>
  <c r="AG1022" i="1"/>
  <c r="AG1023" i="1"/>
  <c r="AG1024" i="1"/>
  <c r="AG1025" i="1"/>
  <c r="AG1026" i="1"/>
  <c r="AG1027" i="1"/>
  <c r="AG1028" i="1"/>
  <c r="AG1029" i="1"/>
  <c r="AG1030" i="1"/>
  <c r="AG1031" i="1"/>
  <c r="AG1032" i="1"/>
  <c r="AG1033" i="1"/>
  <c r="AG1034" i="1"/>
  <c r="AG1035" i="1"/>
  <c r="AG1036" i="1"/>
  <c r="AG1037" i="1"/>
  <c r="AG1038" i="1"/>
  <c r="AG1039" i="1"/>
  <c r="AG1040" i="1"/>
  <c r="AG1041" i="1"/>
  <c r="AG1042" i="1"/>
  <c r="AG1043" i="1"/>
  <c r="AG1044" i="1"/>
  <c r="AG1045" i="1"/>
  <c r="AG1046" i="1"/>
  <c r="AG1047" i="1"/>
  <c r="AG1048" i="1"/>
  <c r="AG1049" i="1"/>
  <c r="AG1050" i="1"/>
  <c r="AG1051" i="1"/>
  <c r="AG1052" i="1"/>
  <c r="AG1053" i="1"/>
  <c r="AG1054" i="1"/>
  <c r="AG1055" i="1"/>
  <c r="AG1056" i="1"/>
  <c r="AG1057" i="1"/>
  <c r="AG1058" i="1"/>
  <c r="AG1059" i="1"/>
  <c r="AG1060" i="1"/>
  <c r="AG1061" i="1"/>
  <c r="AG1062" i="1"/>
  <c r="AG1063" i="1"/>
  <c r="AG1064" i="1"/>
  <c r="AG1065" i="1"/>
  <c r="AG1066" i="1"/>
  <c r="AG1067" i="1"/>
  <c r="AG1068" i="1"/>
  <c r="AG1069" i="1"/>
  <c r="AG1070" i="1"/>
  <c r="AG1071" i="1"/>
  <c r="AG1072" i="1"/>
  <c r="AG1073" i="1"/>
  <c r="AG1074" i="1"/>
  <c r="AG1075" i="1"/>
  <c r="AG1076" i="1"/>
  <c r="AG1077" i="1"/>
  <c r="AG1078" i="1"/>
  <c r="AG1079" i="1"/>
  <c r="AG1080" i="1"/>
  <c r="AG1081" i="1"/>
  <c r="AG1082" i="1"/>
  <c r="AG1083" i="1"/>
  <c r="AG1084" i="1"/>
  <c r="AG1085" i="1"/>
  <c r="AG1086" i="1"/>
  <c r="AG1087" i="1"/>
  <c r="AG1088" i="1"/>
  <c r="AG1089" i="1"/>
  <c r="AG1090" i="1"/>
  <c r="AG1091" i="1"/>
  <c r="AG1092" i="1"/>
  <c r="AG1093" i="1"/>
  <c r="AG1094" i="1"/>
  <c r="AG1095" i="1"/>
  <c r="AG1096" i="1"/>
  <c r="AG1097" i="1"/>
  <c r="AG1098" i="1"/>
  <c r="AG1099" i="1"/>
  <c r="AG1100" i="1"/>
  <c r="AG1101" i="1"/>
  <c r="AG1102" i="1"/>
  <c r="AG1103" i="1"/>
  <c r="AG1104" i="1"/>
  <c r="AG1105" i="1"/>
  <c r="AG1106" i="1"/>
  <c r="AG1107" i="1"/>
  <c r="AG1108" i="1"/>
  <c r="AG1109" i="1"/>
  <c r="AG1110" i="1"/>
  <c r="AG1111" i="1"/>
  <c r="AG1112" i="1"/>
  <c r="AG1113" i="1"/>
  <c r="AG1114" i="1"/>
  <c r="AG1115" i="1"/>
  <c r="AG1116" i="1"/>
  <c r="AG1117" i="1"/>
  <c r="AG1118" i="1"/>
  <c r="AG1119" i="1"/>
  <c r="AG1120" i="1"/>
  <c r="AG1121" i="1"/>
  <c r="AG1122" i="1"/>
  <c r="AG1123" i="1"/>
  <c r="AG1124" i="1"/>
  <c r="AG1125" i="1"/>
  <c r="AG1126" i="1"/>
  <c r="AG1127" i="1"/>
  <c r="AG1128" i="1"/>
  <c r="AG1129" i="1"/>
  <c r="AG1130" i="1"/>
  <c r="AG1131" i="1"/>
  <c r="AG1132" i="1"/>
  <c r="AG1133" i="1"/>
  <c r="AG1134" i="1"/>
  <c r="AG1135" i="1"/>
  <c r="AG1136" i="1"/>
  <c r="AG1137" i="1"/>
  <c r="AG1138" i="1"/>
  <c r="AG1139" i="1"/>
  <c r="AG1140" i="1"/>
  <c r="AG1141" i="1"/>
  <c r="AG1142" i="1"/>
  <c r="AG1143" i="1"/>
  <c r="AG1144" i="1"/>
  <c r="AG1145" i="1"/>
  <c r="AG1146" i="1"/>
  <c r="AG1147" i="1"/>
  <c r="AG1148" i="1"/>
  <c r="AG1149" i="1"/>
  <c r="AG1150" i="1"/>
  <c r="AG1151" i="1"/>
  <c r="AG1152" i="1"/>
  <c r="AG1153" i="1"/>
  <c r="AG1154" i="1"/>
  <c r="AG1155" i="1"/>
  <c r="AG1156" i="1"/>
  <c r="AG1157" i="1"/>
  <c r="AG1158" i="1"/>
  <c r="AG1159" i="1"/>
  <c r="AG1160" i="1"/>
  <c r="AG1161" i="1"/>
  <c r="AG1162" i="1"/>
  <c r="AG1163" i="1"/>
  <c r="AG1164" i="1"/>
  <c r="AG1165" i="1"/>
  <c r="AG1166" i="1"/>
  <c r="AG1167" i="1"/>
  <c r="AG1168" i="1"/>
  <c r="AG1169" i="1"/>
  <c r="AG1170" i="1"/>
  <c r="AG1171" i="1"/>
  <c r="AG1172" i="1"/>
  <c r="AG1173" i="1"/>
  <c r="AG1174" i="1"/>
  <c r="AG1175" i="1"/>
  <c r="AG1176" i="1"/>
  <c r="AG1177" i="1"/>
  <c r="AG1178" i="1"/>
  <c r="AG1179" i="1"/>
  <c r="AG1180" i="1"/>
  <c r="AG1181" i="1"/>
  <c r="AG1182" i="1"/>
  <c r="AG1183" i="1"/>
  <c r="AG1184" i="1"/>
  <c r="AG1185" i="1"/>
  <c r="AG1186" i="1"/>
  <c r="AG1187" i="1"/>
  <c r="AG1188" i="1"/>
  <c r="AG1189" i="1"/>
  <c r="AG1190" i="1"/>
  <c r="AG1191" i="1"/>
  <c r="AG1192" i="1"/>
  <c r="AG1193" i="1"/>
  <c r="AG1194" i="1"/>
  <c r="AG1195" i="1"/>
  <c r="AG1196" i="1"/>
  <c r="AG1197" i="1"/>
  <c r="AG1198" i="1"/>
  <c r="AG1199" i="1"/>
  <c r="AG1200" i="1"/>
  <c r="AG1201" i="1"/>
  <c r="AG1202" i="1"/>
  <c r="AG1203" i="1"/>
  <c r="AG1204" i="1"/>
  <c r="AG1205" i="1"/>
  <c r="AG1206" i="1"/>
  <c r="AG1207" i="1"/>
  <c r="AG1208" i="1"/>
  <c r="AG1209" i="1"/>
  <c r="AG1210" i="1"/>
  <c r="AG1211" i="1"/>
  <c r="AG1212" i="1"/>
  <c r="AG1213" i="1"/>
  <c r="AG1214" i="1"/>
  <c r="AG1215" i="1"/>
  <c r="AG1216" i="1"/>
  <c r="AG1217" i="1"/>
  <c r="AG1218" i="1"/>
  <c r="AG1219" i="1"/>
  <c r="AG1220" i="1"/>
  <c r="AG1221" i="1"/>
  <c r="AG1222" i="1"/>
  <c r="AG1223" i="1"/>
  <c r="AG1224" i="1"/>
  <c r="AG1225" i="1"/>
  <c r="AG1226" i="1"/>
  <c r="AG1227" i="1"/>
  <c r="AG1228" i="1"/>
  <c r="AG1229" i="1"/>
  <c r="AG1230" i="1"/>
  <c r="AG1231" i="1"/>
  <c r="AG1232" i="1"/>
  <c r="AG1233" i="1"/>
  <c r="AG1234" i="1"/>
  <c r="AG1235" i="1"/>
  <c r="AG1236" i="1"/>
  <c r="AG1237" i="1"/>
  <c r="AG1238" i="1"/>
  <c r="AG1239" i="1"/>
  <c r="AG1240" i="1"/>
  <c r="AG1241" i="1"/>
  <c r="AG1242" i="1"/>
  <c r="AG1243" i="1"/>
  <c r="AG1244" i="1"/>
  <c r="AG1245" i="1"/>
  <c r="AG1246" i="1"/>
  <c r="AG1247" i="1"/>
  <c r="AG1248" i="1"/>
  <c r="AG1249" i="1"/>
  <c r="AG1250" i="1"/>
  <c r="AG1251" i="1"/>
  <c r="AG1252" i="1"/>
  <c r="AG1253" i="1"/>
  <c r="AG1254" i="1"/>
  <c r="AG1255" i="1"/>
  <c r="AG1256" i="1"/>
  <c r="AG1257" i="1"/>
  <c r="AG1258" i="1"/>
  <c r="AG1259" i="1"/>
  <c r="AG1260" i="1"/>
  <c r="AG1261" i="1"/>
  <c r="AG1262" i="1"/>
  <c r="AG1263" i="1"/>
  <c r="AG1264" i="1"/>
  <c r="AG1265" i="1"/>
  <c r="AG1266" i="1"/>
  <c r="AG1267" i="1"/>
  <c r="AG1268" i="1"/>
  <c r="AG1269" i="1"/>
  <c r="AG1270" i="1"/>
  <c r="AG1271" i="1"/>
  <c r="AG1272" i="1"/>
  <c r="AG1273" i="1"/>
  <c r="AG1274" i="1"/>
  <c r="AG1275" i="1"/>
  <c r="AG1276" i="1"/>
  <c r="AG1277" i="1"/>
  <c r="AG1278" i="1"/>
  <c r="AG1279" i="1"/>
  <c r="AG1280" i="1"/>
  <c r="AG1281" i="1"/>
  <c r="AG1282" i="1"/>
  <c r="AG1283" i="1"/>
  <c r="AG1284" i="1"/>
  <c r="AG1285" i="1"/>
  <c r="AG1286" i="1"/>
  <c r="AG1287" i="1"/>
  <c r="AG1288" i="1"/>
  <c r="AG1289" i="1"/>
  <c r="AG1290" i="1"/>
  <c r="AG1291" i="1"/>
  <c r="AG1292" i="1"/>
  <c r="AG1293" i="1"/>
  <c r="AG1294" i="1"/>
  <c r="AG1295" i="1"/>
  <c r="AG1296" i="1"/>
  <c r="AG1297" i="1"/>
  <c r="AG1298" i="1"/>
  <c r="AG1299" i="1"/>
  <c r="AG1300" i="1"/>
  <c r="AG1301" i="1"/>
  <c r="AG1302" i="1"/>
  <c r="AG1303" i="1"/>
  <c r="AG1304" i="1"/>
  <c r="AG1305" i="1"/>
  <c r="AG1306" i="1"/>
  <c r="AG1307" i="1"/>
  <c r="AG1308" i="1"/>
  <c r="AG1309" i="1"/>
  <c r="AG1310" i="1"/>
  <c r="AG1311" i="1"/>
  <c r="AG1312" i="1"/>
  <c r="AG1313" i="1"/>
  <c r="AG1314" i="1"/>
  <c r="AG1315" i="1"/>
  <c r="AG1316" i="1"/>
  <c r="AG1317" i="1"/>
  <c r="AG1318" i="1"/>
  <c r="AG1319" i="1"/>
  <c r="AG1320" i="1"/>
  <c r="AG1321" i="1"/>
  <c r="AG1322" i="1"/>
  <c r="AG1323" i="1"/>
  <c r="AG1324" i="1"/>
  <c r="AG1325" i="1"/>
  <c r="AG1326" i="1"/>
  <c r="AG1327" i="1"/>
  <c r="AG1328" i="1"/>
  <c r="AG1329" i="1"/>
  <c r="AG1330" i="1"/>
  <c r="AG1331" i="1"/>
  <c r="AG1332" i="1"/>
  <c r="AG1333" i="1"/>
  <c r="AG1334" i="1"/>
  <c r="AG1335" i="1"/>
  <c r="AG1336" i="1"/>
  <c r="AG1337" i="1"/>
  <c r="AG1338" i="1"/>
  <c r="AG1339" i="1"/>
  <c r="AG1340" i="1"/>
  <c r="AG1341" i="1"/>
  <c r="AG1342" i="1"/>
  <c r="AG1343" i="1"/>
  <c r="AG1344" i="1"/>
  <c r="AG1345" i="1"/>
  <c r="AG1346" i="1"/>
  <c r="AG1347" i="1"/>
  <c r="AG1348" i="1"/>
  <c r="AG1349" i="1"/>
  <c r="AG1350" i="1"/>
  <c r="AG1351" i="1"/>
  <c r="AG1352" i="1"/>
  <c r="AG1353" i="1"/>
  <c r="AG1354" i="1"/>
  <c r="AG1355" i="1"/>
  <c r="AG1356" i="1"/>
  <c r="AG1357" i="1"/>
  <c r="AG1358" i="1"/>
  <c r="AG1359" i="1"/>
  <c r="AG1360" i="1"/>
  <c r="AG1361" i="1"/>
  <c r="AG1362" i="1"/>
  <c r="AG1363" i="1"/>
  <c r="AG1364" i="1"/>
  <c r="AG1365" i="1"/>
  <c r="AG1366" i="1"/>
  <c r="AG1367" i="1"/>
  <c r="AG1368" i="1"/>
  <c r="AG1369" i="1"/>
  <c r="AG1370" i="1"/>
  <c r="AG1371" i="1"/>
  <c r="AG1372" i="1"/>
  <c r="AG1373" i="1"/>
  <c r="AG1374" i="1"/>
  <c r="AG1375" i="1"/>
  <c r="AG1376" i="1"/>
  <c r="AG1377" i="1"/>
  <c r="AG1378" i="1"/>
  <c r="AG1379" i="1"/>
  <c r="AG1380" i="1"/>
  <c r="AG1381" i="1"/>
  <c r="AG1382" i="1"/>
  <c r="AG1383" i="1"/>
  <c r="AG1384" i="1"/>
  <c r="AG1385" i="1"/>
  <c r="AG1386" i="1"/>
  <c r="AG1387" i="1"/>
  <c r="AG1388" i="1"/>
  <c r="AG1389" i="1"/>
  <c r="AG1390" i="1"/>
  <c r="AG1391" i="1"/>
  <c r="AG1392" i="1"/>
  <c r="AG1393" i="1"/>
  <c r="AG1394" i="1"/>
  <c r="AG1395" i="1"/>
  <c r="AG1396" i="1"/>
  <c r="AG1397" i="1"/>
  <c r="AG1398" i="1"/>
  <c r="AG1399" i="1"/>
  <c r="AG1400" i="1"/>
  <c r="AG1401" i="1"/>
  <c r="AG1402" i="1"/>
  <c r="AG1403" i="1"/>
  <c r="AG1404" i="1"/>
  <c r="AG1405" i="1"/>
  <c r="AG1406" i="1"/>
  <c r="AG1407" i="1"/>
  <c r="AG1408" i="1"/>
  <c r="AG1409" i="1"/>
  <c r="AG1410" i="1"/>
  <c r="AG1411" i="1"/>
  <c r="AG1412" i="1"/>
  <c r="AG1413" i="1"/>
  <c r="AG1414" i="1"/>
  <c r="AG1415" i="1"/>
  <c r="AG1416" i="1"/>
  <c r="AG1417" i="1"/>
  <c r="AG1418" i="1"/>
  <c r="AG1419" i="1"/>
  <c r="AG1420" i="1"/>
  <c r="AG1421" i="1"/>
  <c r="AG1422" i="1"/>
  <c r="AG1423" i="1"/>
  <c r="AG1424" i="1"/>
  <c r="AG1425" i="1"/>
  <c r="AG1426" i="1"/>
  <c r="AG1427" i="1"/>
  <c r="AG1428" i="1"/>
  <c r="AG1429" i="1"/>
  <c r="AG1430" i="1"/>
  <c r="AG1431" i="1"/>
  <c r="AG1432" i="1"/>
  <c r="AG1433" i="1"/>
  <c r="AG1434" i="1"/>
  <c r="AG1435" i="1"/>
  <c r="AG1436" i="1"/>
  <c r="AG1437" i="1"/>
  <c r="AG1438" i="1"/>
  <c r="AG1439" i="1"/>
  <c r="AG1440" i="1"/>
  <c r="AG1441" i="1"/>
  <c r="AG1442" i="1"/>
  <c r="AG1443" i="1"/>
  <c r="AG1444" i="1"/>
  <c r="AG1445" i="1"/>
  <c r="AG1446" i="1"/>
  <c r="AG1447" i="1"/>
  <c r="AG1448" i="1"/>
  <c r="AG1449" i="1"/>
  <c r="AG1450" i="1"/>
  <c r="AG1451" i="1"/>
  <c r="AG1452" i="1"/>
  <c r="AG1453" i="1"/>
  <c r="AG1454" i="1"/>
  <c r="AG1455" i="1"/>
  <c r="AG1456" i="1"/>
  <c r="AG1457" i="1"/>
  <c r="AG1458" i="1"/>
  <c r="AG1459" i="1"/>
  <c r="AG1460" i="1"/>
  <c r="AG1461" i="1"/>
  <c r="AG1462" i="1"/>
  <c r="AG1463" i="1"/>
  <c r="AG1464" i="1"/>
  <c r="AG1465" i="1"/>
  <c r="AG1466" i="1"/>
  <c r="AG1467" i="1"/>
  <c r="AG1468" i="1"/>
  <c r="AG1469" i="1"/>
  <c r="AG1470" i="1"/>
  <c r="AG1471" i="1"/>
  <c r="AG1472" i="1"/>
  <c r="AG1473" i="1"/>
  <c r="AG1474" i="1"/>
  <c r="AG1475" i="1"/>
  <c r="AG1476" i="1"/>
  <c r="AG1477" i="1"/>
  <c r="AG1478" i="1"/>
  <c r="AG1479" i="1"/>
  <c r="AG1480" i="1"/>
  <c r="AG1481" i="1"/>
  <c r="AG1482" i="1"/>
  <c r="AG1483" i="1"/>
  <c r="AG1484" i="1"/>
  <c r="AG1485" i="1"/>
  <c r="AG1486" i="1"/>
  <c r="AG1487" i="1"/>
  <c r="AG1488" i="1"/>
  <c r="AG1489" i="1"/>
  <c r="AG1490" i="1"/>
  <c r="AG1491" i="1"/>
  <c r="AG1492" i="1"/>
  <c r="AG1493" i="1"/>
  <c r="AG1494" i="1"/>
  <c r="AG1495" i="1"/>
  <c r="AG1496" i="1"/>
  <c r="AG1497" i="1"/>
  <c r="AG1498" i="1"/>
  <c r="AG1499" i="1"/>
  <c r="AG1500" i="1"/>
  <c r="AG1501" i="1"/>
  <c r="AG1502" i="1"/>
  <c r="AG1503" i="1"/>
  <c r="AG1504" i="1"/>
  <c r="AG1505" i="1"/>
  <c r="AG1506" i="1"/>
  <c r="AG1507" i="1"/>
  <c r="AG1508" i="1"/>
  <c r="AG1509" i="1"/>
  <c r="AG1510" i="1"/>
  <c r="AG1511" i="1"/>
  <c r="AG1512" i="1"/>
  <c r="AG1513" i="1"/>
  <c r="AG1514" i="1"/>
  <c r="AG1515" i="1"/>
  <c r="AG1516" i="1"/>
  <c r="AG1517" i="1"/>
  <c r="AG1518" i="1"/>
  <c r="AG1519" i="1"/>
  <c r="AG1520" i="1"/>
  <c r="AG1521" i="1"/>
  <c r="AG1522" i="1"/>
  <c r="AG1523" i="1"/>
  <c r="AG1524" i="1"/>
  <c r="AG1525" i="1"/>
  <c r="AG1526" i="1"/>
  <c r="AG1527" i="1"/>
  <c r="AG1528" i="1"/>
  <c r="AG1529" i="1"/>
  <c r="AG1530" i="1"/>
  <c r="AG1531" i="1"/>
  <c r="AG1532" i="1"/>
  <c r="AG1533" i="1"/>
  <c r="AG1534" i="1"/>
  <c r="AG1535" i="1"/>
  <c r="AG1536" i="1"/>
  <c r="AG1537" i="1"/>
  <c r="AG1538" i="1"/>
  <c r="AG1539" i="1"/>
  <c r="AG1540" i="1"/>
  <c r="AG1541" i="1"/>
  <c r="AG1542" i="1"/>
  <c r="AG1543" i="1"/>
  <c r="AG1544" i="1"/>
  <c r="AG1545" i="1"/>
  <c r="AG1546" i="1"/>
  <c r="AG1547" i="1"/>
  <c r="AG1548" i="1"/>
  <c r="AG1549" i="1"/>
  <c r="AG1550" i="1"/>
  <c r="AG1551" i="1"/>
  <c r="AG1552" i="1"/>
  <c r="AG1553" i="1"/>
  <c r="AG1554" i="1"/>
  <c r="AG1555" i="1"/>
  <c r="AG1556" i="1"/>
  <c r="AG1557" i="1"/>
  <c r="AG1558" i="1"/>
  <c r="AG1559" i="1"/>
  <c r="AG1560" i="1"/>
  <c r="AG1561" i="1"/>
  <c r="AG1562" i="1"/>
  <c r="AG1563" i="1"/>
  <c r="AG1564" i="1"/>
  <c r="AG1565" i="1"/>
  <c r="AG1566" i="1"/>
  <c r="AG1567" i="1"/>
  <c r="AG1568" i="1"/>
  <c r="AG1569" i="1"/>
  <c r="AG1570" i="1"/>
  <c r="AG1571" i="1"/>
  <c r="AG1572" i="1"/>
  <c r="AG1573" i="1"/>
  <c r="AG1574" i="1"/>
  <c r="AG1575" i="1"/>
  <c r="AG1576" i="1"/>
  <c r="AG1577" i="1"/>
  <c r="AG1578" i="1"/>
  <c r="AG1579" i="1"/>
  <c r="AG1580" i="1"/>
  <c r="AG1581" i="1"/>
  <c r="AG1582" i="1"/>
  <c r="AG1583" i="1"/>
  <c r="AG1584" i="1"/>
  <c r="AG1585" i="1"/>
  <c r="AG1586" i="1"/>
  <c r="AG1587" i="1"/>
  <c r="AG1588" i="1"/>
  <c r="AG1589" i="1"/>
  <c r="AG1590" i="1"/>
  <c r="AG1591" i="1"/>
  <c r="AG1592" i="1"/>
  <c r="AG1593" i="1"/>
  <c r="AG1594" i="1"/>
  <c r="AG1595" i="1"/>
  <c r="AG1596" i="1"/>
  <c r="AG1597" i="1"/>
  <c r="AG1598" i="1"/>
  <c r="AG1599" i="1"/>
  <c r="AG1600" i="1"/>
  <c r="AG1601" i="1"/>
  <c r="AG1602" i="1"/>
  <c r="AG1603" i="1"/>
  <c r="AG1604" i="1"/>
  <c r="AG1605" i="1"/>
  <c r="AG1606" i="1"/>
  <c r="AG1607" i="1"/>
  <c r="AG1608" i="1"/>
  <c r="AG1609" i="1"/>
  <c r="AG1610" i="1"/>
  <c r="AG1611" i="1"/>
  <c r="AG1612" i="1"/>
  <c r="AG1613" i="1"/>
  <c r="AG1614" i="1"/>
  <c r="AG1615" i="1"/>
  <c r="AG1616" i="1"/>
  <c r="AG1617" i="1"/>
  <c r="AG1618" i="1"/>
  <c r="AG1619" i="1"/>
  <c r="AG1620" i="1"/>
  <c r="AG1621" i="1"/>
  <c r="AG1622" i="1"/>
  <c r="AG1623" i="1"/>
  <c r="AG1624" i="1"/>
  <c r="AG1625" i="1"/>
  <c r="AG1626" i="1"/>
  <c r="AG1627" i="1"/>
  <c r="AG1628" i="1"/>
  <c r="AG1629" i="1"/>
  <c r="AG1630" i="1"/>
  <c r="AG1631" i="1"/>
  <c r="AG1632" i="1"/>
  <c r="AG1633" i="1"/>
  <c r="AG1634" i="1"/>
  <c r="AG1635" i="1"/>
  <c r="AG1636" i="1"/>
  <c r="AG1637" i="1"/>
  <c r="AG1638" i="1"/>
  <c r="AG1639" i="1"/>
  <c r="AG1640" i="1"/>
  <c r="AG1641" i="1"/>
  <c r="AG1642" i="1"/>
  <c r="AG1643" i="1"/>
  <c r="AG1644" i="1"/>
  <c r="AG1645" i="1"/>
  <c r="AG1646" i="1"/>
  <c r="AG1647" i="1"/>
  <c r="AG1648" i="1"/>
  <c r="AG1649" i="1"/>
  <c r="AG1650" i="1"/>
  <c r="AG1651" i="1"/>
  <c r="AG1652" i="1"/>
  <c r="AG1653" i="1"/>
  <c r="AG1654" i="1"/>
  <c r="AG1655" i="1"/>
  <c r="AG1656" i="1"/>
  <c r="AG1657" i="1"/>
  <c r="AG1658" i="1"/>
  <c r="AG1659" i="1"/>
  <c r="AG1660" i="1"/>
  <c r="AG1661" i="1"/>
  <c r="AG1662" i="1"/>
  <c r="AG1663" i="1"/>
  <c r="AG1664" i="1"/>
  <c r="AG1665" i="1"/>
  <c r="AG1666" i="1"/>
  <c r="AG1667" i="1"/>
  <c r="AG1668" i="1"/>
  <c r="AG1669" i="1"/>
  <c r="AG1670" i="1"/>
  <c r="AG1671" i="1"/>
  <c r="AG1672" i="1"/>
  <c r="AG1673" i="1"/>
  <c r="AG1674" i="1"/>
  <c r="AG1675" i="1"/>
  <c r="AG1676" i="1"/>
  <c r="AG1677" i="1"/>
  <c r="AG1678" i="1"/>
  <c r="AG1679" i="1"/>
  <c r="AG1680" i="1"/>
  <c r="AG1681" i="1"/>
  <c r="AG1682" i="1"/>
  <c r="AG1683" i="1"/>
  <c r="AG1684" i="1"/>
  <c r="AG1685" i="1"/>
  <c r="AG1686" i="1"/>
  <c r="AG1687" i="1"/>
  <c r="AG1688" i="1"/>
  <c r="AG1689" i="1"/>
  <c r="AG1690" i="1"/>
  <c r="AG1691" i="1"/>
  <c r="AG1692" i="1"/>
  <c r="AG1693" i="1"/>
  <c r="AG1694" i="1"/>
  <c r="AG1695" i="1"/>
  <c r="AG1696" i="1"/>
  <c r="AG1697" i="1"/>
  <c r="AG1698" i="1"/>
  <c r="AG1699" i="1"/>
  <c r="AG1700" i="1"/>
  <c r="AG1701" i="1"/>
  <c r="AG1702" i="1"/>
  <c r="AG1703" i="1"/>
  <c r="AG1704" i="1"/>
  <c r="AG1705" i="1"/>
  <c r="AG1706" i="1"/>
  <c r="AG1707" i="1"/>
  <c r="AG1708" i="1"/>
  <c r="AG1709" i="1"/>
  <c r="AG1710" i="1"/>
  <c r="AG1711" i="1"/>
  <c r="AG1712" i="1"/>
  <c r="AG1713" i="1"/>
  <c r="AG1714" i="1"/>
  <c r="AG1715" i="1"/>
  <c r="AG1716" i="1"/>
  <c r="AG1717" i="1"/>
  <c r="AG1718" i="1"/>
  <c r="AG1719" i="1"/>
  <c r="AG1720" i="1"/>
  <c r="AG1721" i="1"/>
  <c r="AG1722" i="1"/>
  <c r="AG1723" i="1"/>
  <c r="AG1724" i="1"/>
  <c r="AG1725" i="1"/>
  <c r="AG1726" i="1"/>
  <c r="AG1727" i="1"/>
  <c r="AG1728" i="1"/>
  <c r="AG1729" i="1"/>
  <c r="AG1730" i="1"/>
  <c r="AG1731" i="1"/>
  <c r="AG1732" i="1"/>
  <c r="AG1733" i="1"/>
  <c r="AG1734" i="1"/>
  <c r="AG1735" i="1"/>
  <c r="AG1736" i="1"/>
  <c r="AG1737" i="1"/>
  <c r="AG1738" i="1"/>
  <c r="AG1739" i="1"/>
  <c r="AG1740" i="1"/>
  <c r="AG1741" i="1"/>
  <c r="AG1742" i="1"/>
  <c r="AG1743" i="1"/>
  <c r="AG1744" i="1"/>
  <c r="AG1745" i="1"/>
  <c r="AG1746" i="1"/>
  <c r="AG1747" i="1"/>
  <c r="AG1748" i="1"/>
  <c r="AG1749" i="1"/>
  <c r="AG1750" i="1"/>
  <c r="AG1751" i="1"/>
  <c r="AG1752" i="1"/>
  <c r="AG1753" i="1"/>
  <c r="AG1754" i="1"/>
  <c r="AG1755" i="1"/>
  <c r="AG1756" i="1"/>
  <c r="AG1757" i="1"/>
  <c r="AG1758" i="1"/>
  <c r="AG1759" i="1"/>
  <c r="AG1760" i="1"/>
  <c r="AG1761" i="1"/>
  <c r="AG1762" i="1"/>
  <c r="AG1763" i="1"/>
  <c r="AG1764" i="1"/>
  <c r="AG1765" i="1"/>
  <c r="AG1766" i="1"/>
  <c r="AG1767" i="1"/>
  <c r="AG1768" i="1"/>
  <c r="AG1769" i="1"/>
  <c r="AG1770" i="1"/>
  <c r="AG1771" i="1"/>
  <c r="AG1772" i="1"/>
  <c r="AG1773" i="1"/>
  <c r="AG1774" i="1"/>
  <c r="AG1775" i="1"/>
  <c r="AG1776" i="1"/>
  <c r="AG1777" i="1"/>
  <c r="AG1778" i="1"/>
  <c r="AG1779" i="1"/>
  <c r="AG1780" i="1"/>
  <c r="AG1781" i="1"/>
  <c r="AG1782" i="1"/>
  <c r="AG1783" i="1"/>
  <c r="AG1784" i="1"/>
  <c r="AG1785" i="1"/>
  <c r="AG1786" i="1"/>
  <c r="AG1787" i="1"/>
  <c r="AG1788" i="1"/>
  <c r="AG1789" i="1"/>
  <c r="AG1790" i="1"/>
  <c r="AG1791" i="1"/>
  <c r="AG1792" i="1"/>
  <c r="AG1793" i="1"/>
  <c r="AG1794" i="1"/>
  <c r="AG1795" i="1"/>
  <c r="AG1796" i="1"/>
  <c r="AG1797" i="1"/>
  <c r="AG1798" i="1"/>
  <c r="AG1799" i="1"/>
  <c r="AG1800" i="1"/>
  <c r="AG1801" i="1"/>
  <c r="AG1802" i="1"/>
  <c r="AG1803" i="1"/>
  <c r="AG1804" i="1"/>
  <c r="AG1805" i="1"/>
  <c r="AG1806" i="1"/>
  <c r="AG1807" i="1"/>
  <c r="AG1808" i="1"/>
  <c r="AG1809" i="1"/>
  <c r="AG1810" i="1"/>
  <c r="AG1811" i="1"/>
  <c r="AG1812" i="1"/>
  <c r="AG1813" i="1"/>
  <c r="AG1814" i="1"/>
  <c r="AG1815" i="1"/>
  <c r="AG1816" i="1"/>
  <c r="AG1817" i="1"/>
  <c r="AG1818" i="1"/>
  <c r="AG1819" i="1"/>
  <c r="AG1820" i="1"/>
  <c r="AG1821" i="1"/>
  <c r="AG1822" i="1"/>
  <c r="AG1823" i="1"/>
  <c r="AG1824" i="1"/>
  <c r="AG1825" i="1"/>
  <c r="AG1826" i="1"/>
  <c r="AG1827" i="1"/>
  <c r="AG1828" i="1"/>
  <c r="AG1829" i="1"/>
  <c r="AG1830" i="1"/>
  <c r="AG1831" i="1"/>
  <c r="AG1832" i="1"/>
  <c r="AG1833" i="1"/>
  <c r="AG1834" i="1"/>
  <c r="AG1835" i="1"/>
  <c r="AG1836" i="1"/>
  <c r="AG1837" i="1"/>
  <c r="AG1838" i="1"/>
  <c r="AG1839" i="1"/>
  <c r="AG1840" i="1"/>
  <c r="AG1841" i="1"/>
  <c r="AG1842" i="1"/>
  <c r="AG1843" i="1"/>
  <c r="AG1844" i="1"/>
  <c r="AG1845" i="1"/>
  <c r="AG1846" i="1"/>
  <c r="AG1847" i="1"/>
  <c r="AG1848" i="1"/>
  <c r="AG1849" i="1"/>
  <c r="AG1850" i="1"/>
  <c r="AG1851" i="1"/>
  <c r="AG1852" i="1"/>
  <c r="AG1853" i="1"/>
  <c r="AG1854" i="1"/>
  <c r="AG1855" i="1"/>
  <c r="AG1856" i="1"/>
  <c r="AG1857" i="1"/>
  <c r="AG1858" i="1"/>
  <c r="AG1859" i="1"/>
  <c r="AG1860" i="1"/>
  <c r="AG1861" i="1"/>
  <c r="AG1862" i="1"/>
  <c r="AG1863" i="1"/>
  <c r="AG1864" i="1"/>
  <c r="AG1865" i="1"/>
  <c r="AG1866" i="1"/>
  <c r="AG1867" i="1"/>
  <c r="AG1868" i="1"/>
  <c r="AG1869" i="1"/>
  <c r="AG1870" i="1"/>
  <c r="AG1871" i="1"/>
  <c r="AG1872" i="1"/>
  <c r="AG1873" i="1"/>
  <c r="AG1874" i="1"/>
  <c r="AG1875" i="1"/>
  <c r="AG1876" i="1"/>
  <c r="AG1877" i="1"/>
  <c r="AG1878" i="1"/>
  <c r="AG1879" i="1"/>
  <c r="AG1880" i="1"/>
  <c r="AG1881" i="1"/>
  <c r="AG1882" i="1"/>
  <c r="AG1883" i="1"/>
  <c r="AG1884" i="1"/>
  <c r="AG1885" i="1"/>
  <c r="AG1886" i="1"/>
  <c r="AG1887" i="1"/>
  <c r="AG1888" i="1"/>
  <c r="AG1889" i="1"/>
  <c r="AG1890" i="1"/>
  <c r="AG1891" i="1"/>
  <c r="AG1892" i="1"/>
  <c r="AG1893" i="1"/>
  <c r="AG1894" i="1"/>
  <c r="AG1895" i="1"/>
  <c r="AG1896" i="1"/>
  <c r="AG1897" i="1"/>
  <c r="AG1898" i="1"/>
  <c r="AG1899" i="1"/>
  <c r="AG1900" i="1"/>
  <c r="AG1901" i="1"/>
  <c r="AG1902" i="1"/>
  <c r="AG1903" i="1"/>
  <c r="AG1904" i="1"/>
  <c r="AG1905" i="1"/>
  <c r="AG1906" i="1"/>
  <c r="AG1907" i="1"/>
  <c r="AG1908" i="1"/>
  <c r="AG1909" i="1"/>
  <c r="AG1910" i="1"/>
  <c r="AG1911" i="1"/>
  <c r="AG1912" i="1"/>
  <c r="AG1913" i="1"/>
  <c r="AG1914" i="1"/>
  <c r="AG1915" i="1"/>
  <c r="AG1916" i="1"/>
  <c r="AG1917" i="1"/>
  <c r="AG1918" i="1"/>
  <c r="AG1919" i="1"/>
  <c r="AG1920" i="1"/>
  <c r="AG1921" i="1"/>
  <c r="AG1922" i="1"/>
  <c r="AG1923" i="1"/>
  <c r="AG1924" i="1"/>
  <c r="AG1925" i="1"/>
  <c r="AG1926" i="1"/>
  <c r="AG1927" i="1"/>
  <c r="AG1928" i="1"/>
  <c r="AG1929" i="1"/>
  <c r="AG1930" i="1"/>
  <c r="AG1931" i="1"/>
  <c r="AG1932" i="1"/>
  <c r="AG1933" i="1"/>
  <c r="AG1934" i="1"/>
  <c r="AG1935" i="1"/>
  <c r="AG1936" i="1"/>
  <c r="AG1937" i="1"/>
  <c r="AG1938" i="1"/>
  <c r="AG1939" i="1"/>
  <c r="AG1940" i="1"/>
  <c r="AG1941" i="1"/>
  <c r="AG1942" i="1"/>
  <c r="AG1943" i="1"/>
  <c r="AG1944" i="1"/>
  <c r="AG1945" i="1"/>
  <c r="AG1946" i="1"/>
  <c r="AG1947" i="1"/>
  <c r="AG1948" i="1"/>
  <c r="AG1949" i="1"/>
  <c r="AG1950" i="1"/>
  <c r="AG1951" i="1"/>
  <c r="AG1952" i="1"/>
  <c r="AG1953" i="1"/>
  <c r="AG1954" i="1"/>
  <c r="AG1955" i="1"/>
  <c r="AG1956" i="1"/>
  <c r="AG1957" i="1"/>
  <c r="AG1958" i="1"/>
  <c r="AG1959" i="1"/>
  <c r="AG1960" i="1"/>
  <c r="AG1961" i="1"/>
  <c r="AG1962" i="1"/>
  <c r="AG1963" i="1"/>
  <c r="AG1964" i="1"/>
  <c r="AG1965" i="1"/>
  <c r="AG1966" i="1"/>
  <c r="AG1967" i="1"/>
  <c r="AG1968" i="1"/>
  <c r="AG1969" i="1"/>
  <c r="AG1970" i="1"/>
  <c r="AG1971" i="1"/>
  <c r="AG1972" i="1"/>
  <c r="AG1973" i="1"/>
  <c r="AG1974" i="1"/>
  <c r="AG1975" i="1"/>
  <c r="AG1976" i="1"/>
  <c r="AG1977" i="1"/>
  <c r="AG1978" i="1"/>
  <c r="AG1979" i="1"/>
  <c r="AG1980" i="1"/>
  <c r="AG1981" i="1"/>
  <c r="AG1982" i="1"/>
  <c r="AG1983" i="1"/>
  <c r="AG1984" i="1"/>
  <c r="AG1985" i="1"/>
  <c r="AG1986" i="1"/>
  <c r="AG1987" i="1"/>
  <c r="AG1988" i="1"/>
  <c r="AG1989" i="1"/>
  <c r="AG1990" i="1"/>
  <c r="AG1991" i="1"/>
  <c r="AG1992" i="1"/>
  <c r="AG1993" i="1"/>
  <c r="AG1994" i="1"/>
  <c r="AG1995" i="1"/>
  <c r="AG1996" i="1"/>
  <c r="AG1997" i="1"/>
  <c r="AG1998" i="1"/>
  <c r="AG1999" i="1"/>
  <c r="AG2000" i="1"/>
  <c r="AG2001" i="1"/>
  <c r="AG2002" i="1"/>
  <c r="AG2003" i="1"/>
  <c r="AG2004" i="1"/>
  <c r="AG2005" i="1"/>
  <c r="AG2006" i="1"/>
  <c r="AG2007" i="1"/>
  <c r="AG2008" i="1"/>
  <c r="AG2009" i="1"/>
  <c r="AG2010" i="1"/>
  <c r="AG2011" i="1"/>
  <c r="AG2012" i="1"/>
  <c r="AG2013" i="1"/>
  <c r="AG2014" i="1"/>
  <c r="AG2015" i="1"/>
  <c r="AG2016" i="1"/>
  <c r="AG2017" i="1"/>
  <c r="AG2018" i="1"/>
  <c r="AG2019" i="1"/>
  <c r="AG2020" i="1"/>
  <c r="AG2021" i="1"/>
  <c r="AG2022" i="1"/>
  <c r="AG2023" i="1"/>
  <c r="AG2024" i="1"/>
  <c r="AG2025" i="1"/>
  <c r="AG2026" i="1"/>
  <c r="AG2027" i="1"/>
  <c r="AG2028" i="1"/>
  <c r="AG2029" i="1"/>
  <c r="AG2030" i="1"/>
  <c r="AG2031" i="1"/>
  <c r="AG2032" i="1"/>
  <c r="AG2033" i="1"/>
  <c r="AG2034" i="1"/>
  <c r="AG2035" i="1"/>
  <c r="AG2036" i="1"/>
  <c r="AG2037" i="1"/>
  <c r="AG2038" i="1"/>
  <c r="AG2039" i="1"/>
  <c r="AG2040" i="1"/>
  <c r="AG2041" i="1"/>
  <c r="AG2042" i="1"/>
  <c r="AG2043" i="1"/>
  <c r="AG2044" i="1"/>
  <c r="AG2045" i="1"/>
  <c r="AG2046" i="1"/>
  <c r="AG2047" i="1"/>
  <c r="AG2048" i="1"/>
  <c r="AG2049" i="1"/>
  <c r="AG2050" i="1"/>
  <c r="AG2051" i="1"/>
  <c r="AG2052" i="1"/>
  <c r="AG2053" i="1"/>
  <c r="AG2054" i="1"/>
  <c r="AG2055" i="1"/>
  <c r="AG2056" i="1"/>
  <c r="AG2057" i="1"/>
  <c r="AG2058" i="1"/>
  <c r="AG2059" i="1"/>
  <c r="AG2060" i="1"/>
  <c r="AG2061" i="1"/>
  <c r="AG2062" i="1"/>
  <c r="AG2063" i="1"/>
  <c r="AG2064" i="1"/>
  <c r="AG2065" i="1"/>
  <c r="AG2066" i="1"/>
  <c r="AG2067" i="1"/>
  <c r="AG2068" i="1"/>
  <c r="AG2069" i="1"/>
  <c r="AG2070" i="1"/>
  <c r="AG2071" i="1"/>
  <c r="AG2072" i="1"/>
  <c r="AG2073" i="1"/>
  <c r="AG2074" i="1"/>
  <c r="AG2075" i="1"/>
  <c r="AG2076" i="1"/>
  <c r="AG2077" i="1"/>
  <c r="AG2078" i="1"/>
  <c r="AG2079" i="1"/>
  <c r="AG2080" i="1"/>
  <c r="AG2081" i="1"/>
  <c r="AG2082" i="1"/>
  <c r="AG2083" i="1"/>
  <c r="AG2084" i="1"/>
  <c r="AG2085" i="1"/>
  <c r="AG2086" i="1"/>
  <c r="AG2087" i="1"/>
  <c r="AG2088" i="1"/>
  <c r="AG2089" i="1"/>
  <c r="AG2090" i="1"/>
  <c r="AG2091" i="1"/>
  <c r="AG2092" i="1"/>
  <c r="AG2093" i="1"/>
  <c r="AG2094" i="1"/>
  <c r="AG2095" i="1"/>
  <c r="AG2096" i="1"/>
  <c r="AG2097" i="1"/>
  <c r="AG2098" i="1"/>
  <c r="AG2099" i="1"/>
  <c r="AG2100" i="1"/>
  <c r="AG2101" i="1"/>
  <c r="AG2102" i="1"/>
  <c r="AG2103" i="1"/>
  <c r="AG2104" i="1"/>
  <c r="AG2105" i="1"/>
  <c r="AG2106" i="1"/>
  <c r="AG2107" i="1"/>
  <c r="AG2108" i="1"/>
  <c r="AG2109" i="1"/>
  <c r="AG2110" i="1"/>
  <c r="AG2111" i="1"/>
  <c r="AG2112" i="1"/>
  <c r="AG2113" i="1"/>
  <c r="AG2114" i="1"/>
  <c r="AG2115" i="1"/>
  <c r="AG2116" i="1"/>
  <c r="AG2117" i="1"/>
  <c r="AG2118" i="1"/>
  <c r="AG2119" i="1"/>
  <c r="AG2120" i="1"/>
  <c r="AG2121" i="1"/>
  <c r="AG2122" i="1"/>
  <c r="AG2123" i="1"/>
  <c r="AG2124" i="1"/>
  <c r="AG2125" i="1"/>
  <c r="AG2126" i="1"/>
  <c r="AG2127" i="1"/>
  <c r="AG2128" i="1"/>
  <c r="AG2129" i="1"/>
  <c r="AG2130" i="1"/>
  <c r="AG2131" i="1"/>
  <c r="AG2132" i="1"/>
  <c r="AG2133" i="1"/>
  <c r="AG2134" i="1"/>
  <c r="AG2135" i="1"/>
  <c r="AG2136" i="1"/>
  <c r="AG2137" i="1"/>
  <c r="AG2138" i="1"/>
  <c r="AG2139" i="1"/>
  <c r="AG2140" i="1"/>
  <c r="AG2141" i="1"/>
  <c r="AG2142" i="1"/>
  <c r="AG2143" i="1"/>
  <c r="AG2144" i="1"/>
  <c r="AG2145" i="1"/>
  <c r="AG2146" i="1"/>
  <c r="AG2147" i="1"/>
  <c r="AG2148" i="1"/>
  <c r="AG2149" i="1"/>
  <c r="AG2150" i="1"/>
  <c r="AG2151" i="1"/>
  <c r="AG2152" i="1"/>
  <c r="AG2153" i="1"/>
  <c r="AG2154" i="1"/>
  <c r="AG2155" i="1"/>
  <c r="AG2156" i="1"/>
  <c r="AG2157" i="1"/>
  <c r="AG2158" i="1"/>
  <c r="AG2159" i="1"/>
  <c r="AG2160" i="1"/>
  <c r="AG2161" i="1"/>
  <c r="AG2162" i="1"/>
  <c r="AG2163" i="1"/>
  <c r="AG2164" i="1"/>
  <c r="AG2165" i="1"/>
  <c r="AG2166" i="1"/>
  <c r="AG2167" i="1"/>
  <c r="AG2168" i="1"/>
  <c r="AG2169" i="1"/>
  <c r="AG2170" i="1"/>
  <c r="AG2171" i="1"/>
  <c r="AG2172" i="1"/>
  <c r="AG2173" i="1"/>
  <c r="AG2174" i="1"/>
  <c r="AG2175" i="1"/>
  <c r="AG2176" i="1"/>
  <c r="AG2177" i="1"/>
  <c r="AG2178" i="1"/>
  <c r="AG2179" i="1"/>
  <c r="AG2180" i="1"/>
  <c r="AG2181" i="1"/>
  <c r="AG2182" i="1"/>
  <c r="AG2183" i="1"/>
  <c r="AG2184" i="1"/>
  <c r="AG2185" i="1"/>
  <c r="AG2186" i="1"/>
  <c r="AG2187" i="1"/>
  <c r="AG2188" i="1"/>
  <c r="AG2189" i="1"/>
  <c r="AG2190" i="1"/>
  <c r="AG2191" i="1"/>
  <c r="AG2192" i="1"/>
  <c r="AG2193" i="1"/>
  <c r="AG2194" i="1"/>
  <c r="AG2195" i="1"/>
  <c r="AG2196" i="1"/>
  <c r="AG2197" i="1"/>
  <c r="AG2198" i="1"/>
  <c r="AG2199" i="1"/>
  <c r="AG2200" i="1"/>
  <c r="AG2201" i="1"/>
  <c r="AG2202" i="1"/>
  <c r="AG2203" i="1"/>
  <c r="AG2204" i="1"/>
  <c r="AG2205" i="1"/>
  <c r="AG2206" i="1"/>
  <c r="AG2207" i="1"/>
  <c r="AG2208" i="1"/>
  <c r="AG2209" i="1"/>
  <c r="AG2210" i="1"/>
  <c r="AG2211" i="1"/>
  <c r="AG2212" i="1"/>
  <c r="AG2213" i="1"/>
  <c r="AG2214" i="1"/>
  <c r="AG2215" i="1"/>
  <c r="AG2216" i="1"/>
  <c r="AG2217" i="1"/>
  <c r="AG2218" i="1"/>
  <c r="AG2219" i="1"/>
  <c r="AG2220" i="1"/>
  <c r="AG2221" i="1"/>
  <c r="AG2222" i="1"/>
  <c r="AG2223" i="1"/>
  <c r="AG2224" i="1"/>
  <c r="AG2225" i="1"/>
  <c r="AG2226" i="1"/>
  <c r="AG2227" i="1"/>
  <c r="AG2228" i="1"/>
  <c r="AG2229" i="1"/>
  <c r="AG2230" i="1"/>
  <c r="AG2231" i="1"/>
  <c r="AG2232" i="1"/>
  <c r="AG2233" i="1"/>
  <c r="AG2234" i="1"/>
  <c r="AG2235" i="1"/>
  <c r="AG2236" i="1"/>
  <c r="AG2237" i="1"/>
  <c r="AG2238" i="1"/>
  <c r="AG2239" i="1"/>
  <c r="AG2240" i="1"/>
  <c r="AG2241" i="1"/>
  <c r="AG2242" i="1"/>
  <c r="AG2243" i="1"/>
  <c r="AG2244" i="1"/>
  <c r="AG2245" i="1"/>
  <c r="AG2246" i="1"/>
  <c r="AG2247" i="1"/>
  <c r="AG2248" i="1"/>
  <c r="AG2249" i="1"/>
  <c r="AG2250" i="1"/>
  <c r="AG2251" i="1"/>
  <c r="AG2252" i="1"/>
  <c r="AG2253" i="1"/>
  <c r="AG2254" i="1"/>
  <c r="AG2255" i="1"/>
  <c r="AG2256" i="1"/>
  <c r="AG2257" i="1"/>
  <c r="AG2258" i="1"/>
  <c r="AG2259" i="1"/>
  <c r="AG2260" i="1"/>
  <c r="AG2261" i="1"/>
  <c r="AG2262" i="1"/>
  <c r="AG2263" i="1"/>
  <c r="AG2264" i="1"/>
  <c r="AG2265" i="1"/>
  <c r="AG2266" i="1"/>
  <c r="AG2267" i="1"/>
  <c r="AG2268" i="1"/>
  <c r="AG2269" i="1"/>
  <c r="AG2270" i="1"/>
  <c r="AG2271" i="1"/>
  <c r="AG2272" i="1"/>
  <c r="AG2273" i="1"/>
  <c r="AG2274" i="1"/>
  <c r="AG2275" i="1"/>
  <c r="AG2276" i="1"/>
  <c r="AG2277" i="1"/>
  <c r="AG2278" i="1"/>
  <c r="AG2279" i="1"/>
  <c r="AG2280" i="1"/>
  <c r="AG2281" i="1"/>
  <c r="AG2282" i="1"/>
  <c r="AG2283" i="1"/>
  <c r="AG2284" i="1"/>
  <c r="AG2285" i="1"/>
  <c r="AG2286" i="1"/>
  <c r="AG2287" i="1"/>
  <c r="AG2288" i="1"/>
  <c r="AG2289" i="1"/>
  <c r="AG2290" i="1"/>
  <c r="AG2291" i="1"/>
  <c r="AG2292" i="1"/>
  <c r="AG2293" i="1"/>
  <c r="AG2294" i="1"/>
  <c r="AG2295" i="1"/>
  <c r="AG2296" i="1"/>
  <c r="AG2297" i="1"/>
  <c r="AG2298" i="1"/>
  <c r="AG2299" i="1"/>
  <c r="AG2300" i="1"/>
  <c r="AG2301" i="1"/>
  <c r="AG2302" i="1"/>
  <c r="AG2303" i="1"/>
  <c r="AG2304" i="1"/>
  <c r="AG2305" i="1"/>
  <c r="AG2306" i="1"/>
  <c r="AG2307" i="1"/>
  <c r="AG2308" i="1"/>
  <c r="AG2309" i="1"/>
  <c r="AG2310" i="1"/>
  <c r="AG2311" i="1"/>
  <c r="AG2312" i="1"/>
  <c r="AG2313" i="1"/>
  <c r="AG2314" i="1"/>
  <c r="AG2315" i="1"/>
  <c r="AG2316" i="1"/>
  <c r="AG2317" i="1"/>
  <c r="AG2318" i="1"/>
  <c r="AG2319" i="1"/>
  <c r="AG2320" i="1"/>
  <c r="AG2321" i="1"/>
  <c r="AG2322" i="1"/>
  <c r="AG2323" i="1"/>
  <c r="AG2324" i="1"/>
  <c r="AG2325" i="1"/>
  <c r="AG2326" i="1"/>
  <c r="AG2327" i="1"/>
  <c r="AG2328" i="1"/>
  <c r="AG2329" i="1"/>
  <c r="AG2330" i="1"/>
  <c r="AG2331" i="1"/>
  <c r="AG2332" i="1"/>
  <c r="AG2333" i="1"/>
  <c r="AG2334" i="1"/>
  <c r="AG2335" i="1"/>
  <c r="AG2336" i="1"/>
  <c r="AG2337" i="1"/>
  <c r="AG2338" i="1"/>
  <c r="AG2339" i="1"/>
  <c r="AG2340" i="1"/>
  <c r="AG2341" i="1"/>
  <c r="AG2342" i="1"/>
  <c r="AG2343" i="1"/>
  <c r="AG2344" i="1"/>
  <c r="AG2345" i="1"/>
  <c r="AG2346" i="1"/>
  <c r="AG2347" i="1"/>
  <c r="AG2348" i="1"/>
  <c r="AG2349" i="1"/>
  <c r="AG2350" i="1"/>
  <c r="AG2351" i="1"/>
  <c r="AG2352" i="1"/>
  <c r="AG2353" i="1"/>
  <c r="AG2354" i="1"/>
  <c r="AG2355" i="1"/>
  <c r="AG2356" i="1"/>
  <c r="AG2357" i="1"/>
  <c r="AG2358" i="1"/>
  <c r="AG2359" i="1"/>
  <c r="AG2360" i="1"/>
  <c r="AG2361" i="1"/>
  <c r="AG2362" i="1"/>
  <c r="AG2363" i="1"/>
  <c r="AG2364" i="1"/>
  <c r="AG2365" i="1"/>
  <c r="AG2366" i="1"/>
  <c r="AG2367" i="1"/>
  <c r="AG2368" i="1"/>
  <c r="AG2369" i="1"/>
  <c r="AG2370" i="1"/>
  <c r="AG2371" i="1"/>
  <c r="AG2372" i="1"/>
  <c r="AG2373" i="1"/>
  <c r="AG2374" i="1"/>
  <c r="AG2375" i="1"/>
  <c r="AG2376" i="1"/>
  <c r="AG2377" i="1"/>
  <c r="AG2378" i="1"/>
  <c r="AG2379" i="1"/>
  <c r="AG2380" i="1"/>
  <c r="AG2381" i="1"/>
  <c r="AG2382" i="1"/>
  <c r="AG2383" i="1"/>
  <c r="AG2384" i="1"/>
  <c r="AG2385" i="1"/>
  <c r="AG2386" i="1"/>
  <c r="AG2387" i="1"/>
  <c r="AG2388" i="1"/>
  <c r="AG2389" i="1"/>
  <c r="AG2390" i="1"/>
  <c r="AG2391" i="1"/>
  <c r="AG2392" i="1"/>
  <c r="AG2393" i="1"/>
  <c r="AG2394" i="1"/>
  <c r="AG2395" i="1"/>
  <c r="AG2396" i="1"/>
  <c r="AG2397" i="1"/>
  <c r="AG2398" i="1"/>
  <c r="AG2399" i="1"/>
  <c r="AG2400" i="1"/>
  <c r="AG2401" i="1"/>
  <c r="AG2402" i="1"/>
  <c r="AG2403" i="1"/>
  <c r="AG2404" i="1"/>
  <c r="AG2405" i="1"/>
  <c r="AG2406" i="1"/>
  <c r="AG2407" i="1"/>
  <c r="AG2408" i="1"/>
  <c r="AG2409" i="1"/>
  <c r="AG2410" i="1"/>
  <c r="AG2411" i="1"/>
  <c r="AG2412" i="1"/>
  <c r="AG2413" i="1"/>
  <c r="AG2414" i="1"/>
  <c r="AG2415" i="1"/>
  <c r="AG2416" i="1"/>
  <c r="AG2417" i="1"/>
  <c r="AG2418" i="1"/>
  <c r="AG2419" i="1"/>
  <c r="AG2420" i="1"/>
  <c r="AG2421" i="1"/>
  <c r="AG2422" i="1"/>
  <c r="AG2423" i="1"/>
  <c r="AG2424" i="1"/>
  <c r="AG2425" i="1"/>
  <c r="AG2426" i="1"/>
  <c r="AG2427" i="1"/>
  <c r="AG2428" i="1"/>
  <c r="AG2429" i="1"/>
  <c r="AG2430" i="1"/>
  <c r="AG2431" i="1"/>
  <c r="AG2432" i="1"/>
  <c r="AG2433" i="1"/>
  <c r="AG2434" i="1"/>
  <c r="AG2435" i="1"/>
  <c r="AG2436" i="1"/>
  <c r="AG2437" i="1"/>
  <c r="AG2438" i="1"/>
  <c r="AG2439" i="1"/>
  <c r="AG2440" i="1"/>
  <c r="AG2441" i="1"/>
  <c r="AG2442" i="1"/>
  <c r="AG2443" i="1"/>
  <c r="AG2444" i="1"/>
  <c r="AG2445" i="1"/>
  <c r="AG2446" i="1"/>
  <c r="AG2447" i="1"/>
  <c r="AG2448" i="1"/>
  <c r="AG2449" i="1"/>
  <c r="AG2450" i="1"/>
  <c r="AG2451" i="1"/>
  <c r="AG2452" i="1"/>
  <c r="AG2453" i="1"/>
  <c r="AG2454" i="1"/>
  <c r="AG2455" i="1"/>
  <c r="AG2456" i="1"/>
  <c r="AG2457" i="1"/>
  <c r="AG2458" i="1"/>
  <c r="AG2459" i="1"/>
  <c r="AG2460" i="1"/>
  <c r="AG2461" i="1"/>
  <c r="AG2462" i="1"/>
  <c r="AG2463" i="1"/>
  <c r="AG2464" i="1"/>
  <c r="AG2465" i="1"/>
  <c r="AG2466" i="1"/>
  <c r="AG2467" i="1"/>
  <c r="AG2468" i="1"/>
  <c r="AG2469" i="1"/>
  <c r="AG2470" i="1"/>
  <c r="AG2471" i="1"/>
  <c r="AG2472" i="1"/>
  <c r="AG2473" i="1"/>
  <c r="AG2474" i="1"/>
  <c r="AG2475" i="1"/>
  <c r="AG2476" i="1"/>
  <c r="AG2477" i="1"/>
  <c r="AG2478" i="1"/>
  <c r="AG2479" i="1"/>
  <c r="AG2480" i="1"/>
  <c r="AG2481" i="1"/>
  <c r="AG2482" i="1"/>
  <c r="AG2483" i="1"/>
  <c r="AG2484" i="1"/>
  <c r="AG2485" i="1"/>
  <c r="AG2486" i="1"/>
  <c r="AG2487" i="1"/>
  <c r="AG2488" i="1"/>
  <c r="AG2489" i="1"/>
  <c r="AG2490" i="1"/>
  <c r="AG2491" i="1"/>
  <c r="AG2492" i="1"/>
  <c r="AG2493" i="1"/>
  <c r="AG2494" i="1"/>
  <c r="AG2495" i="1"/>
  <c r="AG2496" i="1"/>
  <c r="AG2497" i="1"/>
  <c r="AG2498" i="1"/>
  <c r="AG2499" i="1"/>
  <c r="AG2500" i="1"/>
  <c r="AG2501" i="1"/>
  <c r="AG2502" i="1"/>
  <c r="AG2503" i="1"/>
  <c r="AG2504" i="1"/>
  <c r="AG2505" i="1"/>
  <c r="AG2506" i="1"/>
  <c r="AG2507" i="1"/>
  <c r="AG2508" i="1"/>
  <c r="AG2509" i="1"/>
  <c r="AG2510" i="1"/>
  <c r="AG2511" i="1"/>
  <c r="AG2512" i="1"/>
  <c r="AG2513" i="1"/>
  <c r="AG2514" i="1"/>
  <c r="AG2515" i="1"/>
  <c r="AG2516" i="1"/>
  <c r="AG2517" i="1"/>
  <c r="AG2518" i="1"/>
  <c r="AG2519" i="1"/>
  <c r="AG2520" i="1"/>
  <c r="AG2521" i="1"/>
  <c r="AG2522" i="1"/>
  <c r="AG2523" i="1"/>
  <c r="AG2524" i="1"/>
  <c r="AG2525" i="1"/>
  <c r="AG2526" i="1"/>
  <c r="AG2527" i="1"/>
  <c r="AG2528" i="1"/>
  <c r="AG2529" i="1"/>
  <c r="AG2530" i="1"/>
  <c r="AG2531" i="1"/>
  <c r="AG2532" i="1"/>
  <c r="AG2533" i="1"/>
  <c r="AG2534" i="1"/>
  <c r="AG2535" i="1"/>
  <c r="AG2536" i="1"/>
  <c r="AG2537" i="1"/>
  <c r="AG2538" i="1"/>
  <c r="AG2539" i="1"/>
  <c r="AG2540" i="1"/>
  <c r="AG2541" i="1"/>
  <c r="AG2542" i="1"/>
  <c r="AG2543" i="1"/>
  <c r="AG2544" i="1"/>
  <c r="AG2545" i="1"/>
  <c r="AG2546" i="1"/>
  <c r="AG2547" i="1"/>
  <c r="AG2548" i="1"/>
  <c r="AG2549" i="1"/>
  <c r="AG2550" i="1"/>
  <c r="AG2551" i="1"/>
  <c r="AG2552" i="1"/>
  <c r="AG2553" i="1"/>
  <c r="AG2554" i="1"/>
  <c r="AG2555" i="1"/>
  <c r="AG2556" i="1"/>
  <c r="AG2557" i="1"/>
  <c r="AG2558" i="1"/>
  <c r="AG2559" i="1"/>
  <c r="AG2560" i="1"/>
  <c r="AG2561" i="1"/>
  <c r="AG2562" i="1"/>
  <c r="AG2563" i="1"/>
  <c r="AG2564" i="1"/>
  <c r="AG2565" i="1"/>
  <c r="AG2566" i="1"/>
  <c r="AG2567" i="1"/>
  <c r="AG2568" i="1"/>
  <c r="AG2569" i="1"/>
  <c r="AG2570" i="1"/>
  <c r="AG2571" i="1"/>
  <c r="AG2572" i="1"/>
  <c r="AG2573" i="1"/>
  <c r="AG2574" i="1"/>
  <c r="AG2575" i="1"/>
  <c r="AG2576" i="1"/>
  <c r="AG2577" i="1"/>
  <c r="AG2578" i="1"/>
  <c r="AG2579" i="1"/>
  <c r="AG2580" i="1"/>
  <c r="AG2581" i="1"/>
  <c r="AG2582" i="1"/>
  <c r="AG2583" i="1"/>
  <c r="AG2584" i="1"/>
  <c r="AG2585" i="1"/>
  <c r="AG2586" i="1"/>
  <c r="AG2587" i="1"/>
  <c r="AG2588" i="1"/>
  <c r="AG2589" i="1"/>
  <c r="AG2590" i="1"/>
  <c r="AG2591" i="1"/>
  <c r="AG2592" i="1"/>
  <c r="AG2593" i="1"/>
  <c r="AG2594" i="1"/>
  <c r="AG2595" i="1"/>
  <c r="AG2596" i="1"/>
  <c r="AG2597" i="1"/>
  <c r="AG2598" i="1"/>
  <c r="AG2599" i="1"/>
  <c r="AG2600" i="1"/>
  <c r="AG2601" i="1"/>
  <c r="AG2602" i="1"/>
  <c r="AG2603" i="1"/>
  <c r="AG2604" i="1"/>
  <c r="AG2605" i="1"/>
  <c r="AG2606" i="1"/>
  <c r="AG2607" i="1"/>
  <c r="AG2608" i="1"/>
  <c r="AG2609" i="1"/>
  <c r="AG2610" i="1"/>
  <c r="AG2611" i="1"/>
  <c r="AG2612" i="1"/>
  <c r="AG2613" i="1"/>
  <c r="AG2614" i="1"/>
  <c r="AG2615" i="1"/>
  <c r="AG2616" i="1"/>
  <c r="AG2617" i="1"/>
  <c r="AG2618" i="1"/>
  <c r="AG2619" i="1"/>
  <c r="AG2620" i="1"/>
  <c r="AG2621" i="1"/>
  <c r="AG2622" i="1"/>
  <c r="AG2623" i="1"/>
  <c r="AG2624" i="1"/>
  <c r="AG2625" i="1"/>
  <c r="AG2626" i="1"/>
  <c r="AG2627" i="1"/>
  <c r="AG2628" i="1"/>
  <c r="AG2629" i="1"/>
  <c r="AG2630" i="1"/>
  <c r="AG2631" i="1"/>
  <c r="AG2632" i="1"/>
  <c r="AG2633" i="1"/>
  <c r="AG2634" i="1"/>
  <c r="AG2635" i="1"/>
  <c r="AG2636" i="1"/>
  <c r="AG2637" i="1"/>
  <c r="AG2638" i="1"/>
  <c r="AG2639" i="1"/>
  <c r="AG2640" i="1"/>
  <c r="AG2641" i="1"/>
  <c r="AG2642" i="1"/>
  <c r="AG2643" i="1"/>
  <c r="AG2644" i="1"/>
  <c r="AG2645" i="1"/>
  <c r="AG2646" i="1"/>
  <c r="AG2647" i="1"/>
  <c r="AG2648" i="1"/>
  <c r="AG2649" i="1"/>
  <c r="AG2650" i="1"/>
  <c r="AG2651" i="1"/>
  <c r="AG2652" i="1"/>
  <c r="AG2653" i="1"/>
  <c r="AG2654" i="1"/>
  <c r="AG2655" i="1"/>
  <c r="AG2656" i="1"/>
  <c r="AG2657" i="1"/>
  <c r="AG2658" i="1"/>
  <c r="AG2659" i="1"/>
  <c r="AG2660" i="1"/>
  <c r="AG2661" i="1"/>
  <c r="AG2662" i="1"/>
  <c r="AG2663" i="1"/>
  <c r="AG2664" i="1"/>
  <c r="AG2665" i="1"/>
  <c r="AG2666" i="1"/>
  <c r="AG2667" i="1"/>
  <c r="AG2668" i="1"/>
  <c r="AG2669" i="1"/>
  <c r="AG2670" i="1"/>
  <c r="AG2671" i="1"/>
  <c r="AG2672" i="1"/>
  <c r="AG2673" i="1"/>
  <c r="AG2674" i="1"/>
  <c r="AG2675" i="1"/>
  <c r="AG2676" i="1"/>
  <c r="AG2677" i="1"/>
  <c r="AG2678" i="1"/>
  <c r="AG2679" i="1"/>
  <c r="AG2680" i="1"/>
  <c r="AG2681" i="1"/>
  <c r="AG2682" i="1"/>
  <c r="AG2683" i="1"/>
  <c r="AG2684" i="1"/>
  <c r="AG2685" i="1"/>
  <c r="AG2686" i="1"/>
  <c r="AG2687" i="1"/>
  <c r="AG2688" i="1"/>
  <c r="AG2689" i="1"/>
  <c r="AG2690" i="1"/>
  <c r="AG2691" i="1"/>
  <c r="AG2692" i="1"/>
  <c r="AG2693" i="1"/>
  <c r="AG2694" i="1"/>
  <c r="AG2695" i="1"/>
  <c r="AG2696" i="1"/>
  <c r="AG2697" i="1"/>
  <c r="AG2698" i="1"/>
  <c r="AG2699" i="1"/>
  <c r="AG2700" i="1"/>
  <c r="AG2701" i="1"/>
  <c r="AG2702" i="1"/>
  <c r="AG2703" i="1"/>
  <c r="AG2704" i="1"/>
  <c r="AG2705" i="1"/>
  <c r="AG2706" i="1"/>
  <c r="AG2707" i="1"/>
  <c r="AG2708" i="1"/>
  <c r="AG2709" i="1"/>
  <c r="AG2710" i="1"/>
  <c r="AG2711" i="1"/>
  <c r="AG2712" i="1"/>
  <c r="AG2713" i="1"/>
  <c r="AG2714" i="1"/>
  <c r="AG2715" i="1"/>
  <c r="AG2716" i="1"/>
  <c r="AG2717" i="1"/>
  <c r="AG2718" i="1"/>
  <c r="AG2719" i="1"/>
  <c r="AG2720" i="1"/>
  <c r="AG2721" i="1"/>
  <c r="AG2722" i="1"/>
  <c r="AG2723" i="1"/>
  <c r="AG2724" i="1"/>
  <c r="AG2725" i="1"/>
  <c r="AG2726" i="1"/>
  <c r="AG2727" i="1"/>
  <c r="AG2728" i="1"/>
  <c r="AG2729" i="1"/>
  <c r="AG2730" i="1"/>
  <c r="AG2731" i="1"/>
  <c r="AG2732" i="1"/>
  <c r="AG2733" i="1"/>
  <c r="AG2734" i="1"/>
  <c r="AG2735" i="1"/>
  <c r="AG2736" i="1"/>
  <c r="AG2737" i="1"/>
  <c r="AG2738" i="1"/>
  <c r="AG2739" i="1"/>
  <c r="AG2740" i="1"/>
  <c r="AG2741" i="1"/>
  <c r="AG2742" i="1"/>
  <c r="AG2743" i="1"/>
  <c r="AG2744" i="1"/>
  <c r="AG2745" i="1"/>
  <c r="AG2746" i="1"/>
  <c r="AG2747" i="1"/>
  <c r="AG2748" i="1"/>
  <c r="AG2749" i="1"/>
  <c r="AG2750" i="1"/>
  <c r="AG2751" i="1"/>
  <c r="AG2752" i="1"/>
  <c r="AG2753" i="1"/>
  <c r="AG2754" i="1"/>
  <c r="AG2755" i="1"/>
  <c r="AG2756" i="1"/>
  <c r="AG2757" i="1"/>
  <c r="AG2758" i="1"/>
  <c r="AG2759" i="1"/>
  <c r="AG2760" i="1"/>
  <c r="AG2761" i="1"/>
  <c r="AG2762" i="1"/>
  <c r="AG2763" i="1"/>
  <c r="AG2764" i="1"/>
  <c r="AG2765" i="1"/>
  <c r="AG2766" i="1"/>
  <c r="AG2767" i="1"/>
  <c r="AG2768" i="1"/>
  <c r="AG2769" i="1"/>
  <c r="AG2770" i="1"/>
  <c r="AG2771" i="1"/>
  <c r="AG2772" i="1"/>
  <c r="AG2773" i="1"/>
  <c r="AG2774" i="1"/>
  <c r="AG2775" i="1"/>
  <c r="AG2776" i="1"/>
  <c r="AG2777" i="1"/>
  <c r="AG2778" i="1"/>
  <c r="AG2779" i="1"/>
  <c r="AG2780" i="1"/>
  <c r="AG2781" i="1"/>
  <c r="AG2782" i="1"/>
  <c r="AG2783" i="1"/>
  <c r="AG2784" i="1"/>
  <c r="AG2785" i="1"/>
  <c r="AG2786" i="1"/>
  <c r="AG2787" i="1"/>
  <c r="AG2788" i="1"/>
  <c r="AG2789" i="1"/>
  <c r="AG2790" i="1"/>
  <c r="AG2791" i="1"/>
  <c r="AG2792" i="1"/>
  <c r="AG2793" i="1"/>
  <c r="AG2794" i="1"/>
  <c r="AG2795" i="1"/>
  <c r="AG2796" i="1"/>
  <c r="AG2797" i="1"/>
  <c r="AG2798" i="1"/>
  <c r="AG2799" i="1"/>
  <c r="AG2800" i="1"/>
  <c r="AG2801" i="1"/>
  <c r="AG2802" i="1"/>
  <c r="AG2803" i="1"/>
  <c r="AG2804" i="1"/>
  <c r="AG2805" i="1"/>
  <c r="AG2806" i="1"/>
  <c r="AG2807" i="1"/>
  <c r="AG2808" i="1"/>
  <c r="AG2809" i="1"/>
  <c r="AG2810" i="1"/>
  <c r="AG2811" i="1"/>
  <c r="AG2812" i="1"/>
  <c r="AG2813" i="1"/>
  <c r="AG2814" i="1"/>
  <c r="AG2815" i="1"/>
  <c r="AG2816" i="1"/>
  <c r="AG2817" i="1"/>
  <c r="AG2818" i="1"/>
  <c r="AG2819" i="1"/>
  <c r="AG2820" i="1"/>
  <c r="AG2821" i="1"/>
  <c r="AG2822" i="1"/>
  <c r="AG2823" i="1"/>
  <c r="AG2824" i="1"/>
  <c r="AG2825" i="1"/>
  <c r="AG2826" i="1"/>
  <c r="AG2827" i="1"/>
  <c r="AG2828" i="1"/>
  <c r="AG2829" i="1"/>
  <c r="AG2830" i="1"/>
  <c r="AG2831" i="1"/>
  <c r="AG2832" i="1"/>
  <c r="AG2833" i="1"/>
  <c r="AG2834" i="1"/>
  <c r="AG2835" i="1"/>
  <c r="AG2836" i="1"/>
  <c r="AG2837" i="1"/>
  <c r="AG2838" i="1"/>
  <c r="AG2839" i="1"/>
  <c r="AG2840" i="1"/>
  <c r="AG2841" i="1"/>
  <c r="AG2842" i="1"/>
  <c r="AG2843" i="1"/>
  <c r="AG2844" i="1"/>
  <c r="AG2845" i="1"/>
  <c r="AG2846" i="1"/>
  <c r="AG2847" i="1"/>
  <c r="AG2848" i="1"/>
  <c r="AG2849" i="1"/>
  <c r="AG2850" i="1"/>
  <c r="AG2851" i="1"/>
  <c r="AG2852" i="1"/>
  <c r="AG2853" i="1"/>
  <c r="AG2854" i="1"/>
  <c r="AG2855" i="1"/>
  <c r="AG2856" i="1"/>
  <c r="AG2857" i="1"/>
  <c r="AG2858" i="1"/>
  <c r="AG2859" i="1"/>
  <c r="AG2860" i="1"/>
  <c r="AG2861" i="1"/>
  <c r="AG2862" i="1"/>
  <c r="AG2863" i="1"/>
  <c r="AG2864" i="1"/>
  <c r="AG2865" i="1"/>
  <c r="AG2866" i="1"/>
  <c r="AG2867" i="1"/>
  <c r="AG2868" i="1"/>
  <c r="AG2869" i="1"/>
  <c r="AG2870" i="1"/>
  <c r="AG2871" i="1"/>
  <c r="AG2872" i="1"/>
  <c r="AG2873" i="1"/>
  <c r="AG2874" i="1"/>
  <c r="AG2875" i="1"/>
  <c r="AG2876" i="1"/>
  <c r="AG2877" i="1"/>
  <c r="AG2878" i="1"/>
  <c r="AG2879" i="1"/>
  <c r="AG2880" i="1"/>
  <c r="AG2881" i="1"/>
  <c r="AG2882" i="1"/>
  <c r="AG2883" i="1"/>
  <c r="AG2884" i="1"/>
  <c r="AG2885" i="1"/>
  <c r="AG2886" i="1"/>
  <c r="AG2887" i="1"/>
  <c r="AG2888" i="1"/>
  <c r="AG2889" i="1"/>
  <c r="AG2890" i="1"/>
  <c r="AG2891" i="1"/>
  <c r="AG2892" i="1"/>
  <c r="AG2893" i="1"/>
  <c r="AG2894" i="1"/>
  <c r="AG2895" i="1"/>
  <c r="AG2896" i="1"/>
  <c r="AG2897" i="1"/>
  <c r="AG2898" i="1"/>
  <c r="AG2899" i="1"/>
  <c r="AG2900" i="1"/>
  <c r="AG2901" i="1"/>
  <c r="AG2902" i="1"/>
  <c r="AG2903" i="1"/>
  <c r="AG2904" i="1"/>
  <c r="AG2905" i="1"/>
  <c r="AG2906" i="1"/>
  <c r="AG2907" i="1"/>
  <c r="AG2908" i="1"/>
  <c r="AG2909" i="1"/>
  <c r="AG2910" i="1"/>
  <c r="AG2911" i="1"/>
  <c r="AG2912" i="1"/>
  <c r="AG2913" i="1"/>
  <c r="AG2914" i="1"/>
  <c r="AG2915" i="1"/>
  <c r="AG2916" i="1"/>
  <c r="AG2917" i="1"/>
  <c r="AG2918" i="1"/>
  <c r="AG2919" i="1"/>
  <c r="AG2920" i="1"/>
  <c r="AG2921" i="1"/>
  <c r="AG2922" i="1"/>
  <c r="AG2923" i="1"/>
  <c r="AG2924" i="1"/>
  <c r="AG2925" i="1"/>
  <c r="AG2926" i="1"/>
  <c r="AG2927" i="1"/>
  <c r="AG2928" i="1"/>
  <c r="AG2929" i="1"/>
  <c r="AG2930" i="1"/>
  <c r="AG2931" i="1"/>
  <c r="AG2932" i="1"/>
  <c r="AG2933" i="1"/>
  <c r="AG2934" i="1"/>
  <c r="AG2935" i="1"/>
  <c r="AG2936" i="1"/>
  <c r="AG2937" i="1"/>
  <c r="AG2938" i="1"/>
  <c r="AG2939" i="1"/>
  <c r="AG2940" i="1"/>
  <c r="AG2941" i="1"/>
  <c r="AG2942" i="1"/>
  <c r="AG2943" i="1"/>
  <c r="AG2944" i="1"/>
  <c r="AG2945" i="1"/>
  <c r="AG2946" i="1"/>
  <c r="AG2947" i="1"/>
  <c r="AG2948" i="1"/>
  <c r="AG2949" i="1"/>
  <c r="AG2950" i="1"/>
  <c r="AG2951" i="1"/>
  <c r="AG2952" i="1"/>
  <c r="AG2953" i="1"/>
  <c r="AG2954" i="1"/>
  <c r="AG2955" i="1"/>
  <c r="AG2956" i="1"/>
  <c r="AG2957" i="1"/>
  <c r="AG2958" i="1"/>
  <c r="AG2959" i="1"/>
  <c r="AG2960" i="1"/>
  <c r="AG2961" i="1"/>
  <c r="AG2962" i="1"/>
  <c r="AG2963" i="1"/>
  <c r="AG2964" i="1"/>
  <c r="AG2965" i="1"/>
  <c r="AG2966" i="1"/>
  <c r="AG2967" i="1"/>
  <c r="AG2968" i="1"/>
  <c r="AG2969" i="1"/>
  <c r="AG2970" i="1"/>
  <c r="AG2971" i="1"/>
  <c r="AG2972" i="1"/>
  <c r="AG2973" i="1"/>
  <c r="AG2974" i="1"/>
  <c r="AG2975" i="1"/>
  <c r="AG2976" i="1"/>
  <c r="AG2977" i="1"/>
  <c r="AG2978" i="1"/>
  <c r="AG2979" i="1"/>
  <c r="AG2980" i="1"/>
  <c r="AG2981" i="1"/>
  <c r="AG2982" i="1"/>
  <c r="AG2983" i="1"/>
  <c r="AG2984" i="1"/>
  <c r="AG2985" i="1"/>
  <c r="AG2986" i="1"/>
  <c r="AG2987" i="1"/>
  <c r="AG2988" i="1"/>
  <c r="AG2989" i="1"/>
  <c r="AG2990" i="1"/>
  <c r="AG2991" i="1"/>
  <c r="AG2992" i="1"/>
  <c r="AG2993" i="1"/>
  <c r="AG2994" i="1"/>
  <c r="AG2995" i="1"/>
  <c r="AG2996" i="1"/>
  <c r="AG2997" i="1"/>
  <c r="AG2998" i="1"/>
  <c r="AG2999" i="1"/>
  <c r="AG3000" i="1"/>
  <c r="AG3001" i="1"/>
  <c r="AG3002" i="1"/>
  <c r="AG3003" i="1"/>
  <c r="AG3004" i="1"/>
  <c r="AG3005" i="1"/>
  <c r="AG3006" i="1"/>
  <c r="AG3007" i="1"/>
  <c r="AG3008" i="1"/>
  <c r="AG3009" i="1"/>
  <c r="AG3010" i="1"/>
  <c r="AG3011" i="1"/>
  <c r="AG3012" i="1"/>
  <c r="AG3013" i="1"/>
  <c r="AG3014" i="1"/>
  <c r="AG3015" i="1"/>
  <c r="AG3016" i="1"/>
  <c r="AG3017" i="1"/>
  <c r="AG3018" i="1"/>
  <c r="AG3019" i="1"/>
  <c r="AG3020" i="1"/>
  <c r="AG3021" i="1"/>
  <c r="AG3022" i="1"/>
  <c r="AG3023" i="1"/>
  <c r="AG3024" i="1"/>
  <c r="AG3025" i="1"/>
  <c r="AG3026" i="1"/>
  <c r="AG3027" i="1"/>
  <c r="AG3028" i="1"/>
  <c r="AG3029" i="1"/>
  <c r="AG3030" i="1"/>
  <c r="AG3031" i="1"/>
  <c r="AG3032" i="1"/>
  <c r="AG3033" i="1"/>
  <c r="AG3034" i="1"/>
  <c r="AG3035" i="1"/>
  <c r="AG3036" i="1"/>
  <c r="AG3037" i="1"/>
  <c r="AG3038" i="1"/>
  <c r="AG3039" i="1"/>
  <c r="AG3040" i="1"/>
  <c r="AG3041" i="1"/>
  <c r="AG3042" i="1"/>
  <c r="AG3043" i="1"/>
  <c r="AG3044" i="1"/>
  <c r="AG3045" i="1"/>
  <c r="AG3046" i="1"/>
  <c r="AG3047" i="1"/>
  <c r="AG3048" i="1"/>
  <c r="AG3049" i="1"/>
  <c r="AG3050" i="1"/>
  <c r="AG3051" i="1"/>
  <c r="AG3052" i="1"/>
  <c r="AG3053" i="1"/>
  <c r="AG3054" i="1"/>
  <c r="AG3055" i="1"/>
  <c r="AG3056" i="1"/>
  <c r="AG3057" i="1"/>
  <c r="AG3058" i="1"/>
  <c r="AG3059" i="1"/>
  <c r="AG3060" i="1"/>
  <c r="AG3061" i="1"/>
  <c r="AG3062" i="1"/>
  <c r="AG3063" i="1"/>
  <c r="AG3064" i="1"/>
  <c r="AG3065" i="1"/>
  <c r="AG3066" i="1"/>
  <c r="AG3067" i="1"/>
  <c r="AG3068" i="1"/>
  <c r="AG3069" i="1"/>
  <c r="AG3070" i="1"/>
  <c r="AG3071" i="1"/>
  <c r="AG3072" i="1"/>
  <c r="AG3073" i="1"/>
  <c r="AG3074" i="1"/>
  <c r="AG3075" i="1"/>
  <c r="AG3076" i="1"/>
  <c r="AG3077" i="1"/>
  <c r="AG3078" i="1"/>
  <c r="AG3079" i="1"/>
  <c r="AG3080" i="1"/>
  <c r="AG3081" i="1"/>
  <c r="AG3082" i="1"/>
  <c r="AG3083" i="1"/>
  <c r="AG3084" i="1"/>
  <c r="AG3085" i="1"/>
  <c r="AG3086" i="1"/>
  <c r="AG3087" i="1"/>
  <c r="AG3088" i="1"/>
  <c r="AG3089" i="1"/>
  <c r="AG3090" i="1"/>
  <c r="AG3091" i="1"/>
  <c r="AG3092" i="1"/>
  <c r="AG3093" i="1"/>
  <c r="AG3094" i="1"/>
  <c r="AG3095" i="1"/>
  <c r="AG3096" i="1"/>
  <c r="AG3097" i="1"/>
  <c r="AG3098" i="1"/>
  <c r="AG3099" i="1"/>
  <c r="AG3100" i="1"/>
  <c r="AG3101" i="1"/>
  <c r="AG3102" i="1"/>
  <c r="AG3103" i="1"/>
  <c r="AG3104" i="1"/>
  <c r="AG3105" i="1"/>
  <c r="AG3106" i="1"/>
  <c r="AG3107" i="1"/>
  <c r="AG3108" i="1"/>
  <c r="AG3109" i="1"/>
  <c r="AG3110" i="1"/>
  <c r="AG3111" i="1"/>
  <c r="AG3112" i="1"/>
  <c r="AG3113" i="1"/>
  <c r="AG3114" i="1"/>
  <c r="AG3115" i="1"/>
  <c r="AG3116" i="1"/>
  <c r="AG3117" i="1"/>
  <c r="AG3118" i="1"/>
  <c r="AG3119" i="1"/>
  <c r="AG3120" i="1"/>
  <c r="AG3121" i="1"/>
  <c r="AG3122" i="1"/>
  <c r="AG3123" i="1"/>
  <c r="AG3124" i="1"/>
  <c r="AG3125" i="1"/>
  <c r="AG3126" i="1"/>
  <c r="AG3127" i="1"/>
  <c r="AG3128" i="1"/>
  <c r="AG3129" i="1"/>
  <c r="AG3130" i="1"/>
  <c r="AG3131" i="1"/>
  <c r="AG3132" i="1"/>
  <c r="AG3133" i="1"/>
  <c r="AG3134" i="1"/>
  <c r="AG3135" i="1"/>
  <c r="AG3136" i="1"/>
  <c r="AG3137" i="1"/>
  <c r="AG3138" i="1"/>
  <c r="AG3139" i="1"/>
  <c r="AG3140" i="1"/>
  <c r="AG3141" i="1"/>
  <c r="AG3142" i="1"/>
  <c r="AG3143" i="1"/>
  <c r="AG3144" i="1"/>
  <c r="AG3145" i="1"/>
  <c r="AG3146" i="1"/>
  <c r="AG3147" i="1"/>
  <c r="AG3148" i="1"/>
  <c r="AG3149" i="1"/>
  <c r="AG3150" i="1"/>
  <c r="AG3151" i="1"/>
  <c r="AG3152" i="1"/>
  <c r="AG3153" i="1"/>
  <c r="AG3154" i="1"/>
  <c r="AG3155" i="1"/>
  <c r="AG3156" i="1"/>
  <c r="AG3157" i="1"/>
  <c r="AG3158" i="1"/>
  <c r="AG3159" i="1"/>
  <c r="AG3160" i="1"/>
  <c r="AG3161" i="1"/>
  <c r="AG3162" i="1"/>
  <c r="AG3163" i="1"/>
  <c r="AG3164" i="1"/>
  <c r="AG3165" i="1"/>
  <c r="AG3166" i="1"/>
  <c r="AG3167" i="1"/>
  <c r="AG3168" i="1"/>
  <c r="AG3169" i="1"/>
  <c r="AG3170" i="1"/>
  <c r="AG3171" i="1"/>
  <c r="AG3172" i="1"/>
  <c r="AG3173" i="1"/>
  <c r="AG3174" i="1"/>
  <c r="AG3175" i="1"/>
  <c r="AG3176" i="1"/>
  <c r="AG3177" i="1"/>
  <c r="AG3178" i="1"/>
  <c r="AG3179" i="1"/>
  <c r="AG3180" i="1"/>
  <c r="AG3181" i="1"/>
  <c r="AG3182" i="1"/>
  <c r="AG3183" i="1"/>
  <c r="AG3184" i="1"/>
  <c r="AG3185" i="1"/>
  <c r="AG3186" i="1"/>
  <c r="AG3187" i="1"/>
  <c r="AG3188" i="1"/>
  <c r="AG3189" i="1"/>
  <c r="AG3190" i="1"/>
  <c r="AG3191" i="1"/>
  <c r="AG3192" i="1"/>
  <c r="AG3193" i="1"/>
  <c r="AG3194" i="1"/>
  <c r="AG3195" i="1"/>
  <c r="AG3196" i="1"/>
  <c r="AG3197" i="1"/>
  <c r="AG3198" i="1"/>
  <c r="AG3199" i="1"/>
  <c r="AG3200" i="1"/>
  <c r="AG3201" i="1"/>
  <c r="AG3202" i="1"/>
  <c r="AG3203" i="1"/>
  <c r="AG3204" i="1"/>
  <c r="AG3205" i="1"/>
  <c r="AG3206" i="1"/>
  <c r="AG3207" i="1"/>
  <c r="AG3208" i="1"/>
  <c r="AG3209" i="1"/>
  <c r="AG3210" i="1"/>
  <c r="AG3211" i="1"/>
  <c r="AG3212" i="1"/>
  <c r="AG3213" i="1"/>
  <c r="AG3214" i="1"/>
  <c r="AG3215" i="1"/>
  <c r="AG3216" i="1"/>
  <c r="AG3217" i="1"/>
  <c r="AG3218" i="1"/>
  <c r="AG3219" i="1"/>
  <c r="AG3220" i="1"/>
  <c r="AG3221" i="1"/>
  <c r="AG3222" i="1"/>
  <c r="AG3223" i="1"/>
  <c r="AG3224" i="1"/>
  <c r="AG3225" i="1"/>
  <c r="AG3226" i="1"/>
  <c r="AG3227" i="1"/>
  <c r="AG3228" i="1"/>
  <c r="AG3229" i="1"/>
  <c r="AG3230" i="1"/>
  <c r="AG3231" i="1"/>
  <c r="AG3232" i="1"/>
  <c r="AG3233" i="1"/>
  <c r="AG3234" i="1"/>
  <c r="AG3235" i="1"/>
  <c r="AG3236" i="1"/>
  <c r="AG3237" i="1"/>
  <c r="AG3238" i="1"/>
  <c r="AG3239" i="1"/>
  <c r="AG3240" i="1"/>
  <c r="AG3241" i="1"/>
  <c r="AG3242" i="1"/>
  <c r="AG3243" i="1"/>
  <c r="AG3244" i="1"/>
  <c r="AG3245" i="1"/>
  <c r="AG3246" i="1"/>
  <c r="AG3247" i="1"/>
  <c r="AG3248" i="1"/>
  <c r="AG3249" i="1"/>
  <c r="AG3250" i="1"/>
  <c r="AG3251" i="1"/>
  <c r="AG3252" i="1"/>
  <c r="AG3253" i="1"/>
  <c r="AG3254" i="1"/>
  <c r="AG3255" i="1"/>
  <c r="AG3256" i="1"/>
  <c r="AG3257" i="1"/>
  <c r="AG3258" i="1"/>
  <c r="AG3259" i="1"/>
  <c r="AG3260" i="1"/>
  <c r="AG3261" i="1"/>
  <c r="AG3262" i="1"/>
  <c r="AG3263" i="1"/>
  <c r="AG3264" i="1"/>
  <c r="AG3265" i="1"/>
  <c r="AG3266" i="1"/>
  <c r="AG3267" i="1"/>
  <c r="AG3268" i="1"/>
  <c r="AG3269" i="1"/>
  <c r="AG3270" i="1"/>
  <c r="AG3271" i="1"/>
  <c r="AG3272" i="1"/>
  <c r="AG3273" i="1"/>
  <c r="AG3274" i="1"/>
  <c r="AG3275" i="1"/>
  <c r="AG3276" i="1"/>
  <c r="AG3277" i="1"/>
  <c r="AG3278" i="1"/>
  <c r="AG3279" i="1"/>
  <c r="AG3280" i="1"/>
  <c r="AG3281" i="1"/>
  <c r="AG3282" i="1"/>
  <c r="AG3283" i="1"/>
  <c r="AG3284" i="1"/>
  <c r="AG3285" i="1"/>
  <c r="AG3286" i="1"/>
  <c r="AG3287" i="1"/>
  <c r="AG3288" i="1"/>
  <c r="AG3289" i="1"/>
  <c r="AG3290" i="1"/>
  <c r="AG3291" i="1"/>
  <c r="AG3292" i="1"/>
  <c r="AG3293" i="1"/>
  <c r="AG3294" i="1"/>
  <c r="AG3295" i="1"/>
  <c r="AG3296" i="1"/>
  <c r="AG3297" i="1"/>
  <c r="AG3298" i="1"/>
  <c r="AG3299" i="1"/>
  <c r="AG3300" i="1"/>
  <c r="AG3301" i="1"/>
  <c r="AG3302" i="1"/>
  <c r="AG3303" i="1"/>
  <c r="AG3304" i="1"/>
  <c r="AG3305" i="1"/>
  <c r="AG3306" i="1"/>
  <c r="AG3307" i="1"/>
  <c r="AG3308" i="1"/>
  <c r="AG3309" i="1"/>
  <c r="AG3310" i="1"/>
  <c r="AG3311" i="1"/>
  <c r="AG3312" i="1"/>
  <c r="AG3313" i="1"/>
  <c r="AG3314" i="1"/>
  <c r="AG3315" i="1"/>
  <c r="AG3316" i="1"/>
  <c r="AG3317" i="1"/>
  <c r="AG3318" i="1"/>
  <c r="AG3319" i="1"/>
  <c r="AG3320" i="1"/>
  <c r="AG3321" i="1"/>
  <c r="AG3322" i="1"/>
  <c r="AG3323" i="1"/>
  <c r="AG3324" i="1"/>
  <c r="AG3325" i="1"/>
  <c r="AG3326" i="1"/>
  <c r="AG3327" i="1"/>
  <c r="AG3328" i="1"/>
  <c r="AG3329" i="1"/>
  <c r="AG3330" i="1"/>
  <c r="AG3331" i="1"/>
  <c r="AG3332" i="1"/>
  <c r="AG3333" i="1"/>
  <c r="AG3334" i="1"/>
  <c r="AG3335" i="1"/>
  <c r="AG3336" i="1"/>
  <c r="AG3337" i="1"/>
  <c r="AG3338" i="1"/>
  <c r="AG3339" i="1"/>
  <c r="AG3340" i="1"/>
  <c r="AG3341" i="1"/>
  <c r="AG3342" i="1"/>
  <c r="AG3343" i="1"/>
  <c r="AG3344" i="1"/>
  <c r="AG3345" i="1"/>
  <c r="AG3346" i="1"/>
  <c r="AG3347" i="1"/>
  <c r="AG3348" i="1"/>
  <c r="AG3349" i="1"/>
  <c r="AG3350" i="1"/>
  <c r="AG3351" i="1"/>
  <c r="AG3352" i="1"/>
  <c r="AG3353" i="1"/>
  <c r="AG3354" i="1"/>
  <c r="AG3355" i="1"/>
  <c r="AG3356" i="1"/>
  <c r="AG3357" i="1"/>
  <c r="AG3358" i="1"/>
  <c r="AG3359" i="1"/>
  <c r="AG3360" i="1"/>
  <c r="AG3361" i="1"/>
  <c r="AG3362" i="1"/>
  <c r="AG3363" i="1"/>
  <c r="AG3364" i="1"/>
  <c r="AG3365" i="1"/>
  <c r="AG3366" i="1"/>
  <c r="AG3367" i="1"/>
  <c r="AG3368" i="1"/>
  <c r="AG3369" i="1"/>
  <c r="AG3370" i="1"/>
  <c r="AG3371" i="1"/>
  <c r="AG3372" i="1"/>
  <c r="AG3373" i="1"/>
  <c r="AG3374" i="1"/>
  <c r="AG3375" i="1"/>
  <c r="AG3376" i="1"/>
  <c r="AG3377" i="1"/>
  <c r="AG3378" i="1"/>
  <c r="AG3379" i="1"/>
  <c r="AG3380" i="1"/>
  <c r="AG3381" i="1"/>
  <c r="AG3382" i="1"/>
  <c r="AG3383" i="1"/>
  <c r="AG3384" i="1"/>
  <c r="AG3385" i="1"/>
  <c r="AG3386" i="1"/>
  <c r="AG3387" i="1"/>
  <c r="AG3388" i="1"/>
  <c r="AG3389" i="1"/>
  <c r="AG3390" i="1"/>
  <c r="AG3391" i="1"/>
  <c r="AG3392" i="1"/>
  <c r="AG3393" i="1"/>
  <c r="AG3394" i="1"/>
  <c r="AG3395" i="1"/>
  <c r="AG3396" i="1"/>
  <c r="AG3397" i="1"/>
  <c r="AG3398" i="1"/>
  <c r="AG3399" i="1"/>
  <c r="AG3400" i="1"/>
  <c r="AG3401" i="1"/>
  <c r="AG3402" i="1"/>
  <c r="AG3403" i="1"/>
  <c r="AG3404" i="1"/>
  <c r="AG3405" i="1"/>
  <c r="AG3406" i="1"/>
  <c r="AG3407" i="1"/>
  <c r="AG3408" i="1"/>
  <c r="AG3409" i="1"/>
  <c r="AG3410" i="1"/>
  <c r="AG3411" i="1"/>
  <c r="AG3412" i="1"/>
  <c r="AG3413" i="1"/>
  <c r="AG3414" i="1"/>
  <c r="AG3415" i="1"/>
  <c r="AG3416" i="1"/>
  <c r="AG3417" i="1"/>
  <c r="AG3418" i="1"/>
  <c r="AG3419" i="1"/>
  <c r="AG3420" i="1"/>
  <c r="AG3421" i="1"/>
  <c r="AG3422" i="1"/>
  <c r="AG3423" i="1"/>
  <c r="AG3424" i="1"/>
  <c r="AG3425" i="1"/>
  <c r="AG3426" i="1"/>
  <c r="AG3427" i="1"/>
  <c r="AG3428" i="1"/>
  <c r="AG3429" i="1"/>
  <c r="AG3430" i="1"/>
  <c r="AG3431" i="1"/>
  <c r="AG3432" i="1"/>
  <c r="AG3433" i="1"/>
  <c r="AG3434" i="1"/>
  <c r="AG3435" i="1"/>
  <c r="AG3436" i="1"/>
  <c r="AG3437" i="1"/>
  <c r="AG3438" i="1"/>
  <c r="AG3439" i="1"/>
  <c r="AG3440" i="1"/>
  <c r="AG3441" i="1"/>
  <c r="AG3442" i="1"/>
  <c r="AG3443" i="1"/>
  <c r="AG3444" i="1"/>
  <c r="AG3445" i="1"/>
  <c r="AG3446" i="1"/>
  <c r="AG3447" i="1"/>
  <c r="AG3448" i="1"/>
  <c r="AG3449" i="1"/>
  <c r="AG3450" i="1"/>
  <c r="AG3451" i="1"/>
  <c r="AG3452" i="1"/>
  <c r="AG3453" i="1"/>
  <c r="AG3454" i="1"/>
  <c r="AG3455" i="1"/>
  <c r="AG3456" i="1"/>
  <c r="AG3457" i="1"/>
  <c r="AG3458" i="1"/>
  <c r="AG3459" i="1"/>
  <c r="AG3460" i="1"/>
  <c r="AG3461" i="1"/>
  <c r="AG3462" i="1"/>
  <c r="AG3463" i="1"/>
  <c r="AG3464" i="1"/>
  <c r="AG3465" i="1"/>
  <c r="AG3466" i="1"/>
  <c r="AG3467" i="1"/>
  <c r="AG3468" i="1"/>
  <c r="AG3469" i="1"/>
  <c r="AG3470" i="1"/>
  <c r="AG3471" i="1"/>
  <c r="AG3472" i="1"/>
  <c r="AG3473" i="1"/>
  <c r="AG3474" i="1"/>
  <c r="AG3475" i="1"/>
  <c r="AG3476" i="1"/>
  <c r="AG3477" i="1"/>
  <c r="AG3478" i="1"/>
  <c r="AG3479" i="1"/>
  <c r="AG3480" i="1"/>
  <c r="AG3481" i="1"/>
  <c r="AG3482" i="1"/>
  <c r="AG3483" i="1"/>
  <c r="AG3484" i="1"/>
  <c r="AG3485" i="1"/>
  <c r="AG3486" i="1"/>
  <c r="AG3487" i="1"/>
  <c r="AG3488" i="1"/>
  <c r="AG3489" i="1"/>
  <c r="AG3490" i="1"/>
  <c r="AG3491" i="1"/>
  <c r="AG3492" i="1"/>
  <c r="AG3493" i="1"/>
  <c r="AG3494" i="1"/>
  <c r="AG3495" i="1"/>
  <c r="AG3496" i="1"/>
  <c r="AG3497" i="1"/>
  <c r="AG3498" i="1"/>
  <c r="AG3499" i="1"/>
  <c r="AG3500" i="1"/>
  <c r="AG3501" i="1"/>
  <c r="AG3502" i="1"/>
  <c r="AG3503" i="1"/>
  <c r="AG3504" i="1"/>
  <c r="AG3505" i="1"/>
  <c r="AG3506" i="1"/>
  <c r="AG3507" i="1"/>
  <c r="AG3508" i="1"/>
  <c r="AG3509" i="1"/>
  <c r="AG3510" i="1"/>
  <c r="AG3511" i="1"/>
  <c r="AG3512" i="1"/>
  <c r="AG3513" i="1"/>
  <c r="AG3514" i="1"/>
  <c r="AG3515" i="1"/>
  <c r="AG3516" i="1"/>
  <c r="AG3517" i="1"/>
  <c r="AG3518" i="1"/>
  <c r="AG3519" i="1"/>
  <c r="AG3520" i="1"/>
  <c r="AG3521" i="1"/>
  <c r="AG3522" i="1"/>
  <c r="AG3523" i="1"/>
  <c r="AG3524" i="1"/>
  <c r="AG3525" i="1"/>
  <c r="AG3526" i="1"/>
  <c r="AG3527" i="1"/>
  <c r="AG3528" i="1"/>
  <c r="AG3529" i="1"/>
  <c r="AG3530" i="1"/>
  <c r="AG3531" i="1"/>
  <c r="AG3532" i="1"/>
  <c r="AG3533" i="1"/>
  <c r="AG3534" i="1"/>
  <c r="AG3535" i="1"/>
  <c r="AG3536" i="1"/>
  <c r="AG3537" i="1"/>
  <c r="AG3538" i="1"/>
  <c r="AG3539" i="1"/>
  <c r="AG3540" i="1"/>
  <c r="AG3541" i="1"/>
  <c r="AG3542" i="1"/>
  <c r="AG3543" i="1"/>
  <c r="AG3544" i="1"/>
  <c r="AG3545" i="1"/>
  <c r="AG3546" i="1"/>
  <c r="AG3547" i="1"/>
  <c r="AG3548" i="1"/>
  <c r="AG3549" i="1"/>
  <c r="AG3550" i="1"/>
  <c r="AG3551" i="1"/>
  <c r="AG3552" i="1"/>
  <c r="AG3553" i="1"/>
  <c r="AG3554" i="1"/>
  <c r="AG3555" i="1"/>
  <c r="AG3556" i="1"/>
  <c r="AG3557" i="1"/>
  <c r="AG3558" i="1"/>
  <c r="AG3559" i="1"/>
  <c r="AG3560" i="1"/>
  <c r="AG3561" i="1"/>
  <c r="AG3562" i="1"/>
  <c r="AG3563" i="1"/>
  <c r="AG3564" i="1"/>
  <c r="AG3565" i="1"/>
  <c r="AG3566" i="1"/>
  <c r="AG3567" i="1"/>
  <c r="AG3568" i="1"/>
  <c r="AG3569" i="1"/>
  <c r="AG3570" i="1"/>
  <c r="AG3571" i="1"/>
  <c r="AG3572" i="1"/>
  <c r="AG3573" i="1"/>
  <c r="AG3574" i="1"/>
  <c r="AG3575" i="1"/>
  <c r="AG3576" i="1"/>
  <c r="AG3577" i="1"/>
  <c r="AG3578" i="1"/>
  <c r="AG3579" i="1"/>
  <c r="AG3580" i="1"/>
  <c r="AG3581" i="1"/>
  <c r="AG3582" i="1"/>
  <c r="AG3583" i="1"/>
  <c r="AG3584" i="1"/>
  <c r="AG3585" i="1"/>
  <c r="AG3586" i="1"/>
  <c r="AG3587" i="1"/>
  <c r="AG3588" i="1"/>
  <c r="AG3589" i="1"/>
  <c r="AG3590" i="1"/>
  <c r="AG3591" i="1"/>
  <c r="AG3592" i="1"/>
  <c r="AG3593" i="1"/>
  <c r="AG3594" i="1"/>
  <c r="AG3595" i="1"/>
  <c r="AG3596" i="1"/>
  <c r="AG3597" i="1"/>
  <c r="AG3598" i="1"/>
  <c r="AG3599" i="1"/>
  <c r="AG3600" i="1"/>
  <c r="AG3601" i="1"/>
  <c r="AG3602" i="1"/>
  <c r="AG3603" i="1"/>
  <c r="AG3604" i="1"/>
  <c r="AG3605" i="1"/>
  <c r="AG3606" i="1"/>
  <c r="AG3607" i="1"/>
  <c r="AG3608" i="1"/>
  <c r="AG3609" i="1"/>
  <c r="AG3610" i="1"/>
  <c r="AG3611" i="1"/>
  <c r="AG3612" i="1"/>
  <c r="AG3613" i="1"/>
  <c r="AG3614" i="1"/>
  <c r="AG3615" i="1"/>
  <c r="AG3616" i="1"/>
  <c r="AG3617" i="1"/>
  <c r="AG3618" i="1"/>
  <c r="AG3619" i="1"/>
  <c r="AG3620" i="1"/>
  <c r="AG3621" i="1"/>
  <c r="AG3622" i="1"/>
  <c r="AG3623" i="1"/>
  <c r="AG3624" i="1"/>
  <c r="AG3625" i="1"/>
  <c r="AG3626" i="1"/>
  <c r="AG3627" i="1"/>
  <c r="AG3628" i="1"/>
  <c r="AG3629" i="1"/>
  <c r="AG3630" i="1"/>
  <c r="AG3631" i="1"/>
  <c r="AG3632" i="1"/>
  <c r="AG3633" i="1"/>
  <c r="AG3634" i="1"/>
  <c r="AG3635" i="1"/>
  <c r="AG3636" i="1"/>
  <c r="AG3637" i="1"/>
  <c r="AG3638" i="1"/>
  <c r="AG3639" i="1"/>
  <c r="AG3640" i="1"/>
  <c r="AG3641" i="1"/>
  <c r="AG3642" i="1"/>
  <c r="AG3643" i="1"/>
  <c r="AG3644" i="1"/>
  <c r="AG3645" i="1"/>
  <c r="AG3646" i="1"/>
  <c r="AG3647" i="1"/>
  <c r="AG3648" i="1"/>
  <c r="AG3649" i="1"/>
  <c r="AG3650" i="1"/>
  <c r="AG3651" i="1"/>
  <c r="AG3652" i="1"/>
  <c r="AG3653" i="1"/>
  <c r="AG3654" i="1"/>
  <c r="AG3655" i="1"/>
  <c r="AG3656" i="1"/>
  <c r="AG3657" i="1"/>
  <c r="AG3658" i="1"/>
  <c r="AG3659" i="1"/>
  <c r="AG3660" i="1"/>
  <c r="AG3661" i="1"/>
  <c r="AG3662" i="1"/>
  <c r="AG3663" i="1"/>
  <c r="AG3664" i="1"/>
  <c r="AG3665" i="1"/>
  <c r="AG3666" i="1"/>
  <c r="AG3667" i="1"/>
  <c r="AG3668" i="1"/>
  <c r="AG3669" i="1"/>
  <c r="AG3670" i="1"/>
  <c r="AG3671" i="1"/>
  <c r="AG3672" i="1"/>
  <c r="AG3673" i="1"/>
  <c r="AG3674" i="1"/>
  <c r="AG3675" i="1"/>
  <c r="AG3676" i="1"/>
  <c r="AG3677" i="1"/>
  <c r="AG3678" i="1"/>
  <c r="AG3679" i="1"/>
  <c r="AG3680" i="1"/>
  <c r="AG3681" i="1"/>
  <c r="AG3682" i="1"/>
  <c r="AG3683" i="1"/>
  <c r="AG3684" i="1"/>
  <c r="AG3685" i="1"/>
  <c r="AG3686" i="1"/>
  <c r="AG3687" i="1"/>
  <c r="AG3688" i="1"/>
  <c r="AG3689" i="1"/>
  <c r="AG3690" i="1"/>
  <c r="AG3691" i="1"/>
  <c r="AG3692" i="1"/>
  <c r="AG3693" i="1"/>
  <c r="AG3694" i="1"/>
  <c r="AG3695" i="1"/>
  <c r="AG3696" i="1"/>
  <c r="AG3697" i="1"/>
  <c r="AG3698" i="1"/>
  <c r="AG3699" i="1"/>
  <c r="AG3700" i="1"/>
  <c r="AG3701" i="1"/>
  <c r="AG3702" i="1"/>
  <c r="AG3703" i="1"/>
  <c r="AG3704" i="1"/>
  <c r="AG3705" i="1"/>
  <c r="AG3706" i="1"/>
  <c r="AG3707" i="1"/>
  <c r="AG3708" i="1"/>
  <c r="AG3709" i="1"/>
  <c r="AG3710" i="1"/>
  <c r="AG3711" i="1"/>
  <c r="AG3712" i="1"/>
  <c r="AG3713" i="1"/>
  <c r="AG3714" i="1"/>
  <c r="AG3715" i="1"/>
  <c r="AG3716" i="1"/>
  <c r="AG3717" i="1"/>
  <c r="AG3718" i="1"/>
  <c r="AG3719" i="1"/>
  <c r="AG3720" i="1"/>
  <c r="AG3721" i="1"/>
  <c r="AG3722" i="1"/>
  <c r="AG3723" i="1"/>
  <c r="AG3724" i="1"/>
  <c r="AG3725" i="1"/>
  <c r="AG3726" i="1"/>
  <c r="AG3727" i="1"/>
  <c r="AG3728" i="1"/>
  <c r="AG3729" i="1"/>
  <c r="AG3730" i="1"/>
  <c r="AG3731" i="1"/>
  <c r="AG3732" i="1"/>
  <c r="AG3733" i="1"/>
  <c r="AG3734" i="1"/>
  <c r="AG3735" i="1"/>
  <c r="AG3736" i="1"/>
  <c r="AG3737" i="1"/>
  <c r="AG3738" i="1"/>
  <c r="AG3739" i="1"/>
  <c r="AG3740" i="1"/>
  <c r="AG3741" i="1"/>
  <c r="AG3742" i="1"/>
  <c r="AG3743" i="1"/>
  <c r="AG3744" i="1"/>
  <c r="AG3745" i="1"/>
  <c r="AG3746" i="1"/>
  <c r="AG3747" i="1"/>
  <c r="AG3748" i="1"/>
  <c r="AG3749" i="1"/>
  <c r="AG3750" i="1"/>
  <c r="AG3751" i="1"/>
  <c r="AG3752" i="1"/>
  <c r="AG3753" i="1"/>
  <c r="AG3754" i="1"/>
  <c r="AG3755" i="1"/>
  <c r="AG3756" i="1"/>
  <c r="AG3757" i="1"/>
  <c r="AG3758" i="1"/>
  <c r="AG3759" i="1"/>
  <c r="AG3760" i="1"/>
  <c r="AG3761" i="1"/>
  <c r="AG3762" i="1"/>
  <c r="AG3763" i="1"/>
  <c r="AG3764" i="1"/>
  <c r="AG3765" i="1"/>
  <c r="AG3766" i="1"/>
  <c r="AG3767" i="1"/>
  <c r="AG3768" i="1"/>
  <c r="AG3769" i="1"/>
  <c r="AG3770" i="1"/>
  <c r="AG3771" i="1"/>
  <c r="AG3772" i="1"/>
  <c r="AG3773" i="1"/>
  <c r="AG3774" i="1"/>
  <c r="AG3775" i="1"/>
  <c r="AG3776" i="1"/>
  <c r="AG3777" i="1"/>
  <c r="AG3778" i="1"/>
  <c r="AG3779" i="1"/>
  <c r="AG3780" i="1"/>
  <c r="AG3781" i="1"/>
  <c r="AG3782" i="1"/>
  <c r="AG3783" i="1"/>
  <c r="AG3784" i="1"/>
  <c r="AG3785" i="1"/>
  <c r="AG3786" i="1"/>
  <c r="AG3787" i="1"/>
  <c r="AG3788" i="1"/>
  <c r="AG3789" i="1"/>
  <c r="AG3790" i="1"/>
  <c r="AG3791" i="1"/>
  <c r="AG3792" i="1"/>
  <c r="AG3793" i="1"/>
  <c r="AG3794" i="1"/>
  <c r="AG3795" i="1"/>
  <c r="AG3796" i="1"/>
  <c r="AG3797" i="1"/>
  <c r="AG3798" i="1"/>
  <c r="AG3799" i="1"/>
  <c r="AG3800" i="1"/>
  <c r="AG3801" i="1"/>
  <c r="AG3802" i="1"/>
  <c r="AG3803" i="1"/>
  <c r="AG3804" i="1"/>
  <c r="AG3805" i="1"/>
  <c r="AG3806" i="1"/>
  <c r="AG3807" i="1"/>
  <c r="AG3808" i="1"/>
  <c r="AG3809" i="1"/>
  <c r="AG3810" i="1"/>
  <c r="AG3811" i="1"/>
  <c r="AG3812" i="1"/>
  <c r="AG3813" i="1"/>
  <c r="AG3814" i="1"/>
  <c r="AG3815" i="1"/>
  <c r="AG3816" i="1"/>
  <c r="AG3817" i="1"/>
  <c r="AG3818" i="1"/>
  <c r="AG3819" i="1"/>
  <c r="AG3820" i="1"/>
  <c r="AG3821" i="1"/>
  <c r="AG3822" i="1"/>
  <c r="AG3823" i="1"/>
  <c r="AG3824" i="1"/>
  <c r="AG3825" i="1"/>
  <c r="AG3826" i="1"/>
  <c r="AG3827" i="1"/>
  <c r="AG3828" i="1"/>
  <c r="AG3829" i="1"/>
  <c r="AG3830" i="1"/>
  <c r="AG3831" i="1"/>
  <c r="AG3832" i="1"/>
  <c r="AG3833" i="1"/>
  <c r="AG3834" i="1"/>
  <c r="AG3835" i="1"/>
  <c r="AG3836" i="1"/>
  <c r="AG3837" i="1"/>
  <c r="AG3838" i="1"/>
  <c r="AG3839" i="1"/>
  <c r="AG3840" i="1"/>
  <c r="AG3841" i="1"/>
  <c r="AG3842" i="1"/>
  <c r="AG3843" i="1"/>
  <c r="AG3844" i="1"/>
  <c r="AG3845" i="1"/>
  <c r="AG3846" i="1"/>
  <c r="AG3847" i="1"/>
  <c r="AG3848" i="1"/>
  <c r="AG3849" i="1"/>
  <c r="AG3850" i="1"/>
  <c r="AG3851" i="1"/>
  <c r="AG3852" i="1"/>
  <c r="AG3853" i="1"/>
  <c r="AG3854" i="1"/>
  <c r="AG3855" i="1"/>
  <c r="AG3856" i="1"/>
  <c r="AG3857" i="1"/>
  <c r="AG3858" i="1"/>
  <c r="AG3859" i="1"/>
  <c r="AG3860" i="1"/>
  <c r="AG3861" i="1"/>
  <c r="AG3862" i="1"/>
  <c r="AG3863" i="1"/>
  <c r="AG3864" i="1"/>
  <c r="AG3865" i="1"/>
  <c r="AG3866" i="1"/>
  <c r="AG3867" i="1"/>
  <c r="AG3868" i="1"/>
  <c r="AG3869" i="1"/>
  <c r="AG3870" i="1"/>
  <c r="AG3871" i="1"/>
  <c r="AG3872" i="1"/>
  <c r="AG3873" i="1"/>
  <c r="AG3874" i="1"/>
  <c r="AG3875" i="1"/>
  <c r="AG3876" i="1"/>
  <c r="AG3877" i="1"/>
  <c r="AG3878" i="1"/>
  <c r="AG3879" i="1"/>
  <c r="AG3880" i="1"/>
  <c r="AG3881" i="1"/>
  <c r="AG3882" i="1"/>
  <c r="AG3883" i="1"/>
  <c r="AG3884" i="1"/>
  <c r="AG3885" i="1"/>
  <c r="AG3886" i="1"/>
  <c r="AG3887" i="1"/>
  <c r="AG3888" i="1"/>
  <c r="AG3889" i="1"/>
  <c r="AG3890" i="1"/>
  <c r="AG3891" i="1"/>
  <c r="AG3892" i="1"/>
  <c r="AG3893" i="1"/>
  <c r="AG3894" i="1"/>
  <c r="AG3895" i="1"/>
  <c r="AG3896" i="1"/>
  <c r="AG3897" i="1"/>
  <c r="AG3898" i="1"/>
  <c r="AG3899" i="1"/>
  <c r="AG3900" i="1"/>
  <c r="AG3901" i="1"/>
  <c r="AG3902" i="1"/>
  <c r="AG3903" i="1"/>
  <c r="AG3904" i="1"/>
  <c r="AG3905" i="1"/>
  <c r="AG3906" i="1"/>
  <c r="AG3907" i="1"/>
  <c r="AG3908" i="1"/>
  <c r="AG3909" i="1"/>
  <c r="AG3910" i="1"/>
  <c r="AG3911" i="1"/>
  <c r="AG3912" i="1"/>
  <c r="AG3913" i="1"/>
  <c r="AG3914" i="1"/>
  <c r="AG3915" i="1"/>
  <c r="AG3916" i="1"/>
  <c r="AG3917" i="1"/>
  <c r="AG3918" i="1"/>
  <c r="AG3919" i="1"/>
  <c r="AG3920" i="1"/>
  <c r="AG3921" i="1"/>
  <c r="AG3922" i="1"/>
  <c r="AG3923" i="1"/>
  <c r="AG3924" i="1"/>
  <c r="AG3925" i="1"/>
  <c r="AG3926" i="1"/>
  <c r="AG3927" i="1"/>
  <c r="AG3928" i="1"/>
  <c r="AG3929" i="1"/>
  <c r="AG3930" i="1"/>
  <c r="AG3931" i="1"/>
  <c r="AG3932" i="1"/>
  <c r="AG3933" i="1"/>
  <c r="AG3934" i="1"/>
  <c r="AG3935" i="1"/>
  <c r="AG3936" i="1"/>
  <c r="AG3937" i="1"/>
  <c r="AG3938" i="1"/>
  <c r="AG3939" i="1"/>
  <c r="AG3940" i="1"/>
  <c r="AG3941" i="1"/>
  <c r="AG3942" i="1"/>
  <c r="AG3943" i="1"/>
  <c r="AG3944" i="1"/>
  <c r="AG3945" i="1"/>
  <c r="AG3946" i="1"/>
  <c r="AG3947" i="1"/>
  <c r="AG3948" i="1"/>
  <c r="AG3949" i="1"/>
  <c r="AG3950" i="1"/>
  <c r="AG3951" i="1"/>
  <c r="AG3952" i="1"/>
  <c r="AG3953" i="1"/>
  <c r="AG3954" i="1"/>
  <c r="AG3955" i="1"/>
  <c r="AG3956" i="1"/>
  <c r="AG3957" i="1"/>
  <c r="AG3958" i="1"/>
  <c r="AG3959" i="1"/>
  <c r="AG3960" i="1"/>
  <c r="AG3961" i="1"/>
  <c r="AG3962" i="1"/>
  <c r="AG3963" i="1"/>
  <c r="AG3964" i="1"/>
  <c r="AG3965" i="1"/>
  <c r="AG3966" i="1"/>
  <c r="AG3967" i="1"/>
  <c r="AG3968" i="1"/>
  <c r="AG3969" i="1"/>
  <c r="AG3970" i="1"/>
  <c r="AG3971" i="1"/>
  <c r="AG3972" i="1"/>
  <c r="AG3973" i="1"/>
  <c r="AG3974" i="1"/>
  <c r="AG3975" i="1"/>
  <c r="AG3976" i="1"/>
  <c r="AG3977" i="1"/>
  <c r="AG3978" i="1"/>
  <c r="AG3979" i="1"/>
  <c r="AG3980" i="1"/>
  <c r="AG3981" i="1"/>
  <c r="AG3982" i="1"/>
  <c r="AG3983" i="1"/>
  <c r="AG3984" i="1"/>
  <c r="AG3985" i="1"/>
  <c r="AG3986" i="1"/>
  <c r="AG3987" i="1"/>
  <c r="AG3988" i="1"/>
  <c r="AG3989" i="1"/>
  <c r="AG3990" i="1"/>
  <c r="AG3991" i="1"/>
  <c r="AG3992" i="1"/>
  <c r="AG3993" i="1"/>
  <c r="AG3994" i="1"/>
  <c r="AG3995" i="1"/>
  <c r="AG3996" i="1"/>
  <c r="AG3997" i="1"/>
  <c r="AG3998" i="1"/>
  <c r="AG3999" i="1"/>
  <c r="AG4000" i="1"/>
  <c r="AG4001" i="1"/>
  <c r="AG4002" i="1"/>
  <c r="AG4003" i="1"/>
  <c r="AG4004" i="1"/>
  <c r="AG4005" i="1"/>
  <c r="AG4006" i="1"/>
  <c r="AG4007" i="1"/>
  <c r="AG4008" i="1"/>
  <c r="AG4009" i="1"/>
  <c r="AG4010" i="1"/>
  <c r="AG4011" i="1"/>
  <c r="AG4012" i="1"/>
  <c r="AG4013" i="1"/>
  <c r="AG4014" i="1"/>
  <c r="AG4015" i="1"/>
  <c r="AG4016" i="1"/>
  <c r="AG4017" i="1"/>
  <c r="AG4018" i="1"/>
  <c r="AG4019" i="1"/>
  <c r="AG4020" i="1"/>
  <c r="AG4021" i="1"/>
  <c r="AG4022" i="1"/>
  <c r="AG4023" i="1"/>
  <c r="AG4024" i="1"/>
  <c r="AG4025" i="1"/>
  <c r="AG4026" i="1"/>
  <c r="AG4027" i="1"/>
  <c r="AG4028" i="1"/>
  <c r="AG4029" i="1"/>
  <c r="AG4030" i="1"/>
  <c r="AG4031" i="1"/>
  <c r="AG4032" i="1"/>
  <c r="AG4033" i="1"/>
  <c r="AG4034" i="1"/>
  <c r="AG4035" i="1"/>
  <c r="AG4036" i="1"/>
  <c r="AG4037" i="1"/>
  <c r="AG4038" i="1"/>
  <c r="AG4039" i="1"/>
  <c r="AG4040" i="1"/>
  <c r="AG4041" i="1"/>
  <c r="AG4042" i="1"/>
  <c r="AG4043" i="1"/>
  <c r="AG4044" i="1"/>
  <c r="AG4045" i="1"/>
  <c r="AG4046" i="1"/>
  <c r="AG4047" i="1"/>
  <c r="AG4048" i="1"/>
  <c r="AG4049" i="1"/>
  <c r="AG4050" i="1"/>
  <c r="AG4051" i="1"/>
  <c r="AG4052" i="1"/>
  <c r="AG4053" i="1"/>
  <c r="AG4054" i="1"/>
  <c r="AG4055" i="1"/>
  <c r="AG4056" i="1"/>
  <c r="AG4057" i="1"/>
  <c r="AG4058" i="1"/>
  <c r="AG4059" i="1"/>
  <c r="AG4060" i="1"/>
  <c r="AG4061" i="1"/>
  <c r="AG4062" i="1"/>
  <c r="AG4063" i="1"/>
  <c r="AG4064" i="1"/>
  <c r="AG4065" i="1"/>
  <c r="AG4066" i="1"/>
  <c r="AG4067" i="1"/>
  <c r="AG4068" i="1"/>
  <c r="AG4069" i="1"/>
  <c r="AG4070" i="1"/>
  <c r="AG4071" i="1"/>
  <c r="AG4072" i="1"/>
  <c r="AG4073" i="1"/>
  <c r="AG4074" i="1"/>
  <c r="AG4075" i="1"/>
  <c r="AG4076" i="1"/>
  <c r="AG4077" i="1"/>
  <c r="AG4078" i="1"/>
  <c r="AG4079" i="1"/>
  <c r="AG4080" i="1"/>
  <c r="AG4081" i="1"/>
  <c r="AG4082" i="1"/>
  <c r="AG4083" i="1"/>
  <c r="AG4084" i="1"/>
  <c r="AG4085" i="1"/>
  <c r="AG4086" i="1"/>
  <c r="AG4087" i="1"/>
  <c r="AG4088" i="1"/>
  <c r="AG4089" i="1"/>
  <c r="AG4090" i="1"/>
  <c r="AG4091" i="1"/>
  <c r="AG4092" i="1"/>
  <c r="AG4093" i="1"/>
  <c r="AG4094" i="1"/>
  <c r="AG4095" i="1"/>
  <c r="AG4096" i="1"/>
  <c r="AG4097" i="1"/>
  <c r="AG4098" i="1"/>
  <c r="AG4099" i="1"/>
  <c r="AG4100" i="1"/>
  <c r="AG4101" i="1"/>
  <c r="AG4102" i="1"/>
  <c r="AG4103" i="1"/>
  <c r="AG4104" i="1"/>
  <c r="AG4105" i="1"/>
  <c r="AG4106" i="1"/>
  <c r="AG4107" i="1"/>
  <c r="AG4108" i="1"/>
  <c r="AG4109" i="1"/>
  <c r="AG4110" i="1"/>
  <c r="AG4111" i="1"/>
  <c r="AG4112" i="1"/>
  <c r="AG4113" i="1"/>
  <c r="AG4114" i="1"/>
  <c r="AG4115" i="1"/>
  <c r="AG4116" i="1"/>
  <c r="AG4117" i="1"/>
  <c r="AG4118" i="1"/>
  <c r="AG4119" i="1"/>
  <c r="AG4120" i="1"/>
  <c r="AG4121" i="1"/>
  <c r="AG4122" i="1"/>
  <c r="AG4123" i="1"/>
  <c r="AG4124" i="1"/>
  <c r="AG4125" i="1"/>
  <c r="AG4126" i="1"/>
  <c r="AG4127" i="1"/>
  <c r="AG4128" i="1"/>
  <c r="AG4129" i="1"/>
  <c r="AG4130" i="1"/>
  <c r="AG4131" i="1"/>
  <c r="AG4132" i="1"/>
  <c r="AG4133" i="1"/>
  <c r="AG4134" i="1"/>
  <c r="AG4135" i="1"/>
  <c r="AG4136" i="1"/>
  <c r="AG4137" i="1"/>
  <c r="AG4138" i="1"/>
  <c r="AG4139" i="1"/>
  <c r="AG4140" i="1"/>
  <c r="AG4141" i="1"/>
  <c r="AG4142" i="1"/>
  <c r="AG4143" i="1"/>
  <c r="AG4144" i="1"/>
  <c r="AG4145" i="1"/>
  <c r="AG4146" i="1"/>
  <c r="AG4147" i="1"/>
  <c r="AG4148" i="1"/>
  <c r="AG4149" i="1"/>
  <c r="AG4150" i="1"/>
  <c r="AG4151" i="1"/>
  <c r="AG4152" i="1"/>
  <c r="AG4153" i="1"/>
  <c r="AG4154" i="1"/>
  <c r="AG4155" i="1"/>
  <c r="AG4156" i="1"/>
  <c r="AG4157" i="1"/>
  <c r="AG4158" i="1"/>
  <c r="AG4159" i="1"/>
  <c r="AG4160" i="1"/>
  <c r="AG4161" i="1"/>
  <c r="AG4162" i="1"/>
  <c r="AG4163" i="1"/>
  <c r="AG4164" i="1"/>
  <c r="AG4165" i="1"/>
  <c r="AG4166" i="1"/>
  <c r="AG4167" i="1"/>
  <c r="AG4168" i="1"/>
  <c r="AG4169" i="1"/>
  <c r="AG4170" i="1"/>
  <c r="AG4171" i="1"/>
  <c r="AG4172" i="1"/>
  <c r="AG4173" i="1"/>
  <c r="AG4174" i="1"/>
  <c r="AG4175" i="1"/>
  <c r="AG4176" i="1"/>
  <c r="AG4177" i="1"/>
  <c r="AG4178" i="1"/>
  <c r="AG4179" i="1"/>
  <c r="AG4180" i="1"/>
  <c r="AG4181" i="1"/>
  <c r="AG4182" i="1"/>
  <c r="AG4183" i="1"/>
  <c r="AG4184" i="1"/>
  <c r="AG4185" i="1"/>
  <c r="AG4186" i="1"/>
  <c r="AG4187" i="1"/>
  <c r="AG4188" i="1"/>
  <c r="AG4189" i="1"/>
  <c r="AG4190" i="1"/>
  <c r="AG4191" i="1"/>
  <c r="AG4192" i="1"/>
  <c r="AG4193" i="1"/>
  <c r="AG4194" i="1"/>
  <c r="AG4195" i="1"/>
  <c r="AG4196" i="1"/>
  <c r="AG4197" i="1"/>
  <c r="AG4198" i="1"/>
  <c r="AG4199" i="1"/>
  <c r="AG4200" i="1"/>
  <c r="AG4201" i="1"/>
  <c r="AG4202" i="1"/>
  <c r="AG4203" i="1"/>
  <c r="AG4204" i="1"/>
  <c r="AG4205" i="1"/>
  <c r="AG4206" i="1"/>
  <c r="AG4207" i="1"/>
  <c r="AG4208" i="1"/>
  <c r="AG4209" i="1"/>
  <c r="AG4210" i="1"/>
  <c r="AG4211" i="1"/>
  <c r="AG4212" i="1"/>
  <c r="AG4213" i="1"/>
  <c r="AG4214" i="1"/>
  <c r="AG4215" i="1"/>
  <c r="AG4216" i="1"/>
  <c r="AG4217" i="1"/>
  <c r="AG4218" i="1"/>
  <c r="AG4219" i="1"/>
  <c r="AG4220" i="1"/>
  <c r="AG4221" i="1"/>
  <c r="AG4222" i="1"/>
  <c r="AG4223" i="1"/>
  <c r="AG4224" i="1"/>
  <c r="AG4225" i="1"/>
  <c r="AG4226" i="1"/>
  <c r="AG4227" i="1"/>
  <c r="AG4228" i="1"/>
  <c r="AG4229" i="1"/>
  <c r="AG4230" i="1"/>
  <c r="AG4231" i="1"/>
  <c r="AG4232" i="1"/>
  <c r="AG4233" i="1"/>
  <c r="AG4234" i="1"/>
  <c r="AG4235" i="1"/>
  <c r="AG4236" i="1"/>
  <c r="AG4237" i="1"/>
  <c r="AG4238" i="1"/>
  <c r="AG4239" i="1"/>
  <c r="AG4240" i="1"/>
  <c r="AG4241" i="1"/>
  <c r="AG4242" i="1"/>
  <c r="AG4243" i="1"/>
  <c r="AG4244" i="1"/>
  <c r="AG4245" i="1"/>
  <c r="AG4246" i="1"/>
  <c r="AG4247" i="1"/>
  <c r="AG4248" i="1"/>
  <c r="AG4249" i="1"/>
  <c r="AG4250" i="1"/>
  <c r="AG4251" i="1"/>
  <c r="AG4252" i="1"/>
  <c r="AG4253" i="1"/>
  <c r="AG4254" i="1"/>
  <c r="AG4255" i="1"/>
  <c r="AG4256" i="1"/>
  <c r="AG4257" i="1"/>
  <c r="AG4258" i="1"/>
  <c r="AG4259" i="1"/>
  <c r="AG4260" i="1"/>
  <c r="AG4261" i="1"/>
  <c r="AG4262" i="1"/>
  <c r="AG4263" i="1"/>
  <c r="AG4264" i="1"/>
  <c r="AG4265" i="1"/>
  <c r="AG4266" i="1"/>
  <c r="AG4267" i="1"/>
  <c r="AG4268" i="1"/>
  <c r="AG4269" i="1"/>
  <c r="AG4270" i="1"/>
  <c r="AG4271" i="1"/>
  <c r="AG4272" i="1"/>
  <c r="AG4273" i="1"/>
  <c r="AG4274" i="1"/>
  <c r="AG4275" i="1"/>
  <c r="AG4276" i="1"/>
  <c r="AG4277" i="1"/>
  <c r="AG4278" i="1"/>
  <c r="AG4279" i="1"/>
  <c r="AG4280" i="1"/>
  <c r="AG4281" i="1"/>
  <c r="AG4282" i="1"/>
  <c r="AG4283" i="1"/>
  <c r="AG4284" i="1"/>
  <c r="AG4285" i="1"/>
  <c r="AG4286" i="1"/>
  <c r="AG4287" i="1"/>
  <c r="AG4288" i="1"/>
  <c r="AG4289" i="1"/>
  <c r="AG4290" i="1"/>
  <c r="AG4291" i="1"/>
  <c r="AG4292" i="1"/>
  <c r="AG4293" i="1"/>
  <c r="AG4294" i="1"/>
  <c r="AG4295" i="1"/>
  <c r="AG4296" i="1"/>
  <c r="AG4297" i="1"/>
  <c r="AG4298" i="1"/>
  <c r="AG4299" i="1"/>
  <c r="AG4300" i="1"/>
  <c r="AG4301" i="1"/>
  <c r="AG4302" i="1"/>
  <c r="AG4303" i="1"/>
  <c r="AG4304" i="1"/>
  <c r="AG4305" i="1"/>
  <c r="AG4306" i="1"/>
  <c r="AG4307" i="1"/>
  <c r="AG4308" i="1"/>
  <c r="AG4309" i="1"/>
  <c r="AG4310" i="1"/>
  <c r="AG4311" i="1"/>
  <c r="AG4312" i="1"/>
  <c r="AG4313" i="1"/>
  <c r="AG4314" i="1"/>
  <c r="AG4315" i="1"/>
  <c r="AG4316" i="1"/>
  <c r="AG4317" i="1"/>
  <c r="AG4318" i="1"/>
  <c r="AG4319" i="1"/>
  <c r="AG4320" i="1"/>
  <c r="AG4321" i="1"/>
  <c r="AG4322" i="1"/>
  <c r="AG4323" i="1"/>
  <c r="AG4324" i="1"/>
  <c r="AG4325" i="1"/>
  <c r="AG4326" i="1"/>
  <c r="AG4327" i="1"/>
  <c r="AG4328" i="1"/>
  <c r="AG4329" i="1"/>
  <c r="AG4330" i="1"/>
  <c r="AG4331" i="1"/>
  <c r="AG4332" i="1"/>
  <c r="AG4333" i="1"/>
  <c r="AG4334" i="1"/>
  <c r="AG4335" i="1"/>
  <c r="AG4336" i="1"/>
  <c r="AG4337" i="1"/>
  <c r="AG4338" i="1"/>
  <c r="AG4339" i="1"/>
  <c r="AG4340" i="1"/>
  <c r="AG4341" i="1"/>
  <c r="AG4342" i="1"/>
  <c r="AG4343" i="1"/>
  <c r="AG4344" i="1"/>
  <c r="AG4345" i="1"/>
  <c r="AG4346" i="1"/>
  <c r="AG4347" i="1"/>
  <c r="AG4348" i="1"/>
  <c r="AG4349" i="1"/>
  <c r="AG4350" i="1"/>
  <c r="AG4351" i="1"/>
  <c r="AG4352" i="1"/>
  <c r="AG4353" i="1"/>
  <c r="AG4354" i="1"/>
  <c r="AG4355" i="1"/>
  <c r="AG4356" i="1"/>
  <c r="AG4357" i="1"/>
  <c r="AG4358" i="1"/>
  <c r="AG4359" i="1"/>
  <c r="AG4360" i="1"/>
  <c r="AG4361" i="1"/>
  <c r="AG4362" i="1"/>
  <c r="AG4363" i="1"/>
  <c r="AG4364" i="1"/>
  <c r="AG4365" i="1"/>
  <c r="AG4366" i="1"/>
  <c r="AG4367" i="1"/>
  <c r="AG4368" i="1"/>
  <c r="AG4369" i="1"/>
  <c r="AG4370" i="1"/>
  <c r="AG4371" i="1"/>
  <c r="AG4372" i="1"/>
  <c r="AG4373" i="1"/>
  <c r="AG4374" i="1"/>
  <c r="AG4375" i="1"/>
  <c r="AG4376" i="1"/>
  <c r="AG4377" i="1"/>
  <c r="AG4378" i="1"/>
  <c r="AG4379" i="1"/>
  <c r="AG4380" i="1"/>
  <c r="AG4381" i="1"/>
  <c r="AG4382" i="1"/>
  <c r="AG4383" i="1"/>
  <c r="AG4384" i="1"/>
  <c r="AG4385" i="1"/>
  <c r="AG4386" i="1"/>
  <c r="AG4387" i="1"/>
  <c r="AG4388" i="1"/>
  <c r="AG4389" i="1"/>
  <c r="AG4390" i="1"/>
  <c r="AG4391" i="1"/>
  <c r="AG4392" i="1"/>
  <c r="AG4393" i="1"/>
  <c r="AG4394" i="1"/>
  <c r="AG4395" i="1"/>
  <c r="AG4396" i="1"/>
  <c r="AG4397" i="1"/>
  <c r="AG4398" i="1"/>
  <c r="AG4399" i="1"/>
  <c r="AG4400" i="1"/>
  <c r="AG4401" i="1"/>
  <c r="AG4402" i="1"/>
  <c r="AG4403" i="1"/>
  <c r="AG4404" i="1"/>
  <c r="AG4405" i="1"/>
  <c r="AG4406" i="1"/>
  <c r="AG4407" i="1"/>
  <c r="AG4408" i="1"/>
  <c r="AG4409" i="1"/>
  <c r="AG4410" i="1"/>
  <c r="AG4411" i="1"/>
  <c r="AG4412" i="1"/>
  <c r="AG4413" i="1"/>
  <c r="AG4414" i="1"/>
  <c r="AG4415" i="1"/>
  <c r="AG4416" i="1"/>
  <c r="AG4417" i="1"/>
  <c r="AG4418" i="1"/>
  <c r="AG4419" i="1"/>
  <c r="AG4420" i="1"/>
  <c r="AG4421" i="1"/>
  <c r="AG4422" i="1"/>
  <c r="AG4423" i="1"/>
  <c r="AG4424" i="1"/>
  <c r="AG4425" i="1"/>
  <c r="AG4426" i="1"/>
  <c r="AG4427" i="1"/>
  <c r="AG4428" i="1"/>
  <c r="AG4429" i="1"/>
  <c r="AG4430" i="1"/>
  <c r="AG4431" i="1"/>
  <c r="AG4432" i="1"/>
  <c r="AG4433" i="1"/>
  <c r="AG4434" i="1"/>
  <c r="AG4435" i="1"/>
  <c r="AG4436" i="1"/>
  <c r="AG4437" i="1"/>
  <c r="AG4438" i="1"/>
  <c r="AG4439" i="1"/>
  <c r="AG4440" i="1"/>
  <c r="AG4441" i="1"/>
  <c r="AG4442" i="1"/>
  <c r="AG4443" i="1"/>
  <c r="AG4444" i="1"/>
  <c r="AG4445" i="1"/>
  <c r="AG4446" i="1"/>
  <c r="AG4447" i="1"/>
  <c r="AG4448" i="1"/>
  <c r="AG4449" i="1"/>
  <c r="AG4450" i="1"/>
  <c r="AG4451" i="1"/>
  <c r="AG4452" i="1"/>
  <c r="AG4453" i="1"/>
  <c r="AG4454" i="1"/>
  <c r="AG4455" i="1"/>
  <c r="AG4456" i="1"/>
  <c r="AG4457" i="1"/>
  <c r="AG4458" i="1"/>
  <c r="AG4459" i="1"/>
  <c r="AG4460" i="1"/>
  <c r="AG4461" i="1"/>
  <c r="AG4462" i="1"/>
  <c r="AG4463" i="1"/>
  <c r="AG4464" i="1"/>
  <c r="AG4465" i="1"/>
  <c r="AG4466" i="1"/>
  <c r="AG4467" i="1"/>
  <c r="AG4468" i="1"/>
  <c r="AG4469" i="1"/>
  <c r="AG4470" i="1"/>
  <c r="AG4471" i="1"/>
  <c r="AG4472" i="1"/>
  <c r="AG4473" i="1"/>
  <c r="AG4474" i="1"/>
  <c r="AG4475" i="1"/>
  <c r="AG4476" i="1"/>
  <c r="AG4477" i="1"/>
  <c r="AG4478" i="1"/>
  <c r="AG4479" i="1"/>
  <c r="AG4480" i="1"/>
  <c r="AG4481" i="1"/>
  <c r="AG4482" i="1"/>
  <c r="AG4483" i="1"/>
  <c r="AG4484" i="1"/>
  <c r="AG4485" i="1"/>
  <c r="AG4486" i="1"/>
  <c r="AG4487" i="1"/>
  <c r="AG4488" i="1"/>
  <c r="AG4489" i="1"/>
  <c r="AG4490" i="1"/>
  <c r="AG4491" i="1"/>
  <c r="AG4492" i="1"/>
  <c r="AG4493" i="1"/>
  <c r="AG4494" i="1"/>
  <c r="AG4495" i="1"/>
  <c r="AG4496" i="1"/>
  <c r="AG4497" i="1"/>
  <c r="AG4498" i="1"/>
  <c r="AG4499" i="1"/>
  <c r="AG4500" i="1"/>
  <c r="AG4501" i="1"/>
  <c r="AG4502" i="1"/>
  <c r="AG4503" i="1"/>
  <c r="AG4504" i="1"/>
  <c r="AG4505" i="1"/>
  <c r="AG4506" i="1"/>
  <c r="AG4507" i="1"/>
  <c r="AG4508" i="1"/>
  <c r="AG4509" i="1"/>
  <c r="AG4510" i="1"/>
  <c r="AG4511" i="1"/>
  <c r="AG4512" i="1"/>
  <c r="AG4513" i="1"/>
  <c r="AG4514" i="1"/>
  <c r="AG4515" i="1"/>
  <c r="AG4516" i="1"/>
  <c r="AG4517" i="1"/>
  <c r="AG4518" i="1"/>
  <c r="AG4519" i="1"/>
  <c r="AG4520" i="1"/>
  <c r="AG4521" i="1"/>
  <c r="AG4522" i="1"/>
  <c r="AG4523" i="1"/>
  <c r="AG4524" i="1"/>
  <c r="AG4525" i="1"/>
  <c r="AG4526" i="1"/>
  <c r="AG4527" i="1"/>
  <c r="AG4528" i="1"/>
  <c r="AG4529" i="1"/>
  <c r="AG4530" i="1"/>
  <c r="AG4531" i="1"/>
  <c r="AG4532" i="1"/>
  <c r="AG4533" i="1"/>
  <c r="AG4534" i="1"/>
  <c r="AG4535" i="1"/>
  <c r="AG4536" i="1"/>
  <c r="AG4537" i="1"/>
  <c r="AG4538" i="1"/>
  <c r="AG4539" i="1"/>
  <c r="AG4540" i="1"/>
  <c r="AG4541" i="1"/>
  <c r="AG4542" i="1"/>
  <c r="AG4543" i="1"/>
  <c r="AG4544" i="1"/>
  <c r="AG4545" i="1"/>
  <c r="AG4546" i="1"/>
  <c r="AG4547" i="1"/>
  <c r="AG4548" i="1"/>
  <c r="AG4549" i="1"/>
  <c r="AG4550" i="1"/>
  <c r="AG4551" i="1"/>
  <c r="AG4552" i="1"/>
  <c r="AG4553" i="1"/>
  <c r="AG4554" i="1"/>
  <c r="AG4555" i="1"/>
  <c r="AG4556" i="1"/>
  <c r="AG4557" i="1"/>
  <c r="AG4558" i="1"/>
  <c r="AG4559" i="1"/>
  <c r="AG4560" i="1"/>
  <c r="AG4561" i="1"/>
  <c r="AG4562" i="1"/>
  <c r="AG4563" i="1"/>
  <c r="AG4564" i="1"/>
  <c r="AG4565" i="1"/>
  <c r="AG4566" i="1"/>
  <c r="AG4567" i="1"/>
  <c r="AG4568" i="1"/>
  <c r="AG4569" i="1"/>
  <c r="AG4570" i="1"/>
  <c r="AG4571" i="1"/>
  <c r="AG4572" i="1"/>
  <c r="AG4573" i="1"/>
  <c r="AG4574" i="1"/>
  <c r="AG4575" i="1"/>
  <c r="AG4576" i="1"/>
  <c r="AG4577" i="1"/>
  <c r="AG4578" i="1"/>
  <c r="AG4579" i="1"/>
  <c r="AG4580" i="1"/>
  <c r="AG4581" i="1"/>
  <c r="AG4582" i="1"/>
  <c r="AG4583" i="1"/>
  <c r="AG4584" i="1"/>
  <c r="AG4585" i="1"/>
  <c r="AG4586" i="1"/>
  <c r="AG4587" i="1"/>
  <c r="AG4588" i="1"/>
  <c r="AG4589" i="1"/>
  <c r="AG4590" i="1"/>
  <c r="AG4591" i="1"/>
  <c r="AG4592" i="1"/>
  <c r="AG4593" i="1"/>
  <c r="AG4594" i="1"/>
  <c r="AG4595" i="1"/>
  <c r="AG4596" i="1"/>
  <c r="AG4597" i="1"/>
  <c r="AG4598" i="1"/>
  <c r="AG4599" i="1"/>
  <c r="AG4600" i="1"/>
  <c r="AG4601" i="1"/>
  <c r="AG4602" i="1"/>
  <c r="AG4603" i="1"/>
  <c r="AG4604" i="1"/>
  <c r="AG4605" i="1"/>
  <c r="AG4606" i="1"/>
  <c r="AG4607" i="1"/>
  <c r="AG4608" i="1"/>
  <c r="AG4609" i="1"/>
  <c r="AG4610" i="1"/>
  <c r="AG4611" i="1"/>
  <c r="AG4612" i="1"/>
  <c r="AG4613" i="1"/>
  <c r="AG4614" i="1"/>
  <c r="AG4615" i="1"/>
  <c r="AG4616" i="1"/>
  <c r="AG4617" i="1"/>
  <c r="AG4618" i="1"/>
  <c r="AG4619" i="1"/>
  <c r="AG4620" i="1"/>
  <c r="AG4621" i="1"/>
  <c r="AG4622" i="1"/>
  <c r="AG4623" i="1"/>
  <c r="AG4624" i="1"/>
  <c r="AG4625" i="1"/>
  <c r="AG4626" i="1"/>
  <c r="AG4627" i="1"/>
  <c r="AG4628" i="1"/>
  <c r="AG4629" i="1"/>
  <c r="AG4630" i="1"/>
  <c r="AG4631" i="1"/>
  <c r="AG4632" i="1"/>
  <c r="AG4633" i="1"/>
  <c r="AG4634" i="1"/>
  <c r="AG4635" i="1"/>
  <c r="AG4636" i="1"/>
  <c r="AG4637" i="1"/>
  <c r="AG4638" i="1"/>
  <c r="AG4639" i="1"/>
  <c r="AG4640" i="1"/>
  <c r="AG4641" i="1"/>
  <c r="AG4642" i="1"/>
  <c r="AG4643" i="1"/>
  <c r="AG4644" i="1"/>
  <c r="AG4645" i="1"/>
  <c r="AG4646" i="1"/>
  <c r="AG4647" i="1"/>
  <c r="AG4648" i="1"/>
  <c r="AG4649" i="1"/>
  <c r="AG4650" i="1"/>
  <c r="AG4651" i="1"/>
  <c r="AG4652" i="1"/>
  <c r="AG4653" i="1"/>
  <c r="AG4654" i="1"/>
  <c r="AG4655" i="1"/>
  <c r="AG4656" i="1"/>
  <c r="AG4657" i="1"/>
  <c r="AG4658" i="1"/>
  <c r="AG4659" i="1"/>
  <c r="AG4660" i="1"/>
  <c r="AG4661" i="1"/>
  <c r="AG4662" i="1"/>
  <c r="AG4663" i="1"/>
  <c r="AG4664" i="1"/>
  <c r="AG4665" i="1"/>
  <c r="AG4666" i="1"/>
  <c r="AG4667" i="1"/>
  <c r="AG4668" i="1"/>
  <c r="AG4669" i="1"/>
  <c r="AG4670" i="1"/>
  <c r="AG4671" i="1"/>
  <c r="AG4672" i="1"/>
  <c r="AG4673" i="1"/>
  <c r="AG4674" i="1"/>
  <c r="AG4675" i="1"/>
  <c r="AG4676" i="1"/>
  <c r="AG4677" i="1"/>
  <c r="AG4678" i="1"/>
  <c r="AG4679" i="1"/>
  <c r="AG4680" i="1"/>
  <c r="AG4681" i="1"/>
  <c r="AG4682" i="1"/>
  <c r="AG4683" i="1"/>
  <c r="AG4684" i="1"/>
  <c r="AG4685" i="1"/>
  <c r="AG4686" i="1"/>
  <c r="AG4687" i="1"/>
  <c r="AG4688" i="1"/>
  <c r="AG4689" i="1"/>
  <c r="AG4690" i="1"/>
  <c r="AG4691" i="1"/>
  <c r="AG4692" i="1"/>
  <c r="AG4693" i="1"/>
  <c r="AG4694" i="1"/>
  <c r="AG4695" i="1"/>
  <c r="AG4696" i="1"/>
  <c r="AG4697" i="1"/>
  <c r="AG4698" i="1"/>
  <c r="AG4699" i="1"/>
  <c r="AG4700" i="1"/>
  <c r="AG4701" i="1"/>
  <c r="AG4702" i="1"/>
  <c r="AG4703" i="1"/>
  <c r="AG4704" i="1"/>
  <c r="AG4705" i="1"/>
  <c r="AG4706" i="1"/>
  <c r="AG4707" i="1"/>
  <c r="AG4708" i="1"/>
  <c r="AG4709" i="1"/>
  <c r="AG4710" i="1"/>
  <c r="AG4711" i="1"/>
  <c r="AG4712" i="1"/>
  <c r="AG4713" i="1"/>
  <c r="AG4714" i="1"/>
  <c r="AG4715" i="1"/>
  <c r="AG4716" i="1"/>
  <c r="AG4717" i="1"/>
  <c r="AG4718" i="1"/>
  <c r="AG4719" i="1"/>
  <c r="AG4720" i="1"/>
  <c r="AG4721" i="1"/>
  <c r="AG4722" i="1"/>
  <c r="AG4723" i="1"/>
  <c r="AG4724" i="1"/>
  <c r="AG4725" i="1"/>
  <c r="AG4726" i="1"/>
  <c r="AG4727" i="1"/>
  <c r="AG4728" i="1"/>
  <c r="AG4729" i="1"/>
  <c r="AG4730" i="1"/>
  <c r="AG4731" i="1"/>
  <c r="AG4732" i="1"/>
  <c r="AG4733" i="1"/>
  <c r="AG4734" i="1"/>
  <c r="AG4735" i="1"/>
  <c r="AG4736" i="1"/>
  <c r="AG4737" i="1"/>
  <c r="AG4738" i="1"/>
  <c r="AG4739" i="1"/>
  <c r="AG4740" i="1"/>
  <c r="AG4741" i="1"/>
  <c r="AG4742" i="1"/>
  <c r="AG4743" i="1"/>
  <c r="AG4744" i="1"/>
  <c r="AG4745" i="1"/>
  <c r="AG4746" i="1"/>
  <c r="AG4747" i="1"/>
  <c r="AG4748" i="1"/>
  <c r="AG4749" i="1"/>
  <c r="AG4750" i="1"/>
  <c r="AG4751" i="1"/>
  <c r="AG4752" i="1"/>
  <c r="AG4753" i="1"/>
  <c r="AG4754" i="1"/>
  <c r="AG4755" i="1"/>
  <c r="AG4756" i="1"/>
  <c r="AG4757" i="1"/>
  <c r="AG4758" i="1"/>
  <c r="AG4759" i="1"/>
  <c r="AG4760" i="1"/>
  <c r="AG4761" i="1"/>
  <c r="AG4762" i="1"/>
  <c r="AG4763" i="1"/>
  <c r="AG4764" i="1"/>
  <c r="AG4765" i="1"/>
  <c r="AG4766" i="1"/>
  <c r="AG4767" i="1"/>
  <c r="AG4768" i="1"/>
  <c r="AG4769" i="1"/>
  <c r="AG4770" i="1"/>
  <c r="AG4771" i="1"/>
  <c r="AG4772" i="1"/>
  <c r="AG4773" i="1"/>
  <c r="AG4774" i="1"/>
  <c r="AG4775" i="1"/>
  <c r="AG4776" i="1"/>
  <c r="AG4777" i="1"/>
  <c r="AG4778" i="1"/>
  <c r="AG4779" i="1"/>
  <c r="AG4780" i="1"/>
  <c r="AG4781" i="1"/>
  <c r="AG4782" i="1"/>
  <c r="AG4783" i="1"/>
  <c r="AG4784" i="1"/>
  <c r="AG4785" i="1"/>
  <c r="AG4786" i="1"/>
  <c r="AG4787" i="1"/>
  <c r="AG4788" i="1"/>
  <c r="AG4789" i="1"/>
  <c r="AG4790" i="1"/>
  <c r="AG4791" i="1"/>
  <c r="AG4792" i="1"/>
  <c r="AG4793" i="1"/>
  <c r="AG4794" i="1"/>
  <c r="AG4795" i="1"/>
  <c r="AG4796" i="1"/>
  <c r="AG4797" i="1"/>
  <c r="AG4798" i="1"/>
  <c r="AG4799" i="1"/>
  <c r="AG4800" i="1"/>
  <c r="AG4801" i="1"/>
  <c r="AG4802" i="1"/>
  <c r="AG4803" i="1"/>
  <c r="AG4804" i="1"/>
  <c r="AG4805" i="1"/>
  <c r="AG4806" i="1"/>
  <c r="AG4807" i="1"/>
  <c r="AG4808" i="1"/>
  <c r="AG4809" i="1"/>
  <c r="AG4810" i="1"/>
  <c r="AG4811" i="1"/>
  <c r="AG4812" i="1"/>
  <c r="AG4813" i="1"/>
  <c r="AG4814" i="1"/>
  <c r="AG4815" i="1"/>
  <c r="AG4816" i="1"/>
  <c r="AG4817" i="1"/>
  <c r="AG4818" i="1"/>
  <c r="AG4819" i="1"/>
  <c r="AG4820" i="1"/>
  <c r="AG4821" i="1"/>
  <c r="AG4822" i="1"/>
  <c r="AG4823" i="1"/>
  <c r="AG4824" i="1"/>
  <c r="AG4825" i="1"/>
  <c r="AG4826" i="1"/>
  <c r="AG4827" i="1"/>
  <c r="AG4828" i="1"/>
  <c r="AG4829" i="1"/>
  <c r="AG4830" i="1"/>
  <c r="AG4831" i="1"/>
  <c r="AG4832" i="1"/>
  <c r="AG4833" i="1"/>
  <c r="AG4834" i="1"/>
  <c r="AG4835" i="1"/>
  <c r="AG4836" i="1"/>
  <c r="AG4837" i="1"/>
  <c r="AG4838" i="1"/>
  <c r="AG4839" i="1"/>
  <c r="AG4840" i="1"/>
  <c r="AG4841" i="1"/>
  <c r="AG4842" i="1"/>
  <c r="AG4843" i="1"/>
  <c r="AG4844" i="1"/>
  <c r="AG4845" i="1"/>
  <c r="AG4846" i="1"/>
  <c r="AG4847" i="1"/>
  <c r="AG4848" i="1"/>
  <c r="AG4849" i="1"/>
  <c r="AG4850" i="1"/>
  <c r="AG4851" i="1"/>
  <c r="AG4852" i="1"/>
  <c r="AG4853" i="1"/>
  <c r="AG4854" i="1"/>
  <c r="AG4855" i="1"/>
  <c r="AG4856" i="1"/>
  <c r="AG4857" i="1"/>
  <c r="AG4858" i="1"/>
  <c r="AG4859" i="1"/>
  <c r="AG4860" i="1"/>
  <c r="AG4861" i="1"/>
  <c r="AG4862" i="1"/>
  <c r="AG4863" i="1"/>
  <c r="AG4864" i="1"/>
  <c r="AG4865" i="1"/>
  <c r="AG4866" i="1"/>
  <c r="AG4867" i="1"/>
  <c r="AG4868" i="1"/>
  <c r="AG4869" i="1"/>
  <c r="AG4870" i="1"/>
  <c r="AG4871" i="1"/>
  <c r="AG4872" i="1"/>
  <c r="AG4873" i="1"/>
  <c r="AG4874" i="1"/>
  <c r="AG4875" i="1"/>
  <c r="AG4876" i="1"/>
  <c r="AG4877" i="1"/>
  <c r="AG4878" i="1"/>
  <c r="AG4879" i="1"/>
  <c r="AG4880" i="1"/>
  <c r="AG4881" i="1"/>
  <c r="AG4882" i="1"/>
  <c r="AG4883" i="1"/>
  <c r="AG4884" i="1"/>
  <c r="AG4885" i="1"/>
  <c r="AG4886" i="1"/>
  <c r="AG4887" i="1"/>
  <c r="AG4888" i="1"/>
  <c r="AG4889" i="1"/>
  <c r="AG4890" i="1"/>
  <c r="AG4891" i="1"/>
  <c r="AG4892" i="1"/>
  <c r="AG4893" i="1"/>
  <c r="AG4894" i="1"/>
  <c r="AG4895" i="1"/>
  <c r="AG4896" i="1"/>
  <c r="AG4897" i="1"/>
  <c r="AG4898" i="1"/>
  <c r="AG4899" i="1"/>
  <c r="AG4900" i="1"/>
  <c r="AG4901" i="1"/>
  <c r="AG4902" i="1"/>
  <c r="AG4903" i="1"/>
  <c r="AG4904" i="1"/>
  <c r="AG4905" i="1"/>
  <c r="AG4906" i="1"/>
  <c r="AG4907" i="1"/>
  <c r="AG4908" i="1"/>
  <c r="AG4909" i="1"/>
  <c r="AG4910" i="1"/>
  <c r="AG4911" i="1"/>
  <c r="AG4912" i="1"/>
  <c r="AG4913" i="1"/>
  <c r="AG4914" i="1"/>
  <c r="AG4915" i="1"/>
  <c r="AG4916" i="1"/>
  <c r="AG4917" i="1"/>
  <c r="AG4918" i="1"/>
  <c r="AG4919" i="1"/>
  <c r="AG4920" i="1"/>
  <c r="AG4921" i="1"/>
  <c r="AG4922" i="1"/>
  <c r="AG4923" i="1"/>
  <c r="AG4924" i="1"/>
  <c r="AG4925" i="1"/>
  <c r="AG4926" i="1"/>
  <c r="AG4927" i="1"/>
  <c r="AG4928" i="1"/>
  <c r="AG4929" i="1"/>
  <c r="AG4930" i="1"/>
  <c r="AG4931" i="1"/>
  <c r="AG4932" i="1"/>
  <c r="AG4933" i="1"/>
  <c r="AG4934" i="1"/>
  <c r="AG4935" i="1"/>
  <c r="AG4936" i="1"/>
  <c r="AG4937" i="1"/>
  <c r="AG4938" i="1"/>
  <c r="AG4939" i="1"/>
  <c r="AG4940" i="1"/>
  <c r="AG4941" i="1"/>
  <c r="AG4942" i="1"/>
  <c r="AG4943" i="1"/>
  <c r="AG4944" i="1"/>
  <c r="AG4945" i="1"/>
  <c r="AG4946" i="1"/>
  <c r="AG4947" i="1"/>
  <c r="AG4948" i="1"/>
  <c r="AG4949" i="1"/>
  <c r="AG4950" i="1"/>
  <c r="AG4951" i="1"/>
  <c r="AG4952" i="1"/>
  <c r="AG4953" i="1"/>
  <c r="AG4954" i="1"/>
  <c r="AG4955" i="1"/>
  <c r="AG4956" i="1"/>
  <c r="AG4957" i="1"/>
  <c r="AG4958" i="1"/>
  <c r="AG4959" i="1"/>
  <c r="AG4960" i="1"/>
  <c r="AG4961" i="1"/>
  <c r="AG4962" i="1"/>
  <c r="AG4963" i="1"/>
  <c r="AG4964" i="1"/>
  <c r="AG4965" i="1"/>
  <c r="AG4966" i="1"/>
  <c r="AG4967" i="1"/>
  <c r="AG4968" i="1"/>
  <c r="AG4969" i="1"/>
  <c r="AG4970" i="1"/>
  <c r="AG4971" i="1"/>
  <c r="AG4972" i="1"/>
  <c r="AG4973" i="1"/>
  <c r="AG4974" i="1"/>
  <c r="AG4975" i="1"/>
  <c r="AG4976" i="1"/>
  <c r="AG4977" i="1"/>
  <c r="AG4978" i="1"/>
  <c r="AG4979" i="1"/>
  <c r="AG4980" i="1"/>
  <c r="AG4981" i="1"/>
  <c r="AG4982" i="1"/>
  <c r="AG4983" i="1"/>
  <c r="AG4984" i="1"/>
  <c r="AG4985" i="1"/>
  <c r="AG4986" i="1"/>
  <c r="AG4987" i="1"/>
  <c r="AG4988" i="1"/>
  <c r="AG4989" i="1"/>
  <c r="AG4990" i="1"/>
  <c r="AG4991" i="1"/>
  <c r="AG4992" i="1"/>
  <c r="AG4993" i="1"/>
  <c r="AG4994" i="1"/>
  <c r="AG4995" i="1"/>
  <c r="AG4996" i="1"/>
  <c r="AG4997" i="1"/>
  <c r="AG4998" i="1"/>
  <c r="AG4999" i="1"/>
  <c r="AG5000" i="1"/>
  <c r="AG5001" i="1"/>
  <c r="AG5002" i="1"/>
  <c r="AG5003" i="1"/>
  <c r="AG5004" i="1"/>
  <c r="AG5005" i="1"/>
  <c r="AG5006" i="1"/>
  <c r="AG5007" i="1"/>
  <c r="AG5008" i="1"/>
  <c r="AG5009" i="1"/>
  <c r="AG5010" i="1"/>
  <c r="AG5011" i="1"/>
  <c r="AG5012" i="1"/>
  <c r="AG5013" i="1"/>
  <c r="AG5014" i="1"/>
  <c r="AG5015" i="1"/>
  <c r="AG5016" i="1"/>
  <c r="AG5017" i="1"/>
  <c r="AG5018" i="1"/>
  <c r="AG5019" i="1"/>
  <c r="AG5020" i="1"/>
  <c r="AG5021" i="1"/>
  <c r="AG5022" i="1"/>
  <c r="AG5023" i="1"/>
  <c r="AG5024" i="1"/>
  <c r="AG5025" i="1"/>
  <c r="AG5026" i="1"/>
  <c r="AG5027" i="1"/>
  <c r="AG5028" i="1"/>
  <c r="AG5029" i="1"/>
  <c r="AG5030" i="1"/>
  <c r="AG5031" i="1"/>
  <c r="AG5032" i="1"/>
  <c r="AG5033" i="1"/>
  <c r="AG5034" i="1"/>
  <c r="AG5035" i="1"/>
  <c r="AG5036" i="1"/>
  <c r="AG5037" i="1"/>
  <c r="AG5038" i="1"/>
  <c r="AG5039" i="1"/>
  <c r="AG5040" i="1"/>
  <c r="AG5041" i="1"/>
  <c r="AG5042" i="1"/>
  <c r="AG5043" i="1"/>
  <c r="AG5044" i="1"/>
  <c r="AG5045" i="1"/>
  <c r="AG5046" i="1"/>
  <c r="AG5047" i="1"/>
  <c r="AG5048" i="1"/>
  <c r="AG5049" i="1"/>
  <c r="AG5050" i="1"/>
  <c r="AG5051" i="1"/>
  <c r="AG5052" i="1"/>
  <c r="AG5053" i="1"/>
  <c r="AG5054" i="1"/>
  <c r="AG5055" i="1"/>
  <c r="AG5056" i="1"/>
  <c r="AG5057" i="1"/>
  <c r="AG5058" i="1"/>
  <c r="AG5059" i="1"/>
  <c r="AG5060" i="1"/>
  <c r="AG5061" i="1"/>
  <c r="AG5062" i="1"/>
  <c r="AG5063" i="1"/>
  <c r="AG5064" i="1"/>
  <c r="AG5065" i="1"/>
  <c r="AG5066" i="1"/>
  <c r="AG5067" i="1"/>
  <c r="AG5068" i="1"/>
  <c r="AG5069" i="1"/>
  <c r="AG5070" i="1"/>
  <c r="AG5071" i="1"/>
  <c r="AG5072" i="1"/>
  <c r="AG5073" i="1"/>
  <c r="AG5074" i="1"/>
  <c r="AG5075" i="1"/>
  <c r="AG5076" i="1"/>
  <c r="AG5077" i="1"/>
  <c r="AG5078" i="1"/>
  <c r="AG5079" i="1"/>
  <c r="AG5080" i="1"/>
  <c r="AG5081" i="1"/>
  <c r="AG5082" i="1"/>
  <c r="AG5083" i="1"/>
  <c r="AG5084" i="1"/>
  <c r="AG5085" i="1"/>
  <c r="AG5086" i="1"/>
  <c r="AG5087" i="1"/>
  <c r="AG5088" i="1"/>
  <c r="AG5089" i="1"/>
  <c r="AG5090" i="1"/>
  <c r="AG5091" i="1"/>
  <c r="AG5092" i="1"/>
  <c r="AG5093" i="1"/>
  <c r="AG5094" i="1"/>
  <c r="AG5095" i="1"/>
  <c r="AG5096" i="1"/>
  <c r="AG5097" i="1"/>
  <c r="AG5098" i="1"/>
  <c r="AG5099" i="1"/>
  <c r="AG5100" i="1"/>
  <c r="AG5101" i="1"/>
  <c r="AG5102" i="1"/>
  <c r="AG5103" i="1"/>
  <c r="AG5104" i="1"/>
  <c r="AG5105" i="1"/>
  <c r="AG5106" i="1"/>
  <c r="AG5107" i="1"/>
  <c r="AG5108" i="1"/>
  <c r="AG5109" i="1"/>
  <c r="AG5110" i="1"/>
  <c r="AG5111" i="1"/>
  <c r="AG5112" i="1"/>
  <c r="AG5113" i="1"/>
  <c r="AG5114" i="1"/>
  <c r="AG5115" i="1"/>
  <c r="AG5116" i="1"/>
  <c r="AG5117" i="1"/>
  <c r="AG5118" i="1"/>
  <c r="AG5119" i="1"/>
  <c r="AG5120" i="1"/>
  <c r="AG5121" i="1"/>
  <c r="AG5122" i="1"/>
  <c r="AG5123" i="1"/>
  <c r="AG5124" i="1"/>
  <c r="AG5125" i="1"/>
  <c r="AG5126" i="1"/>
  <c r="AG5127" i="1"/>
  <c r="AG5128" i="1"/>
  <c r="AG5129" i="1"/>
  <c r="AG5130" i="1"/>
  <c r="AG5131" i="1"/>
  <c r="AG5132" i="1"/>
  <c r="AG5133" i="1"/>
  <c r="AG5134" i="1"/>
  <c r="AG5135" i="1"/>
  <c r="AG5136" i="1"/>
  <c r="AG5137" i="1"/>
  <c r="AG5138" i="1"/>
  <c r="AG5139" i="1"/>
  <c r="AG5140" i="1"/>
  <c r="AG5141" i="1"/>
  <c r="AG5142" i="1"/>
  <c r="AG5143" i="1"/>
  <c r="AG5144" i="1"/>
  <c r="AG5145" i="1"/>
  <c r="AG5146" i="1"/>
  <c r="AG5147" i="1"/>
  <c r="AG5148" i="1"/>
  <c r="AG5149" i="1"/>
  <c r="AG5150" i="1"/>
  <c r="AG5151" i="1"/>
  <c r="AG5152" i="1"/>
  <c r="AG5153" i="1"/>
  <c r="AG5154" i="1"/>
  <c r="AG5155" i="1"/>
  <c r="AG5156" i="1"/>
  <c r="AG5157" i="1"/>
  <c r="AG5158" i="1"/>
  <c r="AG5159" i="1"/>
  <c r="AG5160" i="1"/>
  <c r="AG5161" i="1"/>
  <c r="AG5162" i="1"/>
  <c r="AG5163" i="1"/>
  <c r="AG5164" i="1"/>
  <c r="AG5165" i="1"/>
  <c r="AG5166" i="1"/>
  <c r="AG5167" i="1"/>
  <c r="AG5168" i="1"/>
  <c r="AG5169" i="1"/>
  <c r="AG5170" i="1"/>
  <c r="AG5171" i="1"/>
  <c r="AG5172" i="1"/>
  <c r="AG5173" i="1"/>
  <c r="AG5174" i="1"/>
  <c r="AG5175" i="1"/>
  <c r="AG5176" i="1"/>
  <c r="AG5177" i="1"/>
  <c r="AG5178" i="1"/>
  <c r="AG5179" i="1"/>
  <c r="AG5180" i="1"/>
  <c r="AG5181" i="1"/>
  <c r="AG5182" i="1"/>
  <c r="AG5183" i="1"/>
  <c r="AG5184" i="1"/>
  <c r="AG5185" i="1"/>
  <c r="AG5186" i="1"/>
  <c r="AG5187" i="1"/>
  <c r="AG5188" i="1"/>
  <c r="AG5189" i="1"/>
  <c r="AG5190" i="1"/>
  <c r="AG5191" i="1"/>
  <c r="AG5192" i="1"/>
  <c r="AG5193" i="1"/>
  <c r="AG5194" i="1"/>
  <c r="AG5195" i="1"/>
  <c r="AG5196" i="1"/>
  <c r="AG5197" i="1"/>
  <c r="AG5198" i="1"/>
  <c r="AG5199" i="1"/>
  <c r="AG5200" i="1"/>
  <c r="AG5201" i="1"/>
  <c r="AG5202" i="1"/>
  <c r="AG5203" i="1"/>
  <c r="AG5204" i="1"/>
  <c r="AG5205" i="1"/>
  <c r="AG5206" i="1"/>
  <c r="AG5207" i="1"/>
  <c r="AG5208" i="1"/>
  <c r="AG5209" i="1"/>
  <c r="AG5210" i="1"/>
  <c r="AG5211" i="1"/>
  <c r="AG5212" i="1"/>
  <c r="AG5213" i="1"/>
  <c r="AG5214" i="1"/>
  <c r="AG5215" i="1"/>
  <c r="AG5216" i="1"/>
  <c r="AG5217" i="1"/>
  <c r="AG5218" i="1"/>
  <c r="AG5219" i="1"/>
  <c r="AG5220" i="1"/>
  <c r="AG5221" i="1"/>
  <c r="AG5222" i="1"/>
  <c r="AG5223" i="1"/>
  <c r="AG5224" i="1"/>
  <c r="AG5225" i="1"/>
  <c r="AG5226" i="1"/>
  <c r="AG5227" i="1"/>
  <c r="AG5228" i="1"/>
  <c r="AG5229" i="1"/>
  <c r="AG5230" i="1"/>
  <c r="AG5231" i="1"/>
  <c r="AG5232" i="1"/>
  <c r="AG5233" i="1"/>
  <c r="AG5234" i="1"/>
  <c r="AG5235" i="1"/>
  <c r="AG5236" i="1"/>
  <c r="AG5237" i="1"/>
  <c r="AG5238" i="1"/>
  <c r="AG5239" i="1"/>
  <c r="AG5240" i="1"/>
  <c r="AG5241" i="1"/>
  <c r="AG5242" i="1"/>
  <c r="AG5243" i="1"/>
  <c r="AG5244" i="1"/>
  <c r="AG5245" i="1"/>
  <c r="AG5246" i="1"/>
  <c r="AG5247" i="1"/>
  <c r="AG5248" i="1"/>
  <c r="AG5249" i="1"/>
  <c r="AG5250" i="1"/>
  <c r="AG5251" i="1"/>
  <c r="AG5252" i="1"/>
  <c r="AG5253" i="1"/>
  <c r="AG5254" i="1"/>
  <c r="AG5255" i="1"/>
  <c r="AG5256" i="1"/>
  <c r="AG5257" i="1"/>
  <c r="AG5258" i="1"/>
  <c r="AG5259" i="1"/>
  <c r="AG5260" i="1"/>
  <c r="AG5261" i="1"/>
  <c r="AG5262" i="1"/>
  <c r="AG5263" i="1"/>
  <c r="AG5264" i="1"/>
  <c r="AG5265" i="1"/>
  <c r="AG5266" i="1"/>
  <c r="AG5267" i="1"/>
  <c r="AG5268" i="1"/>
  <c r="AG5269" i="1"/>
  <c r="AG5270" i="1"/>
  <c r="AG5271" i="1"/>
  <c r="AG5272" i="1"/>
  <c r="AG5273" i="1"/>
  <c r="AG5274" i="1"/>
  <c r="AG5275" i="1"/>
  <c r="AG5276" i="1"/>
  <c r="AG5277" i="1"/>
  <c r="AG5278" i="1"/>
  <c r="AG5279" i="1"/>
  <c r="AG5280" i="1"/>
  <c r="AG5281" i="1"/>
  <c r="AG5282" i="1"/>
  <c r="AG5283" i="1"/>
  <c r="AG5284" i="1"/>
  <c r="AG5285" i="1"/>
  <c r="AG5286" i="1"/>
  <c r="AG5287" i="1"/>
  <c r="AG5288" i="1"/>
  <c r="AG5289" i="1"/>
  <c r="AG5290" i="1"/>
  <c r="AG5291" i="1"/>
  <c r="AG5292" i="1"/>
  <c r="AG5293" i="1"/>
  <c r="AG5294" i="1"/>
  <c r="AG5295" i="1"/>
  <c r="AG5296" i="1"/>
  <c r="AG5297" i="1"/>
  <c r="AG5298" i="1"/>
  <c r="AG5299" i="1"/>
  <c r="AG5300" i="1"/>
  <c r="AG5301" i="1"/>
  <c r="AG5302" i="1"/>
  <c r="AG5303" i="1"/>
  <c r="AG5304" i="1"/>
  <c r="AG5305" i="1"/>
  <c r="AG5306" i="1"/>
  <c r="AG5307" i="1"/>
  <c r="AG5308" i="1"/>
  <c r="AG5309" i="1"/>
  <c r="AG5310" i="1"/>
  <c r="AG5311" i="1"/>
  <c r="AG5312" i="1"/>
  <c r="AG5313" i="1"/>
  <c r="AG5314" i="1"/>
  <c r="AG5315" i="1"/>
  <c r="AG5316" i="1"/>
  <c r="AG5317" i="1"/>
  <c r="AG5318" i="1"/>
  <c r="AG5319" i="1"/>
  <c r="AG5320" i="1"/>
  <c r="AG5321" i="1"/>
  <c r="AG5322" i="1"/>
  <c r="AG5323" i="1"/>
  <c r="AG5324" i="1"/>
  <c r="AG5325" i="1"/>
  <c r="AG5326" i="1"/>
  <c r="AG5327" i="1"/>
  <c r="AG5328" i="1"/>
  <c r="AG5329" i="1"/>
  <c r="AG5330" i="1"/>
  <c r="AG5331" i="1"/>
  <c r="AG5332" i="1"/>
  <c r="AG5333" i="1"/>
  <c r="AG5334" i="1"/>
  <c r="AG5335" i="1"/>
  <c r="AG5336" i="1"/>
  <c r="AG5337" i="1"/>
  <c r="AG5338" i="1"/>
  <c r="AG5339" i="1"/>
  <c r="AG5340" i="1"/>
  <c r="AG5341" i="1"/>
  <c r="AG5342" i="1"/>
  <c r="AG5343" i="1"/>
  <c r="AG5344" i="1"/>
  <c r="AG5345" i="1"/>
  <c r="AG5346" i="1"/>
  <c r="AG5347" i="1"/>
  <c r="AG5348" i="1"/>
  <c r="AG5349" i="1"/>
  <c r="AG5350" i="1"/>
  <c r="AG5351" i="1"/>
  <c r="AG5352" i="1"/>
  <c r="AG5353" i="1"/>
  <c r="AG5354" i="1"/>
  <c r="AG5355" i="1"/>
  <c r="AG5356" i="1"/>
  <c r="AG5357" i="1"/>
  <c r="AG5358" i="1"/>
  <c r="AG5359" i="1"/>
  <c r="AG5360" i="1"/>
  <c r="AG5361" i="1"/>
  <c r="AG5362" i="1"/>
  <c r="AG5363" i="1"/>
  <c r="AG5364" i="1"/>
  <c r="AG5365" i="1"/>
  <c r="AG5366" i="1"/>
  <c r="AG5367" i="1"/>
  <c r="AG5368" i="1"/>
  <c r="AG5369" i="1"/>
  <c r="AG5370" i="1"/>
  <c r="AG5371" i="1"/>
  <c r="AG5372" i="1"/>
  <c r="AG5373" i="1"/>
  <c r="AG5374" i="1"/>
  <c r="AG5375" i="1"/>
  <c r="AG5376" i="1"/>
  <c r="AG5377" i="1"/>
  <c r="AG5378" i="1"/>
  <c r="AG5379" i="1"/>
  <c r="AG5380" i="1"/>
  <c r="AG5381" i="1"/>
  <c r="AG5382" i="1"/>
  <c r="AG5383" i="1"/>
  <c r="AG5384" i="1"/>
  <c r="AG5385" i="1"/>
  <c r="AG5386" i="1"/>
  <c r="AG5387" i="1"/>
  <c r="AG5388" i="1"/>
  <c r="AG5389" i="1"/>
  <c r="AG5390" i="1"/>
  <c r="AG5391" i="1"/>
  <c r="AG5392" i="1"/>
  <c r="AG5393" i="1"/>
  <c r="AG5394" i="1"/>
  <c r="AG5395" i="1"/>
  <c r="AG5396" i="1"/>
  <c r="AG5397" i="1"/>
  <c r="AG5398" i="1"/>
  <c r="AG5399" i="1"/>
  <c r="AG5400" i="1"/>
  <c r="AG5401" i="1"/>
  <c r="AG5402" i="1"/>
  <c r="AG5403" i="1"/>
  <c r="AG5404" i="1"/>
  <c r="AG5405" i="1"/>
  <c r="AG5406" i="1"/>
  <c r="AG5407" i="1"/>
  <c r="AG5408" i="1"/>
  <c r="AG5409" i="1"/>
  <c r="AG5410" i="1"/>
  <c r="AG5411" i="1"/>
  <c r="AG5412" i="1"/>
  <c r="AG5413" i="1"/>
  <c r="AG5414" i="1"/>
  <c r="AG5415" i="1"/>
  <c r="AG5416" i="1"/>
  <c r="AG5417" i="1"/>
  <c r="AG5418" i="1"/>
  <c r="AG5419" i="1"/>
  <c r="AG5420" i="1"/>
  <c r="AG5421" i="1"/>
  <c r="AG5422" i="1"/>
  <c r="AG5423" i="1"/>
  <c r="AG5424" i="1"/>
  <c r="AG5425" i="1"/>
  <c r="AG5426" i="1"/>
  <c r="AG5427" i="1"/>
  <c r="AG5428" i="1"/>
  <c r="AG5429" i="1"/>
  <c r="AG5430" i="1"/>
  <c r="AG5431" i="1"/>
  <c r="AG5432" i="1"/>
  <c r="AG5433" i="1"/>
  <c r="AG5434" i="1"/>
  <c r="AG5435" i="1"/>
  <c r="AG5436" i="1"/>
  <c r="AG5437" i="1"/>
  <c r="AG5438" i="1"/>
  <c r="AG5439" i="1"/>
  <c r="AG5440" i="1"/>
  <c r="AG5441" i="1"/>
  <c r="AG5442" i="1"/>
  <c r="AG5443" i="1"/>
  <c r="AG5444" i="1"/>
  <c r="AG5445" i="1"/>
  <c r="AG5446" i="1"/>
  <c r="AG5447" i="1"/>
  <c r="AG5448" i="1"/>
  <c r="AG5449" i="1"/>
  <c r="AG5450" i="1"/>
  <c r="AG5451" i="1"/>
  <c r="AG5452" i="1"/>
  <c r="AG5453" i="1"/>
  <c r="AG5454" i="1"/>
  <c r="AG5455" i="1"/>
  <c r="AG5456" i="1"/>
  <c r="AG5457" i="1"/>
  <c r="AG5458" i="1"/>
  <c r="AG5459" i="1"/>
  <c r="AG5460" i="1"/>
  <c r="AG5461" i="1"/>
  <c r="AG5462" i="1"/>
  <c r="AG5463" i="1"/>
  <c r="AG5464" i="1"/>
  <c r="AG5465" i="1"/>
  <c r="AG5466" i="1"/>
  <c r="AG5467" i="1"/>
  <c r="AG5468" i="1"/>
  <c r="AG5469" i="1"/>
  <c r="AG5470" i="1"/>
  <c r="AG5471" i="1"/>
  <c r="AG5472" i="1"/>
  <c r="AG5473" i="1"/>
  <c r="AG5474" i="1"/>
  <c r="AG5475" i="1"/>
  <c r="AG5476" i="1"/>
  <c r="AG5477" i="1"/>
  <c r="AG5478" i="1"/>
  <c r="AG5479" i="1"/>
  <c r="AG5480" i="1"/>
  <c r="AG5481" i="1"/>
  <c r="AG5482" i="1"/>
  <c r="AG5483" i="1"/>
  <c r="AG5484" i="1"/>
  <c r="AG5485" i="1"/>
  <c r="AG5486" i="1"/>
  <c r="AG5487" i="1"/>
  <c r="AG5488" i="1"/>
  <c r="AG5489" i="1"/>
  <c r="AG5490" i="1"/>
  <c r="AG5491" i="1"/>
  <c r="AG5492" i="1"/>
  <c r="AG5493" i="1"/>
  <c r="AG5494" i="1"/>
  <c r="AG5495" i="1"/>
  <c r="AG5496" i="1"/>
  <c r="AG5497" i="1"/>
  <c r="AG5498" i="1"/>
  <c r="AG5499" i="1"/>
  <c r="AG5500" i="1"/>
  <c r="AG5501" i="1"/>
  <c r="AG5502" i="1"/>
  <c r="AG5503" i="1"/>
  <c r="AG5504" i="1"/>
  <c r="AG5505" i="1"/>
  <c r="AG5506" i="1"/>
  <c r="AG5507" i="1"/>
  <c r="AG5508" i="1"/>
  <c r="AG5509" i="1"/>
  <c r="AG5510" i="1"/>
  <c r="AG5511" i="1"/>
  <c r="AG5512" i="1"/>
  <c r="AG5513" i="1"/>
  <c r="AG5514" i="1"/>
  <c r="AG5515" i="1"/>
  <c r="AG5516" i="1"/>
  <c r="AG5517" i="1"/>
  <c r="AG5518" i="1"/>
  <c r="AG5519" i="1"/>
  <c r="AG5520" i="1"/>
  <c r="AG5521" i="1"/>
  <c r="AG5522" i="1"/>
  <c r="AG5523" i="1"/>
  <c r="AG5524" i="1"/>
  <c r="AG5525" i="1"/>
  <c r="AG5526" i="1"/>
  <c r="AG5527" i="1"/>
  <c r="AG5528" i="1"/>
  <c r="AG5529" i="1"/>
  <c r="AG5530" i="1"/>
  <c r="AG5531" i="1"/>
  <c r="AG5532" i="1"/>
  <c r="AG5533" i="1"/>
  <c r="AG5534" i="1"/>
  <c r="AG5535" i="1"/>
  <c r="AG5536" i="1"/>
  <c r="AG5537" i="1"/>
  <c r="AG5538" i="1"/>
  <c r="AG5539" i="1"/>
  <c r="AG5540" i="1"/>
  <c r="AG5541" i="1"/>
  <c r="AG5542" i="1"/>
  <c r="AG5543" i="1"/>
  <c r="AG5544" i="1"/>
  <c r="AG5545" i="1"/>
  <c r="AG5546" i="1"/>
  <c r="AG5547" i="1"/>
  <c r="AG5548" i="1"/>
  <c r="AG5549" i="1"/>
  <c r="AG5550" i="1"/>
  <c r="AG5551" i="1"/>
  <c r="AG5552" i="1"/>
  <c r="AG5553" i="1"/>
  <c r="AG5554" i="1"/>
  <c r="AG5555" i="1"/>
  <c r="AG5556" i="1"/>
  <c r="AG5557" i="1"/>
  <c r="AG5558" i="1"/>
  <c r="AG5559" i="1"/>
  <c r="AG5560" i="1"/>
  <c r="AG5561" i="1"/>
  <c r="AG5562" i="1"/>
  <c r="AG5563" i="1"/>
  <c r="AG5564" i="1"/>
  <c r="AG5565" i="1"/>
  <c r="AG5566" i="1"/>
  <c r="AG5567" i="1"/>
  <c r="AG5568" i="1"/>
  <c r="AG5569" i="1"/>
  <c r="AG5570" i="1"/>
  <c r="AG5571" i="1"/>
  <c r="AG5572" i="1"/>
  <c r="AG5573" i="1"/>
  <c r="AG5574" i="1"/>
  <c r="AG5575" i="1"/>
  <c r="AG5576" i="1"/>
  <c r="AG5577" i="1"/>
  <c r="AG5578" i="1"/>
  <c r="AG5579" i="1"/>
  <c r="AG5580" i="1"/>
  <c r="AG5581" i="1"/>
  <c r="AG5582" i="1"/>
  <c r="AG5583" i="1"/>
  <c r="AG5584" i="1"/>
  <c r="AG5585" i="1"/>
  <c r="AG5586" i="1"/>
  <c r="AG5587" i="1"/>
  <c r="AG5588" i="1"/>
  <c r="AG5589" i="1"/>
  <c r="AG5590" i="1"/>
  <c r="AG5591" i="1"/>
  <c r="AG5592" i="1"/>
  <c r="AG5593" i="1"/>
  <c r="AG5594" i="1"/>
  <c r="AG5595" i="1"/>
  <c r="AG5596" i="1"/>
  <c r="AG5597" i="1"/>
  <c r="AG5598" i="1"/>
  <c r="AG5599" i="1"/>
  <c r="AG5600" i="1"/>
  <c r="AG5601" i="1"/>
  <c r="AG5602" i="1"/>
  <c r="AG5603" i="1"/>
  <c r="AG5604" i="1"/>
  <c r="AG5605" i="1"/>
  <c r="AG5606" i="1"/>
  <c r="AG5607" i="1"/>
  <c r="AG5608" i="1"/>
  <c r="AG5609" i="1"/>
  <c r="AG5610" i="1"/>
  <c r="AG5611" i="1"/>
  <c r="AG5612" i="1"/>
  <c r="AG5613" i="1"/>
  <c r="AG5614" i="1"/>
  <c r="AG5615" i="1"/>
  <c r="AG5616" i="1"/>
  <c r="AG5617" i="1"/>
  <c r="AG5618" i="1"/>
  <c r="AG5619" i="1"/>
  <c r="AG5620" i="1"/>
  <c r="AG5621" i="1"/>
  <c r="AG5622" i="1"/>
  <c r="AG5623" i="1"/>
  <c r="AG5624" i="1"/>
  <c r="AG5625" i="1"/>
  <c r="AG5626" i="1"/>
  <c r="AG5627" i="1"/>
  <c r="AG5628" i="1"/>
  <c r="AG5629" i="1"/>
  <c r="AG5630" i="1"/>
  <c r="AG5631" i="1"/>
  <c r="AG5632" i="1"/>
  <c r="AG5633" i="1"/>
  <c r="AG5634" i="1"/>
  <c r="AG5635" i="1"/>
  <c r="AG5636" i="1"/>
  <c r="AG5637" i="1"/>
  <c r="AG5638" i="1"/>
  <c r="AG5639" i="1"/>
  <c r="AG5640" i="1"/>
  <c r="AG5641" i="1"/>
  <c r="AG5642" i="1"/>
  <c r="AG5643" i="1"/>
  <c r="AG5644" i="1"/>
  <c r="AG5645" i="1"/>
  <c r="AG5646" i="1"/>
  <c r="AG5647" i="1"/>
  <c r="AG5648" i="1"/>
  <c r="AG5649" i="1"/>
  <c r="AG5650" i="1"/>
  <c r="AG5651" i="1"/>
  <c r="AG5652" i="1"/>
  <c r="AG5653" i="1"/>
  <c r="AG5654" i="1"/>
  <c r="AG5655" i="1"/>
  <c r="AG5656" i="1"/>
  <c r="AG5657" i="1"/>
  <c r="AG5658" i="1"/>
  <c r="AG5659" i="1"/>
  <c r="AG5660" i="1"/>
  <c r="AG5661" i="1"/>
  <c r="AG5662" i="1"/>
  <c r="AG5663" i="1"/>
  <c r="AG5664" i="1"/>
  <c r="AG5665" i="1"/>
  <c r="AG5666" i="1"/>
  <c r="AG5667" i="1"/>
  <c r="AG5668" i="1"/>
  <c r="AG5669" i="1"/>
  <c r="AG5670" i="1"/>
  <c r="AG5671" i="1"/>
  <c r="AG5672" i="1"/>
  <c r="AG5673" i="1"/>
  <c r="AG5674" i="1"/>
  <c r="AG5675" i="1"/>
  <c r="AG5676" i="1"/>
  <c r="AG5677" i="1"/>
  <c r="AG5678" i="1"/>
  <c r="AG5679" i="1"/>
  <c r="AG5680" i="1"/>
  <c r="AG5681" i="1"/>
  <c r="AG5682" i="1"/>
  <c r="AG5683" i="1"/>
  <c r="AG5684" i="1"/>
  <c r="AG5685" i="1"/>
  <c r="AG5686" i="1"/>
  <c r="AG5687" i="1"/>
  <c r="AG5688" i="1"/>
  <c r="AG5689" i="1"/>
  <c r="AG5690" i="1"/>
  <c r="AG5691" i="1"/>
  <c r="AG5692" i="1"/>
  <c r="AG5693" i="1"/>
  <c r="AG5694" i="1"/>
  <c r="AG5695" i="1"/>
  <c r="AG5696" i="1"/>
  <c r="AG5697" i="1"/>
  <c r="AG5698" i="1"/>
  <c r="AG5699" i="1"/>
  <c r="AG5700" i="1"/>
  <c r="AG5701" i="1"/>
  <c r="AG5702" i="1"/>
  <c r="AG5703" i="1"/>
  <c r="AG5704" i="1"/>
  <c r="AG5705" i="1"/>
  <c r="AG5706" i="1"/>
  <c r="AG5707" i="1"/>
  <c r="AG5708" i="1"/>
  <c r="AG5709" i="1"/>
  <c r="AG5710" i="1"/>
  <c r="AG5711" i="1"/>
  <c r="AG5712" i="1"/>
  <c r="AG5713" i="1"/>
  <c r="AG5714" i="1"/>
  <c r="AG5715" i="1"/>
  <c r="AG5716" i="1"/>
  <c r="AG5717" i="1"/>
  <c r="AG5718" i="1"/>
  <c r="AG5719" i="1"/>
  <c r="AG5720" i="1"/>
  <c r="AG5721" i="1"/>
  <c r="AG5722" i="1"/>
  <c r="AG5723" i="1"/>
  <c r="AG5724" i="1"/>
  <c r="AG5725" i="1"/>
  <c r="AG5726" i="1"/>
  <c r="AG5727" i="1"/>
  <c r="AG5728" i="1"/>
  <c r="AG5729" i="1"/>
  <c r="AG5730" i="1"/>
  <c r="AG5731" i="1"/>
  <c r="AG5732" i="1"/>
  <c r="AG5733" i="1"/>
  <c r="AG5734" i="1"/>
  <c r="AG5735" i="1"/>
  <c r="AG5736" i="1"/>
  <c r="AG5737" i="1"/>
  <c r="AG5738" i="1"/>
  <c r="AG5739" i="1"/>
  <c r="AG5740" i="1"/>
  <c r="AG5741" i="1"/>
  <c r="AG5742" i="1"/>
  <c r="AG5743" i="1"/>
  <c r="AG5744" i="1"/>
  <c r="AG5745" i="1"/>
  <c r="AG5746" i="1"/>
  <c r="AG5747" i="1"/>
  <c r="AG5748" i="1"/>
  <c r="AG5749" i="1"/>
  <c r="AG5750" i="1"/>
  <c r="AG5751" i="1"/>
  <c r="AG5752" i="1"/>
  <c r="AG5753" i="1"/>
  <c r="AG5754" i="1"/>
  <c r="AG5755" i="1"/>
  <c r="AG5756" i="1"/>
  <c r="AG5757" i="1"/>
  <c r="AG5758" i="1"/>
  <c r="AG5759" i="1"/>
  <c r="AG5760" i="1"/>
  <c r="AG5761" i="1"/>
  <c r="AG5762" i="1"/>
  <c r="AG5763" i="1"/>
  <c r="AG5764" i="1"/>
  <c r="AG5765" i="1"/>
  <c r="AG5766" i="1"/>
  <c r="AG5767" i="1"/>
  <c r="AG5768" i="1"/>
  <c r="AG5769" i="1"/>
  <c r="AG5770" i="1"/>
  <c r="AG5771" i="1"/>
  <c r="AG5772" i="1"/>
  <c r="AG5773" i="1"/>
  <c r="AG5774" i="1"/>
  <c r="AG5775" i="1"/>
  <c r="AG5776" i="1"/>
  <c r="AG5777" i="1"/>
  <c r="AG5778" i="1"/>
  <c r="AG5779" i="1"/>
  <c r="AG5780" i="1"/>
  <c r="AG5781" i="1"/>
  <c r="AG5782" i="1"/>
  <c r="AG5783" i="1"/>
  <c r="AG5784" i="1"/>
  <c r="AG5785" i="1"/>
  <c r="AG5786" i="1"/>
  <c r="AG5787" i="1"/>
  <c r="AG5788" i="1"/>
  <c r="AG5789" i="1"/>
  <c r="AG5790" i="1"/>
  <c r="AG5791" i="1"/>
  <c r="AG5792" i="1"/>
  <c r="AG5793" i="1"/>
  <c r="AG5794" i="1"/>
  <c r="AG5795" i="1"/>
  <c r="AG5796" i="1"/>
  <c r="AG5797" i="1"/>
  <c r="AG5798" i="1"/>
  <c r="AG5799" i="1"/>
  <c r="AG5800" i="1"/>
  <c r="AG5801" i="1"/>
  <c r="AG5802" i="1"/>
  <c r="AG5803" i="1"/>
  <c r="AG5804" i="1"/>
  <c r="AG5805" i="1"/>
  <c r="AG5806" i="1"/>
  <c r="AG5807" i="1"/>
  <c r="AG5808" i="1"/>
  <c r="AG5809" i="1"/>
  <c r="AG5810" i="1"/>
  <c r="AG5811" i="1"/>
  <c r="AG5812" i="1"/>
  <c r="AG5813" i="1"/>
  <c r="AG5814" i="1"/>
  <c r="AG5815" i="1"/>
  <c r="AG5816" i="1"/>
  <c r="AG5817" i="1"/>
  <c r="AG5818" i="1"/>
  <c r="AG5819" i="1"/>
  <c r="AG5820" i="1"/>
  <c r="AG5821" i="1"/>
  <c r="AG5822" i="1"/>
  <c r="AG5823" i="1"/>
  <c r="AG5824" i="1"/>
  <c r="AG5825" i="1"/>
  <c r="AG5826" i="1"/>
  <c r="AG5827" i="1"/>
  <c r="AG5828" i="1"/>
  <c r="AG5829" i="1"/>
  <c r="AG5830" i="1"/>
  <c r="AG5831" i="1"/>
  <c r="AG5832" i="1"/>
  <c r="AG5833" i="1"/>
  <c r="AG5834" i="1"/>
  <c r="AG5835" i="1"/>
  <c r="AG5836" i="1"/>
  <c r="AG5837" i="1"/>
  <c r="AG5838" i="1"/>
  <c r="AG5839" i="1"/>
  <c r="AG5840" i="1"/>
  <c r="AG5841" i="1"/>
  <c r="AG5842" i="1"/>
  <c r="AG5843" i="1"/>
  <c r="AG5844" i="1"/>
  <c r="AG5845" i="1"/>
  <c r="AG5846" i="1"/>
  <c r="AG5847" i="1"/>
  <c r="AG5848" i="1"/>
  <c r="AG5849" i="1"/>
  <c r="AG5850" i="1"/>
  <c r="AG5851" i="1"/>
  <c r="AG5852" i="1"/>
  <c r="AG5853" i="1"/>
  <c r="AG5854" i="1"/>
  <c r="AG5855" i="1"/>
  <c r="AG5856" i="1"/>
  <c r="AG5857" i="1"/>
  <c r="AG5858" i="1"/>
  <c r="AG5859" i="1"/>
  <c r="AG5860" i="1"/>
  <c r="AG5861" i="1"/>
  <c r="AG5862" i="1"/>
  <c r="AG5863" i="1"/>
  <c r="AG5864" i="1"/>
  <c r="AG5865" i="1"/>
  <c r="AG5866" i="1"/>
  <c r="AG5867" i="1"/>
  <c r="AG5868" i="1"/>
  <c r="AG5869" i="1"/>
  <c r="AG5870" i="1"/>
  <c r="AG5871" i="1"/>
  <c r="AG5872" i="1"/>
  <c r="AG5873" i="1"/>
  <c r="AG5874" i="1"/>
  <c r="AG5875" i="1"/>
  <c r="AG5876" i="1"/>
  <c r="AG5877" i="1"/>
  <c r="AG5878" i="1"/>
  <c r="AG5879" i="1"/>
  <c r="AG5880" i="1"/>
  <c r="AG5881" i="1"/>
  <c r="AG5882" i="1"/>
  <c r="AG5883" i="1"/>
  <c r="AG5884" i="1"/>
  <c r="AG5885" i="1"/>
  <c r="AG5886" i="1"/>
  <c r="AG5887" i="1"/>
  <c r="AG5888" i="1"/>
  <c r="AG5889" i="1"/>
  <c r="AG5890" i="1"/>
  <c r="AG5891" i="1"/>
  <c r="AG5892" i="1"/>
  <c r="AG5893" i="1"/>
  <c r="AG5894" i="1"/>
  <c r="AG5895" i="1"/>
  <c r="AG5896" i="1"/>
  <c r="AG5897" i="1"/>
  <c r="AG5898" i="1"/>
  <c r="AG5899" i="1"/>
  <c r="AG5900" i="1"/>
  <c r="AG5901" i="1"/>
  <c r="AG5902" i="1"/>
  <c r="AG5903" i="1"/>
  <c r="AG5904" i="1"/>
  <c r="AG5905" i="1"/>
  <c r="AG5906" i="1"/>
  <c r="AG5907" i="1"/>
  <c r="AG5908" i="1"/>
  <c r="AG5909" i="1"/>
  <c r="AG5910" i="1"/>
  <c r="AG5911" i="1"/>
  <c r="AG5912" i="1"/>
  <c r="AG5913" i="1"/>
  <c r="AG5914" i="1"/>
  <c r="AG5915" i="1"/>
  <c r="AG5916" i="1"/>
  <c r="AG5917" i="1"/>
  <c r="AG5918" i="1"/>
  <c r="AG5919" i="1"/>
  <c r="AG5920" i="1"/>
  <c r="AG5921" i="1"/>
  <c r="AG5922" i="1"/>
  <c r="AG5923" i="1"/>
  <c r="AG5924" i="1"/>
  <c r="AG5925" i="1"/>
  <c r="AG5926" i="1"/>
  <c r="AG5927" i="1"/>
  <c r="AG5928" i="1"/>
  <c r="AG5929" i="1"/>
  <c r="AG5930" i="1"/>
  <c r="AG5931" i="1"/>
  <c r="AG5932" i="1"/>
  <c r="AG5933" i="1"/>
  <c r="AG5934" i="1"/>
  <c r="AG5935" i="1"/>
  <c r="AG5936" i="1"/>
  <c r="AG5937" i="1"/>
  <c r="AG5938" i="1"/>
  <c r="AG5939" i="1"/>
  <c r="AG5940" i="1"/>
  <c r="AG5941" i="1"/>
  <c r="AG5942" i="1"/>
  <c r="AG5943" i="1"/>
  <c r="AG5944" i="1"/>
  <c r="AG5945" i="1"/>
  <c r="AG5946" i="1"/>
  <c r="AG5947" i="1"/>
  <c r="AG5948" i="1"/>
  <c r="AG5949" i="1"/>
  <c r="AG5950" i="1"/>
  <c r="AG5951" i="1"/>
  <c r="AG5952" i="1"/>
  <c r="AG5953" i="1"/>
  <c r="AG5954" i="1"/>
  <c r="AG5955" i="1"/>
  <c r="AG5956" i="1"/>
  <c r="AG5957" i="1"/>
  <c r="AG5958" i="1"/>
  <c r="AG5959" i="1"/>
  <c r="AG5960" i="1"/>
  <c r="AG5961" i="1"/>
  <c r="AG5962" i="1"/>
  <c r="AG5963" i="1"/>
  <c r="AG5964" i="1"/>
  <c r="AG5965" i="1"/>
  <c r="AG5966" i="1"/>
  <c r="AG5967" i="1"/>
  <c r="AG5968" i="1"/>
  <c r="AG5969" i="1"/>
  <c r="AG5970" i="1"/>
  <c r="AG5971" i="1"/>
  <c r="AG5972" i="1"/>
  <c r="AG5973" i="1"/>
  <c r="AG5974" i="1"/>
  <c r="AG5975" i="1"/>
  <c r="AG5976" i="1"/>
  <c r="AG5977" i="1"/>
  <c r="AG5978" i="1"/>
  <c r="AG5979" i="1"/>
  <c r="AG5980" i="1"/>
  <c r="AG5981" i="1"/>
  <c r="AG5982" i="1"/>
  <c r="AG5983" i="1"/>
  <c r="AG5984" i="1"/>
  <c r="AG5985" i="1"/>
  <c r="AG5986" i="1"/>
  <c r="AG5987" i="1"/>
  <c r="AG5988" i="1"/>
  <c r="AG5989" i="1"/>
  <c r="AG5990" i="1"/>
  <c r="AG5991" i="1"/>
  <c r="AG5992" i="1"/>
  <c r="AG5993" i="1"/>
  <c r="AG5994" i="1"/>
  <c r="AG5995" i="1"/>
  <c r="AG5996" i="1"/>
  <c r="AG5997" i="1"/>
  <c r="AG5998" i="1"/>
  <c r="AG5999" i="1"/>
  <c r="AG6000" i="1"/>
  <c r="AG6001" i="1"/>
  <c r="AG6002" i="1"/>
  <c r="AG6003" i="1"/>
  <c r="AG6004" i="1"/>
  <c r="AG6005" i="1"/>
  <c r="AG6006" i="1"/>
  <c r="AG6007" i="1"/>
  <c r="AG6008" i="1"/>
  <c r="AG6009" i="1"/>
  <c r="AG6010" i="1"/>
  <c r="AG6011" i="1"/>
  <c r="AG6012" i="1"/>
  <c r="AG6013" i="1"/>
  <c r="AG6014" i="1"/>
  <c r="AG6015" i="1"/>
  <c r="AG6016" i="1"/>
  <c r="AG6017" i="1"/>
  <c r="AG6018" i="1"/>
  <c r="AG6019" i="1"/>
  <c r="AG6020" i="1"/>
  <c r="AG6021" i="1"/>
  <c r="AG6022" i="1"/>
  <c r="AG6023" i="1"/>
  <c r="AG6024" i="1"/>
  <c r="AG6025" i="1"/>
  <c r="AG6026" i="1"/>
  <c r="AG6027" i="1"/>
  <c r="AG6028" i="1"/>
  <c r="AG6029" i="1"/>
  <c r="AG6030" i="1"/>
  <c r="AG6031" i="1"/>
  <c r="AG6032" i="1"/>
  <c r="AG6033" i="1"/>
  <c r="AG6034" i="1"/>
  <c r="AG6035" i="1"/>
  <c r="AG6036" i="1"/>
  <c r="AG6037" i="1"/>
  <c r="AG6038" i="1"/>
  <c r="AG6039" i="1"/>
  <c r="AG6040" i="1"/>
  <c r="AG6041" i="1"/>
  <c r="AG6042" i="1"/>
  <c r="AG6043" i="1"/>
  <c r="AG6044" i="1"/>
  <c r="AG6045" i="1"/>
  <c r="AG6046" i="1"/>
  <c r="AG6047" i="1"/>
  <c r="AG6048" i="1"/>
  <c r="AG6049" i="1"/>
  <c r="AG6050" i="1"/>
  <c r="AG6051" i="1"/>
  <c r="AG6052" i="1"/>
  <c r="AG6053" i="1"/>
  <c r="AG6054" i="1"/>
  <c r="AG6055" i="1"/>
  <c r="AG6056" i="1"/>
  <c r="AG6057" i="1"/>
  <c r="AG6058" i="1"/>
  <c r="AG6059" i="1"/>
  <c r="AG6060" i="1"/>
  <c r="AG6061" i="1"/>
  <c r="AG6062" i="1"/>
  <c r="AG6063" i="1"/>
  <c r="AG6064" i="1"/>
  <c r="AG6065" i="1"/>
  <c r="AG6066" i="1"/>
  <c r="AG6067" i="1"/>
  <c r="AG6068" i="1"/>
  <c r="AG6069" i="1"/>
  <c r="AG6070" i="1"/>
  <c r="AG6071" i="1"/>
  <c r="AG6072" i="1"/>
  <c r="AG6073" i="1"/>
  <c r="AG6074" i="1"/>
  <c r="AG6075" i="1"/>
  <c r="AG6076" i="1"/>
  <c r="AG6077" i="1"/>
  <c r="AG6078" i="1"/>
  <c r="AG6079" i="1"/>
  <c r="AG6080" i="1"/>
  <c r="AG6081" i="1"/>
  <c r="AG6082" i="1"/>
  <c r="AG6083" i="1"/>
  <c r="AG6084" i="1"/>
  <c r="AG6085" i="1"/>
  <c r="AG6086" i="1"/>
  <c r="AG6087" i="1"/>
  <c r="AG6088" i="1"/>
  <c r="AG6089" i="1"/>
  <c r="AG6090" i="1"/>
  <c r="AG6091" i="1"/>
  <c r="AG6092" i="1"/>
  <c r="AG6093" i="1"/>
  <c r="AG6094" i="1"/>
  <c r="AG6095" i="1"/>
  <c r="AG6096" i="1"/>
  <c r="AG6097" i="1"/>
  <c r="AG6098" i="1"/>
  <c r="AG6099" i="1"/>
  <c r="AG6100" i="1"/>
  <c r="AG6101" i="1"/>
  <c r="AG6102" i="1"/>
  <c r="AG6103" i="1"/>
  <c r="AG6104" i="1"/>
  <c r="AG6105" i="1"/>
  <c r="AG6106" i="1"/>
  <c r="AG6107" i="1"/>
  <c r="AG6108" i="1"/>
  <c r="AG6109" i="1"/>
  <c r="AG6110" i="1"/>
  <c r="AG6111" i="1"/>
  <c r="AG6112" i="1"/>
  <c r="AG6113" i="1"/>
  <c r="AG6114" i="1"/>
  <c r="AG6115" i="1"/>
  <c r="AG6116" i="1"/>
  <c r="AG6117" i="1"/>
  <c r="AG6118" i="1"/>
  <c r="AG6119" i="1"/>
  <c r="AG6120" i="1"/>
  <c r="AG6121" i="1"/>
  <c r="AG6122" i="1"/>
  <c r="AG6123" i="1"/>
  <c r="AG6124" i="1"/>
  <c r="AG6125" i="1"/>
  <c r="AG6126" i="1"/>
  <c r="AG6127" i="1"/>
  <c r="AG6128" i="1"/>
  <c r="AG6129" i="1"/>
  <c r="AG6130" i="1"/>
  <c r="AG6131" i="1"/>
  <c r="AG6132" i="1"/>
  <c r="AG6133" i="1"/>
  <c r="AG6134" i="1"/>
  <c r="AG6135" i="1"/>
  <c r="AG6136" i="1"/>
  <c r="AG6137" i="1"/>
  <c r="AG6138" i="1"/>
  <c r="AG6139" i="1"/>
  <c r="AG6140" i="1"/>
  <c r="AG6141" i="1"/>
  <c r="AG6142" i="1"/>
  <c r="AG6143" i="1"/>
  <c r="AG6144" i="1"/>
  <c r="AG6145" i="1"/>
  <c r="AG6146" i="1"/>
  <c r="AG6147" i="1"/>
  <c r="AG6148" i="1"/>
  <c r="AG6149" i="1"/>
  <c r="AG6150" i="1"/>
  <c r="AG6151" i="1"/>
  <c r="AG6152" i="1"/>
  <c r="AG6153" i="1"/>
  <c r="AG6154" i="1"/>
  <c r="AG6155" i="1"/>
  <c r="AG6156" i="1"/>
  <c r="AG6157" i="1"/>
  <c r="AG6158" i="1"/>
  <c r="AG6159" i="1"/>
  <c r="AG6160" i="1"/>
  <c r="AG6161" i="1"/>
  <c r="AG6162" i="1"/>
  <c r="AG6163" i="1"/>
  <c r="AG6164" i="1"/>
  <c r="AG6165" i="1"/>
  <c r="AG6166" i="1"/>
  <c r="AG6167" i="1"/>
  <c r="AG6168" i="1"/>
  <c r="AG6169" i="1"/>
  <c r="AG6170" i="1"/>
  <c r="AG6171" i="1"/>
  <c r="AG6172" i="1"/>
  <c r="AG6173" i="1"/>
  <c r="AG6174" i="1"/>
  <c r="AG6175" i="1"/>
  <c r="AG6176" i="1"/>
  <c r="AG6177" i="1"/>
  <c r="AG6178" i="1"/>
  <c r="AG6179" i="1"/>
  <c r="AG6180" i="1"/>
  <c r="AG6181" i="1"/>
  <c r="AG6182" i="1"/>
  <c r="AG6183" i="1"/>
  <c r="AG6184" i="1"/>
  <c r="AG6185" i="1"/>
  <c r="AG6186" i="1"/>
  <c r="AG6187" i="1"/>
  <c r="AG6188" i="1"/>
  <c r="AG6189" i="1"/>
  <c r="AG6190" i="1"/>
  <c r="AG6191" i="1"/>
  <c r="AG6192" i="1"/>
  <c r="AG6193" i="1"/>
  <c r="AG6194" i="1"/>
  <c r="AG6195" i="1"/>
  <c r="AG6196" i="1"/>
  <c r="AG6197" i="1"/>
  <c r="AG6198" i="1"/>
  <c r="AG6199" i="1"/>
  <c r="AG6200" i="1"/>
  <c r="AG6201" i="1"/>
  <c r="AG6202" i="1"/>
  <c r="AG6203" i="1"/>
  <c r="AG6204" i="1"/>
  <c r="AG6205" i="1"/>
  <c r="AG6206" i="1"/>
  <c r="AG6207" i="1"/>
  <c r="AG6208" i="1"/>
  <c r="AG6209" i="1"/>
  <c r="AG6210" i="1"/>
  <c r="AG6211" i="1"/>
  <c r="AG6212" i="1"/>
  <c r="AG6213" i="1"/>
  <c r="AG6214" i="1"/>
  <c r="AG6215" i="1"/>
  <c r="AG6216" i="1"/>
  <c r="AG6217" i="1"/>
  <c r="AG6218" i="1"/>
  <c r="AG6219" i="1"/>
  <c r="AG6220" i="1"/>
  <c r="AG6221" i="1"/>
  <c r="AG6222" i="1"/>
  <c r="AG6223" i="1"/>
  <c r="AG6224" i="1"/>
  <c r="AG6225" i="1"/>
  <c r="AG6226" i="1"/>
  <c r="AG6227" i="1"/>
  <c r="AG6228" i="1"/>
  <c r="AG6229" i="1"/>
  <c r="AG6230" i="1"/>
  <c r="AG6231" i="1"/>
  <c r="AG6232" i="1"/>
  <c r="AG6233" i="1"/>
  <c r="AG6234" i="1"/>
  <c r="AG6235" i="1"/>
  <c r="AG6236" i="1"/>
  <c r="AG6237" i="1"/>
  <c r="AG6238" i="1"/>
  <c r="AG6239" i="1"/>
  <c r="AG6240" i="1"/>
  <c r="AG6241" i="1"/>
  <c r="AG6242" i="1"/>
  <c r="AG6243" i="1"/>
  <c r="AG6244" i="1"/>
  <c r="AG6245" i="1"/>
  <c r="AG6246" i="1"/>
  <c r="AG6247" i="1"/>
  <c r="AG6248" i="1"/>
  <c r="AG6249" i="1"/>
  <c r="AG6250" i="1"/>
  <c r="AG6251" i="1"/>
  <c r="AG6252" i="1"/>
  <c r="AG6253" i="1"/>
  <c r="AG6254" i="1"/>
  <c r="AG6255" i="1"/>
  <c r="AG6256" i="1"/>
  <c r="AG6257" i="1"/>
  <c r="AG6258" i="1"/>
  <c r="AG6259" i="1"/>
  <c r="AG6260" i="1"/>
  <c r="AG6261" i="1"/>
  <c r="AG6262" i="1"/>
  <c r="AG6263" i="1"/>
  <c r="AG6264" i="1"/>
  <c r="AG6265" i="1"/>
  <c r="AG6266" i="1"/>
  <c r="AG6267" i="1"/>
  <c r="AG6268" i="1"/>
  <c r="AG6269" i="1"/>
  <c r="AG6270" i="1"/>
  <c r="AG6271" i="1"/>
  <c r="AG6272" i="1"/>
  <c r="AG6273" i="1"/>
  <c r="AG6274" i="1"/>
  <c r="AG6275" i="1"/>
  <c r="AG6276" i="1"/>
  <c r="AG6277" i="1"/>
  <c r="AG6278" i="1"/>
  <c r="AG6279" i="1"/>
  <c r="AG6280" i="1"/>
  <c r="AG6281" i="1"/>
  <c r="AG6282" i="1"/>
  <c r="AG6283" i="1"/>
  <c r="AG6284" i="1"/>
  <c r="AG6285" i="1"/>
  <c r="AG6286" i="1"/>
  <c r="AG6287" i="1"/>
  <c r="AG6288" i="1"/>
  <c r="AG6289" i="1"/>
  <c r="AG6290" i="1"/>
  <c r="AG6291" i="1"/>
  <c r="AG6292" i="1"/>
  <c r="AG6293" i="1"/>
  <c r="AG6294" i="1"/>
  <c r="AG6295" i="1"/>
  <c r="AG6296" i="1"/>
  <c r="AG6297" i="1"/>
  <c r="AG6298" i="1"/>
  <c r="AG6299" i="1"/>
  <c r="AG6300" i="1"/>
  <c r="AG6301" i="1"/>
  <c r="AG6302" i="1"/>
  <c r="AG6303" i="1"/>
  <c r="AG6304" i="1"/>
  <c r="AG6305" i="1"/>
  <c r="AG6306" i="1"/>
  <c r="AG6307" i="1"/>
  <c r="AG6308" i="1"/>
  <c r="AG6309" i="1"/>
  <c r="AG6310" i="1"/>
  <c r="AG6311" i="1"/>
  <c r="AG6312" i="1"/>
  <c r="AG6313" i="1"/>
  <c r="AG6314" i="1"/>
  <c r="AG6315" i="1"/>
  <c r="AG6316" i="1"/>
  <c r="AG6317" i="1"/>
  <c r="AG6318" i="1"/>
  <c r="AG6319" i="1"/>
  <c r="AG6320" i="1"/>
  <c r="AG6321" i="1"/>
  <c r="AG6322" i="1"/>
  <c r="AG6323" i="1"/>
  <c r="AG6324" i="1"/>
  <c r="AG6325" i="1"/>
  <c r="AG6326" i="1"/>
  <c r="AG6327" i="1"/>
  <c r="AG6328" i="1"/>
  <c r="AG6329" i="1"/>
  <c r="AG6330" i="1"/>
  <c r="AG6331" i="1"/>
  <c r="AG6332" i="1"/>
  <c r="AG6333" i="1"/>
  <c r="AG6334" i="1"/>
  <c r="AG6335" i="1"/>
  <c r="AG6336" i="1"/>
  <c r="AG6337" i="1"/>
  <c r="AG6338" i="1"/>
  <c r="AG6339" i="1"/>
  <c r="AG6340" i="1"/>
  <c r="AG6341" i="1"/>
  <c r="AG6342" i="1"/>
  <c r="AG6343" i="1"/>
  <c r="AG6344" i="1"/>
  <c r="AG6345" i="1"/>
  <c r="AG6346" i="1"/>
  <c r="AG6347" i="1"/>
  <c r="AG6348" i="1"/>
  <c r="AG6349" i="1"/>
  <c r="AG6350" i="1"/>
  <c r="AG6351" i="1"/>
  <c r="AG6352" i="1"/>
  <c r="AG6353" i="1"/>
  <c r="AG6354" i="1"/>
  <c r="AG6355" i="1"/>
  <c r="AG6356" i="1"/>
  <c r="AG6357" i="1"/>
  <c r="AG6358" i="1"/>
  <c r="AG6359" i="1"/>
  <c r="AG6360" i="1"/>
  <c r="AG6361" i="1"/>
  <c r="AG6362" i="1"/>
  <c r="AG6363" i="1"/>
  <c r="AG6364" i="1"/>
  <c r="AG6365" i="1"/>
  <c r="AG6366" i="1"/>
  <c r="AG6367" i="1"/>
  <c r="AG6368" i="1"/>
  <c r="AG6369" i="1"/>
  <c r="AG6370" i="1"/>
  <c r="AG6371" i="1"/>
  <c r="AG6372" i="1"/>
  <c r="AG6373" i="1"/>
  <c r="AG6374" i="1"/>
  <c r="AG6375" i="1"/>
  <c r="AG6376" i="1"/>
  <c r="AG6377" i="1"/>
  <c r="AG6378" i="1"/>
  <c r="AG6379" i="1"/>
  <c r="AG6380" i="1"/>
  <c r="AG6381" i="1"/>
  <c r="AG6382" i="1"/>
  <c r="AG6383" i="1"/>
  <c r="AG6384" i="1"/>
  <c r="AG6385" i="1"/>
  <c r="AG6386" i="1"/>
  <c r="AG6387" i="1"/>
  <c r="AG6388" i="1"/>
  <c r="AG6389" i="1"/>
  <c r="AG6390" i="1"/>
  <c r="AG6391" i="1"/>
  <c r="AG6392" i="1"/>
  <c r="AG6393" i="1"/>
  <c r="AG6394" i="1"/>
  <c r="AG6395" i="1"/>
  <c r="AG6396" i="1"/>
  <c r="AG6397" i="1"/>
  <c r="AG6398" i="1"/>
  <c r="AG6399" i="1"/>
  <c r="AG6400" i="1"/>
  <c r="AG6401" i="1"/>
  <c r="AG6402" i="1"/>
  <c r="AG6403" i="1"/>
  <c r="AG6404" i="1"/>
  <c r="AG6405" i="1"/>
  <c r="AG6406" i="1"/>
  <c r="AG6407" i="1"/>
  <c r="AG6408" i="1"/>
  <c r="AG6409" i="1"/>
  <c r="AG6410" i="1"/>
  <c r="AG6411" i="1"/>
  <c r="AG6412" i="1"/>
  <c r="AG6413" i="1"/>
  <c r="AG6414" i="1"/>
  <c r="AG6415" i="1"/>
  <c r="AG6416" i="1"/>
  <c r="AG6417" i="1"/>
  <c r="AG6418" i="1"/>
  <c r="AG6419" i="1"/>
  <c r="AG2" i="1"/>
  <c r="Z9" i="2"/>
  <c r="AA13" i="2"/>
  <c r="C6" i="2"/>
  <c r="D5" i="2"/>
  <c r="B6" i="2"/>
  <c r="Z13" i="2"/>
  <c r="A6" i="2"/>
  <c r="AA12" i="2"/>
  <c r="Z12" i="2"/>
  <c r="AA11" i="2"/>
  <c r="Z11" i="2"/>
  <c r="AA10" i="2"/>
  <c r="Z10" i="2"/>
  <c r="AA9" i="2"/>
  <c r="D16" i="2"/>
  <c r="D13" i="2"/>
  <c r="D22" i="2"/>
  <c r="D25" i="2"/>
  <c r="D24" i="2"/>
  <c r="D28" i="2"/>
  <c r="D18" i="2"/>
  <c r="D30" i="2"/>
  <c r="D14" i="2"/>
  <c r="D17" i="2"/>
  <c r="D29" i="2"/>
  <c r="D26" i="2"/>
  <c r="D31" i="2"/>
  <c r="D20" i="2"/>
  <c r="D19" i="2"/>
  <c r="D33" i="2"/>
  <c r="D21" i="2"/>
  <c r="D32" i="2"/>
  <c r="D12" i="2"/>
  <c r="D27" i="2"/>
  <c r="D23" i="2"/>
  <c r="D15" i="2"/>
  <c r="A8" i="2"/>
  <c r="B8" i="2" s="1"/>
  <c r="D6" i="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<sst xmlns="http://schemas.openxmlformats.org/spreadsheetml/2006/main" count="147758" uniqueCount="6552">
  <si>
    <t>Customer_ID</t>
  </si>
  <si>
    <t>Gender</t>
  </si>
  <si>
    <t>Age</t>
  </si>
  <si>
    <t>Married</t>
  </si>
  <si>
    <t>State</t>
  </si>
  <si>
    <t>Number_of_Referrals</t>
  </si>
  <si>
    <t>Tenure_in_Months</t>
  </si>
  <si>
    <t>Value_Deal</t>
  </si>
  <si>
    <t>Phone_Service</t>
  </si>
  <si>
    <t>Multiple_Lines</t>
  </si>
  <si>
    <t>Internet_Service</t>
  </si>
  <si>
    <t>Internet_Type</t>
  </si>
  <si>
    <t>Online_Security</t>
  </si>
  <si>
    <t>Online_Backup</t>
  </si>
  <si>
    <t>Device_Protection_Plan</t>
  </si>
  <si>
    <t>Premium_Support</t>
  </si>
  <si>
    <t>Streaming_TV</t>
  </si>
  <si>
    <t>Streaming_Movies</t>
  </si>
  <si>
    <t>Streaming_Music</t>
  </si>
  <si>
    <t>Unlimited_Data</t>
  </si>
  <si>
    <t>Contract</t>
  </si>
  <si>
    <t>Paperless_Billing</t>
  </si>
  <si>
    <t>Payment_Method</t>
  </si>
  <si>
    <t>Monthly_Charge</t>
  </si>
  <si>
    <t>Total_Charges</t>
  </si>
  <si>
    <t>Total_Refunds</t>
  </si>
  <si>
    <t>Total_Extra_Data_Charges</t>
  </si>
  <si>
    <t>Total_Long_Distance_Charges</t>
  </si>
  <si>
    <t>Total_Revenue</t>
  </si>
  <si>
    <t>Customer_Status</t>
  </si>
  <si>
    <t>Churn_Category</t>
  </si>
  <si>
    <t>Churn_Reason</t>
  </si>
  <si>
    <t>19877-DEL</t>
  </si>
  <si>
    <t>Male</t>
  </si>
  <si>
    <t>No</t>
  </si>
  <si>
    <t>Delhi</t>
  </si>
  <si>
    <t>None</t>
  </si>
  <si>
    <t>Yes</t>
  </si>
  <si>
    <t>Cable</t>
  </si>
  <si>
    <t>One Year</t>
  </si>
  <si>
    <t>Credit Card</t>
  </si>
  <si>
    <t>Stayed</t>
  </si>
  <si>
    <t>other</t>
  </si>
  <si>
    <t>58353-MAH</t>
  </si>
  <si>
    <t>Female</t>
  </si>
  <si>
    <t>Maharashtra</t>
  </si>
  <si>
    <t>Month-to-Month</t>
  </si>
  <si>
    <t>25063-WES</t>
  </si>
  <si>
    <t>West Bengal</t>
  </si>
  <si>
    <t>Deal 5</t>
  </si>
  <si>
    <t>Fiber Optic</t>
  </si>
  <si>
    <t>Bank Withdrawal</t>
  </si>
  <si>
    <t>Churned</t>
  </si>
  <si>
    <t>Competitor</t>
  </si>
  <si>
    <t>Competitor had better devices</t>
  </si>
  <si>
    <t>59787-KAR</t>
  </si>
  <si>
    <t>Karnataka</t>
  </si>
  <si>
    <t>Deal 4</t>
  </si>
  <si>
    <t>Dissatisfaction</t>
  </si>
  <si>
    <t>Product dissatisfaction</t>
  </si>
  <si>
    <t>28544-TAM</t>
  </si>
  <si>
    <t>Tamil Nadu</t>
  </si>
  <si>
    <t>Network reliability</t>
  </si>
  <si>
    <t>32750-TEL</t>
  </si>
  <si>
    <t>Telangana</t>
  </si>
  <si>
    <t>84741-MAH</t>
  </si>
  <si>
    <t>Deal 1</t>
  </si>
  <si>
    <t>Two Year</t>
  </si>
  <si>
    <t>65618-GUJ</t>
  </si>
  <si>
    <t>Gujarat</t>
  </si>
  <si>
    <t>Deal 2</t>
  </si>
  <si>
    <t>64233-GUJ</t>
  </si>
  <si>
    <t>DSL</t>
  </si>
  <si>
    <t>23612-UTT</t>
  </si>
  <si>
    <t>Uttar Pradesh</t>
  </si>
  <si>
    <t>45397-RAJ</t>
  </si>
  <si>
    <t>Rajasthan</t>
  </si>
  <si>
    <t>53023-UTT</t>
  </si>
  <si>
    <t>13717-UTT</t>
  </si>
  <si>
    <t>71897-MAH</t>
  </si>
  <si>
    <t>15776-UTT</t>
  </si>
  <si>
    <t>56731-BIH</t>
  </si>
  <si>
    <t>Bihar</t>
  </si>
  <si>
    <t>49302-GUJ</t>
  </si>
  <si>
    <t>93520-GUJ</t>
  </si>
  <si>
    <t>Joined</t>
  </si>
  <si>
    <t>73360-AND</t>
  </si>
  <si>
    <t>Andhra Pradesh</t>
  </si>
  <si>
    <t>Limited range of services</t>
  </si>
  <si>
    <t>36756-MAD</t>
  </si>
  <si>
    <t>Madhya Pradesh</t>
  </si>
  <si>
    <t>Competitor made better offer</t>
  </si>
  <si>
    <t>11925-MAH</t>
  </si>
  <si>
    <t>87346-MAD</t>
  </si>
  <si>
    <t>Other</t>
  </si>
  <si>
    <t>Don't know</t>
  </si>
  <si>
    <t>86818-MAH</t>
  </si>
  <si>
    <t>57256-BIH</t>
  </si>
  <si>
    <t>65431-CHH</t>
  </si>
  <si>
    <t>Chhattisgarh</t>
  </si>
  <si>
    <t>Price</t>
  </si>
  <si>
    <t>Long distance charges</t>
  </si>
  <si>
    <t>13829-PUN</t>
  </si>
  <si>
    <t>Punjab</t>
  </si>
  <si>
    <t>Attitude</t>
  </si>
  <si>
    <t>Attitude of service provider</t>
  </si>
  <si>
    <t>19279-UTT</t>
  </si>
  <si>
    <t>27129-TAM</t>
  </si>
  <si>
    <t>81327-JHA</t>
  </si>
  <si>
    <t>Jharkhand</t>
  </si>
  <si>
    <t>Deal 3</t>
  </si>
  <si>
    <t>42012-UTT</t>
  </si>
  <si>
    <t>79321-MAH</t>
  </si>
  <si>
    <t>82811-HAR</t>
  </si>
  <si>
    <t>Haryana</t>
  </si>
  <si>
    <t>36568-HAR</t>
  </si>
  <si>
    <t>62683-UTT</t>
  </si>
  <si>
    <t>18223-MAD</t>
  </si>
  <si>
    <t>41111-MAH</t>
  </si>
  <si>
    <t>74542-MAH</t>
  </si>
  <si>
    <t>18842-HAR</t>
  </si>
  <si>
    <t>12210-DEL</t>
  </si>
  <si>
    <t>76566-UTT</t>
  </si>
  <si>
    <t>73036-JAM</t>
  </si>
  <si>
    <t>Jammu &amp; Kashmir</t>
  </si>
  <si>
    <t>42964-MAH</t>
  </si>
  <si>
    <t>18220-JHA</t>
  </si>
  <si>
    <t>47645-PUN</t>
  </si>
  <si>
    <t>82015-UTT</t>
  </si>
  <si>
    <t>15644-ASS</t>
  </si>
  <si>
    <t>Assam</t>
  </si>
  <si>
    <t>24801-WES</t>
  </si>
  <si>
    <t>85794-JHA</t>
  </si>
  <si>
    <t>72357-MAD</t>
  </si>
  <si>
    <t>28648-DEL</t>
  </si>
  <si>
    <t>85682-UTT</t>
  </si>
  <si>
    <t>Uttarakhand</t>
  </si>
  <si>
    <t>93096-AND</t>
  </si>
  <si>
    <t>49974-RAJ</t>
  </si>
  <si>
    <t>36405-CHH</t>
  </si>
  <si>
    <t>22439-RAJ</t>
  </si>
  <si>
    <t>33514-UTT</t>
  </si>
  <si>
    <t>21555-JHA</t>
  </si>
  <si>
    <t>Mailed Check</t>
  </si>
  <si>
    <t>46640-PUN</t>
  </si>
  <si>
    <t>23376-TAM</t>
  </si>
  <si>
    <t>98423-JAM</t>
  </si>
  <si>
    <t>34135-MAH</t>
  </si>
  <si>
    <t>89530-KAR</t>
  </si>
  <si>
    <t>69173-TAM</t>
  </si>
  <si>
    <t>Attitude of support person</t>
  </si>
  <si>
    <t>22286-HAR</t>
  </si>
  <si>
    <t>66581-UTT</t>
  </si>
  <si>
    <t>22573-TAM</t>
  </si>
  <si>
    <t>25964-HAR</t>
  </si>
  <si>
    <t>Competitor offered higher download speeds</t>
  </si>
  <si>
    <t>92186-PUN</t>
  </si>
  <si>
    <t>39892-ODI</t>
  </si>
  <si>
    <t>Odisha</t>
  </si>
  <si>
    <t>71292-MAH</t>
  </si>
  <si>
    <t>31698-PUN</t>
  </si>
  <si>
    <t>76182-UTT</t>
  </si>
  <si>
    <t>Competitor offered more data</t>
  </si>
  <si>
    <t>73588-KER</t>
  </si>
  <si>
    <t>Kerala</t>
  </si>
  <si>
    <t>59410-MAH</t>
  </si>
  <si>
    <t>69444-JAM</t>
  </si>
  <si>
    <t>66365-UTT</t>
  </si>
  <si>
    <t>66612-TEL</t>
  </si>
  <si>
    <t>39181-WES</t>
  </si>
  <si>
    <t>97688-TAM</t>
  </si>
  <si>
    <t>71687-KER</t>
  </si>
  <si>
    <t>34524-MAH</t>
  </si>
  <si>
    <t>93739-UTT</t>
  </si>
  <si>
    <t>21662-AND</t>
  </si>
  <si>
    <t>19096-WES</t>
  </si>
  <si>
    <t>72489-HAR</t>
  </si>
  <si>
    <t>46624-WES</t>
  </si>
  <si>
    <t>Lack of affordable download/upload speed</t>
  </si>
  <si>
    <t>14078-MAH</t>
  </si>
  <si>
    <t>34425-ASS</t>
  </si>
  <si>
    <t>41236-GUJ</t>
  </si>
  <si>
    <t>68369-UTT</t>
  </si>
  <si>
    <t>91027-CHH</t>
  </si>
  <si>
    <t>85993-KAR</t>
  </si>
  <si>
    <t>12999-BIH</t>
  </si>
  <si>
    <t>48768-MAD</t>
  </si>
  <si>
    <t>86994-ODI</t>
  </si>
  <si>
    <t>95096-UTT</t>
  </si>
  <si>
    <t>71676-GUJ</t>
  </si>
  <si>
    <t>84002-ODI</t>
  </si>
  <si>
    <t>66612-KAR</t>
  </si>
  <si>
    <t>32553-TAM</t>
  </si>
  <si>
    <t>72664-JAM</t>
  </si>
  <si>
    <t>78178-UTT</t>
  </si>
  <si>
    <t>31311-PUN</t>
  </si>
  <si>
    <t>78389-KER</t>
  </si>
  <si>
    <t>22119-WES</t>
  </si>
  <si>
    <t>47077-WES</t>
  </si>
  <si>
    <t>94522-JHA</t>
  </si>
  <si>
    <t>53287-MAH</t>
  </si>
  <si>
    <t>21811-CHH</t>
  </si>
  <si>
    <t>16554-RAJ</t>
  </si>
  <si>
    <t>32681-MAH</t>
  </si>
  <si>
    <t>Deceased</t>
  </si>
  <si>
    <t>92676-MAH</t>
  </si>
  <si>
    <t>37347-AND</t>
  </si>
  <si>
    <t>53535-ASS</t>
  </si>
  <si>
    <t>39219-KAR</t>
  </si>
  <si>
    <t>17059-RAJ</t>
  </si>
  <si>
    <t>23294-TAM</t>
  </si>
  <si>
    <t>47612-AND</t>
  </si>
  <si>
    <t>14331-DEL</t>
  </si>
  <si>
    <t>76357-UTT</t>
  </si>
  <si>
    <t>77938-MAD</t>
  </si>
  <si>
    <t>81013-RAJ</t>
  </si>
  <si>
    <t>17799-UTT</t>
  </si>
  <si>
    <t>46189-MAH</t>
  </si>
  <si>
    <t>62148-JAM</t>
  </si>
  <si>
    <t>31049-TAM</t>
  </si>
  <si>
    <t>11340-JAM</t>
  </si>
  <si>
    <t>41758-BIH</t>
  </si>
  <si>
    <t>63633-KAR</t>
  </si>
  <si>
    <t>74023-JAM</t>
  </si>
  <si>
    <t>14575-MAH</t>
  </si>
  <si>
    <t>79168-UTT</t>
  </si>
  <si>
    <t>66712-GUJ</t>
  </si>
  <si>
    <t>72939-GUJ</t>
  </si>
  <si>
    <t>57115-BIH</t>
  </si>
  <si>
    <t>68244-TAM</t>
  </si>
  <si>
    <t>22915-MAH</t>
  </si>
  <si>
    <t>32554-DEL</t>
  </si>
  <si>
    <t>69435-MAD</t>
  </si>
  <si>
    <t>76712-AND</t>
  </si>
  <si>
    <t>65631-RAJ</t>
  </si>
  <si>
    <t>Moved</t>
  </si>
  <si>
    <t>86508-UTT</t>
  </si>
  <si>
    <t>87360-MAH</t>
  </si>
  <si>
    <t>46487-KAR</t>
  </si>
  <si>
    <t>38198-KER</t>
  </si>
  <si>
    <t>75857-MAH</t>
  </si>
  <si>
    <t>53815-BIH</t>
  </si>
  <si>
    <t>34110-MAH</t>
  </si>
  <si>
    <t>32391-BIH</t>
  </si>
  <si>
    <t>12266-HAR</t>
  </si>
  <si>
    <t>97111-KAR</t>
  </si>
  <si>
    <t>83158-TAM</t>
  </si>
  <si>
    <t>67464-KAR</t>
  </si>
  <si>
    <t>81184-BIH</t>
  </si>
  <si>
    <t>54671-PUN</t>
  </si>
  <si>
    <t>73571-DEL</t>
  </si>
  <si>
    <t>12056-WES</t>
  </si>
  <si>
    <t>73101-JAM</t>
  </si>
  <si>
    <t>84766-UTT</t>
  </si>
  <si>
    <t>33497-HAR</t>
  </si>
  <si>
    <t>95107-KER</t>
  </si>
  <si>
    <t>57610-JAM</t>
  </si>
  <si>
    <t>71415-KER</t>
  </si>
  <si>
    <t>28330-GUJ</t>
  </si>
  <si>
    <t>43171-MAH</t>
  </si>
  <si>
    <t>57568-KER</t>
  </si>
  <si>
    <t>12377-UTT</t>
  </si>
  <si>
    <t>63614-WES</t>
  </si>
  <si>
    <t>78895-HAR</t>
  </si>
  <si>
    <t>54667-TEL</t>
  </si>
  <si>
    <t>74887-UTT</t>
  </si>
  <si>
    <t>78121-MAH</t>
  </si>
  <si>
    <t>99322-HAR</t>
  </si>
  <si>
    <t>44370-AND</t>
  </si>
  <si>
    <t>89415-WES</t>
  </si>
  <si>
    <t>17308-HAR</t>
  </si>
  <si>
    <t>82027-UTT</t>
  </si>
  <si>
    <t>82321-PUN</t>
  </si>
  <si>
    <t>84842-KER</t>
  </si>
  <si>
    <t>59949-KAR</t>
  </si>
  <si>
    <t>28452-UTT</t>
  </si>
  <si>
    <t>41986-CHH</t>
  </si>
  <si>
    <t>15658-RAJ</t>
  </si>
  <si>
    <t>28367-TAM</t>
  </si>
  <si>
    <t>67882-JAM</t>
  </si>
  <si>
    <t>97824-BIH</t>
  </si>
  <si>
    <t>63437-MAH</t>
  </si>
  <si>
    <t>83900-HAR</t>
  </si>
  <si>
    <t>46172-ASS</t>
  </si>
  <si>
    <t>52174-UTT</t>
  </si>
  <si>
    <t>68783-JAM</t>
  </si>
  <si>
    <t>59509-ODI</t>
  </si>
  <si>
    <t>43887-MAH</t>
  </si>
  <si>
    <t>Service dissatisfaction</t>
  </si>
  <si>
    <t>57878-MAH</t>
  </si>
  <si>
    <t>18160-KAR</t>
  </si>
  <si>
    <t>49879-UTT</t>
  </si>
  <si>
    <t>87436-TAM</t>
  </si>
  <si>
    <t>78962-TAM</t>
  </si>
  <si>
    <t>75305-KAR</t>
  </si>
  <si>
    <t>44755-JHA</t>
  </si>
  <si>
    <t>36995-TAM</t>
  </si>
  <si>
    <t>82129-JHA</t>
  </si>
  <si>
    <t>48217-KAR</t>
  </si>
  <si>
    <t>56933-MAH</t>
  </si>
  <si>
    <t>68194-UTT</t>
  </si>
  <si>
    <t>18228-AND</t>
  </si>
  <si>
    <t>27880-AND</t>
  </si>
  <si>
    <t>13542-UTT</t>
  </si>
  <si>
    <t>37338-RAJ</t>
  </si>
  <si>
    <t>46512-ODI</t>
  </si>
  <si>
    <t>29172-BIH</t>
  </si>
  <si>
    <t>52951-RAJ</t>
  </si>
  <si>
    <t>Price too high</t>
  </si>
  <si>
    <t>29736-WES</t>
  </si>
  <si>
    <t>34205-UTT</t>
  </si>
  <si>
    <t>93684-JAM</t>
  </si>
  <si>
    <t>68632-JAM</t>
  </si>
  <si>
    <t>15714-KAR</t>
  </si>
  <si>
    <t>46547-GUJ</t>
  </si>
  <si>
    <t>36829-HAR</t>
  </si>
  <si>
    <t>29772-PUN</t>
  </si>
  <si>
    <t>69510-JAM</t>
  </si>
  <si>
    <t>95958-MAH</t>
  </si>
  <si>
    <t>87675-UTT</t>
  </si>
  <si>
    <t>59068-JAM</t>
  </si>
  <si>
    <t>43027-HAR</t>
  </si>
  <si>
    <t>41514-UTT</t>
  </si>
  <si>
    <t>56595-KAR</t>
  </si>
  <si>
    <t>82770-UTT</t>
  </si>
  <si>
    <t>95165-GUJ</t>
  </si>
  <si>
    <t>69379-UTT</t>
  </si>
  <si>
    <t>69775-KER</t>
  </si>
  <si>
    <t>51415-WES</t>
  </si>
  <si>
    <t>63347-TEL</t>
  </si>
  <si>
    <t>83118-MAH</t>
  </si>
  <si>
    <t>96715-HAR</t>
  </si>
  <si>
    <t>27946-AND</t>
  </si>
  <si>
    <t>39764-UTT</t>
  </si>
  <si>
    <t>21617-PUD</t>
  </si>
  <si>
    <t>Puducherry</t>
  </si>
  <si>
    <t>71454-KAR</t>
  </si>
  <si>
    <t>29626-WES</t>
  </si>
  <si>
    <t>67669-GUJ</t>
  </si>
  <si>
    <t>47133-ODI</t>
  </si>
  <si>
    <t>32214-HAR</t>
  </si>
  <si>
    <t>99032-KAR</t>
  </si>
  <si>
    <t>47154-BIH</t>
  </si>
  <si>
    <t>24356-UTT</t>
  </si>
  <si>
    <t>69406-HAR</t>
  </si>
  <si>
    <t>61318-ASS</t>
  </si>
  <si>
    <t>77078-PUN</t>
  </si>
  <si>
    <t>92115-UTT</t>
  </si>
  <si>
    <t>62021-RAJ</t>
  </si>
  <si>
    <t>82119-UTT</t>
  </si>
  <si>
    <t>59955-TAM</t>
  </si>
  <si>
    <t>21960-HAR</t>
  </si>
  <si>
    <t>77919-MAH</t>
  </si>
  <si>
    <t>21438-BIH</t>
  </si>
  <si>
    <t>54055-TEL</t>
  </si>
  <si>
    <t>88912-MAD</t>
  </si>
  <si>
    <t>11922-PUN</t>
  </si>
  <si>
    <t>24529-TAM</t>
  </si>
  <si>
    <t>62842-HAR</t>
  </si>
  <si>
    <t>71910-WES</t>
  </si>
  <si>
    <t>39718-KAR</t>
  </si>
  <si>
    <t>45744-WES</t>
  </si>
  <si>
    <t>71925-BIH</t>
  </si>
  <si>
    <t>38495-PUN</t>
  </si>
  <si>
    <t>36853-MAH</t>
  </si>
  <si>
    <t>Lack of self-service on Website</t>
  </si>
  <si>
    <t>69406-AND</t>
  </si>
  <si>
    <t>15588-BIH</t>
  </si>
  <si>
    <t>45654-PUN</t>
  </si>
  <si>
    <t>44434-ASS</t>
  </si>
  <si>
    <t>37598-UTT</t>
  </si>
  <si>
    <t>83600-MAH</t>
  </si>
  <si>
    <t>39193-TAM</t>
  </si>
  <si>
    <t>21288-MAH</t>
  </si>
  <si>
    <t>48712-GUJ</t>
  </si>
  <si>
    <t>33051-UTT</t>
  </si>
  <si>
    <t>77868-JAM</t>
  </si>
  <si>
    <t>91456-ASS</t>
  </si>
  <si>
    <t>36634-PUN</t>
  </si>
  <si>
    <t>41662-PUN</t>
  </si>
  <si>
    <t>22463-JAM</t>
  </si>
  <si>
    <t>25826-MAH</t>
  </si>
  <si>
    <t>36589-UTT</t>
  </si>
  <si>
    <t>54366-WES</t>
  </si>
  <si>
    <t>56436-UTT</t>
  </si>
  <si>
    <t>43387-MAD</t>
  </si>
  <si>
    <t>42084-BIH</t>
  </si>
  <si>
    <t>Poor expertise of online support</t>
  </si>
  <si>
    <t>83994-DEL</t>
  </si>
  <si>
    <t>79991-HAR</t>
  </si>
  <si>
    <t>12225-TAM</t>
  </si>
  <si>
    <t>76472-TAM</t>
  </si>
  <si>
    <t>96409-MAD</t>
  </si>
  <si>
    <t>42942-MAH</t>
  </si>
  <si>
    <t>41987-JAM</t>
  </si>
  <si>
    <t>56831-CHH</t>
  </si>
  <si>
    <t>21722-AND</t>
  </si>
  <si>
    <t>82030-ASS</t>
  </si>
  <si>
    <t>31688-CHH</t>
  </si>
  <si>
    <t>96903-BIH</t>
  </si>
  <si>
    <t>97435-UTT</t>
  </si>
  <si>
    <t>48942-TEL</t>
  </si>
  <si>
    <t>24754-AND</t>
  </si>
  <si>
    <t>97908-GUJ</t>
  </si>
  <si>
    <t>96185-RAJ</t>
  </si>
  <si>
    <t>25214-BIH</t>
  </si>
  <si>
    <t>12929-RAJ</t>
  </si>
  <si>
    <t>62497-BIH</t>
  </si>
  <si>
    <t>58826-TAM</t>
  </si>
  <si>
    <t>94635-ODI</t>
  </si>
  <si>
    <t>99101-KER</t>
  </si>
  <si>
    <t>71291-DEL</t>
  </si>
  <si>
    <t>67857-TAM</t>
  </si>
  <si>
    <t>49309-UTT</t>
  </si>
  <si>
    <t>26473-BIH</t>
  </si>
  <si>
    <t>15175-GUJ</t>
  </si>
  <si>
    <t>64209-KAR</t>
  </si>
  <si>
    <t>11310-RAJ</t>
  </si>
  <si>
    <t>43447-KAR</t>
  </si>
  <si>
    <t>86443-MAH</t>
  </si>
  <si>
    <t>74345-KAR</t>
  </si>
  <si>
    <t>78274-PUD</t>
  </si>
  <si>
    <t>46661-TEL</t>
  </si>
  <si>
    <t>54479-GUJ</t>
  </si>
  <si>
    <t>11799-MAH</t>
  </si>
  <si>
    <t>54289-BIH</t>
  </si>
  <si>
    <t>33490-BIH</t>
  </si>
  <si>
    <t>14610-CHH</t>
  </si>
  <si>
    <t>17664-KAR</t>
  </si>
  <si>
    <t>41417-JHA</t>
  </si>
  <si>
    <t>65868-RAJ</t>
  </si>
  <si>
    <t>48513-TAM</t>
  </si>
  <si>
    <t>72588-RAJ</t>
  </si>
  <si>
    <t>93542-TEL</t>
  </si>
  <si>
    <t>86778-ASS</t>
  </si>
  <si>
    <t>11288-MAD</t>
  </si>
  <si>
    <t>24990-WES</t>
  </si>
  <si>
    <t>58750-MAH</t>
  </si>
  <si>
    <t>49350-UTT</t>
  </si>
  <si>
    <t>84937-PUN</t>
  </si>
  <si>
    <t>33317-RAJ</t>
  </si>
  <si>
    <t>59029-PUN</t>
  </si>
  <si>
    <t>91731-BIH</t>
  </si>
  <si>
    <t>18064-KER</t>
  </si>
  <si>
    <t>59246-MAH</t>
  </si>
  <si>
    <t>44134-KAR</t>
  </si>
  <si>
    <t>27332-KAR</t>
  </si>
  <si>
    <t>73060-MAH</t>
  </si>
  <si>
    <t>29609-AND</t>
  </si>
  <si>
    <t>32720-RAJ</t>
  </si>
  <si>
    <t>18417-GUJ</t>
  </si>
  <si>
    <t>28145-TEL</t>
  </si>
  <si>
    <t>27174-TEL</t>
  </si>
  <si>
    <t>36981-UTT</t>
  </si>
  <si>
    <t>89201-AND</t>
  </si>
  <si>
    <t>61700-RAJ</t>
  </si>
  <si>
    <t>48404-ASS</t>
  </si>
  <si>
    <t>67513-JAM</t>
  </si>
  <si>
    <t>58047-MAH</t>
  </si>
  <si>
    <t>92273-WES</t>
  </si>
  <si>
    <t>78971-TAM</t>
  </si>
  <si>
    <t>35603-UTT</t>
  </si>
  <si>
    <t>82343-MAH</t>
  </si>
  <si>
    <t>26500-GUJ</t>
  </si>
  <si>
    <t>43189-TAM</t>
  </si>
  <si>
    <t>84034-UTT</t>
  </si>
  <si>
    <t>48463-UTT</t>
  </si>
  <si>
    <t>62078-BIH</t>
  </si>
  <si>
    <t>62103-BIH</t>
  </si>
  <si>
    <t>83796-UTT</t>
  </si>
  <si>
    <t>46804-BIH</t>
  </si>
  <si>
    <t>83591-WES</t>
  </si>
  <si>
    <t>26761-GUJ</t>
  </si>
  <si>
    <t>81949-HAR</t>
  </si>
  <si>
    <t>88674-JAM</t>
  </si>
  <si>
    <t>63662-TAM</t>
  </si>
  <si>
    <t>75202-MAD</t>
  </si>
  <si>
    <t>57152-HAR</t>
  </si>
  <si>
    <t>79206-UTT</t>
  </si>
  <si>
    <t>23361-UTT</t>
  </si>
  <si>
    <t>43029-TEL</t>
  </si>
  <si>
    <t>99834-GUJ</t>
  </si>
  <si>
    <t>59308-UTT</t>
  </si>
  <si>
    <t>48043-BIH</t>
  </si>
  <si>
    <t>72262-TEL</t>
  </si>
  <si>
    <t>85907-BIH</t>
  </si>
  <si>
    <t>85923-PUN</t>
  </si>
  <si>
    <t>45619-KAR</t>
  </si>
  <si>
    <t>18732-BIH</t>
  </si>
  <si>
    <t>12853-HAR</t>
  </si>
  <si>
    <t>54940-MAD</t>
  </si>
  <si>
    <t>21885-BIH</t>
  </si>
  <si>
    <t>76019-TEL</t>
  </si>
  <si>
    <t>51652-HAR</t>
  </si>
  <si>
    <t>94847-WES</t>
  </si>
  <si>
    <t>87160-KAR</t>
  </si>
  <si>
    <t>76695-ASS</t>
  </si>
  <si>
    <t>16343-MAH</t>
  </si>
  <si>
    <t>65934-TAM</t>
  </si>
  <si>
    <t>45333-RAJ</t>
  </si>
  <si>
    <t>55973-JHA</t>
  </si>
  <si>
    <t>99739-KAR</t>
  </si>
  <si>
    <t>35926-WES</t>
  </si>
  <si>
    <t>83336-AND</t>
  </si>
  <si>
    <t>57488-KAR</t>
  </si>
  <si>
    <t>66539-AND</t>
  </si>
  <si>
    <t>16945-AND</t>
  </si>
  <si>
    <t>28642-JHA</t>
  </si>
  <si>
    <t>42667-ASS</t>
  </si>
  <si>
    <t>Extra data charges</t>
  </si>
  <si>
    <t>91073-MAD</t>
  </si>
  <si>
    <t>24231-RAJ</t>
  </si>
  <si>
    <t>22660-TEL</t>
  </si>
  <si>
    <t>28905-BIH</t>
  </si>
  <si>
    <t>72106-HAR</t>
  </si>
  <si>
    <t>58467-MAH</t>
  </si>
  <si>
    <t>89567-RAJ</t>
  </si>
  <si>
    <t>51522-BIH</t>
  </si>
  <si>
    <t>88373-ODI</t>
  </si>
  <si>
    <t>21967-WES</t>
  </si>
  <si>
    <t>17796-BIH</t>
  </si>
  <si>
    <t>17060-JAM</t>
  </si>
  <si>
    <t>89590-MAD</t>
  </si>
  <si>
    <t>65431-AND</t>
  </si>
  <si>
    <t>38793-DEL</t>
  </si>
  <si>
    <t>81940-MAH</t>
  </si>
  <si>
    <t>84743-AND</t>
  </si>
  <si>
    <t>47094-MAD</t>
  </si>
  <si>
    <t>69641-MAH</t>
  </si>
  <si>
    <t>11952-TEL</t>
  </si>
  <si>
    <t>76974-UTT</t>
  </si>
  <si>
    <t>46640-RAJ</t>
  </si>
  <si>
    <t>21956-JHA</t>
  </si>
  <si>
    <t>53456-RAJ</t>
  </si>
  <si>
    <t>21667-HAR</t>
  </si>
  <si>
    <t>32819-MAD</t>
  </si>
  <si>
    <t>33041-JAM</t>
  </si>
  <si>
    <t>92230-AND</t>
  </si>
  <si>
    <t>93104-TEL</t>
  </si>
  <si>
    <t>96692-WES</t>
  </si>
  <si>
    <t>33411-GUJ</t>
  </si>
  <si>
    <t>72132-WES</t>
  </si>
  <si>
    <t>78860-ODI</t>
  </si>
  <si>
    <t>37735-GUJ</t>
  </si>
  <si>
    <t>58049-MAD</t>
  </si>
  <si>
    <t>85861-UTT</t>
  </si>
  <si>
    <t>33575-UTT</t>
  </si>
  <si>
    <t>27091-WES</t>
  </si>
  <si>
    <t>37628-UTT</t>
  </si>
  <si>
    <t>92198-DEL</t>
  </si>
  <si>
    <t>79905-UTT</t>
  </si>
  <si>
    <t>72358-TEL</t>
  </si>
  <si>
    <t>71509-HAR</t>
  </si>
  <si>
    <t>33844-KAR</t>
  </si>
  <si>
    <t>37069-UTT</t>
  </si>
  <si>
    <t>28616-WES</t>
  </si>
  <si>
    <t>35197-TEL</t>
  </si>
  <si>
    <t>21853-PUN</t>
  </si>
  <si>
    <t>25828-CHH</t>
  </si>
  <si>
    <t>54302-MAH</t>
  </si>
  <si>
    <t>91278-UTT</t>
  </si>
  <si>
    <t>57006-GUJ</t>
  </si>
  <si>
    <t>63067-KER</t>
  </si>
  <si>
    <t>53269-GUJ</t>
  </si>
  <si>
    <t>48928-HAR</t>
  </si>
  <si>
    <t>62657-MAH</t>
  </si>
  <si>
    <t>77270-MAD</t>
  </si>
  <si>
    <t>94475-TEL</t>
  </si>
  <si>
    <t>76335-WES</t>
  </si>
  <si>
    <t>65753-JHA</t>
  </si>
  <si>
    <t>26707-HAR</t>
  </si>
  <si>
    <t>42478-PUN</t>
  </si>
  <si>
    <t>58686-MAH</t>
  </si>
  <si>
    <t>76956-BIH</t>
  </si>
  <si>
    <t>75929-HAR</t>
  </si>
  <si>
    <t>17974-JAM</t>
  </si>
  <si>
    <t>89387-MAH</t>
  </si>
  <si>
    <t>53957-BIH</t>
  </si>
  <si>
    <t>96208-TAM</t>
  </si>
  <si>
    <t>14654-MAH</t>
  </si>
  <si>
    <t>11647-TAM</t>
  </si>
  <si>
    <t>97619-KER</t>
  </si>
  <si>
    <t>88776-MAH</t>
  </si>
  <si>
    <t>23378-GUJ</t>
  </si>
  <si>
    <t>23067-ASS</t>
  </si>
  <si>
    <t>29494-MAD</t>
  </si>
  <si>
    <t>63809-BIH</t>
  </si>
  <si>
    <t>99190-UTT</t>
  </si>
  <si>
    <t>27195-PUN</t>
  </si>
  <si>
    <t>98018-HAR</t>
  </si>
  <si>
    <t>64223-UTT</t>
  </si>
  <si>
    <t>22755-MAH</t>
  </si>
  <si>
    <t>35240-WES</t>
  </si>
  <si>
    <t>98955-KAR</t>
  </si>
  <si>
    <t>27622-PUN</t>
  </si>
  <si>
    <t>36267-UTT</t>
  </si>
  <si>
    <t>62535-AND</t>
  </si>
  <si>
    <t>64452-AND</t>
  </si>
  <si>
    <t>18125-TEL</t>
  </si>
  <si>
    <t>26198-ASS</t>
  </si>
  <si>
    <t>58381-GUJ</t>
  </si>
  <si>
    <t>19420-MAD</t>
  </si>
  <si>
    <t>31860-KAR</t>
  </si>
  <si>
    <t>77859-KAR</t>
  </si>
  <si>
    <t>66190-MAH</t>
  </si>
  <si>
    <t>41835-MAH</t>
  </si>
  <si>
    <t>87405-PUN</t>
  </si>
  <si>
    <t>62544-GUJ</t>
  </si>
  <si>
    <t>43878-DEL</t>
  </si>
  <si>
    <t>43343-TAM</t>
  </si>
  <si>
    <t>82018-AND</t>
  </si>
  <si>
    <t>41647-UTT</t>
  </si>
  <si>
    <t>37465-UTT</t>
  </si>
  <si>
    <t>86082-MAH</t>
  </si>
  <si>
    <t>99630-MAD</t>
  </si>
  <si>
    <t>56579-PUN</t>
  </si>
  <si>
    <t>81896-BIH</t>
  </si>
  <si>
    <t>84783-WES</t>
  </si>
  <si>
    <t>55103-WES</t>
  </si>
  <si>
    <t>74668-MAH</t>
  </si>
  <si>
    <t>21150-UTT</t>
  </si>
  <si>
    <t>65004-UTT</t>
  </si>
  <si>
    <t>97666-KER</t>
  </si>
  <si>
    <t>48330-UTT</t>
  </si>
  <si>
    <t>26330-KER</t>
  </si>
  <si>
    <t>96470-AND</t>
  </si>
  <si>
    <t>62164-TAM</t>
  </si>
  <si>
    <t>99203-JAM</t>
  </si>
  <si>
    <t>25784-PUN</t>
  </si>
  <si>
    <t>88214-GUJ</t>
  </si>
  <si>
    <t>37350-HAR</t>
  </si>
  <si>
    <t>93687-TEL</t>
  </si>
  <si>
    <t>88440-JAM</t>
  </si>
  <si>
    <t>84829-TEL</t>
  </si>
  <si>
    <t>46937-BIH</t>
  </si>
  <si>
    <t>13643-ASS</t>
  </si>
  <si>
    <t>94887-AND</t>
  </si>
  <si>
    <t>79939-KAR</t>
  </si>
  <si>
    <t>75578-TAM</t>
  </si>
  <si>
    <t>12511-DEL</t>
  </si>
  <si>
    <t>47062-KAR</t>
  </si>
  <si>
    <t>33077-BIH</t>
  </si>
  <si>
    <t>41464-UTT</t>
  </si>
  <si>
    <t>57738-GUJ</t>
  </si>
  <si>
    <t>95788-MAD</t>
  </si>
  <si>
    <t>45978-GUJ</t>
  </si>
  <si>
    <t>91835-GUJ</t>
  </si>
  <si>
    <t>56148-HAR</t>
  </si>
  <si>
    <t>28527-UTT</t>
  </si>
  <si>
    <t>19404-WES</t>
  </si>
  <si>
    <t>34237-HAR</t>
  </si>
  <si>
    <t>37047-DEL</t>
  </si>
  <si>
    <t>83916-ASS</t>
  </si>
  <si>
    <t>28720-MAD</t>
  </si>
  <si>
    <t>72044-HAR</t>
  </si>
  <si>
    <t>98230-GUJ</t>
  </si>
  <si>
    <t>21986-WES</t>
  </si>
  <si>
    <t>53780-PUN</t>
  </si>
  <si>
    <t>61750-BIH</t>
  </si>
  <si>
    <t>43432-UTT</t>
  </si>
  <si>
    <t>19754-JAM</t>
  </si>
  <si>
    <t>15018-TAM</t>
  </si>
  <si>
    <t>64668-JAM</t>
  </si>
  <si>
    <t>59723-RAJ</t>
  </si>
  <si>
    <t>75858-HAR</t>
  </si>
  <si>
    <t>37270-MAH</t>
  </si>
  <si>
    <t>33717-JAM</t>
  </si>
  <si>
    <t>52083-HAR</t>
  </si>
  <si>
    <t>65550-WES</t>
  </si>
  <si>
    <t>33228-AND</t>
  </si>
  <si>
    <t>98405-TEL</t>
  </si>
  <si>
    <t>68338-KAR</t>
  </si>
  <si>
    <t>93482-RAJ</t>
  </si>
  <si>
    <t>41188-UTT</t>
  </si>
  <si>
    <t>91952-TEL</t>
  </si>
  <si>
    <t>21784-JHA</t>
  </si>
  <si>
    <t>61204-UTT</t>
  </si>
  <si>
    <t>11991-RAJ</t>
  </si>
  <si>
    <t>77892-RAJ</t>
  </si>
  <si>
    <t>52175-KAR</t>
  </si>
  <si>
    <t>28861-GUJ</t>
  </si>
  <si>
    <t>44394-AND</t>
  </si>
  <si>
    <t>15054-TAM</t>
  </si>
  <si>
    <t>79605-BIH</t>
  </si>
  <si>
    <t>98788-TAM</t>
  </si>
  <si>
    <t>79970-AND</t>
  </si>
  <si>
    <t>28881-DEL</t>
  </si>
  <si>
    <t>92705-UTT</t>
  </si>
  <si>
    <t>44458-TAM</t>
  </si>
  <si>
    <t>19235-GUJ</t>
  </si>
  <si>
    <t>79971-GUJ</t>
  </si>
  <si>
    <t>83804-MAD</t>
  </si>
  <si>
    <t>12842-TAM</t>
  </si>
  <si>
    <t>41644-RAJ</t>
  </si>
  <si>
    <t>43206-ASS</t>
  </si>
  <si>
    <t>29045-JAM</t>
  </si>
  <si>
    <t>93405-AND</t>
  </si>
  <si>
    <t>41636-TAM</t>
  </si>
  <si>
    <t>89378-PUN</t>
  </si>
  <si>
    <t>41892-HAR</t>
  </si>
  <si>
    <t>58276-MAH</t>
  </si>
  <si>
    <t>18203-UTT</t>
  </si>
  <si>
    <t>86512-HAR</t>
  </si>
  <si>
    <t>85850-HAR</t>
  </si>
  <si>
    <t>57339-JHA</t>
  </si>
  <si>
    <t>81567-GUJ</t>
  </si>
  <si>
    <t>44500-MAD</t>
  </si>
  <si>
    <t>46860-BIH</t>
  </si>
  <si>
    <t>45565-BIH</t>
  </si>
  <si>
    <t>74498-HAR</t>
  </si>
  <si>
    <t>17735-MAD</t>
  </si>
  <si>
    <t>83648-PUN</t>
  </si>
  <si>
    <t>36905-PUN</t>
  </si>
  <si>
    <t>97739-GUJ</t>
  </si>
  <si>
    <t>22025-MAD</t>
  </si>
  <si>
    <t>12341-HAR</t>
  </si>
  <si>
    <t>57048-PUN</t>
  </si>
  <si>
    <t>68157-AND</t>
  </si>
  <si>
    <t>19849-BIH</t>
  </si>
  <si>
    <t>48018-RAJ</t>
  </si>
  <si>
    <t>17661-PUN</t>
  </si>
  <si>
    <t>77222-UTT</t>
  </si>
  <si>
    <t>65181-MAH</t>
  </si>
  <si>
    <t>35597-UTT</t>
  </si>
  <si>
    <t>35739-TEL</t>
  </si>
  <si>
    <t>35422-CHH</t>
  </si>
  <si>
    <t>84042-ASS</t>
  </si>
  <si>
    <t>19990-GUJ</t>
  </si>
  <si>
    <t>76733-ODI</t>
  </si>
  <si>
    <t>29772-CHH</t>
  </si>
  <si>
    <t>18775-MAD</t>
  </si>
  <si>
    <t>21711-WES</t>
  </si>
  <si>
    <t>41283-UTT</t>
  </si>
  <si>
    <t>16562-UTT</t>
  </si>
  <si>
    <t>41252-AND</t>
  </si>
  <si>
    <t>16149-ASS</t>
  </si>
  <si>
    <t>29740-AND</t>
  </si>
  <si>
    <t>29990-BIH</t>
  </si>
  <si>
    <t>99912-WES</t>
  </si>
  <si>
    <t>84345-KER</t>
  </si>
  <si>
    <t>72780-AND</t>
  </si>
  <si>
    <t>95147-WES</t>
  </si>
  <si>
    <t>74512-ASS</t>
  </si>
  <si>
    <t>58830-BIH</t>
  </si>
  <si>
    <t>93516-BIH</t>
  </si>
  <si>
    <t>84954-GUJ</t>
  </si>
  <si>
    <t>27402-AND</t>
  </si>
  <si>
    <t>86403-MAH</t>
  </si>
  <si>
    <t>76097-RAJ</t>
  </si>
  <si>
    <t>31601-DEL</t>
  </si>
  <si>
    <t>75261-AND</t>
  </si>
  <si>
    <t>58352-TAM</t>
  </si>
  <si>
    <t>28608-MAH</t>
  </si>
  <si>
    <t>74651-WES</t>
  </si>
  <si>
    <t>77683-BIH</t>
  </si>
  <si>
    <t>91093-JAM</t>
  </si>
  <si>
    <t>68305-DEL</t>
  </si>
  <si>
    <t>33999-ODI</t>
  </si>
  <si>
    <t>58134-AND</t>
  </si>
  <si>
    <t>59961-UTT</t>
  </si>
  <si>
    <t>42358-BIH</t>
  </si>
  <si>
    <t>11543-WES</t>
  </si>
  <si>
    <t>35494-JHA</t>
  </si>
  <si>
    <t>89793-TAM</t>
  </si>
  <si>
    <t>69444-HAR</t>
  </si>
  <si>
    <t>59658-JAM</t>
  </si>
  <si>
    <t>31562-JHA</t>
  </si>
  <si>
    <t>16936-GUJ</t>
  </si>
  <si>
    <t>36531-JAM</t>
  </si>
  <si>
    <t>72864-RAJ</t>
  </si>
  <si>
    <t>81375-HAR</t>
  </si>
  <si>
    <t>71564-KAR</t>
  </si>
  <si>
    <t>78977-UTT</t>
  </si>
  <si>
    <t>41402-PUN</t>
  </si>
  <si>
    <t>18928-UTT</t>
  </si>
  <si>
    <t>66926-HAR</t>
  </si>
  <si>
    <t>76279-MAH</t>
  </si>
  <si>
    <t>11264-MAH</t>
  </si>
  <si>
    <t>82992-JAM</t>
  </si>
  <si>
    <t>72873-JAM</t>
  </si>
  <si>
    <t>41429-ODI</t>
  </si>
  <si>
    <t>98408-AND</t>
  </si>
  <si>
    <t>97033-BIH</t>
  </si>
  <si>
    <t>41631-JAM</t>
  </si>
  <si>
    <t>83908-DEL</t>
  </si>
  <si>
    <t>57274-PUN</t>
  </si>
  <si>
    <t>35014-HAR</t>
  </si>
  <si>
    <t>22364-UTT</t>
  </si>
  <si>
    <t>25757-JHA</t>
  </si>
  <si>
    <t>15418-PUN</t>
  </si>
  <si>
    <t>56083-AND</t>
  </si>
  <si>
    <t>43524-MAD</t>
  </si>
  <si>
    <t>46192-KAR</t>
  </si>
  <si>
    <t>59491-TAM</t>
  </si>
  <si>
    <t>34004-PUN</t>
  </si>
  <si>
    <t>32072-PUN</t>
  </si>
  <si>
    <t>52391-MAH</t>
  </si>
  <si>
    <t>83708-DEL</t>
  </si>
  <si>
    <t>45898-TAM</t>
  </si>
  <si>
    <t>55627-TAM</t>
  </si>
  <si>
    <t>55459-RAJ</t>
  </si>
  <si>
    <t>25196-TAM</t>
  </si>
  <si>
    <t>66253-HAR</t>
  </si>
  <si>
    <t>87241-WES</t>
  </si>
  <si>
    <t>42556-JAM</t>
  </si>
  <si>
    <t>48932-MAH</t>
  </si>
  <si>
    <t>22137-KAR</t>
  </si>
  <si>
    <t>96416-HAR</t>
  </si>
  <si>
    <t>57004-TAM</t>
  </si>
  <si>
    <t>74520-ODI</t>
  </si>
  <si>
    <t>81435-KAR</t>
  </si>
  <si>
    <t>84975-UTT</t>
  </si>
  <si>
    <t>66631-HAR</t>
  </si>
  <si>
    <t>99555-KAR</t>
  </si>
  <si>
    <t>58571-GUJ</t>
  </si>
  <si>
    <t>44709-WES</t>
  </si>
  <si>
    <t>59940-MAH</t>
  </si>
  <si>
    <t>68533-AND</t>
  </si>
  <si>
    <t>39870-WES</t>
  </si>
  <si>
    <t>41682-KAR</t>
  </si>
  <si>
    <t>71483-BIH</t>
  </si>
  <si>
    <t>37016-JAM</t>
  </si>
  <si>
    <t>48317-TEL</t>
  </si>
  <si>
    <t>21717-BIH</t>
  </si>
  <si>
    <t>32917-AND</t>
  </si>
  <si>
    <t>71733-UTT</t>
  </si>
  <si>
    <t>12762-TAM</t>
  </si>
  <si>
    <t>17096-GUJ</t>
  </si>
  <si>
    <t>56174-CHH</t>
  </si>
  <si>
    <t>58051-BIH</t>
  </si>
  <si>
    <t>32129-GUJ</t>
  </si>
  <si>
    <t>38403-KAR</t>
  </si>
  <si>
    <t>36620-WES</t>
  </si>
  <si>
    <t>13683-AND</t>
  </si>
  <si>
    <t>78890-UTT</t>
  </si>
  <si>
    <t>92894-MAH</t>
  </si>
  <si>
    <t>64819-UTT</t>
  </si>
  <si>
    <t>62880-DEL</t>
  </si>
  <si>
    <t>22665-UTT</t>
  </si>
  <si>
    <t>27856-UTT</t>
  </si>
  <si>
    <t>82310-TAM</t>
  </si>
  <si>
    <t>26567-UTT</t>
  </si>
  <si>
    <t>75092-HAR</t>
  </si>
  <si>
    <t>38985-UTT</t>
  </si>
  <si>
    <t>75175-KER</t>
  </si>
  <si>
    <t>36925-TAM</t>
  </si>
  <si>
    <t>33839-GUJ</t>
  </si>
  <si>
    <t>94347-AND</t>
  </si>
  <si>
    <t>98716-GUJ</t>
  </si>
  <si>
    <t>84377-ASS</t>
  </si>
  <si>
    <t>92424-PUN</t>
  </si>
  <si>
    <t>37572-RAJ</t>
  </si>
  <si>
    <t>35701-MAH</t>
  </si>
  <si>
    <t>73262-HAR</t>
  </si>
  <si>
    <t>95174-KAR</t>
  </si>
  <si>
    <t>21518-GUJ</t>
  </si>
  <si>
    <t>83677-HAR</t>
  </si>
  <si>
    <t>53365-HAR</t>
  </si>
  <si>
    <t>74063-TAM</t>
  </si>
  <si>
    <t>55901-WES</t>
  </si>
  <si>
    <t>79112-MAD</t>
  </si>
  <si>
    <t>35560-UTT</t>
  </si>
  <si>
    <t>64674-PUN</t>
  </si>
  <si>
    <t>42869-JHA</t>
  </si>
  <si>
    <t>27465-JAM</t>
  </si>
  <si>
    <t>54112-UTT</t>
  </si>
  <si>
    <t>61798-PUN</t>
  </si>
  <si>
    <t>73829-MAD</t>
  </si>
  <si>
    <t>65346-UTT</t>
  </si>
  <si>
    <t>85356-JAM</t>
  </si>
  <si>
    <t>14769-GUJ</t>
  </si>
  <si>
    <t>18825-AND</t>
  </si>
  <si>
    <t>71327-MAD</t>
  </si>
  <si>
    <t>77916-BIH</t>
  </si>
  <si>
    <t>83883-ODI</t>
  </si>
  <si>
    <t>54740-BIH</t>
  </si>
  <si>
    <t>54195-MAH</t>
  </si>
  <si>
    <t>38504-GUJ</t>
  </si>
  <si>
    <t>73074-WES</t>
  </si>
  <si>
    <t>92996-PUN</t>
  </si>
  <si>
    <t>35642-WES</t>
  </si>
  <si>
    <t>68876-UTT</t>
  </si>
  <si>
    <t>58270-WES</t>
  </si>
  <si>
    <t>81052-AND</t>
  </si>
  <si>
    <t>47773-HAR</t>
  </si>
  <si>
    <t>48041-PUN</t>
  </si>
  <si>
    <t>81886-CHH</t>
  </si>
  <si>
    <t>45698-HAR</t>
  </si>
  <si>
    <t>83655-PUN</t>
  </si>
  <si>
    <t>21592-KAR</t>
  </si>
  <si>
    <t>32019-PUD</t>
  </si>
  <si>
    <t>65679-ODI</t>
  </si>
  <si>
    <t>88521-WES</t>
  </si>
  <si>
    <t>38271-PUN</t>
  </si>
  <si>
    <t>94978-PUN</t>
  </si>
  <si>
    <t>36544-TAM</t>
  </si>
  <si>
    <t>79966-ODI</t>
  </si>
  <si>
    <t>39538-RAJ</t>
  </si>
  <si>
    <t>45991-MAH</t>
  </si>
  <si>
    <t>41681-TEL</t>
  </si>
  <si>
    <t>96222-DEL</t>
  </si>
  <si>
    <t>38748-AND</t>
  </si>
  <si>
    <t>37657-KER</t>
  </si>
  <si>
    <t>49945-AND</t>
  </si>
  <si>
    <t>31820-ODI</t>
  </si>
  <si>
    <t>66073-WES</t>
  </si>
  <si>
    <t>57886-CHH</t>
  </si>
  <si>
    <t>17689-AND</t>
  </si>
  <si>
    <t>45334-TAM</t>
  </si>
  <si>
    <t>76088-WES</t>
  </si>
  <si>
    <t>44835-WES</t>
  </si>
  <si>
    <t>49899-DEL</t>
  </si>
  <si>
    <t>63987-UTT</t>
  </si>
  <si>
    <t>78918-BIH</t>
  </si>
  <si>
    <t>88631-JAM</t>
  </si>
  <si>
    <t>15291-JHA</t>
  </si>
  <si>
    <t>78138-HAR</t>
  </si>
  <si>
    <t>11958-TAM</t>
  </si>
  <si>
    <t>19520-GUJ</t>
  </si>
  <si>
    <t>62238-PUN</t>
  </si>
  <si>
    <t>45159-UTT</t>
  </si>
  <si>
    <t>65153-HAR</t>
  </si>
  <si>
    <t>46972-ODI</t>
  </si>
  <si>
    <t>24154-BIH</t>
  </si>
  <si>
    <t>87528-WES</t>
  </si>
  <si>
    <t>98651-AND</t>
  </si>
  <si>
    <t>76330-HAR</t>
  </si>
  <si>
    <t>73366-UTT</t>
  </si>
  <si>
    <t>95248-MAH</t>
  </si>
  <si>
    <t>96811-HAR</t>
  </si>
  <si>
    <t>25220-DEL</t>
  </si>
  <si>
    <t>12052-PUN</t>
  </si>
  <si>
    <t>99515-ASS</t>
  </si>
  <si>
    <t>75965-MAD</t>
  </si>
  <si>
    <t>75737-KAR</t>
  </si>
  <si>
    <t>44835-HAR</t>
  </si>
  <si>
    <t>69960-WES</t>
  </si>
  <si>
    <t>85997-JAM</t>
  </si>
  <si>
    <t>42678-JAM</t>
  </si>
  <si>
    <t>74238-KAR</t>
  </si>
  <si>
    <t>33717-AND</t>
  </si>
  <si>
    <t>97164-KAR</t>
  </si>
  <si>
    <t>76411-PUN</t>
  </si>
  <si>
    <t>35143-MAH</t>
  </si>
  <si>
    <t>42735-WES</t>
  </si>
  <si>
    <t>41038-TEL</t>
  </si>
  <si>
    <t>87090-CHH</t>
  </si>
  <si>
    <t>22329-HAR</t>
  </si>
  <si>
    <t>65825-JAM</t>
  </si>
  <si>
    <t>57207-ODI</t>
  </si>
  <si>
    <t>99673-JAM</t>
  </si>
  <si>
    <t>37267-MAH</t>
  </si>
  <si>
    <t>21116-ASS</t>
  </si>
  <si>
    <t>55152-TAM</t>
  </si>
  <si>
    <t>74742-WES</t>
  </si>
  <si>
    <t>77894-TAM</t>
  </si>
  <si>
    <t>51098-DEL</t>
  </si>
  <si>
    <t>37038-PUN</t>
  </si>
  <si>
    <t>55091-JAM</t>
  </si>
  <si>
    <t>25957-RAJ</t>
  </si>
  <si>
    <t>89630-PUN</t>
  </si>
  <si>
    <t>98366-PUN</t>
  </si>
  <si>
    <t>43353-GUJ</t>
  </si>
  <si>
    <t>79308-AND</t>
  </si>
  <si>
    <t>96613-WES</t>
  </si>
  <si>
    <t>69346-AND</t>
  </si>
  <si>
    <t>88562-TAM</t>
  </si>
  <si>
    <t>89304-UTT</t>
  </si>
  <si>
    <t>33181-AND</t>
  </si>
  <si>
    <t>15066-HAR</t>
  </si>
  <si>
    <t>45666-HAR</t>
  </si>
  <si>
    <t>16790-RAJ</t>
  </si>
  <si>
    <t>97954-WES</t>
  </si>
  <si>
    <t>67356-TAM</t>
  </si>
  <si>
    <t>74093-ODI</t>
  </si>
  <si>
    <t>79918-MAH</t>
  </si>
  <si>
    <t>57456-CHH</t>
  </si>
  <si>
    <t>29602-PUN</t>
  </si>
  <si>
    <t>23051-KAR</t>
  </si>
  <si>
    <t>66144-AND</t>
  </si>
  <si>
    <t>59209-MAH</t>
  </si>
  <si>
    <t>58317-MAD</t>
  </si>
  <si>
    <t>42706-MAD</t>
  </si>
  <si>
    <t>94907-HAR</t>
  </si>
  <si>
    <t>51630-MAH</t>
  </si>
  <si>
    <t>59807-JHA</t>
  </si>
  <si>
    <t>62854-MAH</t>
  </si>
  <si>
    <t>76986-BIH</t>
  </si>
  <si>
    <t>94704-WES</t>
  </si>
  <si>
    <t>61892-MAH</t>
  </si>
  <si>
    <t>35755-UTT</t>
  </si>
  <si>
    <t>64454-PUN</t>
  </si>
  <si>
    <t>23445-MAH</t>
  </si>
  <si>
    <t>35779-ODI</t>
  </si>
  <si>
    <t>44514-PUN</t>
  </si>
  <si>
    <t>17065-PUN</t>
  </si>
  <si>
    <t>38158-HAR</t>
  </si>
  <si>
    <t>23403-WES</t>
  </si>
  <si>
    <t>42100-TEL</t>
  </si>
  <si>
    <t>48678-MAD</t>
  </si>
  <si>
    <t>55015-WES</t>
  </si>
  <si>
    <t>21291-MAH</t>
  </si>
  <si>
    <t>84710-MAH</t>
  </si>
  <si>
    <t>33672-JAM</t>
  </si>
  <si>
    <t>42868-TEL</t>
  </si>
  <si>
    <t>96225-GUJ</t>
  </si>
  <si>
    <t>27709-WES</t>
  </si>
  <si>
    <t>72278-UTT</t>
  </si>
  <si>
    <t>88826-UTT</t>
  </si>
  <si>
    <t>67394-MAH</t>
  </si>
  <si>
    <t>82183-WES</t>
  </si>
  <si>
    <t>84122-UTT</t>
  </si>
  <si>
    <t>49699-JAM</t>
  </si>
  <si>
    <t>88042-CHH</t>
  </si>
  <si>
    <t>33682-AND</t>
  </si>
  <si>
    <t>42561-GUJ</t>
  </si>
  <si>
    <t>41881-RAJ</t>
  </si>
  <si>
    <t>64136-TAM</t>
  </si>
  <si>
    <t>12069-UTT</t>
  </si>
  <si>
    <t>67398-UTT</t>
  </si>
  <si>
    <t>74937-RAJ</t>
  </si>
  <si>
    <t>31080-UTT</t>
  </si>
  <si>
    <t>93446-AND</t>
  </si>
  <si>
    <t>79244-BIH</t>
  </si>
  <si>
    <t>85703-WES</t>
  </si>
  <si>
    <t>17155-UTT</t>
  </si>
  <si>
    <t>38970-DEL</t>
  </si>
  <si>
    <t>62631-TAM</t>
  </si>
  <si>
    <t>24185-MAH</t>
  </si>
  <si>
    <t>91875-AND</t>
  </si>
  <si>
    <t>99036-KAR</t>
  </si>
  <si>
    <t>12016-TAM</t>
  </si>
  <si>
    <t>88047-KAR</t>
  </si>
  <si>
    <t>86935-TEL</t>
  </si>
  <si>
    <t>73614-MAH</t>
  </si>
  <si>
    <t>86690-KAR</t>
  </si>
  <si>
    <t>11244-JAM</t>
  </si>
  <si>
    <t>48955-TEL</t>
  </si>
  <si>
    <t>26902-TEL</t>
  </si>
  <si>
    <t>37435-TEL</t>
  </si>
  <si>
    <t>33334-HAR</t>
  </si>
  <si>
    <t>81089-MAH</t>
  </si>
  <si>
    <t>21928-KAR</t>
  </si>
  <si>
    <t>92118-PUN</t>
  </si>
  <si>
    <t>62729-WES</t>
  </si>
  <si>
    <t>28587-GUJ</t>
  </si>
  <si>
    <t>27880-UTT</t>
  </si>
  <si>
    <t>98696-WES</t>
  </si>
  <si>
    <t>24871-BIH</t>
  </si>
  <si>
    <t>81000-MAD</t>
  </si>
  <si>
    <t>33927-MAH</t>
  </si>
  <si>
    <t>35453-BIH</t>
  </si>
  <si>
    <t>97497-RAJ</t>
  </si>
  <si>
    <t>28317-MAD</t>
  </si>
  <si>
    <t>72886-PUN</t>
  </si>
  <si>
    <t>11952-RAJ</t>
  </si>
  <si>
    <t>41614-UTT</t>
  </si>
  <si>
    <t>59433-BIH</t>
  </si>
  <si>
    <t>22753-KAR</t>
  </si>
  <si>
    <t>57530-KAR</t>
  </si>
  <si>
    <t>32063-UTT</t>
  </si>
  <si>
    <t>17032-UTT</t>
  </si>
  <si>
    <t>96122-TAM</t>
  </si>
  <si>
    <t>96905-KAR</t>
  </si>
  <si>
    <t>13189-PUN</t>
  </si>
  <si>
    <t>61221-MAH</t>
  </si>
  <si>
    <t>14458-BIH</t>
  </si>
  <si>
    <t>53368-RAJ</t>
  </si>
  <si>
    <t>16556-GUJ</t>
  </si>
  <si>
    <t>41272-MAD</t>
  </si>
  <si>
    <t>96283-HAR</t>
  </si>
  <si>
    <t>47938-BIH</t>
  </si>
  <si>
    <t>74506-HAR</t>
  </si>
  <si>
    <t>13194-UTT</t>
  </si>
  <si>
    <t>16504-HAR</t>
  </si>
  <si>
    <t>32507-JAM</t>
  </si>
  <si>
    <t>99125-UTT</t>
  </si>
  <si>
    <t>32317-KAR</t>
  </si>
  <si>
    <t>45339-AND</t>
  </si>
  <si>
    <t>97003-ODI</t>
  </si>
  <si>
    <t>23155-WES</t>
  </si>
  <si>
    <t>24525-HAR</t>
  </si>
  <si>
    <t>43117-GUJ</t>
  </si>
  <si>
    <t>84843-MAD</t>
  </si>
  <si>
    <t>33122-KER</t>
  </si>
  <si>
    <t>43920-RAJ</t>
  </si>
  <si>
    <t>73444-KER</t>
  </si>
  <si>
    <t>99962-AND</t>
  </si>
  <si>
    <t>71410-PUN</t>
  </si>
  <si>
    <t>37048-KAR</t>
  </si>
  <si>
    <t>63602-PUN</t>
  </si>
  <si>
    <t>42637-TAM</t>
  </si>
  <si>
    <t>99722-BIH</t>
  </si>
  <si>
    <t>88944-HAR</t>
  </si>
  <si>
    <t>94609-HAR</t>
  </si>
  <si>
    <t>96822-PUN</t>
  </si>
  <si>
    <t>22994-TEL</t>
  </si>
  <si>
    <t>39868-JAM</t>
  </si>
  <si>
    <t>48939-BIH</t>
  </si>
  <si>
    <t>82252-TAM</t>
  </si>
  <si>
    <t>68752-GUJ</t>
  </si>
  <si>
    <t>55246-CHH</t>
  </si>
  <si>
    <t>67882-UTT</t>
  </si>
  <si>
    <t>92544-ASS</t>
  </si>
  <si>
    <t>41611-TEL</t>
  </si>
  <si>
    <t>78859-MAH</t>
  </si>
  <si>
    <t>27828-JHA</t>
  </si>
  <si>
    <t>45922-MAD</t>
  </si>
  <si>
    <t>48401-JAM</t>
  </si>
  <si>
    <t>15763-MAH</t>
  </si>
  <si>
    <t>16921-RAJ</t>
  </si>
  <si>
    <t>76684-JAM</t>
  </si>
  <si>
    <t>51329-UTT</t>
  </si>
  <si>
    <t>53159-PUN</t>
  </si>
  <si>
    <t>28707-RAJ</t>
  </si>
  <si>
    <t>42045-BIH</t>
  </si>
  <si>
    <t>71942-AND</t>
  </si>
  <si>
    <t>52439-HAR</t>
  </si>
  <si>
    <t>36375-GUJ</t>
  </si>
  <si>
    <t>47334-TEL</t>
  </si>
  <si>
    <t>53850-HAR</t>
  </si>
  <si>
    <t>48965-KAR</t>
  </si>
  <si>
    <t>64753-ASS</t>
  </si>
  <si>
    <t>52755-KER</t>
  </si>
  <si>
    <t>32131-KAR</t>
  </si>
  <si>
    <t>31800-JAM</t>
  </si>
  <si>
    <t>88244-ODI</t>
  </si>
  <si>
    <t>13339-KAR</t>
  </si>
  <si>
    <t>18015-ODI</t>
  </si>
  <si>
    <t>21795-ODI</t>
  </si>
  <si>
    <t>57571-RAJ</t>
  </si>
  <si>
    <t>54407-WES</t>
  </si>
  <si>
    <t>27087-AND</t>
  </si>
  <si>
    <t>29111-PUN</t>
  </si>
  <si>
    <t>32634-UTT</t>
  </si>
  <si>
    <t>79587-JAM</t>
  </si>
  <si>
    <t>48580-ODI</t>
  </si>
  <si>
    <t>47576-MAH</t>
  </si>
  <si>
    <t>47925-TEL</t>
  </si>
  <si>
    <t>21044-TAM</t>
  </si>
  <si>
    <t>29412-ASS</t>
  </si>
  <si>
    <t>55492-UTT</t>
  </si>
  <si>
    <t>97081-PUN</t>
  </si>
  <si>
    <t>34493-PUD</t>
  </si>
  <si>
    <t>86974-PUN</t>
  </si>
  <si>
    <t>19806-WES</t>
  </si>
  <si>
    <t>78149-BIH</t>
  </si>
  <si>
    <t>85803-BIH</t>
  </si>
  <si>
    <t>34174-MAD</t>
  </si>
  <si>
    <t>26714-TAM</t>
  </si>
  <si>
    <t>38920-GUJ</t>
  </si>
  <si>
    <t>47967-TAM</t>
  </si>
  <si>
    <t>98709-UTT</t>
  </si>
  <si>
    <t>73629-DEL</t>
  </si>
  <si>
    <t>53349-TEL</t>
  </si>
  <si>
    <t>74049-KER</t>
  </si>
  <si>
    <t>41727-AND</t>
  </si>
  <si>
    <t>21598-KAR</t>
  </si>
  <si>
    <t>21981-TAM</t>
  </si>
  <si>
    <t>63091-WES</t>
  </si>
  <si>
    <t>34680-KAR</t>
  </si>
  <si>
    <t>43070-MAD</t>
  </si>
  <si>
    <t>39419-GUJ</t>
  </si>
  <si>
    <t>43303-DEL</t>
  </si>
  <si>
    <t>49241-KAR</t>
  </si>
  <si>
    <t>82847-TAM</t>
  </si>
  <si>
    <t>54688-JHA</t>
  </si>
  <si>
    <t>34812-BIH</t>
  </si>
  <si>
    <t>33169-JAM</t>
  </si>
  <si>
    <t>72125-TAM</t>
  </si>
  <si>
    <t>88827-ASS</t>
  </si>
  <si>
    <t>92279-GUJ</t>
  </si>
  <si>
    <t>17593-UTT</t>
  </si>
  <si>
    <t>84192-TEL</t>
  </si>
  <si>
    <t>49430-WES</t>
  </si>
  <si>
    <t>21223-UTT</t>
  </si>
  <si>
    <t>29428-MAD</t>
  </si>
  <si>
    <t>15082-GUJ</t>
  </si>
  <si>
    <t>17283-KAR</t>
  </si>
  <si>
    <t>28028-MAH</t>
  </si>
  <si>
    <t>81257-MAH</t>
  </si>
  <si>
    <t>73878-TEL</t>
  </si>
  <si>
    <t>13443-HAR</t>
  </si>
  <si>
    <t>26994-BIH</t>
  </si>
  <si>
    <t>61399-TAM</t>
  </si>
  <si>
    <t>42422-KAR</t>
  </si>
  <si>
    <t>12257-ASS</t>
  </si>
  <si>
    <t>26173-WES</t>
  </si>
  <si>
    <t>96805-RAJ</t>
  </si>
  <si>
    <t>52944-KER</t>
  </si>
  <si>
    <t>84545-PUD</t>
  </si>
  <si>
    <t>74110-MAD</t>
  </si>
  <si>
    <t>91754-DEL</t>
  </si>
  <si>
    <t>78253-GUJ</t>
  </si>
  <si>
    <t>45174-DEL</t>
  </si>
  <si>
    <t>23237-UTT</t>
  </si>
  <si>
    <t>14237-BIH</t>
  </si>
  <si>
    <t>66013-TAM</t>
  </si>
  <si>
    <t>66868-HAR</t>
  </si>
  <si>
    <t>53717-MAH</t>
  </si>
  <si>
    <t>17050-MAH</t>
  </si>
  <si>
    <t>98260-BIH</t>
  </si>
  <si>
    <t>77147-BIH</t>
  </si>
  <si>
    <t>46580-GUJ</t>
  </si>
  <si>
    <t>53939-DEL</t>
  </si>
  <si>
    <t>19481-HAR</t>
  </si>
  <si>
    <t>99849-AND</t>
  </si>
  <si>
    <t>73218-TAM</t>
  </si>
  <si>
    <t>96603-BIH</t>
  </si>
  <si>
    <t>69077-TAM</t>
  </si>
  <si>
    <t>33776-BIH</t>
  </si>
  <si>
    <t>76587-WES</t>
  </si>
  <si>
    <t>78850-KAR</t>
  </si>
  <si>
    <t>34278-UTT</t>
  </si>
  <si>
    <t>64028-RAJ</t>
  </si>
  <si>
    <t>92454-KAR</t>
  </si>
  <si>
    <t>51778-TAM</t>
  </si>
  <si>
    <t>12476-HAR</t>
  </si>
  <si>
    <t>19891-KAR</t>
  </si>
  <si>
    <t>44094-JAM</t>
  </si>
  <si>
    <t>26949-MAH</t>
  </si>
  <si>
    <t>46765-RAJ</t>
  </si>
  <si>
    <t>44055-WES</t>
  </si>
  <si>
    <t>68330-MAH</t>
  </si>
  <si>
    <t>88050-GUJ</t>
  </si>
  <si>
    <t>64664-TEL</t>
  </si>
  <si>
    <t>53598-HAR</t>
  </si>
  <si>
    <t>34389-RAJ</t>
  </si>
  <si>
    <t>57527-TAM</t>
  </si>
  <si>
    <t>37577-PUN</t>
  </si>
  <si>
    <t>29016-PUN</t>
  </si>
  <si>
    <t>67187-WES</t>
  </si>
  <si>
    <t>25446-HAR</t>
  </si>
  <si>
    <t>94058-TEL</t>
  </si>
  <si>
    <t>25621-HAR</t>
  </si>
  <si>
    <t>44423-BIH</t>
  </si>
  <si>
    <t>82290-GUJ</t>
  </si>
  <si>
    <t>61461-HAR</t>
  </si>
  <si>
    <t>55858-BIH</t>
  </si>
  <si>
    <t>67668-JHA</t>
  </si>
  <si>
    <t>69259-UTT</t>
  </si>
  <si>
    <t>91532-GUJ</t>
  </si>
  <si>
    <t>26377-ODI</t>
  </si>
  <si>
    <t>47754-TAM</t>
  </si>
  <si>
    <t>57814-JAM</t>
  </si>
  <si>
    <t>17149-GUJ</t>
  </si>
  <si>
    <t>16931-BIH</t>
  </si>
  <si>
    <t>97384-KAR</t>
  </si>
  <si>
    <t>43865-ASS</t>
  </si>
  <si>
    <t>Poor expertise of phone support</t>
  </si>
  <si>
    <t>74518-ODI</t>
  </si>
  <si>
    <t>27465-UTT</t>
  </si>
  <si>
    <t>83932-BIH</t>
  </si>
  <si>
    <t>69846-MAH</t>
  </si>
  <si>
    <t>73151-JAM</t>
  </si>
  <si>
    <t>46986-DEL</t>
  </si>
  <si>
    <t>53028-RAJ</t>
  </si>
  <si>
    <t>29830-TAM</t>
  </si>
  <si>
    <t>14311-UTT</t>
  </si>
  <si>
    <t>37203-KAR</t>
  </si>
  <si>
    <t>91754-WES</t>
  </si>
  <si>
    <t>64001-KAR</t>
  </si>
  <si>
    <t>39862-TEL</t>
  </si>
  <si>
    <t>83486-MAH</t>
  </si>
  <si>
    <t>96516-HAR</t>
  </si>
  <si>
    <t>48545-AND</t>
  </si>
  <si>
    <t>93306-TEL</t>
  </si>
  <si>
    <t>51798-PUN</t>
  </si>
  <si>
    <t>39779-AND</t>
  </si>
  <si>
    <t>38663-UTT</t>
  </si>
  <si>
    <t>85886-RAJ</t>
  </si>
  <si>
    <t>94955-MAH</t>
  </si>
  <si>
    <t>37034-RAJ</t>
  </si>
  <si>
    <t>65797-JHA</t>
  </si>
  <si>
    <t>44655-TEL</t>
  </si>
  <si>
    <t>22836-AND</t>
  </si>
  <si>
    <t>64957-KAR</t>
  </si>
  <si>
    <t>32018-KER</t>
  </si>
  <si>
    <t>71598-TAM</t>
  </si>
  <si>
    <t>22916-AND</t>
  </si>
  <si>
    <t>58840-ODI</t>
  </si>
  <si>
    <t>76680-UTT</t>
  </si>
  <si>
    <t>43349-BIH</t>
  </si>
  <si>
    <t>26259-RAJ</t>
  </si>
  <si>
    <t>11751-TAM</t>
  </si>
  <si>
    <t>58665-PUN</t>
  </si>
  <si>
    <t>87521-WES</t>
  </si>
  <si>
    <t>32445-ODI</t>
  </si>
  <si>
    <t>27514-AND</t>
  </si>
  <si>
    <t>44815-TEL</t>
  </si>
  <si>
    <t>45213-AND</t>
  </si>
  <si>
    <t>55800-PUN</t>
  </si>
  <si>
    <t>28453-JAM</t>
  </si>
  <si>
    <t>96240-UTT</t>
  </si>
  <si>
    <t>21165-DEL</t>
  </si>
  <si>
    <t>73236-AND</t>
  </si>
  <si>
    <t>41924-RAJ</t>
  </si>
  <si>
    <t>32061-WES</t>
  </si>
  <si>
    <t>61657-PUN</t>
  </si>
  <si>
    <t>91747-GUJ</t>
  </si>
  <si>
    <t>89487-TAM</t>
  </si>
  <si>
    <t>25310-DEL</t>
  </si>
  <si>
    <t>85404-KAR</t>
  </si>
  <si>
    <t>83113-GUJ</t>
  </si>
  <si>
    <t>78891-BIH</t>
  </si>
  <si>
    <t>95773-BIH</t>
  </si>
  <si>
    <t>87950-TAM</t>
  </si>
  <si>
    <t>73999-HAR</t>
  </si>
  <si>
    <t>81278-MAD</t>
  </si>
  <si>
    <t>94569-UTT</t>
  </si>
  <si>
    <t>43546-KAR</t>
  </si>
  <si>
    <t>78979-KAR</t>
  </si>
  <si>
    <t>16243-DEL</t>
  </si>
  <si>
    <t>24324-MAH</t>
  </si>
  <si>
    <t>27812-MAD</t>
  </si>
  <si>
    <t>74869-GUJ</t>
  </si>
  <si>
    <t>93062-HAR</t>
  </si>
  <si>
    <t>11616-TAM</t>
  </si>
  <si>
    <t>97001-HAR</t>
  </si>
  <si>
    <t>44934-TAM</t>
  </si>
  <si>
    <t>66335-UTT</t>
  </si>
  <si>
    <t>94910-WES</t>
  </si>
  <si>
    <t>34319-UTT</t>
  </si>
  <si>
    <t>53915-PUN</t>
  </si>
  <si>
    <t>56043-KAR</t>
  </si>
  <si>
    <t>77072-UTT</t>
  </si>
  <si>
    <t>56582-KAR</t>
  </si>
  <si>
    <t>65939-TAM</t>
  </si>
  <si>
    <t>72125-AND</t>
  </si>
  <si>
    <t>71887-KAR</t>
  </si>
  <si>
    <t>93409-ODI</t>
  </si>
  <si>
    <t>91641-TEL</t>
  </si>
  <si>
    <t>13047-KER</t>
  </si>
  <si>
    <t>87313-GUJ</t>
  </si>
  <si>
    <t>92985-HAR</t>
  </si>
  <si>
    <t>72969-GUJ</t>
  </si>
  <si>
    <t>57055-AND</t>
  </si>
  <si>
    <t>73044-KAR</t>
  </si>
  <si>
    <t>51472-MAH</t>
  </si>
  <si>
    <t>31546-AND</t>
  </si>
  <si>
    <t>98159-HAR</t>
  </si>
  <si>
    <t>39649-KAR</t>
  </si>
  <si>
    <t>21945-KAR</t>
  </si>
  <si>
    <t>31566-UTT</t>
  </si>
  <si>
    <t>55554-UTT</t>
  </si>
  <si>
    <t>94028-TEL</t>
  </si>
  <si>
    <t>28848-RAJ</t>
  </si>
  <si>
    <t>67253-KAR</t>
  </si>
  <si>
    <t>24531-AND</t>
  </si>
  <si>
    <t>65424-WES</t>
  </si>
  <si>
    <t>71689-PUN</t>
  </si>
  <si>
    <t>62994-KER</t>
  </si>
  <si>
    <t>85111-JHA</t>
  </si>
  <si>
    <t>18756-MAD</t>
  </si>
  <si>
    <t>41777-JAM</t>
  </si>
  <si>
    <t>63441-RAJ</t>
  </si>
  <si>
    <t>69527-UTT</t>
  </si>
  <si>
    <t>78885-TAM</t>
  </si>
  <si>
    <t>72349-UTT</t>
  </si>
  <si>
    <t>56123-AND</t>
  </si>
  <si>
    <t>58749-MAD</t>
  </si>
  <si>
    <t>98901-KAR</t>
  </si>
  <si>
    <t>29152-AND</t>
  </si>
  <si>
    <t>14941-MAH</t>
  </si>
  <si>
    <t>52196-RAJ</t>
  </si>
  <si>
    <t>73548-JHA</t>
  </si>
  <si>
    <t>74864-JHA</t>
  </si>
  <si>
    <t>71215-UTT</t>
  </si>
  <si>
    <t>17866-HAR</t>
  </si>
  <si>
    <t>25145-KAR</t>
  </si>
  <si>
    <t>47239-MAH</t>
  </si>
  <si>
    <t>65987-TAM</t>
  </si>
  <si>
    <t>14942-HAR</t>
  </si>
  <si>
    <t>12305-AND</t>
  </si>
  <si>
    <t>11098-MAD</t>
  </si>
  <si>
    <t>65623-AND</t>
  </si>
  <si>
    <t>49504-UTT</t>
  </si>
  <si>
    <t>88152-TEL</t>
  </si>
  <si>
    <t>16702-JAM</t>
  </si>
  <si>
    <t>56990-WES</t>
  </si>
  <si>
    <t>68710-UTT</t>
  </si>
  <si>
    <t>55208-WES</t>
  </si>
  <si>
    <t>94070-JAM</t>
  </si>
  <si>
    <t>85031-RAJ</t>
  </si>
  <si>
    <t>22543-UTT</t>
  </si>
  <si>
    <t>79499-UTT</t>
  </si>
  <si>
    <t>54433-GUJ</t>
  </si>
  <si>
    <t>39581-TAM</t>
  </si>
  <si>
    <t>71900-RAJ</t>
  </si>
  <si>
    <t>88789-TAM</t>
  </si>
  <si>
    <t>17956-WES</t>
  </si>
  <si>
    <t>33968-MAD</t>
  </si>
  <si>
    <t>79898-PUN</t>
  </si>
  <si>
    <t>93798-TAM</t>
  </si>
  <si>
    <t>76580-TAM</t>
  </si>
  <si>
    <t>79098-TAM</t>
  </si>
  <si>
    <t>78104-JHA</t>
  </si>
  <si>
    <t>58802-TAM</t>
  </si>
  <si>
    <t>88980-HAR</t>
  </si>
  <si>
    <t>74134-GUJ</t>
  </si>
  <si>
    <t>14424-JHA</t>
  </si>
  <si>
    <t>62603-TEL</t>
  </si>
  <si>
    <t>93193-TAM</t>
  </si>
  <si>
    <t>47045-TAM</t>
  </si>
  <si>
    <t>52976-PUN</t>
  </si>
  <si>
    <t>43116-JAM</t>
  </si>
  <si>
    <t>45349-RAJ</t>
  </si>
  <si>
    <t>33573-DEL</t>
  </si>
  <si>
    <t>22108-BIH</t>
  </si>
  <si>
    <t>91259-TEL</t>
  </si>
  <si>
    <t>32663-BIH</t>
  </si>
  <si>
    <t>88485-HAR</t>
  </si>
  <si>
    <t>37708-BIH</t>
  </si>
  <si>
    <t>21268-GUJ</t>
  </si>
  <si>
    <t>89370-TAM</t>
  </si>
  <si>
    <t>12695-BIH</t>
  </si>
  <si>
    <t>65974-TAM</t>
  </si>
  <si>
    <t>37703-MAH</t>
  </si>
  <si>
    <t>12513-MAH</t>
  </si>
  <si>
    <t>17838-WES</t>
  </si>
  <si>
    <t>97997-HAR</t>
  </si>
  <si>
    <t>74446-MAD</t>
  </si>
  <si>
    <t>33761-HAR</t>
  </si>
  <si>
    <t>62110-WES</t>
  </si>
  <si>
    <t>17707-PUD</t>
  </si>
  <si>
    <t>48857-UTT</t>
  </si>
  <si>
    <t>23770-TAM</t>
  </si>
  <si>
    <t>94413-AND</t>
  </si>
  <si>
    <t>28776-TEL</t>
  </si>
  <si>
    <t>64930-RAJ</t>
  </si>
  <si>
    <t>18152-ODI</t>
  </si>
  <si>
    <t>83787-UTT</t>
  </si>
  <si>
    <t>83939-TEL</t>
  </si>
  <si>
    <t>11713-MAD</t>
  </si>
  <si>
    <t>13654-BIH</t>
  </si>
  <si>
    <t>11906-MAD</t>
  </si>
  <si>
    <t>17609-MAD</t>
  </si>
  <si>
    <t>69893-UTT</t>
  </si>
  <si>
    <t>22996-RAJ</t>
  </si>
  <si>
    <t>61446-TAM</t>
  </si>
  <si>
    <t>47130-TEL</t>
  </si>
  <si>
    <t>97501-MAH</t>
  </si>
  <si>
    <t>76221-UTT</t>
  </si>
  <si>
    <t>33463-JAM</t>
  </si>
  <si>
    <t>25525-TAM</t>
  </si>
  <si>
    <t>46190-DEL</t>
  </si>
  <si>
    <t>42950-PUN</t>
  </si>
  <si>
    <t>59786-WES</t>
  </si>
  <si>
    <t>56827-HAR</t>
  </si>
  <si>
    <t>81714-BIH</t>
  </si>
  <si>
    <t>31866-MAH</t>
  </si>
  <si>
    <t>51133-WES</t>
  </si>
  <si>
    <t>33053-TAM</t>
  </si>
  <si>
    <t>76011-TAM</t>
  </si>
  <si>
    <t>36451-AND</t>
  </si>
  <si>
    <t>72469-MAD</t>
  </si>
  <si>
    <t>27750-HAR</t>
  </si>
  <si>
    <t>46792-MAD</t>
  </si>
  <si>
    <t>93415-TEL</t>
  </si>
  <si>
    <t>12541-WES</t>
  </si>
  <si>
    <t>26858-GUJ</t>
  </si>
  <si>
    <t>46549-TAM</t>
  </si>
  <si>
    <t>86882-UTT</t>
  </si>
  <si>
    <t>75084-UTT</t>
  </si>
  <si>
    <t>31904-MAH</t>
  </si>
  <si>
    <t>72437-GUJ</t>
  </si>
  <si>
    <t>93493-HAR</t>
  </si>
  <si>
    <t>35391-MAH</t>
  </si>
  <si>
    <t>26058-ASS</t>
  </si>
  <si>
    <t>31538-HAR</t>
  </si>
  <si>
    <t>55153-MAH</t>
  </si>
  <si>
    <t>58933-TEL</t>
  </si>
  <si>
    <t>96413-TAM</t>
  </si>
  <si>
    <t>77693-KAR</t>
  </si>
  <si>
    <t>34921-HAR</t>
  </si>
  <si>
    <t>75000-BIH</t>
  </si>
  <si>
    <t>69082-KAR</t>
  </si>
  <si>
    <t>26308-ODI</t>
  </si>
  <si>
    <t>44055-UTT</t>
  </si>
  <si>
    <t>64910-PUN</t>
  </si>
  <si>
    <t>52140-TAM</t>
  </si>
  <si>
    <t>99317-UTT</t>
  </si>
  <si>
    <t>82483-BIH</t>
  </si>
  <si>
    <t>28873-TAM</t>
  </si>
  <si>
    <t>95748-UTT</t>
  </si>
  <si>
    <t>23683-TEL</t>
  </si>
  <si>
    <t>84789-PUN</t>
  </si>
  <si>
    <t>25897-JAM</t>
  </si>
  <si>
    <t>88126-JAM</t>
  </si>
  <si>
    <t>47424-TAM</t>
  </si>
  <si>
    <t>39554-UTT</t>
  </si>
  <si>
    <t>75018-PUN</t>
  </si>
  <si>
    <t>93717-GUJ</t>
  </si>
  <si>
    <t>83214-TAM</t>
  </si>
  <si>
    <t>16339-UTT</t>
  </si>
  <si>
    <t>17908-HAR</t>
  </si>
  <si>
    <t>83812-MAD</t>
  </si>
  <si>
    <t>61217-UTT</t>
  </si>
  <si>
    <t>44143-GUJ</t>
  </si>
  <si>
    <t>39549-KAR</t>
  </si>
  <si>
    <t>69335-TAM</t>
  </si>
  <si>
    <t>28551-UTT</t>
  </si>
  <si>
    <t>17309-HAR</t>
  </si>
  <si>
    <t>33334-PUN</t>
  </si>
  <si>
    <t>65598-AND</t>
  </si>
  <si>
    <t>84508-TAM</t>
  </si>
  <si>
    <t>81485-ODI</t>
  </si>
  <si>
    <t>39348-MAD</t>
  </si>
  <si>
    <t>64023-JHA</t>
  </si>
  <si>
    <t>51863-GUJ</t>
  </si>
  <si>
    <t>47934-KAR</t>
  </si>
  <si>
    <t>61257-UTT</t>
  </si>
  <si>
    <t>39367-TEL</t>
  </si>
  <si>
    <t>67713-WES</t>
  </si>
  <si>
    <t>53303-BIH</t>
  </si>
  <si>
    <t>87646-TAM</t>
  </si>
  <si>
    <t>67413-KAR</t>
  </si>
  <si>
    <t>12236-BIH</t>
  </si>
  <si>
    <t>67375-PUN</t>
  </si>
  <si>
    <t>41077-GUJ</t>
  </si>
  <si>
    <t>31583-UTT</t>
  </si>
  <si>
    <t>71425-WES</t>
  </si>
  <si>
    <t>78283-WES</t>
  </si>
  <si>
    <t>88094-PUN</t>
  </si>
  <si>
    <t>27031-KAR</t>
  </si>
  <si>
    <t>59339-MAH</t>
  </si>
  <si>
    <t>36349-AND</t>
  </si>
  <si>
    <t>21725-KER</t>
  </si>
  <si>
    <t>18063-UTT</t>
  </si>
  <si>
    <t>69005-JHA</t>
  </si>
  <si>
    <t>82520-GUJ</t>
  </si>
  <si>
    <t>41616-TAM</t>
  </si>
  <si>
    <t>24297-JHA</t>
  </si>
  <si>
    <t>24598-MAD</t>
  </si>
  <si>
    <t>94990-JHA</t>
  </si>
  <si>
    <t>41279-GUJ</t>
  </si>
  <si>
    <t>62377-WES</t>
  </si>
  <si>
    <t>81651-HAR</t>
  </si>
  <si>
    <t>73977-BIH</t>
  </si>
  <si>
    <t>52526-TAM</t>
  </si>
  <si>
    <t>55880-KER</t>
  </si>
  <si>
    <t>98831-DEL</t>
  </si>
  <si>
    <t>17736-HAR</t>
  </si>
  <si>
    <t>15978-PUN</t>
  </si>
  <si>
    <t>38933-UTT</t>
  </si>
  <si>
    <t>92475-TAM</t>
  </si>
  <si>
    <t>67642-TEL</t>
  </si>
  <si>
    <t>64466-JHA</t>
  </si>
  <si>
    <t>98301-WES</t>
  </si>
  <si>
    <t>67897-MAH</t>
  </si>
  <si>
    <t>59187-BIH</t>
  </si>
  <si>
    <t>18081-TAM</t>
  </si>
  <si>
    <t>17577-BIH</t>
  </si>
  <si>
    <t>12645-MAH</t>
  </si>
  <si>
    <t>74592-KAR</t>
  </si>
  <si>
    <t>84650-PUN</t>
  </si>
  <si>
    <t>81238-TEL</t>
  </si>
  <si>
    <t>97260-MAH</t>
  </si>
  <si>
    <t>48831-MAH</t>
  </si>
  <si>
    <t>79995-UTT</t>
  </si>
  <si>
    <t>47629-UTT</t>
  </si>
  <si>
    <t>68091-HAR</t>
  </si>
  <si>
    <t>24438-TAM</t>
  </si>
  <si>
    <t>88639-HAR</t>
  </si>
  <si>
    <t>57145-KAR</t>
  </si>
  <si>
    <t>53437-KAR</t>
  </si>
  <si>
    <t>66209-MAD</t>
  </si>
  <si>
    <t>65943-PUN</t>
  </si>
  <si>
    <t>71517-UTT</t>
  </si>
  <si>
    <t>61919-BIH</t>
  </si>
  <si>
    <t>93223-KAR</t>
  </si>
  <si>
    <t>35885-MAD</t>
  </si>
  <si>
    <t>15571-ASS</t>
  </si>
  <si>
    <t>79804-UTT</t>
  </si>
  <si>
    <t>42047-TAM</t>
  </si>
  <si>
    <t>77189-WES</t>
  </si>
  <si>
    <t>35919-PUN</t>
  </si>
  <si>
    <t>98676-MAD</t>
  </si>
  <si>
    <t>16068-BIH</t>
  </si>
  <si>
    <t>81449-TAM</t>
  </si>
  <si>
    <t>36787-AND</t>
  </si>
  <si>
    <t>23983-MAH</t>
  </si>
  <si>
    <t>68370-HAR</t>
  </si>
  <si>
    <t>42768-TAM</t>
  </si>
  <si>
    <t>11167-WES</t>
  </si>
  <si>
    <t>27846-JHA</t>
  </si>
  <si>
    <t>61112-TAM</t>
  </si>
  <si>
    <t>78315-TAM</t>
  </si>
  <si>
    <t>64050-UTT</t>
  </si>
  <si>
    <t>53199-BIH</t>
  </si>
  <si>
    <t>53706-KER</t>
  </si>
  <si>
    <t>77862-TAM</t>
  </si>
  <si>
    <t>59202-BIH</t>
  </si>
  <si>
    <t>68915-WES</t>
  </si>
  <si>
    <t>62569-UTT</t>
  </si>
  <si>
    <t>89279-ODI</t>
  </si>
  <si>
    <t>92904-KAR</t>
  </si>
  <si>
    <t>91617-AND</t>
  </si>
  <si>
    <t>59731-HAR</t>
  </si>
  <si>
    <t>21500-HAR</t>
  </si>
  <si>
    <t>38785-TAM</t>
  </si>
  <si>
    <t>71631-KAR</t>
  </si>
  <si>
    <t>46619-RAJ</t>
  </si>
  <si>
    <t>34520-UTT</t>
  </si>
  <si>
    <t>63137-TAM</t>
  </si>
  <si>
    <t>17723-MAH</t>
  </si>
  <si>
    <t>76985-GUJ</t>
  </si>
  <si>
    <t>33812-PUD</t>
  </si>
  <si>
    <t>56778-PUN</t>
  </si>
  <si>
    <t>38932-TAM</t>
  </si>
  <si>
    <t>39438-PUN</t>
  </si>
  <si>
    <t>67754-WES</t>
  </si>
  <si>
    <t>36043-TAM</t>
  </si>
  <si>
    <t>52683-GUJ</t>
  </si>
  <si>
    <t>15837-RAJ</t>
  </si>
  <si>
    <t>97161-MAD</t>
  </si>
  <si>
    <t>84613-BIH</t>
  </si>
  <si>
    <t>41842-PUD</t>
  </si>
  <si>
    <t>95603-GUJ</t>
  </si>
  <si>
    <t>53329-JAM</t>
  </si>
  <si>
    <t>87595-KAR</t>
  </si>
  <si>
    <t>91320-PUD</t>
  </si>
  <si>
    <t>97298-PUN</t>
  </si>
  <si>
    <t>93266-GUJ</t>
  </si>
  <si>
    <t>85953-UTT</t>
  </si>
  <si>
    <t>56211-DEL</t>
  </si>
  <si>
    <t>48171-GUJ</t>
  </si>
  <si>
    <t>85643-KER</t>
  </si>
  <si>
    <t>87692-AND</t>
  </si>
  <si>
    <t>53348-HAR</t>
  </si>
  <si>
    <t>35000-MAH</t>
  </si>
  <si>
    <t>82709-GUJ</t>
  </si>
  <si>
    <t>54584-WES</t>
  </si>
  <si>
    <t>39540-BIH</t>
  </si>
  <si>
    <t>66646-TAM</t>
  </si>
  <si>
    <t>19539-PUN</t>
  </si>
  <si>
    <t>52916-JAM</t>
  </si>
  <si>
    <t>89492-PUN</t>
  </si>
  <si>
    <t>47156-TAM</t>
  </si>
  <si>
    <t>31962-ODI</t>
  </si>
  <si>
    <t>91890-HAR</t>
  </si>
  <si>
    <t>82420-AND</t>
  </si>
  <si>
    <t>95965-UTT</t>
  </si>
  <si>
    <t>37491-JAM</t>
  </si>
  <si>
    <t>39068-RAJ</t>
  </si>
  <si>
    <t>15132-GUJ</t>
  </si>
  <si>
    <t>18470-MAD</t>
  </si>
  <si>
    <t>25996-UTT</t>
  </si>
  <si>
    <t>85241-TAM</t>
  </si>
  <si>
    <t>16420-AND</t>
  </si>
  <si>
    <t>44048-AND</t>
  </si>
  <si>
    <t>23256-HAR</t>
  </si>
  <si>
    <t>55895-TAM</t>
  </si>
  <si>
    <t>71937-ODI</t>
  </si>
  <si>
    <t>66164-CHH</t>
  </si>
  <si>
    <t>68730-TEL</t>
  </si>
  <si>
    <t>41128-BIH</t>
  </si>
  <si>
    <t>16806-RAJ</t>
  </si>
  <si>
    <t>23249-PUN</t>
  </si>
  <si>
    <t>31546-KER</t>
  </si>
  <si>
    <t>77144-TAM</t>
  </si>
  <si>
    <t>27021-TEL</t>
  </si>
  <si>
    <t>43464-ASS</t>
  </si>
  <si>
    <t>16591-JAM</t>
  </si>
  <si>
    <t>92923-JHA</t>
  </si>
  <si>
    <t>76793-BIH</t>
  </si>
  <si>
    <t>13778-MAD</t>
  </si>
  <si>
    <t>18411-KER</t>
  </si>
  <si>
    <t>45038-BIH</t>
  </si>
  <si>
    <t>39280-DEL</t>
  </si>
  <si>
    <t>67405-MAH</t>
  </si>
  <si>
    <t>84234-MAH</t>
  </si>
  <si>
    <t>67773-UTT</t>
  </si>
  <si>
    <t>98483-RAJ</t>
  </si>
  <si>
    <t>78806-PUN</t>
  </si>
  <si>
    <t>63724-WES</t>
  </si>
  <si>
    <t>94257-GUJ</t>
  </si>
  <si>
    <t>58974-MAD</t>
  </si>
  <si>
    <t>92234-TAM</t>
  </si>
  <si>
    <t>31250-BIH</t>
  </si>
  <si>
    <t>96678-TEL</t>
  </si>
  <si>
    <t>98497-AND</t>
  </si>
  <si>
    <t>68216-ODI</t>
  </si>
  <si>
    <t>58325-MAD</t>
  </si>
  <si>
    <t>73593-BIH</t>
  </si>
  <si>
    <t>58319-UTT</t>
  </si>
  <si>
    <t>96575-KAR</t>
  </si>
  <si>
    <t>48234-KAR</t>
  </si>
  <si>
    <t>78790-PUN</t>
  </si>
  <si>
    <t>87483-HAR</t>
  </si>
  <si>
    <t>22357-AND</t>
  </si>
  <si>
    <t>97365-GUJ</t>
  </si>
  <si>
    <t>21960-MAD</t>
  </si>
  <si>
    <t>66180-JAM</t>
  </si>
  <si>
    <t>47483-TAM</t>
  </si>
  <si>
    <t>79245-JAM</t>
  </si>
  <si>
    <t>87121-TAM</t>
  </si>
  <si>
    <t>94243-TAM</t>
  </si>
  <si>
    <t>63880-AND</t>
  </si>
  <si>
    <t>58156-KAR</t>
  </si>
  <si>
    <t>49023-PUD</t>
  </si>
  <si>
    <t>78738-TAM</t>
  </si>
  <si>
    <t>85049-MAD</t>
  </si>
  <si>
    <t>33852-ASS</t>
  </si>
  <si>
    <t>22226-KER</t>
  </si>
  <si>
    <t>95287-TAM</t>
  </si>
  <si>
    <t>68438-MAH</t>
  </si>
  <si>
    <t>54839-JAM</t>
  </si>
  <si>
    <t>29834-RAJ</t>
  </si>
  <si>
    <t>62052-BIH</t>
  </si>
  <si>
    <t>28739-TAM</t>
  </si>
  <si>
    <t>31173-MAD</t>
  </si>
  <si>
    <t>64255-TAM</t>
  </si>
  <si>
    <t>53474-TAM</t>
  </si>
  <si>
    <t>35211-JHA</t>
  </si>
  <si>
    <t>17347-UTT</t>
  </si>
  <si>
    <t>38672-JAM</t>
  </si>
  <si>
    <t>65703-PUN</t>
  </si>
  <si>
    <t>92398-AND</t>
  </si>
  <si>
    <t>11939-UTT</t>
  </si>
  <si>
    <t>62641-KAR</t>
  </si>
  <si>
    <t>18252-ASS</t>
  </si>
  <si>
    <t>77830-TEL</t>
  </si>
  <si>
    <t>68758-HAR</t>
  </si>
  <si>
    <t>19349-ODI</t>
  </si>
  <si>
    <t>36469-UTT</t>
  </si>
  <si>
    <t>13305-RAJ</t>
  </si>
  <si>
    <t>89062-UTT</t>
  </si>
  <si>
    <t>38795-MAH</t>
  </si>
  <si>
    <t>73490-PUN</t>
  </si>
  <si>
    <t>84535-TAM</t>
  </si>
  <si>
    <t>94930-BIH</t>
  </si>
  <si>
    <t>39400-RAJ</t>
  </si>
  <si>
    <t>72971-TAM</t>
  </si>
  <si>
    <t>26895-UTT</t>
  </si>
  <si>
    <t>97221-AND</t>
  </si>
  <si>
    <t>41649-MAD</t>
  </si>
  <si>
    <t>99727-WES</t>
  </si>
  <si>
    <t>26899-MAH</t>
  </si>
  <si>
    <t>45392-GUJ</t>
  </si>
  <si>
    <t>71989-KAR</t>
  </si>
  <si>
    <t>13429-MAH</t>
  </si>
  <si>
    <t>74782-GUJ</t>
  </si>
  <si>
    <t>58816-WES</t>
  </si>
  <si>
    <t>86665-AND</t>
  </si>
  <si>
    <t>13179-MAD</t>
  </si>
  <si>
    <t>75915-KER</t>
  </si>
  <si>
    <t>52605-MAD</t>
  </si>
  <si>
    <t>65945-KAR</t>
  </si>
  <si>
    <t>13985-MAH</t>
  </si>
  <si>
    <t>71275-MAH</t>
  </si>
  <si>
    <t>91417-GUJ</t>
  </si>
  <si>
    <t>22533-RAJ</t>
  </si>
  <si>
    <t>89521-MAH</t>
  </si>
  <si>
    <t>28188-MAD</t>
  </si>
  <si>
    <t>74757-MAH</t>
  </si>
  <si>
    <t>69071-ODI</t>
  </si>
  <si>
    <t>56554-RAJ</t>
  </si>
  <si>
    <t>47587-KER</t>
  </si>
  <si>
    <t>36755-AND</t>
  </si>
  <si>
    <t>86362-ASS</t>
  </si>
  <si>
    <t>61877-CHH</t>
  </si>
  <si>
    <t>68786-RAJ</t>
  </si>
  <si>
    <t>77827-MAD</t>
  </si>
  <si>
    <t>66642-WES</t>
  </si>
  <si>
    <t>29105-TEL</t>
  </si>
  <si>
    <t>98998-BIH</t>
  </si>
  <si>
    <t>78590-WES</t>
  </si>
  <si>
    <t>52668-HAR</t>
  </si>
  <si>
    <t>64327-AND</t>
  </si>
  <si>
    <t>63298-MAH</t>
  </si>
  <si>
    <t>88749-KAR</t>
  </si>
  <si>
    <t>45202-UTT</t>
  </si>
  <si>
    <t>75355-PUN</t>
  </si>
  <si>
    <t>63418-UTT</t>
  </si>
  <si>
    <t>16440-MAH</t>
  </si>
  <si>
    <t>21401-KAR</t>
  </si>
  <si>
    <t>27977-KER</t>
  </si>
  <si>
    <t>56949-MAH</t>
  </si>
  <si>
    <t>68443-MAH</t>
  </si>
  <si>
    <t>86904-JAM</t>
  </si>
  <si>
    <t>24268-KER</t>
  </si>
  <si>
    <t>77371-BIH</t>
  </si>
  <si>
    <t>47661-HAR</t>
  </si>
  <si>
    <t>66502-AND</t>
  </si>
  <si>
    <t>17845-TEL</t>
  </si>
  <si>
    <t>89357-ODI</t>
  </si>
  <si>
    <t>93692-PUD</t>
  </si>
  <si>
    <t>61426-WES</t>
  </si>
  <si>
    <t>32022-PUD</t>
  </si>
  <si>
    <t>63833-TAM</t>
  </si>
  <si>
    <t>84956-BIH</t>
  </si>
  <si>
    <t>44119-KER</t>
  </si>
  <si>
    <t>33458-CHH</t>
  </si>
  <si>
    <t>28439-DEL</t>
  </si>
  <si>
    <t>57171-PUN</t>
  </si>
  <si>
    <t>17891-AND</t>
  </si>
  <si>
    <t>74204-KER</t>
  </si>
  <si>
    <t>71517-AND</t>
  </si>
  <si>
    <t>95804-PUN</t>
  </si>
  <si>
    <t>98142-UTT</t>
  </si>
  <si>
    <t>14528-TAM</t>
  </si>
  <si>
    <t>43459-KAR</t>
  </si>
  <si>
    <t>85778-ODI</t>
  </si>
  <si>
    <t>54992-ODI</t>
  </si>
  <si>
    <t>88202-MAH</t>
  </si>
  <si>
    <t>19145-TAM</t>
  </si>
  <si>
    <t>82080-BIH</t>
  </si>
  <si>
    <t>28293-JAM</t>
  </si>
  <si>
    <t>84687-PUN</t>
  </si>
  <si>
    <t>17488-RAJ</t>
  </si>
  <si>
    <t>28239-UTT</t>
  </si>
  <si>
    <t>46571-HAR</t>
  </si>
  <si>
    <t>41244-JAM</t>
  </si>
  <si>
    <t>92277-MAH</t>
  </si>
  <si>
    <t>75779-UTT</t>
  </si>
  <si>
    <t>19043-MAH</t>
  </si>
  <si>
    <t>96085-RAJ</t>
  </si>
  <si>
    <t>74852-WES</t>
  </si>
  <si>
    <t>54934-TAM</t>
  </si>
  <si>
    <t>31962-KAR</t>
  </si>
  <si>
    <t>44857-GUJ</t>
  </si>
  <si>
    <t>47708-TAM</t>
  </si>
  <si>
    <t>95867-WES</t>
  </si>
  <si>
    <t>19661-GUJ</t>
  </si>
  <si>
    <t>69715-WES</t>
  </si>
  <si>
    <t>42574-ASS</t>
  </si>
  <si>
    <t>98954-MAH</t>
  </si>
  <si>
    <t>89027-UTT</t>
  </si>
  <si>
    <t>47672-KAR</t>
  </si>
  <si>
    <t>33831-PUN</t>
  </si>
  <si>
    <t>82546-MAD</t>
  </si>
  <si>
    <t>32932-MAD</t>
  </si>
  <si>
    <t>71261-TAM</t>
  </si>
  <si>
    <t>82511-RAJ</t>
  </si>
  <si>
    <t>92225-JAM</t>
  </si>
  <si>
    <t>18943-KAR</t>
  </si>
  <si>
    <t>92725-ODI</t>
  </si>
  <si>
    <t>43333-AND</t>
  </si>
  <si>
    <t>67427-MAH</t>
  </si>
  <si>
    <t>14567-TAM</t>
  </si>
  <si>
    <t>59370-WES</t>
  </si>
  <si>
    <t>36357-PUN</t>
  </si>
  <si>
    <t>37098-TAM</t>
  </si>
  <si>
    <t>12516-TAM</t>
  </si>
  <si>
    <t>27627-UTT</t>
  </si>
  <si>
    <t>48729-BIH</t>
  </si>
  <si>
    <t>13626-MAH</t>
  </si>
  <si>
    <t>92249-MAD</t>
  </si>
  <si>
    <t>94584-KAR</t>
  </si>
  <si>
    <t>77688-TAM</t>
  </si>
  <si>
    <t>73132-UTT</t>
  </si>
  <si>
    <t>42909-KER</t>
  </si>
  <si>
    <t>34904-WES</t>
  </si>
  <si>
    <t>95617-TAM</t>
  </si>
  <si>
    <t>47767-BIH</t>
  </si>
  <si>
    <t>99120-MAD</t>
  </si>
  <si>
    <t>63682-JHA</t>
  </si>
  <si>
    <t>47381-KAR</t>
  </si>
  <si>
    <t>77983-TAM</t>
  </si>
  <si>
    <t>53612-UTT</t>
  </si>
  <si>
    <t>73637-AND</t>
  </si>
  <si>
    <t>23597-UTT</t>
  </si>
  <si>
    <t>61409-KAR</t>
  </si>
  <si>
    <t>92444-PUN</t>
  </si>
  <si>
    <t>53485-UTT</t>
  </si>
  <si>
    <t>23921-KER</t>
  </si>
  <si>
    <t>91796-WES</t>
  </si>
  <si>
    <t>83127-PUN</t>
  </si>
  <si>
    <t>15788-DEL</t>
  </si>
  <si>
    <t>77311-KER</t>
  </si>
  <si>
    <t>61962-KAR</t>
  </si>
  <si>
    <t>13058-MAD</t>
  </si>
  <si>
    <t>27944-PUN</t>
  </si>
  <si>
    <t>23729-UTT</t>
  </si>
  <si>
    <t>49373-WES</t>
  </si>
  <si>
    <t>31940-ODI</t>
  </si>
  <si>
    <t>93971-TAM</t>
  </si>
  <si>
    <t>85928-AND</t>
  </si>
  <si>
    <t>97383-PUN</t>
  </si>
  <si>
    <t>49037-TEL</t>
  </si>
  <si>
    <t>28634-BIH</t>
  </si>
  <si>
    <t>12136-RAJ</t>
  </si>
  <si>
    <t>78319-TEL</t>
  </si>
  <si>
    <t>29871-DEL</t>
  </si>
  <si>
    <t>45611-GUJ</t>
  </si>
  <si>
    <t>33911-TEL</t>
  </si>
  <si>
    <t>33993-ODI</t>
  </si>
  <si>
    <t>23829-TAM</t>
  </si>
  <si>
    <t>24317-UTT</t>
  </si>
  <si>
    <t>43182-AND</t>
  </si>
  <si>
    <t>23147-JHA</t>
  </si>
  <si>
    <t>31572-AND</t>
  </si>
  <si>
    <t>73893-MAH</t>
  </si>
  <si>
    <t>35658-JHA</t>
  </si>
  <si>
    <t>81512-TAM</t>
  </si>
  <si>
    <t>73441-UTT</t>
  </si>
  <si>
    <t>91585-TAM</t>
  </si>
  <si>
    <t>32847-KER</t>
  </si>
  <si>
    <t>63487-MAH</t>
  </si>
  <si>
    <t>31404-UTT</t>
  </si>
  <si>
    <t>18570-HAR</t>
  </si>
  <si>
    <t>52338-KER</t>
  </si>
  <si>
    <t>12728-AND</t>
  </si>
  <si>
    <t>12342-KER</t>
  </si>
  <si>
    <t>88202-ODI</t>
  </si>
  <si>
    <t>42619-KER</t>
  </si>
  <si>
    <t>42360-BIH</t>
  </si>
  <si>
    <t>86289-UTT</t>
  </si>
  <si>
    <t>83601-MAH</t>
  </si>
  <si>
    <t>81957-RAJ</t>
  </si>
  <si>
    <t>82035-TAM</t>
  </si>
  <si>
    <t>37470-BIH</t>
  </si>
  <si>
    <t>27149-JHA</t>
  </si>
  <si>
    <t>99522-ASS</t>
  </si>
  <si>
    <t>41816-JAM</t>
  </si>
  <si>
    <t>95902-GUJ</t>
  </si>
  <si>
    <t>99549-KAR</t>
  </si>
  <si>
    <t>66515-JAM</t>
  </si>
  <si>
    <t>77286-PUN</t>
  </si>
  <si>
    <t>41322-UTT</t>
  </si>
  <si>
    <t>16327-WES</t>
  </si>
  <si>
    <t>32586-UTT</t>
  </si>
  <si>
    <t>56878-HAR</t>
  </si>
  <si>
    <t>18214-MAH</t>
  </si>
  <si>
    <t>21140-UTT</t>
  </si>
  <si>
    <t>64294-KAR</t>
  </si>
  <si>
    <t>67672-RAJ</t>
  </si>
  <si>
    <t>66749-KER</t>
  </si>
  <si>
    <t>89393-KAR</t>
  </si>
  <si>
    <t>93090-HAR</t>
  </si>
  <si>
    <t>32247-UTT</t>
  </si>
  <si>
    <t>46479-GUJ</t>
  </si>
  <si>
    <t>53295-WES</t>
  </si>
  <si>
    <t>52281-MAH</t>
  </si>
  <si>
    <t>97891-GUJ</t>
  </si>
  <si>
    <t>94573-ASS</t>
  </si>
  <si>
    <t>61243-UTT</t>
  </si>
  <si>
    <t>39937-UTT</t>
  </si>
  <si>
    <t>45390-PUN</t>
  </si>
  <si>
    <t>94086-WES</t>
  </si>
  <si>
    <t>55339-TAM</t>
  </si>
  <si>
    <t>87521-JAM</t>
  </si>
  <si>
    <t>86198-UTT</t>
  </si>
  <si>
    <t>15675-GUJ</t>
  </si>
  <si>
    <t>64297-MAD</t>
  </si>
  <si>
    <t>13429-WES</t>
  </si>
  <si>
    <t>58582-MAD</t>
  </si>
  <si>
    <t>28354-WES</t>
  </si>
  <si>
    <t>74173-RAJ</t>
  </si>
  <si>
    <t>82267-JHA</t>
  </si>
  <si>
    <t>78085-ODI</t>
  </si>
  <si>
    <t>31513-WES</t>
  </si>
  <si>
    <t>57461-GUJ</t>
  </si>
  <si>
    <t>15739-MAD</t>
  </si>
  <si>
    <t>15349-UTT</t>
  </si>
  <si>
    <t>58578-TEL</t>
  </si>
  <si>
    <t>78381-PUN</t>
  </si>
  <si>
    <t>26221-TAM</t>
  </si>
  <si>
    <t>33439-RAJ</t>
  </si>
  <si>
    <t>77594-AND</t>
  </si>
  <si>
    <t>66737-CHH</t>
  </si>
  <si>
    <t>95984-MAH</t>
  </si>
  <si>
    <t>45860-ODI</t>
  </si>
  <si>
    <t>73156-RAJ</t>
  </si>
  <si>
    <t>67567-TAM</t>
  </si>
  <si>
    <t>93211-MAH</t>
  </si>
  <si>
    <t>48746-PUN</t>
  </si>
  <si>
    <t>94792-TAM</t>
  </si>
  <si>
    <t>33414-GUJ</t>
  </si>
  <si>
    <t>25161-DEL</t>
  </si>
  <si>
    <t>59635-TAM</t>
  </si>
  <si>
    <t>29149-ODI</t>
  </si>
  <si>
    <t>89798-UTT</t>
  </si>
  <si>
    <t>68840-WES</t>
  </si>
  <si>
    <t>92515-DEL</t>
  </si>
  <si>
    <t>22635-MAH</t>
  </si>
  <si>
    <t>47348-KAR</t>
  </si>
  <si>
    <t>28281-KAR</t>
  </si>
  <si>
    <t>33663-HAR</t>
  </si>
  <si>
    <t>88111-MAH</t>
  </si>
  <si>
    <t>42029-TAM</t>
  </si>
  <si>
    <t>52913-GUJ</t>
  </si>
  <si>
    <t>84284-BIH</t>
  </si>
  <si>
    <t>14244-MAD</t>
  </si>
  <si>
    <t>31937-TAM</t>
  </si>
  <si>
    <t>43444-KER</t>
  </si>
  <si>
    <t>24040-MAH</t>
  </si>
  <si>
    <t>92945-TEL</t>
  </si>
  <si>
    <t>12490-TEL</t>
  </si>
  <si>
    <t>65337-AND</t>
  </si>
  <si>
    <t>64294-AND</t>
  </si>
  <si>
    <t>63608-UTT</t>
  </si>
  <si>
    <t>79581-JAM</t>
  </si>
  <si>
    <t>54638-UTT</t>
  </si>
  <si>
    <t>54460-HAR</t>
  </si>
  <si>
    <t>57456-PUN</t>
  </si>
  <si>
    <t>76281-TAM</t>
  </si>
  <si>
    <t>24934-HAR</t>
  </si>
  <si>
    <t>98897-MAD</t>
  </si>
  <si>
    <t>97703-BIH</t>
  </si>
  <si>
    <t>64604-BIH</t>
  </si>
  <si>
    <t>34024-AND</t>
  </si>
  <si>
    <t>67856-AND</t>
  </si>
  <si>
    <t>18601-KAR</t>
  </si>
  <si>
    <t>44895-RAJ</t>
  </si>
  <si>
    <t>43803-TAM</t>
  </si>
  <si>
    <t>84616-GUJ</t>
  </si>
  <si>
    <t>13203-RAJ</t>
  </si>
  <si>
    <t>54123-KAR</t>
  </si>
  <si>
    <t>96107-KAR</t>
  </si>
  <si>
    <t>61036-KER</t>
  </si>
  <si>
    <t>54834-PUN</t>
  </si>
  <si>
    <t>49491-TEL</t>
  </si>
  <si>
    <t>12391-TEL</t>
  </si>
  <si>
    <t>54756-TEL</t>
  </si>
  <si>
    <t>95873-GUJ</t>
  </si>
  <si>
    <t>71752-TEL</t>
  </si>
  <si>
    <t>15692-UTT</t>
  </si>
  <si>
    <t>37245-MAD</t>
  </si>
  <si>
    <t>77494-KAR</t>
  </si>
  <si>
    <t>92685-UTT</t>
  </si>
  <si>
    <t>92742-RAJ</t>
  </si>
  <si>
    <t>37453-JAM</t>
  </si>
  <si>
    <t>88844-JAM</t>
  </si>
  <si>
    <t>24757-UTT</t>
  </si>
  <si>
    <t>97301-JAM</t>
  </si>
  <si>
    <t>84807-KAR</t>
  </si>
  <si>
    <t>98172-ASS</t>
  </si>
  <si>
    <t>16541-UTT</t>
  </si>
  <si>
    <t>56514-PUD</t>
  </si>
  <si>
    <t>28715-DEL</t>
  </si>
  <si>
    <t>51890-UTT</t>
  </si>
  <si>
    <t>62968-UTT</t>
  </si>
  <si>
    <t>91132-WES</t>
  </si>
  <si>
    <t>36440-JHA</t>
  </si>
  <si>
    <t>21343-MAD</t>
  </si>
  <si>
    <t>34961-AND</t>
  </si>
  <si>
    <t>86433-TAM</t>
  </si>
  <si>
    <t>53790-RAJ</t>
  </si>
  <si>
    <t>68826-MAH</t>
  </si>
  <si>
    <t>19088-JAM</t>
  </si>
  <si>
    <t>88459-UTT</t>
  </si>
  <si>
    <t>36017-TAM</t>
  </si>
  <si>
    <t>35520-ASS</t>
  </si>
  <si>
    <t>27065-TAM</t>
  </si>
  <si>
    <t>13664-TAM</t>
  </si>
  <si>
    <t>92306-JAM</t>
  </si>
  <si>
    <t>25438-MAH</t>
  </si>
  <si>
    <t>82637-DEL</t>
  </si>
  <si>
    <t>11241-MAD</t>
  </si>
  <si>
    <t>49995-TEL</t>
  </si>
  <si>
    <t>44010-BIH</t>
  </si>
  <si>
    <t>92276-MAD</t>
  </si>
  <si>
    <t>29121-KAR</t>
  </si>
  <si>
    <t>18280-DEL</t>
  </si>
  <si>
    <t>83610-BIH</t>
  </si>
  <si>
    <t>85218-GUJ</t>
  </si>
  <si>
    <t>64656-MAD</t>
  </si>
  <si>
    <t>65381-PUN</t>
  </si>
  <si>
    <t>21919-UTT</t>
  </si>
  <si>
    <t>51722-WES</t>
  </si>
  <si>
    <t>87463-TAM</t>
  </si>
  <si>
    <t>98404-AND</t>
  </si>
  <si>
    <t>74664-UTT</t>
  </si>
  <si>
    <t>58609-ASS</t>
  </si>
  <si>
    <t>37378-KER</t>
  </si>
  <si>
    <t>93501-MAH</t>
  </si>
  <si>
    <t>61080-RAJ</t>
  </si>
  <si>
    <t>32563-KAR</t>
  </si>
  <si>
    <t>57673-ODI</t>
  </si>
  <si>
    <t>85356-KAR</t>
  </si>
  <si>
    <t>33651-KAR</t>
  </si>
  <si>
    <t>36284-ODI</t>
  </si>
  <si>
    <t>82141-UTT</t>
  </si>
  <si>
    <t>46378-MAH</t>
  </si>
  <si>
    <t>96954-BIH</t>
  </si>
  <si>
    <t>57496-TEL</t>
  </si>
  <si>
    <t>92334-BIH</t>
  </si>
  <si>
    <t>39812-PUN</t>
  </si>
  <si>
    <t>39834-AND</t>
  </si>
  <si>
    <t>41630-WES</t>
  </si>
  <si>
    <t>93845-MAH</t>
  </si>
  <si>
    <t>75124-MAH</t>
  </si>
  <si>
    <t>44202-TEL</t>
  </si>
  <si>
    <t>16560-MAH</t>
  </si>
  <si>
    <t>69470-PUN</t>
  </si>
  <si>
    <t>22456-WES</t>
  </si>
  <si>
    <t>89699-MAD</t>
  </si>
  <si>
    <t>43085-UTT</t>
  </si>
  <si>
    <t>48026-WES</t>
  </si>
  <si>
    <t>28602-UTT</t>
  </si>
  <si>
    <t>87814-PUN</t>
  </si>
  <si>
    <t>32380-PUD</t>
  </si>
  <si>
    <t>17357-UTT</t>
  </si>
  <si>
    <t>78753-JAM</t>
  </si>
  <si>
    <t>38364-TEL</t>
  </si>
  <si>
    <t>76322-GUJ</t>
  </si>
  <si>
    <t>94918-MAD</t>
  </si>
  <si>
    <t>84524-TEL</t>
  </si>
  <si>
    <t>32419-DEL</t>
  </si>
  <si>
    <t>29866-ASS</t>
  </si>
  <si>
    <t>59239-AND</t>
  </si>
  <si>
    <t>34103-ODI</t>
  </si>
  <si>
    <t>57276-ASS</t>
  </si>
  <si>
    <t>46363-GUJ</t>
  </si>
  <si>
    <t>79020-KAR</t>
  </si>
  <si>
    <t>26757-KAR</t>
  </si>
  <si>
    <t>99241-HAR</t>
  </si>
  <si>
    <t>71224-GUJ</t>
  </si>
  <si>
    <t>69210-BIH</t>
  </si>
  <si>
    <t>84588-UTT</t>
  </si>
  <si>
    <t>19496-MAD</t>
  </si>
  <si>
    <t>62910-ASS</t>
  </si>
  <si>
    <t>58841-KAR</t>
  </si>
  <si>
    <t>45727-TEL</t>
  </si>
  <si>
    <t>74078-GUJ</t>
  </si>
  <si>
    <t>96108-MAD</t>
  </si>
  <si>
    <t>81157-AND</t>
  </si>
  <si>
    <t>35653-AND</t>
  </si>
  <si>
    <t>78100-KAR</t>
  </si>
  <si>
    <t>17154-HAR</t>
  </si>
  <si>
    <t>11751-UTT</t>
  </si>
  <si>
    <t>19837-TAM</t>
  </si>
  <si>
    <t>19475-PUN</t>
  </si>
  <si>
    <t>11987-PUN</t>
  </si>
  <si>
    <t>59818-TEL</t>
  </si>
  <si>
    <t>92566-WES</t>
  </si>
  <si>
    <t>19376-TAM</t>
  </si>
  <si>
    <t>46653-PUN</t>
  </si>
  <si>
    <t>27132-KAR</t>
  </si>
  <si>
    <t>33747-UTT</t>
  </si>
  <si>
    <t>99585-JAM</t>
  </si>
  <si>
    <t>57010-WES</t>
  </si>
  <si>
    <t>62238-KER</t>
  </si>
  <si>
    <t>13666-UTT</t>
  </si>
  <si>
    <t>95794-RAJ</t>
  </si>
  <si>
    <t>73410-ASS</t>
  </si>
  <si>
    <t>46082-KAR</t>
  </si>
  <si>
    <t>26458-TEL</t>
  </si>
  <si>
    <t>91868-AND</t>
  </si>
  <si>
    <t>83526-AND</t>
  </si>
  <si>
    <t>38895-TEL</t>
  </si>
  <si>
    <t>48307-WES</t>
  </si>
  <si>
    <t>12836-JHA</t>
  </si>
  <si>
    <t>62375-JAM</t>
  </si>
  <si>
    <t>57200-UTT</t>
  </si>
  <si>
    <t>26294-TEL</t>
  </si>
  <si>
    <t>64847-TAM</t>
  </si>
  <si>
    <t>95315-RAJ</t>
  </si>
  <si>
    <t>13072-TAM</t>
  </si>
  <si>
    <t>23255-KAR</t>
  </si>
  <si>
    <t>54972-HAR</t>
  </si>
  <si>
    <t>76490-BIH</t>
  </si>
  <si>
    <t>37470-TEL</t>
  </si>
  <si>
    <t>47093-BIH</t>
  </si>
  <si>
    <t>77078-ASS</t>
  </si>
  <si>
    <t>69814-TAM</t>
  </si>
  <si>
    <t>18986-ODI</t>
  </si>
  <si>
    <t>26412-ASS</t>
  </si>
  <si>
    <t>64501-KAR</t>
  </si>
  <si>
    <t>29541-KAR</t>
  </si>
  <si>
    <t>38365-KAR</t>
  </si>
  <si>
    <t>27775-GUJ</t>
  </si>
  <si>
    <t>88255-MAH</t>
  </si>
  <si>
    <t>23811-ASS</t>
  </si>
  <si>
    <t>47046-UTT</t>
  </si>
  <si>
    <t>97997-KAR</t>
  </si>
  <si>
    <t>96928-TEL</t>
  </si>
  <si>
    <t>24902-MAH</t>
  </si>
  <si>
    <t>14698-PUN</t>
  </si>
  <si>
    <t>86783-TEL</t>
  </si>
  <si>
    <t>48559-UTT</t>
  </si>
  <si>
    <t>86891-GUJ</t>
  </si>
  <si>
    <t>58748-KER</t>
  </si>
  <si>
    <t>48722-AND</t>
  </si>
  <si>
    <t>34101-TAM</t>
  </si>
  <si>
    <t>28751-WES</t>
  </si>
  <si>
    <t>63464-AND</t>
  </si>
  <si>
    <t>46577-MAH</t>
  </si>
  <si>
    <t>42571-JAM</t>
  </si>
  <si>
    <t>45084-JAM</t>
  </si>
  <si>
    <t>92134-BIH</t>
  </si>
  <si>
    <t>48037-TAM</t>
  </si>
  <si>
    <t>91967-CHH</t>
  </si>
  <si>
    <t>44056-AND</t>
  </si>
  <si>
    <t>41417-MAH</t>
  </si>
  <si>
    <t>85284-KAR</t>
  </si>
  <si>
    <t>68560-ASS</t>
  </si>
  <si>
    <t>95019-TEL</t>
  </si>
  <si>
    <t>87869-PUN</t>
  </si>
  <si>
    <t>59386-AND</t>
  </si>
  <si>
    <t>26977-UTT</t>
  </si>
  <si>
    <t>11472-PUN</t>
  </si>
  <si>
    <t>82895-UTT</t>
  </si>
  <si>
    <t>93408-TAM</t>
  </si>
  <si>
    <t>64910-ODI</t>
  </si>
  <si>
    <t>48051-GUJ</t>
  </si>
  <si>
    <t>64636-KAR</t>
  </si>
  <si>
    <t>75616-MAH</t>
  </si>
  <si>
    <t>89585-MAH</t>
  </si>
  <si>
    <t>81316-WES</t>
  </si>
  <si>
    <t>19811-MAH</t>
  </si>
  <si>
    <t>41061-JAM</t>
  </si>
  <si>
    <t>45877-TAM</t>
  </si>
  <si>
    <t>44927-RAJ</t>
  </si>
  <si>
    <t>92216-UTT</t>
  </si>
  <si>
    <t>82473-AND</t>
  </si>
  <si>
    <t>26308-MAH</t>
  </si>
  <si>
    <t>86202-RAJ</t>
  </si>
  <si>
    <t>16782-CHH</t>
  </si>
  <si>
    <t>57338-TAM</t>
  </si>
  <si>
    <t>62961-TEL</t>
  </si>
  <si>
    <t>11802-TAM</t>
  </si>
  <si>
    <t>72817-AND</t>
  </si>
  <si>
    <t>72375-TEL</t>
  </si>
  <si>
    <t>89512-JAM</t>
  </si>
  <si>
    <t>27553-UTT</t>
  </si>
  <si>
    <t>23436-TEL</t>
  </si>
  <si>
    <t>33318-JAM</t>
  </si>
  <si>
    <t>93000-MAD</t>
  </si>
  <si>
    <t>77462-KAR</t>
  </si>
  <si>
    <t>98771-KER</t>
  </si>
  <si>
    <t>66408-ASS</t>
  </si>
  <si>
    <t>49591-MAD</t>
  </si>
  <si>
    <t>63913-GUJ</t>
  </si>
  <si>
    <t>76925-ASS</t>
  </si>
  <si>
    <t>67218-HAR</t>
  </si>
  <si>
    <t>51582-AND</t>
  </si>
  <si>
    <t>49243-PUN</t>
  </si>
  <si>
    <t>89862-TAM</t>
  </si>
  <si>
    <t>83234-HAR</t>
  </si>
  <si>
    <t>39934-WES</t>
  </si>
  <si>
    <t>87024-WES</t>
  </si>
  <si>
    <t>31144-GUJ</t>
  </si>
  <si>
    <t>27791-BIH</t>
  </si>
  <si>
    <t>28167-UTT</t>
  </si>
  <si>
    <t>58383-AND</t>
  </si>
  <si>
    <t>12590-UTT</t>
  </si>
  <si>
    <t>92871-JHA</t>
  </si>
  <si>
    <t>99547-KAR</t>
  </si>
  <si>
    <t>91678-KAR</t>
  </si>
  <si>
    <t>27906-UTT</t>
  </si>
  <si>
    <t>57677-GUJ</t>
  </si>
  <si>
    <t>83196-UTT</t>
  </si>
  <si>
    <t>22443-UTT</t>
  </si>
  <si>
    <t>49885-MAH</t>
  </si>
  <si>
    <t>78124-WES</t>
  </si>
  <si>
    <t>54031-MAH</t>
  </si>
  <si>
    <t>29868-RAJ</t>
  </si>
  <si>
    <t>36549-UTT</t>
  </si>
  <si>
    <t>85148-TEL</t>
  </si>
  <si>
    <t>65254-JAM</t>
  </si>
  <si>
    <t>84340-UTT</t>
  </si>
  <si>
    <t>35322-MAH</t>
  </si>
  <si>
    <t>63512-TAM</t>
  </si>
  <si>
    <t>74683-TEL</t>
  </si>
  <si>
    <t>16245-KAR</t>
  </si>
  <si>
    <t>55106-ASS</t>
  </si>
  <si>
    <t>52731-TAM</t>
  </si>
  <si>
    <t>28333-CHH</t>
  </si>
  <si>
    <t>95735-PUN</t>
  </si>
  <si>
    <t>75387-TAM</t>
  </si>
  <si>
    <t>81612-UTT</t>
  </si>
  <si>
    <t>49597-KAR</t>
  </si>
  <si>
    <t>43254-HAR</t>
  </si>
  <si>
    <t>27948-CHH</t>
  </si>
  <si>
    <t>27001-KER</t>
  </si>
  <si>
    <t>75280-BIH</t>
  </si>
  <si>
    <t>52439-GUJ</t>
  </si>
  <si>
    <t>63499-AND</t>
  </si>
  <si>
    <t>19165-BIH</t>
  </si>
  <si>
    <t>48155-KAR</t>
  </si>
  <si>
    <t>83245-ASS</t>
  </si>
  <si>
    <t>18478-PUN</t>
  </si>
  <si>
    <t>66609-RAJ</t>
  </si>
  <si>
    <t>58929-RAJ</t>
  </si>
  <si>
    <t>72961-TEL</t>
  </si>
  <si>
    <t>53414-MAH</t>
  </si>
  <si>
    <t>35401-UTT</t>
  </si>
  <si>
    <t>62467-ODI</t>
  </si>
  <si>
    <t>55786-HAR</t>
  </si>
  <si>
    <t>36228-TAM</t>
  </si>
  <si>
    <t>78016-TAM</t>
  </si>
  <si>
    <t>76622-RAJ</t>
  </si>
  <si>
    <t>83553-GUJ</t>
  </si>
  <si>
    <t>33799-CHH</t>
  </si>
  <si>
    <t>79957-TAM</t>
  </si>
  <si>
    <t>74529-AND</t>
  </si>
  <si>
    <t>17584-MAH</t>
  </si>
  <si>
    <t>52279-TAM</t>
  </si>
  <si>
    <t>24189-BIH</t>
  </si>
  <si>
    <t>37251-AND</t>
  </si>
  <si>
    <t>46214-JAM</t>
  </si>
  <si>
    <t>83658-RAJ</t>
  </si>
  <si>
    <t>75143-JAM</t>
  </si>
  <si>
    <t>73155-ASS</t>
  </si>
  <si>
    <t>82486-JHA</t>
  </si>
  <si>
    <t>64535-TAM</t>
  </si>
  <si>
    <t>61904-KER</t>
  </si>
  <si>
    <t>99942-TEL</t>
  </si>
  <si>
    <t>69540-UTT</t>
  </si>
  <si>
    <t>82990-RAJ</t>
  </si>
  <si>
    <t>59647-MAH</t>
  </si>
  <si>
    <t>32561-KAR</t>
  </si>
  <si>
    <t>61760-TAM</t>
  </si>
  <si>
    <t>46143-JHA</t>
  </si>
  <si>
    <t>65958-MAH</t>
  </si>
  <si>
    <t>55786-PUN</t>
  </si>
  <si>
    <t>42002-GUJ</t>
  </si>
  <si>
    <t>29539-HAR</t>
  </si>
  <si>
    <t>97263-UTT</t>
  </si>
  <si>
    <t>74879-UTT</t>
  </si>
  <si>
    <t>44439-WES</t>
  </si>
  <si>
    <t>21857-BIH</t>
  </si>
  <si>
    <t>89049-PUN</t>
  </si>
  <si>
    <t>75261-UTT</t>
  </si>
  <si>
    <t>42333-UTT</t>
  </si>
  <si>
    <t>14390-UTT</t>
  </si>
  <si>
    <t>78645-UTT</t>
  </si>
  <si>
    <t>49859-UTT</t>
  </si>
  <si>
    <t>46004-TAM</t>
  </si>
  <si>
    <t>21013-JAM</t>
  </si>
  <si>
    <t>51740-TAM</t>
  </si>
  <si>
    <t>82482-MAD</t>
  </si>
  <si>
    <t>43735-TAM</t>
  </si>
  <si>
    <t>19592-UTT</t>
  </si>
  <si>
    <t>55235-KAR</t>
  </si>
  <si>
    <t>45672-TAM</t>
  </si>
  <si>
    <t>43324-KAR</t>
  </si>
  <si>
    <t>43271-DEL</t>
  </si>
  <si>
    <t>98542-ASS</t>
  </si>
  <si>
    <t>61061-TAM</t>
  </si>
  <si>
    <t>39308-MAD</t>
  </si>
  <si>
    <t>44732-AND</t>
  </si>
  <si>
    <t>42421-KER</t>
  </si>
  <si>
    <t>76618-RAJ</t>
  </si>
  <si>
    <t>58967-TEL</t>
  </si>
  <si>
    <t>85949-TAM</t>
  </si>
  <si>
    <t>26896-KAR</t>
  </si>
  <si>
    <t>85732-MAD</t>
  </si>
  <si>
    <t>38303-UTT</t>
  </si>
  <si>
    <t>14676-TAM</t>
  </si>
  <si>
    <t>63513-TEL</t>
  </si>
  <si>
    <t>89517-MAH</t>
  </si>
  <si>
    <t>24793-GUJ</t>
  </si>
  <si>
    <t>34005-UTT</t>
  </si>
  <si>
    <t>57724-MAH</t>
  </si>
  <si>
    <t>19139-UTT</t>
  </si>
  <si>
    <t>84840-BIH</t>
  </si>
  <si>
    <t>64773-DEL</t>
  </si>
  <si>
    <t>19541-ODI</t>
  </si>
  <si>
    <t>91998-KER</t>
  </si>
  <si>
    <t>85690-HAR</t>
  </si>
  <si>
    <t>63464-ODI</t>
  </si>
  <si>
    <t>66722-HAR</t>
  </si>
  <si>
    <t>34924-HAR</t>
  </si>
  <si>
    <t>36501-TAM</t>
  </si>
  <si>
    <t>78790-WES</t>
  </si>
  <si>
    <t>42682-MAH</t>
  </si>
  <si>
    <t>79777-MAH</t>
  </si>
  <si>
    <t>39191-UTT</t>
  </si>
  <si>
    <t>52408-WES</t>
  </si>
  <si>
    <t>59190-MAD</t>
  </si>
  <si>
    <t>53018-JAM</t>
  </si>
  <si>
    <t>49959-HAR</t>
  </si>
  <si>
    <t>98168-AND</t>
  </si>
  <si>
    <t>22829-TAM</t>
  </si>
  <si>
    <t>95822-AND</t>
  </si>
  <si>
    <t>96552-PUN</t>
  </si>
  <si>
    <t>99387-DEL</t>
  </si>
  <si>
    <t>12118-TAM</t>
  </si>
  <si>
    <t>37551-HAR</t>
  </si>
  <si>
    <t>71972-KER</t>
  </si>
  <si>
    <t>65877-BIH</t>
  </si>
  <si>
    <t>94173-JAM</t>
  </si>
  <si>
    <t>99306-MAH</t>
  </si>
  <si>
    <t>35527-JAM</t>
  </si>
  <si>
    <t>97828-MAH</t>
  </si>
  <si>
    <t>78010-DEL</t>
  </si>
  <si>
    <t>12528-JAM</t>
  </si>
  <si>
    <t>18813-BIH</t>
  </si>
  <si>
    <t>33099-TEL</t>
  </si>
  <si>
    <t>82499-ASS</t>
  </si>
  <si>
    <t>85444-KAR</t>
  </si>
  <si>
    <t>46001-JAM</t>
  </si>
  <si>
    <t>19522-RAJ</t>
  </si>
  <si>
    <t>29796-JAM</t>
  </si>
  <si>
    <t>42804-AND</t>
  </si>
  <si>
    <t>31733-TAM</t>
  </si>
  <si>
    <t>44561-MAD</t>
  </si>
  <si>
    <t>61933-WES</t>
  </si>
  <si>
    <t>34212-MAH</t>
  </si>
  <si>
    <t>86947-WES</t>
  </si>
  <si>
    <t>54515-MAD</t>
  </si>
  <si>
    <t>24606-KER</t>
  </si>
  <si>
    <t>86649-BIH</t>
  </si>
  <si>
    <t>46946-UTT</t>
  </si>
  <si>
    <t>15583-KER</t>
  </si>
  <si>
    <t>25837-JAM</t>
  </si>
  <si>
    <t>44580-MAH</t>
  </si>
  <si>
    <t>24632-TAM</t>
  </si>
  <si>
    <t>41942-GUJ</t>
  </si>
  <si>
    <t>75543-KAR</t>
  </si>
  <si>
    <t>43660-PUN</t>
  </si>
  <si>
    <t>18308-MAH</t>
  </si>
  <si>
    <t>72918-JHA</t>
  </si>
  <si>
    <t>14658-RAJ</t>
  </si>
  <si>
    <t>22189-UTT</t>
  </si>
  <si>
    <t>54564-AND</t>
  </si>
  <si>
    <t>81727-TAM</t>
  </si>
  <si>
    <t>57784-UTT</t>
  </si>
  <si>
    <t>22203-MAD</t>
  </si>
  <si>
    <t>84720-GUJ</t>
  </si>
  <si>
    <t>47359-UTT</t>
  </si>
  <si>
    <t>75356-TEL</t>
  </si>
  <si>
    <t>77508-PUN</t>
  </si>
  <si>
    <t>74427-DEL</t>
  </si>
  <si>
    <t>32943-RAJ</t>
  </si>
  <si>
    <t>11540-DEL</t>
  </si>
  <si>
    <t>49569-PUN</t>
  </si>
  <si>
    <t>46712-WES</t>
  </si>
  <si>
    <t>98468-AND</t>
  </si>
  <si>
    <t>32770-RAJ</t>
  </si>
  <si>
    <t>63217-PUN</t>
  </si>
  <si>
    <t>87373-UTT</t>
  </si>
  <si>
    <t>68484-WES</t>
  </si>
  <si>
    <t>42502-MAD</t>
  </si>
  <si>
    <t>34220-BIH</t>
  </si>
  <si>
    <t>66623-JAM</t>
  </si>
  <si>
    <t>37997-TEL</t>
  </si>
  <si>
    <t>24935-WES</t>
  </si>
  <si>
    <t>96907-UTT</t>
  </si>
  <si>
    <t>33788-PUD</t>
  </si>
  <si>
    <t>57497-TEL</t>
  </si>
  <si>
    <t>19572-MAH</t>
  </si>
  <si>
    <t>19795-MAH</t>
  </si>
  <si>
    <t>33345-WES</t>
  </si>
  <si>
    <t>38779-HAR</t>
  </si>
  <si>
    <t>88938-UTT</t>
  </si>
  <si>
    <t>22354-PUN</t>
  </si>
  <si>
    <t>39623-HAR</t>
  </si>
  <si>
    <t>53186-HAR</t>
  </si>
  <si>
    <t>78270-TAM</t>
  </si>
  <si>
    <t>35011-MAH</t>
  </si>
  <si>
    <t>63477-AND</t>
  </si>
  <si>
    <t>44687-MAD</t>
  </si>
  <si>
    <t>42588-KAR</t>
  </si>
  <si>
    <t>82010-WES</t>
  </si>
  <si>
    <t>88514-AND</t>
  </si>
  <si>
    <t>46865-PUN</t>
  </si>
  <si>
    <t>23184-GUJ</t>
  </si>
  <si>
    <t>98764-KER</t>
  </si>
  <si>
    <t>61611-DEL</t>
  </si>
  <si>
    <t>45174-JAM</t>
  </si>
  <si>
    <t>47929-AND</t>
  </si>
  <si>
    <t>63182-TEL</t>
  </si>
  <si>
    <t>96201-TAM</t>
  </si>
  <si>
    <t>35237-MAH</t>
  </si>
  <si>
    <t>45832-TAM</t>
  </si>
  <si>
    <t>99488-KAR</t>
  </si>
  <si>
    <t>22160-TEL</t>
  </si>
  <si>
    <t>73484-MAD</t>
  </si>
  <si>
    <t>64740-JHA</t>
  </si>
  <si>
    <t>89217-ODI</t>
  </si>
  <si>
    <t>99304-KER</t>
  </si>
  <si>
    <t>29628-KAR</t>
  </si>
  <si>
    <t>64494-TAM</t>
  </si>
  <si>
    <t>92605-PUN</t>
  </si>
  <si>
    <t>61585-TEL</t>
  </si>
  <si>
    <t>19039-TEL</t>
  </si>
  <si>
    <t>82364-PUN</t>
  </si>
  <si>
    <t>82324-KAR</t>
  </si>
  <si>
    <t>82392-UTT</t>
  </si>
  <si>
    <t>55374-UTT</t>
  </si>
  <si>
    <t>73617-MAD</t>
  </si>
  <si>
    <t>71936-JHA</t>
  </si>
  <si>
    <t>66654-AND</t>
  </si>
  <si>
    <t>55433-TAM</t>
  </si>
  <si>
    <t>31894-KAR</t>
  </si>
  <si>
    <t>11647-GUJ</t>
  </si>
  <si>
    <t>83335-HAR</t>
  </si>
  <si>
    <t>67521-WES</t>
  </si>
  <si>
    <t>97768-PUN</t>
  </si>
  <si>
    <t>73936-WES</t>
  </si>
  <si>
    <t>69976-KAR</t>
  </si>
  <si>
    <t>59959-KAR</t>
  </si>
  <si>
    <t>26453-TAM</t>
  </si>
  <si>
    <t>81862-WES</t>
  </si>
  <si>
    <t>55735-PUN</t>
  </si>
  <si>
    <t>25492-UTT</t>
  </si>
  <si>
    <t>91745-UTT</t>
  </si>
  <si>
    <t>46752-UTT</t>
  </si>
  <si>
    <t>15687-TAM</t>
  </si>
  <si>
    <t>73547-KAR</t>
  </si>
  <si>
    <t>27131-TAM</t>
  </si>
  <si>
    <t>37148-BIH</t>
  </si>
  <si>
    <t>83187-UTT</t>
  </si>
  <si>
    <t>48094-MAH</t>
  </si>
  <si>
    <t>56185-HAR</t>
  </si>
  <si>
    <t>63129-PUN</t>
  </si>
  <si>
    <t>35248-KAR</t>
  </si>
  <si>
    <t>66553-TAM</t>
  </si>
  <si>
    <t>98120-TAM</t>
  </si>
  <si>
    <t>32855-RAJ</t>
  </si>
  <si>
    <t>62656-MAH</t>
  </si>
  <si>
    <t>28713-MAD</t>
  </si>
  <si>
    <t>95624-KAR</t>
  </si>
  <si>
    <t>22249-UTT</t>
  </si>
  <si>
    <t>43358-KAR</t>
  </si>
  <si>
    <t>26478-KAR</t>
  </si>
  <si>
    <t>28341-HAR</t>
  </si>
  <si>
    <t>12469-AND</t>
  </si>
  <si>
    <t>11272-UTT</t>
  </si>
  <si>
    <t>12657-JAM</t>
  </si>
  <si>
    <t>47305-MAD</t>
  </si>
  <si>
    <t>43430-WES</t>
  </si>
  <si>
    <t>57102-JAM</t>
  </si>
  <si>
    <t>93540-MAH</t>
  </si>
  <si>
    <t>28003-TAM</t>
  </si>
  <si>
    <t>73722-TAM</t>
  </si>
  <si>
    <t>29786-WES</t>
  </si>
  <si>
    <t>24566-AND</t>
  </si>
  <si>
    <t>53586-HAR</t>
  </si>
  <si>
    <t>88632-TAM</t>
  </si>
  <si>
    <t>49488-UTT</t>
  </si>
  <si>
    <t>79494-MAH</t>
  </si>
  <si>
    <t>87423-WES</t>
  </si>
  <si>
    <t>33702-MAH</t>
  </si>
  <si>
    <t>72431-UTT</t>
  </si>
  <si>
    <t>47952-JHA</t>
  </si>
  <si>
    <t>89718-MAH</t>
  </si>
  <si>
    <t>29743-GUJ</t>
  </si>
  <si>
    <t>81845-AND</t>
  </si>
  <si>
    <t>46355-TAM</t>
  </si>
  <si>
    <t>32353-UTT</t>
  </si>
  <si>
    <t>78060-UTT</t>
  </si>
  <si>
    <t>13096-AND</t>
  </si>
  <si>
    <t>97620-WES</t>
  </si>
  <si>
    <t>47895-TAM</t>
  </si>
  <si>
    <t>93888-KAR</t>
  </si>
  <si>
    <t>91755-HAR</t>
  </si>
  <si>
    <t>77562-KAR</t>
  </si>
  <si>
    <t>94874-MAH</t>
  </si>
  <si>
    <t>89636-KAR</t>
  </si>
  <si>
    <t>77137-MAH</t>
  </si>
  <si>
    <t>85255-PUN</t>
  </si>
  <si>
    <t>63913-JHA</t>
  </si>
  <si>
    <t>64258-GUJ</t>
  </si>
  <si>
    <t>44453-WES</t>
  </si>
  <si>
    <t>77745-KAR</t>
  </si>
  <si>
    <t>77708-PUN</t>
  </si>
  <si>
    <t>71397-DEL</t>
  </si>
  <si>
    <t>57780-BIH</t>
  </si>
  <si>
    <t>15512-PUN</t>
  </si>
  <si>
    <t>55767-RAJ</t>
  </si>
  <si>
    <t>35075-PUN</t>
  </si>
  <si>
    <t>37014-BIH</t>
  </si>
  <si>
    <t>59701-MAH</t>
  </si>
  <si>
    <t>39718-JAM</t>
  </si>
  <si>
    <t>23230-MAH</t>
  </si>
  <si>
    <t>13380-JAM</t>
  </si>
  <si>
    <t>64131-MAH</t>
  </si>
  <si>
    <t>17002-UTT</t>
  </si>
  <si>
    <t>79251-UTT</t>
  </si>
  <si>
    <t>83664-TAM</t>
  </si>
  <si>
    <t>52785-HAR</t>
  </si>
  <si>
    <t>36500-WES</t>
  </si>
  <si>
    <t>61474-TEL</t>
  </si>
  <si>
    <t>63434-BIH</t>
  </si>
  <si>
    <t>63883-KAR</t>
  </si>
  <si>
    <t>19041-AND</t>
  </si>
  <si>
    <t>37660-WES</t>
  </si>
  <si>
    <t>25869-BIH</t>
  </si>
  <si>
    <t>13632-GUJ</t>
  </si>
  <si>
    <t>47565-JAM</t>
  </si>
  <si>
    <t>39946-TEL</t>
  </si>
  <si>
    <t>23743-AND</t>
  </si>
  <si>
    <t>23587-JHA</t>
  </si>
  <si>
    <t>53373-BIH</t>
  </si>
  <si>
    <t>72161-AND</t>
  </si>
  <si>
    <t>41510-TAM</t>
  </si>
  <si>
    <t>99884-WES</t>
  </si>
  <si>
    <t>74378-KAR</t>
  </si>
  <si>
    <t>81081-AND</t>
  </si>
  <si>
    <t>69302-AND</t>
  </si>
  <si>
    <t>75732-HAR</t>
  </si>
  <si>
    <t>38256-ODI</t>
  </si>
  <si>
    <t>24768-UTT</t>
  </si>
  <si>
    <t>86894-KAR</t>
  </si>
  <si>
    <t>98329-TEL</t>
  </si>
  <si>
    <t>35753-BIH</t>
  </si>
  <si>
    <t>41120-BIH</t>
  </si>
  <si>
    <t>64694-DEL</t>
  </si>
  <si>
    <t>41056-HAR</t>
  </si>
  <si>
    <t>76357-PUN</t>
  </si>
  <si>
    <t>12699-TEL</t>
  </si>
  <si>
    <t>99351-GUJ</t>
  </si>
  <si>
    <t>97144-KAR</t>
  </si>
  <si>
    <t>73718-RAJ</t>
  </si>
  <si>
    <t>18730-KAR</t>
  </si>
  <si>
    <t>25282-RAJ</t>
  </si>
  <si>
    <t>23605-MAH</t>
  </si>
  <si>
    <t>35047-KAR</t>
  </si>
  <si>
    <t>41330-AND</t>
  </si>
  <si>
    <t>25871-GUJ</t>
  </si>
  <si>
    <t>63076-KAR</t>
  </si>
  <si>
    <t>71906-KAR</t>
  </si>
  <si>
    <t>12739-HAR</t>
  </si>
  <si>
    <t>31735-HAR</t>
  </si>
  <si>
    <t>94910-GUJ</t>
  </si>
  <si>
    <t>14808-AND</t>
  </si>
  <si>
    <t>12437-TAM</t>
  </si>
  <si>
    <t>61598-ASS</t>
  </si>
  <si>
    <t>49244-HAR</t>
  </si>
  <si>
    <t>31957-RAJ</t>
  </si>
  <si>
    <t>73142-RAJ</t>
  </si>
  <si>
    <t>94478-MAH</t>
  </si>
  <si>
    <t>31805-ASS</t>
  </si>
  <si>
    <t>98630-TAM</t>
  </si>
  <si>
    <t>31599-RAJ</t>
  </si>
  <si>
    <t>19665-GUJ</t>
  </si>
  <si>
    <t>82481-TAM</t>
  </si>
  <si>
    <t>73829-DEL</t>
  </si>
  <si>
    <t>46734-RAJ</t>
  </si>
  <si>
    <t>22765-MAH</t>
  </si>
  <si>
    <t>61215-AND</t>
  </si>
  <si>
    <t>29952-UTT</t>
  </si>
  <si>
    <t>38927-UTT</t>
  </si>
  <si>
    <t>61282-AND</t>
  </si>
  <si>
    <t>86841-TAM</t>
  </si>
  <si>
    <t>12929-MAH</t>
  </si>
  <si>
    <t>84506-GUJ</t>
  </si>
  <si>
    <t>76949-KAR</t>
  </si>
  <si>
    <t>94131-AND</t>
  </si>
  <si>
    <t>55556-TAM</t>
  </si>
  <si>
    <t>42811-PUN</t>
  </si>
  <si>
    <t>95174-GUJ</t>
  </si>
  <si>
    <t>69918-UTT</t>
  </si>
  <si>
    <t>25547-MAH</t>
  </si>
  <si>
    <t>79608-GUJ</t>
  </si>
  <si>
    <t>59003-HAR</t>
  </si>
  <si>
    <t>73860-TEL</t>
  </si>
  <si>
    <t>38918-MAH</t>
  </si>
  <si>
    <t>87939-PUN</t>
  </si>
  <si>
    <t>69381-KER</t>
  </si>
  <si>
    <t>39946-ASS</t>
  </si>
  <si>
    <t>65574-MAH</t>
  </si>
  <si>
    <t>68268-KAR</t>
  </si>
  <si>
    <t>62686-HAR</t>
  </si>
  <si>
    <t>18103-KAR</t>
  </si>
  <si>
    <t>99831-JAM</t>
  </si>
  <si>
    <t>56667-PUN</t>
  </si>
  <si>
    <t>93521-MAH</t>
  </si>
  <si>
    <t>53050-MAH</t>
  </si>
  <si>
    <t>62597-UTT</t>
  </si>
  <si>
    <t>56460-MAH</t>
  </si>
  <si>
    <t>94305-KAR</t>
  </si>
  <si>
    <t>87849-AND</t>
  </si>
  <si>
    <t>56124-WES</t>
  </si>
  <si>
    <t>91425-TEL</t>
  </si>
  <si>
    <t>93296-UTT</t>
  </si>
  <si>
    <t>17908-RAJ</t>
  </si>
  <si>
    <t>83253-KER</t>
  </si>
  <si>
    <t>13036-KAR</t>
  </si>
  <si>
    <t>66668-KAR</t>
  </si>
  <si>
    <t>41150-UTT</t>
  </si>
  <si>
    <t>31401-RAJ</t>
  </si>
  <si>
    <t>15591-KAR</t>
  </si>
  <si>
    <t>56709-AND</t>
  </si>
  <si>
    <t>13823-KAR</t>
  </si>
  <si>
    <t>89673-KAR</t>
  </si>
  <si>
    <t>45810-TAM</t>
  </si>
  <si>
    <t>47029-ODI</t>
  </si>
  <si>
    <t>65366-MAH</t>
  </si>
  <si>
    <t>84199-MAH</t>
  </si>
  <si>
    <t>12378-KAR</t>
  </si>
  <si>
    <t>73877-TEL</t>
  </si>
  <si>
    <t>52389-TAM</t>
  </si>
  <si>
    <t>63196-TEL</t>
  </si>
  <si>
    <t>78945-AND</t>
  </si>
  <si>
    <t>98334-MAD</t>
  </si>
  <si>
    <t>68877-PUD</t>
  </si>
  <si>
    <t>87515-TAM</t>
  </si>
  <si>
    <t>73366-ASS</t>
  </si>
  <si>
    <t>91813-KER</t>
  </si>
  <si>
    <t>65827-MAD</t>
  </si>
  <si>
    <t>94316-BIH</t>
  </si>
  <si>
    <t>29235-KAR</t>
  </si>
  <si>
    <t>57049-AND</t>
  </si>
  <si>
    <t>51370-MAH</t>
  </si>
  <si>
    <t>57809-JAM</t>
  </si>
  <si>
    <t>58904-TAM</t>
  </si>
  <si>
    <t>11878-RAJ</t>
  </si>
  <si>
    <t>25962-TEL</t>
  </si>
  <si>
    <t>43073-UTT</t>
  </si>
  <si>
    <t>42496-HAR</t>
  </si>
  <si>
    <t>14570-HAR</t>
  </si>
  <si>
    <t>19943-ASS</t>
  </si>
  <si>
    <t>58113-TAM</t>
  </si>
  <si>
    <t>25421-PUD</t>
  </si>
  <si>
    <t>57368-KER</t>
  </si>
  <si>
    <t>31340-PUD</t>
  </si>
  <si>
    <t>53266-TAM</t>
  </si>
  <si>
    <t>92863-KER</t>
  </si>
  <si>
    <t>84987-BIH</t>
  </si>
  <si>
    <t>48517-RAJ</t>
  </si>
  <si>
    <t>65524-BIH</t>
  </si>
  <si>
    <t>95063-UTT</t>
  </si>
  <si>
    <t>34320-JAM</t>
  </si>
  <si>
    <t>52033-MAD</t>
  </si>
  <si>
    <t>85695-WES</t>
  </si>
  <si>
    <t>52365-TAM</t>
  </si>
  <si>
    <t>29809-WES</t>
  </si>
  <si>
    <t>47737-UTT</t>
  </si>
  <si>
    <t>96991-UTT</t>
  </si>
  <si>
    <t>25507-MAD</t>
  </si>
  <si>
    <t>28998-GUJ</t>
  </si>
  <si>
    <t>32103-GUJ</t>
  </si>
  <si>
    <t>63192-MAH</t>
  </si>
  <si>
    <t>41331-UTT</t>
  </si>
  <si>
    <t>11450-HAR</t>
  </si>
  <si>
    <t>81889-TAM</t>
  </si>
  <si>
    <t>93633-RAJ</t>
  </si>
  <si>
    <t>62959-PUN</t>
  </si>
  <si>
    <t>24696-BIH</t>
  </si>
  <si>
    <t>14706-TAM</t>
  </si>
  <si>
    <t>17570-GUJ</t>
  </si>
  <si>
    <t>54516-WES</t>
  </si>
  <si>
    <t>14782-AND</t>
  </si>
  <si>
    <t>87748-AND</t>
  </si>
  <si>
    <t>49251-TAM</t>
  </si>
  <si>
    <t>18829-TAM</t>
  </si>
  <si>
    <t>92252-AND</t>
  </si>
  <si>
    <t>84116-UTT</t>
  </si>
  <si>
    <t>61889-AND</t>
  </si>
  <si>
    <t>13715-UTT</t>
  </si>
  <si>
    <t>93880-AND</t>
  </si>
  <si>
    <t>21834-CHH</t>
  </si>
  <si>
    <t>51533-ODI</t>
  </si>
  <si>
    <t>31263-TAM</t>
  </si>
  <si>
    <t>75328-KER</t>
  </si>
  <si>
    <t>37202-BIH</t>
  </si>
  <si>
    <t>24607-TEL</t>
  </si>
  <si>
    <t>31070-UTT</t>
  </si>
  <si>
    <t>87063-TAM</t>
  </si>
  <si>
    <t>56132-PUN</t>
  </si>
  <si>
    <t>28861-ASS</t>
  </si>
  <si>
    <t>72391-UTT</t>
  </si>
  <si>
    <t>29633-HAR</t>
  </si>
  <si>
    <t>75617-MAH</t>
  </si>
  <si>
    <t>24419-BIH</t>
  </si>
  <si>
    <t>77230-RAJ</t>
  </si>
  <si>
    <t>16837-UTT</t>
  </si>
  <si>
    <t>56802-PUN</t>
  </si>
  <si>
    <t>39394-TEL</t>
  </si>
  <si>
    <t>91259-AND</t>
  </si>
  <si>
    <t>31235-MAH</t>
  </si>
  <si>
    <t>25658-JAM</t>
  </si>
  <si>
    <t>36521-TAM</t>
  </si>
  <si>
    <t>19572-RAJ</t>
  </si>
  <si>
    <t>67319-KER</t>
  </si>
  <si>
    <t>83192-TAM</t>
  </si>
  <si>
    <t>66640-WES</t>
  </si>
  <si>
    <t>85790-UTT</t>
  </si>
  <si>
    <t>62880-HAR</t>
  </si>
  <si>
    <t>65556-KAR</t>
  </si>
  <si>
    <t>53595-HAR</t>
  </si>
  <si>
    <t>59867-MAD</t>
  </si>
  <si>
    <t>58209-MAH</t>
  </si>
  <si>
    <t>94078-TAM</t>
  </si>
  <si>
    <t>88914-PUN</t>
  </si>
  <si>
    <t>45079-RAJ</t>
  </si>
  <si>
    <t>57765-TAM</t>
  </si>
  <si>
    <t>69923-JHA</t>
  </si>
  <si>
    <t>52403-WES</t>
  </si>
  <si>
    <t>71101-KAR</t>
  </si>
  <si>
    <t>29855-TAM</t>
  </si>
  <si>
    <t>38073-ASS</t>
  </si>
  <si>
    <t>38963-TEL</t>
  </si>
  <si>
    <t>45074-TEL</t>
  </si>
  <si>
    <t>43293-UTT</t>
  </si>
  <si>
    <t>21589-PUN</t>
  </si>
  <si>
    <t>31535-PUN</t>
  </si>
  <si>
    <t>35279-HAR</t>
  </si>
  <si>
    <t>35183-MAH</t>
  </si>
  <si>
    <t>33533-GUJ</t>
  </si>
  <si>
    <t>34391-MAD</t>
  </si>
  <si>
    <t>23912-MAD</t>
  </si>
  <si>
    <t>51567-AND</t>
  </si>
  <si>
    <t>88268-UTT</t>
  </si>
  <si>
    <t>95860-KAR</t>
  </si>
  <si>
    <t>67455-MAH</t>
  </si>
  <si>
    <t>76248-MAH</t>
  </si>
  <si>
    <t>57150-TAM</t>
  </si>
  <si>
    <t>49261-TEL</t>
  </si>
  <si>
    <t>78693-BIH</t>
  </si>
  <si>
    <t>31311-KAR</t>
  </si>
  <si>
    <t>68399-UTT</t>
  </si>
  <si>
    <t>73913-HAR</t>
  </si>
  <si>
    <t>67718-TAM</t>
  </si>
  <si>
    <t>52584-TAM</t>
  </si>
  <si>
    <t>19998-AND</t>
  </si>
  <si>
    <t>99846-MAH</t>
  </si>
  <si>
    <t>13973-WES</t>
  </si>
  <si>
    <t>13086-KAR</t>
  </si>
  <si>
    <t>95088-KAR</t>
  </si>
  <si>
    <t>21686-RAJ</t>
  </si>
  <si>
    <t>36483-KAR</t>
  </si>
  <si>
    <t>25377-AND</t>
  </si>
  <si>
    <t>89908-TAM</t>
  </si>
  <si>
    <t>72525-KAR</t>
  </si>
  <si>
    <t>31758-UTT</t>
  </si>
  <si>
    <t>31635-TEL</t>
  </si>
  <si>
    <t>54598-TAM</t>
  </si>
  <si>
    <t>17233-AND</t>
  </si>
  <si>
    <t>44307-BIH</t>
  </si>
  <si>
    <t>66079-HAR</t>
  </si>
  <si>
    <t>75335-PUN</t>
  </si>
  <si>
    <t>22394-UTT</t>
  </si>
  <si>
    <t>88752-JAM</t>
  </si>
  <si>
    <t>14495-AND</t>
  </si>
  <si>
    <t>82997-GUJ</t>
  </si>
  <si>
    <t>87171-JAM</t>
  </si>
  <si>
    <t>72788-TEL</t>
  </si>
  <si>
    <t>68521-PUN</t>
  </si>
  <si>
    <t>96108-TEL</t>
  </si>
  <si>
    <t>71923-UTT</t>
  </si>
  <si>
    <t>99897-TAM</t>
  </si>
  <si>
    <t>49247-MAD</t>
  </si>
  <si>
    <t>37882-WES</t>
  </si>
  <si>
    <t>91608-HAR</t>
  </si>
  <si>
    <t>66669-HAR</t>
  </si>
  <si>
    <t>52348-MAD</t>
  </si>
  <si>
    <t>35606-BIH</t>
  </si>
  <si>
    <t>42899-HAR</t>
  </si>
  <si>
    <t>31856-TAM</t>
  </si>
  <si>
    <t>87123-UTT</t>
  </si>
  <si>
    <t>66346-UTT</t>
  </si>
  <si>
    <t>74164-BIH</t>
  </si>
  <si>
    <t>14903-ASS</t>
  </si>
  <si>
    <t>77633-JAM</t>
  </si>
  <si>
    <t>12592-AND</t>
  </si>
  <si>
    <t>33773-UTT</t>
  </si>
  <si>
    <t>23671-TAM</t>
  </si>
  <si>
    <t>13455-BIH</t>
  </si>
  <si>
    <t>15367-KAR</t>
  </si>
  <si>
    <t>26576-MAD</t>
  </si>
  <si>
    <t>18408-TAM</t>
  </si>
  <si>
    <t>69652-ASS</t>
  </si>
  <si>
    <t>75992-UTT</t>
  </si>
  <si>
    <t>11474-TEL</t>
  </si>
  <si>
    <t>18832-UTT</t>
  </si>
  <si>
    <t>52773-TAM</t>
  </si>
  <si>
    <t>27555-GUJ</t>
  </si>
  <si>
    <t>43877-PUN</t>
  </si>
  <si>
    <t>58372-KAR</t>
  </si>
  <si>
    <t>47437-AND</t>
  </si>
  <si>
    <t>52674-ODI</t>
  </si>
  <si>
    <t>75155-AND</t>
  </si>
  <si>
    <t>19497-KAR</t>
  </si>
  <si>
    <t>62244-HAR</t>
  </si>
  <si>
    <t>27924-KAR</t>
  </si>
  <si>
    <t>93288-KAR</t>
  </si>
  <si>
    <t>28572-KAR</t>
  </si>
  <si>
    <t>39757-TAM</t>
  </si>
  <si>
    <t>14010-GUJ</t>
  </si>
  <si>
    <t>44641-TAM</t>
  </si>
  <si>
    <t>39953-JHA</t>
  </si>
  <si>
    <t>22236-TEL</t>
  </si>
  <si>
    <t>13572-AND</t>
  </si>
  <si>
    <t>16764-WES</t>
  </si>
  <si>
    <t>42738-UTT</t>
  </si>
  <si>
    <t>12545-ASS</t>
  </si>
  <si>
    <t>86106-WES</t>
  </si>
  <si>
    <t>58818-MAH</t>
  </si>
  <si>
    <t>87045-HAR</t>
  </si>
  <si>
    <t>76101-JAM</t>
  </si>
  <si>
    <t>63004-WES</t>
  </si>
  <si>
    <t>31369-BIH</t>
  </si>
  <si>
    <t>95991-MAD</t>
  </si>
  <si>
    <t>56256-UTT</t>
  </si>
  <si>
    <t>59292-AND</t>
  </si>
  <si>
    <t>53365-GUJ</t>
  </si>
  <si>
    <t>14178-MAH</t>
  </si>
  <si>
    <t>25451-JAM</t>
  </si>
  <si>
    <t>59588-RAJ</t>
  </si>
  <si>
    <t>28577-JHA</t>
  </si>
  <si>
    <t>64151-GUJ</t>
  </si>
  <si>
    <t>74508-PUN</t>
  </si>
  <si>
    <t>72407-WES</t>
  </si>
  <si>
    <t>44630-RAJ</t>
  </si>
  <si>
    <t>18064-MAH</t>
  </si>
  <si>
    <t>32587-UTT</t>
  </si>
  <si>
    <t>51260-MAD</t>
  </si>
  <si>
    <t>91541-UTT</t>
  </si>
  <si>
    <t>86970-KER</t>
  </si>
  <si>
    <t>29558-MAD</t>
  </si>
  <si>
    <t>61417-UTT</t>
  </si>
  <si>
    <t>26433-GUJ</t>
  </si>
  <si>
    <t>35816-UTT</t>
  </si>
  <si>
    <t>22803-GUJ</t>
  </si>
  <si>
    <t>61893-TEL</t>
  </si>
  <si>
    <t>21620-TAM</t>
  </si>
  <si>
    <t>16142-TAM</t>
  </si>
  <si>
    <t>55616-BIH</t>
  </si>
  <si>
    <t>15835-TEL</t>
  </si>
  <si>
    <t>56235-UTT</t>
  </si>
  <si>
    <t>36927-HAR</t>
  </si>
  <si>
    <t>87887-MAH</t>
  </si>
  <si>
    <t>16641-PUN</t>
  </si>
  <si>
    <t>39566-DEL</t>
  </si>
  <si>
    <t>56664-RAJ</t>
  </si>
  <si>
    <t>53471-RAJ</t>
  </si>
  <si>
    <t>92753-HAR</t>
  </si>
  <si>
    <t>72700-UTT</t>
  </si>
  <si>
    <t>13793-WES</t>
  </si>
  <si>
    <t>66766-UTT</t>
  </si>
  <si>
    <t>17664-UTT</t>
  </si>
  <si>
    <t>53637-KER</t>
  </si>
  <si>
    <t>14952-DEL</t>
  </si>
  <si>
    <t>45769-GUJ</t>
  </si>
  <si>
    <t>49816-MAH</t>
  </si>
  <si>
    <t>36180-UTT</t>
  </si>
  <si>
    <t>71055-AND</t>
  </si>
  <si>
    <t>28977-KAR</t>
  </si>
  <si>
    <t>18675-TEL</t>
  </si>
  <si>
    <t>37548-WES</t>
  </si>
  <si>
    <t>78228-KER</t>
  </si>
  <si>
    <t>66980-GUJ</t>
  </si>
  <si>
    <t>68578-BIH</t>
  </si>
  <si>
    <t>22929-JAM</t>
  </si>
  <si>
    <t>25273-PUN</t>
  </si>
  <si>
    <t>58518-JAM</t>
  </si>
  <si>
    <t>39350-BIH</t>
  </si>
  <si>
    <t>71483-TAM</t>
  </si>
  <si>
    <t>27138-BIH</t>
  </si>
  <si>
    <t>39815-WES</t>
  </si>
  <si>
    <t>56413-MAH</t>
  </si>
  <si>
    <t>29241-KER</t>
  </si>
  <si>
    <t>15513-PUN</t>
  </si>
  <si>
    <t>84517-MAD</t>
  </si>
  <si>
    <t>59560-TEL</t>
  </si>
  <si>
    <t>15205-TEL</t>
  </si>
  <si>
    <t>67522-RAJ</t>
  </si>
  <si>
    <t>22134-WES</t>
  </si>
  <si>
    <t>32496-TAM</t>
  </si>
  <si>
    <t>58849-TAM</t>
  </si>
  <si>
    <t>83363-TEL</t>
  </si>
  <si>
    <t>71384-AND</t>
  </si>
  <si>
    <t>34713-KER</t>
  </si>
  <si>
    <t>49269-MAH</t>
  </si>
  <si>
    <t>93031-GUJ</t>
  </si>
  <si>
    <t>87275-TAM</t>
  </si>
  <si>
    <t>17539-ASS</t>
  </si>
  <si>
    <t>29747-PUN</t>
  </si>
  <si>
    <t>41454-JAM</t>
  </si>
  <si>
    <t>99879-HAR</t>
  </si>
  <si>
    <t>14825-WES</t>
  </si>
  <si>
    <t>64204-PUN</t>
  </si>
  <si>
    <t>74924-UTT</t>
  </si>
  <si>
    <t>82170-TAM</t>
  </si>
  <si>
    <t>52502-JAM</t>
  </si>
  <si>
    <t>31864-AND</t>
  </si>
  <si>
    <t>64525-JHA</t>
  </si>
  <si>
    <t>73469-MAH</t>
  </si>
  <si>
    <t>95984-KAR</t>
  </si>
  <si>
    <t>17235-AND</t>
  </si>
  <si>
    <t>98203-MAH</t>
  </si>
  <si>
    <t>36718-WES</t>
  </si>
  <si>
    <t>34547-WES</t>
  </si>
  <si>
    <t>88381-WES</t>
  </si>
  <si>
    <t>64589-TAM</t>
  </si>
  <si>
    <t>12520-HAR</t>
  </si>
  <si>
    <t>58272-JHA</t>
  </si>
  <si>
    <t>48450-UTT</t>
  </si>
  <si>
    <t>88618-WES</t>
  </si>
  <si>
    <t>48138-PUN</t>
  </si>
  <si>
    <t>48598-MAD</t>
  </si>
  <si>
    <t>56878-MAD</t>
  </si>
  <si>
    <t>75116-ASS</t>
  </si>
  <si>
    <t>11301-WES</t>
  </si>
  <si>
    <t>34258-JAM</t>
  </si>
  <si>
    <t>61270-KER</t>
  </si>
  <si>
    <t>66382-MAH</t>
  </si>
  <si>
    <t>41724-MAH</t>
  </si>
  <si>
    <t>26222-RAJ</t>
  </si>
  <si>
    <t>86951-TEL</t>
  </si>
  <si>
    <t>48949-WES</t>
  </si>
  <si>
    <t>74033-ASS</t>
  </si>
  <si>
    <t>91446-MAH</t>
  </si>
  <si>
    <t>89750-HAR</t>
  </si>
  <si>
    <t>46541-TAM</t>
  </si>
  <si>
    <t>17695-PUN</t>
  </si>
  <si>
    <t>14319-TAM</t>
  </si>
  <si>
    <t>64929-HAR</t>
  </si>
  <si>
    <t>62807-JHA</t>
  </si>
  <si>
    <t>96927-ASS</t>
  </si>
  <si>
    <t>87663-WES</t>
  </si>
  <si>
    <t>63419-KAR</t>
  </si>
  <si>
    <t>99580-TEL</t>
  </si>
  <si>
    <t>49662-KAR</t>
  </si>
  <si>
    <t>26139-KAR</t>
  </si>
  <si>
    <t>54105-MAH</t>
  </si>
  <si>
    <t>63314-PUN</t>
  </si>
  <si>
    <t>93875-UTT</t>
  </si>
  <si>
    <t>25646-RAJ</t>
  </si>
  <si>
    <t>81058-GUJ</t>
  </si>
  <si>
    <t>32966-HAR</t>
  </si>
  <si>
    <t>94124-MAH</t>
  </si>
  <si>
    <t>13823-TEL</t>
  </si>
  <si>
    <t>18822-MAH</t>
  </si>
  <si>
    <t>57457-MAD</t>
  </si>
  <si>
    <t>89665-CHH</t>
  </si>
  <si>
    <t>26974-WES</t>
  </si>
  <si>
    <t>86684-MAD</t>
  </si>
  <si>
    <t>32902-KAR</t>
  </si>
  <si>
    <t>95731-JAM</t>
  </si>
  <si>
    <t>71499-TAM</t>
  </si>
  <si>
    <t>74563-PUN</t>
  </si>
  <si>
    <t>92231-AND</t>
  </si>
  <si>
    <t>55305-JHA</t>
  </si>
  <si>
    <t>62464-MAD</t>
  </si>
  <si>
    <t>64635-UTT</t>
  </si>
  <si>
    <t>48240-KAR</t>
  </si>
  <si>
    <t>96967-CHH</t>
  </si>
  <si>
    <t>19489-UTT</t>
  </si>
  <si>
    <t>67206-MAH</t>
  </si>
  <si>
    <t>34262-TEL</t>
  </si>
  <si>
    <t>53689-AND</t>
  </si>
  <si>
    <t>55512-UTT</t>
  </si>
  <si>
    <t>86047-KAR</t>
  </si>
  <si>
    <t>39611-AND</t>
  </si>
  <si>
    <t>49319-GUJ</t>
  </si>
  <si>
    <t>87960-MAD</t>
  </si>
  <si>
    <t>33248-TAM</t>
  </si>
  <si>
    <t>22899-KAR</t>
  </si>
  <si>
    <t>41725-RAJ</t>
  </si>
  <si>
    <t>58161-TAM</t>
  </si>
  <si>
    <t>19233-AND</t>
  </si>
  <si>
    <t>71210-WES</t>
  </si>
  <si>
    <t>96956-MAH</t>
  </si>
  <si>
    <t>57622-TAM</t>
  </si>
  <si>
    <t>37580-TEL</t>
  </si>
  <si>
    <t>45247-GUJ</t>
  </si>
  <si>
    <t>47227-MAD</t>
  </si>
  <si>
    <t>11180-TAM</t>
  </si>
  <si>
    <t>65509-DEL</t>
  </si>
  <si>
    <t>21795-MAH</t>
  </si>
  <si>
    <t>52425-WES</t>
  </si>
  <si>
    <t>89942-UTT</t>
  </si>
  <si>
    <t>46144-AND</t>
  </si>
  <si>
    <t>78417-WES</t>
  </si>
  <si>
    <t>31840-JAM</t>
  </si>
  <si>
    <t>89519-BIH</t>
  </si>
  <si>
    <t>67420-MAD</t>
  </si>
  <si>
    <t>72546-TAM</t>
  </si>
  <si>
    <t>13323-BIH</t>
  </si>
  <si>
    <t>71588-MAD</t>
  </si>
  <si>
    <t>14486-PUN</t>
  </si>
  <si>
    <t>52031-TAM</t>
  </si>
  <si>
    <t>34799-UTT</t>
  </si>
  <si>
    <t>97343-JHA</t>
  </si>
  <si>
    <t>38749-UTT</t>
  </si>
  <si>
    <t>48731-TAM</t>
  </si>
  <si>
    <t>78483-JAM</t>
  </si>
  <si>
    <t>36918-GUJ</t>
  </si>
  <si>
    <t>46048-ODI</t>
  </si>
  <si>
    <t>71570-TEL</t>
  </si>
  <si>
    <t>51935-TAM</t>
  </si>
  <si>
    <t>45265-PUD</t>
  </si>
  <si>
    <t>65482-GUJ</t>
  </si>
  <si>
    <t>13579-MAD</t>
  </si>
  <si>
    <t>45459-AND</t>
  </si>
  <si>
    <t>27244-JAM</t>
  </si>
  <si>
    <t>41064-PUN</t>
  </si>
  <si>
    <t>71235-TAM</t>
  </si>
  <si>
    <t>79595-MAD</t>
  </si>
  <si>
    <t>23283-TAM</t>
  </si>
  <si>
    <t>46886-UTT</t>
  </si>
  <si>
    <t>42409-AND</t>
  </si>
  <si>
    <t>38354-ASS</t>
  </si>
  <si>
    <t>24258-BIH</t>
  </si>
  <si>
    <t>64120-MAH</t>
  </si>
  <si>
    <t>61488-DEL</t>
  </si>
  <si>
    <t>38663-TAM</t>
  </si>
  <si>
    <t>35656-AND</t>
  </si>
  <si>
    <t>97405-KER</t>
  </si>
  <si>
    <t>88802-RAJ</t>
  </si>
  <si>
    <t>72635-DEL</t>
  </si>
  <si>
    <t>53781-AND</t>
  </si>
  <si>
    <t>38768-UTT</t>
  </si>
  <si>
    <t>47178-KAR</t>
  </si>
  <si>
    <t>21320-BIH</t>
  </si>
  <si>
    <t>21291-TAM</t>
  </si>
  <si>
    <t>53764-WES</t>
  </si>
  <si>
    <t>72196-PUD</t>
  </si>
  <si>
    <t>18521-RAJ</t>
  </si>
  <si>
    <t>91887-KER</t>
  </si>
  <si>
    <t>18238-JAM</t>
  </si>
  <si>
    <t>39128-PUN</t>
  </si>
  <si>
    <t>93014-MAH</t>
  </si>
  <si>
    <t>68584-KAR</t>
  </si>
  <si>
    <t>89527-GUJ</t>
  </si>
  <si>
    <t>91875-WES</t>
  </si>
  <si>
    <t>75800-BIH</t>
  </si>
  <si>
    <t>24805-BIH</t>
  </si>
  <si>
    <t>58625-JAM</t>
  </si>
  <si>
    <t>59111-UTT</t>
  </si>
  <si>
    <t>37251-UTT</t>
  </si>
  <si>
    <t>79233-TAM</t>
  </si>
  <si>
    <t>41036-HAR</t>
  </si>
  <si>
    <t>55661-RAJ</t>
  </si>
  <si>
    <t>83578-AND</t>
  </si>
  <si>
    <t>65405-MAH</t>
  </si>
  <si>
    <t>46180-KER</t>
  </si>
  <si>
    <t>25021-UTT</t>
  </si>
  <si>
    <t>53924-KAR</t>
  </si>
  <si>
    <t>91400-WES</t>
  </si>
  <si>
    <t>11920-HAR</t>
  </si>
  <si>
    <t>79725-UTT</t>
  </si>
  <si>
    <t>33955-HAR</t>
  </si>
  <si>
    <t>94227-PUN</t>
  </si>
  <si>
    <t>95043-AND</t>
  </si>
  <si>
    <t>75734-HAR</t>
  </si>
  <si>
    <t>18365-KER</t>
  </si>
  <si>
    <t>59199-JAM</t>
  </si>
  <si>
    <t>98855-MAH</t>
  </si>
  <si>
    <t>57663-HAR</t>
  </si>
  <si>
    <t>58681-MAH</t>
  </si>
  <si>
    <t>83718-HAR</t>
  </si>
  <si>
    <t>94775-HAR</t>
  </si>
  <si>
    <t>59715-GUJ</t>
  </si>
  <si>
    <t>98429-KAR</t>
  </si>
  <si>
    <t>67482-JAM</t>
  </si>
  <si>
    <t>55939-AND</t>
  </si>
  <si>
    <t>45199-ASS</t>
  </si>
  <si>
    <t>58354-JAM</t>
  </si>
  <si>
    <t>77703-AND</t>
  </si>
  <si>
    <t>94717-KAR</t>
  </si>
  <si>
    <t>95288-JHA</t>
  </si>
  <si>
    <t>48026-TAM</t>
  </si>
  <si>
    <t>43669-UTT</t>
  </si>
  <si>
    <t>87378-KER</t>
  </si>
  <si>
    <t>11814-GUJ</t>
  </si>
  <si>
    <t>87024-KAR</t>
  </si>
  <si>
    <t>48495-DEL</t>
  </si>
  <si>
    <t>57502-KAR</t>
  </si>
  <si>
    <t>31244-TAM</t>
  </si>
  <si>
    <t>95809-KAR</t>
  </si>
  <si>
    <t>62473-JAM</t>
  </si>
  <si>
    <t>45106-TAM</t>
  </si>
  <si>
    <t>28291-KAR</t>
  </si>
  <si>
    <t>42538-PUN</t>
  </si>
  <si>
    <t>99126-UTT</t>
  </si>
  <si>
    <t>28024-RAJ</t>
  </si>
  <si>
    <t>36379-JAM</t>
  </si>
  <si>
    <t>49018-MAH</t>
  </si>
  <si>
    <t>55059-ODI</t>
  </si>
  <si>
    <t>19020-KER</t>
  </si>
  <si>
    <t>38393-AND</t>
  </si>
  <si>
    <t>35471-KAR</t>
  </si>
  <si>
    <t>73613-TAM</t>
  </si>
  <si>
    <t>18356-AND</t>
  </si>
  <si>
    <t>31283-HAR</t>
  </si>
  <si>
    <t>69410-HAR</t>
  </si>
  <si>
    <t>99855-MAH</t>
  </si>
  <si>
    <t>91017-GUJ</t>
  </si>
  <si>
    <t>94827-AND</t>
  </si>
  <si>
    <t>43625-UTT</t>
  </si>
  <si>
    <t>45522-HAR</t>
  </si>
  <si>
    <t>71464-GUJ</t>
  </si>
  <si>
    <t>52819-PUN</t>
  </si>
  <si>
    <t>36325-KAR</t>
  </si>
  <si>
    <t>87853-UTT</t>
  </si>
  <si>
    <t>32883-MAD</t>
  </si>
  <si>
    <t>43443-UTT</t>
  </si>
  <si>
    <t>99942-KER</t>
  </si>
  <si>
    <t>62337-MAD</t>
  </si>
  <si>
    <t>76475-PUN</t>
  </si>
  <si>
    <t>42517-UTT</t>
  </si>
  <si>
    <t>96565-MAH</t>
  </si>
  <si>
    <t>28899-KAR</t>
  </si>
  <si>
    <t>92728-PUN</t>
  </si>
  <si>
    <t>25448-PUN</t>
  </si>
  <si>
    <t>29172-TAM</t>
  </si>
  <si>
    <t>72784-UTT</t>
  </si>
  <si>
    <t>26845-MAH</t>
  </si>
  <si>
    <t>32059-JAM</t>
  </si>
  <si>
    <t>31623-GUJ</t>
  </si>
  <si>
    <t>53766-KAR</t>
  </si>
  <si>
    <t>78650-UTT</t>
  </si>
  <si>
    <t>11277-UTT</t>
  </si>
  <si>
    <t>25817-UTT</t>
  </si>
  <si>
    <t>29793-PUN</t>
  </si>
  <si>
    <t>98883-UTT</t>
  </si>
  <si>
    <t>91712-ASS</t>
  </si>
  <si>
    <t>42702-TAM</t>
  </si>
  <si>
    <t>46634-BIH</t>
  </si>
  <si>
    <t>62994-UTT</t>
  </si>
  <si>
    <t>59861-AND</t>
  </si>
  <si>
    <t>34615-UTT</t>
  </si>
  <si>
    <t>92738-KER</t>
  </si>
  <si>
    <t>36634-AND</t>
  </si>
  <si>
    <t>56425-HAR</t>
  </si>
  <si>
    <t>44984-KER</t>
  </si>
  <si>
    <t>39866-MAH</t>
  </si>
  <si>
    <t>98023-TEL</t>
  </si>
  <si>
    <t>27247-TAM</t>
  </si>
  <si>
    <t>99300-MAD</t>
  </si>
  <si>
    <t>24618-GUJ</t>
  </si>
  <si>
    <t>96814-JHA</t>
  </si>
  <si>
    <t>23464-UTT</t>
  </si>
  <si>
    <t>26889-RAJ</t>
  </si>
  <si>
    <t>92317-UTT</t>
  </si>
  <si>
    <t>77500-PUD</t>
  </si>
  <si>
    <t>78412-UTT</t>
  </si>
  <si>
    <t>57477-WES</t>
  </si>
  <si>
    <t>97974-AND</t>
  </si>
  <si>
    <t>48163-AND</t>
  </si>
  <si>
    <t>62771-ASS</t>
  </si>
  <si>
    <t>56556-MAH</t>
  </si>
  <si>
    <t>26601-UTT</t>
  </si>
  <si>
    <t>58004-TAM</t>
  </si>
  <si>
    <t>96498-JAM</t>
  </si>
  <si>
    <t>41928-AND</t>
  </si>
  <si>
    <t>92792-KAR</t>
  </si>
  <si>
    <t>91093-BIH</t>
  </si>
  <si>
    <t>45773-AND</t>
  </si>
  <si>
    <t>76785-UTT</t>
  </si>
  <si>
    <t>35808-TEL</t>
  </si>
  <si>
    <t>72911-UTT</t>
  </si>
  <si>
    <t>34120-ODI</t>
  </si>
  <si>
    <t>33916-JAM</t>
  </si>
  <si>
    <t>18699-HAR</t>
  </si>
  <si>
    <t>24611-JAM</t>
  </si>
  <si>
    <t>32949-WES</t>
  </si>
  <si>
    <t>33878-KER</t>
  </si>
  <si>
    <t>29861-TAM</t>
  </si>
  <si>
    <t>97493-AND</t>
  </si>
  <si>
    <t>76577-TEL</t>
  </si>
  <si>
    <t>37229-KAR</t>
  </si>
  <si>
    <t>78129-DEL</t>
  </si>
  <si>
    <t>29090-UTT</t>
  </si>
  <si>
    <t>41083-DEL</t>
  </si>
  <si>
    <t>26359-MAH</t>
  </si>
  <si>
    <t>19854-RAJ</t>
  </si>
  <si>
    <t>37071-KER</t>
  </si>
  <si>
    <t>98058-MAH</t>
  </si>
  <si>
    <t>52313-KER</t>
  </si>
  <si>
    <t>63309-MAH</t>
  </si>
  <si>
    <t>61487-UTT</t>
  </si>
  <si>
    <t>93689-UTT</t>
  </si>
  <si>
    <t>32857-MAH</t>
  </si>
  <si>
    <t>87508-RAJ</t>
  </si>
  <si>
    <t>16754-MAH</t>
  </si>
  <si>
    <t>15923-RAJ</t>
  </si>
  <si>
    <t>47736-UTT</t>
  </si>
  <si>
    <t>79486-ODI</t>
  </si>
  <si>
    <t>32696-UTT</t>
  </si>
  <si>
    <t>85472-BIH</t>
  </si>
  <si>
    <t>88110-HAR</t>
  </si>
  <si>
    <t>71631-TAM</t>
  </si>
  <si>
    <t>56352-MAH</t>
  </si>
  <si>
    <t>24262-JHA</t>
  </si>
  <si>
    <t>52218-JAM</t>
  </si>
  <si>
    <t>23313-TEL</t>
  </si>
  <si>
    <t>77535-PUN</t>
  </si>
  <si>
    <t>95462-AND</t>
  </si>
  <si>
    <t>19698-UTT</t>
  </si>
  <si>
    <t>82109-MAH</t>
  </si>
  <si>
    <t>18231-MAH</t>
  </si>
  <si>
    <t>32089-TAM</t>
  </si>
  <si>
    <t>88496-MAH</t>
  </si>
  <si>
    <t>41620-MAH</t>
  </si>
  <si>
    <t>98019-MAH</t>
  </si>
  <si>
    <t>26506-UTT</t>
  </si>
  <si>
    <t>85160-PUN</t>
  </si>
  <si>
    <t>13079-JAM</t>
  </si>
  <si>
    <t>97427-JAM</t>
  </si>
  <si>
    <t>51958-UTT</t>
  </si>
  <si>
    <t>86395-PUN</t>
  </si>
  <si>
    <t>87242-WES</t>
  </si>
  <si>
    <t>99148-MAD</t>
  </si>
  <si>
    <t>38309-KAR</t>
  </si>
  <si>
    <t>49138-UTT</t>
  </si>
  <si>
    <t>33745-AND</t>
  </si>
  <si>
    <t>13912-UTT</t>
  </si>
  <si>
    <t>98183-RAJ</t>
  </si>
  <si>
    <t>54976-KER</t>
  </si>
  <si>
    <t>27350-GUJ</t>
  </si>
  <si>
    <t>92658-HAR</t>
  </si>
  <si>
    <t>22752-MAH</t>
  </si>
  <si>
    <t>19400-JHA</t>
  </si>
  <si>
    <t>35038-HAR</t>
  </si>
  <si>
    <t>94247-TAM</t>
  </si>
  <si>
    <t>63592-RAJ</t>
  </si>
  <si>
    <t>41271-BIH</t>
  </si>
  <si>
    <t>51777-PUN</t>
  </si>
  <si>
    <t>83931-MAD</t>
  </si>
  <si>
    <t>16313-GUJ</t>
  </si>
  <si>
    <t>67100-KER</t>
  </si>
  <si>
    <t>48700-KAR</t>
  </si>
  <si>
    <t>92527-KAR</t>
  </si>
  <si>
    <t>79822-JAM</t>
  </si>
  <si>
    <t>16820-UTT</t>
  </si>
  <si>
    <t>61945-AND</t>
  </si>
  <si>
    <t>15909-HAR</t>
  </si>
  <si>
    <t>69251-JHA</t>
  </si>
  <si>
    <t>15010-KER</t>
  </si>
  <si>
    <t>89514-HAR</t>
  </si>
  <si>
    <t>76446-UTT</t>
  </si>
  <si>
    <t>69874-KER</t>
  </si>
  <si>
    <t>77079-BIH</t>
  </si>
  <si>
    <t>27121-AND</t>
  </si>
  <si>
    <t>11540-MAH</t>
  </si>
  <si>
    <t>23132-PUN</t>
  </si>
  <si>
    <t>86846-BIH</t>
  </si>
  <si>
    <t>75790-MAH</t>
  </si>
  <si>
    <t>83090-AND</t>
  </si>
  <si>
    <t>43529-AND</t>
  </si>
  <si>
    <t>93532-DEL</t>
  </si>
  <si>
    <t>11464-WES</t>
  </si>
  <si>
    <t>17163-JAM</t>
  </si>
  <si>
    <t>38815-JAM</t>
  </si>
  <si>
    <t>32821-MAD</t>
  </si>
  <si>
    <t>33910-TEL</t>
  </si>
  <si>
    <t>71956-UTT</t>
  </si>
  <si>
    <t>61025-KER</t>
  </si>
  <si>
    <t>33928-MAH</t>
  </si>
  <si>
    <t>85506-MAH</t>
  </si>
  <si>
    <t>23101-TAM</t>
  </si>
  <si>
    <t>77707-MAH</t>
  </si>
  <si>
    <t>82015-AND</t>
  </si>
  <si>
    <t>56858-KAR</t>
  </si>
  <si>
    <t>31011-PUN</t>
  </si>
  <si>
    <t>66275-TEL</t>
  </si>
  <si>
    <t>21542-WES</t>
  </si>
  <si>
    <t>89180-TAM</t>
  </si>
  <si>
    <t>39881-TEL</t>
  </si>
  <si>
    <t>36962-WES</t>
  </si>
  <si>
    <t>57012-TAM</t>
  </si>
  <si>
    <t>46966-UTT</t>
  </si>
  <si>
    <t>65962-BIH</t>
  </si>
  <si>
    <t>96152-PUN</t>
  </si>
  <si>
    <t>29127-ODI</t>
  </si>
  <si>
    <t>96870-GUJ</t>
  </si>
  <si>
    <t>85560-KAR</t>
  </si>
  <si>
    <t>14844-KAR</t>
  </si>
  <si>
    <t>18706-TAM</t>
  </si>
  <si>
    <t>82120-UTT</t>
  </si>
  <si>
    <t>84516-WES</t>
  </si>
  <si>
    <t>37373-UTT</t>
  </si>
  <si>
    <t>86594-CHH</t>
  </si>
  <si>
    <t>88115-MAD</t>
  </si>
  <si>
    <t>16932-HAR</t>
  </si>
  <si>
    <t>78253-UTT</t>
  </si>
  <si>
    <t>69876-UTT</t>
  </si>
  <si>
    <t>15115-WES</t>
  </si>
  <si>
    <t>41619-TAM</t>
  </si>
  <si>
    <t>54736-MAD</t>
  </si>
  <si>
    <t>46190-GUJ</t>
  </si>
  <si>
    <t>33250-PUN</t>
  </si>
  <si>
    <t>56147-UTT</t>
  </si>
  <si>
    <t>98053-TAM</t>
  </si>
  <si>
    <t>93076-MAD</t>
  </si>
  <si>
    <t>33430-HAR</t>
  </si>
  <si>
    <t>59170-HAR</t>
  </si>
  <si>
    <t>98497-GUJ</t>
  </si>
  <si>
    <t>36628-GUJ</t>
  </si>
  <si>
    <t>97497-KAR</t>
  </si>
  <si>
    <t>32778-KAR</t>
  </si>
  <si>
    <t>52526-JAM</t>
  </si>
  <si>
    <t>56062-HAR</t>
  </si>
  <si>
    <t>17488-PUN</t>
  </si>
  <si>
    <t>65899-UTT</t>
  </si>
  <si>
    <t>72267-BIH</t>
  </si>
  <si>
    <t>42264-UTT</t>
  </si>
  <si>
    <t>24305-BIH</t>
  </si>
  <si>
    <t>82364-TAM</t>
  </si>
  <si>
    <t>29939-KER</t>
  </si>
  <si>
    <t>96872-TAM</t>
  </si>
  <si>
    <t>73421-PUN</t>
  </si>
  <si>
    <t>44198-TEL</t>
  </si>
  <si>
    <t>19006-KAR</t>
  </si>
  <si>
    <t>77464-TAM</t>
  </si>
  <si>
    <t>49620-UTT</t>
  </si>
  <si>
    <t>46730-ASS</t>
  </si>
  <si>
    <t>18072-AND</t>
  </si>
  <si>
    <t>76835-HAR</t>
  </si>
  <si>
    <t>71120-TAM</t>
  </si>
  <si>
    <t>44116-HAR</t>
  </si>
  <si>
    <t>47492-AND</t>
  </si>
  <si>
    <t>38842-WES</t>
  </si>
  <si>
    <t>57591-AND</t>
  </si>
  <si>
    <t>28765-UTT</t>
  </si>
  <si>
    <t>71710-GUJ</t>
  </si>
  <si>
    <t>18475-TAM</t>
  </si>
  <si>
    <t>22656-ODI</t>
  </si>
  <si>
    <t>72648-JAM</t>
  </si>
  <si>
    <t>42276-ODI</t>
  </si>
  <si>
    <t>84134-WES</t>
  </si>
  <si>
    <t>34580-MAH</t>
  </si>
  <si>
    <t>15116-PUN</t>
  </si>
  <si>
    <t>62663-TAM</t>
  </si>
  <si>
    <t>78566-JAM</t>
  </si>
  <si>
    <t>95254-WES</t>
  </si>
  <si>
    <t>26363-KER</t>
  </si>
  <si>
    <t>49975-MAD</t>
  </si>
  <si>
    <t>62078-GUJ</t>
  </si>
  <si>
    <t>78843-WES</t>
  </si>
  <si>
    <t>68581-AND</t>
  </si>
  <si>
    <t>25268-TAM</t>
  </si>
  <si>
    <t>55696-WES</t>
  </si>
  <si>
    <t>49889-HAR</t>
  </si>
  <si>
    <t>58800-BIH</t>
  </si>
  <si>
    <t>35822-UTT</t>
  </si>
  <si>
    <t>32845-KAR</t>
  </si>
  <si>
    <t>48291-UTT</t>
  </si>
  <si>
    <t>73335-GUJ</t>
  </si>
  <si>
    <t>48321-WES</t>
  </si>
  <si>
    <t>16346-HAR</t>
  </si>
  <si>
    <t>87534-TAM</t>
  </si>
  <si>
    <t>92278-HAR</t>
  </si>
  <si>
    <t>72512-DEL</t>
  </si>
  <si>
    <t>55046-BIH</t>
  </si>
  <si>
    <t>82868-MAD</t>
  </si>
  <si>
    <t>36832-UTT</t>
  </si>
  <si>
    <t>73644-CHH</t>
  </si>
  <si>
    <t>85862-TAM</t>
  </si>
  <si>
    <t>23679-TEL</t>
  </si>
  <si>
    <t>97318-MAH</t>
  </si>
  <si>
    <t>44605-HAR</t>
  </si>
  <si>
    <t>32630-KAR</t>
  </si>
  <si>
    <t>99629-UTT</t>
  </si>
  <si>
    <t>69203-PUN</t>
  </si>
  <si>
    <t>99374-UTT</t>
  </si>
  <si>
    <t>95760-PUN</t>
  </si>
  <si>
    <t>55768-PUN</t>
  </si>
  <si>
    <t>37887-AND</t>
  </si>
  <si>
    <t>14456-AND</t>
  </si>
  <si>
    <t>43023-BIH</t>
  </si>
  <si>
    <t>27151-HAR</t>
  </si>
  <si>
    <t>29994-UTT</t>
  </si>
  <si>
    <t>83612-MAH</t>
  </si>
  <si>
    <t>68494-MAH</t>
  </si>
  <si>
    <t>67175-HAR</t>
  </si>
  <si>
    <t>22847-GUJ</t>
  </si>
  <si>
    <t>84106-CHH</t>
  </si>
  <si>
    <t>43916-AND</t>
  </si>
  <si>
    <t>99122-HAR</t>
  </si>
  <si>
    <t>47736-GUJ</t>
  </si>
  <si>
    <t>76682-AND</t>
  </si>
  <si>
    <t>43844-HAR</t>
  </si>
  <si>
    <t>21506-PUD</t>
  </si>
  <si>
    <t>62867-GUJ</t>
  </si>
  <si>
    <t>85280-ODI</t>
  </si>
  <si>
    <t>14268-UTT</t>
  </si>
  <si>
    <t>24498-MAH</t>
  </si>
  <si>
    <t>22520-TAM</t>
  </si>
  <si>
    <t>17481-MAD</t>
  </si>
  <si>
    <t>89024-MAH</t>
  </si>
  <si>
    <t>15681-MAH</t>
  </si>
  <si>
    <t>37569-KER</t>
  </si>
  <si>
    <t>21857-JHA</t>
  </si>
  <si>
    <t>33472-HAR</t>
  </si>
  <si>
    <t>49273-PUD</t>
  </si>
  <si>
    <t>91505-HAR</t>
  </si>
  <si>
    <t>98198-WES</t>
  </si>
  <si>
    <t>75259-AND</t>
  </si>
  <si>
    <t>14653-PUN</t>
  </si>
  <si>
    <t>92694-TAM</t>
  </si>
  <si>
    <t>68410-UTT</t>
  </si>
  <si>
    <t>68126-KAR</t>
  </si>
  <si>
    <t>29999-CHH</t>
  </si>
  <si>
    <t>27314-WES</t>
  </si>
  <si>
    <t>21036-TAM</t>
  </si>
  <si>
    <t>27501-TEL</t>
  </si>
  <si>
    <t>73762-UTT</t>
  </si>
  <si>
    <t>62027-KER</t>
  </si>
  <si>
    <t>55639-GUJ</t>
  </si>
  <si>
    <t>29555-BIH</t>
  </si>
  <si>
    <t>91408-MAH</t>
  </si>
  <si>
    <t>44639-UTT</t>
  </si>
  <si>
    <t>78937-TAM</t>
  </si>
  <si>
    <t>16364-TEL</t>
  </si>
  <si>
    <t>83263-TEL</t>
  </si>
  <si>
    <t>14750-KAR</t>
  </si>
  <si>
    <t>72122-TAM</t>
  </si>
  <si>
    <t>86596-PUD</t>
  </si>
  <si>
    <t>59649-UTT</t>
  </si>
  <si>
    <t>12622-MAD</t>
  </si>
  <si>
    <t>64780-JAM</t>
  </si>
  <si>
    <t>23044-AND</t>
  </si>
  <si>
    <t>71858-KAR</t>
  </si>
  <si>
    <t>22972-MAD</t>
  </si>
  <si>
    <t>98252-MAH</t>
  </si>
  <si>
    <t>32821-TAM</t>
  </si>
  <si>
    <t>26882-KER</t>
  </si>
  <si>
    <t>56718-UTT</t>
  </si>
  <si>
    <t>27757-HAR</t>
  </si>
  <si>
    <t>64904-TAM</t>
  </si>
  <si>
    <t>52308-RAJ</t>
  </si>
  <si>
    <t>57776-WES</t>
  </si>
  <si>
    <t>32749-UTT</t>
  </si>
  <si>
    <t>29485-MAD</t>
  </si>
  <si>
    <t>44700-DEL</t>
  </si>
  <si>
    <t>61407-MAH</t>
  </si>
  <si>
    <t>81665-MAH</t>
  </si>
  <si>
    <t>59500-HAR</t>
  </si>
  <si>
    <t>19956-AND</t>
  </si>
  <si>
    <t>12149-JAM</t>
  </si>
  <si>
    <t>68542-TEL</t>
  </si>
  <si>
    <t>77534-MAD</t>
  </si>
  <si>
    <t>36361-MAD</t>
  </si>
  <si>
    <t>12337-MAH</t>
  </si>
  <si>
    <t>49740-AND</t>
  </si>
  <si>
    <t>25517-RAJ</t>
  </si>
  <si>
    <t>36423-MAH</t>
  </si>
  <si>
    <t>55275-MAH</t>
  </si>
  <si>
    <t>25733-HAR</t>
  </si>
  <si>
    <t>66037-ODI</t>
  </si>
  <si>
    <t>83239-MAH</t>
  </si>
  <si>
    <t>25265-MAD</t>
  </si>
  <si>
    <t>67887-ODI</t>
  </si>
  <si>
    <t>39078-MAH</t>
  </si>
  <si>
    <t>78828-AND</t>
  </si>
  <si>
    <t>26055-KAR</t>
  </si>
  <si>
    <t>45159-WES</t>
  </si>
  <si>
    <t>53549-AND</t>
  </si>
  <si>
    <t>86781-PUN</t>
  </si>
  <si>
    <t>81203-UTT</t>
  </si>
  <si>
    <t>77850-MAH</t>
  </si>
  <si>
    <t>23533-GUJ</t>
  </si>
  <si>
    <t>14730-UTT</t>
  </si>
  <si>
    <t>33391-MAH</t>
  </si>
  <si>
    <t>12370-JAM</t>
  </si>
  <si>
    <t>21541-MAH</t>
  </si>
  <si>
    <t>88203-ASS</t>
  </si>
  <si>
    <t>59028-WES</t>
  </si>
  <si>
    <t>79342-KAR</t>
  </si>
  <si>
    <t>37116-HAR</t>
  </si>
  <si>
    <t>64348-TEL</t>
  </si>
  <si>
    <t>25564-KER</t>
  </si>
  <si>
    <t>71550-RAJ</t>
  </si>
  <si>
    <t>95430-JAM</t>
  </si>
  <si>
    <t>66919-JAM</t>
  </si>
  <si>
    <t>11179-MAH</t>
  </si>
  <si>
    <t>99821-ODI</t>
  </si>
  <si>
    <t>12210-AND</t>
  </si>
  <si>
    <t>83137-RAJ</t>
  </si>
  <si>
    <t>87100-WES</t>
  </si>
  <si>
    <t>99898-MAH</t>
  </si>
  <si>
    <t>74804-WES</t>
  </si>
  <si>
    <t>29920-TAM</t>
  </si>
  <si>
    <t>45561-MAH</t>
  </si>
  <si>
    <t>62038-RAJ</t>
  </si>
  <si>
    <t>39603-RAJ</t>
  </si>
  <si>
    <t>38411-AND</t>
  </si>
  <si>
    <t>65829-HAR</t>
  </si>
  <si>
    <t>96820-RAJ</t>
  </si>
  <si>
    <t>98842-DEL</t>
  </si>
  <si>
    <t>46810-MAH</t>
  </si>
  <si>
    <t>32034-UTT</t>
  </si>
  <si>
    <t>24508-AND</t>
  </si>
  <si>
    <t>77963-UTT</t>
  </si>
  <si>
    <t>15712-RAJ</t>
  </si>
  <si>
    <t>23237-DEL</t>
  </si>
  <si>
    <t>89011-TAM</t>
  </si>
  <si>
    <t>18791-AND</t>
  </si>
  <si>
    <t>52355-WES</t>
  </si>
  <si>
    <t>84599-MAH</t>
  </si>
  <si>
    <t>25511-UTT</t>
  </si>
  <si>
    <t>13038-ODI</t>
  </si>
  <si>
    <t>47080-HAR</t>
  </si>
  <si>
    <t>31158-GUJ</t>
  </si>
  <si>
    <t>53382-TAM</t>
  </si>
  <si>
    <t>79328-BIH</t>
  </si>
  <si>
    <t>86779-JHA</t>
  </si>
  <si>
    <t>73008-PUD</t>
  </si>
  <si>
    <t>19526-PUN</t>
  </si>
  <si>
    <t>84121-JAM</t>
  </si>
  <si>
    <t>63565-JAM</t>
  </si>
  <si>
    <t>94397-MAH</t>
  </si>
  <si>
    <t>54491-TAM</t>
  </si>
  <si>
    <t>84298-TAM</t>
  </si>
  <si>
    <t>73187-MAH</t>
  </si>
  <si>
    <t>17814-TAM</t>
  </si>
  <si>
    <t>16444-BIH</t>
  </si>
  <si>
    <t>53697-TAM</t>
  </si>
  <si>
    <t>32942-UTT</t>
  </si>
  <si>
    <t>94005-GUJ</t>
  </si>
  <si>
    <t>79666-KAR</t>
  </si>
  <si>
    <t>38298-ODI</t>
  </si>
  <si>
    <t>28681-HAR</t>
  </si>
  <si>
    <t>63458-GUJ</t>
  </si>
  <si>
    <t>12296-MAD</t>
  </si>
  <si>
    <t>21265-JAM</t>
  </si>
  <si>
    <t>72082-HAR</t>
  </si>
  <si>
    <t>53325-GUJ</t>
  </si>
  <si>
    <t>81650-UTT</t>
  </si>
  <si>
    <t>21282-JAM</t>
  </si>
  <si>
    <t>98865-ODI</t>
  </si>
  <si>
    <t>45763-MAH</t>
  </si>
  <si>
    <t>19192-KAR</t>
  </si>
  <si>
    <t>99886-UTT</t>
  </si>
  <si>
    <t>87051-KER</t>
  </si>
  <si>
    <t>42397-PUN</t>
  </si>
  <si>
    <t>23751-BIH</t>
  </si>
  <si>
    <t>29339-BIH</t>
  </si>
  <si>
    <t>36339-UTT</t>
  </si>
  <si>
    <t>73108-GUJ</t>
  </si>
  <si>
    <t>24936-KAR</t>
  </si>
  <si>
    <t>78306-HAR</t>
  </si>
  <si>
    <t>68532-MAD</t>
  </si>
  <si>
    <t>47719-WES</t>
  </si>
  <si>
    <t>42767-WES</t>
  </si>
  <si>
    <t>43549-JHA</t>
  </si>
  <si>
    <t>42335-UTT</t>
  </si>
  <si>
    <t>41210-WES</t>
  </si>
  <si>
    <t>29708-KAR</t>
  </si>
  <si>
    <t>39534-PUN</t>
  </si>
  <si>
    <t>72257-UTT</t>
  </si>
  <si>
    <t>68678-KAR</t>
  </si>
  <si>
    <t>86703-WES</t>
  </si>
  <si>
    <t>95720-RAJ</t>
  </si>
  <si>
    <t>18488-BIH</t>
  </si>
  <si>
    <t>92494-MAH</t>
  </si>
  <si>
    <t>62310-WES</t>
  </si>
  <si>
    <t>44558-AND</t>
  </si>
  <si>
    <t>14030-UTT</t>
  </si>
  <si>
    <t>95305-BIH</t>
  </si>
  <si>
    <t>43670-BIH</t>
  </si>
  <si>
    <t>49982-UTT</t>
  </si>
  <si>
    <t>74748-ASS</t>
  </si>
  <si>
    <t>75833-MAD</t>
  </si>
  <si>
    <t>39833-TAM</t>
  </si>
  <si>
    <t>84659-GUJ</t>
  </si>
  <si>
    <t>62145-UTT</t>
  </si>
  <si>
    <t>53964-PUN</t>
  </si>
  <si>
    <t>79427-KAR</t>
  </si>
  <si>
    <t>73947-MAD</t>
  </si>
  <si>
    <t>26448-BIH</t>
  </si>
  <si>
    <t>86093-HAR</t>
  </si>
  <si>
    <t>46587-AND</t>
  </si>
  <si>
    <t>37371-UTT</t>
  </si>
  <si>
    <t>19397-KER</t>
  </si>
  <si>
    <t>95011-BIH</t>
  </si>
  <si>
    <t>99204-HAR</t>
  </si>
  <si>
    <t>68296-UTT</t>
  </si>
  <si>
    <t>24599-JAM</t>
  </si>
  <si>
    <t>83338-MAH</t>
  </si>
  <si>
    <t>81118-MAD</t>
  </si>
  <si>
    <t>99652-AND</t>
  </si>
  <si>
    <t>18034-KER</t>
  </si>
  <si>
    <t>35703-RAJ</t>
  </si>
  <si>
    <t>91728-AND</t>
  </si>
  <si>
    <t>64512-UTT</t>
  </si>
  <si>
    <t>51220-HAR</t>
  </si>
  <si>
    <t>85666-JAM</t>
  </si>
  <si>
    <t>12193-KER</t>
  </si>
  <si>
    <t>87940-UTT</t>
  </si>
  <si>
    <t>81451-JAM</t>
  </si>
  <si>
    <t>63739-KAR</t>
  </si>
  <si>
    <t>12746-WES</t>
  </si>
  <si>
    <t>83099-HAR</t>
  </si>
  <si>
    <t>58795-UTT</t>
  </si>
  <si>
    <t>68805-MAD</t>
  </si>
  <si>
    <t>49064-TAM</t>
  </si>
  <si>
    <t>27046-JHA</t>
  </si>
  <si>
    <t>67703-MAH</t>
  </si>
  <si>
    <t>69498-TAM</t>
  </si>
  <si>
    <t>55615-UTT</t>
  </si>
  <si>
    <t>91505-DEL</t>
  </si>
  <si>
    <t>67022-GUJ</t>
  </si>
  <si>
    <t>46903-TAM</t>
  </si>
  <si>
    <t>39950-GUJ</t>
  </si>
  <si>
    <t>29355-WES</t>
  </si>
  <si>
    <t>72668-RAJ</t>
  </si>
  <si>
    <t>78913-JAM</t>
  </si>
  <si>
    <t>83308-TAM</t>
  </si>
  <si>
    <t>81528-AND</t>
  </si>
  <si>
    <t>89938-JAM</t>
  </si>
  <si>
    <t>12987-JAM</t>
  </si>
  <si>
    <t>59124-MAH</t>
  </si>
  <si>
    <t>55440-GUJ</t>
  </si>
  <si>
    <t>63902-KER</t>
  </si>
  <si>
    <t>49184-JAM</t>
  </si>
  <si>
    <t>72068-TAM</t>
  </si>
  <si>
    <t>15154-MAD</t>
  </si>
  <si>
    <t>52090-GUJ</t>
  </si>
  <si>
    <t>45591-GUJ</t>
  </si>
  <si>
    <t>37275-RAJ</t>
  </si>
  <si>
    <t>82559-CHH</t>
  </si>
  <si>
    <t>72275-GUJ</t>
  </si>
  <si>
    <t>68242-PUN</t>
  </si>
  <si>
    <t>69666-MAD</t>
  </si>
  <si>
    <t>65796-DEL</t>
  </si>
  <si>
    <t>35604-ASS</t>
  </si>
  <si>
    <t>67007-UTT</t>
  </si>
  <si>
    <t>15822-JAM</t>
  </si>
  <si>
    <t>84145-WES</t>
  </si>
  <si>
    <t>21061-MAD</t>
  </si>
  <si>
    <t>11262-HAR</t>
  </si>
  <si>
    <t>31860-TEL</t>
  </si>
  <si>
    <t>82900-HAR</t>
  </si>
  <si>
    <t>66391-KER</t>
  </si>
  <si>
    <t>42399-DEL</t>
  </si>
  <si>
    <t>47651-TAM</t>
  </si>
  <si>
    <t>79738-UTT</t>
  </si>
  <si>
    <t>86385-ASS</t>
  </si>
  <si>
    <t>33772-DEL</t>
  </si>
  <si>
    <t>64415-AND</t>
  </si>
  <si>
    <t>63551-TAM</t>
  </si>
  <si>
    <t>81782-AND</t>
  </si>
  <si>
    <t>21446-TAM</t>
  </si>
  <si>
    <t>58150-AND</t>
  </si>
  <si>
    <t>64597-BIH</t>
  </si>
  <si>
    <t>47813-TEL</t>
  </si>
  <si>
    <t>92473-MAH</t>
  </si>
  <si>
    <t>67564-MAH</t>
  </si>
  <si>
    <t>13510-JAM</t>
  </si>
  <si>
    <t>14860-WES</t>
  </si>
  <si>
    <t>56229-ASS</t>
  </si>
  <si>
    <t>59552-UTT</t>
  </si>
  <si>
    <t>76134-HAR</t>
  </si>
  <si>
    <t>37224-KER</t>
  </si>
  <si>
    <t>45883-MAH</t>
  </si>
  <si>
    <t>95186-MAH</t>
  </si>
  <si>
    <t>68239-ASS</t>
  </si>
  <si>
    <t>28525-GUJ</t>
  </si>
  <si>
    <t>96430-PUN</t>
  </si>
  <si>
    <t>61417-KAR</t>
  </si>
  <si>
    <t>45027-KAR</t>
  </si>
  <si>
    <t>29540-KER</t>
  </si>
  <si>
    <t>39968-PUN</t>
  </si>
  <si>
    <t>59157-KAR</t>
  </si>
  <si>
    <t>59220-KAR</t>
  </si>
  <si>
    <t>17493-RAJ</t>
  </si>
  <si>
    <t>29079-ODI</t>
  </si>
  <si>
    <t>77463-GUJ</t>
  </si>
  <si>
    <t>14003-KAR</t>
  </si>
  <si>
    <t>68195-WES</t>
  </si>
  <si>
    <t>66486-TAM</t>
  </si>
  <si>
    <t>72696-MAH</t>
  </si>
  <si>
    <t>93967-JAM</t>
  </si>
  <si>
    <t>79867-JAM</t>
  </si>
  <si>
    <t>62759-MAH</t>
  </si>
  <si>
    <t>88369-BIH</t>
  </si>
  <si>
    <t>66852-GUJ</t>
  </si>
  <si>
    <t>34622-WES</t>
  </si>
  <si>
    <t>95075-RAJ</t>
  </si>
  <si>
    <t>63820-UTT</t>
  </si>
  <si>
    <t>76006-HAR</t>
  </si>
  <si>
    <t>53239-JAM</t>
  </si>
  <si>
    <t>78049-UTT</t>
  </si>
  <si>
    <t>23061-UTT</t>
  </si>
  <si>
    <t>69378-KER</t>
  </si>
  <si>
    <t>32054-JAM</t>
  </si>
  <si>
    <t>14399-MAD</t>
  </si>
  <si>
    <t>87873-BIH</t>
  </si>
  <si>
    <t>55376-MAH</t>
  </si>
  <si>
    <t>28976-HAR</t>
  </si>
  <si>
    <t>51416-RAJ</t>
  </si>
  <si>
    <t>44650-MAH</t>
  </si>
  <si>
    <t>55473-AND</t>
  </si>
  <si>
    <t>31458-DEL</t>
  </si>
  <si>
    <t>16583-GUJ</t>
  </si>
  <si>
    <t>14356-DEL</t>
  </si>
  <si>
    <t>43532-TEL</t>
  </si>
  <si>
    <t>85293-UTT</t>
  </si>
  <si>
    <t>89824-BIH</t>
  </si>
  <si>
    <t>36120-ODI</t>
  </si>
  <si>
    <t>14373-RAJ</t>
  </si>
  <si>
    <t>24148-AND</t>
  </si>
  <si>
    <t>17783-TAM</t>
  </si>
  <si>
    <t>79306-PUN</t>
  </si>
  <si>
    <t>56313-JHA</t>
  </si>
  <si>
    <t>68626-UTT</t>
  </si>
  <si>
    <t>34903-PUD</t>
  </si>
  <si>
    <t>39873-ODI</t>
  </si>
  <si>
    <t>78856-KAR</t>
  </si>
  <si>
    <t>65957-PUN</t>
  </si>
  <si>
    <t>93755-TAM</t>
  </si>
  <si>
    <t>88839-PUD</t>
  </si>
  <si>
    <t>82859-TEL</t>
  </si>
  <si>
    <t>35773-TAM</t>
  </si>
  <si>
    <t>47775-ASS</t>
  </si>
  <si>
    <t>23211-RAJ</t>
  </si>
  <si>
    <t>16745-UTT</t>
  </si>
  <si>
    <t>61037-KAR</t>
  </si>
  <si>
    <t>18465-MAH</t>
  </si>
  <si>
    <t>73939-TAM</t>
  </si>
  <si>
    <t>41548-RAJ</t>
  </si>
  <si>
    <t>17841-MAH</t>
  </si>
  <si>
    <t>48183-UTT</t>
  </si>
  <si>
    <t>34333-GUJ</t>
  </si>
  <si>
    <t>89613-KAR</t>
  </si>
  <si>
    <t>58163-PUN</t>
  </si>
  <si>
    <t>53927-TAM</t>
  </si>
  <si>
    <t>35003-GUJ</t>
  </si>
  <si>
    <t>34397-GUJ</t>
  </si>
  <si>
    <t>26724-PUN</t>
  </si>
  <si>
    <t>99033-TAM</t>
  </si>
  <si>
    <t>34064-UTT</t>
  </si>
  <si>
    <t>14346-TEL</t>
  </si>
  <si>
    <t>83613-RAJ</t>
  </si>
  <si>
    <t>72378-GUJ</t>
  </si>
  <si>
    <t>57405-TAM</t>
  </si>
  <si>
    <t>96327-MAH</t>
  </si>
  <si>
    <t>94009-TAM</t>
  </si>
  <si>
    <t>24950-TAM</t>
  </si>
  <si>
    <t>44218-GUJ</t>
  </si>
  <si>
    <t>52598-UTT</t>
  </si>
  <si>
    <t>59719-MAH</t>
  </si>
  <si>
    <t>21630-UTT</t>
  </si>
  <si>
    <t>84513-PUD</t>
  </si>
  <si>
    <t>61006-AND</t>
  </si>
  <si>
    <t>11691-RAJ</t>
  </si>
  <si>
    <t>71949-JHA</t>
  </si>
  <si>
    <t>66461-GUJ</t>
  </si>
  <si>
    <t>68702-MAH</t>
  </si>
  <si>
    <t>66919-UTT</t>
  </si>
  <si>
    <t>83961-MAD</t>
  </si>
  <si>
    <t>46015-JAM</t>
  </si>
  <si>
    <t>94311-JAM</t>
  </si>
  <si>
    <t>99463-JHA</t>
  </si>
  <si>
    <t>62147-TEL</t>
  </si>
  <si>
    <t>46823-UTT</t>
  </si>
  <si>
    <t>81640-MAH</t>
  </si>
  <si>
    <t>87644-JAM</t>
  </si>
  <si>
    <t>91745-PUN</t>
  </si>
  <si>
    <t>82118-JAM</t>
  </si>
  <si>
    <t>11348-MAH</t>
  </si>
  <si>
    <t>61203-PUN</t>
  </si>
  <si>
    <t>34828-PUD</t>
  </si>
  <si>
    <t>41692-KAR</t>
  </si>
  <si>
    <t>41916-WES</t>
  </si>
  <si>
    <t>13950-KAR</t>
  </si>
  <si>
    <t>31983-HAR</t>
  </si>
  <si>
    <t>97962-GUJ</t>
  </si>
  <si>
    <t>52328-HAR</t>
  </si>
  <si>
    <t>58577-ODI</t>
  </si>
  <si>
    <t>66100-JAM</t>
  </si>
  <si>
    <t>78048-HAR</t>
  </si>
  <si>
    <t>31016-KER</t>
  </si>
  <si>
    <t>72195-TAM</t>
  </si>
  <si>
    <t>21538-PUN</t>
  </si>
  <si>
    <t>16916-AND</t>
  </si>
  <si>
    <t>59298-TEL</t>
  </si>
  <si>
    <t>94328-JAM</t>
  </si>
  <si>
    <t>12852-KER</t>
  </si>
  <si>
    <t>76135-MAH</t>
  </si>
  <si>
    <t>55568-MAD</t>
  </si>
  <si>
    <t>34729-MAH</t>
  </si>
  <si>
    <t>43298-HAR</t>
  </si>
  <si>
    <t>71985-UTT</t>
  </si>
  <si>
    <t>85763-TEL</t>
  </si>
  <si>
    <t>51272-RAJ</t>
  </si>
  <si>
    <t>84425-GUJ</t>
  </si>
  <si>
    <t>57345-TAM</t>
  </si>
  <si>
    <t>98327-HAR</t>
  </si>
  <si>
    <t>88027-AND</t>
  </si>
  <si>
    <t>98098-TAM</t>
  </si>
  <si>
    <t>87608-HAR</t>
  </si>
  <si>
    <t>49342-KAR</t>
  </si>
  <si>
    <t>54036-UTT</t>
  </si>
  <si>
    <t>27896-JHA</t>
  </si>
  <si>
    <t>92815-UTT</t>
  </si>
  <si>
    <t>64319-KAR</t>
  </si>
  <si>
    <t>46950-AND</t>
  </si>
  <si>
    <t>87826-TAM</t>
  </si>
  <si>
    <t>67955-PUN</t>
  </si>
  <si>
    <t>16940-TAM</t>
  </si>
  <si>
    <t>99350-KER</t>
  </si>
  <si>
    <t>23786-AND</t>
  </si>
  <si>
    <t>71922-HAR</t>
  </si>
  <si>
    <t>47826-TAM</t>
  </si>
  <si>
    <t>86678-UTT</t>
  </si>
  <si>
    <t>84976-WES</t>
  </si>
  <si>
    <t>47561-MAH</t>
  </si>
  <si>
    <t>55995-UTT</t>
  </si>
  <si>
    <t>83205-JAM</t>
  </si>
  <si>
    <t>97731-TEL</t>
  </si>
  <si>
    <t>32236-KER</t>
  </si>
  <si>
    <t>16784-HAR</t>
  </si>
  <si>
    <t>73077-PUN</t>
  </si>
  <si>
    <t>86924-TAM</t>
  </si>
  <si>
    <t>72117-ODI</t>
  </si>
  <si>
    <t>78018-BIH</t>
  </si>
  <si>
    <t>97212-UTT</t>
  </si>
  <si>
    <t>43908-WES</t>
  </si>
  <si>
    <t>12429-JAM</t>
  </si>
  <si>
    <t>99823-MAH</t>
  </si>
  <si>
    <t>89442-BIH</t>
  </si>
  <si>
    <t>59588-JAM</t>
  </si>
  <si>
    <t>74510-KER</t>
  </si>
  <si>
    <t>29217-KAR</t>
  </si>
  <si>
    <t>32594-MAH</t>
  </si>
  <si>
    <t>79624-JAM</t>
  </si>
  <si>
    <t>21303-UTT</t>
  </si>
  <si>
    <t>23240-HAR</t>
  </si>
  <si>
    <t>19152-ASS</t>
  </si>
  <si>
    <t>59724-JHA</t>
  </si>
  <si>
    <t>71355-PUN</t>
  </si>
  <si>
    <t>47862-HAR</t>
  </si>
  <si>
    <t>24092-UTT</t>
  </si>
  <si>
    <t>68353-PUN</t>
  </si>
  <si>
    <t>23807-JAM</t>
  </si>
  <si>
    <t>42457-GUJ</t>
  </si>
  <si>
    <t>39253-UTT</t>
  </si>
  <si>
    <t>82174-TEL</t>
  </si>
  <si>
    <t>62274-RAJ</t>
  </si>
  <si>
    <t>26662-KAR</t>
  </si>
  <si>
    <t>16322-KAR</t>
  </si>
  <si>
    <t>29897-AND</t>
  </si>
  <si>
    <t>93793-JHA</t>
  </si>
  <si>
    <t>61105-KAR</t>
  </si>
  <si>
    <t>18861-JAM</t>
  </si>
  <si>
    <t>86928-HAR</t>
  </si>
  <si>
    <t>73606-MAH</t>
  </si>
  <si>
    <t>28656-KAR</t>
  </si>
  <si>
    <t>37857-KAR</t>
  </si>
  <si>
    <t>69544-MAH</t>
  </si>
  <si>
    <t>75014-MAH</t>
  </si>
  <si>
    <t>27743-TAM</t>
  </si>
  <si>
    <t>69524-AND</t>
  </si>
  <si>
    <t>61862-WES</t>
  </si>
  <si>
    <t>96039-KER</t>
  </si>
  <si>
    <t>37791-HAR</t>
  </si>
  <si>
    <t>27963-MAH</t>
  </si>
  <si>
    <t>44785-TAM</t>
  </si>
  <si>
    <t>85274-GUJ</t>
  </si>
  <si>
    <t>92439-RAJ</t>
  </si>
  <si>
    <t>22951-UTT</t>
  </si>
  <si>
    <t>36410-KAR</t>
  </si>
  <si>
    <t>47611-WES</t>
  </si>
  <si>
    <t>74894-BIH</t>
  </si>
  <si>
    <t>75944-MAD</t>
  </si>
  <si>
    <t>41634-KAR</t>
  </si>
  <si>
    <t>57779-ASS</t>
  </si>
  <si>
    <t>27563-RAJ</t>
  </si>
  <si>
    <t>13796-KAR</t>
  </si>
  <si>
    <t>21636-RAJ</t>
  </si>
  <si>
    <t>65676-JAM</t>
  </si>
  <si>
    <t>95913-BIH</t>
  </si>
  <si>
    <t>12690-TAM</t>
  </si>
  <si>
    <t>34754-MAH</t>
  </si>
  <si>
    <t>74588-HAR</t>
  </si>
  <si>
    <t>81396-JHA</t>
  </si>
  <si>
    <t>95594-TAM</t>
  </si>
  <si>
    <t>31589-PUN</t>
  </si>
  <si>
    <t>63091-MAH</t>
  </si>
  <si>
    <t>48835-GUJ</t>
  </si>
  <si>
    <t>99310-GUJ</t>
  </si>
  <si>
    <t>84065-PUN</t>
  </si>
  <si>
    <t>55004-TEL</t>
  </si>
  <si>
    <t>75873-AND</t>
  </si>
  <si>
    <t>81609-DEL</t>
  </si>
  <si>
    <t>98056-CHH</t>
  </si>
  <si>
    <t>66563-ODI</t>
  </si>
  <si>
    <t>49724-TEL</t>
  </si>
  <si>
    <t>13207-MAD</t>
  </si>
  <si>
    <t>61308-ODI</t>
  </si>
  <si>
    <t>55043-UTT</t>
  </si>
  <si>
    <t>51921-UTT</t>
  </si>
  <si>
    <t>24214-JAM</t>
  </si>
  <si>
    <t>26168-BIH</t>
  </si>
  <si>
    <t>24118-MAH</t>
  </si>
  <si>
    <t>39251-KAR</t>
  </si>
  <si>
    <t>13561-JHA</t>
  </si>
  <si>
    <t>53665-HAR</t>
  </si>
  <si>
    <t>41961-AND</t>
  </si>
  <si>
    <t>96754-TEL</t>
  </si>
  <si>
    <t>43604-TAM</t>
  </si>
  <si>
    <t>52695-UTT</t>
  </si>
  <si>
    <t>81048-UTT</t>
  </si>
  <si>
    <t>39606-TAM</t>
  </si>
  <si>
    <t>71205-KAR</t>
  </si>
  <si>
    <t>46200-MAD</t>
  </si>
  <si>
    <t>58153-KER</t>
  </si>
  <si>
    <t>42575-JAM</t>
  </si>
  <si>
    <t>18670-CHH</t>
  </si>
  <si>
    <t>65672-RAJ</t>
  </si>
  <si>
    <t>38602-JAM</t>
  </si>
  <si>
    <t>29799-WES</t>
  </si>
  <si>
    <t>39216-JHA</t>
  </si>
  <si>
    <t>36437-MAH</t>
  </si>
  <si>
    <t>31545-HAR</t>
  </si>
  <si>
    <t>23791-RAJ</t>
  </si>
  <si>
    <t>52182-PUN</t>
  </si>
  <si>
    <t>89933-JAM</t>
  </si>
  <si>
    <t>62386-UTT</t>
  </si>
  <si>
    <t>82837-UTT</t>
  </si>
  <si>
    <t>81952-MAH</t>
  </si>
  <si>
    <t>56942-HAR</t>
  </si>
  <si>
    <t>76184-CHH</t>
  </si>
  <si>
    <t>87408-ODI</t>
  </si>
  <si>
    <t>39045-TEL</t>
  </si>
  <si>
    <t>72323-KER</t>
  </si>
  <si>
    <t>89303-AND</t>
  </si>
  <si>
    <t>48549-HAR</t>
  </si>
  <si>
    <t>35811-UTT</t>
  </si>
  <si>
    <t>26267-AND</t>
  </si>
  <si>
    <t>72796-HAR</t>
  </si>
  <si>
    <t>81623-ODI</t>
  </si>
  <si>
    <t>45522-ODI</t>
  </si>
  <si>
    <t>21258-KAR</t>
  </si>
  <si>
    <t>52889-BIH</t>
  </si>
  <si>
    <t>94988-ODI</t>
  </si>
  <si>
    <t>34527-PUN</t>
  </si>
  <si>
    <t>99015-AND</t>
  </si>
  <si>
    <t>67253-GUJ</t>
  </si>
  <si>
    <t>68740-CHH</t>
  </si>
  <si>
    <t>55194-AND</t>
  </si>
  <si>
    <t>32874-WES</t>
  </si>
  <si>
    <t>16549-TEL</t>
  </si>
  <si>
    <t>11410-AND</t>
  </si>
  <si>
    <t>19747-WES</t>
  </si>
  <si>
    <t>14925-UTT</t>
  </si>
  <si>
    <t>42150-BIH</t>
  </si>
  <si>
    <t>46832-BIH</t>
  </si>
  <si>
    <t>48074-MAD</t>
  </si>
  <si>
    <t>19122-KAR</t>
  </si>
  <si>
    <t>33257-TAM</t>
  </si>
  <si>
    <t>98982-UTT</t>
  </si>
  <si>
    <t>37636-WES</t>
  </si>
  <si>
    <t>87661-JAM</t>
  </si>
  <si>
    <t>97810-GUJ</t>
  </si>
  <si>
    <t>47562-UTT</t>
  </si>
  <si>
    <t>59648-JAM</t>
  </si>
  <si>
    <t>15121-UTT</t>
  </si>
  <si>
    <t>92997-UTT</t>
  </si>
  <si>
    <t>75914-MAH</t>
  </si>
  <si>
    <t>58784-JAM</t>
  </si>
  <si>
    <t>78997-WES</t>
  </si>
  <si>
    <t>53253-GUJ</t>
  </si>
  <si>
    <t>47946-MAH</t>
  </si>
  <si>
    <t>45501-AND</t>
  </si>
  <si>
    <t>97298-KAR</t>
  </si>
  <si>
    <t>34084-TEL</t>
  </si>
  <si>
    <t>63402-TAM</t>
  </si>
  <si>
    <t>79465-HAR</t>
  </si>
  <si>
    <t>14579-KAR</t>
  </si>
  <si>
    <t>91571-MAD</t>
  </si>
  <si>
    <t>76432-GUJ</t>
  </si>
  <si>
    <t>35207-MAD</t>
  </si>
  <si>
    <t>46241-KER</t>
  </si>
  <si>
    <t>24550-PUD</t>
  </si>
  <si>
    <t>92703-MAH</t>
  </si>
  <si>
    <t>75973-KAR</t>
  </si>
  <si>
    <t>84241-KAR</t>
  </si>
  <si>
    <t>35643-UTT</t>
  </si>
  <si>
    <t>22705-MAH</t>
  </si>
  <si>
    <t>72309-BIH</t>
  </si>
  <si>
    <t>98128-JAM</t>
  </si>
  <si>
    <t>74495-WES</t>
  </si>
  <si>
    <t>45932-JAM</t>
  </si>
  <si>
    <t>81360-ODI</t>
  </si>
  <si>
    <t>74826-TAM</t>
  </si>
  <si>
    <t>61505-PUN</t>
  </si>
  <si>
    <t>97191-TEL</t>
  </si>
  <si>
    <t>84005-MAD</t>
  </si>
  <si>
    <t>53716-GUJ</t>
  </si>
  <si>
    <t>33296-AND</t>
  </si>
  <si>
    <t>21479-PUN</t>
  </si>
  <si>
    <t>69717-BIH</t>
  </si>
  <si>
    <t>99721-TEL</t>
  </si>
  <si>
    <t>21577-PUN</t>
  </si>
  <si>
    <t>25048-TEL</t>
  </si>
  <si>
    <t>52985-ASS</t>
  </si>
  <si>
    <t>28710-WES</t>
  </si>
  <si>
    <t>27711-MAH</t>
  </si>
  <si>
    <t>76362-PUN</t>
  </si>
  <si>
    <t>64394-TAM</t>
  </si>
  <si>
    <t>35717-JHA</t>
  </si>
  <si>
    <t>82744-AND</t>
  </si>
  <si>
    <t>27180-UTT</t>
  </si>
  <si>
    <t>56365-MAH</t>
  </si>
  <si>
    <t>63952-KER</t>
  </si>
  <si>
    <t>72968-BIH</t>
  </si>
  <si>
    <t>83625-JAM</t>
  </si>
  <si>
    <t>61256-MAH</t>
  </si>
  <si>
    <t>25078-BIH</t>
  </si>
  <si>
    <t>28434-WES</t>
  </si>
  <si>
    <t>18641-BIH</t>
  </si>
  <si>
    <t>69374-KAR</t>
  </si>
  <si>
    <t>64276-MAH</t>
  </si>
  <si>
    <t>14888-MAD</t>
  </si>
  <si>
    <t>47070-TAM</t>
  </si>
  <si>
    <t>58230-AND</t>
  </si>
  <si>
    <t>44640-ODI</t>
  </si>
  <si>
    <t>45118-HAR</t>
  </si>
  <si>
    <t>31419-UTT</t>
  </si>
  <si>
    <t>23806-JAM</t>
  </si>
  <si>
    <t>69107-KAR</t>
  </si>
  <si>
    <t>94921-ODI</t>
  </si>
  <si>
    <t>38407-WES</t>
  </si>
  <si>
    <t>83461-ODI</t>
  </si>
  <si>
    <t>26540-TEL</t>
  </si>
  <si>
    <t>68606-GUJ</t>
  </si>
  <si>
    <t>29218-WES</t>
  </si>
  <si>
    <t>79700-KER</t>
  </si>
  <si>
    <t>14277-WES</t>
  </si>
  <si>
    <t>11535-WES</t>
  </si>
  <si>
    <t>66867-WES</t>
  </si>
  <si>
    <t>59610-RAJ</t>
  </si>
  <si>
    <t>99559-UTT</t>
  </si>
  <si>
    <t>43800-KAR</t>
  </si>
  <si>
    <t>12112-MAD</t>
  </si>
  <si>
    <t>21338-TAM</t>
  </si>
  <si>
    <t>71785-AND</t>
  </si>
  <si>
    <t>18618-TAM</t>
  </si>
  <si>
    <t>35673-UTT</t>
  </si>
  <si>
    <t>45432-KER</t>
  </si>
  <si>
    <t>41068-TAM</t>
  </si>
  <si>
    <t>41929-UTT</t>
  </si>
  <si>
    <t>16462-TAM</t>
  </si>
  <si>
    <t>47731-TAM</t>
  </si>
  <si>
    <t>47924-RAJ</t>
  </si>
  <si>
    <t>33572-UTT</t>
  </si>
  <si>
    <t>16874-UTT</t>
  </si>
  <si>
    <t>56815-KAR</t>
  </si>
  <si>
    <t>73022-MAH</t>
  </si>
  <si>
    <t>77336-UTT</t>
  </si>
  <si>
    <t>94270-MAD</t>
  </si>
  <si>
    <t>35498-MAH</t>
  </si>
  <si>
    <t>56177-KAR</t>
  </si>
  <si>
    <t>81840-KAR</t>
  </si>
  <si>
    <t>78540-UTT</t>
  </si>
  <si>
    <t>96778-JAM</t>
  </si>
  <si>
    <t>93667-KER</t>
  </si>
  <si>
    <t>97925-GUJ</t>
  </si>
  <si>
    <t>72603-TAM</t>
  </si>
  <si>
    <t>54490-AND</t>
  </si>
  <si>
    <t>74405-ODI</t>
  </si>
  <si>
    <t>65507-MAH</t>
  </si>
  <si>
    <t>37960-TEL</t>
  </si>
  <si>
    <t>14765-MAD</t>
  </si>
  <si>
    <t>69782-KAR</t>
  </si>
  <si>
    <t>96032-BIH</t>
  </si>
  <si>
    <t>88282-CHH</t>
  </si>
  <si>
    <t>42599-WES</t>
  </si>
  <si>
    <t>52350-MAD</t>
  </si>
  <si>
    <t>63904-ODI</t>
  </si>
  <si>
    <t>55650-BIH</t>
  </si>
  <si>
    <t>74169-BIH</t>
  </si>
  <si>
    <t>38999-WES</t>
  </si>
  <si>
    <t>18357-JAM</t>
  </si>
  <si>
    <t>79910-TAM</t>
  </si>
  <si>
    <t>95493-UTT</t>
  </si>
  <si>
    <t>61572-GUJ</t>
  </si>
  <si>
    <t>68180-TEL</t>
  </si>
  <si>
    <t>14277-GUJ</t>
  </si>
  <si>
    <t>96476-UTT</t>
  </si>
  <si>
    <t>37191-MAH</t>
  </si>
  <si>
    <t>62820-DEL</t>
  </si>
  <si>
    <t>81969-HAR</t>
  </si>
  <si>
    <t>22130-TAM</t>
  </si>
  <si>
    <t>83137-KAR</t>
  </si>
  <si>
    <t>51717-TAM</t>
  </si>
  <si>
    <t>69354-AND</t>
  </si>
  <si>
    <t>92414-UTT</t>
  </si>
  <si>
    <t>15586-HAR</t>
  </si>
  <si>
    <t>65602-BIH</t>
  </si>
  <si>
    <t>96611-TAM</t>
  </si>
  <si>
    <t>68230-GUJ</t>
  </si>
  <si>
    <t>36323-UTT</t>
  </si>
  <si>
    <t>45771-KAR</t>
  </si>
  <si>
    <t>27247-PUN</t>
  </si>
  <si>
    <t>26538-AND</t>
  </si>
  <si>
    <t>79581-KAR</t>
  </si>
  <si>
    <t>13318-AND</t>
  </si>
  <si>
    <t>27561-UTT</t>
  </si>
  <si>
    <t>81488-UTT</t>
  </si>
  <si>
    <t>96716-UTT</t>
  </si>
  <si>
    <t>95476-GUJ</t>
  </si>
  <si>
    <t>35700-MAH</t>
  </si>
  <si>
    <t>76384-UTT</t>
  </si>
  <si>
    <t>32779-TAM</t>
  </si>
  <si>
    <t>57024-AND</t>
  </si>
  <si>
    <t>67448-BIH</t>
  </si>
  <si>
    <t>14622-PUN</t>
  </si>
  <si>
    <t>76984-MAD</t>
  </si>
  <si>
    <t>37729-KAR</t>
  </si>
  <si>
    <t>22124-JAM</t>
  </si>
  <si>
    <t>76324-UTT</t>
  </si>
  <si>
    <t>69232-WES</t>
  </si>
  <si>
    <t>75095-TAM</t>
  </si>
  <si>
    <t>71949-WES</t>
  </si>
  <si>
    <t>53438-MAD</t>
  </si>
  <si>
    <t>52814-MAH</t>
  </si>
  <si>
    <t>85558-GUJ</t>
  </si>
  <si>
    <t>16194-JAM</t>
  </si>
  <si>
    <t>23745-DEL</t>
  </si>
  <si>
    <t>53251-AND</t>
  </si>
  <si>
    <t>74081-KAR</t>
  </si>
  <si>
    <t>83319-KAR</t>
  </si>
  <si>
    <t>94336-TAM</t>
  </si>
  <si>
    <t>21247-ASS</t>
  </si>
  <si>
    <t>12814-JHA</t>
  </si>
  <si>
    <t>72495-TAM</t>
  </si>
  <si>
    <t>68979-MAD</t>
  </si>
  <si>
    <t>62656-BIH</t>
  </si>
  <si>
    <t>37374-TAM</t>
  </si>
  <si>
    <t>94975-TEL</t>
  </si>
  <si>
    <t>99191-MAH</t>
  </si>
  <si>
    <t>71287-UTT</t>
  </si>
  <si>
    <t>46435-JAM</t>
  </si>
  <si>
    <t>82711-PUN</t>
  </si>
  <si>
    <t>87077-TAM</t>
  </si>
  <si>
    <t>45281-ASS</t>
  </si>
  <si>
    <t>71162-TEL</t>
  </si>
  <si>
    <t>76732-DEL</t>
  </si>
  <si>
    <t>97360-WES</t>
  </si>
  <si>
    <t>99017-KAR</t>
  </si>
  <si>
    <t>62467-ASS</t>
  </si>
  <si>
    <t>84107-UTT</t>
  </si>
  <si>
    <t>33065-BIH</t>
  </si>
  <si>
    <t>55869-ASS</t>
  </si>
  <si>
    <t>19443-KAR</t>
  </si>
  <si>
    <t>28284-MAH</t>
  </si>
  <si>
    <t>43627-AND</t>
  </si>
  <si>
    <t>95880-WES</t>
  </si>
  <si>
    <t>66816-KAR</t>
  </si>
  <si>
    <t>62096-KAR</t>
  </si>
  <si>
    <t>38662-PUN</t>
  </si>
  <si>
    <t>36216-PUD</t>
  </si>
  <si>
    <t>85542-WES</t>
  </si>
  <si>
    <t>83985-JAM</t>
  </si>
  <si>
    <t>13637-MAD</t>
  </si>
  <si>
    <t>91485-TAM</t>
  </si>
  <si>
    <t>81498-TEL</t>
  </si>
  <si>
    <t>17250-HAR</t>
  </si>
  <si>
    <t>33602-WES</t>
  </si>
  <si>
    <t>19577-PUN</t>
  </si>
  <si>
    <t>36808-KAR</t>
  </si>
  <si>
    <t>49908-KER</t>
  </si>
  <si>
    <t>53717-TAM</t>
  </si>
  <si>
    <t>34584-MAD</t>
  </si>
  <si>
    <t>78396-MAD</t>
  </si>
  <si>
    <t>14446-JAM</t>
  </si>
  <si>
    <t>31232-KER</t>
  </si>
  <si>
    <t>91994-TAM</t>
  </si>
  <si>
    <t>89382-ASS</t>
  </si>
  <si>
    <t>63237-DEL</t>
  </si>
  <si>
    <t>92092-UTT</t>
  </si>
  <si>
    <t>22841-TAM</t>
  </si>
  <si>
    <t>46809-TAM</t>
  </si>
  <si>
    <t>48033-TEL</t>
  </si>
  <si>
    <t>16032-AND</t>
  </si>
  <si>
    <t>31137-DEL</t>
  </si>
  <si>
    <t>93749-MAH</t>
  </si>
  <si>
    <t>43365-WES</t>
  </si>
  <si>
    <t>63502-GUJ</t>
  </si>
  <si>
    <t>32176-GUJ</t>
  </si>
  <si>
    <t>98151-HAR</t>
  </si>
  <si>
    <t>22520-AND</t>
  </si>
  <si>
    <t>84666-TEL</t>
  </si>
  <si>
    <t>41561-JHA</t>
  </si>
  <si>
    <t>25059-JAM</t>
  </si>
  <si>
    <t>81612-TAM</t>
  </si>
  <si>
    <t>78303-KER</t>
  </si>
  <si>
    <t>51822-ODI</t>
  </si>
  <si>
    <t>88777-WES</t>
  </si>
  <si>
    <t>43786-WES</t>
  </si>
  <si>
    <t>73973-RAJ</t>
  </si>
  <si>
    <t>92732-WES</t>
  </si>
  <si>
    <t>73108-JAM</t>
  </si>
  <si>
    <t>97359-UTT</t>
  </si>
  <si>
    <t>49894-BIH</t>
  </si>
  <si>
    <t>69197-UTT</t>
  </si>
  <si>
    <t>63605-HAR</t>
  </si>
  <si>
    <t>48033-MAH</t>
  </si>
  <si>
    <t>44730-PUN</t>
  </si>
  <si>
    <t>47957-GUJ</t>
  </si>
  <si>
    <t>45651-TAM</t>
  </si>
  <si>
    <t>75820-MAD</t>
  </si>
  <si>
    <t>78225-UTT</t>
  </si>
  <si>
    <t>42329-AND</t>
  </si>
  <si>
    <t>84837-KAR</t>
  </si>
  <si>
    <t>49201-GUJ</t>
  </si>
  <si>
    <t>97198-ASS</t>
  </si>
  <si>
    <t>32539-KAR</t>
  </si>
  <si>
    <t>13621-JAM</t>
  </si>
  <si>
    <t>43005-RAJ</t>
  </si>
  <si>
    <t>71055-GUJ</t>
  </si>
  <si>
    <t>62410-ODI</t>
  </si>
  <si>
    <t>18730-PUN</t>
  </si>
  <si>
    <t>39394-HAR</t>
  </si>
  <si>
    <t>88324-TAM</t>
  </si>
  <si>
    <t>73121-RAJ</t>
  </si>
  <si>
    <t>41377-AND</t>
  </si>
  <si>
    <t>74979-MAD</t>
  </si>
  <si>
    <t>31518-CHH</t>
  </si>
  <si>
    <t>98639-UTT</t>
  </si>
  <si>
    <t>92694-MAH</t>
  </si>
  <si>
    <t>57489-UTT</t>
  </si>
  <si>
    <t>33836-UTT</t>
  </si>
  <si>
    <t>68299-JAM</t>
  </si>
  <si>
    <t>98884-WES</t>
  </si>
  <si>
    <t>54076-TAM</t>
  </si>
  <si>
    <t>48088-JAM</t>
  </si>
  <si>
    <t>85413-MAH</t>
  </si>
  <si>
    <t>13300-KAR</t>
  </si>
  <si>
    <t>22327-RAJ</t>
  </si>
  <si>
    <t>41019-AND</t>
  </si>
  <si>
    <t>73362-HAR</t>
  </si>
  <si>
    <t>19704-KAR</t>
  </si>
  <si>
    <t>22646-TEL</t>
  </si>
  <si>
    <t>86872-BIH</t>
  </si>
  <si>
    <t>96644-HAR</t>
  </si>
  <si>
    <t>76321-GUJ</t>
  </si>
  <si>
    <t>54172-RAJ</t>
  </si>
  <si>
    <t>69955-GUJ</t>
  </si>
  <si>
    <t>95922-RAJ</t>
  </si>
  <si>
    <t>13055-UTT</t>
  </si>
  <si>
    <t>55991-RAJ</t>
  </si>
  <si>
    <t>62667-PUN</t>
  </si>
  <si>
    <t>25799-TEL</t>
  </si>
  <si>
    <t>38311-PUN</t>
  </si>
  <si>
    <t>54891-HAR</t>
  </si>
  <si>
    <t>91621-DEL</t>
  </si>
  <si>
    <t>55132-MAD</t>
  </si>
  <si>
    <t>58303-BIH</t>
  </si>
  <si>
    <t>52367-BIH</t>
  </si>
  <si>
    <t>76892-KAR</t>
  </si>
  <si>
    <t>43635-ODI</t>
  </si>
  <si>
    <t>83080-HAR</t>
  </si>
  <si>
    <t>34738-KAR</t>
  </si>
  <si>
    <t>43633-UTT</t>
  </si>
  <si>
    <t>28973-KAR</t>
  </si>
  <si>
    <t>28035-DEL</t>
  </si>
  <si>
    <t>21355-TEL</t>
  </si>
  <si>
    <t>12443-AND</t>
  </si>
  <si>
    <t>83399-MAH</t>
  </si>
  <si>
    <t>85731-MAH</t>
  </si>
  <si>
    <t>28976-PUN</t>
  </si>
  <si>
    <t>68497-PUN</t>
  </si>
  <si>
    <t>68341-MAH</t>
  </si>
  <si>
    <t>76852-PUN</t>
  </si>
  <si>
    <t>35152-HAR</t>
  </si>
  <si>
    <t>43009-AND</t>
  </si>
  <si>
    <t>63169-PUN</t>
  </si>
  <si>
    <t>68200-WES</t>
  </si>
  <si>
    <t>63457-UTT</t>
  </si>
  <si>
    <t>85992-MAD</t>
  </si>
  <si>
    <t>88171-TEL</t>
  </si>
  <si>
    <t>25840-KAR</t>
  </si>
  <si>
    <t>37901-PUN</t>
  </si>
  <si>
    <t>83410-ASS</t>
  </si>
  <si>
    <t>77147-RAJ</t>
  </si>
  <si>
    <t>88500-MAH</t>
  </si>
  <si>
    <t>74260-HAR</t>
  </si>
  <si>
    <t>55437-TAM</t>
  </si>
  <si>
    <t>19988-ODI</t>
  </si>
  <si>
    <t>86951-KAR</t>
  </si>
  <si>
    <t>88107-KAR</t>
  </si>
  <si>
    <t>53249-JAM</t>
  </si>
  <si>
    <t>35972-UTT</t>
  </si>
  <si>
    <t>41795-UTT</t>
  </si>
  <si>
    <t>71753-ODI</t>
  </si>
  <si>
    <t>16733-ODI</t>
  </si>
  <si>
    <t>99627-KER</t>
  </si>
  <si>
    <t>91454-TAM</t>
  </si>
  <si>
    <t>73897-TAM</t>
  </si>
  <si>
    <t>54732-TAM</t>
  </si>
  <si>
    <t>13682-RAJ</t>
  </si>
  <si>
    <t>78146-UTT</t>
  </si>
  <si>
    <t>13567-AND</t>
  </si>
  <si>
    <t>87859-AND</t>
  </si>
  <si>
    <t>98362-KER</t>
  </si>
  <si>
    <t>13399-HAR</t>
  </si>
  <si>
    <t>37396-DEL</t>
  </si>
  <si>
    <t>25260-TAM</t>
  </si>
  <si>
    <t>38453-BIH</t>
  </si>
  <si>
    <t>61008-KAR</t>
  </si>
  <si>
    <t>39561-KAR</t>
  </si>
  <si>
    <t>92005-UTT</t>
  </si>
  <si>
    <t>25763-JHA</t>
  </si>
  <si>
    <t>81519-UTT</t>
  </si>
  <si>
    <t>71481-WES</t>
  </si>
  <si>
    <t>17127-GUJ</t>
  </si>
  <si>
    <t>47005-TAM</t>
  </si>
  <si>
    <t>28266-JAM</t>
  </si>
  <si>
    <t>85576-AND</t>
  </si>
  <si>
    <t>12079-MAH</t>
  </si>
  <si>
    <t>75573-CHH</t>
  </si>
  <si>
    <t>12955-MAH</t>
  </si>
  <si>
    <t>51481-UTT</t>
  </si>
  <si>
    <t>15552-TEL</t>
  </si>
  <si>
    <t>61043-JAM</t>
  </si>
  <si>
    <t>27535-BIH</t>
  </si>
  <si>
    <t>56376-GUJ</t>
  </si>
  <si>
    <t>15488-JAM</t>
  </si>
  <si>
    <t>84714-TAM</t>
  </si>
  <si>
    <t>63831-JAM</t>
  </si>
  <si>
    <t>23982-TAM</t>
  </si>
  <si>
    <t>91005-TEL</t>
  </si>
  <si>
    <t>67310-TAM</t>
  </si>
  <si>
    <t>31725-KER</t>
  </si>
  <si>
    <t>99884-JAM</t>
  </si>
  <si>
    <t>18355-ODI</t>
  </si>
  <si>
    <t>25060-TAM</t>
  </si>
  <si>
    <t>83717-AND</t>
  </si>
  <si>
    <t>89946-AND</t>
  </si>
  <si>
    <t>32080-WES</t>
  </si>
  <si>
    <t>67994-MAD</t>
  </si>
  <si>
    <t>37704-PUN</t>
  </si>
  <si>
    <t>97501-JHA</t>
  </si>
  <si>
    <t>17398-GUJ</t>
  </si>
  <si>
    <t>74947-ASS</t>
  </si>
  <si>
    <t>69443-TEL</t>
  </si>
  <si>
    <t>29700-MAD</t>
  </si>
  <si>
    <t>97843-TAM</t>
  </si>
  <si>
    <t>66332-DEL</t>
  </si>
  <si>
    <t>45004-KER</t>
  </si>
  <si>
    <t>59829-UTT</t>
  </si>
  <si>
    <t>83174-BIH</t>
  </si>
  <si>
    <t>15382-GUJ</t>
  </si>
  <si>
    <t>33003-KAR</t>
  </si>
  <si>
    <t>42969-KAR</t>
  </si>
  <si>
    <t>89683-UTT</t>
  </si>
  <si>
    <t>23224-MAD</t>
  </si>
  <si>
    <t>66278-WES</t>
  </si>
  <si>
    <t>36981-GUJ</t>
  </si>
  <si>
    <t>19700-WES</t>
  </si>
  <si>
    <t>58919-GUJ</t>
  </si>
  <si>
    <t>44887-KER</t>
  </si>
  <si>
    <t>43717-PUN</t>
  </si>
  <si>
    <t>67756-WES</t>
  </si>
  <si>
    <t>24101-MAH</t>
  </si>
  <si>
    <t>26836-HAR</t>
  </si>
  <si>
    <t>26817-MAD</t>
  </si>
  <si>
    <t>74028-TEL</t>
  </si>
  <si>
    <t>74779-UTT</t>
  </si>
  <si>
    <t>65281-UTT</t>
  </si>
  <si>
    <t>29432-TEL</t>
  </si>
  <si>
    <t>39167-TAM</t>
  </si>
  <si>
    <t>77650-TAM</t>
  </si>
  <si>
    <t>25130-KAR</t>
  </si>
  <si>
    <t>16297-HAR</t>
  </si>
  <si>
    <t>17901-TEL</t>
  </si>
  <si>
    <t>96157-AND</t>
  </si>
  <si>
    <t>72091-KAR</t>
  </si>
  <si>
    <t>79867-ASS</t>
  </si>
  <si>
    <t>59775-KAR</t>
  </si>
  <si>
    <t>97376-ASS</t>
  </si>
  <si>
    <t>24618-KAR</t>
  </si>
  <si>
    <t>95520-MAH</t>
  </si>
  <si>
    <t>11392-JAM</t>
  </si>
  <si>
    <t>62571-AND</t>
  </si>
  <si>
    <t>76590-GUJ</t>
  </si>
  <si>
    <t>36631-JHA</t>
  </si>
  <si>
    <t>54954-ASS</t>
  </si>
  <si>
    <t>72666-JAM</t>
  </si>
  <si>
    <t>68840-PUN</t>
  </si>
  <si>
    <t>25748-KER</t>
  </si>
  <si>
    <t>32429-UTT</t>
  </si>
  <si>
    <t>12340-DEL</t>
  </si>
  <si>
    <t>39309-MAD</t>
  </si>
  <si>
    <t>78063-TAM</t>
  </si>
  <si>
    <t>53732-TAM</t>
  </si>
  <si>
    <t>97039-AND</t>
  </si>
  <si>
    <t>47666-WES</t>
  </si>
  <si>
    <t>59403-KER</t>
  </si>
  <si>
    <t>34266-KAR</t>
  </si>
  <si>
    <t>29261-TEL</t>
  </si>
  <si>
    <t>86243-KER</t>
  </si>
  <si>
    <t>14214-KAR</t>
  </si>
  <si>
    <t>83489-CHH</t>
  </si>
  <si>
    <t>62731-KER</t>
  </si>
  <si>
    <t>63830-TEL</t>
  </si>
  <si>
    <t>54732-JHA</t>
  </si>
  <si>
    <t>31476-TEL</t>
  </si>
  <si>
    <t>13828-UTT</t>
  </si>
  <si>
    <t>76083-KAR</t>
  </si>
  <si>
    <t>63539-GUJ</t>
  </si>
  <si>
    <t>47240-DEL</t>
  </si>
  <si>
    <t>56856-AND</t>
  </si>
  <si>
    <t>77407-ODI</t>
  </si>
  <si>
    <t>34528-AND</t>
  </si>
  <si>
    <t>65421-DEL</t>
  </si>
  <si>
    <t>78085-JHA</t>
  </si>
  <si>
    <t>48381-ASS</t>
  </si>
  <si>
    <t>64242-GUJ</t>
  </si>
  <si>
    <t>22748-HAR</t>
  </si>
  <si>
    <t>28189-TEL</t>
  </si>
  <si>
    <t>52788-MAD</t>
  </si>
  <si>
    <t>37748-JHA</t>
  </si>
  <si>
    <t>92549-HAR</t>
  </si>
  <si>
    <t>94169-JHA</t>
  </si>
  <si>
    <t>98812-MAH</t>
  </si>
  <si>
    <t>41031-TAM</t>
  </si>
  <si>
    <t>67451-RAJ</t>
  </si>
  <si>
    <t>93630-HAR</t>
  </si>
  <si>
    <t>93838-MAH</t>
  </si>
  <si>
    <t>17476-JAM</t>
  </si>
  <si>
    <t>86156-TAM</t>
  </si>
  <si>
    <t>67594-BIH</t>
  </si>
  <si>
    <t>36159-CHH</t>
  </si>
  <si>
    <t>42623-MAH</t>
  </si>
  <si>
    <t>89199-KAR</t>
  </si>
  <si>
    <t>77359-KAR</t>
  </si>
  <si>
    <t>15865-KER</t>
  </si>
  <si>
    <t>78911-WES</t>
  </si>
  <si>
    <t>44388-MAD</t>
  </si>
  <si>
    <t>88514-BIH</t>
  </si>
  <si>
    <t>15579-WES</t>
  </si>
  <si>
    <t>19250-KAR</t>
  </si>
  <si>
    <t>82990-JAM</t>
  </si>
  <si>
    <t>49293-BIH</t>
  </si>
  <si>
    <t>73187-AND</t>
  </si>
  <si>
    <t>74667-TAM</t>
  </si>
  <si>
    <t>34133-BIH</t>
  </si>
  <si>
    <t>86714-AND</t>
  </si>
  <si>
    <t>49610-HAR</t>
  </si>
  <si>
    <t>91073-KER</t>
  </si>
  <si>
    <t>17052-MAD</t>
  </si>
  <si>
    <t>85186-MAD</t>
  </si>
  <si>
    <t>31918-KAR</t>
  </si>
  <si>
    <t>96884-TAM</t>
  </si>
  <si>
    <t>33564-JAM</t>
  </si>
  <si>
    <t>98565-UTT</t>
  </si>
  <si>
    <t>41762-RAJ</t>
  </si>
  <si>
    <t>66413-TAM</t>
  </si>
  <si>
    <t>46097-AND</t>
  </si>
  <si>
    <t>92714-AND</t>
  </si>
  <si>
    <t>54000-KAR</t>
  </si>
  <si>
    <t>23048-MAH</t>
  </si>
  <si>
    <t>87000-MAH</t>
  </si>
  <si>
    <t>84201-PUN</t>
  </si>
  <si>
    <t>33035-WES</t>
  </si>
  <si>
    <t>15947-HAR</t>
  </si>
  <si>
    <t>99179-WES</t>
  </si>
  <si>
    <t>89280-UTT</t>
  </si>
  <si>
    <t>52527-RAJ</t>
  </si>
  <si>
    <t>63610-TAM</t>
  </si>
  <si>
    <t>63300-UTT</t>
  </si>
  <si>
    <t>83803-TAM</t>
  </si>
  <si>
    <t>61376-AND</t>
  </si>
  <si>
    <t>88898-HAR</t>
  </si>
  <si>
    <t>81850-MAH</t>
  </si>
  <si>
    <t>78312-MAH</t>
  </si>
  <si>
    <t>58240-TAM</t>
  </si>
  <si>
    <t>97615-MAH</t>
  </si>
  <si>
    <t>77411-WES</t>
  </si>
  <si>
    <t>66148-AND</t>
  </si>
  <si>
    <t>73718-JAM</t>
  </si>
  <si>
    <t>63688-HAR</t>
  </si>
  <si>
    <t>57326-JAM</t>
  </si>
  <si>
    <t>27654-TAM</t>
  </si>
  <si>
    <t>42089-MAH</t>
  </si>
  <si>
    <t>83333-BIH</t>
  </si>
  <si>
    <t>23608-GUJ</t>
  </si>
  <si>
    <t>16141-UTT</t>
  </si>
  <si>
    <t>87831-PUN</t>
  </si>
  <si>
    <t>44871-KER</t>
  </si>
  <si>
    <t>12808-MAH</t>
  </si>
  <si>
    <t>34072-WES</t>
  </si>
  <si>
    <t>75641-PUN</t>
  </si>
  <si>
    <t>44466-MAH</t>
  </si>
  <si>
    <t>33021-HAR</t>
  </si>
  <si>
    <t>36372-JAM</t>
  </si>
  <si>
    <t>32377-DEL</t>
  </si>
  <si>
    <t>84442-HAR</t>
  </si>
  <si>
    <t>13745-UTT</t>
  </si>
  <si>
    <t>69878-RAJ</t>
  </si>
  <si>
    <t>52402-DEL</t>
  </si>
  <si>
    <t>63062-GUJ</t>
  </si>
  <si>
    <t>21792-PUN</t>
  </si>
  <si>
    <t>86709-TEL</t>
  </si>
  <si>
    <t>42786-UTT</t>
  </si>
  <si>
    <t>68435-KAR</t>
  </si>
  <si>
    <t>96211-HAR</t>
  </si>
  <si>
    <t>16003-MAD</t>
  </si>
  <si>
    <t>35841-KAR</t>
  </si>
  <si>
    <t>79734-ASS</t>
  </si>
  <si>
    <t>54293-HAR</t>
  </si>
  <si>
    <t>51951-UTT</t>
  </si>
  <si>
    <t>52886-HAR</t>
  </si>
  <si>
    <t>54073-JAM</t>
  </si>
  <si>
    <t>48929-JAM</t>
  </si>
  <si>
    <t>82777-UTT</t>
  </si>
  <si>
    <t>19013-JAM</t>
  </si>
  <si>
    <t>51591-PUN</t>
  </si>
  <si>
    <t>44798-KER</t>
  </si>
  <si>
    <t>24131-AND</t>
  </si>
  <si>
    <t>35389-JAM</t>
  </si>
  <si>
    <t>12736-ASS</t>
  </si>
  <si>
    <t>66014-JAM</t>
  </si>
  <si>
    <t>88664-KAR</t>
  </si>
  <si>
    <t>69425-GUJ</t>
  </si>
  <si>
    <t>72719-WES</t>
  </si>
  <si>
    <t>98512-RAJ</t>
  </si>
  <si>
    <t>86548-UTT</t>
  </si>
  <si>
    <t>48770-BIH</t>
  </si>
  <si>
    <t>21368-AND</t>
  </si>
  <si>
    <t>38434-HAR</t>
  </si>
  <si>
    <t>64095-BIH</t>
  </si>
  <si>
    <t>17682-PUN</t>
  </si>
  <si>
    <t>65380-JAM</t>
  </si>
  <si>
    <t>41944-UTT</t>
  </si>
  <si>
    <t>91289-TEL</t>
  </si>
  <si>
    <t>34824-UTT</t>
  </si>
  <si>
    <t>54793-KER</t>
  </si>
  <si>
    <t>58740-PUN</t>
  </si>
  <si>
    <t>23138-ASS</t>
  </si>
  <si>
    <t>48813-UTT</t>
  </si>
  <si>
    <t>32026-TAM</t>
  </si>
  <si>
    <t>72936-UTT</t>
  </si>
  <si>
    <t>25558-GUJ</t>
  </si>
  <si>
    <t>92820-UTT</t>
  </si>
  <si>
    <t>59273-JAM</t>
  </si>
  <si>
    <t>91337-DEL</t>
  </si>
  <si>
    <t>67766-AND</t>
  </si>
  <si>
    <t>51731-MAH</t>
  </si>
  <si>
    <t>53826-MAH</t>
  </si>
  <si>
    <t>29304-BIH</t>
  </si>
  <si>
    <t>93936-UTT</t>
  </si>
  <si>
    <t>23837-BIH</t>
  </si>
  <si>
    <t>54312-ODI</t>
  </si>
  <si>
    <t>33177-MAD</t>
  </si>
  <si>
    <t>74061-MAD</t>
  </si>
  <si>
    <t>14668-MAH</t>
  </si>
  <si>
    <t>92374-TAM</t>
  </si>
  <si>
    <t>37584-KAR</t>
  </si>
  <si>
    <t>63934-AND</t>
  </si>
  <si>
    <t>65099-KER</t>
  </si>
  <si>
    <t>64617-TAM</t>
  </si>
  <si>
    <t>64056-KAR</t>
  </si>
  <si>
    <t>86614-ASS</t>
  </si>
  <si>
    <t>96661-ASS</t>
  </si>
  <si>
    <t>26661-TEL</t>
  </si>
  <si>
    <t>21543-UTT</t>
  </si>
  <si>
    <t>12382-WES</t>
  </si>
  <si>
    <t>16051-AND</t>
  </si>
  <si>
    <t>34135-JAM</t>
  </si>
  <si>
    <t>23324-KER</t>
  </si>
  <si>
    <t>75671-PUD</t>
  </si>
  <si>
    <t>54322-KAR</t>
  </si>
  <si>
    <t>89326-TAM</t>
  </si>
  <si>
    <t>59998-RAJ</t>
  </si>
  <si>
    <t>11918-UTT</t>
  </si>
  <si>
    <t>77854-UTT</t>
  </si>
  <si>
    <t>61298-TAM</t>
  </si>
  <si>
    <t>94444-MAD</t>
  </si>
  <si>
    <t>74371-ODI</t>
  </si>
  <si>
    <t>29525-TAM</t>
  </si>
  <si>
    <t>95445-AND</t>
  </si>
  <si>
    <t>46791-JAM</t>
  </si>
  <si>
    <t>86710-MAH</t>
  </si>
  <si>
    <t>54923-ODI</t>
  </si>
  <si>
    <t>48692-GUJ</t>
  </si>
  <si>
    <t>33980-PUN</t>
  </si>
  <si>
    <t>59212-UTT</t>
  </si>
  <si>
    <t>94807-TAM</t>
  </si>
  <si>
    <t>83082-ODI</t>
  </si>
  <si>
    <t>62725-PUD</t>
  </si>
  <si>
    <t>94792-MAD</t>
  </si>
  <si>
    <t>81541-PUN</t>
  </si>
  <si>
    <t>38353-PUN</t>
  </si>
  <si>
    <t>28520-ODI</t>
  </si>
  <si>
    <t>18432-RAJ</t>
  </si>
  <si>
    <t>94725-TAM</t>
  </si>
  <si>
    <t>63359-JAM</t>
  </si>
  <si>
    <t>72188-KAR</t>
  </si>
  <si>
    <t>35913-GUJ</t>
  </si>
  <si>
    <t>18415-KAR</t>
  </si>
  <si>
    <t>65751-HAR</t>
  </si>
  <si>
    <t>65794-TAM</t>
  </si>
  <si>
    <t>66026-HAR</t>
  </si>
  <si>
    <t>21129-TAM</t>
  </si>
  <si>
    <t>87616-CHH</t>
  </si>
  <si>
    <t>35635-TEL</t>
  </si>
  <si>
    <t>59558-MAH</t>
  </si>
  <si>
    <t>67752-MAH</t>
  </si>
  <si>
    <t>69664-ODI</t>
  </si>
  <si>
    <t>46061-KAR</t>
  </si>
  <si>
    <t>33720-BIH</t>
  </si>
  <si>
    <t>16805-UTT</t>
  </si>
  <si>
    <t>77732-PUN</t>
  </si>
  <si>
    <t>74691-RAJ</t>
  </si>
  <si>
    <t>13361-UTT</t>
  </si>
  <si>
    <t>68185-JAM</t>
  </si>
  <si>
    <t>95617-AND</t>
  </si>
  <si>
    <t>21575-AND</t>
  </si>
  <si>
    <t>53371-JAM</t>
  </si>
  <si>
    <t>39517-KAR</t>
  </si>
  <si>
    <t>33304-JAM</t>
  </si>
  <si>
    <t>93332-PUN</t>
  </si>
  <si>
    <t>84331-ASS</t>
  </si>
  <si>
    <t>97402-PUN</t>
  </si>
  <si>
    <t>38695-WES</t>
  </si>
  <si>
    <t>24453-UTT</t>
  </si>
  <si>
    <t>18036-TAM</t>
  </si>
  <si>
    <t>57571-TAM</t>
  </si>
  <si>
    <t>72055-GUJ</t>
  </si>
  <si>
    <t>29435-DEL</t>
  </si>
  <si>
    <t>78614-KER</t>
  </si>
  <si>
    <t>42661-MAD</t>
  </si>
  <si>
    <t>51587-RAJ</t>
  </si>
  <si>
    <t>16794-TEL</t>
  </si>
  <si>
    <t>23352-CHH</t>
  </si>
  <si>
    <t>59873-BIH</t>
  </si>
  <si>
    <t>23381-RAJ</t>
  </si>
  <si>
    <t>34599-MAH</t>
  </si>
  <si>
    <t>93155-PUN</t>
  </si>
  <si>
    <t>55169-TAM</t>
  </si>
  <si>
    <t>55609-BIH</t>
  </si>
  <si>
    <t>92106-MAD</t>
  </si>
  <si>
    <t>91972-CHH</t>
  </si>
  <si>
    <t>18329-HAR</t>
  </si>
  <si>
    <t>47223-MAH</t>
  </si>
  <si>
    <t>68060-KAR</t>
  </si>
  <si>
    <t>13442-TAM</t>
  </si>
  <si>
    <t>47841-GUJ</t>
  </si>
  <si>
    <t>51961-BIH</t>
  </si>
  <si>
    <t>94042-UTT</t>
  </si>
  <si>
    <t>71883-DEL</t>
  </si>
  <si>
    <t>27812-TAM</t>
  </si>
  <si>
    <t>97043-JAM</t>
  </si>
  <si>
    <t>25634-JAM</t>
  </si>
  <si>
    <t>26279-AND</t>
  </si>
  <si>
    <t>48489-TAM</t>
  </si>
  <si>
    <t>23632-HAR</t>
  </si>
  <si>
    <t>59905-TEL</t>
  </si>
  <si>
    <t>64246-GUJ</t>
  </si>
  <si>
    <t>98279-GUJ</t>
  </si>
  <si>
    <t>75707-KAR</t>
  </si>
  <si>
    <t>15412-PUN</t>
  </si>
  <si>
    <t>38920-PUN</t>
  </si>
  <si>
    <t>94275-WES</t>
  </si>
  <si>
    <t>41985-WES</t>
  </si>
  <si>
    <t>75748-TAM</t>
  </si>
  <si>
    <t>34756-PUN</t>
  </si>
  <si>
    <t>51597-MAD</t>
  </si>
  <si>
    <t>79546-KAR</t>
  </si>
  <si>
    <t>35571-TEL</t>
  </si>
  <si>
    <t>88107-JAM</t>
  </si>
  <si>
    <t>22700-UTT</t>
  </si>
  <si>
    <t>65882-UTT</t>
  </si>
  <si>
    <t>15795-MAD</t>
  </si>
  <si>
    <t>72130-JAM</t>
  </si>
  <si>
    <t>79418-BIH</t>
  </si>
  <si>
    <t>37517-AND</t>
  </si>
  <si>
    <t>55493-MAD</t>
  </si>
  <si>
    <t>11251-UTT</t>
  </si>
  <si>
    <t>84559-JAM</t>
  </si>
  <si>
    <t>54321-TAM</t>
  </si>
  <si>
    <t>84579-ASS</t>
  </si>
  <si>
    <t>72294-JAM</t>
  </si>
  <si>
    <t>68932-AND</t>
  </si>
  <si>
    <t>86389-JAM</t>
  </si>
  <si>
    <t>88104-HAR</t>
  </si>
  <si>
    <t>86530-TAM</t>
  </si>
  <si>
    <t>16016-TAM</t>
  </si>
  <si>
    <t>58833-WES</t>
  </si>
  <si>
    <t>15827-GUJ</t>
  </si>
  <si>
    <t>11882-BIH</t>
  </si>
  <si>
    <t>95910-TAM</t>
  </si>
  <si>
    <t>25286-GUJ</t>
  </si>
  <si>
    <t>76853-HAR</t>
  </si>
  <si>
    <t>88689-KAR</t>
  </si>
  <si>
    <t>64398-MAH</t>
  </si>
  <si>
    <t>22701-RAJ</t>
  </si>
  <si>
    <t>62577-MAH</t>
  </si>
  <si>
    <t>91717-BIH</t>
  </si>
  <si>
    <t>11359-AND</t>
  </si>
  <si>
    <t>33079-GUJ</t>
  </si>
  <si>
    <t>59946-UTT</t>
  </si>
  <si>
    <t>22101-JAM</t>
  </si>
  <si>
    <t>73069-MAH</t>
  </si>
  <si>
    <t>31196-MAD</t>
  </si>
  <si>
    <t>38244-JAM</t>
  </si>
  <si>
    <t>52414-DEL</t>
  </si>
  <si>
    <t>43466-ODI</t>
  </si>
  <si>
    <t>72067-TEL</t>
  </si>
  <si>
    <t>36492-WES</t>
  </si>
  <si>
    <t>72129-KAR</t>
  </si>
  <si>
    <t>23761-HAR</t>
  </si>
  <si>
    <t>82558-UTT</t>
  </si>
  <si>
    <t>45542-MAD</t>
  </si>
  <si>
    <t>73910-MAH</t>
  </si>
  <si>
    <t>57012-MAH</t>
  </si>
  <si>
    <t>66839-UTT</t>
  </si>
  <si>
    <t>13305-WES</t>
  </si>
  <si>
    <t>73842-GUJ</t>
  </si>
  <si>
    <t>69383-TEL</t>
  </si>
  <si>
    <t>62597-AND</t>
  </si>
  <si>
    <t>96833-TEL</t>
  </si>
  <si>
    <t>29668-KAR</t>
  </si>
  <si>
    <t>94309-AND</t>
  </si>
  <si>
    <t>89751-TAM</t>
  </si>
  <si>
    <t>86315-TAM</t>
  </si>
  <si>
    <t>36747-BIH</t>
  </si>
  <si>
    <t>82439-KAR</t>
  </si>
  <si>
    <t>23615-UTT</t>
  </si>
  <si>
    <t>69325-KER</t>
  </si>
  <si>
    <t>39808-TAM</t>
  </si>
  <si>
    <t>35995-PUN</t>
  </si>
  <si>
    <t>22151-MAD</t>
  </si>
  <si>
    <t>84470-AND</t>
  </si>
  <si>
    <t>58671-UTT</t>
  </si>
  <si>
    <t>72081-MAH</t>
  </si>
  <si>
    <t>75041-TEL</t>
  </si>
  <si>
    <t>15728-MAH</t>
  </si>
  <si>
    <t>17846-MAD</t>
  </si>
  <si>
    <t>91995-AND</t>
  </si>
  <si>
    <t>87884-KER</t>
  </si>
  <si>
    <t>64339-GUJ</t>
  </si>
  <si>
    <t>78521-AND</t>
  </si>
  <si>
    <t>85790-TAM</t>
  </si>
  <si>
    <t>21602-BIH</t>
  </si>
  <si>
    <t>21157-TAM</t>
  </si>
  <si>
    <t>15506-UTT</t>
  </si>
  <si>
    <t>95899-HAR</t>
  </si>
  <si>
    <t>82890-DEL</t>
  </si>
  <si>
    <t>39380-PUN</t>
  </si>
  <si>
    <t>24622-AND</t>
  </si>
  <si>
    <t>82700-BIH</t>
  </si>
  <si>
    <t>85946-WES</t>
  </si>
  <si>
    <t>19389-TEL</t>
  </si>
  <si>
    <t>47518-RAJ</t>
  </si>
  <si>
    <t>33167-UTT</t>
  </si>
  <si>
    <t>36839-MAD</t>
  </si>
  <si>
    <t>49140-PUN</t>
  </si>
  <si>
    <t>53171-TAM</t>
  </si>
  <si>
    <t>41455-MAD</t>
  </si>
  <si>
    <t>83845-UTT</t>
  </si>
  <si>
    <t>89184-KER</t>
  </si>
  <si>
    <t>71264-BIH</t>
  </si>
  <si>
    <t>84577-TEL</t>
  </si>
  <si>
    <t>26506-WES</t>
  </si>
  <si>
    <t>28574-UTT</t>
  </si>
  <si>
    <t>91830-UTT</t>
  </si>
  <si>
    <t>24823-TAM</t>
  </si>
  <si>
    <t>45398-GUJ</t>
  </si>
  <si>
    <t>82065-GUJ</t>
  </si>
  <si>
    <t>78303-AND</t>
  </si>
  <si>
    <t>61783-KAR</t>
  </si>
  <si>
    <t>78881-GUJ</t>
  </si>
  <si>
    <t>83519-HAR</t>
  </si>
  <si>
    <t>71869-WES</t>
  </si>
  <si>
    <t>97798-KER</t>
  </si>
  <si>
    <t>71390-MAD</t>
  </si>
  <si>
    <t>23855-MAH</t>
  </si>
  <si>
    <t>82678-WES</t>
  </si>
  <si>
    <t>56174-RAJ</t>
  </si>
  <si>
    <t>14583-DEL</t>
  </si>
  <si>
    <t>26490-RAJ</t>
  </si>
  <si>
    <t>45085-HAR</t>
  </si>
  <si>
    <t>36345-PUN</t>
  </si>
  <si>
    <t>98939-HAR</t>
  </si>
  <si>
    <t>52607-UTT</t>
  </si>
  <si>
    <t>61634-MAD</t>
  </si>
  <si>
    <t>35607-WES</t>
  </si>
  <si>
    <t>71183-TAM</t>
  </si>
  <si>
    <t>69805-JAM</t>
  </si>
  <si>
    <t>51246-TAM</t>
  </si>
  <si>
    <t>71442-MAH</t>
  </si>
  <si>
    <t>57446-HAR</t>
  </si>
  <si>
    <t>49107-UTT</t>
  </si>
  <si>
    <t>43297-MAH</t>
  </si>
  <si>
    <t>26602-JAM</t>
  </si>
  <si>
    <t>13795-DEL</t>
  </si>
  <si>
    <t>14372-JAM</t>
  </si>
  <si>
    <t>25693-MAD</t>
  </si>
  <si>
    <t>34183-UTT</t>
  </si>
  <si>
    <t>31859-MAH</t>
  </si>
  <si>
    <t>51550-UTT</t>
  </si>
  <si>
    <t>36183-AND</t>
  </si>
  <si>
    <t>82652-GUJ</t>
  </si>
  <si>
    <t>59750-AND</t>
  </si>
  <si>
    <t>18619-GUJ</t>
  </si>
  <si>
    <t>18385-KAR</t>
  </si>
  <si>
    <t>38869-WES</t>
  </si>
  <si>
    <t>37950-MAD</t>
  </si>
  <si>
    <t>48516-KAR</t>
  </si>
  <si>
    <t>15872-KAR</t>
  </si>
  <si>
    <t>85050-GUJ</t>
  </si>
  <si>
    <t>39670-JAM</t>
  </si>
  <si>
    <t>58606-HAR</t>
  </si>
  <si>
    <t>59174-AND</t>
  </si>
  <si>
    <t>74461-BIH</t>
  </si>
  <si>
    <t>83050-PUN</t>
  </si>
  <si>
    <t>28113-HAR</t>
  </si>
  <si>
    <t>93670-MAH</t>
  </si>
  <si>
    <t>68757-KER</t>
  </si>
  <si>
    <t>71400-PUN</t>
  </si>
  <si>
    <t>72667-HAR</t>
  </si>
  <si>
    <t>13495-BIH</t>
  </si>
  <si>
    <t>61477-PUN</t>
  </si>
  <si>
    <t>12377-JAM</t>
  </si>
  <si>
    <t>35049-GUJ</t>
  </si>
  <si>
    <t>93700-MAH</t>
  </si>
  <si>
    <t>87136-KAR</t>
  </si>
  <si>
    <t>92576-PUN</t>
  </si>
  <si>
    <t>91985-MAH</t>
  </si>
  <si>
    <t>33206-MAD</t>
  </si>
  <si>
    <t>89167-TEL</t>
  </si>
  <si>
    <t>37974-ASS</t>
  </si>
  <si>
    <t>42870-TAM</t>
  </si>
  <si>
    <t>77849-WES</t>
  </si>
  <si>
    <t>53518-BIH</t>
  </si>
  <si>
    <t>49285-RAJ</t>
  </si>
  <si>
    <t>57324-ODI</t>
  </si>
  <si>
    <t>57284-MAH</t>
  </si>
  <si>
    <t>68589-MAD</t>
  </si>
  <si>
    <t>49649-UTT</t>
  </si>
  <si>
    <t>89019-PUN</t>
  </si>
  <si>
    <t>17374-MAH</t>
  </si>
  <si>
    <t>88584-RAJ</t>
  </si>
  <si>
    <t>57712-JAM</t>
  </si>
  <si>
    <t>97413-TEL</t>
  </si>
  <si>
    <t>43601-TAM</t>
  </si>
  <si>
    <t>38798-KER</t>
  </si>
  <si>
    <t>86369-BIH</t>
  </si>
  <si>
    <t>53759-AND</t>
  </si>
  <si>
    <t>86421-TEL</t>
  </si>
  <si>
    <t>79637-TAM</t>
  </si>
  <si>
    <t>67180-PUN</t>
  </si>
  <si>
    <t>27817-MAD</t>
  </si>
  <si>
    <t>62359-AND</t>
  </si>
  <si>
    <t>47771-TAM</t>
  </si>
  <si>
    <t>26178-GUJ</t>
  </si>
  <si>
    <t>14613-ODI</t>
  </si>
  <si>
    <t>53797-PUN</t>
  </si>
  <si>
    <t>34042-WES</t>
  </si>
  <si>
    <t>88853-HAR</t>
  </si>
  <si>
    <t>58091-MAD</t>
  </si>
  <si>
    <t>81763-DEL</t>
  </si>
  <si>
    <t>31442-WES</t>
  </si>
  <si>
    <t>89876-MAH</t>
  </si>
  <si>
    <t>69122-WES</t>
  </si>
  <si>
    <t>14048-TEL</t>
  </si>
  <si>
    <t>78414-JAM</t>
  </si>
  <si>
    <t>29374-WES</t>
  </si>
  <si>
    <t>68623-TAM</t>
  </si>
  <si>
    <t>42672-UTT</t>
  </si>
  <si>
    <t>63739-BIH</t>
  </si>
  <si>
    <t>89188-KAR</t>
  </si>
  <si>
    <t>14389-DEL</t>
  </si>
  <si>
    <t>14262-AND</t>
  </si>
  <si>
    <t>59156-WES</t>
  </si>
  <si>
    <t>94896-TAM</t>
  </si>
  <si>
    <t>61819-HAR</t>
  </si>
  <si>
    <t>53888-ODI</t>
  </si>
  <si>
    <t>45442-RAJ</t>
  </si>
  <si>
    <t>63030-MAH</t>
  </si>
  <si>
    <t>92250-TAM</t>
  </si>
  <si>
    <t>19232-HAR</t>
  </si>
  <si>
    <t>99464-HAR</t>
  </si>
  <si>
    <t>74106-TEL</t>
  </si>
  <si>
    <t>88551-UTT</t>
  </si>
  <si>
    <t>59467-JAM</t>
  </si>
  <si>
    <t>25767-TAM</t>
  </si>
  <si>
    <t>98042-KAR</t>
  </si>
  <si>
    <t>91563-RAJ</t>
  </si>
  <si>
    <t>72235-MAH</t>
  </si>
  <si>
    <t>58816-TAM</t>
  </si>
  <si>
    <t>49428-TEL</t>
  </si>
  <si>
    <t>62371-KAR</t>
  </si>
  <si>
    <t>73737-WES</t>
  </si>
  <si>
    <t>51260-KAR</t>
  </si>
  <si>
    <t>94208-AND</t>
  </si>
  <si>
    <t>69272-TAM</t>
  </si>
  <si>
    <t>22383-TAM</t>
  </si>
  <si>
    <t>15358-WES</t>
  </si>
  <si>
    <t>14291-PUN</t>
  </si>
  <si>
    <t>41173-MAH</t>
  </si>
  <si>
    <t>29158-ODI</t>
  </si>
  <si>
    <t>78290-RAJ</t>
  </si>
  <si>
    <t>18063-TEL</t>
  </si>
  <si>
    <t>36479-ODI</t>
  </si>
  <si>
    <t>57083-KAR</t>
  </si>
  <si>
    <t>79616-WES</t>
  </si>
  <si>
    <t>82555-KER</t>
  </si>
  <si>
    <t>73715-BIH</t>
  </si>
  <si>
    <t>76479-GUJ</t>
  </si>
  <si>
    <t>11392-KAR</t>
  </si>
  <si>
    <t>78842-AND</t>
  </si>
  <si>
    <t>54432-KAR</t>
  </si>
  <si>
    <t>93149-BIH</t>
  </si>
  <si>
    <t>41047-TAM</t>
  </si>
  <si>
    <t>98162-TEL</t>
  </si>
  <si>
    <t>76966-AND</t>
  </si>
  <si>
    <t>51991-CHH</t>
  </si>
  <si>
    <t>57883-WES</t>
  </si>
  <si>
    <t>13319-MAD</t>
  </si>
  <si>
    <t>89686-TAM</t>
  </si>
  <si>
    <t>42520-PUN</t>
  </si>
  <si>
    <t>73949-MAH</t>
  </si>
  <si>
    <t>26425-MAH</t>
  </si>
  <si>
    <t>73787-UTT</t>
  </si>
  <si>
    <t>35458-MAD</t>
  </si>
  <si>
    <t>23279-TAM</t>
  </si>
  <si>
    <t>13304-KER</t>
  </si>
  <si>
    <t>12660-KER</t>
  </si>
  <si>
    <t>93819-ODI</t>
  </si>
  <si>
    <t>79129-KAR</t>
  </si>
  <si>
    <t>83939-AND</t>
  </si>
  <si>
    <t>38589-CHH</t>
  </si>
  <si>
    <t>35430-ASS</t>
  </si>
  <si>
    <t>98687-KAR</t>
  </si>
  <si>
    <t>49376-WES</t>
  </si>
  <si>
    <t>33495-UTT</t>
  </si>
  <si>
    <t>57465-TAM</t>
  </si>
  <si>
    <t>35974-ODI</t>
  </si>
  <si>
    <t>41170-UTT</t>
  </si>
  <si>
    <t>84978-PUD</t>
  </si>
  <si>
    <t>89453-HAR</t>
  </si>
  <si>
    <t>89219-GUJ</t>
  </si>
  <si>
    <t>33217-ODI</t>
  </si>
  <si>
    <t>75751-TAM</t>
  </si>
  <si>
    <t>24461-TAM</t>
  </si>
  <si>
    <t>35834-ASS</t>
  </si>
  <si>
    <t>36037-BIH</t>
  </si>
  <si>
    <t>77597-DEL</t>
  </si>
  <si>
    <t>41197-PUN</t>
  </si>
  <si>
    <t>97882-AND</t>
  </si>
  <si>
    <t>92857-GUJ</t>
  </si>
  <si>
    <t>73850-MAH</t>
  </si>
  <si>
    <t>33933-MAD</t>
  </si>
  <si>
    <t>81060-PUN</t>
  </si>
  <si>
    <t>72768-UTT</t>
  </si>
  <si>
    <t>36802-GUJ</t>
  </si>
  <si>
    <t>76261-TAM</t>
  </si>
  <si>
    <t>71254-UTT</t>
  </si>
  <si>
    <t>55757-KAR</t>
  </si>
  <si>
    <t>28160-MAH</t>
  </si>
  <si>
    <t>75099-RAJ</t>
  </si>
  <si>
    <t>66658-PUD</t>
  </si>
  <si>
    <t>18585-WES</t>
  </si>
  <si>
    <t>17437-PUN</t>
  </si>
  <si>
    <t>24511-GUJ</t>
  </si>
  <si>
    <t>77491-JAM</t>
  </si>
  <si>
    <t>79008-GUJ</t>
  </si>
  <si>
    <t>12281-RAJ</t>
  </si>
  <si>
    <t>12255-KER</t>
  </si>
  <si>
    <t>41280-UTT</t>
  </si>
  <si>
    <t>97751-PUN</t>
  </si>
  <si>
    <t>36759-KAR</t>
  </si>
  <si>
    <t>45163-RAJ</t>
  </si>
  <si>
    <t>39534-WES</t>
  </si>
  <si>
    <t>24121-KAR</t>
  </si>
  <si>
    <t>73204-AND</t>
  </si>
  <si>
    <t>43186-BIH</t>
  </si>
  <si>
    <t>98612-WES</t>
  </si>
  <si>
    <t>71914-HAR</t>
  </si>
  <si>
    <t>73384-RAJ</t>
  </si>
  <si>
    <t>15895-AND</t>
  </si>
  <si>
    <t>12536-KAR</t>
  </si>
  <si>
    <t>61112-KER</t>
  </si>
  <si>
    <t>98767-WES</t>
  </si>
  <si>
    <t>89147-ODI</t>
  </si>
  <si>
    <t>65303-RAJ</t>
  </si>
  <si>
    <t>15424-MAD</t>
  </si>
  <si>
    <t>18987-TAM</t>
  </si>
  <si>
    <t>24584-MAH</t>
  </si>
  <si>
    <t>92461-KAR</t>
  </si>
  <si>
    <t>23053-PUN</t>
  </si>
  <si>
    <t>66215-ASS</t>
  </si>
  <si>
    <t>93499-AND</t>
  </si>
  <si>
    <t>34757-KAR</t>
  </si>
  <si>
    <t>61123-BIH</t>
  </si>
  <si>
    <t>52325-KAR</t>
  </si>
  <si>
    <t>66674-PUN</t>
  </si>
  <si>
    <t>42024-TAM</t>
  </si>
  <si>
    <t>83612-TAM</t>
  </si>
  <si>
    <t>29938-TEL</t>
  </si>
  <si>
    <t>58516-UTT</t>
  </si>
  <si>
    <t>88976-TEL</t>
  </si>
  <si>
    <t>46857-AND</t>
  </si>
  <si>
    <t>74575-HAR</t>
  </si>
  <si>
    <t>33278-KER</t>
  </si>
  <si>
    <t>94901-HAR</t>
  </si>
  <si>
    <t>44243-AND</t>
  </si>
  <si>
    <t>46868-RAJ</t>
  </si>
  <si>
    <t>84798-PUN</t>
  </si>
  <si>
    <t>34319-MAH</t>
  </si>
  <si>
    <t>91670-UTT</t>
  </si>
  <si>
    <t>87963-UTT</t>
  </si>
  <si>
    <t>79427-BIH</t>
  </si>
  <si>
    <t>27136-JAM</t>
  </si>
  <si>
    <t>55127-UTT</t>
  </si>
  <si>
    <t>81349-KAR</t>
  </si>
  <si>
    <t>97246-MAH</t>
  </si>
  <si>
    <t>77392-KAR</t>
  </si>
  <si>
    <t>96782-MAH</t>
  </si>
  <si>
    <t>79111-MAD</t>
  </si>
  <si>
    <t>88195-TAM</t>
  </si>
  <si>
    <t>69387-RAJ</t>
  </si>
  <si>
    <t>13642-TAM</t>
  </si>
  <si>
    <t>78909-TAM</t>
  </si>
  <si>
    <t>48067-MAH</t>
  </si>
  <si>
    <t>64905-UTT</t>
  </si>
  <si>
    <t>29403-UTT</t>
  </si>
  <si>
    <t>65731-ASS</t>
  </si>
  <si>
    <t>28594-TAM</t>
  </si>
  <si>
    <t>94746-ODI</t>
  </si>
  <si>
    <t>39810-GUJ</t>
  </si>
  <si>
    <t>84823-JAM</t>
  </si>
  <si>
    <t>64312-ASS</t>
  </si>
  <si>
    <t>44208-AND</t>
  </si>
  <si>
    <t>29682-HAR</t>
  </si>
  <si>
    <t>89356-UTT</t>
  </si>
  <si>
    <t>49835-TEL</t>
  </si>
  <si>
    <t>59762-BIH</t>
  </si>
  <si>
    <t>52378-JHA</t>
  </si>
  <si>
    <t>58332-DEL</t>
  </si>
  <si>
    <t>69777-TAM</t>
  </si>
  <si>
    <t>58581-TAM</t>
  </si>
  <si>
    <t>61730-AND</t>
  </si>
  <si>
    <t>71771-WES</t>
  </si>
  <si>
    <t>24054-BIH</t>
  </si>
  <si>
    <t>98785-AND</t>
  </si>
  <si>
    <t>42776-TAM</t>
  </si>
  <si>
    <t>86378-RAJ</t>
  </si>
  <si>
    <t>63087-PUN</t>
  </si>
  <si>
    <t>85248-KAR</t>
  </si>
  <si>
    <t>39819-TAM</t>
  </si>
  <si>
    <t>85604-JHA</t>
  </si>
  <si>
    <t>22270-KER</t>
  </si>
  <si>
    <t>58154-PUD</t>
  </si>
  <si>
    <t>85963-JHA</t>
  </si>
  <si>
    <t>78511-UTT</t>
  </si>
  <si>
    <t>25912-BIH</t>
  </si>
  <si>
    <t>73945-TAM</t>
  </si>
  <si>
    <t>75526-BIH</t>
  </si>
  <si>
    <t>51140-ASS</t>
  </si>
  <si>
    <t>33781-WES</t>
  </si>
  <si>
    <t>31596-BIH</t>
  </si>
  <si>
    <t>38153-MAH</t>
  </si>
  <si>
    <t>36312-MAH</t>
  </si>
  <si>
    <t>59659-RAJ</t>
  </si>
  <si>
    <t>19901-JHA</t>
  </si>
  <si>
    <t>86553-BIH</t>
  </si>
  <si>
    <t>83811-KAR</t>
  </si>
  <si>
    <t>98013-HAR</t>
  </si>
  <si>
    <t>73201-UTT</t>
  </si>
  <si>
    <t>52568-MAH</t>
  </si>
  <si>
    <t>52216-BIH</t>
  </si>
  <si>
    <t>11370-TAM</t>
  </si>
  <si>
    <t>21218-PUN</t>
  </si>
  <si>
    <t>36627-BIH</t>
  </si>
  <si>
    <t>27523-UTT</t>
  </si>
  <si>
    <t>81710-TAM</t>
  </si>
  <si>
    <t>91510-GUJ</t>
  </si>
  <si>
    <t>47692-ODI</t>
  </si>
  <si>
    <t>65493-WES</t>
  </si>
  <si>
    <t>21544-BIH</t>
  </si>
  <si>
    <t>87091-JAM</t>
  </si>
  <si>
    <t>28999-TAM</t>
  </si>
  <si>
    <t>68132-KAR</t>
  </si>
  <si>
    <t>16274-JAM</t>
  </si>
  <si>
    <t>32375-UTT</t>
  </si>
  <si>
    <t>74233-TAM</t>
  </si>
  <si>
    <t>28237-JHA</t>
  </si>
  <si>
    <t>21642-TEL</t>
  </si>
  <si>
    <t>56072-JHA</t>
  </si>
  <si>
    <t>36618-TEL</t>
  </si>
  <si>
    <t>52627-WES</t>
  </si>
  <si>
    <t>43991-TAM</t>
  </si>
  <si>
    <t>49360-BIH</t>
  </si>
  <si>
    <t>93621-GUJ</t>
  </si>
  <si>
    <t>46081-TAM</t>
  </si>
  <si>
    <t>48378-BIH</t>
  </si>
  <si>
    <t>33437-MAD</t>
  </si>
  <si>
    <t>12510-MAH</t>
  </si>
  <si>
    <t>66749-WES</t>
  </si>
  <si>
    <t>97949-ODI</t>
  </si>
  <si>
    <t>67762-PUN</t>
  </si>
  <si>
    <t>57292-AND</t>
  </si>
  <si>
    <t>63125-MAD</t>
  </si>
  <si>
    <t>46713-MAD</t>
  </si>
  <si>
    <t>23152-KAR</t>
  </si>
  <si>
    <t>76124-JHA</t>
  </si>
  <si>
    <t>52413-KER</t>
  </si>
  <si>
    <t>38368-TAM</t>
  </si>
  <si>
    <t>68315-TAM</t>
  </si>
  <si>
    <t>25556-MAH</t>
  </si>
  <si>
    <t>54025-UTT</t>
  </si>
  <si>
    <t>45780-PUN</t>
  </si>
  <si>
    <t>81769-GUJ</t>
  </si>
  <si>
    <t>63009-PUN</t>
  </si>
  <si>
    <t>96068-UTT</t>
  </si>
  <si>
    <t>75647-RAJ</t>
  </si>
  <si>
    <t>96058-UTT</t>
  </si>
  <si>
    <t>13744-AND</t>
  </si>
  <si>
    <t>24868-ODI</t>
  </si>
  <si>
    <t>35004-RAJ</t>
  </si>
  <si>
    <t>16528-PUN</t>
  </si>
  <si>
    <t>12584-AND</t>
  </si>
  <si>
    <t>35724-UTT</t>
  </si>
  <si>
    <t>71234-HAR</t>
  </si>
  <si>
    <t>43577-TAM</t>
  </si>
  <si>
    <t>15803-UTT</t>
  </si>
  <si>
    <t>43510-WES</t>
  </si>
  <si>
    <t>11663-GUJ</t>
  </si>
  <si>
    <t>41427-HAR</t>
  </si>
  <si>
    <t>97934-DEL</t>
  </si>
  <si>
    <t>31294-KAR</t>
  </si>
  <si>
    <t>73510-DEL</t>
  </si>
  <si>
    <t>68150-AND</t>
  </si>
  <si>
    <t>57496-KER</t>
  </si>
  <si>
    <t>15051-TAM</t>
  </si>
  <si>
    <t>53498-TAM</t>
  </si>
  <si>
    <t>34788-TEL</t>
  </si>
  <si>
    <t>72912-TEL</t>
  </si>
  <si>
    <t>33621-MAD</t>
  </si>
  <si>
    <t>41319-CHH</t>
  </si>
  <si>
    <t>94196-UTT</t>
  </si>
  <si>
    <t>72671-KAR</t>
  </si>
  <si>
    <t>63117-BIH</t>
  </si>
  <si>
    <t>57226-JAM</t>
  </si>
  <si>
    <t>53044-ODI</t>
  </si>
  <si>
    <t>95810-RAJ</t>
  </si>
  <si>
    <t>58852-ASS</t>
  </si>
  <si>
    <t>47250-HAR</t>
  </si>
  <si>
    <t>37230-TEL</t>
  </si>
  <si>
    <t>69345-ODI</t>
  </si>
  <si>
    <t>64439-UTT</t>
  </si>
  <si>
    <t>77911-TEL</t>
  </si>
  <si>
    <t>14878-PUN</t>
  </si>
  <si>
    <t>79837-GUJ</t>
  </si>
  <si>
    <t>49343-ASS</t>
  </si>
  <si>
    <t>15302-TAM</t>
  </si>
  <si>
    <t>69296-HAR</t>
  </si>
  <si>
    <t>36369-MAH</t>
  </si>
  <si>
    <t>97173-MAH</t>
  </si>
  <si>
    <t>31507-RAJ</t>
  </si>
  <si>
    <t>71646-GUJ</t>
  </si>
  <si>
    <t>22522-MAH</t>
  </si>
  <si>
    <t>22828-HAR</t>
  </si>
  <si>
    <t>48335-BIH</t>
  </si>
  <si>
    <t>54718-MAH</t>
  </si>
  <si>
    <t>77658-AND</t>
  </si>
  <si>
    <t>14094-AND</t>
  </si>
  <si>
    <t>94889-MAH</t>
  </si>
  <si>
    <t>31589-MAD</t>
  </si>
  <si>
    <t>13123-BIH</t>
  </si>
  <si>
    <t>86963-WES</t>
  </si>
  <si>
    <t>53321-KAR</t>
  </si>
  <si>
    <t>55971-UTT</t>
  </si>
  <si>
    <t>42864-ODI</t>
  </si>
  <si>
    <t>97820-ODI</t>
  </si>
  <si>
    <t>34695-JAM</t>
  </si>
  <si>
    <t>51751-KER</t>
  </si>
  <si>
    <t>46518-MAH</t>
  </si>
  <si>
    <t>16366-KAR</t>
  </si>
  <si>
    <t>25566-BIH</t>
  </si>
  <si>
    <t>96152-AND</t>
  </si>
  <si>
    <t>68490-DEL</t>
  </si>
  <si>
    <t>76419-KAR</t>
  </si>
  <si>
    <t>53647-TAM</t>
  </si>
  <si>
    <t>53787-KER</t>
  </si>
  <si>
    <t>85301-WES</t>
  </si>
  <si>
    <t>65806-KER</t>
  </si>
  <si>
    <t>58935-KAR</t>
  </si>
  <si>
    <t>76256-HAR</t>
  </si>
  <si>
    <t>14753-PUN</t>
  </si>
  <si>
    <t>55542-WES</t>
  </si>
  <si>
    <t>73698-TAM</t>
  </si>
  <si>
    <t>56114-GUJ</t>
  </si>
  <si>
    <t>84468-BIH</t>
  </si>
  <si>
    <t>16741-UTT</t>
  </si>
  <si>
    <t>13022-MAD</t>
  </si>
  <si>
    <t>78614-UTT</t>
  </si>
  <si>
    <t>87395-RAJ</t>
  </si>
  <si>
    <t>65060-KAR</t>
  </si>
  <si>
    <t>11510-KER</t>
  </si>
  <si>
    <t>99166-BIH</t>
  </si>
  <si>
    <t>59763-DEL</t>
  </si>
  <si>
    <t>92854-TEL</t>
  </si>
  <si>
    <t>48363-ASS</t>
  </si>
  <si>
    <t>39332-TEL</t>
  </si>
  <si>
    <t>49304-KAR</t>
  </si>
  <si>
    <t>52077-ASS</t>
  </si>
  <si>
    <t>62817-ASS</t>
  </si>
  <si>
    <t>74579-JHA</t>
  </si>
  <si>
    <t>72002-UTT</t>
  </si>
  <si>
    <t>62794-MAD</t>
  </si>
  <si>
    <t>16522-JAM</t>
  </si>
  <si>
    <t>15026-ODI</t>
  </si>
  <si>
    <t>24041-UTT</t>
  </si>
  <si>
    <t>37635-JAM</t>
  </si>
  <si>
    <t>33081-KER</t>
  </si>
  <si>
    <t>17909-PUD</t>
  </si>
  <si>
    <t>31129-AND</t>
  </si>
  <si>
    <t>62607-HAR</t>
  </si>
  <si>
    <t>93098-UTT</t>
  </si>
  <si>
    <t>39123-MAH</t>
  </si>
  <si>
    <t>86329-TAM</t>
  </si>
  <si>
    <t>28397-UTT</t>
  </si>
  <si>
    <t>28981-TEL</t>
  </si>
  <si>
    <t>85351-BIH</t>
  </si>
  <si>
    <t>31198-RAJ</t>
  </si>
  <si>
    <t>79611-HAR</t>
  </si>
  <si>
    <t>74503-WES</t>
  </si>
  <si>
    <t>24183-AND</t>
  </si>
  <si>
    <t>32454-UTT</t>
  </si>
  <si>
    <t>87410-KAR</t>
  </si>
  <si>
    <t>82561-CHH</t>
  </si>
  <si>
    <t>53591-TAM</t>
  </si>
  <si>
    <t>72409-MAH</t>
  </si>
  <si>
    <t>61054-ASS</t>
  </si>
  <si>
    <t>88924-HAR</t>
  </si>
  <si>
    <t>54968-MAH</t>
  </si>
  <si>
    <t>99475-KAR</t>
  </si>
  <si>
    <t>11887-MAD</t>
  </si>
  <si>
    <t>55833-UTT</t>
  </si>
  <si>
    <t>45099-TAM</t>
  </si>
  <si>
    <t>66239-PUN</t>
  </si>
  <si>
    <t>74594-TEL</t>
  </si>
  <si>
    <t>66114-MAD</t>
  </si>
  <si>
    <t>57810-WES</t>
  </si>
  <si>
    <t>71965-TEL</t>
  </si>
  <si>
    <t>97664-GUJ</t>
  </si>
  <si>
    <t>14087-UTT</t>
  </si>
  <si>
    <t>44775-GUJ</t>
  </si>
  <si>
    <t>18804-PUN</t>
  </si>
  <si>
    <t>41658-KAR</t>
  </si>
  <si>
    <t>45324-TAM</t>
  </si>
  <si>
    <t>78323-KER</t>
  </si>
  <si>
    <t>97526-TEL</t>
  </si>
  <si>
    <t>94700-UTT</t>
  </si>
  <si>
    <t>61181-BIH</t>
  </si>
  <si>
    <t>55831-TAM</t>
  </si>
  <si>
    <t>49592-UTT</t>
  </si>
  <si>
    <t>49119-KAR</t>
  </si>
  <si>
    <t>99144-UTT</t>
  </si>
  <si>
    <t>59230-TAM</t>
  </si>
  <si>
    <t>44152-PUN</t>
  </si>
  <si>
    <t>67019-MAD</t>
  </si>
  <si>
    <t>13751-PUN</t>
  </si>
  <si>
    <t>65643-JAM</t>
  </si>
  <si>
    <t>29604-AND</t>
  </si>
  <si>
    <t>92228-BIH</t>
  </si>
  <si>
    <t>76561-RAJ</t>
  </si>
  <si>
    <t>48222-WES</t>
  </si>
  <si>
    <t>82380-MAH</t>
  </si>
  <si>
    <t>18440-HAR</t>
  </si>
  <si>
    <t>57185-UTT</t>
  </si>
  <si>
    <t>41677-DEL</t>
  </si>
  <si>
    <t>68719-AND</t>
  </si>
  <si>
    <t>14570-KAR</t>
  </si>
  <si>
    <t>47613-AND</t>
  </si>
  <si>
    <t>79282-TAM</t>
  </si>
  <si>
    <t>39190-WES</t>
  </si>
  <si>
    <t>35267-ODI</t>
  </si>
  <si>
    <t>59749-TAM</t>
  </si>
  <si>
    <t>81676-KAR</t>
  </si>
  <si>
    <t>75045-ASS</t>
  </si>
  <si>
    <t>74092-TAM</t>
  </si>
  <si>
    <t>29419-TEL</t>
  </si>
  <si>
    <t>18349-RAJ</t>
  </si>
  <si>
    <t>28581-JAM</t>
  </si>
  <si>
    <t>81021-TAM</t>
  </si>
  <si>
    <t>53111-GUJ</t>
  </si>
  <si>
    <t>67547-GUJ</t>
  </si>
  <si>
    <t>11799-TAM</t>
  </si>
  <si>
    <t>42152-DEL</t>
  </si>
  <si>
    <t>73761-UTT</t>
  </si>
  <si>
    <t>27692-GUJ</t>
  </si>
  <si>
    <t>62966-TAM</t>
  </si>
  <si>
    <t>89855-RAJ</t>
  </si>
  <si>
    <t>65823-MAH</t>
  </si>
  <si>
    <t>53134-UTT</t>
  </si>
  <si>
    <t>37131-MAH</t>
  </si>
  <si>
    <t>98918-UTT</t>
  </si>
  <si>
    <t>95331-UTT</t>
  </si>
  <si>
    <t>92130-BIH</t>
  </si>
  <si>
    <t>11744-TAM</t>
  </si>
  <si>
    <t>83690-AND</t>
  </si>
  <si>
    <t>44192-AND</t>
  </si>
  <si>
    <t>56658-ASS</t>
  </si>
  <si>
    <t>17597-HAR</t>
  </si>
  <si>
    <t>32887-MAH</t>
  </si>
  <si>
    <t>32447-HAR</t>
  </si>
  <si>
    <t>66748-KAR</t>
  </si>
  <si>
    <t>46345-AND</t>
  </si>
  <si>
    <t>36574-WES</t>
  </si>
  <si>
    <t>87526-DEL</t>
  </si>
  <si>
    <t>13819-TAM</t>
  </si>
  <si>
    <t>94341-JHA</t>
  </si>
  <si>
    <t>24592-WES</t>
  </si>
  <si>
    <t>31406-WES</t>
  </si>
  <si>
    <t>18247-GUJ</t>
  </si>
  <si>
    <t>48845-MAH</t>
  </si>
  <si>
    <t>82427-MAH</t>
  </si>
  <si>
    <t>52399-UTT</t>
  </si>
  <si>
    <t>59612-RAJ</t>
  </si>
  <si>
    <t>63303-TAM</t>
  </si>
  <si>
    <t>29841-UTT</t>
  </si>
  <si>
    <t>11873-HAR</t>
  </si>
  <si>
    <t>61289-MAH</t>
  </si>
  <si>
    <t>29978-DEL</t>
  </si>
  <si>
    <t>87630-MAD</t>
  </si>
  <si>
    <t>26069-AND</t>
  </si>
  <si>
    <t>49078-MAH</t>
  </si>
  <si>
    <t>75841-TAM</t>
  </si>
  <si>
    <t>48298-PUN</t>
  </si>
  <si>
    <t>23332-ODI</t>
  </si>
  <si>
    <t>75936-WES</t>
  </si>
  <si>
    <t>59386-JAM</t>
  </si>
  <si>
    <t>28378-MAD</t>
  </si>
  <si>
    <t>47511-AND</t>
  </si>
  <si>
    <t>85208-TAM</t>
  </si>
  <si>
    <t>58079-MAH</t>
  </si>
  <si>
    <t>66938-WES</t>
  </si>
  <si>
    <t>67441-RAJ</t>
  </si>
  <si>
    <t>69607-TAM</t>
  </si>
  <si>
    <t>96244-AND</t>
  </si>
  <si>
    <t>73264-BIH</t>
  </si>
  <si>
    <t>79473-PUN</t>
  </si>
  <si>
    <t>31674-UTT</t>
  </si>
  <si>
    <t>81582-UTT</t>
  </si>
  <si>
    <t>61027-DEL</t>
  </si>
  <si>
    <t>74471-AND</t>
  </si>
  <si>
    <t>48080-MAH</t>
  </si>
  <si>
    <t>87760-BIH</t>
  </si>
  <si>
    <t>85022-MAD</t>
  </si>
  <si>
    <t>19440-BIH</t>
  </si>
  <si>
    <t>18027-UTT</t>
  </si>
  <si>
    <t>21572-ASS</t>
  </si>
  <si>
    <t>41494-HAR</t>
  </si>
  <si>
    <t>64053-JAM</t>
  </si>
  <si>
    <t>64388-JHA</t>
  </si>
  <si>
    <t>64722-WES</t>
  </si>
  <si>
    <t>66574-MAH</t>
  </si>
  <si>
    <t>59601-HAR</t>
  </si>
  <si>
    <t>83549-GUJ</t>
  </si>
  <si>
    <t>59408-AND</t>
  </si>
  <si>
    <t>33718-MAH</t>
  </si>
  <si>
    <t>27083-MAD</t>
  </si>
  <si>
    <t>86777-HAR</t>
  </si>
  <si>
    <t>47441-TEL</t>
  </si>
  <si>
    <t>33124-TAM</t>
  </si>
  <si>
    <t>85386-UTT</t>
  </si>
  <si>
    <t>81255-AND</t>
  </si>
  <si>
    <t>15757-HAR</t>
  </si>
  <si>
    <t>51507-BIH</t>
  </si>
  <si>
    <t>39182-TAM</t>
  </si>
  <si>
    <t>65804-BIH</t>
  </si>
  <si>
    <t>91824-DEL</t>
  </si>
  <si>
    <t>33958-BIH</t>
  </si>
  <si>
    <t>36599-BIH</t>
  </si>
  <si>
    <t>13035-KAR</t>
  </si>
  <si>
    <t>35911-MAD</t>
  </si>
  <si>
    <t>53572-ASS</t>
  </si>
  <si>
    <t>95872-TAM</t>
  </si>
  <si>
    <t>95759-ASS</t>
  </si>
  <si>
    <t>94418-TEL</t>
  </si>
  <si>
    <t>59590-JHA</t>
  </si>
  <si>
    <t>58784-ASS</t>
  </si>
  <si>
    <t>61073-TAM</t>
  </si>
  <si>
    <t>59266-MAH</t>
  </si>
  <si>
    <t>26038-UTT</t>
  </si>
  <si>
    <t>91765-GUJ</t>
  </si>
  <si>
    <t>85577-JAM</t>
  </si>
  <si>
    <t>31742-BIH</t>
  </si>
  <si>
    <t>16839-WES</t>
  </si>
  <si>
    <t>31978-WES</t>
  </si>
  <si>
    <t>83919-PUN</t>
  </si>
  <si>
    <t>65611-UTT</t>
  </si>
  <si>
    <t>19793-UTT</t>
  </si>
  <si>
    <t>12752-RAJ</t>
  </si>
  <si>
    <t>68522-ASS</t>
  </si>
  <si>
    <t>15559-MAH</t>
  </si>
  <si>
    <t>28398-TEL</t>
  </si>
  <si>
    <t>93496-TAM</t>
  </si>
  <si>
    <t>27287-UTT</t>
  </si>
  <si>
    <t>57149-TAM</t>
  </si>
  <si>
    <t>42182-TAM</t>
  </si>
  <si>
    <t>94500-UTT</t>
  </si>
  <si>
    <t>17154-MAH</t>
  </si>
  <si>
    <t>36560-WES</t>
  </si>
  <si>
    <t>94678-MAH</t>
  </si>
  <si>
    <t>68013-MAH</t>
  </si>
  <si>
    <t>47576-AND</t>
  </si>
  <si>
    <t>59594-TAM</t>
  </si>
  <si>
    <t>64615-JAM</t>
  </si>
  <si>
    <t>13946-HAR</t>
  </si>
  <si>
    <t>43542-MAD</t>
  </si>
  <si>
    <t>67686-KAR</t>
  </si>
  <si>
    <t>66276-WES</t>
  </si>
  <si>
    <t>92987-GUJ</t>
  </si>
  <si>
    <t>38577-BIH</t>
  </si>
  <si>
    <t>95700-MAH</t>
  </si>
  <si>
    <t>36197-GUJ</t>
  </si>
  <si>
    <t>17950-AND</t>
  </si>
  <si>
    <t>84054-PUN</t>
  </si>
  <si>
    <t>89663-BIH</t>
  </si>
  <si>
    <t>63752-KAR</t>
  </si>
  <si>
    <t>59510-UTT</t>
  </si>
  <si>
    <t>16325-HAR</t>
  </si>
  <si>
    <t>74913-MAD</t>
  </si>
  <si>
    <t>41017-MAH</t>
  </si>
  <si>
    <t>46826-WES</t>
  </si>
  <si>
    <t>74134-UTT</t>
  </si>
  <si>
    <t>64096-UTT</t>
  </si>
  <si>
    <t>62829-RAJ</t>
  </si>
  <si>
    <t>19000-HAR</t>
  </si>
  <si>
    <t>51033-UTT</t>
  </si>
  <si>
    <t>83736-UTT</t>
  </si>
  <si>
    <t>87696-TEL</t>
  </si>
  <si>
    <t>45330-MAH</t>
  </si>
  <si>
    <t>51123-HAR</t>
  </si>
  <si>
    <t>21495-KAR</t>
  </si>
  <si>
    <t>15875-MAD</t>
  </si>
  <si>
    <t>51657-TAM</t>
  </si>
  <si>
    <t>98473-UTT</t>
  </si>
  <si>
    <t>37295-KAR</t>
  </si>
  <si>
    <t>88933-TAM</t>
  </si>
  <si>
    <t>83915-AND</t>
  </si>
  <si>
    <t>57155-KAR</t>
  </si>
  <si>
    <t>94815-RAJ</t>
  </si>
  <si>
    <t>96951-AND</t>
  </si>
  <si>
    <t>58500-BIH</t>
  </si>
  <si>
    <t>65329-UTT</t>
  </si>
  <si>
    <t>45307-MAD</t>
  </si>
  <si>
    <t>11850-MAH</t>
  </si>
  <si>
    <t>46190-TAM</t>
  </si>
  <si>
    <t>25726-TAM</t>
  </si>
  <si>
    <t>48146-KAR</t>
  </si>
  <si>
    <t>71837-TAM</t>
  </si>
  <si>
    <t>22782-ODI</t>
  </si>
  <si>
    <t>99127-JAM</t>
  </si>
  <si>
    <t>82213-AND</t>
  </si>
  <si>
    <t>46585-JAM</t>
  </si>
  <si>
    <t>74762-MAD</t>
  </si>
  <si>
    <t>61331-UTT</t>
  </si>
  <si>
    <t>29458-HAR</t>
  </si>
  <si>
    <t>79733-UTT</t>
  </si>
  <si>
    <t>13038-WES</t>
  </si>
  <si>
    <t>26736-TAM</t>
  </si>
  <si>
    <t>92563-MAD</t>
  </si>
  <si>
    <t>78335-MAH</t>
  </si>
  <si>
    <t>59258-TEL</t>
  </si>
  <si>
    <t>56821-MAH</t>
  </si>
  <si>
    <t>84271-TEL</t>
  </si>
  <si>
    <t>83440-GUJ</t>
  </si>
  <si>
    <t>37167-TAM</t>
  </si>
  <si>
    <t>32067-PUN</t>
  </si>
  <si>
    <t>29754-UTT</t>
  </si>
  <si>
    <t>39306-TAM</t>
  </si>
  <si>
    <t>23078-UTT</t>
  </si>
  <si>
    <t>96568-BIH</t>
  </si>
  <si>
    <t>79298-AND</t>
  </si>
  <si>
    <t>82326-ODI</t>
  </si>
  <si>
    <t>54470-MAD</t>
  </si>
  <si>
    <t>12426-KER</t>
  </si>
  <si>
    <t>52355-MAH</t>
  </si>
  <si>
    <t>53350-TEL</t>
  </si>
  <si>
    <t>43410-MAD</t>
  </si>
  <si>
    <t>84133-KER</t>
  </si>
  <si>
    <t>19665-JAM</t>
  </si>
  <si>
    <t>37118-JAM</t>
  </si>
  <si>
    <t>96284-ODI</t>
  </si>
  <si>
    <t>35675-KAR</t>
  </si>
  <si>
    <t>31459-UTT</t>
  </si>
  <si>
    <t>93568-TAM</t>
  </si>
  <si>
    <t>24721-MAH</t>
  </si>
  <si>
    <t>92576-UTT</t>
  </si>
  <si>
    <t>84889-GUJ</t>
  </si>
  <si>
    <t>84012-MAD</t>
  </si>
  <si>
    <t>78693-KER</t>
  </si>
  <si>
    <t>68773-MAD</t>
  </si>
  <si>
    <t>43274-WES</t>
  </si>
  <si>
    <t>25097-MAH</t>
  </si>
  <si>
    <t>25338-HAR</t>
  </si>
  <si>
    <t>67154-HAR</t>
  </si>
  <si>
    <t>97045-UTT</t>
  </si>
  <si>
    <t>85027-KAR</t>
  </si>
  <si>
    <t>97989-JHA</t>
  </si>
  <si>
    <t>56022-RAJ</t>
  </si>
  <si>
    <t>35016-ODI</t>
  </si>
  <si>
    <t>96875-WES</t>
  </si>
  <si>
    <t>65744-MAH</t>
  </si>
  <si>
    <t>38217-AND</t>
  </si>
  <si>
    <t>84182-TAM</t>
  </si>
  <si>
    <t>65356-TAM</t>
  </si>
  <si>
    <t>35715-WES</t>
  </si>
  <si>
    <t>14960-TEL</t>
  </si>
  <si>
    <t>54803-UTT</t>
  </si>
  <si>
    <t>85113-TAM</t>
  </si>
  <si>
    <t>42850-JHA</t>
  </si>
  <si>
    <t>48839-RAJ</t>
  </si>
  <si>
    <t>12303-BIH</t>
  </si>
  <si>
    <t>45554-UTT</t>
  </si>
  <si>
    <t>94667-AND</t>
  </si>
  <si>
    <t>19200-TAM</t>
  </si>
  <si>
    <t>31495-UTT</t>
  </si>
  <si>
    <t>43067-KAR</t>
  </si>
  <si>
    <t>53449-MAH</t>
  </si>
  <si>
    <t>15488-RAJ</t>
  </si>
  <si>
    <t>61609-JHA</t>
  </si>
  <si>
    <t>87778-UTT</t>
  </si>
  <si>
    <t>77467-GUJ</t>
  </si>
  <si>
    <t>92524-AND</t>
  </si>
  <si>
    <t>47504-HAR</t>
  </si>
  <si>
    <t>36760-GUJ</t>
  </si>
  <si>
    <t>65450-KAR</t>
  </si>
  <si>
    <t>71642-KER</t>
  </si>
  <si>
    <t>16032-MAD</t>
  </si>
  <si>
    <t>33023-GUJ</t>
  </si>
  <si>
    <t>46463-JAM</t>
  </si>
  <si>
    <t>88435-TEL</t>
  </si>
  <si>
    <t>28221-WES</t>
  </si>
  <si>
    <t>95485-MAH</t>
  </si>
  <si>
    <t>79440-RAJ</t>
  </si>
  <si>
    <t>95169-GUJ</t>
  </si>
  <si>
    <t>21292-HAR</t>
  </si>
  <si>
    <t>46048-HAR</t>
  </si>
  <si>
    <t>71574-TAM</t>
  </si>
  <si>
    <t>31509-KAR</t>
  </si>
  <si>
    <t>73435-MAD</t>
  </si>
  <si>
    <t>54933-HAR</t>
  </si>
  <si>
    <t>38731-AND</t>
  </si>
  <si>
    <t>71533-MAD</t>
  </si>
  <si>
    <t>78978-UTT</t>
  </si>
  <si>
    <t>81324-PUN</t>
  </si>
  <si>
    <t>41515-TEL</t>
  </si>
  <si>
    <t>27893-PUN</t>
  </si>
  <si>
    <t>77228-ASS</t>
  </si>
  <si>
    <t>58080-BIH</t>
  </si>
  <si>
    <t>81164-JAM</t>
  </si>
  <si>
    <t>49082-UTT</t>
  </si>
  <si>
    <t>11604-HAR</t>
  </si>
  <si>
    <t>34825-WES</t>
  </si>
  <si>
    <t>41399-GUJ</t>
  </si>
  <si>
    <t>24125-MAH</t>
  </si>
  <si>
    <t>51326-MAD</t>
  </si>
  <si>
    <t>48118-MAH</t>
  </si>
  <si>
    <t>85927-AND</t>
  </si>
  <si>
    <t>95349-HAR</t>
  </si>
  <si>
    <t>78220-TAM</t>
  </si>
  <si>
    <t>44559-BIH</t>
  </si>
  <si>
    <t>79730-TAM</t>
  </si>
  <si>
    <t>87023-WES</t>
  </si>
  <si>
    <t>25005-HAR</t>
  </si>
  <si>
    <t>12272-WES</t>
  </si>
  <si>
    <t>16898-UTT</t>
  </si>
  <si>
    <t>27607-KAR</t>
  </si>
  <si>
    <t>84726-BIH</t>
  </si>
  <si>
    <t>86082-WES</t>
  </si>
  <si>
    <t>35391-UTT</t>
  </si>
  <si>
    <t>62381-AND</t>
  </si>
  <si>
    <t>77268-UTT</t>
  </si>
  <si>
    <t>23476-DEL</t>
  </si>
  <si>
    <t>27059-KAR</t>
  </si>
  <si>
    <t>35612-TEL</t>
  </si>
  <si>
    <t>67669-UTT</t>
  </si>
  <si>
    <t>17111-MAH</t>
  </si>
  <si>
    <t>16708-AND</t>
  </si>
  <si>
    <t>46116-MAH</t>
  </si>
  <si>
    <t>17197-WES</t>
  </si>
  <si>
    <t>92854-UTT</t>
  </si>
  <si>
    <t>33538-GUJ</t>
  </si>
  <si>
    <t>89655-JAM</t>
  </si>
  <si>
    <t>63957-BIH</t>
  </si>
  <si>
    <t>51587-UTT</t>
  </si>
  <si>
    <t>26873-TAM</t>
  </si>
  <si>
    <t>92753-JHA</t>
  </si>
  <si>
    <t>79769-HAR</t>
  </si>
  <si>
    <t>92206-TEL</t>
  </si>
  <si>
    <t>12678-UTT</t>
  </si>
  <si>
    <t>63548-GUJ</t>
  </si>
  <si>
    <t>77604-WES</t>
  </si>
  <si>
    <t>29065-UTT</t>
  </si>
  <si>
    <t>63165-JAM</t>
  </si>
  <si>
    <t>96761-GUJ</t>
  </si>
  <si>
    <t>85428-HAR</t>
  </si>
  <si>
    <t>48150-KAR</t>
  </si>
  <si>
    <t>95529-TAM</t>
  </si>
  <si>
    <t>72344-HAR</t>
  </si>
  <si>
    <t>96976-BIH</t>
  </si>
  <si>
    <t>15340-TEL</t>
  </si>
  <si>
    <t>13208-HAR</t>
  </si>
  <si>
    <t>82098-RAJ</t>
  </si>
  <si>
    <t>52352-MAH</t>
  </si>
  <si>
    <t>35126-UTT</t>
  </si>
  <si>
    <t>37816-JAM</t>
  </si>
  <si>
    <t>61677-AND</t>
  </si>
  <si>
    <t>28325-KER</t>
  </si>
  <si>
    <t>96496-UTT</t>
  </si>
  <si>
    <t>68691-UTT</t>
  </si>
  <si>
    <t>81800-WES</t>
  </si>
  <si>
    <t>55736-TEL</t>
  </si>
  <si>
    <t>65519-KAR</t>
  </si>
  <si>
    <t>38496-UTT</t>
  </si>
  <si>
    <t>46106-UTT</t>
  </si>
  <si>
    <t>86539-KAR</t>
  </si>
  <si>
    <t>25554-PUN</t>
  </si>
  <si>
    <t>27064-TAM</t>
  </si>
  <si>
    <t>99510-BIH</t>
  </si>
  <si>
    <t>28094-UTT</t>
  </si>
  <si>
    <t>52641-JHA</t>
  </si>
  <si>
    <t>81174-AND</t>
  </si>
  <si>
    <t>39047-KAR</t>
  </si>
  <si>
    <t>98753-TAM</t>
  </si>
  <si>
    <t>38817-AND</t>
  </si>
  <si>
    <t>98879-JAM</t>
  </si>
  <si>
    <t>93935-RAJ</t>
  </si>
  <si>
    <t>68556-MAH</t>
  </si>
  <si>
    <t>33119-KAR</t>
  </si>
  <si>
    <t>74254-BIH</t>
  </si>
  <si>
    <t>46794-MAH</t>
  </si>
  <si>
    <t>81988-PUN</t>
  </si>
  <si>
    <t>92887-CHH</t>
  </si>
  <si>
    <t>23113-JAM</t>
  </si>
  <si>
    <t>16124-MAH</t>
  </si>
  <si>
    <t>27634-JAM</t>
  </si>
  <si>
    <t>52456-JAM</t>
  </si>
  <si>
    <t>92223-TEL</t>
  </si>
  <si>
    <t>44205-DEL</t>
  </si>
  <si>
    <t>72507-UTT</t>
  </si>
  <si>
    <t>93960-MAD</t>
  </si>
  <si>
    <t>14871-KER</t>
  </si>
  <si>
    <t>61025-MAH</t>
  </si>
  <si>
    <t>61770-AND</t>
  </si>
  <si>
    <t>32028-WES</t>
  </si>
  <si>
    <t>41652-JAM</t>
  </si>
  <si>
    <t>72036-PUN</t>
  </si>
  <si>
    <t>16271-MAH</t>
  </si>
  <si>
    <t>89786-TEL</t>
  </si>
  <si>
    <t>75802-ODI</t>
  </si>
  <si>
    <t>29970-UTT</t>
  </si>
  <si>
    <t>71231-RAJ</t>
  </si>
  <si>
    <t>64852-HAR</t>
  </si>
  <si>
    <t>14646-UTT</t>
  </si>
  <si>
    <t>17217-MAD</t>
  </si>
  <si>
    <t>13006-WES</t>
  </si>
  <si>
    <t>51695-MAH</t>
  </si>
  <si>
    <t>26401-MAH</t>
  </si>
  <si>
    <t>12927-JAM</t>
  </si>
  <si>
    <t>72185-JAM</t>
  </si>
  <si>
    <t>47396-RAJ</t>
  </si>
  <si>
    <t>71651-PUN</t>
  </si>
  <si>
    <t>52380-JAM</t>
  </si>
  <si>
    <t>41646-HAR</t>
  </si>
  <si>
    <t>63983-KAR</t>
  </si>
  <si>
    <t>76353-HAR</t>
  </si>
  <si>
    <t>34927-MAH</t>
  </si>
  <si>
    <t>18571-GUJ</t>
  </si>
  <si>
    <t>21598-PUN</t>
  </si>
  <si>
    <t>59564-PUN</t>
  </si>
  <si>
    <t>78859-UTT</t>
  </si>
  <si>
    <t>11290-JAM</t>
  </si>
  <si>
    <t>35452-KER</t>
  </si>
  <si>
    <t>96000-KAR</t>
  </si>
  <si>
    <t>77154-UTT</t>
  </si>
  <si>
    <t>82253-ASS</t>
  </si>
  <si>
    <t>18801-UTT</t>
  </si>
  <si>
    <t>88605-TAM</t>
  </si>
  <si>
    <t>59324-UTT</t>
  </si>
  <si>
    <t>91863-KAR</t>
  </si>
  <si>
    <t>85470-RAJ</t>
  </si>
  <si>
    <t>49502-TAM</t>
  </si>
  <si>
    <t>73468-JHA</t>
  </si>
  <si>
    <t>83934-PUN</t>
  </si>
  <si>
    <t>58181-HAR</t>
  </si>
  <si>
    <t>88971-HAR</t>
  </si>
  <si>
    <t>19567-MAD</t>
  </si>
  <si>
    <t>61504-PUN</t>
  </si>
  <si>
    <t>75626-TAM</t>
  </si>
  <si>
    <t>33345-MAH</t>
  </si>
  <si>
    <t>63463-UTT</t>
  </si>
  <si>
    <t>19220-TAM</t>
  </si>
  <si>
    <t>77101-RAJ</t>
  </si>
  <si>
    <t>69408-AND</t>
  </si>
  <si>
    <t>91470-HAR</t>
  </si>
  <si>
    <t>97189-KAR</t>
  </si>
  <si>
    <t>56032-TAM</t>
  </si>
  <si>
    <t>96129-TAM</t>
  </si>
  <si>
    <t>52215-HAR</t>
  </si>
  <si>
    <t>16633-UTT</t>
  </si>
  <si>
    <t>43742-TAM</t>
  </si>
  <si>
    <t>87241-TAM</t>
  </si>
  <si>
    <t>54633-UTT</t>
  </si>
  <si>
    <t>41500-KAR</t>
  </si>
  <si>
    <t>27382-UTT</t>
  </si>
  <si>
    <t>25008-BIH</t>
  </si>
  <si>
    <t>96389-JAM</t>
  </si>
  <si>
    <t>58765-HAR</t>
  </si>
  <si>
    <t>87579-KAR</t>
  </si>
  <si>
    <t>22792-AND</t>
  </si>
  <si>
    <t>66301-GUJ</t>
  </si>
  <si>
    <t>91831-HAR</t>
  </si>
  <si>
    <t>63751-BIH</t>
  </si>
  <si>
    <t>78356-KER</t>
  </si>
  <si>
    <t>86218-HAR</t>
  </si>
  <si>
    <t>24881-HAR</t>
  </si>
  <si>
    <t>97172-WES</t>
  </si>
  <si>
    <t>29509-KER</t>
  </si>
  <si>
    <t>34128-GUJ</t>
  </si>
  <si>
    <t>94541-KAR</t>
  </si>
  <si>
    <t>96254-UTT</t>
  </si>
  <si>
    <t>27461-MAD</t>
  </si>
  <si>
    <t>82754-MAH</t>
  </si>
  <si>
    <t>97952-ODI</t>
  </si>
  <si>
    <t>71205-AND</t>
  </si>
  <si>
    <t>72285-JAM</t>
  </si>
  <si>
    <t>37737-PUN</t>
  </si>
  <si>
    <t>13703-TEL</t>
  </si>
  <si>
    <t>14600-ASS</t>
  </si>
  <si>
    <t>25046-HAR</t>
  </si>
  <si>
    <t>33495-JAM</t>
  </si>
  <si>
    <t>36279-TAM</t>
  </si>
  <si>
    <t>24866-HAR</t>
  </si>
  <si>
    <t>61836-MAH</t>
  </si>
  <si>
    <t>74699-GUJ</t>
  </si>
  <si>
    <t>81858-KER</t>
  </si>
  <si>
    <t>47429-UTT</t>
  </si>
  <si>
    <t>36427-TAM</t>
  </si>
  <si>
    <t>95736-RAJ</t>
  </si>
  <si>
    <t>49485-JAM</t>
  </si>
  <si>
    <t>77311-MAD</t>
  </si>
  <si>
    <t>72610-MAH</t>
  </si>
  <si>
    <t>14743-KAR</t>
  </si>
  <si>
    <t>11596-KAR</t>
  </si>
  <si>
    <t>19280-TEL</t>
  </si>
  <si>
    <t>79601-KAR</t>
  </si>
  <si>
    <t>75794-GUJ</t>
  </si>
  <si>
    <t>34626-BIH</t>
  </si>
  <si>
    <t>68634-TEL</t>
  </si>
  <si>
    <t>73015-KER</t>
  </si>
  <si>
    <t>77495-PUN</t>
  </si>
  <si>
    <t>14458-MAH</t>
  </si>
  <si>
    <t>69034-UTT</t>
  </si>
  <si>
    <t>52609-BIH</t>
  </si>
  <si>
    <t>44155-HAR</t>
  </si>
  <si>
    <t>32673-RAJ</t>
  </si>
  <si>
    <t>68697-DEL</t>
  </si>
  <si>
    <t>47555-GUJ</t>
  </si>
  <si>
    <t>94050-WES</t>
  </si>
  <si>
    <t>84317-BIH</t>
  </si>
  <si>
    <t>53441-TAM</t>
  </si>
  <si>
    <t>63820-KAR</t>
  </si>
  <si>
    <t>27643-KAR</t>
  </si>
  <si>
    <t>46162-AND</t>
  </si>
  <si>
    <t>44192-HAR</t>
  </si>
  <si>
    <t>78711-MAD</t>
  </si>
  <si>
    <t>85989-TAM</t>
  </si>
  <si>
    <t>39512-TEL</t>
  </si>
  <si>
    <t>66309-JAM</t>
  </si>
  <si>
    <t>53100-GUJ</t>
  </si>
  <si>
    <t>22506-KAR</t>
  </si>
  <si>
    <t>45778-KAR</t>
  </si>
  <si>
    <t>82353-UTT</t>
  </si>
  <si>
    <t>99593-UTT</t>
  </si>
  <si>
    <t>27736-BIH</t>
  </si>
  <si>
    <t>83153-KER</t>
  </si>
  <si>
    <t>28901-TEL</t>
  </si>
  <si>
    <t>95836-TEL</t>
  </si>
  <si>
    <t>53666-HAR</t>
  </si>
  <si>
    <t>57681-ODI</t>
  </si>
  <si>
    <t>88272-PUN</t>
  </si>
  <si>
    <t>37529-MAH</t>
  </si>
  <si>
    <t>69827-HAR</t>
  </si>
  <si>
    <t>34330-TAM</t>
  </si>
  <si>
    <t>39400-UTT</t>
  </si>
  <si>
    <t>84563-WES</t>
  </si>
  <si>
    <t>29093-ASS</t>
  </si>
  <si>
    <t>69142-UTT</t>
  </si>
  <si>
    <t>61871-MAD</t>
  </si>
  <si>
    <t>41202-UTT</t>
  </si>
  <si>
    <t>21015-TEL</t>
  </si>
  <si>
    <t>48059-AND</t>
  </si>
  <si>
    <t>83817-UTT</t>
  </si>
  <si>
    <t>39322-UTT</t>
  </si>
  <si>
    <t>68968-HAR</t>
  </si>
  <si>
    <t>33601-UTT</t>
  </si>
  <si>
    <t>67293-JAM</t>
  </si>
  <si>
    <t>32391-HAR</t>
  </si>
  <si>
    <t>66343-TEL</t>
  </si>
  <si>
    <t>76341-BIH</t>
  </si>
  <si>
    <t>38452-MAH</t>
  </si>
  <si>
    <t>91510-ASS</t>
  </si>
  <si>
    <t>35527-TAM</t>
  </si>
  <si>
    <t>72562-TAM</t>
  </si>
  <si>
    <t>64546-HAR</t>
  </si>
  <si>
    <t>89597-MAH</t>
  </si>
  <si>
    <t>36502-TEL</t>
  </si>
  <si>
    <t>59258-ODI</t>
  </si>
  <si>
    <t>44718-JAM</t>
  </si>
  <si>
    <t>76233-BIH</t>
  </si>
  <si>
    <t>89478-UTT</t>
  </si>
  <si>
    <t>58707-KAR</t>
  </si>
  <si>
    <t>85445-HAR</t>
  </si>
  <si>
    <t>92735-AND</t>
  </si>
  <si>
    <t>34591-RAJ</t>
  </si>
  <si>
    <t>52842-BIH</t>
  </si>
  <si>
    <t>86919-PUD</t>
  </si>
  <si>
    <t>44507-WES</t>
  </si>
  <si>
    <t>19889-KAR</t>
  </si>
  <si>
    <t>43583-GUJ</t>
  </si>
  <si>
    <t>56107-PUN</t>
  </si>
  <si>
    <t>74352-TAM</t>
  </si>
  <si>
    <t>97474-WES</t>
  </si>
  <si>
    <t>24099-KER</t>
  </si>
  <si>
    <t>48016-BIH</t>
  </si>
  <si>
    <t>37906-UTT</t>
  </si>
  <si>
    <t>66552-TAM</t>
  </si>
  <si>
    <t>95093-KAR</t>
  </si>
  <si>
    <t>33232-PUN</t>
  </si>
  <si>
    <t>95731-HAR</t>
  </si>
  <si>
    <t>83193-CHH</t>
  </si>
  <si>
    <t>91344-GUJ</t>
  </si>
  <si>
    <t>58100-CHH</t>
  </si>
  <si>
    <t>12390-KAR</t>
  </si>
  <si>
    <t>42564-HAR</t>
  </si>
  <si>
    <t>52152-HAR</t>
  </si>
  <si>
    <t>83296-AND</t>
  </si>
  <si>
    <t>89920-KER</t>
  </si>
  <si>
    <t>74553-MAD</t>
  </si>
  <si>
    <t>79921-GUJ</t>
  </si>
  <si>
    <t>41196-MAH</t>
  </si>
  <si>
    <t>62467-GUJ</t>
  </si>
  <si>
    <t>55839-AND</t>
  </si>
  <si>
    <t>28787-ASS</t>
  </si>
  <si>
    <t>72092-PUN</t>
  </si>
  <si>
    <t>83023-KAR</t>
  </si>
  <si>
    <t>52998-GUJ</t>
  </si>
  <si>
    <t>92852-DEL</t>
  </si>
  <si>
    <t>96510-TEL</t>
  </si>
  <si>
    <t>24004-KAR</t>
  </si>
  <si>
    <t>73931-ODI</t>
  </si>
  <si>
    <t>56455-HAR</t>
  </si>
  <si>
    <t>15584-KAR</t>
  </si>
  <si>
    <t>31678-GUJ</t>
  </si>
  <si>
    <t>26176-UTT</t>
  </si>
  <si>
    <t>78013-UTT</t>
  </si>
  <si>
    <t>23059-WES</t>
  </si>
  <si>
    <t>31423-MAH</t>
  </si>
  <si>
    <t>46274-HAR</t>
  </si>
  <si>
    <t>67053-GUJ</t>
  </si>
  <si>
    <t>43728-GUJ</t>
  </si>
  <si>
    <t>23691-WES</t>
  </si>
  <si>
    <t>19898-HAR</t>
  </si>
  <si>
    <t>84339-KAR</t>
  </si>
  <si>
    <t>13685-PUN</t>
  </si>
  <si>
    <t>72206-RAJ</t>
  </si>
  <si>
    <t>51432-BIH</t>
  </si>
  <si>
    <t>55900-TAM</t>
  </si>
  <si>
    <t>29224-TEL</t>
  </si>
  <si>
    <t>66982-DEL</t>
  </si>
  <si>
    <t>58762-GUJ</t>
  </si>
  <si>
    <t>35614-HAR</t>
  </si>
  <si>
    <t>79919-PUN</t>
  </si>
  <si>
    <t>12531-AND</t>
  </si>
  <si>
    <t>56797-TAM</t>
  </si>
  <si>
    <t>48875-UTT</t>
  </si>
  <si>
    <t>45660-DEL</t>
  </si>
  <si>
    <t>99889-AND</t>
  </si>
  <si>
    <t>67115-HAR</t>
  </si>
  <si>
    <t>12505-GUJ</t>
  </si>
  <si>
    <t>43243-KER</t>
  </si>
  <si>
    <t>45007-MAH</t>
  </si>
  <si>
    <t>36581-KER</t>
  </si>
  <si>
    <t>28896-KAR</t>
  </si>
  <si>
    <t>74685-GUJ</t>
  </si>
  <si>
    <t>17000-ODI</t>
  </si>
  <si>
    <t>41760-KER</t>
  </si>
  <si>
    <t>87839-BIH</t>
  </si>
  <si>
    <t>11899-MAH</t>
  </si>
  <si>
    <t>31816-RAJ</t>
  </si>
  <si>
    <t>91045-JHA</t>
  </si>
  <si>
    <t>24910-RAJ</t>
  </si>
  <si>
    <t>57919-TEL</t>
  </si>
  <si>
    <t>42508-MAH</t>
  </si>
  <si>
    <t>83086-MAH</t>
  </si>
  <si>
    <t>71914-WES</t>
  </si>
  <si>
    <t>68969-WES</t>
  </si>
  <si>
    <t>13005-HAR</t>
  </si>
  <si>
    <t>88215-KAR</t>
  </si>
  <si>
    <t>55330-WES</t>
  </si>
  <si>
    <t>21398-JAM</t>
  </si>
  <si>
    <t>37572-PUN</t>
  </si>
  <si>
    <t>44805-KER</t>
  </si>
  <si>
    <t>78989-GUJ</t>
  </si>
  <si>
    <t>61183-KAR</t>
  </si>
  <si>
    <t>82943-KER</t>
  </si>
  <si>
    <t>25192-PUN</t>
  </si>
  <si>
    <t>34073-RAJ</t>
  </si>
  <si>
    <t>36842-DEL</t>
  </si>
  <si>
    <t>87915-UTT</t>
  </si>
  <si>
    <t>93979-GUJ</t>
  </si>
  <si>
    <t>39398-TAM</t>
  </si>
  <si>
    <t>19256-JAM</t>
  </si>
  <si>
    <t>47330-MAH</t>
  </si>
  <si>
    <t>21041-DEL</t>
  </si>
  <si>
    <t>93203-PUN</t>
  </si>
  <si>
    <t>89254-GUJ</t>
  </si>
  <si>
    <t>96646-TEL</t>
  </si>
  <si>
    <t>47567-JAM</t>
  </si>
  <si>
    <t>53821-AND</t>
  </si>
  <si>
    <t>41405-TAM</t>
  </si>
  <si>
    <t>68477-KAR</t>
  </si>
  <si>
    <t>95868-AND</t>
  </si>
  <si>
    <t>82508-WES</t>
  </si>
  <si>
    <t>45017-UTT</t>
  </si>
  <si>
    <t>31791-TAM</t>
  </si>
  <si>
    <t>36195-UTT</t>
  </si>
  <si>
    <t>92815-BIH</t>
  </si>
  <si>
    <t>69134-WES</t>
  </si>
  <si>
    <t>38825-KAR</t>
  </si>
  <si>
    <t>63480-TEL</t>
  </si>
  <si>
    <t>61369-WES</t>
  </si>
  <si>
    <t>14407-MAH</t>
  </si>
  <si>
    <t>48917-TEL</t>
  </si>
  <si>
    <t>67408-GUJ</t>
  </si>
  <si>
    <t>77448-KER</t>
  </si>
  <si>
    <t>94554-RAJ</t>
  </si>
  <si>
    <t>91332-JAM</t>
  </si>
  <si>
    <t>91393-KER</t>
  </si>
  <si>
    <t>45376-TAM</t>
  </si>
  <si>
    <t>71197-PUN</t>
  </si>
  <si>
    <t>62343-TEL</t>
  </si>
  <si>
    <t>13373-TAM</t>
  </si>
  <si>
    <t>97589-MAH</t>
  </si>
  <si>
    <t>19886-RAJ</t>
  </si>
  <si>
    <t>44388-CHH</t>
  </si>
  <si>
    <t>34711-UTT</t>
  </si>
  <si>
    <t>12170-AND</t>
  </si>
  <si>
    <t>87704-GUJ</t>
  </si>
  <si>
    <t>65531-MAH</t>
  </si>
  <si>
    <t>97734-BIH</t>
  </si>
  <si>
    <t>72746-AND</t>
  </si>
  <si>
    <t>53499-TEL</t>
  </si>
  <si>
    <t>29416-JAM</t>
  </si>
  <si>
    <t>35648-TAM</t>
  </si>
  <si>
    <t>79054-TEL</t>
  </si>
  <si>
    <t>85917-TAM</t>
  </si>
  <si>
    <t>53563-PUN</t>
  </si>
  <si>
    <t>56689-PUN</t>
  </si>
  <si>
    <t>51284-MAH</t>
  </si>
  <si>
    <t>68432-MAD</t>
  </si>
  <si>
    <t>61781-UTT</t>
  </si>
  <si>
    <t>39659-JAM</t>
  </si>
  <si>
    <t>44580-HAR</t>
  </si>
  <si>
    <t>74521-BIH</t>
  </si>
  <si>
    <t>76417-MAD</t>
  </si>
  <si>
    <t>58176-WES</t>
  </si>
  <si>
    <t>73865-RAJ</t>
  </si>
  <si>
    <t>32458-MAD</t>
  </si>
  <si>
    <t>25335-TAM</t>
  </si>
  <si>
    <t>45082-BIH</t>
  </si>
  <si>
    <t>16623-WES</t>
  </si>
  <si>
    <t>99855-HAR</t>
  </si>
  <si>
    <t>59527-HAR</t>
  </si>
  <si>
    <t>78146-TAM</t>
  </si>
  <si>
    <t>97280-PUD</t>
  </si>
  <si>
    <t>29969-ASS</t>
  </si>
  <si>
    <t>57111-KAR</t>
  </si>
  <si>
    <t>16244-UTT</t>
  </si>
  <si>
    <t>17092-DEL</t>
  </si>
  <si>
    <t>65807-AND</t>
  </si>
  <si>
    <t>71405-TAM</t>
  </si>
  <si>
    <t>57868-UTT</t>
  </si>
  <si>
    <t>44693-UTT</t>
  </si>
  <si>
    <t>22781-KAR</t>
  </si>
  <si>
    <t>41013-TEL</t>
  </si>
  <si>
    <t>51214-MAH</t>
  </si>
  <si>
    <t>72181-ODI</t>
  </si>
  <si>
    <t>82718-TAM</t>
  </si>
  <si>
    <t>62886-RAJ</t>
  </si>
  <si>
    <t>49927-PUN</t>
  </si>
  <si>
    <t>15731-MAD</t>
  </si>
  <si>
    <t>83256-TEL</t>
  </si>
  <si>
    <t>51195-BIH</t>
  </si>
  <si>
    <t>38636-TEL</t>
  </si>
  <si>
    <t>32011-TAM</t>
  </si>
  <si>
    <t>61271-KAR</t>
  </si>
  <si>
    <t>63305-KAR</t>
  </si>
  <si>
    <t>24256-PUN</t>
  </si>
  <si>
    <t>55833-TAM</t>
  </si>
  <si>
    <t>25583-PUN</t>
  </si>
  <si>
    <t>93124-MAD</t>
  </si>
  <si>
    <t>98656-PUN</t>
  </si>
  <si>
    <t>73015-GUJ</t>
  </si>
  <si>
    <t>32944-TAM</t>
  </si>
  <si>
    <t>16287-JAM</t>
  </si>
  <si>
    <t>42965-UTT</t>
  </si>
  <si>
    <t>51365-JHA</t>
  </si>
  <si>
    <t>29990-KAR</t>
  </si>
  <si>
    <t>68955-HAR</t>
  </si>
  <si>
    <t>47183-TAM</t>
  </si>
  <si>
    <t>59387-MAH</t>
  </si>
  <si>
    <t>46424-AND</t>
  </si>
  <si>
    <t>51858-TAM</t>
  </si>
  <si>
    <t>17494-BIH</t>
  </si>
  <si>
    <t>51146-MAD</t>
  </si>
  <si>
    <t>86342-MAD</t>
  </si>
  <si>
    <t>51301-WES</t>
  </si>
  <si>
    <t>53624-WES</t>
  </si>
  <si>
    <t>95595-PUN</t>
  </si>
  <si>
    <t>67941-PUN</t>
  </si>
  <si>
    <t>48809-HAR</t>
  </si>
  <si>
    <t>91057-BIH</t>
  </si>
  <si>
    <t>82965-TEL</t>
  </si>
  <si>
    <t>96673-TAM</t>
  </si>
  <si>
    <t>79351-MAH</t>
  </si>
  <si>
    <t>33855-HAR</t>
  </si>
  <si>
    <t>34323-KAR</t>
  </si>
  <si>
    <t>81494-KAR</t>
  </si>
  <si>
    <t>34857-WES</t>
  </si>
  <si>
    <t>51049-KER</t>
  </si>
  <si>
    <t>81107-WES</t>
  </si>
  <si>
    <t>23402-KAR</t>
  </si>
  <si>
    <t>57402-PUD</t>
  </si>
  <si>
    <t>92621-ODI</t>
  </si>
  <si>
    <t>55065-KAR</t>
  </si>
  <si>
    <t>81654-KER</t>
  </si>
  <si>
    <t>55165-KER</t>
  </si>
  <si>
    <t>97143-JAM</t>
  </si>
  <si>
    <t>99862-BIH</t>
  </si>
  <si>
    <t>71976-HAR</t>
  </si>
  <si>
    <t>16071-HAR</t>
  </si>
  <si>
    <t>42918-PUN</t>
  </si>
  <si>
    <t>81098-GUJ</t>
  </si>
  <si>
    <t>34284-UTT</t>
  </si>
  <si>
    <t>22210-UTT</t>
  </si>
  <si>
    <t>42923-MAD</t>
  </si>
  <si>
    <t>33715-AND</t>
  </si>
  <si>
    <t>41235-WES</t>
  </si>
  <si>
    <t>19285-UTT</t>
  </si>
  <si>
    <t>41004-UTT</t>
  </si>
  <si>
    <t>83116-WES</t>
  </si>
  <si>
    <t>63868-PUN</t>
  </si>
  <si>
    <t>34444-PUN</t>
  </si>
  <si>
    <t>81235-JHA</t>
  </si>
  <si>
    <t>48308-TAM</t>
  </si>
  <si>
    <t>34169-RAJ</t>
  </si>
  <si>
    <t>44045-KER</t>
  </si>
  <si>
    <t>49203-PUN</t>
  </si>
  <si>
    <t>95032-HAR</t>
  </si>
  <si>
    <t>64127-KAR</t>
  </si>
  <si>
    <t>83616-MAH</t>
  </si>
  <si>
    <t>23148-CHH</t>
  </si>
  <si>
    <t>55665-UTT</t>
  </si>
  <si>
    <t>95066-AND</t>
  </si>
  <si>
    <t>99076-KER</t>
  </si>
  <si>
    <t>28953-KAR</t>
  </si>
  <si>
    <t>61574-KAR</t>
  </si>
  <si>
    <t>49033-JAM</t>
  </si>
  <si>
    <t>87313-UTT</t>
  </si>
  <si>
    <t>49036-KER</t>
  </si>
  <si>
    <t>36337-AND</t>
  </si>
  <si>
    <t>23769-KAR</t>
  </si>
  <si>
    <t>34588-RAJ</t>
  </si>
  <si>
    <t>92142-AND</t>
  </si>
  <si>
    <t>58044-KAR</t>
  </si>
  <si>
    <t>13183-JAM</t>
  </si>
  <si>
    <t>36509-KAR</t>
  </si>
  <si>
    <t>54368-KAR</t>
  </si>
  <si>
    <t>83264-BIH</t>
  </si>
  <si>
    <t>38211-WES</t>
  </si>
  <si>
    <t>44816-RAJ</t>
  </si>
  <si>
    <t>41718-RAJ</t>
  </si>
  <si>
    <t>77769-UTT</t>
  </si>
  <si>
    <t>91711-PUN</t>
  </si>
  <si>
    <t>77645-WES</t>
  </si>
  <si>
    <t>75802-MAH</t>
  </si>
  <si>
    <t>79397-HAR</t>
  </si>
  <si>
    <t>15480-KAR</t>
  </si>
  <si>
    <t>27760-GUJ</t>
  </si>
  <si>
    <t>58522-RAJ</t>
  </si>
  <si>
    <t>48613-TAM</t>
  </si>
  <si>
    <t>21021-TEL</t>
  </si>
  <si>
    <t>15363-WES</t>
  </si>
  <si>
    <t>57506-ASS</t>
  </si>
  <si>
    <t>11765-PUD</t>
  </si>
  <si>
    <t>35445-MAH</t>
  </si>
  <si>
    <t>58848-PUN</t>
  </si>
  <si>
    <t>83942-CHH</t>
  </si>
  <si>
    <t>81484-TAM</t>
  </si>
  <si>
    <t>73111-MAH</t>
  </si>
  <si>
    <t>11263-HAR</t>
  </si>
  <si>
    <t>41067-HAR</t>
  </si>
  <si>
    <t>12882-PUN</t>
  </si>
  <si>
    <t>58967-BIH</t>
  </si>
  <si>
    <t>33565-UTT</t>
  </si>
  <si>
    <t>87547-PUN</t>
  </si>
  <si>
    <t>93453-UTT</t>
  </si>
  <si>
    <t>39636-PUN</t>
  </si>
  <si>
    <t>24168-UTT</t>
  </si>
  <si>
    <t>78333-HAR</t>
  </si>
  <si>
    <t>27676-AND</t>
  </si>
  <si>
    <t>49183-UTT</t>
  </si>
  <si>
    <t>26445-JAM</t>
  </si>
  <si>
    <t>23293-GUJ</t>
  </si>
  <si>
    <t>18347-GUJ</t>
  </si>
  <si>
    <t>23746-AND</t>
  </si>
  <si>
    <t>75748-UTT</t>
  </si>
  <si>
    <t>14850-PUN</t>
  </si>
  <si>
    <t>24462-WES</t>
  </si>
  <si>
    <t>91869-KAR</t>
  </si>
  <si>
    <t>46074-DEL</t>
  </si>
  <si>
    <t>14986-PUN</t>
  </si>
  <si>
    <t>36138-KAR</t>
  </si>
  <si>
    <t>91284-HAR</t>
  </si>
  <si>
    <t>28033-ASS</t>
  </si>
  <si>
    <t>48001-GUJ</t>
  </si>
  <si>
    <t>35990-GUJ</t>
  </si>
  <si>
    <t>89154-RAJ</t>
  </si>
  <si>
    <t>29100-MAH</t>
  </si>
  <si>
    <t>46542-HAR</t>
  </si>
  <si>
    <t>26376-KER</t>
  </si>
  <si>
    <t>17893-TAM</t>
  </si>
  <si>
    <t>35002-KAR</t>
  </si>
  <si>
    <t>69085-KAR</t>
  </si>
  <si>
    <t>28117-UTT</t>
  </si>
  <si>
    <t>27188-KAR</t>
  </si>
  <si>
    <t>28195-UTT</t>
  </si>
  <si>
    <t>63295-KER</t>
  </si>
  <si>
    <t>11965-BIH</t>
  </si>
  <si>
    <t>16774-MAH</t>
  </si>
  <si>
    <t>29553-GUJ</t>
  </si>
  <si>
    <t>68655-TEL</t>
  </si>
  <si>
    <t>88504-KAR</t>
  </si>
  <si>
    <t>54463-JAM</t>
  </si>
  <si>
    <t>35203-HAR</t>
  </si>
  <si>
    <t>72446-ODI</t>
  </si>
  <si>
    <t>77099-KAR</t>
  </si>
  <si>
    <t>88869-JAM</t>
  </si>
  <si>
    <t>72185-DEL</t>
  </si>
  <si>
    <t>73369-GUJ</t>
  </si>
  <si>
    <t>69814-BIH</t>
  </si>
  <si>
    <t>29093-PUN</t>
  </si>
  <si>
    <t>67923-AND</t>
  </si>
  <si>
    <t>68764-WES</t>
  </si>
  <si>
    <t>72303-KAR</t>
  </si>
  <si>
    <t>87132-UTT</t>
  </si>
  <si>
    <t>48470-GUJ</t>
  </si>
  <si>
    <t>37288-GUJ</t>
  </si>
  <si>
    <t>63881-TAM</t>
  </si>
  <si>
    <t>97655-RAJ</t>
  </si>
  <si>
    <t>82645-MAH</t>
  </si>
  <si>
    <t>51835-TAM</t>
  </si>
  <si>
    <t>91007-MAH</t>
  </si>
  <si>
    <t>13977-GUJ</t>
  </si>
  <si>
    <t>21710-JAM</t>
  </si>
  <si>
    <t>83568-HAR</t>
  </si>
  <si>
    <t>84373-UTT</t>
  </si>
  <si>
    <t>93519-MAD</t>
  </si>
  <si>
    <t>64961-MAD</t>
  </si>
  <si>
    <t>96905-JHA</t>
  </si>
  <si>
    <t>14486-HAR</t>
  </si>
  <si>
    <t>83137-WES</t>
  </si>
  <si>
    <t>79288-AND</t>
  </si>
  <si>
    <t>31354-RAJ</t>
  </si>
  <si>
    <t>31593-UTT</t>
  </si>
  <si>
    <t>11114-PUN</t>
  </si>
  <si>
    <t>85635-TAM</t>
  </si>
  <si>
    <t>92849-MAH</t>
  </si>
  <si>
    <t>49173-HAR</t>
  </si>
  <si>
    <t>57439-AND</t>
  </si>
  <si>
    <t>44270-KAR</t>
  </si>
  <si>
    <t>58224-AND</t>
  </si>
  <si>
    <t>24514-HAR</t>
  </si>
  <si>
    <t>19644-KAR</t>
  </si>
  <si>
    <t>47300-MAD</t>
  </si>
  <si>
    <t>77678-JHA</t>
  </si>
  <si>
    <t>93155-KER</t>
  </si>
  <si>
    <t>77653-TEL</t>
  </si>
  <si>
    <t>78021-UTT</t>
  </si>
  <si>
    <t>93449-UTT</t>
  </si>
  <si>
    <t>41449-ASS</t>
  </si>
  <si>
    <t>61190-JAM</t>
  </si>
  <si>
    <t>69143-ODI</t>
  </si>
  <si>
    <t>89176-BIH</t>
  </si>
  <si>
    <t>35538-TAM</t>
  </si>
  <si>
    <t>29371-WES</t>
  </si>
  <si>
    <t>53976-CHH</t>
  </si>
  <si>
    <t>35529-DEL</t>
  </si>
  <si>
    <t>62570-BIH</t>
  </si>
  <si>
    <t>48040-JHA</t>
  </si>
  <si>
    <t>88728-UTT</t>
  </si>
  <si>
    <t>41104-MAD</t>
  </si>
  <si>
    <t>68555-WES</t>
  </si>
  <si>
    <t>95040-TAM</t>
  </si>
  <si>
    <t>13281-GUJ</t>
  </si>
  <si>
    <t>61771-MAD</t>
  </si>
  <si>
    <t>28132-HAR</t>
  </si>
  <si>
    <t>21712-MAD</t>
  </si>
  <si>
    <t>73850-HAR</t>
  </si>
  <si>
    <t>74656-ASS</t>
  </si>
  <si>
    <t>45226-UTT</t>
  </si>
  <si>
    <t>21645-RAJ</t>
  </si>
  <si>
    <t>74542-BIH</t>
  </si>
  <si>
    <t>78945-TEL</t>
  </si>
  <si>
    <t>83102-BIH</t>
  </si>
  <si>
    <t>54563-WES</t>
  </si>
  <si>
    <t>91827-UTT</t>
  </si>
  <si>
    <t>79433-KAR</t>
  </si>
  <si>
    <t>47060-TAM</t>
  </si>
  <si>
    <t>39778-BIH</t>
  </si>
  <si>
    <t>94258-ASS</t>
  </si>
  <si>
    <t>35094-GUJ</t>
  </si>
  <si>
    <t>39867-RAJ</t>
  </si>
  <si>
    <t>78104-TAM</t>
  </si>
  <si>
    <t>28782-PUN</t>
  </si>
  <si>
    <t>97375-UTT</t>
  </si>
  <si>
    <t>11770-PUN</t>
  </si>
  <si>
    <t>95557-AND</t>
  </si>
  <si>
    <t>35416-UTT</t>
  </si>
  <si>
    <t>49265-BIH</t>
  </si>
  <si>
    <t>55601-MAD</t>
  </si>
  <si>
    <t>15454-TAM</t>
  </si>
  <si>
    <t>46605-KAR</t>
  </si>
  <si>
    <t>18782-KAR</t>
  </si>
  <si>
    <t>94766-GUJ</t>
  </si>
  <si>
    <t>76384-ODI</t>
  </si>
  <si>
    <t>57297-KAR</t>
  </si>
  <si>
    <t>39161-JAM</t>
  </si>
  <si>
    <t>84770-UTT</t>
  </si>
  <si>
    <t>88685-WES</t>
  </si>
  <si>
    <t>61811-KER</t>
  </si>
  <si>
    <t>63064-WES</t>
  </si>
  <si>
    <t>91215-JAM</t>
  </si>
  <si>
    <t>63813-ODI</t>
  </si>
  <si>
    <t>91773-DEL</t>
  </si>
  <si>
    <t>54563-JAM</t>
  </si>
  <si>
    <t>93440-AND</t>
  </si>
  <si>
    <t>75058-TEL</t>
  </si>
  <si>
    <t>26030-BIH</t>
  </si>
  <si>
    <t>91540-GUJ</t>
  </si>
  <si>
    <t>67551-PUN</t>
  </si>
  <si>
    <t>81169-TEL</t>
  </si>
  <si>
    <t>76820-ASS</t>
  </si>
  <si>
    <t>66176-CHH</t>
  </si>
  <si>
    <t>23057-TAM</t>
  </si>
  <si>
    <t>66088-GUJ</t>
  </si>
  <si>
    <t>14158-MAH</t>
  </si>
  <si>
    <t>31447-ODI</t>
  </si>
  <si>
    <t>28719-BIH</t>
  </si>
  <si>
    <t>27929-BIH</t>
  </si>
  <si>
    <t>83633-UTT</t>
  </si>
  <si>
    <t>58178-ODI</t>
  </si>
  <si>
    <t>56053-HAR</t>
  </si>
  <si>
    <t>21130-PUN</t>
  </si>
  <si>
    <t>17180-UTT</t>
  </si>
  <si>
    <t>75712-JAM</t>
  </si>
  <si>
    <t>58127-KER</t>
  </si>
  <si>
    <t>34402-MAD</t>
  </si>
  <si>
    <t>31078-RAJ</t>
  </si>
  <si>
    <t>31655-TAM</t>
  </si>
  <si>
    <t>86986-BIH</t>
  </si>
  <si>
    <t>52496-TAM</t>
  </si>
  <si>
    <t>73415-UTT</t>
  </si>
  <si>
    <t>97179-BIH</t>
  </si>
  <si>
    <t>78524-TAM</t>
  </si>
  <si>
    <t>92231-WES</t>
  </si>
  <si>
    <t>25668-UTT</t>
  </si>
  <si>
    <t>83094-KER</t>
  </si>
  <si>
    <t>54678-GUJ</t>
  </si>
  <si>
    <t>71050-PUN</t>
  </si>
  <si>
    <t>65580-UTT</t>
  </si>
  <si>
    <t>75216-WES</t>
  </si>
  <si>
    <t>37765-TAM</t>
  </si>
  <si>
    <t>97872-HAR</t>
  </si>
  <si>
    <t>31072-ASS</t>
  </si>
  <si>
    <t>41348-BIH</t>
  </si>
  <si>
    <t>72137-JAM</t>
  </si>
  <si>
    <t>96935-TAM</t>
  </si>
  <si>
    <t>54147-AND</t>
  </si>
  <si>
    <t>41373-KAR</t>
  </si>
  <si>
    <t>91371-MAH</t>
  </si>
  <si>
    <t>45799-GUJ</t>
  </si>
  <si>
    <t>54801-TEL</t>
  </si>
  <si>
    <t>25151-JAM</t>
  </si>
  <si>
    <t>62802-TEL</t>
  </si>
  <si>
    <t>45987-MAH</t>
  </si>
  <si>
    <t>64599-DEL</t>
  </si>
  <si>
    <t>69719-TAM</t>
  </si>
  <si>
    <t>13500-BIH</t>
  </si>
  <si>
    <t>12345-TEL</t>
  </si>
  <si>
    <t>65528-UTT</t>
  </si>
  <si>
    <t>96899-PUN</t>
  </si>
  <si>
    <t>63113-ASS</t>
  </si>
  <si>
    <t>18886-RAJ</t>
  </si>
  <si>
    <t>84496-RAJ</t>
  </si>
  <si>
    <t>26447-BIH</t>
  </si>
  <si>
    <t>64865-KAR</t>
  </si>
  <si>
    <t>42945-JAM</t>
  </si>
  <si>
    <t>49851-TAM</t>
  </si>
  <si>
    <t>17341-TAM</t>
  </si>
  <si>
    <t>74073-KAR</t>
  </si>
  <si>
    <t>26795-KAR</t>
  </si>
  <si>
    <t>23579-DEL</t>
  </si>
  <si>
    <t>35279-BIH</t>
  </si>
  <si>
    <t>67666-KAR</t>
  </si>
  <si>
    <t>29526-MAH</t>
  </si>
  <si>
    <t>18430-MAH</t>
  </si>
  <si>
    <t>92237-UTT</t>
  </si>
  <si>
    <t>93220-KER</t>
  </si>
  <si>
    <t>24315-KER</t>
  </si>
  <si>
    <t>19668-AND</t>
  </si>
  <si>
    <t>23164-TAM</t>
  </si>
  <si>
    <t>79425-GUJ</t>
  </si>
  <si>
    <t>66926-KAR</t>
  </si>
  <si>
    <t>79166-JAM</t>
  </si>
  <si>
    <t>64508-MAD</t>
  </si>
  <si>
    <t>41525-UTT</t>
  </si>
  <si>
    <t>17371-TAM</t>
  </si>
  <si>
    <t>89804-MAH</t>
  </si>
  <si>
    <t>18312-RAJ</t>
  </si>
  <si>
    <t>21486-TAM</t>
  </si>
  <si>
    <t>74978-MAH</t>
  </si>
  <si>
    <t>55872-HAR</t>
  </si>
  <si>
    <t>72897-MAD</t>
  </si>
  <si>
    <t>99996-HAR</t>
  </si>
  <si>
    <t>37794-MAH</t>
  </si>
  <si>
    <t>61334-JAM</t>
  </si>
  <si>
    <t>81745-BIH</t>
  </si>
  <si>
    <t>43066-TAM</t>
  </si>
  <si>
    <t>74548-MAH</t>
  </si>
  <si>
    <t>35069-WES</t>
  </si>
  <si>
    <t>63307-TEL</t>
  </si>
  <si>
    <t>65616-MAH</t>
  </si>
  <si>
    <t>74706-KAR</t>
  </si>
  <si>
    <t>21065-HAR</t>
  </si>
  <si>
    <t>35146-HAR</t>
  </si>
  <si>
    <t>88796-MAD</t>
  </si>
  <si>
    <t>99814-ODI</t>
  </si>
  <si>
    <t>13539-ODI</t>
  </si>
  <si>
    <t>43566-BIH</t>
  </si>
  <si>
    <t>24441-UTT</t>
  </si>
  <si>
    <t>62857-PUN</t>
  </si>
  <si>
    <t>66229-KAR</t>
  </si>
  <si>
    <t>96622-MAH</t>
  </si>
  <si>
    <t>44303-TAM</t>
  </si>
  <si>
    <t>57417-WES</t>
  </si>
  <si>
    <t>31412-HAR</t>
  </si>
  <si>
    <t>69201-MAD</t>
  </si>
  <si>
    <t>61912-KER</t>
  </si>
  <si>
    <t>83438-HAR</t>
  </si>
  <si>
    <t>59675-JAM</t>
  </si>
  <si>
    <t>13623-TAM</t>
  </si>
  <si>
    <t>91590-TAM</t>
  </si>
  <si>
    <t>54294-PUN</t>
  </si>
  <si>
    <t>26058-MAH</t>
  </si>
  <si>
    <t>36140-BIH</t>
  </si>
  <si>
    <t>18872-WES</t>
  </si>
  <si>
    <t>53719-HAR</t>
  </si>
  <si>
    <t>43792-AND</t>
  </si>
  <si>
    <t>42420-UTT</t>
  </si>
  <si>
    <t>58331-GUJ</t>
  </si>
  <si>
    <t>14301-HAR</t>
  </si>
  <si>
    <t>62480-MAH</t>
  </si>
  <si>
    <t>32117-TAM</t>
  </si>
  <si>
    <t>35693-GUJ</t>
  </si>
  <si>
    <t>45317-UTT</t>
  </si>
  <si>
    <t>76099-AND</t>
  </si>
  <si>
    <t>66411-MAH</t>
  </si>
  <si>
    <t>79335-MAD</t>
  </si>
  <si>
    <t>11679-PUN</t>
  </si>
  <si>
    <t>67930-KAR</t>
  </si>
  <si>
    <t>77670-UTT</t>
  </si>
  <si>
    <t>96578-KAR</t>
  </si>
  <si>
    <t>94501-AND</t>
  </si>
  <si>
    <t>61530-PUN</t>
  </si>
  <si>
    <t>55762-TEL</t>
  </si>
  <si>
    <t>52555-TAM</t>
  </si>
  <si>
    <t>15091-MAD</t>
  </si>
  <si>
    <t>33710-GUJ</t>
  </si>
  <si>
    <t>55101-RAJ</t>
  </si>
  <si>
    <t>34947-UTT</t>
  </si>
  <si>
    <t>32802-WES</t>
  </si>
  <si>
    <t>23147-PUN</t>
  </si>
  <si>
    <t>77443-HAR</t>
  </si>
  <si>
    <t>54350-UTT</t>
  </si>
  <si>
    <t>41428-BIH</t>
  </si>
  <si>
    <t>41508-AND</t>
  </si>
  <si>
    <t>54997-UTT</t>
  </si>
  <si>
    <t>26383-TAM</t>
  </si>
  <si>
    <t>55149-MAD</t>
  </si>
  <si>
    <t>66734-WES</t>
  </si>
  <si>
    <t>27008-WES</t>
  </si>
  <si>
    <t>54466-MAH</t>
  </si>
  <si>
    <t>22846-HAR</t>
  </si>
  <si>
    <t>32997-AND</t>
  </si>
  <si>
    <t>23332-RAJ</t>
  </si>
  <si>
    <t>41238-KAR</t>
  </si>
  <si>
    <t>58920-WES</t>
  </si>
  <si>
    <t>49834-ODI</t>
  </si>
  <si>
    <t>33565-JAM</t>
  </si>
  <si>
    <t>73324-MAH</t>
  </si>
  <si>
    <t>27663-HAR</t>
  </si>
  <si>
    <t>48170-MAD</t>
  </si>
  <si>
    <t>93303-HAR</t>
  </si>
  <si>
    <t>79045-RAJ</t>
  </si>
  <si>
    <t>56728-RAJ</t>
  </si>
  <si>
    <t>63252-JAM</t>
  </si>
  <si>
    <t>39318-UTT</t>
  </si>
  <si>
    <t>88636-KAR</t>
  </si>
  <si>
    <t>76034-MAD</t>
  </si>
  <si>
    <t>97262-ODI</t>
  </si>
  <si>
    <t>37799-TAM</t>
  </si>
  <si>
    <t>45697-KER</t>
  </si>
  <si>
    <t>62989-TAM</t>
  </si>
  <si>
    <t>47624-TAM</t>
  </si>
  <si>
    <t>39642-RAJ</t>
  </si>
  <si>
    <t>46848-WES</t>
  </si>
  <si>
    <t>82479-TEL</t>
  </si>
  <si>
    <t>81946-TAM</t>
  </si>
  <si>
    <t>95053-UTT</t>
  </si>
  <si>
    <t>22633-KER</t>
  </si>
  <si>
    <t>56232-UTT</t>
  </si>
  <si>
    <t>36382-WES</t>
  </si>
  <si>
    <t>28533-JHA</t>
  </si>
  <si>
    <t>34897-RAJ</t>
  </si>
  <si>
    <t>68167-MAH</t>
  </si>
  <si>
    <t>43397-UTT</t>
  </si>
  <si>
    <t>22240-HAR</t>
  </si>
  <si>
    <t>78682-KER</t>
  </si>
  <si>
    <t>17816-ODI</t>
  </si>
  <si>
    <t>34476-TAM</t>
  </si>
  <si>
    <t>Churn Status</t>
  </si>
  <si>
    <t>Monthly Charge Status</t>
  </si>
  <si>
    <t>Count of Customer_ID</t>
  </si>
  <si>
    <t>New Joiner</t>
  </si>
  <si>
    <t>Sum of New Joiner</t>
  </si>
  <si>
    <t>Sum of Churn Status</t>
  </si>
  <si>
    <t>Churn Rate</t>
  </si>
  <si>
    <t>KPI'S</t>
  </si>
  <si>
    <t>Row Labels</t>
  </si>
  <si>
    <t>Grand Total</t>
  </si>
  <si>
    <t>Age Group</t>
  </si>
  <si>
    <t>&lt;20</t>
  </si>
  <si>
    <t>20-35</t>
  </si>
  <si>
    <t>35-50</t>
  </si>
  <si>
    <t>50-100</t>
  </si>
  <si>
    <t>Tenure Group</t>
  </si>
  <si>
    <t>&lt;6</t>
  </si>
  <si>
    <t>12-18</t>
  </si>
  <si>
    <t>18-24</t>
  </si>
  <si>
    <t>24-36</t>
  </si>
  <si>
    <t>6-12</t>
  </si>
  <si>
    <t>Churn</t>
  </si>
  <si>
    <t>Column Labels</t>
  </si>
  <si>
    <t>Services</t>
  </si>
  <si>
    <t>yes</t>
  </si>
  <si>
    <t>Internet Service</t>
  </si>
  <si>
    <t>Phone Service</t>
  </si>
  <si>
    <t>Device Protection plan</t>
  </si>
  <si>
    <t>Straming TV</t>
  </si>
  <si>
    <t>Online Security</t>
  </si>
  <si>
    <t>Active Customer</t>
  </si>
  <si>
    <t>Retention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</si>
</sst>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b/>
      <sz val="11"/>
      <name val="Calibri"/>
    </font>
    <font>
      <sz val="11"/>
      <color theme="1"/>
      <name val="Calibri"/>
      <family val="2"/>
      <scheme val="minor"/>
    </font>
    <font>
      <b/>
      <sz val="11"/>
      <color theme="1"/>
      <name val="Calibri"/>
      <family val="2"/>
      <scheme val="minor"/>
    </font>
    <font>
      <b/>
      <sz val="18"/>
      <color theme="1"/>
      <name val="Calibri"/>
      <family val="2"/>
      <scheme val="minor"/>
    </font>
    <font>
      <b/>
      <sz val="11"/>
      <name val="Calibri"/>
      <family val="2"/>
    </font>
  </fonts>
  <fills count="6">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6" tint="0.39997558519241921"/>
        <bgColor indexed="64"/>
      </patternFill>
    </fill>
    <fill>
      <patternFill patternType="solid">
        <fgColor theme="2" tint="-9.9978637043366805E-2"/>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2" fillId="0" borderId="0" applyFont="0" applyFill="0" applyBorder="0" applyAlignment="0" applyProtection="0"/>
  </cellStyleXfs>
  <cellXfs count="3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3" fillId="2" borderId="3" xfId="0" applyFont="1" applyFill="1" applyBorder="1"/>
    <xf numFmtId="9" fontId="0" fillId="0" borderId="0" xfId="1" applyFont="1"/>
    <xf numFmtId="0" fontId="5" fillId="0" borderId="2" xfId="0" applyFont="1" applyBorder="1" applyAlignment="1">
      <alignment horizontal="center" vertical="top"/>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4" borderId="0" xfId="0" applyFill="1"/>
    <xf numFmtId="0" fontId="0" fillId="5" borderId="0" xfId="0" applyFill="1"/>
    <xf numFmtId="9" fontId="0" fillId="0" borderId="0" xfId="1" applyFont="1" applyBorder="1"/>
    <xf numFmtId="0" fontId="0" fillId="0" borderId="9" xfId="0" applyBorder="1"/>
    <xf numFmtId="0" fontId="0" fillId="0" borderId="10" xfId="0" applyBorder="1"/>
    <xf numFmtId="0" fontId="0" fillId="0" borderId="11" xfId="0" applyBorder="1"/>
    <xf numFmtId="9" fontId="0" fillId="0" borderId="0" xfId="0" applyNumberFormat="1"/>
    <xf numFmtId="0" fontId="4" fillId="3" borderId="0" xfId="0" applyFont="1" applyFill="1" applyAlignment="1">
      <alignment horizontal="center" vertical="center"/>
    </xf>
    <xf numFmtId="0" fontId="0" fillId="0" borderId="0" xfId="0" applyAlignment="1">
      <alignment horizontal="center"/>
    </xf>
    <xf numFmtId="0" fontId="0" fillId="0" borderId="0" xfId="0" applyNumberFormat="1"/>
    <xf numFmtId="0" fontId="0" fillId="0" borderId="0" xfId="0" applyBorder="1"/>
    <xf numFmtId="10" fontId="0" fillId="0" borderId="13" xfId="0" applyNumberFormat="1" applyBorder="1"/>
    <xf numFmtId="10" fontId="0" fillId="0" borderId="14" xfId="0" applyNumberFormat="1" applyBorder="1"/>
    <xf numFmtId="10" fontId="0" fillId="0" borderId="15" xfId="0" applyNumberFormat="1" applyBorder="1"/>
    <xf numFmtId="0" fontId="0" fillId="0" borderId="12" xfId="0" applyBorder="1"/>
    <xf numFmtId="0" fontId="0" fillId="0" borderId="12" xfId="0" pivotButton="1" applyBorder="1"/>
    <xf numFmtId="0" fontId="0" fillId="0" borderId="13" xfId="0" applyBorder="1"/>
    <xf numFmtId="0" fontId="0" fillId="0" borderId="15" xfId="0" applyBorder="1"/>
    <xf numFmtId="0" fontId="0" fillId="0" borderId="7" xfId="0" pivotButton="1" applyBorder="1"/>
    <xf numFmtId="0" fontId="0" fillId="0" borderId="7" xfId="0" applyBorder="1" applyAlignment="1">
      <alignment horizontal="left"/>
    </xf>
    <xf numFmtId="0" fontId="0" fillId="0" borderId="8" xfId="0" applyNumberFormat="1" applyBorder="1"/>
    <xf numFmtId="0" fontId="0" fillId="0" borderId="0" xfId="0" applyNumberFormat="1" applyBorder="1"/>
  </cellXfs>
  <cellStyles count="2">
    <cellStyle name="Normal" xfId="0" builtinId="0"/>
    <cellStyle name="Percent" xfId="1" builtinId="5"/>
  </cellStyles>
  <dxfs count="45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i val="0"/>
        <sz val="11"/>
        <name val="Calibri"/>
        <family val="2"/>
        <scheme val="none"/>
      </font>
    </dxf>
    <dxf>
      <fill>
        <patternFill>
          <bgColor theme="2" tint="-0.24994659260841701"/>
        </patternFill>
      </fill>
      <border>
        <left style="thin">
          <color auto="1"/>
        </left>
        <right style="thin">
          <color auto="1"/>
        </right>
        <top style="thin">
          <color auto="1"/>
        </top>
        <bottom style="thin">
          <color auto="1"/>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9" defaultPivotStyle="PivotStyleLight16">
    <tableStyle name="Slicer Style 1" pivot="0" table="0" count="4" xr9:uid="{B897DFA9-F5B6-43BB-9A62-2EC4C4C649D8}">
      <tableStyleElement type="wholeTable" dxfId="95"/>
      <tableStyleElement type="headerRow" dxfId="94"/>
    </tableStyle>
  </tableStyles>
  <extLst>
    <ext xmlns:x14="http://schemas.microsoft.com/office/spreadsheetml/2009/9/main" uri="{46F421CA-312F-682f-3DD2-61675219B42D}">
      <x14:dxfs count="12">
        <dxf>
          <fill>
            <patternFill>
              <bgColor theme="2" tint="-0.89996032593768116"/>
            </patternFill>
          </fill>
        </dxf>
        <dxf>
          <font>
            <color theme="2" tint="-9.9948118533890809E-2"/>
          </font>
          <fill>
            <patternFill>
              <bgColor theme="2" tint="-0.749961851863155"/>
            </patternFill>
          </fill>
          <border>
            <left style="thin">
              <color auto="1"/>
            </left>
            <right style="thin">
              <color auto="1"/>
            </right>
            <top style="thin">
              <color auto="1"/>
            </top>
            <bottom style="thin">
              <color auto="1"/>
            </bottom>
          </border>
        </dxf>
        <dxf>
          <fill>
            <patternFill>
              <bgColor theme="2" tint="-0.89996032593768116"/>
            </patternFill>
          </fill>
        </dxf>
        <dxf>
          <fill>
            <patternFill>
              <bgColor theme="2" tint="-0.749961851863155"/>
            </patternFill>
          </fill>
          <border>
            <left style="thin">
              <color auto="1"/>
            </left>
            <right style="thin">
              <color auto="1"/>
            </right>
            <top style="thin">
              <color auto="1"/>
            </top>
            <bottom style="thin">
              <color auto="1"/>
            </bottom>
          </border>
        </dxf>
        <dxf>
          <fill>
            <patternFill>
              <bgColor theme="2" tint="-0.89996032593768116"/>
            </patternFill>
          </fill>
        </dxf>
        <dxf>
          <border>
            <left style="thin">
              <color auto="1"/>
            </left>
            <right style="thin">
              <color auto="1"/>
            </right>
            <top style="thin">
              <color auto="1"/>
            </top>
            <bottom style="thin">
              <color auto="1"/>
            </bottom>
          </border>
        </dxf>
        <dxf>
          <fill>
            <patternFill>
              <bgColor theme="2" tint="-0.499984740745262"/>
            </patternFill>
          </fill>
        </dxf>
        <dxf>
          <border>
            <left style="thin">
              <color auto="1"/>
            </left>
            <right style="thin">
              <color auto="1"/>
            </right>
            <top style="thin">
              <color auto="1"/>
            </top>
            <bottom style="thin">
              <color auto="1"/>
            </bottom>
          </border>
        </dxf>
        <dxf>
          <fill>
            <patternFill>
              <bgColor theme="2" tint="-9.9948118533890809E-2"/>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[Customer_data_cleaned.xlsx]pivot data!PivotTable3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data'!$G$4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41-4509-8A6A-2D08EBAB7B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41-4509-8A6A-2D08EBAB7B0D}"/>
              </c:ext>
            </c:extLst>
          </c:dPt>
          <c:cat>
            <c:strRef>
              <c:f>'pivot data'!$F$5:$F$7</c:f>
              <c:strCache>
                <c:ptCount val="2"/>
                <c:pt idx="0">
                  <c:v>Female</c:v>
                </c:pt>
                <c:pt idx="1">
                  <c:v>Male</c:v>
                </c:pt>
              </c:strCache>
            </c:strRef>
          </c:cat>
          <c:val>
            <c:numRef>
              <c:f>'pivot data'!$G$5:$G$7</c:f>
              <c:numCache>
                <c:formatCode>General</c:formatCode>
                <c:ptCount val="2"/>
                <c:pt idx="0">
                  <c:v>1111</c:v>
                </c:pt>
                <c:pt idx="1">
                  <c:v>621</c:v>
                </c:pt>
              </c:numCache>
            </c:numRef>
          </c:val>
          <c:extLst>
            <c:ext xmlns:c16="http://schemas.microsoft.com/office/drawing/2014/chart" uri="{C3380CC4-5D6E-409C-BE32-E72D297353CC}">
              <c16:uniqueId val="{00000000-FA66-4422-A682-A79BF11B877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[Customer_data_cleaned.xlsx]pivot data!PivotTable4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data'!$J$4</c:f>
              <c:strCache>
                <c:ptCount val="1"/>
                <c:pt idx="0">
                  <c:v>Total</c:v>
                </c:pt>
              </c:strCache>
            </c:strRef>
          </c:tx>
          <c:spPr>
            <a:solidFill>
              <a:schemeClr val="accent1"/>
            </a:solidFill>
            <a:ln>
              <a:noFill/>
            </a:ln>
            <a:effectLst/>
          </c:spPr>
          <c:invertIfNegative val="0"/>
          <c:cat>
            <c:strRef>
              <c:f>'pivot data'!$I$5:$I$9</c:f>
              <c:strCache>
                <c:ptCount val="4"/>
                <c:pt idx="0">
                  <c:v>&lt;20</c:v>
                </c:pt>
                <c:pt idx="1">
                  <c:v>20-35</c:v>
                </c:pt>
                <c:pt idx="2">
                  <c:v>35-50</c:v>
                </c:pt>
                <c:pt idx="3">
                  <c:v>50-100</c:v>
                </c:pt>
              </c:strCache>
            </c:strRef>
          </c:cat>
          <c:val>
            <c:numRef>
              <c:f>'pivot data'!$J$5:$J$9</c:f>
              <c:numCache>
                <c:formatCode>General</c:formatCode>
                <c:ptCount val="4"/>
                <c:pt idx="0">
                  <c:v>45</c:v>
                </c:pt>
                <c:pt idx="1">
                  <c:v>370</c:v>
                </c:pt>
                <c:pt idx="2">
                  <c:v>436</c:v>
                </c:pt>
                <c:pt idx="3">
                  <c:v>881</c:v>
                </c:pt>
              </c:numCache>
            </c:numRef>
          </c:val>
          <c:extLst>
            <c:ext xmlns:c16="http://schemas.microsoft.com/office/drawing/2014/chart" uri="{C3380CC4-5D6E-409C-BE32-E72D297353CC}">
              <c16:uniqueId val="{00000000-555C-462D-B983-30A88B5AC1D2}"/>
            </c:ext>
          </c:extLst>
        </c:ser>
        <c:dLbls>
          <c:showLegendKey val="0"/>
          <c:showVal val="0"/>
          <c:showCatName val="0"/>
          <c:showSerName val="0"/>
          <c:showPercent val="0"/>
          <c:showBubbleSize val="0"/>
        </c:dLbls>
        <c:gapWidth val="219"/>
        <c:overlap val="-27"/>
        <c:axId val="658482847"/>
        <c:axId val="658484287"/>
      </c:barChart>
      <c:catAx>
        <c:axId val="65848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484287"/>
        <c:crosses val="autoZero"/>
        <c:auto val="1"/>
        <c:lblAlgn val="ctr"/>
        <c:lblOffset val="100"/>
        <c:noMultiLvlLbl val="0"/>
      </c:catAx>
      <c:valAx>
        <c:axId val="6584842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848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[Customer_data_cleaned.xlsx]pivot data!PivotTable5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data'!$N$4</c:f>
              <c:strCache>
                <c:ptCount val="1"/>
                <c:pt idx="0">
                  <c:v>Total</c:v>
                </c:pt>
              </c:strCache>
            </c:strRef>
          </c:tx>
          <c:spPr>
            <a:solidFill>
              <a:schemeClr val="accent1"/>
            </a:solidFill>
            <a:ln>
              <a:noFill/>
            </a:ln>
            <a:effectLst/>
          </c:spPr>
          <c:invertIfNegative val="0"/>
          <c:cat>
            <c:strRef>
              <c:f>'pivot data'!$M$5:$M$8</c:f>
              <c:strCache>
                <c:ptCount val="3"/>
                <c:pt idx="0">
                  <c:v>Bank Withdrawal</c:v>
                </c:pt>
                <c:pt idx="1">
                  <c:v>Credit Card</c:v>
                </c:pt>
                <c:pt idx="2">
                  <c:v>Mailed Check</c:v>
                </c:pt>
              </c:strCache>
            </c:strRef>
          </c:cat>
          <c:val>
            <c:numRef>
              <c:f>'pivot data'!$N$5:$N$8</c:f>
              <c:numCache>
                <c:formatCode>General</c:formatCode>
                <c:ptCount val="3"/>
                <c:pt idx="0">
                  <c:v>1231</c:v>
                </c:pt>
                <c:pt idx="1">
                  <c:v>369</c:v>
                </c:pt>
                <c:pt idx="2">
                  <c:v>132</c:v>
                </c:pt>
              </c:numCache>
            </c:numRef>
          </c:val>
          <c:extLst>
            <c:ext xmlns:c16="http://schemas.microsoft.com/office/drawing/2014/chart" uri="{C3380CC4-5D6E-409C-BE32-E72D297353CC}">
              <c16:uniqueId val="{00000000-CD66-4B6B-8AE9-2951CE63CB02}"/>
            </c:ext>
          </c:extLst>
        </c:ser>
        <c:dLbls>
          <c:showLegendKey val="0"/>
          <c:showVal val="0"/>
          <c:showCatName val="0"/>
          <c:showSerName val="0"/>
          <c:showPercent val="0"/>
          <c:showBubbleSize val="0"/>
        </c:dLbls>
        <c:gapWidth val="182"/>
        <c:axId val="886033519"/>
        <c:axId val="886050319"/>
      </c:barChart>
      <c:catAx>
        <c:axId val="886033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050319"/>
        <c:crosses val="autoZero"/>
        <c:auto val="1"/>
        <c:lblAlgn val="ctr"/>
        <c:lblOffset val="100"/>
        <c:noMultiLvlLbl val="0"/>
      </c:catAx>
      <c:valAx>
        <c:axId val="886050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03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[Customer_data_cleaned.xlsx]pivot data!PivotTable6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883982326810515"/>
          <c:y val="5.6593095642331635E-2"/>
          <c:w val="0.62857095881238079"/>
          <c:h val="0.80646141643160474"/>
        </c:manualLayout>
      </c:layout>
      <c:barChart>
        <c:barDir val="bar"/>
        <c:grouping val="clustered"/>
        <c:varyColors val="0"/>
        <c:ser>
          <c:idx val="0"/>
          <c:order val="0"/>
          <c:tx>
            <c:strRef>
              <c:f>'pivot data'!$R$4</c:f>
              <c:strCache>
                <c:ptCount val="1"/>
                <c:pt idx="0">
                  <c:v>Total</c:v>
                </c:pt>
              </c:strCache>
            </c:strRef>
          </c:tx>
          <c:spPr>
            <a:solidFill>
              <a:schemeClr val="accent1"/>
            </a:solidFill>
            <a:ln>
              <a:noFill/>
            </a:ln>
            <a:effectLst/>
          </c:spPr>
          <c:invertIfNegative val="0"/>
          <c:cat>
            <c:strRef>
              <c:f>'pivot data'!$Q$5:$Q$8</c:f>
              <c:strCache>
                <c:ptCount val="3"/>
                <c:pt idx="0">
                  <c:v>Month-to-Month</c:v>
                </c:pt>
                <c:pt idx="1">
                  <c:v>One Year</c:v>
                </c:pt>
                <c:pt idx="2">
                  <c:v>Two Year</c:v>
                </c:pt>
              </c:strCache>
            </c:strRef>
          </c:cat>
          <c:val>
            <c:numRef>
              <c:f>'pivot data'!$R$5:$R$8</c:f>
              <c:numCache>
                <c:formatCode>General</c:formatCode>
                <c:ptCount val="3"/>
                <c:pt idx="0">
                  <c:v>1529</c:v>
                </c:pt>
                <c:pt idx="1">
                  <c:v>156</c:v>
                </c:pt>
                <c:pt idx="2">
                  <c:v>47</c:v>
                </c:pt>
              </c:numCache>
            </c:numRef>
          </c:val>
          <c:extLst>
            <c:ext xmlns:c16="http://schemas.microsoft.com/office/drawing/2014/chart" uri="{C3380CC4-5D6E-409C-BE32-E72D297353CC}">
              <c16:uniqueId val="{00000000-A7C2-44DB-911B-DF6260CEEE8B}"/>
            </c:ext>
          </c:extLst>
        </c:ser>
        <c:dLbls>
          <c:showLegendKey val="0"/>
          <c:showVal val="0"/>
          <c:showCatName val="0"/>
          <c:showSerName val="0"/>
          <c:showPercent val="0"/>
          <c:showBubbleSize val="0"/>
        </c:dLbls>
        <c:gapWidth val="182"/>
        <c:axId val="886054159"/>
        <c:axId val="886037839"/>
      </c:barChart>
      <c:catAx>
        <c:axId val="886054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037839"/>
        <c:crosses val="autoZero"/>
        <c:auto val="1"/>
        <c:lblAlgn val="ctr"/>
        <c:lblOffset val="100"/>
        <c:noMultiLvlLbl val="0"/>
      </c:catAx>
      <c:valAx>
        <c:axId val="886037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05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[Customer_data_cleaned.xlsx]pivot data!PivotTable7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80314960629919"/>
          <c:y val="7.407407407407407E-2"/>
          <c:w val="0.89019685039370078"/>
          <c:h val="0.8416746864975212"/>
        </c:manualLayout>
      </c:layout>
      <c:barChart>
        <c:barDir val="col"/>
        <c:grouping val="clustered"/>
        <c:varyColors val="0"/>
        <c:ser>
          <c:idx val="0"/>
          <c:order val="0"/>
          <c:tx>
            <c:strRef>
              <c:f>'pivot data'!$V$4</c:f>
              <c:strCache>
                <c:ptCount val="1"/>
                <c:pt idx="0">
                  <c:v>Total</c:v>
                </c:pt>
              </c:strCache>
            </c:strRef>
          </c:tx>
          <c:spPr>
            <a:solidFill>
              <a:schemeClr val="accent1"/>
            </a:solidFill>
            <a:ln>
              <a:noFill/>
            </a:ln>
            <a:effectLst/>
          </c:spPr>
          <c:invertIfNegative val="0"/>
          <c:cat>
            <c:strRef>
              <c:f>'pivot data'!$U$5:$U$10</c:f>
              <c:strCache>
                <c:ptCount val="5"/>
                <c:pt idx="0">
                  <c:v>&lt;6</c:v>
                </c:pt>
                <c:pt idx="1">
                  <c:v>12-18</c:v>
                </c:pt>
                <c:pt idx="2">
                  <c:v>18-24</c:v>
                </c:pt>
                <c:pt idx="3">
                  <c:v>24-36</c:v>
                </c:pt>
                <c:pt idx="4">
                  <c:v>6-12</c:v>
                </c:pt>
              </c:strCache>
            </c:strRef>
          </c:cat>
          <c:val>
            <c:numRef>
              <c:f>'pivot data'!$V$5:$V$10</c:f>
              <c:numCache>
                <c:formatCode>General</c:formatCode>
                <c:ptCount val="5"/>
                <c:pt idx="0">
                  <c:v>279</c:v>
                </c:pt>
                <c:pt idx="1">
                  <c:v>260</c:v>
                </c:pt>
                <c:pt idx="2">
                  <c:v>267</c:v>
                </c:pt>
                <c:pt idx="3">
                  <c:v>574</c:v>
                </c:pt>
                <c:pt idx="4">
                  <c:v>352</c:v>
                </c:pt>
              </c:numCache>
            </c:numRef>
          </c:val>
          <c:extLst>
            <c:ext xmlns:c16="http://schemas.microsoft.com/office/drawing/2014/chart" uri="{C3380CC4-5D6E-409C-BE32-E72D297353CC}">
              <c16:uniqueId val="{00000000-4487-4AC4-AC0D-DB09C8FB0014}"/>
            </c:ext>
          </c:extLst>
        </c:ser>
        <c:dLbls>
          <c:showLegendKey val="0"/>
          <c:showVal val="0"/>
          <c:showCatName val="0"/>
          <c:showSerName val="0"/>
          <c:showPercent val="0"/>
          <c:showBubbleSize val="0"/>
        </c:dLbls>
        <c:gapWidth val="219"/>
        <c:overlap val="-27"/>
        <c:axId val="886063759"/>
        <c:axId val="886064239"/>
      </c:barChart>
      <c:catAx>
        <c:axId val="88606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064239"/>
        <c:crosses val="autoZero"/>
        <c:auto val="1"/>
        <c:lblAlgn val="ctr"/>
        <c:lblOffset val="100"/>
        <c:noMultiLvlLbl val="0"/>
      </c:catAx>
      <c:valAx>
        <c:axId val="886064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063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[Customer_data_cleaned.xlsx]pivot data!PivotTable14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420763679707821"/>
          <c:y val="2.7308492485955453E-2"/>
          <c:w val="0.76207086614173225"/>
          <c:h val="0.8416746864975212"/>
        </c:manualLayout>
      </c:layout>
      <c:barChart>
        <c:barDir val="bar"/>
        <c:grouping val="clustered"/>
        <c:varyColors val="0"/>
        <c:ser>
          <c:idx val="0"/>
          <c:order val="0"/>
          <c:tx>
            <c:strRef>
              <c:f>'pivot data'!$AK$3</c:f>
              <c:strCache>
                <c:ptCount val="1"/>
                <c:pt idx="0">
                  <c:v>Total</c:v>
                </c:pt>
              </c:strCache>
            </c:strRef>
          </c:tx>
          <c:spPr>
            <a:solidFill>
              <a:schemeClr val="accent1"/>
            </a:solidFill>
            <a:ln>
              <a:noFill/>
            </a:ln>
            <a:effectLst/>
          </c:spPr>
          <c:invertIfNegative val="0"/>
          <c:cat>
            <c:strRef>
              <c:f>'pivot data'!$AJ$4:$AJ$9</c:f>
              <c:strCache>
                <c:ptCount val="5"/>
                <c:pt idx="0">
                  <c:v>Attitude</c:v>
                </c:pt>
                <c:pt idx="1">
                  <c:v>Competitor</c:v>
                </c:pt>
                <c:pt idx="2">
                  <c:v>Dissatisfaction</c:v>
                </c:pt>
                <c:pt idx="3">
                  <c:v>other</c:v>
                </c:pt>
                <c:pt idx="4">
                  <c:v>Price</c:v>
                </c:pt>
              </c:strCache>
            </c:strRef>
          </c:cat>
          <c:val>
            <c:numRef>
              <c:f>'pivot data'!$AK$4:$AK$9</c:f>
              <c:numCache>
                <c:formatCode>General</c:formatCode>
                <c:ptCount val="5"/>
                <c:pt idx="0">
                  <c:v>301</c:v>
                </c:pt>
                <c:pt idx="1">
                  <c:v>761</c:v>
                </c:pt>
                <c:pt idx="2">
                  <c:v>300</c:v>
                </c:pt>
                <c:pt idx="3">
                  <c:v>174</c:v>
                </c:pt>
                <c:pt idx="4">
                  <c:v>196</c:v>
                </c:pt>
              </c:numCache>
            </c:numRef>
          </c:val>
          <c:extLst>
            <c:ext xmlns:c16="http://schemas.microsoft.com/office/drawing/2014/chart" uri="{C3380CC4-5D6E-409C-BE32-E72D297353CC}">
              <c16:uniqueId val="{00000000-34CC-4CF5-BA06-D441D2C87C91}"/>
            </c:ext>
          </c:extLst>
        </c:ser>
        <c:dLbls>
          <c:showLegendKey val="0"/>
          <c:showVal val="0"/>
          <c:showCatName val="0"/>
          <c:showSerName val="0"/>
          <c:showPercent val="0"/>
          <c:showBubbleSize val="0"/>
        </c:dLbls>
        <c:gapWidth val="182"/>
        <c:axId val="1550704912"/>
        <c:axId val="1550705392"/>
      </c:barChart>
      <c:catAx>
        <c:axId val="155070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705392"/>
        <c:crosses val="autoZero"/>
        <c:auto val="1"/>
        <c:lblAlgn val="ctr"/>
        <c:lblOffset val="100"/>
        <c:noMultiLvlLbl val="0"/>
      </c:catAx>
      <c:valAx>
        <c:axId val="1550705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70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[Customer_data_cleaned.xlsx]pivot data!PivotTable3</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bg2">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bg2">
              <a:lumMod val="25000"/>
            </a:schemeClr>
          </a:solidFill>
          <a:ln w="19050">
            <a:solidFill>
              <a:schemeClr val="bg1"/>
            </a:solidFill>
          </a:ln>
          <a:effectLst/>
        </c:spPr>
        <c:dLbl>
          <c:idx val="0"/>
          <c:layout>
            <c:manualLayout>
              <c:x val="0.15503875968992248"/>
              <c:y val="6.44122383252816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2">
              <a:lumMod val="50000"/>
            </a:schemeClr>
          </a:solidFill>
          <a:ln w="19050">
            <a:solidFill>
              <a:schemeClr val="lt1"/>
            </a:solidFill>
          </a:ln>
          <a:effectLst/>
        </c:spPr>
        <c:dLbl>
          <c:idx val="0"/>
          <c:layout>
            <c:manualLayout>
              <c:x val="-4.5219638242894024E-2"/>
              <c:y val="-0.201288244766505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data'!$G$4</c:f>
              <c:strCache>
                <c:ptCount val="1"/>
                <c:pt idx="0">
                  <c:v>Total</c:v>
                </c:pt>
              </c:strCache>
            </c:strRef>
          </c:tx>
          <c:spPr>
            <a:solidFill>
              <a:schemeClr val="bg2">
                <a:lumMod val="50000"/>
              </a:schemeClr>
            </a:solidFill>
          </c:spPr>
          <c:dPt>
            <c:idx val="0"/>
            <c:bubble3D val="0"/>
            <c:spPr>
              <a:solidFill>
                <a:schemeClr val="bg2">
                  <a:lumMod val="25000"/>
                </a:schemeClr>
              </a:solidFill>
              <a:ln w="19050">
                <a:solidFill>
                  <a:schemeClr val="bg1"/>
                </a:solidFill>
              </a:ln>
              <a:effectLst/>
            </c:spPr>
            <c:extLst>
              <c:ext xmlns:c16="http://schemas.microsoft.com/office/drawing/2014/chart" uri="{C3380CC4-5D6E-409C-BE32-E72D297353CC}">
                <c16:uniqueId val="{00000001-E8F7-4A5B-9364-B905A2F2AA16}"/>
              </c:ext>
            </c:extLst>
          </c:dPt>
          <c:dPt>
            <c:idx val="1"/>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3-E8F7-4A5B-9364-B905A2F2AA16}"/>
              </c:ext>
            </c:extLst>
          </c:dPt>
          <c:dLbls>
            <c:dLbl>
              <c:idx val="0"/>
              <c:layout>
                <c:manualLayout>
                  <c:x val="0.15503875968992248"/>
                  <c:y val="6.441223832528165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8F7-4A5B-9364-B905A2F2AA16}"/>
                </c:ext>
              </c:extLst>
            </c:dLbl>
            <c:dLbl>
              <c:idx val="1"/>
              <c:layout>
                <c:manualLayout>
                  <c:x val="-4.5219638242894024E-2"/>
                  <c:y val="-0.2012882447665056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8F7-4A5B-9364-B905A2F2AA1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data'!$F$5:$F$7</c:f>
              <c:strCache>
                <c:ptCount val="2"/>
                <c:pt idx="0">
                  <c:v>Female</c:v>
                </c:pt>
                <c:pt idx="1">
                  <c:v>Male</c:v>
                </c:pt>
              </c:strCache>
            </c:strRef>
          </c:cat>
          <c:val>
            <c:numRef>
              <c:f>'pivot data'!$G$5:$G$7</c:f>
              <c:numCache>
                <c:formatCode>General</c:formatCode>
                <c:ptCount val="2"/>
                <c:pt idx="0">
                  <c:v>1111</c:v>
                </c:pt>
                <c:pt idx="1">
                  <c:v>621</c:v>
                </c:pt>
              </c:numCache>
            </c:numRef>
          </c:val>
          <c:extLst>
            <c:ext xmlns:c16="http://schemas.microsoft.com/office/drawing/2014/chart" uri="{C3380CC4-5D6E-409C-BE32-E72D297353CC}">
              <c16:uniqueId val="{00000004-E8F7-4A5B-9364-B905A2F2AA16}"/>
            </c:ext>
          </c:extLst>
        </c:ser>
        <c:dLbls>
          <c:showLegendKey val="0"/>
          <c:showVal val="1"/>
          <c:showCatName val="0"/>
          <c:showSerName val="0"/>
          <c:showPercent val="0"/>
          <c:showBubbleSize val="0"/>
          <c:showLeaderLines val="1"/>
        </c:dLbls>
        <c:firstSliceAng val="0"/>
        <c:holeSize val="56"/>
      </c:doughnutChart>
      <c:spPr>
        <a:noFill/>
        <a:ln>
          <a:noFill/>
        </a:ln>
        <a:effectLst/>
      </c:spPr>
    </c:plotArea>
    <c:legend>
      <c:legendPos val="t"/>
      <c:layout>
        <c:manualLayout>
          <c:xMode val="edge"/>
          <c:yMode val="edge"/>
          <c:x val="0.24812712364442821"/>
          <c:y val="0.12077294685990338"/>
          <c:w val="0.50374575271114364"/>
          <c:h val="0.135870516185476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[Customer_data_cleaned.xlsx]pivot data!PivotTable4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r="5400000" algn="ctr" rotWithShape="0">
                      <a:srgbClr val="000000">
                        <a:alpha val="43137"/>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r="5400000" algn="ctr" rotWithShape="0">
                      <a:srgbClr val="000000">
                        <a:alpha val="43137"/>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bg2">
                  <a:lumMod val="75000"/>
                </a:schemeClr>
              </a:gs>
              <a:gs pos="61000">
                <a:schemeClr val="bg2">
                  <a:lumMod val="50000"/>
                </a:schemeClr>
              </a:gs>
              <a:gs pos="87000">
                <a:schemeClr val="bg2">
                  <a:lumMod val="25000"/>
                </a:schemeClr>
              </a:gs>
              <a:gs pos="100000">
                <a:schemeClr val="bg2">
                  <a:lumMod val="10000"/>
                </a:schemeClr>
              </a:gs>
            </a:gsLst>
            <a:lin ang="5400000" scaled="1"/>
          </a:gradFill>
          <a:ln>
            <a:noFill/>
          </a:ln>
          <a:effectLst>
            <a:glow rad="63500">
              <a:schemeClr val="bg2">
                <a:lumMod val="90000"/>
                <a:alpha val="40000"/>
              </a:schemeClr>
            </a:glow>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r="5400000" algn="ctr" rotWithShape="0">
                      <a:srgbClr val="000000">
                        <a:alpha val="43137"/>
                      </a:srgb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28567481696368"/>
          <c:y val="9.5986038394415357E-2"/>
          <c:w val="0.80662660588479074"/>
          <c:h val="0.70158579653983044"/>
        </c:manualLayout>
      </c:layout>
      <c:barChart>
        <c:barDir val="col"/>
        <c:grouping val="clustered"/>
        <c:varyColors val="0"/>
        <c:ser>
          <c:idx val="0"/>
          <c:order val="0"/>
          <c:tx>
            <c:strRef>
              <c:f>'pivot data'!$J$4</c:f>
              <c:strCache>
                <c:ptCount val="1"/>
                <c:pt idx="0">
                  <c:v>Total</c:v>
                </c:pt>
              </c:strCache>
            </c:strRef>
          </c:tx>
          <c:spPr>
            <a:gradFill>
              <a:gsLst>
                <a:gs pos="0">
                  <a:schemeClr val="bg2">
                    <a:lumMod val="75000"/>
                  </a:schemeClr>
                </a:gs>
                <a:gs pos="61000">
                  <a:schemeClr val="bg2">
                    <a:lumMod val="50000"/>
                  </a:schemeClr>
                </a:gs>
                <a:gs pos="87000">
                  <a:schemeClr val="bg2">
                    <a:lumMod val="25000"/>
                  </a:schemeClr>
                </a:gs>
                <a:gs pos="100000">
                  <a:schemeClr val="bg2">
                    <a:lumMod val="10000"/>
                  </a:schemeClr>
                </a:gs>
              </a:gsLst>
              <a:lin ang="5400000" scaled="1"/>
            </a:gradFill>
            <a:ln>
              <a:noFill/>
            </a:ln>
            <a:effectLst>
              <a:glow rad="63500">
                <a:schemeClr val="bg2">
                  <a:lumMod val="90000"/>
                  <a:alpha val="40000"/>
                </a:schemeClr>
              </a:glow>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r="5400000" algn="ctr" rotWithShape="0">
                        <a:srgbClr val="000000">
                          <a:alpha val="43137"/>
                        </a:srgb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data'!$I$5:$I$9</c:f>
              <c:strCache>
                <c:ptCount val="4"/>
                <c:pt idx="0">
                  <c:v>&lt;20</c:v>
                </c:pt>
                <c:pt idx="1">
                  <c:v>20-35</c:v>
                </c:pt>
                <c:pt idx="2">
                  <c:v>35-50</c:v>
                </c:pt>
                <c:pt idx="3">
                  <c:v>50-100</c:v>
                </c:pt>
              </c:strCache>
            </c:strRef>
          </c:cat>
          <c:val>
            <c:numRef>
              <c:f>'pivot data'!$J$5:$J$9</c:f>
              <c:numCache>
                <c:formatCode>General</c:formatCode>
                <c:ptCount val="4"/>
                <c:pt idx="0">
                  <c:v>45</c:v>
                </c:pt>
                <c:pt idx="1">
                  <c:v>370</c:v>
                </c:pt>
                <c:pt idx="2">
                  <c:v>436</c:v>
                </c:pt>
                <c:pt idx="3">
                  <c:v>881</c:v>
                </c:pt>
              </c:numCache>
            </c:numRef>
          </c:val>
          <c:extLst>
            <c:ext xmlns:c16="http://schemas.microsoft.com/office/drawing/2014/chart" uri="{C3380CC4-5D6E-409C-BE32-E72D297353CC}">
              <c16:uniqueId val="{00000000-0E65-4CC6-B72E-91E54194DCE2}"/>
            </c:ext>
          </c:extLst>
        </c:ser>
        <c:dLbls>
          <c:dLblPos val="outEnd"/>
          <c:showLegendKey val="0"/>
          <c:showVal val="1"/>
          <c:showCatName val="0"/>
          <c:showSerName val="0"/>
          <c:showPercent val="0"/>
          <c:showBubbleSize val="0"/>
        </c:dLbls>
        <c:gapWidth val="92"/>
        <c:overlap val="-27"/>
        <c:axId val="658482847"/>
        <c:axId val="658484287"/>
      </c:barChart>
      <c:catAx>
        <c:axId val="65848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outerShdw blurRad="50800" dir="5400000" algn="ctr" rotWithShape="0">
                    <a:srgbClr val="000000">
                      <a:alpha val="43137"/>
                    </a:srgbClr>
                  </a:outerShdw>
                </a:effectLst>
                <a:latin typeface="+mn-lt"/>
                <a:ea typeface="+mn-ea"/>
                <a:cs typeface="+mn-cs"/>
              </a:defRPr>
            </a:pPr>
            <a:endParaRPr lang="en-US"/>
          </a:p>
        </c:txPr>
        <c:crossAx val="658484287"/>
        <c:crosses val="autoZero"/>
        <c:auto val="1"/>
        <c:lblAlgn val="ctr"/>
        <c:lblOffset val="100"/>
        <c:noMultiLvlLbl val="0"/>
      </c:catAx>
      <c:valAx>
        <c:axId val="6584842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outerShdw blurRad="50800" dir="5400000" algn="ctr" rotWithShape="0">
                    <a:srgbClr val="000000">
                      <a:alpha val="43137"/>
                    </a:srgbClr>
                  </a:outerShdw>
                </a:effectLst>
                <a:latin typeface="+mn-lt"/>
                <a:ea typeface="+mn-ea"/>
                <a:cs typeface="+mn-cs"/>
              </a:defRPr>
            </a:pPr>
            <a:endParaRPr lang="en-US"/>
          </a:p>
        </c:txPr>
        <c:crossAx val="65848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effectLst>
            <a:outerShdw blurRad="50800" dir="5400000" algn="ctr" rotWithShape="0">
              <a:srgbClr val="000000">
                <a:alpha val="43137"/>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[Customer_data_cleaned.xlsx]pivot data!PivotTable5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699">
                <a:schemeClr val="bg2">
                  <a:lumMod val="10000"/>
                </a:schemeClr>
              </a:gs>
              <a:gs pos="23000">
                <a:schemeClr val="bg2">
                  <a:lumMod val="25000"/>
                </a:schemeClr>
              </a:gs>
              <a:gs pos="63000">
                <a:schemeClr val="bg2">
                  <a:lumMod val="50000"/>
                </a:schemeClr>
              </a:gs>
              <a:gs pos="89000">
                <a:schemeClr val="bg2">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data'!$N$4</c:f>
              <c:strCache>
                <c:ptCount val="1"/>
                <c:pt idx="0">
                  <c:v>Total</c:v>
                </c:pt>
              </c:strCache>
            </c:strRef>
          </c:tx>
          <c:spPr>
            <a:gradFill>
              <a:gsLst>
                <a:gs pos="699">
                  <a:schemeClr val="bg2">
                    <a:lumMod val="10000"/>
                  </a:schemeClr>
                </a:gs>
                <a:gs pos="23000">
                  <a:schemeClr val="bg2">
                    <a:lumMod val="25000"/>
                  </a:schemeClr>
                </a:gs>
                <a:gs pos="63000">
                  <a:schemeClr val="bg2">
                    <a:lumMod val="50000"/>
                  </a:schemeClr>
                </a:gs>
                <a:gs pos="89000">
                  <a:schemeClr val="bg2">
                    <a:lumMod val="7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data'!$M$5:$M$8</c:f>
              <c:strCache>
                <c:ptCount val="3"/>
                <c:pt idx="0">
                  <c:v>Bank Withdrawal</c:v>
                </c:pt>
                <c:pt idx="1">
                  <c:v>Credit Card</c:v>
                </c:pt>
                <c:pt idx="2">
                  <c:v>Mailed Check</c:v>
                </c:pt>
              </c:strCache>
            </c:strRef>
          </c:cat>
          <c:val>
            <c:numRef>
              <c:f>'pivot data'!$N$5:$N$8</c:f>
              <c:numCache>
                <c:formatCode>General</c:formatCode>
                <c:ptCount val="3"/>
                <c:pt idx="0">
                  <c:v>1231</c:v>
                </c:pt>
                <c:pt idx="1">
                  <c:v>369</c:v>
                </c:pt>
                <c:pt idx="2">
                  <c:v>132</c:v>
                </c:pt>
              </c:numCache>
            </c:numRef>
          </c:val>
          <c:extLst>
            <c:ext xmlns:c16="http://schemas.microsoft.com/office/drawing/2014/chart" uri="{C3380CC4-5D6E-409C-BE32-E72D297353CC}">
              <c16:uniqueId val="{00000000-F950-4968-946F-5926921A7D21}"/>
            </c:ext>
          </c:extLst>
        </c:ser>
        <c:dLbls>
          <c:dLblPos val="outEnd"/>
          <c:showLegendKey val="0"/>
          <c:showVal val="1"/>
          <c:showCatName val="0"/>
          <c:showSerName val="0"/>
          <c:showPercent val="0"/>
          <c:showBubbleSize val="0"/>
        </c:dLbls>
        <c:gapWidth val="31"/>
        <c:axId val="886033519"/>
        <c:axId val="886050319"/>
      </c:barChart>
      <c:catAx>
        <c:axId val="886033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Segoe UI Semibold" panose="020B0702040204020203" pitchFamily="34" charset="0"/>
              </a:defRPr>
            </a:pPr>
            <a:endParaRPr lang="en-US"/>
          </a:p>
        </c:txPr>
        <c:crossAx val="886050319"/>
        <c:crosses val="autoZero"/>
        <c:auto val="1"/>
        <c:lblAlgn val="ctr"/>
        <c:lblOffset val="100"/>
        <c:noMultiLvlLbl val="0"/>
      </c:catAx>
      <c:valAx>
        <c:axId val="886050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033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[Customer_data_cleaned.xlsx]pivot data!PivotTable6</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699">
                <a:schemeClr val="bg2">
                  <a:lumMod val="10000"/>
                </a:schemeClr>
              </a:gs>
              <a:gs pos="23000">
                <a:schemeClr val="bg2">
                  <a:lumMod val="25000"/>
                </a:schemeClr>
              </a:gs>
              <a:gs pos="63000">
                <a:schemeClr val="bg2">
                  <a:lumMod val="50000"/>
                </a:schemeClr>
              </a:gs>
              <a:gs pos="89000">
                <a:schemeClr val="bg2">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883982326810515"/>
          <c:y val="5.6593095642331635E-2"/>
          <c:w val="0.62857095881238079"/>
          <c:h val="0.80646141643160474"/>
        </c:manualLayout>
      </c:layout>
      <c:barChart>
        <c:barDir val="bar"/>
        <c:grouping val="clustered"/>
        <c:varyColors val="0"/>
        <c:ser>
          <c:idx val="0"/>
          <c:order val="0"/>
          <c:tx>
            <c:strRef>
              <c:f>'pivot data'!$R$4</c:f>
              <c:strCache>
                <c:ptCount val="1"/>
                <c:pt idx="0">
                  <c:v>Total</c:v>
                </c:pt>
              </c:strCache>
            </c:strRef>
          </c:tx>
          <c:spPr>
            <a:gradFill>
              <a:gsLst>
                <a:gs pos="699">
                  <a:schemeClr val="bg2">
                    <a:lumMod val="10000"/>
                  </a:schemeClr>
                </a:gs>
                <a:gs pos="23000">
                  <a:schemeClr val="bg2">
                    <a:lumMod val="25000"/>
                  </a:schemeClr>
                </a:gs>
                <a:gs pos="63000">
                  <a:schemeClr val="bg2">
                    <a:lumMod val="50000"/>
                  </a:schemeClr>
                </a:gs>
                <a:gs pos="89000">
                  <a:schemeClr val="bg2">
                    <a:lumMod val="7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data'!$Q$5:$Q$8</c:f>
              <c:strCache>
                <c:ptCount val="3"/>
                <c:pt idx="0">
                  <c:v>Month-to-Month</c:v>
                </c:pt>
                <c:pt idx="1">
                  <c:v>One Year</c:v>
                </c:pt>
                <c:pt idx="2">
                  <c:v>Two Year</c:v>
                </c:pt>
              </c:strCache>
            </c:strRef>
          </c:cat>
          <c:val>
            <c:numRef>
              <c:f>'pivot data'!$R$5:$R$8</c:f>
              <c:numCache>
                <c:formatCode>General</c:formatCode>
                <c:ptCount val="3"/>
                <c:pt idx="0">
                  <c:v>1529</c:v>
                </c:pt>
                <c:pt idx="1">
                  <c:v>156</c:v>
                </c:pt>
                <c:pt idx="2">
                  <c:v>47</c:v>
                </c:pt>
              </c:numCache>
            </c:numRef>
          </c:val>
          <c:extLst>
            <c:ext xmlns:c16="http://schemas.microsoft.com/office/drawing/2014/chart" uri="{C3380CC4-5D6E-409C-BE32-E72D297353CC}">
              <c16:uniqueId val="{00000000-7196-4CBC-9B5E-0705EF6F3B34}"/>
            </c:ext>
          </c:extLst>
        </c:ser>
        <c:dLbls>
          <c:dLblPos val="outEnd"/>
          <c:showLegendKey val="0"/>
          <c:showVal val="1"/>
          <c:showCatName val="0"/>
          <c:showSerName val="0"/>
          <c:showPercent val="0"/>
          <c:showBubbleSize val="0"/>
        </c:dLbls>
        <c:gapWidth val="31"/>
        <c:axId val="886054159"/>
        <c:axId val="886037839"/>
      </c:barChart>
      <c:catAx>
        <c:axId val="886054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86037839"/>
        <c:crosses val="autoZero"/>
        <c:auto val="1"/>
        <c:lblAlgn val="ctr"/>
        <c:lblOffset val="100"/>
        <c:noMultiLvlLbl val="0"/>
      </c:catAx>
      <c:valAx>
        <c:axId val="886037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05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[Customer_data_cleaned.xlsx]pivot data!PivotTable7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699">
                <a:schemeClr val="bg2">
                  <a:lumMod val="10000"/>
                </a:schemeClr>
              </a:gs>
              <a:gs pos="23000">
                <a:schemeClr val="bg2">
                  <a:lumMod val="25000"/>
                </a:schemeClr>
              </a:gs>
              <a:gs pos="63000">
                <a:schemeClr val="bg2">
                  <a:lumMod val="50000"/>
                </a:schemeClr>
              </a:gs>
              <a:gs pos="89000">
                <a:schemeClr val="bg2">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80314960629919"/>
          <c:y val="7.407407407407407E-2"/>
          <c:w val="0.89019685039370078"/>
          <c:h val="0.8416746864975212"/>
        </c:manualLayout>
      </c:layout>
      <c:barChart>
        <c:barDir val="col"/>
        <c:grouping val="clustered"/>
        <c:varyColors val="0"/>
        <c:ser>
          <c:idx val="0"/>
          <c:order val="0"/>
          <c:tx>
            <c:strRef>
              <c:f>'pivot data'!$V$4</c:f>
              <c:strCache>
                <c:ptCount val="1"/>
                <c:pt idx="0">
                  <c:v>Total</c:v>
                </c:pt>
              </c:strCache>
            </c:strRef>
          </c:tx>
          <c:spPr>
            <a:gradFill>
              <a:gsLst>
                <a:gs pos="699">
                  <a:schemeClr val="bg2">
                    <a:lumMod val="10000"/>
                  </a:schemeClr>
                </a:gs>
                <a:gs pos="23000">
                  <a:schemeClr val="bg2">
                    <a:lumMod val="25000"/>
                  </a:schemeClr>
                </a:gs>
                <a:gs pos="63000">
                  <a:schemeClr val="bg2">
                    <a:lumMod val="50000"/>
                  </a:schemeClr>
                </a:gs>
                <a:gs pos="89000">
                  <a:schemeClr val="bg2">
                    <a:lumMod val="75000"/>
                  </a:schemeClr>
                </a:gs>
              </a:gsLst>
              <a:lin ang="5400000" scaled="1"/>
            </a:gradFill>
            <a:ln>
              <a:noFill/>
            </a:ln>
            <a:effectLst/>
          </c:spPr>
          <c:invertIfNegative val="0"/>
          <c:cat>
            <c:strRef>
              <c:f>'pivot data'!$U$5:$U$10</c:f>
              <c:strCache>
                <c:ptCount val="5"/>
                <c:pt idx="0">
                  <c:v>&lt;6</c:v>
                </c:pt>
                <c:pt idx="1">
                  <c:v>12-18</c:v>
                </c:pt>
                <c:pt idx="2">
                  <c:v>18-24</c:v>
                </c:pt>
                <c:pt idx="3">
                  <c:v>24-36</c:v>
                </c:pt>
                <c:pt idx="4">
                  <c:v>6-12</c:v>
                </c:pt>
              </c:strCache>
            </c:strRef>
          </c:cat>
          <c:val>
            <c:numRef>
              <c:f>'pivot data'!$V$5:$V$10</c:f>
              <c:numCache>
                <c:formatCode>General</c:formatCode>
                <c:ptCount val="5"/>
                <c:pt idx="0">
                  <c:v>279</c:v>
                </c:pt>
                <c:pt idx="1">
                  <c:v>260</c:v>
                </c:pt>
                <c:pt idx="2">
                  <c:v>267</c:v>
                </c:pt>
                <c:pt idx="3">
                  <c:v>574</c:v>
                </c:pt>
                <c:pt idx="4">
                  <c:v>352</c:v>
                </c:pt>
              </c:numCache>
            </c:numRef>
          </c:val>
          <c:extLst>
            <c:ext xmlns:c16="http://schemas.microsoft.com/office/drawing/2014/chart" uri="{C3380CC4-5D6E-409C-BE32-E72D297353CC}">
              <c16:uniqueId val="{00000000-606C-4BC8-91E0-43F134F7693D}"/>
            </c:ext>
          </c:extLst>
        </c:ser>
        <c:dLbls>
          <c:showLegendKey val="0"/>
          <c:showVal val="0"/>
          <c:showCatName val="0"/>
          <c:showSerName val="0"/>
          <c:showPercent val="0"/>
          <c:showBubbleSize val="0"/>
        </c:dLbls>
        <c:gapWidth val="39"/>
        <c:overlap val="-27"/>
        <c:axId val="886063759"/>
        <c:axId val="886064239"/>
      </c:barChart>
      <c:catAx>
        <c:axId val="88606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064239"/>
        <c:crosses val="autoZero"/>
        <c:auto val="1"/>
        <c:lblAlgn val="ctr"/>
        <c:lblOffset val="100"/>
        <c:noMultiLvlLbl val="0"/>
      </c:catAx>
      <c:valAx>
        <c:axId val="886064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6063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[Customer_data_cleaned.xlsx]pivot data!PivotTable14</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699">
                <a:schemeClr val="bg2">
                  <a:lumMod val="10000"/>
                </a:schemeClr>
              </a:gs>
              <a:gs pos="23000">
                <a:schemeClr val="bg2">
                  <a:lumMod val="25000"/>
                </a:schemeClr>
              </a:gs>
              <a:gs pos="63000">
                <a:schemeClr val="bg2">
                  <a:lumMod val="50000"/>
                </a:schemeClr>
              </a:gs>
              <a:gs pos="89000">
                <a:schemeClr val="bg2">
                  <a:lumMod val="7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420763679707821"/>
          <c:y val="2.7308492485955453E-2"/>
          <c:w val="0.76207086614173225"/>
          <c:h val="0.8416746864975212"/>
        </c:manualLayout>
      </c:layout>
      <c:barChart>
        <c:barDir val="bar"/>
        <c:grouping val="clustered"/>
        <c:varyColors val="0"/>
        <c:ser>
          <c:idx val="0"/>
          <c:order val="0"/>
          <c:tx>
            <c:strRef>
              <c:f>'pivot data'!$AK$3</c:f>
              <c:strCache>
                <c:ptCount val="1"/>
                <c:pt idx="0">
                  <c:v>Total</c:v>
                </c:pt>
              </c:strCache>
            </c:strRef>
          </c:tx>
          <c:spPr>
            <a:gradFill>
              <a:gsLst>
                <a:gs pos="699">
                  <a:schemeClr val="bg2">
                    <a:lumMod val="10000"/>
                  </a:schemeClr>
                </a:gs>
                <a:gs pos="23000">
                  <a:schemeClr val="bg2">
                    <a:lumMod val="25000"/>
                  </a:schemeClr>
                </a:gs>
                <a:gs pos="63000">
                  <a:schemeClr val="bg2">
                    <a:lumMod val="50000"/>
                  </a:schemeClr>
                </a:gs>
                <a:gs pos="89000">
                  <a:schemeClr val="bg2">
                    <a:lumMod val="7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data'!$AJ$4:$AJ$9</c:f>
              <c:strCache>
                <c:ptCount val="5"/>
                <c:pt idx="0">
                  <c:v>Attitude</c:v>
                </c:pt>
                <c:pt idx="1">
                  <c:v>Competitor</c:v>
                </c:pt>
                <c:pt idx="2">
                  <c:v>Dissatisfaction</c:v>
                </c:pt>
                <c:pt idx="3">
                  <c:v>other</c:v>
                </c:pt>
                <c:pt idx="4">
                  <c:v>Price</c:v>
                </c:pt>
              </c:strCache>
            </c:strRef>
          </c:cat>
          <c:val>
            <c:numRef>
              <c:f>'pivot data'!$AK$4:$AK$9</c:f>
              <c:numCache>
                <c:formatCode>General</c:formatCode>
                <c:ptCount val="5"/>
                <c:pt idx="0">
                  <c:v>301</c:v>
                </c:pt>
                <c:pt idx="1">
                  <c:v>761</c:v>
                </c:pt>
                <c:pt idx="2">
                  <c:v>300</c:v>
                </c:pt>
                <c:pt idx="3">
                  <c:v>174</c:v>
                </c:pt>
                <c:pt idx="4">
                  <c:v>196</c:v>
                </c:pt>
              </c:numCache>
            </c:numRef>
          </c:val>
          <c:extLst>
            <c:ext xmlns:c16="http://schemas.microsoft.com/office/drawing/2014/chart" uri="{C3380CC4-5D6E-409C-BE32-E72D297353CC}">
              <c16:uniqueId val="{00000000-7A6A-4E07-866C-B1CF794131EA}"/>
            </c:ext>
          </c:extLst>
        </c:ser>
        <c:dLbls>
          <c:dLblPos val="outEnd"/>
          <c:showLegendKey val="0"/>
          <c:showVal val="1"/>
          <c:showCatName val="0"/>
          <c:showSerName val="0"/>
          <c:showPercent val="0"/>
          <c:showBubbleSize val="0"/>
        </c:dLbls>
        <c:gapWidth val="32"/>
        <c:axId val="1550704912"/>
        <c:axId val="1550705392"/>
      </c:barChart>
      <c:catAx>
        <c:axId val="1550704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705392"/>
        <c:crosses val="autoZero"/>
        <c:auto val="1"/>
        <c:lblAlgn val="ctr"/>
        <c:lblOffset val="100"/>
        <c:noMultiLvlLbl val="0"/>
      </c:catAx>
      <c:valAx>
        <c:axId val="1550705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070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1D462943-6FF9-4039-B28B-5EF80449DCF4}">
          <cx:tx>
            <cx:txData>
              <cx:f>_xlchart.v5.2</cx:f>
              <cx:v>Churn</cx:v>
            </cx:txData>
          </cx:tx>
          <cx:dataLabels>
            <cx:visibility seriesName="0" categoryName="0" value="1"/>
          </cx:dataLabels>
          <cx:dataId val="0"/>
          <cx:layoutPr>
            <cx:geography cultureLanguage="en-US" cultureRegion="IN" attribution="Powered by Bing">
              <cx:geoCache provider="{E9337A44-BEBE-4D9F-B70C-5C5E7DAFC167}">
                <cx:binary>1HzZcty4su2vOPxwny7VAEGAwL6nT0SDZA2aJ9uyXxhlS+aIgeDMrz+pluyWqtW2d2yfiGtFR9sq
EmQSi5krc2WW/+vT9K9P9d3OvZpUrdt/fZp+f513nf3Xb7+1n/I7tWsPVPHJmdZ87g4+GfWb+fy5
+HT3263bjYXOfvMRDn77lO9cdze9/u//gqtld+bYfNp1hdEX/Z2bL+/avu7abxx78dCr3a0qdFy0
nSs+dfj319c7VdSvTne3/etXd7oruvl6tne/v3523utXv+1f7W93flWDcV1/C2sxPkCYYYQ4f/2q
Njp7/DzkBwEKkY9o+OVmpzsFC37MiD9N2N3euru2hef488/na58ZDYdOX7/6ZHrd3W9XBjv3++ut
vi12r18VrYkeDkTm3uItnAmP+Nvzjf7bB/DQe6c8wWJ/h7536G9Q/KFvc7d7de52t3dt/mWHfgIc
9CCklGIukHj4eY6KOBCMBpiK4OEo+XLrB3B+3KyXAdpfvwfSH+e/FEiyAK/8skH/OTY+PWCh4BRT
gv78wc+w4XAYCcYC4X+55wMo3zXjZSwel+1BIC9/KQj+aNud+rIdPwECdkBoQLgAB3nBPYR/wP2Q
gu+Ql93je9a8jMTjQ+wh8cfVL4VElOe7rivabOd+Yrzy8YHPGA8E9V/0Cf8ABRggQXs+8aPWvAzI
89V7uETXvxQum52bdxp47mcxui8OsOBYBPRZeArBdQLkByjgD0ixL7d8iFI/YMfLYHxduIfD5teK
VG+6DlLAn07oPjsQPqEMQ4r1588eaaADyhihPn85Yv2wVS9js7d8D6E3vxadx3d1Xnx5aX8Cl/AD
FhAiEGMvIROGBxjTIAS+f+CSPX/5rjUvI/K4bA+J+PiXilnv7trulbzT2a7+iXiQA36f2qIQKo4n
lQgPD0ToMxE8eoiAuPYQKx8C1w8a8zIczxbvgfJO/lKgrPty53bdl835CQ7iHzDhg3P49MFBgMOf
4BLiAypCxHj4mIsFX279gMsP2PMyJl8X7uGxPvyl8DjcKdW/+j87Zf/fq6Ndm6vCfdmg/xwbQoA3
QkEpeoxO4jk29ACjkEFkezl4/Zu2vYzTixfZw+zw6NfCDArGKt/p25+HlE8OGNC/L74w/HOdBapG
ygJMfPayFx3+iEX/gM9fS/dR2fxSqBztnN51u+onJsk4OAgxCvwgeLFugWQZg3tBpf9yWvZDFr2M
ypOle6gc/fFroXLndvXPhAQdBIHgYRgCkTzlGQZKJPfBSR7zNKChp/x/9F07/gGIx3X7KPxaqdjJ
7jaf/xeESAhblHAMYuRjufi8bgF52OdcMEIeCWZPiPxxs14GZ3/9Hkgnv1blcrKDUAwpQOd+pr+I
gwBUF05A73qhsrwPYYgL4j8qxftp8w/a9E/wPHmgfWx+LXI5uy3a/CfC4kNFjwkKAsDlBYmSBweB
D3UOQY+o7VUz3zfnZUS+rNsD4+zyl+KU8/62h56bc/OXGP+fp8rQ4eLCx8wnL1O9OAgZqMagjH11
o6f08mMmvQzK07V7wJy//8WA0eXu488DhaADHvjQx/KfF/shPQCe5+Ac4YsK/nn/PTv+CYmHdfso
yF8KhctduWs7qE9+HhCgT1IeEJ/wxw3fKyTvRRmEfcgEHrxjL1z9kEUvQ/Jk6R4ql79WoX99V+9A
CvuZGj4ODyDtYhT6XM9zYXGAkLhvtzyyOhx+Gqx+yJSX4XiydA+O6/Uv5SR/at67n1zFQ7yCGh1B
r4s9xKW/4QKTEgSK/EfO33OTH7TpZWSeLd7D5s3/3/rKyxMdD2/sA7M/O+PfnF3xfegGQ34LlfxX
6n5aOIoDwgjjoL68GLse50v+2ZqX4Xhc9szw/+VhlX8eZPk62hODQJL8ORP0ZJbl20f/fDyYVdpb
+hhQXky8HvZqewtzQ0AKfkiALb6OG91f51k0OrnLcpAI5q/Z9fOFd8Blv7+Gnv19e5gwirEPeTOD
S47QX/j9NRcHHEN3jEE7M3w8oo3r8t9fA2shBncXIuSMhOy+uGlN/+chenA/tYSFT+/jZyjCr0NZ
56aeM6O/7srj7690r85NobsWLkwgH7EP591bG3LEoGNKKEx28AAuFoDj20+7S5j8gtPx/+3TvONU
hWzjhAuyjd9UbJKcLJOTWBT57VTV9WHHpsluKWH9VYBnniVsxOWyykRK3jRlqba6Y6yKLauGSarC
G9OIjt3UrJWXkzeiDclJOo7oTHke7c4J1YxE4SR4L4MgKMWmNYZXazTzxh4jz0zbuVU6ojTLs4Sn
XXbd0jBFcvDqLup77F0L3DdHvA/7GxtMtdQlFwlGdRU1ml+ixRXxQNDpPJtBiso2Wlbt4D41dWPH
qCStaiJ42OwYla3opAvwckzz1tbxGOS5hGk3vg6WWm3C3qmzxi/8TUr5FGd0IZu5mIuNHzQi0t48
ZZGqZ3Yx5kRccyP4esTVeGJ5LaJyVoMkgqCEOGVl3Qsd+TmL/CHw7dvB8LG/TM1kQ9m05hILz/Jo
tMWsEgPtVHTs+2mRHY56HC6aoWZzlGkTZMdN0ZXjOuXDQOQ01lklhW6mLG5xOtk484jmcjZlN6wy
PLezrAfh4YsFctX5zGWc6QscIC+TC2pSt6lKz6Xb3HK8bHvUsfIwHUZBYlOmeEj6ntFlRYa8vhlq
v6EXXLnOX+GFcy7r3A+qyO/9apZkaYd+lbJ2WIcdym+RsVkYKavEWrsev6XpKFycoSxbmbL9LMR0
1Htjc+5r7h8bN9tKEuRtvIkPNyFzk8xRej5OmknWjF0mu0mJE+LGWM1NcYGLCq0YqpU0dVpOsqFo
XLeBbm+JGsKN8b28WBfDUuC4NqiJK2b5NQ3L1JNzaNgcq6LjVzX25uMxLZYomAp6P6dYX3XV3MQ9
EbUURufrKiPmEIVaxV4rsgQV/LB3s0jmBS/XqS7wamgMPWSsJDIvvXWhMTrLeB9Vpm2v5qAsohyz
9szLcLoaqzFTsiN9IIPazZU0Jg+VbBR8vjbeWB/T0OcxXMvFs6rVsWsCXElcBsU1vK39kUEElxHy
zTzKWRTlds6q0UqT9rHqMZO1zfptNozVmeDp8L4DbFOZmRS3UeZPcybncZqQXLxxjJ3LtVQqfDsV
hbpoZrM2Y1knjUDLW1UOxS31vTFxPLRXqs/adZj3Jex7Oa9ZmTXvQ9EF29pb+hPbzXem762SdvZV
wqe021ReWa6YC73qxnojuxrNjKsI51X4wc4dbhOkWLAd68FbTdPUx4VvScI8v0/o0PQr1LhmvYhw
jNxE60hhUq3qqURR4LJ6UwvvEKmOQYRR0wmjqL9JUTsS2Wb1eSZIc9jaUh82cy7OMtKku2Ac0i56
OnT5LJB+MnZ2RZY/Drh+/fW/r42C//6cwvzrw/v52L9+O/kyWPvNs9Z35r6l2O6fdE+LX6/117zn
PQ99Hf7cI7eHUdx/YL5vHvwxWgwFgloKFOp/ZsWv7c2/yPTrqgdKDEEjChkRAYP+gw8vLVzvgRIZ
h9keigjyMegVPglAKv9CifcdDZ8SwcAJYEaRwaIvlAjJKw4Jh0Fl38dY4ODfoUS4xVNCDIAJoeML
jUUkYLIL6sLnhCj8YmBtPYVJR/M6l8syz+9yn00PY7sPU7svMC+MV+zdhrMAZBkmQubDc+3dpmWI
lWOmWcKCavgwII+vOCKZk0NXDetM2QHKlq8ovHDD+9Lqb3dkFBgeskVBML+36AnTC7VUvK9SloR4
EuCuCtV51Hu5GqUOiY4VU8UVcGq56VJ+2Y9IeLKBVR/0TPAaNaI8bFlODnEz+Im/9OWhmOvxRGXL
coynyp58x17Icf5mL0AewLwwyCXovm3y1N4SwgcELB0mVWrU7TjMVdSGGP5fCS1iiG1cjlnIRllw
c+sMWm77iY9v56y0a9qb4HPW99UbbabuMJsW8/nb5vl/f084pGgEhRimbOCdhPfxqXmhaJAtxcyS
HtvgpFhwNUUFNSQO2zE/msspNFJja47qjkwJ8lC26SAMJ2Az3+RTEL7z50ydzVN+hLHdoty7mDJM
lUyHnufAe0P1ngSMr4c0cOe18c3HPsPVGhjQXn77WQLIQf+21dCZItwnJIBkdC8J5MUyoq4nNLF9
nR/P1EEmMk1+Fk+W54ejK/oqUgTRxDPteKvZaFJZKy0qqVVHNxMT3kU/Td17FgzEkxjrY1V59GbC
1apt6UnoCj/WYTFEYe1lZ5r0w7YzeZ64rHxvaZPLIqU3gnbktPP6SOv5jM/FsLEzU9vK1ewUK90c
B166WOnnI9XSL4BScwUZQgktt6SfeSD9eiQnzkL+wZnLFol7Yo8oa5aTrlQkkzlEoyOn0DjL0vdE
F5tlKm++vZd/Ou6ThBriBw/R/RRviAkmkN4/fy9sqNqKtjNNcErUmUGVhpRnRMfc5+uQ4M9eOU5n
/VxMbaQmnqtN7+rxM2tq9zGwTXfSZOOgpN/44XY0dR2HXjMyqXWIIy8l9tzkpt0MQ5tNR5lV863o
R3zV29QciXryboAss2O7sCyLalsgOWdoOuZVX666nqHvvDgQWf/24oBn3lMCiGwUXGHvYTmyQ3jv
BG3VDKeZ8vv0fmuDrYWwfu7NTKwaqItkiuvlwjU8OyIWkjUZcG43eAn4G9rS+c6NGfr0bRxeiK/8
Hot7SYMhzu6jy5NoV2eQfdd0pMnIfRoRZz7nw7wNumqKw2kAhe5bsfWFbQDRyveh5wFNRQjpz29m
gB9GPnc0mec2vEFmNvdeXJ59+y4vBMRnd9nz0pqXBWuJo0lFiuIOwTd6judee1YGnZ5X377XCxEB
tB7gaGBUTgJ/b/vglSythYw/0SALHRFPLbcLa9hx4Ai69KcWwq42ozCQtiN9LnTq4m8b8MKWiiAE
8YND/A/gr3tb6o3UNjmlSd2Fw1s8NoGc0iX8Dgvfy/HPIh/lGBIH6AJDCIdmYwht4KeviQ8hl891
yZKBukvb+lDPoXldFsPFBNmfKM4mTSIyjbfTOEd9XntnC65TCXzC45KMcyz6vo26PDAXrLXjOsy6
TtLpsvVtE1VzjhJbZLVEfb6FStWHSkksLlZjc1dmxUNS+o8pxf77QTk03gLgygBDXxQR6Fk/fZYl
WKqmh7Q7aYB2orQvuGTzkMULM9530PnbtsFY6T3xQduJwRgJ33s98iX167D3RBLWLDtM58rbhGgZ
jjKn6xVp034DWy2+c1NIBfe9msH3tVAI6RJE1pBCevb8EUe/o77CY5oM9XhNi8okJONuLdJpvCGN
UUziqb30smLrshGqFF2uwnH2d2XmYwmF6RHkPlAD8lCSlJ231qIYgluzLpxd1522sk2L96nfvjcD
XhdoNJLzqpWtSn3Z1J2R4ThtaTUE0oUtOhdstFGjoFos5jyTHq09WaAZrRxO6Qk3KWgGDh1b36tX
4TTmUqS+J4lVF32TC6mbzIIDXc5hFUHQ31YBv8qE6c8WtgvscqvR0p7pRdFYgxZy0xqvP/Oa0l+N
ZZvF6VJiqRqupGvDcl0XTCP4vS7fz4uH46kvdB6JqR1u/Vq4dZAHopSqI8H7qfD5SiB1be1w7vi6
h+csygx/SgvqEpoqLQsvUx9geqJYZFdTt6JNVSW6EHYz1VRF/uzUadCU1TmeWNpLv2y6BCpV4FzX
+3ctqfgJVJftqsAZjtOiAkVI4CFNlpGFKk6BpT5UrR6TotWTluUc2ZpdUVuYuGuIyqTu+6COliaf
jxzJg4s0H5ooLOZkAj1FmGljcr2s/ZpsUnbdD5WcpyDuZl98nkdyXI39dTP0dyVkl28L31QrsmiV
CD68UzkUiGpqV23fDSep3+C3oGCRi6FyFIQTaxRcq/ZaKRYhoZq8UGJ5O2U9PxmqMNh01jmZ95lX
y4pPLMJeN5y5aZnWeKnpeTdwdatbgK13HAUyzbPPfOjEOlvSdoMabi/amuMb3dj63ViQtS47062K
cuLnxih74VV17+SUoZxGym/muC2H+U2dLd0FSef+jfVLETWem6+9PLVra7zq1LNNtgHBzrusINE6
7csmj0oQEWPcqBDuzOxpunh9Uo0TSvqA452XYrc1zNBT39kmzgG9zVKq7iLv649uCOeP5f0Tjoh6
a5cO5ygL1ou5RhjjiKv5rEnnk9QL23WJynFrcGU+pSnOrw2CV7IhfQEJOMcxbyp86IX1Endd08WL
WGpppoxehM2Yn1aNWWJkZxyZ2enPHLXTyhuC+VBZUN005Xd5Q99rhFIhW2xsKp1fTO/CNjSbIBtB
y5lBp8nJRGTf5suWj6WWvcveOdu+s2LsS9lR7D7WBndvM16xjRKNWgsym8Sm2o+g8mmPnXI0Bu2T
bUpn65XzQN2kBIzCiOm3gdPeSQFWxRancHKlLyHCTptGNeMWd4QlcFa29sPxOG2HO0Kzo9pMTLal
YFpqRKaoLHI4wcvyqwEUz2SYQPWoCOdnaWurBBuPX5F+/thyai5rN7Iz2kNUAB9c4oAUw7ZW9Hyx
iFz0uQJM/N7oOG/H/jDA7QhO1eWrXIxj1AsSTb6xx2E55LIirJDZnJcRTZf8TUdyA5/Z5QihBh7Q
NG00U4iONGhnIIhGSYpz6M72uj8eMjqeFktaX9DZjCcd9VTiWdfFeV2uaVC8b3LVrjJW6jjw6gbi
qourQQzx5Kny1FSayNmb/E9kLHs58qaMG5GjuKgyEPw8JTKZQmnHVkQFb0naUIiBWemSPNcxDqsz
r0P9ZZbOR1gNUU/a7VKV12lVaXhiW10QNOGongv/Fi1TfWmHEjJ9Pi7Bumz9kEu36DKeHDtzMHMX
a5svm2YiV6CORlQHvuz7dJBh2K/1YvtEOP+jHpqjHNO4DqqPugiYLPQQrEfL/LXz0JWpbNzm03Ci
6ZAej70pG0mRbW+6ReHYNqNOP2RQng0yT1W4msu5g+p6cUcd7rLIVySZ2io77ZeWR50/4igfyeJH
oZkq6TWuj/pCaE/SVgcr+JpAEZkxPYS0AyS5sqyODPGGcw8XzapAWh/nxthDykAxDlhzkVd4BhFU
eLsicGa3OFStcRoWb1PNg6SbguK4SB25AatN0vYVPdVDUa/FxJd1zmy+E9grDxuOehkyYE7nzw34
hRWboej7yHYllIP1zOM2M2prCS0g9FNQVF2FTurR9quugeBdFu7C4c9VDjqCZN7cXvMu1FGLc3vu
j/V8ybKKH1lXz0fhEpZHKCBzEtRd+k4vYr7p68pGwq/x5ZQ1zVrTALgw98t14LriAzd0iWzQNiC2
8vDGZghti1yYw5JkQLf5fI5YlcdTRbJzUHa6BMHTHo/ZTI+6oaXHKelpkqcDuvZRXlzURUe2rh35
cSCyPkGizE4GxeFvrRhOm7C8taopr3OqUFQEGdrAK5o0ffuRK5qvdA35ogzdfXQReQ76bG0h719C
Nm/bgCTEc4e2P6OoSFTL9NlYF43M7MS7CFuWJl7PwxPSMHPZLQW9pUWjbkJf08jzgrdzGtDY5Ajo
r+mGNR0HJ2S3dOUaBUJLL2DqsKsaBjEscKsg9EhcQAsjCj3XXHl0CBAkprUYVqGl+bYhoV2hOQhk
jRsTL4GCFz/tnGdjENaDbZkNy1Zz9I4HXXjOYb3sJ8+70KKsT5aiuWWtjxNUOQIZcO30FSj5p15L
NmEbfNbcHWbVkp3TSrB4mocqzsa83A4E9jkLCxo1BGRqkKNO2swmQ5ZGkKilK5cqkKwxnvNk8LA4
G7Hoz7quzd5Aicmw1DWI6iLQLJchtGxO4Vsz6dvQhfhSqQ6d+N1oD0mWTScgHLe3LS2QkkOT59ej
BmM8FNA7MiHxiRe5PqyKokz8HNbhlHuxY9phWUDSt0ppSQYJcWHe+dCeOlZDO3sS1H6dOBHqS6tD
vc2bcrirx4n1siSePcpyPqxbY4mVIS7wGy+FnKTMK8FjQ4GvB5B/jFQsRetgtAFQZd+k14HFPYBf
C0gjR5Wt54bQGvLMhlnZ5P4ii9av3xoqphsXLnUWu7bunLR5nqZJ2ZOcycaU4rTKq2HlV94YEyiG
oEOSevR91gAFhTat3zO/D9eCet4sq7E0chyhYyKg4QXGI0YU5DMlSQbrNa2sG285myoQKOPOtfbM
znl7Ug7lpWLLxyAs3/Uq6Fd5PvuHLkuzTd8vN/3ig0Mv0Dmb88pterKYxFeDlvyebpAfhpDduqW5
l4imWCvWxLbm/bFPHF7laZ+vQlKmh8oLdSadSqftkI+rVJG4VLVYAbsWEhNllGxnXR55U2Hf6mk5
6tPbJQgv+ehfOz7scJNv+Zx9oFV7A/2nYKMyD/oXA+KbFukwCpAKj+uBVx20fgoVG4RbJ82yiFOF
rIvh29XLRtVej0GK8iFP4lSfCOq6K6+tqhgbTloZWL8/rXSRBbJllO6mUfMiAhP68yal2UUtpqt0
UmRjAq3fTwtajHQjIhuQlsa7oUy7q0WFzXqejJdoa8MNtAozLinQ3m3f8wHEVwytmYClMtXErsGT
eRN1zlzwrBw3A8LZe206LB3uecJMpqcoE4dEV/aCVSC43Pdmm3hoC7sNqR7fIlcA6XA+kEYWGbUR
MwvUrAj+jQ3Zp6z4DGt0Uju12LiZPQbEylweRMvSeofVyMsE8v/2LKyh5ZsEILUmzhfqeAhyj8qC
mXBVl3m4LgXqIOQGhkS48L2VbgW/8qYQCoYQRMM3+TKb91CwoyOQKMzacV+Ac/di7WXQcQzS5QKX
YzQIpW87EB1XE+nQDnzYT2Yyppuq58u5N6A+mUJRQxrcO7OFfqZ3gnKSlhJNrjqp8yY9c5B8JDSv
dGRwbdZ9you4IAE+Uhl/Uw/o0Fet+bj0WbFGeZNfBYNnrhZKvKiHhtVFoSCctkqwCyF89CGntbjs
K98/8UOUSrhk9uk+FH5Qmcmv+lE1FD6s8JErqS9t6Yk34dJ112ElKhH3XfEJAkt9mg/j9GZEc1HG
RViZFW5a/WGcdQPPkFebPOPLcd0V2SlesuZicJM5NKUlW2jbdacFVkYaz8/eFbZPz6yfaXAg0F5G
xosjBQnbOyUKskjXi3oNOY+1STMEXsLVJDbNEA7dvcpQnIEyOLytAlAGJ29Wh0YMrZDMjO0FavMQ
5JTFzRsN+doRqzt2N+LGb+RS6uKCwKt60fBy1rn0Rt/f0hDq47yGanJTORBlpS7GetWUXG9yPZbv
2la5900ZIJwQBI0DaZoFiRiS8/JNDw3n2OczTgLluVaG8G0yJ3mm0HGTD/mpx5BOMDV2M6RukB7B
FsrA3J0DTZYrR5aagJc0WZTPfH7rYa3feIVXR7zmNG7skkJxqLvTKpwuwpRDH5UPVb+x8AietNzq
z/BrwKIxqCG1rGYejlJ4DfQ6pozTSy/Pijh0JWQhqV8FUSOy9g3uMAimCEF+B4ebT7VNp2RYBv8M
D8pBeQ8Jz2nqvGFH87R8r6mnXZJi2g2R0cFYXJI879Z1QyDZ9ZYZJhRM0EJkyOZLeFCQ0K2bPCiq
FFkDqc/rKWRqUxEPkbcqTdvPg1/WUFqDcqgP/QBapBEUBnQ8EnPBfLmkOJzjeq6gCw6ZtOedIco6
foRnVo/JROlNrya1sQsnl/VCxKbwimaWajAdl5Dhlwa8nVqeQJ05nnXN2EAoWJZ+kmlViHylNIwP
dGaA5DZcuE3m1s3+Mch7KYpYQaFRxU25SDo23nZqqDmpiGjfFAMto9FDTI5NCHWax6fPixWLAhk4
GA8Xz6iPFNthBdMVQJEzMGwm0TiQYxWq5Z2vg/ZzDjrQCVqodwuP3rzv07Glkqe2OwQqhDAA2AQ6
mXvF3Snl2XzaGsat5P1SrwY6oGNQwzKI54OqR5j7qIu4SY09KwaBTg2i5QcoLaFcDMeGfyxLV4G6
DoH7XQP/CEeVcDIelV3OTTSOnm6kGJl93zbCxLUN0htoKYFfDXUBhV5hrvSQ8uPU0axaeZx8rH0Q
oMY2j4IugOYJ6JnrclgOq2ocYLNBApN68bLLYg7r66mfuhVBNjuyOcdnFa08ED5c70LZD7pdzXrp
trNq/MR6hesS5Rv3jpRs2JRAX2+zKks7iPA5K+FJcHvolrLaGUiXknE03QZcNTtqeI/PbVt6TAID
wiDI5HupF3VTl+pomua0/R/qvmw5bhzb9ocuTnDCwFeSOSk1S7ZlvzBsyQZBghMITvj6s9JV7bKz
ynaX4r6cl47o6moySQIbe69JGeUFTsllclel72MwwDT8KaC9OABdlcdgWj4P/vTZDOSNhxEg0aXy
D6HPl0y0YbSNZpTQljbjW9NJeSHiLr4sI6k+T7yWKnGtWq+BbOFkqNFYJ4IEfEwgYwAMatSQuqUj
n4d4zrsE3NqXIaDz8Hy6RZNEbLbx/VJEBd2wYPKqxE0Koz3E1N6aeOEaJZ0/hWmU4+HaNccI7t5S
YybwgW7+pEjXVOkkFnuz5Px2Kiy9sqjBFI+VZ8ouAxCdKhyPk+3dwcyRTbA73nu4CksCQqMMg0m1
Y3aFnAglYsnM6j6IETic3MV19J4bMd94PQ+fBjz6hcAxnABftAdwXO0G6FL4FqdTGpGid0mZr/Sa
+Mucopcpk1lXIut9d1U0dX+MmZnS3Pbdy6oXwG31SHZ5h1mXLGWXhtC75GnerDxtxYh9QHx6GNDS
yqTDYTVDCoMj2VbBsmPGkV3rDTqrDWuHRI5Bdz0EpNl6keGHlgfSS1Dp/IdOGPYMKKOMs7kUi5eS
cjk4f7ivc1Pc+gFwwZgMGjPgCKVWPqa2xDpc2drKVIh23eOL2zl1QQTSVcxYsUV8bKf4aSYhf1s4
xi6q1XRpJZwPaLZeMoqz92IsWXglppFlAu3K0+Sz8ljTuk7RHHSbYJnmVEFAk0AMPF8ts6giYAlk
3cRhAbauwXx1x1dMxdE0T0fDY/UsjcMBrHOThhQ0WqVk86ZmtHqUcnT3hEj+Fnx9i5FI5XWeRGMf
boT02lSz0g+zqLHirSBKA4PVwYNdmxjzrMpTjEDdwXfDsO3CUKRmNmU69NXUpFGDpRJHS612M3rJ
HY7p0ksU9+aUVDQvsriIJNqtdfqAMtpbjL+0jLdxO6O1z52yB7DQwqXr0Hf1dlB8vLe+8PYa7X2L
air6GWNXoGQS05ncKb2W133b5heir+2uaA1EaTNll0vU9Pu58put6F2Z0WnADDRolpm87G7V0t4O
dRi+8Zc8aUzwQbXsY6xjmtCWLSpBx9dvWOHqIWsMS+2qr9iY072UhXfftTSEcC4UF/U66ys1VI9N
EQeJr6fiS+8H/gM3UfQ4Vm1+UGhBNqSfHvJgrlCk2Xw/17O3HzWtrhecpBAjNptBltC2EScfmKvr
3WAN2wY1UGYAuuHV3ETjjrLObsehhQppRs0Xxjt6UpPdkteHSRu+GyMso7KwXyymlZfVeWnYkSUd
19GkC3UcasAuqVRXH6CIgnLJNBVUSgOwoZzbFis8lBsXuuLRjuPWgY8N+wbfGFzXxluH52io3VHO
c3gjRmtoYqrI6xKCStoAf9pFuTdu28ojfdLZQGwCetPTHqOYrbopNXQYt+XKuyKxoJa7jdfrozBQ
i3RkE5fN9aTI+L6O6csoiNyNZPEPa2PxbwvN7kbPpO3ALgNn96TDfNdaGR1NX9wA+23BHdS7tijv
WkK9T0XnZpQmjMMB5E6A86f1CADsTRVHgBU8noJ4SAOlAPZNY3cIjTrKpowwSyz6JbS5SqvQfHBO
XiLBxZcJoulamfgBlGjg9gMcB4RuO4oRyFF14ME6QFAW99Ar2gZMFloPfqRkqVLjMCAzvfKkhX5z
I/y6BEiJcQJS1eVDAy/lsZ6qKAtbhqF9XLYSNTfzuKymTCv6qa2b6IH1shk3sggKk8wkYNtoLe1e
r2sXAWtpiwtKVMV2Ye3T92byifyY4x9ge5qOYe6N/ccw4gqz1gS0rVqnTYV926WYpTeQJK7xFgQF
oAyj1rucRPlD34Vjosa4jXdcBIeYhpkUfXDR00CBwJzmed1P3KmPOc9xKvISS8oovy0fiXIlKEc/
LOKPUuUoxDBT89TrC5IfmcJ8ksqK+fP7OC6ru1hyGh5AZ5c6XUfwIyBoy0tNJ5e6alnSuQ+AiTKr
klHiPGQeKATU05j1SWXUfTlP1cNoI1Rb1I1mF5YOmOacNxQ6EMX4+67R48e1DehLxasKgtV4rBMo
KqdkwFyXBu2it87ZIBX96tt9SXHcaw+fGsPghGkx76AuEcQ8ASg2mzKYDShMyy84o8DwCYcM11JU
K33NvHbB/NvfhGVwGOruY+Fpgx8631Cc71Af34REHofSEiiB59VLItnIO4qG5Aorrnif92WPibhP
5kF6l3z1XwyFwk+uQbfXU6/ALq19UpfxbqrjD5Oc7mm/PEX5sNgEGxc73oX9YalwLyHtLmpMex3D
xZ4yg4VeQ4CYShqcRDb+eI+zu8EJWQElK3UH8SGvMalaEi0y0W6qP7sJ+kEThUOKtufQNEWYWJ5j
ZoomDyoTBlaqi4f5AWJP+0aOnUsWFQKk1rS/LiFggKL4aghJvvEX7me+KABSDG2eP2FeqL0NVGl9
xqvQHaY2tB+UXw51ati6HJ0dPJlOtCrR+CrQwr3FoQslJUpekQrgBWsp4/3q+WPmYdQJUH/q9trT
DX3o59hHowX8VHkE5Agt3w+S+LsVys4E2OpypVpqsiBf3NPKMbXVKagsIBsQy6obZuqnefbDO+n8
XG4HG64fOk9V+xHd8VUUW/a09s4H+AVaDy2Ro2lbrrF3tWji9QnneA3Qg5FyVw8yvwkBDT1jNsUU
4sr8Wk2yAVCB94c3SQrub3Lq6zcY4VQ2GLOr1iCda987RjEBXzBM1Zva9nszdvOW1vNbC+k13qB8
AwJ51/mC7zW4pM3ozJB662qKjBoKjLskN6EEpYi6ot7YlmsoRjpMJhMWWqKZZ740Tl13Pa+SSK07
HpismXW7YdWMIxtAfuqEAgJfdJsiCKdsgNIGYvOgk9t4rQPM+FDDsCyi6hMEzLSDqLGb9zXmzyev
iYGtsqg/0DLoX5oKeGy2BFggszK5Suo+nh409YMl7X1b7au8wtTgHL/khajfBAsbzG4EWBenXiQd
fhfvk6lh8q7oq2vLR3QWU6cuwJyAcghqvV9MrOvMeGPbJ1E9u3u3qGYP4dk8ZEEhgr2oPA2RezuC
TljL8glCZvXsfOOnDcQ1D6zLJ+DES6eO1EUoYZRPt7YCbTYFOQY56KGPGhpbjEx9Gx0MBOhNyuhc
Xc/oYy6mNZcWFFoXgU0rlnVInG6x2S3S1rLZ4pWnkOa+rQZXYP5wYqPYZHaz8Eu0dcGB8Q7H4FzQ
HR3QQSUYSoMrTHBtUhiwilPW9+6u6V6GUpHPbbWQ1PCRXFanjnd2gbqHXq+9DuNpTNtal7elc2yP
rRTexoCD3kZFwDciJjQTk2sw71GbBG4IUlq1SxqVJepWE1SX0DlFaMsm9M55Px9RcZd0Qi+3HVGl
dyyswPu35sSM9bn/TgNuuMjBAmVdFRdZo0J2P7pYXVV+S5/9mPM8AaqHw6MqlzAbI0qSYiZlqotx
zoAhhZlX+GPSVcQ+GVXQBx/r867ofCwlGVrgDq69p5BqJS14qBQnz5CVKLIAqKbo4PUeRPNNtapM
VLR+UHVX7caB2Xd9jloHoTcI/bmBsi1ZvRJPXJOxmFLd+GCWJLfDhrfFM0zYwXs6CXWzBkOfgU4k
aQChYtKWIU1hiJzSwJMQSle6TcsmXI8FEThyZDvh68xtLz6SmbxvxPpZTrBo0Di8xYICWg80Cb4G
W94WxK/HbCzNaXKIinq5jh2o612HqXfctSieRVqYYYJTouzRPoaATOdaFAe/VPIN771hPR1Ek5e1
sV6XlODNQjLg4stm8vM95bV5DuSchMDccx7am57U66HxFp5WFZlMaucS8pnCqvxOAix6wOpS76qm
85/mINQZ44PcSELlNm9zd8OaVqc9HzFf5usE2ln73hNUl/ZN5QIAU6LuAYc7XxwKE/QpZGPycyyd
yLrcqzYxc+tDH8OD0tRNvcVpoTeMm+GiWTwYFJw3BaBf/K9T8pguYdMfSYnpK5CwyNBV+gdiYzuc
zpAwdVqs2yGa3DWAFntwRUU+VlKyt+GARrvBkLQfSDEAh+XFblGl2vqWbXSwjC8k7oODmoPcT3gw
Mw0PgbrM3bzcYkVqtNSRed+yqXyGTwFYeiHdA+fBBFMA5p0uW0EfQ8GQATVOoG/Ef1ZASR5Xmcdj
CnJDLKk32eHBX+rhOqranl57opku7Oo30C6RGTJ8zFr7XhVg0F3l3a5hITBJstrfx36hNx2z0Kj4
HVC9uOSP+RQG10XXohHxOUAbHczYz9h6nRxAYgqn3xSmhoSEQELlhvaKtOQNb8jnENLOx7oj/X07
RvkWxh916mrbKY2UeusRM92so+SP4VJN92Sd2qws72ZArdsgKsenqmXDLfXD5YnAxbQpIUQ5hq0S
6cjz8Qll5YlVOrxayak/mOvqOqyi4NjowdtpWdS30qoqzelUvUxTPmz7OfBSU08Ko4qH6gCBFcw+
8OCkfRfYIoX8gx40H/rdZIR7X8verIldXfBchwT92NB5JNHok4+lojJrYAXb9xG8IwPjLpXdGKR9
dJJGNKNAaZLdoe4YcB9mdybk40U3521aMN9/orFuUWvxq2APUbV/B7BVHSdnwy0w2xJX5cu27bzq
IEcd3na8HzZ1HPsZKRpxHH1AGmXzZQZewxacGToflx3a6Ngkaxj1SV4WXpoPZbPvGVBjJuR7URQv
UCl9FkBbUwkWW+X+duGQqPUDK3dd336uWNUmMSO7Rhmd1PCvdNUaZUU9XUojL2fevl1GlJ3F8WzR
IIaIv3rgjYsNtmw6+lE2Ke4f9NQ9rIO/h2Io5d5U7Ney0fByKCgQwArZZF5AZAmYZLp68BIZkD2c
Shc6jPZjuV7Cd6V3K8KN7gF1RftBLOU2sjC5gHFH6jbY/fIDh6FjS7gsrwRX1UMA/uuRNpgYW6cA
hdetv/t/rvXQN4K63/DKyo+kKKIrjMDe1glZ7ZpBDW++6hn/tC7efm+9+96z8fydheO/cYz8H/KC
BP5JlPlNJvs3e+QP2cgns+Ef/4c/bZFwOMJxHAsPGnZEUf1giwQJh2uzCGGuwdf/5T8eEEQlQvaH
4xfBb3AwhJAH/scDEv0PMshoDI4YqjRor/1/4wFBftkPulDIbOGRwJ1gs4QnEvc6EzjCmTVDkQ+y
Oy9cO4N5IoW/GSHpBhcPu1OTitbpW6HyAho71LomneRqOfj1sqvTAprVITHIgjSZA4+3Bc3uaBLW
8CXsFzLmateuEdkLjHAbWFqizxjbwjkh0MhfRFSPGmCe0GkUT+oAgdGmpM1wG6kmuIsHn13LYGWQ
h5HmcglidUCjvlyNQfQgom5I8QbXndf5JmvbwF6VA98OokP3MZcbysILMDEp78Yxc2Z2KRSiENPb
DnyKEe2WrxV0R9UYbEI6rmnbx1c5ho/riQwSnsjiQ+MrdVwDDfkrmVjqoJrYAj966WBYhYhxeG7q
SuyqDuJTO1AHbCtfD+jw7J0DygdKHur8GHUHEh6A2I1vP/KFCHS7ntmWY4eOM8Y9hWKf84n717Zf
Xtw40q23rBgCSnLNemzk0n2KwQQTGWa2zt8tfXi0vb7EBA8R4HhRR1BvFh54LN6T5whWy22+hC9a
d7shasukYisQq7VNgzl8lHExJa0q3YZWKs/A+bVJ75fvwFcsG8v5Eyu9y9L4QD55Ng+zSdW49JtY
9iITI5mO6NMNBPv+RV23625V0W4hUF/hbybcVqYDceSWod5Esg72kAV8WmfyFbH17lzIApxwNEi1
icYP9RDUUPOwST4HOajholxwhTFEyfXn6NkYAMV67MVNXUt+DBe2fjGxhWojwtCagHZ3R3TV86Up
qhvP79SXyMwtRMhdmPgn/hWUKGRGStuXrgIbRQS59/v4ohptnUKmWWlYA014E+SgYlctbquWo+tj
7l4U7V3FPbC4M791tZoPFIzIUfWWtYlX5cFtPLV9puj6rGm5bAXRH2p4PK4Gzg4k0A7W3WCo7tFv
U6gV+vK4eCDBeya2IeauTbOELgUlsx5txW98EtF7K4fBv0QbDrmjVzR+nzUrUWFaR1UN0VGtR5WC
j5NkA6YYPW054WFPlA32XcnGeE7ZqGq9iVxee7tKlQwPTMrg3iD2S0PPUQ8TDiQw6plmzvPSceq9
MulAMcvNwCExyJwrFEu53+Y8y3WOtkiWfmSSkTTFkjTSTPKSRKq2+9GPO5sWQTWA9qoi1b0jVWmA
yZFGWJdVtYDig3utgPcXndY1LUq77kVTmfWY94WetwJGRz+RjTHiAbJP2h4qaInbL12lXIz7ljF2
wFDAVYwDsWTJmudNBGY/hlpxjaHNSuXk0XZXhGxF/09hGdnYwFMFFBZEDC9tMBU1uHIBlZ4Pe0IB
hVFMP3iBXN81M3ZMbMv81kgj1gzOX2iWgGIU7R4or/aSYCKwY7NyQZdDWy0pQA+Nl8Urkpgp2oz4
GW+q0sMOsQJbQWFSrMqmfhhKaT/POabOTBXzDEU8uJ7qlrVlXW7dGDViU0OjJa/B5OPrR2tX7OS0
BHYT5OgNU48JF6KhJR3giBFww4H1xurn3pBRbWNe9TAg1yKHZGPy3ccm5mhYlrG4jxvnbahmuOHY
VZmFlBAP2hV8PKz5Ari3h1Fdt+4CrtPgQ8VUcdXEkf04Y8iGXqpY+quxhRgyKYQrD/XC3EdBSQqT
eJR4bHgsLX8s7PIkmnLJhgZMkqBzv3VVoe/C0kfZU5JtZdPYh4jzdgu/jngvgx4QcWgj98GHW20G
An+a+pu3OTFZFzcwGZdTUpvJHhmuaxJmPaCOKKEQh19aUF3hLiY53ugE+XXK5EzaRAvS36xG+xtS
LPm4kzPw6qzlaG42QdPo+Yiq/Xay0cK3rOjtQ1lzHd7nup/yreZcQCg+sOMAJrZMVmO95Z5qBZGM
jnqZTUDAigfN/eKFMO3TBH3aUGTCRPAkAzSboHx01lw4AGRuW0xqAEQuiwQO7XUPvfGnpShBGTGs
ZR/kPwPdIjt3UvuUqYE0/dbaVd1EpAFYFi7LlQjHuxXE/SEHz3knGED4QTtQ/87jlwQGp/fDQru7
jnixSqY1jh8Hp9e7NTe1vp3itv3UhJTuR1CCh3yqOej2UdQfWa78O1i4DQYqG98stgbNbf1SfJKB
GN9pTPl9ZhqqWGLCMcdUYEPxRWjXX3brOH+B+nweUxUDiHocSM9hRCSrSZH6AA8bh+pZf1Eny1la
ksK7rqaJ3betz97VgAxgRFcBh6YNPP2lD6s+qgLUbwQw02Mr+06mA0Crz5Cutl8mTuYnQBcjqPmo
iDNGa9PCAW6BhyqgqjekVeGV1AOpr6CZjB7BcvT1ZdMtAkCU30ZsI6FWLjexV4gn3kpwWYg4WHYl
/GHBBfOr6KXFWAURUSAevbbRl42yCsIWm/M32vj0gxtxgoCwRpHk9Sqf2ES8u2DxMUZq8JVX7Qo4
TQQIjIClP9z4kvrHAhP2YYqCaoKmCboVCvMoQY1oTbUVxkAz5sgK6S2J3fBmKXxynTeQIoFnHTCP
M6mduaqJAtziZN3MqJK9XhPjITBh9NyqNwWsFxeDXcZg68JwoHemnPQTAEosulbKcNrUGJZCYKIx
hy21gXzkIPLR5gcCmZLZe9Ep8aD/mn4w0YCsN5TlRXBHwAStyfI1LQHmOhDmQ8jXLusKPDp4t1O6
Qk0qmMuVQK7DTpqYykvVEKQxTKdgBv9rRgO8GtS7nMvS1dCTnnIcOuhz4VJAtoMryQourFe0e5vX
NF1q2qSlLuFjPEVDNBW2PIjOOJ19Nl1V3EeEhO3jR+jL2F2JzgWOpBx1ny292pMIARQxBTvdnUIp
cJ7VN1DK1HDbDDCKnsIrYozJOgMu4S6HPIJ4oQGAfVQhgFd4LL7mX5yiMBYAQU2ynAIyRiRlDOsM
AZXJ771TiIYZVL6xCFhIBt1NT8KHlKU+ATrl0Nu0gpgCMpmOycfoa0IHupsGXxixHe5rgof5muYB
czeSPdjXlA8HjWyYYu6M7G0QaO9GnCJB9CkcJJpPOSH6a2ZI+0d+yB9ZIqdYESIQMLL6E6Ri7bpy
uYnXcXxYwnIGk7eK6gL6SfmCYw7FMjczXZIJSRxyr5UHzB7zx8fOr+PjGnn61kXtbQ/7z25Qo5/o
uNOJaRxF+kQnsmakxx76sE0T2EfJVAWdaJMfZ0LdRxwY5YPkgX7pRriy+6r3+y10ENXBtyZvEowy
/YsELo5AB5ofpPZmUB01DqhuKTiUDcqU0NEOGMchyYXSWoU4CHbzgrb9ihYwhwwgi2MMvou7qaLB
pL1d2+duWJ9BfVZhCllSfQIFIdPYjqGO88zXNWQF3w1nf86n30fB/Gi4+/vEc7JefWeYDJex8drW
Loeo1aCxQzqYi0aT8vHf3wZe0RjmdwZUip753idXNyBQyHzgC8bvpJSyTPsViMZvHudHt/vpcU7f
Fxa10MNEiP/64+MgTiWwIqbjwY3N+LE8nfDMOkwEchXwvS+kUp/15Ioa7sk6EL+5e/CjUe2P23P4
wr8m/uJvWp3dXs2ygmUitIfIqG5bnBqBQNQgPE/NwTQP+k70Yb+t2mh9X60tfGLoJiYvfnToLqKv
bYYvM31qPBqGvt8ttzCUtwcW9kt34XnSQi7nLAdlPSt9A+4FparlDjhICdFAQmPkAH+b3f9hefz9
gTAJe7D64sXCVEvPzKcujAquW1DMTg1DmfSQXnTJ1KoZliI2xTjjpRbh4d/eNDzlE/m+QGfKEMb/
40c0eS6jqYphAVHSXYY8RC9t33tGXii+9shl+tUT/mifPH0y3MzH3yUDtsBRnU6QwHcbQEJF1mhR
28PsFNlQE7wsFdnW3mJ/81R/32khliWFa5ID5IBV/McbQZoKf2avmoMa68DewNWS4+BsfDruf/1E
/t8/GlJaI0yRaBMRGsXPPpqsVFSC2NcHi1TKYwHVTgYssEDwERIixqyCr3vYxU5hzuuKebiBby6M
boVPAXai5Ru/dn+QXUnoxMfcgak69Yfma6/465/6t3cCogpLKwawg9dCzxMIJIkk5M9CwfdRePzQ
QZRxu7QLhqV/fR/8ea1TpMQJSYK/+cd3z/pi6KEVAhmcYxjIDLwXKpM5APyv9/n/Dff9Xw2Ief7+
Txn+J6Pxa/yZD9fxt133N0zwh0y6b//+n5AgRzYqclwA351Bgn/EwiAmzUMSiDglxnyLhQn5/+AP
qiAJDXkp0AFgtX+DBBmCb2EkQhxDAAgPuYbBv4EEf1ygBCcJj4AsnpLYvq8KQ77kLYRdbF/4WUxv
hulfRQf8dd2zhfjamJmf/ewzL3j5LTylML0x90BxPPn4X8Sg/Fhh/vr5Z8XyrzAZwH6Duzu1WRC1
hCX1EzTbdZBEYW/z7Xdr5R/OoJ89zJnr+6+snAXcWZgAU0ZOTrsy8eHX1//R1f7Xw5wd1mdRLj7A
tvph9kAbXK7CNsuOQIBlQHn8PngFi+evrJBvNxSn9IXvjppOeH/GZkw65stFW4zQXEYD5PubXz/R
jzEOf93grPD/FegyVwOfL9ga5kHaVUNQXNKqKIMrfzxBgP3QQ2iaeDpCSwu4dDK/O4FOr+6fnvD0
qr9/wm8pKKOUcEn9J/ykq8IeKpY/Mk7GlZPLdgbyuBkDzAygjKQI6t80Lj9ZNOdxR/8QAMLBMv3m
+X528bOq8MrAj59d/fTPv3t5/xT00UAHN/4mL+Jnlz+rDYiae020xs+uflYZ/koOsS1xbgPmZDIZ
69qWv/Lnn1WD4Ftkx9JGENOsjC1R0iMi8Xd5Ez97grNyEJQradqhA+zerpzdggss7NvaWvLl15vz
J9fnZ7t/gNvWmxcqYKn3680qIwKrk6ow+P36+j82tN82/3nXF7dVpMdgzXfwlrt6C8K8mzZ6Xn0Y
I1QRxa+8zdkWD6M2F3NH+A4OrwCyWdY2HoTwvl42nbLz8rqtxk8n0HeboYcjJQ+XWuy6oHKPgMyL
mwaJqY+ve1dnG3muFuEj5iCGQ39RGz0YHl7KaG37dxUVSPT69V1+9sVP//y7ZyiE7CpEKYqd0dF6
ILXzbmLpg0Z/3eXDHy/f5mr18HLYbuSQPSVeuUTvmYPE/nWXP9vR48TbU44s200aX8BqCTJrJBg9
X3f5s/08goRZoXpH5CrkgvgGq4BLaoCNzr3yBmf7uYJ4rI+hdt7Fft03h86HY3JjSu7m21c9wYnL
/v7zQjUdDj5Z4MseCvWWi2G4XZSE+erXl/9Jr8XODvM6nmZaQgezq/XQ5/fgb/vxbdi72LuABjPm
d0gFDtnh1zf7yVJlZ7uarwZ/UhKjJCRekVV768IlTorqpPF/3Q3O9vOi1h4KQQj8q0F2ETTG4MSS
cgRO8psbnF7LP7Qe58lfyP+TXg2byw7KUjh+SxlCc1YTN7ELafO62iygz5snXYvww9jIufnNm/N/
0vOws12uF5lz2G5Rd7XQ3QXkAzlM0Q4CQ7URELLBSNLY0k2pQvRCva0WJ3nGYKlqHyZE7/5u+v/Z
FzyrBmvOCBcVyXegP8YsVDPkNKB8frMYIaj459cb/LjY6WQXBctovAs9Z+B88vPJQtXtnN53MdDz
GznUIC5JNNf7yImGXi8hkBVYa4Uon0QVUPqbn/KzBz0rHODeaNfOoNs7ng9hylz8uVsWsIyvW6hn
ZUObkPnrUnKEgHSA/q0PfSwIFfnyqsvTs6Ix+oaJskSwjgR7857iKL0ePCStvO7qZzWjD+ECIYTH
O6oxyUB+JcC3jMqsw+t2GT2rEwPcczRYEB5l1zkPDiIyxvu0QP9qMtg7PGRfqhGhwAHSh+RzV58U
u697srP6Ec4A6arAsB0TeQ0Fbh+AdV/HiLzyuKBnLYH7FqM29tTf/LcJaj9ZtOfgH8tjryn7xe2G
Ef4G18A1zUxX/qYG/ezqZ3sf8GZBFhwNuzJQsBKD4sxy6L9fuajOtj6mnlb4qkXuFubGBALod42M
fte1/uynn+1mn3UNotyl20m+2qtxbRChovsCidevWzdn27koR9uFMHXuSF7HBxhdqywPRbR71dW/
Jqx+1+GF3UQ7hIe7nc2DKJ1DfgqN83+X8PeTd3Me0i+awImJ47MSi8wK2FinBP7T6HV19KTq+759
KSG09eZ8cLveV3o7xCcynkZu++s3c9o2/3AcR2f7tclp4ZxP5h3ItM9IdESKCVI4u2ZnZ85e+QRn
WzaEXr0pq3zehYi1uI9tW278qK1+k7/5s7d/+ufffVvEAobR7Ni8ayPKDidSKUNGwivLTXS2ZX1o
mXKITKDcGHR0VLrmV92iX/nTz3YsDmoEZ/mh3SFCJvfhWwxgjS0WxCX9+uP+7NWcbVqay6FC1AG8
741aLqCktZdjnutXbqr/5ezcuuxE3a3/iRxDAVFvda1lnVKpSirHG0eS7hYPeEBB8dPvufrd7x4p
/p3O3tz2gWUhDyDM+ZtOyQLDHZhIt+tF6Xpb3tMtTPu34IzADen1+Ne4j5/fbBfBflwbQJkB+DuK
boq/WPjpfjPwf9E37pVG3AbgOQLEf557EeV00UBIZpn2fHSnaOnUMlK1qUHPB18UQIjwS++V32u9
6mxf9QvoZUGw8P9+dAYYMaxXwCD59bpbrTGkGalAvES24dCYXFtf/Dvm+jp+qtYuNMAhgWFw3tsM
fHOgj3PO4XD3e3anWgWLU1zEh2idkT/nhvWXukHShV/jxHn0XfZpU6PxDCqcsk+gVxKIY/HbG1wv
UX7umH2lSQV8iDnHawUMSmTg8J7+fzICdOyI0nn6fxP6r2UE/3Po9DcW+6dul2IiwwgKzHmATQt2
sOZPDaONX68Tp06XQ63TKKDAlJ1gOWfxl8AsxLNxZ6scVrGCyzFYz7ArDXAKNqAgwsfm9Ur/5g//
1C0zxFdA62gNd0oGM28L9IBW5Hdih19MMX+rEH5qHUQtoG4BMocIVkdvFlyPPFVJ/d93mf/XV+oy
oHfNcNGLlktYDWFkOwZQtk/BCj2p33j/G7H/0+OTGTkEeqpNaZkcFBhAU1xOG1l/+PW9U6tRUxE1
7hIra7X0d1m7RKelA/LHr3WnWLWqJgrGoC7XjH6NWvIM/N+zX9NupS62ldYGKzTswSOmxy+WwAHr
17azpmaIe0miIVnLdhPpSYv4ZUS+gt8LjZw6HboFXqtU6zKAqrDoW3hiyRz6Pfnf+RY/j5aQbhN8
vCCq9fsfjY0+kVgiPu5/LqP/95NX5CymKeQ6oHYEtkSzy5ofZAGVwS609pt6/9Zp/PToAKrCEMzU
WiLxK/zMELMEHzkiI/x2Gq5ZRc89Cftq1KUc1XEa9+S7aIDL9esbZz0FWW1OTKNA7LDKFlJOePTu
dzevv5jAruKBn9ekDBzKZgoAOhnVCtfHUkdQBVbTJ79Hd0qUrGRVK8IrSrCSIbyW2+cEChO/tp0a
hZowayvR6VLF8MJH6f6ln9Mnv7adGmUb28GGRtuQcb4wbd/EbPlNusovOjx0KhRoWZi9aQ1IahUE
gKRUD80B/J7Xc4fOSgrr8JQcAQnOPMzeSpt8SZXt/aaW0ClRYIwMZnP0SS+G57EeYWwQno/t7HbZ
tFm64wD/PB7mRm3knsV+Io/Q2elONoZDZsK3HZf1QzruCEOr/k+Cpv/Zb4VOWcLFswut8dCT/HDA
O98mH/1eolOSfQYO9tHhJTLRfVd79pwe3G+eCp161Ii02e0Gv6td2ujlsCspAThdTn4P7lQkHap9
aJtsLQGhg6Vt6G6yKvvs17ZTkV3fIIEwCiELbLC7Be7uG4N622uGBezq9SSIgT3PfYglGX6jPY8X
FpwQDGm8Cgd61Netp4tJAKczwXnm79V4SnGK7dMnSOp43bCoxczA519LAE1Bo6EgB0Uzf/Fr3KlJ
kMNra4dqOQMhfbP1uNufabt6jRSkDb9+cqV12AU9Gk+B7Kd6+tEwqzx7xanLjMU2nNNsOStJn2K0
vWvj27ZTmhFwHZTuEY6NCfIhNVixdzPbuWevONUJzbHpsZ/FQIlhID/C9kPPhdcGi2VObe6ZZhtA
0WsJ4vKKDENW8fEEn1jUeE0t/yH3njbJINNHDdVsAtXCfMLlwwevoeiKtQARCRWn6Bet4XybNbw4
CNJKvPYROBByxqIwCc6jdzz4vj/pMbzbYX7xG4upU6FweoUsEXQp0w5uC+TagZCUEL8ed/VVulbQ
XGqzwmrcPyMHoGiV8NqksNStT4BVbQ2HZkkIvLHgCakiYu1ffq/TKVCLG4UFKu8Fagb+pV52SMnj
935NO/UJdXTVpfAbAVDQb7AXJjM4mK2fDIOlTn2O8TZkAP6qEldIwAod42NC4V7ye3SnQPUEf66I
NlWO0NrA96NVcA8Ss33n17yzfgITiVmRabxRY/9YsIPbl/S7V9OummrFwiMm4C/Ljtfv9glJelL6
jUNXSAXWa8fbnqnyAGL+bLaanIJ++OH33E5xNgegZ2rvoL8XAGcy+wiX8G+2ndc6+c8rF5AUXs8p
W4DzYDMlqgScI9aIKuLtG+Dm93xrCUz9fs/vFGncIbinA4gM3i36tRfsUzB1L35NOyW6I9qs50ml
UP8GWXcLqP2RYX5XdSxxqrQmIm4UJXhwFn2SBhReMLM++j25U6PwDU+dCsVSAjDINvAntWX5AMNR
57dIJ06dMlHXKcgQGJI7YKGSvDSz37c4c4NPAWmc8cGMpiubPa9h87ai3OsaCuCb1wMSKKRKzjAt
l7SSpAxSsj5H9dZ4KX0Rifm6dZLA+m6QXFVWMIvCwzyXoET6qdOYq4eSexUAZClUOZgJrkeTgBNU
+50Ow/Xw+slXUB80A+m+xPR4byy57+Pdr4ZcFVS21T2QXLUqkwrW3QRUogycMr/VwlU6ZRgl4U46
VUajeaLR/KDC1fO5nepUDW4n+BbM5cLTT02knvtu9vqIY9cE4Z8Pm6qdya6eWlVy9EyeQYSez1am
fvMhdypzpe0ctECn4t5GIF6edM8aOQFe0wp3lk9kNgk7xOFc1g0Fd3XDQcVZhwH36xhXigS6BFRp
rUXdAI6I1BLO38FBe/i9Udc5aFp4raG1u0Z6K1JEC3vESup3e85cGRJYHIgH2kcMlzFjgIYDZtct
YGdlpvvNYsowOv5hMY2dGoUWGOztfUDf12JLigGHZ2VVsdnvHgFpx69HJWgHgB9LZLmlSCCZC7NN
8i+N8HPPj0ZXcBRJErINpvRSCbuAbgN+PHoovniNzNgp1yTZ9zQ0IaiHPSfgdUDEDv+d5/wYOxW7
9lDgLYilALUHwZp5dJDuW2d3RAj4Pb1Ts3ujuNp29A14y2DlrvLD3kd+a57rAEY0wIawG41+H5B1
a5dwuYBQKm68ntzVGyFmidoJeRRlW8XHp3BESg9LUlAK/Zp3llRkCE8xsXitSHadl0uikRGbx9UI
0o7fDzi7X1zGdeMwGfQ8XbZbYG8+iLn3O5tnruQo6YDQ4atCrg5b3zf18rx163u/53aqFbF0G+37
ei6TIfuKBNwoF4z9Tlv7i6mGXf/5T9dEM47MU5AEp5KqNv0KFMQOkok0nkPGKVWQ9Xd7UECCUKnA
4EH6AppwkJz9OsYpVQXK4jr1aD02ViNMcLrrht+pmP7egv7DHMycOp2bHfK6lIyl4YjBACR3aDHZ
JA245DXyBLsbOdntvZZLfwu8ZsDLVSA78gUWt2R+wvnfot5nieQ3He4lx5u2A5sxT3rwLh7rfU6R
R32wdlYfQF5B+nho5wHJGkIEMyi5gLecohhn7QBXaZCs+winZAXHLfV+q+cgbUuSILXitkLIt0Vo
JE4TPgdQ9tpLRIFeO1HgzXSxIXXuuNTIQVzgtiOHvkhC9uO0GEmHr3vCWPW0Mh6035coRgReClyp
KdWOv/c0rUd8bkMTp8WQkKgDsg2Q5ps6GuvsgYMihUeeDwK+QLaBs8XV7dQs6gCnLgOCdJM90iuN
YnV8NsmGwKC4F4YVNYDZgHeZLLPAqzc0yeXYqOgeSMQ2uwUfd0XkJ3p7K2LamdvjCOSjGkzITiw0
5hpxoarjfR+1Y+K3C2HOJkfuTHPQzsaSg5uLU58gJzXN/OYbV+lFWWWxkQT/TXD5Z8W69whJ9Htu
V+dlcBOz9wTPHeuqXLL+Dkhsv8NB6sySsYEyBaD9qSRZhpyeIOvyrI9Gzz5xdjYqrCnvcGlX1gQ0
kb2b/+Kt8tv0UWeebA3owwOQZyXyGqZHuMGaGyDSpd9URp2JUvAG2CzCFwB5OvYAzkwL5b9ev3hN
ZW6OtgKi2ZjJjGWX1vqjQt4GDvNBcvPsdmemnEFcgk0kG5HiqMHjI+2DOGo/pxkCul8vISFKOAYq
fSwtAnOv8XdbW+5zCCiuX984RRoNTXQEgPaVvJbAI5Jl0EeeBHE3n7x+wJV6rQjWrQKxjiUuqv4C
LhGREIufo4OR9HXnTHpTZrYJMHkhUlvAp0z2vqBZS/7ye3anXE08H9QghAcZYNmR5sk4Iy0Jpx3g
zfv9gFOxG3IgonCvsUEII+D/EhA9Ef3huUFw9V5TslUInsASjjsaZD7oiBdTsIWl37M7NYtcPIu4
zmGEqxa0DU4NsOag+XE/fT8jzvYGOOMaQqYR0/CgkzsBlu9XfNNav6Ng4hRtssv5ADISX2nAQd1W
DKS9JFwTz0HvVC1I5hoBSVid2kaCB7fNdQ4op/QcNW7NqgjZY/hOLgM70D8F1OZ/HlLL1W9KcEVf
MaFDK9puKmOemOC2y4aoCCuEFv3m7vAXvjrmCr/gba0q3qdDefQRVS9gYpqxqJKBTMCxjsELDGeP
AeCA7Qm7uA6IzAwfoxcRxAip8xq7rj4MpmCQCFvsPzc7ixRBHi0AFFIMCAz3+wGnsHlID3yzXGem
ao2qe9nU8J3Z2SI1xO8HnPX4CLWCvZYgW4aCzZjvW7uxK6sUwRF+P+CUN18OqQaCH7CaQLZ86E9Q
7//wa9sp7X6Vds30MZSTGpZir+lfxxr7PrhT2TXCUJalS2SJve2lJ90dIYvfEcDfFsqfvudkEIT1
BoJIuQJLW3QBw1UD4j38OsWp6lX0qo42M5SVVulZCwLAL+Kk/caLqxPbEsDUB7zRskFm5XfZbvSH
CrDceD27KxRbWjYA94ucK+y1HhNz3Pdz/RuWy3W8/cOnoqsTq3fcM3KgSctlJ+Iu6lV6zbza/BYx
F0i2gRSLnFEqS9qlyNFq03S+A0dqEJ7d7pQpy/aR8iGUZRIP4OJl6U3HIutXoq5kTE1DjQyIZigz
JraHRUlWJGtrnv/9nV4f8Z863inSbEMe1xZhfe8PNmPLHy51du7DCMHzHF91g98ey9WQpZZXKaf1
WIaagoEn4hUB6B14sKPfWhw6azE4pMtssgZjMyYI5Qrf1VHlOeydkgXJYk0Brxth+Y1j4DZxlH9o
ZF/++wv455FPXRnZgMEYdFAFnqMEIE9jg+n9IGI/NxOoWq/3zn0zRDokC6JfcJ75PEkal2sTp16d
Tl0t2YTThbCSQ4/L8GsM8pw+AwjXeHaMs7hquw5W26aHQgAIpwLmw/nL0WdAn/p1vFO0ANJUCKtV
fXmo5DvOjt7IRHzya/r6rn9aQRBThttqOARhWh0RgD0v2vy50dnvchOZLK+bb/D5Nojq2u1TWuHA
cUlvkaapvYY7BX/t1cOPpNX7ATBzWdUCx04RQQBVt/utUMj+e906wnoSGy84f4u2NbKIcIIeASlH
Q2u8Dl9AvXj9A6lBTC12tn0ZCW5PSBENn0b4+d55vVlXVWZ5gxOubQ5OdVQjCLwNo/CRkAnA0n9v
/++Tlv+cj6krLAN4ElFkXGPocCQSvp2jaNA3TWdmdcGHGEjKYOnx5TTH/T4+BBZfBQ9T0s7yC4lA
qtWcHLcJC2yMbLNKg65gg657K4d4J4WcZ9sURy2q4/tY2UZfhglrbqEB//9BJWP3ZmrXO9sIc6GV
RvL2AQaGyEPZsONFRPC3PHdXTsXL0KQTIkl1wg78W7UVIoTy87GdRHCc8F8vzRtKqtH8+PdO+cUU
6QrioGucydWQfK6rqH00SG9/AEe59ltgqSuJGxEIO+J0tCvJHv7JyfycRfWT35M7cwy+Na0M+NaV
9IDOtifslozL70Aa14nwn4aKM8toHcj6WPaunCewOm4VmOrbKbNQPSD0y2T1Lc84sh39/hJnzkHi
RMwZkhHLYAr4mXVIlD+mvv7g17oz5whbaXwj0q40IxOnoDo+rS35XT9dO/uf+smZcqKwbnSnNGKi
ET/xHqpq9jYV9f5tb6PgNyebv/oJZ9IJATCvyTR352WnHT+JdVYzSPcKh+2IBIOj7Tcf1b945a5q
DvKEWhveIzytWbvuouM9gjos6M+NPFLkiBrPayfqiuhqgbOTSvXotIEEELrxT5iIPBewxDlxCwAc
wUEAkn8jXMchQeey0ug3E/Qv3oQroksotJwHPLinrp6T9Tbrl/gyphnu/Xlt+tBLXUCT66//tMDH
aJs3TRIA07Ekn+F1rz9nc+JnbQWN+nXri83mprGqLZMkXi/QXKd5JSK/jxUwk1+3bhocRVIdibJh
KbtMxsoT4jq9vuNo4hRyyKeo75MerHPT3IUVzdnIPfvcKWNLw34ZVzR9HOxcZfNFNsTr+xA099dd
YkFda5asq05dQ+6TOLifud8pHnU1dJAVXkG4CCia2m2+a5dlLYOYvveaNl0JXYV4XGNpgMEe1ct5
mhTLbdazi1/rTpWGWaeqOAyaMmmW6R6q109zbf3gsNTV0NU8qQNDkKvXI5XqorMV0alz7ydFpa6M
LrA77lOkasqmRUTIJNKHIFHL2a9fnPLc23DWCx0zZFixZr8Qsn2YVNf5HSpS7tSnGDNkYrEhOw1m
fkQGaNmq0W8Rd6V0Vux7LWtspPpVN/mA6AAEXsa/mXl/sUtzlXQG6vwDDj8U0WIQGZ+pYuIgCvv1
uVOhByA9i1mnBq4laYsBaZMIRFRD5idIA5D69QyQSQvPRRdnMFqNB8nTvlL3I/Ks/XyQ1FXTaT5U
QzLT7ISgYNzZPkMF8JueiX7R766WjvEjApyqFmVkA2ruw0bGMBjVAIe+gJQ0lk2cHRSJakbGZ47T
tQ1BFV1sgOOcuL3MOgvn8zFFNfkmk5iYskppk3idwFNXhbcHcwTuxnr9XFJrfdvQMNVnsXTLcPIa
F64Mb2ialaeRQHalEhwTlG0R8idiHtEffj/gFLtaO32YatJnPSKVWqZsQ+YT8zpppq4MD1u2mE5U
6nN05X5t8QynNku89NXUVeFNiWFLtaJxo8Fu7hdEiI498dP40dhZjZnQcMMjo+NM2mgqaBe1CHTu
v/t1ulPtY5emYUir9WwIkj7SADHS885Cv3XNFeHV0JqGLKDreYSyJh87VT/2CDH+6PXsLvSLbdNE
I44Q9CDDrQfrjvrc2NivY1zmV6O2aMRF7HoGo5I8DXLvvvPwSPy2Qa4A74jFNq/aLOdhQHwxyNUg
wrDKj3pCmbNn7rOVHjSNl3ODDJlLXK3giwed3x07ckBeT+AUudJH3yFim25SQHG1vsBevf9mjv3F
FOvCvvQ2A5mV2OVsE+TAdGGniqTz3Ku4ASZxp3lAZ/T6IYFr2Vb7V6iEn5eQuhK84JjkXPUUIYhw
z5yyDbmnmI/9Lu+pq/1CwierGoONVTKR74uk76UgfvZq6kq/hMSR8jgxfW5CFeb7RKpzVUFG9+9V
+ovPRFf91UfdTLoRYde86mPzJLRsJDKdSa8uTE1YBf/9Z34xcFwlGCK2Kxa1+CNikgYnQ+K6GHbt
pwSjLu9rElWyrhytI8YKkfSQgRXZaP/we3SnXLsW0wH0jOo87ZMtGjm3p0VWfgufqwTLJhauMo7V
2XTaXKRICRL8ssNv5XOVYFbicwMpueq8iqO/REv34Yja2POVktcTDaKn2DHirOc8pSIpZL+3BSSp
frJ/3Oq/bn1IbLImaTWdAxmooj2mIaeT9SM3wQH9uvWKMYQFtnw6N+ssiiOWfZECk3/yGjGuBkxH
FkfOqk4vbTscL0c47R/bcPgdt/4XpeSqwCq6bZGGWBkRTxH8KNcNx4QAJb8Z3gV+IeEGx9UIpryw
AEfnJvgx9sOLX7dcz/J+OivqIhJVyM9ILuB8VX1uDqgTV7Evn/2ad+o06kc6HqHKLvGEjLZia3cu
HnjUD6lfrbq4r2lJNXbxU3ZBhnXeZuSuDz13Yq74CyAuZOYRNC0Zlr+rHmLwEyRSV/mFMAiEfCdz
djmu6KNui1jBRLp5DhenTNuwF+thkY8LCtfNoKankPvRBJH/9Xq4hDFERVRKduKQP7RD8MCG5tlr
qPyH5AsYIaHowE6EaxmVbOrhuxab1B/82ncum4cpmttej8mFjdEOhDpb2N3Vqvc7nuD14OkfDvJd
PVcTIDs13Sp+kVOw3KyVMfJxScK6PsOnmiDDUR6beLMe1f/i4/rvT9V/+lGnfBNLqsG0M9JMl30b
9iLqm55M565D1fUXUe0I4J5HuWEJG+iMtX1vrRqS27GfuJAXfFi3ncz7ozP2VlQ2qL5RukF2N4SQ
tHY5be2xbTk2OdP80PEond6YpUKq6O0eIKGyy9XR10GThzRraJ0rZAdiIzRyvDqkBc5j/W1SQiIa
k3VJI28psozJeLL4oE/qk50Ncs87S9v9PRBym2nyuJPw8OSDbfYFIZiZDjhD+ijQ8N1NNHUc6HuJ
M8tVIltd9RoPuCTj8GEiEh8ybdKmf8lJ4h8rPTNz4pD7IukYPdQVxmykKQ+rd6QudSFdhm9InQ0T
ne8qCqMtj1Neiy9Dw7rsh6y1lcgSt8eoZA7aV2s/X0V6N9MhLWK6AY1aim1rlqg7JTBOVucDVzbk
HJBqX4oqxUjLCsM3G8sTMchxvY9Sw7NLE+tDwhc2j4iKH+qhSPhk+Js21E16Chu60UIkfMYuLJXI
gZcA4Ob7XCNVFfrNdhSIzMvwvZ8UOCHZ6xFPNg8qyRGtmMA3YpqyYgm2jZhLuNR3eFujaHKVYmeX
Z1HQy5OWA/k6r5KfNnvsyQ/dHJZeJjXG3eOhSMo/ipkkySNdK0ofjkqkGoGRBzwq7JJtOgIR4eCJ
7t/AoZHifU1NM+Hh6vDIan0JQTXGbkyG49HdWE737fucymasi9HgMPg2gQMpe0Gq877Yoh/YkJzr
NLhiIHvdD1sAF8sB0RYIOok2+mzxLpFOSWIcpJFb3g0pEsB5l114J4Zi5PsmFU5TbLCY687SLPeh
XrrzpjBHPfKx1u3LvpMaAbxKj0RfWhovezHWghFQYoXtT/iuEemXdKXDeJ/tBz78RBxq5L4i7xqH
+XmGWEGCHdS6UkqLLKa0fY66VPELACvdfj+QLcKpdriCrXbgmnk1NbxbyP/lK5ScHJC1sNffSR/A
M6NMwqb3SSyj9CSqJW6/49sn7VE0ko3mtLTxuDx2Oqz5C+RZs7y0NoFNKBvDMb474oB0D5HYuuOP
ZkBkJhwzKhjZ44yiFWeEkFtyO8monT+JQKYhwfTW1TxG3DLLpsdwXbvoO2urKrV5VWeyLrfNmPgu
VA0bP7cbt3EB5n0IN3q90SgD2jnm/Y9qReRonSMRPf0eUz5Pn+AuP0SB2yWsXfB5jPYNVH1Liv95
DNiPsVXmuJVksvalOxCmWkwClfSjZRjmN3VHjsc1C+tLSOa0fZsqnfBzmDaTeDd3Yj+eNhg8SICb
aHAD0tOVRMxvl20dhr863NyI+5bP1Jbj2PZVOZMsUvd6zhJStIwy8iXlhGV/RFtXPcJCHtzhGun4
AWuLzNstrk81AEHBaW+OdLtDhoQ5bgAPop/7rGFIquzhdHxOrOiHx6hGsvftNjbanoNZtPtNZlXI
y4TvXfgp5FVXvRNzVk/FZNcATMQ2zBaYaCRHkJ85lli9WcJjDW/pxKf+A4I7qvGtjrNEXELRjclp
3VuDuXOLUyUu0E9H6s2cGf6jBxNgKCocGW5vxR4qTCVi3Lczj8dV1acQt1XmvmsBOL5UtZ5grwkS
U7+IdMnYrZymiecrYt/5d0Q/t1NRD0u3tnk6RFWIoCNG99ull8t6WjeCKO11GUiUD/2xTV/omuEJ
TnFYR8AZ7niKJqgXlbd7sAzn4YrkyQG0O7rHeYMx7RxPavtKQrtxxKvVA7iciILgb7Bdqv9ECjzg
xW0vCOLk5RaPn+yMfEYAjqQE8iyn3XE0t9sKl+yLRT6dqnIxr8mO+f6YtnHM2xXL9JbjxNssPzZt
aPwRERwKCwIyzbPsXY9Wri9yWrU6I8QRN53nYSMyzuH9HOKyz6KsOxtTUwR+19GaHvfXXGScWuyI
scpuwspijwgnmxC3y2jHID9U0wTvedwpchIM0binJTRRdkrscbQfVXjQ9sasx5aVWo5BdZo3UtkH
irCcpzBa2uY9To6I7fKm79fsAmp8vd5lHb5gHi2OxNIL6xqsd2tVxTN03kzsD7IO264YDxWtBZtU
EsC3oJaq2eCeO5bo3Rp2EmaMga3rU7OHCbkZcWXcPo4g3TVzbixDgA644vm8qSy6jWi2rG/jZQ6G
b6TZ0/6B93TBGBuE7MUftE8PjAQJZNtyHuu0MRf8ZXt7jiWyoT8gIVtUd0vdtPQWJlrev9GKIODr
jOmo5yfkMtHqzwOoZDDNF9HGN8vY1DW0zXBgYYyk4CjdiXa1083USgrNMIGGODwvE1IPc7PagbzH
b6YfTSTW/WsPaDw86RkRIytm4BfrIsD8VBV7Ne3vW8JXepNmE7wu8TBArCqNSoPCTnplWKvHbYeB
xCRRgQuFVDzhceP47b7ZGknmA2G4OWqqLtAvUh7jcAfprjiwKxqO/QdWjWXowEgNw+j5elNDw4KK
OTneHGHG5IKZ+LDVbdri1QM0y5Fu9rBhQp7fIv1iUbfhKrL1Zl95hrR1TAYCTIAa3bgs+ZqhykPw
6upD18XcbNY+02zvsxypaSm/JExifss7urXqbbhG6fztUMvE2rxfzR7fWkbD/ZFh9IvP7bIjggZ/
JB2rtx2Ow7Z3aYdOvDtIq/bTQHW83mD9D6YanUukOW9Hkmw1Nk/reOBlqtpczNYF8kMS2VU+GfSZ
uZtbyELftqYRTcEQ57x8RpI8ib9IkthU5iCEhcOEnqJ9/ccAZmr4BGo9y76NIK90X+d+7gi+rwBE
pIVsSZvcyGRdLPZvIkz5mM+BtlgK+x3LB3Z7QMbyIDbJaQGkYbTQ6CXBd1DlLStCLOotErTn7iXR
GN/nLtx6XjT7gTNXmQzsU0ygiyioTau2wLcoS87WjokuSZ/E3OR0D+X8OIlZwHIcAd95mbK2H99Q
OW1Bn3M4sL6147zulzhqmHkbDaECfxf3rNkLS4dNXEyPpJynmQj6OV2Q8nJaWIWjgLQJVv5oh6lK
LqFqN/IW9090eNd3yXLcR+0wj5gwGWoDsngI1dKyA0RVvakkkt/3ImWsfrJQvgTFzhtp3i3HNsMQ
Dd8r2QpgDKuuSLKomd52C86YciHrfj5TC19tf4FFLTojmX4YTiqsCN5EI/roDdOT6MH4Xq6bnxTS
SlEXWWpicpJ6DiOdd8duP7VpD2pSfki4Fl8mmNvox3rh44MaNHZchajboIhaUOFsgdnd5MnG6fqJ
aGAPbmq+TVjvkz3ENp3CwDutuaUsWG8bPEL4rMdhTQoS8/nUWaGHsttR6l/iUG3mQpKuj5BMooA8
i1hD0xPtIQ/OFxodlwyL0bbmKq7a5VFDOpUNheQy6R+6pbJvU3sNQD3UQe+XNO3Cc4oEmx3LKLYc
J3Ug4/rj1pugvu34EK8vuq8i825QOipwRzKTr7avNlNUm2A32K7FZ9vBRYPQe5qrvRU3Yp0A1mDw
VWOxpcVxrNmUjwhD4sidDslNjf3Ap00m9L4GSknmPGvnpRAR4TWYrRPJx5G1/C7davsHg/unfUNQ
OrI82uXI3swBUU/hBsQrPoHo+lDzlBzYO0VMPZlggmx33ZOCw0b+Bvc5MGtPiaSgkcOG/MaqlHwY
t6A+d6TlXS7lvt6brs/e1hsI+qcOw7iId70VRFTNDWMse9C8tnd1tPdfbW3a9xntVdGE/LmPlfwQ
t9mQ5XU4LZCd6L7r5nwPm2xb8hq7XXuxiKqzN9yQ+iOPkPS+tjbNThjOvJCHPvbLoNr4zkK+yD5s
QZq8r/sNqoUTWYckuKlkYrY+rzByU9jkrQj/aNbKrh/imHObm0buKaSckdnsqbnyAG57ux/ApqQq
shOSded5IfiOaejYnmpuouDORAxubNhKt/BOiajKHpdgX9aLgc8//HjwnvAis8ys95pNcf0VO1c5
n+OVBORmaqaGPbS76WWu68H0+RZNKv1IdT+Fb2eq6XQGpsEOQBIsXNyOgcn6L4FAlnBbxLaJm1O4
tGLNddxgK5qtOmkK1WOPsuUVDSjtcxtb3fzY05jOD2YfzfEdoVQbtkNiTWOM7h61FU/5f1H3Zctx
G9uWv3LCzxduAImcIq5PRAOokSyOYpHUC4ISKSATUwKZGL/+rpLdt23F8XG3o186rAdLNWPI3Hvt
NWgIhvQGLjpZuOtFpfT9HKD337RNROqt41h3UnQ0OT90F/rdpuN1SG4hqtH0CvxZEqSBnKk8BJBN
zd8UyNj17WCdMH6yyHwsjrazSJePYSgiMB5ddVgt92iNeYguGJTN9craymJdKBo+BSdT45Z8LNGs
Tq8lLeUhQt42GuR64q+BJaX3ucaAFW3y3FIkLgKELhJcHSiW4mwYsbrbfpjTsc578cyg6XdnMWFt
f7G2k6FOKe887FdZQ73xkU2rnvPYC0NOYueyvk5kRqrwxq5iXr5FkPtX772Cmm0jNGILH5aqmCUM
B2jb34kBX2/eNCPcXXdSeWF7x3CXYUX0Sd8JLE/FzAEWFg1kzXtN/GLak7Io/TqN1h4lQFwxxnLY
wLfoP1Dx6S5ZRnOpRRDj4qZ77fo+n3ayzMv+XFmvHbet9pw8WCsHijO2yqlPu7Cax8+lpNAisaKU
9rObym7cmtyvvUSWQ3ClujxjSYdBuLtetI5ynBKuIAa0QNmT3owditKOwU7mPKxwyYVAusuu2zzs
dlM2i4eOhItDdUDX1dwuVVXFPbJBY4jC8oEgX0zodrtMgi5JjjjV4bASiwatkAOPrZtaz8RucJO9
58HEi28jok3EZi19v0jZdNlX49wiY2Kfocy+VrDmwlVHgpocM4181iuTL+2zFDgIKXEuCqrYV6A8
nG21ag9V6uJ7u3nFdb1DHRDwo8MWoN+miagdWoBAvrawOOdFQmXuqwcz0qKAJXRQMzXEuMgoSQRW
1QXdnAfh3MqLQN0IPflr0uOGfyoDWm+qTLEGt1o2HFsfCMYJeAWhd6KZWXmcxl5+ARLzgtLDhQyR
KgwU8BYZMeFDE+bZZ/hZaJXmNRZFpfvy5JyPymyFwch0qLgoErMuCByBrMPfK96T6tQ5YqtTnw32
ajCm1W8cphMfXldam86Dh9MYzfxcDtFluFMK7O1zNJ0ZagmX5muHWh28JjfH1cTrLcTKksXaTDlq
A4wqR4TdiRl4LVZCC3zH6ZsJKhMkMIoL0gPhd38uUYzFIQUD/QAoXdpr0onOuyMcJD6QgniTj4eR
5bmrcFKGxbdQdGdabWafCM03WjB1n3fIht8EUK903+YxLMfEK4BcfYZXA9JweypstGmKcAlxaarw
sVfoR3ZLo20caiygJh6HHil2eTgUXwWtbXgm01CMyVLbAN0Oj6pxjvUoKu9VqSD7Ii6lyV7MUJk/
Lcx8uLJyEcpd2QUoZuuoHPYSmSAikayvP1qKWzYWiOxIEAviR5tKRuI7+FeSFQdhERv4W2YRWhmE
qm/nkE/8xeSehP5YyQzIoCdrOCNZA4uCFEVJPR0pa9uvVTWTAOtcVOjmDKc2qZOwLyay1y5a3tE6
5+tVX4XZR11Uq6TI/17G8Loupqh78jKf0Y8AkRn0Ha1lAWRE5/Ratn2JtcMvliTMg26662XGDXQd
mC1FOcv9O+UxBjQbpYd/RScYim7l2LMwnd3qk83IRjvGVT3Mj/BEDqJn08vx3vMi+ywyHjyB++HW
XZtBBLT3WjTGc1XP44ZFAoa+qx7NM455edUEJWhtTDNL4HEStYe2kLJLqGnqKTZeVr5AqTvHHYV4
y5hoYlf9bLw7zqb5xORaiG2bwXphU9Fl3nWIldgFpvIPETKZseY1xJ4LmdPl1uQt1MPjCL+fmHZD
5h6nARavn2EggubMLlNUvAAaJjxm44LjEE5aY1mQJCAtKg4O/bHw3VMxMxSJBFBCnqPK0NSDPSxf
vbQHDZ5uqMiBm0yIV0dOCe9XtQuNb86wX9flQyhaiMBnJDA8KHyRmKgxMEOCZXtxU9wDGyO3pix4
lBCDr/PUttnUbnWX6SIJI26mLxeu66Ftqrq+mjlfK3xG6dmHMoim6pbkfELBtiiyFcJ47R4USj7d
A4puNlgmmmbbU6ptGhZjFYAuh2DYTTv5WETgj3HEuQAckRnaGrTbE0jL47K4B+sVekwaOgTV0fPG
et3Bfmx99yhik+IK0ZBX+drOuH0ygcNRTv6mlNGQdJ2bjqQNUHAWqrlaTEEfwF7uoBCAvyNwDhg1
kIhnL94KOvlWQCGzPAFnmkdsRNYP3p3o85AjA6dcAQ/YajDNocGEQn0u1s7WCc4UBO+iLFCZY8Ws
xjopuszAvxzmRfIEizTBEzkxMxzmNurEjiMDHNGo2ciEij0K28PtJMnlJvT0mOdIV+zQMWHxKVO9
WjkdHEQZMg7b2VW4jTHv+hiwd2YH0zs/T0c4avtgYtZhFJzbCBVaOk6yLxIejQxaH8eW8qwYbGpS
H37z6qUCoBHFdTMUxZM/r1g9cs9jwZHxoKZJLcMqTFugYWPSNiOgrRgiqDlPNcSF/m1kul7cIxBE
jfECF2izGZaMtvESrhEqGGkC99XrkaoQU0g95D2ybEa+KxYz8a8MP2p6tihQ2TW1QcWTqOJleFfl
kw/TZIOmoFC2rh8WCPjLbaitXy8xhdh+BIBZNGuORt0BcsBFPaMoREZ71iFYW9rsVLS+Wg9B5M/N
SRrgtDEzZIJfuin6D58SVdyEa9aAl5T5ZbMfxOiFd9BNcoZ7qifrhPlPs5gt8hunfgumm6kTTFXo
8KWZaushIHF14uBVgFNe/Kq+nCGGxicNemk0xKhowOqbAfhhmUBf4ewQw4slCK98FlI0l9R5zV6B
ZzF+mcJF2jRjLHO7Cev1lPbUmHJTESK6NEQijSvjrq+XYotusJJXWQT7NZAvq0s8GNLS2lQXSs7H
zPlcJNCJ5JKmcGLwcUOprMY8G6PQNj+ycSYrahZnoj1AghbT+g61XQwcNihjCEZXnXa4DKptNA9B
98EVLSsPvUMQOYK8W5iYfDNlXUHPVWJC5rCZ1qgTo8SrerljoQmX+VAGgogzPKNrdz2htZ8NfriK
dIQaZCbtLeWqmp89/BrpxUXgSDtsL27WaEhHsY7RzXDpoK8yry1nFF/gy8Jgasny/HapA4tmpR8I
ww0elcCseIJZC0W36ttaNl/Vgu4a3L6F1/5H70avQzHAKRqm1kHbOCKtpu2PVraDuKVYPHKUikKv
72WBacRnrae23EZ51HgTjq4hDbKYWa/uI5T7uJdDySO6NSiNuo/CRHQSsQsk3JonHg3iUwB8TiH+
Bfi/+yL7aCjPxhta767NMfC5Hy+NKhwLFlGFCR87+BpDNmf66lDUmHvhIokM2fYcjQ/bIEdx6K6g
AMzplKyYIbXodFXPFU99ypy4mgwmSdeorgW7RlkU2cem0mV/5DmZ2oM3IJj9M/H9zE/YpWbbDm3t
DXHFw8m7bn24U917gx0U1jjY0CcSlXGzWYZa9DfKOghdaurz8dNagdKYCN9iyKNI1cBips8991Uw
a7JPZLJY/BvkG+hxPXor4rtRssLXsDpMJicL6ilEXCcBn92wX9pGkn0PlH3aVSVb/TNQRUqPqsQk
MDF+DQLABnpivxcprs0V2NYFUfO2XR+GQ0JYrb0Y99yJGbtEmDVS2GNs/QDU6m6rvADzHtZgxLPE
FSLWRLx0s6FpX3Aa7d08yHVvotnzG1i6hdMggenlyEprBxnoaxr01p6phav6B8+job5GYav4tqLF
IB+nCaOZtMqFzqFOBCHtTjVNxa6yvGrKx0ngwFwtoSjt0R8QqXMa8V1DJJovK73TA6/z46x7WT6h
0VPZmPgDquUu1a2oAVtH8GhTfjLgZjZeAu8PtpgUc0Au5LYEHfBiYcxf4WDo2yCREgaY9abGKMgO
BxRgPQ6s49r0d9inGwDPIONglIbaTS6PBIcd4ipJi3J9wvQkm7cj7uStXFd+jSaaeVehl0kUdsyH
e114GeOJcOdrxsyu1Lyj12vVQnkdhEvrXic1SJhWlAOsQ7YuN/NSxMHEKMeMMwTpyu+sGBMGYMN+
rkdY1t+1sF2w4fZi9RoA05gpwt1Fv8pRJ7KepjJd6v6SKOcsu6F9FjWHCEread81ZiBpPi6muQ4t
fGoAkfqYt7ZLz4etAogfxJ4NAm+LGaVTaSVyibbTdNagQiK1Im8zR4r8Vbbmen6AJUPkgL0XWb++
k4aS/IspW786+ARSx4MP1Lc7wTWgd58qWFKjtmloNF8HkWeXb0tHtbleltyzAPjmUCSrRDkSA18e
MFtR1oLs17noNPi1nRK3IDj00OMr6HRYw7BMwI1nmJlH0YVeO4qtBLP5phqRDPzkT2VuT71bg+bI
EXu3Xs42z6B1kG5BMrzlkf4CmM8jqabCMxZmrehnEtvgaq83qKxLbJBYSC9t/tSb6VZ6/UiSxfOC
HjeL6HrIJQy9HEFpAFehkuipvLV8rDzYDSiu3ofL/vjOB9gnQEtO80PXyiWIfax31SPp+9Dh3stp
3bnYCAtVNSAmBEXxwld+SkLqgV5D8i67CQvupi2WUXghjlWjxg+nZzNftyuv6XM/DyxC89Lp4bgs
fJ2fBa/NeHvxcCR7Ww9ZXMPspotRjeYXsNzMI/ZcDDDvxLJIfrQFlAY3GJTUELyjNl4BbXUlUCuK
4MqIujcIVzsRQ1gUTpuZmRKoXd8VD6BJBKiIRoQyP2gwG7EvImMD3o1yFJk8c+NLMM0bH/Oscddk
fde6WEHvF8WtAI+AJJh998MHgKQc4C0AG9+9Aa1YlRczh/JVxxSrrAOGWLVQe8QwqUffuZ0hD0U4
UDNHrHiFwnoZ+niYEGLT7erRUaWTqYN/OOpQn800SHtSgMqR/oftHex5PSp2mFQRl/hgBNnYE67L
EhglkyeCV3tX41Tk5iCLC/abo/2ezWXNjLLbNrT9BmjBOoBk7WXe4T+yYfbnxUbVHkbd85z6TLdD
vC4FvcXAqhlSlkH8/fcYTD+Gz7Elauq2sdXGly86+sTGv0eu/65S+R3bjVZkxLgG70vUgwBooejf
lND8GDrXwq1RZorzLbZJHyCSHP2TxWpt/0LD+yeGVRgZ/JF5BSgsdGCkYTLh4f7rila5q3ryWngg
2t4AcApHjVgALrvwbraAbtFgac9PWm/Gefr3FKoLq+hfsY1+IJblGNHMyuv5tkWaaZUqiFpOIA92
Ceo1jB8xixN/4TTwZ2SqH3hmfWdxqYFTvIUhQMcf3dJmQ2py1LnphJ0J7qSwf6hQlc5L8xdH+E8o
nD+6E2nww7CbhHTLBDI5HGxnNh2w5r/4QX/27j+wzwwS/SwvJAVzpP5S9sF5Eib7C7r4n7335SD+
7qpGmd7VJs/odkHsR1z0y0ENFfmbb/4Dw8wFgWvagdEtMOgNBqkqzgIgj//+gvqzb/4DPTSbR+Wo
VGyb+57Fnj5mcVBg9/9773751N8dl7A0BOwgHJdwreHN6yRSJtf28d+/+Z9coT7545uzPqgnM2tc
LgWX4bsFpjQlPltC5AqJsDaxGcDG3kPkRM3fiucjP9oUFSKfODxb6BZxqPQ56np7owPAq//+B31f
XP/F3f2jSRHXCwEslEfbWsgCCLRslgnDFfz3sQSOnSNU3viXJgoatlNGf9Kr+hTgSqP7zKqhQK+S
FxukM77PI0F0c+w4SrJfv93/+ENwsP3nf+LvX1uDZj8v3A9//eentsaf/7y85r+f88dX/HP30d68
1R/2xyf94TV4398+N31zb3/4ywZ1uVvuh49+efiwQ+W+vz/Sqi/P/D998B8f39/l02I+fvnp7b1W
TYqmp1df3U+/PXR4/+WnAHpL3FT/HSl7+YTfHr78hF9+2r/1y1vz9i9e8/Fm3S8/cf4zyEMXpTYN
IkCLF3XR9PH9kejniKGJ9QN8hAREgc9pkHpa/PIT8X8WMmQAsDnnJPpuEmDb4fJQyH9mcKaREtxv
X14e+V8//u7Xy+TX8/Gvo7vpd9eH/305cZDTQwCIkuJTfCE5Cf94o5RBWIQluBc7PXrilvuAg7f1
2tTbZtX6JWdueAVcXh2g6oISUHYZcuHniGx8DGP2/RjKA/oS9ygjvEc6ci3P6LrJSzg1/GZd/ehJ
0cyeQGkiB2gr9JdWeeQGTP8ZWFqf71lNuY/WU6ol6WBA/V7OazjEthvcDav88FPENZB55dXNt2Ux
4QlVWfUprIIJxgN+eGwKEtzZjpTpsIxN6kCtPORG5ECBMn1GvpI99p7Izr4p9EljBKNgsAhVoASi
CDBng15exFo7PwV79ULSgBMG0SQABVdkCc0p6tAGbMUbMGjhjGdVm0Zg7aZg65YbIub6UTlwPEdM
3W+GAHNbmYEaWmD+uCjmX2M6bE4EvuLHGVj8ltbFeBOFY4R9piwfR+e7U+vyFeRY1tx0YWQPOYLs
Nxx+ZA9VU7jDCEYewC8fVIKB3kAiUd0ADR93HXrdV7AbMTr3mvGY8zACv7Urb6uK9HsKel9yGbOC
uunWN1kjAZIobbYtyIlAX/sldiuvNlnv6LGP/PApK823pnHopRugGCqZ63J69d2cn8GanF4WcCI/
yWzIPoI1wgglEqsZY9UFdZPArJOrA5rL2m4VKfzXWtJIwbFdK7g/rXz+jJyRKdqWWaTuGjEif1bU
85X0inmDbkYsmBuuQqVo0mW6YNYbgd5GML/wogpbGRbq5lqMQ/0tWGasZWMQIpSnDShQhra5JjX8
zbOZdo8Iuq/SqKv9xCr+bUEI+/0KV+GjNzNyKqs8T2uvcc+zBoXACjk881GrMzgHAHc77yFk2lxp
8JC/ebMClOZrYP56uLCydb7M9xh2vReF+Ewpz06mX3ucdJ5dhVhg02FqaB473YJTmTkCijPnhp7G
cdAPRSuCVK12Oc7dym9r0DngGvQEFl9QxBPPx+sRDkVvPWq2/RJG0x7QYHHdL6Y8UF1twnzO9q1n
MZ8Bt5/dY8jY3k5uAm8ADQG02gV9LQhm0JtyHb0XYHnqnJuqPDTlNH2uJfPfpgwDpaKoSdqCynGF
BtCm4B+kJaP3ag66B5TdmBAP1fimUS6e6UyKXd8O5BWMvRxcIARPgHSCiQp43Yqcohqoaoqnmpvc
guEXg9+ZX5ECwPHKe3NLZ2Xv4PJknjMY/1gwafxhH8JoHymQtSm3GkqWDEFzOsnqKHjIPfRuIJrX
5DYkdAaM8x17RqMdxiO4amdWK34cME1OMeVoT2jvOnRlOrwFWdRiwjwEEGs5AH4j7wHFc01VwkC3
PJVFrsZNVrngI0NR9yHYAgid0e4UAq2C0xEcfoMEuvVqg9mE6dLGwqkimZg/PakeA+5dwIRfXWYP
JYc7EjiH9QKWK5gIIAlAkd8V6dCM9BQ2fNi0FfG3Q9ZhHWy582lqogagG/zEQHkgCNTertwTN04E
3Rr3WIpfeRSuKNhmtjRpCURljZc1B4FxrCYKZo5iiIfrIUu4dmpuXwiSwIBN63y4n72xebfgdM5J
1uTh56inM40bY4vXub3kdmBB9JaYN5qPkG+HA39F44gJT+ER8RT4Ib0pu2DCZDdcmyMwZcJiNCvL
Ad7PFN6lyO4JEvgTe1/ydg7BZKcGTjUFrcVGVgLUGjOIE2mXy6I9ZSBzqLmpFIiCzbwdQqRB7ETo
zz6o+NJ7ZQW6r7hsZ2+OkbU+Y2jGANzulQoNomN8r7uZKo20vXl2ZN7kIbRgiYXzKEIVGwFsDFV/
+6jY2ACJEStGpEvW2y8+ICYdDwNDYqkC5co9msL3rjDxwmgYNKl+w4cCPl/wN1se/bw0OonCcngF
tMkw7VBTg1SlYYrUBhhekZQQM1zwZZqVcYaMA+DghI5xWJXBcdEVO6DSBjRjiZq/9R5rngcw43et
sIi7DgESg4c9d9UDcM7seZikPWHu+q1DRMYbVfIhmpFwF680j3g8Vy3bAkeSx4EO8+dFjOCyY0DA
PkeDD7J2XpfLwWc5zwBRVGyXByN/uDgTiTvYXSO7DhgSBrEl7yfATBI/oOeF24GhBAom4wubkgqL
75OnyXwFKld+9iPVdPFQRTY1gY+Ry4Tx2kcgsKsQOc0OjPHC3xTFRE8eWL08Bh0BfBro/+nB8yrc
9wj+FC+GVuzT4lh5BWIWiOA1Kk0w9ouoXXZrlsH9IciDJ+DNxamsKfAYoG2YnTes0S+Uj/jOvBL1
kUHa08CIR2Uo+AtpjzAH756hQK2jg0KZa2D0DGIyXNpJZZPet+S6ROLFq0cqGGd6vsUXpGNevXfe
CPLdDOrkTeONuGNcFlTPuqmGK6yhwZsfuOV58oU4QM2wgFrPV421tyEROHGVzcG/modXidffW4ht
Qdkt5bTjlHqvHQbFV+Ei/Ke6cdj0wALdZaqR5xwhfE++kcg/JXNu0wlwJyy7SH0Cbp71cZvhyGLR
dbeYJAdjLMFlOo9jtLh0BcXqs1e2QHRCcHJxjxrySBUaqhirovelgZ5tjQX7LlmWjRclYSZQKsjB
VW+qMKvZeeOo+w0IfkiF0KpF7J0Oa//FYbLw2DY+YO0iEvVzMGXAqPpl4g+a6CLf8gky0H4ExzR2
ZVveySJYCxwuFsJlALOHK3g9gAqmdXE/uQI0ZwscOe0nlQZ6rb7gXEGpus7CnCfrsAuMDvt7FKwP
ZV+ABlOStu7jvAsu2KVp2nsP0z3wjDvPPxtdkiFZB1hTjMUKa6Q54zzfOwVM+BrGZ/0CHjPLXZrB
9fLW70p8+sRDq5KwLLKXjM3VAWG5YwH6No5q7uXmPNiZ3btJybQymKLGGh7Rd0FVgyo8+1hRfRHZ
ByCb5mEC+off7PvhFi2hwB2fQ+ikioVda+mTLomww+HKoAvfe3oItkEbDLCkGEu10auPiSoPigJw
Za9vWUCBSOeiCd/WgLdnr5MY1wTM+jesn3FEJOJGrn1/xhEykVH7YM7FG2xgyFcQsfC1cqndWQYz
JFu2WIqUI+Hqq0A9u4e5nDwrX8EMfO08LH4uvClBaz8hnTmbU49W605PoHZjpzXlrmZBreJaQwW2
a7WV15mcxdWM6Z1M1hAGv6lShf08VWUBNlZjybfKSGSgDJocaeblX1YXLmA1gSp5Hc7kphDEPyxr
hW3+eyf0/7odPKmvWCzbb+7HfvAPLeT/T00jvXh1/XnP+D+b96J/+8dd//b+YYs/tI7fX/lr5yii
nzlD70glxYIgoovRwG+dI8MjGF6zQBKBsNeL4PC3zjGQPweMCe4HAQ/ExVzut74xCH/GrB9zYrwd
i0IAaP8XfeMPOCePLh8BflUgpWBU0B9Nshic3scA3nXbfsgn+1gMQnxCedOYlLaS3SKDWtjUCzC0
a/y53UKyr2EchTDt3x223/rZfzRDfdeqxlk0v2AsokH9fQOLr4EpGcolStBNi+/f9HcwEnJAmfIW
GW5amLqfS7EMmLHL7DDmiEpFcre8hidqvAKIqTPQREw77EUlvU2g0U3gn9TWC8p215ZF/ZkWkFg1
BWgpIDEqhei8jN75DrKDFSOuFBrv4abQCnxk3dFyE2Gcdl9YDGEUSviDwIQ38TpvBcMmr7KN15dT
SihfNk0OcjVg/OklAIsGczVGG5DJFnnFwLZcYhlCA6nx/AUlyRwceix7b9ipwmTQ0Q3GTN4e+yOt
4tU68gaZb3WiBDZTMdy+EMYCA/SrmblEga/xhRC3vgdlTz9JXAQ7yCjHoysnVORgoetYF6UCM3Fq
v8ArwB4GNva3ReSCI1qqMGWQFG6ZjNwdSERZGjXhsvGxalSt2QNbhkgFa/XTggDTDnQCbCoRIK6X
YMgkFH9oIwvEDm4HjGUOuiFZvI4kvO6K3NviKf4O/RJL26no9zby5XXukekwistcZKm2yP9e0i7q
hivIthToAVG+MVNnUMbBbiMZuoZsFz7RTQa+GSxJmPtEO9+kUrUk5XlXPEKkSF/4KjKgXJiPEEhR
98aSFT+tu1tLVAA186YT6iv9aUAG4PM0gVCqMZPch1Hkx30bqk3XolAkaz++d7UWG1aXzX2Eehh1
OvOGE6Ia+6PKSZQG4NhA1XuKim4vGu9KdAWA0tmD+tDntxz77hL7ZR4kqw8KVt2EoPyAnsXLRu5K
xK3E1rLLDHjB8l94aZOtZWIx77PM3sFrlMVVgUEZH2B3BSWl2pMR7qYoa6GtKEv3ojRCKRvrWrAL
cpcsjed94Ws3b8TYIFiaQi928WcHFdSDLclFeWlANr78H3vPMX7agbGRP6/gbKOmCsbllEcTuNNF
G9z7MzCVoR7nW994a9KBg5BOK5Tw4F7cQkQFpnU9rDuTO3dfVZTtqipa7yOXgW69eiqpCbg1I4Zn
d+WimlsMS/INCRXdQO/ADpCwRgktOqgIGj9MRu7MvoXx0blqCMHZ5B1UbyVUk7L+RjAA2wSTrD9B
OguyBuamKd4DtsNFx/bjDNePGQqUQ0ud2DXohDakWSTcxGueJ7Un5abPfZHM0C6lfU7UvgcvclPm
iz+jzmt9lCuip9sBlT6IXqAa3mDoy1LPzCBON/VS7zUA1ONSoBYfyMxuIW0jD+MMKLmxN7NZ150c
W3oSbbTsdNWMKahXwSkXxa3EIrMJRXQLXCSpCuiicr8ZrsaAqK9L2xff6nweEllhEhTAbvl6Adv+
duWkA+YWyD348uzYI5Pq1EyRO6zoMrcezCBvLb520oGy+5CDyP4WGqGOTDu6d9MwfO0BmTxgZUbJ
y9v+c9gNGsQMnYH6wWBtZMCZaEDQyll5EBFNAJD3F9rrMCw7unb1lEKMAuqVNd2wzYpy2lIrhblB
CNzUpMDr9GkA5yMtek9vdY4hNNANkKwz2H0nAcjDLg07n8AZBJgBwjvJxNJRZWcIVrLbCFrjFVIV
2YYxZDM4zxJDM0icAjHcg2bOqjj0bX+2nVmTMsjyWwQ6ol2AqOiUEQglsKYtO7sMzXFa6uLVBM04
JiIHmAVYDZS+mcgSxsJTkychuPvkujAlPXIMTKMNMfJjgTw5P5im6TbT4JqjgI7pJVJQja26hZ5v
hJssyMKc7RrQAFfoi6X5ptpyMZts7d03boUFcLG6lxra9z0S6G+bwnvu5snuG88PoOKGpldg1LDG
pgpkfSHKOdz/a/QKvhtDAmORty/wlqwg5EOtL/2JH7IJ1N2lrptDEWZTlf6qUsckuLqDongMdnUG
AcKB6WWU16aGOu8D2i07PARomB5hZkjmrTOeebO4Fd6yLGzObVV4JwjTmyLOWmzQm6DHp9Vyhdmk
hjIZm1QWnfNxfClr6V0tgs7ZlR9BLsYgHWAJdeCq/Cp4h5s4OYK+RB5+Vb3DbR3kJrUwoHEhfcBW
CAP5ietK3ztr2wN0FepxwIDwsQgg5k9BGQbYMNay+5bX0EtsCsXZc9PN5Cuo9cvBgbiwW9TIrtgy
ig9Zc6RcZaGv954I6HWmo7mIvW76L+rOZMlSJcm2P1SkYPRMgdMf7/uYIB4djYHRg8HX1zqZKU9K
XtXkDd6g5A49PG64HzBT3br30u4FKr53pzS/VXCZ/oF20omcwei8Z5l63VfteN0z257Vy1p33RH4
xbzPhoyBIX7WwItwQes7e0vto+MWGQortcs/AWXjvPjvQ25WwcMAWbg8z/IZeTi4EKMb6HJkhtbd
pG1Mw9CZHw07tb8Wt5ygDrXIelFdZaO9K5rJ/eHh4FQPJW67ZjcWCOjRQO5wVwmjHyLWO4onoeyG
49bInmi2l8+qb8WbbSz2SzOK+hwKgMOWrZuHtDKyN+WFBGRAEGHdmfkrqLWWEsNfPyeVLhZS4NZ4
Eb6DsSsMDLyZbCsS4EVjtWwNrj5t7XE7GjdzdTq/9VqoMpFlhz/OU1Lfr7K2xt2GR9+OtpvvAuWh
0cdSLFOyZNkpHRr9M/eNJWn6Nf/IrHq4820kKCPPBeo52vPMLzgGeXC0alIeBl0ILje9PdCxeknf
hQOtFHENarHgoDWhYw5VWWOPY23XqC9tSpcL3wKz8tEfCDuch6bMz5QzUCgsTJDMr1LvlRRyTn6v
5X4/hKUvHtnquBF4ppmUW+MNcdnb/TPftXfLtTj0k2YtZ+2qhAGCf2F1+7rLmzWrkff64bNNvS1K
S3cl2WNBSCaQyXVkEwzuXCNqhM/ygmbLHuZtdfejwzPq5H1w9ciaR0XWE2B1aO/+5OZJ9+oT2fsb
lG5U2mwR8j/7ebGtGN8PNlDC2T+pL5v9KNwWs4te5w8jX7vHihDQzpZpJZPK8YL7mxVwO6w4xsBk
yfAA2Y4olgyr26Zf51hmmXdw2eeXoLeAdSXdm8cBduhITHW706kp1sdBm1ZzbprNxZJeAyVzcwOF
2q7KSyFD+TpPaY6YZZosa2Vlagnh4HHOcxtTX9usf2arxpWbNUv5EYxhmijDJdpB2ti34xK3Whsv
mNDrXVMHFjFjNZhlighD2Odf7Ag8Q0WM3r8Qik/r7OjqxTmB52j3XterK/KoeV8ufmdR38p33eS2
dZ6z2UjKRfjpMUzTrjqWQYnSbwW42cTmHvmRl/gWSDuy+lj8nIbMfnQWa6CuHlbzhdMmJ1SZY35L
cg0kuR/TXT2n81myJLWXwd4m/rij6GHbJSrpdXFdIhhTZXxvSzoOBxIixhnN47uzjZBomp+jLG5W
9WdSfvYgORW5/ccaBAT2HlIya7om0jHVHWtkqd6MGXGDHN8jF1x3YeuicwlDA6+iA8zCwZtHPL9J
/6KZVTspbP9Bu4VFAe1PhGgWEtJE5I13w9s4Q1adpjoOW2UeZFsPO79yu+dt8Zw00qNl3/epGcZF
uOlvRgLp08opfrAyw8RNRXIfHa6Kp2r409/My8QmuoRZZMvNyeJcw91E4orlPu0pCorFvth8Qrty
lf5u9swGOovv7DwuGozYXbmri9S/A7SQv4upZyTljXvctMOhwnOk+am38dq7mbwQZPY5SKxqOqLM
U7hluXUyHXe92WiJb1TqUjXVm2fVf4w0eBjnoImkyGXcaWnui1wtJ6MIuJnY5dP4/hB5Ytweqq6r
f81rPz00VF/4btOMVZkyP+L6WM6++CkZQo7EpfbSlrhM9Hq0DSenl9qWZM3Xei+4kEheZ2texsTg
j8Sh1ji1YHXmJ+Y655v006vsIrfCu8v8TFxUQDRNloB14q1129u6XyLCuv4dsJRPRMO8vLKbgiJa
ZU3sBeiTN5UqQbeTTxnjgFPaZ84lGCfnyRF1cJ7Ndt6NogRQYARAX3jbL9N6IyjYTS8oQZV5ewzd
GKm22hm6r5KGsUdKbO5APvBMnPxAqC4RQX7AncszvcbMl6qEqqM44/Mu494q9aW3XDNZPe6maGua
6ST8WuxLVN8oc1wsgbXsHWRWfXSK7tiZ1BCbMweMOxjJsBK+OqVbzfk3z3zUadsYcV6vxCPJrF3y
rAs/Tbd1DujH4oNErBOHXVadW71NiTBEdlcZLqCJJZyP21xaPzCD2x+ev7XPVMDlaQTt+C5V2pxY
5W48i3lyn+XWSc5Kl0iko3pGXGOZ3+WMYHYmRdsvwbaSUyBau4ycsflts805Mpzxir57AR7oJquZ
/jQ1d5+9MvSUbjwVxitOQ/yt6+xFLaL70Vgr/6StKbxbvCV8IaI+JgoyQ9wICtjZV/aO8HNAXLK9
mkzgyHE3iWfCuGAIn/hm/VzOWlInqP4b74bDyNBOY1LkxmmwrSMmdeNs2kW9U6yggZYyDmc/lM8u
Hns3UF5kOf19Y310pr6byEzDLN1bo/cl8+VBLaY4wlF5ITm1Z+b1jC32mEpxu5a8DNsO4zNKw48+
Cz/rOkysufjuETbiqmfTKrIjLkc91ccQNEfENaOuLNKweI775hQG8hK4eQ1QwdkuHqLszneD6ljL
4OCssoklgYJjaqoCskeVHVhZ+mLamIWCVc2xReAsYXjYSR6OxjuZLs0V7hj5y7bKBt+5j72beYmX
lBNnJHSSY96UduKOlXkAV5PuG6YeF12RKCRHNhzROGmYVFf61yJjE2qg/WTDNnzqK1kdCv8kpvwi
ausIrAwWoijct7b1x6vp+PZbUTqgE3oG34AvoesfZF3jD5LpGkxxUE7ufhuK9t1YwioJbFqUzcOc
VG9heyELMr8Q5X6UrkmYwOXPY7LHN3se6+6P0qBfmK0YNSKuiQ+e6ZrZBkmHV2iPxNSeygDORWdr
mViyX+82i2Sj51vmL5ufj2nBJMfYx+z5ORlBd5pJkTzqSbn7FBwJptEwGlixvZs7be69eYwnOzU5
85jceYb5PJOzp8PR4fpUm4CLMCF4/X508WIv7EiNlsXkV48ZnNTAEu4WA3RLhDHtWmP5TLzWW64+
K3uus93cZQVU0038QQ5GnN78cxi+aFNi+bMf2Xp1qsfi55JNf9as9+zIbBsKcavTVeR6WXccRN/s
uTYNqNGVTkrLMHeNUS/3k5xBgvhGceTmOkpG7MJnxAGriykKc7iwPgZBwwvl1ztu2z/eYt0byg0P
g78dXUNcXLg9EbXWvpvnr8lasj5mu4w8dVwHL70w13s7zb8m2yKE2hjvdhG6D3Wpx2/WGrRHvh4p
Sdni00Cc7I5ujBLFeNGhfdfYoPhLbcZ+03rXzgJLU7rWJwc4Vg+zc99tuxaJQWIpCVbxXvseEXov
6OMNiA81dNy3Msbf/ocRG2NlruYo9AFFyCnoo7X2/kofiFVenGqp43ypXzsYEZEkllF0M4ZOLvB9
nbbQNexDpdZPow0c3h5D7gqGLUVUEVB6ocke9pVT3JUptK9QjI9LX1HqMS5/zAf7rcR0HfvaJj1U
mdSLbJna+wK7iz0Ue83ejtgprAopTzj3WrOpKajwtMi+TBNXeTsIUDt2LjV97Ir57MirEZqXdikK
Xkf1Qr44mmZ1TsMhPBbDdO9tITPuYZrCZGpE/Zp1jf4M1XgmXMZQmIaDuZM+el2lD9DxLbWr9Nqc
CjJMewOa3MkQuXWUg5gfu23OfmRS9DFv6Dct/6vdV/HyaLURAaLfPjrXKyb55iQofU85ytBO6flq
4BnCPeNte1P7wdGxqpLeZHrIauSWaWrad5v50lGW65Rh8QnsnWjhJqlxJv/dru3V8lHMaBtS/DKb
9wLkpohTc9N3zeZotEzL606eV05Jj2cjUaFmVUOtohCQJR+UmcFVSoudD0MljLrWLt5mvEv3PGc7
a1qv7BUcrozptqgpTVSvExn+YMf3DqTqHePEWLfYNba5Jvw//V/tlg5HUt4vYVq+1FaTH/ymbA/k
wOS7gX0g6dz+cSKPxWjOZKpMbJesoQFhl3ueOpm4ZZk7eMeZS5FsmiMsNLt18x38+kanTlsr27hb
li+3wa+xcoqfvCJz7nBBSWISuYFEXMm2i5BvqJYXbQcM0EhLYjbxWj9xS/4ciBLmkQpQPy/Fbx+p
izDUaj0qr9RP5cCMLpE3PTzE6IWSqvfSsrIPYEjyOgQQeZSNy3w3FCXDWSO9AXlSnDSHhQjSD5gr
42GUNktxqDQpqOSU1A43cgFDtIx6QM4G58IKGAW/2ZxdZ2+9kP833iGmkO5qaT12gyHEa+i6rLgk
TCOByzV1eYUnmF38tBVHFkqaJEszxdOpaqaUevX8e9/2CpI4Q3fkWzCfWcUI/8623ouwck9i9Lq/
Q95SOqbOcF2Y8B+UYZtPFracB8Nr7EOXsxIHHgAFEIB1wQ6kiZt3bmv3as4jo04Z45Kz4CWhUlzD
/rYIsrayMxtGrFcOfvUwebhi5qwbFfGKrjtYwJQ6EgA1+L6KLVqY+LuWq8/f4tXpZmS2bkIJa1Yr
/w48zouIBJt8s0RwN4EoQsxc1GPZNV4stPMnZRr507RFk5MEtNPfaVXUr5QhX2XokgqU/ZM1Da9W
KOdkvgleEwEaKKIt6SF/uOAu4HF1Eb4CT81HbWzqu3UL/xgAMYoxH5u7uSFWmiEPJtkqt0dzmnXM
HAHrweoHyGagjHi1HAQ6D0hTDYizwTB2H9ymt22n/QMWm7d5zQmkWP1HIbCVQ5CAN2O53v02ZgXh
zaH74YAMZOtb6i8H252cLp4cO49al8YmS18hn4WnILyVO9iqvGC6aBLCHHi6PK+W/7eg/IdqWY+J
RILiJNBuG8/TDUtYQb6Ih03qZBqFunpb+jj526OXeeFT7gewNecKf9to/VI5c97exaika2rjvrwh
bGC6ft+C/eAvwx/hKIKj1+awLNzAgU4Be5HYWoulIa3KE6F+ceTWpTW2zgVV01tZCffeEjx+IFey
86QD40hjRwSlr57GwjMizWBq73fjVVCoD8E4s7UNVXI3W9twkoMy7udV3zgFzmvOapNEyZrxSk+w
JDe8OZnIta0KmiWIn3gU9oOxdeZV+CaGgJSVHCLIaIqlDFGG8F/gs3kWVs/L2SsfXtAizlYavmDz
dy65Ui8mL1FkusserGG4Iz782lTl/UpoPs49SB4acIOINil8PwZ6aR491Y97iwqHsxBp1NmN4cyZ
vPgS9GJjjzkqQO/wMC9gMYXHgSzCvn1bQ8P73bg+qiWZ+ZjCYuPjdYdTw2OYrDfCJS21bPeELMu7
MR/Sx37btjMmkuAuCMcqxpbz5mbekzeU4X4CaOWV4lKReQxQuw+Oi0uDUPFTSF10KQBc4E1Mirp/
Xyc8JXOD0AqoIO4an1zrUzrMebIxYHnpXbuOLaOpnm2z6S/d0DDKz7z83YXpc5TAkXBuDA2soQCw
hPCTLm+dnU9m/VCPwHqwWDFrusuWvDyXvGvftU6LNK78lrJ7hHIUTS5vQKbcq5gwtkWdU4NIasdz
RiYu0aI/4ZhpWP7sEsCHpUQ1WFAtRKW/cp3UVUpC0XVMJEePBd1dHfIxBrX1bna5cyuAiJcFulI/
IcaOvD8En6/8peUZlsXbGCBRVYa1bzjf7sK1Kv3YgDj2a2On9Y77cHkqlm3GB6tkHoWExT8B+Buv
9P1QQ3mU33FrzbFGY88TOeXDA+fC0PFTO9UPT4fzL0Je9HWIBuHMUEhKF5iNcguJeutM7+44FA8z
tsosWiUfAjOmJb9Pya+u0YZVrUJJsMPXSnjDKdfNxnHVm/PXYvru28QuMtg/PjqVytxGoWQ6DrCW
xqoeMtJv5GIqHQKeym7LbnwSxS22Lb94m6qlPzGOooxTk1Xs6aidow96f4u8poXu5MNagwuzzJ+l
r37hdjSI6Y2/aMsNWLEFdCOzs35VFHwM3DAO6sgokUSGyQwuszUWnBQN/yXE/Ie71WtySkrT/QQX
yLvEl83hzrC94SccnYIwJCsq9+00u79LCvI9gWbvFKSZd8eUVeNvxhnisnv91HvLuG+Lyn2aPIcT
LfczHpTO59Obcs8+GkbaM3+CgAGoL7wpXSqiVJz/8Nthx+aoCRGLsjiaun/28F1TaaaCpaeOa8Rl
WlZ3o+HpF5S1fA9ION62OcRObXT1GIG98Apev3LOEh8eXuKL1P3ZgF6bdziKu/MAc/bNGkORWKiy
RwAp9kO1GHKI/TRYGEVbdmx3HlWlI2ITtgMXny72TBQPuP7gym7Bt8qhNAXwIR558NkFZITTqbEa
68Gc8++QXa0qwudXRdMyfzktKcPBybqddLZHkCckhNo6JGSJLymFmBJ7Y70l3frZFiyCMrvIthqM
137D93fiLcOhOa+yh0oUbO8gCsxEZ02/m8ppSbQWPsa9/kz0k67D3/ojXWC+H2wjfZ5akuT+5P3Q
6Zivu1IFHdm1ub8rA8Qv9kP4z45MgTGXZELZfJRv+zwv06dFLcV+xLj4leIhhcPsxjJMnQfV9/W7
Krg7WDdjRn4YFk+Y/uzDDJe1jnuModCSuRg2MPxpiD8xnek6ZFm+5pM5PvsWA5+dVRfZHNeWWVzc
cKUkyAJHJJnNnexKP043W7/oVYojYOL54OiQBo3cIhNEiIQNo1N79ne3m9qn8dj5IV7sFkNARFTK
fNdT20d6GlbUFPytDGZFUkJx3sHGeqUzo0oZnf4QNK19h7WIRQprVSSrtH4wf0svFCLltaKajOuO
hmYtau/ithy1c4kpGRPqfFeVufvhG9sOWuayLwt7PQ7j6B9l2/aXdhPFXk6D+ZwTfYPszD0Yje0C
gJiqpTuMaklf8ll798iV/CglQ0G/U86F0bR45LdK9ttz1vZOpJMbM11TOiJjamGjaFlbCzASi/eq
2DTM9IUekKmbPgPbLOD8bTw9aKmv2eZMD/bUPhrZlijUvLsOPOQJ9kQZRgBpmksG5dmMOhMCVMJY
BQhxy5aQcGv+douH2XDxGKnAbJ5+V1gH9qNRpUc7w0oeNUNrHQSFwoVk7bGq1/FbYkIVO/j/ix9l
rire+Xx/rFZXHjQiAlcXc/UIWhJtm04Trxw+TUiPh9wpoNFAO3H7yEGmQ9xhfmcmjmMT5d/sydst
0mOk2Iv5sm7ai4NOTV/jaq+P5cr92HZ+GY3kolmD0Vx85Q5D1Houlw0zc+r/bs2L55GYMHJxCd/F
zjihx8Z8ZNZAzJrnt4Z8IipX/mYnd/E6hL3/mwlceHUncS4wjbUR/TaQuMBaesVZKCqIMUbzaTCQ
fWhE199YoIKnQhiJKe32x4LTbcXpd+OWaRBTF+6C/BcaKJ2H1dkPGXGQHcYgOEOBqh8Y/GugOwoE
4KAd85LVpI5JVDBgMtyOvI/xlYKo+RHCkvBir5nNC+ozt81cuuWvFLGSNgEuz8FeRHnEs4NZvpm6
D4ShryLffi46rLjGvf7NtqAWFJ1LBpvrtPgESbR9jCugZU4hcz0uPXU6vcZAN2VWuAPoWZIsxEUu
pVZPwVpvOK4D72Gsa39ntdVyhA8zbzFK38i2kKxxWIwMyyFbQAmxBXkZgaOS9vtngyORJTCB909M
vPDUFo1AxcgGfQwMWJlbbgQHo9PW022j8NU3mLyOnEfPmDyMeEPpTyja9WOFi/hojawNzUdlv3Vy
lHgdcK0w7TExcxjOfBimmz5uyF7cl9aC7mT2dcDAC5bH0sukKVzMRH7GTVCoFaF9LuDMiwUKLoiF
qwnvOx6VhclHbfA+oML4ZeJ1Hrw4f/hbigJKcZN25HRK7Ay9rLadZYtXH20/LkwBJITTdMd8t74a
lfXozmrb36h8keVu/j2sAyD7hdY/54rlRTezafDkMPzuaZG28N4sRP3MkDZ8sQxHPzLA9n5aQa4u
xuoxV1PmfC574L9xllXE1ps8eHFYlXwiSf05oEPfAPP9dodTW+5x0vQHrlL8LlBDHiarfhauJ6+a
mutYAlpInCV47+o+h/HdFZSSgS7fOvw6jwumXx2Zk1O+k9xgRmAEG+amYoYsbW93sOJUrGQ637L5
/mnI5SGvl/zs1lCUYREF59J179tUwnW36+ComlWd0DIISRRtzRuhlzOZ9u1pK3v0zd73a9j0q/mZ
qh7XB0jzD8Ozn4M+fQt1uzzmfaYSP6WLk/1AlmVx86TW5VPOnLDADXV0Ap/3JwzXy1q2KK+VVvey
mftY9fJkU84+KZgsx4Um6hquNUBkmif7rvXD5oju9ysY2lfHXC9ZxsAoMNyz6mqGNmaQTccy1eZn
DqNiP1R1eHAdp34Tk8/BNTKTPqlSnUXjTRc0ATwhjquTQljdewVz7C4gZMmmb4vcfs+gGoa5Bz8W
v1IXd6B09lmXlUfLKLB1NOB5a7ODxiNHBAA9rWR92oy5bO6Y1RPHNEBJRvJ6x83R7JlJmhfyBn/a
XqD1DBnxoGJB2qsYRd5zbrkx/q/1jJ8AeE2Y6dd5zPR9oNLlGE7B9ozFstphREeSCoV67igunhcw
2bssr9uvtZpL8I2Tni+6NqGPhiL462k7fZ8HSaJmoylFkU47yZu/wSFmW+KHKqo1aYsG1SBvjEQq
S+5cKCancnGbU5371pMovOLeJmtyBB4GKTRc7PERbSD/VRE9gd7XKvhbCJHYHYR3Wb3B+RRy0Zxn
24BqqN3LtK3syFylrvBtFcwTXCf81aWhAxxIZL8QCakhypsUZXflU0ETXtMITO45GD9vUtCHmeLK
isDXj18bNvB31I3iC3/a9oC2Ye+yMDVYqhKWf3KDiM4KMfe0pE31mpZpvmMsQHsPLpj4QOu/uKYw
D/nUubEVePnznDE+j1tnqs5jXsq/ILjmF8X1ymBmTR+6sHNdvBNVfazHktQa3PvzVNv2vhu4a2ie
lflYVSvxs77z7hhZVbuggUrJI+8MD0wMnJd6ogEnryJfZGP8LIeeXVw99ycU2jOrHogc2W7/kHVa
fLuALHd0zjgwVEP0z/ELA2MQSMyxY2/BIOHNIM/Mz+BSKACtZeqTivWW+61HyGjLcInb0BJ/rTJI
Lzh0WKoE7qenr02n/NGjOIBXpdNz3fAeLn1X32DNbKFYfNQCplHW89IM6XMZhs0uwwjwqtLihduV
msell+b6tY997fvM0nJ5GWSl37wlJwo2EkB3jIqIrkVZm1Ajy4+wbFfEaCPNP2eHfQ1YzssF2QF9
G8wHcyGDPSd737Sdy2B527dqC+8Q5EzvBgz+cUjLGcMn4rpi1veCGgaq2vVv7r6b9t6a0/AXc80a
B03mvmxgeE5keSrgJusAe6sIz61cPDQNJjG8qh05EVLVrHYgwslc1WC7ArI5jyUT7Frfkx5/qjcx
4owb5/1EMnKPm4yaMyuMg2J08zLM8G6zeXCPpsNmi3iAre/SVK7B3w0YLzfFpt4kEWRqwcHeF5UH
nG9e0vu+nPoHJx3kOSfJRQuPUZBEjBPwKxd/OHCMu5n12uPOY7uDEblVxRn0H3jFyvLGad3n8+KK
uAqaP27XpDvtptVXNa4ZIxQsw29exfzDxX31OKu0hEI6zPegxEycSAozrJwBWecOAcP/L3b5/01G
+BCf+H+xdP+39PTd9+98/Z+d8P/61n9b4a1/BEhxni9MC3uzH8C2+D8hapNj3jQBWFmBsDC8/9sJ
b3n/CPgGXHqYd9FdQ/4h//bCW+Ifpu9ZYUjSjHy3HQb/T2Z4CGD/lwndE6bn4fhF7PQd0/7nAqD/
YkIvBDX9Jrdhr6spdxKTqP2BCFX+YBil+U6yRXwEHSTruCd2e6VVQrELVDuegqUoX5RjFZy7iMss
DFid3ygt4eumQGJjRcos75qqacrfMxYkr9R3TfDOMNGKALFBwkTnjgazeu4IJL1hanXjMZ/mB7wk
71QW2ohatbwWbssAaFPq90QS/KE3a65cpw3O2E/yU5/V0yP3TcX6B9/VTTxUY80sIsf9S1JkPOTu
OpixGtV2CdjGY8b9FKxP4ZTO5OsK3paz1Xc4BGlTnudwaGxGaVv90pqQ3ug6+/mlFg2Bt81Z0P1D
E9tTFDhQIE9WVsFgt9mS+9swgomcaaeIh9o13LnrpFkocQaixPEIHdPqn1bAS7+d3mkKBs9azu9Y
EcLfDS6Hn8hVjTha9N71bvSpfrNywYxdhCEGC8OTVv3gBr5azhvk+78jKdLmXmM/+EE8Urw2GFUi
u0+DJ8tZ3QPkzRPyjG2cW4NMwIE0uPcTHIIznzBDrX3UpX2XYZdmg2qU65YBLWYouH3cxnEqCMOz
F8nEudYUX+Tust+Qt/pf2hz8+9ovVp8AMlte03zJ8EJDz7swBsTOnaXA5m5J0AO/FUSX0cUyhzQ3
M74qWmass1xuYL/saldGLX9sPBzPpNqZmY6mMs9Gz5i2oeSOxy0LUQJYPxMJpJsibqe6jyokUKpR
jAquw+CHFWGLf6Z1yFgUJn9NNU+LVh2A96JuCG0VWfkSDGMWATmTcMP4uScYjiQVNuCcmaObb7PR
KTsbJvtvVtXBh0ObUcXCHKT9I2996NgtSqM/EUtgmXMUYvk6krvIklCJAgbZNuZsQg+LC8rPM9aP
gvVNWENcd3WffIIxX31fFciwxeDtqnXLDx2phV99TVg7lqZRfc4gp6bIsFzNio4i01nsO/TddHMK
r1FVVjpgMFOV7XlQtnHwg61jtlZlTImY0UJZV883KDL+TeF0B6cc8SbftEvHmb96x0elbWee9xAM
NNoHdV+wDxq2XLOmpN6+yfNP+cdkssiJDQm5XxEe8Upm88JYlpPpj4wYloneMG6gwqmTgPJIwx7O
+eewFLrDupWNzR7k66yvHfSxMMF03TG8Cyw7ZzGJZ3VxbiziYegL9K3W670vmw6SKG2QQRs5pPXk
fGAD6Ix71xnyniVWyOR7DTzCxYw+IKpJb2Fkt6x6NRMojoz0LFO5TN7YBaL0vdP52XSXzsGCVRxO
JESDkD/1zMI7CerTT8XyMfJ0Qd3y0TbZbWME0OGBjwPUWsONp2xbmiOxwfHVLJnGQW7Kuhc5NKCG
WdlADbnAeLvOFSjEyHZbvHQrpfN7zz/Uip2mlH+qZQwJbKRpD5hFEhtMMoYKAw/SpmgyA4NpMzHv
dE7qrfpLWcoqCs9emOaUrRxOPJl6ihhh+ywl652nfi7UvVKu+9sztLKOTujjnJpwRf20w4q4Tp1j
qSFwCEe34EscEtrCbuuIN3T8jdGJBKBXSQcjo9l2WZwHbCvw3QIwwgZLw0pSWMBzJHMAAxEHpD8Q
1Jm6JuZHrBN2SKQGX8QwGVVaKoaKql++5lkFd7N01UeDdlFHGIDX+2mx5Fn1bCOhJG71jnMoY3sO
9Ncjhrjlbmbzz2NqwK+n08hD/F2efmL7wBo7ubKe61nlpFkh3ZOgx592SjsrRP6pCBGJbi0u40jy
wDX67lUoy/6oR2/Zi56g36ZC7zQVS8YuLK7Iegc10fyps7mKbcNi+QxFGmCKLNimg7lOWM8bpAxl
gKonyw2/OndU+2CMzfRt2lr/KBbhYKMW8uRNc8mCjjl95rYsgkOHieS1IW71sxsL5zc26OV16euF
fQLqJeRYoljufPCS+dy8lNNtsD9seXvuOsnJG7CL7ijqzk7qYXYP5PTLInbRNO2YxQpFvscjAYth
qLyvzFd8rNOghgvE5+Av0YwpUgV7bEzGq3Cqx/oHXTa8h8Y1reVoWpO9q+YK6qNVNce6nptdz5D7
3h06bNow4kS5XwU/MLhd8acFXXKd0tK+0TAzAS4QzH+bsB+keeuqpUJ+1swPIzW3zon2h2VQAAjG
hF1sDkWtORY/XMSZp3lakVw7Znk05pYkQRr84mrur2xpG77KmdFVtGgK41bL7FKLG427WzmoXJsh
QI2JlEC+M4cP/FvGHzX7pt6lGLwFjb3Zni1GAafCXVsStR7tul/+YfkFRkzCz7slrYvxnk9PfZnE
EhINnvZQ9qN7aCyH1GjT/sZosT3m4RbcU7kgFIaq/lwFXWoX/id7Z7IcOZJl2S9CCKCYFFubJ47G
eQMhnU7Mg0Ixf30fRFRlVKZIdXcuetNSmxTJ9CSdbjRTPL3v3nONJD6WFIWsSqyhQJapQF8xfdsb
y0y8B7O2TJoPOvxNVsee5gogzjgJZ4mhWCVvsMjpFtpBhaqwGRrGeO5duv3yVO98ADzsHyjk8ewj
2N/srcKADgnWaXM+jKlTflUEj3/RYcB6RI9VY5w0zsSUVzXFTYeT2IdAM5FEsd3cP9Wy5e4GnZj/
hIAHSoTvxmFmslPsNw1ZQ4xuij/MwD89OKkABTxoTmZ+udbLUqrVbluKqao1X11sagYzxQ57TPaQ
gdsfEo4V+fue/27acffjDm1/BNlQXwav8U+ukdQPWUUxxUr7E4gIFx3hOacuYR+rQrPGJApHT5l3
QmjlG6FDklq38jyG4K552Ey8OOxguGXEGKD4w4CSl+DQYE1IdzU9X58qKLk5E6KYPtkqhr9aPbLH
0LovIz6xDk51Abczu7eInJ35xasUBTdlPwCJDFGg8HV5B3RxfmQwjenqitjQOAk75k3V5TNvViOM
9iJIqw+KFgo+b3Y5QKmeWRqHWU/vAVicd67THgByCis/s8l1z04Y0k/ZdXrbhwhwDHhGeI4qBZe4
ttzs6PMjbSPOzGXXZVavrYzUr5lsHjJC5bu3SexikQFz7MFMmcZLo9Hwq6DjZ2uayr2tFvDueqgT
fSzVHNlb4UTVPac+rODGh/zKsAM5HE5j9AwIYDl3yAE4WsD68YoAu1MTMjRtpioti7U9TupDJimP
GmhAyB6Fcp1N3Y3dZ9tW5PTiVFcsP7Lszk4E3Gx/KNgNxJNjmisQ1uNN21gdF2tpzs/R3AZPgaoz
3CV8s9tkik0Ev5ElOHWKzpsZuH18zWD23CsnRnPigJHfLbMlqaXRnMKd5sl8X0YTBmXunuYqKVp5
sCvbaNcZxnSa0njNDtjN+72L/VmvXKvxHxKqIiiYLAdx9XjqbGov6l5idrBXG1Tt/TBFzG2xq/RD
Llq335nB7ELMHwwT9bTFnoPPMvKuvRckdE/NtN3g85vuXFtltGyO9qNCKOFJZFNUg0HL9bZu7xrf
nHjpjueztwORkP72J8CUjEIuQmVQWTttGt6j2Q3eRzWn1LcEsQ2QBc8eFsKpDU6xV/nvmd/P93Si
GF8QctOrOcVNchbIFOcS+P0POmFSX+ZIL+5m7RbftjO2L/OA4ZsWyv4MXgcPNjFjamMwSacloLeG
1XpScgodsJF4h0mlxjPFPHm/zXWt92brwmSMmwDjNSVja+XWKEMgO7s1Und+MjPkW4zr/fRKhhRo
cIzawv/XV/4mLhKsUlZVX1q8rtmGvoVmS9AsOQOBMI9W0b2NS+9pGFUJoAcyyEkp1EdIPSSXKa8+
jbEtj0lTc/JAnmY/77dbAjtskpJpQGTl8FrZRvwi4Gqv6LAacblX4Ed08FOx6Nae3RzHKIy2SrZw
u2En7el/qYBSTOHv0Kj1nSMqzj8cGZhfRm6HRuvsgf3H+4ERgdresWfXFlTV/biokSqt9Y6OtvIA
bDs70wnY/UJ0rR98A5PpGmIQbP3Rr54cnn07TxJxG/Ig+mCcwa8fxI/0XHLv7PhBsbCFPMGxsvh9
FUKzxvtYBw2x5KjTl05EPKmNft4MCRpz6LVHq5IobTyJqQEsh/Y7U6U5bNMhJ6CQxvIjVQJ4CP1H
7WngDbImwtScG4VByamy9BTorP+cpfqea4PZijKL5XHKbayOy/DoTU1zmgwx77kCRTsMpNxqk8k2
b4KE0DWgaHutCIet6GETuwT4zkNbmBMdmZQYnj22KRdYYfVxMkhDbKQL+t6F27IGpetd6Hx74m3/
4ME76sfuxZ4H597xM4DHIBrWyIwo8ORVYakvradZxKJRzYvNHTQO9j3EtBfyevErPaLBmtsn+4yg
VM/wQsbPpM7Gew+aMAAL8EY3FHD5B08QpKnYaNl7c9S47sx0nN89Yd5ltW7uqCFEI9DtobNsyt7K
rsSdltvdB1NnyHbCdd/0VPVf9axv6OVQZ52nxUZZMKA5YkAkg0U1vyLGDSKb5PSnbpIQyYz53FcB
/MIco3gR83fbUrmbiKvyTuX0ovEWNdxjQS/GbeX5w1PrM5tPFFpS6Jsb7Tvdqe6ptUS/LYsO0shk
6y9WtNEuD/yRbXc4XMOImIgpW5MYnuTpRvp2ZxuW9ypLBd6krKNo8br1s7llGkERHn1FFgKANrs9
q9gqQ8HnoV+ubNdgA1oe4RbF9B63Nm7DBltIdnR4/GKj63989D//yY/GxSgmypKbSSvidcvT5LsR
BPDWGcSXA8jE8mOMGuQJTMp5iBc6raP7Iq3NFxINNGEYGayC1BYfAt/WncAY9q1Tg+I5yj4K6kH4
PRw7bjc7z8+5SPjzmLxkJETJMshaJNe61mV5oIZCbmvgevVW5mp+62P8Pj4K0JGN/WJCHO3y3soo
2josAsknGxBr29NDwU6XzUdPcQX7EVZ0rXG1CEOt2qF31jxf6ivB2vaThlYOAG0VB+Em+Dar+Gxr
3eLw7ZA4zQGdhXsdFRxeWLlPyp/agy5nW9xE44SWTMQQzAzEgxnbn4mTZmdTUdGu5FCU8oU1maCx
lKemvdJhvoyMhKuGml1yk/JCtAEuspCOVU2LTWD+1ObY3crZCV/NEaGbYkybeFwG0PwtKZPmhIJT
VjuZKswtoh4p+fBTu3giozVfy9bqvUsxIgGzWxpx/82EfPBcG+jOqBL71vbfgwL/1FZxfdvbiHM+
J1JiDvg53fmGSyd745In1m4YwLqB4h4oRbSNp1pipid+RXwwIDNDkUP/wUcuaW458j3nrLoivbNC
2/mVp518RZlB/uV5xCRNZLXM8vrWDWr1y6GGhQ9TENlEVRaCTBDn3yl05/CgZEodlRk3WUOizaZb
KguKBpR1szQ/27VoQC/VKNGbhujcDaQcvVwLuwg9IleYtOVYt/TE67IbVnUdLVAkXfnmOY87tyCI
OPJxpy0NOnZoFq190NzE0l1BZWS+7/3e3DSZSz2g09Tdmx2qZVTWFa73ROc5FcBckdchiuVdyfWF
/7WAo0MKiDfmiud05p2UWzifMNGBCcHSGtfZMGVMODyiJt8F/OOQ9jwNQe19UTRYv3pEud8gbeDV
iJqYRgS5ZHW049DHNNh6omSlZYSlC6s5MonThYOdK1+HU8cetiiVqdZ12rKBd4Gpfjhqounc67xb
3HJYbURZSDwYfofVOZHuLw/9gwAhhK6z5+QZRiNmnrdUG1RmWR69Cqny7HsaDmz8GS2xWwwF+WNp
5OowhLainLrh7rEWAW1P/Eq88mJBJadoTdFxuCnszCHLUVRAlkJRGIQAhjYsCIkE9FdtO2JY+6z3
oZ2HeTi+9x4XLP4lUr/gTOtIUndjwL/a99iFCSo3alxCEwJanzEld3lsPUkqsnBitdJjToCPfqag
mGagyO3TTwENEN0iGQ1rN0WWaaxh7YO4C/xuhnDVceni7enJTRaNvkulJ802bwnW/T2gCe+EIOIn
u1KCrEStzb/Z5Iob8LAA0zDA2d2q0H4DzaCL2hcVuOmrGkxAcUQc8fQNs8SUnBk+3iHsfrjN6LUu
T1BQQJ1jmFyKtvooeCqShts8uyETs7qVfoXTgL2gE5D+yKzIJF9FpsW6jFafwsLNSBB0H8mgt8GH
9d1MZxgV543bNc+5J4AsZUnBmzoTSHqrpKUMM4o9tEfuAqQsMix16apilxh9jvRjnEfRoJUmQSpv
qbADPOVzfnJgpxEOqILzf2b3SvMYyYl29td5aSHYeGwpTYgEPdvhgjJURNpsfPdYam5mX3XvfJIa
cYEb0u2jOtLdpTZF7zIv+3awMWwdfYdWksa0Zi1pi5D4ssJqpjhXRgqAiufU7p3THFQzLQtdSx/J
wGPSoVcyGPaOl9UgOuE3rPraJH1QGhituUUaLEubkWJ1ahhIi4g4mR+EAsi5l0xGDVcmamOUyWd+
2ydOeDOMRjisSc/NW2WmC80tg3S/ysyF/8apavcrWYw7g2Kl7jINbkkym4LYeU3LFDpa0piISZpt
YYTlJJCUArZM9zlPNq5gC4owTFMKnqWdNx6Au4j6WHOIEIumih84MkZadzSxp3CXF9ZPnxnysQEW
hPKYYu9xjKoFPx+nlNm4cV7nKyOn72OrOTaJ6rTKeIi4asgXkcxgXLw+4QKTQnSUg9UbO671TvLj
OOX0kTOQkf5IRPKIiksnBYOr2sQ0mj9muZwOvmSBsIuz0X+Ba1Gf56mPXtIiZpIuZZ3e5yp/q4nv
bSvA79kx5SGyDTvRrvDw9+GmG0PamKk2+K6SenpK84BiaciT2H58jt3pnPMoxEIn8+KWO+QoD2pY
tOysD34xzDVfZiqL5xljJnneeqC5mfn9ZFgsm9ZttfyL2pAaQdtbIGtx7vy2DDXsUC3oe0JQOCPp
0JVju929pquk2xhFZePJ9of5YPPGxbE11I/hPPIJwIJK3lRE4gpYgTO7nWX7lEmcAOdYdayq0Vei
3Tz4fYwTSKNEQWIjdRM6HcwTydsX42kFi2cTJvGQgqXOs2k3z1Y/X2obP/6BChab9UzckmpKMmEd
2ym+xsrx1iiJ06dJioacbbWpTQydUtFLBb4Bd38VKPHGTDa6PNvS2LtmXE0wsGGcWooxoyc6QeQT
syh+QzMAJgBWwsVnX2UKe5ZvVj+BYHJm84IOsJbaLH4LTQxvLe0034AXROxXXaLWs8A85xQc9EyU
jVfs/59sXv+/A5XZgQD4/N+DylZJ/Nn8Vz7ZX1/wH0tZ+YfNrpN1rDD/BJT9g2wt7T8wR/sArAVY
LhdH1d9bWf8PV7B8DSziNJ6gjfvvrazzB19BcyDrXNdm1ftvIcqk969kMAHa0SY27Li4X/iW/4K2
Vr2XayhC9r5mI/fEam4GEh2XJ3rr9IYIYLfvVfEec3oSiJDyPfGL4kLoq+Ojy384+xKgCwVjTvaa
xnECBWf2bqyg9MMjVQsxcU8KELHrcHV5FfOA1DJQGHQJoe6lzLdEurJg8njm9fNrABPpZ6789jWm
TY5cgC3aOyaY8R5/FSormsnaUfRSkbQUpxGw9mOnB3V2dFmdOIiwdhHdO0ZoI+PGEsZiDpuFc64Z
qM6cXTaXXM7IpywJZ/OYJY5xNlP+IuSGtMc06/XeGi0zfB6rlHIS13DPHgLuB2tFpp/UoBFxzT0g
eaEY1XwO3WkgjmFHfG+bIxFTfkrINspn8R1EIU2pXlxUp0bTxgZ/LbudRYpEllI1dWG1TH1gw/Vx
SREV9FujXTwYdZUFqMMJa2NawnY9VeI3THWLKksEgZ1U7xbYsNqp+yHzYDyi9YYUfSbh8Il6WGAt
MbCTAiCY1C0XARdfqymLehf6Dp7QKCaMr+dpOnrYrAgHELkkgIw/DWCAjVHfry62q91jalmYgQuu
CYzJaXAQnYssNdo/cbsQibyYuBr8Kac5cNXD4FgFZgdAqjUXIa0LkOtnia1XcyZjwi7ZS7dmjcpu
YYOqTH/X23bzPbV5kvBqhN2+I4//q86s4d1Cb/tz13p2Y109ABIQzwNB+BvqdlMXYdH0jZ3LAWts
R3KcTEIO3tC1n3ruCQckulc2BrgEynoLe46ol1s5xQnouc/yNh1OyILmwwyo92ynxrBlAnY/SCDl
TwX93FfHdOjprQRBx2Q2IGxI6AFUxru4yk04M3c18JpkhZTR3riNtC+uIhBrWoaAjhlCF+j0zIa8
HHhJZeMRF0DoxFkWdYPNrYb1ZTjoa2HO4UfQlNnJyBzn3cfYeEZQyg9wPgUvU2UFt7jQ2AS7fglM
qe6VW61L1H9IXEHKo8OryBLvrHBA6Jd6to8axgwCsafFNpn65tGoeLDJKd2aQ2Js3Fp91ECR2HVU
6BpUwb0oB4RzE1Qnrp3Gzu/CauNOzl2bEXtio7wrAgI1YeO8hnGyLTqhd1XFMMyTN744phyweqtf
EHvUbeE1V9XUP0Giw3Vo09QXUAbFDZ4HsDPcFSDMfLd26G5fau+FR2LO64o7doO86z0ft/NuoBuq
3KD6M6o6I9T1Ss97BF+/XTlE2U/cQNaDaROycZBZNsHcFhcJfRGiueyfy8ApbwzW13i/7WqfOzR9
PbQetK1VxHQmV7NpxMMyksmPjqcm4zmbD5I9DHS/iEGZNFxLAbClMhGoT3Ie43hvd7w4BN9yg2Zx
OfBD8kXk5Ss7asGN0EVrgEpp6ZEcpJ99J3bZ0a5HJbH0Upe3RTvuqYt09mbvmFvCHCwaG64+bMnN
fREB+VpFwICffV7addfSBTYg1e7o7iqaDRyERd3KiYCUadvtaG2eb1pKyq4ybeYPaXFjWwn8Ime6
hWFH+GF2HwoZ7ignTn5qotYtOS+XjcDcmhM7bZygwBGHEbqSzwfe7rv3mmzLQbH0hgIyZ8lhChPq
AblgsffQvrhpPEq77SxIDhAtmjdcJdyem4nEcUijU8Gac5s7ZX81c6t5M/IuO/mFmihoTAmk6Y6G
LF5/fZ+mZocOw57vKyJOhScyOMyRe0YDnC6tmeVvjYg0Ztrx0M2Zce3qnhkUnvXjlCjQZugjd4KZ
ey/L0r5X5aVO2mPR9xO8SciTcDD75yCw+x1FU3AguSupI0k649bUpVmfkcOnu4F5/kKmmHrUjIa7
kzPk72EQtO++kWUvKumqG17m7KHIZuejJUKeATswR5w9xLTvopgMdNxPoIhFNGvgDnCsBvA/aw2U
ADLHXCLahl2ydYKOaXh21vHcu2qFmHtujJ4S0yDnVzcPWb7L52K+hnNLvwr8n+xVwl/bTjW9Q0Xs
2CcfOC+aWj7Xa+2l6beiNfUIFYRfUkET6hWLDO+y5e/2k8S+b6lT2i0c7IOwau+XNcTT3gsjjj4y
chP6VI4tAAd1O/IgLY2Lj/F+yUWjegw87utGYcWxvB22leERxPQC5zeiai+lzI7BPEX70InrdRKG
+atRdvMznCdxmel0YR0LpehUO7jb10u5xDEy7W8kNmQza8i+UCZUtmX/UT+PJE4pJmX0KDeBavzL
WMv0Rkg9SQxZ1GTExSf12Qlv44yZG53ozsaOzJZxDiNM40OQfVCPR0lYFpu2sZ0iyMlYGK32OKhk
fqoEw9tqZFt7MnXjwcXL+ucxtb4bWPjzPgk1ZdERmS1259Fvut2iXekRCaCSlVmZgiay5s4QjHgg
bfGCY3548jlqPkPuzxy6FFJx88pM+gT91K2ffSjnv3M7B7VpV8Bm4gQ5k7a29zgV6JAN+txdq2oy
rxyiIyYQXLkkU2f0/rcgjL4W8AcfLXlWAE62hWD92RvRoVTW1Zz5PU9cKk8TFXIEZxUyNlAW2Q0z
3vF6Etes4UNyADnvnscyZSWFsx4Fs1s8SgE2uThl6CC2ob/qtLgFOMQvahLNUdSGu1egVMVKNUa6
yZPl3uCK4SEKeU9T4c2jtYDuVfNMea6mKt9ZEFPWsrSa+xz55jmjI3zjUTS/yvLSW9c6JwhaucYT
1JLt6EzJqjGFfBhYQt02QDVoyEzSV2uaxLFvim7b9GX9jWCaEZLX5ZbLLfquXwZvnl1Md6HlVd/Y
cMYdvvsB/rTnTddmIfIAz2UwEfqASBFf4qoDcNjHCrFSz+cRN/0PbQfWug7dO4TC5FyASjuxVLK+
pnL6M3QpRbgee02+euqN5JxTGOkwSWbjTxiaw2UmpZVsxsLwboEJcJDgjP8q+kZsB0NTmkwL8n4o
huTem5ijrCgMdn5rEQVP/foGoise3QSR2QpRw5Uevwu00vukVredtFtgHbXeTJbBONAm9F0AIrqQ
jafbsBsuDJ14q4LSuct7AXim5livTMMhB5zBNEouUxt/sbD/rq3gzo8ivSuqFs3BiRL/saprOBuq
Nq1drIwzZyJuE9AR8VOhOFdX7IbLZI2IjdHKDdR89j0qCSGqGo/SZNHzTuu79LENaiCfXh3wu69y
54chq+r2mCusFx5Saj8ORPp8d4jUaS4Usx/eueCbsLll4f3maaSdHtZD7vr0k3TzjamNm8xK3UeG
yemEZhyvbHxuF5xZAdPcIgixyKQRoYoszUKMCPIT5QHRodD4l8scqtrQpufFAHXLicD6T0XFxYvQ
u1ZFZCdvNV9xQWmEqsucOd82rSSjUZsUg+ZM1teqEc2Fz6vbMXu1065RU/+QGQpgOoK1vHEMC387
9qpZ0GnsmBs881ZDFrnMrzPeVUg7sDvfyQQXF1tnZMFB8Li3dsWEkmWKOADDaiFWMYrPPTgA11vr
QofeisLUBCKnahY/EAt7vE1hzQ4ri60zpqUWccF0DDpoGDHgyx4rdim3vel6+abVxY3oPf9BRqZj
M4DZZGcxIgDXmhLrK1p6JDzC3e/kgrujlAGRN1KrEIuKKM5islYUG7KTxcJLKetYkjMn3QiOc5BP
empYn6OtT9tRslfA0Cl3jnL3QQYaiFAwQSeDzAaVGWGz59T6xJDewlqmSDmWTrzPJbi0McHeKqJ7
odwfZfXRISwr4zimIZBCMkXsAg+Om9zOFVu93quLTQ5492oi7BFga8B7uTlNnmZor3Mn2xvLFYPN
5oEXYl5TnV5WzIb8JMDYyh8TEMgmiYyD8EY40xkDN1fkDLJ9YGyCKn4NmgGsShw9tbgkcBlEzwZj
x4rrIFH+tL3jdl4Cj5M3ttBqUwBishMYHlxGvoyQmgQ33dCTvJSXUlxJdfNHW4lzRHJ/5WpaaNvO
9zbzgOEiq+gW8rOC8Cay28r1whltiIYYm0zAOiO7sUl6lgEIl9V6yJtdQTe4mY+fLOBAysSHduk+
qZzybiYFdD/YRbX1YnOGjzw7+5oyBXJVgQXUaGpYCQbCPqWljh7DWmZ7h4r3daT6Dv2yoyvHSZbk
Qg3feQa/y1BqTP1+hLb/QMO4Fa4lapVNfqeTS4NE21w80v8JxDteX9nAAs1GXBCz7fQHx/DDl84S
3ZtOSyJxbH+5sKQt9JBRT369mUXfP+QmMuHWi+rghaaM8ZMEaXhGMBvcQxPWKwYa9y0aasCpreEG
2CIpsx3hflnJo1dHIxl726ZoeDTHFQ8O8zXC6nRlT14PK4Pdobk3slyffN9Hvu4l6wgcCvWr47TY
Mngrmq18atsMx0wPza5IankYc/UJYdlekYjyti1tC1AUAtBYZv9bTF0smE5NeRt1tjxwx6IJBftl
/j5J6S3pDPw9VRP2H3yyMKK6NY1ZRRHTEzB6+3HiUe3CJz2KOIiA/wgqdiQqwUrGFgVYoqnPVsSZ
zylkDi8RXeDvVR4k+4Tur3KLV8h/lgwuDrktNPPFI5X91br4PzUB/6duOdNiM+3QnvnfK3Cb33mc
/FcFzvrHF/2lwvk+WluwaGyS3ui/tLZ/tARIywH5TwhC2Es64m8VTv4hJdGHwLP+LJ5bYhP/mY2Q
fzim4KtMD/GM7yj+nWzEIuf9E56fC6YvSGBYnu0gw8l/qQpNSpIH/HhqT6ESZ5oaVPvE+mh4i/u2
v7PH4akzGuOxtFv2nWAn6zN0eYrYaoslnDuk+Tscw/6TyGhyDLOg2yKxuXAOqPWwnLZlmZi4D6Nn
jo98+6WpY6jv6fjIf7OM+Bo67W2GGdq/4h7EM8HBMBYM4RNPOyKo5KZebVQUiFZcjZA6yKKGWXY/
Ve5jVuEyyi1ohJQjDS926pmQ8GcwcHFArXDWVteqCt7YiyMADBFN5az5t55hDHuy6uwN8HFstCaE
303qyhI93sY4F9n6tsFjPRoU1rEhujoF9WUa6PaWGgWYcA0k7yTMCMibwfBKcat7ADWR/wQEz0C/
RfGX9AqWJWSbvjoklCdAxAWc2JDHjOPxlHR622f2wspvcZiE1geyPGAFVM2tyWR+GcidQgSeaYpf
ay7zH/afPW35n51tyunNdxC4xOPDmmlVRqyq8Yi5N27bp/gC0YdepJFr9g5L9Zstlxo4Fl7sp/9H
kP+/qpuE7SaFY/5vQ1M8tjAhJjr6bP65POTvL/4PhZ6GSZJRposQ7tOH6CGB/3U2SPMP4boEoHzT
4URxlz/5z9yU8wcpK9R3SiYBEXrW37kpy/+DCyghXbwUf1VT/jtngx9wAP3T4eBJlzgGH39JCSV/
37/U7pphyjoc4ubOd6pYkFrQzXrQKdyRKWCM5cMy63TbZOy3Vn20GH7p1WN1DF6XqErrtXjfA09c
ysEi9wJQDkxvWKiL6/v5lSYh44n5IT5GY9Xfe0UZn0laYmdrXL/Y6zELtr5doymXOv7ueS9jwJ1y
SSIltuMDzrD8ZY5KMr5hXnJfskpAiLHw8HjSefbgcTOHAT5feSgvQFJMBsRS0bELd0vovDnHktKP
USKz7ticdhlWi6gFIJlPnBGlGNRtUi2WZVQR8xq6Sf6GeyO6Qk+BXG2K9EvJKbqZclXA6EJz+Yqq
wP0YYyrE2rZrPgdoDOsAwz3gN7pzGzv31lVqZYhFGCZomdb5XT1n6bak4IQqtpFJEMORVcRindiN
2OECi9ZOh28Uirb1JRM5ovBWXSjQEROuc7GXfQ0e2GFsM3nwHVVAyUneYIBPfTAoZCcMAbBELMWb
Lha+AM/ECjwqvYlpJE7gRow1yBJn3XopGeoKbFNSUnzvizHJIIKWIwmdEovkPCqsec6cMYCann/T
eUP6mZRO8dsUoI/3DQESmu7LXs8rM5g0VnkL9diljYFBZ0Z0CpZk99oriTNQK0L6WSAA3rRyCE5j
UNbvoKd0uy66HLeCNyaoRTbrq3UDt+qtyAsYfIg/8cHW/D3WxBRMyn6QwTqL2OOssAWUICXCJsCF
RJH4AUBH981ae4h3MGqQ+BIj2ONMmchAo9VDhuB8Xfm2ZOfPBlUjMNniHq3HuYRep58g9FWfKEtx
ykocv9u5jXgrruGY1b8UOI53HdDEgc/F524dpE39YYHlYjSlYSDbp+RJrhaehHueu/QFzvUQXFIo
zfdFrLCqw4q1xJqVdfMgKTx/AWZI+CvkvvC7q6ESbLjjonwy/38BdUAWGyf+HL1peMKdRvwgogGQ
QAqAXpAYKKsGUg78hTaFRD/kYtgbLeGlKB6Gl8BjTe221Xy0gdvzuc0Um/kYFdqpUcNX0CDMjYrc
UYGXE9lXxIdr+VI69jAR0vyGqZl6ra3Te/LYu4l3D1kYRKtw8pHJWgFEgGhlU0OjEL2CsOAXKPGI
V3sbgCsuBWWSTzObwVr5SkaHWccsqkLvd5iL+X2Ixq0VVmu7GOxfVR9IhIMsbb4IPRdAqi1nfB8x
D2/UQpiPDD08jUNXX2IQfOCDHPplixxx3o1a/hh6wlZNo36dtU8XS6Rbh4YP3LsQTKsTrDavXdkT
rPRyqssddxZAy6MMD9MUk9Oa5m2FeRGhfFwyZnGz73DELMJ1+BKItFiXeNmCRYny1oaFDRAPVlOz
HogKXA9ziUwL2ca01sUA124rwswBcRar5Hfa1fEz64v4TG6JugLV4l1cGY4Y3gw+KNZOCbvBIKJw
uFDBG1PVZsD5wHBDbnI1F666rwH8TDv6WdhcFjO0esuo6dNjX0KUrvO6W8I49OdMZUXFAwD/N236
4Rr+33dW9PA3y4Zzus9z7xwHyAJb2RmuYDBQz2Yr0ptZ0jO5CuKxf3XCqLlAgY3fLdqCScu4XEI7
QaMFb9hQYnTyicqtlYK4qUtYXVHR/jLVwgGTZU/QlMXVku3M1bdjRJTCGE2Ht6Vsh+GGdpOo5eaE
jX6jrRSyOAqixNM9pJVc8e/EUNsFeYw+m0aWzbU90L8nQprtehh9+EI1TxmnLwjkN+oUepTXFLxS
uPFrMG7wB3LQ3ELbOj7grBY7Lq6teUAnx+mVRqQsubJ7CORYrHLQPYFJ4SJvTfXDyCVPJpfxjaW1
7mjFHTmcAqC4YCoL4k5JMm7yQSl20JrqvjqQ8qGtG/Ey+VRPrLAlQ2WJK/EcNL16gzsqIdfnqMiQ
2gyytHVk39WtLO8IPfvPijmNlzv1ePv4us/t3QTXqNjopL9h9QSVyhmd6CWwOrPYjJVv/ZjKtOSZ
n5AllNe79HXGcpLvLcvgigeU0Dd8bt3iEDokLVfN4HpPnE3NhWKP9BYwhNjRzOVvxpCWjvVoAPnD
UJQY8RqzvrUzGN4v6RT6r9PiV8qrsbjLUkBluaBeGYkhuacphy31bFkgMen3AT+lXvBBZs81XMYN
Lv332vTtp7bunXsIBWLTQWw/4E80nxSK1G9CUQRRsch0m5rYxDFl+w3RHL/UE1Fi/96vkqcKCfI+
rCb0mqlE8OvRTe6NVFhEWWvyrsPEpnTF826Ot4lZlqzreNni9eSnDm6vXCLakGe1688EhMhuBIHg
7ihyBmqGPHTgNu0f24jRoc+H+RcWv2QDxjEFwNJV8R39NvpS1CC76sFLPpK2ecdpyTawC0Zs/F25
9im6/Qy7Cccn2ctH6Q8lPCB3if3G5U4ZA5d9QvAIT4OSG1QB6FxCY0K48Vk5foCWIYxJRH6UWxPl
kUqtxnSOeYRivoaL4xy7JaOplrRmaTTxTZCZzbZFFuEzF6WsyqsMf4527D1SIoQHgHpPLo+WBzAU
drTWLCsApWfSY5846M/ZSgfgLja1T5wI8RHzfwzNqxdX0wG6ZXUBjruWIOfFjHrvart0XywimbUf
tI2uL0d5O83kvM+lXhDKAYvOGy/18896CsL3bsqyx5ar7U+jcky9vAeQBSuc0qQ2/hd7Z7IbObZe
61c58ODOmOBms8kNX3sQwWgVkiJCfU4IZabEvu/59PejqsquOoCNcyYGLuDRaZRqI7ib9a/1LWz6
A/9PrZV0dHd5eo7GJdhqm7zEK5EN/r5uCBuSkysmvBm2IlY6lWfKKekJshosezCXhfkuMShLr42D
8Fl+xWeXemXtbrTr8MYK4tlD+/T9nRmCFV7HUTcNB+U7DXHXKZYvvcYTmWdRf6V/jCtbkon7wQjJ
7LZ2wzC101geJG0SO5ST9g3wanGpv1K+RtARSMXweiPDhGcV3GEM3tucTkyEh36twf66cIAdIAIs
aeFQtNj10qFfJl7Yl0najtULHJbyrJo42Yyynu/cTgaEUoHzjJ5d1byidR3NtBBlzq/CohsCSpgx
3Wm9nx/V0jVRQ4ju1zWMqg0qj/xJDXcrPLe2pndor4RfmizXNtZU9j+w2cbuFptJB5snVDRjzMOl
T1rR/fZbVktWuoR7+6Z659FcctQDehok/GKpI47y8uzSGgsgJHtCYbqmJGq8cclhKwaEPLPY/nA8
9Awd6C4L1toSYMxNgxeeu616KUGL0jNVDkHCZXZJeDuGaz7H0q9OShTFlWSLvPaZLG+5vKQnTAPp
K8Xvdkz2q3F/Jkt4nBHTwgaUhM1GV/bc9lMuwG406dOxAMs97RMlepgiuSGwuATBtG/xP/3006De
+bkOxjnXBg6XQemUBZE6V93lVTDvBTvXh0YI8yMIyL5t+jih/Aewqlt7MuO1Xtk9KbKdUSgY1Kox
cGem8eusaTCIAOib234qFHtb2D+LhHSNMxkpfqNuPs+R2X6YX5tvDUF+xR+ecrUh8K8TTscfIzDu
Wwf69CNM0xtR0RVDO1sv38MiQo8gWhGaG+KvjlobyKaMxA3z3k2cgRRAgO0zpOuQ1zm10VMYBSbJ
vuvi+TD2VbPoA7CZV2ln2K8EYAnOM/3GEqlH9YD7Ri9/WlrV7oeijm4L/LmXKBuqlxqo0a+mstU+
zRPx3EOWmdfjNAYHkLINkDTGUHTE5W1w0JQ1a4cE4/cexOcI1M2cxMqewvZ7yCU5Rfhuu1MUmlS4
JNJt8RiKJj5xJYj2sh6MRYKtSOf6sdoIuhuv9kSbBT6dvCw9s8zmCkamTcU31hpeOrwlxyyLmWj0
jECBT9K5cCakOu8puVpON2YXU7TTxHvXzolRDbDQrgHvzP0gZP7DLWbyw9yyEV87M0s9qErag05+
7JzhFXih/3k60PQCIZnAx0Ro0p/XJZVOfKTXOWLQcXaD17M8FSqA6xDRmO6vi7SI37MircM9ENLg
3igyfgWCRI61OIDiS0cPXt2a0uRxySAMpfFZqyPCqlPaAU6dSV4GIbPoFfdK/TG2fXUF7ztvLBd/
GJ7fDl5wXPUcSHCANseG+QA9j7NlkSlsZAmzsdJhEeWRxtU0jJdNOcoQwtuGl4ZjvJ5BFOvtoT62
7EjvUYKovM6ZPmMWQd1ktEVlkuWFbeuTV7MZR5CRxSWaNBL6QR2T88PiJcmXWyFUIgS1GmDer8xl
Pj+PY0ZtJfOgpeYxrN01dOPowACn+RiDhKKDOmEl0ZhNXohz6k+ZvdwpWtJWHn6XCTyDKwABkbo5
ZbKlh0pn+tonDhFRrH7VFoz4+GwxZMGbQm/gQat6/zse9sVRKucUT7xVGQeTcV/wAqWi5QDoDPje
/1fM+ofELF1gAl1gOf+1vv1ItAWx4u8U7t8/7TcVSxko3IZEjF5IPRYImj9ULCW+CVtXhkWEHZ1K
uAhI/6li2bakPlfyKXhDDT70h8JtfFMGh2/XRhTXXR3Z6Z+owrXk36lYLkK5RGbXLeyutlT68vE/
wX+gLGvaZIluT9HghOCxvGMHd5/1CDf0EL66EkG7H8N0bcPi3820UPDkvFAf8po5qX71YXMyDR5+
tRNm+KTFVNCOEkc4RXH0P1X5Q1LqzY3TY2EqXAz6c4/6wcnyIkt05MHow33eaO4qCMo7p0yIsBBA
3qBivxYklLaym64gJT+yMj2LKad1LOC2lavYAgGu/bIC8w43GYaVQqu+hwVJSioXGRJNEzcLVjG+
a9B/JzO01+bixALEAtUum3kmg3OgMeuLsNGz6k0BcFo6vEpGD4gF1gw9h7YOYpnOuGJBywa8X9Oz
r4JHPUreKYJ9TfQWY0ffTvOt5ljY/enqhC1JgAZ3UreKDau7ZhNRmzqxTqUU48FIACPP/lR4cD+B
nFbQKBVw34k4R2wL7KOdumsmiLiiNp2LJS3wLSXqO4Gq3YSLY01qgxIvyjjWS5bhh1kxkZUWyf2w
gXXJAcxgxspZHnpmSZQmkD9aOX2vRxWiI7CnlAPxfEOl/LfcLH90Umm36O/6QQ0lxJuWkr45ta3b
Oam7rZ0VH7FokUxU5QBeAnM+BCyCXSyMldALl3w32f0kxNE0YCM6VtloXLE+/ipLn2QBu8r9gAvt
1SymV8uFwEura7RqFO6HrNFPVpV0mxIqgzeTk1knffoZ4TLbO1+ceyrmZM8/n9t0CreDIHXcZ/qx
cCRvAFK4e73kpBs56WMk5aODmfjo6vgjCX8DgvXrxqMXJSGungRkbIP0OrQh+mdGXfGcKOxi9Iyv
29J6ou/W3ziBZt92cfXC+1V9jDoYBV3LM9zBcLWJImebvmwefY0igIlZCdfAlT43z/FsJV6v9/TI
5BwW2Sje0nxcgB0NsE6gKGQFuQPHJjaRrmifuU4gyUj32k9gssb4DNmH9yzP+7oPMas0PYafleoR
DsexCfzb2DSqepfNrXWAvhd1q2Cqy7MlaboQIDk8AnrpPaeydFNYwXDIIkFvHe9B7MhNf8RVE+3h
FkzgnkKWM9Xs5haHDBV49PCltXlj50V8bWLL3Rklflm0jGcRNONDprLgOEiC+yCbIKpa8klA/tsl
UZ89pzGWa16qfjNwbGmJT3C2J4Piv9UFxSB+YlQnAl3BcZ4GDFM+WTNzJcgneZ1ff+BuyL2goOFT
jiBTJT0cF6JgyitHi+vA0JnrtpFH6bjmvV77VMlwEOJuO0SXQXD4mEq3u2eehbUGI/nPdqIzpp0x
QA9OsXd1pmVgfcTFTwjzdNpy2oDkvmUoRftZ4ztruhRgx7eDC1uBCto9935MkCipiKUaVyo1aN3L
1Cj51AWds0fK9l9oY/TXmu7EeMb1eBeR3scsUU03FWidJ4W16ISND6tQaM/GNZ2FdodpdN5lUA5f
ZG68kKRstwXUgqAJ8n3ZjOey7Y2PvhT9NaLwy9OiBoXYxHACXraYj+iQK9xx5Q8I2sMHx5/s3inN
4Ygtn/oMOPrrLy+CBtgIW1jw4lqkOoFo3QCKMICmc32leA8Eir7OJhPXmEbRNjwyntzIjL1sTHyv
7EPnZgn/nofZL0++aOP7EB7dutC7UyejfpdZbfWSY3VYcbir79pq6rB717rXRcLg7swFvI/nmIsB
P0Y6TPPVD+fLaOcZXSC58GhdiA5l3F3Yh7RDB3h3a+t28KMuMq4eqfYYjNXSNbYgso28vSd9g8Tr
oliZuYs2Z0Sn0Q2TaxVYxQWuMRIfub5VLVBImJQwZkGl9GAyTbQo2IriH1vrvBbpAU+Im+10PDan
UVsilBil0JFTMnSOySoc2R8Cnr+nZCrWllIXojk/I8OlcS/GF24pxhujDmYh6WMCuXjIN19FlBni
pVfk/rNuFeyKy89gpNzrg2hQ66JVxovb8zSntiE3+PjULSQdGjKM3rYwipvB8EMLyD/CVRrqR6N0
P+0mvs2GjtVXkHdaBEjDvWeko4BxJiYpUTccrsYAGat3E3iQWnx1RlHeOrqMn1Hb5KYybAYYc/ic
5bRtahTxSvaEfC019TZzVtxWqvxVjLyhZJM+9hWA9nicBg8Mwt3cz7c03E5rdrv4qWlr49Bpmlrj
0KKCLAHvYfYESwkOdKtW5b9yY/5BIuF779AisNJmZsMpKjuXcORXvP3RcfSDcxRW9a2rQ5IOTOMS
CYm6DqZrXeS9gbcLQwZXYozjsUPwt0/qRxTIlqlKUO1k22Z7emTfdY1ViA5zzzf8jWxtvIPGfrDs
XyCAyP7SpMIoyP71v8fdf+i4S0aODNJ/fdY9vjMC/Nv/ec/Kf/3bzXuDxFH/5dz72+f/buuQ3xzY
r5ZyTGFZtin+Y3TrEK5iMGu5vDn5D/mnQ69pfyNfaAvOV47DGVeq/zj0msY3A+SloELAYobGAPef
O/T+1dfBXM9yLEd3bDJffz7s5kYXiI4HmVrqmkA8UVSiOfQGcSeO+rsSZF2xWepc0cI1OLYr3qcJ
p4CquplYOQ9FEFTbKUSBYTAVevpENSDJVhD60NI2WuvTL1xqgSDDQ8mZB0aAVJVPugka13TIDMeE
hxhOLxDdmx18PZ2zCcAX1tXqXnRG8hLUfr2JHdq5MjFw6e6Ih6uA2qF8ZkUycbRuGATXR1Q7qrho
1Hx3VU1KBXhcRPIVNp/XFCbrZ2whOmRJhjQDdJqEJ9Oc5eT2UFRMalYgSt3T3AUaJrNibD8Cx20W
0lpvPLa5VlzbqYrY2ao+uplqzOUlE+utDztwN4XWLyue5zWGHnK7Wo6BsgAENlBTWsJsCaX/Exh/
T3enZdxUcV/Cg8vnN41FdEPwzNwLn15zsEDTY5cocABN0OA/ZLDRFBvq5nVQ7jKjYKVmlQ+N5eav
Df6Njcfrh5XMiLJMOT03wF1MTJXUCTOKD6BIyYsDN+wliCg3163SeHWWcC09NWTm8AZyc1kCMHRM
RPXPzuz8o9lhK92F9EeBdgyxPg6U4qKLxRRzaloGI2m2HJ/P61L1OYl53qfjjM80SjVQK/jl3rUy
SqDCQzNba1nbIruzt/hzzFeJoLAEeNHrdtPUo7Zf+BSbcJaCwzUtfxR2654pDSyyQdQZV2l02Wc1
8Cp4Rm2Wz0TgRgAKQJmCp8ZczilZb1TzapaEtdapnjHxtBI3uM+kYx5ASIRn28iMtShrmpKLshgM
/mx1Ma2ZDU5nPyCN1tR0X1h8SeNc8yO+d2QIxcZG5fXyifY3cCHtyLgdX6I/OwxRcr7LIbS0aZuF
wv+cSsnP1GTKTje9CJW2FrxVwo0/VMaVI7n/TtoMmIwN8G9ljxwO5oxUtReS3Jdbs6L3yudI6OlO
UV8Kw0jpyVElRRvdjNfRMOboGllp8AmdK1yPflFuJiOir9YuBBtFWqOmrcphbkyq7dMOqrur6b98
W5veZ0YvTybf1vYKIsyfmI9cHmkaeqhcwZVJK6TpIq2bUVP6xLYAOt/CHnRND0oiwAY3NYrCG9mf
98qmhHlraI5rnYmyU+Vi9aDraYcYZbiqAGay27m1/YAVOBmweGggs9HLc2MTi8pdKjI7/WOYKtQa
qiZgm2RzQDonyB3KDXTfPnJOCRpGbUoRDB9/ovlYh0kU9k8rn7nR6Gl7HQNobOMCO5npiT/zR1HY
tNxyfMawFbxbpkvTo4SLX05+u6sBAYJqlC1m9EQZD2nZZPyuc4gRJRt6XqfRT9sbuiKGJUxWR3Ax
perKzVDP3V6FWvCgmPh7Rl+qj9ooROKNrdY+KycKf8DoGn4EuFy2svKnuxmMxzniug5Qwc7O1Lsx
cwrwIeB+F5P1XaPuCviTY3KSBkVZnFJeJG/ICgoY/ZjOglDXz00scL5YCszPYjDIuWRDxs8JVJCY
jyCmnyDu2N9dK3AoUesYTNJ3X3EDWdI8JYS/dRSWSQ+wSGBY73EKHTLXLI6ZyXzLc6nxjbyWw8kp
jp1xP0Fx3IR1plM2DjXlZDfwz7BO6JAWyL005Ya/jv5ul5Z6kmaH/tk06lrM6QVqIbzacURWs9x8
C4lv4kBod+WjtHt1gyDBWN2yop+FEVrHzoYIoPedviPdlNKvakYbu4nctTkXyd6AP+aldjgglVSD
x6Neb4plTc+psib6hwNdBiNXx6BJAVdQo7WzBxMHB702dxrr3m2mS8E1T6u90AZXRDFYc7VZ589V
AA8grwvgQH2H9w4Au3WWnZU8ikYLPwRpDm5MUdJvOoxMNzO1C3u8U9GeQxRWHisAE6xCe28NRl6s
07EZKSsdsvg2sLMh2QhzwLyjUU8cJ1l0zbQwPgxje6FnBqM6qyVKt4qV8ca+jcGkTuCkQsCVl5mM
xYr840BTgtKzo8uwLgd73o7PFJiGn3GcBNcuNn3OwCPJCE0fFDCnJmbuXdNzSeryfaA896WLYoIA
+uyuVTRle5zIs0OeWGgkhhxLrKJ+cC7ZaDqntJ4lDcvzcOprzbqTFYUFHDGFfwwCuJOM65iAGVG0
DULCmYQNIZjZAh+mo8Xp1XYa4DyRHwIyKMP6g5h3FN4ZSMDvtHsiWrXEDmBjJFCqY9xOJ0JGwTqY
wKVOumudZjfr3wzskFtMbQCI2cV2vcqKZY13Q5ACvg9/Rlj5saJm5m6G/40nBgbBh9kX+V3osvwm
AK+A7riMoKvObX764Eyg7+TGth8q7TgDNP0AJDNtaYXtH+qAbWiF8pTsTCdwj5RRJO9GpKjhyZUR
3HPv1zMaXOpoS22BuQ4o1D10HSO2VVM63Y0zCHGDpDJ4SoMaUoIw3lHOxEqn8TmHCBfrqaj88cwN
RIIk0+NjI92Kv2ZbPflDTk032wlFchOGk7ForoNdz1sGV85jE6v+DKje3M8Uc3suR9QbOoPvQl3k
xGI1iqtmAtekt6RzUuyrP/5nj/GL/ftnAQw7CsAz/fv//d0OviDg//I/Nl9n60v3UU/Xj6ZL2z/E
2OVf/qMf/NvHP3RC/90gybH4vzmlgzxIwvecW89vX/Tw69/+RfznZ/5urXS+KZvDNJMzTM2/ncJ/
t1Z+wQ9I15kmWLZFrP5Dkra/Ga7j8gnsL5YjFyrCH5K0+KYcAyC97dguyRhp/TOnc0fwlf5qrFT0
3MAs4IAOXBZd4K+ndD3TY/Jd8LEyYc31OgVRnaNFC26aTWd3PB+2L18Ykuq0VdYyajclaOueR7Gm
/QVPAbgVv6z6h4ElhcOu3drbFuT4rTt2ywgvbK8FdglmP8WwjrHwMGBnnd1D0cpv+IEyIvZYIgaF
k+92sokZn2Sh1zclklV0b+PTQaCjUDXyUtoL8WWCZGD/D4v0auUt4X7e8hMjNGc59KFu5GpXOKw4
NPVSRL7CeMEb341j0hAqt/t9AhD/2nc2RfeT5iSeGPNXVLlRrTtf4NRrErFOXGhlTHXN7tFpJM3O
hga6aTVkwt8NdumwaqIhUcSdZ+aWe1ePUdSsnGIbQfkrvIYGyLuoFRhYEsgomRc45awfjcQni+iz
nlPuSH+4s48d+gr21gxbfEPOnMATHjk5suXm2nfclUqtinSKToXP5K8CiXBq6KfRqR8sHGIqBkYy
ip+nluo106klRsS6wZzU+y6hlKJ7S7kqWCvZtcWHMWuQCyxHA5LYlohPczTdjsjT5F1t1VTcvoBO
YaYfEzJjxnDWZq2/xGad/TSzkKsL5vCAOrdq0F6bymKV8SvZFDurauQZqLpfegapWvwJTQ/Hyi/6
9LEAwjut9FZvaYOeZbkALl3xKZF8Uyx0In2bndb0t50GWWrlQ5/dRVEdUQtU1ktrt7PcQDpfUzcQ
S8kdlngtjbpZPGhayXpX13uzLaprGLv6XUWnDrXJc5wN7P22u0nsrHzXm3a80zkfdGum16j1pQNx
oG6NjbToUKYuCd9V5AKqnclK7lrAGtvCFtR+BMn44kz+dKsHudo3UNCfR7jOLxbNKgA4Z3dYu1BF
XrMFPicK2rbygHuf1eKTSIQa7mPhwgFI7Ah7Y5XcdpxCtx1fa+ew7Xuw0vMdoD3X66ipWhyChC1n
EpeTFjHg6IgJYCL1j0K0xd7I4HnTt5wzcw6z51pgcStckyMUbiOs3OwwFKJVPe2UPAYrlUXgWvHg
XBWI6EMU8psOlFd6kRs1N/QRcHFqo+mpJCa9ll03Hk3qwTCIzf260iVDTdCYCu3e4u+fGAhMwhbz
xTR6vER5PN7zXjd3JXmzEgwSaTV3sNpL55cGyXBbPFBpNj9rCHz71HEnphhx5YA9GMv8OcUw8QLI
nVtX0XafDHLjZ0fYBzm4DMUSvnYMQWhYw4eU58nIqrfKyJpLnlnifVBwmteV4agHI+oomQjJlBMR
7GwcQawpwDliE3K1Oc1UI0rjfZhjuuVKoHRPoMaCe6tnyIH5IfsxkmK6d2tTfo9DDZx4ZvuB10NV
u5qugw2zjMSBYoP0l9P4aloVlU5/eavRYUdjKNYppcflpxFVAq6nO9C+7MyfoQPZ0HOBqD3RyOtc
pmxcvGTwQ8ewzeo18LWB35O5spcSwHkziWhouw4yn+0pWmfuTNPpjhNrxNWHs/wBeZ4QCOO16SVR
edqu6B8t9ib1FAFdTb75mdRAc3nlTSDOTWLIx45zGiSFjggmU6XgWmdB/g7lkqe/x+jARJCxHgDu
3qCoCB5qLdzxZBtBi61tjubtSODEs3TYvha0UwyrOrdGyXugricG5JaBn4HBZX2cde6NXg31S3gQ
vrmsY7AF1DCF3dkVJlXuBcxRAqY2HRduazRXsNHkehBFQZpFXfMQg4bcSGlWB8Zc8saUqX8NqFKg
vQ8kSL7AQbShedDLbDzFX+QQQGjxBf0FnkixoEUweBtY7cygOyRjzSxFaOSsBY7sk1zQJCngAJSl
BViS2KBLoEctFJMvogkh3/mCShMM3BXa9gGXSPoY9oH93YgBovR94NwIN9QvdBEPx8hS8pTi1j9G
SZdhOOrCcin5U/cZjXj7vhiRWOJaI5DwRWNJF94IbrmWHkjsA5G9HqSqbnkUjCe5AF2CKg5ujAXy
gnstex+bSr3jm+t2HN35mYcFDMNB2cE3GBmPveBONS8AGbcK3VNQ1+VP8L7DuypjUDOBabdMBr8Q
NHM/1Hs5UbvKbHGB1Ij80wfjCDOH08Yekxn2ocrUJs+w0WBafyxO8UK9KRb+Tf+FwnEWKg594dMh
XEg5jFqB5tRfAJ3oC6bjlqq6Uxi6l4GqnaHpDf3wrn1BeMLM8K/hQuYxvyA94gvYU7gW8B7GwPmt
vxB98oXtUzOrZWevm/qSf8F/mgIOEAh7kEDJQgfC01SxeS3MoGahBzkLRyi04VFCcoiNXw7evYY+
jw4Oum+a0Y36QhEZRq8D3kyjZ/Zs5maYCsAWOQvBKF9YRilZ3p3CDfCkoDquhVPjp3SLmKlbYnTa
DRwhsEhR3+SPZl4tciKjzpu50vSlMHsyX4pSlyM8/PpA1YgsV+gRxbFvIDC1hWNcR2JuR0uFyRZF
EtlmYTbN3D7Pc95090Kx6K40p21fCKQXn6EL8YmIsNylCwWqmV3sKrObX5VfWSenNsn8TrKRL+0X
QKodTI5DtDra/gGrPx3CC20q9avkpVgIVBzYgFH5tH7iBmxUSntf576pmZzFGMlXnaHVjvj96BkL
IiBaOFeqLq1H0EMJLTZLaBMTLfOCfMlyxl+xznJJeIZL1jMP9OHZ+AqAxksWVC2p0JCbir5Klqyo
MabhUUbkR6clSWq0ldz5vral8yWEBRKTxC2iAXbqVww1ShZmHPn2Nxcw/JdTyiVUq7t35m8x1iXR
6ttkWztCrvWSdtWX3Kswm/d8ScIOC0erW9KxgpisteRlB9WTdujLl9pK611v1cRqnd5lxYp7iuVH
rUE8KcASP0S8TV6qkVxu5PfznvxJn3H9JrdrfEV4caUT5y26sg02mAutV9W0048SkiBFyazq7QrI
Nat6nPlNR5SgZMLL5aZe60HqYFDHr0uraWc3LNvEb6NKDvwRFU7CyWD73NHKJOhW6xKaWReHsVrM
xvArtbPEf5wuRuRgsSRHX+7kYjEqd9bQeeLLvVwuRuZysTS3i7k5XmzOcRHU20Cn5CONevNxsA4+
f/ItNF3gHI1922S6fuL6aW2GjKT1iEywcvIwO2RCx1GM7e7cuG3paVLcOQy27yRHZVQbfbj4iys7
WfzZyZdVuxXssYjti4XbQV7x+sXX3S0ObwGK8RRUi5ihNYsPPCMXc1vPHBahY9jyGSw8cuf85R83
IFvKm4oDIg7uWrqeuZjNK9Y6drAJfoIzGLFndpwSt6KiiXyF7qgYyi3WdTBA6m4gMXEOvpztePkn
k0VsZJi7WN8bKeSTiwB8kqmDMx5Sj3xeqkUvLHbCWoGICN94gPUtHVs5R+gvf/3itAfFHNyWlCvh
zF+c+Gqm/gpRKfxUss9awJKBU3kJ581DPmRIZumXr99y2kbfA0LB4v7l/M8oN8+3EaBkzesaG1Y/
WGy64GcdI+u6DcCdW13jRBtG77aBQc/S3qn9aB5od5qZynNm90ocb/coxN0bToyp9Kp+ym8711lX
WJnadRPDd1hNhDHv3UambyA9uKHB+Ymz+4bGbRL1VZXank0rJsQPzfcJbPTj4K9pPWrM/VgK6pMJ
cWPY7w314jsUI+Js8xVUMaylqJpd1RRHLbXwD5X5pGOvmMVL02hWsGsljehqGoZxHRtB9FRobjZd
AOFO3daKC+sTbQmWTklp6rT19dYJVrrjMnpMCdCE961pceVI04LACgnzmU0vVQN71UQNN4cI28wY
lAA44KzB6n9DR9K+7rL8ZnRN64Vlyb7Kgu0giinOpgugfaADu0k4Tc0vwxw4VESE0Yj/CcbmumYM
MK9YkqAL/c+qH38WP/79/6fGPmaE/61h7+adQg/arP9q2fvts34fXbrfbJscpM788Y/c+W/SiGN9
05WFOcEU8BgpgmJ6+Ls4Ioid22TBdOKvAjSCyYd+F0eE+GY7jOIUH7H4L/Kf8uuh9fxVGiEM6xiL
JsLe6WIB+Ks0IhvA1U6r4K9QO8n18F76yadAne5JiGt+e4Fe+llZbf3bG4rXOfgoztzYkS7+lnfg
36O8bf7tX8C0/f13loQvuFRhGOSqaiwT3T+PToPQNhfTabeRvqo/fMarK4RElMbB7kVwMPSZRyaC
/obgEuEMHxto6Ie0DykUEU35adlqgsE9daMkbc4tFTNgcYNFzqAgKJoWSSJgf1vpEKgYeVQ8JJ3e
k1C0fWMd1hDkZtk7Ry1o5TbgbjkjnbOE8pvRWCbr+yFIpQfa4mfM7ZiAjbuNlUkJnYaPl272K531
TGqAk0vN0HluicNYYx1fzVGQPh/H3rwTTI/OaSCSOwed3VmxyQ93phs/Bsrl+/mk53ajKbPLZBeb
pIxP3O2aW8zO/ARqFhC0R0bCIGgjPnlAcl9nRdX/xPdiPbVOMzbrphPBfeSo+oQ/xl4zvyD2IyNc
wVivnLVBFdYKWmXwTCGVujJmGKHFhCXdBcVODEZ3mYrK8vyiDV8hdhBrSWpLW0Bh2HvMXnPvB61p
P/0R4i9ZWFUjT8et+tWWxPMpIZQawxqlPyGmg98KKLOSnk+a79qg8uIxt6Ykx0EdxEB9kmnYoSaE
N4apDzeDreXQRWlSMilSuRujzLrXozkKNwb1OedKw1FCBkU/Rc3YrbtyJMIbwJuiS3yBes2V02Ln
ynKUttLPd4XVjac+pnUcMCbZlBpjYYyF6yYf+/Kpyl2ng6HUUHblmHbxzPSZwWi7lKEydSu5orq9
Ks6BYWI5Ca0EpgBW8db3eljha6spVQvGt7NAelHEQuxGn59hwOiQ7H1niTEbk8CvVgJivuffkVMx
hlx82Jpj65uAG9Omt1t1DuXQYL8HBGavu5rSPht0ESzJHpuei2uu3wVMjJmJQqTYWSHgZa8ISvsZ
R5wzb+Z4kj4GxtynWqt13ZWsm5hhuVNOBx+YH0HPwsaJ1xEYqHJCamCM9NeAOr4P6h7Kn/xlomsD
CJGxnk08qJrSKd/gfQpfLWI7WPA7KimMeHEdSl30Z4bIfJfZCMXeBDbRIvw71vehtJqjnGM0PB+1
wWdcEmN6Ag5H0DcajW3MxOnBKGbzmiMPVd4gjHaGwVBxGFvOnUR6HcDqMUyZS+8LRd0VsB/uMKmL
Tb8ublEKEoI3KpDPfUtDptN1YtwAbwa4U7TN00CZIxapvJbvVcQgb1VC+PMI8YLCkGlcU2YjKvGh
NZF4CNsye+7t2CehbjqvOem9nj7kFFa+MZj6I1NERYs6OZdyw/wqeyhkRXcUOQGMRlVASsiPZYKA
xiSPyl1mKmSU61SjLGJkFgSUXc6bUDfcnQj7xacbzAIDLybHCamp34Ftqq/oMcRFVKCnNzOXagG0
y2cVSZwMOxORWu1+KicSJiJxk+d40oiZ6npB+IC0VPFT12vUM8lJYc8VDc1BaLEzsRIazqEDDQjI
vcvIV5exSxgiS8OzQVS1g/ppOxhTczFcIpS0Z15Sm1G+pF5duiVQTQuiZ8C9xbNKizmiaWeXFKD7
ZgaXLVE2xurVbNhNvkqZ3gZk/+8s5ryiLsEx9BhH4Jqy3AxvF22tMfd01JWSao9sxHaoDy3nu5Gf
lPDsF7M1RxKOlzE/OLt83ftIXV6izf3d0MrhOdXrmCOxBd0LeycT5L0O8u+NCX8PH6mz7XIDgDW3
vGHS41sGhN1Zs93yyYUKQjgHR6iLdSC3Xgciu7/IIVF0SiElS3qkK8j03C7BbpdpONurwCV4dhC+
ZgDKMs3kjhOoHp4L5nnhxpLKPBaLpXPXpCak0EnrkJCnTvB04TKMpGdRpvQ++PXoryciTs0mN4hA
Qk4okTaIQ28tisZTD/wTGqcPk9FCIorr3oNpDMLcKmjewlWtK0BGBX0VcrIb/omw7ZCUj9stbV+U
qbfufCQ2WK5LqJ+3vJPq706viVstqZ3nLq6zY4/3+AaDCAuxztl4L2nkqlc030wvREpY9AI3Gu6s
NnFhFwFneprzRNZ0SpOMpx3OIgqXS/kwJoa5ipDFKNwo9YQRYOfUn1PXhxcmfNgnIsiZGyzEw50L
ImvLLwrtMyiy/8femSzXqazb+l1u+7CCIkmgcTuTWc+pWrJsdQhZsqkhKRN4+vuhte4uTpwTsXd/
99ywLGkashj/GN94rbiRnePcJ8SUeWw7sSzifAN1DWZpZYaGN2DV59XbUeppvC99RsdjQhbQM9ex
BoYZzABucSsi+M67gexsEuZYIdLQVq5nHiNmMkwY6Fl9N+OZO+Qge4iiuF4JzBNag7vmwKjf0rMK
OdKfJrq4QaI13EuT+buzOPKZ5Vfdo56Bnjan+QeFQ9ZV2ji6cSvb8HSGiZGO1S34W2Nz7aeABInm
Sg1uA9N6Xslw0jDbNz24/T3DhfE2Ith7b3qd+4tblRH6Ubq8kLt0PgJpRFx6TJkiaxUHW6x2E7/u
I7KHkLo+l3SM8Z80neeGQWDA4eQ/DTOjaODZ1SDfBpgAxbUZR++HizPk95JHZRJaSUPGAEq9zweX
JUubbvppssVpmcQIdT5mFjJbSr6zu6QPJEcSrOQRoKFpYw/tUmxrutWA4WH59+5MsgJNKMZFTKfC
q0gEGk4rGHsN7nZyio6XABPR1BlMY6hDuq3H+nUs2wRHAPeqJLNoO8Wkm+w5GJA0H3rDGy+YuOST
xLmpw2aGaBmWERqYSiZDbZGYQeRGc7sb6B/AbWv7H43dOxfKYUEWTJ4VQ0lFGDs2hiGvg7B+QOpp
XvLJET/9nGTB0TN5zHaB3UHysvD1JBvBffk3RfUZGtDgwU4Tqes/mo6MGbWMa3zNz2N83sk0ZLyd
Dr1bG62dlodmLHEpmX5GKTElT0Z9GUYhXnXf8ESVOIM4CIFBC4XJttcW8GXJp/tsl2zw1u+WvhLy
2HlBv0gLAR2hVEx3Mk07gHBzOe5IEMZoDglTr2s+lfMZcdT4GaUtMJQUqZi60NY3QyDA/ZvTjMwh
CmgZb7EhaRlxujl7nzTZYLh8JTKOBfPyifoGIY7xqDibCGvRLzrXBOhmyke7E1o67n4eAa67eZat
iBQo9Y9mVSw+7mn4FJt0Kah3oee4OfXS9j7LCELIJCDJBXmxbRsVhE5P/MwdRfKqJxuzlUFXNv2A
GBfyskPONuc2tFcIM+5v/Gib3jI+ZitWP+CJMqCkE0UYCM80UwHL8EtQAHT0dRFKFl4svpmK7TuQ
zICapZtQJjPilXTnLTVy1TEOXDpO58wXD5kyDJSbyt/bXVvsVqoKW+4Y3UO+oyjEG3xg10zrGO9b
dETWzm+qkCHijEBIGRh6wb03tC0M4EljocgK7xEXd4oLsA+SJ2O2oC8Oms+Pl+LbhNKEywl0XXXw
u2x+jejlee5aTJTbdHGneUt+uLOIVavhd8Bp8EMkI1XRJEyTMqydyOzCktvNb8fvxhbiDWkIoUgZ
bWrmxTeEurHd2JhbwtjmKQQvoatka5GZ/p0aUOvV0pRPemFRoZI8wi5llLTUbKIqhkgR9f1kHwc6
zJlG5dN8huK8ZpyKEo15ZqeFNsmYwRWzk7CNVU1xW3KaL7cEbUneuIwtdrElKdiiPvixnhfqVDxY
u0vp4XoxsSntNKyOsA4yB6mpQV/egHs1znkRYe+c4F/gcUtk8FyjHGIUpcrH37BRFs02bkcCjrXV
0HgXLxILOFEFTkiGmPloPVG/WFSN7VW6xhwHsi+XCdL2yLBgBUPEiNuvCLYB4VOGDL9yj26kTeNF
nIoq40+zJiH4Tazt+psJOeJZd6b/aZdxfUQIm9RpSHlHK27GNXOBNnvPRB2bmKmUewcBm8SsY4AX
BX5gWlhdR46HAV0/LZ8yWKjtqEmlUcYJF4BtuG4eWpqex7AveQw35MM5YENgI94vWvMeE2xjXbDn
9eN+boX57NFNvNFG8YsBGYiMnCBBvCYH1hBtiZXu6MrYOhPGpZ+T2YfeJD0Reuyivnlm6sMDB+wx
P/WZ2953TgxtSeQCEUi4XPPGSTEchoZ10n7sqtCos08JAKMFzpNaF27J7oPMKqY20Ao1hsASjyOl
7fkLPtBy23P52tUODqxOFMyhjH5LcSDBc1vedbwAd6kR+btZ9oB1CgbsNGcFtL+OHWYur893wwzO
jZE5BssBk+w0anOfOzA9YRZXD0w/y/uSLtZtb3FqxCA4txHfZiZdXtNevjOgl8O9hfU2T5mEzel2
4D6LI3RmjLWcL+Mu1/eVbM1vZlVSAiOYim3LtnutonEI+9SWj0Bv/B0jn3nvVtMdoJ1JM8UZ5LEW
U3CKvAidVyubWL9rwNFhfpBeLAvbJJlrf9mZbbG6noiOL2OrRVhHQRQuLN6//M47NL7Z/VZrD2w8
EjDqxyr4URujf/YwNn63Gxl/0utohR4f0NAWNX9FDCZNtxi43B3/Ym7cL9LxvHBy1MSJN+nUc9nC
NKCeyFfE1WbrefURXOBNES0PDHX0CP2+KK/J36LBXPBYmLPxexy8qntzcq5BHABSeheryDeXA9Bk
7bOS2tMWWEPMgAaF8BOMbXudrYST5ZgEbGDZRKfnxlJzrvfFyGkyz/zgIbCEn+0tvwEc7mok+ISg
CX6P1CJVzWR7Ett83TOVr1IXmym06o2vHY0lFDDPWX0tOz0/2o9eMhLfTkMamduJllukUhNmxJHy
MyX2tP3BqaJcU+Qhji/Ks5zKkm89zq9fyk3taCvsIJ+3fucHRNypQD2Wje5iKOUJh2gNluuXD65/
m6LkXDrd6VussFRSmWbCwRS0vvxoiQjVG2D6KRl6AV1icJxH0ZtML2LfZEmMfNJN6MfxHCrV1ZR9
lLCmMFZEXM6zgkQIMzXbvA6tUkfMuWtC06cQdV8bU0+6C7DD4T/66L9mIROravm/28cuv9r34r+J
o19f8pc4Cq4zsGDoWfhI8Cda6I9/E0dZj/FsScu1nT9jzv9fHLX/8ExuL4HAZu3RmUPM5C9x1P/D
RlBFHLVs/i2YZfLfcY7ZcuVx/ilerjY3T+BOky6hahslFq0PI9o/iZTBwKw8ByO1c6jApR6SM9kA
uiYNmXEP1ypDv4rMwb5ITLlHsJb9iewFJX5+GaibJDf6V6E5SVLBlWTfpWJj4EGv6lOxktDxnee+
hwm8r/b03Pl3ZtKv2C8pdXpt3ab+EIs7XLoKfe88mBJ5YajTYcSmEHVYbhaIdLuelZBWuVRl0zbj
Bkc5bxF/VsqlqpvYGKAEyqMgVPTFOqCcx2mqLhp17QWvAaiUisvC1V3M6LJ0TTuQETTlK1AcmzGJ
7T93iaHvagKe1FitEp+szPg8Wj5NrWme0OOBcx5ShwWgu6s0kbvCMFO0MgEd8GxzgjRxhUcUlMs5
gYRTcYna57RNFNtmZl4GSc9CotWUKlVbSC5TdJd4lP3t3GRhZF2XAshIR9OYvmMq5XVXWwpa9WwM
GkVIhw7wP24kEw4qjhFmmGalIvXAxJ8pd9rtTOq4rzWUJfdYMwkSoYRfwuVBZzNHL7t06O+202TP
aavooTj07Ega56om+Knyj9yAgYWXfijqtc2VbyBi6X9fCW13OUFvWkI98cxVYqRWAzM7V/ng3qar
pd/QxNdOu64z6xfbcXDn4dmaooOE4HBW7WRCGhzb6Zupcu8BlU5+sKzh7x7k4Jb0Ak18NH7sL1zH
M1nsGLHarxR/Da8cDMS414XofKxZJa5g4Xl0OxJge6J+sumRWBr4x4oTuj6JqYd2SgMFF7evhdP9
WkSHdT3N1pXVXdfY7mu5HdeVl52FRbhJVu0Y679eK28TTlGs1zHpll/iaxGPFpcTEhoNi3tHHvEE
qCabt83X8j+sO4FY94Tma3sopenkIdTZEiDh1xaiv7aT+Wtrmb+2meFryxnW3af52oi4yMHm8Jcp
R5tat6rma9sinj38ll+bGTtSBXLta5MrVa6Bbax7X/S1DZpOFT2U695of22TSG68g/pr+2TGwVYa
2+yqDXiNz+Frq0XEwmwVuQOEmiJDE9lokfjgqJ2+fAqC1N923D4odR6L0uaqw/GQpCTD2QJOxq4a
Wk2HDX51dTFtZIPBwxc2expjfGdm38BbmgdK/Jadl4rlGgddwZWZjb+Z7KgJ01x7+EJptLIerDat
v7WaGNLI6NJyRz2EgdOrDL9FWT3FSbbriw4ieBahWZwIelFHAMz/hmKmlKZfn/JovoGTgJ6MjFT9
JOW7XO3RIlPEhIH2DANW3vyNQF1jcFmfR4CBzjzJfD8OJqGYTTtm6I8leeyfkdEkj3qo5M8cHJva
cjBvkpOei2q5S+k4nUPivcGwD1wlSWX48cS1j8YVyr1lQEvAHc6lFWVgGNm3fu7p622cHl7BMHFX
INuZ2IShGe6yzFORm6DGxzkOU3LFzXs9KUhYfkYIivwImsUGUdzh4jwIbGYuv+3mv1wVzOaghmZH
a5m67+yxP1hK5fv/bO7/0ub+xdZe3dL/+/5++x6zv/83d/jfvu7PTT7A6W2DHvEEIBMbozejvj83
+WA1h7NmMxg1UaNhxv9tAmpLsCQuiOxAcuXhBPD3CahNrjPgZfLp05PMQm3v39rk1wPLP27yOMx9
x/Fp2rMBCUpGqv+8yS9+R2hqzsrTnELWrLx32JbBBptueZtgubmmBdoYl9OXWuVy6+aDcWjMqXif
hOvdZD4iwdT5h8yV1SZR3HEckBGi8l+ofwq2RRuA+xhWSRPVFVyFGB/GllVeg6FEIR6Kp46DQkiR
bnv0E/EjW3EanbyZu4WOaTelpB12GR2dD4MBYR879s7MIy6FGfV1SeTvW5r9Nl7pXgklyneuivT+
APPtapv91Q9ofaaZnHLvHrmjABo8Zh02OV/vdYcn2AZktlCzA0+NCQflXArGN/BCzCrGtg70Q5Mw
9hLBp0Yr16q8rvLZ3NmPYJFI5xBKtAfaB2r7t2ul09lIomyBaeQvBztpn1I+27samynlxoY6AJp6
mViKpaGvg8uHGfTKgYXIr5yiwmN2PzRGhBKgmhvHHTr2uLo8pBzaGWcut9E3nKDQPhpsxkkznIWV
FLcz0TKJmFQ0ww5hYm5KmjiZYP/uETnJ4nMrcqzt5DMlnrPnJohPiQJn0HoaO6yiQl5YMWTC7GjM
w4NhuyM31W56wWHq0lVU7tTAhYwODvqbBj4ar6HDpI6TJ4o3HxNn/Ek7oAeCQRT7aZr9MOPQcuci
TGwKFxctI2XFjMDIDn6P5FZgAzjZdC5xU6wfuQMKrnKOGBiPJTMlWwxnNzim1aFHTbib5E1Qui8O
AIoDA7fqXrd427nP3MSmuEs48eW5fI2L+bbI4NP1rKuHTONNaruTsXC5BOKgY91epnQ3uzOi+tDd
tm3/O6+eiKspuAWBc3Q9VYQzVsVdb+0E1m6TClNAe47B/BmpQdnNLdsEfRrssjOxQ07yuCnn09TR
jVh+swvF6DMpje0k1++dnRqykW2hzBfKy5DZZ+ZOU7KhW65KaNEo6bY9UOCwqVzrXbBJXRawhkUW
3Dj5shEku7youXdwfI5VtiUL/NguifVjbE2+Jq0p4BoC/ymQFffmCF8whxWawMvWuFsSx7239AIH
P7CSQ+XQi60Q1y99m6cYiWYXnm7jqLMTdfOFDir/3W0bONdDFV8MK/BPldUOpyKjCCvDhTgSIezS
a2In5inJ4paZXhs/d+tclke1Ozlo5T+w49QY73XNeNcZafKuijcgB97TIjApF2YOok9V8pLIOrio
IJV7S2q976lehIuwTCRHRfm89On0TAPLcM4wBL9gJur2zcjIatOqoH2HJkaqjxHjrdCBewOeXl3z
0dcP1lA5t9zvh3NvttYPK8NQ4cX1xAACz/F6wjm1SeDe0fKU/CJIOAgSt3P7qchyo5uw198sg05v
MooAru6a6ywieMhhPY7mve9P5qN2xubWimzrWtKT8gIYI7ghy9BeeVS8K3VzOO4EY1l6XVIrHErl
HSwGK7egduOVgzY/ZPChq+M/7DL/g3/E+eJI/f1qBsUqgHQFA5iFGycrevo/r9p53nu10y3xyY/j
gqg9UtYp68butnEq/BqRicZqadqAbAtLIaXdWz365c6lYXon+uFFjp2xh3RHpNfLOlbYziLOGqfm
XtKRFiYijX+QECXonNaxe8/NJ7v0ZnmL2AfruwmWeyUtgBORX9zMMd1nPEkvLnbjTSsCegqmsQxH
eHcbarSf25ZK72HQ5Z0cYj9jhjlEz0pr2zhg6WWO0nlLwxC94h/GO5AEhBaY6x+qJYkAquLfnA4m
JUBghSNR/zAYCaX45OJ6B9CvenG8xP/R2fEZhCN5Odt/HLy1sIrUDNzl1dPmhk3PHYtEuTxAmLsa
TiyOc2n1/FTOI810VwIpT1Hr+dyr8MCPGL6NIp2YH9N2TDA2R1elxIczLac+jGrdIsZL1NZXL+X1
T9MZ+GsX7zUD6TAbaCGivhwjjpbxRwIv71yNWuyNGNt2RRaMzjJU7CYAy0qsPntUi4y3VMyUt5A0
vRVszaNEcgbR25TmVSu4qdTcdFcMiQEWYDN5SczYvsapbG5zNzAfa0ua90nuYDkN0rG/8H89XYkC
pzcMS4IbeCE878BQuk96YIEdOJ6T/CqLGig9g619u74pRCXlxV/fHnt9j4b1jSo6fzgn0eTc5kY1
PagmbSjGrNifkw7CAxApipnb7r2ZS/StIRDdPl/f4GB9l831rY7ADz+P65uO4ys+qdHR4FNYB9J1
RZgXLS9K1HmIVL0+B43/5K9rSLquJsu6rtDzVodiXWvcddXp1/VnWVci4qLtEZ2Rilvfwk0eS5as
qW/L15Zc54l8bXBSvY4vRT8k4Yi48J4V9nxRkQHKS+befVIGLIwBf/vCAUR+SGDlB/Tbfj8q4OP8
beNuaGI85PUsyLJSoBDOoMhADUYtUPRuCTihwAnl117HSRbMQy/Te49wRbZt1CRxNSDTz8eS6+l4
W3kZ8we3cTGMgyJathiLYGNa5F6ycwWtRb3ie20Bnru56kO8KHl/ZMQ8xlcbwzBIny5lwD30PjM/
p6hmzWuXBtXGJGslcFgmc7zFF0Z/fLm4TKomF3EjbMVKfVFVBt296Z07BzDFDdcV94GuJGu/Fgbv
2kxYj93SwtN2Fujwh0YmRbEzSJDAoshqpmy5go82SvLWfrDW9tH0mRi7oWSEtzKLhiL0WDa/L0VB
wGtJKou1BZUl4BHDkHJtnd5+zPuGz6VqHkBBYHfIMr3DoaawJ1THjjTkPvP6l368Mk1toP2YZCqQ
kkSamBsMS/gNAGUyQ0xxt3rME6xoxgIVcMMvawU/QHh6QxbsTeWB3s+Z/rAqhyrx1mHaN9v3kdlo
RhO8o7Jrf6bez6IxMDjYsNUkVtjt2LMNODWhhMwzD15SP4jAeswYrcHb9O9pDYyOCfadMC5bc4cR
37v0EDCPRR2VYZo6Z5jlj3VOvYNMmYAa7P87c1EfRVfjUIgBk2WzcjZtou/Zzl8WS6W/XaGTE6IP
o62iXi4ZHK3NpCGbYR2ct5nVzL+D2uIZJDBGFR4jOjMLccainv/nnvev3POEBS/yH7bfNWn8V9j3
9r389X//z807IWAIPf0/kyn/+rq/EsDmHwGGHJN7GU8pFmduUX8pufYfaKhYXC3Xx2WKBvn3S579
h8ntjrGOYzsBXk6+6C8l13L/QPldO1kc7owOpJ5/55Jn/dlv/vfzAv+28IXgmLBe9Uycs/wU/+g3
tYfZn3rbmOioVvZ4lKkLcnnsaClYEvE7zvuAKVTJgXg7BePSor+ts0Pra4xoeEa681m7sNZ0bv29
pJUpuEUwWf9G1dkfTiOtdW7snLyJEywrwzrQLL6Gm0QUCvXgtmn6alCeFz+Zs9D1Q2NXRbdNcSli
BRIVZ+u2kpG9FYVu222WwOHa9IvMcdOMjNJJPNrsYH/6Amb8eF5ILDG+hxxs/SYxIYBFShsnFt23
p2Yd+9p5Yti3AwHTcmslWrg4oawmv9Ot0leO/8yS3XWsbFWtPvc9t+Rt6xKsvaWdgUl05aO8PGLA
+J6Ny2wdtEGFNJNaG6ONjsDOTWmC4rRMrciuYoRnEFZfs3Ebi1O7ZbAosrCJM8bivlHKPfcORuu0
lBJ80GOWZnedY+KOxDL4IpuOxcJ05ni/dP4IWtOPdX5uJzVwWYxJNGxWdUHR4wrpiAwkZgGbdk7m
P6YAGoSqC7YcfwGVjvadx2pztVo/eZhWj0KHWcFtezaDbsrrYZtzp9rB/ut6SnKkvwlEkb7yr2ED
HuP2HgKMX5/cQmGdWL5sFLB5xGM+4w26IbWA0UIWg4Cl9mXAQNWjOlpTwZFtIghVy43oPQTv2MOR
E5qawMOxxYe8bsmaBnQVR+MNzrE5CN0v24ivbfe+miZLh6kfddUV5CQeUPB3+FxraH5HrKMYUjr8
v8HJRCVXF5wlHMgQ94dx56K7H+3J7/sttdh2TSmlzZ/7LxcMdahptIcdPxYnc667mRxoYFtoCkpC
sojVhMSfGMUxW902avXdlEmN4ylu28+6i6zpzFOHEdv8cvCMLVL51rXYDJPWHE5x0ZE+opyCVL1p
YK3B/BfJc5aZzk8VWICsKLLk0J1McYf5jSLPOSRTX58d3VOVlao2v/Ztmjy0qXfvYU176Tp6LSGz
NMYJxTk5+1rjhu6sUr36VWY94hno3haIhUThcnKJdk/BBN/a5uw6ou3XRdrbz2kbY+eyIGs04WCq
+SmtHCDLlDjfjK7ZahAAdWLdtQMhFzqFc1vv7IryriNEj/IG+kjbHyfOZM3WzMbyR09xwV3Ajths
W1K4aksLD/R9w3XEczMnCq3VLjkP+GA9emKTlXsVfZW4WxXPqceWB8LrMtDfzYEpLsVNq6wBH2NS
zwUyTpm+9UFNL7k3owZIKzYWuEuz7W/rBneF8M3om7EU0WHxAI2WU119Fsqg8blNAI9EYnqFiV+G
TZf5XL2atvwxFzHvjSLOdYclmGC6KOtLZRbjcxdLmlqLuWAtKIKJ3Kdw7jGKMrYXgZMdhxHuWIWE
VG4yugvKI1B+8WKVeXfpZh2/uTm1ibul74vogRgOhw2O0WN0CLgA7zFZJT8nZdComUEspwrNtAYe
j6KBp2o6J8a8YO1FQaXoBis0RMTIk8WncpP27JB0ctAb/OUblvbqoxnrMdiPhTPFB+6vPj4yrCI4
F/S4ExTm3SYNxaQUcOAo4xpU6Cel0wj/LU4K8NvMgDsMsGWDG8OO1HmUqhgof3TAzHaAZLJt7giJ
OzbiWQ1ds+lex2z27hgd12FA3uCNBmCvevGzbuUNTbwomwD/5DYyahqDPLZB/6M0CGMVLPoHt9U8
nsnrkhrmz34oVuJinWFKy9t9MCQ01nSY1VjCUdhqLLbrJInSYwzuuCDRtAKWfTJkZ/T4oHqup4FZ
lSUUfEjRRBB/DYzKc746fW3tjTuEk1QjdsFDN4cINPpgQj3e+J4rjItY7IwmB+gERy6zQ34jVvK6
H7PkhNnKY1d2asrNMrTDfZTm8TN+kqrYjvHEZbBz0qDeWu6qSwV/Yt/jQL8EDOsW1isrjTYdn3yK
R1jIh2JqDDvERV4yxPjCzMt5HbbbK30+bWyQCqwNWDpxL8gmTBhV2qf0i2VPfl/uKlYzMvjeCrvv
U/PIwwwBf6hQRqapVhyqOR90R5tjZLTvV4h+VWTpp5wCCKIrYt8Y+7TcTPSDf+QCxAymFtdGbMoG
v97yLXqu4CvAn7IyWP6dC7FtvarCpqS+2ea+4K8fAhS/jalzmKX0AIPipaTVefcbrDCU7NAlMOP5
uqlNpQV9RFMOAGEtIKCAFefd6HFnncgzkqpPxm96LS7IZwYwe3OtM8hK08dIjow03uSr7Dd+tSDo
r0aEOMd8d5zk4P/ytOCK5MTWbaQTrG4g6vBd1xS2N5tKx0vNLNfz4ayi+N4JHBPzUQxoNvczJtgR
wLaX3ODjDH6ghLoPmW1cGtg708bry0cyi9hksqVPthFOnYPDIreN4tE4ZikeLkyQPzNVjGGqWDNt
s8udN7fFUItxbfFfe5Ktv7H70nUiQGji17aSkBRKfjIn4tGsMauJJc6eZpENYUEPdbyd2zILx8lO
H2FLe2er8Uz7MDpM1cpYJivkBDuWFcdpCAMMXWTB0L8RjB1JWrqYT71oORvNgsjNHV8+ClAr+Vti
9fFVjoABZZ0sx4nh53rzwQyK6E4wp+CHPmQxfcBr60t/6JNYXwxyjCI0pe7R9dPZ21lZ6t2OjdF+
4GKLP4WWyY+km5+5PWIItTPoxlziWjAnkxL4x6UJJ9jzFPIOaxHmJmexxxPqn/zZGIkyD/RJ28Z5
zLKTJfCgMPP2H4TN5NYlgflc4J5+cy3cArdO1oy/JVd7zdkgt1GC+gSLepJpA++lveSESBAAMbnr
2sLxlE8/YztGdxdVOn6rsbanB1lb9WfjOmb7QDLV83Z2hk3iLCj16a9onnyMcRwM80aMkfp04mIk
dSvsZDxFmFolu3MORaCw6jI4U202PjWQoUbUbQMvYgDp8VRzY18enbZ5HDuV12f0UfgmTqDnB8Z0
OLrhwN1ghU2PqTt3ZphMLcS4hC2rL/oSa5mAjBziiOI14SDe36dLm4BTAyZVZUZ6jAINglmIhOBD
r2vQ7sR7YPMVuwC2OHs5Z5DPFuPji1vBgGWaDHm4xsbGwut/M4wqmnFAmn5/8qk+rd7nqg/UgYU2
eIYJID4Hsv9qE8OqvRtAvnwbJtzIGT5t6+zAPgMuU3tFWDSx9QpmxvomOavddr0bH4KCtqst9g1Z
HtyS1pSdaU9kiGelmtDJlfhggyy2bFl+HpIccl77qHu324ZU9ETZ18JQOVe/cVw2r1bqKpp3gmRl
CkdMh0MjnatvTTzEzxogseLs5icMjE33STfF5Po8yY39HbROE1LiXuiPXoC8EwaoHQsBbuJM/m5N
C5fgOXnKchssse2w8veT6wTnhmCfPJqLNS5Xqo5yCIsF9WVUKo4O2V5tAL4zBAmao61odt7zp9Jj
zfPGJISf5cf7tBnUHvHJmS4D9qjnrukId6R2bD+lGfIf5Bu28mTO1SPSdPzIs78cIf3aWIR9tvlt
tQzDPfAVEQadwxi86Bywh5wK0kL8ElLi+FOre5Jai8w9dRkW8ldgXwmWYptg+aZU7Vqeig58o5xm
uBd6whKbqc0E7GOHFjOd6d6odw7wlnDsxrcc2brZw17NozApvDbYOInrwsgJ+kdtRMshpnP2u+Kz
PVXV1KLqyCqvj1QTGlCESpGiTMgEbwLuBeMHzpvBOGf0bjO9d0rvBdmbmXaFKEQ+uB2J4RQ+g7yI
jfY2FuvlrPa6vGb3DqandAaJuK9xffBf6C4/4LzpN5ufQm4zDaEs9Pm8GRrAHTgIp53eaNzFkJ9a
ubij0MV85oDLCpstsCLnoU3OkVNPv8qomfdy9opTa2HMPI5BLW64NPjRucmU/TNDDtkWFteZLYcM
PHQJPcBYkfNpepvsNcxoV0JQbwntuCwavHEB/2M9kTeHHkxeZquhligff/L6ymuXF4R3EiD8KceO
iup36sIZESXFXpvAcBhlueWdbXIY2kWNmVpnWhkjuedGbDrbODUyblVcb2TIJZduQpHbb27PBhYu
/cD9FUcjvZLzgNDKRSmQ8wsgdksw/3eCbJ+S5P4cm9Y9jclg/SinCstF4rbHXLHML8xKaQ3CvHpo
6RrewVLIt6XrUwFBLRcoxxmff020QHZvtPBEd7E3ugdptck3nKGFv41ntdIqskI+LG1P801T05uz
7YJIYnqNK7lDLsaJNOgYG+tox5xrAL1Od77yKTqI+zT4TKGMPTld/JIEQQuTMJNIghXBq1It3h6P
rnkA/eqf585CaRagLtSUqntvbMytaqVsd+zNKIozcJjHdiUFOy0dmdu0SruPrE8QXZlQ9+3R66lZ
5cref6p+Ge8IldZEE2wT/4QLMZhNeprNd9Frc1vw//AbD/HySC6WsXORyiuBPomVPib+n0T6ph6X
S+wF+MwLFz5d2JQAwoT86ECG3+cyBg5vVwQymT+mdmMeugyUrB6l80rz2yeP28RnjGcUePtnMabl
CbpuuS1Sn88744RM3PVWlAjKpdvxA421uvfZhvdUusVvnCmYArD4ySeRv5u2C5CT54iDfuVsmRlU
O7L5LqVHpnqKVE8Jl4+ZnoVzW9edc7DSyvscSNsdI7MVJ0flx6XyyXJICu+A+1MsmQF6eGph4lyw
tps/g1ZUF8yf+h3zJ2bUKMeLHvSzCVM5r2WMGmnpjwWjlSY1bDUEx1z/3OcNh67G5ncPR/BF78ym
/Xm3yMZl7OC0x3riTJ/j/j1kmdJHRYiGx0Tl99p35lsYQG67cXUxXzW534A5Q7/8mrMOw1DOCTJ0
Rek/M32U19mGTSu7SnAnLnD7qtzc2pzkfxXG1B5a/DXrZvK9CUj2Eup3h5sOvXlPZWydhQr7WnQo
KUw6kos8NIWfH6o+mRghK8SPXKr+heNug0Axdypk5s2dg/DFtoHt9dt3koBoQL08EiFYflhUeTxW
NfnpjZlQDtnYYqa+yBysMHVZLlFuDm5dnLQdq0NSWPJuyIXFLzRRS2m7dcVhxyjF3gHBTxto717H
gvvp4Inmu27Ni2dRrrIxXc99LALRHwEkTA+FifseB0AJzqfKv1NlZ36PzFJti6Ftb/EjM4GuZnuv
4P2CttZo9oKBzkAkOGlcuXO9ND0rIEeNMw8w3b1bHPg6FI0nLrNrWxykAoYKLtp5RfiZO/KIlbKL
jf/H3nksx46kWfqJkAblEJtehGZEMKjV3cDISya0cDgAB/D084GZ3X0zpzvHajGLNmurXFRZJVVE
wMX5z/nOdmAz3lFXw/HOi8szC1UGP7kLXug/WQxhrZRrICgpFOz4kaBrOOxTcxgfPW9UOCVqHMky
7MVNANqapFjmTde6AKTEigs8y6mK3dTF8jjPcWOfRitrui1qGvmcRL0ZWWA+Ck92FNjIWT3NQ8hp
L84d6CwZMnuZU8hUz4A1PN5/ynW7ra9IbR9pzuIYohO9GYQQnHPm3P8Yq+KdRFq6HmsLvaCby69h
8qM960N9j3VTcxyKjEvhSPK0kX7pMjbWnoJyUt9JU+/FKAZc0uM9fEH/0ghmbeTYB3AvEH0gMkda
pHSnttWVb7bBl9k5t0bEsVvh2ONAFk23njstDVYdk0AKw4CbDuhHRr1Pxqy7ooEDbWqqZ+/Zs0vx
Jr5rFBN2EprfTr7E3DBx3yAwwMGWLJ2YPua0cJ4Ixpq/67Y3uA+E4raf033mibm7NMaU6+tkwIPK
90poGC1+SmHZams4ajxw9J5gDGXlba6EfSA8J7etWTJ3xiZDUGyCZRB0VrSaJpVwkppFbHMc9omE
5hkwQ2KAur8zHdwzK4EdNin+d6zwBwn0cWoYDrx/limDY3oc0p/dr5BQnNj/XABw85mq5P2/+JI/
Jwr+by55ehfIyx9VV/i2/pgoBBZF7vxHWCYGMZzZuMb/nSpqQ8f4Hhv4HN8ZOSDz//tEwf9tIU54
fI0FcxQc6b8yUfCX2cSvtjEgpwKqvYNyFTjMMP4OsEgZBAYYH+ZdU9R4KetSgIZsR8O8Tvw22ba+
AobYWNGWAxplP3ZRRmea84pdhG5yIqxnbeE7lEAGEF0akkExlShEtynEjbTf7u1KtNejlSbAiWtQ
vnAGAguXsm6PBJrkK30jtO7ZLNGpU/BYwGc79OVATlf1yUGCCL9JqS3oVjLuhnCDWMnhsERFQiWd
XPY/2215yO2gcE/pmEYcfIn2b6PeMa511uaSlBk021UZjsYXBCimsjh3wo80pJnONHVwXYssPdY9
RDfwDpRhUY/lvRDXQsvEcEtyckFZ4IdI2wHcgtNjuMqq7Dnrijc9m+k108HHiHZcWkvLgeJ2r30n
Tk/XqI3vNGq7JVPqFtdmSkvQOAAxNEGIr7hJJVcDGCluuSbQ5bbYASOZtyEv3dZi21obErQm8B99
37IL4GQOrgN28BOH7nRNDumTLW050KDaRIHIcP2wHgl/mH6MdL+fKdzh1j9T1lSsUwhRBaZqxznm
dUpAncPujAWtJ9yK2CyCk9HFacOdwUDbLAqLM3Uz6oxTIU0AT1Y8m7fepEYwlUURcmlNbbUCRytv
cmcklRYQhXoH5qrllYYccaJm00b2qHV0Uwflcu6TAQJP2QKiPOnGKhyQJw3uXqB1PQOKJg5vFXUq
ztrrfDfYVayqR8gg2TpqsCpjAg5wisR9CaQaudHZ2DrPLnGo7EuKa/uHMfQ2FDdAnVzP6+VPGop7
CZ/kqemU2IoOfGKuyuGmo9eQtxJbMurCGHCctHU7PAR0Ey8NOo79Qu7Ie66pJtXrRrfWXYgl9AZz
J+Mn0Ub1oRd+cShDVy+kzmF66UwgzZjGszvFHWjrGEkst1k6TfEZZ2I87NBR8bdAm47WhNTT+wQL
9gEXMS2yeTzuMJjQWh7lQ32QjV9fYzrqGOE82G3ar4UegHAnz7WWI7Vh03DpO15jS/nZGx6+/lbU
7cC5jExEgFZAthck22QRkhpnHPmFQ8GXwUtG58G6tUoJlAIAwx7qasdTPY0J3ZNtiruICl3s9q3d
sjdi+icRzJVz4xIi+PKz6K2jS+6cYUm61jIcr+JGc7/IZl8eenz3hBPGevE9BGoFIie6yYBOwdqm
k/ZELBjV09ZWCl3eTP27Ki0Ufaht0q1pz/OvVWi1r8TAKUay2gbgrh/U3kk0UT+SILRVf0Ubq8ct
d3CC6QdTydR5UAHmBQUL+BMKFcfhtSU9rzkHfPbDdmWRMbBejDgZR/xuviBsFg+08dWOm5s/HS+K
wnMFRzHbCDiKvBV1Hq507wdw9gy+PVrCMD0RNbA2ou/KF8seQfAt3aucpfI84yYoeu56Pcs0upRj
5ltAFcULdwy978PWIB3jes+9xIRgOZ26YC6rnopWiAAx0uP+ExSj+en7mb8HQFxc0y6Abx2wyW7o
liZThnHOTW2N0wclynh32hFLRtuJw8hTxArbxLsg65pHndqMKwtzZlpACbOsP+Ohq+9m14u+MkPR
fOv382fLYZ5jpMk3RoOx4i0keHfcj7Ej1GOKYhiQvlBBDL4LWP79pCTavK/U6O0QUmb3Ks5wnnYE
5/U2zZCrDpG9dGSV+MAo20QRsK9KInSY0uxU9yva6ufHrKfPFynDpVXFZaidbFTgwk60GfbiR1Rh
fj1STcj2Eju7BkcgMJwe6wsiSr2fwnpem2HNW1nEN4Uqi3MbkNUw3HEcUYAA9nH153nVqjn2XjbD
RAqh9k3jWF4jR+snkcr43OGDSlazazc/+pY/Z92CkiGIo8eG2UcvnVNsGGSxpU+13BoEnJ8d8hhO
3DpKy+mnCR5jWg35FH4k0rAWMgnh51XzjayevvHV3jfK2vzGWhPd51KQL7Rr9Q2+Lr8h2JG3ALG9
bzi2/AZl+wszW5eJrq8y5g9XurFdfV0saG1HkIC1lFGemKmlBx3hK4fGOAJtq1kmOUJ3VFwB61ZF
a77Lbr530dOX/E/UP5hjDuA7NpZRD5QOn3KUagCngybrvbfxQgXPcTK9tL2AFe56DUHfnJs58uQ3
ak0lC3YNYEu3Nic9fZFpMp+E1emHLowRKuoBbJuHA/4keYaZG9vuvaWk+2KosDyxYLtHMFzEubM2
3mg9Xc9h4Y7r3kMkDUR+nsP5aHcLNo6qCcaY3zC5/hssZ88KM12alMqAYheC1ZHcs6adarVR7d3C
dX7n4ASqrvnG1jmwE58EruXlu8O1yy1KK/cp5MWnbESe3fmm1zWII8gQ25Y40Q0ADxA/2KXCFyCZ
5cFCEatXuWtKjMOGNURrCgwBQ3gJ57UVBS+52KhckRmHgroA+sYh6bbBoIo3NGHzpv2G+ZVO71G1
vXD+asENdWMu9D+5cAD7hQgIzwA4IPwu9aAYoL/jHwEeiCEckGAfwxQ0v/GCyTdqkOtzecNfLY9R
YpjqAO4QWF+e9OpL4Tx1NlB2YgImAXnCQw1JPFi1DGNpKzRkitHTTFiwAf4Zap11pb726Wib6RUD
SrOKhdV8Yp/BFOZXQ31k+OU0a1fLn3hgikPDeOtnj88clzOl13izbeoO1+xMMy2UIGBWjBfjN8jL
ALoYJb8YKRzFlTlR0DZY9VOgpbC556axtYUCJ07kobNtVg5Zv0nK6tN0bdK7gGZe56qur1q5DJ4G
xIvLmDP6IORbdqsIpgxrCgLBqkCbnnZV3stbrjYzj3zUGVyknQyoQCZl/5b21HACOsGdS+bQ1q8T
PNuChmUri7cGFSknww3ip552mi/KCRwe6QFb1rbua5qj07nCCzDGpdzMXYsuHuMo5zKuwJxivfFC
mtWyZebWR8+IeRXX9ARVw+vsVYPfnFYjMlDzlOw5kB5yAAEAM7Os2nGfBJRizphx8rHDHhAs5PkS
lcRUTBQ2KQPoF52G+daNu3HNvs96Qh2zfYwDJzp0cUGNNFPhR5LYDPe7qNw4lju+hdIrChxjpvyI
GWmlmPIS5+dY1jhYllLJen5DwvwamBxT/GjGxNnsAUbI4vVYuQCfmfLh7IDwWk4AYNNk3gPjtCeq
uVrz1XLZjV6WQTRgq9ERt0jGwdVMPLDdOm1RyEPcNVgi4f7bkGvCKv9oYjEiiLJAbKDo499jDECr
NEbQ5tCyXaw79oCrMS2ae8rR9TPlJnIRlmyNLscp00iqE9wnbAGyy5LpYKgyGDEOVQTyKzvUj7SY
Qr0Wkl8a7Gz54YPFerXh0IoNqCDjC7wbVU/4wfjeY9DesQKZ8LRNp2H2ktfqljFniMEVF8LG9p3w
Ns+q9sG0PCpBIi/HN0DRgfzhkWeBU9ZkFDJyQJvesIo3P7FT8HQgX8rwxIPHwTCtkvo99Hr1KKzB
Ae7i2LflaKmnwAkgbjlNj37qxB6xGzvGpDwgz+8h+I0HPj062ZWJ2X+69HGmh3pOQ3K2MLNYav0G
mFSrA6obJgdkfqbQVmzTTg5FUSIzG8qPX23ywTDLdAXNrS94A7vagdXGkc16DwPVHzHix9ca0go5
jWA5gg1dzHmgnAGkFCb8cZJxaGLYTdR5iryWDpVhYrAzox2H+6Ryyy8WCRAUmFSuC3pCnQ3W02rL
a2ZSSx9gnx46KyG/lhJVYJBTPysvG048rC5uSdhBQ+NYRwuy2Spwcpeqz15vWVVxgvuUzm0g+0Xu
yvIyBw16nuKnLC7CzxhYIW866d+PsRfZuW1EaANJDMD+DKq1Pgic0pJmJvE6NXLEtIl7I2PEZovL
5NRGE87rmQkAKcHixsnm6hbuamavBwPxnmwiCwusmSvdqnYtWCTfQ7pKAZ/04geh3/ljLCRdzk2w
wGbCKvto7JoW5rGIH/rSyl9tzLMPqY65/+HklRdCNpHe2/jkOkymNnY3HizTpj4VcAztae3J5rHY
jqWm0t40Djqg66KqHhi1gnkDqDbdYf+n6dFtnGHT+6F/mmIU8jUN5cWzSpzkMM4cLjatV8yLfKaS
T8auHBZrgBdS+OWewdMcUz5cJacYn9+tZ0XJVcEb8BiKoXhgvaBs1eHP4GRk4b1a6m07zYY7zdPw
yCDn6PGGRly/3vyM1XYM3fhB1vPTL67K/yLUAFn0r4oCiFDAGETaTTP0vUXW+NWiGDi8sA6a/56u
5eyuIchycZOl4q2y/CMYH+w9S03gP/9Qmr//9kPJ3cHdD0hS+Db+yL/+UBtCxIxFfdxryi/OnDK6
W0xu9YbUUfLYzJQ2cyXzrpTW8uuff/LiuPyLIzPkOMFR32RQudTALOH7X5vChdB+UVKeSLrX4ajj
u3Aza884UfpFEqgIoyV3SDbxzy6dP19hynV+xc3+7X/+22Nd8s/31/xHH89fv+LfrtOfba3q37t/
/Lf+B2FsFwMt8tV/H+O87T/7n8lX205/keP++LI/5TgqM6HVLsKbYOV3HT5Ifxp8xW+Cyxqym/cH
q4H/599RDd5vPh4sojqWILAJfPU/5Tjzt4AOCDRCDL4+U+p/qYJzeTT+8lli5Q+QC9mSXD5Pwd8+
xf+ZBKa07y3CU6ACjghx3Pt4Urgj5bIfd3Hon5vK+fnLK/XnZ+pXlO3/9TH+249Gpvz1Y7xYMPLc
VHLLyJOjVaJyoATzocmjDy2t4A81+b8F59rLX/LrX+oz6LMAYzjC9Jje2svz/MtTk0UD8QyGJLsh
y10auiLyG0tLyRjY+Y6xz6vJCHPPOy23RdHD0/EHwvyNKTaD179SDCZX7hw/Z2V+SyT7WmQjVcSF
WHVm9CJlZPNSdSmZp+xkOZXa/vNrZf0Xvz5wjiAQFKkJmw/U39Y4uy2V7w0wNiGg1Qfgi+Aea0Q8
tlZ3OVfNVEmwYW1A0I638DfSBzcSN/bIEHWw2aPNXr7mpIXWzFTeDLc6J467Rwb4WEa+q6RMrzqO
RgQI+HftkpR5tXSfxTrAPJNURCEmeRVL23w0cJ9B2ioY7hnFZhqg6M/gcGlbYUqAlfTeFdkhnvSH
opMzhws5wNcao6Fbx2l+R2rpvoFz6spPyFBYkMfVjzEd570/UcfJudm/rtuQI7nV5Fdh0PdXdkK3
jQLSuBEBfwwD0Ge3tZy9DR/30cvNu4q8FYseP9mRQ3EGUTi9Z2Xn76F0oTrgzj8RSwJbJSu2Y88K
241r9enNRJQVV6WWByZA7HLYTDcCPMXRpef0HARLqDLM1K0mOkZ5mqqOnaqDH45p+zStpfVNQL0D
x9NFf0Zn+4FEEW6FTuyPRszDV9N3JsiPk7YTfdFESvGtBErtqFOod2S952OFxxwvy4yTorJ2RuU3
n2mafaZx7V2BvwrXNNPoHeb/O0M1ePQm/A1ULdBhd5SUJMYDVmSft0aoqT1YgIPWTRZxiS+jbMP+
IK+5gG3Hvn6EW1Wd//kDabMA/eVx4qiBjEKLEB9JJCSbgrJfH6cwhmTWdJO17YuiijepmImENbJL
cuzsTD49lq7HNLXHM00Gxo8kEovCG0jkpFQiefvO02gPa5wbcFV6rHw4F6YHJzeLPTh8tfZCZZIT
rvMXJfuey2Vk/v79J/zvpvb/mi9xTGJx/KdNrcreP/66oX1/yR8bmg9hgN2Cz7kDitz7zqX8uaE5
v7FCOQsNgAGJB6T9PzY0h/mSBZE99APBlrZ8XP4cL9khuyCHGb6QE5znmfa/Ml5ijPW3Dyb7qQf5
CMatK/jH/ds6H8dx7qVwZfd9P6hDS80MlSAe3jZuvLdOYaiTluSjCixiFAPgJuN4G1+1Y5CdIAIR
n0Q1fQ5Ifn6GLeUXRLWMnc9AjQlANp6MvEpo3DG8FepqhIOQQU88zu9e797SKrdxeoyC3lieDGoR
NjzFgHLrqGcAkCKUczFA83i2a/czcntI4aI85qqRe7ssrIX9m4872bD3TnaQon361lMhUmp8KSwq
jkijFd0T03zDubb82edL4CDwvI8p5QLHz9M3gD2Mne0aOAIbj74MAA1i3RqgcF2QMbjwo/yHKHuw
NDM/NcI5S5cDt+bPwSQ1iaAbv7j09F4ZVe1sGO0RPqjKO+qVcbBOSXfMrKnkghOMN70RBLRMi9FZ
KYV0vMqxX98mVOkejNyrTnWse1jvSoCvqWzMpl1mP4GSxDEwYvwiJn5RCQw/OxrqPS3Ptwjyw1MX
mvGXLNL2NfW0e0ctCWFrMwhxyEmHOCBlxKUXpQ9DVto0iE7PGTah2wSHNUuHFFd4Kkitl1F6HpKg
etYMCpHQqboYVcw4J87X+BWyd4114ZIkAUKhTC0LP5L2hwdWe2LKDdhvwslrpvGchnpPvnpYb5CC
p+anN1O/nE3BvPHD8SWxm0OeiGNPY/g2bSzrbsDItE1hpN5mvg5fXW9szoAw3RMxe0pa+rn4ZCIw
rIAicX9XWSIuU+UYFzIUyxZN/vlnI3q5x5WCX2jkNgW8WB9L040uuqjkgZUcJIUVWFizDftaTv5X
1J4s+9XJ+MkmgK8HxNz6WAilNnNU+dRiZ32zBfkWx2vcRtW84k0ob2OvzmlqmtU+NObpyabA5abC
TEKRbo0PU82wEWig2sQmBIPJppgsRipcQyPWG+rqCDDBIA6vS42dfJXUjTqYSeRs+gpEYGF4v/fa
DS4d5LyttGW48zrGSQnX6KuOXebihT6Uj1RuwlwAHUj9YMce5j+GaFOMhUuMGokhV54CULoW0IER
nJH6shbhS9I/tZsrgA7j1BMmmUiXeH1tbt055RiJS/269OoJumDv74vMpMRmJqAwtvvSoejMD+bm
OgoidyOI1IrOWwFfbPYzcMSmJJqaERVFX11ru/4QybRHrEpPqE84TXszv0PPThGFVbvPEfBcjIg7
7HKMGaK0OgW2GbzllLoMKIXVcGelUt97VfNGjPajAiYqZnUGfvUzg4h6O0d5cGiM1t0xKItYfJbv
WLaBs9aWBtOF30i59wSUJ1jnbbfhkDk9xOSOV+AHKdZMSQ/A//8EzH+BwDlukQurtdV7JEm9pn9J
lvJxE8QY3j/PvPEXnb2eKuvEGLU7YhNzt33X+F8dfZM7MLrONfIuDxPH6G2EgvLgcKTeuiNOSHcK
x7UaFmiyqLHBzkW1DayJmwIDhfElLqMA5kdGJXfOCYeDeH0cif6t/XxQ+6HOpiu6esFKWZzjKLKK
5z2AgPk2iGexQ/sCXO7gp6NRcQSTyrs95SJZC5pzYLYn3T4PJb6XyK9XzdRzau1JUq7gzn00GYF+
/u16Ig6FXbQ0O+yueR29IFbNazo4mjPJ3OFoyrE6VoUOSOGG1YcmEI5zzzbXhK/Nex5yTDIYBqIV
x0EPh5CtnSfaqnx73ZH52ebV2HNwAW11wRMFbDNJA2eXDQjVYwQAcwzLJ0dLuW2mdG8AeFrxQhyY
sPgbNgzxOlTGXb8gGzF4RlG2Toa0WmR8SNa0D2evbYzwXRZBts4mWpDrOgPW2BYhgaDF+ue0CV1R
Yc/z3yH2wedP910laPD2i21uMqhJ4nCNx3uAJeyf+wyKPXx6Wikc95TNgB6xgzxU8zCeRM3ejV/H
7R4Sw0uXmdpnjoZ20DWVrREZO1gKdHt6cC8zAnrz4itMlenuulrPewcu/N4RrOCCZASF5hjG+pLT
LgObu2Tw6QVrOtIdfANoz8302mQsG6s4KjNxGDwo38wliGDTda+KqN13plocA9H0g1iVuDe9Yjjx
3ddFMFA6BEgiZ9Uv0kd0mAss221tKM3gLC63CJcmOczIwEqvkjM94tmRRJp7RZGxZLrtuC+iDJ03
5WR6k8qADjORHqouah7iwmj3k+zxU1rDoHFqJFXzSsoqPklv6m78cmpONUVsX0zdjRWf3GUbnLhk
5GW1U1zYN/5MN7kiq70qx37rmf1rbwM4z8pTr7P5YpUx15jEZpulTz1iJkICVaY1OaiMRRWsGjkN
uWA91Rk7A+E0Mkp20lmUZDv7uuAeai2d9TLDlG/kZPCtubtqybFCam/o/8C1yL/1ZakpFDv82byK
hbLbByfW8tyQixkdeMl0lOLrzgPquIR9El0bVPtBp52HS1R37zPb0FdGsAZHqFncWiQkl0p6rHYb
n+zqI0Dp7jE3AdqABshLe62LVN5Ng9ltpgaPjYExbCO6shVYYSfzmaVnYRdE417JSgFqmvTetFG6
aa6jy1S32Rogq/dgACwk2jDNJWA/jH4bJ1GPDdo8bYfBTWCIvlnRrf1MBpDigZojSmw2X9Byxsem
JIWASO3terdg93acMrzDTfQ8+sNtXUE6rarkgji6Ix1ELafTv8KBfWq5vgFczZ07dJV6V4XIAGx7
4XUFJx7Gj1n4r5mgML3mWBGL/GeWuHunjg+zSk9d6h90R7+aRguON7NbxiVPFoE/Ct952bNtndGL
aJnygO/0ltDZfW4mP9nQnnF6fCrh7vEjiksTxzRlWm649rKGzy5EGPZdTmFRQhjV8zeZN0/XjXLp
LMTjsHEmV14ikewK5mAJYTpfbcLE7S+x6c4rv5E4oQ2mG5tMmM4jy29wnmYFM7EbaPXmCF9Recmp
000ulKOkJwM4/SYdtHPAS2necYqbHuqsmHfuoMH/BERvyuzTjTnAlqPbw3eHli6L/trLlpavhPSh
EgAogCqqjQkl9xjRkEl41hoPgCHMdd0a73StNIdJFsUZOZotmibgLX4HZApFM2I9J+KsdES7j+HK
I/YJ+9DUGsNmlJ1KY5RvfTb6z9QwBxt7wN2yyieDrCQOrvsWtfMmjCwS1Vn9HhQVvy8FhVvN7kP0
ybvCdzKtlexeJX4ocpBik9qdu5pKuaf8IDtG1GC8iLQMXqtSG9uUkOhT5bab0ltu8GCeiGHx0n2N
RoSzILW8O8DZ8XpkKME8iwnj0ZN5cegkHpR+8A5kcT1e1DI+RzGdw37AJkWickNhbv/SJJ08izRo
3+q0xh4j5DI+9aTBwsNQAjeR2lmRbPnsgKRIpjJaU89i7DBrhOsZX/S+GfroidpUeUeYK9jIhESj
0zbOxUtjaN5Woe9ru6heWqhVYJw01iYhpnu8xeZqoOLzsy4t6M2pV/0eMknYj7qhKkNygsZ24J4p
yQKzNRtV+Z7aaXIWw5yJlYUB5gQxJX2IY055DPdk+qzIQLHUUods91F8sQrT3EOyNi+Wj+DUD7Gz
8hKlrqK5tNBSqvhH5c4WkQ/f3mhDl5+u7MOLETTiebIsfKqdpkrF6dUbSaP4Pmfe+1AD0D/qIFgy
sFY68NIzg2L2mcJjJw+v1LK5VsmdytwdrJGEA5tSz32CNGOoUV98h5G6p2V1cVWnTiX+6e0cRV+6
wlKF3SvxdhV12btmpFQaHSx4s8YWPwZYuHs9e2o7dpY8xSrzOH96VHp1Qvzgyiq3M4jzr6aDMBBy
AbxKpqC+8eI0vQxWkh6ES1YSWVEeayc02TXccDdWksGRnd7mhq6Yu3MyDwiZ4fWxmNzYNCHac3tD
cYq9xJAUWciuPAYzUU6YYSGcGgggQrf57/yhchuFjX/K/QTRrehqQN7F9LuI5p8dzVAranhjXGNB
jJUJ5zc/hcAIZRmcGKvoFCXxZchzTo6wp2yQnhu8mQMFyiJ9IXcybfRcvNUBdQwEEf3rhdNWAn/Z
VRhM1rWt9Gm55AOBrr6kbvYiKMNT3YUTheRJuGkmmT0niW1QNAYwYJPwzJFjYBaNGxuSVN9a8A0A
9Ejbrp5iDvARd7nhOTYFiTppPtC6EO3caBfoaG/lMj9G5XCXaW/jx5rFZeJIbpqwj6zpMkWz3HUx
8HmYmzeZqz74eI4wvUuKUUhqYKxq1UZ20ufO7bn7dkaEJeC+ZAgcPqhFROdYm+HFL5K3OTEvMevn
toBfvJwNUrBsNCgMjWFvuedFB1zReFfctL0bmiLd4MmUh0GF89YQWXlgp8iO1sAoVQ5lcNPPk7un
BwUfvIivB9+BDMppND6mY0+ipUA928Bqsu0NTHEVMRa1XyDQr8fFByUL8hAFtaPrujGY8OXikNRn
atkAJseDPqPlgVMNjHF4UCKr3iih4OFxEiv62UbVbKyixB8x6iRyNAHQZXdlaxn3EBbLrrxq3YFQ
J/gIWB288Ze6zKtL1mXWD3bAFoM4SYo5afnFs1zSWJVaI842I3ztIfk8w/9yt3Lg3rLq0on7aVmN
01XV5tbeK8NuT7jTwyg65seJENiVoMOBEjfX3feD3f702oxhvZf06VuNLQbzQDkz+G54GAcWT16a
8BRJq77q+CUPoa0xaHjA0dNadSjWrfvKXVo/D31aPnRSu5fct3HKW1VNsNRsbxze0zu7tPllyN09
x7b+aorM3nITSo+JOVg3k8V/68cI65HjDOgGYvFiMcS+Ybe1tqU7YLePEoj8k3E2MpOKEaKtO5+D
xSq0pLG4Uok22QBPOKZnPLZmE/oPVLQbWJNtsomEmK6BCW8xMeLsjQUr1hCntCwP+TFsnXYddvUj
iNj3ttHX85TSQa/Tzzx3sytftgDswAtRVCeblTO+KC4/hIJWvmNN1304/ahlZRzTLEnu/r/onv+T
xnS+7f6jonn/nr2rLnmv/iJq/vFVf4qaENB9DzT6t8Hd8dEn/9A0vfA3N+Cm6wngN98snP/UNM3f
LMumUDLEjfs31KrzG/I4KXvhOCDXTSH+FVEzWEivf1HbLRsqO2wExr2+Q1DmbyNfQvSjgWNW7czS
K4u9EY0qurYLwWlPhYwLkNxhvWAaU94+zDJw65IJQ7UpuTxcVBsCkCrtODjZA43e2hmdsydDGrC5
6UAE90HbwNTiVixh0JV2fw7Lcdf7mUPZmvR1tyfajxI3DKAVcJcZeg3+ObruWw1yByyedwX6r6Gp
qC9LpH8YdW/0StNCYTkjsUeqQjgB5nUJXMKsovhMI4734eCr2pKw03jUwwBamzVfSwLCW3KBOdkl
0KGN7PP7wW7kz8E2DULLY1E+Qfv0Psq8q15tPG0tWmm/2MYFuUsI7ypGy/SzlyIoQZxIAA9i1Wg/
D/b+UI4PyjT7PQG61j6b2Jnfpom0WwO94M0J3FGvNIm6S4pQa27KysogR1QdCdHchmW5KTrDmTce
LvSC3hLgCquhtRr6AyunuWHhlSwoVh++NbXlxO9mRXU4A8HJyLeaOSoeQ4IDF48B31vQWVmFVSKB
H+uGPOdKOQX0wHLo541BiMo5BcOkGHzhX7OualhDa3c5V/Z9h+hgd53iD2C9gsM6tuVOkg/4cLoe
02PmNrfoc+5nYlnjE9ErE/8T+2e10nhsjg1VN/XKaTSNloVunplrwb2dsUBjv+thg1WTxNdjzr14
Tvq4e5ayyUnCzSFsXzm79b3lxZnc8huMz4PuituqkcldbuHe2kVTFx6StFN7xxzj1yweFzO0LRD4
iGv2I1B9DMIvyE5De/QsbRlrPDyGtcOgNdkHwx2yd6EYGJLcyGPnZOFXwpWFDs97Zg3GCkGY0K8c
cIpRZjE1Kw6HcuCSqLpoBRAbATNkq3ruPZyy677Q4xtT3+CcpWGYczxqo347YFtp+MBCb+Mo5GlE
phbOzV5TTsxtTHPn3nayjPMNTdrD3oXUfeY+Zi8KTvCUZ6ApQ3rgBtZ/VZbrcCjn2yjDsH4/xrJm
IAiAnE5v59YiJ3caBzNp9wWpcKBz4HXfoGbkJ983aFK0atCBpDf9jVVx4d2hv3XHNJo80AvjUs0E
o2gbVrX3FsYZE/HSAkS1rnsjbjZcD0K9dhq72HnSbq8CZ+yyHaJDvzNrs+9AxxsOpzjdxfegTQB4
yCQLX03C3y8ZmewPbwjck68HaEmmwTfPaAGClhi89APR3zWNONydOst99wUUmpuYtmYPjUpD7AzH
or+BuqinTd737rEdXICrc8G9bccVpX8V1AZ8QH7lTllwRyj2LetAtrPzuXcO+WRPVAl6Jj85wmTf
E2vmfHuSTUzNQ536RGwSbA8gGb2QDr1R9DGqeg6RHbWenXSilcXa2I3dLghGLEkrDEvLENvsJkhj
Zki9KA7T8L12jRTyRvN/2DuzHVmRLdv+yv0BUoCBAS/3wR3vm+jbFxQROzZ9Z/R8fQ322XUrM6U6
t85LSSXVSypTGR4ejoPZsrXmHFML9qYXZT/o+Rik0YbiXPCEc4bWm+hLSVleIVXYu1EnnjTyMOwy
lRDWl8Lpe+NOjrROEARidQ0pNd+1uRCrpLCaNZZv7+wiAH3ijsKdmnvclYWayy2byfSWdlN2rUle
GdYIKYlcqNPQ3KFvLhgTO/1XohDFO2FTryfOf5siGlFIdYnRcXxpjV6eCdKdH1hs7PwRK07w4Saa
ewVtUfAG1A9HqI/pawzTDOdT6zqACbJcewGx3V3T3tPpwdPfX7lJ1SHAa+uMIF0nPOu6Wf5oBZxi
1vbYxHyNDsN9tkYtAWpKFodGElwzOTurUDxm8M9I7GqLWZgX5Uzt3glK+9ENjMzwjQFkRs4Bx7eA
LxebJimjk7Dj97A18r3IYg44ZtV9ZGNXPXRDbwHoRk6IkVJ7sFjOctR1NbJxILN4FICZmEuaUv+B
tFnIfTyK4paJAL4eQGo9E4/WPjhZPb+2pAdUGwNkycaoRFnsVdBa8YNu5aPNzwbxM90GCMxd5GZb
7DTikI5mjgXXmqk/CRUwftDHdG6QuIt3TevzW3Myyq2ox+45C0c3vs0jhkj88dR0xD0OxXuS5eMe
K8Io1t1QwdJBZb6G41a6GyBXdMf7Phucx1Dr+p/Quk28O3leA4SxHNIFmkZFsDCJ4UVGWrbreAxs
ZgQlmGxQI4hD7X7CL2LPwW2nQN2QdwBoxndbh1XL0gzcYVJabNxpAK2CQ5GZe9na8oLhIQWTfiJa
wdyHxE6i4FoIVobbbyosWugF2u6tmWi5rMK8JHwUpBXH/uU51DCFOAXnfiVu2lred5kz+kLWL2WI
7icIF9hUgrKwjO3gFGO5L+jPWT/GKNEPYeS5eJkr0kH7avKtKX5PISqugtr5tsf4sw0tDRM6+R9t
EOY0o2lZk1sQjtZLm3Lg2pQVKzGyzcZDbVJagzhYKGXFmpZXUh0GK6C3h7S/tNZCkzbDp2wCxxmi
dp+3BH2qETC2+4McshL4jNEaz1HlavOqAhxr74c0c8cryuLiR4AvDtFyT6ljRVneLke5EsgYUVmz
py/ui0TbmH0dc6/QekYZ6fogGum0ZSJODmWb6ZsoSZz71Aa5a/cBIBNMyF9oos2fbhy0b5krGn+c
p+ZTqwl/prVgxf6gY59YWXYgrw6TlVXhEWvMFCEDpkcqbYqfPSk17cmK4qzGONzH5dpFfV74Zh33
87Ve/G6bnBsm9AHLRxNE01YYm16F46GKNXGtjUU8n42EiW5IwCSIa+EBH7xZNN/uokbKZQZmyHKr
7JDnoLLWrAg9uIVRd2/mGX4zkD7lXYa58s56ayIdbY0u+syrRgCvURp+ZhwIn5XZgueHsza9o3tp
E3/CYEM+FjYWVgvsBs6Ow1RO01FH8X0gxnTe5RM4Z47PbXIxlGsSZpgKZ6EvyGOaY0pD98rxtpRm
80wRhSsQDq751dSTeu1I1D5mue2Sm2m6uMrZlMZriCKInYR5vIZc3g4MeFtGctM5uI5XRB20fiW1
aPaNtFXyzBEsx69vuGApWOy2w6CW3Y8Desa2qvN+WErni53xmK5HxAwQMeBbDN5cPgs0aw7i3bg8
uJpDU3iou2SPu7m+60FDgJPCZjhtuphfeWY+NMU3MEbCy5g0ink+IIQPxgP1nVnl8j5olIM/1ZQt
ExDiAOnKdCb3CXQuPrPIOn3bN4mv6H8AkI1wxWkUpnd2aA+nLuDyrEmSBGzPMm4/E7c9s0aW0VQx
0S7SeuNGlpu/hHZSfqMOAxqVovfmR4BEqg0czLliytZmHxQKwT0BRvgDXWK/SLCrifLisfEYo6R5
7BQrOjm0Vligp5YJRdQ+p4FlMPBij77pCF0+FV0PMdHI1Hfe2cb9kPZR4xuVl91F86g9mbXuPZuw
r3dm73nfnej1p4mohJNr29rbRKIKI5k6me+GMuneWH8pF6y6Na11TobkDsMC/owB5tdBL8LppYwn
jEEde8wL8pOqBfJmQfYIMz1Jd1B4mdNB3ctIRRQYBaiUdeY+OnM3l0CnIiAPgur/KJ0eyVHZR+IQ
N6bMtrVO44uWBLvbyoqietoFDMni49zK9GR3Fgq3zjIatYoT8L5+52Xez56ZwlejaEwujK7C3DSc
pZ6tZIqiNT6jURk7HaPeEgmjIuuIoxh7pNCSKtna8zD0ROSS/659lKpx9lNiZgtgbc4wz0YFaDE4
4T3HHR+RTem+MiYw3HubhEHG8txpABKJ4LEhIQbdB9F+q2aCQ7gdWo3Rxpg5m9AkEnk3FpaEqS/x
V3QzfqUzSBSS9nA69eKK05WCVZQOGnHXfgRmWM/HNJjgEHrUBLdZZ8wFDIzZAwsO60oLdhFT/WwD
e6rbmDrcILEWed8vSRc4qxmDFVFd15doLimPKoK1kMYYVW5dWzLugqNtNH104w5Oh4s1DoJhDyW+
BRlrF3eYUGsNuzM1CawI8ox2Hrm3YtuMcxQfGCnGySvdbZXvcb4y5q9Sd2re8xlsiwdOiXDtqbOD
91SGhLk7Y2g4FEmtCEK+9wH/KjL+hjJTQbZbG+ZEAiEEG1N/F7JHRK9aRSpQHVSmH8T25J3Zvuth
DwOcSAyY7mpj2g0IMcKEdy1+GbQTgRwfooJcTjJOZKJvIxrw7qqA6ZRcSpjRzpqed9lu2pSUBsBm
vea34SB3Ewa/ADgjmphthQsaOlVBDuOxqLupNlewNnVkQiV07Q3hvVnzNqaU21U9TvklW3S/eLGx
U+NzQdxfHQu9mLx9AFIHfb2dO9Ezm5RslqCqgjJHH4Yzcx0c/1D6mj5/iiRUuU+DZ7i8C7t28gtZ
LcC3OsBHpzeyv01qz3tLKO6slZpQAfgNHweMl4qneW+ETGZOkcaEYOMGtmMxJ3DarQO0CwCiq7QT
xqI3L2FQsqqNKoQfT+xXbgXVuyZGGsY4RG8TaFcJDJ/OV3EK4h2FPLaEWfTJLh1lhTkp6OqTiXMs
5Y7Sgp8IbjTzYOD+1dBhDtjt2yyavqZQCYGMHhw6tX0Pgqjuu4cOA+66kyFQb9NGk9SLWrMIn8ru
u7BhbSIzNT2FI08sVQuKQ7IP4cisIWn3n43jghxHkQbOsZQKotfEUTjbx43CyNH0U/jchHD+kSsu
M5EMl9nNJEVmXhCI9aHPq3Xa7EWva34N4BzcbB6Nxpqm7+JyBb1Ts/SDzKjN5glUEyemNKnUR67J
4qBB/lhn0gnOTpU1Czp5NuQqC8me9efcFjd2Fop7ZsXWjmy6/JAwWZ0/hcHlkINU+DDG9pEr7+0t
LyTHrC0d3N7D3BwqvRg/wkYPn6cpbl8m8AXJzkgM89gLY4m89ybUbS5ejDDtnWqd4uzS105p6Dnc
IruC2kU8OwEUXYdYZxZ0+7caHwz8WuqdXIaTICPTJcqvALRQ0/9vPb9Rgaz91o4xygF+1Ht/IHSc
Fbv25D800P9tes3ljb4gNcFeiFrcDb/feKF2/+U/Nr/Y33fdt5ruv5sua3+5HMLvcvnJ/+r//M0B
f/znqA9hSkmn8T+XYj5+5HH2f64fP7o/dy5/v+y3v0D/Q9BldFwTnKvn/tlfIP9AV2l6qHRZ2r1f
Tc1/9xeIPyxPxy6jCw/xrmvTcPytx3T/QEGJwhyRPM5Jhlb/UhTk3/0FcL9N1+MfNu+GkWyBgfxJ
da9q4XaA7tWGZR0MPuzsVKvfc0uEa0UFqbXp0WL1x9UPRvJPV+r2H9L+v/gLlhSsv3RNXXjqEg8X
1wRALR/0r29OY0lPBh6zjZFp8z5oUb9rS7KfGptxtYjT6Fkk5pklM9p1lR5j4Db0L5bakDTdEfZI
1FoNyg0codfeZgIyzqN94oSPi8wG2l8rnv1YNSTwxA2TUDXBVAjwQE5wt6Adq8q5o+y200u1mChB
BjwKOhtrh0HWtXfmssL/OBg3VslM1e9kc6F0TTERpCi1bAgpCwazZfTaiKsD4vURjQG1S5WL+U5N
7NcI+7VHB3M9OtDSuxkERnUHDwqe9KVlpmnTUxLjGaidIFsZ5MWuokx2O5YU++TRI9gtmLLDbNEV
R1ypaZTGeCTTveXU5tnBDdn4Sos79KBwvsSppo4DpuSIYBfG1LBItWABU5K67wjqcGGmZmXe07oJ
q3XDiIgVXOOqEem9n3pCSFrEXZzO6ii/Q3naA+qb9Dc6KQ2nIlsrprVOKQJtzxyG1yEMoxTw5pA/
FKJ56WrNJsMFIalntie3sE4egLB9mKhm3ysX5lGtvctO9wj0s0YJFwsDaNY1Hb6MNAGgJBMaZMj4
x/Ha0Rziy0pTwk5G2BQYAnemC2x2ndRueS6YWx8QstLB6KPhMRRlQrAKqVeE0c/bpqFDPXd83Y2R
6h+kf+sbJH5NAP44H3ep5t3kQJ3PdNfDbQqc8SI0ilacPAWGVPZvR2vcvdEiG/F4cmx/bDvjPMVD
VNGAzWFWJENQITFEmJGpfIaDjGU/dLCrovj0tj2QVF+2XfMiQ8N9WSw0lyqpuKdD++QaNXLc5T4H
rpKtqcqti5iU99jDbMHk0bU+SK5mI/SxoUHhQXMJ62iET+k2jw4iUG9lwzB7cEMgGbCzJMjy9eRp
6HxAghsdUt94eE/cThjbSiJ35BLrRe2nDYC7TWQMdrq15jmnaTKYBG5CT5mvbuGIz8IK2nvyJalC
HDg2u2lR+w8icL5nTlQPztB4T0tTGzXfYhdIFuNA3OXWo0C7SAxZOdYOpj4Y9Jti7EvFMdwOhq2h
afVOenYCWx+absgGBfPggBt4+KymEUFoz+D1nChDGe9YVafd7NjT2rNJfOa5lslnM6rsdiC20Ycy
mj02sWnvYXUcmoJOAoirn/NSbedqHCA2CvGTpg02DUAx+ym04wuxAdEBNCIKraCixx7WokfeCmte
t2O21G402ic5mN5XEojgoJWS/r5NCVBgDMSc2uQ2hu46qf0YceRlBr24wZmrXkSQMaDuBgPxzmx/
BHNfbLuhjH+a0jA2yBqK+4IUboQTnvGRh7O8Nbq52wVRwCUc3eaJc1y5y/pGP7cYz1+jxK6fy0SI
JxyN1iFq6HtXbOEBwXw9lLKuS4dd1TSwmOhTjATLge5QX/TwyPiKhAqZ/yaZaz2ZCFqGjc0rX9Uc
7AKOQj+DQEhnb006EbQGHOZ5j/dzhrIaJ9MGI/jWnSI6Dh4VresnnWJWHepEltIKnCR0Bg1Pzpj0
8Qd32jitiiCaWJAcL9Z9LWY1htyDziFC2JlsnQontU84bA5UrXa8c1tN+XEWk0EFbqUcU1yCnA4B
Gox3W7M9Ompzf6h1J3hpBJhhP9H6QfOTYoi1DYJHHhvc08EHNTMd0gC56AlH9fDcJUXrHAJOFQFV
XjrfGehUaPrCbd8EpC98FMlYXVukmeYxyl1v02uEmoGPMP0p5MIUfaY9FJ2ovtHt9qhey2gzOCb5
O3rXIQZCZUykjZzy4pWbH3EwMkrG7zQ8PLFLg5bZUWfXtEvroZeIHp2aBN8OkxZdnaEy3saqF0vb
IDUWt3dhrWRXt29agWh444DdfSE0Vn+tY2jRej2bX3HXmmthzZ7vtbPaQg1ubgY67D8aMpivCGS9
BGVnSyiygcydBLZ5AaOEnNvW/Fh8ooNMKy2sHPGIThfOyWDx0K9Kq6052Cr+AFhW6SKmnOk2Dga8
GGJJk1xbpU1aIUEH0KKvIsbg2Q6wEGG/QWh3+RoP5jxuXfob2g7htosffdl38PGVz2w9AVhsGnDd
uhz76ok4uvmUIi3Y8pUh0k7cdmul2XhGdsiGR2/cWwFdbY9g8DFnZZHQ2nVe5sUtJTl0I4vHAZ2F
gzgVNGIDRTtilu+ImwRRwpVSHQE8ASNnot5oXtB8OeVePeyilI7PirlsUqzRz4KL9ioR3WuGZ0ia
fXOzMLUGfXnQUTGCeDA3oe65P5Ip577tptiDEJV6zU8Fgpn2G+pBNLCjtqVapxICUxa9okewfHIb
2zstBULQyvE2Aht2D8s8fDZaO1mVJPatA6UzHqsikx5IkdvriJDrcxOF0U3jwK/icmrWE2C1/qsn
+IJnJlYODv9wgnYZQeUGFyH0lbBsdXHn6AxFZUPLgg25q2Hs6mVFBWFGj/2YDNd+rnhxZNXp1Sw1
RHvwBq/WaEgih5B3348tMF4agvopCqB+5jk+emg0DPNAqy/cC2qybayHBRA18WX1mu1zhLlJp1Bf
5Qtn10oq3o8Xym0f5M4RjXG5gx5jrvOqirYY14dlgFG4t4Q+oMWQjQFDNcUuC+pdVuUJJjTB0rCx
OMlxU1EHUQj9zIG6XrF0jtnBjaHJSzORdCEFaBWaXPxBmApz9FQmPJZV3HTqm7GD2+4sN26/ul+J
9zlpkWR3q6raI1IkxJFkBIAdbgYNOMkdiOUZDY0GoUgeDIfFYMSvxlQDiONXpjTNJJIf2rlbw0sn
dNoJbfbDasmibpdUajxIGYGDS1T1UqrIVSs7JoS661rxJlmSrecl49qCgfRszJSU67qP0wXbUQG7
MKm+NmpJya7DvIEah1W35ZJ63m3dVPM11VW/V0vK9q+Tom6aCZnCZHCPSH719fgrmjt15VgdgjG2
UL7A9efLYwGv1sscJl4BlFffXoo0kAjSJfJbkGD3gIeLsBAqdlp3xIISEK6PpTp3mhc1myksy3O0
ZIm3v2LFmVkSMc73wuyLmGKEBrjJWMTQoNrNWdVLPHnxK6pcMTcpAEj0/QypRJsAEeujW/gJSCAo
YdPMBUrSJf48pSC2tzYwkYf+V0A6OQ5MB5PeNPujJ+ve3RpLqrpbZt6x653MpezRRypgSQqmMVnp
sUKD3VCtmS42/cF8cSJd0mf0kv5oWGgC8yXafWbRSVnSCXxHIdAXJ2Q8WA30eKgHmnLoPnw0fYqS
FZruiSAIYDtgcUaCLmYaqo5OGbUZzIK8eZOTQw+1QTKc5jvx1DEi9vwly/rkWU2ggXFItgBQbBLn
DlkJOABJlvatG0lAo27Ju9fZVQ7TyCF9XbpR8spoFnQg7ZL2hW+7uljGDIB3zkV7sFnM90GTmafZ
Qhvh2UF7zlH5YqMJlqM7H30z8Ud0DFet8Vr1dhb5ThQGDbC+Zup8eOr2I4g5prH/n/OY8XdnHqdM
Tzck3mROqgbymL8exxh8E/ERW+0mMPSM2Ur4WcTFAw2kV+HlD4C62FgdhIUUme8NAvR/6J7+Uwf4
4if/swF8eXup6y4uKux6uv43v3kaNGaeDlq7gZ9dr7S5Ks5c/Oz0z0+dv060f38bcpk5ceq8Dwmb
f/2UUzP3JulF6AxChkldDzF37WhCc/dWhJtinfbE6K5MD253wfZk4iusiY0xmB++GuNkHyat6M6y
ytv7FBfOZblka4n+CKobhgqEKBXJ53RA1x37YntLg7YMtr8+xH9bq+XPnZb/+z9ISAb4lN7qP9eS
rZGR4cH+UNGfWzL/8cr/Z5J1XXovFoqthbTqYkP9bZIF7YDxWkfNJf7alBH6H45n6IjGUJzhorW4
Q383ZfhfiL9I0pXCpabgKfpX9GTG4oH98z2qU+N7tHloAIF1xX3713sU0LmT63ky7eSg6qe8Lp3X
2jHCi2sGUcsaoUaym/TPIDXUt6tE8T50zbSWfRR1Gzoi5cbhCLZxyBR9VfSYj8wwUCC7cfaD7mX3
8r83438lXtCQUHJBbv9TZePjNyny4Ufx8Zeb8T9e+btHaPzB0EDi2pb8PoY2fOG/70bnDxPftUX3
kFv4H8bsf+8Ren9wq3H/4jYwuZldAB6/b0dCBpebF/YMmdUCvfa/dDvyG/92P0rbFoY0ucMxognL
/BvcIk7duMGnFVIPt/eSMdA+b0dzTX5wt/W0fPhO3KnAjOB5e8BX0xrJc7PtIyn2lC1iCy+i0Dc9
iyQoN5oQdw1jk62B//XQLkbbKGOI7AShvAgw5Aea5+W2ZbDxQ5lBuZ2zMXH4lVX7SWCw3lyShZC8
UmMsX2mARM9tVTSXulR0HTqzJcpJdbp7csbZPcTD0KJFCG2PKLhEhwUWDoqztKURElgMXwExLuy3
7onzTf8K1xt2almZWL0NGc8UXI61VxIBes1+REiZstSBDk3yBOXSqtZFLQcmtdnowVkjDrBYFwxt
b1JU1uU6sYwK4JVGrnUXuHGBfsmxnwql928e8TTw4p24PVReEjwii0AkbsISnYhgltF1ShWkuE4b
IR+2kYhvWsqRZ1XYcboBXqyfmJMXq36Yrga6uz29ieGr1POc+U7G5tlkTXPTpqOGLakgAmnKDPs5
0AdxboXQHqPU0V+1sqClyzy9P0x1P9z1xEVslAjDH+4EqHIdynH5wzNonCl/exfRHytdqCKgmc86
cXR0isas+CQbwz6AiqRep3Q3+SNdD6mToLuR6olxgxSGk2DqTJMflHC+OP4LWCO2jHcmhwGG24Y6
WFHg+n0zHAkfQa/dEbHFoDy670ZE2QO0VmOF7Y1zHwL/YB0TpvwRRnVyHCZnuHBDdUmwki4nVEnq
+CbMHCT9yvP7sSn9VMcm781K7h1grs9VU7ZQvbT6ZGgchjTNyZlyj/WNw0h3V+blRBN6EDcRztMN
ls9wL7tcP/GNBgdTa+ptPqf6ez3P8zGywuAWRn5ymRJuVIVL/bPFi7rVxdhgqcX1j0fvsa6H9eAB
3A2SLrqFBz9w8FLVE9KoYBt2rvURG910iomCYGJORpOU5Oc5qnnR9eoNA9y0Mhwqdb6m58brEaoW
XQtDkPCL+CEfh70ak9vKZHiE2V1WOHZnamDctKtuROFHAk63x1BbVWsOGqmzqvDaP/IcgNqFk3nv
pbYs9hx3k2PGnO+1cXT3EXFICeFTGMLd8UMx1pdRgKiLFXAY5AT1nlBk+6pz+Wi7t6g7aZbGBxyd
cOTyUlrPReJaVzt3xd5Qi7ZtyjHHBM4Q/9T7rNoqMIgtnbCg+UQWRykMY8R7dEBWQ6uMWSgQIKoF
VCmnWzLLoztOuThPElxiAEzd8LYiDJlWDo3U+9F1SRoeQD5uGKf0b1WcIBKOreE46YV9RalKd2AQ
/cxvymo8MJ1x75m1s3fnmlSLoLL7R9cjr7PLnWEvh3H69LI4f5xas1R7UybWJ/d3/DOSvRCgS42a
GfNkRh9GkFm0cZFLo8iKHAfnC5i8Sc8JaxNJLuptWib1bghrtJSLAnpXdWlxgxJIPPYIvo+Bss2H
NCclVGmoRFdcFHkbxZ2R+6asjY2ukGrtOr0Lb+YhMe4QGMkdJoX23EZV/pVwC/OtBsJ8pm3cnnE1
C6r3ud7Dd1/C0TL3WhQ5GhVYhhjymAzoJwnvbU/XJDzBLkzOhpuSaYUQBFe00gzjUbPl0GxIMNQ2
PL/O1Unb/M5VoX5vmaNZoV6DYHvkaAYjIMt1BHfM9L6GeUH05mgRHWII6zXWqDUez2OCgIBnPkHU
gi61R4Gplekuzoe62aQLKkfoQN4Hr7jqiQJ2aGi25ldiTFaR1xr70TXyO5m0w9rmwd000J53pCDE
OOHm4qEhDBT1XkzbL/ZuCF8NL0SIul+p8OLLEAbp1jDLmTlQ259CmZv4s239M53r9NL3kC+SImiR
U9jOiVYT36EZynPg1SnjCULfWIuKUzERKsK0B4Chk+efBEOUm8zQ1F5YhXzRonor3e4lkVm149GP
DkYqN1FtRr6WpP0Pq4y/k6ZyNrLRJuKcDLL/SsY4hFhgN7Pqnd3ZFpz2+MbULMdHkKbdGZCG9tMc
FodQC456qNA4lnLUN22mTa9TtfToAyNUd2ZgCRKKMDdulGVC08se59wZAYhzyi6j6jXTJ/OQVa3h
SxV/Ln3V7EhvhsyjCvm+T4QcTWZ6wuO2Daz+3uit5DL2WkW3r2qvyjRPjmu/d2O1p5VVrQoyqVb0
sDpsCXDF3dI8G1Y7I0GMXMDyUpGzARS0RKbgdMnJFIWL4AfxfrQa7SDbkfXNv3alle9I8TsqGMXg
3G1iC30sXxBcDLdlhk37umJmlH3kU4ZKiIHYm8Dc6KG2muILBvx+V0RGra8hc9T3dZup3VwPbrZS
lkud0I/dKY/CNEeECXe4AZ29mjtNfOeEgcQbtngb3GrVRhQzWgjHYehitOJVwz4AxB5W/GQ2RbNm
9Ci/irLpbhzZDjcQIptVVWCUdgY2MY/sljVKkEtZujd8LMKfQntKHkUDQXgdeGTArUkVH59xD//w
uN3fZlv6lD0XO3K7bdpAOWFBrO9jSTOnRDQifo09+VBlvYD0zTv67fMbpBiyhPE0HROhADdCZK5J
3yWiRHgKpq+b2p+NmQbvCAvqVWiQp+B6gkDCXHO2SlTqqXT6Yo/ub5PRgDwip+huwVCFz6mNFSTH
VPITBF72iris2prOzBhs8e7G+4xp4H4oPOKVe8Zk8DUQVKxsyypu2QPgmmdpf0UqBMOZguw5RiJ8
xME8HmtmdT7mEf1Q5XbLhuTYZ6YjpblGMOgeIsW1sulxf5m1re/dsG18gbJ22+Q14o3csHdAW3Zz
mz5NEgAX2gXfsYnbqoTyzWYJKSWq2MXEiaw67zbdoL6FNVDPldyKSFcQRdGTYSH2SeLLfSRTPtKr
O03U4kiLxTrAPbD3cR6UHzbr2Zo8Z2DETY4ixC30bdXGJTuMyTkLWdmdnDXjHAaAvpBeBpeCxjlJ
DQH00awg+4VoVibN5jXsu5NpTj8NgzAWhlqBPtLNljYpTw3kExs2qUmpdfXS0toW4VCfWohjO22m
e9QM7CoeB7XHlnCIJzIsMsAhY78djPGqhyg3HA9cjB5h3w/6sVg1Qyg2aQDkaLIqbwumaIzWQoxv
vKg/E8k2f5LKjIEk0ZOtFYXFWa8I5eF647m3ZFek66qKnS3ZYfDqQtikRWxFRydwnLsK+8UqYNp+
Qo2U3piEGyzuzuBOxx1xzlE2gu6Bvko6ZWrf8oTSOqcXrM6cQ/K7IjTt7xlvCW6YoLgRo2lc7c6U
x05l9je5at5FdmTMMU6NHwSsn9NCA6TtVRfxm2bk7YVlMzuAcR18sPNfaKa9vVOQTxhaSXdtLcN9
Q5lO6mVSFExC2Oipi0RSXXC7oghXAGkOZR42DeLlamL1QPUczmOxJTu723sKH7pmO9M9+bjN7MOM
PmJoCPxC84qjGNPpGeRDcTPm0WuJBuhWD6oUPaRb74VTxf6Uih2JbSmt1KTeOvFiU2Sw60+RAePF
SdjpqiAEkY0WuIBOikZRxph2U/tF5yjDZXZBencseNSP5SsoD/vdK7L0SDQwN7BqLPwKqL1Wc9gB
WYCfHd2FJtPIvJOI/ap5/AqmLF3LmH0vIDDMh+PbbxuHfXx04GOUTv0k2z58cbWAKjMn6g8i+ZtS
4WEO0x0z/+pggO9hRNvfsqOOjBooeX3d7hrUW5qv68RAc8xqV241fMHy7fA2VPkxUYsBlCnMQdiG
cXRGFIhmQ8jXmKN5HyJ37ek4rXCE453Mfgy9Ds8X/OkhKflVlLA6XdJMfU0YiU6YkBlXWnGWbs0B
gWSQD1iwy4X8MA9cPmuwbjTbZRgcpeoWWWexjmRZfercMAS/Gz2qK4gdsZkQ8mY0lBO1pxHbMLWX
nNCW9RjG00MQxA31QpJ9pIY381HQmeTFHH1xGDMPPQJkHyWbRSB5Wz+RaTvcp/2MHrguhPFWOKX2
ntOG3daxXu0Zg/6yJ2UV5v8x59BDZM2twsIGRrwhyQDvHAJuL9261cQQaMmgmDnJ9fG6avi+bHwC
r7jjBu4s1IclU0CGqB3SA1SqNVtKCS4dywJw5dj96VHw9613HguP318Ri4HJ1/dQQ1Oe6sdUKn2T
Ozme73EPlODRZSSyhgUW32KTYpyXFdO+cZ1wO1mqRnlXtge0JO1brZf9x9yjo/ScQD5r9GMJ6iiD
LyAJbJ9TVzANUba34+sBUJH3zgVUcXUGy5m/OW7QURvZ9qHUKWnxJ2jsghNeW4NxhL735iVsuzA0
Zn1FwRJfx7m3M8muXEVDiYCfRBB3G6jE/dKJObeYONjTasoC592TmnRWmu6mzxUl0qbyJu/a4n1/
rcc+3k0R0ERpivFDFlHO3pEWjLq6Cd+cVcx3RDb0x9SeRyiMDeMoG/HzGpumCQfdmQ8znYp7D+vP
ByiTeCfVUL1W7G8s8Y04EE2eb2Q6MGxD8okKva0k1CWD8LqgLu9a+FPwEMpefQOI7GFrysFZNb3V
XKSN3Qp/jSA1ABrcGxqgeuc05s84LUBURhGiV3R+4tYNDR0yi4iJbEQ3pHRSjPwKiMpldGbzqALT
3GrTlL92dkrlOjs49njcAbJl5XUJf79mSi0oCJhfPqjPIV9ZhOvcpk5b3VBcg0/HZDDtVWKy1NRs
ovdhifIJXpKdHSqZuzucm+ohqahhCQlP831OX9THQu0C4zSYXGVF8yR1khrKRV0/NemioEazE6gA
Na0390CzC2mu7GaYjznl2bEmj+0VyXz/6FGF3nXEd2+rORHPuTnGR683ErilHXtRMMxXe7YrtKGV
Hp6VlRiXoiG+F6e4JBkisw961aMFIoibiPIykfZHb5HCiofv39g7k+W4kaxLv0q/AMocM7CNAGJk
cAhSJKUNjBQlwDEPjvHp/w+qbPslVZaquxdtvehcKFNK0SIQAbhfv/ec75jirXAAD9A8WKYXK0OR
BS3N72g8KEs0YewTLKQtnR6aFUqQDfKnZTczW7+wj9efkymqnwe3sddQbw4GnurAoRvVHU5S7xMg
D/fktTZj135g7qkZxS3jfEqsVHVkRLmpHF51FxYPAQfJHXH0xr7t9IVh7Zg5nxcdspGNW3Wjai8H
O2hTdQIEJBSyt5rQBZiCwtaJ+Wq9t3qkA5Kk2n6habUTM2dwroPxK2OzYY04ijxWV2YfWbct194D
wfREUig0Pq2Go9bMBfyKrOuJbUEM/64RfYynJaVc8jMShNAsNQQmmHodCVAR5ZarprzVEEdLskEv
0rJ5s8ZUbu3Jwrf4f7f/+/+i7tPCSf7TXGlVlv6lGL19KwiHQ+v01v6P+/bt41v3y5zB/OdP/tXW
tf5BJhCjBCCP9D5xbPzU1oXLBDyalGpzxUWj7/yrrcsoAYcxzVYObww7bJMf+quta8DvtJiMwQby
LR3Pwf8WivN3KrvuG7Zu4Vp3cAYBSOct/Cz9VCRMO21vD/s6Vf4joMD5ruT5qzlZyPZd85fsPAq/
qbc/fVD3/yr7ZGb8ezuZmDoLFRRkWi7c+SFu/fmV+47wsckehr1j9dFOtqZdvwFsoEaQg24VG9Ll
smQrcQO85mjnlnCyKrqvnpubhGpno3D2Iq91Y9u1Zv45QjVPJwmE/MbS51htmYhwRupIX95mBbKS
w2is/mzMpWRB6qPiCagrb36HCLcx1dyWbFOm+7nAnvg2V4b/XIi0SEKs6cPDjNOyDjJFN0XSppaU
RRFJp4Nu9K+l5codNFWMgEVxtmQl6fTs5pE0624p31E8bhMF2n8h3Tzooopo9la/IcImfeD47b6g
b2v2ZqSRdFDUOisEBwaAibETfdKGXKZQITWSNj1j2hIP/o0iIdvj/9xByjaOyphSiFfJvZf07m6Y
oHdQtJDgrZfPUtLHHmv2Y31kDo9TCmu1Ae2TRGGW3HWSX/XTxjetu7IeoVrg4zNMEQcwQfnBtrF3
Ze0A8lrVRk4NF6ydjDckj+jnfAvlHCVPkpPJbrb7koBo8AQDqy/OLdppexKBu21nLzl/qaIIJYXt
bmz75gbxgjouUbvSqbseYB3g6QrINGFdgFzxBSDRH6UbwrszA3KwyLq3YwDTotN3ljTto4WceM3s
aUK97XuAUZ3cm2ACtwvSWcCwpXHI6LHuiBwknqvIYC1AoAtaNE37ZWwhyODHwYuixznZ2Zr1UetD
fOgt6l5Xc7RbVlSYXBQr13nJuywoCRoKYpBd6YYYnHXylgozxX6WFHFAs8HyA0Qa6M1G0+reMCJn
FVhInA5bElXcz3FveRcsaPo72pTig/qUtjqtFduEJTf2bNPZjSBfNA9GgtBuU8NvjgpdCvww7URg
Qn1KlqJ6KVA08VmnLZ1VQRjyErb2KEns8yEEboSoHIdF36nuCzLu1mQ8e4UWVBlmRfqQ8JayZZWU
mIQgdIW+nwgFLNDBJt5jYWttQxq5JYLGKRcjJPkIxdBCFPxFtCYez66ZhweDRNSdFSdzfIrjmlKE
9q/7uVMeh9oIz/ht45pVsm3wzF/n0RPHdZxRUtiSR7vwQB0zHcks9m8vxhSRW09V23LIJCoeIJjt
rXQIWGojViynJrijqIZnH1d1smGQgIHWmYw1mMtqx9CzaaWe5lHp36qmRllqFvpzZiZNv1eFbn2n
PIv8HWEsc7sxuwZE8maZbe3q0cHZ4ftDm9ZBf8WSYoB2KTGc0WjPyYPoDfAHFOxkNNQC7Sz/mKQ3
Svfa0xGBYwcpd5cvGnXA/OHE2XtXJDd0T/e10KxdP2OiLAYjPwyJb945FqDhxsKAqDLYQHQxbnwl
sw1RTJSdHJOCYtHUIa2b29JZuvsmFR/IBEEWVy25RCqPDyJ160vpuhyQYq7InQva+oUr75NIU/sJ
iTJx9pMRqnGq3henHXYz7pVbMadgdJFujTdRl03fiyLCJoP1Sp79xEOcnaaMkLdLiRAeX5Gtv7s0
k0+50ednn/b1hESaMU+nKzPQCTZxvjXVvHLGXJI1t16pFTyX2quC9Fhimia+ULc/ESri7rpy6B98
NBdUdpJZDl2b4bT0y7fabFg/cC9ZyGZgefiI5C6DadEdyejM+ZMWh2MRc2pXSXGvCaBrW9vsAe+Q
FXmFp5vRKteWVm2omzjIxCjnlFb0tx0z7yxMsBhvJqnmO68dku2sKoN0PwKUubOiVmO1iN89tO2B
VtrewfRAXGDYE1tCUvg0JsP45OWY4nHXMLaYUPyizcU/PWa3UOU7mG/Roc+NYksK6gm7k3upDSc5
9Y79nd1J3uIdrPd52xDY7nCndEfo8dO2jkAJhASAYiKTXayXgTY37YfUcBWjuWzFjesQ5Id9jVoz
TFoC3WjAD9hUk+Eq5zh7URJ5Uu6axBQner/nHEG8ks8Ds7eRUA2HumYoEQ7D4N0iOC2eXb6n7TDp
7YETVfkB/s6676Ymep+BJFmPXVOwzKqlTFRQKdTlzHEAQAU11QEVK83kECn8gr1hMSHMiPcakTC5
MmSY5IY+nF3pB1NbvmqAAooV6GngH+4yE5rX4Jg67fyeqaNVex7DmUaqpxEN4NqlTq1bt3NhmcxO
SyDYMDb3s1c+RCbTS9BTbdDVhXafK/jJk4ZnKUOnLz1rJ/BnAd1YMRJNjLs6PgLLS8PRs9pzik9Y
s9uByD8ZcwnJxR/ER+NOX2fWd8azLqWCMOajXIi4B1oIuAQjxEbGGNcMI4e/mU/IXVt77w0Uy1Fs
RDSggUZWyQSP1Y6fYxNRc6NGboBoZHnGx7oZ8ZqQoKctybWYamTTqdwRRBBKzig7NffGTUIcUpBr
UEKF5sqPKSajNeoHdck7j9w4TTc21TQBEeuwGMYdeNXapdvCNzSG1ILmttNL0iCm5VOUM/Akv2ml
afPB5k0ZXeDAEdjV1Z9GOyHfpyrbg/IByVJqYEB1WrWvwMHvWYE8eMg1VJ+sdUIB+zqwMaAeMFgQ
xJQSq6rNPL6FYd1NfO90ZbBeGu0wWXvA4DLMJjfetx6TaNNsUXN2nB7OlAsdwQbrl5rQA9gBDOju
HVn7YYpVAl5AGY2fISTlV1ct4iz8PPveTTbNNracoz744wvZ2A7z+amir2mLCl4O7r8gdkX0XSRL
f3Ds2WP0lxsAM1MR7bXBs+mMSz25jzWfnTOLB3GiM4GHz0jNN5+x4s0gjOmOrlaGN7sufcnnTbMx
9guUpAMQ8lNs9LASfd0+C2/QnzBSR9/yDrU+7Wyv2DPWkhkLkx4dUyXsU8xHLWjxpH4Ym5pkODV1
coM6d2A0TINiX2CheiZ0wd9gzYSlzSTE3yZGHn8w2BMDzkHfrfgSSmK7PU97AmqVHmTSzWeCCJd9
Kebh1YLJeqYJWJK4RfkAYrwEytz1tCCVEBn0kcRcnrJ0nr/1qVPwmDKiu7ZQh64+KG/Ow9LB8FFE
PaYKw92lUdY9e3MlbqOkLE8J8r39DDSBngHjccyNrRO/SquxgqIQOfxebXoaxsI6DKUcHjQfWaIy
HOD7XeVdMGnrZ7IE3VcNQMG2AZnzalrREYa8vXFUfNt6qYOxKSY0vdHsweE+s0BaMtxhZrIwnQVs
JUlaMxcEDm1LswsNDYRbQsPchpPFpqfrmKMDIQN0k5HSfhv5brL3wadvjKFcu5YzIhOlLUesBGta
Ral/Mp1hyDZVqxC3R6MTh4tGPs09WwT7G/Fsw8wChta76PBx5agfGPiXYM3NEoOOA6e1B+q2dXP/
LQUEH2qGDsmOEIG9QerMDoRS8kHRAsTaof1PJBnZJQzP53Jf2GN7rJuh+8xDu1w1v6PatKeSKCte
xNOEEaYMYUK7qGIIM2Z8X02tcTt2YpjeKtOYmgdsLk3+qDlj7AaKJknESYQD3pYZXjrCbmynaGsZ
A5ZVt1dkCTjeoO1tksquhTXGT1Oty+8LHfc9bTNoEstoxfueNtJDPRv6577yrad+Ggk7nFsDNOAS
w0FMJcrNuNCSj2l00pPmWOZbYxmKMJhGSr6O2pmuggL1W2syII3HikZPIafmOrc6a8WCyJ6CrdNZ
1WzVxBByM5bstjN7pLiFeMsi1/pkO8Jpnzwkwuo2qhrLDJcUTW24Zp2EcQHmgPlsqm89O0a56hcx
rBVm27M81jo3YdAz4Eyp27s2VMXsEOiY8fRac+rpQcV+eK701HdAMTQ1jAk3Qc2iMXJrtNoFrVu7
kHCroY6PTdWbn/NlTPal7tfPtW/0b9AOCsIh6uba2taD1GCUIEoK6s7zzmqOmZtyH2J6dsRbSkz1
l7j006MjbfmcLoP2qteV7YWOP1ufiReYToMaSSbyYYsai+k8xAivwKXHU3Sw0jxsZtJwqKiTG4TX
46HpehyTfIRvgxsPuBY1595K6nbHUG6v4wi+k246n5RDFB4C1PRaWpp18aEh/5iMAUon/wB9EHk6
APFz+A5Vu7SsOG50iRPvSx8nH1BxpgfGNBHYl6YtWK0N8PSdM/jfISu726Qv5M4yHLLJSbh5bj2/
fxlTnpxcK9VLmsdxEE2OeSHkpjpJYgsemEx9j61EbA0Q4deGcvYexXdDdSXrbxbOFHbQ0TiUXeY8
LfSTT0ssRAj4enzOdDPddHCjb7vITu+rpTXDuW26Miz0Wt1MkTXSyQKL68RF8jDQAAjMWmKvxExX
3/ecSd+b2bAeEjQhu3kBB9J5VXs30Ms9MtJ46cUkqzUJiqAHWZh9OFUAbhhJGLusVwveoByNzNSL
bZab1EBkWbwOxBkw5aeLkTuZ/yppyX2JmL/s4Xd0R7bV4YogHrA5tdhtqWICPLtIXXoce4+KKo9R
dg5WfQFPdTIti1CCjlt+6Fjv3brqv0jZlmG0KPk247SzUWVypNZLmua03lPEUDNPl2RXCaDJA+/0
2VO8EbwrE2ymLmgToN6mlxIw7nPu2d2JhOv0Wau4r7rEKTgJEpfIOCELisTU713su6fIJd6BaPP8
aZpr45JoRfndGieE7yBHDKhPqboVBXse+d2R+eHFGSesvi3as4g7lPoLjKODxo1GyzQfNH2jVAaz
rslUHIDGrV/UVDc+565Jf8zsuX5yW2LcU9I5p437g38z+U35igstehuVgI3jx6wv5w5Q2v3C6ve8
/KDnEAoNSQcUotXu0gw0VqxGzld2L833wSmJUzeKhbauW73hr61ptgv3pXJo0tiFqm5iKjXQMqwd
vKEUQ0kJJ0oOrnX1NVZv3WmBCNlDB9ulGy5LNqi3vuiHs76CgjrDi8Kukvlh7k0wQitQiGmIvqli
Wb+2rpA7xAHa1c4zG6uIiBBXbRVLfLWF5Vd+ECTmTLdQRBL7oDkoqWyM+fOmH2P9GeMhQKM6m+T3
QZBKD/FmDucUu9UmYnIF6Ay5yEvGGTKIQVgcyPWF6cTFx9QEP6BJRtJZBS3gob2ZxZB8NnypP7lp
yQ0k9YX3oHXVda68bqIRFJfPVtF8734gmRp3Lt8WsBvfK2pQaPkayxAd7yBBHxzYg4b4DbRTFtPY
0qsMltgM2MsmtIuteTsqRW7FyoaiGHtm/F6dIPI+img09jGR7Oc4hSVFahTjDj+3A82BctvXEVW6
d1Wys+6wRxY3IrZwUJk/IFVTlOGJKMvziBLmSKoGtwOgOvu0FG0PaTgx122qQAKFj853c+YofseT
pi3nqZ+9i4znJKDp0e51PxLvCbfPe43zYEG7VhX8fN6cnUTYl4ET1M7JTXVNZ/d+XhJ9z97MvC7S
mAErHZBrr9njPtd8gCw0pe5sQ9ytPaHPgkgD3KH1qJtBppXpHZXdGrTKenVJ8IvR7ersBGIeUj70
+hw8ETUuFv23RQUmcfTPoOdzZ+OPrfNAaZBbBDBn0Z2RSjr/o9sdFEmW25TxToD0Q2y8aOa5zCMf
OAbWo51Cx4AHva/as9XSS9xavUEeXTwYZFnX3ed0NsUFGBUSLCJVWMCtwX4wZd9cSKuD8keoyH1C
0uRF1BqoRZSx7rlnunUgeSs9GZAwzwAK67O0pIcyF2FdORL4GxglzymzYXVHc61ToW12lDSeC9Ck
GbR5JAW9TsPYmr/6TF4CSGrmFqev+NCYEx8HBv6PDivTxnF7rERNvTCfXLxsF6d9vGttsdwhSZD7
xHCRq+hp4V2mTNUPizbB6e0bwf/SzPLgEErBsDl3T7Vdp59A/LIKTlXX0G90oADSvNI3PNRYHW1h
PDvJbDGMFgM1F8pbs2MzUxUkNjJgOO7BD2oN7ZOnBtwwMwJZ0o7wFIs6mcJ0yqcHNzKQ482edlS5
U5+0inRT7BrNFyEpQLS4kkFXpJLFuDtwXGcwVjR3A56+XZvBd9OZ7c4bfmtDPYbTk0/uuDNzttOg
TNJ6JuA1UqFlJjzjFf6zrePN0b7PmlZn4yFgQs/97hmkmf5MSmOMimxOkw2dK+xhg5PK0M0BQ2EP
lfVTBptS7KTdTaifmN+XOw1ue3VGw2/Qkq0rlHYFzQ8obFmsvRBP3p08AeuMOTPNgW2SpMMVaVUr
Gfo78jFxFwiwuY8gc4PUyB6DtJH999Qtlv3Sj86XzFicqzf5lb5zsUM1YZqiM93ZxCjQCWkSH355
7hjA4JCAXzuP7BxUq5Lgi8zz65feMtP3QRPzAtNxFNZxWtEip4VW/5O0lvK1MUnD1dKyuZtw8pG6
ZTfdA6wWNGMGA9L7eqQRZw5rpnmmPts6Ub6RR6Yk8U7+F60ykx2GcFxTpmueOs8ontNutaiWSHN3
vZMYyLT1nEaKOvIpLEz26wnUPqwYhD9+9ajUMAUElSxPtC/tk9cY7r05Q4UM0pFIjhjyUkdgh+l9
0DVwbBICDUb6omV0oE2TZkF1HdsDPeRm2bZxNb1Kz2GDoIU6X1RhuWGfPMja7fsgLh3/KUPechND
mLUyp80CAzjfhYzweTogrq0RseEZe8cL1lWEB0yIKybousOGrrP9gCzCRDQzzrkfkAECe0uZdGqD
ofLKDOd0BeF9no373PLVgzkbywuN8/FBQ7iDR1tHSAeTYa+62vxkoia+w3JnhdLTRrGrCPogucVO
7wCnzJzLR8/5ouosQRrk5GdC04f7VjOyhhaknljnxpuYuuj6miKdEGpKAg5V1la52vA6M2qk/U9x
vUvsKYWjJac7lO4IvV0r89F080E8VGm7aNiOjfgj0hN8wNLS9cc4Wk24EhPLYyoZxZPZwAHadxab
7bSztzjwOUhNhWnftpXeXYECiKsxmuXdrNllCvBHNp8XSI+3zpI2nOUbz7mIToMIJMsuLQ9SNfon
J/GNM9oPeAoFOo1k0/X0PxGbYlVNZy36KrNieavJcrZCBEecPQfRrDC3Bf69M5sc45Z2yF+424Zh
W+aSnYCu53TXEZL9ddTUusDxEKGTzV9c1zSOpq6WC5kp7okBPykLTdGdWdvZgDpffHRW3yaBX7Hz
4ZbWPjmarB+Aq7inCb3QjTWq4biYSf+96y2kCNy2zWb0/Ab0qJqmb05Kvnub9wFniDzdKkeVB5Ia
3JPNuh0MbpU/Wti9T5oB4XTJ5v6jTBuCyRdoUvs6F+UhtdypDMAJNG96DTw1JCe2unJEovuNSeJT
NpjeA37dHPeq6z6SB84vLetQFw/NK1RQJMAoYRl3SLfTTioTY9jzGT7iWldf2YEKb7Mmpz1p8Puj
bVm0hgyrLrlHON1dcZLaTA9YW8qN1VsgQIRS94Xp5uda54fICV/FWI5770wl3QQxF/2XhbbauiEP
xsXrCaeKXE4lEJvH/IqhMyOLyU+NGjVPtTxAN+IbobgBkiqdB4Zb5TEXenLtDLveGtlE0PrQcNSw
cD+1rZ5slmSM7ophdk78WAxYvtHeJzB5W377mkRDFuqygsrkL95t7y7L/TwVH41OqHzWI4xIKjCa
qT9fHISpj3I0x31buVg7Ev9xBloXZk6+KndoXR5VJ/CAm+OEPxgF4hPWaOoKx+XhmVdEXs5zjcC6
G3cDx1cmND0dDg0Z4lFRtn9xk8q5j4TQkXeYU3u1KOg5CeQ2ThUPjvZmmKb6JAfbBIjvxx2QqKm9
Ybr6tWozI9vUqrPvkthwL6NTWQ8T7YwvJdHCZLwCQFQcdxnfJD130yjiA6sqzgVZenAe6CmggzO+
1+RTESEjGqy+etURD0bbHZVUZo9zQRKbEZ97zS1fzJgti5guSpaEDmemGyO0LaYtGFb0+pl5qjoW
fL7IoEnCnZLWC4QrzNDDW1/thWlb7KbxxNBKqeKLY0aYd6KlD3Nn9r5DBSAAUsuQ6bPdfxaYf1uU
SbmnbYGLYRmObApZN2VuZS49JxhDT8ZzB7eWjMYG0y/THNq9tf1W21ZpIblW2jHSYA1Y9EgkQIts
uajJZpHz3aYGM9Qlj3bJzAcszvgk3cn6qMZ5epeUrU8AZ/t24+DnYf2PVtunn3oVkLRp+tJkzC9X
mg80MtY8TngFZzw0cizGQ++5zGEyZbLRZCq5jJoQ77lJQkc41hFmgHZm45pL3zlG4ATPXBR5aOzB
pPDVJD3ONupbGBiwUtrOrq2gjg3C8dIon18aLzOY2yT+zjBq9vyySbDsOqKKtlVkaFGgXLlcehmt
YNDRyE6u73SneOowidvZ7H4FrCrp5QkmfuhlK3YrQ9YR0nt/JgWpkEm7odGGVilN2MWIlXBWzrrT
m82NP028DAkJMSZmciO2Bbj0T/nQMkcxygyatjtVGxVp2pEme4Give3WPxh56FCVSuMTM1szx+Vv
gNIpStv+QCRX3tZMUB/YvKhdcrbLTYQ9qDsqUehZAPdmeqXfTHYEkWdP8Xq6KjzoS33sT2prMR8M
RymyYJK5uHj+YHxkFmpjRbtvp0UZaF8LjU+0s1ERbH2aw+elEPoJBfF0i6MeHqS+NsmLpMJiAxqC
+FSdJ2sgbCQdHyyNzig4Fk7X3WtPEX6aoxJwAbz/UIFVD8a5Gb7ptZ1eesqJW8JUWL8WkndcV5Q3
ZHsaiAT5L1h1eKbAR4tXgRWdpLoku+DzMsJKCQSUiN1wo4P4eE36enloh6G8qcj9YIyua6FlRMUx
113xNa8HyJK1194UfYUyaWnSdlvLUQbw1JevoPGSQ0xcwRHSNXDHHqrxWPWx/f89yN/+V2yfK6sN
Kc2/Z8I9yiyTxc9+z79+5C9RkPePFRxlWHRHEXR4LuqYf3o9PdBuOqIelNQ4kNc//0sSZHj/0DFf
4kam6rZtDBr/LQlywcH55Faa7o+IC9Lr/ycO7y8tDiS9f2vBXwVJ9X8bjwExWSbvyliNzBZOfPs3
43FkQqoZS2DVFiLv09LSf+fQdLEio0bzi/YxaZY6sOipsI7F0yc5ZvGp1KG6NEIlgQ5bf1MYg/c1
TTriClXtXhEzTsdKq9HmutT3P32yf13Azwy5X43S//p++WB+VhLZ2uwo6c34mWQ+HmaL3bPGXksq
RBSImu6p0fji4tPl2f/5hc0fge5/+qh+wxXUtMHrtgadJmNGRAt0/9uMp3W3NFMVpr1WBYuf003R
WyJ8DftuGqBik+pR0AvxiXmvbRqVS2lvKiK4NtVaBbptcmfQvD4aNZ+eY053OezUS6Twmki3Qmna
luLQLfJaD2nY5pK0AwGVRNER5zBNKONrxpB5CeaGQWuVFATyqKJ/HND23GTrUQkUjwzz2ihOCKWr
i93jk2oRXX9O+pGoOK2ubiR63nAuyHNqaxWKkqlqIo5kiO81lWqgshNa6aMuPlljNR0xl9B44Yy8
iVBd7wABwc33O7xeFQqpWtpin5RauiN9nCll3MiwZbQMby1lehDd9fP4AFG8hR8ajLn2anWlf1Y5
g7s59V+6xWAS4tfndkaigskGUtgSX+DYoOCKXXZ7wEZrVxEVUE3kh+e+qYKwKfgleLn89EQHA1zR
MN9NIrF3HQfPsMctt9USghyQnU47ck6hzebytooWE3S5OHD4e8qt6RQtM/G6LR6PWmwMjQCotCET
IwLJZoqGtqY1sSsjC5GLMexJBLVCY6ybDSFMtGxnUYVcGEcSiejJbh3xZYzbOHTikU3A1tV8SAr5
MPa+eeKpYTrcn6PZpzngGXBokukJI9bwMBUTaF4EOpva6Xf4teqDYPqL1m0MZRv7m9bnO0kq9gG/
xxSCPzG/oZkV2lmqh53nREcPAt6eHmB0pIntbRHAJmEDnGebSo7B0OskI2fmjQzKT6tsQaOzsR2S
gpNKa9KFYyomFXfzZJM8wLGGKs9DJWtmWFZpeSItkpyTxFC8W275pFaJM8LDfdPQTky8J9SMQefg
WTVyPkt7pCBF/XdwTCx9WWO629Jl8p0b3kbP+zoY/WiD58M+4GFzaYBEe8d+Zj5KMLRJeASmDgL8
cOcF5HN42yhPA7Zx0gtdL903RO4xQRdnjSExNFbybSag0JuqVu55RkH4mJq6Fsyuu59G6zEjOBT9
1oS7Yk7EJuvTW8ebDAB35OIhTlNblYopmDVjr43t3jaIILOc+MoMm54DUWsEUR6bwrtKj5ifZp6e
1CRRksitUsnt0Oj1obKXYHSHcOqelxyHcaOv9sj+miS198loMrnTXT8sRf+WSXQ5TtxeKOYDmGNP
nQbuePJ3wBi/Cr0MFfjdIHdJ3WiMLtmSDnzLPDDZ0zSGh908SCLZtFZHwhOf0qg0LoXT0E+E0uzu
YkrBVdxdde86mlQ+91I8Tt2864zcuGqdiHeRHAXP9jB9HYx42oiydSgLJ9N/S3LJ77ms47R0Nl+V
b83bse9N0gRqwk1w4G7zZLUsNTT82lqWRyOjSVz3XRy0WF8evAgYVj5QeKccLg45rfWTyboIgl58
AkEISMBvxvMsMJu0vsdioYh1NWNN7MdEJ6cXEjz48dIVN7o7iaPf9O21iTCyjb1ZH2RF2UgsDH+R
fAsC3MlvxBQoiFCK7rBjnFrDnEPbyZ7mMlUgexT7Q2Y9w5RKQhCg2TafY53OYtkxGK7bW6MBNSk8
4NTKyuleIdiEbrQsm7XlCeoRq36qtWKvkTIYuoIuqV919mtBTJAbLax3Kdz0xYNLP3ppgAJgObQj
2nVNr7678Wq1lmpvO6ax1Uj/O3S+/GwSMx1aMnpwpcnpC5XXbiI2cZMNq7pQS/UjMQPlLYGD1z/v
Y79KcX9soB4CXFsntsyliPgtuErXLIrLbKVq+xUFeOEcihS0O96B/8Dd+Y0u9K+v9FtpkampTARt
5sMQ9/bBivxv+tINoKiR/ZO48O4YQPcm26IfvK68tTtWwZ+v9Yei+bctm9KdGsfWkbP67lpN/AS7
BTYwpphYCcEcCgDLglnG1lyVSyRtkATduuSvNjrjv6VWh6zUiHddV5IERiyh3FFz9kfVbqquesXV
1T5kIzCkDFUbIx69LG9td4kOmS5kkA5o+DBRlQdjmjqUYDOLYClObSO8A7l8CBVdtGmK7mDRFg+8
Dy2MiQL48/X+3Xf78+X+Ru1IrTw3aMnoB83uomvXko0yAxLl8MRZ888vBWrk97rRc9yVu8EvFnL3
Xz9ZfQQ1Dm9CP8jehS7GJGi2rS8mXfCgtevXP7/Yb9zgf95KP7/aqmz/6XvUJJziqUqNAyLD+6W3
zRezSPpjOsYfuiQusXEydU9gSHLylLEclIbqz0B3i+Q0Vhc/7Q8p3yTKJrXPnWbapV2v1s6CuY0n
NMlS8hXS9WByq1I7MOaqvMcDUjL443yeI6UNDNRfm87Ubqa1KGnW8sSiTvnzdf4q0P9xmVT8umOD
OvP4XH8T6GcFkxyNfeTgNDZZ4QDStoXJeb7AMHUvBw3JR9/gLvvzq/7dg/rLy/5WUxvIFVrEl+ZB
s2wejdb+cDNmtGMbkdDVCu1UztMtLZX2nq4xqKERuOr/wVtgUULQqK/IbP+3B5We3oQwUOoHU9Kr
69gSGZRwtHci5LE2yY+1c2d7THJT0/nCqt/882z7b89Bf3M7+z+//m9PTj/6yJ3K2DqovP9idnK6
VczTT0XjcGNr8c2fL3c9Kfy2LHGlgi4uZhGbf/96Oyej1FpVeeLAkA4ew4iYTSJFCP/8Kn+zGvzy
Kr9dU2cKc8jtyjoUihRLIDaktAARUYVT/4ev7+9eab0UYUCNsEGo/3o9OnCBclkccViikcQ+T39B
FXdcmxh/vqK/vVN/fqHf1gHOH72K8tZiN6ndb3JUdyn0sL0P4R6Pdm8+ZjHGjQ3Yw+SuWQtllC31
5T+8iX89MltCuMZKYCJrkrP7r1cbJdPYEAdlHshjrA/YDIan2rD0oyQf6wDI4lNV+1kQDzEmjGGm
fANcgxIuFxu30N4Qimb4hbVVStGBm8ji4sXB1XKvS+M5bVHn/vntmv96s1lCJ1MLO/b6ju3fbgMG
QFlUoM851HEP3MJmiJowra2WXGwdbblMvjOFdS8gvicTDB5ZA6ugHJFTRvlul3mI8MgMWpwSlKlR
mJKeXdScaTqN6QGHiO91DSdRNIBlTdM66y4SIizpHM9mjwBWTaqwhrWLFC5qiNb9ZvwXe2eyHDeS
Zt0nQhkAh2NYdiAQA8cQSXHQBkaKEubZATjw9H3Asu7OzCqrst789i96lSbLTImKANy/4d5zMzSD
y9xVoelOzs0wDH8vcf4Plvdvwgvgk9EsMsb5wxPyz41s78XGzPvjxOoP/+9/E8q4gKCb+rzP8O0k
L/V/E8okxeM/Tq2E9TfH5cXgAAcThMqSH+S/jGz+37Y3xg18T5h/n4H9ZUr1r6ZWrre9Y/9zgnqO
JQQvHrp9F1Ja4JjbifSHggC6bdtL4SJlySXxqyg2ZmA0Emt5EHvyfYDX8M3istqRlQnaGimjDs1i
ce0Dxh2FHtkDCD+IDPgjA3UsRB1j+O8jAa01CrIQH4bcp25Xnj3VTh/weVhC5xmYjVwl7EnQmqJ/
Q6/MQmep/M2plpkPcWmJQ6269d4WWOPLzsHzUY/8FC6GbSTbo47MYj4Zddv/SvqJhC80VjQTFWr7
MrD8O1ON2U3i21a0IDhhQz1Cn8JSHTmqyqJB5f41HW0QBumKvc3CYJrmIvjMUaRXO9kt5sEaYufY
LKP56K1Zdl+0OM74Zrx9BezA2zm4rK8Mjpq9yelzsEGjwqAuGfmx2unfS65nONJJSQSU32HMS6YF
FHnqTPbOkqP/jTVlsne7trkQVtl+mFXZ3TmFeeOsbJ0ZvK0N1imyoU7rUt5Mk3cNCONbaoB9kc54
8eri1uCb27NeUQRTYtKiAz7TNGl1QDNZluTBVKAdfE21huzGfVLSc0E1k2Rp7i0n+0Yddt0X9OMt
KtR9XKNV3fkNgJUU2C6DMQRaLN0hlr1D+Fxul76PfwS5lud89dsL1uGxCRkyuUx8mO70+TKctGuY
GDFQH4WmEhAWfNagTJOs4uxW2jtNcClOUBSn75OQqFdaxgAEr6xoUgSoENNDfdLYnfFzECoOx0Iy
2uBJG3ZjPXsvMxKLa0ir865KUiQ3bMSJa3eq7DOD9Rgh/15OiLxB1DYyrY9mI+sfE3fsvUeBgGja
zD/6tnnDe+W9BcHqHb2qLh6qwpkuqIsQ1mUzDAoUXzd11nk3eUlCXWchF2cPcxM3OkEyDw2j74Rx
Csy5ONLh2N88tCcZQk8cBwgaeKIl8pSdFY+EA7CkKDVzuU2cq0PLq0hDWPtmYYiVe8/Ks1N8mMGc
nvHNLY86S/S5mgfrYjPPAcUm2+mdvddM1CGxqWId8iOTAPVjhst8ExMDdMI2IJ4G00cp58/NfE86
V/+jdOOuD4t8RSo0aUN2dwFmLU2fXxn93rG8AUFiYUSFmBHuxEg8TmSV6COR6/wxNQiry+S61bND
MYuNzeCr6HA2pNHAitTZ1VARrlf25KEgj+nKy+04MjLY3xwXFiKyzMaPl0qkkKtTXmZUXDeTG5gX
bRFJscO1uzwSR2ddOYVi1umQk/7TDOzknoTTFJCflduHCf1rlGmP/SWtt3FdxWQMh7M1NxZ/KFI0
hMT1bYxA9YIldIxUrJnylGhcLJKOTx7hVd1RwZRFL8ISG7dhewPHngFHq3S8Y5orDr4kJ5Ulc5nd
2DlMGmxa7o2VDvoacFjKrtVWN1jh59u0KqsfzM6gFaq4mURoL9/b2GGBJ1sRPzGjthkNrRhM5i4I
C9ZgLEVbvc8cRKgZ2Kqjl1m8W8tcFTTF5fzNHy39bZFyBu+BLj9s8Y/tOVIjPPMnozP7k0e02w0C
f9gQhZyu0JR0F8sNqksmPfncIYh/JuKp+TWLNgEyrhv7FK++8egto30/sdJ/xgtmyNBq5/xaMd/Z
ZcrLAcYEPNJb1ENdYDRrrLl9lg0ZFAaG1+cMVxEPBapgkm3LNRLW4h5yJ7COdl6k+IrSmQlRMiAN
79lqGqjiHh0PoV6a+tDH6FiXM9ZJcZNU2XpcKheTUKDIMUXmsk9Iazrn/Ri81gwLDt1gjw8dmcUX
fhmf0eh4r9lsVUdwdulBIcG7s91hvJtcMImLp6aDY9nVDxwpwY8Ay/BldMFb2NrIMPMXNk+7q6It
dN4Nseza576Y0KR1VYVZrizSq2IpR6bWTrdlOPVnZ7WqS8u2IcyL7Kfdaz/EVXYFi2cDUagDgKMf
rWAdES6j98DoPUwqvZz91EueiEqYftWDOUMGE/qoejCRO6R+IOfcZa08OFMpY43emeeDsYgtsASY
1E3rgetfN4wnCk/Gfj4rjRg5zEnmSJwrtsqOeO2X/oqZvHFrNdOpSnxo23DZtNH3J47qCM1eHVZ5
1Z3gyiD8J/ojtABJAjHrFXM+mM2ivCoEegokSQo6aE4cQ2inoz4UhGuf0xFlWwi4AlwlOJVd2vc/
gPZyMo9oxUN/FprcHlPOj/2GzCDWYI3sbsbTDNLkgUmbJJkiaYITTtiFGD2GAsBJAjCTDx6+zF2J
me1iDtxn7SiKUxzY7Ufnk2GBNhqsD8/8E7omFDi6dW5TVFh7GCrt3hrq5RpJylGJdT252LiONa6M
V0vHn3hY+W3JsNAoRueqjPhUANY0KNLQnZLdE58DC2Sodgykd7Ig7y5vzEdnmQYkj9gD71OvXtSO
hou5q0xhpbm1tg4VG3UC1kzjt4579wrYXf/M+9HdeH47ngTaU66ZsfmsWIucfLv1rhQQIdDJEulb
Wl82gDCqv4XU+KmKH/kCKj5Te4NGFr3/jt4euePQpXc4HXKMagu2iUFbuF7X5lKK2rwZ8JrDDjOn
aEqT1gwZWEztYbaZxtquAi+EwSL4XRkCKJphBIcZ7UC360W/+fH8OYuI3HadowvU7lw7tfHgJUWS
RRjxplOtN0U/2g23PMJnah6oL7L6toT4Al6vKtN0xzEQpmd8KquPU7DL53sUCv0VtM3yG3Pe7FfF
ibMQkUBCR6lZSQzCzb6LqsqjnHIXNzbAQ/BJ5UHboDX4tSdOVZxmB0ErSUhCZkYiMMmGgl12gjtI
ArI3tw+Ew9wbkGtrwCb8gcO5b3RDmAwmJd/UxU5RWoTsm0jRGmb9OWda/55b+3PIZP/DK6d3tyUU
cycJ7b5Hau6iRh1JP/KyDBG6mG880WOzbs0JTLzd75sY5bA3pAQyY+dEozOKK9H5T/Y6V4hf5gJk
quETaFUP+3RA6w4vL9nLUtaHFPv6NbCs+V6BLDnGzWw84hhVx1laLr6j2r118yX+JANRHHhHE+B6
q+BrGKunDMbNbQaT92KSM3eEnK4ORl5ZJGuW7mNCiMAN8FMWF7m95nvpKJKSCRhNrhbD26hUKjn3
2us+rHwCS2e08YU8WfJV5oYYJY4oRqm5vBsbcjCMMhZR0hm4UoA8ZOHss1NGsqehtwBLZJ81GU1o
Z7MXIbxLD7mCF0x1NRswRxvn2sP+CxVAM97QrvVITMw220c8Php2fJLkChyLZbaeFes9VsQDMefu
NJ+zMm4u3lwu1m50kcPtgKFlrzLr1ambi/bBFIL9m50l907GAtMny+uZiw4sgNuTf0CuhB05s19c
ZVbFZJdNLUdLW/9GyOnfuoMsv09FXR1R8plRxxThtBaOZIGxOIcNZXqup9YiPTUOuGqwARKOXYg9
Xg59M5jqmzSHA3Uq6Rbemkd+2b8YcbPvZof10mK81RMeZtg/8rsg+Xrn+n2/zxqaltb1hpA9uEZ1
jTaojxHq7bSTIeYDfguWs2KLx4MBZrZSLM3IXXWfTCh1e/AZMX8D7e2A8MdXf+gs/8my3nb+PNH8
xz7tL5MhwyewcTaz9KRJMN0ZQha4WQLkkQGIZZuk3C32x/jeBbZ+8hEGvy7+1N7b6Zpc+4vdvbGl
yiNnosDfQa9KjumIR4Ul1XowpYFizCtQXfWBcalRJEEkIAWaNB6+ATMMHEoJI7azV8dFJE1RU09h
bKv6iJyG3QviJZ8wkp+AFKAXGrq5N4gTOlW9+0zyinU2VCujuAusV3scvWtlSfRRXdDswQbz0hYS
0kJZFIdSih75YOev5z71vB9U6gm7wylHJT+/N5O8jGp8dKhQdkuB3BdszLKXa7pgi6pv4qxYb7KJ
ABxgUGW6M60erQBboNQ9lLpHS73xQD9tRW4QwvKEgNqloiiMMPM0L+SAlPa+zXxE5n3qTjcA/ZZz
2lHt7lRiu9+aZpjuB7w5rJc4Dm6XtLB/ydHMPlsssfvWMbyI/bT90CAvDXbQTbEMucKMmmVyrx01
GicJbHI/5GuDhJ+95xrhO9W/pgGJVopmoB4ltrO+Qliuu/IwJfRO7ka8EARJ38az9Kd9V/WKrHvJ
Rg20FnhEa83u16Lmhk5rTE70rxdgyDGSf/hfD7zowVkHej6TRI6A1qTCtjA+/G5TRSlYzbN+SivU
5fCPfbbKflePcDZA494A8szvp6+Su/wqv+2tEucWpijPWyi3fJD2waSXJ3Z1TtN7sVXySN84m/yt
vre+Kn0zB3I4bvX/bPjqJth6AhiVAdGj9Aljie18R0SKfz/kM/AIbC5P1dZg9F+9hktlxmG0tSDi
qxsZt8ak2loUOBB0K/HWuMw98NTKnaFkpugAIjF27IRSROvBV8vjf7U/lteTqqc6T0O5cdGwgWuL
FqwcfOEFD25QAKdJ2Pa9tzXwC5apCCHqSV0c3efHxSf9gkOMfgvTx2PbOwTxGe2DYWfZCcFycyNQ
gDxUo+WETUalbCzgHnYNpTDqn7q7RhREukwfK3cHILcNU+BmuEr4HsI0Ma0Xu5MyHMG3XPAIeM8d
3wF+iq1lLLbmER0lfWSR98VtWigmBTSZTr1lw311nu5XFxpsDWlrieLYbU0q1j+C1Sw3uenoYNut
lc22prba2lt+yK3RpeVFT+k+l1sb7G4Nsb+1xtJIfOILuzfS4IoPd2ugx62VXremut7aa/+r0163
pjvd2u9ga8SXr5683NrzamvUp61lV1vzrrc2Xn119P3W3Ndbm79uDX/OIV3FAMYUtmsARl+TgWIb
ErBe9E5yGxzYagz+zaTd2nYx/zj4ojaE4GR7ntymvX8YfAX9kCyOXvwjStTH9VW8du/Ga/cw3w3f
2E/V98TF/usz/C+yp68jnHSWgCQAJ+DN9/7yJ26G6wrNVXycXD/+KBuWaCFUt+UOU9xqkxDZbHKd
TrmhlRTphyVX5r1OXPxeLanFhsSLD3U+ozFnMQ6tdo3hE4Z203rmcZWx8TKA4Hty0bwVqLiaGWeN
sxmsVbH0J9013Y2o+uIKXI0+czHzujEd2Lme/zAC/D9OVFP0zlV+KB2rOywDpFUfGcYPd84xsc9x
eZ466R/VUhpoD2aykVRdfEsr3Mb2lrV9PVHfPaZYFd7x6RA7WG46klxn/bMDEoDXsbLLl3/zoW6b
vD99jY5NCJblbto/x3X9vwzlBwJa6fU647go37mqi+ys7NiP5GIEkW3TbtmBkBfTwb+xszYQpMxG
eZxsz3ob/DStQ1TpyecyjfNVVTrLteFbw8VnKPtKfdc8CwwwI74JxE/BClZUzA99pQhfrIy24NXM
BRBVbylQJjA7IGMP7PfeTQwPI05SN5Fa+KlEYE8UyPFav/fryL6iUi5+iXW7j5CiczXlX9fU+nVl
OV/XV7rdZMF2p319YP/PRvr/HyLnSPcweQD+5bD+P/qxfv+Zvpf/jDz3P7/B3yf2gbdx5Eh02kJK
2PhsW/S/T+wD62/SCRxiPv5BaBr8zWHryn/NU0U2jk0B918je/dvrkT6yuKIF5O4yP8Ve479wJ8f
eVLsaMklIcZA7hDU/nVtBhuqXWhep3OfZUlO/zMU994gSUAV8agwv0OYzU8VcwEsmW2PDh1ew9jt
Gy+1z4bv5JFr2f0ZJ490by2zQDQ+AU3GOc6+9m0FTQIOG3dTHxlgwK/Wxg0OtextM+pnUyR3jZRA
rg1nad/ckl6YQVKGwXKtrQTiALo+P2Ld5z3DWnYOlvKQR/ntFJnLTJeQ+c5Huy5FQUXouAN9Yq3K
PYYNfw3XOZi/BdZISIpuerYHtgbDfup03h/Ji6UUM6Z68i/C7lAOOW1bVeEiCfcBGOx8QymP6bbo
qEm3grGVYWd06EtJ+zZ/pxlZo1GXMJHaOyADHuo0dkp2HFXy2jlQnI4+/tOfwjUUjG/IZwOs2jH0
KXVGCjBneseQps/Sh+yDKdbN3hzDHU59jNkRjbhpfoMW0e/nynbPloVLQdSA/PBT1TaJsUC8nkAW
LK/WnPhqh3sASrBtNtkJ7TIjfbH2hbuD3lDJqB08cWtX1nw769W4FlXpHbvVIW1WwAqyHu0eRDLj
JULQDwgnRPAyqbojiATZcFQGyMSAVCV2dwQ0DyBtVyaqz87dMEjz3t8+F2ysqxiCQ156iAyHdAEp
ovo+38Vu277S3xXRsJBWx7b1PCpOSAXpLuK3ca5J4SEfofCr5d7SusY75qWTdU+Eb8JA0KOCzGfy
Xq0YIIlD+YH92fydL90S1VQxGIbtGD0ztgEaWnvXd5aNipT4pQlM9h3NYbqrBJOwZXXUISssgnES
qUHZJO7s7EUweo9ToM8oKYm6AJmGbK8kKxUI+eOQ+8kdxvwXuwUzV7g1vFRSO0gh/rSqimaR5Qj5
9UfqJDAGQ4CDrsZVypynvk3A7V+5m0cecpxxdhlFhLkAHFeixDzCNkRX1bSQq7qbFJha6PrECq6x
TzidibTCQQ5QT1V3U6bzlkfppJ/ONJRHH/L/S6ZkfTeJQp7Gyaa+DKjqSBTE0D8NyX2BPxacwNg8
eBiv7vqalEsHIG+0MtnPdzo1Y4Ii9CP+YAbIRP+el5E5dOd5/VXrppCRgibeexp0sdPkHzA/xGPX
WHiN62Tasrjjg0vOBi3ajFuUUe5uioOQcfR425WQSkjeAAabL3J8Ymh5mdr+OBGPQ/qJxMLa56m6
j1OSYeW6qC9aO1YPwjqlfZxYMYD2wWuFO8X0iIOt21/jmF2K2SLWO7ZgcCmlwjofvHsF9ew18Y1x
n/JvdgBR6lcH3AiHkXhyJp5/EGzoQuPP0kKWOdbBxYCH86vPM550qiK68hEgowvJLKD/Zhb626vV
9Ug6bNjNBt98K6rQIKXV2PIdcMIwxE5i2R9jgZBcMP0+gNMbbvIUj289VCX1aaPD2fMIlFjk+mrw
cx/yPF6jtCRbQoh8vvVp8UzmyYD0ZPPo4jW7KiXem8Asp4M9917EtsFhZK7rbz0uG+b3ZYLauFrv
GB+ODmJULU+pFUPwRZE87t0cbV1IDACrsbLDnWbG9vIM6AL3DBbgOyjYLUhlr4iCVMqfqut/tx1A
R3P0uyvtxuKQYgaMFOu7ECVwdZHoWGEkENOrS1F8NG1d087nTGITdNwXR2FnLyeEczwJnIQEnw1U
Rp3/MrNx+WyLCfvZv67HXPmXuhoxjmnCxJHI2ZhiAML8c13dNH2X5qmZnn0bD/0+tubKBaTQLPdD
XYnvc4PJqwUyQYiG6EjmrNFDPGEuXKIegvXnmCA3uVmoXq2oUHI9GfCViKzavv2w8SGV7GZzRoKY
ejHrKzYCEJRq30rPJO76870m6BahYbHOz4MriocFJxGuqYJwG3ndZqt/u65jcQE4wxFFtO6wM0mO
RrBsq+EDRA5cSJm6L8WwQBSvi0XgUzMkjkvkyuy3PXe+DYBGnefZW44j5zu7MEMfQC4ATBSTBnju
BVfBMs073x5JwyqZ9idBrJ5R0bR7F0UqG4AN5tTANA0ZhrAQJprp4GnuLcUGdtc4axu6M1rOk+/2
26yUPnxiNw8RllWjbxKAai6yuvGczI8CEFUkkUzGL5+RxdUwAHJjDb15saFzPhSF24INUJLs9kFc
BpEmj91MpK3oiwN4Goltdx03853VgAMjdtdnHnoPvVu+1AYTenyvuKzLrj2kilTYxGSw3ZopW+fE
f0ylX4eD/FHnyzVcm/dGAZhIW6ruwXTuWmzvUw95hPiDxkqtUGKL3PvkBzykZkHj2/DBUW+ErPZx
KhMwQZyCOWbvViftiHKc0YHH+suoMTiDDEzjKt0FpnAvE4Mwz4nlmWulYNnsls89aBl2e1J059Xb
5nNLO0xRC+eDvqOvXzGYEwTBQgJUoQz73iEQfg1qWNFZc9+hL3/MEvnTaxz90KS8eWIeISWSaJsc
DD8djNCnx1rPLO8cfDtTEtSfJeOD1xLyLHEahRcgnwJBcUds6WRzKEupX4JVWxu+yWzfF7g4byqu
nPWRXg1G1NJ6HcmD8DrfLJGkd36rxF2W1u4H/Za3K9ppZK6LdeBjSgvsbRVT17C2lDwGBipLL/Um
PPa5+yiEoX6K0g52hR2QNlqTOBaxDFiPEl9LWHajvMU/1N+OzRgwucvq5Ies/OSBrsi5JbCMiqCb
uecBtexdB5uL6xr+U1cgKHaQarxT1dKMeIlOrNNsduVVNiOQ59tE/4TP1ige5rqbGR/5rcgisy+y
jSZUqRz3YM6oiMOuJc8JF+4+4cRqd/Q86ESwSyd3RMsEfJx2zrWPiziy0A5DccmrF64W59fYuOOJ
0kthLhCwdkXbAYIschvdgD/Wp3YJIMHjdvd1NI8AfF2ZYw0kbeKOsBx47nkA2GsQ1lNWOcah6+Pk
ASIYJY8w+/qRH6N4slZs+H6XcTUxngKU588TER6ObECsDt5NWpQTfSLpsZEbN0y+evttyxK6Sj0L
fTtwzfyNsAzvFXjo76kdDTO0rGk6WWZ9sJeMq2uWOcQMQpx/9GLpUww/Y4fsC4ze+2Cm0yNcWec1
1h7WEvz0MenioHiyXeZN62nyK/FjLToTvEFuvDFAyB8yKw7e26HTT5aj6xsioEWx0zWpElsVjkQ8
JygscsyNxYbnezxkYnV/jtBVmVWNihGZXm0dybEYuVcb4FSho9Xyw/R74242W1Z0dYwehgFYXFwb
CDxuHZY3exO/zqdZMY/knRv8Fywj0EXzwDYEedV2Qqdhmwlj3nnBttCiikC11rOwUlwWbwzZq0fJ
yP88xziJnKRLQh8/v7EfHOQMoQyoxPC3BgP4kWoY97B+dMkGpwMtIvEg/1AeUKeTdub0Ax4o25MK
3ONtm69q12HyZCFXeMPKNJpCwWqL5HrRHC8HMSvvM0mVxZDYHa/S3O6LI0yClZ1GareRpbBKyEQb
3wEspBfYDf5Hoy31OFm0UHp7JGmeCl3yECS8hKQOMwHwO54RgBe1S0ZPi2oRPRH9D3tVggdVUhHd
5TjJRclgfVJmZtwvqGfsnWeSyYbopTR+q5ER3m4gU6DcDYMp79Ygc2kXSjHdEtk3vq2pEB+JMSzD
gUe++4VhpDhbnRsXDBm75LVGMxIcCtbS55F+47edTRP+clCMEUOK2tp3uLKJDZuKCV5Y0T1bWBSY
Tda6AmaGp3zHJTpHQeGTLqWMQReI8ld1PfR5cJ/7cfDA51PfzYrIsJ079G9VN1uRH4sacTrFS4uD
qSNnT8Ep2mEsJgYa/JSMrGTW594x5iOU4ZwZkETxEoL453nMWxYE+KmyezawyakzBItawHyCVG+k
yiHag4nxdV4oO0wzx2v2da+C57JmTwSvxPtuoZb8oI/BNM9syXGIHVnchUch6+/6RS9WmKlAX5Z+
frVN83EyVMdMucM/N+q6uR83VsxlKnR6Iv1bvrsrQtJoXEp1lyW2PneQ06JW2ziWOzH81onpV3tj
bvxHpvXV4+rkyfMyl9xExeSlZ0wI6RQyyUyvE9ycxYFC2LhlR26D+gT7cE6T3CBjTaTf+8m1r5Za
qP6qwG+do7ZFo75Len++wxvY33s+UYUlPtEHN6v0jmzT4ey5k//mWaZ+7Cm39B76HxtvzyMfwdIC
GDf1Zn9Q3VLt15GnM7QR3Xv3HVwSXiAmJyHJzMsReId4n5a6P49kmdyZVqHJG/PIDHNQKmCGc1oq
sHRgKroLOkNf0P6AYinl/NMTifpMWhLUmFz7FYuycdoqVs6Jd9rZiU1ErbzQlm63n2oDsqCWM3q1
JF+ekzkvwVquRpCR+9Xm9NJtOuOjmArK344XewkTbEcI9PwOZdmonhxZ5iz2YlBHSCkE5snEIOLB
spzu1jccfSw7KBejP+pXwoLIWaoMZv+UQdu52WYmi3bOc3HdKa0QeQCbZMFOJ5wddecs1Bdes27w
wjZa2tRuIpHBce/NMlh3baeSn2u/imtQh0RY+p1eYb1X7NXZjfn99ZCXHQC6GWvY1QwFLjn7XtCn
qNCg4bUMCEMTJPd33QXdL1nM/tlk+f4iZZE+B1Ceyaaxzfk4m4Z1bixHwXvX43mpcbCvJGP/LqwN
yxcLh7l+VtWlDruBpc9ixcNBaWkcuZLggRWsXGFein1lo3NaEoYpaBU8+dPxkmHcuUErn1ZgN1G9
zT+TwL3yssk5wDMWUT0E6+MEueauZDqzt42i2QUxJKUw03nzMLhB/LNZW3vHtr17LE1geegWQM6P
jTLoFxEGPKwMpQ4DhK8XJzCmO1YH+okhdH2mdRxY1sGOgtI4+/ugbuPboQQOO/HCPy2K0p9UjuWE
ESwLF0jnvxvfq++l3csnHnsq4dy5sjLSZbQVK6gqk3ONInO99lZLn1IYY2cAjuRBKkHyAKu6wZOP
1OT9t9nT3XWeJM5NOoqGDXXmvpl8cx+xyFHbTKY8TJnT7+PVKm7asc4uA5xrxlSAfcFJJbvZZs4w
xHby23fS77E2ypMjgQj3pThS280h2/8kWoTsb1Sr3oJprY9dMczHAPTExtIu9oh2KU9X/yXgwLqt
03Y+yyH7aXlevE0rikj0ebtTQlIP2OOV/RXOg3fpOvZzbJN1uklzdPkjF3N9uzpAaANBi8DtMJya
AgmsIhV9byhsfvx9hoOXOWLfBEeAxsH/zsni0cUR1G0iMHYsx7Is9y9OFqLEWNtwkJztKbMpO7cq
zYd3BW6idkiU5BEiqxi5MWZF0R4g6njnuRKx/nc/iPizoWT7STzU2HKbrfIP4f/FZtePcachWOvz
0pPfOQ3qA1D8vJK25gTDvQ/i1r0UJuKTqFyr+WFaYAqx0M8V0t+J9xvJ7fOsUfO/TIvdJ4cqD5if
iVRC+nHl6jl7ZzDkS6eAdgbk7d6urihffVKLGUtsA7lqnoC915ooLZuu8YXxx7YDVuLRnmbjZ08y
Gw5YP/nOcnDcbP5J9qoyiNEccc4tChiGAv5kvgBM5kHJUv0ND3Hu75nEsoBkg3btpKrfi6URFBIi
uZ/JYw6V36sHtjFsJLQWt2OZcB3WsjwIXb7aojG/QZW58mYLfdc2tCRkavnZfk0yJ604IQ24t2nE
yFU+tF9jz+RrBOoB+Pvdfg1GbafzPiH5+Rcti/5hTVbrhb1V1yFhosrflVvBrpUcbZIy/QyDWqm/
B6ngOS2/qnvrq9IPvqp+dpx0AOzfl5+SoOaILtW/z7/6BLCt4hRrbjQ1oE84iq92Qm6dRbayPpZF
4J/RF3xP5DKekSImWJT54AsCCHZGHjSoibaeZfpqX/ytk6m2nsbduhtAnesRJ4lKI3L7YGY1bN9z
a6Yj2nojJHsTwDcIHz2Rike765lRbhPRkNPE+AAIQpOlt34Ll5r7EWw9mL11YwvyamK/Ulo0Zjm0
a22Q2uujK4fiTdpl+45l0Rz3SMuExqTT8SHJppR3aqW/PM64nV3+lw5sZty69aeRuqgrUzkmv5UY
m+7yr8cu9tfQ/w97MJ9xC6HFmKBs9hOWb//FCTVupBmRcp1k1Fq3rYFcuZmzbj/0ojij4vDPnd9X
M5TvJo5039wD74/hrjdENqIn1VcAqgkG7VZ0REwAIObUVcGyK+iaeu8wJ33tq6mFJ5iJ7tGZOyjg
NmbdZEEa43qQxMv4fi7nDWIxWxPRuJVSLBR0/LM2lDgAPHfPLlSqb3YgNSN90MoCtVEr0vvaji8B
3kCyIhMWayI+WGbyyDsuILKutzRmAf4ax5w48RCr4I9cR65suGanNOvktAP3Zc3cHeYJPlR5cd3c
vIiGTNaocWTyZIGpPSbTBibXo5Fsbm4yL2nbhjsOl+7iI/AG4+UzrZLMlrGQOSKYIqlJF1w7E6Xz
aPVkumD3qj89ttJbwTxSSEp1sYMJg3oCGa0R+RQ6W3ZLAI4GCXjpxW8pW4U3LTfd5lw1/QG9Qgry
vzMKbl3HY2eRK8gPy4aVkrxyiO1IppQ9oselyqfPKg4QsZSQF450wjVq1yFY8j0Ogwpt6EjCI1HP
8bd4CtIPUjzio/KQAMYxakDNZIRJAeJSnaEhLnMfPriZWXeMFleeSorOEnHGdUEWyg+SFNuI306F
luHXD0VG2AVz3rb7bi4xb0AC43pC3oJFoJ3SgzuOXGmrJDvD69TbZFvZkwGW7rnLq/oUmwhNwmbq
OJo0iT3rACO3rxxxLTmlQsfzVARFoY1gIHgXL7XIhDeHglMUKB0MOj6ZqwzzC6GDyo1vFkJYji40
K97rIBc3bdU8BsHcHib21DvUotxEoGqdb67RJ7fzqsuK8Y6JHSQXtfIvaJ1RfrbbEsn62idZSo8r
DPFtz2RuKydkrd4KiG/bRMVDyVaKHMG8iNwaaffX1ipgf2V/bbIGIcVhtJFolF+brhoDMiCSbKb7
zDi96z2nW/uWMN3LToIsp+RubVvLBILV6U9nnHVP9237HYUA27a8meZx1/aoulBkKoFocB77c4/Q
KJrRGZ47u4MBO3UIlsDLroyaVJAX+Sn3/5O6M+uNG8na9F8ZzD0LXIIbMN9c5MJcpJRk7dYNIWvh
TgYjuP/6edLd/cF2VbumbwaYRncDhsqVSi4RJ8553+f1NCGANDDcjcqs5sLpHcL+2u893enc3sW+
/NwG0g0QMJFEmT3jQOUFsRGzTH52BBy2HCYkZJG0mv78W+vIZVJ6MaWMiLTRuHtZzPo/Mlazm6N+
CBwWKWGSbuGI82zzB9WFSWe+oCXqH8LEvUrCa8Syl3L48p/PuE/Zm8JO/tn9r58m1t+9Um+NnBUB
oN3/vm8q/vvrP/LT38BO9c/h+tkB9tMfSGohHuVL/6Hm2w+okN2/nFjnf/L/9of/DEe7nyXhaK/v
FUEXmWYDeut+dJWxFlpYs/49OunpQ3f/Y/VRJ6/lX/y9f861zT9ozQemMP3zbRAQj/451w7cPwKE
EB5Dass5j6rp2v+LoOT/wVTCN0PTd0OEMueG/r8G2+dpOG5VZE9+QNHP3fzXFfinpvG3XrSfx9po
BwOEEB5yDKRk/vd5/o+Phi8IbC6pRnYq7YuoRTm2GhIv27hZwSNcz4cfLs9fSCr/JADi8yhtOTTz
VIqQL/Lzo5jbU4w+OQQrX2gOmXaRf4Bqb78MFoL6iQb+porx0KBICk1NHsRAcgXGlv4RknS5Hgfb
AQoZcz77m9/rV0fe+feyAxBS0KTYDFEL/PSKnEkZiILInkQC/9KhVN3ACAhWLLfooMQR6xIQIFjt
gEfKaZPOJ1f15t/oTbmnP6lqzr+Dw+jBNG2PeDv3l98Boq8XT3kf7CTBBjvmHfExAPd4//uv+ktp
f77jgq+Ke9sB3ITP8edv6nOR4eTlwc5hseG8/BQQC7cfM7TQ7QjW6Pef9hffycXr6HDHWX94kH7+
NGUruih5wHmp9r1oCs4skl7af/MpPzu4/fN3CnkjwhB1Ps+w/ctTZeMLwDARI6FLyX1vUU6v6rK/
Hars7fdf5y8uHuI1D8oN3wdsxC8fxCiFK3p+fOMMeHZl5J9jRsB54dQ3NM/+Rrv2lx9GFxmOmnDP
E76fr93Ui6bxtfB3jSNIgApQ0qcD5L9qoS6acm//++/2vVr9oZr9fhVtC7WjYEVgnfrlXmVWIBbl
JygfDGbtamjCy9GPzVvmw96hqdJiI2HNM5Ea0YU3eUPFWMXfAJ3Xq7EmigNyvto5dTVsHOAPFhAe
whg9JyjxYYMqxcpRyU2Q1sTG9XkNOhAlcLdSckkHxlDtuJbdQsCEm3sUirn3RVWV+scm9W9BCb9W
7N+/I6daqGQma/Gfnsex5mDtMh7YJTW6nNw1gsM8uObaH9wHY64joub1oVbJp++kEohhYd/Tsgn+
5lL/1fMasnIz/PexB52dxj+uuvg2Re3GZbgr8RweULpf1aYXYiWCzf77m/rnTwpx+9NWD5wARM+v
9xRTlB5Jcgh2fsxcYOoD/DlN9aJTgmB+/0m0J/78wBLqQHfTJl+C8+T3n/9QZ7SV5eAD0/5OALXc
Mn7Pzim/0w142emW6Va5oa66BwRbAZzrwI51gdmugT1JyEHNNO5DLcvd7JNjDRrZ9e56+LGvLjXt
ntSGrlw7bT/fQWsTl+Czm4sCJNmuVikNVUlhyVwT6cm67S2ssJXfHwhuDvYSMw3BB2TncP5uN0q1
9paGEnG2bW/SJ3UxJMS7sbNb/GZozPs0d69r15pIgUu1h9NosoEZB9l1bFb5K4lM1UEQELU9dy/3
c8jZiKrbPxRth53OWcT1aPPFF00cmxEz83IZFoNCt+OTlc80EjuaJrGsDim2jTVxU5Cupl7eC1sh
BOpr+RrQ/V5BXagJrZ9bZLsN4zy/HmYcYXW5z8wuvzNM2V4HJjZnUovopUJ6WfBMMN1/ltMQnwiX
ix/TcMl2iGSCN288Y01j0/laGPlTzdiSmCWj8S7yTl07oXKu/CrdgMGnejaqfT1YDmEnQ2LfEotK
T9hJveDCFI6+XgbQ20nXejvdMtDh6yD4GQDJxmWbbTS1cnkcmmwCrEzIyWUI/J+gwoK8C8K0YoTu
PSxR2snj8EHJxDUBon2JJFTiku4t0uHimEvmABVsG6GfcKkNj7TNEDhVrtTkVigzfKRsw11G0EVH
HF4lDn1PlNWIIHWtPFdctoNXbZvWRGeAaUtipV3Y+lHJkXCwyktB5V0M9FbsJFRRHXC/UU1w+QZD
u68x8dqbhHvLIjRY2VZI1/2aSnu+QOMrvhLeaEI4Nov0euDsDqMHQIUGeWxq4sBo6rJyCrpmK3A4
4SNpDV35COQOqwyy/bfWJWSZ+Y/LEx8Oub7jNFXQmU9HucUUHx8rrdZYpvzPJaERhsSAHszG7Jw4
3+GHA3WVw7G7tIuqPS5e5zWIy8eZVyjBfEg+zs7GSMi4y7Grb57jDiEwEVLkQqHagwrxSTpJ0e9x
o08n5gNJtspFEu4aEjoUgIGq2gR1fFX0U7KHsz+kjDctft90VMx9MCt4DMTJE8RpYWTLJWqcqB+s
9piGrrpIurq6c+oRwnI2RxM5d/e2GU5b5A5dpPnd9qPRJFHYduE+cM2K+ztVm8SbeD5KMlGwT5W9
hyU4sR4HJ/AvnLn9IMSr3WY9VnuVtu1LGNOwpEBFbmBY546jkWNDtQd4dtZCooYBJnQDYoirT/gZ
gG56tOk0kz5SK0jg9CWI2cyqV1Ml+VVeW+M+cBR2RweVAfPtcfwy5CYJd9xiOtyOuc8zo9yOECV3
OGzoLuapehvcqqOhojG+j0ZFyHYfbFuCyaPARBLGXDGaBgrEabHERWxjAJp8VPmqz8VqkMfEzQLy
Z4K2g7k2IoClB7KOcyRnM333VlnJtUFA+wXexvAVpr/zYC9uhxIwoYWtYsVRtFbx3oYWAZGxy7ZI
9XgVAiM5It4bNp6kOIbOz2RMDs8BbZZj0JhEI7gzTLq+75FPLvWpK12gcVKMy6apM4HYT+U4ag04
7qLH1zRVFN6Ou1wRE49bJ/eXO7v19UkuRfZtylhxTRLNSALHat3iVL/RQzMecnDOzxJE96ovlvDB
awVZyGo26Nj5yykJ8+feC71do6tpHdaxXicwxMvqFoxACYO78g4Q8ghpLfJNspC3XPaBETWON35A
eUWNUEjg7rxrhvVMsI9zEqU+jXFKsJlk4DCNJtMFMVuXZeeIhH50Wkaq9GEll80YNQg3ydLtzp1K
5BCLUsMt+YR1FimBPb/sGIXkNdZUWhHV6Lv3FEnLDs1Ae05seBw9Yupo2ru0CBrrJOrui8wwFOaE
HPiQSPEZ20jf4vrVQo61JvZ2Qu3DAoSBD5TGxNgEs2O2iO1kjzCc+9G5asc+vq3NuNpiGiJyLxAn
0eBgDyGerSbHm6Jx7NuXOIyDtT9bzRqz8w2hJEGUj2THrjz0r8+1T5yIVSZzRGRU4awDkyyfNd5U
+m3NXMsH6rLpi11nzr6EXr5T+E/WFovNFSouubJaI7xDROl+VeE4ADmcSsXV8CpvYjlvc0Ki0Er6
GyI7YxMhGy7vrddwRVZMtfwbPJvIfhIWr6chVfqbjX+RjiYTuv7AMHIKIq+mEdfp5XMmtJZW5jmp
yu9fq6VsDvzrcPgHk8bzrsSa/HGap3N5y9q/wUhjXfEStrslJ2bTdsLiK6zc9kjELAqLHjsWfSJc
dFhfEFURAGlh8SCWXl2oJZ6ucT0+DtB6kL8YD045EhTOJn/jEVkVaZKlCqJxLEySsTfy5Ba6ZKAs
2jvbAz6S6XbfSAhMIfGQ+06TXTPNGrNm2zMNi3O8T2jfCfSlebMbWhuSS1MyKamBRsUKJzjm2fJy
7ir7ppdltqlRbH9tAqG3KFzQBsz5Ra1YLegsNp9sSDD4SRDYA6EaHhL6QTWTQXf8oCPlilVj1tUm
xxy+WpbQpGZ058gwgmZPN7k6jJn+bGy7OU5jbN0hhwCEa843mRqK47zgb2pCB/2eZRnDI/jG5NNd
CkYi3JtrXOLmwXfbODLqkFmEWyaRRhBK/7m/QoCRRGVGyCNzHdKAi7xHBQKNYzfS7l/TWcuBcZlf
kEkHaxRuNtbPYYqW2EVpkYikPuawFNbBZIN1cZCGkoK5RM2UMXqZM8QXkH6zcT0VCJh7l7Rxe7KZ
ytV20UGh4YqEXl7ukKhYB5Ei0JOpd1GI/nlWU3Oamulqwszz7layv2ylw8DUYnTL2fCKUaTeMl7V
r44Gh1CZ7XCo3HlXNMYjueTMbfuFuFEySutjE+OsTuVElHjvMUPWU4ckegT7zya4nySis7lSD0Km
wYqJsb1pw0G9t/W4sHNTFECib7I1tPJxI23W5qLxkitf1skXa2B0pU2JHL1i4IvyqWxQ4vbDDaOU
JznXuImN/jK1B3rc87htUtZtFKxyW/bTRjWoq1ZDs+xoD6MmI9VGL9I/2TAU+Mws+0Jh72L/zePN
vJAfTh+T5jFpyI86N7KIwfB2KMy32sv2PeLgA9E+xKDQLSaIySdr1aKLHTjYj7vMJTTXqOlzMl9u
GDKj65jhFUsjOIYNNnrbyfy9U96DNak2bV+QcTu6m7pN5I5SvtgGCeGzXprHO8CToI35/JWqzkpa
N372MV+tJP5/c4S1seTQDelvzx3yEz0QKWj0j8xhh5sUDDKX9mvYMStwUuMtyJpH2ylOWJbvEqbI
MLmsawKOPpLiQ43BsCMXsl+ZWYLGv0fC3sqjdP3LjDmMYS89ipZeX5bKuFQ8QcR7hqBjRof0icnP
o4SEZHapdU1jfed4bfW0OO+04sooACmxRmBWoeAD0dxjaeIG6uwe17dmFasf1BI8em3O/9rXQsYv
U+Neplb5VdguGh4S5NZ9qUjEqdKH1A6x0lX3Y5B/xXt3IPemXLu6vnI87LSmTag1vnpczsQOrbq8
GVc2rKGNcOlfpK1N5vvYRqNX3ua8VQeSIr7Rdjh448wYs2VKR3R01yI+avM03mMvGa5rOrzXaBz1
R1eWIU0zxJqxUR3DzPWiIR6XXTXG3woHKa/Hcf++awXAJA75vLKG672liyWjSjNiYhYYKUTXx7mA
tGbHsEMppbx2Kxy8/WkZ9Lg16nwTWAQxhXV9sgWwSV1P1CqS2ZFTjQT0JhwR9IjsuHcNahi+cA7X
hKWAQQFtqnqzNNxvzq3NajT8O9AW18IZEVrb6mWolkh31Pm1R/VZFTb6/Zg1H3XpunXCW2z/JyeP
n7q5vqrITYNkzX1PDPDXuV+qQ5oukk2/fjA7Ma0VRhZ7yuVzbg3NhnBmucqab74hnrDTAAlR7NmI
V7lpqniUttPfzOVQPU40Q5kNuSVIXISYYmG4LeN0Rrai89ds6LtdKlIclDREjj7KPASVrYFleKS2
9dVLbfXDDgsd39TMgSjlw7VrtRAeKodoVFwIn/6cOtdZM1HdMQOPZoRSkUFQxGYuzFPNmSXKOf8c
xzqmOPJQR9rqRnUcMFwZtM+pNFwICHG/o8Vy18IJiWJJIvmQXAWUh9e6NUifZO3YijD2TiikCor+
iXNzZqn2arFNsj1g5UWmx+E4qNWTA8RoiyfWjGxmF9sENMHaH73p3jZqji61pJZURDclBMu8TXyp
o6/8coOohoBwq5d7G2DWjv3WvJItJPYEPM0Reko9M13BIWmfzLmFKEL20akgQOBRW433GEzuRzxZ
NoHX9bBLS8d8Koey29dQwu6kHNS3kWf7plOBd5ozQoTQjxs7OH7Djhl3CmeCrD631xhTaOOg001h
wrQgx0nFbPmO2tL+g9kAbugTJqOmlfEYImQJ1qWjEbOjn+4PWBTMFWG/X+eWUpHoz+ItRvmyBbI7
r1NFKdRxRN6Fucv4GpT7Bpx9v/fa2oUD4HlHqbr5aw/DhQOTty15fSNQH/0hFrmzHXMyzlSVTHjF
3ZxqsSCiACfPhtj6LymNqPVQccdB74Z7e3CtaKKXgklx7KHPazINJqUOuYnAKByniAmly1mKpExk
kcM2z+AxT65TnUIQ7ZSxZYoj3xqJjorTg1wGtesn29tVZede8Dnzts8Yii4Y/fcxmqljzACQngtK
JyejmucAdjdq23kpavJwval7n9B/PFtFQkjPUp7aKY2fymx55ziubsOxxfufKIM0LaPXkVWo4QLb
w4Ntu098rD7WCqCmB19Lp5TDWjA9VDEtN5u4ahRnrUqvoMLQG6qVdrZVb9ILqs6CrSrz1sBneHya
RkZu2sQow3NbPPUJUT88gvJpyNmmY+JvVhju0LchC+rWc+7VX+hV1A/MlkMkpKl8Bajk3GZDZt7Y
WLW36czREJlcpm6QcH/DBx3e0o87Mx8dUmSEbEhTX8i1Cn0yjGTvE0lQq0syNRlShhOpgxM8BNnG
3rZFOruD8lKvpYYf5PhWdpxTAslWrkJIEVgNAoh6eRm1MPfJkszPaQOKqMxzRYfD+0YIDfNljCVr
BgTJVmOJOkcpNJAU5uzSO5uYgtDJDzx+X0LhSQw6ddLup8RJL5OhzrdL02QX9jAg7DAKOqoXJXZE
eHm9M3yZc1O8D6hC7KMBJmE3jL4TrB1v8Z/h8psFQBB081vVp9knYdDKR+8958C7km6+Xypkj+vS
BBgFEWXqEO4UqnwePbffEsvISW/plns42SR6DSW741yIDVOTO3CBrJmhKt6quIV/golkE0xTsjVr
T68LLd2HuIAf2g1XQWWpY+lD2m8K9g7e1XI51aoirB1oGN/CX1DYpTXqbVDNzSMfpB5wWjbPxXnt
tJrqCjFkEeW19C/dNLSi0iI+bZUHXf1VNtI5dm5lbxdkrfNGNG28t9x4eBjbebkr4qG9zwpHnEwS
JkCXE11g1qguZyOny65LWe4BxE6Kj876TbvEC8LqGYihX5nsv5j9oA8tkJrWiT8aW2IvWrESqZGv
y66Po9ZP6KXPLRCKomAzQD/QG5JcDV2S9TPKV7J+SR/gnhT3PuvPFX4aRp+1a1SrmMPkrudSB5fs
3ynOEVvdxmjQEJLeYsquduGQTmuX/iWqF5MxvNvfiIQ0MDo5A0r/wVuRDY3MlayOLB7XeojPKCdL
RMSPEppUSMhbQwKBI5drhOprQCN6Y0yFK1dD2BYnNwHUULT60W+zPAVpSKSCxoj56nGU2odDYDP0
h/w7hiQf+kvX33KkRElSVBAYU8PbTq3kt+rSZwz0VDcuCEnDKswdrY/3RWOaqadhWTX4hvo5BWHT
EVhWo7QMg9i80TYWcCcMsBr1BtT7zBf7uqvLNRiQ9ugE2S2cmn5L/sMxFia5CDwtxJDQFUb0F/cn
X+f2t6kBdruB34Wh0DFnf9eBWHRphcruQviq3/m+i7stUWbwjpon3PWzLZ9of8gvdaC722QMumeg
z/k1V55zMa27yBoU/jpRjmsPc2tU8fZtzMH+6NJE7UNUk9cuuq54ZYZl/I0eLBU+/XJ5USPqxULL
mmeuBu37ftRDbS+QZLRgMIom7LpPMgYsOJtWvJj4libGjpVbk/SkHRk+sJf27ipFoEiiw9xzDC6a
WC2HLpwlDr3KZKQadOVqafzq1JGp8QA1KN5aadBeavycm9g8T1zizHiZMWpOJAhuS9I4WPlHfYsO
R+wqZBPXtEXwwjQ6pH2h6ei5vj/RRKeWDYl9au3yWhYs06lNDAUzy3Wt6o0rxXAdl+Wm06DvRiff
cgKK11LJz35RD3U3hQ/EgNRsu8mc+0Tm6WrjWws5BNPTojNAHV1hR4RPbwxdwFaUBDU0c5Ydk4ae
EAOdQ1JmxqMe4c+FGb1L2u7FOkuX7CjjaVNVqYi6hlNXm7j5PgC7F+lBGDReUuUcqGAHgm1V5QHf
6dgVV40OpKa1MxINqYIuXwk9kvsB1xEHGVMV46rR6AMjE0N2gf0zTO8c33EvKPqag517cAayVN55
w1wh6e88S69kpZlS0/Dw4tXS2x3Orxq5jPAdeEWJbAHKJRwiFaeVBt+4UEfMb2a3ms0ZWFygCQZJ
aGuao+89872WiBg/wFzo7oAiQLNyzieWkti9pKFxs7TOO5Qhil5DGuGG3EiLaIqglQ/BfF4sSU+k
hVw4sfMpPIwiqzEIjF3ODIHtjX7JkzsV/nM3p/4lE6nmVCIRuGXw6R8823EeTDdJ8M65RoqF1hAj
sJBSh1/BIjcUMkR5H0x2OBjvwsxop3k07Xq34t3KBzKpNwYa1w8i7ZwHAlrNx9jM5Wfh1wsH/1BX
13WLLWyl2tzEWhuK4r01XPMQTySSkn2T3WWVGycYIwzNvtN4L7Mv/GsyectvJbEFdEyT5LqfGvHc
Gw5BpbpPqtcc18dRVoI/12NIG6I0ODAR26mGdSgb9y5s3ECum0pYr5qEuv2oOkRjICnOalZgTRiS
dIINFsk6Aq3oLBZ+NHXYfTa13TwyRIqfqqRqvhq8+1tDc+VzLiegVSrJ/Vxny1M8N+kzTnBeTcgh
3VdbGd4rXWDxUmIogYW5ICE4x80KTQmPd9Hf1jwiR2kIwZbS5NuK7OBPe0E4ZtC3WdcmZgtNvC2u
eyiSj4ZbpQcHSdVJjWP4NScKbm36ukFaF2RHjzazxxyjk2B9VPy60GThBWjK9mtQd/FxodamqF5K
tSsoANGGVjqNksG9Z/OqP4a6b26INTd3DBsMyH0uEUCUefnaKoyXjHYP+G1kFPRuTGJJraTcQUzK
r9Bx4L5n2cfk1MjqhnEZKL8pod/lZiVFSW1X8g64iUJvNpcBF8elCSlsnZ/sbiwPYpyDwxSn3TET
jXzPKdLadWN1TruG7UHENs6s8h5sq2luoME1JxaMgGCvjDtnoztqdhyTJ3s92C2n6KZy82pbZyVx
nMR32m/QMMcvNKzHG9OM2zt38JsPt+1LGAY1csM+9j5D4QYkV0mid4VvGGvbGpxP8A7NB5K+UQBB
aHoIZnHwnCul/VXp+MrbBFlL+uQ8ChGTjuh4ex7VEKWgI+61C+EY1qi7kDYZa/MWaL54TPyqeq8T
9WiFdEVrTUUyzJLweVzMFg4cty1uEFrOr5UOU6hz9E6RiS1w1X1a78ted7T1XPSPVcQxgIvcI8ku
EJPKxTzmKdBjQiAsk3nDFGdXM0JistaZurJGJHWAfTTtLtKc/WtDxhck6aXl0alw0pforNlscLMx
iJYBTGHkbxNjK2jEV2bv07Dzu25eu56fvPZKxjDilX4W1izzTeW36WGoVHObcqOCSARaPGgGhPMW
JSc2MH8UA/q+an7LiUqluVJKH1ucXzkUUrae54inOde72GLPBIygidv0w9p7IYPdI8Gekv8iiZ3x
wevOO1vojbsECxEki9oKj4k/f1OqWFZMjsdpxdGa94QaiW/AMMGyPXLJ2XLpY0/McfyvSbmU7wr9
KC3Lzl2n3oxUxLIu3Y4WJnuBQPSOilCkG58O9ndbBgMPhx/cW90wIB2cBRFHMnHwMPSW30CdTKHE
RtrK32It4G6LzLXX4BvgvPqmmeGrjds3BbSGXReCwWpgdDNfQAQu1+bYec9Ly9SBIQaHt0rFVbFX
ZeG852VnXsxK1Bxwl9nazUNV70DveOsy72Yy5hkC8UjWh5GMmnbrM0y7wYkyJcwge3YTHeu3JZcW
JZ5tqKfcT6vNOFBNNKn8dAYrvHANER5z1FY3KH8NDJqC09qstDrNc29smNVyxp+LSHgmATBM+zBE
Z9DwOTXLzzZA/bwKyzzD2u1el8x9dzYGQ/BmICXWtjamPfjFdIiY26dRrcUr5Nv51vBy8WaQxIQN
2rycbat5JxQlf3D8tCSFYWxCmr+ifcZjQSBl0lhXJZEDt4lh/50Q4yy0+FnyEpoCFRQbty1cIc7y
iR8UC2lh+lKmACc40zM85cR843ukL5SdhILAbNYEx2bkD+YwsJX+XjAh/kougQSFKeiZhmX9arI4
c7yDLJyC3UzMyzXmKLUflGaKYDK2d8bJRDeesrU2JqLkcWFLUX1fRXIooD9yZwtJMnUQVDQ7JcjP
smbAVE+eE42U8cybbeumTkaHtkzl+WArKoz9yhPNcRQ5obKaSE97YFTh0ht0UGqV634sFtYVKmD2
+tKgsV3Yu2oqjFWGOmjjxaxlveoFFYp7P8G1XbnjbN20mfeW1xiFDX8ARGmw4Ofk5zWY+s9SqSlw
/ubS2WcnzC/3LaRnKxzHsekO+udL+8N9q3iUuHyCah0NJecG80aAFWvWfT4fagvJ0jijzXBC5u7W
3M8Xme7nKCy3VAFnjcFIhh4mThJd04EUp77ythhUhoNJNvS6mYyLCSUzAEvk0ZmTE4yVY8X+/d0/
C0n/9BVcBloi4P/R55yVcz98hYy9RA6hCnemkvn3LLOlxO4+pReL0d1a0+BtBjZnIpB0erRMs/9g
4tUflHlW69Fwc/E98oqdOT81uo3f/3Z/lu1BWxKEfdo2PEj3V5FgQg/Ps7wq3BUWjSpGkUl4aca1
+puP+SW/8yzc4z8CxSOvAEu79ct9lAyMhY5luGP8ORds376xH0fVb6ap9L7ZHOBZIwtYBdBtNnE/
eLcZRei0oTFeXKDZCa9JjS+QzfCySLeurvF5mPOqiBeDeDLzXnaFfvz9pbF+vTas16blugChkPXS
+/lFptmW7UJDgmdv0DaLwmLX7hpwzETacXE2cKTiMSyuGzNrviIot9bMf8x1OpDuNIvZ2yBmmN9d
TAD/jxljaOje/luivftorl6rD/3/gUjbEqaDMvLfi7T3CDr+LYTsH3/5H0ptP/zDRIbt+KgDz4Jt
D6wdAozuv/6n7/5xflHZmE1HWORP85N/KrUd5w8bcw9ibZh9tk3ayH8rtR3zD8f3acSgI0dRfP7R
f6DUtv8kr4O3a4XgxIUV2gDKxFnD/MOKYVMHS7oRwa6mMbQh8X7Gi3lG8+Aibt9E56htbqYoFc7A
QM/ASkweZbfxzyRB22vtd1Mt9b7gsd00dnfdAx7ZCYARL6Uq/KhZPOaZlJTtW9uhCwh1iy98hBZh
oGq6Dc4HoqavEyKhs069I9+Yd1Oq/VsmENiRUlOKt5iBNHMY4aXRYFTRHPanLBflBUs5wk5gMod2
SQ6exzhvZuuPoJ5dI3Fq9zJM+mcPCs17YXgYR9J0RqhgxH3k1BbdyjIvp/ckE/ELo+L+iOMV5xdt
6d2im3QPPW7ezYwydnpq+01il6dwzoJrp4zHLVEkzb5JKcTaufdWY0sLNuv1cjPSKdoSrpFaVIze
vIvLGn3VEmfyYaCj85GxrZ0603CObdDfL9oMn+xFA0LzW870tjtkXNUGzhCjSk3qUEfrdIsYZV6+
24h2wTxP666xi2c2H5N+1dSBSrTfKO+GU1xk2SWnF+JY/QAZGFXIwZm1j2QQBdcqKfzsW+pPxhMn
yeCizbQgWEXH3xD3MeydtGt8DrPXnSqIw89Ey1Unbjjf0+0Gci5rmKqgYJBEa2YhAUyNuSnLLd2f
zwm88MbziB0g4pIoibZgzInf9m2sRqrZhcEe4AooDzzwggtl1HeissFTLjEHG2Ruz8je8lXrlQDx
XUZpsi+sk5Omei9trG8jLq5dkAAjx/HnrobBHRil0A6i1IwfA7WMeAus6h5ORkcTjA5MB3DhK5bn
Yt/bAfwf4g2usxJCCpV4isZl6Ch8bOZpfqy3Y0HYqT16alu56YfNJSE6q5buFfCPHJt9AMghNi9l
Z1aXY7OE77SlkoeJoypAEKd6pJwvj0FKNMtY04JYTeiILoOBycUoTfuLbh2zXhuhATC7ESQhC9XL
d6Sc10joIAoAy456dq2rBXoWIhxvukqnkvmzZ/PUZhxeHkpkgu1m8gh8N3CSbcLcMjeGqvuXhfEF
qMtA3vaVxKufySCihU7expS/t0KvaCGpnUT/+ljAa0BBiM1OGcmFq7CfjRjadxzq6gcrmMOrlG9H
Y86AGWfGo5Uy98iTq64xkxsH5dmmg2KR8pYtKD3rkRM9FM2BASoSqX5mV/JpK74FS6GJ43GNdm+4
SkRqMgIEW+cjaPOmrekYFHG+NohdoEtlRKoZT9VAhGnQqgQil4d/3EB4UdsHWece5UjqGX8j7f8l
PJGUcFZOehwmzgiLWuFX1mjs5+gxSETaMcwjPGBwm4V0YaBb9KODWl4iAwFyR3+fkJLnEiRXivRT
qSviJjKC7eO6v+iWYfwEY4RzNK3LixDHWLXOUGVcNolTPzdtqSLtj5mz9ZxUVNuOHnFMl38pbsPv
73Px/d12Uu3Qsea98A76vC6gqSPpehwcUW8hqhQvP2xTN/8oZ38MC/fFr6UGvgn6DpS52HyQl5m/
rPiz0Ql0jAm6Mze5CwH1+lXh3BnB9IJ2FtM/7WB6swn5Car3E6IHnDFChEMSRqsk0iYjcZW1hdYN
khCZyLTL7fMQ8hymUTj9+ZxGwIbfjnsxlYf2e/aG3asX+t5Rc47lcMnnIHI3WJMg/9aeozt4tqob
ZOTqQDnXbspzxEdoUaHa33M/NFjYbaEK5wD8j1wQszA77NZgCOOR/uDgESDihlN1A9gmfGmCon6Z
CWM4ixzqb3bl9FduMrdXZUIgSXqOJmm60X+GQh0fPDyqN3OVDbf80Y/U0mfM8p30OA2IGMOQ0JOl
Qu8z9nLZNd7oXNoB4SgJslUD1EkXRwnm7Ts4uuSojOdIFX7tcY1tI42Kc+CKGjkHFWyyW7Bu6JXS
czSL0rF67ACWbhInlI+5k4cITGvxSUxEssm6orjoz1Evk3TzC4mAylv3migYo3Pta7AExp2jR3uf
xOE5M+YcHwNKafo/5J1bc9tIlq3/Sse8owJIXBJ4mIchAVKUKFmSZVn2S4ZoW7jf7/j15wPLU2Oz
q+3TEedl4rxMT3WXTRKXzJ17r/WtZ0RozrMtCeqMVN3cu2vgjL7kBEgaVnRUtd4wA7bgnLh+N0Su
L9fImtpFnsQAiSAbMaJVndZwm2GEMop0Fh0mpvuCO4J8CPpj874XmbfV15CcqDTEyVqDc8pzho7K
PkRdMprbbrFhzKDNyz8jBRxvlzWAZzlH8USE8hSh6xzJByO4Z43skef0noYpy65Byq6YkBPvozdD
dUSCrt61a/iPI0f4GJMRzkhfHI4plknuSUNgEPSG9L4fo/LWmRbysVB2Q9AwKyB70ntAiicOWQ1Y
cZQHjdFbUxbvZhG9z9AH16BfEJMgqm0dOtiuZJzKNrFFjHgP8dsNkK9aO7WuY2ZoRA9wyrU3d13h
OLYb26zxIEk0YmMNaGWLNrP3y3lh7M+LJCuF5ffrytmsa6gLfidaUekLC0GENkSs6+28rrxY9qM9
SJjpukADSl9K1PNLoQYXMuHMim6U9eOAUPJm0Y3+s00eql+uUb2p1ohdft4YknWPkOtuYWQGMYTp
uofUYRprV1IsuGK68xakexWwYk+bO7T9Ri2fSIOz32GPsJQ/rfta3ERMqV24k/a+BSF1rQ1VtWvX
fbJvksVPzjtoAYXgNFYJ8H9SWjqCpEUM2THLOfdXHaqMkuk/Tn4Ufj5ua7b0RW+5sbPWRn5BXO3O
oH8HZrblFslz1UA0ReGDMXpb1pLCPRcXKbRqeHKS1Lm17tApH5UX1VsnB1+HM8B10Tz2002eEcya
edp0UBzWUDLn+b6i9PHhbSWHpGdkAmQmsnzkaaRiTSXNa4+UglubTvHBhHh0m4S5+BiVjnXXtbb7
yLBQ5ZsGpwbd+sb7Vi+VuCdF3f4yZGjt4naOP6Cp6t7TdAdFF9LJPHRg6oEdNBpDI92K3zmGN7p0
OCLzztFMBNIao09qOlRwoyUcdHPoGO5zyDUMmqr8ruvRuW2qUTanqRledKeqVsXuHOEDA3mSK9fY
u2jAn2TID084NRwarQrRdOFsego9Fw8xrRszMFNLu7eX0gQ4NFnv86R07omWsLcxsdobI8f7V6Et
ZNKlN9nB1IBW+jmwugIfGEndoVHR+vGmpL3FJI8Gbxg91Byxfpq8pf9ilkXFNUawTbudF203jotN
uoETSvhHBpdxljGENByH0TabnPgaFBqn6sbVrr16GEnWnqbrRGpOsbHihgFT7YQPMTHnn4zJvV8I
c3hiEomriDjQfVwo2GyLAY97pOn1EM0iBariKIRPur3mKeTdKUSX9LnquzbQJU5zr0wV8jt10mPk
BXwjG0Vp4dwIsA/ERcguW10c8YPGmRuBI3pP7PFUgRu0hNZ9zM9AKV7QkkYeUaK0LJPlm441HJ3O
SlhgTTQ1v9Jxqrkx/DW6MPpL2abW9TC3/a1txiPXQfYBAjVAiGjcD1JEK6OpAHKJoWoKGs4AG7hF
17QR3zB0nGZsAHs2MNySniqLg2xsl7d9XBWYSR0+ouua96w8FNYq1Z9hZTGQLvNnw6rEi1UbmC/6
rPpIzy35yFCg+ZbyvvueRv7Q0C2fC09/Np0MRXVCQ/JgW+WtcMZ3CW0Iin7GQf00OUHqslfwWkVt
GegDypxt75WOftNUVnVwsYVsdZXa14BszKulq5LAaOz5U6zxnOqo1G+mESoselr1RTSxtQ8R+I5b
hAuU9SRNUiivVv0psr72faTgK9bazjFmcWR6Gt9Us0Cq3hdaiaVrEE8R55dpi4Ct+zagh4Qrm7bu
sagLVhucGsl73F30tpex5UflaU6QjFXt4SnblMaVN/Am2hiOEYw7/K1D/JrFgwXzs2qu0YvjFHPB
W0xDtsrfXGTTUEa2Lj903sQJ5gyL48i71Gmjq6KRC0qErN0TDjJxcDLNDcyHmSwO+Cexzeej7ZIv
OZUguAaEVre5V8w7G6jZzjR6+TmqY3LXhhgzk6uh0Myzmbe2mXX6o0WUIGQt2wMpK5881AWL1N9W
q3owGMp47QZNvvNqtYGI+dSmEvuBiLr2UYTNnO/HGKlUYi68BpH7nHcFRXXP3k7vyKAh34x7jHDt
BjXLtNd7J/HjKdOfu3BC5ano//l1MzQsScAyQktUD5VUudiylfB8Z4XbPdGeWJ6cqmeoj/Ol35ID
csSiVOEA4Dffo5URt0wq1UZToXOLOUI89GPcOb6Foq7YYxTW3tts1femUYxvVnpS7UKTrZqcjQiX
yHlHt966auKUskgrbnOXableO6Q0ZlBcCgI3nRi4JCM4zhhTq/m5TS5FniU7evjduNHmDBgHKQ1+
NagjAI7ljoLwphPDna33L276uVwe5yjEvtHBKi5E8pbY4V2a5sXObSr9Qdqq/sTzxebF3ODduMjw
JouK6oXOPOg/3MtrXA777B7LJQw/u2VWlHvmJ0VY0EcnccCp6q11aDU9uWYniI5OpgBQRsnaS8+Y
FmotRUUSHjoAyBtPxiS+gPR8QBrjPM66mj/bUbVsNDfMD81iqe2SIJghEhRpKC4bG5BZJ6eXniVv
WxWlYW5LXURXoWXnhyye0c0aCbB1lJ3vEb9We0Qn5PWhetpNskyurFXEQ4TJAqRYzcEQg96ihiRz
yyoxNW0aU1f3NnT5g1UTLBeuWZWpMKIPYCjw+AnGWI3X11fMrryrMMuQP5YxQppY6f2O74ByPcyX
YKi65KUeZoxQ3RQigI7zx7BgEWVGrC07ZpzTxoUYg9El/QB8rrpOrbbfp6qiIINSuOsl032f2dgT
0/A2WPqqvE5YM5jAz9BM7LiUAnCtNjrbvE15A1PsLbz9DZYXp+fN4qvAWfJy/sTQ5Qj1FENtRueY
Ja1FfqnCwryKUlYIZeat33ZABjVww1eFQMDQFSDvDTdNsPGVrGbj6hoOCbud+1TdCEOpW3CAG7h+
J5vGTJKu8lP+RKRuGvIsNyKdzKBnQt/lrgXMeNSDDMz2NR2+wqd8eORcvqK/Rq4tYw/8ZSon+kXg
1RoH6dMnWIjItBFdCTChm8ZNsxsmX5JLoIzD2JTG16UnOomRZvEWKWaRzujGB9ectW2tKaPamKor
rwvmCV9FVqafsF6twWmpUI8WyVK3BYX2PWcVtEmxjYF1dugs2U5rPieaNYCEiQE/OmC3RZWVN8kq
zbBlxSR11N0rnfT5vTU09bEwi/aqRc9QTcUW/z1p1niRl90iE2PPG2Z+6Diu3XdaQiTdIJsgzul9
RB4zUj00kaKnN6Wwr6f2ana5ntjoPrUg7pM6ch/R53r7ZJQo4PXMOtRplh3xy7hMRTX7oMbkPsSw
1f9u4vN3R2EGdIQHM9FhZHZhmR5h+iuFaX2vMRAJbCtxvjThgDi7tgusah7GdZKAp/ApdAo0Rk3q
jfgtkEc/ZGM6nxy5VE2QWXYUzHGyGCCV6VfS0zHhrnt6j+g/WiwNpdna4dQdFDcbd6JBOJeOe02w
nIV3jBOi9ucY6Du85Psh/08gx1/d9Yt//Bc8lP+1/Xja49ycf92PP76mbfT6dfz2rfoRmrK21flz
31vx1h+GMHXHw0UOkYAWyF+teEGT3tAd7Ps26BJMAn+14g3jD9z0DJRMyYOwTmf+asW7f4DUMICt
cMaSgmG19++04i96UtBSSNIAl6KvCTiubnjrePKHTjyaMYWmrKBJOOKtyNs9B4iMCNbmM1PVEb2X
7nMkKjYJ+kLlhmuTRn+m6agfCTR7McfkU181d06zrC30ob/q6u4eYQRrj2PEftmjcKsrXBiNnb10
LoUL9pWXESmHh2eGuZTgOQVbDDdri8H03Q9342/aTuvM7X9mq+cfBwPCYMCFuBYTyMWPQ2IedXD7
LTygiW/Y/S5Vb0VT3evO72agl59krYM0B4cI0XiGRUjTz5cx1BpDDsTF+lgAUBoWaKQ1THPYM6rQ
//WPMtdIov/5VbTPyHa3QHdYjmnzH+Ji0j87MbFkI+3Kwhm+SFWD1s6L1TuCDhaLmRrWfFhnSH3K
msqXQ99uwfoMG7prEbKUkbTLvtpbsfzEv/VUFPktiX4LZIvmBVTqTenIVxFh3akcBhPliaTXeQtn
DRtnUR9nK2w2HKdHtF/6NW2u9mByZN0i5pkC5HOjTyT8qzMsnyDmfjZrmQNV1u3fjZzXO3dxDQAg
6DaTKBtnorhoJyobu8FsIhUsXZfodWbj+VRviaVDLEadX75UufOqIYERRNZNsUK4NORfMy369uub
cf6gn7+INOhtmoxSQdGQjPjzjUd4P4V5yFqMRhrrdl2TRqLJFzdsCVc3si/wqm7A8VDWZTdNvzyV
9vwwqETuzQqNSu6JB7Nv3q+Hq8mu91YoX5ck/JzPxm7J7MfffNkVs/Ljl5WOg24YPJADSAMWy8VT
WiSoJtNuigJdRwhns39LfSRBQ39fa85t1cVP+CYOiedcLRjw41p/1iL04r3FGGsiyJyo0cFAm8S2
u13wZUQOw4eqsX6zQxqXd5fv6dkwCMkogqzESvfzRbXDWjpxLDUfF8D7CmLCbszzkd7Z9A5h+A1a
IAZdCXoBy+ngZDbL54FQPeyNQQ9/+NcXbb0mF9fsx+9yKW2hJWJkMKUVEfdABHBkpZ5B8Ia5YYPf
Y3n/zced16TLz3OYy8MdMRAtXDbKJUhid2Hy4psdJ2OmNOze4D37fOSpsN4jVBQ7F52uP5QaOZu5
jO+daD5YevRZzlSphJC0QUjSMbVj8aJ6exsS1pMn7RPq7fSGuQbiGOVN9BjjB5IFer+DlKWZy9Ht
sAUniKA3lVHU2Mxg5ovSQNPd3wAs4qBXkN9sWSTVkBa7U3PWINZv2yvYJ3NQ2vVCSVyS3dCEZkAU
8/2vb8TPSyyaWB4KFEaQigyoRcxZf34oZmynbdlxIxaM54sV7pLqDh4TDoHbX3/QmbH08y2Q0OXY
FBmTs/+eI0p+3BMXJsyF4p02E4lGOv0GQ4XTCxrrLdAk8hja6GMyje+tGr16Pz+as/iksFYyBFSf
ISNuC7tFKLhsCn1Vv4knpjD4fLP9r7+n9c+P5s/fcy00f/ieuvJkKCo8PDg5jrMx7jitJ1s9yV8U
G/RGcqD0OTjHHHQj9P5TcdtM1UzLoX4JFzSb5bhodw742mCaavPKxH51i14Ohza5xlcUo2of1o4F
ngMjYT+Skl3V3R10hGFjVT0ivw7SuiYq5uQeH+zoA36xZc4Y21piA3W726C6g18iun5fWOXHqUte
1eo1nqpx/jzb/TPqYMdHKTS85XhhtpMKERX3dXhDeN4CmT57/vU1++eHiGqH0z+llcH/tdcV8odL
lnYe5YZZeH5oK0aMKYvgsI1NpF2V2P36o86Kn4vHaK05ENILpBZIo37+rCnRa5IjSs8fxGJe9/3y
kTmpeVM1c/jMRMha86EIWpxv2/AtlBxxSpSIG3g2zWbsysZHJulwU+zm3vDm33y5S8kWEg/TtHlr
EYCsDLCLyihLBiO3GYn6SY4vNtxJW7tZ6g+/uQKXlcoqJAEhJhiwG9IQ8uIKNGLN4XSyMEiYMLiT
nK5maHy+slE7xFHp07t8HMOqes1q+0Myzg82lrlER34nLewwxPuAQGviIpDtdE9nIjpmGkLhRknr
NwXF331TcrfYFHks0KZcLC5dYqoM/IjyXadkVYnz3ZAQFxAxfwx1yEdOJHcIrm9c2vq/vkjrae+n
pwTRgnAAsBHJp0v7crFhXNAtJWgbnwP7sxolS0yzzUk3NgvxOMz4EPP6Nx9p/N1nYqIWDqxf9hn7
4r54+YyUNLWZ6NdqnwuiLZmlTNcV7g4fzMSxzPsvUTp8qCPrNYkJcFmIdFbaqWvicBtpZXnnwl5P
pHkwyBOPk6dfXxLrn+oUF9q/i/3vLDqicr94c7TaoOXUEeyBNzsGvKpstVMJr8syRg4n4gUhDg8R
XG6aa9F1vzifW2yIu85RnxoGJxs6WmT+DG9JFO3yCYvvUNb4CeNVKrMnQoCtqqQ3VpVfCMNwA9mH
uyHUvEPJ/7xU1nidpCaRFMxZZrJWdqndfptz/amfrU8G+e4tfLWBACQrRJYzrHCUX18BuZaNPz0V
riDz0ZQUubw73mV9W8R0NAmlkn47yCeR2w8LkAzAWRp6AXJEMq9rArJGbhFIQ0DBqZORrEt/N2uD
Lmwfu2Z8tBpiAHAKuNs4tbaTaNjgJRLLXH+RjD/83GuBHpvNMWxBLZM4Nfv1GO6aES4Rw/kjdr/R
j5V6ZS5WbBzSmgbT+2SI+NYITVAljIISdoMEj/KoM1pa+uUrevwKOFZ91/SxT/jKFq7euyybjlOS
HNMstTf0gV+HrvM10yTLoxj3XefclhqRw5xBgslLJUpqjE1WYQqwM3VQarqBSJdUti6fyDJIp10E
j8ycHFTcukHDq/oyNuG7MnuRixfE3bff3Ip/uhPocjmkS452SOYuV4beAa4hMen7pgC+dWXLq6G8
qplpld9Lv/+PGyhyDdNay6t/3ULZl68/tk7++hN/NU+Ex4tgoC5mhTyrFb/rGE1CUeH/sq1YK6Vv
ZdF+1zEawGg5F7PDI3/Ej2ayubVl30X/+R+G9QdjXJSH38WPQAT/DR3jZTGxfjGdtglnFJIKYIP+
vEwJiQ/PzsYxwMFVQqyjqawSYmcMA1+CxszxN1TVdVn+cVH48/P4QOYXOtfjYpPKQhNLS6aPVL/k
ZFACvw0LWWnzyJjwh3tw/+ff+aNehwbVP3+W7fLQo9oxbUn87M+/rXcoapDCjYEg4RWcoG1XuBEj
AzCWqG5TFQ63/WIm+0x0hR/WjffVycrhHmpGesg9q8/XgZVxTWhrpRFv0CK9TqlsPlqo4SCku459
x/jWuO510Z5mxrlq2xpSORAdXCamIJUmicyt/IZyklm/mxpPOZEGw86UMAxuOqvR7+NMtOG2jRfF
GUZa30hFLoPWHQGp02nq3/qJ837osKunBTtbqbLl3qtR4QM/mMN9PRCdipRgeEggyN3UukcyXm1h
ZF1J4nyVXir10WVCGTMBQypNYyeTIdm2M1F7WqjJfbWYDaajLNGAvHtjiEHNakSJbX5o3vJEa65l
6xxkyPNgDL0INFkcSRt6ooGSVjAXTHxsobbcxIK4RYTixykSOHAUDED64y9aTlfcRcyXWMSFFEBh
2I3ghHuoOuqqqbempzXHOeIorvfEoirQF8yKvSzyMWTgEU3tNDBwQV8TJ/8Se+T05agm/blmpuxI
qMDTIO+Y4SGKRD0XRejTTQPuiU369aAATaaM14yGZBOhPc71gFRfruK+Kdq7lNk+oIEDmJlhm1Ym
H9+QAqsb4RvRqKTj9Qn/D3wRegzlVZsB3xgyWWDYafEDW3y4cHIdvYT+MPZGSwxQw6sDoBoL3m1e
hKkvnPA0qjUSps1cHwzYPh71hzIlA3C9oqkZeb6yovedATJNn8RXu1dHI5Xw+BJ2RDRXejUhh6DE
xF5gPigznbBMGl8TJ9+ZZFRsc6Anpp68gTFOg1Q1Lzb/gA3pjqy0N5jnR+LlrsMqJQp9UPVmiOr3
IY4qzQaTOBPyptJ9Z2rHKGvioGIL3bqTK3CBEgsQHsmAHXU/wTH3ru7su1grXwoID9vRJJjQHLMb
mILfHDSYgMoa9Fo5N6+BK7zxCAdkpERUZw/CAq1VsSa1MtPuLfdOMFu8IyjlFKn24xQKJ7DF2HIx
UlgzSntSZnjElExuk4mTr9RW3hghWHOqis3khHjP0nLvNOIl1T1+gHJpZvBx2Rif4F3B/SL9E7ia
3Ha4XiBHDFuwUwnTH6EdOH8PDEptAl2SiOT22duqknAlLcvajcp5UdNaLE+d1iLdbeXTqPNLC5kf
h4L7YOnVyQvLMjivVf+vt83/O6D7/yK3wFqQcFj5YWFfsfHfcfCr5eE//+O/iq+v+Wvxj9fi6z/u
4i/l6bX5x6HN+Mf25033+9/056brmX9wMGaDYUujbY436b8nFp74gwaMSfsZrLIkbYEd7783XfZj
aRN4tPbsJIYsNq/vm67zB0sB+7ErDZtxF3/vv7PpGhddD5f+j8QnYVKOeTrk6otdFy9m65Tx1Oyj
MafdZeenonIJR5KsTJFqACUt2Rt8TzCGHpm2Br1Cr9SwniMUm+Nyzf4qWl9No42SM34eSl7bHy7y
3+yexsXmuX5FBjr6WhZwRag3ft48zUFROaRhg3yGbhombBEAwTVRRXjHAdiWZU53DgGFbSh4c0Fw
/Wb7/hdfgAaH4FKR67Jewx/aHLj/KnckyRYzEl/AXKZhSxsTzUasgqiuBB1A1Oa91133Ud1DkeR7
/PoaXNQq50tAs5mMTZvimeiqn79Ba0H4yPKs3jd9OG8o1Z76iDWwLv70Cv1LDLZ1cXL//kEOH4P7
ETfJxU91FgVZay7rfVFSmHdh5+1kV6GEzr2dN3vkhBG6ua0ZPG8GbOZbCGE4MSfxYDNfP6Jw0wJT
M9Vrm9hj0ID4ezRTNrT1vdh79kTgXVHO+ya30kCrWM7S1JKBjVAOC+PQBbIKqfp6cV9rTBoixYWc
a+cTLeqD3rTsWnGtrsOC3Y5G2bxvUTDfzurDMiKSj3LmAYZr76xpBALYpm+GuZCdMWSnQstdPwNs
ubjetyHKH81Ffvz1HbpoAnDhzi1OBleORbfZXe/gD8+IXAo9C+Ma/YapXLQA86dE0f+wkOcqIcBu
RqG3kfXg/ab1dDky4YMt26SaB9tPC4Jl5OcPzitPVi0Ykr3bRsguuyw5SHfprigsSYoy2xZD0DJs
KQfsm3zmhS5adk3pFtxQZDlgPsJd71Kv2JzLNtiLUt9Tktzjepz3WaIQVeGKAlWjFb8jgwvBd/uh
BF+/OzS51UjIRNdhfv/zd9d7zxpmvL1oc0ThA3qwb8Jz1TRAXBr7MkiR+u1RPeR3lB6HwURLkYbX
PUwvNkjn8OcCZE07UHsOUsmN27Jreho/Ws78GhD08XYyly//7r1mTsg51mZkjBvyst3XiVjT4Whn
+1FrmFyQjgj32Uv/vNCNU8FC6anPgEGI372ff3PBhMUhTmdMx0j74mb3IldgvBrwlzhktgMADczz
Xfubmeja6b68LWvbjmKcH8eC8/NtIX0oN5FWZvtolsVeNnV63ajo9JuLeNmXOt99Zrt448g/8Vxx
cffLvAFzlhClXYrsTUmF4MVpKZ5Q+rQbAkj4bRrplIoGR1AYS3qd29mbEVrLA1yEwC76iH2Hosmw
Bm+bd4AEoyXUr7KWhxxmMwgiXSNMoHCfNEebAdnJOzHNzSFGL0iRuMZsG5m3Q+nRBXEG9x4mw16f
WN+AvIttXHtaUMb8a21kG0dOd8ztySvl9eDPW7XrYp3grEjT3d3U06RdnQ+umJ28HVwitLheZe2E
aJ8nRvUbUZFOrLrklC/xyU7Mh7xa1LWqGBdZlMeN6Cnr+8hjpF9caZOnb3vUCrusjN+akLqyBzqz
qU1K/nTweOAMnu8ibEFbVNnJGXgGrTT8QLcOtVbmPaEe4AnsUr63+VDEHvZZMiICdPzAvXjb8Ql4
WIjT9mM1UX9bGqrDaSqgZlt8WOYl1quhzyzLAkzyWs624eT6Zl0L2MxZjUuGnPEG/ljY53RWy5Hi
IV7YiBdHC2SWvMEWYoQTdi4AHr5v2HWPdLC/OSm752giihhRfg2Qb4FPV22QsoH4Cfr/bd5oL1Kv
WlJHked7ken6CD7UtrcgkrCWFfvUjk/0loqNXQMe11p24GzuyDqz8qOdVe8Tw3uqyZHkNWw6P1Vu
tKf4MdlYBgusH7emaBtSXfELQYl9R4GxV7I4NXrbHNqeAYwm6fx5E22IfGaxBEbjbN3M2dV19gYQ
V4DpGm7qbrhZ8vSNU5i3n4C4IMHkh7ZjTqSkeQuUQmzdYnB9Gvp3qcKMZNTsASDFOIv1JEiriue8
XLfMuaS+Sg0+ah7SN87CPLHc2VkC5TXKVbpZ289DCooI50WBZAsFHMOdt9LjmSgQ2sI7JeFTi8rj
BNxqE3HY2hLAeDLLPHvX08HZOoPmvm9FtluS6ESuIJDwWW9uHCWf9C7jN1KeHp2EU/X5xlAZ3LVO
0wX4vBn7r8/uPPLY6JUnoEdg0aui+OQqakY7NB/I8vD23ZydXB2VW8oTbnS8GucHt1n43qqYdnLC
DmXkDo5M9wljJ7DLWk//fAVynjCUAQ9kMbW+PVB8klEK7G1aAbREkIKu4e8r8wpXZcQTBM4YaSKm
Vvh7pb4RYoiOJLlqgTHCuK5cHtqyi0/nL87XpYrpi2WXMEXbex6/W4CE/EiPwdv1nc56XU28ajKq
AGF6gOUH7p2cvTRYCHAwHBrXyBOBHXTMbZNpIMwPVUiCB243dZwEcxYwrV0XLEmLYOF38OgymVlv
cK7bDyKrX8qK98qZkrd65eQDST6dl4tepm8d2nHiAlgJiiTkA1qOrt16wkfSmmwao+M4P3IROQxQ
Dy3UU1TJEsebccU0JDlm+KX8tGZVYqGCQbhUL7Yoj+fdyQMJtdGJLdihflHXwkneEK2qe8yvtPJb
OFkOA+CmLYAokmfBevq1yFhMTMGTC7a03bRt/KFteY8tjb93YK1NnZILMtl7+J6njvpqXc5mOrvY
jZy786LU2ywv6JxfaECxMfbOnSid5arO7AfOOwWQUV4V5OWnGfPCFth+guuUm3s+TURrweKg0Q/W
bccp5d35F45z+ra+EnVsP6xbgXTEA+mvrFvrPaiEB7ecvEC9UMgKxqMbJjYdkPWxIdp9owTj9tJo
XvTEgujS0JGowixoFh6VRudhPK90LnL8rR25T+Vss6LSyWLa5o3vWnfugknj/U14M8EBLvwp19Ku
sjWNqVvvDlHQ8RbTxnEJC90nz4H/qlqm6/NKjLKYQswJM3+M6Umwx9M3WtwnmVUM+vkTDt/EJfhw
7VhgXp146vtqF5c9btE0j+9KTyfT1q7YflpWBJ5h/vp1XzFTvlS7Fs+pY9NdUgEUvHkPJJIXceZC
rk/YtPBvMip+YE5DVN/C9RpLHrrGY+HJKh6rfO2luAO3xvQoKNa72ybNC0J7Ezw0qz6nIDJ2Q/7C
euBUcF5/s3V1hOJINy01CDn1Spr5SdsF6x7XeHxAGPFUQ/ejIFvSo0OYwEbULDewZ1LI8ZTDaH+z
oB+b9FZT2fyBjE9GM+jvUcRTXOlTejo/K0WXnxI3eiuW6Qlk2MyG0dBCGrjU626jPNbFtOMVUE2X
3k7SSX1HY2xvDRn2ro6Zki3gQvckFe3ksMDZcpr4boy5qgiiqM+h9DASi64gyrDhzV19t6av3sRW
1EGhomfUYlsDeBFNfo9HbJf2oxuUpcfQt0Y2U7YjcGaFzekKzGa4erTpLeLai3eDgdy+c2PUgDKi
1JjAadbli2qKbjdxsvqieeny3syS6gbq1OSHVfc+AaO955wT+0IZxotuGfFmyeeCitiM/ag3lG+a
EOjDrN7ZC8ckZGpraVAN5YHJrrw3ejTUsIHE1hoVPeO5Lg/Y1WLY9tTJ9dLcmQZcPGlNtJW98NRr
xJclUoAiS5WJenAh5X7UlxvyALCEFSz26zGvlFXqRwZjZ7Z3IgrtMbrytLy+i+0s9eE+x9uxzGh5
Wrm+bXvauVMWWtQoRJRGOb3gYuaKDaL5liwUbN0AUdKoCa/RVdUFQlqHzqtfsjWRxMOvuRmQDN8O
RI5sUtfEwGE0hHHTBOTjkakVHX+ZBUl5Ey0FaTKG0e+a3r6md/45zMIRE00TweZ3lT8CEdtygPpS
yXXCMH/pMVRtNCNi0YJICx5vgJZVkyXE09CgEC9iOrM6nTerBNOhBH4fQVICymicLNBVgoHEborn
e20EHtywALQo6kOiDgGfc0/D6FYjcSBmGs1DOH6AvXWNk86FCsAc3vO0b5XDwydHkQYCwHGQ9tor
+gmX58kwD91iPUBQI3mi0Y+okVO/CFky9aRv/SY2tKs6jnRI2zlv7XryWVJmF/rCshT38Zsxld4u
QrjONJOVpiyi+YPZWfV6hxeYyOxAVuGotzHRSohmbvZc1L11Yy24+PHOc11a7Iu0OPK0br6Ei2ex
vKEhAJrWwcunCI6metmNKRWTzhkOHLEmWLjWdRy/83HtAtchiwM6zy4AkQaQp2r4U+uJ3vYo7qTJ
a+rCRWSTMR7MyW02WRGn2ybnuS3XR5QD894ax5M3kHyXFsMDgnpCFDyiPbUCOChOj7f1e64tb4Pu
w77FJg/Viz/rUWb3RnRK7fIFYD81sq0/tMuUbDooOdsRD+v1eawU6xLDkwzvi2w8VrOBw5n5NBzQ
5qbVRfOh19JPCXta2Ml9LWbvGik/uPAxSW8TNN8Bwn8X1EZHdb0up1D1llvSp1P68JD2Rtt9ouV8
qub8SIEx3S9yaqgCzduqoa7RDO9oIAjg3Ohi7xQj5AUykz3BEFww/SIDe40xbZw7a0yie70xqk+x
zrWHZ94Fa2c+s3jCqoynoSf2gQKLa5oD2PYjS7rPpVmQvqPF4xMRt6D5Gh43sTav4hBzepqCEFp7
4aqlzknraLrTgE6uifXrIp1T8Q1DRe3ddgs/lhpTLEO1L7Bq1ERiX4Gl2+MhaQ+Gx2RCi95Cdnui
U7qgLQgTNfme5x29mziEreUOweEVvEgx3SmL6XpITcDhWgQJJohA4wtvrHXPLCBSECLDqWWZaBBJ
xwYSHzYvZc7WM4z9+C6seKWErXOzob7u0Yyp65nOJGzObMLy1aWPdT+QSKQbgRYy/JlkRHXHiT44
73INMNBjPDBi8azZ9UMiBI9hxcdkgmd4iszlcw5x7Cv4c6KO0X3RAUH45+G43PYaT5M3M8cnXZm/
pcnfdHyMp1wNxTFj1zs//Zw3g04m8TWH1TeaEPyqzHl0p3jvIFEt6NpftYqdK6m0b2ujyraW+qoP
veHWBuW4mdN1D1yHMn0p4PVSQ7EohNVD42GOtTqv2kbAx7ZCJxk7ZhmjGZnCh4Rnl9rdtdYvMStu
dTOLZQmsmo9f0Yo4oymwYk28y5oBLaTF5FBDOeV7xDPseNrZ4uBPbIfCejjvvd7EexpZ6jd6FPvv
2gtIdBBjCok28zL6cUgG2MLJnO41wpd8lCGYf7rupa5oCiZkTO8WGH38Cu5yt2TLLhJ5z1JTPdv1
RyCmT7obG7zDHHTXMqOXuhY4Uj6lQ3ivi4mg+BxYlMiARUUj0I5qHP4Pdeex4zjWrdknYoHeTHog
ijKhUHg/ISIzMnjovX36u46q/u5MZXVG38kFuoACqpCGEuOYbb69vhs7h18MNYoAuIseT4XMU45E
P/wDeqX4BBkzoF6zb7V0QYGhdNqlbs/4cFdTfjkpkDqsQQalDjlQR9OUfAl2AYNYxF5SUnFKwnqI
NHe9+5EwQ3wocFf3zUhGgUL2B8l511bkhvtU06b/fomcjgCqaZ0GPVUB2aP/ufqYwOvNI3bKNmxJ
ORiDDy9a+rU7WyfoylPrKT4dvNKnC5swmSURNH5Rz/m9aCSBRo5taoYUd5xVc3AYrK1YT/tt4rSA
SfVF7NqGOEnYcK8xl8P5yB5Umpax8UW5SvuXMiLpuzRJNTgwqCX9+u3Z2RrUeq/fuvXEmCGH+hp/
Lu0uHu18bS5V9darSQjlZgFwaCU35ZAP916lb2dj0l7+/BpkBe68doa8RQOVDqfZVs/qwL3eq5Uo
x3RrykNAFgzMji2N5K4LGstkTJrT9c+PlF/v7JHUR6XhL7J5XJzPvj622irpJk4PbWi4QVbP2I5F
/JeWlQ9T2zBPJ5SRoc0Gi8BoyHd/fvq/7Gb6BHwADINPraxfX37OSzU62pzbGqeAdUpBxy9IKL5Y
4f/yWqkyo2OzXOqev7WpuE2xxSWWgM8Qm36PHw60kumNRvxV6+HL0GXxF088x7nJ8iTuxx4LF8EY
1X256n6q6NeYfRKW5N02ipP2EHYUzGOEEnuOBEo5o/sguD5XlUr1TLbW8ykDoT8xyjdFjMRlQ/yx
/Df1tqePRB8R5QqLnSLw2eJixqGJPbVij6XJW1lZ84+/g980IcbLpvoLn9lzFCHPs7ADRrSt6egH
Scx/fQU91D07LNJ268bOVYM/8rpQrCIAFhKjheMC1gb7HQ3KY4VtX6Y6DJ2iIxvi8djr6UfnjhDH
rXj5QlF+Luo/fSzg9wiWJO/MPpfzMX9fzZETtdscO1HfyQie7ZqjplcLrkyoCthVXMLraZ+NTrIv
Sn5EimAwWooGtGaiMEUct8oqHYRrKW3abOMKMyRY/kny3W53VqdO68UkBOkcBnKMW50Yp49EBZek
TwKliwLhUKlxlkj4XUFvSXYdUxvXA12VTnnA0/zWkLm1quqw4YucyXvI/YMsZcm23eliSxa12f95
N54DMHk3spMMotFAsoUO9qxZ6mnDxLCAigUTUwnQlOvId7poQJGQUxdzpAOGMGJKB/DYumFQT1+T
0qpvZjU0MNehVBty0y1Jk15Uaq8EFlqQYJBx8yIHfds8Wo6UJBAOu1RCmW376jw79+I9fQd0OFgN
WzZNafXsNqOWwTkPPWZLUNquMKlV1tTURrQPzUuvM4Ap7PwSrWcTaAmsByXDqW8ELfLnV/l7zxX9
MuRJCKwGVrnnVL08WYxqYMoL8BbEAawwVlL1Ap7T/uJB+u9HqBwZBBlJh9fRnfOThi5ICDo/ZbS5
oCqYEPdoM7zV2umKzwy+3NpxqErFsrpcT325KjB1Xek9riAQ46L1WIlv6Ny/Yd+nXzo5+V5KCngS
4ZQyZyxI3qlvXzYGvXkjowwHWUEJ/vy2/u2HRgPPhdnBrCVytrPWVEHmqmuLqLYC69q1nkFZb4qp
YtqbqBMrHgjgY/8h86WTeKavxeecu1+cWGcaQrlykEXQT2SGzPz9msj0vnUqTau2qln+MLwZv18d
SgnGW6DA5q+epv+uTHAcA72/ioOnpiIv/vV8NACRu0gaK/qXaH3TCmi3bEtiYAEFTYssCrgE1EtH
kwPdY3SNIcRLOZXpEf4NVQE1+la52nzMGH3ZDSTeq9SELGvmZPawFYdjYoxfzHD+fo/yiS3ZKHZs
TvRzIUFjTU7eggrcOsocb8u2QjsMxzzoVfInyqgoyNTsi6blvwT8PI0VwfCCyrF9vpMwFXbHstbL
LXamLOHSMEnEJ/0yKc1JepVST40AemgpTkuUpw6eQaFS1gyptysBXAB1HReUEEIaRVDeB2w9LUO7
oLSibWqi2QoCDtElabdhdS/Akqimy5pIAY5mLTm2m86Rp1lsUa+V7RdT7+PblIzKz0tDYN7lADth
ONmPQ+MxQ3S10sDxMbhlu1hm5NVGODKYD0dva8kOJUJPIFvUSU69jTIz4XZn3neZCdtxx+MmlQ5F
+GYo0+RXVTtuloVl+Ocd96/Hhm2YCHhsVLtoNn5dfZXL1EeDW9Q2mjtxg60wRQHSl41umdDAqGNy
B5Lkom/8RtmcarbFDxpArrseQYAFhd1g0TVTIzqd9bk+0hqdY2byzLay1l2nv55am2alMUZPt/Yi
p919JRJ+CH/+Jr8HsGhjiS5QM+kqBrVn530TmbRgG6fdFg6XcY8XiATHsyVMMRwi7Il9z13yV9MN
nTVa0PSLO/Ocpsep4eoMqxhoXtAagWT99UV6zPODhy8wd8zoopV6M91oKfV+N6MSbmBC8QRIEjCg
IdJ9D550nZrckJNCHTuW/2Wl2Fr0qoOz28Iy5e6io+TQAIKN8qZq/UU6ly9KS/H11H+gtIHnJpXq
CYtJ5sVfrEp2AyyK7AlFya2ayxrfJMu5SxXfNvVoPqmZta5U77IZ9Bjuw2IBiORUySPvk39pemSK
+gMdc7YtXAQ2qUO78c8/pH+JLJgjcTWmsj2TW9mWt9hP8fBAr65IRlFua5oUpwZBbsqWMEguv4rZ
hkuXwU1Klz3eUbh8w6ryscmgeVDtT22YRUVUWzVQibitbzN5vtX2A8jxmL549VrQ0V9HgC2QuObz
9s+f/vdzjxEQIgr2vUqaep4j9Z1StahgS5ygza0W0l+UR0U6U448VaOyMP/i1PsteAYnwDlgkJQx
XM7FfraqhNaGYOjIBCltV6u56lA8y879qRfTnn68PU2hgfMFJQeiEVxL6HN2ElWK8XvQYKMeWIhZ
Vkg1vjo8zi/K04djGMZgv0nVkPz1n36Y9uwmiZIW6TYWNQLuhs8AxowuAO2yTL6VP7/+f3mc3OIo
lQyNZOK3ayetrJZGZLodLblq0bDOCgGV2bJ2yB2/iiBdeWL8nBI7nHGcKCg6EbIx8HO2VkUz0G1s
YrEVQliYZA0mZyHeFpPpbWg1eXhbpkQkeKhzZxCG7mJrxP1LU4orszSd59HMvZsEAINt9NetDfCr
tjt7ZY5QLEf26JrqSnvI3ApEEswxZjeLGLgKDMhQOjHES1ds2pi/PB4aabui3MaUwwHZFdqmTDBU
VEqdwVCQrztyGFP4Ssmsv4k/ka8aYsDxZNxQkayDJqqxXtIj4wIth0JHJb1uGTfzSduMraMbvEME
5Zd2rSRrnIuj64I8ebMMyiD5T+66x3AM2xHlmybVdtpY97czgdoG24kEM0QytRCbLMqGlk5FsKGs
HtOnXhdpblwgULXQgaVesrbzutgUlRlf9EkzYFdp4nA3KqGxBXrs7ryYz6BUYUR9977qzOtIxDos
wL49uDaO1amyaG/96BnbjkG5LzaacR6oO7pLEAabm3QVGR5TKL+sZU/OSygZtzwKClcSNeleZ6hG
ilals00sBQVZva7qumAudTRBlc5moFfyB1hiSsccBM7TCaOVK6dxQGxl4numJ7AtkR4yZjHiqMkC
CmYFtB7MAhrh2FptaCKYvqxKbFxjUR7mcjQvPfnXJ2V33Qn9wXJQm4yTjZLE6qELNXmx05PW/aLg
dJ48IPtjQ7GDiWM4aNSzpc7JiYtAnbob0SzbhgEBSkRf7N7zw/P0CAeFoQW6F/7H2QsmC7MoBEhD
M3xS1yUMKn/ARXqdVgtiELx4eDfKV1nReVDAQzk7GRmnwi6PjbMTKlJc4FwCoGtdOnVA86vxsbKp
absxPwCDL2TozWr3JURe34Tm/0VZSzuP7R2mmgmQwbhQWTWouPy6quY6zxhaLbFisyvM7YAp8tM2
4Gcm8oGh5e0r0LJbTrsHyg7pNjPt4fHPp+ZJAffLMSY/AyVyLEhcRL9SIP7zKc22aRy9UewNDGXw
DXPd7nLTaEjEVUy/myH2mGdV2/dJXcIrXqR5VU6oTotOd++V1FnWYnAav8XWY9Pni/uitjqvsm6J
7gR2vqlo7kaoSXurcfg6nXAu69q0JbS1fgLvFjHjUEARw8XvxnCiCrqkkn0RfFn6+VFNAIvPLXNl
BoVr7uZfv+PMaKZZc4VuenbV5Wgwd6pWkeZ7QzlcnL6E14vsRh0j5xKTUM2n8Rj64EiXNRxHfJwI
wdYGtQjfEGG08+D6QsVNFPa12u6nRf+EwNvulMFGQubiJh1Hxi0ULyOomni4WBYA5VltNygAFuj4
kzPQ1W4DxWLe04JdEGQQu1H4lLLHXiibvILu0oSg2CuBN1tTt1cTf3JT2QMSCxHdzQowKDscs5t5
qXBaxuK1Ef2FNTIftUA3X0W1GI5wwroXpSw+/rxkzr0AXFAOGkV4NJUOpWAm5X99nZXnhfFC3rSJ
0obaSa80PmS2yzga7wHqhL7Rm8BQOublY3tmmIWKl5/gGLxLXXxBcWhhiIv+MjOxbLOkGMShhjP9
XktnPnXxlgN/i305AISjI2wWOwpJPSM2wt6m6iA9hbwDWZ7qqx2SPQsGxqbWwc7n2Mj4il0+9XCI
NziGP+QUpNfp0nwV2ZxzHHgDGjk3O5aJfDbwCYfyU2iTxN0McSKzNtrA5Q2D33jTJzjzXFosgbZ3
dUhvbrftxknZGEquIMSpxUFLOnc3m3G1xjRbIh7L/BErGOQdMdsuXVorXblWgvnbWLEw7UhZN4jj
1mrDGoFNhBVa7CZ+r7paMIN3mmYBO0w378fBeDEVDdC259yHIv4g14GJRn/qkHeKs4sQbRyjInZv
OuLJAAftGiRyRjpeiGqdY+a1takNbE1afhsakyz0gUdOXmZ8UcP5LUqTuaSGn6rkWJEQnR258xQL
epSsnSGzPpk2cG/kXgF0n/hMDA9flHGd324u2O2WgUKNSi6jpedi5rynVqX2HScscqo1oBXvBWGZ
OFRLofmATKcNbMPkStidOOgYBKzoLte0rnjp01ATwbtj6NNNfB688HKM7GMI3XGjofKZbCgMSbmu
Z/b1kCB55ff6FTHhWvFYl03C9aGP7GbC9s+yrZdbvUTMp9XL8EMry3bHqJhG53AqLpNWBawaGdFG
IIl/HPGYvaPhH641XQy3FQBP7OrQaaSmRonLXuogYmDriJjL29ORve2Yj9l56czJsWB7kdsFropM
VxxHlWO5rdJ008qPQ8dUGpzlw6M1s7bagWtGAeeb+5aOM32J98Z7DZgPP+RShftYqG9GKB3wBo12
thClsvGanLIzk/ebmhe5Eo5mB4JaEBEoG2L5Iir4l9XCIqEWI/Xo8pb89aRpbTtL8whVrMugImcI
76+pLC6n0izXjsWG+PPR9vvz6CqiSCfEIlG3zrN0Oy1QBi+ltcmwbKW/zW5ANuft0Ry5O7Fgc/bn
52m/B5akbUxKk/EiU3eYl/71G7rI22o9iswNOiYjiGeUoZoG+TzOaUQViyoOE2aSOJbbcLL6Zte0
HBd2ioV0mbP5nRGcqzk6oT+ROftez0WlDvyoQXI0iBK0blvVfJXYLpu7vOW4tgp5uVthw80TZzdW
Ub7P8hiJCgZ68SXgb9eyd/SLdZDYqEKTMsZmgdrkQ+ly2S22e8wG6QfcGp91CfViGS28NTMIZHx2
Re2mzeyGy4G6lh5o/URhpWwe2oW1rimc/KertUoJtRpmQl9QlBmBlyO4x2bAQCPCbvJg128FS/BQ
ikw9jJ3ZAdWXt2mOqWJUEZek2LH4fY5ZKqABuKU650eT9/O3YuF8SwfW+VKzxNOmwRtkJGbHRaBa
t2lVP8Vxqmx4b0aQNXygymHYkooLHH8FNvcy19M/v5qx3uO5x3vCkXZ/JcqQda+PtT8hLVjN8tZN
hN7uzRgGQkPMgzpsJB7opoWXOLV70anuUatp4PcZ/+t1kbsDZt4fC8FvUSMiiCL0unVbIv5G891t
GyhkV/BXUXN0Ycm9wNdULC25gv65wK/V2qCHCgnpK2SON8c1wssw3MkW+9Gene84oDL4mpn6nt05
XDJTYwScYKxia3a3Q50RssSE0aft7tm8PpSmPEHhFqg8Ih2R8/6FZ3Qk7fw4Tqv9f2zuUz7oe0kr
JMYpEpDlPw+WQ5S//E8g0cfzLVbV892Pts+6/xAD5O/8f/3Ff8YyH+aKscz3jzzG1QhlePy9+3kQ
U4MnQFrIrv2/AxOO8VI27/m//7H/PcAJdohLCtSBIaE7fyMT5PSmzDxNTgYXQLhkQf4zvambf5kG
RyL/cIBASCJh+md6U9f+IqK3SaQ4xviz/z3rp9+aLkyCMlkEFQJiAonZKYn5KdaZtHZBeZsPu2Iw
cdVLi4oKS51vm0S7MjiO9nE4vCYlBqJW1P/QQzs8RhaK3p9e2c3fCcnPfAPv1Oj4OVGRnwM3FlqP
NIvpPZ4F8YYXKaVWhsPOTtts1znaxjRSRkd9u+dqOpj1rrZvQmTMfSwnCSxAb3oUHhOBb0XdGA99
zbiBvlvapyW+wmnnYCS0jmIXo6AQgfdoO4cK9uNqJMYGVXOLvQpVvBabQUSUa7V/HNvkcmbkcAqL
IMnbmykFbpci9zGqfkUCFbb5s5lH10oC+j6x0oc+xhWrNaJ30D2YdDu9xDPikIJWvqmCiQete5dC
AbTkl7atHgxpxBzOzPgYN6NHF9c0scnlxbaG0b0Ie0xXEQY0GxhioLWJkItc21iAq2cdIEu5sWuD
aZdnJV3uoiS5Z4LygomaHV2TC7xnmCWI0LzV99NkvTLD56zmKb0iP+1XZjRY/mSW7s6w4mfq8FeN
u1zYk/WjFDFu1m9Kqz46EY/vnGNjNXd2CKu8KwNtUtajrtcr3eFjIDzzgSEHckijzIaPuMaUtl/w
RS9S+1P3lnDfWrrY54uR7+q0x6nIWQ6dNh4Vl3I0arRsNWq6b8z2fZ5F2A3etXBJqcdAHDPH+3qK
bri3N7RpE96WlyLnnAPEjZ09XtSJ8ZgjEFqpismpdl8X0+eQY+zbqq845lEcVb2VGKuXaIw3QK0O
em3glzCB1Qlx03a8R5bXKrWY4TJMKl5U2tFrBbM6XEVK+BJWy2GwjTuyWDJWp3/UDG4N7aPM86tW
HQ79MHER99G6nBYgPR0OC41e+GmYrb2pw4wAKw+TJE+doN6wNGthP5JXq5jBFx94BmHhiz9q2cKw
0hGb5Un3Xe1gWYXQ9FfzfNHZMLW00bcGSHa59mDmz07TLNcJ1d/nYckPWAvchtOA/9U8eqvGjsY9
VElgoumB4aG1XRe7TqQvdh/+SJXyOC/XlfXYmjl9KEwzGR1Tb3UJEFDGZV9FyTMms+Ouh7c9oAtd
QudymOo1+q/NYBnX5nzbuNWRbpzfNsJaleZcXpoeMW2P32tvi5tuCrMgSrod6SMqgG6y6K9Z6c4V
N0OkXRZl7jfevgUWjYUCWmXXu4nlHBzTz88Vo6VLan/D8TNIxiKjtqc1x9rTcCeP0oxgxghwF163
LlNumbvBtph8zR8r7TbP87VWmptMXZ5UN98NOgZjHU5eNMeelZiqCnYRLA1nrSL52xtlbxLcqr0f
DvZV2WsXQneoby6P8aBb67p3XmPmYv00thh5sRhmM6hyTNdo2LcIOf1icZ3DUIwB+fZ3ezBvtDCR
2wn7HbUHf9lZ17EX7en9vBVpvY9766NMIbKQDFBhZUBAL/NNmhWg+9RRQhoJwh0aHkjQ7+Qd6C+h
eh2hBQwK7aaxF19tVd48QpBIVfZuFR+5t8a1zSAYXY9hY87oyhXburGa8BbISY0xdPUQQ9kfRGj6
sYXfHCfNtxKSmDnbT7mWs1faaq0nKUAR9Kl4TBB1NY/O0lwjfX3t57zaCa0XxEnu0zLO9844RuvJ
Y/6hO5RRuMJ6+UFVvOvFqF+7zHrTO33Tl+GlOvev9Zw+p7OTb7uK74FuZ1bKoBnmYHFi/W42lTvP
5fXkBJuuU1x0PaKfnomSVY0inuSiSXaOO+4lYFzXje3S4Byc5tuiT97diJ7OOIf7ohL6sQ7Z+QUj
Vr5Wuz+oXDxNFkEUtdeAGeMNNCj0rCYTd3gDp6tWK3bu4r3rPWLcuvVYf526zWyh+nqiPOqlcSmH
7QJ22FU3a8+1V9DepERo5jhuq3n7jicrGyPXVqIbX8kNb5ijeFBG91IduqtFR9PfJg7D44yc6GW0
XyLzB+GotVIbxnO0uL0ElIdEIjymw7hpUlDiJmxHYkqyK0UxXV80tPbx0Q4MNT2w9fad1p+Mvm6a
akC+KyI4MYlyNFWrQGwdfzRltW2X7I5JOwa4lOgWns62dlgPjcubTIPGdo69Z+zLxbwY25Hg98IW
nZ8iDN+VIERUJM629dob6WOYt2C5sGmf+xUZhl/j1LNSy3DTYclRYT1elW9YKF3lnvM8NNp+yrx1
l5mHse1241ABGi7WGvUFn4rjXo2ncJViYJE693U4rplk2c3xVV12z3NOk2TMdkwDMfuovRDKXcOA
oxKCcZzjbeMOp2+rDXeLImRC3jzYYffepH24EiaMHLt5dr1mbWUoyhkOLTx9N2b9peZcTouxZlQz
Rsbf3CqLcZwnTi5pKeElbHnFcm6sSfyo5kM0OEHpqNdi+syH5Yry/ybBirFRjU8icNLtPln3mXYg
fkMaHn/GevEhIvPasLsrw252cRo9wEwK1B4IktV4L27CkEv/2RGJ1zNHJ9jO1mqurHpiE5YvbJGn
erYunOxtcFH+D8VbRP+kTZPLXu2vHTIBAzHZVg/FkdrgM6N4t00L9xfgQM9o4Fzl17WFZ1akZOtZ
Mb95Tn0FqWhXTvPRieIcspLhJ562y42Wmkr/3i/9CyNS0m1gR/viO/WwbzjFHITCcES4KjAZBxhn
QUysji2qSoySWj9xV2N8r+cXBoeCoG/EsdxT7O1yKuF90E0YixjHJXH3o55dq178Y3CHwIBPwEwt
92dJRWlCnY95jkjVI5NDIRO/9WVkprdNYTM2ZONEOPgC3Vicd6/iWGSXevuYIJ0w8Hyp2uSqoqZK
QgWcaaDHGzsWYA49KGBXj8kNlWdMn7bZNO7KvP1AuHQQcbqb5Bxto1/iG6kxCpntvVpmz9AHJ1pM
jv3UTM03r8ZhuTNNSNeDQPKttPTXO2xnkvxxAr5wOy6e5tuiRfauqgQ2Jebi5WD4jDtepJCK0g5k
VGFaNxjZvJIMftfD/hkKBAYBLUZ5ZvPUpNWuHJOnBIMDJph8Wx+20UQwszwMHX0wDl6Ghn3Dyu/q
Cule2G5nzQqcAap6dBxGi/FpMV1SagVRUfre+JmJ3EdS0tVMiNA5DLv4OmkvlHhe25njT3fTIjZl
ixa6uK5DhicVNAbrVAjuj5i8vL/ruYrWM0XVZNwu3mPk6M/RqN7Fvcp54G7j6CGNJR3J2vWxebPQ
7qma/nJS89tBu8kNFhCDW0v8pqhglWv4umVvrebk2wifHNjQZVw1GCfV08XktYjna/vTK54Ee3Mu
owuKe4wZlbvQI5GoamSul7E2R6vMfbDRNblm9x4zsYF+o19jFBmvXOKHXnGe084oAXQ8Yd7KpKyy
7/UDYj0GtDiyTELSKbQv6ty+x9ZzsIKonM3R79u0Zv4VeRKHdf4YqY7iA3KKLzy6wr3DjUzdfrlw
0J0eK9dmkgqzcPo/S7kPQ4OZP7XxuhdrTMunulsGdAZWj6q8mzHd6dwbLyGtb1Jj+BjGMg3QU6lb
PJXIHRY7BKrVu77uWhOAZUv9bheZuHWN3D6odYT1CYd9vvP0Kn0q6bYFMK+8u2UweJNKJ95youFd
Rn8UC1Py/qBjDuUCdaLe+wJPHdwBmUibsnivOXO0cxpT/cEj3e8U6ZZvSm6ru9yaO4ZmEu2+tBtj
oznYu7sCeaFaJPlBVZzmnnyP+JjAbFoNGKnc1hg7PkDhm3zFo1M/J2Lco9WqDuVgRvtemfWNw5j1
TQGKYB3OmruPakVPmedkIrsvq/pYlEkUcNdU/mR5y15h+uqoF054QQW6vfB6B5IPnSYwBY3Hey/t
6tjRWvcLfT6Wrs48dzSryT0lc+dJbdT5e1UW9SHpbIwT7SW6NqelfAWy4V0lRlE/kuiwf9w2yr+5
id2/KJlhjStC4+TaHDrrwfIScQd1Yr5tR6+60sbGuhvMZLpuSk8cZvNpiK1V6w4Y9izddBeWmvmo
mOY8rIp41l8tVxk3U11xlC1TdtsMTs8U5wLLjQvzTVixs8vL3qWcP03fEnyNb/ps7G4shqivs15L
9nkM1YASuOxaxGIlSnxttbmIthFx/co2Knq+w2JjyKJrfmkm+dYTUbXNZYJdpHPM1HoUUu7NRopm
hrCe8csU/sTx9JZYmQ6opDd2ZuJoB6pCM2dKAX8vi2/K6W0SWKXEwvKHLpuvdebJolWVz8N9y8qc
MXhosYQqS61Y9/Xy3YKDR8bb9ih/wuEhVOxHt1iu7Tp9teNsh3fPXqDyMZc+49iPd4o94QecBHE1
QjFzcD1S3Whtwp6zZu5f1XkZlXqP7yFkCc0EMMhlpifvJiqTmWItfdUNvnsBc48jF4NpTYjbMdO4
ciNTxVm6eZ708kEvzH2suleZ2TN4ufgiMfjE/XZIqUs3T5rWeUGltC+01cRqjmIiytx+GMzhMVS0
62qm9qdwEsUiBb6n7IH/0aGJhn2l1ebaUvRslxeys7zo1zPOMei2Mr9MisCrxbGOxxb1BEF5G8fo
vM3N0HSbolX0dRW0/XOPPrsr24MnoNQhB4iy4rMq2sc/FzvQUVP2/T/FDprsFrIZZMkYRpjUor0z
VTxT60RMlj3u7OyZND8+LFM/XU8jJG7aPPOFahf11VRGyy3nk7gbY9t60Bhtu27C2h5XrV0MGFsN
+TfntFVSuWtmuX8suZOE3FOp3F213GfaacfJvVcuUXo/GgUFlJKt2cs96srdioRvucjkDg5Pm3mK
jBZGTqpcRCF7fZa73pX7n4nsKMjzpcbfrPUwRB2NdAXTyt3jUD+vC4bHb2is6ZtKni2aPGWgRYz7
KOTkUbtw8mtzNB4c7D5va60lPo+E6O7x0Wvv1bLN4TnbzUW1NN11tJCNefKk0yWfGlWsyuviHLTk
iahEpfZDl6dkM3fxXkDl96paBOnpMO3luarEEeN6p8MW3M+4m1NXvBUVcUalzt6dmaReIAw9fRoM
QcIwjhzfqhjtQz2P4tb0Su17iJ9kkCPcNCps7OzTJVBiSr0d5c2ACdXwEcrbopT3BozF+VOVd0kj
bxXqOeWTJm8aRC5cOvw0y30EuSGo5Z3kytuplfcULRixn6byspR3mJC3mca1hkeGHq3cpV0+KBIe
YCB5zarWtfZpbEAGu3PfoQkDufk8Ww5FrbzX59cR5Ai7xnCTTRVRgEpZm0FvDyWj3wRwOkrOlTEV
V06bFVcom2JULLq4qgZWnsEgeEXStrMV4aHmb5zw3cwtoDK0BhaSm7LTNq2lOg2q2tMTYW3meJ24
rcM9DUqTxVQI4bdlmd2UuDa/u7WuH/KEQ2Jrj9hGMA9tEinQtCxGRibM9JuhVreDkdH1qBD+1hsR
GsQlZAt+D6+UgleOgDbpHKpqVjUFQ13fCbLN3aiYr01BKadX8YyKF+LKheWLZ3DOZTMFnhI+JEn9
kHUiD5Qxgd6uFPkV03yIMknYf5DEPCuuah2N3vOCtjIfh5jQc1B0I1DzIeWEFZCa6yi7c0dbuXTj
KQ246KEJqWn84KgYrNJASS6k50asJQ8u49SHpPbSHTbOLd0L9SIyNLhDA1YdG3sC+09Zjrlew36L
NYwIXC3+nGcl9bN6EUTFaQ/bdb5siD9WY85vH1kYfuIML1av4exFu3pTYOZJd73UtzVuD9LLNF+1
i7l1RcnAUDEqKwHoZUMxlbKK2rxnvXpLXKivVHuqV0QfjxUWwSjHivtRqUjH3Exszb4fXKZpU+S+
Do6pWYrKEYZbBaRC07ZGYlcb11mWlWsO7WbQ2WulS10zbEF2Y53rrKKpfRtx+9qDg45f4qV4s7SM
CMKqmm3m0CnHLg/23ZL1LKu4XeEQNvmN1sarrrK71RwuyOzhwvhdYpncjl5OaFGppPM3FsNoQMiI
mLB2gUvjhuVTGXb8hGeyVqaCbb/1hgf+nLWPDCvj2kXY/9i6dnEoOyvc65Wn7iqu3WMZOh8aIs6H
VMdszZ04UJS8+CCL+UwMDMdzG2mIFjsrXYnMq6qk6VTavLvMEx9Ib61VBldlldZtjvNKAcVwjr/N
s/4yZq+qlRwR8rMiAEHMhXODX68O47P4tFvcB7USq0+3Z2A76xiJV/AZAfwQR1dtow9rI+Fw1FQS
j6Fwuazo7d0Pmq4+MlXWkr1q36dSNQKrTh4dJvA01IeBQjuazLhqVkB7xWXkGIfZGQW1ZPYX9NIR
0ijhAAXpK+CHOmxBTDh3cQfcAS2f2EVjtLwkrkwyI2PeLBOzr9iAopn2k25Y3sI4zdeGh67Q6TPF
Ny2KXk6XVO8AZI19pGAJKkYv2WcdBvZh6XQ3eG0UN1aoTN9Czp+DptfObpIR1SBjq1pGWYaMt8ZT
5CVjMF1hNkoZSwVorIzOOHHNR8Bz010jg7eeN366eP/HOlQ/N6j+1/9HZNJTGwvfi5/ClN/QpOv3
j+b9bzDpewSWdPc+/Mji37pap7/lHxa48Zcue1RIZB0kZiiv/tPYcvS//jbdotlFs13/CUuqq38h
hWOuzDIw4Dh5Zf2nr6X+pUqyuwo+/J9u2H8ae/80kP42t4t+lP/SUDpr9RN9A2MjAwT6yTQvgwG/
Nt4TsN8TFhJhMAK1SJJpa5tiQ8ABtc38Qhh+DkDluzNkJtv2UjAl1Xa/PivKFc4K6lgA5coNk+l3
M+7XWL9sCqQGi1e/5vhtdeOzZ2wUZ7nGLFP1hfGScbTo8X+xd2ZLjhtpln6VfoCBDItjuxxwJ2Nh
7JFxA8uMzMDm2ByO9en7Y5S6lMpWd7XuZszarC4kU2UEkwR9Of8535lOk2y2XmX/K/chY8WfzpiX
T4RXhbWCijv+wfs1Ix83WR1iuo03TTpvNPK09Ki3HW1/ayUKDAcER6NceYCOA6AqYTKs5xjJJOam
4moMKc3dT4/TX3wi9ud7/sep9/MVBbYTYCZlm4doy/PysxexZHMxgEnFm27p052diwOuBHEvQiu+
ndIURoxryNtGDr3Cf7OQzkE5oUceSaOgsX5JqzdDVe5drC15cvogPgmRHRq/2nJjUvRzjG/+9C7p
PxgoUPDq6tpDfSrGaAoGlHKXwBu952SqnQ4lGIAJEwbEz2XdcqHC9Xxt0uEWNhydREXJubgOi37b
p9nRM+5Hu75f4nJtg2wRLYGNYL6oLmtYilyM7GPixbu+ra86z95nZcVI8nUujYNBU/kyfDOqk8c6
ivvbOdIuLG2xL8LnoR9ehr6AkEcP76qZ/IPQNI70UHYG0r/1zoE9V3aSzunkDlk38/MbSYU3xsVV
4M7gGuKjm4KngysdxvIyvXwoh+roOP526hwmqQmaUqm3bR7MW2Nk9mT7a6z1uIKophTqeki9LUaP
yR/hjPI7aSdtapDubR117guNIMe8dC9NtAdLurgc+siitz0BcZO7NWYVGlJlx9vDrwkFJd7jfa3c
Oz5P5A1n32uvjJZxwMpD2JAjmNV+S/1bm9a6atG0ogcobijTZnhsBN/MIdjQlbQysocCQLmhbubG
33ph+nUgei/Et3aq37ruvSKPnjAPgFp12+ETDOdzpjjAAzUrA3+bcbRI4q6/AQfcPKAxvyV+aVzP
LZ+cj/nd4Ch/D8Sk1quER8vWMWpbKer3xGljutcb3rRyaHJUsEr+6OYqvbOXpP4aOpnP4cK9fGlg
0WdWnB78UTz4Vm8/eYU9HDqKub5QQUCCmHE2dwQ/hEcpzeS5bIoKwKATR1ZcLcxTC6hOUez25UOA
Cr+1vM5fa7UY3LJHAJO8Cm/66lIfsqfiC0V7aofkOh2a7MrpnVtXdd6dWgb/Xttlu/3fTfLTMfKv
vR48/pfQ6X/j9fhaZU2vftkVf/9jv3s9xG8YGLiRBYThLPFZIvpPuwd4PeDPHogJPGEXI8h/2D3c
34gp4zTh+sP1mAvyH3YP5zeoCGgFJvvmxUfu/R1YN6H7P28LAdhXfg1mlBB50sLf+udF2G27qjHM
ItzniurjGdmRZoPwyPDaIYOSEDt1k+mxgI21A3xGWV26TE9lp40HfNwvKgnba6MNsCDE5XTyGefc
d4OAnkQpUrHQKmWNItvbHFi3btkljAdU/CzsoLwmfHLoVEwIsg/6E9C7ewPjCSvFRKMypgYEvrxa
2YM85wGxFg7b2MGQOigtE20v2DqzEI8UJ9rHcJ4Dqsl0zOoyN9cqF5QhclEwV4Riueri+dxlTeHv
jSoU7h6lYnrgYpi+Zk3zo+Ai6K8T7bQ46LL8LbPRuEkV7jMhbnJqziiboJdvhNuw7hwBXUpwrefy
uBb9RZVxSXN0lDff55DT2CLc/dzzPR9LC/RUhsq6KHS9oc3QRNPsFeMAHRq6aZGtqgviqxvbaHQd
JFh1mR+ESJ0mbUfKxsfX8YgU0ajL5t4c8++j2wlivDGe65QmoZVljkzSOvOttChQBaJZDZAw4UiC
XkgehnECLDMaD0Pvy7tBesZOjm5crRv6K+7c0Q9QLZMxlSsuL3BUrEs7EZg20B9UNhZ0BcjUrLgj
YL6KbZzNuoVCgKNQDWvYbmxsskkTg4pyqjObSep8Gy82LQcCAFGMzhPTBpIGRngaarQ0basYGCo2
lXTHTWk4Mi5vmfqGC+Xug4vDOiIHPsTAKhvJSKkUqOmtMz1X1VQNURB2PhYZv20p8IToFZIQmcOz
9ovCi8qW1tOVFfruwIRxCWlRAoP1qjtPXS9ai2ZjIVlnq8SKxW1KMthaa+6yeAWkSTxJEW4Nq+HW
FU5n3c2FDhjB5B1ALWyj0t+MwiJlHCprHO9zZJB0719ap448YQ5VrkGSLGuuSja4q7H6qJusPPlg
1ROsMY1qdniruSfmc+Yf9eeoYrTUZUY0hndYaw9BYQKCIy0WJaA+talLWF+OGUEHTzbCucHA+io7
/zzlFwBWZto0qqh9qkXKANK8lrABo9qp7wdn+BY34qGH/DhbYr7JQmfvlvC7xr69yhP4fkV98FKi
4kMD+YA0KWz0lVY1H5k9kuAo5/KQmIVzzqhu/cHjvK7hkYSDebY1tlA6Iu5MswXgP04RZ1hzG5Y2
Bbaq/3CWu5LqiS7gzxCWfy0NO7/rTPPQeGm2HpUqYK/7YmV3ubeuC+O7oOsSYI4RR57RnQNvRqme
EQJGlfAwBMme8aVk30wfS2dId0Xh54jITrJvL8Ykzyth1s8GzSNl3a3mZTE3ha6Nr0Jglmj9HdHb
dLM49RgNsNj2VWByBKudtS8gMjIuxc0TW1V9bWa59xbOyQNgtGydMXjZjTG8X5pntoWg1MRyfL3q
+9h/X8TSbZQ1b6xg6q5sOycThs6ZwjY9DK7/wNJ3DR80iZx2to9FRma7dDdzLiU+DdvbtaHalU3Q
7zipf6empuNMO/9IivjWSceaURuBFdFhK1gG68eog+JbvyQfP+1Of3Xm/jzl/3HmDgTy+iUbg1pA
d9nFZ/jn5b5qJoJ84C/3RkIsOy2xmYeLBJScTI17m6JvgD9eerdBXii6a7Oesld87wAbMRtxfC69
MWWdJN/mcaLmqJTbTR9ukqlQM89lFkAAtQrgitRyzs+1qqz3YY75PltqxFvvN9JvI1kuuAqYTUL7
mDCyHAsr5QaQYhlRB2W5LBZVE58YLAxEZz5XE0bBrCzt5yqD70GepnJKGQ/q2beZGnOoTJWqNPKf
MLZBWuT3OjdQomRr+gfVMkmkNy1hcItYZetkyyS3v5Jxtx1DZLQ+y/g0CbWYIh1PLm5BHDLpyYnz
fEPUb1oVdphCnU7ClV2FmN97534pLR0RN+6uaCBzdy2VpHRmawCxddatyyneOVVlH53e1z8shNAn
NST1pnXwOG+KriXT2RUYpnc5KMOeoU6GfyRe+LZ4Zq54urlI1yuS8nnxkM2dNZ7mlsOwzEc3SuHq
ktbAu8sNpVyHYcLktQ2XMwdRQFlmeZPVKj/NiSXOvYBvyng1qb6wKHSIi/6ydaENE2kiz8oH2ua3
QwNjLNFuT341v1Oyto+eiUW2ZoJlXZvCKjB/ZFQraaXNfCWBElK9gzZ/SicDB1VQGjt/SAUq9mDs
MH7rc2wgMtV+krzHVIzOdDy3PY2irF44B+xbzrookRi317VlfRMytvbm1JUbyDotTs5SnWXKkThz
7Z0siZ9bLVDRsVOR3xvDKUhADniTIjqbdsTR7HWmrAAD1nzVaPc1TZZpwzv3IuHiATHPYv4mIRe0
IB0iu7Eey1DXYMumvRIXpq0EtzE53xOTilavNd7h29ElXAlrR2H10SHBmVowkW3r1JXxS5w466BN
DxjEv2WWh0kzvDGHgTRO37vbaem/l+lk3WDa/1GLJITe2Ig1lSlqG0xGsIfw8dWFdHpMLzeUzivS
73MYjsfBC7q7kjnMoevcBctjFkRlWeDjHrp3DotcSV3n+yAufPlSeStCVIDQrSyjvtr4skBr21Eb
ad1UbXjNlHJeOWAqN1VlzGtKZOot4KJ41fYdzUWuwkbb9P26wrQT8mEX4CA3OmjWnBK2ddPp66Wx
FCmmed75glrdcrIfmAlP19KyMpzoNhUd1gzCvLNAWRI8uIO23hEvSDZOOGQHQyNcJiPuJIiKPjfm
kBIkdFQpfsDOZvDQW80HEiN8ksKrt6Jfam62JIad0r6MJdxknTtFvmvHieooeRllkBhlquFNs/3i
f846hsvYI3MzzdRemIxSszz/SD+nJGXMADXvEwLWrj11zc5Q+HU2GC/LU3zZo9Vlty4+N+7mcxOH
zMeG7vg4WvbB50Y/fG76y+cBoEliDgPT58GAvk4OCd7lvJBeTg7/e9v6n9+2LtnC//q2tf5nVxLE
2f9857r84d+VyIveCGHtEjzjqvTJpPm9ldD8jRj7TyIl153/uHOZv/Ff8N8jjZF/BtH5x50LkRIH
Ok1BaGh0JDni79y5Qi5vf1LiSN46mHHJWHO9C7h1/XkPbpQBf6OyBI6+7KP3vRtfubvGCx/zuMF4
l1sbOYMyGBhZMbKkmsL7giFj14dv6YhoZBnJKU6X56L3dgBothaM+vwK4spRj/i6fYy48XANqPK5
xURZXDa7xd3li9qbzapOkU5kwxB45fXB1hv5s8DDZK72opWHwnPuPOXeMK/eja24E7EFviC60OgY
JG7nJgRh0j4ERvOw4FaMPYcaGpbS0oyk/rbIhzkhSFQuO3fyIEGP134THPqkvAIWcFOJ6blxiLjr
6gyQbtOwusiSkzGy1mzHjzRTB+sgFo+dxxh3zG/LWEDGSS8zLVftl3gcIi5Zdzrx9w6OMQyuw5tW
IfhO9ZoL3rLEFDsn9g6MCjfc194N7azbprwSAMF/evL+4iT1a07iEp8mbEFFh4PizVPzy72ZLnu7
SzGfQ0fEKF1xB8FslIztrTvPt76CsUFb36pY/I0B6RWH17/Irv0aSv1UtOlt5v5OCpvY40Xx/imo
QZdIUIc2fVGsTAAps6ugV9vJlFY0zK67KVL7VsSFt+vj5YwD+XmoMucKDd44lB64Nj/6MTtabRcU
XwDdTrb1rbjcxPVyNUm179uiWHkB1ztTM7gDGcbMR5brXTXONE4wq4tg8W1GiFjwuL2ormMXt5dz
aifobSklTpu+s9/nMZ6jcVruejPbLR2pML57L05rn2J/ug7y/lS1aXus2yY5/f2F9H9WKfdf/r/+
Hwwg+cKCr8JwhUkL/2Aj3f703P6nIc7V1+9fi/TnpfIvf8A/Vs2AVY7VDzEejtdlKMMj/fuqaf/m
OkSgEXjhrQAG/eei6fi/kWdlDcM+RprxU8P6fX7j2Ex2/AArPisnMwce4L8xvwkuCaefVk0D7Qz8
ygXq9OfnXEha4K1Cg9Ef/XLb8+JZMRposytY3+0QOWG1nHyjCnY9+aSjqV3/WNtB2keDp/ObsVnQ
lKtgdsu1z5P97FJYCuEzmJ+bnCLUFTFpmioU+EFJE2Ub3pcYUe/8whQTOfeSIa7jL3XWRk2SEH1v
BouBBTFiJPFLlvMbx1mjOQxMaa8723WOcrLGr0M8V9+alFrqjRJ5s6vLSqF9u8zeUfI7Js0wXrw3
NTNah80TTvNuNjX5EFvKoaXH0YiNi59Y4EbmINse88DL7qbGd4EuL6oFBYJW3MNWJB3aI5ogEntf
7LkoaSm1ZmM1DXYxkErmqrS1Z+InKNWp+aUFkkydlWOobBUW2r+fqgwzCG0bw3vuGtMxzEtxtNAu
7t0Ll7MNMvvBdvP+BVXIPZcwL+/pnqZhU4twz0ay7AZzqjZYyfz4amDb4FpHbtZJsAPb7C7BlukN
ef7E7tN3kFh8jobsML1I2xvIxBfjcmoMz/kY42F6wDO5/MjGsgSSnzTtFy594jbsZ7bEtMsJsZYi
T558IQfaLJhknFOG+Tcz87wxgi2NKYUyu2FXyCyZ2CqG8YnAsvHchhlZI2/0zacAiDuXK4+owiYz
pIn0kNrfcmukCG8JWuL1mtzUZCbduaw8A2cDdl1/UzZxeOJEqq+4GWDeaR0mDH7eZsRB8QMhmFmV
fqODzsCfLvruR0Kx4KNLiRHuLKFjC6+HEdBt12MOwlLfrZK6knKtQ2HvCgouwlv8g7JFMcqraeVe
CD5YRKlquh5BvHNNo21BbLCPG86W+Kz/g0BrLNapbMnxNnnVLBuPRLaFp7PMoVy7qnlbhExfzYs9
wyuzqbot3Ql9jG8NQos3ynIkh+L3esUbO1Fjj3+e92+A+77iKlxN68yd03vXSlvFu+8lr2XnxB9Z
3vjzUUmbYFHs6T0unt56Z0hnlmi7njXsnDKGiszv0vDjlZPWZwozrKs+TKs4iqVEMxnH7p3Y0LQx
VNNXazMr+ffO7owry8hwUg09hx1RL0t+1ungkbGZYveQj3P51OpEfJ8JM3+Z0E4C+kZiv1lXWXnp
Mme+mpsGbeqXONOhSX2YiGkODgZIueeJNaMmGazMutAosmHSb+fw0kiVLnPwIxyUx9CpCy3CKdKF
VT9p/87sKQpE+OjgnZb99AAVqPsWKrd7yfPUvMGpym267zTXl3TCmtSocLgj0tG94EJ1I3S++rQs
VgsAwSf1PwU5btBsiAcghKHGLlOnF3JQJXkvyjqhkoOGdpISXXGqrMJNNyBriAbmdEYcKp1g3rdi
B22cp3KMqJqu8Zu6gxsNue9tvK4e3pFzsPZYOcbnlZ4XfS0LOd974ZIG2zqmM4hkwDzRu2K4O6uR
5oH+jZEGKD7GL1QMLd9ph028ja3N+drEmXXdE/a7DkkLpZENyep+LJvsYRgMnFVy8KyDOcL/FF2s
7rNgHG7pzMTCc0EhrJO6r17rOvU3wzKm2w7l+lH3LDkrB+TrljCbnCO6GzCsa5OozSKC/K3Kxvo2
l8rddJdyqzycpkMfq+V7Pzt1AGs2rS30wNrxI2+Y+eyZmKYow5QIf2HuXnzxrcQejyHYMGrXJl9F
rOH6iU9nGiITTeTWKZHN8Xe389Fwp5G6sKBzwl0dwHeIM6MvyF05Y8OzmtffJNPrRy16HsLW7LHL
ccbL36xa0FzUjmTv2lbVklGy0PREeoudrmrgyVWkfbVkO4J2zXOXo+Lc20FNEYWeHRYdDqrtmtow
0z6l+WyO64G3f8FTfem48pp5IMcpR0fgXJ8757ahTPqaBBTzyLEKZzo+ErqJVEtZ0pQm6UdqqHrd
dGb2mNiqkxEgD7YbX6Ie5G2cpyuEEH+Dl7uhL4H7+F5UzBhAhmHfF0M7pZGDSHfsx4HQmTvIEp2o
1vWNmduYBq2kQ5QN4uk8Ni28IgOT2m4AKXqwdNyvcfJIsSLV5U7bll7mK0dZhruya+1w43BSENa3
qp9QqdOaoqFIdcNCA3LTbPqyZApvtoKhU+uVOfbVotqY0jmNE5V6US6RQEkbDu1dU/vdiyOD8ahB
5zsrAJUu7iYIMXhXRzNjgOPXR742bv1SUk1DaYju9r4X7HRHXD6aLflFBio8MYPm/EBgAF9ZFcpj
6lyyClZOJSGJcHphI5adinXINXbKuocMfWdbdUgd47B8l+wGbNSZfpSVDE44OKfVTEXpSlSdvq9o
g/sQbD47J9HO0Qm9rz6q43phHrRfRsRrW3fdkzO5zj4oXJ+vrpQQOgKLuFgW4tgmRhuee1rLSAmO
PaMjZjRHK9blxpuznvO1xbDYyTKlKH3KpytCePoKBiEVTkNcXEuXhfySoWypwKFrbl7hNjb6SHtW
XKzSwbBoYJpDqumztjgsWVff47qQx4lH7SoIdH5awkyc+rRnnM7gs3vFKhiuO7cK3kH72FXkVaK9
FaUM7qvS9Pe51oBVRENXLQMi+zv2XHsdk7e7a3MGVy31FWJTFonYm65unsyKW8DY8/HXuK9fy7Tw
y4i2mgWUgpeYkeXn/k1VhN67lWkuiCpEGPeUbi63PHwOutWPrc3If0qs5uxpb7quVM7sbyxyvHNu
52+c2k8JrJsZfG7ZOJozl+2/EUHO51UNluHJE5lQkTuWyY84bVPumIZzlfeNj7Za8i2MxkZbbKB1
338ZxOxv/KENHgywpyYLQJx88QlmtFGSDbDivdR4KzBOZEz0ci63Ye7t0qDxyYN6zjGcxuKD16vO
qP3zt3DpaW1YmrnjeJYp2RDHCDTDy5FZad6Nbr52EkYQkccV8i5IVLD1sXA8MxjgLt1W5Vd4dRw1
mq4YUWK7eNQR1VSVWtmtk+z4qMYrK0ng2PtZrO4y5TBSqxuPqSlscFYqu5603DR9qrKjnxt9veu1
UvEBFctM1kE4eXIrrdS66ZpGvNj+iAXQ7sxi3mZDOVjYCIME1ritglOW+EtJlmHq9HoYQ5WuAlwo
zqq3W+wk8TyqL6POVL6GmGjWq2yR8XUGYqleu9pLDzwh4bKq7Ux/Tai1sqMRTOh9Mfi8/13QC6Cf
Zd4zNi7lsxBpe8+4tAMPzn3oPp9FuB6sIVkZ4ANOWecGt9bUmz8ysqASpaCjVZZ9l14T3yapERWB
ch8wAmcpwBWOBNGourTaJBko1LVlcIU5B245xNtxcMXel3ZdrykRbhg54790oNNJfaFrdaTn+BSS
ZDWFtb/zIDXfS2k37XoJx2CJ6lCKj7w0QnddhYb1FLrG/DULDPN7EMi+Jx+2sJODKNEERaa8YiLV
tzAJZJ43hK10eomsJh92Umf3esFsOoeNlW05Yy5UtAQZKdpa3fWXcmzlK5aoClPrdubUlpPXg1hP
SoEuKLMvaAX0uvhrOLb2vVlxxNhw6g0NkCmhKzcTXpKLSV8aHwzBF85ovTqEC3/xaBnaemvQrLhR
vsPXRLAvEzCcemvT5mb91QnbxoZiScsdCWrCtI09nWtTNjMNDfWIrbihX48pAXDsuGzTcywLcXAQ
Wm8LolkqgsVKxkAONhV1yhkDepz5kckT5BNek6Wc5rlhMN2tWwxMH7UkNqwcORP9NwtvLeO2Xxs5
aCe/ZwKiFH0kGlPUhkR0k6xikxMgERFaoRKSW5t+IbCO761wI9dMmq+pNNSpgN/GAd9aYJZrK/yY
hR/PO0j66BHoccYj8zF+SpB2+Id9ZrNs7ZZn77TTx0cKINX7LEMOzQvG9Xt2bmJgDjb6Ez7kCuCd
iX0L776zM42OEFkLZ8lnD9kkCk6eZ6cFDOncXw6C0q/IABKxoft8iPq56yF2aXEUjm2+cg6A2FWE
FQDKzDH40siaaG68YOwC64IJnODllBf9fS16pKbSkdCZ4paUTdWa2Z1vLnJjNcSMIheq/cksbY5T
bhFvbC/+xjk13Jl8Jzd1r7uNYH70ZqtSf5vJqOBGxsoENdcu3pKu9u+SxeqmiNtBfsSaK3eLUZar
OdHT4zTF5znV1hfLJPTmZorvpT0BGY49dzoG7TDuRSOTk+c1Be+7lx2DFO80EmXm7urCtF9auhJZ
o7KaWr3MKJ1tapoZWWAhYGroJOc0W2TmN5clZp9xLCXOATXxGkjApQ7D4XKsgKMyV8hyjSl8kQeS
QxyizTKrH2u4fVuOcN7ZwyX/IJbaOeDEN851B65hhGc1R0mOfaQ1mmSMWHntA0jKYONPQ/rIVy8m
OUPpzCqAEs7ymGSsLv0Q0qlVMWKroNsenTj1zgNiL1GMIJizyKGB7do1nH6fZqlzk2EsCxiB5ER1
ZJvMa9eEDpeavX+Iy4SC17jP9cNsy+wJN91wDo3Efee7a50tqtZ+tF3abQkAxOT27Tk1wDUI6wUU
B6d6q8gPtNXmYBmgMEXEHgSVxaxXWd/bDEKDEjf2pdG4r8pyR2CeCCrxFfzvXrNmIjudDMlftvD5
IRHjjZYja1KT85JO/6LY6lJ+Wyu3l4KYdcYk5yG2iW/qlAYzRl2N3VHYOtJgW1DKRm5muq6xmF94
RCOCp/DT6tEqrXzriYF+HGF/+FwG2ZUZK1M12xv6ahaTj4ot1GYoiqC6l5MYnz02ZT7Lpa2DLTwK
/b0Q07z6P1zOZRNXjtw7My49LdU0rU0vJ9+6zKl7u7Cl9GtKhine+/tC4mNd8r9PAtE/iUSfYtYf
//b/kf37guMzYZDZtrgMM1xGJf+diPjXTvB/+7/V93/7Lycyf/kr/rCJ276Ni1fgOPN5Gf+UGS/D
GZhDLq47Bz7nBbv703BGoDyG/AdeNgLoz8MZEygjP4+/zuVHBn9HZ7R+RbT9Q9i3eahJftsuodw/
641cl8acFKrYxOMT8K3r8NHaQuoDMc44Ol4BZGTmYnb3zlOFJ6gHdf/UtRk205cYSEmGbhdA6TWL
8o0TPYls6ggo2zW2fqB2A4cKuEGHNPg2T6g3kFdoZX3pxzeOQhsDDQ8i5oPTGJyKZ3whCprksQk+
1LSS+5jUo32TfMdxElXu1YwuX43XtYJm4n0gVpEDwk5FpbDlHdxcl5TXWTcsj+t5NFYynXfl5Sjo
IfVMYAK53vD1Udvc0snlZHwzEYYLIYRV4zczrJ46bd6VlyASR70gch3SP50P86Z61/LWCwZWGOqj
uThBTWT1lJyJcS2Mvn22gBElcjk4jtqas703RHnE4iRXVKzQjgVPsGluu57+1DZRa/jgaBzmWYKz
nJqcTdGpf7i4FlZVK76YuYFTn7IYYoY12dYcirXoiu0s5pXSkBc8RTypu3YyfdZU7iCOvBe+d55q
XisgWrJ9lv08ZfNTbVBjUOJUEVRF5MjWVL5w+/CQgcgcZueE3u6oDTtoUAG4CqzM+fQv8JTc0/6k
Yf/jS2GyHvsWo0lIXb88W8VgdlNWk5+dlvJJaZoyhejO0+DuWUk3rm22a+l7R11UO9ncuuW0cy1x
0mXQr5lS477pBnZXWHCXuG5hmNushydCa3TUx87ZGeottKcHR7jUjeYcopzs1FYnsxc71VQna2ZW
GGzYuKImW+5cme4DqkuVFd5oPsJmzj4E0Wm3+GLwNses4pkqtwmsGCJFK86t63bkOJx3NOXgG5/q
daKMPQjls3LVdnDEeaZPwBPJ9QRJJIQZUab6Mcd2wCO5WzCVWm8eCmS+9MfWA75RozsZNaZQ30eC
CHkqixnz/sAsq7r2W/gKWBHdMvhW6nkvJd20IywlDjwm5o3laqEALQjir3PjbmvKWkt+IAagy9XP
mo8sFy+2nWDhfLSVulax2OOieaymtyV3p1NjzzU0Wsv/0sYOQK9UvhoQ/tLG2nk5j8joCWzY4R6l
97tJ/xbgm/k2mWGRcNJz1yHnwVM7MhXwlrefVte/GC3+2sLxuTo7DBYButmY3X+deCy1GRRqrOKN
Vxc/EqN/oYF0FyvrreWetQzqaPnqvo2Lm6UfbhP6UnNgIVmGxwpfES5N/6ogEr/GR4k3M7yFfMTa
pe+7IKwgehTnPB0gGFf/4ulmRPTL082oHQ0T3x/ZOgrgg19yLx2XNKYjePNbXwE0sJ1jTCPo4tar
qcfMp4gMxDJFkWFdbBKPsB2LVAuyhAzKhLDSpsiBvoGKr9pxgUDk88yS2eWeuPd7nGq2J2mnHB5Y
WHeOnM5Z3j803LQWB6yXsr8n7vRQ0gZAaZ1egzXifpwx1VEe7LIpCFgaB/sDcgvjCK2NK3RAHFxL
oyPZjPfpMJxHnMiNF5Mm9yrs9ZAUPS98wzFlUYo9PILKvB2kWCL8cR8Vvb0b12keR218hKkD/ibz
PjxDPnRe/opBaqeGTm5d66NBEUon+nsqXkHSHlQnoiVAnU3dZ2zCO6J7YeSrbyOGthnXT12Om85i
mD2uzIEGmcJ9qcjjjhm9MjH5Y1dfm0Z27jggE122gf5j57OqIkr7/oVh+lNrIiJU4nUp2qckm257
u1rWw+XSYkDoyttVm5h7ekEf3HTcm8kCfTJ/j83mQWJ36m1nzUWF2ZG79vLgTPX4oW7G8yhovpHB
Q2nZ3FdKj3qScBNa8MITd5uk5paP/sq0mAlD8/em7AUZeo82uCGsu3LRkusrHS+bbna3OpQr6WeR
RZn78nAxEWCXXKf9KWyKQ17FL+QZ8h0NMxmzCQp5qnIXFMsmvdzplaM/wJxcLIhnzH7rVuVf2pL4
SNjl0PBtaa4WRyCoeL4Gnebf1YkDJIshfYUDkVD4cObC/N5KMUSG/ZEF5SE2wheBahob9Xcm3lvI
N9VloH1FKxZ/YqjPui32Ng0ped08lKN3XyT5SdjzuF5IfrSLO68M5u6xoddh3W+7fFzHSVexM73m
9rh3pmlf9uSLaIAmUKXLJwLmr0nnXk3KeZa4jelfeXWX9nEqe9q88/7Qxv7HYjunuE+9DcAG4qJW
cponz4+wPM5rlQRyQ8frVZGwa3n1LY3Uaucr86vAHbmxR3VfO/NXOnipfOn1K5oqVnzM7HT3zGcl
9NOwBMeBdG/kmMjvxaGw3WfPt6qVpkvUTvNHq/Nee7s/mVAvymkJsavDspL0VY/TejLNc+kl68KN
n0s9RoHC7C7Ce683rpPiy8L1HgrGKozTm27I7pxy2XBKf2YU+rFkNrjGGb5F+DDNzovdAtvRC77P
9j42vg1F8AGK/W1igpfY09bqw/ecNFD278ydWVPbSBDHvwq1D/u0qCRZZ21tqtaGcCQQQpwNeaIE
VizZlmUky9en39/oMJZtCMtQG80btmmNenp6evr4d2TPKNAxr29dP+LSaLvHxiHAhZcT7RKIunF2
PZiFVwnpkFlrAujG9Wyp03zP+Rot0s4QqyNeTTtji3YoEyKTA38YLsll4P6T3thud44zOVwY1Lz/
IFZ4pOnfs/4Xux+dWE5CmfNnMu7a/ZRypkxHXA4vBur1Qg9F5Oijejtq21Q/kyZ/Glp47O33tCo/
BlwH8Cn6eFiftPk9pUedyG7dTDN8M0v29VC/AQMvWsxpNvhZ7WdU/wyDbw+01gb1xzzqh3dzmqFH
2Y/FIO5EE/du0WqN3ruz9O5wYp2GSf90GGq92XxAdrIbcLWL3aMlKYGEU+ZHBHzbUzcGhAEPa/tw
5tLeqh/9Q0ed/vFCXxq9wwS4JOeQzkRE8N/P49UHMxl3g/6DfbQaaF13ePg9Xi6/xcNVd7UYgAc4
BQ0LcPtOixL7M1yM9HoaOUAUWly6ZvPxfZytTpyVfUrsSAQbSUx1MKf6AQEzg3zORKV2XDXa0WDu
TS3MYS05s+a3FPVPSV6x7LtoNjt354EPikHXHROleBjop4PBEoDFFNPEvY2Gx7e2ShdpEIsHM/zv
BMEmGn7xlfExnrR+DFW8ItoJGX/nBmDRWpxcDOcTtK9xETyYl0tQchzSTkCrAnY7MZYBASMTNEtC
w0cES+mDYrjTYxAulu0/ghU3XfJMwR0x3auhTv09Flg3VKObRHQwiOIAbMz09roVaOfwJqSFOOXK
+oRcl9gmX9weZ1lbJduUKgbry1tdRyXSVTagdXcAc9dVtiK75CoOx9Nu/LofVekf+wm9GIGX8ioD
06KWJ5jPK4cAfo7MyAMpOOuB8Ks7ioUBwzWYAmMxuAGP4nG//Nq2FcBvaRBu0ppKDJKreN4Gm55i
xPPvuItPvEun9gJsnPE0AdcYXJvxZh5Pfrd4CQu2KGywgPwck2u4DaZZPrZY4IqcR8sh4bH4mqSf
X8KCJ8GYRUaQrBhY8MCgRQitMotREwMAmR3dxlnikvspBhZvs3hAyTyekJfIwRYbH+VAMxWg7004
QLO8fNR4YLuKa5k4ikCsz0fjeKBbLZGdKccETRE9mYlAceMSY2czECoWXqviW/F1swSh5er40aR4
oFN0iruLFFDKVcWo88DhaxXcADokN+3lceI5hYYGkQM8iPUB819OBFfRaIdEgmNd/NEQAFAYKih5
+fhVJ8HW/vXzpPqz3l+/aWSRO0xQWhdqCn07aAKOmykfW8uvK9T5oA3Vxi0/GatacTpJLD9l1ULL
kc1aW3/HVlybsLpRngBu445BegWDYCS9+XUqzgXaim4Wqw/BTYNIU0wX545DR+J8kBvcLAWI1iqP
59cLQaulkEyfF8IXb8nZuskEU9FUvLaW+outwp/qAlmbQG8plBUQbnFKscdRvcEIjgLTIhNdJ1Dc
UGmwdAHLI3UeaiA3aKqhG8ZehWhbioawIHdNNQ5ZH0tWL2qaonLCqPiiayJgOwpHjqrj8m2cJsBE
KdTT6zWBpiqG4YoCaShtSD6LbtDaGeEv742NOwwrc4DlkpL+lqqwwak1wcOdj631dxXWniZr1cWp
ceeiJspRJJmAHqSdnMb9qLT+6jYRm0B3qKinl2jBo8bdjagv1GUtY81VgK5RwQ1z9xmGQg+qNNnE
lVCMxkmCTjiqWJnXKwRw6kxKryjuBawuHzW94BiKAcg3QD8lj5rHBACFZJmATnAMHVeAXjeSbVNB
IdI2inLIfDRuH4iru+zb65YCPBK2toDWzUdNBGxxg1ApHKaUPx+NEwGOBoAUsVcktaJmK6hDOo5p
O2cC4WpxgyxVQXEG/f9e0yftYxqJGbIHI2JA9SXW8X6/KVWUpmXhWa1M5/+wF17AqbU3vhOEo17u
hw/9dKP53U9/UHmodwmUnufcqUDqSu2HAiytIF14HsTf72p8zr3jG19W3vL8OeW/ly+4++jas6q3
qj48Df3ES+6BpcydHuU0L70IRz5ZaAE4pVeJ1/PToOYhz12jjxPaaeu3No+epZ+m9V5+hddZlixw
9F6yOdvCfydL9tRLlt7Y2yRc+sakKYeRdx94o72cpvycgIzsI869KMoOfveiyZ8HH7w0IExYEc1F
srjgyz7lg5eMCWQN60wqrovStJHT0Rbh/C4iS/ijN0wDrzf3/UmNJaLkuvpAbLHXyfiF1wuW+/dQ
YUPLTv9TL2T61UTFYpYmmSzhq6yX3Qd+kixrxIuAgDzx8cC7qxPObShZwtfewKOcw6sF9EoLRZb2
l5DOtrXmo6SRiTu6LOGuF4Wjg0uvl1W0xDqWLgZZ4l+n9PHap1rKA1uW/jc/nR60/XHfG9VmXziO
ZalfeChzFNY0qcl4efeSpX5Cd7vEm27Oe+3ylaYd12Ys6Fr6G6hyTuU1Vs9leB/fsbpn6cgb99L6
e2iAhWMgyb7H30k2fvp4ouxHy3NtZR/zfGvfp2GOXmRpdBMqKusSxLxVm5x3eQbtz+Gv6ObHq3gW
effVZ68/Ti7BixdLXVEqqQtUXFwR0mvwLOSu5Bpc+H1sHG9Z2xWsgpg7PnXZuR/5oyCsyDyyRWSz
SJNe77ensbEkmdPhxOqF9AKom9k5d95iE3eCwJtOw3TnCY8BTlku5ecMiDjb0lk+4Q1sqXOOgifp
v4EIdX22Vn/bxn+82Mty6KWIQZKytF8fvaam6NmJ7LtvrtO4dm+hVXrWvn+rX7HFL+5Hvpe8+xcA
AP//</cx:binary>
              </cx:geoCache>
            </cx:geography>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1D462943-6FF9-4039-B28B-5EF80449DCF4}">
          <cx:tx>
            <cx:txData>
              <cx:f>_xlchart.v5.6</cx:f>
              <cx:v>Churn</cx:v>
            </cx:txData>
          </cx:tx>
          <cx:dataLabels>
            <cx:spPr>
              <a:ln w="0">
                <a:solidFill>
                  <a:schemeClr val="lt1">
                    <a:shade val="50000"/>
                  </a:schemeClr>
                </a:solidFill>
              </a:ln>
            </cx:spPr>
            <cx:visibility seriesName="0" categoryName="0" value="1"/>
          </cx:dataLabels>
          <cx:dataId val="0"/>
          <cx:layoutPr>
            <cx:geography cultureLanguage="en-US" cultureRegion="IN" attribution="Powered by Bing">
              <cx:geoCache provider="{E9337A44-BEBE-4D9F-B70C-5C5E7DAFC167}">
                <cx:binary>1HzZcty4su2vOPxwny7VAEGAwL6nT0SDZA2aJ9uyXxhlS+aIgeDMrz+pluyWqtW2d2yfiGtFR9sq
EmQSi5krc2WW/+vT9K9P9d3OvZpUrdt/fZp+f513nf3Xb7+1n/I7tWsPVPHJmdZ87g4+GfWb+fy5
+HT3263bjYXOfvMRDn77lO9cdze9/u//gqtld+bYfNp1hdEX/Z2bL+/avu7abxx78dCr3a0qdFy0
nSs+dfj319c7VdSvTne3/etXd7oruvl6tne/v3523utXv+1f7W93flWDcV1/C2sxPkCYYYQ4f/2q
Njp7/DzkBwEKkY9o+OVmpzsFC37MiD9N2N3euru2hef488/na58ZDYdOX7/6ZHrd3W9XBjv3++ut
vi12r18VrYkeDkTm3uItnAmP+Nvzjf7bB/DQe6c8wWJ/h7536G9Q/KFvc7d7de52t3dt/mWHfgIc
9CCklGIukHj4eY6KOBCMBpiK4OEo+XLrB3B+3KyXAdpfvwfSH+e/FEiyAK/8skH/OTY+PWCh4BRT
gv78wc+w4XAYCcYC4X+55wMo3zXjZSwel+1BIC9/KQj+aNud+rIdPwECdkBoQLgAB3nBPYR/wP2Q
gu+Ql93je9a8jMTjQ+wh8cfVL4VElOe7rivabOd+Yrzy8YHPGA8E9V/0Cf8ABRggQXs+8aPWvAzI
89V7uETXvxQum52bdxp47mcxui8OsOBYBPRZeArBdQLkByjgD0ixL7d8iFI/YMfLYHxduIfD5teK
VG+6DlLAn07oPjsQPqEMQ4r1588eaaADyhihPn85Yv2wVS9js7d8D6E3vxadx3d1Xnx5aX8Cl/AD
FhAiEGMvIROGBxjTIAS+f+CSPX/5rjUvI/K4bA+J+PiXilnv7trulbzT2a7+iXiQA36f2qIQKo4n
lQgPD0ToMxE8eoiAuPYQKx8C1w8a8zIczxbvgfJO/lKgrPty53bdl835CQ7iHzDhg3P49MFBgMOf
4BLiAypCxHj4mIsFX279gMsP2PMyJl8X7uGxPvyl8DjcKdW/+j87Zf/fq6Ndm6vCfdmg/xwbQoA3
QkEpeoxO4jk29ACjkEFkezl4/Zu2vYzTixfZw+zw6NfCDArGKt/p25+HlE8OGNC/L74w/HOdBapG
ygJMfPayFx3+iEX/gM9fS/dR2fxSqBztnN51u+onJsk4OAgxCvwgeLFugWQZg3tBpf9yWvZDFr2M
ypOle6gc/fFroXLndvXPhAQdBIHgYRgCkTzlGQZKJPfBSR7zNKChp/x/9F07/gGIx3X7KPxaqdjJ
7jaf/xeESAhblHAMYuRjufi8bgF52OdcMEIeCWZPiPxxs14GZ3/9Hkgnv1blcrKDUAwpQOd+pr+I
gwBUF05A73qhsrwPYYgL4j8qxftp8w/a9E/wPHmgfWx+LXI5uy3a/CfC4kNFjwkKAsDlBYmSBweB
D3UOQY+o7VUz3zfnZUS+rNsD4+zyl+KU8/62h56bc/OXGP+fp8rQ4eLCx8wnL1O9OAgZqMagjH11
o6f08mMmvQzK07V7wJy//8WA0eXu488DhaADHvjQx/KfF/shPQCe5+Ac4YsK/nn/PTv+CYmHdfso
yF8KhctduWs7qE9+HhCgT1IeEJ/wxw3fKyTvRRmEfcgEHrxjL1z9kEUvQ/Jk6R4ql79WoX99V+9A
CvuZGj4ODyDtYhT6XM9zYXGAkLhvtzyyOhx+Gqx+yJSX4XiydA+O6/Uv5SR/at67n1zFQ7yCGh1B
r4s9xKW/4QKTEgSK/EfO33OTH7TpZWSeLd7D5s3/3/rKyxMdD2/sA7M/O+PfnF3xfegGQ34LlfxX
6n5aOIoDwgjjoL68GLse50v+2ZqX4Xhc9szw/+VhlX8eZPk62hODQJL8ORP0ZJbl20f/fDyYVdpb
+hhQXky8HvZqewtzQ0AKfkiALb6OG91f51k0OrnLcpAI5q/Z9fOFd8Blv7+Gnv19e5gwirEPeTOD
S47QX/j9NRcHHEN3jEE7M3w8oo3r8t9fA2shBncXIuSMhOy+uGlN/+chenA/tYSFT+/jZyjCr0NZ
56aeM6O/7srj7690r85NobsWLkwgH7EP591bG3LEoGNKKEx28AAuFoDj20+7S5j8gtPx/+3TvONU
hWzjhAuyjd9UbJKcLJOTWBT57VTV9WHHpsluKWH9VYBnniVsxOWyykRK3jRlqba6Y6yKLauGSarC
G9OIjt3UrJWXkzeiDclJOo7oTHke7c4J1YxE4SR4L4MgKMWmNYZXazTzxh4jz0zbuVU6ojTLs4Sn
XXbd0jBFcvDqLup77F0L3DdHvA/7GxtMtdQlFwlGdRU1ml+ixRXxQNDpPJtBiso2Wlbt4D41dWPH
qCStaiJ42OwYla3opAvwckzz1tbxGOS5hGk3vg6WWm3C3qmzxi/8TUr5FGd0IZu5mIuNHzQi0t48
ZZGqZ3Yx5kRccyP4esTVeGJ5LaJyVoMkgqCEOGVl3Qsd+TmL/CHw7dvB8LG/TM1kQ9m05hILz/Jo
tMWsEgPtVHTs+2mRHY56HC6aoWZzlGkTZMdN0ZXjOuXDQOQ01lklhW6mLG5xOtk484jmcjZlN6wy
PLezrAfh4YsFctX5zGWc6QscIC+TC2pSt6lKz6Xb3HK8bHvUsfIwHUZBYlOmeEj6ntFlRYa8vhlq
v6EXXLnOX+GFcy7r3A+qyO/9apZkaYd+lbJ2WIcdym+RsVkYKavEWrsev6XpKFycoSxbmbL9LMR0
1Htjc+5r7h8bN9tKEuRtvIkPNyFzk8xRej5OmknWjF0mu0mJE+LGWM1NcYGLCq0YqpU0dVpOsqFo
XLeBbm+JGsKN8b28WBfDUuC4NqiJK2b5NQ3L1JNzaNgcq6LjVzX25uMxLZYomAp6P6dYX3XV3MQ9
EbUURufrKiPmEIVaxV4rsgQV/LB3s0jmBS/XqS7wamgMPWSsJDIvvXWhMTrLeB9Vpm2v5qAsohyz
9szLcLoaqzFTsiN9IIPazZU0Jg+VbBR8vjbeWB/T0OcxXMvFs6rVsWsCXElcBsU1vK39kUEElxHy
zTzKWRTlds6q0UqT9rHqMZO1zfptNozVmeDp8L4DbFOZmRS3UeZPcybncZqQXLxxjJ3LtVQqfDsV
hbpoZrM2Y1knjUDLW1UOxS31vTFxPLRXqs/adZj3Jex7Oa9ZmTXvQ9EF29pb+hPbzXem762SdvZV
wqe021ReWa6YC73qxnojuxrNjKsI51X4wc4dbhOkWLAd68FbTdPUx4VvScI8v0/o0PQr1LhmvYhw
jNxE60hhUq3qqURR4LJ6UwvvEKmOQYRR0wmjqL9JUTsS2Wb1eSZIc9jaUh82cy7OMtKku2Ac0i56
OnT5LJB+MnZ2RZY/Drh+/fW/r42C//6cwvzrw/v52L9+O/kyWPvNs9Z35r6l2O6fdE+LX6/117zn
PQ99Hf7cI7eHUdx/YL5vHvwxWgwFgloKFOp/ZsWv7c2/yPTrqgdKDEEjChkRAYP+gw8vLVzvgRIZ
h9keigjyMegVPglAKv9CifcdDZ8SwcAJYEaRwaIvlAjJKw4Jh0Fl38dY4ODfoUS4xVNCDIAJoeML
jUUkYLIL6sLnhCj8YmBtPYVJR/M6l8syz+9yn00PY7sPU7svMC+MV+zdhrMAZBkmQubDc+3dpmWI
lWOmWcKCavgwII+vOCKZk0NXDetM2QHKlq8ovHDD+9Lqb3dkFBgeskVBML+36AnTC7VUvK9SloR4
EuCuCtV51Hu5GqUOiY4VU8UVcGq56VJ+2Y9IeLKBVR/0TPAaNaI8bFlODnEz+Im/9OWhmOvxRGXL
coynyp58x17Icf5mL0AewLwwyCXovm3y1N4SwgcELB0mVWrU7TjMVdSGGP5fCS1iiG1cjlnIRllw
c+sMWm77iY9v56y0a9qb4HPW99UbbabuMJsW8/nb5vl/f084pGgEhRimbOCdhPfxqXmhaJAtxcyS
HtvgpFhwNUUFNSQO2zE/msspNFJja47qjkwJ8lC26SAMJ2Az3+RTEL7z50ydzVN+hLHdoty7mDJM
lUyHnufAe0P1ngSMr4c0cOe18c3HPsPVGhjQXn77WQLIQf+21dCZItwnJIBkdC8J5MUyoq4nNLF9
nR/P1EEmMk1+Fk+W54ejK/oqUgTRxDPteKvZaFJZKy0qqVVHNxMT3kU/Td17FgzEkxjrY1V59GbC
1apt6UnoCj/WYTFEYe1lZ5r0w7YzeZ64rHxvaZPLIqU3gnbktPP6SOv5jM/FsLEzU9vK1ewUK90c
B166WOnnI9XSL4BScwUZQgktt6SfeSD9eiQnzkL+wZnLFol7Yo8oa5aTrlQkkzlEoyOn0DjL0vdE
F5tlKm++vZd/Ou6ThBriBw/R/RRviAkmkN4/fy9sqNqKtjNNcErUmUGVhpRnRMfc5+uQ4M9eOU5n
/VxMbaQmnqtN7+rxM2tq9zGwTXfSZOOgpN/44XY0dR2HXjMyqXWIIy8l9tzkpt0MQ5tNR5lV863o
R3zV29QciXryboAss2O7sCyLalsgOWdoOuZVX666nqHvvDgQWf/24oBn3lMCiGwUXGHvYTmyQ3jv
BG3VDKeZ8vv0fmuDrYWwfu7NTKwaqItkiuvlwjU8OyIWkjUZcG43eAn4G9rS+c6NGfr0bRxeiK/8
Hot7SYMhzu6jy5NoV2eQfdd0pMnIfRoRZz7nw7wNumqKw2kAhe5bsfWFbQDRyveh5wFNRQjpz29m
gB9GPnc0mec2vEFmNvdeXJ59+y4vBMRnd9nz0pqXBWuJo0lFiuIOwTd6judee1YGnZ5X377XCxEB
tB7gaGBUTgJ/b/vglSythYw/0SALHRFPLbcLa9hx4Ai69KcWwq42ozCQtiN9LnTq4m8b8MKWiiAE
8YND/A/gr3tb6o3UNjmlSd2Fw1s8NoGc0iX8Dgvfy/HPIh/lGBIH6AJDCIdmYwht4KeviQ8hl891
yZKBukvb+lDPoXldFsPFBNmfKM4mTSIyjbfTOEd9XntnC65TCXzC45KMcyz6vo26PDAXrLXjOsy6
TtLpsvVtE1VzjhJbZLVEfb6FStWHSkksLlZjc1dmxUNS+o8pxf77QTk03gLgygBDXxQR6Fk/fZYl
WKqmh7Q7aYB2orQvuGTzkMULM9530PnbtsFY6T3xQduJwRgJ33s98iX167D3RBLWLDtM58rbhGgZ
jjKn6xVp034DWy2+c1NIBfe9msH3tVAI6RJE1pBCevb8EUe/o77CY5oM9XhNi8okJONuLdJpvCGN
UUziqb30smLrshGqFF2uwnH2d2XmYwmF6RHkPlAD8lCSlJ231qIYgluzLpxd1522sk2L96nfvjcD
XhdoNJLzqpWtSn3Z1J2R4ThtaTUE0oUtOhdstFGjoFos5jyTHq09WaAZrRxO6Qk3KWgGDh1b36tX
4TTmUqS+J4lVF32TC6mbzIIDXc5hFUHQ31YBv8qE6c8WtgvscqvR0p7pRdFYgxZy0xqvP/Oa0l+N
ZZvF6VJiqRqupGvDcl0XTCP4vS7fz4uH46kvdB6JqR1u/Vq4dZAHopSqI8H7qfD5SiB1be1w7vi6
h+csygx/SgvqEpoqLQsvUx9geqJYZFdTt6JNVSW6EHYz1VRF/uzUadCU1TmeWNpLv2y6BCpV4FzX
+3ctqfgJVJftqsAZjtOiAkVI4CFNlpGFKk6BpT5UrR6TotWTluUc2ZpdUVuYuGuIyqTu+6COliaf
jxzJg4s0H5ooLOZkAj1FmGljcr2s/ZpsUnbdD5WcpyDuZl98nkdyXI39dTP0dyVkl28L31QrsmiV
CD68UzkUiGpqV23fDSep3+C3oGCRi6FyFIQTaxRcq/ZaKRYhoZq8UGJ5O2U9PxmqMNh01jmZ95lX
y4pPLMJeN5y5aZnWeKnpeTdwdatbgK13HAUyzbPPfOjEOlvSdoMabi/amuMb3dj63ViQtS47062K
cuLnxih74VV17+SUoZxGym/muC2H+U2dLd0FSef+jfVLETWem6+9PLVra7zq1LNNtgHBzrusINE6
7csmj0oQEWPcqBDuzOxpunh9Uo0TSvqA452XYrc1zNBT39kmzgG9zVKq7iLv649uCOeP5f0Tjoh6
a5cO5ygL1ou5RhjjiKv5rEnnk9QL23WJynFrcGU+pSnOrw2CV7IhfQEJOMcxbyp86IX1Endd08WL
WGpppoxehM2Yn1aNWWJkZxyZ2enPHLXTyhuC+VBZUN005Xd5Q99rhFIhW2xsKp1fTO/CNjSbIBtB
y5lBp8nJRGTf5suWj6WWvcveOdu+s2LsS9lR7D7WBndvM16xjRKNWgsym8Sm2o+g8mmPnXI0Bu2T
bUpn65XzQN2kBIzCiOm3gdPeSQFWxRancHKlLyHCTptGNeMWd4QlcFa29sPxOG2HO0Kzo9pMTLal
YFpqRKaoLHI4wcvyqwEUz2SYQPWoCOdnaWurBBuPX5F+/thyai5rN7Iz2kNUAB9c4oAUw7ZW9Hyx
iFz0uQJM/N7oOG/H/jDA7QhO1eWrXIxj1AsSTb6xx2E55LIirJDZnJcRTZf8TUdyA5/Z5QihBh7Q
NG00U4iONGhnIIhGSYpz6M72uj8eMjqeFktaX9DZjCcd9VTiWdfFeV2uaVC8b3LVrjJW6jjw6gbi
qourQQzx5Kny1FSayNmb/E9kLHs58qaMG5GjuKgyEPw8JTKZQmnHVkQFb0naUIiBWemSPNcxDqsz
r0P9ZZbOR1gNUU/a7VKV12lVaXhiW10QNOGongv/Fi1TfWmHEjJ9Pi7Bumz9kEu36DKeHDtzMHMX
a5svm2YiV6CORlQHvuz7dJBh2K/1YvtEOP+jHpqjHNO4DqqPugiYLPQQrEfL/LXz0JWpbNzm03Ci
6ZAej70pG0mRbW+6ReHYNqNOP2RQng0yT1W4msu5g+p6cUcd7rLIVySZ2io77ZeWR50/4igfyeJH
oZkq6TWuj/pCaE/SVgcr+JpAEZkxPYS0AyS5sqyODPGGcw8XzapAWh/nxthDykAxDlhzkVd4BhFU
eLsicGa3OFStcRoWb1PNg6SbguK4SB25AatN0vYVPdVDUa/FxJd1zmy+E9grDxuOehkyYE7nzw34
hRWboej7yHYllIP1zOM2M2prCS0g9FNQVF2FTurR9quugeBdFu7C4c9VDjqCZN7cXvMu1FGLc3vu
j/V8ybKKH1lXz0fhEpZHKCBzEtRd+k4vYr7p68pGwq/x5ZQ1zVrTALgw98t14LriAzd0iWzQNiC2
8vDGZghti1yYw5JkQLf5fI5YlcdTRbJzUHa6BMHTHo/ZTI+6oaXHKelpkqcDuvZRXlzURUe2rh35
cSCyPkGizE4GxeFvrRhOm7C8taopr3OqUFQEGdrAK5o0ffuRK5qvdA35ogzdfXQReQ76bG0h719C
Nm/bgCTEc4e2P6OoSFTL9NlYF43M7MS7CFuWJl7PwxPSMHPZLQW9pUWjbkJf08jzgrdzGtDY5Ajo
r+mGNR0HJ2S3dOUaBUJLL2DqsKsaBjEscKsg9EhcQAsjCj3XXHl0CBAkprUYVqGl+bYhoV2hOQhk
jRsTL4GCFz/tnGdjENaDbZkNy1Zz9I4HXXjOYb3sJ8+70KKsT5aiuWWtjxNUOQIZcO30FSj5p15L
NmEbfNbcHWbVkp3TSrB4mocqzsa83A4E9jkLCxo1BGRqkKNO2swmQ5ZGkKilK5cqkKwxnvNk8LA4
G7Hoz7quzd5Aicmw1DWI6iLQLJchtGxO4Vsz6dvQhfhSqQ6d+N1oD0mWTScgHLe3LS2QkkOT59ej
BmM8FNA7MiHxiRe5PqyKokz8HNbhlHuxY9phWUDSt0ppSQYJcWHe+dCeOlZDO3sS1H6dOBHqS6tD
vc2bcrirx4n1siSePcpyPqxbY4mVIS7wGy+FnKTMK8FjQ4GvB5B/jFQsRetgtAFQZd+k14HFPYBf
C0gjR5Wt54bQGvLMhlnZ5P4ii9av3xoqphsXLnUWu7bunLR5nqZJ2ZOcycaU4rTKq2HlV94YEyiG
oEOSevR91gAFhTat3zO/D9eCet4sq7E0chyhYyKg4QXGI0YU5DMlSQbrNa2sG285myoQKOPOtfbM
znl7Ug7lpWLLxyAs3/Uq6Fd5PvuHLkuzTd8vN/3ig0Mv0Dmb88pterKYxFeDlvyebpAfhpDduqW5
l4imWCvWxLbm/bFPHF7laZ+vQlKmh8oLdSadSqftkI+rVJG4VLVYAbsWEhNllGxnXR55U2Hf6mk5
6tPbJQgv+ehfOz7scJNv+Zx9oFV7A/2nYKMyD/oXA+KbFukwCpAKj+uBVx20fgoVG4RbJ82yiFOF
rIvh29XLRtVej0GK8iFP4lSfCOq6K6+tqhgbTloZWL8/rXSRBbJllO6mUfMiAhP68yal2UUtpqt0
UmRjAq3fTwtajHQjIhuQlsa7oUy7q0WFzXqejJdoa8MNtAozLinQ3m3f8wHEVwytmYClMtXErsGT
eRN1zlzwrBw3A8LZe206LB3uecJMpqcoE4dEV/aCVSC43Pdmm3hoC7sNqR7fIlcA6XA+kEYWGbUR
MwvUrAj+jQ3Zp6z4DGt0Uju12LiZPQbEylweRMvSeofVyMsE8v/2LKyh5ZsEILUmzhfqeAhyj8qC
mXBVl3m4LgXqIOQGhkS48L2VbgW/8qYQCoYQRMM3+TKb91CwoyOQKMzacV+Ac/di7WXQcQzS5QKX
YzQIpW87EB1XE+nQDnzYT2Yyppuq58u5N6A+mUJRQxrcO7OFfqZ3gnKSlhJNrjqp8yY9c5B8JDSv
dGRwbdZ9you4IAE+Uhl/Uw/o0Fet+bj0WbFGeZNfBYNnrhZKvKiHhtVFoSCctkqwCyF89CGntbjs
K98/8UOUSrhk9uk+FH5Qmcmv+lE1FD6s8JErqS9t6Yk34dJ112ElKhH3XfEJAkt9mg/j9GZEc1HG
RViZFW5a/WGcdQPPkFebPOPLcd0V2SlesuZicJM5NKUlW2jbdacFVkYaz8/eFbZPz6yfaXAg0F5G
xosjBQnbOyUKskjXi3oNOY+1STMEXsLVJDbNEA7dvcpQnIEyOLytAlAGJ29Wh0YMrZDMjO0FavMQ
5JTFzRsN+doRqzt2N+LGb+RS6uKCwKt60fBy1rn0Rt/f0hDq47yGanJTORBlpS7GetWUXG9yPZbv
2la5900ZIJwQBI0DaZoFiRiS8/JNDw3n2OczTgLluVaG8G0yJ3mm0HGTD/mpx5BOMDV2M6RukB7B
FsrA3J0DTZYrR5aagJc0WZTPfH7rYa3feIVXR7zmNG7skkJxqLvTKpwuwpRDH5UPVb+x8AietNzq
z/BrwKIxqCG1rGYejlJ4DfQ6pozTSy/Pijh0JWQhqV8FUSOy9g3uMAimCEF+B4ebT7VNp2RYBv8M
D8pBeQ8Jz2nqvGFH87R8r6mnXZJi2g2R0cFYXJI879Z1QyDZ9ZYZJhRM0EJkyOZLeFCQ0K2bPCiq
FFkDqc/rKWRqUxEPkbcqTdvPg1/WUFqDcqgP/QBapBEUBnQ8EnPBfLmkOJzjeq6gCw6ZtOedIco6
foRnVo/JROlNrya1sQsnl/VCxKbwimaWajAdl5Dhlwa8nVqeQJ05nnXN2EAoWJZ+kmlViHylNIwP
dGaA5DZcuE3m1s3+Mch7KYpYQaFRxU25SDo23nZqqDmpiGjfFAMto9FDTI5NCHWax6fPixWLAhk4
GA8Xz6iPFNthBdMVQJEzMGwm0TiQYxWq5Z2vg/ZzDjrQCVqodwuP3rzv07Glkqe2OwQqhDAA2AQ6
mXvF3Snl2XzaGsat5P1SrwY6oGNQwzKI54OqR5j7qIu4SY09KwaBTg2i5QcoLaFcDMeGfyxLV4G6
DoH7XQP/CEeVcDIelV3OTTSOnm6kGJl93zbCxLUN0htoKYFfDXUBhV5hrvSQ8uPU0axaeZx8rH0Q
oMY2j4IugOYJ6JnrclgOq2ocYLNBApN68bLLYg7r66mfuhVBNjuyOcdnFa08ED5c70LZD7pdzXrp
trNq/MR6hesS5Rv3jpRs2JRAX2+zKks7iPA5K+FJcHvolrLaGUiXknE03QZcNTtqeI/PbVt6TAID
wiDI5HupF3VTl+pomua0/R/qvmw5bhzb9ocuTnDCwFeSOSk1S7ZlvzBsyQZBghMITvj6s9JV7bKz
ynaX4r6cl47o6moySQIbe69JGeUFTsllclel72MwwDT8KaC9OABdlcdgWj4P/vTZDOSNhxEg0aXy
D6HPl0y0YbSNZpTQljbjW9NJeSHiLr4sI6k+T7yWKnGtWq+BbOFkqNFYJ4IEfEwgYwAMatSQuqUj
n4d4zrsE3NqXIaDz8Hy6RZNEbLbx/VJEBd2wYPKqxE0Koz3E1N6aeOEaJZ0/hWmU4+HaNccI7t5S
YybwgW7+pEjXVOkkFnuz5Px2Kiy9sqjBFI+VZ8ouAxCdKhyPk+3dwcyRTbA73nu4CksCQqMMg0m1
Y3aFnAglYsnM6j6IETic3MV19J4bMd94PQ+fBjz6hcAxnABftAdwXO0G6FL4FqdTGpGid0mZr/Sa
+Mucopcpk1lXIut9d1U0dX+MmZnS3Pbdy6oXwG31SHZ5h1mXLGWXhtC75GnerDxtxYh9QHx6GNDS
yqTDYTVDCoMj2VbBsmPGkV3rDTqrDWuHRI5Bdz0EpNl6keGHlgfSS1Dp/IdOGPYMKKOMs7kUi5eS
cjk4f7ivc1Pc+gFwwZgMGjPgCKVWPqa2xDpc2drKVIh23eOL2zl1QQTSVcxYsUV8bKf4aSYhf1s4
xi6q1XRpJZwPaLZeMoqz92IsWXglppFlAu3K0+Sz8ljTuk7RHHSbYJnmVEFAk0AMPF8ts6giYAlk
3cRhAbauwXx1x1dMxdE0T0fDY/UsjcMBrHOThhQ0WqVk86ZmtHqUcnT3hEj+Fnx9i5FI5XWeRGMf
boT02lSz0g+zqLHirSBKA4PVwYNdmxjzrMpTjEDdwXfDsO3CUKRmNmU69NXUpFGDpRJHS612M3rJ
HY7p0ksU9+aUVDQvsriIJNqtdfqAMtpbjL+0jLdxO6O1z52yB7DQwqXr0Hf1dlB8vLe+8PYa7X2L
air6GWNXoGQS05ncKb2W133b5heir+2uaA1EaTNll0vU9Pu58put6F2Z0WnADDRolpm87G7V0t4O
dRi+8Zc8aUzwQbXsY6xjmtCWLSpBx9dvWOHqIWsMS+2qr9iY072UhXfftTSEcC4UF/U66ys1VI9N
EQeJr6fiS+8H/gM3UfQ4Vm1+UGhBNqSfHvJgrlCk2Xw/17O3HzWtrhecpBAjNptBltC2EScfmKvr
3WAN2wY1UGYAuuHV3ETjjrLObsehhQppRs0Xxjt6UpPdkteHSRu+GyMso7KwXyymlZfVeWnYkSUd
19GkC3UcasAuqVRXH6CIgnLJNBVUSgOwoZzbFis8lBsXuuLRjuPWgY8N+wbfGFzXxluH52io3VHO
c3gjRmtoYqrI6xKCStoAf9pFuTdu28ojfdLZQGwCetPTHqOYrbopNXQYt+XKuyKxoJa7jdfrozBQ
i3RkE5fN9aTI+L6O6csoiNyNZPEPa2PxbwvN7kbPpO3ALgNn96TDfNdaGR1NX9wA+23BHdS7tijv
WkK9T0XnZpQmjMMB5E6A86f1CADsTRVHgBU8noJ4SAOlAPZNY3cIjTrKpowwSyz6JbS5SqvQfHBO
XiLBxZcJoulamfgBlGjg9gMcB4RuO4oRyFF14ME6QFAW99Ar2gZMFloPfqRkqVLjMCAzvfKkhX5z
I/y6BEiJcQJS1eVDAy/lsZ6qKAtbhqF9XLYSNTfzuKymTCv6qa2b6IH1shk3sggKk8wkYNtoLe1e
r2sXAWtpiwtKVMV2Ye3T92byifyY4x9ge5qOYe6N/ccw4gqz1gS0rVqnTYV926WYpTeQJK7xFgQF
oAyj1rucRPlD34Vjosa4jXdcBIeYhpkUfXDR00CBwJzmed1P3KmPOc9xKvISS8oovy0fiXIlKEc/
LOKPUuUoxDBT89TrC5IfmcJ8ksqK+fP7OC6ru1hyGh5AZ5c6XUfwIyBoy0tNJ5e6alnSuQ+AiTKr
klHiPGQeKATU05j1SWXUfTlP1cNoI1Rb1I1mF5YOmOacNxQ6EMX4+67R48e1DehLxasKgtV4rBMo
KqdkwFyXBu2it87ZIBX96tt9SXHcaw+fGsPghGkx76AuEcQ8ASg2mzKYDShMyy84o8DwCYcM11JU
K33NvHbB/NvfhGVwGOruY+Fpgx8631Cc71Af34REHofSEiiB59VLItnIO4qG5Aorrnif92WPibhP
5kF6l3z1XwyFwk+uQbfXU6/ALq19UpfxbqrjD5Oc7mm/PEX5sNgEGxc73oX9YalwLyHtLmpMex3D
xZ4yg4VeQ4CYShqcRDb+eI+zu8EJWQElK3UH8SGvMalaEi0y0W6qP7sJ+kEThUOKtufQNEWYWJ5j
ZoomDyoTBlaqi4f5AWJP+0aOnUsWFQKk1rS/LiFggKL4aghJvvEX7me+KABSDG2eP2FeqL0NVGl9
xqvQHaY2tB+UXw51ati6HJ0dPJlOtCrR+CrQwr3FoQslJUpekQrgBWsp4/3q+WPmYdQJUH/q9trT
DX3o59hHowX8VHkE5Agt3w+S+LsVys4E2OpypVpqsiBf3NPKMbXVKagsIBsQy6obZuqnefbDO+n8
XG4HG64fOk9V+xHd8VUUW/a09s4H+AVaDy2Ro2lbrrF3tWji9QnneA3Qg5FyVw8yvwkBDT1jNsUU
4sr8Wk2yAVCB94c3SQrub3Lq6zcY4VQ2GLOr1iCda987RjEBXzBM1Zva9nszdvOW1vNbC+k13qB8
AwJ51/mC7zW4pM3ozJB662qKjBoKjLskN6EEpYi6ot7YlmsoRjpMJhMWWqKZZ740Tl13Pa+SSK07
HpismXW7YdWMIxtAfuqEAgJfdJsiCKdsgNIGYvOgk9t4rQPM+FDDsCyi6hMEzLSDqLGb9zXmzyev
iYGtsqg/0DLoX5oKeGy2BFggszK5Suo+nh409YMl7X1b7au8wtTgHL/khajfBAsbzG4EWBenXiQd
fhfvk6lh8q7oq2vLR3QWU6cuwJyAcghqvV9MrOvMeGPbJ1E9u3u3qGYP4dk8ZEEhgr2oPA2RezuC
TljL8glCZvXsfOOnDcQ1D6zLJ+DES6eO1EUoYZRPt7YCbTYFOQY56KGPGhpbjEx9Gx0MBOhNyuhc
Xc/oYy6mNZcWFFoXgU0rlnVInG6x2S3S1rLZ4pWnkOa+rQZXYP5wYqPYZHaz8Eu0dcGB8Q7H4FzQ
HR3QQSUYSoMrTHBtUhiwilPW9+6u6V6GUpHPbbWQ1PCRXFanjnd2gbqHXq+9DuNpTNtal7elc2yP
rRTexoCD3kZFwDciJjQTk2sw71GbBG4IUlq1SxqVJepWE1SX0DlFaMsm9M55Px9RcZd0Qi+3HVGl
dyyswPu35sSM9bn/TgNuuMjBAmVdFRdZo0J2P7pYXVV+S5/9mPM8AaqHw6MqlzAbI0qSYiZlqotx
zoAhhZlX+GPSVcQ+GVXQBx/r867ofCwlGVrgDq69p5BqJS14qBQnz5CVKLIAqKbo4PUeRPNNtapM
VLR+UHVX7caB2Xd9jloHoTcI/bmBsi1ZvRJPXJOxmFLd+GCWJLfDhrfFM0zYwXs6CXWzBkOfgU4k
aQChYtKWIU1hiJzSwJMQSle6TcsmXI8FEThyZDvh68xtLz6SmbxvxPpZTrBo0Di8xYICWg80Cb4G
W94WxK/HbCzNaXKIinq5jh2o612HqXfctSieRVqYYYJTouzRPoaATOdaFAe/VPIN771hPR1Ek5e1
sV6XlODNQjLg4stm8vM95bV5DuSchMDccx7am57U66HxFp5WFZlMaucS8pnCqvxOAix6wOpS76qm
85/mINQZ44PcSELlNm9zd8OaVqc9HzFf5usE2ln73hNUl/ZN5QIAU6LuAYc7XxwKE/QpZGPycyyd
yLrcqzYxc+tDH8OD0tRNvcVpoTeMm+GiWTwYFJw3BaBf/K9T8pguYdMfSYnpK5CwyNBV+gdiYzuc
zpAwdVqs2yGa3DWAFntwRUU+VlKyt+GARrvBkLQfSDEAh+XFblGl2vqWbXSwjC8k7oODmoPcT3gw
Mw0PgbrM3bzcYkVqtNSRed+yqXyGTwFYeiHdA+fBBFMA5p0uW0EfQ8GQATVOoG/Ef1ZASR5Xmcdj
CnJDLKk32eHBX+rhOqranl57opku7Oo30C6RGTJ8zFr7XhVg0F3l3a5hITBJstrfx36hNx2z0Kj4
HVC9uOSP+RQG10XXohHxOUAbHczYz9h6nRxAYgqn3xSmhoSEQELlhvaKtOQNb8jnENLOx7oj/X07
RvkWxh916mrbKY2UeusRM92so+SP4VJN92Sd2qws72ZArdsgKsenqmXDLfXD5YnAxbQpIUQ5hq0S
6cjz8Qll5YlVOrxayak/mOvqOqyi4NjowdtpWdS30qoqzelUvUxTPmz7OfBSU08Ko4qH6gCBFcw+
8OCkfRfYIoX8gx40H/rdZIR7X8verIldXfBchwT92NB5JNHok4+lojJrYAXb9xG8IwPjLpXdGKR9
dJJGNKNAaZLdoe4YcB9mdybk40U3521aMN9/orFuUWvxq2APUbV/B7BVHSdnwy0w2xJX5cu27bzq
IEcd3na8HzZ1HPsZKRpxHH1AGmXzZQZewxacGToflx3a6Ngkaxj1SV4WXpoPZbPvGVBjJuR7URQv
UCl9FkBbUwkWW+X+duGQqPUDK3dd336uWNUmMSO7Rhmd1PCvdNUaZUU9XUojL2fevl1GlJ3F8WzR
IIaIv3rgjYsNtmw6+lE2Ke4f9NQ9rIO/h2Io5d5U7Ney0fByKCgQwArZZF5AZAmYZLp68BIZkD2c
Shc6jPZjuV7Cd6V3K8KN7gF1RftBLOU2sjC5gHFH6jbY/fIDh6FjS7gsrwRX1UMA/uuRNpgYW6cA
hdetv/t/rvXQN4K63/DKyo+kKKIrjMDe1glZ7ZpBDW++6hn/tC7efm+9+96z8fydheO/cYz8H/KC
BP5JlPlNJvs3e+QP2cgns+Ef/4c/bZFwOMJxHAsPGnZEUf1giwQJh2uzCGGuwdf/5T8eEEQlQvaH
4xfBb3AwhJAH/scDEv0PMshoDI4YqjRor/1/4wFBftkPulDIbOGRwJ1gs4QnEvc6EzjCmTVDkQ+y
Oy9cO4N5IoW/GSHpBhcPu1OTitbpW6HyAho71LomneRqOfj1sqvTAprVITHIgjSZA4+3Bc3uaBLW
8CXsFzLmateuEdkLjHAbWFqizxjbwjkh0MhfRFSPGmCe0GkUT+oAgdGmpM1wG6kmuIsHn13LYGWQ
h5HmcglidUCjvlyNQfQgom5I8QbXndf5JmvbwF6VA98OokP3MZcbysILMDEp78Yxc2Z2KRSiENPb
DnyKEe2WrxV0R9UYbEI6rmnbx1c5ho/riQwSnsjiQ+MrdVwDDfkrmVjqoJrYAj966WBYhYhxeG7q
SuyqDuJTO1AHbCtfD+jw7J0DygdKHur8GHUHEh6A2I1vP/KFCHS7ntmWY4eOM8Y9hWKf84n717Zf
Xtw40q23rBgCSnLNemzk0n2KwQQTGWa2zt8tfXi0vb7EBA8R4HhRR1BvFh54LN6T5whWy22+hC9a
d7shasukYisQq7VNgzl8lHExJa0q3YZWKs/A+bVJ75fvwFcsG8v5Eyu9y9L4QD55Ng+zSdW49JtY
9iITI5mO6NMNBPv+RV23625V0W4hUF/hbybcVqYDceSWod5Esg72kAV8WmfyFbH17lzIApxwNEi1
icYP9RDUUPOwST4HOajholxwhTFEyfXn6NkYAMV67MVNXUt+DBe2fjGxhWojwtCagHZ3R3TV86Up
qhvP79SXyMwtRMhdmPgn/hWUKGRGStuXrgIbRQS59/v4ohptnUKmWWlYA014E+SgYlctbquWo+tj
7l4U7V3FPbC4M791tZoPFIzIUfWWtYlX5cFtPLV9puj6rGm5bAXRH2p4PK4Gzg4k0A7W3WCo7tFv
U6gV+vK4eCDBeya2IeauTbOELgUlsx5txW98EtF7K4fBv0QbDrmjVzR+nzUrUWFaR1UN0VGtR5WC
j5NkA6YYPW054WFPlA32XcnGeE7ZqGq9iVxee7tKlQwPTMrg3iD2S0PPUQ8TDiQw6plmzvPSceq9
MulAMcvNwCExyJwrFEu53+Y8y3WOtkiWfmSSkTTFkjTSTPKSRKq2+9GPO5sWQTWA9qoi1b0jVWmA
yZFGWJdVtYDig3utgPcXndY1LUq77kVTmfWY94WetwJGRz+RjTHiAbJP2h4qaInbL12lXIz7ljF2
wFDAVYwDsWTJmudNBGY/hlpxjaHNSuXk0XZXhGxF/09hGdnYwFMFFBZEDC9tMBU1uHIBlZ4Pe0IB
hVFMP3iBXN81M3ZMbMv81kgj1gzOX2iWgGIU7R4or/aSYCKwY7NyQZdDWy0pQA+Nl8Urkpgp2oz4
GW+q0sMOsQJbQWFSrMqmfhhKaT/POabOTBXzDEU8uJ7qlrVlXW7dGDViU0OjJa/B5OPrR2tX7OS0
BHYT5OgNU48JF6KhJR3giBFww4H1xurn3pBRbWNe9TAg1yKHZGPy3ccm5mhYlrG4jxvnbahmuOHY
VZmFlBAP2hV8PKz5Ari3h1Fdt+4CrtPgQ8VUcdXEkf04Y8iGXqpY+quxhRgyKYQrD/XC3EdBSQqT
eJR4bHgsLX8s7PIkmnLJhgZMkqBzv3VVoe/C0kfZU5JtZdPYh4jzdgu/jngvgx4QcWgj98GHW20G
An+a+pu3OTFZFzcwGZdTUpvJHhmuaxJmPaCOKKEQh19aUF3hLiY53ugE+XXK5EzaRAvS36xG+xtS
LPm4kzPw6qzlaG42QdPo+Yiq/Xay0cK3rOjtQ1lzHd7nup/yreZcQCg+sOMAJrZMVmO95Z5qBZGM
jnqZTUDAigfN/eKFMO3TBH3aUGTCRPAkAzSboHx01lw4AGRuW0xqAEQuiwQO7XUPvfGnpShBGTGs
ZR/kPwPdIjt3UvuUqYE0/dbaVd1EpAFYFi7LlQjHuxXE/SEHz3knGED4QTtQ/87jlwQGp/fDQru7
jnixSqY1jh8Hp9e7NTe1vp3itv3UhJTuR1CCh3yqOej2UdQfWa78O1i4DQYqG98stgbNbf1SfJKB
GN9pTPl9ZhqqWGLCMcdUYEPxRWjXX3brOH+B+nweUxUDiHocSM9hRCSrSZH6AA8bh+pZf1Eny1la
ksK7rqaJ3betz97VgAxgRFcBh6YNPP2lD6s+qgLUbwQw02Mr+06mA0Crz5Cutl8mTuYnQBcjqPmo
iDNGa9PCAW6BhyqgqjekVeGV1AOpr6CZjB7BcvT1ZdMtAkCU30ZsI6FWLjexV4gn3kpwWYg4WHYl
/GHBBfOr6KXFWAURUSAevbbRl42yCsIWm/M32vj0gxtxgoCwRpHk9Sqf2ES8u2DxMUZq8JVX7Qo4
TQQIjIClP9z4kvrHAhP2YYqCaoKmCboVCvMoQY1oTbUVxkAz5sgK6S2J3fBmKXxynTeQIoFnHTCP
M6mduaqJAtziZN3MqJK9XhPjITBh9NyqNwWsFxeDXcZg68JwoHemnPQTAEosulbKcNrUGJZCYKIx
hy21gXzkIPLR5gcCmZLZe9Ep8aD/mn4w0YCsN5TlRXBHwAStyfI1LQHmOhDmQ8jXLusKPDp4t1O6
Qk0qmMuVQK7DTpqYykvVEKQxTKdgBv9rRgO8GtS7nMvS1dCTnnIcOuhz4VJAtoMryQourFe0e5vX
NF1q2qSlLuFjPEVDNBW2PIjOOJ19Nl1V3EeEhO3jR+jL2F2JzgWOpBx1ny292pMIARQxBTvdnUIp
cJ7VN1DK1HDbDDCKnsIrYozJOgMu4S6HPIJ4oQGAfVQhgFd4LL7mX5yiMBYAQU2ynAIyRiRlDOsM
AZXJ771TiIYZVL6xCFhIBt1NT8KHlKU+ATrl0Nu0gpgCMpmOycfoa0IHupsGXxixHe5rgof5muYB
czeSPdjXlA8HjWyYYu6M7G0QaO9GnCJB9CkcJJpPOSH6a2ZI+0d+yB9ZIqdYESIQMLL6E6Ri7bpy
uYnXcXxYwnIGk7eK6gL6SfmCYw7FMjczXZIJSRxyr5UHzB7zx8fOr+PjGnn61kXtbQ/7z25Qo5/o
uNOJaRxF+kQnsmakxx76sE0T2EfJVAWdaJMfZ0LdRxwY5YPkgX7pRriy+6r3+y10ENXBtyZvEowy
/YsELo5AB5ofpPZmUB01DqhuKTiUDcqU0NEOGMchyYXSWoU4CHbzgrb9ihYwhwwgi2MMvou7qaLB
pL1d2+duWJ9BfVZhCllSfQIFIdPYjqGO88zXNWQF3w1nf86n30fB/Gi4+/vEc7JefWeYDJex8drW
Loeo1aCxQzqYi0aT8vHf3wZe0RjmdwZUip753idXNyBQyHzgC8bvpJSyTPsViMZvHudHt/vpcU7f
Fxa10MNEiP/64+MgTiWwIqbjwY3N+LE8nfDMOkwEchXwvS+kUp/15Ioa7sk6EL+5e/CjUe2P23P4
wr8m/uJvWp3dXs2ygmUitIfIqG5bnBqBQNQgPE/NwTQP+k70Yb+t2mh9X60tfGLoJiYvfnToLqKv
bYYvM31qPBqGvt8ttzCUtwcW9kt34XnSQi7nLAdlPSt9A+4FparlDjhICdFAQmPkAH+b3f9hefz9
gTAJe7D64sXCVEvPzKcujAquW1DMTg1DmfSQXnTJ1KoZliI2xTjjpRbh4d/eNDzlE/m+QGfKEMb/
40c0eS6jqYphAVHSXYY8RC9t33tGXii+9shl+tUT/mifPH0y3MzH3yUDtsBRnU6QwHcbQEJF1mhR
28PsFNlQE7wsFdnW3mJ/81R/32khliWFa5ID5IBV/McbQZoKf2avmoMa68DewNWS4+BsfDruf/1E
/t8/GlJaI0yRaBMRGsXPPpqsVFSC2NcHi1TKYwHVTgYssEDwERIixqyCr3vYxU5hzuuKebiBby6M
boVPAXai5Ru/dn+QXUnoxMfcgak69Yfma6/465/6t3cCogpLKwawg9dCzxMIJIkk5M9CwfdRePzQ
QZRxu7QLhqV/fR/8ea1TpMQJSYK/+cd3z/pi6KEVAhmcYxjIDLwXKpM5APyv9/n/Dff9Xw2Ief7+
Txn+J6Pxa/yZD9fxt133N0zwh0y6b//+n5AgRzYqclwA351Bgn/EwiAmzUMSiDglxnyLhQn5/+AP
qiAJDXkp0AFgtX+DBBmCb2EkQhxDAAgPuYbBv4EEf1ygBCcJj4AsnpLYvq8KQ77kLYRdbF/4WUxv
hulfRQf8dd2zhfjamJmf/ewzL3j5LTylML0x90BxPPn4X8Sg/Fhh/vr5Z8XyrzAZwH6Duzu1WRC1
hCX1EzTbdZBEYW/z7Xdr5R/OoJ89zJnr+6+snAXcWZgAU0ZOTrsy8eHX1//R1f7Xw5wd1mdRLj7A
tvph9kAbXK7CNsuOQIBlQHn8PngFi+evrJBvNxSn9IXvjppOeH/GZkw65stFW4zQXEYD5PubXz/R
jzEOf93grPD/FegyVwOfL9ga5kHaVUNQXNKqKIMrfzxBgP3QQ2iaeDpCSwu4dDK/O4FOr+6fnvD0
qr9/wm8pKKOUcEn9J/ykq8IeKpY/Mk7GlZPLdgbyuBkDzAygjKQI6t80Lj9ZNOdxR/8QAMLBMv3m
+X528bOq8MrAj59d/fTPv3t5/xT00UAHN/4mL+Jnlz+rDYiae020xs+uflYZ/koOsS1xbgPmZDIZ
69qWv/Lnn1WD4Ftkx9JGENOsjC1R0iMi8Xd5Ez97grNyEJQradqhA+zerpzdggss7NvaWvLl15vz
J9fnZ7t/gNvWmxcqYKn3680qIwKrk6ow+P36+j82tN82/3nXF7dVpMdgzXfwlrt6C8K8mzZ6Xn0Y
I1QRxa+8zdkWD6M2F3NH+A4OrwCyWdY2HoTwvl42nbLz8rqtxk8n0HeboYcjJQ+XWuy6oHKPgMyL
mwaJqY+ve1dnG3muFuEj5iCGQ39RGz0YHl7KaG37dxUVSPT69V1+9sVP//y7ZyiE7CpEKYqd0dF6
ILXzbmLpg0Z/3eXDHy/f5mr18HLYbuSQPSVeuUTvmYPE/nWXP9vR48TbU44s200aX8BqCTJrJBg9
X3f5s/08goRZoXpH5CrkgvgGq4BLaoCNzr3yBmf7uYJ4rI+hdt7Fft03h86HY3JjSu7m21c9wYnL
/v7zQjUdDj5Z4MseCvWWi2G4XZSE+erXl/9Jr8XODvM6nmZaQgezq/XQ5/fgb/vxbdi72LuABjPm
d0gFDtnh1zf7yVJlZ7uarwZ/UhKjJCRekVV768IlTorqpPF/3Q3O9vOi1h4KQQj8q0F2ETTG4MSS
cgRO8psbnF7LP7Qe58lfyP+TXg2byw7KUjh+SxlCc1YTN7ELafO62iygz5snXYvww9jIufnNm/N/
0vOws12uF5lz2G5Rd7XQ3QXkAzlM0Q4CQ7URELLBSNLY0k2pQvRCva0WJ3nGYKlqHyZE7/5u+v/Z
FzyrBmvOCBcVyXegP8YsVDPkNKB8frMYIaj459cb/LjY6WQXBctovAs9Z+B88vPJQtXtnN53MdDz
GznUIC5JNNf7yImGXi8hkBVYa4Uon0QVUPqbn/KzBz0rHODeaNfOoNs7ng9hylz8uVsWsIyvW6hn
ZUObkPnrUnKEgHSA/q0PfSwIFfnyqsvTs6Ix+oaJskSwjgR7857iKL0ePCStvO7qZzWjD+ECIYTH
O6oxyUB+JcC3jMqsw+t2GT2rEwPcczRYEB5l1zkPDiIyxvu0QP9qMtg7PGRfqhGhwAHSh+RzV58U
u697srP6Ec4A6arAsB0TeQ0Fbh+AdV/HiLzyuKBnLYH7FqM29tTf/LcJaj9ZtOfgH8tjryn7xe2G
Ef4G18A1zUxX/qYG/ezqZ3sf8GZBFhwNuzJQsBKD4sxy6L9fuajOtj6mnlb4qkXuFubGBALod42M
fte1/uynn+1mn3UNotyl20m+2qtxbRChovsCidevWzdn27koR9uFMHXuSF7HBxhdqywPRbR71dW/
Jqx+1+GF3UQ7hIe7nc2DKJ1DfgqN83+X8PeTd3Me0i+awImJ47MSi8wK2FinBP7T6HV19KTq+759
KSG09eZ8cLveV3o7xCcynkZu++s3c9o2/3AcR2f7tclp4ZxP5h3ItM9IdESKCVI4u2ZnZ85e+QRn
WzaEXr0pq3zehYi1uI9tW278qK1+k7/5s7d/+ufffVvEAobR7Ni8ayPKDidSKUNGwivLTXS2ZX1o
mXKITKDcGHR0VLrmV92iX/nTz3YsDmoEZ/mh3SFCJvfhWwxgjS0WxCX9+uP+7NWcbVqay6FC1AG8
741aLqCktZdjnutXbqr/5ezcuuxE3a3/iRxDAVFvda1lnVKpSirHG0eS7hYPeEBB8dPvufrd7x4p
/p3O3tz2gWUhDyDM+ZtOyQLDHZhIt+tF6Xpb3tMtTPu34IzADen1+Ne4j5/fbBfBflwbQJkB+DuK
boq/WPjpfjPwf9E37pVG3AbgOQLEf557EeV00UBIZpn2fHSnaOnUMlK1qUHPB18UQIjwS++V32u9
6mxf9QvoZUGw8P9+dAYYMaxXwCD59bpbrTGkGalAvES24dCYXFtf/Dvm+jp+qtYuNMAhgWFw3tsM
fHOgj3PO4XD3e3anWgWLU1zEh2idkT/nhvWXukHShV/jxHn0XfZpU6PxDCqcsk+gVxKIY/HbG1wv
UX7umH2lSQV8iDnHawUMSmTg8J7+fzICdOyI0nn6fxP6r2UE/3Po9DcW+6dul2IiwwgKzHmATQt2
sOZPDaONX68Tp06XQ63TKKDAlJ1gOWfxl8AsxLNxZ6scVrGCyzFYz7ArDXAKNqAgwsfm9Ur/5g//
1C0zxFdA62gNd0oGM28L9IBW5Hdih19MMX+rEH5qHUQtoG4BMocIVkdvFlyPPFVJ/d93mf/XV+oy
oHfNcNGLlktYDWFkOwZQtk/BCj2p33j/G7H/0+OTGTkEeqpNaZkcFBhAU1xOG1l/+PW9U6tRUxE1
7hIra7X0d1m7RKelA/LHr3WnWLWqJgrGoC7XjH6NWvIM/N+zX9NupS62ldYGKzTswSOmxy+WwAHr
17azpmaIe0miIVnLdhPpSYv4ZUS+gt8LjZw6HboFXqtU6zKAqrDoW3hiyRz6Pfnf+RY/j5aQbhN8
vCCq9fsfjY0+kVgiPu5/LqP/95NX5CymKeQ6oHYEtkSzy5ofZAGVwS609pt6/9Zp/PToAKrCEMzU
WiLxK/zMELMEHzkiI/x2Gq5ZRc89Cftq1KUc1XEa9+S7aIDL9esbZz0FWW1OTKNA7LDKFlJOePTu
dzevv5jAruKBn9ekDBzKZgoAOhnVCtfHUkdQBVbTJ79Hd0qUrGRVK8IrSrCSIbyW2+cEChO/tp0a
hZowayvR6VLF8MJH6f6ln9Mnv7adGmUb28GGRtuQcb4wbd/EbPlNusovOjx0KhRoWZi9aQ1IahUE
gKRUD80B/J7Xc4fOSgrr8JQcAQnOPMzeSpt8SZXt/aaW0ClRYIwMZnP0SS+G57EeYWwQno/t7HbZ
tFm64wD/PB7mRm3knsV+Io/Q2elONoZDZsK3HZf1QzruCEOr/k+Cpv/Zb4VOWcLFswut8dCT/HDA
O98mH/1eolOSfQYO9tHhJTLRfVd79pwe3G+eCp161Ii02e0Gv6td2ujlsCspAThdTn4P7lQkHap9
aJtsLQGhg6Vt6G6yKvvs17ZTkV3fIIEwCiELbLC7Be7uG4N622uGBezq9SSIgT3PfYglGX6jPY8X
FpwQDGm8Cgd61Netp4tJAKczwXnm79V4SnGK7dMnSOp43bCoxczA519LAE1Bo6EgB0Uzf/Fr3KlJ
kMNra4dqOQMhfbP1uNufabt6jRSkDb9+cqV12AU9Gk+B7Kd6+tEwqzx7xanLjMU2nNNsOStJn2K0
vWvj27ZTmhFwHZTuEY6NCfIhNVixdzPbuWevONUJzbHpsZ/FQIlhID/C9kPPhdcGi2VObe6ZZhtA
0WsJ4vKKDENW8fEEn1jUeE0t/yH3njbJINNHDdVsAtXCfMLlwwevoeiKtQARCRWn6Bet4XybNbw4
CNJKvPYROBByxqIwCc6jdzz4vj/pMbzbYX7xG4upU6FweoUsEXQp0w5uC+TagZCUEL8ed/VVulbQ
XGqzwmrcPyMHoGiV8NqksNStT4BVbQ2HZkkIvLHgCakiYu1ffq/TKVCLG4UFKu8Fagb+pV52SMnj
935NO/UJdXTVpfAbAVDQb7AXJjM4mK2fDIOlTn2O8TZkAP6qEldIwAod42NC4V7ye3SnQPUEf66I
NlWO0NrA96NVcA8Ss33n17yzfgITiVmRabxRY/9YsIPbl/S7V9OummrFwiMm4C/Ljtfv9glJelL6
jUNXSAXWa8fbnqnyAGL+bLaanIJ++OH33E5xNgegZ2rvoL8XAGcy+wiX8G+2ndc6+c8rF5AUXs8p
W4DzYDMlqgScI9aIKuLtG+Dm93xrCUz9fs/vFGncIbinA4gM3i36tRfsUzB1L35NOyW6I9qs50ml
UP8GWXcLqP2RYX5XdSxxqrQmIm4UJXhwFn2SBhReMLM++j25U6PwDU+dCsVSAjDINvAntWX5AMNR
57dIJ06dMlHXKcgQGJI7YKGSvDSz37c4c4NPAWmc8cGMpiubPa9h87ai3OsaCuCb1wMSKKRKzjAt
l7SSpAxSsj5H9dZ4KX0Rifm6dZLA+m6QXFVWMIvCwzyXoET6qdOYq4eSexUAZClUOZgJrkeTgBNU
+50Ow/Xw+slXUB80A+m+xPR4byy57+Pdr4ZcFVS21T2QXLUqkwrW3QRUogycMr/VwlU6ZRgl4U46
VUajeaLR/KDC1fO5nepUDW4n+BbM5cLTT02knvtu9vqIY9cE4Z8Pm6qdya6eWlVy9EyeQYSez1am
fvMhdypzpe0ctECn4t5GIF6edM8aOQFe0wp3lk9kNgk7xOFc1g0Fd3XDQcVZhwH36xhXigS6BFRp
rUXdAI6I1BLO38FBe/i9Udc5aFp4raG1u0Z6K1JEC3vESup3e85cGRJYHIgH2kcMlzFjgIYDZtct
YGdlpvvNYsowOv5hMY2dGoUWGOztfUDf12JLigGHZ2VVsdnvHgFpx69HJWgHgB9LZLmlSCCZC7NN
8i+N8HPPj0ZXcBRJErINpvRSCbuAbgN+PHoovniNzNgp1yTZ9zQ0IaiHPSfgdUDEDv+d5/wYOxW7
9lDgLYilALUHwZp5dJDuW2d3RAj4Pb1Ts3ujuNp29A14y2DlrvLD3kd+a57rAEY0wIawG41+H5B1
a5dwuYBQKm68ntzVGyFmidoJeRRlW8XHp3BESg9LUlAK/Zp3llRkCE8xsXitSHadl0uikRGbx9UI
0o7fDzi7X1zGdeMwGfQ8XbZbYG8+iLn3O5tnruQo6YDQ4atCrg5b3zf18rx163u/53aqFbF0G+37
ei6TIfuKBNwoF4z9Tlv7i6mGXf/5T9dEM47MU5AEp5KqNv0KFMQOkok0nkPGKVWQ9Xd7UECCUKnA
4EH6AppwkJz9OsYpVQXK4jr1aD02ViNMcLrrht+pmP7egv7DHMycOp2bHfK6lIyl4YjBACR3aDHZ
JA245DXyBLsbOdntvZZLfwu8ZsDLVSA78gUWt2R+wvnfot5nieQ3He4lx5u2A5sxT3rwLh7rfU6R
R32wdlYfQF5B+nho5wHJGkIEMyi5gLecohhn7QBXaZCs+winZAXHLfV+q+cgbUuSILXitkLIt0Vo
JE4TPgdQ9tpLRIFeO1HgzXSxIXXuuNTIQVzgtiOHvkhC9uO0GEmHr3vCWPW0Mh6035coRgReClyp
KdWOv/c0rUd8bkMTp8WQkKgDsg2Q5ps6GuvsgYMihUeeDwK+QLaBs8XV7dQs6gCnLgOCdJM90iuN
YnV8NsmGwKC4F4YVNYDZgHeZLLPAqzc0yeXYqOgeSMQ2uwUfd0XkJ3p7K2LamdvjCOSjGkzITiw0
5hpxoarjfR+1Y+K3C2HOJkfuTHPQzsaSg5uLU58gJzXN/OYbV+lFWWWxkQT/TXD5Z8W69whJ9Htu
V+dlcBOz9wTPHeuqXLL+Dkhsv8NB6sySsYEyBaD9qSRZhpyeIOvyrI9Gzz5xdjYqrCnvcGlX1gQ0
kb2b/+Kt8tv0UWeebA3owwOQZyXyGqZHuMGaGyDSpd9URp2JUvAG2CzCFwB5OvYAzkwL5b9ev3hN
ZW6OtgKi2ZjJjGWX1vqjQt4GDvNBcvPsdmemnEFcgk0kG5HiqMHjI+2DOGo/pxkCul8vISFKOAYq
fSwtAnOv8XdbW+5zCCiuX984RRoNTXQEgPaVvJbAI5Jl0EeeBHE3n7x+wJV6rQjWrQKxjiUuqv4C
LhGREIufo4OR9HXnTHpTZrYJMHkhUlvAp0z2vqBZS/7ye3anXE08H9QghAcZYNmR5sk4Iy0Jpx3g
zfv9gFOxG3IgonCvsUEII+D/EhA9Ef3huUFw9V5TslUInsASjjsaZD7oiBdTsIWl37M7NYtcPIu4
zmGEqxa0DU4NsOag+XE/fT8jzvYGOOMaQqYR0/CgkzsBlu9XfNNav6Ng4hRtssv5ADISX2nAQd1W
DKS9JFwTz0HvVC1I5hoBSVid2kaCB7fNdQ4op/QcNW7NqgjZY/hOLgM70D8F1OZ/HlLL1W9KcEVf
MaFDK9puKmOemOC2y4aoCCuEFv3m7vAXvjrmCr/gba0q3qdDefQRVS9gYpqxqJKBTMCxjsELDGeP
AeCA7Qm7uA6IzAwfoxcRxAip8xq7rj4MpmCQCFvsPzc7ixRBHi0AFFIMCAz3+wGnsHlID3yzXGem
ao2qe9nU8J3Z2SI1xO8HnPX4CLWCvZYgW4aCzZjvW7uxK6sUwRF+P+CUN18OqQaCH7CaQLZ86E9Q
7//wa9sp7X6Vds30MZSTGpZir+lfxxr7PrhT2TXCUJalS2SJve2lJ90dIYvfEcDfFsqfvudkEIT1
BoJIuQJLW3QBw1UD4j38OsWp6lX0qo42M5SVVulZCwLAL+Kk/caLqxPbEsDUB7zRskFm5XfZbvSH
CrDceD27KxRbWjYA94ucK+y1HhNz3Pdz/RuWy3W8/cOnoqsTq3fcM3KgSctlJ+Iu6lV6zbza/BYx
F0i2gRSLnFEqS9qlyNFq03S+A0dqEJ7d7pQpy/aR8iGUZRIP4OJl6U3HIutXoq5kTE1DjQyIZigz
JraHRUlWJGtrnv/9nV4f8Z863inSbEMe1xZhfe8PNmPLHy51du7DCMHzHF91g98ey9WQpZZXKaf1
WIaagoEn4hUB6B14sKPfWhw6azE4pMtssgZjMyYI5Qrf1VHlOeydkgXJYk0Brxth+Y1j4DZxlH9o
ZF/++wv455FPXRnZgMEYdFAFnqMEIE9jg+n9IGI/NxOoWq/3zn0zRDokC6JfcJ75PEkal2sTp16d
Tl0t2YTThbCSQ4/L8GsM8pw+AwjXeHaMs7hquw5W26aHQgAIpwLmw/nL0WdAn/p1vFO0ANJUCKtV
fXmo5DvOjt7IRHzya/r6rn9aQRBThttqOARhWh0RgD0v2vy50dnvchOZLK+bb/D5Nojq2u1TWuHA
cUlvkaapvYY7BX/t1cOPpNX7ATBzWdUCx04RQQBVt/utUMj+e906wnoSGy84f4u2NbKIcIIeASlH
Q2u8Dl9AvXj9A6lBTC12tn0ZCW5PSBENn0b4+d55vVlXVWZ5gxOubQ5OdVQjCLwNo/CRkAnA0n9v
/++Tlv+cj6krLAN4ElFkXGPocCQSvp2jaNA3TWdmdcGHGEjKYOnx5TTH/T4+BBZfBQ9T0s7yC4lA
qtWcHLcJC2yMbLNKg65gg657K4d4J4WcZ9sURy2q4/tY2UZfhglrbqEB//9BJWP3ZmrXO9sIc6GV
RvL2AQaGyEPZsONFRPC3PHdXTsXL0KQTIkl1wg78W7UVIoTy87GdRHCc8F8vzRtKqtH8+PdO+cUU
6QrioGucydWQfK6rqH00SG9/AEe59ltgqSuJGxEIO+J0tCvJHv7JyfycRfWT35M7cwy+Na0M+NaV
9IDOtifslozL70Aa14nwn4aKM8toHcj6WPaunCewOm4VmOrbKbNQPSD0y2T1Lc84sh39/hJnzkHi
RMwZkhHLYAr4mXVIlD+mvv7g17oz5whbaXwj0q40IxOnoDo+rS35XT9dO/uf+smZcqKwbnSnNGKi
ET/xHqpq9jYV9f5tb6PgNyebv/oJZ9IJATCvyTR352WnHT+JdVYzSPcKh+2IBIOj7Tcf1b945a5q
DvKEWhveIzytWbvuouM9gjos6M+NPFLkiBrPayfqiuhqgbOTSvXotIEEELrxT5iIPBewxDlxCwAc
wUEAkn8jXMchQeey0ug3E/Qv3oQroksotJwHPLinrp6T9Tbrl/gyphnu/Xlt+tBLXUCT66//tMDH
aJs3TRIA07Ekn+F1rz9nc+JnbQWN+nXri83mprGqLZMkXi/QXKd5JSK/jxUwk1+3bhocRVIdibJh
KbtMxsoT4jq9vuNo4hRyyKeo75MerHPT3IUVzdnIPfvcKWNLw34ZVzR9HOxcZfNFNsTr+xA099dd
YkFda5asq05dQ+6TOLifud8pHnU1dJAVXkG4CCia2m2+a5dlLYOYvveaNl0JXYV4XGNpgMEe1ct5
mhTLbdazi1/rTpWGWaeqOAyaMmmW6R6q109zbf3gsNTV0NU8qQNDkKvXI5XqorMV0alz7ydFpa6M
LrA77lOkasqmRUTIJNKHIFHL2a9fnPLc23DWCx0zZFixZr8Qsn2YVNf5HSpS7tSnGDNkYrEhOw1m
fkQGaNmq0W8Rd6V0Vux7LWtspPpVN/mA6AAEXsa/mXl/sUtzlXQG6vwDDj8U0WIQGZ+pYuIgCvv1
uVOhByA9i1mnBq4laYsBaZMIRFRD5idIA5D69QyQSQvPRRdnMFqNB8nTvlL3I/Ks/XyQ1FXTaT5U
QzLT7ISgYNzZPkMF8JueiX7R766WjvEjApyqFmVkA2ruw0bGMBjVAIe+gJQ0lk2cHRSJakbGZ47T
tQ1BFV1sgOOcuL3MOgvn8zFFNfkmk5iYskppk3idwFNXhbcHcwTuxnr9XFJrfdvQMNVnsXTLcPIa
F64Mb2ialaeRQHalEhwTlG0R8idiHtEffj/gFLtaO32YatJnPSKVWqZsQ+YT8zpppq4MD1u2mE5U
6nN05X5t8QynNku89NXUVeFNiWFLtaJxo8Fu7hdEiI498dP40dhZjZnQcMMjo+NM2mgqaBe1CHTu
v/t1ulPtY5emYUir9WwIkj7SADHS885Cv3XNFeHV0JqGLKDreYSyJh87VT/2CDH+6PXsLvSLbdNE
I44Q9CDDrQfrjvrc2NivY1zmV6O2aMRF7HoGo5I8DXLvvvPwSPy2Qa4A74jFNq/aLOdhQHwxyNUg
wrDKj3pCmbNn7rOVHjSNl3ODDJlLXK3giwed3x07ckBeT+AUudJH3yFim25SQHG1vsBevf9mjv3F
FOvCvvQ2A5mV2OVsE+TAdGGniqTz3Ku4ASZxp3lAZ/T6IYFr2Vb7V6iEn5eQuhK84JjkXPUUIYhw
z5yyDbmnmI/9Lu+pq/1CwierGoONVTKR74uk76UgfvZq6kq/hMSR8jgxfW5CFeb7RKpzVUFG9+9V
+ovPRFf91UfdTLoRYde86mPzJLRsJDKdSa8uTE1YBf/9Z34xcFwlGCK2Kxa1+CNikgYnQ+K6GHbt
pwSjLu9rElWyrhytI8YKkfSQgRXZaP/we3SnXLsW0wH0jOo87ZMtGjm3p0VWfgufqwTLJhauMo7V
2XTaXKRICRL8ssNv5XOVYFbicwMpueq8iqO/REv34Yja2POVktcTDaKn2DHirOc8pSIpZL+3BSSp
frJ/3Oq/bn1IbLImaTWdAxmooj2mIaeT9SM3wQH9uvWKMYQFtnw6N+ssiiOWfZECk3/yGjGuBkxH
FkfOqk4vbTscL0c47R/bcPgdt/4XpeSqwCq6bZGGWBkRTxH8KNcNx4QAJb8Z3gV+IeEGx9UIpryw
AEfnJvgx9sOLX7dcz/J+OivqIhJVyM9ILuB8VX1uDqgTV7Evn/2ad+o06kc6HqHKLvGEjLZia3cu
HnjUD6lfrbq4r2lJNXbxU3ZBhnXeZuSuDz13Yq74CyAuZOYRNC0Zlr+rHmLwEyRSV/mFMAiEfCdz
djmu6KNui1jBRLp5DhenTNuwF+thkY8LCtfNoKankPvRBJH/9Xq4hDFERVRKduKQP7RD8MCG5tlr
qPyH5AsYIaHowE6EaxmVbOrhuxab1B/82ncum4cpmttej8mFjdEOhDpb2N3Vqvc7nuD14OkfDvJd
PVcTIDs13Sp+kVOw3KyVMfJxScK6PsOnmiDDUR6beLMe1f/i4/rvT9V/+lGnfBNLqsG0M9JMl30b
9iLqm55M565D1fUXUe0I4J5HuWEJG+iMtX1vrRqS27GfuJAXfFi3ncz7ozP2VlQ2qL5RukF2N4SQ
tHY5be2xbTk2OdP80PEond6YpUKq6O0eIKGyy9XR10GThzRraJ0rZAdiIzRyvDqkBc5j/W1SQiIa
k3VJI28psozJeLL4oE/qk50Ncs87S9v9PRBym2nyuJPw8OSDbfYFIZiZDjhD+ijQ8N1NNHUc6HuJ
M8tVIltd9RoPuCTj8GEiEh8ybdKmf8lJ4h8rPTNz4pD7IukYPdQVxmykKQ+rd6QudSFdhm9InQ0T
ne8qCqMtj1Neiy9Dw7rsh6y1lcgSt8eoZA7aV2s/X0V6N9MhLWK6AY1aim1rlqg7JTBOVucDVzbk
HJBqX4oqxUjLCsM3G8sTMchxvY9Sw7NLE+tDwhc2j4iKH+qhSPhk+Js21E16Chu60UIkfMYuLJXI
gZcA4Ob7XCNVFfrNdhSIzMvwvZ8UOCHZ6xFPNg8qyRGtmMA3YpqyYgm2jZhLuNR3eFujaHKVYmeX
Z1HQy5OWA/k6r5KfNnvsyQ/dHJZeJjXG3eOhSMo/ipkkySNdK0ofjkqkGoGRBzwq7JJtOgIR4eCJ
7t/AoZHifU1NM+Hh6vDIan0JQTXGbkyG49HdWE737fucymasi9HgMPg2gQMpe0Gq877Yoh/YkJzr
NLhiIHvdD1sAF8sB0RYIOok2+mzxLpFOSWIcpJFb3g0pEsB5l114J4Zi5PsmFU5TbLCY687SLPeh
XrrzpjBHPfKx1u3LvpMaAbxKj0RfWhovezHWghFQYoXtT/iuEemXdKXDeJ/tBz78RBxq5L4i7xqH
+XmGWEGCHdS6UkqLLKa0fY66VPELACvdfj+QLcKpdriCrXbgmnk1NbxbyP/lK5ScHJC1sNffSR/A
M6NMwqb3SSyj9CSqJW6/49sn7VE0ko3mtLTxuDx2Oqz5C+RZs7y0NoFNKBvDMb474oB0D5HYuuOP
ZkBkJhwzKhjZ44yiFWeEkFtyO8monT+JQKYhwfTW1TxG3DLLpsdwXbvoO2urKrV5VWeyLrfNmPgu
VA0bP7cbt3EB5n0IN3q90SgD2jnm/Y9qReRonSMRPf0eUz5Pn+AuP0SB2yWsXfB5jPYNVH1Liv95
DNiPsVXmuJVksvalOxCmWkwClfSjZRjmN3VHjsc1C+tLSOa0fZsqnfBzmDaTeDd3Yj+eNhg8SICb
aHAD0tOVRMxvl20dhr863NyI+5bP1Jbj2PZVOZMsUvd6zhJStIwy8iXlhGV/RFtXPcJCHtzhGun4
AWuLzNstrk81AEHBaW+OdLtDhoQ5bgAPop/7rGFIquzhdHxOrOiHx6hGsvftNjbanoNZtPtNZlXI
y4TvXfgp5FVXvRNzVk/FZNcATMQ2zBaYaCRHkJ85lli9WcJjDW/pxKf+A4I7qvGtjrNEXELRjclp
3VuDuXOLUyUu0E9H6s2cGf6jBxNgKCocGW5vxR4qTCVi3Lczj8dV1acQt1XmvmsBOL5UtZ5grwkS
U7+IdMnYrZymiecrYt/5d0Q/t1NRD0u3tnk6RFWIoCNG99ull8t6WjeCKO11GUiUD/2xTV/omuEJ
TnFYR8AZ7niKJqgXlbd7sAzn4YrkyQG0O7rHeYMx7RxPavtKQrtxxKvVA7iciILgb7Bdqv9ECjzg
xW0vCOLk5RaPn+yMfEYAjqQE8iyn3XE0t9sKl+yLRT6dqnIxr8mO+f6YtnHM2xXL9JbjxNssPzZt
aPwRERwKCwIyzbPsXY9Wri9yWrU6I8QRN53nYSMyzuH9HOKyz6KsOxtTUwR+19GaHvfXXGScWuyI
scpuwspijwgnmxC3y2jHID9U0wTvedwpchIM0binJTRRdkrscbQfVXjQ9sasx5aVWo5BdZo3UtkH
irCcpzBa2uY9To6I7fKm79fsAmp8vd5lHb5gHi2OxNIL6xqsd2tVxTN03kzsD7IO264YDxWtBZtU
EsC3oJaq2eCeO5bo3Rp2EmaMga3rU7OHCbkZcWXcPo4g3TVzbixDgA644vm8qSy6jWi2rG/jZQ6G
b6TZ0/6B93TBGBuE7MUftE8PjAQJZNtyHuu0MRf8ZXt7jiWyoT8gIVtUd0vdtPQWJlrev9GKIODr
jOmo5yfkMtHqzwOoZDDNF9HGN8vY1DW0zXBgYYyk4CjdiXa1083USgrNMIGGODwvE1IPc7PagbzH
b6YfTSTW/WsPaDw86RkRIytm4BfrIsD8VBV7Ne3vW8JXepNmE7wu8TBArCqNSoPCTnplWKvHbYeB
xCRRgQuFVDzhceP47b7ZGknmA2G4OWqqLtAvUh7jcAfprjiwKxqO/QdWjWXowEgNw+j5elNDw4KK
OTneHGHG5IKZ+LDVbdri1QM0y5Fu9rBhQp7fIv1iUbfhKrL1Zl95hrR1TAYCTIAa3bgs+ZqhykPw
6upD18XcbNY+02zvsxypaSm/JExifss7urXqbbhG6fztUMvE2rxfzR7fWkbD/ZFh9IvP7bIjggZ/
JB2rtx2Ow7Z3aYdOvDtIq/bTQHW83mD9D6YanUukOW9Hkmw1Nk/reOBlqtpczNYF8kMS2VU+GfSZ
uZtbyELftqYRTcEQ57x8RpI8ib9IkthU5iCEhcOEnqJ9/ccAZmr4BGo9y76NIK90X+d+7gi+rwBE
pIVsSZvcyGRdLPZvIkz5mM+BtlgK+x3LB3Z7QMbyIDbJaQGkYbTQ6CXBd1DlLStCLOotErTn7iXR
GN/nLtx6XjT7gTNXmQzsU0ygiyioTau2wLcoS87WjokuSZ/E3OR0D+X8OIlZwHIcAd95mbK2H99Q
OW1Bn3M4sL6147zulzhqmHkbDaECfxf3rNkLS4dNXEyPpJynmQj6OV2Q8nJaWIWjgLQJVv5oh6lK
LqFqN/IW9090eNd3yXLcR+0wj5gwGWoDsngI1dKyA0RVvakkkt/3ImWsfrJQvgTFzhtp3i3HNsMQ
Dd8r2QpgDKuuSLKomd52C86YciHrfj5TC19tf4FFLTojmX4YTiqsCN5EI/roDdOT6MH4Xq6bnxTS
SlEXWWpicpJ6DiOdd8duP7VpD2pSfki4Fl8mmNvox3rh44MaNHZchajboIhaUOFsgdnd5MnG6fqJ
aGAPbmq+TVjvkz3ENp3CwDutuaUsWG8bPEL4rMdhTQoS8/nUWaGHsttR6l/iUG3mQpKuj5BMooA8
i1hD0xPtIQ/OFxodlwyL0bbmKq7a5VFDOpUNheQy6R+6pbJvU3sNQD3UQe+XNO3Cc4oEmx3LKLYc
J3Ug4/rj1pugvu34EK8vuq8i825QOipwRzKTr7avNlNUm2A32K7FZ9vBRYPQe5qrvRU3Yp0A1mDw
VWOxpcVxrNmUjwhD4sidDslNjf3Ap00m9L4GSknmPGvnpRAR4TWYrRPJx5G1/C7davsHg/unfUNQ
OrI82uXI3swBUU/hBsQrPoHo+lDzlBzYO0VMPZlggmx33ZOCw0b+Bvc5MGtPiaSgkcOG/MaqlHwY
t6A+d6TlXS7lvt6brs/e1hsI+qcOw7iId70VRFTNDWMse9C8tnd1tPdfbW3a9xntVdGE/LmPlfwQ
t9mQ5XU4LZCd6L7r5nwPm2xb8hq7XXuxiKqzN9yQ+iOPkPS+tjbNThjOvJCHPvbLoNr4zkK+yD5s
QZq8r/sNqoUTWYckuKlkYrY+rzByU9jkrQj/aNbKrh/imHObm0buKaSckdnsqbnyAG57ux/ApqQq
shOSded5IfiOaejYnmpuouDORAxubNhKt/BOiajKHpdgX9aLgc8//HjwnvAis8ys95pNcf0VO1c5
n+OVBORmaqaGPbS76WWu68H0+RZNKv1IdT+Fb2eq6XQGpsEOQBIsXNyOgcn6L4FAlnBbxLaJm1O4
tGLNddxgK5qtOmkK1WOPsuUVDSjtcxtb3fzY05jOD2YfzfEdoVQbtkNiTWOM7h61FU/5f1H3Zctx
G9uWv3LCzxduAImcIq5PRAOokSyOYpHUC4ISKSATUwKZGL/+rpLdt23F8XG3o186rAdLNWPI3Hvt
NWgIhvQGLjpZuOtFpfT9HKD337RNROqt41h3UnQ0OT90F/rdpuN1SG4hqtH0CvxZEqSBnKk8BJBN
zd8UyNj17WCdMH6yyHwsjrazSJePYSgiMB5ddVgt92iNeYguGJTN9craymJdKBo+BSdT45Z8LNGs
Tq8lLeUhQt42GuR64q+BJaX3ucaAFW3y3FIkLgKELhJcHSiW4mwYsbrbfpjTsc578cyg6XdnMWFt
f7G2k6FOKe887FdZQ73xkU2rnvPYC0NOYueyvk5kRqrwxq5iXr5FkPtX772Cmm0jNGILH5aqmCUM
B2jb34kBX2/eNCPcXXdSeWF7x3CXYUX0Sd8JLE/FzAEWFg1kzXtN/GLak7Io/TqN1h4lQFwxxnLY
wLfoP1Dx6S5ZRnOpRRDj4qZ77fo+n3ayzMv+XFmvHbet9pw8WCsHijO2yqlPu7Cax8+lpNAisaKU
9rObym7cmtyvvUSWQ3ClujxjSYdBuLtetI5ynBKuIAa0QNmT3owditKOwU7mPKxwyYVAusuu2zzs
dlM2i4eOhItDdUDX1dwuVVXFPbJBY4jC8oEgX0zodrtMgi5JjjjV4bASiwatkAOPrZtaz8RucJO9
58HEi28jok3EZi19v0jZdNlX49wiY2Kfocy+VrDmwlVHgpocM4181iuTL+2zFDgIKXEuCqrYV6A8
nG21ag9V6uJ7u3nFdb1DHRDwo8MWoN+miagdWoBAvrawOOdFQmXuqwcz0qKAJXRQMzXEuMgoSQRW
1QXdnAfh3MqLQN0IPflr0uOGfyoDWm+qTLEGt1o2HFsfCMYJeAWhd6KZWXmcxl5+ARLzgtLDhQyR
KgwU8BYZMeFDE+bZZ/hZaJXmNRZFpfvy5JyPymyFwch0qLgoErMuCByBrMPfK96T6tQ5YqtTnw32
ajCm1W8cphMfXldam86Dh9MYzfxcDtFluFMK7O1zNJ0ZagmX5muHWh28JjfH1cTrLcTKksXaTDlq
A4wqR4TdiRl4LVZCC3zH6ZsJKhMkMIoL0gPhd38uUYzFIQUD/QAoXdpr0onOuyMcJD6QgniTj4eR
5bmrcFKGxbdQdGdabWafCM03WjB1n3fIht8EUK903+YxLMfEK4BcfYZXA9JweypstGmKcAlxaarw
sVfoR3ZLo20caiygJh6HHil2eTgUXwWtbXgm01CMyVLbAN0Oj6pxjvUoKu9VqSD7Ii6lyV7MUJk/
Lcx8uLJyEcpd2QUoZuuoHPYSmSAikayvP1qKWzYWiOxIEAviR5tKRuI7+FeSFQdhERv4W2YRWhmE
qm/nkE/8xeSehP5YyQzIoCdrOCNZA4uCFEVJPR0pa9uvVTWTAOtcVOjmDKc2qZOwLyay1y5a3tE6
5+tVX4XZR11Uq6TI/17G8Loupqh78jKf0Y8AkRn0Ha1lAWRE5/Ratn2JtcMvliTMg26662XGDXQd
mC1FOcv9O+UxBjQbpYd/RScYim7l2LMwnd3qk83IRjvGVT3Mj/BEDqJn08vx3vMi+ywyHjyB++HW
XZtBBLT3WjTGc1XP44ZFAoa+qx7NM455edUEJWhtTDNL4HEStYe2kLJLqGnqKTZeVr5AqTvHHYV4
y5hoYlf9bLw7zqb5xORaiG2bwXphU9Fl3nWIldgFpvIPETKZseY1xJ4LmdPl1uQt1MPjCL+fmHZD
5h6nARavn2EggubMLlNUvAAaJjxm44LjEE5aY1mQJCAtKg4O/bHw3VMxMxSJBFBCnqPK0NSDPSxf
vbQHDZ5uqMiBm0yIV0dOCe9XtQuNb86wX9flQyhaiMBnJDA8KHyRmKgxMEOCZXtxU9wDGyO3pix4
lBCDr/PUttnUbnWX6SIJI26mLxeu66Ftqrq+mjlfK3xG6dmHMoim6pbkfELBtiiyFcJ47R4USj7d
A4puNlgmmmbbU6ptGhZjFYAuh2DYTTv5WETgj3HEuQAckRnaGrTbE0jL47K4B+sVekwaOgTV0fPG
et3Bfmx99yhik+IK0ZBX+drOuH0ygcNRTv6mlNGQdJ2bjqQNUHAWqrlaTEEfwF7uoBCAvyNwDhg1
kIhnL94KOvlWQCGzPAFnmkdsRNYP3p3o85AjA6dcAQ/YajDNocGEQn0u1s7WCc4UBO+iLFCZY8Ws
xjopuszAvxzmRfIEizTBEzkxMxzmNurEjiMDHNGo2ciEij0K28PtJMnlJvT0mOdIV+zQMWHxKVO9
WjkdHEQZMg7b2VW4jTHv+hiwd2YH0zs/T0c4avtgYtZhFJzbCBVaOk6yLxIejQxaH8eW8qwYbGpS
H37z6qUCoBHFdTMUxZM/r1g9cs9jwZHxoKZJLcMqTFugYWPSNiOgrRgiqDlPNcSF/m1kul7cIxBE
jfECF2izGZaMtvESrhEqGGkC99XrkaoQU0g95D2ybEa+KxYz8a8MP2p6tihQ2TW1QcWTqOJleFfl
kw/TZIOmoFC2rh8WCPjLbaitXy8xhdh+BIBZNGuORt0BcsBFPaMoREZ71iFYW9rsVLS+Wg9B5M/N
SRrgtDEzZIJfuin6D58SVdyEa9aAl5T5ZbMfxOiFd9BNcoZ7qifrhPlPs5gt8hunfgumm6kTTFXo
8KWZaushIHF14uBVgFNe/Kq+nCGGxicNemk0xKhowOqbAfhhmUBf4ewQw4slCK98FlI0l9R5zV6B
ZzF+mcJF2jRjLHO7Cev1lPbUmHJTESK6NEQijSvjrq+XYotusJJXWQT7NZAvq0s8GNLS2lQXSs7H
zPlcJNCJ5JKmcGLwcUOprMY8G6PQNj+ycSYrahZnoj1AghbT+g61XQwcNihjCEZXnXa4DKptNA9B
98EVLSsPvUMQOYK8W5iYfDNlXUHPVWJC5rCZ1qgTo8SrerljoQmX+VAGgogzPKNrdz2htZ8NfriK
dIQaZCbtLeWqmp89/BrpxUXgSDtsL27WaEhHsY7RzXDpoK8yry1nFF/gy8Jgasny/HapA4tmpR8I
ww0elcCseIJZC0W36ttaNl/Vgu4a3L6F1/5H70avQzHAKRqm1kHbOCKtpu2PVraDuKVYPHKUikKv
72WBacRnrae23EZ51HgTjq4hDbKYWa/uI5T7uJdDySO6NSiNuo/CRHQSsQsk3JonHg3iUwB8TiH+
Bfi/+yL7aCjPxhta767NMfC5Hy+NKhwLFlGFCR87+BpDNmf66lDUmHvhIokM2fYcjQ/bIEdx6K6g
AMzplKyYIbXodFXPFU99ypy4mgwmSdeorgW7RlkU2cem0mV/5DmZ2oM3IJj9M/H9zE/YpWbbDm3t
DXHFw8m7bn24U917gx0U1jjY0CcSlXGzWYZa9DfKOghdaurz8dNagdKYCN9iyKNI1cBips8991Uw
a7JPZLJY/BvkG+hxPXor4rtRssLXsDpMJicL6ilEXCcBn92wX9pGkn0PlH3aVSVb/TNQRUqPqsQk
MDF+DQLABnpivxcprs0V2NYFUfO2XR+GQ0JYrb0Y99yJGbtEmDVS2GNs/QDU6m6rvADzHtZgxLPE
FSLWRLx0s6FpX3Aa7d08yHVvotnzG1i6hdMggenlyEprBxnoaxr01p6phav6B8+job5GYav4tqLF
IB+nCaOZtMqFzqFOBCHtTjVNxa6yvGrKx0ngwFwtoSjt0R8QqXMa8V1DJJovK73TA6/z46x7WT6h
0VPZmPgDquUu1a2oAVtH8GhTfjLgZjZeAu8PtpgUc0Au5LYEHfBiYcxf4WDo2yCREgaY9abGKMgO
BxRgPQ6s49r0d9inGwDPIONglIbaTS6PBIcd4ipJi3J9wvQkm7cj7uStXFd+jSaaeVehl0kUdsyH
e114GeOJcOdrxsyu1Lyj12vVQnkdhEvrXic1SJhWlAOsQ7YuN/NSxMHEKMeMMwTpyu+sGBMGYMN+
rkdY1t+1sF2w4fZi9RoA05gpwt1Fv8pRJ7KepjJd6v6SKOcsu6F9FjWHCEread81ZiBpPi6muQ4t
fGoAkfqYt7ZLz4etAogfxJ4NAm+LGaVTaSVyibbTdNagQiK1Im8zR4r8Vbbmen6AJUPkgL0XWb++
k4aS/IspW786+ARSx4MP1Lc7wTWgd58qWFKjtmloNF8HkWeXb0tHtbleltyzAPjmUCSrRDkSA18e
MFtR1oLs17noNPi1nRK3IDj00OMr6HRYw7BMwI1nmJlH0YVeO4qtBLP5phqRDPzkT2VuT71bg+bI
EXu3Xs42z6B1kG5BMrzlkf4CmM8jqabCMxZmrehnEtvgaq83qKxLbJBYSC9t/tSb6VZ6/UiSxfOC
HjeL6HrIJQy9HEFpAFehkuipvLV8rDzYDSiu3ofL/vjOB9gnQEtO80PXyiWIfax31SPp+9Dh3stp
3bnYCAtVNSAmBEXxwld+SkLqgV5D8i67CQvupi2WUXghjlWjxg+nZzNftyuv6XM/DyxC89Lp4bgs
fJ2fBa/NeHvxcCR7Ww9ZXMPspotRjeYXsNzMI/ZcDDDvxLJIfrQFlAY3GJTUELyjNl4BbXUlUCuK
4MqIujcIVzsRQ1gUTpuZmRKoXd8VD6BJBKiIRoQyP2gwG7EvImMD3o1yFJk8c+NLMM0bH/Oscddk
fde6WEHvF8WtAI+AJJh998MHgKQc4C0AG9+9Aa1YlRczh/JVxxSrrAOGWLVQe8QwqUffuZ0hD0U4
UDNHrHiFwnoZ+niYEGLT7erRUaWTqYN/OOpQn800SHtSgMqR/oftHex5PSp2mFQRl/hgBNnYE67L
EhglkyeCV3tX41Tk5iCLC/abo/2ezWXNjLLbNrT9BmjBOoBk7WXe4T+yYfbnxUbVHkbd85z6TLdD
vC4FvcXAqhlSlkH8/fcYTD+Gz7Elauq2sdXGly86+sTGv0eu/65S+R3bjVZkxLgG70vUgwBooejf
lND8GDrXwq1RZorzLbZJHyCSHP2TxWpt/0LD+yeGVRgZ/JF5BSgsdGCkYTLh4f7rila5q3ryWngg
2t4AcApHjVgALrvwbraAbtFgac9PWm/Gefr3FKoLq+hfsY1+IJblGNHMyuv5tkWaaZUqiFpOIA92
Ceo1jB8xixN/4TTwZ2SqH3hmfWdxqYFTvIUhQMcf3dJmQ2py1LnphJ0J7qSwf6hQlc5L8xdH+E8o
nD+6E2nww7CbhHTLBDI5HGxnNh2w5r/4QX/27j+wzwwS/SwvJAVzpP5S9sF5Eib7C7r4n7335SD+
7qpGmd7VJs/odkHsR1z0y0ENFfmbb/4Dw8wFgWvagdEtMOgNBqkqzgIgj//+gvqzb/4DPTSbR+Wo
VGyb+57Fnj5mcVBg9/9773751N8dl7A0BOwgHJdwreHN6yRSJtf28d+/+Z9coT7545uzPqgnM2tc
LgWX4bsFpjQlPltC5AqJsDaxGcDG3kPkRM3fiucjP9oUFSKfODxb6BZxqPQ56np7owPAq//+B31f
XP/F3f2jSRHXCwEslEfbWsgCCLRslgnDFfz3sQSOnSNU3viXJgoatlNGf9Kr+hTgSqP7zKqhQK+S
FxukM77PI0F0c+w4SrJfv93/+ENwsP3nf+LvX1uDZj8v3A9//eentsaf/7y85r+f88dX/HP30d68
1R/2xyf94TV4398+N31zb3/4ywZ1uVvuh49+efiwQ+W+vz/Sqi/P/D998B8f39/l02I+fvnp7b1W
TYqmp1df3U+/PXR4/+WnAHpL3FT/HSl7+YTfHr78hF9+2r/1y1vz9i9e8/Fm3S8/cf4zyEMXpTYN
IkCLF3XR9PH9kejniKGJ9QN8hAREgc9pkHpa/PIT8X8WMmQAsDnnJPpuEmDb4fJQyH9mcKaREtxv
X14e+V8//u7Xy+TX8/Gvo7vpd9eH/305cZDTQwCIkuJTfCE5Cf94o5RBWIQluBc7PXrilvuAg7f1
2tTbZtX6JWdueAVcXh2g6oISUHYZcuHniGx8DGP2/RjKA/oS9ygjvEc6ci3P6LrJSzg1/GZd/ehJ
0cyeQGkiB2gr9JdWeeQGTP8ZWFqf71lNuY/WU6ol6WBA/V7OazjEthvcDav88FPENZB55dXNt2Ux
4QlVWfUprIIJxgN+eGwKEtzZjpTpsIxN6kCtPORG5ECBMn1GvpI99p7Izr4p9EljBKNgsAhVoASi
CDBng15exFo7PwV79ULSgBMG0SQABVdkCc0p6tAGbMUbMGjhjGdVm0Zg7aZg65YbIub6UTlwPEdM
3W+GAHNbmYEaWmD+uCjmX2M6bE4EvuLHGVj8ltbFeBOFY4R9piwfR+e7U+vyFeRY1tx0YWQPOYLs
Nxx+ZA9VU7jDCEYewC8fVIKB3kAiUd0ADR93HXrdV7AbMTr3mvGY8zACv7Urb6uK9HsKel9yGbOC
uunWN1kjAZIobbYtyIlAX/sldiuvNlnv6LGP/PApK823pnHopRugGCqZ63J69d2cn8GanF4WcCI/
yWzIPoI1wgglEqsZY9UFdZPArJOrA5rL2m4VKfzXWtJIwbFdK7g/rXz+jJyRKdqWWaTuGjEif1bU
85X0inmDbkYsmBuuQqVo0mW6YNYbgd5GML/wogpbGRbq5lqMQ/0tWGasZWMQIpSnDShQhra5JjX8
zbOZdo8Iuq/SqKv9xCr+bUEI+/0KV+GjNzNyKqs8T2uvcc+zBoXACjk881GrMzgHAHc77yFk2lxp
8JC/ebMClOZrYP56uLCydb7M9xh2vReF+Ewpz06mX3ucdJ5dhVhg02FqaB473YJTmTkCijPnhp7G
cdAPRSuCVK12Oc7dym9r0DngGvQEFl9QxBPPx+sRDkVvPWq2/RJG0x7QYHHdL6Y8UF1twnzO9q1n
MZ8Bt5/dY8jY3k5uAm8ADQG02gV9LQhm0JtyHb0XYHnqnJuqPDTlNH2uJfPfpgwDpaKoSdqCynGF
BtCm4B+kJaP3ag66B5TdmBAP1fimUS6e6UyKXd8O5BWMvRxcIARPgHSCiQp43Yqcohqoaoqnmpvc
guEXg9+ZX5ECwPHKe3NLZ2Xv4PJknjMY/1gwafxhH8JoHymQtSm3GkqWDEFzOsnqKHjIPfRuIJrX
5DYkdAaM8x17RqMdxiO4amdWK34cME1OMeVoT2jvOnRlOrwFWdRiwjwEEGs5AH4j7wHFc01VwkC3
PJVFrsZNVrngI0NR9yHYAgid0e4UAq2C0xEcfoMEuvVqg9mE6dLGwqkimZg/PakeA+5dwIRfXWYP
JYc7EjiH9QKWK5gIIAlAkd8V6dCM9BQ2fNi0FfG3Q9ZhHWy582lqogagG/zEQHkgCNTertwTN04E
3Rr3WIpfeRSuKNhmtjRpCURljZc1B4FxrCYKZo5iiIfrIUu4dmpuXwiSwIBN63y4n72xebfgdM5J
1uTh56inM40bY4vXub3kdmBB9JaYN5qPkG+HA39F44gJT+ER8RT4Ib0pu2DCZDdcmyMwZcJiNCvL
Ad7PFN6lyO4JEvgTe1/ydg7BZKcGTjUFrcVGVgLUGjOIE2mXy6I9ZSBzqLmpFIiCzbwdQqRB7ETo
zz6o+NJ7ZQW6r7hsZ2+OkbU+Y2jGANzulQoNomN8r7uZKo20vXl2ZN7kIbRgiYXzKEIVGwFsDFV/
+6jY2ACJEStGpEvW2y8+ICYdDwNDYqkC5co9msL3rjDxwmgYNKl+w4cCPl/wN1se/bw0OonCcngF
tMkw7VBTg1SlYYrUBhhekZQQM1zwZZqVcYaMA+DghI5xWJXBcdEVO6DSBjRjiZq/9R5rngcw43et
sIi7DgESg4c9d9UDcM7seZikPWHu+q1DRMYbVfIhmpFwF680j3g8Vy3bAkeSx4EO8+dFjOCyY0DA
PkeDD7J2XpfLwWc5zwBRVGyXByN/uDgTiTvYXSO7DhgSBrEl7yfATBI/oOeF24GhBAom4wubkgqL
75OnyXwFKld+9iPVdPFQRTY1gY+Ry4Tx2kcgsKsQOc0OjPHC3xTFRE8eWL08Bh0BfBro/+nB8yrc
9wj+FC+GVuzT4lh5BWIWiOA1Kk0w9ouoXXZrlsH9IciDJ+DNxamsKfAYoG2YnTes0S+Uj/jOvBL1
kUHa08CIR2Uo+AtpjzAH756hQK2jg0KZa2D0DGIyXNpJZZPet+S6ROLFq0cqGGd6vsUXpGNevXfe
CPLdDOrkTeONuGNcFlTPuqmGK6yhwZsfuOV58oU4QM2wgFrPV421tyEROHGVzcG/modXidffW4ht
Qdkt5bTjlHqvHQbFV+Ei/Ke6cdj0wALdZaqR5xwhfE++kcg/JXNu0wlwJyy7SH0Cbp71cZvhyGLR
dbeYJAdjLMFlOo9jtLh0BcXqs1e2QHRCcHJxjxrySBUaqhirovelgZ5tjQX7LlmWjRclYSZQKsjB
VW+qMKvZeeOo+w0IfkiF0KpF7J0Oa//FYbLw2DY+YO0iEvVzMGXAqPpl4g+a6CLf8gky0H4ExzR2
ZVveySJYCxwuFsJlALOHK3g9gAqmdXE/uQI0ZwscOe0nlQZ6rb7gXEGpus7CnCfrsAuMDvt7FKwP
ZV+ABlOStu7jvAsu2KVp2nsP0z3wjDvPPxtdkiFZB1hTjMUKa6Q54zzfOwVM+BrGZ/0CHjPLXZrB
9fLW70p8+sRDq5KwLLKXjM3VAWG5YwH6No5q7uXmPNiZ3btJybQymKLGGh7Rd0FVgyo8+1hRfRHZ
ByCb5mEC+off7PvhFi2hwB2fQ+ikioVda+mTLomww+HKoAvfe3oItkEbDLCkGEu10auPiSoPigJw
Za9vWUCBSOeiCd/WgLdnr5MY1wTM+jesn3FEJOJGrn1/xhEykVH7YM7FG2xgyFcQsfC1cqndWQYz
JFu2WIqUI+Hqq0A9u4e5nDwrX8EMfO08LH4uvClBaz8hnTmbU49W605PoHZjpzXlrmZBreJaQwW2
a7WV15mcxdWM6Z1M1hAGv6lShf08VWUBNlZjybfKSGSgDJocaeblX1YXLmA1gSp5Hc7kphDEPyxr
hW3+eyf0/7odPKmvWCzbb+7HfvAPLeT/T00jvXh1/XnP+D+b96J/+8dd//b+YYs/tI7fX/lr5yii
nzlD70glxYIgoovRwG+dI8MjGF6zQBKBsNeL4PC3zjGQPweMCe4HAQ/ExVzut74xCH/GrB9zYrwd
i0IAaP8XfeMPOCePLh8BflUgpWBU0B9Nshic3scA3nXbfsgn+1gMQnxCedOYlLaS3SKDWtjUCzC0
a/y53UKyr2EchTDt3x223/rZfzRDfdeqxlk0v2AsokH9fQOLr4EpGcolStBNi+/f9HcwEnJAmfIW
GW5amLqfS7EMmLHL7DDmiEpFcre8hidqvAKIqTPQREw77EUlvU2g0U3gn9TWC8p215ZF/ZkWkFg1
BWgpIDEqhei8jN75DrKDFSOuFBrv4abQCnxk3dFyE2Gcdl9YDGEUSviDwIQ38TpvBcMmr7KN15dT
SihfNk0OcjVg/OklAIsGczVGG5DJFnnFwLZcYhlCA6nx/AUlyRwceix7b9ipwmTQ0Q3GTN4e+yOt
4tU68gaZb3WiBDZTMdy+EMYCA/SrmblEga/xhRC3vgdlTz9JXAQ7yCjHoysnVORgoetYF6UCM3Fq
v8ArwB4GNva3ReSCI1qqMGWQFG6ZjNwdSERZGjXhsvGxalSt2QNbhkgFa/XTggDTDnQCbCoRIK6X
YMgkFH9oIwvEDm4HjGUOuiFZvI4kvO6K3NviKf4O/RJL26no9zby5XXukekwistcZKm2yP9e0i7q
hivIthToAVG+MVNnUMbBbiMZuoZsFz7RTQa+GSxJmPtEO9+kUrUk5XlXPEKkSF/4KjKgXJiPEEhR
98aSFT+tu1tLVAA186YT6iv9aUAG4PM0gVCqMZPch1Hkx30bqk3XolAkaz++d7UWG1aXzX2Eehh1
OvOGE6Ia+6PKSZQG4NhA1XuKim4vGu9KdAWA0tmD+tDntxz77hL7ZR4kqw8KVt2EoPyAnsXLRu5K
xK3E1rLLDHjB8l94aZOtZWIx77PM3sFrlMVVgUEZH2B3BSWl2pMR7qYoa6GtKEv3ojRCKRvrWrAL
cpcsjed94Ws3b8TYIFiaQi928WcHFdSDLclFeWlANr78H3vPMX7agbGRP6/gbKOmCsbllEcTuNNF
G9z7MzCVoR7nW994a9KBg5BOK5Tw4F7cQkQFpnU9rDuTO3dfVZTtqipa7yOXgW69eiqpCbg1I4Zn
d+WimlsMS/INCRXdQO/ADpCwRgktOqgIGj9MRu7MvoXx0blqCMHZ5B1UbyVUk7L+RjAA2wSTrD9B
OguyBuamKd4DtsNFx/bjDNePGQqUQ0ud2DXohDakWSTcxGueJ7Un5abPfZHM0C6lfU7UvgcvclPm
iz+jzmt9lCuip9sBlT6IXqAa3mDoy1LPzCBON/VS7zUA1ONSoBYfyMxuIW0jD+MMKLmxN7NZ150c
W3oSbbTsdNWMKahXwSkXxa3EIrMJRXQLXCSpCuiicr8ZrsaAqK9L2xff6nweEllhEhTAbvl6Adv+
duWkA+YWyD348uzYI5Pq1EyRO6zoMrcezCBvLb520oGy+5CDyP4WGqGOTDu6d9MwfO0BmTxgZUbJ
y9v+c9gNGsQMnYH6wWBtZMCZaEDQyll5EBFNAJD3F9rrMCw7unb1lEKMAuqVNd2wzYpy2lIrhblB
CNzUpMDr9GkA5yMtek9vdY4hNNANkKwz2H0nAcjDLg07n8AZBJgBwjvJxNJRZWcIVrLbCFrjFVIV
2YYxZDM4zxJDM0icAjHcg2bOqjj0bX+2nVmTMsjyWwQ6ol2AqOiUEQglsKYtO7sMzXFa6uLVBM04
JiIHmAVYDZS+mcgSxsJTkychuPvkujAlPXIMTKMNMfJjgTw5P5im6TbT4JqjgI7pJVJQja26hZ5v
hJssyMKc7RrQAFfoi6X5ptpyMZts7d03boUFcLG6lxra9z0S6G+bwnvu5snuG88PoOKGpldg1LDG
pgpkfSHKOdz/a/QKvhtDAmORty/wlqwg5EOtL/2JH7IJ1N2lrptDEWZTlf6qUsckuLqDongMdnUG
AcKB6WWU16aGOu8D2i07PARomB5hZkjmrTOeebO4Fd6yLGzObVV4JwjTmyLOWmzQm6DHp9Vyhdmk
hjIZm1QWnfNxfClr6V0tgs7ZlR9BLsYgHWAJdeCq/Cp4h5s4OYK+RB5+Vb3DbR3kJrUwoHEhfcBW
CAP5ietK3ztr2wN0FepxwIDwsQgg5k9BGQbYMNay+5bX0EtsCsXZc9PN5Cuo9cvBgbiwW9TIrtgy
ig9Zc6RcZaGv954I6HWmo7mIvW76L+rOZMlSJcm2P1SkYPRMgdMf7/uYIB4djYHRg8HX1zqZKU9K
XtXkDd6g5A49PG64HzBT3br30u4FKr53pzS/VXCZ/oF20omcwei8Z5l63VfteN0z257Vy1p33RH4
xbzPhoyBIX7WwItwQes7e0vto+MWGQortcs/AWXjvPjvQ25WwcMAWbg8z/IZeTi4EKMb6HJkhtbd
pG1Mw9CZHw07tb8Wt5ygDrXIelFdZaO9K5rJ/eHh4FQPJW67ZjcWCOjRQO5wVwmjHyLWO4onoeyG
49bInmi2l8+qb8WbbSz2SzOK+hwKgMOWrZuHtDKyN+WFBGRAEGHdmfkrqLWWEsNfPyeVLhZS4NZ4
Eb6DsSsMDLyZbCsS4EVjtWwNrj5t7XE7GjdzdTq/9VqoMpFlhz/OU1Lfr7K2xt2GR9+OtpvvAuWh
0cdSLFOyZNkpHRr9M/eNJWn6Nf/IrHq4820kKCPPBeo52vPMLzgGeXC0alIeBl0ILje9PdCxeknf
hQOtFHENarHgoDWhYw5VWWOPY23XqC9tSpcL3wKz8tEfCDuch6bMz5QzUCgsTJDMr1LvlRRyTn6v
5X4/hKUvHtnquBF4ppmUW+MNcdnb/TPftXfLtTj0k2YtZ+2qhAGCf2F1+7rLmzWrkff64bNNvS1K
S3cl2WNBSCaQyXVkEwzuXCNqhM/ygmbLHuZtdfejwzPq5H1w9ciaR0XWE2B1aO/+5OZJ9+oT2fsb
lG5U2mwR8j/7ebGtGN8PNlDC2T+pL5v9KNwWs4te5w8jX7vHihDQzpZpJZPK8YL7mxVwO6w4xsBk
yfAA2Y4olgyr26Zf51hmmXdw2eeXoLeAdSXdm8cBduhITHW706kp1sdBm1ZzbprNxZJeAyVzcwOF
2q7KSyFD+TpPaY6YZZosa2Vlagnh4HHOcxtTX9usf2arxpWbNUv5EYxhmijDJdpB2ti34xK3Whsv
mNDrXVMHFjFjNZhlighD2Odf7Ag8Q0WM3r8Qik/r7OjqxTmB52j3XterK/KoeV8ufmdR38p33eS2
dZ6z2UjKRfjpMUzTrjqWQYnSbwW42cTmHvmRl/gWSDuy+lj8nIbMfnQWa6CuHlbzhdMmJ1SZY35L
cg0kuR/TXT2n81myJLWXwd4m/rij6GHbJSrpdXFdIhhTZXxvSzoOBxIixhnN47uzjZBomp+jLG5W
9WdSfvYgORW5/ccaBAT2HlIya7om0jHVHWtkqd6MGXGDHN8jF1x3YeuicwlDA6+iA8zCwZtHPL9J
/6KZVTspbP9Bu4VFAe1PhGgWEtJE5I13w9s4Q1adpjoOW2UeZFsPO79yu+dt8Zw00qNl3/epGcZF
uOlvRgLp08opfrAyw8RNRXIfHa6Kp2r409/My8QmuoRZZMvNyeJcw91E4orlPu0pCorFvth8Qrty
lf5u9swGOovv7DwuGozYXbmri9S/A7SQv4upZyTljXvctMOhwnOk+am38dq7mbwQZPY5SKxqOqLM
U7hluXUyHXe92WiJb1TqUjXVm2fVf4w0eBjnoImkyGXcaWnui1wtJ6MIuJnY5dP4/hB5Ytweqq6r
f81rPz00VF/4btOMVZkyP+L6WM6++CkZQo7EpfbSlrhM9Hq0DSenl9qWZM3Xei+4kEheZ2texsTg
j8Sh1ji1YHXmJ+Y655v006vsIrfCu8v8TFxUQDRNloB14q1129u6XyLCuv4dsJRPRMO8vLKbgiJa
ZU3sBeiTN5UqQbeTTxnjgFPaZ84lGCfnyRF1cJ7Ndt6NogRQYARAX3jbL9N6IyjYTS8oQZV5ewzd
GKm22hm6r5KGsUdKbO5APvBMnPxAqC4RQX7AncszvcbMl6qEqqM44/Mu494q9aW3XDNZPe6maGua
6ST8WuxLVN8oc1wsgbXsHWRWfXSK7tiZ1BCbMweMOxjJsBK+OqVbzfk3z3zUadsYcV6vxCPJrF3y
rAs/Tbd1DujH4oNErBOHXVadW71NiTBEdlcZLqCJJZyP21xaPzCD2x+ev7XPVMDlaQTt+C5V2pxY
5W48i3lyn+XWSc5Kl0iko3pGXGOZ3+WMYHYmRdsvwbaSUyBau4ycsflts805Mpzxir57AR7oJquZ
/jQ1d5+9MvSUbjwVxitOQ/yt6+xFLaL70Vgr/6StKbxbvCV8IaI+JgoyQ9wICtjZV/aO8HNAXLK9
mkzgyHE3iWfCuGAIn/hm/VzOWlInqP4b74bDyNBOY1LkxmmwrSMmdeNs2kW9U6yggZYyDmc/lM8u
Hns3UF5kOf19Y310pr6byEzDLN1bo/cl8+VBLaY4wlF5ITm1Z+b1jC32mEpxu5a8DNsO4zNKw48+
Cz/rOkysufjuETbiqmfTKrIjLkc91ccQNEfENaOuLNKweI775hQG8hK4eQ1QwdkuHqLszneD6ljL
4OCssoklgYJjaqoCskeVHVhZ+mLamIWCVc2xReAsYXjYSR6OxjuZLs0V7hj5y7bKBt+5j72beYmX
lBNnJHSSY96UduKOlXkAV5PuG6YeF12RKCRHNhzROGmYVFf61yJjE2qg/WTDNnzqK1kdCv8kpvwi
ausIrAwWoijct7b1x6vp+PZbUTqgE3oG34AvoesfZF3jD5LpGkxxUE7ufhuK9t1YwioJbFqUzcOc
VG9heyELMr8Q5X6UrkmYwOXPY7LHN3se6+6P0qBfmK0YNSKuiQ+e6ZrZBkmHV2iPxNSeygDORWdr
mViyX+82i2Sj51vmL5ufj2nBJMfYx+z5ORlBd5pJkTzqSbn7FBwJptEwGlixvZs7be69eYwnOzU5
85jceYb5PJOzp8PR4fpUm4CLMCF4/X508WIv7EiNlsXkV48ZnNTAEu4WA3RLhDHtWmP5TLzWW64+
K3uus93cZQVU0038QQ5GnN78cxi+aFNi+bMf2Xp1qsfi55JNf9as9+zIbBsKcavTVeR6WXccRN/s
uTYNqNGVTkrLMHeNUS/3k5xBgvhGceTmOkpG7MJnxAGriykKc7iwPgZBwwvl1ztu2z/eYt0byg0P
g78dXUNcXLg9EbXWvpvnr8lasj5mu4w8dVwHL70w13s7zb8m2yKE2hjvdhG6D3Wpx2/WGrRHvh4p
Sdni00Cc7I5ujBLFeNGhfdfYoPhLbcZ+03rXzgJLU7rWJwc4Vg+zc99tuxaJQWIpCVbxXvseEXov
6OMNiA81dNy3Msbf/ocRG2NlruYo9AFFyCnoo7X2/kofiFVenGqp43ypXzsYEZEkllF0M4ZOLvB9
nbbQNexDpdZPow0c3h5D7gqGLUVUEVB6ocke9pVT3JUptK9QjI9LX1HqMS5/zAf7rcR0HfvaJj1U
mdSLbJna+wK7iz0Ue83ejtgprAopTzj3WrOpKajwtMi+TBNXeTsIUDt2LjV97Ir57MirEZqXdikK
Xkf1Qr44mmZ1TsMhPBbDdO9tITPuYZrCZGpE/Zp1jf4M1XgmXMZQmIaDuZM+el2lD9DxLbWr9Nqc
CjJMewOa3MkQuXWUg5gfu23OfmRS9DFv6Dct/6vdV/HyaLURAaLfPjrXKyb55iQofU85ytBO6flq
4BnCPeNte1P7wdGxqpLeZHrIauSWaWrad5v50lGW65Rh8QnsnWjhJqlxJv/dru3V8lHMaBtS/DKb
9wLkpohTc9N3zeZotEzL606eV05Jj2cjUaFmVUOtohCQJR+UmcFVSoudD0MljLrWLt5mvEv3PGc7
a1qv7BUcrozptqgpTVSvExn+YMf3DqTqHePEWLfYNba5Jvw//V/tlg5HUt4vYVq+1FaTH/ymbA/k
wOS7gX0g6dz+cSKPxWjOZKpMbJesoQFhl3ueOpm4ZZk7eMeZS5FsmiMsNLt18x38+kanTlsr27hb
li+3wa+xcoqfvCJz7nBBSWISuYFEXMm2i5BvqJYXbQcM0EhLYjbxWj9xS/4ciBLmkQpQPy/Fbx+p
izDUaj0qr9RP5cCMLpE3PTzE6IWSqvfSsrIPYEjyOgQQeZSNy3w3FCXDWSO9AXlSnDSHhQjSD5gr
42GUNktxqDQpqOSU1A43cgFDtIx6QM4G58IKGAW/2ZxdZ2+9kP833iGmkO5qaT12gyHEa+i6rLgk
TCOByzV1eYUnmF38tBVHFkqaJEszxdOpaqaUevX8e9/2CpI4Q3fkWzCfWcUI/8623ouwck9i9Lq/
Q95SOqbOcF2Y8B+UYZtPFracB8Nr7EOXsxIHHgAFEIB1wQ6kiZt3bmv3as4jo04Z45Kz4CWhUlzD
/rYIsrayMxtGrFcOfvUwebhi5qwbFfGKrjtYwJQ6EgA1+L6KLVqY+LuWq8/f4tXpZmS2bkIJa1Yr
/w48zouIBJt8s0RwN4EoQsxc1GPZNV4stPMnZRr507RFk5MEtNPfaVXUr5QhX2XokgqU/ZM1Da9W
KOdkvgleEwEaKKIt6SF/uOAu4HF1Eb4CT81HbWzqu3UL/xgAMYoxH5u7uSFWmiEPJtkqt0dzmnXM
HAHrweoHyGagjHi1HAQ6D0hTDYizwTB2H9ymt22n/QMWm7d5zQmkWP1HIbCVQ5CAN2O53v02ZgXh
zaH74YAMZOtb6i8H252cLp4cO49al8YmS18hn4WnILyVO9iqvGC6aBLCHHi6PK+W/7eg/IdqWY+J
RILiJNBuG8/TDUtYQb6Ih03qZBqFunpb+jj526OXeeFT7gewNecKf9to/VI5c97exaika2rjvrwh
bGC6ft+C/eAvwx/hKIKj1+awLNzAgU4Be5HYWoulIa3KE6F+ceTWpTW2zgVV01tZCffeEjx+IFey
86QD40hjRwSlr57GwjMizWBq73fjVVCoD8E4s7UNVXI3W9twkoMy7udV3zgFzmvOapNEyZrxSk+w
JDe8OZnIta0KmiWIn3gU9oOxdeZV+CaGgJSVHCLIaIqlDFGG8F/gs3kWVs/L2SsfXtAizlYavmDz
dy65Ui8mL1FkusserGG4Iz782lTl/UpoPs49SB4acIOINil8PwZ6aR491Y97iwqHsxBp1NmN4cyZ
vPgS9GJjjzkqQO/wMC9gMYXHgSzCvn1bQ8P73bg+qiWZ+ZjCYuPjdYdTw2OYrDfCJS21bPeELMu7
MR/Sx37btjMmkuAuCMcqxpbz5mbekzeU4X4CaOWV4lKReQxQuw+Oi0uDUPFTSF10KQBc4E1Mirp/
Xyc8JXOD0AqoIO4an1zrUzrMebIxYHnpXbuOLaOpnm2z6S/d0DDKz7z83YXpc5TAkXBuDA2soQCw
hPCTLm+dnU9m/VCPwHqwWDFrusuWvDyXvGvftU6LNK78lrJ7hHIUTS5vQKbcq5gwtkWdU4NIasdz
RiYu0aI/4ZhpWP7sEsCHpUQ1WFAtRKW/cp3UVUpC0XVMJEePBd1dHfIxBrX1bna5cyuAiJcFulI/
IcaOvD8En6/8peUZlsXbGCBRVYa1bzjf7sK1Kv3YgDj2a2On9Y77cHkqlm3GB6tkHoWExT8B+Buv
9P1QQ3mU33FrzbFGY88TOeXDA+fC0PFTO9UPT4fzL0Je9HWIBuHMUEhKF5iNcguJeutM7+44FA8z
tsosWiUfAjOmJb9Pya+u0YZVrUJJsMPXSnjDKdfNxnHVm/PXYvru28QuMtg/PjqVytxGoWQ6DrCW
xqoeMtJv5GIqHQKeym7LbnwSxS22Lb94m6qlPzGOooxTk1Xs6aidow96f4u8poXu5MNagwuzzJ+l
r37hdjSI6Y2/aMsNWLEFdCOzs35VFHwM3DAO6sgokUSGyQwuszUWnBQN/yXE/Ie71WtySkrT/QQX
yLvEl83hzrC94SccnYIwJCsq9+00u79LCvI9gWbvFKSZd8eUVeNvxhnisnv91HvLuG+Lyn2aPIcT
LfczHpTO59Obcs8+GkbaM3+CgAGoL7wpXSqiVJz/8Nthx+aoCRGLsjiaun/28F1TaaaCpaeOa8Rl
WlZ3o+HpF5S1fA9ION62OcRObXT1GIG98Apev3LOEh8eXuKL1P3ZgF6bdziKu/MAc/bNGkORWKiy
RwAp9kO1GHKI/TRYGEVbdmx3HlWlI2ITtgMXny72TBQPuP7gym7Bt8qhNAXwIR558NkFZITTqbEa
68Gc8++QXa0qwudXRdMyfzktKcPBybqddLZHkCckhNo6JGSJLymFmBJ7Y70l3frZFiyCMrvIthqM
137D93fiLcOhOa+yh0oUbO8gCsxEZ02/m8ppSbQWPsa9/kz0k67D3/ojXWC+H2wjfZ5akuT+5P3Q
6Zivu1IFHdm1ub8rA8Qv9kP4z45MgTGXZELZfJRv+zwv06dFLcV+xLj4leIhhcPsxjJMnQfV9/W7
Krg7WDdjRn4YFk+Y/uzDDJe1jnuModCSuRg2MPxpiD8xnek6ZFm+5pM5PvsWA5+dVRfZHNeWWVzc
cKUkyAJHJJnNnexKP043W7/oVYojYOL54OiQBo3cIhNEiIQNo1N79ne3m9qn8dj5IV7sFkNARFTK
fNdT20d6GlbUFPytDGZFUkJx3sHGeqUzo0oZnf4QNK19h7WIRQprVSSrtH4wf0svFCLltaKajOuO
hmYtau/ithy1c4kpGRPqfFeVufvhG9sOWuayLwt7PQ7j6B9l2/aXdhPFXk6D+ZwTfYPszD0Yje0C
gJiqpTuMaklf8ll798iV/CglQ0G/U86F0bR45LdK9ttz1vZOpJMbM11TOiJjamGjaFlbCzASi/eq
2DTM9IUekKmbPgPbLOD8bTw9aKmv2eZMD/bUPhrZlijUvLsOPOQJ9kQZRgBpmksG5dmMOhMCVMJY
BQhxy5aQcGv+douH2XDxGKnAbJ5+V1gH9qNRpUc7w0oeNUNrHQSFwoVk7bGq1/FbYkIVO/j/ix9l
rire+Xx/rFZXHjQiAlcXc/UIWhJtm04Trxw+TUiPh9wpoNFAO3H7yEGmQ9xhfmcmjmMT5d/sydst
0mOk2Iv5sm7ai4NOTV/jaq+P5cr92HZ+GY3kolmD0Vx85Q5D1Houlw0zc+r/bs2L55GYMHJxCd/F
zjihx8Z8ZNZAzJrnt4Z8IipX/mYnd/E6hL3/mwlceHUncS4wjbUR/TaQuMBaesVZKCqIMUbzaTCQ
fWhE199YoIKnQhiJKe32x4LTbcXpd+OWaRBTF+6C/BcaKJ2H1dkPGXGQHcYgOEOBqh8Y/GugOwoE
4KAd85LVpI5JVDBgMtyOvI/xlYKo+RHCkvBir5nNC+ozt81cuuWvFLGSNgEuz8FeRHnEs4NZvpm6
D4ShryLffi46rLjGvf7NtqAWFJ1LBpvrtPgESbR9jCugZU4hcz0uPXU6vcZAN2VWuAPoWZIsxEUu
pVZPwVpvOK4D72Gsa39ntdVyhA8zbzFK38i2kKxxWIwMyyFbQAmxBXkZgaOS9vtngyORJTCB909M
vPDUFo1AxcgGfQwMWJlbbgQHo9PW022j8NU3mLyOnEfPmDyMeEPpTyja9WOFi/hojawNzUdlv3Vy
lHgdcK0w7TExcxjOfBimmz5uyF7cl9aC7mT2dcDAC5bH0sukKVzMRH7GTVCoFaF9LuDMiwUKLoiF
qwnvOx6VhclHbfA+oML4ZeJ1Hrw4f/hbigJKcZN25HRK7Ay9rLadZYtXH20/LkwBJITTdMd8t74a
lfXozmrb36h8keVu/j2sAyD7hdY/54rlRTezafDkMPzuaZG28N4sRP3MkDZ8sQxHPzLA9n5aQa4u
xuoxV1PmfC574L9xllXE1ps8eHFYlXwiSf05oEPfAPP9dodTW+5x0vQHrlL8LlBDHiarfhauJ6+a
mutYAlpInCV47+o+h/HdFZSSgS7fOvw6jwumXx2Zk1O+k9xgRmAEG+amYoYsbW93sOJUrGQ637L5
/mnI5SGvl/zs1lCUYREF59J179tUwnW36+ComlWd0DIISRRtzRuhlzOZ9u1pK3v0zd73a9j0q/mZ
qh7XB0jzD8Ozn4M+fQt1uzzmfaYSP6WLk/1AlmVx86TW5VPOnLDADXV0Ap/3JwzXy1q2KK+VVvey
mftY9fJkU84+KZgsx4Um6hquNUBkmif7rvXD5oju9ysY2lfHXC9ZxsAoMNyz6mqGNmaQTccy1eZn
DqNiP1R1eHAdp34Tk8/BNTKTPqlSnUXjTRc0ATwhjquTQljdewVz7C4gZMmmb4vcfs+gGoa5Bz8W
v1IXd6B09lmXlUfLKLB1NOB5a7ODxiNHBAA9rWR92oy5bO6Y1RPHNEBJRvJ6x83R7JlJmhfyBn/a
XqD1DBnxoGJB2qsYRd5zbrkx/q/1jJ8AeE2Y6dd5zPR9oNLlGE7B9ozFstphREeSCoV67igunhcw
2bssr9uvtZpL8I2Tni+6NqGPhiL462k7fZ8HSaJmoylFkU47yZu/wSFmW+KHKqo1aYsG1SBvjEQq
S+5cKCancnGbU5371pMovOLeJmtyBB4GKTRc7PERbSD/VRE9gd7XKvhbCJHYHYR3Wb3B+RRy0Zxn
24BqqN3LtK3syFylrvBtFcwTXCf81aWhAxxIZL8QCakhypsUZXflU0ETXtMITO45GD9vUtCHmeLK
isDXj18bNvB31I3iC3/a9oC2Ye+yMDVYqhKWf3KDiM4KMfe0pE31mpZpvmMsQHsPLpj4QOu/uKYw
D/nUubEVePnznDE+j1tnqs5jXsq/ILjmF8X1ymBmTR+6sHNdvBNVfazHktQa3PvzVNv2vhu4a2ie
lflYVSvxs77z7hhZVbuggUrJI+8MD0wMnJd6ogEnryJfZGP8LIeeXVw99ycU2jOrHogc2W7/kHVa
fLuALHd0zjgwVEP0z/ELA2MQSMyxY2/BIOHNIM/Mz+BSKACtZeqTivWW+61HyGjLcInb0BJ/rTJI
Lzh0WKoE7qenr02n/NGjOIBXpdNz3fAeLn1X32DNbKFYfNQCplHW89IM6XMZhs0uwwjwqtLihduV
msell+b6tY997fvM0nJ5GWSl37wlJwo2EkB3jIqIrkVZm1Ajy4+wbFfEaCPNP2eHfQ1YzssF2QF9
G8wHcyGDPSd737Sdy2B527dqC+8Q5EzvBgz+cUjLGcMn4rpi1veCGgaq2vVv7r6b9t6a0/AXc80a
B03mvmxgeE5keSrgJusAe6sIz61cPDQNJjG8qh05EVLVrHYgwslc1WC7ArI5jyUT7Frfkx5/qjcx
4owb5/1EMnKPm4yaMyuMg2J08zLM8G6zeXCPpsNmi3iAre/SVK7B3w0YLzfFpt4kEWRqwcHeF5UH
nG9e0vu+nPoHJx3kOSfJRQuPUZBEjBPwKxd/OHCMu5n12uPOY7uDEblVxRn0H3jFyvLGad3n8+KK
uAqaP27XpDvtptVXNa4ZIxQsw29exfzDxX31OKu0hEI6zPegxEycSAozrJwBWecOAcP/L3b5/01G
+BCf+H+xdP+39PTd9+98/Z+d8P/61n9b4a1/BEhxni9MC3uzH8C2+D8hapNj3jQBWFmBsDC8/9sJ
b3n/CPgGXHqYd9FdQ/4h//bCW+Ifpu9ZYUjSjHy3HQb/T2Z4CGD/lwndE6bn4fhF7PQd0/7nAqD/
YkIvBDX9Jrdhr6spdxKTqP2BCFX+YBil+U6yRXwEHSTruCd2e6VVQrELVDuegqUoX5RjFZy7iMss
DFid3ygt4eumQGJjRcos75qqacrfMxYkr9R3TfDOMNGKALFBwkTnjgazeu4IJL1hanXjMZ/mB7wk
71QW2ohatbwWbssAaFPq90QS/KE3a65cpw3O2E/yU5/V0yP3TcX6B9/VTTxUY80sIsf9S1JkPOTu
OpixGtV2CdjGY8b9FKxP4ZTO5OsK3paz1Xc4BGlTnudwaGxGaVv90pqQ3ug6+/mlFg2Bt81Z0P1D
E9tTFDhQIE9WVsFgt9mS+9swgomcaaeIh9o13LnrpFkocQaixPEIHdPqn1bAS7+d3mkKBs9azu9Y
EcLfDS6Hn8hVjTha9N71bvSpfrNywYxdhCEGC8OTVv3gBr5azhvk+78jKdLmXmM/+EE8Urw2GFUi
u0+DJ8tZ3QPkzRPyjG2cW4NMwIE0uPcTHIIznzBDrX3UpX2XYZdmg2qU65YBLWYouH3cxnEqCMOz
F8nEudYUX+Tust+Qt/pf2hz8+9ovVp8AMlte03zJ8EJDz7swBsTOnaXA5m5J0AO/FUSX0cUyhzQ3
M74qWmass1xuYL/saldGLX9sPBzPpNqZmY6mMs9Gz5i2oeSOxy0LUQJYPxMJpJsibqe6jyokUKpR
jAquw+CHFWGLf6Z1yFgUJn9NNU+LVh2A96JuCG0VWfkSDGMWATmTcMP4uScYjiQVNuCcmaObb7PR
KTsbJvtvVtXBh0ObUcXCHKT9I2996NgtSqM/EUtgmXMUYvk6krvIklCJAgbZNuZsQg+LC8rPM9aP
gvVNWENcd3WffIIxX31fFciwxeDtqnXLDx2phV99TVg7lqZRfc4gp6bIsFzNio4i01nsO/TddHMK
r1FVVjpgMFOV7XlQtnHwg61jtlZlTImY0UJZV883KDL+TeF0B6cc8SbftEvHmb96x0elbWee9xAM
NNoHdV+wDxq2XLOmpN6+yfNP+cdkssiJDQm5XxEe8Upm88JYlpPpj4wYloneMG6gwqmTgPJIwx7O
+eewFLrDupWNzR7k66yvHfSxMMF03TG8Cyw7ZzGJZ3VxbiziYegL9K3W670vmw6SKG2QQRs5pPXk
fGAD6Ix71xnyniVWyOR7DTzCxYw+IKpJb2Fkt6x6NRMojoz0LFO5TN7YBaL0vdP52XSXzsGCVRxO
JESDkD/1zMI7CerTT8XyMfJ0Qd3y0TbZbWME0OGBjwPUWsONp2xbmiOxwfHVLJnGQW7Kuhc5NKCG
WdlADbnAeLvOFSjEyHZbvHQrpfN7zz/Uip2mlH+qZQwJbKRpD5hFEhtMMoYKAw/SpmgyA4NpMzHv
dE7qrfpLWcoqCs9emOaUrRxOPJl6ihhh+ywl652nfi7UvVKu+9sztLKOTujjnJpwRf20w4q4Tp1j
qSFwCEe34EscEtrCbuuIN3T8jdGJBKBXSQcjo9l2WZwHbCvw3QIwwgZLw0pSWMBzJHMAAxEHpD8Q
1Jm6JuZHrBN2SKQGX8QwGVVaKoaKql++5lkFd7N01UeDdlFHGIDX+2mx5Fn1bCOhJG71jnMoY3sO
9Ncjhrjlbmbzz2NqwK+n08hD/F2efmL7wBo7ubKe61nlpFkh3ZOgx592SjsrRP6pCBGJbi0u40jy
wDX67lUoy/6oR2/Zi56g36ZC7zQVS8YuLK7Iegc10fyps7mKbcNi+QxFGmCKLNimg7lOWM8bpAxl
gKonyw2/OndU+2CMzfRt2lr/KBbhYKMW8uRNc8mCjjl95rYsgkOHieS1IW71sxsL5zc26OV16euF
fQLqJeRYoljufPCS+dy8lNNtsD9seXvuOsnJG7CL7ijqzk7qYXYP5PTLInbRNO2YxQpFvscjAYth
qLyvzFd8rNOghgvE5+Av0YwpUgV7bEzGq3Cqx/oHXTa8h8Y1reVoWpO9q+YK6qNVNce6nptdz5D7
3h06bNow4kS5XwU/MLhd8acFXXKd0tK+0TAzAS4QzH+bsB+keeuqpUJ+1swPIzW3zon2h2VQAAjG
hF1sDkWtORY/XMSZp3lakVw7Znk05pYkQRr84mrur2xpG77KmdFVtGgK41bL7FKLG427WzmoXJsh
QI2JlEC+M4cP/FvGHzX7pt6lGLwFjb3Zni1GAafCXVsStR7tul/+YfkFRkzCz7slrYvxnk9PfZnE
EhINnvZQ9qN7aCyH1GjT/sZosT3m4RbcU7kgFIaq/lwFXWoX/id7Z7IcOZJl2S9CCKCYFFubJ47G
eQMhnU7Mg0Ixf30fRFRlVKZIdXcuetNSmxTJ9CSdbjRTPL3v3nONJD6WFIWsSqyhQJapQF8xfdsb
y0y8B7O2TJoPOvxNVsee5gogzjgJZ4mhWCVvsMjpFtpBhaqwGRrGeO5duv3yVO98ADzsHyjk8ewj
2N/srcKADgnWaXM+jKlTflUEj3/RYcB6RI9VY5w0zsSUVzXFTYeT2IdAM5FEsd3cP9Wy5e4GnZj/
hIAHSoTvxmFmslPsNw1ZQ4xuij/MwD89OKkABTxoTmZ+udbLUqrVbluKqao1X11sagYzxQ57TPaQ
gdsfEo4V+fue/27acffjDm1/BNlQXwav8U+ukdQPWUUxxUr7E4gIFx3hOacuYR+rQrPGJApHT5l3
QmjlG6FDklq38jyG4K552Ey8OOxguGXEGKD4w4CSl+DQYE1IdzU9X58qKLk5E6KYPtkqhr9aPbLH
0LovIz6xDk51Abczu7eInJ35xasUBTdlPwCJDFGg8HV5B3RxfmQwjenqitjQOAk75k3V5TNvViOM
9iJIqw+KFgo+b3Y5QKmeWRqHWU/vAVicd67THgByCis/s8l1z04Y0k/ZdXrbhwhwDHhGeI4qBZe4
ttzs6PMjbSPOzGXXZVavrYzUr5lsHjJC5bu3SexikQFz7MFMmcZLo9Hwq6DjZ2uayr2tFvDueqgT
fSzVHNlb4UTVPac+rODGh/zKsAM5HE5j9AwIYDl3yAE4WsD68YoAu1MTMjRtpioti7U9TupDJimP
GmhAyB6Fcp1N3Y3dZ9tW5PTiVFcsP7Lszk4E3Gx/KNgNxJNjmisQ1uNN21gdF2tpzs/R3AZPgaoz
3CV8s9tkik0Ev5ElOHWKzpsZuH18zWD23CsnRnPigJHfLbMlqaXRnMKd5sl8X0YTBmXunuYqKVp5
sCvbaNcZxnSa0njNDtjN+72L/VmvXKvxHxKqIiiYLAdx9XjqbGov6l5idrBXG1Tt/TBFzG2xq/RD
Llq335nB7ELMHwwT9bTFnoPPMvKuvRckdE/NtN3g85vuXFtltGyO9qNCKOFJZFNUg0HL9bZu7xrf
nHjpjueztwORkP72J8CUjEIuQmVQWTttGt6j2Q3eRzWn1LcEsQ2QBc8eFsKpDU6xV/nvmd/P93Si
GF8QctOrOcVNchbIFOcS+P0POmFSX+ZIL+5m7RbftjO2L/OA4ZsWyv4MXgcPNjFjamMwSacloLeG
1XpScgodsJF4h0mlxjPFPHm/zXWt92brwmSMmwDjNSVja+XWKEMgO7s1Und+MjPkW4zr/fRKhhRo
cIzawv/XV/4mLhKsUlZVX1q8rtmGvoVmS9AsOQOBMI9W0b2NS+9pGFUJoAcyyEkp1EdIPSSXKa8+
jbEtj0lTc/JAnmY/77dbAjtskpJpQGTl8FrZRvwi4Gqv6LAacblX4Ed08FOx6Nae3RzHKIy2SrZw
u2En7el/qYBSTOHv0Kj1nSMqzj8cGZhfRm6HRuvsgf3H+4ERgdresWfXFlTV/biokSqt9Y6OtvIA
bDs70wnY/UJ0rR98A5PpGmIQbP3Rr54cnn07TxJxG/Ig+mCcwa8fxI/0XHLv7PhBsbCFPMGxsvh9
FUKzxvtYBw2x5KjTl05EPKmNft4MCRpz6LVHq5IobTyJqQEsh/Y7U6U5bNMhJ6CQxvIjVQJ4CP1H
7WngDbImwtScG4VByamy9BTorP+cpfqea4PZijKL5XHKbayOy/DoTU1zmgwx77kCRTsMpNxqk8k2
b4KE0DWgaHutCIet6GETuwT4zkNbmBMdmZQYnj22KRdYYfVxMkhDbKQL+t6F27IGpetd6Hx74m3/
4ME76sfuxZ4H597xM4DHIBrWyIwo8ORVYakvradZxKJRzYvNHTQO9j3EtBfyevErPaLBmtsn+4yg
VM/wQsbPpM7Gew+aMAAL8EY3FHD5B08QpKnYaNl7c9S47sx0nN89Yd5ltW7uqCFEI9DtobNsyt7K
rsSdltvdB1NnyHbCdd/0VPVf9axv6OVQZ52nxUZZMKA5YkAkg0U1vyLGDSKb5PSnbpIQyYz53FcB
/MIco3gR83fbUrmbiKvyTuX0ovEWNdxjQS/GbeX5w1PrM5tPFFpS6Jsb7Tvdqe6ptUS/LYsO0shk
6y9WtNEuD/yRbXc4XMOImIgpW5MYnuTpRvp2ZxuW9ypLBd6krKNo8br1s7llGkERHn1FFgKANrs9
q9gqQ8HnoV+ubNdgA1oe4RbF9B63Nm7DBltIdnR4/GKj63989D//yY/GxSgmypKbSSvidcvT5LsR
BPDWGcSXA8jE8mOMGuQJTMp5iBc6raP7Iq3NFxINNGEYGayC1BYfAt/WncAY9q1Tg+I5yj4K6kH4
PRw7bjc7z8+5SPjzmLxkJETJMshaJNe61mV5oIZCbmvgevVW5mp+62P8Pj4K0JGN/WJCHO3y3soo
2josAsknGxBr29NDwU6XzUdPcQX7EVZ0rXG1CEOt2qF31jxf6ivB2vaThlYOAG0VB+Em+Dar+Gxr
3eLw7ZA4zQGdhXsdFRxeWLlPyp/agy5nW9xE44SWTMQQzAzEgxnbn4mTZmdTUdGu5FCU8oU1maCx
lKemvdJhvoyMhKuGml1yk/JCtAEuspCOVU2LTWD+1ObY3crZCV/NEaGbYkybeFwG0PwtKZPmhIJT
VjuZKswtoh4p+fBTu3giozVfy9bqvUsxIgGzWxpx/82EfPBcG+jOqBL71vbfgwL/1FZxfdvbiHM+
J1JiDvg53fmGSyd745In1m4YwLqB4h4oRbSNp1pipid+RXwwIDNDkUP/wUcuaW458j3nrLoivbNC
2/mVp518RZlB/uV5xCRNZLXM8vrWDWr1y6GGhQ9TENlEVRaCTBDn3yl05/CgZEodlRk3WUOizaZb
KguKBpR1szQ/27VoQC/VKNGbhujcDaQcvVwLuwg9IleYtOVYt/TE67IbVnUdLVAkXfnmOY87tyCI
OPJxpy0NOnZoFq190NzE0l1BZWS+7/3e3DSZSz2g09Tdmx2qZVTWFa73ROc5FcBckdchiuVdyfWF
/7WAo0MKiDfmiud05p2UWzifMNGBCcHSGtfZMGVMODyiJt8F/OOQ9jwNQe19UTRYv3pEud8gbeDV
iJqYRgS5ZHW049DHNNh6omSlZYSlC6s5MonThYOdK1+HU8cetiiVqdZ12rKBd4Gpfjhqounc67xb
3HJYbURZSDwYfofVOZHuLw/9gwAhhK6z5+QZRiNmnrdUG1RmWR69Cqny7HsaDmz8GS2xWwwF+WNp
5OowhLainLrh7rEWAW1P/Eq88mJBJadoTdFxuCnszCHLUVRAlkJRGIQAhjYsCIkE9FdtO2JY+6z3
oZ2HeTi+9x4XLP4lUr/gTOtIUndjwL/a99iFCSo3alxCEwJanzEld3lsPUkqsnBitdJjToCPfqag
mGagyO3TTwENEN0iGQ1rN0WWaaxh7YO4C/xuhnDVceni7enJTRaNvkulJ802bwnW/T2gCe+EIOIn
u1KCrEStzb/Z5Iob8LAA0zDA2d2q0H4DzaCL2hcVuOmrGkxAcUQc8fQNs8SUnBk+3iHsfrjN6LUu
T1BQQJ1jmFyKtvooeCqShts8uyETs7qVfoXTgL2gE5D+yKzIJF9FpsW6jFafwsLNSBB0H8mgt8GH
9d1MZxgV543bNc+5J4AsZUnBmzoTSHqrpKUMM4o9tEfuAqQsMix16apilxh9jvRjnEfRoJUmQSpv
qbADPOVzfnJgpxEOqILzf2b3SvMYyYl29td5aSHYeGwpTYgEPdvhgjJURNpsfPdYam5mX3XvfJIa
cYEb0u2jOtLdpTZF7zIv+3awMWwdfYdWksa0Zi1pi5D4ssJqpjhXRgqAiufU7p3THFQzLQtdSx/J
wGPSoVcyGPaOl9UgOuE3rPraJH1QGhituUUaLEubkWJ1ahhIi4g4mR+EAsi5l0xGDVcmamOUyWd+
2ydOeDOMRjisSc/NW2WmC80tg3S/ysyF/8apavcrWYw7g2Kl7jINbkkym4LYeU3LFDpa0piISZpt
YYTlJJCUArZM9zlPNq5gC4owTFMKnqWdNx6Au4j6WHOIEIumih84MkZadzSxp3CXF9ZPnxnysQEW
hPKYYu9xjKoFPx+nlNm4cV7nKyOn72OrOTaJ6rTKeIi4asgXkcxgXLw+4QKTQnSUg9UbO671TvLj
OOX0kTOQkf5IRPKIiksnBYOr2sQ0mj9muZwOvmSBsIuz0X+Ba1Gf56mPXtIiZpIuZZ3e5yp/q4nv
bSvA79kx5SGyDTvRrvDw9+GmG0PamKk2+K6SenpK84BiaciT2H58jt3pnPMoxEIn8+KWO+QoD2pY
tOysD34xzDVfZiqL5xljJnneeqC5mfn9ZFgsm9ZttfyL2pAaQdtbIGtx7vy2DDXsUC3oe0JQOCPp
0JVju929pquk2xhFZePJ9of5YPPGxbE11I/hPPIJwIJK3lRE4gpYgTO7nWX7lEmcAOdYdayq0Vei
3Tz4fYwTSKNEQWIjdRM6HcwTydsX42kFi2cTJvGQgqXOs2k3z1Y/X2obP/6BChab9UzckmpKMmEd
2ym+xsrx1iiJ06dJioacbbWpTQydUtFLBb4Bd38VKPHGTDa6PNvS2LtmXE0wsGGcWooxoyc6QeQT
syh+QzMAJgBWwsVnX2UKe5ZvVj+BYHJm84IOsJbaLH4LTQxvLe0034AXROxXXaLWs8A85xQc9EyU
jVfs/59sXv+/A5XZgQD4/N+DylZJ/Nn8Vz7ZX1/wH0tZ+YfNrpN1rDD/BJT9g2wt7T8wR/sArAVY
LhdH1d9bWf8PV7B8DSziNJ6gjfvvrazzB19BcyDrXNdm1ftvIcqk969kMAHa0SY27Li4X/iW/4K2
Vr2XayhC9r5mI/fEam4GEh2XJ3rr9IYIYLfvVfEec3oSiJDyPfGL4kLoq+Ojy384+xKgCwVjTvaa
xnECBWf2bqyg9MMjVQsxcU8KELHrcHV5FfOA1DJQGHQJoe6lzLdEurJg8njm9fNrABPpZ6789jWm
TY5cgC3aOyaY8R5/FSormsnaUfRSkbQUpxGw9mOnB3V2dFmdOIiwdhHdO0ZoI+PGEsZiDpuFc64Z
qM6cXTaXXM7IpywJZ/OYJY5xNlP+IuSGtMc06/XeGi0zfB6rlHIS13DPHgLuB2tFpp/UoBFxzT0g
eaEY1XwO3WkgjmFHfG+bIxFTfkrINspn8R1EIU2pXlxUp0bTxgZ/LbudRYpEllI1dWG1TH1gw/Vx
SREV9FujXTwYdZUFqMMJa2NawnY9VeI3THWLKksEgZ1U7xbYsNqp+yHzYDyi9YYUfSbh8Il6WGAt
MbCTAiCY1C0XARdfqymLehf6Dp7QKCaMr+dpOnrYrAgHELkkgIw/DWCAjVHfry62q91jalmYgQuu
CYzJaXAQnYssNdo/cbsQibyYuBr8Kac5cNXD4FgFZgdAqjUXIa0LkOtnia1XcyZjwi7ZS7dmjcpu
YYOqTH/X23bzPbV5kvBqhN2+I4//q86s4d1Cb/tz13p2Y109ABIQzwNB+BvqdlMXYdH0jZ3LAWts
R3KcTEIO3tC1n3ruCQckulc2BrgEynoLe46ol1s5xQnouc/yNh1OyILmwwyo92ynxrBlAnY/SCDl
TwX93FfHdOjprQRBx2Q2IGxI6AFUxru4yk04M3c18JpkhZTR3riNtC+uIhBrWoaAjhlCF+j0zIa8
HHhJZeMRF0DoxFkWdYPNrYb1ZTjoa2HO4UfQlNnJyBzn3cfYeEZQyg9wPgUvU2UFt7jQ2AS7fglM
qe6VW61L1H9IXEHKo8OryBLvrHBA6Jd6to8axgwCsafFNpn65tGoeLDJKd2aQ2Js3Fp91ECR2HVU
6BpUwb0oB4RzE1Qnrp3Gzu/CauNOzl2bEXtio7wrAgI1YeO8hnGyLTqhd1XFMMyTN744phyweqtf
EHvUbeE1V9XUP0Giw3Vo09QXUAbFDZ4HsDPcFSDMfLd26G5fau+FR2LO64o7doO86z0ft/NuoBuq
3KD6M6o6I9T1Ss97BF+/XTlE2U/cQNaDaROycZBZNsHcFhcJfRGiueyfy8ApbwzW13i/7WqfOzR9
PbQetK1VxHQmV7NpxMMyksmPjqcm4zmbD5I9DHS/iEGZNFxLAbClMhGoT3Ie43hvd7w4BN9yg2Zx
OfBD8kXk5Ss7asGN0EVrgEpp6ZEcpJ99J3bZ0a5HJbH0Upe3RTvuqYt09mbvmFvCHCwaG64+bMnN
fREB+VpFwICffV7addfSBTYg1e7o7iqaDRyERd3KiYCUadvtaG2eb1pKyq4ybeYPaXFjWwn8Ime6
hWFH+GF2HwoZ7ignTn5qotYtOS+XjcDcmhM7bZygwBGHEbqSzwfe7rv3mmzLQbH0hgIyZ8lhChPq
AblgsffQvrhpPEq77SxIDhAtmjdcJdyem4nEcUijU8Gac5s7ZX81c6t5M/IuO/mFmihoTAmk6Y6G
LF5/fZ+mZocOw57vKyJOhScyOMyRe0YDnC6tmeVvjYg0Ztrx0M2Zce3qnhkUnvXjlCjQZugjd4KZ
ey/L0r5X5aVO2mPR9xO8SciTcDD75yCw+x1FU3AguSupI0k649bUpVmfkcOnu4F5/kKmmHrUjIa7
kzPk72EQtO++kWUvKumqG17m7KHIZuejJUKeATswR5w9xLTvopgMdNxPoIhFNGvgDnCsBvA/aw2U
ADLHXCLahl2ydYKOaXh21vHcu2qFmHtujJ4S0yDnVzcPWb7L52K+hnNLvwr8n+xVwl/bTjW9Q0Xs
2CcfOC+aWj7Xa+2l6beiNfUIFYRfUkET6hWLDO+y5e/2k8S+b6lT2i0c7IOwau+XNcTT3gsjjj4y
chP6VI4tAAd1O/IgLY2Lj/F+yUWjegw87utGYcWxvB22leERxPQC5zeiai+lzI7BPEX70InrdRKG
+atRdvMznCdxmel0YR0LpehUO7jb10u5xDEy7W8kNmQza8i+UCZUtmX/UT+PJE4pJmX0KDeBavzL
WMv0Rkg9SQxZ1GTExSf12Qlv44yZG53ozsaOzJZxDiNM40OQfVCPR0lYFpu2sZ0iyMlYGK32OKhk
fqoEw9tqZFt7MnXjwcXL+ucxtb4bWPjzPgk1ZdERmS1259Fvut2iXekRCaCSlVmZgiay5s4QjHgg
bfGCY3548jlqPkPuzxy6FFJx88pM+gT91K2ffSjnv3M7B7VpV8Bm4gQ5k7a29zgV6JAN+txdq2oy
rxyiIyYQXLkkU2f0/rcgjL4W8AcfLXlWAE62hWD92RvRoVTW1Zz5PU9cKk8TFXIEZxUyNlAW2Q0z
3vF6Etes4UNyADnvnscyZSWFsx4Fs1s8SgE2uThl6CC2ob/qtLgFOMQvahLNUdSGu1egVMVKNUa6
yZPl3uCK4SEKeU9T4c2jtYDuVfNMea6mKt9ZEFPWsrSa+xz55jmjI3zjUTS/yvLSW9c6JwhaucYT
1JLt6EzJqjGFfBhYQt02QDVoyEzSV2uaxLFvim7b9GX9jWCaEZLX5ZbLLfquXwZvnl1Md6HlVd/Y
cMYdvvsB/rTnTddmIfIAz2UwEfqASBFf4qoDcNjHCrFSz+cRN/0PbQfWug7dO4TC5FyASjuxVLK+
pnL6M3QpRbgee02+euqN5JxTGOkwSWbjTxiaw2UmpZVsxsLwboEJcJDgjP8q+kZsB0NTmkwL8n4o
huTem5ijrCgMdn5rEQVP/foGoise3QSR2QpRw5Uevwu00vukVredtFtgHbXeTJbBONAm9F0AIrqQ
jafbsBsuDJ14q4LSuct7AXim5livTMMhB5zBNEouUxt/sbD/rq3gzo8ivSuqFs3BiRL/saprOBuq
Nq1drIwzZyJuE9AR8VOhOFdX7IbLZI2IjdHKDdR89j0qCSGqGo/SZNHzTuu79LENaiCfXh3wu69y
54chq+r2mCusFx5Saj8ORPp8d4jUaS4Usx/eueCbsLll4f3maaSdHtZD7vr0k3TzjamNm8xK3UeG
yemEZhyvbHxuF5xZAdPcIgixyKQRoYoszUKMCPIT5QHRodD4l8scqtrQpufFAHXLicD6T0XFxYvQ
u1ZFZCdvNV9xQWmEqsucOd82rSSjUZsUg+ZM1teqEc2Fz6vbMXu1065RU/+QGQpgOoK1vHEMC387
9qpZ0GnsmBs881ZDFrnMrzPeVUg7sDvfyQQXF1tnZMFB8Li3dsWEkmWKOADDaiFWMYrPPTgA11vr
QofeisLUBCKnahY/EAt7vE1hzQ4ri60zpqUWccF0DDpoGDHgyx4rdim3vel6+abVxY3oPf9BRqZj
M4DZZGcxIgDXmhLrK1p6JDzC3e/kgrujlAGRN1KrEIuKKM5islYUG7KTxcJLKetYkjMn3QiOc5BP
empYn6OtT9tRslfA0Cl3jnL3QQYaiFAwQSeDzAaVGWGz59T6xJDewlqmSDmWTrzPJbi0McHeKqJ7
odwfZfXRISwr4zimIZBCMkXsAg+Om9zOFVu93quLTQ5492oi7BFga8B7uTlNnmZor3Mn2xvLFYPN
5oEXYl5TnV5WzIb8JMDYyh8TEMgmiYyD8EY40xkDN1fkDLJ9YGyCKn4NmgGsShw9tbgkcBlEzwZj
x4rrIFH+tL3jdl4Cj5M3ttBqUwBishMYHlxGvoyQmgQ33dCTvJSXUlxJdfNHW4lzRHJ/5WpaaNvO
9zbzgOEiq+gW8rOC8Cay28r1whltiIYYm0zAOiO7sUl6lgEIl9V6yJtdQTe4mY+fLOBAysSHduk+
qZzybiYFdD/YRbX1YnOGjzw7+5oyBXJVgQXUaGpYCQbCPqWljh7DWmZ7h4r3daT6Dv2yoyvHSZbk
Qg3feQa/y1BqTP1+hLb/QMO4Fa4lapVNfqeTS4NE21w80v8JxDteX9nAAs1GXBCz7fQHx/DDl84S
3ZtOSyJxbH+5sKQt9JBRT369mUXfP+QmMuHWi+rghaaM8ZMEaXhGMBvcQxPWKwYa9y0aasCpreEG
2CIpsx3hflnJo1dHIxl726ZoeDTHFQ8O8zXC6nRlT14PK4Pdobk3slyffN9Hvu4l6wgcCvWr47TY
Mngrmq18atsMx0wPza5IankYc/UJYdlekYjyti1tC1AUAtBYZv9bTF0smE5NeRt1tjxwx6IJBftl
/j5J6S3pDPw9VRP2H3yyMKK6NY1ZRRHTEzB6+3HiUe3CJz2KOIiA/wgqdiQqwUrGFgVYoqnPVsSZ
zylkDi8RXeDvVR4k+4Tur3KLV8h/lgwuDrktNPPFI5X91br4PzUB/6duOdNiM+3QnvnfK3Cb33mc
/FcFzvrHF/2lwvk+WluwaGyS3ui/tLZ/tARIywH5TwhC2Es64m8VTv4hJdGHwLP+LJ5bYhP/mY2Q
fzim4KtMD/GM7yj+nWzEIuf9E56fC6YvSGBYnu0gw8l/qQpNSpIH/HhqT6ESZ5oaVPvE+mh4i/u2
v7PH4akzGuOxtFv2nWAn6zN0eYrYaoslnDuk+Tscw/6TyGhyDLOg2yKxuXAOqPWwnLZlmZi4D6Nn
jo98+6WpY6jv6fjIf7OM+Bo67W2GGdq/4h7EM8HBMBYM4RNPOyKo5KZebVQUiFZcjZA6yKKGWXY/
Ve5jVuEyyi1ohJQjDS926pmQ8GcwcHFArXDWVteqCt7YiyMADBFN5az5t55hDHuy6uwN8HFstCaE
303qyhI93sY4F9n6tsFjPRoU1rEhujoF9WUa6PaWGgWYcA0k7yTMCMibwfBKcat7ADWR/wQEz0C/
RfGX9AqWJWSbvjoklCdAxAWc2JDHjOPxlHR622f2wspvcZiE1geyPGAFVM2tyWR+GcidQgSeaYpf
ay7zH/afPW35n51tyunNdxC4xOPDmmlVRqyq8Yi5N27bp/gC0YdepJFr9g5L9Zstlxo4Fl7sp/9H
kP+/qpuE7SaFY/5vQ1M8tjAhJjr6bP65POTvL/4PhZ6GSZJRposQ7tOH6CGB/3U2SPMP4boEoHzT
4URxlz/5z9yU8wcpK9R3SiYBEXrW37kpy/+DCyghXbwUf1VT/jtngx9wAP3T4eBJlzgGH39JCSV/
37/U7pphyjoc4ubOd6pYkFrQzXrQKdyRKWCM5cMy63TbZOy3Vn20GH7p1WN1DF6XqErrtXjfA09c
ysEi9wJQDkxvWKiL6/v5lSYh44n5IT5GY9Xfe0UZn0laYmdrXL/Y6zELtr5doymXOv7ueS9jwJ1y
SSIltuMDzrD8ZY5KMr5hXnJfskpAiLHw8HjSefbgcTOHAT5feSgvQFJMBsRS0bELd0vovDnHktKP
USKz7ticdhlWi6gFIJlPnBGlGNRtUi2WZVQR8xq6Sf6GeyO6Qk+BXG2K9EvJKbqZclXA6EJz+Yqq
wP0YYyrE2rZrPgdoDOsAwz3gN7pzGzv31lVqZYhFGCZomdb5XT1n6bak4IQqtpFJEMORVcRindiN
2OECi9ZOh28Uirb1JRM5ovBWXSjQEROuc7GXfQ0e2GFsM3nwHVVAyUneYIBPfTAoZCcMAbBELMWb
Lha+AM/ECjwqvYlpJE7gRow1yBJn3XopGeoKbFNSUnzvizHJIIKWIwmdEovkPCqsec6cMYCann/T
eUP6mZRO8dsUoI/3DQESmu7LXs8rM5g0VnkL9diljYFBZ0Z0CpZk99oriTNQK0L6WSAA3rRyCE5j
UNbvoKd0uy66HLeCNyaoRTbrq3UDt+qtyAsYfIg/8cHW/D3WxBRMyn6QwTqL2OOssAWUICXCJsCF
RJH4AUBH981ae4h3MGqQ+BIj2ONMmchAo9VDhuB8Xfm2ZOfPBlUjMNniHq3HuYRep58g9FWfKEtx
ykocv9u5jXgrruGY1b8UOI53HdDEgc/F524dpE39YYHlYjSlYSDbp+RJrhaehHueu/QFzvUQXFIo
zfdFrLCqw4q1xJqVdfMgKTx/AWZI+CvkvvC7q6ESbLjjonwy/38BdUAWGyf+HL1peMKdRvwgogGQ
QAqAXpAYKKsGUg78hTaFRD/kYtgbLeGlKB6Gl8BjTe221Xy0gdvzuc0Um/kYFdqpUcNX0CDMjYrc
UYGXE9lXxIdr+VI69jAR0vyGqZl6ra3Te/LYu4l3D1kYRKtw8pHJWgFEgGhlU0OjEL2CsOAXKPGI
V3sbgCsuBWWSTzObwVr5SkaHWccsqkLvd5iL+X2Ixq0VVmu7GOxfVR9IhIMsbb4IPRdAqi1nfB8x
D2/UQpiPDD08jUNXX2IQfOCDHPplixxx3o1a/hh6wlZNo36dtU8XS6Rbh4YP3LsQTKsTrDavXdkT
rPRyqssddxZAy6MMD9MUk9Oa5m2FeRGhfFwyZnGz73DELMJ1+BKItFiXeNmCRYny1oaFDRAPVlOz
HogKXA9ziUwL2ca01sUA124rwswBcRar5Hfa1fEz64v4TG6JugLV4l1cGY4Y3gw+KNZOCbvBIKJw
uFDBG1PVZsD5wHBDbnI1F666rwH8TDv6WdhcFjO0esuo6dNjX0KUrvO6W8I49OdMZUXFAwD/N236
4Rr+33dW9PA3y4Zzus9z7xwHyAJb2RmuYDBQz2Yr0ptZ0jO5CuKxf3XCqLlAgY3fLdqCScu4XEI7
QaMFb9hQYnTyicqtlYK4qUtYXVHR/jLVwgGTZU/QlMXVku3M1bdjRJTCGE2Ht6Vsh+GGdpOo5eaE
jX6jrRSyOAqixNM9pJVc8e/EUNsFeYw+m0aWzbU90L8nQprtehh9+EI1TxmnLwjkN+oUepTXFLxS
uPFrMG7wB3LQ3ELbOj7grBY7Lq6teUAnx+mVRqQsubJ7CORYrHLQPYFJ4SJvTfXDyCVPJpfxjaW1
7mjFHTmcAqC4YCoL4k5JMm7yQSl20JrqvjqQ8qGtG/Ey+VRPrLAlQ2WJK/EcNL16gzsqIdfnqMiQ
2gyytHVk39WtLO8IPfvPijmNlzv1ePv4us/t3QTXqNjopL9h9QSVyhmd6CWwOrPYjJVv/ZjKtOSZ
n5AllNe79HXGcpLvLcvgigeU0Dd8bt3iEDokLVfN4HpPnE3NhWKP9BYwhNjRzOVvxpCWjvVoAPnD
UJQY8RqzvrUzGN4v6RT6r9PiV8qrsbjLUkBluaBeGYkhuacphy31bFkgMen3AT+lXvBBZs81XMYN
Lv332vTtp7bunXsIBWLTQWw/4E80nxSK1G9CUQRRsch0m5rYxDFl+w3RHL/UE1Fi/96vkqcKCfI+
rCb0mqlE8OvRTe6NVFhEWWvyrsPEpnTF826Ot4lZlqzreNni9eSnDm6vXCLakGe1688EhMhuBIHg
7ihyBmqGPHTgNu0f24jRoc+H+RcWv2QDxjEFwNJV8R39NvpS1CC76sFLPpK2ecdpyTawC0Zs/F25
9im6/Qy7Cccn2ctH6Q8lPCB3if3G5U4ZA5d9QvAIT4OSG1QB6FxCY0K48Vk5foCWIYxJRH6UWxPl
kUqtxnSOeYRivoaL4xy7JaOplrRmaTTxTZCZzbZFFuEzF6WsyqsMf4527D1SIoQHgHpPLo+WBzAU
drTWLCsApWfSY5846M/ZSgfgLja1T5wI8RHzfwzNqxdX0wG6ZXUBjruWIOfFjHrvart0XywimbUf
tI2uL0d5O83kvM+lXhDKAYvOGy/18896CsL3bsqyx5ar7U+jcky9vAeQBSuc0qQ2/hd7Z7IbObZe
61c58ODOmOBms8kNX3sQwWgVkiJCfU4IZabEvu/59PejqsquOoCNcyYGLuDRaZRqI7ib9a/1LWz6
A/9PrZV0dHd5eo7GJdhqm7zEK5EN/r5uCBuSkysmvBm2IlY6lWfKKekJshosezCXhfkuMShLr42D
8Fl+xWeXemXtbrTr8MYK4tlD+/T9nRmCFV7HUTcNB+U7DXHXKZYvvcYTmWdRf6V/jCtbkon7wQjJ
7LZ2wzC101geJG0SO5ST9g3wanGpv1K+RtARSMXweiPDhGcV3GEM3tucTkyEh36twf66cIAdIAIs
aeFQtNj10qFfJl7Yl0najtULHJbyrJo42Yyynu/cTgaEUoHzjJ5d1byidR3NtBBlzq/CohsCSpgx
3Wm9nx/V0jVRQ4ju1zWMqg0qj/xJDXcrPLe2pndor4RfmizXNtZU9j+w2cbuFptJB5snVDRjzMOl
T1rR/fZbVktWuoR7+6Z659FcctQDehok/GKpI47y8uzSGgsgJHtCYbqmJGq8cclhKwaEPLPY/nA8
9Awd6C4L1toSYMxNgxeeu616KUGL0jNVDkHCZXZJeDuGaz7H0q9OShTFlWSLvPaZLG+5vKQnTAPp
K8Xvdkz2q3F/Jkt4nBHTwgaUhM1GV/bc9lMuwG406dOxAMs97RMlepgiuSGwuATBtG/xP/3006De
+bkOxjnXBg6XQemUBZE6V93lVTDvBTvXh0YI8yMIyL5t+jih/Aewqlt7MuO1Xtk9KbKdUSgY1Kox
cGem8eusaTCIAOib234qFHtb2D+LhHSNMxkpfqNuPs+R2X6YX5tvDUF+xR+ecrUh8K8TTscfIzDu
Wwf69CNM0xtR0RVDO1sv38MiQo8gWhGaG+KvjlobyKaMxA3z3k2cgRRAgO0zpOuQ1zm10VMYBSbJ
vuvi+TD2VbPoA7CZV2ln2K8EYAnOM/3GEqlH9YD7Ri9/WlrV7oeijm4L/LmXKBuqlxqo0a+mstU+
zRPx3EOWmdfjNAYHkLINkDTGUHTE5W1w0JQ1a4cE4/cexOcI1M2cxMqewvZ7yCU5Rfhuu1MUmlS4
JNJt8RiKJj5xJYj2sh6MRYKtSOf6sdoIuhuv9kSbBT6dvCw9s8zmCkamTcU31hpeOrwlxyyLmWj0
jECBT9K5cCakOu8puVpON2YXU7TTxHvXzolRDbDQrgHvzP0gZP7DLWbyw9yyEV87M0s9qErag05+
7JzhFXih/3k60PQCIZnAx0Ro0p/XJZVOfKTXOWLQcXaD17M8FSqA6xDRmO6vi7SI37MircM9ENLg
3igyfgWCRI61OIDiS0cPXt2a0uRxySAMpfFZqyPCqlPaAU6dSV4GIbPoFfdK/TG2fXUF7ztvLBd/
GJ7fDl5wXPUcSHCANseG+QA9j7NlkSlsZAmzsdJhEeWRxtU0jJdNOcoQwtuGl4ZjvJ5BFOvtoT62
7EjvUYKovM6ZPmMWQd1ktEVlkuWFbeuTV7MZR5CRxSWaNBL6QR2T88PiJcmXWyFUIgS1GmDer8xl
Pj+PY0ZtJfOgpeYxrN01dOPowACn+RiDhKKDOmEl0ZhNXohz6k+ZvdwpWtJWHn6XCTyDKwABkbo5
ZbKlh0pn+tonDhFRrH7VFoz4+GwxZMGbQm/gQat6/zse9sVRKucUT7xVGQeTcV/wAqWi5QDoDPje
/1fM+ofELF1gAl1gOf+1vv1ItAWx4u8U7t8/7TcVSxko3IZEjF5IPRYImj9ULCW+CVtXhkWEHZ1K
uAhI/6li2bakPlfyKXhDDT70h8JtfFMGh2/XRhTXXR3Z6Z+owrXk36lYLkK5RGbXLeyutlT68vE/
wX+gLGvaZIluT9HghOCxvGMHd5/1CDf0EL66EkG7H8N0bcPi3820UPDkvFAf8po5qX71YXMyDR5+
tRNm+KTFVNCOEkc4RXH0P1X5Q1LqzY3TY2EqXAz6c4/6wcnyIkt05MHow33eaO4qCMo7p0yIsBBA
3qBivxYklLaym64gJT+yMj2LKad1LOC2lavYAgGu/bIC8w43GYaVQqu+hwVJSioXGRJNEzcLVjG+
a9B/JzO01+bixALEAtUum3kmg3OgMeuLsNGz6k0BcFo6vEpGD4gF1gw9h7YOYpnOuGJBywa8X9Oz
r4JHPUreKYJ9TfQWY0ffTvOt5ljY/enqhC1JgAZ3UreKDau7ZhNRmzqxTqUU48FIACPP/lR4cD+B
nFbQKBVw34k4R2wL7KOdumsmiLiiNp2LJS3wLSXqO4Gq3YSLY01qgxIvyjjWS5bhh1kxkZUWyf2w
gXXJAcxgxspZHnpmSZQmkD9aOX2vRxWiI7CnlAPxfEOl/LfcLH90Umm36O/6QQ0lxJuWkr45ta3b
Oam7rZ0VH7FokUxU5QBeAnM+BCyCXSyMldALl3w32f0kxNE0YCM6VtloXLE+/ipLn2QBu8r9gAvt
1SymV8uFwEura7RqFO6HrNFPVpV0mxIqgzeTk1knffoZ4TLbO1+ceyrmZM8/n9t0CreDIHXcZ/qx
cCRvAFK4e73kpBs56WMk5aODmfjo6vgjCX8DgvXrxqMXJSGungRkbIP0OrQh+mdGXfGcKOxi9Iyv
29J6ou/W3ziBZt92cfXC+1V9jDoYBV3LM9zBcLWJImebvmwefY0igIlZCdfAlT43z/FsJV6v9/TI
5BwW2Sje0nxcgB0NsE6gKGQFuQPHJjaRrmifuU4gyUj32k9gssb4DNmH9yzP+7oPMas0PYafleoR
DsexCfzb2DSqepfNrXWAvhd1q2Cqy7MlaboQIDk8AnrpPaeydFNYwXDIIkFvHe9B7MhNf8RVE+3h
FkzgnkKWM9Xs5haHDBV49PCltXlj50V8bWLL3Rklflm0jGcRNONDprLgOEiC+yCbIKpa8klA/tsl
UZ89pzGWa16qfjNwbGmJT3C2J4Piv9UFxSB+YlQnAl3BcZ4GDFM+WTNzJcgneZ1ff+BuyL2goOFT
jiBTJT0cF6JgyitHi+vA0JnrtpFH6bjmvV77VMlwEOJuO0SXQXD4mEq3u2eehbUGI/nPdqIzpp0x
QA9OsXd1pmVgfcTFTwjzdNpy2oDkvmUoRftZ4ztruhRgx7eDC1uBCto9935MkCipiKUaVyo1aN3L
1Cj51AWds0fK9l9oY/TXmu7EeMb1eBeR3scsUU03FWidJ4W16ISND6tQaM/GNZ2FdodpdN5lUA5f
ZG68kKRstwXUgqAJ8n3ZjOey7Y2PvhT9NaLwy9OiBoXYxHACXraYj+iQK9xx5Q8I2sMHx5/s3inN
4Ygtn/oMOPrrLy+CBtgIW1jw4lqkOoFo3QCKMICmc32leA8Eir7OJhPXmEbRNjwyntzIjL1sTHyv
7EPnZgn/nofZL0++aOP7EB7dutC7UyejfpdZbfWSY3VYcbir79pq6rB717rXRcLg7swFvI/nmIsB
P0Y6TPPVD+fLaOcZXSC58GhdiA5l3F3Yh7RDB3h3a+t28KMuMq4eqfYYjNXSNbYgso28vSd9g8Tr
oliZuYs2Z0Sn0Q2TaxVYxQWuMRIfub5VLVBImJQwZkGl9GAyTbQo2IriH1vrvBbpAU+Im+10PDan
UVsilBil0JFTMnSOySoc2R8Cnr+nZCrWllIXojk/I8OlcS/GF24pxhujDmYh6WMCuXjIN19FlBni
pVfk/rNuFeyKy89gpNzrg2hQ66JVxovb8zSntiE3+PjULSQdGjKM3rYwipvB8EMLyD/CVRrqR6N0
P+0mvs2GjtVXkHdaBEjDvWeko4BxJiYpUTccrsYAGat3E3iQWnx1RlHeOrqMn1Hb5KYybAYYc/ic
5bRtahTxSvaEfC019TZzVtxWqvxVjLyhZJM+9hWA9nicBg8Mwt3cz7c03E5rdrv4qWlr49Bpmlrj
0KKCLAHvYfYESwkOdKtW5b9yY/5BIuF779AisNJmZsMpKjuXcORXvP3RcfSDcxRW9a2rQ5IOTOMS
CYm6DqZrXeS9gbcLQwZXYozjsUPwt0/qRxTIlqlKUO1k22Z7emTfdY1ViA5zzzf8jWxtvIPGfrDs
XyCAyP7SpMIoyP71v8fdf+i4S0aODNJ/fdY9vjMC/Nv/ec/Kf/3bzXuDxFH/5dz72+f/buuQ3xzY
r5ZyTGFZtin+Y3TrEK5iMGu5vDn5D/mnQ69pfyNfaAvOV47DGVeq/zj0msY3A+SloELAYobGAPef
O/T+1dfBXM9yLEd3bDJffz7s5kYXiI4HmVrqmkA8UVSiOfQGcSeO+rsSZF2xWepc0cI1OLYr3qcJ
p4CquplYOQ9FEFTbKUSBYTAVevpENSDJVhD60NI2WuvTL1xqgSDDQ8mZB0aAVJVPugka13TIDMeE
hxhOLxDdmx18PZ2zCcAX1tXqXnRG8hLUfr2JHdq5MjFw6e6Ih6uA2qF8ZkUycbRuGATXR1Q7qrho
1Hx3VU1KBXhcRPIVNp/XFCbrZ2whOmRJhjQDdJqEJ9Oc5eT2UFRMalYgSt3T3AUaJrNibD8Cx20W
0lpvPLa5VlzbqYrY2ao+uplqzOUlE+utDztwN4XWLyue5zWGHnK7Wo6BsgAENlBTWsJsCaX/Exh/
T3enZdxUcV/Cg8vnN41FdEPwzNwLn15zsEDTY5cocABN0OA/ZLDRFBvq5nVQ7jKjYKVmlQ+N5eav
Df6Njcfrh5XMiLJMOT03wF1MTJXUCTOKD6BIyYsDN+wliCg3163SeHWWcC09NWTm8AZyc1kCMHRM
RPXPzuz8o9lhK92F9EeBdgyxPg6U4qKLxRRzaloGI2m2HJ/P61L1OYl53qfjjM80SjVQK/jl3rUy
SqDCQzNba1nbIruzt/hzzFeJoLAEeNHrdtPUo7Zf+BSbcJaCwzUtfxR2654pDSyyQdQZV2l02Wc1
8Cp4Rm2Wz0TgRgAKQJmCp8ZczilZb1TzapaEtdapnjHxtBI3uM+kYx5ASIRn28iMtShrmpKLshgM
/mx1Ma2ZDU5nPyCN1tR0X1h8SeNc8yO+d2QIxcZG5fXyifY3cCHtyLgdX6I/OwxRcr7LIbS0aZuF
wv+cSsnP1GTKTje9CJW2FrxVwo0/VMaVI7n/TtoMmIwN8G9ljxwO5oxUtReS3Jdbs6L3yudI6OlO
UV8Kw0jpyVElRRvdjNfRMOboGllp8AmdK1yPflFuJiOir9YuBBtFWqOmrcphbkyq7dMOqrur6b98
W5veZ0YvTybf1vYKIsyfmI9cHmkaeqhcwZVJK6TpIq2bUVP6xLYAOt/CHnRND0oiwAY3NYrCG9mf
98qmhHlraI5rnYmyU+Vi9aDraYcYZbiqAGay27m1/YAVOBmweGggs9HLc2MTi8pdKjI7/WOYKtQa
qiZgm2RzQDonyB3KDXTfPnJOCRpGbUoRDB9/ovlYh0kU9k8rn7nR6Gl7HQNobOMCO5npiT/zR1HY
tNxyfMawFbxbpkvTo4SLX05+u6sBAYJqlC1m9EQZD2nZZPyuc4gRJRt6XqfRT9sbuiKGJUxWR3Ax
perKzVDP3V6FWvCgmPh7Rl+qj9ooROKNrdY+KycKf8DoGn4EuFy2svKnuxmMxzniug5Qwc7O1Lsx
cwrwIeB+F5P1XaPuCviTY3KSBkVZnFJeJG/ICgoY/ZjOglDXz00scL5YCszPYjDIuWRDxs8JVJCY
jyCmnyDu2N9dK3AoUesYTNJ3X3EDWdI8JYS/dRSWSQ+wSGBY73EKHTLXLI6ZyXzLc6nxjbyWw8kp
jp1xP0Fx3IR1plM2DjXlZDfwz7BO6JAWyL005Ya/jv5ul5Z6kmaH/tk06lrM6QVqIbzacURWs9x8
C4lv4kBod+WjtHt1gyDBWN2yop+FEVrHzoYIoPedviPdlNKvakYbu4nctTkXyd6AP+aldjgglVSD
x6Neb4plTc+psib6hwNdBiNXx6BJAVdQo7WzBxMHB702dxrr3m2mS8E1T6u90AZXRDFYc7VZ589V
AA8grwvgQH2H9w4Au3WWnZU8ikYLPwRpDm5MUdJvOoxMNzO1C3u8U9GeQxRWHisAE6xCe28NRl6s
07EZKSsdsvg2sLMh2QhzwLyjUU8cJ1l0zbQwPgxje6FnBqM6qyVKt4qV8ca+jcGkTuCkQsCVl5mM
xYr840BTgtKzo8uwLgd73o7PFJiGn3GcBNcuNn3OwCPJCE0fFDCnJmbuXdNzSeryfaA896WLYoIA
+uyuVTRle5zIs0OeWGgkhhxLrKJ+cC7ZaDqntJ4lDcvzcOprzbqTFYUFHDGFfwwCuJOM65iAGVG0
DULCmYQNIZjZAh+mo8Xp1XYa4DyRHwIyKMP6g5h3FN4ZSMDvtHsiWrXEDmBjJFCqY9xOJ0JGwTqY
wKVOumudZjfr3wzskFtMbQCI2cV2vcqKZY13Q5ACvg9/Rlj5saJm5m6G/40nBgbBh9kX+V3osvwm
AK+A7riMoKvObX764Eyg7+TGth8q7TgDNP0AJDNtaYXtH+qAbWiF8pTsTCdwj5RRJO9GpKjhyZUR
3HPv1zMaXOpoS22BuQ4o1D10HSO2VVM63Y0zCHGDpDJ4SoMaUoIw3lHOxEqn8TmHCBfrqaj88cwN
RIIk0+NjI92Kv2ZbPflDTk032wlFchOGk7ForoNdz1sGV85jE6v+DKje3M8Uc3suR9QbOoPvQl3k
xGI1iqtmAtekt6RzUuyrP/5nj/GL/ftnAQw7CsAz/fv//d0OviDg//I/Nl9n60v3UU/Xj6ZL2z/E
2OVf/qMf/NvHP3RC/90gybH4vzmlgzxIwvecW89vX/Tw69/+RfznZ/5urXS+KZvDNJMzTM2/ncJ/
t1Z+wQ9I15kmWLZFrP5Dkra/Ga7j8gnsL5YjFyrCH5K0+KYcAyC97dguyRhp/TOnc0fwlf5qrFT0
3MAs4IAOXBZd4K+ndD3TY/Jd8LEyYc31OgVRnaNFC26aTWd3PB+2L18Ykuq0VdYyajclaOueR7Gm
/QVPAbgVv6z6h4ElhcOu3drbFuT4rTt2ywgvbK8FdglmP8WwjrHwMGBnnd1D0cpv+IEyIvZYIgaF
k+92sokZn2Sh1zclklV0b+PTQaCjUDXyUtoL8WWCZGD/D4v0auUt4X7e8hMjNGc59KFu5GpXOKw4
NPVSRL7CeMEb341j0hAqt/t9AhD/2nc2RfeT5iSeGPNXVLlRrTtf4NRrErFOXGhlTHXN7tFpJM3O
hga6aTVkwt8NdumwaqIhUcSdZ+aWe1ePUdSsnGIbQfkrvIYGyLuoFRhYEsgomRc45awfjcQni+iz
nlPuSH+4s48d+gr21gxbfEPOnMATHjk5suXm2nfclUqtinSKToXP5K8CiXBq6KfRqR8sHGIqBkYy
ip+nluo106klRsS6wZzU+y6hlKJ7S7kqWCvZtcWHMWuQCyxHA5LYlohPczTdjsjT5F1t1VTcvoBO
YaYfEzJjxnDWZq2/xGad/TSzkKsL5vCAOrdq0F6bymKV8SvZFDurauQZqLpfegapWvwJTQ/Hyi/6
9LEAwjut9FZvaYOeZbkALl3xKZF8Uyx0In2bndb0t50GWWrlQ5/dRVEdUQtU1ktrt7PcQDpfUzcQ
S8kdlngtjbpZPGhayXpX13uzLaprGLv6XUWnDrXJc5wN7P22u0nsrHzXm3a80zkfdGum16j1pQNx
oG6NjbToUKYuCd9V5AKqnclK7lrAGtvCFtR+BMn44kz+dKsHudo3UNCfR7jOLxbNKgA4Z3dYu1BF
XrMFPicK2rbygHuf1eKTSIQa7mPhwgFI7Ah7Y5XcdpxCtx1fa+ew7Xuw0vMdoD3X66ipWhyChC1n
EpeTFjHg6IgJYCL1j0K0xd7I4HnTt5wzcw6z51pgcStckyMUbiOs3OwwFKJVPe2UPAYrlUXgWvHg
XBWI6EMU8psOlFd6kRs1N/QRcHFqo+mpJCa9ll03Hk3qwTCIzf260iVDTdCYCu3e4u+fGAhMwhbz
xTR6vER5PN7zXjd3JXmzEgwSaTV3sNpL55cGyXBbPFBpNj9rCHz71HEnphhx5YA9GMv8OcUw8QLI
nVtX0XafDHLjZ0fYBzm4DMUSvnYMQWhYw4eU58nIqrfKyJpLnlnifVBwmteV4agHI+oomQjJlBMR
7GwcQawpwDliE3K1Oc1UI0rjfZhjuuVKoHRPoMaCe6tnyIH5IfsxkmK6d2tTfo9DDZx4ZvuB10NV
u5qugw2zjMSBYoP0l9P4aloVlU5/eavRYUdjKNYppcflpxFVAq6nO9C+7MyfoQPZ0HOBqD3RyOtc
pmxcvGTwQ8ewzeo18LWB35O5spcSwHkziWhouw4yn+0pWmfuTNPpjhNrxNWHs/wBeZ4QCOO16SVR
edqu6B8t9ib1FAFdTb75mdRAc3nlTSDOTWLIx45zGiSFjggmU6XgWmdB/g7lkqe/x+jARJCxHgDu
3qCoCB5qLdzxZBtBi61tjubtSODEs3TYvha0UwyrOrdGyXugricG5JaBn4HBZX2cde6NXg31S3gQ
vrmsY7AF1DCF3dkVJlXuBcxRAqY2HRduazRXsNHkehBFQZpFXfMQg4bcSGlWB8Zc8saUqX8NqFKg
vQ8kSL7AQbShedDLbDzFX+QQQGjxBf0FnkixoEUweBtY7cygOyRjzSxFaOSsBY7sk1zQJCngAJSl
BViS2KBLoEctFJMvogkh3/mCShMM3BXa9gGXSPoY9oH93YgBovR94NwIN9QvdBEPx8hS8pTi1j9G
SZdhOOrCcin5U/cZjXj7vhiRWOJaI5DwRWNJF94IbrmWHkjsA5G9HqSqbnkUjCe5AF2CKg5ujAXy
gnstex+bSr3jm+t2HN35mYcFDMNB2cE3GBmPveBONS8AGbcK3VNQ1+VP8L7DuypjUDOBabdMBr8Q
NHM/1Hs5UbvKbHGB1Ij80wfjCDOH08Yekxn2ocrUJs+w0WBafyxO8UK9KRb+Tf+FwnEWKg594dMh
XEg5jFqB5tRfAJ3oC6bjlqq6Uxi6l4GqnaHpDf3wrn1BeMLM8K/hQuYxvyA94gvYU7gW8B7GwPmt
vxB98oXtUzOrZWevm/qSf8F/mgIOEAh7kEDJQgfC01SxeS3MoGahBzkLRyi04VFCcoiNXw7evYY+
jw4Oum+a0Y36QhEZRq8D3kyjZ/Zs5maYCsAWOQvBKF9YRilZ3p3CDfCkoDquhVPjp3SLmKlbYnTa
DRwhsEhR3+SPZl4tciKjzpu50vSlMHsyX4pSlyM8/PpA1YgsV+gRxbFvIDC1hWNcR2JuR0uFyRZF
EtlmYTbN3D7Pc95090Kx6K40p21fCKQXn6EL8YmIsNylCwWqmV3sKrObX5VfWSenNsn8TrKRL+0X
QKodTI5DtDra/gGrPx3CC20q9avkpVgIVBzYgFH5tH7iBmxUSntf576pmZzFGMlXnaHVjvj96BkL
IiBaOFeqLq1H0EMJLTZLaBMTLfOCfMlyxl+xznJJeIZL1jMP9OHZ+AqAxksWVC2p0JCbir5Klqyo
MabhUUbkR6clSWq0ldz5vral8yWEBRKTxC2iAXbqVww1ShZmHPn2Nxcw/JdTyiVUq7t35m8x1iXR
6ttkWztCrvWSdtWX3Kswm/d8ScIOC0erW9KxgpisteRlB9WTdujLl9pK611v1cRqnd5lxYp7iuVH
rUE8KcASP0S8TV6qkVxu5PfznvxJn3H9JrdrfEV4caUT5y26sg02mAutV9W0048SkiBFyazq7QrI
Nat6nPlNR5SgZMLL5aZe60HqYFDHr0uraWc3LNvEb6NKDvwRFU7CyWD73NHKJOhW6xKaWReHsVrM
xvArtbPEf5wuRuRgsSRHX+7kYjEqd9bQeeLLvVwuRuZysTS3i7k5XmzOcRHU20Cn5CONevNxsA4+
f/ItNF3gHI1922S6fuL6aW2GjKT1iEywcvIwO2RCx1GM7e7cuG3paVLcOQy27yRHZVQbfbj4iys7
WfzZyZdVuxXssYjti4XbQV7x+sXX3S0ObwGK8RRUi5ihNYsPPCMXc1vPHBahY9jyGSw8cuf85R83
IFvKm4oDIg7uWrqeuZjNK9Y6drAJfoIzGLFndpwSt6KiiXyF7qgYyi3WdTBA6m4gMXEOvpztePkn
k0VsZJi7WN8bKeSTiwB8kqmDMx5Sj3xeqkUvLHbCWoGICN94gPUtHVs5R+gvf/3itAfFHNyWlCvh
zF+c+Gqm/gpRKfxUss9awJKBU3kJ581DPmRIZumXr99y2kbfA0LB4v7l/M8oN8+3EaBkzesaG1Y/
WGy64GcdI+u6DcCdW13jRBtG77aBQc/S3qn9aB5od5qZynNm90ocb/coxN0bToyp9Kp+ym8711lX
WJnadRPDd1hNhDHv3UambyA9uKHB+Ymz+4bGbRL1VZXank0rJsQPzfcJbPTj4K9pPWrM/VgK6pMJ
cWPY7w314jsUI+Js8xVUMaylqJpd1RRHLbXwD5X5pGOvmMVL02hWsGsljehqGoZxHRtB9FRobjZd
AOFO3daKC+sTbQmWTklp6rT19dYJVrrjMnpMCdCE961pceVI04LACgnzmU0vVQN71UQNN4cI28wY
lAA44KzB6n9DR9K+7rL8ZnRN64Vlyb7Kgu0giinOpgugfaADu0k4Tc0vwxw4VESE0Yj/CcbmumYM
MK9YkqAL/c+qH38WP/79/6fGPmaE/61h7+adQg/arP9q2fvts34fXbrfbJscpM788Y/c+W/SiGN9
05WFOcEU8BgpgmJ6+Ls4Ioid22TBdOKvAjSCyYd+F0eE+GY7jOIUH7H4L/Kf8uuh9fxVGiEM6xiL
JsLe6WIB+Ks0IhvA1U6r4K9QO8n18F76yadAne5JiGt+e4Fe+llZbf3bG4rXOfgoztzYkS7+lnfg
36O8bf7tX8C0/f13loQvuFRhGOSqaiwT3T+PToPQNhfTabeRvqo/fMarK4RElMbB7kVwMPSZRyaC
/obgEuEMHxto6Ie0DykUEU35adlqgsE9daMkbc4tFTNgcYNFzqAgKJoWSSJgf1vpEKgYeVQ8JJ3e
k1C0fWMd1hDkZtk7Ry1o5TbgbjkjnbOE8pvRWCbr+yFIpQfa4mfM7ZiAjbuNlUkJnYaPl272K531
TGqAk0vN0HluicNYYx1fzVGQPh/H3rwTTI/OaSCSOwed3VmxyQ93phs/Bsrl+/mk53ajKbPLZBeb
pIxP3O2aW8zO/ARqFhC0R0bCIGgjPnlAcl9nRdX/xPdiPbVOMzbrphPBfeSo+oQ/xl4zvyD2IyNc
wVivnLVBFdYKWmXwTCGVujJmGKHFhCXdBcVODEZ3mYrK8vyiDV8hdhBrSWpLW0Bh2HvMXnPvB61p
P/0R4i9ZWFUjT8et+tWWxPMpIZQawxqlPyGmg98KKLOSnk+a79qg8uIxt6Ykx0EdxEB9kmnYoSaE
N4apDzeDreXQRWlSMilSuRujzLrXozkKNwb1OedKw1FCBkU/Rc3YrbtyJMIbwJuiS3yBes2V02Ln
ynKUttLPd4XVjac+pnUcMCbZlBpjYYyF6yYf+/Kpyl2ng6HUUHblmHbxzPSZwWi7lKEydSu5orq9
Ks6BYWI5Ca0EpgBW8db3eljha6spVQvGt7NAelHEQuxGn59hwOiQ7H1niTEbk8CvVgJivuffkVMx
hlx82Jpj65uAG9Omt1t1DuXQYL8HBGavu5rSPht0ESzJHpuei2uu3wVMjJmJQqTYWSHgZa8ISvsZ
R5wzb+Z4kj4GxtynWqt13ZWsm5hhuVNOBx+YH0HPwsaJ1xEYqHJCamCM9NeAOr4P6h7Kn/xlomsD
CJGxnk08qJrSKd/gfQpfLWI7WPA7KimMeHEdSl30Z4bIfJfZCMXeBDbRIvw71vehtJqjnGM0PB+1
wWdcEmN6Ag5H0DcajW3MxOnBKGbzmiMPVd4gjHaGwVBxGFvOnUR6HcDqMUyZS+8LRd0VsB/uMKmL
Tb8ublEKEoI3KpDPfUtDptN1YtwAbwa4U7TN00CZIxapvJbvVcQgb1VC+PMI8YLCkGlcU2YjKvGh
NZF4CNsye+7t2CehbjqvOem9nj7kFFa+MZj6I1NERYs6OZdyw/wqeyhkRXcUOQGMRlVASsiPZYKA
xiSPyl1mKmSU61SjLGJkFgSUXc6bUDfcnQj7xacbzAIDLybHCamp34Ftqq/oMcRFVKCnNzOXagG0
y2cVSZwMOxORWu1+KicSJiJxk+d40oiZ6npB+IC0VPFT12vUM8lJYc8VDc1BaLEzsRIazqEDDQjI
vcvIV5exSxgiS8OzQVS1g/ppOxhTczFcIpS0Z15Sm1G+pF5duiVQTQuiZ8C9xbNKizmiaWeXFKD7
ZgaXLVE2xurVbNhNvkqZ3gZk/+8s5ryiLsEx9BhH4Jqy3AxvF22tMfd01JWSao9sxHaoDy3nu5Gf
lPDsF7M1RxKOlzE/OLt83ftIXV6izf3d0MrhOdXrmCOxBd0LeycT5L0O8u+NCX8PH6mz7XIDgDW3
vGHS41sGhN1Zs93yyYUKQjgHR6iLdSC3Xgciu7/IIVF0SiElS3qkK8j03C7BbpdpONurwCV4dhC+
ZgDKMs3kjhOoHp4L5nnhxpLKPBaLpXPXpCak0EnrkJCnTvB04TKMpGdRpvQ++PXoryciTs0mN4hA
Qk4okTaIQ28tisZTD/wTGqcPk9FCIorr3oNpDMLcKmjewlWtK0BGBX0VcrIb/omw7ZCUj9stbV+U
qbfufCQ2WK5LqJ+3vJPq706viVstqZ3nLq6zY4/3+AaDCAuxztl4L2nkqlc030wvREpY9AI3Gu6s
NnFhFwFneprzRNZ0SpOMpx3OIgqXS/kwJoa5ipDFKNwo9YQRYOfUn1PXhxcmfNgnIsiZGyzEw50L
ImvLLwrtMyiy/8femSzXqazb+l1u+7CCIkmgcTuTWc+pWrJsdQhZsqkhKRN4+vuhte4uTpwTsXd/
99ywLGkashj/GN94rbiRnePcJ8SUeWw7sSzifAN1DWZpZYaGN2DV59XbUeppvC99RsdjQhbQM9ex
BoYZzABucSsi+M67gexsEuZYIdLQVq5nHiNmMkwY6Fl9N+OZO+Qge4iiuF4JzBNag7vmwKjf0rMK
OdKfJrq4QaI13EuT+buzOPKZ5Vfdo56Bnjan+QeFQ9ZV2ji6cSvb8HSGiZGO1S34W2Nz7aeABInm
Sg1uA9N6Xslw0jDbNz24/T3DhfE2Ith7b3qd+4tblRH6Ubq8kLt0PgJpRFx6TJkiaxUHW6x2E7/u
I7KHkLo+l3SM8Z80neeGQWDA4eQ/DTOjaODZ1SDfBpgAxbUZR++HizPk95JHZRJaSUPGAEq9zweX
JUubbvppssVpmcQIdT5mFjJbSr6zu6QPJEcSrOQRoKFpYw/tUmxrutWA4WH59+5MsgJNKMZFTKfC
q0gEGk4rGHsN7nZyio6XABPR1BlMY6hDuq3H+nUs2wRHAPeqJLNoO8Wkm+w5GJA0H3rDGy+YuOST
xLmpw2aGaBmWERqYSiZDbZGYQeRGc7sb6B/AbWv7H43dOxfKYUEWTJ4VQ0lFGDs2hiGvg7B+QOpp
XvLJET/9nGTB0TN5zHaB3UHysvD1JBvBffk3RfUZGtDgwU4Tqes/mo6MGbWMa3zNz2N83sk0ZLyd
Dr1bG62dlodmLHEpmX5GKTElT0Z9GUYhXnXf8ESVOIM4CIFBC4XJttcW8GXJp/tsl2zw1u+WvhLy
2HlBv0gLAR2hVEx3Mk07gHBzOe5IEMZoDglTr2s+lfMZcdT4GaUtMJQUqZi60NY3QyDA/ZvTjMwh
CmgZb7EhaRlxujl7nzTZYLh8JTKOBfPyifoGIY7xqDibCGvRLzrXBOhmyke7E1o67n4eAa67eZat
iBQo9Y9mVSw+7mn4FJt0Kah3oee4OfXS9j7LCELIJCDJBXmxbRsVhE5P/MwdRfKqJxuzlUFXNv2A
GBfyskPONuc2tFcIM+5v/Gib3jI+ZitWP+CJMqCkE0UYCM80UwHL8EtQAHT0dRFKFl4svpmK7TuQ
zICapZtQJjPilXTnLTVy1TEOXDpO58wXD5kyDJSbyt/bXVvsVqoKW+4Y3UO+oyjEG3xg10zrGO9b
dETWzm+qkCHijEBIGRh6wb03tC0M4EljocgK7xEXd4oLsA+SJ2O2oC8Oms+Pl+LbhNKEywl0XXXw
u2x+jejlee5aTJTbdHGneUt+uLOIVavhd8Bp8EMkI1XRJEyTMqydyOzCktvNb8fvxhbiDWkIoUgZ
bWrmxTeEurHd2JhbwtjmKQQvoatka5GZ/p0aUOvV0pRPemFRoZI8wi5llLTUbKIqhkgR9f1kHwc6
zJlG5dN8huK8ZpyKEo15ZqeFNsmYwRWzk7CNVU1xW3KaL7cEbUneuIwtdrElKdiiPvixnhfqVDxY
u0vp4XoxsSntNKyOsA4yB6mpQV/egHs1znkRYe+c4F/gcUtk8FyjHGIUpcrH37BRFs02bkcCjrXV
0HgXLxILOFEFTkiGmPloPVG/WFSN7VW6xhwHsi+XCdL2yLBgBUPEiNuvCLYB4VOGDL9yj26kTeNF
nIoq40+zJiH4Tazt+psJOeJZd6b/aZdxfUQIm9RpSHlHK27GNXOBNnvPRB2bmKmUewcBm8SsY4AX
BX5gWlhdR46HAV0/LZ8yWKjtqEmlUcYJF4BtuG4eWpqex7AveQw35MM5YENgI94vWvMeE2xjXbDn
9eN+boX57NFNvNFG8YsBGYiMnCBBvCYH1hBtiZXu6MrYOhPGpZ+T2YfeJD0Reuyivnlm6sMDB+wx
P/WZ2953TgxtSeQCEUi4XPPGSTEchoZ10n7sqtCos08JAKMFzpNaF27J7oPMKqY20Ao1hsASjyOl
7fkLPtBy23P52tUODqxOFMyhjH5LcSDBc1vedbwAd6kR+btZ9oB1CgbsNGcFtL+OHWYur893wwzO
jZE5BssBk+w0anOfOzA9YRZXD0w/y/uSLtZtb3FqxCA4txHfZiZdXtNevjOgl8O9hfU2T5mEzel2
4D6LI3RmjLWcL+Mu1/eVbM1vZlVSAiOYim3LtnutonEI+9SWj0Bv/B0jn3nvVtMdoJ1JM8UZ5LEW
U3CKvAidVyubWL9rwNFhfpBeLAvbJJlrf9mZbbG6noiOL2OrRVhHQRQuLN6//M47NL7Z/VZrD2w8
EjDqxyr4URujf/YwNn63Gxl/0utohR4f0NAWNX9FDCZNtxi43B3/Ym7cL9LxvHBy1MSJN+nUc9nC
NKCeyFfE1WbrefURXOBNES0PDHX0CP2+KK/J36LBXPBYmLPxexy8qntzcq5BHABSeheryDeXA9Bk
7bOS2tMWWEPMgAaF8BOMbXudrYST5ZgEbGDZRKfnxlJzrvfFyGkyz/zgIbCEn+0tvwEc7mok+ISg
CX6P1CJVzWR7Ett83TOVr1IXmym06o2vHY0lFDDPWX0tOz0/2o9eMhLfTkMamduJllukUhNmxJHy
MyX2tP3BqaJcU+Qhji/Ks5zKkm89zq9fyk3taCvsIJ+3fucHRNypQD2Wje5iKOUJh2gNluuXD65/
m6LkXDrd6VussFRSmWbCwRS0vvxoiQjVG2D6KRl6AV1icJxH0ZtML2LfZEmMfNJN6MfxHCrV1ZR9
lLCmMFZEXM6zgkQIMzXbvA6tUkfMuWtC06cQdV8bU0+6C7DD4T/66L9mIROravm/28cuv9r34r+J
o19f8pc4Cq4zsGDoWfhI8Cda6I9/E0dZj/FsScu1nT9jzv9fHLX/8ExuL4HAZu3RmUPM5C9x1P/D
RlBFHLVs/i2YZfLfcY7ZcuVx/ilerjY3T+BOky6hahslFq0PI9o/iZTBwKw8ByO1c6jApR6SM9kA
uiYNmXEP1ypDv4rMwb5ITLlHsJb9iewFJX5+GaibJDf6V6E5SVLBlWTfpWJj4EGv6lOxktDxnee+
hwm8r/b03Pl3ZtKv2C8pdXpt3ab+EIs7XLoKfe88mBJ5YajTYcSmEHVYbhaIdLuelZBWuVRl0zbj
Bkc5bxF/VsqlqpvYGKAEyqMgVPTFOqCcx2mqLhp17QWvAaiUisvC1V3M6LJ0TTuQETTlK1AcmzGJ
7T93iaHvagKe1FitEp+szPg8Wj5NrWme0OOBcx5ShwWgu6s0kbvCMFO0MgEd8GxzgjRxhUcUlMs5
gYRTcYna57RNFNtmZl4GSc9CotWUKlVbSC5TdJd4lP3t3GRhZF2XAshIR9OYvmMq5XVXWwpa9WwM
GkVIhw7wP24kEw4qjhFmmGalIvXAxJ8pd9rtTOq4rzWUJfdYMwkSoYRfwuVBZzNHL7t06O+202TP
aavooTj07Ega56om+Knyj9yAgYWXfijqtc2VbyBi6X9fCW13OUFvWkI98cxVYqRWAzM7V/ng3qar
pd/QxNdOu64z6xfbcXDn4dmaooOE4HBW7WRCGhzb6Zupcu8BlU5+sKzh7x7k4Jb0Ak18NH7sL1zH
M1nsGLHarxR/Da8cDMS414XofKxZJa5g4Xl0OxJge6J+sumRWBr4x4oTuj6JqYd2SgMFF7evhdP9
WkSHdT3N1pXVXdfY7mu5HdeVl52FRbhJVu0Y679eK28TTlGs1zHpll/iaxGPFpcTEhoNi3tHHvEE
qCabt83X8j+sO4FY94Tma3sopenkIdTZEiDh1xaiv7aT+Wtrmb+2meFryxnW3af52oi4yMHm8Jcp
R5tat6rma9sinj38ll+bGTtSBXLta5MrVa6Bbax7X/S1DZpOFT2U695of22TSG68g/pr+2TGwVYa
2+yqDXiNz+Frq0XEwmwVuQOEmiJDE9lokfjgqJ2+fAqC1N923D4odR6L0uaqw/GQpCTD2QJOxq4a
Wk2HDX51dTFtZIPBwxc2expjfGdm38BbmgdK/Jadl4rlGgddwZWZjb+Z7KgJ01x7+EJptLIerDat
v7WaGNLI6NJyRz2EgdOrDL9FWT3FSbbriw4ieBahWZwIelFHAMz/hmKmlKZfn/JovoGTgJ6MjFT9
JOW7XO3RIlPEhIH2DANW3vyNQF1jcFmfR4CBzjzJfD8OJqGYTTtm6I8leeyfkdEkj3qo5M8cHJva
cjBvkpOei2q5S+k4nUPivcGwD1wlSWX48cS1j8YVyr1lQEvAHc6lFWVgGNm3fu7p622cHl7BMHFX
INuZ2IShGe6yzFORm6DGxzkOU3LFzXs9KUhYfkYIivwImsUGUdzh4jwIbGYuv+3mv1wVzOaghmZH
a5m67+yxP1hK5fv/bO7/0ub+xdZe3dL/+/5++x6zv/83d/jfvu7PTT7A6W2DHvEEIBMbozejvj83
+WA1h7NmMxg1UaNhxv9tAmpLsCQuiOxAcuXhBPD3CahNrjPgZfLp05PMQm3v39rk1wPLP27yOMx9
x/Fp2rMBCUpGqv+8yS9+R2hqzsrTnELWrLx32JbBBptueZtgubmmBdoYl9OXWuVy6+aDcWjMqXif
hOvdZD4iwdT5h8yV1SZR3HEckBGi8l+ofwq2RRuA+xhWSRPVFVyFGB/GllVeg6FEIR6Kp46DQkiR
bnv0E/EjW3EanbyZu4WOaTelpB12GR2dD4MBYR879s7MIy6FGfV1SeTvW5r9Nl7pXgklyneuivT+
APPtapv91Q9ofaaZnHLvHrmjABo8Zh02OV/vdYcn2AZktlCzA0+NCQflXArGN/BCzCrGtg70Q5Mw
9hLBp0Yr16q8rvLZ3NmPYJFI5xBKtAfaB2r7t2ul09lIomyBaeQvBztpn1I+27samynlxoY6AJp6
mViKpaGvg8uHGfTKgYXIr5yiwmN2PzRGhBKgmhvHHTr2uLo8pBzaGWcut9E3nKDQPhpsxkkznIWV
FLcz0TKJmFQ0ww5hYm5KmjiZYP/uETnJ4nMrcqzt5DMlnrPnJohPiQJn0HoaO6yiQl5YMWTC7GjM
w4NhuyM31W56wWHq0lVU7tTAhYwODvqbBj4ar6HDpI6TJ4o3HxNn/Ek7oAeCQRT7aZr9MOPQcuci
TGwKFxctI2XFjMDIDn6P5FZgAzjZdC5xU6wfuQMKrnKOGBiPJTMlWwxnNzim1aFHTbib5E1Qui8O
AIoDA7fqXrd427nP3MSmuEs48eW5fI2L+bbI4NP1rKuHTONNaruTsXC5BOKgY91epnQ3uzOi+tDd
tm3/O6+eiKspuAWBc3Q9VYQzVsVdb+0E1m6TClNAe47B/BmpQdnNLdsEfRrssjOxQ07yuCnn09TR
jVh+swvF6DMpje0k1++dnRqykW2hzBfKy5DZZ+ZOU7KhW65KaNEo6bY9UOCwqVzrXbBJXRawhkUW
3Dj5shEku7youXdwfI5VtiUL/NguifVjbE2+Jq0p4BoC/ymQFffmCF8whxWawMvWuFsSx7239AIH
P7CSQ+XQi60Q1y99m6cYiWYXnm7jqLMTdfOFDir/3W0bONdDFV8MK/BPldUOpyKjCCvDhTgSIezS
a2In5inJ4paZXhs/d+tclke1Ozlo5T+w49QY73XNeNcZafKuijcgB97TIjApF2YOok9V8pLIOrio
IJV7S2q976lehIuwTCRHRfm89On0TAPLcM4wBL9gJur2zcjIatOqoH2HJkaqjxHjrdCBewOeXl3z
0dcP1lA5t9zvh3NvttYPK8NQ4cX1xAACz/F6wjm1SeDe0fKU/CJIOAgSt3P7qchyo5uw198sg05v
MooAru6a6ywieMhhPY7mve9P5qN2xubWimzrWtKT8gIYI7ghy9BeeVS8K3VzOO4EY1l6XVIrHErl
HSwGK7egduOVgzY/ZPChq+M/7DL/g3/E+eJI/f1qBsUqgHQFA5iFGycrevo/r9p53nu10y3xyY/j
gqg9UtYp68butnEq/BqRicZqadqAbAtLIaXdWz365c6lYXon+uFFjp2xh3RHpNfLOlbYziLOGqfm
XtKRFiYijX+QECXonNaxe8/NJ7v0ZnmL2AfruwmWeyUtgBORX9zMMd1nPEkvLnbjTSsCegqmsQxH
eHcbarSf25ZK72HQ5Z0cYj9jhjlEz0pr2zhg6WWO0nlLwxC94h/GO5AEhBaY6x+qJYkAquLfnA4m
JUBghSNR/zAYCaX45OJ6B9CvenG8xP/R2fEZhCN5Odt/HLy1sIrUDNzl1dPmhk3PHYtEuTxAmLsa
TiyOc2n1/FTOI810VwIpT1Hr+dyr8MCPGL6NIp2YH9N2TDA2R1elxIczLac+jGrdIsZL1NZXL+X1
T9MZ+GsX7zUD6TAbaCGivhwjjpbxRwIv71yNWuyNGNt2RRaMzjJU7CYAy0qsPntUi4y3VMyUt5A0
vRVszaNEcgbR25TmVSu4qdTcdFcMiQEWYDN5SczYvsapbG5zNzAfa0ua90nuYDkN0rG/8H89XYkC
pzcMS4IbeCE878BQuk96YIEdOJ6T/CqLGig9g619u74pRCXlxV/fHnt9j4b1jSo6fzgn0eTc5kY1
PagmbSjGrNifkw7CAxApipnb7r2ZS/StIRDdPl/f4GB9l831rY7ADz+P65uO4ys+qdHR4FNYB9J1
RZgXLS9K1HmIVL0+B43/5K9rSLquJsu6rtDzVodiXWvcddXp1/VnWVci4qLtEZ2Rilvfwk0eS5as
qW/L15Zc54l8bXBSvY4vRT8k4Yi48J4V9nxRkQHKS+befVIGLIwBf/vCAUR+SGDlB/Tbfj8q4OP8
beNuaGI85PUsyLJSoBDOoMhADUYtUPRuCTihwAnl117HSRbMQy/Te49wRbZt1CRxNSDTz8eS6+l4
W3kZ8we3cTGMgyJathiLYGNa5F6ycwWtRb3ie20Bnru56kO8KHl/ZMQ8xlcbwzBIny5lwD30PjM/
p6hmzWuXBtXGJGslcFgmc7zFF0Z/fLm4TKomF3EjbMVKfVFVBt296Z07BzDFDdcV94GuJGu/Fgbv
2kxYj93SwtN2Fujwh0YmRbEzSJDAoshqpmy5go82SvLWfrDW9tH0mRi7oWSEtzKLhiL0WDa/L0VB
wGtJKou1BZUl4BHDkHJtnd5+zPuGz6VqHkBBYHfIMr3DoaawJ1THjjTkPvP6l368Mk1toP2YZCqQ
kkSamBsMS/gNAGUyQ0xxt3rME6xoxgIVcMMvawU/QHh6QxbsTeWB3s+Z/rAqhyrx1mHaN9v3kdlo
RhO8o7Jrf6bez6IxMDjYsNUkVtjt2LMNODWhhMwzD15SP4jAeswYrcHb9O9pDYyOCfadMC5bc4cR
37v0EDCPRR2VYZo6Z5jlj3VOvYNMmYAa7P87c1EfRVfjUIgBk2WzcjZtou/Zzl8WS6W/XaGTE6IP
o62iXi4ZHK3NpCGbYR2ct5nVzL+D2uIZJDBGFR4jOjMLccainv/nnvev3POEBS/yH7bfNWn8V9j3
9r389X//z807IWAIPf0/kyn/+rq/EsDmHwGGHJN7GU8pFmduUX8pufYfaKhYXC3Xx2WKBvn3S579
h8ntjrGOYzsBXk6+6C8l13L/QPldO1kc7owOpJ5/55Jn/dlv/vfzAv+28IXgmLBe9Uycs/wU/+g3
tYfZn3rbmOioVvZ4lKkLcnnsaClYEvE7zvuAKVTJgXg7BePSor+ts0Pra4xoeEa681m7sNZ0bv29
pJUpuEUwWf9G1dkfTiOtdW7snLyJEywrwzrQLL6Gm0QUCvXgtmn6alCeFz+Zs9D1Q2NXRbdNcSli
BRIVZ+u2kpG9FYVu222WwOHa9IvMcdOMjNJJPNrsYH/6Amb8eF5ILDG+hxxs/SYxIYBFShsnFt23
p2Yd+9p5Yti3AwHTcmslWrg4oawmv9Ot0leO/8yS3XWsbFWtPvc9t+Rt6xKsvaWdgUl05aO8PGLA
+J6Ny2wdtEGFNJNaG6ONjsDOTWmC4rRMrciuYoRnEFZfs3Ebi1O7ZbAosrCJM8bivlHKPfcORuu0
lBJ80GOWZnedY+KOxDL4IpuOxcJ05ni/dP4IWtOPdX5uJzVwWYxJNGxWdUHR4wrpiAwkZgGbdk7m
P6YAGoSqC7YcfwGVjvadx2pztVo/eZhWj0KHWcFtezaDbsrrYZtzp9rB/ut6SnKkvwlEkb7yr2ED
HuP2HgKMX5/cQmGdWL5sFLB5xGM+4w26IbWA0UIWg4Cl9mXAQNWjOlpTwZFtIghVy43oPQTv2MOR
E5qawMOxxYe8bsmaBnQVR+MNzrE5CN0v24ivbfe+miZLh6kfddUV5CQeUPB3+FxraH5HrKMYUjr8
v8HJRCVXF5wlHMgQ94dx56K7H+3J7/sttdh2TSmlzZ/7LxcMdahptIcdPxYnc667mRxoYFtoCkpC
sojVhMSfGMUxW902avXdlEmN4ylu28+6i6zpzFOHEdv8cvCMLVL51rXYDJPWHE5x0ZE+opyCVL1p
YK3B/BfJc5aZzk8VWICsKLLk0J1McYf5jSLPOSRTX58d3VOVlao2v/Ztmjy0qXfvYU176Tp6LSGz
NMYJxTk5+1rjhu6sUr36VWY94hno3haIhUThcnKJdk/BBN/a5uw6ou3XRdrbz2kbY+eyIGs04WCq
+SmtHCDLlDjfjK7ZahAAdWLdtQMhFzqFc1vv7IryriNEj/IG+kjbHyfOZM3WzMbyR09xwV3Ajths
W1K4aksLD/R9w3XEczMnCq3VLjkP+GA9emKTlXsVfZW4WxXPqceWB8LrMtDfzYEpLsVNq6wBH2NS
zwUyTpm+9UFNL7k3owZIKzYWuEuz7W/rBneF8M3om7EU0WHxAI2WU119Fsqg8blNAI9EYnqFiV+G
TZf5XL2atvwxFzHvjSLOdYclmGC6KOtLZRbjcxdLmlqLuWAtKIKJ3Kdw7jGKMrYXgZMdhxHuWIWE
VG4yugvKI1B+8WKVeXfpZh2/uTm1ibul74vogRgOhw2O0WN0CLgA7zFZJT8nZdComUEspwrNtAYe
j6KBp2o6J8a8YO1FQaXoBis0RMTIk8WncpP27JB0ctAb/OUblvbqoxnrMdiPhTPFB+6vPj4yrCI4
F/S4ExTm3SYNxaQUcOAo4xpU6Cel0wj/LU4K8NvMgDsMsGWDG8OO1HmUqhgof3TAzHaAZLJt7giJ
OzbiWQ1ds+lex2z27hgd12FA3uCNBmCvevGzbuUNTbwomwD/5DYyahqDPLZB/6M0CGMVLPoHt9U8
nsnrkhrmz34oVuJinWFKy9t9MCQ01nSY1VjCUdhqLLbrJInSYwzuuCDRtAKWfTJkZ/T4oHqup4FZ
lSUUfEjRRBB/DYzKc746fW3tjTuEk1QjdsFDN4cINPpgQj3e+J4rjItY7IwmB+gERy6zQ34jVvK6
H7PkhNnKY1d2asrNMrTDfZTm8TN+kqrYjvHEZbBz0qDeWu6qSwV/Yt/jQL8EDOsW1isrjTYdn3yK
R1jIh2JqDDvERV4yxPjCzMt5HbbbK30+bWyQCqwNWDpxL8gmTBhV2qf0i2VPfl/uKlYzMvjeCrvv
U/PIwwwBf6hQRqapVhyqOR90R5tjZLTvV4h+VWTpp5wCCKIrYt8Y+7TcTPSDf+QCxAymFtdGbMoG
v97yLXqu4CvAn7IyWP6dC7FtvarCpqS+2ea+4K8fAhS/jalzmKX0AIPipaTVefcbrDCU7NAlMOP5
uqlNpQV9RFMOAGEtIKCAFefd6HFnncgzkqpPxm96LS7IZwYwe3OtM8hK08dIjow03uSr7Dd+tSDo
r0aEOMd8d5zk4P/ytOCK5MTWbaQTrG4g6vBd1xS2N5tKx0vNLNfz4ayi+N4JHBPzUQxoNvczJtgR
wLaX3ODjDH6ghLoPmW1cGtg708bry0cyi9hksqVPthFOnYPDIreN4tE4ZikeLkyQPzNVjGGqWDNt
s8udN7fFUItxbfFfe5Ktv7H70nUiQGji17aSkBRKfjIn4tGsMauJJc6eZpENYUEPdbyd2zILx8lO
H2FLe2er8Uz7MDpM1cpYJivkBDuWFcdpCAMMXWTB0L8RjB1JWrqYT71oORvNgsjNHV8+ClAr+Vti
9fFVjoABZZ0sx4nh53rzwQyK6E4wp+CHPmQxfcBr60t/6JNYXwxyjCI0pe7R9dPZ21lZ6t2OjdF+
4GKLP4WWyY+km5+5PWIItTPoxlziWjAnkxL4x6UJJ9jzFPIOaxHmJmexxxPqn/zZGIkyD/RJ28Z5
zLKTJfCgMPP2H4TN5NYlgflc4J5+cy3cArdO1oy/JVd7zdkgt1GC+gSLepJpA++lveSESBAAMbnr
2sLxlE8/YztGdxdVOn6rsbanB1lb9WfjOmb7QDLV83Z2hk3iLCj16a9onnyMcRwM80aMkfp04mIk
dSvsZDxFmFolu3MORaCw6jI4U202PjWQoUbUbQMvYgDp8VRzY18enbZ5HDuV12f0UfgmTqDnB8Z0
OLrhwN1ghU2PqTt3ZphMLcS4hC2rL/oSa5mAjBziiOI14SDe36dLm4BTAyZVZUZ6jAINglmIhOBD
r2vQ7sR7YPMVuwC2OHs5Z5DPFuPji1vBgGWaDHm4xsbGwut/M4wqmnFAmn5/8qk+rd7nqg/UgYU2
eIYJID4Hsv9qE8OqvRtAvnwbJtzIGT5t6+zAPgMuU3tFWDSx9QpmxvomOavddr0bH4KCtqst9g1Z
HtyS1pSdaU9kiGelmtDJlfhggyy2bFl+HpIccl77qHu324ZU9ETZ18JQOVe/cVw2r1bqKpp3gmRl
CkdMh0MjnatvTTzEzxogseLs5icMjE33STfF5Po8yY39HbROE1LiXuiPXoC8EwaoHQsBbuJM/m5N
C5fgOXnKchssse2w8veT6wTnhmCfPJqLNS5Xqo5yCIsF9WVUKo4O2V5tAL4zBAmao61odt7zp9Jj
zfPGJISf5cf7tBnUHvHJmS4D9qjnrukId6R2bD+lGfIf5Bu28mTO1SPSdPzIs78cIf3aWIR9tvlt
tQzDPfAVEQadwxi86Bywh5wK0kL8ElLi+FOre5Jai8w9dRkW8ldgXwmWYptg+aZU7Vqeig58o5xm
uBd6whKbqc0E7GOHFjOd6d6odw7wlnDsxrcc2brZw17NozApvDbYOInrwsgJ+kdtRMshpnP2u+Kz
PVXV1KLqyCqvj1QTGlCESpGiTMgEbwLuBeMHzpvBOGf0bjO9d0rvBdmbmXaFKEQ+uB2J4RQ+g7yI
jfY2FuvlrPa6vGb3DqandAaJuK9xffBf6C4/4LzpN5ufQm4zDaEs9Pm8GRrAHTgIp53eaNzFkJ9a
ubij0MV85oDLCpstsCLnoU3OkVNPv8qomfdy9opTa2HMPI5BLW64NPjRucmU/TNDDtkWFteZLYcM
PHQJPcBYkfNpepvsNcxoV0JQbwntuCwavHEB/2M9kTeHHkxeZquhligff/L6ymuXF4R3EiD8KceO
iup36sIZESXFXpvAcBhlueWdbXIY2kWNmVpnWhkjuedGbDrbODUyblVcb2TIJZduQpHbb27PBhYu
/cD9FUcjvZLzgNDKRSmQ8wsgdksw/3eCbJ+S5P4cm9Y9jclg/SinCstF4rbHXLHML8xKaQ3CvHpo
6RrewVLIt6XrUwFBLRcoxxmff020QHZvtPBEd7E3ugdptck3nKGFv41ntdIqskI+LG1P801T05uz
7YJIYnqNK7lDLsaJNOgYG+tox5xrAL1Od77yKTqI+zT4TKGMPTld/JIEQQuTMJNIghXBq1It3h6P
rnkA/eqf585CaRagLtSUqntvbMytaqVsd+zNKIozcJjHdiUFOy0dmdu0SruPrE8QXZlQ9+3R66lZ
5cref6p+Ge8IldZEE2wT/4QLMZhNeprNd9Frc1vw//AbD/HySC6WsXORyiuBPomVPib+n0T6ph6X
S+wF+MwLFz5d2JQAwoT86ECG3+cyBg5vVwQymT+mdmMeugyUrB6l80rz2yeP28RnjGcUePtnMabl
CbpuuS1Sn88744RM3PVWlAjKpdvxA421uvfZhvdUusVvnCmYArD4ySeRv5u2C5CT54iDfuVsmRlU
O7L5LqVHpnqKVE8Jl4+ZnoVzW9edc7DSyvscSNsdI7MVJ0flx6XyyXJICu+A+1MsmQF6eGph4lyw
tps/g1ZUF8yf+h3zJ2bUKMeLHvSzCVM5r2WMGmnpjwWjlSY1bDUEx1z/3OcNh67G5ncPR/BF78ym
/Xm3yMZl7OC0x3riTJ/j/j1kmdJHRYiGx0Tl99p35lsYQG67cXUxXzW534A5Q7/8mrMOw1DOCTJ0
Rek/M32U19mGTSu7SnAnLnD7qtzc2pzkfxXG1B5a/DXrZvK9CUj2Eup3h5sOvXlPZWydhQr7WnQo
KUw6kos8NIWfH6o+mRghK8SPXKr+heNug0Axdypk5s2dg/DFtoHt9dt3koBoQL08EiFYflhUeTxW
NfnpjZlQDtnYYqa+yBysMHVZLlFuDm5dnLQdq0NSWPJuyIXFLzRRS2m7dcVhxyjF3gHBTxto717H
gvvp4Inmu27Ni2dRrrIxXc99LALRHwEkTA+FifseB0AJzqfKv1NlZ36PzFJti6Ftb/EjM4GuZnuv
4P2CttZo9oKBzkAkOGlcuXO9ND0rIEeNMw8w3b1bHPg6FI0nLrNrWxykAoYKLtp5RfiZO/KIlbKL
jf/H3nksx46kWfqJkAblEJtehGZEMKjV3cDISya0cDgAB/D084GZ3X0zpzvHajGLNmurXFRZJVVE
wMX5z/nOdmAz3lFXw/HOi8szC1UGP7kLXug/WQxhrZRrICgpFOz4kaBrOOxTcxgfPW9UOCVqHMky
7MVNANqapFjmTde6AKTEigs8y6mK3dTF8jjPcWOfRitrui1qGvmcRL0ZWWA+Ck92FNjIWT3NQ8hp
L84d6CwZMnuZU8hUz4A1PN5/ynW7ra9IbR9pzuIYohO9GYQQnHPm3P8Yq+KdRFq6HmsLvaCby69h
8qM960N9j3VTcxyKjEvhSPK0kX7pMjbWnoJyUt9JU+/FKAZc0uM9fEH/0ghmbeTYB3AvEH0gMkda
pHSnttWVb7bBl9k5t0bEsVvh2ONAFk23njstDVYdk0AKw4CbDuhHRr1Pxqy7ooEDbWqqZ+/Zs0vx
Jr5rFBN2EprfTr7E3DBx3yAwwMGWLJ2YPua0cJ4Ixpq/67Y3uA+E4raf033mibm7NMaU6+tkwIPK
90poGC1+SmHZams4ajxw9J5gDGXlba6EfSA8J7etWTJ3xiZDUGyCZRB0VrSaJpVwkppFbHMc9omE
5hkwQ2KAur8zHdwzK4EdNin+d6zwBwn0cWoYDrx/limDY3oc0p/dr5BQnNj/XABw85mq5P2/+JI/
Jwr+by55ehfIyx9VV/i2/pgoBBZF7vxHWCYGMZzZuMb/nSpqQ8f4Hhv4HN8ZOSDz//tEwf9tIU54
fI0FcxQc6b8yUfCX2cSvtjEgpwKqvYNyFTjMMP4OsEgZBAYYH+ZdU9R4KetSgIZsR8O8Tvw22ba+
AobYWNGWAxplP3ZRRmea84pdhG5yIqxnbeE7lEAGEF0akkExlShEtynEjbTf7u1KtNejlSbAiWtQ
vnAGAguXsm6PBJrkK30jtO7ZLNGpU/BYwGc79OVATlf1yUGCCL9JqS3oVjLuhnCDWMnhsERFQiWd
XPY/2215yO2gcE/pmEYcfIn2b6PeMa511uaSlBk021UZjsYXBCimsjh3wo80pJnONHVwXYssPdY9
RDfwDpRhUY/lvRDXQsvEcEtyckFZ4IdI2wHcgtNjuMqq7Dnrijc9m+k108HHiHZcWkvLgeJ2r30n
Tk/XqI3vNGq7JVPqFtdmSkvQOAAxNEGIr7hJJVcDGCluuSbQ5bbYASOZtyEv3dZi21obErQm8B99
37IL4GQOrgN28BOH7nRNDumTLW050KDaRIHIcP2wHgl/mH6MdL+fKdzh1j9T1lSsUwhRBaZqxznm
dUpAncPujAWtJ9yK2CyCk9HFacOdwUDbLAqLM3Uz6oxTIU0AT1Y8m7fepEYwlUURcmlNbbUCRytv
cmcklRYQhXoH5qrllYYccaJm00b2qHV0Uwflcu6TAQJP2QKiPOnGKhyQJw3uXqB1PQOKJg5vFXUq
ztrrfDfYVayqR8gg2TpqsCpjAg5wisR9CaQaudHZ2DrPLnGo7EuKa/uHMfQ2FDdAnVzP6+VPGop7
CZ/kqemU2IoOfGKuyuGmo9eQtxJbMurCGHCctHU7PAR0Ey8NOo79Qu7Ie66pJtXrRrfWXYgl9AZz
J+Mn0Ub1oRd+cShDVy+kzmF66UwgzZjGszvFHWjrGEkst1k6TfEZZ2I87NBR8bdAm47WhNTT+wQL
9gEXMS2yeTzuMJjQWh7lQ32QjV9fYzrqGOE82G3ar4UegHAnz7WWI7Vh03DpO15jS/nZGx6+/lbU
7cC5jExEgFZAthck22QRkhpnHPmFQ8GXwUtG58G6tUoJlAIAwx7qasdTPY0J3ZNtiruICl3s9q3d
sjdi+icRzJVz4xIi+PKz6K2jS+6cYUm61jIcr+JGc7/IZl8eenz3hBPGevE9BGoFIie6yYBOwdqm
k/ZELBjV09ZWCl3eTP27Ki0Ufaht0q1pz/OvVWi1r8TAKUay2gbgrh/U3kk0UT+SILRVf0Ubq8ct
d3CC6QdTydR5UAHmBQUL+BMKFcfhtSU9rzkHfPbDdmWRMbBejDgZR/xuviBsFg+08dWOm5s/HS+K
wnMFRzHbCDiKvBV1Hq507wdw9gy+PVrCMD0RNbA2ou/KF8seQfAt3aucpfI84yYoeu56Pcs0upRj
5ltAFcULdwy978PWIB3jes+9xIRgOZ26YC6rnopWiAAx0uP+ExSj+en7mb8HQFxc0y6Abx2wyW7o
liZThnHOTW2N0wclynh32hFLRtuJw8hTxArbxLsg65pHndqMKwtzZlpACbOsP+Ohq+9m14u+MkPR
fOv382fLYZ5jpMk3RoOx4i0keHfcj7Ej1GOKYhiQvlBBDL4LWP79pCTavK/U6O0QUmb3Ks5wnnYE
5/U2zZCrDpG9dGSV+MAo20QRsK9KInSY0uxU9yva6ufHrKfPFynDpVXFZaidbFTgwk60GfbiR1Rh
fj1STcj2Eju7BkcgMJwe6wsiSr2fwnpem2HNW1nEN4Uqi3MbkNUw3HEcUYAA9nH153nVqjn2XjbD
RAqh9k3jWF4jR+snkcr43OGDSlazazc/+pY/Z92CkiGIo8eG2UcvnVNsGGSxpU+13BoEnJ8d8hhO
3DpKy+mnCR5jWg35FH4k0rAWMgnh51XzjayevvHV3jfK2vzGWhPd51KQL7Rr9Q2+Lr8h2JG3ALG9
bzi2/AZl+wszW5eJrq8y5g9XurFdfV0saG1HkIC1lFGemKmlBx3hK4fGOAJtq1kmOUJ3VFwB61ZF
a77Lbr530dOX/E/UP5hjDuA7NpZRD5QOn3KUagCngybrvbfxQgXPcTK9tL2AFe56DUHfnJs58uQ3
ak0lC3YNYEu3Nic9fZFpMp+E1emHLowRKuoBbJuHA/4keYaZG9vuvaWk+2KosDyxYLtHMFzEubM2
3mg9Xc9h4Y7r3kMkDUR+nsP5aHcLNo6qCcaY3zC5/hssZ88KM12alMqAYheC1ZHcs6adarVR7d3C
dX7n4ASqrvnG1jmwE58EruXlu8O1yy1KK/cp5MWnbESe3fmm1zWII8gQ25Y40Q0ADxA/2KXCFyCZ
5cFCEatXuWtKjMOGNURrCgwBQ3gJ57UVBS+52KhckRmHgroA+sYh6bbBoIo3NGHzpv2G+ZVO71G1
vXD+asENdWMu9D+5cAD7hQgIzwA4IPwu9aAYoL/jHwEeiCEckGAfwxQ0v/GCyTdqkOtzecNfLY9R
YpjqAO4QWF+e9OpL4Tx1NlB2YgImAXnCQw1JPFi1DGNpKzRkitHTTFiwAf4Zap11pb726Wib6RUD
SrOKhdV8Yp/BFOZXQ31k+OU0a1fLn3hgikPDeOtnj88clzOl13izbeoO1+xMMy2UIGBWjBfjN8jL
ALoYJb8YKRzFlTlR0DZY9VOgpbC556axtYUCJ07kobNtVg5Zv0nK6tN0bdK7gGZe56qur1q5DJ4G
xIvLmDP6IORbdqsIpgxrCgLBqkCbnnZV3stbrjYzj3zUGVyknQyoQCZl/5b21HACOsGdS+bQ1q8T
PNuChmUri7cGFSknww3ip552mi/KCRwe6QFb1rbua5qj07nCCzDGpdzMXYsuHuMo5zKuwJxivfFC
mtWyZebWR8+IeRXX9ARVw+vsVYPfnFYjMlDzlOw5kB5yAAEAM7Os2nGfBJRizphx8rHDHhAs5PkS
lcRUTBQ2KQPoF52G+daNu3HNvs96Qh2zfYwDJzp0cUGNNFPhR5LYDPe7qNw4lju+hdIrChxjpvyI
GWmlmPIS5+dY1jhYllLJen5DwvwamBxT/GjGxNnsAUbI4vVYuQCfmfLh7IDwWk4AYNNk3gPjtCeq
uVrz1XLZjV6WQTRgq9ERt0jGwdVMPLDdOm1RyEPcNVgi4f7bkGvCKv9oYjEiiLJAbKDo499jDECr
NEbQ5tCyXaw79oCrMS2ae8rR9TPlJnIRlmyNLscp00iqE9wnbAGyy5LpYKgyGDEOVQTyKzvUj7SY
Qr0Wkl8a7Gz54YPFerXh0IoNqCDjC7wbVU/4wfjeY9DesQKZ8LRNp2H2ktfqljFniMEVF8LG9p3w
Ns+q9sG0PCpBIi/HN0DRgfzhkWeBU9ZkFDJyQJvesIo3P7FT8HQgX8rwxIPHwTCtkvo99Hr1KKzB
Ae7i2LflaKmnwAkgbjlNj37qxB6xGzvGpDwgz+8h+I0HPj062ZWJ2X+69HGmh3pOQ3K2MLNYav0G
mFSrA6obJgdkfqbQVmzTTg5FUSIzG8qPX23ywTDLdAXNrS94A7vagdXGkc16DwPVHzHix9ca0go5
jWA5gg1dzHmgnAGkFCb8cZJxaGLYTdR5iryWDpVhYrAzox2H+6Ryyy8WCRAUmFSuC3pCnQ3W02rL
a2ZSSx9gnx46KyG/lhJVYJBTPysvG048rC5uSdhBQ+NYRwuy2Spwcpeqz15vWVVxgvuUzm0g+0Xu
yvIyBw16nuKnLC7CzxhYIW866d+PsRfZuW1EaANJDMD+DKq1Pgic0pJmJvE6NXLEtIl7I2PEZovL
5NRGE87rmQkAKcHixsnm6hbuamavBwPxnmwiCwusmSvdqnYtWCTfQ7pKAZ/04geh3/ljLCRdzk2w
wGbCKvto7JoW5rGIH/rSyl9tzLMPqY65/+HklRdCNpHe2/jkOkymNnY3HizTpj4VcAztae3J5rHY
jqWm0t40Djqg66KqHhi1gnkDqDbdYf+n6dFtnGHT+6F/mmIU8jUN5cWzSpzkMM4cLjatV8yLfKaS
T8auHBZrgBdS+OWewdMcUz5cJacYn9+tZ0XJVcEb8BiKoXhgvaBs1eHP4GRk4b1a6m07zYY7zdPw
yCDn6PGGRly/3vyM1XYM3fhB1vPTL67K/yLUAFn0r4oCiFDAGETaTTP0vUXW+NWiGDi8sA6a/56u
5eyuIchycZOl4q2y/CMYH+w9S03gP/9Qmr//9kPJ3cHdD0hS+Db+yL/+UBtCxIxFfdxryi/OnDK6
W0xu9YbUUfLYzJQ2cyXzrpTW8uuff/LiuPyLIzPkOMFR32RQudTALOH7X5vChdB+UVKeSLrX4ajj
u3Aza884UfpFEqgIoyV3SDbxzy6dP19hynV+xc3+7X/+22Nd8s/31/xHH89fv+LfrtOfba3q37t/
/Lf+B2FsFwMt8tV/H+O87T/7n8lX205/keP++LI/5TgqM6HVLsKbYOV3HT5Ifxp8xW+Cyxqym/cH
q4H/599RDd5vPh4sojqWILAJfPU/5Tjzt4AOCDRCDL4+U+p/qYJzeTT+8lli5Q+QC9mSXD5Pwd8+
xf+ZBKa07y3CU6ACjghx3Pt4Urgj5bIfd3Hon5vK+fnLK/XnZ+pXlO3/9TH+249Gpvz1Y7xYMPLc
VHLLyJOjVaJyoATzocmjDy2t4A81+b8F59rLX/LrX+oz6LMAYzjC9Jje2svz/MtTk0UD8QyGJLsh
y10auiLyG0tLyRjY+Y6xz6vJCHPPOy23RdHD0/EHwvyNKTaD179SDCZX7hw/Z2V+SyT7WmQjVcSF
WHVm9CJlZPNSdSmZp+xkOZXa/vNrZf0Xvz5wjiAQFKkJmw/U39Y4uy2V7w0wNiGg1Qfgi+Aea0Q8
tlZ3OVfNVEmwYW1A0I638DfSBzcSN/bIEHWw2aPNXr7mpIXWzFTeDLc6J467Rwb4WEa+q6RMrzqO
RgQI+HftkpR5tXSfxTrAPJNURCEmeRVL23w0cJ9B2ioY7hnFZhqg6M/gcGlbYUqAlfTeFdkhnvSH
opMzhws5wNcao6Fbx2l+R2rpvoFz6spPyFBYkMfVjzEd570/UcfJudm/rtuQI7nV5Fdh0PdXdkK3
jQLSuBEBfwwD0Ge3tZy9DR/30cvNu4q8FYseP9mRQ3EGUTi9Z2Xn76F0oTrgzj8RSwJbJSu2Y88K
241r9enNRJQVV6WWByZA7HLYTDcCPMXRpef0HARLqDLM1K0mOkZ5mqqOnaqDH45p+zStpfVNQL0D
x9NFf0Zn+4FEEW6FTuyPRszDV9N3JsiPk7YTfdFESvGtBErtqFOod2S952OFxxwvy4yTorJ2RuU3
n2mafaZx7V2BvwrXNNPoHeb/O0M1ePQm/A1ULdBhd5SUJMYDVmSft0aoqT1YgIPWTRZxiS+jbMP+
IK+5gG3Hvn6EW1Wd//kDabMA/eVx4qiBjEKLEB9JJCSbgrJfH6cwhmTWdJO17YuiijepmImENbJL
cuzsTD49lq7HNLXHM00Gxo8kEovCG0jkpFQiefvO02gPa5wbcFV6rHw4F6YHJzeLPTh8tfZCZZIT
rvMXJfuey2Vk/v79J/zvpvb/mi9xTGJx/KdNrcreP/66oX1/yR8bmg9hgN2Cz7kDitz7zqX8uaE5
v7FCOQsNgAGJB6T9PzY0h/mSBZE99APBlrZ8XP4cL9khuyCHGb6QE5znmfa/Ml5ijPW3Dyb7qQf5
CMatK/jH/ds6H8dx7qVwZfd9P6hDS80MlSAe3jZuvLdOYaiTluSjCixiFAPgJuN4G1+1Y5CdIAIR
n0Q1fQ5Ifn6GLeUXRLWMnc9AjQlANp6MvEpo3DG8FepqhIOQQU88zu9e797SKrdxeoyC3lieDGoR
NjzFgHLrqGcAkCKUczFA83i2a/czcntI4aI85qqRe7ssrIX9m4872bD3TnaQon361lMhUmp8KSwq
jkijFd0T03zDubb82edL4CDwvI8p5QLHz9M3gD2Mne0aOAIbj74MAA1i3RqgcF2QMbjwo/yHKHuw
NDM/NcI5S5cDt+bPwSQ1iaAbv7j09F4ZVe1sGO0RPqjKO+qVcbBOSXfMrKnkghOMN70RBLRMi9FZ
KYV0vMqxX98mVOkejNyrTnWse1jvSoCvqWzMpl1mP4GSxDEwYvwiJn5RCQw/OxrqPS3Ptwjyw1MX
mvGXLNL2NfW0e0ctCWFrMwhxyEmHOCBlxKUXpQ9DVto0iE7PGTah2wSHNUuHFFd4Kkitl1F6HpKg
etYMCpHQqboYVcw4J87X+BWyd4114ZIkAUKhTC0LP5L2hwdWe2LKDdhvwslrpvGchnpPvnpYb5CC
p+anN1O/nE3BvPHD8SWxm0OeiGNPY/g2bSzrbsDItE1hpN5mvg5fXW9szoAw3RMxe0pa+rn4ZCIw
rIAicX9XWSIuU+UYFzIUyxZN/vlnI3q5x5WCX2jkNgW8WB9L040uuqjkgZUcJIUVWFizDftaTv5X
1J4s+9XJ+MkmgK8HxNz6WAilNnNU+dRiZ32zBfkWx2vcRtW84k0ob2OvzmlqmtU+NObpyabA5abC
TEKRbo0PU82wEWig2sQmBIPJppgsRipcQyPWG+rqCDDBIA6vS42dfJXUjTqYSeRs+gpEYGF4v/fa
DS4d5LyttGW48zrGSQnX6KuOXebihT6Uj1RuwlwAHUj9YMce5j+GaFOMhUuMGokhV54CULoW0IER
nJH6shbhS9I/tZsrgA7j1BMmmUiXeH1tbt055RiJS/269OoJumDv74vMpMRmJqAwtvvSoejMD+bm
OgoidyOI1IrOWwFfbPYzcMSmJJqaERVFX11ru/4QybRHrEpPqE84TXszv0PPThGFVbvPEfBcjIg7
7HKMGaK0OgW2GbzllLoMKIXVcGelUt97VfNGjPajAiYqZnUGfvUzg4h6O0d5cGiM1t0xKItYfJbv
WLaBs9aWBtOF30i59wSUJ1jnbbfhkDk9xOSOV+AHKdZMSQ/A//8EzH+BwDlukQurtdV7JEm9pn9J
lvJxE8QY3j/PvPEXnb2eKuvEGLU7YhNzt33X+F8dfZM7MLrONfIuDxPH6G2EgvLgcKTeuiNOSHcK
x7UaFmiyqLHBzkW1DayJmwIDhfElLqMA5kdGJXfOCYeDeH0cif6t/XxQ+6HOpiu6esFKWZzjKLKK
5z2AgPk2iGexQ/sCXO7gp6NRcQSTyrs95SJZC5pzYLYn3T4PJb6XyK9XzdRzau1JUq7gzn00GYF+
/u16Ig6FXbQ0O+yueR29IFbNazo4mjPJ3OFoyrE6VoUOSOGG1YcmEI5zzzbXhK/Nex5yTDIYBqIV
x0EPh5CtnSfaqnx73ZH52ebV2HNwAW11wRMFbDNJA2eXDQjVYwQAcwzLJ0dLuW2mdG8AeFrxQhyY
sPgbNgzxOlTGXb8gGzF4RlG2Toa0WmR8SNa0D2evbYzwXRZBts4mWpDrOgPW2BYhgaDF+ue0CV1R
Yc/z3yH2wedP910laPD2i21uMqhJ4nCNx3uAJeyf+wyKPXx6Wikc95TNgB6xgzxU8zCeRM3ejV/H
7R4Sw0uXmdpnjoZ20DWVrREZO1gKdHt6cC8zAnrz4itMlenuulrPewcu/N4RrOCCZASF5hjG+pLT
LgObu2Tw6QVrOtIdfANoz8302mQsG6s4KjNxGDwo38wliGDTda+KqN13plocA9H0g1iVuDe9Yjjx
3ddFMFA6BEgiZ9Uv0kd0mAss221tKM3gLC63CJcmOczIwEqvkjM94tmRRJp7RZGxZLrtuC+iDJ03
5WR6k8qADjORHqouah7iwmj3k+zxU1rDoHFqJFXzSsoqPklv6m78cmpONUVsX0zdjRWf3GUbnLhk
5GW1U1zYN/5MN7kiq70qx37rmf1rbwM4z8pTr7P5YpUx15jEZpulTz1iJkICVaY1OaiMRRWsGjkN
uWA91Rk7A+E0Mkp20lmUZDv7uuAeai2d9TLDlG/kZPCtubtqybFCam/o/8C1yL/1ZakpFDv82byK
hbLbByfW8tyQixkdeMl0lOLrzgPquIR9El0bVPtBp52HS1R37zPb0FdGsAZHqFncWiQkl0p6rHYb
n+zqI0Dp7jE3AdqABshLe62LVN5Ng9ltpgaPjYExbCO6shVYYSfzmaVnYRdE417JSgFqmvTetFG6
aa6jy1S32Rogq/dgACwk2jDNJWA/jH4bJ1GPDdo8bYfBTWCIvlnRrf1MBpDigZojSmw2X9Byxsem
JIWASO3terdg93acMrzDTfQ8+sNtXUE6rarkgji6Ix1ELafTv8KBfWq5vgFczZ07dJV6V4XIAGx7
4XUFJx7Gj1n4r5mgML3mWBGL/GeWuHunjg+zSk9d6h90R7+aRguON7NbxiVPFoE/Ct952bNtndGL
aJnygO/0ltDZfW4mP9nQnnF6fCrh7vEjiksTxzRlWm649rKGzy5EGPZdTmFRQhjV8zeZN0/XjXLp
LMTjsHEmV14ikewK5mAJYTpfbcLE7S+x6c4rv5E4oQ2mG5tMmM4jy29wnmYFM7EbaPXmCF9Recmp
000ulKOkJwM4/SYdtHPAS2necYqbHuqsmHfuoMH/BERvyuzTjTnAlqPbw3eHli6L/trLlpavhPSh
EgAogCqqjQkl9xjRkEl41hoPgCHMdd0a73StNIdJFsUZOZotmibgLX4HZApFM2I9J+KsdES7j+HK
I/YJ+9DUGsNmlJ1KY5RvfTb6z9QwBxt7wN2yyieDrCQOrvsWtfMmjCwS1Vn9HhQVvy8FhVvN7kP0
ybvCdzKtlexeJX4ocpBik9qdu5pKuaf8IDtG1GC8iLQMXqtSG9uUkOhT5bab0ltu8GCeiGHx0n2N
RoSzILW8O8DZ8XpkKME8iwnj0ZN5cegkHpR+8A5kcT1e1DI+RzGdw37AJkWickNhbv/SJJ08izRo
3+q0xh4j5DI+9aTBwsNQAjeR2lmRbPnsgKRIpjJaU89i7DBrhOsZX/S+GfroidpUeUeYK9jIhESj
0zbOxUtjaN5Woe9ru6heWqhVYJw01iYhpnu8xeZqoOLzsy4t6M2pV/0eMknYj7qhKkNygsZ24J4p
yQKzNRtV+Z7aaXIWw5yJlYUB5gQxJX2IY055DPdk+qzIQLHUUods91F8sQrT3EOyNi+Wj+DUD7Gz
8hKlrqK5tNBSqvhH5c4WkQ/f3mhDl5+u7MOLETTiebIsfKqdpkrF6dUbSaP4Pmfe+1AD0D/qIFgy
sFY68NIzg2L2mcJjJw+v1LK5VsmdytwdrJGEA5tSz32CNGOoUV98h5G6p2V1cVWnTiX+6e0cRV+6
wlKF3SvxdhV12btmpFQaHSx4s8YWPwZYuHs9e2o7dpY8xSrzOH96VHp1Qvzgyiq3M4jzr6aDMBBy
AbxKpqC+8eI0vQxWkh6ES1YSWVEeayc02TXccDdWksGRnd7mhq6Yu3MyDwiZ4fWxmNzYNCHac3tD
cYq9xJAUWciuPAYzUU6YYSGcGgggQrf57/yhchuFjX/K/QTRrehqQN7F9LuI5p8dzVAranhjXGNB
jJUJ5zc/hcAIZRmcGKvoFCXxZchzTo6wp2yQnhu8mQMFyiJ9IXcybfRcvNUBdQwEEf3rhdNWAn/Z
VRhM1rWt9Gm55AOBrr6kbvYiKMNT3YUTheRJuGkmmT0niW1QNAYwYJPwzJFjYBaNGxuSVN9a8A0A
9Ejbrp5iDvARd7nhOTYFiTppPtC6EO3caBfoaG/lMj9G5XCXaW/jx5rFZeJIbpqwj6zpMkWz3HUx
8HmYmzeZqz74eI4wvUuKUUhqYKxq1UZ20ufO7bn7dkaEJeC+ZAgcPqhFROdYm+HFL5K3OTEvMevn
toBfvJwNUrBsNCgMjWFvuedFB1zReFfctL0bmiLd4MmUh0GF89YQWXlgp8iO1sAoVQ5lcNPPk7un
BwUfvIivB9+BDMppND6mY0+ipUA928Bqsu0NTHEVMRa1XyDQr8fFByUL8hAFtaPrujGY8OXikNRn
atkAJseDPqPlgVMNjHF4UCKr3iih4OFxEiv62UbVbKyixB8x6iRyNAHQZXdlaxn3EBbLrrxq3YFQ
J/gIWB288Ze6zKtL1mXWD3bAFoM4SYo5afnFs1zSWJVaI842I3ztIfk8w/9yt3Lg3rLq0on7aVmN
01XV5tbeK8NuT7jTwyg65seJENiVoMOBEjfX3feD3f702oxhvZf06VuNLQbzQDkz+G54GAcWT16a
8BRJq77q+CUPoa0xaHjA0dNadSjWrfvKXVo/D31aPnRSu5fct3HKW1VNsNRsbxze0zu7tPllyN09
x7b+aorM3nITSo+JOVg3k8V/68cI65HjDOgGYvFiMcS+Ybe1tqU7YLePEoj8k3E2MpOKEaKtO5+D
xSq0pLG4Uok22QBPOKZnPLZmE/oPVLQbWJNtsomEmK6BCW8xMeLsjQUr1hCntCwP+TFsnXYddvUj
iNj3ttHX85TSQa/Tzzx3sytftgDswAtRVCeblTO+KC4/hIJWvmNN1304/ahlZRzTLEnu/r/onv+T
xnS+7f6jonn/nr2rLnmv/iJq/vFVf4qaENB9DzT6t8Hd8dEn/9A0vfA3N+Cm6wngN98snP/UNM3f
LMumUDLEjfs31KrzG/I4KXvhOCDXTSH+FVEzWEivf1HbLRsqO2wExr2+Q1DmbyNfQvSjgWNW7czS
K4u9EY0qurYLwWlPhYwLkNxhvWAaU94+zDJw65IJQ7UpuTxcVBsCkCrtODjZA43e2hmdsydDGrC5
6UAE90HbwNTiVixh0JV2fw7Lcdf7mUPZmvR1tyfajxI3DKAVcJcZeg3+ObruWw1yByyedwX6r6Gp
qC9LpH8YdW/0StNCYTkjsUeqQjgB5nUJXMKsovhMI4734eCr2pKw03jUwwBamzVfSwLCW3KBOdkl
0KGN7PP7wW7kz8E2DULLY1E+Qfv0Psq8q15tPG0tWmm/2MYFuUsI7ypGy/SzlyIoQZxIAA9i1Wg/
D/b+UI4PyjT7PQG61j6b2Jnfpom0WwO94M0J3FGvNIm6S4pQa27KysogR1QdCdHchmW5KTrDmTce
LvSC3hLgCquhtRr6AyunuWHhlSwoVh++NbXlxO9mRXU4A8HJyLeaOSoeQ4IDF48B31vQWVmFVSKB
H+uGPOdKOQX0wHLo541BiMo5BcOkGHzhX7OualhDa3c5V/Z9h+hgd53iD2C9gsM6tuVOkg/4cLoe
02PmNrfoc+5nYlnjE9ErE/8T+2e10nhsjg1VN/XKaTSNloVunplrwb2dsUBjv+thg1WTxNdjzr14
Tvq4e5ayyUnCzSFsXzm79b3lxZnc8huMz4PuituqkcldbuHe2kVTFx6StFN7xxzj1yweFzO0LRD4
iGv2I1B9DMIvyE5De/QsbRlrPDyGtcOgNdkHwx2yd6EYGJLcyGPnZOFXwpWFDs97Zg3GCkGY0K8c
cIpRZjE1Kw6HcuCSqLpoBRAbATNkq3ruPZyy677Q4xtT3+CcpWGYczxqo347YFtp+MBCb+Mo5GlE
phbOzV5TTsxtTHPn3nayjPMNTdrD3oXUfeY+Zi8KTvCUZ6ApQ3rgBtZ/VZbrcCjn2yjDsH4/xrJm
IAiAnE5v59YiJ3caBzNp9wWpcKBz4HXfoGbkJ983aFK0atCBpDf9jVVx4d2hv3XHNJo80AvjUs0E
o2gbVrX3FsYZE/HSAkS1rnsjbjZcD0K9dhq72HnSbq8CZ+yyHaJDvzNrs+9AxxsOpzjdxfegTQB4
yCQLX03C3y8ZmewPbwjck68HaEmmwTfPaAGClhi89APR3zWNONydOst99wUUmpuYtmYPjUpD7AzH
or+BuqinTd737rEdXICrc8G9bccVpX8V1AZ8QH7lTllwRyj2LetAtrPzuXcO+WRPVAl6Jj85wmTf
E2vmfHuSTUzNQ536RGwSbA8gGb2QDr1R9DGqeg6RHbWenXSilcXa2I3dLghGLEkrDEvLENvsJkhj
Zki9KA7T8L12jRTyRvN/2DuzHVmRLdv+yv0BUoCBAS/3wR3vm+jbFxQROzZ9Z/R8fQ322XUrM6U6
t85LSSXVSypTGR4ejoPZsrXmHFML9qYXZT/o+Rik0YbiXPCEc4bWm+hLSVleIVXYu1EnnjTyMOwy
lRDWl8Lpe+NOjrROEARidQ0pNd+1uRCrpLCaNZZv7+wiAH3ijsKdmnvclYWayy2byfSWdlN2rUle
GdYIKYlcqNPQ3KFvLhgTO/1XohDFO2FTryfOf5siGlFIdYnRcXxpjV6eCdKdH1hs7PwRK07w4Saa
ewVtUfAG1A9HqI/pawzTDOdT6zqACbJcewGx3V3T3tPpwdPfX7lJ1SHAa+uMIF0nPOu6Wf5oBZxi
1vbYxHyNDsN9tkYtAWpKFodGElwzOTurUDxm8M9I7GqLWZgX5Uzt3glK+9ENjMzwjQFkRs4Bx7eA
LxebJimjk7Dj97A18r3IYg44ZtV9ZGNXPXRDbwHoRk6IkVJ7sFjOctR1NbJxILN4FICZmEuaUv+B
tFnIfTyK4paJAL4eQGo9E4/WPjhZPb+2pAdUGwNkycaoRFnsVdBa8YNu5aPNzwbxM90GCMxd5GZb
7DTikI5mjgXXmqk/CRUwftDHdG6QuIt3TevzW3Myyq2ox+45C0c3vs0jhkj88dR0xD0OxXuS5eMe
K8Io1t1QwdJBZb6G41a6GyBXdMf7Phucx1Dr+p/Quk28O3leA4SxHNIFmkZFsDCJ4UVGWrbreAxs
ZgQlmGxQI4hD7X7CL2LPwW2nQN2QdwBoxndbh1XL0gzcYVJabNxpAK2CQ5GZe9na8oLhIQWTfiJa
wdyHxE6i4FoIVobbbyosWugF2u6tmWi5rMK8JHwUpBXH/uU51DCFOAXnfiVu2lred5kz+kLWL2WI
7icIF9hUgrKwjO3gFGO5L+jPWT/GKNEPYeS5eJkr0kH7avKtKX5PISqugtr5tsf4sw0tDRM6+R9t
EOY0o2lZk1sQjtZLm3Lg2pQVKzGyzcZDbVJagzhYKGXFmpZXUh0GK6C3h7S/tNZCkzbDp2wCxxmi
dp+3BH2qETC2+4McshL4jNEaz1HlavOqAhxr74c0c8cryuLiR4AvDtFyT6ljRVneLke5EsgYUVmz
py/ui0TbmH0dc6/QekYZ6fogGum0ZSJODmWb6ZsoSZz71Aa5a/cBIBNMyF9oos2fbhy0b5krGn+c
p+ZTqwl/prVgxf6gY59YWXYgrw6TlVXhEWvMFCEDpkcqbYqfPSk17cmK4qzGONzH5dpFfV74Zh33
87Ve/G6bnBsm9AHLRxNE01YYm16F46GKNXGtjUU8n42EiW5IwCSIa+EBH7xZNN/uokbKZQZmyHKr
7JDnoLLWrAg9uIVRd2/mGX4zkD7lXYa58s56ayIdbY0u+syrRgCvURp+ZhwIn5XZgueHsza9o3tp
E3/CYEM+FjYWVgvsBs6Ow1RO01FH8X0gxnTe5RM4Z47PbXIxlGsSZpgKZ6EvyGOaY0pD98rxtpRm
80wRhSsQDq751dSTeu1I1D5mue2Sm2m6uMrZlMZriCKInYR5vIZc3g4MeFtGctM5uI5XRB20fiW1
aPaNtFXyzBEsx69vuGApWOy2w6CW3Y8Desa2qvN+WErni53xmK5HxAwQMeBbDN5cPgs0aw7i3bg8
uJpDU3iou2SPu7m+60FDgJPCZjhtuphfeWY+NMU3MEbCy5g0ink+IIQPxgP1nVnl8j5olIM/1ZQt
ExDiAOnKdCb3CXQuPrPIOn3bN4mv6H8AkI1wxWkUpnd2aA+nLuDyrEmSBGzPMm4/E7c9s0aW0VQx
0S7SeuNGlpu/hHZSfqMOAxqVovfmR4BEqg0czLliytZmHxQKwT0BRvgDXWK/SLCrifLisfEYo6R5
7BQrOjm0Vligp5YJRdQ+p4FlMPBij77pCF0+FV0PMdHI1Hfe2cb9kPZR4xuVl91F86g9mbXuPZuw
r3dm73nfnej1p4mohJNr29rbRKIKI5k6me+GMuneWH8pF6y6Na11TobkDsMC/owB5tdBL8LppYwn
jEEde8wL8pOqBfJmQfYIMz1Jd1B4mdNB3ctIRRQYBaiUdeY+OnM3l0CnIiAPgur/KJ0eyVHZR+IQ
N6bMtrVO44uWBLvbyoqietoFDMni49zK9GR3Fgq3zjIatYoT8L5+52Xez56ZwlejaEwujK7C3DSc
pZ6tZIqiNT6jURk7HaPeEgmjIuuIoxh7pNCSKtna8zD0ROSS/659lKpx9lNiZgtgbc4wz0YFaDE4
4T3HHR+RTem+MiYw3HubhEHG8txpABKJ4LEhIQbdB9F+q2aCQ7gdWo3Rxpg5m9AkEnk3FpaEqS/x
V3QzfqUzSBSS9nA69eKK05WCVZQOGnHXfgRmWM/HNJjgEHrUBLdZZ8wFDIzZAwsO60oLdhFT/WwD
e6rbmDrcILEWed8vSRc4qxmDFVFd15doLimPKoK1kMYYVW5dWzLugqNtNH104w5Oh4s1DoJhDyW+
BRlrF3eYUGsNuzM1CawI8ox2Hrm3YtuMcxQfGCnGySvdbZXvcb4y5q9Sd2re8xlsiwdOiXDtqbOD
91SGhLk7Y2g4FEmtCEK+9wH/KjL+hjJTQbZbG+ZEAiEEG1N/F7JHRK9aRSpQHVSmH8T25J3Zvuth
DwOcSAyY7mpj2g0IMcKEdy1+GbQTgRwfooJcTjJOZKJvIxrw7qqA6ZRcSpjRzpqed9lu2pSUBsBm
vea34SB3Ewa/ADgjmphthQsaOlVBDuOxqLupNlewNnVkQiV07Q3hvVnzNqaU21U9TvklW3S/eLGx
U+NzQdxfHQu9mLx9AFIHfb2dO9Ezm5RslqCqgjJHH4Yzcx0c/1D6mj5/iiRUuU+DZ7i8C7t28gtZ
LcC3OsBHpzeyv01qz3tLKO6slZpQAfgNHweMl4qneW+ETGZOkcaEYOMGtmMxJ3DarQO0CwCiq7QT
xqI3L2FQsqqNKoQfT+xXbgXVuyZGGsY4RG8TaFcJDJ/OV3EK4h2FPLaEWfTJLh1lhTkp6OqTiXMs
5Y7Sgp8IbjTzYOD+1dBhDtjt2yyavqZQCYGMHhw6tX0Pgqjuu4cOA+66kyFQb9NGk9SLWrMIn8ru
u7BhbSIzNT2FI08sVQuKQ7IP4cisIWn3n43jghxHkQbOsZQKotfEUTjbx43CyNH0U/jchHD+kSsu
M5EMl9nNJEVmXhCI9aHPq3Xa7EWva34N4BzcbB6Nxpqm7+JyBb1Ts/SDzKjN5glUEyemNKnUR67J
4qBB/lhn0gnOTpU1Czp5NuQqC8me9efcFjd2Fop7ZsXWjmy6/JAwWZ0/hcHlkINU+DDG9pEr7+0t
LyTHrC0d3N7D3BwqvRg/wkYPn6cpbl8m8AXJzkgM89gLY4m89ybUbS5ejDDtnWqd4uzS105p6Dnc
IruC2kU8OwEUXYdYZxZ0+7caHwz8WuqdXIaTICPTJcqvALRQ0/9vPb9Rgaz91o4xygF+1Ht/IHSc
Fbv25D800P9tes3ljb4gNcFeiFrcDb/feKF2/+U/Nr/Y33fdt5ruv5sua3+5HMLvcvnJ/+r//M0B
f/znqA9hSkmn8T+XYj5+5HH2f64fP7o/dy5/v+y3v0D/Q9BldFwTnKvn/tlfIP9AV2l6qHRZ2r1f
Tc1/9xeIPyxPxy6jCw/xrmvTcPytx3T/QEGJwhyRPM5Jhlb/UhTk3/0FcL9N1+MfNu+GkWyBgfxJ
da9q4XaA7tWGZR0MPuzsVKvfc0uEa0UFqbXp0WL1x9UPRvJPV+r2H9L+v/gLlhSsv3RNXXjqEg8X
1wRALR/0r29OY0lPBh6zjZFp8z5oUb9rS7KfGptxtYjT6Fkk5pklM9p1lR5j4Db0L5bakDTdEfZI
1FoNyg0codfeZgIyzqN94oSPi8wG2l8rnv1YNSTwxA2TUDXBVAjwQE5wt6Adq8q5o+y200u1mChB
BjwKOhtrh0HWtXfmssL/OBg3VslM1e9kc6F0TTERpCi1bAgpCwazZfTaiKsD4vURjQG1S5WL+U5N
7NcI+7VHB3M9OtDSuxkERnUHDwqe9KVlpmnTUxLjGaidIFsZ5MWuokx2O5YU++TRI9gtmLLDbNEV
R1ypaZTGeCTTveXU5tnBDdn4Sos79KBwvsSppo4DpuSIYBfG1LBItWABU5K67wjqcGGmZmXe07oJ
q3XDiIgVXOOqEem9n3pCSFrEXZzO6ii/Q3naA+qb9Dc6KQ2nIlsrprVOKQJtzxyG1yEMoxTw5pA/
FKJ56WrNJsMFIalntie3sE4egLB9mKhm3ysX5lGtvctO9wj0s0YJFwsDaNY1Hb6MNAGgJBMaZMj4
x/Ha0Rziy0pTwk5G2BQYAnemC2x2ndRueS6YWx8QstLB6KPhMRRlQrAKqVeE0c/bpqFDPXd83Y2R
6h+kf+sbJH5NAP44H3ep5t3kQJ3PdNfDbQqc8SI0ilacPAWGVPZvR2vcvdEiG/F4cmx/bDvjPMVD
VNGAzWFWJENQITFEmJGpfIaDjGU/dLCrovj0tj2QVF+2XfMiQ8N9WSw0lyqpuKdD++QaNXLc5T4H
rpKtqcqti5iU99jDbMHk0bU+SK5mI/SxoUHhQXMJ62iET+k2jw4iUG9lwzB7cEMgGbCzJMjy9eRp
6HxAghsdUt94eE/cThjbSiJ35BLrRe2nDYC7TWQMdrq15jmnaTKYBG5CT5mvbuGIz8IK2nvyJalC
HDg2u2lR+w8icL5nTlQPztB4T0tTGzXfYhdIFuNA3OXWo0C7SAxZOdYOpj4Y9Jti7EvFMdwOhq2h
afVOenYCWx+absgGBfPggBt4+KymEUFoz+D1nChDGe9YVafd7NjT2rNJfOa5lslnM6rsdiC20Ycy
mj02sWnvYXUcmoJOAoirn/NSbedqHCA2CvGTpg02DUAx+ym04wuxAdEBNCIKraCixx7WokfeCmte
t2O21G402ic5mN5XEojgoJWS/r5NCVBgDMSc2uQ2hu46qf0YceRlBr24wZmrXkSQMaDuBgPxzmx/
BHNfbLuhjH+a0jA2yBqK+4IUboQTnvGRh7O8Nbq52wVRwCUc3eaJc1y5y/pGP7cYz1+jxK6fy0SI
JxyN1iFq6HtXbOEBwXw9lLKuS4dd1TSwmOhTjATLge5QX/TwyPiKhAqZ/yaZaz2ZCFqGjc0rX9Uc
7AKOQj+DQEhnb006EbQGHOZ5j/dzhrIaJ9MGI/jWnSI6Dh4VresnnWJWHepEltIKnCR0Bg1Pzpj0
8Qd32jitiiCaWJAcL9Z9LWY1htyDziFC2JlsnQontU84bA5UrXa8c1tN+XEWk0EFbqUcU1yCnA4B
Gox3W7M9Ompzf6h1J3hpBJhhP9H6QfOTYoi1DYJHHhvc08EHNTMd0gC56AlH9fDcJUXrHAJOFQFV
XjrfGehUaPrCbd8EpC98FMlYXVukmeYxyl1v02uEmoGPMP0p5MIUfaY9FJ2ovtHt9qhey2gzOCb5
O3rXIQZCZUykjZzy4pWbH3EwMkrG7zQ8PLFLg5bZUWfXtEvroZeIHp2aBN8OkxZdnaEy3saqF0vb
IDUWt3dhrWRXt29agWh444DdfSE0Vn+tY2jRej2bX3HXmmthzZ7vtbPaQg1ubgY67D8aMpivCGS9
BGVnSyiygcydBLZ5AaOEnNvW/Fh8ooNMKy2sHPGIThfOyWDx0K9Kq6052Cr+AFhW6SKmnOk2Dga8
GGJJk1xbpU1aIUEH0KKvIsbg2Q6wEGG/QWh3+RoP5jxuXfob2g7htosffdl38PGVz2w9AVhsGnDd
uhz76ok4uvmUIi3Y8pUh0k7cdmul2XhGdsiGR2/cWwFdbY9g8DFnZZHQ2nVe5sUtJTl0I4vHAZ2F
gzgVNGIDRTtilu+ImwRRwpVSHQE8ASNnot5oXtB8OeVePeyilI7PirlsUqzRz4KL9ioR3WuGZ0ia
fXOzMLUGfXnQUTGCeDA3oe65P5Ip577tptiDEJV6zU8Fgpn2G+pBNLCjtqVapxICUxa9okewfHIb
2zstBULQyvE2Aht2D8s8fDZaO1mVJPatA6UzHqsikx5IkdvriJDrcxOF0U3jwK/icmrWE2C1/qsn
+IJnJlYODv9wgnYZQeUGFyH0lbBsdXHn6AxFZUPLgg25q2Hs6mVFBWFGj/2YDNd+rnhxZNXp1Sw1
RHvwBq/WaEgih5B3348tMF4agvopCqB+5jk+emg0DPNAqy/cC2qybayHBRA18WX1mu1zhLlJp1Bf
5Qtn10oq3o8Xym0f5M4RjXG5gx5jrvOqirYY14dlgFG4t4Q+oMWQjQFDNcUuC+pdVuUJJjTB0rCx
OMlxU1EHUQj9zIG6XrF0jtnBjaHJSzORdCEFaBWaXPxBmApz9FQmPJZV3HTqm7GD2+4sN26/ul+J
9zlpkWR3q6raI1IkxJFkBIAdbgYNOMkdiOUZDY0GoUgeDIfFYMSvxlQDiONXpjTNJJIf2rlbw0sn
dNoJbfbDasmibpdUajxIGYGDS1T1UqrIVSs7JoS661rxJlmSrecl49qCgfRszJSU67qP0wXbUQG7
MKm+NmpJya7DvIEah1W35ZJ63m3dVPM11VW/V0vK9q+Tom6aCZnCZHCPSH719fgrmjt15VgdgjG2
UL7A9efLYwGv1sscJl4BlFffXoo0kAjSJfJbkGD3gIeLsBAqdlp3xIISEK6PpTp3mhc1myksy3O0
ZIm3v2LFmVkSMc73wuyLmGKEBrjJWMTQoNrNWdVLPHnxK6pcMTcpAEj0/QypRJsAEeujW/gJSCAo
YdPMBUrSJf48pSC2tzYwkYf+V0A6OQ5MB5PeNPujJ+ve3RpLqrpbZt6x653MpezRRypgSQqmMVnp
sUKD3VCtmS42/cF8cSJd0mf0kv5oWGgC8yXafWbRSVnSCXxHIdAXJ2Q8WA30eKgHmnLoPnw0fYqS
FZruiSAIYDtgcUaCLmYaqo5OGbUZzIK8eZOTQw+1QTKc5jvx1DEi9vwly/rkWU2ggXFItgBQbBLn
DlkJOABJlvatG0lAo27Ju9fZVQ7TyCF9XbpR8spoFnQg7ZL2hW+7uljGDIB3zkV7sFnM90GTmafZ
Qhvh2UF7zlH5YqMJlqM7H30z8Ud0DFet8Vr1dhb5ThQGDbC+Zup8eOr2I4g5prH/n/OY8XdnHqdM
Tzck3mROqgbymL8exxh8E/ERW+0mMPSM2Ur4WcTFAw2kV+HlD4C62FgdhIUUme8NAvR/6J7+Uwf4
4if/swF8eXup6y4uKux6uv43v3kaNGaeDlq7gZ9dr7S5Ks5c/Oz0z0+dv060f38bcpk5ceq8Dwmb
f/2UUzP3JulF6AxChkldDzF37WhCc/dWhJtinfbE6K5MD253wfZk4iusiY0xmB++GuNkHyat6M6y
ytv7FBfOZblka4n+CKobhgqEKBXJ53RA1x37YntLg7YMtr8+xH9bq+XPnZb/+z9ISAb4lN7qP9eS
rZGR4cH+UNGfWzL/8cr/Z5J1XXovFoqthbTqYkP9bZIF7YDxWkfNJf7alBH6H45n6IjGUJzhorW4
Q383ZfhfiL9I0pXCpabgKfpX9GTG4oH98z2qU+N7tHloAIF1xX3713sU0LmT63ky7eSg6qe8Lp3X
2jHCi2sGUcsaoUaym/TPIDXUt6tE8T50zbSWfRR1Gzoi5cbhCLZxyBR9VfSYj8wwUCC7cfaD7mX3
8r83438lXtCQUHJBbv9TZePjNyny4Ufx8Zeb8T9e+btHaPzB0EDi2pb8PoY2fOG/70bnDxPftUX3
kFv4H8bsf+8Ren9wq3H/4jYwuZldAB6/b0dCBpebF/YMmdUCvfa/dDvyG/92P0rbFoY0ucMxognL
/BvcIk7duMGnFVIPt/eSMdA+b0dzTX5wt/W0fPhO3KnAjOB5e8BX0xrJc7PtIyn2lC1iCy+i0Dc9
iyQoN5oQdw1jk62B//XQLkbbKGOI7AShvAgw5Aea5+W2ZbDxQ5lBuZ2zMXH4lVX7SWCw3lyShZC8
UmMsX2mARM9tVTSXulR0HTqzJcpJdbp7csbZPcTD0KJFCG2PKLhEhwUWDoqztKURElgMXwExLuy3
7onzTf8K1xt2almZWL0NGc8UXI61VxIBes1+REiZstSBDk3yBOXSqtZFLQcmtdnowVkjDrBYFwxt
b1JU1uU6sYwK4JVGrnUXuHGBfsmxnwql928e8TTw4p24PVReEjwii0AkbsISnYhgltF1ShWkuE4b
IR+2kYhvWsqRZ1XYcboBXqyfmJMXq36Yrga6uz29ieGr1POc+U7G5tlkTXPTpqOGLakgAmnKDPs5
0AdxboXQHqPU0V+1sqClyzy9P0x1P9z1xEVslAjDH+4EqHIdynH5wzNonCl/exfRHytdqCKgmc86
cXR0isas+CQbwz6AiqRep3Q3+SNdD6mToLuR6olxgxSGk2DqTJMflHC+OP4LWCO2jHcmhwGG24Y6
WFHg+n0zHAkfQa/dEbHFoDy670ZE2QO0VmOF7Y1zHwL/YB0TpvwRRnVyHCZnuHBDdUmwki4nVEnq
+CbMHCT9yvP7sSn9VMcm781K7h1grs9VU7ZQvbT6ZGgchjTNyZlyj/WNw0h3V+blRBN6EDcRztMN
ls9wL7tcP/GNBgdTa+ptPqf6ez3P8zGywuAWRn5ymRJuVIVL/bPFi7rVxdhgqcX1j0fvsa6H9eAB
3A2SLrqFBz9w8FLVE9KoYBt2rvURG910iomCYGJORpOU5Oc5qnnR9eoNA9y0Mhwqdb6m58brEaoW
XQtDkPCL+CEfh70ak9vKZHiE2V1WOHZnamDctKtuROFHAk63x1BbVWsOGqmzqvDaP/IcgNqFk3nv
pbYs9hx3k2PGnO+1cXT3EXFICeFTGMLd8UMx1pdRgKiLFXAY5AT1nlBk+6pz+Wi7t6g7aZbGBxyd
cOTyUlrPReJaVzt3xd5Qi7ZtyjHHBM4Q/9T7rNoqMIgtnbCg+UQWRykMY8R7dEBWQ6uMWSgQIKoF
VCmnWzLLoztOuThPElxiAEzd8LYiDJlWDo3U+9F1SRoeQD5uGKf0b1WcIBKOreE46YV9RalKd2AQ
/cxvymo8MJ1x75m1s3fnmlSLoLL7R9cjr7PLnWEvh3H69LI4f5xas1R7UybWJ/d3/DOSvRCgS42a
GfNkRh9GkFm0cZFLo8iKHAfnC5i8Sc8JaxNJLuptWib1bghrtJSLAnpXdWlxgxJIPPYIvo+Bss2H
NCclVGmoRFdcFHkbxZ2R+6asjY2ukGrtOr0Lb+YhMe4QGMkdJoX23EZV/pVwC/OtBsJ8pm3cnnE1
C6r3ud7Dd1/C0TL3WhQ5GhVYhhjymAzoJwnvbU/XJDzBLkzOhpuSaYUQBFe00gzjUbPl0GxIMNQ2
PL/O1Unb/M5VoX5vmaNZoV6DYHvkaAYjIMt1BHfM9L6GeUH05mgRHWII6zXWqDUez2OCgIBnPkHU
gi61R4Gplekuzoe62aQLKkfoQN4Hr7jqiQJ2aGi25ldiTFaR1xr70TXyO5m0w9rmwd000J53pCDE
OOHm4qEhDBT1XkzbL/ZuCF8NL0SIul+p8OLLEAbp1jDLmTlQ259CmZv4s239M53r9NL3kC+SImiR
U9jOiVYT36EZynPg1SnjCULfWIuKUzERKsK0B4Chk+efBEOUm8zQ1F5YhXzRonor3e4lkVm149GP
DkYqN1FtRr6WpP0Pq4y/k6ZyNrLRJuKcDLL/SsY4hFhgN7Pqnd3ZFpz2+MbULMdHkKbdGZCG9tMc
FodQC456qNA4lnLUN22mTa9TtfToAyNUd2ZgCRKKMDdulGVC08se59wZAYhzyi6j6jXTJ/OQVa3h
SxV/Ln3V7EhvhsyjCvm+T4QcTWZ6wuO2Daz+3uit5DL2WkW3r2qvyjRPjmu/d2O1p5VVrQoyqVb0
sDpsCXDF3dI8G1Y7I0GMXMDyUpGzARS0RKbgdMnJFIWL4AfxfrQa7SDbkfXNv3alle9I8TsqGMXg
3G1iC30sXxBcDLdlhk37umJmlH3kU4ZKiIHYm8Dc6KG2muILBvx+V0RGra8hc9T3dZup3VwPbrZS
lkud0I/dKY/CNEeECXe4AZ29mjtNfOeEgcQbtngb3GrVRhQzWgjHYehitOJVwz4AxB5W/GQ2RbNm
9Ci/irLpbhzZDjcQIptVVWCUdgY2MY/sljVKkEtZujd8LMKfQntKHkUDQXgdeGTArUkVH59xD//w
uN3fZlv6lD0XO3K7bdpAOWFBrO9jSTOnRDQifo09+VBlvYD0zTv67fMbpBiyhPE0HROhADdCZK5J
3yWiRHgKpq+b2p+NmQbvCAvqVWiQp+B6gkDCXHO2SlTqqXT6Yo/ub5PRgDwip+huwVCFz6mNFSTH
VPITBF72iris2prOzBhs8e7G+4xp4H4oPOKVe8Zk8DUQVKxsyypu2QPgmmdpf0UqBMOZguw5RiJ8
xME8HmtmdT7mEf1Q5XbLhuTYZ6YjpblGMOgeIsW1sulxf5m1re/dsG18gbJ22+Q14o3csHdAW3Zz
mz5NEgAX2gXfsYnbqoTyzWYJKSWq2MXEiaw67zbdoL6FNVDPldyKSFcQRdGTYSH2SeLLfSRTPtKr
O03U4kiLxTrAPbD3cR6UHzbr2Zo8Z2DETY4ixC30bdXGJTuMyTkLWdmdnDXjHAaAvpBeBpeCxjlJ
DQH00awg+4VoVibN5jXsu5NpTj8NgzAWhlqBPtLNljYpTw3kExs2qUmpdfXS0toW4VCfWohjO22m
e9QM7CoeB7XHlnCIJzIsMsAhY78djPGqhyg3HA9cjB5h3w/6sVg1Qyg2aQDkaLIqbwumaIzWQoxv
vKg/E8k2f5LKjIEk0ZOtFYXFWa8I5eF647m3ZFek66qKnS3ZYfDqQtikRWxFRydwnLsK+8UqYNp+
Qo2U3piEGyzuzuBOxx1xzlE2gu6Bvko6ZWrf8oTSOqcXrM6cQ/K7IjTt7xlvCW6YoLgRo2lc7c6U
x05l9je5at5FdmTMMU6NHwSsn9NCA6TtVRfxm2bk7YVlMzuAcR18sPNfaKa9vVOQTxhaSXdtLcN9
Q5lO6mVSFExC2Oipi0RSXXC7oghXAGkOZR42DeLlamL1QPUczmOxJTu723sKH7pmO9M9+bjN7MOM
PmJoCPxC84qjGNPpGeRDcTPm0WuJBuhWD6oUPaRb74VTxf6Uih2JbSmt1KTeOvFiU2Sw60+RAePF
SdjpqiAEkY0WuIBOikZRxph2U/tF5yjDZXZBencseNSP5SsoD/vdK7L0SDQwN7BqLPwKqL1Wc9gB
WYCfHd2FJtPIvJOI/ap5/AqmLF3LmH0vIDDMh+PbbxuHfXx04GOUTv0k2z58cbWAKjMn6g8i+ZtS
4WEO0x0z/+pggO9hRNvfsqOOjBooeX3d7hrUW5qv68RAc8xqV241fMHy7fA2VPkxUYsBlCnMQdiG
cXRGFIhmQ8jXmKN5HyJ37ek4rXCE453Mfgy9Ds8X/OkhKflVlLA6XdJMfU0YiU6YkBlXWnGWbs0B
gWSQD1iwy4X8MA9cPmuwbjTbZRgcpeoWWWexjmRZfercMAS/Gz2qK4gdsZkQ8mY0lBO1pxHbMLWX
nNCW9RjG00MQxA31QpJ9pIY381HQmeTFHH1xGDMPPQJkHyWbRSB5Wz+RaTvcp/2MHrguhPFWOKX2
ntOG3daxXu0Zg/6yJ2UV5v8x59BDZM2twsIGRrwhyQDvHAJuL9261cQQaMmgmDnJ9fG6avi+bHwC
r7jjBu4s1IclU0CGqB3SA1SqNVtKCS4dywJw5dj96VHw9613HguP318Ri4HJ1/dQQ1Oe6sdUKn2T
Ozme73EPlODRZSSyhgUW32KTYpyXFdO+cZ1wO1mqRnlXtge0JO1brZf9x9yjo/ScQD5r9GMJ6iiD
LyAJbJ9TVzANUba34+sBUJH3zgVUcXUGy5m/OW7QURvZ9qHUKWnxJ2jsghNeW4NxhL735iVsuzA0
Zn1FwRJfx7m3M8muXEVDiYCfRBB3G6jE/dKJObeYONjTasoC592TmnRWmu6mzxUl0qbyJu/a4n1/
rcc+3k0R0ERpivFDFlHO3pEWjLq6Cd+cVcx3RDb0x9SeRyiMDeMoG/HzGpumCQfdmQ8znYp7D+vP
ByiTeCfVUL1W7G8s8Y04EE2eb2Q6MGxD8okKva0k1CWD8LqgLu9a+FPwEMpefQOI7GFrysFZNb3V
XKSN3Qp/jSA1ABrcGxqgeuc05s84LUBURhGiV3R+4tYNDR0yi4iJbEQ3pHRSjPwKiMpldGbzqALT
3GrTlL92dkrlOjs49njcAbJl5XUJf79mSi0oCJhfPqjPIV9ZhOvcpk5b3VBcg0/HZDDtVWKy1NRs
ovdhifIJXpKdHSqZuzucm+ohqahhCQlP831OX9THQu0C4zSYXGVF8yR1khrKRV0/NemioEazE6gA
Na0390CzC2mu7GaYjznl2bEmj+0VyXz/6FGF3nXEd2+rORHPuTnGR683ErilHXtRMMxXe7YrtKGV
Hp6VlRiXoiG+F6e4JBkisw961aMFIoibiPIykfZHb5HCiofv39g7k+W4kaxLv0q/AMocM7CNAGJk
cAhSJKUNjBQlwDEPjvHp/w+qbPslVZaquxdtvehcKFNK0SIQAbhfv/ec75jirXAAD9A8WKYXK0OR
BS3N72g8KEs0YewTLKQtnR6aFUqQDfKnZTczW7+wj9efkymqnwe3sddQbw4GnurAoRvVHU5S7xMg
D/fktTZj135g7qkZxS3jfEqsVHVkRLmpHF51FxYPAQfJHXH0xr7t9IVh7Zg5nxcdspGNW3Wjai8H
O2hTdQIEJBSyt5rQBZiCwtaJ+Wq9t3qkA5Kk2n6habUTM2dwroPxK2OzYY04ijxWV2YfWbct194D
wfREUig0Pq2Go9bMBfyKrOuJbUEM/64RfYynJaVc8jMShNAsNQQmmHodCVAR5ZarprzVEEdLskEv
0rJ5s8ZUbu3Jwrf4f7f/+/+i7tPCSf7TXGlVlv6lGL19KwiHQ+v01v6P+/bt41v3y5zB/OdP/tXW
tf5BJhCjBCCP9D5xbPzU1oXLBDyalGpzxUWj7/yrrcsoAYcxzVYObww7bJMf+quta8DvtJiMwQby
LR3Pwf8WivN3KrvuG7Zu4Vp3cAYBSOct/Cz9VCRMO21vD/s6Vf4joMD5ruT5qzlZyPZd85fsPAq/
qbc/fVD3/yr7ZGb8ezuZmDoLFRRkWi7c+SFu/fmV+47wsckehr1j9dFOtqZdvwFsoEaQg24VG9Ll
smQrcQO85mjnlnCyKrqvnpubhGpno3D2Iq91Y9u1Zv45QjVPJwmE/MbS51htmYhwRupIX95mBbKS
w2is/mzMpWRB6qPiCagrb36HCLcx1dyWbFOm+7nAnvg2V4b/XIi0SEKs6cPDjNOyDjJFN0XSppaU
RRFJp4Nu9K+l5codNFWMgEVxtmQl6fTs5pE0624p31E8bhMF2n8h3Tzooopo9la/IcImfeD47b6g
b2v2ZqSRdFDUOisEBwaAibETfdKGXKZQITWSNj1j2hIP/o0iIdvj/9xByjaOyphSiFfJvZf07m6Y
oHdQtJDgrZfPUtLHHmv2Y31kDo9TCmu1Ae2TRGGW3HWSX/XTxjetu7IeoVrg4zNMEQcwQfnBtrF3
Ze0A8lrVRk4NF6ydjDckj+jnfAvlHCVPkpPJbrb7koBo8AQDqy/OLdppexKBu21nLzl/qaIIJYXt
bmz75gbxgjouUbvSqbseYB3g6QrINGFdgFzxBSDRH6UbwrszA3KwyLq3YwDTotN3ljTto4WceM3s
aUK97XuAUZ3cm2ACtwvSWcCwpXHI6LHuiBwknqvIYC1AoAtaNE37ZWwhyODHwYuixznZ2Zr1UetD
fOgt6l5Xc7RbVlSYXBQr13nJuywoCRoKYpBd6YYYnHXylgozxX6WFHFAs8HyA0Qa6M1G0+reMCJn
FVhInA5bElXcz3FveRcsaPo72pTig/qUtjqtFduEJTf2bNPZjSBfNA9GgtBuU8NvjgpdCvww7URg
Qn1KlqJ6KVA08VmnLZ1VQRjyErb2KEns8yEEboSoHIdF36nuCzLu1mQ8e4UWVBlmRfqQ8JayZZWU
mIQgdIW+nwgFLNDBJt5jYWttQxq5JYLGKRcjJPkIxdBCFPxFtCYez66ZhweDRNSdFSdzfIrjmlKE
9q/7uVMeh9oIz/ht45pVsm3wzF/n0RPHdZxRUtiSR7vwQB0zHcks9m8vxhSRW09V23LIJCoeIJjt
rXQIWGojViynJrijqIZnH1d1smGQgIHWmYw1mMtqx9CzaaWe5lHp36qmRllqFvpzZiZNv1eFbn2n
PIv8HWEsc7sxuwZE8maZbe3q0cHZ4ftDm9ZBf8WSYoB2KTGc0WjPyYPoDfAHFOxkNNQC7Sz/mKQ3
Svfa0xGBYwcpd5cvGnXA/OHE2XtXJDd0T/e10KxdP2OiLAYjPwyJb945FqDhxsKAqDLYQHQxbnwl
sw1RTJSdHJOCYtHUIa2b29JZuvsmFR/IBEEWVy25RCqPDyJ160vpuhyQYq7InQva+oUr75NIU/sJ
iTJx9pMRqnGq3henHXYz7pVbMadgdJFujTdRl03fiyLCJoP1Sp79xEOcnaaMkLdLiRAeX5Gtv7s0
k0+50ednn/b1hESaMU+nKzPQCTZxvjXVvHLGXJI1t16pFTyX2quC9Fhimia+ULc/ESri7rpy6B98
NBdUdpJZDl2b4bT0y7fabFg/cC9ZyGZgefiI5C6DadEdyejM+ZMWh2MRc2pXSXGvCaBrW9vsAe+Q
FXmFp5vRKteWVm2omzjIxCjnlFb0tx0z7yxMsBhvJqnmO68dku2sKoN0PwKUubOiVmO1iN89tO2B
VtrewfRAXGDYE1tCUvg0JsP45OWY4nHXMLaYUPyizcU/PWa3UOU7mG/Roc+NYksK6gm7k3upDSc5
9Y79nd1J3uIdrPd52xDY7nCndEfo8dO2jkAJhASAYiKTXayXgTY37YfUcBWjuWzFjesQ5Id9jVoz
TFoC3WjAD9hUk+Eq5zh7URJ5Uu6axBQner/nHEG8ks8Ds7eRUA2HumYoEQ7D4N0iOC2eXb6n7TDp
7YETVfkB/s6676Ymep+BJFmPXVOwzKqlTFRQKdTlzHEAQAU11QEVK83kECn8gr1hMSHMiPcakTC5
MmSY5IY+nF3pB1NbvmqAAooV6GngH+4yE5rX4Jg67fyeqaNVex7DmUaqpxEN4NqlTq1bt3NhmcxO
SyDYMDb3s1c+RCbTS9BTbdDVhXafK/jJk4ZnKUOnLz1rJ/BnAd1YMRJNjLs6PgLLS8PRs9pzik9Y
s9uByD8ZcwnJxR/ER+NOX2fWd8azLqWCMOajXIi4B1oIuAQjxEbGGNcMI4e/mU/IXVt77w0Uy1Fs
RDSggUZWyQSP1Y6fYxNRc6NGboBoZHnGx7oZ8ZqQoKctybWYamTTqdwRRBBKzig7NffGTUIcUpBr
UEKF5sqPKSajNeoHdck7j9w4TTc21TQBEeuwGMYdeNXapdvCNzSG1ILmttNL0iCm5VOUM/Akv2ml
afPB5k0ZXeDAEdjV1Z9GOyHfpyrbg/IByVJqYEB1WrWvwMHvWYE8eMg1VJ+sdUIB+zqwMaAeMFgQ
xJQSq6rNPL6FYd1NfO90ZbBeGu0wWXvA4DLMJjfetx6TaNNsUXN2nB7OlAsdwQbrl5rQA9gBDOju
HVn7YYpVAl5AGY2fISTlV1ct4iz8PPveTTbNNracoz744wvZ2A7z+amir2mLCl4O7r8gdkX0XSRL
f3Ds2WP0lxsAM1MR7bXBs+mMSz25jzWfnTOLB3GiM4GHz0jNN5+x4s0gjOmOrlaGN7sufcnnTbMx
9guUpAMQ8lNs9LASfd0+C2/QnzBSR9/yDrU+7Wyv2DPWkhkLkx4dUyXsU8xHLWjxpH4Ym5pkODV1
coM6d2A0TINiX2CheiZ0wd9gzYSlzSTE3yZGHn8w2BMDzkHfrfgSSmK7PU97AmqVHmTSzWeCCJd9
Kebh1YLJeqYJWJK4RfkAYrwEytz1tCCVEBn0kcRcnrJ0nr/1qVPwmDKiu7ZQh64+KG/Ow9LB8FFE
PaYKw92lUdY9e3MlbqOkLE8J8r39DDSBngHjccyNrRO/SquxgqIQOfxebXoaxsI6DKUcHjQfWaIy
HOD7XeVdMGnrZ7IE3VcNQMG2AZnzalrREYa8vXFUfNt6qYOxKSY0vdHsweE+s0BaMtxhZrIwnQVs
JUlaMxcEDm1LswsNDYRbQsPchpPFpqfrmKMDIQN0k5HSfhv5brL3wadvjKFcu5YzIhOlLUesBGta
Ral/Mp1hyDZVqxC3R6MTh4tGPs09WwT7G/Fsw8wChta76PBx5agfGPiXYM3NEoOOA6e1B+q2dXP/
LQUEH2qGDsmOEIG9QerMDoRS8kHRAsTaof1PJBnZJQzP53Jf2GN7rJuh+8xDu1w1v6PatKeSKCte
xNOEEaYMYUK7qGIIM2Z8X02tcTt2YpjeKtOYmgdsLk3+qDlj7AaKJknESYQD3pYZXjrCbmynaGsZ
A5ZVt1dkCTjeoO1tksquhTXGT1Oty+8LHfc9bTNoEstoxfueNtJDPRv6577yrad+Ggk7nFsDNOAS
w0FMJcrNuNCSj2l00pPmWOZbYxmKMJhGSr6O2pmuggL1W2syII3HikZPIafmOrc6a8WCyJ6CrdNZ
1WzVxBByM5bstjN7pLiFeMsi1/pkO8Jpnzwkwuo2qhrLDJcUTW24Zp2EcQHmgPlsqm89O0a56hcx
rBVm27M81jo3YdAz4Eyp27s2VMXsEOiY8fRac+rpQcV+eK701HdAMTQ1jAk3Qc2iMXJrtNoFrVu7
kHCroY6PTdWbn/NlTPal7tfPtW/0b9AOCsIh6uba2taD1GCUIEoK6s7zzmqOmZtyH2J6dsRbSkz1
l7j006MjbfmcLoP2qteV7YWOP1ufiReYToMaSSbyYYsai+k8xAivwKXHU3Sw0jxsZtJwqKiTG4TX
46HpehyTfIRvgxsPuBY1595K6nbHUG6v4wi+k246n5RDFB4C1PRaWpp18aEh/5iMAUon/wB9EHk6
APFz+A5Vu7SsOG50iRPvSx8nH1BxpgfGNBHYl6YtWK0N8PSdM/jfISu726Qv5M4yHLLJSbh5bj2/
fxlTnpxcK9VLmsdxEE2OeSHkpjpJYgsemEx9j61EbA0Q4deGcvYexXdDdSXrbxbOFHbQ0TiUXeY8
LfSTT0ssRAj4enzOdDPddHCjb7vITu+rpTXDuW26Miz0Wt1MkTXSyQKL68RF8jDQAAjMWmKvxExX
3/ecSd+b2bAeEjQhu3kBB9J5VXs30Ms9MtJ46cUkqzUJiqAHWZh9OFUAbhhJGLusVwveoByNzNSL
bZab1EBkWbwOxBkw5aeLkTuZ/yppyX2JmL/s4Xd0R7bV4YogHrA5tdhtqWICPLtIXXoce4+KKo9R
dg5WfQFPdTIti1CCjlt+6Fjv3brqv0jZlmG0KPk247SzUWVypNZLmua03lPEUDNPl2RXCaDJA+/0
2VO8EbwrE2ymLmgToN6mlxIw7nPu2d2JhOv0Wau4r7rEKTgJEpfIOCELisTU713su6fIJd6BaPP8
aZpr45JoRfndGieE7yBHDKhPqboVBXse+d2R+eHFGSesvi3as4g7lPoLjKODxo1GyzQfNH2jVAaz
rslUHIDGrV/UVDc+565Jf8zsuX5yW2LcU9I5p437g38z+U35igstehuVgI3jx6wv5w5Q2v3C6ve8
/KDnEAoNSQcUotXu0gw0VqxGzld2L833wSmJUzeKhbauW73hr61ptgv3pXJo0tiFqm5iKjXQMqwd
vKEUQ0kJJ0oOrnX1NVZv3WmBCNlDB9ulGy5LNqi3vuiHs76CgjrDi8Kukvlh7k0wQitQiGmIvqli
Wb+2rpA7xAHa1c4zG6uIiBBXbRVLfLWF5Vd+ECTmTLdQRBL7oDkoqWyM+fOmH2P9GeMhQKM6m+T3
QZBKD/FmDucUu9UmYnIF6Ay5yEvGGTKIQVgcyPWF6cTFx9QEP6BJRtJZBS3gob2ZxZB8NnypP7lp
yQ0k9YX3oHXVda68bqIRFJfPVtF8734gmRp3Lt8WsBvfK2pQaPkayxAd7yBBHxzYg4b4DbRTFtPY
0qsMltgM2MsmtIuteTsqRW7FyoaiGHtm/F6dIPI+img09jGR7Oc4hSVFahTjDj+3A82BctvXEVW6
d1Wys+6wRxY3IrZwUJk/IFVTlOGJKMvziBLmSKoGtwOgOvu0FG0PaTgx122qQAKFj853c+YofseT
pi3nqZ+9i4znJKDp0e51PxLvCbfPe43zYEG7VhX8fN6cnUTYl4ET1M7JTXVNZ/d+XhJ9z97MvC7S
mAErHZBrr9njPtd8gCw0pe5sQ9ytPaHPgkgD3KH1qJtBppXpHZXdGrTKenVJ8IvR7ersBGIeUj70
+hw8ETUuFv23RQUmcfTPoOdzZ+OPrfNAaZBbBDBn0Z2RSjr/o9sdFEmW25TxToD0Q2y8aOa5zCMf
OAbWo51Cx4AHva/as9XSS9xavUEeXTwYZFnX3ed0NsUFGBUSLCJVWMCtwX4wZd9cSKuD8keoyH1C
0uRF1BqoRZSx7rlnunUgeSs9GZAwzwAK67O0pIcyF2FdORL4GxglzymzYXVHc61ToW12lDSeC9Ck
GbR5JAW9TsPYmr/6TF4CSGrmFqev+NCYEx8HBv6PDivTxnF7rERNvTCfXLxsF6d9vGttsdwhSZD7
xHCRq+hp4V2mTNUPizbB6e0bwf/SzPLgEErBsDl3T7Vdp59A/LIKTlXX0G90oADSvNI3PNRYHW1h
PDvJbDGMFgM1F8pbs2MzUxUkNjJgOO7BD2oN7ZOnBtwwMwJZ0o7wFIs6mcJ0yqcHNzKQ482edlS5
U5+0inRT7BrNFyEpQLS4kkFXpJLFuDtwXGcwVjR3A56+XZvBd9OZ7c4bfmtDPYbTk0/uuDNzttOg
TNJ6JuA1UqFlJjzjFf6zrePN0b7PmlZn4yFgQs/97hmkmf5MSmOMimxOkw2dK+xhg5PK0M0BQ2EP
lfVTBptS7KTdTaifmN+XOw1ue3VGw2/Qkq0rlHYFzQ8obFmsvRBP3p08AeuMOTPNgW2SpMMVaVUr
Gfo78jFxFwiwuY8gc4PUyB6DtJH999Qtlv3Sj86XzFicqzf5lb5zsUM1YZqiM93ZxCjQCWkSH355
7hjA4JCAXzuP7BxUq5Lgi8zz65feMtP3QRPzAtNxFNZxWtEip4VW/5O0lvK1MUnD1dKyuZtw8pG6
ZTfdA6wWNGMGA9L7eqQRZw5rpnmmPts6Ub6RR6Yk8U7+F60ykx2GcFxTpmueOs8ontNutaiWSHN3
vZMYyLT1nEaKOvIpLEz26wnUPqwYhD9+9ajUMAUElSxPtC/tk9cY7r05Q4UM0pFIjhjyUkdgh+l9
0DVwbBICDUb6omV0oE2TZkF1HdsDPeRm2bZxNb1Kz2GDoIU6X1RhuWGfPMja7fsgLh3/KUPechND
mLUyp80CAzjfhYzweTogrq0RseEZe8cL1lWEB0yIKybousOGrrP9gCzCRDQzzrkfkAECe0uZdGqD
ofLKDOd0BeF9no373PLVgzkbywuN8/FBQ7iDR1tHSAeTYa+62vxkoia+w3JnhdLTRrGrCPogucVO
7wCnzJzLR8/5ouosQRrk5GdC04f7VjOyhhaknljnxpuYuuj6miKdEGpKAg5V1la52vA6M2qk/U9x
vUvsKYWjJac7lO4IvV0r89F080E8VGm7aNiOjfgj0hN8wNLS9cc4Wk24EhPLYyoZxZPZwAHadxab
7bSztzjwOUhNhWnftpXeXYECiKsxmuXdrNllCvBHNp8XSI+3zpI2nOUbz7mIToMIJMsuLQ9SNfon
J/GNM9oPeAoFOo1k0/X0PxGbYlVNZy36KrNieavJcrZCBEecPQfRrDC3Bf69M5sc45Z2yF+424Zh
W+aSnYCu53TXEZL9ddTUusDxEKGTzV9c1zSOpq6WC5kp7okBPykLTdGdWdvZgDpffHRW3yaBX7Hz
4ZbWPjmarB+Aq7inCb3QjTWq4biYSf+96y2kCNy2zWb0/Ab0qJqmb05Kvnub9wFniDzdKkeVB5Ia
3JPNuh0MbpU/Wti9T5oB4XTJ5v6jTBuCyRdoUvs6F+UhtdypDMAJNG96DTw1JCe2unJEovuNSeJT
NpjeA37dHPeq6z6SB84vLetQFw/NK1RQJMAoYRl3SLfTTioTY9jzGT7iWldf2YEKb7Mmpz1p8Puj
bVm0hgyrLrlHON1dcZLaTA9YW8qN1VsgQIRS94Xp5uda54fICV/FWI5770wl3QQxF/2XhbbauiEP
xsXrCaeKXE4lEJvH/IqhMyOLyU+NGjVPtTxAN+IbobgBkiqdB4Zb5TEXenLtDLveGtlE0PrQcNSw
cD+1rZ5slmSM7ophdk78WAxYvtHeJzB5W377mkRDFuqygsrkL95t7y7L/TwVH41OqHzWI4xIKjCa
qT9fHISpj3I0x31buVg7Ev9xBloXZk6+KndoXR5VJ/CAm+OEPxgF4hPWaOoKx+XhmVdEXs5zjcC6
G3cDx1cmND0dDg0Z4lFRtn9xk8q5j4TQkXeYU3u1KOg5CeQ2ThUPjvZmmKb6JAfbBIjvxx2QqKm9
Ybr6tWozI9vUqrPvkthwL6NTWQ8T7YwvJdHCZLwCQFQcdxnfJD130yjiA6sqzgVZenAe6CmggzO+
1+RTESEjGqy+etURD0bbHZVUZo9zQRKbEZ97zS1fzJgti5guSpaEDmemGyO0LaYtGFb0+pl5qjoW
fL7IoEnCnZLWC4QrzNDDW1/thWlb7KbxxNBKqeKLY0aYd6KlD3Nn9r5DBSAAUsuQ6bPdfxaYf1uU
SbmnbYGLYRmObApZN2VuZS49JxhDT8ZzB7eWjMYG0y/THNq9tf1W21ZpIblW2jHSYA1Y9EgkQIts
uajJZpHz3aYGM9Qlj3bJzAcszvgk3cn6qMZ5epeUrU8AZ/t24+DnYf2PVtunn3oVkLRp+tJkzC9X
mg80MtY8TngFZzw0cizGQ++5zGEyZbLRZCq5jJoQ77lJQkc41hFmgHZm45pL3zlG4ATPXBR5aOzB
pPDVJD3ONupbGBiwUtrOrq2gjg3C8dIon18aLzOY2yT+zjBq9vyySbDsOqKKtlVkaFGgXLlcehmt
YNDRyE6u73SneOowidvZ7H4FrCrp5QkmfuhlK3YrQ9YR0nt/JgWpkEm7odGGVilN2MWIlXBWzrrT
m82NP028DAkJMSZmciO2Bbj0T/nQMkcxygyatjtVGxVp2pEme4Give3WPxh56FCVSuMTM1szx+Vv
gNIpStv+QCRX3tZMUB/YvKhdcrbLTYQ9qDsqUehZAPdmeqXfTHYEkWdP8Xq6KjzoS33sT2prMR8M
RymyYJK5uHj+YHxkFmpjRbtvp0UZaF8LjU+0s1ERbH2aw+elEPoJBfF0i6MeHqS+NsmLpMJiAxqC
+FSdJ2sgbCQdHyyNzig4Fk7X3WtPEX6aoxJwAbz/UIFVD8a5Gb7ptZ1eesqJW8JUWL8WkndcV5Q3
ZHsaiAT5L1h1eKbAR4tXgRWdpLoku+DzMsJKCQSUiN1wo4P4eE36enloh6G8qcj9YIyua6FlRMUx
113xNa8HyJK1194UfYUyaWnSdlvLUQbw1JevoPGSQ0xcwRHSNXDHHqrxWPWx/f89yN/+V2yfK6sN
Kc2/Z8I9yiyTxc9+z79+5C9RkPePFRxlWHRHEXR4LuqYf3o9PdBuOqIelNQ4kNc//0sSZHj/0DFf
4kam6rZtDBr/LQlywcH55Faa7o+IC9Lr/ycO7y8tDiS9f2vBXwVJ9X8bjwExWSbvyliNzBZOfPs3
43FkQqoZS2DVFiLv09LSf+fQdLEio0bzi/YxaZY6sOipsI7F0yc5ZvGp1KG6NEIlgQ5bf1MYg/c1
TTriClXtXhEzTsdKq9HmutT3P32yf13Azwy5X43S//p++WB+VhLZ2uwo6c34mWQ+HmaL3bPGXksq
RBSImu6p0fji4tPl2f/5hc0fge5/+qh+wxXUtMHrtgadJmNGRAt0/9uMp3W3NFMVpr1WBYuf003R
WyJ8DftuGqBik+pR0AvxiXmvbRqVS2lvKiK4NtVaBbptcmfQvD4aNZ+eY053OezUS6Twmki3Qmna
luLQLfJaD2nY5pK0AwGVRNER5zBNKONrxpB5CeaGQWuVFATyqKJ/HND23GTrUQkUjwzz2ihOCKWr
i93jk2oRXX9O+pGoOK2ubiR63nAuyHNqaxWKkqlqIo5kiO81lWqgshNa6aMuPlljNR0xl9B44Yy8
iVBd7wABwc33O7xeFQqpWtpin5RauiN9nCll3MiwZbQMby1lehDd9fP4AFG8hR8ajLn2anWlf1Y5
g7s59V+6xWAS4tfndkaigskGUtgSX+DYoOCKXXZ7wEZrVxEVUE3kh+e+qYKwKfgleLn89EQHA1zR
MN9NIrF3HQfPsMctt9USghyQnU47ck6hzebytooWE3S5OHD4e8qt6RQtM/G6LR6PWmwMjQCotCET
IwLJZoqGtqY1sSsjC5GLMexJBLVCY6ybDSFMtGxnUYVcGEcSiejJbh3xZYzbOHTikU3A1tV8SAr5
MPa+eeKpYTrcn6PZpzngGXBokukJI9bwMBUTaF4EOpva6Xf4teqDYPqL1m0MZRv7m9bnO0kq9gG/
xxSCPzG/oZkV2lmqh53nREcPAt6eHmB0pIntbRHAJmEDnGebSo7B0OskI2fmjQzKT6tsQaOzsR2S
gpNKa9KFYyomFXfzZJM8wLGGKs9DJWtmWFZpeSItkpyTxFC8W275pFaJM8LDfdPQTky8J9SMQefg
WTVyPkt7pCBF/XdwTCx9WWO629Jl8p0b3kbP+zoY/WiD58M+4GFzaYBEe8d+Zj5KMLRJeASmDgL8
cOcF5HN42yhPA7Zx0gtdL903RO4xQRdnjSExNFbybSag0JuqVu55RkH4mJq6Fsyuu59G6zEjOBT9
1oS7Yk7EJuvTW8ebDAB35OIhTlNblYopmDVjr43t3jaIILOc+MoMm54DUWsEUR6bwrtKj5ifZp6e
1CRRksitUsnt0Oj1obKXYHSHcOqelxyHcaOv9sj+miS198loMrnTXT8sRf+WSXQ5TtxeKOYDmGNP
nQbuePJ3wBi/Cr0MFfjdIHdJ3WiMLtmSDnzLPDDZ0zSGh908SCLZtFZHwhOf0qg0LoXT0E+E0uzu
YkrBVdxdde86mlQ+91I8Tt2864zcuGqdiHeRHAXP9jB9HYx42oiydSgLJ9N/S3LJ77ms47R0Nl+V
b83bse9N0gRqwk1w4G7zZLUsNTT82lqWRyOjSVz3XRy0WF8evAgYVj5QeKccLg45rfWTyboIgl58
AkEISMBvxvMsMJu0vsdioYh1NWNN7MdEJ6cXEjz48dIVN7o7iaPf9O21iTCyjb1ZH2RF2UgsDH+R
fAsC3MlvxBQoiFCK7rBjnFrDnEPbyZ7mMlUgexT7Q2Y9w5RKQhCg2TafY53OYtkxGK7bW6MBNSk8
4NTKyuleIdiEbrQsm7XlCeoRq36qtWKvkTIYuoIuqV919mtBTJAbLax3Kdz0xYNLP3ppgAJgObQj
2nVNr7678Wq1lmpvO6ax1Uj/O3S+/GwSMx1aMnpwpcnpC5XXbiI2cZMNq7pQS/UjMQPlLYGD1z/v
Y79KcX9soB4CXFsntsyliPgtuErXLIrLbKVq+xUFeOEcihS0O96B/8Dd+Y0u9K+v9FtpkampTARt
5sMQ9/bBivxv+tINoKiR/ZO48O4YQPcm26IfvK68tTtWwZ+v9Yei+bctm9KdGsfWkbP67lpN/AS7
BTYwpphYCcEcCgDLglnG1lyVSyRtkATduuSvNjrjv6VWh6zUiHddV5IERiyh3FFz9kfVbqquesXV
1T5kIzCkDFUbIx69LG9td4kOmS5kkA5o+DBRlQdjmjqUYDOLYClObSO8A7l8CBVdtGmK7mDRFg+8
Dy2MiQL48/X+3Xf78+X+Ru1IrTw3aMnoB83uomvXko0yAxLl8MRZ888vBWrk97rRc9yVu8EvFnL3
Xz9ZfQQ1Dm9CP8jehS7GJGi2rS8mXfCgtevXP7/Yb9zgf95KP7/aqmz/6XvUJJziqUqNAyLD+6W3
zRezSPpjOsYfuiQusXEydU9gSHLylLEclIbqz0B3i+Q0Vhc/7Q8p3yTKJrXPnWbapV2v1s6CuY0n
NMlS8hXS9WByq1I7MOaqvMcDUjL443yeI6UNDNRfm87Ubqa1KGnW8sSiTvnzdf4q0P9xmVT8umOD
OvP4XH8T6GcFkxyNfeTgNDZZ4QDStoXJeb7AMHUvBw3JR9/gLvvzq/7dg/rLy/5WUxvIFVrEl+ZB
s2wejdb+cDNmtGMbkdDVCu1UztMtLZX2nq4xqKERuOr/wVtgUULQqK/IbP+3B5We3oQwUOoHU9Kr
69gSGZRwtHci5LE2yY+1c2d7THJT0/nCqt/882z7b89Bf3M7+z+//m9PTj/6yJ3K2DqovP9idnK6
VczTT0XjcGNr8c2fL3c9Kfy2LHGlgi4uZhGbf/96Oyej1FpVeeLAkA4ew4iYTSJFCP/8Kn+zGvzy
Kr9dU2cKc8jtyjoUihRLIDaktAARUYVT/4ev7+9eab0UYUCNsEGo/3o9OnCBclkccViikcQ+T39B
FXdcmxh/vqK/vVN/fqHf1gHOH72K8tZiN6ndb3JUdyn0sL0P4R6Pdm8+ZjHGjQ3Yw+SuWQtllC31
5T+8iX89MltCuMZKYCJrkrP7r1cbJdPYEAdlHshjrA/YDIan2rD0oyQf6wDI4lNV+1kQDzEmjGGm
fANcgxIuFxu30N4Qimb4hbVVStGBm8ji4sXB1XKvS+M5bVHn/vntmv96s1lCJ1MLO/b6ju3fbgMG
QFlUoM851HEP3MJmiJowra2WXGwdbblMvjOFdS8gvicTDB5ZA6ugHJFTRvlul3mI8MgMWpwSlKlR
mJKeXdScaTqN6QGHiO91DSdRNIBlTdM66y4SIizpHM9mjwBWTaqwhrWLFC5qiNb9ZvwXe2eyHDeS
Zt0nQhkAh2NYdiAQA8cQSXHQBkaKEubZATjw9H3Asu7OzCqrst789i96lSbLTImKANy/4d5zMzSD
y9xVoelOzs0wDH8vcf4Plvdvwgvgk9EsMsb5wxPyz41s78XGzPvjxOoP/+9/E8q4gKCb+rzP8O0k
L/V/E8okxeM/Tq2E9TfH5cXgAAcThMqSH+S/jGz+37Y3xg18T5h/n4H9ZUr1r6ZWrre9Y/9zgnqO
JQQvHrp9F1Ja4JjbifSHggC6bdtL4SJlySXxqyg2ZmA0Emt5EHvyfYDX8M3istqRlQnaGimjDs1i
ce0Dxh2FHtkDCD+IDPgjA3UsRB1j+O8jAa01CrIQH4bcp25Xnj3VTh/weVhC5xmYjVwl7EnQmqJ/
Q6/MQmep/M2plpkPcWmJQ6269d4WWOPLzsHzUY/8FC6GbSTbo47MYj4Zddv/SvqJhC80VjQTFWr7
MrD8O1ON2U3i21a0IDhhQz1Cn8JSHTmqyqJB5f41HW0QBumKvc3CYJrmIvjMUaRXO9kt5sEaYufY
LKP56K1Zdl+0OM74Zrx9BezA2zm4rK8Mjpq9yelzsEGjwqAuGfmx2unfS65nONJJSQSU32HMS6YF
FHnqTPbOkqP/jTVlsne7trkQVtl+mFXZ3TmFeeOsbJ0ZvK0N1imyoU7rUt5Mk3cNCONbaoB9kc54
8eri1uCb27NeUQRTYtKiAz7TNGl1QDNZluTBVKAdfE21huzGfVLSc0E1k2Rp7i0n+0Yddt0X9OMt
KtR9XKNV3fkNgJUU2C6DMQRaLN0hlr1D+Fxul76PfwS5lud89dsL1uGxCRkyuUx8mO70+TKctGuY
GDFQH4WmEhAWfNagTJOs4uxW2jtNcClOUBSn75OQqFdaxgAEr6xoUgSoENNDfdLYnfFzECoOx0Iy
2uBJG3ZjPXsvMxKLa0ir865KUiQ3bMSJa3eq7DOD9Rgh/15OiLxB1DYyrY9mI+sfE3fsvUeBgGja
zD/6tnnDe+W9BcHqHb2qLh6qwpkuqIsQ1mUzDAoUXzd11nk3eUlCXWchF2cPcxM3OkEyDw2j74Rx
Csy5ONLh2N88tCcZQk8cBwgaeKIl8pSdFY+EA7CkKDVzuU2cq0PLq0hDWPtmYYiVe8/Ks1N8mMGc
nvHNLY86S/S5mgfrYjPPAcUm2+mdvddM1CGxqWId8iOTAPVjhst8ExMDdMI2IJ4G00cp58/NfE86
V/+jdOOuD4t8RSo0aUN2dwFmLU2fXxn93rG8AUFiYUSFmBHuxEg8TmSV6COR6/wxNQiry+S61bND
MYuNzeCr6HA2pNHAitTZ1VARrlf25KEgj+nKy+04MjLY3xwXFiKyzMaPl0qkkKtTXmZUXDeTG5gX
bRFJscO1uzwSR2ddOYVi1umQk/7TDOzknoTTFJCflduHCf1rlGmP/SWtt3FdxWQMh7M1NxZ/KFI0
hMT1bYxA9YIldIxUrJnylGhcLJKOTx7hVd1RwZRFL8ISG7dhewPHngFHq3S8Y5orDr4kJ5Ulc5nd
2DlMGmxa7o2VDvoacFjKrtVWN1jh59u0KqsfzM6gFaq4mURoL9/b2GGBJ1sRPzGjthkNrRhM5i4I
C9ZgLEVbvc8cRKgZ2Kqjl1m8W8tcFTTF5fzNHy39bZFyBu+BLj9s8Y/tOVIjPPMnozP7k0e02w0C
f9gQhZyu0JR0F8sNqksmPfncIYh/JuKp+TWLNgEyrhv7FK++8egto30/sdJ/xgtmyNBq5/xaMd/Z
ZcrLAcYEPNJb1ENdYDRrrLl9lg0ZFAaG1+cMVxEPBapgkm3LNRLW4h5yJ7COdl6k+IrSmQlRMiAN
79lqGqjiHh0PoV6a+tDH6FiXM9ZJcZNU2XpcKheTUKDIMUXmsk9Iazrn/Ri81gwLDt1gjw8dmcUX
fhmf0eh4r9lsVUdwdulBIcG7s91hvJtcMImLp6aDY9nVDxwpwY8Ay/BldMFb2NrIMPMXNk+7q6It
dN4Nseza576Y0KR1VYVZrizSq2IpR6bWTrdlOPVnZ7WqS8u2IcyL7Kfdaz/EVXYFi2cDUagDgKMf
rWAdES6j98DoPUwqvZz91EueiEqYftWDOUMGE/qoejCRO6R+IOfcZa08OFMpY43emeeDsYgtsASY
1E3rgetfN4wnCk/Gfj4rjRg5zEnmSJwrtsqOeO2X/oqZvHFrNdOpSnxo23DZtNH3J47qCM1eHVZ5
1Z3gyiD8J/ojtABJAjHrFXM+mM2ivCoEegokSQo6aE4cQ2inoz4UhGuf0xFlWwi4AlwlOJVd2vc/
gPZyMo9oxUN/FprcHlPOj/2GzCDWYI3sbsbTDNLkgUmbJJkiaYITTtiFGD2GAsBJAjCTDx6+zF2J
me1iDtxn7SiKUxzY7Ufnk2GBNhqsD8/8E7omFDi6dW5TVFh7GCrt3hrq5RpJylGJdT252LiONa6M
V0vHn3hY+W3JsNAoRueqjPhUANY0KNLQnZLdE58DC2Sodgykd7Ig7y5vzEdnmQYkj9gD71OvXtSO
hou5q0xhpbm1tg4VG3UC1kzjt4579wrYXf/M+9HdeH47ngTaU66ZsfmsWIucfLv1rhQQIdDJEulb
Wl82gDCqv4XU+KmKH/kCKj5Te4NGFr3/jt4euePQpXc4HXKMagu2iUFbuF7X5lKK2rwZ8JrDDjOn
aEqT1gwZWEztYbaZxtquAi+EwSL4XRkCKJphBIcZ7UC360W/+fH8OYuI3HadowvU7lw7tfHgJUWS
RRjxplOtN0U/2g23PMJnah6oL7L6toT4Al6vKtN0xzEQpmd8KquPU7DL53sUCv0VtM3yG3Pe7FfF
ibMQkUBCR6lZSQzCzb6LqsqjnHIXNzbAQ/BJ5UHboDX4tSdOVZxmB0ErSUhCZkYiMMmGgl12gjtI
ArI3tw+Ew9wbkGtrwCb8gcO5b3RDmAwmJd/UxU5RWoTsm0jRGmb9OWda/55b+3PIZP/DK6d3tyUU
cycJ7b5Hau6iRh1JP/KyDBG6mG880WOzbs0JTLzd75sY5bA3pAQyY+dEozOKK9H5T/Y6V4hf5gJk
quETaFUP+3RA6w4vL9nLUtaHFPv6NbCs+V6BLDnGzWw84hhVx1laLr6j2r118yX+JANRHHhHE+B6
q+BrGKunDMbNbQaT92KSM3eEnK4ORl5ZJGuW7mNCiMAN8FMWF7m95nvpKJKSCRhNrhbD26hUKjn3
2us+rHwCS2e08YU8WfJV5oYYJY4oRqm5vBsbcjCMMhZR0hm4UoA8ZOHss1NGsqehtwBLZJ81GU1o
Z7MXIbxLD7mCF0x1NRswRxvn2sP+CxVAM97QrvVITMw220c8Php2fJLkChyLZbaeFes9VsQDMefu
NJ+zMm4u3lwu1m50kcPtgKFlrzLr1ambi/bBFIL9m50l907GAtMny+uZiw4sgNuTf0CuhB05s19c
ZVbFZJdNLUdLW/9GyOnfuoMsv09FXR1R8plRxxThtBaOZIGxOIcNZXqup9YiPTUOuGqwARKOXYg9
Xg59M5jqmzSHA3Uq6Rbemkd+2b8YcbPvZof10mK81RMeZtg/8rsg+Xrn+n2/zxqaltb1hpA9uEZ1
jTaojxHq7bSTIeYDfguWs2KLx4MBZrZSLM3IXXWfTCh1e/AZMX8D7e2A8MdXf+gs/8my3nb+PNH8
xz7tL5MhwyewcTaz9KRJMN0ZQha4WQLkkQGIZZuk3C32x/jeBbZ+8hEGvy7+1N7b6Zpc+4vdvbGl
yiNnosDfQa9KjumIR4Ul1XowpYFizCtQXfWBcalRJEEkIAWaNB6+ATMMHEoJI7azV8dFJE1RU09h
bKv6iJyG3QviJZ8wkp+AFKAXGrq5N4gTOlW9+0zyinU2VCujuAusV3scvWtlSfRRXdDswQbz0hYS
0kJZFIdSih75YOev5z71vB9U6gm7wylHJT+/N5O8jGp8dKhQdkuB3BdszLKXa7pgi6pv4qxYb7KJ
ABxgUGW6M60erQBboNQ9lLpHS73xQD9tRW4QwvKEgNqloiiMMPM0L+SAlPa+zXxE5n3qTjcA/ZZz
2lHt7lRiu9+aZpjuB7w5rJc4Dm6XtLB/ydHMPlsssfvWMbyI/bT90CAvDXbQTbEMucKMmmVyrx01
GicJbHI/5GuDhJ+95xrhO9W/pgGJVopmoB4ltrO+Qliuu/IwJfRO7ka8EARJ38az9Kd9V/WKrHvJ
Rg20FnhEa83u16Lmhk5rTE70rxdgyDGSf/hfD7zowVkHej6TRI6A1qTCtjA+/G5TRSlYzbN+SivU
5fCPfbbKflePcDZA494A8szvp6+Su/wqv+2tEucWpijPWyi3fJD2waSXJ3Z1TtN7sVXySN84m/yt
vre+Kn0zB3I4bvX/bPjqJth6AhiVAdGj9Aljie18R0SKfz/kM/AIbC5P1dZg9F+9hktlxmG0tSDi
qxsZt8ak2loUOBB0K/HWuMw98NTKnaFkpugAIjF27IRSROvBV8vjf7U/lteTqqc6T0O5cdGwgWuL
FqwcfOEFD25QAKdJ2Pa9tzXwC5apCCHqSV0c3efHxSf9gkOMfgvTx2PbOwTxGe2DYWfZCcFycyNQ
gDxUo+WETUalbCzgHnYNpTDqn7q7RhREukwfK3cHILcNU+BmuEr4HsI0Ma0Xu5MyHMG3XPAIeM8d
3wF+iq1lLLbmER0lfWSR98VtWigmBTSZTr1lw311nu5XFxpsDWlrieLYbU0q1j+C1Sw3uenoYNut
lc22prba2lt+yK3RpeVFT+k+l1sb7G4Nsb+1xtJIfOILuzfS4IoPd2ugx62VXremut7aa/+r0163
pjvd2u9ga8SXr5683NrzamvUp61lV1vzrrc2Xn119P3W3Ndbm79uDX/OIV3FAMYUtmsARl+TgWIb
ErBe9E5yGxzYagz+zaTd2nYx/zj4ojaE4GR7ntymvX8YfAX9kCyOXvwjStTH9VW8du/Ga/cw3w3f
2E/V98TF/usz/C+yp68jnHSWgCQAJ+DN9/7yJ26G6wrNVXycXD/+KBuWaCFUt+UOU9xqkxDZbHKd
TrmhlRTphyVX5r1OXPxeLanFhsSLD3U+ozFnMQ6tdo3hE4Z203rmcZWx8TKA4Hty0bwVqLiaGWeN
sxmsVbH0J9013Y2o+uIKXI0+czHzujEd2Lme/zAC/D9OVFP0zlV+KB2rOywDpFUfGcYPd84xsc9x
eZ466R/VUhpoD2aykVRdfEsr3Mb2lrV9PVHfPaZYFd7x6RA7WG46klxn/bMDEoDXsbLLl3/zoW6b
vD99jY5NCJblbto/x3X9vwzlBwJa6fU647go37mqi+ys7NiP5GIEkW3TbtmBkBfTwb+xszYQpMxG
eZxsz3ob/DStQ1TpyecyjfNVVTrLteFbw8VnKPtKfdc8CwwwI74JxE/BClZUzA99pQhfrIy24NXM
BRBVbylQJjA7IGMP7PfeTQwPI05SN5Fa+KlEYE8UyPFav/fryL6iUi5+iXW7j5CiczXlX9fU+nVl
OV/XV7rdZMF2p319YP/PRvr/HyLnSPcweQD+5bD+P/qxfv+Zvpf/jDz3P7/B3yf2gbdx5Eh02kJK
2PhsW/S/T+wD62/SCRxiPv5BaBr8zWHryn/NU0U2jk0B918je/dvrkT6yuKIF5O4yP8Ve479wJ8f
eVLsaMklIcZA7hDU/nVtBhuqXWhep3OfZUlO/zMU994gSUAV8agwv0OYzU8VcwEsmW2PDh1ew9jt
Gy+1z4bv5JFr2f0ZJ490by2zQDQ+AU3GOc6+9m0FTQIOG3dTHxlgwK/Wxg0OtextM+pnUyR3jZRA
rg1nad/ckl6YQVKGwXKtrQTiALo+P2Ld5z3DWnYOlvKQR/ntFJnLTJeQ+c5Huy5FQUXouAN9Yq3K
PYYNfw3XOZi/BdZISIpuerYHtgbDfup03h/Ji6UUM6Z68i/C7lAOOW1bVeEiCfcBGOx8QymP6bbo
qEm3grGVYWd06EtJ+zZ/pxlZo1GXMJHaOyADHuo0dkp2HFXy2jlQnI4+/tOfwjUUjG/IZwOs2jH0
KXVGCjBneseQps/Sh+yDKdbN3hzDHU59jNkRjbhpfoMW0e/nynbPloVLQdSA/PBT1TaJsUC8nkAW
LK/WnPhqh3sASrBtNtkJ7TIjfbH2hbuD3lDJqB08cWtX1nw769W4FlXpHbvVIW1WwAqyHu0eRDLj
JULQDwgnRPAyqbojiATZcFQGyMSAVCV2dwQ0DyBtVyaqz87dMEjz3t8+F2ysqxiCQ156iAyHdAEp
ovo+38Vu277S3xXRsJBWx7b1PCpOSAXpLuK3ca5J4SEfofCr5d7SusY75qWTdU+Eb8JA0KOCzGfy
Xq0YIIlD+YH92fydL90S1VQxGIbtGD0ztgEaWnvXd5aNipT4pQlM9h3NYbqrBJOwZXXUISssgnES
qUHZJO7s7EUweo9ToM8oKYm6AJmGbK8kKxUI+eOQ+8kdxvwXuwUzV7g1vFRSO0gh/rSqimaR5Qj5
9UfqJDAGQ4CDrsZVypynvk3A7V+5m0cecpxxdhlFhLkAHFeixDzCNkRX1bSQq7qbFJha6PrECq6x
TzidibTCQQ5QT1V3U6bzlkfppJ/ONJRHH/L/S6ZkfTeJQp7Gyaa+DKjqSBTE0D8NyX2BPxacwNg8
eBiv7vqalEsHIG+0MtnPdzo1Y4Ii9CP+YAbIRP+el5E5dOd5/VXrppCRgibeexp0sdPkHzA/xGPX
WHiN62Tasrjjg0vOBi3ajFuUUe5uioOQcfR425WQSkjeAAabL3J8Ymh5mdr+OBGPQ/qJxMLa56m6
j1OSYeW6qC9aO1YPwjqlfZxYMYD2wWuFO8X0iIOt21/jmF2K2SLWO7ZgcCmlwjofvHsF9ew18Y1x
n/JvdgBR6lcH3AiHkXhyJp5/EGzoQuPP0kKWOdbBxYCH86vPM550qiK68hEgowvJLKD/Zhb626vV
9Ug6bNjNBt98K6rQIKXV2PIdcMIwxE5i2R9jgZBcMP0+gNMbbvIUj289VCX1aaPD2fMIlFjk+mrw
cx/yPF6jtCRbQoh8vvVp8UzmyYD0ZPPo4jW7KiXem8Asp4M9917EtsFhZK7rbz0uG+b3ZYLauFrv
GB+ODmJULU+pFUPwRZE87t0cbV1IDACrsbLDnWbG9vIM6AL3DBbgOyjYLUhlr4iCVMqfqut/tx1A
R3P0uyvtxuKQYgaMFOu7ECVwdZHoWGEkENOrS1F8NG1d087nTGITdNwXR2FnLyeEczwJnIQEnw1U
Rp3/MrNx+WyLCfvZv67HXPmXuhoxjmnCxJHI2ZhiAML8c13dNH2X5qmZnn0bD/0+tubKBaTQLPdD
XYnvc4PJqwUyQYiG6EjmrNFDPGEuXKIegvXnmCA3uVmoXq2oUHI9GfCViKzavv2w8SGV7GZzRoKY
ejHrKzYCEJRq30rPJO76870m6BahYbHOz4MriocFJxGuqYJwG3ndZqt/u65jcQE4wxFFtO6wM0mO
RrBsq+EDRA5cSJm6L8WwQBSvi0XgUzMkjkvkyuy3PXe+DYBGnefZW44j5zu7MEMfQC4ATBSTBnju
BVfBMs073x5JwyqZ9idBrJ5R0bR7F0UqG4AN5tTANA0ZhrAQJprp4GnuLcUGdtc4axu6M1rOk+/2
26yUPnxiNw8RllWjbxKAai6yuvGczI8CEFUkkUzGL5+RxdUwAHJjDb15saFzPhSF24INUJLs9kFc
BpEmj91MpK3oiwN4Goltdx03853VgAMjdtdnHnoPvVu+1AYTenyvuKzLrj2kilTYxGSw3ZopW+fE
f0ylX4eD/FHnyzVcm/dGAZhIW6ruwXTuWmzvUw95hPiDxkqtUGKL3PvkBzykZkHj2/DBUW+ErPZx
KhMwQZyCOWbvViftiHKc0YHH+suoMTiDDEzjKt0FpnAvE4Mwz4nlmWulYNnsls89aBl2e1J059Xb
5nNLO0xRC+eDvqOvXzGYEwTBQgJUoQz73iEQfg1qWNFZc9+hL3/MEvnTaxz90KS8eWIeISWSaJsc
DD8djNCnx1rPLO8cfDtTEtSfJeOD1xLyLHEahRcgnwJBcUds6WRzKEupX4JVWxu+yWzfF7g4byqu
nPWRXg1G1NJ6HcmD8DrfLJGkd36rxF2W1u4H/Za3K9ppZK6LdeBjSgvsbRVT17C2lDwGBipLL/Um
PPa5+yiEoX6K0g52hR2QNlqTOBaxDFiPEl9LWHajvMU/1N+OzRgwucvq5Ies/OSBrsi5JbCMiqCb
uecBtexdB5uL6xr+U1cgKHaQarxT1dKMeIlOrNNsduVVNiOQ59tE/4TP1ige5rqbGR/5rcgisy+y
jSZUqRz3YM6oiMOuJc8JF+4+4cRqd/Q86ESwSyd3RMsEfJx2zrWPiziy0A5DccmrF64W59fYuOOJ
0kthLhCwdkXbAYIschvdgD/Wp3YJIMHjdvd1NI8AfF2ZYw0kbeKOsBx47nkA2GsQ1lNWOcah6+Pk
ASIYJY8w+/qRH6N4slZs+H6XcTUxngKU588TER6ObECsDt5NWpQTfSLpsZEbN0y+evttyxK6Sj0L
fTtwzfyNsAzvFXjo76kdDTO0rGk6WWZ9sJeMq2uWOcQMQpx/9GLpUww/Y4fsC4ze+2Cm0yNcWec1
1h7WEvz0MenioHiyXeZN62nyK/FjLToTvEFuvDFAyB8yKw7e26HTT5aj6xsioEWx0zWpElsVjkQ8
JygscsyNxYbnezxkYnV/jtBVmVWNihGZXm0dybEYuVcb4FSho9Xyw/R74242W1Z0dYwehgFYXFwb
CDxuHZY3exO/zqdZMY/knRv8Fywj0EXzwDYEedV2Qqdhmwlj3nnBttCiikC11rOwUlwWbwzZq0fJ
yP88xziJnKRLQh8/v7EfHOQMoQyoxPC3BgP4kWoY97B+dMkGpwMtIvEg/1AeUKeTdub0Ax4o25MK
3ONtm69q12HyZCFXeMPKNJpCwWqL5HrRHC8HMSvvM0mVxZDYHa/S3O6LI0yClZ1GareRpbBKyEQb
3wEspBfYDf5Hoy31OFm0UHp7JGmeCl3yECS8hKQOMwHwO54RgBe1S0ZPi2oRPRH9D3tVggdVUhHd
5TjJRclgfVJmZtwvqGfsnWeSyYbopTR+q5ER3m4gU6DcDYMp79Ygc2kXSjHdEtk3vq2pEB+JMSzD
gUe++4VhpDhbnRsXDBm75LVGMxIcCtbS55F+47edTRP+clCMEUOK2tp3uLKJDZuKCV5Y0T1bWBSY
Tda6AmaGp3zHJTpHQeGTLqWMQReI8ld1PfR5cJ/7cfDA51PfzYrIsJ079G9VN1uRH4sacTrFS4uD
qSNnT8Ep2mEsJgYa/JSMrGTW594x5iOU4ZwZkETxEoL453nMWxYE+KmyezawyakzBItawHyCVG+k
yiHag4nxdV4oO0wzx2v2da+C57JmTwSvxPtuoZb8oI/BNM9syXGIHVnchUch6+/6RS9WmKlAX5Z+
frVN83EyVMdMucM/N+q6uR83VsxlKnR6Iv1bvrsrQtJoXEp1lyW2PneQ06JW2ziWOzH81onpV3tj
bvxHpvXV4+rkyfMyl9xExeSlZ0wI6RQyyUyvE9ycxYFC2LhlR26D+gT7cE6T3CBjTaTf+8m1r5Za
qP6qwG+do7ZFo75Len++wxvY33s+UYUlPtEHN6v0jmzT4ey5k//mWaZ+7Cm39B76HxtvzyMfwdIC
GDf1Zn9Q3VLt15GnM7QR3Xv3HVwSXiAmJyHJzMsReId4n5a6P49kmdyZVqHJG/PIDHNQKmCGc1oq
sHRgKroLOkNf0P6AYinl/NMTifpMWhLUmFz7FYuycdoqVs6Jd9rZiU1ErbzQlm63n2oDsqCWM3q1
JF+ekzkvwVquRpCR+9Xm9NJtOuOjmArK344XewkTbEcI9PwOZdmonhxZ5iz2YlBHSCkE5snEIOLB
spzu1jccfSw7KBejP+pXwoLIWaoMZv+UQdu52WYmi3bOc3HdKa0QeQCbZMFOJ5wddecs1Bdes27w
wjZa2tRuIpHBce/NMlh3baeSn2u/imtQh0RY+p1eYb1X7NXZjfn99ZCXHQC6GWvY1QwFLjn7XtCn
qNCg4bUMCEMTJPd33QXdL1nM/tlk+f4iZZE+B1Ceyaaxzfk4m4Z1bixHwXvX43mpcbCvJGP/LqwN
yxcLh7l+VtWlDruBpc9ixcNBaWkcuZLggRWsXGFein1lo3NaEoYpaBU8+dPxkmHcuUErn1ZgN1G9
zT+TwL3yssk5wDMWUT0E6+MEueauZDqzt42i2QUxJKUw03nzMLhB/LNZW3vHtr17LE1geegWQM6P
jTLoFxEGPKwMpQ4DhK8XJzCmO1YH+okhdH2mdRxY1sGOgtI4+/ugbuPboQQOO/HCPy2K0p9UjuWE
ESwLF0jnvxvfq++l3csnHnsq4dy5sjLSZbQVK6gqk3ONInO99lZLn1IYY2cAjuRBKkHyAKu6wZOP
1OT9t9nT3XWeJM5NOoqGDXXmvpl8cx+xyFHbTKY8TJnT7+PVKm7asc4uA5xrxlSAfcFJJbvZZs4w
xHby23fS77E2ypMjgQj3pThS280h2/8kWoTsb1Sr3oJprY9dMczHAPTExtIu9oh2KU9X/yXgwLqt
03Y+yyH7aXlevE0rikj0ebtTQlIP2OOV/RXOg3fpOvZzbJN1uklzdPkjF3N9uzpAaANBi8DtMJya
AgmsIhV9byhsfvx9hoOXOWLfBEeAxsH/zsni0cUR1G0iMHYsx7Is9y9OFqLEWNtwkJztKbMpO7cq
zYd3BW6idkiU5BEiqxi5MWZF0R4g6njnuRKx/nc/iPizoWT7STzU2HKbrfIP4f/FZtePcachWOvz
0pPfOQ3qA1D8vJK25gTDvQ/i1r0UJuKTqFyr+WFaYAqx0M8V0t+J9xvJ7fOsUfO/TIvdJ4cqD5if
iVRC+nHl6jl7ZzDkS6eAdgbk7d6urihffVKLGUtsA7lqnoC915ooLZuu8YXxx7YDVuLRnmbjZ08y
Gw5YP/nOcnDcbP5J9qoyiNEccc4tChiGAv5kvgBM5kHJUv0ND3Hu75nEsoBkg3btpKrfi6URFBIi
uZ/JYw6V36sHtjFsJLQWt2OZcB3WsjwIXb7aojG/QZW58mYLfdc2tCRkavnZfk0yJ604IQ24t2nE
yFU+tF9jz+RrBOoB+Pvdfg1GbafzPiH5+Rcti/5hTVbrhb1V1yFhosrflVvBrpUcbZIy/QyDWqm/
B6ngOS2/qnvrq9IPvqp+dpx0AOzfl5+SoOaILtW/z7/6BLCt4hRrbjQ1oE84iq92Qm6dRbayPpZF
4J/RF3xP5DKekSImWJT54AsCCHZGHjSoibaeZfpqX/ytk6m2nsbduhtAnesRJ4lKI3L7YGY1bN9z
a6Yj2nojJHsTwDcIHz2Rike765lRbhPRkNPE+AAIQpOlt34Ll5r7EWw9mL11YwvyamK/Ulo0Zjm0
a22Q2uujK4fiTdpl+45l0Rz3SMuExqTT8SHJppR3aqW/PM64nV3+lw5sZty69aeRuqgrUzkmv5UY
m+7yr8cu9tfQ/w97MJ9xC6HFmKBs9hOWb//FCTVupBmRcp1k1Fq3rYFcuZmzbj/0ojij4vDPnd9X
M5TvJo5039wD74/hrjdENqIn1VcAqgkG7VZ0REwAIObUVcGyK+iaeu8wJ33tq6mFJ5iJ7tGZOyjg
NmbdZEEa43qQxMv4fi7nDWIxWxPRuJVSLBR0/LM2lDgAPHfPLlSqb3YgNSN90MoCtVEr0vvaji8B
3kCyIhMWayI+WGbyyDsuILKutzRmAf4ax5w48RCr4I9cR65suGanNOvktAP3Zc3cHeYJPlR5cd3c
vIiGTNaocWTyZIGpPSbTBibXo5Fsbm4yL2nbhjsOl+7iI/AG4+UzrZLMlrGQOSKYIqlJF1w7E6Xz
aPVkumD3qj89ttJbwTxSSEp1sYMJg3oCGa0R+RQ6W3ZLAI4GCXjpxW8pW4U3LTfd5lw1/QG9Qgry
vzMKbl3HY2eRK8gPy4aVkrxyiO1IppQ9oselyqfPKg4QsZSQF450wjVq1yFY8j0Ogwpt6EjCI1HP
8bd4CtIPUjzio/KQAMYxakDNZIRJAeJSnaEhLnMfPriZWXeMFleeSorOEnHGdUEWyg+SFNuI306F
luHXD0VG2AVz3rb7bi4xb0AC43pC3oJFoJ3SgzuOXGmrJDvD69TbZFvZkwGW7rnLq/oUmwhNwmbq
OJo0iT3rACO3rxxxLTmlQsfzVARFoY1gIHgXL7XIhDeHglMUKB0MOj6ZqwzzC6GDyo1vFkJYji40
K97rIBc3bdU8BsHcHib21DvUotxEoGqdb67RJ7fzqsuK8Y6JHSQXtfIvaJ1RfrbbEsn62idZSo8r
DPFtz2RuKydkrd4KiG/bRMVDyVaKHMG8iNwaaffX1ipgf2V/bbIGIcVhtJFolF+brhoDMiCSbKb7
zDi96z2nW/uWMN3LToIsp+RubVvLBILV6U9nnHVP9237HYUA27a8meZx1/aoulBkKoFocB77c4/Q
KJrRGZ47u4MBO3UIlsDLroyaVJAX+Sn3/5O6M+uNG8na9F8ZzD0LXIIbMN9c5MJcpJRk7dYNIWvh
TgYjuP/6edLd/cF2VbumbwaYRncDhsqVSi4RJ8553+f1NCGANDDcjcqs5sLpHcL+2u893enc3sW+
/NwG0g0QMJFEmT3jQOUFsRGzTH52BBy2HCYkZJG0mv78W+vIZVJ6MaWMiLTRuHtZzPo/Mlazm6N+
CBwWKWGSbuGI82zzB9WFSWe+oCXqH8LEvUrCa8Syl3L48p/PuE/Zm8JO/tn9r58m1t+9Um+NnBUB
oN3/vm8q/vvrP/LT38BO9c/h+tkB9tMfSGohHuVL/6Hm2w+okN2/nFjnf/L/9of/DEe7nyXhaK/v
FUEXmWYDeut+dJWxFlpYs/49OunpQ3f/Y/VRJ6/lX/y9f861zT9ozQemMP3zbRAQj/451w7cPwKE
EB5Dass5j6rp2v+LoOT/wVTCN0PTd0OEMueG/r8G2+dpOG5VZE9+QNHP3fzXFfinpvG3XrSfx9po
BwOEEB5yDKRk/vd5/o+Phi8IbC6pRnYq7YuoRTm2GhIv27hZwSNcz4cfLs9fSCr/JADi8yhtOTTz
VIqQL/Lzo5jbU4w+OQQrX2gOmXaRf4Bqb78MFoL6iQb+porx0KBICk1NHsRAcgXGlv4RknS5Hgfb
AQoZcz77m9/rV0fe+feyAxBS0KTYDFEL/PSKnEkZiILInkQC/9KhVN3ACAhWLLfooMQR6xIQIFjt
gEfKaZPOJ1f15t/oTbmnP6lqzr+Dw+jBNG2PeDv3l98Boq8XT3kf7CTBBjvmHfExAPd4//uv+ktp
f77jgq+Ke9sB3ITP8edv6nOR4eTlwc5hseG8/BQQC7cfM7TQ7QjW6Pef9hffycXr6HDHWX94kH7+
NGUruih5wHmp9r1oCs4skl7af/MpPzu4/fN3CnkjwhB1Ps+w/ctTZeMLwDARI6FLyX1vUU6v6rK/
Hars7fdf5y8uHuI1D8oN3wdsxC8fxCiFK3p+fOMMeHZl5J9jRsB54dQ3NM/+Rrv2lx9GFxmOmnDP
E76fr93Ui6bxtfB3jSNIgApQ0qcD5L9qoS6acm//++/2vVr9oZr9fhVtC7WjYEVgnfrlXmVWIBbl
JygfDGbtamjCy9GPzVvmw96hqdJiI2HNM5Ea0YU3eUPFWMXfAJ3Xq7EmigNyvto5dTVsHOAPFhAe
whg9JyjxYYMqxcpRyU2Q1sTG9XkNOhAlcLdSckkHxlDtuJbdQsCEm3sUirn3RVWV+scm9W9BCb9W
7N+/I6daqGQma/Gfnsex5mDtMh7YJTW6nNw1gsM8uObaH9wHY64joub1oVbJp++kEohhYd/Tsgn+
5lL/1fMasnIz/PexB52dxj+uuvg2Re3GZbgr8RweULpf1aYXYiWCzf77m/rnTwpx+9NWD5wARM+v
9xRTlB5Jcgh2fsxcYOoD/DlN9aJTgmB+/0m0J/78wBLqQHfTJl+C8+T3n/9QZ7SV5eAD0/5OALXc
Mn7Pzim/0w142emW6Va5oa66BwRbAZzrwI51gdmugT1JyEHNNO5DLcvd7JNjDRrZ9e56+LGvLjXt
ntSGrlw7bT/fQWsTl+Czm4sCJNmuVikNVUlhyVwT6cm67S2ssJXfHwhuDvYSMw3BB2TncP5uN0q1
9paGEnG2bW/SJ3UxJMS7sbNb/GZozPs0d69r15pIgUu1h9NosoEZB9l1bFb5K4lM1UEQELU9dy/3
c8jZiKrbPxRth53OWcT1aPPFF00cmxEz83IZFoNCt+OTlc80EjuaJrGsDim2jTVxU5Cupl7eC1sh
BOpr+RrQ/V5BXagJrZ9bZLsN4zy/HmYcYXW5z8wuvzNM2V4HJjZnUovopUJ6WfBMMN1/ltMQnwiX
ix/TcMl2iGSCN288Y01j0/laGPlTzdiSmCWj8S7yTl07oXKu/CrdgMGnejaqfT1YDmEnQ2LfEotK
T9hJveDCFI6+XgbQ20nXejvdMtDh6yD4GQDJxmWbbTS1cnkcmmwCrEzIyWUI/J+gwoK8C8K0YoTu
PSxR2snj8EHJxDUBon2JJFTiku4t0uHimEvmABVsG6GfcKkNj7TNEDhVrtTkVigzfKRsw11G0EVH
HF4lDn1PlNWIIHWtPFdctoNXbZvWRGeAaUtipV3Y+lHJkXCwyktB5V0M9FbsJFRRHXC/UU1w+QZD
u68x8dqbhHvLIjRY2VZI1/2aSnu+QOMrvhLeaEI4Nov0euDsDqMHQIUGeWxq4sBo6rJyCrpmK3A4
4SNpDV35COQOqwyy/bfWJWSZ+Y/LEx8Oub7jNFXQmU9HucUUHx8rrdZYpvzPJaERhsSAHszG7Jw4
3+GHA3WVw7G7tIuqPS5e5zWIy8eZVyjBfEg+zs7GSMi4y7Grb57jDiEwEVLkQqHagwrxSTpJ0e9x
o08n5gNJtspFEu4aEjoUgIGq2gR1fFX0U7KHsz+kjDctft90VMx9MCt4DMTJE8RpYWTLJWqcqB+s
9piGrrpIurq6c+oRwnI2RxM5d/e2GU5b5A5dpPnd9qPRJFHYduE+cM2K+ztVm8SbeD5KMlGwT5W9
hyU4sR4HJ/AvnLn9IMSr3WY9VnuVtu1LGNOwpEBFbmBY546jkWNDtQd4dtZCooYBJnQDYoirT/gZ
gG56tOk0kz5SK0jg9CWI2cyqV1Ml+VVeW+M+cBR2RweVAfPtcfwy5CYJd9xiOtyOuc8zo9yOECV3
OGzoLuapehvcqqOhojG+j0ZFyHYfbFuCyaPARBLGXDGaBgrEabHERWxjAJp8VPmqz8VqkMfEzQLy
Z4K2g7k2IoClB7KOcyRnM333VlnJtUFA+wXexvAVpr/zYC9uhxIwoYWtYsVRtFbx3oYWAZGxy7ZI
9XgVAiM5It4bNp6kOIbOz2RMDs8BbZZj0JhEI7gzTLq+75FPLvWpK12gcVKMy6apM4HYT+U4ag04
7qLH1zRVFN6Ou1wRE49bJ/eXO7v19UkuRfZtylhxTRLNSALHat3iVL/RQzMecnDOzxJE96ovlvDB
awVZyGo26Nj5yykJ8+feC71do6tpHdaxXicwxMvqFoxACYO78g4Q8ghpLfJNspC3XPaBETWON35A
eUWNUEjg7rxrhvVMsI9zEqU+jXFKsJlk4DCNJtMFMVuXZeeIhH50Wkaq9GEll80YNQg3ydLtzp1K
5BCLUsMt+YR1FimBPb/sGIXkNdZUWhHV6Lv3FEnLDs1Ae05seBw9Yupo2ru0CBrrJOrui8wwFOaE
HPiQSPEZ20jf4vrVQo61JvZ2Qu3DAoSBD5TGxNgEs2O2iO1kjzCc+9G5asc+vq3NuNpiGiJyLxAn
0eBgDyGerSbHm6Jx7NuXOIyDtT9bzRqz8w2hJEGUj2THrjz0r8+1T5yIVSZzRGRU4awDkyyfNd5U
+m3NXMsH6rLpi11nzr6EXr5T+E/WFovNFSouubJaI7xDROl+VeE4ADmcSsXV8CpvYjlvc0Ki0Er6
GyI7YxMhGy7vrddwRVZMtfwbPJvIfhIWr6chVfqbjX+RjiYTuv7AMHIKIq+mEdfp5XMmtJZW5jmp
yu9fq6VsDvzrcPgHk8bzrsSa/HGap3N5y9q/wUhjXfEStrslJ2bTdsLiK6zc9kjELAqLHjsWfSJc
dFhfEFURAGlh8SCWXl2oJZ6ucT0+DtB6kL8YD045EhTOJn/jEVkVaZKlCqJxLEySsTfy5Ba6ZKAs
2jvbAz6S6XbfSAhMIfGQ+06TXTPNGrNm2zMNi3O8T2jfCfSlebMbWhuSS1MyKamBRsUKJzjm2fJy
7ir7ppdltqlRbH9tAqG3KFzQBsz5Ra1YLegsNp9sSDD4SRDYA6EaHhL6QTWTQXf8oCPlilVj1tUm
xxy+WpbQpGZ058gwgmZPN7k6jJn+bGy7OU5jbN0hhwCEa843mRqK47zgb2pCB/2eZRnDI/jG5NNd
CkYi3JtrXOLmwXfbODLqkFmEWyaRRhBK/7m/QoCRRGVGyCNzHdKAi7xHBQKNYzfS7l/TWcuBcZlf
kEkHaxRuNtbPYYqW2EVpkYikPuawFNbBZIN1cZCGkoK5RM2UMXqZM8QXkH6zcT0VCJh7l7Rxe7KZ
ytV20UGh4YqEXl7ukKhYB5Ei0JOpd1GI/nlWU3Oamulqwszz7layv2ylw8DUYnTL2fCKUaTeMl7V
r44Gh1CZ7XCo3HlXNMYjueTMbfuFuFEySutjE+OsTuVElHjvMUPWU4ckegT7zya4nySis7lSD0Km
wYqJsb1pw0G9t/W4sHNTFECib7I1tPJxI23W5qLxkitf1skXa2B0pU2JHL1i4IvyqWxQ4vbDDaOU
JznXuImN/jK1B3rc87htUtZtFKxyW/bTRjWoq1ZDs+xoD6MmI9VGL9I/2TAU+Mws+0Jh72L/zePN
vJAfTh+T5jFpyI86N7KIwfB2KMy32sv2PeLgA9E+xKDQLSaIySdr1aKLHTjYj7vMJTTXqOlzMl9u
GDKj65jhFUsjOIYNNnrbyfy9U96DNak2bV+QcTu6m7pN5I5SvtgGCeGzXprHO8CToI35/JWqzkpa
N372MV+tJP5/c4S1seTQDelvzx3yEz0QKWj0j8xhh5sUDDKX9mvYMStwUuMtyJpH2ylOWJbvEqbI
MLmsawKOPpLiQ43BsCMXsl+ZWYLGv0fC3sqjdP3LjDmMYS89ipZeX5bKuFQ8QcR7hqBjRof0icnP
o4SEZHapdU1jfed4bfW0OO+04sooACmxRmBWoeAD0dxjaeIG6uwe17dmFasf1BI8em3O/9rXQsYv
U+Neplb5VdguGh4S5NZ9qUjEqdKH1A6x0lX3Y5B/xXt3IPemXLu6vnI87LSmTag1vnpczsQOrbq8
GVc2rKGNcOlfpK1N5vvYRqNX3ua8VQeSIr7Rdjh448wYs2VKR3R01yI+avM03mMvGa5rOrzXaBz1
R1eWIU0zxJqxUR3DzPWiIR6XXTXG3woHKa/Hcf++awXAJA75vLKG672liyWjSjNiYhYYKUTXx7mA
tGbHsEMppbx2Kxy8/WkZ9Lg16nwTWAQxhXV9sgWwSV1P1CqS2ZFTjQT0JhwR9IjsuHcNahi+cA7X
hKWAQQFtqnqzNNxvzq3NajT8O9AW18IZEVrb6mWolkh31Pm1R/VZFTb6/Zg1H3XpunXCW2z/JyeP
n7q5vqrITYNkzX1PDPDXuV+qQ5oukk2/fjA7Ma0VRhZ7yuVzbg3NhnBmucqab74hnrDTAAlR7NmI
V7lpqniUttPfzOVQPU40Q5kNuSVIXISYYmG4LeN0Rrai89ds6LtdKlIclDREjj7KPASVrYFleKS2
9dVLbfXDDgsd39TMgSjlw7VrtRAeKodoVFwIn/6cOtdZM1HdMQOPZoRSkUFQxGYuzFPNmSXKOf8c
xzqmOPJQR9rqRnUcMFwZtM+pNFwICHG/o8Vy18IJiWJJIvmQXAWUh9e6NUifZO3YijD2TiikCor+
iXNzZqn2arFNsj1g5UWmx+E4qNWTA8RoiyfWjGxmF9sENMHaH73p3jZqji61pJZURDclBMu8TXyp
o6/8coOohoBwq5d7G2DWjv3WvJItJPYEPM0Reko9M13BIWmfzLmFKEL20akgQOBRW433GEzuRzxZ
NoHX9bBLS8d8Koey29dQwu6kHNS3kWf7plOBd5ozQoTQjxs7OH7Djhl3CmeCrD631xhTaOOg001h
wrQgx0nFbPmO2tL+g9kAbugTJqOmlfEYImQJ1qWjEbOjn+4PWBTMFWG/X+eWUpHoz+ItRvmyBbI7
r1NFKdRxRN6Fucv4GpT7Bpx9v/fa2oUD4HlHqbr5aw/DhQOTty15fSNQH/0hFrmzHXMyzlSVTHjF
3ZxqsSCiACfPhtj6LymNqPVQccdB74Z7e3CtaKKXgklx7KHPazINJqUOuYnAKByniAmly1mKpExk
kcM2z+AxT65TnUIQ7ZSxZYoj3xqJjorTg1wGtesn29tVZede8Dnzts8Yii4Y/fcxmqljzACQngtK
JyejmucAdjdq23kpavJwval7n9B/PFtFQkjPUp7aKY2fymx55ziubsOxxfufKIM0LaPXkVWo4QLb
w4Ntu098rD7WCqCmB19Lp5TDWjA9VDEtN5u4ahRnrUqvoMLQG6qVdrZVb9ILqs6CrSrz1sBneHya
RkZu2sQow3NbPPUJUT88gvJpyNmmY+JvVhju0LchC+rWc+7VX+hV1A/MlkMkpKl8Bajk3GZDZt7Y
WLW36czREJlcpm6QcH/DBx3e0o87Mx8dUmSEbEhTX8i1Cn0yjGTvE0lQq0syNRlShhOpgxM8BNnG
3rZFOruD8lKvpYYf5PhWdpxTAslWrkJIEVgNAoh6eRm1MPfJkszPaQOKqMxzRYfD+0YIDfNljCVr
BgTJVmOJOkcpNJAU5uzSO5uYgtDJDzx+X0LhSQw6ddLup8RJL5OhzrdL02QX9jAg7DAKOqoXJXZE
eHm9M3yZc1O8D6hC7KMBJmE3jL4TrB1v8Z/h8psFQBB081vVp9knYdDKR+8958C7km6+Xypkj+vS
BBgFEWXqEO4UqnwePbffEsvISW/plns42SR6DSW741yIDVOTO3CBrJmhKt6quIV/golkE0xTsjVr
T68LLd2HuIAf2g1XQWWpY+lD2m8K9g7e1XI51aoirB1oGN/CX1DYpTXqbVDNzSMfpB5wWjbPxXnt
tJrqCjFkEeW19C/dNLSi0iI+bZUHXf1VNtI5dm5lbxdkrfNGNG28t9x4eBjbebkr4qG9zwpHnEwS
JkCXE11g1qguZyOny65LWe4BxE6Kj876TbvEC8LqGYihX5nsv5j9oA8tkJrWiT8aW2IvWrESqZGv
y66Po9ZP6KXPLRCKomAzQD/QG5JcDV2S9TPKV7J+SR/gnhT3PuvPFX4aRp+1a1SrmMPkrudSB5fs
3ynOEVvdxmjQEJLeYsquduGQTmuX/iWqF5MxvNvfiIQ0MDo5A0r/wVuRDY3MlayOLB7XeojPKCdL
RMSPEppUSMhbQwKBI5drhOprQCN6Y0yFK1dD2BYnNwHUULT60W+zPAVpSKSCxoj56nGU2odDYDP0
h/w7hiQf+kvX33KkRElSVBAYU8PbTq3kt+rSZwz0VDcuCEnDKswdrY/3RWOaqadhWTX4hvo5BWHT
EVhWo7QMg9i80TYWcCcMsBr1BtT7zBf7uqvLNRiQ9ugE2S2cmn5L/sMxFia5CDwtxJDQFUb0F/cn
X+f2t6kBdruB34Wh0DFnf9eBWHRphcruQviq3/m+i7stUWbwjpon3PWzLZ9of8gvdaC722QMumeg
z/k1V55zMa27yBoU/jpRjmsPc2tU8fZtzMH+6NJE7UNUk9cuuq54ZYZl/I0eLBU+/XJ5USPqxULL
mmeuBu37ftRDbS+QZLRgMIom7LpPMgYsOJtWvJj4libGjpVbk/SkHRk+sJf27ipFoEiiw9xzDC6a
WC2HLpwlDr3KZKQadOVqafzq1JGp8QA1KN5aadBeavycm9g8T1zizHiZMWpOJAhuS9I4WPlHfYsO
R+wqZBPXtEXwwjQ6pH2h6ei5vj/RRKeWDYl9au3yWhYs06lNDAUzy3Wt6o0rxXAdl+Wm06DvRiff
cgKK11LJz35RD3U3hQ/EgNRsu8mc+0Tm6WrjWws5BNPTojNAHV1hR4RPbwxdwFaUBDU0c5Ydk4ae
EAOdQ1JmxqMe4c+FGb1L2u7FOkuX7CjjaVNVqYi6hlNXm7j5PgC7F+lBGDReUuUcqGAHgm1V5QHf
6dgVV40OpKa1MxINqYIuXwk9kvsB1xEHGVMV46rR6AMjE0N2gf0zTO8c33EvKPqag517cAayVN55
w1wh6e88S69kpZlS0/Dw4tXS2x3Orxq5jPAdeEWJbAHKJRwiFaeVBt+4UEfMb2a3ms0ZWFygCQZJ
aGuao+89872WiBg/wFzo7oAiQLNyzieWkti9pKFxs7TOO5Qhil5DGuGG3EiLaIqglQ/BfF4sSU+k
hVw4sfMpPIwiqzEIjF3ODIHtjX7JkzsV/nM3p/4lE6nmVCIRuGXw6R8823EeTDdJ8M65RoqF1hAj
sJBSh1/BIjcUMkR5H0x2OBjvwsxop3k07Xq34t3KBzKpNwYa1w8i7ZwHAlrNx9jM5Wfh1wsH/1BX
13WLLWyl2tzEWhuK4r01XPMQTySSkn2T3WWVGycYIwzNvtN4L7Mv/GsyectvJbEFdEyT5LqfGvHc
Gw5BpbpPqtcc18dRVoI/12NIG6I0ODAR26mGdSgb9y5s3ECum0pYr5qEuv2oOkRjICnOalZgTRiS
dIINFsk6Aq3oLBZ+NHXYfTa13TwyRIqfqqRqvhq8+1tDc+VzLiegVSrJ/Vxny1M8N+kzTnBeTcgh
3VdbGd4rXWDxUmIogYW5ICE4x80KTQmPd9Hf1jwiR2kIwZbS5NuK7OBPe0E4ZtC3WdcmZgtNvC2u
eyiSj4ZbpQcHSdVJjWP4NScKbm36ukFaF2RHjzazxxyjk2B9VPy60GThBWjK9mtQd/FxodamqF5K
tSsoANGGVjqNksG9Z/OqP4a6b26INTd3DBsMyH0uEUCUefnaKoyXjHYP+G1kFPRuTGJJraTcQUzK
r9Bx4L5n2cfk1MjqhnEZKL8pod/lZiVFSW1X8g64iUJvNpcBF8elCSlsnZ/sbiwPYpyDwxSn3TET
jXzPKdLadWN1TruG7UHENs6s8h5sq2luoME1JxaMgGCvjDtnoztqdhyTJ3s92C2n6KZy82pbZyVx
nMR32m/QMMcvNKzHG9OM2zt38JsPt+1LGAY1csM+9j5D4QYkV0mid4VvGGvbGpxP8A7NB5K+UQBB
aHoIZnHwnCul/VXp+MrbBFlL+uQ8ChGTjuh4ex7VEKWgI+61C+EY1qi7kDYZa/MWaL54TPyqeq8T
9WiFdEVrTUUyzJLweVzMFg4cty1uEFrOr5UOU6hz9E6RiS1w1X1a78ted7T1XPSPVcQxgIvcI8ku
EJPKxTzmKdBjQiAsk3nDFGdXM0JistaZurJGJHWAfTTtLtKc/WtDxhck6aXl0alw0pforNlscLMx
iJYBTGHkbxNjK2jEV2bv07Dzu25eu56fvPZKxjDilX4W1izzTeW36WGoVHObcqOCSARaPGgGhPMW
JSc2MH8UA/q+an7LiUqluVJKH1ucXzkUUrae54inOde72GLPBIygidv0w9p7IYPdI8Gekv8iiZ3x
wevOO1vojbsECxEki9oKj4k/f1OqWFZMjsdpxdGa94QaiW/AMMGyPXLJ2XLpY0/McfyvSbmU7wr9
KC3Lzl2n3oxUxLIu3Y4WJnuBQPSOilCkG58O9ndbBgMPhx/cW90wIB2cBRFHMnHwMPSW30CdTKHE
RtrK32It4G6LzLXX4BvgvPqmmeGrjds3BbSGXReCwWpgdDNfQAQu1+bYec9Ly9SBIQaHt0rFVbFX
ZeG852VnXsxK1Bxwl9nazUNV70DveOsy72Yy5hkC8UjWh5GMmnbrM0y7wYkyJcwge3YTHeu3JZcW
JZ5tqKfcT6vNOFBNNKn8dAYrvHANER5z1FY3KH8NDJqC09qstDrNc29smNVyxp+LSHgmATBM+zBE
Z9DwOTXLzzZA/bwKyzzD2u1el8x9dzYGQ/BmICXWtjamPfjFdIiY26dRrcUr5Nv51vBy8WaQxIQN
2rycbat5JxQlf3D8tCSFYWxCmr+ifcZjQSBl0lhXJZEDt4lh/50Q4yy0+FnyEpoCFRQbty1cIc7y
iR8UC2lh+lKmACc40zM85cR843ukL5SdhILAbNYEx2bkD+YwsJX+XjAh/kougQSFKeiZhmX9arI4
c7yDLJyC3UzMyzXmKLUflGaKYDK2d8bJRDeesrU2JqLkcWFLUX1fRXIooD9yZwtJMnUQVDQ7JcjP
smbAVE+eE42U8cybbeumTkaHtkzl+WArKoz9yhPNcRQ5obKaSE97YFTh0ht0UGqV634sFtYVKmD2
+tKgsV3Yu2oqjFWGOmjjxaxlveoFFYp7P8G1XbnjbN20mfeW1xiFDX8ARGmw4Ofk5zWY+s9SqSlw
/ubS2WcnzC/3LaRnKxzHsekO+udL+8N9q3iUuHyCah0NJecG80aAFWvWfT4fagvJ0jijzXBC5u7W
3M8Xme7nKCy3VAFnjcFIhh4mThJd04EUp77ythhUhoNJNvS6mYyLCSUzAEvk0ZmTE4yVY8X+/d0/
C0n/9BVcBloi4P/R55yVcz98hYy9RA6hCnemkvn3LLOlxO4+pReL0d1a0+BtBjZnIpB0erRMs/9g
4tUflHlW69Fwc/E98oqdOT81uo3f/3Z/lu1BWxKEfdo2PEj3V5FgQg/Ps7wq3BUWjSpGkUl4aca1
+puP+SW/8yzc4z8CxSOvAEu79ct9lAyMhY5luGP8ORds376xH0fVb6ap9L7ZHOBZIwtYBdBtNnE/
eLcZRei0oTFeXKDZCa9JjS+QzfCySLeurvF5mPOqiBeDeDLzXnaFfvz9pbF+vTas16blugChkPXS
+/lFptmW7UJDgmdv0DaLwmLX7hpwzETacXE2cKTiMSyuGzNrviIot9bMf8x1OpDuNIvZ2yBmmN9d
TAD/jxljaOje/luivftorl6rD/3/gUjbEqaDMvLfi7T3CDr+LYTsH3/5H0ptP/zDRIbt+KgDz4Jt
D6wdAozuv/6n7/5xflHZmE1HWORP85N/KrUd5w8bcw9ibZh9tk3ayH8rtR3zD8f3acSgI0dRfP7R
f6DUtv8kr4O3a4XgxIUV2gDKxFnD/MOKYVMHS7oRwa6mMbQh8X7Gi3lG8+Aibt9E56htbqYoFc7A
QM/ASkweZbfxzyRB22vtd1Mt9b7gsd00dnfdAx7ZCYARL6Uq/KhZPOaZlJTtW9uhCwh1iy98hBZh
oGq6Dc4HoqavEyKhs069I9+Yd1Oq/VsmENiRUlOKt5iBNHMY4aXRYFTRHPanLBflBUs5wk5gMod2
SQ6exzhvZuuPoJ5dI3Fq9zJM+mcPCs17YXgYR9J0RqhgxH3k1BbdyjIvp/ckE/ELo+L+iOMV5xdt
6d2im3QPPW7ezYwydnpq+01il6dwzoJrp4zHLVEkzb5JKcTaufdWY0sLNuv1cjPSKdoSrpFaVIze
vIvLGn3VEmfyYaCj85GxrZ0603CObdDfL9oMn+xFA0LzW870tjtkXNUGzhCjSk3qUEfrdIsYZV6+
24h2wTxP666xi2c2H5N+1dSBSrTfKO+GU1xk2SWnF+JY/QAZGFXIwZm1j2QQBdcqKfzsW+pPxhMn
yeCizbQgWEXH3xD3MeydtGt8DrPXnSqIw89Ey1Unbjjf0+0Gci5rmKqgYJBEa2YhAUyNuSnLLd2f
zwm88MbziB0g4pIoibZgzInf9m2sRqrZhcEe4AooDzzwggtl1HeissFTLjEHG2Ruz8je8lXrlQDx
XUZpsi+sk5Omei9trG8jLq5dkAAjx/HnrobBHRil0A6i1IwfA7WMeAus6h5ORkcTjA5MB3DhK5bn
Yt/bAfwf4g2usxJCCpV4isZl6Ch8bOZpfqy3Y0HYqT16alu56YfNJSE6q5buFfCPHJt9AMghNi9l
Z1aXY7OE77SlkoeJoypAEKd6pJwvj0FKNMtY04JYTeiILoOBycUoTfuLbh2zXhuhATC7ESQhC9XL
d6Sc10joIAoAy456dq2rBXoWIhxvukqnkvmzZ/PUZhxeHkpkgu1m8gh8N3CSbcLcMjeGqvuXhfEF
qMtA3vaVxKufySCihU7expS/t0KvaCGpnUT/+ljAa0BBiM1OGcmFq7CfjRjadxzq6gcrmMOrlG9H
Y86AGWfGo5Uy98iTq64xkxsH5dmmg2KR8pYtKD3rkRM9FM2BASoSqX5mV/JpK74FS6GJ43GNdm+4
SkRqMgIEW+cjaPOmrekYFHG+NohdoEtlRKoZT9VAhGnQqgQil4d/3EB4UdsHWece5UjqGX8j7f8l
PJGUcFZOehwmzgiLWuFX1mjs5+gxSETaMcwjPGBwm4V0YaBb9KODWl4iAwFyR3+fkJLnEiRXivRT
qSviJjKC7eO6v+iWYfwEY4RzNK3LixDHWLXOUGVcNolTPzdtqSLtj5mz9ZxUVNuOHnFMl38pbsPv
73Px/d12Uu3Qsea98A76vC6gqSPpehwcUW8hqhQvP2xTN/8oZ38MC/fFr6UGvgn6DpS52HyQl5m/
rPiz0Ql0jAm6Mze5CwH1+lXh3BnB9IJ2FtM/7WB6swn5Car3E6IHnDFChEMSRqsk0iYjcZW1hdYN
khCZyLTL7fMQ8hymUTj9+ZxGwIbfjnsxlYf2e/aG3asX+t5Rc47lcMnnIHI3WJMg/9aeozt4tqob
ZOTqQDnXbspzxEdoUaHa33M/NFjYbaEK5wD8j1wQszA77NZgCOOR/uDgESDihlN1A9gmfGmCon6Z
CWM4ixzqb3bl9FduMrdXZUIgSXqOJmm60X+GQh0fPDyqN3OVDbf80Y/U0mfM8p30OA2IGMOQ0JOl
Qu8z9nLZNd7oXNoB4SgJslUD1EkXRwnm7Ts4uuSojOdIFX7tcY1tI42Kc+CKGjkHFWyyW7Bu6JXS
czSL0rF67ACWbhInlI+5k4cITGvxSUxEssm6orjoz1Evk3TzC4mAylv3migYo3Pta7AExp2jR3uf
xOE5M+YcHwNKafo/5J1bc9tIlq3/Sse8owJIXBJ4mIchAVKUKFmSZVn2S4ZoW7jf7/j15wPLU2Oz
q+3TEedl4rxMT3WXTRKXzJ17r/WtZ0RozrMtCeqMVN3cu2vgjL7kBEgaVnRUtd4wA7bgnLh+N0Su
L9fImtpFnsQAiSAbMaJVndZwm2GEMop0Fh0mpvuCO4J8CPpj874XmbfV15CcqDTEyVqDc8pzho7K
PkRdMprbbrFhzKDNyz8jBRxvlzWAZzlH8USE8hSh6xzJByO4Z43skef0noYpy65Byq6YkBPvozdD
dUSCrt61a/iPI0f4GJMRzkhfHI4plknuSUNgEPSG9L4fo/LWmRbysVB2Q9AwKyB70ntAiicOWQ1Y
cZQHjdFbUxbvZhG9z9AH16BfEJMgqm0dOtiuZJzKNrFFjHgP8dsNkK9aO7WuY2ZoRA9wyrU3d13h
OLYb26zxIEk0YmMNaGWLNrP3y3lh7M+LJCuF5ffrytmsa6gLfidaUekLC0GENkSs6+28rrxY9qM9
SJjpukADSl9K1PNLoQYXMuHMim6U9eOAUPJm0Y3+s00eql+uUb2p1ohdft4YknWPkOtuYWQGMYTp
uofUYRprV1IsuGK68xakexWwYk+bO7T9Ri2fSIOz32GPsJQ/rfta3ERMqV24k/a+BSF1rQ1VtWvX
fbJvksVPzjtoAYXgNFYJ8H9SWjqCpEUM2THLOfdXHaqMkuk/Tn4Ufj5ua7b0RW+5sbPWRn5BXO3O
oH8HZrblFslz1UA0ReGDMXpb1pLCPRcXKbRqeHKS1Lm17tApH5UX1VsnB1+HM8B10Tz2002eEcya
edp0UBzWUDLn+b6i9PHhbSWHpGdkAmQmsnzkaaRiTSXNa4+UglubTvHBhHh0m4S5+BiVjnXXtbb7
yLBQ5ZsGpwbd+sb7Vi+VuCdF3f4yZGjt4naOP6Cp6t7TdAdFF9LJPHRg6oEdNBpDI92K3zmGN7p0
OCLzztFMBNIao09qOlRwoyUcdHPoGO5zyDUMmqr8ruvRuW2qUTanqRledKeqVsXuHOEDA3mSK9fY
u2jAn2TID084NRwarQrRdOFsego9Fw8xrRszMFNLu7eX0gQ4NFnv86R07omWsLcxsdobI8f7V6Et
ZNKlN9nB1IBW+jmwugIfGEndoVHR+vGmpL3FJI8Gbxg91Byxfpq8pf9ilkXFNUawTbudF203jotN
uoETSvhHBpdxljGENByH0TabnPgaFBqn6sbVrr16GEnWnqbrRGpOsbHihgFT7YQPMTHnn4zJvV8I
c3hiEomriDjQfVwo2GyLAY97pOn1EM0iBariKIRPur3mKeTdKUSX9LnquzbQJU5zr0wV8jt10mPk
BXwjG0Vp4dwIsA/ERcguW10c8YPGmRuBI3pP7PFUgRu0hNZ9zM9AKV7QkkYeUaK0LJPlm441HJ3O
SlhgTTQ1v9Jxqrkx/DW6MPpL2abW9TC3/a1txiPXQfYBAjVAiGjcD1JEK6OpAHKJoWoKGs4AG7hF
17QR3zB0nGZsAHs2MNySniqLg2xsl7d9XBWYSR0+ouua96w8FNYq1Z9hZTGQLvNnw6rEi1UbmC/6
rPpIzy35yFCg+ZbyvvueRv7Q0C2fC09/Np0MRXVCQ/JgW+WtcMZ3CW0Iin7GQf00OUHqslfwWkVt
GegDypxt75WOftNUVnVwsYVsdZXa14BszKulq5LAaOz5U6zxnOqo1G+mESoselr1RTSxtQ8R+I5b
hAuU9SRNUiivVv0psr72faTgK9bazjFmcWR6Gt9Us0Cq3hdaiaVrEE8R55dpi4Ct+zagh4Qrm7bu
sagLVhucGsl73F30tpex5UflaU6QjFXt4SnblMaVN/Am2hiOEYw7/K1D/JrFgwXzs2qu0YvjFHPB
W0xDtsrfXGTTUEa2Lj903sQJ5gyL48i71Gmjq6KRC0qErN0TDjJxcDLNDcyHmSwO+Cexzeej7ZIv
OZUguAaEVre5V8w7G6jZzjR6+TmqY3LXhhgzk6uh0Myzmbe2mXX6o0WUIGQt2wMpK5881AWL1N9W
q3owGMp47QZNvvNqtYGI+dSmEvuBiLr2UYTNnO/HGKlUYi68BpH7nHcFRXXP3k7vyKAh34x7jHDt
BjXLtNd7J/HjKdOfu3BC5ano//l1MzQsScAyQktUD5VUudiylfB8Z4XbPdGeWJ6cqmeoj/Ol35ID
csSiVOEA4Dffo5URt0wq1UZToXOLOUI89GPcOb6Foq7YYxTW3tts1femUYxvVnpS7UKTrZqcjQiX
yHlHt966auKUskgrbnOXableO6Q0ZlBcCgI3nRi4JCM4zhhTq/m5TS5FniU7evjduNHmDBgHKQ1+
NagjAI7ljoLwphPDna33L276uVwe5yjEvtHBKi5E8pbY4V2a5sXObSr9Qdqq/sTzxebF3ODduMjw
JouK6oXOPOg/3MtrXA777B7LJQw/u2VWlHvmJ0VY0EcnccCp6q11aDU9uWYniI5OpgBQRsnaS8+Y
FmotRUUSHjoAyBtPxiS+gPR8QBrjPM66mj/bUbVsNDfMD81iqe2SIJghEhRpKC4bG5BZJ6eXniVv
WxWlYW5LXURXoWXnhyye0c0aCbB1lJ3vEb9We0Qn5PWhetpNskyurFXEQ4TJAqRYzcEQg96ihiRz
yyoxNW0aU1f3NnT5g1UTLBeuWZWpMKIPYCjw+AnGWI3X11fMrryrMMuQP5YxQppY6f2O74ByPcyX
YKi65KUeZoxQ3RQigI7zx7BgEWVGrC07ZpzTxoUYg9El/QB8rrpOrbbfp6qiIINSuOsl032f2dgT
0/A2WPqqvE5YM5jAz9BM7LiUAnCtNjrbvE15A1PsLbz9DZYXp+fN4qvAWfJy/sTQ5Qj1FENtRueY
Ja1FfqnCwryKUlYIZeat33ZABjVww1eFQMDQFSDvDTdNsPGVrGbj6hoOCbud+1TdCEOpW3CAG7h+
J5vGTJKu8lP+RKRuGvIsNyKdzKBnQt/lrgXMeNSDDMz2NR2+wqd8eORcvqK/Rq4tYw/8ZSon+kXg
1RoH6dMnWIjItBFdCTChm8ZNsxsmX5JLoIzD2JTG16UnOomRZvEWKWaRzujGB9ectW2tKaPamKor
rwvmCV9FVqafsF6twWmpUI8WyVK3BYX2PWcVtEmxjYF1dugs2U5rPieaNYCEiQE/OmC3RZWVN8kq
zbBlxSR11N0rnfT5vTU09bEwi/aqRc9QTcUW/z1p1niRl90iE2PPG2Z+6Diu3XdaQiTdIJsgzul9
RB4zUj00kaKnN6Wwr6f2ana5ntjoPrUg7pM6ch/R53r7ZJQo4PXMOtRplh3xy7hMRTX7oMbkPsSw
1f9u4vN3R2EGdIQHM9FhZHZhmR5h+iuFaX2vMRAJbCtxvjThgDi7tgusah7GdZKAp/ApdAo0Rk3q
jfgtkEc/ZGM6nxy5VE2QWXYUzHGyGCCV6VfS0zHhrnt6j+g/WiwNpdna4dQdFDcbd6JBOJeOe02w
nIV3jBOi9ucY6Du85Psh/08gx1/d9Yt//Bc8lP+1/Xja49ycf92PP76mbfT6dfz2rfoRmrK21flz
31vx1h+GMHXHw0UOkYAWyF+teEGT3tAd7Ps26BJMAn+14g3jD9z0DJRMyYOwTmf+asW7f4DUMICt
cMaSgmG19++04i96UtBSSNIAl6KvCTiubnjrePKHTjyaMYWmrKBJOOKtyNs9B4iMCNbmM1PVEb2X
7nMkKjYJ+kLlhmuTRn+m6agfCTR7McfkU181d06zrC30ob/q6u4eYQRrj2PEftmjcKsrXBiNnb10
LoUL9pWXESmHh2eGuZTgOQVbDDdri8H03Q9342/aTuvM7X9mq+cfBwPCYMCFuBYTyMWPQ2IedXD7
LTygiW/Y/S5Vb0VT3evO72agl59krYM0B4cI0XiGRUjTz5cx1BpDDsTF+lgAUBoWaKQ1THPYM6rQ
//WPMtdIov/5VbTPyHa3QHdYjmnzH+Ji0j87MbFkI+3Kwhm+SFWD1s6L1TuCDhaLmRrWfFhnSH3K
msqXQ99uwfoMG7prEbKUkbTLvtpbsfzEv/VUFPktiX4LZIvmBVTqTenIVxFh3akcBhPliaTXeQtn
DRtnUR9nK2w2HKdHtF/6NW2u9mByZN0i5pkC5HOjTyT8qzMsnyDmfjZrmQNV1u3fjZzXO3dxDQAg
6DaTKBtnorhoJyobu8FsIhUsXZfodWbj+VRviaVDLEadX75UufOqIYERRNZNsUK4NORfMy369uub
cf6gn7+INOhtmoxSQdGQjPjzjUd4P4V5yFqMRhrrdl2TRqLJFzdsCVc3si/wqm7A8VDWZTdNvzyV
9vwwqETuzQqNSu6JB7Nv3q+Hq8mu91YoX5ck/JzPxm7J7MfffNkVs/Ljl5WOg24YPJADSAMWy8VT
WiSoJtNuigJdRwhns39LfSRBQ39fa85t1cVP+CYOiedcLRjw41p/1iL04r3FGGsiyJyo0cFAm8S2
u13wZUQOw4eqsX6zQxqXd5fv6dkwCMkogqzESvfzRbXDWjpxLDUfF8D7CmLCbszzkd7Z9A5h+A1a
IAZdCXoBy+ngZDbL54FQPeyNQQ9/+NcXbb0mF9fsx+9yKW2hJWJkMKUVEfdABHBkpZ5B8Ia5YYPf
Y3n/zced16TLz3OYy8MdMRAtXDbKJUhid2Hy4psdJ2OmNOze4D37fOSpsN4jVBQ7F52uP5QaOZu5
jO+daD5YevRZzlSphJC0QUjSMbVj8aJ6exsS1pMn7RPq7fSGuQbiGOVN9BjjB5IFer+DlKWZy9Ht
sAUniKA3lVHU2Mxg5ovSQNPd3wAs4qBXkN9sWSTVkBa7U3PWINZv2yvYJ3NQ2vVCSVyS3dCEZkAU
8/2vb8TPSyyaWB4KFEaQigyoRcxZf34oZmynbdlxIxaM54sV7pLqDh4TDoHbX3/QmbH08y2Q0OXY
FBmTs/+eI0p+3BMXJsyF4p02E4lGOv0GQ4XTCxrrLdAk8hja6GMyje+tGr16Pz+as/iksFYyBFSf
ISNuC7tFKLhsCn1Vv4knpjD4fLP9r7+n9c+P5s/fcy00f/ieuvJkKCo8PDg5jrMx7jitJ1s9yV8U
G/RGcqD0OTjHHHQj9P5TcdtM1UzLoX4JFzSb5bhodw742mCaavPKxH51i14Ohza5xlcUo2of1o4F
ngMjYT+Skl3V3R10hGFjVT0ivw7SuiYq5uQeH+zoA36xZc4Y21piA3W726C6g18iun5fWOXHqUte
1eo1nqpx/jzb/TPqYMdHKTS85XhhtpMKERX3dXhDeN4CmT57/vU1++eHiGqH0z+llcH/tdcV8odL
lnYe5YZZeH5oK0aMKYvgsI1NpF2V2P36o86Kn4vHaK05ENILpBZIo37+rCnRa5IjSs8fxGJe9/3y
kTmpeVM1c/jMRMha86EIWpxv2/AtlBxxSpSIG3g2zWbsysZHJulwU+zm3vDm33y5S8kWEg/TtHlr
EYCsDLCLyihLBiO3GYn6SY4vNtxJW7tZ6g+/uQKXlcoqJAEhJhiwG9IQ8uIKNGLN4XSyMEiYMLiT
nK5maHy+slE7xFHp07t8HMOqes1q+0Myzg82lrlER34nLewwxPuAQGviIpDtdE9nIjpmGkLhRknr
NwXF331TcrfYFHks0KZcLC5dYqoM/IjyXadkVYnz3ZAQFxAxfwx1yEdOJHcIrm9c2vq/vkjrae+n
pwTRgnAAsBHJp0v7crFhXNAtJWgbnwP7sxolS0yzzUk3NgvxOMz4EPP6Nx9p/N1nYqIWDqxf9hn7
4r54+YyUNLWZ6NdqnwuiLZmlTNcV7g4fzMSxzPsvUTp8qCPrNYkJcFmIdFbaqWvicBtpZXnnwl5P
pHkwyBOPk6dfXxLrn+oUF9q/i/3vLDqicr94c7TaoOXUEeyBNzsGvKpstVMJr8syRg4n4gUhDg8R
XG6aa9F1vzifW2yIu85RnxoGJxs6WmT+DG9JFO3yCYvvUNb4CeNVKrMnQoCtqqQ3VpVfCMNwA9mH
uyHUvEPJ/7xU1nidpCaRFMxZZrJWdqndfptz/amfrU8G+e4tfLWBACQrRJYzrHCUX18BuZaNPz0V
riDz0ZQUubw73mV9W8R0NAmlkn47yCeR2w8LkAzAWRp6AXJEMq9rArJGbhFIQ0DBqZORrEt/N2uD
Lmwfu2Z8tBpiAHAKuNs4tbaTaNjgJRLLXH+RjD/83GuBHpvNMWxBLZM4Nfv1GO6aES4Rw/kjdr/R
j5V6ZS5WbBzSmgbT+2SI+NYITVAljIISdoMEj/KoM1pa+uUrevwKOFZ91/SxT/jKFq7euyybjlOS
HNMstTf0gV+HrvM10yTLoxj3XefclhqRw5xBgslLJUpqjE1WYQqwM3VQarqBSJdUti6fyDJIp10E
j8ycHFTcukHDq/oyNuG7MnuRixfE3bff3Ip/uhPocjmkS452SOYuV4beAa4hMen7pgC+dWXLq6G8
qplpld9Lv/+PGyhyDdNay6t/3ULZl68/tk7++hN/NU+Ex4tgoC5mhTyrFb/rGE1CUeH/sq1YK6Vv
ZdF+1zEawGg5F7PDI3/Ej2ayubVl30X/+R+G9QdjXJSH38WPQAT/DR3jZTGxfjGdtglnFJIKYIP+
vEwJiQ/PzsYxwMFVQqyjqawSYmcMA1+CxszxN1TVdVn+cVH48/P4QOYXOtfjYpPKQhNLS6aPVL/k
ZFACvw0LWWnzyJjwh3tw/+ff+aNehwbVP3+W7fLQo9oxbUn87M+/rXcoapDCjYEg4RWcoG1XuBEj
AzCWqG5TFQ63/WIm+0x0hR/WjffVycrhHmpGesg9q8/XgZVxTWhrpRFv0CK9TqlsPlqo4SCku459
x/jWuO510Z5mxrlq2xpSORAdXCamIJUmicyt/IZyklm/mxpPOZEGw86UMAxuOqvR7+NMtOG2jRfF
GUZa30hFLoPWHQGp02nq3/qJ837osKunBTtbqbLl3qtR4QM/mMN9PRCdipRgeEggyN3UukcyXm1h
ZF1J4nyVXir10WVCGTMBQypNYyeTIdm2M1F7WqjJfbWYDaajLNGAvHtjiEHNakSJbX5o3vJEa65l
6xxkyPNgDL0INFkcSRt6ooGSVjAXTHxsobbcxIK4RYTixykSOHAUDED64y9aTlfcRcyXWMSFFEBh
2I3ghHuoOuqqqbempzXHOeIorvfEoirQF8yKvSzyMWTgEU3tNDBwQV8TJ/8Se+T05agm/blmpuxI
qMDTIO+Y4SGKRD0XRejTTQPuiU369aAATaaM14yGZBOhPc71gFRfruK+Kdq7lNk+oIEDmJlhm1Ym
H9+QAqsb4RvRqKTj9Qn/D3wRegzlVZsB3xgyWWDYafEDW3y4cHIdvYT+MPZGSwxQw6sDoBoL3m1e
hKkvnPA0qjUSps1cHwzYPh71hzIlA3C9oqkZeb6yovedATJNn8RXu1dHI5Xw+BJ2RDRXejUhh6DE
xF5gPigznbBMGl8TJ9+ZZFRsc6Anpp68gTFOg1Q1Lzb/gA3pjqy0N5jnR+LlrsMqJQp9UPVmiOr3
IY4qzQaTOBPyptJ9Z2rHKGvioGIL3bqTK3CBEgsQHsmAHXU/wTH3ru7su1grXwoID9vRJJjQHLMb
mILfHDSYgMoa9Fo5N6+BK7zxCAdkpERUZw/CAq1VsSa1MtPuLfdOMFu8IyjlFKn24xQKJ7DF2HIx
UlgzSntSZnjElExuk4mTr9RW3hghWHOqis3khHjP0nLvNOIl1T1+gHJpZvBx2Rif4F3B/SL9E7ia
3Ha4XiBHDFuwUwnTH6EdOH8PDEptAl2SiOT22duqknAlLcvajcp5UdNaLE+d1iLdbeXTqPNLC5kf
h4L7YOnVyQvLMjivVf+vt83/O6D7/yK3wFqQcFj5YWFfsfHfcfCr5eE//+O/iq+v+Wvxj9fi6z/u
4i/l6bX5x6HN+Mf25033+9/056brmX9wMGaDYUujbY436b8nFp74gwaMSfsZrLIkbYEd7783XfZj
aRN4tPbsJIYsNq/vm67zB0sB+7ErDZtxF3/vv7PpGhddD5f+j8QnYVKOeTrk6otdFy9m65Tx1Oyj
MafdZeenonIJR5KsTJFqACUt2Rt8TzCGHpm2Br1Cr9SwniMUm+Nyzf4qWl9No42SM34eSl7bHy7y
3+yexsXmuX5FBjr6WhZwRag3ft48zUFROaRhg3yGbhombBEAwTVRRXjHAdiWZU53DgGFbSh4c0Fw
/Wb7/hdfgAaH4FKR67Jewx/aHLj/KnckyRYzEl/AXKZhSxsTzUasgqiuBB1A1Oa91133Ud1DkeR7
/PoaXNQq50tAs5mMTZvimeiqn79Ba0H4yPKs3jd9OG8o1Z76iDWwLv70Cv1LDLZ1cXL//kEOH4P7
ETfJxU91FgVZay7rfVFSmHdh5+1kV6GEzr2dN3vkhBG6ua0ZPG8GbOZbCGE4MSfxYDNfP6Jw0wJT
M9Vrm9hj0ID4ezRTNrT1vdh79kTgXVHO+ya30kCrWM7S1JKBjVAOC+PQBbIKqfp6cV9rTBoixYWc
a+cTLeqD3rTsWnGtrsOC3Y5G2bxvUTDfzurDMiKSj3LmAYZr76xpBALYpm+GuZCdMWSnQstdPwNs
ubjetyHKH81Ffvz1HbpoAnDhzi1OBleORbfZXe/gD8+IXAo9C+Ma/YapXLQA86dE0f+wkOcqIcBu
RqG3kfXg/ab1dDky4YMt26SaB9tPC4Jl5OcPzitPVi0Ykr3bRsguuyw5SHfprigsSYoy2xZD0DJs
KQfsm3zmhS5adk3pFtxQZDlgPsJd71Kv2JzLNtiLUt9Tktzjepz3WaIQVeGKAlWjFb8jgwvBd/uh
BF+/OzS51UjIRNdhfv/zd9d7zxpmvL1oc0ThA3qwb8Jz1TRAXBr7MkiR+u1RPeR3lB6HwURLkYbX
PUwvNkjn8OcCZE07UHsOUsmN27Jreho/Ws78GhD08XYyly//7r1mTsg51mZkjBvyst3XiVjT4Whn
+1FrmFyQjgj32Uv/vNCNU8FC6anPgEGI372ff3PBhMUhTmdMx0j74mb3IldgvBrwlzhktgMADczz
Xfubmeja6b68LWvbjmKcH8eC8/NtIX0oN5FWZvtolsVeNnV63ajo9JuLeNmXOt99Zrt448g/8Vxx
cffLvAFzlhClXYrsTUmF4MVpKZ5Q+rQbAkj4bRrplIoGR1AYS3qd29mbEVrLA1yEwC76iH2Hosmw
Bm+bd4AEoyXUr7KWhxxmMwgiXSNMoHCfNEebAdnJOzHNzSFGL0iRuMZsG5m3Q+nRBXEG9x4mw16f
WN+AvIttXHtaUMb8a21kG0dOd8ztySvl9eDPW7XrYp3grEjT3d3U06RdnQ+umJ28HVwitLheZe2E
aJ8nRvUbUZFOrLrklC/xyU7Mh7xa1LWqGBdZlMeN6Cnr+8hjpF9caZOnb3vUCrusjN+akLqyBzqz
qU1K/nTweOAMnu8ibEFbVNnJGXgGrTT8QLcOtVbmPaEe4AnsUr63+VDEHvZZMiICdPzAvXjb8Ql4
WIjT9mM1UX9bGqrDaSqgZlt8WOYl1quhzyzLAkzyWs624eT6Zl0L2MxZjUuGnPEG/ljY53RWy5Hi
IV7YiBdHC2SWvMEWYoQTdi4AHr5v2HWPdLC/OSm752giihhRfg2Qb4FPV22QsoH4Cfr/bd5oL1Kv
WlJHked7ken6CD7UtrcgkrCWFfvUjk/0loqNXQMe11p24GzuyDqz8qOdVe8Tw3uqyZHkNWw6P1Vu
tKf4MdlYBgusH7emaBtSXfELQYl9R4GxV7I4NXrbHNqeAYwm6fx5E22IfGaxBEbjbN3M2dV19gYQ
V4DpGm7qbrhZ8vSNU5i3n4C4IMHkh7ZjTqSkeQuUQmzdYnB9Gvp3qcKMZNTsASDFOIv1JEiriue8
XLfMuaS+Sg0+ah7SN87CPLHc2VkC5TXKVbpZ289DCooI50WBZAsFHMOdt9LjmSgQ2sI7JeFTi8rj
BNxqE3HY2hLAeDLLPHvX08HZOoPmvm9FtluS6ESuIJDwWW9uHCWf9C7jN1KeHp2EU/X5xlAZ3LVO
0wX4vBn7r8/uPPLY6JUnoEdg0aui+OQqakY7NB/I8vD23ZydXB2VW8oTbnS8GucHt1n43qqYdnLC
DmXkDo5M9wljJ7DLWk//fAVynjCUAQ9kMbW+PVB8klEK7G1aAbREkIKu4e8r8wpXZcQTBM4YaSKm
Vvh7pb4RYoiOJLlqgTHCuK5cHtqyi0/nL87XpYrpi2WXMEXbex6/W4CE/EiPwdv1nc56XU28ajKq
AGF6gOUH7p2cvTRYCHAwHBrXyBOBHXTMbZNpIMwPVUiCB243dZwEcxYwrV0XLEmLYOF38OgymVlv
cK7bDyKrX8qK98qZkrd65eQDST6dl4tepm8d2nHiAlgJiiTkA1qOrt16wkfSmmwao+M4P3IROQxQ
Dy3UU1TJEsebccU0JDlm+KX8tGZVYqGCQbhUL7Yoj+fdyQMJtdGJLdihflHXwkneEK2qe8yvtPJb
OFkOA+CmLYAokmfBevq1yFhMTMGTC7a03bRt/KFteY8tjb93YK1NnZILMtl7+J6njvpqXc5mOrvY
jZy786LU2ywv6JxfaECxMfbOnSid5arO7AfOOwWQUV4V5OWnGfPCFth+guuUm3s+TURrweKg0Q/W
bccp5d35F45z+ra+EnVsP6xbgXTEA+mvrFvrPaiEB7ecvEC9UMgKxqMbJjYdkPWxIdp9owTj9tJo
XvTEgujS0JGowixoFh6VRudhPK90LnL8rR25T+Vss6LSyWLa5o3vWnfugknj/U14M8EBLvwp19Ku
sjWNqVvvDlHQ8RbTxnEJC90nz4H/qlqm6/NKjLKYQswJM3+M6Umwx9M3WtwnmVUM+vkTDt/EJfhw
7VhgXp146vtqF5c9btE0j+9KTyfT1q7YflpWBJ5h/vp1XzFTvlS7Fs+pY9NdUgEUvHkPJJIXceZC
rk/YtPBvMip+YE5DVN/C9RpLHrrGY+HJKh6rfO2luAO3xvQoKNa72ybNC0J7Ezw0qz6nIDJ2Q/7C
euBUcF5/s3V1hOJINy01CDn1Spr5SdsF6x7XeHxAGPFUQ/ejIFvSo0OYwEbULDewZ1LI8ZTDaH+z
oB+b9FZT2fyBjE9GM+jvUcRTXOlTejo/K0WXnxI3eiuW6Qlk2MyG0dBCGrjU626jPNbFtOMVUE2X
3k7SSX1HY2xvDRn2ro6Zki3gQvckFe3ksMDZcpr4boy5qgiiqM+h9DASi64gyrDhzV19t6av3sRW
1EGhomfUYlsDeBFNfo9HbJf2oxuUpcfQt0Y2U7YjcGaFzekKzGa4erTpLeLai3eDgdy+c2PUgDKi
1JjAadbli2qKbjdxsvqieeny3syS6gbq1OSHVfc+AaO955wT+0IZxotuGfFmyeeCitiM/ag3lG+a
EOjDrN7ZC8ckZGpraVAN5YHJrrw3ejTUsIHE1hoVPeO5Lg/Y1WLY9tTJ9dLcmQZcPGlNtJW98NRr
xJclUoAiS5WJenAh5X7UlxvyALCEFSz26zGvlFXqRwZjZ7Z3IgrtMbrytLy+i+0s9eE+x9uxzGh5
Wrm+bXvauVMWWtQoRJRGOb3gYuaKDaL5liwUbN0AUdKoCa/RVdUFQlqHzqtfsjWRxMOvuRmQDN8O
RI5sUtfEwGE0hHHTBOTjkakVHX+ZBUl5Ey0FaTKG0e+a3r6md/45zMIRE00TweZ3lT8CEdtygPpS
yXXCMH/pMVRtNCNi0YJICx5vgJZVkyXE09CgEC9iOrM6nTerBNOhBH4fQVICymicLNBVgoHEborn
e20EHtywALQo6kOiDgGfc0/D6FYjcSBmGs1DOH6AvXWNk86FCsAc3vO0b5XDwydHkQYCwHGQ9tor
+gmX58kwD91iPUBQI3mi0Y+okVO/CFky9aRv/SY2tKs6jnRI2zlv7XryWVJmF/rCshT38Zsxld4u
QrjONJOVpiyi+YPZWfV6hxeYyOxAVuGotzHRSohmbvZc1L11Yy24+PHOc11a7Iu0OPK0br6Ei2ex
vKEhAJrWwcunCI6metmNKRWTzhkOHLEmWLjWdRy/83HtAtchiwM6zy4AkQaQp2r4U+uJ3vYo7qTJ
a+rCRWSTMR7MyW02WRGn2ybnuS3XR5QD894ax5M3kHyXFsMDgnpCFDyiPbUCOChOj7f1e64tb4Pu
w77FJg/Viz/rUWb3RnRK7fIFYD81sq0/tMuUbDooOdsRD+v1eawU6xLDkwzvi2w8VrOBw5n5NBzQ
5qbVRfOh19JPCXta2Ml9LWbvGik/uPAxSW8TNN8Bwn8X1EZHdb0up1D1llvSp1P68JD2Rtt9ouV8
qub8SIEx3S9yaqgCzduqoa7RDO9oIAjg3Ohi7xQj5AUykz3BEFww/SIDe40xbZw7a0yie70xqk+x
zrWHZ94Fa2c+s3jCqoynoSf2gQKLa5oD2PYjS7rPpVmQvqPF4xMRt6D5Gh43sTav4hBzepqCEFp7
4aqlzknraLrTgE6uifXrIp1T8Q1DRe3ddgs/lhpTLEO1L7Bq1ERiX4Gl2+MhaQ+Gx2RCi95Cdnui
U7qgLQgTNfme5x29mziEreUOweEVvEgx3SmL6XpITcDhWgQJJohA4wtvrHXPLCBSECLDqWWZaBBJ
xwYSHzYvZc7WM4z9+C6seKWErXOzob7u0Yyp65nOJGzObMLy1aWPdT+QSKQbgRYy/JlkRHXHiT44
73INMNBjPDBi8azZ9UMiBI9hxcdkgmd4iszlcw5x7Cv4c6KO0X3RAUH45+G43PYaT5M3M8cnXZm/
pcnfdHyMp1wNxTFj1zs//Zw3g04m8TWH1TeaEPyqzHl0p3jvIFEt6NpftYqdK6m0b2ujyraW+qoP
veHWBuW4mdN1D1yHMn0p4PVSQ7EohNVD42GOtTqv2kbAx7ZCJxk7ZhmjGZnCh4Rnl9rdtdYvMStu
dTOLZQmsmo9f0Yo4oymwYk28y5oBLaTF5FBDOeV7xDPseNrZ4uBPbIfCejjvvd7EexpZ6jd6FPvv
2gtIdBBjCok28zL6cUgG2MLJnO41wpd8lCGYf7rupa5oCiZkTO8WGH38Cu5yt2TLLhJ5z1JTPdv1
RyCmT7obG7zDHHTXMqOXuhY4Uj6lQ3ivi4mg+BxYlMiARUUj0I5qHP4Pdeex4zjWrdknYoHeTHog
ijKhUHg/ISIzMnjovX36u46q/u5MZXVG38kFuoACqpCGEuOYbb69vhs7h18MNYoAuIseT4XMU45E
P/wDeqX4BBkzoF6zb7V0QYGhdNqlbs/4cFdTfjkpkDqsQQalDjlQR9OUfAl2AYNYxF5SUnFKwnqI
NHe9+5EwQ3wocFf3zUhGgUL2B8l511bkhvtU06b/fomcjgCqaZ0GPVUB2aP/ufqYwOvNI3bKNmxJ
ORiDDy9a+rU7WyfoylPrKT4dvNKnC5swmSURNH5Rz/m9aCSBRo5taoYUd5xVc3AYrK1YT/tt4rSA
SfVF7NqGOEnYcK8xl8P5yB5Umpax8UW5SvuXMiLpuzRJNTgwqCX9+u3Z2RrUeq/fuvXEmCGH+hp/
Lu0uHu18bS5V9darSQjlZgFwaCU35ZAP916lb2dj0l7+/BpkBe68doa8RQOVDqfZVs/qwL3eq5Uo
x3RrykNAFgzMji2N5K4LGstkTJrT9c+PlF/v7JHUR6XhL7J5XJzPvj622irpJk4PbWi4QVbP2I5F
/JeWlQ9T2zBPJ5SRoc0Gi8BoyHd/fvq/7Gb6BHwADINPraxfX37OSzU62pzbGqeAdUpBxy9IKL5Y
4f/yWqkyo2OzXOqev7WpuE2xxSWWgM8Qm36PHw60kumNRvxV6+HL0GXxF088x7nJ8iTuxx4LF8EY
1X256n6q6NeYfRKW5N02ipP2EHYUzGOEEnuOBEo5o/sguD5XlUr1TLbW8ykDoT8xyjdFjMRlQ/yx
/Df1tqePRB8R5QqLnSLw2eJixqGJPbVij6XJW1lZ84+/g980IcbLpvoLn9lzFCHPs7ADRrSt6egH
Scx/fQU91D07LNJ268bOVYM/8rpQrCIAFhKjheMC1gb7HQ3KY4VtX6Y6DJ2iIxvi8djr6UfnjhDH
rXj5QlF+Luo/fSzg9wiWJO/MPpfzMX9fzZETtdscO1HfyQie7ZqjplcLrkyoCthVXMLraZ+NTrIv
Sn5EimAwWooGtGaiMEUct8oqHYRrKW3abOMKMyRY/kny3W53VqdO68UkBOkcBnKMW50Yp49EBZek
TwKliwLhUKlxlkj4XUFvSXYdUxvXA12VTnnA0/zWkLm1quqw4YucyXvI/YMsZcm23eliSxa12f95
N54DMHk3spMMotFAsoUO9qxZ6mnDxLCAigUTUwnQlOvId7poQJGQUxdzpAOGMGJKB/DYumFQT1+T
0qpvZjU0MNehVBty0y1Jk15Uaq8EFlqQYJBx8yIHfds8Wo6UJBAOu1RCmW376jw79+I9fQd0OFgN
WzZNafXsNqOWwTkPPWZLUNquMKlV1tTURrQPzUuvM4Ap7PwSrWcTaAmsByXDqW8ELfLnV/l7zxX9
MuRJCKwGVrnnVL08WYxqYMoL8BbEAawwVlL1Ap7T/uJB+u9HqBwZBBlJh9fRnfOThi5ICDo/ZbS5
oCqYEPdoM7zV2umKzwy+3NpxqErFsrpcT325KjB1Xek9riAQ46L1WIlv6Ny/Yd+nXzo5+V5KCngS
4ZQyZyxI3qlvXzYGvXkjowwHWUEJ/vy2/u2HRgPPhdnBrCVytrPWVEHmqmuLqLYC69q1nkFZb4qp
YtqbqBMrHgjgY/8h86WTeKavxeecu1+cWGcaQrlykEXQT2SGzPz9msj0vnUqTau2qln+MLwZv18d
SgnGW6DA5q+epv+uTHAcA72/ioOnpiIv/vV8NACRu0gaK/qXaH3TCmi3bEtiYAEFTYssCrgE1EtH
kwPdY3SNIcRLOZXpEf4NVQE1+la52nzMGH3ZDSTeq9SELGvmZPawFYdjYoxfzHD+fo/yiS3ZKHZs
TvRzIUFjTU7eggrcOsocb8u2QjsMxzzoVfInyqgoyNTsi6blvwT8PI0VwfCCyrF9vpMwFXbHstbL
LXamLOHSMEnEJ/0yKc1JepVST40AemgpTkuUpw6eQaFS1gyptysBXAB1HReUEEIaRVDeB2w9LUO7
oLSibWqi2QoCDtElabdhdS/Akqimy5pIAY5mLTm2m86Rp1lsUa+V7RdT7+PblIzKz0tDYN7lADth
ONmPQ+MxQ3S10sDxMbhlu1hm5NVGODKYD0dva8kOJUJPIFvUSU69jTIz4XZn3neZCdtxx+MmlQ5F
+GYo0+RXVTtuloVl+Ocd96/Hhm2YCHhsVLtoNn5dfZXL1EeDW9Q2mjtxg60wRQHSl41umdDAqGNy
B5Lkom/8RtmcarbFDxpArrseQYAFhd1g0TVTIzqd9bk+0hqdY2byzLay1l2nv55am2alMUZPt/Yi
p919JRJ+CH/+Jr8HsGhjiS5QM+kqBrVn530TmbRgG6fdFg6XcY8XiATHsyVMMRwi7Il9z13yV9MN
nTVa0PSLO/Ocpsep4eoMqxhoXtAagWT99UV6zPODhy8wd8zoopV6M91oKfV+N6MSbmBC8QRIEjCg
IdJ9D550nZrckJNCHTuW/2Wl2Fr0qoOz28Iy5e6io+TQAIKN8qZq/UU6ly9KS/H11H+gtIHnJpXq
CYtJ5sVfrEp2AyyK7AlFya2ayxrfJMu5SxXfNvVoPqmZta5U77IZ9Bjuw2IBiORUySPvk39pemSK
+gMdc7YtXAQ2qUO78c8/pH+JLJgjcTWmsj2TW9mWt9hP8fBAr65IRlFua5oUpwZBbsqWMEguv4rZ
hkuXwU1Klz3eUbh8w6ryscmgeVDtT22YRUVUWzVQibitbzN5vtX2A8jxmL549VrQ0V9HgC2QuObz
9s+f/vdzjxEQIgr2vUqaep4j9Z1StahgS5ygza0W0l+UR0U6U448VaOyMP/i1PsteAYnwDlgkJQx
XM7FfraqhNaGYOjIBCltV6u56lA8y879qRfTnn68PU2hgfMFJQeiEVxL6HN2ElWK8XvQYKMeWIhZ
Vkg1vjo8zi/K04djGMZgv0nVkPz1n36Y9uwmiZIW6TYWNQLuhs8AxowuAO2yTL6VP7/+f3mc3OIo
lQyNZOK3ayetrJZGZLodLblq0bDOCgGV2bJ2yB2/iiBdeWL8nBI7nHGcKCg6EbIx8HO2VkUz0G1s
YrEVQliYZA0mZyHeFpPpbWg1eXhbpkQkeKhzZxCG7mJrxP1LU4orszSd59HMvZsEAINt9NetDfCr
tjt7ZY5QLEf26JrqSnvI3ApEEswxZjeLGLgKDMhQOjHES1ds2pi/PB4aabui3MaUwwHZFdqmTDBU
VEqdwVCQrztyGFP4Ssmsv4k/ka8aYsDxZNxQkayDJqqxXtIj4wIth0JHJb1uGTfzSduMraMbvEME
5Zd2rSRrnIuj64I8ebMMyiD5T+66x3AM2xHlmybVdtpY97czgdoG24kEM0QytRCbLMqGlk5FsKGs
HtOnXhdpblwgULXQgaVesrbzutgUlRlf9EkzYFdp4nA3KqGxBXrs7ryYz6BUYUR9977qzOtIxDos
wL49uDaO1amyaG/96BnbjkG5LzaacR6oO7pLEAabm3QVGR5TKL+sZU/OSygZtzwKClcSNeleZ6hG
ilals00sBQVZva7qumAudTRBlc5moFfyB1hiSsccBM7TCaOVK6dxQGxl4numJ7AtkR4yZjHiqMkC
CmYFtB7MAhrh2FptaCKYvqxKbFxjUR7mcjQvPfnXJ2V33Qn9wXJQm4yTjZLE6qELNXmx05PW/aLg
dJ48IPtjQ7GDiWM4aNSzpc7JiYtAnbob0SzbhgEBSkRf7N7zw/P0CAeFoQW6F/7H2QsmC7MoBEhD
M3xS1yUMKn/ARXqdVgtiELx4eDfKV1nReVDAQzk7GRmnwi6PjbMTKlJc4FwCoGtdOnVA86vxsbKp
absxPwCDL2TozWr3JURe34Tm/0VZSzuP7R2mmgmQwbhQWTWouPy6quY6zxhaLbFisyvM7YAp8tM2
4Gcm8oGh5e0r0LJbTrsHyg7pNjPt4fHPp+ZJAffLMSY/AyVyLEhcRL9SIP7zKc22aRy9UewNDGXw
DXPd7nLTaEjEVUy/myH2mGdV2/dJXcIrXqR5VU6oTotOd++V1FnWYnAav8XWY9Pni/uitjqvsm6J
7gR2vqlo7kaoSXurcfg6nXAu69q0JbS1fgLvFjHjUEARw8XvxnCiCrqkkn0RfFn6+VFNAIvPLXNl
BoVr7uZfv+PMaKZZc4VuenbV5Wgwd6pWkeZ7QzlcnL6E14vsRh0j5xKTUM2n8Rj64EiXNRxHfJwI
wdYGtQjfEGG08+D6QsVNFPa12u6nRf+EwNvulMFGQubiJh1Hxi0ULyOomni4WBYA5VltNygAFuj4
kzPQ1W4DxWLe04JdEGQQu1H4lLLHXiibvILu0oSg2CuBN1tTt1cTf3JT2QMSCxHdzQowKDscs5t5
qXBaxuK1Ef2FNTIftUA3X0W1GI5wwroXpSw+/rxkzr0AXFAOGkV4NJUOpWAm5X99nZXnhfFC3rSJ
0obaSa80PmS2yzga7wHqhL7Rm8BQOublY3tmmIWKl5/gGLxLXXxBcWhhiIv+MjOxbLOkGMShhjP9
XktnPnXxlgN/i305AISjI2wWOwpJPSM2wt6m6iA9hbwDWZ7qqx2SPQsGxqbWwc7n2Mj4il0+9XCI
NziGP+QUpNfp0nwV2ZxzHHgDGjk3O5aJfDbwCYfyU2iTxN0McSKzNtrA5Q2D33jTJzjzXFosgbZ3
dUhvbrftxknZGEquIMSpxUFLOnc3m3G1xjRbIh7L/BErGOQdMdsuXVorXblWgvnbWLEw7UhZN4jj
1mrDGoFNhBVa7CZ+r7paMIN3mmYBO0w378fBeDEVDdC259yHIv4g14GJRn/qkHeKs4sQbRyjInZv
OuLJAAftGiRyRjpeiGqdY+a1takNbE1afhsakyz0gUdOXmZ8UcP5LUqTuaSGn6rkWJEQnR258xQL
epSsnSGzPpk2cG/kXgF0n/hMDA9flHGd324u2O2WgUKNSi6jpedi5rynVqX2HScscqo1oBXvBWGZ
OFRLofmATKcNbMPkStidOOgYBKzoLte0rnjp01ATwbtj6NNNfB688HKM7GMI3XGjofKZbCgMSbmu
Z/b1kCB55ff6FTHhWvFYl03C9aGP7GbC9s+yrZdbvUTMp9XL8EMry3bHqJhG53AqLpNWBawaGdFG
IIl/HPGYvaPhH641XQy3FQBP7OrQaaSmRonLXuogYmDriJjL29ORve2Yj9l56czJsWB7kdsFropM
VxxHlWO5rdJ008qPQ8dUGpzlw6M1s7bagWtGAeeb+5aOM32J98Z7DZgPP+RShftYqG9GKB3wBo12
thClsvGanLIzk/ebmhe5Eo5mB4JaEBEoG2L5Iir4l9XCIqEWI/Xo8pb89aRpbTtL8whVrMugImcI
76+pLC6n0izXjsWG+PPR9vvz6CqiSCfEIlG3zrN0Oy1QBi+ltcmwbKW/zW5ANuft0Ry5O7Fgc/bn
52m/B5akbUxKk/EiU3eYl/71G7rI22o9iswNOiYjiGeUoZoG+TzOaUQViyoOE2aSOJbbcLL6Zte0
HBd2ioV0mbP5nRGcqzk6oT+ROftez0WlDvyoQXI0iBK0blvVfJXYLpu7vOW4tgp5uVthw80TZzdW
Ub7P8hiJCgZ68SXgb9eyd/SLdZDYqEKTMsZmgdrkQ+ly2S22e8wG6QfcGp91CfViGS28NTMIZHx2
Re2mzeyGy4G6lh5o/URhpWwe2oW1rimc/KertUoJtRpmQl9QlBmBlyO4x2bAQCPCbvJg128FS/BQ
ikw9jJ3ZAdWXt2mOqWJUEZek2LH4fY5ZKqABuKU650eT9/O3YuF8SwfW+VKzxNOmwRtkJGbHRaBa
t2lVP8Vxqmx4b0aQNXygymHYkooLHH8FNvcy19M/v5qx3uO5x3vCkXZ/JcqQda+PtT8hLVjN8tZN
hN7uzRgGQkPMgzpsJB7opoWXOLV70anuUatp4PcZ/+t1kbsDZt4fC8FvUSMiiCL0unVbIv5G891t
GyhkV/BXUXN0Ycm9wNdULC25gv65wK/V2qCHCgnpK2SON8c1wssw3MkW+9Gene84oDL4mpn6nt05
XDJTYwScYKxia3a3Q50RssSE0aft7tm8PpSmPEHhFqg8Ih2R8/6FZ3Qk7fw4Tqv9f2zuUz7oe0kr
JMYpEpDlPw+WQ5S//E8g0cfzLVbV892Pts+6/xAD5O/8f/3Ff8YyH+aKscz3jzzG1QhlePy9+3kQ
U4MnQFrIrv2/AxOO8VI27/m//7H/PcAJdohLCtSBIaE7fyMT5PSmzDxNTgYXQLhkQf4zvambf5kG
RyL/cIBASCJh+md6U9f+IqK3SaQ4xviz/z3rp9+aLkyCMlkEFQJiAonZKYn5KdaZtHZBeZsPu2Iw
cdVLi4oKS51vm0S7MjiO9nE4vCYlBqJW1P/QQzs8RhaK3p9e2c3fCcnPfAPv1Oj4OVGRnwM3FlqP
NIvpPZ4F8YYXKaVWhsPOTtts1znaxjRSRkd9u+dqOpj1rrZvQmTMfSwnCSxAb3oUHhOBb0XdGA99
zbiBvlvapyW+wmnnYCS0jmIXo6AQgfdoO4cK9uNqJMYGVXOLvQpVvBabQUSUa7V/HNvkcmbkcAqL
IMnbmykFbpci9zGqfkUCFbb5s5lH10oC+j6x0oc+xhWrNaJ30D2YdDu9xDPikIJWvqmCiQete5dC
AbTkl7atHgxpxBzOzPgYN6NHF9c0scnlxbaG0b0Ie0xXEQY0GxhioLWJkItc21iAq2cdIEu5sWuD
aZdnJV3uoiS5Z4LygomaHV2TC7xnmCWI0LzV99NkvTLD56zmKb0iP+1XZjRY/mSW7s6w4mfq8FeN
u1zYk/WjFDFu1m9Kqz46EY/vnGNjNXd2CKu8KwNtUtajrtcr3eFjIDzzgSEHckijzIaPuMaUtl/w
RS9S+1P3lnDfWrrY54uR7+q0x6nIWQ6dNh4Vl3I0arRsNWq6b8z2fZ5F2A3etXBJqcdAHDPH+3qK
bri3N7RpE96WlyLnnAPEjZ09XtSJ8ZgjEFqpismpdl8X0+eQY+zbqq845lEcVb2VGKuXaIw3QK0O
em3glzCB1Qlx03a8R5bXKrWY4TJMKl5U2tFrBbM6XEVK+BJWy2GwjTuyWDJWp3/UDG4N7aPM86tW
HQ79MHER99G6nBYgPR0OC41e+GmYrb2pw4wAKw+TJE+doN6wNGthP5JXq5jBFx94BmHhiz9q2cKw
0hGb5Un3Xe1gWYXQ9FfzfNHZMLW00bcGSHa59mDmz07TLNcJ1d/nYckPWAvchtOA/9U8eqvGjsY9
VElgoumB4aG1XRe7TqQvdh/+SJXyOC/XlfXYmjl9KEwzGR1Tb3UJEFDGZV9FyTMms+Ouh7c9oAtd
QudymOo1+q/NYBnX5nzbuNWRbpzfNsJaleZcXpoeMW2P32tvi5tuCrMgSrod6SMqgG6y6K9Z6c4V
N0OkXRZl7jfevgUWjYUCWmXXu4nlHBzTz88Vo6VLan/D8TNIxiKjtqc1x9rTcCeP0oxgxghwF163
LlNumbvBtph8zR8r7TbP87VWmptMXZ5UN98NOgZjHU5eNMeelZiqCnYRLA1nrSL52xtlbxLcqr0f
DvZV2WsXQneoby6P8aBb67p3XmPmYv00thh5sRhmM6hyTNdo2LcIOf1icZ3DUIwB+fZ3ezBvtDCR
2wn7HbUHf9lZ17EX7en9vBVpvY9766NMIbKQDFBhZUBAL/NNmhWg+9RRQhoJwh0aHkjQ7+Qd6C+h
eh2hBQwK7aaxF19tVd48QpBIVfZuFR+5t8a1zSAYXY9hY87oyhXburGa8BbISY0xdPUQQ9kfRGj6
sYXfHCfNtxKSmDnbT7mWs1faaq0nKUAR9Kl4TBB1NY/O0lwjfX3t57zaCa0XxEnu0zLO9844RuvJ
Y/6hO5RRuMJ6+UFVvOvFqF+7zHrTO33Tl+GlOvev9Zw+p7OTb7uK74FuZ1bKoBnmYHFi/W42lTvP
5fXkBJuuU1x0PaKfnomSVY0inuSiSXaOO+4lYFzXje3S4Byc5tuiT97diJ7OOIf7ohL6sQ7Z+QUj
Vr5Wuz+oXDxNFkEUtdeAGeMNNCj0rCYTd3gDp6tWK3bu4r3rPWLcuvVYf526zWyh+nqiPOqlcSmH
7QJ22FU3a8+1V9DepERo5jhuq3n7jicrGyPXVqIbX8kNb5ijeFBG91IduqtFR9PfJg7D44yc6GW0
XyLzB+GotVIbxnO0uL0ElIdEIjymw7hpUlDiJmxHYkqyK0UxXV80tPbx0Q4MNT2w9fad1p+Mvm6a
akC+KyI4MYlyNFWrQGwdfzRltW2X7I5JOwa4lOgWns62dlgPjcubTIPGdo69Z+zLxbwY25Hg98IW
nZ8iDN+VIERUJM629dob6WOYt2C5sGmf+xUZhl/j1LNSy3DTYclRYT1elW9YKF3lnvM8NNp+yrx1
l5mHse1241ABGi7WGvUFn4rjXo2ncJViYJE693U4rplk2c3xVV12z3NOk2TMdkwDMfuovRDKXcOA
oxKCcZzjbeMOp2+rDXeLImRC3jzYYffepH24EiaMHLt5dr1mbWUoyhkOLTx9N2b9peZcTouxZlQz
Rsbf3CqLcZwnTi5pKeElbHnFcm6sSfyo5kM0OEHpqNdi+syH5Yry/ybBirFRjU8icNLtPln3mXYg
fkMaHn/GevEhIvPasLsrw252cRo9wEwK1B4IktV4L27CkEv/2RGJ1zNHJ9jO1mqurHpiE5YvbJGn
erYunOxtcFH+D8VbRP+kTZPLXu2vHTIBAzHZVg/FkdrgM6N4t00L9xfgQM9o4Fzl17WFZ1akZOtZ
Mb95Tn0FqWhXTvPRieIcspLhJ562y42Wmkr/3i/9CyNS0m1gR/viO/WwbzjFHITCcES4KjAZBxhn
QUysji2qSoySWj9xV2N8r+cXBoeCoG/EsdxT7O1yKuF90E0YixjHJXH3o55dq178Y3CHwIBPwEwt
92dJRWlCnY95jkjVI5NDIRO/9WVkprdNYTM2ZONEOPgC3Vicd6/iWGSXevuYIJ0w8Hyp2uSqoqZK
QgWcaaDHGzsWYA49KGBXj8kNlWdMn7bZNO7KvP1AuHQQcbqb5Bxto1/iG6kxCpntvVpmz9AHJ1pM
jv3UTM03r8ZhuTNNSNeDQPKttPTXO2xnkvxxAr5wOy6e5tuiRfauqgQ2Jebi5WD4jDtepJCK0g5k
VGFaNxjZvJIMftfD/hkKBAYBLUZ5ZvPUpNWuHJOnBIMDJph8Wx+20UQwszwMHX0wDl6Ghn3Dyu/q
Cule2G5nzQqcAap6dBxGi/FpMV1SagVRUfre+JmJ3EdS0tVMiNA5DLv4OmkvlHhe25njT3fTIjZl
ixa6uK5DhicVNAbrVAjuj5i8vL/ruYrWM0XVZNwu3mPk6M/RqN7Fvcp54G7j6CGNJR3J2vWxebPQ
7qma/nJS89tBu8kNFhCDW0v8pqhglWv4umVvrebk2wifHNjQZVw1GCfV08XktYjna/vTK54Ee3Mu
owuKe4wZlbvQI5GoamSul7E2R6vMfbDRNblm9x4zsYF+o19jFBmvXOKHXnGe084oAXQ8Yd7KpKyy
7/UDYj0GtDiyTELSKbQv6ty+x9ZzsIKonM3R79u0Zv4VeRKHdf4YqY7iA3KKLzy6wr3DjUzdfrlw
0J0eK9dmkgqzcPo/S7kPQ4OZP7XxuhdrTMunulsGdAZWj6q8mzHd6dwbLyGtb1Jj+BjGMg3QU6lb
PJXIHRY7BKrVu77uWhOAZUv9bheZuHWN3D6odYT1CYd9vvP0Kn0q6bYFMK+8u2UweJNKJ95youFd
Rn8UC1Py/qBjDuUCdaLe+wJPHdwBmUibsnivOXO0cxpT/cEj3e8U6ZZvSm6ru9yaO4ZmEu2+tBtj
oznYu7sCeaFaJPlBVZzmnnyP+JjAbFoNGKnc1hg7PkDhm3zFo1M/J2Lco9WqDuVgRvtemfWNw5j1
TQGKYB3OmruPakVPmedkIrsvq/pYlEkUcNdU/mR5y15h+uqoF054QQW6vfB6B5IPnSYwBY3Hey/t
6tjRWvcLfT6Wrs48dzSryT0lc+dJbdT5e1UW9SHpbIwT7SW6NqelfAWy4V0lRlE/kuiwf9w2yr+5
id2/KJlhjStC4+TaHDrrwfIScQd1Yr5tR6+60sbGuhvMZLpuSk8cZvNpiK1V6w4Y9izddBeWmvmo
mOY8rIp41l8tVxk3U11xlC1TdtsMTs8U5wLLjQvzTVixs8vL3qWcP03fEnyNb/ps7G4shqivs15L
9nkM1YASuOxaxGIlSnxttbmIthFx/co2Knq+w2JjyKJrfmkm+dYTUbXNZYJdpHPM1HoUUu7NRopm
hrCe8csU/sTx9JZYmQ6opDd2ZuJoB6pCM2dKAX8vi2/K6W0SWKXEwvKHLpuvdebJolWVz8N9y8qc
MXhosYQqS61Y9/Xy3YKDR8bb9ih/wuEhVOxHt1iu7Tp9teNsh3fPXqDyMZc+49iPd4o94QecBHE1
QjFzcD1S3Whtwp6zZu5f1XkZlXqP7yFkCc0EMMhlpifvJiqTmWItfdUNvnsBc48jF4NpTYjbMdO4
ciNTxVm6eZ708kEvzH2suleZ2TN4ufgiMfjE/XZIqUs3T5rWeUGltC+01cRqjmIiytx+GMzhMVS0
62qm9qdwEsUiBb6n7IH/0aGJhn2l1ebaUvRslxeys7zo1zPOMei2Mr9MisCrxbGOxxb1BEF5G8fo
vM3N0HSbolX0dRW0/XOPPrsr24MnoNQhB4iy4rMq2sc/FzvQUVP2/T/FDprsFrIZZMkYRpjUor0z
VTxT60RMlj3u7OyZND8+LFM/XU8jJG7aPPOFahf11VRGyy3nk7gbY9t60Bhtu27C2h5XrV0MGFsN
+TfntFVSuWtmuX8suZOE3FOp3F213GfaacfJvVcuUXo/GgUFlJKt2cs96srdioRvucjkDg5Pm3mK
jBZGTqpcRCF7fZa73pX7n4nsKMjzpcbfrPUwRB2NdAXTyt3jUD+vC4bHb2is6ZtKni2aPGWgRYz7
KOTkUbtw8mtzNB4c7D5va60lPo+E6O7x0Wvv1bLN4TnbzUW1NN11tJCNefKk0yWfGlWsyuviHLTk
iahEpfZDl6dkM3fxXkDl96paBOnpMO3luarEEeN6p8MW3M+4m1NXvBUVcUalzt6dmaReIAw9fRoM
QcIwjhzfqhjtQz2P4tb0Su17iJ9kkCPcNCps7OzTJVBiSr0d5c2ACdXwEcrbopT3BozF+VOVd0kj
bxXqOeWTJm8aRC5cOvw0y30EuSGo5Z3kytuplfcULRixn6byspR3mJC3mca1hkeGHq3cpV0+KBIe
YCB5zarWtfZpbEAGu3PfoQkDufk8Ww5FrbzX59cR5Ai7xnCTTRVRgEpZm0FvDyWj3wRwOkrOlTEV
V06bFVcom2JULLq4qgZWnsEgeEXStrMV4aHmb5zw3cwtoDK0BhaSm7LTNq2lOg2q2tMTYW3meJ24
rcM9DUqTxVQI4bdlmd2UuDa/u7WuH/KEQ2Jrj9hGMA9tEinQtCxGRibM9JuhVreDkdH1qBD+1hsR
GsQlZAt+D6+UgleOgDbpHKpqVjUFQ13fCbLN3aiYr01BKadX8YyKF+LKheWLZ3DOZTMFnhI+JEn9
kHUiD5Qxgd6uFPkV03yIMknYf5DEPCuuah2N3vOCtjIfh5jQc1B0I1DzIeWEFZCa6yi7c0dbuXTj
KQ246KEJqWn84KgYrNJASS6k50asJQ8u49SHpPbSHTbOLd0L9SIyNLhDA1YdG3sC+09Zjrlew36L
NYwIXC3+nGcl9bN6EUTFaQ/bdb5siD9WY85vH1kYfuIML1av4exFu3pTYOZJd73UtzVuD9LLNF+1
i7l1RcnAUDEqKwHoZUMxlbKK2rxnvXpLXKivVHuqV0QfjxUWwSjHivtRqUjH3Exszb4fXKZpU+S+
Do6pWYrKEYZbBaRC07ZGYlcb11mWlWsO7WbQ2WulS10zbEF2Y53rrKKpfRtx+9qDg45f4qV4s7SM
CMKqmm3m0CnHLg/23ZL1LKu4XeEQNvmN1sarrrK71RwuyOzhwvhdYpncjl5OaFGppPM3FsNoQMiI
mLB2gUvjhuVTGXb8hGeyVqaCbb/1hgf+nLWPDCvj2kXY/9i6dnEoOyvc65Wn7iqu3WMZOh8aIs6H
VMdszZ04UJS8+CCL+UwMDMdzG2mIFjsrXYnMq6qk6VTavLvMEx9Ib61VBldlldZtjvNKAcVwjr/N
s/4yZq+qlRwR8rMiAEHMhXODX68O47P4tFvcB7USq0+3Z2A76xiJV/AZAfwQR1dtow9rI+Fw1FQS
j6Fwuazo7d0Pmq4+MlXWkr1q36dSNQKrTh4dJvA01IeBQjuazLhqVkB7xWXkGIfZGQW1ZPYX9NIR
0ijhAAXpK+CHOmxBTDh3cQfcAS2f2EVjtLwkrkwyI2PeLBOzr9iAopn2k25Y3sI4zdeGh67Q6TPF
Ny2KXk6XVO8AZI19pGAJKkYv2WcdBvZh6XQ3eG0UN1aoTN9Czp+DptfObpIR1SBjq1pGWYaMt8ZT
5CVjMF1hNkoZSwVorIzOOHHNR8Bz010jg7eeN366eP/HOlQ/N6j+1/9HZNJTGwvfi5/ClN/QpOv3
j+b9bzDpewSWdPc+/Mji37pap7/lHxa48Zcue1RIZB0kZiiv/tPYcvS//jbdotlFs13/CUuqq38h
hWOuzDIw4Dh5Zf2nr6X+pUqyuwo+/J9u2H8ae/80kP42t4t+lP/SUDpr9RN9A2MjAwT6yTQvgwG/
Nt4TsN8TFhJhMAK1SJJpa5tiQ8ABtc38Qhh+DkDluzNkJtv2UjAl1Xa/PivKFc4K6lgA5coNk+l3
M+7XWL9sCqQGi1e/5vhtdeOzZ2wUZ7nGLFP1hfGScbTo8X+xd2ZLjhtpln6VfoCBDItjuxxwJ2Nh
7JFxA8uMzMDm2ByO9en7Y5S6lMpWd7XuZszarC4kU2UEkwR9Of8535lOk2y2XmX/K/chY8WfzpiX
T4RXhbWCijv+wfs1Ix83WR1iuo03TTpvNPK09Ki3HW1/ayUKDAcER6NceYCOA6AqYTKs5xjJJOam
4moMKc3dT4/TX3wi9ud7/sep9/MVBbYTYCZlm4doy/PysxexZHMxgEnFm27p052diwOuBHEvQiu+
ndIURoxryNtGDr3Cf7OQzkE5oUceSaOgsX5JqzdDVe5drC15cvogPgmRHRq/2nJjUvRzjG/+9C7p
PxgoUPDq6tpDfSrGaAoGlHKXwBu952SqnQ4lGIAJEwbEz2XdcqHC9Xxt0uEWNhydREXJubgOi37b
p9nRM+5Hu75f4nJtg2wRLYGNYL6oLmtYilyM7GPixbu+ra86z95nZcVI8nUujYNBU/kyfDOqk8c6
ivvbOdIuLG2xL8LnoR9ehr6AkEcP76qZ/IPQNI70UHYG0r/1zoE9V3aSzunkDlk38/MbSYU3xsVV
4M7gGuKjm4KngysdxvIyvXwoh+roOP526hwmqQmaUqm3bR7MW2Nk9mT7a6z1uIKophTqeki9LUaP
yR/hjPI7aSdtapDubR117guNIMe8dC9NtAdLurgc+siitz0BcZO7NWYVGlJlx9vDrwkFJd7jfa3c
Oz5P5A1n32uvjJZxwMpD2JAjmNV+S/1bm9a6atG0ogcobijTZnhsBN/MIdjQlbQysocCQLmhbubG
33ph+nUgei/Et3aq37ruvSKPnjAPgFp12+ETDOdzpjjAAzUrA3+bcbRI4q6/AQfcPKAxvyV+aVzP
LZ+cj/nd4Ch/D8Sk1quER8vWMWpbKer3xGljutcb3rRyaHJUsEr+6OYqvbOXpP4aOpnP4cK9fGlg
0WdWnB78UTz4Vm8/eYU9HDqKub5QQUCCmHE2dwQ/hEcpzeS5bIoKwKATR1ZcLcxTC6hOUez25UOA
Cr+1vM5fa7UY3LJHAJO8Cm/66lIfsqfiC0V7aofkOh2a7MrpnVtXdd6dWgb/Xttlu/3fTfLTMfKv
vR48/pfQ6X/j9fhaZU2vftkVf/9jv3s9xG8YGLiRBYThLPFZIvpPuwd4PeDPHogJPGEXI8h/2D3c
34gp4zTh+sP1mAvyH3YP5zeoCGgFJvvmxUfu/R1YN6H7P28LAdhXfg1mlBB50sLf+udF2G27qjHM
ItzniurjGdmRZoPwyPDaIYOSEDt1k+mxgI21A3xGWV26TE9lp40HfNwvKgnba6MNsCDE5XTyGefc
d4OAnkQpUrHQKmWNItvbHFi3btkljAdU/CzsoLwmfHLoVEwIsg/6E9C7ewPjCSvFRKMypgYEvrxa
2YM85wGxFg7b2MGQOigtE20v2DqzEI8UJ9rHcJ4Dqsl0zOoyN9cqF5QhclEwV4Riueri+dxlTeHv
jSoU7h6lYnrgYpi+Zk3zo+Ai6K8T7bQ46LL8LbPRuEkV7jMhbnJqziiboJdvhNuw7hwBXUpwrefy
uBb9RZVxSXN0lDff55DT2CLc/dzzPR9LC/RUhsq6KHS9oc3QRNPsFeMAHRq6aZGtqgviqxvbaHQd
JFh1mR+ESJ0mbUfKxsfX8YgU0ajL5t4c8++j2wlivDGe65QmoZVljkzSOvOttChQBaJZDZAw4UiC
XkgehnECLDMaD0Pvy7tBesZOjm5crRv6K+7c0Q9QLZMxlSsuL3BUrEs7EZg20B9UNhZ0BcjUrLgj
YL6KbZzNuoVCgKNQDWvYbmxsskkTg4pyqjObSep8Gy82LQcCAFGMzhPTBpIGRngaarQ0basYGCo2
lXTHTWk4Mi5vmfqGC+Xug4vDOiIHPsTAKhvJSKkUqOmtMz1X1VQNURB2PhYZv20p8IToFZIQmcOz
9ovCi8qW1tOVFfruwIRxCWlRAoP1qjtPXS9ai2ZjIVlnq8SKxW1KMthaa+6yeAWkSTxJEW4Nq+HW
FU5n3c2FDhjB5B1ALWyj0t+MwiJlHCprHO9zZJB0719ap448YQ5VrkGSLGuuSja4q7H6qJusPPlg
1ROsMY1qdniruSfmc+Yf9eeoYrTUZUY0hndYaw9BYQKCIy0WJaA+talLWF+OGUEHTzbCucHA+io7
/zzlFwBWZto0qqh9qkXKANK8lrABo9qp7wdn+BY34qGH/DhbYr7JQmfvlvC7xr69yhP4fkV98FKi
4kMD+YA0KWz0lVY1H5k9kuAo5/KQmIVzzqhu/cHjvK7hkYSDebY1tlA6Iu5MswXgP04RZ1hzG5Y2
Bbaq/3CWu5LqiS7gzxCWfy0NO7/rTPPQeGm2HpUqYK/7YmV3ubeuC+O7oOsSYI4RR57RnQNvRqme
EQJGlfAwBMme8aVk30wfS2dId0Xh54jITrJvL8Ykzyth1s8GzSNl3a3mZTE3ha6Nr0Jglmj9HdHb
dLM49RgNsNj2VWByBKudtS8gMjIuxc0TW1V9bWa59xbOyQNgtGydMXjZjTG8X5pntoWg1MRyfL3q
+9h/X8TSbZQ1b6xg6q5sOycThs6ZwjY9DK7/wNJ3DR80iZx2to9FRma7dDdzLiU+DdvbtaHalU3Q
7zipf6empuNMO/9IivjWSceaURuBFdFhK1gG68eog+JbvyQfP+1Of3Xm/jzl/3HmDgTy+iUbg1pA
d9nFZ/jn5b5qJoJ84C/3RkIsOy2xmYeLBJScTI17m6JvgD9eerdBXii6a7Oesld87wAbMRtxfC69
MWWdJN/mcaLmqJTbTR9ukqlQM89lFkAAtQrgitRyzs+1qqz3YY75PltqxFvvN9JvI1kuuAqYTUL7
mDCyHAsr5QaQYhlRB2W5LBZVE58YLAxEZz5XE0bBrCzt5yqD70GepnJKGQ/q2beZGnOoTJWqNPKf
MLZBWuT3OjdQomRr+gfVMkmkNy1hcItYZetkyyS3v5Jxtx1DZLQ+y/g0CbWYIh1PLm5BHDLpyYnz
fEPUb1oVdphCnU7ClV2FmN97534pLR0RN+6uaCBzdy2VpHRmawCxddatyyneOVVlH53e1z8shNAn
NST1pnXwOG+KriXT2RUYpnc5KMOeoU6GfyRe+LZ4Zq54urlI1yuS8nnxkM2dNZ7mlsOwzEc3SuHq
ktbAu8sNpVyHYcLktQ2XMwdRQFlmeZPVKj/NiSXOvYBvyng1qb6wKHSIi/6ydaENE2kiz8oH2ua3
QwNjLNFuT341v1Oyto+eiUW2ZoJlXZvCKjB/ZFQraaXNfCWBElK9gzZ/SicDB1VQGjt/SAUq9mDs
MH7rc2wgMtV+krzHVIzOdDy3PY2irF44B+xbzrookRi317VlfRMytvbm1JUbyDotTs5SnWXKkThz
7Z0siZ9bLVDRsVOR3xvDKUhADniTIjqbdsTR7HWmrAAD1nzVaPc1TZZpwzv3IuHiATHPYv4mIRe0
IB0iu7Eey1DXYMumvRIXpq0EtzE53xOTilavNd7h29ElXAlrR2H10SHBmVowkW3r1JXxS5w466BN
DxjEv2WWh0kzvDGHgTRO37vbaem/l+lk3WDa/1GLJITe2Ig1lSlqG0xGsIfw8dWFdHpMLzeUzivS
73MYjsfBC7q7kjnMoevcBctjFkRlWeDjHrp3DotcSV3n+yAufPlSeStCVIDQrSyjvtr4skBr21Eb
ad1UbXjNlHJeOWAqN1VlzGtKZOot4KJ41fYdzUWuwkbb9P26wrQT8mEX4CA3OmjWnBK2ddPp66Wx
FCmmed75glrdcrIfmAlP19KyMpzoNhUd1gzCvLNAWRI8uIO23hEvSDZOOGQHQyNcJiPuJIiKPjfm
kBIkdFQpfsDOZvDQW80HEiN8ksKrt6Jfam62JIad0r6MJdxknTtFvmvHieooeRllkBhlquFNs/3i
f846hsvYI3MzzdRemIxSszz/SD+nJGXMADXvEwLWrj11zc5Q+HU2GC/LU3zZo9Vlty4+N+7mcxOH
zMeG7vg4WvbB50Y/fG76y+cBoEliDgPT58GAvk4OCd7lvJBeTg7/e9v6n9+2LtnC//q2tf5nVxLE
2f9857r84d+VyIveCGHtEjzjqvTJpPm9ldD8jRj7TyIl153/uHOZv/Ff8N8jjZF/BtH5x50LkRIH
Ok1BaGh0JDni79y5Qi5vf1LiSN46mHHJWHO9C7h1/XkPbpQBf6OyBI6+7KP3vRtfubvGCx/zuMF4
l1sbOYMyGBhZMbKkmsL7giFj14dv6YhoZBnJKU6X56L3dgBothaM+vwK4spRj/i6fYy48XANqPK5
xURZXDa7xd3li9qbzapOkU5kwxB45fXB1hv5s8DDZK72opWHwnPuPOXeMK/eja24E7EFviC60OgY
JG7nJgRh0j4ERvOw4FaMPYcaGpbS0oyk/rbIhzkhSFQuO3fyIEGP134THPqkvAIWcFOJ6blxiLjr
6gyQbtOwusiSkzGy1mzHjzRTB+sgFo+dxxh3zG/LWEDGSS8zLVftl3gcIi5Zdzrx9w6OMQyuw5tW
IfhO9ZoL3rLEFDsn9g6MCjfc194N7azbprwSAMF/evL+4iT1a07iEp8mbEFFh4PizVPzy72ZLnu7
SzGfQ0fEKF1xB8FslIztrTvPt76CsUFb36pY/I0B6RWH17/Irv0aSv1UtOlt5v5OCpvY40Xx/imo
QZdIUIc2fVGsTAAps6ugV9vJlFY0zK67KVL7VsSFt+vj5YwD+XmoMucKDd44lB64Nj/6MTtabRcU
XwDdTrb1rbjcxPVyNUm179uiWHkB1ztTM7gDGcbMR5brXTXONE4wq4tg8W1GiFjwuL2ormMXt5dz
aifobSklTpu+s9/nMZ6jcVruejPbLR2pML57L05rn2J/ug7y/lS1aXus2yY5/f2F9H9WKfdf/r/+
Hwwg+cKCr8JwhUkL/2Aj3f703P6nIc7V1+9fi/TnpfIvf8A/Vs2AVY7VDzEejtdlKMMj/fuqaf/m
OkSgEXjhrQAG/eei6fi/kWdlDcM+RprxU8P6fX7j2Ex2/AArPisnMwce4L8xvwkuCaefVk0D7Qz8
ygXq9OfnXEha4K1Cg9Ef/XLb8+JZMRposytY3+0QOWG1nHyjCnY9+aSjqV3/WNtB2keDp/ObsVnQ
lKtgdsu1z5P97FJYCuEzmJ+bnCLUFTFpmioU+EFJE2Ub3pcYUe/8whQTOfeSIa7jL3XWRk2SEH1v
BouBBTFiJPFLlvMbx1mjOQxMaa8723WOcrLGr0M8V9+alFrqjRJ5s6vLSqF9u8zeUfI7Js0wXrw3
NTNah80TTvNuNjX5EFvKoaXH0YiNi59Y4EbmINse88DL7qbGd4EuL6oFBYJW3MNWJB3aI5ogEntf
7LkoaSm1ZmM1DXYxkErmqrS1Z+InKNWp+aUFkkydlWOobBUW2r+fqgwzCG0bw3vuGtMxzEtxtNAu
7t0Ll7MNMvvBdvP+BVXIPZcwL+/pnqZhU4twz0ay7AZzqjZYyfz4amDb4FpHbtZJsAPb7C7BlukN
ef7E7tN3kFh8jobsML1I2xvIxBfjcmoMz/kY42F6wDO5/MjGsgSSnzTtFy594jbsZ7bEtMsJsZYi
T558IQfaLJhknFOG+Tcz87wxgi2NKYUyu2FXyCyZ2CqG8YnAsvHchhlZI2/0zacAiDuXK4+owiYz
pIn0kNrfcmukCG8JWuL1mtzUZCbduaw8A2cDdl1/UzZxeOJEqq+4GWDeaR0mDH7eZsRB8QMhmFmV
fqODzsCfLvruR0Kx4KNLiRHuLKFjC6+HEdBt12MOwlLfrZK6knKtQ2HvCgouwlv8g7JFMcqraeVe
CD5YRKlquh5BvHNNo21BbLCPG86W+Kz/g0BrLNapbMnxNnnVLBuPRLaFp7PMoVy7qnlbhExfzYs9
wyuzqbot3Ql9jG8NQos3ynIkh+L3esUbO1Fjj3+e92+A+77iKlxN68yd03vXSlvFu+8lr2XnxB9Z
3vjzUUmbYFHs6T0unt56Z0hnlmi7njXsnDKGiszv0vDjlZPWZwozrKs+TKs4iqVEMxnH7p3Y0LQx
VNNXazMr+ffO7owry8hwUg09hx1RL0t+1ungkbGZYveQj3P51OpEfJ8JM3+Z0E4C+kZiv1lXWXnp
Mme+mpsGbeqXONOhSX2YiGkODgZIueeJNaMmGazMutAosmHSb+fw0kiVLnPwIxyUx9CpCy3CKdKF
VT9p/87sKQpE+OjgnZb99AAVqPsWKrd7yfPUvMGpym267zTXl3TCmtSocLgj0tG94EJ1I3S++rQs
VgsAwSf1PwU5btBsiAcghKHGLlOnF3JQJXkvyjqhkoOGdpISXXGqrMJNNyBriAbmdEYcKp1g3rdi
B22cp3KMqJqu8Zu6gxsNue9tvK4e3pFzsPZYOcbnlZ4XfS0LOd974ZIG2zqmM4hkwDzRu2K4O6uR
5oH+jZEGKD7GL1QMLd9ph028ja3N+drEmXXdE/a7DkkLpZENyep+LJvsYRgMnFVy8KyDOcL/FF2s
7rNgHG7pzMTCc0EhrJO6r17rOvU3wzKm2w7l+lH3LDkrB+TrljCbnCO6GzCsa5OozSKC/K3Kxvo2
l8rddJdyqzycpkMfq+V7Pzt1AGs2rS30wNrxI2+Y+eyZmKYow5QIf2HuXnzxrcQejyHYMGrXJl9F
rOH6iU9nGiITTeTWKZHN8Xe389Fwp5G6sKBzwl0dwHeIM6MvyF05Y8OzmtffJNPrRy16HsLW7LHL
ccbL36xa0FzUjmTv2lbVklGy0PREeoudrmrgyVWkfbVkO4J2zXOXo+Lc20FNEYWeHRYdDqrtmtow
0z6l+WyO64G3f8FTfem48pp5IMcpR0fgXJ8757ahTPqaBBTzyLEKZzo+ErqJVEtZ0pQm6UdqqHrd
dGb2mNiqkxEgD7YbX6Ie5G2cpyuEEH+Dl7uhL4H7+F5UzBhAhmHfF0M7pZGDSHfsx4HQmTvIEp2o
1vWNmduYBq2kQ5QN4uk8Ni28IgOT2m4AKXqwdNyvcfJIsSLV5U7bll7mK0dZhruya+1w43BSENa3
qp9QqdOaoqFIdcNCA3LTbPqyZApvtoKhU+uVOfbVotqY0jmNE5V6US6RQEkbDu1dU/vdiyOD8ahB
5zsrAJUu7iYIMXhXRzNjgOPXR742bv1SUk1DaYju9r4X7HRHXD6aLflFBio8MYPm/EBgAF9ZFcpj
6lyyClZOJSGJcHphI5adinXINXbKuocMfWdbdUgd47B8l+wGbNSZfpSVDE44OKfVTEXpSlSdvq9o
g/sQbD47J9HO0Qm9rz6q43phHrRfRsRrW3fdkzO5zj4oXJ+vrpQQOgKLuFgW4tgmRhuee1rLSAmO
PaMjZjRHK9blxpuznvO1xbDYyTKlKH3KpytCePoKBiEVTkNcXEuXhfySoWypwKFrbl7hNjb6SHtW
XKzSwbBoYJpDqumztjgsWVff47qQx4lH7SoIdH5awkyc+rRnnM7gs3vFKhiuO7cK3kH72FXkVaK9
FaUM7qvS9Pe51oBVRENXLQMi+zv2XHsdk7e7a3MGVy31FWJTFonYm65unsyKW8DY8/HXuK9fy7Tw
y4i2mgWUgpeYkeXn/k1VhN67lWkuiCpEGPeUbi63PHwOutWPrc3If0qs5uxpb7quVM7sbyxyvHNu
52+c2k8JrJsZfG7ZOJozl+2/EUHO51UNluHJE5lQkTuWyY84bVPumIZzlfeNj7Za8i2MxkZbbKB1
338ZxOxv/KENHgywpyYLQJx88QlmtFGSDbDivdR4KzBOZEz0ci63Ye7t0qDxyYN6zjGcxuKD16vO
qP3zt3DpaW1YmrnjeJYp2RDHCDTDy5FZad6Nbr52EkYQkccV8i5IVLD1sXA8MxjgLt1W5Vd4dRw1
mq4YUWK7eNQR1VSVWtmtk+z4qMYrK0ng2PtZrO4y5TBSqxuPqSlscFYqu5603DR9qrKjnxt9veu1
UvEBFctM1kE4eXIrrdS66ZpGvNj+iAXQ7sxi3mZDOVjYCIME1ritglOW+EtJlmHq9HoYQ5WuAlwo
zqq3W+wk8TyqL6POVL6GmGjWq2yR8XUGYqleu9pLDzwh4bKq7Ux/Tai1sqMRTOh9Mfi8/13QC6Cf
Zd4zNi7lsxBpe8+4tAMPzn3oPp9FuB6sIVkZ4ANOWecGt9bUmz8ysqASpaCjVZZ9l14T3yapERWB
ch8wAmcpwBWOBNGourTaJBko1LVlcIU5B245xNtxcMXel3ZdrykRbhg54790oNNJfaFrdaTn+BSS
ZDWFtb/zIDXfS2k37XoJx2CJ6lCKj7w0QnddhYb1FLrG/DULDPN7EMi+Jx+2sJODKNEERaa8YiLV
tzAJZJ43hK10eomsJh92Umf3esFsOoeNlW05Yy5UtAQZKdpa3fWXcmzlK5aoClPrdubUlpPXg1hP
SoEuKLMvaAX0uvhrOLb2vVlxxNhw6g0NkCmhKzcTXpKLSV8aHwzBF85ovTqEC3/xaBnaemvQrLhR
vsPXRLAvEzCcemvT5mb91QnbxoZiScsdCWrCtI09nWtTNjMNDfWIrbihX48pAXDsuGzTcywLcXAQ
Wm8LolkqgsVKxkAONhV1yhkDepz5kckT5BNek6Wc5rlhMN2tWwxMH7UkNqwcORP9NwtvLeO2Xxs5
aCe/ZwKiFH0kGlPUhkR0k6xikxMgERFaoRKSW5t+IbCO761wI9dMmq+pNNSpgN/GAd9aYJZrK/yY
hR/PO0j66BHoccYj8zF+SpB2+Id9ZrNs7ZZn77TTx0cKINX7LEMOzQvG9Xt2bmJgDjb6Ez7kCuCd
iX0L776zM42OEFkLZ8lnD9kkCk6eZ6cFDOncXw6C0q/IABKxoft8iPq56yF2aXEUjm2+cg6A2FWE
FQDKzDH40siaaG68YOwC64IJnODllBf9fS16pKbSkdCZ4paUTdWa2Z1vLnJjNcSMIheq/cksbY5T
bhFvbC/+xjk13Jl8Jzd1r7uNYH70ZqtSf5vJqOBGxsoENdcu3pKu9u+SxeqmiNtBfsSaK3eLUZar
OdHT4zTF5znV1hfLJPTmZorvpT0BGY49dzoG7TDuRSOTk+c1Be+7lx2DFO80EmXm7urCtF9auhJZ
o7KaWr3MKJ1tapoZWWAhYGroJOc0W2TmN5clZp9xLCXOATXxGkjApQ7D4XKsgKMyV8hyjSl8kQeS
QxyizTKrH2u4fVuOcN7ZwyX/IJbaOeDEN851B65hhGc1R0mOfaQ1mmSMWHntA0jKYONPQ/rIVy8m
OUPpzCqAEs7ymGSsLv0Q0qlVMWKroNsenTj1zgNiL1GMIJizyKGB7do1nH6fZqlzk2EsCxiB5ER1
ZJvMa9eEDpeavX+Iy4SC17jP9cNsy+wJN91wDo3Efee7a50tqtZ+tF3abQkAxOT27Tk1wDUI6wUU
B6d6q8gPtNXmYBmgMEXEHgSVxaxXWd/bDEKDEjf2pdG4r8pyR2CeCCrxFfzvXrNmIjudDMlftvD5
IRHjjZYja1KT85JO/6LY6lJ+Wyu3l4KYdcYk5yG2iW/qlAYzRl2N3VHYOtJgW1DKRm5muq6xmF94
RCOCp/DT6tEqrXzriYF+HGF/+FwG2ZUZK1M12xv6ahaTj4ot1GYoiqC6l5MYnz02ZT7Lpa2DLTwK
/b0Q07z6P1zOZRNXjtw7My49LdU0rU0vJ9+6zKl7u7Cl9GtKhine+/tC4mNd8r9PAtE/iUSfYtYf
//b/kf37guMzYZDZtrgMM1xGJf+diPjXTvB/+7/V93/7Lycyf/kr/rCJ276Ni1fgOPN5Gf+UGS/D
GZhDLq47Bz7nBbv703BGoDyG/AdeNgLoz8MZEygjP4+/zuVHBn9HZ7R+RbT9Q9i3eahJftsuodw/
641cl8acFKrYxOMT8K3r8NHaQuoDMc44Ol4BZGTmYnb3zlOFJ6gHdf/UtRk205cYSEmGbhdA6TWL
8o0TPYls6ggo2zW2fqB2A4cKuEGHNPg2T6g3kFdoZX3pxzeOQhsDDQ8i5oPTGJyKZ3whCprksQk+
1LSS+5jUo32TfMdxElXu1YwuX43XtYJm4n0gVpEDwk5FpbDlHdxcl5TXWTcsj+t5NFYynXfl5Sjo
IfVMYAK53vD1Udvc0snlZHwzEYYLIYRV4zczrJ46bd6VlyASR70gch3SP50P86Z61/LWCwZWGOqj
uThBTWT1lJyJcS2Mvn22gBElcjk4jtqas703RHnE4iRXVKzQjgVPsGluu57+1DZRa/jgaBzmWYKz
nJqcTdGpf7i4FlZVK76YuYFTn7IYYoY12dYcirXoiu0s5pXSkBc8RTypu3YyfdZU7iCOvBe+d55q
XisgWrJ9lv08ZfNTbVBjUOJUEVRF5MjWVL5w+/CQgcgcZueE3u6oDTtoUAG4CqzM+fQv8JTc0/6k
Yf/jS2GyHvsWo0lIXb88W8VgdlNWk5+dlvJJaZoyhejO0+DuWUk3rm22a+l7R11UO9ncuuW0cy1x
0mXQr5lS477pBnZXWHCXuG5hmNushydCa3TUx87ZGeottKcHR7jUjeYcopzs1FYnsxc71VQna2ZW
GGzYuKImW+5cme4DqkuVFd5oPsJmzj4E0Wm3+GLwNses4pkqtwmsGCJFK86t63bkOJx3NOXgG5/q
daKMPQjls3LVdnDEeaZPwBPJ9QRJJIQZUab6Mcd2wCO5WzCVWm8eCmS+9MfWA75RozsZNaZQ30eC
CHkqixnz/sAsq7r2W/gKWBHdMvhW6nkvJd20IywlDjwm5o3laqEALQjir3PjbmvKWkt+IAagy9XP
mo8sFy+2nWDhfLSVulax2OOieaymtyV3p1NjzzU0Wsv/0sYOQK9UvhoQ/tLG2nk5j8joCWzY4R6l
97tJ/xbgm/k2mWGRcNJz1yHnwVM7MhXwlrefVte/GC3+2sLxuTo7DBYButmY3X+deCy1GRRqrOKN
Vxc/EqN/oYF0FyvrreWetQzqaPnqvo2Lm6UfbhP6UnNgIVmGxwpfES5N/6ogEr/GR4k3M7yFfMTa
pe+7IKwgehTnPB0gGFf/4ulmRPTL082oHQ0T3x/ZOgrgg19yLx2XNKYjePNbXwE0sJ1jTCPo4tar
qcfMp4gMxDJFkWFdbBKPsB2LVAuyhAzKhLDSpsiBvoGKr9pxgUDk88yS2eWeuPd7nGq2J2mnHB5Y
WHeOnM5Z3j803LQWB6yXsr8n7vRQ0gZAaZ1egzXifpwx1VEe7LIpCFgaB/sDcgvjCK2NK3RAHFxL
oyPZjPfpMJxHnMiNF5Mm9yrs9ZAUPS98wzFlUYo9PILKvB2kWCL8cR8Vvb0b12keR218hKkD/ibz
PjxDPnRe/opBaqeGTm5d66NBEUon+nsqXkHSHlQnoiVAnU3dZ2zCO6J7YeSrbyOGthnXT12Om85i
mD2uzIEGmcJ9qcjjjhm9MjH5Y1dfm0Z27jggE122gf5j57OqIkr7/oVh+lNrIiJU4nUp2qckm257
u1rWw+XSYkDoyttVm5h7ekEf3HTcm8kCfTJ/j83mQWJ36m1nzUWF2ZG79vLgTPX4oW7G8yhovpHB
Q2nZ3FdKj3qScBNa8MITd5uk5paP/sq0mAlD8/em7AUZeo82uCGsu3LRkusrHS+bbna3OpQr6WeR
RZn78nAxEWCXXKf9KWyKQ17FL+QZ8h0NMxmzCQp5qnIXFMsmvdzplaM/wJxcLIhnzH7rVuVf2pL4
SNjl0PBtaa4WRyCoeL4Gnebf1YkDJIshfYUDkVD4cObC/N5KMUSG/ZEF5SE2wheBahob9Xcm3lvI
N9VloH1FKxZ/YqjPui32Ng0ped08lKN3XyT5SdjzuF5IfrSLO68M5u6xoddh3W+7fFzHSVexM73m
9rh3pmlf9uSLaIAmUKXLJwLmr0nnXk3KeZa4jelfeXWX9nEqe9q88/7Qxv7HYjunuE+9DcAG4qJW
cponz4+wPM5rlQRyQ8frVZGwa3n1LY3Uaucr86vAHbmxR3VfO/NXOnipfOn1K5oqVnzM7HT3zGcl
9NOwBMeBdG/kmMjvxaGw3WfPt6qVpkvUTvNHq/Nee7s/mVAvymkJsavDspL0VY/TejLNc+kl68KN
n0s9RoHC7C7Ce683rpPiy8L1HgrGKozTm27I7pxy2XBKf2YU+rFkNrjGGb5F+DDNzovdAtvRC77P
9j42vg1F8AGK/W1igpfY09bqw/ecNFD278ydWVPbSBDHvwq1D/u0qCRZZ21tqtaGcCQQQpwNeaIE
VizZlmUky9en39/oMJZtCMtQG80btmmNenp6evr4d2TPKNAxr29dP+LSaLvHxiHAhZcT7RKIunF2
PZiFVwnpkFlrAujG9Wyp03zP+Rot0s4QqyNeTTtji3YoEyKTA38YLsll4P6T3thud44zOVwY1Lz/
IFZ4pOnfs/4Xux+dWE5CmfNnMu7a/ZRypkxHXA4vBur1Qg9F5Oijejtq21Q/kyZ/Glp47O33tCo/
BlwH8Cn6eFiftPk9pUedyG7dTDN8M0v29VC/AQMvWsxpNvhZ7WdU/wyDbw+01gb1xzzqh3dzmqFH
2Y/FIO5EE/du0WqN3ruz9O5wYp2GSf90GGq92XxAdrIbcLWL3aMlKYGEU+ZHBHzbUzcGhAEPa/tw
5tLeqh/9Q0ed/vFCXxq9wwS4JOeQzkRE8N/P49UHMxl3g/6DfbQaaF13ePg9Xi6/xcNVd7UYgAc4
BQ0LcPtOixL7M1yM9HoaOUAUWly6ZvPxfZytTpyVfUrsSAQbSUx1MKf6AQEzg3zORKV2XDXa0WDu
TS3MYS05s+a3FPVPSV6x7LtoNjt354EPikHXHROleBjop4PBEoDFFNPEvY2Gx7e2ShdpEIsHM/zv
BMEmGn7xlfExnrR+DFW8ItoJGX/nBmDRWpxcDOcTtK9xETyYl0tQchzSTkCrAnY7MZYBASMTNEtC
w0cES+mDYrjTYxAulu0/ghU3XfJMwR0x3auhTv09Flg3VKObRHQwiOIAbMz09roVaOfwJqSFOOXK
+oRcl9gmX9weZ1lbJduUKgbry1tdRyXSVTagdXcAc9dVtiK75CoOx9Nu/LofVekf+wm9GIGX8ioD
06KWJ5jPK4cAfo7MyAMpOOuB8Ks7ioUBwzWYAmMxuAGP4nG//Nq2FcBvaRBu0ppKDJKreN4Gm55i
xPPvuItPvEun9gJsnPE0AdcYXJvxZh5Pfrd4CQu2KGywgPwck2u4DaZZPrZY4IqcR8sh4bH4mqSf
X8KCJ8GYRUaQrBhY8MCgRQitMotREwMAmR3dxlnikvspBhZvs3hAyTyekJfIwRYbH+VAMxWg7004
QLO8fNR4YLuKa5k4ikCsz0fjeKBbLZGdKccETRE9mYlAceMSY2czECoWXqviW/F1swSh5er40aR4
oFN0iruLFFDKVcWo88DhaxXcADokN+3lceI5hYYGkQM8iPUB819OBFfRaIdEgmNd/NEQAFAYKih5
+fhVJ8HW/vXzpPqz3l+/aWSRO0xQWhdqCn07aAKOmykfW8uvK9T5oA3Vxi0/GatacTpJLD9l1ULL
kc1aW3/HVlybsLpRngBu445BegWDYCS9+XUqzgXaim4Wqw/BTYNIU0wX545DR+J8kBvcLAWI1iqP
59cLQaulkEyfF8IXb8nZuskEU9FUvLaW+outwp/qAlmbQG8plBUQbnFKscdRvcEIjgLTIhNdJ1Dc
UGmwdAHLI3UeaiA3aKqhG8ZehWhbioawIHdNNQ5ZH0tWL2qaonLCqPiiayJgOwpHjqrj8m2cJsBE
KdTT6zWBpiqG4YoCaShtSD6LbtDaGeEv742NOwwrc4DlkpL+lqqwwak1wcOdj631dxXWniZr1cWp
ceeiJspRJJmAHqSdnMb9qLT+6jYRm0B3qKinl2jBo8bdjagv1GUtY81VgK5RwQ1z9xmGQg+qNNnE
lVCMxkmCTjiqWJnXKwRw6kxKryjuBawuHzW94BiKAcg3QD8lj5rHBACFZJmATnAMHVeAXjeSbVNB
IdI2inLIfDRuH4iru+zb65YCPBK2toDWzUdNBGxxg1ApHKaUPx+NEwGOBoAUsVcktaJmK6hDOo5p
O2cC4WpxgyxVQXEG/f9e0yftYxqJGbIHI2JA9SXW8X6/KVWUpmXhWa1M5/+wF17AqbU3vhOEo17u
hw/9dKP53U9/UHmodwmUnufcqUDqSu2HAiytIF14HsTf72p8zr3jG19W3vL8OeW/ly+4++jas6q3
qj48Df3ES+6BpcydHuU0L70IRz5ZaAE4pVeJ1/PToOYhz12jjxPaaeu3No+epZ+m9V5+hddZlixw
9F6yOdvCfydL9tRLlt7Y2yRc+sakKYeRdx94o72cpvycgIzsI869KMoOfveiyZ8HH7w0IExYEc1F
srjgyz7lg5eMCWQN60wqrovStJHT0Rbh/C4iS/ijN0wDrzf3/UmNJaLkuvpAbLHXyfiF1wuW+/dQ
YUPLTv9TL2T61UTFYpYmmSzhq6yX3Qd+kixrxIuAgDzx8cC7qxPObShZwtfewKOcw6sF9EoLRZb2
l5DOtrXmo6SRiTu6LOGuF4Wjg0uvl1W0xDqWLgZZ4l+n9PHap1rKA1uW/jc/nR60/XHfG9VmXziO
ZalfeChzFNY0qcl4efeSpX5Cd7vEm27Oe+3ylaYd12Ys6Fr6G6hyTuU1Vs9leB/fsbpn6cgb99L6
e2iAhWMgyb7H30k2fvp4ouxHy3NtZR/zfGvfp2GOXmRpdBMqKusSxLxVm5x3eQbtz+Gv6ObHq3gW
effVZ68/Ti7BixdLXVEqqQtUXFwR0mvwLOSu5Bpc+H1sHG9Z2xWsgpg7PnXZuR/5oyCsyDyyRWSz
SJNe77ensbEkmdPhxOqF9AKom9k5d95iE3eCwJtOw3TnCY8BTlku5ecMiDjb0lk+4Q1sqXOOgifp
v4EIdX22Vn/bxn+82Mty6KWIQZKytF8fvaam6NmJ7LtvrtO4dm+hVXrWvn+rX7HFL+5Hvpe8+xcA
AP//</cx:binary>
              </cx:geoCache>
            </cx:geography>
          </cx:layoutPr>
          <cx:valueColors>
            <cx:minColor>
              <a:schemeClr val="bg2">
                <a:lumMod val="75000"/>
              </a:schemeClr>
            </cx:minColor>
            <cx:midColor>
              <a:schemeClr val="bg2">
                <a:lumMod val="50000"/>
              </a:schemeClr>
            </cx:midColor>
            <cx:maxColor>
              <a:schemeClr val="bg2">
                <a:lumMod val="25000"/>
              </a:schemeClr>
            </cx:maxColor>
          </cx:valueColors>
          <cx:valueColorPositions count="3"/>
        </cx:series>
      </cx:plotAreaRegion>
    </cx:plotArea>
    <cx:legend pos="t" align="ctr" overlay="0">
      <cx:spPr>
        <a:ln>
          <a:solidFill>
            <a:schemeClr val="lt1">
              <a:shade val="50000"/>
              <a:alpha val="95000"/>
            </a:schemeClr>
          </a:solidFill>
        </a:ln>
      </cx:spPr>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9.xml"/><Relationship Id="rId7" Type="http://schemas.openxmlformats.org/officeDocument/2006/relationships/image" Target="../media/image1.emf"/><Relationship Id="rId12" Type="http://schemas.openxmlformats.org/officeDocument/2006/relationships/image" Target="../media/image5.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11" Type="http://schemas.openxmlformats.org/officeDocument/2006/relationships/image" Target="../media/image4.png"/><Relationship Id="rId5" Type="http://schemas.microsoft.com/office/2014/relationships/chartEx" Target="../charts/chartEx2.xml"/><Relationship Id="rId10" Type="http://schemas.openxmlformats.org/officeDocument/2006/relationships/image" Target="../media/image3.svg"/><Relationship Id="rId4" Type="http://schemas.openxmlformats.org/officeDocument/2006/relationships/chart" Target="../charts/chart10.xml"/><Relationship Id="rId9"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5</xdr:col>
      <xdr:colOff>114300</xdr:colOff>
      <xdr:row>7</xdr:row>
      <xdr:rowOff>179070</xdr:rowOff>
    </xdr:from>
    <xdr:to>
      <xdr:col>6</xdr:col>
      <xdr:colOff>975360</xdr:colOff>
      <xdr:row>17</xdr:row>
      <xdr:rowOff>30480</xdr:rowOff>
    </xdr:to>
    <xdr:graphicFrame macro="">
      <xdr:nvGraphicFramePr>
        <xdr:cNvPr id="2" name="Chart 1">
          <a:extLst>
            <a:ext uri="{FF2B5EF4-FFF2-40B4-BE49-F238E27FC236}">
              <a16:creationId xmlns:a16="http://schemas.microsoft.com/office/drawing/2014/main" id="{E2EF9825-33C7-4292-2D0B-D90DBDE2F7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22860</xdr:colOff>
      <xdr:row>9</xdr:row>
      <xdr:rowOff>156210</xdr:rowOff>
    </xdr:from>
    <xdr:to>
      <xdr:col>11</xdr:col>
      <xdr:colOff>525780</xdr:colOff>
      <xdr:row>20</xdr:row>
      <xdr:rowOff>175260</xdr:rowOff>
    </xdr:to>
    <xdr:graphicFrame macro="">
      <xdr:nvGraphicFramePr>
        <xdr:cNvPr id="3" name="Chart 2">
          <a:extLst>
            <a:ext uri="{FF2B5EF4-FFF2-40B4-BE49-F238E27FC236}">
              <a16:creationId xmlns:a16="http://schemas.microsoft.com/office/drawing/2014/main" id="{ED3368C7-49BE-091D-52F6-A7F637E7AB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76200</xdr:colOff>
      <xdr:row>9</xdr:row>
      <xdr:rowOff>34290</xdr:rowOff>
    </xdr:from>
    <xdr:to>
      <xdr:col>15</xdr:col>
      <xdr:colOff>60960</xdr:colOff>
      <xdr:row>19</xdr:row>
      <xdr:rowOff>45720</xdr:rowOff>
    </xdr:to>
    <xdr:graphicFrame macro="">
      <xdr:nvGraphicFramePr>
        <xdr:cNvPr id="4" name="Chart 3">
          <a:extLst>
            <a:ext uri="{FF2B5EF4-FFF2-40B4-BE49-F238E27FC236}">
              <a16:creationId xmlns:a16="http://schemas.microsoft.com/office/drawing/2014/main" id="{F2086B64-267F-BB44-9730-DC2FDF5F52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7620</xdr:colOff>
      <xdr:row>8</xdr:row>
      <xdr:rowOff>179070</xdr:rowOff>
    </xdr:from>
    <xdr:to>
      <xdr:col>19</xdr:col>
      <xdr:colOff>449580</xdr:colOff>
      <xdr:row>21</xdr:row>
      <xdr:rowOff>45720</xdr:rowOff>
    </xdr:to>
    <xdr:graphicFrame macro="">
      <xdr:nvGraphicFramePr>
        <xdr:cNvPr id="5" name="Chart 4">
          <a:extLst>
            <a:ext uri="{FF2B5EF4-FFF2-40B4-BE49-F238E27FC236}">
              <a16:creationId xmlns:a16="http://schemas.microsoft.com/office/drawing/2014/main" id="{DE17160A-A894-DA70-86F3-093D908B6E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7620</xdr:colOff>
      <xdr:row>10</xdr:row>
      <xdr:rowOff>175260</xdr:rowOff>
    </xdr:from>
    <xdr:to>
      <xdr:col>22</xdr:col>
      <xdr:colOff>594360</xdr:colOff>
      <xdr:row>23</xdr:row>
      <xdr:rowOff>30480</xdr:rowOff>
    </xdr:to>
    <xdr:graphicFrame macro="">
      <xdr:nvGraphicFramePr>
        <xdr:cNvPr id="6" name="Chart 5">
          <a:extLst>
            <a:ext uri="{FF2B5EF4-FFF2-40B4-BE49-F238E27FC236}">
              <a16:creationId xmlns:a16="http://schemas.microsoft.com/office/drawing/2014/main" id="{A9BFB288-AA90-AAF9-B935-62C01E7901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38100</xdr:colOff>
      <xdr:row>34</xdr:row>
      <xdr:rowOff>160020</xdr:rowOff>
    </xdr:from>
    <xdr:to>
      <xdr:col>2</xdr:col>
      <xdr:colOff>853440</xdr:colOff>
      <xdr:row>48</xdr:row>
      <xdr:rowOff>68580</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163EE8AA-2725-6AEC-FE51-BF4A7A9871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38100" y="6393180"/>
              <a:ext cx="3147060" cy="24688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35</xdr:col>
      <xdr:colOff>0</xdr:colOff>
      <xdr:row>10</xdr:row>
      <xdr:rowOff>41910</xdr:rowOff>
    </xdr:from>
    <xdr:to>
      <xdr:col>38</xdr:col>
      <xdr:colOff>251460</xdr:colOff>
      <xdr:row>19</xdr:row>
      <xdr:rowOff>152400</xdr:rowOff>
    </xdr:to>
    <xdr:graphicFrame macro="">
      <xdr:nvGraphicFramePr>
        <xdr:cNvPr id="8" name="Chart 7">
          <a:extLst>
            <a:ext uri="{FF2B5EF4-FFF2-40B4-BE49-F238E27FC236}">
              <a16:creationId xmlns:a16="http://schemas.microsoft.com/office/drawing/2014/main" id="{5DA79E9D-E2C4-EC82-5A83-D483A3F97C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129540</xdr:colOff>
      <xdr:row>19</xdr:row>
      <xdr:rowOff>121921</xdr:rowOff>
    </xdr:from>
    <xdr:to>
      <xdr:col>6</xdr:col>
      <xdr:colOff>106680</xdr:colOff>
      <xdr:row>27</xdr:row>
      <xdr:rowOff>76200</xdr:rowOff>
    </xdr:to>
    <mc:AlternateContent xmlns:mc="http://schemas.openxmlformats.org/markup-compatibility/2006">
      <mc:Choice xmlns:a14="http://schemas.microsoft.com/office/drawing/2010/main" Requires="a14">
        <xdr:graphicFrame macro="">
          <xdr:nvGraphicFramePr>
            <xdr:cNvPr id="9" name="State">
              <a:extLst>
                <a:ext uri="{FF2B5EF4-FFF2-40B4-BE49-F238E27FC236}">
                  <a16:creationId xmlns:a16="http://schemas.microsoft.com/office/drawing/2014/main" id="{C1C89222-45B6-B6F6-DB2E-BF4BCC5258E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4434840" y="3741421"/>
              <a:ext cx="1447800" cy="1447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198120</xdr:colOff>
      <xdr:row>21</xdr:row>
      <xdr:rowOff>129541</xdr:rowOff>
    </xdr:from>
    <xdr:to>
      <xdr:col>8</xdr:col>
      <xdr:colOff>152400</xdr:colOff>
      <xdr:row>26</xdr:row>
      <xdr:rowOff>106680</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F04DE938-27CE-5EBE-839C-B8C77DA30E2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974080" y="4130041"/>
              <a:ext cx="1828800" cy="906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259080</xdr:colOff>
      <xdr:row>21</xdr:row>
      <xdr:rowOff>160021</xdr:rowOff>
    </xdr:from>
    <xdr:to>
      <xdr:col>9</xdr:col>
      <xdr:colOff>800100</xdr:colOff>
      <xdr:row>29</xdr:row>
      <xdr:rowOff>106681</xdr:rowOff>
    </xdr:to>
    <mc:AlternateContent xmlns:mc="http://schemas.openxmlformats.org/markup-compatibility/2006">
      <mc:Choice xmlns:a14="http://schemas.microsoft.com/office/drawing/2010/main" Requires="a14">
        <xdr:graphicFrame macro="">
          <xdr:nvGraphicFramePr>
            <xdr:cNvPr id="11" name="Age Group">
              <a:extLst>
                <a:ext uri="{FF2B5EF4-FFF2-40B4-BE49-F238E27FC236}">
                  <a16:creationId xmlns:a16="http://schemas.microsoft.com/office/drawing/2014/main" id="{FE0FA2B8-CE2F-52DD-D26A-27E6016EDB72}"/>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7909560" y="4160521"/>
              <a:ext cx="140208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143933</xdr:colOff>
      <xdr:row>1</xdr:row>
      <xdr:rowOff>64348</xdr:rowOff>
    </xdr:from>
    <xdr:to>
      <xdr:col>23</xdr:col>
      <xdr:colOff>287866</xdr:colOff>
      <xdr:row>32</xdr:row>
      <xdr:rowOff>160868</xdr:rowOff>
    </xdr:to>
    <xdr:sp macro="" textlink="">
      <xdr:nvSpPr>
        <xdr:cNvPr id="2" name="Rectangle 1">
          <a:extLst>
            <a:ext uri="{FF2B5EF4-FFF2-40B4-BE49-F238E27FC236}">
              <a16:creationId xmlns:a16="http://schemas.microsoft.com/office/drawing/2014/main" id="{4845CE53-884E-40BA-A02D-0FB443B17CE6}"/>
            </a:ext>
          </a:extLst>
        </xdr:cNvPr>
        <xdr:cNvSpPr/>
      </xdr:nvSpPr>
      <xdr:spPr>
        <a:xfrm>
          <a:off x="2582333" y="250615"/>
          <a:ext cx="11726333" cy="5870786"/>
        </a:xfrm>
        <a:prstGeom prst="rect">
          <a:avLst/>
        </a:prstGeom>
        <a:solidFill>
          <a:schemeClr val="bg1">
            <a:lumMod val="7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158325</xdr:colOff>
      <xdr:row>1</xdr:row>
      <xdr:rowOff>87208</xdr:rowOff>
    </xdr:from>
    <xdr:to>
      <xdr:col>23</xdr:col>
      <xdr:colOff>254000</xdr:colOff>
      <xdr:row>5</xdr:row>
      <xdr:rowOff>177800</xdr:rowOff>
    </xdr:to>
    <xdr:sp macro="" textlink="">
      <xdr:nvSpPr>
        <xdr:cNvPr id="3" name="Rectangle 2">
          <a:extLst>
            <a:ext uri="{FF2B5EF4-FFF2-40B4-BE49-F238E27FC236}">
              <a16:creationId xmlns:a16="http://schemas.microsoft.com/office/drawing/2014/main" id="{637113B4-5B92-2855-9732-E298E955F554}"/>
            </a:ext>
          </a:extLst>
        </xdr:cNvPr>
        <xdr:cNvSpPr/>
      </xdr:nvSpPr>
      <xdr:spPr>
        <a:xfrm>
          <a:off x="2596725" y="273475"/>
          <a:ext cx="11678075" cy="835658"/>
        </a:xfrm>
        <a:prstGeom prst="rect">
          <a:avLst/>
        </a:prstGeom>
        <a:solidFill>
          <a:schemeClr val="bg2">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563034</xdr:colOff>
      <xdr:row>2</xdr:row>
      <xdr:rowOff>59267</xdr:rowOff>
    </xdr:from>
    <xdr:to>
      <xdr:col>17</xdr:col>
      <xdr:colOff>90594</xdr:colOff>
      <xdr:row>4</xdr:row>
      <xdr:rowOff>127847</xdr:rowOff>
    </xdr:to>
    <xdr:sp macro="" textlink="">
      <xdr:nvSpPr>
        <xdr:cNvPr id="4" name="TextBox 3">
          <a:extLst>
            <a:ext uri="{FF2B5EF4-FFF2-40B4-BE49-F238E27FC236}">
              <a16:creationId xmlns:a16="http://schemas.microsoft.com/office/drawing/2014/main" id="{1AF7E0D5-0933-1E9F-E292-A0B59BA9CC44}"/>
            </a:ext>
          </a:extLst>
        </xdr:cNvPr>
        <xdr:cNvSpPr txBox="1"/>
      </xdr:nvSpPr>
      <xdr:spPr>
        <a:xfrm>
          <a:off x="7268634" y="431800"/>
          <a:ext cx="3185160" cy="441114"/>
        </a:xfrm>
        <a:prstGeom prst="rect">
          <a:avLst/>
        </a:prstGeom>
        <a:solidFill>
          <a:schemeClr val="bg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cap="none" spc="0">
              <a:ln w="0"/>
              <a:solidFill>
                <a:schemeClr val="bg2">
                  <a:lumMod val="25000"/>
                </a:schemeClr>
              </a:solidFill>
              <a:effectLst>
                <a:outerShdw blurRad="38100" dist="19050" dir="2700000" algn="tl" rotWithShape="0">
                  <a:schemeClr val="dk1">
                    <a:alpha val="40000"/>
                  </a:schemeClr>
                </a:outerShdw>
              </a:effectLst>
              <a:latin typeface="Arial Black" panose="020B0A04020102020204" pitchFamily="34" charset="0"/>
            </a:rPr>
            <a:t>CUSTOMER</a:t>
          </a:r>
          <a:r>
            <a:rPr lang="en-IN" sz="1400" b="0" cap="none" spc="0" baseline="0">
              <a:ln w="0"/>
              <a:solidFill>
                <a:schemeClr val="bg2">
                  <a:lumMod val="25000"/>
                </a:schemeClr>
              </a:solidFill>
              <a:effectLst>
                <a:outerShdw blurRad="38100" dist="19050" dir="2700000" algn="tl" rotWithShape="0">
                  <a:schemeClr val="dk1">
                    <a:alpha val="40000"/>
                  </a:schemeClr>
                </a:outerShdw>
              </a:effectLst>
              <a:latin typeface="Arial Black" panose="020B0A04020102020204" pitchFamily="34" charset="0"/>
            </a:rPr>
            <a:t> CHURN ANALYSIS</a:t>
          </a:r>
          <a:endParaRPr lang="en-IN" sz="1400" b="0" cap="none" spc="0">
            <a:ln w="0"/>
            <a:solidFill>
              <a:schemeClr val="bg2">
                <a:lumMod val="25000"/>
              </a:schemeClr>
            </a:solidFill>
            <a:effectLst>
              <a:outerShdw blurRad="38100" dist="19050" dir="2700000" algn="tl" rotWithShape="0">
                <a:schemeClr val="dk1">
                  <a:alpha val="40000"/>
                </a:schemeClr>
              </a:outerShdw>
            </a:effectLst>
            <a:latin typeface="Arial Black" panose="020B0A04020102020204" pitchFamily="34" charset="0"/>
          </a:endParaRPr>
        </a:p>
      </xdr:txBody>
    </xdr:sp>
    <xdr:clientData/>
  </xdr:twoCellAnchor>
  <xdr:twoCellAnchor>
    <xdr:from>
      <xdr:col>4</xdr:col>
      <xdr:colOff>175260</xdr:colOff>
      <xdr:row>6</xdr:row>
      <xdr:rowOff>67733</xdr:rowOff>
    </xdr:from>
    <xdr:to>
      <xdr:col>6</xdr:col>
      <xdr:colOff>434340</xdr:colOff>
      <xdr:row>32</xdr:row>
      <xdr:rowOff>135467</xdr:rowOff>
    </xdr:to>
    <xdr:sp macro="" textlink="">
      <xdr:nvSpPr>
        <xdr:cNvPr id="5" name="Rectangle 4">
          <a:extLst>
            <a:ext uri="{FF2B5EF4-FFF2-40B4-BE49-F238E27FC236}">
              <a16:creationId xmlns:a16="http://schemas.microsoft.com/office/drawing/2014/main" id="{15910121-429B-FA69-6F8F-CEAA06A870F9}"/>
            </a:ext>
          </a:extLst>
        </xdr:cNvPr>
        <xdr:cNvSpPr/>
      </xdr:nvSpPr>
      <xdr:spPr>
        <a:xfrm>
          <a:off x="2613660" y="1185333"/>
          <a:ext cx="1478280" cy="4910667"/>
        </a:xfrm>
        <a:prstGeom prst="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487680</xdr:colOff>
      <xdr:row>6</xdr:row>
      <xdr:rowOff>50800</xdr:rowOff>
    </xdr:from>
    <xdr:to>
      <xdr:col>9</xdr:col>
      <xdr:colOff>266700</xdr:colOff>
      <xdr:row>10</xdr:row>
      <xdr:rowOff>35560</xdr:rowOff>
    </xdr:to>
    <xdr:sp macro="" textlink="">
      <xdr:nvSpPr>
        <xdr:cNvPr id="6" name="Rectangle: Rounded Corners 5">
          <a:extLst>
            <a:ext uri="{FF2B5EF4-FFF2-40B4-BE49-F238E27FC236}">
              <a16:creationId xmlns:a16="http://schemas.microsoft.com/office/drawing/2014/main" id="{BEBCE323-6575-4CE8-36CA-1F24AE3A33A4}"/>
            </a:ext>
          </a:extLst>
        </xdr:cNvPr>
        <xdr:cNvSpPr/>
      </xdr:nvSpPr>
      <xdr:spPr>
        <a:xfrm>
          <a:off x="4145280" y="1148080"/>
          <a:ext cx="1607820" cy="7162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419100</xdr:colOff>
      <xdr:row>6</xdr:row>
      <xdr:rowOff>38100</xdr:rowOff>
    </xdr:from>
    <xdr:to>
      <xdr:col>12</xdr:col>
      <xdr:colOff>198120</xdr:colOff>
      <xdr:row>10</xdr:row>
      <xdr:rowOff>22860</xdr:rowOff>
    </xdr:to>
    <xdr:sp macro="" textlink="">
      <xdr:nvSpPr>
        <xdr:cNvPr id="7" name="Rectangle: Rounded Corners 6">
          <a:extLst>
            <a:ext uri="{FF2B5EF4-FFF2-40B4-BE49-F238E27FC236}">
              <a16:creationId xmlns:a16="http://schemas.microsoft.com/office/drawing/2014/main" id="{D6FAD67D-F996-4C0F-A02D-D9D416C5305B}"/>
            </a:ext>
          </a:extLst>
        </xdr:cNvPr>
        <xdr:cNvSpPr/>
      </xdr:nvSpPr>
      <xdr:spPr>
        <a:xfrm>
          <a:off x="5905500" y="1135380"/>
          <a:ext cx="1607820" cy="7162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396240</xdr:colOff>
      <xdr:row>6</xdr:row>
      <xdr:rowOff>63500</xdr:rowOff>
    </xdr:from>
    <xdr:to>
      <xdr:col>15</xdr:col>
      <xdr:colOff>175260</xdr:colOff>
      <xdr:row>10</xdr:row>
      <xdr:rowOff>48260</xdr:rowOff>
    </xdr:to>
    <xdr:sp macro="" textlink="">
      <xdr:nvSpPr>
        <xdr:cNvPr id="8" name="Rectangle: Rounded Corners 7">
          <a:extLst>
            <a:ext uri="{FF2B5EF4-FFF2-40B4-BE49-F238E27FC236}">
              <a16:creationId xmlns:a16="http://schemas.microsoft.com/office/drawing/2014/main" id="{0C2BF000-AFB5-427A-A045-B6020B7B2480}"/>
            </a:ext>
          </a:extLst>
        </xdr:cNvPr>
        <xdr:cNvSpPr/>
      </xdr:nvSpPr>
      <xdr:spPr>
        <a:xfrm>
          <a:off x="7711440" y="1160780"/>
          <a:ext cx="1607820" cy="7162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327660</xdr:colOff>
      <xdr:row>6</xdr:row>
      <xdr:rowOff>76200</xdr:rowOff>
    </xdr:from>
    <xdr:to>
      <xdr:col>18</xdr:col>
      <xdr:colOff>106680</xdr:colOff>
      <xdr:row>10</xdr:row>
      <xdr:rowOff>60960</xdr:rowOff>
    </xdr:to>
    <xdr:sp macro="" textlink="">
      <xdr:nvSpPr>
        <xdr:cNvPr id="9" name="Rectangle: Rounded Corners 8">
          <a:extLst>
            <a:ext uri="{FF2B5EF4-FFF2-40B4-BE49-F238E27FC236}">
              <a16:creationId xmlns:a16="http://schemas.microsoft.com/office/drawing/2014/main" id="{682AF640-6E6F-4CE8-8D28-A52CFFC38461}"/>
            </a:ext>
          </a:extLst>
        </xdr:cNvPr>
        <xdr:cNvSpPr/>
      </xdr:nvSpPr>
      <xdr:spPr>
        <a:xfrm>
          <a:off x="9471660" y="1173480"/>
          <a:ext cx="1607820" cy="7162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403859</xdr:colOff>
      <xdr:row>7</xdr:row>
      <xdr:rowOff>7620</xdr:rowOff>
    </xdr:from>
    <xdr:to>
      <xdr:col>8</xdr:col>
      <xdr:colOff>474132</xdr:colOff>
      <xdr:row>8</xdr:row>
      <xdr:rowOff>129540</xdr:rowOff>
    </xdr:to>
    <xdr:sp macro="" textlink="'pivot data'!A6">
      <xdr:nvSpPr>
        <xdr:cNvPr id="10" name="TextBox 9">
          <a:extLst>
            <a:ext uri="{FF2B5EF4-FFF2-40B4-BE49-F238E27FC236}">
              <a16:creationId xmlns:a16="http://schemas.microsoft.com/office/drawing/2014/main" id="{F557EF0E-79F7-74BC-61AD-2A9A835A99DB}"/>
            </a:ext>
          </a:extLst>
        </xdr:cNvPr>
        <xdr:cNvSpPr txBox="1"/>
      </xdr:nvSpPr>
      <xdr:spPr>
        <a:xfrm>
          <a:off x="4671059" y="1311487"/>
          <a:ext cx="679873" cy="308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ED8C63-1754-4263-8307-A17C1C3275F6}" type="TxLink">
            <a:rPr lang="en-US" sz="1400" b="1" i="0" u="none" strike="noStrike">
              <a:solidFill>
                <a:srgbClr val="000000"/>
              </a:solidFill>
              <a:latin typeface="Arial Black" panose="020B0A04020102020204" pitchFamily="34" charset="0"/>
              <a:ea typeface="Calibri"/>
              <a:cs typeface="Segoe UI Semibold" panose="020B0702040204020203" pitchFamily="34" charset="0"/>
            </a:rPr>
            <a:pPr/>
            <a:t>6418</a:t>
          </a:fld>
          <a:endParaRPr lang="en-IN" sz="1400" b="1">
            <a:latin typeface="Arial Black" panose="020B0A04020102020204" pitchFamily="34" charset="0"/>
            <a:cs typeface="Segoe UI Semibold" panose="020B0702040204020203" pitchFamily="34" charset="0"/>
          </a:endParaRPr>
        </a:p>
      </xdr:txBody>
    </xdr:sp>
    <xdr:clientData/>
  </xdr:twoCellAnchor>
  <xdr:twoCellAnchor>
    <xdr:from>
      <xdr:col>7</xdr:col>
      <xdr:colOff>152400</xdr:colOff>
      <xdr:row>8</xdr:row>
      <xdr:rowOff>91440</xdr:rowOff>
    </xdr:from>
    <xdr:to>
      <xdr:col>9</xdr:col>
      <xdr:colOff>106680</xdr:colOff>
      <xdr:row>9</xdr:row>
      <xdr:rowOff>167640</xdr:rowOff>
    </xdr:to>
    <xdr:sp macro="" textlink="">
      <xdr:nvSpPr>
        <xdr:cNvPr id="11" name="TextBox 10">
          <a:extLst>
            <a:ext uri="{FF2B5EF4-FFF2-40B4-BE49-F238E27FC236}">
              <a16:creationId xmlns:a16="http://schemas.microsoft.com/office/drawing/2014/main" id="{8D480C71-8743-4D47-15C4-7AC596BA758D}"/>
            </a:ext>
          </a:extLst>
        </xdr:cNvPr>
        <xdr:cNvSpPr txBox="1"/>
      </xdr:nvSpPr>
      <xdr:spPr>
        <a:xfrm>
          <a:off x="4419600" y="1554480"/>
          <a:ext cx="11734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latin typeface="Segoe UI Semibold" panose="020B0702040204020203" pitchFamily="34" charset="0"/>
              <a:cs typeface="Segoe UI Semibold" panose="020B0702040204020203" pitchFamily="34" charset="0"/>
            </a:rPr>
            <a:t>Total Customer</a:t>
          </a:r>
        </a:p>
      </xdr:txBody>
    </xdr:sp>
    <xdr:clientData/>
  </xdr:twoCellAnchor>
  <xdr:twoCellAnchor>
    <xdr:from>
      <xdr:col>10</xdr:col>
      <xdr:colOff>411480</xdr:colOff>
      <xdr:row>6</xdr:row>
      <xdr:rowOff>167640</xdr:rowOff>
    </xdr:from>
    <xdr:to>
      <xdr:col>11</xdr:col>
      <xdr:colOff>381000</xdr:colOff>
      <xdr:row>8</xdr:row>
      <xdr:rowOff>106680</xdr:rowOff>
    </xdr:to>
    <xdr:sp macro="" textlink="'pivot data'!B6">
      <xdr:nvSpPr>
        <xdr:cNvPr id="12" name="TextBox 11">
          <a:extLst>
            <a:ext uri="{FF2B5EF4-FFF2-40B4-BE49-F238E27FC236}">
              <a16:creationId xmlns:a16="http://schemas.microsoft.com/office/drawing/2014/main" id="{8B4EE47A-640A-47FA-99F4-2F3824795612}"/>
            </a:ext>
          </a:extLst>
        </xdr:cNvPr>
        <xdr:cNvSpPr txBox="1"/>
      </xdr:nvSpPr>
      <xdr:spPr>
        <a:xfrm>
          <a:off x="6507480" y="1264920"/>
          <a:ext cx="5791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09E7E2-6281-4331-A688-19BB6935776D}" type="TxLink">
            <a:rPr lang="en-US" sz="1400" b="1" i="0" u="none" strike="noStrike">
              <a:solidFill>
                <a:srgbClr val="000000"/>
              </a:solidFill>
              <a:latin typeface="Arial Black" panose="020B0A04020102020204" pitchFamily="34" charset="0"/>
              <a:ea typeface="Calibri"/>
              <a:cs typeface="Segoe UI Semibold" panose="020B0702040204020203" pitchFamily="34" charset="0"/>
            </a:rPr>
            <a:pPr/>
            <a:t>411</a:t>
          </a:fld>
          <a:endParaRPr lang="en-IN" sz="1800" b="1">
            <a:latin typeface="Arial Black" panose="020B0A04020102020204" pitchFamily="34" charset="0"/>
            <a:cs typeface="Segoe UI Semibold" panose="020B0702040204020203" pitchFamily="34" charset="0"/>
          </a:endParaRPr>
        </a:p>
      </xdr:txBody>
    </xdr:sp>
    <xdr:clientData/>
  </xdr:twoCellAnchor>
  <xdr:twoCellAnchor>
    <xdr:from>
      <xdr:col>10</xdr:col>
      <xdr:colOff>175260</xdr:colOff>
      <xdr:row>8</xdr:row>
      <xdr:rowOff>60960</xdr:rowOff>
    </xdr:from>
    <xdr:to>
      <xdr:col>12</xdr:col>
      <xdr:colOff>129540</xdr:colOff>
      <xdr:row>10</xdr:row>
      <xdr:rowOff>106680</xdr:rowOff>
    </xdr:to>
    <xdr:sp macro="" textlink="">
      <xdr:nvSpPr>
        <xdr:cNvPr id="13" name="TextBox 12">
          <a:extLst>
            <a:ext uri="{FF2B5EF4-FFF2-40B4-BE49-F238E27FC236}">
              <a16:creationId xmlns:a16="http://schemas.microsoft.com/office/drawing/2014/main" id="{63F064D6-BE14-46DC-A1BD-020498B4C732}"/>
            </a:ext>
          </a:extLst>
        </xdr:cNvPr>
        <xdr:cNvSpPr txBox="1"/>
      </xdr:nvSpPr>
      <xdr:spPr>
        <a:xfrm>
          <a:off x="6271260" y="1524000"/>
          <a:ext cx="117348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latin typeface="Segoe UI Semibold" panose="020B0702040204020203" pitchFamily="34" charset="0"/>
              <a:cs typeface="Segoe UI Semibold" panose="020B0702040204020203" pitchFamily="34" charset="0"/>
            </a:rPr>
            <a:t>New</a:t>
          </a:r>
          <a:r>
            <a:rPr lang="en-IN" sz="1050" baseline="0">
              <a:latin typeface="Segoe UI Semibold" panose="020B0702040204020203" pitchFamily="34" charset="0"/>
              <a:cs typeface="Segoe UI Semibold" panose="020B0702040204020203" pitchFamily="34" charset="0"/>
            </a:rPr>
            <a:t> Joiner</a:t>
          </a:r>
          <a:endParaRPr lang="en-IN" sz="1050">
            <a:latin typeface="Segoe UI Semibold" panose="020B0702040204020203" pitchFamily="34" charset="0"/>
            <a:cs typeface="Segoe UI Semibold" panose="020B0702040204020203" pitchFamily="34" charset="0"/>
          </a:endParaRPr>
        </a:p>
      </xdr:txBody>
    </xdr:sp>
    <xdr:clientData/>
  </xdr:twoCellAnchor>
  <xdr:twoCellAnchor>
    <xdr:from>
      <xdr:col>13</xdr:col>
      <xdr:colOff>327659</xdr:colOff>
      <xdr:row>6</xdr:row>
      <xdr:rowOff>167640</xdr:rowOff>
    </xdr:from>
    <xdr:to>
      <xdr:col>14</xdr:col>
      <xdr:colOff>499532</xdr:colOff>
      <xdr:row>8</xdr:row>
      <xdr:rowOff>106680</xdr:rowOff>
    </xdr:to>
    <xdr:sp macro="" textlink="'pivot data'!C6">
      <xdr:nvSpPr>
        <xdr:cNvPr id="14" name="TextBox 13">
          <a:extLst>
            <a:ext uri="{FF2B5EF4-FFF2-40B4-BE49-F238E27FC236}">
              <a16:creationId xmlns:a16="http://schemas.microsoft.com/office/drawing/2014/main" id="{DF934497-730B-4C4B-9D95-A77DBDF4C5FA}"/>
            </a:ext>
          </a:extLst>
        </xdr:cNvPr>
        <xdr:cNvSpPr txBox="1"/>
      </xdr:nvSpPr>
      <xdr:spPr>
        <a:xfrm>
          <a:off x="8252459" y="1285240"/>
          <a:ext cx="781473" cy="3115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027113-51B0-45F7-B792-0EBD34DC454E}" type="TxLink">
            <a:rPr lang="en-US" sz="1400" b="1" i="0" u="none" strike="noStrike">
              <a:solidFill>
                <a:srgbClr val="000000"/>
              </a:solidFill>
              <a:latin typeface="Arial Black" panose="020B0A04020102020204" pitchFamily="34" charset="0"/>
              <a:ea typeface="Calibri"/>
              <a:cs typeface="Segoe UI Semibold" panose="020B0702040204020203" pitchFamily="34" charset="0"/>
            </a:rPr>
            <a:pPr/>
            <a:t>1732</a:t>
          </a:fld>
          <a:endParaRPr lang="en-IN" sz="1800" b="1">
            <a:latin typeface="Arial Black" panose="020B0A04020102020204" pitchFamily="34" charset="0"/>
            <a:cs typeface="Segoe UI Semibold" panose="020B0702040204020203" pitchFamily="34" charset="0"/>
          </a:endParaRPr>
        </a:p>
      </xdr:txBody>
    </xdr:sp>
    <xdr:clientData/>
  </xdr:twoCellAnchor>
  <xdr:twoCellAnchor>
    <xdr:from>
      <xdr:col>13</xdr:col>
      <xdr:colOff>182880</xdr:colOff>
      <xdr:row>8</xdr:row>
      <xdr:rowOff>83820</xdr:rowOff>
    </xdr:from>
    <xdr:to>
      <xdr:col>15</xdr:col>
      <xdr:colOff>137160</xdr:colOff>
      <xdr:row>10</xdr:row>
      <xdr:rowOff>129540</xdr:rowOff>
    </xdr:to>
    <xdr:sp macro="" textlink="">
      <xdr:nvSpPr>
        <xdr:cNvPr id="15" name="TextBox 14">
          <a:extLst>
            <a:ext uri="{FF2B5EF4-FFF2-40B4-BE49-F238E27FC236}">
              <a16:creationId xmlns:a16="http://schemas.microsoft.com/office/drawing/2014/main" id="{4C690746-D887-4B75-8585-0CE37E4E0780}"/>
            </a:ext>
          </a:extLst>
        </xdr:cNvPr>
        <xdr:cNvSpPr txBox="1"/>
      </xdr:nvSpPr>
      <xdr:spPr>
        <a:xfrm>
          <a:off x="8107680" y="1546860"/>
          <a:ext cx="117348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latin typeface="Segoe UI Semibold" panose="020B0702040204020203" pitchFamily="34" charset="0"/>
              <a:cs typeface="Segoe UI Semibold" panose="020B0702040204020203" pitchFamily="34" charset="0"/>
            </a:rPr>
            <a:t>Total</a:t>
          </a:r>
          <a:r>
            <a:rPr lang="en-IN" sz="1050" baseline="0">
              <a:latin typeface="Segoe UI Semibold" panose="020B0702040204020203" pitchFamily="34" charset="0"/>
              <a:cs typeface="Segoe UI Semibold" panose="020B0702040204020203" pitchFamily="34" charset="0"/>
            </a:rPr>
            <a:t> Churn</a:t>
          </a:r>
          <a:endParaRPr lang="en-IN" sz="1050">
            <a:latin typeface="Segoe UI Semibold" panose="020B0702040204020203" pitchFamily="34" charset="0"/>
            <a:cs typeface="Segoe UI Semibold" panose="020B0702040204020203" pitchFamily="34" charset="0"/>
          </a:endParaRPr>
        </a:p>
      </xdr:txBody>
    </xdr:sp>
    <xdr:clientData/>
  </xdr:twoCellAnchor>
  <xdr:twoCellAnchor>
    <xdr:from>
      <xdr:col>16</xdr:col>
      <xdr:colOff>251927</xdr:colOff>
      <xdr:row>6</xdr:row>
      <xdr:rowOff>151477</xdr:rowOff>
    </xdr:from>
    <xdr:to>
      <xdr:col>17</xdr:col>
      <xdr:colOff>338287</xdr:colOff>
      <xdr:row>8</xdr:row>
      <xdr:rowOff>93600</xdr:rowOff>
    </xdr:to>
    <xdr:sp macro="" textlink="'pivot data'!D6">
      <xdr:nvSpPr>
        <xdr:cNvPr id="16" name="TextBox 15">
          <a:extLst>
            <a:ext uri="{FF2B5EF4-FFF2-40B4-BE49-F238E27FC236}">
              <a16:creationId xmlns:a16="http://schemas.microsoft.com/office/drawing/2014/main" id="{343DF4EC-8365-4AA5-9677-5F475D96D6A5}"/>
            </a:ext>
          </a:extLst>
        </xdr:cNvPr>
        <xdr:cNvSpPr txBox="1"/>
      </xdr:nvSpPr>
      <xdr:spPr>
        <a:xfrm>
          <a:off x="9978129" y="1230264"/>
          <a:ext cx="694248" cy="301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8C5A35-1B16-4CA2-BF71-74554B740866}" type="TxLink">
            <a:rPr lang="en-US" sz="1400" b="1" i="0" u="none" strike="noStrike">
              <a:solidFill>
                <a:srgbClr val="000000"/>
              </a:solidFill>
              <a:latin typeface="Arial Black" panose="020B0A04020102020204" pitchFamily="34" charset="0"/>
              <a:ea typeface="Calibri"/>
              <a:cs typeface="Segoe UI Semibold" panose="020B0702040204020203" pitchFamily="34" charset="0"/>
            </a:rPr>
            <a:pPr/>
            <a:t>27%</a:t>
          </a:fld>
          <a:endParaRPr lang="en-IN" sz="1800" b="1">
            <a:latin typeface="Arial Black" panose="020B0A04020102020204" pitchFamily="34" charset="0"/>
            <a:cs typeface="Segoe UI Semibold" panose="020B0702040204020203" pitchFamily="34" charset="0"/>
          </a:endParaRPr>
        </a:p>
      </xdr:txBody>
    </xdr:sp>
    <xdr:clientData/>
  </xdr:twoCellAnchor>
  <xdr:twoCellAnchor>
    <xdr:from>
      <xdr:col>16</xdr:col>
      <xdr:colOff>96986</xdr:colOff>
      <xdr:row>8</xdr:row>
      <xdr:rowOff>49573</xdr:rowOff>
    </xdr:from>
    <xdr:to>
      <xdr:col>18</xdr:col>
      <xdr:colOff>51266</xdr:colOff>
      <xdr:row>10</xdr:row>
      <xdr:rowOff>95293</xdr:rowOff>
    </xdr:to>
    <xdr:sp macro="" textlink="">
      <xdr:nvSpPr>
        <xdr:cNvPr id="17" name="TextBox 16">
          <a:extLst>
            <a:ext uri="{FF2B5EF4-FFF2-40B4-BE49-F238E27FC236}">
              <a16:creationId xmlns:a16="http://schemas.microsoft.com/office/drawing/2014/main" id="{887DB811-03CA-42E7-B322-4A4055E02A59}"/>
            </a:ext>
          </a:extLst>
        </xdr:cNvPr>
        <xdr:cNvSpPr txBox="1"/>
      </xdr:nvSpPr>
      <xdr:spPr>
        <a:xfrm>
          <a:off x="9823188" y="1487955"/>
          <a:ext cx="1170056" cy="405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latin typeface="Segoe UI Semibold" panose="020B0702040204020203" pitchFamily="34" charset="0"/>
              <a:cs typeface="Segoe UI Semibold" panose="020B0702040204020203" pitchFamily="34" charset="0"/>
            </a:rPr>
            <a:t>Churn</a:t>
          </a:r>
          <a:r>
            <a:rPr lang="en-IN" sz="1050" baseline="0">
              <a:latin typeface="Segoe UI Semibold" panose="020B0702040204020203" pitchFamily="34" charset="0"/>
              <a:cs typeface="Segoe UI Semibold" panose="020B0702040204020203" pitchFamily="34" charset="0"/>
            </a:rPr>
            <a:t> Rate</a:t>
          </a:r>
          <a:endParaRPr lang="en-IN" sz="1050">
            <a:latin typeface="Segoe UI Semibold" panose="020B0702040204020203" pitchFamily="34" charset="0"/>
            <a:cs typeface="Segoe UI Semibold" panose="020B0702040204020203" pitchFamily="34" charset="0"/>
          </a:endParaRPr>
        </a:p>
      </xdr:txBody>
    </xdr:sp>
    <xdr:clientData/>
  </xdr:twoCellAnchor>
  <xdr:twoCellAnchor>
    <xdr:from>
      <xdr:col>6</xdr:col>
      <xdr:colOff>556260</xdr:colOff>
      <xdr:row>11</xdr:row>
      <xdr:rowOff>0</xdr:rowOff>
    </xdr:from>
    <xdr:to>
      <xdr:col>14</xdr:col>
      <xdr:colOff>99060</xdr:colOff>
      <xdr:row>19</xdr:row>
      <xdr:rowOff>76200</xdr:rowOff>
    </xdr:to>
    <xdr:sp macro="" textlink="">
      <xdr:nvSpPr>
        <xdr:cNvPr id="18" name="Rectangle 17">
          <a:extLst>
            <a:ext uri="{FF2B5EF4-FFF2-40B4-BE49-F238E27FC236}">
              <a16:creationId xmlns:a16="http://schemas.microsoft.com/office/drawing/2014/main" id="{B522797F-ABD0-441E-146F-9156C5CD513E}"/>
            </a:ext>
          </a:extLst>
        </xdr:cNvPr>
        <xdr:cNvSpPr/>
      </xdr:nvSpPr>
      <xdr:spPr>
        <a:xfrm>
          <a:off x="4213860" y="2011680"/>
          <a:ext cx="4419600" cy="153924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388620</xdr:colOff>
      <xdr:row>11</xdr:row>
      <xdr:rowOff>60960</xdr:rowOff>
    </xdr:from>
    <xdr:to>
      <xdr:col>9</xdr:col>
      <xdr:colOff>525780</xdr:colOff>
      <xdr:row>19</xdr:row>
      <xdr:rowOff>175260</xdr:rowOff>
    </xdr:to>
    <xdr:graphicFrame macro="">
      <xdr:nvGraphicFramePr>
        <xdr:cNvPr id="19" name="Chart 18">
          <a:extLst>
            <a:ext uri="{FF2B5EF4-FFF2-40B4-BE49-F238E27FC236}">
              <a16:creationId xmlns:a16="http://schemas.microsoft.com/office/drawing/2014/main" id="{FEC63AD2-48AC-41BA-AF31-2C97ED9897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114300</xdr:colOff>
      <xdr:row>22</xdr:row>
      <xdr:rowOff>22860</xdr:rowOff>
    </xdr:from>
    <xdr:to>
      <xdr:col>13</xdr:col>
      <xdr:colOff>121920</xdr:colOff>
      <xdr:row>24</xdr:row>
      <xdr:rowOff>137160</xdr:rowOff>
    </xdr:to>
    <xdr:sp macro="" textlink="">
      <xdr:nvSpPr>
        <xdr:cNvPr id="20" name="Rectangle 19">
          <a:extLst>
            <a:ext uri="{FF2B5EF4-FFF2-40B4-BE49-F238E27FC236}">
              <a16:creationId xmlns:a16="http://schemas.microsoft.com/office/drawing/2014/main" id="{41878CA6-1A27-93EE-B30D-17D30A5D0A9A}"/>
            </a:ext>
          </a:extLst>
        </xdr:cNvPr>
        <xdr:cNvSpPr/>
      </xdr:nvSpPr>
      <xdr:spPr>
        <a:xfrm>
          <a:off x="6210300" y="4046220"/>
          <a:ext cx="1836420" cy="4800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601980</xdr:colOff>
      <xdr:row>11</xdr:row>
      <xdr:rowOff>30480</xdr:rowOff>
    </xdr:from>
    <xdr:to>
      <xdr:col>9</xdr:col>
      <xdr:colOff>190500</xdr:colOff>
      <xdr:row>12</xdr:row>
      <xdr:rowOff>60960</xdr:rowOff>
    </xdr:to>
    <xdr:sp macro="" textlink="">
      <xdr:nvSpPr>
        <xdr:cNvPr id="22" name="TextBox 21">
          <a:extLst>
            <a:ext uri="{FF2B5EF4-FFF2-40B4-BE49-F238E27FC236}">
              <a16:creationId xmlns:a16="http://schemas.microsoft.com/office/drawing/2014/main" id="{CA595DA1-412B-0407-457E-7475FFB4FD9C}"/>
            </a:ext>
          </a:extLst>
        </xdr:cNvPr>
        <xdr:cNvSpPr txBox="1"/>
      </xdr:nvSpPr>
      <xdr:spPr>
        <a:xfrm>
          <a:off x="4259580" y="2042160"/>
          <a:ext cx="1417320" cy="213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latin typeface="Segoe UI Semibold" panose="020B0702040204020203" pitchFamily="34" charset="0"/>
              <a:cs typeface="Segoe UI Semibold" panose="020B0702040204020203" pitchFamily="34" charset="0"/>
            </a:rPr>
            <a:t>Total Churn By Gender</a:t>
          </a:r>
        </a:p>
      </xdr:txBody>
    </xdr:sp>
    <xdr:clientData/>
  </xdr:twoCellAnchor>
  <xdr:twoCellAnchor>
    <xdr:from>
      <xdr:col>6</xdr:col>
      <xdr:colOff>567180</xdr:colOff>
      <xdr:row>13</xdr:row>
      <xdr:rowOff>39314</xdr:rowOff>
    </xdr:from>
    <xdr:to>
      <xdr:col>7</xdr:col>
      <xdr:colOff>137160</xdr:colOff>
      <xdr:row>18</xdr:row>
      <xdr:rowOff>53345</xdr:rowOff>
    </xdr:to>
    <xdr:sp macro="" textlink="">
      <xdr:nvSpPr>
        <xdr:cNvPr id="23" name="TextBox 22">
          <a:extLst>
            <a:ext uri="{FF2B5EF4-FFF2-40B4-BE49-F238E27FC236}">
              <a16:creationId xmlns:a16="http://schemas.microsoft.com/office/drawing/2014/main" id="{57BFE6EA-42C2-4362-B7C8-8F2DA2C2F56A}"/>
            </a:ext>
          </a:extLst>
        </xdr:cNvPr>
        <xdr:cNvSpPr txBox="1"/>
      </xdr:nvSpPr>
      <xdr:spPr>
        <a:xfrm rot="5400000">
          <a:off x="3850354" y="2791180"/>
          <a:ext cx="928431" cy="17958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800">
              <a:latin typeface="Segoe UI Semibold" panose="020B0702040204020203" pitchFamily="34" charset="0"/>
              <a:cs typeface="Segoe UI Semibold" panose="020B0702040204020203" pitchFamily="34" charset="0"/>
            </a:rPr>
            <a:t>DEMOGRAPHIC</a:t>
          </a:r>
        </a:p>
      </xdr:txBody>
    </xdr:sp>
    <xdr:clientData/>
  </xdr:twoCellAnchor>
  <xdr:twoCellAnchor>
    <xdr:from>
      <xdr:col>10</xdr:col>
      <xdr:colOff>487681</xdr:colOff>
      <xdr:row>11</xdr:row>
      <xdr:rowOff>38100</xdr:rowOff>
    </xdr:from>
    <xdr:to>
      <xdr:col>13</xdr:col>
      <xdr:colOff>214045</xdr:colOff>
      <xdr:row>12</xdr:row>
      <xdr:rowOff>51371</xdr:rowOff>
    </xdr:to>
    <xdr:sp macro="" textlink="">
      <xdr:nvSpPr>
        <xdr:cNvPr id="24" name="TextBox 23">
          <a:extLst>
            <a:ext uri="{FF2B5EF4-FFF2-40B4-BE49-F238E27FC236}">
              <a16:creationId xmlns:a16="http://schemas.microsoft.com/office/drawing/2014/main" id="{882DE482-714C-4965-AAAE-13FFD0E576DA}"/>
            </a:ext>
          </a:extLst>
        </xdr:cNvPr>
        <xdr:cNvSpPr txBox="1"/>
      </xdr:nvSpPr>
      <xdr:spPr>
        <a:xfrm>
          <a:off x="6566557" y="2015875"/>
          <a:ext cx="1550027" cy="1930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900">
              <a:latin typeface="Segoe UI Semibold" panose="020B0702040204020203" pitchFamily="34" charset="0"/>
              <a:cs typeface="Segoe UI Semibold" panose="020B0702040204020203" pitchFamily="34" charset="0"/>
            </a:rPr>
            <a:t>Total Churn By Age</a:t>
          </a:r>
          <a:r>
            <a:rPr lang="en-IN" sz="900" baseline="0">
              <a:latin typeface="Segoe UI Semibold" panose="020B0702040204020203" pitchFamily="34" charset="0"/>
              <a:cs typeface="Segoe UI Semibold" panose="020B0702040204020203" pitchFamily="34" charset="0"/>
            </a:rPr>
            <a:t> Group</a:t>
          </a:r>
          <a:endParaRPr lang="en-IN" sz="900">
            <a:latin typeface="Segoe UI Semibold" panose="020B0702040204020203" pitchFamily="34" charset="0"/>
            <a:cs typeface="Segoe UI Semibold" panose="020B0702040204020203" pitchFamily="34" charset="0"/>
          </a:endParaRPr>
        </a:p>
      </xdr:txBody>
    </xdr:sp>
    <xdr:clientData/>
  </xdr:twoCellAnchor>
  <xdr:twoCellAnchor>
    <xdr:from>
      <xdr:col>9</xdr:col>
      <xdr:colOff>502918</xdr:colOff>
      <xdr:row>11</xdr:row>
      <xdr:rowOff>119864</xdr:rowOff>
    </xdr:from>
    <xdr:to>
      <xdr:col>14</xdr:col>
      <xdr:colOff>106680</xdr:colOff>
      <xdr:row>19</xdr:row>
      <xdr:rowOff>45719</xdr:rowOff>
    </xdr:to>
    <xdr:graphicFrame macro="">
      <xdr:nvGraphicFramePr>
        <xdr:cNvPr id="25" name="Chart 24">
          <a:extLst>
            <a:ext uri="{FF2B5EF4-FFF2-40B4-BE49-F238E27FC236}">
              <a16:creationId xmlns:a16="http://schemas.microsoft.com/office/drawing/2014/main" id="{9592C1C8-B663-4C12-8361-09A5A77D5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601980</xdr:colOff>
      <xdr:row>19</xdr:row>
      <xdr:rowOff>152400</xdr:rowOff>
    </xdr:from>
    <xdr:to>
      <xdr:col>14</xdr:col>
      <xdr:colOff>137160</xdr:colOff>
      <xdr:row>32</xdr:row>
      <xdr:rowOff>68580</xdr:rowOff>
    </xdr:to>
    <xdr:sp macro="" textlink="">
      <xdr:nvSpPr>
        <xdr:cNvPr id="21" name="Rectangle 20">
          <a:extLst>
            <a:ext uri="{FF2B5EF4-FFF2-40B4-BE49-F238E27FC236}">
              <a16:creationId xmlns:a16="http://schemas.microsoft.com/office/drawing/2014/main" id="{D00A4A2A-81D0-094D-1AB4-FE6C394C810C}"/>
            </a:ext>
          </a:extLst>
        </xdr:cNvPr>
        <xdr:cNvSpPr/>
      </xdr:nvSpPr>
      <xdr:spPr>
        <a:xfrm>
          <a:off x="4259580" y="3627120"/>
          <a:ext cx="4411980" cy="229362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10920</xdr:colOff>
      <xdr:row>22</xdr:row>
      <xdr:rowOff>54555</xdr:rowOff>
    </xdr:from>
    <xdr:to>
      <xdr:col>7</xdr:col>
      <xdr:colOff>190500</xdr:colOff>
      <xdr:row>27</xdr:row>
      <xdr:rowOff>68586</xdr:rowOff>
    </xdr:to>
    <xdr:sp macro="" textlink="">
      <xdr:nvSpPr>
        <xdr:cNvPr id="26" name="TextBox 25">
          <a:extLst>
            <a:ext uri="{FF2B5EF4-FFF2-40B4-BE49-F238E27FC236}">
              <a16:creationId xmlns:a16="http://schemas.microsoft.com/office/drawing/2014/main" id="{B10FBD6A-0241-4A35-8D5A-466721D3DA19}"/>
            </a:ext>
          </a:extLst>
        </xdr:cNvPr>
        <xdr:cNvSpPr txBox="1"/>
      </xdr:nvSpPr>
      <xdr:spPr>
        <a:xfrm rot="5400000">
          <a:off x="3903694" y="4452341"/>
          <a:ext cx="928431" cy="17958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800">
              <a:latin typeface="Segoe UI Semibold" panose="020B0702040204020203" pitchFamily="34" charset="0"/>
              <a:cs typeface="Segoe UI Semibold" panose="020B0702040204020203" pitchFamily="34" charset="0"/>
            </a:rPr>
            <a:t>ACCOUNT</a:t>
          </a:r>
          <a:r>
            <a:rPr lang="en-IN" sz="800" baseline="0">
              <a:latin typeface="Segoe UI Semibold" panose="020B0702040204020203" pitchFamily="34" charset="0"/>
              <a:cs typeface="Segoe UI Semibold" panose="020B0702040204020203" pitchFamily="34" charset="0"/>
            </a:rPr>
            <a:t> INFO</a:t>
          </a:r>
          <a:endParaRPr lang="en-IN" sz="800">
            <a:latin typeface="Segoe UI Semibold" panose="020B0702040204020203" pitchFamily="34" charset="0"/>
            <a:cs typeface="Segoe UI Semibold" panose="020B0702040204020203" pitchFamily="34" charset="0"/>
          </a:endParaRPr>
        </a:p>
      </xdr:txBody>
    </xdr:sp>
    <xdr:clientData/>
  </xdr:twoCellAnchor>
  <xdr:twoCellAnchor>
    <xdr:from>
      <xdr:col>7</xdr:col>
      <xdr:colOff>175260</xdr:colOff>
      <xdr:row>20</xdr:row>
      <xdr:rowOff>114300</xdr:rowOff>
    </xdr:from>
    <xdr:to>
      <xdr:col>10</xdr:col>
      <xdr:colOff>601980</xdr:colOff>
      <xdr:row>26</xdr:row>
      <xdr:rowOff>38100</xdr:rowOff>
    </xdr:to>
    <xdr:graphicFrame macro="">
      <xdr:nvGraphicFramePr>
        <xdr:cNvPr id="27" name="Chart 26">
          <a:extLst>
            <a:ext uri="{FF2B5EF4-FFF2-40B4-BE49-F238E27FC236}">
              <a16:creationId xmlns:a16="http://schemas.microsoft.com/office/drawing/2014/main" id="{B7570266-6373-4A16-AC9F-677D95542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15240</xdr:colOff>
      <xdr:row>19</xdr:row>
      <xdr:rowOff>167640</xdr:rowOff>
    </xdr:from>
    <xdr:to>
      <xdr:col>9</xdr:col>
      <xdr:colOff>518160</xdr:colOff>
      <xdr:row>20</xdr:row>
      <xdr:rowOff>167640</xdr:rowOff>
    </xdr:to>
    <xdr:sp macro="" textlink="">
      <xdr:nvSpPr>
        <xdr:cNvPr id="28" name="TextBox 27">
          <a:extLst>
            <a:ext uri="{FF2B5EF4-FFF2-40B4-BE49-F238E27FC236}">
              <a16:creationId xmlns:a16="http://schemas.microsoft.com/office/drawing/2014/main" id="{4EA1C8DB-1526-49D0-B960-B951EFDBDF06}"/>
            </a:ext>
          </a:extLst>
        </xdr:cNvPr>
        <xdr:cNvSpPr txBox="1"/>
      </xdr:nvSpPr>
      <xdr:spPr>
        <a:xfrm>
          <a:off x="4282440" y="3642360"/>
          <a:ext cx="1722120" cy="182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800">
              <a:latin typeface="Segoe UI Semibold" panose="020B0702040204020203" pitchFamily="34" charset="0"/>
              <a:cs typeface="Segoe UI Semibold" panose="020B0702040204020203" pitchFamily="34" charset="0"/>
            </a:rPr>
            <a:t>Total Churn By Payment Method</a:t>
          </a:r>
        </a:p>
      </xdr:txBody>
    </xdr:sp>
    <xdr:clientData/>
  </xdr:twoCellAnchor>
  <xdr:twoCellAnchor>
    <xdr:from>
      <xdr:col>7</xdr:col>
      <xdr:colOff>518160</xdr:colOff>
      <xdr:row>27</xdr:row>
      <xdr:rowOff>60960</xdr:rowOff>
    </xdr:from>
    <xdr:to>
      <xdr:col>10</xdr:col>
      <xdr:colOff>441960</xdr:colOff>
      <xdr:row>32</xdr:row>
      <xdr:rowOff>91440</xdr:rowOff>
    </xdr:to>
    <xdr:graphicFrame macro="">
      <xdr:nvGraphicFramePr>
        <xdr:cNvPr id="29" name="Chart 28">
          <a:extLst>
            <a:ext uri="{FF2B5EF4-FFF2-40B4-BE49-F238E27FC236}">
              <a16:creationId xmlns:a16="http://schemas.microsoft.com/office/drawing/2014/main" id="{E113174B-EE47-4552-BFDA-65140AF6B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251460</xdr:colOff>
      <xdr:row>25</xdr:row>
      <xdr:rowOff>167640</xdr:rowOff>
    </xdr:from>
    <xdr:to>
      <xdr:col>9</xdr:col>
      <xdr:colOff>541020</xdr:colOff>
      <xdr:row>27</xdr:row>
      <xdr:rowOff>22860</xdr:rowOff>
    </xdr:to>
    <xdr:sp macro="" textlink="">
      <xdr:nvSpPr>
        <xdr:cNvPr id="30" name="TextBox 29">
          <a:extLst>
            <a:ext uri="{FF2B5EF4-FFF2-40B4-BE49-F238E27FC236}">
              <a16:creationId xmlns:a16="http://schemas.microsoft.com/office/drawing/2014/main" id="{464CE706-2DED-4015-B8B8-9EB5F45351EC}"/>
            </a:ext>
          </a:extLst>
        </xdr:cNvPr>
        <xdr:cNvSpPr txBox="1"/>
      </xdr:nvSpPr>
      <xdr:spPr>
        <a:xfrm>
          <a:off x="4518660" y="4739640"/>
          <a:ext cx="1508760" cy="2209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latin typeface="Segoe UI Semibold" panose="020B0702040204020203" pitchFamily="34" charset="0"/>
              <a:cs typeface="Segoe UI Semibold" panose="020B0702040204020203" pitchFamily="34" charset="0"/>
            </a:rPr>
            <a:t>Total Churn By Contract</a:t>
          </a:r>
        </a:p>
      </xdr:txBody>
    </xdr:sp>
    <xdr:clientData/>
  </xdr:twoCellAnchor>
  <xdr:twoCellAnchor>
    <xdr:from>
      <xdr:col>14</xdr:col>
      <xdr:colOff>186266</xdr:colOff>
      <xdr:row>10</xdr:row>
      <xdr:rowOff>177800</xdr:rowOff>
    </xdr:from>
    <xdr:to>
      <xdr:col>19</xdr:col>
      <xdr:colOff>186267</xdr:colOff>
      <xdr:row>32</xdr:row>
      <xdr:rowOff>67734</xdr:rowOff>
    </xdr:to>
    <xdr:sp macro="" textlink="">
      <xdr:nvSpPr>
        <xdr:cNvPr id="31" name="Rectangle 30">
          <a:extLst>
            <a:ext uri="{FF2B5EF4-FFF2-40B4-BE49-F238E27FC236}">
              <a16:creationId xmlns:a16="http://schemas.microsoft.com/office/drawing/2014/main" id="{2DD15C98-3BD4-0596-F9D7-C30DDE10202E}"/>
            </a:ext>
          </a:extLst>
        </xdr:cNvPr>
        <xdr:cNvSpPr/>
      </xdr:nvSpPr>
      <xdr:spPr>
        <a:xfrm>
          <a:off x="8720666" y="2040467"/>
          <a:ext cx="3048001" cy="39878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203112</xdr:colOff>
      <xdr:row>18</xdr:row>
      <xdr:rowOff>20687</xdr:rowOff>
    </xdr:from>
    <xdr:to>
      <xdr:col>14</xdr:col>
      <xdr:colOff>382692</xdr:colOff>
      <xdr:row>23</xdr:row>
      <xdr:rowOff>34718</xdr:rowOff>
    </xdr:to>
    <xdr:sp macro="" textlink="">
      <xdr:nvSpPr>
        <xdr:cNvPr id="32" name="TextBox 31">
          <a:extLst>
            <a:ext uri="{FF2B5EF4-FFF2-40B4-BE49-F238E27FC236}">
              <a16:creationId xmlns:a16="http://schemas.microsoft.com/office/drawing/2014/main" id="{7D1D43AC-CD05-42CA-9F34-4BA3EFC5D7C1}"/>
            </a:ext>
          </a:extLst>
        </xdr:cNvPr>
        <xdr:cNvSpPr txBox="1"/>
      </xdr:nvSpPr>
      <xdr:spPr>
        <a:xfrm rot="5400000">
          <a:off x="8354620" y="3756379"/>
          <a:ext cx="945364" cy="17958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800">
              <a:latin typeface="Segoe UI Semibold" panose="020B0702040204020203" pitchFamily="34" charset="0"/>
              <a:cs typeface="Segoe UI Semibold" panose="020B0702040204020203" pitchFamily="34" charset="0"/>
            </a:rPr>
            <a:t>GEOGRAPHIC</a:t>
          </a:r>
        </a:p>
      </xdr:txBody>
    </xdr:sp>
    <xdr:clientData/>
  </xdr:twoCellAnchor>
  <xdr:twoCellAnchor>
    <xdr:from>
      <xdr:col>14</xdr:col>
      <xdr:colOff>330201</xdr:colOff>
      <xdr:row>12</xdr:row>
      <xdr:rowOff>84667</xdr:rowOff>
    </xdr:from>
    <xdr:to>
      <xdr:col>19</xdr:col>
      <xdr:colOff>127001</xdr:colOff>
      <xdr:row>31</xdr:row>
      <xdr:rowOff>42333</xdr:rowOff>
    </xdr:to>
    <mc:AlternateContent xmlns:mc="http://schemas.openxmlformats.org/markup-compatibility/2006">
      <mc:Choice xmlns:cx4="http://schemas.microsoft.com/office/drawing/2016/5/10/chartex" Requires="cx4">
        <xdr:graphicFrame macro="">
          <xdr:nvGraphicFramePr>
            <xdr:cNvPr id="33" name="Chart 32">
              <a:extLst>
                <a:ext uri="{FF2B5EF4-FFF2-40B4-BE49-F238E27FC236}">
                  <a16:creationId xmlns:a16="http://schemas.microsoft.com/office/drawing/2014/main" id="{3A6FA2BD-0ED5-4C32-99E8-D4E1E0AEC9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864601" y="2319867"/>
              <a:ext cx="2844800" cy="349673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608753</xdr:colOff>
      <xdr:row>20</xdr:row>
      <xdr:rowOff>8468</xdr:rowOff>
    </xdr:from>
    <xdr:to>
      <xdr:col>14</xdr:col>
      <xdr:colOff>152400</xdr:colOff>
      <xdr:row>32</xdr:row>
      <xdr:rowOff>76202</xdr:rowOff>
    </xdr:to>
    <xdr:graphicFrame macro="">
      <xdr:nvGraphicFramePr>
        <xdr:cNvPr id="34" name="Chart 33">
          <a:extLst>
            <a:ext uri="{FF2B5EF4-FFF2-40B4-BE49-F238E27FC236}">
              <a16:creationId xmlns:a16="http://schemas.microsoft.com/office/drawing/2014/main" id="{5A7AA3B3-761A-4BF4-AD48-153F63E2E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364911</xdr:colOff>
      <xdr:row>20</xdr:row>
      <xdr:rowOff>1695</xdr:rowOff>
    </xdr:from>
    <xdr:to>
      <xdr:col>14</xdr:col>
      <xdr:colOff>85617</xdr:colOff>
      <xdr:row>21</xdr:row>
      <xdr:rowOff>1</xdr:rowOff>
    </xdr:to>
    <xdr:sp macro="" textlink="">
      <xdr:nvSpPr>
        <xdr:cNvPr id="35" name="TextBox 34">
          <a:extLst>
            <a:ext uri="{FF2B5EF4-FFF2-40B4-BE49-F238E27FC236}">
              <a16:creationId xmlns:a16="http://schemas.microsoft.com/office/drawing/2014/main" id="{752ACF20-A8D3-4AFA-93C0-96404A5DE2ED}"/>
            </a:ext>
          </a:extLst>
        </xdr:cNvPr>
        <xdr:cNvSpPr txBox="1"/>
      </xdr:nvSpPr>
      <xdr:spPr>
        <a:xfrm>
          <a:off x="7051675" y="3597650"/>
          <a:ext cx="1544369" cy="1781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800">
              <a:latin typeface="Segoe UI Semibold" panose="020B0702040204020203" pitchFamily="34" charset="0"/>
              <a:cs typeface="Segoe UI Semibold" panose="020B0702040204020203" pitchFamily="34" charset="0"/>
            </a:rPr>
            <a:t>Total Churn By Tenure</a:t>
          </a:r>
          <a:r>
            <a:rPr lang="en-IN" sz="800" baseline="0">
              <a:latin typeface="Segoe UI Semibold" panose="020B0702040204020203" pitchFamily="34" charset="0"/>
              <a:cs typeface="Segoe UI Semibold" panose="020B0702040204020203" pitchFamily="34" charset="0"/>
            </a:rPr>
            <a:t> Group</a:t>
          </a:r>
          <a:endParaRPr lang="en-IN" sz="800">
            <a:latin typeface="Segoe UI Semibold" panose="020B0702040204020203" pitchFamily="34" charset="0"/>
            <a:cs typeface="Segoe UI Semibold" panose="020B0702040204020203" pitchFamily="34" charset="0"/>
          </a:endParaRPr>
        </a:p>
      </xdr:txBody>
    </xdr:sp>
    <xdr:clientData/>
  </xdr:twoCellAnchor>
  <xdr:twoCellAnchor>
    <xdr:from>
      <xdr:col>10</xdr:col>
      <xdr:colOff>533400</xdr:colOff>
      <xdr:row>19</xdr:row>
      <xdr:rowOff>152400</xdr:rowOff>
    </xdr:from>
    <xdr:to>
      <xdr:col>10</xdr:col>
      <xdr:colOff>533400</xdr:colOff>
      <xdr:row>32</xdr:row>
      <xdr:rowOff>84667</xdr:rowOff>
    </xdr:to>
    <xdr:cxnSp macro="">
      <xdr:nvCxnSpPr>
        <xdr:cNvPr id="37" name="Straight Connector 36">
          <a:extLst>
            <a:ext uri="{FF2B5EF4-FFF2-40B4-BE49-F238E27FC236}">
              <a16:creationId xmlns:a16="http://schemas.microsoft.com/office/drawing/2014/main" id="{1964947A-2C33-0732-BA72-260F44E8347F}"/>
            </a:ext>
          </a:extLst>
        </xdr:cNvPr>
        <xdr:cNvCxnSpPr/>
      </xdr:nvCxnSpPr>
      <xdr:spPr>
        <a:xfrm>
          <a:off x="6629400" y="3691467"/>
          <a:ext cx="0" cy="2353733"/>
        </a:xfrm>
        <a:prstGeom prst="line">
          <a:avLst/>
        </a:prstGeom>
        <a:ln w="0">
          <a:solidFill>
            <a:schemeClr val="bg2">
              <a:lumMod val="25000"/>
            </a:schemeClr>
          </a:solidFill>
          <a:prstDash val="soli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263311</xdr:colOff>
      <xdr:row>11</xdr:row>
      <xdr:rowOff>27094</xdr:rowOff>
    </xdr:from>
    <xdr:to>
      <xdr:col>16</xdr:col>
      <xdr:colOff>313266</xdr:colOff>
      <xdr:row>12</xdr:row>
      <xdr:rowOff>67733</xdr:rowOff>
    </xdr:to>
    <xdr:sp macro="" textlink="">
      <xdr:nvSpPr>
        <xdr:cNvPr id="44" name="TextBox 43">
          <a:extLst>
            <a:ext uri="{FF2B5EF4-FFF2-40B4-BE49-F238E27FC236}">
              <a16:creationId xmlns:a16="http://schemas.microsoft.com/office/drawing/2014/main" id="{93773061-4072-4CAA-8D22-34383FCF5C4D}"/>
            </a:ext>
          </a:extLst>
        </xdr:cNvPr>
        <xdr:cNvSpPr txBox="1"/>
      </xdr:nvSpPr>
      <xdr:spPr>
        <a:xfrm>
          <a:off x="8797711" y="2076027"/>
          <a:ext cx="1269155" cy="2269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900">
              <a:latin typeface="Segoe UI Semibold" panose="020B0702040204020203" pitchFamily="34" charset="0"/>
              <a:cs typeface="Segoe UI Semibold" panose="020B0702040204020203" pitchFamily="34" charset="0"/>
            </a:rPr>
            <a:t>Total Churn By State</a:t>
          </a:r>
        </a:p>
      </xdr:txBody>
    </xdr:sp>
    <xdr:clientData/>
  </xdr:twoCellAnchor>
  <xdr:twoCellAnchor>
    <xdr:from>
      <xdr:col>19</xdr:col>
      <xdr:colOff>254000</xdr:colOff>
      <xdr:row>22</xdr:row>
      <xdr:rowOff>160866</xdr:rowOff>
    </xdr:from>
    <xdr:to>
      <xdr:col>23</xdr:col>
      <xdr:colOff>194733</xdr:colOff>
      <xdr:row>32</xdr:row>
      <xdr:rowOff>76200</xdr:rowOff>
    </xdr:to>
    <xdr:sp macro="" textlink="">
      <xdr:nvSpPr>
        <xdr:cNvPr id="45" name="Rectangle 44">
          <a:extLst>
            <a:ext uri="{FF2B5EF4-FFF2-40B4-BE49-F238E27FC236}">
              <a16:creationId xmlns:a16="http://schemas.microsoft.com/office/drawing/2014/main" id="{8D8720CB-9ACE-19A4-779F-223ABF52780B}"/>
            </a:ext>
          </a:extLst>
        </xdr:cNvPr>
        <xdr:cNvSpPr/>
      </xdr:nvSpPr>
      <xdr:spPr>
        <a:xfrm>
          <a:off x="11803865" y="4116417"/>
          <a:ext cx="2372284" cy="171331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522954</xdr:colOff>
      <xdr:row>22</xdr:row>
      <xdr:rowOff>183446</xdr:rowOff>
    </xdr:from>
    <xdr:to>
      <xdr:col>22</xdr:col>
      <xdr:colOff>249118</xdr:colOff>
      <xdr:row>23</xdr:row>
      <xdr:rowOff>176760</xdr:rowOff>
    </xdr:to>
    <xdr:sp macro="" textlink="">
      <xdr:nvSpPr>
        <xdr:cNvPr id="46" name="TextBox 45">
          <a:extLst>
            <a:ext uri="{FF2B5EF4-FFF2-40B4-BE49-F238E27FC236}">
              <a16:creationId xmlns:a16="http://schemas.microsoft.com/office/drawing/2014/main" id="{7D6D9E97-3DD3-4D72-9ECA-E0A7BF3D8948}"/>
            </a:ext>
          </a:extLst>
        </xdr:cNvPr>
        <xdr:cNvSpPr txBox="1"/>
      </xdr:nvSpPr>
      <xdr:spPr>
        <a:xfrm>
          <a:off x="12714954" y="4281313"/>
          <a:ext cx="945364" cy="179580"/>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800">
              <a:latin typeface="Segoe UI Semibold" panose="020B0702040204020203" pitchFamily="34" charset="0"/>
              <a:cs typeface="Segoe UI Semibold" panose="020B0702040204020203" pitchFamily="34" charset="0"/>
            </a:rPr>
            <a:t>SERVICES</a:t>
          </a:r>
          <a:r>
            <a:rPr lang="en-IN" sz="800" baseline="0">
              <a:latin typeface="Segoe UI Semibold" panose="020B0702040204020203" pitchFamily="34" charset="0"/>
              <a:cs typeface="Segoe UI Semibold" panose="020B0702040204020203" pitchFamily="34" charset="0"/>
            </a:rPr>
            <a:t> USED</a:t>
          </a:r>
          <a:endParaRPr lang="en-IN" sz="800">
            <a:latin typeface="Segoe UI Semibold" panose="020B0702040204020203" pitchFamily="34" charset="0"/>
            <a:cs typeface="Segoe UI Semibold" panose="020B0702040204020203"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19</xdr:col>
          <xdr:colOff>296333</xdr:colOff>
          <xdr:row>26</xdr:row>
          <xdr:rowOff>25400</xdr:rowOff>
        </xdr:from>
        <xdr:to>
          <xdr:col>23</xdr:col>
          <xdr:colOff>160867</xdr:colOff>
          <xdr:row>32</xdr:row>
          <xdr:rowOff>42334</xdr:rowOff>
        </xdr:to>
        <xdr:pic>
          <xdr:nvPicPr>
            <xdr:cNvPr id="48" name="Picture 47">
              <a:extLst>
                <a:ext uri="{FF2B5EF4-FFF2-40B4-BE49-F238E27FC236}">
                  <a16:creationId xmlns:a16="http://schemas.microsoft.com/office/drawing/2014/main" id="{9D8DDD8F-6638-4AA5-7225-568B49231EEC}"/>
                </a:ext>
              </a:extLst>
            </xdr:cNvPr>
            <xdr:cNvPicPr>
              <a:picLocks noChangeAspect="1" noChangeArrowheads="1"/>
              <a:extLst>
                <a:ext uri="{84589F7E-364E-4C9E-8A38-B11213B215E9}">
                  <a14:cameraTool cellRange="'pivot data'!$Y$8:$AA$13" spid="_x0000_s2062"/>
                </a:ext>
              </a:extLst>
            </xdr:cNvPicPr>
          </xdr:nvPicPr>
          <xdr:blipFill>
            <a:blip xmlns:r="http://schemas.openxmlformats.org/officeDocument/2006/relationships" r:embed="rId7"/>
            <a:srcRect/>
            <a:stretch>
              <a:fillRect/>
            </a:stretch>
          </xdr:blipFill>
          <xdr:spPr bwMode="auto">
            <a:xfrm>
              <a:off x="11878733" y="4868333"/>
              <a:ext cx="2302934" cy="113453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20</xdr:col>
      <xdr:colOff>331139</xdr:colOff>
      <xdr:row>24</xdr:row>
      <xdr:rowOff>160942</xdr:rowOff>
    </xdr:from>
    <xdr:to>
      <xdr:col>22</xdr:col>
      <xdr:colOff>406495</xdr:colOff>
      <xdr:row>25</xdr:row>
      <xdr:rowOff>150781</xdr:rowOff>
    </xdr:to>
    <xdr:sp macro="" textlink="">
      <xdr:nvSpPr>
        <xdr:cNvPr id="49" name="TextBox 48">
          <a:extLst>
            <a:ext uri="{FF2B5EF4-FFF2-40B4-BE49-F238E27FC236}">
              <a16:creationId xmlns:a16="http://schemas.microsoft.com/office/drawing/2014/main" id="{D05EC32C-09A8-4AD7-9C3B-CF704A3C35E6}"/>
            </a:ext>
          </a:extLst>
        </xdr:cNvPr>
        <xdr:cNvSpPr txBox="1"/>
      </xdr:nvSpPr>
      <xdr:spPr>
        <a:xfrm>
          <a:off x="12523139" y="4631342"/>
          <a:ext cx="1294556" cy="1761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000">
              <a:latin typeface="Segoe UI Semibold" panose="020B0702040204020203" pitchFamily="34" charset="0"/>
              <a:cs typeface="Segoe UI Semibold" panose="020B0702040204020203" pitchFamily="34" charset="0"/>
            </a:rPr>
            <a:t> Churn By Services</a:t>
          </a:r>
        </a:p>
      </xdr:txBody>
    </xdr:sp>
    <xdr:clientData/>
  </xdr:twoCellAnchor>
  <xdr:twoCellAnchor>
    <xdr:from>
      <xdr:col>19</xdr:col>
      <xdr:colOff>254000</xdr:colOff>
      <xdr:row>10</xdr:row>
      <xdr:rowOff>160866</xdr:rowOff>
    </xdr:from>
    <xdr:to>
      <xdr:col>23</xdr:col>
      <xdr:colOff>203200</xdr:colOff>
      <xdr:row>22</xdr:row>
      <xdr:rowOff>110066</xdr:rowOff>
    </xdr:to>
    <xdr:sp macro="" textlink="">
      <xdr:nvSpPr>
        <xdr:cNvPr id="53" name="Rectangle 52">
          <a:extLst>
            <a:ext uri="{FF2B5EF4-FFF2-40B4-BE49-F238E27FC236}">
              <a16:creationId xmlns:a16="http://schemas.microsoft.com/office/drawing/2014/main" id="{ADD999C0-443D-4217-D634-D627FF8CC75D}"/>
            </a:ext>
          </a:extLst>
        </xdr:cNvPr>
        <xdr:cNvSpPr/>
      </xdr:nvSpPr>
      <xdr:spPr>
        <a:xfrm>
          <a:off x="11836400" y="2023533"/>
          <a:ext cx="2387600" cy="21844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262741</xdr:colOff>
      <xdr:row>12</xdr:row>
      <xdr:rowOff>61339</xdr:rowOff>
    </xdr:from>
    <xdr:to>
      <xdr:col>21</xdr:col>
      <xdr:colOff>445215</xdr:colOff>
      <xdr:row>13</xdr:row>
      <xdr:rowOff>68495</xdr:rowOff>
    </xdr:to>
    <xdr:sp macro="" textlink="">
      <xdr:nvSpPr>
        <xdr:cNvPr id="51" name="TextBox 50">
          <a:extLst>
            <a:ext uri="{FF2B5EF4-FFF2-40B4-BE49-F238E27FC236}">
              <a16:creationId xmlns:a16="http://schemas.microsoft.com/office/drawing/2014/main" id="{C3337CA2-FD66-491B-BF0C-6AED9926AF9D}"/>
            </a:ext>
          </a:extLst>
        </xdr:cNvPr>
        <xdr:cNvSpPr txBox="1"/>
      </xdr:nvSpPr>
      <xdr:spPr>
        <a:xfrm>
          <a:off x="11812606" y="2218912"/>
          <a:ext cx="1398249" cy="1869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800">
              <a:latin typeface="Segoe UI Semibold" panose="020B0702040204020203" pitchFamily="34" charset="0"/>
              <a:cs typeface="Segoe UI Semibold" panose="020B0702040204020203" pitchFamily="34" charset="0"/>
            </a:rPr>
            <a:t> Churn By Churn</a:t>
          </a:r>
          <a:r>
            <a:rPr lang="en-IN" sz="800" baseline="0">
              <a:latin typeface="Segoe UI Semibold" panose="020B0702040204020203" pitchFamily="34" charset="0"/>
              <a:cs typeface="Segoe UI Semibold" panose="020B0702040204020203" pitchFamily="34" charset="0"/>
            </a:rPr>
            <a:t> Category</a:t>
          </a:r>
          <a:endParaRPr lang="en-IN" sz="800">
            <a:latin typeface="Segoe UI Semibold" panose="020B0702040204020203" pitchFamily="34" charset="0"/>
            <a:cs typeface="Segoe UI Semibold" panose="020B0702040204020203" pitchFamily="34" charset="0"/>
          </a:endParaRPr>
        </a:p>
      </xdr:txBody>
    </xdr:sp>
    <xdr:clientData/>
  </xdr:twoCellAnchor>
  <xdr:twoCellAnchor>
    <xdr:from>
      <xdr:col>20</xdr:col>
      <xdr:colOff>285885</xdr:colOff>
      <xdr:row>11</xdr:row>
      <xdr:rowOff>3649</xdr:rowOff>
    </xdr:from>
    <xdr:to>
      <xdr:col>22</xdr:col>
      <xdr:colOff>273977</xdr:colOff>
      <xdr:row>12</xdr:row>
      <xdr:rowOff>25685</xdr:rowOff>
    </xdr:to>
    <xdr:sp macro="" textlink="">
      <xdr:nvSpPr>
        <xdr:cNvPr id="52" name="TextBox 51">
          <a:extLst>
            <a:ext uri="{FF2B5EF4-FFF2-40B4-BE49-F238E27FC236}">
              <a16:creationId xmlns:a16="http://schemas.microsoft.com/office/drawing/2014/main" id="{42FDF4FC-5387-4B3F-98EB-23C7AFA32816}"/>
            </a:ext>
          </a:extLst>
        </xdr:cNvPr>
        <xdr:cNvSpPr txBox="1"/>
      </xdr:nvSpPr>
      <xdr:spPr>
        <a:xfrm>
          <a:off x="12443638" y="1981424"/>
          <a:ext cx="1203867" cy="201834"/>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900">
              <a:latin typeface="Segoe UI Semibold" panose="020B0702040204020203" pitchFamily="34" charset="0"/>
              <a:cs typeface="Segoe UI Semibold" panose="020B0702040204020203" pitchFamily="34" charset="0"/>
            </a:rPr>
            <a:t>Churn</a:t>
          </a:r>
          <a:r>
            <a:rPr lang="en-IN" sz="900" baseline="0">
              <a:latin typeface="Segoe UI Semibold" panose="020B0702040204020203" pitchFamily="34" charset="0"/>
              <a:cs typeface="Segoe UI Semibold" panose="020B0702040204020203" pitchFamily="34" charset="0"/>
            </a:rPr>
            <a:t> Distribution</a:t>
          </a:r>
          <a:endParaRPr lang="en-IN" sz="900">
            <a:latin typeface="Segoe UI Semibold" panose="020B0702040204020203" pitchFamily="34" charset="0"/>
            <a:cs typeface="Segoe UI Semibold" panose="020B0702040204020203" pitchFamily="34" charset="0"/>
          </a:endParaRPr>
        </a:p>
      </xdr:txBody>
    </xdr:sp>
    <xdr:clientData/>
  </xdr:twoCellAnchor>
  <xdr:twoCellAnchor>
    <xdr:from>
      <xdr:col>19</xdr:col>
      <xdr:colOff>279400</xdr:colOff>
      <xdr:row>13</xdr:row>
      <xdr:rowOff>64914</xdr:rowOff>
    </xdr:from>
    <xdr:to>
      <xdr:col>23</xdr:col>
      <xdr:colOff>169334</xdr:colOff>
      <xdr:row>22</xdr:row>
      <xdr:rowOff>50800</xdr:rowOff>
    </xdr:to>
    <xdr:graphicFrame macro="">
      <xdr:nvGraphicFramePr>
        <xdr:cNvPr id="54" name="Chart 53">
          <a:extLst>
            <a:ext uri="{FF2B5EF4-FFF2-40B4-BE49-F238E27FC236}">
              <a16:creationId xmlns:a16="http://schemas.microsoft.com/office/drawing/2014/main" id="{D87A017E-8C74-4F1F-B70F-D1B420AF45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211667</xdr:colOff>
      <xdr:row>6</xdr:row>
      <xdr:rowOff>59267</xdr:rowOff>
    </xdr:from>
    <xdr:to>
      <xdr:col>21</xdr:col>
      <xdr:colOff>85618</xdr:colOff>
      <xdr:row>10</xdr:row>
      <xdr:rowOff>33868</xdr:rowOff>
    </xdr:to>
    <xdr:sp macro="" textlink="">
      <xdr:nvSpPr>
        <xdr:cNvPr id="55" name="Rectangle: Rounded Corners 54">
          <a:extLst>
            <a:ext uri="{FF2B5EF4-FFF2-40B4-BE49-F238E27FC236}">
              <a16:creationId xmlns:a16="http://schemas.microsoft.com/office/drawing/2014/main" id="{77846B39-6C63-504C-6A31-1518DC14490C}"/>
            </a:ext>
          </a:extLst>
        </xdr:cNvPr>
        <xdr:cNvSpPr/>
      </xdr:nvSpPr>
      <xdr:spPr>
        <a:xfrm>
          <a:off x="11153645" y="1138054"/>
          <a:ext cx="1697613" cy="69379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215967</xdr:colOff>
      <xdr:row>6</xdr:row>
      <xdr:rowOff>166888</xdr:rowOff>
    </xdr:from>
    <xdr:to>
      <xdr:col>20</xdr:col>
      <xdr:colOff>302327</xdr:colOff>
      <xdr:row>8</xdr:row>
      <xdr:rowOff>109011</xdr:rowOff>
    </xdr:to>
    <xdr:sp macro="" textlink="'pivot data'!A8">
      <xdr:nvSpPr>
        <xdr:cNvPr id="56" name="TextBox 55">
          <a:extLst>
            <a:ext uri="{FF2B5EF4-FFF2-40B4-BE49-F238E27FC236}">
              <a16:creationId xmlns:a16="http://schemas.microsoft.com/office/drawing/2014/main" id="{6050D419-4C7A-4698-AA51-BE0588876478}"/>
            </a:ext>
          </a:extLst>
        </xdr:cNvPr>
        <xdr:cNvSpPr txBox="1"/>
      </xdr:nvSpPr>
      <xdr:spPr>
        <a:xfrm>
          <a:off x="11765832" y="1245675"/>
          <a:ext cx="694248" cy="301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116C2EA-146A-4349-98C5-0E3C6D4FD043}" type="TxLink">
            <a:rPr lang="en-US" sz="1400" b="0" i="0" u="none" strike="noStrike">
              <a:solidFill>
                <a:srgbClr val="000000"/>
              </a:solidFill>
              <a:latin typeface="Arial Black" panose="020B0A04020102020204" pitchFamily="34" charset="0"/>
              <a:ea typeface="Calibri"/>
              <a:cs typeface="Calibri"/>
            </a:rPr>
            <a:t>4686</a:t>
          </a:fld>
          <a:endParaRPr lang="en-IN" sz="3200" b="1">
            <a:latin typeface="Arial Black" panose="020B0A04020102020204" pitchFamily="34" charset="0"/>
            <a:cs typeface="Segoe UI Semibold" panose="020B0702040204020203" pitchFamily="34" charset="0"/>
          </a:endParaRPr>
        </a:p>
      </xdr:txBody>
    </xdr:sp>
    <xdr:clientData/>
  </xdr:twoCellAnchor>
  <xdr:twoCellAnchor>
    <xdr:from>
      <xdr:col>18</xdr:col>
      <xdr:colOff>557609</xdr:colOff>
      <xdr:row>8</xdr:row>
      <xdr:rowOff>30737</xdr:rowOff>
    </xdr:from>
    <xdr:to>
      <xdr:col>20</xdr:col>
      <xdr:colOff>582201</xdr:colOff>
      <xdr:row>9</xdr:row>
      <xdr:rowOff>145550</xdr:rowOff>
    </xdr:to>
    <xdr:sp macro="" textlink="">
      <xdr:nvSpPr>
        <xdr:cNvPr id="57" name="TextBox 56">
          <a:extLst>
            <a:ext uri="{FF2B5EF4-FFF2-40B4-BE49-F238E27FC236}">
              <a16:creationId xmlns:a16="http://schemas.microsoft.com/office/drawing/2014/main" id="{E0E687B3-14D1-4FF2-8021-D18246570449}"/>
            </a:ext>
          </a:extLst>
        </xdr:cNvPr>
        <xdr:cNvSpPr txBox="1"/>
      </xdr:nvSpPr>
      <xdr:spPr>
        <a:xfrm>
          <a:off x="11499587" y="1469119"/>
          <a:ext cx="1240367" cy="294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a:latin typeface="Segoe UI Semibold" panose="020B0702040204020203" pitchFamily="34" charset="0"/>
              <a:cs typeface="Segoe UI Semibold" panose="020B0702040204020203" pitchFamily="34" charset="0"/>
            </a:rPr>
            <a:t>Active</a:t>
          </a:r>
          <a:r>
            <a:rPr lang="en-IN" sz="1050" baseline="0">
              <a:latin typeface="Segoe UI Semibold" panose="020B0702040204020203" pitchFamily="34" charset="0"/>
              <a:cs typeface="Segoe UI Semibold" panose="020B0702040204020203" pitchFamily="34" charset="0"/>
            </a:rPr>
            <a:t> Customer</a:t>
          </a:r>
          <a:endParaRPr lang="en-IN" sz="1050">
            <a:latin typeface="Segoe UI Semibold" panose="020B0702040204020203" pitchFamily="34" charset="0"/>
            <a:cs typeface="Segoe UI Semibold" panose="020B0702040204020203" pitchFamily="34" charset="0"/>
          </a:endParaRPr>
        </a:p>
      </xdr:txBody>
    </xdr:sp>
    <xdr:clientData/>
  </xdr:twoCellAnchor>
  <xdr:twoCellAnchor editAs="oneCell">
    <xdr:from>
      <xdr:col>4</xdr:col>
      <xdr:colOff>171235</xdr:colOff>
      <xdr:row>11</xdr:row>
      <xdr:rowOff>17124</xdr:rowOff>
    </xdr:from>
    <xdr:to>
      <xdr:col>6</xdr:col>
      <xdr:colOff>403260</xdr:colOff>
      <xdr:row>18</xdr:row>
      <xdr:rowOff>154112</xdr:rowOff>
    </xdr:to>
    <mc:AlternateContent xmlns:mc="http://schemas.openxmlformats.org/markup-compatibility/2006">
      <mc:Choice xmlns:a14="http://schemas.microsoft.com/office/drawing/2010/main" Requires="a14">
        <xdr:graphicFrame macro="">
          <xdr:nvGraphicFramePr>
            <xdr:cNvPr id="59" name="State 1">
              <a:extLst>
                <a:ext uri="{FF2B5EF4-FFF2-40B4-BE49-F238E27FC236}">
                  <a16:creationId xmlns:a16="http://schemas.microsoft.com/office/drawing/2014/main" id="{E941EF46-C3DD-4259-980D-2337769C69B4}"/>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2609635" y="2066057"/>
              <a:ext cx="1451225" cy="14408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162672</xdr:colOff>
      <xdr:row>19</xdr:row>
      <xdr:rowOff>25684</xdr:rowOff>
    </xdr:from>
    <xdr:to>
      <xdr:col>6</xdr:col>
      <xdr:colOff>402404</xdr:colOff>
      <xdr:row>24</xdr:row>
      <xdr:rowOff>33474</xdr:rowOff>
    </xdr:to>
    <mc:AlternateContent xmlns:mc="http://schemas.openxmlformats.org/markup-compatibility/2006">
      <mc:Choice xmlns:a14="http://schemas.microsoft.com/office/drawing/2010/main" Requires="a14">
        <xdr:graphicFrame macro="">
          <xdr:nvGraphicFramePr>
            <xdr:cNvPr id="60" name="Gender 1">
              <a:extLst>
                <a:ext uri="{FF2B5EF4-FFF2-40B4-BE49-F238E27FC236}">
                  <a16:creationId xmlns:a16="http://schemas.microsoft.com/office/drawing/2014/main" id="{EF417FAE-FFCD-46C3-B5E0-3DAF3CEED6D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601072" y="3564751"/>
              <a:ext cx="1458932" cy="9391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188356</xdr:colOff>
      <xdr:row>24</xdr:row>
      <xdr:rowOff>68493</xdr:rowOff>
    </xdr:from>
    <xdr:to>
      <xdr:col>6</xdr:col>
      <xdr:colOff>402404</xdr:colOff>
      <xdr:row>32</xdr:row>
      <xdr:rowOff>55051</xdr:rowOff>
    </xdr:to>
    <mc:AlternateContent xmlns:mc="http://schemas.openxmlformats.org/markup-compatibility/2006">
      <mc:Choice xmlns:a14="http://schemas.microsoft.com/office/drawing/2010/main" Requires="a14">
        <xdr:graphicFrame macro="">
          <xdr:nvGraphicFramePr>
            <xdr:cNvPr id="61" name="Age Group 1">
              <a:extLst>
                <a:ext uri="{FF2B5EF4-FFF2-40B4-BE49-F238E27FC236}">
                  <a16:creationId xmlns:a16="http://schemas.microsoft.com/office/drawing/2014/main" id="{A869F356-51C2-4FA4-8E0F-2916A4395B8C}"/>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dr:sp macro="" textlink="">
          <xdr:nvSpPr>
            <xdr:cNvPr id="0" name=""/>
            <xdr:cNvSpPr>
              <a:spLocks noTextEdit="1"/>
            </xdr:cNvSpPr>
          </xdr:nvSpPr>
          <xdr:spPr>
            <a:xfrm>
              <a:off x="2626756" y="4538893"/>
              <a:ext cx="1433248" cy="14766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325347</xdr:colOff>
      <xdr:row>7</xdr:row>
      <xdr:rowOff>103123</xdr:rowOff>
    </xdr:from>
    <xdr:to>
      <xdr:col>5</xdr:col>
      <xdr:colOff>393842</xdr:colOff>
      <xdr:row>9</xdr:row>
      <xdr:rowOff>8942</xdr:rowOff>
    </xdr:to>
    <xdr:sp macro="" textlink="">
      <xdr:nvSpPr>
        <xdr:cNvPr id="62" name="TextBox 61">
          <a:extLst>
            <a:ext uri="{FF2B5EF4-FFF2-40B4-BE49-F238E27FC236}">
              <a16:creationId xmlns:a16="http://schemas.microsoft.com/office/drawing/2014/main" id="{32B78C4B-6DEF-4F28-03F2-669743778886}"/>
            </a:ext>
          </a:extLst>
        </xdr:cNvPr>
        <xdr:cNvSpPr txBox="1"/>
      </xdr:nvSpPr>
      <xdr:spPr>
        <a:xfrm>
          <a:off x="2763747" y="1406990"/>
          <a:ext cx="678095" cy="278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FILTERS</a:t>
          </a:r>
        </a:p>
      </xdr:txBody>
    </xdr:sp>
    <xdr:clientData/>
  </xdr:twoCellAnchor>
  <xdr:twoCellAnchor editAs="oneCell">
    <xdr:from>
      <xdr:col>4</xdr:col>
      <xdr:colOff>220133</xdr:colOff>
      <xdr:row>8</xdr:row>
      <xdr:rowOff>3</xdr:rowOff>
    </xdr:from>
    <xdr:to>
      <xdr:col>4</xdr:col>
      <xdr:colOff>381001</xdr:colOff>
      <xdr:row>8</xdr:row>
      <xdr:rowOff>160871</xdr:rowOff>
    </xdr:to>
    <xdr:pic>
      <xdr:nvPicPr>
        <xdr:cNvPr id="64" name="Graphic 63" descr="Chevron arrows with solid fill">
          <a:extLst>
            <a:ext uri="{FF2B5EF4-FFF2-40B4-BE49-F238E27FC236}">
              <a16:creationId xmlns:a16="http://schemas.microsoft.com/office/drawing/2014/main" id="{F63F1049-2E61-6E13-B76F-35880417546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658533" y="1490136"/>
          <a:ext cx="160868" cy="160868"/>
        </a:xfrm>
        <a:prstGeom prst="rect">
          <a:avLst/>
        </a:prstGeom>
      </xdr:spPr>
    </xdr:pic>
    <xdr:clientData/>
  </xdr:twoCellAnchor>
  <xdr:twoCellAnchor editAs="oneCell">
    <xdr:from>
      <xdr:col>7</xdr:col>
      <xdr:colOff>592666</xdr:colOff>
      <xdr:row>15</xdr:row>
      <xdr:rowOff>67733</xdr:rowOff>
    </xdr:from>
    <xdr:to>
      <xdr:col>8</xdr:col>
      <xdr:colOff>347133</xdr:colOff>
      <xdr:row>17</xdr:row>
      <xdr:rowOff>59267</xdr:rowOff>
    </xdr:to>
    <xdr:pic>
      <xdr:nvPicPr>
        <xdr:cNvPr id="66" name="Picture 65">
          <a:extLst>
            <a:ext uri="{FF2B5EF4-FFF2-40B4-BE49-F238E27FC236}">
              <a16:creationId xmlns:a16="http://schemas.microsoft.com/office/drawing/2014/main" id="{35D5FE90-EDC6-29C3-CBD2-B271F213B235}"/>
            </a:ext>
          </a:extLst>
        </xdr:cNvPr>
        <xdr:cNvPicPr>
          <a:picLocks noChangeAspect="1"/>
        </xdr:cNvPicPr>
      </xdr:nvPicPr>
      <xdr:blipFill>
        <a:blip xmlns:r="http://schemas.openxmlformats.org/officeDocument/2006/relationships" r:embed="rId11"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4859866" y="2861733"/>
          <a:ext cx="364067" cy="364067"/>
        </a:xfrm>
        <a:prstGeom prst="rect">
          <a:avLst/>
        </a:prstGeom>
      </xdr:spPr>
    </xdr:pic>
    <xdr:clientData/>
  </xdr:twoCellAnchor>
  <xdr:twoCellAnchor>
    <xdr:from>
      <xdr:col>21</xdr:col>
      <xdr:colOff>203200</xdr:colOff>
      <xdr:row>6</xdr:row>
      <xdr:rowOff>76200</xdr:rowOff>
    </xdr:from>
    <xdr:to>
      <xdr:col>23</xdr:col>
      <xdr:colOff>67733</xdr:colOff>
      <xdr:row>10</xdr:row>
      <xdr:rowOff>16933</xdr:rowOff>
    </xdr:to>
    <xdr:sp macro="" textlink="">
      <xdr:nvSpPr>
        <xdr:cNvPr id="69" name="Rectangle 68">
          <a:extLst>
            <a:ext uri="{FF2B5EF4-FFF2-40B4-BE49-F238E27FC236}">
              <a16:creationId xmlns:a16="http://schemas.microsoft.com/office/drawing/2014/main" id="{51FC7077-5996-F1D3-8CAC-8CCB5D55BAD2}"/>
            </a:ext>
          </a:extLst>
        </xdr:cNvPr>
        <xdr:cNvSpPr/>
      </xdr:nvSpPr>
      <xdr:spPr>
        <a:xfrm>
          <a:off x="13004800" y="1193800"/>
          <a:ext cx="1083733" cy="6858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21</xdr:col>
      <xdr:colOff>347132</xdr:colOff>
      <xdr:row>6</xdr:row>
      <xdr:rowOff>101601</xdr:rowOff>
    </xdr:from>
    <xdr:to>
      <xdr:col>23</xdr:col>
      <xdr:colOff>50799</xdr:colOff>
      <xdr:row>10</xdr:row>
      <xdr:rowOff>0</xdr:rowOff>
    </xdr:to>
    <xdr:pic>
      <xdr:nvPicPr>
        <xdr:cNvPr id="68" name="Picture 67">
          <a:extLst>
            <a:ext uri="{FF2B5EF4-FFF2-40B4-BE49-F238E27FC236}">
              <a16:creationId xmlns:a16="http://schemas.microsoft.com/office/drawing/2014/main" id="{1780C5D7-CFF3-C45A-792D-AF999D86DE35}"/>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3148732" y="1219201"/>
          <a:ext cx="922867" cy="64346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lu Sahu" refreshedDate="46043.967202777778" createdVersion="8" refreshedVersion="8" minRefreshableVersion="3" recordCount="6418" xr:uid="{AFF2BE0B-6DC0-490A-BBBC-0A38E1F082FC}">
  <cacheSource type="worksheet">
    <worksheetSource ref="A1:AK6419" sheet="customer cleaned data"/>
  </cacheSource>
  <cacheFields count="37">
    <cacheField name="Customer_ID" numFmtId="0">
      <sharedItems/>
    </cacheField>
    <cacheField name="Gender" numFmtId="0">
      <sharedItems count="2">
        <s v="Male"/>
        <s v="Female"/>
      </sharedItems>
    </cacheField>
    <cacheField name="Age" numFmtId="0">
      <sharedItems containsSemiMixedTypes="0" containsString="0" containsNumber="1" containsInteger="1" minValue="18" maxValue="85"/>
    </cacheField>
    <cacheField name="Married" numFmtId="0">
      <sharedItems/>
    </cacheField>
    <cacheField name="State" numFmtId="0">
      <sharedItems count="22">
        <s v="Delhi"/>
        <s v="Maharashtra"/>
        <s v="West Bengal"/>
        <s v="Karnataka"/>
        <s v="Tamil Nadu"/>
        <s v="Telangana"/>
        <s v="Gujarat"/>
        <s v="Uttar Pradesh"/>
        <s v="Rajasthan"/>
        <s v="Bihar"/>
        <s v="Andhra Pradesh"/>
        <s v="Madhya Pradesh"/>
        <s v="Chhattisgarh"/>
        <s v="Punjab"/>
        <s v="Jharkhand"/>
        <s v="Haryana"/>
        <s v="Jammu &amp; Kashmir"/>
        <s v="Assam"/>
        <s v="Uttarakhand"/>
        <s v="Odisha"/>
        <s v="Kerala"/>
        <s v="Puducherry"/>
      </sharedItems>
    </cacheField>
    <cacheField name="Number_of_Referrals" numFmtId="0">
      <sharedItems containsSemiMixedTypes="0" containsString="0" containsNumber="1" containsInteger="1" minValue="0" maxValue="15"/>
    </cacheField>
    <cacheField name="Tenure_in_Months" numFmtId="0">
      <sharedItems containsSemiMixedTypes="0" containsString="0" containsNumber="1" containsInteger="1" minValue="1" maxValue="36"/>
    </cacheField>
    <cacheField name="Value_Deal" numFmtId="0">
      <sharedItems/>
    </cacheField>
    <cacheField name="Phone_Service" numFmtId="0">
      <sharedItems count="2">
        <s v="Yes"/>
        <s v="No"/>
      </sharedItems>
    </cacheField>
    <cacheField name="Multiple_Lines" numFmtId="0">
      <sharedItems/>
    </cacheField>
    <cacheField name="Internet_Service" numFmtId="0">
      <sharedItems count="2">
        <s v="Yes"/>
        <s v="No"/>
      </sharedItems>
    </cacheField>
    <cacheField name="Internet_Type" numFmtId="0">
      <sharedItems/>
    </cacheField>
    <cacheField name="Online_Security" numFmtId="0">
      <sharedItems count="2">
        <s v="No"/>
        <s v="Yes"/>
      </sharedItems>
    </cacheField>
    <cacheField name="Online_Backup" numFmtId="0">
      <sharedItems/>
    </cacheField>
    <cacheField name="Device_Protection_Plan" numFmtId="0">
      <sharedItems count="2">
        <s v="No"/>
        <s v="Yes"/>
      </sharedItems>
    </cacheField>
    <cacheField name="Premium_Support" numFmtId="0">
      <sharedItems/>
    </cacheField>
    <cacheField name="Streaming_TV" numFmtId="0">
      <sharedItems count="2">
        <s v="Yes"/>
        <s v="No"/>
      </sharedItems>
    </cacheField>
    <cacheField name="Streaming_Movies" numFmtId="0">
      <sharedItems/>
    </cacheField>
    <cacheField name="Streaming_Music" numFmtId="0">
      <sharedItems/>
    </cacheField>
    <cacheField name="Unlimited_Data" numFmtId="0">
      <sharedItems/>
    </cacheField>
    <cacheField name="Contract" numFmtId="0">
      <sharedItems count="3">
        <s v="One Year"/>
        <s v="Month-to-Month"/>
        <s v="Two Year"/>
      </sharedItems>
    </cacheField>
    <cacheField name="Paperless_Billing" numFmtId="0">
      <sharedItems/>
    </cacheField>
    <cacheField name="Payment_Method" numFmtId="0">
      <sharedItems count="3">
        <s v="Credit Card"/>
        <s v="Bank Withdrawal"/>
        <s v="Mailed Check"/>
      </sharedItems>
    </cacheField>
    <cacheField name="Monthly_Charge" numFmtId="0">
      <sharedItems containsSemiMixedTypes="0" containsString="0" containsNumber="1" minValue="-10" maxValue="118.75"/>
    </cacheField>
    <cacheField name="Total_Charges" numFmtId="0">
      <sharedItems containsSemiMixedTypes="0" containsString="0" containsNumber="1" minValue="18.8" maxValue="8684.7999999999993"/>
    </cacheField>
    <cacheField name="Total_Refunds" numFmtId="0">
      <sharedItems containsSemiMixedTypes="0" containsString="0" containsNumber="1" minValue="0" maxValue="49.79"/>
    </cacheField>
    <cacheField name="Total_Extra_Data_Charges" numFmtId="0">
      <sharedItems containsSemiMixedTypes="0" containsString="0" containsNumber="1" containsInteger="1" minValue="0" maxValue="150"/>
    </cacheField>
    <cacheField name="Total_Long_Distance_Charges" numFmtId="0">
      <sharedItems containsSemiMixedTypes="0" containsString="0" containsNumber="1" minValue="0" maxValue="3564.72"/>
    </cacheField>
    <cacheField name="Total_Revenue" numFmtId="0">
      <sharedItems containsSemiMixedTypes="0" containsString="0" containsNumber="1" minValue="21.36" maxValue="11979.34"/>
    </cacheField>
    <cacheField name="Customer_Status" numFmtId="0">
      <sharedItems/>
    </cacheField>
    <cacheField name="Churn_Category" numFmtId="0">
      <sharedItems count="5">
        <s v="other"/>
        <s v="Competitor"/>
        <s v="Dissatisfaction"/>
        <s v="Price"/>
        <s v="Attitude"/>
      </sharedItems>
    </cacheField>
    <cacheField name="Churn_Reason" numFmtId="0">
      <sharedItems/>
    </cacheField>
    <cacheField name="Churn Status" numFmtId="0">
      <sharedItems containsSemiMixedTypes="0" containsString="0" containsNumber="1" containsInteger="1" minValue="0" maxValue="1"/>
    </cacheField>
    <cacheField name="Monthly Charge Status" numFmtId="0">
      <sharedItems/>
    </cacheField>
    <cacheField name="New Joiner" numFmtId="0">
      <sharedItems containsSemiMixedTypes="0" containsString="0" containsNumber="1" containsInteger="1" minValue="0" maxValue="1"/>
    </cacheField>
    <cacheField name="Age Group" numFmtId="0">
      <sharedItems count="4">
        <s v="35-50"/>
        <s v="50-100"/>
        <s v="20-35"/>
        <s v="&lt;20"/>
      </sharedItems>
    </cacheField>
    <cacheField name="Tenure Group" numFmtId="0">
      <sharedItems count="5">
        <s v="24-36"/>
        <s v="12-18"/>
        <s v="18-24"/>
        <s v="6-12"/>
        <s v="&lt;6"/>
      </sharedItems>
    </cacheField>
  </cacheFields>
  <extLst>
    <ext xmlns:x14="http://schemas.microsoft.com/office/spreadsheetml/2009/9/main" uri="{725AE2AE-9491-48be-B2B4-4EB974FC3084}">
      <x14:pivotCacheDefinition pivotCacheId="9947016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18">
  <r>
    <s v="19877-DEL"/>
    <x v="0"/>
    <n v="35"/>
    <s v="No"/>
    <x v="0"/>
    <n v="7"/>
    <n v="27"/>
    <s v="None"/>
    <x v="0"/>
    <s v="No"/>
    <x v="0"/>
    <s v="Cable"/>
    <x v="0"/>
    <s v="Yes"/>
    <x v="0"/>
    <s v="Yes"/>
    <x v="0"/>
    <s v="No"/>
    <s v="No"/>
    <s v="Yes"/>
    <x v="0"/>
    <s v="Yes"/>
    <x v="0"/>
    <n v="65.599999999999994"/>
    <n v="593.29999999999995"/>
    <n v="0"/>
    <n v="0"/>
    <n v="381.51"/>
    <n v="974.81"/>
    <s v="Stayed"/>
    <x v="0"/>
    <s v="other"/>
    <n v="0"/>
    <s v="50-100"/>
    <n v="0"/>
    <x v="0"/>
    <x v="0"/>
  </r>
  <r>
    <s v="58353-MAH"/>
    <x v="1"/>
    <n v="45"/>
    <s v="Yes"/>
    <x v="1"/>
    <n v="14"/>
    <n v="13"/>
    <s v="None"/>
    <x v="0"/>
    <s v="Yes"/>
    <x v="0"/>
    <s v="Cable"/>
    <x v="0"/>
    <s v="No"/>
    <x v="0"/>
    <s v="No"/>
    <x v="1"/>
    <s v="Yes"/>
    <s v="Yes"/>
    <s v="No"/>
    <x v="1"/>
    <s v="No"/>
    <x v="0"/>
    <n v="-4"/>
    <n v="542.4"/>
    <n v="38.33"/>
    <n v="10"/>
    <n v="96.21"/>
    <n v="610.28"/>
    <s v="Stayed"/>
    <x v="0"/>
    <s v="other"/>
    <n v="0"/>
    <s v="&lt;20"/>
    <n v="0"/>
    <x v="0"/>
    <x v="1"/>
  </r>
  <r>
    <s v="25063-WES"/>
    <x v="0"/>
    <n v="51"/>
    <s v="No"/>
    <x v="2"/>
    <n v="4"/>
    <n v="35"/>
    <s v="Deal 5"/>
    <x v="0"/>
    <s v="No"/>
    <x v="0"/>
    <s v="Fiber Optic"/>
    <x v="0"/>
    <s v="No"/>
    <x v="1"/>
    <s v="No"/>
    <x v="1"/>
    <s v="No"/>
    <s v="No"/>
    <s v="Yes"/>
    <x v="1"/>
    <s v="Yes"/>
    <x v="1"/>
    <n v="73.900000000000006"/>
    <n v="280.85000000000002"/>
    <n v="0"/>
    <n v="0"/>
    <n v="134.6"/>
    <n v="415.45"/>
    <s v="Churned"/>
    <x v="1"/>
    <s v="Competitor had better devices"/>
    <n v="1"/>
    <s v="50-100"/>
    <n v="0"/>
    <x v="1"/>
    <x v="0"/>
  </r>
  <r>
    <s v="59787-KAR"/>
    <x v="0"/>
    <n v="79"/>
    <s v="No"/>
    <x v="3"/>
    <n v="3"/>
    <n v="21"/>
    <s v="Deal 4"/>
    <x v="0"/>
    <s v="No"/>
    <x v="0"/>
    <s v="Fiber Optic"/>
    <x v="0"/>
    <s v="Yes"/>
    <x v="1"/>
    <s v="No"/>
    <x v="0"/>
    <s v="Yes"/>
    <s v="No"/>
    <s v="Yes"/>
    <x v="1"/>
    <s v="Yes"/>
    <x v="1"/>
    <n v="98"/>
    <n v="1237.8499999999999"/>
    <n v="0"/>
    <n v="0"/>
    <n v="361.66"/>
    <n v="1599.51"/>
    <s v="Churned"/>
    <x v="2"/>
    <s v="Product dissatisfaction"/>
    <n v="1"/>
    <s v="50-100"/>
    <n v="0"/>
    <x v="1"/>
    <x v="2"/>
  </r>
  <r>
    <s v="28544-TAM"/>
    <x v="1"/>
    <n v="80"/>
    <s v="No"/>
    <x v="4"/>
    <n v="3"/>
    <n v="8"/>
    <s v="None"/>
    <x v="0"/>
    <s v="No"/>
    <x v="0"/>
    <s v="Fiber Optic"/>
    <x v="0"/>
    <s v="No"/>
    <x v="0"/>
    <s v="Yes"/>
    <x v="0"/>
    <s v="No"/>
    <s v="No"/>
    <s v="Yes"/>
    <x v="1"/>
    <s v="Yes"/>
    <x v="0"/>
    <n v="83.9"/>
    <n v="267.39999999999998"/>
    <n v="0"/>
    <n v="0"/>
    <n v="22.14"/>
    <n v="289.54000000000002"/>
    <s v="Churned"/>
    <x v="2"/>
    <s v="Network reliability"/>
    <n v="1"/>
    <s v="50-100"/>
    <n v="0"/>
    <x v="1"/>
    <x v="3"/>
  </r>
  <r>
    <s v="32750-TEL"/>
    <x v="0"/>
    <n v="24"/>
    <s v="No"/>
    <x v="5"/>
    <n v="9"/>
    <n v="2"/>
    <s v="Deal 5"/>
    <x v="0"/>
    <s v="No"/>
    <x v="0"/>
    <s v="Cable"/>
    <x v="0"/>
    <s v="No"/>
    <x v="0"/>
    <s v="Yes"/>
    <x v="0"/>
    <s v="Yes"/>
    <s v="Yes"/>
    <s v="Yes"/>
    <x v="1"/>
    <s v="Yes"/>
    <x v="0"/>
    <n v="69.400000000000006"/>
    <n v="571.45000000000005"/>
    <n v="0"/>
    <n v="0"/>
    <n v="150.93"/>
    <n v="722.38"/>
    <s v="Stayed"/>
    <x v="0"/>
    <s v="other"/>
    <n v="0"/>
    <s v="50-100"/>
    <n v="0"/>
    <x v="2"/>
    <x v="4"/>
  </r>
  <r>
    <s v="84741-MAH"/>
    <x v="1"/>
    <n v="66"/>
    <s v="Yes"/>
    <x v="1"/>
    <n v="9"/>
    <n v="23"/>
    <s v="Deal 1"/>
    <x v="0"/>
    <s v="No"/>
    <x v="0"/>
    <s v="Fiber Optic"/>
    <x v="1"/>
    <s v="Yes"/>
    <x v="1"/>
    <s v="Yes"/>
    <x v="0"/>
    <s v="Yes"/>
    <s v="Yes"/>
    <s v="Yes"/>
    <x v="2"/>
    <s v="Yes"/>
    <x v="1"/>
    <n v="109.7"/>
    <n v="7904.25"/>
    <n v="0"/>
    <n v="0"/>
    <n v="707.16"/>
    <n v="8611.41"/>
    <s v="Stayed"/>
    <x v="0"/>
    <s v="other"/>
    <n v="0"/>
    <s v="&gt;100"/>
    <n v="0"/>
    <x v="1"/>
    <x v="2"/>
  </r>
  <r>
    <s v="65618-GUJ"/>
    <x v="0"/>
    <n v="51"/>
    <s v="Yes"/>
    <x v="6"/>
    <n v="12"/>
    <n v="24"/>
    <s v="Deal 2"/>
    <x v="0"/>
    <s v="Yes"/>
    <x v="0"/>
    <s v="Fiber Optic"/>
    <x v="1"/>
    <s v="No"/>
    <x v="0"/>
    <s v="Yes"/>
    <x v="1"/>
    <s v="No"/>
    <s v="No"/>
    <s v="No"/>
    <x v="2"/>
    <s v="Yes"/>
    <x v="0"/>
    <n v="84.65"/>
    <n v="5377.8"/>
    <n v="0"/>
    <n v="20"/>
    <n v="816.48"/>
    <n v="6214.28"/>
    <s v="Stayed"/>
    <x v="0"/>
    <s v="other"/>
    <n v="0"/>
    <s v="50-100"/>
    <n v="0"/>
    <x v="1"/>
    <x v="0"/>
  </r>
  <r>
    <s v="64233-GUJ"/>
    <x v="1"/>
    <n v="63"/>
    <s v="No"/>
    <x v="6"/>
    <n v="4"/>
    <n v="10"/>
    <s v="Deal 5"/>
    <x v="0"/>
    <s v="No"/>
    <x v="0"/>
    <s v="DSL"/>
    <x v="1"/>
    <s v="No"/>
    <x v="0"/>
    <s v="No"/>
    <x v="1"/>
    <s v="No"/>
    <s v="No"/>
    <s v="Yes"/>
    <x v="2"/>
    <s v="Yes"/>
    <x v="1"/>
    <n v="48.2"/>
    <n v="340.35"/>
    <n v="0"/>
    <n v="0"/>
    <n v="73.709999999999994"/>
    <n v="414.06"/>
    <s v="Stayed"/>
    <x v="0"/>
    <s v="other"/>
    <n v="0"/>
    <s v="20-50"/>
    <n v="0"/>
    <x v="1"/>
    <x v="3"/>
  </r>
  <r>
    <s v="23612-UTT"/>
    <x v="1"/>
    <n v="41"/>
    <s v="No"/>
    <x v="7"/>
    <n v="3"/>
    <n v="1"/>
    <s v="None"/>
    <x v="0"/>
    <s v="Yes"/>
    <x v="0"/>
    <s v="Cable"/>
    <x v="1"/>
    <s v="Yes"/>
    <x v="1"/>
    <s v="Yes"/>
    <x v="0"/>
    <s v="Yes"/>
    <s v="Yes"/>
    <s v="Yes"/>
    <x v="2"/>
    <s v="Yes"/>
    <x v="0"/>
    <n v="90.45"/>
    <n v="5957.9"/>
    <n v="0"/>
    <n v="0"/>
    <n v="1849.9"/>
    <n v="7807.8"/>
    <s v="Stayed"/>
    <x v="0"/>
    <s v="other"/>
    <n v="0"/>
    <s v="50-100"/>
    <n v="0"/>
    <x v="0"/>
    <x v="4"/>
  </r>
  <r>
    <s v="45397-RAJ"/>
    <x v="0"/>
    <n v="48"/>
    <s v="Yes"/>
    <x v="8"/>
    <n v="0"/>
    <n v="1"/>
    <s v="None"/>
    <x v="1"/>
    <s v="No"/>
    <x v="0"/>
    <s v="Cable"/>
    <x v="1"/>
    <s v="No"/>
    <x v="0"/>
    <s v="Yes"/>
    <x v="0"/>
    <s v="No"/>
    <s v="No"/>
    <s v="Yes"/>
    <x v="2"/>
    <s v="No"/>
    <x v="0"/>
    <n v="45.2"/>
    <n v="2460.5500000000002"/>
    <n v="0"/>
    <n v="0"/>
    <n v="0"/>
    <n v="2460.5500000000002"/>
    <s v="Stayed"/>
    <x v="0"/>
    <s v="other"/>
    <n v="0"/>
    <s v="20-50"/>
    <n v="0"/>
    <x v="0"/>
    <x v="4"/>
  </r>
  <r>
    <s v="53023-UTT"/>
    <x v="0"/>
    <n v="26"/>
    <s v="Yes"/>
    <x v="7"/>
    <n v="6"/>
    <n v="22"/>
    <s v="None"/>
    <x v="0"/>
    <s v="Yes"/>
    <x v="0"/>
    <s v="Fiber Optic"/>
    <x v="1"/>
    <s v="Yes"/>
    <x v="1"/>
    <s v="Yes"/>
    <x v="0"/>
    <s v="Yes"/>
    <s v="Yes"/>
    <s v="Yes"/>
    <x v="2"/>
    <s v="Yes"/>
    <x v="0"/>
    <n v="116.8"/>
    <n v="8456.75"/>
    <n v="0"/>
    <n v="0"/>
    <n v="1152.72"/>
    <n v="9609.4699999999993"/>
    <s v="Stayed"/>
    <x v="0"/>
    <s v="other"/>
    <n v="0"/>
    <s v="&gt;100"/>
    <n v="0"/>
    <x v="2"/>
    <x v="2"/>
  </r>
  <r>
    <s v="13717-UTT"/>
    <x v="0"/>
    <n v="56"/>
    <s v="Yes"/>
    <x v="7"/>
    <n v="15"/>
    <n v="26"/>
    <s v="None"/>
    <x v="0"/>
    <s v="No"/>
    <x v="0"/>
    <s v="Fiber Optic"/>
    <x v="0"/>
    <s v="No"/>
    <x v="0"/>
    <s v="No"/>
    <x v="1"/>
    <s v="No"/>
    <s v="No"/>
    <s v="Yes"/>
    <x v="1"/>
    <s v="Yes"/>
    <x v="1"/>
    <n v="68.95"/>
    <n v="351.5"/>
    <n v="0"/>
    <n v="0"/>
    <n v="93.25"/>
    <n v="444.75"/>
    <s v="Stayed"/>
    <x v="0"/>
    <s v="other"/>
    <n v="0"/>
    <s v="50-100"/>
    <n v="0"/>
    <x v="1"/>
    <x v="0"/>
  </r>
  <r>
    <s v="71897-MAH"/>
    <x v="1"/>
    <n v="36"/>
    <s v="Yes"/>
    <x v="1"/>
    <n v="8"/>
    <n v="6"/>
    <s v="Deal 1"/>
    <x v="0"/>
    <s v="Yes"/>
    <x v="0"/>
    <s v="Fiber Optic"/>
    <x v="1"/>
    <s v="Yes"/>
    <x v="1"/>
    <s v="No"/>
    <x v="0"/>
    <s v="No"/>
    <s v="No"/>
    <s v="Yes"/>
    <x v="2"/>
    <s v="Yes"/>
    <x v="1"/>
    <n v="101.3"/>
    <n v="7261.25"/>
    <n v="0"/>
    <n v="0"/>
    <n v="162"/>
    <n v="7423.25"/>
    <s v="Stayed"/>
    <x v="0"/>
    <s v="other"/>
    <n v="0"/>
    <s v="&gt;100"/>
    <n v="0"/>
    <x v="0"/>
    <x v="3"/>
  </r>
  <r>
    <s v="15776-UTT"/>
    <x v="1"/>
    <n v="38"/>
    <s v="Yes"/>
    <x v="7"/>
    <n v="1"/>
    <n v="19"/>
    <s v="None"/>
    <x v="1"/>
    <s v="No"/>
    <x v="0"/>
    <s v="DSL"/>
    <x v="1"/>
    <s v="Yes"/>
    <x v="1"/>
    <s v="Yes"/>
    <x v="1"/>
    <s v="No"/>
    <s v="No"/>
    <s v="Yes"/>
    <x v="2"/>
    <s v="No"/>
    <x v="1"/>
    <n v="45.05"/>
    <n v="2560.1"/>
    <n v="0"/>
    <n v="0"/>
    <n v="0"/>
    <n v="2560.1"/>
    <s v="Stayed"/>
    <x v="0"/>
    <s v="other"/>
    <n v="0"/>
    <s v="20-50"/>
    <n v="0"/>
    <x v="0"/>
    <x v="2"/>
  </r>
  <r>
    <s v="56731-BIH"/>
    <x v="1"/>
    <n v="53"/>
    <s v="Yes"/>
    <x v="9"/>
    <n v="5"/>
    <n v="8"/>
    <s v="Deal 1"/>
    <x v="0"/>
    <s v="Yes"/>
    <x v="0"/>
    <s v="Fiber Optic"/>
    <x v="0"/>
    <s v="Yes"/>
    <x v="1"/>
    <s v="No"/>
    <x v="1"/>
    <s v="Yes"/>
    <s v="Yes"/>
    <s v="Yes"/>
    <x v="2"/>
    <s v="Yes"/>
    <x v="0"/>
    <n v="95.75"/>
    <n v="6849.4"/>
    <n v="0"/>
    <n v="0"/>
    <n v="1935.46"/>
    <n v="8784.86"/>
    <s v="Stayed"/>
    <x v="0"/>
    <s v="other"/>
    <n v="0"/>
    <s v="50-100"/>
    <n v="0"/>
    <x v="1"/>
    <x v="3"/>
  </r>
  <r>
    <s v="49302-GUJ"/>
    <x v="1"/>
    <n v="47"/>
    <s v="No"/>
    <x v="6"/>
    <n v="14"/>
    <n v="4"/>
    <s v="None"/>
    <x v="1"/>
    <s v="No"/>
    <x v="0"/>
    <s v="DSL"/>
    <x v="1"/>
    <s v="No"/>
    <x v="1"/>
    <s v="Yes"/>
    <x v="0"/>
    <s v="Yes"/>
    <s v="Yes"/>
    <s v="Yes"/>
    <x v="0"/>
    <s v="No"/>
    <x v="0"/>
    <n v="61.25"/>
    <n v="1993.2"/>
    <n v="0"/>
    <n v="0"/>
    <n v="0"/>
    <n v="1993.2"/>
    <s v="Stayed"/>
    <x v="0"/>
    <s v="other"/>
    <n v="0"/>
    <s v="50-100"/>
    <n v="0"/>
    <x v="0"/>
    <x v="4"/>
  </r>
  <r>
    <s v="93520-GUJ"/>
    <x v="1"/>
    <n v="67"/>
    <s v="No"/>
    <x v="6"/>
    <n v="13"/>
    <n v="19"/>
    <s v="Deal 5"/>
    <x v="0"/>
    <s v="Yes"/>
    <x v="0"/>
    <s v="Fiber Optic"/>
    <x v="0"/>
    <s v="No"/>
    <x v="0"/>
    <s v="No"/>
    <x v="1"/>
    <s v="No"/>
    <s v="No"/>
    <s v="Yes"/>
    <x v="0"/>
    <s v="Yes"/>
    <x v="1"/>
    <n v="72.099999999999994"/>
    <n v="72.099999999999994"/>
    <n v="0"/>
    <n v="0"/>
    <n v="7.77"/>
    <n v="79.87"/>
    <s v="Joined"/>
    <x v="0"/>
    <s v="other"/>
    <n v="0"/>
    <s v="50-100"/>
    <n v="1"/>
    <x v="1"/>
    <x v="2"/>
  </r>
  <r>
    <s v="73360-AND"/>
    <x v="1"/>
    <n v="74"/>
    <s v="No"/>
    <x v="10"/>
    <n v="0"/>
    <n v="30"/>
    <s v="None"/>
    <x v="0"/>
    <s v="No"/>
    <x v="0"/>
    <s v="DSL"/>
    <x v="1"/>
    <s v="No"/>
    <x v="1"/>
    <s v="No"/>
    <x v="1"/>
    <s v="Yes"/>
    <s v="No"/>
    <s v="Yes"/>
    <x v="0"/>
    <s v="No"/>
    <x v="0"/>
    <n v="62.7"/>
    <n v="2791.5"/>
    <n v="0"/>
    <n v="0"/>
    <n v="480.15"/>
    <n v="3271.65"/>
    <s v="Churned"/>
    <x v="2"/>
    <s v="Limited range of services"/>
    <n v="1"/>
    <s v="50-100"/>
    <n v="0"/>
    <x v="1"/>
    <x v="0"/>
  </r>
  <r>
    <s v="36756-MAD"/>
    <x v="0"/>
    <n v="64"/>
    <s v="Yes"/>
    <x v="11"/>
    <n v="15"/>
    <n v="33"/>
    <s v="None"/>
    <x v="1"/>
    <s v="No"/>
    <x v="0"/>
    <s v="Cable"/>
    <x v="0"/>
    <s v="No"/>
    <x v="0"/>
    <s v="No"/>
    <x v="1"/>
    <s v="No"/>
    <s v="No"/>
    <s v="Yes"/>
    <x v="1"/>
    <s v="Yes"/>
    <x v="1"/>
    <n v="25.1"/>
    <n v="25.1"/>
    <n v="0"/>
    <n v="0"/>
    <n v="0"/>
    <n v="25.1"/>
    <s v="Churned"/>
    <x v="1"/>
    <s v="Competitor made better offer"/>
    <n v="1"/>
    <s v="20-50"/>
    <n v="0"/>
    <x v="1"/>
    <x v="0"/>
  </r>
  <r>
    <s v="11925-MAH"/>
    <x v="1"/>
    <n v="78"/>
    <s v="Yes"/>
    <x v="1"/>
    <n v="12"/>
    <n v="12"/>
    <s v="None"/>
    <x v="0"/>
    <s v="Yes"/>
    <x v="1"/>
    <s v="No"/>
    <x v="0"/>
    <s v="No"/>
    <x v="0"/>
    <s v="No"/>
    <x v="1"/>
    <s v="No"/>
    <s v="No"/>
    <s v="No"/>
    <x v="0"/>
    <s v="No"/>
    <x v="1"/>
    <n v="25.2"/>
    <n v="1306.3"/>
    <n v="0"/>
    <n v="0"/>
    <n v="1571.5"/>
    <n v="2877.8"/>
    <s v="Stayed"/>
    <x v="0"/>
    <s v="other"/>
    <n v="0"/>
    <s v="20-50"/>
    <n v="0"/>
    <x v="1"/>
    <x v="1"/>
  </r>
  <r>
    <s v="87346-MAD"/>
    <x v="1"/>
    <n v="29"/>
    <s v="Yes"/>
    <x v="11"/>
    <n v="12"/>
    <n v="20"/>
    <s v="None"/>
    <x v="0"/>
    <s v="Yes"/>
    <x v="0"/>
    <s v="Fiber Optic"/>
    <x v="0"/>
    <s v="Yes"/>
    <x v="1"/>
    <s v="No"/>
    <x v="0"/>
    <s v="No"/>
    <s v="No"/>
    <s v="Yes"/>
    <x v="1"/>
    <s v="No"/>
    <x v="1"/>
    <n v="94.1"/>
    <n v="1215.5999999999999"/>
    <n v="0"/>
    <n v="0"/>
    <n v="566.28"/>
    <n v="1781.88"/>
    <s v="Churned"/>
    <x v="0"/>
    <s v="Don't know"/>
    <n v="1"/>
    <s v="50-100"/>
    <n v="0"/>
    <x v="2"/>
    <x v="2"/>
  </r>
  <r>
    <s v="86818-MAH"/>
    <x v="1"/>
    <n v="29"/>
    <s v="Yes"/>
    <x v="1"/>
    <n v="8"/>
    <n v="22"/>
    <s v="Deal 4"/>
    <x v="0"/>
    <s v="Yes"/>
    <x v="0"/>
    <s v="Fiber Optic"/>
    <x v="0"/>
    <s v="No"/>
    <x v="0"/>
    <s v="No"/>
    <x v="0"/>
    <s v="No"/>
    <s v="No"/>
    <s v="Yes"/>
    <x v="1"/>
    <s v="Yes"/>
    <x v="1"/>
    <n v="83.75"/>
    <n v="1849.95"/>
    <n v="0"/>
    <n v="0"/>
    <n v="802.93"/>
    <n v="2652.88"/>
    <s v="Stayed"/>
    <x v="0"/>
    <s v="other"/>
    <n v="0"/>
    <s v="50-100"/>
    <n v="0"/>
    <x v="2"/>
    <x v="2"/>
  </r>
  <r>
    <s v="57256-BIH"/>
    <x v="1"/>
    <n v="18"/>
    <s v="No"/>
    <x v="9"/>
    <n v="9"/>
    <n v="7"/>
    <s v="None"/>
    <x v="0"/>
    <s v="No"/>
    <x v="1"/>
    <s v="No"/>
    <x v="0"/>
    <s v="No"/>
    <x v="0"/>
    <s v="No"/>
    <x v="1"/>
    <s v="No"/>
    <s v="No"/>
    <s v="No"/>
    <x v="1"/>
    <s v="No"/>
    <x v="0"/>
    <n v="19.850000000000001"/>
    <n v="57.2"/>
    <n v="0"/>
    <n v="0"/>
    <n v="9.36"/>
    <n v="66.56"/>
    <s v="Joined"/>
    <x v="0"/>
    <s v="other"/>
    <n v="0"/>
    <s v="&lt;20"/>
    <n v="1"/>
    <x v="3"/>
    <x v="3"/>
  </r>
  <r>
    <s v="65431-CHH"/>
    <x v="1"/>
    <n v="31"/>
    <s v="No"/>
    <x v="12"/>
    <n v="12"/>
    <n v="24"/>
    <s v="Deal 5"/>
    <x v="0"/>
    <s v="No"/>
    <x v="1"/>
    <s v="No"/>
    <x v="0"/>
    <s v="No"/>
    <x v="0"/>
    <s v="No"/>
    <x v="1"/>
    <s v="No"/>
    <s v="No"/>
    <s v="No"/>
    <x v="1"/>
    <s v="No"/>
    <x v="0"/>
    <n v="20.350000000000001"/>
    <n v="76.349999999999994"/>
    <n v="0"/>
    <n v="0"/>
    <n v="49.72"/>
    <n v="126.07"/>
    <s v="Churned"/>
    <x v="3"/>
    <s v="Long distance charges"/>
    <n v="1"/>
    <s v="20-50"/>
    <n v="0"/>
    <x v="2"/>
    <x v="0"/>
  </r>
  <r>
    <s v="13829-PUN"/>
    <x v="1"/>
    <n v="34"/>
    <s v="Yes"/>
    <x v="13"/>
    <n v="12"/>
    <n v="26"/>
    <s v="None"/>
    <x v="1"/>
    <s v="No"/>
    <x v="0"/>
    <s v="DSL"/>
    <x v="1"/>
    <s v="No"/>
    <x v="0"/>
    <s v="No"/>
    <x v="1"/>
    <s v="No"/>
    <s v="No"/>
    <s v="Yes"/>
    <x v="1"/>
    <s v="No"/>
    <x v="1"/>
    <n v="30.5"/>
    <n v="30.5"/>
    <n v="0"/>
    <n v="0"/>
    <n v="0"/>
    <n v="30.5"/>
    <s v="Churned"/>
    <x v="4"/>
    <s v="Attitude of service provider"/>
    <n v="1"/>
    <s v="20-50"/>
    <n v="0"/>
    <x v="2"/>
    <x v="0"/>
  </r>
  <r>
    <s v="19279-UTT"/>
    <x v="1"/>
    <n v="35"/>
    <s v="No"/>
    <x v="7"/>
    <n v="14"/>
    <n v="18"/>
    <s v="None"/>
    <x v="0"/>
    <s v="No"/>
    <x v="0"/>
    <s v="Fiber Optic"/>
    <x v="0"/>
    <s v="Yes"/>
    <x v="1"/>
    <s v="Yes"/>
    <x v="0"/>
    <s v="Yes"/>
    <s v="Yes"/>
    <s v="No"/>
    <x v="0"/>
    <s v="Yes"/>
    <x v="1"/>
    <n v="103.7"/>
    <n v="5656.75"/>
    <n v="0"/>
    <n v="20"/>
    <n v="1927.2"/>
    <n v="7603.95"/>
    <s v="Stayed"/>
    <x v="0"/>
    <s v="other"/>
    <n v="0"/>
    <s v="&gt;100"/>
    <n v="0"/>
    <x v="0"/>
    <x v="2"/>
  </r>
  <r>
    <s v="27129-TAM"/>
    <x v="0"/>
    <n v="44"/>
    <s v="Yes"/>
    <x v="4"/>
    <n v="0"/>
    <n v="23"/>
    <s v="None"/>
    <x v="0"/>
    <s v="No"/>
    <x v="1"/>
    <s v="No"/>
    <x v="0"/>
    <s v="No"/>
    <x v="0"/>
    <s v="No"/>
    <x v="1"/>
    <s v="No"/>
    <s v="No"/>
    <s v="No"/>
    <x v="2"/>
    <s v="No"/>
    <x v="0"/>
    <n v="20.399999999999999"/>
    <n v="1090.5999999999999"/>
    <n v="0"/>
    <n v="0"/>
    <n v="1063.8"/>
    <n v="2154.4"/>
    <s v="Stayed"/>
    <x v="0"/>
    <s v="other"/>
    <n v="0"/>
    <s v="20-50"/>
    <n v="0"/>
    <x v="0"/>
    <x v="2"/>
  </r>
  <r>
    <s v="81327-JHA"/>
    <x v="1"/>
    <n v="69"/>
    <s v="Yes"/>
    <x v="14"/>
    <n v="6"/>
    <n v="3"/>
    <s v="Deal 3"/>
    <x v="0"/>
    <s v="No"/>
    <x v="1"/>
    <s v="No"/>
    <x v="0"/>
    <s v="No"/>
    <x v="0"/>
    <s v="No"/>
    <x v="1"/>
    <s v="No"/>
    <s v="No"/>
    <s v="No"/>
    <x v="0"/>
    <s v="Yes"/>
    <x v="1"/>
    <n v="19.600000000000001"/>
    <n v="471.85"/>
    <n v="21.25"/>
    <n v="0"/>
    <n v="980.2"/>
    <n v="1430.8"/>
    <s v="Stayed"/>
    <x v="0"/>
    <s v="other"/>
    <n v="0"/>
    <s v="&lt;20"/>
    <n v="0"/>
    <x v="1"/>
    <x v="4"/>
  </r>
  <r>
    <s v="42012-UTT"/>
    <x v="1"/>
    <n v="49"/>
    <s v="No"/>
    <x v="7"/>
    <n v="8"/>
    <n v="2"/>
    <s v="None"/>
    <x v="0"/>
    <s v="No"/>
    <x v="1"/>
    <s v="No"/>
    <x v="0"/>
    <s v="No"/>
    <x v="0"/>
    <s v="No"/>
    <x v="1"/>
    <s v="No"/>
    <s v="No"/>
    <s v="No"/>
    <x v="2"/>
    <s v="No"/>
    <x v="1"/>
    <n v="19.7"/>
    <n v="1396.9"/>
    <n v="0"/>
    <n v="0"/>
    <n v="2648.91"/>
    <n v="4045.81"/>
    <s v="Stayed"/>
    <x v="0"/>
    <s v="other"/>
    <n v="0"/>
    <s v="&lt;20"/>
    <n v="0"/>
    <x v="0"/>
    <x v="4"/>
  </r>
  <r>
    <s v="79321-MAH"/>
    <x v="1"/>
    <n v="22"/>
    <s v="Yes"/>
    <x v="1"/>
    <n v="4"/>
    <n v="8"/>
    <s v="Deal 3"/>
    <x v="0"/>
    <s v="No"/>
    <x v="0"/>
    <s v="Fiber Optic"/>
    <x v="0"/>
    <s v="No"/>
    <x v="0"/>
    <s v="No"/>
    <x v="0"/>
    <s v="Yes"/>
    <s v="Yes"/>
    <s v="Yes"/>
    <x v="0"/>
    <s v="No"/>
    <x v="0"/>
    <n v="91.2"/>
    <n v="3247.55"/>
    <n v="0"/>
    <n v="0"/>
    <n v="1591.37"/>
    <n v="4838.92"/>
    <s v="Stayed"/>
    <x v="0"/>
    <s v="other"/>
    <n v="0"/>
    <s v="50-100"/>
    <n v="0"/>
    <x v="2"/>
    <x v="3"/>
  </r>
  <r>
    <s v="82811-HAR"/>
    <x v="1"/>
    <n v="46"/>
    <s v="Yes"/>
    <x v="15"/>
    <n v="2"/>
    <n v="18"/>
    <s v="Deal 2"/>
    <x v="0"/>
    <s v="No"/>
    <x v="1"/>
    <s v="No"/>
    <x v="0"/>
    <s v="No"/>
    <x v="0"/>
    <s v="No"/>
    <x v="1"/>
    <s v="No"/>
    <s v="No"/>
    <s v="No"/>
    <x v="0"/>
    <s v="No"/>
    <x v="1"/>
    <n v="20.45"/>
    <n v="900.9"/>
    <n v="0"/>
    <n v="0"/>
    <n v="2429.42"/>
    <n v="3330.32"/>
    <s v="Stayed"/>
    <x v="0"/>
    <s v="other"/>
    <n v="0"/>
    <s v="20-50"/>
    <n v="0"/>
    <x v="0"/>
    <x v="2"/>
  </r>
  <r>
    <s v="36568-HAR"/>
    <x v="0"/>
    <n v="26"/>
    <s v="Yes"/>
    <x v="15"/>
    <n v="7"/>
    <n v="8"/>
    <s v="None"/>
    <x v="0"/>
    <s v="Yes"/>
    <x v="0"/>
    <s v="Fiber Optic"/>
    <x v="1"/>
    <s v="Yes"/>
    <x v="1"/>
    <s v="Yes"/>
    <x v="0"/>
    <s v="Yes"/>
    <s v="Yes"/>
    <s v="Yes"/>
    <x v="0"/>
    <s v="No"/>
    <x v="1"/>
    <n v="-2"/>
    <n v="7942.15"/>
    <n v="0"/>
    <n v="0"/>
    <n v="2888.82"/>
    <n v="10830.97"/>
    <s v="Stayed"/>
    <x v="0"/>
    <s v="other"/>
    <n v="0"/>
    <s v="&lt;20"/>
    <n v="0"/>
    <x v="2"/>
    <x v="3"/>
  </r>
  <r>
    <s v="62683-UTT"/>
    <x v="1"/>
    <n v="30"/>
    <s v="No"/>
    <x v="7"/>
    <n v="12"/>
    <n v="20"/>
    <s v="None"/>
    <x v="0"/>
    <s v="No"/>
    <x v="1"/>
    <s v="No"/>
    <x v="0"/>
    <s v="No"/>
    <x v="0"/>
    <s v="No"/>
    <x v="1"/>
    <s v="No"/>
    <s v="No"/>
    <s v="No"/>
    <x v="0"/>
    <s v="No"/>
    <x v="1"/>
    <n v="20.55"/>
    <n v="1343.4"/>
    <n v="30.53"/>
    <n v="0"/>
    <n v="1549.04"/>
    <n v="2861.91"/>
    <s v="Stayed"/>
    <x v="0"/>
    <s v="other"/>
    <n v="0"/>
    <s v="20-50"/>
    <n v="0"/>
    <x v="2"/>
    <x v="2"/>
  </r>
  <r>
    <s v="18223-MAD"/>
    <x v="0"/>
    <n v="32"/>
    <s v="No"/>
    <x v="11"/>
    <n v="14"/>
    <n v="2"/>
    <s v="None"/>
    <x v="1"/>
    <s v="No"/>
    <x v="0"/>
    <s v="Cable"/>
    <x v="1"/>
    <s v="No"/>
    <x v="1"/>
    <s v="Yes"/>
    <x v="1"/>
    <s v="No"/>
    <s v="No"/>
    <s v="Yes"/>
    <x v="2"/>
    <s v="Yes"/>
    <x v="0"/>
    <n v="39.4"/>
    <n v="825.4"/>
    <n v="0"/>
    <n v="0"/>
    <n v="0"/>
    <n v="825.4"/>
    <s v="Stayed"/>
    <x v="0"/>
    <s v="other"/>
    <n v="0"/>
    <s v="20-50"/>
    <n v="0"/>
    <x v="2"/>
    <x v="4"/>
  </r>
  <r>
    <s v="41111-MAH"/>
    <x v="1"/>
    <n v="32"/>
    <s v="No"/>
    <x v="1"/>
    <n v="10"/>
    <n v="8"/>
    <s v="None"/>
    <x v="0"/>
    <s v="Yes"/>
    <x v="1"/>
    <s v="No"/>
    <x v="0"/>
    <s v="No"/>
    <x v="0"/>
    <s v="No"/>
    <x v="1"/>
    <s v="No"/>
    <s v="No"/>
    <s v="No"/>
    <x v="2"/>
    <s v="Yes"/>
    <x v="1"/>
    <n v="25.1"/>
    <n v="1070.1500000000001"/>
    <n v="0"/>
    <n v="0"/>
    <n v="1317.52"/>
    <n v="2387.67"/>
    <s v="Stayed"/>
    <x v="0"/>
    <s v="other"/>
    <n v="0"/>
    <s v="20-50"/>
    <n v="0"/>
    <x v="2"/>
    <x v="3"/>
  </r>
  <r>
    <s v="74542-MAH"/>
    <x v="1"/>
    <n v="41"/>
    <s v="No"/>
    <x v="1"/>
    <n v="15"/>
    <n v="16"/>
    <s v="Deal 2"/>
    <x v="0"/>
    <s v="Yes"/>
    <x v="0"/>
    <s v="Fiber Optic"/>
    <x v="1"/>
    <s v="No"/>
    <x v="0"/>
    <s v="No"/>
    <x v="0"/>
    <s v="No"/>
    <s v="No"/>
    <s v="Yes"/>
    <x v="1"/>
    <s v="Yes"/>
    <x v="1"/>
    <n v="89.8"/>
    <n v="4959.6000000000004"/>
    <n v="0"/>
    <n v="0"/>
    <n v="279.39999999999998"/>
    <n v="5239"/>
    <s v="Stayed"/>
    <x v="0"/>
    <s v="other"/>
    <n v="0"/>
    <s v="50-100"/>
    <n v="0"/>
    <x v="0"/>
    <x v="1"/>
  </r>
  <r>
    <s v="18842-HAR"/>
    <x v="0"/>
    <n v="56"/>
    <s v="Yes"/>
    <x v="15"/>
    <n v="2"/>
    <n v="30"/>
    <s v="Deal 2"/>
    <x v="0"/>
    <s v="Yes"/>
    <x v="0"/>
    <s v="Fiber Optic"/>
    <x v="1"/>
    <s v="Yes"/>
    <x v="0"/>
    <s v="No"/>
    <x v="0"/>
    <s v="No"/>
    <s v="No"/>
    <s v="Yes"/>
    <x v="1"/>
    <s v="Yes"/>
    <x v="1"/>
    <n v="94.75"/>
    <n v="5597.65"/>
    <n v="0"/>
    <n v="0"/>
    <n v="967.01"/>
    <n v="6564.66"/>
    <s v="Stayed"/>
    <x v="0"/>
    <s v="other"/>
    <n v="0"/>
    <s v="50-100"/>
    <n v="0"/>
    <x v="1"/>
    <x v="0"/>
  </r>
  <r>
    <s v="12210-DEL"/>
    <x v="1"/>
    <n v="52"/>
    <s v="No"/>
    <x v="0"/>
    <n v="0"/>
    <n v="31"/>
    <s v="None"/>
    <x v="0"/>
    <s v="No"/>
    <x v="1"/>
    <s v="No"/>
    <x v="0"/>
    <s v="No"/>
    <x v="0"/>
    <s v="No"/>
    <x v="1"/>
    <s v="No"/>
    <s v="No"/>
    <s v="No"/>
    <x v="2"/>
    <s v="No"/>
    <x v="1"/>
    <n v="20.3"/>
    <n v="224.5"/>
    <n v="0"/>
    <n v="0"/>
    <n v="231.36"/>
    <n v="455.86"/>
    <s v="Stayed"/>
    <x v="0"/>
    <s v="other"/>
    <n v="0"/>
    <s v="20-50"/>
    <n v="0"/>
    <x v="1"/>
    <x v="0"/>
  </r>
  <r>
    <s v="76566-UTT"/>
    <x v="0"/>
    <n v="61"/>
    <s v="No"/>
    <x v="7"/>
    <n v="1"/>
    <n v="20"/>
    <s v="Deal 3"/>
    <x v="0"/>
    <s v="Yes"/>
    <x v="0"/>
    <s v="Fiber Optic"/>
    <x v="0"/>
    <s v="No"/>
    <x v="0"/>
    <s v="No"/>
    <x v="1"/>
    <s v="No"/>
    <s v="No"/>
    <s v="Yes"/>
    <x v="1"/>
    <s v="Yes"/>
    <x v="1"/>
    <n v="75.75"/>
    <n v="1929"/>
    <n v="0"/>
    <n v="0"/>
    <n v="682.02"/>
    <n v="2611.02"/>
    <s v="Stayed"/>
    <x v="0"/>
    <s v="other"/>
    <n v="0"/>
    <s v="50-100"/>
    <n v="0"/>
    <x v="1"/>
    <x v="2"/>
  </r>
  <r>
    <s v="73036-JAM"/>
    <x v="1"/>
    <n v="66"/>
    <s v="Yes"/>
    <x v="16"/>
    <n v="10"/>
    <n v="21"/>
    <s v="None"/>
    <x v="0"/>
    <s v="No"/>
    <x v="0"/>
    <s v="DSL"/>
    <x v="1"/>
    <s v="No"/>
    <x v="0"/>
    <s v="No"/>
    <x v="1"/>
    <s v="No"/>
    <s v="No"/>
    <s v="Yes"/>
    <x v="1"/>
    <s v="Yes"/>
    <x v="1"/>
    <n v="49.25"/>
    <n v="91.1"/>
    <n v="0"/>
    <n v="0"/>
    <n v="87.98"/>
    <n v="179.08"/>
    <s v="Churned"/>
    <x v="1"/>
    <s v="Competitor made better offer"/>
    <n v="1"/>
    <s v="20-50"/>
    <n v="0"/>
    <x v="1"/>
    <x v="2"/>
  </r>
  <r>
    <s v="42964-MAH"/>
    <x v="1"/>
    <n v="25"/>
    <s v="Yes"/>
    <x v="1"/>
    <n v="3"/>
    <n v="25"/>
    <s v="Deal 3"/>
    <x v="0"/>
    <s v="No"/>
    <x v="0"/>
    <s v="DSL"/>
    <x v="0"/>
    <s v="Yes"/>
    <x v="1"/>
    <s v="Yes"/>
    <x v="0"/>
    <s v="Yes"/>
    <s v="Yes"/>
    <s v="Yes"/>
    <x v="0"/>
    <s v="No"/>
    <x v="0"/>
    <n v="78.2"/>
    <n v="2078.9499999999998"/>
    <n v="0"/>
    <n v="0"/>
    <n v="1320.57"/>
    <n v="3399.52"/>
    <s v="Stayed"/>
    <x v="0"/>
    <s v="other"/>
    <n v="0"/>
    <s v="50-100"/>
    <n v="0"/>
    <x v="2"/>
    <x v="0"/>
  </r>
  <r>
    <s v="18220-JHA"/>
    <x v="0"/>
    <n v="35"/>
    <s v="No"/>
    <x v="14"/>
    <n v="12"/>
    <n v="19"/>
    <s v="None"/>
    <x v="0"/>
    <s v="Yes"/>
    <x v="1"/>
    <s v="No"/>
    <x v="0"/>
    <s v="No"/>
    <x v="0"/>
    <s v="No"/>
    <x v="1"/>
    <s v="No"/>
    <s v="No"/>
    <s v="No"/>
    <x v="2"/>
    <s v="No"/>
    <x v="0"/>
    <n v="25.5"/>
    <n v="630.6"/>
    <n v="44.42"/>
    <n v="0"/>
    <n v="592.25"/>
    <n v="1178.43"/>
    <s v="Stayed"/>
    <x v="0"/>
    <s v="other"/>
    <n v="0"/>
    <s v="20-50"/>
    <n v="0"/>
    <x v="0"/>
    <x v="2"/>
  </r>
  <r>
    <s v="47645-PUN"/>
    <x v="0"/>
    <n v="51"/>
    <s v="Yes"/>
    <x v="13"/>
    <n v="15"/>
    <n v="14"/>
    <s v="None"/>
    <x v="0"/>
    <s v="No"/>
    <x v="0"/>
    <s v="Cable"/>
    <x v="1"/>
    <s v="Yes"/>
    <x v="1"/>
    <s v="No"/>
    <x v="1"/>
    <s v="No"/>
    <s v="No"/>
    <s v="Yes"/>
    <x v="0"/>
    <s v="Yes"/>
    <x v="1"/>
    <n v="61.6"/>
    <n v="1611"/>
    <n v="44.9"/>
    <n v="0"/>
    <n v="161.25"/>
    <n v="1727.35"/>
    <s v="Stayed"/>
    <x v="0"/>
    <s v="other"/>
    <n v="0"/>
    <s v="50-100"/>
    <n v="0"/>
    <x v="1"/>
    <x v="1"/>
  </r>
  <r>
    <s v="82015-UTT"/>
    <x v="1"/>
    <n v="52"/>
    <s v="No"/>
    <x v="7"/>
    <n v="7"/>
    <n v="23"/>
    <s v="None"/>
    <x v="1"/>
    <s v="No"/>
    <x v="0"/>
    <s v="DSL"/>
    <x v="1"/>
    <s v="Yes"/>
    <x v="1"/>
    <s v="Yes"/>
    <x v="1"/>
    <s v="No"/>
    <s v="No"/>
    <s v="Yes"/>
    <x v="1"/>
    <s v="Yes"/>
    <x v="0"/>
    <n v="45"/>
    <n v="1242.45"/>
    <n v="12.26"/>
    <n v="0"/>
    <n v="0"/>
    <n v="1230.19"/>
    <s v="Stayed"/>
    <x v="0"/>
    <s v="other"/>
    <n v="0"/>
    <s v="20-50"/>
    <n v="0"/>
    <x v="1"/>
    <x v="2"/>
  </r>
  <r>
    <s v="15644-ASS"/>
    <x v="1"/>
    <n v="22"/>
    <s v="No"/>
    <x v="17"/>
    <n v="6"/>
    <n v="3"/>
    <s v="None"/>
    <x v="0"/>
    <s v="Yes"/>
    <x v="0"/>
    <s v="DSL"/>
    <x v="0"/>
    <s v="Yes"/>
    <x v="1"/>
    <s v="Yes"/>
    <x v="0"/>
    <s v="Yes"/>
    <s v="Yes"/>
    <s v="Yes"/>
    <x v="2"/>
    <s v="Yes"/>
    <x v="1"/>
    <n v="85.15"/>
    <n v="6316.2"/>
    <n v="0"/>
    <n v="0"/>
    <n v="2329.92"/>
    <n v="8646.1200000000008"/>
    <s v="Stayed"/>
    <x v="0"/>
    <s v="other"/>
    <n v="0"/>
    <s v="50-100"/>
    <n v="0"/>
    <x v="2"/>
    <x v="4"/>
  </r>
  <r>
    <s v="24801-WES"/>
    <x v="1"/>
    <n v="61"/>
    <s v="Yes"/>
    <x v="2"/>
    <n v="12"/>
    <n v="28"/>
    <s v="None"/>
    <x v="0"/>
    <s v="No"/>
    <x v="0"/>
    <s v="Cable"/>
    <x v="0"/>
    <s v="Yes"/>
    <x v="0"/>
    <s v="No"/>
    <x v="1"/>
    <s v="No"/>
    <s v="No"/>
    <s v="Yes"/>
    <x v="0"/>
    <s v="No"/>
    <x v="0"/>
    <n v="51.45"/>
    <n v="727.85"/>
    <n v="0"/>
    <n v="0"/>
    <n v="336.56"/>
    <n v="1064.4100000000001"/>
    <s v="Stayed"/>
    <x v="0"/>
    <s v="other"/>
    <n v="0"/>
    <s v="50-100"/>
    <n v="0"/>
    <x v="1"/>
    <x v="0"/>
  </r>
  <r>
    <s v="85794-JHA"/>
    <x v="1"/>
    <n v="36"/>
    <s v="No"/>
    <x v="14"/>
    <n v="5"/>
    <n v="4"/>
    <s v="Deal 3"/>
    <x v="0"/>
    <s v="No"/>
    <x v="0"/>
    <s v="Fiber Optic"/>
    <x v="0"/>
    <s v="No"/>
    <x v="1"/>
    <s v="Yes"/>
    <x v="0"/>
    <s v="Yes"/>
    <s v="Yes"/>
    <s v="Yes"/>
    <x v="0"/>
    <s v="Yes"/>
    <x v="1"/>
    <n v="99.25"/>
    <n v="3532"/>
    <n v="0"/>
    <n v="0"/>
    <n v="1274.7"/>
    <n v="4806.7"/>
    <s v="Stayed"/>
    <x v="0"/>
    <s v="other"/>
    <n v="0"/>
    <s v="50-100"/>
    <n v="0"/>
    <x v="0"/>
    <x v="4"/>
  </r>
  <r>
    <s v="72357-MAD"/>
    <x v="1"/>
    <n v="53"/>
    <s v="No"/>
    <x v="11"/>
    <n v="14"/>
    <n v="12"/>
    <s v="Deal 5"/>
    <x v="0"/>
    <s v="No"/>
    <x v="0"/>
    <s v="DSL"/>
    <x v="0"/>
    <s v="No"/>
    <x v="0"/>
    <s v="No"/>
    <x v="1"/>
    <s v="No"/>
    <s v="No"/>
    <s v="Yes"/>
    <x v="1"/>
    <s v="Yes"/>
    <x v="0"/>
    <n v="44.3"/>
    <n v="44.3"/>
    <n v="0"/>
    <n v="0"/>
    <n v="42.95"/>
    <n v="87.25"/>
    <s v="Joined"/>
    <x v="0"/>
    <s v="other"/>
    <n v="0"/>
    <s v="20-50"/>
    <n v="1"/>
    <x v="1"/>
    <x v="1"/>
  </r>
  <r>
    <s v="28648-DEL"/>
    <x v="0"/>
    <n v="54"/>
    <s v="Yes"/>
    <x v="0"/>
    <n v="3"/>
    <n v="14"/>
    <s v="None"/>
    <x v="0"/>
    <s v="No"/>
    <x v="0"/>
    <s v="Fiber Optic"/>
    <x v="0"/>
    <s v="No"/>
    <x v="0"/>
    <s v="Yes"/>
    <x v="0"/>
    <s v="Yes"/>
    <s v="Yes"/>
    <s v="No"/>
    <x v="1"/>
    <s v="Yes"/>
    <x v="1"/>
    <n v="94.2"/>
    <n v="2607.6"/>
    <n v="0"/>
    <n v="20"/>
    <n v="59.45"/>
    <n v="2687.05"/>
    <s v="Stayed"/>
    <x v="0"/>
    <s v="other"/>
    <n v="0"/>
    <s v="50-100"/>
    <n v="0"/>
    <x v="1"/>
    <x v="1"/>
  </r>
  <r>
    <s v="85682-UTT"/>
    <x v="1"/>
    <n v="26"/>
    <s v="No"/>
    <x v="18"/>
    <n v="3"/>
    <n v="20"/>
    <s v="None"/>
    <x v="0"/>
    <s v="Yes"/>
    <x v="0"/>
    <s v="DSL"/>
    <x v="1"/>
    <s v="Yes"/>
    <x v="1"/>
    <s v="Yes"/>
    <x v="0"/>
    <s v="No"/>
    <s v="No"/>
    <s v="No"/>
    <x v="0"/>
    <s v="No"/>
    <x v="1"/>
    <n v="81.25"/>
    <n v="5567.55"/>
    <n v="0"/>
    <n v="40"/>
    <n v="351.36"/>
    <n v="5958.91"/>
    <s v="Stayed"/>
    <x v="0"/>
    <s v="other"/>
    <n v="0"/>
    <s v="50-100"/>
    <n v="0"/>
    <x v="2"/>
    <x v="2"/>
  </r>
  <r>
    <s v="93096-AND"/>
    <x v="0"/>
    <n v="31"/>
    <s v="Yes"/>
    <x v="10"/>
    <n v="9"/>
    <n v="14"/>
    <s v="None"/>
    <x v="0"/>
    <s v="Yes"/>
    <x v="0"/>
    <s v="Fiber Optic"/>
    <x v="0"/>
    <s v="No"/>
    <x v="0"/>
    <s v="Yes"/>
    <x v="0"/>
    <s v="Yes"/>
    <s v="Yes"/>
    <s v="Yes"/>
    <x v="1"/>
    <s v="Yes"/>
    <x v="0"/>
    <n v="99.95"/>
    <n v="3767.4"/>
    <n v="0"/>
    <n v="0"/>
    <n v="950.82"/>
    <n v="4718.22"/>
    <s v="Stayed"/>
    <x v="0"/>
    <s v="other"/>
    <n v="0"/>
    <s v="50-100"/>
    <n v="0"/>
    <x v="2"/>
    <x v="1"/>
  </r>
  <r>
    <s v="49974-RAJ"/>
    <x v="1"/>
    <n v="73"/>
    <s v="No"/>
    <x v="8"/>
    <n v="4"/>
    <n v="29"/>
    <s v="None"/>
    <x v="0"/>
    <s v="No"/>
    <x v="0"/>
    <s v="Fiber Optic"/>
    <x v="0"/>
    <s v="No"/>
    <x v="0"/>
    <s v="No"/>
    <x v="0"/>
    <s v="Yes"/>
    <s v="No"/>
    <s v="Yes"/>
    <x v="2"/>
    <s v="Yes"/>
    <x v="1"/>
    <n v="91.55"/>
    <n v="3673.6"/>
    <n v="0"/>
    <n v="0"/>
    <n v="1765.6"/>
    <n v="5439.2"/>
    <s v="Stayed"/>
    <x v="0"/>
    <s v="other"/>
    <n v="0"/>
    <s v="50-100"/>
    <n v="0"/>
    <x v="1"/>
    <x v="0"/>
  </r>
  <r>
    <s v="36405-CHH"/>
    <x v="0"/>
    <n v="47"/>
    <s v="No"/>
    <x v="12"/>
    <n v="9"/>
    <n v="26"/>
    <s v="None"/>
    <x v="0"/>
    <s v="Yes"/>
    <x v="0"/>
    <s v="Fiber Optic"/>
    <x v="0"/>
    <s v="Yes"/>
    <x v="1"/>
    <s v="No"/>
    <x v="0"/>
    <s v="Yes"/>
    <s v="Yes"/>
    <s v="Yes"/>
    <x v="1"/>
    <s v="Yes"/>
    <x v="0"/>
    <n v="104.5"/>
    <n v="4036.85"/>
    <n v="0"/>
    <n v="0"/>
    <n v="1507.6"/>
    <n v="5544.45"/>
    <s v="Churned"/>
    <x v="1"/>
    <s v="Competitor had better devices"/>
    <n v="1"/>
    <s v="&gt;100"/>
    <n v="0"/>
    <x v="0"/>
    <x v="0"/>
  </r>
  <r>
    <s v="22439-RAJ"/>
    <x v="1"/>
    <n v="73"/>
    <s v="Yes"/>
    <x v="8"/>
    <n v="4"/>
    <n v="1"/>
    <s v="Deal 4"/>
    <x v="0"/>
    <s v="No"/>
    <x v="0"/>
    <s v="Fiber Optic"/>
    <x v="0"/>
    <s v="Yes"/>
    <x v="0"/>
    <s v="No"/>
    <x v="0"/>
    <s v="Yes"/>
    <s v="No"/>
    <s v="No"/>
    <x v="1"/>
    <s v="Yes"/>
    <x v="1"/>
    <n v="95"/>
    <n v="1120.3"/>
    <n v="0"/>
    <n v="120"/>
    <n v="127.49"/>
    <n v="1367.79"/>
    <s v="Churned"/>
    <x v="2"/>
    <s v="Product dissatisfaction"/>
    <n v="1"/>
    <s v="50-100"/>
    <n v="0"/>
    <x v="1"/>
    <x v="4"/>
  </r>
  <r>
    <s v="33514-UTT"/>
    <x v="1"/>
    <n v="28"/>
    <s v="Yes"/>
    <x v="7"/>
    <n v="2"/>
    <n v="3"/>
    <s v="Deal 5"/>
    <x v="0"/>
    <s v="Yes"/>
    <x v="0"/>
    <s v="Cable"/>
    <x v="0"/>
    <s v="No"/>
    <x v="0"/>
    <s v="No"/>
    <x v="1"/>
    <s v="No"/>
    <s v="No"/>
    <s v="Yes"/>
    <x v="1"/>
    <s v="No"/>
    <x v="1"/>
    <n v="50.35"/>
    <n v="314.55"/>
    <n v="0"/>
    <n v="0"/>
    <n v="255.96"/>
    <n v="570.51"/>
    <s v="Stayed"/>
    <x v="0"/>
    <s v="other"/>
    <n v="0"/>
    <s v="50-100"/>
    <n v="0"/>
    <x v="2"/>
    <x v="4"/>
  </r>
  <r>
    <s v="21555-JHA"/>
    <x v="1"/>
    <n v="54"/>
    <s v="No"/>
    <x v="14"/>
    <n v="15"/>
    <n v="34"/>
    <s v="None"/>
    <x v="0"/>
    <s v="Yes"/>
    <x v="0"/>
    <s v="DSL"/>
    <x v="1"/>
    <s v="No"/>
    <x v="0"/>
    <s v="No"/>
    <x v="1"/>
    <s v="Yes"/>
    <s v="Yes"/>
    <s v="Yes"/>
    <x v="1"/>
    <s v="Yes"/>
    <x v="2"/>
    <n v="64.5"/>
    <n v="1888.45"/>
    <n v="0"/>
    <n v="0"/>
    <n v="79.2"/>
    <n v="1967.65"/>
    <s v="Stayed"/>
    <x v="0"/>
    <s v="other"/>
    <n v="0"/>
    <s v="50-100"/>
    <n v="0"/>
    <x v="1"/>
    <x v="0"/>
  </r>
  <r>
    <s v="46640-PUN"/>
    <x v="0"/>
    <n v="31"/>
    <s v="Yes"/>
    <x v="13"/>
    <n v="8"/>
    <n v="31"/>
    <s v="None"/>
    <x v="0"/>
    <s v="No"/>
    <x v="1"/>
    <s v="No"/>
    <x v="0"/>
    <s v="No"/>
    <x v="0"/>
    <s v="No"/>
    <x v="1"/>
    <s v="No"/>
    <s v="No"/>
    <s v="No"/>
    <x v="1"/>
    <s v="Yes"/>
    <x v="1"/>
    <n v="19.399999999999999"/>
    <n v="529.79999999999995"/>
    <n v="0"/>
    <n v="0"/>
    <n v="557.82000000000005"/>
    <n v="1087.6199999999999"/>
    <s v="Stayed"/>
    <x v="0"/>
    <s v="other"/>
    <n v="0"/>
    <s v="&lt;20"/>
    <n v="0"/>
    <x v="2"/>
    <x v="0"/>
  </r>
  <r>
    <s v="23376-TAM"/>
    <x v="1"/>
    <n v="68"/>
    <s v="No"/>
    <x v="4"/>
    <n v="3"/>
    <n v="16"/>
    <s v="None"/>
    <x v="0"/>
    <s v="Yes"/>
    <x v="0"/>
    <s v="Fiber Optic"/>
    <x v="0"/>
    <s v="Yes"/>
    <x v="1"/>
    <s v="No"/>
    <x v="0"/>
    <s v="Yes"/>
    <s v="No"/>
    <s v="Yes"/>
    <x v="0"/>
    <s v="Yes"/>
    <x v="1"/>
    <n v="104.8"/>
    <n v="7308.95"/>
    <n v="6.11"/>
    <n v="0"/>
    <n v="2764.3"/>
    <n v="10067.14"/>
    <s v="Stayed"/>
    <x v="0"/>
    <s v="other"/>
    <n v="0"/>
    <s v="&gt;100"/>
    <n v="0"/>
    <x v="1"/>
    <x v="1"/>
  </r>
  <r>
    <s v="98423-JAM"/>
    <x v="0"/>
    <n v="65"/>
    <s v="No"/>
    <x v="16"/>
    <n v="5"/>
    <n v="2"/>
    <s v="None"/>
    <x v="0"/>
    <s v="No"/>
    <x v="0"/>
    <s v="DSL"/>
    <x v="0"/>
    <s v="No"/>
    <x v="1"/>
    <s v="No"/>
    <x v="1"/>
    <s v="No"/>
    <s v="No"/>
    <s v="Yes"/>
    <x v="0"/>
    <s v="No"/>
    <x v="0"/>
    <n v="50.3"/>
    <n v="2878.55"/>
    <n v="10.23"/>
    <n v="0"/>
    <n v="1065.46"/>
    <n v="3933.78"/>
    <s v="Stayed"/>
    <x v="0"/>
    <s v="other"/>
    <n v="0"/>
    <s v="50-100"/>
    <n v="0"/>
    <x v="1"/>
    <x v="4"/>
  </r>
  <r>
    <s v="34135-MAH"/>
    <x v="1"/>
    <n v="21"/>
    <s v="No"/>
    <x v="1"/>
    <n v="9"/>
    <n v="6"/>
    <s v="None"/>
    <x v="0"/>
    <s v="Yes"/>
    <x v="0"/>
    <s v="DSL"/>
    <x v="0"/>
    <s v="Yes"/>
    <x v="1"/>
    <s v="No"/>
    <x v="1"/>
    <s v="Yes"/>
    <s v="Yes"/>
    <s v="Yes"/>
    <x v="1"/>
    <s v="Yes"/>
    <x v="1"/>
    <n v="71.400000000000006"/>
    <n v="1212.0999999999999"/>
    <n v="0"/>
    <n v="0"/>
    <n v="411.36"/>
    <n v="1623.46"/>
    <s v="Stayed"/>
    <x v="0"/>
    <s v="other"/>
    <n v="0"/>
    <s v="50-100"/>
    <n v="0"/>
    <x v="2"/>
    <x v="3"/>
  </r>
  <r>
    <s v="89530-KAR"/>
    <x v="1"/>
    <n v="58"/>
    <s v="Yes"/>
    <x v="3"/>
    <n v="15"/>
    <n v="33"/>
    <s v="Deal 1"/>
    <x v="0"/>
    <s v="Yes"/>
    <x v="0"/>
    <s v="Fiber Optic"/>
    <x v="1"/>
    <s v="Yes"/>
    <x v="1"/>
    <s v="Yes"/>
    <x v="0"/>
    <s v="Yes"/>
    <s v="Yes"/>
    <s v="Yes"/>
    <x v="2"/>
    <s v="Yes"/>
    <x v="1"/>
    <n v="116"/>
    <n v="8182.85"/>
    <n v="0"/>
    <n v="0"/>
    <n v="2657.88"/>
    <n v="10840.73"/>
    <s v="Stayed"/>
    <x v="0"/>
    <s v="other"/>
    <n v="0"/>
    <s v="&gt;100"/>
    <n v="0"/>
    <x v="1"/>
    <x v="0"/>
  </r>
  <r>
    <s v="69173-TAM"/>
    <x v="0"/>
    <n v="27"/>
    <s v="No"/>
    <x v="4"/>
    <n v="9"/>
    <n v="27"/>
    <s v="Deal 5"/>
    <x v="0"/>
    <s v="No"/>
    <x v="1"/>
    <s v="No"/>
    <x v="0"/>
    <s v="No"/>
    <x v="0"/>
    <s v="No"/>
    <x v="1"/>
    <s v="No"/>
    <s v="No"/>
    <s v="No"/>
    <x v="1"/>
    <s v="Yes"/>
    <x v="1"/>
    <n v="19.850000000000001"/>
    <n v="19.850000000000001"/>
    <n v="0"/>
    <n v="0"/>
    <n v="31.77"/>
    <n v="51.62"/>
    <s v="Churned"/>
    <x v="4"/>
    <s v="Attitude of support person"/>
    <n v="1"/>
    <s v="&lt;20"/>
    <n v="0"/>
    <x v="2"/>
    <x v="0"/>
  </r>
  <r>
    <s v="22286-HAR"/>
    <x v="1"/>
    <n v="54"/>
    <s v="Yes"/>
    <x v="15"/>
    <n v="6"/>
    <n v="36"/>
    <s v="None"/>
    <x v="0"/>
    <s v="Yes"/>
    <x v="0"/>
    <s v="Fiber Optic"/>
    <x v="0"/>
    <s v="No"/>
    <x v="1"/>
    <s v="No"/>
    <x v="0"/>
    <s v="Yes"/>
    <s v="Yes"/>
    <s v="Yes"/>
    <x v="1"/>
    <s v="Yes"/>
    <x v="1"/>
    <n v="99.75"/>
    <n v="99.75"/>
    <n v="0"/>
    <n v="0"/>
    <n v="40.71"/>
    <n v="140.46"/>
    <s v="Churned"/>
    <x v="1"/>
    <s v="Competitor had better devices"/>
    <n v="1"/>
    <s v="50-100"/>
    <n v="0"/>
    <x v="1"/>
    <x v="0"/>
  </r>
  <r>
    <s v="66581-UTT"/>
    <x v="1"/>
    <n v="73"/>
    <s v="Yes"/>
    <x v="7"/>
    <n v="8"/>
    <n v="32"/>
    <s v="Deal 3"/>
    <x v="0"/>
    <s v="No"/>
    <x v="0"/>
    <s v="Fiber Optic"/>
    <x v="0"/>
    <s v="Yes"/>
    <x v="0"/>
    <s v="No"/>
    <x v="0"/>
    <s v="Yes"/>
    <s v="Yes"/>
    <s v="Yes"/>
    <x v="0"/>
    <s v="Yes"/>
    <x v="2"/>
    <n v="93.95"/>
    <n v="2861.45"/>
    <n v="0"/>
    <n v="0"/>
    <n v="1019.52"/>
    <n v="3880.97"/>
    <s v="Stayed"/>
    <x v="0"/>
    <s v="other"/>
    <n v="0"/>
    <s v="50-100"/>
    <n v="0"/>
    <x v="1"/>
    <x v="0"/>
  </r>
  <r>
    <s v="22573-TAM"/>
    <x v="0"/>
    <n v="46"/>
    <s v="No"/>
    <x v="4"/>
    <n v="9"/>
    <n v="35"/>
    <s v="Deal 4"/>
    <x v="0"/>
    <s v="Yes"/>
    <x v="0"/>
    <s v="Fiber Optic"/>
    <x v="0"/>
    <s v="No"/>
    <x v="1"/>
    <s v="No"/>
    <x v="0"/>
    <s v="No"/>
    <s v="No"/>
    <s v="Yes"/>
    <x v="1"/>
    <s v="Yes"/>
    <x v="1"/>
    <n v="90.8"/>
    <n v="1442.2"/>
    <n v="0"/>
    <n v="0"/>
    <n v="779.36"/>
    <n v="2221.56"/>
    <s v="Stayed"/>
    <x v="0"/>
    <s v="other"/>
    <n v="0"/>
    <s v="50-100"/>
    <n v="0"/>
    <x v="0"/>
    <x v="0"/>
  </r>
  <r>
    <s v="25964-HAR"/>
    <x v="0"/>
    <n v="66"/>
    <s v="Yes"/>
    <x v="15"/>
    <n v="10"/>
    <n v="1"/>
    <s v="Deal 2"/>
    <x v="0"/>
    <s v="Yes"/>
    <x v="0"/>
    <s v="Cable"/>
    <x v="1"/>
    <s v="No"/>
    <x v="1"/>
    <s v="Yes"/>
    <x v="0"/>
    <s v="Yes"/>
    <s v="Yes"/>
    <s v="Yes"/>
    <x v="0"/>
    <s v="No"/>
    <x v="1"/>
    <n v="84.35"/>
    <n v="4059.35"/>
    <n v="0"/>
    <n v="0"/>
    <n v="1937.95"/>
    <n v="5997.3"/>
    <s v="Churned"/>
    <x v="1"/>
    <s v="Competitor offered higher download speeds"/>
    <n v="1"/>
    <s v="50-100"/>
    <n v="0"/>
    <x v="1"/>
    <x v="4"/>
  </r>
  <r>
    <s v="92186-PUN"/>
    <x v="1"/>
    <n v="42"/>
    <s v="No"/>
    <x v="13"/>
    <n v="13"/>
    <n v="12"/>
    <s v="Deal 1"/>
    <x v="1"/>
    <s v="No"/>
    <x v="0"/>
    <s v="Cable"/>
    <x v="0"/>
    <s v="Yes"/>
    <x v="1"/>
    <s v="Yes"/>
    <x v="0"/>
    <s v="Yes"/>
    <s v="Yes"/>
    <s v="Yes"/>
    <x v="2"/>
    <s v="No"/>
    <x v="1"/>
    <n v="58.25"/>
    <n v="4145.8999999999996"/>
    <n v="0"/>
    <n v="0"/>
    <n v="0"/>
    <n v="4145.8999999999996"/>
    <s v="Stayed"/>
    <x v="0"/>
    <s v="other"/>
    <n v="0"/>
    <s v="50-100"/>
    <n v="0"/>
    <x v="0"/>
    <x v="1"/>
  </r>
  <r>
    <s v="39892-ODI"/>
    <x v="0"/>
    <n v="41"/>
    <s v="Yes"/>
    <x v="19"/>
    <n v="3"/>
    <n v="31"/>
    <s v="None"/>
    <x v="0"/>
    <s v="Yes"/>
    <x v="0"/>
    <s v="Fiber Optic"/>
    <x v="0"/>
    <s v="Yes"/>
    <x v="1"/>
    <s v="No"/>
    <x v="0"/>
    <s v="Yes"/>
    <s v="Yes"/>
    <s v="Yes"/>
    <x v="1"/>
    <s v="No"/>
    <x v="1"/>
    <n v="107.55"/>
    <n v="3645.5"/>
    <n v="0"/>
    <n v="0"/>
    <n v="1639.77"/>
    <n v="5285.27"/>
    <s v="Stayed"/>
    <x v="0"/>
    <s v="other"/>
    <n v="0"/>
    <s v="&gt;100"/>
    <n v="0"/>
    <x v="0"/>
    <x v="0"/>
  </r>
  <r>
    <s v="71292-MAH"/>
    <x v="1"/>
    <n v="18"/>
    <s v="No"/>
    <x v="1"/>
    <n v="1"/>
    <n v="1"/>
    <s v="Deal 4"/>
    <x v="0"/>
    <s v="No"/>
    <x v="1"/>
    <s v="No"/>
    <x v="0"/>
    <s v="No"/>
    <x v="0"/>
    <s v="No"/>
    <x v="1"/>
    <s v="No"/>
    <s v="No"/>
    <s v="No"/>
    <x v="1"/>
    <s v="Yes"/>
    <x v="1"/>
    <n v="19.95"/>
    <n v="187.75"/>
    <n v="0"/>
    <n v="0"/>
    <n v="496"/>
    <n v="683.75"/>
    <s v="Stayed"/>
    <x v="0"/>
    <s v="other"/>
    <n v="0"/>
    <s v="&lt;20"/>
    <n v="0"/>
    <x v="3"/>
    <x v="4"/>
  </r>
  <r>
    <s v="31698-PUN"/>
    <x v="1"/>
    <n v="20"/>
    <s v="Yes"/>
    <x v="13"/>
    <n v="15"/>
    <n v="1"/>
    <s v="None"/>
    <x v="0"/>
    <s v="Yes"/>
    <x v="0"/>
    <s v="Fiber Optic"/>
    <x v="0"/>
    <s v="Yes"/>
    <x v="1"/>
    <s v="Yes"/>
    <x v="0"/>
    <s v="Yes"/>
    <s v="Yes"/>
    <s v="No"/>
    <x v="1"/>
    <s v="Yes"/>
    <x v="1"/>
    <n v="111.2"/>
    <n v="2317.1"/>
    <n v="0"/>
    <n v="120"/>
    <n v="761.46"/>
    <n v="3198.56"/>
    <s v="Churned"/>
    <x v="4"/>
    <s v="Attitude of service provider"/>
    <n v="1"/>
    <s v="&gt;100"/>
    <n v="0"/>
    <x v="3"/>
    <x v="4"/>
  </r>
  <r>
    <s v="76182-UTT"/>
    <x v="0"/>
    <n v="47"/>
    <s v="No"/>
    <x v="7"/>
    <n v="7"/>
    <n v="10"/>
    <s v="None"/>
    <x v="1"/>
    <s v="No"/>
    <x v="0"/>
    <s v="DSL"/>
    <x v="1"/>
    <s v="Yes"/>
    <x v="1"/>
    <s v="No"/>
    <x v="1"/>
    <s v="No"/>
    <s v="No"/>
    <s v="Yes"/>
    <x v="1"/>
    <s v="No"/>
    <x v="1"/>
    <n v="40.200000000000003"/>
    <n v="1448.8"/>
    <n v="0"/>
    <n v="0"/>
    <n v="0"/>
    <n v="1448.8"/>
    <s v="Churned"/>
    <x v="1"/>
    <s v="Competitor offered more data"/>
    <n v="1"/>
    <s v="20-50"/>
    <n v="0"/>
    <x v="0"/>
    <x v="3"/>
  </r>
  <r>
    <s v="73588-KER"/>
    <x v="1"/>
    <n v="72"/>
    <s v="No"/>
    <x v="20"/>
    <n v="14"/>
    <n v="29"/>
    <s v="None"/>
    <x v="0"/>
    <s v="No"/>
    <x v="0"/>
    <s v="Fiber Optic"/>
    <x v="1"/>
    <s v="No"/>
    <x v="0"/>
    <s v="No"/>
    <x v="0"/>
    <s v="No"/>
    <s v="No"/>
    <s v="Yes"/>
    <x v="1"/>
    <s v="Yes"/>
    <x v="0"/>
    <n v="85.8"/>
    <n v="2193.65"/>
    <n v="0"/>
    <n v="0"/>
    <n v="877.24"/>
    <n v="3070.89"/>
    <s v="Stayed"/>
    <x v="0"/>
    <s v="other"/>
    <n v="0"/>
    <s v="50-100"/>
    <n v="0"/>
    <x v="1"/>
    <x v="0"/>
  </r>
  <r>
    <s v="59410-MAH"/>
    <x v="0"/>
    <n v="50"/>
    <s v="No"/>
    <x v="1"/>
    <n v="5"/>
    <n v="17"/>
    <s v="Deal 2"/>
    <x v="1"/>
    <s v="No"/>
    <x v="0"/>
    <s v="DSL"/>
    <x v="1"/>
    <s v="No"/>
    <x v="0"/>
    <s v="Yes"/>
    <x v="1"/>
    <s v="No"/>
    <s v="No"/>
    <s v="Yes"/>
    <x v="0"/>
    <s v="Yes"/>
    <x v="0"/>
    <n v="35.4"/>
    <n v="1748.9"/>
    <n v="0"/>
    <n v="0"/>
    <n v="0"/>
    <n v="1748.9"/>
    <s v="Stayed"/>
    <x v="0"/>
    <s v="other"/>
    <n v="0"/>
    <s v="20-50"/>
    <n v="0"/>
    <x v="1"/>
    <x v="1"/>
  </r>
  <r>
    <s v="69444-JAM"/>
    <x v="1"/>
    <n v="31"/>
    <s v="Yes"/>
    <x v="16"/>
    <n v="5"/>
    <n v="10"/>
    <s v="None"/>
    <x v="0"/>
    <s v="Yes"/>
    <x v="0"/>
    <s v="Fiber Optic"/>
    <x v="0"/>
    <s v="No"/>
    <x v="0"/>
    <s v="No"/>
    <x v="1"/>
    <s v="No"/>
    <s v="Yes"/>
    <s v="Yes"/>
    <x v="1"/>
    <s v="Yes"/>
    <x v="1"/>
    <n v="73.849999999999994"/>
    <n v="511.25"/>
    <n v="13.03"/>
    <n v="0"/>
    <n v="200.34"/>
    <n v="698.56"/>
    <s v="Churned"/>
    <x v="1"/>
    <s v="Competitor made better offer"/>
    <n v="1"/>
    <s v="50-100"/>
    <n v="0"/>
    <x v="2"/>
    <x v="3"/>
  </r>
  <r>
    <s v="66365-UTT"/>
    <x v="1"/>
    <n v="59"/>
    <s v="Yes"/>
    <x v="7"/>
    <n v="9"/>
    <n v="5"/>
    <s v="Deal 2"/>
    <x v="0"/>
    <s v="Yes"/>
    <x v="0"/>
    <s v="DSL"/>
    <x v="1"/>
    <s v="Yes"/>
    <x v="1"/>
    <s v="Yes"/>
    <x v="0"/>
    <s v="Yes"/>
    <s v="Yes"/>
    <s v="Yes"/>
    <x v="2"/>
    <s v="No"/>
    <x v="2"/>
    <n v="88.1"/>
    <n v="5526.75"/>
    <n v="0"/>
    <n v="0"/>
    <n v="2878.59"/>
    <n v="8405.34"/>
    <s v="Stayed"/>
    <x v="0"/>
    <s v="other"/>
    <n v="0"/>
    <s v="50-100"/>
    <n v="0"/>
    <x v="1"/>
    <x v="4"/>
  </r>
  <r>
    <s v="66612-TEL"/>
    <x v="1"/>
    <n v="38"/>
    <s v="Yes"/>
    <x v="5"/>
    <n v="8"/>
    <n v="27"/>
    <s v="Deal 4"/>
    <x v="0"/>
    <s v="No"/>
    <x v="0"/>
    <s v="Fiber Optic"/>
    <x v="0"/>
    <s v="No"/>
    <x v="1"/>
    <s v="Yes"/>
    <x v="0"/>
    <s v="Yes"/>
    <s v="Yes"/>
    <s v="Yes"/>
    <x v="1"/>
    <s v="Yes"/>
    <x v="1"/>
    <n v="101.35"/>
    <n v="1553.95"/>
    <n v="0"/>
    <n v="0"/>
    <n v="688.8"/>
    <n v="2242.75"/>
    <s v="Churned"/>
    <x v="4"/>
    <s v="Attitude of service provider"/>
    <n v="1"/>
    <s v="&gt;100"/>
    <n v="0"/>
    <x v="0"/>
    <x v="0"/>
  </r>
  <r>
    <s v="39181-WES"/>
    <x v="0"/>
    <n v="54"/>
    <s v="Yes"/>
    <x v="2"/>
    <n v="10"/>
    <n v="7"/>
    <s v="None"/>
    <x v="1"/>
    <s v="No"/>
    <x v="0"/>
    <s v="DSL"/>
    <x v="1"/>
    <s v="No"/>
    <x v="0"/>
    <s v="Yes"/>
    <x v="1"/>
    <s v="Yes"/>
    <s v="Yes"/>
    <s v="Yes"/>
    <x v="1"/>
    <s v="No"/>
    <x v="0"/>
    <n v="45.8"/>
    <n v="1147"/>
    <n v="0"/>
    <n v="0"/>
    <n v="0"/>
    <n v="1147"/>
    <s v="Stayed"/>
    <x v="0"/>
    <s v="other"/>
    <n v="0"/>
    <s v="20-50"/>
    <n v="0"/>
    <x v="1"/>
    <x v="3"/>
  </r>
  <r>
    <s v="97688-TAM"/>
    <x v="1"/>
    <n v="35"/>
    <s v="Yes"/>
    <x v="4"/>
    <n v="4"/>
    <n v="29"/>
    <s v="None"/>
    <x v="0"/>
    <s v="No"/>
    <x v="0"/>
    <s v="Fiber Optic"/>
    <x v="0"/>
    <s v="No"/>
    <x v="1"/>
    <s v="No"/>
    <x v="0"/>
    <s v="Yes"/>
    <s v="Yes"/>
    <s v="Yes"/>
    <x v="1"/>
    <s v="Yes"/>
    <x v="1"/>
    <n v="94.65"/>
    <n v="6747.35"/>
    <n v="0"/>
    <n v="0"/>
    <n v="2391.84"/>
    <n v="9139.19"/>
    <s v="Stayed"/>
    <x v="0"/>
    <s v="other"/>
    <n v="0"/>
    <s v="50-100"/>
    <n v="0"/>
    <x v="0"/>
    <x v="0"/>
  </r>
  <r>
    <s v="71687-KER"/>
    <x v="0"/>
    <n v="69"/>
    <s v="Yes"/>
    <x v="20"/>
    <n v="4"/>
    <n v="12"/>
    <s v="None"/>
    <x v="0"/>
    <s v="No"/>
    <x v="1"/>
    <s v="No"/>
    <x v="0"/>
    <s v="No"/>
    <x v="0"/>
    <s v="No"/>
    <x v="1"/>
    <s v="No"/>
    <s v="No"/>
    <s v="No"/>
    <x v="0"/>
    <s v="Yes"/>
    <x v="1"/>
    <n v="20.5"/>
    <n v="865.05"/>
    <n v="0"/>
    <n v="0"/>
    <n v="1205.5999999999999"/>
    <n v="2070.65"/>
    <s v="Stayed"/>
    <x v="0"/>
    <s v="other"/>
    <n v="0"/>
    <s v="20-50"/>
    <n v="0"/>
    <x v="1"/>
    <x v="1"/>
  </r>
  <r>
    <s v="34524-MAH"/>
    <x v="1"/>
    <n v="57"/>
    <s v="No"/>
    <x v="1"/>
    <n v="13"/>
    <n v="23"/>
    <s v="Deal 1"/>
    <x v="0"/>
    <s v="Yes"/>
    <x v="0"/>
    <s v="Fiber Optic"/>
    <x v="0"/>
    <s v="Yes"/>
    <x v="0"/>
    <s v="No"/>
    <x v="1"/>
    <s v="Yes"/>
    <s v="Yes"/>
    <s v="No"/>
    <x v="1"/>
    <s v="No"/>
    <x v="0"/>
    <n v="89.4"/>
    <n v="5976.9"/>
    <n v="36.020000000000003"/>
    <n v="40"/>
    <n v="3219.48"/>
    <n v="9200.36"/>
    <s v="Stayed"/>
    <x v="0"/>
    <s v="other"/>
    <n v="0"/>
    <s v="50-100"/>
    <n v="0"/>
    <x v="1"/>
    <x v="2"/>
  </r>
  <r>
    <s v="93739-UTT"/>
    <x v="1"/>
    <n v="44"/>
    <s v="No"/>
    <x v="7"/>
    <n v="14"/>
    <n v="6"/>
    <s v="None"/>
    <x v="0"/>
    <s v="No"/>
    <x v="0"/>
    <s v="Fiber Optic"/>
    <x v="1"/>
    <s v="Yes"/>
    <x v="0"/>
    <s v="Yes"/>
    <x v="1"/>
    <s v="No"/>
    <s v="No"/>
    <s v="Yes"/>
    <x v="1"/>
    <s v="Yes"/>
    <x v="1"/>
    <n v="86.25"/>
    <n v="181.65"/>
    <n v="0"/>
    <n v="0"/>
    <n v="73.62"/>
    <n v="255.27"/>
    <s v="Churned"/>
    <x v="1"/>
    <s v="Competitor offered higher download speeds"/>
    <n v="1"/>
    <s v="50-100"/>
    <n v="0"/>
    <x v="0"/>
    <x v="3"/>
  </r>
  <r>
    <s v="21662-AND"/>
    <x v="0"/>
    <n v="79"/>
    <s v="Yes"/>
    <x v="10"/>
    <n v="15"/>
    <n v="36"/>
    <s v="None"/>
    <x v="0"/>
    <s v="No"/>
    <x v="0"/>
    <s v="DSL"/>
    <x v="0"/>
    <s v="No"/>
    <x v="1"/>
    <s v="Yes"/>
    <x v="0"/>
    <s v="Yes"/>
    <s v="Yes"/>
    <s v="Yes"/>
    <x v="0"/>
    <s v="No"/>
    <x v="1"/>
    <n v="74.849999999999994"/>
    <n v="3268.05"/>
    <n v="17.91"/>
    <n v="0"/>
    <n v="339.68"/>
    <n v="3589.82"/>
    <s v="Stayed"/>
    <x v="0"/>
    <s v="other"/>
    <n v="0"/>
    <s v="50-100"/>
    <n v="0"/>
    <x v="1"/>
    <x v="0"/>
  </r>
  <r>
    <s v="19096-WES"/>
    <x v="1"/>
    <n v="58"/>
    <s v="Yes"/>
    <x v="2"/>
    <n v="14"/>
    <n v="28"/>
    <s v="Deal 4"/>
    <x v="0"/>
    <s v="Yes"/>
    <x v="0"/>
    <s v="Fiber Optic"/>
    <x v="0"/>
    <s v="Yes"/>
    <x v="0"/>
    <s v="No"/>
    <x v="0"/>
    <s v="No"/>
    <s v="No"/>
    <s v="Yes"/>
    <x v="1"/>
    <s v="Yes"/>
    <x v="1"/>
    <n v="89.75"/>
    <n v="1052.4000000000001"/>
    <n v="0"/>
    <n v="0"/>
    <n v="172.56"/>
    <n v="1224.96"/>
    <s v="Churned"/>
    <x v="4"/>
    <s v="Attitude of support person"/>
    <n v="1"/>
    <s v="50-100"/>
    <n v="0"/>
    <x v="1"/>
    <x v="0"/>
  </r>
  <r>
    <s v="72489-HAR"/>
    <x v="1"/>
    <n v="73"/>
    <s v="No"/>
    <x v="15"/>
    <n v="11"/>
    <n v="20"/>
    <s v="None"/>
    <x v="0"/>
    <s v="Yes"/>
    <x v="0"/>
    <s v="Fiber Optic"/>
    <x v="0"/>
    <s v="Yes"/>
    <x v="1"/>
    <s v="Yes"/>
    <x v="0"/>
    <s v="Yes"/>
    <s v="No"/>
    <s v="Yes"/>
    <x v="2"/>
    <s v="Yes"/>
    <x v="1"/>
    <n v="109.95"/>
    <n v="7634.25"/>
    <n v="0"/>
    <n v="0"/>
    <n v="1270.29"/>
    <n v="8904.5400000000009"/>
    <s v="Stayed"/>
    <x v="0"/>
    <s v="other"/>
    <n v="0"/>
    <s v="&gt;100"/>
    <n v="0"/>
    <x v="1"/>
    <x v="2"/>
  </r>
  <r>
    <s v="46624-WES"/>
    <x v="1"/>
    <n v="26"/>
    <s v="Yes"/>
    <x v="2"/>
    <n v="13"/>
    <n v="27"/>
    <s v="Deal 5"/>
    <x v="0"/>
    <s v="Yes"/>
    <x v="0"/>
    <s v="Fiber Optic"/>
    <x v="0"/>
    <s v="Yes"/>
    <x v="0"/>
    <s v="No"/>
    <x v="1"/>
    <s v="No"/>
    <s v="No"/>
    <s v="Yes"/>
    <x v="1"/>
    <s v="Yes"/>
    <x v="2"/>
    <n v="80.2"/>
    <n v="80.2"/>
    <n v="0"/>
    <n v="0"/>
    <n v="1.23"/>
    <n v="81.430000000000007"/>
    <s v="Churned"/>
    <x v="3"/>
    <s v="Lack of affordable download/upload speed"/>
    <n v="1"/>
    <s v="50-100"/>
    <n v="0"/>
    <x v="2"/>
    <x v="0"/>
  </r>
  <r>
    <s v="14078-MAH"/>
    <x v="1"/>
    <n v="28"/>
    <s v="Yes"/>
    <x v="1"/>
    <n v="6"/>
    <n v="18"/>
    <s v="Deal 5"/>
    <x v="0"/>
    <s v="No"/>
    <x v="1"/>
    <s v="No"/>
    <x v="0"/>
    <s v="No"/>
    <x v="0"/>
    <s v="No"/>
    <x v="1"/>
    <s v="No"/>
    <s v="No"/>
    <s v="No"/>
    <x v="1"/>
    <s v="No"/>
    <x v="0"/>
    <n v="19.850000000000001"/>
    <n v="63.75"/>
    <n v="0"/>
    <n v="0"/>
    <n v="77.25"/>
    <n v="141"/>
    <s v="Churned"/>
    <x v="3"/>
    <s v="Long distance charges"/>
    <n v="1"/>
    <s v="&lt;20"/>
    <n v="0"/>
    <x v="2"/>
    <x v="2"/>
  </r>
  <r>
    <s v="34425-ASS"/>
    <x v="0"/>
    <n v="81"/>
    <s v="No"/>
    <x v="17"/>
    <n v="0"/>
    <n v="21"/>
    <s v="None"/>
    <x v="0"/>
    <s v="Yes"/>
    <x v="0"/>
    <s v="Fiber Optic"/>
    <x v="0"/>
    <s v="Yes"/>
    <x v="1"/>
    <s v="No"/>
    <x v="1"/>
    <s v="No"/>
    <s v="No"/>
    <s v="Yes"/>
    <x v="2"/>
    <s v="Yes"/>
    <x v="1"/>
    <n v="86.45"/>
    <n v="2401.0500000000002"/>
    <n v="0"/>
    <n v="0"/>
    <n v="80.19"/>
    <n v="2481.2399999999998"/>
    <s v="Stayed"/>
    <x v="0"/>
    <s v="other"/>
    <n v="0"/>
    <s v="50-100"/>
    <n v="0"/>
    <x v="1"/>
    <x v="2"/>
  </r>
  <r>
    <s v="41236-GUJ"/>
    <x v="1"/>
    <n v="54"/>
    <s v="No"/>
    <x v="6"/>
    <n v="10"/>
    <n v="12"/>
    <s v="Deal 3"/>
    <x v="0"/>
    <s v="No"/>
    <x v="1"/>
    <s v="No"/>
    <x v="0"/>
    <s v="No"/>
    <x v="0"/>
    <s v="No"/>
    <x v="1"/>
    <s v="No"/>
    <s v="No"/>
    <s v="No"/>
    <x v="1"/>
    <s v="Yes"/>
    <x v="1"/>
    <n v="20.3"/>
    <n v="511.25"/>
    <n v="0"/>
    <n v="0"/>
    <n v="346.84"/>
    <n v="858.09"/>
    <s v="Stayed"/>
    <x v="0"/>
    <s v="other"/>
    <n v="0"/>
    <s v="20-50"/>
    <n v="0"/>
    <x v="1"/>
    <x v="1"/>
  </r>
  <r>
    <s v="68369-UTT"/>
    <x v="1"/>
    <n v="76"/>
    <s v="No"/>
    <x v="7"/>
    <n v="6"/>
    <n v="12"/>
    <s v="None"/>
    <x v="0"/>
    <s v="Yes"/>
    <x v="0"/>
    <s v="Fiber Optic"/>
    <x v="0"/>
    <s v="No"/>
    <x v="0"/>
    <s v="Yes"/>
    <x v="0"/>
    <s v="Yes"/>
    <s v="Yes"/>
    <s v="Yes"/>
    <x v="1"/>
    <s v="Yes"/>
    <x v="1"/>
    <n v="101.25"/>
    <n v="3949.15"/>
    <n v="0"/>
    <n v="0"/>
    <n v="785.85"/>
    <n v="4735"/>
    <s v="Stayed"/>
    <x v="0"/>
    <s v="other"/>
    <n v="0"/>
    <s v="&gt;100"/>
    <n v="0"/>
    <x v="1"/>
    <x v="1"/>
  </r>
  <r>
    <s v="91027-CHH"/>
    <x v="0"/>
    <n v="42"/>
    <s v="No"/>
    <x v="12"/>
    <n v="4"/>
    <n v="20"/>
    <s v="None"/>
    <x v="0"/>
    <s v="Yes"/>
    <x v="0"/>
    <s v="Fiber Optic"/>
    <x v="0"/>
    <s v="No"/>
    <x v="0"/>
    <s v="No"/>
    <x v="0"/>
    <s v="Yes"/>
    <s v="Yes"/>
    <s v="Yes"/>
    <x v="1"/>
    <s v="Yes"/>
    <x v="1"/>
    <n v="94.7"/>
    <n v="2362.1"/>
    <n v="0"/>
    <n v="0"/>
    <n v="872"/>
    <n v="3234.1"/>
    <s v="Churned"/>
    <x v="1"/>
    <s v="Competitor had better devices"/>
    <n v="1"/>
    <s v="50-100"/>
    <n v="0"/>
    <x v="0"/>
    <x v="2"/>
  </r>
  <r>
    <s v="85993-KAR"/>
    <x v="1"/>
    <n v="42"/>
    <s v="Yes"/>
    <x v="3"/>
    <n v="11"/>
    <n v="1"/>
    <s v="Deal 5"/>
    <x v="0"/>
    <s v="No"/>
    <x v="0"/>
    <s v="Fiber Optic"/>
    <x v="0"/>
    <s v="No"/>
    <x v="0"/>
    <s v="No"/>
    <x v="1"/>
    <s v="No"/>
    <s v="No"/>
    <s v="Yes"/>
    <x v="1"/>
    <s v="No"/>
    <x v="2"/>
    <n v="70.900000000000006"/>
    <n v="70.900000000000006"/>
    <n v="0"/>
    <n v="0"/>
    <n v="39.81"/>
    <n v="110.71"/>
    <s v="Churned"/>
    <x v="1"/>
    <s v="Competitor had better devices"/>
    <n v="1"/>
    <s v="50-100"/>
    <n v="0"/>
    <x v="0"/>
    <x v="4"/>
  </r>
  <r>
    <s v="12999-BIH"/>
    <x v="1"/>
    <n v="52"/>
    <s v="No"/>
    <x v="9"/>
    <n v="5"/>
    <n v="34"/>
    <s v="Deal 4"/>
    <x v="0"/>
    <s v="No"/>
    <x v="0"/>
    <s v="DSL"/>
    <x v="1"/>
    <s v="No"/>
    <x v="0"/>
    <s v="Yes"/>
    <x v="1"/>
    <s v="No"/>
    <s v="No"/>
    <s v="Yes"/>
    <x v="1"/>
    <s v="Yes"/>
    <x v="1"/>
    <n v="54.2"/>
    <n v="1152.7"/>
    <n v="0"/>
    <n v="0"/>
    <n v="599.28"/>
    <n v="1751.98"/>
    <s v="Churned"/>
    <x v="4"/>
    <s v="Attitude of service provider"/>
    <n v="1"/>
    <s v="50-100"/>
    <n v="0"/>
    <x v="1"/>
    <x v="0"/>
  </r>
  <r>
    <s v="48768-MAD"/>
    <x v="1"/>
    <n v="57"/>
    <s v="No"/>
    <x v="11"/>
    <n v="12"/>
    <n v="26"/>
    <s v="Deal 1"/>
    <x v="0"/>
    <s v="Yes"/>
    <x v="0"/>
    <s v="Fiber Optic"/>
    <x v="1"/>
    <s v="Yes"/>
    <x v="1"/>
    <s v="Yes"/>
    <x v="0"/>
    <s v="Yes"/>
    <s v="Yes"/>
    <s v="Yes"/>
    <x v="2"/>
    <s v="Yes"/>
    <x v="1"/>
    <n v="114.9"/>
    <n v="8496.7000000000007"/>
    <n v="0"/>
    <n v="0"/>
    <n v="3482.64"/>
    <n v="11979.34"/>
    <s v="Stayed"/>
    <x v="0"/>
    <s v="other"/>
    <n v="0"/>
    <s v="&gt;100"/>
    <n v="0"/>
    <x v="1"/>
    <x v="0"/>
  </r>
  <r>
    <s v="86994-ODI"/>
    <x v="1"/>
    <n v="55"/>
    <s v="Yes"/>
    <x v="19"/>
    <n v="7"/>
    <n v="24"/>
    <s v="None"/>
    <x v="0"/>
    <s v="No"/>
    <x v="1"/>
    <s v="No"/>
    <x v="0"/>
    <s v="No"/>
    <x v="0"/>
    <s v="No"/>
    <x v="1"/>
    <s v="No"/>
    <s v="No"/>
    <s v="No"/>
    <x v="2"/>
    <s v="Yes"/>
    <x v="1"/>
    <n v="19.55"/>
    <n v="470.2"/>
    <n v="0"/>
    <n v="0"/>
    <n v="255.36"/>
    <n v="725.56"/>
    <s v="Stayed"/>
    <x v="0"/>
    <s v="other"/>
    <n v="0"/>
    <s v="&lt;20"/>
    <n v="0"/>
    <x v="1"/>
    <x v="0"/>
  </r>
  <r>
    <s v="95096-UTT"/>
    <x v="0"/>
    <n v="38"/>
    <s v="No"/>
    <x v="7"/>
    <n v="0"/>
    <n v="32"/>
    <s v="None"/>
    <x v="0"/>
    <s v="Yes"/>
    <x v="0"/>
    <s v="Fiber Optic"/>
    <x v="0"/>
    <s v="No"/>
    <x v="0"/>
    <s v="No"/>
    <x v="0"/>
    <s v="No"/>
    <s v="No"/>
    <s v="Yes"/>
    <x v="1"/>
    <s v="Yes"/>
    <x v="1"/>
    <n v="86.85"/>
    <n v="1564.4"/>
    <n v="0"/>
    <n v="0"/>
    <n v="148.96"/>
    <n v="1713.36"/>
    <s v="Stayed"/>
    <x v="0"/>
    <s v="other"/>
    <n v="0"/>
    <s v="50-100"/>
    <n v="0"/>
    <x v="0"/>
    <x v="0"/>
  </r>
  <r>
    <s v="71676-GUJ"/>
    <x v="1"/>
    <n v="18"/>
    <s v="No"/>
    <x v="6"/>
    <n v="3"/>
    <n v="6"/>
    <s v="None"/>
    <x v="0"/>
    <s v="Yes"/>
    <x v="1"/>
    <s v="No"/>
    <x v="0"/>
    <s v="No"/>
    <x v="0"/>
    <s v="No"/>
    <x v="1"/>
    <s v="No"/>
    <s v="No"/>
    <s v="No"/>
    <x v="2"/>
    <s v="No"/>
    <x v="0"/>
    <n v="25.35"/>
    <n v="1847.55"/>
    <n v="0"/>
    <n v="0"/>
    <n v="653.20000000000005"/>
    <n v="2500.75"/>
    <s v="Stayed"/>
    <x v="0"/>
    <s v="other"/>
    <n v="0"/>
    <s v="20-50"/>
    <n v="0"/>
    <x v="3"/>
    <x v="3"/>
  </r>
  <r>
    <s v="84002-ODI"/>
    <x v="0"/>
    <n v="77"/>
    <s v="No"/>
    <x v="19"/>
    <n v="5"/>
    <n v="5"/>
    <s v="None"/>
    <x v="0"/>
    <s v="Yes"/>
    <x v="0"/>
    <s v="Fiber Optic"/>
    <x v="1"/>
    <s v="No"/>
    <x v="1"/>
    <s v="Yes"/>
    <x v="0"/>
    <s v="Yes"/>
    <s v="No"/>
    <s v="Yes"/>
    <x v="0"/>
    <s v="Yes"/>
    <x v="1"/>
    <n v="109.9"/>
    <n v="3694.7"/>
    <n v="0"/>
    <n v="0"/>
    <n v="829.95"/>
    <n v="4524.6499999999996"/>
    <s v="Stayed"/>
    <x v="0"/>
    <s v="other"/>
    <n v="0"/>
    <s v="&gt;100"/>
    <n v="0"/>
    <x v="1"/>
    <x v="4"/>
  </r>
  <r>
    <s v="66612-KAR"/>
    <x v="1"/>
    <n v="58"/>
    <s v="Yes"/>
    <x v="3"/>
    <n v="11"/>
    <n v="18"/>
    <s v="None"/>
    <x v="0"/>
    <s v="No"/>
    <x v="1"/>
    <s v="No"/>
    <x v="0"/>
    <s v="No"/>
    <x v="0"/>
    <s v="No"/>
    <x v="1"/>
    <s v="No"/>
    <s v="No"/>
    <s v="No"/>
    <x v="1"/>
    <s v="No"/>
    <x v="0"/>
    <n v="19.95"/>
    <n v="58"/>
    <n v="0"/>
    <n v="0"/>
    <n v="8.07"/>
    <n v="66.069999999999993"/>
    <s v="Joined"/>
    <x v="0"/>
    <s v="other"/>
    <n v="0"/>
    <s v="&lt;20"/>
    <n v="1"/>
    <x v="1"/>
    <x v="2"/>
  </r>
  <r>
    <s v="32553-TAM"/>
    <x v="0"/>
    <n v="52"/>
    <s v="No"/>
    <x v="4"/>
    <n v="11"/>
    <n v="1"/>
    <s v="None"/>
    <x v="0"/>
    <s v="Yes"/>
    <x v="0"/>
    <s v="Fiber Optic"/>
    <x v="0"/>
    <s v="Yes"/>
    <x v="0"/>
    <s v="No"/>
    <x v="0"/>
    <s v="No"/>
    <s v="No"/>
    <s v="Yes"/>
    <x v="1"/>
    <s v="No"/>
    <x v="1"/>
    <n v="87.2"/>
    <n v="4017.45"/>
    <n v="0"/>
    <n v="0"/>
    <n v="51.23"/>
    <n v="4068.68"/>
    <s v="Stayed"/>
    <x v="0"/>
    <s v="other"/>
    <n v="0"/>
    <s v="50-100"/>
    <n v="0"/>
    <x v="1"/>
    <x v="4"/>
  </r>
  <r>
    <s v="72664-JAM"/>
    <x v="1"/>
    <n v="39"/>
    <s v="No"/>
    <x v="16"/>
    <n v="4"/>
    <n v="36"/>
    <s v="None"/>
    <x v="0"/>
    <s v="No"/>
    <x v="0"/>
    <s v="Fiber Optic"/>
    <x v="1"/>
    <s v="Yes"/>
    <x v="1"/>
    <s v="Yes"/>
    <x v="0"/>
    <s v="Yes"/>
    <s v="Yes"/>
    <s v="Yes"/>
    <x v="2"/>
    <s v="No"/>
    <x v="0"/>
    <n v="108.15"/>
    <n v="6825.65"/>
    <n v="0"/>
    <n v="0"/>
    <n v="109.12"/>
    <n v="6934.77"/>
    <s v="Stayed"/>
    <x v="0"/>
    <s v="other"/>
    <n v="0"/>
    <s v="&gt;100"/>
    <n v="0"/>
    <x v="0"/>
    <x v="0"/>
  </r>
  <r>
    <s v="78178-UTT"/>
    <x v="0"/>
    <n v="23"/>
    <s v="Yes"/>
    <x v="18"/>
    <n v="6"/>
    <n v="1"/>
    <s v="None"/>
    <x v="0"/>
    <s v="Yes"/>
    <x v="0"/>
    <s v="Fiber Optic"/>
    <x v="1"/>
    <s v="Yes"/>
    <x v="1"/>
    <s v="Yes"/>
    <x v="0"/>
    <s v="Yes"/>
    <s v="Yes"/>
    <s v="Yes"/>
    <x v="0"/>
    <s v="Yes"/>
    <x v="1"/>
    <n v="116.3"/>
    <n v="8309.5499999999993"/>
    <n v="0"/>
    <n v="0"/>
    <n v="204.48"/>
    <n v="8514.0300000000007"/>
    <s v="Stayed"/>
    <x v="0"/>
    <s v="other"/>
    <n v="0"/>
    <s v="&gt;100"/>
    <n v="0"/>
    <x v="2"/>
    <x v="4"/>
  </r>
  <r>
    <s v="31311-PUN"/>
    <x v="0"/>
    <n v="66"/>
    <s v="Yes"/>
    <x v="13"/>
    <n v="9"/>
    <n v="8"/>
    <s v="None"/>
    <x v="0"/>
    <s v="No"/>
    <x v="0"/>
    <s v="Fiber Optic"/>
    <x v="0"/>
    <s v="No"/>
    <x v="0"/>
    <s v="No"/>
    <x v="0"/>
    <s v="Yes"/>
    <s v="Yes"/>
    <s v="Yes"/>
    <x v="2"/>
    <s v="Yes"/>
    <x v="1"/>
    <n v="89"/>
    <n v="605.45000000000005"/>
    <n v="0"/>
    <n v="0"/>
    <n v="293.79000000000002"/>
    <n v="899.24"/>
    <s v="Stayed"/>
    <x v="0"/>
    <s v="other"/>
    <n v="0"/>
    <s v="50-100"/>
    <n v="0"/>
    <x v="1"/>
    <x v="3"/>
  </r>
  <r>
    <s v="78389-KER"/>
    <x v="1"/>
    <n v="51"/>
    <s v="No"/>
    <x v="20"/>
    <n v="4"/>
    <n v="36"/>
    <s v="Deal 3"/>
    <x v="0"/>
    <s v="No"/>
    <x v="0"/>
    <s v="Fiber Optic"/>
    <x v="1"/>
    <s v="No"/>
    <x v="0"/>
    <s v="No"/>
    <x v="1"/>
    <s v="No"/>
    <s v="No"/>
    <s v="Yes"/>
    <x v="1"/>
    <s v="No"/>
    <x v="0"/>
    <n v="74.400000000000006"/>
    <n v="1972.35"/>
    <n v="0"/>
    <n v="0"/>
    <n v="1259.82"/>
    <n v="3232.17"/>
    <s v="Stayed"/>
    <x v="0"/>
    <s v="other"/>
    <n v="0"/>
    <s v="50-100"/>
    <n v="0"/>
    <x v="1"/>
    <x v="0"/>
  </r>
  <r>
    <s v="22119-WES"/>
    <x v="0"/>
    <n v="31"/>
    <s v="Yes"/>
    <x v="2"/>
    <n v="5"/>
    <n v="5"/>
    <s v="None"/>
    <x v="0"/>
    <s v="No"/>
    <x v="1"/>
    <s v="No"/>
    <x v="0"/>
    <s v="No"/>
    <x v="0"/>
    <s v="No"/>
    <x v="1"/>
    <s v="No"/>
    <s v="No"/>
    <s v="No"/>
    <x v="1"/>
    <s v="No"/>
    <x v="0"/>
    <n v="20.05"/>
    <n v="33.700000000000003"/>
    <n v="0"/>
    <n v="0"/>
    <n v="3.62"/>
    <n v="37.32"/>
    <s v="Joined"/>
    <x v="0"/>
    <s v="other"/>
    <n v="0"/>
    <s v="20-50"/>
    <n v="1"/>
    <x v="2"/>
    <x v="4"/>
  </r>
  <r>
    <s v="47077-WES"/>
    <x v="1"/>
    <n v="31"/>
    <s v="Yes"/>
    <x v="2"/>
    <n v="9"/>
    <n v="3"/>
    <s v="Deal 3"/>
    <x v="1"/>
    <s v="No"/>
    <x v="0"/>
    <s v="Cable"/>
    <x v="1"/>
    <s v="No"/>
    <x v="0"/>
    <s v="Yes"/>
    <x v="1"/>
    <s v="No"/>
    <s v="No"/>
    <s v="Yes"/>
    <x v="2"/>
    <s v="No"/>
    <x v="1"/>
    <n v="35.049999999999997"/>
    <n v="844.45"/>
    <n v="0"/>
    <n v="0"/>
    <n v="0"/>
    <n v="844.45"/>
    <s v="Stayed"/>
    <x v="0"/>
    <s v="other"/>
    <n v="0"/>
    <s v="20-50"/>
    <n v="0"/>
    <x v="2"/>
    <x v="4"/>
  </r>
  <r>
    <s v="94522-JHA"/>
    <x v="0"/>
    <n v="77"/>
    <s v="Yes"/>
    <x v="14"/>
    <n v="0"/>
    <n v="25"/>
    <s v="None"/>
    <x v="0"/>
    <s v="No"/>
    <x v="0"/>
    <s v="DSL"/>
    <x v="1"/>
    <s v="Yes"/>
    <x v="0"/>
    <s v="No"/>
    <x v="0"/>
    <s v="Yes"/>
    <s v="No"/>
    <s v="Yes"/>
    <x v="0"/>
    <s v="Yes"/>
    <x v="1"/>
    <n v="74.75"/>
    <n v="2111.3000000000002"/>
    <n v="0"/>
    <n v="0"/>
    <n v="1158.3"/>
    <n v="3269.6"/>
    <s v="Stayed"/>
    <x v="0"/>
    <s v="other"/>
    <n v="0"/>
    <s v="50-100"/>
    <n v="0"/>
    <x v="1"/>
    <x v="0"/>
  </r>
  <r>
    <s v="53287-MAH"/>
    <x v="1"/>
    <n v="69"/>
    <s v="Yes"/>
    <x v="1"/>
    <n v="3"/>
    <n v="7"/>
    <s v="None"/>
    <x v="0"/>
    <s v="No"/>
    <x v="0"/>
    <s v="Fiber Optic"/>
    <x v="1"/>
    <s v="Yes"/>
    <x v="0"/>
    <s v="Yes"/>
    <x v="0"/>
    <s v="Yes"/>
    <s v="Yes"/>
    <s v="Yes"/>
    <x v="0"/>
    <s v="Yes"/>
    <x v="0"/>
    <n v="105.5"/>
    <n v="6205.5"/>
    <n v="0"/>
    <n v="0"/>
    <n v="982.52"/>
    <n v="7188.02"/>
    <s v="Churned"/>
    <x v="4"/>
    <s v="Attitude of support person"/>
    <n v="1"/>
    <s v="&gt;100"/>
    <n v="0"/>
    <x v="1"/>
    <x v="3"/>
  </r>
  <r>
    <s v="21811-CHH"/>
    <x v="0"/>
    <n v="29"/>
    <s v="No"/>
    <x v="12"/>
    <n v="13"/>
    <n v="7"/>
    <s v="Deal 4"/>
    <x v="0"/>
    <s v="Yes"/>
    <x v="0"/>
    <s v="Fiber Optic"/>
    <x v="0"/>
    <s v="No"/>
    <x v="0"/>
    <s v="No"/>
    <x v="1"/>
    <s v="Yes"/>
    <s v="Yes"/>
    <s v="No"/>
    <x v="1"/>
    <s v="Yes"/>
    <x v="1"/>
    <n v="85.25"/>
    <n v="855.3"/>
    <n v="0"/>
    <n v="100"/>
    <n v="20.2"/>
    <n v="975.5"/>
    <s v="Churned"/>
    <x v="1"/>
    <s v="Competitor offered more data"/>
    <n v="1"/>
    <s v="50-100"/>
    <n v="0"/>
    <x v="2"/>
    <x v="3"/>
  </r>
  <r>
    <s v="16554-RAJ"/>
    <x v="1"/>
    <n v="64"/>
    <s v="No"/>
    <x v="8"/>
    <n v="2"/>
    <n v="15"/>
    <s v="None"/>
    <x v="0"/>
    <s v="Yes"/>
    <x v="0"/>
    <s v="Fiber Optic"/>
    <x v="0"/>
    <s v="No"/>
    <x v="0"/>
    <s v="No"/>
    <x v="1"/>
    <s v="No"/>
    <s v="No"/>
    <s v="Yes"/>
    <x v="1"/>
    <s v="Yes"/>
    <x v="0"/>
    <n v="75.2"/>
    <n v="633.85"/>
    <n v="0"/>
    <n v="0"/>
    <n v="83.43"/>
    <n v="717.28"/>
    <s v="Stayed"/>
    <x v="0"/>
    <s v="other"/>
    <n v="0"/>
    <s v="50-100"/>
    <n v="0"/>
    <x v="1"/>
    <x v="1"/>
  </r>
  <r>
    <s v="32681-MAH"/>
    <x v="1"/>
    <n v="83"/>
    <s v="Yes"/>
    <x v="1"/>
    <n v="3"/>
    <n v="1"/>
    <s v="None"/>
    <x v="0"/>
    <s v="Yes"/>
    <x v="0"/>
    <s v="Fiber Optic"/>
    <x v="0"/>
    <s v="No"/>
    <x v="0"/>
    <s v="No"/>
    <x v="1"/>
    <s v="Yes"/>
    <s v="No"/>
    <s v="Yes"/>
    <x v="1"/>
    <s v="Yes"/>
    <x v="1"/>
    <n v="84.35"/>
    <n v="474.9"/>
    <n v="0"/>
    <n v="0"/>
    <n v="172.26"/>
    <n v="647.16"/>
    <s v="Churned"/>
    <x v="0"/>
    <s v="Deceased"/>
    <n v="1"/>
    <s v="50-100"/>
    <n v="0"/>
    <x v="1"/>
    <x v="4"/>
  </r>
  <r>
    <s v="92676-MAH"/>
    <x v="0"/>
    <n v="46"/>
    <s v="No"/>
    <x v="1"/>
    <n v="1"/>
    <n v="34"/>
    <s v="None"/>
    <x v="0"/>
    <s v="Yes"/>
    <x v="0"/>
    <s v="Fiber Optic"/>
    <x v="1"/>
    <s v="No"/>
    <x v="1"/>
    <s v="No"/>
    <x v="1"/>
    <s v="No"/>
    <s v="No"/>
    <s v="No"/>
    <x v="0"/>
    <s v="No"/>
    <x v="1"/>
    <n v="84.45"/>
    <n v="5848.6"/>
    <n v="0"/>
    <n v="40"/>
    <n v="2685.48"/>
    <n v="8574.08"/>
    <s v="Stayed"/>
    <x v="0"/>
    <s v="other"/>
    <n v="0"/>
    <s v="50-100"/>
    <n v="0"/>
    <x v="0"/>
    <x v="0"/>
  </r>
  <r>
    <s v="37347-AND"/>
    <x v="1"/>
    <n v="65"/>
    <s v="No"/>
    <x v="10"/>
    <n v="4"/>
    <n v="13"/>
    <s v="None"/>
    <x v="0"/>
    <s v="Yes"/>
    <x v="0"/>
    <s v="Fiber Optic"/>
    <x v="1"/>
    <s v="No"/>
    <x v="0"/>
    <s v="No"/>
    <x v="0"/>
    <s v="Yes"/>
    <s v="Yes"/>
    <s v="Yes"/>
    <x v="2"/>
    <s v="Yes"/>
    <x v="1"/>
    <n v="102.4"/>
    <n v="6471.85"/>
    <n v="0"/>
    <n v="0"/>
    <n v="689.7"/>
    <n v="7161.55"/>
    <s v="Stayed"/>
    <x v="0"/>
    <s v="other"/>
    <n v="0"/>
    <s v="&gt;100"/>
    <n v="0"/>
    <x v="1"/>
    <x v="1"/>
  </r>
  <r>
    <s v="53535-ASS"/>
    <x v="1"/>
    <n v="28"/>
    <s v="No"/>
    <x v="17"/>
    <n v="11"/>
    <n v="10"/>
    <s v="Deal 1"/>
    <x v="0"/>
    <s v="Yes"/>
    <x v="0"/>
    <s v="Fiber Optic"/>
    <x v="1"/>
    <s v="Yes"/>
    <x v="1"/>
    <s v="Yes"/>
    <x v="0"/>
    <s v="Yes"/>
    <s v="Yes"/>
    <s v="Yes"/>
    <x v="0"/>
    <s v="No"/>
    <x v="0"/>
    <n v="115.55"/>
    <n v="8127.6"/>
    <n v="0"/>
    <n v="0"/>
    <n v="714.7"/>
    <n v="8842.2999999999993"/>
    <s v="Churned"/>
    <x v="2"/>
    <s v="Network reliability"/>
    <n v="1"/>
    <s v="&gt;100"/>
    <n v="0"/>
    <x v="2"/>
    <x v="3"/>
  </r>
  <r>
    <s v="39219-KAR"/>
    <x v="1"/>
    <n v="58"/>
    <s v="Yes"/>
    <x v="3"/>
    <n v="6"/>
    <n v="35"/>
    <s v="Deal 3"/>
    <x v="0"/>
    <s v="Yes"/>
    <x v="1"/>
    <s v="No"/>
    <x v="0"/>
    <s v="No"/>
    <x v="0"/>
    <s v="No"/>
    <x v="1"/>
    <s v="No"/>
    <s v="No"/>
    <s v="No"/>
    <x v="0"/>
    <s v="No"/>
    <x v="1"/>
    <n v="25.3"/>
    <n v="676.35"/>
    <n v="0"/>
    <n v="0"/>
    <n v="139.25"/>
    <n v="815.6"/>
    <s v="Churned"/>
    <x v="3"/>
    <s v="Long distance charges"/>
    <n v="1"/>
    <s v="20-50"/>
    <n v="0"/>
    <x v="1"/>
    <x v="0"/>
  </r>
  <r>
    <s v="17059-RAJ"/>
    <x v="1"/>
    <n v="49"/>
    <s v="Yes"/>
    <x v="8"/>
    <n v="9"/>
    <n v="32"/>
    <s v="Deal 2"/>
    <x v="0"/>
    <s v="No"/>
    <x v="1"/>
    <s v="No"/>
    <x v="0"/>
    <s v="No"/>
    <x v="0"/>
    <s v="No"/>
    <x v="1"/>
    <s v="No"/>
    <s v="No"/>
    <s v="No"/>
    <x v="2"/>
    <s v="Yes"/>
    <x v="0"/>
    <n v="19.25"/>
    <n v="864.2"/>
    <n v="0"/>
    <n v="0"/>
    <n v="1119.18"/>
    <n v="1983.38"/>
    <s v="Stayed"/>
    <x v="0"/>
    <s v="other"/>
    <n v="0"/>
    <s v="&lt;20"/>
    <n v="0"/>
    <x v="0"/>
    <x v="0"/>
  </r>
  <r>
    <s v="23294-TAM"/>
    <x v="1"/>
    <n v="68"/>
    <s v="Yes"/>
    <x v="4"/>
    <n v="8"/>
    <n v="28"/>
    <s v="Deal 2"/>
    <x v="0"/>
    <s v="Yes"/>
    <x v="0"/>
    <s v="Fiber Optic"/>
    <x v="1"/>
    <s v="Yes"/>
    <x v="1"/>
    <s v="Yes"/>
    <x v="0"/>
    <s v="Yes"/>
    <s v="Yes"/>
    <s v="Yes"/>
    <x v="0"/>
    <s v="Yes"/>
    <x v="0"/>
    <n v="114.65"/>
    <n v="6049.5"/>
    <n v="0"/>
    <n v="0"/>
    <n v="615.6"/>
    <n v="6665.1"/>
    <s v="Stayed"/>
    <x v="0"/>
    <s v="other"/>
    <n v="0"/>
    <s v="&gt;100"/>
    <n v="0"/>
    <x v="1"/>
    <x v="0"/>
  </r>
  <r>
    <s v="47612-AND"/>
    <x v="1"/>
    <n v="58"/>
    <s v="Yes"/>
    <x v="10"/>
    <n v="10"/>
    <n v="35"/>
    <s v="None"/>
    <x v="0"/>
    <s v="No"/>
    <x v="0"/>
    <s v="Fiber Optic"/>
    <x v="1"/>
    <s v="No"/>
    <x v="1"/>
    <s v="Yes"/>
    <x v="0"/>
    <s v="Yes"/>
    <s v="Yes"/>
    <s v="Yes"/>
    <x v="1"/>
    <s v="No"/>
    <x v="1"/>
    <n v="105.1"/>
    <n v="1582.75"/>
    <n v="0"/>
    <n v="0"/>
    <n v="335.85"/>
    <n v="1918.6"/>
    <s v="Churned"/>
    <x v="1"/>
    <s v="Competitor made better offer"/>
    <n v="1"/>
    <s v="&gt;100"/>
    <n v="0"/>
    <x v="1"/>
    <x v="0"/>
  </r>
  <r>
    <s v="14331-DEL"/>
    <x v="1"/>
    <n v="46"/>
    <s v="Yes"/>
    <x v="0"/>
    <n v="14"/>
    <n v="30"/>
    <s v="Deal 4"/>
    <x v="0"/>
    <s v="No"/>
    <x v="1"/>
    <s v="No"/>
    <x v="0"/>
    <s v="No"/>
    <x v="0"/>
    <s v="No"/>
    <x v="1"/>
    <s v="No"/>
    <s v="No"/>
    <s v="No"/>
    <x v="1"/>
    <s v="No"/>
    <x v="1"/>
    <n v="19.399999999999999"/>
    <n v="198.1"/>
    <n v="0"/>
    <n v="0"/>
    <n v="99"/>
    <n v="297.10000000000002"/>
    <s v="Stayed"/>
    <x v="0"/>
    <s v="other"/>
    <n v="0"/>
    <s v="&lt;20"/>
    <n v="0"/>
    <x v="0"/>
    <x v="0"/>
  </r>
  <r>
    <s v="76357-UTT"/>
    <x v="1"/>
    <n v="46"/>
    <s v="No"/>
    <x v="7"/>
    <n v="5"/>
    <n v="33"/>
    <s v="None"/>
    <x v="1"/>
    <s v="No"/>
    <x v="0"/>
    <s v="Cable"/>
    <x v="0"/>
    <s v="Yes"/>
    <x v="0"/>
    <s v="No"/>
    <x v="0"/>
    <s v="Yes"/>
    <s v="Yes"/>
    <s v="Yes"/>
    <x v="1"/>
    <s v="Yes"/>
    <x v="1"/>
    <n v="50.35"/>
    <n v="1098.8499999999999"/>
    <n v="0"/>
    <n v="0"/>
    <n v="0"/>
    <n v="1098.8499999999999"/>
    <s v="Stayed"/>
    <x v="0"/>
    <s v="other"/>
    <n v="0"/>
    <s v="50-100"/>
    <n v="0"/>
    <x v="0"/>
    <x v="0"/>
  </r>
  <r>
    <s v="77938-MAD"/>
    <x v="1"/>
    <n v="19"/>
    <s v="No"/>
    <x v="11"/>
    <n v="14"/>
    <n v="11"/>
    <s v="None"/>
    <x v="1"/>
    <s v="No"/>
    <x v="0"/>
    <s v="Cable"/>
    <x v="0"/>
    <s v="Yes"/>
    <x v="1"/>
    <s v="Yes"/>
    <x v="0"/>
    <s v="Yes"/>
    <s v="Yes"/>
    <s v="Yes"/>
    <x v="2"/>
    <s v="No"/>
    <x v="1"/>
    <n v="57.8"/>
    <n v="4039.3"/>
    <n v="1.01"/>
    <n v="0"/>
    <n v="0"/>
    <n v="4038.29"/>
    <s v="Stayed"/>
    <x v="0"/>
    <s v="other"/>
    <n v="0"/>
    <s v="50-100"/>
    <n v="0"/>
    <x v="3"/>
    <x v="3"/>
  </r>
  <r>
    <s v="81013-RAJ"/>
    <x v="0"/>
    <n v="51"/>
    <s v="Yes"/>
    <x v="8"/>
    <n v="3"/>
    <n v="29"/>
    <s v="Deal 3"/>
    <x v="0"/>
    <s v="No"/>
    <x v="0"/>
    <s v="Fiber Optic"/>
    <x v="1"/>
    <s v="Yes"/>
    <x v="1"/>
    <s v="No"/>
    <x v="1"/>
    <s v="No"/>
    <s v="No"/>
    <s v="No"/>
    <x v="1"/>
    <s v="Yes"/>
    <x v="0"/>
    <n v="84.3"/>
    <n v="2438.6"/>
    <n v="0"/>
    <n v="130"/>
    <n v="741.9"/>
    <n v="3310.5"/>
    <s v="Stayed"/>
    <x v="0"/>
    <s v="other"/>
    <n v="0"/>
    <s v="50-100"/>
    <n v="0"/>
    <x v="1"/>
    <x v="0"/>
  </r>
  <r>
    <s v="17799-UTT"/>
    <x v="0"/>
    <n v="21"/>
    <s v="No"/>
    <x v="7"/>
    <n v="10"/>
    <n v="10"/>
    <s v="Deal 1"/>
    <x v="0"/>
    <s v="Yes"/>
    <x v="0"/>
    <s v="Fiber Optic"/>
    <x v="0"/>
    <s v="Yes"/>
    <x v="0"/>
    <s v="No"/>
    <x v="0"/>
    <s v="Yes"/>
    <s v="Yes"/>
    <s v="Yes"/>
    <x v="0"/>
    <s v="No"/>
    <x v="1"/>
    <n v="100.55"/>
    <n v="7113.75"/>
    <n v="16.989999999999998"/>
    <n v="0"/>
    <n v="2012.14"/>
    <n v="9108.9"/>
    <s v="Stayed"/>
    <x v="0"/>
    <s v="other"/>
    <n v="0"/>
    <s v="&gt;100"/>
    <n v="0"/>
    <x v="2"/>
    <x v="3"/>
  </r>
  <r>
    <s v="46189-MAH"/>
    <x v="1"/>
    <n v="30"/>
    <s v="No"/>
    <x v="1"/>
    <n v="13"/>
    <n v="6"/>
    <s v="None"/>
    <x v="0"/>
    <s v="No"/>
    <x v="1"/>
    <s v="No"/>
    <x v="0"/>
    <s v="No"/>
    <x v="0"/>
    <s v="No"/>
    <x v="1"/>
    <s v="No"/>
    <s v="No"/>
    <s v="No"/>
    <x v="0"/>
    <s v="No"/>
    <x v="0"/>
    <n v="19.8"/>
    <n v="576.65"/>
    <n v="0"/>
    <n v="0"/>
    <n v="294.3"/>
    <n v="870.95"/>
    <s v="Stayed"/>
    <x v="0"/>
    <s v="other"/>
    <n v="0"/>
    <s v="&lt;20"/>
    <n v="0"/>
    <x v="2"/>
    <x v="3"/>
  </r>
  <r>
    <s v="62148-JAM"/>
    <x v="0"/>
    <n v="21"/>
    <s v="Yes"/>
    <x v="16"/>
    <n v="1"/>
    <n v="1"/>
    <s v="Deal 5"/>
    <x v="0"/>
    <s v="Yes"/>
    <x v="0"/>
    <s v="Fiber Optic"/>
    <x v="0"/>
    <s v="Yes"/>
    <x v="1"/>
    <s v="No"/>
    <x v="1"/>
    <s v="No"/>
    <s v="Yes"/>
    <s v="Yes"/>
    <x v="1"/>
    <s v="Yes"/>
    <x v="1"/>
    <n v="84.8"/>
    <n v="371.9"/>
    <n v="0"/>
    <n v="0"/>
    <n v="115.08"/>
    <n v="486.98"/>
    <s v="Churned"/>
    <x v="1"/>
    <s v="Competitor made better offer"/>
    <n v="1"/>
    <s v="50-100"/>
    <n v="0"/>
    <x v="2"/>
    <x v="4"/>
  </r>
  <r>
    <s v="31049-TAM"/>
    <x v="1"/>
    <n v="61"/>
    <s v="No"/>
    <x v="4"/>
    <n v="7"/>
    <n v="8"/>
    <s v="Deal 5"/>
    <x v="0"/>
    <s v="No"/>
    <x v="0"/>
    <s v="Fiber Optic"/>
    <x v="0"/>
    <s v="No"/>
    <x v="1"/>
    <s v="No"/>
    <x v="1"/>
    <s v="Yes"/>
    <s v="Yes"/>
    <s v="Yes"/>
    <x v="1"/>
    <s v="Yes"/>
    <x v="1"/>
    <n v="85.85"/>
    <n v="167.3"/>
    <n v="0"/>
    <n v="0"/>
    <n v="28.28"/>
    <n v="195.58"/>
    <s v="Churned"/>
    <x v="1"/>
    <s v="Competitor made better offer"/>
    <n v="1"/>
    <s v="50-100"/>
    <n v="0"/>
    <x v="1"/>
    <x v="3"/>
  </r>
  <r>
    <s v="11340-JAM"/>
    <x v="1"/>
    <n v="21"/>
    <s v="No"/>
    <x v="16"/>
    <n v="8"/>
    <n v="7"/>
    <s v="None"/>
    <x v="0"/>
    <s v="No"/>
    <x v="1"/>
    <s v="No"/>
    <x v="0"/>
    <s v="No"/>
    <x v="0"/>
    <s v="No"/>
    <x v="1"/>
    <s v="No"/>
    <s v="No"/>
    <s v="No"/>
    <x v="0"/>
    <s v="Yes"/>
    <x v="1"/>
    <n v="19.95"/>
    <n v="219.5"/>
    <n v="0"/>
    <n v="0"/>
    <n v="78.599999999999994"/>
    <n v="298.10000000000002"/>
    <s v="Stayed"/>
    <x v="0"/>
    <s v="other"/>
    <n v="0"/>
    <s v="&lt;20"/>
    <n v="0"/>
    <x v="2"/>
    <x v="3"/>
  </r>
  <r>
    <s v="41758-BIH"/>
    <x v="0"/>
    <n v="70"/>
    <s v="No"/>
    <x v="9"/>
    <n v="10"/>
    <n v="15"/>
    <s v="Deal 5"/>
    <x v="0"/>
    <s v="No"/>
    <x v="0"/>
    <s v="Fiber Optic"/>
    <x v="1"/>
    <s v="No"/>
    <x v="0"/>
    <s v="No"/>
    <x v="1"/>
    <s v="No"/>
    <s v="No"/>
    <s v="Yes"/>
    <x v="0"/>
    <s v="No"/>
    <x v="1"/>
    <n v="75.349999999999994"/>
    <n v="273.39999999999998"/>
    <n v="0"/>
    <n v="0"/>
    <n v="145.6"/>
    <n v="419"/>
    <s v="Stayed"/>
    <x v="0"/>
    <s v="other"/>
    <n v="0"/>
    <s v="50-100"/>
    <n v="0"/>
    <x v="1"/>
    <x v="1"/>
  </r>
  <r>
    <s v="63633-KAR"/>
    <x v="0"/>
    <n v="65"/>
    <s v="Yes"/>
    <x v="3"/>
    <n v="11"/>
    <n v="24"/>
    <s v="Deal 2"/>
    <x v="1"/>
    <s v="No"/>
    <x v="0"/>
    <s v="DSL"/>
    <x v="1"/>
    <s v="No"/>
    <x v="0"/>
    <s v="No"/>
    <x v="0"/>
    <s v="Yes"/>
    <s v="Yes"/>
    <s v="Yes"/>
    <x v="2"/>
    <s v="Yes"/>
    <x v="0"/>
    <n v="48.8"/>
    <n v="2555.0500000000002"/>
    <n v="0"/>
    <n v="0"/>
    <n v="0"/>
    <n v="2555.0500000000002"/>
    <s v="Stayed"/>
    <x v="0"/>
    <s v="other"/>
    <n v="0"/>
    <s v="20-50"/>
    <n v="0"/>
    <x v="1"/>
    <x v="0"/>
  </r>
  <r>
    <s v="74023-JAM"/>
    <x v="1"/>
    <n v="20"/>
    <s v="Yes"/>
    <x v="16"/>
    <n v="6"/>
    <n v="11"/>
    <s v="None"/>
    <x v="0"/>
    <s v="Yes"/>
    <x v="0"/>
    <s v="Cable"/>
    <x v="0"/>
    <s v="No"/>
    <x v="0"/>
    <s v="No"/>
    <x v="1"/>
    <s v="No"/>
    <s v="Yes"/>
    <s v="Yes"/>
    <x v="1"/>
    <s v="No"/>
    <x v="1"/>
    <n v="47.15"/>
    <n v="223.15"/>
    <n v="0"/>
    <n v="0"/>
    <n v="110.05"/>
    <n v="333.2"/>
    <s v="Churned"/>
    <x v="1"/>
    <s v="Competitor made better offer"/>
    <n v="1"/>
    <s v="20-50"/>
    <n v="0"/>
    <x v="3"/>
    <x v="3"/>
  </r>
  <r>
    <s v="14575-MAH"/>
    <x v="0"/>
    <n v="35"/>
    <s v="No"/>
    <x v="1"/>
    <n v="14"/>
    <n v="1"/>
    <s v="Deal 5"/>
    <x v="0"/>
    <s v="No"/>
    <x v="1"/>
    <s v="No"/>
    <x v="0"/>
    <s v="No"/>
    <x v="0"/>
    <s v="No"/>
    <x v="1"/>
    <s v="No"/>
    <s v="No"/>
    <s v="No"/>
    <x v="2"/>
    <s v="No"/>
    <x v="0"/>
    <n v="20.149999999999999"/>
    <n v="165.5"/>
    <n v="0"/>
    <n v="0"/>
    <n v="22.96"/>
    <n v="188.46"/>
    <s v="Stayed"/>
    <x v="0"/>
    <s v="other"/>
    <n v="0"/>
    <s v="20-50"/>
    <n v="0"/>
    <x v="0"/>
    <x v="4"/>
  </r>
  <r>
    <s v="79168-UTT"/>
    <x v="1"/>
    <n v="78"/>
    <s v="No"/>
    <x v="7"/>
    <n v="2"/>
    <n v="10"/>
    <s v="Deal 5"/>
    <x v="0"/>
    <s v="No"/>
    <x v="0"/>
    <s v="Cable"/>
    <x v="0"/>
    <s v="No"/>
    <x v="0"/>
    <s v="No"/>
    <x v="1"/>
    <s v="No"/>
    <s v="No"/>
    <s v="Yes"/>
    <x v="0"/>
    <s v="Yes"/>
    <x v="1"/>
    <n v="44.3"/>
    <n v="89.3"/>
    <n v="0"/>
    <n v="0"/>
    <n v="47.82"/>
    <n v="137.12"/>
    <s v="Joined"/>
    <x v="0"/>
    <s v="other"/>
    <n v="0"/>
    <s v="20-50"/>
    <n v="1"/>
    <x v="1"/>
    <x v="3"/>
  </r>
  <r>
    <s v="66712-GUJ"/>
    <x v="1"/>
    <n v="47"/>
    <s v="Yes"/>
    <x v="6"/>
    <n v="6"/>
    <n v="33"/>
    <s v="Deal 5"/>
    <x v="0"/>
    <s v="No"/>
    <x v="0"/>
    <s v="Fiber Optic"/>
    <x v="0"/>
    <s v="Yes"/>
    <x v="0"/>
    <s v="No"/>
    <x v="1"/>
    <s v="Yes"/>
    <s v="Yes"/>
    <s v="Yes"/>
    <x v="1"/>
    <s v="No"/>
    <x v="1"/>
    <n v="84.3"/>
    <n v="235.05"/>
    <n v="0"/>
    <n v="0"/>
    <n v="41.16"/>
    <n v="276.20999999999998"/>
    <s v="Joined"/>
    <x v="0"/>
    <s v="other"/>
    <n v="0"/>
    <s v="50-100"/>
    <n v="1"/>
    <x v="0"/>
    <x v="0"/>
  </r>
  <r>
    <s v="72939-GUJ"/>
    <x v="0"/>
    <n v="35"/>
    <s v="No"/>
    <x v="6"/>
    <n v="4"/>
    <n v="32"/>
    <s v="Deal 4"/>
    <x v="0"/>
    <s v="Yes"/>
    <x v="0"/>
    <s v="DSL"/>
    <x v="0"/>
    <s v="No"/>
    <x v="1"/>
    <s v="Yes"/>
    <x v="1"/>
    <s v="No"/>
    <s v="No"/>
    <s v="Yes"/>
    <x v="1"/>
    <s v="No"/>
    <x v="1"/>
    <n v="59.55"/>
    <n v="1144.5999999999999"/>
    <n v="0"/>
    <n v="0"/>
    <n v="225.15"/>
    <n v="1369.75"/>
    <s v="Stayed"/>
    <x v="0"/>
    <s v="other"/>
    <n v="0"/>
    <s v="50-100"/>
    <n v="0"/>
    <x v="0"/>
    <x v="0"/>
  </r>
  <r>
    <s v="57115-BIH"/>
    <x v="1"/>
    <n v="56"/>
    <s v="Yes"/>
    <x v="9"/>
    <n v="6"/>
    <n v="18"/>
    <s v="Deal 1"/>
    <x v="0"/>
    <s v="Yes"/>
    <x v="0"/>
    <s v="DSL"/>
    <x v="1"/>
    <s v="Yes"/>
    <x v="1"/>
    <s v="Yes"/>
    <x v="1"/>
    <s v="No"/>
    <s v="No"/>
    <s v="Yes"/>
    <x v="2"/>
    <s v="No"/>
    <x v="1"/>
    <n v="69.650000000000006"/>
    <n v="4908.25"/>
    <n v="0"/>
    <n v="0"/>
    <n v="263.52"/>
    <n v="5171.7700000000004"/>
    <s v="Stayed"/>
    <x v="0"/>
    <s v="other"/>
    <n v="0"/>
    <s v="50-100"/>
    <n v="0"/>
    <x v="1"/>
    <x v="2"/>
  </r>
  <r>
    <s v="68244-TAM"/>
    <x v="0"/>
    <n v="77"/>
    <s v="Yes"/>
    <x v="4"/>
    <n v="13"/>
    <n v="26"/>
    <s v="Deal 2"/>
    <x v="1"/>
    <s v="No"/>
    <x v="0"/>
    <s v="DSL"/>
    <x v="1"/>
    <s v="No"/>
    <x v="0"/>
    <s v="Yes"/>
    <x v="1"/>
    <s v="No"/>
    <s v="No"/>
    <s v="Yes"/>
    <x v="0"/>
    <s v="No"/>
    <x v="1"/>
    <n v="36.1"/>
    <n v="2298.9"/>
    <n v="0"/>
    <n v="0"/>
    <n v="0"/>
    <n v="2298.9"/>
    <s v="Stayed"/>
    <x v="0"/>
    <s v="other"/>
    <n v="0"/>
    <s v="20-50"/>
    <n v="0"/>
    <x v="1"/>
    <x v="0"/>
  </r>
  <r>
    <s v="22915-MAH"/>
    <x v="1"/>
    <n v="41"/>
    <s v="Yes"/>
    <x v="1"/>
    <n v="10"/>
    <n v="23"/>
    <s v="None"/>
    <x v="1"/>
    <s v="No"/>
    <x v="0"/>
    <s v="DSL"/>
    <x v="1"/>
    <s v="Yes"/>
    <x v="1"/>
    <s v="Yes"/>
    <x v="0"/>
    <s v="No"/>
    <s v="No"/>
    <s v="Yes"/>
    <x v="2"/>
    <s v="Yes"/>
    <x v="1"/>
    <n v="56.6"/>
    <n v="3789.2"/>
    <n v="0"/>
    <n v="0"/>
    <n v="0"/>
    <n v="3789.2"/>
    <s v="Stayed"/>
    <x v="0"/>
    <s v="other"/>
    <n v="0"/>
    <s v="50-100"/>
    <n v="0"/>
    <x v="0"/>
    <x v="2"/>
  </r>
  <r>
    <s v="32554-DEL"/>
    <x v="0"/>
    <n v="28"/>
    <s v="No"/>
    <x v="0"/>
    <n v="0"/>
    <n v="21"/>
    <s v="None"/>
    <x v="0"/>
    <s v="No"/>
    <x v="0"/>
    <s v="Fiber Optic"/>
    <x v="0"/>
    <s v="No"/>
    <x v="0"/>
    <s v="Yes"/>
    <x v="1"/>
    <s v="No"/>
    <s v="No"/>
    <s v="Yes"/>
    <x v="1"/>
    <s v="Yes"/>
    <x v="1"/>
    <n v="75.900000000000006"/>
    <n v="75.900000000000006"/>
    <n v="0"/>
    <n v="0"/>
    <n v="44.56"/>
    <n v="120.46"/>
    <s v="Churned"/>
    <x v="1"/>
    <s v="Competitor made better offer"/>
    <n v="1"/>
    <s v="50-100"/>
    <n v="0"/>
    <x v="2"/>
    <x v="2"/>
  </r>
  <r>
    <s v="69435-MAD"/>
    <x v="1"/>
    <n v="20"/>
    <s v="Yes"/>
    <x v="11"/>
    <n v="4"/>
    <n v="6"/>
    <s v="None"/>
    <x v="0"/>
    <s v="Yes"/>
    <x v="0"/>
    <s v="Fiber Optic"/>
    <x v="0"/>
    <s v="No"/>
    <x v="1"/>
    <s v="No"/>
    <x v="1"/>
    <s v="No"/>
    <s v="No"/>
    <s v="Yes"/>
    <x v="0"/>
    <s v="Yes"/>
    <x v="1"/>
    <n v="79.2"/>
    <n v="4765"/>
    <n v="0"/>
    <n v="0"/>
    <n v="917.4"/>
    <n v="5682.4"/>
    <s v="Stayed"/>
    <x v="0"/>
    <s v="other"/>
    <n v="0"/>
    <s v="50-100"/>
    <n v="0"/>
    <x v="3"/>
    <x v="3"/>
  </r>
  <r>
    <s v="76712-AND"/>
    <x v="1"/>
    <n v="42"/>
    <s v="No"/>
    <x v="10"/>
    <n v="12"/>
    <n v="2"/>
    <s v="None"/>
    <x v="1"/>
    <s v="No"/>
    <x v="0"/>
    <s v="DSL"/>
    <x v="1"/>
    <s v="No"/>
    <x v="1"/>
    <s v="No"/>
    <x v="1"/>
    <s v="Yes"/>
    <s v="Yes"/>
    <s v="Yes"/>
    <x v="0"/>
    <s v="No"/>
    <x v="0"/>
    <n v="45"/>
    <n v="2196.3000000000002"/>
    <n v="0"/>
    <n v="0"/>
    <n v="0"/>
    <n v="2196.3000000000002"/>
    <s v="Stayed"/>
    <x v="0"/>
    <s v="other"/>
    <n v="0"/>
    <s v="20-50"/>
    <n v="0"/>
    <x v="0"/>
    <x v="4"/>
  </r>
  <r>
    <s v="65631-RAJ"/>
    <x v="1"/>
    <n v="50"/>
    <s v="No"/>
    <x v="8"/>
    <n v="15"/>
    <n v="7"/>
    <s v="Deal 5"/>
    <x v="0"/>
    <s v="No"/>
    <x v="0"/>
    <s v="Fiber Optic"/>
    <x v="0"/>
    <s v="No"/>
    <x v="1"/>
    <s v="No"/>
    <x v="0"/>
    <s v="No"/>
    <s v="No"/>
    <s v="Yes"/>
    <x v="1"/>
    <s v="Yes"/>
    <x v="0"/>
    <n v="85.55"/>
    <n v="85.55"/>
    <n v="0"/>
    <n v="0"/>
    <n v="33.340000000000003"/>
    <n v="118.89"/>
    <s v="Churned"/>
    <x v="0"/>
    <s v="Moved"/>
    <n v="1"/>
    <s v="50-100"/>
    <n v="0"/>
    <x v="1"/>
    <x v="3"/>
  </r>
  <r>
    <s v="86508-UTT"/>
    <x v="0"/>
    <n v="50"/>
    <s v="No"/>
    <x v="7"/>
    <n v="8"/>
    <n v="7"/>
    <s v="None"/>
    <x v="0"/>
    <s v="Yes"/>
    <x v="0"/>
    <s v="Fiber Optic"/>
    <x v="0"/>
    <s v="No"/>
    <x v="0"/>
    <s v="No"/>
    <x v="0"/>
    <s v="Yes"/>
    <s v="Yes"/>
    <s v="Yes"/>
    <x v="1"/>
    <s v="Yes"/>
    <x v="1"/>
    <n v="93.35"/>
    <n v="1444.65"/>
    <n v="0"/>
    <n v="0"/>
    <n v="733.95"/>
    <n v="2178.6"/>
    <s v="Churned"/>
    <x v="1"/>
    <s v="Competitor had better devices"/>
    <n v="1"/>
    <s v="50-100"/>
    <n v="0"/>
    <x v="1"/>
    <x v="3"/>
  </r>
  <r>
    <s v="87360-MAH"/>
    <x v="1"/>
    <n v="64"/>
    <s v="No"/>
    <x v="1"/>
    <n v="4"/>
    <n v="9"/>
    <s v="Deal 2"/>
    <x v="0"/>
    <s v="Yes"/>
    <x v="0"/>
    <s v="Fiber Optic"/>
    <x v="1"/>
    <s v="Yes"/>
    <x v="0"/>
    <s v="Yes"/>
    <x v="0"/>
    <s v="Yes"/>
    <s v="Yes"/>
    <s v="Yes"/>
    <x v="1"/>
    <s v="Yes"/>
    <x v="1"/>
    <n v="109.65"/>
    <n v="5405.8"/>
    <n v="0"/>
    <n v="0"/>
    <n v="1728.5"/>
    <n v="7134.3"/>
    <s v="Stayed"/>
    <x v="0"/>
    <s v="other"/>
    <n v="0"/>
    <s v="&gt;100"/>
    <n v="0"/>
    <x v="1"/>
    <x v="3"/>
  </r>
  <r>
    <s v="46487-KAR"/>
    <x v="1"/>
    <n v="20"/>
    <s v="No"/>
    <x v="3"/>
    <n v="3"/>
    <n v="1"/>
    <s v="Deal 1"/>
    <x v="0"/>
    <s v="Yes"/>
    <x v="0"/>
    <s v="Cable"/>
    <x v="1"/>
    <s v="Yes"/>
    <x v="1"/>
    <s v="Yes"/>
    <x v="0"/>
    <s v="Yes"/>
    <s v="Yes"/>
    <s v="Yes"/>
    <x v="2"/>
    <s v="No"/>
    <x v="0"/>
    <n v="89.7"/>
    <n v="6339.3"/>
    <n v="0"/>
    <n v="0"/>
    <n v="2430"/>
    <n v="8769.2999999999993"/>
    <s v="Stayed"/>
    <x v="0"/>
    <s v="other"/>
    <n v="0"/>
    <s v="50-100"/>
    <n v="0"/>
    <x v="3"/>
    <x v="4"/>
  </r>
  <r>
    <s v="38198-KER"/>
    <x v="1"/>
    <n v="32"/>
    <s v="No"/>
    <x v="20"/>
    <n v="9"/>
    <n v="26"/>
    <s v="None"/>
    <x v="0"/>
    <s v="Yes"/>
    <x v="0"/>
    <s v="Fiber Optic"/>
    <x v="1"/>
    <s v="Yes"/>
    <x v="0"/>
    <s v="No"/>
    <x v="1"/>
    <s v="No"/>
    <s v="No"/>
    <s v="No"/>
    <x v="1"/>
    <s v="No"/>
    <x v="0"/>
    <n v="84.25"/>
    <n v="3847.6"/>
    <n v="0"/>
    <n v="100"/>
    <n v="1990.42"/>
    <n v="5938.02"/>
    <s v="Stayed"/>
    <x v="0"/>
    <s v="other"/>
    <n v="0"/>
    <s v="50-100"/>
    <n v="0"/>
    <x v="2"/>
    <x v="0"/>
  </r>
  <r>
    <s v="75857-MAH"/>
    <x v="1"/>
    <n v="38"/>
    <s v="No"/>
    <x v="1"/>
    <n v="10"/>
    <n v="24"/>
    <s v="None"/>
    <x v="0"/>
    <s v="Yes"/>
    <x v="0"/>
    <s v="DSL"/>
    <x v="1"/>
    <s v="Yes"/>
    <x v="1"/>
    <s v="Yes"/>
    <x v="0"/>
    <s v="Yes"/>
    <s v="Yes"/>
    <s v="Yes"/>
    <x v="2"/>
    <s v="No"/>
    <x v="1"/>
    <n v="92.65"/>
    <n v="6733"/>
    <n v="0"/>
    <n v="0"/>
    <n v="2160"/>
    <n v="8893"/>
    <s v="Stayed"/>
    <x v="0"/>
    <s v="other"/>
    <n v="0"/>
    <s v="50-100"/>
    <n v="0"/>
    <x v="0"/>
    <x v="0"/>
  </r>
  <r>
    <s v="53815-BIH"/>
    <x v="1"/>
    <n v="36"/>
    <s v="No"/>
    <x v="9"/>
    <n v="2"/>
    <n v="4"/>
    <s v="None"/>
    <x v="0"/>
    <s v="No"/>
    <x v="1"/>
    <s v="No"/>
    <x v="0"/>
    <s v="No"/>
    <x v="0"/>
    <s v="No"/>
    <x v="1"/>
    <s v="No"/>
    <s v="No"/>
    <s v="No"/>
    <x v="1"/>
    <s v="No"/>
    <x v="0"/>
    <n v="19.7"/>
    <n v="19.7"/>
    <n v="0"/>
    <n v="0"/>
    <n v="34.28"/>
    <n v="53.98"/>
    <s v="Joined"/>
    <x v="0"/>
    <s v="other"/>
    <n v="0"/>
    <s v="&lt;20"/>
    <n v="1"/>
    <x v="0"/>
    <x v="4"/>
  </r>
  <r>
    <s v="34110-MAH"/>
    <x v="1"/>
    <n v="20"/>
    <s v="Yes"/>
    <x v="1"/>
    <n v="6"/>
    <n v="3"/>
    <s v="None"/>
    <x v="0"/>
    <s v="Yes"/>
    <x v="0"/>
    <s v="Cable"/>
    <x v="0"/>
    <s v="No"/>
    <x v="0"/>
    <s v="No"/>
    <x v="1"/>
    <s v="No"/>
    <s v="No"/>
    <s v="Yes"/>
    <x v="1"/>
    <s v="Yes"/>
    <x v="1"/>
    <n v="50.1"/>
    <n v="50.1"/>
    <n v="0"/>
    <n v="0"/>
    <n v="29.13"/>
    <n v="79.23"/>
    <s v="Joined"/>
    <x v="0"/>
    <s v="other"/>
    <n v="0"/>
    <s v="50-100"/>
    <n v="1"/>
    <x v="3"/>
    <x v="4"/>
  </r>
  <r>
    <s v="32391-BIH"/>
    <x v="0"/>
    <n v="64"/>
    <s v="Yes"/>
    <x v="9"/>
    <n v="13"/>
    <n v="29"/>
    <s v="Deal 1"/>
    <x v="0"/>
    <s v="No"/>
    <x v="0"/>
    <s v="Fiber Optic"/>
    <x v="1"/>
    <s v="Yes"/>
    <x v="0"/>
    <s v="Yes"/>
    <x v="0"/>
    <s v="No"/>
    <s v="No"/>
    <s v="Yes"/>
    <x v="2"/>
    <s v="Yes"/>
    <x v="1"/>
    <n v="92.45"/>
    <n v="6140.85"/>
    <n v="0"/>
    <n v="0"/>
    <n v="172.19"/>
    <n v="6313.04"/>
    <s v="Stayed"/>
    <x v="0"/>
    <s v="other"/>
    <n v="0"/>
    <s v="50-100"/>
    <n v="0"/>
    <x v="1"/>
    <x v="0"/>
  </r>
  <r>
    <s v="12266-HAR"/>
    <x v="1"/>
    <n v="46"/>
    <s v="No"/>
    <x v="15"/>
    <n v="2"/>
    <n v="5"/>
    <s v="None"/>
    <x v="0"/>
    <s v="Yes"/>
    <x v="0"/>
    <s v="DSL"/>
    <x v="0"/>
    <s v="Yes"/>
    <x v="0"/>
    <s v="Yes"/>
    <x v="0"/>
    <s v="Yes"/>
    <s v="Yes"/>
    <s v="Yes"/>
    <x v="2"/>
    <s v="No"/>
    <x v="1"/>
    <n v="79.650000000000006"/>
    <n v="3870.3"/>
    <n v="0"/>
    <n v="0"/>
    <n v="429.12"/>
    <n v="4299.42"/>
    <s v="Stayed"/>
    <x v="0"/>
    <s v="other"/>
    <n v="0"/>
    <s v="50-100"/>
    <n v="0"/>
    <x v="0"/>
    <x v="4"/>
  </r>
  <r>
    <s v="97111-KAR"/>
    <x v="1"/>
    <n v="21"/>
    <s v="Yes"/>
    <x v="3"/>
    <n v="12"/>
    <n v="12"/>
    <s v="None"/>
    <x v="0"/>
    <s v="No"/>
    <x v="0"/>
    <s v="Fiber Optic"/>
    <x v="1"/>
    <s v="Yes"/>
    <x v="1"/>
    <s v="Yes"/>
    <x v="0"/>
    <s v="Yes"/>
    <s v="Yes"/>
    <s v="Yes"/>
    <x v="2"/>
    <s v="Yes"/>
    <x v="1"/>
    <n v="109.9"/>
    <n v="7624.2"/>
    <n v="0"/>
    <n v="0"/>
    <n v="3017.52"/>
    <n v="10641.72"/>
    <s v="Stayed"/>
    <x v="0"/>
    <s v="other"/>
    <n v="0"/>
    <s v="&gt;100"/>
    <n v="0"/>
    <x v="2"/>
    <x v="1"/>
  </r>
  <r>
    <s v="83158-TAM"/>
    <x v="0"/>
    <n v="65"/>
    <s v="Yes"/>
    <x v="4"/>
    <n v="1"/>
    <n v="32"/>
    <s v="Deal 2"/>
    <x v="0"/>
    <s v="Yes"/>
    <x v="0"/>
    <s v="Cable"/>
    <x v="1"/>
    <s v="Yes"/>
    <x v="1"/>
    <s v="Yes"/>
    <x v="1"/>
    <s v="Yes"/>
    <s v="Yes"/>
    <s v="Yes"/>
    <x v="0"/>
    <s v="Yes"/>
    <x v="0"/>
    <n v="81.400000000000006"/>
    <n v="4354.45"/>
    <n v="0"/>
    <n v="0"/>
    <n v="2149.6799999999998"/>
    <n v="6504.13"/>
    <s v="Stayed"/>
    <x v="0"/>
    <s v="other"/>
    <n v="0"/>
    <s v="50-100"/>
    <n v="0"/>
    <x v="1"/>
    <x v="0"/>
  </r>
  <r>
    <s v="67464-KAR"/>
    <x v="1"/>
    <n v="40"/>
    <s v="No"/>
    <x v="3"/>
    <n v="13"/>
    <n v="15"/>
    <s v="Deal 1"/>
    <x v="0"/>
    <s v="No"/>
    <x v="0"/>
    <s v="Cable"/>
    <x v="0"/>
    <s v="Yes"/>
    <x v="0"/>
    <s v="No"/>
    <x v="1"/>
    <s v="No"/>
    <s v="No"/>
    <s v="Yes"/>
    <x v="0"/>
    <s v="No"/>
    <x v="0"/>
    <n v="50.55"/>
    <n v="3431.75"/>
    <n v="0"/>
    <n v="0"/>
    <n v="3142.3"/>
    <n v="6574.05"/>
    <s v="Stayed"/>
    <x v="0"/>
    <s v="other"/>
    <n v="0"/>
    <s v="50-100"/>
    <n v="0"/>
    <x v="0"/>
    <x v="1"/>
  </r>
  <r>
    <s v="81184-BIH"/>
    <x v="0"/>
    <n v="60"/>
    <s v="No"/>
    <x v="9"/>
    <n v="9"/>
    <n v="36"/>
    <s v="Deal 3"/>
    <x v="0"/>
    <s v="No"/>
    <x v="0"/>
    <s v="Fiber Optic"/>
    <x v="0"/>
    <s v="No"/>
    <x v="0"/>
    <s v="No"/>
    <x v="1"/>
    <s v="Yes"/>
    <s v="Yes"/>
    <s v="Yes"/>
    <x v="1"/>
    <s v="Yes"/>
    <x v="1"/>
    <n v="81.05"/>
    <n v="2227.1"/>
    <n v="0"/>
    <n v="0"/>
    <n v="471.8"/>
    <n v="2698.9"/>
    <s v="Churned"/>
    <x v="1"/>
    <s v="Competitor had better devices"/>
    <n v="1"/>
    <s v="50-100"/>
    <n v="0"/>
    <x v="1"/>
    <x v="0"/>
  </r>
  <r>
    <s v="54671-PUN"/>
    <x v="1"/>
    <n v="27"/>
    <s v="Yes"/>
    <x v="13"/>
    <n v="6"/>
    <n v="22"/>
    <s v="Deal 3"/>
    <x v="0"/>
    <s v="Yes"/>
    <x v="0"/>
    <s v="DSL"/>
    <x v="0"/>
    <s v="Yes"/>
    <x v="1"/>
    <s v="No"/>
    <x v="1"/>
    <s v="No"/>
    <s v="Yes"/>
    <s v="Yes"/>
    <x v="1"/>
    <s v="No"/>
    <x v="1"/>
    <n v="62.45"/>
    <n v="2045.55"/>
    <n v="0"/>
    <n v="0"/>
    <n v="1064.96"/>
    <n v="3110.51"/>
    <s v="Stayed"/>
    <x v="0"/>
    <s v="other"/>
    <n v="0"/>
    <s v="50-100"/>
    <n v="0"/>
    <x v="2"/>
    <x v="2"/>
  </r>
  <r>
    <s v="73571-DEL"/>
    <x v="0"/>
    <n v="77"/>
    <s v="No"/>
    <x v="0"/>
    <n v="14"/>
    <n v="20"/>
    <s v="None"/>
    <x v="0"/>
    <s v="No"/>
    <x v="0"/>
    <s v="Cable"/>
    <x v="1"/>
    <s v="No"/>
    <x v="0"/>
    <s v="No"/>
    <x v="1"/>
    <s v="No"/>
    <s v="No"/>
    <s v="Yes"/>
    <x v="1"/>
    <s v="Yes"/>
    <x v="1"/>
    <n v="75.2"/>
    <n v="1929.35"/>
    <n v="0"/>
    <n v="0"/>
    <n v="189.54"/>
    <n v="2118.89"/>
    <s v="Churned"/>
    <x v="4"/>
    <s v="Attitude of support person"/>
    <n v="1"/>
    <s v="50-100"/>
    <n v="0"/>
    <x v="1"/>
    <x v="2"/>
  </r>
  <r>
    <s v="12056-WES"/>
    <x v="0"/>
    <n v="27"/>
    <s v="No"/>
    <x v="2"/>
    <n v="2"/>
    <n v="20"/>
    <s v="None"/>
    <x v="0"/>
    <s v="No"/>
    <x v="0"/>
    <s v="Fiber Optic"/>
    <x v="0"/>
    <s v="Yes"/>
    <x v="1"/>
    <s v="No"/>
    <x v="1"/>
    <s v="Yes"/>
    <s v="Yes"/>
    <s v="Yes"/>
    <x v="1"/>
    <s v="No"/>
    <x v="1"/>
    <n v="90.4"/>
    <n v="268.45"/>
    <n v="0"/>
    <n v="0"/>
    <n v="94.44"/>
    <n v="362.89"/>
    <s v="Joined"/>
    <x v="0"/>
    <s v="other"/>
    <n v="0"/>
    <s v="50-100"/>
    <n v="1"/>
    <x v="2"/>
    <x v="2"/>
  </r>
  <r>
    <s v="73101-JAM"/>
    <x v="0"/>
    <n v="21"/>
    <s v="Yes"/>
    <x v="16"/>
    <n v="4"/>
    <n v="3"/>
    <s v="Deal 5"/>
    <x v="0"/>
    <s v="Yes"/>
    <x v="0"/>
    <s v="Cable"/>
    <x v="0"/>
    <s v="No"/>
    <x v="0"/>
    <s v="No"/>
    <x v="0"/>
    <s v="No"/>
    <s v="Yes"/>
    <s v="Yes"/>
    <x v="1"/>
    <s v="Yes"/>
    <x v="1"/>
    <n v="85.65"/>
    <n v="181.5"/>
    <n v="0"/>
    <n v="0"/>
    <n v="80.86"/>
    <n v="262.36"/>
    <s v="Churned"/>
    <x v="1"/>
    <s v="Competitor made better offer"/>
    <n v="1"/>
    <s v="50-100"/>
    <n v="0"/>
    <x v="2"/>
    <x v="4"/>
  </r>
  <r>
    <s v="84766-UTT"/>
    <x v="1"/>
    <n v="53"/>
    <s v="No"/>
    <x v="7"/>
    <n v="9"/>
    <n v="2"/>
    <s v="None"/>
    <x v="0"/>
    <s v="No"/>
    <x v="0"/>
    <s v="Cable"/>
    <x v="0"/>
    <s v="No"/>
    <x v="1"/>
    <s v="Yes"/>
    <x v="0"/>
    <s v="Yes"/>
    <s v="Yes"/>
    <s v="Yes"/>
    <x v="1"/>
    <s v="Yes"/>
    <x v="0"/>
    <n v="72.900000000000006"/>
    <n v="651.4"/>
    <n v="0"/>
    <n v="0"/>
    <n v="319.41000000000003"/>
    <n v="970.81"/>
    <s v="Churned"/>
    <x v="1"/>
    <s v="Competitor made better offer"/>
    <n v="1"/>
    <s v="50-100"/>
    <n v="0"/>
    <x v="1"/>
    <x v="4"/>
  </r>
  <r>
    <s v="33497-HAR"/>
    <x v="1"/>
    <n v="51"/>
    <s v="Yes"/>
    <x v="15"/>
    <n v="14"/>
    <n v="1"/>
    <s v="Deal 2"/>
    <x v="0"/>
    <s v="Yes"/>
    <x v="0"/>
    <s v="Cable"/>
    <x v="1"/>
    <s v="No"/>
    <x v="0"/>
    <s v="Yes"/>
    <x v="0"/>
    <s v="No"/>
    <s v="No"/>
    <s v="Yes"/>
    <x v="2"/>
    <s v="Yes"/>
    <x v="0"/>
    <n v="70.5"/>
    <n v="3486.65"/>
    <n v="0"/>
    <n v="0"/>
    <n v="2224.5"/>
    <n v="5711.15"/>
    <s v="Stayed"/>
    <x v="0"/>
    <s v="other"/>
    <n v="0"/>
    <s v="50-100"/>
    <n v="0"/>
    <x v="1"/>
    <x v="4"/>
  </r>
  <r>
    <s v="95107-KER"/>
    <x v="1"/>
    <n v="47"/>
    <s v="Yes"/>
    <x v="20"/>
    <n v="11"/>
    <n v="36"/>
    <s v="None"/>
    <x v="0"/>
    <s v="No"/>
    <x v="1"/>
    <s v="No"/>
    <x v="0"/>
    <s v="No"/>
    <x v="0"/>
    <s v="No"/>
    <x v="1"/>
    <s v="No"/>
    <s v="No"/>
    <s v="No"/>
    <x v="2"/>
    <s v="No"/>
    <x v="1"/>
    <n v="20.100000000000001"/>
    <n v="1389.6"/>
    <n v="0"/>
    <n v="0"/>
    <n v="2203.13"/>
    <n v="3592.73"/>
    <s v="Stayed"/>
    <x v="0"/>
    <s v="other"/>
    <n v="0"/>
    <s v="20-50"/>
    <n v="0"/>
    <x v="0"/>
    <x v="0"/>
  </r>
  <r>
    <s v="57610-JAM"/>
    <x v="1"/>
    <n v="79"/>
    <s v="No"/>
    <x v="16"/>
    <n v="2"/>
    <n v="24"/>
    <s v="Deal 3"/>
    <x v="0"/>
    <s v="Yes"/>
    <x v="0"/>
    <s v="Fiber Optic"/>
    <x v="0"/>
    <s v="No"/>
    <x v="0"/>
    <s v="No"/>
    <x v="1"/>
    <s v="No"/>
    <s v="No"/>
    <s v="Yes"/>
    <x v="1"/>
    <s v="Yes"/>
    <x v="1"/>
    <n v="74.900000000000006"/>
    <n v="2303.35"/>
    <n v="0"/>
    <n v="0"/>
    <n v="1514.88"/>
    <n v="3818.23"/>
    <s v="Churned"/>
    <x v="4"/>
    <s v="Attitude of support person"/>
    <n v="1"/>
    <s v="50-100"/>
    <n v="0"/>
    <x v="1"/>
    <x v="0"/>
  </r>
  <r>
    <s v="71415-KER"/>
    <x v="1"/>
    <n v="53"/>
    <s v="Yes"/>
    <x v="20"/>
    <n v="1"/>
    <n v="23"/>
    <s v="Deal 4"/>
    <x v="0"/>
    <s v="No"/>
    <x v="0"/>
    <s v="Fiber Optic"/>
    <x v="1"/>
    <s v="No"/>
    <x v="1"/>
    <s v="No"/>
    <x v="0"/>
    <s v="Yes"/>
    <s v="Yes"/>
    <s v="Yes"/>
    <x v="1"/>
    <s v="No"/>
    <x v="1"/>
    <n v="100.7"/>
    <n v="1522.7"/>
    <n v="0"/>
    <n v="0"/>
    <n v="436.32"/>
    <n v="1959.02"/>
    <s v="Stayed"/>
    <x v="0"/>
    <s v="other"/>
    <n v="0"/>
    <s v="&gt;100"/>
    <n v="0"/>
    <x v="1"/>
    <x v="2"/>
  </r>
  <r>
    <s v="28330-GUJ"/>
    <x v="1"/>
    <n v="40"/>
    <s v="No"/>
    <x v="6"/>
    <n v="0"/>
    <n v="30"/>
    <s v="Deal 1"/>
    <x v="0"/>
    <s v="Yes"/>
    <x v="0"/>
    <s v="Fiber Optic"/>
    <x v="0"/>
    <s v="No"/>
    <x v="1"/>
    <s v="Yes"/>
    <x v="0"/>
    <s v="Yes"/>
    <s v="Yes"/>
    <s v="Yes"/>
    <x v="2"/>
    <s v="Yes"/>
    <x v="1"/>
    <n v="105.65"/>
    <n v="6717.9"/>
    <n v="0"/>
    <n v="0"/>
    <n v="1191.93"/>
    <n v="7909.83"/>
    <s v="Stayed"/>
    <x v="0"/>
    <s v="other"/>
    <n v="0"/>
    <s v="&gt;100"/>
    <n v="0"/>
    <x v="0"/>
    <x v="0"/>
  </r>
  <r>
    <s v="43171-MAH"/>
    <x v="0"/>
    <n v="41"/>
    <s v="No"/>
    <x v="1"/>
    <n v="1"/>
    <n v="7"/>
    <s v="None"/>
    <x v="0"/>
    <s v="Yes"/>
    <x v="0"/>
    <s v="Fiber Optic"/>
    <x v="1"/>
    <s v="Yes"/>
    <x v="1"/>
    <s v="Yes"/>
    <x v="0"/>
    <s v="Yes"/>
    <s v="Yes"/>
    <s v="Yes"/>
    <x v="2"/>
    <s v="Yes"/>
    <x v="0"/>
    <n v="114.3"/>
    <n v="8058.55"/>
    <n v="0"/>
    <n v="0"/>
    <n v="1147.68"/>
    <n v="9206.23"/>
    <s v="Stayed"/>
    <x v="0"/>
    <s v="other"/>
    <n v="0"/>
    <s v="&gt;100"/>
    <n v="0"/>
    <x v="0"/>
    <x v="3"/>
  </r>
  <r>
    <s v="57568-KER"/>
    <x v="1"/>
    <n v="39"/>
    <s v="No"/>
    <x v="20"/>
    <n v="14"/>
    <n v="15"/>
    <s v="Deal 5"/>
    <x v="0"/>
    <s v="No"/>
    <x v="1"/>
    <s v="No"/>
    <x v="0"/>
    <s v="No"/>
    <x v="0"/>
    <s v="No"/>
    <x v="1"/>
    <s v="No"/>
    <s v="No"/>
    <s v="No"/>
    <x v="1"/>
    <s v="No"/>
    <x v="1"/>
    <n v="19.75"/>
    <n v="58.85"/>
    <n v="0"/>
    <n v="0"/>
    <n v="73.89"/>
    <n v="132.74"/>
    <s v="Churned"/>
    <x v="4"/>
    <s v="Attitude of support person"/>
    <n v="1"/>
    <s v="&lt;20"/>
    <n v="0"/>
    <x v="0"/>
    <x v="1"/>
  </r>
  <r>
    <s v="12377-UTT"/>
    <x v="1"/>
    <n v="18"/>
    <s v="No"/>
    <x v="7"/>
    <n v="15"/>
    <n v="2"/>
    <s v="None"/>
    <x v="0"/>
    <s v="Yes"/>
    <x v="1"/>
    <s v="No"/>
    <x v="0"/>
    <s v="No"/>
    <x v="0"/>
    <s v="No"/>
    <x v="1"/>
    <s v="No"/>
    <s v="No"/>
    <s v="No"/>
    <x v="0"/>
    <s v="No"/>
    <x v="0"/>
    <n v="24.35"/>
    <n v="538.5"/>
    <n v="0"/>
    <n v="0"/>
    <n v="1104.46"/>
    <n v="1642.96"/>
    <s v="Stayed"/>
    <x v="0"/>
    <s v="other"/>
    <n v="0"/>
    <s v="20-50"/>
    <n v="0"/>
    <x v="3"/>
    <x v="4"/>
  </r>
  <r>
    <s v="63614-WES"/>
    <x v="1"/>
    <n v="58"/>
    <s v="No"/>
    <x v="2"/>
    <n v="3"/>
    <n v="23"/>
    <s v="None"/>
    <x v="0"/>
    <s v="Yes"/>
    <x v="0"/>
    <s v="DSL"/>
    <x v="1"/>
    <s v="Yes"/>
    <x v="1"/>
    <s v="Yes"/>
    <x v="1"/>
    <s v="No"/>
    <s v="No"/>
    <s v="Yes"/>
    <x v="2"/>
    <s v="No"/>
    <x v="1"/>
    <n v="69.849999999999994"/>
    <n v="5102.3500000000004"/>
    <n v="25.24"/>
    <n v="0"/>
    <n v="2042.64"/>
    <n v="7119.75"/>
    <s v="Stayed"/>
    <x v="0"/>
    <s v="other"/>
    <n v="0"/>
    <s v="50-100"/>
    <n v="0"/>
    <x v="1"/>
    <x v="2"/>
  </r>
  <r>
    <s v="78895-HAR"/>
    <x v="0"/>
    <n v="24"/>
    <s v="Yes"/>
    <x v="15"/>
    <n v="12"/>
    <n v="4"/>
    <s v="Deal 5"/>
    <x v="1"/>
    <s v="No"/>
    <x v="0"/>
    <s v="Cable"/>
    <x v="1"/>
    <s v="Yes"/>
    <x v="1"/>
    <s v="No"/>
    <x v="0"/>
    <s v="Yes"/>
    <s v="Yes"/>
    <s v="Yes"/>
    <x v="1"/>
    <s v="No"/>
    <x v="0"/>
    <n v="-3"/>
    <n v="465.7"/>
    <n v="0"/>
    <n v="0"/>
    <n v="0"/>
    <n v="465.7"/>
    <s v="Stayed"/>
    <x v="0"/>
    <s v="other"/>
    <n v="0"/>
    <s v="&lt;20"/>
    <n v="0"/>
    <x v="2"/>
    <x v="4"/>
  </r>
  <r>
    <s v="54667-TEL"/>
    <x v="0"/>
    <n v="51"/>
    <s v="Yes"/>
    <x v="5"/>
    <n v="11"/>
    <n v="33"/>
    <s v="Deal 5"/>
    <x v="0"/>
    <s v="No"/>
    <x v="0"/>
    <s v="DSL"/>
    <x v="0"/>
    <s v="No"/>
    <x v="0"/>
    <s v="No"/>
    <x v="0"/>
    <s v="No"/>
    <s v="No"/>
    <s v="Yes"/>
    <x v="1"/>
    <s v="Yes"/>
    <x v="1"/>
    <n v="54.4"/>
    <n v="475.1"/>
    <n v="0"/>
    <n v="0"/>
    <n v="12.48"/>
    <n v="487.58"/>
    <s v="Stayed"/>
    <x v="0"/>
    <s v="other"/>
    <n v="0"/>
    <s v="50-100"/>
    <n v="0"/>
    <x v="1"/>
    <x v="0"/>
  </r>
  <r>
    <s v="74887-UTT"/>
    <x v="1"/>
    <n v="35"/>
    <s v="No"/>
    <x v="7"/>
    <n v="12"/>
    <n v="10"/>
    <s v="Deal 1"/>
    <x v="1"/>
    <s v="No"/>
    <x v="0"/>
    <s v="Cable"/>
    <x v="0"/>
    <s v="No"/>
    <x v="0"/>
    <s v="Yes"/>
    <x v="0"/>
    <s v="Yes"/>
    <s v="Yes"/>
    <s v="No"/>
    <x v="2"/>
    <s v="No"/>
    <x v="1"/>
    <n v="50.55"/>
    <n v="3364.55"/>
    <n v="0"/>
    <n v="110"/>
    <n v="0"/>
    <n v="3474.55"/>
    <s v="Stayed"/>
    <x v="0"/>
    <s v="other"/>
    <n v="0"/>
    <s v="50-100"/>
    <n v="0"/>
    <x v="0"/>
    <x v="3"/>
  </r>
  <r>
    <s v="78121-MAH"/>
    <x v="0"/>
    <n v="33"/>
    <s v="Yes"/>
    <x v="1"/>
    <n v="0"/>
    <n v="17"/>
    <s v="Deal 5"/>
    <x v="0"/>
    <s v="No"/>
    <x v="1"/>
    <s v="No"/>
    <x v="0"/>
    <s v="No"/>
    <x v="0"/>
    <s v="No"/>
    <x v="1"/>
    <s v="No"/>
    <s v="No"/>
    <s v="No"/>
    <x v="1"/>
    <s v="No"/>
    <x v="0"/>
    <n v="21.05"/>
    <n v="113.85"/>
    <n v="0"/>
    <n v="0"/>
    <n v="171.3"/>
    <n v="285.14999999999998"/>
    <s v="Churned"/>
    <x v="4"/>
    <s v="Attitude of support person"/>
    <n v="1"/>
    <s v="20-50"/>
    <n v="0"/>
    <x v="2"/>
    <x v="1"/>
  </r>
  <r>
    <s v="99322-HAR"/>
    <x v="1"/>
    <n v="34"/>
    <s v="Yes"/>
    <x v="15"/>
    <n v="11"/>
    <n v="10"/>
    <s v="None"/>
    <x v="0"/>
    <s v="Yes"/>
    <x v="0"/>
    <s v="Fiber Optic"/>
    <x v="0"/>
    <s v="Yes"/>
    <x v="1"/>
    <s v="No"/>
    <x v="0"/>
    <s v="Yes"/>
    <s v="Yes"/>
    <s v="Yes"/>
    <x v="1"/>
    <s v="Yes"/>
    <x v="1"/>
    <n v="103.7"/>
    <n v="5036.3"/>
    <n v="0"/>
    <n v="0"/>
    <n v="2172.17"/>
    <n v="7208.47"/>
    <s v="Churned"/>
    <x v="1"/>
    <s v="Competitor had better devices"/>
    <n v="1"/>
    <s v="&gt;100"/>
    <n v="0"/>
    <x v="2"/>
    <x v="3"/>
  </r>
  <r>
    <s v="44370-AND"/>
    <x v="1"/>
    <n v="61"/>
    <s v="No"/>
    <x v="10"/>
    <n v="12"/>
    <n v="15"/>
    <s v="Deal 2"/>
    <x v="0"/>
    <s v="No"/>
    <x v="1"/>
    <s v="No"/>
    <x v="0"/>
    <s v="No"/>
    <x v="0"/>
    <s v="No"/>
    <x v="1"/>
    <s v="No"/>
    <s v="No"/>
    <s v="No"/>
    <x v="2"/>
    <s v="Yes"/>
    <x v="1"/>
    <n v="19.95"/>
    <n v="1234.8"/>
    <n v="0"/>
    <n v="0"/>
    <n v="2416.6799999999998"/>
    <n v="3651.48"/>
    <s v="Stayed"/>
    <x v="0"/>
    <s v="other"/>
    <n v="0"/>
    <s v="&lt;20"/>
    <n v="0"/>
    <x v="1"/>
    <x v="1"/>
  </r>
  <r>
    <s v="89415-WES"/>
    <x v="1"/>
    <n v="73"/>
    <s v="Yes"/>
    <x v="2"/>
    <n v="3"/>
    <n v="23"/>
    <s v="Deal 4"/>
    <x v="1"/>
    <s v="No"/>
    <x v="0"/>
    <s v="DSL"/>
    <x v="0"/>
    <s v="No"/>
    <x v="0"/>
    <s v="Yes"/>
    <x v="1"/>
    <s v="No"/>
    <s v="No"/>
    <s v="Yes"/>
    <x v="1"/>
    <s v="Yes"/>
    <x v="2"/>
    <n v="29.3"/>
    <n v="355.9"/>
    <n v="0"/>
    <n v="0"/>
    <n v="0"/>
    <n v="355.9"/>
    <s v="Stayed"/>
    <x v="0"/>
    <s v="other"/>
    <n v="0"/>
    <s v="20-50"/>
    <n v="0"/>
    <x v="1"/>
    <x v="2"/>
  </r>
  <r>
    <s v="17308-HAR"/>
    <x v="1"/>
    <n v="59"/>
    <s v="No"/>
    <x v="15"/>
    <n v="10"/>
    <n v="12"/>
    <s v="None"/>
    <x v="0"/>
    <s v="No"/>
    <x v="0"/>
    <s v="DSL"/>
    <x v="1"/>
    <s v="Yes"/>
    <x v="0"/>
    <s v="No"/>
    <x v="1"/>
    <s v="No"/>
    <s v="No"/>
    <s v="Yes"/>
    <x v="1"/>
    <s v="Yes"/>
    <x v="0"/>
    <n v="54.75"/>
    <n v="1510.3"/>
    <n v="0"/>
    <n v="0"/>
    <n v="977.13"/>
    <n v="2487.4299999999998"/>
    <s v="Stayed"/>
    <x v="0"/>
    <s v="other"/>
    <n v="0"/>
    <s v="50-100"/>
    <n v="0"/>
    <x v="1"/>
    <x v="1"/>
  </r>
  <r>
    <s v="82027-UTT"/>
    <x v="1"/>
    <n v="60"/>
    <s v="No"/>
    <x v="7"/>
    <n v="15"/>
    <n v="25"/>
    <s v="None"/>
    <x v="0"/>
    <s v="No"/>
    <x v="0"/>
    <s v="DSL"/>
    <x v="1"/>
    <s v="Yes"/>
    <x v="1"/>
    <s v="No"/>
    <x v="1"/>
    <s v="No"/>
    <s v="No"/>
    <s v="Yes"/>
    <x v="1"/>
    <s v="No"/>
    <x v="1"/>
    <n v="60.55"/>
    <n v="1982.6"/>
    <n v="0"/>
    <n v="0"/>
    <n v="1568.35"/>
    <n v="3550.95"/>
    <s v="Stayed"/>
    <x v="0"/>
    <s v="other"/>
    <n v="0"/>
    <s v="50-100"/>
    <n v="0"/>
    <x v="1"/>
    <x v="0"/>
  </r>
  <r>
    <s v="82321-PUN"/>
    <x v="1"/>
    <n v="35"/>
    <s v="Yes"/>
    <x v="13"/>
    <n v="7"/>
    <n v="32"/>
    <s v="Deal 2"/>
    <x v="0"/>
    <s v="Yes"/>
    <x v="0"/>
    <s v="DSL"/>
    <x v="0"/>
    <s v="Yes"/>
    <x v="1"/>
    <s v="Yes"/>
    <x v="0"/>
    <s v="Yes"/>
    <s v="Yes"/>
    <s v="Yes"/>
    <x v="1"/>
    <s v="Yes"/>
    <x v="1"/>
    <n v="86.2"/>
    <n v="4524.05"/>
    <n v="0"/>
    <n v="0"/>
    <n v="233.82"/>
    <n v="4757.87"/>
    <s v="Stayed"/>
    <x v="0"/>
    <s v="other"/>
    <n v="0"/>
    <s v="50-100"/>
    <n v="0"/>
    <x v="0"/>
    <x v="0"/>
  </r>
  <r>
    <s v="84842-KER"/>
    <x v="1"/>
    <n v="61"/>
    <s v="Yes"/>
    <x v="20"/>
    <n v="9"/>
    <n v="20"/>
    <s v="None"/>
    <x v="0"/>
    <s v="Yes"/>
    <x v="0"/>
    <s v="Fiber Optic"/>
    <x v="0"/>
    <s v="No"/>
    <x v="0"/>
    <s v="No"/>
    <x v="0"/>
    <s v="Yes"/>
    <s v="Yes"/>
    <s v="Yes"/>
    <x v="1"/>
    <s v="Yes"/>
    <x v="1"/>
    <n v="95.45"/>
    <n v="95.45"/>
    <n v="0"/>
    <n v="0"/>
    <n v="5.59"/>
    <n v="101.04"/>
    <s v="Churned"/>
    <x v="1"/>
    <s v="Competitor had better devices"/>
    <n v="1"/>
    <s v="50-100"/>
    <n v="0"/>
    <x v="1"/>
    <x v="2"/>
  </r>
  <r>
    <s v="59949-KAR"/>
    <x v="1"/>
    <n v="39"/>
    <s v="Yes"/>
    <x v="3"/>
    <n v="7"/>
    <n v="10"/>
    <s v="Deal 5"/>
    <x v="0"/>
    <s v="No"/>
    <x v="0"/>
    <s v="DSL"/>
    <x v="0"/>
    <s v="No"/>
    <x v="1"/>
    <s v="Yes"/>
    <x v="0"/>
    <s v="No"/>
    <s v="No"/>
    <s v="Yes"/>
    <x v="1"/>
    <s v="Yes"/>
    <x v="0"/>
    <n v="63.95"/>
    <n v="318.10000000000002"/>
    <n v="0"/>
    <n v="0"/>
    <n v="69.8"/>
    <n v="387.9"/>
    <s v="Stayed"/>
    <x v="0"/>
    <s v="other"/>
    <n v="0"/>
    <s v="50-100"/>
    <n v="0"/>
    <x v="0"/>
    <x v="3"/>
  </r>
  <r>
    <s v="28452-UTT"/>
    <x v="0"/>
    <n v="60"/>
    <s v="Yes"/>
    <x v="7"/>
    <n v="8"/>
    <n v="34"/>
    <s v="None"/>
    <x v="0"/>
    <s v="No"/>
    <x v="0"/>
    <s v="DSL"/>
    <x v="0"/>
    <s v="Yes"/>
    <x v="0"/>
    <s v="Yes"/>
    <x v="1"/>
    <s v="Yes"/>
    <s v="Yes"/>
    <s v="No"/>
    <x v="0"/>
    <s v="Yes"/>
    <x v="1"/>
    <n v="65.349999999999994"/>
    <n v="1231.8499999999999"/>
    <n v="0"/>
    <n v="60"/>
    <n v="794.01"/>
    <n v="2085.86"/>
    <s v="Stayed"/>
    <x v="0"/>
    <s v="other"/>
    <n v="0"/>
    <s v="50-100"/>
    <n v="0"/>
    <x v="1"/>
    <x v="0"/>
  </r>
  <r>
    <s v="41986-CHH"/>
    <x v="0"/>
    <n v="30"/>
    <s v="No"/>
    <x v="12"/>
    <n v="11"/>
    <n v="30"/>
    <s v="None"/>
    <x v="1"/>
    <s v="No"/>
    <x v="0"/>
    <s v="DSL"/>
    <x v="0"/>
    <s v="Yes"/>
    <x v="1"/>
    <s v="Yes"/>
    <x v="0"/>
    <s v="No"/>
    <s v="No"/>
    <s v="Yes"/>
    <x v="2"/>
    <s v="No"/>
    <x v="0"/>
    <n v="50.2"/>
    <n v="2554"/>
    <n v="27.01"/>
    <n v="0"/>
    <n v="0"/>
    <n v="2526.9899999999998"/>
    <s v="Stayed"/>
    <x v="0"/>
    <s v="other"/>
    <n v="0"/>
    <s v="50-100"/>
    <n v="0"/>
    <x v="2"/>
    <x v="0"/>
  </r>
  <r>
    <s v="15658-RAJ"/>
    <x v="1"/>
    <n v="56"/>
    <s v="No"/>
    <x v="8"/>
    <n v="8"/>
    <n v="33"/>
    <s v="None"/>
    <x v="1"/>
    <s v="No"/>
    <x v="0"/>
    <s v="DSL"/>
    <x v="1"/>
    <s v="Yes"/>
    <x v="1"/>
    <s v="Yes"/>
    <x v="0"/>
    <s v="Yes"/>
    <s v="Yes"/>
    <s v="Yes"/>
    <x v="2"/>
    <s v="Yes"/>
    <x v="1"/>
    <n v="63.8"/>
    <n v="4684.3"/>
    <n v="0"/>
    <n v="0"/>
    <n v="0"/>
    <n v="4684.3"/>
    <s v="Stayed"/>
    <x v="0"/>
    <s v="other"/>
    <n v="0"/>
    <s v="50-100"/>
    <n v="0"/>
    <x v="1"/>
    <x v="0"/>
  </r>
  <r>
    <s v="28367-TAM"/>
    <x v="1"/>
    <n v="49"/>
    <s v="Yes"/>
    <x v="4"/>
    <n v="9"/>
    <n v="23"/>
    <s v="None"/>
    <x v="0"/>
    <s v="No"/>
    <x v="1"/>
    <s v="No"/>
    <x v="0"/>
    <s v="No"/>
    <x v="0"/>
    <s v="No"/>
    <x v="1"/>
    <s v="No"/>
    <s v="No"/>
    <s v="No"/>
    <x v="2"/>
    <s v="Yes"/>
    <x v="1"/>
    <n v="20.05"/>
    <n v="614.45000000000005"/>
    <n v="9.73"/>
    <n v="0"/>
    <n v="477.12"/>
    <n v="1081.8399999999999"/>
    <s v="Stayed"/>
    <x v="0"/>
    <s v="other"/>
    <n v="0"/>
    <s v="20-50"/>
    <n v="0"/>
    <x v="0"/>
    <x v="2"/>
  </r>
  <r>
    <s v="67882-JAM"/>
    <x v="1"/>
    <n v="43"/>
    <s v="Yes"/>
    <x v="16"/>
    <n v="2"/>
    <n v="8"/>
    <s v="None"/>
    <x v="0"/>
    <s v="No"/>
    <x v="0"/>
    <s v="Fiber Optic"/>
    <x v="0"/>
    <s v="Yes"/>
    <x v="1"/>
    <s v="No"/>
    <x v="0"/>
    <s v="Yes"/>
    <s v="Yes"/>
    <s v="Yes"/>
    <x v="1"/>
    <s v="No"/>
    <x v="1"/>
    <n v="101.15"/>
    <n v="842.9"/>
    <n v="0"/>
    <n v="0"/>
    <n v="135.04"/>
    <n v="977.94"/>
    <s v="Churned"/>
    <x v="1"/>
    <s v="Competitor made better offer"/>
    <n v="1"/>
    <s v="&gt;100"/>
    <n v="0"/>
    <x v="0"/>
    <x v="3"/>
  </r>
  <r>
    <s v="97824-BIH"/>
    <x v="1"/>
    <n v="38"/>
    <s v="Yes"/>
    <x v="9"/>
    <n v="11"/>
    <n v="15"/>
    <s v="Deal 2"/>
    <x v="0"/>
    <s v="Yes"/>
    <x v="0"/>
    <s v="DSL"/>
    <x v="0"/>
    <s v="No"/>
    <x v="1"/>
    <s v="No"/>
    <x v="1"/>
    <s v="Yes"/>
    <s v="Yes"/>
    <s v="No"/>
    <x v="0"/>
    <s v="No"/>
    <x v="2"/>
    <n v="65"/>
    <n v="2531.8000000000002"/>
    <n v="0"/>
    <n v="140"/>
    <n v="1539.55"/>
    <n v="4211.3500000000004"/>
    <s v="Stayed"/>
    <x v="0"/>
    <s v="other"/>
    <n v="0"/>
    <s v="50-100"/>
    <n v="0"/>
    <x v="0"/>
    <x v="1"/>
  </r>
  <r>
    <s v="63437-MAH"/>
    <x v="1"/>
    <n v="34"/>
    <s v="Yes"/>
    <x v="1"/>
    <n v="12"/>
    <n v="16"/>
    <s v="None"/>
    <x v="0"/>
    <s v="No"/>
    <x v="1"/>
    <s v="No"/>
    <x v="0"/>
    <s v="No"/>
    <x v="0"/>
    <s v="No"/>
    <x v="1"/>
    <s v="No"/>
    <s v="No"/>
    <s v="No"/>
    <x v="1"/>
    <s v="Yes"/>
    <x v="0"/>
    <n v="19.25"/>
    <n v="86.05"/>
    <n v="0"/>
    <n v="0"/>
    <n v="105.05"/>
    <n v="191.1"/>
    <s v="Stayed"/>
    <x v="0"/>
    <s v="other"/>
    <n v="0"/>
    <s v="&lt;20"/>
    <n v="0"/>
    <x v="2"/>
    <x v="1"/>
  </r>
  <r>
    <s v="83900-HAR"/>
    <x v="1"/>
    <n v="55"/>
    <s v="Yes"/>
    <x v="15"/>
    <n v="2"/>
    <n v="31"/>
    <s v="None"/>
    <x v="1"/>
    <s v="No"/>
    <x v="0"/>
    <s v="DSL"/>
    <x v="1"/>
    <s v="No"/>
    <x v="0"/>
    <s v="Yes"/>
    <x v="1"/>
    <s v="No"/>
    <s v="No"/>
    <s v="No"/>
    <x v="0"/>
    <s v="Yes"/>
    <x v="0"/>
    <n v="36.049999999999997"/>
    <n v="402.6"/>
    <n v="0"/>
    <n v="100"/>
    <n v="0"/>
    <n v="502.6"/>
    <s v="Stayed"/>
    <x v="0"/>
    <s v="other"/>
    <n v="0"/>
    <s v="20-50"/>
    <n v="0"/>
    <x v="1"/>
    <x v="0"/>
  </r>
  <r>
    <s v="46172-ASS"/>
    <x v="0"/>
    <n v="60"/>
    <s v="Yes"/>
    <x v="17"/>
    <n v="1"/>
    <n v="20"/>
    <s v="None"/>
    <x v="0"/>
    <s v="No"/>
    <x v="0"/>
    <s v="Fiber Optic"/>
    <x v="0"/>
    <s v="No"/>
    <x v="0"/>
    <s v="Yes"/>
    <x v="0"/>
    <s v="Yes"/>
    <s v="Yes"/>
    <s v="Yes"/>
    <x v="1"/>
    <s v="Yes"/>
    <x v="1"/>
    <n v="96.1"/>
    <n v="453.4"/>
    <n v="0"/>
    <n v="0"/>
    <n v="155.44999999999999"/>
    <n v="608.85"/>
    <s v="Churned"/>
    <x v="1"/>
    <s v="Competitor made better offer"/>
    <n v="1"/>
    <s v="50-100"/>
    <n v="0"/>
    <x v="1"/>
    <x v="2"/>
  </r>
  <r>
    <s v="52174-UTT"/>
    <x v="1"/>
    <n v="64"/>
    <s v="No"/>
    <x v="7"/>
    <n v="7"/>
    <n v="5"/>
    <s v="Deal 4"/>
    <x v="0"/>
    <s v="No"/>
    <x v="1"/>
    <s v="No"/>
    <x v="0"/>
    <s v="No"/>
    <x v="0"/>
    <s v="No"/>
    <x v="1"/>
    <s v="No"/>
    <s v="No"/>
    <s v="No"/>
    <x v="0"/>
    <s v="No"/>
    <x v="0"/>
    <n v="19.05"/>
    <n v="326.64999999999998"/>
    <n v="0"/>
    <n v="0"/>
    <n v="664.16"/>
    <n v="990.81"/>
    <s v="Stayed"/>
    <x v="0"/>
    <s v="other"/>
    <n v="0"/>
    <s v="&lt;20"/>
    <n v="0"/>
    <x v="1"/>
    <x v="4"/>
  </r>
  <r>
    <s v="68783-JAM"/>
    <x v="1"/>
    <n v="76"/>
    <s v="No"/>
    <x v="16"/>
    <n v="6"/>
    <n v="23"/>
    <s v="None"/>
    <x v="0"/>
    <s v="Yes"/>
    <x v="0"/>
    <s v="Fiber Optic"/>
    <x v="0"/>
    <s v="Yes"/>
    <x v="0"/>
    <s v="Yes"/>
    <x v="0"/>
    <s v="Yes"/>
    <s v="No"/>
    <s v="Yes"/>
    <x v="0"/>
    <s v="No"/>
    <x v="1"/>
    <n v="105.75"/>
    <n v="7382.85"/>
    <n v="0"/>
    <n v="0"/>
    <n v="433.1"/>
    <n v="7815.95"/>
    <s v="Stayed"/>
    <x v="0"/>
    <s v="other"/>
    <n v="0"/>
    <s v="&gt;100"/>
    <n v="0"/>
    <x v="1"/>
    <x v="2"/>
  </r>
  <r>
    <s v="59509-ODI"/>
    <x v="0"/>
    <n v="27"/>
    <s v="No"/>
    <x v="19"/>
    <n v="5"/>
    <n v="20"/>
    <s v="None"/>
    <x v="1"/>
    <s v="No"/>
    <x v="0"/>
    <s v="DSL"/>
    <x v="0"/>
    <s v="Yes"/>
    <x v="1"/>
    <s v="Yes"/>
    <x v="1"/>
    <s v="No"/>
    <s v="No"/>
    <s v="Yes"/>
    <x v="0"/>
    <s v="Yes"/>
    <x v="0"/>
    <n v="40.4"/>
    <n v="422.6"/>
    <n v="0"/>
    <n v="0"/>
    <n v="0"/>
    <n v="422.6"/>
    <s v="Stayed"/>
    <x v="0"/>
    <s v="other"/>
    <n v="0"/>
    <s v="20-50"/>
    <n v="0"/>
    <x v="2"/>
    <x v="2"/>
  </r>
  <r>
    <s v="43887-MAH"/>
    <x v="1"/>
    <n v="62"/>
    <s v="Yes"/>
    <x v="1"/>
    <n v="4"/>
    <n v="27"/>
    <s v="None"/>
    <x v="0"/>
    <s v="Yes"/>
    <x v="0"/>
    <s v="Fiber Optic"/>
    <x v="0"/>
    <s v="Yes"/>
    <x v="0"/>
    <s v="No"/>
    <x v="0"/>
    <s v="Yes"/>
    <s v="Yes"/>
    <s v="Yes"/>
    <x v="1"/>
    <s v="Yes"/>
    <x v="1"/>
    <n v="99.15"/>
    <n v="6010.05"/>
    <n v="0"/>
    <n v="0"/>
    <n v="3009.13"/>
    <n v="9019.18"/>
    <s v="Churned"/>
    <x v="2"/>
    <s v="Service dissatisfaction"/>
    <n v="1"/>
    <s v="50-100"/>
    <n v="0"/>
    <x v="1"/>
    <x v="0"/>
  </r>
  <r>
    <s v="57878-MAH"/>
    <x v="1"/>
    <n v="54"/>
    <s v="No"/>
    <x v="1"/>
    <n v="13"/>
    <n v="33"/>
    <s v="None"/>
    <x v="0"/>
    <s v="No"/>
    <x v="0"/>
    <s v="Cable"/>
    <x v="1"/>
    <s v="Yes"/>
    <x v="1"/>
    <s v="Yes"/>
    <x v="0"/>
    <s v="Yes"/>
    <s v="Yes"/>
    <s v="Yes"/>
    <x v="0"/>
    <s v="Yes"/>
    <x v="1"/>
    <n v="84.8"/>
    <n v="6046.1"/>
    <n v="0"/>
    <n v="0"/>
    <n v="1637.26"/>
    <n v="7683.36"/>
    <s v="Stayed"/>
    <x v="0"/>
    <s v="other"/>
    <n v="0"/>
    <s v="50-100"/>
    <n v="0"/>
    <x v="1"/>
    <x v="0"/>
  </r>
  <r>
    <s v="18160-KAR"/>
    <x v="0"/>
    <n v="54"/>
    <s v="No"/>
    <x v="3"/>
    <n v="13"/>
    <n v="5"/>
    <s v="None"/>
    <x v="0"/>
    <s v="No"/>
    <x v="1"/>
    <s v="No"/>
    <x v="0"/>
    <s v="No"/>
    <x v="0"/>
    <s v="No"/>
    <x v="1"/>
    <s v="No"/>
    <s v="No"/>
    <s v="No"/>
    <x v="1"/>
    <s v="No"/>
    <x v="0"/>
    <n v="19.850000000000001"/>
    <n v="178.8"/>
    <n v="0"/>
    <n v="0"/>
    <n v="366.66"/>
    <n v="545.46"/>
    <s v="Stayed"/>
    <x v="0"/>
    <s v="other"/>
    <n v="0"/>
    <s v="&lt;20"/>
    <n v="0"/>
    <x v="1"/>
    <x v="4"/>
  </r>
  <r>
    <s v="49879-UTT"/>
    <x v="1"/>
    <n v="65"/>
    <s v="No"/>
    <x v="7"/>
    <n v="13"/>
    <n v="32"/>
    <s v="None"/>
    <x v="0"/>
    <s v="No"/>
    <x v="0"/>
    <s v="DSL"/>
    <x v="1"/>
    <s v="No"/>
    <x v="0"/>
    <s v="No"/>
    <x v="1"/>
    <s v="No"/>
    <s v="No"/>
    <s v="Yes"/>
    <x v="1"/>
    <s v="Yes"/>
    <x v="1"/>
    <n v="49.45"/>
    <n v="314.60000000000002"/>
    <n v="0"/>
    <n v="0"/>
    <n v="234.96"/>
    <n v="549.55999999999995"/>
    <s v="Stayed"/>
    <x v="0"/>
    <s v="other"/>
    <n v="0"/>
    <s v="20-50"/>
    <n v="0"/>
    <x v="1"/>
    <x v="0"/>
  </r>
  <r>
    <s v="87436-TAM"/>
    <x v="1"/>
    <n v="60"/>
    <s v="Yes"/>
    <x v="4"/>
    <n v="4"/>
    <n v="26"/>
    <s v="None"/>
    <x v="0"/>
    <s v="No"/>
    <x v="0"/>
    <s v="Fiber Optic"/>
    <x v="0"/>
    <s v="No"/>
    <x v="0"/>
    <s v="No"/>
    <x v="0"/>
    <s v="Yes"/>
    <s v="Yes"/>
    <s v="No"/>
    <x v="1"/>
    <s v="Yes"/>
    <x v="1"/>
    <n v="88.8"/>
    <n v="2274.35"/>
    <n v="0"/>
    <n v="50"/>
    <n v="990.34"/>
    <n v="3314.69"/>
    <s v="Churned"/>
    <x v="2"/>
    <s v="Service dissatisfaction"/>
    <n v="1"/>
    <s v="50-100"/>
    <n v="0"/>
    <x v="1"/>
    <x v="0"/>
  </r>
  <r>
    <s v="78962-TAM"/>
    <x v="0"/>
    <n v="34"/>
    <s v="Yes"/>
    <x v="4"/>
    <n v="7"/>
    <n v="6"/>
    <s v="Deal 5"/>
    <x v="0"/>
    <s v="No"/>
    <x v="0"/>
    <s v="Cable"/>
    <x v="1"/>
    <s v="Yes"/>
    <x v="0"/>
    <s v="No"/>
    <x v="1"/>
    <s v="No"/>
    <s v="No"/>
    <s v="No"/>
    <x v="1"/>
    <s v="No"/>
    <x v="2"/>
    <n v="55.15"/>
    <n v="322.89999999999998"/>
    <n v="0"/>
    <n v="0"/>
    <n v="41.88"/>
    <n v="364.78"/>
    <s v="Stayed"/>
    <x v="0"/>
    <s v="other"/>
    <n v="0"/>
    <s v="50-100"/>
    <n v="0"/>
    <x v="2"/>
    <x v="3"/>
  </r>
  <r>
    <s v="75305-KAR"/>
    <x v="0"/>
    <n v="57"/>
    <s v="No"/>
    <x v="3"/>
    <n v="9"/>
    <n v="28"/>
    <s v="None"/>
    <x v="0"/>
    <s v="No"/>
    <x v="0"/>
    <s v="Fiber Optic"/>
    <x v="0"/>
    <s v="No"/>
    <x v="1"/>
    <s v="No"/>
    <x v="1"/>
    <s v="Yes"/>
    <s v="Yes"/>
    <s v="Yes"/>
    <x v="1"/>
    <s v="No"/>
    <x v="1"/>
    <n v="84.8"/>
    <n v="888.75"/>
    <n v="0"/>
    <n v="0"/>
    <n v="336.27"/>
    <n v="1225.02"/>
    <s v="Stayed"/>
    <x v="0"/>
    <s v="other"/>
    <n v="0"/>
    <s v="50-100"/>
    <n v="0"/>
    <x v="1"/>
    <x v="0"/>
  </r>
  <r>
    <s v="44755-JHA"/>
    <x v="1"/>
    <n v="28"/>
    <s v="Yes"/>
    <x v="14"/>
    <n v="9"/>
    <n v="19"/>
    <s v="None"/>
    <x v="0"/>
    <s v="No"/>
    <x v="0"/>
    <s v="Fiber Optic"/>
    <x v="0"/>
    <s v="No"/>
    <x v="0"/>
    <s v="No"/>
    <x v="0"/>
    <s v="No"/>
    <s v="Yes"/>
    <s v="No"/>
    <x v="1"/>
    <s v="Yes"/>
    <x v="1"/>
    <n v="80.55"/>
    <n v="80.55"/>
    <n v="0"/>
    <n v="0"/>
    <n v="43.67"/>
    <n v="124.22"/>
    <s v="Churned"/>
    <x v="1"/>
    <s v="Competitor had better devices"/>
    <n v="1"/>
    <s v="50-100"/>
    <n v="0"/>
    <x v="2"/>
    <x v="2"/>
  </r>
  <r>
    <s v="36995-TAM"/>
    <x v="1"/>
    <n v="36"/>
    <s v="No"/>
    <x v="4"/>
    <n v="0"/>
    <n v="33"/>
    <s v="None"/>
    <x v="0"/>
    <s v="No"/>
    <x v="1"/>
    <s v="No"/>
    <x v="0"/>
    <s v="No"/>
    <x v="0"/>
    <s v="No"/>
    <x v="1"/>
    <s v="No"/>
    <s v="No"/>
    <s v="No"/>
    <x v="2"/>
    <s v="Yes"/>
    <x v="1"/>
    <n v="20.149999999999999"/>
    <n v="973.35"/>
    <n v="0"/>
    <n v="0"/>
    <n v="138.18"/>
    <n v="1111.53"/>
    <s v="Stayed"/>
    <x v="0"/>
    <s v="other"/>
    <n v="0"/>
    <s v="20-50"/>
    <n v="0"/>
    <x v="0"/>
    <x v="0"/>
  </r>
  <r>
    <s v="82129-JHA"/>
    <x v="1"/>
    <n v="26"/>
    <s v="No"/>
    <x v="14"/>
    <n v="9"/>
    <n v="8"/>
    <s v="Deal 5"/>
    <x v="0"/>
    <s v="No"/>
    <x v="0"/>
    <s v="DSL"/>
    <x v="0"/>
    <s v="Yes"/>
    <x v="0"/>
    <s v="No"/>
    <x v="0"/>
    <s v="No"/>
    <s v="No"/>
    <s v="Yes"/>
    <x v="1"/>
    <s v="Yes"/>
    <x v="0"/>
    <n v="58.7"/>
    <n v="168.6"/>
    <n v="0"/>
    <n v="0"/>
    <n v="34.409999999999997"/>
    <n v="203.01"/>
    <s v="Joined"/>
    <x v="0"/>
    <s v="other"/>
    <n v="0"/>
    <s v="50-100"/>
    <n v="1"/>
    <x v="2"/>
    <x v="3"/>
  </r>
  <r>
    <s v="48217-KAR"/>
    <x v="1"/>
    <n v="51"/>
    <s v="Yes"/>
    <x v="3"/>
    <n v="0"/>
    <n v="8"/>
    <s v="Deal 2"/>
    <x v="0"/>
    <s v="No"/>
    <x v="0"/>
    <s v="Fiber Optic"/>
    <x v="1"/>
    <s v="Yes"/>
    <x v="1"/>
    <s v="Yes"/>
    <x v="1"/>
    <s v="Yes"/>
    <s v="Yes"/>
    <s v="Yes"/>
    <x v="2"/>
    <s v="No"/>
    <x v="0"/>
    <n v="99.5"/>
    <n v="5424.25"/>
    <n v="0"/>
    <n v="0"/>
    <n v="2309.21"/>
    <n v="7733.46"/>
    <s v="Stayed"/>
    <x v="0"/>
    <s v="other"/>
    <n v="0"/>
    <s v="50-100"/>
    <n v="0"/>
    <x v="1"/>
    <x v="3"/>
  </r>
  <r>
    <s v="56933-MAH"/>
    <x v="1"/>
    <n v="26"/>
    <s v="No"/>
    <x v="1"/>
    <n v="6"/>
    <n v="32"/>
    <s v="None"/>
    <x v="0"/>
    <s v="No"/>
    <x v="0"/>
    <s v="Fiber Optic"/>
    <x v="1"/>
    <s v="No"/>
    <x v="0"/>
    <s v="Yes"/>
    <x v="0"/>
    <s v="Yes"/>
    <s v="Yes"/>
    <s v="Yes"/>
    <x v="1"/>
    <s v="Yes"/>
    <x v="1"/>
    <n v="99.85"/>
    <n v="2331.3000000000002"/>
    <n v="0"/>
    <n v="0"/>
    <n v="872.85"/>
    <n v="3204.15"/>
    <s v="Churned"/>
    <x v="0"/>
    <s v="Don't know"/>
    <n v="1"/>
    <s v="50-100"/>
    <n v="0"/>
    <x v="2"/>
    <x v="0"/>
  </r>
  <r>
    <s v="68194-UTT"/>
    <x v="1"/>
    <n v="60"/>
    <s v="No"/>
    <x v="7"/>
    <n v="0"/>
    <n v="23"/>
    <s v="None"/>
    <x v="0"/>
    <s v="No"/>
    <x v="0"/>
    <s v="DSL"/>
    <x v="0"/>
    <s v="No"/>
    <x v="0"/>
    <s v="No"/>
    <x v="1"/>
    <s v="No"/>
    <s v="No"/>
    <s v="Yes"/>
    <x v="1"/>
    <s v="No"/>
    <x v="1"/>
    <n v="45.35"/>
    <n v="89.5"/>
    <n v="0"/>
    <n v="0"/>
    <n v="50.98"/>
    <n v="140.47999999999999"/>
    <s v="Churned"/>
    <x v="1"/>
    <s v="Competitor had better devices"/>
    <n v="1"/>
    <s v="20-50"/>
    <n v="0"/>
    <x v="1"/>
    <x v="2"/>
  </r>
  <r>
    <s v="18228-AND"/>
    <x v="1"/>
    <n v="32"/>
    <s v="Yes"/>
    <x v="10"/>
    <n v="6"/>
    <n v="21"/>
    <s v="None"/>
    <x v="0"/>
    <s v="No"/>
    <x v="0"/>
    <s v="DSL"/>
    <x v="1"/>
    <s v="No"/>
    <x v="0"/>
    <s v="No"/>
    <x v="1"/>
    <s v="No"/>
    <s v="No"/>
    <s v="Yes"/>
    <x v="1"/>
    <s v="Yes"/>
    <x v="0"/>
    <n v="48.55"/>
    <n v="48.55"/>
    <n v="0"/>
    <n v="0"/>
    <n v="11.35"/>
    <n v="59.9"/>
    <s v="Churned"/>
    <x v="4"/>
    <s v="Attitude of support person"/>
    <n v="1"/>
    <s v="20-50"/>
    <n v="0"/>
    <x v="2"/>
    <x v="2"/>
  </r>
  <r>
    <s v="27880-AND"/>
    <x v="0"/>
    <n v="48"/>
    <s v="No"/>
    <x v="10"/>
    <n v="14"/>
    <n v="21"/>
    <s v="None"/>
    <x v="0"/>
    <s v="Yes"/>
    <x v="1"/>
    <s v="No"/>
    <x v="0"/>
    <s v="No"/>
    <x v="0"/>
    <s v="No"/>
    <x v="1"/>
    <s v="No"/>
    <s v="No"/>
    <s v="No"/>
    <x v="2"/>
    <s v="Yes"/>
    <x v="0"/>
    <n v="26.4"/>
    <n v="121.25"/>
    <n v="0"/>
    <n v="0"/>
    <n v="101.61"/>
    <n v="222.86"/>
    <s v="Joined"/>
    <x v="0"/>
    <s v="other"/>
    <n v="0"/>
    <s v="20-50"/>
    <n v="1"/>
    <x v="0"/>
    <x v="2"/>
  </r>
  <r>
    <s v="13542-UTT"/>
    <x v="0"/>
    <n v="71"/>
    <s v="Yes"/>
    <x v="7"/>
    <n v="11"/>
    <n v="20"/>
    <s v="None"/>
    <x v="0"/>
    <s v="Yes"/>
    <x v="0"/>
    <s v="Cable"/>
    <x v="0"/>
    <s v="Yes"/>
    <x v="0"/>
    <s v="No"/>
    <x v="0"/>
    <s v="Yes"/>
    <s v="Yes"/>
    <s v="Yes"/>
    <x v="1"/>
    <s v="Yes"/>
    <x v="1"/>
    <n v="100.2"/>
    <n v="6851.65"/>
    <n v="0"/>
    <n v="0"/>
    <n v="1450.44"/>
    <n v="8302.09"/>
    <s v="Churned"/>
    <x v="1"/>
    <s v="Competitor offered more data"/>
    <n v="1"/>
    <s v="&gt;100"/>
    <n v="0"/>
    <x v="1"/>
    <x v="2"/>
  </r>
  <r>
    <s v="37338-RAJ"/>
    <x v="0"/>
    <n v="48"/>
    <s v="Yes"/>
    <x v="8"/>
    <n v="7"/>
    <n v="9"/>
    <s v="None"/>
    <x v="0"/>
    <s v="No"/>
    <x v="0"/>
    <s v="Fiber Optic"/>
    <x v="0"/>
    <s v="No"/>
    <x v="1"/>
    <s v="No"/>
    <x v="0"/>
    <s v="Yes"/>
    <s v="Yes"/>
    <s v="No"/>
    <x v="1"/>
    <s v="Yes"/>
    <x v="1"/>
    <n v="94.7"/>
    <n v="740.3"/>
    <n v="0"/>
    <n v="80"/>
    <n v="155.91999999999999"/>
    <n v="976.22"/>
    <s v="Churned"/>
    <x v="1"/>
    <s v="Competitor offered more data"/>
    <n v="1"/>
    <s v="50-100"/>
    <n v="0"/>
    <x v="0"/>
    <x v="3"/>
  </r>
  <r>
    <s v="46512-ODI"/>
    <x v="0"/>
    <n v="57"/>
    <s v="No"/>
    <x v="19"/>
    <n v="3"/>
    <n v="21"/>
    <s v="Deal 3"/>
    <x v="0"/>
    <s v="Yes"/>
    <x v="0"/>
    <s v="Fiber Optic"/>
    <x v="0"/>
    <s v="No"/>
    <x v="1"/>
    <s v="No"/>
    <x v="0"/>
    <s v="Yes"/>
    <s v="Yes"/>
    <s v="Yes"/>
    <x v="0"/>
    <s v="No"/>
    <x v="1"/>
    <n v="100"/>
    <n v="3835.55"/>
    <n v="0"/>
    <n v="0"/>
    <n v="674.31"/>
    <n v="4509.8599999999997"/>
    <s v="Stayed"/>
    <x v="0"/>
    <s v="other"/>
    <n v="0"/>
    <s v="&gt;100"/>
    <n v="0"/>
    <x v="1"/>
    <x v="2"/>
  </r>
  <r>
    <s v="29172-BIH"/>
    <x v="1"/>
    <n v="39"/>
    <s v="Yes"/>
    <x v="9"/>
    <n v="15"/>
    <n v="34"/>
    <s v="None"/>
    <x v="0"/>
    <s v="No"/>
    <x v="0"/>
    <s v="Fiber Optic"/>
    <x v="0"/>
    <s v="No"/>
    <x v="0"/>
    <s v="No"/>
    <x v="1"/>
    <s v="No"/>
    <s v="No"/>
    <s v="Yes"/>
    <x v="1"/>
    <s v="Yes"/>
    <x v="1"/>
    <n v="70.099999999999994"/>
    <n v="70.099999999999994"/>
    <n v="0"/>
    <n v="0"/>
    <n v="17.37"/>
    <n v="87.47"/>
    <s v="Churned"/>
    <x v="1"/>
    <s v="Competitor had better devices"/>
    <n v="1"/>
    <s v="50-100"/>
    <n v="0"/>
    <x v="0"/>
    <x v="0"/>
  </r>
  <r>
    <s v="52951-RAJ"/>
    <x v="1"/>
    <n v="39"/>
    <s v="No"/>
    <x v="8"/>
    <n v="13"/>
    <n v="25"/>
    <s v="None"/>
    <x v="0"/>
    <s v="No"/>
    <x v="0"/>
    <s v="Fiber Optic"/>
    <x v="0"/>
    <s v="Yes"/>
    <x v="0"/>
    <s v="Yes"/>
    <x v="0"/>
    <s v="Yes"/>
    <s v="Yes"/>
    <s v="Yes"/>
    <x v="1"/>
    <s v="Yes"/>
    <x v="1"/>
    <n v="97.9"/>
    <n v="315.3"/>
    <n v="0"/>
    <n v="0"/>
    <n v="90.54"/>
    <n v="405.84"/>
    <s v="Churned"/>
    <x v="3"/>
    <s v="Price too high"/>
    <n v="1"/>
    <s v="50-100"/>
    <n v="0"/>
    <x v="0"/>
    <x v="0"/>
  </r>
  <r>
    <s v="29736-WES"/>
    <x v="0"/>
    <n v="53"/>
    <s v="No"/>
    <x v="2"/>
    <n v="4"/>
    <n v="13"/>
    <s v="Deal 2"/>
    <x v="0"/>
    <s v="Yes"/>
    <x v="0"/>
    <s v="Fiber Optic"/>
    <x v="0"/>
    <s v="Yes"/>
    <x v="1"/>
    <s v="No"/>
    <x v="0"/>
    <s v="Yes"/>
    <s v="Yes"/>
    <s v="Yes"/>
    <x v="0"/>
    <s v="No"/>
    <x v="1"/>
    <n v="102.5"/>
    <n v="6157.6"/>
    <n v="0"/>
    <n v="0"/>
    <n v="1153.2"/>
    <n v="7310.8"/>
    <s v="Stayed"/>
    <x v="0"/>
    <s v="other"/>
    <n v="0"/>
    <s v="&gt;100"/>
    <n v="0"/>
    <x v="1"/>
    <x v="1"/>
  </r>
  <r>
    <s v="34205-UTT"/>
    <x v="0"/>
    <n v="50"/>
    <s v="No"/>
    <x v="7"/>
    <n v="5"/>
    <n v="29"/>
    <s v="Deal 5"/>
    <x v="0"/>
    <s v="No"/>
    <x v="0"/>
    <s v="Fiber Optic"/>
    <x v="0"/>
    <s v="No"/>
    <x v="0"/>
    <s v="No"/>
    <x v="1"/>
    <s v="No"/>
    <s v="No"/>
    <s v="Yes"/>
    <x v="1"/>
    <s v="No"/>
    <x v="1"/>
    <n v="69.95"/>
    <n v="330.15"/>
    <n v="0"/>
    <n v="0"/>
    <n v="85.4"/>
    <n v="415.55"/>
    <s v="Churned"/>
    <x v="4"/>
    <s v="Attitude of service provider"/>
    <n v="1"/>
    <s v="50-100"/>
    <n v="0"/>
    <x v="1"/>
    <x v="0"/>
  </r>
  <r>
    <s v="93684-JAM"/>
    <x v="0"/>
    <n v="82"/>
    <s v="Yes"/>
    <x v="16"/>
    <n v="1"/>
    <n v="1"/>
    <s v="Deal 5"/>
    <x v="0"/>
    <s v="Yes"/>
    <x v="0"/>
    <s v="Fiber Optic"/>
    <x v="0"/>
    <s v="Yes"/>
    <x v="0"/>
    <s v="No"/>
    <x v="1"/>
    <s v="No"/>
    <s v="No"/>
    <s v="Yes"/>
    <x v="1"/>
    <s v="Yes"/>
    <x v="1"/>
    <n v="81.349999999999994"/>
    <n v="233.7"/>
    <n v="0"/>
    <n v="0"/>
    <n v="27.66"/>
    <n v="261.36"/>
    <s v="Churned"/>
    <x v="1"/>
    <s v="Competitor made better offer"/>
    <n v="1"/>
    <s v="50-100"/>
    <n v="0"/>
    <x v="1"/>
    <x v="4"/>
  </r>
  <r>
    <s v="68632-JAM"/>
    <x v="1"/>
    <n v="44"/>
    <s v="No"/>
    <x v="16"/>
    <n v="9"/>
    <n v="21"/>
    <s v="None"/>
    <x v="0"/>
    <s v="Yes"/>
    <x v="0"/>
    <s v="Cable"/>
    <x v="1"/>
    <s v="Yes"/>
    <x v="0"/>
    <s v="Yes"/>
    <x v="1"/>
    <s v="No"/>
    <s v="No"/>
    <s v="No"/>
    <x v="0"/>
    <s v="Yes"/>
    <x v="0"/>
    <n v="66.05"/>
    <n v="3462.1"/>
    <n v="44.53"/>
    <n v="150"/>
    <n v="1945.9"/>
    <n v="5513.47"/>
    <s v="Stayed"/>
    <x v="0"/>
    <s v="other"/>
    <n v="0"/>
    <s v="50-100"/>
    <n v="0"/>
    <x v="0"/>
    <x v="2"/>
  </r>
  <r>
    <s v="15714-KAR"/>
    <x v="0"/>
    <n v="38"/>
    <s v="No"/>
    <x v="3"/>
    <n v="13"/>
    <n v="24"/>
    <s v="None"/>
    <x v="1"/>
    <s v="No"/>
    <x v="0"/>
    <s v="DSL"/>
    <x v="1"/>
    <s v="No"/>
    <x v="1"/>
    <s v="Yes"/>
    <x v="0"/>
    <s v="Yes"/>
    <s v="Yes"/>
    <s v="Yes"/>
    <x v="2"/>
    <s v="Yes"/>
    <x v="0"/>
    <n v="61.2"/>
    <n v="4390.25"/>
    <n v="0"/>
    <n v="0"/>
    <n v="0"/>
    <n v="4390.25"/>
    <s v="Stayed"/>
    <x v="0"/>
    <s v="other"/>
    <n v="0"/>
    <s v="50-100"/>
    <n v="0"/>
    <x v="0"/>
    <x v="0"/>
  </r>
  <r>
    <s v="46547-GUJ"/>
    <x v="1"/>
    <n v="65"/>
    <s v="No"/>
    <x v="6"/>
    <n v="10"/>
    <n v="15"/>
    <s v="Deal 1"/>
    <x v="0"/>
    <s v="No"/>
    <x v="0"/>
    <s v="DSL"/>
    <x v="1"/>
    <s v="Yes"/>
    <x v="1"/>
    <s v="Yes"/>
    <x v="0"/>
    <s v="No"/>
    <s v="No"/>
    <s v="No"/>
    <x v="2"/>
    <s v="No"/>
    <x v="1"/>
    <n v="74.400000000000006"/>
    <n v="5360.75"/>
    <n v="0"/>
    <n v="140"/>
    <n v="379.44"/>
    <n v="5880.19"/>
    <s v="Stayed"/>
    <x v="0"/>
    <s v="other"/>
    <n v="0"/>
    <s v="50-100"/>
    <n v="0"/>
    <x v="1"/>
    <x v="1"/>
  </r>
  <r>
    <s v="36829-HAR"/>
    <x v="1"/>
    <n v="66"/>
    <s v="Yes"/>
    <x v="15"/>
    <n v="10"/>
    <n v="28"/>
    <s v="None"/>
    <x v="0"/>
    <s v="Yes"/>
    <x v="0"/>
    <s v="Fiber Optic"/>
    <x v="0"/>
    <s v="Yes"/>
    <x v="1"/>
    <s v="No"/>
    <x v="0"/>
    <s v="Yes"/>
    <s v="Yes"/>
    <s v="No"/>
    <x v="1"/>
    <s v="Yes"/>
    <x v="1"/>
    <n v="106.3"/>
    <n v="4443.45"/>
    <n v="0"/>
    <n v="130"/>
    <n v="427.63"/>
    <n v="5001.08"/>
    <s v="Churned"/>
    <x v="3"/>
    <s v="Price too high"/>
    <n v="1"/>
    <s v="&gt;100"/>
    <n v="0"/>
    <x v="1"/>
    <x v="0"/>
  </r>
  <r>
    <s v="29772-PUN"/>
    <x v="0"/>
    <n v="34"/>
    <s v="Yes"/>
    <x v="13"/>
    <n v="0"/>
    <n v="11"/>
    <s v="Deal 2"/>
    <x v="1"/>
    <s v="No"/>
    <x v="0"/>
    <s v="DSL"/>
    <x v="1"/>
    <s v="Yes"/>
    <x v="1"/>
    <s v="No"/>
    <x v="1"/>
    <s v="No"/>
    <s v="No"/>
    <s v="Yes"/>
    <x v="2"/>
    <s v="No"/>
    <x v="1"/>
    <n v="39.6"/>
    <n v="2424.5"/>
    <n v="38.46"/>
    <n v="0"/>
    <n v="0"/>
    <n v="2386.04"/>
    <s v="Stayed"/>
    <x v="0"/>
    <s v="other"/>
    <n v="0"/>
    <s v="20-50"/>
    <n v="0"/>
    <x v="2"/>
    <x v="3"/>
  </r>
  <r>
    <s v="69510-JAM"/>
    <x v="1"/>
    <n v="44"/>
    <s v="No"/>
    <x v="16"/>
    <n v="2"/>
    <n v="31"/>
    <s v="None"/>
    <x v="0"/>
    <s v="No"/>
    <x v="0"/>
    <s v="Fiber Optic"/>
    <x v="0"/>
    <s v="No"/>
    <x v="0"/>
    <s v="No"/>
    <x v="0"/>
    <s v="Yes"/>
    <s v="Yes"/>
    <s v="Yes"/>
    <x v="1"/>
    <s v="No"/>
    <x v="1"/>
    <n v="89.3"/>
    <n v="577.6"/>
    <n v="0"/>
    <n v="0"/>
    <n v="15.6"/>
    <n v="593.20000000000005"/>
    <s v="Churned"/>
    <x v="0"/>
    <s v="Don't know"/>
    <n v="1"/>
    <s v="50-100"/>
    <n v="0"/>
    <x v="0"/>
    <x v="0"/>
  </r>
  <r>
    <s v="95958-MAH"/>
    <x v="0"/>
    <n v="24"/>
    <s v="No"/>
    <x v="1"/>
    <n v="3"/>
    <n v="9"/>
    <s v="None"/>
    <x v="0"/>
    <s v="Yes"/>
    <x v="0"/>
    <s v="Fiber Optic"/>
    <x v="0"/>
    <s v="Yes"/>
    <x v="1"/>
    <s v="Yes"/>
    <x v="0"/>
    <s v="Yes"/>
    <s v="Yes"/>
    <s v="Yes"/>
    <x v="2"/>
    <s v="Yes"/>
    <x v="0"/>
    <n v="108.9"/>
    <n v="4854.3"/>
    <n v="0"/>
    <n v="0"/>
    <n v="92"/>
    <n v="4946.3"/>
    <s v="Stayed"/>
    <x v="0"/>
    <s v="other"/>
    <n v="0"/>
    <s v="&gt;100"/>
    <n v="0"/>
    <x v="2"/>
    <x v="3"/>
  </r>
  <r>
    <s v="87675-UTT"/>
    <x v="1"/>
    <n v="49"/>
    <s v="Yes"/>
    <x v="7"/>
    <n v="3"/>
    <n v="18"/>
    <s v="None"/>
    <x v="0"/>
    <s v="No"/>
    <x v="1"/>
    <s v="No"/>
    <x v="0"/>
    <s v="No"/>
    <x v="0"/>
    <s v="No"/>
    <x v="1"/>
    <s v="No"/>
    <s v="No"/>
    <s v="No"/>
    <x v="1"/>
    <s v="No"/>
    <x v="2"/>
    <n v="19.899999999999999"/>
    <n v="320.45"/>
    <n v="0"/>
    <n v="0"/>
    <n v="41.1"/>
    <n v="361.55"/>
    <s v="Stayed"/>
    <x v="0"/>
    <s v="other"/>
    <n v="0"/>
    <s v="&lt;20"/>
    <n v="0"/>
    <x v="0"/>
    <x v="2"/>
  </r>
  <r>
    <s v="59068-JAM"/>
    <x v="1"/>
    <n v="32"/>
    <s v="No"/>
    <x v="16"/>
    <n v="2"/>
    <n v="34"/>
    <s v="None"/>
    <x v="0"/>
    <s v="Yes"/>
    <x v="0"/>
    <s v="Fiber Optic"/>
    <x v="0"/>
    <s v="No"/>
    <x v="1"/>
    <s v="Yes"/>
    <x v="0"/>
    <s v="Yes"/>
    <s v="Yes"/>
    <s v="No"/>
    <x v="1"/>
    <s v="Yes"/>
    <x v="0"/>
    <n v="102.1"/>
    <n v="5885.4"/>
    <n v="0"/>
    <n v="100"/>
    <n v="203.58"/>
    <n v="6188.98"/>
    <s v="Churned"/>
    <x v="1"/>
    <s v="Competitor made better offer"/>
    <n v="1"/>
    <s v="&gt;100"/>
    <n v="0"/>
    <x v="2"/>
    <x v="0"/>
  </r>
  <r>
    <s v="43027-HAR"/>
    <x v="0"/>
    <n v="57"/>
    <s v="Yes"/>
    <x v="15"/>
    <n v="10"/>
    <n v="19"/>
    <s v="None"/>
    <x v="0"/>
    <s v="No"/>
    <x v="1"/>
    <s v="No"/>
    <x v="0"/>
    <s v="No"/>
    <x v="0"/>
    <s v="No"/>
    <x v="1"/>
    <s v="No"/>
    <s v="No"/>
    <s v="No"/>
    <x v="2"/>
    <s v="No"/>
    <x v="0"/>
    <n v="19.600000000000001"/>
    <n v="426.65"/>
    <n v="0"/>
    <n v="0"/>
    <n v="782.92"/>
    <n v="1209.57"/>
    <s v="Stayed"/>
    <x v="0"/>
    <s v="other"/>
    <n v="0"/>
    <s v="&lt;20"/>
    <n v="0"/>
    <x v="1"/>
    <x v="2"/>
  </r>
  <r>
    <s v="41514-UTT"/>
    <x v="1"/>
    <n v="65"/>
    <s v="No"/>
    <x v="7"/>
    <n v="1"/>
    <n v="35"/>
    <s v="Deal 3"/>
    <x v="0"/>
    <s v="No"/>
    <x v="0"/>
    <s v="Fiber Optic"/>
    <x v="0"/>
    <s v="No"/>
    <x v="1"/>
    <s v="Yes"/>
    <x v="0"/>
    <s v="Yes"/>
    <s v="No"/>
    <s v="Yes"/>
    <x v="1"/>
    <s v="Yes"/>
    <x v="1"/>
    <n v="98.9"/>
    <n v="2911.3"/>
    <n v="0"/>
    <n v="0"/>
    <n v="1486.45"/>
    <n v="4397.75"/>
    <s v="Churned"/>
    <x v="0"/>
    <s v="Don't know"/>
    <n v="1"/>
    <s v="50-100"/>
    <n v="0"/>
    <x v="1"/>
    <x v="0"/>
  </r>
  <r>
    <s v="56595-KAR"/>
    <x v="0"/>
    <n v="57"/>
    <s v="Yes"/>
    <x v="3"/>
    <n v="10"/>
    <n v="4"/>
    <s v="Deal 4"/>
    <x v="0"/>
    <s v="No"/>
    <x v="0"/>
    <s v="Cable"/>
    <x v="0"/>
    <s v="No"/>
    <x v="0"/>
    <s v="No"/>
    <x v="1"/>
    <s v="No"/>
    <s v="No"/>
    <s v="Yes"/>
    <x v="1"/>
    <s v="Yes"/>
    <x v="1"/>
    <n v="45.9"/>
    <n v="521.9"/>
    <n v="0"/>
    <n v="0"/>
    <n v="142.44999999999999"/>
    <n v="664.35"/>
    <s v="Stayed"/>
    <x v="0"/>
    <s v="other"/>
    <n v="0"/>
    <s v="20-50"/>
    <n v="0"/>
    <x v="1"/>
    <x v="4"/>
  </r>
  <r>
    <s v="82770-UTT"/>
    <x v="1"/>
    <n v="79"/>
    <s v="Yes"/>
    <x v="18"/>
    <n v="14"/>
    <n v="9"/>
    <s v="None"/>
    <x v="0"/>
    <s v="Yes"/>
    <x v="0"/>
    <s v="Fiber Optic"/>
    <x v="0"/>
    <s v="Yes"/>
    <x v="1"/>
    <s v="Yes"/>
    <x v="0"/>
    <s v="No"/>
    <s v="No"/>
    <s v="Yes"/>
    <x v="2"/>
    <s v="Yes"/>
    <x v="1"/>
    <n v="99.9"/>
    <n v="5706.3"/>
    <n v="0"/>
    <n v="0"/>
    <n v="970.48"/>
    <n v="6676.78"/>
    <s v="Stayed"/>
    <x v="0"/>
    <s v="other"/>
    <n v="0"/>
    <s v="50-100"/>
    <n v="0"/>
    <x v="1"/>
    <x v="3"/>
  </r>
  <r>
    <s v="95165-GUJ"/>
    <x v="1"/>
    <n v="36"/>
    <s v="Yes"/>
    <x v="6"/>
    <n v="7"/>
    <n v="9"/>
    <s v="Deal 3"/>
    <x v="0"/>
    <s v="No"/>
    <x v="1"/>
    <s v="No"/>
    <x v="0"/>
    <s v="No"/>
    <x v="0"/>
    <s v="No"/>
    <x v="1"/>
    <s v="No"/>
    <s v="No"/>
    <s v="No"/>
    <x v="1"/>
    <s v="No"/>
    <x v="0"/>
    <n v="20.05"/>
    <n v="471.7"/>
    <n v="0"/>
    <n v="0"/>
    <n v="321.75"/>
    <n v="793.45"/>
    <s v="Stayed"/>
    <x v="0"/>
    <s v="other"/>
    <n v="0"/>
    <s v="20-50"/>
    <n v="0"/>
    <x v="0"/>
    <x v="3"/>
  </r>
  <r>
    <s v="69379-UTT"/>
    <x v="1"/>
    <n v="41"/>
    <s v="No"/>
    <x v="7"/>
    <n v="5"/>
    <n v="15"/>
    <s v="Deal 1"/>
    <x v="1"/>
    <s v="No"/>
    <x v="0"/>
    <s v="DSL"/>
    <x v="1"/>
    <s v="Yes"/>
    <x v="1"/>
    <s v="Yes"/>
    <x v="0"/>
    <s v="Yes"/>
    <s v="Yes"/>
    <s v="No"/>
    <x v="2"/>
    <s v="No"/>
    <x v="0"/>
    <n v="-8"/>
    <n v="4539.6000000000004"/>
    <n v="0"/>
    <n v="130"/>
    <n v="0"/>
    <n v="4669.6000000000004"/>
    <s v="Stayed"/>
    <x v="0"/>
    <s v="other"/>
    <n v="0"/>
    <s v="&lt;20"/>
    <n v="0"/>
    <x v="0"/>
    <x v="1"/>
  </r>
  <r>
    <s v="69775-KER"/>
    <x v="1"/>
    <n v="44"/>
    <s v="Yes"/>
    <x v="20"/>
    <n v="13"/>
    <n v="1"/>
    <s v="None"/>
    <x v="0"/>
    <s v="No"/>
    <x v="1"/>
    <s v="No"/>
    <x v="0"/>
    <s v="No"/>
    <x v="0"/>
    <s v="No"/>
    <x v="1"/>
    <s v="No"/>
    <s v="No"/>
    <s v="No"/>
    <x v="2"/>
    <s v="No"/>
    <x v="0"/>
    <n v="19.649999999999999"/>
    <n v="830.25"/>
    <n v="0"/>
    <n v="0"/>
    <n v="1041.2"/>
    <n v="1871.45"/>
    <s v="Stayed"/>
    <x v="0"/>
    <s v="other"/>
    <n v="0"/>
    <s v="&lt;20"/>
    <n v="0"/>
    <x v="0"/>
    <x v="4"/>
  </r>
  <r>
    <s v="51415-WES"/>
    <x v="0"/>
    <n v="45"/>
    <s v="Yes"/>
    <x v="2"/>
    <n v="2"/>
    <n v="21"/>
    <s v="None"/>
    <x v="0"/>
    <s v="Yes"/>
    <x v="0"/>
    <s v="Fiber Optic"/>
    <x v="0"/>
    <s v="No"/>
    <x v="0"/>
    <s v="No"/>
    <x v="1"/>
    <s v="Yes"/>
    <s v="Yes"/>
    <s v="Yes"/>
    <x v="1"/>
    <s v="Yes"/>
    <x v="1"/>
    <n v="84.9"/>
    <n v="3067.2"/>
    <n v="0"/>
    <n v="0"/>
    <n v="887.76"/>
    <n v="3954.96"/>
    <s v="Churned"/>
    <x v="4"/>
    <s v="Attitude of service provider"/>
    <n v="1"/>
    <s v="50-100"/>
    <n v="0"/>
    <x v="0"/>
    <x v="2"/>
  </r>
  <r>
    <s v="63347-TEL"/>
    <x v="0"/>
    <n v="32"/>
    <s v="Yes"/>
    <x v="5"/>
    <n v="13"/>
    <n v="4"/>
    <s v="Deal 1"/>
    <x v="0"/>
    <s v="Yes"/>
    <x v="0"/>
    <s v="DSL"/>
    <x v="1"/>
    <s v="Yes"/>
    <x v="1"/>
    <s v="Yes"/>
    <x v="0"/>
    <s v="Yes"/>
    <s v="Yes"/>
    <s v="Yes"/>
    <x v="2"/>
    <s v="No"/>
    <x v="1"/>
    <n v="86.85"/>
    <n v="6263.8"/>
    <n v="0"/>
    <n v="0"/>
    <n v="717.81"/>
    <n v="6981.61"/>
    <s v="Stayed"/>
    <x v="0"/>
    <s v="other"/>
    <n v="0"/>
    <s v="50-100"/>
    <n v="0"/>
    <x v="2"/>
    <x v="4"/>
  </r>
  <r>
    <s v="83118-MAH"/>
    <x v="0"/>
    <n v="53"/>
    <s v="No"/>
    <x v="1"/>
    <n v="0"/>
    <n v="3"/>
    <s v="Deal 4"/>
    <x v="0"/>
    <s v="Yes"/>
    <x v="0"/>
    <s v="Fiber Optic"/>
    <x v="0"/>
    <s v="Yes"/>
    <x v="1"/>
    <s v="No"/>
    <x v="0"/>
    <s v="Yes"/>
    <s v="Yes"/>
    <s v="Yes"/>
    <x v="1"/>
    <s v="Yes"/>
    <x v="1"/>
    <n v="102.55"/>
    <n v="1742.5"/>
    <n v="0"/>
    <n v="0"/>
    <n v="171.87"/>
    <n v="1914.37"/>
    <s v="Stayed"/>
    <x v="0"/>
    <s v="other"/>
    <n v="0"/>
    <s v="&gt;100"/>
    <n v="0"/>
    <x v="1"/>
    <x v="4"/>
  </r>
  <r>
    <s v="96715-HAR"/>
    <x v="0"/>
    <n v="50"/>
    <s v="Yes"/>
    <x v="15"/>
    <n v="10"/>
    <n v="16"/>
    <s v="Deal 4"/>
    <x v="0"/>
    <s v="No"/>
    <x v="0"/>
    <s v="Fiber Optic"/>
    <x v="0"/>
    <s v="No"/>
    <x v="1"/>
    <s v="Yes"/>
    <x v="1"/>
    <s v="No"/>
    <s v="No"/>
    <s v="Yes"/>
    <x v="1"/>
    <s v="No"/>
    <x v="1"/>
    <n v="78.2"/>
    <n v="1468.75"/>
    <n v="0"/>
    <n v="0"/>
    <n v="572.22"/>
    <n v="2040.97"/>
    <s v="Stayed"/>
    <x v="0"/>
    <s v="other"/>
    <n v="0"/>
    <s v="50-100"/>
    <n v="0"/>
    <x v="1"/>
    <x v="1"/>
  </r>
  <r>
    <s v="27946-AND"/>
    <x v="1"/>
    <n v="48"/>
    <s v="No"/>
    <x v="10"/>
    <n v="12"/>
    <n v="29"/>
    <s v="None"/>
    <x v="0"/>
    <s v="Yes"/>
    <x v="0"/>
    <s v="Fiber Optic"/>
    <x v="1"/>
    <s v="Yes"/>
    <x v="1"/>
    <s v="No"/>
    <x v="1"/>
    <s v="No"/>
    <s v="No"/>
    <s v="No"/>
    <x v="1"/>
    <s v="No"/>
    <x v="1"/>
    <n v="91.2"/>
    <n v="3382.3"/>
    <n v="0"/>
    <n v="0"/>
    <n v="434.01"/>
    <n v="3816.31"/>
    <s v="Stayed"/>
    <x v="0"/>
    <s v="other"/>
    <n v="0"/>
    <s v="50-100"/>
    <n v="0"/>
    <x v="0"/>
    <x v="0"/>
  </r>
  <r>
    <s v="39764-UTT"/>
    <x v="1"/>
    <n v="39"/>
    <s v="Yes"/>
    <x v="7"/>
    <n v="5"/>
    <n v="14"/>
    <s v="None"/>
    <x v="0"/>
    <s v="No"/>
    <x v="1"/>
    <s v="No"/>
    <x v="0"/>
    <s v="No"/>
    <x v="0"/>
    <s v="No"/>
    <x v="1"/>
    <s v="No"/>
    <s v="No"/>
    <s v="No"/>
    <x v="1"/>
    <s v="No"/>
    <x v="0"/>
    <n v="19.350000000000001"/>
    <n v="46.35"/>
    <n v="0"/>
    <n v="0"/>
    <n v="88.68"/>
    <n v="135.03"/>
    <s v="Joined"/>
    <x v="0"/>
    <s v="other"/>
    <n v="0"/>
    <s v="&lt;20"/>
    <n v="1"/>
    <x v="0"/>
    <x v="1"/>
  </r>
  <r>
    <s v="21617-PUD"/>
    <x v="1"/>
    <n v="61"/>
    <s v="No"/>
    <x v="21"/>
    <n v="11"/>
    <n v="29"/>
    <s v="Deal 3"/>
    <x v="0"/>
    <s v="No"/>
    <x v="0"/>
    <s v="Fiber Optic"/>
    <x v="0"/>
    <s v="No"/>
    <x v="0"/>
    <s v="No"/>
    <x v="1"/>
    <s v="No"/>
    <s v="No"/>
    <s v="Yes"/>
    <x v="0"/>
    <s v="Yes"/>
    <x v="1"/>
    <n v="70.400000000000006"/>
    <n v="1992.2"/>
    <n v="0"/>
    <n v="0"/>
    <n v="362.32"/>
    <n v="2354.52"/>
    <s v="Stayed"/>
    <x v="0"/>
    <s v="other"/>
    <n v="0"/>
    <s v="50-100"/>
    <n v="0"/>
    <x v="1"/>
    <x v="0"/>
  </r>
  <r>
    <s v="71454-KAR"/>
    <x v="0"/>
    <n v="38"/>
    <s v="Yes"/>
    <x v="3"/>
    <n v="2"/>
    <n v="35"/>
    <s v="Deal 5"/>
    <x v="1"/>
    <s v="No"/>
    <x v="0"/>
    <s v="Cable"/>
    <x v="1"/>
    <s v="Yes"/>
    <x v="1"/>
    <s v="No"/>
    <x v="1"/>
    <s v="No"/>
    <s v="No"/>
    <s v="Yes"/>
    <x v="0"/>
    <s v="No"/>
    <x v="0"/>
    <n v="39.549999999999997"/>
    <n v="373"/>
    <n v="0"/>
    <n v="0"/>
    <n v="0"/>
    <n v="373"/>
    <s v="Stayed"/>
    <x v="0"/>
    <s v="other"/>
    <n v="0"/>
    <s v="20-50"/>
    <n v="0"/>
    <x v="0"/>
    <x v="0"/>
  </r>
  <r>
    <s v="29626-WES"/>
    <x v="0"/>
    <n v="67"/>
    <s v="No"/>
    <x v="2"/>
    <n v="10"/>
    <n v="22"/>
    <s v="Deal 5"/>
    <x v="0"/>
    <s v="No"/>
    <x v="0"/>
    <s v="DSL"/>
    <x v="1"/>
    <s v="No"/>
    <x v="0"/>
    <s v="No"/>
    <x v="1"/>
    <s v="No"/>
    <s v="No"/>
    <s v="No"/>
    <x v="1"/>
    <s v="No"/>
    <x v="1"/>
    <n v="50.15"/>
    <n v="50.15"/>
    <n v="0"/>
    <n v="50"/>
    <n v="38.33"/>
    <n v="138.47999999999999"/>
    <s v="Joined"/>
    <x v="0"/>
    <s v="other"/>
    <n v="0"/>
    <s v="50-100"/>
    <n v="1"/>
    <x v="1"/>
    <x v="2"/>
  </r>
  <r>
    <s v="67669-GUJ"/>
    <x v="1"/>
    <n v="58"/>
    <s v="Yes"/>
    <x v="6"/>
    <n v="11"/>
    <n v="25"/>
    <s v="None"/>
    <x v="0"/>
    <s v="No"/>
    <x v="1"/>
    <s v="No"/>
    <x v="0"/>
    <s v="No"/>
    <x v="0"/>
    <s v="No"/>
    <x v="1"/>
    <s v="No"/>
    <s v="No"/>
    <s v="No"/>
    <x v="2"/>
    <s v="Yes"/>
    <x v="0"/>
    <n v="20.399999999999999"/>
    <n v="1414.45"/>
    <n v="0"/>
    <n v="0"/>
    <n v="1524.9"/>
    <n v="2939.35"/>
    <s v="Stayed"/>
    <x v="0"/>
    <s v="other"/>
    <n v="0"/>
    <s v="20-50"/>
    <n v="0"/>
    <x v="1"/>
    <x v="0"/>
  </r>
  <r>
    <s v="47133-ODI"/>
    <x v="1"/>
    <n v="60"/>
    <s v="Yes"/>
    <x v="19"/>
    <n v="15"/>
    <n v="8"/>
    <s v="None"/>
    <x v="0"/>
    <s v="No"/>
    <x v="0"/>
    <s v="Cable"/>
    <x v="0"/>
    <s v="No"/>
    <x v="0"/>
    <s v="No"/>
    <x v="1"/>
    <s v="No"/>
    <s v="No"/>
    <s v="Yes"/>
    <x v="1"/>
    <s v="No"/>
    <x v="1"/>
    <n v="44.6"/>
    <n v="122.7"/>
    <n v="0"/>
    <n v="0"/>
    <n v="46.77"/>
    <n v="169.47"/>
    <s v="Joined"/>
    <x v="0"/>
    <s v="other"/>
    <n v="0"/>
    <s v="20-50"/>
    <n v="1"/>
    <x v="1"/>
    <x v="3"/>
  </r>
  <r>
    <s v="32214-HAR"/>
    <x v="1"/>
    <n v="30"/>
    <s v="Yes"/>
    <x v="15"/>
    <n v="12"/>
    <n v="19"/>
    <s v="Deal 5"/>
    <x v="1"/>
    <s v="No"/>
    <x v="0"/>
    <s v="DSL"/>
    <x v="0"/>
    <s v="No"/>
    <x v="0"/>
    <s v="No"/>
    <x v="0"/>
    <s v="No"/>
    <s v="No"/>
    <s v="Yes"/>
    <x v="1"/>
    <s v="Yes"/>
    <x v="1"/>
    <n v="34.700000000000003"/>
    <n v="34.700000000000003"/>
    <n v="0"/>
    <n v="0"/>
    <n v="0"/>
    <n v="34.700000000000003"/>
    <s v="Churned"/>
    <x v="0"/>
    <s v="Don't know"/>
    <n v="1"/>
    <s v="20-50"/>
    <n v="0"/>
    <x v="2"/>
    <x v="2"/>
  </r>
  <r>
    <s v="99032-KAR"/>
    <x v="0"/>
    <n v="22"/>
    <s v="Yes"/>
    <x v="3"/>
    <n v="11"/>
    <n v="7"/>
    <s v="Deal 3"/>
    <x v="0"/>
    <s v="No"/>
    <x v="0"/>
    <s v="Fiber Optic"/>
    <x v="1"/>
    <s v="No"/>
    <x v="0"/>
    <s v="No"/>
    <x v="0"/>
    <s v="Yes"/>
    <s v="Yes"/>
    <s v="Yes"/>
    <x v="1"/>
    <s v="Yes"/>
    <x v="1"/>
    <n v="93.6"/>
    <n v="3366.05"/>
    <n v="16.559999999999999"/>
    <n v="0"/>
    <n v="1487.88"/>
    <n v="4837.37"/>
    <s v="Stayed"/>
    <x v="0"/>
    <s v="other"/>
    <n v="0"/>
    <s v="50-100"/>
    <n v="0"/>
    <x v="2"/>
    <x v="3"/>
  </r>
  <r>
    <s v="47154-BIH"/>
    <x v="0"/>
    <n v="26"/>
    <s v="Yes"/>
    <x v="9"/>
    <n v="0"/>
    <n v="2"/>
    <s v="Deal 4"/>
    <x v="0"/>
    <s v="No"/>
    <x v="0"/>
    <s v="DSL"/>
    <x v="1"/>
    <s v="Yes"/>
    <x v="0"/>
    <s v="Yes"/>
    <x v="1"/>
    <s v="No"/>
    <s v="Yes"/>
    <s v="Yes"/>
    <x v="1"/>
    <s v="Yes"/>
    <x v="0"/>
    <n v="57.95"/>
    <n v="1271.8"/>
    <n v="0"/>
    <n v="0"/>
    <n v="936.76"/>
    <n v="2208.56"/>
    <s v="Stayed"/>
    <x v="0"/>
    <s v="other"/>
    <n v="0"/>
    <s v="50-100"/>
    <n v="0"/>
    <x v="2"/>
    <x v="4"/>
  </r>
  <r>
    <s v="24356-UTT"/>
    <x v="1"/>
    <n v="51"/>
    <s v="No"/>
    <x v="7"/>
    <n v="8"/>
    <n v="16"/>
    <s v="None"/>
    <x v="0"/>
    <s v="Yes"/>
    <x v="0"/>
    <s v="Fiber Optic"/>
    <x v="1"/>
    <s v="Yes"/>
    <x v="1"/>
    <s v="Yes"/>
    <x v="0"/>
    <s v="Yes"/>
    <s v="Yes"/>
    <s v="Yes"/>
    <x v="2"/>
    <s v="No"/>
    <x v="0"/>
    <n v="112.1"/>
    <n v="7965.95"/>
    <n v="18.88"/>
    <n v="0"/>
    <n v="328.32"/>
    <n v="8275.39"/>
    <s v="Stayed"/>
    <x v="0"/>
    <s v="other"/>
    <n v="0"/>
    <s v="&gt;100"/>
    <n v="0"/>
    <x v="1"/>
    <x v="1"/>
  </r>
  <r>
    <s v="69406-HAR"/>
    <x v="0"/>
    <n v="30"/>
    <s v="Yes"/>
    <x v="15"/>
    <n v="2"/>
    <n v="20"/>
    <s v="None"/>
    <x v="0"/>
    <s v="Yes"/>
    <x v="0"/>
    <s v="Fiber Optic"/>
    <x v="0"/>
    <s v="No"/>
    <x v="1"/>
    <s v="No"/>
    <x v="0"/>
    <s v="No"/>
    <s v="No"/>
    <s v="Yes"/>
    <x v="1"/>
    <s v="No"/>
    <x v="1"/>
    <n v="88.25"/>
    <n v="1460.65"/>
    <n v="0"/>
    <n v="0"/>
    <n v="304.47000000000003"/>
    <n v="1765.12"/>
    <s v="Churned"/>
    <x v="0"/>
    <s v="Deceased"/>
    <n v="1"/>
    <s v="50-100"/>
    <n v="0"/>
    <x v="2"/>
    <x v="2"/>
  </r>
  <r>
    <s v="61318-ASS"/>
    <x v="1"/>
    <n v="24"/>
    <s v="Yes"/>
    <x v="17"/>
    <n v="2"/>
    <n v="6"/>
    <s v="None"/>
    <x v="0"/>
    <s v="No"/>
    <x v="0"/>
    <s v="Fiber Optic"/>
    <x v="0"/>
    <s v="No"/>
    <x v="0"/>
    <s v="Yes"/>
    <x v="1"/>
    <s v="Yes"/>
    <s v="Yes"/>
    <s v="Yes"/>
    <x v="1"/>
    <s v="No"/>
    <x v="1"/>
    <n v="85.8"/>
    <n v="272.2"/>
    <n v="0"/>
    <n v="0"/>
    <n v="31.8"/>
    <n v="304"/>
    <s v="Churned"/>
    <x v="1"/>
    <s v="Competitor had better devices"/>
    <n v="1"/>
    <s v="50-100"/>
    <n v="0"/>
    <x v="2"/>
    <x v="3"/>
  </r>
  <r>
    <s v="77078-PUN"/>
    <x v="0"/>
    <n v="27"/>
    <s v="Yes"/>
    <x v="13"/>
    <n v="9"/>
    <n v="11"/>
    <s v="Deal 2"/>
    <x v="0"/>
    <s v="No"/>
    <x v="0"/>
    <s v="Cable"/>
    <x v="1"/>
    <s v="Yes"/>
    <x v="1"/>
    <s v="No"/>
    <x v="1"/>
    <s v="No"/>
    <s v="No"/>
    <s v="Yes"/>
    <x v="0"/>
    <s v="No"/>
    <x v="0"/>
    <n v="60.3"/>
    <n v="3563.8"/>
    <n v="0"/>
    <n v="0"/>
    <n v="998.76"/>
    <n v="4562.5600000000004"/>
    <s v="Churned"/>
    <x v="2"/>
    <s v="Network reliability"/>
    <n v="1"/>
    <s v="50-100"/>
    <n v="0"/>
    <x v="2"/>
    <x v="3"/>
  </r>
  <r>
    <s v="92115-UTT"/>
    <x v="0"/>
    <n v="65"/>
    <s v="No"/>
    <x v="7"/>
    <n v="11"/>
    <n v="32"/>
    <s v="None"/>
    <x v="0"/>
    <s v="No"/>
    <x v="0"/>
    <s v="DSL"/>
    <x v="1"/>
    <s v="Yes"/>
    <x v="1"/>
    <s v="No"/>
    <x v="0"/>
    <s v="Yes"/>
    <s v="Yes"/>
    <s v="Yes"/>
    <x v="2"/>
    <s v="No"/>
    <x v="0"/>
    <n v="81.349999999999994"/>
    <n v="5398.6"/>
    <n v="0"/>
    <n v="0"/>
    <n v="3031.75"/>
    <n v="8430.35"/>
    <s v="Stayed"/>
    <x v="0"/>
    <s v="other"/>
    <n v="0"/>
    <s v="50-100"/>
    <n v="0"/>
    <x v="1"/>
    <x v="0"/>
  </r>
  <r>
    <s v="62021-RAJ"/>
    <x v="1"/>
    <n v="69"/>
    <s v="Yes"/>
    <x v="8"/>
    <n v="2"/>
    <n v="9"/>
    <s v="None"/>
    <x v="0"/>
    <s v="No"/>
    <x v="0"/>
    <s v="Fiber Optic"/>
    <x v="0"/>
    <s v="Yes"/>
    <x v="1"/>
    <s v="No"/>
    <x v="0"/>
    <s v="Yes"/>
    <s v="No"/>
    <s v="Yes"/>
    <x v="0"/>
    <s v="Yes"/>
    <x v="1"/>
    <n v="99.85"/>
    <n v="3343.15"/>
    <n v="0"/>
    <n v="0"/>
    <n v="1190"/>
    <n v="4533.1499999999996"/>
    <s v="Stayed"/>
    <x v="0"/>
    <s v="other"/>
    <n v="0"/>
    <s v="50-100"/>
    <n v="0"/>
    <x v="1"/>
    <x v="3"/>
  </r>
  <r>
    <s v="82119-UTT"/>
    <x v="0"/>
    <n v="52"/>
    <s v="No"/>
    <x v="7"/>
    <n v="11"/>
    <n v="2"/>
    <s v="None"/>
    <x v="0"/>
    <s v="No"/>
    <x v="1"/>
    <s v="No"/>
    <x v="0"/>
    <s v="No"/>
    <x v="0"/>
    <s v="No"/>
    <x v="1"/>
    <s v="No"/>
    <s v="No"/>
    <s v="No"/>
    <x v="1"/>
    <s v="No"/>
    <x v="0"/>
    <n v="20"/>
    <n v="198.7"/>
    <n v="0"/>
    <n v="0"/>
    <n v="44.2"/>
    <n v="242.9"/>
    <s v="Stayed"/>
    <x v="0"/>
    <s v="other"/>
    <n v="0"/>
    <s v="&lt;20"/>
    <n v="0"/>
    <x v="1"/>
    <x v="4"/>
  </r>
  <r>
    <s v="59955-TAM"/>
    <x v="0"/>
    <n v="39"/>
    <s v="Yes"/>
    <x v="4"/>
    <n v="5"/>
    <n v="34"/>
    <s v="Deal 1"/>
    <x v="0"/>
    <s v="Yes"/>
    <x v="0"/>
    <s v="DSL"/>
    <x v="1"/>
    <s v="No"/>
    <x v="1"/>
    <s v="Yes"/>
    <x v="0"/>
    <s v="Yes"/>
    <s v="Yes"/>
    <s v="Yes"/>
    <x v="2"/>
    <s v="Yes"/>
    <x v="0"/>
    <n v="85.35"/>
    <n v="5897.4"/>
    <n v="0"/>
    <n v="0"/>
    <n v="1274.43"/>
    <n v="7171.83"/>
    <s v="Stayed"/>
    <x v="0"/>
    <s v="other"/>
    <n v="0"/>
    <s v="50-100"/>
    <n v="0"/>
    <x v="0"/>
    <x v="0"/>
  </r>
  <r>
    <s v="21960-HAR"/>
    <x v="0"/>
    <n v="35"/>
    <s v="Yes"/>
    <x v="15"/>
    <n v="0"/>
    <n v="16"/>
    <s v="None"/>
    <x v="1"/>
    <s v="No"/>
    <x v="0"/>
    <s v="Cable"/>
    <x v="1"/>
    <s v="Yes"/>
    <x v="1"/>
    <s v="No"/>
    <x v="0"/>
    <s v="Yes"/>
    <s v="Yes"/>
    <s v="Yes"/>
    <x v="0"/>
    <s v="No"/>
    <x v="0"/>
    <n v="62.05"/>
    <n v="2511.5500000000002"/>
    <n v="0"/>
    <n v="0"/>
    <n v="0"/>
    <n v="2511.5500000000002"/>
    <s v="Stayed"/>
    <x v="0"/>
    <s v="other"/>
    <n v="0"/>
    <s v="50-100"/>
    <n v="0"/>
    <x v="0"/>
    <x v="1"/>
  </r>
  <r>
    <s v="77919-MAH"/>
    <x v="0"/>
    <n v="68"/>
    <s v="No"/>
    <x v="1"/>
    <n v="7"/>
    <n v="33"/>
    <s v="Deal 4"/>
    <x v="0"/>
    <s v="No"/>
    <x v="0"/>
    <s v="DSL"/>
    <x v="1"/>
    <s v="No"/>
    <x v="1"/>
    <s v="No"/>
    <x v="1"/>
    <s v="Yes"/>
    <s v="Yes"/>
    <s v="Yes"/>
    <x v="1"/>
    <s v="No"/>
    <x v="0"/>
    <n v="64.400000000000006"/>
    <n v="1398.6"/>
    <n v="0"/>
    <n v="0"/>
    <n v="252"/>
    <n v="1650.6"/>
    <s v="Stayed"/>
    <x v="0"/>
    <s v="other"/>
    <n v="0"/>
    <s v="50-100"/>
    <n v="0"/>
    <x v="1"/>
    <x v="0"/>
  </r>
  <r>
    <s v="21438-BIH"/>
    <x v="1"/>
    <n v="56"/>
    <s v="Yes"/>
    <x v="9"/>
    <n v="0"/>
    <n v="21"/>
    <s v="None"/>
    <x v="0"/>
    <s v="No"/>
    <x v="1"/>
    <s v="No"/>
    <x v="0"/>
    <s v="No"/>
    <x v="0"/>
    <s v="No"/>
    <x v="1"/>
    <s v="No"/>
    <s v="No"/>
    <s v="No"/>
    <x v="2"/>
    <s v="No"/>
    <x v="0"/>
    <n v="19.399999999999999"/>
    <n v="967.85"/>
    <n v="0"/>
    <n v="0"/>
    <n v="2185"/>
    <n v="3152.85"/>
    <s v="Stayed"/>
    <x v="0"/>
    <s v="other"/>
    <n v="0"/>
    <s v="&lt;20"/>
    <n v="0"/>
    <x v="1"/>
    <x v="2"/>
  </r>
  <r>
    <s v="54055-TEL"/>
    <x v="1"/>
    <n v="33"/>
    <s v="Yes"/>
    <x v="5"/>
    <n v="4"/>
    <n v="5"/>
    <s v="None"/>
    <x v="0"/>
    <s v="No"/>
    <x v="0"/>
    <s v="Fiber Optic"/>
    <x v="1"/>
    <s v="No"/>
    <x v="0"/>
    <s v="No"/>
    <x v="1"/>
    <s v="No"/>
    <s v="No"/>
    <s v="Yes"/>
    <x v="1"/>
    <s v="Yes"/>
    <x v="1"/>
    <n v="74.400000000000006"/>
    <n v="139.4"/>
    <n v="0"/>
    <n v="0"/>
    <n v="19.579999999999998"/>
    <n v="158.97999999999999"/>
    <s v="Churned"/>
    <x v="4"/>
    <s v="Attitude of support person"/>
    <n v="1"/>
    <s v="50-100"/>
    <n v="0"/>
    <x v="2"/>
    <x v="4"/>
  </r>
  <r>
    <s v="88912-MAD"/>
    <x v="1"/>
    <n v="74"/>
    <s v="Yes"/>
    <x v="11"/>
    <n v="8"/>
    <n v="5"/>
    <s v="Deal 5"/>
    <x v="0"/>
    <s v="No"/>
    <x v="0"/>
    <s v="Fiber Optic"/>
    <x v="0"/>
    <s v="No"/>
    <x v="0"/>
    <s v="No"/>
    <x v="1"/>
    <s v="No"/>
    <s v="No"/>
    <s v="Yes"/>
    <x v="1"/>
    <s v="Yes"/>
    <x v="2"/>
    <n v="70.45"/>
    <n v="70.45"/>
    <n v="0"/>
    <n v="0"/>
    <n v="15.28"/>
    <n v="85.73"/>
    <s v="Churned"/>
    <x v="0"/>
    <s v="Don't know"/>
    <n v="1"/>
    <s v="50-100"/>
    <n v="0"/>
    <x v="1"/>
    <x v="4"/>
  </r>
  <r>
    <s v="11922-PUN"/>
    <x v="1"/>
    <n v="48"/>
    <s v="Yes"/>
    <x v="13"/>
    <n v="5"/>
    <n v="2"/>
    <s v="None"/>
    <x v="0"/>
    <s v="Yes"/>
    <x v="0"/>
    <s v="Fiber Optic"/>
    <x v="1"/>
    <s v="No"/>
    <x v="1"/>
    <s v="No"/>
    <x v="0"/>
    <s v="Yes"/>
    <s v="Yes"/>
    <s v="Yes"/>
    <x v="2"/>
    <s v="Yes"/>
    <x v="0"/>
    <n v="105"/>
    <n v="7589.8"/>
    <n v="0"/>
    <n v="0"/>
    <n v="473.76"/>
    <n v="8063.56"/>
    <s v="Stayed"/>
    <x v="0"/>
    <s v="other"/>
    <n v="0"/>
    <s v="&gt;100"/>
    <n v="0"/>
    <x v="0"/>
    <x v="4"/>
  </r>
  <r>
    <s v="24529-TAM"/>
    <x v="1"/>
    <n v="33"/>
    <s v="No"/>
    <x v="4"/>
    <n v="6"/>
    <n v="7"/>
    <s v="None"/>
    <x v="0"/>
    <s v="Yes"/>
    <x v="1"/>
    <s v="No"/>
    <x v="0"/>
    <s v="No"/>
    <x v="0"/>
    <s v="No"/>
    <x v="1"/>
    <s v="No"/>
    <s v="No"/>
    <s v="No"/>
    <x v="2"/>
    <s v="No"/>
    <x v="0"/>
    <n v="25.15"/>
    <n v="1790.15"/>
    <n v="0"/>
    <n v="0"/>
    <n v="85.4"/>
    <n v="1875.55"/>
    <s v="Stayed"/>
    <x v="0"/>
    <s v="other"/>
    <n v="0"/>
    <s v="20-50"/>
    <n v="0"/>
    <x v="2"/>
    <x v="3"/>
  </r>
  <r>
    <s v="62842-HAR"/>
    <x v="0"/>
    <n v="33"/>
    <s v="Yes"/>
    <x v="15"/>
    <n v="11"/>
    <n v="25"/>
    <s v="None"/>
    <x v="0"/>
    <s v="No"/>
    <x v="1"/>
    <s v="No"/>
    <x v="0"/>
    <s v="No"/>
    <x v="0"/>
    <s v="No"/>
    <x v="1"/>
    <s v="No"/>
    <s v="No"/>
    <s v="No"/>
    <x v="1"/>
    <s v="No"/>
    <x v="0"/>
    <n v="19.3"/>
    <n v="44.4"/>
    <n v="0"/>
    <n v="0"/>
    <n v="99.82"/>
    <n v="144.22"/>
    <s v="Joined"/>
    <x v="0"/>
    <s v="other"/>
    <n v="0"/>
    <s v="&lt;20"/>
    <n v="1"/>
    <x v="2"/>
    <x v="0"/>
  </r>
  <r>
    <s v="71910-WES"/>
    <x v="1"/>
    <n v="24"/>
    <s v="No"/>
    <x v="2"/>
    <n v="4"/>
    <n v="11"/>
    <s v="Deal 4"/>
    <x v="0"/>
    <s v="No"/>
    <x v="0"/>
    <s v="DSL"/>
    <x v="0"/>
    <s v="Yes"/>
    <x v="0"/>
    <s v="Yes"/>
    <x v="1"/>
    <s v="No"/>
    <s v="Yes"/>
    <s v="Yes"/>
    <x v="1"/>
    <s v="Yes"/>
    <x v="1"/>
    <n v="55.3"/>
    <n v="1284.2"/>
    <n v="0"/>
    <n v="0"/>
    <n v="36.340000000000003"/>
    <n v="1320.54"/>
    <s v="Stayed"/>
    <x v="0"/>
    <s v="other"/>
    <n v="0"/>
    <s v="50-100"/>
    <n v="0"/>
    <x v="2"/>
    <x v="3"/>
  </r>
  <r>
    <s v="39718-KAR"/>
    <x v="1"/>
    <n v="63"/>
    <s v="No"/>
    <x v="3"/>
    <n v="1"/>
    <n v="36"/>
    <s v="Deal 3"/>
    <x v="0"/>
    <s v="Yes"/>
    <x v="0"/>
    <s v="Fiber Optic"/>
    <x v="0"/>
    <s v="No"/>
    <x v="0"/>
    <s v="No"/>
    <x v="0"/>
    <s v="Yes"/>
    <s v="Yes"/>
    <s v="Yes"/>
    <x v="1"/>
    <s v="Yes"/>
    <x v="1"/>
    <n v="95.4"/>
    <n v="3474.2"/>
    <n v="0"/>
    <n v="0"/>
    <n v="1460.88"/>
    <n v="4935.08"/>
    <s v="Stayed"/>
    <x v="0"/>
    <s v="other"/>
    <n v="0"/>
    <s v="50-100"/>
    <n v="0"/>
    <x v="1"/>
    <x v="0"/>
  </r>
  <r>
    <s v="45744-WES"/>
    <x v="1"/>
    <n v="68"/>
    <s v="Yes"/>
    <x v="2"/>
    <n v="1"/>
    <n v="35"/>
    <s v="None"/>
    <x v="0"/>
    <s v="Yes"/>
    <x v="0"/>
    <s v="Fiber Optic"/>
    <x v="0"/>
    <s v="No"/>
    <x v="0"/>
    <s v="No"/>
    <x v="0"/>
    <s v="Yes"/>
    <s v="No"/>
    <s v="Yes"/>
    <x v="1"/>
    <s v="Yes"/>
    <x v="1"/>
    <n v="93.85"/>
    <n v="5574.75"/>
    <n v="8.1300000000000008"/>
    <n v="0"/>
    <n v="636.02"/>
    <n v="6202.64"/>
    <s v="Churned"/>
    <x v="3"/>
    <s v="Price too high"/>
    <n v="1"/>
    <s v="50-100"/>
    <n v="0"/>
    <x v="1"/>
    <x v="0"/>
  </r>
  <r>
    <s v="71925-BIH"/>
    <x v="0"/>
    <n v="22"/>
    <s v="Yes"/>
    <x v="9"/>
    <n v="5"/>
    <n v="8"/>
    <s v="Deal 1"/>
    <x v="0"/>
    <s v="No"/>
    <x v="1"/>
    <s v="No"/>
    <x v="0"/>
    <s v="No"/>
    <x v="0"/>
    <s v="No"/>
    <x v="1"/>
    <s v="No"/>
    <s v="No"/>
    <s v="No"/>
    <x v="2"/>
    <s v="No"/>
    <x v="1"/>
    <n v="20.5"/>
    <n v="1430.95"/>
    <n v="0"/>
    <n v="0"/>
    <n v="3169.77"/>
    <n v="4600.72"/>
    <s v="Stayed"/>
    <x v="0"/>
    <s v="other"/>
    <n v="0"/>
    <s v="20-50"/>
    <n v="0"/>
    <x v="2"/>
    <x v="3"/>
  </r>
  <r>
    <s v="38495-PUN"/>
    <x v="1"/>
    <n v="20"/>
    <s v="Yes"/>
    <x v="13"/>
    <n v="11"/>
    <n v="8"/>
    <s v="None"/>
    <x v="0"/>
    <s v="Yes"/>
    <x v="0"/>
    <s v="Fiber Optic"/>
    <x v="1"/>
    <s v="No"/>
    <x v="1"/>
    <s v="No"/>
    <x v="0"/>
    <s v="Yes"/>
    <s v="Yes"/>
    <s v="No"/>
    <x v="2"/>
    <s v="Yes"/>
    <x v="1"/>
    <n v="105.55"/>
    <n v="7542.25"/>
    <n v="0"/>
    <n v="10"/>
    <n v="599.76"/>
    <n v="8152.01"/>
    <s v="Stayed"/>
    <x v="0"/>
    <s v="other"/>
    <n v="0"/>
    <s v="&gt;100"/>
    <n v="0"/>
    <x v="3"/>
    <x v="3"/>
  </r>
  <r>
    <s v="36853-MAH"/>
    <x v="1"/>
    <n v="27"/>
    <s v="No"/>
    <x v="1"/>
    <n v="8"/>
    <n v="2"/>
    <s v="None"/>
    <x v="0"/>
    <s v="Yes"/>
    <x v="0"/>
    <s v="Fiber Optic"/>
    <x v="0"/>
    <s v="Yes"/>
    <x v="1"/>
    <s v="No"/>
    <x v="0"/>
    <s v="Yes"/>
    <s v="Yes"/>
    <s v="Yes"/>
    <x v="1"/>
    <s v="Yes"/>
    <x v="1"/>
    <n v="101.9"/>
    <n v="3545.35"/>
    <n v="0"/>
    <n v="0"/>
    <n v="889.48"/>
    <n v="4434.83"/>
    <s v="Churned"/>
    <x v="2"/>
    <s v="Lack of self-service on Website"/>
    <n v="1"/>
    <s v="&gt;100"/>
    <n v="0"/>
    <x v="2"/>
    <x v="4"/>
  </r>
  <r>
    <s v="69406-AND"/>
    <x v="1"/>
    <n v="35"/>
    <s v="No"/>
    <x v="10"/>
    <n v="2"/>
    <n v="26"/>
    <s v="Deal 1"/>
    <x v="0"/>
    <s v="Yes"/>
    <x v="1"/>
    <s v="No"/>
    <x v="0"/>
    <s v="No"/>
    <x v="0"/>
    <s v="No"/>
    <x v="1"/>
    <s v="No"/>
    <s v="No"/>
    <s v="No"/>
    <x v="2"/>
    <s v="No"/>
    <x v="1"/>
    <n v="24.45"/>
    <n v="1709.1"/>
    <n v="0"/>
    <n v="0"/>
    <n v="1480.32"/>
    <n v="3189.42"/>
    <s v="Stayed"/>
    <x v="0"/>
    <s v="other"/>
    <n v="0"/>
    <s v="20-50"/>
    <n v="0"/>
    <x v="0"/>
    <x v="0"/>
  </r>
  <r>
    <s v="15588-BIH"/>
    <x v="1"/>
    <n v="20"/>
    <s v="Yes"/>
    <x v="9"/>
    <n v="13"/>
    <n v="7"/>
    <s v="Deal 1"/>
    <x v="0"/>
    <s v="No"/>
    <x v="1"/>
    <s v="No"/>
    <x v="0"/>
    <s v="No"/>
    <x v="0"/>
    <s v="No"/>
    <x v="1"/>
    <s v="No"/>
    <s v="No"/>
    <s v="No"/>
    <x v="2"/>
    <s v="No"/>
    <x v="0"/>
    <n v="19.7"/>
    <n v="1421.9"/>
    <n v="0"/>
    <n v="0"/>
    <n v="2013.84"/>
    <n v="3435.74"/>
    <s v="Stayed"/>
    <x v="0"/>
    <s v="other"/>
    <n v="0"/>
    <s v="&lt;20"/>
    <n v="0"/>
    <x v="3"/>
    <x v="3"/>
  </r>
  <r>
    <s v="45654-PUN"/>
    <x v="1"/>
    <n v="26"/>
    <s v="Yes"/>
    <x v="13"/>
    <n v="7"/>
    <n v="19"/>
    <s v="Deal 5"/>
    <x v="0"/>
    <s v="Yes"/>
    <x v="0"/>
    <s v="Fiber Optic"/>
    <x v="0"/>
    <s v="No"/>
    <x v="0"/>
    <s v="No"/>
    <x v="1"/>
    <s v="No"/>
    <s v="Yes"/>
    <s v="Yes"/>
    <x v="1"/>
    <s v="Yes"/>
    <x v="1"/>
    <n v="74.400000000000006"/>
    <n v="229.55"/>
    <n v="8.74"/>
    <n v="0"/>
    <n v="43.8"/>
    <n v="264.61"/>
    <s v="Churned"/>
    <x v="2"/>
    <s v="Product dissatisfaction"/>
    <n v="1"/>
    <s v="50-100"/>
    <n v="0"/>
    <x v="2"/>
    <x v="2"/>
  </r>
  <r>
    <s v="44434-ASS"/>
    <x v="1"/>
    <n v="73"/>
    <s v="No"/>
    <x v="17"/>
    <n v="15"/>
    <n v="12"/>
    <s v="Deal 2"/>
    <x v="0"/>
    <s v="Yes"/>
    <x v="0"/>
    <s v="Fiber Optic"/>
    <x v="0"/>
    <s v="Yes"/>
    <x v="0"/>
    <s v="No"/>
    <x v="0"/>
    <s v="Yes"/>
    <s v="Yes"/>
    <s v="Yes"/>
    <x v="0"/>
    <s v="Yes"/>
    <x v="0"/>
    <n v="101.5"/>
    <n v="5373.1"/>
    <n v="0"/>
    <n v="0"/>
    <n v="1808.46"/>
    <n v="7181.56"/>
    <s v="Churned"/>
    <x v="3"/>
    <s v="Lack of affordable download/upload speed"/>
    <n v="1"/>
    <s v="&gt;100"/>
    <n v="0"/>
    <x v="1"/>
    <x v="1"/>
  </r>
  <r>
    <s v="37598-UTT"/>
    <x v="0"/>
    <n v="63"/>
    <s v="No"/>
    <x v="7"/>
    <n v="5"/>
    <n v="30"/>
    <s v="None"/>
    <x v="0"/>
    <s v="Yes"/>
    <x v="0"/>
    <s v="Fiber Optic"/>
    <x v="0"/>
    <s v="Yes"/>
    <x v="1"/>
    <s v="No"/>
    <x v="0"/>
    <s v="No"/>
    <s v="No"/>
    <s v="Yes"/>
    <x v="1"/>
    <s v="Yes"/>
    <x v="1"/>
    <n v="95.75"/>
    <n v="5742.9"/>
    <n v="0"/>
    <n v="0"/>
    <n v="2113.1999999999998"/>
    <n v="7856.1"/>
    <s v="Churned"/>
    <x v="2"/>
    <s v="Service dissatisfaction"/>
    <n v="1"/>
    <s v="50-100"/>
    <n v="0"/>
    <x v="1"/>
    <x v="0"/>
  </r>
  <r>
    <s v="83600-MAH"/>
    <x v="1"/>
    <n v="31"/>
    <s v="No"/>
    <x v="1"/>
    <n v="9"/>
    <n v="1"/>
    <s v="Deal 2"/>
    <x v="0"/>
    <s v="Yes"/>
    <x v="0"/>
    <s v="Fiber Optic"/>
    <x v="1"/>
    <s v="Yes"/>
    <x v="1"/>
    <s v="No"/>
    <x v="0"/>
    <s v="Yes"/>
    <s v="Yes"/>
    <s v="Yes"/>
    <x v="0"/>
    <s v="Yes"/>
    <x v="0"/>
    <n v="110.65"/>
    <n v="6526.65"/>
    <n v="0"/>
    <n v="0"/>
    <n v="2201.1"/>
    <n v="8727.75"/>
    <s v="Stayed"/>
    <x v="0"/>
    <s v="other"/>
    <n v="0"/>
    <s v="&gt;100"/>
    <n v="0"/>
    <x v="2"/>
    <x v="4"/>
  </r>
  <r>
    <s v="39193-TAM"/>
    <x v="1"/>
    <n v="68"/>
    <s v="Yes"/>
    <x v="4"/>
    <n v="1"/>
    <n v="21"/>
    <s v="Deal 3"/>
    <x v="0"/>
    <s v="No"/>
    <x v="0"/>
    <s v="Fiber Optic"/>
    <x v="0"/>
    <s v="Yes"/>
    <x v="0"/>
    <s v="No"/>
    <x v="1"/>
    <s v="Yes"/>
    <s v="Yes"/>
    <s v="Yes"/>
    <x v="1"/>
    <s v="Yes"/>
    <x v="1"/>
    <n v="83.85"/>
    <n v="2674.15"/>
    <n v="11.37"/>
    <n v="0"/>
    <n v="372.93"/>
    <n v="3035.71"/>
    <s v="Stayed"/>
    <x v="0"/>
    <s v="other"/>
    <n v="0"/>
    <s v="50-100"/>
    <n v="0"/>
    <x v="1"/>
    <x v="2"/>
  </r>
  <r>
    <s v="21288-MAH"/>
    <x v="1"/>
    <n v="63"/>
    <s v="No"/>
    <x v="1"/>
    <n v="12"/>
    <n v="34"/>
    <s v="None"/>
    <x v="0"/>
    <s v="Yes"/>
    <x v="0"/>
    <s v="DSL"/>
    <x v="0"/>
    <s v="No"/>
    <x v="0"/>
    <s v="No"/>
    <x v="0"/>
    <s v="No"/>
    <s v="No"/>
    <s v="No"/>
    <x v="1"/>
    <s v="Yes"/>
    <x v="1"/>
    <n v="60.25"/>
    <n v="170.5"/>
    <n v="0"/>
    <n v="70"/>
    <n v="60.3"/>
    <n v="300.8"/>
    <s v="Joined"/>
    <x v="0"/>
    <s v="other"/>
    <n v="0"/>
    <s v="50-100"/>
    <n v="1"/>
    <x v="1"/>
    <x v="0"/>
  </r>
  <r>
    <s v="48712-GUJ"/>
    <x v="1"/>
    <n v="56"/>
    <s v="Yes"/>
    <x v="6"/>
    <n v="1"/>
    <n v="2"/>
    <s v="Deal 5"/>
    <x v="0"/>
    <s v="No"/>
    <x v="0"/>
    <s v="DSL"/>
    <x v="0"/>
    <s v="No"/>
    <x v="0"/>
    <s v="No"/>
    <x v="1"/>
    <s v="No"/>
    <s v="No"/>
    <s v="Yes"/>
    <x v="1"/>
    <s v="No"/>
    <x v="0"/>
    <n v="44.4"/>
    <n v="44.4"/>
    <n v="0"/>
    <n v="0"/>
    <n v="26.53"/>
    <n v="70.930000000000007"/>
    <s v="Churned"/>
    <x v="4"/>
    <s v="Attitude of support person"/>
    <n v="1"/>
    <s v="20-50"/>
    <n v="0"/>
    <x v="1"/>
    <x v="4"/>
  </r>
  <r>
    <s v="33051-UTT"/>
    <x v="0"/>
    <n v="45"/>
    <s v="No"/>
    <x v="7"/>
    <n v="5"/>
    <n v="16"/>
    <s v="Deal 2"/>
    <x v="0"/>
    <s v="No"/>
    <x v="0"/>
    <s v="Fiber Optic"/>
    <x v="0"/>
    <s v="Yes"/>
    <x v="0"/>
    <s v="No"/>
    <x v="0"/>
    <s v="No"/>
    <s v="No"/>
    <s v="Yes"/>
    <x v="1"/>
    <s v="Yes"/>
    <x v="0"/>
    <n v="85.3"/>
    <n v="4297.95"/>
    <n v="0"/>
    <n v="0"/>
    <n v="696.29"/>
    <n v="4994.24"/>
    <s v="Stayed"/>
    <x v="0"/>
    <s v="other"/>
    <n v="0"/>
    <s v="50-100"/>
    <n v="0"/>
    <x v="0"/>
    <x v="1"/>
  </r>
  <r>
    <s v="77868-JAM"/>
    <x v="0"/>
    <n v="35"/>
    <s v="No"/>
    <x v="16"/>
    <n v="1"/>
    <n v="15"/>
    <s v="None"/>
    <x v="1"/>
    <s v="No"/>
    <x v="0"/>
    <s v="DSL"/>
    <x v="0"/>
    <s v="No"/>
    <x v="0"/>
    <s v="No"/>
    <x v="1"/>
    <s v="No"/>
    <s v="No"/>
    <s v="Yes"/>
    <x v="1"/>
    <s v="No"/>
    <x v="2"/>
    <n v="25.5"/>
    <n v="215.2"/>
    <n v="0"/>
    <n v="0"/>
    <n v="0"/>
    <n v="215.2"/>
    <s v="Churned"/>
    <x v="4"/>
    <s v="Attitude of support person"/>
    <n v="1"/>
    <s v="20-50"/>
    <n v="0"/>
    <x v="0"/>
    <x v="1"/>
  </r>
  <r>
    <s v="91456-ASS"/>
    <x v="0"/>
    <n v="73"/>
    <s v="Yes"/>
    <x v="17"/>
    <n v="11"/>
    <n v="35"/>
    <s v="None"/>
    <x v="0"/>
    <s v="Yes"/>
    <x v="0"/>
    <s v="Fiber Optic"/>
    <x v="0"/>
    <s v="No"/>
    <x v="1"/>
    <s v="No"/>
    <x v="0"/>
    <s v="Yes"/>
    <s v="No"/>
    <s v="Yes"/>
    <x v="2"/>
    <s v="Yes"/>
    <x v="1"/>
    <n v="99.75"/>
    <n v="4036"/>
    <n v="0"/>
    <n v="0"/>
    <n v="391.17"/>
    <n v="4427.17"/>
    <s v="Stayed"/>
    <x v="0"/>
    <s v="other"/>
    <n v="0"/>
    <s v="50-100"/>
    <n v="0"/>
    <x v="1"/>
    <x v="0"/>
  </r>
  <r>
    <s v="36634-PUN"/>
    <x v="0"/>
    <n v="46"/>
    <s v="No"/>
    <x v="13"/>
    <n v="1"/>
    <n v="2"/>
    <s v="Deal 1"/>
    <x v="0"/>
    <s v="Yes"/>
    <x v="0"/>
    <s v="DSL"/>
    <x v="1"/>
    <s v="Yes"/>
    <x v="1"/>
    <s v="No"/>
    <x v="1"/>
    <s v="No"/>
    <s v="No"/>
    <s v="Yes"/>
    <x v="2"/>
    <s v="Yes"/>
    <x v="0"/>
    <n v="66.099999999999994"/>
    <n v="4428.45"/>
    <n v="0"/>
    <n v="0"/>
    <n v="2488.86"/>
    <n v="6917.31"/>
    <s v="Stayed"/>
    <x v="0"/>
    <s v="other"/>
    <n v="0"/>
    <s v="50-100"/>
    <n v="0"/>
    <x v="0"/>
    <x v="4"/>
  </r>
  <r>
    <s v="41662-PUN"/>
    <x v="1"/>
    <n v="18"/>
    <s v="No"/>
    <x v="13"/>
    <n v="6"/>
    <n v="12"/>
    <s v="None"/>
    <x v="0"/>
    <s v="No"/>
    <x v="1"/>
    <s v="No"/>
    <x v="0"/>
    <s v="No"/>
    <x v="0"/>
    <s v="No"/>
    <x v="1"/>
    <s v="No"/>
    <s v="No"/>
    <s v="No"/>
    <x v="0"/>
    <s v="No"/>
    <x v="0"/>
    <n v="20.55"/>
    <n v="295.95"/>
    <n v="0"/>
    <n v="0"/>
    <n v="519.45000000000005"/>
    <n v="815.4"/>
    <s v="Stayed"/>
    <x v="0"/>
    <s v="other"/>
    <n v="0"/>
    <s v="20-50"/>
    <n v="0"/>
    <x v="3"/>
    <x v="1"/>
  </r>
  <r>
    <s v="22463-JAM"/>
    <x v="1"/>
    <n v="30"/>
    <s v="Yes"/>
    <x v="16"/>
    <n v="10"/>
    <n v="5"/>
    <s v="Deal 2"/>
    <x v="0"/>
    <s v="Yes"/>
    <x v="0"/>
    <s v="Fiber Optic"/>
    <x v="0"/>
    <s v="No"/>
    <x v="1"/>
    <s v="No"/>
    <x v="0"/>
    <s v="Yes"/>
    <s v="Yes"/>
    <s v="No"/>
    <x v="0"/>
    <s v="Yes"/>
    <x v="1"/>
    <n v="98.85"/>
    <n v="4947.55"/>
    <n v="0"/>
    <n v="130"/>
    <n v="2433.7199999999998"/>
    <n v="7511.27"/>
    <s v="Stayed"/>
    <x v="0"/>
    <s v="other"/>
    <n v="0"/>
    <s v="50-100"/>
    <n v="0"/>
    <x v="2"/>
    <x v="4"/>
  </r>
  <r>
    <s v="25826-MAH"/>
    <x v="0"/>
    <n v="69"/>
    <s v="No"/>
    <x v="1"/>
    <n v="8"/>
    <n v="21"/>
    <s v="None"/>
    <x v="0"/>
    <s v="No"/>
    <x v="0"/>
    <s v="DSL"/>
    <x v="0"/>
    <s v="No"/>
    <x v="0"/>
    <s v="Yes"/>
    <x v="1"/>
    <s v="No"/>
    <s v="No"/>
    <s v="Yes"/>
    <x v="2"/>
    <s v="No"/>
    <x v="2"/>
    <n v="49.2"/>
    <n v="447.9"/>
    <n v="0"/>
    <n v="0"/>
    <n v="63.99"/>
    <n v="511.89"/>
    <s v="Stayed"/>
    <x v="0"/>
    <s v="other"/>
    <n v="0"/>
    <s v="20-50"/>
    <n v="0"/>
    <x v="1"/>
    <x v="2"/>
  </r>
  <r>
    <s v="36589-UTT"/>
    <x v="1"/>
    <n v="56"/>
    <s v="No"/>
    <x v="7"/>
    <n v="13"/>
    <n v="29"/>
    <s v="Deal 5"/>
    <x v="0"/>
    <s v="No"/>
    <x v="1"/>
    <s v="No"/>
    <x v="0"/>
    <s v="No"/>
    <x v="0"/>
    <s v="No"/>
    <x v="1"/>
    <s v="No"/>
    <s v="No"/>
    <s v="No"/>
    <x v="1"/>
    <s v="No"/>
    <x v="0"/>
    <n v="20.9"/>
    <n v="20.9"/>
    <n v="0"/>
    <n v="0"/>
    <n v="15.51"/>
    <n v="36.409999999999997"/>
    <s v="Churned"/>
    <x v="2"/>
    <s v="Limited range of services"/>
    <n v="1"/>
    <s v="20-50"/>
    <n v="0"/>
    <x v="1"/>
    <x v="0"/>
  </r>
  <r>
    <s v="54366-WES"/>
    <x v="0"/>
    <n v="32"/>
    <s v="No"/>
    <x v="2"/>
    <n v="10"/>
    <n v="13"/>
    <s v="Deal 3"/>
    <x v="0"/>
    <s v="No"/>
    <x v="1"/>
    <s v="No"/>
    <x v="0"/>
    <s v="No"/>
    <x v="0"/>
    <s v="No"/>
    <x v="1"/>
    <s v="No"/>
    <s v="No"/>
    <s v="No"/>
    <x v="0"/>
    <s v="Yes"/>
    <x v="1"/>
    <n v="19.5"/>
    <n v="516.29999999999995"/>
    <n v="0"/>
    <n v="0"/>
    <n v="89.5"/>
    <n v="605.79999999999995"/>
    <s v="Stayed"/>
    <x v="0"/>
    <s v="other"/>
    <n v="0"/>
    <s v="&lt;20"/>
    <n v="0"/>
    <x v="2"/>
    <x v="1"/>
  </r>
  <r>
    <s v="56436-UTT"/>
    <x v="1"/>
    <n v="53"/>
    <s v="Yes"/>
    <x v="7"/>
    <n v="14"/>
    <n v="16"/>
    <s v="None"/>
    <x v="0"/>
    <s v="No"/>
    <x v="0"/>
    <s v="Fiber Optic"/>
    <x v="0"/>
    <s v="No"/>
    <x v="1"/>
    <s v="No"/>
    <x v="0"/>
    <s v="No"/>
    <s v="No"/>
    <s v="Yes"/>
    <x v="1"/>
    <s v="Yes"/>
    <x v="1"/>
    <n v="87"/>
    <n v="1850.65"/>
    <n v="0"/>
    <n v="0"/>
    <n v="1070.96"/>
    <n v="2921.61"/>
    <s v="Stayed"/>
    <x v="0"/>
    <s v="other"/>
    <n v="0"/>
    <s v="50-100"/>
    <n v="0"/>
    <x v="1"/>
    <x v="1"/>
  </r>
  <r>
    <s v="43387-MAD"/>
    <x v="0"/>
    <n v="44"/>
    <s v="No"/>
    <x v="11"/>
    <n v="3"/>
    <n v="16"/>
    <s v="None"/>
    <x v="0"/>
    <s v="Yes"/>
    <x v="0"/>
    <s v="DSL"/>
    <x v="0"/>
    <s v="No"/>
    <x v="0"/>
    <s v="No"/>
    <x v="1"/>
    <s v="No"/>
    <s v="No"/>
    <s v="Yes"/>
    <x v="1"/>
    <s v="Yes"/>
    <x v="1"/>
    <n v="49"/>
    <n v="749.25"/>
    <n v="0"/>
    <n v="0"/>
    <n v="176.25"/>
    <n v="925.5"/>
    <s v="Stayed"/>
    <x v="0"/>
    <s v="other"/>
    <n v="0"/>
    <s v="20-50"/>
    <n v="0"/>
    <x v="0"/>
    <x v="1"/>
  </r>
  <r>
    <s v="42084-BIH"/>
    <x v="1"/>
    <n v="36"/>
    <s v="Yes"/>
    <x v="9"/>
    <n v="2"/>
    <n v="21"/>
    <s v="None"/>
    <x v="0"/>
    <s v="No"/>
    <x v="0"/>
    <s v="Fiber Optic"/>
    <x v="0"/>
    <s v="No"/>
    <x v="0"/>
    <s v="No"/>
    <x v="0"/>
    <s v="Yes"/>
    <s v="Yes"/>
    <s v="Yes"/>
    <x v="0"/>
    <s v="Yes"/>
    <x v="1"/>
    <n v="90.1"/>
    <n v="2598.9499999999998"/>
    <n v="0"/>
    <n v="0"/>
    <n v="512.67999999999995"/>
    <n v="3111.63"/>
    <s v="Churned"/>
    <x v="2"/>
    <s v="Poor expertise of online support"/>
    <n v="1"/>
    <s v="50-100"/>
    <n v="0"/>
    <x v="0"/>
    <x v="2"/>
  </r>
  <r>
    <s v="83994-DEL"/>
    <x v="0"/>
    <n v="48"/>
    <s v="Yes"/>
    <x v="0"/>
    <n v="8"/>
    <n v="24"/>
    <s v="None"/>
    <x v="0"/>
    <s v="No"/>
    <x v="0"/>
    <s v="Fiber Optic"/>
    <x v="0"/>
    <s v="No"/>
    <x v="0"/>
    <s v="No"/>
    <x v="0"/>
    <s v="Yes"/>
    <s v="Yes"/>
    <s v="Yes"/>
    <x v="1"/>
    <s v="No"/>
    <x v="0"/>
    <n v="90.7"/>
    <n v="237.65"/>
    <n v="0"/>
    <n v="0"/>
    <n v="16.170000000000002"/>
    <n v="253.82"/>
    <s v="Joined"/>
    <x v="0"/>
    <s v="other"/>
    <n v="0"/>
    <s v="50-100"/>
    <n v="1"/>
    <x v="0"/>
    <x v="0"/>
  </r>
  <r>
    <s v="79991-HAR"/>
    <x v="1"/>
    <n v="36"/>
    <s v="No"/>
    <x v="15"/>
    <n v="7"/>
    <n v="14"/>
    <s v="Deal 2"/>
    <x v="0"/>
    <s v="Yes"/>
    <x v="0"/>
    <s v="Fiber Optic"/>
    <x v="0"/>
    <s v="No"/>
    <x v="1"/>
    <s v="No"/>
    <x v="0"/>
    <s v="Yes"/>
    <s v="Yes"/>
    <s v="Yes"/>
    <x v="1"/>
    <s v="Yes"/>
    <x v="1"/>
    <n v="100.5"/>
    <n v="4707.1000000000004"/>
    <n v="0"/>
    <n v="0"/>
    <n v="1793.05"/>
    <n v="6500.15"/>
    <s v="Stayed"/>
    <x v="0"/>
    <s v="other"/>
    <n v="0"/>
    <s v="&gt;100"/>
    <n v="0"/>
    <x v="0"/>
    <x v="1"/>
  </r>
  <r>
    <s v="12225-TAM"/>
    <x v="1"/>
    <n v="25"/>
    <s v="No"/>
    <x v="4"/>
    <n v="13"/>
    <n v="14"/>
    <s v="Deal 1"/>
    <x v="0"/>
    <s v="Yes"/>
    <x v="0"/>
    <s v="DSL"/>
    <x v="1"/>
    <s v="No"/>
    <x v="1"/>
    <s v="Yes"/>
    <x v="0"/>
    <s v="Yes"/>
    <s v="Yes"/>
    <s v="Yes"/>
    <x v="2"/>
    <s v="Yes"/>
    <x v="2"/>
    <n v="85.25"/>
    <n v="5714.2"/>
    <n v="1.31"/>
    <n v="0"/>
    <n v="583.57000000000005"/>
    <n v="6296.46"/>
    <s v="Stayed"/>
    <x v="0"/>
    <s v="other"/>
    <n v="0"/>
    <s v="50-100"/>
    <n v="0"/>
    <x v="2"/>
    <x v="1"/>
  </r>
  <r>
    <s v="76472-TAM"/>
    <x v="1"/>
    <n v="75"/>
    <s v="Yes"/>
    <x v="4"/>
    <n v="13"/>
    <n v="22"/>
    <s v="Deal 4"/>
    <x v="0"/>
    <s v="No"/>
    <x v="0"/>
    <s v="Fiber Optic"/>
    <x v="0"/>
    <s v="Yes"/>
    <x v="0"/>
    <s v="No"/>
    <x v="1"/>
    <s v="No"/>
    <s v="No"/>
    <s v="No"/>
    <x v="1"/>
    <s v="Yes"/>
    <x v="1"/>
    <n v="74.7"/>
    <n v="1294.5999999999999"/>
    <n v="0"/>
    <n v="20"/>
    <n v="379.62"/>
    <n v="1694.22"/>
    <s v="Stayed"/>
    <x v="0"/>
    <s v="other"/>
    <n v="0"/>
    <s v="50-100"/>
    <n v="0"/>
    <x v="1"/>
    <x v="2"/>
  </r>
  <r>
    <s v="96409-MAD"/>
    <x v="1"/>
    <n v="42"/>
    <s v="Yes"/>
    <x v="11"/>
    <n v="11"/>
    <n v="1"/>
    <s v="Deal 2"/>
    <x v="0"/>
    <s v="No"/>
    <x v="0"/>
    <s v="Cable"/>
    <x v="0"/>
    <s v="Yes"/>
    <x v="1"/>
    <s v="Yes"/>
    <x v="1"/>
    <s v="No"/>
    <s v="No"/>
    <s v="Yes"/>
    <x v="2"/>
    <s v="Yes"/>
    <x v="0"/>
    <n v="60.15"/>
    <n v="3753.2"/>
    <n v="0"/>
    <n v="0"/>
    <n v="2089.4"/>
    <n v="5842.6"/>
    <s v="Stayed"/>
    <x v="0"/>
    <s v="other"/>
    <n v="0"/>
    <s v="50-100"/>
    <n v="0"/>
    <x v="0"/>
    <x v="4"/>
  </r>
  <r>
    <s v="42942-MAH"/>
    <x v="1"/>
    <n v="46"/>
    <s v="No"/>
    <x v="1"/>
    <n v="12"/>
    <n v="14"/>
    <s v="None"/>
    <x v="0"/>
    <s v="Yes"/>
    <x v="0"/>
    <s v="DSL"/>
    <x v="0"/>
    <s v="Yes"/>
    <x v="1"/>
    <s v="No"/>
    <x v="0"/>
    <s v="Yes"/>
    <s v="Yes"/>
    <s v="Yes"/>
    <x v="0"/>
    <s v="Yes"/>
    <x v="1"/>
    <n v="80.55"/>
    <n v="3263.9"/>
    <n v="0"/>
    <n v="0"/>
    <n v="252.56"/>
    <n v="3516.46"/>
    <s v="Stayed"/>
    <x v="0"/>
    <s v="other"/>
    <n v="0"/>
    <s v="50-100"/>
    <n v="0"/>
    <x v="0"/>
    <x v="1"/>
  </r>
  <r>
    <s v="41987-JAM"/>
    <x v="0"/>
    <n v="60"/>
    <s v="No"/>
    <x v="16"/>
    <n v="0"/>
    <n v="24"/>
    <s v="Deal 2"/>
    <x v="0"/>
    <s v="Yes"/>
    <x v="0"/>
    <s v="DSL"/>
    <x v="0"/>
    <s v="No"/>
    <x v="0"/>
    <s v="No"/>
    <x v="1"/>
    <s v="No"/>
    <s v="No"/>
    <s v="Yes"/>
    <x v="1"/>
    <s v="Yes"/>
    <x v="0"/>
    <n v="50.15"/>
    <n v="2139.1"/>
    <n v="0"/>
    <n v="0"/>
    <n v="810.48"/>
    <n v="2949.58"/>
    <s v="Stayed"/>
    <x v="0"/>
    <s v="other"/>
    <n v="0"/>
    <s v="50-100"/>
    <n v="0"/>
    <x v="1"/>
    <x v="0"/>
  </r>
  <r>
    <s v="56831-CHH"/>
    <x v="1"/>
    <n v="58"/>
    <s v="Yes"/>
    <x v="12"/>
    <n v="2"/>
    <n v="35"/>
    <s v="None"/>
    <x v="0"/>
    <s v="No"/>
    <x v="0"/>
    <s v="Fiber Optic"/>
    <x v="0"/>
    <s v="Yes"/>
    <x v="1"/>
    <s v="Yes"/>
    <x v="1"/>
    <s v="Yes"/>
    <s v="Yes"/>
    <s v="Yes"/>
    <x v="0"/>
    <s v="Yes"/>
    <x v="0"/>
    <n v="94.45"/>
    <n v="5042.75"/>
    <n v="0"/>
    <n v="0"/>
    <n v="1795.64"/>
    <n v="6838.39"/>
    <s v="Stayed"/>
    <x v="0"/>
    <s v="other"/>
    <n v="0"/>
    <s v="50-100"/>
    <n v="0"/>
    <x v="1"/>
    <x v="0"/>
  </r>
  <r>
    <s v="21722-AND"/>
    <x v="0"/>
    <n v="43"/>
    <s v="No"/>
    <x v="10"/>
    <n v="10"/>
    <n v="33"/>
    <s v="None"/>
    <x v="0"/>
    <s v="No"/>
    <x v="1"/>
    <s v="No"/>
    <x v="0"/>
    <s v="No"/>
    <x v="0"/>
    <s v="No"/>
    <x v="1"/>
    <s v="No"/>
    <s v="No"/>
    <s v="No"/>
    <x v="2"/>
    <s v="Yes"/>
    <x v="0"/>
    <n v="20.05"/>
    <n v="1036"/>
    <n v="0"/>
    <n v="0"/>
    <n v="1586.88"/>
    <n v="2622.88"/>
    <s v="Stayed"/>
    <x v="0"/>
    <s v="other"/>
    <n v="0"/>
    <s v="20-50"/>
    <n v="0"/>
    <x v="0"/>
    <x v="0"/>
  </r>
  <r>
    <s v="82030-ASS"/>
    <x v="1"/>
    <n v="81"/>
    <s v="Yes"/>
    <x v="17"/>
    <n v="8"/>
    <n v="5"/>
    <s v="Deal 2"/>
    <x v="0"/>
    <s v="Yes"/>
    <x v="0"/>
    <s v="Fiber Optic"/>
    <x v="1"/>
    <s v="Yes"/>
    <x v="1"/>
    <s v="Yes"/>
    <x v="0"/>
    <s v="Yes"/>
    <s v="No"/>
    <s v="Yes"/>
    <x v="0"/>
    <s v="Yes"/>
    <x v="1"/>
    <n v="115.6"/>
    <n v="6431.05"/>
    <n v="0"/>
    <n v="0"/>
    <n v="2360.34"/>
    <n v="8791.39"/>
    <s v="Stayed"/>
    <x v="0"/>
    <s v="other"/>
    <n v="0"/>
    <s v="&gt;100"/>
    <n v="0"/>
    <x v="1"/>
    <x v="4"/>
  </r>
  <r>
    <s v="31688-CHH"/>
    <x v="1"/>
    <n v="25"/>
    <s v="Yes"/>
    <x v="12"/>
    <n v="0"/>
    <n v="8"/>
    <s v="None"/>
    <x v="1"/>
    <s v="No"/>
    <x v="0"/>
    <s v="Cable"/>
    <x v="1"/>
    <s v="No"/>
    <x v="1"/>
    <s v="No"/>
    <x v="1"/>
    <s v="Yes"/>
    <s v="Yes"/>
    <s v="No"/>
    <x v="1"/>
    <s v="Yes"/>
    <x v="1"/>
    <n v="45.3"/>
    <n v="2145"/>
    <n v="0"/>
    <n v="140"/>
    <n v="0"/>
    <n v="2285"/>
    <s v="Churned"/>
    <x v="3"/>
    <s v="Price too high"/>
    <n v="1"/>
    <s v="20-50"/>
    <n v="0"/>
    <x v="2"/>
    <x v="3"/>
  </r>
  <r>
    <s v="96903-BIH"/>
    <x v="1"/>
    <n v="37"/>
    <s v="No"/>
    <x v="9"/>
    <n v="14"/>
    <n v="27"/>
    <s v="Deal 3"/>
    <x v="0"/>
    <s v="Yes"/>
    <x v="0"/>
    <s v="Fiber Optic"/>
    <x v="0"/>
    <s v="Yes"/>
    <x v="0"/>
    <s v="No"/>
    <x v="0"/>
    <s v="Yes"/>
    <s v="Yes"/>
    <s v="Yes"/>
    <x v="1"/>
    <s v="Yes"/>
    <x v="1"/>
    <n v="99.65"/>
    <n v="2404.85"/>
    <n v="0"/>
    <n v="0"/>
    <n v="616.32000000000005"/>
    <n v="3021.17"/>
    <s v="Stayed"/>
    <x v="0"/>
    <s v="other"/>
    <n v="0"/>
    <s v="50-100"/>
    <n v="0"/>
    <x v="0"/>
    <x v="0"/>
  </r>
  <r>
    <s v="97435-UTT"/>
    <x v="0"/>
    <n v="37"/>
    <s v="No"/>
    <x v="7"/>
    <n v="11"/>
    <n v="35"/>
    <s v="Deal 3"/>
    <x v="0"/>
    <s v="No"/>
    <x v="0"/>
    <s v="Fiber Optic"/>
    <x v="0"/>
    <s v="Yes"/>
    <x v="0"/>
    <s v="Yes"/>
    <x v="1"/>
    <s v="No"/>
    <s v="No"/>
    <s v="Yes"/>
    <x v="2"/>
    <s v="No"/>
    <x v="1"/>
    <n v="80.599999999999994"/>
    <n v="2651.1"/>
    <n v="0"/>
    <n v="0"/>
    <n v="1150.05"/>
    <n v="3801.15"/>
    <s v="Stayed"/>
    <x v="0"/>
    <s v="other"/>
    <n v="0"/>
    <s v="50-100"/>
    <n v="0"/>
    <x v="0"/>
    <x v="0"/>
  </r>
  <r>
    <s v="48942-TEL"/>
    <x v="1"/>
    <n v="57"/>
    <s v="Yes"/>
    <x v="5"/>
    <n v="5"/>
    <n v="6"/>
    <s v="None"/>
    <x v="0"/>
    <s v="Yes"/>
    <x v="0"/>
    <s v="DSL"/>
    <x v="1"/>
    <s v="Yes"/>
    <x v="0"/>
    <s v="Yes"/>
    <x v="0"/>
    <s v="Yes"/>
    <s v="Yes"/>
    <s v="Yes"/>
    <x v="2"/>
    <s v="No"/>
    <x v="1"/>
    <n v="85.25"/>
    <n v="5538.35"/>
    <n v="0"/>
    <n v="0"/>
    <n v="2828.1"/>
    <n v="8366.4500000000007"/>
    <s v="Stayed"/>
    <x v="0"/>
    <s v="other"/>
    <n v="0"/>
    <s v="50-100"/>
    <n v="0"/>
    <x v="1"/>
    <x v="3"/>
  </r>
  <r>
    <s v="24754-AND"/>
    <x v="1"/>
    <n v="63"/>
    <s v="Yes"/>
    <x v="10"/>
    <n v="0"/>
    <n v="28"/>
    <s v="None"/>
    <x v="0"/>
    <s v="No"/>
    <x v="0"/>
    <s v="Fiber Optic"/>
    <x v="0"/>
    <s v="No"/>
    <x v="0"/>
    <s v="No"/>
    <x v="1"/>
    <s v="No"/>
    <s v="No"/>
    <s v="Yes"/>
    <x v="1"/>
    <s v="Yes"/>
    <x v="1"/>
    <n v="69.55"/>
    <n v="200.2"/>
    <n v="33.799999999999997"/>
    <n v="0"/>
    <n v="5.01"/>
    <n v="171.41"/>
    <s v="Joined"/>
    <x v="0"/>
    <s v="other"/>
    <n v="0"/>
    <s v="50-100"/>
    <n v="1"/>
    <x v="1"/>
    <x v="0"/>
  </r>
  <r>
    <s v="97908-GUJ"/>
    <x v="1"/>
    <n v="57"/>
    <s v="Yes"/>
    <x v="6"/>
    <n v="10"/>
    <n v="9"/>
    <s v="Deal 4"/>
    <x v="1"/>
    <s v="No"/>
    <x v="0"/>
    <s v="Cable"/>
    <x v="0"/>
    <s v="No"/>
    <x v="1"/>
    <s v="Yes"/>
    <x v="1"/>
    <s v="No"/>
    <s v="No"/>
    <s v="No"/>
    <x v="2"/>
    <s v="No"/>
    <x v="0"/>
    <n v="35.4"/>
    <n v="450.4"/>
    <n v="0"/>
    <n v="100"/>
    <n v="0"/>
    <n v="550.4"/>
    <s v="Stayed"/>
    <x v="0"/>
    <s v="other"/>
    <n v="0"/>
    <s v="20-50"/>
    <n v="0"/>
    <x v="1"/>
    <x v="3"/>
  </r>
  <r>
    <s v="96185-RAJ"/>
    <x v="0"/>
    <n v="23"/>
    <s v="No"/>
    <x v="8"/>
    <n v="3"/>
    <n v="12"/>
    <s v="None"/>
    <x v="0"/>
    <s v="Yes"/>
    <x v="0"/>
    <s v="DSL"/>
    <x v="1"/>
    <s v="Yes"/>
    <x v="1"/>
    <s v="No"/>
    <x v="0"/>
    <s v="Yes"/>
    <s v="Yes"/>
    <s v="Yes"/>
    <x v="2"/>
    <s v="No"/>
    <x v="0"/>
    <n v="83.5"/>
    <n v="5435"/>
    <n v="0"/>
    <n v="0"/>
    <n v="847.35"/>
    <n v="6282.35"/>
    <s v="Stayed"/>
    <x v="0"/>
    <s v="other"/>
    <n v="0"/>
    <s v="50-100"/>
    <n v="0"/>
    <x v="2"/>
    <x v="1"/>
  </r>
  <r>
    <s v="25214-BIH"/>
    <x v="1"/>
    <n v="50"/>
    <s v="No"/>
    <x v="9"/>
    <n v="9"/>
    <n v="16"/>
    <s v="None"/>
    <x v="0"/>
    <s v="No"/>
    <x v="0"/>
    <s v="Fiber Optic"/>
    <x v="0"/>
    <s v="Yes"/>
    <x v="1"/>
    <s v="Yes"/>
    <x v="1"/>
    <s v="No"/>
    <s v="No"/>
    <s v="Yes"/>
    <x v="1"/>
    <s v="No"/>
    <x v="1"/>
    <n v="83.8"/>
    <n v="1900.25"/>
    <n v="0"/>
    <n v="0"/>
    <n v="892.63"/>
    <n v="2792.88"/>
    <s v="Churned"/>
    <x v="4"/>
    <s v="Attitude of support person"/>
    <n v="1"/>
    <s v="50-100"/>
    <n v="0"/>
    <x v="1"/>
    <x v="1"/>
  </r>
  <r>
    <s v="12929-RAJ"/>
    <x v="1"/>
    <n v="30"/>
    <s v="Yes"/>
    <x v="8"/>
    <n v="7"/>
    <n v="10"/>
    <s v="None"/>
    <x v="0"/>
    <s v="Yes"/>
    <x v="1"/>
    <s v="No"/>
    <x v="0"/>
    <s v="No"/>
    <x v="0"/>
    <s v="No"/>
    <x v="1"/>
    <s v="No"/>
    <s v="No"/>
    <s v="No"/>
    <x v="2"/>
    <s v="No"/>
    <x v="0"/>
    <n v="25.6"/>
    <n v="1334.5"/>
    <n v="0"/>
    <n v="0"/>
    <n v="1202.24"/>
    <n v="2536.7399999999998"/>
    <s v="Stayed"/>
    <x v="0"/>
    <s v="other"/>
    <n v="0"/>
    <s v="20-50"/>
    <n v="0"/>
    <x v="2"/>
    <x v="3"/>
  </r>
  <r>
    <s v="62497-BIH"/>
    <x v="1"/>
    <n v="20"/>
    <s v="No"/>
    <x v="9"/>
    <n v="0"/>
    <n v="2"/>
    <s v="Deal 5"/>
    <x v="0"/>
    <s v="No"/>
    <x v="1"/>
    <s v="No"/>
    <x v="0"/>
    <s v="No"/>
    <x v="0"/>
    <s v="No"/>
    <x v="1"/>
    <s v="No"/>
    <s v="No"/>
    <s v="No"/>
    <x v="1"/>
    <s v="Yes"/>
    <x v="0"/>
    <n v="20.75"/>
    <n v="67.099999999999994"/>
    <n v="0"/>
    <n v="0"/>
    <n v="49.17"/>
    <n v="116.27"/>
    <s v="Joined"/>
    <x v="0"/>
    <s v="other"/>
    <n v="0"/>
    <s v="20-50"/>
    <n v="1"/>
    <x v="3"/>
    <x v="4"/>
  </r>
  <r>
    <s v="58826-TAM"/>
    <x v="1"/>
    <n v="27"/>
    <s v="No"/>
    <x v="4"/>
    <n v="8"/>
    <n v="8"/>
    <s v="None"/>
    <x v="0"/>
    <s v="No"/>
    <x v="0"/>
    <s v="DSL"/>
    <x v="0"/>
    <s v="No"/>
    <x v="0"/>
    <s v="No"/>
    <x v="1"/>
    <s v="Yes"/>
    <s v="Yes"/>
    <s v="No"/>
    <x v="1"/>
    <s v="Yes"/>
    <x v="1"/>
    <n v="56.75"/>
    <n v="503.25"/>
    <n v="0"/>
    <n v="30"/>
    <n v="303"/>
    <n v="836.25"/>
    <s v="Stayed"/>
    <x v="0"/>
    <s v="other"/>
    <n v="0"/>
    <s v="50-100"/>
    <n v="0"/>
    <x v="2"/>
    <x v="3"/>
  </r>
  <r>
    <s v="94635-ODI"/>
    <x v="1"/>
    <n v="37"/>
    <s v="No"/>
    <x v="19"/>
    <n v="3"/>
    <n v="28"/>
    <s v="None"/>
    <x v="0"/>
    <s v="No"/>
    <x v="1"/>
    <s v="No"/>
    <x v="0"/>
    <s v="No"/>
    <x v="0"/>
    <s v="No"/>
    <x v="1"/>
    <s v="No"/>
    <s v="No"/>
    <s v="No"/>
    <x v="2"/>
    <s v="No"/>
    <x v="1"/>
    <n v="20.100000000000001"/>
    <n v="1460.85"/>
    <n v="0"/>
    <n v="0"/>
    <n v="1020.24"/>
    <n v="2481.09"/>
    <s v="Stayed"/>
    <x v="0"/>
    <s v="other"/>
    <n v="0"/>
    <s v="20-50"/>
    <n v="0"/>
    <x v="0"/>
    <x v="0"/>
  </r>
  <r>
    <s v="99101-KER"/>
    <x v="1"/>
    <n v="57"/>
    <s v="Yes"/>
    <x v="20"/>
    <n v="9"/>
    <n v="25"/>
    <s v="Deal 3"/>
    <x v="0"/>
    <s v="No"/>
    <x v="0"/>
    <s v="Fiber Optic"/>
    <x v="0"/>
    <s v="No"/>
    <x v="1"/>
    <s v="Yes"/>
    <x v="0"/>
    <s v="Yes"/>
    <s v="Yes"/>
    <s v="Yes"/>
    <x v="1"/>
    <s v="Yes"/>
    <x v="0"/>
    <n v="98.8"/>
    <n v="2807.1"/>
    <n v="0"/>
    <n v="0"/>
    <n v="1397.8"/>
    <n v="4204.8999999999996"/>
    <s v="Stayed"/>
    <x v="0"/>
    <s v="other"/>
    <n v="0"/>
    <s v="50-100"/>
    <n v="0"/>
    <x v="1"/>
    <x v="0"/>
  </r>
  <r>
    <s v="71291-DEL"/>
    <x v="0"/>
    <n v="75"/>
    <s v="No"/>
    <x v="0"/>
    <n v="7"/>
    <n v="3"/>
    <s v="Deal 2"/>
    <x v="0"/>
    <s v="Yes"/>
    <x v="0"/>
    <s v="Fiber Optic"/>
    <x v="1"/>
    <s v="No"/>
    <x v="1"/>
    <s v="No"/>
    <x v="0"/>
    <s v="Yes"/>
    <s v="Yes"/>
    <s v="Yes"/>
    <x v="0"/>
    <s v="Yes"/>
    <x v="1"/>
    <n v="104.85"/>
    <n v="6312.9"/>
    <n v="0"/>
    <n v="0"/>
    <n v="1409.88"/>
    <n v="7722.78"/>
    <s v="Stayed"/>
    <x v="0"/>
    <s v="other"/>
    <n v="0"/>
    <s v="&gt;100"/>
    <n v="0"/>
    <x v="1"/>
    <x v="4"/>
  </r>
  <r>
    <s v="67857-TAM"/>
    <x v="1"/>
    <n v="33"/>
    <s v="No"/>
    <x v="4"/>
    <n v="13"/>
    <n v="33"/>
    <s v="None"/>
    <x v="0"/>
    <s v="Yes"/>
    <x v="0"/>
    <s v="DSL"/>
    <x v="0"/>
    <s v="No"/>
    <x v="1"/>
    <s v="No"/>
    <x v="0"/>
    <s v="Yes"/>
    <s v="Yes"/>
    <s v="Yes"/>
    <x v="0"/>
    <s v="Yes"/>
    <x v="1"/>
    <n v="73"/>
    <n v="3001.2"/>
    <n v="0"/>
    <n v="0"/>
    <n v="652.30999999999995"/>
    <n v="3653.51"/>
    <s v="Churned"/>
    <x v="1"/>
    <s v="Competitor offered higher download speeds"/>
    <n v="1"/>
    <s v="50-100"/>
    <n v="0"/>
    <x v="2"/>
    <x v="0"/>
  </r>
  <r>
    <s v="49309-UTT"/>
    <x v="1"/>
    <n v="49"/>
    <s v="No"/>
    <x v="18"/>
    <n v="2"/>
    <n v="30"/>
    <s v="Deal 2"/>
    <x v="0"/>
    <s v="Yes"/>
    <x v="0"/>
    <s v="Fiber Optic"/>
    <x v="0"/>
    <s v="Yes"/>
    <x v="0"/>
    <s v="No"/>
    <x v="1"/>
    <s v="No"/>
    <s v="No"/>
    <s v="Yes"/>
    <x v="1"/>
    <s v="Yes"/>
    <x v="1"/>
    <n v="77.849999999999994"/>
    <n v="3365.85"/>
    <n v="0"/>
    <n v="0"/>
    <n v="2112.59"/>
    <n v="5478.44"/>
    <s v="Churned"/>
    <x v="3"/>
    <s v="Lack of affordable download/upload speed"/>
    <n v="1"/>
    <s v="50-100"/>
    <n v="0"/>
    <x v="0"/>
    <x v="0"/>
  </r>
  <r>
    <s v="26473-BIH"/>
    <x v="0"/>
    <n v="67"/>
    <s v="No"/>
    <x v="9"/>
    <n v="7"/>
    <n v="7"/>
    <s v="Deal 3"/>
    <x v="0"/>
    <s v="No"/>
    <x v="0"/>
    <s v="Fiber Optic"/>
    <x v="0"/>
    <s v="Yes"/>
    <x v="1"/>
    <s v="Yes"/>
    <x v="0"/>
    <s v="Yes"/>
    <s v="Yes"/>
    <s v="Yes"/>
    <x v="2"/>
    <s v="Yes"/>
    <x v="1"/>
    <n v="105.45"/>
    <n v="2715.3"/>
    <n v="0"/>
    <n v="0"/>
    <n v="64.48"/>
    <n v="2779.78"/>
    <s v="Stayed"/>
    <x v="0"/>
    <s v="other"/>
    <n v="0"/>
    <s v="&gt;100"/>
    <n v="0"/>
    <x v="1"/>
    <x v="3"/>
  </r>
  <r>
    <s v="15175-GUJ"/>
    <x v="1"/>
    <n v="53"/>
    <s v="Yes"/>
    <x v="6"/>
    <n v="14"/>
    <n v="27"/>
    <s v="Deal 4"/>
    <x v="0"/>
    <s v="No"/>
    <x v="0"/>
    <s v="Fiber Optic"/>
    <x v="0"/>
    <s v="No"/>
    <x v="1"/>
    <s v="No"/>
    <x v="0"/>
    <s v="Yes"/>
    <s v="Yes"/>
    <s v="Yes"/>
    <x v="1"/>
    <s v="Yes"/>
    <x v="1"/>
    <n v="96.8"/>
    <n v="1743.05"/>
    <n v="0"/>
    <n v="0"/>
    <n v="202.92"/>
    <n v="1945.97"/>
    <s v="Stayed"/>
    <x v="0"/>
    <s v="other"/>
    <n v="0"/>
    <s v="50-100"/>
    <n v="0"/>
    <x v="1"/>
    <x v="0"/>
  </r>
  <r>
    <s v="64209-KAR"/>
    <x v="1"/>
    <n v="43"/>
    <s v="Yes"/>
    <x v="3"/>
    <n v="10"/>
    <n v="24"/>
    <s v="None"/>
    <x v="0"/>
    <s v="Yes"/>
    <x v="1"/>
    <s v="No"/>
    <x v="0"/>
    <s v="No"/>
    <x v="0"/>
    <s v="No"/>
    <x v="1"/>
    <s v="No"/>
    <s v="No"/>
    <s v="No"/>
    <x v="2"/>
    <s v="No"/>
    <x v="0"/>
    <n v="24.25"/>
    <n v="1784.5"/>
    <n v="49.76"/>
    <n v="0"/>
    <n v="3427.2"/>
    <n v="5161.9399999999996"/>
    <s v="Stayed"/>
    <x v="0"/>
    <s v="other"/>
    <n v="0"/>
    <s v="20-50"/>
    <n v="0"/>
    <x v="0"/>
    <x v="0"/>
  </r>
  <r>
    <s v="11310-RAJ"/>
    <x v="1"/>
    <n v="78"/>
    <s v="Yes"/>
    <x v="8"/>
    <n v="0"/>
    <n v="15"/>
    <s v="Deal 2"/>
    <x v="0"/>
    <s v="Yes"/>
    <x v="0"/>
    <s v="Fiber Optic"/>
    <x v="0"/>
    <s v="No"/>
    <x v="1"/>
    <s v="No"/>
    <x v="0"/>
    <s v="Yes"/>
    <s v="No"/>
    <s v="Yes"/>
    <x v="0"/>
    <s v="Yes"/>
    <x v="1"/>
    <n v="102.15"/>
    <n v="4735.3500000000004"/>
    <n v="0"/>
    <n v="0"/>
    <n v="1535.4"/>
    <n v="6270.75"/>
    <s v="Stayed"/>
    <x v="0"/>
    <s v="other"/>
    <n v="0"/>
    <s v="&gt;100"/>
    <n v="0"/>
    <x v="1"/>
    <x v="1"/>
  </r>
  <r>
    <s v="43447-KAR"/>
    <x v="1"/>
    <n v="44"/>
    <s v="Yes"/>
    <x v="3"/>
    <n v="2"/>
    <n v="15"/>
    <s v="None"/>
    <x v="0"/>
    <s v="No"/>
    <x v="0"/>
    <s v="DSL"/>
    <x v="0"/>
    <s v="No"/>
    <x v="0"/>
    <s v="No"/>
    <x v="0"/>
    <s v="Yes"/>
    <s v="Yes"/>
    <s v="Yes"/>
    <x v="0"/>
    <s v="Yes"/>
    <x v="1"/>
    <n v="64.849999999999994"/>
    <n v="2010.95"/>
    <n v="0"/>
    <n v="0"/>
    <n v="496.64"/>
    <n v="2507.59"/>
    <s v="Stayed"/>
    <x v="0"/>
    <s v="other"/>
    <n v="0"/>
    <s v="50-100"/>
    <n v="0"/>
    <x v="0"/>
    <x v="1"/>
  </r>
  <r>
    <s v="86443-MAH"/>
    <x v="0"/>
    <n v="21"/>
    <s v="Yes"/>
    <x v="1"/>
    <n v="3"/>
    <n v="10"/>
    <s v="None"/>
    <x v="0"/>
    <s v="Yes"/>
    <x v="1"/>
    <s v="No"/>
    <x v="0"/>
    <s v="No"/>
    <x v="0"/>
    <s v="No"/>
    <x v="1"/>
    <s v="No"/>
    <s v="No"/>
    <s v="No"/>
    <x v="1"/>
    <s v="Yes"/>
    <x v="1"/>
    <n v="25.25"/>
    <n v="996.45"/>
    <n v="0"/>
    <n v="0"/>
    <n v="1689.61"/>
    <n v="2686.06"/>
    <s v="Stayed"/>
    <x v="0"/>
    <s v="other"/>
    <n v="0"/>
    <s v="20-50"/>
    <n v="0"/>
    <x v="2"/>
    <x v="3"/>
  </r>
  <r>
    <s v="74345-KAR"/>
    <x v="1"/>
    <n v="57"/>
    <s v="No"/>
    <x v="3"/>
    <n v="14"/>
    <n v="7"/>
    <s v="None"/>
    <x v="0"/>
    <s v="Yes"/>
    <x v="1"/>
    <s v="No"/>
    <x v="0"/>
    <s v="No"/>
    <x v="0"/>
    <s v="No"/>
    <x v="1"/>
    <s v="No"/>
    <s v="No"/>
    <s v="No"/>
    <x v="2"/>
    <s v="No"/>
    <x v="0"/>
    <n v="24.75"/>
    <n v="1715.1"/>
    <n v="0"/>
    <n v="0"/>
    <n v="2372.5"/>
    <n v="4087.6"/>
    <s v="Stayed"/>
    <x v="0"/>
    <s v="other"/>
    <n v="0"/>
    <s v="20-50"/>
    <n v="0"/>
    <x v="1"/>
    <x v="3"/>
  </r>
  <r>
    <s v="78274-PUD"/>
    <x v="1"/>
    <n v="36"/>
    <s v="Yes"/>
    <x v="21"/>
    <n v="8"/>
    <n v="16"/>
    <s v="None"/>
    <x v="0"/>
    <s v="Yes"/>
    <x v="0"/>
    <s v="Fiber Optic"/>
    <x v="1"/>
    <s v="Yes"/>
    <x v="0"/>
    <s v="No"/>
    <x v="0"/>
    <s v="No"/>
    <s v="No"/>
    <s v="Yes"/>
    <x v="1"/>
    <s v="Yes"/>
    <x v="1"/>
    <n v="96.75"/>
    <n v="5238.8999999999996"/>
    <n v="0"/>
    <n v="0"/>
    <n v="2698.3"/>
    <n v="7937.2"/>
    <s v="Churned"/>
    <x v="3"/>
    <s v="Long distance charges"/>
    <n v="1"/>
    <s v="50-100"/>
    <n v="0"/>
    <x v="0"/>
    <x v="1"/>
  </r>
  <r>
    <s v="46661-TEL"/>
    <x v="1"/>
    <n v="49"/>
    <s v="Yes"/>
    <x v="5"/>
    <n v="15"/>
    <n v="31"/>
    <s v="Deal 4"/>
    <x v="0"/>
    <s v="No"/>
    <x v="1"/>
    <s v="No"/>
    <x v="0"/>
    <s v="No"/>
    <x v="0"/>
    <s v="No"/>
    <x v="1"/>
    <s v="No"/>
    <s v="No"/>
    <s v="No"/>
    <x v="2"/>
    <s v="No"/>
    <x v="0"/>
    <n v="19.649999999999999"/>
    <n v="225.75"/>
    <n v="0"/>
    <n v="0"/>
    <n v="448.36"/>
    <n v="674.11"/>
    <s v="Stayed"/>
    <x v="0"/>
    <s v="other"/>
    <n v="0"/>
    <s v="&lt;20"/>
    <n v="0"/>
    <x v="0"/>
    <x v="0"/>
  </r>
  <r>
    <s v="54479-GUJ"/>
    <x v="1"/>
    <n v="63"/>
    <s v="Yes"/>
    <x v="6"/>
    <n v="11"/>
    <n v="15"/>
    <s v="Deal 2"/>
    <x v="0"/>
    <s v="No"/>
    <x v="0"/>
    <s v="DSL"/>
    <x v="0"/>
    <s v="No"/>
    <x v="1"/>
    <s v="Yes"/>
    <x v="0"/>
    <s v="Yes"/>
    <s v="Yes"/>
    <s v="Yes"/>
    <x v="2"/>
    <s v="Yes"/>
    <x v="1"/>
    <n v="74.45"/>
    <n v="3721.9"/>
    <n v="0"/>
    <n v="0"/>
    <n v="367.99"/>
    <n v="4089.89"/>
    <s v="Stayed"/>
    <x v="0"/>
    <s v="other"/>
    <n v="0"/>
    <s v="50-100"/>
    <n v="0"/>
    <x v="1"/>
    <x v="1"/>
  </r>
  <r>
    <s v="11799-MAH"/>
    <x v="0"/>
    <n v="45"/>
    <s v="No"/>
    <x v="1"/>
    <n v="5"/>
    <n v="23"/>
    <s v="None"/>
    <x v="0"/>
    <s v="Yes"/>
    <x v="0"/>
    <s v="Fiber Optic"/>
    <x v="1"/>
    <s v="No"/>
    <x v="1"/>
    <s v="Yes"/>
    <x v="0"/>
    <s v="No"/>
    <s v="No"/>
    <s v="Yes"/>
    <x v="1"/>
    <s v="No"/>
    <x v="1"/>
    <n v="99.4"/>
    <n v="5943.65"/>
    <n v="0"/>
    <n v="0"/>
    <n v="924.15"/>
    <n v="6867.8"/>
    <s v="Stayed"/>
    <x v="0"/>
    <s v="other"/>
    <n v="0"/>
    <s v="50-100"/>
    <n v="0"/>
    <x v="0"/>
    <x v="2"/>
  </r>
  <r>
    <s v="54289-BIH"/>
    <x v="1"/>
    <n v="44"/>
    <s v="Yes"/>
    <x v="9"/>
    <n v="10"/>
    <n v="34"/>
    <s v="None"/>
    <x v="0"/>
    <s v="No"/>
    <x v="1"/>
    <s v="No"/>
    <x v="0"/>
    <s v="No"/>
    <x v="0"/>
    <s v="No"/>
    <x v="1"/>
    <s v="No"/>
    <s v="No"/>
    <s v="No"/>
    <x v="1"/>
    <s v="Yes"/>
    <x v="0"/>
    <n v="19.149999999999999"/>
    <n v="477.6"/>
    <n v="0"/>
    <n v="0"/>
    <n v="477.25"/>
    <n v="954.85"/>
    <s v="Stayed"/>
    <x v="0"/>
    <s v="other"/>
    <n v="0"/>
    <s v="&lt;20"/>
    <n v="0"/>
    <x v="0"/>
    <x v="0"/>
  </r>
  <r>
    <s v="33490-BIH"/>
    <x v="1"/>
    <n v="43"/>
    <s v="Yes"/>
    <x v="9"/>
    <n v="13"/>
    <n v="9"/>
    <s v="None"/>
    <x v="0"/>
    <s v="No"/>
    <x v="0"/>
    <s v="Fiber Optic"/>
    <x v="0"/>
    <s v="No"/>
    <x v="0"/>
    <s v="No"/>
    <x v="1"/>
    <s v="No"/>
    <s v="No"/>
    <s v="Yes"/>
    <x v="1"/>
    <s v="Yes"/>
    <x v="1"/>
    <n v="69.5"/>
    <n v="69.5"/>
    <n v="0"/>
    <n v="0"/>
    <n v="8.31"/>
    <n v="77.81"/>
    <s v="Churned"/>
    <x v="2"/>
    <s v="Product dissatisfaction"/>
    <n v="1"/>
    <s v="50-100"/>
    <n v="0"/>
    <x v="0"/>
    <x v="3"/>
  </r>
  <r>
    <s v="14610-CHH"/>
    <x v="1"/>
    <n v="56"/>
    <s v="No"/>
    <x v="12"/>
    <n v="0"/>
    <n v="25"/>
    <s v="Deal 4"/>
    <x v="0"/>
    <s v="No"/>
    <x v="0"/>
    <s v="Cable"/>
    <x v="0"/>
    <s v="No"/>
    <x v="0"/>
    <s v="Yes"/>
    <x v="1"/>
    <s v="No"/>
    <s v="No"/>
    <s v="Yes"/>
    <x v="0"/>
    <s v="Yes"/>
    <x v="1"/>
    <n v="49.45"/>
    <n v="1119.3499999999999"/>
    <n v="0"/>
    <n v="0"/>
    <n v="594.54999999999995"/>
    <n v="1713.9"/>
    <s v="Stayed"/>
    <x v="0"/>
    <s v="other"/>
    <n v="0"/>
    <s v="20-50"/>
    <n v="0"/>
    <x v="1"/>
    <x v="0"/>
  </r>
  <r>
    <s v="17664-KAR"/>
    <x v="1"/>
    <n v="30"/>
    <s v="No"/>
    <x v="3"/>
    <n v="13"/>
    <n v="22"/>
    <s v="Deal 4"/>
    <x v="0"/>
    <s v="Yes"/>
    <x v="0"/>
    <s v="Fiber Optic"/>
    <x v="0"/>
    <s v="No"/>
    <x v="0"/>
    <s v="No"/>
    <x v="1"/>
    <s v="No"/>
    <s v="Yes"/>
    <s v="Yes"/>
    <x v="1"/>
    <s v="Yes"/>
    <x v="1"/>
    <n v="73.7"/>
    <n v="1558.7"/>
    <n v="0"/>
    <n v="0"/>
    <n v="599.34"/>
    <n v="2158.04"/>
    <s v="Stayed"/>
    <x v="0"/>
    <s v="other"/>
    <n v="0"/>
    <s v="50-100"/>
    <n v="0"/>
    <x v="2"/>
    <x v="2"/>
  </r>
  <r>
    <s v="41417-JHA"/>
    <x v="1"/>
    <n v="41"/>
    <s v="Yes"/>
    <x v="14"/>
    <n v="10"/>
    <n v="2"/>
    <s v="None"/>
    <x v="0"/>
    <s v="No"/>
    <x v="0"/>
    <s v="Fiber Optic"/>
    <x v="0"/>
    <s v="No"/>
    <x v="0"/>
    <s v="No"/>
    <x v="1"/>
    <s v="Yes"/>
    <s v="Yes"/>
    <s v="Yes"/>
    <x v="1"/>
    <s v="Yes"/>
    <x v="1"/>
    <n v="79.7"/>
    <n v="79.7"/>
    <n v="0"/>
    <n v="0"/>
    <n v="33.880000000000003"/>
    <n v="113.58"/>
    <s v="Churned"/>
    <x v="2"/>
    <s v="Poor expertise of online support"/>
    <n v="1"/>
    <s v="50-100"/>
    <n v="0"/>
    <x v="0"/>
    <x v="4"/>
  </r>
  <r>
    <s v="65868-RAJ"/>
    <x v="1"/>
    <n v="80"/>
    <s v="Yes"/>
    <x v="8"/>
    <n v="4"/>
    <n v="8"/>
    <s v="None"/>
    <x v="0"/>
    <s v="Yes"/>
    <x v="0"/>
    <s v="Fiber Optic"/>
    <x v="0"/>
    <s v="No"/>
    <x v="1"/>
    <s v="No"/>
    <x v="1"/>
    <s v="No"/>
    <s v="No"/>
    <s v="No"/>
    <x v="1"/>
    <s v="Yes"/>
    <x v="1"/>
    <n v="-1"/>
    <n v="343.95"/>
    <n v="0"/>
    <n v="20"/>
    <n v="33.299999999999997"/>
    <n v="397.25"/>
    <s v="Churned"/>
    <x v="1"/>
    <s v="Competitor offered more data"/>
    <n v="1"/>
    <s v="&lt;20"/>
    <n v="0"/>
    <x v="1"/>
    <x v="3"/>
  </r>
  <r>
    <s v="48513-TAM"/>
    <x v="0"/>
    <n v="65"/>
    <s v="No"/>
    <x v="4"/>
    <n v="1"/>
    <n v="12"/>
    <s v="Deal 3"/>
    <x v="0"/>
    <s v="No"/>
    <x v="0"/>
    <s v="Cable"/>
    <x v="1"/>
    <s v="No"/>
    <x v="0"/>
    <s v="Yes"/>
    <x v="0"/>
    <s v="Yes"/>
    <s v="Yes"/>
    <s v="Yes"/>
    <x v="0"/>
    <s v="No"/>
    <x v="1"/>
    <n v="74.400000000000006"/>
    <n v="1712.9"/>
    <n v="0"/>
    <n v="0"/>
    <n v="788.64"/>
    <n v="2501.54"/>
    <s v="Stayed"/>
    <x v="0"/>
    <s v="other"/>
    <n v="0"/>
    <s v="50-100"/>
    <n v="0"/>
    <x v="1"/>
    <x v="1"/>
  </r>
  <r>
    <s v="72588-RAJ"/>
    <x v="1"/>
    <n v="77"/>
    <s v="No"/>
    <x v="8"/>
    <n v="4"/>
    <n v="18"/>
    <s v="None"/>
    <x v="0"/>
    <s v="Yes"/>
    <x v="0"/>
    <s v="Fiber Optic"/>
    <x v="0"/>
    <s v="No"/>
    <x v="1"/>
    <s v="No"/>
    <x v="1"/>
    <s v="Yes"/>
    <s v="No"/>
    <s v="Yes"/>
    <x v="1"/>
    <s v="No"/>
    <x v="0"/>
    <n v="88.3"/>
    <n v="2467.75"/>
    <n v="0"/>
    <n v="0"/>
    <n v="457.38"/>
    <n v="2925.13"/>
    <s v="Churned"/>
    <x v="0"/>
    <s v="Don't know"/>
    <n v="1"/>
    <s v="50-100"/>
    <n v="0"/>
    <x v="1"/>
    <x v="2"/>
  </r>
  <r>
    <s v="93542-TEL"/>
    <x v="1"/>
    <n v="36"/>
    <s v="Yes"/>
    <x v="5"/>
    <n v="5"/>
    <n v="16"/>
    <s v="Deal 1"/>
    <x v="0"/>
    <s v="No"/>
    <x v="1"/>
    <s v="No"/>
    <x v="0"/>
    <s v="No"/>
    <x v="0"/>
    <s v="No"/>
    <x v="1"/>
    <s v="No"/>
    <s v="No"/>
    <s v="No"/>
    <x v="2"/>
    <s v="No"/>
    <x v="1"/>
    <n v="19.8"/>
    <n v="1397.65"/>
    <n v="0"/>
    <n v="0"/>
    <n v="819.7"/>
    <n v="2217.35"/>
    <s v="Stayed"/>
    <x v="0"/>
    <s v="other"/>
    <n v="0"/>
    <s v="&lt;20"/>
    <n v="0"/>
    <x v="0"/>
    <x v="1"/>
  </r>
  <r>
    <s v="86778-ASS"/>
    <x v="1"/>
    <n v="74"/>
    <s v="Yes"/>
    <x v="17"/>
    <n v="8"/>
    <n v="8"/>
    <s v="None"/>
    <x v="0"/>
    <s v="No"/>
    <x v="0"/>
    <s v="Fiber Optic"/>
    <x v="0"/>
    <s v="No"/>
    <x v="1"/>
    <s v="No"/>
    <x v="1"/>
    <s v="No"/>
    <s v="No"/>
    <s v="Yes"/>
    <x v="1"/>
    <s v="Yes"/>
    <x v="0"/>
    <n v="75.55"/>
    <n v="349.65"/>
    <n v="0"/>
    <n v="0"/>
    <n v="211.65"/>
    <n v="561.29999999999995"/>
    <s v="Churned"/>
    <x v="1"/>
    <s v="Competitor had better devices"/>
    <n v="1"/>
    <s v="50-100"/>
    <n v="0"/>
    <x v="1"/>
    <x v="3"/>
  </r>
  <r>
    <s v="11288-MAD"/>
    <x v="0"/>
    <n v="52"/>
    <s v="No"/>
    <x v="11"/>
    <n v="6"/>
    <n v="24"/>
    <s v="None"/>
    <x v="0"/>
    <s v="No"/>
    <x v="1"/>
    <s v="No"/>
    <x v="0"/>
    <s v="No"/>
    <x v="0"/>
    <s v="No"/>
    <x v="1"/>
    <s v="No"/>
    <s v="No"/>
    <s v="No"/>
    <x v="2"/>
    <s v="Yes"/>
    <x v="0"/>
    <n v="20.2"/>
    <n v="917.45"/>
    <n v="0"/>
    <n v="0"/>
    <n v="2112.3200000000002"/>
    <n v="3029.77"/>
    <s v="Stayed"/>
    <x v="0"/>
    <s v="other"/>
    <n v="0"/>
    <s v="20-50"/>
    <n v="0"/>
    <x v="1"/>
    <x v="0"/>
  </r>
  <r>
    <s v="24990-WES"/>
    <x v="1"/>
    <n v="36"/>
    <s v="No"/>
    <x v="2"/>
    <n v="8"/>
    <n v="24"/>
    <s v="None"/>
    <x v="0"/>
    <s v="No"/>
    <x v="0"/>
    <s v="Fiber Optic"/>
    <x v="0"/>
    <s v="No"/>
    <x v="0"/>
    <s v="No"/>
    <x v="1"/>
    <s v="No"/>
    <s v="No"/>
    <s v="Yes"/>
    <x v="1"/>
    <s v="Yes"/>
    <x v="1"/>
    <n v="71.650000000000006"/>
    <n v="135.75"/>
    <n v="0"/>
    <n v="0"/>
    <n v="58.06"/>
    <n v="193.81"/>
    <s v="Joined"/>
    <x v="0"/>
    <s v="other"/>
    <n v="0"/>
    <s v="50-100"/>
    <n v="1"/>
    <x v="0"/>
    <x v="0"/>
  </r>
  <r>
    <s v="58750-MAH"/>
    <x v="1"/>
    <n v="33"/>
    <s v="Yes"/>
    <x v="1"/>
    <n v="12"/>
    <n v="15"/>
    <s v="Deal 2"/>
    <x v="0"/>
    <s v="No"/>
    <x v="1"/>
    <s v="No"/>
    <x v="0"/>
    <s v="No"/>
    <x v="0"/>
    <s v="No"/>
    <x v="1"/>
    <s v="No"/>
    <s v="No"/>
    <s v="No"/>
    <x v="2"/>
    <s v="Yes"/>
    <x v="1"/>
    <n v="20.100000000000001"/>
    <n v="1087.7"/>
    <n v="0"/>
    <n v="0"/>
    <n v="1520.19"/>
    <n v="2607.89"/>
    <s v="Stayed"/>
    <x v="0"/>
    <s v="other"/>
    <n v="0"/>
    <s v="20-50"/>
    <n v="0"/>
    <x v="2"/>
    <x v="1"/>
  </r>
  <r>
    <s v="49350-UTT"/>
    <x v="1"/>
    <n v="36"/>
    <s v="No"/>
    <x v="7"/>
    <n v="1"/>
    <n v="1"/>
    <s v="Deal 5"/>
    <x v="0"/>
    <s v="No"/>
    <x v="0"/>
    <s v="Fiber Optic"/>
    <x v="0"/>
    <s v="No"/>
    <x v="0"/>
    <s v="No"/>
    <x v="1"/>
    <s v="No"/>
    <s v="No"/>
    <s v="Yes"/>
    <x v="1"/>
    <s v="No"/>
    <x v="2"/>
    <n v="71.099999999999994"/>
    <n v="71.099999999999994"/>
    <n v="0"/>
    <n v="0"/>
    <n v="10.19"/>
    <n v="81.290000000000006"/>
    <s v="Churned"/>
    <x v="1"/>
    <s v="Competitor made better offer"/>
    <n v="1"/>
    <s v="50-100"/>
    <n v="0"/>
    <x v="0"/>
    <x v="4"/>
  </r>
  <r>
    <s v="84937-PUN"/>
    <x v="1"/>
    <n v="76"/>
    <s v="Yes"/>
    <x v="13"/>
    <n v="2"/>
    <n v="32"/>
    <s v="None"/>
    <x v="0"/>
    <s v="Yes"/>
    <x v="0"/>
    <s v="Fiber Optic"/>
    <x v="0"/>
    <s v="No"/>
    <x v="1"/>
    <s v="No"/>
    <x v="0"/>
    <s v="Yes"/>
    <s v="No"/>
    <s v="Yes"/>
    <x v="0"/>
    <s v="Yes"/>
    <x v="0"/>
    <n v="100.5"/>
    <n v="6029"/>
    <n v="0"/>
    <n v="0"/>
    <n v="1660.8"/>
    <n v="7689.8"/>
    <s v="Stayed"/>
    <x v="0"/>
    <s v="other"/>
    <n v="0"/>
    <s v="&gt;100"/>
    <n v="0"/>
    <x v="1"/>
    <x v="0"/>
  </r>
  <r>
    <s v="33317-RAJ"/>
    <x v="0"/>
    <n v="55"/>
    <s v="No"/>
    <x v="8"/>
    <n v="1"/>
    <n v="25"/>
    <s v="None"/>
    <x v="0"/>
    <s v="Yes"/>
    <x v="0"/>
    <s v="DSL"/>
    <x v="1"/>
    <s v="No"/>
    <x v="1"/>
    <s v="Yes"/>
    <x v="1"/>
    <s v="No"/>
    <s v="No"/>
    <s v="Yes"/>
    <x v="2"/>
    <s v="Yes"/>
    <x v="0"/>
    <n v="62.8"/>
    <n v="2278.75"/>
    <n v="16.97"/>
    <n v="0"/>
    <n v="166.5"/>
    <n v="2428.2800000000002"/>
    <s v="Stayed"/>
    <x v="0"/>
    <s v="other"/>
    <n v="0"/>
    <s v="50-100"/>
    <n v="0"/>
    <x v="1"/>
    <x v="0"/>
  </r>
  <r>
    <s v="59029-PUN"/>
    <x v="1"/>
    <n v="45"/>
    <s v="No"/>
    <x v="13"/>
    <n v="8"/>
    <n v="31"/>
    <s v="None"/>
    <x v="0"/>
    <s v="No"/>
    <x v="0"/>
    <s v="Fiber Optic"/>
    <x v="0"/>
    <s v="No"/>
    <x v="0"/>
    <s v="No"/>
    <x v="1"/>
    <s v="No"/>
    <s v="No"/>
    <s v="No"/>
    <x v="1"/>
    <s v="Yes"/>
    <x v="0"/>
    <n v="70.45"/>
    <n v="70.45"/>
    <n v="0"/>
    <n v="10"/>
    <n v="42.87"/>
    <n v="123.32"/>
    <s v="Churned"/>
    <x v="1"/>
    <s v="Competitor had better devices"/>
    <n v="1"/>
    <s v="50-100"/>
    <n v="0"/>
    <x v="0"/>
    <x v="0"/>
  </r>
  <r>
    <s v="91731-BIH"/>
    <x v="0"/>
    <n v="34"/>
    <s v="Yes"/>
    <x v="9"/>
    <n v="9"/>
    <n v="36"/>
    <s v="None"/>
    <x v="0"/>
    <s v="No"/>
    <x v="0"/>
    <s v="Fiber Optic"/>
    <x v="0"/>
    <s v="Yes"/>
    <x v="1"/>
    <s v="No"/>
    <x v="0"/>
    <s v="Yes"/>
    <s v="Yes"/>
    <s v="Yes"/>
    <x v="0"/>
    <s v="No"/>
    <x v="1"/>
    <n v="100.35"/>
    <n v="2799"/>
    <n v="0"/>
    <n v="0"/>
    <n v="216.44"/>
    <n v="3015.44"/>
    <s v="Stayed"/>
    <x v="0"/>
    <s v="other"/>
    <n v="0"/>
    <s v="&gt;100"/>
    <n v="0"/>
    <x v="2"/>
    <x v="0"/>
  </r>
  <r>
    <s v="18064-KER"/>
    <x v="1"/>
    <n v="74"/>
    <s v="No"/>
    <x v="20"/>
    <n v="5"/>
    <n v="2"/>
    <s v="None"/>
    <x v="0"/>
    <s v="No"/>
    <x v="1"/>
    <s v="No"/>
    <x v="0"/>
    <s v="No"/>
    <x v="0"/>
    <s v="No"/>
    <x v="1"/>
    <s v="No"/>
    <s v="No"/>
    <s v="No"/>
    <x v="2"/>
    <s v="Yes"/>
    <x v="0"/>
    <n v="20.3"/>
    <n v="459.95"/>
    <n v="0"/>
    <n v="0"/>
    <n v="441.36"/>
    <n v="901.31"/>
    <s v="Stayed"/>
    <x v="0"/>
    <s v="other"/>
    <n v="0"/>
    <s v="20-50"/>
    <n v="0"/>
    <x v="1"/>
    <x v="4"/>
  </r>
  <r>
    <s v="59246-MAH"/>
    <x v="0"/>
    <n v="32"/>
    <s v="Yes"/>
    <x v="1"/>
    <n v="6"/>
    <n v="20"/>
    <s v="None"/>
    <x v="0"/>
    <s v="Yes"/>
    <x v="0"/>
    <s v="Fiber Optic"/>
    <x v="1"/>
    <s v="Yes"/>
    <x v="1"/>
    <s v="No"/>
    <x v="1"/>
    <s v="No"/>
    <s v="No"/>
    <s v="Yes"/>
    <x v="0"/>
    <s v="Yes"/>
    <x v="1"/>
    <n v="92.05"/>
    <n v="5755.8"/>
    <n v="14.21"/>
    <n v="0"/>
    <n v="1480.56"/>
    <n v="7222.15"/>
    <s v="Stayed"/>
    <x v="0"/>
    <s v="other"/>
    <n v="0"/>
    <s v="50-100"/>
    <n v="0"/>
    <x v="2"/>
    <x v="2"/>
  </r>
  <r>
    <s v="44134-KAR"/>
    <x v="1"/>
    <n v="38"/>
    <s v="No"/>
    <x v="3"/>
    <n v="1"/>
    <n v="8"/>
    <s v="Deal 4"/>
    <x v="0"/>
    <s v="No"/>
    <x v="1"/>
    <s v="No"/>
    <x v="0"/>
    <s v="No"/>
    <x v="0"/>
    <s v="No"/>
    <x v="1"/>
    <s v="No"/>
    <s v="No"/>
    <s v="No"/>
    <x v="0"/>
    <s v="No"/>
    <x v="1"/>
    <n v="20.149999999999999"/>
    <n v="390.85"/>
    <n v="0"/>
    <n v="0"/>
    <n v="161.1"/>
    <n v="551.95000000000005"/>
    <s v="Churned"/>
    <x v="4"/>
    <s v="Attitude of support person"/>
    <n v="1"/>
    <s v="20-50"/>
    <n v="0"/>
    <x v="0"/>
    <x v="3"/>
  </r>
  <r>
    <s v="27332-KAR"/>
    <x v="1"/>
    <n v="20"/>
    <s v="No"/>
    <x v="3"/>
    <n v="3"/>
    <n v="9"/>
    <s v="None"/>
    <x v="0"/>
    <s v="No"/>
    <x v="0"/>
    <s v="DSL"/>
    <x v="1"/>
    <s v="No"/>
    <x v="0"/>
    <s v="Yes"/>
    <x v="1"/>
    <s v="No"/>
    <s v="No"/>
    <s v="Yes"/>
    <x v="1"/>
    <s v="No"/>
    <x v="1"/>
    <n v="54.2"/>
    <n v="308.25"/>
    <n v="0"/>
    <n v="0"/>
    <n v="18.05"/>
    <n v="326.3"/>
    <s v="Churned"/>
    <x v="2"/>
    <s v="Network reliability"/>
    <n v="1"/>
    <s v="50-100"/>
    <n v="0"/>
    <x v="3"/>
    <x v="3"/>
  </r>
  <r>
    <s v="73060-MAH"/>
    <x v="0"/>
    <n v="61"/>
    <s v="Yes"/>
    <x v="1"/>
    <n v="14"/>
    <n v="16"/>
    <s v="None"/>
    <x v="0"/>
    <s v="No"/>
    <x v="1"/>
    <s v="No"/>
    <x v="0"/>
    <s v="No"/>
    <x v="0"/>
    <s v="No"/>
    <x v="1"/>
    <s v="No"/>
    <s v="No"/>
    <s v="No"/>
    <x v="1"/>
    <s v="No"/>
    <x v="0"/>
    <n v="20.350000000000001"/>
    <n v="442.6"/>
    <n v="0"/>
    <n v="0"/>
    <n v="849.2"/>
    <n v="1291.8"/>
    <s v="Stayed"/>
    <x v="0"/>
    <s v="other"/>
    <n v="0"/>
    <s v="20-50"/>
    <n v="0"/>
    <x v="1"/>
    <x v="1"/>
  </r>
  <r>
    <s v="29609-AND"/>
    <x v="0"/>
    <n v="55"/>
    <s v="No"/>
    <x v="10"/>
    <n v="13"/>
    <n v="16"/>
    <s v="None"/>
    <x v="0"/>
    <s v="No"/>
    <x v="0"/>
    <s v="Fiber Optic"/>
    <x v="0"/>
    <s v="No"/>
    <x v="0"/>
    <s v="No"/>
    <x v="1"/>
    <s v="No"/>
    <s v="No"/>
    <s v="Yes"/>
    <x v="1"/>
    <s v="No"/>
    <x v="2"/>
    <n v="70.75"/>
    <n v="70.75"/>
    <n v="0"/>
    <n v="0"/>
    <n v="26"/>
    <n v="96.75"/>
    <s v="Churned"/>
    <x v="2"/>
    <s v="Service dissatisfaction"/>
    <n v="1"/>
    <s v="50-100"/>
    <n v="0"/>
    <x v="1"/>
    <x v="1"/>
  </r>
  <r>
    <s v="32720-RAJ"/>
    <x v="1"/>
    <n v="30"/>
    <s v="Yes"/>
    <x v="8"/>
    <n v="13"/>
    <n v="4"/>
    <s v="None"/>
    <x v="0"/>
    <s v="No"/>
    <x v="0"/>
    <s v="Fiber Optic"/>
    <x v="0"/>
    <s v="Yes"/>
    <x v="1"/>
    <s v="No"/>
    <x v="0"/>
    <s v="Yes"/>
    <s v="Yes"/>
    <s v="Yes"/>
    <x v="0"/>
    <s v="Yes"/>
    <x v="1"/>
    <n v="102.35"/>
    <n v="3626.1"/>
    <n v="0"/>
    <n v="0"/>
    <n v="1394.4"/>
    <n v="5020.5"/>
    <s v="Churned"/>
    <x v="3"/>
    <s v="Price too high"/>
    <n v="1"/>
    <s v="&gt;100"/>
    <n v="0"/>
    <x v="2"/>
    <x v="4"/>
  </r>
  <r>
    <s v="18417-GUJ"/>
    <x v="1"/>
    <n v="77"/>
    <s v="Yes"/>
    <x v="6"/>
    <n v="9"/>
    <n v="18"/>
    <s v="None"/>
    <x v="1"/>
    <s v="No"/>
    <x v="0"/>
    <s v="DSL"/>
    <x v="0"/>
    <s v="Yes"/>
    <x v="1"/>
    <s v="Yes"/>
    <x v="0"/>
    <s v="No"/>
    <s v="No"/>
    <s v="Yes"/>
    <x v="2"/>
    <s v="Yes"/>
    <x v="1"/>
    <n v="50.5"/>
    <n v="2566.3000000000002"/>
    <n v="0"/>
    <n v="0"/>
    <n v="0"/>
    <n v="2566.3000000000002"/>
    <s v="Stayed"/>
    <x v="0"/>
    <s v="other"/>
    <n v="0"/>
    <s v="50-100"/>
    <n v="0"/>
    <x v="1"/>
    <x v="2"/>
  </r>
  <r>
    <s v="28145-TEL"/>
    <x v="1"/>
    <n v="23"/>
    <s v="No"/>
    <x v="5"/>
    <n v="11"/>
    <n v="2"/>
    <s v="Deal 3"/>
    <x v="0"/>
    <s v="Yes"/>
    <x v="0"/>
    <s v="Fiber Optic"/>
    <x v="0"/>
    <s v="No"/>
    <x v="0"/>
    <s v="No"/>
    <x v="1"/>
    <s v="Yes"/>
    <s v="Yes"/>
    <s v="Yes"/>
    <x v="1"/>
    <s v="Yes"/>
    <x v="1"/>
    <n v="85"/>
    <n v="2624.25"/>
    <n v="0"/>
    <n v="0"/>
    <n v="144.6"/>
    <n v="2768.85"/>
    <s v="Churned"/>
    <x v="0"/>
    <s v="Don't know"/>
    <n v="1"/>
    <s v="50-100"/>
    <n v="0"/>
    <x v="2"/>
    <x v="4"/>
  </r>
  <r>
    <s v="27174-TEL"/>
    <x v="1"/>
    <n v="35"/>
    <s v="No"/>
    <x v="5"/>
    <n v="12"/>
    <n v="20"/>
    <s v="Deal 1"/>
    <x v="1"/>
    <s v="No"/>
    <x v="0"/>
    <s v="Cable"/>
    <x v="1"/>
    <s v="Yes"/>
    <x v="1"/>
    <s v="No"/>
    <x v="1"/>
    <s v="No"/>
    <s v="No"/>
    <s v="Yes"/>
    <x v="2"/>
    <s v="No"/>
    <x v="1"/>
    <n v="42.1"/>
    <n v="2962"/>
    <n v="0"/>
    <n v="0"/>
    <n v="0"/>
    <n v="2962"/>
    <s v="Stayed"/>
    <x v="0"/>
    <s v="other"/>
    <n v="0"/>
    <s v="20-50"/>
    <n v="0"/>
    <x v="0"/>
    <x v="2"/>
  </r>
  <r>
    <s v="36981-UTT"/>
    <x v="0"/>
    <n v="68"/>
    <s v="No"/>
    <x v="18"/>
    <n v="0"/>
    <n v="9"/>
    <s v="Deal 4"/>
    <x v="0"/>
    <s v="Yes"/>
    <x v="0"/>
    <s v="Fiber Optic"/>
    <x v="0"/>
    <s v="No"/>
    <x v="0"/>
    <s v="No"/>
    <x v="1"/>
    <s v="No"/>
    <s v="No"/>
    <s v="Yes"/>
    <x v="1"/>
    <s v="No"/>
    <x v="1"/>
    <n v="75.650000000000006"/>
    <n v="1146.6500000000001"/>
    <n v="0"/>
    <n v="0"/>
    <n v="695.7"/>
    <n v="1842.35"/>
    <s v="Churned"/>
    <x v="4"/>
    <s v="Attitude of support person"/>
    <n v="1"/>
    <s v="50-100"/>
    <n v="0"/>
    <x v="1"/>
    <x v="3"/>
  </r>
  <r>
    <s v="89201-AND"/>
    <x v="0"/>
    <n v="32"/>
    <s v="No"/>
    <x v="10"/>
    <n v="10"/>
    <n v="23"/>
    <s v="Deal 1"/>
    <x v="0"/>
    <s v="Yes"/>
    <x v="0"/>
    <s v="Fiber Optic"/>
    <x v="1"/>
    <s v="Yes"/>
    <x v="1"/>
    <s v="Yes"/>
    <x v="0"/>
    <s v="Yes"/>
    <s v="Yes"/>
    <s v="Yes"/>
    <x v="2"/>
    <s v="Yes"/>
    <x v="1"/>
    <n v="114.6"/>
    <n v="7882.5"/>
    <n v="0"/>
    <n v="0"/>
    <n v="1866.9"/>
    <n v="9749.4"/>
    <s v="Stayed"/>
    <x v="0"/>
    <s v="other"/>
    <n v="0"/>
    <s v="&gt;100"/>
    <n v="0"/>
    <x v="2"/>
    <x v="2"/>
  </r>
  <r>
    <s v="61700-RAJ"/>
    <x v="1"/>
    <n v="40"/>
    <s v="No"/>
    <x v="8"/>
    <n v="1"/>
    <n v="36"/>
    <s v="None"/>
    <x v="0"/>
    <s v="Yes"/>
    <x v="0"/>
    <s v="DSL"/>
    <x v="1"/>
    <s v="Yes"/>
    <x v="0"/>
    <s v="Yes"/>
    <x v="1"/>
    <s v="No"/>
    <s v="No"/>
    <s v="Yes"/>
    <x v="2"/>
    <s v="No"/>
    <x v="1"/>
    <n v="65.7"/>
    <n v="4378.8999999999996"/>
    <n v="0"/>
    <n v="0"/>
    <n v="2119.92"/>
    <n v="6498.82"/>
    <s v="Stayed"/>
    <x v="0"/>
    <s v="other"/>
    <n v="0"/>
    <s v="50-100"/>
    <n v="0"/>
    <x v="0"/>
    <x v="0"/>
  </r>
  <r>
    <s v="48404-ASS"/>
    <x v="0"/>
    <n v="65"/>
    <s v="Yes"/>
    <x v="17"/>
    <n v="11"/>
    <n v="4"/>
    <s v="None"/>
    <x v="0"/>
    <s v="Yes"/>
    <x v="0"/>
    <s v="Fiber Optic"/>
    <x v="0"/>
    <s v="No"/>
    <x v="0"/>
    <s v="No"/>
    <x v="1"/>
    <s v="No"/>
    <s v="No"/>
    <s v="Yes"/>
    <x v="2"/>
    <s v="Yes"/>
    <x v="1"/>
    <n v="74"/>
    <n v="4052.4"/>
    <n v="0"/>
    <n v="0"/>
    <n v="2359.5"/>
    <n v="6411.9"/>
    <s v="Stayed"/>
    <x v="0"/>
    <s v="other"/>
    <n v="0"/>
    <s v="50-100"/>
    <n v="0"/>
    <x v="1"/>
    <x v="4"/>
  </r>
  <r>
    <s v="67513-JAM"/>
    <x v="1"/>
    <n v="62"/>
    <s v="Yes"/>
    <x v="16"/>
    <n v="14"/>
    <n v="17"/>
    <s v="Deal 2"/>
    <x v="0"/>
    <s v="Yes"/>
    <x v="0"/>
    <s v="Fiber Optic"/>
    <x v="0"/>
    <s v="Yes"/>
    <x v="1"/>
    <s v="No"/>
    <x v="1"/>
    <s v="No"/>
    <s v="No"/>
    <s v="No"/>
    <x v="1"/>
    <s v="Yes"/>
    <x v="1"/>
    <n v="85.45"/>
    <n v="4874.7"/>
    <n v="0"/>
    <n v="90"/>
    <n v="2355.1"/>
    <n v="7319.8"/>
    <s v="Churned"/>
    <x v="1"/>
    <s v="Competitor made better offer"/>
    <n v="1"/>
    <s v="50-100"/>
    <n v="0"/>
    <x v="1"/>
    <x v="1"/>
  </r>
  <r>
    <s v="58047-MAH"/>
    <x v="0"/>
    <n v="76"/>
    <s v="Yes"/>
    <x v="1"/>
    <n v="0"/>
    <n v="4"/>
    <s v="None"/>
    <x v="0"/>
    <s v="Yes"/>
    <x v="0"/>
    <s v="DSL"/>
    <x v="0"/>
    <s v="Yes"/>
    <x v="1"/>
    <s v="No"/>
    <x v="0"/>
    <s v="No"/>
    <s v="No"/>
    <s v="Yes"/>
    <x v="0"/>
    <s v="Yes"/>
    <x v="0"/>
    <n v="71.099999999999994"/>
    <n v="4140.1000000000004"/>
    <n v="0"/>
    <n v="0"/>
    <n v="2745.12"/>
    <n v="6885.22"/>
    <s v="Stayed"/>
    <x v="0"/>
    <s v="other"/>
    <n v="0"/>
    <s v="50-100"/>
    <n v="0"/>
    <x v="1"/>
    <x v="4"/>
  </r>
  <r>
    <s v="92273-WES"/>
    <x v="0"/>
    <n v="35"/>
    <s v="Yes"/>
    <x v="2"/>
    <n v="8"/>
    <n v="7"/>
    <s v="None"/>
    <x v="0"/>
    <s v="Yes"/>
    <x v="0"/>
    <s v="Fiber Optic"/>
    <x v="1"/>
    <s v="Yes"/>
    <x v="1"/>
    <s v="No"/>
    <x v="0"/>
    <s v="Yes"/>
    <s v="Yes"/>
    <s v="Yes"/>
    <x v="2"/>
    <s v="Yes"/>
    <x v="1"/>
    <n v="109.55"/>
    <n v="8165.1"/>
    <n v="0"/>
    <n v="0"/>
    <n v="3182.4"/>
    <n v="11347.5"/>
    <s v="Stayed"/>
    <x v="0"/>
    <s v="other"/>
    <n v="0"/>
    <s v="&gt;100"/>
    <n v="0"/>
    <x v="0"/>
    <x v="3"/>
  </r>
  <r>
    <s v="78971-TAM"/>
    <x v="1"/>
    <n v="31"/>
    <s v="No"/>
    <x v="4"/>
    <n v="4"/>
    <n v="28"/>
    <s v="None"/>
    <x v="0"/>
    <s v="No"/>
    <x v="1"/>
    <s v="No"/>
    <x v="0"/>
    <s v="No"/>
    <x v="0"/>
    <s v="No"/>
    <x v="1"/>
    <s v="No"/>
    <s v="No"/>
    <s v="No"/>
    <x v="1"/>
    <s v="No"/>
    <x v="0"/>
    <n v="20.5"/>
    <n v="563.04999999999995"/>
    <n v="0"/>
    <n v="0"/>
    <n v="1185.24"/>
    <n v="1748.29"/>
    <s v="Stayed"/>
    <x v="0"/>
    <s v="other"/>
    <n v="0"/>
    <s v="20-50"/>
    <n v="0"/>
    <x v="2"/>
    <x v="0"/>
  </r>
  <r>
    <s v="35603-UTT"/>
    <x v="1"/>
    <n v="43"/>
    <s v="No"/>
    <x v="18"/>
    <n v="5"/>
    <n v="34"/>
    <s v="None"/>
    <x v="0"/>
    <s v="No"/>
    <x v="0"/>
    <s v="DSL"/>
    <x v="1"/>
    <s v="Yes"/>
    <x v="0"/>
    <s v="No"/>
    <x v="0"/>
    <s v="Yes"/>
    <s v="Yes"/>
    <s v="Yes"/>
    <x v="2"/>
    <s v="Yes"/>
    <x v="1"/>
    <n v="74.55"/>
    <n v="4191.45"/>
    <n v="0"/>
    <n v="0"/>
    <n v="765.72"/>
    <n v="4957.17"/>
    <s v="Stayed"/>
    <x v="0"/>
    <s v="other"/>
    <n v="0"/>
    <s v="50-100"/>
    <n v="0"/>
    <x v="0"/>
    <x v="0"/>
  </r>
  <r>
    <s v="82343-MAH"/>
    <x v="1"/>
    <n v="69"/>
    <s v="No"/>
    <x v="1"/>
    <n v="8"/>
    <n v="25"/>
    <s v="Deal 3"/>
    <x v="0"/>
    <s v="Yes"/>
    <x v="0"/>
    <s v="Fiber Optic"/>
    <x v="1"/>
    <s v="No"/>
    <x v="0"/>
    <s v="No"/>
    <x v="1"/>
    <s v="No"/>
    <s v="No"/>
    <s v="Yes"/>
    <x v="2"/>
    <s v="Yes"/>
    <x v="1"/>
    <n v="79.849999999999994"/>
    <n v="1857.75"/>
    <n v="0"/>
    <n v="0"/>
    <n v="97.44"/>
    <n v="1955.19"/>
    <s v="Stayed"/>
    <x v="0"/>
    <s v="other"/>
    <n v="0"/>
    <s v="50-100"/>
    <n v="0"/>
    <x v="1"/>
    <x v="0"/>
  </r>
  <r>
    <s v="26500-GUJ"/>
    <x v="1"/>
    <n v="62"/>
    <s v="Yes"/>
    <x v="6"/>
    <n v="3"/>
    <n v="19"/>
    <s v="Deal 5"/>
    <x v="0"/>
    <s v="No"/>
    <x v="0"/>
    <s v="Cable"/>
    <x v="1"/>
    <s v="No"/>
    <x v="0"/>
    <s v="No"/>
    <x v="1"/>
    <s v="Yes"/>
    <s v="Yes"/>
    <s v="Yes"/>
    <x v="1"/>
    <s v="Yes"/>
    <x v="2"/>
    <n v="62.15"/>
    <n v="113.1"/>
    <n v="0"/>
    <n v="0"/>
    <n v="96.78"/>
    <n v="209.88"/>
    <s v="Joined"/>
    <x v="0"/>
    <s v="other"/>
    <n v="0"/>
    <s v="50-100"/>
    <n v="1"/>
    <x v="1"/>
    <x v="2"/>
  </r>
  <r>
    <s v="43189-TAM"/>
    <x v="0"/>
    <n v="67"/>
    <s v="Yes"/>
    <x v="4"/>
    <n v="3"/>
    <n v="36"/>
    <s v="None"/>
    <x v="0"/>
    <s v="Yes"/>
    <x v="0"/>
    <s v="Fiber Optic"/>
    <x v="0"/>
    <s v="Yes"/>
    <x v="0"/>
    <s v="No"/>
    <x v="1"/>
    <s v="No"/>
    <s v="No"/>
    <s v="Yes"/>
    <x v="0"/>
    <s v="Yes"/>
    <x v="1"/>
    <n v="79.599999999999994"/>
    <n v="3974.7"/>
    <n v="16.73"/>
    <n v="0"/>
    <n v="1270.92"/>
    <n v="5228.8900000000003"/>
    <s v="Stayed"/>
    <x v="0"/>
    <s v="other"/>
    <n v="0"/>
    <s v="50-100"/>
    <n v="0"/>
    <x v="1"/>
    <x v="0"/>
  </r>
  <r>
    <s v="84034-UTT"/>
    <x v="0"/>
    <n v="68"/>
    <s v="Yes"/>
    <x v="18"/>
    <n v="7"/>
    <n v="3"/>
    <s v="None"/>
    <x v="0"/>
    <s v="No"/>
    <x v="0"/>
    <s v="DSL"/>
    <x v="0"/>
    <s v="Yes"/>
    <x v="0"/>
    <s v="Yes"/>
    <x v="0"/>
    <s v="Yes"/>
    <s v="Yes"/>
    <s v="Yes"/>
    <x v="1"/>
    <s v="No"/>
    <x v="2"/>
    <n v="73.349999999999994"/>
    <n v="931.55"/>
    <n v="49.02"/>
    <n v="0"/>
    <n v="532.87"/>
    <n v="1415.4"/>
    <s v="Stayed"/>
    <x v="0"/>
    <s v="other"/>
    <n v="0"/>
    <s v="50-100"/>
    <n v="0"/>
    <x v="1"/>
    <x v="4"/>
  </r>
  <r>
    <s v="48463-UTT"/>
    <x v="1"/>
    <n v="23"/>
    <s v="Yes"/>
    <x v="7"/>
    <n v="1"/>
    <n v="12"/>
    <s v="Deal 2"/>
    <x v="0"/>
    <s v="No"/>
    <x v="0"/>
    <s v="DSL"/>
    <x v="0"/>
    <s v="Yes"/>
    <x v="1"/>
    <s v="Yes"/>
    <x v="0"/>
    <s v="No"/>
    <s v="No"/>
    <s v="Yes"/>
    <x v="2"/>
    <s v="No"/>
    <x v="1"/>
    <n v="70.099999999999994"/>
    <n v="4048.95"/>
    <n v="0"/>
    <n v="0"/>
    <n v="2753.26"/>
    <n v="6802.21"/>
    <s v="Stayed"/>
    <x v="0"/>
    <s v="other"/>
    <n v="0"/>
    <s v="50-100"/>
    <n v="0"/>
    <x v="2"/>
    <x v="1"/>
  </r>
  <r>
    <s v="62078-BIH"/>
    <x v="1"/>
    <n v="39"/>
    <s v="Yes"/>
    <x v="9"/>
    <n v="3"/>
    <n v="23"/>
    <s v="Deal 4"/>
    <x v="0"/>
    <s v="No"/>
    <x v="0"/>
    <s v="Cable"/>
    <x v="0"/>
    <s v="No"/>
    <x v="1"/>
    <s v="Yes"/>
    <x v="1"/>
    <s v="No"/>
    <s v="No"/>
    <s v="Yes"/>
    <x v="0"/>
    <s v="Yes"/>
    <x v="0"/>
    <n v="54.4"/>
    <n v="957.1"/>
    <n v="0"/>
    <n v="0"/>
    <n v="809.46"/>
    <n v="1766.56"/>
    <s v="Stayed"/>
    <x v="0"/>
    <s v="other"/>
    <n v="0"/>
    <s v="50-100"/>
    <n v="0"/>
    <x v="0"/>
    <x v="2"/>
  </r>
  <r>
    <s v="62103-BIH"/>
    <x v="1"/>
    <n v="49"/>
    <s v="No"/>
    <x v="9"/>
    <n v="5"/>
    <n v="32"/>
    <s v="Deal 3"/>
    <x v="0"/>
    <s v="No"/>
    <x v="1"/>
    <s v="No"/>
    <x v="0"/>
    <s v="No"/>
    <x v="0"/>
    <s v="No"/>
    <x v="1"/>
    <s v="No"/>
    <s v="No"/>
    <s v="No"/>
    <x v="2"/>
    <s v="Yes"/>
    <x v="0"/>
    <n v="19.55"/>
    <n v="521.79999999999995"/>
    <n v="0"/>
    <n v="0"/>
    <n v="1448.84"/>
    <n v="1970.64"/>
    <s v="Stayed"/>
    <x v="0"/>
    <s v="other"/>
    <n v="0"/>
    <s v="&lt;20"/>
    <n v="0"/>
    <x v="0"/>
    <x v="0"/>
  </r>
  <r>
    <s v="83796-UTT"/>
    <x v="1"/>
    <n v="59"/>
    <s v="No"/>
    <x v="7"/>
    <n v="1"/>
    <n v="10"/>
    <s v="None"/>
    <x v="0"/>
    <s v="Yes"/>
    <x v="0"/>
    <s v="DSL"/>
    <x v="1"/>
    <s v="Yes"/>
    <x v="0"/>
    <s v="Yes"/>
    <x v="0"/>
    <s v="No"/>
    <s v="No"/>
    <s v="Yes"/>
    <x v="2"/>
    <s v="No"/>
    <x v="0"/>
    <n v="74.55"/>
    <n v="5430.65"/>
    <n v="0"/>
    <n v="0"/>
    <n v="1572.48"/>
    <n v="7003.13"/>
    <s v="Stayed"/>
    <x v="0"/>
    <s v="other"/>
    <n v="0"/>
    <s v="50-100"/>
    <n v="0"/>
    <x v="1"/>
    <x v="3"/>
  </r>
  <r>
    <s v="46804-BIH"/>
    <x v="1"/>
    <n v="44"/>
    <s v="No"/>
    <x v="9"/>
    <n v="1"/>
    <n v="25"/>
    <s v="Deal 1"/>
    <x v="0"/>
    <s v="Yes"/>
    <x v="1"/>
    <s v="No"/>
    <x v="0"/>
    <s v="No"/>
    <x v="0"/>
    <s v="No"/>
    <x v="1"/>
    <s v="No"/>
    <s v="No"/>
    <s v="No"/>
    <x v="2"/>
    <s v="No"/>
    <x v="0"/>
    <n v="23.9"/>
    <n v="1626.4"/>
    <n v="0"/>
    <n v="0"/>
    <n v="1348.29"/>
    <n v="2974.69"/>
    <s v="Stayed"/>
    <x v="0"/>
    <s v="other"/>
    <n v="0"/>
    <s v="20-50"/>
    <n v="0"/>
    <x v="0"/>
    <x v="0"/>
  </r>
  <r>
    <s v="83591-WES"/>
    <x v="1"/>
    <n v="65"/>
    <s v="No"/>
    <x v="2"/>
    <n v="4"/>
    <n v="3"/>
    <s v="Deal 1"/>
    <x v="1"/>
    <s v="No"/>
    <x v="0"/>
    <s v="DSL"/>
    <x v="1"/>
    <s v="Yes"/>
    <x v="1"/>
    <s v="Yes"/>
    <x v="1"/>
    <s v="No"/>
    <s v="No"/>
    <s v="Yes"/>
    <x v="2"/>
    <s v="Yes"/>
    <x v="1"/>
    <n v="44.6"/>
    <n v="3058.15"/>
    <n v="0"/>
    <n v="0"/>
    <n v="0"/>
    <n v="3058.15"/>
    <s v="Stayed"/>
    <x v="0"/>
    <s v="other"/>
    <n v="0"/>
    <s v="20-50"/>
    <n v="0"/>
    <x v="1"/>
    <x v="4"/>
  </r>
  <r>
    <s v="26761-GUJ"/>
    <x v="0"/>
    <n v="46"/>
    <s v="No"/>
    <x v="6"/>
    <n v="3"/>
    <n v="13"/>
    <s v="None"/>
    <x v="0"/>
    <s v="Yes"/>
    <x v="0"/>
    <s v="Fiber Optic"/>
    <x v="0"/>
    <s v="No"/>
    <x v="0"/>
    <s v="No"/>
    <x v="0"/>
    <s v="Yes"/>
    <s v="Yes"/>
    <s v="Yes"/>
    <x v="1"/>
    <s v="Yes"/>
    <x v="1"/>
    <n v="95.5"/>
    <n v="829.1"/>
    <n v="0"/>
    <n v="0"/>
    <n v="172.98"/>
    <n v="1002.08"/>
    <s v="Churned"/>
    <x v="2"/>
    <s v="Limited range of services"/>
    <n v="1"/>
    <s v="50-100"/>
    <n v="0"/>
    <x v="0"/>
    <x v="1"/>
  </r>
  <r>
    <s v="81949-HAR"/>
    <x v="1"/>
    <n v="24"/>
    <s v="Yes"/>
    <x v="15"/>
    <n v="11"/>
    <n v="3"/>
    <s v="None"/>
    <x v="0"/>
    <s v="Yes"/>
    <x v="0"/>
    <s v="Fiber Optic"/>
    <x v="0"/>
    <s v="No"/>
    <x v="1"/>
    <s v="Yes"/>
    <x v="1"/>
    <s v="Yes"/>
    <s v="Yes"/>
    <s v="Yes"/>
    <x v="1"/>
    <s v="Yes"/>
    <x v="1"/>
    <n v="95.5"/>
    <n v="1916.2"/>
    <n v="0"/>
    <n v="0"/>
    <n v="774.2"/>
    <n v="2690.4"/>
    <s v="Stayed"/>
    <x v="0"/>
    <s v="other"/>
    <n v="0"/>
    <s v="50-100"/>
    <n v="0"/>
    <x v="2"/>
    <x v="4"/>
  </r>
  <r>
    <s v="88674-JAM"/>
    <x v="1"/>
    <n v="56"/>
    <s v="No"/>
    <x v="16"/>
    <n v="3"/>
    <n v="6"/>
    <s v="Deal 1"/>
    <x v="0"/>
    <s v="Yes"/>
    <x v="0"/>
    <s v="DSL"/>
    <x v="1"/>
    <s v="Yes"/>
    <x v="1"/>
    <s v="Yes"/>
    <x v="1"/>
    <s v="Yes"/>
    <s v="Yes"/>
    <s v="Yes"/>
    <x v="0"/>
    <s v="Yes"/>
    <x v="0"/>
    <n v="78.599999999999994"/>
    <n v="5356.45"/>
    <n v="0"/>
    <n v="0"/>
    <n v="2027.22"/>
    <n v="7383.67"/>
    <s v="Churned"/>
    <x v="1"/>
    <s v="Competitor made better offer"/>
    <n v="1"/>
    <s v="50-100"/>
    <n v="0"/>
    <x v="1"/>
    <x v="3"/>
  </r>
  <r>
    <s v="63662-TAM"/>
    <x v="0"/>
    <n v="25"/>
    <s v="Yes"/>
    <x v="4"/>
    <n v="6"/>
    <n v="30"/>
    <s v="None"/>
    <x v="0"/>
    <s v="Yes"/>
    <x v="0"/>
    <s v="Fiber Optic"/>
    <x v="1"/>
    <s v="Yes"/>
    <x v="1"/>
    <s v="Yes"/>
    <x v="0"/>
    <s v="No"/>
    <s v="No"/>
    <s v="Yes"/>
    <x v="0"/>
    <s v="No"/>
    <x v="0"/>
    <n v="104.5"/>
    <n v="6590.8"/>
    <n v="0"/>
    <n v="0"/>
    <n v="1351.35"/>
    <n v="7942.15"/>
    <s v="Stayed"/>
    <x v="0"/>
    <s v="other"/>
    <n v="0"/>
    <s v="&gt;100"/>
    <n v="0"/>
    <x v="2"/>
    <x v="0"/>
  </r>
  <r>
    <s v="75202-MAD"/>
    <x v="1"/>
    <n v="40"/>
    <s v="Yes"/>
    <x v="11"/>
    <n v="3"/>
    <n v="4"/>
    <s v="None"/>
    <x v="0"/>
    <s v="No"/>
    <x v="0"/>
    <s v="DSL"/>
    <x v="1"/>
    <s v="Yes"/>
    <x v="1"/>
    <s v="No"/>
    <x v="1"/>
    <s v="No"/>
    <s v="No"/>
    <s v="Yes"/>
    <x v="1"/>
    <s v="No"/>
    <x v="1"/>
    <n v="61.4"/>
    <n v="438.9"/>
    <n v="0"/>
    <n v="0"/>
    <n v="110.88"/>
    <n v="549.78"/>
    <s v="Stayed"/>
    <x v="0"/>
    <s v="other"/>
    <n v="0"/>
    <s v="50-100"/>
    <n v="0"/>
    <x v="0"/>
    <x v="4"/>
  </r>
  <r>
    <s v="57152-HAR"/>
    <x v="1"/>
    <n v="21"/>
    <s v="Yes"/>
    <x v="15"/>
    <n v="5"/>
    <n v="2"/>
    <s v="None"/>
    <x v="1"/>
    <s v="No"/>
    <x v="0"/>
    <s v="DSL"/>
    <x v="1"/>
    <s v="No"/>
    <x v="1"/>
    <s v="No"/>
    <x v="1"/>
    <s v="Yes"/>
    <s v="Yes"/>
    <s v="Yes"/>
    <x v="2"/>
    <s v="Yes"/>
    <x v="0"/>
    <n v="43.95"/>
    <n v="2960.1"/>
    <n v="0"/>
    <n v="0"/>
    <n v="0"/>
    <n v="2960.1"/>
    <s v="Stayed"/>
    <x v="0"/>
    <s v="other"/>
    <n v="0"/>
    <s v="20-50"/>
    <n v="0"/>
    <x v="2"/>
    <x v="4"/>
  </r>
  <r>
    <s v="79206-UTT"/>
    <x v="1"/>
    <n v="35"/>
    <s v="No"/>
    <x v="7"/>
    <n v="13"/>
    <n v="2"/>
    <s v="Deal 5"/>
    <x v="0"/>
    <s v="Yes"/>
    <x v="1"/>
    <s v="No"/>
    <x v="0"/>
    <s v="No"/>
    <x v="0"/>
    <s v="No"/>
    <x v="1"/>
    <s v="No"/>
    <s v="No"/>
    <s v="No"/>
    <x v="1"/>
    <s v="Yes"/>
    <x v="1"/>
    <n v="25.9"/>
    <n v="135"/>
    <n v="0"/>
    <n v="0"/>
    <n v="200.25"/>
    <n v="335.25"/>
    <s v="Churned"/>
    <x v="0"/>
    <s v="Moved"/>
    <n v="1"/>
    <s v="20-50"/>
    <n v="0"/>
    <x v="0"/>
    <x v="4"/>
  </r>
  <r>
    <s v="23361-UTT"/>
    <x v="1"/>
    <n v="35"/>
    <s v="Yes"/>
    <x v="7"/>
    <n v="13"/>
    <n v="28"/>
    <s v="None"/>
    <x v="0"/>
    <s v="No"/>
    <x v="0"/>
    <s v="Fiber Optic"/>
    <x v="0"/>
    <s v="Yes"/>
    <x v="1"/>
    <s v="No"/>
    <x v="1"/>
    <s v="No"/>
    <s v="No"/>
    <s v="Yes"/>
    <x v="1"/>
    <s v="No"/>
    <x v="1"/>
    <n v="80.55"/>
    <n v="653.9"/>
    <n v="2.2799999999999998"/>
    <n v="0"/>
    <n v="293.13"/>
    <n v="944.75"/>
    <s v="Stayed"/>
    <x v="0"/>
    <s v="other"/>
    <n v="0"/>
    <s v="50-100"/>
    <n v="0"/>
    <x v="0"/>
    <x v="0"/>
  </r>
  <r>
    <s v="43029-TEL"/>
    <x v="0"/>
    <n v="37"/>
    <s v="No"/>
    <x v="5"/>
    <n v="1"/>
    <n v="34"/>
    <s v="Deal 2"/>
    <x v="0"/>
    <s v="Yes"/>
    <x v="0"/>
    <s v="Fiber Optic"/>
    <x v="1"/>
    <s v="No"/>
    <x v="1"/>
    <s v="Yes"/>
    <x v="1"/>
    <s v="Yes"/>
    <s v="Yes"/>
    <s v="Yes"/>
    <x v="2"/>
    <s v="No"/>
    <x v="0"/>
    <n v="99.65"/>
    <n v="4630.2"/>
    <n v="9.35"/>
    <n v="0"/>
    <n v="2265.96"/>
    <n v="6886.81"/>
    <s v="Stayed"/>
    <x v="0"/>
    <s v="other"/>
    <n v="0"/>
    <s v="50-100"/>
    <n v="0"/>
    <x v="0"/>
    <x v="0"/>
  </r>
  <r>
    <s v="99834-GUJ"/>
    <x v="1"/>
    <n v="71"/>
    <s v="Yes"/>
    <x v="6"/>
    <n v="7"/>
    <n v="22"/>
    <s v="Deal 2"/>
    <x v="0"/>
    <s v="No"/>
    <x v="0"/>
    <s v="Fiber Optic"/>
    <x v="0"/>
    <s v="Yes"/>
    <x v="1"/>
    <s v="No"/>
    <x v="0"/>
    <s v="Yes"/>
    <s v="No"/>
    <s v="Yes"/>
    <x v="0"/>
    <s v="Yes"/>
    <x v="1"/>
    <n v="97.95"/>
    <n v="5867"/>
    <n v="0"/>
    <n v="0"/>
    <n v="1023"/>
    <n v="6890"/>
    <s v="Stayed"/>
    <x v="0"/>
    <s v="other"/>
    <n v="0"/>
    <s v="50-100"/>
    <n v="0"/>
    <x v="1"/>
    <x v="2"/>
  </r>
  <r>
    <s v="59308-UTT"/>
    <x v="1"/>
    <n v="73"/>
    <s v="Yes"/>
    <x v="7"/>
    <n v="7"/>
    <n v="20"/>
    <s v="None"/>
    <x v="0"/>
    <s v="Yes"/>
    <x v="0"/>
    <s v="Fiber Optic"/>
    <x v="0"/>
    <s v="Yes"/>
    <x v="1"/>
    <s v="No"/>
    <x v="1"/>
    <s v="Yes"/>
    <s v="Yes"/>
    <s v="Yes"/>
    <x v="1"/>
    <s v="Yes"/>
    <x v="1"/>
    <n v="95.55"/>
    <n v="2510.1999999999998"/>
    <n v="0"/>
    <n v="0"/>
    <n v="1066.23"/>
    <n v="3576.43"/>
    <s v="Churned"/>
    <x v="2"/>
    <s v="Service dissatisfaction"/>
    <n v="1"/>
    <s v="50-100"/>
    <n v="0"/>
    <x v="1"/>
    <x v="2"/>
  </r>
  <r>
    <s v="48043-BIH"/>
    <x v="1"/>
    <n v="20"/>
    <s v="Yes"/>
    <x v="9"/>
    <n v="3"/>
    <n v="4"/>
    <s v="None"/>
    <x v="0"/>
    <s v="No"/>
    <x v="0"/>
    <s v="Cable"/>
    <x v="0"/>
    <s v="Yes"/>
    <x v="0"/>
    <s v="No"/>
    <x v="1"/>
    <s v="Yes"/>
    <s v="Yes"/>
    <s v="Yes"/>
    <x v="1"/>
    <s v="No"/>
    <x v="1"/>
    <n v="83.3"/>
    <n v="1845.9"/>
    <n v="0"/>
    <n v="0"/>
    <n v="88.22"/>
    <n v="1934.12"/>
    <s v="Churned"/>
    <x v="1"/>
    <s v="Competitor had better devices"/>
    <n v="1"/>
    <s v="50-100"/>
    <n v="0"/>
    <x v="3"/>
    <x v="4"/>
  </r>
  <r>
    <s v="72262-TEL"/>
    <x v="1"/>
    <n v="24"/>
    <s v="No"/>
    <x v="5"/>
    <n v="5"/>
    <n v="2"/>
    <s v="Deal 2"/>
    <x v="0"/>
    <s v="Yes"/>
    <x v="0"/>
    <s v="Fiber Optic"/>
    <x v="1"/>
    <s v="Yes"/>
    <x v="1"/>
    <s v="No"/>
    <x v="1"/>
    <s v="Yes"/>
    <s v="Yes"/>
    <s v="Yes"/>
    <x v="0"/>
    <s v="Yes"/>
    <x v="1"/>
    <n v="101.6"/>
    <n v="3930.55"/>
    <n v="0"/>
    <n v="0"/>
    <n v="603.92999999999995"/>
    <n v="4534.4799999999996"/>
    <s v="Stayed"/>
    <x v="0"/>
    <s v="other"/>
    <n v="0"/>
    <s v="&gt;100"/>
    <n v="0"/>
    <x v="2"/>
    <x v="4"/>
  </r>
  <r>
    <s v="85907-BIH"/>
    <x v="1"/>
    <n v="71"/>
    <s v="No"/>
    <x v="9"/>
    <n v="3"/>
    <n v="4"/>
    <s v="None"/>
    <x v="0"/>
    <s v="No"/>
    <x v="0"/>
    <s v="Fiber Optic"/>
    <x v="0"/>
    <s v="Yes"/>
    <x v="0"/>
    <s v="No"/>
    <x v="1"/>
    <s v="No"/>
    <s v="No"/>
    <s v="Yes"/>
    <x v="2"/>
    <s v="No"/>
    <x v="1"/>
    <n v="72.75"/>
    <n v="317.75"/>
    <n v="0"/>
    <n v="0"/>
    <n v="142.68"/>
    <n v="460.43"/>
    <s v="Stayed"/>
    <x v="0"/>
    <s v="other"/>
    <n v="0"/>
    <s v="50-100"/>
    <n v="0"/>
    <x v="1"/>
    <x v="4"/>
  </r>
  <r>
    <s v="85923-PUN"/>
    <x v="1"/>
    <n v="66"/>
    <s v="No"/>
    <x v="13"/>
    <n v="10"/>
    <n v="31"/>
    <s v="Deal 3"/>
    <x v="0"/>
    <s v="Yes"/>
    <x v="0"/>
    <s v="Fiber Optic"/>
    <x v="0"/>
    <s v="No"/>
    <x v="1"/>
    <s v="No"/>
    <x v="0"/>
    <s v="No"/>
    <s v="No"/>
    <s v="Yes"/>
    <x v="1"/>
    <s v="Yes"/>
    <x v="0"/>
    <n v="88.95"/>
    <n v="2072.75"/>
    <n v="0"/>
    <n v="0"/>
    <n v="1058.1600000000001"/>
    <n v="3130.91"/>
    <s v="Stayed"/>
    <x v="0"/>
    <s v="other"/>
    <n v="0"/>
    <s v="50-100"/>
    <n v="0"/>
    <x v="1"/>
    <x v="0"/>
  </r>
  <r>
    <s v="45619-KAR"/>
    <x v="0"/>
    <n v="42"/>
    <s v="Yes"/>
    <x v="3"/>
    <n v="6"/>
    <n v="11"/>
    <s v="None"/>
    <x v="0"/>
    <s v="No"/>
    <x v="1"/>
    <s v="No"/>
    <x v="0"/>
    <s v="No"/>
    <x v="0"/>
    <s v="No"/>
    <x v="1"/>
    <s v="No"/>
    <s v="No"/>
    <s v="No"/>
    <x v="2"/>
    <s v="No"/>
    <x v="0"/>
    <n v="20.3"/>
    <n v="743.05"/>
    <n v="0"/>
    <n v="0"/>
    <n v="1641.22"/>
    <n v="2384.27"/>
    <s v="Stayed"/>
    <x v="0"/>
    <s v="other"/>
    <n v="0"/>
    <s v="20-50"/>
    <n v="0"/>
    <x v="0"/>
    <x v="3"/>
  </r>
  <r>
    <s v="18732-BIH"/>
    <x v="1"/>
    <n v="22"/>
    <s v="Yes"/>
    <x v="9"/>
    <n v="6"/>
    <n v="10"/>
    <s v="None"/>
    <x v="0"/>
    <s v="Yes"/>
    <x v="0"/>
    <s v="Cable"/>
    <x v="1"/>
    <s v="Yes"/>
    <x v="1"/>
    <s v="Yes"/>
    <x v="0"/>
    <s v="No"/>
    <s v="No"/>
    <s v="Yes"/>
    <x v="1"/>
    <s v="Yes"/>
    <x v="1"/>
    <n v="78.349999999999994"/>
    <n v="1837.9"/>
    <n v="0"/>
    <n v="0"/>
    <n v="701.25"/>
    <n v="2539.15"/>
    <s v="Stayed"/>
    <x v="0"/>
    <s v="other"/>
    <n v="0"/>
    <s v="50-100"/>
    <n v="0"/>
    <x v="2"/>
    <x v="3"/>
  </r>
  <r>
    <s v="12853-HAR"/>
    <x v="0"/>
    <n v="37"/>
    <s v="No"/>
    <x v="15"/>
    <n v="11"/>
    <n v="18"/>
    <s v="Deal 2"/>
    <x v="0"/>
    <s v="No"/>
    <x v="0"/>
    <s v="Fiber Optic"/>
    <x v="0"/>
    <s v="Yes"/>
    <x v="1"/>
    <s v="No"/>
    <x v="1"/>
    <s v="No"/>
    <s v="No"/>
    <s v="Yes"/>
    <x v="1"/>
    <s v="Yes"/>
    <x v="1"/>
    <n v="80"/>
    <n v="3168.75"/>
    <n v="41.74"/>
    <n v="0"/>
    <n v="1568.8"/>
    <n v="4695.8100000000004"/>
    <s v="Stayed"/>
    <x v="0"/>
    <s v="other"/>
    <n v="0"/>
    <s v="50-100"/>
    <n v="0"/>
    <x v="0"/>
    <x v="2"/>
  </r>
  <r>
    <s v="54940-MAD"/>
    <x v="1"/>
    <n v="46"/>
    <s v="No"/>
    <x v="11"/>
    <n v="9"/>
    <n v="8"/>
    <s v="None"/>
    <x v="0"/>
    <s v="No"/>
    <x v="0"/>
    <s v="Cable"/>
    <x v="1"/>
    <s v="No"/>
    <x v="0"/>
    <s v="No"/>
    <x v="1"/>
    <s v="No"/>
    <s v="No"/>
    <s v="No"/>
    <x v="1"/>
    <s v="Yes"/>
    <x v="1"/>
    <n v="49.85"/>
    <n v="365.55"/>
    <n v="13.01"/>
    <n v="10"/>
    <n v="302.32"/>
    <n v="664.86"/>
    <s v="Churned"/>
    <x v="1"/>
    <s v="Competitor offered higher download speeds"/>
    <n v="1"/>
    <s v="20-50"/>
    <n v="0"/>
    <x v="0"/>
    <x v="3"/>
  </r>
  <r>
    <s v="21885-BIH"/>
    <x v="1"/>
    <n v="38"/>
    <s v="Yes"/>
    <x v="9"/>
    <n v="12"/>
    <n v="28"/>
    <s v="Deal 4"/>
    <x v="0"/>
    <s v="No"/>
    <x v="1"/>
    <s v="No"/>
    <x v="0"/>
    <s v="No"/>
    <x v="0"/>
    <s v="No"/>
    <x v="1"/>
    <s v="No"/>
    <s v="No"/>
    <s v="No"/>
    <x v="1"/>
    <s v="Yes"/>
    <x v="0"/>
    <n v="19.850000000000001"/>
    <n v="252"/>
    <n v="0"/>
    <n v="0"/>
    <n v="522.6"/>
    <n v="774.6"/>
    <s v="Stayed"/>
    <x v="0"/>
    <s v="other"/>
    <n v="0"/>
    <s v="&lt;20"/>
    <n v="0"/>
    <x v="0"/>
    <x v="0"/>
  </r>
  <r>
    <s v="76019-TEL"/>
    <x v="0"/>
    <n v="26"/>
    <s v="No"/>
    <x v="5"/>
    <n v="9"/>
    <n v="28"/>
    <s v="None"/>
    <x v="0"/>
    <s v="Yes"/>
    <x v="0"/>
    <s v="Fiber Optic"/>
    <x v="1"/>
    <s v="Yes"/>
    <x v="1"/>
    <s v="No"/>
    <x v="1"/>
    <s v="No"/>
    <s v="No"/>
    <s v="Yes"/>
    <x v="1"/>
    <s v="Yes"/>
    <x v="1"/>
    <n v="91.8"/>
    <n v="5960.5"/>
    <n v="0"/>
    <n v="0"/>
    <n v="2213.12"/>
    <n v="8173.62"/>
    <s v="Stayed"/>
    <x v="0"/>
    <s v="other"/>
    <n v="0"/>
    <s v="50-100"/>
    <n v="0"/>
    <x v="2"/>
    <x v="0"/>
  </r>
  <r>
    <s v="51652-HAR"/>
    <x v="0"/>
    <n v="37"/>
    <s v="Yes"/>
    <x v="15"/>
    <n v="1"/>
    <n v="34"/>
    <s v="None"/>
    <x v="0"/>
    <s v="No"/>
    <x v="0"/>
    <s v="Fiber Optic"/>
    <x v="0"/>
    <s v="Yes"/>
    <x v="1"/>
    <s v="No"/>
    <x v="0"/>
    <s v="Yes"/>
    <s v="Yes"/>
    <s v="Yes"/>
    <x v="1"/>
    <s v="Yes"/>
    <x v="1"/>
    <n v="100.15"/>
    <n v="6283.3"/>
    <n v="0"/>
    <n v="0"/>
    <n v="3011.96"/>
    <n v="9295.26"/>
    <s v="Churned"/>
    <x v="1"/>
    <s v="Competitor had better devices"/>
    <n v="1"/>
    <s v="&gt;100"/>
    <n v="0"/>
    <x v="0"/>
    <x v="0"/>
  </r>
  <r>
    <s v="94847-WES"/>
    <x v="1"/>
    <n v="54"/>
    <s v="No"/>
    <x v="2"/>
    <n v="8"/>
    <n v="19"/>
    <s v="None"/>
    <x v="0"/>
    <s v="No"/>
    <x v="0"/>
    <s v="Fiber Optic"/>
    <x v="0"/>
    <s v="No"/>
    <x v="0"/>
    <s v="No"/>
    <x v="1"/>
    <s v="No"/>
    <s v="No"/>
    <s v="Yes"/>
    <x v="1"/>
    <s v="Yes"/>
    <x v="1"/>
    <n v="69.8"/>
    <n v="1540.35"/>
    <n v="0"/>
    <n v="0"/>
    <n v="869.8"/>
    <n v="2410.15"/>
    <s v="Stayed"/>
    <x v="0"/>
    <s v="other"/>
    <n v="0"/>
    <s v="50-100"/>
    <n v="0"/>
    <x v="1"/>
    <x v="2"/>
  </r>
  <r>
    <s v="87160-KAR"/>
    <x v="1"/>
    <n v="49"/>
    <s v="Yes"/>
    <x v="3"/>
    <n v="14"/>
    <n v="25"/>
    <s v="Deal 4"/>
    <x v="1"/>
    <s v="No"/>
    <x v="0"/>
    <s v="DSL"/>
    <x v="0"/>
    <s v="No"/>
    <x v="0"/>
    <s v="No"/>
    <x v="0"/>
    <s v="Yes"/>
    <s v="Yes"/>
    <s v="Yes"/>
    <x v="1"/>
    <s v="No"/>
    <x v="1"/>
    <n v="46.35"/>
    <n v="667.7"/>
    <n v="0"/>
    <n v="0"/>
    <n v="0"/>
    <n v="667.7"/>
    <s v="Churned"/>
    <x v="4"/>
    <s v="Attitude of service provider"/>
    <n v="1"/>
    <s v="20-50"/>
    <n v="0"/>
    <x v="0"/>
    <x v="0"/>
  </r>
  <r>
    <s v="76695-ASS"/>
    <x v="1"/>
    <n v="19"/>
    <s v="No"/>
    <x v="17"/>
    <n v="0"/>
    <n v="11"/>
    <s v="None"/>
    <x v="0"/>
    <s v="No"/>
    <x v="0"/>
    <s v="Cable"/>
    <x v="0"/>
    <s v="Yes"/>
    <x v="1"/>
    <s v="Yes"/>
    <x v="0"/>
    <s v="No"/>
    <s v="Yes"/>
    <s v="Yes"/>
    <x v="2"/>
    <s v="No"/>
    <x v="2"/>
    <n v="69.75"/>
    <n v="3894.4"/>
    <n v="0"/>
    <n v="0"/>
    <n v="2059.98"/>
    <n v="5954.38"/>
    <s v="Stayed"/>
    <x v="0"/>
    <s v="other"/>
    <n v="0"/>
    <s v="50-100"/>
    <n v="0"/>
    <x v="3"/>
    <x v="3"/>
  </r>
  <r>
    <s v="16343-MAH"/>
    <x v="0"/>
    <n v="44"/>
    <s v="No"/>
    <x v="1"/>
    <n v="3"/>
    <n v="5"/>
    <s v="Deal 4"/>
    <x v="0"/>
    <s v="No"/>
    <x v="0"/>
    <s v="Cable"/>
    <x v="1"/>
    <s v="No"/>
    <x v="0"/>
    <s v="No"/>
    <x v="0"/>
    <s v="Yes"/>
    <s v="Yes"/>
    <s v="Yes"/>
    <x v="1"/>
    <s v="Yes"/>
    <x v="2"/>
    <n v="69.849999999999994"/>
    <n v="837.5"/>
    <n v="0"/>
    <n v="0"/>
    <n v="324.83999999999997"/>
    <n v="1162.3399999999999"/>
    <s v="Stayed"/>
    <x v="0"/>
    <s v="other"/>
    <n v="0"/>
    <s v="50-100"/>
    <n v="0"/>
    <x v="0"/>
    <x v="4"/>
  </r>
  <r>
    <s v="65934-TAM"/>
    <x v="0"/>
    <n v="43"/>
    <s v="Yes"/>
    <x v="4"/>
    <n v="0"/>
    <n v="4"/>
    <s v="Deal 2"/>
    <x v="0"/>
    <s v="Yes"/>
    <x v="1"/>
    <s v="No"/>
    <x v="0"/>
    <s v="No"/>
    <x v="0"/>
    <s v="No"/>
    <x v="1"/>
    <s v="No"/>
    <s v="No"/>
    <s v="No"/>
    <x v="2"/>
    <s v="No"/>
    <x v="0"/>
    <n v="25.45"/>
    <n v="1534.05"/>
    <n v="0"/>
    <n v="0"/>
    <n v="2499.83"/>
    <n v="4033.88"/>
    <s v="Stayed"/>
    <x v="0"/>
    <s v="other"/>
    <n v="0"/>
    <s v="20-50"/>
    <n v="0"/>
    <x v="0"/>
    <x v="4"/>
  </r>
  <r>
    <s v="45333-RAJ"/>
    <x v="0"/>
    <n v="37"/>
    <s v="Yes"/>
    <x v="8"/>
    <n v="15"/>
    <n v="19"/>
    <s v="Deal 2"/>
    <x v="0"/>
    <s v="No"/>
    <x v="0"/>
    <s v="DSL"/>
    <x v="0"/>
    <s v="Yes"/>
    <x v="0"/>
    <s v="Yes"/>
    <x v="0"/>
    <s v="Yes"/>
    <s v="Yes"/>
    <s v="Yes"/>
    <x v="2"/>
    <s v="Yes"/>
    <x v="0"/>
    <n v="75.95"/>
    <n v="4542.3500000000004"/>
    <n v="0"/>
    <n v="0"/>
    <n v="488.52"/>
    <n v="5030.87"/>
    <s v="Stayed"/>
    <x v="0"/>
    <s v="other"/>
    <n v="0"/>
    <s v="50-100"/>
    <n v="0"/>
    <x v="0"/>
    <x v="2"/>
  </r>
  <r>
    <s v="55973-JHA"/>
    <x v="0"/>
    <n v="57"/>
    <s v="No"/>
    <x v="14"/>
    <n v="6"/>
    <n v="19"/>
    <s v="Deal 2"/>
    <x v="0"/>
    <s v="No"/>
    <x v="1"/>
    <s v="No"/>
    <x v="0"/>
    <s v="No"/>
    <x v="0"/>
    <s v="No"/>
    <x v="1"/>
    <s v="No"/>
    <s v="No"/>
    <s v="No"/>
    <x v="2"/>
    <s v="No"/>
    <x v="1"/>
    <n v="19.75"/>
    <n v="1052.3499999999999"/>
    <n v="0"/>
    <n v="0"/>
    <n v="1389.13"/>
    <n v="2441.48"/>
    <s v="Churned"/>
    <x v="3"/>
    <s v="Long distance charges"/>
    <n v="1"/>
    <s v="&lt;20"/>
    <n v="0"/>
    <x v="1"/>
    <x v="2"/>
  </r>
  <r>
    <s v="99739-KAR"/>
    <x v="0"/>
    <n v="32"/>
    <s v="No"/>
    <x v="3"/>
    <n v="12"/>
    <n v="10"/>
    <s v="None"/>
    <x v="0"/>
    <s v="Yes"/>
    <x v="0"/>
    <s v="DSL"/>
    <x v="0"/>
    <s v="Yes"/>
    <x v="1"/>
    <s v="No"/>
    <x v="0"/>
    <s v="Yes"/>
    <s v="Yes"/>
    <s v="Yes"/>
    <x v="0"/>
    <s v="No"/>
    <x v="0"/>
    <n v="78.75"/>
    <n v="3600.65"/>
    <n v="0"/>
    <n v="0"/>
    <n v="1791.9"/>
    <n v="5392.55"/>
    <s v="Stayed"/>
    <x v="0"/>
    <s v="other"/>
    <n v="0"/>
    <s v="50-100"/>
    <n v="0"/>
    <x v="2"/>
    <x v="3"/>
  </r>
  <r>
    <s v="35926-WES"/>
    <x v="1"/>
    <n v="53"/>
    <s v="No"/>
    <x v="2"/>
    <n v="0"/>
    <n v="6"/>
    <s v="Deal 2"/>
    <x v="0"/>
    <s v="No"/>
    <x v="1"/>
    <s v="No"/>
    <x v="0"/>
    <s v="No"/>
    <x v="0"/>
    <s v="No"/>
    <x v="1"/>
    <s v="No"/>
    <s v="No"/>
    <s v="No"/>
    <x v="2"/>
    <s v="No"/>
    <x v="1"/>
    <n v="19.8"/>
    <n v="1013.2"/>
    <n v="0"/>
    <n v="0"/>
    <n v="93.5"/>
    <n v="1106.7"/>
    <s v="Stayed"/>
    <x v="0"/>
    <s v="other"/>
    <n v="0"/>
    <s v="&lt;20"/>
    <n v="0"/>
    <x v="1"/>
    <x v="3"/>
  </r>
  <r>
    <s v="83336-AND"/>
    <x v="1"/>
    <n v="38"/>
    <s v="Yes"/>
    <x v="10"/>
    <n v="7"/>
    <n v="31"/>
    <s v="Deal 4"/>
    <x v="0"/>
    <s v="No"/>
    <x v="0"/>
    <s v="Fiber Optic"/>
    <x v="0"/>
    <s v="No"/>
    <x v="0"/>
    <s v="No"/>
    <x v="0"/>
    <s v="Yes"/>
    <s v="Yes"/>
    <s v="Yes"/>
    <x v="1"/>
    <s v="Yes"/>
    <x v="0"/>
    <n v="89"/>
    <n v="1820.45"/>
    <n v="0"/>
    <n v="0"/>
    <n v="361"/>
    <n v="2181.4499999999998"/>
    <s v="Churned"/>
    <x v="2"/>
    <s v="Service dissatisfaction"/>
    <n v="1"/>
    <s v="50-100"/>
    <n v="0"/>
    <x v="0"/>
    <x v="0"/>
  </r>
  <r>
    <s v="57488-KAR"/>
    <x v="1"/>
    <n v="73"/>
    <s v="Yes"/>
    <x v="3"/>
    <n v="9"/>
    <n v="19"/>
    <s v="Deal 5"/>
    <x v="1"/>
    <s v="No"/>
    <x v="0"/>
    <s v="DSL"/>
    <x v="0"/>
    <s v="No"/>
    <x v="0"/>
    <s v="No"/>
    <x v="1"/>
    <s v="No"/>
    <s v="No"/>
    <s v="Yes"/>
    <x v="1"/>
    <s v="No"/>
    <x v="1"/>
    <n v="25.25"/>
    <n v="25.25"/>
    <n v="0"/>
    <n v="0"/>
    <n v="0"/>
    <n v="25.25"/>
    <s v="Churned"/>
    <x v="3"/>
    <s v="Price too high"/>
    <n v="1"/>
    <s v="20-50"/>
    <n v="0"/>
    <x v="1"/>
    <x v="2"/>
  </r>
  <r>
    <s v="66539-AND"/>
    <x v="1"/>
    <n v="36"/>
    <s v="No"/>
    <x v="10"/>
    <n v="14"/>
    <n v="29"/>
    <s v="None"/>
    <x v="0"/>
    <s v="No"/>
    <x v="1"/>
    <s v="No"/>
    <x v="0"/>
    <s v="No"/>
    <x v="0"/>
    <s v="No"/>
    <x v="1"/>
    <s v="No"/>
    <s v="No"/>
    <s v="No"/>
    <x v="2"/>
    <s v="Yes"/>
    <x v="0"/>
    <n v="19.2"/>
    <n v="1401.4"/>
    <n v="0"/>
    <n v="0"/>
    <n v="2704.1"/>
    <n v="4105.5"/>
    <s v="Stayed"/>
    <x v="0"/>
    <s v="other"/>
    <n v="0"/>
    <s v="&lt;20"/>
    <n v="0"/>
    <x v="0"/>
    <x v="0"/>
  </r>
  <r>
    <s v="16945-AND"/>
    <x v="0"/>
    <n v="73"/>
    <s v="No"/>
    <x v="10"/>
    <n v="5"/>
    <n v="34"/>
    <s v="Deal 5"/>
    <x v="1"/>
    <s v="No"/>
    <x v="0"/>
    <s v="Cable"/>
    <x v="0"/>
    <s v="No"/>
    <x v="0"/>
    <s v="No"/>
    <x v="1"/>
    <s v="No"/>
    <s v="No"/>
    <s v="Yes"/>
    <x v="1"/>
    <s v="No"/>
    <x v="1"/>
    <n v="25.05"/>
    <n v="25.05"/>
    <n v="0"/>
    <n v="0"/>
    <n v="0"/>
    <n v="25.05"/>
    <s v="Churned"/>
    <x v="1"/>
    <s v="Competitor had better devices"/>
    <n v="1"/>
    <s v="20-50"/>
    <n v="0"/>
    <x v="1"/>
    <x v="0"/>
  </r>
  <r>
    <s v="28642-JHA"/>
    <x v="1"/>
    <n v="63"/>
    <s v="Yes"/>
    <x v="14"/>
    <n v="1"/>
    <n v="35"/>
    <s v="None"/>
    <x v="1"/>
    <s v="No"/>
    <x v="0"/>
    <s v="DSL"/>
    <x v="1"/>
    <s v="No"/>
    <x v="1"/>
    <s v="Yes"/>
    <x v="1"/>
    <s v="Yes"/>
    <s v="Yes"/>
    <s v="Yes"/>
    <x v="2"/>
    <s v="No"/>
    <x v="1"/>
    <n v="47.85"/>
    <n v="3147.5"/>
    <n v="0"/>
    <n v="0"/>
    <n v="0"/>
    <n v="3147.5"/>
    <s v="Churned"/>
    <x v="1"/>
    <s v="Competitor made better offer"/>
    <n v="1"/>
    <s v="20-50"/>
    <n v="0"/>
    <x v="1"/>
    <x v="0"/>
  </r>
  <r>
    <s v="42667-ASS"/>
    <x v="0"/>
    <n v="65"/>
    <s v="No"/>
    <x v="17"/>
    <n v="14"/>
    <n v="35"/>
    <s v="None"/>
    <x v="0"/>
    <s v="Yes"/>
    <x v="0"/>
    <s v="Fiber Optic"/>
    <x v="0"/>
    <s v="No"/>
    <x v="0"/>
    <s v="No"/>
    <x v="1"/>
    <s v="No"/>
    <s v="No"/>
    <s v="No"/>
    <x v="1"/>
    <s v="No"/>
    <x v="0"/>
    <n v="75.2"/>
    <n v="3678.3"/>
    <n v="0"/>
    <n v="20"/>
    <n v="934.92"/>
    <n v="4633.22"/>
    <s v="Churned"/>
    <x v="3"/>
    <s v="Extra data charges"/>
    <n v="1"/>
    <s v="50-100"/>
    <n v="0"/>
    <x v="1"/>
    <x v="0"/>
  </r>
  <r>
    <s v="91073-MAD"/>
    <x v="0"/>
    <n v="64"/>
    <s v="No"/>
    <x v="11"/>
    <n v="7"/>
    <n v="34"/>
    <s v="Deal 3"/>
    <x v="0"/>
    <s v="No"/>
    <x v="0"/>
    <s v="Fiber Optic"/>
    <x v="1"/>
    <s v="No"/>
    <x v="0"/>
    <s v="No"/>
    <x v="1"/>
    <s v="No"/>
    <s v="No"/>
    <s v="Yes"/>
    <x v="1"/>
    <s v="Yes"/>
    <x v="1"/>
    <n v="74.900000000000006"/>
    <n v="2068.5500000000002"/>
    <n v="0"/>
    <n v="0"/>
    <n v="1239.8399999999999"/>
    <n v="3308.39"/>
    <s v="Churned"/>
    <x v="3"/>
    <s v="Long distance charges"/>
    <n v="1"/>
    <s v="50-100"/>
    <n v="0"/>
    <x v="1"/>
    <x v="0"/>
  </r>
  <r>
    <s v="24231-RAJ"/>
    <x v="0"/>
    <n v="27"/>
    <s v="Yes"/>
    <x v="8"/>
    <n v="3"/>
    <n v="6"/>
    <s v="None"/>
    <x v="0"/>
    <s v="Yes"/>
    <x v="0"/>
    <s v="Fiber Optic"/>
    <x v="1"/>
    <s v="No"/>
    <x v="1"/>
    <s v="Yes"/>
    <x v="0"/>
    <s v="Yes"/>
    <s v="Yes"/>
    <s v="Yes"/>
    <x v="2"/>
    <s v="Yes"/>
    <x v="0"/>
    <n v="111.9"/>
    <n v="8071.05"/>
    <n v="0"/>
    <n v="0"/>
    <n v="3443.76"/>
    <n v="11514.81"/>
    <s v="Stayed"/>
    <x v="0"/>
    <s v="other"/>
    <n v="0"/>
    <s v="&gt;100"/>
    <n v="0"/>
    <x v="2"/>
    <x v="3"/>
  </r>
  <r>
    <s v="22660-TEL"/>
    <x v="1"/>
    <n v="45"/>
    <s v="Yes"/>
    <x v="5"/>
    <n v="0"/>
    <n v="14"/>
    <s v="None"/>
    <x v="0"/>
    <s v="No"/>
    <x v="0"/>
    <s v="Fiber Optic"/>
    <x v="0"/>
    <s v="No"/>
    <x v="0"/>
    <s v="No"/>
    <x v="0"/>
    <s v="No"/>
    <s v="No"/>
    <s v="Yes"/>
    <x v="1"/>
    <s v="Yes"/>
    <x v="0"/>
    <n v="81.900000000000006"/>
    <n v="1028.9000000000001"/>
    <n v="0"/>
    <n v="0"/>
    <n v="444.34"/>
    <n v="1473.24"/>
    <s v="Stayed"/>
    <x v="0"/>
    <s v="other"/>
    <n v="0"/>
    <s v="50-100"/>
    <n v="0"/>
    <x v="0"/>
    <x v="1"/>
  </r>
  <r>
    <s v="28905-BIH"/>
    <x v="0"/>
    <n v="46"/>
    <s v="Yes"/>
    <x v="9"/>
    <n v="0"/>
    <n v="19"/>
    <s v="Deal 5"/>
    <x v="0"/>
    <s v="No"/>
    <x v="1"/>
    <s v="No"/>
    <x v="0"/>
    <s v="No"/>
    <x v="0"/>
    <s v="No"/>
    <x v="1"/>
    <s v="No"/>
    <s v="No"/>
    <s v="No"/>
    <x v="1"/>
    <s v="No"/>
    <x v="0"/>
    <n v="18.850000000000001"/>
    <n v="84.2"/>
    <n v="0"/>
    <n v="0"/>
    <n v="156.16"/>
    <n v="240.36"/>
    <s v="Stayed"/>
    <x v="0"/>
    <s v="other"/>
    <n v="0"/>
    <s v="&lt;20"/>
    <n v="0"/>
    <x v="0"/>
    <x v="2"/>
  </r>
  <r>
    <s v="72106-HAR"/>
    <x v="1"/>
    <n v="59"/>
    <s v="Yes"/>
    <x v="15"/>
    <n v="4"/>
    <n v="13"/>
    <s v="Deal 2"/>
    <x v="0"/>
    <s v="No"/>
    <x v="1"/>
    <s v="No"/>
    <x v="0"/>
    <s v="No"/>
    <x v="0"/>
    <s v="No"/>
    <x v="1"/>
    <s v="No"/>
    <s v="No"/>
    <s v="No"/>
    <x v="2"/>
    <s v="No"/>
    <x v="2"/>
    <n v="18.7"/>
    <n v="1005.7"/>
    <n v="0"/>
    <n v="0"/>
    <n v="546.96"/>
    <n v="1552.66"/>
    <s v="Stayed"/>
    <x v="0"/>
    <s v="other"/>
    <n v="0"/>
    <s v="&lt;20"/>
    <n v="0"/>
    <x v="1"/>
    <x v="1"/>
  </r>
  <r>
    <s v="58467-MAH"/>
    <x v="1"/>
    <n v="56"/>
    <s v="Yes"/>
    <x v="1"/>
    <n v="12"/>
    <n v="25"/>
    <s v="Deal 2"/>
    <x v="0"/>
    <s v="Yes"/>
    <x v="0"/>
    <s v="Fiber Optic"/>
    <x v="0"/>
    <s v="Yes"/>
    <x v="0"/>
    <s v="No"/>
    <x v="1"/>
    <s v="No"/>
    <s v="No"/>
    <s v="Yes"/>
    <x v="1"/>
    <s v="Yes"/>
    <x v="1"/>
    <n v="81.55"/>
    <n v="5029.05"/>
    <n v="0"/>
    <n v="0"/>
    <n v="1332.45"/>
    <n v="6361.5"/>
    <s v="Stayed"/>
    <x v="0"/>
    <s v="other"/>
    <n v="0"/>
    <s v="50-100"/>
    <n v="0"/>
    <x v="1"/>
    <x v="0"/>
  </r>
  <r>
    <s v="89567-RAJ"/>
    <x v="1"/>
    <n v="43"/>
    <s v="No"/>
    <x v="8"/>
    <n v="6"/>
    <n v="29"/>
    <s v="Deal 4"/>
    <x v="1"/>
    <s v="No"/>
    <x v="0"/>
    <s v="Cable"/>
    <x v="0"/>
    <s v="No"/>
    <x v="0"/>
    <s v="Yes"/>
    <x v="1"/>
    <s v="No"/>
    <s v="No"/>
    <s v="Yes"/>
    <x v="2"/>
    <s v="Yes"/>
    <x v="2"/>
    <n v="29.6"/>
    <n v="299.05"/>
    <n v="0"/>
    <n v="0"/>
    <n v="0"/>
    <n v="299.05"/>
    <s v="Stayed"/>
    <x v="0"/>
    <s v="other"/>
    <n v="0"/>
    <s v="20-50"/>
    <n v="0"/>
    <x v="0"/>
    <x v="0"/>
  </r>
  <r>
    <s v="51522-BIH"/>
    <x v="0"/>
    <n v="31"/>
    <s v="Yes"/>
    <x v="9"/>
    <n v="6"/>
    <n v="36"/>
    <s v="None"/>
    <x v="0"/>
    <s v="No"/>
    <x v="1"/>
    <s v="No"/>
    <x v="0"/>
    <s v="No"/>
    <x v="0"/>
    <s v="No"/>
    <x v="1"/>
    <s v="No"/>
    <s v="No"/>
    <s v="No"/>
    <x v="0"/>
    <s v="No"/>
    <x v="0"/>
    <n v="19.95"/>
    <n v="1126.75"/>
    <n v="0"/>
    <n v="0"/>
    <n v="2736.72"/>
    <n v="3863.47"/>
    <s v="Stayed"/>
    <x v="0"/>
    <s v="other"/>
    <n v="0"/>
    <s v="&lt;20"/>
    <n v="0"/>
    <x v="2"/>
    <x v="0"/>
  </r>
  <r>
    <s v="88373-ODI"/>
    <x v="0"/>
    <n v="32"/>
    <s v="No"/>
    <x v="19"/>
    <n v="3"/>
    <n v="21"/>
    <s v="Deal 4"/>
    <x v="0"/>
    <s v="No"/>
    <x v="0"/>
    <s v="Cable"/>
    <x v="0"/>
    <s v="No"/>
    <x v="0"/>
    <s v="No"/>
    <x v="1"/>
    <s v="No"/>
    <s v="Yes"/>
    <s v="Yes"/>
    <x v="1"/>
    <s v="Yes"/>
    <x v="1"/>
    <n v="45.55"/>
    <n v="402.6"/>
    <n v="0"/>
    <n v="0"/>
    <n v="344.4"/>
    <n v="747"/>
    <s v="Churned"/>
    <x v="4"/>
    <s v="Attitude of support person"/>
    <n v="1"/>
    <s v="20-50"/>
    <n v="0"/>
    <x v="2"/>
    <x v="2"/>
  </r>
  <r>
    <s v="21967-WES"/>
    <x v="0"/>
    <n v="46"/>
    <s v="Yes"/>
    <x v="2"/>
    <n v="1"/>
    <n v="33"/>
    <s v="Deal 2"/>
    <x v="0"/>
    <s v="Yes"/>
    <x v="0"/>
    <s v="Fiber Optic"/>
    <x v="1"/>
    <s v="No"/>
    <x v="0"/>
    <s v="Yes"/>
    <x v="1"/>
    <s v="Yes"/>
    <s v="Yes"/>
    <s v="No"/>
    <x v="0"/>
    <s v="No"/>
    <x v="1"/>
    <n v="93.55"/>
    <n v="6069.25"/>
    <n v="0"/>
    <n v="30"/>
    <n v="176.8"/>
    <n v="6276.05"/>
    <s v="Stayed"/>
    <x v="0"/>
    <s v="other"/>
    <n v="0"/>
    <s v="50-100"/>
    <n v="0"/>
    <x v="0"/>
    <x v="0"/>
  </r>
  <r>
    <s v="17796-BIH"/>
    <x v="1"/>
    <n v="65"/>
    <s v="No"/>
    <x v="9"/>
    <n v="5"/>
    <n v="1"/>
    <s v="None"/>
    <x v="0"/>
    <s v="No"/>
    <x v="0"/>
    <s v="Cable"/>
    <x v="1"/>
    <s v="No"/>
    <x v="0"/>
    <s v="No"/>
    <x v="1"/>
    <s v="No"/>
    <s v="No"/>
    <s v="Yes"/>
    <x v="1"/>
    <s v="Yes"/>
    <x v="1"/>
    <n v="48.45"/>
    <n v="48.45"/>
    <n v="0"/>
    <n v="0"/>
    <n v="16.420000000000002"/>
    <n v="64.87"/>
    <s v="Joined"/>
    <x v="0"/>
    <s v="other"/>
    <n v="0"/>
    <s v="20-50"/>
    <n v="1"/>
    <x v="1"/>
    <x v="4"/>
  </r>
  <r>
    <s v="17060-JAM"/>
    <x v="1"/>
    <n v="80"/>
    <s v="No"/>
    <x v="16"/>
    <n v="5"/>
    <n v="8"/>
    <s v="None"/>
    <x v="1"/>
    <s v="No"/>
    <x v="0"/>
    <s v="Cable"/>
    <x v="1"/>
    <s v="No"/>
    <x v="0"/>
    <s v="No"/>
    <x v="0"/>
    <s v="No"/>
    <s v="No"/>
    <s v="Yes"/>
    <x v="1"/>
    <s v="Yes"/>
    <x v="1"/>
    <n v="-10"/>
    <n v="840.1"/>
    <n v="0"/>
    <n v="0"/>
    <n v="0"/>
    <n v="840.1"/>
    <s v="Churned"/>
    <x v="1"/>
    <s v="Competitor made better offer"/>
    <n v="1"/>
    <s v="&lt;20"/>
    <n v="0"/>
    <x v="1"/>
    <x v="3"/>
  </r>
  <r>
    <s v="89590-MAD"/>
    <x v="0"/>
    <n v="37"/>
    <s v="No"/>
    <x v="11"/>
    <n v="11"/>
    <n v="23"/>
    <s v="Deal 3"/>
    <x v="0"/>
    <s v="No"/>
    <x v="1"/>
    <s v="No"/>
    <x v="0"/>
    <s v="No"/>
    <x v="0"/>
    <s v="No"/>
    <x v="1"/>
    <s v="No"/>
    <s v="No"/>
    <s v="No"/>
    <x v="2"/>
    <s v="No"/>
    <x v="0"/>
    <n v="20.2"/>
    <n v="558.79999999999995"/>
    <n v="0"/>
    <n v="0"/>
    <n v="998.76"/>
    <n v="1557.56"/>
    <s v="Stayed"/>
    <x v="0"/>
    <s v="other"/>
    <n v="0"/>
    <s v="20-50"/>
    <n v="0"/>
    <x v="0"/>
    <x v="2"/>
  </r>
  <r>
    <s v="65431-AND"/>
    <x v="1"/>
    <n v="56"/>
    <s v="Yes"/>
    <x v="10"/>
    <n v="9"/>
    <n v="2"/>
    <s v="None"/>
    <x v="0"/>
    <s v="Yes"/>
    <x v="1"/>
    <s v="No"/>
    <x v="0"/>
    <s v="No"/>
    <x v="0"/>
    <s v="No"/>
    <x v="1"/>
    <s v="No"/>
    <s v="No"/>
    <s v="No"/>
    <x v="2"/>
    <s v="Yes"/>
    <x v="0"/>
    <n v="24.15"/>
    <n v="1776.45"/>
    <n v="0"/>
    <n v="0"/>
    <n v="2734.56"/>
    <n v="4511.01"/>
    <s v="Stayed"/>
    <x v="0"/>
    <s v="other"/>
    <n v="0"/>
    <s v="20-50"/>
    <n v="0"/>
    <x v="1"/>
    <x v="4"/>
  </r>
  <r>
    <s v="38793-DEL"/>
    <x v="1"/>
    <n v="46"/>
    <s v="Yes"/>
    <x v="0"/>
    <n v="10"/>
    <n v="19"/>
    <s v="None"/>
    <x v="0"/>
    <s v="No"/>
    <x v="0"/>
    <s v="Cable"/>
    <x v="1"/>
    <s v="No"/>
    <x v="1"/>
    <s v="Yes"/>
    <x v="0"/>
    <s v="No"/>
    <s v="No"/>
    <s v="Yes"/>
    <x v="0"/>
    <s v="Yes"/>
    <x v="1"/>
    <n v="67.5"/>
    <n v="1544.05"/>
    <n v="0"/>
    <n v="0"/>
    <n v="435.6"/>
    <n v="1979.65"/>
    <s v="Churned"/>
    <x v="0"/>
    <s v="Don't know"/>
    <n v="1"/>
    <s v="50-100"/>
    <n v="0"/>
    <x v="0"/>
    <x v="2"/>
  </r>
  <r>
    <s v="81940-MAH"/>
    <x v="1"/>
    <n v="63"/>
    <s v="No"/>
    <x v="1"/>
    <n v="9"/>
    <n v="5"/>
    <s v="None"/>
    <x v="0"/>
    <s v="Yes"/>
    <x v="0"/>
    <s v="Fiber Optic"/>
    <x v="1"/>
    <s v="No"/>
    <x v="0"/>
    <s v="No"/>
    <x v="0"/>
    <s v="No"/>
    <s v="No"/>
    <s v="Yes"/>
    <x v="1"/>
    <s v="Yes"/>
    <x v="1"/>
    <n v="90.05"/>
    <n v="2169.8000000000002"/>
    <n v="27.38"/>
    <n v="0"/>
    <n v="81.650000000000006"/>
    <n v="2224.0700000000002"/>
    <s v="Churned"/>
    <x v="1"/>
    <s v="Competitor offered higher download speeds"/>
    <n v="1"/>
    <s v="50-100"/>
    <n v="0"/>
    <x v="1"/>
    <x v="4"/>
  </r>
  <r>
    <s v="84743-AND"/>
    <x v="0"/>
    <n v="32"/>
    <s v="No"/>
    <x v="10"/>
    <n v="13"/>
    <n v="10"/>
    <s v="Deal 2"/>
    <x v="0"/>
    <s v="Yes"/>
    <x v="0"/>
    <s v="DSL"/>
    <x v="0"/>
    <s v="Yes"/>
    <x v="0"/>
    <s v="Yes"/>
    <x v="0"/>
    <s v="No"/>
    <s v="No"/>
    <s v="Yes"/>
    <x v="0"/>
    <s v="No"/>
    <x v="0"/>
    <n v="70.75"/>
    <n v="2921.75"/>
    <n v="0"/>
    <n v="0"/>
    <n v="949.6"/>
    <n v="3871.35"/>
    <s v="Stayed"/>
    <x v="0"/>
    <s v="other"/>
    <n v="0"/>
    <s v="50-100"/>
    <n v="0"/>
    <x v="2"/>
    <x v="3"/>
  </r>
  <r>
    <s v="47094-MAD"/>
    <x v="0"/>
    <n v="27"/>
    <s v="No"/>
    <x v="11"/>
    <n v="11"/>
    <n v="6"/>
    <s v="Deal 5"/>
    <x v="0"/>
    <s v="Yes"/>
    <x v="0"/>
    <s v="Fiber Optic"/>
    <x v="0"/>
    <s v="No"/>
    <x v="0"/>
    <s v="No"/>
    <x v="1"/>
    <s v="No"/>
    <s v="No"/>
    <s v="Yes"/>
    <x v="1"/>
    <s v="Yes"/>
    <x v="1"/>
    <n v="76.5"/>
    <n v="162.44999999999999"/>
    <n v="0"/>
    <n v="0"/>
    <n v="34.44"/>
    <n v="196.89"/>
    <s v="Churned"/>
    <x v="0"/>
    <s v="Don't know"/>
    <n v="1"/>
    <s v="50-100"/>
    <n v="0"/>
    <x v="2"/>
    <x v="3"/>
  </r>
  <r>
    <s v="69641-MAH"/>
    <x v="0"/>
    <n v="41"/>
    <s v="Yes"/>
    <x v="1"/>
    <n v="5"/>
    <n v="21"/>
    <s v="Deal 4"/>
    <x v="0"/>
    <s v="No"/>
    <x v="0"/>
    <s v="Fiber Optic"/>
    <x v="1"/>
    <s v="No"/>
    <x v="0"/>
    <s v="No"/>
    <x v="1"/>
    <s v="Yes"/>
    <s v="Yes"/>
    <s v="Yes"/>
    <x v="1"/>
    <s v="No"/>
    <x v="1"/>
    <n v="84.05"/>
    <n v="1095.3"/>
    <n v="23.97"/>
    <n v="0"/>
    <n v="388.96"/>
    <n v="1460.29"/>
    <s v="Churned"/>
    <x v="1"/>
    <s v="Competitor offered higher download speeds"/>
    <n v="1"/>
    <s v="50-100"/>
    <n v="0"/>
    <x v="0"/>
    <x v="2"/>
  </r>
  <r>
    <s v="11952-TEL"/>
    <x v="1"/>
    <n v="42"/>
    <s v="Yes"/>
    <x v="5"/>
    <n v="0"/>
    <n v="4"/>
    <s v="Deal 4"/>
    <x v="0"/>
    <s v="Yes"/>
    <x v="0"/>
    <s v="Fiber Optic"/>
    <x v="0"/>
    <s v="Yes"/>
    <x v="1"/>
    <s v="No"/>
    <x v="1"/>
    <s v="Yes"/>
    <s v="Yes"/>
    <s v="Yes"/>
    <x v="1"/>
    <s v="Yes"/>
    <x v="0"/>
    <n v="95.6"/>
    <n v="1555.65"/>
    <n v="0"/>
    <n v="0"/>
    <n v="303.83999999999997"/>
    <n v="1859.49"/>
    <s v="Churned"/>
    <x v="4"/>
    <s v="Attitude of service provider"/>
    <n v="1"/>
    <s v="50-100"/>
    <n v="0"/>
    <x v="0"/>
    <x v="4"/>
  </r>
  <r>
    <s v="76974-UTT"/>
    <x v="1"/>
    <n v="25"/>
    <s v="No"/>
    <x v="7"/>
    <n v="10"/>
    <n v="21"/>
    <s v="Deal 1"/>
    <x v="0"/>
    <s v="Yes"/>
    <x v="0"/>
    <s v="Fiber Optic"/>
    <x v="1"/>
    <s v="Yes"/>
    <x v="1"/>
    <s v="No"/>
    <x v="0"/>
    <s v="No"/>
    <s v="No"/>
    <s v="Yes"/>
    <x v="1"/>
    <s v="Yes"/>
    <x v="0"/>
    <n v="102.95"/>
    <n v="6886.25"/>
    <n v="0"/>
    <n v="0"/>
    <n v="2512.5"/>
    <n v="9398.75"/>
    <s v="Churned"/>
    <x v="1"/>
    <s v="Competitor offered more data"/>
    <n v="1"/>
    <s v="&gt;100"/>
    <n v="0"/>
    <x v="2"/>
    <x v="2"/>
  </r>
  <r>
    <s v="46640-RAJ"/>
    <x v="1"/>
    <n v="22"/>
    <s v="No"/>
    <x v="8"/>
    <n v="9"/>
    <n v="11"/>
    <s v="Deal 1"/>
    <x v="0"/>
    <s v="No"/>
    <x v="1"/>
    <s v="No"/>
    <x v="0"/>
    <s v="No"/>
    <x v="0"/>
    <s v="No"/>
    <x v="1"/>
    <s v="No"/>
    <s v="No"/>
    <s v="No"/>
    <x v="2"/>
    <s v="No"/>
    <x v="1"/>
    <n v="21"/>
    <n v="1493.75"/>
    <n v="0"/>
    <n v="0"/>
    <n v="410.4"/>
    <n v="1904.15"/>
    <s v="Stayed"/>
    <x v="0"/>
    <s v="other"/>
    <n v="0"/>
    <s v="20-50"/>
    <n v="0"/>
    <x v="2"/>
    <x v="3"/>
  </r>
  <r>
    <s v="21956-JHA"/>
    <x v="1"/>
    <n v="59"/>
    <s v="Yes"/>
    <x v="14"/>
    <n v="10"/>
    <n v="8"/>
    <s v="None"/>
    <x v="0"/>
    <s v="No"/>
    <x v="0"/>
    <s v="Fiber Optic"/>
    <x v="1"/>
    <s v="No"/>
    <x v="0"/>
    <s v="Yes"/>
    <x v="1"/>
    <s v="No"/>
    <s v="No"/>
    <s v="No"/>
    <x v="1"/>
    <s v="Yes"/>
    <x v="0"/>
    <n v="82.3"/>
    <n v="214.4"/>
    <n v="0"/>
    <n v="20"/>
    <n v="134.91"/>
    <n v="369.31"/>
    <s v="Joined"/>
    <x v="0"/>
    <s v="other"/>
    <n v="0"/>
    <s v="50-100"/>
    <n v="1"/>
    <x v="1"/>
    <x v="3"/>
  </r>
  <r>
    <s v="53456-RAJ"/>
    <x v="1"/>
    <n v="75"/>
    <s v="No"/>
    <x v="8"/>
    <n v="2"/>
    <n v="33"/>
    <s v="None"/>
    <x v="0"/>
    <s v="Yes"/>
    <x v="0"/>
    <s v="Fiber Optic"/>
    <x v="1"/>
    <s v="No"/>
    <x v="0"/>
    <s v="No"/>
    <x v="1"/>
    <s v="No"/>
    <s v="No"/>
    <s v="No"/>
    <x v="1"/>
    <s v="No"/>
    <x v="1"/>
    <n v="80.349999999999994"/>
    <n v="3825.85"/>
    <n v="0"/>
    <n v="90"/>
    <n v="1800.57"/>
    <n v="5716.42"/>
    <s v="Churned"/>
    <x v="2"/>
    <s v="Network reliability"/>
    <n v="1"/>
    <s v="50-100"/>
    <n v="0"/>
    <x v="1"/>
    <x v="0"/>
  </r>
  <r>
    <s v="21667-HAR"/>
    <x v="0"/>
    <n v="70"/>
    <s v="No"/>
    <x v="15"/>
    <n v="15"/>
    <n v="22"/>
    <s v="Deal 5"/>
    <x v="0"/>
    <s v="No"/>
    <x v="0"/>
    <s v="Fiber Optic"/>
    <x v="0"/>
    <s v="No"/>
    <x v="0"/>
    <s v="No"/>
    <x v="1"/>
    <s v="No"/>
    <s v="No"/>
    <s v="Yes"/>
    <x v="1"/>
    <s v="Yes"/>
    <x v="1"/>
    <n v="70.650000000000006"/>
    <n v="293.85000000000002"/>
    <n v="0"/>
    <n v="0"/>
    <n v="24.72"/>
    <n v="318.57"/>
    <s v="Stayed"/>
    <x v="0"/>
    <s v="other"/>
    <n v="0"/>
    <s v="50-100"/>
    <n v="0"/>
    <x v="1"/>
    <x v="2"/>
  </r>
  <r>
    <s v="32819-MAD"/>
    <x v="0"/>
    <n v="72"/>
    <s v="No"/>
    <x v="11"/>
    <n v="4"/>
    <n v="35"/>
    <s v="None"/>
    <x v="0"/>
    <s v="No"/>
    <x v="0"/>
    <s v="Fiber Optic"/>
    <x v="0"/>
    <s v="Yes"/>
    <x v="0"/>
    <s v="No"/>
    <x v="1"/>
    <s v="No"/>
    <s v="No"/>
    <s v="Yes"/>
    <x v="2"/>
    <s v="Yes"/>
    <x v="1"/>
    <n v="73.55"/>
    <n v="1359.45"/>
    <n v="0"/>
    <n v="0"/>
    <n v="135.18"/>
    <n v="1494.63"/>
    <s v="Stayed"/>
    <x v="0"/>
    <s v="other"/>
    <n v="0"/>
    <s v="50-100"/>
    <n v="0"/>
    <x v="1"/>
    <x v="0"/>
  </r>
  <r>
    <s v="33041-JAM"/>
    <x v="1"/>
    <n v="48"/>
    <s v="No"/>
    <x v="16"/>
    <n v="6"/>
    <n v="12"/>
    <s v="Deal 4"/>
    <x v="0"/>
    <s v="Yes"/>
    <x v="0"/>
    <s v="Fiber Optic"/>
    <x v="0"/>
    <s v="Yes"/>
    <x v="1"/>
    <s v="No"/>
    <x v="0"/>
    <s v="Yes"/>
    <s v="Yes"/>
    <s v="Yes"/>
    <x v="1"/>
    <s v="No"/>
    <x v="1"/>
    <n v="104.4"/>
    <n v="2157.9499999999998"/>
    <n v="0"/>
    <n v="0"/>
    <n v="895.65"/>
    <n v="3053.6"/>
    <s v="Churned"/>
    <x v="4"/>
    <s v="Attitude of support person"/>
    <n v="1"/>
    <s v="&gt;100"/>
    <n v="0"/>
    <x v="0"/>
    <x v="1"/>
  </r>
  <r>
    <s v="92230-AND"/>
    <x v="1"/>
    <n v="57"/>
    <s v="Yes"/>
    <x v="10"/>
    <n v="12"/>
    <n v="19"/>
    <s v="None"/>
    <x v="0"/>
    <s v="No"/>
    <x v="0"/>
    <s v="DSL"/>
    <x v="1"/>
    <s v="No"/>
    <x v="1"/>
    <s v="Yes"/>
    <x v="0"/>
    <s v="No"/>
    <s v="No"/>
    <s v="Yes"/>
    <x v="0"/>
    <s v="Yes"/>
    <x v="1"/>
    <n v="70.75"/>
    <n v="4263.45"/>
    <n v="0"/>
    <n v="0"/>
    <n v="2607.1"/>
    <n v="6870.55"/>
    <s v="Stayed"/>
    <x v="0"/>
    <s v="other"/>
    <n v="0"/>
    <s v="50-100"/>
    <n v="0"/>
    <x v="1"/>
    <x v="2"/>
  </r>
  <r>
    <s v="93104-TEL"/>
    <x v="0"/>
    <n v="35"/>
    <s v="No"/>
    <x v="5"/>
    <n v="0"/>
    <n v="13"/>
    <s v="Deal 5"/>
    <x v="0"/>
    <s v="Yes"/>
    <x v="0"/>
    <s v="Fiber Optic"/>
    <x v="0"/>
    <s v="No"/>
    <x v="1"/>
    <s v="No"/>
    <x v="0"/>
    <s v="Yes"/>
    <s v="Yes"/>
    <s v="Yes"/>
    <x v="1"/>
    <s v="Yes"/>
    <x v="1"/>
    <n v="98.05"/>
    <n v="713"/>
    <n v="0"/>
    <n v="0"/>
    <n v="64.75"/>
    <n v="777.75"/>
    <s v="Churned"/>
    <x v="1"/>
    <s v="Competitor had better devices"/>
    <n v="1"/>
    <s v="50-100"/>
    <n v="0"/>
    <x v="0"/>
    <x v="1"/>
  </r>
  <r>
    <s v="96692-WES"/>
    <x v="0"/>
    <n v="31"/>
    <s v="No"/>
    <x v="2"/>
    <n v="2"/>
    <n v="6"/>
    <s v="Deal 3"/>
    <x v="0"/>
    <s v="No"/>
    <x v="0"/>
    <s v="DSL"/>
    <x v="0"/>
    <s v="No"/>
    <x v="1"/>
    <s v="No"/>
    <x v="1"/>
    <s v="No"/>
    <s v="No"/>
    <s v="Yes"/>
    <x v="1"/>
    <s v="No"/>
    <x v="1"/>
    <n v="48.95"/>
    <n v="1323.7"/>
    <n v="0"/>
    <n v="0"/>
    <n v="291.74"/>
    <n v="1615.44"/>
    <s v="Stayed"/>
    <x v="0"/>
    <s v="other"/>
    <n v="0"/>
    <s v="20-50"/>
    <n v="0"/>
    <x v="2"/>
    <x v="3"/>
  </r>
  <r>
    <s v="33411-GUJ"/>
    <x v="0"/>
    <n v="37"/>
    <s v="No"/>
    <x v="6"/>
    <n v="0"/>
    <n v="3"/>
    <s v="Deal 2"/>
    <x v="0"/>
    <s v="Yes"/>
    <x v="0"/>
    <s v="DSL"/>
    <x v="1"/>
    <s v="No"/>
    <x v="0"/>
    <s v="Yes"/>
    <x v="1"/>
    <s v="No"/>
    <s v="No"/>
    <s v="No"/>
    <x v="0"/>
    <s v="Yes"/>
    <x v="1"/>
    <n v="60.6"/>
    <n v="2985.25"/>
    <n v="0"/>
    <n v="100"/>
    <n v="2146.56"/>
    <n v="5231.8100000000004"/>
    <s v="Stayed"/>
    <x v="0"/>
    <s v="other"/>
    <n v="0"/>
    <s v="50-100"/>
    <n v="0"/>
    <x v="0"/>
    <x v="4"/>
  </r>
  <r>
    <s v="72132-WES"/>
    <x v="0"/>
    <n v="47"/>
    <s v="No"/>
    <x v="2"/>
    <n v="4"/>
    <n v="3"/>
    <s v="None"/>
    <x v="0"/>
    <s v="Yes"/>
    <x v="0"/>
    <s v="DSL"/>
    <x v="0"/>
    <s v="No"/>
    <x v="1"/>
    <s v="Yes"/>
    <x v="0"/>
    <s v="Yes"/>
    <s v="Yes"/>
    <s v="Yes"/>
    <x v="0"/>
    <s v="Yes"/>
    <x v="0"/>
    <n v="78.75"/>
    <n v="3942.45"/>
    <n v="0"/>
    <n v="0"/>
    <n v="1688.58"/>
    <n v="5631.03"/>
    <s v="Stayed"/>
    <x v="0"/>
    <s v="other"/>
    <n v="0"/>
    <s v="50-100"/>
    <n v="0"/>
    <x v="0"/>
    <x v="4"/>
  </r>
  <r>
    <s v="78860-ODI"/>
    <x v="1"/>
    <n v="35"/>
    <s v="No"/>
    <x v="19"/>
    <n v="7"/>
    <n v="4"/>
    <s v="None"/>
    <x v="0"/>
    <s v="No"/>
    <x v="1"/>
    <s v="No"/>
    <x v="0"/>
    <s v="No"/>
    <x v="0"/>
    <s v="No"/>
    <x v="1"/>
    <s v="No"/>
    <s v="No"/>
    <s v="No"/>
    <x v="0"/>
    <s v="No"/>
    <x v="0"/>
    <n v="19"/>
    <n v="105.5"/>
    <n v="0"/>
    <n v="0"/>
    <n v="180.06"/>
    <n v="285.56"/>
    <s v="Stayed"/>
    <x v="0"/>
    <s v="other"/>
    <n v="0"/>
    <s v="&lt;20"/>
    <n v="0"/>
    <x v="0"/>
    <x v="4"/>
  </r>
  <r>
    <s v="37735-GUJ"/>
    <x v="1"/>
    <n v="57"/>
    <s v="No"/>
    <x v="6"/>
    <n v="9"/>
    <n v="23"/>
    <s v="Deal 4"/>
    <x v="0"/>
    <s v="No"/>
    <x v="0"/>
    <s v="DSL"/>
    <x v="1"/>
    <s v="No"/>
    <x v="0"/>
    <s v="Yes"/>
    <x v="1"/>
    <s v="No"/>
    <s v="No"/>
    <s v="No"/>
    <x v="0"/>
    <s v="Yes"/>
    <x v="0"/>
    <n v="56.25"/>
    <n v="1292.2"/>
    <n v="0"/>
    <n v="100"/>
    <n v="168.96"/>
    <n v="1561.16"/>
    <s v="Stayed"/>
    <x v="0"/>
    <s v="other"/>
    <n v="0"/>
    <s v="50-100"/>
    <n v="0"/>
    <x v="1"/>
    <x v="2"/>
  </r>
  <r>
    <s v="58049-MAD"/>
    <x v="1"/>
    <n v="77"/>
    <s v="No"/>
    <x v="11"/>
    <n v="15"/>
    <n v="15"/>
    <s v="None"/>
    <x v="1"/>
    <s v="No"/>
    <x v="0"/>
    <s v="DSL"/>
    <x v="0"/>
    <s v="No"/>
    <x v="0"/>
    <s v="No"/>
    <x v="1"/>
    <s v="No"/>
    <s v="No"/>
    <s v="No"/>
    <x v="1"/>
    <s v="Yes"/>
    <x v="2"/>
    <n v="25.8"/>
    <n v="25.8"/>
    <n v="0"/>
    <n v="20"/>
    <n v="0"/>
    <n v="45.8"/>
    <s v="Churned"/>
    <x v="1"/>
    <s v="Competitor had better devices"/>
    <n v="1"/>
    <s v="20-50"/>
    <n v="0"/>
    <x v="1"/>
    <x v="1"/>
  </r>
  <r>
    <s v="85861-UTT"/>
    <x v="1"/>
    <n v="26"/>
    <s v="No"/>
    <x v="7"/>
    <n v="9"/>
    <n v="2"/>
    <s v="None"/>
    <x v="0"/>
    <s v="Yes"/>
    <x v="0"/>
    <s v="Fiber Optic"/>
    <x v="0"/>
    <s v="Yes"/>
    <x v="0"/>
    <s v="No"/>
    <x v="0"/>
    <s v="Yes"/>
    <s v="Yes"/>
    <s v="Yes"/>
    <x v="2"/>
    <s v="Yes"/>
    <x v="1"/>
    <n v="99.4"/>
    <n v="7285.7"/>
    <n v="0"/>
    <n v="0"/>
    <n v="2516.4"/>
    <n v="9802.1"/>
    <s v="Stayed"/>
    <x v="0"/>
    <s v="other"/>
    <n v="0"/>
    <s v="50-100"/>
    <n v="0"/>
    <x v="2"/>
    <x v="4"/>
  </r>
  <r>
    <s v="33575-UTT"/>
    <x v="0"/>
    <n v="83"/>
    <s v="Yes"/>
    <x v="7"/>
    <n v="2"/>
    <n v="25"/>
    <s v="Deal 3"/>
    <x v="0"/>
    <s v="No"/>
    <x v="0"/>
    <s v="Fiber Optic"/>
    <x v="0"/>
    <s v="No"/>
    <x v="1"/>
    <s v="No"/>
    <x v="0"/>
    <s v="No"/>
    <s v="No"/>
    <s v="Yes"/>
    <x v="1"/>
    <s v="Yes"/>
    <x v="0"/>
    <n v="85.2"/>
    <n v="2874.45"/>
    <n v="0"/>
    <n v="0"/>
    <n v="1008.44"/>
    <n v="3882.89"/>
    <s v="Stayed"/>
    <x v="0"/>
    <s v="other"/>
    <n v="0"/>
    <s v="50-100"/>
    <n v="0"/>
    <x v="1"/>
    <x v="0"/>
  </r>
  <r>
    <s v="27091-WES"/>
    <x v="1"/>
    <n v="50"/>
    <s v="No"/>
    <x v="2"/>
    <n v="13"/>
    <n v="5"/>
    <s v="None"/>
    <x v="0"/>
    <s v="Yes"/>
    <x v="0"/>
    <s v="DSL"/>
    <x v="0"/>
    <s v="No"/>
    <x v="1"/>
    <s v="Yes"/>
    <x v="1"/>
    <s v="Yes"/>
    <s v="Yes"/>
    <s v="Yes"/>
    <x v="0"/>
    <s v="Yes"/>
    <x v="0"/>
    <n v="69.55"/>
    <n v="3435.6"/>
    <n v="0"/>
    <n v="0"/>
    <n v="817.44"/>
    <n v="4253.04"/>
    <s v="Stayed"/>
    <x v="0"/>
    <s v="other"/>
    <n v="0"/>
    <s v="50-100"/>
    <n v="0"/>
    <x v="1"/>
    <x v="4"/>
  </r>
  <r>
    <s v="37628-UTT"/>
    <x v="0"/>
    <n v="48"/>
    <s v="No"/>
    <x v="7"/>
    <n v="10"/>
    <n v="32"/>
    <s v="None"/>
    <x v="0"/>
    <s v="Yes"/>
    <x v="0"/>
    <s v="Fiber Optic"/>
    <x v="1"/>
    <s v="No"/>
    <x v="0"/>
    <s v="Yes"/>
    <x v="1"/>
    <s v="Yes"/>
    <s v="Yes"/>
    <s v="Yes"/>
    <x v="0"/>
    <s v="No"/>
    <x v="0"/>
    <n v="97.65"/>
    <n v="6687.85"/>
    <n v="0"/>
    <n v="0"/>
    <n v="1176.47"/>
    <n v="7864.32"/>
    <s v="Stayed"/>
    <x v="0"/>
    <s v="other"/>
    <n v="0"/>
    <s v="50-100"/>
    <n v="0"/>
    <x v="0"/>
    <x v="0"/>
  </r>
  <r>
    <s v="92198-DEL"/>
    <x v="1"/>
    <n v="44"/>
    <s v="Yes"/>
    <x v="0"/>
    <n v="8"/>
    <n v="15"/>
    <s v="Deal 5"/>
    <x v="0"/>
    <s v="No"/>
    <x v="1"/>
    <s v="No"/>
    <x v="0"/>
    <s v="No"/>
    <x v="0"/>
    <s v="No"/>
    <x v="1"/>
    <s v="No"/>
    <s v="No"/>
    <s v="No"/>
    <x v="1"/>
    <s v="Yes"/>
    <x v="0"/>
    <n v="20.25"/>
    <n v="20.25"/>
    <n v="0"/>
    <n v="0"/>
    <n v="28.18"/>
    <n v="48.43"/>
    <s v="Joined"/>
    <x v="0"/>
    <s v="other"/>
    <n v="0"/>
    <s v="20-50"/>
    <n v="1"/>
    <x v="0"/>
    <x v="1"/>
  </r>
  <r>
    <s v="79905-UTT"/>
    <x v="1"/>
    <n v="24"/>
    <s v="No"/>
    <x v="7"/>
    <n v="0"/>
    <n v="12"/>
    <s v="None"/>
    <x v="0"/>
    <s v="No"/>
    <x v="1"/>
    <s v="No"/>
    <x v="0"/>
    <s v="No"/>
    <x v="0"/>
    <s v="No"/>
    <x v="1"/>
    <s v="No"/>
    <s v="No"/>
    <s v="No"/>
    <x v="1"/>
    <s v="No"/>
    <x v="0"/>
    <n v="20.45"/>
    <n v="20.45"/>
    <n v="0"/>
    <n v="0"/>
    <n v="30.09"/>
    <n v="50.54"/>
    <s v="Joined"/>
    <x v="0"/>
    <s v="other"/>
    <n v="0"/>
    <s v="20-50"/>
    <n v="1"/>
    <x v="2"/>
    <x v="1"/>
  </r>
  <r>
    <s v="72358-TEL"/>
    <x v="0"/>
    <n v="77"/>
    <s v="Yes"/>
    <x v="5"/>
    <n v="6"/>
    <n v="23"/>
    <s v="Deal 3"/>
    <x v="0"/>
    <s v="Yes"/>
    <x v="0"/>
    <s v="Fiber Optic"/>
    <x v="0"/>
    <s v="Yes"/>
    <x v="1"/>
    <s v="No"/>
    <x v="1"/>
    <s v="Yes"/>
    <s v="No"/>
    <s v="Yes"/>
    <x v="2"/>
    <s v="Yes"/>
    <x v="1"/>
    <n v="93.5"/>
    <n v="2970.8"/>
    <n v="0"/>
    <n v="0"/>
    <n v="1393.28"/>
    <n v="4364.08"/>
    <s v="Stayed"/>
    <x v="0"/>
    <s v="other"/>
    <n v="0"/>
    <s v="50-100"/>
    <n v="0"/>
    <x v="1"/>
    <x v="2"/>
  </r>
  <r>
    <s v="71509-HAR"/>
    <x v="1"/>
    <n v="40"/>
    <s v="No"/>
    <x v="15"/>
    <n v="3"/>
    <n v="27"/>
    <s v="None"/>
    <x v="0"/>
    <s v="No"/>
    <x v="0"/>
    <s v="DSL"/>
    <x v="0"/>
    <s v="No"/>
    <x v="0"/>
    <s v="No"/>
    <x v="0"/>
    <s v="No"/>
    <s v="No"/>
    <s v="Yes"/>
    <x v="1"/>
    <s v="Yes"/>
    <x v="1"/>
    <n v="54.65"/>
    <n v="54.65"/>
    <n v="0"/>
    <n v="0"/>
    <n v="36.33"/>
    <n v="90.98"/>
    <s v="Joined"/>
    <x v="0"/>
    <s v="other"/>
    <n v="0"/>
    <s v="50-100"/>
    <n v="1"/>
    <x v="0"/>
    <x v="0"/>
  </r>
  <r>
    <s v="33844-KAR"/>
    <x v="1"/>
    <n v="18"/>
    <s v="No"/>
    <x v="3"/>
    <n v="13"/>
    <n v="8"/>
    <s v="Deal 2"/>
    <x v="0"/>
    <s v="Yes"/>
    <x v="0"/>
    <s v="DSL"/>
    <x v="1"/>
    <s v="No"/>
    <x v="1"/>
    <s v="Yes"/>
    <x v="1"/>
    <s v="Yes"/>
    <s v="Yes"/>
    <s v="Yes"/>
    <x v="2"/>
    <s v="Yes"/>
    <x v="1"/>
    <n v="71.900000000000006"/>
    <n v="4479.2"/>
    <n v="0"/>
    <n v="0"/>
    <n v="2683.17"/>
    <n v="7162.37"/>
    <s v="Stayed"/>
    <x v="0"/>
    <s v="other"/>
    <n v="0"/>
    <s v="50-100"/>
    <n v="0"/>
    <x v="3"/>
    <x v="3"/>
  </r>
  <r>
    <s v="37069-UTT"/>
    <x v="1"/>
    <n v="65"/>
    <s v="No"/>
    <x v="7"/>
    <n v="11"/>
    <n v="21"/>
    <s v="Deal 1"/>
    <x v="0"/>
    <s v="Yes"/>
    <x v="0"/>
    <s v="Fiber Optic"/>
    <x v="1"/>
    <s v="Yes"/>
    <x v="1"/>
    <s v="Yes"/>
    <x v="0"/>
    <s v="Yes"/>
    <s v="Yes"/>
    <s v="Yes"/>
    <x v="2"/>
    <s v="Yes"/>
    <x v="0"/>
    <n v="116.4"/>
    <n v="8543.25"/>
    <n v="0"/>
    <n v="0"/>
    <n v="2077.92"/>
    <n v="10621.17"/>
    <s v="Stayed"/>
    <x v="0"/>
    <s v="other"/>
    <n v="0"/>
    <s v="&gt;100"/>
    <n v="0"/>
    <x v="1"/>
    <x v="2"/>
  </r>
  <r>
    <s v="28616-WES"/>
    <x v="0"/>
    <n v="38"/>
    <s v="Yes"/>
    <x v="2"/>
    <n v="4"/>
    <n v="34"/>
    <s v="Deal 2"/>
    <x v="0"/>
    <s v="Yes"/>
    <x v="0"/>
    <s v="Fiber Optic"/>
    <x v="0"/>
    <s v="Yes"/>
    <x v="1"/>
    <s v="No"/>
    <x v="0"/>
    <s v="Yes"/>
    <s v="Yes"/>
    <s v="Yes"/>
    <x v="2"/>
    <s v="No"/>
    <x v="1"/>
    <n v="105.55"/>
    <n v="5682.25"/>
    <n v="0"/>
    <n v="0"/>
    <n v="684.76"/>
    <n v="6367.01"/>
    <s v="Stayed"/>
    <x v="0"/>
    <s v="other"/>
    <n v="0"/>
    <s v="&gt;100"/>
    <n v="0"/>
    <x v="0"/>
    <x v="0"/>
  </r>
  <r>
    <s v="35197-TEL"/>
    <x v="1"/>
    <n v="78"/>
    <s v="Yes"/>
    <x v="5"/>
    <n v="14"/>
    <n v="27"/>
    <s v="None"/>
    <x v="0"/>
    <s v="No"/>
    <x v="0"/>
    <s v="Fiber Optic"/>
    <x v="0"/>
    <s v="No"/>
    <x v="0"/>
    <s v="No"/>
    <x v="1"/>
    <s v="No"/>
    <s v="No"/>
    <s v="Yes"/>
    <x v="1"/>
    <s v="Yes"/>
    <x v="1"/>
    <n v="69.25"/>
    <n v="69.25"/>
    <n v="0"/>
    <n v="0"/>
    <n v="37.299999999999997"/>
    <n v="106.55"/>
    <s v="Churned"/>
    <x v="1"/>
    <s v="Competitor had better devices"/>
    <n v="1"/>
    <s v="50-100"/>
    <n v="0"/>
    <x v="1"/>
    <x v="0"/>
  </r>
  <r>
    <s v="21853-PUN"/>
    <x v="0"/>
    <n v="30"/>
    <s v="No"/>
    <x v="13"/>
    <n v="8"/>
    <n v="15"/>
    <s v="None"/>
    <x v="0"/>
    <s v="No"/>
    <x v="0"/>
    <s v="Cable"/>
    <x v="1"/>
    <s v="No"/>
    <x v="0"/>
    <s v="Yes"/>
    <x v="0"/>
    <s v="Yes"/>
    <s v="Yes"/>
    <s v="No"/>
    <x v="0"/>
    <s v="No"/>
    <x v="1"/>
    <n v="75.5"/>
    <n v="4025.6"/>
    <n v="0"/>
    <n v="100"/>
    <n v="1591.5"/>
    <n v="5717.1"/>
    <s v="Stayed"/>
    <x v="0"/>
    <s v="other"/>
    <n v="0"/>
    <s v="50-100"/>
    <n v="0"/>
    <x v="2"/>
    <x v="1"/>
  </r>
  <r>
    <s v="25828-CHH"/>
    <x v="0"/>
    <n v="64"/>
    <s v="Yes"/>
    <x v="12"/>
    <n v="3"/>
    <n v="20"/>
    <s v="None"/>
    <x v="0"/>
    <s v="Yes"/>
    <x v="0"/>
    <s v="Fiber Optic"/>
    <x v="0"/>
    <s v="No"/>
    <x v="1"/>
    <s v="No"/>
    <x v="0"/>
    <s v="Yes"/>
    <s v="Yes"/>
    <s v="Yes"/>
    <x v="1"/>
    <s v="Yes"/>
    <x v="1"/>
    <n v="101.1"/>
    <n v="1504.05"/>
    <n v="0"/>
    <n v="0"/>
    <n v="610.5"/>
    <n v="2114.5500000000002"/>
    <s v="Churned"/>
    <x v="1"/>
    <s v="Competitor offered more data"/>
    <n v="1"/>
    <s v="&gt;100"/>
    <n v="0"/>
    <x v="1"/>
    <x v="2"/>
  </r>
  <r>
    <s v="54302-MAH"/>
    <x v="1"/>
    <n v="45"/>
    <s v="No"/>
    <x v="1"/>
    <n v="13"/>
    <n v="29"/>
    <s v="None"/>
    <x v="0"/>
    <s v="No"/>
    <x v="0"/>
    <s v="Fiber Optic"/>
    <x v="0"/>
    <s v="No"/>
    <x v="0"/>
    <s v="Yes"/>
    <x v="0"/>
    <s v="No"/>
    <s v="No"/>
    <s v="Yes"/>
    <x v="1"/>
    <s v="Yes"/>
    <x v="1"/>
    <n v="86.05"/>
    <n v="1818.9"/>
    <n v="0"/>
    <n v="0"/>
    <n v="311.01"/>
    <n v="2129.91"/>
    <s v="Stayed"/>
    <x v="0"/>
    <s v="other"/>
    <n v="0"/>
    <s v="50-100"/>
    <n v="0"/>
    <x v="0"/>
    <x v="0"/>
  </r>
  <r>
    <s v="91278-UTT"/>
    <x v="0"/>
    <n v="45"/>
    <s v="No"/>
    <x v="7"/>
    <n v="11"/>
    <n v="20"/>
    <s v="None"/>
    <x v="0"/>
    <s v="No"/>
    <x v="0"/>
    <s v="Cable"/>
    <x v="1"/>
    <s v="No"/>
    <x v="0"/>
    <s v="No"/>
    <x v="0"/>
    <s v="Yes"/>
    <s v="Yes"/>
    <s v="Yes"/>
    <x v="1"/>
    <s v="Yes"/>
    <x v="1"/>
    <n v="95"/>
    <n v="95"/>
    <n v="0"/>
    <n v="0"/>
    <n v="12.04"/>
    <n v="107.04"/>
    <s v="Churned"/>
    <x v="2"/>
    <s v="Network reliability"/>
    <n v="1"/>
    <s v="50-100"/>
    <n v="0"/>
    <x v="0"/>
    <x v="2"/>
  </r>
  <r>
    <s v="57006-GUJ"/>
    <x v="0"/>
    <n v="78"/>
    <s v="No"/>
    <x v="6"/>
    <n v="14"/>
    <n v="4"/>
    <s v="Deal 5"/>
    <x v="0"/>
    <s v="No"/>
    <x v="0"/>
    <s v="Fiber Optic"/>
    <x v="0"/>
    <s v="No"/>
    <x v="0"/>
    <s v="No"/>
    <x v="1"/>
    <s v="No"/>
    <s v="No"/>
    <s v="Yes"/>
    <x v="1"/>
    <s v="No"/>
    <x v="1"/>
    <n v="70.75"/>
    <n v="154.85"/>
    <n v="0"/>
    <n v="0"/>
    <n v="19.72"/>
    <n v="174.57"/>
    <s v="Churned"/>
    <x v="3"/>
    <s v="Long distance charges"/>
    <n v="1"/>
    <s v="50-100"/>
    <n v="0"/>
    <x v="1"/>
    <x v="4"/>
  </r>
  <r>
    <s v="63067-KER"/>
    <x v="0"/>
    <n v="26"/>
    <s v="No"/>
    <x v="20"/>
    <n v="12"/>
    <n v="34"/>
    <s v="Deal 2"/>
    <x v="0"/>
    <s v="Yes"/>
    <x v="0"/>
    <s v="Cable"/>
    <x v="1"/>
    <s v="Yes"/>
    <x v="1"/>
    <s v="No"/>
    <x v="1"/>
    <s v="Yes"/>
    <s v="Yes"/>
    <s v="Yes"/>
    <x v="0"/>
    <s v="No"/>
    <x v="0"/>
    <n v="72.45"/>
    <n v="4653.8500000000004"/>
    <n v="14.23"/>
    <n v="0"/>
    <n v="1738.75"/>
    <n v="6378.37"/>
    <s v="Churned"/>
    <x v="1"/>
    <s v="Competitor offered more data"/>
    <n v="1"/>
    <s v="50-100"/>
    <n v="0"/>
    <x v="2"/>
    <x v="0"/>
  </r>
  <r>
    <s v="53269-GUJ"/>
    <x v="1"/>
    <n v="63"/>
    <s v="No"/>
    <x v="6"/>
    <n v="7"/>
    <n v="9"/>
    <s v="Deal 2"/>
    <x v="0"/>
    <s v="No"/>
    <x v="0"/>
    <s v="Fiber Optic"/>
    <x v="0"/>
    <s v="Yes"/>
    <x v="1"/>
    <s v="Yes"/>
    <x v="1"/>
    <s v="No"/>
    <s v="No"/>
    <s v="Yes"/>
    <x v="1"/>
    <s v="No"/>
    <x v="1"/>
    <n v="85.8"/>
    <n v="4433.3"/>
    <n v="0"/>
    <n v="0"/>
    <n v="877.24"/>
    <n v="5310.54"/>
    <s v="Stayed"/>
    <x v="0"/>
    <s v="other"/>
    <n v="0"/>
    <s v="50-100"/>
    <n v="0"/>
    <x v="1"/>
    <x v="3"/>
  </r>
  <r>
    <s v="48928-HAR"/>
    <x v="1"/>
    <n v="43"/>
    <s v="No"/>
    <x v="15"/>
    <n v="5"/>
    <n v="33"/>
    <s v="Deal 4"/>
    <x v="0"/>
    <s v="No"/>
    <x v="0"/>
    <s v="Fiber Optic"/>
    <x v="0"/>
    <s v="No"/>
    <x v="1"/>
    <s v="No"/>
    <x v="0"/>
    <s v="No"/>
    <s v="No"/>
    <s v="Yes"/>
    <x v="1"/>
    <s v="Yes"/>
    <x v="1"/>
    <n v="83.2"/>
    <n v="1060.5999999999999"/>
    <n v="0"/>
    <n v="0"/>
    <n v="460.2"/>
    <n v="1520.8"/>
    <s v="Churned"/>
    <x v="4"/>
    <s v="Attitude of support person"/>
    <n v="1"/>
    <s v="50-100"/>
    <n v="0"/>
    <x v="0"/>
    <x v="0"/>
  </r>
  <r>
    <s v="62657-MAH"/>
    <x v="0"/>
    <n v="21"/>
    <s v="Yes"/>
    <x v="1"/>
    <n v="6"/>
    <n v="2"/>
    <s v="Deal 5"/>
    <x v="0"/>
    <s v="No"/>
    <x v="1"/>
    <s v="No"/>
    <x v="0"/>
    <s v="No"/>
    <x v="0"/>
    <s v="No"/>
    <x v="1"/>
    <s v="No"/>
    <s v="No"/>
    <s v="No"/>
    <x v="1"/>
    <s v="Yes"/>
    <x v="0"/>
    <n v="19.649999999999999"/>
    <n v="67.55"/>
    <n v="0"/>
    <n v="0"/>
    <n v="73.12"/>
    <n v="140.66999999999999"/>
    <s v="Stayed"/>
    <x v="0"/>
    <s v="other"/>
    <n v="0"/>
    <s v="&lt;20"/>
    <n v="0"/>
    <x v="2"/>
    <x v="4"/>
  </r>
  <r>
    <s v="77270-MAD"/>
    <x v="1"/>
    <n v="63"/>
    <s v="No"/>
    <x v="11"/>
    <n v="0"/>
    <n v="10"/>
    <s v="None"/>
    <x v="0"/>
    <s v="Yes"/>
    <x v="0"/>
    <s v="Fiber Optic"/>
    <x v="1"/>
    <s v="Yes"/>
    <x v="1"/>
    <s v="No"/>
    <x v="0"/>
    <s v="Yes"/>
    <s v="Yes"/>
    <s v="Yes"/>
    <x v="0"/>
    <s v="Yes"/>
    <x v="1"/>
    <n v="110"/>
    <n v="4874.8"/>
    <n v="0"/>
    <n v="0"/>
    <n v="109.02"/>
    <n v="4983.82"/>
    <s v="Churned"/>
    <x v="1"/>
    <s v="Competitor made better offer"/>
    <n v="1"/>
    <s v="&gt;100"/>
    <n v="0"/>
    <x v="1"/>
    <x v="3"/>
  </r>
  <r>
    <s v="94475-TEL"/>
    <x v="1"/>
    <n v="22"/>
    <s v="Yes"/>
    <x v="5"/>
    <n v="1"/>
    <n v="12"/>
    <s v="None"/>
    <x v="0"/>
    <s v="No"/>
    <x v="0"/>
    <s v="Fiber Optic"/>
    <x v="0"/>
    <s v="No"/>
    <x v="1"/>
    <s v="No"/>
    <x v="0"/>
    <s v="Yes"/>
    <s v="Yes"/>
    <s v="Yes"/>
    <x v="0"/>
    <s v="Yes"/>
    <x v="1"/>
    <n v="94.85"/>
    <n v="5000.2"/>
    <n v="18.55"/>
    <n v="0"/>
    <n v="2152.86"/>
    <n v="7134.51"/>
    <s v="Churned"/>
    <x v="1"/>
    <s v="Competitor had better devices"/>
    <n v="1"/>
    <s v="50-100"/>
    <n v="0"/>
    <x v="2"/>
    <x v="1"/>
  </r>
  <r>
    <s v="76335-WES"/>
    <x v="1"/>
    <n v="38"/>
    <s v="Yes"/>
    <x v="2"/>
    <n v="15"/>
    <n v="16"/>
    <s v="Deal 2"/>
    <x v="0"/>
    <s v="Yes"/>
    <x v="0"/>
    <s v="Fiber Optic"/>
    <x v="0"/>
    <s v="No"/>
    <x v="1"/>
    <s v="Yes"/>
    <x v="0"/>
    <s v="Yes"/>
    <s v="Yes"/>
    <s v="Yes"/>
    <x v="0"/>
    <s v="Yes"/>
    <x v="0"/>
    <n v="105.95"/>
    <n v="4335.2"/>
    <n v="0"/>
    <n v="0"/>
    <n v="669.2"/>
    <n v="5004.3999999999996"/>
    <s v="Stayed"/>
    <x v="0"/>
    <s v="other"/>
    <n v="0"/>
    <s v="&gt;100"/>
    <n v="0"/>
    <x v="0"/>
    <x v="1"/>
  </r>
  <r>
    <s v="65753-JHA"/>
    <x v="1"/>
    <n v="63"/>
    <s v="Yes"/>
    <x v="14"/>
    <n v="11"/>
    <n v="2"/>
    <s v="None"/>
    <x v="0"/>
    <s v="No"/>
    <x v="0"/>
    <s v="Cable"/>
    <x v="0"/>
    <s v="Yes"/>
    <x v="0"/>
    <s v="Yes"/>
    <x v="1"/>
    <s v="No"/>
    <s v="No"/>
    <s v="No"/>
    <x v="1"/>
    <s v="No"/>
    <x v="1"/>
    <n v="54.15"/>
    <n v="1312.45"/>
    <n v="0"/>
    <n v="40"/>
    <n v="193.2"/>
    <n v="1545.65"/>
    <s v="Stayed"/>
    <x v="0"/>
    <s v="other"/>
    <n v="0"/>
    <s v="50-100"/>
    <n v="0"/>
    <x v="1"/>
    <x v="4"/>
  </r>
  <r>
    <s v="26707-HAR"/>
    <x v="1"/>
    <n v="18"/>
    <s v="No"/>
    <x v="15"/>
    <n v="8"/>
    <n v="5"/>
    <s v="None"/>
    <x v="0"/>
    <s v="Yes"/>
    <x v="0"/>
    <s v="Fiber Optic"/>
    <x v="0"/>
    <s v="No"/>
    <x v="0"/>
    <s v="No"/>
    <x v="1"/>
    <s v="Yes"/>
    <s v="Yes"/>
    <s v="Yes"/>
    <x v="1"/>
    <s v="Yes"/>
    <x v="1"/>
    <n v="85.65"/>
    <n v="338.9"/>
    <n v="0"/>
    <n v="0"/>
    <n v="27.64"/>
    <n v="366.54"/>
    <s v="Churned"/>
    <x v="2"/>
    <s v="Limited range of services"/>
    <n v="1"/>
    <s v="50-100"/>
    <n v="0"/>
    <x v="3"/>
    <x v="4"/>
  </r>
  <r>
    <s v="42478-PUN"/>
    <x v="1"/>
    <n v="41"/>
    <s v="No"/>
    <x v="13"/>
    <n v="11"/>
    <n v="10"/>
    <s v="Deal 2"/>
    <x v="1"/>
    <s v="No"/>
    <x v="0"/>
    <s v="Cable"/>
    <x v="1"/>
    <s v="Yes"/>
    <x v="1"/>
    <s v="No"/>
    <x v="0"/>
    <s v="Yes"/>
    <s v="Yes"/>
    <s v="Yes"/>
    <x v="1"/>
    <s v="Yes"/>
    <x v="1"/>
    <n v="58.75"/>
    <n v="3437.45"/>
    <n v="0"/>
    <n v="0"/>
    <n v="0"/>
    <n v="3437.45"/>
    <s v="Stayed"/>
    <x v="0"/>
    <s v="other"/>
    <n v="0"/>
    <s v="50-100"/>
    <n v="0"/>
    <x v="0"/>
    <x v="3"/>
  </r>
  <r>
    <s v="58686-MAH"/>
    <x v="1"/>
    <n v="54"/>
    <s v="No"/>
    <x v="1"/>
    <n v="9"/>
    <n v="18"/>
    <s v="Deal 2"/>
    <x v="0"/>
    <s v="Yes"/>
    <x v="0"/>
    <s v="Fiber Optic"/>
    <x v="0"/>
    <s v="No"/>
    <x v="0"/>
    <s v="No"/>
    <x v="0"/>
    <s v="Yes"/>
    <s v="Yes"/>
    <s v="Yes"/>
    <x v="1"/>
    <s v="Yes"/>
    <x v="1"/>
    <n v="95.4"/>
    <n v="4613.95"/>
    <n v="0"/>
    <n v="0"/>
    <n v="400.82"/>
    <n v="5014.7700000000004"/>
    <s v="Stayed"/>
    <x v="0"/>
    <s v="other"/>
    <n v="0"/>
    <s v="50-100"/>
    <n v="0"/>
    <x v="1"/>
    <x v="2"/>
  </r>
  <r>
    <s v="76956-BIH"/>
    <x v="0"/>
    <n v="42"/>
    <s v="No"/>
    <x v="9"/>
    <n v="5"/>
    <n v="33"/>
    <s v="Deal 5"/>
    <x v="0"/>
    <s v="No"/>
    <x v="0"/>
    <s v="Cable"/>
    <x v="1"/>
    <s v="No"/>
    <x v="1"/>
    <s v="Yes"/>
    <x v="1"/>
    <s v="Yes"/>
    <s v="Yes"/>
    <s v="Yes"/>
    <x v="1"/>
    <s v="Yes"/>
    <x v="1"/>
    <n v="68.25"/>
    <n v="576.95000000000005"/>
    <n v="0"/>
    <n v="0"/>
    <n v="290.79000000000002"/>
    <n v="867.74"/>
    <s v="Stayed"/>
    <x v="0"/>
    <s v="other"/>
    <n v="0"/>
    <s v="50-100"/>
    <n v="0"/>
    <x v="0"/>
    <x v="0"/>
  </r>
  <r>
    <s v="75929-HAR"/>
    <x v="1"/>
    <n v="23"/>
    <s v="Yes"/>
    <x v="15"/>
    <n v="12"/>
    <n v="3"/>
    <s v="Deal 5"/>
    <x v="0"/>
    <s v="Yes"/>
    <x v="0"/>
    <s v="Fiber Optic"/>
    <x v="0"/>
    <s v="Yes"/>
    <x v="0"/>
    <s v="No"/>
    <x v="0"/>
    <s v="Yes"/>
    <s v="Yes"/>
    <s v="Yes"/>
    <x v="1"/>
    <s v="Yes"/>
    <x v="1"/>
    <n v="101.7"/>
    <n v="364.55"/>
    <n v="1.48"/>
    <n v="0"/>
    <n v="104.64"/>
    <n v="467.71"/>
    <s v="Churned"/>
    <x v="1"/>
    <s v="Competitor made better offer"/>
    <n v="1"/>
    <s v="&gt;100"/>
    <n v="0"/>
    <x v="2"/>
    <x v="4"/>
  </r>
  <r>
    <s v="17974-JAM"/>
    <x v="0"/>
    <n v="68"/>
    <s v="No"/>
    <x v="16"/>
    <n v="1"/>
    <n v="15"/>
    <s v="None"/>
    <x v="0"/>
    <s v="No"/>
    <x v="1"/>
    <s v="No"/>
    <x v="0"/>
    <s v="No"/>
    <x v="0"/>
    <s v="No"/>
    <x v="1"/>
    <s v="No"/>
    <s v="No"/>
    <s v="No"/>
    <x v="2"/>
    <s v="No"/>
    <x v="0"/>
    <n v="20.25"/>
    <n v="1278.8"/>
    <n v="5.15"/>
    <n v="0"/>
    <n v="667.34"/>
    <n v="1940.99"/>
    <s v="Stayed"/>
    <x v="0"/>
    <s v="other"/>
    <n v="0"/>
    <s v="20-50"/>
    <n v="0"/>
    <x v="1"/>
    <x v="1"/>
  </r>
  <r>
    <s v="89387-MAH"/>
    <x v="1"/>
    <n v="83"/>
    <s v="Yes"/>
    <x v="1"/>
    <n v="9"/>
    <n v="11"/>
    <s v="Deal 1"/>
    <x v="0"/>
    <s v="Yes"/>
    <x v="0"/>
    <s v="Cable"/>
    <x v="0"/>
    <s v="Yes"/>
    <x v="1"/>
    <s v="Yes"/>
    <x v="0"/>
    <s v="No"/>
    <s v="No"/>
    <s v="Yes"/>
    <x v="2"/>
    <s v="Yes"/>
    <x v="1"/>
    <n v="75.5"/>
    <n v="5212.6499999999996"/>
    <n v="0"/>
    <n v="0"/>
    <n v="3308.9"/>
    <n v="8521.5499999999993"/>
    <s v="Stayed"/>
    <x v="0"/>
    <s v="other"/>
    <n v="0"/>
    <s v="50-100"/>
    <n v="0"/>
    <x v="1"/>
    <x v="3"/>
  </r>
  <r>
    <s v="53957-BIH"/>
    <x v="0"/>
    <n v="58"/>
    <s v="Yes"/>
    <x v="9"/>
    <n v="6"/>
    <n v="34"/>
    <s v="Deal 4"/>
    <x v="0"/>
    <s v="Yes"/>
    <x v="0"/>
    <s v="DSL"/>
    <x v="1"/>
    <s v="No"/>
    <x v="0"/>
    <s v="No"/>
    <x v="1"/>
    <s v="Yes"/>
    <s v="Yes"/>
    <s v="Yes"/>
    <x v="1"/>
    <s v="Yes"/>
    <x v="1"/>
    <n v="65.849999999999994"/>
    <n v="902.25"/>
    <n v="0"/>
    <n v="0"/>
    <n v="186.16"/>
    <n v="1088.4100000000001"/>
    <s v="Stayed"/>
    <x v="0"/>
    <s v="other"/>
    <n v="0"/>
    <s v="50-100"/>
    <n v="0"/>
    <x v="1"/>
    <x v="0"/>
  </r>
  <r>
    <s v="96208-TAM"/>
    <x v="1"/>
    <n v="28"/>
    <s v="Yes"/>
    <x v="4"/>
    <n v="15"/>
    <n v="6"/>
    <s v="Deal 3"/>
    <x v="0"/>
    <s v="Yes"/>
    <x v="0"/>
    <s v="Cable"/>
    <x v="0"/>
    <s v="No"/>
    <x v="0"/>
    <s v="Yes"/>
    <x v="0"/>
    <s v="No"/>
    <s v="No"/>
    <s v="Yes"/>
    <x v="1"/>
    <s v="No"/>
    <x v="0"/>
    <n v="65"/>
    <n v="2157.5"/>
    <n v="0"/>
    <n v="0"/>
    <n v="1539.52"/>
    <n v="3697.02"/>
    <s v="Stayed"/>
    <x v="0"/>
    <s v="other"/>
    <n v="0"/>
    <s v="50-100"/>
    <n v="0"/>
    <x v="2"/>
    <x v="3"/>
  </r>
  <r>
    <s v="14654-MAH"/>
    <x v="1"/>
    <n v="66"/>
    <s v="Yes"/>
    <x v="1"/>
    <n v="2"/>
    <n v="9"/>
    <s v="None"/>
    <x v="0"/>
    <s v="Yes"/>
    <x v="0"/>
    <s v="Fiber Optic"/>
    <x v="0"/>
    <s v="No"/>
    <x v="0"/>
    <s v="No"/>
    <x v="1"/>
    <s v="No"/>
    <s v="No"/>
    <s v="Yes"/>
    <x v="1"/>
    <s v="Yes"/>
    <x v="1"/>
    <n v="74.55"/>
    <n v="622.9"/>
    <n v="33.25"/>
    <n v="0"/>
    <n v="158.04"/>
    <n v="747.69"/>
    <s v="Churned"/>
    <x v="1"/>
    <s v="Competitor had better devices"/>
    <n v="1"/>
    <s v="50-100"/>
    <n v="0"/>
    <x v="1"/>
    <x v="3"/>
  </r>
  <r>
    <s v="11647-TAM"/>
    <x v="0"/>
    <n v="81"/>
    <s v="No"/>
    <x v="4"/>
    <n v="1"/>
    <n v="21"/>
    <s v="None"/>
    <x v="0"/>
    <s v="Yes"/>
    <x v="0"/>
    <s v="Fiber Optic"/>
    <x v="1"/>
    <s v="No"/>
    <x v="0"/>
    <s v="Yes"/>
    <x v="1"/>
    <s v="Yes"/>
    <s v="Yes"/>
    <s v="Yes"/>
    <x v="2"/>
    <s v="No"/>
    <x v="1"/>
    <n v="93.75"/>
    <n v="5625.55"/>
    <n v="0"/>
    <n v="0"/>
    <n v="125.97"/>
    <n v="5751.52"/>
    <s v="Stayed"/>
    <x v="0"/>
    <s v="other"/>
    <n v="0"/>
    <s v="50-100"/>
    <n v="0"/>
    <x v="1"/>
    <x v="2"/>
  </r>
  <r>
    <s v="97619-KER"/>
    <x v="0"/>
    <n v="51"/>
    <s v="No"/>
    <x v="20"/>
    <n v="13"/>
    <n v="12"/>
    <s v="Deal 4"/>
    <x v="0"/>
    <s v="Yes"/>
    <x v="0"/>
    <s v="DSL"/>
    <x v="1"/>
    <s v="No"/>
    <x v="1"/>
    <s v="Yes"/>
    <x v="1"/>
    <s v="No"/>
    <s v="No"/>
    <s v="Yes"/>
    <x v="1"/>
    <s v="Yes"/>
    <x v="2"/>
    <n v="61.65"/>
    <n v="713.75"/>
    <n v="0"/>
    <n v="0"/>
    <n v="434.88"/>
    <n v="1148.6300000000001"/>
    <s v="Churned"/>
    <x v="1"/>
    <s v="Competitor offered higher download speeds"/>
    <n v="1"/>
    <s v="50-100"/>
    <n v="0"/>
    <x v="1"/>
    <x v="1"/>
  </r>
  <r>
    <s v="88776-MAH"/>
    <x v="1"/>
    <n v="41"/>
    <s v="No"/>
    <x v="1"/>
    <n v="0"/>
    <n v="13"/>
    <s v="None"/>
    <x v="0"/>
    <s v="No"/>
    <x v="0"/>
    <s v="Fiber Optic"/>
    <x v="0"/>
    <s v="No"/>
    <x v="1"/>
    <s v="Yes"/>
    <x v="0"/>
    <s v="Yes"/>
    <s v="Yes"/>
    <s v="Yes"/>
    <x v="1"/>
    <s v="Yes"/>
    <x v="1"/>
    <n v="100.4"/>
    <n v="715"/>
    <n v="0"/>
    <n v="0"/>
    <n v="273.14"/>
    <n v="988.14"/>
    <s v="Stayed"/>
    <x v="0"/>
    <s v="other"/>
    <n v="0"/>
    <s v="&gt;100"/>
    <n v="0"/>
    <x v="0"/>
    <x v="1"/>
  </r>
  <r>
    <s v="23378-GUJ"/>
    <x v="1"/>
    <n v="73"/>
    <s v="Yes"/>
    <x v="6"/>
    <n v="1"/>
    <n v="15"/>
    <s v="None"/>
    <x v="0"/>
    <s v="Yes"/>
    <x v="0"/>
    <s v="Fiber Optic"/>
    <x v="0"/>
    <s v="No"/>
    <x v="0"/>
    <s v="No"/>
    <x v="1"/>
    <s v="No"/>
    <s v="No"/>
    <s v="Yes"/>
    <x v="1"/>
    <s v="Yes"/>
    <x v="1"/>
    <n v="74.900000000000006"/>
    <n v="321.75"/>
    <n v="0"/>
    <n v="0"/>
    <n v="104.92"/>
    <n v="426.67"/>
    <s v="Churned"/>
    <x v="3"/>
    <s v="Lack of affordable download/upload speed"/>
    <n v="1"/>
    <s v="50-100"/>
    <n v="0"/>
    <x v="1"/>
    <x v="1"/>
  </r>
  <r>
    <s v="23067-ASS"/>
    <x v="1"/>
    <n v="75"/>
    <s v="No"/>
    <x v="17"/>
    <n v="2"/>
    <n v="22"/>
    <s v="None"/>
    <x v="0"/>
    <s v="Yes"/>
    <x v="0"/>
    <s v="Fiber Optic"/>
    <x v="0"/>
    <s v="No"/>
    <x v="0"/>
    <s v="No"/>
    <x v="1"/>
    <s v="No"/>
    <s v="No"/>
    <s v="No"/>
    <x v="1"/>
    <s v="Yes"/>
    <x v="1"/>
    <n v="74.45"/>
    <n v="74.45"/>
    <n v="0"/>
    <n v="10"/>
    <n v="31.27"/>
    <n v="115.72"/>
    <s v="Churned"/>
    <x v="0"/>
    <s v="Don't know"/>
    <n v="1"/>
    <s v="50-100"/>
    <n v="0"/>
    <x v="1"/>
    <x v="2"/>
  </r>
  <r>
    <s v="29494-MAD"/>
    <x v="0"/>
    <n v="57"/>
    <s v="Yes"/>
    <x v="11"/>
    <n v="7"/>
    <n v="21"/>
    <s v="Deal 2"/>
    <x v="0"/>
    <s v="Yes"/>
    <x v="0"/>
    <s v="Cable"/>
    <x v="0"/>
    <s v="Yes"/>
    <x v="1"/>
    <s v="Yes"/>
    <x v="0"/>
    <s v="Yes"/>
    <s v="Yes"/>
    <s v="No"/>
    <x v="0"/>
    <s v="Yes"/>
    <x v="1"/>
    <n v="85.25"/>
    <n v="3704.15"/>
    <n v="0"/>
    <n v="100"/>
    <n v="2181.08"/>
    <n v="5985.23"/>
    <s v="Stayed"/>
    <x v="0"/>
    <s v="other"/>
    <n v="0"/>
    <s v="50-100"/>
    <n v="0"/>
    <x v="1"/>
    <x v="2"/>
  </r>
  <r>
    <s v="63809-BIH"/>
    <x v="0"/>
    <n v="70"/>
    <s v="No"/>
    <x v="9"/>
    <n v="9"/>
    <n v="16"/>
    <s v="Deal 2"/>
    <x v="1"/>
    <s v="No"/>
    <x v="0"/>
    <s v="Cable"/>
    <x v="0"/>
    <s v="No"/>
    <x v="0"/>
    <s v="No"/>
    <x v="1"/>
    <s v="Yes"/>
    <s v="No"/>
    <s v="No"/>
    <x v="0"/>
    <s v="No"/>
    <x v="1"/>
    <n v="34.200000000000003"/>
    <n v="1596.6"/>
    <n v="0"/>
    <n v="0"/>
    <n v="0"/>
    <n v="1596.6"/>
    <s v="Stayed"/>
    <x v="0"/>
    <s v="other"/>
    <n v="0"/>
    <s v="20-50"/>
    <n v="0"/>
    <x v="1"/>
    <x v="1"/>
  </r>
  <r>
    <s v="99190-UTT"/>
    <x v="1"/>
    <n v="26"/>
    <s v="No"/>
    <x v="7"/>
    <n v="12"/>
    <n v="31"/>
    <s v="None"/>
    <x v="0"/>
    <s v="Yes"/>
    <x v="0"/>
    <s v="DSL"/>
    <x v="1"/>
    <s v="No"/>
    <x v="1"/>
    <s v="Yes"/>
    <x v="0"/>
    <s v="Yes"/>
    <s v="Yes"/>
    <s v="Yes"/>
    <x v="0"/>
    <s v="Yes"/>
    <x v="0"/>
    <n v="89.65"/>
    <n v="3348.1"/>
    <n v="0"/>
    <n v="0"/>
    <n v="1609.2"/>
    <n v="4957.3"/>
    <s v="Stayed"/>
    <x v="0"/>
    <s v="other"/>
    <n v="0"/>
    <s v="50-100"/>
    <n v="0"/>
    <x v="2"/>
    <x v="0"/>
  </r>
  <r>
    <s v="27195-PUN"/>
    <x v="1"/>
    <n v="61"/>
    <s v="Yes"/>
    <x v="13"/>
    <n v="12"/>
    <n v="13"/>
    <s v="None"/>
    <x v="0"/>
    <s v="Yes"/>
    <x v="0"/>
    <s v="Fiber Optic"/>
    <x v="0"/>
    <s v="No"/>
    <x v="1"/>
    <s v="No"/>
    <x v="0"/>
    <s v="Yes"/>
    <s v="Yes"/>
    <s v="No"/>
    <x v="0"/>
    <s v="Yes"/>
    <x v="1"/>
    <n v="100"/>
    <n v="5509.3"/>
    <n v="0"/>
    <n v="100"/>
    <n v="2055.9"/>
    <n v="7665.2"/>
    <s v="Churned"/>
    <x v="1"/>
    <s v="Competitor offered higher download speeds"/>
    <n v="1"/>
    <s v="&gt;100"/>
    <n v="0"/>
    <x v="1"/>
    <x v="1"/>
  </r>
  <r>
    <s v="98018-HAR"/>
    <x v="1"/>
    <n v="38"/>
    <s v="No"/>
    <x v="15"/>
    <n v="3"/>
    <n v="3"/>
    <s v="Deal 1"/>
    <x v="0"/>
    <s v="Yes"/>
    <x v="0"/>
    <s v="Fiber Optic"/>
    <x v="0"/>
    <s v="Yes"/>
    <x v="1"/>
    <s v="Yes"/>
    <x v="0"/>
    <s v="No"/>
    <s v="No"/>
    <s v="Yes"/>
    <x v="2"/>
    <s v="Yes"/>
    <x v="0"/>
    <n v="97.65"/>
    <n v="6743.55"/>
    <n v="0"/>
    <n v="0"/>
    <n v="3405.15"/>
    <n v="10148.700000000001"/>
    <s v="Stayed"/>
    <x v="0"/>
    <s v="other"/>
    <n v="0"/>
    <s v="50-100"/>
    <n v="0"/>
    <x v="0"/>
    <x v="4"/>
  </r>
  <r>
    <s v="64223-UTT"/>
    <x v="0"/>
    <n v="40"/>
    <s v="Yes"/>
    <x v="7"/>
    <n v="1"/>
    <n v="27"/>
    <s v="Deal 5"/>
    <x v="0"/>
    <s v="No"/>
    <x v="0"/>
    <s v="Fiber Optic"/>
    <x v="0"/>
    <s v="Yes"/>
    <x v="1"/>
    <s v="No"/>
    <x v="1"/>
    <s v="No"/>
    <s v="No"/>
    <s v="Yes"/>
    <x v="1"/>
    <s v="Yes"/>
    <x v="1"/>
    <n v="79.900000000000006"/>
    <n v="741.7"/>
    <n v="0"/>
    <n v="0"/>
    <n v="172.62"/>
    <n v="914.32"/>
    <s v="Churned"/>
    <x v="3"/>
    <s v="Extra data charges"/>
    <n v="1"/>
    <s v="50-100"/>
    <n v="0"/>
    <x v="0"/>
    <x v="0"/>
  </r>
  <r>
    <s v="22755-MAH"/>
    <x v="1"/>
    <n v="46"/>
    <s v="Yes"/>
    <x v="1"/>
    <n v="5"/>
    <n v="33"/>
    <s v="Deal 1"/>
    <x v="0"/>
    <s v="Yes"/>
    <x v="0"/>
    <s v="DSL"/>
    <x v="1"/>
    <s v="Yes"/>
    <x v="1"/>
    <s v="Yes"/>
    <x v="0"/>
    <s v="Yes"/>
    <s v="Yes"/>
    <s v="No"/>
    <x v="2"/>
    <s v="No"/>
    <x v="0"/>
    <n v="90.3"/>
    <n v="6287.3"/>
    <n v="0"/>
    <n v="100"/>
    <n v="1115.4100000000001"/>
    <n v="7502.71"/>
    <s v="Stayed"/>
    <x v="0"/>
    <s v="other"/>
    <n v="0"/>
    <s v="50-100"/>
    <n v="0"/>
    <x v="0"/>
    <x v="0"/>
  </r>
  <r>
    <s v="35240-WES"/>
    <x v="1"/>
    <n v="51"/>
    <s v="No"/>
    <x v="2"/>
    <n v="0"/>
    <n v="9"/>
    <s v="Deal 3"/>
    <x v="0"/>
    <s v="Yes"/>
    <x v="0"/>
    <s v="Fiber Optic"/>
    <x v="1"/>
    <s v="Yes"/>
    <x v="0"/>
    <s v="No"/>
    <x v="1"/>
    <s v="Yes"/>
    <s v="Yes"/>
    <s v="Yes"/>
    <x v="1"/>
    <s v="Yes"/>
    <x v="0"/>
    <n v="94.3"/>
    <n v="2679.7"/>
    <n v="0"/>
    <n v="0"/>
    <n v="1249.8"/>
    <n v="3929.5"/>
    <s v="Stayed"/>
    <x v="0"/>
    <s v="other"/>
    <n v="0"/>
    <s v="50-100"/>
    <n v="0"/>
    <x v="1"/>
    <x v="3"/>
  </r>
  <r>
    <s v="98955-KAR"/>
    <x v="1"/>
    <n v="20"/>
    <s v="No"/>
    <x v="3"/>
    <n v="3"/>
    <n v="11"/>
    <s v="Deal 2"/>
    <x v="0"/>
    <s v="No"/>
    <x v="1"/>
    <s v="No"/>
    <x v="0"/>
    <s v="No"/>
    <x v="0"/>
    <s v="No"/>
    <x v="1"/>
    <s v="No"/>
    <s v="No"/>
    <s v="No"/>
    <x v="0"/>
    <s v="Yes"/>
    <x v="1"/>
    <n v="20.399999999999999"/>
    <n v="1090.6500000000001"/>
    <n v="0"/>
    <n v="0"/>
    <n v="293.8"/>
    <n v="1384.45"/>
    <s v="Stayed"/>
    <x v="0"/>
    <s v="other"/>
    <n v="0"/>
    <s v="20-50"/>
    <n v="0"/>
    <x v="3"/>
    <x v="3"/>
  </r>
  <r>
    <s v="27622-PUN"/>
    <x v="0"/>
    <n v="26"/>
    <s v="Yes"/>
    <x v="13"/>
    <n v="8"/>
    <n v="36"/>
    <s v="Deal 2"/>
    <x v="0"/>
    <s v="Yes"/>
    <x v="1"/>
    <s v="No"/>
    <x v="0"/>
    <s v="No"/>
    <x v="0"/>
    <s v="No"/>
    <x v="1"/>
    <s v="No"/>
    <s v="No"/>
    <s v="No"/>
    <x v="2"/>
    <s v="Yes"/>
    <x v="1"/>
    <n v="25.05"/>
    <n v="1270.25"/>
    <n v="0"/>
    <n v="0"/>
    <n v="276.64"/>
    <n v="1546.89"/>
    <s v="Stayed"/>
    <x v="0"/>
    <s v="other"/>
    <n v="0"/>
    <s v="20-50"/>
    <n v="0"/>
    <x v="2"/>
    <x v="0"/>
  </r>
  <r>
    <s v="36267-UTT"/>
    <x v="1"/>
    <n v="47"/>
    <s v="No"/>
    <x v="7"/>
    <n v="6"/>
    <n v="3"/>
    <s v="None"/>
    <x v="0"/>
    <s v="Yes"/>
    <x v="0"/>
    <s v="DSL"/>
    <x v="1"/>
    <s v="No"/>
    <x v="0"/>
    <s v="No"/>
    <x v="1"/>
    <s v="No"/>
    <s v="No"/>
    <s v="No"/>
    <x v="1"/>
    <s v="Yes"/>
    <x v="1"/>
    <n v="55.65"/>
    <n v="1400.55"/>
    <n v="0"/>
    <n v="60"/>
    <n v="215.76"/>
    <n v="1676.31"/>
    <s v="Churned"/>
    <x v="1"/>
    <s v="Competitor had better devices"/>
    <n v="1"/>
    <s v="50-100"/>
    <n v="0"/>
    <x v="0"/>
    <x v="4"/>
  </r>
  <r>
    <s v="62535-AND"/>
    <x v="0"/>
    <n v="42"/>
    <s v="No"/>
    <x v="10"/>
    <n v="8"/>
    <n v="22"/>
    <s v="Deal 5"/>
    <x v="0"/>
    <s v="No"/>
    <x v="0"/>
    <s v="Cable"/>
    <x v="0"/>
    <s v="No"/>
    <x v="0"/>
    <s v="Yes"/>
    <x v="0"/>
    <s v="Yes"/>
    <s v="Yes"/>
    <s v="Yes"/>
    <x v="1"/>
    <s v="No"/>
    <x v="0"/>
    <n v="70.7"/>
    <n v="225.65"/>
    <n v="0"/>
    <n v="0"/>
    <n v="75.12"/>
    <n v="300.77"/>
    <s v="Joined"/>
    <x v="0"/>
    <s v="other"/>
    <n v="0"/>
    <s v="50-100"/>
    <n v="1"/>
    <x v="0"/>
    <x v="2"/>
  </r>
  <r>
    <s v="64452-AND"/>
    <x v="0"/>
    <n v="60"/>
    <s v="Yes"/>
    <x v="10"/>
    <n v="11"/>
    <n v="26"/>
    <s v="Deal 1"/>
    <x v="1"/>
    <s v="No"/>
    <x v="0"/>
    <s v="Cable"/>
    <x v="1"/>
    <s v="No"/>
    <x v="1"/>
    <s v="No"/>
    <x v="0"/>
    <s v="Yes"/>
    <s v="Yes"/>
    <s v="Yes"/>
    <x v="2"/>
    <s v="Yes"/>
    <x v="0"/>
    <n v="53.8"/>
    <n v="3952.45"/>
    <n v="0"/>
    <n v="0"/>
    <n v="0"/>
    <n v="3952.45"/>
    <s v="Stayed"/>
    <x v="0"/>
    <s v="other"/>
    <n v="0"/>
    <s v="50-100"/>
    <n v="0"/>
    <x v="1"/>
    <x v="0"/>
  </r>
  <r>
    <s v="18125-TEL"/>
    <x v="0"/>
    <n v="56"/>
    <s v="No"/>
    <x v="5"/>
    <n v="4"/>
    <n v="36"/>
    <s v="None"/>
    <x v="0"/>
    <s v="Yes"/>
    <x v="0"/>
    <s v="Fiber Optic"/>
    <x v="1"/>
    <s v="Yes"/>
    <x v="1"/>
    <s v="No"/>
    <x v="1"/>
    <s v="Yes"/>
    <s v="Yes"/>
    <s v="Yes"/>
    <x v="2"/>
    <s v="Yes"/>
    <x v="1"/>
    <n v="99.15"/>
    <n v="7422.1"/>
    <n v="0"/>
    <n v="0"/>
    <n v="2077.92"/>
    <n v="9500.02"/>
    <s v="Stayed"/>
    <x v="0"/>
    <s v="other"/>
    <n v="0"/>
    <s v="50-100"/>
    <n v="0"/>
    <x v="1"/>
    <x v="0"/>
  </r>
  <r>
    <s v="26198-ASS"/>
    <x v="0"/>
    <n v="52"/>
    <s v="Yes"/>
    <x v="17"/>
    <n v="5"/>
    <n v="15"/>
    <s v="None"/>
    <x v="0"/>
    <s v="No"/>
    <x v="0"/>
    <s v="Cable"/>
    <x v="0"/>
    <s v="No"/>
    <x v="0"/>
    <s v="Yes"/>
    <x v="1"/>
    <s v="No"/>
    <s v="No"/>
    <s v="Yes"/>
    <x v="1"/>
    <s v="No"/>
    <x v="0"/>
    <n v="50.05"/>
    <n v="179.35"/>
    <n v="0"/>
    <n v="0"/>
    <n v="38.68"/>
    <n v="218.03"/>
    <s v="Churned"/>
    <x v="1"/>
    <s v="Competitor made better offer"/>
    <n v="1"/>
    <s v="50-100"/>
    <n v="0"/>
    <x v="1"/>
    <x v="1"/>
  </r>
  <r>
    <s v="58381-GUJ"/>
    <x v="1"/>
    <n v="69"/>
    <s v="No"/>
    <x v="6"/>
    <n v="2"/>
    <n v="13"/>
    <s v="Deal 5"/>
    <x v="0"/>
    <s v="No"/>
    <x v="0"/>
    <s v="Fiber Optic"/>
    <x v="0"/>
    <s v="Yes"/>
    <x v="1"/>
    <s v="No"/>
    <x v="1"/>
    <s v="No"/>
    <s v="No"/>
    <s v="Yes"/>
    <x v="1"/>
    <s v="Yes"/>
    <x v="1"/>
    <n v="82.3"/>
    <n v="82.3"/>
    <n v="0"/>
    <n v="0"/>
    <n v="33.409999999999997"/>
    <n v="115.71"/>
    <s v="Churned"/>
    <x v="1"/>
    <s v="Competitor had better devices"/>
    <n v="1"/>
    <s v="50-100"/>
    <n v="0"/>
    <x v="1"/>
    <x v="1"/>
  </r>
  <r>
    <s v="19420-MAD"/>
    <x v="1"/>
    <n v="54"/>
    <s v="Yes"/>
    <x v="11"/>
    <n v="9"/>
    <n v="3"/>
    <s v="None"/>
    <x v="0"/>
    <s v="No"/>
    <x v="0"/>
    <s v="DSL"/>
    <x v="1"/>
    <s v="Yes"/>
    <x v="0"/>
    <s v="Yes"/>
    <x v="1"/>
    <s v="Yes"/>
    <s v="Yes"/>
    <s v="Yes"/>
    <x v="0"/>
    <s v="Yes"/>
    <x v="0"/>
    <n v="69.75"/>
    <n v="3562.5"/>
    <n v="0"/>
    <n v="0"/>
    <n v="915.45"/>
    <n v="4477.95"/>
    <s v="Stayed"/>
    <x v="0"/>
    <s v="other"/>
    <n v="0"/>
    <s v="50-100"/>
    <n v="0"/>
    <x v="1"/>
    <x v="4"/>
  </r>
  <r>
    <s v="31860-KAR"/>
    <x v="1"/>
    <n v="38"/>
    <s v="Yes"/>
    <x v="3"/>
    <n v="12"/>
    <n v="34"/>
    <s v="None"/>
    <x v="1"/>
    <s v="No"/>
    <x v="0"/>
    <s v="DSL"/>
    <x v="0"/>
    <s v="No"/>
    <x v="1"/>
    <s v="Yes"/>
    <x v="0"/>
    <s v="Yes"/>
    <s v="Yes"/>
    <s v="Yes"/>
    <x v="0"/>
    <s v="Yes"/>
    <x v="1"/>
    <n v="56.15"/>
    <n v="2898.95"/>
    <n v="0"/>
    <n v="0"/>
    <n v="0"/>
    <n v="2898.95"/>
    <s v="Stayed"/>
    <x v="0"/>
    <s v="other"/>
    <n v="0"/>
    <s v="50-100"/>
    <n v="0"/>
    <x v="0"/>
    <x v="0"/>
  </r>
  <r>
    <s v="77859-KAR"/>
    <x v="0"/>
    <n v="41"/>
    <s v="Yes"/>
    <x v="3"/>
    <n v="9"/>
    <n v="18"/>
    <s v="Deal 1"/>
    <x v="0"/>
    <s v="Yes"/>
    <x v="0"/>
    <s v="DSL"/>
    <x v="1"/>
    <s v="Yes"/>
    <x v="1"/>
    <s v="Yes"/>
    <x v="0"/>
    <s v="Yes"/>
    <s v="Yes"/>
    <s v="Yes"/>
    <x v="2"/>
    <s v="No"/>
    <x v="1"/>
    <n v="86.65"/>
    <n v="6224.8"/>
    <n v="0"/>
    <n v="0"/>
    <n v="821.52"/>
    <n v="7046.32"/>
    <s v="Stayed"/>
    <x v="0"/>
    <s v="other"/>
    <n v="0"/>
    <s v="50-100"/>
    <n v="0"/>
    <x v="0"/>
    <x v="2"/>
  </r>
  <r>
    <s v="66190-MAH"/>
    <x v="1"/>
    <n v="35"/>
    <s v="Yes"/>
    <x v="1"/>
    <n v="3"/>
    <n v="14"/>
    <s v="Deal 2"/>
    <x v="0"/>
    <s v="Yes"/>
    <x v="0"/>
    <s v="Fiber Optic"/>
    <x v="1"/>
    <s v="No"/>
    <x v="0"/>
    <s v="Yes"/>
    <x v="1"/>
    <s v="No"/>
    <s v="No"/>
    <s v="Yes"/>
    <x v="1"/>
    <s v="Yes"/>
    <x v="1"/>
    <n v="86.8"/>
    <n v="5327.25"/>
    <n v="0"/>
    <n v="0"/>
    <n v="1775.36"/>
    <n v="7102.61"/>
    <s v="Stayed"/>
    <x v="0"/>
    <s v="other"/>
    <n v="0"/>
    <s v="50-100"/>
    <n v="0"/>
    <x v="0"/>
    <x v="1"/>
  </r>
  <r>
    <s v="41835-MAH"/>
    <x v="1"/>
    <n v="20"/>
    <s v="Yes"/>
    <x v="1"/>
    <n v="1"/>
    <n v="12"/>
    <s v="Deal 5"/>
    <x v="1"/>
    <s v="No"/>
    <x v="0"/>
    <s v="Cable"/>
    <x v="0"/>
    <s v="No"/>
    <x v="0"/>
    <s v="No"/>
    <x v="1"/>
    <s v="No"/>
    <s v="Yes"/>
    <s v="Yes"/>
    <x v="1"/>
    <s v="Yes"/>
    <x v="1"/>
    <n v="25.05"/>
    <n v="56.35"/>
    <n v="0"/>
    <n v="0"/>
    <n v="0"/>
    <n v="56.35"/>
    <s v="Churned"/>
    <x v="2"/>
    <s v="Product dissatisfaction"/>
    <n v="1"/>
    <s v="20-50"/>
    <n v="0"/>
    <x v="3"/>
    <x v="1"/>
  </r>
  <r>
    <s v="87405-PUN"/>
    <x v="1"/>
    <n v="41"/>
    <s v="Yes"/>
    <x v="13"/>
    <n v="1"/>
    <n v="10"/>
    <s v="None"/>
    <x v="0"/>
    <s v="No"/>
    <x v="0"/>
    <s v="Fiber Optic"/>
    <x v="1"/>
    <s v="Yes"/>
    <x v="1"/>
    <s v="Yes"/>
    <x v="0"/>
    <s v="Yes"/>
    <s v="Yes"/>
    <s v="Yes"/>
    <x v="0"/>
    <s v="Yes"/>
    <x v="1"/>
    <n v="109.5"/>
    <n v="7534.65"/>
    <n v="0"/>
    <n v="0"/>
    <n v="2774.1"/>
    <n v="10308.75"/>
    <s v="Churned"/>
    <x v="3"/>
    <s v="Long distance charges"/>
    <n v="1"/>
    <s v="&gt;100"/>
    <n v="0"/>
    <x v="0"/>
    <x v="3"/>
  </r>
  <r>
    <s v="62544-GUJ"/>
    <x v="1"/>
    <n v="63"/>
    <s v="Yes"/>
    <x v="6"/>
    <n v="14"/>
    <n v="33"/>
    <s v="None"/>
    <x v="1"/>
    <s v="No"/>
    <x v="0"/>
    <s v="DSL"/>
    <x v="0"/>
    <s v="No"/>
    <x v="0"/>
    <s v="No"/>
    <x v="0"/>
    <s v="Yes"/>
    <s v="No"/>
    <s v="Yes"/>
    <x v="1"/>
    <s v="No"/>
    <x v="1"/>
    <n v="45.3"/>
    <n v="528.45000000000005"/>
    <n v="0"/>
    <n v="0"/>
    <n v="0"/>
    <n v="528.45000000000005"/>
    <s v="Stayed"/>
    <x v="0"/>
    <s v="other"/>
    <n v="0"/>
    <s v="20-50"/>
    <n v="0"/>
    <x v="1"/>
    <x v="0"/>
  </r>
  <r>
    <s v="43878-DEL"/>
    <x v="0"/>
    <n v="41"/>
    <s v="Yes"/>
    <x v="0"/>
    <n v="9"/>
    <n v="10"/>
    <s v="Deal 2"/>
    <x v="0"/>
    <s v="No"/>
    <x v="0"/>
    <s v="Fiber Optic"/>
    <x v="1"/>
    <s v="No"/>
    <x v="1"/>
    <s v="No"/>
    <x v="0"/>
    <s v="No"/>
    <s v="No"/>
    <s v="Yes"/>
    <x v="0"/>
    <s v="No"/>
    <x v="1"/>
    <n v="91.25"/>
    <n v="4738.3"/>
    <n v="0"/>
    <n v="0"/>
    <n v="1628.12"/>
    <n v="6366.42"/>
    <s v="Stayed"/>
    <x v="0"/>
    <s v="other"/>
    <n v="0"/>
    <s v="50-100"/>
    <n v="0"/>
    <x v="0"/>
    <x v="3"/>
  </r>
  <r>
    <s v="43343-TAM"/>
    <x v="0"/>
    <n v="42"/>
    <s v="No"/>
    <x v="4"/>
    <n v="15"/>
    <n v="12"/>
    <s v="Deal 5"/>
    <x v="0"/>
    <s v="No"/>
    <x v="1"/>
    <s v="No"/>
    <x v="0"/>
    <s v="No"/>
    <x v="0"/>
    <s v="No"/>
    <x v="1"/>
    <s v="No"/>
    <s v="No"/>
    <s v="No"/>
    <x v="1"/>
    <s v="No"/>
    <x v="2"/>
    <n v="20.75"/>
    <n v="141.1"/>
    <n v="0"/>
    <n v="0"/>
    <n v="330.33"/>
    <n v="471.43"/>
    <s v="Stayed"/>
    <x v="0"/>
    <s v="other"/>
    <n v="0"/>
    <s v="20-50"/>
    <n v="0"/>
    <x v="0"/>
    <x v="1"/>
  </r>
  <r>
    <s v="82018-AND"/>
    <x v="1"/>
    <n v="20"/>
    <s v="No"/>
    <x v="10"/>
    <n v="0"/>
    <n v="1"/>
    <s v="Deal 5"/>
    <x v="0"/>
    <s v="No"/>
    <x v="1"/>
    <s v="No"/>
    <x v="0"/>
    <s v="No"/>
    <x v="0"/>
    <s v="No"/>
    <x v="1"/>
    <s v="No"/>
    <s v="No"/>
    <s v="No"/>
    <x v="2"/>
    <s v="No"/>
    <x v="2"/>
    <n v="19.899999999999999"/>
    <n v="76.650000000000006"/>
    <n v="0"/>
    <n v="0"/>
    <n v="98.28"/>
    <n v="174.93"/>
    <s v="Stayed"/>
    <x v="0"/>
    <s v="other"/>
    <n v="0"/>
    <s v="&lt;20"/>
    <n v="0"/>
    <x v="3"/>
    <x v="4"/>
  </r>
  <r>
    <s v="41647-UTT"/>
    <x v="0"/>
    <n v="65"/>
    <s v="No"/>
    <x v="7"/>
    <n v="6"/>
    <n v="20"/>
    <s v="None"/>
    <x v="0"/>
    <s v="No"/>
    <x v="0"/>
    <s v="Fiber Optic"/>
    <x v="0"/>
    <s v="No"/>
    <x v="1"/>
    <s v="No"/>
    <x v="0"/>
    <s v="Yes"/>
    <s v="Yes"/>
    <s v="Yes"/>
    <x v="1"/>
    <s v="Yes"/>
    <x v="1"/>
    <n v="95.85"/>
    <n v="197.7"/>
    <n v="0"/>
    <n v="0"/>
    <n v="74.86"/>
    <n v="272.56"/>
    <s v="Churned"/>
    <x v="1"/>
    <s v="Competitor had better devices"/>
    <n v="1"/>
    <s v="50-100"/>
    <n v="0"/>
    <x v="1"/>
    <x v="2"/>
  </r>
  <r>
    <s v="37465-UTT"/>
    <x v="0"/>
    <n v="33"/>
    <s v="No"/>
    <x v="7"/>
    <n v="3"/>
    <n v="24"/>
    <s v="Deal 2"/>
    <x v="1"/>
    <s v="No"/>
    <x v="0"/>
    <s v="DSL"/>
    <x v="0"/>
    <s v="No"/>
    <x v="1"/>
    <s v="Yes"/>
    <x v="1"/>
    <s v="No"/>
    <s v="No"/>
    <s v="Yes"/>
    <x v="0"/>
    <s v="No"/>
    <x v="0"/>
    <n v="33.700000000000003"/>
    <n v="1537.85"/>
    <n v="0"/>
    <n v="0"/>
    <n v="0"/>
    <n v="1537.85"/>
    <s v="Stayed"/>
    <x v="0"/>
    <s v="other"/>
    <n v="0"/>
    <s v="20-50"/>
    <n v="0"/>
    <x v="2"/>
    <x v="0"/>
  </r>
  <r>
    <s v="86082-MAH"/>
    <x v="1"/>
    <n v="31"/>
    <s v="No"/>
    <x v="1"/>
    <n v="15"/>
    <n v="21"/>
    <s v="Deal 2"/>
    <x v="0"/>
    <s v="Yes"/>
    <x v="0"/>
    <s v="DSL"/>
    <x v="0"/>
    <s v="No"/>
    <x v="1"/>
    <s v="No"/>
    <x v="1"/>
    <s v="Yes"/>
    <s v="Yes"/>
    <s v="Yes"/>
    <x v="2"/>
    <s v="No"/>
    <x v="0"/>
    <n v="63.35"/>
    <n v="3409.1"/>
    <n v="0"/>
    <n v="0"/>
    <n v="1948.86"/>
    <n v="5357.96"/>
    <s v="Stayed"/>
    <x v="0"/>
    <s v="other"/>
    <n v="0"/>
    <s v="50-100"/>
    <n v="0"/>
    <x v="2"/>
    <x v="2"/>
  </r>
  <r>
    <s v="99630-MAD"/>
    <x v="0"/>
    <n v="54"/>
    <s v="No"/>
    <x v="11"/>
    <n v="10"/>
    <n v="35"/>
    <s v="Deal 5"/>
    <x v="0"/>
    <s v="No"/>
    <x v="1"/>
    <s v="No"/>
    <x v="0"/>
    <s v="No"/>
    <x v="0"/>
    <s v="No"/>
    <x v="1"/>
    <s v="No"/>
    <s v="No"/>
    <s v="No"/>
    <x v="1"/>
    <s v="No"/>
    <x v="1"/>
    <n v="19.3"/>
    <n v="19.3"/>
    <n v="0"/>
    <n v="0"/>
    <n v="25.62"/>
    <n v="44.92"/>
    <s v="Churned"/>
    <x v="4"/>
    <s v="Attitude of support person"/>
    <n v="1"/>
    <s v="&lt;20"/>
    <n v="0"/>
    <x v="1"/>
    <x v="0"/>
  </r>
  <r>
    <s v="56579-PUN"/>
    <x v="1"/>
    <n v="47"/>
    <s v="No"/>
    <x v="13"/>
    <n v="4"/>
    <n v="4"/>
    <s v="Deal 1"/>
    <x v="1"/>
    <s v="No"/>
    <x v="0"/>
    <s v="Cable"/>
    <x v="1"/>
    <s v="Yes"/>
    <x v="1"/>
    <s v="Yes"/>
    <x v="0"/>
    <s v="Yes"/>
    <s v="Yes"/>
    <s v="Yes"/>
    <x v="2"/>
    <s v="No"/>
    <x v="1"/>
    <n v="65.7"/>
    <n v="4575.3500000000004"/>
    <n v="0"/>
    <n v="0"/>
    <n v="0"/>
    <n v="4575.3500000000004"/>
    <s v="Stayed"/>
    <x v="0"/>
    <s v="other"/>
    <n v="0"/>
    <s v="50-100"/>
    <n v="0"/>
    <x v="0"/>
    <x v="4"/>
  </r>
  <r>
    <s v="81896-BIH"/>
    <x v="0"/>
    <n v="51"/>
    <s v="Yes"/>
    <x v="9"/>
    <n v="2"/>
    <n v="34"/>
    <s v="Deal 1"/>
    <x v="0"/>
    <s v="Yes"/>
    <x v="0"/>
    <s v="DSL"/>
    <x v="1"/>
    <s v="Yes"/>
    <x v="1"/>
    <s v="No"/>
    <x v="1"/>
    <s v="Yes"/>
    <s v="Yes"/>
    <s v="Yes"/>
    <x v="2"/>
    <s v="Yes"/>
    <x v="0"/>
    <n v="74.599999999999994"/>
    <n v="4798.3999999999996"/>
    <n v="0"/>
    <n v="0"/>
    <n v="3007.62"/>
    <n v="7806.02"/>
    <s v="Stayed"/>
    <x v="0"/>
    <s v="other"/>
    <n v="0"/>
    <s v="50-100"/>
    <n v="0"/>
    <x v="1"/>
    <x v="0"/>
  </r>
  <r>
    <s v="84783-WES"/>
    <x v="1"/>
    <n v="48"/>
    <s v="Yes"/>
    <x v="2"/>
    <n v="1"/>
    <n v="13"/>
    <s v="Deal 4"/>
    <x v="0"/>
    <s v="Yes"/>
    <x v="0"/>
    <s v="Fiber Optic"/>
    <x v="1"/>
    <s v="No"/>
    <x v="1"/>
    <s v="Yes"/>
    <x v="0"/>
    <s v="Yes"/>
    <s v="Yes"/>
    <s v="Yes"/>
    <x v="1"/>
    <s v="Yes"/>
    <x v="1"/>
    <n v="112.95"/>
    <n v="1882.55"/>
    <n v="0"/>
    <n v="0"/>
    <n v="743.2"/>
    <n v="2625.75"/>
    <s v="Stayed"/>
    <x v="0"/>
    <s v="other"/>
    <n v="0"/>
    <s v="&gt;100"/>
    <n v="0"/>
    <x v="0"/>
    <x v="1"/>
  </r>
  <r>
    <s v="55103-WES"/>
    <x v="1"/>
    <n v="30"/>
    <s v="Yes"/>
    <x v="2"/>
    <n v="0"/>
    <n v="9"/>
    <s v="Deal 5"/>
    <x v="0"/>
    <s v="No"/>
    <x v="0"/>
    <s v="Fiber Optic"/>
    <x v="0"/>
    <s v="No"/>
    <x v="1"/>
    <s v="Yes"/>
    <x v="0"/>
    <s v="No"/>
    <s v="No"/>
    <s v="Yes"/>
    <x v="1"/>
    <s v="Yes"/>
    <x v="0"/>
    <n v="88.35"/>
    <n v="262.05"/>
    <n v="0"/>
    <n v="0"/>
    <n v="148.19999999999999"/>
    <n v="410.25"/>
    <s v="Churned"/>
    <x v="1"/>
    <s v="Competitor offered more data"/>
    <n v="1"/>
    <s v="50-100"/>
    <n v="0"/>
    <x v="2"/>
    <x v="3"/>
  </r>
  <r>
    <s v="74668-MAH"/>
    <x v="0"/>
    <n v="24"/>
    <s v="Yes"/>
    <x v="1"/>
    <n v="10"/>
    <n v="9"/>
    <s v="None"/>
    <x v="0"/>
    <s v="Yes"/>
    <x v="0"/>
    <s v="DSL"/>
    <x v="1"/>
    <s v="No"/>
    <x v="0"/>
    <s v="No"/>
    <x v="0"/>
    <s v="No"/>
    <s v="No"/>
    <s v="Yes"/>
    <x v="1"/>
    <s v="Yes"/>
    <x v="1"/>
    <n v="65.150000000000006"/>
    <n v="723.35"/>
    <n v="0"/>
    <n v="0"/>
    <n v="183.81"/>
    <n v="907.16"/>
    <s v="Stayed"/>
    <x v="0"/>
    <s v="other"/>
    <n v="0"/>
    <s v="50-100"/>
    <n v="0"/>
    <x v="2"/>
    <x v="3"/>
  </r>
  <r>
    <s v="21150-UTT"/>
    <x v="1"/>
    <n v="42"/>
    <s v="No"/>
    <x v="18"/>
    <n v="4"/>
    <n v="26"/>
    <s v="Deal 1"/>
    <x v="1"/>
    <s v="No"/>
    <x v="0"/>
    <s v="Cable"/>
    <x v="1"/>
    <s v="Yes"/>
    <x v="0"/>
    <s v="Yes"/>
    <x v="0"/>
    <s v="Yes"/>
    <s v="Yes"/>
    <s v="Yes"/>
    <x v="2"/>
    <s v="No"/>
    <x v="1"/>
    <n v="59.7"/>
    <n v="4122.6499999999996"/>
    <n v="0"/>
    <n v="0"/>
    <n v="0"/>
    <n v="4122.6499999999996"/>
    <s v="Stayed"/>
    <x v="0"/>
    <s v="other"/>
    <n v="0"/>
    <s v="50-100"/>
    <n v="0"/>
    <x v="0"/>
    <x v="0"/>
  </r>
  <r>
    <s v="65004-UTT"/>
    <x v="1"/>
    <n v="48"/>
    <s v="Yes"/>
    <x v="7"/>
    <n v="8"/>
    <n v="12"/>
    <s v="None"/>
    <x v="1"/>
    <s v="No"/>
    <x v="0"/>
    <s v="DSL"/>
    <x v="0"/>
    <s v="No"/>
    <x v="0"/>
    <s v="No"/>
    <x v="0"/>
    <s v="No"/>
    <s v="No"/>
    <s v="Yes"/>
    <x v="1"/>
    <s v="Yes"/>
    <x v="0"/>
    <n v="34.700000000000003"/>
    <n v="296.10000000000002"/>
    <n v="0"/>
    <n v="0"/>
    <n v="0"/>
    <n v="296.10000000000002"/>
    <s v="Churned"/>
    <x v="1"/>
    <s v="Competitor offered higher download speeds"/>
    <n v="1"/>
    <s v="20-50"/>
    <n v="0"/>
    <x v="0"/>
    <x v="1"/>
  </r>
  <r>
    <s v="97666-KER"/>
    <x v="1"/>
    <n v="65"/>
    <s v="No"/>
    <x v="20"/>
    <n v="8"/>
    <n v="5"/>
    <s v="None"/>
    <x v="0"/>
    <s v="No"/>
    <x v="1"/>
    <s v="No"/>
    <x v="0"/>
    <s v="No"/>
    <x v="0"/>
    <s v="No"/>
    <x v="1"/>
    <s v="No"/>
    <s v="No"/>
    <s v="No"/>
    <x v="2"/>
    <s v="No"/>
    <x v="1"/>
    <n v="20.65"/>
    <n v="1125.5999999999999"/>
    <n v="0"/>
    <n v="0"/>
    <n v="96.33"/>
    <n v="1221.93"/>
    <s v="Stayed"/>
    <x v="0"/>
    <s v="other"/>
    <n v="0"/>
    <s v="20-50"/>
    <n v="0"/>
    <x v="1"/>
    <x v="4"/>
  </r>
  <r>
    <s v="48330-UTT"/>
    <x v="1"/>
    <n v="60"/>
    <s v="Yes"/>
    <x v="7"/>
    <n v="1"/>
    <n v="34"/>
    <s v="None"/>
    <x v="0"/>
    <s v="Yes"/>
    <x v="0"/>
    <s v="Fiber Optic"/>
    <x v="0"/>
    <s v="No"/>
    <x v="1"/>
    <s v="No"/>
    <x v="0"/>
    <s v="Yes"/>
    <s v="Yes"/>
    <s v="Yes"/>
    <x v="1"/>
    <s v="Yes"/>
    <x v="1"/>
    <n v="100.5"/>
    <n v="918.6"/>
    <n v="0"/>
    <n v="0"/>
    <n v="438.39"/>
    <n v="1356.99"/>
    <s v="Churned"/>
    <x v="1"/>
    <s v="Competitor had better devices"/>
    <n v="1"/>
    <s v="&gt;100"/>
    <n v="0"/>
    <x v="1"/>
    <x v="0"/>
  </r>
  <r>
    <s v="26330-KER"/>
    <x v="0"/>
    <n v="29"/>
    <s v="Yes"/>
    <x v="20"/>
    <n v="0"/>
    <n v="29"/>
    <s v="None"/>
    <x v="0"/>
    <s v="Yes"/>
    <x v="1"/>
    <s v="No"/>
    <x v="0"/>
    <s v="No"/>
    <x v="0"/>
    <s v="No"/>
    <x v="1"/>
    <s v="No"/>
    <s v="No"/>
    <s v="No"/>
    <x v="0"/>
    <s v="Yes"/>
    <x v="0"/>
    <n v="23.75"/>
    <n v="1446.8"/>
    <n v="0"/>
    <n v="0"/>
    <n v="2001.36"/>
    <n v="3448.16"/>
    <s v="Stayed"/>
    <x v="0"/>
    <s v="other"/>
    <n v="0"/>
    <s v="20-50"/>
    <n v="0"/>
    <x v="2"/>
    <x v="0"/>
  </r>
  <r>
    <s v="96470-AND"/>
    <x v="1"/>
    <n v="20"/>
    <s v="No"/>
    <x v="10"/>
    <n v="11"/>
    <n v="8"/>
    <s v="None"/>
    <x v="0"/>
    <s v="No"/>
    <x v="1"/>
    <s v="No"/>
    <x v="0"/>
    <s v="No"/>
    <x v="0"/>
    <s v="No"/>
    <x v="1"/>
    <s v="No"/>
    <s v="No"/>
    <s v="No"/>
    <x v="2"/>
    <s v="No"/>
    <x v="0"/>
    <n v="19.899999999999999"/>
    <n v="1529.65"/>
    <n v="0"/>
    <n v="0"/>
    <n v="2298.96"/>
    <n v="3828.61"/>
    <s v="Stayed"/>
    <x v="0"/>
    <s v="other"/>
    <n v="0"/>
    <s v="&lt;20"/>
    <n v="0"/>
    <x v="3"/>
    <x v="3"/>
  </r>
  <r>
    <s v="62164-TAM"/>
    <x v="1"/>
    <n v="76"/>
    <s v="No"/>
    <x v="4"/>
    <n v="6"/>
    <n v="7"/>
    <s v="None"/>
    <x v="0"/>
    <s v="Yes"/>
    <x v="0"/>
    <s v="Fiber Optic"/>
    <x v="0"/>
    <s v="Yes"/>
    <x v="1"/>
    <s v="No"/>
    <x v="0"/>
    <s v="Yes"/>
    <s v="No"/>
    <s v="Yes"/>
    <x v="0"/>
    <s v="No"/>
    <x v="1"/>
    <n v="108.1"/>
    <n v="7238.6"/>
    <n v="0"/>
    <n v="0"/>
    <n v="235.62"/>
    <n v="7474.22"/>
    <s v="Stayed"/>
    <x v="0"/>
    <s v="other"/>
    <n v="0"/>
    <s v="&gt;100"/>
    <n v="0"/>
    <x v="1"/>
    <x v="3"/>
  </r>
  <r>
    <s v="99203-JAM"/>
    <x v="0"/>
    <n v="72"/>
    <s v="No"/>
    <x v="16"/>
    <n v="0"/>
    <n v="10"/>
    <s v="None"/>
    <x v="1"/>
    <s v="No"/>
    <x v="0"/>
    <s v="DSL"/>
    <x v="0"/>
    <s v="Yes"/>
    <x v="0"/>
    <s v="No"/>
    <x v="0"/>
    <s v="No"/>
    <s v="No"/>
    <s v="Yes"/>
    <x v="1"/>
    <s v="Yes"/>
    <x v="2"/>
    <n v="39"/>
    <n v="679.85"/>
    <n v="0"/>
    <n v="0"/>
    <n v="0"/>
    <n v="679.85"/>
    <s v="Churned"/>
    <x v="1"/>
    <s v="Competitor had better devices"/>
    <n v="1"/>
    <s v="20-50"/>
    <n v="0"/>
    <x v="1"/>
    <x v="3"/>
  </r>
  <r>
    <s v="25784-PUN"/>
    <x v="0"/>
    <n v="40"/>
    <s v="Yes"/>
    <x v="13"/>
    <n v="4"/>
    <n v="24"/>
    <s v="Deal 4"/>
    <x v="0"/>
    <s v="No"/>
    <x v="1"/>
    <s v="No"/>
    <x v="0"/>
    <s v="No"/>
    <x v="0"/>
    <s v="No"/>
    <x v="1"/>
    <s v="No"/>
    <s v="No"/>
    <s v="No"/>
    <x v="1"/>
    <s v="Yes"/>
    <x v="0"/>
    <n v="20.6"/>
    <n v="330.25"/>
    <n v="0"/>
    <n v="0"/>
    <n v="535.04"/>
    <n v="865.29"/>
    <s v="Stayed"/>
    <x v="0"/>
    <s v="other"/>
    <n v="0"/>
    <s v="20-50"/>
    <n v="0"/>
    <x v="0"/>
    <x v="0"/>
  </r>
  <r>
    <s v="88214-GUJ"/>
    <x v="0"/>
    <n v="51"/>
    <s v="Yes"/>
    <x v="6"/>
    <n v="14"/>
    <n v="30"/>
    <s v="Deal 2"/>
    <x v="0"/>
    <s v="No"/>
    <x v="1"/>
    <s v="No"/>
    <x v="0"/>
    <s v="No"/>
    <x v="0"/>
    <s v="No"/>
    <x v="1"/>
    <s v="No"/>
    <s v="No"/>
    <s v="No"/>
    <x v="0"/>
    <s v="Yes"/>
    <x v="1"/>
    <n v="19.55"/>
    <n v="1108.8"/>
    <n v="0"/>
    <n v="0"/>
    <n v="1619.94"/>
    <n v="2728.74"/>
    <s v="Stayed"/>
    <x v="0"/>
    <s v="other"/>
    <n v="0"/>
    <s v="&lt;20"/>
    <n v="0"/>
    <x v="1"/>
    <x v="0"/>
  </r>
  <r>
    <s v="37350-HAR"/>
    <x v="0"/>
    <n v="30"/>
    <s v="Yes"/>
    <x v="15"/>
    <n v="4"/>
    <n v="18"/>
    <s v="Deal 5"/>
    <x v="0"/>
    <s v="Yes"/>
    <x v="0"/>
    <s v="Fiber Optic"/>
    <x v="1"/>
    <s v="No"/>
    <x v="0"/>
    <s v="No"/>
    <x v="1"/>
    <s v="No"/>
    <s v="No"/>
    <s v="Yes"/>
    <x v="1"/>
    <s v="Yes"/>
    <x v="1"/>
    <n v="80.150000000000006"/>
    <n v="319.85000000000002"/>
    <n v="0"/>
    <n v="0"/>
    <n v="26"/>
    <n v="345.85"/>
    <s v="Stayed"/>
    <x v="0"/>
    <s v="other"/>
    <n v="0"/>
    <s v="50-100"/>
    <n v="0"/>
    <x v="2"/>
    <x v="2"/>
  </r>
  <r>
    <s v="93687-TEL"/>
    <x v="0"/>
    <n v="25"/>
    <s v="No"/>
    <x v="5"/>
    <n v="10"/>
    <n v="3"/>
    <s v="Deal 1"/>
    <x v="0"/>
    <s v="No"/>
    <x v="1"/>
    <s v="No"/>
    <x v="0"/>
    <s v="No"/>
    <x v="0"/>
    <s v="No"/>
    <x v="1"/>
    <s v="No"/>
    <s v="No"/>
    <s v="No"/>
    <x v="2"/>
    <s v="No"/>
    <x v="1"/>
    <n v="20.3"/>
    <n v="1401.15"/>
    <n v="0"/>
    <n v="0"/>
    <n v="1955.52"/>
    <n v="3356.67"/>
    <s v="Stayed"/>
    <x v="0"/>
    <s v="other"/>
    <n v="0"/>
    <s v="20-50"/>
    <n v="0"/>
    <x v="2"/>
    <x v="4"/>
  </r>
  <r>
    <s v="88440-JAM"/>
    <x v="1"/>
    <n v="33"/>
    <s v="No"/>
    <x v="16"/>
    <n v="3"/>
    <n v="16"/>
    <s v="None"/>
    <x v="0"/>
    <s v="Yes"/>
    <x v="0"/>
    <s v="Fiber Optic"/>
    <x v="1"/>
    <s v="Yes"/>
    <x v="1"/>
    <s v="No"/>
    <x v="0"/>
    <s v="Yes"/>
    <s v="Yes"/>
    <s v="Yes"/>
    <x v="0"/>
    <s v="No"/>
    <x v="0"/>
    <n v="109.9"/>
    <n v="7332.4"/>
    <n v="0"/>
    <n v="0"/>
    <n v="1549.71"/>
    <n v="8882.11"/>
    <s v="Stayed"/>
    <x v="0"/>
    <s v="other"/>
    <n v="0"/>
    <s v="&gt;100"/>
    <n v="0"/>
    <x v="2"/>
    <x v="1"/>
  </r>
  <r>
    <s v="84829-TEL"/>
    <x v="0"/>
    <n v="28"/>
    <s v="No"/>
    <x v="5"/>
    <n v="8"/>
    <n v="20"/>
    <s v="None"/>
    <x v="0"/>
    <s v="Yes"/>
    <x v="0"/>
    <s v="DSL"/>
    <x v="1"/>
    <s v="Yes"/>
    <x v="1"/>
    <s v="Yes"/>
    <x v="0"/>
    <s v="Yes"/>
    <s v="Yes"/>
    <s v="Yes"/>
    <x v="2"/>
    <s v="No"/>
    <x v="1"/>
    <n v="90.4"/>
    <n v="6668.05"/>
    <n v="0"/>
    <n v="0"/>
    <n v="253.47"/>
    <n v="6921.52"/>
    <s v="Stayed"/>
    <x v="0"/>
    <s v="other"/>
    <n v="0"/>
    <s v="50-100"/>
    <n v="0"/>
    <x v="2"/>
    <x v="2"/>
  </r>
  <r>
    <s v="46937-BIH"/>
    <x v="1"/>
    <n v="76"/>
    <s v="Yes"/>
    <x v="9"/>
    <n v="2"/>
    <n v="7"/>
    <s v="Deal 1"/>
    <x v="0"/>
    <s v="Yes"/>
    <x v="1"/>
    <s v="No"/>
    <x v="0"/>
    <s v="No"/>
    <x v="0"/>
    <s v="No"/>
    <x v="1"/>
    <s v="No"/>
    <s v="No"/>
    <s v="No"/>
    <x v="2"/>
    <s v="No"/>
    <x v="1"/>
    <n v="25.4"/>
    <n v="1809.35"/>
    <n v="0"/>
    <n v="0"/>
    <n v="1872.72"/>
    <n v="3682.07"/>
    <s v="Stayed"/>
    <x v="0"/>
    <s v="other"/>
    <n v="0"/>
    <s v="20-50"/>
    <n v="0"/>
    <x v="1"/>
    <x v="3"/>
  </r>
  <r>
    <s v="13643-ASS"/>
    <x v="0"/>
    <n v="29"/>
    <s v="Yes"/>
    <x v="17"/>
    <n v="13"/>
    <n v="29"/>
    <s v="Deal 4"/>
    <x v="0"/>
    <s v="No"/>
    <x v="0"/>
    <s v="Cable"/>
    <x v="0"/>
    <s v="No"/>
    <x v="0"/>
    <s v="No"/>
    <x v="1"/>
    <s v="No"/>
    <s v="No"/>
    <s v="Yes"/>
    <x v="1"/>
    <s v="No"/>
    <x v="1"/>
    <n v="46.3"/>
    <n v="639.45000000000005"/>
    <n v="0"/>
    <n v="0"/>
    <n v="364.05"/>
    <n v="1003.5"/>
    <s v="Stayed"/>
    <x v="0"/>
    <s v="other"/>
    <n v="0"/>
    <s v="20-50"/>
    <n v="0"/>
    <x v="2"/>
    <x v="0"/>
  </r>
  <r>
    <s v="94887-AND"/>
    <x v="0"/>
    <n v="54"/>
    <s v="No"/>
    <x v="10"/>
    <n v="3"/>
    <n v="14"/>
    <s v="None"/>
    <x v="1"/>
    <s v="No"/>
    <x v="0"/>
    <s v="DSL"/>
    <x v="0"/>
    <s v="No"/>
    <x v="0"/>
    <s v="No"/>
    <x v="1"/>
    <s v="No"/>
    <s v="No"/>
    <s v="Yes"/>
    <x v="1"/>
    <s v="No"/>
    <x v="1"/>
    <n v="25.2"/>
    <n v="321.05"/>
    <n v="0"/>
    <n v="0"/>
    <n v="0"/>
    <n v="321.05"/>
    <s v="Stayed"/>
    <x v="0"/>
    <s v="other"/>
    <n v="0"/>
    <s v="20-50"/>
    <n v="0"/>
    <x v="1"/>
    <x v="1"/>
  </r>
  <r>
    <s v="79939-KAR"/>
    <x v="1"/>
    <n v="60"/>
    <s v="No"/>
    <x v="3"/>
    <n v="4"/>
    <n v="12"/>
    <s v="Deal 2"/>
    <x v="0"/>
    <s v="Yes"/>
    <x v="1"/>
    <s v="No"/>
    <x v="0"/>
    <s v="No"/>
    <x v="0"/>
    <s v="No"/>
    <x v="1"/>
    <s v="No"/>
    <s v="No"/>
    <s v="No"/>
    <x v="0"/>
    <s v="Yes"/>
    <x v="1"/>
    <n v="24.45"/>
    <n v="993.15"/>
    <n v="41.33"/>
    <n v="0"/>
    <n v="1205.29"/>
    <n v="2157.11"/>
    <s v="Stayed"/>
    <x v="0"/>
    <s v="other"/>
    <n v="0"/>
    <s v="20-50"/>
    <n v="0"/>
    <x v="1"/>
    <x v="1"/>
  </r>
  <r>
    <s v="75578-TAM"/>
    <x v="1"/>
    <n v="42"/>
    <s v="Yes"/>
    <x v="4"/>
    <n v="10"/>
    <n v="21"/>
    <s v="Deal 5"/>
    <x v="0"/>
    <s v="No"/>
    <x v="0"/>
    <s v="Cable"/>
    <x v="1"/>
    <s v="No"/>
    <x v="0"/>
    <s v="Yes"/>
    <x v="1"/>
    <s v="No"/>
    <s v="No"/>
    <s v="Yes"/>
    <x v="1"/>
    <s v="Yes"/>
    <x v="2"/>
    <n v="55.1"/>
    <n v="154.65"/>
    <n v="0"/>
    <n v="0"/>
    <n v="78.12"/>
    <n v="232.77"/>
    <s v="Churned"/>
    <x v="1"/>
    <s v="Competitor offered higher download speeds"/>
    <n v="1"/>
    <s v="50-100"/>
    <n v="0"/>
    <x v="0"/>
    <x v="2"/>
  </r>
  <r>
    <s v="12511-DEL"/>
    <x v="0"/>
    <n v="50"/>
    <s v="Yes"/>
    <x v="0"/>
    <n v="2"/>
    <n v="18"/>
    <s v="None"/>
    <x v="0"/>
    <s v="Yes"/>
    <x v="0"/>
    <s v="DSL"/>
    <x v="1"/>
    <s v="Yes"/>
    <x v="0"/>
    <s v="No"/>
    <x v="0"/>
    <s v="Yes"/>
    <s v="Yes"/>
    <s v="No"/>
    <x v="0"/>
    <s v="No"/>
    <x v="1"/>
    <n v="78.400000000000006"/>
    <n v="1832.4"/>
    <n v="0"/>
    <n v="130"/>
    <n v="758.88"/>
    <n v="2721.28"/>
    <s v="Stayed"/>
    <x v="0"/>
    <s v="other"/>
    <n v="0"/>
    <s v="50-100"/>
    <n v="0"/>
    <x v="1"/>
    <x v="2"/>
  </r>
  <r>
    <s v="47062-KAR"/>
    <x v="1"/>
    <n v="30"/>
    <s v="No"/>
    <x v="3"/>
    <n v="5"/>
    <n v="24"/>
    <s v="None"/>
    <x v="0"/>
    <s v="Yes"/>
    <x v="0"/>
    <s v="Cable"/>
    <x v="1"/>
    <s v="No"/>
    <x v="1"/>
    <s v="Yes"/>
    <x v="0"/>
    <s v="No"/>
    <s v="No"/>
    <s v="Yes"/>
    <x v="0"/>
    <s v="No"/>
    <x v="0"/>
    <n v="74"/>
    <n v="3877.65"/>
    <n v="0"/>
    <n v="0"/>
    <n v="1111.76"/>
    <n v="4989.41"/>
    <s v="Stayed"/>
    <x v="0"/>
    <s v="other"/>
    <n v="0"/>
    <s v="50-100"/>
    <n v="0"/>
    <x v="2"/>
    <x v="0"/>
  </r>
  <r>
    <s v="33077-BIH"/>
    <x v="1"/>
    <n v="53"/>
    <s v="No"/>
    <x v="9"/>
    <n v="1"/>
    <n v="7"/>
    <s v="None"/>
    <x v="1"/>
    <s v="No"/>
    <x v="0"/>
    <s v="Cable"/>
    <x v="0"/>
    <s v="Yes"/>
    <x v="0"/>
    <s v="No"/>
    <x v="1"/>
    <s v="No"/>
    <s v="No"/>
    <s v="No"/>
    <x v="1"/>
    <s v="No"/>
    <x v="1"/>
    <n v="30.15"/>
    <n v="382.2"/>
    <n v="0"/>
    <n v="10"/>
    <n v="0"/>
    <n v="392.2"/>
    <s v="Stayed"/>
    <x v="0"/>
    <s v="other"/>
    <n v="0"/>
    <s v="20-50"/>
    <n v="0"/>
    <x v="1"/>
    <x v="3"/>
  </r>
  <r>
    <s v="41464-UTT"/>
    <x v="1"/>
    <n v="68"/>
    <s v="No"/>
    <x v="7"/>
    <n v="12"/>
    <n v="6"/>
    <s v="Deal 5"/>
    <x v="0"/>
    <s v="No"/>
    <x v="0"/>
    <s v="Fiber Optic"/>
    <x v="0"/>
    <s v="No"/>
    <x v="0"/>
    <s v="No"/>
    <x v="1"/>
    <s v="No"/>
    <s v="No"/>
    <s v="Yes"/>
    <x v="1"/>
    <s v="No"/>
    <x v="0"/>
    <n v="70.849999999999994"/>
    <n v="70.849999999999994"/>
    <n v="0"/>
    <n v="0"/>
    <n v="49.6"/>
    <n v="120.45"/>
    <s v="Churned"/>
    <x v="3"/>
    <s v="Long distance charges"/>
    <n v="1"/>
    <s v="50-100"/>
    <n v="0"/>
    <x v="1"/>
    <x v="3"/>
  </r>
  <r>
    <s v="57738-GUJ"/>
    <x v="1"/>
    <n v="52"/>
    <s v="Yes"/>
    <x v="6"/>
    <n v="1"/>
    <n v="29"/>
    <s v="None"/>
    <x v="0"/>
    <s v="Yes"/>
    <x v="0"/>
    <s v="DSL"/>
    <x v="0"/>
    <s v="No"/>
    <x v="1"/>
    <s v="No"/>
    <x v="0"/>
    <s v="Yes"/>
    <s v="Yes"/>
    <s v="Yes"/>
    <x v="2"/>
    <s v="Yes"/>
    <x v="1"/>
    <n v="77.8"/>
    <n v="4323.3500000000004"/>
    <n v="0"/>
    <n v="0"/>
    <n v="1446.5"/>
    <n v="5769.85"/>
    <s v="Stayed"/>
    <x v="0"/>
    <s v="other"/>
    <n v="0"/>
    <s v="50-100"/>
    <n v="0"/>
    <x v="1"/>
    <x v="0"/>
  </r>
  <r>
    <s v="95788-MAD"/>
    <x v="1"/>
    <n v="53"/>
    <s v="Yes"/>
    <x v="11"/>
    <n v="11"/>
    <n v="12"/>
    <s v="None"/>
    <x v="0"/>
    <s v="No"/>
    <x v="0"/>
    <s v="Fiber Optic"/>
    <x v="0"/>
    <s v="No"/>
    <x v="1"/>
    <s v="Yes"/>
    <x v="0"/>
    <s v="Yes"/>
    <s v="Yes"/>
    <s v="Yes"/>
    <x v="2"/>
    <s v="Yes"/>
    <x v="0"/>
    <n v="99"/>
    <n v="4135"/>
    <n v="0"/>
    <n v="0"/>
    <n v="55.02"/>
    <n v="4190.0200000000004"/>
    <s v="Stayed"/>
    <x v="0"/>
    <s v="other"/>
    <n v="0"/>
    <s v="50-100"/>
    <n v="0"/>
    <x v="1"/>
    <x v="1"/>
  </r>
  <r>
    <s v="45978-GUJ"/>
    <x v="1"/>
    <n v="38"/>
    <s v="Yes"/>
    <x v="6"/>
    <n v="2"/>
    <n v="19"/>
    <s v="None"/>
    <x v="0"/>
    <s v="No"/>
    <x v="1"/>
    <s v="No"/>
    <x v="0"/>
    <s v="No"/>
    <x v="0"/>
    <s v="No"/>
    <x v="1"/>
    <s v="No"/>
    <s v="No"/>
    <s v="No"/>
    <x v="1"/>
    <s v="No"/>
    <x v="0"/>
    <n v="20.75"/>
    <n v="44.2"/>
    <n v="0"/>
    <n v="0"/>
    <n v="55.34"/>
    <n v="99.54"/>
    <s v="Joined"/>
    <x v="0"/>
    <s v="other"/>
    <n v="0"/>
    <s v="20-50"/>
    <n v="1"/>
    <x v="0"/>
    <x v="2"/>
  </r>
  <r>
    <s v="91835-GUJ"/>
    <x v="0"/>
    <n v="21"/>
    <s v="Yes"/>
    <x v="6"/>
    <n v="12"/>
    <n v="5"/>
    <s v="None"/>
    <x v="0"/>
    <s v="No"/>
    <x v="0"/>
    <s v="Cable"/>
    <x v="0"/>
    <s v="No"/>
    <x v="1"/>
    <s v="Yes"/>
    <x v="0"/>
    <s v="Yes"/>
    <s v="Yes"/>
    <s v="Yes"/>
    <x v="1"/>
    <s v="Yes"/>
    <x v="1"/>
    <n v="75.5"/>
    <n v="75.5"/>
    <n v="0"/>
    <n v="0"/>
    <n v="5.63"/>
    <n v="81.13"/>
    <s v="Joined"/>
    <x v="0"/>
    <s v="other"/>
    <n v="0"/>
    <s v="50-100"/>
    <n v="1"/>
    <x v="2"/>
    <x v="4"/>
  </r>
  <r>
    <s v="56148-HAR"/>
    <x v="0"/>
    <n v="77"/>
    <s v="No"/>
    <x v="15"/>
    <n v="1"/>
    <n v="26"/>
    <s v="None"/>
    <x v="0"/>
    <s v="Yes"/>
    <x v="0"/>
    <s v="Fiber Optic"/>
    <x v="0"/>
    <s v="Yes"/>
    <x v="0"/>
    <s v="No"/>
    <x v="1"/>
    <s v="No"/>
    <s v="No"/>
    <s v="Yes"/>
    <x v="1"/>
    <s v="Yes"/>
    <x v="1"/>
    <n v="81.45"/>
    <n v="2122.0500000000002"/>
    <n v="0"/>
    <n v="0"/>
    <n v="1158.57"/>
    <n v="3280.62"/>
    <s v="Churned"/>
    <x v="1"/>
    <s v="Competitor offered more data"/>
    <n v="1"/>
    <s v="50-100"/>
    <n v="0"/>
    <x v="1"/>
    <x v="0"/>
  </r>
  <r>
    <s v="28527-UTT"/>
    <x v="1"/>
    <n v="47"/>
    <s v="No"/>
    <x v="7"/>
    <n v="10"/>
    <n v="26"/>
    <s v="Deal 4"/>
    <x v="0"/>
    <s v="Yes"/>
    <x v="0"/>
    <s v="DSL"/>
    <x v="0"/>
    <s v="Yes"/>
    <x v="1"/>
    <s v="Yes"/>
    <x v="1"/>
    <s v="No"/>
    <s v="No"/>
    <s v="Yes"/>
    <x v="1"/>
    <s v="Yes"/>
    <x v="2"/>
    <n v="66.7"/>
    <n v="1077.05"/>
    <n v="0"/>
    <n v="0"/>
    <n v="507.79"/>
    <n v="1584.84"/>
    <s v="Stayed"/>
    <x v="0"/>
    <s v="other"/>
    <n v="0"/>
    <s v="50-100"/>
    <n v="0"/>
    <x v="0"/>
    <x v="0"/>
  </r>
  <r>
    <s v="19404-WES"/>
    <x v="1"/>
    <n v="24"/>
    <s v="No"/>
    <x v="2"/>
    <n v="11"/>
    <n v="4"/>
    <s v="Deal 5"/>
    <x v="1"/>
    <s v="No"/>
    <x v="0"/>
    <s v="DSL"/>
    <x v="0"/>
    <s v="No"/>
    <x v="0"/>
    <s v="No"/>
    <x v="1"/>
    <s v="Yes"/>
    <s v="Yes"/>
    <s v="Yes"/>
    <x v="1"/>
    <s v="Yes"/>
    <x v="1"/>
    <n v="34.700000000000003"/>
    <n v="62.25"/>
    <n v="0"/>
    <n v="0"/>
    <n v="0"/>
    <n v="62.25"/>
    <s v="Churned"/>
    <x v="1"/>
    <s v="Competitor made better offer"/>
    <n v="1"/>
    <s v="20-50"/>
    <n v="0"/>
    <x v="2"/>
    <x v="4"/>
  </r>
  <r>
    <s v="34237-HAR"/>
    <x v="1"/>
    <n v="73"/>
    <s v="Yes"/>
    <x v="15"/>
    <n v="8"/>
    <n v="30"/>
    <s v="Deal 3"/>
    <x v="0"/>
    <s v="Yes"/>
    <x v="0"/>
    <s v="DSL"/>
    <x v="0"/>
    <s v="Yes"/>
    <x v="1"/>
    <s v="Yes"/>
    <x v="0"/>
    <s v="Yes"/>
    <s v="Yes"/>
    <s v="Yes"/>
    <x v="1"/>
    <s v="No"/>
    <x v="1"/>
    <n v="83.85"/>
    <n v="2310.1999999999998"/>
    <n v="0"/>
    <n v="0"/>
    <n v="92.61"/>
    <n v="2402.81"/>
    <s v="Stayed"/>
    <x v="0"/>
    <s v="other"/>
    <n v="0"/>
    <s v="50-100"/>
    <n v="0"/>
    <x v="1"/>
    <x v="0"/>
  </r>
  <r>
    <s v="37047-DEL"/>
    <x v="0"/>
    <n v="80"/>
    <s v="Yes"/>
    <x v="0"/>
    <n v="2"/>
    <n v="34"/>
    <s v="None"/>
    <x v="1"/>
    <s v="No"/>
    <x v="0"/>
    <s v="DSL"/>
    <x v="0"/>
    <s v="Yes"/>
    <x v="0"/>
    <s v="No"/>
    <x v="0"/>
    <s v="Yes"/>
    <s v="Yes"/>
    <s v="No"/>
    <x v="1"/>
    <s v="Yes"/>
    <x v="1"/>
    <n v="49.15"/>
    <n v="2550.9"/>
    <n v="0"/>
    <n v="30"/>
    <n v="0"/>
    <n v="2580.9"/>
    <s v="Churned"/>
    <x v="1"/>
    <s v="Competitor made better offer"/>
    <n v="1"/>
    <s v="20-50"/>
    <n v="0"/>
    <x v="1"/>
    <x v="0"/>
  </r>
  <r>
    <s v="83916-ASS"/>
    <x v="0"/>
    <n v="53"/>
    <s v="Yes"/>
    <x v="17"/>
    <n v="11"/>
    <n v="15"/>
    <s v="None"/>
    <x v="0"/>
    <s v="Yes"/>
    <x v="0"/>
    <s v="Fiber Optic"/>
    <x v="1"/>
    <s v="Yes"/>
    <x v="0"/>
    <s v="No"/>
    <x v="1"/>
    <s v="Yes"/>
    <s v="Yes"/>
    <s v="Yes"/>
    <x v="0"/>
    <s v="No"/>
    <x v="1"/>
    <n v="96.75"/>
    <n v="4442.75"/>
    <n v="0"/>
    <n v="0"/>
    <n v="70.650000000000006"/>
    <n v="4513.3999999999996"/>
    <s v="Stayed"/>
    <x v="0"/>
    <s v="other"/>
    <n v="0"/>
    <s v="50-100"/>
    <n v="0"/>
    <x v="1"/>
    <x v="1"/>
  </r>
  <r>
    <s v="28720-MAD"/>
    <x v="1"/>
    <n v="28"/>
    <s v="No"/>
    <x v="11"/>
    <n v="3"/>
    <n v="22"/>
    <s v="None"/>
    <x v="0"/>
    <s v="No"/>
    <x v="1"/>
    <s v="No"/>
    <x v="0"/>
    <s v="No"/>
    <x v="0"/>
    <s v="No"/>
    <x v="1"/>
    <s v="No"/>
    <s v="No"/>
    <s v="No"/>
    <x v="2"/>
    <s v="No"/>
    <x v="0"/>
    <n v="19.100000000000001"/>
    <n v="1372.45"/>
    <n v="0"/>
    <n v="0"/>
    <n v="2800.24"/>
    <n v="4172.6899999999996"/>
    <s v="Stayed"/>
    <x v="0"/>
    <s v="other"/>
    <n v="0"/>
    <s v="&lt;20"/>
    <n v="0"/>
    <x v="2"/>
    <x v="2"/>
  </r>
  <r>
    <s v="72044-HAR"/>
    <x v="1"/>
    <n v="32"/>
    <s v="Yes"/>
    <x v="15"/>
    <n v="0"/>
    <n v="5"/>
    <s v="Deal 3"/>
    <x v="0"/>
    <s v="No"/>
    <x v="1"/>
    <s v="No"/>
    <x v="0"/>
    <s v="No"/>
    <x v="0"/>
    <s v="No"/>
    <x v="1"/>
    <s v="No"/>
    <s v="No"/>
    <s v="No"/>
    <x v="2"/>
    <s v="Yes"/>
    <x v="0"/>
    <n v="18.55"/>
    <n v="689"/>
    <n v="0"/>
    <n v="0"/>
    <n v="306"/>
    <n v="995"/>
    <s v="Stayed"/>
    <x v="0"/>
    <s v="other"/>
    <n v="0"/>
    <s v="&lt;20"/>
    <n v="0"/>
    <x v="2"/>
    <x v="4"/>
  </r>
  <r>
    <s v="98230-GUJ"/>
    <x v="1"/>
    <n v="61"/>
    <s v="No"/>
    <x v="6"/>
    <n v="9"/>
    <n v="13"/>
    <s v="None"/>
    <x v="0"/>
    <s v="No"/>
    <x v="1"/>
    <s v="No"/>
    <x v="0"/>
    <s v="No"/>
    <x v="0"/>
    <s v="No"/>
    <x v="1"/>
    <s v="No"/>
    <s v="No"/>
    <s v="No"/>
    <x v="0"/>
    <s v="No"/>
    <x v="0"/>
    <n v="20.100000000000001"/>
    <n v="302.45"/>
    <n v="0"/>
    <n v="0"/>
    <n v="146.1"/>
    <n v="448.55"/>
    <s v="Stayed"/>
    <x v="0"/>
    <s v="other"/>
    <n v="0"/>
    <s v="20-50"/>
    <n v="0"/>
    <x v="1"/>
    <x v="1"/>
  </r>
  <r>
    <s v="21986-WES"/>
    <x v="0"/>
    <n v="53"/>
    <s v="No"/>
    <x v="2"/>
    <n v="10"/>
    <n v="24"/>
    <s v="None"/>
    <x v="0"/>
    <s v="No"/>
    <x v="0"/>
    <s v="Fiber Optic"/>
    <x v="1"/>
    <s v="No"/>
    <x v="1"/>
    <s v="No"/>
    <x v="0"/>
    <s v="No"/>
    <s v="No"/>
    <s v="Yes"/>
    <x v="1"/>
    <s v="Yes"/>
    <x v="1"/>
    <n v="89.4"/>
    <n v="1871.15"/>
    <n v="0"/>
    <n v="0"/>
    <n v="610.4"/>
    <n v="2481.5500000000002"/>
    <s v="Stayed"/>
    <x v="0"/>
    <s v="other"/>
    <n v="0"/>
    <s v="50-100"/>
    <n v="0"/>
    <x v="1"/>
    <x v="0"/>
  </r>
  <r>
    <s v="53780-PUN"/>
    <x v="1"/>
    <n v="47"/>
    <s v="No"/>
    <x v="13"/>
    <n v="1"/>
    <n v="8"/>
    <s v="Deal 1"/>
    <x v="0"/>
    <s v="No"/>
    <x v="1"/>
    <s v="No"/>
    <x v="0"/>
    <s v="No"/>
    <x v="0"/>
    <s v="No"/>
    <x v="1"/>
    <s v="No"/>
    <s v="No"/>
    <s v="No"/>
    <x v="2"/>
    <s v="No"/>
    <x v="0"/>
    <n v="19.8"/>
    <n v="1396.25"/>
    <n v="0"/>
    <n v="0"/>
    <n v="1657.14"/>
    <n v="3053.39"/>
    <s v="Stayed"/>
    <x v="0"/>
    <s v="other"/>
    <n v="0"/>
    <s v="&lt;20"/>
    <n v="0"/>
    <x v="0"/>
    <x v="3"/>
  </r>
  <r>
    <s v="61750-BIH"/>
    <x v="1"/>
    <n v="50"/>
    <s v="No"/>
    <x v="9"/>
    <n v="8"/>
    <n v="35"/>
    <s v="None"/>
    <x v="0"/>
    <s v="No"/>
    <x v="1"/>
    <s v="No"/>
    <x v="0"/>
    <s v="No"/>
    <x v="0"/>
    <s v="No"/>
    <x v="1"/>
    <s v="No"/>
    <s v="No"/>
    <s v="No"/>
    <x v="0"/>
    <s v="No"/>
    <x v="1"/>
    <n v="21.05"/>
    <n v="531.54999999999995"/>
    <n v="0"/>
    <n v="0"/>
    <n v="1135.44"/>
    <n v="1666.99"/>
    <s v="Stayed"/>
    <x v="0"/>
    <s v="other"/>
    <n v="0"/>
    <s v="20-50"/>
    <n v="0"/>
    <x v="1"/>
    <x v="0"/>
  </r>
  <r>
    <s v="43432-UTT"/>
    <x v="1"/>
    <n v="34"/>
    <s v="No"/>
    <x v="7"/>
    <n v="6"/>
    <n v="1"/>
    <s v="None"/>
    <x v="0"/>
    <s v="Yes"/>
    <x v="0"/>
    <s v="Fiber Optic"/>
    <x v="0"/>
    <s v="Yes"/>
    <x v="1"/>
    <s v="Yes"/>
    <x v="0"/>
    <s v="Yes"/>
    <s v="Yes"/>
    <s v="Yes"/>
    <x v="2"/>
    <s v="Yes"/>
    <x v="1"/>
    <n v="111.25"/>
    <n v="7984.15"/>
    <n v="0"/>
    <n v="0"/>
    <n v="2976.32"/>
    <n v="10960.47"/>
    <s v="Stayed"/>
    <x v="0"/>
    <s v="other"/>
    <n v="0"/>
    <s v="&gt;100"/>
    <n v="0"/>
    <x v="2"/>
    <x v="4"/>
  </r>
  <r>
    <s v="19754-JAM"/>
    <x v="1"/>
    <n v="63"/>
    <s v="No"/>
    <x v="16"/>
    <n v="15"/>
    <n v="1"/>
    <s v="Deal 5"/>
    <x v="1"/>
    <s v="No"/>
    <x v="0"/>
    <s v="DSL"/>
    <x v="0"/>
    <s v="No"/>
    <x v="0"/>
    <s v="Yes"/>
    <x v="0"/>
    <s v="No"/>
    <s v="No"/>
    <s v="Yes"/>
    <x v="1"/>
    <s v="No"/>
    <x v="2"/>
    <n v="40.65"/>
    <n v="328.95"/>
    <n v="0"/>
    <n v="0"/>
    <n v="0"/>
    <n v="328.95"/>
    <s v="Churned"/>
    <x v="1"/>
    <s v="Competitor had better devices"/>
    <n v="1"/>
    <s v="20-50"/>
    <n v="0"/>
    <x v="1"/>
    <x v="4"/>
  </r>
  <r>
    <s v="15018-TAM"/>
    <x v="1"/>
    <n v="34"/>
    <s v="No"/>
    <x v="4"/>
    <n v="8"/>
    <n v="34"/>
    <s v="None"/>
    <x v="0"/>
    <s v="Yes"/>
    <x v="0"/>
    <s v="Cable"/>
    <x v="1"/>
    <s v="Yes"/>
    <x v="1"/>
    <s v="Yes"/>
    <x v="0"/>
    <s v="Yes"/>
    <s v="Yes"/>
    <s v="Yes"/>
    <x v="2"/>
    <s v="No"/>
    <x v="0"/>
    <n v="89.9"/>
    <n v="5958.85"/>
    <n v="0"/>
    <n v="0"/>
    <n v="2399.7600000000002"/>
    <n v="8358.61"/>
    <s v="Stayed"/>
    <x v="0"/>
    <s v="other"/>
    <n v="0"/>
    <s v="50-100"/>
    <n v="0"/>
    <x v="2"/>
    <x v="0"/>
  </r>
  <r>
    <s v="64668-JAM"/>
    <x v="0"/>
    <n v="38"/>
    <s v="No"/>
    <x v="16"/>
    <n v="1"/>
    <n v="35"/>
    <s v="None"/>
    <x v="0"/>
    <s v="No"/>
    <x v="1"/>
    <s v="No"/>
    <x v="0"/>
    <s v="No"/>
    <x v="0"/>
    <s v="No"/>
    <x v="1"/>
    <s v="No"/>
    <s v="No"/>
    <s v="No"/>
    <x v="2"/>
    <s v="No"/>
    <x v="0"/>
    <n v="19.399999999999999"/>
    <n v="578.5"/>
    <n v="0"/>
    <n v="0"/>
    <n v="278.10000000000002"/>
    <n v="856.6"/>
    <s v="Stayed"/>
    <x v="0"/>
    <s v="other"/>
    <n v="0"/>
    <s v="&lt;20"/>
    <n v="0"/>
    <x v="0"/>
    <x v="0"/>
  </r>
  <r>
    <s v="59723-RAJ"/>
    <x v="0"/>
    <n v="34"/>
    <s v="No"/>
    <x v="8"/>
    <n v="13"/>
    <n v="6"/>
    <s v="Deal 2"/>
    <x v="0"/>
    <s v="No"/>
    <x v="0"/>
    <s v="DSL"/>
    <x v="1"/>
    <s v="Yes"/>
    <x v="1"/>
    <s v="Yes"/>
    <x v="0"/>
    <s v="Yes"/>
    <s v="Yes"/>
    <s v="Yes"/>
    <x v="0"/>
    <s v="Yes"/>
    <x v="1"/>
    <n v="-2"/>
    <n v="4138.8999999999996"/>
    <n v="0"/>
    <n v="0"/>
    <n v="1728.66"/>
    <n v="5867.56"/>
    <s v="Stayed"/>
    <x v="0"/>
    <s v="other"/>
    <n v="0"/>
    <s v="&lt;20"/>
    <n v="0"/>
    <x v="2"/>
    <x v="3"/>
  </r>
  <r>
    <s v="75858-HAR"/>
    <x v="1"/>
    <n v="60"/>
    <s v="No"/>
    <x v="15"/>
    <n v="10"/>
    <n v="31"/>
    <s v="None"/>
    <x v="0"/>
    <s v="Yes"/>
    <x v="0"/>
    <s v="Fiber Optic"/>
    <x v="0"/>
    <s v="No"/>
    <x v="0"/>
    <s v="No"/>
    <x v="1"/>
    <s v="No"/>
    <s v="No"/>
    <s v="Yes"/>
    <x v="1"/>
    <s v="Yes"/>
    <x v="1"/>
    <n v="75.349999999999994"/>
    <n v="564.65"/>
    <n v="0"/>
    <n v="0"/>
    <n v="176.19"/>
    <n v="740.84"/>
    <s v="Stayed"/>
    <x v="0"/>
    <s v="other"/>
    <n v="0"/>
    <s v="50-100"/>
    <n v="0"/>
    <x v="1"/>
    <x v="0"/>
  </r>
  <r>
    <s v="37270-MAH"/>
    <x v="0"/>
    <n v="36"/>
    <s v="No"/>
    <x v="1"/>
    <n v="10"/>
    <n v="18"/>
    <s v="None"/>
    <x v="1"/>
    <s v="No"/>
    <x v="0"/>
    <s v="DSL"/>
    <x v="0"/>
    <s v="No"/>
    <x v="0"/>
    <s v="No"/>
    <x v="1"/>
    <s v="Yes"/>
    <s v="Yes"/>
    <s v="Yes"/>
    <x v="1"/>
    <s v="Yes"/>
    <x v="1"/>
    <n v="35.549999999999997"/>
    <n v="35.549999999999997"/>
    <n v="0"/>
    <n v="0"/>
    <n v="0"/>
    <n v="35.549999999999997"/>
    <s v="Churned"/>
    <x v="0"/>
    <s v="Don't know"/>
    <n v="1"/>
    <s v="20-50"/>
    <n v="0"/>
    <x v="0"/>
    <x v="2"/>
  </r>
  <r>
    <s v="33717-JAM"/>
    <x v="0"/>
    <n v="42"/>
    <s v="No"/>
    <x v="16"/>
    <n v="10"/>
    <n v="29"/>
    <s v="None"/>
    <x v="0"/>
    <s v="Yes"/>
    <x v="0"/>
    <s v="Fiber Optic"/>
    <x v="0"/>
    <s v="No"/>
    <x v="0"/>
    <s v="No"/>
    <x v="0"/>
    <s v="No"/>
    <s v="No"/>
    <s v="Yes"/>
    <x v="1"/>
    <s v="No"/>
    <x v="1"/>
    <n v="85.45"/>
    <n v="4517.25"/>
    <n v="0"/>
    <n v="0"/>
    <n v="870.79"/>
    <n v="5388.04"/>
    <s v="Churned"/>
    <x v="0"/>
    <s v="Don't know"/>
    <n v="1"/>
    <s v="50-100"/>
    <n v="0"/>
    <x v="0"/>
    <x v="0"/>
  </r>
  <r>
    <s v="52083-HAR"/>
    <x v="0"/>
    <n v="49"/>
    <s v="No"/>
    <x v="15"/>
    <n v="11"/>
    <n v="14"/>
    <s v="None"/>
    <x v="0"/>
    <s v="No"/>
    <x v="1"/>
    <s v="No"/>
    <x v="0"/>
    <s v="No"/>
    <x v="0"/>
    <s v="No"/>
    <x v="1"/>
    <s v="No"/>
    <s v="No"/>
    <s v="No"/>
    <x v="2"/>
    <s v="No"/>
    <x v="1"/>
    <n v="20"/>
    <n v="1250.0999999999999"/>
    <n v="0"/>
    <n v="0"/>
    <n v="1517.76"/>
    <n v="2767.86"/>
    <s v="Stayed"/>
    <x v="0"/>
    <s v="other"/>
    <n v="0"/>
    <s v="&lt;20"/>
    <n v="0"/>
    <x v="0"/>
    <x v="1"/>
  </r>
  <r>
    <s v="65550-WES"/>
    <x v="1"/>
    <n v="27"/>
    <s v="Yes"/>
    <x v="2"/>
    <n v="15"/>
    <n v="11"/>
    <s v="None"/>
    <x v="1"/>
    <s v="No"/>
    <x v="0"/>
    <s v="DSL"/>
    <x v="1"/>
    <s v="No"/>
    <x v="1"/>
    <s v="Yes"/>
    <x v="1"/>
    <s v="Yes"/>
    <s v="Yes"/>
    <s v="Yes"/>
    <x v="2"/>
    <s v="No"/>
    <x v="1"/>
    <n v="48.4"/>
    <n v="3442.8"/>
    <n v="0"/>
    <n v="0"/>
    <n v="0"/>
    <n v="3442.8"/>
    <s v="Stayed"/>
    <x v="0"/>
    <s v="other"/>
    <n v="0"/>
    <s v="20-50"/>
    <n v="0"/>
    <x v="2"/>
    <x v="3"/>
  </r>
  <r>
    <s v="33228-AND"/>
    <x v="0"/>
    <n v="57"/>
    <s v="No"/>
    <x v="10"/>
    <n v="3"/>
    <n v="16"/>
    <s v="Deal 4"/>
    <x v="0"/>
    <s v="No"/>
    <x v="0"/>
    <s v="Fiber Optic"/>
    <x v="0"/>
    <s v="Yes"/>
    <x v="0"/>
    <s v="No"/>
    <x v="0"/>
    <s v="Yes"/>
    <s v="Yes"/>
    <s v="Yes"/>
    <x v="1"/>
    <s v="Yes"/>
    <x v="1"/>
    <n v="94.65"/>
    <n v="1461.15"/>
    <n v="0"/>
    <n v="0"/>
    <n v="168"/>
    <n v="1629.15"/>
    <s v="Stayed"/>
    <x v="0"/>
    <s v="other"/>
    <n v="0"/>
    <s v="50-100"/>
    <n v="0"/>
    <x v="1"/>
    <x v="1"/>
  </r>
  <r>
    <s v="98405-TEL"/>
    <x v="1"/>
    <n v="59"/>
    <s v="Yes"/>
    <x v="5"/>
    <n v="3"/>
    <n v="7"/>
    <s v="None"/>
    <x v="0"/>
    <s v="No"/>
    <x v="0"/>
    <s v="DSL"/>
    <x v="1"/>
    <s v="No"/>
    <x v="1"/>
    <s v="Yes"/>
    <x v="1"/>
    <s v="No"/>
    <s v="No"/>
    <s v="Yes"/>
    <x v="1"/>
    <s v="No"/>
    <x v="1"/>
    <n v="58.95"/>
    <n v="955.15"/>
    <n v="0"/>
    <n v="0"/>
    <n v="458.1"/>
    <n v="1413.25"/>
    <s v="Stayed"/>
    <x v="0"/>
    <s v="other"/>
    <n v="0"/>
    <s v="50-100"/>
    <n v="0"/>
    <x v="1"/>
    <x v="3"/>
  </r>
  <r>
    <s v="68338-KAR"/>
    <x v="1"/>
    <n v="26"/>
    <s v="Yes"/>
    <x v="3"/>
    <n v="12"/>
    <n v="8"/>
    <s v="None"/>
    <x v="0"/>
    <s v="No"/>
    <x v="0"/>
    <s v="Fiber Optic"/>
    <x v="1"/>
    <s v="Yes"/>
    <x v="0"/>
    <s v="No"/>
    <x v="0"/>
    <s v="Yes"/>
    <s v="Yes"/>
    <s v="Yes"/>
    <x v="0"/>
    <s v="Yes"/>
    <x v="1"/>
    <n v="100.3"/>
    <n v="4483.95"/>
    <n v="0"/>
    <n v="0"/>
    <n v="46.35"/>
    <n v="4530.3"/>
    <s v="Stayed"/>
    <x v="0"/>
    <s v="other"/>
    <n v="0"/>
    <s v="&gt;100"/>
    <n v="0"/>
    <x v="2"/>
    <x v="3"/>
  </r>
  <r>
    <s v="93482-RAJ"/>
    <x v="1"/>
    <n v="57"/>
    <s v="No"/>
    <x v="8"/>
    <n v="5"/>
    <n v="6"/>
    <s v="None"/>
    <x v="0"/>
    <s v="Yes"/>
    <x v="0"/>
    <s v="Fiber Optic"/>
    <x v="1"/>
    <s v="Yes"/>
    <x v="1"/>
    <s v="Yes"/>
    <x v="1"/>
    <s v="Yes"/>
    <s v="Yes"/>
    <s v="Yes"/>
    <x v="2"/>
    <s v="No"/>
    <x v="1"/>
    <n v="105.6"/>
    <n v="7581.5"/>
    <n v="0"/>
    <n v="0"/>
    <n v="442.8"/>
    <n v="8024.3"/>
    <s v="Stayed"/>
    <x v="0"/>
    <s v="other"/>
    <n v="0"/>
    <s v="&gt;100"/>
    <n v="0"/>
    <x v="1"/>
    <x v="3"/>
  </r>
  <r>
    <s v="41188-UTT"/>
    <x v="1"/>
    <n v="20"/>
    <s v="No"/>
    <x v="7"/>
    <n v="7"/>
    <n v="7"/>
    <s v="None"/>
    <x v="0"/>
    <s v="No"/>
    <x v="1"/>
    <s v="No"/>
    <x v="0"/>
    <s v="No"/>
    <x v="0"/>
    <s v="No"/>
    <x v="1"/>
    <s v="No"/>
    <s v="No"/>
    <s v="No"/>
    <x v="2"/>
    <s v="No"/>
    <x v="2"/>
    <n v="19.55"/>
    <n v="265.3"/>
    <n v="0"/>
    <n v="0"/>
    <n v="548.99"/>
    <n v="814.29"/>
    <s v="Stayed"/>
    <x v="0"/>
    <s v="other"/>
    <n v="0"/>
    <s v="&lt;20"/>
    <n v="0"/>
    <x v="3"/>
    <x v="3"/>
  </r>
  <r>
    <s v="91952-TEL"/>
    <x v="0"/>
    <n v="32"/>
    <s v="Yes"/>
    <x v="5"/>
    <n v="1"/>
    <n v="2"/>
    <s v="Deal 5"/>
    <x v="0"/>
    <s v="No"/>
    <x v="0"/>
    <s v="DSL"/>
    <x v="0"/>
    <s v="No"/>
    <x v="1"/>
    <s v="No"/>
    <x v="0"/>
    <s v="No"/>
    <s v="No"/>
    <s v="Yes"/>
    <x v="1"/>
    <s v="No"/>
    <x v="0"/>
    <n v="60.9"/>
    <n v="414.1"/>
    <n v="0"/>
    <n v="0"/>
    <n v="274.02"/>
    <n v="688.12"/>
    <s v="Stayed"/>
    <x v="0"/>
    <s v="other"/>
    <n v="0"/>
    <s v="50-100"/>
    <n v="0"/>
    <x v="2"/>
    <x v="4"/>
  </r>
  <r>
    <s v="21784-JHA"/>
    <x v="0"/>
    <n v="55"/>
    <s v="Yes"/>
    <x v="14"/>
    <n v="4"/>
    <n v="1"/>
    <s v="Deal 4"/>
    <x v="0"/>
    <s v="No"/>
    <x v="1"/>
    <s v="No"/>
    <x v="0"/>
    <s v="No"/>
    <x v="0"/>
    <s v="No"/>
    <x v="1"/>
    <s v="No"/>
    <s v="No"/>
    <s v="No"/>
    <x v="0"/>
    <s v="No"/>
    <x v="1"/>
    <n v="20.05"/>
    <n v="345.9"/>
    <n v="0"/>
    <n v="0"/>
    <n v="505.08"/>
    <n v="850.98"/>
    <s v="Stayed"/>
    <x v="0"/>
    <s v="other"/>
    <n v="0"/>
    <s v="20-50"/>
    <n v="0"/>
    <x v="1"/>
    <x v="4"/>
  </r>
  <r>
    <s v="61204-UTT"/>
    <x v="1"/>
    <n v="37"/>
    <s v="No"/>
    <x v="7"/>
    <n v="15"/>
    <n v="8"/>
    <s v="None"/>
    <x v="0"/>
    <s v="Yes"/>
    <x v="0"/>
    <s v="Fiber Optic"/>
    <x v="0"/>
    <s v="Yes"/>
    <x v="0"/>
    <s v="Yes"/>
    <x v="0"/>
    <s v="Yes"/>
    <s v="Yes"/>
    <s v="Yes"/>
    <x v="2"/>
    <s v="Yes"/>
    <x v="0"/>
    <n v="103.75"/>
    <n v="7039.45"/>
    <n v="0"/>
    <n v="0"/>
    <n v="1094.1199999999999"/>
    <n v="8133.57"/>
    <s v="Stayed"/>
    <x v="0"/>
    <s v="other"/>
    <n v="0"/>
    <s v="&gt;100"/>
    <n v="0"/>
    <x v="0"/>
    <x v="3"/>
  </r>
  <r>
    <s v="11991-RAJ"/>
    <x v="0"/>
    <n v="66"/>
    <s v="Yes"/>
    <x v="8"/>
    <n v="14"/>
    <n v="15"/>
    <s v="Deal 2"/>
    <x v="0"/>
    <s v="Yes"/>
    <x v="0"/>
    <s v="Fiber Optic"/>
    <x v="1"/>
    <s v="Yes"/>
    <x v="1"/>
    <s v="Yes"/>
    <x v="0"/>
    <s v="Yes"/>
    <s v="Yes"/>
    <s v="No"/>
    <x v="0"/>
    <s v="No"/>
    <x v="1"/>
    <n v="113.35"/>
    <n v="7222.75"/>
    <n v="0"/>
    <n v="20"/>
    <n v="437.12"/>
    <n v="7679.87"/>
    <s v="Stayed"/>
    <x v="0"/>
    <s v="other"/>
    <n v="0"/>
    <s v="&gt;100"/>
    <n v="0"/>
    <x v="1"/>
    <x v="1"/>
  </r>
  <r>
    <s v="77892-RAJ"/>
    <x v="1"/>
    <n v="51"/>
    <s v="Yes"/>
    <x v="8"/>
    <n v="14"/>
    <n v="17"/>
    <s v="Deal 3"/>
    <x v="0"/>
    <s v="Yes"/>
    <x v="0"/>
    <s v="DSL"/>
    <x v="1"/>
    <s v="Yes"/>
    <x v="0"/>
    <s v="Yes"/>
    <x v="1"/>
    <s v="No"/>
    <s v="No"/>
    <s v="Yes"/>
    <x v="0"/>
    <s v="Yes"/>
    <x v="2"/>
    <n v="64.400000000000006"/>
    <n v="2088.75"/>
    <n v="0"/>
    <n v="0"/>
    <n v="1169.94"/>
    <n v="3258.69"/>
    <s v="Churned"/>
    <x v="4"/>
    <s v="Attitude of support person"/>
    <n v="1"/>
    <s v="50-100"/>
    <n v="0"/>
    <x v="1"/>
    <x v="1"/>
  </r>
  <r>
    <s v="52175-KAR"/>
    <x v="1"/>
    <n v="47"/>
    <s v="Yes"/>
    <x v="3"/>
    <n v="3"/>
    <n v="34"/>
    <s v="None"/>
    <x v="0"/>
    <s v="No"/>
    <x v="0"/>
    <s v="Cable"/>
    <x v="0"/>
    <s v="No"/>
    <x v="1"/>
    <s v="Yes"/>
    <x v="0"/>
    <s v="Yes"/>
    <s v="Yes"/>
    <s v="Yes"/>
    <x v="1"/>
    <s v="No"/>
    <x v="1"/>
    <n v="75.150000000000006"/>
    <n v="392.65"/>
    <n v="0"/>
    <n v="0"/>
    <n v="228.45"/>
    <n v="621.1"/>
    <s v="Stayed"/>
    <x v="0"/>
    <s v="other"/>
    <n v="0"/>
    <s v="50-100"/>
    <n v="0"/>
    <x v="0"/>
    <x v="0"/>
  </r>
  <r>
    <s v="28861-GUJ"/>
    <x v="0"/>
    <n v="30"/>
    <s v="Yes"/>
    <x v="6"/>
    <n v="13"/>
    <n v="34"/>
    <s v="None"/>
    <x v="0"/>
    <s v="Yes"/>
    <x v="0"/>
    <s v="Fiber Optic"/>
    <x v="1"/>
    <s v="No"/>
    <x v="0"/>
    <s v="No"/>
    <x v="1"/>
    <s v="No"/>
    <s v="Yes"/>
    <s v="Yes"/>
    <x v="1"/>
    <s v="No"/>
    <x v="1"/>
    <n v="82.4"/>
    <n v="1592.35"/>
    <n v="33.43"/>
    <n v="0"/>
    <n v="732"/>
    <n v="2290.92"/>
    <s v="Churned"/>
    <x v="3"/>
    <s v="Price too high"/>
    <n v="1"/>
    <s v="50-100"/>
    <n v="0"/>
    <x v="2"/>
    <x v="0"/>
  </r>
  <r>
    <s v="44394-AND"/>
    <x v="0"/>
    <n v="59"/>
    <s v="Yes"/>
    <x v="10"/>
    <n v="13"/>
    <n v="22"/>
    <s v="None"/>
    <x v="0"/>
    <s v="No"/>
    <x v="0"/>
    <s v="Fiber Optic"/>
    <x v="1"/>
    <s v="Yes"/>
    <x v="0"/>
    <s v="Yes"/>
    <x v="0"/>
    <s v="Yes"/>
    <s v="Yes"/>
    <s v="Yes"/>
    <x v="2"/>
    <s v="Yes"/>
    <x v="0"/>
    <n v="104.05"/>
    <n v="6605.55"/>
    <n v="0"/>
    <n v="0"/>
    <n v="304.64"/>
    <n v="6910.19"/>
    <s v="Stayed"/>
    <x v="0"/>
    <s v="other"/>
    <n v="0"/>
    <s v="&gt;100"/>
    <n v="0"/>
    <x v="1"/>
    <x v="2"/>
  </r>
  <r>
    <s v="15054-TAM"/>
    <x v="1"/>
    <n v="70"/>
    <s v="No"/>
    <x v="4"/>
    <n v="10"/>
    <n v="9"/>
    <s v="None"/>
    <x v="0"/>
    <s v="No"/>
    <x v="0"/>
    <s v="Fiber Optic"/>
    <x v="0"/>
    <s v="No"/>
    <x v="1"/>
    <s v="No"/>
    <x v="0"/>
    <s v="No"/>
    <s v="No"/>
    <s v="Yes"/>
    <x v="2"/>
    <s v="Yes"/>
    <x v="0"/>
    <n v="85.7"/>
    <n v="2067"/>
    <n v="0"/>
    <n v="0"/>
    <n v="1202.24"/>
    <n v="3269.24"/>
    <s v="Stayed"/>
    <x v="0"/>
    <s v="other"/>
    <n v="0"/>
    <s v="50-100"/>
    <n v="0"/>
    <x v="1"/>
    <x v="3"/>
  </r>
  <r>
    <s v="79605-BIH"/>
    <x v="1"/>
    <n v="36"/>
    <s v="No"/>
    <x v="9"/>
    <n v="7"/>
    <n v="20"/>
    <s v="Deal 5"/>
    <x v="0"/>
    <s v="No"/>
    <x v="0"/>
    <s v="Cable"/>
    <x v="1"/>
    <s v="No"/>
    <x v="0"/>
    <s v="Yes"/>
    <x v="1"/>
    <s v="No"/>
    <s v="No"/>
    <s v="No"/>
    <x v="1"/>
    <s v="No"/>
    <x v="0"/>
    <n v="53.85"/>
    <n v="259.8"/>
    <n v="22.96"/>
    <n v="10"/>
    <n v="121.6"/>
    <n v="368.44"/>
    <s v="Churned"/>
    <x v="1"/>
    <s v="Competitor offered higher download speeds"/>
    <n v="1"/>
    <s v="50-100"/>
    <n v="0"/>
    <x v="0"/>
    <x v="2"/>
  </r>
  <r>
    <s v="98788-TAM"/>
    <x v="0"/>
    <n v="58"/>
    <s v="Yes"/>
    <x v="4"/>
    <n v="4"/>
    <n v="16"/>
    <s v="Deal 5"/>
    <x v="0"/>
    <s v="No"/>
    <x v="1"/>
    <s v="No"/>
    <x v="0"/>
    <s v="No"/>
    <x v="0"/>
    <s v="No"/>
    <x v="1"/>
    <s v="No"/>
    <s v="No"/>
    <s v="No"/>
    <x v="1"/>
    <s v="Yes"/>
    <x v="2"/>
    <n v="20.05"/>
    <n v="39.25"/>
    <n v="0"/>
    <n v="0"/>
    <n v="13.7"/>
    <n v="52.95"/>
    <s v="Joined"/>
    <x v="0"/>
    <s v="other"/>
    <n v="0"/>
    <s v="20-50"/>
    <n v="1"/>
    <x v="1"/>
    <x v="1"/>
  </r>
  <r>
    <s v="79970-AND"/>
    <x v="1"/>
    <n v="33"/>
    <s v="No"/>
    <x v="10"/>
    <n v="15"/>
    <n v="6"/>
    <s v="None"/>
    <x v="0"/>
    <s v="Yes"/>
    <x v="0"/>
    <s v="Fiber Optic"/>
    <x v="0"/>
    <s v="No"/>
    <x v="1"/>
    <s v="No"/>
    <x v="0"/>
    <s v="Yes"/>
    <s v="Yes"/>
    <s v="Yes"/>
    <x v="1"/>
    <s v="Yes"/>
    <x v="0"/>
    <n v="102.25"/>
    <n v="1359"/>
    <n v="0"/>
    <n v="0"/>
    <n v="397.15"/>
    <n v="1756.15"/>
    <s v="Churned"/>
    <x v="1"/>
    <s v="Competitor had better devices"/>
    <n v="1"/>
    <s v="&gt;100"/>
    <n v="0"/>
    <x v="2"/>
    <x v="3"/>
  </r>
  <r>
    <s v="28881-DEL"/>
    <x v="0"/>
    <n v="31"/>
    <s v="No"/>
    <x v="0"/>
    <n v="10"/>
    <n v="17"/>
    <s v="Deal 2"/>
    <x v="0"/>
    <s v="Yes"/>
    <x v="0"/>
    <s v="Cable"/>
    <x v="1"/>
    <s v="No"/>
    <x v="0"/>
    <s v="Yes"/>
    <x v="1"/>
    <s v="Yes"/>
    <s v="Yes"/>
    <s v="Yes"/>
    <x v="0"/>
    <s v="Yes"/>
    <x v="0"/>
    <n v="69.099999999999994"/>
    <n v="4096.8999999999996"/>
    <n v="0"/>
    <n v="0"/>
    <n v="1209.5"/>
    <n v="5306.4"/>
    <s v="Stayed"/>
    <x v="0"/>
    <s v="other"/>
    <n v="0"/>
    <s v="50-100"/>
    <n v="0"/>
    <x v="2"/>
    <x v="1"/>
  </r>
  <r>
    <s v="92705-UTT"/>
    <x v="1"/>
    <n v="51"/>
    <s v="No"/>
    <x v="18"/>
    <n v="2"/>
    <n v="29"/>
    <s v="Deal 4"/>
    <x v="0"/>
    <s v="Yes"/>
    <x v="0"/>
    <s v="DSL"/>
    <x v="1"/>
    <s v="No"/>
    <x v="0"/>
    <s v="No"/>
    <x v="1"/>
    <s v="Yes"/>
    <s v="Yes"/>
    <s v="Yes"/>
    <x v="1"/>
    <s v="No"/>
    <x v="1"/>
    <n v="65.75"/>
    <n v="1111.2"/>
    <n v="0"/>
    <n v="0"/>
    <n v="806.65"/>
    <n v="1917.85"/>
    <s v="Stayed"/>
    <x v="0"/>
    <s v="other"/>
    <n v="0"/>
    <s v="50-100"/>
    <n v="0"/>
    <x v="1"/>
    <x v="0"/>
  </r>
  <r>
    <s v="44458-TAM"/>
    <x v="1"/>
    <n v="43"/>
    <s v="No"/>
    <x v="4"/>
    <n v="7"/>
    <n v="20"/>
    <s v="None"/>
    <x v="0"/>
    <s v="No"/>
    <x v="0"/>
    <s v="Fiber Optic"/>
    <x v="0"/>
    <s v="No"/>
    <x v="0"/>
    <s v="No"/>
    <x v="1"/>
    <s v="Yes"/>
    <s v="Yes"/>
    <s v="Yes"/>
    <x v="1"/>
    <s v="Yes"/>
    <x v="1"/>
    <n v="79.55"/>
    <n v="723.4"/>
    <n v="0"/>
    <n v="0"/>
    <n v="408.69"/>
    <n v="1132.0899999999999"/>
    <s v="Churned"/>
    <x v="1"/>
    <s v="Competitor offered more data"/>
    <n v="1"/>
    <s v="50-100"/>
    <n v="0"/>
    <x v="0"/>
    <x v="2"/>
  </r>
  <r>
    <s v="19235-GUJ"/>
    <x v="1"/>
    <n v="71"/>
    <s v="No"/>
    <x v="6"/>
    <n v="15"/>
    <n v="18"/>
    <s v="None"/>
    <x v="0"/>
    <s v="No"/>
    <x v="0"/>
    <s v="Fiber Optic"/>
    <x v="0"/>
    <s v="No"/>
    <x v="1"/>
    <s v="No"/>
    <x v="1"/>
    <s v="Yes"/>
    <s v="Yes"/>
    <s v="Yes"/>
    <x v="1"/>
    <s v="Yes"/>
    <x v="0"/>
    <n v="84.6"/>
    <n v="865.55"/>
    <n v="0"/>
    <n v="0"/>
    <n v="168.5"/>
    <n v="1034.05"/>
    <s v="Churned"/>
    <x v="4"/>
    <s v="Attitude of support person"/>
    <n v="1"/>
    <s v="50-100"/>
    <n v="0"/>
    <x v="1"/>
    <x v="2"/>
  </r>
  <r>
    <s v="79971-GUJ"/>
    <x v="0"/>
    <n v="65"/>
    <s v="Yes"/>
    <x v="6"/>
    <n v="1"/>
    <n v="17"/>
    <s v="Deal 5"/>
    <x v="0"/>
    <s v="No"/>
    <x v="0"/>
    <s v="Fiber Optic"/>
    <x v="0"/>
    <s v="No"/>
    <x v="0"/>
    <s v="Yes"/>
    <x v="1"/>
    <s v="Yes"/>
    <s v="Yes"/>
    <s v="Yes"/>
    <x v="1"/>
    <s v="Yes"/>
    <x v="0"/>
    <n v="85.4"/>
    <n v="425.9"/>
    <n v="0"/>
    <n v="0"/>
    <n v="217.55"/>
    <n v="643.45000000000005"/>
    <s v="Churned"/>
    <x v="3"/>
    <s v="Long distance charges"/>
    <n v="1"/>
    <s v="50-100"/>
    <n v="0"/>
    <x v="1"/>
    <x v="1"/>
  </r>
  <r>
    <s v="83804-MAD"/>
    <x v="0"/>
    <n v="29"/>
    <s v="Yes"/>
    <x v="11"/>
    <n v="14"/>
    <n v="13"/>
    <s v="Deal 2"/>
    <x v="0"/>
    <s v="Yes"/>
    <x v="0"/>
    <s v="Fiber Optic"/>
    <x v="1"/>
    <s v="Yes"/>
    <x v="0"/>
    <s v="No"/>
    <x v="1"/>
    <s v="No"/>
    <s v="No"/>
    <s v="Yes"/>
    <x v="1"/>
    <s v="Yes"/>
    <x v="1"/>
    <n v="86.4"/>
    <n v="4922.3999999999996"/>
    <n v="0"/>
    <n v="0"/>
    <n v="2080.4"/>
    <n v="7002.8"/>
    <s v="Stayed"/>
    <x v="0"/>
    <s v="other"/>
    <n v="0"/>
    <s v="50-100"/>
    <n v="0"/>
    <x v="2"/>
    <x v="1"/>
  </r>
  <r>
    <s v="12842-TAM"/>
    <x v="1"/>
    <n v="26"/>
    <s v="Yes"/>
    <x v="4"/>
    <n v="11"/>
    <n v="8"/>
    <s v="Deal 5"/>
    <x v="0"/>
    <s v="Yes"/>
    <x v="0"/>
    <s v="Fiber Optic"/>
    <x v="0"/>
    <s v="No"/>
    <x v="1"/>
    <s v="No"/>
    <x v="0"/>
    <s v="Yes"/>
    <s v="Yes"/>
    <s v="Yes"/>
    <x v="1"/>
    <s v="No"/>
    <x v="1"/>
    <n v="101.15"/>
    <n v="385.9"/>
    <n v="0"/>
    <n v="0"/>
    <n v="38.24"/>
    <n v="424.14"/>
    <s v="Churned"/>
    <x v="1"/>
    <s v="Competitor had better devices"/>
    <n v="1"/>
    <s v="&gt;100"/>
    <n v="0"/>
    <x v="2"/>
    <x v="3"/>
  </r>
  <r>
    <s v="41644-RAJ"/>
    <x v="1"/>
    <n v="27"/>
    <s v="No"/>
    <x v="8"/>
    <n v="2"/>
    <n v="33"/>
    <s v="None"/>
    <x v="0"/>
    <s v="No"/>
    <x v="1"/>
    <s v="No"/>
    <x v="0"/>
    <s v="No"/>
    <x v="0"/>
    <s v="No"/>
    <x v="1"/>
    <s v="No"/>
    <s v="No"/>
    <s v="No"/>
    <x v="1"/>
    <s v="No"/>
    <x v="2"/>
    <n v="19.5"/>
    <n v="31.55"/>
    <n v="0"/>
    <n v="0"/>
    <n v="56.04"/>
    <n v="87.59"/>
    <s v="Churned"/>
    <x v="2"/>
    <s v="Limited range of services"/>
    <n v="1"/>
    <s v="&lt;20"/>
    <n v="0"/>
    <x v="2"/>
    <x v="0"/>
  </r>
  <r>
    <s v="43206-ASS"/>
    <x v="0"/>
    <n v="50"/>
    <s v="No"/>
    <x v="17"/>
    <n v="11"/>
    <n v="18"/>
    <s v="Deal 2"/>
    <x v="0"/>
    <s v="Yes"/>
    <x v="0"/>
    <s v="Cable"/>
    <x v="1"/>
    <s v="Yes"/>
    <x v="1"/>
    <s v="Yes"/>
    <x v="1"/>
    <s v="No"/>
    <s v="No"/>
    <s v="Yes"/>
    <x v="2"/>
    <s v="No"/>
    <x v="1"/>
    <n v="69.400000000000006"/>
    <n v="4237.5"/>
    <n v="0"/>
    <n v="0"/>
    <n v="2550.06"/>
    <n v="6787.56"/>
    <s v="Stayed"/>
    <x v="0"/>
    <s v="other"/>
    <n v="0"/>
    <s v="50-100"/>
    <n v="0"/>
    <x v="1"/>
    <x v="2"/>
  </r>
  <r>
    <s v="29045-JAM"/>
    <x v="1"/>
    <n v="69"/>
    <s v="Yes"/>
    <x v="16"/>
    <n v="5"/>
    <n v="32"/>
    <s v="None"/>
    <x v="0"/>
    <s v="No"/>
    <x v="0"/>
    <s v="Fiber Optic"/>
    <x v="1"/>
    <s v="No"/>
    <x v="1"/>
    <s v="No"/>
    <x v="0"/>
    <s v="Yes"/>
    <s v="No"/>
    <s v="Yes"/>
    <x v="1"/>
    <s v="Yes"/>
    <x v="1"/>
    <n v="101.25"/>
    <n v="2754.45"/>
    <n v="0"/>
    <n v="0"/>
    <n v="1237.1400000000001"/>
    <n v="3991.59"/>
    <s v="Churned"/>
    <x v="4"/>
    <s v="Attitude of service provider"/>
    <n v="1"/>
    <s v="&gt;100"/>
    <n v="0"/>
    <x v="1"/>
    <x v="0"/>
  </r>
  <r>
    <s v="93405-AND"/>
    <x v="0"/>
    <n v="60"/>
    <s v="No"/>
    <x v="10"/>
    <n v="13"/>
    <n v="32"/>
    <s v="Deal 5"/>
    <x v="0"/>
    <s v="No"/>
    <x v="0"/>
    <s v="DSL"/>
    <x v="0"/>
    <s v="No"/>
    <x v="0"/>
    <s v="No"/>
    <x v="1"/>
    <s v="No"/>
    <s v="No"/>
    <s v="Yes"/>
    <x v="1"/>
    <s v="Yes"/>
    <x v="2"/>
    <n v="45.7"/>
    <n v="45.7"/>
    <n v="0"/>
    <n v="0"/>
    <n v="5.55"/>
    <n v="51.25"/>
    <s v="Churned"/>
    <x v="1"/>
    <s v="Competitor offered higher download speeds"/>
    <n v="1"/>
    <s v="20-50"/>
    <n v="0"/>
    <x v="1"/>
    <x v="0"/>
  </r>
  <r>
    <s v="41636-TAM"/>
    <x v="1"/>
    <n v="34"/>
    <s v="Yes"/>
    <x v="4"/>
    <n v="15"/>
    <n v="25"/>
    <s v="Deal 2"/>
    <x v="0"/>
    <s v="No"/>
    <x v="0"/>
    <s v="Fiber Optic"/>
    <x v="0"/>
    <s v="No"/>
    <x v="0"/>
    <s v="Yes"/>
    <x v="0"/>
    <s v="Yes"/>
    <s v="Yes"/>
    <s v="Yes"/>
    <x v="0"/>
    <s v="Yes"/>
    <x v="1"/>
    <n v="93.45"/>
    <n v="4872.2"/>
    <n v="0"/>
    <n v="0"/>
    <n v="2032.55"/>
    <n v="6904.75"/>
    <s v="Stayed"/>
    <x v="0"/>
    <s v="other"/>
    <n v="0"/>
    <s v="50-100"/>
    <n v="0"/>
    <x v="2"/>
    <x v="0"/>
  </r>
  <r>
    <s v="89378-PUN"/>
    <x v="1"/>
    <n v="51"/>
    <s v="Yes"/>
    <x v="13"/>
    <n v="11"/>
    <n v="19"/>
    <s v="None"/>
    <x v="0"/>
    <s v="Yes"/>
    <x v="0"/>
    <s v="Fiber Optic"/>
    <x v="0"/>
    <s v="Yes"/>
    <x v="1"/>
    <s v="No"/>
    <x v="0"/>
    <s v="Yes"/>
    <s v="Yes"/>
    <s v="Yes"/>
    <x v="1"/>
    <s v="Yes"/>
    <x v="1"/>
    <n v="104.3"/>
    <n v="5278.15"/>
    <n v="11.45"/>
    <n v="0"/>
    <n v="1914.84"/>
    <n v="7181.54"/>
    <s v="Churned"/>
    <x v="1"/>
    <s v="Competitor offered more data"/>
    <n v="1"/>
    <s v="&gt;100"/>
    <n v="0"/>
    <x v="1"/>
    <x v="2"/>
  </r>
  <r>
    <s v="41892-HAR"/>
    <x v="0"/>
    <n v="33"/>
    <s v="Yes"/>
    <x v="15"/>
    <n v="15"/>
    <n v="24"/>
    <s v="None"/>
    <x v="0"/>
    <s v="No"/>
    <x v="0"/>
    <s v="Cable"/>
    <x v="0"/>
    <s v="No"/>
    <x v="0"/>
    <s v="No"/>
    <x v="0"/>
    <s v="Yes"/>
    <s v="Yes"/>
    <s v="No"/>
    <x v="0"/>
    <s v="Yes"/>
    <x v="1"/>
    <n v="64.900000000000006"/>
    <n v="1509.8"/>
    <n v="0"/>
    <n v="130"/>
    <n v="1067.2"/>
    <n v="2707"/>
    <s v="Stayed"/>
    <x v="0"/>
    <s v="other"/>
    <n v="0"/>
    <s v="50-100"/>
    <n v="0"/>
    <x v="2"/>
    <x v="0"/>
  </r>
  <r>
    <s v="58276-MAH"/>
    <x v="1"/>
    <n v="57"/>
    <s v="No"/>
    <x v="1"/>
    <n v="12"/>
    <n v="4"/>
    <s v="Deal 5"/>
    <x v="0"/>
    <s v="No"/>
    <x v="1"/>
    <s v="No"/>
    <x v="0"/>
    <s v="No"/>
    <x v="0"/>
    <s v="No"/>
    <x v="1"/>
    <s v="No"/>
    <s v="No"/>
    <s v="No"/>
    <x v="0"/>
    <s v="No"/>
    <x v="0"/>
    <n v="19.45"/>
    <n v="113.5"/>
    <n v="0"/>
    <n v="0"/>
    <n v="9.42"/>
    <n v="122.92"/>
    <s v="Stayed"/>
    <x v="0"/>
    <s v="other"/>
    <n v="0"/>
    <s v="&lt;20"/>
    <n v="0"/>
    <x v="1"/>
    <x v="4"/>
  </r>
  <r>
    <s v="18203-UTT"/>
    <x v="1"/>
    <n v="42"/>
    <s v="No"/>
    <x v="7"/>
    <n v="3"/>
    <n v="13"/>
    <s v="None"/>
    <x v="1"/>
    <s v="No"/>
    <x v="0"/>
    <s v="Cable"/>
    <x v="1"/>
    <s v="No"/>
    <x v="0"/>
    <s v="Yes"/>
    <x v="1"/>
    <s v="Yes"/>
    <s v="Yes"/>
    <s v="Yes"/>
    <x v="2"/>
    <s v="Yes"/>
    <x v="2"/>
    <n v="44.55"/>
    <n v="343.45"/>
    <n v="0"/>
    <n v="0"/>
    <n v="0"/>
    <n v="343.45"/>
    <s v="Stayed"/>
    <x v="0"/>
    <s v="other"/>
    <n v="0"/>
    <s v="20-50"/>
    <n v="0"/>
    <x v="0"/>
    <x v="1"/>
  </r>
  <r>
    <s v="86512-HAR"/>
    <x v="0"/>
    <n v="44"/>
    <s v="No"/>
    <x v="15"/>
    <n v="8"/>
    <n v="19"/>
    <s v="Deal 4"/>
    <x v="0"/>
    <s v="Yes"/>
    <x v="0"/>
    <s v="Fiber Optic"/>
    <x v="0"/>
    <s v="No"/>
    <x v="1"/>
    <s v="No"/>
    <x v="0"/>
    <s v="Yes"/>
    <s v="Yes"/>
    <s v="Yes"/>
    <x v="1"/>
    <s v="Yes"/>
    <x v="1"/>
    <n v="99.5"/>
    <n v="1056.95"/>
    <n v="0"/>
    <n v="0"/>
    <n v="341.88"/>
    <n v="1398.83"/>
    <s v="Churned"/>
    <x v="2"/>
    <s v="Network reliability"/>
    <n v="1"/>
    <s v="50-100"/>
    <n v="0"/>
    <x v="0"/>
    <x v="2"/>
  </r>
  <r>
    <s v="85850-HAR"/>
    <x v="1"/>
    <n v="47"/>
    <s v="No"/>
    <x v="15"/>
    <n v="10"/>
    <n v="30"/>
    <s v="None"/>
    <x v="0"/>
    <s v="Yes"/>
    <x v="0"/>
    <s v="Fiber Optic"/>
    <x v="0"/>
    <s v="No"/>
    <x v="0"/>
    <s v="No"/>
    <x v="0"/>
    <s v="Yes"/>
    <s v="Yes"/>
    <s v="Yes"/>
    <x v="0"/>
    <s v="Yes"/>
    <x v="1"/>
    <n v="96.5"/>
    <n v="5673.7"/>
    <n v="0"/>
    <n v="0"/>
    <n v="1339.56"/>
    <n v="7013.26"/>
    <s v="Stayed"/>
    <x v="0"/>
    <s v="other"/>
    <n v="0"/>
    <s v="50-100"/>
    <n v="0"/>
    <x v="0"/>
    <x v="0"/>
  </r>
  <r>
    <s v="57339-JHA"/>
    <x v="0"/>
    <n v="30"/>
    <s v="Yes"/>
    <x v="14"/>
    <n v="8"/>
    <n v="26"/>
    <s v="None"/>
    <x v="0"/>
    <s v="Yes"/>
    <x v="0"/>
    <s v="Fiber Optic"/>
    <x v="1"/>
    <s v="No"/>
    <x v="0"/>
    <s v="Yes"/>
    <x v="0"/>
    <s v="Yes"/>
    <s v="Yes"/>
    <s v="Yes"/>
    <x v="1"/>
    <s v="Yes"/>
    <x v="0"/>
    <n v="105.35"/>
    <n v="5794.45"/>
    <n v="0"/>
    <n v="0"/>
    <n v="2127.44"/>
    <n v="7921.89"/>
    <s v="Stayed"/>
    <x v="0"/>
    <s v="other"/>
    <n v="0"/>
    <s v="&gt;100"/>
    <n v="0"/>
    <x v="2"/>
    <x v="0"/>
  </r>
  <r>
    <s v="81567-GUJ"/>
    <x v="1"/>
    <n v="39"/>
    <s v="No"/>
    <x v="6"/>
    <n v="4"/>
    <n v="20"/>
    <s v="None"/>
    <x v="0"/>
    <s v="No"/>
    <x v="1"/>
    <s v="No"/>
    <x v="0"/>
    <s v="No"/>
    <x v="0"/>
    <s v="No"/>
    <x v="1"/>
    <s v="No"/>
    <s v="No"/>
    <s v="No"/>
    <x v="0"/>
    <s v="No"/>
    <x v="0"/>
    <n v="20.100000000000001"/>
    <n v="730.1"/>
    <n v="0"/>
    <n v="0"/>
    <n v="844.74"/>
    <n v="1574.84"/>
    <s v="Stayed"/>
    <x v="0"/>
    <s v="other"/>
    <n v="0"/>
    <s v="20-50"/>
    <n v="0"/>
    <x v="0"/>
    <x v="2"/>
  </r>
  <r>
    <s v="44500-MAD"/>
    <x v="1"/>
    <n v="27"/>
    <s v="Yes"/>
    <x v="11"/>
    <n v="3"/>
    <n v="7"/>
    <s v="None"/>
    <x v="0"/>
    <s v="No"/>
    <x v="1"/>
    <s v="No"/>
    <x v="0"/>
    <s v="No"/>
    <x v="0"/>
    <s v="No"/>
    <x v="1"/>
    <s v="No"/>
    <s v="No"/>
    <s v="No"/>
    <x v="2"/>
    <s v="No"/>
    <x v="1"/>
    <n v="20.2"/>
    <n v="1376.5"/>
    <n v="0"/>
    <n v="0"/>
    <n v="1624.95"/>
    <n v="3001.45"/>
    <s v="Stayed"/>
    <x v="0"/>
    <s v="other"/>
    <n v="0"/>
    <s v="20-50"/>
    <n v="0"/>
    <x v="2"/>
    <x v="3"/>
  </r>
  <r>
    <s v="46860-BIH"/>
    <x v="0"/>
    <n v="28"/>
    <s v="Yes"/>
    <x v="9"/>
    <n v="5"/>
    <n v="6"/>
    <s v="Deal 1"/>
    <x v="0"/>
    <s v="Yes"/>
    <x v="0"/>
    <s v="Fiber Optic"/>
    <x v="1"/>
    <s v="Yes"/>
    <x v="1"/>
    <s v="Yes"/>
    <x v="0"/>
    <s v="Yes"/>
    <s v="Yes"/>
    <s v="Yes"/>
    <x v="2"/>
    <s v="No"/>
    <x v="1"/>
    <n v="115.15"/>
    <n v="8349.4500000000007"/>
    <n v="0"/>
    <n v="0"/>
    <n v="2571.12"/>
    <n v="10920.57"/>
    <s v="Stayed"/>
    <x v="0"/>
    <s v="other"/>
    <n v="0"/>
    <s v="&gt;100"/>
    <n v="0"/>
    <x v="2"/>
    <x v="3"/>
  </r>
  <r>
    <s v="45565-BIH"/>
    <x v="1"/>
    <n v="78"/>
    <s v="No"/>
    <x v="9"/>
    <n v="14"/>
    <n v="12"/>
    <s v="Deal 1"/>
    <x v="0"/>
    <s v="Yes"/>
    <x v="0"/>
    <s v="Fiber Optic"/>
    <x v="1"/>
    <s v="Yes"/>
    <x v="1"/>
    <s v="Yes"/>
    <x v="0"/>
    <s v="Yes"/>
    <s v="No"/>
    <s v="Yes"/>
    <x v="2"/>
    <s v="Yes"/>
    <x v="0"/>
    <n v="113"/>
    <n v="7987.6"/>
    <n v="0"/>
    <n v="0"/>
    <n v="3234"/>
    <n v="11221.6"/>
    <s v="Stayed"/>
    <x v="0"/>
    <s v="other"/>
    <n v="0"/>
    <s v="&gt;100"/>
    <n v="0"/>
    <x v="1"/>
    <x v="1"/>
  </r>
  <r>
    <s v="74498-HAR"/>
    <x v="1"/>
    <n v="37"/>
    <s v="No"/>
    <x v="15"/>
    <n v="4"/>
    <n v="7"/>
    <s v="None"/>
    <x v="1"/>
    <s v="No"/>
    <x v="0"/>
    <s v="Cable"/>
    <x v="1"/>
    <s v="No"/>
    <x v="0"/>
    <s v="No"/>
    <x v="1"/>
    <s v="No"/>
    <s v="No"/>
    <s v="Yes"/>
    <x v="1"/>
    <s v="No"/>
    <x v="0"/>
    <n v="29.8"/>
    <n v="201.95"/>
    <n v="0"/>
    <n v="0"/>
    <n v="0"/>
    <n v="201.95"/>
    <s v="Stayed"/>
    <x v="0"/>
    <s v="other"/>
    <n v="0"/>
    <s v="20-50"/>
    <n v="0"/>
    <x v="0"/>
    <x v="3"/>
  </r>
  <r>
    <s v="17735-MAD"/>
    <x v="1"/>
    <n v="51"/>
    <s v="No"/>
    <x v="11"/>
    <n v="1"/>
    <n v="25"/>
    <s v="None"/>
    <x v="0"/>
    <s v="Yes"/>
    <x v="0"/>
    <s v="DSL"/>
    <x v="1"/>
    <s v="Yes"/>
    <x v="1"/>
    <s v="Yes"/>
    <x v="1"/>
    <s v="Yes"/>
    <s v="Yes"/>
    <s v="Yes"/>
    <x v="2"/>
    <s v="Yes"/>
    <x v="1"/>
    <n v="80.8"/>
    <n v="4860.8500000000004"/>
    <n v="17.170000000000002"/>
    <n v="0"/>
    <n v="2652.28"/>
    <n v="7495.96"/>
    <s v="Stayed"/>
    <x v="0"/>
    <s v="other"/>
    <n v="0"/>
    <s v="50-100"/>
    <n v="0"/>
    <x v="1"/>
    <x v="0"/>
  </r>
  <r>
    <s v="83648-PUN"/>
    <x v="0"/>
    <n v="27"/>
    <s v="No"/>
    <x v="13"/>
    <n v="5"/>
    <n v="14"/>
    <s v="Deal 2"/>
    <x v="0"/>
    <s v="Yes"/>
    <x v="0"/>
    <s v="Fiber Optic"/>
    <x v="0"/>
    <s v="No"/>
    <x v="0"/>
    <s v="No"/>
    <x v="1"/>
    <s v="Yes"/>
    <s v="Yes"/>
    <s v="Yes"/>
    <x v="1"/>
    <s v="No"/>
    <x v="1"/>
    <n v="85.5"/>
    <n v="4713.3999999999996"/>
    <n v="0"/>
    <n v="0"/>
    <n v="2303.9499999999998"/>
    <n v="7017.35"/>
    <s v="Stayed"/>
    <x v="0"/>
    <s v="other"/>
    <n v="0"/>
    <s v="50-100"/>
    <n v="0"/>
    <x v="2"/>
    <x v="1"/>
  </r>
  <r>
    <s v="36905-PUN"/>
    <x v="0"/>
    <n v="32"/>
    <s v="No"/>
    <x v="13"/>
    <n v="13"/>
    <n v="1"/>
    <s v="Deal 2"/>
    <x v="0"/>
    <s v="Yes"/>
    <x v="0"/>
    <s v="Cable"/>
    <x v="1"/>
    <s v="No"/>
    <x v="1"/>
    <s v="No"/>
    <x v="1"/>
    <s v="Yes"/>
    <s v="Yes"/>
    <s v="Yes"/>
    <x v="2"/>
    <s v="Yes"/>
    <x v="0"/>
    <n v="69.900000000000006"/>
    <n v="4226.7"/>
    <n v="0"/>
    <n v="0"/>
    <n v="286.08999999999997"/>
    <n v="4512.79"/>
    <s v="Stayed"/>
    <x v="0"/>
    <s v="other"/>
    <n v="0"/>
    <s v="50-100"/>
    <n v="0"/>
    <x v="2"/>
    <x v="4"/>
  </r>
  <r>
    <s v="97739-GUJ"/>
    <x v="1"/>
    <n v="82"/>
    <s v="Yes"/>
    <x v="6"/>
    <n v="12"/>
    <n v="11"/>
    <s v="None"/>
    <x v="0"/>
    <s v="Yes"/>
    <x v="0"/>
    <s v="Fiber Optic"/>
    <x v="0"/>
    <s v="No"/>
    <x v="0"/>
    <s v="No"/>
    <x v="0"/>
    <s v="Yes"/>
    <s v="No"/>
    <s v="Yes"/>
    <x v="2"/>
    <s v="Yes"/>
    <x v="1"/>
    <n v="95.8"/>
    <n v="1346.3"/>
    <n v="0"/>
    <n v="0"/>
    <n v="201.46"/>
    <n v="1547.76"/>
    <s v="Stayed"/>
    <x v="0"/>
    <s v="other"/>
    <n v="0"/>
    <s v="50-100"/>
    <n v="0"/>
    <x v="1"/>
    <x v="3"/>
  </r>
  <r>
    <s v="22025-MAD"/>
    <x v="1"/>
    <n v="63"/>
    <s v="Yes"/>
    <x v="11"/>
    <n v="14"/>
    <n v="18"/>
    <s v="None"/>
    <x v="0"/>
    <s v="Yes"/>
    <x v="0"/>
    <s v="Fiber Optic"/>
    <x v="0"/>
    <s v="Yes"/>
    <x v="1"/>
    <s v="No"/>
    <x v="0"/>
    <s v="Yes"/>
    <s v="No"/>
    <s v="Yes"/>
    <x v="2"/>
    <s v="Yes"/>
    <x v="1"/>
    <n v="104.15"/>
    <n v="7689.95"/>
    <n v="0"/>
    <n v="0"/>
    <n v="434.16"/>
    <n v="8124.11"/>
    <s v="Churned"/>
    <x v="3"/>
    <s v="Extra data charges"/>
    <n v="1"/>
    <s v="&gt;100"/>
    <n v="0"/>
    <x v="1"/>
    <x v="2"/>
  </r>
  <r>
    <s v="12341-HAR"/>
    <x v="1"/>
    <n v="38"/>
    <s v="No"/>
    <x v="15"/>
    <n v="9"/>
    <n v="29"/>
    <s v="Deal 4"/>
    <x v="0"/>
    <s v="Yes"/>
    <x v="0"/>
    <s v="Fiber Optic"/>
    <x v="0"/>
    <s v="No"/>
    <x v="0"/>
    <s v="No"/>
    <x v="1"/>
    <s v="Yes"/>
    <s v="Yes"/>
    <s v="Yes"/>
    <x v="1"/>
    <s v="No"/>
    <x v="1"/>
    <n v="83.05"/>
    <n v="1799.3"/>
    <n v="0"/>
    <n v="0"/>
    <n v="252.12"/>
    <n v="2051.42"/>
    <s v="Stayed"/>
    <x v="0"/>
    <s v="other"/>
    <n v="0"/>
    <s v="50-100"/>
    <n v="0"/>
    <x v="0"/>
    <x v="0"/>
  </r>
  <r>
    <s v="57048-PUN"/>
    <x v="1"/>
    <n v="58"/>
    <s v="No"/>
    <x v="13"/>
    <n v="7"/>
    <n v="7"/>
    <s v="Deal 5"/>
    <x v="0"/>
    <s v="No"/>
    <x v="0"/>
    <s v="Fiber Optic"/>
    <x v="0"/>
    <s v="Yes"/>
    <x v="0"/>
    <s v="No"/>
    <x v="0"/>
    <s v="No"/>
    <s v="No"/>
    <s v="Yes"/>
    <x v="1"/>
    <s v="No"/>
    <x v="1"/>
    <n v="83.75"/>
    <n v="247.25"/>
    <n v="0"/>
    <n v="0"/>
    <n v="139.08000000000001"/>
    <n v="386.33"/>
    <s v="Churned"/>
    <x v="4"/>
    <s v="Attitude of support person"/>
    <n v="1"/>
    <s v="50-100"/>
    <n v="0"/>
    <x v="1"/>
    <x v="3"/>
  </r>
  <r>
    <s v="68157-AND"/>
    <x v="0"/>
    <n v="65"/>
    <s v="Yes"/>
    <x v="10"/>
    <n v="5"/>
    <n v="31"/>
    <s v="Deal 2"/>
    <x v="0"/>
    <s v="Yes"/>
    <x v="0"/>
    <s v="Fiber Optic"/>
    <x v="0"/>
    <s v="Yes"/>
    <x v="0"/>
    <s v="No"/>
    <x v="1"/>
    <s v="Yes"/>
    <s v="No"/>
    <s v="No"/>
    <x v="2"/>
    <s v="No"/>
    <x v="1"/>
    <n v="89.45"/>
    <n v="5294.6"/>
    <n v="0"/>
    <n v="10"/>
    <n v="1480.8"/>
    <n v="6785.4"/>
    <s v="Stayed"/>
    <x v="0"/>
    <s v="other"/>
    <n v="0"/>
    <s v="50-100"/>
    <n v="0"/>
    <x v="1"/>
    <x v="0"/>
  </r>
  <r>
    <s v="19849-BIH"/>
    <x v="1"/>
    <n v="35"/>
    <s v="Yes"/>
    <x v="9"/>
    <n v="3"/>
    <n v="13"/>
    <s v="None"/>
    <x v="0"/>
    <s v="Yes"/>
    <x v="0"/>
    <s v="Fiber Optic"/>
    <x v="0"/>
    <s v="No"/>
    <x v="0"/>
    <s v="No"/>
    <x v="1"/>
    <s v="No"/>
    <s v="No"/>
    <s v="Yes"/>
    <x v="1"/>
    <s v="No"/>
    <x v="1"/>
    <n v="75.25"/>
    <n v="242"/>
    <n v="0"/>
    <n v="0"/>
    <n v="53.61"/>
    <n v="295.61"/>
    <s v="Churned"/>
    <x v="4"/>
    <s v="Attitude of service provider"/>
    <n v="1"/>
    <s v="50-100"/>
    <n v="0"/>
    <x v="0"/>
    <x v="1"/>
  </r>
  <r>
    <s v="48018-RAJ"/>
    <x v="0"/>
    <n v="39"/>
    <s v="No"/>
    <x v="8"/>
    <n v="1"/>
    <n v="14"/>
    <s v="None"/>
    <x v="0"/>
    <s v="No"/>
    <x v="1"/>
    <s v="No"/>
    <x v="0"/>
    <s v="No"/>
    <x v="0"/>
    <s v="No"/>
    <x v="1"/>
    <s v="No"/>
    <s v="No"/>
    <s v="No"/>
    <x v="1"/>
    <s v="No"/>
    <x v="0"/>
    <n v="19.55"/>
    <n v="19.55"/>
    <n v="0"/>
    <n v="0"/>
    <n v="30.63"/>
    <n v="50.18"/>
    <s v="Joined"/>
    <x v="0"/>
    <s v="other"/>
    <n v="0"/>
    <s v="&lt;20"/>
    <n v="1"/>
    <x v="0"/>
    <x v="1"/>
  </r>
  <r>
    <s v="17661-PUN"/>
    <x v="1"/>
    <n v="19"/>
    <s v="No"/>
    <x v="13"/>
    <n v="2"/>
    <n v="11"/>
    <s v="Deal 5"/>
    <x v="0"/>
    <s v="No"/>
    <x v="0"/>
    <s v="Fiber Optic"/>
    <x v="0"/>
    <s v="No"/>
    <x v="1"/>
    <s v="No"/>
    <x v="1"/>
    <s v="No"/>
    <s v="Yes"/>
    <s v="No"/>
    <x v="1"/>
    <s v="No"/>
    <x v="2"/>
    <n v="74.650000000000006"/>
    <n v="544.54999999999995"/>
    <n v="0"/>
    <n v="10"/>
    <n v="151.06"/>
    <n v="705.61"/>
    <s v="Churned"/>
    <x v="1"/>
    <s v="Competitor offered more data"/>
    <n v="1"/>
    <s v="50-100"/>
    <n v="0"/>
    <x v="3"/>
    <x v="3"/>
  </r>
  <r>
    <s v="77222-UTT"/>
    <x v="1"/>
    <n v="83"/>
    <s v="No"/>
    <x v="18"/>
    <n v="11"/>
    <n v="25"/>
    <s v="Deal 5"/>
    <x v="1"/>
    <s v="No"/>
    <x v="0"/>
    <s v="DSL"/>
    <x v="0"/>
    <s v="No"/>
    <x v="1"/>
    <s v="No"/>
    <x v="1"/>
    <s v="No"/>
    <s v="No"/>
    <s v="Yes"/>
    <x v="2"/>
    <s v="Yes"/>
    <x v="1"/>
    <n v="29.9"/>
    <n v="118.25"/>
    <n v="0"/>
    <n v="0"/>
    <n v="0"/>
    <n v="118.25"/>
    <s v="Stayed"/>
    <x v="0"/>
    <s v="other"/>
    <n v="0"/>
    <s v="20-50"/>
    <n v="0"/>
    <x v="1"/>
    <x v="0"/>
  </r>
  <r>
    <s v="65181-MAH"/>
    <x v="1"/>
    <n v="71"/>
    <s v="No"/>
    <x v="1"/>
    <n v="10"/>
    <n v="27"/>
    <s v="Deal 2"/>
    <x v="0"/>
    <s v="Yes"/>
    <x v="0"/>
    <s v="Fiber Optic"/>
    <x v="0"/>
    <s v="No"/>
    <x v="1"/>
    <s v="No"/>
    <x v="1"/>
    <s v="Yes"/>
    <s v="Yes"/>
    <s v="Yes"/>
    <x v="2"/>
    <s v="Yes"/>
    <x v="1"/>
    <n v="89.6"/>
    <n v="5538.8"/>
    <n v="0"/>
    <n v="0"/>
    <n v="2633.4"/>
    <n v="8172.2"/>
    <s v="Stayed"/>
    <x v="0"/>
    <s v="other"/>
    <n v="0"/>
    <s v="50-100"/>
    <n v="0"/>
    <x v="1"/>
    <x v="0"/>
  </r>
  <r>
    <s v="35597-UTT"/>
    <x v="1"/>
    <n v="34"/>
    <s v="Yes"/>
    <x v="7"/>
    <n v="6"/>
    <n v="14"/>
    <s v="None"/>
    <x v="0"/>
    <s v="No"/>
    <x v="0"/>
    <s v="Cable"/>
    <x v="1"/>
    <s v="Yes"/>
    <x v="1"/>
    <s v="Yes"/>
    <x v="0"/>
    <s v="No"/>
    <s v="No"/>
    <s v="Yes"/>
    <x v="0"/>
    <s v="Yes"/>
    <x v="0"/>
    <n v="76.349999999999994"/>
    <n v="2606.35"/>
    <n v="0"/>
    <n v="0"/>
    <n v="1615.32"/>
    <n v="4221.67"/>
    <s v="Stayed"/>
    <x v="0"/>
    <s v="other"/>
    <n v="0"/>
    <s v="50-100"/>
    <n v="0"/>
    <x v="2"/>
    <x v="1"/>
  </r>
  <r>
    <s v="35739-TEL"/>
    <x v="0"/>
    <n v="33"/>
    <s v="No"/>
    <x v="5"/>
    <n v="8"/>
    <n v="25"/>
    <s v="None"/>
    <x v="0"/>
    <s v="No"/>
    <x v="0"/>
    <s v="Fiber Optic"/>
    <x v="1"/>
    <s v="Yes"/>
    <x v="0"/>
    <s v="No"/>
    <x v="0"/>
    <s v="Yes"/>
    <s v="Yes"/>
    <s v="Yes"/>
    <x v="0"/>
    <s v="Yes"/>
    <x v="0"/>
    <n v="100.05"/>
    <n v="5299.65"/>
    <n v="0"/>
    <n v="0"/>
    <n v="1850.58"/>
    <n v="7150.23"/>
    <s v="Stayed"/>
    <x v="0"/>
    <s v="other"/>
    <n v="0"/>
    <s v="&gt;100"/>
    <n v="0"/>
    <x v="2"/>
    <x v="0"/>
  </r>
  <r>
    <s v="35422-CHH"/>
    <x v="1"/>
    <n v="46"/>
    <s v="Yes"/>
    <x v="12"/>
    <n v="1"/>
    <n v="24"/>
    <s v="None"/>
    <x v="0"/>
    <s v="No"/>
    <x v="1"/>
    <s v="No"/>
    <x v="0"/>
    <s v="No"/>
    <x v="0"/>
    <s v="No"/>
    <x v="1"/>
    <s v="No"/>
    <s v="No"/>
    <s v="No"/>
    <x v="2"/>
    <s v="No"/>
    <x v="0"/>
    <n v="20.25"/>
    <n v="1029.8"/>
    <n v="0"/>
    <n v="0"/>
    <n v="415.95"/>
    <n v="1445.75"/>
    <s v="Stayed"/>
    <x v="0"/>
    <s v="other"/>
    <n v="0"/>
    <s v="20-50"/>
    <n v="0"/>
    <x v="0"/>
    <x v="0"/>
  </r>
  <r>
    <s v="84042-ASS"/>
    <x v="1"/>
    <n v="44"/>
    <s v="Yes"/>
    <x v="17"/>
    <n v="15"/>
    <n v="23"/>
    <s v="Deal 2"/>
    <x v="0"/>
    <s v="No"/>
    <x v="1"/>
    <s v="No"/>
    <x v="0"/>
    <s v="No"/>
    <x v="0"/>
    <s v="No"/>
    <x v="1"/>
    <s v="No"/>
    <s v="No"/>
    <s v="No"/>
    <x v="2"/>
    <s v="No"/>
    <x v="0"/>
    <n v="20.65"/>
    <n v="875.55"/>
    <n v="0"/>
    <n v="0"/>
    <n v="346.04"/>
    <n v="1221.5899999999999"/>
    <s v="Stayed"/>
    <x v="0"/>
    <s v="other"/>
    <n v="0"/>
    <s v="20-50"/>
    <n v="0"/>
    <x v="0"/>
    <x v="2"/>
  </r>
  <r>
    <s v="19990-GUJ"/>
    <x v="1"/>
    <n v="39"/>
    <s v="No"/>
    <x v="6"/>
    <n v="2"/>
    <n v="17"/>
    <s v="Deal 4"/>
    <x v="0"/>
    <s v="No"/>
    <x v="0"/>
    <s v="Cable"/>
    <x v="0"/>
    <s v="No"/>
    <x v="1"/>
    <s v="Yes"/>
    <x v="1"/>
    <s v="No"/>
    <s v="No"/>
    <s v="No"/>
    <x v="1"/>
    <s v="No"/>
    <x v="0"/>
    <n v="53.45"/>
    <n v="718.1"/>
    <n v="26.37"/>
    <n v="0"/>
    <n v="329.29"/>
    <n v="1021.02"/>
    <s v="Stayed"/>
    <x v="0"/>
    <s v="other"/>
    <n v="0"/>
    <s v="50-100"/>
    <n v="0"/>
    <x v="0"/>
    <x v="1"/>
  </r>
  <r>
    <s v="76733-ODI"/>
    <x v="1"/>
    <n v="47"/>
    <s v="No"/>
    <x v="19"/>
    <n v="8"/>
    <n v="30"/>
    <s v="Deal 3"/>
    <x v="0"/>
    <s v="Yes"/>
    <x v="0"/>
    <s v="Fiber Optic"/>
    <x v="0"/>
    <s v="No"/>
    <x v="1"/>
    <s v="No"/>
    <x v="0"/>
    <s v="Yes"/>
    <s v="Yes"/>
    <s v="Yes"/>
    <x v="1"/>
    <s v="Yes"/>
    <x v="1"/>
    <n v="100.25"/>
    <n v="3527.6"/>
    <n v="0"/>
    <n v="0"/>
    <n v="367.15"/>
    <n v="3894.75"/>
    <s v="Churned"/>
    <x v="1"/>
    <s v="Competitor offered higher download speeds"/>
    <n v="1"/>
    <s v="&gt;100"/>
    <n v="0"/>
    <x v="0"/>
    <x v="0"/>
  </r>
  <r>
    <s v="29772-CHH"/>
    <x v="1"/>
    <n v="57"/>
    <s v="No"/>
    <x v="12"/>
    <n v="8"/>
    <n v="12"/>
    <s v="Deal 4"/>
    <x v="0"/>
    <s v="Yes"/>
    <x v="0"/>
    <s v="Fiber Optic"/>
    <x v="0"/>
    <s v="Yes"/>
    <x v="0"/>
    <s v="No"/>
    <x v="1"/>
    <s v="No"/>
    <s v="No"/>
    <s v="No"/>
    <x v="1"/>
    <s v="Yes"/>
    <x v="1"/>
    <n v="80.7"/>
    <n v="788.8"/>
    <n v="38.42"/>
    <n v="50"/>
    <n v="170.7"/>
    <n v="971.08"/>
    <s v="Churned"/>
    <x v="1"/>
    <s v="Competitor offered more data"/>
    <n v="1"/>
    <s v="50-100"/>
    <n v="0"/>
    <x v="1"/>
    <x v="1"/>
  </r>
  <r>
    <s v="18775-MAD"/>
    <x v="1"/>
    <n v="20"/>
    <s v="Yes"/>
    <x v="11"/>
    <n v="0"/>
    <n v="8"/>
    <s v="Deal 3"/>
    <x v="0"/>
    <s v="No"/>
    <x v="0"/>
    <s v="DSL"/>
    <x v="0"/>
    <s v="Yes"/>
    <x v="1"/>
    <s v="Yes"/>
    <x v="0"/>
    <s v="Yes"/>
    <s v="Yes"/>
    <s v="Yes"/>
    <x v="2"/>
    <s v="No"/>
    <x v="1"/>
    <n v="80.8"/>
    <n v="2369.3000000000002"/>
    <n v="0"/>
    <n v="0"/>
    <n v="478.2"/>
    <n v="2847.5"/>
    <s v="Stayed"/>
    <x v="0"/>
    <s v="other"/>
    <n v="0"/>
    <s v="50-100"/>
    <n v="0"/>
    <x v="3"/>
    <x v="3"/>
  </r>
  <r>
    <s v="21711-WES"/>
    <x v="1"/>
    <n v="41"/>
    <s v="No"/>
    <x v="2"/>
    <n v="7"/>
    <n v="17"/>
    <s v="None"/>
    <x v="0"/>
    <s v="No"/>
    <x v="0"/>
    <s v="Fiber Optic"/>
    <x v="0"/>
    <s v="No"/>
    <x v="1"/>
    <s v="No"/>
    <x v="0"/>
    <s v="Yes"/>
    <s v="Yes"/>
    <s v="Yes"/>
    <x v="1"/>
    <s v="Yes"/>
    <x v="1"/>
    <n v="92.95"/>
    <n v="4122.8999999999996"/>
    <n v="0"/>
    <n v="0"/>
    <n v="1155"/>
    <n v="5277.9"/>
    <s v="Stayed"/>
    <x v="0"/>
    <s v="other"/>
    <n v="0"/>
    <s v="50-100"/>
    <n v="0"/>
    <x v="0"/>
    <x v="1"/>
  </r>
  <r>
    <s v="41283-UTT"/>
    <x v="1"/>
    <n v="20"/>
    <s v="Yes"/>
    <x v="7"/>
    <n v="9"/>
    <n v="1"/>
    <s v="Deal 2"/>
    <x v="0"/>
    <s v="Yes"/>
    <x v="0"/>
    <s v="DSL"/>
    <x v="1"/>
    <s v="Yes"/>
    <x v="0"/>
    <s v="Yes"/>
    <x v="0"/>
    <s v="Yes"/>
    <s v="Yes"/>
    <s v="No"/>
    <x v="2"/>
    <s v="Yes"/>
    <x v="0"/>
    <n v="85.3"/>
    <n v="4107.25"/>
    <n v="0"/>
    <n v="130"/>
    <n v="1370.05"/>
    <n v="5607.3"/>
    <s v="Stayed"/>
    <x v="0"/>
    <s v="other"/>
    <n v="0"/>
    <s v="50-100"/>
    <n v="0"/>
    <x v="3"/>
    <x v="4"/>
  </r>
  <r>
    <s v="16562-UTT"/>
    <x v="1"/>
    <n v="72"/>
    <s v="Yes"/>
    <x v="7"/>
    <n v="10"/>
    <n v="19"/>
    <s v="Deal 2"/>
    <x v="0"/>
    <s v="Yes"/>
    <x v="0"/>
    <s v="Fiber Optic"/>
    <x v="0"/>
    <s v="No"/>
    <x v="1"/>
    <s v="No"/>
    <x v="0"/>
    <s v="Yes"/>
    <s v="Yes"/>
    <s v="Yes"/>
    <x v="1"/>
    <s v="Yes"/>
    <x v="1"/>
    <n v="98.7"/>
    <n v="5812.6"/>
    <n v="0"/>
    <n v="0"/>
    <n v="184.44"/>
    <n v="5997.04"/>
    <s v="Churned"/>
    <x v="1"/>
    <s v="Competitor had better devices"/>
    <n v="1"/>
    <s v="50-100"/>
    <n v="0"/>
    <x v="1"/>
    <x v="2"/>
  </r>
  <r>
    <s v="41252-AND"/>
    <x v="1"/>
    <n v="44"/>
    <s v="Yes"/>
    <x v="10"/>
    <n v="13"/>
    <n v="1"/>
    <s v="Deal 2"/>
    <x v="1"/>
    <s v="No"/>
    <x v="0"/>
    <s v="Cable"/>
    <x v="0"/>
    <s v="Yes"/>
    <x v="0"/>
    <s v="No"/>
    <x v="1"/>
    <s v="No"/>
    <s v="No"/>
    <s v="Yes"/>
    <x v="0"/>
    <s v="No"/>
    <x v="2"/>
    <n v="30.1"/>
    <n v="1623.4"/>
    <n v="11.72"/>
    <n v="0"/>
    <n v="0"/>
    <n v="1611.68"/>
    <s v="Stayed"/>
    <x v="0"/>
    <s v="other"/>
    <n v="0"/>
    <s v="20-50"/>
    <n v="0"/>
    <x v="0"/>
    <x v="4"/>
  </r>
  <r>
    <s v="16149-ASS"/>
    <x v="1"/>
    <n v="66"/>
    <s v="Yes"/>
    <x v="17"/>
    <n v="2"/>
    <n v="7"/>
    <s v="None"/>
    <x v="0"/>
    <s v="No"/>
    <x v="0"/>
    <s v="Fiber Optic"/>
    <x v="0"/>
    <s v="Yes"/>
    <x v="0"/>
    <s v="No"/>
    <x v="1"/>
    <s v="No"/>
    <s v="No"/>
    <s v="Yes"/>
    <x v="1"/>
    <s v="Yes"/>
    <x v="1"/>
    <n v="73.650000000000006"/>
    <n v="1463.5"/>
    <n v="0"/>
    <n v="0"/>
    <n v="107.4"/>
    <n v="1570.9"/>
    <s v="Churned"/>
    <x v="1"/>
    <s v="Competitor had better devices"/>
    <n v="1"/>
    <s v="50-100"/>
    <n v="0"/>
    <x v="1"/>
    <x v="3"/>
  </r>
  <r>
    <s v="29740-AND"/>
    <x v="0"/>
    <n v="51"/>
    <s v="No"/>
    <x v="10"/>
    <n v="4"/>
    <n v="1"/>
    <s v="None"/>
    <x v="0"/>
    <s v="Yes"/>
    <x v="0"/>
    <s v="Fiber Optic"/>
    <x v="1"/>
    <s v="No"/>
    <x v="0"/>
    <s v="No"/>
    <x v="0"/>
    <s v="Yes"/>
    <s v="Yes"/>
    <s v="No"/>
    <x v="1"/>
    <s v="No"/>
    <x v="2"/>
    <n v="98.15"/>
    <n v="1230.25"/>
    <n v="0"/>
    <n v="40"/>
    <n v="43.68"/>
    <n v="1313.93"/>
    <s v="Churned"/>
    <x v="3"/>
    <s v="Long distance charges"/>
    <n v="1"/>
    <s v="50-100"/>
    <n v="0"/>
    <x v="1"/>
    <x v="4"/>
  </r>
  <r>
    <s v="29990-BIH"/>
    <x v="0"/>
    <n v="21"/>
    <s v="Yes"/>
    <x v="9"/>
    <n v="15"/>
    <n v="8"/>
    <s v="None"/>
    <x v="0"/>
    <s v="No"/>
    <x v="0"/>
    <s v="Fiber Optic"/>
    <x v="0"/>
    <s v="No"/>
    <x v="1"/>
    <s v="No"/>
    <x v="0"/>
    <s v="Yes"/>
    <s v="Yes"/>
    <s v="No"/>
    <x v="0"/>
    <s v="Yes"/>
    <x v="0"/>
    <n v="94.1"/>
    <n v="5060.8999999999996"/>
    <n v="0"/>
    <n v="140"/>
    <n v="2644.38"/>
    <n v="7845.28"/>
    <s v="Stayed"/>
    <x v="0"/>
    <s v="other"/>
    <n v="0"/>
    <s v="50-100"/>
    <n v="0"/>
    <x v="2"/>
    <x v="3"/>
  </r>
  <r>
    <s v="99912-WES"/>
    <x v="1"/>
    <n v="60"/>
    <s v="Yes"/>
    <x v="2"/>
    <n v="11"/>
    <n v="26"/>
    <s v="Deal 4"/>
    <x v="0"/>
    <s v="No"/>
    <x v="1"/>
    <s v="No"/>
    <x v="0"/>
    <s v="No"/>
    <x v="0"/>
    <s v="No"/>
    <x v="1"/>
    <s v="No"/>
    <s v="No"/>
    <s v="No"/>
    <x v="0"/>
    <s v="No"/>
    <x v="1"/>
    <n v="19.649999999999999"/>
    <n v="244.8"/>
    <n v="0"/>
    <n v="0"/>
    <n v="430.69"/>
    <n v="675.49"/>
    <s v="Stayed"/>
    <x v="0"/>
    <s v="other"/>
    <n v="0"/>
    <s v="&lt;20"/>
    <n v="0"/>
    <x v="1"/>
    <x v="0"/>
  </r>
  <r>
    <s v="84345-KER"/>
    <x v="1"/>
    <n v="27"/>
    <s v="No"/>
    <x v="20"/>
    <n v="6"/>
    <n v="4"/>
    <s v="None"/>
    <x v="0"/>
    <s v="No"/>
    <x v="0"/>
    <s v="Fiber Optic"/>
    <x v="0"/>
    <s v="No"/>
    <x v="0"/>
    <s v="No"/>
    <x v="1"/>
    <s v="No"/>
    <s v="No"/>
    <s v="Yes"/>
    <x v="1"/>
    <s v="Yes"/>
    <x v="0"/>
    <n v="69.900000000000006"/>
    <n v="497.3"/>
    <n v="0"/>
    <n v="0"/>
    <n v="216.93"/>
    <n v="714.23"/>
    <s v="Stayed"/>
    <x v="0"/>
    <s v="other"/>
    <n v="0"/>
    <s v="50-100"/>
    <n v="0"/>
    <x v="2"/>
    <x v="4"/>
  </r>
  <r>
    <s v="72780-AND"/>
    <x v="1"/>
    <n v="30"/>
    <s v="No"/>
    <x v="10"/>
    <n v="5"/>
    <n v="31"/>
    <s v="Deal 2"/>
    <x v="0"/>
    <s v="Yes"/>
    <x v="0"/>
    <s v="Fiber Optic"/>
    <x v="1"/>
    <s v="Yes"/>
    <x v="1"/>
    <s v="No"/>
    <x v="1"/>
    <s v="Yes"/>
    <s v="Yes"/>
    <s v="Yes"/>
    <x v="0"/>
    <s v="Yes"/>
    <x v="1"/>
    <n v="99"/>
    <n v="4298.45"/>
    <n v="0"/>
    <n v="0"/>
    <n v="269.64"/>
    <n v="4568.09"/>
    <s v="Stayed"/>
    <x v="0"/>
    <s v="other"/>
    <n v="0"/>
    <s v="50-100"/>
    <n v="0"/>
    <x v="2"/>
    <x v="0"/>
  </r>
  <r>
    <s v="95147-WES"/>
    <x v="1"/>
    <n v="36"/>
    <s v="No"/>
    <x v="2"/>
    <n v="5"/>
    <n v="28"/>
    <s v="Deal 2"/>
    <x v="0"/>
    <s v="Yes"/>
    <x v="0"/>
    <s v="Fiber Optic"/>
    <x v="0"/>
    <s v="No"/>
    <x v="1"/>
    <s v="Yes"/>
    <x v="0"/>
    <s v="Yes"/>
    <s v="Yes"/>
    <s v="Yes"/>
    <x v="2"/>
    <s v="Yes"/>
    <x v="1"/>
    <n v="104.1"/>
    <n v="6700.05"/>
    <n v="0"/>
    <n v="0"/>
    <n v="2568.8000000000002"/>
    <n v="9268.85"/>
    <s v="Stayed"/>
    <x v="0"/>
    <s v="other"/>
    <n v="0"/>
    <s v="&gt;100"/>
    <n v="0"/>
    <x v="0"/>
    <x v="0"/>
  </r>
  <r>
    <s v="74512-ASS"/>
    <x v="0"/>
    <n v="31"/>
    <s v="No"/>
    <x v="17"/>
    <n v="2"/>
    <n v="16"/>
    <s v="None"/>
    <x v="0"/>
    <s v="Yes"/>
    <x v="0"/>
    <s v="Fiber Optic"/>
    <x v="1"/>
    <s v="Yes"/>
    <x v="1"/>
    <s v="No"/>
    <x v="0"/>
    <s v="Yes"/>
    <s v="Yes"/>
    <s v="Yes"/>
    <x v="0"/>
    <s v="Yes"/>
    <x v="0"/>
    <n v="109.2"/>
    <n v="5290.45"/>
    <n v="0"/>
    <n v="0"/>
    <n v="233.24"/>
    <n v="5523.69"/>
    <s v="Stayed"/>
    <x v="0"/>
    <s v="other"/>
    <n v="0"/>
    <s v="&gt;100"/>
    <n v="0"/>
    <x v="2"/>
    <x v="1"/>
  </r>
  <r>
    <s v="58830-BIH"/>
    <x v="1"/>
    <n v="52"/>
    <s v="Yes"/>
    <x v="9"/>
    <n v="11"/>
    <n v="30"/>
    <s v="None"/>
    <x v="0"/>
    <s v="No"/>
    <x v="1"/>
    <s v="No"/>
    <x v="0"/>
    <s v="No"/>
    <x v="0"/>
    <s v="No"/>
    <x v="1"/>
    <s v="No"/>
    <s v="No"/>
    <s v="No"/>
    <x v="2"/>
    <s v="No"/>
    <x v="1"/>
    <n v="20.3"/>
    <n v="1296.1500000000001"/>
    <n v="0"/>
    <n v="0"/>
    <n v="149.41999999999999"/>
    <n v="1445.57"/>
    <s v="Stayed"/>
    <x v="0"/>
    <s v="other"/>
    <n v="0"/>
    <s v="20-50"/>
    <n v="0"/>
    <x v="1"/>
    <x v="0"/>
  </r>
  <r>
    <s v="93516-BIH"/>
    <x v="0"/>
    <n v="41"/>
    <s v="Yes"/>
    <x v="9"/>
    <n v="9"/>
    <n v="17"/>
    <s v="None"/>
    <x v="0"/>
    <s v="No"/>
    <x v="0"/>
    <s v="Fiber Optic"/>
    <x v="0"/>
    <s v="No"/>
    <x v="0"/>
    <s v="Yes"/>
    <x v="0"/>
    <s v="Yes"/>
    <s v="Yes"/>
    <s v="Yes"/>
    <x v="1"/>
    <s v="Yes"/>
    <x v="1"/>
    <n v="96.2"/>
    <n v="3183.4"/>
    <n v="0"/>
    <n v="0"/>
    <n v="806.72"/>
    <n v="3990.12"/>
    <s v="Churned"/>
    <x v="4"/>
    <s v="Attitude of support person"/>
    <n v="1"/>
    <s v="50-100"/>
    <n v="0"/>
    <x v="0"/>
    <x v="1"/>
  </r>
  <r>
    <s v="84954-GUJ"/>
    <x v="1"/>
    <n v="41"/>
    <s v="Yes"/>
    <x v="6"/>
    <n v="9"/>
    <n v="10"/>
    <s v="Deal 4"/>
    <x v="0"/>
    <s v="No"/>
    <x v="1"/>
    <s v="No"/>
    <x v="0"/>
    <s v="No"/>
    <x v="0"/>
    <s v="No"/>
    <x v="1"/>
    <s v="No"/>
    <s v="No"/>
    <s v="No"/>
    <x v="0"/>
    <s v="Yes"/>
    <x v="0"/>
    <n v="20"/>
    <n v="196.35"/>
    <n v="0"/>
    <n v="0"/>
    <n v="541.09"/>
    <n v="737.44"/>
    <s v="Stayed"/>
    <x v="0"/>
    <s v="other"/>
    <n v="0"/>
    <s v="&lt;20"/>
    <n v="0"/>
    <x v="0"/>
    <x v="3"/>
  </r>
  <r>
    <s v="27402-AND"/>
    <x v="0"/>
    <n v="25"/>
    <s v="No"/>
    <x v="10"/>
    <n v="14"/>
    <n v="35"/>
    <s v="Deal 5"/>
    <x v="0"/>
    <s v="No"/>
    <x v="0"/>
    <s v="Fiber Optic"/>
    <x v="0"/>
    <s v="No"/>
    <x v="0"/>
    <s v="No"/>
    <x v="1"/>
    <s v="No"/>
    <s v="Yes"/>
    <s v="Yes"/>
    <x v="1"/>
    <s v="Yes"/>
    <x v="2"/>
    <n v="70.8"/>
    <n v="70.8"/>
    <n v="0"/>
    <n v="0"/>
    <n v="30.6"/>
    <n v="101.4"/>
    <s v="Churned"/>
    <x v="1"/>
    <s v="Competitor made better offer"/>
    <n v="1"/>
    <s v="50-100"/>
    <n v="0"/>
    <x v="2"/>
    <x v="0"/>
  </r>
  <r>
    <s v="86403-MAH"/>
    <x v="0"/>
    <n v="35"/>
    <s v="Yes"/>
    <x v="1"/>
    <n v="6"/>
    <n v="11"/>
    <s v="None"/>
    <x v="0"/>
    <s v="No"/>
    <x v="1"/>
    <s v="No"/>
    <x v="0"/>
    <s v="No"/>
    <x v="0"/>
    <s v="No"/>
    <x v="1"/>
    <s v="No"/>
    <s v="No"/>
    <s v="No"/>
    <x v="0"/>
    <s v="No"/>
    <x v="0"/>
    <n v="19.8"/>
    <n v="677.05"/>
    <n v="29.21"/>
    <n v="0"/>
    <n v="1616.16"/>
    <n v="2264"/>
    <s v="Stayed"/>
    <x v="0"/>
    <s v="other"/>
    <n v="0"/>
    <s v="&lt;20"/>
    <n v="0"/>
    <x v="0"/>
    <x v="3"/>
  </r>
  <r>
    <s v="76097-RAJ"/>
    <x v="1"/>
    <n v="33"/>
    <s v="Yes"/>
    <x v="8"/>
    <n v="1"/>
    <n v="26"/>
    <s v="Deal 5"/>
    <x v="0"/>
    <s v="No"/>
    <x v="0"/>
    <s v="Cable"/>
    <x v="0"/>
    <s v="No"/>
    <x v="0"/>
    <s v="No"/>
    <x v="0"/>
    <s v="Yes"/>
    <s v="Yes"/>
    <s v="Yes"/>
    <x v="1"/>
    <s v="Yes"/>
    <x v="1"/>
    <n v="89.55"/>
    <n v="89.55"/>
    <n v="0"/>
    <n v="0"/>
    <n v="42.46"/>
    <n v="132.01"/>
    <s v="Churned"/>
    <x v="1"/>
    <s v="Competitor had better devices"/>
    <n v="1"/>
    <s v="50-100"/>
    <n v="0"/>
    <x v="2"/>
    <x v="0"/>
  </r>
  <r>
    <s v="31601-DEL"/>
    <x v="1"/>
    <n v="31"/>
    <s v="Yes"/>
    <x v="0"/>
    <n v="2"/>
    <n v="10"/>
    <s v="None"/>
    <x v="0"/>
    <s v="No"/>
    <x v="1"/>
    <s v="No"/>
    <x v="0"/>
    <s v="No"/>
    <x v="0"/>
    <s v="No"/>
    <x v="1"/>
    <s v="No"/>
    <s v="No"/>
    <s v="No"/>
    <x v="1"/>
    <s v="No"/>
    <x v="0"/>
    <n v="19.649999999999999"/>
    <n v="19.649999999999999"/>
    <n v="0"/>
    <n v="0"/>
    <n v="42.42"/>
    <n v="62.07"/>
    <s v="Joined"/>
    <x v="0"/>
    <s v="other"/>
    <n v="0"/>
    <s v="&lt;20"/>
    <n v="1"/>
    <x v="2"/>
    <x v="3"/>
  </r>
  <r>
    <s v="75261-AND"/>
    <x v="1"/>
    <n v="58"/>
    <s v="Yes"/>
    <x v="10"/>
    <n v="1"/>
    <n v="5"/>
    <s v="Deal 1"/>
    <x v="0"/>
    <s v="Yes"/>
    <x v="1"/>
    <s v="No"/>
    <x v="0"/>
    <s v="No"/>
    <x v="0"/>
    <s v="No"/>
    <x v="1"/>
    <s v="No"/>
    <s v="No"/>
    <s v="No"/>
    <x v="2"/>
    <s v="No"/>
    <x v="1"/>
    <n v="24.25"/>
    <n v="1641.8"/>
    <n v="45.75"/>
    <n v="0"/>
    <n v="2744.82"/>
    <n v="4340.87"/>
    <s v="Stayed"/>
    <x v="0"/>
    <s v="other"/>
    <n v="0"/>
    <s v="20-50"/>
    <n v="0"/>
    <x v="1"/>
    <x v="4"/>
  </r>
  <r>
    <s v="58352-TAM"/>
    <x v="1"/>
    <n v="54"/>
    <s v="Yes"/>
    <x v="4"/>
    <n v="0"/>
    <n v="6"/>
    <s v="None"/>
    <x v="0"/>
    <s v="No"/>
    <x v="0"/>
    <s v="Cable"/>
    <x v="1"/>
    <s v="Yes"/>
    <x v="1"/>
    <s v="No"/>
    <x v="0"/>
    <s v="No"/>
    <s v="No"/>
    <s v="Yes"/>
    <x v="2"/>
    <s v="Yes"/>
    <x v="0"/>
    <n v="70.650000000000006"/>
    <n v="5011.1499999999996"/>
    <n v="0"/>
    <n v="0"/>
    <n v="3104.64"/>
    <n v="8115.79"/>
    <s v="Stayed"/>
    <x v="0"/>
    <s v="other"/>
    <n v="0"/>
    <s v="50-100"/>
    <n v="0"/>
    <x v="1"/>
    <x v="3"/>
  </r>
  <r>
    <s v="28608-MAH"/>
    <x v="1"/>
    <n v="51"/>
    <s v="Yes"/>
    <x v="1"/>
    <n v="12"/>
    <n v="2"/>
    <s v="Deal 3"/>
    <x v="0"/>
    <s v="Yes"/>
    <x v="0"/>
    <s v="DSL"/>
    <x v="1"/>
    <s v="Yes"/>
    <x v="1"/>
    <s v="Yes"/>
    <x v="0"/>
    <s v="Yes"/>
    <s v="Yes"/>
    <s v="Yes"/>
    <x v="0"/>
    <s v="Yes"/>
    <x v="0"/>
    <n v="90.1"/>
    <n v="2312.5500000000002"/>
    <n v="47.79"/>
    <n v="0"/>
    <n v="666.38"/>
    <n v="2931.14"/>
    <s v="Stayed"/>
    <x v="0"/>
    <s v="other"/>
    <n v="0"/>
    <s v="50-100"/>
    <n v="0"/>
    <x v="1"/>
    <x v="4"/>
  </r>
  <r>
    <s v="74651-WES"/>
    <x v="1"/>
    <n v="30"/>
    <s v="Yes"/>
    <x v="2"/>
    <n v="7"/>
    <n v="23"/>
    <s v="None"/>
    <x v="1"/>
    <s v="No"/>
    <x v="0"/>
    <s v="DSL"/>
    <x v="0"/>
    <s v="Yes"/>
    <x v="0"/>
    <s v="No"/>
    <x v="1"/>
    <s v="No"/>
    <s v="No"/>
    <s v="Yes"/>
    <x v="1"/>
    <s v="No"/>
    <x v="0"/>
    <n v="29.2"/>
    <n v="98.5"/>
    <n v="0"/>
    <n v="0"/>
    <n v="0"/>
    <n v="98.5"/>
    <s v="Joined"/>
    <x v="0"/>
    <s v="other"/>
    <n v="0"/>
    <s v="20-50"/>
    <n v="1"/>
    <x v="2"/>
    <x v="2"/>
  </r>
  <r>
    <s v="77683-BIH"/>
    <x v="1"/>
    <n v="64"/>
    <s v="Yes"/>
    <x v="9"/>
    <n v="13"/>
    <n v="17"/>
    <s v="None"/>
    <x v="1"/>
    <s v="No"/>
    <x v="0"/>
    <s v="Cable"/>
    <x v="0"/>
    <s v="No"/>
    <x v="0"/>
    <s v="Yes"/>
    <x v="0"/>
    <s v="No"/>
    <s v="No"/>
    <s v="Yes"/>
    <x v="2"/>
    <s v="Yes"/>
    <x v="1"/>
    <n v="39"/>
    <n v="2337.4499999999998"/>
    <n v="0"/>
    <n v="0"/>
    <n v="0"/>
    <n v="2337.4499999999998"/>
    <s v="Stayed"/>
    <x v="0"/>
    <s v="other"/>
    <n v="0"/>
    <s v="20-50"/>
    <n v="0"/>
    <x v="1"/>
    <x v="1"/>
  </r>
  <r>
    <s v="91093-JAM"/>
    <x v="1"/>
    <n v="28"/>
    <s v="No"/>
    <x v="16"/>
    <n v="5"/>
    <n v="3"/>
    <s v="Deal 1"/>
    <x v="0"/>
    <s v="Yes"/>
    <x v="0"/>
    <s v="Fiber Optic"/>
    <x v="0"/>
    <s v="No"/>
    <x v="1"/>
    <s v="No"/>
    <x v="0"/>
    <s v="Yes"/>
    <s v="Yes"/>
    <s v="Yes"/>
    <x v="1"/>
    <s v="Yes"/>
    <x v="0"/>
    <n v="99.45"/>
    <n v="7007.6"/>
    <n v="0"/>
    <n v="0"/>
    <n v="3367.2"/>
    <n v="10374.799999999999"/>
    <s v="Churned"/>
    <x v="1"/>
    <s v="Competitor made better offer"/>
    <n v="1"/>
    <s v="50-100"/>
    <n v="0"/>
    <x v="2"/>
    <x v="4"/>
  </r>
  <r>
    <s v="68305-DEL"/>
    <x v="1"/>
    <n v="35"/>
    <s v="Yes"/>
    <x v="0"/>
    <n v="13"/>
    <n v="2"/>
    <s v="Deal 3"/>
    <x v="0"/>
    <s v="No"/>
    <x v="0"/>
    <s v="DSL"/>
    <x v="0"/>
    <s v="No"/>
    <x v="1"/>
    <s v="No"/>
    <x v="1"/>
    <s v="No"/>
    <s v="No"/>
    <s v="Yes"/>
    <x v="0"/>
    <s v="No"/>
    <x v="0"/>
    <n v="50.35"/>
    <n v="1285.8"/>
    <n v="0"/>
    <n v="0"/>
    <n v="120.12"/>
    <n v="1405.92"/>
    <s v="Stayed"/>
    <x v="0"/>
    <s v="other"/>
    <n v="0"/>
    <s v="50-100"/>
    <n v="0"/>
    <x v="0"/>
    <x v="4"/>
  </r>
  <r>
    <s v="33999-ODI"/>
    <x v="1"/>
    <n v="26"/>
    <s v="No"/>
    <x v="19"/>
    <n v="11"/>
    <n v="35"/>
    <s v="None"/>
    <x v="1"/>
    <s v="No"/>
    <x v="0"/>
    <s v="DSL"/>
    <x v="0"/>
    <s v="Yes"/>
    <x v="0"/>
    <s v="No"/>
    <x v="0"/>
    <s v="Yes"/>
    <s v="Yes"/>
    <s v="Yes"/>
    <x v="1"/>
    <s v="Yes"/>
    <x v="1"/>
    <n v="50.85"/>
    <n v="2036.55"/>
    <n v="0"/>
    <n v="0"/>
    <n v="0"/>
    <n v="2036.55"/>
    <s v="Stayed"/>
    <x v="0"/>
    <s v="other"/>
    <n v="0"/>
    <s v="50-100"/>
    <n v="0"/>
    <x v="2"/>
    <x v="0"/>
  </r>
  <r>
    <s v="58134-AND"/>
    <x v="0"/>
    <n v="45"/>
    <s v="No"/>
    <x v="10"/>
    <n v="12"/>
    <n v="16"/>
    <s v="None"/>
    <x v="0"/>
    <s v="No"/>
    <x v="0"/>
    <s v="DSL"/>
    <x v="0"/>
    <s v="No"/>
    <x v="0"/>
    <s v="Yes"/>
    <x v="1"/>
    <s v="No"/>
    <s v="No"/>
    <s v="Yes"/>
    <x v="0"/>
    <s v="Yes"/>
    <x v="0"/>
    <n v="51.45"/>
    <n v="1758.9"/>
    <n v="0"/>
    <n v="0"/>
    <n v="1586.97"/>
    <n v="3345.87"/>
    <s v="Stayed"/>
    <x v="0"/>
    <s v="other"/>
    <n v="0"/>
    <s v="50-100"/>
    <n v="0"/>
    <x v="0"/>
    <x v="1"/>
  </r>
  <r>
    <s v="59961-UTT"/>
    <x v="0"/>
    <n v="39"/>
    <s v="Yes"/>
    <x v="18"/>
    <n v="12"/>
    <n v="3"/>
    <s v="Deal 1"/>
    <x v="0"/>
    <s v="Yes"/>
    <x v="0"/>
    <s v="Cable"/>
    <x v="1"/>
    <s v="Yes"/>
    <x v="1"/>
    <s v="Yes"/>
    <x v="1"/>
    <s v="Yes"/>
    <s v="Yes"/>
    <s v="No"/>
    <x v="2"/>
    <s v="No"/>
    <x v="1"/>
    <n v="80.849999999999994"/>
    <n v="5824.75"/>
    <n v="0"/>
    <n v="10"/>
    <n v="699.84"/>
    <n v="6534.59"/>
    <s v="Stayed"/>
    <x v="0"/>
    <s v="other"/>
    <n v="0"/>
    <s v="50-100"/>
    <n v="0"/>
    <x v="0"/>
    <x v="4"/>
  </r>
  <r>
    <s v="42358-BIH"/>
    <x v="1"/>
    <n v="53"/>
    <s v="No"/>
    <x v="9"/>
    <n v="9"/>
    <n v="35"/>
    <s v="None"/>
    <x v="0"/>
    <s v="No"/>
    <x v="0"/>
    <s v="DSL"/>
    <x v="0"/>
    <s v="No"/>
    <x v="0"/>
    <s v="No"/>
    <x v="0"/>
    <s v="No"/>
    <s v="No"/>
    <s v="Yes"/>
    <x v="1"/>
    <s v="Yes"/>
    <x v="1"/>
    <n v="54.2"/>
    <n v="140.4"/>
    <n v="0"/>
    <n v="0"/>
    <n v="124.14"/>
    <n v="264.54000000000002"/>
    <s v="Joined"/>
    <x v="0"/>
    <s v="other"/>
    <n v="0"/>
    <s v="50-100"/>
    <n v="1"/>
    <x v="1"/>
    <x v="0"/>
  </r>
  <r>
    <s v="11543-WES"/>
    <x v="1"/>
    <n v="35"/>
    <s v="Yes"/>
    <x v="2"/>
    <n v="0"/>
    <n v="7"/>
    <s v="None"/>
    <x v="0"/>
    <s v="No"/>
    <x v="0"/>
    <s v="DSL"/>
    <x v="1"/>
    <s v="No"/>
    <x v="0"/>
    <s v="No"/>
    <x v="1"/>
    <s v="No"/>
    <s v="No"/>
    <s v="Yes"/>
    <x v="1"/>
    <s v="No"/>
    <x v="1"/>
    <n v="49.4"/>
    <n v="874.8"/>
    <n v="0"/>
    <n v="0"/>
    <n v="375.48"/>
    <n v="1250.28"/>
    <s v="Churned"/>
    <x v="0"/>
    <s v="Deceased"/>
    <n v="1"/>
    <s v="20-50"/>
    <n v="0"/>
    <x v="0"/>
    <x v="3"/>
  </r>
  <r>
    <s v="35494-JHA"/>
    <x v="1"/>
    <n v="82"/>
    <s v="No"/>
    <x v="14"/>
    <n v="1"/>
    <n v="12"/>
    <s v="None"/>
    <x v="0"/>
    <s v="No"/>
    <x v="0"/>
    <s v="DSL"/>
    <x v="0"/>
    <s v="Yes"/>
    <x v="1"/>
    <s v="Yes"/>
    <x v="1"/>
    <s v="No"/>
    <s v="No"/>
    <s v="Yes"/>
    <x v="0"/>
    <s v="Yes"/>
    <x v="1"/>
    <n v="60.65"/>
    <n v="3975.9"/>
    <n v="0"/>
    <n v="0"/>
    <n v="2757.4"/>
    <n v="6733.3"/>
    <s v="Stayed"/>
    <x v="0"/>
    <s v="other"/>
    <n v="0"/>
    <s v="50-100"/>
    <n v="0"/>
    <x v="1"/>
    <x v="1"/>
  </r>
  <r>
    <s v="89793-TAM"/>
    <x v="1"/>
    <n v="60"/>
    <s v="No"/>
    <x v="4"/>
    <n v="8"/>
    <n v="16"/>
    <s v="Deal 4"/>
    <x v="0"/>
    <s v="No"/>
    <x v="0"/>
    <s v="Cable"/>
    <x v="0"/>
    <s v="No"/>
    <x v="0"/>
    <s v="Yes"/>
    <x v="1"/>
    <s v="No"/>
    <s v="No"/>
    <s v="Yes"/>
    <x v="1"/>
    <s v="No"/>
    <x v="0"/>
    <n v="48.8"/>
    <n v="953.65"/>
    <n v="0"/>
    <n v="0"/>
    <n v="76.569999999999993"/>
    <n v="1030.22"/>
    <s v="Stayed"/>
    <x v="0"/>
    <s v="other"/>
    <n v="0"/>
    <s v="20-50"/>
    <n v="0"/>
    <x v="1"/>
    <x v="1"/>
  </r>
  <r>
    <s v="69444-HAR"/>
    <x v="0"/>
    <n v="73"/>
    <s v="No"/>
    <x v="15"/>
    <n v="7"/>
    <n v="2"/>
    <s v="None"/>
    <x v="0"/>
    <s v="No"/>
    <x v="0"/>
    <s v="DSL"/>
    <x v="0"/>
    <s v="No"/>
    <x v="0"/>
    <s v="No"/>
    <x v="1"/>
    <s v="No"/>
    <s v="No"/>
    <s v="Yes"/>
    <x v="2"/>
    <s v="Yes"/>
    <x v="0"/>
    <n v="45.75"/>
    <n v="344.2"/>
    <n v="29"/>
    <n v="0"/>
    <n v="287.98"/>
    <n v="603.17999999999995"/>
    <s v="Stayed"/>
    <x v="0"/>
    <s v="other"/>
    <n v="0"/>
    <s v="20-50"/>
    <n v="0"/>
    <x v="1"/>
    <x v="4"/>
  </r>
  <r>
    <s v="59658-JAM"/>
    <x v="1"/>
    <n v="24"/>
    <s v="No"/>
    <x v="16"/>
    <n v="6"/>
    <n v="10"/>
    <s v="None"/>
    <x v="0"/>
    <s v="No"/>
    <x v="1"/>
    <s v="No"/>
    <x v="0"/>
    <s v="No"/>
    <x v="0"/>
    <s v="No"/>
    <x v="1"/>
    <s v="No"/>
    <s v="No"/>
    <s v="No"/>
    <x v="1"/>
    <s v="Yes"/>
    <x v="2"/>
    <n v="20.100000000000001"/>
    <n v="20.100000000000001"/>
    <n v="0"/>
    <n v="0"/>
    <n v="4.1100000000000003"/>
    <n v="24.21"/>
    <s v="Churned"/>
    <x v="1"/>
    <s v="Competitor made better offer"/>
    <n v="1"/>
    <s v="20-50"/>
    <n v="0"/>
    <x v="2"/>
    <x v="3"/>
  </r>
  <r>
    <s v="31562-JHA"/>
    <x v="1"/>
    <n v="66"/>
    <s v="Yes"/>
    <x v="14"/>
    <n v="9"/>
    <n v="15"/>
    <s v="Deal 2"/>
    <x v="0"/>
    <s v="No"/>
    <x v="0"/>
    <s v="Fiber Optic"/>
    <x v="1"/>
    <s v="No"/>
    <x v="0"/>
    <s v="No"/>
    <x v="0"/>
    <s v="Yes"/>
    <s v="No"/>
    <s v="Yes"/>
    <x v="0"/>
    <s v="No"/>
    <x v="0"/>
    <n v="94.8"/>
    <n v="5264.3"/>
    <n v="0"/>
    <n v="0"/>
    <n v="591.91999999999996"/>
    <n v="5856.22"/>
    <s v="Stayed"/>
    <x v="0"/>
    <s v="other"/>
    <n v="0"/>
    <s v="50-100"/>
    <n v="0"/>
    <x v="1"/>
    <x v="1"/>
  </r>
  <r>
    <s v="16936-GUJ"/>
    <x v="1"/>
    <n v="29"/>
    <s v="No"/>
    <x v="6"/>
    <n v="4"/>
    <n v="28"/>
    <s v="Deal 5"/>
    <x v="0"/>
    <s v="No"/>
    <x v="1"/>
    <s v="No"/>
    <x v="0"/>
    <s v="No"/>
    <x v="0"/>
    <s v="No"/>
    <x v="1"/>
    <s v="No"/>
    <s v="No"/>
    <s v="No"/>
    <x v="1"/>
    <s v="No"/>
    <x v="1"/>
    <n v="20"/>
    <n v="137.6"/>
    <n v="0"/>
    <n v="0"/>
    <n v="112.28"/>
    <n v="249.88"/>
    <s v="Churned"/>
    <x v="4"/>
    <s v="Attitude of support person"/>
    <n v="1"/>
    <s v="&lt;20"/>
    <n v="0"/>
    <x v="2"/>
    <x v="0"/>
  </r>
  <r>
    <s v="36531-JAM"/>
    <x v="0"/>
    <n v="58"/>
    <s v="No"/>
    <x v="16"/>
    <n v="6"/>
    <n v="14"/>
    <s v="Deal 5"/>
    <x v="0"/>
    <s v="No"/>
    <x v="0"/>
    <s v="Fiber Optic"/>
    <x v="0"/>
    <s v="No"/>
    <x v="1"/>
    <s v="No"/>
    <x v="0"/>
    <s v="Yes"/>
    <s v="Yes"/>
    <s v="Yes"/>
    <x v="1"/>
    <s v="No"/>
    <x v="1"/>
    <n v="96.5"/>
    <n v="492.55"/>
    <n v="0"/>
    <n v="0"/>
    <n v="104.3"/>
    <n v="596.85"/>
    <s v="Churned"/>
    <x v="1"/>
    <s v="Competitor made better offer"/>
    <n v="1"/>
    <s v="50-100"/>
    <n v="0"/>
    <x v="1"/>
    <x v="1"/>
  </r>
  <r>
    <s v="72864-RAJ"/>
    <x v="1"/>
    <n v="76"/>
    <s v="Yes"/>
    <x v="8"/>
    <n v="5"/>
    <n v="13"/>
    <s v="Deal 1"/>
    <x v="0"/>
    <s v="Yes"/>
    <x v="0"/>
    <s v="Fiber Optic"/>
    <x v="0"/>
    <s v="Yes"/>
    <x v="0"/>
    <s v="No"/>
    <x v="0"/>
    <s v="Yes"/>
    <s v="No"/>
    <s v="Yes"/>
    <x v="2"/>
    <s v="Yes"/>
    <x v="1"/>
    <n v="100.8"/>
    <n v="6690.75"/>
    <n v="0"/>
    <n v="0"/>
    <n v="1851.96"/>
    <n v="8542.7099999999991"/>
    <s v="Stayed"/>
    <x v="0"/>
    <s v="other"/>
    <n v="0"/>
    <s v="&gt;100"/>
    <n v="0"/>
    <x v="1"/>
    <x v="1"/>
  </r>
  <r>
    <s v="81375-HAR"/>
    <x v="1"/>
    <n v="44"/>
    <s v="No"/>
    <x v="15"/>
    <n v="15"/>
    <n v="21"/>
    <s v="None"/>
    <x v="0"/>
    <s v="No"/>
    <x v="1"/>
    <s v="No"/>
    <x v="0"/>
    <s v="No"/>
    <x v="0"/>
    <s v="No"/>
    <x v="1"/>
    <s v="No"/>
    <s v="No"/>
    <s v="No"/>
    <x v="0"/>
    <s v="No"/>
    <x v="0"/>
    <n v="19.45"/>
    <n v="136.75"/>
    <n v="0"/>
    <n v="0"/>
    <n v="344.12"/>
    <n v="480.87"/>
    <s v="Stayed"/>
    <x v="0"/>
    <s v="other"/>
    <n v="0"/>
    <s v="&lt;20"/>
    <n v="0"/>
    <x v="0"/>
    <x v="2"/>
  </r>
  <r>
    <s v="71564-KAR"/>
    <x v="1"/>
    <n v="48"/>
    <s v="No"/>
    <x v="3"/>
    <n v="6"/>
    <n v="5"/>
    <s v="None"/>
    <x v="0"/>
    <s v="No"/>
    <x v="1"/>
    <s v="No"/>
    <x v="0"/>
    <s v="No"/>
    <x v="0"/>
    <s v="No"/>
    <x v="1"/>
    <s v="No"/>
    <s v="No"/>
    <s v="No"/>
    <x v="1"/>
    <s v="No"/>
    <x v="0"/>
    <n v="19.05"/>
    <n v="19.05"/>
    <n v="0"/>
    <n v="0"/>
    <n v="5.0199999999999996"/>
    <n v="24.07"/>
    <s v="Joined"/>
    <x v="0"/>
    <s v="other"/>
    <n v="0"/>
    <s v="&lt;20"/>
    <n v="1"/>
    <x v="0"/>
    <x v="4"/>
  </r>
  <r>
    <s v="78977-UTT"/>
    <x v="1"/>
    <n v="71"/>
    <s v="Yes"/>
    <x v="7"/>
    <n v="11"/>
    <n v="5"/>
    <s v="Deal 5"/>
    <x v="0"/>
    <s v="No"/>
    <x v="0"/>
    <s v="Fiber Optic"/>
    <x v="0"/>
    <s v="No"/>
    <x v="0"/>
    <s v="No"/>
    <x v="1"/>
    <s v="No"/>
    <s v="No"/>
    <s v="Yes"/>
    <x v="2"/>
    <s v="Yes"/>
    <x v="1"/>
    <n v="69.7"/>
    <n v="572.85"/>
    <n v="0"/>
    <n v="0"/>
    <n v="334.8"/>
    <n v="907.65"/>
    <s v="Stayed"/>
    <x v="0"/>
    <s v="other"/>
    <n v="0"/>
    <s v="50-100"/>
    <n v="0"/>
    <x v="1"/>
    <x v="4"/>
  </r>
  <r>
    <s v="41402-PUN"/>
    <x v="1"/>
    <n v="42"/>
    <s v="Yes"/>
    <x v="13"/>
    <n v="15"/>
    <n v="35"/>
    <s v="Deal 2"/>
    <x v="0"/>
    <s v="Yes"/>
    <x v="0"/>
    <s v="Fiber Optic"/>
    <x v="0"/>
    <s v="Yes"/>
    <x v="0"/>
    <s v="Yes"/>
    <x v="0"/>
    <s v="Yes"/>
    <s v="Yes"/>
    <s v="Yes"/>
    <x v="0"/>
    <s v="Yes"/>
    <x v="0"/>
    <n v="106.05"/>
    <n v="6703.5"/>
    <n v="0"/>
    <n v="0"/>
    <n v="933.1"/>
    <n v="7636.6"/>
    <s v="Stayed"/>
    <x v="0"/>
    <s v="other"/>
    <n v="0"/>
    <s v="&gt;100"/>
    <n v="0"/>
    <x v="0"/>
    <x v="0"/>
  </r>
  <r>
    <s v="18928-UTT"/>
    <x v="1"/>
    <n v="64"/>
    <s v="No"/>
    <x v="7"/>
    <n v="2"/>
    <n v="18"/>
    <s v="None"/>
    <x v="0"/>
    <s v="Yes"/>
    <x v="0"/>
    <s v="Fiber Optic"/>
    <x v="0"/>
    <s v="Yes"/>
    <x v="1"/>
    <s v="Yes"/>
    <x v="1"/>
    <s v="No"/>
    <s v="No"/>
    <s v="No"/>
    <x v="1"/>
    <s v="No"/>
    <x v="1"/>
    <n v="90.55"/>
    <n v="5116.6000000000004"/>
    <n v="0"/>
    <n v="40"/>
    <n v="156.80000000000001"/>
    <n v="5313.4"/>
    <s v="Stayed"/>
    <x v="0"/>
    <s v="other"/>
    <n v="0"/>
    <s v="50-100"/>
    <n v="0"/>
    <x v="1"/>
    <x v="2"/>
  </r>
  <r>
    <s v="66926-HAR"/>
    <x v="0"/>
    <n v="35"/>
    <s v="No"/>
    <x v="15"/>
    <n v="7"/>
    <n v="6"/>
    <s v="None"/>
    <x v="0"/>
    <s v="Yes"/>
    <x v="1"/>
    <s v="No"/>
    <x v="0"/>
    <s v="No"/>
    <x v="0"/>
    <s v="No"/>
    <x v="1"/>
    <s v="No"/>
    <s v="No"/>
    <s v="No"/>
    <x v="0"/>
    <s v="Yes"/>
    <x v="2"/>
    <n v="24.85"/>
    <n v="962.25"/>
    <n v="0"/>
    <n v="0"/>
    <n v="1339.06"/>
    <n v="2301.31"/>
    <s v="Stayed"/>
    <x v="0"/>
    <s v="other"/>
    <n v="0"/>
    <s v="20-50"/>
    <n v="0"/>
    <x v="0"/>
    <x v="3"/>
  </r>
  <r>
    <s v="76279-MAH"/>
    <x v="0"/>
    <n v="31"/>
    <s v="No"/>
    <x v="1"/>
    <n v="3"/>
    <n v="32"/>
    <s v="None"/>
    <x v="0"/>
    <s v="No"/>
    <x v="0"/>
    <s v="DSL"/>
    <x v="1"/>
    <s v="No"/>
    <x v="1"/>
    <s v="No"/>
    <x v="0"/>
    <s v="Yes"/>
    <s v="Yes"/>
    <s v="Yes"/>
    <x v="2"/>
    <s v="Yes"/>
    <x v="1"/>
    <n v="74.349999999999994"/>
    <n v="4317.3500000000004"/>
    <n v="0"/>
    <n v="0"/>
    <n v="1406.19"/>
    <n v="5723.54"/>
    <s v="Stayed"/>
    <x v="0"/>
    <s v="other"/>
    <n v="0"/>
    <s v="50-100"/>
    <n v="0"/>
    <x v="2"/>
    <x v="0"/>
  </r>
  <r>
    <s v="11264-MAH"/>
    <x v="1"/>
    <n v="27"/>
    <s v="Yes"/>
    <x v="1"/>
    <n v="14"/>
    <n v="17"/>
    <s v="Deal 5"/>
    <x v="1"/>
    <s v="No"/>
    <x v="0"/>
    <s v="DSL"/>
    <x v="0"/>
    <s v="No"/>
    <x v="0"/>
    <s v="No"/>
    <x v="1"/>
    <s v="No"/>
    <s v="Yes"/>
    <s v="Yes"/>
    <x v="1"/>
    <s v="Yes"/>
    <x v="1"/>
    <n v="-4"/>
    <n v="24.8"/>
    <n v="0"/>
    <n v="0"/>
    <n v="0"/>
    <n v="24.8"/>
    <s v="Churned"/>
    <x v="2"/>
    <s v="Product dissatisfaction"/>
    <n v="1"/>
    <s v="&lt;20"/>
    <n v="0"/>
    <x v="2"/>
    <x v="1"/>
  </r>
  <r>
    <s v="82992-JAM"/>
    <x v="1"/>
    <n v="62"/>
    <s v="No"/>
    <x v="16"/>
    <n v="15"/>
    <n v="19"/>
    <s v="Deal 3"/>
    <x v="0"/>
    <s v="No"/>
    <x v="0"/>
    <s v="Fiber Optic"/>
    <x v="0"/>
    <s v="No"/>
    <x v="0"/>
    <s v="No"/>
    <x v="0"/>
    <s v="Yes"/>
    <s v="Yes"/>
    <s v="No"/>
    <x v="0"/>
    <s v="Yes"/>
    <x v="2"/>
    <n v="89.1"/>
    <n v="3342"/>
    <n v="0"/>
    <n v="90"/>
    <n v="1143.42"/>
    <n v="4575.42"/>
    <s v="Stayed"/>
    <x v="0"/>
    <s v="other"/>
    <n v="0"/>
    <s v="50-100"/>
    <n v="0"/>
    <x v="1"/>
    <x v="2"/>
  </r>
  <r>
    <s v="72873-JAM"/>
    <x v="0"/>
    <n v="44"/>
    <s v="No"/>
    <x v="16"/>
    <n v="2"/>
    <n v="12"/>
    <s v="Deal 4"/>
    <x v="0"/>
    <s v="Yes"/>
    <x v="0"/>
    <s v="Fiber Optic"/>
    <x v="0"/>
    <s v="No"/>
    <x v="0"/>
    <s v="No"/>
    <x v="1"/>
    <s v="No"/>
    <s v="No"/>
    <s v="Yes"/>
    <x v="1"/>
    <s v="Yes"/>
    <x v="1"/>
    <n v="-7"/>
    <n v="825.7"/>
    <n v="0"/>
    <n v="0"/>
    <n v="237.38"/>
    <n v="1063.08"/>
    <s v="Churned"/>
    <x v="1"/>
    <s v="Competitor made better offer"/>
    <n v="1"/>
    <s v="&lt;20"/>
    <n v="0"/>
    <x v="0"/>
    <x v="1"/>
  </r>
  <r>
    <s v="41429-ODI"/>
    <x v="1"/>
    <n v="45"/>
    <s v="Yes"/>
    <x v="19"/>
    <n v="5"/>
    <n v="30"/>
    <s v="None"/>
    <x v="0"/>
    <s v="No"/>
    <x v="0"/>
    <s v="Fiber Optic"/>
    <x v="0"/>
    <s v="No"/>
    <x v="0"/>
    <s v="No"/>
    <x v="1"/>
    <s v="No"/>
    <s v="No"/>
    <s v="Yes"/>
    <x v="1"/>
    <s v="Yes"/>
    <x v="0"/>
    <n v="69.05"/>
    <n v="1815.65"/>
    <n v="0"/>
    <n v="0"/>
    <n v="975.26"/>
    <n v="2790.91"/>
    <s v="Stayed"/>
    <x v="0"/>
    <s v="other"/>
    <n v="0"/>
    <s v="50-100"/>
    <n v="0"/>
    <x v="0"/>
    <x v="0"/>
  </r>
  <r>
    <s v="98408-AND"/>
    <x v="1"/>
    <n v="30"/>
    <s v="No"/>
    <x v="10"/>
    <n v="4"/>
    <n v="3"/>
    <s v="None"/>
    <x v="0"/>
    <s v="No"/>
    <x v="0"/>
    <s v="DSL"/>
    <x v="1"/>
    <s v="No"/>
    <x v="1"/>
    <s v="Yes"/>
    <x v="0"/>
    <s v="Yes"/>
    <s v="Yes"/>
    <s v="Yes"/>
    <x v="2"/>
    <s v="Yes"/>
    <x v="1"/>
    <n v="80.45"/>
    <n v="5886.85"/>
    <n v="0"/>
    <n v="0"/>
    <n v="933.12"/>
    <n v="6819.97"/>
    <s v="Stayed"/>
    <x v="0"/>
    <s v="other"/>
    <n v="0"/>
    <s v="50-100"/>
    <n v="0"/>
    <x v="2"/>
    <x v="4"/>
  </r>
  <r>
    <s v="97033-BIH"/>
    <x v="1"/>
    <n v="74"/>
    <s v="Yes"/>
    <x v="9"/>
    <n v="0"/>
    <n v="9"/>
    <s v="Deal 3"/>
    <x v="0"/>
    <s v="Yes"/>
    <x v="0"/>
    <s v="Fiber Optic"/>
    <x v="0"/>
    <s v="No"/>
    <x v="0"/>
    <s v="Yes"/>
    <x v="0"/>
    <s v="Yes"/>
    <s v="No"/>
    <s v="Yes"/>
    <x v="1"/>
    <s v="Yes"/>
    <x v="1"/>
    <n v="101.5"/>
    <n v="2917.65"/>
    <n v="0"/>
    <n v="0"/>
    <n v="1440.6"/>
    <n v="4358.25"/>
    <s v="Stayed"/>
    <x v="0"/>
    <s v="other"/>
    <n v="0"/>
    <s v="&gt;100"/>
    <n v="0"/>
    <x v="1"/>
    <x v="3"/>
  </r>
  <r>
    <s v="41631-JAM"/>
    <x v="0"/>
    <n v="26"/>
    <s v="Yes"/>
    <x v="16"/>
    <n v="9"/>
    <n v="21"/>
    <s v="None"/>
    <x v="0"/>
    <s v="No"/>
    <x v="1"/>
    <s v="No"/>
    <x v="0"/>
    <s v="No"/>
    <x v="0"/>
    <s v="No"/>
    <x v="1"/>
    <s v="No"/>
    <s v="No"/>
    <s v="No"/>
    <x v="1"/>
    <s v="No"/>
    <x v="2"/>
    <n v="19.55"/>
    <n v="19.55"/>
    <n v="0"/>
    <n v="0"/>
    <n v="38.44"/>
    <n v="57.99"/>
    <s v="Churned"/>
    <x v="1"/>
    <s v="Competitor made better offer"/>
    <n v="1"/>
    <s v="&lt;20"/>
    <n v="0"/>
    <x v="2"/>
    <x v="2"/>
  </r>
  <r>
    <s v="83908-DEL"/>
    <x v="1"/>
    <n v="47"/>
    <s v="Yes"/>
    <x v="0"/>
    <n v="15"/>
    <n v="28"/>
    <s v="Deal 5"/>
    <x v="0"/>
    <s v="No"/>
    <x v="0"/>
    <s v="Fiber Optic"/>
    <x v="0"/>
    <s v="No"/>
    <x v="0"/>
    <s v="No"/>
    <x v="1"/>
    <s v="No"/>
    <s v="No"/>
    <s v="Yes"/>
    <x v="1"/>
    <s v="Yes"/>
    <x v="1"/>
    <n v="70.849999999999994"/>
    <n v="70.849999999999994"/>
    <n v="0"/>
    <n v="0"/>
    <n v="27.05"/>
    <n v="97.9"/>
    <s v="Churned"/>
    <x v="2"/>
    <s v="Network reliability"/>
    <n v="1"/>
    <s v="50-100"/>
    <n v="0"/>
    <x v="0"/>
    <x v="0"/>
  </r>
  <r>
    <s v="57274-PUN"/>
    <x v="1"/>
    <n v="56"/>
    <s v="No"/>
    <x v="13"/>
    <n v="15"/>
    <n v="24"/>
    <s v="None"/>
    <x v="0"/>
    <s v="Yes"/>
    <x v="0"/>
    <s v="DSL"/>
    <x v="1"/>
    <s v="Yes"/>
    <x v="1"/>
    <s v="Yes"/>
    <x v="1"/>
    <s v="Yes"/>
    <s v="Yes"/>
    <s v="Yes"/>
    <x v="0"/>
    <s v="Yes"/>
    <x v="1"/>
    <n v="78.45"/>
    <n v="5333.35"/>
    <n v="0"/>
    <n v="0"/>
    <n v="507.96"/>
    <n v="5841.31"/>
    <s v="Stayed"/>
    <x v="0"/>
    <s v="other"/>
    <n v="0"/>
    <s v="50-100"/>
    <n v="0"/>
    <x v="1"/>
    <x v="0"/>
  </r>
  <r>
    <s v="35014-HAR"/>
    <x v="1"/>
    <n v="74"/>
    <s v="Yes"/>
    <x v="15"/>
    <n v="6"/>
    <n v="28"/>
    <s v="None"/>
    <x v="0"/>
    <s v="Yes"/>
    <x v="0"/>
    <s v="Fiber Optic"/>
    <x v="0"/>
    <s v="Yes"/>
    <x v="1"/>
    <s v="No"/>
    <x v="0"/>
    <s v="Yes"/>
    <s v="Yes"/>
    <s v="Yes"/>
    <x v="1"/>
    <s v="Yes"/>
    <x v="1"/>
    <n v="103.5"/>
    <n v="6479.4"/>
    <n v="0"/>
    <n v="0"/>
    <n v="1142.82"/>
    <n v="7622.22"/>
    <s v="Stayed"/>
    <x v="0"/>
    <s v="other"/>
    <n v="0"/>
    <s v="&gt;100"/>
    <n v="0"/>
    <x v="1"/>
    <x v="0"/>
  </r>
  <r>
    <s v="22364-UTT"/>
    <x v="0"/>
    <n v="57"/>
    <s v="Yes"/>
    <x v="7"/>
    <n v="14"/>
    <n v="21"/>
    <s v="None"/>
    <x v="0"/>
    <s v="No"/>
    <x v="0"/>
    <s v="DSL"/>
    <x v="1"/>
    <s v="Yes"/>
    <x v="0"/>
    <s v="Yes"/>
    <x v="0"/>
    <s v="Yes"/>
    <s v="Yes"/>
    <s v="Yes"/>
    <x v="1"/>
    <s v="Yes"/>
    <x v="0"/>
    <n v="-9"/>
    <n v="4663.3999999999996"/>
    <n v="0"/>
    <n v="0"/>
    <n v="2385.6"/>
    <n v="7049"/>
    <s v="Stayed"/>
    <x v="0"/>
    <s v="other"/>
    <n v="0"/>
    <s v="&lt;20"/>
    <n v="0"/>
    <x v="1"/>
    <x v="2"/>
  </r>
  <r>
    <s v="25757-JHA"/>
    <x v="0"/>
    <n v="41"/>
    <s v="No"/>
    <x v="14"/>
    <n v="13"/>
    <n v="33"/>
    <s v="Deal 4"/>
    <x v="0"/>
    <s v="No"/>
    <x v="1"/>
    <s v="No"/>
    <x v="0"/>
    <s v="No"/>
    <x v="0"/>
    <s v="No"/>
    <x v="1"/>
    <s v="No"/>
    <s v="No"/>
    <s v="No"/>
    <x v="1"/>
    <s v="No"/>
    <x v="0"/>
    <n v="20.6"/>
    <n v="414.95"/>
    <n v="0"/>
    <n v="0"/>
    <n v="89.3"/>
    <n v="504.25"/>
    <s v="Stayed"/>
    <x v="0"/>
    <s v="other"/>
    <n v="0"/>
    <s v="20-50"/>
    <n v="0"/>
    <x v="0"/>
    <x v="0"/>
  </r>
  <r>
    <s v="15418-PUN"/>
    <x v="1"/>
    <n v="62"/>
    <s v="No"/>
    <x v="13"/>
    <n v="2"/>
    <n v="31"/>
    <s v="None"/>
    <x v="0"/>
    <s v="No"/>
    <x v="1"/>
    <s v="No"/>
    <x v="0"/>
    <s v="No"/>
    <x v="0"/>
    <s v="No"/>
    <x v="1"/>
    <s v="No"/>
    <s v="No"/>
    <s v="No"/>
    <x v="0"/>
    <s v="No"/>
    <x v="1"/>
    <n v="19.8"/>
    <n v="229.6"/>
    <n v="0"/>
    <n v="0"/>
    <n v="451.8"/>
    <n v="681.4"/>
    <s v="Churned"/>
    <x v="4"/>
    <s v="Attitude of support person"/>
    <n v="1"/>
    <s v="&lt;20"/>
    <n v="0"/>
    <x v="1"/>
    <x v="0"/>
  </r>
  <r>
    <s v="56083-AND"/>
    <x v="1"/>
    <n v="24"/>
    <s v="Yes"/>
    <x v="10"/>
    <n v="3"/>
    <n v="3"/>
    <s v="None"/>
    <x v="0"/>
    <s v="No"/>
    <x v="0"/>
    <s v="Fiber Optic"/>
    <x v="0"/>
    <s v="No"/>
    <x v="0"/>
    <s v="No"/>
    <x v="1"/>
    <s v="No"/>
    <s v="Yes"/>
    <s v="Yes"/>
    <x v="1"/>
    <s v="No"/>
    <x v="1"/>
    <n v="70.25"/>
    <n v="2868.05"/>
    <n v="0"/>
    <n v="0"/>
    <n v="1671.98"/>
    <n v="4540.03"/>
    <s v="Churned"/>
    <x v="4"/>
    <s v="Attitude of support person"/>
    <n v="1"/>
    <s v="50-100"/>
    <n v="0"/>
    <x v="2"/>
    <x v="4"/>
  </r>
  <r>
    <s v="43524-MAD"/>
    <x v="0"/>
    <n v="33"/>
    <s v="No"/>
    <x v="11"/>
    <n v="14"/>
    <n v="15"/>
    <s v="Deal 3"/>
    <x v="0"/>
    <s v="No"/>
    <x v="0"/>
    <s v="DSL"/>
    <x v="0"/>
    <s v="Yes"/>
    <x v="0"/>
    <s v="Yes"/>
    <x v="1"/>
    <s v="No"/>
    <s v="No"/>
    <s v="Yes"/>
    <x v="0"/>
    <s v="Yes"/>
    <x v="0"/>
    <n v="54.75"/>
    <n v="1266.3499999999999"/>
    <n v="15.76"/>
    <n v="0"/>
    <n v="997.5"/>
    <n v="2248.09"/>
    <s v="Stayed"/>
    <x v="0"/>
    <s v="other"/>
    <n v="0"/>
    <s v="50-100"/>
    <n v="0"/>
    <x v="2"/>
    <x v="1"/>
  </r>
  <r>
    <s v="46192-KAR"/>
    <x v="1"/>
    <n v="29"/>
    <s v="No"/>
    <x v="3"/>
    <n v="9"/>
    <n v="12"/>
    <s v="Deal 1"/>
    <x v="0"/>
    <s v="Yes"/>
    <x v="0"/>
    <s v="Fiber Optic"/>
    <x v="1"/>
    <s v="Yes"/>
    <x v="1"/>
    <s v="Yes"/>
    <x v="0"/>
    <s v="Yes"/>
    <s v="Yes"/>
    <s v="Yes"/>
    <x v="2"/>
    <s v="Yes"/>
    <x v="0"/>
    <n v="113.15"/>
    <n v="7993.3"/>
    <n v="0"/>
    <n v="0"/>
    <n v="2016.4"/>
    <n v="10009.700000000001"/>
    <s v="Stayed"/>
    <x v="0"/>
    <s v="other"/>
    <n v="0"/>
    <s v="&gt;100"/>
    <n v="0"/>
    <x v="2"/>
    <x v="1"/>
  </r>
  <r>
    <s v="59491-TAM"/>
    <x v="1"/>
    <n v="20"/>
    <s v="Yes"/>
    <x v="4"/>
    <n v="6"/>
    <n v="8"/>
    <s v="Deal 2"/>
    <x v="0"/>
    <s v="Yes"/>
    <x v="1"/>
    <s v="No"/>
    <x v="0"/>
    <s v="No"/>
    <x v="0"/>
    <s v="No"/>
    <x v="1"/>
    <s v="No"/>
    <s v="No"/>
    <s v="No"/>
    <x v="2"/>
    <s v="Yes"/>
    <x v="0"/>
    <n v="25.15"/>
    <n v="1327.15"/>
    <n v="0"/>
    <n v="0"/>
    <n v="739.2"/>
    <n v="2066.35"/>
    <s v="Churned"/>
    <x v="2"/>
    <s v="Service dissatisfaction"/>
    <n v="1"/>
    <s v="20-50"/>
    <n v="0"/>
    <x v="3"/>
    <x v="3"/>
  </r>
  <r>
    <s v="34004-PUN"/>
    <x v="1"/>
    <n v="52"/>
    <s v="Yes"/>
    <x v="13"/>
    <n v="8"/>
    <n v="4"/>
    <s v="None"/>
    <x v="0"/>
    <s v="No"/>
    <x v="1"/>
    <s v="No"/>
    <x v="0"/>
    <s v="No"/>
    <x v="0"/>
    <s v="No"/>
    <x v="1"/>
    <s v="No"/>
    <s v="No"/>
    <s v="No"/>
    <x v="1"/>
    <s v="No"/>
    <x v="0"/>
    <n v="21.05"/>
    <n v="139.75"/>
    <n v="0"/>
    <n v="0"/>
    <n v="344.4"/>
    <n v="484.15"/>
    <s v="Stayed"/>
    <x v="0"/>
    <s v="other"/>
    <n v="0"/>
    <s v="20-50"/>
    <n v="0"/>
    <x v="1"/>
    <x v="4"/>
  </r>
  <r>
    <s v="32072-PUN"/>
    <x v="0"/>
    <n v="59"/>
    <s v="No"/>
    <x v="13"/>
    <n v="6"/>
    <n v="30"/>
    <s v="None"/>
    <x v="0"/>
    <s v="No"/>
    <x v="0"/>
    <s v="Fiber Optic"/>
    <x v="0"/>
    <s v="No"/>
    <x v="0"/>
    <s v="No"/>
    <x v="1"/>
    <s v="No"/>
    <s v="No"/>
    <s v="No"/>
    <x v="1"/>
    <s v="No"/>
    <x v="0"/>
    <n v="70.55"/>
    <n v="1493.55"/>
    <n v="17.600000000000001"/>
    <n v="0"/>
    <n v="76"/>
    <n v="1551.95"/>
    <s v="Stayed"/>
    <x v="0"/>
    <s v="other"/>
    <n v="0"/>
    <s v="50-100"/>
    <n v="0"/>
    <x v="1"/>
    <x v="0"/>
  </r>
  <r>
    <s v="52391-MAH"/>
    <x v="1"/>
    <n v="55"/>
    <s v="Yes"/>
    <x v="1"/>
    <n v="2"/>
    <n v="24"/>
    <s v="None"/>
    <x v="0"/>
    <s v="No"/>
    <x v="1"/>
    <s v="No"/>
    <x v="0"/>
    <s v="No"/>
    <x v="0"/>
    <s v="No"/>
    <x v="1"/>
    <s v="No"/>
    <s v="No"/>
    <s v="No"/>
    <x v="2"/>
    <s v="No"/>
    <x v="0"/>
    <n v="19.55"/>
    <n v="876.15"/>
    <n v="15.17"/>
    <n v="0"/>
    <n v="136.74"/>
    <n v="997.72"/>
    <s v="Stayed"/>
    <x v="0"/>
    <s v="other"/>
    <n v="0"/>
    <s v="&lt;20"/>
    <n v="0"/>
    <x v="1"/>
    <x v="0"/>
  </r>
  <r>
    <s v="83708-DEL"/>
    <x v="1"/>
    <n v="44"/>
    <s v="No"/>
    <x v="0"/>
    <n v="5"/>
    <n v="11"/>
    <s v="Deal 4"/>
    <x v="1"/>
    <s v="No"/>
    <x v="0"/>
    <s v="DSL"/>
    <x v="0"/>
    <s v="Yes"/>
    <x v="1"/>
    <s v="No"/>
    <x v="1"/>
    <s v="No"/>
    <s v="No"/>
    <s v="Yes"/>
    <x v="1"/>
    <s v="Yes"/>
    <x v="0"/>
    <n v="35.65"/>
    <n v="646.04999999999995"/>
    <n v="0"/>
    <n v="0"/>
    <n v="0"/>
    <n v="646.04999999999995"/>
    <s v="Stayed"/>
    <x v="0"/>
    <s v="other"/>
    <n v="0"/>
    <s v="20-50"/>
    <n v="0"/>
    <x v="0"/>
    <x v="3"/>
  </r>
  <r>
    <s v="45898-TAM"/>
    <x v="1"/>
    <n v="22"/>
    <s v="Yes"/>
    <x v="4"/>
    <n v="7"/>
    <n v="11"/>
    <s v="None"/>
    <x v="0"/>
    <s v="No"/>
    <x v="1"/>
    <s v="No"/>
    <x v="0"/>
    <s v="No"/>
    <x v="0"/>
    <s v="No"/>
    <x v="1"/>
    <s v="No"/>
    <s v="No"/>
    <s v="No"/>
    <x v="1"/>
    <s v="No"/>
    <x v="0"/>
    <n v="19.600000000000001"/>
    <n v="780.25"/>
    <n v="0"/>
    <n v="0"/>
    <n v="183.48"/>
    <n v="963.73"/>
    <s v="Stayed"/>
    <x v="0"/>
    <s v="other"/>
    <n v="0"/>
    <s v="&lt;20"/>
    <n v="0"/>
    <x v="2"/>
    <x v="3"/>
  </r>
  <r>
    <s v="55627-TAM"/>
    <x v="0"/>
    <n v="30"/>
    <s v="No"/>
    <x v="4"/>
    <n v="2"/>
    <n v="35"/>
    <s v="Deal 1"/>
    <x v="0"/>
    <s v="No"/>
    <x v="1"/>
    <s v="No"/>
    <x v="0"/>
    <s v="No"/>
    <x v="0"/>
    <s v="No"/>
    <x v="1"/>
    <s v="No"/>
    <s v="No"/>
    <s v="No"/>
    <x v="2"/>
    <s v="No"/>
    <x v="0"/>
    <n v="19.899999999999999"/>
    <n v="1397.3"/>
    <n v="0"/>
    <n v="0"/>
    <n v="1454.79"/>
    <n v="2852.09"/>
    <s v="Stayed"/>
    <x v="0"/>
    <s v="other"/>
    <n v="0"/>
    <s v="&lt;20"/>
    <n v="0"/>
    <x v="2"/>
    <x v="0"/>
  </r>
  <r>
    <s v="55459-RAJ"/>
    <x v="0"/>
    <n v="59"/>
    <s v="Yes"/>
    <x v="8"/>
    <n v="5"/>
    <n v="8"/>
    <s v="None"/>
    <x v="0"/>
    <s v="No"/>
    <x v="0"/>
    <s v="Fiber Optic"/>
    <x v="1"/>
    <s v="Yes"/>
    <x v="1"/>
    <s v="Yes"/>
    <x v="0"/>
    <s v="Yes"/>
    <s v="Yes"/>
    <s v="Yes"/>
    <x v="2"/>
    <s v="Yes"/>
    <x v="1"/>
    <n v="108.65"/>
    <n v="7726.35"/>
    <n v="0"/>
    <n v="0"/>
    <n v="1041.1199999999999"/>
    <n v="8767.4699999999993"/>
    <s v="Stayed"/>
    <x v="0"/>
    <s v="other"/>
    <n v="0"/>
    <s v="&gt;100"/>
    <n v="0"/>
    <x v="1"/>
    <x v="3"/>
  </r>
  <r>
    <s v="25196-TAM"/>
    <x v="1"/>
    <n v="46"/>
    <s v="No"/>
    <x v="4"/>
    <n v="14"/>
    <n v="22"/>
    <s v="Deal 4"/>
    <x v="0"/>
    <s v="No"/>
    <x v="1"/>
    <s v="No"/>
    <x v="0"/>
    <s v="No"/>
    <x v="0"/>
    <s v="No"/>
    <x v="1"/>
    <s v="No"/>
    <s v="No"/>
    <s v="No"/>
    <x v="1"/>
    <s v="No"/>
    <x v="0"/>
    <n v="19.649999999999999"/>
    <n v="391.7"/>
    <n v="0"/>
    <n v="0"/>
    <n v="327.60000000000002"/>
    <n v="719.3"/>
    <s v="Stayed"/>
    <x v="0"/>
    <s v="other"/>
    <n v="0"/>
    <s v="&lt;20"/>
    <n v="0"/>
    <x v="0"/>
    <x v="2"/>
  </r>
  <r>
    <s v="66253-HAR"/>
    <x v="1"/>
    <n v="68"/>
    <s v="Yes"/>
    <x v="15"/>
    <n v="11"/>
    <n v="12"/>
    <s v="None"/>
    <x v="0"/>
    <s v="Yes"/>
    <x v="0"/>
    <s v="Fiber Optic"/>
    <x v="1"/>
    <s v="Yes"/>
    <x v="1"/>
    <s v="Yes"/>
    <x v="1"/>
    <s v="Yes"/>
    <s v="No"/>
    <s v="Yes"/>
    <x v="0"/>
    <s v="Yes"/>
    <x v="0"/>
    <n v="105.4"/>
    <n v="7035.6"/>
    <n v="0"/>
    <n v="0"/>
    <n v="178.89"/>
    <n v="7214.49"/>
    <s v="Stayed"/>
    <x v="0"/>
    <s v="other"/>
    <n v="0"/>
    <s v="&gt;100"/>
    <n v="0"/>
    <x v="1"/>
    <x v="1"/>
  </r>
  <r>
    <s v="87241-WES"/>
    <x v="1"/>
    <n v="31"/>
    <s v="Yes"/>
    <x v="2"/>
    <n v="6"/>
    <n v="10"/>
    <s v="Deal 2"/>
    <x v="0"/>
    <s v="Yes"/>
    <x v="0"/>
    <s v="Fiber Optic"/>
    <x v="1"/>
    <s v="No"/>
    <x v="1"/>
    <s v="Yes"/>
    <x v="0"/>
    <s v="Yes"/>
    <s v="Yes"/>
    <s v="Yes"/>
    <x v="1"/>
    <s v="Yes"/>
    <x v="0"/>
    <n v="109.6"/>
    <n v="5953"/>
    <n v="0"/>
    <n v="0"/>
    <n v="780.64"/>
    <n v="6733.64"/>
    <s v="Stayed"/>
    <x v="0"/>
    <s v="other"/>
    <n v="0"/>
    <s v="&gt;100"/>
    <n v="0"/>
    <x v="2"/>
    <x v="3"/>
  </r>
  <r>
    <s v="42556-JAM"/>
    <x v="0"/>
    <n v="50"/>
    <s v="Yes"/>
    <x v="16"/>
    <n v="9"/>
    <n v="27"/>
    <s v="None"/>
    <x v="0"/>
    <s v="No"/>
    <x v="0"/>
    <s v="Fiber Optic"/>
    <x v="0"/>
    <s v="No"/>
    <x v="0"/>
    <s v="No"/>
    <x v="1"/>
    <s v="No"/>
    <s v="No"/>
    <s v="Yes"/>
    <x v="1"/>
    <s v="Yes"/>
    <x v="2"/>
    <n v="69.900000000000006"/>
    <n v="69.900000000000006"/>
    <n v="0"/>
    <n v="0"/>
    <n v="4.99"/>
    <n v="74.89"/>
    <s v="Churned"/>
    <x v="1"/>
    <s v="Competitor made better offer"/>
    <n v="1"/>
    <s v="50-100"/>
    <n v="0"/>
    <x v="1"/>
    <x v="0"/>
  </r>
  <r>
    <s v="48932-MAH"/>
    <x v="0"/>
    <n v="53"/>
    <s v="Yes"/>
    <x v="1"/>
    <n v="1"/>
    <n v="14"/>
    <s v="Deal 1"/>
    <x v="0"/>
    <s v="No"/>
    <x v="0"/>
    <s v="Fiber Optic"/>
    <x v="0"/>
    <s v="Yes"/>
    <x v="0"/>
    <s v="Yes"/>
    <x v="0"/>
    <s v="No"/>
    <s v="No"/>
    <s v="Yes"/>
    <x v="2"/>
    <s v="Yes"/>
    <x v="2"/>
    <n v="92.15"/>
    <n v="6480.9"/>
    <n v="0"/>
    <n v="0"/>
    <n v="1402.08"/>
    <n v="7882.98"/>
    <s v="Stayed"/>
    <x v="0"/>
    <s v="other"/>
    <n v="0"/>
    <s v="50-100"/>
    <n v="0"/>
    <x v="1"/>
    <x v="1"/>
  </r>
  <r>
    <s v="22137-KAR"/>
    <x v="1"/>
    <n v="51"/>
    <s v="No"/>
    <x v="3"/>
    <n v="4"/>
    <n v="28"/>
    <s v="None"/>
    <x v="0"/>
    <s v="No"/>
    <x v="1"/>
    <s v="No"/>
    <x v="0"/>
    <s v="No"/>
    <x v="0"/>
    <s v="No"/>
    <x v="1"/>
    <s v="No"/>
    <s v="No"/>
    <s v="No"/>
    <x v="0"/>
    <s v="No"/>
    <x v="0"/>
    <n v="19.850000000000001"/>
    <n v="19.850000000000001"/>
    <n v="0"/>
    <n v="0"/>
    <n v="47.46"/>
    <n v="67.31"/>
    <s v="Joined"/>
    <x v="0"/>
    <s v="other"/>
    <n v="0"/>
    <s v="&lt;20"/>
    <n v="1"/>
    <x v="1"/>
    <x v="0"/>
  </r>
  <r>
    <s v="96416-HAR"/>
    <x v="0"/>
    <n v="27"/>
    <s v="No"/>
    <x v="15"/>
    <n v="3"/>
    <n v="11"/>
    <s v="None"/>
    <x v="0"/>
    <s v="No"/>
    <x v="1"/>
    <s v="No"/>
    <x v="0"/>
    <s v="No"/>
    <x v="0"/>
    <s v="No"/>
    <x v="1"/>
    <s v="No"/>
    <s v="No"/>
    <s v="No"/>
    <x v="1"/>
    <s v="No"/>
    <x v="0"/>
    <n v="20.149999999999999"/>
    <n v="20.149999999999999"/>
    <n v="0"/>
    <n v="0"/>
    <n v="33.58"/>
    <n v="53.73"/>
    <s v="Churned"/>
    <x v="1"/>
    <s v="Competitor made better offer"/>
    <n v="1"/>
    <s v="20-50"/>
    <n v="0"/>
    <x v="2"/>
    <x v="3"/>
  </r>
  <r>
    <s v="57004-TAM"/>
    <x v="0"/>
    <n v="48"/>
    <s v="Yes"/>
    <x v="4"/>
    <n v="3"/>
    <n v="9"/>
    <s v="None"/>
    <x v="0"/>
    <s v="No"/>
    <x v="1"/>
    <s v="No"/>
    <x v="0"/>
    <s v="No"/>
    <x v="0"/>
    <s v="No"/>
    <x v="1"/>
    <s v="No"/>
    <s v="No"/>
    <s v="No"/>
    <x v="0"/>
    <s v="No"/>
    <x v="1"/>
    <n v="19.899999999999999"/>
    <n v="505.45"/>
    <n v="0"/>
    <n v="0"/>
    <n v="471.75"/>
    <n v="977.2"/>
    <s v="Stayed"/>
    <x v="0"/>
    <s v="other"/>
    <n v="0"/>
    <s v="&lt;20"/>
    <n v="0"/>
    <x v="0"/>
    <x v="3"/>
  </r>
  <r>
    <s v="74520-ODI"/>
    <x v="1"/>
    <n v="71"/>
    <s v="Yes"/>
    <x v="19"/>
    <n v="7"/>
    <n v="14"/>
    <s v="None"/>
    <x v="0"/>
    <s v="Yes"/>
    <x v="0"/>
    <s v="Fiber Optic"/>
    <x v="0"/>
    <s v="No"/>
    <x v="0"/>
    <s v="No"/>
    <x v="1"/>
    <s v="Yes"/>
    <s v="Yes"/>
    <s v="Yes"/>
    <x v="1"/>
    <s v="Yes"/>
    <x v="1"/>
    <n v="85.05"/>
    <n v="85.05"/>
    <n v="0"/>
    <n v="0"/>
    <n v="16.37"/>
    <n v="101.42"/>
    <s v="Churned"/>
    <x v="1"/>
    <s v="Competitor had better devices"/>
    <n v="1"/>
    <s v="50-100"/>
    <n v="0"/>
    <x v="1"/>
    <x v="1"/>
  </r>
  <r>
    <s v="81435-KAR"/>
    <x v="0"/>
    <n v="52"/>
    <s v="No"/>
    <x v="3"/>
    <n v="3"/>
    <n v="29"/>
    <s v="None"/>
    <x v="0"/>
    <s v="Yes"/>
    <x v="1"/>
    <s v="No"/>
    <x v="0"/>
    <s v="No"/>
    <x v="0"/>
    <s v="No"/>
    <x v="1"/>
    <s v="No"/>
    <s v="No"/>
    <s v="No"/>
    <x v="2"/>
    <s v="No"/>
    <x v="1"/>
    <n v="25.7"/>
    <n v="1443.65"/>
    <n v="0"/>
    <n v="0"/>
    <n v="671.55"/>
    <n v="2115.1999999999998"/>
    <s v="Stayed"/>
    <x v="0"/>
    <s v="other"/>
    <n v="0"/>
    <s v="20-50"/>
    <n v="0"/>
    <x v="1"/>
    <x v="0"/>
  </r>
  <r>
    <s v="84975-UTT"/>
    <x v="1"/>
    <n v="36"/>
    <s v="No"/>
    <x v="7"/>
    <n v="7"/>
    <n v="21"/>
    <s v="None"/>
    <x v="0"/>
    <s v="No"/>
    <x v="0"/>
    <s v="Fiber Optic"/>
    <x v="0"/>
    <s v="Yes"/>
    <x v="1"/>
    <s v="Yes"/>
    <x v="0"/>
    <s v="Yes"/>
    <s v="Yes"/>
    <s v="Yes"/>
    <x v="1"/>
    <s v="Yes"/>
    <x v="1"/>
    <n v="108.25"/>
    <n v="5935.1"/>
    <n v="0"/>
    <n v="0"/>
    <n v="2299.67"/>
    <n v="8234.77"/>
    <s v="Stayed"/>
    <x v="0"/>
    <s v="other"/>
    <n v="0"/>
    <s v="&gt;100"/>
    <n v="0"/>
    <x v="0"/>
    <x v="2"/>
  </r>
  <r>
    <s v="66631-HAR"/>
    <x v="1"/>
    <n v="25"/>
    <s v="Yes"/>
    <x v="15"/>
    <n v="0"/>
    <n v="27"/>
    <s v="None"/>
    <x v="0"/>
    <s v="No"/>
    <x v="1"/>
    <s v="No"/>
    <x v="0"/>
    <s v="No"/>
    <x v="0"/>
    <s v="No"/>
    <x v="1"/>
    <s v="No"/>
    <s v="No"/>
    <s v="No"/>
    <x v="0"/>
    <s v="No"/>
    <x v="0"/>
    <n v="20.350000000000001"/>
    <n v="1267"/>
    <n v="0"/>
    <n v="0"/>
    <n v="1854.37"/>
    <n v="3121.37"/>
    <s v="Stayed"/>
    <x v="0"/>
    <s v="other"/>
    <n v="0"/>
    <s v="20-50"/>
    <n v="0"/>
    <x v="2"/>
    <x v="0"/>
  </r>
  <r>
    <s v="99555-KAR"/>
    <x v="0"/>
    <n v="64"/>
    <s v="Yes"/>
    <x v="3"/>
    <n v="10"/>
    <n v="26"/>
    <s v="None"/>
    <x v="0"/>
    <s v="Yes"/>
    <x v="0"/>
    <s v="Fiber Optic"/>
    <x v="0"/>
    <s v="No"/>
    <x v="1"/>
    <s v="No"/>
    <x v="0"/>
    <s v="Yes"/>
    <s v="No"/>
    <s v="Yes"/>
    <x v="1"/>
    <s v="Yes"/>
    <x v="1"/>
    <n v="98.75"/>
    <n v="1587.55"/>
    <n v="0"/>
    <n v="0"/>
    <n v="242.56"/>
    <n v="1830.11"/>
    <s v="Churned"/>
    <x v="4"/>
    <s v="Attitude of support person"/>
    <n v="1"/>
    <s v="50-100"/>
    <n v="0"/>
    <x v="1"/>
    <x v="0"/>
  </r>
  <r>
    <s v="58571-GUJ"/>
    <x v="0"/>
    <n v="50"/>
    <s v="No"/>
    <x v="6"/>
    <n v="10"/>
    <n v="22"/>
    <s v="Deal 5"/>
    <x v="0"/>
    <s v="No"/>
    <x v="0"/>
    <s v="Fiber Optic"/>
    <x v="0"/>
    <s v="No"/>
    <x v="0"/>
    <s v="No"/>
    <x v="1"/>
    <s v="No"/>
    <s v="No"/>
    <s v="No"/>
    <x v="1"/>
    <s v="Yes"/>
    <x v="1"/>
    <n v="71.05"/>
    <n v="472.65"/>
    <n v="0"/>
    <n v="10"/>
    <n v="199.5"/>
    <n v="682.15"/>
    <s v="Stayed"/>
    <x v="0"/>
    <s v="other"/>
    <n v="0"/>
    <s v="50-100"/>
    <n v="0"/>
    <x v="1"/>
    <x v="2"/>
  </r>
  <r>
    <s v="44709-WES"/>
    <x v="1"/>
    <n v="72"/>
    <s v="Yes"/>
    <x v="2"/>
    <n v="7"/>
    <n v="17"/>
    <s v="None"/>
    <x v="1"/>
    <s v="No"/>
    <x v="0"/>
    <s v="DSL"/>
    <x v="0"/>
    <s v="Yes"/>
    <x v="0"/>
    <s v="No"/>
    <x v="1"/>
    <s v="No"/>
    <s v="No"/>
    <s v="Yes"/>
    <x v="1"/>
    <s v="Yes"/>
    <x v="1"/>
    <n v="30.75"/>
    <n v="82.85"/>
    <n v="0"/>
    <n v="0"/>
    <n v="0"/>
    <n v="82.85"/>
    <s v="Joined"/>
    <x v="0"/>
    <s v="other"/>
    <n v="0"/>
    <s v="20-50"/>
    <n v="1"/>
    <x v="1"/>
    <x v="1"/>
  </r>
  <r>
    <s v="59940-MAH"/>
    <x v="0"/>
    <n v="72"/>
    <s v="Yes"/>
    <x v="1"/>
    <n v="11"/>
    <n v="13"/>
    <s v="None"/>
    <x v="0"/>
    <s v="Yes"/>
    <x v="1"/>
    <s v="No"/>
    <x v="0"/>
    <s v="No"/>
    <x v="0"/>
    <s v="No"/>
    <x v="1"/>
    <s v="No"/>
    <s v="No"/>
    <s v="No"/>
    <x v="2"/>
    <s v="No"/>
    <x v="0"/>
    <n v="25.65"/>
    <n v="1740.8"/>
    <n v="0"/>
    <n v="0"/>
    <n v="1883.52"/>
    <n v="3624.32"/>
    <s v="Stayed"/>
    <x v="0"/>
    <s v="other"/>
    <n v="0"/>
    <s v="20-50"/>
    <n v="0"/>
    <x v="1"/>
    <x v="1"/>
  </r>
  <r>
    <s v="68533-AND"/>
    <x v="1"/>
    <n v="61"/>
    <s v="No"/>
    <x v="10"/>
    <n v="1"/>
    <n v="36"/>
    <s v="Deal 2"/>
    <x v="0"/>
    <s v="No"/>
    <x v="0"/>
    <s v="DSL"/>
    <x v="1"/>
    <s v="Yes"/>
    <x v="1"/>
    <s v="Yes"/>
    <x v="0"/>
    <s v="Yes"/>
    <s v="Yes"/>
    <s v="Yes"/>
    <x v="2"/>
    <s v="No"/>
    <x v="0"/>
    <n v="85.5"/>
    <n v="4421.95"/>
    <n v="0"/>
    <n v="0"/>
    <n v="1730.43"/>
    <n v="6152.38"/>
    <s v="Stayed"/>
    <x v="0"/>
    <s v="other"/>
    <n v="0"/>
    <s v="50-100"/>
    <n v="0"/>
    <x v="1"/>
    <x v="0"/>
  </r>
  <r>
    <s v="39870-WES"/>
    <x v="0"/>
    <n v="40"/>
    <s v="No"/>
    <x v="2"/>
    <n v="10"/>
    <n v="21"/>
    <s v="Deal 5"/>
    <x v="0"/>
    <s v="No"/>
    <x v="0"/>
    <s v="Fiber Optic"/>
    <x v="0"/>
    <s v="No"/>
    <x v="0"/>
    <s v="No"/>
    <x v="1"/>
    <s v="No"/>
    <s v="No"/>
    <s v="Yes"/>
    <x v="1"/>
    <s v="No"/>
    <x v="1"/>
    <n v="-7"/>
    <n v="69.75"/>
    <n v="0"/>
    <n v="0"/>
    <n v="27.97"/>
    <n v="97.72"/>
    <s v="Churned"/>
    <x v="4"/>
    <s v="Attitude of support person"/>
    <n v="1"/>
    <s v="&lt;20"/>
    <n v="0"/>
    <x v="0"/>
    <x v="2"/>
  </r>
  <r>
    <s v="41682-KAR"/>
    <x v="1"/>
    <n v="21"/>
    <s v="No"/>
    <x v="3"/>
    <n v="12"/>
    <n v="10"/>
    <s v="None"/>
    <x v="0"/>
    <s v="No"/>
    <x v="1"/>
    <s v="No"/>
    <x v="0"/>
    <s v="No"/>
    <x v="0"/>
    <s v="No"/>
    <x v="1"/>
    <s v="No"/>
    <s v="No"/>
    <s v="No"/>
    <x v="0"/>
    <s v="Yes"/>
    <x v="0"/>
    <n v="20.350000000000001"/>
    <n v="1442.65"/>
    <n v="0"/>
    <n v="0"/>
    <n v="1619.43"/>
    <n v="3062.08"/>
    <s v="Stayed"/>
    <x v="0"/>
    <s v="other"/>
    <n v="0"/>
    <s v="20-50"/>
    <n v="0"/>
    <x v="2"/>
    <x v="3"/>
  </r>
  <r>
    <s v="71483-BIH"/>
    <x v="0"/>
    <n v="47"/>
    <s v="Yes"/>
    <x v="9"/>
    <n v="6"/>
    <n v="20"/>
    <s v="Deal 5"/>
    <x v="0"/>
    <s v="No"/>
    <x v="0"/>
    <s v="Fiber Optic"/>
    <x v="0"/>
    <s v="No"/>
    <x v="0"/>
    <s v="No"/>
    <x v="1"/>
    <s v="No"/>
    <s v="No"/>
    <s v="Yes"/>
    <x v="1"/>
    <s v="Yes"/>
    <x v="0"/>
    <n v="69.099999999999994"/>
    <n v="69.099999999999994"/>
    <n v="0"/>
    <n v="0"/>
    <n v="16.55"/>
    <n v="85.65"/>
    <s v="Churned"/>
    <x v="0"/>
    <s v="Don't know"/>
    <n v="1"/>
    <s v="50-100"/>
    <n v="0"/>
    <x v="0"/>
    <x v="2"/>
  </r>
  <r>
    <s v="37016-JAM"/>
    <x v="1"/>
    <n v="63"/>
    <s v="Yes"/>
    <x v="16"/>
    <n v="12"/>
    <n v="18"/>
    <s v="Deal 3"/>
    <x v="0"/>
    <s v="No"/>
    <x v="1"/>
    <s v="No"/>
    <x v="0"/>
    <s v="No"/>
    <x v="0"/>
    <s v="No"/>
    <x v="1"/>
    <s v="No"/>
    <s v="No"/>
    <s v="No"/>
    <x v="2"/>
    <s v="No"/>
    <x v="1"/>
    <n v="20.399999999999999"/>
    <n v="743.5"/>
    <n v="0"/>
    <n v="0"/>
    <n v="264.86"/>
    <n v="1008.36"/>
    <s v="Stayed"/>
    <x v="0"/>
    <s v="other"/>
    <n v="0"/>
    <s v="20-50"/>
    <n v="0"/>
    <x v="1"/>
    <x v="2"/>
  </r>
  <r>
    <s v="48317-TEL"/>
    <x v="1"/>
    <n v="34"/>
    <s v="No"/>
    <x v="5"/>
    <n v="9"/>
    <n v="11"/>
    <s v="Deal 5"/>
    <x v="0"/>
    <s v="No"/>
    <x v="1"/>
    <s v="No"/>
    <x v="0"/>
    <s v="No"/>
    <x v="0"/>
    <s v="No"/>
    <x v="1"/>
    <s v="No"/>
    <s v="No"/>
    <s v="No"/>
    <x v="1"/>
    <s v="Yes"/>
    <x v="0"/>
    <n v="19.600000000000001"/>
    <n v="59.75"/>
    <n v="0"/>
    <n v="0"/>
    <n v="39.840000000000003"/>
    <n v="99.59"/>
    <s v="Churned"/>
    <x v="4"/>
    <s v="Attitude of support person"/>
    <n v="1"/>
    <s v="&lt;20"/>
    <n v="0"/>
    <x v="2"/>
    <x v="3"/>
  </r>
  <r>
    <s v="21717-BIH"/>
    <x v="0"/>
    <n v="36"/>
    <s v="Yes"/>
    <x v="9"/>
    <n v="13"/>
    <n v="15"/>
    <s v="Deal 2"/>
    <x v="0"/>
    <s v="Yes"/>
    <x v="0"/>
    <s v="DSL"/>
    <x v="1"/>
    <s v="Yes"/>
    <x v="0"/>
    <s v="Yes"/>
    <x v="1"/>
    <s v="Yes"/>
    <s v="Yes"/>
    <s v="Yes"/>
    <x v="2"/>
    <s v="Yes"/>
    <x v="0"/>
    <n v="75.849999999999994"/>
    <n v="4261.2"/>
    <n v="0"/>
    <n v="0"/>
    <n v="2104.48"/>
    <n v="6365.68"/>
    <s v="Stayed"/>
    <x v="0"/>
    <s v="other"/>
    <n v="0"/>
    <s v="50-100"/>
    <n v="0"/>
    <x v="0"/>
    <x v="1"/>
  </r>
  <r>
    <s v="32917-AND"/>
    <x v="1"/>
    <n v="35"/>
    <s v="Yes"/>
    <x v="10"/>
    <n v="1"/>
    <n v="25"/>
    <s v="None"/>
    <x v="0"/>
    <s v="Yes"/>
    <x v="0"/>
    <s v="DSL"/>
    <x v="1"/>
    <s v="Yes"/>
    <x v="1"/>
    <s v="Yes"/>
    <x v="1"/>
    <s v="Yes"/>
    <s v="Yes"/>
    <s v="Yes"/>
    <x v="0"/>
    <s v="No"/>
    <x v="0"/>
    <n v="80"/>
    <n v="5040.2"/>
    <n v="0"/>
    <n v="0"/>
    <n v="2143.2600000000002"/>
    <n v="7183.46"/>
    <s v="Stayed"/>
    <x v="0"/>
    <s v="other"/>
    <n v="0"/>
    <s v="50-100"/>
    <n v="0"/>
    <x v="0"/>
    <x v="0"/>
  </r>
  <r>
    <s v="71733-UTT"/>
    <x v="0"/>
    <n v="75"/>
    <s v="Yes"/>
    <x v="7"/>
    <n v="6"/>
    <n v="22"/>
    <s v="None"/>
    <x v="0"/>
    <s v="No"/>
    <x v="0"/>
    <s v="Cable"/>
    <x v="0"/>
    <s v="Yes"/>
    <x v="0"/>
    <s v="Yes"/>
    <x v="1"/>
    <s v="No"/>
    <s v="No"/>
    <s v="Yes"/>
    <x v="2"/>
    <s v="Yes"/>
    <x v="1"/>
    <n v="54.55"/>
    <n v="601.25"/>
    <n v="0"/>
    <n v="0"/>
    <n v="130.46"/>
    <n v="731.71"/>
    <s v="Stayed"/>
    <x v="0"/>
    <s v="other"/>
    <n v="0"/>
    <s v="50-100"/>
    <n v="0"/>
    <x v="1"/>
    <x v="2"/>
  </r>
  <r>
    <s v="12762-TAM"/>
    <x v="1"/>
    <n v="39"/>
    <s v="No"/>
    <x v="4"/>
    <n v="11"/>
    <n v="18"/>
    <s v="None"/>
    <x v="0"/>
    <s v="No"/>
    <x v="1"/>
    <s v="No"/>
    <x v="0"/>
    <s v="No"/>
    <x v="0"/>
    <s v="No"/>
    <x v="1"/>
    <s v="No"/>
    <s v="No"/>
    <s v="No"/>
    <x v="2"/>
    <s v="Yes"/>
    <x v="0"/>
    <n v="19.7"/>
    <n v="494.05"/>
    <n v="0"/>
    <n v="0"/>
    <n v="1111.2"/>
    <n v="1605.25"/>
    <s v="Stayed"/>
    <x v="0"/>
    <s v="other"/>
    <n v="0"/>
    <s v="&lt;20"/>
    <n v="0"/>
    <x v="0"/>
    <x v="2"/>
  </r>
  <r>
    <s v="17096-GUJ"/>
    <x v="1"/>
    <n v="49"/>
    <s v="No"/>
    <x v="6"/>
    <n v="8"/>
    <n v="1"/>
    <s v="Deal 1"/>
    <x v="0"/>
    <s v="No"/>
    <x v="0"/>
    <s v="Fiber Optic"/>
    <x v="1"/>
    <s v="Yes"/>
    <x v="0"/>
    <s v="Yes"/>
    <x v="0"/>
    <s v="Yes"/>
    <s v="Yes"/>
    <s v="Yes"/>
    <x v="2"/>
    <s v="No"/>
    <x v="1"/>
    <n v="105.5"/>
    <n v="7611.55"/>
    <n v="0"/>
    <n v="0"/>
    <n v="1962"/>
    <n v="9573.5499999999993"/>
    <s v="Stayed"/>
    <x v="0"/>
    <s v="other"/>
    <n v="0"/>
    <s v="&gt;100"/>
    <n v="0"/>
    <x v="0"/>
    <x v="4"/>
  </r>
  <r>
    <s v="56174-CHH"/>
    <x v="1"/>
    <n v="21"/>
    <s v="No"/>
    <x v="12"/>
    <n v="11"/>
    <n v="9"/>
    <s v="Deal 1"/>
    <x v="0"/>
    <s v="Yes"/>
    <x v="0"/>
    <s v="Fiber Optic"/>
    <x v="1"/>
    <s v="Yes"/>
    <x v="1"/>
    <s v="Yes"/>
    <x v="0"/>
    <s v="No"/>
    <s v="No"/>
    <s v="No"/>
    <x v="0"/>
    <s v="Yes"/>
    <x v="0"/>
    <n v="105.1"/>
    <n v="7234.8"/>
    <n v="0"/>
    <n v="110"/>
    <n v="1588.38"/>
    <n v="8933.18"/>
    <s v="Stayed"/>
    <x v="0"/>
    <s v="other"/>
    <n v="0"/>
    <s v="&gt;100"/>
    <n v="0"/>
    <x v="2"/>
    <x v="3"/>
  </r>
  <r>
    <s v="58051-BIH"/>
    <x v="0"/>
    <n v="28"/>
    <s v="Yes"/>
    <x v="9"/>
    <n v="2"/>
    <n v="13"/>
    <s v="None"/>
    <x v="0"/>
    <s v="Yes"/>
    <x v="0"/>
    <s v="Fiber Optic"/>
    <x v="0"/>
    <s v="No"/>
    <x v="1"/>
    <s v="No"/>
    <x v="0"/>
    <s v="Yes"/>
    <s v="Yes"/>
    <s v="Yes"/>
    <x v="0"/>
    <s v="Yes"/>
    <x v="0"/>
    <n v="99.8"/>
    <n v="5515.45"/>
    <n v="0"/>
    <n v="0"/>
    <n v="2372.7199999999998"/>
    <n v="7888.17"/>
    <s v="Stayed"/>
    <x v="0"/>
    <s v="other"/>
    <n v="0"/>
    <s v="50-100"/>
    <n v="0"/>
    <x v="2"/>
    <x v="1"/>
  </r>
  <r>
    <s v="32129-GUJ"/>
    <x v="0"/>
    <n v="67"/>
    <s v="No"/>
    <x v="6"/>
    <n v="12"/>
    <n v="29"/>
    <s v="None"/>
    <x v="0"/>
    <s v="No"/>
    <x v="0"/>
    <s v="Fiber Optic"/>
    <x v="0"/>
    <s v="No"/>
    <x v="1"/>
    <s v="No"/>
    <x v="1"/>
    <s v="No"/>
    <s v="No"/>
    <s v="Yes"/>
    <x v="1"/>
    <s v="Yes"/>
    <x v="1"/>
    <n v="76.650000000000006"/>
    <n v="1313.55"/>
    <n v="0"/>
    <n v="0"/>
    <n v="520.37"/>
    <n v="1833.92"/>
    <s v="Churned"/>
    <x v="1"/>
    <s v="Competitor offered more data"/>
    <n v="1"/>
    <s v="50-100"/>
    <n v="0"/>
    <x v="1"/>
    <x v="0"/>
  </r>
  <r>
    <s v="38403-KAR"/>
    <x v="1"/>
    <n v="34"/>
    <s v="No"/>
    <x v="3"/>
    <n v="5"/>
    <n v="19"/>
    <s v="Deal 4"/>
    <x v="0"/>
    <s v="Yes"/>
    <x v="1"/>
    <s v="No"/>
    <x v="0"/>
    <s v="No"/>
    <x v="0"/>
    <s v="No"/>
    <x v="1"/>
    <s v="No"/>
    <s v="No"/>
    <s v="No"/>
    <x v="2"/>
    <s v="No"/>
    <x v="0"/>
    <n v="25.1"/>
    <n v="428.45"/>
    <n v="14.57"/>
    <n v="0"/>
    <n v="712.08"/>
    <n v="1125.96"/>
    <s v="Stayed"/>
    <x v="0"/>
    <s v="other"/>
    <n v="0"/>
    <s v="20-50"/>
    <n v="0"/>
    <x v="2"/>
    <x v="2"/>
  </r>
  <r>
    <s v="36620-WES"/>
    <x v="1"/>
    <n v="41"/>
    <s v="No"/>
    <x v="2"/>
    <n v="7"/>
    <n v="1"/>
    <s v="Deal 4"/>
    <x v="0"/>
    <s v="No"/>
    <x v="1"/>
    <s v="No"/>
    <x v="0"/>
    <s v="No"/>
    <x v="0"/>
    <s v="No"/>
    <x v="1"/>
    <s v="No"/>
    <s v="No"/>
    <s v="No"/>
    <x v="2"/>
    <s v="No"/>
    <x v="0"/>
    <n v="19.55"/>
    <n v="223.15"/>
    <n v="26.32"/>
    <n v="0"/>
    <n v="188.32"/>
    <n v="385.15"/>
    <s v="Stayed"/>
    <x v="0"/>
    <s v="other"/>
    <n v="0"/>
    <s v="&lt;20"/>
    <n v="0"/>
    <x v="0"/>
    <x v="4"/>
  </r>
  <r>
    <s v="13683-AND"/>
    <x v="1"/>
    <n v="56"/>
    <s v="Yes"/>
    <x v="10"/>
    <n v="12"/>
    <n v="8"/>
    <s v="None"/>
    <x v="1"/>
    <s v="No"/>
    <x v="0"/>
    <s v="Cable"/>
    <x v="0"/>
    <s v="Yes"/>
    <x v="1"/>
    <s v="Yes"/>
    <x v="1"/>
    <s v="Yes"/>
    <s v="Yes"/>
    <s v="Yes"/>
    <x v="0"/>
    <s v="No"/>
    <x v="1"/>
    <n v="51"/>
    <n v="2264.5"/>
    <n v="0"/>
    <n v="0"/>
    <n v="0"/>
    <n v="2264.5"/>
    <s v="Stayed"/>
    <x v="0"/>
    <s v="other"/>
    <n v="0"/>
    <s v="50-100"/>
    <n v="0"/>
    <x v="1"/>
    <x v="3"/>
  </r>
  <r>
    <s v="78890-UTT"/>
    <x v="1"/>
    <n v="81"/>
    <s v="No"/>
    <x v="7"/>
    <n v="2"/>
    <n v="25"/>
    <s v="None"/>
    <x v="0"/>
    <s v="Yes"/>
    <x v="0"/>
    <s v="Fiber Optic"/>
    <x v="0"/>
    <s v="Yes"/>
    <x v="0"/>
    <s v="Yes"/>
    <x v="0"/>
    <s v="No"/>
    <s v="No"/>
    <s v="Yes"/>
    <x v="1"/>
    <s v="Yes"/>
    <x v="1"/>
    <n v="95.05"/>
    <n v="4504.55"/>
    <n v="0"/>
    <n v="0"/>
    <n v="668.34"/>
    <n v="5172.8900000000003"/>
    <s v="Churned"/>
    <x v="1"/>
    <s v="Competitor offered higher download speeds"/>
    <n v="1"/>
    <s v="50-100"/>
    <n v="0"/>
    <x v="1"/>
    <x v="0"/>
  </r>
  <r>
    <s v="92894-MAH"/>
    <x v="1"/>
    <n v="37"/>
    <s v="No"/>
    <x v="1"/>
    <n v="3"/>
    <n v="19"/>
    <s v="None"/>
    <x v="0"/>
    <s v="Yes"/>
    <x v="0"/>
    <s v="Fiber Optic"/>
    <x v="0"/>
    <s v="Yes"/>
    <x v="0"/>
    <s v="No"/>
    <x v="0"/>
    <s v="Yes"/>
    <s v="Yes"/>
    <s v="Yes"/>
    <x v="2"/>
    <s v="Yes"/>
    <x v="1"/>
    <n v="101.05"/>
    <n v="5971.25"/>
    <n v="0"/>
    <n v="0"/>
    <n v="1066.8900000000001"/>
    <n v="7038.14"/>
    <s v="Stayed"/>
    <x v="0"/>
    <s v="other"/>
    <n v="0"/>
    <s v="&gt;100"/>
    <n v="0"/>
    <x v="0"/>
    <x v="2"/>
  </r>
  <r>
    <s v="64819-UTT"/>
    <x v="1"/>
    <n v="30"/>
    <s v="Yes"/>
    <x v="7"/>
    <n v="12"/>
    <n v="31"/>
    <s v="None"/>
    <x v="0"/>
    <s v="Yes"/>
    <x v="0"/>
    <s v="Fiber Optic"/>
    <x v="0"/>
    <s v="No"/>
    <x v="0"/>
    <s v="No"/>
    <x v="1"/>
    <s v="No"/>
    <s v="No"/>
    <s v="Yes"/>
    <x v="0"/>
    <s v="Yes"/>
    <x v="1"/>
    <n v="74.25"/>
    <n v="4859.25"/>
    <n v="0"/>
    <n v="0"/>
    <n v="2497.44"/>
    <n v="7356.69"/>
    <s v="Stayed"/>
    <x v="0"/>
    <s v="other"/>
    <n v="0"/>
    <s v="50-100"/>
    <n v="0"/>
    <x v="2"/>
    <x v="0"/>
  </r>
  <r>
    <s v="62880-DEL"/>
    <x v="1"/>
    <n v="47"/>
    <s v="No"/>
    <x v="0"/>
    <n v="2"/>
    <n v="12"/>
    <s v="Deal 2"/>
    <x v="0"/>
    <s v="No"/>
    <x v="0"/>
    <s v="DSL"/>
    <x v="1"/>
    <s v="No"/>
    <x v="1"/>
    <s v="No"/>
    <x v="1"/>
    <s v="No"/>
    <s v="No"/>
    <s v="Yes"/>
    <x v="1"/>
    <s v="No"/>
    <x v="0"/>
    <n v="54.55"/>
    <n v="2455.0500000000002"/>
    <n v="0"/>
    <n v="0"/>
    <n v="1350.72"/>
    <n v="3805.77"/>
    <s v="Stayed"/>
    <x v="0"/>
    <s v="other"/>
    <n v="0"/>
    <s v="50-100"/>
    <n v="0"/>
    <x v="0"/>
    <x v="1"/>
  </r>
  <r>
    <s v="22665-UTT"/>
    <x v="1"/>
    <n v="25"/>
    <s v="Yes"/>
    <x v="7"/>
    <n v="2"/>
    <n v="16"/>
    <s v="None"/>
    <x v="0"/>
    <s v="No"/>
    <x v="1"/>
    <s v="No"/>
    <x v="0"/>
    <s v="No"/>
    <x v="0"/>
    <s v="No"/>
    <x v="1"/>
    <s v="No"/>
    <s v="No"/>
    <s v="No"/>
    <x v="2"/>
    <s v="No"/>
    <x v="0"/>
    <n v="19.399999999999999"/>
    <n v="1083"/>
    <n v="0"/>
    <n v="0"/>
    <n v="1526.25"/>
    <n v="2609.25"/>
    <s v="Stayed"/>
    <x v="0"/>
    <s v="other"/>
    <n v="0"/>
    <s v="&lt;20"/>
    <n v="0"/>
    <x v="2"/>
    <x v="1"/>
  </r>
  <r>
    <s v="27856-UTT"/>
    <x v="1"/>
    <n v="33"/>
    <s v="Yes"/>
    <x v="7"/>
    <n v="1"/>
    <n v="32"/>
    <s v="Deal 5"/>
    <x v="0"/>
    <s v="No"/>
    <x v="1"/>
    <s v="No"/>
    <x v="0"/>
    <s v="No"/>
    <x v="0"/>
    <s v="No"/>
    <x v="1"/>
    <s v="No"/>
    <s v="No"/>
    <s v="No"/>
    <x v="1"/>
    <s v="Yes"/>
    <x v="1"/>
    <n v="19.25"/>
    <n v="19.25"/>
    <n v="0"/>
    <n v="0"/>
    <n v="9.44"/>
    <n v="28.69"/>
    <s v="Joined"/>
    <x v="0"/>
    <s v="other"/>
    <n v="0"/>
    <s v="&lt;20"/>
    <n v="1"/>
    <x v="2"/>
    <x v="0"/>
  </r>
  <r>
    <s v="82310-TAM"/>
    <x v="0"/>
    <n v="55"/>
    <s v="Yes"/>
    <x v="4"/>
    <n v="2"/>
    <n v="16"/>
    <s v="Deal 1"/>
    <x v="1"/>
    <s v="No"/>
    <x v="0"/>
    <s v="DSL"/>
    <x v="1"/>
    <s v="No"/>
    <x v="1"/>
    <s v="No"/>
    <x v="0"/>
    <s v="Yes"/>
    <s v="Yes"/>
    <s v="Yes"/>
    <x v="0"/>
    <s v="Yes"/>
    <x v="1"/>
    <n v="54.4"/>
    <n v="3723.65"/>
    <n v="25.62"/>
    <n v="0"/>
    <n v="0"/>
    <n v="3698.03"/>
    <s v="Stayed"/>
    <x v="0"/>
    <s v="other"/>
    <n v="0"/>
    <s v="50-100"/>
    <n v="0"/>
    <x v="1"/>
    <x v="1"/>
  </r>
  <r>
    <s v="26567-UTT"/>
    <x v="1"/>
    <n v="67"/>
    <s v="Yes"/>
    <x v="7"/>
    <n v="1"/>
    <n v="35"/>
    <s v="None"/>
    <x v="0"/>
    <s v="No"/>
    <x v="1"/>
    <s v="No"/>
    <x v="0"/>
    <s v="No"/>
    <x v="0"/>
    <s v="No"/>
    <x v="1"/>
    <s v="No"/>
    <s v="No"/>
    <s v="No"/>
    <x v="2"/>
    <s v="No"/>
    <x v="0"/>
    <n v="20.350000000000001"/>
    <n v="20.350000000000001"/>
    <n v="0"/>
    <n v="0"/>
    <n v="30.09"/>
    <n v="50.44"/>
    <s v="Joined"/>
    <x v="0"/>
    <s v="other"/>
    <n v="0"/>
    <s v="20-50"/>
    <n v="1"/>
    <x v="1"/>
    <x v="0"/>
  </r>
  <r>
    <s v="75092-HAR"/>
    <x v="0"/>
    <n v="26"/>
    <s v="No"/>
    <x v="15"/>
    <n v="15"/>
    <n v="15"/>
    <s v="None"/>
    <x v="1"/>
    <s v="No"/>
    <x v="0"/>
    <s v="DSL"/>
    <x v="0"/>
    <s v="Yes"/>
    <x v="0"/>
    <s v="No"/>
    <x v="0"/>
    <s v="Yes"/>
    <s v="Yes"/>
    <s v="Yes"/>
    <x v="1"/>
    <s v="Yes"/>
    <x v="0"/>
    <n v="49.8"/>
    <n v="836.35"/>
    <n v="0"/>
    <n v="0"/>
    <n v="0"/>
    <n v="836.35"/>
    <s v="Stayed"/>
    <x v="0"/>
    <s v="other"/>
    <n v="0"/>
    <s v="20-50"/>
    <n v="0"/>
    <x v="2"/>
    <x v="1"/>
  </r>
  <r>
    <s v="38985-UTT"/>
    <x v="0"/>
    <n v="57"/>
    <s v="No"/>
    <x v="7"/>
    <n v="11"/>
    <n v="12"/>
    <s v="None"/>
    <x v="0"/>
    <s v="Yes"/>
    <x v="0"/>
    <s v="DSL"/>
    <x v="0"/>
    <s v="No"/>
    <x v="0"/>
    <s v="No"/>
    <x v="1"/>
    <s v="No"/>
    <s v="No"/>
    <s v="Yes"/>
    <x v="1"/>
    <s v="Yes"/>
    <x v="1"/>
    <n v="51.1"/>
    <n v="711.15"/>
    <n v="0"/>
    <n v="0"/>
    <n v="466.95"/>
    <n v="1178.0999999999999"/>
    <s v="Stayed"/>
    <x v="0"/>
    <s v="other"/>
    <n v="0"/>
    <s v="50-100"/>
    <n v="0"/>
    <x v="1"/>
    <x v="1"/>
  </r>
  <r>
    <s v="75175-KER"/>
    <x v="1"/>
    <n v="56"/>
    <s v="Yes"/>
    <x v="20"/>
    <n v="6"/>
    <n v="5"/>
    <s v="None"/>
    <x v="0"/>
    <s v="Yes"/>
    <x v="0"/>
    <s v="DSL"/>
    <x v="0"/>
    <s v="Yes"/>
    <x v="0"/>
    <s v="No"/>
    <x v="1"/>
    <s v="Yes"/>
    <s v="Yes"/>
    <s v="Yes"/>
    <x v="1"/>
    <s v="No"/>
    <x v="1"/>
    <n v="64.400000000000006"/>
    <n v="1802.15"/>
    <n v="0"/>
    <n v="0"/>
    <n v="260.68"/>
    <n v="2062.83"/>
    <s v="Stayed"/>
    <x v="0"/>
    <s v="other"/>
    <n v="0"/>
    <s v="50-100"/>
    <n v="0"/>
    <x v="1"/>
    <x v="4"/>
  </r>
  <r>
    <s v="36925-TAM"/>
    <x v="0"/>
    <n v="65"/>
    <s v="No"/>
    <x v="4"/>
    <n v="5"/>
    <n v="21"/>
    <s v="Deal 3"/>
    <x v="0"/>
    <s v="Yes"/>
    <x v="0"/>
    <s v="Fiber Optic"/>
    <x v="0"/>
    <s v="Yes"/>
    <x v="0"/>
    <s v="Yes"/>
    <x v="0"/>
    <s v="Yes"/>
    <s v="Yes"/>
    <s v="Yes"/>
    <x v="1"/>
    <s v="Yes"/>
    <x v="1"/>
    <n v="105.8"/>
    <n v="2998"/>
    <n v="0"/>
    <n v="0"/>
    <n v="681.8"/>
    <n v="3679.8"/>
    <s v="Stayed"/>
    <x v="0"/>
    <s v="other"/>
    <n v="0"/>
    <s v="&gt;100"/>
    <n v="0"/>
    <x v="1"/>
    <x v="2"/>
  </r>
  <r>
    <s v="33839-GUJ"/>
    <x v="0"/>
    <n v="24"/>
    <s v="Yes"/>
    <x v="6"/>
    <n v="6"/>
    <n v="1"/>
    <s v="Deal 2"/>
    <x v="0"/>
    <s v="No"/>
    <x v="1"/>
    <s v="No"/>
    <x v="0"/>
    <s v="No"/>
    <x v="0"/>
    <s v="No"/>
    <x v="1"/>
    <s v="No"/>
    <s v="No"/>
    <s v="No"/>
    <x v="2"/>
    <s v="No"/>
    <x v="0"/>
    <n v="19.600000000000001"/>
    <n v="808.95"/>
    <n v="0"/>
    <n v="0"/>
    <n v="918.4"/>
    <n v="1727.35"/>
    <s v="Stayed"/>
    <x v="0"/>
    <s v="other"/>
    <n v="0"/>
    <s v="&lt;20"/>
    <n v="0"/>
    <x v="2"/>
    <x v="4"/>
  </r>
  <r>
    <s v="94347-AND"/>
    <x v="1"/>
    <n v="50"/>
    <s v="Yes"/>
    <x v="10"/>
    <n v="1"/>
    <n v="33"/>
    <s v="None"/>
    <x v="0"/>
    <s v="Yes"/>
    <x v="0"/>
    <s v="Fiber Optic"/>
    <x v="1"/>
    <s v="Yes"/>
    <x v="1"/>
    <s v="No"/>
    <x v="0"/>
    <s v="Yes"/>
    <s v="Yes"/>
    <s v="Yes"/>
    <x v="1"/>
    <s v="No"/>
    <x v="0"/>
    <n v="108.25"/>
    <n v="6780.1"/>
    <n v="0"/>
    <n v="0"/>
    <n v="325.70999999999998"/>
    <n v="7105.81"/>
    <s v="Stayed"/>
    <x v="0"/>
    <s v="other"/>
    <n v="0"/>
    <s v="&gt;100"/>
    <n v="0"/>
    <x v="1"/>
    <x v="0"/>
  </r>
  <r>
    <s v="98716-GUJ"/>
    <x v="1"/>
    <n v="62"/>
    <s v="Yes"/>
    <x v="6"/>
    <n v="14"/>
    <n v="23"/>
    <s v="Deal 4"/>
    <x v="0"/>
    <s v="Yes"/>
    <x v="0"/>
    <s v="Fiber Optic"/>
    <x v="0"/>
    <s v="Yes"/>
    <x v="0"/>
    <s v="No"/>
    <x v="1"/>
    <s v="Yes"/>
    <s v="No"/>
    <s v="Yes"/>
    <x v="1"/>
    <s v="No"/>
    <x v="1"/>
    <n v="89.85"/>
    <n v="1424.95"/>
    <n v="0"/>
    <n v="0"/>
    <n v="64.2"/>
    <n v="1489.15"/>
    <s v="Churned"/>
    <x v="2"/>
    <s v="Service dissatisfaction"/>
    <n v="1"/>
    <s v="50-100"/>
    <n v="0"/>
    <x v="1"/>
    <x v="2"/>
  </r>
  <r>
    <s v="84377-ASS"/>
    <x v="1"/>
    <n v="63"/>
    <s v="No"/>
    <x v="17"/>
    <n v="6"/>
    <n v="3"/>
    <s v="None"/>
    <x v="0"/>
    <s v="No"/>
    <x v="0"/>
    <s v="Fiber Optic"/>
    <x v="1"/>
    <s v="Yes"/>
    <x v="0"/>
    <s v="Yes"/>
    <x v="0"/>
    <s v="Yes"/>
    <s v="Yes"/>
    <s v="Yes"/>
    <x v="0"/>
    <s v="No"/>
    <x v="0"/>
    <n v="105.95"/>
    <n v="1348.9"/>
    <n v="0"/>
    <n v="0"/>
    <n v="78.819999999999993"/>
    <n v="1427.72"/>
    <s v="Churned"/>
    <x v="1"/>
    <s v="Competitor offered higher download speeds"/>
    <n v="1"/>
    <s v="&gt;100"/>
    <n v="0"/>
    <x v="1"/>
    <x v="4"/>
  </r>
  <r>
    <s v="92424-PUN"/>
    <x v="1"/>
    <n v="40"/>
    <s v="No"/>
    <x v="13"/>
    <n v="12"/>
    <n v="9"/>
    <s v="None"/>
    <x v="0"/>
    <s v="Yes"/>
    <x v="0"/>
    <s v="Cable"/>
    <x v="0"/>
    <s v="Yes"/>
    <x v="0"/>
    <s v="No"/>
    <x v="1"/>
    <s v="No"/>
    <s v="No"/>
    <s v="Yes"/>
    <x v="1"/>
    <s v="Yes"/>
    <x v="0"/>
    <n v="55"/>
    <n v="3092.65"/>
    <n v="0"/>
    <n v="0"/>
    <n v="361.8"/>
    <n v="3454.45"/>
    <s v="Churned"/>
    <x v="0"/>
    <s v="Don't know"/>
    <n v="1"/>
    <s v="50-100"/>
    <n v="0"/>
    <x v="0"/>
    <x v="3"/>
  </r>
  <r>
    <s v="37572-RAJ"/>
    <x v="1"/>
    <n v="33"/>
    <s v="No"/>
    <x v="8"/>
    <n v="7"/>
    <n v="13"/>
    <s v="None"/>
    <x v="0"/>
    <s v="No"/>
    <x v="0"/>
    <s v="Fiber Optic"/>
    <x v="1"/>
    <s v="No"/>
    <x v="1"/>
    <s v="No"/>
    <x v="0"/>
    <s v="Yes"/>
    <s v="Yes"/>
    <s v="Yes"/>
    <x v="2"/>
    <s v="Yes"/>
    <x v="1"/>
    <n v="100.45"/>
    <n v="3801.7"/>
    <n v="0"/>
    <n v="0"/>
    <n v="1479.66"/>
    <n v="5281.36"/>
    <s v="Stayed"/>
    <x v="0"/>
    <s v="other"/>
    <n v="0"/>
    <s v="&gt;100"/>
    <n v="0"/>
    <x v="2"/>
    <x v="1"/>
  </r>
  <r>
    <s v="35701-MAH"/>
    <x v="0"/>
    <n v="33"/>
    <s v="No"/>
    <x v="1"/>
    <n v="10"/>
    <n v="6"/>
    <s v="None"/>
    <x v="1"/>
    <s v="No"/>
    <x v="0"/>
    <s v="DSL"/>
    <x v="1"/>
    <s v="Yes"/>
    <x v="0"/>
    <s v="Yes"/>
    <x v="1"/>
    <s v="No"/>
    <s v="No"/>
    <s v="No"/>
    <x v="2"/>
    <s v="No"/>
    <x v="0"/>
    <n v="39.4"/>
    <n v="1978.65"/>
    <n v="0"/>
    <n v="130"/>
    <n v="0"/>
    <n v="2108.65"/>
    <s v="Stayed"/>
    <x v="0"/>
    <s v="other"/>
    <n v="0"/>
    <s v="20-50"/>
    <n v="0"/>
    <x v="2"/>
    <x v="3"/>
  </r>
  <r>
    <s v="73262-HAR"/>
    <x v="0"/>
    <n v="34"/>
    <s v="Yes"/>
    <x v="15"/>
    <n v="2"/>
    <n v="25"/>
    <s v="Deal 4"/>
    <x v="0"/>
    <s v="No"/>
    <x v="0"/>
    <s v="DSL"/>
    <x v="0"/>
    <s v="Yes"/>
    <x v="0"/>
    <s v="Yes"/>
    <x v="1"/>
    <s v="No"/>
    <s v="No"/>
    <s v="No"/>
    <x v="1"/>
    <s v="Yes"/>
    <x v="0"/>
    <n v="53.9"/>
    <n v="834.15"/>
    <n v="0"/>
    <n v="40"/>
    <n v="109.76"/>
    <n v="983.91"/>
    <s v="Churned"/>
    <x v="0"/>
    <s v="Don't know"/>
    <n v="1"/>
    <s v="50-100"/>
    <n v="0"/>
    <x v="2"/>
    <x v="0"/>
  </r>
  <r>
    <s v="95174-KAR"/>
    <x v="1"/>
    <n v="40"/>
    <s v="Yes"/>
    <x v="3"/>
    <n v="6"/>
    <n v="26"/>
    <s v="Deal 2"/>
    <x v="0"/>
    <s v="Yes"/>
    <x v="0"/>
    <s v="DSL"/>
    <x v="0"/>
    <s v="Yes"/>
    <x v="0"/>
    <s v="No"/>
    <x v="0"/>
    <s v="Yes"/>
    <s v="Yes"/>
    <s v="Yes"/>
    <x v="0"/>
    <s v="Yes"/>
    <x v="0"/>
    <n v="77.55"/>
    <n v="3471.1"/>
    <n v="0"/>
    <n v="0"/>
    <n v="223.08"/>
    <n v="3694.18"/>
    <s v="Stayed"/>
    <x v="0"/>
    <s v="other"/>
    <n v="0"/>
    <s v="50-100"/>
    <n v="0"/>
    <x v="0"/>
    <x v="0"/>
  </r>
  <r>
    <s v="21518-GUJ"/>
    <x v="0"/>
    <n v="69"/>
    <s v="Yes"/>
    <x v="6"/>
    <n v="14"/>
    <n v="27"/>
    <s v="None"/>
    <x v="0"/>
    <s v="No"/>
    <x v="0"/>
    <s v="Fiber Optic"/>
    <x v="0"/>
    <s v="No"/>
    <x v="0"/>
    <s v="No"/>
    <x v="1"/>
    <s v="No"/>
    <s v="No"/>
    <s v="Yes"/>
    <x v="1"/>
    <s v="Yes"/>
    <x v="0"/>
    <n v="70.650000000000006"/>
    <n v="70.650000000000006"/>
    <n v="0"/>
    <n v="0"/>
    <n v="37.68"/>
    <n v="108.33"/>
    <s v="Churned"/>
    <x v="1"/>
    <s v="Competitor had better devices"/>
    <n v="1"/>
    <s v="50-100"/>
    <n v="0"/>
    <x v="1"/>
    <x v="0"/>
  </r>
  <r>
    <s v="83677-HAR"/>
    <x v="0"/>
    <n v="38"/>
    <s v="No"/>
    <x v="15"/>
    <n v="1"/>
    <n v="29"/>
    <s v="Deal 1"/>
    <x v="0"/>
    <s v="No"/>
    <x v="0"/>
    <s v="DSL"/>
    <x v="1"/>
    <s v="Yes"/>
    <x v="0"/>
    <s v="No"/>
    <x v="1"/>
    <s v="No"/>
    <s v="No"/>
    <s v="Yes"/>
    <x v="0"/>
    <s v="Yes"/>
    <x v="0"/>
    <n v="53.65"/>
    <n v="3804.4"/>
    <n v="0"/>
    <n v="0"/>
    <n v="978.42"/>
    <n v="4782.82"/>
    <s v="Stayed"/>
    <x v="0"/>
    <s v="other"/>
    <n v="0"/>
    <s v="50-100"/>
    <n v="0"/>
    <x v="0"/>
    <x v="0"/>
  </r>
  <r>
    <s v="53365-HAR"/>
    <x v="1"/>
    <n v="83"/>
    <s v="Yes"/>
    <x v="15"/>
    <n v="2"/>
    <n v="31"/>
    <s v="None"/>
    <x v="0"/>
    <s v="No"/>
    <x v="0"/>
    <s v="DSL"/>
    <x v="0"/>
    <s v="No"/>
    <x v="0"/>
    <s v="No"/>
    <x v="1"/>
    <s v="No"/>
    <s v="No"/>
    <s v="Yes"/>
    <x v="2"/>
    <s v="No"/>
    <x v="0"/>
    <n v="43.8"/>
    <n v="2106.0500000000002"/>
    <n v="20.45"/>
    <n v="0"/>
    <n v="1746.85"/>
    <n v="3832.45"/>
    <s v="Stayed"/>
    <x v="0"/>
    <s v="other"/>
    <n v="0"/>
    <s v="20-50"/>
    <n v="0"/>
    <x v="1"/>
    <x v="0"/>
  </r>
  <r>
    <s v="74063-TAM"/>
    <x v="1"/>
    <n v="57"/>
    <s v="No"/>
    <x v="4"/>
    <n v="4"/>
    <n v="12"/>
    <s v="Deal 3"/>
    <x v="0"/>
    <s v="Yes"/>
    <x v="1"/>
    <s v="No"/>
    <x v="0"/>
    <s v="No"/>
    <x v="0"/>
    <s v="No"/>
    <x v="1"/>
    <s v="No"/>
    <s v="No"/>
    <s v="No"/>
    <x v="0"/>
    <s v="No"/>
    <x v="1"/>
    <n v="24.6"/>
    <n v="605.25"/>
    <n v="0"/>
    <n v="0"/>
    <n v="1023.84"/>
    <n v="1629.09"/>
    <s v="Stayed"/>
    <x v="0"/>
    <s v="other"/>
    <n v="0"/>
    <s v="20-50"/>
    <n v="0"/>
    <x v="1"/>
    <x v="1"/>
  </r>
  <r>
    <s v="55901-WES"/>
    <x v="1"/>
    <n v="68"/>
    <s v="No"/>
    <x v="2"/>
    <n v="3"/>
    <n v="5"/>
    <s v="Deal 1"/>
    <x v="0"/>
    <s v="Yes"/>
    <x v="1"/>
    <s v="No"/>
    <x v="0"/>
    <s v="No"/>
    <x v="0"/>
    <s v="No"/>
    <x v="1"/>
    <s v="No"/>
    <s v="No"/>
    <s v="No"/>
    <x v="2"/>
    <s v="No"/>
    <x v="1"/>
    <n v="23.95"/>
    <n v="1756.2"/>
    <n v="0"/>
    <n v="0"/>
    <n v="2181.12"/>
    <n v="3937.32"/>
    <s v="Stayed"/>
    <x v="0"/>
    <s v="other"/>
    <n v="0"/>
    <s v="20-50"/>
    <n v="0"/>
    <x v="1"/>
    <x v="4"/>
  </r>
  <r>
    <s v="79112-MAD"/>
    <x v="0"/>
    <n v="37"/>
    <s v="No"/>
    <x v="11"/>
    <n v="1"/>
    <n v="3"/>
    <s v="Deal 2"/>
    <x v="0"/>
    <s v="No"/>
    <x v="0"/>
    <s v="Fiber Optic"/>
    <x v="0"/>
    <s v="Yes"/>
    <x v="0"/>
    <s v="Yes"/>
    <x v="0"/>
    <s v="Yes"/>
    <s v="Yes"/>
    <s v="Yes"/>
    <x v="0"/>
    <s v="Yes"/>
    <x v="1"/>
    <n v="98.45"/>
    <n v="6145.2"/>
    <n v="0"/>
    <n v="0"/>
    <n v="2535.77"/>
    <n v="8680.9699999999993"/>
    <s v="Stayed"/>
    <x v="0"/>
    <s v="other"/>
    <n v="0"/>
    <s v="50-100"/>
    <n v="0"/>
    <x v="0"/>
    <x v="4"/>
  </r>
  <r>
    <s v="35560-UTT"/>
    <x v="1"/>
    <n v="40"/>
    <s v="No"/>
    <x v="7"/>
    <n v="2"/>
    <n v="23"/>
    <s v="Deal 4"/>
    <x v="0"/>
    <s v="No"/>
    <x v="1"/>
    <s v="No"/>
    <x v="0"/>
    <s v="No"/>
    <x v="0"/>
    <s v="No"/>
    <x v="1"/>
    <s v="No"/>
    <s v="No"/>
    <s v="No"/>
    <x v="0"/>
    <s v="No"/>
    <x v="2"/>
    <n v="20.100000000000001"/>
    <n v="407.05"/>
    <n v="0"/>
    <n v="0"/>
    <n v="338.4"/>
    <n v="745.45"/>
    <s v="Stayed"/>
    <x v="0"/>
    <s v="other"/>
    <n v="0"/>
    <s v="20-50"/>
    <n v="0"/>
    <x v="0"/>
    <x v="2"/>
  </r>
  <r>
    <s v="64674-PUN"/>
    <x v="0"/>
    <n v="29"/>
    <s v="Yes"/>
    <x v="13"/>
    <n v="11"/>
    <n v="3"/>
    <s v="Deal 3"/>
    <x v="0"/>
    <s v="No"/>
    <x v="0"/>
    <s v="DSL"/>
    <x v="0"/>
    <s v="Yes"/>
    <x v="0"/>
    <s v="Yes"/>
    <x v="1"/>
    <s v="No"/>
    <s v="No"/>
    <s v="Yes"/>
    <x v="1"/>
    <s v="Yes"/>
    <x v="1"/>
    <n v="53.8"/>
    <n v="1389.85"/>
    <n v="0"/>
    <n v="0"/>
    <n v="1119.96"/>
    <n v="2509.81"/>
    <s v="Stayed"/>
    <x v="0"/>
    <s v="other"/>
    <n v="0"/>
    <s v="50-100"/>
    <n v="0"/>
    <x v="2"/>
    <x v="4"/>
  </r>
  <r>
    <s v="42869-JHA"/>
    <x v="1"/>
    <n v="43"/>
    <s v="Yes"/>
    <x v="14"/>
    <n v="0"/>
    <n v="25"/>
    <s v="Deal 2"/>
    <x v="0"/>
    <s v="Yes"/>
    <x v="0"/>
    <s v="Fiber Optic"/>
    <x v="0"/>
    <s v="Yes"/>
    <x v="1"/>
    <s v="Yes"/>
    <x v="0"/>
    <s v="Yes"/>
    <s v="Yes"/>
    <s v="Yes"/>
    <x v="0"/>
    <s v="Yes"/>
    <x v="1"/>
    <n v="111.45"/>
    <n v="7266.95"/>
    <n v="0"/>
    <n v="0"/>
    <n v="2519.6799999999998"/>
    <n v="9786.6299999999992"/>
    <s v="Stayed"/>
    <x v="0"/>
    <s v="other"/>
    <n v="0"/>
    <s v="&gt;100"/>
    <n v="0"/>
    <x v="0"/>
    <x v="0"/>
  </r>
  <r>
    <s v="27465-JAM"/>
    <x v="1"/>
    <n v="50"/>
    <s v="No"/>
    <x v="16"/>
    <n v="10"/>
    <n v="30"/>
    <s v="None"/>
    <x v="0"/>
    <s v="No"/>
    <x v="1"/>
    <s v="No"/>
    <x v="0"/>
    <s v="No"/>
    <x v="0"/>
    <s v="No"/>
    <x v="1"/>
    <s v="No"/>
    <s v="No"/>
    <s v="No"/>
    <x v="1"/>
    <s v="No"/>
    <x v="0"/>
    <n v="19.850000000000001"/>
    <n v="19.850000000000001"/>
    <n v="0"/>
    <n v="0"/>
    <n v="16.47"/>
    <n v="36.32"/>
    <s v="Joined"/>
    <x v="0"/>
    <s v="other"/>
    <n v="0"/>
    <s v="&lt;20"/>
    <n v="1"/>
    <x v="1"/>
    <x v="0"/>
  </r>
  <r>
    <s v="54112-UTT"/>
    <x v="1"/>
    <n v="50"/>
    <s v="No"/>
    <x v="18"/>
    <n v="0"/>
    <n v="21"/>
    <s v="Deal 2"/>
    <x v="0"/>
    <s v="Yes"/>
    <x v="0"/>
    <s v="DSL"/>
    <x v="0"/>
    <s v="Yes"/>
    <x v="1"/>
    <s v="Yes"/>
    <x v="0"/>
    <s v="Yes"/>
    <s v="Yes"/>
    <s v="Yes"/>
    <x v="0"/>
    <s v="Yes"/>
    <x v="0"/>
    <n v="84.15"/>
    <n v="4164.3999999999996"/>
    <n v="0"/>
    <n v="0"/>
    <n v="2324.5"/>
    <n v="6488.9"/>
    <s v="Stayed"/>
    <x v="0"/>
    <s v="other"/>
    <n v="0"/>
    <s v="50-100"/>
    <n v="0"/>
    <x v="1"/>
    <x v="2"/>
  </r>
  <r>
    <s v="61798-PUN"/>
    <x v="0"/>
    <n v="48"/>
    <s v="No"/>
    <x v="13"/>
    <n v="1"/>
    <n v="22"/>
    <s v="None"/>
    <x v="0"/>
    <s v="No"/>
    <x v="0"/>
    <s v="DSL"/>
    <x v="0"/>
    <s v="Yes"/>
    <x v="1"/>
    <s v="Yes"/>
    <x v="1"/>
    <s v="Yes"/>
    <s v="Yes"/>
    <s v="Yes"/>
    <x v="0"/>
    <s v="No"/>
    <x v="1"/>
    <n v="70.25"/>
    <n v="2198.9"/>
    <n v="0"/>
    <n v="0"/>
    <n v="519.9"/>
    <n v="2718.8"/>
    <s v="Stayed"/>
    <x v="0"/>
    <s v="other"/>
    <n v="0"/>
    <s v="50-100"/>
    <n v="0"/>
    <x v="0"/>
    <x v="2"/>
  </r>
  <r>
    <s v="73829-MAD"/>
    <x v="1"/>
    <n v="30"/>
    <s v="No"/>
    <x v="11"/>
    <n v="2"/>
    <n v="7"/>
    <s v="None"/>
    <x v="1"/>
    <s v="No"/>
    <x v="0"/>
    <s v="DSL"/>
    <x v="0"/>
    <s v="No"/>
    <x v="1"/>
    <s v="Yes"/>
    <x v="0"/>
    <s v="Yes"/>
    <s v="Yes"/>
    <s v="No"/>
    <x v="2"/>
    <s v="No"/>
    <x v="0"/>
    <n v="53.35"/>
    <n v="3090.05"/>
    <n v="0"/>
    <n v="100"/>
    <n v="0"/>
    <n v="3190.05"/>
    <s v="Stayed"/>
    <x v="0"/>
    <s v="other"/>
    <n v="0"/>
    <s v="50-100"/>
    <n v="0"/>
    <x v="2"/>
    <x v="3"/>
  </r>
  <r>
    <s v="65346-UTT"/>
    <x v="0"/>
    <n v="63"/>
    <s v="Yes"/>
    <x v="7"/>
    <n v="10"/>
    <n v="36"/>
    <s v="Deal 4"/>
    <x v="0"/>
    <s v="Yes"/>
    <x v="1"/>
    <s v="No"/>
    <x v="0"/>
    <s v="No"/>
    <x v="0"/>
    <s v="No"/>
    <x v="1"/>
    <s v="No"/>
    <s v="No"/>
    <s v="No"/>
    <x v="1"/>
    <s v="No"/>
    <x v="0"/>
    <n v="24.8"/>
    <n v="475.25"/>
    <n v="37.06"/>
    <n v="0"/>
    <n v="167.28"/>
    <n v="605.47"/>
    <s v="Stayed"/>
    <x v="0"/>
    <s v="other"/>
    <n v="0"/>
    <s v="20-50"/>
    <n v="0"/>
    <x v="1"/>
    <x v="0"/>
  </r>
  <r>
    <s v="85356-JAM"/>
    <x v="1"/>
    <n v="33"/>
    <s v="No"/>
    <x v="16"/>
    <n v="6"/>
    <n v="26"/>
    <s v="Deal 2"/>
    <x v="0"/>
    <s v="No"/>
    <x v="0"/>
    <s v="Fiber Optic"/>
    <x v="0"/>
    <s v="No"/>
    <x v="0"/>
    <s v="No"/>
    <x v="0"/>
    <s v="Yes"/>
    <s v="Yes"/>
    <s v="Yes"/>
    <x v="0"/>
    <s v="No"/>
    <x v="0"/>
    <n v="87.55"/>
    <n v="4475.8999999999996"/>
    <n v="0"/>
    <n v="0"/>
    <n v="732.87"/>
    <n v="5208.7700000000004"/>
    <s v="Stayed"/>
    <x v="0"/>
    <s v="other"/>
    <n v="0"/>
    <s v="50-100"/>
    <n v="0"/>
    <x v="2"/>
    <x v="0"/>
  </r>
  <r>
    <s v="14769-GUJ"/>
    <x v="1"/>
    <n v="59"/>
    <s v="Yes"/>
    <x v="6"/>
    <n v="13"/>
    <n v="31"/>
    <s v="None"/>
    <x v="1"/>
    <s v="No"/>
    <x v="0"/>
    <s v="Cable"/>
    <x v="0"/>
    <s v="No"/>
    <x v="0"/>
    <s v="Yes"/>
    <x v="1"/>
    <s v="No"/>
    <s v="No"/>
    <s v="Yes"/>
    <x v="1"/>
    <s v="No"/>
    <x v="1"/>
    <n v="29.85"/>
    <n v="75.599999999999994"/>
    <n v="0"/>
    <n v="0"/>
    <n v="0"/>
    <n v="75.599999999999994"/>
    <s v="Churned"/>
    <x v="0"/>
    <s v="Don't know"/>
    <n v="1"/>
    <s v="20-50"/>
    <n v="0"/>
    <x v="1"/>
    <x v="0"/>
  </r>
  <r>
    <s v="18825-AND"/>
    <x v="1"/>
    <n v="40"/>
    <s v="No"/>
    <x v="10"/>
    <n v="12"/>
    <n v="3"/>
    <s v="None"/>
    <x v="0"/>
    <s v="Yes"/>
    <x v="0"/>
    <s v="Fiber Optic"/>
    <x v="0"/>
    <s v="No"/>
    <x v="0"/>
    <s v="No"/>
    <x v="1"/>
    <s v="Yes"/>
    <s v="Yes"/>
    <s v="Yes"/>
    <x v="1"/>
    <s v="Yes"/>
    <x v="1"/>
    <n v="85.7"/>
    <n v="169.8"/>
    <n v="0"/>
    <n v="0"/>
    <n v="28.14"/>
    <n v="197.94"/>
    <s v="Churned"/>
    <x v="4"/>
    <s v="Attitude of service provider"/>
    <n v="1"/>
    <s v="50-100"/>
    <n v="0"/>
    <x v="0"/>
    <x v="4"/>
  </r>
  <r>
    <s v="71327-MAD"/>
    <x v="1"/>
    <n v="39"/>
    <s v="Yes"/>
    <x v="11"/>
    <n v="7"/>
    <n v="2"/>
    <s v="Deal 2"/>
    <x v="0"/>
    <s v="Yes"/>
    <x v="0"/>
    <s v="Fiber Optic"/>
    <x v="1"/>
    <s v="Yes"/>
    <x v="0"/>
    <s v="No"/>
    <x v="0"/>
    <s v="No"/>
    <s v="No"/>
    <s v="Yes"/>
    <x v="0"/>
    <s v="No"/>
    <x v="1"/>
    <n v="94.15"/>
    <n v="5811.8"/>
    <n v="0"/>
    <n v="0"/>
    <n v="2882.4"/>
    <n v="8694.2000000000007"/>
    <s v="Stayed"/>
    <x v="0"/>
    <s v="other"/>
    <n v="0"/>
    <s v="50-100"/>
    <n v="0"/>
    <x v="0"/>
    <x v="4"/>
  </r>
  <r>
    <s v="77916-BIH"/>
    <x v="1"/>
    <n v="54"/>
    <s v="No"/>
    <x v="9"/>
    <n v="2"/>
    <n v="8"/>
    <s v="None"/>
    <x v="0"/>
    <s v="Yes"/>
    <x v="0"/>
    <s v="Fiber Optic"/>
    <x v="1"/>
    <s v="No"/>
    <x v="1"/>
    <s v="Yes"/>
    <x v="0"/>
    <s v="Yes"/>
    <s v="Yes"/>
    <s v="Yes"/>
    <x v="2"/>
    <s v="Yes"/>
    <x v="0"/>
    <n v="108.75"/>
    <n v="7156.2"/>
    <n v="0"/>
    <n v="0"/>
    <n v="2154.0500000000002"/>
    <n v="9310.25"/>
    <s v="Churned"/>
    <x v="1"/>
    <s v="Competitor had better devices"/>
    <n v="1"/>
    <s v="&gt;100"/>
    <n v="0"/>
    <x v="1"/>
    <x v="3"/>
  </r>
  <r>
    <s v="83883-ODI"/>
    <x v="0"/>
    <n v="61"/>
    <s v="No"/>
    <x v="19"/>
    <n v="15"/>
    <n v="2"/>
    <s v="None"/>
    <x v="1"/>
    <s v="No"/>
    <x v="0"/>
    <s v="DSL"/>
    <x v="0"/>
    <s v="Yes"/>
    <x v="0"/>
    <s v="No"/>
    <x v="0"/>
    <s v="No"/>
    <s v="No"/>
    <s v="Yes"/>
    <x v="0"/>
    <s v="Yes"/>
    <x v="1"/>
    <n v="39.1"/>
    <n v="1309"/>
    <n v="0"/>
    <n v="0"/>
    <n v="0"/>
    <n v="1309"/>
    <s v="Stayed"/>
    <x v="0"/>
    <s v="other"/>
    <n v="0"/>
    <s v="20-50"/>
    <n v="0"/>
    <x v="1"/>
    <x v="4"/>
  </r>
  <r>
    <s v="54740-BIH"/>
    <x v="1"/>
    <n v="51"/>
    <s v="No"/>
    <x v="9"/>
    <n v="10"/>
    <n v="24"/>
    <s v="Deal 3"/>
    <x v="0"/>
    <s v="No"/>
    <x v="0"/>
    <s v="DSL"/>
    <x v="1"/>
    <s v="Yes"/>
    <x v="0"/>
    <s v="Yes"/>
    <x v="0"/>
    <s v="No"/>
    <s v="No"/>
    <s v="Yes"/>
    <x v="0"/>
    <s v="No"/>
    <x v="0"/>
    <n v="70.599999999999994"/>
    <n v="2708.2"/>
    <n v="0"/>
    <n v="0"/>
    <n v="1605.12"/>
    <n v="4313.32"/>
    <s v="Stayed"/>
    <x v="0"/>
    <s v="other"/>
    <n v="0"/>
    <s v="50-100"/>
    <n v="0"/>
    <x v="1"/>
    <x v="0"/>
  </r>
  <r>
    <s v="54195-MAH"/>
    <x v="1"/>
    <n v="61"/>
    <s v="Yes"/>
    <x v="1"/>
    <n v="11"/>
    <n v="23"/>
    <s v="None"/>
    <x v="0"/>
    <s v="No"/>
    <x v="1"/>
    <s v="No"/>
    <x v="0"/>
    <s v="No"/>
    <x v="0"/>
    <s v="No"/>
    <x v="1"/>
    <s v="No"/>
    <s v="No"/>
    <s v="No"/>
    <x v="1"/>
    <s v="No"/>
    <x v="1"/>
    <n v="19.75"/>
    <n v="19.75"/>
    <n v="0"/>
    <n v="0"/>
    <n v="37.619999999999997"/>
    <n v="57.37"/>
    <s v="Joined"/>
    <x v="0"/>
    <s v="other"/>
    <n v="0"/>
    <s v="&lt;20"/>
    <n v="1"/>
    <x v="1"/>
    <x v="2"/>
  </r>
  <r>
    <s v="38504-GUJ"/>
    <x v="0"/>
    <n v="55"/>
    <s v="No"/>
    <x v="6"/>
    <n v="12"/>
    <n v="31"/>
    <s v="Deal 5"/>
    <x v="0"/>
    <s v="Yes"/>
    <x v="0"/>
    <s v="Fiber Optic"/>
    <x v="0"/>
    <s v="No"/>
    <x v="0"/>
    <s v="No"/>
    <x v="1"/>
    <s v="No"/>
    <s v="No"/>
    <s v="Yes"/>
    <x v="1"/>
    <s v="Yes"/>
    <x v="1"/>
    <n v="74.95"/>
    <n v="74.95"/>
    <n v="0"/>
    <n v="0"/>
    <n v="30.07"/>
    <n v="105.02"/>
    <s v="Churned"/>
    <x v="1"/>
    <s v="Competitor had better devices"/>
    <n v="1"/>
    <s v="50-100"/>
    <n v="0"/>
    <x v="1"/>
    <x v="0"/>
  </r>
  <r>
    <s v="73074-WES"/>
    <x v="0"/>
    <n v="63"/>
    <s v="No"/>
    <x v="2"/>
    <n v="2"/>
    <n v="14"/>
    <s v="Deal 4"/>
    <x v="0"/>
    <s v="No"/>
    <x v="1"/>
    <s v="No"/>
    <x v="0"/>
    <s v="No"/>
    <x v="0"/>
    <s v="No"/>
    <x v="1"/>
    <s v="No"/>
    <s v="No"/>
    <s v="No"/>
    <x v="1"/>
    <s v="No"/>
    <x v="1"/>
    <n v="20.399999999999999"/>
    <n v="321.39999999999998"/>
    <n v="0"/>
    <n v="0"/>
    <n v="728.64"/>
    <n v="1050.04"/>
    <s v="Stayed"/>
    <x v="0"/>
    <s v="other"/>
    <n v="0"/>
    <s v="20-50"/>
    <n v="0"/>
    <x v="1"/>
    <x v="1"/>
  </r>
  <r>
    <s v="92996-PUN"/>
    <x v="0"/>
    <n v="61"/>
    <s v="No"/>
    <x v="13"/>
    <n v="13"/>
    <n v="5"/>
    <s v="Deal 1"/>
    <x v="0"/>
    <s v="Yes"/>
    <x v="0"/>
    <s v="Fiber Optic"/>
    <x v="0"/>
    <s v="Yes"/>
    <x v="1"/>
    <s v="Yes"/>
    <x v="0"/>
    <s v="Yes"/>
    <s v="Yes"/>
    <s v="No"/>
    <x v="2"/>
    <s v="Yes"/>
    <x v="1"/>
    <n v="109.75"/>
    <n v="7932.5"/>
    <n v="0"/>
    <n v="140"/>
    <n v="1349.28"/>
    <n v="9421.7800000000007"/>
    <s v="Stayed"/>
    <x v="0"/>
    <s v="other"/>
    <n v="0"/>
    <s v="&gt;100"/>
    <n v="0"/>
    <x v="1"/>
    <x v="4"/>
  </r>
  <r>
    <s v="35642-WES"/>
    <x v="0"/>
    <n v="59"/>
    <s v="No"/>
    <x v="2"/>
    <n v="9"/>
    <n v="9"/>
    <s v="Deal 2"/>
    <x v="0"/>
    <s v="Yes"/>
    <x v="0"/>
    <s v="Cable"/>
    <x v="1"/>
    <s v="Yes"/>
    <x v="1"/>
    <s v="No"/>
    <x v="0"/>
    <s v="No"/>
    <s v="No"/>
    <s v="Yes"/>
    <x v="1"/>
    <s v="Yes"/>
    <x v="0"/>
    <n v="74.55"/>
    <n v="3023.55"/>
    <n v="0"/>
    <n v="0"/>
    <n v="1170.55"/>
    <n v="4194.1000000000004"/>
    <s v="Stayed"/>
    <x v="0"/>
    <s v="other"/>
    <n v="0"/>
    <s v="50-100"/>
    <n v="0"/>
    <x v="1"/>
    <x v="3"/>
  </r>
  <r>
    <s v="68876-UTT"/>
    <x v="1"/>
    <n v="23"/>
    <s v="No"/>
    <x v="7"/>
    <n v="15"/>
    <n v="8"/>
    <s v="Deal 2"/>
    <x v="0"/>
    <s v="Yes"/>
    <x v="0"/>
    <s v="Fiber Optic"/>
    <x v="1"/>
    <s v="No"/>
    <x v="1"/>
    <s v="Yes"/>
    <x v="0"/>
    <s v="Yes"/>
    <s v="Yes"/>
    <s v="Yes"/>
    <x v="2"/>
    <s v="No"/>
    <x v="1"/>
    <n v="109.3"/>
    <n v="7337.55"/>
    <n v="0"/>
    <n v="0"/>
    <n v="861.25"/>
    <n v="8198.7999999999993"/>
    <s v="Stayed"/>
    <x v="0"/>
    <s v="other"/>
    <n v="0"/>
    <s v="&gt;100"/>
    <n v="0"/>
    <x v="2"/>
    <x v="3"/>
  </r>
  <r>
    <s v="58270-WES"/>
    <x v="0"/>
    <n v="55"/>
    <s v="Yes"/>
    <x v="2"/>
    <n v="12"/>
    <n v="32"/>
    <s v="None"/>
    <x v="0"/>
    <s v="No"/>
    <x v="1"/>
    <s v="No"/>
    <x v="0"/>
    <s v="No"/>
    <x v="0"/>
    <s v="No"/>
    <x v="1"/>
    <s v="No"/>
    <s v="No"/>
    <s v="No"/>
    <x v="2"/>
    <s v="No"/>
    <x v="1"/>
    <n v="19.55"/>
    <n v="1463.45"/>
    <n v="0"/>
    <n v="0"/>
    <n v="1247.76"/>
    <n v="2711.21"/>
    <s v="Stayed"/>
    <x v="0"/>
    <s v="other"/>
    <n v="0"/>
    <s v="&lt;20"/>
    <n v="0"/>
    <x v="1"/>
    <x v="0"/>
  </r>
  <r>
    <s v="81052-AND"/>
    <x v="1"/>
    <n v="69"/>
    <s v="No"/>
    <x v="10"/>
    <n v="14"/>
    <n v="14"/>
    <s v="None"/>
    <x v="0"/>
    <s v="No"/>
    <x v="1"/>
    <s v="No"/>
    <x v="0"/>
    <s v="No"/>
    <x v="0"/>
    <s v="No"/>
    <x v="1"/>
    <s v="No"/>
    <s v="No"/>
    <s v="No"/>
    <x v="2"/>
    <s v="Yes"/>
    <x v="1"/>
    <n v="20.05"/>
    <n v="1263.05"/>
    <n v="43.66"/>
    <n v="0"/>
    <n v="3345.98"/>
    <n v="4565.37"/>
    <s v="Stayed"/>
    <x v="0"/>
    <s v="other"/>
    <n v="0"/>
    <s v="20-50"/>
    <n v="0"/>
    <x v="1"/>
    <x v="1"/>
  </r>
  <r>
    <s v="47773-HAR"/>
    <x v="1"/>
    <n v="49"/>
    <s v="Yes"/>
    <x v="15"/>
    <n v="0"/>
    <n v="32"/>
    <s v="None"/>
    <x v="0"/>
    <s v="Yes"/>
    <x v="0"/>
    <s v="Fiber Optic"/>
    <x v="0"/>
    <s v="Yes"/>
    <x v="0"/>
    <s v="Yes"/>
    <x v="0"/>
    <s v="Yes"/>
    <s v="Yes"/>
    <s v="No"/>
    <x v="0"/>
    <s v="Yes"/>
    <x v="1"/>
    <n v="106.65"/>
    <n v="5168.1000000000004"/>
    <n v="0"/>
    <n v="130"/>
    <n v="1103.48"/>
    <n v="6401.58"/>
    <s v="Stayed"/>
    <x v="0"/>
    <s v="other"/>
    <n v="0"/>
    <s v="&gt;100"/>
    <n v="0"/>
    <x v="0"/>
    <x v="0"/>
  </r>
  <r>
    <s v="48041-PUN"/>
    <x v="1"/>
    <n v="40"/>
    <s v="Yes"/>
    <x v="13"/>
    <n v="12"/>
    <n v="30"/>
    <s v="Deal 4"/>
    <x v="0"/>
    <s v="Yes"/>
    <x v="0"/>
    <s v="Fiber Optic"/>
    <x v="1"/>
    <s v="Yes"/>
    <x v="0"/>
    <s v="Yes"/>
    <x v="1"/>
    <s v="No"/>
    <s v="No"/>
    <s v="Yes"/>
    <x v="1"/>
    <s v="Yes"/>
    <x v="0"/>
    <n v="88.8"/>
    <n v="1672.35"/>
    <n v="0"/>
    <n v="0"/>
    <n v="646.95000000000005"/>
    <n v="2319.3000000000002"/>
    <s v="Stayed"/>
    <x v="0"/>
    <s v="other"/>
    <n v="0"/>
    <s v="50-100"/>
    <n v="0"/>
    <x v="0"/>
    <x v="0"/>
  </r>
  <r>
    <s v="81886-CHH"/>
    <x v="1"/>
    <n v="29"/>
    <s v="No"/>
    <x v="12"/>
    <n v="2"/>
    <n v="27"/>
    <s v="Deal 1"/>
    <x v="0"/>
    <s v="Yes"/>
    <x v="0"/>
    <s v="Fiber Optic"/>
    <x v="0"/>
    <s v="Yes"/>
    <x v="1"/>
    <s v="No"/>
    <x v="1"/>
    <s v="No"/>
    <s v="No"/>
    <s v="Yes"/>
    <x v="1"/>
    <s v="Yes"/>
    <x v="1"/>
    <n v="85.4"/>
    <n v="5869.4"/>
    <n v="0"/>
    <n v="0"/>
    <n v="2379.81"/>
    <n v="8249.2099999999991"/>
    <s v="Stayed"/>
    <x v="0"/>
    <s v="other"/>
    <n v="0"/>
    <s v="50-100"/>
    <n v="0"/>
    <x v="2"/>
    <x v="0"/>
  </r>
  <r>
    <s v="45698-HAR"/>
    <x v="1"/>
    <n v="18"/>
    <s v="No"/>
    <x v="15"/>
    <n v="15"/>
    <n v="2"/>
    <s v="None"/>
    <x v="0"/>
    <s v="Yes"/>
    <x v="1"/>
    <s v="No"/>
    <x v="0"/>
    <s v="No"/>
    <x v="0"/>
    <s v="No"/>
    <x v="1"/>
    <s v="No"/>
    <s v="No"/>
    <s v="No"/>
    <x v="1"/>
    <s v="No"/>
    <x v="1"/>
    <n v="25.4"/>
    <n v="1139.2"/>
    <n v="0"/>
    <n v="0"/>
    <n v="473.29"/>
    <n v="1612.49"/>
    <s v="Stayed"/>
    <x v="0"/>
    <s v="other"/>
    <n v="0"/>
    <s v="20-50"/>
    <n v="0"/>
    <x v="3"/>
    <x v="4"/>
  </r>
  <r>
    <s v="83655-PUN"/>
    <x v="1"/>
    <n v="49"/>
    <s v="No"/>
    <x v="13"/>
    <n v="13"/>
    <n v="34"/>
    <s v="None"/>
    <x v="0"/>
    <s v="Yes"/>
    <x v="0"/>
    <s v="DSL"/>
    <x v="1"/>
    <s v="Yes"/>
    <x v="0"/>
    <s v="No"/>
    <x v="1"/>
    <s v="Yes"/>
    <s v="Yes"/>
    <s v="Yes"/>
    <x v="2"/>
    <s v="No"/>
    <x v="1"/>
    <n v="69.7"/>
    <n v="3686.05"/>
    <n v="0"/>
    <n v="0"/>
    <n v="1480.29"/>
    <n v="5166.34"/>
    <s v="Stayed"/>
    <x v="0"/>
    <s v="other"/>
    <n v="0"/>
    <s v="50-100"/>
    <n v="0"/>
    <x v="0"/>
    <x v="0"/>
  </r>
  <r>
    <s v="21592-KAR"/>
    <x v="0"/>
    <n v="29"/>
    <s v="No"/>
    <x v="3"/>
    <n v="11"/>
    <n v="36"/>
    <s v="None"/>
    <x v="0"/>
    <s v="Yes"/>
    <x v="0"/>
    <s v="Fiber Optic"/>
    <x v="0"/>
    <s v="No"/>
    <x v="1"/>
    <s v="No"/>
    <x v="1"/>
    <s v="Yes"/>
    <s v="Yes"/>
    <s v="Yes"/>
    <x v="1"/>
    <s v="No"/>
    <x v="1"/>
    <n v="90.15"/>
    <n v="2423.4"/>
    <n v="0"/>
    <n v="0"/>
    <n v="505.98"/>
    <n v="2929.38"/>
    <s v="Stayed"/>
    <x v="0"/>
    <s v="other"/>
    <n v="0"/>
    <s v="50-100"/>
    <n v="0"/>
    <x v="2"/>
    <x v="0"/>
  </r>
  <r>
    <s v="32019-PUD"/>
    <x v="1"/>
    <n v="57"/>
    <s v="Yes"/>
    <x v="21"/>
    <n v="0"/>
    <n v="18"/>
    <s v="Deal 4"/>
    <x v="0"/>
    <s v="Yes"/>
    <x v="0"/>
    <s v="Fiber Optic"/>
    <x v="0"/>
    <s v="No"/>
    <x v="1"/>
    <s v="No"/>
    <x v="0"/>
    <s v="No"/>
    <s v="No"/>
    <s v="Yes"/>
    <x v="1"/>
    <s v="Yes"/>
    <x v="1"/>
    <n v="89.2"/>
    <n v="990.3"/>
    <n v="0"/>
    <n v="0"/>
    <n v="120.45"/>
    <n v="1110.75"/>
    <s v="Stayed"/>
    <x v="0"/>
    <s v="other"/>
    <n v="0"/>
    <s v="50-100"/>
    <n v="0"/>
    <x v="1"/>
    <x v="2"/>
  </r>
  <r>
    <s v="65679-ODI"/>
    <x v="1"/>
    <n v="41"/>
    <s v="No"/>
    <x v="19"/>
    <n v="1"/>
    <n v="4"/>
    <s v="Deal 3"/>
    <x v="0"/>
    <s v="Yes"/>
    <x v="0"/>
    <s v="Fiber Optic"/>
    <x v="0"/>
    <s v="No"/>
    <x v="0"/>
    <s v="Yes"/>
    <x v="1"/>
    <s v="Yes"/>
    <s v="Yes"/>
    <s v="Yes"/>
    <x v="0"/>
    <s v="Yes"/>
    <x v="1"/>
    <n v="90.45"/>
    <n v="2509.25"/>
    <n v="0"/>
    <n v="0"/>
    <n v="735.84"/>
    <n v="3245.09"/>
    <s v="Stayed"/>
    <x v="0"/>
    <s v="other"/>
    <n v="0"/>
    <s v="50-100"/>
    <n v="0"/>
    <x v="0"/>
    <x v="4"/>
  </r>
  <r>
    <s v="88521-WES"/>
    <x v="0"/>
    <n v="33"/>
    <s v="No"/>
    <x v="2"/>
    <n v="0"/>
    <n v="1"/>
    <s v="Deal 2"/>
    <x v="0"/>
    <s v="Yes"/>
    <x v="0"/>
    <s v="DSL"/>
    <x v="1"/>
    <s v="Yes"/>
    <x v="0"/>
    <s v="Yes"/>
    <x v="1"/>
    <s v="No"/>
    <s v="No"/>
    <s v="Yes"/>
    <x v="0"/>
    <s v="No"/>
    <x v="1"/>
    <n v="64.150000000000006"/>
    <n v="3491.55"/>
    <n v="0"/>
    <n v="0"/>
    <n v="1991.21"/>
    <n v="5482.76"/>
    <s v="Stayed"/>
    <x v="0"/>
    <s v="other"/>
    <n v="0"/>
    <s v="50-100"/>
    <n v="0"/>
    <x v="2"/>
    <x v="4"/>
  </r>
  <r>
    <s v="38271-PUN"/>
    <x v="1"/>
    <n v="49"/>
    <s v="No"/>
    <x v="13"/>
    <n v="15"/>
    <n v="16"/>
    <s v="None"/>
    <x v="0"/>
    <s v="No"/>
    <x v="1"/>
    <s v="No"/>
    <x v="0"/>
    <s v="No"/>
    <x v="0"/>
    <s v="No"/>
    <x v="1"/>
    <s v="No"/>
    <s v="No"/>
    <s v="No"/>
    <x v="0"/>
    <s v="No"/>
    <x v="0"/>
    <n v="20.25"/>
    <n v="383.65"/>
    <n v="0"/>
    <n v="0"/>
    <n v="352.83"/>
    <n v="736.48"/>
    <s v="Stayed"/>
    <x v="0"/>
    <s v="other"/>
    <n v="0"/>
    <s v="20-50"/>
    <n v="0"/>
    <x v="0"/>
    <x v="1"/>
  </r>
  <r>
    <s v="94978-PUN"/>
    <x v="1"/>
    <n v="36"/>
    <s v="No"/>
    <x v="13"/>
    <n v="2"/>
    <n v="8"/>
    <s v="None"/>
    <x v="0"/>
    <s v="No"/>
    <x v="1"/>
    <s v="No"/>
    <x v="0"/>
    <s v="No"/>
    <x v="0"/>
    <s v="No"/>
    <x v="1"/>
    <s v="No"/>
    <s v="No"/>
    <s v="No"/>
    <x v="0"/>
    <s v="Yes"/>
    <x v="0"/>
    <n v="19.45"/>
    <n v="69.25"/>
    <n v="0"/>
    <n v="0"/>
    <n v="8.34"/>
    <n v="77.59"/>
    <s v="Joined"/>
    <x v="0"/>
    <s v="other"/>
    <n v="0"/>
    <s v="&lt;20"/>
    <n v="1"/>
    <x v="0"/>
    <x v="3"/>
  </r>
  <r>
    <s v="36544-TAM"/>
    <x v="1"/>
    <n v="59"/>
    <s v="Yes"/>
    <x v="4"/>
    <n v="1"/>
    <n v="23"/>
    <s v="Deal 4"/>
    <x v="0"/>
    <s v="No"/>
    <x v="0"/>
    <s v="DSL"/>
    <x v="0"/>
    <s v="No"/>
    <x v="0"/>
    <s v="Yes"/>
    <x v="0"/>
    <s v="No"/>
    <s v="No"/>
    <s v="Yes"/>
    <x v="0"/>
    <s v="No"/>
    <x v="1"/>
    <n v="60"/>
    <n v="1347.15"/>
    <n v="0"/>
    <n v="0"/>
    <n v="31.97"/>
    <n v="1379.12"/>
    <s v="Stayed"/>
    <x v="0"/>
    <s v="other"/>
    <n v="0"/>
    <s v="50-100"/>
    <n v="0"/>
    <x v="1"/>
    <x v="2"/>
  </r>
  <r>
    <s v="79966-ODI"/>
    <x v="0"/>
    <n v="37"/>
    <s v="Yes"/>
    <x v="19"/>
    <n v="7"/>
    <n v="7"/>
    <s v="None"/>
    <x v="0"/>
    <s v="No"/>
    <x v="0"/>
    <s v="Fiber Optic"/>
    <x v="0"/>
    <s v="No"/>
    <x v="0"/>
    <s v="No"/>
    <x v="0"/>
    <s v="No"/>
    <s v="No"/>
    <s v="Yes"/>
    <x v="1"/>
    <s v="Yes"/>
    <x v="1"/>
    <n v="79.95"/>
    <n v="857.2"/>
    <n v="0"/>
    <n v="0"/>
    <n v="113"/>
    <n v="970.2"/>
    <s v="Churned"/>
    <x v="1"/>
    <s v="Competitor had better devices"/>
    <n v="1"/>
    <s v="50-100"/>
    <n v="0"/>
    <x v="0"/>
    <x v="3"/>
  </r>
  <r>
    <s v="39538-RAJ"/>
    <x v="0"/>
    <n v="41"/>
    <s v="Yes"/>
    <x v="8"/>
    <n v="1"/>
    <n v="28"/>
    <s v="None"/>
    <x v="0"/>
    <s v="Yes"/>
    <x v="0"/>
    <s v="DSL"/>
    <x v="1"/>
    <s v="Yes"/>
    <x v="1"/>
    <s v="Yes"/>
    <x v="0"/>
    <s v="Yes"/>
    <s v="Yes"/>
    <s v="Yes"/>
    <x v="2"/>
    <s v="Yes"/>
    <x v="0"/>
    <n v="89.4"/>
    <n v="5597.65"/>
    <n v="0"/>
    <n v="0"/>
    <n v="2806.65"/>
    <n v="8404.2999999999993"/>
    <s v="Stayed"/>
    <x v="0"/>
    <s v="other"/>
    <n v="0"/>
    <s v="50-100"/>
    <n v="0"/>
    <x v="0"/>
    <x v="0"/>
  </r>
  <r>
    <s v="45991-MAH"/>
    <x v="1"/>
    <n v="29"/>
    <s v="No"/>
    <x v="1"/>
    <n v="7"/>
    <n v="10"/>
    <s v="None"/>
    <x v="0"/>
    <s v="No"/>
    <x v="0"/>
    <s v="Fiber Optic"/>
    <x v="1"/>
    <s v="Yes"/>
    <x v="1"/>
    <s v="No"/>
    <x v="1"/>
    <s v="No"/>
    <s v="Yes"/>
    <s v="Yes"/>
    <x v="1"/>
    <s v="Yes"/>
    <x v="0"/>
    <n v="83.9"/>
    <n v="3233.6"/>
    <n v="0"/>
    <n v="0"/>
    <n v="1374.84"/>
    <n v="4608.4399999999996"/>
    <s v="Churned"/>
    <x v="1"/>
    <s v="Competitor offered higher download speeds"/>
    <n v="1"/>
    <s v="50-100"/>
    <n v="0"/>
    <x v="2"/>
    <x v="3"/>
  </r>
  <r>
    <s v="41681-TEL"/>
    <x v="1"/>
    <n v="26"/>
    <s v="Yes"/>
    <x v="5"/>
    <n v="9"/>
    <n v="8"/>
    <s v="Deal 2"/>
    <x v="1"/>
    <s v="No"/>
    <x v="0"/>
    <s v="DSL"/>
    <x v="1"/>
    <s v="No"/>
    <x v="1"/>
    <s v="Yes"/>
    <x v="0"/>
    <s v="Yes"/>
    <s v="Yes"/>
    <s v="Yes"/>
    <x v="2"/>
    <s v="Yes"/>
    <x v="0"/>
    <n v="62.15"/>
    <n v="3778.85"/>
    <n v="0"/>
    <n v="0"/>
    <n v="0"/>
    <n v="3778.85"/>
    <s v="Stayed"/>
    <x v="0"/>
    <s v="other"/>
    <n v="0"/>
    <s v="50-100"/>
    <n v="0"/>
    <x v="2"/>
    <x v="3"/>
  </r>
  <r>
    <s v="96222-DEL"/>
    <x v="1"/>
    <n v="22"/>
    <s v="Yes"/>
    <x v="0"/>
    <n v="9"/>
    <n v="4"/>
    <s v="Deal 3"/>
    <x v="0"/>
    <s v="Yes"/>
    <x v="0"/>
    <s v="Fiber Optic"/>
    <x v="0"/>
    <s v="No"/>
    <x v="0"/>
    <s v="No"/>
    <x v="0"/>
    <s v="Yes"/>
    <s v="Yes"/>
    <s v="Yes"/>
    <x v="1"/>
    <s v="No"/>
    <x v="0"/>
    <n v="95"/>
    <n v="2462.5500000000002"/>
    <n v="0"/>
    <n v="0"/>
    <n v="497.34"/>
    <n v="2959.89"/>
    <s v="Stayed"/>
    <x v="0"/>
    <s v="other"/>
    <n v="0"/>
    <s v="50-100"/>
    <n v="0"/>
    <x v="2"/>
    <x v="4"/>
  </r>
  <r>
    <s v="38748-AND"/>
    <x v="1"/>
    <n v="22"/>
    <s v="Yes"/>
    <x v="10"/>
    <n v="13"/>
    <n v="6"/>
    <s v="None"/>
    <x v="0"/>
    <s v="No"/>
    <x v="1"/>
    <s v="No"/>
    <x v="0"/>
    <s v="No"/>
    <x v="0"/>
    <s v="No"/>
    <x v="1"/>
    <s v="No"/>
    <s v="No"/>
    <s v="No"/>
    <x v="1"/>
    <s v="No"/>
    <x v="1"/>
    <n v="19.649999999999999"/>
    <n v="19.649999999999999"/>
    <n v="0"/>
    <n v="0"/>
    <n v="27.88"/>
    <n v="47.53"/>
    <s v="Joined"/>
    <x v="0"/>
    <s v="other"/>
    <n v="0"/>
    <s v="&lt;20"/>
    <n v="1"/>
    <x v="2"/>
    <x v="3"/>
  </r>
  <r>
    <s v="37657-KER"/>
    <x v="1"/>
    <n v="57"/>
    <s v="Yes"/>
    <x v="20"/>
    <n v="7"/>
    <n v="27"/>
    <s v="Deal 4"/>
    <x v="0"/>
    <s v="No"/>
    <x v="0"/>
    <s v="Fiber Optic"/>
    <x v="0"/>
    <s v="No"/>
    <x v="0"/>
    <s v="No"/>
    <x v="0"/>
    <s v="Yes"/>
    <s v="Yes"/>
    <s v="No"/>
    <x v="1"/>
    <s v="Yes"/>
    <x v="1"/>
    <n v="91.1"/>
    <n v="1135.7"/>
    <n v="0"/>
    <n v="80"/>
    <n v="70.59"/>
    <n v="1286.29"/>
    <s v="Churned"/>
    <x v="4"/>
    <s v="Attitude of support person"/>
    <n v="1"/>
    <s v="50-100"/>
    <n v="0"/>
    <x v="1"/>
    <x v="0"/>
  </r>
  <r>
    <s v="49945-AND"/>
    <x v="1"/>
    <n v="67"/>
    <s v="No"/>
    <x v="10"/>
    <n v="12"/>
    <n v="4"/>
    <s v="None"/>
    <x v="0"/>
    <s v="Yes"/>
    <x v="0"/>
    <s v="Fiber Optic"/>
    <x v="0"/>
    <s v="No"/>
    <x v="0"/>
    <s v="No"/>
    <x v="1"/>
    <s v="No"/>
    <s v="No"/>
    <s v="Yes"/>
    <x v="1"/>
    <s v="No"/>
    <x v="1"/>
    <n v="73.599999999999994"/>
    <n v="520"/>
    <n v="0"/>
    <n v="0"/>
    <n v="266.49"/>
    <n v="786.49"/>
    <s v="Churned"/>
    <x v="1"/>
    <s v="Competitor offered more data"/>
    <n v="1"/>
    <s v="50-100"/>
    <n v="0"/>
    <x v="1"/>
    <x v="4"/>
  </r>
  <r>
    <s v="31820-ODI"/>
    <x v="1"/>
    <n v="67"/>
    <s v="No"/>
    <x v="19"/>
    <n v="9"/>
    <n v="13"/>
    <s v="None"/>
    <x v="0"/>
    <s v="Yes"/>
    <x v="0"/>
    <s v="Fiber Optic"/>
    <x v="0"/>
    <s v="No"/>
    <x v="0"/>
    <s v="No"/>
    <x v="1"/>
    <s v="No"/>
    <s v="No"/>
    <s v="Yes"/>
    <x v="2"/>
    <s v="Yes"/>
    <x v="1"/>
    <n v="74.45"/>
    <n v="294.45"/>
    <n v="0"/>
    <n v="0"/>
    <n v="17.16"/>
    <n v="311.61"/>
    <s v="Stayed"/>
    <x v="0"/>
    <s v="other"/>
    <n v="0"/>
    <s v="50-100"/>
    <n v="0"/>
    <x v="1"/>
    <x v="1"/>
  </r>
  <r>
    <s v="66073-WES"/>
    <x v="1"/>
    <n v="67"/>
    <s v="No"/>
    <x v="2"/>
    <n v="11"/>
    <n v="36"/>
    <s v="Deal 5"/>
    <x v="0"/>
    <s v="Yes"/>
    <x v="0"/>
    <s v="Fiber Optic"/>
    <x v="0"/>
    <s v="No"/>
    <x v="0"/>
    <s v="No"/>
    <x v="1"/>
    <s v="Yes"/>
    <s v="No"/>
    <s v="Yes"/>
    <x v="2"/>
    <s v="No"/>
    <x v="1"/>
    <n v="85.2"/>
    <n v="695.75"/>
    <n v="0"/>
    <n v="0"/>
    <n v="357.04"/>
    <n v="1052.79"/>
    <s v="Stayed"/>
    <x v="0"/>
    <s v="other"/>
    <n v="0"/>
    <s v="50-100"/>
    <n v="0"/>
    <x v="1"/>
    <x v="0"/>
  </r>
  <r>
    <s v="57886-CHH"/>
    <x v="1"/>
    <n v="19"/>
    <s v="No"/>
    <x v="12"/>
    <n v="3"/>
    <n v="12"/>
    <s v="Deal 4"/>
    <x v="0"/>
    <s v="No"/>
    <x v="0"/>
    <s v="DSL"/>
    <x v="1"/>
    <s v="No"/>
    <x v="0"/>
    <s v="Yes"/>
    <x v="1"/>
    <s v="No"/>
    <s v="No"/>
    <s v="Yes"/>
    <x v="1"/>
    <s v="No"/>
    <x v="1"/>
    <n v="54.2"/>
    <n v="690.5"/>
    <n v="0"/>
    <n v="0"/>
    <n v="287.88"/>
    <n v="978.38"/>
    <s v="Stayed"/>
    <x v="0"/>
    <s v="other"/>
    <n v="0"/>
    <s v="50-100"/>
    <n v="0"/>
    <x v="3"/>
    <x v="1"/>
  </r>
  <r>
    <s v="17689-AND"/>
    <x v="0"/>
    <n v="57"/>
    <s v="No"/>
    <x v="10"/>
    <n v="9"/>
    <n v="13"/>
    <s v="Deal 5"/>
    <x v="0"/>
    <s v="No"/>
    <x v="0"/>
    <s v="DSL"/>
    <x v="0"/>
    <s v="No"/>
    <x v="0"/>
    <s v="Yes"/>
    <x v="0"/>
    <s v="No"/>
    <s v="No"/>
    <s v="Yes"/>
    <x v="1"/>
    <s v="Yes"/>
    <x v="0"/>
    <n v="59.5"/>
    <n v="415.95"/>
    <n v="0"/>
    <n v="0"/>
    <n v="15.68"/>
    <n v="431.63"/>
    <s v="Churned"/>
    <x v="0"/>
    <s v="Moved"/>
    <n v="1"/>
    <s v="50-100"/>
    <n v="0"/>
    <x v="1"/>
    <x v="1"/>
  </r>
  <r>
    <s v="45334-TAM"/>
    <x v="1"/>
    <n v="53"/>
    <s v="Yes"/>
    <x v="4"/>
    <n v="13"/>
    <n v="23"/>
    <s v="Deal 2"/>
    <x v="0"/>
    <s v="No"/>
    <x v="0"/>
    <s v="Fiber Optic"/>
    <x v="1"/>
    <s v="No"/>
    <x v="1"/>
    <s v="No"/>
    <x v="1"/>
    <s v="No"/>
    <s v="No"/>
    <s v="Yes"/>
    <x v="2"/>
    <s v="No"/>
    <x v="1"/>
    <n v="80.3"/>
    <n v="4513.6499999999996"/>
    <n v="0"/>
    <n v="0"/>
    <n v="237.44"/>
    <n v="4751.09"/>
    <s v="Stayed"/>
    <x v="0"/>
    <s v="other"/>
    <n v="0"/>
    <s v="50-100"/>
    <n v="0"/>
    <x v="1"/>
    <x v="2"/>
  </r>
  <r>
    <s v="76088-WES"/>
    <x v="1"/>
    <n v="45"/>
    <s v="No"/>
    <x v="2"/>
    <n v="8"/>
    <n v="31"/>
    <s v="None"/>
    <x v="0"/>
    <s v="Yes"/>
    <x v="1"/>
    <s v="No"/>
    <x v="0"/>
    <s v="No"/>
    <x v="0"/>
    <s v="No"/>
    <x v="1"/>
    <s v="No"/>
    <s v="No"/>
    <s v="No"/>
    <x v="2"/>
    <s v="No"/>
    <x v="0"/>
    <n v="23.05"/>
    <n v="1255.0999999999999"/>
    <n v="0"/>
    <n v="0"/>
    <n v="998.92"/>
    <n v="2254.02"/>
    <s v="Stayed"/>
    <x v="0"/>
    <s v="other"/>
    <n v="0"/>
    <s v="20-50"/>
    <n v="0"/>
    <x v="0"/>
    <x v="0"/>
  </r>
  <r>
    <s v="44835-WES"/>
    <x v="1"/>
    <n v="64"/>
    <s v="No"/>
    <x v="2"/>
    <n v="3"/>
    <n v="2"/>
    <s v="None"/>
    <x v="0"/>
    <s v="Yes"/>
    <x v="0"/>
    <s v="DSL"/>
    <x v="0"/>
    <s v="No"/>
    <x v="0"/>
    <s v="No"/>
    <x v="1"/>
    <s v="No"/>
    <s v="No"/>
    <s v="Yes"/>
    <x v="0"/>
    <s v="Yes"/>
    <x v="0"/>
    <n v="48.35"/>
    <n v="1067.1500000000001"/>
    <n v="0"/>
    <n v="0"/>
    <n v="133.4"/>
    <n v="1200.55"/>
    <s v="Churned"/>
    <x v="0"/>
    <s v="Don't know"/>
    <n v="1"/>
    <s v="20-50"/>
    <n v="0"/>
    <x v="1"/>
    <x v="4"/>
  </r>
  <r>
    <s v="49899-DEL"/>
    <x v="1"/>
    <n v="58"/>
    <s v="No"/>
    <x v="0"/>
    <n v="15"/>
    <n v="20"/>
    <s v="None"/>
    <x v="0"/>
    <s v="No"/>
    <x v="0"/>
    <s v="Cable"/>
    <x v="0"/>
    <s v="No"/>
    <x v="1"/>
    <s v="No"/>
    <x v="1"/>
    <s v="No"/>
    <s v="No"/>
    <s v="Yes"/>
    <x v="1"/>
    <s v="Yes"/>
    <x v="1"/>
    <n v="49.6"/>
    <n v="939.8"/>
    <n v="0"/>
    <n v="0"/>
    <n v="263.60000000000002"/>
    <n v="1203.4000000000001"/>
    <s v="Stayed"/>
    <x v="0"/>
    <s v="other"/>
    <n v="0"/>
    <s v="20-50"/>
    <n v="0"/>
    <x v="1"/>
    <x v="2"/>
  </r>
  <r>
    <s v="63987-UTT"/>
    <x v="1"/>
    <n v="44"/>
    <s v="No"/>
    <x v="7"/>
    <n v="3"/>
    <n v="30"/>
    <s v="Deal 1"/>
    <x v="1"/>
    <s v="No"/>
    <x v="0"/>
    <s v="DSL"/>
    <x v="1"/>
    <s v="Yes"/>
    <x v="1"/>
    <s v="Yes"/>
    <x v="1"/>
    <s v="Yes"/>
    <s v="Yes"/>
    <s v="Yes"/>
    <x v="2"/>
    <s v="Yes"/>
    <x v="0"/>
    <n v="56.4"/>
    <n v="3948.45"/>
    <n v="0"/>
    <n v="0"/>
    <n v="0"/>
    <n v="3948.45"/>
    <s v="Stayed"/>
    <x v="0"/>
    <s v="other"/>
    <n v="0"/>
    <s v="50-100"/>
    <n v="0"/>
    <x v="0"/>
    <x v="0"/>
  </r>
  <r>
    <s v="78918-BIH"/>
    <x v="1"/>
    <n v="59"/>
    <s v="No"/>
    <x v="9"/>
    <n v="12"/>
    <n v="11"/>
    <s v="Deal 5"/>
    <x v="0"/>
    <s v="No"/>
    <x v="0"/>
    <s v="Fiber Optic"/>
    <x v="1"/>
    <s v="No"/>
    <x v="0"/>
    <s v="No"/>
    <x v="1"/>
    <s v="Yes"/>
    <s v="Yes"/>
    <s v="Yes"/>
    <x v="1"/>
    <s v="Yes"/>
    <x v="0"/>
    <n v="86.05"/>
    <n v="244.85"/>
    <n v="0"/>
    <n v="0"/>
    <n v="54.78"/>
    <n v="299.63"/>
    <s v="Joined"/>
    <x v="0"/>
    <s v="other"/>
    <n v="0"/>
    <s v="50-100"/>
    <n v="1"/>
    <x v="1"/>
    <x v="3"/>
  </r>
  <r>
    <s v="88631-JAM"/>
    <x v="0"/>
    <n v="51"/>
    <s v="Yes"/>
    <x v="16"/>
    <n v="11"/>
    <n v="19"/>
    <s v="Deal 5"/>
    <x v="0"/>
    <s v="No"/>
    <x v="0"/>
    <s v="DSL"/>
    <x v="0"/>
    <s v="No"/>
    <x v="0"/>
    <s v="Yes"/>
    <x v="1"/>
    <s v="No"/>
    <s v="No"/>
    <s v="Yes"/>
    <x v="1"/>
    <s v="Yes"/>
    <x v="1"/>
    <n v="49.65"/>
    <n v="267.35000000000002"/>
    <n v="0"/>
    <n v="0"/>
    <n v="293.33999999999997"/>
    <n v="560.69000000000005"/>
    <s v="Churned"/>
    <x v="2"/>
    <s v="Lack of self-service on Website"/>
    <n v="1"/>
    <s v="20-50"/>
    <n v="0"/>
    <x v="1"/>
    <x v="2"/>
  </r>
  <r>
    <s v="15291-JHA"/>
    <x v="0"/>
    <n v="37"/>
    <s v="No"/>
    <x v="14"/>
    <n v="6"/>
    <n v="2"/>
    <s v="None"/>
    <x v="0"/>
    <s v="No"/>
    <x v="1"/>
    <s v="No"/>
    <x v="0"/>
    <s v="No"/>
    <x v="0"/>
    <s v="No"/>
    <x v="1"/>
    <s v="No"/>
    <s v="No"/>
    <s v="No"/>
    <x v="2"/>
    <s v="No"/>
    <x v="0"/>
    <n v="20.55"/>
    <n v="1067.6500000000001"/>
    <n v="0"/>
    <n v="0"/>
    <n v="2345.5"/>
    <n v="3413.15"/>
    <s v="Stayed"/>
    <x v="0"/>
    <s v="other"/>
    <n v="0"/>
    <s v="20-50"/>
    <n v="0"/>
    <x v="0"/>
    <x v="4"/>
  </r>
  <r>
    <s v="78138-HAR"/>
    <x v="1"/>
    <n v="26"/>
    <s v="Yes"/>
    <x v="15"/>
    <n v="2"/>
    <n v="22"/>
    <s v="Deal 2"/>
    <x v="0"/>
    <s v="Yes"/>
    <x v="0"/>
    <s v="Fiber Optic"/>
    <x v="0"/>
    <s v="Yes"/>
    <x v="0"/>
    <s v="No"/>
    <x v="0"/>
    <s v="No"/>
    <s v="No"/>
    <s v="Yes"/>
    <x v="1"/>
    <s v="Yes"/>
    <x v="1"/>
    <n v="89.9"/>
    <n v="5450.7"/>
    <n v="0"/>
    <n v="0"/>
    <n v="2572.8000000000002"/>
    <n v="8023.5"/>
    <s v="Stayed"/>
    <x v="0"/>
    <s v="other"/>
    <n v="0"/>
    <s v="50-100"/>
    <n v="0"/>
    <x v="2"/>
    <x v="2"/>
  </r>
  <r>
    <s v="11958-TAM"/>
    <x v="1"/>
    <n v="29"/>
    <s v="No"/>
    <x v="4"/>
    <n v="2"/>
    <n v="23"/>
    <s v="None"/>
    <x v="0"/>
    <s v="Yes"/>
    <x v="0"/>
    <s v="Fiber Optic"/>
    <x v="1"/>
    <s v="No"/>
    <x v="1"/>
    <s v="Yes"/>
    <x v="0"/>
    <s v="Yes"/>
    <s v="Yes"/>
    <s v="Yes"/>
    <x v="1"/>
    <s v="Yes"/>
    <x v="0"/>
    <n v="108.45"/>
    <n v="4964.7"/>
    <n v="0"/>
    <n v="0"/>
    <n v="268.64999999999998"/>
    <n v="5233.3500000000004"/>
    <s v="Stayed"/>
    <x v="0"/>
    <s v="other"/>
    <n v="0"/>
    <s v="&gt;100"/>
    <n v="0"/>
    <x v="2"/>
    <x v="2"/>
  </r>
  <r>
    <s v="19520-GUJ"/>
    <x v="0"/>
    <n v="52"/>
    <s v="No"/>
    <x v="6"/>
    <n v="10"/>
    <n v="19"/>
    <s v="None"/>
    <x v="0"/>
    <s v="No"/>
    <x v="0"/>
    <s v="Fiber Optic"/>
    <x v="0"/>
    <s v="Yes"/>
    <x v="0"/>
    <s v="No"/>
    <x v="1"/>
    <s v="No"/>
    <s v="No"/>
    <s v="Yes"/>
    <x v="1"/>
    <s v="Yes"/>
    <x v="1"/>
    <n v="75.5"/>
    <n v="1901.05"/>
    <n v="0"/>
    <n v="0"/>
    <n v="111.5"/>
    <n v="2012.55"/>
    <s v="Stayed"/>
    <x v="0"/>
    <s v="other"/>
    <n v="0"/>
    <s v="50-100"/>
    <n v="0"/>
    <x v="1"/>
    <x v="2"/>
  </r>
  <r>
    <s v="62238-PUN"/>
    <x v="1"/>
    <n v="74"/>
    <s v="Yes"/>
    <x v="13"/>
    <n v="11"/>
    <n v="15"/>
    <s v="Deal 2"/>
    <x v="0"/>
    <s v="No"/>
    <x v="0"/>
    <s v="Fiber Optic"/>
    <x v="0"/>
    <s v="Yes"/>
    <x v="1"/>
    <s v="No"/>
    <x v="0"/>
    <s v="Yes"/>
    <s v="Yes"/>
    <s v="Yes"/>
    <x v="0"/>
    <s v="Yes"/>
    <x v="1"/>
    <n v="100.55"/>
    <n v="4304"/>
    <n v="0"/>
    <n v="0"/>
    <n v="1594.87"/>
    <n v="5898.87"/>
    <s v="Stayed"/>
    <x v="0"/>
    <s v="other"/>
    <n v="0"/>
    <s v="&gt;100"/>
    <n v="0"/>
    <x v="1"/>
    <x v="1"/>
  </r>
  <r>
    <s v="45159-UTT"/>
    <x v="1"/>
    <n v="52"/>
    <s v="Yes"/>
    <x v="7"/>
    <n v="14"/>
    <n v="13"/>
    <s v="Deal 4"/>
    <x v="0"/>
    <s v="No"/>
    <x v="1"/>
    <s v="No"/>
    <x v="0"/>
    <s v="No"/>
    <x v="0"/>
    <s v="No"/>
    <x v="1"/>
    <s v="No"/>
    <s v="No"/>
    <s v="No"/>
    <x v="1"/>
    <s v="No"/>
    <x v="0"/>
    <n v="19"/>
    <n v="233.55"/>
    <n v="0"/>
    <n v="0"/>
    <n v="233.76"/>
    <n v="467.31"/>
    <s v="Churned"/>
    <x v="1"/>
    <s v="Competitor made better offer"/>
    <n v="1"/>
    <s v="&lt;20"/>
    <n v="0"/>
    <x v="1"/>
    <x v="1"/>
  </r>
  <r>
    <s v="65153-HAR"/>
    <x v="1"/>
    <n v="54"/>
    <s v="No"/>
    <x v="15"/>
    <n v="9"/>
    <n v="4"/>
    <s v="Deal 5"/>
    <x v="0"/>
    <s v="Yes"/>
    <x v="0"/>
    <s v="Fiber Optic"/>
    <x v="0"/>
    <s v="No"/>
    <x v="0"/>
    <s v="No"/>
    <x v="1"/>
    <s v="No"/>
    <s v="No"/>
    <s v="Yes"/>
    <x v="1"/>
    <s v="Yes"/>
    <x v="1"/>
    <n v="76.849999999999994"/>
    <n v="663.55"/>
    <n v="0"/>
    <n v="0"/>
    <n v="381.69"/>
    <n v="1045.24"/>
    <s v="Stayed"/>
    <x v="0"/>
    <s v="other"/>
    <n v="0"/>
    <s v="50-100"/>
    <n v="0"/>
    <x v="1"/>
    <x v="4"/>
  </r>
  <r>
    <s v="46972-ODI"/>
    <x v="1"/>
    <n v="47"/>
    <s v="No"/>
    <x v="19"/>
    <n v="14"/>
    <n v="26"/>
    <s v="None"/>
    <x v="0"/>
    <s v="No"/>
    <x v="0"/>
    <s v="DSL"/>
    <x v="1"/>
    <s v="No"/>
    <x v="0"/>
    <s v="Yes"/>
    <x v="1"/>
    <s v="Yes"/>
    <s v="Yes"/>
    <s v="Yes"/>
    <x v="2"/>
    <s v="Yes"/>
    <x v="0"/>
    <n v="65.099999999999994"/>
    <n v="3846.75"/>
    <n v="0"/>
    <n v="0"/>
    <n v="1437.16"/>
    <n v="5283.91"/>
    <s v="Stayed"/>
    <x v="0"/>
    <s v="other"/>
    <n v="0"/>
    <s v="50-100"/>
    <n v="0"/>
    <x v="0"/>
    <x v="0"/>
  </r>
  <r>
    <s v="24154-BIH"/>
    <x v="0"/>
    <n v="58"/>
    <s v="No"/>
    <x v="9"/>
    <n v="11"/>
    <n v="11"/>
    <s v="Deal 2"/>
    <x v="0"/>
    <s v="No"/>
    <x v="1"/>
    <s v="No"/>
    <x v="0"/>
    <s v="No"/>
    <x v="0"/>
    <s v="No"/>
    <x v="1"/>
    <s v="No"/>
    <s v="No"/>
    <s v="No"/>
    <x v="1"/>
    <s v="Yes"/>
    <x v="1"/>
    <n v="20.399999999999999"/>
    <n v="745.3"/>
    <n v="0"/>
    <n v="0"/>
    <n v="75.599999999999994"/>
    <n v="820.9"/>
    <s v="Stayed"/>
    <x v="0"/>
    <s v="other"/>
    <n v="0"/>
    <s v="20-50"/>
    <n v="0"/>
    <x v="1"/>
    <x v="3"/>
  </r>
  <r>
    <s v="87528-WES"/>
    <x v="0"/>
    <n v="24"/>
    <s v="No"/>
    <x v="2"/>
    <n v="10"/>
    <n v="9"/>
    <s v="Deal 5"/>
    <x v="0"/>
    <s v="Yes"/>
    <x v="1"/>
    <s v="No"/>
    <x v="0"/>
    <s v="No"/>
    <x v="0"/>
    <s v="No"/>
    <x v="1"/>
    <s v="No"/>
    <s v="No"/>
    <s v="No"/>
    <x v="1"/>
    <s v="No"/>
    <x v="0"/>
    <n v="26.35"/>
    <n v="184.05"/>
    <n v="0"/>
    <n v="0"/>
    <n v="229.68"/>
    <n v="413.73"/>
    <s v="Stayed"/>
    <x v="0"/>
    <s v="other"/>
    <n v="0"/>
    <s v="20-50"/>
    <n v="0"/>
    <x v="2"/>
    <x v="3"/>
  </r>
  <r>
    <s v="98651-AND"/>
    <x v="1"/>
    <n v="54"/>
    <s v="No"/>
    <x v="10"/>
    <n v="14"/>
    <n v="16"/>
    <s v="None"/>
    <x v="0"/>
    <s v="No"/>
    <x v="1"/>
    <s v="No"/>
    <x v="0"/>
    <s v="No"/>
    <x v="0"/>
    <s v="No"/>
    <x v="1"/>
    <s v="No"/>
    <s v="No"/>
    <s v="No"/>
    <x v="2"/>
    <s v="No"/>
    <x v="0"/>
    <n v="20.05"/>
    <n v="400"/>
    <n v="0"/>
    <n v="0"/>
    <n v="77.400000000000006"/>
    <n v="477.4"/>
    <s v="Stayed"/>
    <x v="0"/>
    <s v="other"/>
    <n v="0"/>
    <s v="20-50"/>
    <n v="0"/>
    <x v="1"/>
    <x v="1"/>
  </r>
  <r>
    <s v="76330-HAR"/>
    <x v="1"/>
    <n v="65"/>
    <s v="Yes"/>
    <x v="15"/>
    <n v="15"/>
    <n v="33"/>
    <s v="Deal 4"/>
    <x v="0"/>
    <s v="No"/>
    <x v="0"/>
    <s v="Fiber Optic"/>
    <x v="0"/>
    <s v="No"/>
    <x v="0"/>
    <s v="No"/>
    <x v="1"/>
    <s v="Yes"/>
    <s v="Yes"/>
    <s v="Yes"/>
    <x v="1"/>
    <s v="Yes"/>
    <x v="1"/>
    <n v="78.75"/>
    <n v="1218.25"/>
    <n v="0"/>
    <n v="0"/>
    <n v="632.32000000000005"/>
    <n v="1850.57"/>
    <s v="Stayed"/>
    <x v="0"/>
    <s v="other"/>
    <n v="0"/>
    <s v="50-100"/>
    <n v="0"/>
    <x v="1"/>
    <x v="0"/>
  </r>
  <r>
    <s v="73366-UTT"/>
    <x v="0"/>
    <n v="21"/>
    <s v="Yes"/>
    <x v="7"/>
    <n v="13"/>
    <n v="6"/>
    <s v="Deal 5"/>
    <x v="0"/>
    <s v="No"/>
    <x v="0"/>
    <s v="Cable"/>
    <x v="0"/>
    <s v="Yes"/>
    <x v="0"/>
    <s v="No"/>
    <x v="1"/>
    <s v="No"/>
    <s v="No"/>
    <s v="Yes"/>
    <x v="1"/>
    <s v="Yes"/>
    <x v="0"/>
    <n v="49.6"/>
    <n v="114.7"/>
    <n v="0"/>
    <n v="0"/>
    <n v="42.56"/>
    <n v="157.26"/>
    <s v="Churned"/>
    <x v="2"/>
    <s v="Network reliability"/>
    <n v="1"/>
    <s v="20-50"/>
    <n v="0"/>
    <x v="2"/>
    <x v="3"/>
  </r>
  <r>
    <s v="95248-MAH"/>
    <x v="1"/>
    <n v="58"/>
    <s v="Yes"/>
    <x v="1"/>
    <n v="7"/>
    <n v="12"/>
    <s v="None"/>
    <x v="0"/>
    <s v="Yes"/>
    <x v="0"/>
    <s v="Cable"/>
    <x v="1"/>
    <s v="Yes"/>
    <x v="1"/>
    <s v="Yes"/>
    <x v="0"/>
    <s v="Yes"/>
    <s v="Yes"/>
    <s v="Yes"/>
    <x v="2"/>
    <s v="Yes"/>
    <x v="1"/>
    <n v="91.15"/>
    <n v="6637.9"/>
    <n v="0"/>
    <n v="0"/>
    <n v="212.4"/>
    <n v="6850.3"/>
    <s v="Stayed"/>
    <x v="0"/>
    <s v="other"/>
    <n v="0"/>
    <s v="50-100"/>
    <n v="0"/>
    <x v="1"/>
    <x v="1"/>
  </r>
  <r>
    <s v="96811-HAR"/>
    <x v="0"/>
    <n v="40"/>
    <s v="No"/>
    <x v="15"/>
    <n v="6"/>
    <n v="3"/>
    <s v="None"/>
    <x v="0"/>
    <s v="Yes"/>
    <x v="0"/>
    <s v="Fiber Optic"/>
    <x v="1"/>
    <s v="No"/>
    <x v="1"/>
    <s v="No"/>
    <x v="0"/>
    <s v="Yes"/>
    <s v="Yes"/>
    <s v="Yes"/>
    <x v="1"/>
    <s v="No"/>
    <x v="0"/>
    <n v="105.95"/>
    <n v="5341.8"/>
    <n v="0"/>
    <n v="0"/>
    <n v="1044"/>
    <n v="6385.8"/>
    <s v="Churned"/>
    <x v="3"/>
    <s v="Extra data charges"/>
    <n v="1"/>
    <s v="&gt;100"/>
    <n v="0"/>
    <x v="0"/>
    <x v="4"/>
  </r>
  <r>
    <s v="25220-DEL"/>
    <x v="1"/>
    <n v="23"/>
    <s v="Yes"/>
    <x v="0"/>
    <n v="13"/>
    <n v="3"/>
    <s v="None"/>
    <x v="0"/>
    <s v="Yes"/>
    <x v="0"/>
    <s v="Fiber Optic"/>
    <x v="0"/>
    <s v="No"/>
    <x v="0"/>
    <s v="No"/>
    <x v="1"/>
    <s v="No"/>
    <s v="No"/>
    <s v="Yes"/>
    <x v="1"/>
    <s v="No"/>
    <x v="0"/>
    <n v="75.3"/>
    <n v="1570.7"/>
    <n v="0"/>
    <n v="0"/>
    <n v="68.459999999999994"/>
    <n v="1639.16"/>
    <s v="Stayed"/>
    <x v="0"/>
    <s v="other"/>
    <n v="0"/>
    <s v="50-100"/>
    <n v="0"/>
    <x v="2"/>
    <x v="4"/>
  </r>
  <r>
    <s v="12052-PUN"/>
    <x v="1"/>
    <n v="33"/>
    <s v="No"/>
    <x v="13"/>
    <n v="11"/>
    <n v="31"/>
    <s v="None"/>
    <x v="0"/>
    <s v="Yes"/>
    <x v="0"/>
    <s v="Fiber Optic"/>
    <x v="1"/>
    <s v="Yes"/>
    <x v="1"/>
    <s v="Yes"/>
    <x v="0"/>
    <s v="Yes"/>
    <s v="Yes"/>
    <s v="Yes"/>
    <x v="0"/>
    <s v="Yes"/>
    <x v="1"/>
    <n v="115"/>
    <n v="7396.15"/>
    <n v="0"/>
    <n v="0"/>
    <n v="2972.16"/>
    <n v="10368.31"/>
    <s v="Stayed"/>
    <x v="0"/>
    <s v="other"/>
    <n v="0"/>
    <s v="&gt;100"/>
    <n v="0"/>
    <x v="2"/>
    <x v="0"/>
  </r>
  <r>
    <s v="99515-ASS"/>
    <x v="0"/>
    <n v="34"/>
    <s v="No"/>
    <x v="17"/>
    <n v="11"/>
    <n v="11"/>
    <s v="None"/>
    <x v="0"/>
    <s v="Yes"/>
    <x v="0"/>
    <s v="Cable"/>
    <x v="0"/>
    <s v="No"/>
    <x v="0"/>
    <s v="Yes"/>
    <x v="0"/>
    <s v="No"/>
    <s v="No"/>
    <s v="Yes"/>
    <x v="1"/>
    <s v="Yes"/>
    <x v="0"/>
    <n v="65.25"/>
    <n v="209.9"/>
    <n v="0"/>
    <n v="0"/>
    <n v="128.04"/>
    <n v="337.94"/>
    <s v="Joined"/>
    <x v="0"/>
    <s v="other"/>
    <n v="0"/>
    <s v="50-100"/>
    <n v="1"/>
    <x v="2"/>
    <x v="3"/>
  </r>
  <r>
    <s v="75965-MAD"/>
    <x v="1"/>
    <n v="45"/>
    <s v="Yes"/>
    <x v="11"/>
    <n v="13"/>
    <n v="16"/>
    <s v="None"/>
    <x v="0"/>
    <s v="No"/>
    <x v="1"/>
    <s v="No"/>
    <x v="0"/>
    <s v="No"/>
    <x v="0"/>
    <s v="No"/>
    <x v="1"/>
    <s v="No"/>
    <s v="No"/>
    <s v="No"/>
    <x v="2"/>
    <s v="Yes"/>
    <x v="1"/>
    <n v="19.149999999999999"/>
    <n v="1035.5"/>
    <n v="28.7"/>
    <n v="0"/>
    <n v="1699.98"/>
    <n v="2706.78"/>
    <s v="Stayed"/>
    <x v="0"/>
    <s v="other"/>
    <n v="0"/>
    <s v="&lt;20"/>
    <n v="0"/>
    <x v="0"/>
    <x v="1"/>
  </r>
  <r>
    <s v="75737-KAR"/>
    <x v="1"/>
    <n v="70"/>
    <s v="Yes"/>
    <x v="3"/>
    <n v="1"/>
    <n v="18"/>
    <s v="None"/>
    <x v="0"/>
    <s v="No"/>
    <x v="0"/>
    <s v="Fiber Optic"/>
    <x v="0"/>
    <s v="No"/>
    <x v="0"/>
    <s v="No"/>
    <x v="0"/>
    <s v="Yes"/>
    <s v="No"/>
    <s v="Yes"/>
    <x v="1"/>
    <s v="No"/>
    <x v="0"/>
    <n v="90.45"/>
    <n v="1266.0999999999999"/>
    <n v="0"/>
    <n v="0"/>
    <n v="158.34"/>
    <n v="1424.44"/>
    <s v="Churned"/>
    <x v="1"/>
    <s v="Competitor offered more data"/>
    <n v="1"/>
    <s v="50-100"/>
    <n v="0"/>
    <x v="1"/>
    <x v="2"/>
  </r>
  <r>
    <s v="44835-HAR"/>
    <x v="1"/>
    <n v="44"/>
    <s v="Yes"/>
    <x v="15"/>
    <n v="5"/>
    <n v="19"/>
    <s v="Deal 4"/>
    <x v="0"/>
    <s v="No"/>
    <x v="1"/>
    <s v="No"/>
    <x v="0"/>
    <s v="No"/>
    <x v="0"/>
    <s v="No"/>
    <x v="1"/>
    <s v="No"/>
    <s v="No"/>
    <s v="No"/>
    <x v="1"/>
    <s v="Yes"/>
    <x v="0"/>
    <n v="19.55"/>
    <n v="389.25"/>
    <n v="0"/>
    <n v="0"/>
    <n v="192.06"/>
    <n v="581.30999999999995"/>
    <s v="Stayed"/>
    <x v="0"/>
    <s v="other"/>
    <n v="0"/>
    <s v="&lt;20"/>
    <n v="0"/>
    <x v="0"/>
    <x v="2"/>
  </r>
  <r>
    <s v="69960-WES"/>
    <x v="1"/>
    <n v="49"/>
    <s v="Yes"/>
    <x v="2"/>
    <n v="5"/>
    <n v="2"/>
    <s v="None"/>
    <x v="0"/>
    <s v="Yes"/>
    <x v="1"/>
    <s v="No"/>
    <x v="0"/>
    <s v="No"/>
    <x v="0"/>
    <s v="No"/>
    <x v="1"/>
    <s v="No"/>
    <s v="No"/>
    <s v="No"/>
    <x v="2"/>
    <s v="Yes"/>
    <x v="0"/>
    <n v="26.1"/>
    <n v="1759.55"/>
    <n v="0"/>
    <n v="0"/>
    <n v="2901.1"/>
    <n v="4660.6499999999996"/>
    <s v="Stayed"/>
    <x v="0"/>
    <s v="other"/>
    <n v="0"/>
    <s v="20-50"/>
    <n v="0"/>
    <x v="0"/>
    <x v="4"/>
  </r>
  <r>
    <s v="85997-JAM"/>
    <x v="1"/>
    <n v="62"/>
    <s v="Yes"/>
    <x v="16"/>
    <n v="5"/>
    <n v="17"/>
    <s v="Deal 5"/>
    <x v="0"/>
    <s v="No"/>
    <x v="1"/>
    <s v="No"/>
    <x v="0"/>
    <s v="No"/>
    <x v="0"/>
    <s v="No"/>
    <x v="1"/>
    <s v="No"/>
    <s v="No"/>
    <s v="No"/>
    <x v="1"/>
    <s v="Yes"/>
    <x v="0"/>
    <n v="20.100000000000001"/>
    <n v="20.100000000000001"/>
    <n v="0"/>
    <n v="0"/>
    <n v="40.83"/>
    <n v="60.93"/>
    <s v="Churned"/>
    <x v="3"/>
    <s v="Long distance charges"/>
    <n v="1"/>
    <s v="20-50"/>
    <n v="0"/>
    <x v="1"/>
    <x v="1"/>
  </r>
  <r>
    <s v="42678-JAM"/>
    <x v="1"/>
    <n v="44"/>
    <s v="Yes"/>
    <x v="16"/>
    <n v="0"/>
    <n v="9"/>
    <s v="Deal 2"/>
    <x v="0"/>
    <s v="Yes"/>
    <x v="1"/>
    <s v="No"/>
    <x v="0"/>
    <s v="No"/>
    <x v="0"/>
    <s v="No"/>
    <x v="1"/>
    <s v="No"/>
    <s v="No"/>
    <s v="No"/>
    <x v="2"/>
    <s v="No"/>
    <x v="1"/>
    <n v="25.45"/>
    <n v="1538.6"/>
    <n v="0"/>
    <n v="0"/>
    <n v="703.33"/>
    <n v="2241.9299999999998"/>
    <s v="Stayed"/>
    <x v="0"/>
    <s v="other"/>
    <n v="0"/>
    <s v="20-50"/>
    <n v="0"/>
    <x v="0"/>
    <x v="3"/>
  </r>
  <r>
    <s v="74238-KAR"/>
    <x v="0"/>
    <n v="33"/>
    <s v="Yes"/>
    <x v="3"/>
    <n v="6"/>
    <n v="15"/>
    <s v="None"/>
    <x v="0"/>
    <s v="No"/>
    <x v="1"/>
    <s v="No"/>
    <x v="0"/>
    <s v="No"/>
    <x v="0"/>
    <s v="No"/>
    <x v="1"/>
    <s v="No"/>
    <s v="No"/>
    <s v="No"/>
    <x v="2"/>
    <s v="No"/>
    <x v="0"/>
    <n v="19.649999999999999"/>
    <n v="1025.05"/>
    <n v="0"/>
    <n v="0"/>
    <n v="1142.96"/>
    <n v="2168.0100000000002"/>
    <s v="Stayed"/>
    <x v="0"/>
    <s v="other"/>
    <n v="0"/>
    <s v="&lt;20"/>
    <n v="0"/>
    <x v="2"/>
    <x v="1"/>
  </r>
  <r>
    <s v="33717-AND"/>
    <x v="0"/>
    <n v="47"/>
    <s v="Yes"/>
    <x v="10"/>
    <n v="8"/>
    <n v="22"/>
    <s v="None"/>
    <x v="0"/>
    <s v="No"/>
    <x v="1"/>
    <s v="No"/>
    <x v="0"/>
    <s v="No"/>
    <x v="0"/>
    <s v="No"/>
    <x v="1"/>
    <s v="No"/>
    <s v="No"/>
    <s v="No"/>
    <x v="2"/>
    <s v="No"/>
    <x v="0"/>
    <n v="20.399999999999999"/>
    <n v="292.39999999999998"/>
    <n v="0"/>
    <n v="0"/>
    <n v="204.54"/>
    <n v="496.94"/>
    <s v="Stayed"/>
    <x v="0"/>
    <s v="other"/>
    <n v="0"/>
    <s v="20-50"/>
    <n v="0"/>
    <x v="0"/>
    <x v="2"/>
  </r>
  <r>
    <s v="97164-KAR"/>
    <x v="1"/>
    <n v="45"/>
    <s v="Yes"/>
    <x v="3"/>
    <n v="7"/>
    <n v="8"/>
    <s v="Deal 2"/>
    <x v="0"/>
    <s v="No"/>
    <x v="0"/>
    <s v="DSL"/>
    <x v="0"/>
    <s v="Yes"/>
    <x v="0"/>
    <s v="No"/>
    <x v="1"/>
    <s v="No"/>
    <s v="No"/>
    <s v="Yes"/>
    <x v="1"/>
    <s v="No"/>
    <x v="2"/>
    <n v="50.2"/>
    <n v="2169.4"/>
    <n v="0"/>
    <n v="0"/>
    <n v="629.52"/>
    <n v="2798.92"/>
    <s v="Stayed"/>
    <x v="0"/>
    <s v="other"/>
    <n v="0"/>
    <s v="50-100"/>
    <n v="0"/>
    <x v="0"/>
    <x v="3"/>
  </r>
  <r>
    <s v="76411-PUN"/>
    <x v="0"/>
    <n v="38"/>
    <s v="Yes"/>
    <x v="13"/>
    <n v="10"/>
    <n v="21"/>
    <s v="Deal 2"/>
    <x v="0"/>
    <s v="Yes"/>
    <x v="1"/>
    <s v="No"/>
    <x v="0"/>
    <s v="No"/>
    <x v="0"/>
    <s v="No"/>
    <x v="1"/>
    <s v="No"/>
    <s v="No"/>
    <s v="No"/>
    <x v="2"/>
    <s v="No"/>
    <x v="0"/>
    <n v="24.8"/>
    <n v="1229.0999999999999"/>
    <n v="0"/>
    <n v="0"/>
    <n v="2097.16"/>
    <n v="3326.26"/>
    <s v="Stayed"/>
    <x v="0"/>
    <s v="other"/>
    <n v="0"/>
    <s v="20-50"/>
    <n v="0"/>
    <x v="0"/>
    <x v="2"/>
  </r>
  <r>
    <s v="35143-MAH"/>
    <x v="1"/>
    <n v="68"/>
    <s v="Yes"/>
    <x v="1"/>
    <n v="8"/>
    <n v="19"/>
    <s v="None"/>
    <x v="0"/>
    <s v="Yes"/>
    <x v="0"/>
    <s v="Fiber Optic"/>
    <x v="1"/>
    <s v="No"/>
    <x v="0"/>
    <s v="No"/>
    <x v="1"/>
    <s v="No"/>
    <s v="No"/>
    <s v="No"/>
    <x v="0"/>
    <s v="Yes"/>
    <x v="1"/>
    <n v="80.25"/>
    <n v="303.7"/>
    <n v="0"/>
    <n v="30"/>
    <n v="35"/>
    <n v="368.7"/>
    <s v="Stayed"/>
    <x v="0"/>
    <s v="other"/>
    <n v="0"/>
    <s v="50-100"/>
    <n v="0"/>
    <x v="1"/>
    <x v="2"/>
  </r>
  <r>
    <s v="42735-WES"/>
    <x v="1"/>
    <n v="76"/>
    <s v="Yes"/>
    <x v="2"/>
    <n v="7"/>
    <n v="35"/>
    <s v="None"/>
    <x v="0"/>
    <s v="Yes"/>
    <x v="0"/>
    <s v="Fiber Optic"/>
    <x v="0"/>
    <s v="Yes"/>
    <x v="0"/>
    <s v="No"/>
    <x v="0"/>
    <s v="Yes"/>
    <s v="No"/>
    <s v="Yes"/>
    <x v="1"/>
    <s v="Yes"/>
    <x v="1"/>
    <n v="99.95"/>
    <n v="3186.65"/>
    <n v="0"/>
    <n v="0"/>
    <n v="1220.1600000000001"/>
    <n v="4406.8100000000004"/>
    <s v="Churned"/>
    <x v="1"/>
    <s v="Competitor made better offer"/>
    <n v="1"/>
    <s v="50-100"/>
    <n v="0"/>
    <x v="1"/>
    <x v="0"/>
  </r>
  <r>
    <s v="41038-TEL"/>
    <x v="1"/>
    <n v="72"/>
    <s v="Yes"/>
    <x v="5"/>
    <n v="10"/>
    <n v="3"/>
    <s v="Deal 3"/>
    <x v="0"/>
    <s v="Yes"/>
    <x v="0"/>
    <s v="Fiber Optic"/>
    <x v="1"/>
    <s v="Yes"/>
    <x v="1"/>
    <s v="No"/>
    <x v="0"/>
    <s v="Yes"/>
    <s v="No"/>
    <s v="Yes"/>
    <x v="0"/>
    <s v="Yes"/>
    <x v="1"/>
    <n v="110.5"/>
    <n v="2857.6"/>
    <n v="0"/>
    <n v="0"/>
    <n v="965.52"/>
    <n v="3823.12"/>
    <s v="Stayed"/>
    <x v="0"/>
    <s v="other"/>
    <n v="0"/>
    <s v="&gt;100"/>
    <n v="0"/>
    <x v="1"/>
    <x v="4"/>
  </r>
  <r>
    <s v="87090-CHH"/>
    <x v="0"/>
    <n v="63"/>
    <s v="No"/>
    <x v="12"/>
    <n v="4"/>
    <n v="3"/>
    <s v="Deal 5"/>
    <x v="0"/>
    <s v="No"/>
    <x v="0"/>
    <s v="DSL"/>
    <x v="0"/>
    <s v="No"/>
    <x v="0"/>
    <s v="No"/>
    <x v="1"/>
    <s v="Yes"/>
    <s v="Yes"/>
    <s v="No"/>
    <x v="1"/>
    <s v="No"/>
    <x v="1"/>
    <n v="54.3"/>
    <n v="195.3"/>
    <n v="0"/>
    <n v="80"/>
    <n v="160.6"/>
    <n v="435.9"/>
    <s v="Churned"/>
    <x v="3"/>
    <s v="Long distance charges"/>
    <n v="1"/>
    <s v="50-100"/>
    <n v="0"/>
    <x v="1"/>
    <x v="4"/>
  </r>
  <r>
    <s v="22329-HAR"/>
    <x v="0"/>
    <n v="76"/>
    <s v="No"/>
    <x v="15"/>
    <n v="12"/>
    <n v="20"/>
    <s v="None"/>
    <x v="1"/>
    <s v="No"/>
    <x v="0"/>
    <s v="Cable"/>
    <x v="0"/>
    <s v="No"/>
    <x v="0"/>
    <s v="No"/>
    <x v="1"/>
    <s v="Yes"/>
    <s v="Yes"/>
    <s v="Yes"/>
    <x v="1"/>
    <s v="Yes"/>
    <x v="1"/>
    <n v="34.65"/>
    <n v="768.45"/>
    <n v="0"/>
    <n v="0"/>
    <n v="0"/>
    <n v="768.45"/>
    <s v="Stayed"/>
    <x v="0"/>
    <s v="other"/>
    <n v="0"/>
    <s v="20-50"/>
    <n v="0"/>
    <x v="1"/>
    <x v="2"/>
  </r>
  <r>
    <s v="65825-JAM"/>
    <x v="1"/>
    <n v="50"/>
    <s v="Yes"/>
    <x v="16"/>
    <n v="0"/>
    <n v="10"/>
    <s v="Deal 5"/>
    <x v="0"/>
    <s v="No"/>
    <x v="0"/>
    <s v="Fiber Optic"/>
    <x v="0"/>
    <s v="No"/>
    <x v="1"/>
    <s v="No"/>
    <x v="1"/>
    <s v="No"/>
    <s v="No"/>
    <s v="Yes"/>
    <x v="1"/>
    <s v="Yes"/>
    <x v="1"/>
    <n v="75.75"/>
    <n v="655.9"/>
    <n v="0"/>
    <n v="0"/>
    <n v="285.75"/>
    <n v="941.65"/>
    <s v="Churned"/>
    <x v="1"/>
    <s v="Competitor made better offer"/>
    <n v="1"/>
    <s v="50-100"/>
    <n v="0"/>
    <x v="1"/>
    <x v="3"/>
  </r>
  <r>
    <s v="57207-ODI"/>
    <x v="1"/>
    <n v="39"/>
    <s v="Yes"/>
    <x v="19"/>
    <n v="0"/>
    <n v="23"/>
    <s v="Deal 2"/>
    <x v="0"/>
    <s v="Yes"/>
    <x v="0"/>
    <s v="Fiber Optic"/>
    <x v="0"/>
    <s v="No"/>
    <x v="0"/>
    <s v="No"/>
    <x v="0"/>
    <s v="Yes"/>
    <s v="Yes"/>
    <s v="Yes"/>
    <x v="1"/>
    <s v="Yes"/>
    <x v="1"/>
    <n v="96.8"/>
    <n v="5283.95"/>
    <n v="0"/>
    <n v="0"/>
    <n v="2605.9"/>
    <n v="7889.85"/>
    <s v="Churned"/>
    <x v="1"/>
    <s v="Competitor offered more data"/>
    <n v="1"/>
    <s v="50-100"/>
    <n v="0"/>
    <x v="0"/>
    <x v="2"/>
  </r>
  <r>
    <s v="99673-JAM"/>
    <x v="1"/>
    <n v="54"/>
    <s v="Yes"/>
    <x v="16"/>
    <n v="7"/>
    <n v="26"/>
    <s v="Deal 2"/>
    <x v="1"/>
    <s v="No"/>
    <x v="0"/>
    <s v="DSL"/>
    <x v="0"/>
    <s v="Yes"/>
    <x v="0"/>
    <s v="Yes"/>
    <x v="0"/>
    <s v="Yes"/>
    <s v="Yes"/>
    <s v="Yes"/>
    <x v="0"/>
    <s v="Yes"/>
    <x v="0"/>
    <n v="56.3"/>
    <n v="2780.6"/>
    <n v="0"/>
    <n v="0"/>
    <n v="0"/>
    <n v="2780.6"/>
    <s v="Stayed"/>
    <x v="0"/>
    <s v="other"/>
    <n v="0"/>
    <s v="50-100"/>
    <n v="0"/>
    <x v="1"/>
    <x v="0"/>
  </r>
  <r>
    <s v="37267-MAH"/>
    <x v="1"/>
    <n v="35"/>
    <s v="No"/>
    <x v="1"/>
    <n v="1"/>
    <n v="30"/>
    <s v="Deal 1"/>
    <x v="0"/>
    <s v="Yes"/>
    <x v="0"/>
    <s v="Cable"/>
    <x v="0"/>
    <s v="No"/>
    <x v="1"/>
    <s v="Yes"/>
    <x v="0"/>
    <s v="Yes"/>
    <s v="Yes"/>
    <s v="Yes"/>
    <x v="2"/>
    <s v="Yes"/>
    <x v="1"/>
    <n v="80.45"/>
    <n v="5662.25"/>
    <n v="0"/>
    <n v="0"/>
    <n v="1887.18"/>
    <n v="7549.43"/>
    <s v="Stayed"/>
    <x v="0"/>
    <s v="other"/>
    <n v="0"/>
    <s v="50-100"/>
    <n v="0"/>
    <x v="0"/>
    <x v="0"/>
  </r>
  <r>
    <s v="21116-ASS"/>
    <x v="1"/>
    <n v="46"/>
    <s v="Yes"/>
    <x v="17"/>
    <n v="15"/>
    <n v="34"/>
    <s v="None"/>
    <x v="0"/>
    <s v="No"/>
    <x v="0"/>
    <s v="DSL"/>
    <x v="1"/>
    <s v="Yes"/>
    <x v="1"/>
    <s v="No"/>
    <x v="0"/>
    <s v="No"/>
    <s v="No"/>
    <s v="Yes"/>
    <x v="0"/>
    <s v="No"/>
    <x v="0"/>
    <n v="66.400000000000006"/>
    <n v="3958.2"/>
    <n v="0"/>
    <n v="0"/>
    <n v="947.54"/>
    <n v="4905.74"/>
    <s v="Stayed"/>
    <x v="0"/>
    <s v="other"/>
    <n v="0"/>
    <s v="50-100"/>
    <n v="0"/>
    <x v="0"/>
    <x v="0"/>
  </r>
  <r>
    <s v="55152-TAM"/>
    <x v="1"/>
    <n v="64"/>
    <s v="No"/>
    <x v="4"/>
    <n v="10"/>
    <n v="25"/>
    <s v="None"/>
    <x v="0"/>
    <s v="Yes"/>
    <x v="0"/>
    <s v="Fiber Optic"/>
    <x v="1"/>
    <s v="Yes"/>
    <x v="0"/>
    <s v="No"/>
    <x v="1"/>
    <s v="Yes"/>
    <s v="No"/>
    <s v="Yes"/>
    <x v="0"/>
    <s v="Yes"/>
    <x v="0"/>
    <n v="96.55"/>
    <n v="6581.9"/>
    <n v="0"/>
    <n v="0"/>
    <n v="134.63999999999999"/>
    <n v="6716.54"/>
    <s v="Churned"/>
    <x v="4"/>
    <s v="Attitude of service provider"/>
    <n v="1"/>
    <s v="50-100"/>
    <n v="0"/>
    <x v="1"/>
    <x v="0"/>
  </r>
  <r>
    <s v="74742-WES"/>
    <x v="0"/>
    <n v="36"/>
    <s v="No"/>
    <x v="2"/>
    <n v="0"/>
    <n v="31"/>
    <s v="None"/>
    <x v="0"/>
    <s v="Yes"/>
    <x v="0"/>
    <s v="Cable"/>
    <x v="1"/>
    <s v="Yes"/>
    <x v="1"/>
    <s v="Yes"/>
    <x v="1"/>
    <s v="Yes"/>
    <s v="Yes"/>
    <s v="Yes"/>
    <x v="2"/>
    <s v="Yes"/>
    <x v="2"/>
    <n v="81.3"/>
    <n v="5129.3"/>
    <n v="22.34"/>
    <n v="0"/>
    <n v="1063.04"/>
    <n v="6170"/>
    <s v="Stayed"/>
    <x v="0"/>
    <s v="other"/>
    <n v="0"/>
    <s v="50-100"/>
    <n v="0"/>
    <x v="0"/>
    <x v="0"/>
  </r>
  <r>
    <s v="77894-TAM"/>
    <x v="1"/>
    <n v="51"/>
    <s v="Yes"/>
    <x v="4"/>
    <n v="14"/>
    <n v="4"/>
    <s v="Deal 1"/>
    <x v="0"/>
    <s v="Yes"/>
    <x v="0"/>
    <s v="DSL"/>
    <x v="1"/>
    <s v="No"/>
    <x v="1"/>
    <s v="Yes"/>
    <x v="1"/>
    <s v="No"/>
    <s v="No"/>
    <s v="Yes"/>
    <x v="2"/>
    <s v="No"/>
    <x v="1"/>
    <n v="66.849999999999994"/>
    <n v="4758.8"/>
    <n v="0"/>
    <n v="0"/>
    <n v="1054.8"/>
    <n v="5813.6"/>
    <s v="Stayed"/>
    <x v="0"/>
    <s v="other"/>
    <n v="0"/>
    <s v="50-100"/>
    <n v="0"/>
    <x v="1"/>
    <x v="4"/>
  </r>
  <r>
    <s v="51098-DEL"/>
    <x v="1"/>
    <n v="61"/>
    <s v="Yes"/>
    <x v="0"/>
    <n v="9"/>
    <n v="32"/>
    <s v="Deal 4"/>
    <x v="0"/>
    <s v="Yes"/>
    <x v="0"/>
    <s v="Fiber Optic"/>
    <x v="0"/>
    <s v="No"/>
    <x v="0"/>
    <s v="No"/>
    <x v="1"/>
    <s v="Yes"/>
    <s v="No"/>
    <s v="Yes"/>
    <x v="1"/>
    <s v="Yes"/>
    <x v="0"/>
    <n v="85.35"/>
    <n v="1375.15"/>
    <n v="0"/>
    <n v="0"/>
    <n v="158.88"/>
    <n v="1534.03"/>
    <s v="Churned"/>
    <x v="2"/>
    <s v="Limited range of services"/>
    <n v="1"/>
    <s v="50-100"/>
    <n v="0"/>
    <x v="1"/>
    <x v="0"/>
  </r>
  <r>
    <s v="37038-PUN"/>
    <x v="1"/>
    <n v="24"/>
    <s v="Yes"/>
    <x v="13"/>
    <n v="0"/>
    <n v="7"/>
    <s v="None"/>
    <x v="0"/>
    <s v="No"/>
    <x v="1"/>
    <s v="No"/>
    <x v="0"/>
    <s v="No"/>
    <x v="0"/>
    <s v="No"/>
    <x v="1"/>
    <s v="No"/>
    <s v="No"/>
    <s v="No"/>
    <x v="0"/>
    <s v="No"/>
    <x v="1"/>
    <n v="20"/>
    <n v="860.85"/>
    <n v="0"/>
    <n v="0"/>
    <n v="1621.84"/>
    <n v="2482.69"/>
    <s v="Stayed"/>
    <x v="0"/>
    <s v="other"/>
    <n v="0"/>
    <s v="&lt;20"/>
    <n v="0"/>
    <x v="2"/>
    <x v="3"/>
  </r>
  <r>
    <s v="55091-JAM"/>
    <x v="1"/>
    <n v="23"/>
    <s v="Yes"/>
    <x v="16"/>
    <n v="3"/>
    <n v="10"/>
    <s v="None"/>
    <x v="0"/>
    <s v="No"/>
    <x v="1"/>
    <s v="No"/>
    <x v="0"/>
    <s v="No"/>
    <x v="0"/>
    <s v="No"/>
    <x v="1"/>
    <s v="No"/>
    <s v="No"/>
    <s v="No"/>
    <x v="2"/>
    <s v="No"/>
    <x v="0"/>
    <n v="19.7"/>
    <n v="599.25"/>
    <n v="49.79"/>
    <n v="0"/>
    <n v="385.5"/>
    <n v="934.96"/>
    <s v="Stayed"/>
    <x v="0"/>
    <s v="other"/>
    <n v="0"/>
    <s v="&lt;20"/>
    <n v="0"/>
    <x v="2"/>
    <x v="3"/>
  </r>
  <r>
    <s v="25957-RAJ"/>
    <x v="1"/>
    <n v="81"/>
    <s v="Yes"/>
    <x v="8"/>
    <n v="6"/>
    <n v="27"/>
    <s v="None"/>
    <x v="1"/>
    <s v="No"/>
    <x v="0"/>
    <s v="DSL"/>
    <x v="0"/>
    <s v="No"/>
    <x v="1"/>
    <s v="Yes"/>
    <x v="1"/>
    <s v="Yes"/>
    <s v="No"/>
    <s v="Yes"/>
    <x v="1"/>
    <s v="Yes"/>
    <x v="1"/>
    <n v="43.65"/>
    <n v="526.95000000000005"/>
    <n v="0"/>
    <n v="0"/>
    <n v="0"/>
    <n v="526.95000000000005"/>
    <s v="Churned"/>
    <x v="1"/>
    <s v="Competitor had better devices"/>
    <n v="1"/>
    <s v="20-50"/>
    <n v="0"/>
    <x v="1"/>
    <x v="0"/>
  </r>
  <r>
    <s v="89630-PUN"/>
    <x v="1"/>
    <n v="65"/>
    <s v="No"/>
    <x v="13"/>
    <n v="15"/>
    <n v="25"/>
    <s v="None"/>
    <x v="0"/>
    <s v="Yes"/>
    <x v="0"/>
    <s v="DSL"/>
    <x v="0"/>
    <s v="No"/>
    <x v="0"/>
    <s v="Yes"/>
    <x v="1"/>
    <s v="No"/>
    <s v="No"/>
    <s v="Yes"/>
    <x v="2"/>
    <s v="Yes"/>
    <x v="0"/>
    <n v="53.85"/>
    <n v="2200.6999999999998"/>
    <n v="46.66"/>
    <n v="0"/>
    <n v="210.6"/>
    <n v="2364.64"/>
    <s v="Stayed"/>
    <x v="0"/>
    <s v="other"/>
    <n v="0"/>
    <s v="50-100"/>
    <n v="0"/>
    <x v="1"/>
    <x v="0"/>
  </r>
  <r>
    <s v="98366-PUN"/>
    <x v="1"/>
    <n v="44"/>
    <s v="Yes"/>
    <x v="13"/>
    <n v="13"/>
    <n v="6"/>
    <s v="Deal 4"/>
    <x v="0"/>
    <s v="No"/>
    <x v="1"/>
    <s v="No"/>
    <x v="0"/>
    <s v="No"/>
    <x v="0"/>
    <s v="No"/>
    <x v="1"/>
    <s v="No"/>
    <s v="No"/>
    <s v="No"/>
    <x v="0"/>
    <s v="No"/>
    <x v="0"/>
    <n v="19.649999999999999"/>
    <n v="332.65"/>
    <n v="0"/>
    <n v="0"/>
    <n v="259.2"/>
    <n v="591.85"/>
    <s v="Stayed"/>
    <x v="0"/>
    <s v="other"/>
    <n v="0"/>
    <s v="&lt;20"/>
    <n v="0"/>
    <x v="0"/>
    <x v="3"/>
  </r>
  <r>
    <s v="43353-GUJ"/>
    <x v="1"/>
    <n v="72"/>
    <s v="Yes"/>
    <x v="6"/>
    <n v="11"/>
    <n v="33"/>
    <s v="None"/>
    <x v="0"/>
    <s v="Yes"/>
    <x v="0"/>
    <s v="Fiber Optic"/>
    <x v="0"/>
    <s v="No"/>
    <x v="1"/>
    <s v="No"/>
    <x v="1"/>
    <s v="Yes"/>
    <s v="No"/>
    <s v="Yes"/>
    <x v="1"/>
    <s v="Yes"/>
    <x v="1"/>
    <n v="88.85"/>
    <n v="372.45"/>
    <n v="0"/>
    <n v="0"/>
    <n v="51.44"/>
    <n v="423.89"/>
    <s v="Churned"/>
    <x v="0"/>
    <s v="Don't know"/>
    <n v="1"/>
    <s v="50-100"/>
    <n v="0"/>
    <x v="1"/>
    <x v="0"/>
  </r>
  <r>
    <s v="79308-AND"/>
    <x v="0"/>
    <n v="63"/>
    <s v="No"/>
    <x v="10"/>
    <n v="0"/>
    <n v="34"/>
    <s v="Deal 1"/>
    <x v="1"/>
    <s v="No"/>
    <x v="0"/>
    <s v="Cable"/>
    <x v="0"/>
    <s v="Yes"/>
    <x v="1"/>
    <s v="No"/>
    <x v="0"/>
    <s v="No"/>
    <s v="No"/>
    <s v="Yes"/>
    <x v="0"/>
    <s v="Yes"/>
    <x v="0"/>
    <n v="44.05"/>
    <n v="3011.65"/>
    <n v="0"/>
    <n v="0"/>
    <n v="0"/>
    <n v="3011.65"/>
    <s v="Stayed"/>
    <x v="0"/>
    <s v="other"/>
    <n v="0"/>
    <s v="20-50"/>
    <n v="0"/>
    <x v="1"/>
    <x v="0"/>
  </r>
  <r>
    <s v="96613-WES"/>
    <x v="0"/>
    <n v="57"/>
    <s v="No"/>
    <x v="2"/>
    <n v="9"/>
    <n v="5"/>
    <s v="None"/>
    <x v="0"/>
    <s v="No"/>
    <x v="0"/>
    <s v="Fiber Optic"/>
    <x v="0"/>
    <s v="No"/>
    <x v="0"/>
    <s v="No"/>
    <x v="1"/>
    <s v="Yes"/>
    <s v="Yes"/>
    <s v="Yes"/>
    <x v="1"/>
    <s v="No"/>
    <x v="1"/>
    <n v="79.900000000000006"/>
    <n v="79.900000000000006"/>
    <n v="0"/>
    <n v="0"/>
    <n v="23.2"/>
    <n v="103.1"/>
    <s v="Churned"/>
    <x v="4"/>
    <s v="Attitude of support person"/>
    <n v="1"/>
    <s v="50-100"/>
    <n v="0"/>
    <x v="1"/>
    <x v="4"/>
  </r>
  <r>
    <s v="69346-AND"/>
    <x v="0"/>
    <n v="50"/>
    <s v="No"/>
    <x v="10"/>
    <n v="4"/>
    <n v="4"/>
    <s v="None"/>
    <x v="0"/>
    <s v="Yes"/>
    <x v="0"/>
    <s v="Fiber Optic"/>
    <x v="0"/>
    <s v="Yes"/>
    <x v="1"/>
    <s v="Yes"/>
    <x v="0"/>
    <s v="Yes"/>
    <s v="Yes"/>
    <s v="Yes"/>
    <x v="2"/>
    <s v="Yes"/>
    <x v="0"/>
    <n v="110.6"/>
    <n v="7962.2"/>
    <n v="0"/>
    <n v="0"/>
    <n v="311.04000000000002"/>
    <n v="8273.24"/>
    <s v="Stayed"/>
    <x v="0"/>
    <s v="other"/>
    <n v="0"/>
    <s v="&gt;100"/>
    <n v="0"/>
    <x v="1"/>
    <x v="4"/>
  </r>
  <r>
    <s v="88562-TAM"/>
    <x v="0"/>
    <n v="63"/>
    <s v="No"/>
    <x v="4"/>
    <n v="4"/>
    <n v="33"/>
    <s v="None"/>
    <x v="0"/>
    <s v="No"/>
    <x v="1"/>
    <s v="No"/>
    <x v="0"/>
    <s v="No"/>
    <x v="0"/>
    <s v="No"/>
    <x v="1"/>
    <s v="No"/>
    <s v="No"/>
    <s v="No"/>
    <x v="2"/>
    <s v="Yes"/>
    <x v="0"/>
    <n v="20.7"/>
    <n v="1482.3"/>
    <n v="0"/>
    <n v="0"/>
    <n v="496.8"/>
    <n v="1979.1"/>
    <s v="Stayed"/>
    <x v="0"/>
    <s v="other"/>
    <n v="0"/>
    <s v="20-50"/>
    <n v="0"/>
    <x v="1"/>
    <x v="0"/>
  </r>
  <r>
    <s v="89304-UTT"/>
    <x v="1"/>
    <n v="66"/>
    <s v="Yes"/>
    <x v="7"/>
    <n v="2"/>
    <n v="3"/>
    <s v="Deal 3"/>
    <x v="0"/>
    <s v="No"/>
    <x v="1"/>
    <s v="No"/>
    <x v="0"/>
    <s v="No"/>
    <x v="0"/>
    <s v="No"/>
    <x v="1"/>
    <s v="No"/>
    <s v="No"/>
    <s v="No"/>
    <x v="0"/>
    <s v="No"/>
    <x v="0"/>
    <n v="21.1"/>
    <n v="741"/>
    <n v="14.23"/>
    <n v="0"/>
    <n v="831.95"/>
    <n v="1558.72"/>
    <s v="Stayed"/>
    <x v="0"/>
    <s v="other"/>
    <n v="0"/>
    <s v="20-50"/>
    <n v="0"/>
    <x v="1"/>
    <x v="4"/>
  </r>
  <r>
    <s v="33181-AND"/>
    <x v="0"/>
    <n v="82"/>
    <s v="Yes"/>
    <x v="10"/>
    <n v="6"/>
    <n v="34"/>
    <s v="Deal 1"/>
    <x v="0"/>
    <s v="Yes"/>
    <x v="0"/>
    <s v="Fiber Optic"/>
    <x v="0"/>
    <s v="No"/>
    <x v="1"/>
    <s v="Yes"/>
    <x v="0"/>
    <s v="Yes"/>
    <s v="No"/>
    <s v="No"/>
    <x v="0"/>
    <s v="Yes"/>
    <x v="0"/>
    <n v="107.15"/>
    <n v="7379.8"/>
    <n v="0"/>
    <n v="50"/>
    <n v="2183.48"/>
    <n v="9613.2800000000007"/>
    <s v="Stayed"/>
    <x v="0"/>
    <s v="other"/>
    <n v="0"/>
    <s v="&gt;100"/>
    <n v="0"/>
    <x v="1"/>
    <x v="0"/>
  </r>
  <r>
    <s v="15066-HAR"/>
    <x v="1"/>
    <n v="43"/>
    <s v="No"/>
    <x v="15"/>
    <n v="15"/>
    <n v="9"/>
    <s v="None"/>
    <x v="0"/>
    <s v="Yes"/>
    <x v="0"/>
    <s v="Fiber Optic"/>
    <x v="0"/>
    <s v="Yes"/>
    <x v="0"/>
    <s v="Yes"/>
    <x v="1"/>
    <s v="No"/>
    <s v="No"/>
    <s v="Yes"/>
    <x v="2"/>
    <s v="Yes"/>
    <x v="1"/>
    <n v="84.8"/>
    <n v="6152.4"/>
    <n v="0"/>
    <n v="0"/>
    <n v="2390.5700000000002"/>
    <n v="8542.9699999999993"/>
    <s v="Stayed"/>
    <x v="0"/>
    <s v="other"/>
    <n v="0"/>
    <s v="50-100"/>
    <n v="0"/>
    <x v="0"/>
    <x v="3"/>
  </r>
  <r>
    <s v="45666-HAR"/>
    <x v="1"/>
    <n v="40"/>
    <s v="No"/>
    <x v="15"/>
    <n v="13"/>
    <n v="15"/>
    <s v="None"/>
    <x v="0"/>
    <s v="Yes"/>
    <x v="1"/>
    <s v="No"/>
    <x v="0"/>
    <s v="No"/>
    <x v="0"/>
    <s v="No"/>
    <x v="1"/>
    <s v="No"/>
    <s v="No"/>
    <s v="No"/>
    <x v="2"/>
    <s v="No"/>
    <x v="1"/>
    <n v="24.7"/>
    <n v="1685.9"/>
    <n v="0"/>
    <n v="0"/>
    <n v="2123.1"/>
    <n v="3809"/>
    <s v="Stayed"/>
    <x v="0"/>
    <s v="other"/>
    <n v="0"/>
    <s v="20-50"/>
    <n v="0"/>
    <x v="0"/>
    <x v="1"/>
  </r>
  <r>
    <s v="16790-RAJ"/>
    <x v="1"/>
    <n v="60"/>
    <s v="Yes"/>
    <x v="8"/>
    <n v="14"/>
    <n v="2"/>
    <s v="None"/>
    <x v="1"/>
    <s v="No"/>
    <x v="0"/>
    <s v="DSL"/>
    <x v="1"/>
    <s v="Yes"/>
    <x v="1"/>
    <s v="Yes"/>
    <x v="1"/>
    <s v="Yes"/>
    <s v="Yes"/>
    <s v="Yes"/>
    <x v="0"/>
    <s v="Yes"/>
    <x v="0"/>
    <n v="55.35"/>
    <n v="1636.95"/>
    <n v="0"/>
    <n v="0"/>
    <n v="0"/>
    <n v="1636.95"/>
    <s v="Stayed"/>
    <x v="0"/>
    <s v="other"/>
    <n v="0"/>
    <s v="50-100"/>
    <n v="0"/>
    <x v="1"/>
    <x v="4"/>
  </r>
  <r>
    <s v="97954-WES"/>
    <x v="0"/>
    <n v="57"/>
    <s v="No"/>
    <x v="2"/>
    <n v="4"/>
    <n v="8"/>
    <s v="None"/>
    <x v="0"/>
    <s v="No"/>
    <x v="1"/>
    <s v="No"/>
    <x v="0"/>
    <s v="No"/>
    <x v="0"/>
    <s v="No"/>
    <x v="1"/>
    <s v="No"/>
    <s v="No"/>
    <s v="No"/>
    <x v="2"/>
    <s v="No"/>
    <x v="1"/>
    <n v="19.350000000000001"/>
    <n v="1240.8"/>
    <n v="0"/>
    <n v="0"/>
    <n v="1401.18"/>
    <n v="2641.98"/>
    <s v="Stayed"/>
    <x v="0"/>
    <s v="other"/>
    <n v="0"/>
    <s v="&lt;20"/>
    <n v="0"/>
    <x v="1"/>
    <x v="3"/>
  </r>
  <r>
    <s v="67356-TAM"/>
    <x v="0"/>
    <n v="73"/>
    <s v="Yes"/>
    <x v="4"/>
    <n v="6"/>
    <n v="9"/>
    <s v="Deal 4"/>
    <x v="0"/>
    <s v="No"/>
    <x v="0"/>
    <s v="Fiber Optic"/>
    <x v="0"/>
    <s v="No"/>
    <x v="0"/>
    <s v="No"/>
    <x v="0"/>
    <s v="Yes"/>
    <s v="No"/>
    <s v="Yes"/>
    <x v="2"/>
    <s v="No"/>
    <x v="1"/>
    <n v="89.95"/>
    <n v="1648.45"/>
    <n v="0"/>
    <n v="0"/>
    <n v="969.2"/>
    <n v="2617.65"/>
    <s v="Stayed"/>
    <x v="0"/>
    <s v="other"/>
    <n v="0"/>
    <s v="50-100"/>
    <n v="0"/>
    <x v="1"/>
    <x v="3"/>
  </r>
  <r>
    <s v="74093-ODI"/>
    <x v="1"/>
    <n v="55"/>
    <s v="Yes"/>
    <x v="19"/>
    <n v="2"/>
    <n v="35"/>
    <s v="Deal 2"/>
    <x v="0"/>
    <s v="No"/>
    <x v="0"/>
    <s v="Fiber Optic"/>
    <x v="0"/>
    <s v="No"/>
    <x v="0"/>
    <s v="No"/>
    <x v="1"/>
    <s v="No"/>
    <s v="No"/>
    <s v="Yes"/>
    <x v="2"/>
    <s v="Yes"/>
    <x v="0"/>
    <n v="69.05"/>
    <n v="3842.6"/>
    <n v="0"/>
    <n v="0"/>
    <n v="1532.85"/>
    <n v="5375.45"/>
    <s v="Stayed"/>
    <x v="0"/>
    <s v="other"/>
    <n v="0"/>
    <s v="50-100"/>
    <n v="0"/>
    <x v="1"/>
    <x v="0"/>
  </r>
  <r>
    <s v="79918-MAH"/>
    <x v="1"/>
    <n v="26"/>
    <s v="No"/>
    <x v="1"/>
    <n v="1"/>
    <n v="20"/>
    <s v="None"/>
    <x v="0"/>
    <s v="No"/>
    <x v="0"/>
    <s v="Cable"/>
    <x v="0"/>
    <s v="No"/>
    <x v="1"/>
    <s v="No"/>
    <x v="0"/>
    <s v="Yes"/>
    <s v="Yes"/>
    <s v="Yes"/>
    <x v="1"/>
    <s v="Yes"/>
    <x v="2"/>
    <n v="70.05"/>
    <n v="564.4"/>
    <n v="0"/>
    <n v="0"/>
    <n v="134.19"/>
    <n v="698.59"/>
    <s v="Stayed"/>
    <x v="0"/>
    <s v="other"/>
    <n v="0"/>
    <s v="50-100"/>
    <n v="0"/>
    <x v="2"/>
    <x v="2"/>
  </r>
  <r>
    <s v="57456-CHH"/>
    <x v="0"/>
    <n v="72"/>
    <s v="Yes"/>
    <x v="12"/>
    <n v="15"/>
    <n v="6"/>
    <s v="Deal 5"/>
    <x v="0"/>
    <s v="Yes"/>
    <x v="0"/>
    <s v="Fiber Optic"/>
    <x v="0"/>
    <s v="No"/>
    <x v="1"/>
    <s v="No"/>
    <x v="1"/>
    <s v="No"/>
    <s v="No"/>
    <s v="Yes"/>
    <x v="1"/>
    <s v="Yes"/>
    <x v="1"/>
    <n v="78.55"/>
    <n v="149.55000000000001"/>
    <n v="0"/>
    <n v="0"/>
    <n v="87.92"/>
    <n v="237.47"/>
    <s v="Churned"/>
    <x v="1"/>
    <s v="Competitor made better offer"/>
    <n v="1"/>
    <s v="50-100"/>
    <n v="0"/>
    <x v="1"/>
    <x v="3"/>
  </r>
  <r>
    <s v="29602-PUN"/>
    <x v="1"/>
    <n v="62"/>
    <s v="No"/>
    <x v="13"/>
    <n v="11"/>
    <n v="2"/>
    <s v="Deal 1"/>
    <x v="0"/>
    <s v="Yes"/>
    <x v="0"/>
    <s v="Fiber Optic"/>
    <x v="0"/>
    <s v="No"/>
    <x v="1"/>
    <s v="No"/>
    <x v="0"/>
    <s v="Yes"/>
    <s v="Yes"/>
    <s v="Yes"/>
    <x v="2"/>
    <s v="Yes"/>
    <x v="1"/>
    <n v="97.85"/>
    <n v="6841.3"/>
    <n v="0"/>
    <n v="0"/>
    <n v="184.32"/>
    <n v="7025.62"/>
    <s v="Stayed"/>
    <x v="0"/>
    <s v="other"/>
    <n v="0"/>
    <s v="50-100"/>
    <n v="0"/>
    <x v="1"/>
    <x v="4"/>
  </r>
  <r>
    <s v="23051-KAR"/>
    <x v="0"/>
    <n v="55"/>
    <s v="No"/>
    <x v="3"/>
    <n v="12"/>
    <n v="29"/>
    <s v="None"/>
    <x v="0"/>
    <s v="No"/>
    <x v="1"/>
    <s v="No"/>
    <x v="0"/>
    <s v="No"/>
    <x v="0"/>
    <s v="No"/>
    <x v="1"/>
    <s v="No"/>
    <s v="No"/>
    <s v="No"/>
    <x v="2"/>
    <s v="No"/>
    <x v="0"/>
    <n v="20.45"/>
    <n v="1024.6500000000001"/>
    <n v="0"/>
    <n v="0"/>
    <n v="1553.3"/>
    <n v="2577.9499999999998"/>
    <s v="Stayed"/>
    <x v="0"/>
    <s v="other"/>
    <n v="0"/>
    <s v="20-50"/>
    <n v="0"/>
    <x v="1"/>
    <x v="0"/>
  </r>
  <r>
    <s v="66144-AND"/>
    <x v="1"/>
    <n v="64"/>
    <s v="Yes"/>
    <x v="10"/>
    <n v="1"/>
    <n v="31"/>
    <s v="None"/>
    <x v="0"/>
    <s v="Yes"/>
    <x v="0"/>
    <s v="Fiber Optic"/>
    <x v="0"/>
    <s v="Yes"/>
    <x v="0"/>
    <s v="No"/>
    <x v="1"/>
    <s v="No"/>
    <s v="No"/>
    <s v="Yes"/>
    <x v="0"/>
    <s v="Yes"/>
    <x v="1"/>
    <n v="-5"/>
    <n v="3344.1"/>
    <n v="0"/>
    <n v="0"/>
    <n v="567.41999999999996"/>
    <n v="3911.52"/>
    <s v="Stayed"/>
    <x v="0"/>
    <s v="other"/>
    <n v="0"/>
    <s v="&lt;20"/>
    <n v="0"/>
    <x v="1"/>
    <x v="0"/>
  </r>
  <r>
    <s v="59209-MAH"/>
    <x v="0"/>
    <n v="31"/>
    <s v="No"/>
    <x v="1"/>
    <n v="6"/>
    <n v="29"/>
    <s v="Deal 4"/>
    <x v="0"/>
    <s v="Yes"/>
    <x v="0"/>
    <s v="Fiber Optic"/>
    <x v="0"/>
    <s v="No"/>
    <x v="1"/>
    <s v="Yes"/>
    <x v="0"/>
    <s v="Yes"/>
    <s v="Yes"/>
    <s v="Yes"/>
    <x v="1"/>
    <s v="Yes"/>
    <x v="1"/>
    <n v="106.1"/>
    <n v="2249.9499999999998"/>
    <n v="0"/>
    <n v="0"/>
    <n v="458.43"/>
    <n v="2708.38"/>
    <s v="Churned"/>
    <x v="3"/>
    <s v="Long distance charges"/>
    <n v="1"/>
    <s v="&gt;100"/>
    <n v="0"/>
    <x v="2"/>
    <x v="0"/>
  </r>
  <r>
    <s v="58317-MAD"/>
    <x v="0"/>
    <n v="77"/>
    <s v="No"/>
    <x v="11"/>
    <n v="5"/>
    <n v="33"/>
    <s v="None"/>
    <x v="0"/>
    <s v="Yes"/>
    <x v="0"/>
    <s v="DSL"/>
    <x v="0"/>
    <s v="Yes"/>
    <x v="1"/>
    <s v="No"/>
    <x v="0"/>
    <s v="Yes"/>
    <s v="Yes"/>
    <s v="Yes"/>
    <x v="0"/>
    <s v="Yes"/>
    <x v="1"/>
    <n v="80.849999999999994"/>
    <n v="4079.55"/>
    <n v="0"/>
    <n v="0"/>
    <n v="366.08"/>
    <n v="4445.63"/>
    <s v="Stayed"/>
    <x v="0"/>
    <s v="other"/>
    <n v="0"/>
    <s v="50-100"/>
    <n v="0"/>
    <x v="1"/>
    <x v="0"/>
  </r>
  <r>
    <s v="42706-MAD"/>
    <x v="1"/>
    <n v="41"/>
    <s v="Yes"/>
    <x v="11"/>
    <n v="0"/>
    <n v="11"/>
    <s v="None"/>
    <x v="0"/>
    <s v="Yes"/>
    <x v="0"/>
    <s v="DSL"/>
    <x v="0"/>
    <s v="No"/>
    <x v="0"/>
    <s v="No"/>
    <x v="1"/>
    <s v="No"/>
    <s v="No"/>
    <s v="Yes"/>
    <x v="1"/>
    <s v="Yes"/>
    <x v="1"/>
    <n v="50.3"/>
    <n v="913.3"/>
    <n v="0"/>
    <n v="0"/>
    <n v="689.76"/>
    <n v="1603.06"/>
    <s v="Stayed"/>
    <x v="0"/>
    <s v="other"/>
    <n v="0"/>
    <s v="50-100"/>
    <n v="0"/>
    <x v="0"/>
    <x v="3"/>
  </r>
  <r>
    <s v="94907-HAR"/>
    <x v="0"/>
    <n v="63"/>
    <s v="No"/>
    <x v="15"/>
    <n v="10"/>
    <n v="1"/>
    <s v="Deal 4"/>
    <x v="0"/>
    <s v="No"/>
    <x v="0"/>
    <s v="Fiber Optic"/>
    <x v="1"/>
    <s v="Yes"/>
    <x v="1"/>
    <s v="No"/>
    <x v="1"/>
    <s v="No"/>
    <s v="No"/>
    <s v="Yes"/>
    <x v="1"/>
    <s v="Yes"/>
    <x v="1"/>
    <n v="84.6"/>
    <n v="959.9"/>
    <n v="0"/>
    <n v="0"/>
    <n v="468"/>
    <n v="1427.9"/>
    <s v="Stayed"/>
    <x v="0"/>
    <s v="other"/>
    <n v="0"/>
    <s v="50-100"/>
    <n v="0"/>
    <x v="1"/>
    <x v="4"/>
  </r>
  <r>
    <s v="51630-MAH"/>
    <x v="0"/>
    <n v="61"/>
    <s v="Yes"/>
    <x v="1"/>
    <n v="9"/>
    <n v="6"/>
    <s v="None"/>
    <x v="0"/>
    <s v="Yes"/>
    <x v="0"/>
    <s v="Fiber Optic"/>
    <x v="1"/>
    <s v="Yes"/>
    <x v="1"/>
    <s v="No"/>
    <x v="0"/>
    <s v="Yes"/>
    <s v="Yes"/>
    <s v="No"/>
    <x v="2"/>
    <s v="Yes"/>
    <x v="0"/>
    <n v="108.4"/>
    <n v="7767.25"/>
    <n v="0"/>
    <n v="30"/>
    <n v="2007.36"/>
    <n v="9804.61"/>
    <s v="Stayed"/>
    <x v="0"/>
    <s v="other"/>
    <n v="0"/>
    <s v="&gt;100"/>
    <n v="0"/>
    <x v="1"/>
    <x v="3"/>
  </r>
  <r>
    <s v="59807-JHA"/>
    <x v="1"/>
    <n v="25"/>
    <s v="Yes"/>
    <x v="14"/>
    <n v="14"/>
    <n v="25"/>
    <s v="Deal 5"/>
    <x v="0"/>
    <s v="Yes"/>
    <x v="0"/>
    <s v="Fiber Optic"/>
    <x v="0"/>
    <s v="No"/>
    <x v="0"/>
    <s v="No"/>
    <x v="1"/>
    <s v="No"/>
    <s v="No"/>
    <s v="Yes"/>
    <x v="1"/>
    <s v="Yes"/>
    <x v="1"/>
    <n v="75.5"/>
    <n v="220.6"/>
    <n v="0"/>
    <n v="0"/>
    <n v="142.53"/>
    <n v="363.13"/>
    <s v="Churned"/>
    <x v="4"/>
    <s v="Attitude of service provider"/>
    <n v="1"/>
    <s v="50-100"/>
    <n v="0"/>
    <x v="2"/>
    <x v="0"/>
  </r>
  <r>
    <s v="62854-MAH"/>
    <x v="0"/>
    <n v="70"/>
    <s v="No"/>
    <x v="1"/>
    <n v="6"/>
    <n v="2"/>
    <s v="None"/>
    <x v="0"/>
    <s v="Yes"/>
    <x v="0"/>
    <s v="Fiber Optic"/>
    <x v="0"/>
    <s v="Yes"/>
    <x v="1"/>
    <s v="Yes"/>
    <x v="0"/>
    <s v="Yes"/>
    <s v="Yes"/>
    <s v="Yes"/>
    <x v="2"/>
    <s v="Yes"/>
    <x v="1"/>
    <n v="110.75"/>
    <n v="5832"/>
    <n v="6.26"/>
    <n v="0"/>
    <n v="1198.08"/>
    <n v="7023.82"/>
    <s v="Stayed"/>
    <x v="0"/>
    <s v="other"/>
    <n v="0"/>
    <s v="&gt;100"/>
    <n v="0"/>
    <x v="1"/>
    <x v="4"/>
  </r>
  <r>
    <s v="76986-BIH"/>
    <x v="1"/>
    <n v="59"/>
    <s v="Yes"/>
    <x v="9"/>
    <n v="9"/>
    <n v="8"/>
    <s v="None"/>
    <x v="1"/>
    <s v="No"/>
    <x v="0"/>
    <s v="DSL"/>
    <x v="0"/>
    <s v="Yes"/>
    <x v="0"/>
    <s v="No"/>
    <x v="1"/>
    <s v="No"/>
    <s v="No"/>
    <s v="Yes"/>
    <x v="1"/>
    <s v="No"/>
    <x v="1"/>
    <n v="30.3"/>
    <n v="1380.1"/>
    <n v="0"/>
    <n v="0"/>
    <n v="0"/>
    <n v="1380.1"/>
    <s v="Churned"/>
    <x v="2"/>
    <s v="Service dissatisfaction"/>
    <n v="1"/>
    <s v="20-50"/>
    <n v="0"/>
    <x v="1"/>
    <x v="3"/>
  </r>
  <r>
    <s v="94704-WES"/>
    <x v="1"/>
    <n v="46"/>
    <s v="No"/>
    <x v="2"/>
    <n v="10"/>
    <n v="32"/>
    <s v="None"/>
    <x v="0"/>
    <s v="Yes"/>
    <x v="0"/>
    <s v="Fiber Optic"/>
    <x v="0"/>
    <s v="Yes"/>
    <x v="0"/>
    <s v="No"/>
    <x v="0"/>
    <s v="Yes"/>
    <s v="Yes"/>
    <s v="Yes"/>
    <x v="1"/>
    <s v="Yes"/>
    <x v="0"/>
    <n v="98.4"/>
    <n v="5149.5"/>
    <n v="0"/>
    <n v="0"/>
    <n v="2212.2199999999998"/>
    <n v="7361.72"/>
    <s v="Churned"/>
    <x v="3"/>
    <s v="Extra data charges"/>
    <n v="1"/>
    <s v="50-100"/>
    <n v="0"/>
    <x v="0"/>
    <x v="0"/>
  </r>
  <r>
    <s v="61892-MAH"/>
    <x v="1"/>
    <n v="68"/>
    <s v="Yes"/>
    <x v="1"/>
    <n v="4"/>
    <n v="17"/>
    <s v="Deal 4"/>
    <x v="0"/>
    <s v="Yes"/>
    <x v="0"/>
    <s v="DSL"/>
    <x v="0"/>
    <s v="No"/>
    <x v="0"/>
    <s v="Yes"/>
    <x v="1"/>
    <s v="No"/>
    <s v="No"/>
    <s v="Yes"/>
    <x v="1"/>
    <s v="No"/>
    <x v="0"/>
    <n v="55"/>
    <n v="757.1"/>
    <n v="0"/>
    <n v="0"/>
    <n v="257.85000000000002"/>
    <n v="1014.95"/>
    <s v="Churned"/>
    <x v="0"/>
    <s v="Don't know"/>
    <n v="1"/>
    <s v="50-100"/>
    <n v="0"/>
    <x v="1"/>
    <x v="1"/>
  </r>
  <r>
    <s v="35755-UTT"/>
    <x v="0"/>
    <n v="55"/>
    <s v="No"/>
    <x v="7"/>
    <n v="5"/>
    <n v="27"/>
    <s v="Deal 1"/>
    <x v="0"/>
    <s v="Yes"/>
    <x v="0"/>
    <s v="Fiber Optic"/>
    <x v="1"/>
    <s v="Yes"/>
    <x v="1"/>
    <s v="No"/>
    <x v="0"/>
    <s v="No"/>
    <s v="No"/>
    <s v="Yes"/>
    <x v="2"/>
    <s v="Yes"/>
    <x v="0"/>
    <n v="99.35"/>
    <n v="6944.5"/>
    <n v="0"/>
    <n v="0"/>
    <n v="3360"/>
    <n v="10304.5"/>
    <s v="Stayed"/>
    <x v="0"/>
    <s v="other"/>
    <n v="0"/>
    <s v="50-100"/>
    <n v="0"/>
    <x v="1"/>
    <x v="0"/>
  </r>
  <r>
    <s v="64454-PUN"/>
    <x v="1"/>
    <n v="61"/>
    <s v="No"/>
    <x v="13"/>
    <n v="8"/>
    <n v="24"/>
    <s v="None"/>
    <x v="0"/>
    <s v="No"/>
    <x v="1"/>
    <s v="No"/>
    <x v="0"/>
    <s v="No"/>
    <x v="0"/>
    <s v="No"/>
    <x v="1"/>
    <s v="No"/>
    <s v="No"/>
    <s v="No"/>
    <x v="2"/>
    <s v="No"/>
    <x v="0"/>
    <n v="20.100000000000001"/>
    <n v="370.5"/>
    <n v="0"/>
    <n v="0"/>
    <n v="459.72"/>
    <n v="830.22"/>
    <s v="Stayed"/>
    <x v="0"/>
    <s v="other"/>
    <n v="0"/>
    <s v="20-50"/>
    <n v="0"/>
    <x v="1"/>
    <x v="0"/>
  </r>
  <r>
    <s v="23445-MAH"/>
    <x v="1"/>
    <n v="46"/>
    <s v="Yes"/>
    <x v="1"/>
    <n v="0"/>
    <n v="31"/>
    <s v="None"/>
    <x v="1"/>
    <s v="No"/>
    <x v="0"/>
    <s v="DSL"/>
    <x v="0"/>
    <s v="No"/>
    <x v="0"/>
    <s v="No"/>
    <x v="1"/>
    <s v="No"/>
    <s v="No"/>
    <s v="Yes"/>
    <x v="1"/>
    <s v="No"/>
    <x v="1"/>
    <n v="25.05"/>
    <n v="189.95"/>
    <n v="0"/>
    <n v="0"/>
    <n v="0"/>
    <n v="189.95"/>
    <s v="Stayed"/>
    <x v="0"/>
    <s v="other"/>
    <n v="0"/>
    <s v="20-50"/>
    <n v="0"/>
    <x v="0"/>
    <x v="0"/>
  </r>
  <r>
    <s v="35779-ODI"/>
    <x v="1"/>
    <n v="41"/>
    <s v="No"/>
    <x v="19"/>
    <n v="2"/>
    <n v="36"/>
    <s v="None"/>
    <x v="0"/>
    <s v="Yes"/>
    <x v="1"/>
    <s v="No"/>
    <x v="0"/>
    <s v="No"/>
    <x v="0"/>
    <s v="No"/>
    <x v="1"/>
    <s v="No"/>
    <s v="No"/>
    <s v="No"/>
    <x v="0"/>
    <s v="Yes"/>
    <x v="1"/>
    <n v="24.75"/>
    <n v="1342.15"/>
    <n v="0"/>
    <n v="0"/>
    <n v="1558.98"/>
    <n v="2901.13"/>
    <s v="Stayed"/>
    <x v="0"/>
    <s v="other"/>
    <n v="0"/>
    <s v="20-50"/>
    <n v="0"/>
    <x v="0"/>
    <x v="0"/>
  </r>
  <r>
    <s v="44514-PUN"/>
    <x v="0"/>
    <n v="62"/>
    <s v="Yes"/>
    <x v="13"/>
    <n v="12"/>
    <n v="2"/>
    <s v="Deal 5"/>
    <x v="1"/>
    <s v="No"/>
    <x v="0"/>
    <s v="DSL"/>
    <x v="0"/>
    <s v="No"/>
    <x v="0"/>
    <s v="No"/>
    <x v="1"/>
    <s v="No"/>
    <s v="No"/>
    <s v="Yes"/>
    <x v="1"/>
    <s v="Yes"/>
    <x v="1"/>
    <n v="24.25"/>
    <n v="24.25"/>
    <n v="0"/>
    <n v="0"/>
    <n v="0"/>
    <n v="24.25"/>
    <s v="Churned"/>
    <x v="2"/>
    <s v="Lack of self-service on Website"/>
    <n v="1"/>
    <s v="20-50"/>
    <n v="0"/>
    <x v="1"/>
    <x v="4"/>
  </r>
  <r>
    <s v="17065-PUN"/>
    <x v="1"/>
    <n v="52"/>
    <s v="Yes"/>
    <x v="13"/>
    <n v="1"/>
    <n v="27"/>
    <s v="Deal 1"/>
    <x v="0"/>
    <s v="Yes"/>
    <x v="0"/>
    <s v="Fiber Optic"/>
    <x v="0"/>
    <s v="Yes"/>
    <x v="1"/>
    <s v="No"/>
    <x v="1"/>
    <s v="No"/>
    <s v="No"/>
    <s v="No"/>
    <x v="0"/>
    <s v="No"/>
    <x v="0"/>
    <n v="86.45"/>
    <n v="5762.95"/>
    <n v="0"/>
    <n v="150"/>
    <n v="663.68"/>
    <n v="6576.63"/>
    <s v="Stayed"/>
    <x v="0"/>
    <s v="other"/>
    <n v="0"/>
    <s v="50-100"/>
    <n v="0"/>
    <x v="1"/>
    <x v="0"/>
  </r>
  <r>
    <s v="38158-HAR"/>
    <x v="1"/>
    <n v="46"/>
    <s v="No"/>
    <x v="15"/>
    <n v="15"/>
    <n v="15"/>
    <s v="Deal 1"/>
    <x v="0"/>
    <s v="Yes"/>
    <x v="0"/>
    <s v="Fiber Optic"/>
    <x v="0"/>
    <s v="Yes"/>
    <x v="1"/>
    <s v="No"/>
    <x v="0"/>
    <s v="Yes"/>
    <s v="Yes"/>
    <s v="Yes"/>
    <x v="0"/>
    <s v="Yes"/>
    <x v="1"/>
    <n v="101.35"/>
    <n v="7323.15"/>
    <n v="0"/>
    <n v="0"/>
    <n v="3319.2"/>
    <n v="10642.35"/>
    <s v="Stayed"/>
    <x v="0"/>
    <s v="other"/>
    <n v="0"/>
    <s v="&gt;100"/>
    <n v="0"/>
    <x v="0"/>
    <x v="1"/>
  </r>
  <r>
    <s v="23403-WES"/>
    <x v="1"/>
    <n v="26"/>
    <s v="No"/>
    <x v="2"/>
    <n v="9"/>
    <n v="6"/>
    <s v="None"/>
    <x v="0"/>
    <s v="No"/>
    <x v="0"/>
    <s v="DSL"/>
    <x v="0"/>
    <s v="No"/>
    <x v="1"/>
    <s v="Yes"/>
    <x v="1"/>
    <s v="No"/>
    <s v="No"/>
    <s v="Yes"/>
    <x v="2"/>
    <s v="Yes"/>
    <x v="0"/>
    <n v="55.25"/>
    <n v="3119.9"/>
    <n v="0"/>
    <n v="0"/>
    <n v="2563.5500000000002"/>
    <n v="5683.45"/>
    <s v="Stayed"/>
    <x v="0"/>
    <s v="other"/>
    <n v="0"/>
    <s v="50-100"/>
    <n v="0"/>
    <x v="2"/>
    <x v="3"/>
  </r>
  <r>
    <s v="42100-TEL"/>
    <x v="0"/>
    <n v="59"/>
    <s v="No"/>
    <x v="5"/>
    <n v="1"/>
    <n v="7"/>
    <s v="None"/>
    <x v="1"/>
    <s v="No"/>
    <x v="0"/>
    <s v="DSL"/>
    <x v="0"/>
    <s v="No"/>
    <x v="0"/>
    <s v="No"/>
    <x v="1"/>
    <s v="No"/>
    <s v="No"/>
    <s v="Yes"/>
    <x v="1"/>
    <s v="Yes"/>
    <x v="1"/>
    <n v="24.95"/>
    <n v="190.25"/>
    <n v="0"/>
    <n v="0"/>
    <n v="0"/>
    <n v="190.25"/>
    <s v="Stayed"/>
    <x v="0"/>
    <s v="other"/>
    <n v="0"/>
    <s v="20-50"/>
    <n v="0"/>
    <x v="1"/>
    <x v="3"/>
  </r>
  <r>
    <s v="48678-MAD"/>
    <x v="1"/>
    <n v="28"/>
    <s v="Yes"/>
    <x v="11"/>
    <n v="10"/>
    <n v="31"/>
    <s v="None"/>
    <x v="0"/>
    <s v="No"/>
    <x v="1"/>
    <s v="No"/>
    <x v="0"/>
    <s v="No"/>
    <x v="0"/>
    <s v="No"/>
    <x v="1"/>
    <s v="No"/>
    <s v="No"/>
    <s v="No"/>
    <x v="1"/>
    <s v="No"/>
    <x v="0"/>
    <n v="20.05"/>
    <n v="83.3"/>
    <n v="0"/>
    <n v="0"/>
    <n v="103.2"/>
    <n v="186.5"/>
    <s v="Stayed"/>
    <x v="0"/>
    <s v="other"/>
    <n v="0"/>
    <s v="20-50"/>
    <n v="0"/>
    <x v="2"/>
    <x v="0"/>
  </r>
  <r>
    <s v="55015-WES"/>
    <x v="1"/>
    <n v="29"/>
    <s v="No"/>
    <x v="2"/>
    <n v="10"/>
    <n v="24"/>
    <s v="None"/>
    <x v="1"/>
    <s v="No"/>
    <x v="0"/>
    <s v="DSL"/>
    <x v="0"/>
    <s v="Yes"/>
    <x v="1"/>
    <s v="No"/>
    <x v="0"/>
    <s v="No"/>
    <s v="No"/>
    <s v="Yes"/>
    <x v="0"/>
    <s v="No"/>
    <x v="0"/>
    <n v="46.4"/>
    <n v="812.4"/>
    <n v="0"/>
    <n v="0"/>
    <n v="0"/>
    <n v="812.4"/>
    <s v="Stayed"/>
    <x v="0"/>
    <s v="other"/>
    <n v="0"/>
    <s v="20-50"/>
    <n v="0"/>
    <x v="2"/>
    <x v="0"/>
  </r>
  <r>
    <s v="21291-MAH"/>
    <x v="0"/>
    <n v="23"/>
    <s v="Yes"/>
    <x v="1"/>
    <n v="11"/>
    <n v="8"/>
    <s v="None"/>
    <x v="0"/>
    <s v="Yes"/>
    <x v="0"/>
    <s v="DSL"/>
    <x v="0"/>
    <s v="Yes"/>
    <x v="1"/>
    <s v="No"/>
    <x v="0"/>
    <s v="No"/>
    <s v="No"/>
    <s v="Yes"/>
    <x v="0"/>
    <s v="No"/>
    <x v="1"/>
    <n v="68.5"/>
    <n v="2839.95"/>
    <n v="38.369999999999997"/>
    <n v="0"/>
    <n v="556.78"/>
    <n v="3358.36"/>
    <s v="Stayed"/>
    <x v="0"/>
    <s v="other"/>
    <n v="0"/>
    <s v="50-100"/>
    <n v="0"/>
    <x v="2"/>
    <x v="3"/>
  </r>
  <r>
    <s v="84710-MAH"/>
    <x v="0"/>
    <n v="29"/>
    <s v="Yes"/>
    <x v="1"/>
    <n v="7"/>
    <n v="23"/>
    <s v="Deal 4"/>
    <x v="0"/>
    <s v="Yes"/>
    <x v="0"/>
    <s v="Fiber Optic"/>
    <x v="0"/>
    <s v="No"/>
    <x v="0"/>
    <s v="No"/>
    <x v="0"/>
    <s v="No"/>
    <s v="No"/>
    <s v="Yes"/>
    <x v="1"/>
    <s v="Yes"/>
    <x v="1"/>
    <n v="86.05"/>
    <n v="834.1"/>
    <n v="0"/>
    <n v="0"/>
    <n v="59.2"/>
    <n v="893.3"/>
    <s v="Churned"/>
    <x v="0"/>
    <s v="Don't know"/>
    <n v="1"/>
    <s v="50-100"/>
    <n v="0"/>
    <x v="2"/>
    <x v="2"/>
  </r>
  <r>
    <s v="33672-JAM"/>
    <x v="0"/>
    <n v="62"/>
    <s v="Yes"/>
    <x v="16"/>
    <n v="9"/>
    <n v="4"/>
    <s v="None"/>
    <x v="0"/>
    <s v="Yes"/>
    <x v="0"/>
    <s v="Fiber Optic"/>
    <x v="0"/>
    <s v="Yes"/>
    <x v="1"/>
    <s v="No"/>
    <x v="0"/>
    <s v="Yes"/>
    <s v="Yes"/>
    <s v="Yes"/>
    <x v="1"/>
    <s v="Yes"/>
    <x v="1"/>
    <n v="103.4"/>
    <n v="6603"/>
    <n v="0"/>
    <n v="0"/>
    <n v="3083.85"/>
    <n v="9686.85"/>
    <s v="Churned"/>
    <x v="1"/>
    <s v="Competitor made better offer"/>
    <n v="1"/>
    <s v="&gt;100"/>
    <n v="0"/>
    <x v="1"/>
    <x v="4"/>
  </r>
  <r>
    <s v="42868-TEL"/>
    <x v="0"/>
    <n v="22"/>
    <s v="No"/>
    <x v="5"/>
    <n v="11"/>
    <n v="6"/>
    <s v="None"/>
    <x v="0"/>
    <s v="No"/>
    <x v="1"/>
    <s v="No"/>
    <x v="0"/>
    <s v="No"/>
    <x v="0"/>
    <s v="No"/>
    <x v="1"/>
    <s v="No"/>
    <s v="No"/>
    <s v="No"/>
    <x v="1"/>
    <s v="No"/>
    <x v="0"/>
    <n v="19.55"/>
    <n v="128.6"/>
    <n v="0"/>
    <n v="0"/>
    <n v="105.18"/>
    <n v="233.78"/>
    <s v="Stayed"/>
    <x v="0"/>
    <s v="other"/>
    <n v="0"/>
    <s v="&lt;20"/>
    <n v="0"/>
    <x v="2"/>
    <x v="3"/>
  </r>
  <r>
    <s v="96225-GUJ"/>
    <x v="1"/>
    <n v="20"/>
    <s v="No"/>
    <x v="6"/>
    <n v="10"/>
    <n v="5"/>
    <s v="Deal 4"/>
    <x v="0"/>
    <s v="No"/>
    <x v="1"/>
    <s v="No"/>
    <x v="0"/>
    <s v="No"/>
    <x v="0"/>
    <s v="No"/>
    <x v="1"/>
    <s v="No"/>
    <s v="No"/>
    <s v="No"/>
    <x v="0"/>
    <s v="No"/>
    <x v="2"/>
    <n v="19.350000000000001"/>
    <n v="324.8"/>
    <n v="0"/>
    <n v="0"/>
    <n v="364.28"/>
    <n v="689.08"/>
    <s v="Stayed"/>
    <x v="0"/>
    <s v="other"/>
    <n v="0"/>
    <s v="&lt;20"/>
    <n v="0"/>
    <x v="3"/>
    <x v="4"/>
  </r>
  <r>
    <s v="27709-WES"/>
    <x v="1"/>
    <n v="67"/>
    <s v="No"/>
    <x v="2"/>
    <n v="14"/>
    <n v="7"/>
    <s v="None"/>
    <x v="0"/>
    <s v="No"/>
    <x v="0"/>
    <s v="Fiber Optic"/>
    <x v="0"/>
    <s v="Yes"/>
    <x v="1"/>
    <s v="Yes"/>
    <x v="1"/>
    <s v="Yes"/>
    <s v="Yes"/>
    <s v="Yes"/>
    <x v="1"/>
    <s v="No"/>
    <x v="0"/>
    <n v="94.15"/>
    <n v="5731.85"/>
    <n v="0"/>
    <n v="0"/>
    <n v="1081.53"/>
    <n v="6813.38"/>
    <s v="Stayed"/>
    <x v="0"/>
    <s v="other"/>
    <n v="0"/>
    <s v="50-100"/>
    <n v="0"/>
    <x v="1"/>
    <x v="3"/>
  </r>
  <r>
    <s v="72278-UTT"/>
    <x v="1"/>
    <n v="55"/>
    <s v="Yes"/>
    <x v="7"/>
    <n v="3"/>
    <n v="21"/>
    <s v="Deal 4"/>
    <x v="0"/>
    <s v="Yes"/>
    <x v="0"/>
    <s v="Fiber Optic"/>
    <x v="1"/>
    <s v="No"/>
    <x v="0"/>
    <s v="No"/>
    <x v="1"/>
    <s v="No"/>
    <s v="No"/>
    <s v="No"/>
    <x v="1"/>
    <s v="Yes"/>
    <x v="0"/>
    <n v="80"/>
    <n v="1029.3499999999999"/>
    <n v="0"/>
    <n v="0"/>
    <n v="437.97"/>
    <n v="1467.32"/>
    <s v="Stayed"/>
    <x v="0"/>
    <s v="other"/>
    <n v="0"/>
    <s v="50-100"/>
    <n v="0"/>
    <x v="1"/>
    <x v="2"/>
  </r>
  <r>
    <s v="88826-UTT"/>
    <x v="0"/>
    <n v="24"/>
    <s v="Yes"/>
    <x v="7"/>
    <n v="10"/>
    <n v="4"/>
    <s v="Deal 2"/>
    <x v="0"/>
    <s v="No"/>
    <x v="0"/>
    <s v="Fiber Optic"/>
    <x v="0"/>
    <s v="Yes"/>
    <x v="1"/>
    <s v="Yes"/>
    <x v="0"/>
    <s v="Yes"/>
    <s v="Yes"/>
    <s v="Yes"/>
    <x v="0"/>
    <s v="Yes"/>
    <x v="0"/>
    <n v="102.45"/>
    <n v="6654.1"/>
    <n v="0"/>
    <n v="0"/>
    <n v="2591.36"/>
    <n v="9245.4599999999991"/>
    <s v="Stayed"/>
    <x v="0"/>
    <s v="other"/>
    <n v="0"/>
    <s v="&gt;100"/>
    <n v="0"/>
    <x v="2"/>
    <x v="4"/>
  </r>
  <r>
    <s v="67394-MAH"/>
    <x v="1"/>
    <n v="61"/>
    <s v="Yes"/>
    <x v="1"/>
    <n v="0"/>
    <n v="30"/>
    <s v="None"/>
    <x v="0"/>
    <s v="No"/>
    <x v="1"/>
    <s v="No"/>
    <x v="0"/>
    <s v="No"/>
    <x v="0"/>
    <s v="No"/>
    <x v="1"/>
    <s v="No"/>
    <s v="No"/>
    <s v="No"/>
    <x v="1"/>
    <s v="No"/>
    <x v="1"/>
    <n v="20.05"/>
    <n v="20.05"/>
    <n v="0"/>
    <n v="0"/>
    <n v="12"/>
    <n v="32.049999999999997"/>
    <s v="Churned"/>
    <x v="4"/>
    <s v="Attitude of support person"/>
    <n v="1"/>
    <s v="20-50"/>
    <n v="0"/>
    <x v="1"/>
    <x v="0"/>
  </r>
  <r>
    <s v="82183-WES"/>
    <x v="1"/>
    <n v="30"/>
    <s v="Yes"/>
    <x v="2"/>
    <n v="8"/>
    <n v="6"/>
    <s v="None"/>
    <x v="0"/>
    <s v="Yes"/>
    <x v="0"/>
    <s v="Fiber Optic"/>
    <x v="1"/>
    <s v="Yes"/>
    <x v="1"/>
    <s v="Yes"/>
    <x v="0"/>
    <s v="Yes"/>
    <s v="Yes"/>
    <s v="No"/>
    <x v="2"/>
    <s v="Yes"/>
    <x v="1"/>
    <n v="115.6"/>
    <n v="8220.4"/>
    <n v="0"/>
    <n v="140"/>
    <n v="2497.6799999999998"/>
    <n v="10858.08"/>
    <s v="Stayed"/>
    <x v="0"/>
    <s v="other"/>
    <n v="0"/>
    <s v="&gt;100"/>
    <n v="0"/>
    <x v="2"/>
    <x v="3"/>
  </r>
  <r>
    <s v="84122-UTT"/>
    <x v="0"/>
    <n v="35"/>
    <s v="Yes"/>
    <x v="7"/>
    <n v="2"/>
    <n v="4"/>
    <s v="None"/>
    <x v="0"/>
    <s v="Yes"/>
    <x v="0"/>
    <s v="Cable"/>
    <x v="0"/>
    <s v="No"/>
    <x v="0"/>
    <s v="Yes"/>
    <x v="0"/>
    <s v="Yes"/>
    <s v="Yes"/>
    <s v="No"/>
    <x v="1"/>
    <s v="No"/>
    <x v="1"/>
    <n v="71.599999999999994"/>
    <n v="1957.1"/>
    <n v="0"/>
    <n v="140"/>
    <n v="365.85"/>
    <n v="2462.9499999999998"/>
    <s v="Stayed"/>
    <x v="0"/>
    <s v="other"/>
    <n v="0"/>
    <s v="50-100"/>
    <n v="0"/>
    <x v="0"/>
    <x v="4"/>
  </r>
  <r>
    <s v="49699-JAM"/>
    <x v="1"/>
    <n v="19"/>
    <s v="No"/>
    <x v="16"/>
    <n v="9"/>
    <n v="10"/>
    <s v="Deal 4"/>
    <x v="0"/>
    <s v="No"/>
    <x v="0"/>
    <s v="DSL"/>
    <x v="1"/>
    <s v="No"/>
    <x v="0"/>
    <s v="No"/>
    <x v="0"/>
    <s v="No"/>
    <s v="No"/>
    <s v="Yes"/>
    <x v="0"/>
    <s v="Yes"/>
    <x v="1"/>
    <n v="59.75"/>
    <n v="1374.35"/>
    <n v="0"/>
    <n v="0"/>
    <n v="132.66"/>
    <n v="1507.01"/>
    <s v="Stayed"/>
    <x v="0"/>
    <s v="other"/>
    <n v="0"/>
    <s v="50-100"/>
    <n v="0"/>
    <x v="3"/>
    <x v="3"/>
  </r>
  <r>
    <s v="88042-CHH"/>
    <x v="1"/>
    <n v="24"/>
    <s v="Yes"/>
    <x v="12"/>
    <n v="9"/>
    <n v="4"/>
    <s v="Deal 4"/>
    <x v="0"/>
    <s v="No"/>
    <x v="0"/>
    <s v="DSL"/>
    <x v="0"/>
    <s v="Yes"/>
    <x v="1"/>
    <s v="Yes"/>
    <x v="1"/>
    <s v="No"/>
    <s v="No"/>
    <s v="Yes"/>
    <x v="1"/>
    <s v="Yes"/>
    <x v="1"/>
    <n v="-10"/>
    <n v="688.5"/>
    <n v="49.24"/>
    <n v="0"/>
    <n v="316.36"/>
    <n v="955.62"/>
    <s v="Stayed"/>
    <x v="0"/>
    <s v="other"/>
    <n v="0"/>
    <s v="&lt;20"/>
    <n v="0"/>
    <x v="2"/>
    <x v="4"/>
  </r>
  <r>
    <s v="33682-AND"/>
    <x v="0"/>
    <n v="49"/>
    <s v="No"/>
    <x v="10"/>
    <n v="2"/>
    <n v="4"/>
    <s v="Deal 5"/>
    <x v="0"/>
    <s v="No"/>
    <x v="1"/>
    <s v="No"/>
    <x v="0"/>
    <s v="No"/>
    <x v="0"/>
    <s v="No"/>
    <x v="1"/>
    <s v="No"/>
    <s v="No"/>
    <s v="No"/>
    <x v="2"/>
    <s v="No"/>
    <x v="0"/>
    <n v="19.55"/>
    <n v="68.8"/>
    <n v="0"/>
    <n v="0"/>
    <n v="116.36"/>
    <n v="185.16"/>
    <s v="Stayed"/>
    <x v="0"/>
    <s v="other"/>
    <n v="0"/>
    <s v="&lt;20"/>
    <n v="0"/>
    <x v="0"/>
    <x v="4"/>
  </r>
  <r>
    <s v="42561-GUJ"/>
    <x v="1"/>
    <n v="57"/>
    <s v="Yes"/>
    <x v="6"/>
    <n v="10"/>
    <n v="17"/>
    <s v="Deal 5"/>
    <x v="0"/>
    <s v="Yes"/>
    <x v="0"/>
    <s v="DSL"/>
    <x v="0"/>
    <s v="No"/>
    <x v="0"/>
    <s v="No"/>
    <x v="1"/>
    <s v="No"/>
    <s v="No"/>
    <s v="Yes"/>
    <x v="1"/>
    <s v="No"/>
    <x v="1"/>
    <n v="48.8"/>
    <n v="349.8"/>
    <n v="0"/>
    <n v="0"/>
    <n v="63.7"/>
    <n v="413.5"/>
    <s v="Stayed"/>
    <x v="0"/>
    <s v="other"/>
    <n v="0"/>
    <s v="20-50"/>
    <n v="0"/>
    <x v="1"/>
    <x v="1"/>
  </r>
  <r>
    <s v="41881-RAJ"/>
    <x v="0"/>
    <n v="42"/>
    <s v="Yes"/>
    <x v="8"/>
    <n v="7"/>
    <n v="16"/>
    <s v="Deal 5"/>
    <x v="0"/>
    <s v="No"/>
    <x v="0"/>
    <s v="DSL"/>
    <x v="1"/>
    <s v="No"/>
    <x v="1"/>
    <s v="Yes"/>
    <x v="0"/>
    <s v="Yes"/>
    <s v="Yes"/>
    <s v="No"/>
    <x v="1"/>
    <s v="No"/>
    <x v="0"/>
    <n v="78.650000000000006"/>
    <n v="483.3"/>
    <n v="0"/>
    <n v="10"/>
    <n v="279.54000000000002"/>
    <n v="772.84"/>
    <s v="Stayed"/>
    <x v="0"/>
    <s v="other"/>
    <n v="0"/>
    <s v="50-100"/>
    <n v="0"/>
    <x v="0"/>
    <x v="1"/>
  </r>
  <r>
    <s v="64136-TAM"/>
    <x v="1"/>
    <n v="45"/>
    <s v="No"/>
    <x v="4"/>
    <n v="15"/>
    <n v="9"/>
    <s v="Deal 2"/>
    <x v="0"/>
    <s v="Yes"/>
    <x v="0"/>
    <s v="Fiber Optic"/>
    <x v="0"/>
    <s v="Yes"/>
    <x v="0"/>
    <s v="No"/>
    <x v="0"/>
    <s v="Yes"/>
    <s v="Yes"/>
    <s v="Yes"/>
    <x v="0"/>
    <s v="Yes"/>
    <x v="1"/>
    <n v="98.25"/>
    <n v="4858.7"/>
    <n v="3.55"/>
    <n v="0"/>
    <n v="1914.5"/>
    <n v="6769.65"/>
    <s v="Stayed"/>
    <x v="0"/>
    <s v="other"/>
    <n v="0"/>
    <s v="50-100"/>
    <n v="0"/>
    <x v="0"/>
    <x v="3"/>
  </r>
  <r>
    <s v="12069-UTT"/>
    <x v="1"/>
    <n v="30"/>
    <s v="Yes"/>
    <x v="7"/>
    <n v="10"/>
    <n v="14"/>
    <s v="Deal 4"/>
    <x v="0"/>
    <s v="No"/>
    <x v="0"/>
    <s v="DSL"/>
    <x v="0"/>
    <s v="No"/>
    <x v="1"/>
    <s v="No"/>
    <x v="0"/>
    <s v="No"/>
    <s v="No"/>
    <s v="Yes"/>
    <x v="1"/>
    <s v="Yes"/>
    <x v="1"/>
    <n v="59.65"/>
    <n v="683.25"/>
    <n v="0"/>
    <n v="0"/>
    <n v="232.54"/>
    <n v="915.79"/>
    <s v="Stayed"/>
    <x v="0"/>
    <s v="other"/>
    <n v="0"/>
    <s v="50-100"/>
    <n v="0"/>
    <x v="2"/>
    <x v="1"/>
  </r>
  <r>
    <s v="67398-UTT"/>
    <x v="1"/>
    <n v="69"/>
    <s v="Yes"/>
    <x v="7"/>
    <n v="13"/>
    <n v="14"/>
    <s v="None"/>
    <x v="0"/>
    <s v="No"/>
    <x v="0"/>
    <s v="Fiber Optic"/>
    <x v="0"/>
    <s v="No"/>
    <x v="1"/>
    <s v="Yes"/>
    <x v="0"/>
    <s v="Yes"/>
    <s v="Yes"/>
    <s v="Yes"/>
    <x v="0"/>
    <s v="Yes"/>
    <x v="1"/>
    <n v="99.1"/>
    <n v="5437.1"/>
    <n v="0"/>
    <n v="0"/>
    <n v="1190.7"/>
    <n v="6627.8"/>
    <s v="Stayed"/>
    <x v="0"/>
    <s v="other"/>
    <n v="0"/>
    <s v="50-100"/>
    <n v="0"/>
    <x v="1"/>
    <x v="1"/>
  </r>
  <r>
    <s v="74937-RAJ"/>
    <x v="0"/>
    <n v="48"/>
    <s v="No"/>
    <x v="8"/>
    <n v="11"/>
    <n v="21"/>
    <s v="Deal 4"/>
    <x v="1"/>
    <s v="No"/>
    <x v="0"/>
    <s v="DSL"/>
    <x v="0"/>
    <s v="No"/>
    <x v="0"/>
    <s v="Yes"/>
    <x v="1"/>
    <s v="No"/>
    <s v="No"/>
    <s v="Yes"/>
    <x v="1"/>
    <s v="Yes"/>
    <x v="1"/>
    <n v="30.35"/>
    <n v="678.75"/>
    <n v="0"/>
    <n v="0"/>
    <n v="0"/>
    <n v="678.75"/>
    <s v="Stayed"/>
    <x v="0"/>
    <s v="other"/>
    <n v="0"/>
    <s v="20-50"/>
    <n v="0"/>
    <x v="0"/>
    <x v="2"/>
  </r>
  <r>
    <s v="31080-UTT"/>
    <x v="0"/>
    <n v="55"/>
    <s v="Yes"/>
    <x v="7"/>
    <n v="1"/>
    <n v="32"/>
    <s v="None"/>
    <x v="0"/>
    <s v="Yes"/>
    <x v="0"/>
    <s v="Fiber Optic"/>
    <x v="0"/>
    <s v="Yes"/>
    <x v="1"/>
    <s v="Yes"/>
    <x v="0"/>
    <s v="Yes"/>
    <s v="Yes"/>
    <s v="Yes"/>
    <x v="0"/>
    <s v="Yes"/>
    <x v="0"/>
    <n v="109.7"/>
    <n v="7344.45"/>
    <n v="0"/>
    <n v="0"/>
    <n v="1187.24"/>
    <n v="8531.69"/>
    <s v="Stayed"/>
    <x v="0"/>
    <s v="other"/>
    <n v="0"/>
    <s v="&gt;100"/>
    <n v="0"/>
    <x v="1"/>
    <x v="0"/>
  </r>
  <r>
    <s v="93446-AND"/>
    <x v="0"/>
    <n v="79"/>
    <s v="Yes"/>
    <x v="10"/>
    <n v="15"/>
    <n v="4"/>
    <s v="Deal 5"/>
    <x v="0"/>
    <s v="No"/>
    <x v="0"/>
    <s v="Fiber Optic"/>
    <x v="0"/>
    <s v="No"/>
    <x v="0"/>
    <s v="No"/>
    <x v="1"/>
    <s v="No"/>
    <s v="No"/>
    <s v="Yes"/>
    <x v="1"/>
    <s v="Yes"/>
    <x v="1"/>
    <n v="70.3"/>
    <n v="70.3"/>
    <n v="0"/>
    <n v="0"/>
    <n v="39.1"/>
    <n v="109.4"/>
    <s v="Churned"/>
    <x v="1"/>
    <s v="Competitor had better devices"/>
    <n v="1"/>
    <s v="50-100"/>
    <n v="0"/>
    <x v="1"/>
    <x v="4"/>
  </r>
  <r>
    <s v="79244-BIH"/>
    <x v="1"/>
    <n v="53"/>
    <s v="No"/>
    <x v="9"/>
    <n v="10"/>
    <n v="9"/>
    <s v="None"/>
    <x v="0"/>
    <s v="Yes"/>
    <x v="0"/>
    <s v="Fiber Optic"/>
    <x v="0"/>
    <s v="Yes"/>
    <x v="1"/>
    <s v="No"/>
    <x v="1"/>
    <s v="Yes"/>
    <s v="Yes"/>
    <s v="Yes"/>
    <x v="0"/>
    <s v="Yes"/>
    <x v="1"/>
    <n v="94.15"/>
    <n v="4408.45"/>
    <n v="0"/>
    <n v="0"/>
    <n v="1526.28"/>
    <n v="5934.73"/>
    <s v="Stayed"/>
    <x v="0"/>
    <s v="other"/>
    <n v="0"/>
    <s v="50-100"/>
    <n v="0"/>
    <x v="1"/>
    <x v="3"/>
  </r>
  <r>
    <s v="85703-WES"/>
    <x v="1"/>
    <n v="60"/>
    <s v="Yes"/>
    <x v="2"/>
    <n v="10"/>
    <n v="1"/>
    <s v="None"/>
    <x v="1"/>
    <s v="No"/>
    <x v="0"/>
    <s v="DSL"/>
    <x v="1"/>
    <s v="Yes"/>
    <x v="1"/>
    <s v="Yes"/>
    <x v="0"/>
    <s v="No"/>
    <s v="No"/>
    <s v="Yes"/>
    <x v="2"/>
    <s v="No"/>
    <x v="0"/>
    <n v="56.05"/>
    <n v="560.5"/>
    <n v="0"/>
    <n v="0"/>
    <n v="0"/>
    <n v="560.5"/>
    <s v="Stayed"/>
    <x v="0"/>
    <s v="other"/>
    <n v="0"/>
    <s v="50-100"/>
    <n v="0"/>
    <x v="1"/>
    <x v="4"/>
  </r>
  <r>
    <s v="17155-UTT"/>
    <x v="1"/>
    <n v="26"/>
    <s v="No"/>
    <x v="7"/>
    <n v="15"/>
    <n v="11"/>
    <s v="None"/>
    <x v="0"/>
    <s v="Yes"/>
    <x v="1"/>
    <s v="No"/>
    <x v="0"/>
    <s v="No"/>
    <x v="0"/>
    <s v="No"/>
    <x v="1"/>
    <s v="No"/>
    <s v="No"/>
    <s v="No"/>
    <x v="0"/>
    <s v="No"/>
    <x v="1"/>
    <n v="24.35"/>
    <n v="1133.7"/>
    <n v="0"/>
    <n v="0"/>
    <n v="656.16"/>
    <n v="1789.86"/>
    <s v="Stayed"/>
    <x v="0"/>
    <s v="other"/>
    <n v="0"/>
    <s v="20-50"/>
    <n v="0"/>
    <x v="2"/>
    <x v="3"/>
  </r>
  <r>
    <s v="38970-DEL"/>
    <x v="0"/>
    <n v="67"/>
    <s v="No"/>
    <x v="0"/>
    <n v="13"/>
    <n v="9"/>
    <s v="None"/>
    <x v="0"/>
    <s v="No"/>
    <x v="0"/>
    <s v="DSL"/>
    <x v="0"/>
    <s v="No"/>
    <x v="0"/>
    <s v="No"/>
    <x v="1"/>
    <s v="Yes"/>
    <s v="Yes"/>
    <s v="No"/>
    <x v="0"/>
    <s v="No"/>
    <x v="1"/>
    <n v="55.8"/>
    <n v="2283.3000000000002"/>
    <n v="0"/>
    <n v="50"/>
    <n v="1142.4000000000001"/>
    <n v="3475.7"/>
    <s v="Stayed"/>
    <x v="0"/>
    <s v="other"/>
    <n v="0"/>
    <s v="50-100"/>
    <n v="0"/>
    <x v="1"/>
    <x v="3"/>
  </r>
  <r>
    <s v="62631-TAM"/>
    <x v="1"/>
    <n v="65"/>
    <s v="No"/>
    <x v="4"/>
    <n v="7"/>
    <n v="11"/>
    <s v="Deal 4"/>
    <x v="0"/>
    <s v="Yes"/>
    <x v="0"/>
    <s v="DSL"/>
    <x v="0"/>
    <s v="No"/>
    <x v="0"/>
    <s v="Yes"/>
    <x v="1"/>
    <s v="Yes"/>
    <s v="Yes"/>
    <s v="Yes"/>
    <x v="1"/>
    <s v="Yes"/>
    <x v="1"/>
    <n v="66.349999999999994"/>
    <n v="740.8"/>
    <n v="0"/>
    <n v="0"/>
    <n v="172.59"/>
    <n v="913.39"/>
    <s v="Churned"/>
    <x v="1"/>
    <s v="Competitor had better devices"/>
    <n v="1"/>
    <s v="50-100"/>
    <n v="0"/>
    <x v="1"/>
    <x v="3"/>
  </r>
  <r>
    <s v="24185-MAH"/>
    <x v="1"/>
    <n v="67"/>
    <s v="Yes"/>
    <x v="1"/>
    <n v="5"/>
    <n v="33"/>
    <s v="Deal 5"/>
    <x v="0"/>
    <s v="Yes"/>
    <x v="0"/>
    <s v="Fiber Optic"/>
    <x v="0"/>
    <s v="No"/>
    <x v="0"/>
    <s v="No"/>
    <x v="0"/>
    <s v="Yes"/>
    <s v="Yes"/>
    <s v="Yes"/>
    <x v="1"/>
    <s v="Yes"/>
    <x v="1"/>
    <n v="94.3"/>
    <n v="424.45"/>
    <n v="0"/>
    <n v="0"/>
    <n v="198"/>
    <n v="622.45000000000005"/>
    <s v="Churned"/>
    <x v="1"/>
    <s v="Competitor made better offer"/>
    <n v="1"/>
    <s v="50-100"/>
    <n v="0"/>
    <x v="1"/>
    <x v="0"/>
  </r>
  <r>
    <s v="91875-AND"/>
    <x v="1"/>
    <n v="35"/>
    <s v="No"/>
    <x v="10"/>
    <n v="5"/>
    <n v="9"/>
    <s v="Deal 3"/>
    <x v="0"/>
    <s v="No"/>
    <x v="0"/>
    <s v="DSL"/>
    <x v="1"/>
    <s v="No"/>
    <x v="0"/>
    <s v="No"/>
    <x v="1"/>
    <s v="No"/>
    <s v="No"/>
    <s v="Yes"/>
    <x v="1"/>
    <s v="Yes"/>
    <x v="0"/>
    <n v="48.8"/>
    <n v="1536.75"/>
    <n v="0"/>
    <n v="0"/>
    <n v="322.2"/>
    <n v="1858.95"/>
    <s v="Stayed"/>
    <x v="0"/>
    <s v="other"/>
    <n v="0"/>
    <s v="20-50"/>
    <n v="0"/>
    <x v="0"/>
    <x v="3"/>
  </r>
  <r>
    <s v="99036-KAR"/>
    <x v="0"/>
    <n v="28"/>
    <s v="Yes"/>
    <x v="3"/>
    <n v="1"/>
    <n v="11"/>
    <s v="Deal 4"/>
    <x v="0"/>
    <s v="Yes"/>
    <x v="0"/>
    <s v="Fiber Optic"/>
    <x v="0"/>
    <s v="Yes"/>
    <x v="0"/>
    <s v="No"/>
    <x v="0"/>
    <s v="No"/>
    <s v="No"/>
    <s v="Yes"/>
    <x v="1"/>
    <s v="Yes"/>
    <x v="1"/>
    <n v="91"/>
    <n v="1430.05"/>
    <n v="0"/>
    <n v="0"/>
    <n v="453.3"/>
    <n v="1883.35"/>
    <s v="Stayed"/>
    <x v="0"/>
    <s v="other"/>
    <n v="0"/>
    <s v="50-100"/>
    <n v="0"/>
    <x v="2"/>
    <x v="3"/>
  </r>
  <r>
    <s v="12016-TAM"/>
    <x v="1"/>
    <n v="57"/>
    <s v="Yes"/>
    <x v="4"/>
    <n v="0"/>
    <n v="9"/>
    <s v="Deal 5"/>
    <x v="0"/>
    <s v="No"/>
    <x v="1"/>
    <s v="No"/>
    <x v="0"/>
    <s v="No"/>
    <x v="0"/>
    <s v="No"/>
    <x v="1"/>
    <s v="No"/>
    <s v="No"/>
    <s v="No"/>
    <x v="1"/>
    <s v="No"/>
    <x v="2"/>
    <n v="20.05"/>
    <n v="164.85"/>
    <n v="0"/>
    <n v="0"/>
    <n v="337.54"/>
    <n v="502.39"/>
    <s v="Churned"/>
    <x v="0"/>
    <s v="Moved"/>
    <n v="1"/>
    <s v="20-50"/>
    <n v="0"/>
    <x v="1"/>
    <x v="3"/>
  </r>
  <r>
    <s v="88047-KAR"/>
    <x v="1"/>
    <n v="60"/>
    <s v="Yes"/>
    <x v="3"/>
    <n v="0"/>
    <n v="19"/>
    <s v="None"/>
    <x v="0"/>
    <s v="Yes"/>
    <x v="0"/>
    <s v="Fiber Optic"/>
    <x v="0"/>
    <s v="Yes"/>
    <x v="0"/>
    <s v="No"/>
    <x v="1"/>
    <s v="No"/>
    <s v="No"/>
    <s v="Yes"/>
    <x v="1"/>
    <s v="Yes"/>
    <x v="0"/>
    <n v="80.55"/>
    <n v="1248.9000000000001"/>
    <n v="0"/>
    <n v="0"/>
    <n v="546.88"/>
    <n v="1795.78"/>
    <s v="Stayed"/>
    <x v="0"/>
    <s v="other"/>
    <n v="0"/>
    <s v="50-100"/>
    <n v="0"/>
    <x v="1"/>
    <x v="2"/>
  </r>
  <r>
    <s v="86935-TEL"/>
    <x v="1"/>
    <n v="34"/>
    <s v="Yes"/>
    <x v="5"/>
    <n v="14"/>
    <n v="27"/>
    <s v="Deal 5"/>
    <x v="0"/>
    <s v="No"/>
    <x v="1"/>
    <s v="No"/>
    <x v="0"/>
    <s v="No"/>
    <x v="0"/>
    <s v="No"/>
    <x v="1"/>
    <s v="No"/>
    <s v="No"/>
    <s v="No"/>
    <x v="1"/>
    <s v="Yes"/>
    <x v="0"/>
    <n v="20.45"/>
    <n v="147.55000000000001"/>
    <n v="0"/>
    <n v="0"/>
    <n v="413.91"/>
    <n v="561.46"/>
    <s v="Stayed"/>
    <x v="0"/>
    <s v="other"/>
    <n v="0"/>
    <s v="20-50"/>
    <n v="0"/>
    <x v="2"/>
    <x v="0"/>
  </r>
  <r>
    <s v="73614-MAH"/>
    <x v="1"/>
    <n v="39"/>
    <s v="Yes"/>
    <x v="1"/>
    <n v="1"/>
    <n v="17"/>
    <s v="Deal 5"/>
    <x v="0"/>
    <s v="No"/>
    <x v="1"/>
    <s v="No"/>
    <x v="0"/>
    <s v="No"/>
    <x v="0"/>
    <s v="No"/>
    <x v="1"/>
    <s v="No"/>
    <s v="No"/>
    <s v="No"/>
    <x v="1"/>
    <s v="Yes"/>
    <x v="0"/>
    <n v="18.95"/>
    <n v="130.55000000000001"/>
    <n v="0"/>
    <n v="0"/>
    <n v="232.26"/>
    <n v="362.81"/>
    <s v="Stayed"/>
    <x v="0"/>
    <s v="other"/>
    <n v="0"/>
    <s v="&lt;20"/>
    <n v="0"/>
    <x v="0"/>
    <x v="1"/>
  </r>
  <r>
    <s v="86690-KAR"/>
    <x v="1"/>
    <n v="62"/>
    <s v="No"/>
    <x v="3"/>
    <n v="8"/>
    <n v="28"/>
    <s v="Deal 5"/>
    <x v="0"/>
    <s v="Yes"/>
    <x v="0"/>
    <s v="Fiber Optic"/>
    <x v="0"/>
    <s v="No"/>
    <x v="1"/>
    <s v="No"/>
    <x v="0"/>
    <s v="No"/>
    <s v="No"/>
    <s v="Yes"/>
    <x v="1"/>
    <s v="No"/>
    <x v="1"/>
    <n v="91.05"/>
    <n v="289.10000000000002"/>
    <n v="0"/>
    <n v="0"/>
    <n v="78.959999999999994"/>
    <n v="368.06"/>
    <s v="Churned"/>
    <x v="1"/>
    <s v="Competitor made better offer"/>
    <n v="1"/>
    <s v="50-100"/>
    <n v="0"/>
    <x v="1"/>
    <x v="0"/>
  </r>
  <r>
    <s v="11244-JAM"/>
    <x v="1"/>
    <n v="20"/>
    <s v="No"/>
    <x v="16"/>
    <n v="3"/>
    <n v="9"/>
    <s v="None"/>
    <x v="0"/>
    <s v="Yes"/>
    <x v="0"/>
    <s v="Cable"/>
    <x v="1"/>
    <s v="No"/>
    <x v="0"/>
    <s v="No"/>
    <x v="0"/>
    <s v="Yes"/>
    <s v="Yes"/>
    <s v="No"/>
    <x v="0"/>
    <s v="No"/>
    <x v="1"/>
    <n v="76"/>
    <n v="1588.75"/>
    <n v="7.3"/>
    <n v="70"/>
    <n v="305.8"/>
    <n v="1957.25"/>
    <s v="Stayed"/>
    <x v="0"/>
    <s v="other"/>
    <n v="0"/>
    <s v="50-100"/>
    <n v="0"/>
    <x v="3"/>
    <x v="3"/>
  </r>
  <r>
    <s v="48955-TEL"/>
    <x v="1"/>
    <n v="24"/>
    <s v="No"/>
    <x v="5"/>
    <n v="14"/>
    <n v="12"/>
    <s v="Deal 4"/>
    <x v="0"/>
    <s v="No"/>
    <x v="0"/>
    <s v="Fiber Optic"/>
    <x v="0"/>
    <s v="No"/>
    <x v="1"/>
    <s v="No"/>
    <x v="1"/>
    <s v="No"/>
    <s v="No"/>
    <s v="Yes"/>
    <x v="1"/>
    <s v="No"/>
    <x v="1"/>
    <n v="72.900000000000006"/>
    <n v="818.45"/>
    <n v="0"/>
    <n v="0"/>
    <n v="201.63"/>
    <n v="1020.08"/>
    <s v="Stayed"/>
    <x v="0"/>
    <s v="other"/>
    <n v="0"/>
    <s v="50-100"/>
    <n v="0"/>
    <x v="2"/>
    <x v="1"/>
  </r>
  <r>
    <s v="26902-TEL"/>
    <x v="0"/>
    <n v="52"/>
    <s v="Yes"/>
    <x v="5"/>
    <n v="7"/>
    <n v="2"/>
    <s v="None"/>
    <x v="0"/>
    <s v="No"/>
    <x v="0"/>
    <s v="Fiber Optic"/>
    <x v="0"/>
    <s v="No"/>
    <x v="0"/>
    <s v="Yes"/>
    <x v="0"/>
    <s v="Yes"/>
    <s v="Yes"/>
    <s v="Yes"/>
    <x v="1"/>
    <s v="Yes"/>
    <x v="1"/>
    <n v="95.85"/>
    <n v="95.85"/>
    <n v="0"/>
    <n v="0"/>
    <n v="2.7"/>
    <n v="98.55"/>
    <s v="Joined"/>
    <x v="0"/>
    <s v="other"/>
    <n v="0"/>
    <s v="50-100"/>
    <n v="1"/>
    <x v="1"/>
    <x v="4"/>
  </r>
  <r>
    <s v="37435-TEL"/>
    <x v="1"/>
    <n v="74"/>
    <s v="No"/>
    <x v="5"/>
    <n v="15"/>
    <n v="26"/>
    <s v="None"/>
    <x v="0"/>
    <s v="No"/>
    <x v="0"/>
    <s v="Fiber Optic"/>
    <x v="1"/>
    <s v="Yes"/>
    <x v="0"/>
    <s v="Yes"/>
    <x v="1"/>
    <s v="No"/>
    <s v="No"/>
    <s v="Yes"/>
    <x v="2"/>
    <s v="Yes"/>
    <x v="1"/>
    <n v="85.15"/>
    <n v="3670.5"/>
    <n v="0"/>
    <n v="0"/>
    <n v="1955.36"/>
    <n v="5625.86"/>
    <s v="Stayed"/>
    <x v="0"/>
    <s v="other"/>
    <n v="0"/>
    <s v="50-100"/>
    <n v="0"/>
    <x v="1"/>
    <x v="0"/>
  </r>
  <r>
    <s v="33334-HAR"/>
    <x v="0"/>
    <n v="46"/>
    <s v="Yes"/>
    <x v="15"/>
    <n v="12"/>
    <n v="11"/>
    <s v="Deal 2"/>
    <x v="1"/>
    <s v="No"/>
    <x v="0"/>
    <s v="Cable"/>
    <x v="0"/>
    <s v="Yes"/>
    <x v="0"/>
    <s v="No"/>
    <x v="1"/>
    <s v="No"/>
    <s v="No"/>
    <s v="Yes"/>
    <x v="1"/>
    <s v="No"/>
    <x v="0"/>
    <n v="29.3"/>
    <n v="1224.05"/>
    <n v="0"/>
    <n v="0"/>
    <n v="0"/>
    <n v="1224.05"/>
    <s v="Stayed"/>
    <x v="0"/>
    <s v="other"/>
    <n v="0"/>
    <s v="20-50"/>
    <n v="0"/>
    <x v="0"/>
    <x v="3"/>
  </r>
  <r>
    <s v="81089-MAH"/>
    <x v="0"/>
    <n v="38"/>
    <s v="Yes"/>
    <x v="1"/>
    <n v="11"/>
    <n v="11"/>
    <s v="None"/>
    <x v="0"/>
    <s v="No"/>
    <x v="1"/>
    <s v="No"/>
    <x v="0"/>
    <s v="No"/>
    <x v="0"/>
    <s v="No"/>
    <x v="1"/>
    <s v="No"/>
    <s v="No"/>
    <s v="No"/>
    <x v="2"/>
    <s v="No"/>
    <x v="0"/>
    <n v="20.75"/>
    <n v="487.05"/>
    <n v="0"/>
    <n v="0"/>
    <n v="1140.24"/>
    <n v="1627.29"/>
    <s v="Stayed"/>
    <x v="0"/>
    <s v="other"/>
    <n v="0"/>
    <s v="20-50"/>
    <n v="0"/>
    <x v="0"/>
    <x v="3"/>
  </r>
  <r>
    <s v="21928-KAR"/>
    <x v="0"/>
    <n v="30"/>
    <s v="Yes"/>
    <x v="3"/>
    <n v="3"/>
    <n v="36"/>
    <s v="None"/>
    <x v="0"/>
    <s v="No"/>
    <x v="0"/>
    <s v="Fiber Optic"/>
    <x v="0"/>
    <s v="Yes"/>
    <x v="0"/>
    <s v="No"/>
    <x v="1"/>
    <s v="No"/>
    <s v="No"/>
    <s v="Yes"/>
    <x v="1"/>
    <s v="Yes"/>
    <x v="1"/>
    <n v="74.05"/>
    <n v="1565.7"/>
    <n v="0"/>
    <n v="0"/>
    <n v="106.47"/>
    <n v="1672.17"/>
    <s v="Churned"/>
    <x v="2"/>
    <s v="Lack of self-service on Website"/>
    <n v="1"/>
    <s v="50-100"/>
    <n v="0"/>
    <x v="2"/>
    <x v="0"/>
  </r>
  <r>
    <s v="92118-PUN"/>
    <x v="0"/>
    <n v="52"/>
    <s v="Yes"/>
    <x v="13"/>
    <n v="9"/>
    <n v="32"/>
    <s v="None"/>
    <x v="1"/>
    <s v="No"/>
    <x v="0"/>
    <s v="DSL"/>
    <x v="1"/>
    <s v="No"/>
    <x v="1"/>
    <s v="No"/>
    <x v="1"/>
    <s v="No"/>
    <s v="No"/>
    <s v="Yes"/>
    <x v="0"/>
    <s v="No"/>
    <x v="0"/>
    <n v="35.299999999999997"/>
    <n v="264.8"/>
    <n v="0"/>
    <n v="0"/>
    <n v="0"/>
    <n v="264.8"/>
    <s v="Stayed"/>
    <x v="0"/>
    <s v="other"/>
    <n v="0"/>
    <s v="20-50"/>
    <n v="0"/>
    <x v="1"/>
    <x v="0"/>
  </r>
  <r>
    <s v="62729-WES"/>
    <x v="1"/>
    <n v="42"/>
    <s v="Yes"/>
    <x v="2"/>
    <n v="1"/>
    <n v="35"/>
    <s v="None"/>
    <x v="0"/>
    <s v="No"/>
    <x v="1"/>
    <s v="No"/>
    <x v="0"/>
    <s v="No"/>
    <x v="0"/>
    <s v="No"/>
    <x v="1"/>
    <s v="No"/>
    <s v="No"/>
    <s v="No"/>
    <x v="2"/>
    <s v="No"/>
    <x v="1"/>
    <n v="19.75"/>
    <n v="1272.05"/>
    <n v="0"/>
    <n v="0"/>
    <n v="698.82"/>
    <n v="1970.87"/>
    <s v="Stayed"/>
    <x v="0"/>
    <s v="other"/>
    <n v="0"/>
    <s v="&lt;20"/>
    <n v="0"/>
    <x v="0"/>
    <x v="0"/>
  </r>
  <r>
    <s v="28587-GUJ"/>
    <x v="0"/>
    <n v="34"/>
    <s v="No"/>
    <x v="6"/>
    <n v="12"/>
    <n v="5"/>
    <s v="None"/>
    <x v="0"/>
    <s v="No"/>
    <x v="0"/>
    <s v="DSL"/>
    <x v="0"/>
    <s v="No"/>
    <x v="1"/>
    <s v="No"/>
    <x v="0"/>
    <s v="Yes"/>
    <s v="Yes"/>
    <s v="Yes"/>
    <x v="1"/>
    <s v="Yes"/>
    <x v="1"/>
    <n v="-3"/>
    <n v="712.25"/>
    <n v="0"/>
    <n v="0"/>
    <n v="177.54"/>
    <n v="889.79"/>
    <s v="Stayed"/>
    <x v="0"/>
    <s v="other"/>
    <n v="0"/>
    <s v="&lt;20"/>
    <n v="0"/>
    <x v="2"/>
    <x v="4"/>
  </r>
  <r>
    <s v="27880-UTT"/>
    <x v="0"/>
    <n v="74"/>
    <s v="No"/>
    <x v="7"/>
    <n v="1"/>
    <n v="25"/>
    <s v="None"/>
    <x v="0"/>
    <s v="Yes"/>
    <x v="0"/>
    <s v="Fiber Optic"/>
    <x v="0"/>
    <s v="Yes"/>
    <x v="1"/>
    <s v="No"/>
    <x v="0"/>
    <s v="Yes"/>
    <s v="No"/>
    <s v="Yes"/>
    <x v="1"/>
    <s v="Yes"/>
    <x v="1"/>
    <n v="105.9"/>
    <n v="334.65"/>
    <n v="0"/>
    <n v="0"/>
    <n v="123.9"/>
    <n v="458.55"/>
    <s v="Churned"/>
    <x v="4"/>
    <s v="Attitude of service provider"/>
    <n v="1"/>
    <s v="&gt;100"/>
    <n v="0"/>
    <x v="1"/>
    <x v="0"/>
  </r>
  <r>
    <s v="98696-WES"/>
    <x v="0"/>
    <n v="29"/>
    <s v="Yes"/>
    <x v="2"/>
    <n v="9"/>
    <n v="29"/>
    <s v="None"/>
    <x v="0"/>
    <s v="Yes"/>
    <x v="0"/>
    <s v="Fiber Optic"/>
    <x v="0"/>
    <s v="No"/>
    <x v="1"/>
    <s v="Yes"/>
    <x v="0"/>
    <s v="Yes"/>
    <s v="Yes"/>
    <s v="Yes"/>
    <x v="2"/>
    <s v="No"/>
    <x v="1"/>
    <n v="107.95"/>
    <n v="5969.85"/>
    <n v="0"/>
    <n v="0"/>
    <n v="956.46"/>
    <n v="6926.31"/>
    <s v="Stayed"/>
    <x v="0"/>
    <s v="other"/>
    <n v="0"/>
    <s v="&gt;100"/>
    <n v="0"/>
    <x v="2"/>
    <x v="0"/>
  </r>
  <r>
    <s v="24871-BIH"/>
    <x v="0"/>
    <n v="61"/>
    <s v="Yes"/>
    <x v="9"/>
    <n v="3"/>
    <n v="26"/>
    <s v="Deal 4"/>
    <x v="0"/>
    <s v="No"/>
    <x v="1"/>
    <s v="No"/>
    <x v="0"/>
    <s v="No"/>
    <x v="0"/>
    <s v="No"/>
    <x v="1"/>
    <s v="No"/>
    <s v="No"/>
    <s v="No"/>
    <x v="0"/>
    <s v="Yes"/>
    <x v="0"/>
    <n v="20"/>
    <n v="445.3"/>
    <n v="0"/>
    <n v="0"/>
    <n v="557.05999999999995"/>
    <n v="1002.36"/>
    <s v="Stayed"/>
    <x v="0"/>
    <s v="other"/>
    <n v="0"/>
    <s v="&lt;20"/>
    <n v="0"/>
    <x v="1"/>
    <x v="0"/>
  </r>
  <r>
    <s v="81000-MAD"/>
    <x v="1"/>
    <n v="18"/>
    <s v="No"/>
    <x v="11"/>
    <n v="1"/>
    <n v="8"/>
    <s v="Deal 4"/>
    <x v="0"/>
    <s v="No"/>
    <x v="0"/>
    <s v="DSL"/>
    <x v="1"/>
    <s v="Yes"/>
    <x v="0"/>
    <s v="Yes"/>
    <x v="1"/>
    <s v="No"/>
    <s v="No"/>
    <s v="Yes"/>
    <x v="0"/>
    <s v="Yes"/>
    <x v="0"/>
    <n v="61.5"/>
    <n v="1087.45"/>
    <n v="0"/>
    <n v="0"/>
    <n v="726.48"/>
    <n v="1813.93"/>
    <s v="Stayed"/>
    <x v="0"/>
    <s v="other"/>
    <n v="0"/>
    <s v="50-100"/>
    <n v="0"/>
    <x v="3"/>
    <x v="3"/>
  </r>
  <r>
    <s v="33927-MAH"/>
    <x v="0"/>
    <n v="44"/>
    <s v="Yes"/>
    <x v="1"/>
    <n v="12"/>
    <n v="6"/>
    <s v="Deal 1"/>
    <x v="0"/>
    <s v="No"/>
    <x v="1"/>
    <s v="No"/>
    <x v="0"/>
    <s v="No"/>
    <x v="0"/>
    <s v="No"/>
    <x v="1"/>
    <s v="No"/>
    <s v="No"/>
    <s v="No"/>
    <x v="2"/>
    <s v="No"/>
    <x v="0"/>
    <n v="20.05"/>
    <n v="1360.25"/>
    <n v="0"/>
    <n v="0"/>
    <n v="3399.9"/>
    <n v="4760.1499999999996"/>
    <s v="Stayed"/>
    <x v="0"/>
    <s v="other"/>
    <n v="0"/>
    <s v="20-50"/>
    <n v="0"/>
    <x v="0"/>
    <x v="3"/>
  </r>
  <r>
    <s v="35453-BIH"/>
    <x v="1"/>
    <n v="28"/>
    <s v="Yes"/>
    <x v="9"/>
    <n v="12"/>
    <n v="29"/>
    <s v="None"/>
    <x v="0"/>
    <s v="No"/>
    <x v="1"/>
    <s v="No"/>
    <x v="0"/>
    <s v="No"/>
    <x v="0"/>
    <s v="No"/>
    <x v="1"/>
    <s v="No"/>
    <s v="No"/>
    <s v="No"/>
    <x v="0"/>
    <s v="No"/>
    <x v="0"/>
    <n v="20.100000000000001"/>
    <n v="579.4"/>
    <n v="0"/>
    <n v="0"/>
    <n v="937.2"/>
    <n v="1516.6"/>
    <s v="Stayed"/>
    <x v="0"/>
    <s v="other"/>
    <n v="0"/>
    <s v="20-50"/>
    <n v="0"/>
    <x v="2"/>
    <x v="0"/>
  </r>
  <r>
    <s v="97497-RAJ"/>
    <x v="0"/>
    <n v="24"/>
    <s v="Yes"/>
    <x v="8"/>
    <n v="9"/>
    <n v="8"/>
    <s v="Deal 5"/>
    <x v="0"/>
    <s v="No"/>
    <x v="0"/>
    <s v="DSL"/>
    <x v="0"/>
    <s v="Yes"/>
    <x v="0"/>
    <s v="No"/>
    <x v="1"/>
    <s v="No"/>
    <s v="No"/>
    <s v="Yes"/>
    <x v="1"/>
    <s v="Yes"/>
    <x v="1"/>
    <n v="49.9"/>
    <n v="49.9"/>
    <n v="0"/>
    <n v="0"/>
    <n v="6.35"/>
    <n v="56.25"/>
    <s v="Joined"/>
    <x v="0"/>
    <s v="other"/>
    <n v="0"/>
    <s v="20-50"/>
    <n v="1"/>
    <x v="2"/>
    <x v="3"/>
  </r>
  <r>
    <s v="28317-MAD"/>
    <x v="1"/>
    <n v="29"/>
    <s v="Yes"/>
    <x v="11"/>
    <n v="14"/>
    <n v="6"/>
    <s v="None"/>
    <x v="0"/>
    <s v="No"/>
    <x v="1"/>
    <s v="No"/>
    <x v="0"/>
    <s v="No"/>
    <x v="0"/>
    <s v="No"/>
    <x v="1"/>
    <s v="No"/>
    <s v="No"/>
    <s v="No"/>
    <x v="2"/>
    <s v="No"/>
    <x v="2"/>
    <n v="19.100000000000001"/>
    <n v="52"/>
    <n v="0"/>
    <n v="0"/>
    <n v="135.99"/>
    <n v="187.99"/>
    <s v="Joined"/>
    <x v="0"/>
    <s v="other"/>
    <n v="0"/>
    <s v="&lt;20"/>
    <n v="1"/>
    <x v="2"/>
    <x v="3"/>
  </r>
  <r>
    <s v="72886-PUN"/>
    <x v="1"/>
    <n v="74"/>
    <s v="Yes"/>
    <x v="13"/>
    <n v="15"/>
    <n v="5"/>
    <s v="Deal 2"/>
    <x v="0"/>
    <s v="Yes"/>
    <x v="0"/>
    <s v="Fiber Optic"/>
    <x v="0"/>
    <s v="Yes"/>
    <x v="1"/>
    <s v="Yes"/>
    <x v="0"/>
    <s v="Yes"/>
    <s v="No"/>
    <s v="Yes"/>
    <x v="2"/>
    <s v="Yes"/>
    <x v="1"/>
    <n v="110.45"/>
    <n v="6077.75"/>
    <n v="0"/>
    <n v="0"/>
    <n v="1758.24"/>
    <n v="7835.99"/>
    <s v="Stayed"/>
    <x v="0"/>
    <s v="other"/>
    <n v="0"/>
    <s v="&gt;100"/>
    <n v="0"/>
    <x v="1"/>
    <x v="4"/>
  </r>
  <r>
    <s v="11952-RAJ"/>
    <x v="1"/>
    <n v="45"/>
    <s v="No"/>
    <x v="8"/>
    <n v="3"/>
    <n v="10"/>
    <s v="None"/>
    <x v="0"/>
    <s v="No"/>
    <x v="0"/>
    <s v="Cable"/>
    <x v="1"/>
    <s v="No"/>
    <x v="1"/>
    <s v="Yes"/>
    <x v="1"/>
    <s v="Yes"/>
    <s v="Yes"/>
    <s v="Yes"/>
    <x v="1"/>
    <s v="Yes"/>
    <x v="0"/>
    <n v="71.349999999999994"/>
    <n v="515.75"/>
    <n v="0"/>
    <n v="0"/>
    <n v="349.86"/>
    <n v="865.61"/>
    <s v="Stayed"/>
    <x v="0"/>
    <s v="other"/>
    <n v="0"/>
    <s v="50-100"/>
    <n v="0"/>
    <x v="0"/>
    <x v="3"/>
  </r>
  <r>
    <s v="41614-UTT"/>
    <x v="0"/>
    <n v="50"/>
    <s v="No"/>
    <x v="7"/>
    <n v="3"/>
    <n v="23"/>
    <s v="Deal 1"/>
    <x v="0"/>
    <s v="No"/>
    <x v="0"/>
    <s v="Fiber Optic"/>
    <x v="1"/>
    <s v="Yes"/>
    <x v="0"/>
    <s v="Yes"/>
    <x v="1"/>
    <s v="No"/>
    <s v="No"/>
    <s v="Yes"/>
    <x v="2"/>
    <s v="No"/>
    <x v="1"/>
    <n v="84.6"/>
    <n v="5706.2"/>
    <n v="0"/>
    <n v="0"/>
    <n v="74.900000000000006"/>
    <n v="5781.1"/>
    <s v="Stayed"/>
    <x v="0"/>
    <s v="other"/>
    <n v="0"/>
    <s v="50-100"/>
    <n v="0"/>
    <x v="1"/>
    <x v="2"/>
  </r>
  <r>
    <s v="59433-BIH"/>
    <x v="1"/>
    <n v="65"/>
    <s v="No"/>
    <x v="9"/>
    <n v="8"/>
    <n v="29"/>
    <s v="Deal 5"/>
    <x v="0"/>
    <s v="No"/>
    <x v="0"/>
    <s v="Fiber Optic"/>
    <x v="0"/>
    <s v="No"/>
    <x v="0"/>
    <s v="No"/>
    <x v="0"/>
    <s v="Yes"/>
    <s v="No"/>
    <s v="Yes"/>
    <x v="1"/>
    <s v="Yes"/>
    <x v="1"/>
    <n v="89.3"/>
    <n v="89.3"/>
    <n v="0"/>
    <n v="0"/>
    <n v="30.23"/>
    <n v="119.53"/>
    <s v="Churned"/>
    <x v="1"/>
    <s v="Competitor had better devices"/>
    <n v="1"/>
    <s v="50-100"/>
    <n v="0"/>
    <x v="1"/>
    <x v="0"/>
  </r>
  <r>
    <s v="22753-KAR"/>
    <x v="1"/>
    <n v="77"/>
    <s v="No"/>
    <x v="3"/>
    <n v="6"/>
    <n v="9"/>
    <s v="None"/>
    <x v="0"/>
    <s v="Yes"/>
    <x v="0"/>
    <s v="Fiber Optic"/>
    <x v="1"/>
    <s v="Yes"/>
    <x v="1"/>
    <s v="Yes"/>
    <x v="0"/>
    <s v="No"/>
    <s v="No"/>
    <s v="Yes"/>
    <x v="1"/>
    <s v="Yes"/>
    <x v="1"/>
    <n v="105.7"/>
    <n v="3181.8"/>
    <n v="0"/>
    <n v="0"/>
    <n v="1004.4"/>
    <n v="4186.2"/>
    <s v="Stayed"/>
    <x v="0"/>
    <s v="other"/>
    <n v="0"/>
    <s v="&gt;100"/>
    <n v="0"/>
    <x v="1"/>
    <x v="3"/>
  </r>
  <r>
    <s v="57530-KAR"/>
    <x v="0"/>
    <n v="66"/>
    <s v="Yes"/>
    <x v="3"/>
    <n v="4"/>
    <n v="29"/>
    <s v="None"/>
    <x v="0"/>
    <s v="Yes"/>
    <x v="0"/>
    <s v="Fiber Optic"/>
    <x v="0"/>
    <s v="No"/>
    <x v="0"/>
    <s v="Yes"/>
    <x v="1"/>
    <s v="No"/>
    <s v="No"/>
    <s v="Yes"/>
    <x v="0"/>
    <s v="Yes"/>
    <x v="1"/>
    <n v="79.25"/>
    <n v="2619.15"/>
    <n v="16.96"/>
    <n v="0"/>
    <n v="1379.52"/>
    <n v="3981.71"/>
    <s v="Stayed"/>
    <x v="0"/>
    <s v="other"/>
    <n v="0"/>
    <s v="50-100"/>
    <n v="0"/>
    <x v="1"/>
    <x v="0"/>
  </r>
  <r>
    <s v="32063-UTT"/>
    <x v="1"/>
    <n v="63"/>
    <s v="Yes"/>
    <x v="7"/>
    <n v="6"/>
    <n v="31"/>
    <s v="Deal 5"/>
    <x v="0"/>
    <s v="No"/>
    <x v="1"/>
    <s v="No"/>
    <x v="0"/>
    <s v="No"/>
    <x v="0"/>
    <s v="No"/>
    <x v="1"/>
    <s v="No"/>
    <s v="No"/>
    <s v="No"/>
    <x v="1"/>
    <s v="Yes"/>
    <x v="0"/>
    <n v="19"/>
    <n v="19"/>
    <n v="0"/>
    <n v="0"/>
    <n v="28.28"/>
    <n v="47.28"/>
    <s v="Joined"/>
    <x v="0"/>
    <s v="other"/>
    <n v="0"/>
    <s v="&lt;20"/>
    <n v="1"/>
    <x v="1"/>
    <x v="0"/>
  </r>
  <r>
    <s v="17032-UTT"/>
    <x v="1"/>
    <n v="60"/>
    <s v="Yes"/>
    <x v="7"/>
    <n v="6"/>
    <n v="1"/>
    <s v="Deal 2"/>
    <x v="0"/>
    <s v="No"/>
    <x v="0"/>
    <s v="Fiber Optic"/>
    <x v="0"/>
    <s v="No"/>
    <x v="1"/>
    <s v="Yes"/>
    <x v="0"/>
    <s v="Yes"/>
    <s v="Yes"/>
    <s v="Yes"/>
    <x v="1"/>
    <s v="Yes"/>
    <x v="1"/>
    <n v="98.7"/>
    <n v="5669.5"/>
    <n v="0"/>
    <n v="0"/>
    <n v="392"/>
    <n v="6061.5"/>
    <s v="Stayed"/>
    <x v="0"/>
    <s v="other"/>
    <n v="0"/>
    <s v="50-100"/>
    <n v="0"/>
    <x v="1"/>
    <x v="4"/>
  </r>
  <r>
    <s v="96122-TAM"/>
    <x v="1"/>
    <n v="23"/>
    <s v="No"/>
    <x v="4"/>
    <n v="3"/>
    <n v="9"/>
    <s v="None"/>
    <x v="0"/>
    <s v="No"/>
    <x v="0"/>
    <s v="Fiber Optic"/>
    <x v="0"/>
    <s v="Yes"/>
    <x v="0"/>
    <s v="No"/>
    <x v="1"/>
    <s v="No"/>
    <s v="No"/>
    <s v="Yes"/>
    <x v="1"/>
    <s v="Yes"/>
    <x v="1"/>
    <n v="74.55"/>
    <n v="824.75"/>
    <n v="0"/>
    <n v="0"/>
    <n v="59.4"/>
    <n v="884.15"/>
    <s v="Churned"/>
    <x v="3"/>
    <s v="Long distance charges"/>
    <n v="1"/>
    <s v="50-100"/>
    <n v="0"/>
    <x v="2"/>
    <x v="3"/>
  </r>
  <r>
    <s v="96905-KAR"/>
    <x v="0"/>
    <n v="59"/>
    <s v="Yes"/>
    <x v="3"/>
    <n v="13"/>
    <n v="19"/>
    <s v="None"/>
    <x v="0"/>
    <s v="Yes"/>
    <x v="0"/>
    <s v="Fiber Optic"/>
    <x v="1"/>
    <s v="No"/>
    <x v="1"/>
    <s v="Yes"/>
    <x v="0"/>
    <s v="Yes"/>
    <s v="Yes"/>
    <s v="No"/>
    <x v="2"/>
    <s v="Yes"/>
    <x v="1"/>
    <n v="109.3"/>
    <n v="5731.4"/>
    <n v="3.85"/>
    <n v="60"/>
    <n v="1081.5999999999999"/>
    <n v="6869.15"/>
    <s v="Stayed"/>
    <x v="0"/>
    <s v="other"/>
    <n v="0"/>
    <s v="&gt;100"/>
    <n v="0"/>
    <x v="1"/>
    <x v="2"/>
  </r>
  <r>
    <s v="13189-PUN"/>
    <x v="1"/>
    <n v="60"/>
    <s v="No"/>
    <x v="13"/>
    <n v="0"/>
    <n v="18"/>
    <s v="Deal 4"/>
    <x v="0"/>
    <s v="No"/>
    <x v="1"/>
    <s v="No"/>
    <x v="0"/>
    <s v="No"/>
    <x v="0"/>
    <s v="No"/>
    <x v="1"/>
    <s v="No"/>
    <s v="No"/>
    <s v="No"/>
    <x v="0"/>
    <s v="No"/>
    <x v="0"/>
    <n v="19.7"/>
    <n v="260.89999999999998"/>
    <n v="0"/>
    <n v="0"/>
    <n v="439.8"/>
    <n v="700.7"/>
    <s v="Stayed"/>
    <x v="0"/>
    <s v="other"/>
    <n v="0"/>
    <s v="&lt;20"/>
    <n v="0"/>
    <x v="1"/>
    <x v="2"/>
  </r>
  <r>
    <s v="61221-MAH"/>
    <x v="0"/>
    <n v="51"/>
    <s v="Yes"/>
    <x v="1"/>
    <n v="2"/>
    <n v="10"/>
    <s v="Deal 3"/>
    <x v="1"/>
    <s v="No"/>
    <x v="0"/>
    <s v="DSL"/>
    <x v="1"/>
    <s v="No"/>
    <x v="0"/>
    <s v="Yes"/>
    <x v="1"/>
    <s v="No"/>
    <s v="No"/>
    <s v="Yes"/>
    <x v="0"/>
    <s v="No"/>
    <x v="2"/>
    <n v="35.6"/>
    <n v="1072.5999999999999"/>
    <n v="0"/>
    <n v="0"/>
    <n v="0"/>
    <n v="1072.5999999999999"/>
    <s v="Stayed"/>
    <x v="0"/>
    <s v="other"/>
    <n v="0"/>
    <s v="20-50"/>
    <n v="0"/>
    <x v="1"/>
    <x v="3"/>
  </r>
  <r>
    <s v="14458-BIH"/>
    <x v="0"/>
    <n v="48"/>
    <s v="Yes"/>
    <x v="9"/>
    <n v="1"/>
    <n v="15"/>
    <s v="Deal 3"/>
    <x v="0"/>
    <s v="No"/>
    <x v="0"/>
    <s v="Cable"/>
    <x v="0"/>
    <s v="Yes"/>
    <x v="1"/>
    <s v="Yes"/>
    <x v="0"/>
    <s v="Yes"/>
    <s v="Yes"/>
    <s v="Yes"/>
    <x v="2"/>
    <s v="No"/>
    <x v="0"/>
    <n v="82.1"/>
    <n v="2603.1"/>
    <n v="0"/>
    <n v="0"/>
    <n v="53.46"/>
    <n v="2656.56"/>
    <s v="Stayed"/>
    <x v="0"/>
    <s v="other"/>
    <n v="0"/>
    <s v="50-100"/>
    <n v="0"/>
    <x v="0"/>
    <x v="1"/>
  </r>
  <r>
    <s v="53368-RAJ"/>
    <x v="1"/>
    <n v="37"/>
    <s v="Yes"/>
    <x v="8"/>
    <n v="4"/>
    <n v="26"/>
    <s v="Deal 4"/>
    <x v="0"/>
    <s v="No"/>
    <x v="1"/>
    <s v="No"/>
    <x v="0"/>
    <s v="No"/>
    <x v="0"/>
    <s v="No"/>
    <x v="1"/>
    <s v="No"/>
    <s v="No"/>
    <s v="No"/>
    <x v="1"/>
    <s v="No"/>
    <x v="1"/>
    <n v="19.05"/>
    <n v="454.05"/>
    <n v="0"/>
    <n v="0"/>
    <n v="1021.9"/>
    <n v="1475.95"/>
    <s v="Stayed"/>
    <x v="0"/>
    <s v="other"/>
    <n v="0"/>
    <s v="&lt;20"/>
    <n v="0"/>
    <x v="0"/>
    <x v="0"/>
  </r>
  <r>
    <s v="16556-GUJ"/>
    <x v="1"/>
    <n v="52"/>
    <s v="No"/>
    <x v="6"/>
    <n v="9"/>
    <n v="32"/>
    <s v="None"/>
    <x v="1"/>
    <s v="No"/>
    <x v="0"/>
    <s v="DSL"/>
    <x v="0"/>
    <s v="Yes"/>
    <x v="0"/>
    <s v="No"/>
    <x v="1"/>
    <s v="No"/>
    <s v="No"/>
    <s v="Yes"/>
    <x v="1"/>
    <s v="Yes"/>
    <x v="1"/>
    <n v="30.6"/>
    <n v="856.35"/>
    <n v="0"/>
    <n v="0"/>
    <n v="0"/>
    <n v="856.35"/>
    <s v="Churned"/>
    <x v="2"/>
    <s v="Product dissatisfaction"/>
    <n v="1"/>
    <s v="20-50"/>
    <n v="0"/>
    <x v="1"/>
    <x v="0"/>
  </r>
  <r>
    <s v="41272-MAD"/>
    <x v="1"/>
    <n v="64"/>
    <s v="Yes"/>
    <x v="11"/>
    <n v="1"/>
    <n v="16"/>
    <s v="Deal 4"/>
    <x v="0"/>
    <s v="No"/>
    <x v="0"/>
    <s v="Cable"/>
    <x v="0"/>
    <s v="No"/>
    <x v="1"/>
    <s v="No"/>
    <x v="0"/>
    <s v="Yes"/>
    <s v="Yes"/>
    <s v="Yes"/>
    <x v="1"/>
    <s v="Yes"/>
    <x v="0"/>
    <n v="67.8"/>
    <n v="653.15"/>
    <n v="0"/>
    <n v="0"/>
    <n v="370.8"/>
    <n v="1023.95"/>
    <s v="Stayed"/>
    <x v="0"/>
    <s v="other"/>
    <n v="0"/>
    <s v="50-100"/>
    <n v="0"/>
    <x v="1"/>
    <x v="1"/>
  </r>
  <r>
    <s v="96283-HAR"/>
    <x v="1"/>
    <n v="38"/>
    <s v="Yes"/>
    <x v="15"/>
    <n v="2"/>
    <n v="9"/>
    <s v="Deal 3"/>
    <x v="0"/>
    <s v="No"/>
    <x v="1"/>
    <s v="No"/>
    <x v="0"/>
    <s v="No"/>
    <x v="0"/>
    <s v="No"/>
    <x v="1"/>
    <s v="No"/>
    <s v="No"/>
    <s v="No"/>
    <x v="0"/>
    <s v="No"/>
    <x v="0"/>
    <n v="-5"/>
    <n v="459.6"/>
    <n v="0"/>
    <n v="0"/>
    <n v="45.5"/>
    <n v="505.1"/>
    <s v="Stayed"/>
    <x v="0"/>
    <s v="other"/>
    <n v="0"/>
    <s v="&lt;20"/>
    <n v="0"/>
    <x v="0"/>
    <x v="3"/>
  </r>
  <r>
    <s v="47938-BIH"/>
    <x v="1"/>
    <n v="32"/>
    <s v="No"/>
    <x v="9"/>
    <n v="11"/>
    <n v="24"/>
    <s v="None"/>
    <x v="1"/>
    <s v="No"/>
    <x v="0"/>
    <s v="DSL"/>
    <x v="0"/>
    <s v="Yes"/>
    <x v="0"/>
    <s v="No"/>
    <x v="1"/>
    <s v="No"/>
    <s v="No"/>
    <s v="Yes"/>
    <x v="1"/>
    <s v="No"/>
    <x v="1"/>
    <n v="29.15"/>
    <n v="357.15"/>
    <n v="0"/>
    <n v="0"/>
    <n v="0"/>
    <n v="357.15"/>
    <s v="Stayed"/>
    <x v="0"/>
    <s v="other"/>
    <n v="0"/>
    <s v="20-50"/>
    <n v="0"/>
    <x v="2"/>
    <x v="0"/>
  </r>
  <r>
    <s v="74506-HAR"/>
    <x v="1"/>
    <n v="39"/>
    <s v="Yes"/>
    <x v="15"/>
    <n v="11"/>
    <n v="14"/>
    <s v="None"/>
    <x v="0"/>
    <s v="No"/>
    <x v="0"/>
    <s v="Fiber Optic"/>
    <x v="1"/>
    <s v="Yes"/>
    <x v="1"/>
    <s v="No"/>
    <x v="0"/>
    <s v="Yes"/>
    <s v="Yes"/>
    <s v="Yes"/>
    <x v="0"/>
    <s v="Yes"/>
    <x v="1"/>
    <n v="103.15"/>
    <n v="7031.3"/>
    <n v="0"/>
    <n v="0"/>
    <n v="2603.6999999999998"/>
    <n v="9635"/>
    <s v="Stayed"/>
    <x v="0"/>
    <s v="other"/>
    <n v="0"/>
    <s v="&gt;100"/>
    <n v="0"/>
    <x v="0"/>
    <x v="1"/>
  </r>
  <r>
    <s v="13194-UTT"/>
    <x v="1"/>
    <n v="48"/>
    <s v="No"/>
    <x v="18"/>
    <n v="10"/>
    <n v="36"/>
    <s v="Deal 1"/>
    <x v="0"/>
    <s v="Yes"/>
    <x v="0"/>
    <s v="Fiber Optic"/>
    <x v="1"/>
    <s v="Yes"/>
    <x v="1"/>
    <s v="Yes"/>
    <x v="0"/>
    <s v="Yes"/>
    <s v="Yes"/>
    <s v="No"/>
    <x v="0"/>
    <s v="No"/>
    <x v="0"/>
    <n v="115.65"/>
    <n v="7968.85"/>
    <n v="0"/>
    <n v="10"/>
    <n v="1201.9000000000001"/>
    <n v="9180.75"/>
    <s v="Churned"/>
    <x v="2"/>
    <s v="Product dissatisfaction"/>
    <n v="1"/>
    <s v="&gt;100"/>
    <n v="0"/>
    <x v="0"/>
    <x v="0"/>
  </r>
  <r>
    <s v="16504-HAR"/>
    <x v="0"/>
    <n v="49"/>
    <s v="Yes"/>
    <x v="15"/>
    <n v="12"/>
    <n v="27"/>
    <s v="None"/>
    <x v="0"/>
    <s v="No"/>
    <x v="0"/>
    <s v="Fiber Optic"/>
    <x v="0"/>
    <s v="No"/>
    <x v="0"/>
    <s v="No"/>
    <x v="1"/>
    <s v="No"/>
    <s v="No"/>
    <s v="Yes"/>
    <x v="1"/>
    <s v="Yes"/>
    <x v="1"/>
    <n v="69.150000000000006"/>
    <n v="69.150000000000006"/>
    <n v="0"/>
    <n v="0"/>
    <n v="2.2000000000000002"/>
    <n v="71.349999999999994"/>
    <s v="Churned"/>
    <x v="1"/>
    <s v="Competitor offered more data"/>
    <n v="1"/>
    <s v="50-100"/>
    <n v="0"/>
    <x v="0"/>
    <x v="0"/>
  </r>
  <r>
    <s v="32507-JAM"/>
    <x v="1"/>
    <n v="44"/>
    <s v="No"/>
    <x v="16"/>
    <n v="6"/>
    <n v="7"/>
    <s v="None"/>
    <x v="0"/>
    <s v="No"/>
    <x v="0"/>
    <s v="Fiber Optic"/>
    <x v="0"/>
    <s v="No"/>
    <x v="1"/>
    <s v="No"/>
    <x v="0"/>
    <s v="Yes"/>
    <s v="Yes"/>
    <s v="Yes"/>
    <x v="2"/>
    <s v="Yes"/>
    <x v="1"/>
    <n v="95.25"/>
    <n v="5464.65"/>
    <n v="0"/>
    <n v="0"/>
    <n v="1000.35"/>
    <n v="6465"/>
    <s v="Churned"/>
    <x v="1"/>
    <s v="Competitor made better offer"/>
    <n v="1"/>
    <s v="50-100"/>
    <n v="0"/>
    <x v="0"/>
    <x v="3"/>
  </r>
  <r>
    <s v="99125-UTT"/>
    <x v="1"/>
    <n v="58"/>
    <s v="No"/>
    <x v="7"/>
    <n v="13"/>
    <n v="6"/>
    <s v="None"/>
    <x v="0"/>
    <s v="Yes"/>
    <x v="0"/>
    <s v="Fiber Optic"/>
    <x v="0"/>
    <s v="Yes"/>
    <x v="1"/>
    <s v="No"/>
    <x v="0"/>
    <s v="Yes"/>
    <s v="Yes"/>
    <s v="Yes"/>
    <x v="0"/>
    <s v="Yes"/>
    <x v="0"/>
    <n v="105.2"/>
    <n v="6225.4"/>
    <n v="34.83"/>
    <n v="0"/>
    <n v="2494.58"/>
    <n v="8685.15"/>
    <s v="Stayed"/>
    <x v="0"/>
    <s v="other"/>
    <n v="0"/>
    <s v="&gt;100"/>
    <n v="0"/>
    <x v="1"/>
    <x v="3"/>
  </r>
  <r>
    <s v="32317-KAR"/>
    <x v="1"/>
    <n v="52"/>
    <s v="No"/>
    <x v="3"/>
    <n v="13"/>
    <n v="33"/>
    <s v="Deal 5"/>
    <x v="0"/>
    <s v="No"/>
    <x v="0"/>
    <s v="Cable"/>
    <x v="0"/>
    <s v="No"/>
    <x v="0"/>
    <s v="No"/>
    <x v="1"/>
    <s v="Yes"/>
    <s v="Yes"/>
    <s v="Yes"/>
    <x v="1"/>
    <s v="No"/>
    <x v="1"/>
    <n v="80"/>
    <n v="80"/>
    <n v="0"/>
    <n v="0"/>
    <n v="35.71"/>
    <n v="115.71"/>
    <s v="Churned"/>
    <x v="1"/>
    <s v="Competitor had better devices"/>
    <n v="1"/>
    <s v="50-100"/>
    <n v="0"/>
    <x v="1"/>
    <x v="0"/>
  </r>
  <r>
    <s v="45339-AND"/>
    <x v="1"/>
    <n v="29"/>
    <s v="Yes"/>
    <x v="10"/>
    <n v="11"/>
    <n v="2"/>
    <s v="Deal 5"/>
    <x v="0"/>
    <s v="No"/>
    <x v="1"/>
    <s v="No"/>
    <x v="0"/>
    <s v="No"/>
    <x v="0"/>
    <s v="No"/>
    <x v="1"/>
    <s v="No"/>
    <s v="No"/>
    <s v="No"/>
    <x v="1"/>
    <s v="Yes"/>
    <x v="2"/>
    <n v="19.8"/>
    <n v="58.15"/>
    <n v="0"/>
    <n v="0"/>
    <n v="45.36"/>
    <n v="103.51"/>
    <s v="Churned"/>
    <x v="3"/>
    <s v="Long distance charges"/>
    <n v="1"/>
    <s v="&lt;20"/>
    <n v="0"/>
    <x v="2"/>
    <x v="4"/>
  </r>
  <r>
    <s v="97003-ODI"/>
    <x v="1"/>
    <n v="28"/>
    <s v="Yes"/>
    <x v="19"/>
    <n v="11"/>
    <n v="19"/>
    <s v="None"/>
    <x v="0"/>
    <s v="Yes"/>
    <x v="0"/>
    <s v="Fiber Optic"/>
    <x v="0"/>
    <s v="No"/>
    <x v="0"/>
    <s v="Yes"/>
    <x v="0"/>
    <s v="Yes"/>
    <s v="Yes"/>
    <s v="No"/>
    <x v="1"/>
    <s v="Yes"/>
    <x v="1"/>
    <n v="98.5"/>
    <n v="1058.25"/>
    <n v="0"/>
    <n v="110"/>
    <n v="145.30000000000001"/>
    <n v="1313.55"/>
    <s v="Churned"/>
    <x v="1"/>
    <s v="Competitor had better devices"/>
    <n v="1"/>
    <s v="50-100"/>
    <n v="0"/>
    <x v="2"/>
    <x v="2"/>
  </r>
  <r>
    <s v="23155-WES"/>
    <x v="1"/>
    <n v="25"/>
    <s v="No"/>
    <x v="2"/>
    <n v="10"/>
    <n v="7"/>
    <s v="None"/>
    <x v="0"/>
    <s v="No"/>
    <x v="0"/>
    <s v="Fiber Optic"/>
    <x v="0"/>
    <s v="Yes"/>
    <x v="0"/>
    <s v="No"/>
    <x v="1"/>
    <s v="No"/>
    <s v="Yes"/>
    <s v="Yes"/>
    <x v="1"/>
    <s v="Yes"/>
    <x v="1"/>
    <n v="73.849999999999994"/>
    <n v="4092.85"/>
    <n v="0"/>
    <n v="0"/>
    <n v="1993.04"/>
    <n v="6085.89"/>
    <s v="Churned"/>
    <x v="4"/>
    <s v="Attitude of support person"/>
    <n v="1"/>
    <s v="50-100"/>
    <n v="0"/>
    <x v="2"/>
    <x v="3"/>
  </r>
  <r>
    <s v="24525-HAR"/>
    <x v="1"/>
    <n v="38"/>
    <s v="No"/>
    <x v="15"/>
    <n v="14"/>
    <n v="30"/>
    <s v="Deal 4"/>
    <x v="0"/>
    <s v="Yes"/>
    <x v="0"/>
    <s v="Fiber Optic"/>
    <x v="0"/>
    <s v="Yes"/>
    <x v="0"/>
    <s v="No"/>
    <x v="0"/>
    <s v="No"/>
    <s v="No"/>
    <s v="Yes"/>
    <x v="1"/>
    <s v="Yes"/>
    <x v="0"/>
    <n v="89.1"/>
    <n v="1949.4"/>
    <n v="0"/>
    <n v="0"/>
    <n v="649.88"/>
    <n v="2599.2800000000002"/>
    <s v="Stayed"/>
    <x v="0"/>
    <s v="other"/>
    <n v="0"/>
    <s v="50-100"/>
    <n v="0"/>
    <x v="0"/>
    <x v="0"/>
  </r>
  <r>
    <s v="43117-GUJ"/>
    <x v="1"/>
    <n v="27"/>
    <s v="No"/>
    <x v="6"/>
    <n v="10"/>
    <n v="36"/>
    <s v="Deal 1"/>
    <x v="0"/>
    <s v="Yes"/>
    <x v="0"/>
    <s v="Fiber Optic"/>
    <x v="1"/>
    <s v="Yes"/>
    <x v="1"/>
    <s v="Yes"/>
    <x v="0"/>
    <s v="No"/>
    <s v="No"/>
    <s v="Yes"/>
    <x v="2"/>
    <s v="Yes"/>
    <x v="0"/>
    <n v="106.1"/>
    <n v="7548.6"/>
    <n v="23.39"/>
    <n v="0"/>
    <n v="515.52"/>
    <n v="8040.73"/>
    <s v="Stayed"/>
    <x v="0"/>
    <s v="other"/>
    <n v="0"/>
    <s v="&gt;100"/>
    <n v="0"/>
    <x v="2"/>
    <x v="0"/>
  </r>
  <r>
    <s v="84843-MAD"/>
    <x v="1"/>
    <n v="57"/>
    <s v="Yes"/>
    <x v="11"/>
    <n v="11"/>
    <n v="8"/>
    <s v="None"/>
    <x v="0"/>
    <s v="Yes"/>
    <x v="0"/>
    <s v="Fiber Optic"/>
    <x v="0"/>
    <s v="No"/>
    <x v="0"/>
    <s v="No"/>
    <x v="1"/>
    <s v="No"/>
    <s v="No"/>
    <s v="Yes"/>
    <x v="1"/>
    <s v="Yes"/>
    <x v="1"/>
    <n v="75.099999999999994"/>
    <n v="75.099999999999994"/>
    <n v="0"/>
    <n v="0"/>
    <n v="4.53"/>
    <n v="79.63"/>
    <s v="Joined"/>
    <x v="0"/>
    <s v="other"/>
    <n v="0"/>
    <s v="50-100"/>
    <n v="1"/>
    <x v="1"/>
    <x v="3"/>
  </r>
  <r>
    <s v="33122-KER"/>
    <x v="0"/>
    <n v="63"/>
    <s v="No"/>
    <x v="20"/>
    <n v="10"/>
    <n v="16"/>
    <s v="None"/>
    <x v="0"/>
    <s v="No"/>
    <x v="0"/>
    <s v="DSL"/>
    <x v="1"/>
    <s v="No"/>
    <x v="0"/>
    <s v="No"/>
    <x v="1"/>
    <s v="No"/>
    <s v="No"/>
    <s v="Yes"/>
    <x v="1"/>
    <s v="No"/>
    <x v="0"/>
    <n v="51.05"/>
    <n v="2066"/>
    <n v="0"/>
    <n v="0"/>
    <n v="587.34"/>
    <n v="2653.34"/>
    <s v="Stayed"/>
    <x v="0"/>
    <s v="other"/>
    <n v="0"/>
    <s v="50-100"/>
    <n v="0"/>
    <x v="1"/>
    <x v="1"/>
  </r>
  <r>
    <s v="43920-RAJ"/>
    <x v="1"/>
    <n v="38"/>
    <s v="No"/>
    <x v="8"/>
    <n v="9"/>
    <n v="3"/>
    <s v="Deal 5"/>
    <x v="0"/>
    <s v="No"/>
    <x v="0"/>
    <s v="Cable"/>
    <x v="1"/>
    <s v="No"/>
    <x v="0"/>
    <s v="No"/>
    <x v="1"/>
    <s v="No"/>
    <s v="No"/>
    <s v="Yes"/>
    <x v="1"/>
    <s v="No"/>
    <x v="0"/>
    <n v="49.9"/>
    <n v="49.9"/>
    <n v="0"/>
    <n v="0"/>
    <n v="9"/>
    <n v="58.9"/>
    <s v="Joined"/>
    <x v="0"/>
    <s v="other"/>
    <n v="0"/>
    <s v="20-50"/>
    <n v="1"/>
    <x v="0"/>
    <x v="4"/>
  </r>
  <r>
    <s v="73444-KER"/>
    <x v="1"/>
    <n v="48"/>
    <s v="No"/>
    <x v="20"/>
    <n v="3"/>
    <n v="21"/>
    <s v="None"/>
    <x v="0"/>
    <s v="No"/>
    <x v="0"/>
    <s v="Fiber Optic"/>
    <x v="0"/>
    <s v="No"/>
    <x v="0"/>
    <s v="No"/>
    <x v="0"/>
    <s v="Yes"/>
    <s v="Yes"/>
    <s v="Yes"/>
    <x v="1"/>
    <s v="Yes"/>
    <x v="1"/>
    <n v="89.1"/>
    <n v="89.1"/>
    <n v="0"/>
    <n v="0"/>
    <n v="16.059999999999999"/>
    <n v="105.16"/>
    <s v="Churned"/>
    <x v="0"/>
    <s v="Moved"/>
    <n v="1"/>
    <s v="50-100"/>
    <n v="0"/>
    <x v="0"/>
    <x v="2"/>
  </r>
  <r>
    <s v="99962-AND"/>
    <x v="1"/>
    <n v="63"/>
    <s v="No"/>
    <x v="10"/>
    <n v="7"/>
    <n v="1"/>
    <s v="Deal 2"/>
    <x v="0"/>
    <s v="Yes"/>
    <x v="0"/>
    <s v="Fiber Optic"/>
    <x v="1"/>
    <s v="No"/>
    <x v="1"/>
    <s v="Yes"/>
    <x v="1"/>
    <s v="No"/>
    <s v="No"/>
    <s v="No"/>
    <x v="2"/>
    <s v="Yes"/>
    <x v="0"/>
    <n v="91.6"/>
    <n v="4627.8"/>
    <n v="0"/>
    <n v="60"/>
    <n v="937.04"/>
    <n v="5624.84"/>
    <s v="Stayed"/>
    <x v="0"/>
    <s v="other"/>
    <n v="0"/>
    <s v="50-100"/>
    <n v="0"/>
    <x v="1"/>
    <x v="4"/>
  </r>
  <r>
    <s v="71410-PUN"/>
    <x v="0"/>
    <n v="34"/>
    <s v="Yes"/>
    <x v="13"/>
    <n v="0"/>
    <n v="35"/>
    <s v="Deal 4"/>
    <x v="0"/>
    <s v="Yes"/>
    <x v="0"/>
    <s v="Fiber Optic"/>
    <x v="0"/>
    <s v="No"/>
    <x v="1"/>
    <s v="No"/>
    <x v="0"/>
    <s v="Yes"/>
    <s v="Yes"/>
    <s v="Yes"/>
    <x v="1"/>
    <s v="Yes"/>
    <x v="1"/>
    <n v="98.5"/>
    <n v="1037.75"/>
    <n v="0"/>
    <n v="0"/>
    <n v="10.9"/>
    <n v="1048.6500000000001"/>
    <s v="Churned"/>
    <x v="2"/>
    <s v="Lack of self-service on Website"/>
    <n v="1"/>
    <s v="50-100"/>
    <n v="0"/>
    <x v="2"/>
    <x v="0"/>
  </r>
  <r>
    <s v="37048-KAR"/>
    <x v="1"/>
    <n v="30"/>
    <s v="Yes"/>
    <x v="3"/>
    <n v="0"/>
    <n v="4"/>
    <s v="None"/>
    <x v="0"/>
    <s v="No"/>
    <x v="0"/>
    <s v="Cable"/>
    <x v="0"/>
    <s v="Yes"/>
    <x v="0"/>
    <s v="No"/>
    <x v="1"/>
    <s v="No"/>
    <s v="No"/>
    <s v="Yes"/>
    <x v="1"/>
    <s v="No"/>
    <x v="2"/>
    <n v="49.25"/>
    <n v="208.45"/>
    <n v="0"/>
    <n v="0"/>
    <n v="152.04"/>
    <n v="360.49"/>
    <s v="Stayed"/>
    <x v="0"/>
    <s v="other"/>
    <n v="0"/>
    <s v="20-50"/>
    <n v="0"/>
    <x v="2"/>
    <x v="4"/>
  </r>
  <r>
    <s v="63602-PUN"/>
    <x v="1"/>
    <n v="19"/>
    <s v="No"/>
    <x v="13"/>
    <n v="4"/>
    <n v="2"/>
    <s v="Deal 1"/>
    <x v="1"/>
    <s v="No"/>
    <x v="0"/>
    <s v="DSL"/>
    <x v="1"/>
    <s v="No"/>
    <x v="1"/>
    <s v="Yes"/>
    <x v="0"/>
    <s v="Yes"/>
    <s v="Yes"/>
    <s v="Yes"/>
    <x v="2"/>
    <s v="No"/>
    <x v="1"/>
    <n v="59.5"/>
    <n v="4144.8"/>
    <n v="23.72"/>
    <n v="0"/>
    <n v="0"/>
    <n v="4121.08"/>
    <s v="Stayed"/>
    <x v="0"/>
    <s v="other"/>
    <n v="0"/>
    <s v="50-100"/>
    <n v="0"/>
    <x v="3"/>
    <x v="4"/>
  </r>
  <r>
    <s v="42637-TAM"/>
    <x v="0"/>
    <n v="38"/>
    <s v="No"/>
    <x v="4"/>
    <n v="14"/>
    <n v="17"/>
    <s v="None"/>
    <x v="0"/>
    <s v="No"/>
    <x v="1"/>
    <s v="No"/>
    <x v="0"/>
    <s v="No"/>
    <x v="0"/>
    <s v="No"/>
    <x v="1"/>
    <s v="No"/>
    <s v="No"/>
    <s v="No"/>
    <x v="2"/>
    <s v="No"/>
    <x v="0"/>
    <n v="19.95"/>
    <n v="1258.1500000000001"/>
    <n v="0"/>
    <n v="0"/>
    <n v="1808.4"/>
    <n v="3066.55"/>
    <s v="Stayed"/>
    <x v="0"/>
    <s v="other"/>
    <n v="0"/>
    <s v="&lt;20"/>
    <n v="0"/>
    <x v="0"/>
    <x v="1"/>
  </r>
  <r>
    <s v="99722-BIH"/>
    <x v="0"/>
    <n v="73"/>
    <s v="Yes"/>
    <x v="9"/>
    <n v="3"/>
    <n v="17"/>
    <s v="Deal 5"/>
    <x v="0"/>
    <s v="No"/>
    <x v="0"/>
    <s v="Cable"/>
    <x v="0"/>
    <s v="No"/>
    <x v="1"/>
    <s v="Yes"/>
    <x v="1"/>
    <s v="Yes"/>
    <s v="Yes"/>
    <s v="Yes"/>
    <x v="2"/>
    <s v="Yes"/>
    <x v="0"/>
    <n v="64.400000000000006"/>
    <n v="581.70000000000005"/>
    <n v="0"/>
    <n v="0"/>
    <n v="204.56"/>
    <n v="786.26"/>
    <s v="Stayed"/>
    <x v="0"/>
    <s v="other"/>
    <n v="0"/>
    <s v="50-100"/>
    <n v="0"/>
    <x v="1"/>
    <x v="1"/>
  </r>
  <r>
    <s v="88944-HAR"/>
    <x v="1"/>
    <n v="29"/>
    <s v="Yes"/>
    <x v="15"/>
    <n v="9"/>
    <n v="31"/>
    <s v="None"/>
    <x v="0"/>
    <s v="Yes"/>
    <x v="0"/>
    <s v="Fiber Optic"/>
    <x v="0"/>
    <s v="Yes"/>
    <x v="1"/>
    <s v="No"/>
    <x v="0"/>
    <s v="Yes"/>
    <s v="Yes"/>
    <s v="Yes"/>
    <x v="1"/>
    <s v="Yes"/>
    <x v="0"/>
    <n v="102.1"/>
    <n v="1068.8499999999999"/>
    <n v="0"/>
    <n v="0"/>
    <n v="320.7"/>
    <n v="1389.55"/>
    <s v="Churned"/>
    <x v="1"/>
    <s v="Competitor offered higher download speeds"/>
    <n v="1"/>
    <s v="&gt;100"/>
    <n v="0"/>
    <x v="2"/>
    <x v="0"/>
  </r>
  <r>
    <s v="94609-HAR"/>
    <x v="1"/>
    <n v="45"/>
    <s v="No"/>
    <x v="15"/>
    <n v="1"/>
    <n v="11"/>
    <s v="None"/>
    <x v="0"/>
    <s v="No"/>
    <x v="1"/>
    <s v="No"/>
    <x v="0"/>
    <s v="No"/>
    <x v="0"/>
    <s v="No"/>
    <x v="1"/>
    <s v="No"/>
    <s v="No"/>
    <s v="No"/>
    <x v="1"/>
    <s v="No"/>
    <x v="0"/>
    <n v="19.649999999999999"/>
    <n v="60.65"/>
    <n v="0"/>
    <n v="0"/>
    <n v="91.02"/>
    <n v="151.66999999999999"/>
    <s v="Joined"/>
    <x v="0"/>
    <s v="other"/>
    <n v="0"/>
    <s v="&lt;20"/>
    <n v="1"/>
    <x v="0"/>
    <x v="3"/>
  </r>
  <r>
    <s v="96822-PUN"/>
    <x v="1"/>
    <n v="73"/>
    <s v="Yes"/>
    <x v="13"/>
    <n v="3"/>
    <n v="21"/>
    <s v="None"/>
    <x v="0"/>
    <s v="Yes"/>
    <x v="1"/>
    <s v="No"/>
    <x v="0"/>
    <s v="No"/>
    <x v="0"/>
    <s v="No"/>
    <x v="1"/>
    <s v="No"/>
    <s v="No"/>
    <s v="No"/>
    <x v="2"/>
    <s v="Yes"/>
    <x v="1"/>
    <n v="24.4"/>
    <n v="1548.65"/>
    <n v="0"/>
    <n v="0"/>
    <n v="2373.7600000000002"/>
    <n v="3922.41"/>
    <s v="Stayed"/>
    <x v="0"/>
    <s v="other"/>
    <n v="0"/>
    <s v="20-50"/>
    <n v="0"/>
    <x v="1"/>
    <x v="2"/>
  </r>
  <r>
    <s v="22994-TEL"/>
    <x v="1"/>
    <n v="37"/>
    <s v="No"/>
    <x v="5"/>
    <n v="4"/>
    <n v="20"/>
    <s v="Deal 1"/>
    <x v="0"/>
    <s v="Yes"/>
    <x v="0"/>
    <s v="Fiber Optic"/>
    <x v="0"/>
    <s v="Yes"/>
    <x v="1"/>
    <s v="No"/>
    <x v="0"/>
    <s v="Yes"/>
    <s v="Yes"/>
    <s v="Yes"/>
    <x v="1"/>
    <s v="Yes"/>
    <x v="1"/>
    <n v="105.2"/>
    <n v="6936.85"/>
    <n v="0"/>
    <n v="0"/>
    <n v="2787.18"/>
    <n v="9724.0300000000007"/>
    <s v="Stayed"/>
    <x v="0"/>
    <s v="other"/>
    <n v="0"/>
    <s v="&gt;100"/>
    <n v="0"/>
    <x v="0"/>
    <x v="2"/>
  </r>
  <r>
    <s v="39868-JAM"/>
    <x v="1"/>
    <n v="31"/>
    <s v="Yes"/>
    <x v="16"/>
    <n v="5"/>
    <n v="25"/>
    <s v="None"/>
    <x v="0"/>
    <s v="Yes"/>
    <x v="0"/>
    <s v="Fiber Optic"/>
    <x v="0"/>
    <s v="Yes"/>
    <x v="1"/>
    <s v="No"/>
    <x v="0"/>
    <s v="No"/>
    <s v="No"/>
    <s v="Yes"/>
    <x v="0"/>
    <s v="Yes"/>
    <x v="1"/>
    <n v="93.65"/>
    <n v="4520.1499999999996"/>
    <n v="33.130000000000003"/>
    <n v="0"/>
    <n v="1767.92"/>
    <n v="6254.94"/>
    <s v="Stayed"/>
    <x v="0"/>
    <s v="other"/>
    <n v="0"/>
    <s v="50-100"/>
    <n v="0"/>
    <x v="2"/>
    <x v="0"/>
  </r>
  <r>
    <s v="48939-BIH"/>
    <x v="1"/>
    <n v="38"/>
    <s v="Yes"/>
    <x v="9"/>
    <n v="1"/>
    <n v="6"/>
    <s v="None"/>
    <x v="0"/>
    <s v="No"/>
    <x v="0"/>
    <s v="DSL"/>
    <x v="0"/>
    <s v="Yes"/>
    <x v="0"/>
    <s v="No"/>
    <x v="1"/>
    <s v="No"/>
    <s v="No"/>
    <s v="Yes"/>
    <x v="1"/>
    <s v="No"/>
    <x v="1"/>
    <n v="49.95"/>
    <n v="49.95"/>
    <n v="0"/>
    <n v="0"/>
    <n v="44.98"/>
    <n v="94.93"/>
    <s v="Joined"/>
    <x v="0"/>
    <s v="other"/>
    <n v="0"/>
    <s v="20-50"/>
    <n v="1"/>
    <x v="0"/>
    <x v="3"/>
  </r>
  <r>
    <s v="82252-TAM"/>
    <x v="0"/>
    <n v="58"/>
    <s v="No"/>
    <x v="4"/>
    <n v="0"/>
    <n v="5"/>
    <s v="None"/>
    <x v="0"/>
    <s v="No"/>
    <x v="0"/>
    <s v="Fiber Optic"/>
    <x v="0"/>
    <s v="Yes"/>
    <x v="0"/>
    <s v="No"/>
    <x v="0"/>
    <s v="Yes"/>
    <s v="Yes"/>
    <s v="Yes"/>
    <x v="1"/>
    <s v="Yes"/>
    <x v="1"/>
    <n v="94.7"/>
    <n v="3512.5"/>
    <n v="0"/>
    <n v="0"/>
    <n v="766.8"/>
    <n v="4279.3"/>
    <s v="Stayed"/>
    <x v="0"/>
    <s v="other"/>
    <n v="0"/>
    <s v="50-100"/>
    <n v="0"/>
    <x v="1"/>
    <x v="4"/>
  </r>
  <r>
    <s v="68752-GUJ"/>
    <x v="1"/>
    <n v="19"/>
    <s v="No"/>
    <x v="6"/>
    <n v="1"/>
    <n v="8"/>
    <s v="None"/>
    <x v="0"/>
    <s v="Yes"/>
    <x v="0"/>
    <s v="Cable"/>
    <x v="1"/>
    <s v="No"/>
    <x v="0"/>
    <s v="Yes"/>
    <x v="1"/>
    <s v="Yes"/>
    <s v="Yes"/>
    <s v="Yes"/>
    <x v="0"/>
    <s v="Yes"/>
    <x v="1"/>
    <n v="68.400000000000006"/>
    <n v="3972.25"/>
    <n v="0"/>
    <n v="0"/>
    <n v="1565.42"/>
    <n v="5537.67"/>
    <s v="Stayed"/>
    <x v="0"/>
    <s v="other"/>
    <n v="0"/>
    <s v="50-100"/>
    <n v="0"/>
    <x v="3"/>
    <x v="3"/>
  </r>
  <r>
    <s v="55246-CHH"/>
    <x v="1"/>
    <n v="53"/>
    <s v="No"/>
    <x v="12"/>
    <n v="11"/>
    <n v="18"/>
    <s v="Deal 5"/>
    <x v="0"/>
    <s v="No"/>
    <x v="0"/>
    <s v="Fiber Optic"/>
    <x v="0"/>
    <s v="No"/>
    <x v="1"/>
    <s v="No"/>
    <x v="1"/>
    <s v="No"/>
    <s v="No"/>
    <s v="Yes"/>
    <x v="1"/>
    <s v="Yes"/>
    <x v="1"/>
    <n v="74.900000000000006"/>
    <n v="490.55"/>
    <n v="0"/>
    <n v="0"/>
    <n v="242.13"/>
    <n v="732.68"/>
    <s v="Stayed"/>
    <x v="0"/>
    <s v="other"/>
    <n v="0"/>
    <s v="50-100"/>
    <n v="0"/>
    <x v="1"/>
    <x v="2"/>
  </r>
  <r>
    <s v="67882-UTT"/>
    <x v="1"/>
    <n v="44"/>
    <s v="No"/>
    <x v="7"/>
    <n v="3"/>
    <n v="16"/>
    <s v="Deal 5"/>
    <x v="0"/>
    <s v="No"/>
    <x v="0"/>
    <s v="DSL"/>
    <x v="0"/>
    <s v="No"/>
    <x v="0"/>
    <s v="No"/>
    <x v="1"/>
    <s v="No"/>
    <s v="No"/>
    <s v="Yes"/>
    <x v="1"/>
    <s v="No"/>
    <x v="1"/>
    <n v="43.8"/>
    <n v="43.8"/>
    <n v="0"/>
    <n v="0"/>
    <n v="37.5"/>
    <n v="81.3"/>
    <s v="Joined"/>
    <x v="0"/>
    <s v="other"/>
    <n v="0"/>
    <s v="20-50"/>
    <n v="1"/>
    <x v="0"/>
    <x v="1"/>
  </r>
  <r>
    <s v="92544-ASS"/>
    <x v="0"/>
    <n v="74"/>
    <s v="Yes"/>
    <x v="17"/>
    <n v="5"/>
    <n v="33"/>
    <s v="Deal 1"/>
    <x v="0"/>
    <s v="Yes"/>
    <x v="0"/>
    <s v="Fiber Optic"/>
    <x v="1"/>
    <s v="Yes"/>
    <x v="1"/>
    <s v="Yes"/>
    <x v="0"/>
    <s v="Yes"/>
    <s v="Yes"/>
    <s v="No"/>
    <x v="2"/>
    <s v="Yes"/>
    <x v="1"/>
    <n v="116.05"/>
    <n v="8404.9"/>
    <n v="0"/>
    <n v="120"/>
    <n v="1538.64"/>
    <n v="10063.540000000001"/>
    <s v="Stayed"/>
    <x v="0"/>
    <s v="other"/>
    <n v="0"/>
    <s v="&gt;100"/>
    <n v="0"/>
    <x v="1"/>
    <x v="0"/>
  </r>
  <r>
    <s v="41611-TEL"/>
    <x v="1"/>
    <n v="78"/>
    <s v="Yes"/>
    <x v="5"/>
    <n v="8"/>
    <n v="5"/>
    <s v="None"/>
    <x v="0"/>
    <s v="Yes"/>
    <x v="0"/>
    <s v="Fiber Optic"/>
    <x v="0"/>
    <s v="No"/>
    <x v="1"/>
    <s v="No"/>
    <x v="1"/>
    <s v="No"/>
    <s v="No"/>
    <s v="Yes"/>
    <x v="0"/>
    <s v="Yes"/>
    <x v="1"/>
    <n v="81.599999999999994"/>
    <n v="2815.25"/>
    <n v="0"/>
    <n v="0"/>
    <n v="145.6"/>
    <n v="2960.85"/>
    <s v="Stayed"/>
    <x v="0"/>
    <s v="other"/>
    <n v="0"/>
    <s v="50-100"/>
    <n v="0"/>
    <x v="1"/>
    <x v="4"/>
  </r>
  <r>
    <s v="78859-MAH"/>
    <x v="0"/>
    <n v="48"/>
    <s v="Yes"/>
    <x v="1"/>
    <n v="12"/>
    <n v="9"/>
    <s v="None"/>
    <x v="0"/>
    <s v="Yes"/>
    <x v="0"/>
    <s v="Fiber Optic"/>
    <x v="1"/>
    <s v="Yes"/>
    <x v="0"/>
    <s v="No"/>
    <x v="1"/>
    <s v="Yes"/>
    <s v="Yes"/>
    <s v="Yes"/>
    <x v="1"/>
    <s v="Yes"/>
    <x v="0"/>
    <n v="94.5"/>
    <n v="2659.4"/>
    <n v="0"/>
    <n v="0"/>
    <n v="994.56"/>
    <n v="3653.96"/>
    <s v="Churned"/>
    <x v="2"/>
    <s v="Service dissatisfaction"/>
    <n v="1"/>
    <s v="50-100"/>
    <n v="0"/>
    <x v="0"/>
    <x v="3"/>
  </r>
  <r>
    <s v="27828-JHA"/>
    <x v="1"/>
    <n v="42"/>
    <s v="No"/>
    <x v="14"/>
    <n v="3"/>
    <n v="24"/>
    <s v="Deal 3"/>
    <x v="0"/>
    <s v="Yes"/>
    <x v="0"/>
    <s v="Fiber Optic"/>
    <x v="1"/>
    <s v="No"/>
    <x v="0"/>
    <s v="No"/>
    <x v="0"/>
    <s v="Yes"/>
    <s v="Yes"/>
    <s v="Yes"/>
    <x v="1"/>
    <s v="Yes"/>
    <x v="1"/>
    <n v="100.4"/>
    <n v="2936.25"/>
    <n v="0"/>
    <n v="0"/>
    <n v="517.79999999999995"/>
    <n v="3454.05"/>
    <s v="Stayed"/>
    <x v="0"/>
    <s v="other"/>
    <n v="0"/>
    <s v="&gt;100"/>
    <n v="0"/>
    <x v="0"/>
    <x v="0"/>
  </r>
  <r>
    <s v="45922-MAD"/>
    <x v="0"/>
    <n v="50"/>
    <s v="No"/>
    <x v="11"/>
    <n v="3"/>
    <n v="5"/>
    <s v="None"/>
    <x v="0"/>
    <s v="Yes"/>
    <x v="0"/>
    <s v="Fiber Optic"/>
    <x v="0"/>
    <s v="Yes"/>
    <x v="0"/>
    <s v="Yes"/>
    <x v="1"/>
    <s v="Yes"/>
    <s v="Yes"/>
    <s v="Yes"/>
    <x v="1"/>
    <s v="Yes"/>
    <x v="1"/>
    <n v="93.25"/>
    <n v="4631.7"/>
    <n v="0"/>
    <n v="0"/>
    <n v="587.6"/>
    <n v="5219.3"/>
    <s v="Stayed"/>
    <x v="0"/>
    <s v="other"/>
    <n v="0"/>
    <s v="50-100"/>
    <n v="0"/>
    <x v="1"/>
    <x v="4"/>
  </r>
  <r>
    <s v="48401-JAM"/>
    <x v="1"/>
    <n v="65"/>
    <s v="No"/>
    <x v="16"/>
    <n v="8"/>
    <n v="34"/>
    <s v="Deal 1"/>
    <x v="0"/>
    <s v="Yes"/>
    <x v="0"/>
    <s v="Fiber Optic"/>
    <x v="1"/>
    <s v="Yes"/>
    <x v="1"/>
    <s v="Yes"/>
    <x v="0"/>
    <s v="Yes"/>
    <s v="Yes"/>
    <s v="Yes"/>
    <x v="2"/>
    <s v="Yes"/>
    <x v="1"/>
    <n v="116.85"/>
    <n v="8477.7000000000007"/>
    <n v="0"/>
    <n v="0"/>
    <n v="2291.7600000000002"/>
    <n v="10769.46"/>
    <s v="Stayed"/>
    <x v="0"/>
    <s v="other"/>
    <n v="0"/>
    <s v="&gt;100"/>
    <n v="0"/>
    <x v="1"/>
    <x v="0"/>
  </r>
  <r>
    <s v="15763-MAH"/>
    <x v="0"/>
    <n v="36"/>
    <s v="No"/>
    <x v="1"/>
    <n v="2"/>
    <n v="23"/>
    <s v="None"/>
    <x v="0"/>
    <s v="No"/>
    <x v="1"/>
    <s v="No"/>
    <x v="0"/>
    <s v="No"/>
    <x v="0"/>
    <s v="No"/>
    <x v="1"/>
    <s v="No"/>
    <s v="No"/>
    <s v="No"/>
    <x v="1"/>
    <s v="Yes"/>
    <x v="1"/>
    <n v="20.65"/>
    <n v="702.05"/>
    <n v="43.76"/>
    <n v="0"/>
    <n v="296.36"/>
    <n v="954.65"/>
    <s v="Stayed"/>
    <x v="0"/>
    <s v="other"/>
    <n v="0"/>
    <s v="20-50"/>
    <n v="0"/>
    <x v="0"/>
    <x v="2"/>
  </r>
  <r>
    <s v="16921-RAJ"/>
    <x v="1"/>
    <n v="24"/>
    <s v="No"/>
    <x v="8"/>
    <n v="0"/>
    <n v="8"/>
    <s v="Deal 1"/>
    <x v="0"/>
    <s v="Yes"/>
    <x v="0"/>
    <s v="Cable"/>
    <x v="1"/>
    <s v="Yes"/>
    <x v="1"/>
    <s v="Yes"/>
    <x v="1"/>
    <s v="Yes"/>
    <s v="Yes"/>
    <s v="Yes"/>
    <x v="0"/>
    <s v="No"/>
    <x v="1"/>
    <n v="78.349999999999994"/>
    <n v="5445.95"/>
    <n v="0"/>
    <n v="0"/>
    <n v="2513"/>
    <n v="7958.95"/>
    <s v="Stayed"/>
    <x v="0"/>
    <s v="other"/>
    <n v="0"/>
    <s v="50-100"/>
    <n v="0"/>
    <x v="2"/>
    <x v="3"/>
  </r>
  <r>
    <s v="76684-JAM"/>
    <x v="1"/>
    <n v="50"/>
    <s v="No"/>
    <x v="16"/>
    <n v="2"/>
    <n v="3"/>
    <s v="None"/>
    <x v="0"/>
    <s v="Yes"/>
    <x v="0"/>
    <s v="Cable"/>
    <x v="1"/>
    <s v="No"/>
    <x v="1"/>
    <s v="Yes"/>
    <x v="0"/>
    <s v="Yes"/>
    <s v="Yes"/>
    <s v="Yes"/>
    <x v="1"/>
    <s v="No"/>
    <x v="1"/>
    <n v="85.7"/>
    <n v="4616.1000000000004"/>
    <n v="0"/>
    <n v="0"/>
    <n v="1422.52"/>
    <n v="6038.62"/>
    <s v="Stayed"/>
    <x v="0"/>
    <s v="other"/>
    <n v="0"/>
    <s v="50-100"/>
    <n v="0"/>
    <x v="1"/>
    <x v="4"/>
  </r>
  <r>
    <s v="51329-UTT"/>
    <x v="0"/>
    <n v="30"/>
    <s v="Yes"/>
    <x v="18"/>
    <n v="7"/>
    <n v="19"/>
    <s v="Deal 5"/>
    <x v="0"/>
    <s v="No"/>
    <x v="1"/>
    <s v="No"/>
    <x v="0"/>
    <s v="No"/>
    <x v="0"/>
    <s v="No"/>
    <x v="1"/>
    <s v="No"/>
    <s v="No"/>
    <s v="No"/>
    <x v="1"/>
    <s v="Yes"/>
    <x v="1"/>
    <n v="20.2"/>
    <n v="20.2"/>
    <n v="0"/>
    <n v="0"/>
    <n v="10.98"/>
    <n v="31.18"/>
    <s v="Churned"/>
    <x v="3"/>
    <s v="Long distance charges"/>
    <n v="1"/>
    <s v="20-50"/>
    <n v="0"/>
    <x v="2"/>
    <x v="2"/>
  </r>
  <r>
    <s v="53159-PUN"/>
    <x v="1"/>
    <n v="54"/>
    <s v="No"/>
    <x v="13"/>
    <n v="14"/>
    <n v="30"/>
    <s v="None"/>
    <x v="0"/>
    <s v="No"/>
    <x v="1"/>
    <s v="No"/>
    <x v="0"/>
    <s v="No"/>
    <x v="0"/>
    <s v="No"/>
    <x v="1"/>
    <s v="No"/>
    <s v="No"/>
    <s v="No"/>
    <x v="2"/>
    <s v="No"/>
    <x v="0"/>
    <n v="20.149999999999999"/>
    <n v="220.8"/>
    <n v="0"/>
    <n v="0"/>
    <n v="186.2"/>
    <n v="407"/>
    <s v="Stayed"/>
    <x v="0"/>
    <s v="other"/>
    <n v="0"/>
    <s v="20-50"/>
    <n v="0"/>
    <x v="1"/>
    <x v="0"/>
  </r>
  <r>
    <s v="28707-RAJ"/>
    <x v="1"/>
    <n v="66"/>
    <s v="No"/>
    <x v="8"/>
    <n v="14"/>
    <n v="19"/>
    <s v="None"/>
    <x v="1"/>
    <s v="No"/>
    <x v="0"/>
    <s v="Cable"/>
    <x v="0"/>
    <s v="No"/>
    <x v="0"/>
    <s v="No"/>
    <x v="1"/>
    <s v="No"/>
    <s v="No"/>
    <s v="Yes"/>
    <x v="1"/>
    <s v="Yes"/>
    <x v="2"/>
    <n v="25.7"/>
    <n v="25.7"/>
    <n v="0"/>
    <n v="0"/>
    <n v="0"/>
    <n v="25.7"/>
    <s v="Churned"/>
    <x v="4"/>
    <s v="Attitude of service provider"/>
    <n v="1"/>
    <s v="20-50"/>
    <n v="0"/>
    <x v="1"/>
    <x v="2"/>
  </r>
  <r>
    <s v="42045-BIH"/>
    <x v="1"/>
    <n v="48"/>
    <s v="Yes"/>
    <x v="9"/>
    <n v="13"/>
    <n v="35"/>
    <s v="None"/>
    <x v="0"/>
    <s v="No"/>
    <x v="1"/>
    <s v="No"/>
    <x v="0"/>
    <s v="No"/>
    <x v="0"/>
    <s v="No"/>
    <x v="1"/>
    <s v="No"/>
    <s v="No"/>
    <s v="No"/>
    <x v="1"/>
    <s v="No"/>
    <x v="2"/>
    <n v="19.850000000000001"/>
    <n v="573.04999999999995"/>
    <n v="0"/>
    <n v="0"/>
    <n v="165.01"/>
    <n v="738.06"/>
    <s v="Stayed"/>
    <x v="0"/>
    <s v="other"/>
    <n v="0"/>
    <s v="&lt;20"/>
    <n v="0"/>
    <x v="0"/>
    <x v="0"/>
  </r>
  <r>
    <s v="71942-AND"/>
    <x v="1"/>
    <n v="33"/>
    <s v="No"/>
    <x v="10"/>
    <n v="8"/>
    <n v="24"/>
    <s v="None"/>
    <x v="0"/>
    <s v="No"/>
    <x v="0"/>
    <s v="Cable"/>
    <x v="0"/>
    <s v="No"/>
    <x v="0"/>
    <s v="No"/>
    <x v="1"/>
    <s v="No"/>
    <s v="No"/>
    <s v="Yes"/>
    <x v="1"/>
    <s v="No"/>
    <x v="0"/>
    <n v="45.85"/>
    <n v="81"/>
    <n v="0"/>
    <n v="0"/>
    <n v="39.04"/>
    <n v="120.04"/>
    <s v="Churned"/>
    <x v="1"/>
    <s v="Competitor made better offer"/>
    <n v="1"/>
    <s v="20-50"/>
    <n v="0"/>
    <x v="2"/>
    <x v="0"/>
  </r>
  <r>
    <s v="52439-HAR"/>
    <x v="1"/>
    <n v="61"/>
    <s v="No"/>
    <x v="15"/>
    <n v="7"/>
    <n v="1"/>
    <s v="Deal 2"/>
    <x v="0"/>
    <s v="No"/>
    <x v="0"/>
    <s v="Fiber Optic"/>
    <x v="1"/>
    <s v="Yes"/>
    <x v="1"/>
    <s v="No"/>
    <x v="0"/>
    <s v="Yes"/>
    <s v="Yes"/>
    <s v="Yes"/>
    <x v="0"/>
    <s v="Yes"/>
    <x v="1"/>
    <n v="106.45"/>
    <n v="6145.85"/>
    <n v="0"/>
    <n v="0"/>
    <n v="869.42"/>
    <n v="7015.27"/>
    <s v="Churned"/>
    <x v="1"/>
    <s v="Competitor offered higher download speeds"/>
    <n v="1"/>
    <s v="&gt;100"/>
    <n v="0"/>
    <x v="1"/>
    <x v="4"/>
  </r>
  <r>
    <s v="36375-GUJ"/>
    <x v="0"/>
    <n v="22"/>
    <s v="No"/>
    <x v="6"/>
    <n v="15"/>
    <n v="2"/>
    <s v="Deal 2"/>
    <x v="0"/>
    <s v="Yes"/>
    <x v="0"/>
    <s v="DSL"/>
    <x v="1"/>
    <s v="Yes"/>
    <x v="0"/>
    <s v="Yes"/>
    <x v="0"/>
    <s v="No"/>
    <s v="No"/>
    <s v="Yes"/>
    <x v="2"/>
    <s v="No"/>
    <x v="0"/>
    <n v="73.849999999999994"/>
    <n v="3371"/>
    <n v="0"/>
    <n v="0"/>
    <n v="1156.05"/>
    <n v="4527.05"/>
    <s v="Stayed"/>
    <x v="0"/>
    <s v="other"/>
    <n v="0"/>
    <s v="50-100"/>
    <n v="0"/>
    <x v="2"/>
    <x v="4"/>
  </r>
  <r>
    <s v="47334-TEL"/>
    <x v="0"/>
    <n v="30"/>
    <s v="No"/>
    <x v="5"/>
    <n v="0"/>
    <n v="31"/>
    <s v="None"/>
    <x v="0"/>
    <s v="No"/>
    <x v="0"/>
    <s v="Fiber Optic"/>
    <x v="0"/>
    <s v="No"/>
    <x v="0"/>
    <s v="No"/>
    <x v="0"/>
    <s v="No"/>
    <s v="No"/>
    <s v="Yes"/>
    <x v="1"/>
    <s v="Yes"/>
    <x v="1"/>
    <n v="81.45"/>
    <n v="912"/>
    <n v="0"/>
    <n v="0"/>
    <n v="132.47999999999999"/>
    <n v="1044.48"/>
    <s v="Stayed"/>
    <x v="0"/>
    <s v="other"/>
    <n v="0"/>
    <s v="50-100"/>
    <n v="0"/>
    <x v="2"/>
    <x v="0"/>
  </r>
  <r>
    <s v="53850-HAR"/>
    <x v="1"/>
    <n v="34"/>
    <s v="Yes"/>
    <x v="15"/>
    <n v="11"/>
    <n v="12"/>
    <s v="Deal 4"/>
    <x v="0"/>
    <s v="No"/>
    <x v="0"/>
    <s v="Fiber Optic"/>
    <x v="0"/>
    <s v="No"/>
    <x v="1"/>
    <s v="Yes"/>
    <x v="1"/>
    <s v="Yes"/>
    <s v="Yes"/>
    <s v="Yes"/>
    <x v="1"/>
    <s v="Yes"/>
    <x v="1"/>
    <n v="89.4"/>
    <n v="1095.6500000000001"/>
    <n v="0"/>
    <n v="0"/>
    <n v="209.52"/>
    <n v="1305.17"/>
    <s v="Churned"/>
    <x v="2"/>
    <s v="Product dissatisfaction"/>
    <n v="1"/>
    <s v="50-100"/>
    <n v="0"/>
    <x v="2"/>
    <x v="1"/>
  </r>
  <r>
    <s v="48965-KAR"/>
    <x v="0"/>
    <n v="27"/>
    <s v="No"/>
    <x v="3"/>
    <n v="3"/>
    <n v="10"/>
    <s v="Deal 3"/>
    <x v="0"/>
    <s v="No"/>
    <x v="0"/>
    <s v="DSL"/>
    <x v="0"/>
    <s v="No"/>
    <x v="0"/>
    <s v="No"/>
    <x v="1"/>
    <s v="No"/>
    <s v="No"/>
    <s v="Yes"/>
    <x v="1"/>
    <s v="Yes"/>
    <x v="0"/>
    <n v="44.55"/>
    <n v="1462.6"/>
    <n v="0"/>
    <n v="0"/>
    <n v="1600.17"/>
    <n v="3062.77"/>
    <s v="Stayed"/>
    <x v="0"/>
    <s v="other"/>
    <n v="0"/>
    <s v="20-50"/>
    <n v="0"/>
    <x v="2"/>
    <x v="3"/>
  </r>
  <r>
    <s v="64753-ASS"/>
    <x v="1"/>
    <n v="27"/>
    <s v="No"/>
    <x v="17"/>
    <n v="9"/>
    <n v="34"/>
    <s v="Deal 5"/>
    <x v="0"/>
    <s v="No"/>
    <x v="0"/>
    <s v="DSL"/>
    <x v="1"/>
    <s v="Yes"/>
    <x v="0"/>
    <s v="No"/>
    <x v="0"/>
    <s v="Yes"/>
    <s v="Yes"/>
    <s v="Yes"/>
    <x v="1"/>
    <s v="Yes"/>
    <x v="1"/>
    <n v="74.650000000000006"/>
    <n v="703.55"/>
    <n v="0"/>
    <n v="0"/>
    <n v="327.87"/>
    <n v="1031.42"/>
    <s v="Churned"/>
    <x v="1"/>
    <s v="Competitor made better offer"/>
    <n v="1"/>
    <s v="50-100"/>
    <n v="0"/>
    <x v="2"/>
    <x v="0"/>
  </r>
  <r>
    <s v="52755-KER"/>
    <x v="0"/>
    <n v="21"/>
    <s v="No"/>
    <x v="20"/>
    <n v="7"/>
    <n v="11"/>
    <s v="None"/>
    <x v="0"/>
    <s v="No"/>
    <x v="0"/>
    <s v="Fiber Optic"/>
    <x v="0"/>
    <s v="Yes"/>
    <x v="0"/>
    <s v="Yes"/>
    <x v="0"/>
    <s v="No"/>
    <s v="No"/>
    <s v="Yes"/>
    <x v="1"/>
    <s v="Yes"/>
    <x v="1"/>
    <n v="89.75"/>
    <n v="608.79999999999995"/>
    <n v="26.02"/>
    <n v="0"/>
    <n v="134.61000000000001"/>
    <n v="717.39"/>
    <s v="Churned"/>
    <x v="2"/>
    <s v="Poor expertise of online support"/>
    <n v="1"/>
    <s v="50-100"/>
    <n v="0"/>
    <x v="2"/>
    <x v="3"/>
  </r>
  <r>
    <s v="32131-KAR"/>
    <x v="1"/>
    <n v="37"/>
    <s v="Yes"/>
    <x v="3"/>
    <n v="14"/>
    <n v="4"/>
    <s v="None"/>
    <x v="0"/>
    <s v="Yes"/>
    <x v="0"/>
    <s v="DSL"/>
    <x v="0"/>
    <s v="No"/>
    <x v="1"/>
    <s v="No"/>
    <x v="0"/>
    <s v="No"/>
    <s v="No"/>
    <s v="Yes"/>
    <x v="2"/>
    <s v="Yes"/>
    <x v="1"/>
    <n v="63.3"/>
    <n v="4189.7"/>
    <n v="40.619999999999997"/>
    <n v="0"/>
    <n v="2114.64"/>
    <n v="6263.72"/>
    <s v="Stayed"/>
    <x v="0"/>
    <s v="other"/>
    <n v="0"/>
    <s v="50-100"/>
    <n v="0"/>
    <x v="0"/>
    <x v="4"/>
  </r>
  <r>
    <s v="31800-JAM"/>
    <x v="1"/>
    <n v="61"/>
    <s v="Yes"/>
    <x v="16"/>
    <n v="2"/>
    <n v="18"/>
    <s v="None"/>
    <x v="0"/>
    <s v="Yes"/>
    <x v="0"/>
    <s v="Fiber Optic"/>
    <x v="0"/>
    <s v="No"/>
    <x v="1"/>
    <s v="Yes"/>
    <x v="1"/>
    <s v="Yes"/>
    <s v="Yes"/>
    <s v="No"/>
    <x v="2"/>
    <s v="Yes"/>
    <x v="1"/>
    <n v="96.25"/>
    <n v="4990.25"/>
    <n v="0"/>
    <n v="120"/>
    <n v="2422.6799999999998"/>
    <n v="7532.93"/>
    <s v="Churned"/>
    <x v="1"/>
    <s v="Competitor made better offer"/>
    <n v="1"/>
    <s v="50-100"/>
    <n v="0"/>
    <x v="1"/>
    <x v="2"/>
  </r>
  <r>
    <s v="88244-ODI"/>
    <x v="1"/>
    <n v="60"/>
    <s v="No"/>
    <x v="19"/>
    <n v="11"/>
    <n v="25"/>
    <s v="None"/>
    <x v="1"/>
    <s v="No"/>
    <x v="0"/>
    <s v="Cable"/>
    <x v="1"/>
    <s v="No"/>
    <x v="0"/>
    <s v="No"/>
    <x v="0"/>
    <s v="No"/>
    <s v="No"/>
    <s v="Yes"/>
    <x v="1"/>
    <s v="No"/>
    <x v="1"/>
    <n v="40.65"/>
    <n v="2070.75"/>
    <n v="0"/>
    <n v="0"/>
    <n v="0"/>
    <n v="2070.75"/>
    <s v="Stayed"/>
    <x v="0"/>
    <s v="other"/>
    <n v="0"/>
    <s v="20-50"/>
    <n v="0"/>
    <x v="1"/>
    <x v="0"/>
  </r>
  <r>
    <s v="13339-KAR"/>
    <x v="1"/>
    <n v="33"/>
    <s v="Yes"/>
    <x v="3"/>
    <n v="15"/>
    <n v="20"/>
    <s v="Deal 2"/>
    <x v="0"/>
    <s v="No"/>
    <x v="0"/>
    <s v="DSL"/>
    <x v="1"/>
    <s v="No"/>
    <x v="0"/>
    <s v="No"/>
    <x v="1"/>
    <s v="No"/>
    <s v="No"/>
    <s v="Yes"/>
    <x v="0"/>
    <s v="Yes"/>
    <x v="1"/>
    <n v="49.7"/>
    <n v="2961.4"/>
    <n v="0"/>
    <n v="0"/>
    <n v="2613.85"/>
    <n v="5575.25"/>
    <s v="Stayed"/>
    <x v="0"/>
    <s v="other"/>
    <n v="0"/>
    <s v="20-50"/>
    <n v="0"/>
    <x v="2"/>
    <x v="2"/>
  </r>
  <r>
    <s v="18015-ODI"/>
    <x v="1"/>
    <n v="28"/>
    <s v="Yes"/>
    <x v="19"/>
    <n v="15"/>
    <n v="9"/>
    <s v="None"/>
    <x v="0"/>
    <s v="No"/>
    <x v="0"/>
    <s v="DSL"/>
    <x v="0"/>
    <s v="No"/>
    <x v="0"/>
    <s v="Yes"/>
    <x v="1"/>
    <s v="No"/>
    <s v="No"/>
    <s v="Yes"/>
    <x v="1"/>
    <s v="Yes"/>
    <x v="1"/>
    <n v="49.9"/>
    <n v="49.9"/>
    <n v="0"/>
    <n v="0"/>
    <n v="14.93"/>
    <n v="64.83"/>
    <s v="Joined"/>
    <x v="0"/>
    <s v="other"/>
    <n v="0"/>
    <s v="20-50"/>
    <n v="1"/>
    <x v="2"/>
    <x v="3"/>
  </r>
  <r>
    <s v="21795-ODI"/>
    <x v="0"/>
    <n v="61"/>
    <s v="No"/>
    <x v="19"/>
    <n v="1"/>
    <n v="13"/>
    <s v="None"/>
    <x v="0"/>
    <s v="Yes"/>
    <x v="0"/>
    <s v="Cable"/>
    <x v="1"/>
    <s v="No"/>
    <x v="0"/>
    <s v="Yes"/>
    <x v="1"/>
    <s v="No"/>
    <s v="No"/>
    <s v="Yes"/>
    <x v="0"/>
    <s v="Yes"/>
    <x v="0"/>
    <n v="62.1"/>
    <n v="1096.6500000000001"/>
    <n v="0"/>
    <n v="0"/>
    <n v="548.59"/>
    <n v="1645.24"/>
    <s v="Stayed"/>
    <x v="0"/>
    <s v="other"/>
    <n v="0"/>
    <s v="50-100"/>
    <n v="0"/>
    <x v="1"/>
    <x v="1"/>
  </r>
  <r>
    <s v="57571-RAJ"/>
    <x v="0"/>
    <n v="49"/>
    <s v="Yes"/>
    <x v="8"/>
    <n v="8"/>
    <n v="6"/>
    <s v="Deal 4"/>
    <x v="0"/>
    <s v="No"/>
    <x v="1"/>
    <s v="No"/>
    <x v="0"/>
    <s v="No"/>
    <x v="0"/>
    <s v="No"/>
    <x v="1"/>
    <s v="No"/>
    <s v="No"/>
    <s v="No"/>
    <x v="1"/>
    <s v="No"/>
    <x v="0"/>
    <n v="20.399999999999999"/>
    <n v="266.60000000000002"/>
    <n v="0"/>
    <n v="0"/>
    <n v="278.39999999999998"/>
    <n v="545"/>
    <s v="Stayed"/>
    <x v="0"/>
    <s v="other"/>
    <n v="0"/>
    <s v="20-50"/>
    <n v="0"/>
    <x v="0"/>
    <x v="3"/>
  </r>
  <r>
    <s v="54407-WES"/>
    <x v="0"/>
    <n v="59"/>
    <s v="Yes"/>
    <x v="2"/>
    <n v="5"/>
    <n v="29"/>
    <s v="Deal 5"/>
    <x v="0"/>
    <s v="Yes"/>
    <x v="0"/>
    <s v="DSL"/>
    <x v="0"/>
    <s v="No"/>
    <x v="1"/>
    <s v="Yes"/>
    <x v="1"/>
    <s v="No"/>
    <s v="No"/>
    <s v="No"/>
    <x v="1"/>
    <s v="No"/>
    <x v="2"/>
    <n v="62.05"/>
    <n v="62.05"/>
    <n v="0"/>
    <n v="10"/>
    <n v="47.83"/>
    <n v="119.88"/>
    <s v="Churned"/>
    <x v="0"/>
    <s v="Moved"/>
    <n v="1"/>
    <s v="50-100"/>
    <n v="0"/>
    <x v="1"/>
    <x v="0"/>
  </r>
  <r>
    <s v="27087-AND"/>
    <x v="1"/>
    <n v="78"/>
    <s v="No"/>
    <x v="10"/>
    <n v="6"/>
    <n v="3"/>
    <s v="None"/>
    <x v="0"/>
    <s v="Yes"/>
    <x v="0"/>
    <s v="Fiber Optic"/>
    <x v="0"/>
    <s v="Yes"/>
    <x v="1"/>
    <s v="Yes"/>
    <x v="0"/>
    <s v="No"/>
    <s v="No"/>
    <s v="Yes"/>
    <x v="0"/>
    <s v="Yes"/>
    <x v="0"/>
    <n v="98.3"/>
    <n v="6066.55"/>
    <n v="0"/>
    <n v="0"/>
    <n v="133.59"/>
    <n v="6200.14"/>
    <s v="Stayed"/>
    <x v="0"/>
    <s v="other"/>
    <n v="0"/>
    <s v="50-100"/>
    <n v="0"/>
    <x v="1"/>
    <x v="4"/>
  </r>
  <r>
    <s v="29111-PUN"/>
    <x v="1"/>
    <n v="23"/>
    <s v="No"/>
    <x v="13"/>
    <n v="11"/>
    <n v="9"/>
    <s v="None"/>
    <x v="0"/>
    <s v="No"/>
    <x v="0"/>
    <s v="DSL"/>
    <x v="1"/>
    <s v="No"/>
    <x v="1"/>
    <s v="Yes"/>
    <x v="0"/>
    <s v="No"/>
    <s v="Yes"/>
    <s v="Yes"/>
    <x v="0"/>
    <s v="No"/>
    <x v="0"/>
    <n v="69.349999999999994"/>
    <n v="1927.3"/>
    <n v="0"/>
    <n v="0"/>
    <n v="982.53"/>
    <n v="2909.83"/>
    <s v="Stayed"/>
    <x v="0"/>
    <s v="other"/>
    <n v="0"/>
    <s v="50-100"/>
    <n v="0"/>
    <x v="2"/>
    <x v="3"/>
  </r>
  <r>
    <s v="32634-UTT"/>
    <x v="0"/>
    <n v="56"/>
    <s v="Yes"/>
    <x v="7"/>
    <n v="5"/>
    <n v="1"/>
    <s v="Deal 2"/>
    <x v="0"/>
    <s v="No"/>
    <x v="0"/>
    <s v="Fiber Optic"/>
    <x v="1"/>
    <s v="No"/>
    <x v="1"/>
    <s v="No"/>
    <x v="0"/>
    <s v="Yes"/>
    <s v="Yes"/>
    <s v="Yes"/>
    <x v="0"/>
    <s v="Yes"/>
    <x v="1"/>
    <n v="99.7"/>
    <n v="4977.2"/>
    <n v="0"/>
    <n v="0"/>
    <n v="1736.64"/>
    <n v="6713.84"/>
    <s v="Stayed"/>
    <x v="0"/>
    <s v="other"/>
    <n v="0"/>
    <s v="50-100"/>
    <n v="0"/>
    <x v="1"/>
    <x v="4"/>
  </r>
  <r>
    <s v="79587-JAM"/>
    <x v="0"/>
    <n v="49"/>
    <s v="No"/>
    <x v="16"/>
    <n v="6"/>
    <n v="16"/>
    <s v="None"/>
    <x v="0"/>
    <s v="Yes"/>
    <x v="0"/>
    <s v="Fiber Optic"/>
    <x v="1"/>
    <s v="Yes"/>
    <x v="1"/>
    <s v="No"/>
    <x v="0"/>
    <s v="No"/>
    <s v="No"/>
    <s v="No"/>
    <x v="2"/>
    <s v="Yes"/>
    <x v="1"/>
    <n v="99"/>
    <n v="6994.6"/>
    <n v="0"/>
    <n v="40"/>
    <n v="3128.26"/>
    <n v="10162.86"/>
    <s v="Stayed"/>
    <x v="0"/>
    <s v="other"/>
    <n v="0"/>
    <s v="50-100"/>
    <n v="0"/>
    <x v="0"/>
    <x v="1"/>
  </r>
  <r>
    <s v="48580-ODI"/>
    <x v="1"/>
    <n v="32"/>
    <s v="Yes"/>
    <x v="19"/>
    <n v="15"/>
    <n v="30"/>
    <s v="None"/>
    <x v="0"/>
    <s v="Yes"/>
    <x v="0"/>
    <s v="DSL"/>
    <x v="0"/>
    <s v="Yes"/>
    <x v="0"/>
    <s v="Yes"/>
    <x v="1"/>
    <s v="No"/>
    <s v="No"/>
    <s v="Yes"/>
    <x v="1"/>
    <s v="Yes"/>
    <x v="0"/>
    <n v="58.5"/>
    <n v="224.85"/>
    <n v="0"/>
    <n v="0"/>
    <n v="140.80000000000001"/>
    <n v="365.65"/>
    <s v="Stayed"/>
    <x v="0"/>
    <s v="other"/>
    <n v="0"/>
    <s v="50-100"/>
    <n v="0"/>
    <x v="2"/>
    <x v="0"/>
  </r>
  <r>
    <s v="47576-MAH"/>
    <x v="0"/>
    <n v="39"/>
    <s v="No"/>
    <x v="1"/>
    <n v="10"/>
    <n v="8"/>
    <s v="None"/>
    <x v="0"/>
    <s v="Yes"/>
    <x v="0"/>
    <s v="Fiber Optic"/>
    <x v="1"/>
    <s v="Yes"/>
    <x v="0"/>
    <s v="No"/>
    <x v="0"/>
    <s v="Yes"/>
    <s v="Yes"/>
    <s v="Yes"/>
    <x v="1"/>
    <s v="Yes"/>
    <x v="1"/>
    <n v="106.2"/>
    <n v="6375.2"/>
    <n v="0"/>
    <n v="0"/>
    <n v="1687.26"/>
    <n v="8062.46"/>
    <s v="Stayed"/>
    <x v="0"/>
    <s v="other"/>
    <n v="0"/>
    <s v="&gt;100"/>
    <n v="0"/>
    <x v="0"/>
    <x v="3"/>
  </r>
  <r>
    <s v="47925-TEL"/>
    <x v="1"/>
    <n v="26"/>
    <s v="Yes"/>
    <x v="5"/>
    <n v="3"/>
    <n v="8"/>
    <s v="None"/>
    <x v="0"/>
    <s v="Yes"/>
    <x v="0"/>
    <s v="Fiber Optic"/>
    <x v="1"/>
    <s v="Yes"/>
    <x v="0"/>
    <s v="No"/>
    <x v="0"/>
    <s v="Yes"/>
    <s v="Yes"/>
    <s v="Yes"/>
    <x v="1"/>
    <s v="No"/>
    <x v="1"/>
    <n v="104.35"/>
    <n v="3205.6"/>
    <n v="0"/>
    <n v="0"/>
    <n v="1417.01"/>
    <n v="4622.6099999999997"/>
    <s v="Stayed"/>
    <x v="0"/>
    <s v="other"/>
    <n v="0"/>
    <s v="&gt;100"/>
    <n v="0"/>
    <x v="2"/>
    <x v="3"/>
  </r>
  <r>
    <s v="21044-TAM"/>
    <x v="1"/>
    <n v="48"/>
    <s v="No"/>
    <x v="4"/>
    <n v="2"/>
    <n v="14"/>
    <s v="None"/>
    <x v="0"/>
    <s v="No"/>
    <x v="0"/>
    <s v="Fiber Optic"/>
    <x v="0"/>
    <s v="Yes"/>
    <x v="0"/>
    <s v="No"/>
    <x v="1"/>
    <s v="Yes"/>
    <s v="Yes"/>
    <s v="Yes"/>
    <x v="1"/>
    <s v="No"/>
    <x v="1"/>
    <n v="84.15"/>
    <n v="2585.9499999999998"/>
    <n v="0"/>
    <n v="0"/>
    <n v="1199.3599999999999"/>
    <n v="3785.31"/>
    <s v="Churned"/>
    <x v="2"/>
    <s v="Limited range of services"/>
    <n v="1"/>
    <s v="50-100"/>
    <n v="0"/>
    <x v="0"/>
    <x v="1"/>
  </r>
  <r>
    <s v="29412-ASS"/>
    <x v="1"/>
    <n v="27"/>
    <s v="Yes"/>
    <x v="17"/>
    <n v="12"/>
    <n v="19"/>
    <s v="None"/>
    <x v="0"/>
    <s v="Yes"/>
    <x v="0"/>
    <s v="Fiber Optic"/>
    <x v="1"/>
    <s v="No"/>
    <x v="0"/>
    <s v="Yes"/>
    <x v="0"/>
    <s v="Yes"/>
    <s v="Yes"/>
    <s v="No"/>
    <x v="1"/>
    <s v="No"/>
    <x v="1"/>
    <n v="106.4"/>
    <n v="3211.9"/>
    <n v="0"/>
    <n v="60"/>
    <n v="1274.7"/>
    <n v="4546.6000000000004"/>
    <s v="Stayed"/>
    <x v="0"/>
    <s v="other"/>
    <n v="0"/>
    <s v="&gt;100"/>
    <n v="0"/>
    <x v="2"/>
    <x v="2"/>
  </r>
  <r>
    <s v="55492-UTT"/>
    <x v="1"/>
    <n v="27"/>
    <s v="Yes"/>
    <x v="7"/>
    <n v="5"/>
    <n v="15"/>
    <s v="Deal 2"/>
    <x v="0"/>
    <s v="No"/>
    <x v="1"/>
    <s v="No"/>
    <x v="0"/>
    <s v="No"/>
    <x v="0"/>
    <s v="No"/>
    <x v="1"/>
    <s v="No"/>
    <s v="No"/>
    <s v="No"/>
    <x v="1"/>
    <s v="No"/>
    <x v="0"/>
    <n v="20"/>
    <n v="1087.25"/>
    <n v="0"/>
    <n v="0"/>
    <n v="1721.5"/>
    <n v="2808.75"/>
    <s v="Stayed"/>
    <x v="0"/>
    <s v="other"/>
    <n v="0"/>
    <s v="&lt;20"/>
    <n v="0"/>
    <x v="2"/>
    <x v="1"/>
  </r>
  <r>
    <s v="97081-PUN"/>
    <x v="1"/>
    <n v="34"/>
    <s v="Yes"/>
    <x v="13"/>
    <n v="6"/>
    <n v="18"/>
    <s v="Deal 2"/>
    <x v="0"/>
    <s v="No"/>
    <x v="1"/>
    <s v="No"/>
    <x v="0"/>
    <s v="No"/>
    <x v="0"/>
    <s v="No"/>
    <x v="1"/>
    <s v="No"/>
    <s v="No"/>
    <s v="No"/>
    <x v="1"/>
    <s v="No"/>
    <x v="0"/>
    <n v="20.350000000000001"/>
    <n v="869.9"/>
    <n v="0"/>
    <n v="0"/>
    <n v="249.9"/>
    <n v="1119.8"/>
    <s v="Stayed"/>
    <x v="0"/>
    <s v="other"/>
    <n v="0"/>
    <s v="20-50"/>
    <n v="0"/>
    <x v="2"/>
    <x v="2"/>
  </r>
  <r>
    <s v="34493-PUD"/>
    <x v="1"/>
    <n v="19"/>
    <s v="No"/>
    <x v="21"/>
    <n v="14"/>
    <n v="8"/>
    <s v="Deal 1"/>
    <x v="0"/>
    <s v="Yes"/>
    <x v="0"/>
    <s v="Fiber Optic"/>
    <x v="1"/>
    <s v="Yes"/>
    <x v="1"/>
    <s v="Yes"/>
    <x v="0"/>
    <s v="Yes"/>
    <s v="Yes"/>
    <s v="Yes"/>
    <x v="2"/>
    <s v="Yes"/>
    <x v="1"/>
    <n v="114.2"/>
    <n v="7723.9"/>
    <n v="48.54"/>
    <n v="0"/>
    <n v="1174.5999999999999"/>
    <n v="8849.9599999999991"/>
    <s v="Churned"/>
    <x v="3"/>
    <s v="Price too high"/>
    <n v="1"/>
    <s v="&gt;100"/>
    <n v="0"/>
    <x v="3"/>
    <x v="3"/>
  </r>
  <r>
    <s v="86974-PUN"/>
    <x v="1"/>
    <n v="23"/>
    <s v="No"/>
    <x v="13"/>
    <n v="5"/>
    <n v="3"/>
    <s v="Deal 1"/>
    <x v="0"/>
    <s v="Yes"/>
    <x v="1"/>
    <s v="No"/>
    <x v="0"/>
    <s v="No"/>
    <x v="0"/>
    <s v="No"/>
    <x v="1"/>
    <s v="No"/>
    <s v="No"/>
    <s v="No"/>
    <x v="2"/>
    <s v="No"/>
    <x v="0"/>
    <n v="23.9"/>
    <n v="1663.5"/>
    <n v="0"/>
    <n v="0"/>
    <n v="2088.11"/>
    <n v="3751.61"/>
    <s v="Stayed"/>
    <x v="0"/>
    <s v="other"/>
    <n v="0"/>
    <s v="20-50"/>
    <n v="0"/>
    <x v="2"/>
    <x v="4"/>
  </r>
  <r>
    <s v="19806-WES"/>
    <x v="0"/>
    <n v="29"/>
    <s v="No"/>
    <x v="2"/>
    <n v="0"/>
    <n v="36"/>
    <s v="Deal 2"/>
    <x v="0"/>
    <s v="Yes"/>
    <x v="0"/>
    <s v="Fiber Optic"/>
    <x v="1"/>
    <s v="Yes"/>
    <x v="1"/>
    <s v="Yes"/>
    <x v="0"/>
    <s v="Yes"/>
    <s v="Yes"/>
    <s v="Yes"/>
    <x v="2"/>
    <s v="No"/>
    <x v="0"/>
    <n v="115.05"/>
    <n v="4895.1000000000004"/>
    <n v="10.76"/>
    <n v="0"/>
    <n v="1068.55"/>
    <n v="5952.89"/>
    <s v="Stayed"/>
    <x v="0"/>
    <s v="other"/>
    <n v="0"/>
    <s v="&gt;100"/>
    <n v="0"/>
    <x v="2"/>
    <x v="0"/>
  </r>
  <r>
    <s v="78149-BIH"/>
    <x v="0"/>
    <n v="33"/>
    <s v="Yes"/>
    <x v="9"/>
    <n v="5"/>
    <n v="24"/>
    <s v="Deal 4"/>
    <x v="1"/>
    <s v="No"/>
    <x v="0"/>
    <s v="DSL"/>
    <x v="0"/>
    <s v="No"/>
    <x v="0"/>
    <s v="No"/>
    <x v="1"/>
    <s v="No"/>
    <s v="No"/>
    <s v="Yes"/>
    <x v="1"/>
    <s v="Yes"/>
    <x v="1"/>
    <n v="25.15"/>
    <n v="468.35"/>
    <n v="0"/>
    <n v="0"/>
    <n v="0"/>
    <n v="468.35"/>
    <s v="Stayed"/>
    <x v="0"/>
    <s v="other"/>
    <n v="0"/>
    <s v="20-50"/>
    <n v="0"/>
    <x v="2"/>
    <x v="0"/>
  </r>
  <r>
    <s v="85803-BIH"/>
    <x v="0"/>
    <n v="32"/>
    <s v="No"/>
    <x v="9"/>
    <n v="8"/>
    <n v="24"/>
    <s v="Deal 4"/>
    <x v="0"/>
    <s v="No"/>
    <x v="1"/>
    <s v="No"/>
    <x v="0"/>
    <s v="No"/>
    <x v="0"/>
    <s v="No"/>
    <x v="1"/>
    <s v="No"/>
    <s v="No"/>
    <s v="No"/>
    <x v="0"/>
    <s v="No"/>
    <x v="0"/>
    <n v="19.8"/>
    <n v="344.5"/>
    <n v="0"/>
    <n v="0"/>
    <n v="249.47"/>
    <n v="593.97"/>
    <s v="Stayed"/>
    <x v="0"/>
    <s v="other"/>
    <n v="0"/>
    <s v="&lt;20"/>
    <n v="0"/>
    <x v="2"/>
    <x v="0"/>
  </r>
  <r>
    <s v="34174-MAD"/>
    <x v="0"/>
    <n v="44"/>
    <s v="Yes"/>
    <x v="11"/>
    <n v="4"/>
    <n v="2"/>
    <s v="None"/>
    <x v="0"/>
    <s v="No"/>
    <x v="1"/>
    <s v="No"/>
    <x v="0"/>
    <s v="No"/>
    <x v="0"/>
    <s v="No"/>
    <x v="1"/>
    <s v="No"/>
    <s v="No"/>
    <s v="No"/>
    <x v="1"/>
    <s v="No"/>
    <x v="0"/>
    <n v="19.7"/>
    <n v="220.35"/>
    <n v="0"/>
    <n v="0"/>
    <n v="224.52"/>
    <n v="444.87"/>
    <s v="Stayed"/>
    <x v="0"/>
    <s v="other"/>
    <n v="0"/>
    <s v="&lt;20"/>
    <n v="0"/>
    <x v="0"/>
    <x v="4"/>
  </r>
  <r>
    <s v="26714-TAM"/>
    <x v="1"/>
    <n v="50"/>
    <s v="Yes"/>
    <x v="4"/>
    <n v="5"/>
    <n v="5"/>
    <s v="None"/>
    <x v="0"/>
    <s v="No"/>
    <x v="0"/>
    <s v="DSL"/>
    <x v="0"/>
    <s v="Yes"/>
    <x v="0"/>
    <s v="Yes"/>
    <x v="0"/>
    <s v="No"/>
    <s v="No"/>
    <s v="Yes"/>
    <x v="1"/>
    <s v="Yes"/>
    <x v="1"/>
    <n v="63.75"/>
    <n v="226.2"/>
    <n v="0"/>
    <n v="0"/>
    <n v="12.12"/>
    <n v="238.32"/>
    <s v="Stayed"/>
    <x v="0"/>
    <s v="other"/>
    <n v="0"/>
    <s v="50-100"/>
    <n v="0"/>
    <x v="1"/>
    <x v="4"/>
  </r>
  <r>
    <s v="38920-GUJ"/>
    <x v="1"/>
    <n v="81"/>
    <s v="Yes"/>
    <x v="6"/>
    <n v="15"/>
    <n v="34"/>
    <s v="None"/>
    <x v="0"/>
    <s v="Yes"/>
    <x v="0"/>
    <s v="Fiber Optic"/>
    <x v="0"/>
    <s v="No"/>
    <x v="0"/>
    <s v="No"/>
    <x v="1"/>
    <s v="Yes"/>
    <s v="No"/>
    <s v="Yes"/>
    <x v="1"/>
    <s v="Yes"/>
    <x v="1"/>
    <n v="82"/>
    <n v="1127.2"/>
    <n v="0"/>
    <n v="0"/>
    <n v="57.85"/>
    <n v="1185.05"/>
    <s v="Churned"/>
    <x v="4"/>
    <s v="Attitude of support person"/>
    <n v="1"/>
    <s v="50-100"/>
    <n v="0"/>
    <x v="1"/>
    <x v="0"/>
  </r>
  <r>
    <s v="47967-TAM"/>
    <x v="1"/>
    <n v="26"/>
    <s v="Yes"/>
    <x v="4"/>
    <n v="8"/>
    <n v="32"/>
    <s v="None"/>
    <x v="0"/>
    <s v="Yes"/>
    <x v="0"/>
    <s v="Fiber Optic"/>
    <x v="0"/>
    <s v="Yes"/>
    <x v="1"/>
    <s v="No"/>
    <x v="1"/>
    <s v="No"/>
    <s v="Yes"/>
    <s v="Yes"/>
    <x v="1"/>
    <s v="No"/>
    <x v="1"/>
    <n v="84.05"/>
    <n v="333.55"/>
    <n v="0"/>
    <n v="0"/>
    <n v="166.88"/>
    <n v="500.43"/>
    <s v="Churned"/>
    <x v="1"/>
    <s v="Competitor offered higher download speeds"/>
    <n v="1"/>
    <s v="50-100"/>
    <n v="0"/>
    <x v="2"/>
    <x v="0"/>
  </r>
  <r>
    <s v="98709-UTT"/>
    <x v="1"/>
    <n v="56"/>
    <s v="No"/>
    <x v="7"/>
    <n v="7"/>
    <n v="35"/>
    <s v="None"/>
    <x v="0"/>
    <s v="Yes"/>
    <x v="0"/>
    <s v="Fiber Optic"/>
    <x v="0"/>
    <s v="Yes"/>
    <x v="1"/>
    <s v="No"/>
    <x v="0"/>
    <s v="No"/>
    <s v="No"/>
    <s v="Yes"/>
    <x v="1"/>
    <s v="Yes"/>
    <x v="1"/>
    <n v="94"/>
    <n v="773.65"/>
    <n v="0"/>
    <n v="0"/>
    <n v="191.12"/>
    <n v="964.77"/>
    <s v="Churned"/>
    <x v="2"/>
    <s v="Product dissatisfaction"/>
    <n v="1"/>
    <s v="50-100"/>
    <n v="0"/>
    <x v="1"/>
    <x v="0"/>
  </r>
  <r>
    <s v="73629-DEL"/>
    <x v="0"/>
    <n v="62"/>
    <s v="Yes"/>
    <x v="0"/>
    <n v="6"/>
    <n v="16"/>
    <s v="None"/>
    <x v="0"/>
    <s v="Yes"/>
    <x v="0"/>
    <s v="DSL"/>
    <x v="1"/>
    <s v="Yes"/>
    <x v="1"/>
    <s v="Yes"/>
    <x v="0"/>
    <s v="Yes"/>
    <s v="Yes"/>
    <s v="Yes"/>
    <x v="2"/>
    <s v="No"/>
    <x v="0"/>
    <n v="90.05"/>
    <n v="6333.4"/>
    <n v="0"/>
    <n v="0"/>
    <n v="844.9"/>
    <n v="7178.3"/>
    <s v="Stayed"/>
    <x v="0"/>
    <s v="other"/>
    <n v="0"/>
    <s v="50-100"/>
    <n v="0"/>
    <x v="1"/>
    <x v="1"/>
  </r>
  <r>
    <s v="53349-TEL"/>
    <x v="0"/>
    <n v="42"/>
    <s v="Yes"/>
    <x v="5"/>
    <n v="14"/>
    <n v="20"/>
    <s v="Deal 1"/>
    <x v="0"/>
    <s v="Yes"/>
    <x v="0"/>
    <s v="DSL"/>
    <x v="1"/>
    <s v="Yes"/>
    <x v="1"/>
    <s v="Yes"/>
    <x v="0"/>
    <s v="Yes"/>
    <s v="Yes"/>
    <s v="Yes"/>
    <x v="2"/>
    <s v="Yes"/>
    <x v="0"/>
    <n v="92.2"/>
    <n v="6392.85"/>
    <n v="0"/>
    <n v="0"/>
    <n v="2609.84"/>
    <n v="9002.69"/>
    <s v="Stayed"/>
    <x v="0"/>
    <s v="other"/>
    <n v="0"/>
    <s v="50-100"/>
    <n v="0"/>
    <x v="0"/>
    <x v="2"/>
  </r>
  <r>
    <s v="74049-KER"/>
    <x v="0"/>
    <n v="50"/>
    <s v="Yes"/>
    <x v="20"/>
    <n v="10"/>
    <n v="2"/>
    <s v="None"/>
    <x v="0"/>
    <s v="Yes"/>
    <x v="0"/>
    <s v="Fiber Optic"/>
    <x v="0"/>
    <s v="Yes"/>
    <x v="0"/>
    <s v="No"/>
    <x v="1"/>
    <s v="No"/>
    <s v="No"/>
    <s v="No"/>
    <x v="1"/>
    <s v="Yes"/>
    <x v="1"/>
    <n v="78.75"/>
    <n v="412.1"/>
    <n v="0"/>
    <n v="10"/>
    <n v="5.8"/>
    <n v="427.9"/>
    <s v="Churned"/>
    <x v="0"/>
    <s v="Don't know"/>
    <n v="1"/>
    <s v="50-100"/>
    <n v="0"/>
    <x v="1"/>
    <x v="4"/>
  </r>
  <r>
    <s v="41727-AND"/>
    <x v="0"/>
    <n v="24"/>
    <s v="Yes"/>
    <x v="10"/>
    <n v="4"/>
    <n v="9"/>
    <s v="None"/>
    <x v="0"/>
    <s v="Yes"/>
    <x v="0"/>
    <s v="Fiber Optic"/>
    <x v="0"/>
    <s v="No"/>
    <x v="0"/>
    <s v="Yes"/>
    <x v="0"/>
    <s v="Yes"/>
    <s v="Yes"/>
    <s v="No"/>
    <x v="1"/>
    <s v="Yes"/>
    <x v="0"/>
    <n v="99.95"/>
    <n v="1132.75"/>
    <n v="0"/>
    <n v="120"/>
    <n v="337.92"/>
    <n v="1590.67"/>
    <s v="Churned"/>
    <x v="1"/>
    <s v="Competitor had better devices"/>
    <n v="1"/>
    <s v="50-100"/>
    <n v="0"/>
    <x v="2"/>
    <x v="3"/>
  </r>
  <r>
    <s v="21598-KAR"/>
    <x v="1"/>
    <n v="24"/>
    <s v="No"/>
    <x v="3"/>
    <n v="7"/>
    <n v="6"/>
    <s v="None"/>
    <x v="0"/>
    <s v="No"/>
    <x v="0"/>
    <s v="Fiber Optic"/>
    <x v="0"/>
    <s v="Yes"/>
    <x v="1"/>
    <s v="No"/>
    <x v="0"/>
    <s v="Yes"/>
    <s v="Yes"/>
    <s v="Yes"/>
    <x v="0"/>
    <s v="Yes"/>
    <x v="0"/>
    <n v="97.55"/>
    <n v="5598"/>
    <n v="0"/>
    <n v="0"/>
    <n v="238.26"/>
    <n v="5836.26"/>
    <s v="Stayed"/>
    <x v="0"/>
    <s v="other"/>
    <n v="0"/>
    <s v="50-100"/>
    <n v="0"/>
    <x v="2"/>
    <x v="3"/>
  </r>
  <r>
    <s v="21981-TAM"/>
    <x v="1"/>
    <n v="61"/>
    <s v="Yes"/>
    <x v="4"/>
    <n v="4"/>
    <n v="4"/>
    <s v="Deal 2"/>
    <x v="0"/>
    <s v="No"/>
    <x v="1"/>
    <s v="No"/>
    <x v="0"/>
    <s v="No"/>
    <x v="0"/>
    <s v="No"/>
    <x v="1"/>
    <s v="No"/>
    <s v="No"/>
    <s v="No"/>
    <x v="2"/>
    <s v="No"/>
    <x v="0"/>
    <n v="19.95"/>
    <n v="1028.75"/>
    <n v="0"/>
    <n v="0"/>
    <n v="741.54"/>
    <n v="1770.29"/>
    <s v="Stayed"/>
    <x v="0"/>
    <s v="other"/>
    <n v="0"/>
    <s v="&lt;20"/>
    <n v="0"/>
    <x v="1"/>
    <x v="4"/>
  </r>
  <r>
    <s v="63091-WES"/>
    <x v="1"/>
    <n v="61"/>
    <s v="Yes"/>
    <x v="2"/>
    <n v="13"/>
    <n v="16"/>
    <s v="Deal 5"/>
    <x v="0"/>
    <s v="No"/>
    <x v="0"/>
    <s v="Cable"/>
    <x v="1"/>
    <s v="Yes"/>
    <x v="0"/>
    <s v="No"/>
    <x v="1"/>
    <s v="No"/>
    <s v="No"/>
    <s v="Yes"/>
    <x v="1"/>
    <s v="No"/>
    <x v="1"/>
    <n v="55.2"/>
    <n v="220.65"/>
    <n v="0"/>
    <n v="0"/>
    <n v="29.96"/>
    <n v="250.61"/>
    <s v="Stayed"/>
    <x v="0"/>
    <s v="other"/>
    <n v="0"/>
    <s v="50-100"/>
    <n v="0"/>
    <x v="1"/>
    <x v="1"/>
  </r>
  <r>
    <s v="34680-KAR"/>
    <x v="0"/>
    <n v="71"/>
    <s v="Yes"/>
    <x v="3"/>
    <n v="14"/>
    <n v="33"/>
    <s v="Deal 1"/>
    <x v="0"/>
    <s v="No"/>
    <x v="0"/>
    <s v="Fiber Optic"/>
    <x v="1"/>
    <s v="Yes"/>
    <x v="1"/>
    <s v="No"/>
    <x v="0"/>
    <s v="Yes"/>
    <s v="Yes"/>
    <s v="Yes"/>
    <x v="2"/>
    <s v="No"/>
    <x v="0"/>
    <n v="105.35"/>
    <n v="7511.9"/>
    <n v="0"/>
    <n v="0"/>
    <n v="1013.6"/>
    <n v="8525.5"/>
    <s v="Stayed"/>
    <x v="0"/>
    <s v="other"/>
    <n v="0"/>
    <s v="&gt;100"/>
    <n v="0"/>
    <x v="1"/>
    <x v="0"/>
  </r>
  <r>
    <s v="43070-MAD"/>
    <x v="1"/>
    <n v="39"/>
    <s v="No"/>
    <x v="11"/>
    <n v="0"/>
    <n v="5"/>
    <s v="None"/>
    <x v="0"/>
    <s v="No"/>
    <x v="1"/>
    <s v="No"/>
    <x v="0"/>
    <s v="No"/>
    <x v="0"/>
    <s v="No"/>
    <x v="1"/>
    <s v="No"/>
    <s v="No"/>
    <s v="No"/>
    <x v="1"/>
    <s v="No"/>
    <x v="1"/>
    <n v="19.649999999999999"/>
    <n v="655.85"/>
    <n v="0"/>
    <n v="0"/>
    <n v="460.8"/>
    <n v="1116.6500000000001"/>
    <s v="Churned"/>
    <x v="4"/>
    <s v="Attitude of support person"/>
    <n v="1"/>
    <s v="&lt;20"/>
    <n v="0"/>
    <x v="0"/>
    <x v="4"/>
  </r>
  <r>
    <s v="39419-GUJ"/>
    <x v="0"/>
    <n v="35"/>
    <s v="No"/>
    <x v="6"/>
    <n v="12"/>
    <n v="17"/>
    <s v="Deal 5"/>
    <x v="0"/>
    <s v="Yes"/>
    <x v="0"/>
    <s v="Fiber Optic"/>
    <x v="0"/>
    <s v="No"/>
    <x v="1"/>
    <s v="No"/>
    <x v="0"/>
    <s v="No"/>
    <s v="No"/>
    <s v="Yes"/>
    <x v="1"/>
    <s v="Yes"/>
    <x v="1"/>
    <n v="90.45"/>
    <n v="593.45000000000005"/>
    <n v="0"/>
    <n v="0"/>
    <n v="251.37"/>
    <n v="844.82"/>
    <s v="Churned"/>
    <x v="1"/>
    <s v="Competitor made better offer"/>
    <n v="1"/>
    <s v="50-100"/>
    <n v="0"/>
    <x v="0"/>
    <x v="1"/>
  </r>
  <r>
    <s v="43303-DEL"/>
    <x v="1"/>
    <n v="67"/>
    <s v="No"/>
    <x v="0"/>
    <n v="3"/>
    <n v="9"/>
    <s v="None"/>
    <x v="0"/>
    <s v="No"/>
    <x v="0"/>
    <s v="Fiber Optic"/>
    <x v="1"/>
    <s v="No"/>
    <x v="0"/>
    <s v="No"/>
    <x v="1"/>
    <s v="Yes"/>
    <s v="Yes"/>
    <s v="Yes"/>
    <x v="1"/>
    <s v="Yes"/>
    <x v="1"/>
    <n v="87.3"/>
    <n v="1637.3"/>
    <n v="0"/>
    <n v="0"/>
    <n v="566.20000000000005"/>
    <n v="2203.5"/>
    <s v="Stayed"/>
    <x v="0"/>
    <s v="other"/>
    <n v="0"/>
    <s v="50-100"/>
    <n v="0"/>
    <x v="1"/>
    <x v="3"/>
  </r>
  <r>
    <s v="49241-KAR"/>
    <x v="1"/>
    <n v="30"/>
    <s v="Yes"/>
    <x v="3"/>
    <n v="7"/>
    <n v="3"/>
    <s v="Deal 5"/>
    <x v="0"/>
    <s v="Yes"/>
    <x v="0"/>
    <s v="Cable"/>
    <x v="0"/>
    <s v="Yes"/>
    <x v="0"/>
    <s v="Yes"/>
    <x v="1"/>
    <s v="No"/>
    <s v="No"/>
    <s v="Yes"/>
    <x v="1"/>
    <s v="No"/>
    <x v="2"/>
    <n v="60.1"/>
    <n v="60.1"/>
    <n v="0"/>
    <n v="0"/>
    <n v="23.63"/>
    <n v="83.73"/>
    <s v="Churned"/>
    <x v="1"/>
    <s v="Competitor had better devices"/>
    <n v="1"/>
    <s v="50-100"/>
    <n v="0"/>
    <x v="2"/>
    <x v="4"/>
  </r>
  <r>
    <s v="82847-TAM"/>
    <x v="0"/>
    <n v="63"/>
    <s v="Yes"/>
    <x v="4"/>
    <n v="1"/>
    <n v="9"/>
    <s v="None"/>
    <x v="0"/>
    <s v="Yes"/>
    <x v="0"/>
    <s v="Cable"/>
    <x v="0"/>
    <s v="Yes"/>
    <x v="1"/>
    <s v="Yes"/>
    <x v="0"/>
    <s v="Yes"/>
    <s v="Yes"/>
    <s v="Yes"/>
    <x v="1"/>
    <s v="Yes"/>
    <x v="2"/>
    <n v="112.95"/>
    <n v="1384.75"/>
    <n v="0"/>
    <n v="0"/>
    <n v="197.4"/>
    <n v="1582.15"/>
    <s v="Churned"/>
    <x v="4"/>
    <s v="Attitude of support person"/>
    <n v="1"/>
    <s v="&gt;100"/>
    <n v="0"/>
    <x v="1"/>
    <x v="3"/>
  </r>
  <r>
    <s v="54688-JHA"/>
    <x v="0"/>
    <n v="33"/>
    <s v="No"/>
    <x v="14"/>
    <n v="6"/>
    <n v="8"/>
    <s v="Deal 4"/>
    <x v="0"/>
    <s v="No"/>
    <x v="0"/>
    <s v="Cable"/>
    <x v="0"/>
    <s v="No"/>
    <x v="0"/>
    <s v="Yes"/>
    <x v="1"/>
    <s v="No"/>
    <s v="No"/>
    <s v="Yes"/>
    <x v="1"/>
    <s v="No"/>
    <x v="2"/>
    <n v="51.5"/>
    <n v="900.5"/>
    <n v="35.340000000000003"/>
    <n v="0"/>
    <n v="792.2"/>
    <n v="1657.36"/>
    <s v="Churned"/>
    <x v="2"/>
    <s v="Lack of self-service on Website"/>
    <n v="1"/>
    <s v="50-100"/>
    <n v="0"/>
    <x v="2"/>
    <x v="3"/>
  </r>
  <r>
    <s v="34812-BIH"/>
    <x v="1"/>
    <n v="83"/>
    <s v="No"/>
    <x v="9"/>
    <n v="12"/>
    <n v="19"/>
    <s v="Deal 1"/>
    <x v="0"/>
    <s v="Yes"/>
    <x v="0"/>
    <s v="Fiber Optic"/>
    <x v="0"/>
    <s v="No"/>
    <x v="1"/>
    <s v="No"/>
    <x v="0"/>
    <s v="Yes"/>
    <s v="No"/>
    <s v="Yes"/>
    <x v="1"/>
    <s v="Yes"/>
    <x v="0"/>
    <n v="99.5"/>
    <n v="6822.15"/>
    <n v="0"/>
    <n v="0"/>
    <n v="1904.76"/>
    <n v="8726.91"/>
    <s v="Churned"/>
    <x v="1"/>
    <s v="Competitor had better devices"/>
    <n v="1"/>
    <s v="50-100"/>
    <n v="0"/>
    <x v="1"/>
    <x v="2"/>
  </r>
  <r>
    <s v="33169-JAM"/>
    <x v="0"/>
    <n v="30"/>
    <s v="No"/>
    <x v="16"/>
    <n v="3"/>
    <n v="6"/>
    <s v="None"/>
    <x v="0"/>
    <s v="No"/>
    <x v="0"/>
    <s v="DSL"/>
    <x v="0"/>
    <s v="No"/>
    <x v="0"/>
    <s v="No"/>
    <x v="1"/>
    <s v="No"/>
    <s v="No"/>
    <s v="Yes"/>
    <x v="1"/>
    <s v="Yes"/>
    <x v="1"/>
    <n v="45.35"/>
    <n v="141.5"/>
    <n v="0"/>
    <n v="0"/>
    <n v="109.44"/>
    <n v="250.94"/>
    <s v="Churned"/>
    <x v="0"/>
    <s v="Don't know"/>
    <n v="1"/>
    <s v="20-50"/>
    <n v="0"/>
    <x v="2"/>
    <x v="3"/>
  </r>
  <r>
    <s v="72125-TAM"/>
    <x v="0"/>
    <n v="80"/>
    <s v="Yes"/>
    <x v="4"/>
    <n v="9"/>
    <n v="13"/>
    <s v="Deal 2"/>
    <x v="0"/>
    <s v="Yes"/>
    <x v="0"/>
    <s v="Fiber Optic"/>
    <x v="1"/>
    <s v="No"/>
    <x v="1"/>
    <s v="No"/>
    <x v="1"/>
    <s v="Yes"/>
    <s v="No"/>
    <s v="Yes"/>
    <x v="0"/>
    <s v="Yes"/>
    <x v="1"/>
    <n v="93.65"/>
    <n v="4839.1499999999996"/>
    <n v="0"/>
    <n v="0"/>
    <n v="112.71"/>
    <n v="4951.8599999999997"/>
    <s v="Stayed"/>
    <x v="0"/>
    <s v="other"/>
    <n v="0"/>
    <s v="50-100"/>
    <n v="0"/>
    <x v="1"/>
    <x v="1"/>
  </r>
  <r>
    <s v="88827-ASS"/>
    <x v="1"/>
    <n v="34"/>
    <s v="Yes"/>
    <x v="17"/>
    <n v="10"/>
    <n v="21"/>
    <s v="None"/>
    <x v="0"/>
    <s v="Yes"/>
    <x v="0"/>
    <s v="Fiber Optic"/>
    <x v="0"/>
    <s v="No"/>
    <x v="1"/>
    <s v="No"/>
    <x v="1"/>
    <s v="No"/>
    <s v="No"/>
    <s v="Yes"/>
    <x v="1"/>
    <s v="No"/>
    <x v="0"/>
    <n v="80"/>
    <n v="4242.3500000000004"/>
    <n v="0"/>
    <n v="0"/>
    <n v="286.62"/>
    <n v="4528.97"/>
    <s v="Churned"/>
    <x v="2"/>
    <s v="Poor expertise of online support"/>
    <n v="1"/>
    <s v="50-100"/>
    <n v="0"/>
    <x v="2"/>
    <x v="2"/>
  </r>
  <r>
    <s v="92279-GUJ"/>
    <x v="1"/>
    <n v="40"/>
    <s v="Yes"/>
    <x v="6"/>
    <n v="9"/>
    <n v="35"/>
    <s v="None"/>
    <x v="0"/>
    <s v="No"/>
    <x v="1"/>
    <s v="No"/>
    <x v="0"/>
    <s v="No"/>
    <x v="0"/>
    <s v="No"/>
    <x v="1"/>
    <s v="No"/>
    <s v="No"/>
    <s v="No"/>
    <x v="2"/>
    <s v="No"/>
    <x v="0"/>
    <n v="19.850000000000001"/>
    <n v="1379.6"/>
    <n v="0"/>
    <n v="0"/>
    <n v="1307.1099999999999"/>
    <n v="2686.71"/>
    <s v="Stayed"/>
    <x v="0"/>
    <s v="other"/>
    <n v="0"/>
    <s v="&lt;20"/>
    <n v="0"/>
    <x v="0"/>
    <x v="0"/>
  </r>
  <r>
    <s v="17593-UTT"/>
    <x v="0"/>
    <n v="51"/>
    <s v="Yes"/>
    <x v="7"/>
    <n v="12"/>
    <n v="23"/>
    <s v="Deal 3"/>
    <x v="0"/>
    <s v="Yes"/>
    <x v="0"/>
    <s v="Fiber Optic"/>
    <x v="0"/>
    <s v="No"/>
    <x v="0"/>
    <s v="No"/>
    <x v="1"/>
    <s v="No"/>
    <s v="No"/>
    <s v="Yes"/>
    <x v="1"/>
    <s v="No"/>
    <x v="0"/>
    <n v="75.349999999999994"/>
    <n v="2636.05"/>
    <n v="0"/>
    <n v="0"/>
    <n v="876.4"/>
    <n v="3512.45"/>
    <s v="Churned"/>
    <x v="2"/>
    <s v="Poor expertise of online support"/>
    <n v="1"/>
    <s v="50-100"/>
    <n v="0"/>
    <x v="1"/>
    <x v="2"/>
  </r>
  <r>
    <s v="84192-TEL"/>
    <x v="1"/>
    <n v="60"/>
    <s v="No"/>
    <x v="5"/>
    <n v="13"/>
    <n v="32"/>
    <s v="None"/>
    <x v="0"/>
    <s v="No"/>
    <x v="0"/>
    <s v="DSL"/>
    <x v="0"/>
    <s v="Yes"/>
    <x v="0"/>
    <s v="No"/>
    <x v="1"/>
    <s v="No"/>
    <s v="No"/>
    <s v="Yes"/>
    <x v="1"/>
    <s v="No"/>
    <x v="1"/>
    <n v="51.1"/>
    <n v="531.15"/>
    <n v="0"/>
    <n v="0"/>
    <n v="32.450000000000003"/>
    <n v="563.6"/>
    <s v="Stayed"/>
    <x v="0"/>
    <s v="other"/>
    <n v="0"/>
    <s v="50-100"/>
    <n v="0"/>
    <x v="1"/>
    <x v="0"/>
  </r>
  <r>
    <s v="49430-WES"/>
    <x v="1"/>
    <n v="44"/>
    <s v="No"/>
    <x v="2"/>
    <n v="15"/>
    <n v="30"/>
    <s v="Deal 5"/>
    <x v="0"/>
    <s v="No"/>
    <x v="0"/>
    <s v="DSL"/>
    <x v="0"/>
    <s v="No"/>
    <x v="1"/>
    <s v="Yes"/>
    <x v="0"/>
    <s v="Yes"/>
    <s v="Yes"/>
    <s v="Yes"/>
    <x v="1"/>
    <s v="No"/>
    <x v="1"/>
    <n v="76.400000000000006"/>
    <n v="160.80000000000001"/>
    <n v="0"/>
    <n v="0"/>
    <n v="83.28"/>
    <n v="244.08"/>
    <s v="Churned"/>
    <x v="3"/>
    <s v="Lack of affordable download/upload speed"/>
    <n v="1"/>
    <s v="50-100"/>
    <n v="0"/>
    <x v="0"/>
    <x v="0"/>
  </r>
  <r>
    <s v="21223-UTT"/>
    <x v="1"/>
    <n v="72"/>
    <s v="Yes"/>
    <x v="18"/>
    <n v="7"/>
    <n v="12"/>
    <s v="None"/>
    <x v="0"/>
    <s v="Yes"/>
    <x v="0"/>
    <s v="Fiber Optic"/>
    <x v="1"/>
    <s v="Yes"/>
    <x v="0"/>
    <s v="No"/>
    <x v="1"/>
    <s v="Yes"/>
    <s v="No"/>
    <s v="No"/>
    <x v="1"/>
    <s v="Yes"/>
    <x v="1"/>
    <n v="95"/>
    <n v="2497.1999999999998"/>
    <n v="0"/>
    <n v="60"/>
    <n v="1238.3800000000001"/>
    <n v="3795.58"/>
    <s v="Churned"/>
    <x v="3"/>
    <s v="Price too high"/>
    <n v="1"/>
    <s v="50-100"/>
    <n v="0"/>
    <x v="1"/>
    <x v="1"/>
  </r>
  <r>
    <s v="29428-MAD"/>
    <x v="1"/>
    <n v="35"/>
    <s v="No"/>
    <x v="11"/>
    <n v="0"/>
    <n v="6"/>
    <s v="None"/>
    <x v="0"/>
    <s v="Yes"/>
    <x v="1"/>
    <s v="No"/>
    <x v="0"/>
    <s v="No"/>
    <x v="0"/>
    <s v="No"/>
    <x v="1"/>
    <s v="No"/>
    <s v="No"/>
    <s v="No"/>
    <x v="0"/>
    <s v="No"/>
    <x v="0"/>
    <n v="23.95"/>
    <n v="1506.4"/>
    <n v="0"/>
    <n v="0"/>
    <n v="1707"/>
    <n v="3213.4"/>
    <s v="Stayed"/>
    <x v="0"/>
    <s v="other"/>
    <n v="0"/>
    <s v="20-50"/>
    <n v="0"/>
    <x v="0"/>
    <x v="3"/>
  </r>
  <r>
    <s v="15082-GUJ"/>
    <x v="1"/>
    <n v="26"/>
    <s v="No"/>
    <x v="6"/>
    <n v="0"/>
    <n v="25"/>
    <s v="None"/>
    <x v="0"/>
    <s v="No"/>
    <x v="0"/>
    <s v="Fiber Optic"/>
    <x v="1"/>
    <s v="Yes"/>
    <x v="0"/>
    <s v="No"/>
    <x v="1"/>
    <s v="No"/>
    <s v="No"/>
    <s v="Yes"/>
    <x v="0"/>
    <s v="Yes"/>
    <x v="0"/>
    <n v="81.45"/>
    <n v="4983.05"/>
    <n v="14.15"/>
    <n v="0"/>
    <n v="2459.54"/>
    <n v="7428.44"/>
    <s v="Stayed"/>
    <x v="0"/>
    <s v="other"/>
    <n v="0"/>
    <s v="50-100"/>
    <n v="0"/>
    <x v="2"/>
    <x v="0"/>
  </r>
  <r>
    <s v="17283-KAR"/>
    <x v="1"/>
    <n v="43"/>
    <s v="No"/>
    <x v="3"/>
    <n v="3"/>
    <n v="16"/>
    <s v="None"/>
    <x v="0"/>
    <s v="No"/>
    <x v="0"/>
    <s v="DSL"/>
    <x v="0"/>
    <s v="No"/>
    <x v="0"/>
    <s v="No"/>
    <x v="1"/>
    <s v="No"/>
    <s v="No"/>
    <s v="Yes"/>
    <x v="1"/>
    <s v="Yes"/>
    <x v="1"/>
    <n v="45"/>
    <n v="524.35"/>
    <n v="0"/>
    <n v="0"/>
    <n v="433.32"/>
    <n v="957.67"/>
    <s v="Stayed"/>
    <x v="0"/>
    <s v="other"/>
    <n v="0"/>
    <s v="20-50"/>
    <n v="0"/>
    <x v="0"/>
    <x v="1"/>
  </r>
  <r>
    <s v="28028-MAH"/>
    <x v="1"/>
    <n v="46"/>
    <s v="No"/>
    <x v="1"/>
    <n v="8"/>
    <n v="22"/>
    <s v="Deal 5"/>
    <x v="0"/>
    <s v="Yes"/>
    <x v="0"/>
    <s v="Fiber Optic"/>
    <x v="0"/>
    <s v="No"/>
    <x v="0"/>
    <s v="No"/>
    <x v="1"/>
    <s v="No"/>
    <s v="No"/>
    <s v="Yes"/>
    <x v="1"/>
    <s v="No"/>
    <x v="1"/>
    <n v="75.349999999999994"/>
    <n v="338.1"/>
    <n v="0"/>
    <n v="0"/>
    <n v="116.44"/>
    <n v="454.54"/>
    <s v="Churned"/>
    <x v="1"/>
    <s v="Competitor had better devices"/>
    <n v="1"/>
    <s v="50-100"/>
    <n v="0"/>
    <x v="0"/>
    <x v="2"/>
  </r>
  <r>
    <s v="81257-MAH"/>
    <x v="1"/>
    <n v="80"/>
    <s v="Yes"/>
    <x v="1"/>
    <n v="2"/>
    <n v="6"/>
    <s v="Deal 2"/>
    <x v="0"/>
    <s v="Yes"/>
    <x v="0"/>
    <s v="Fiber Optic"/>
    <x v="0"/>
    <s v="No"/>
    <x v="0"/>
    <s v="No"/>
    <x v="0"/>
    <s v="Yes"/>
    <s v="No"/>
    <s v="Yes"/>
    <x v="2"/>
    <s v="Yes"/>
    <x v="1"/>
    <n v="93.9"/>
    <n v="4200.25"/>
    <n v="0"/>
    <n v="0"/>
    <n v="704.25"/>
    <n v="4904.5"/>
    <s v="Stayed"/>
    <x v="0"/>
    <s v="other"/>
    <n v="0"/>
    <s v="50-100"/>
    <n v="0"/>
    <x v="1"/>
    <x v="3"/>
  </r>
  <r>
    <s v="73878-TEL"/>
    <x v="0"/>
    <n v="30"/>
    <s v="Yes"/>
    <x v="5"/>
    <n v="13"/>
    <n v="12"/>
    <s v="Deal 5"/>
    <x v="0"/>
    <s v="No"/>
    <x v="0"/>
    <s v="DSL"/>
    <x v="0"/>
    <s v="No"/>
    <x v="0"/>
    <s v="No"/>
    <x v="1"/>
    <s v="No"/>
    <s v="Yes"/>
    <s v="Yes"/>
    <x v="1"/>
    <s v="No"/>
    <x v="1"/>
    <n v="45.15"/>
    <n v="45.15"/>
    <n v="0"/>
    <n v="0"/>
    <n v="30.92"/>
    <n v="76.069999999999993"/>
    <s v="Churned"/>
    <x v="4"/>
    <s v="Attitude of support person"/>
    <n v="1"/>
    <s v="20-50"/>
    <n v="0"/>
    <x v="2"/>
    <x v="1"/>
  </r>
  <r>
    <s v="13443-HAR"/>
    <x v="1"/>
    <n v="54"/>
    <s v="No"/>
    <x v="15"/>
    <n v="14"/>
    <n v="2"/>
    <s v="Deal 5"/>
    <x v="0"/>
    <s v="No"/>
    <x v="1"/>
    <s v="No"/>
    <x v="0"/>
    <s v="No"/>
    <x v="0"/>
    <s v="No"/>
    <x v="1"/>
    <s v="No"/>
    <s v="No"/>
    <s v="No"/>
    <x v="1"/>
    <s v="Yes"/>
    <x v="2"/>
    <n v="20.7"/>
    <n v="137.6"/>
    <n v="0"/>
    <n v="0"/>
    <n v="211.76"/>
    <n v="349.36"/>
    <s v="Stayed"/>
    <x v="0"/>
    <s v="other"/>
    <n v="0"/>
    <s v="20-50"/>
    <n v="0"/>
    <x v="1"/>
    <x v="4"/>
  </r>
  <r>
    <s v="26994-BIH"/>
    <x v="1"/>
    <n v="27"/>
    <s v="No"/>
    <x v="9"/>
    <n v="9"/>
    <n v="5"/>
    <s v="None"/>
    <x v="0"/>
    <s v="Yes"/>
    <x v="0"/>
    <s v="Fiber Optic"/>
    <x v="0"/>
    <s v="No"/>
    <x v="0"/>
    <s v="No"/>
    <x v="1"/>
    <s v="No"/>
    <s v="No"/>
    <s v="Yes"/>
    <x v="1"/>
    <s v="Yes"/>
    <x v="1"/>
    <n v="75.900000000000006"/>
    <n v="143.35"/>
    <n v="0"/>
    <n v="0"/>
    <n v="53.74"/>
    <n v="197.09"/>
    <s v="Churned"/>
    <x v="0"/>
    <s v="Don't know"/>
    <n v="1"/>
    <s v="50-100"/>
    <n v="0"/>
    <x v="2"/>
    <x v="4"/>
  </r>
  <r>
    <s v="61399-TAM"/>
    <x v="1"/>
    <n v="37"/>
    <s v="Yes"/>
    <x v="4"/>
    <n v="7"/>
    <n v="17"/>
    <s v="Deal 1"/>
    <x v="0"/>
    <s v="Yes"/>
    <x v="1"/>
    <s v="No"/>
    <x v="0"/>
    <s v="No"/>
    <x v="0"/>
    <s v="No"/>
    <x v="1"/>
    <s v="No"/>
    <s v="No"/>
    <s v="No"/>
    <x v="2"/>
    <s v="Yes"/>
    <x v="0"/>
    <n v="24.95"/>
    <n v="1614.9"/>
    <n v="0"/>
    <n v="0"/>
    <n v="1811.52"/>
    <n v="3426.42"/>
    <s v="Stayed"/>
    <x v="0"/>
    <s v="other"/>
    <n v="0"/>
    <s v="20-50"/>
    <n v="0"/>
    <x v="0"/>
    <x v="1"/>
  </r>
  <r>
    <s v="42422-KAR"/>
    <x v="1"/>
    <n v="52"/>
    <s v="No"/>
    <x v="3"/>
    <n v="13"/>
    <n v="25"/>
    <s v="None"/>
    <x v="0"/>
    <s v="Yes"/>
    <x v="0"/>
    <s v="Fiber Optic"/>
    <x v="1"/>
    <s v="Yes"/>
    <x v="1"/>
    <s v="Yes"/>
    <x v="1"/>
    <s v="Yes"/>
    <s v="Yes"/>
    <s v="No"/>
    <x v="2"/>
    <s v="Yes"/>
    <x v="0"/>
    <n v="106.05"/>
    <n v="3834.4"/>
    <n v="0"/>
    <n v="50"/>
    <n v="692.64"/>
    <n v="4577.04"/>
    <s v="Stayed"/>
    <x v="0"/>
    <s v="other"/>
    <n v="0"/>
    <s v="&gt;100"/>
    <n v="0"/>
    <x v="1"/>
    <x v="0"/>
  </r>
  <r>
    <s v="12257-ASS"/>
    <x v="1"/>
    <n v="39"/>
    <s v="No"/>
    <x v="17"/>
    <n v="9"/>
    <n v="1"/>
    <s v="None"/>
    <x v="0"/>
    <s v="No"/>
    <x v="1"/>
    <s v="No"/>
    <x v="0"/>
    <s v="No"/>
    <x v="0"/>
    <s v="No"/>
    <x v="1"/>
    <s v="No"/>
    <s v="No"/>
    <s v="No"/>
    <x v="1"/>
    <s v="Yes"/>
    <x v="0"/>
    <n v="19.55"/>
    <n v="19.55"/>
    <n v="0"/>
    <n v="0"/>
    <n v="10.199999999999999"/>
    <n v="29.75"/>
    <s v="Joined"/>
    <x v="0"/>
    <s v="other"/>
    <n v="0"/>
    <s v="&lt;20"/>
    <n v="1"/>
    <x v="0"/>
    <x v="4"/>
  </r>
  <r>
    <s v="26173-WES"/>
    <x v="1"/>
    <n v="56"/>
    <s v="Yes"/>
    <x v="2"/>
    <n v="15"/>
    <n v="2"/>
    <s v="Deal 2"/>
    <x v="1"/>
    <s v="No"/>
    <x v="0"/>
    <s v="Cable"/>
    <x v="0"/>
    <s v="Yes"/>
    <x v="0"/>
    <s v="Yes"/>
    <x v="1"/>
    <s v="No"/>
    <s v="No"/>
    <s v="No"/>
    <x v="0"/>
    <s v="No"/>
    <x v="2"/>
    <n v="33.549999999999997"/>
    <n v="1445.3"/>
    <n v="0"/>
    <n v="50"/>
    <n v="0"/>
    <n v="1495.3"/>
    <s v="Churned"/>
    <x v="1"/>
    <s v="Competitor had better devices"/>
    <n v="1"/>
    <s v="20-50"/>
    <n v="0"/>
    <x v="1"/>
    <x v="4"/>
  </r>
  <r>
    <s v="96805-RAJ"/>
    <x v="0"/>
    <n v="70"/>
    <s v="No"/>
    <x v="8"/>
    <n v="1"/>
    <n v="22"/>
    <s v="None"/>
    <x v="0"/>
    <s v="Yes"/>
    <x v="0"/>
    <s v="Fiber Optic"/>
    <x v="0"/>
    <s v="Yes"/>
    <x v="0"/>
    <s v="No"/>
    <x v="1"/>
    <s v="Yes"/>
    <s v="No"/>
    <s v="Yes"/>
    <x v="1"/>
    <s v="Yes"/>
    <x v="1"/>
    <n v="89.8"/>
    <n v="502.6"/>
    <n v="0"/>
    <n v="0"/>
    <n v="181.8"/>
    <n v="684.4"/>
    <s v="Churned"/>
    <x v="0"/>
    <s v="Moved"/>
    <n v="1"/>
    <s v="50-100"/>
    <n v="0"/>
    <x v="1"/>
    <x v="2"/>
  </r>
  <r>
    <s v="52944-KER"/>
    <x v="1"/>
    <n v="37"/>
    <s v="No"/>
    <x v="20"/>
    <n v="12"/>
    <n v="1"/>
    <s v="None"/>
    <x v="0"/>
    <s v="No"/>
    <x v="0"/>
    <s v="Fiber Optic"/>
    <x v="1"/>
    <s v="No"/>
    <x v="0"/>
    <s v="No"/>
    <x v="0"/>
    <s v="No"/>
    <s v="No"/>
    <s v="Yes"/>
    <x v="1"/>
    <s v="Yes"/>
    <x v="2"/>
    <n v="84.7"/>
    <n v="832.05"/>
    <n v="12.81"/>
    <n v="0"/>
    <n v="456.9"/>
    <n v="1276.1400000000001"/>
    <s v="Churned"/>
    <x v="1"/>
    <s v="Competitor had better devices"/>
    <n v="1"/>
    <s v="50-100"/>
    <n v="0"/>
    <x v="0"/>
    <x v="4"/>
  </r>
  <r>
    <s v="84545-PUD"/>
    <x v="1"/>
    <n v="39"/>
    <s v="No"/>
    <x v="21"/>
    <n v="11"/>
    <n v="12"/>
    <s v="None"/>
    <x v="0"/>
    <s v="Yes"/>
    <x v="0"/>
    <s v="Fiber Optic"/>
    <x v="0"/>
    <s v="No"/>
    <x v="0"/>
    <s v="No"/>
    <x v="0"/>
    <s v="No"/>
    <s v="No"/>
    <s v="Yes"/>
    <x v="0"/>
    <s v="Yes"/>
    <x v="1"/>
    <n v="83"/>
    <n v="5685.8"/>
    <n v="0"/>
    <n v="0"/>
    <n v="3008.32"/>
    <n v="8694.1200000000008"/>
    <s v="Churned"/>
    <x v="2"/>
    <s v="Product dissatisfaction"/>
    <n v="1"/>
    <s v="50-100"/>
    <n v="0"/>
    <x v="0"/>
    <x v="1"/>
  </r>
  <r>
    <s v="74110-MAD"/>
    <x v="0"/>
    <n v="79"/>
    <s v="No"/>
    <x v="11"/>
    <n v="4"/>
    <n v="20"/>
    <s v="None"/>
    <x v="0"/>
    <s v="Yes"/>
    <x v="0"/>
    <s v="Fiber Optic"/>
    <x v="0"/>
    <s v="No"/>
    <x v="0"/>
    <s v="No"/>
    <x v="0"/>
    <s v="Yes"/>
    <s v="Yes"/>
    <s v="Yes"/>
    <x v="1"/>
    <s v="Yes"/>
    <x v="1"/>
    <n v="94.55"/>
    <n v="1899.65"/>
    <n v="0"/>
    <n v="0"/>
    <n v="106.2"/>
    <n v="2005.85"/>
    <s v="Churned"/>
    <x v="1"/>
    <s v="Competitor had better devices"/>
    <n v="1"/>
    <s v="50-100"/>
    <n v="0"/>
    <x v="1"/>
    <x v="2"/>
  </r>
  <r>
    <s v="91754-DEL"/>
    <x v="1"/>
    <n v="25"/>
    <s v="No"/>
    <x v="0"/>
    <n v="6"/>
    <n v="2"/>
    <s v="None"/>
    <x v="0"/>
    <s v="No"/>
    <x v="1"/>
    <s v="No"/>
    <x v="0"/>
    <s v="No"/>
    <x v="0"/>
    <s v="No"/>
    <x v="1"/>
    <s v="No"/>
    <s v="No"/>
    <s v="No"/>
    <x v="2"/>
    <s v="No"/>
    <x v="0"/>
    <n v="19.399999999999999"/>
    <n v="554.25"/>
    <n v="0"/>
    <n v="0"/>
    <n v="436.74"/>
    <n v="990.99"/>
    <s v="Stayed"/>
    <x v="0"/>
    <s v="other"/>
    <n v="0"/>
    <s v="&lt;20"/>
    <n v="0"/>
    <x v="2"/>
    <x v="4"/>
  </r>
  <r>
    <s v="78253-GUJ"/>
    <x v="0"/>
    <n v="63"/>
    <s v="No"/>
    <x v="6"/>
    <n v="13"/>
    <n v="30"/>
    <s v="None"/>
    <x v="0"/>
    <s v="No"/>
    <x v="0"/>
    <s v="Fiber Optic"/>
    <x v="0"/>
    <s v="Yes"/>
    <x v="0"/>
    <s v="No"/>
    <x v="1"/>
    <s v="Yes"/>
    <s v="Yes"/>
    <s v="Yes"/>
    <x v="1"/>
    <s v="Yes"/>
    <x v="1"/>
    <n v="85"/>
    <n v="85"/>
    <n v="0"/>
    <n v="0"/>
    <n v="15.2"/>
    <n v="100.2"/>
    <s v="Joined"/>
    <x v="0"/>
    <s v="other"/>
    <n v="0"/>
    <s v="50-100"/>
    <n v="1"/>
    <x v="1"/>
    <x v="0"/>
  </r>
  <r>
    <s v="45174-DEL"/>
    <x v="0"/>
    <n v="48"/>
    <s v="No"/>
    <x v="0"/>
    <n v="12"/>
    <n v="11"/>
    <s v="None"/>
    <x v="0"/>
    <s v="No"/>
    <x v="0"/>
    <s v="DSL"/>
    <x v="0"/>
    <s v="No"/>
    <x v="0"/>
    <s v="No"/>
    <x v="1"/>
    <s v="No"/>
    <s v="No"/>
    <s v="Yes"/>
    <x v="1"/>
    <s v="Yes"/>
    <x v="0"/>
    <n v="44.05"/>
    <n v="202.15"/>
    <n v="0"/>
    <n v="0"/>
    <n v="54.95"/>
    <n v="257.10000000000002"/>
    <s v="Stayed"/>
    <x v="0"/>
    <s v="other"/>
    <n v="0"/>
    <s v="20-50"/>
    <n v="0"/>
    <x v="0"/>
    <x v="3"/>
  </r>
  <r>
    <s v="23237-UTT"/>
    <x v="1"/>
    <n v="24"/>
    <s v="No"/>
    <x v="18"/>
    <n v="15"/>
    <n v="8"/>
    <s v="Deal 4"/>
    <x v="0"/>
    <s v="No"/>
    <x v="1"/>
    <s v="No"/>
    <x v="0"/>
    <s v="No"/>
    <x v="0"/>
    <s v="No"/>
    <x v="1"/>
    <s v="No"/>
    <s v="No"/>
    <s v="No"/>
    <x v="2"/>
    <s v="No"/>
    <x v="0"/>
    <n v="20.5"/>
    <n v="398.55"/>
    <n v="24.07"/>
    <n v="0"/>
    <n v="673.55"/>
    <n v="1048.03"/>
    <s v="Stayed"/>
    <x v="0"/>
    <s v="other"/>
    <n v="0"/>
    <s v="20-50"/>
    <n v="0"/>
    <x v="2"/>
    <x v="3"/>
  </r>
  <r>
    <s v="14237-BIH"/>
    <x v="0"/>
    <n v="83"/>
    <s v="Yes"/>
    <x v="9"/>
    <n v="7"/>
    <n v="2"/>
    <s v="Deal 1"/>
    <x v="0"/>
    <s v="Yes"/>
    <x v="1"/>
    <s v="No"/>
    <x v="0"/>
    <s v="No"/>
    <x v="0"/>
    <s v="No"/>
    <x v="1"/>
    <s v="No"/>
    <s v="No"/>
    <s v="No"/>
    <x v="2"/>
    <s v="No"/>
    <x v="0"/>
    <n v="25.45"/>
    <n v="1789.65"/>
    <n v="0"/>
    <n v="0"/>
    <n v="2644.75"/>
    <n v="4434.3999999999996"/>
    <s v="Stayed"/>
    <x v="0"/>
    <s v="other"/>
    <n v="0"/>
    <s v="20-50"/>
    <n v="0"/>
    <x v="1"/>
    <x v="4"/>
  </r>
  <r>
    <s v="66013-TAM"/>
    <x v="0"/>
    <n v="73"/>
    <s v="No"/>
    <x v="4"/>
    <n v="1"/>
    <n v="31"/>
    <s v="None"/>
    <x v="1"/>
    <s v="No"/>
    <x v="0"/>
    <s v="DSL"/>
    <x v="0"/>
    <s v="Yes"/>
    <x v="0"/>
    <s v="No"/>
    <x v="0"/>
    <s v="Yes"/>
    <s v="No"/>
    <s v="Yes"/>
    <x v="2"/>
    <s v="Yes"/>
    <x v="0"/>
    <n v="50.95"/>
    <n v="207.35"/>
    <n v="0"/>
    <n v="0"/>
    <n v="0"/>
    <n v="207.35"/>
    <s v="Stayed"/>
    <x v="0"/>
    <s v="other"/>
    <n v="0"/>
    <s v="50-100"/>
    <n v="0"/>
    <x v="1"/>
    <x v="0"/>
  </r>
  <r>
    <s v="66868-HAR"/>
    <x v="1"/>
    <n v="25"/>
    <s v="Yes"/>
    <x v="15"/>
    <n v="13"/>
    <n v="10"/>
    <s v="None"/>
    <x v="0"/>
    <s v="No"/>
    <x v="0"/>
    <s v="Fiber Optic"/>
    <x v="0"/>
    <s v="No"/>
    <x v="0"/>
    <s v="No"/>
    <x v="1"/>
    <s v="No"/>
    <s v="No"/>
    <s v="No"/>
    <x v="1"/>
    <s v="Yes"/>
    <x v="1"/>
    <n v="70.25"/>
    <n v="70.25"/>
    <n v="0"/>
    <n v="10"/>
    <n v="10.050000000000001"/>
    <n v="90.3"/>
    <s v="Joined"/>
    <x v="0"/>
    <s v="other"/>
    <n v="0"/>
    <s v="50-100"/>
    <n v="1"/>
    <x v="2"/>
    <x v="3"/>
  </r>
  <r>
    <s v="53717-MAH"/>
    <x v="1"/>
    <n v="43"/>
    <s v="Yes"/>
    <x v="1"/>
    <n v="13"/>
    <n v="3"/>
    <s v="None"/>
    <x v="0"/>
    <s v="No"/>
    <x v="1"/>
    <s v="No"/>
    <x v="0"/>
    <s v="No"/>
    <x v="0"/>
    <s v="No"/>
    <x v="1"/>
    <s v="No"/>
    <s v="No"/>
    <s v="No"/>
    <x v="1"/>
    <s v="Yes"/>
    <x v="0"/>
    <n v="20.2"/>
    <n v="98.35"/>
    <n v="0"/>
    <n v="0"/>
    <n v="101.46"/>
    <n v="199.81"/>
    <s v="Stayed"/>
    <x v="0"/>
    <s v="other"/>
    <n v="0"/>
    <s v="20-50"/>
    <n v="0"/>
    <x v="0"/>
    <x v="4"/>
  </r>
  <r>
    <s v="17050-MAH"/>
    <x v="1"/>
    <n v="72"/>
    <s v="Yes"/>
    <x v="1"/>
    <n v="9"/>
    <n v="29"/>
    <s v="Deal 3"/>
    <x v="0"/>
    <s v="Yes"/>
    <x v="0"/>
    <s v="Fiber Optic"/>
    <x v="0"/>
    <s v="Yes"/>
    <x v="0"/>
    <s v="No"/>
    <x v="0"/>
    <s v="Yes"/>
    <s v="No"/>
    <s v="Yes"/>
    <x v="0"/>
    <s v="Yes"/>
    <x v="1"/>
    <n v="100.4"/>
    <n v="3217.65"/>
    <n v="0"/>
    <n v="0"/>
    <n v="1574.72"/>
    <n v="4792.37"/>
    <s v="Stayed"/>
    <x v="0"/>
    <s v="other"/>
    <n v="0"/>
    <s v="&gt;100"/>
    <n v="0"/>
    <x v="1"/>
    <x v="0"/>
  </r>
  <r>
    <s v="98260-BIH"/>
    <x v="0"/>
    <n v="49"/>
    <s v="No"/>
    <x v="9"/>
    <n v="7"/>
    <n v="7"/>
    <s v="Deal 1"/>
    <x v="0"/>
    <s v="Yes"/>
    <x v="0"/>
    <s v="DSL"/>
    <x v="1"/>
    <s v="Yes"/>
    <x v="1"/>
    <s v="Yes"/>
    <x v="0"/>
    <s v="Yes"/>
    <s v="Yes"/>
    <s v="Yes"/>
    <x v="2"/>
    <s v="Yes"/>
    <x v="1"/>
    <n v="91.7"/>
    <n v="6424.7"/>
    <n v="0"/>
    <n v="0"/>
    <n v="1064.2"/>
    <n v="7488.9"/>
    <s v="Stayed"/>
    <x v="0"/>
    <s v="other"/>
    <n v="0"/>
    <s v="50-100"/>
    <n v="0"/>
    <x v="0"/>
    <x v="3"/>
  </r>
  <r>
    <s v="77147-BIH"/>
    <x v="1"/>
    <n v="50"/>
    <s v="No"/>
    <x v="9"/>
    <n v="13"/>
    <n v="32"/>
    <s v="None"/>
    <x v="0"/>
    <s v="No"/>
    <x v="0"/>
    <s v="Fiber Optic"/>
    <x v="0"/>
    <s v="No"/>
    <x v="1"/>
    <s v="No"/>
    <x v="0"/>
    <s v="Yes"/>
    <s v="Yes"/>
    <s v="Yes"/>
    <x v="0"/>
    <s v="Yes"/>
    <x v="1"/>
    <n v="93.8"/>
    <n v="3124.5"/>
    <n v="0"/>
    <n v="0"/>
    <n v="660.66"/>
    <n v="3785.16"/>
    <s v="Churned"/>
    <x v="4"/>
    <s v="Attitude of support person"/>
    <n v="1"/>
    <s v="50-100"/>
    <n v="0"/>
    <x v="1"/>
    <x v="0"/>
  </r>
  <r>
    <s v="46580-GUJ"/>
    <x v="1"/>
    <n v="45"/>
    <s v="No"/>
    <x v="6"/>
    <n v="9"/>
    <n v="2"/>
    <s v="Deal 2"/>
    <x v="0"/>
    <s v="Yes"/>
    <x v="0"/>
    <s v="Fiber Optic"/>
    <x v="0"/>
    <s v="Yes"/>
    <x v="1"/>
    <s v="Yes"/>
    <x v="0"/>
    <s v="Yes"/>
    <s v="Yes"/>
    <s v="Yes"/>
    <x v="1"/>
    <s v="Yes"/>
    <x v="0"/>
    <n v="109.85"/>
    <n v="7002.95"/>
    <n v="0"/>
    <n v="0"/>
    <n v="1197.6300000000001"/>
    <n v="8200.58"/>
    <s v="Stayed"/>
    <x v="0"/>
    <s v="other"/>
    <n v="0"/>
    <s v="&gt;100"/>
    <n v="0"/>
    <x v="0"/>
    <x v="4"/>
  </r>
  <r>
    <s v="53939-DEL"/>
    <x v="0"/>
    <n v="39"/>
    <s v="Yes"/>
    <x v="0"/>
    <n v="0"/>
    <n v="22"/>
    <s v="Deal 2"/>
    <x v="0"/>
    <s v="No"/>
    <x v="1"/>
    <s v="No"/>
    <x v="0"/>
    <s v="No"/>
    <x v="0"/>
    <s v="No"/>
    <x v="1"/>
    <s v="No"/>
    <s v="No"/>
    <s v="No"/>
    <x v="2"/>
    <s v="No"/>
    <x v="0"/>
    <n v="19.899999999999999"/>
    <n v="1110.05"/>
    <n v="0"/>
    <n v="0"/>
    <n v="1826.38"/>
    <n v="2936.43"/>
    <s v="Stayed"/>
    <x v="0"/>
    <s v="other"/>
    <n v="0"/>
    <s v="&lt;20"/>
    <n v="0"/>
    <x v="0"/>
    <x v="2"/>
  </r>
  <r>
    <s v="19481-HAR"/>
    <x v="0"/>
    <n v="76"/>
    <s v="No"/>
    <x v="15"/>
    <n v="10"/>
    <n v="17"/>
    <s v="Deal 4"/>
    <x v="0"/>
    <s v="Yes"/>
    <x v="0"/>
    <s v="Fiber Optic"/>
    <x v="0"/>
    <s v="No"/>
    <x v="0"/>
    <s v="No"/>
    <x v="0"/>
    <s v="Yes"/>
    <s v="Yes"/>
    <s v="Yes"/>
    <x v="1"/>
    <s v="Yes"/>
    <x v="1"/>
    <n v="95.45"/>
    <n v="1752.55"/>
    <n v="45.61"/>
    <n v="0"/>
    <n v="203.94"/>
    <n v="1910.88"/>
    <s v="Churned"/>
    <x v="1"/>
    <s v="Competitor made better offer"/>
    <n v="1"/>
    <s v="50-100"/>
    <n v="0"/>
    <x v="1"/>
    <x v="1"/>
  </r>
  <r>
    <s v="99849-AND"/>
    <x v="0"/>
    <n v="61"/>
    <s v="No"/>
    <x v="10"/>
    <n v="7"/>
    <n v="3"/>
    <s v="None"/>
    <x v="0"/>
    <s v="No"/>
    <x v="0"/>
    <s v="Fiber Optic"/>
    <x v="1"/>
    <s v="No"/>
    <x v="0"/>
    <s v="No"/>
    <x v="1"/>
    <s v="No"/>
    <s v="No"/>
    <s v="Yes"/>
    <x v="2"/>
    <s v="Yes"/>
    <x v="1"/>
    <n v="74.099999999999994"/>
    <n v="450.9"/>
    <n v="0"/>
    <n v="0"/>
    <n v="76.02"/>
    <n v="526.91999999999996"/>
    <s v="Stayed"/>
    <x v="0"/>
    <s v="other"/>
    <n v="0"/>
    <s v="50-100"/>
    <n v="0"/>
    <x v="1"/>
    <x v="4"/>
  </r>
  <r>
    <s v="73218-TAM"/>
    <x v="1"/>
    <n v="70"/>
    <s v="Yes"/>
    <x v="4"/>
    <n v="6"/>
    <n v="9"/>
    <s v="None"/>
    <x v="0"/>
    <s v="Yes"/>
    <x v="0"/>
    <s v="Fiber Optic"/>
    <x v="0"/>
    <s v="No"/>
    <x v="1"/>
    <s v="No"/>
    <x v="1"/>
    <s v="Yes"/>
    <s v="No"/>
    <s v="Yes"/>
    <x v="1"/>
    <s v="Yes"/>
    <x v="0"/>
    <n v="88.75"/>
    <n v="5348.65"/>
    <n v="0"/>
    <n v="0"/>
    <n v="952.85"/>
    <n v="6301.5"/>
    <s v="Stayed"/>
    <x v="0"/>
    <s v="other"/>
    <n v="0"/>
    <s v="50-100"/>
    <n v="0"/>
    <x v="1"/>
    <x v="3"/>
  </r>
  <r>
    <s v="96603-BIH"/>
    <x v="1"/>
    <n v="56"/>
    <s v="Yes"/>
    <x v="9"/>
    <n v="4"/>
    <n v="30"/>
    <s v="None"/>
    <x v="0"/>
    <s v="No"/>
    <x v="0"/>
    <s v="DSL"/>
    <x v="0"/>
    <s v="No"/>
    <x v="1"/>
    <s v="No"/>
    <x v="1"/>
    <s v="No"/>
    <s v="No"/>
    <s v="No"/>
    <x v="1"/>
    <s v="Yes"/>
    <x v="0"/>
    <n v="49.65"/>
    <n v="49.65"/>
    <n v="0"/>
    <n v="40"/>
    <n v="4.18"/>
    <n v="93.83"/>
    <s v="Churned"/>
    <x v="2"/>
    <s v="Lack of self-service on Website"/>
    <n v="1"/>
    <s v="20-50"/>
    <n v="0"/>
    <x v="1"/>
    <x v="0"/>
  </r>
  <r>
    <s v="69077-TAM"/>
    <x v="1"/>
    <n v="55"/>
    <s v="Yes"/>
    <x v="4"/>
    <n v="5"/>
    <n v="3"/>
    <s v="Deal 2"/>
    <x v="0"/>
    <s v="Yes"/>
    <x v="0"/>
    <s v="DSL"/>
    <x v="1"/>
    <s v="No"/>
    <x v="0"/>
    <s v="Yes"/>
    <x v="1"/>
    <s v="Yes"/>
    <s v="Yes"/>
    <s v="Yes"/>
    <x v="0"/>
    <s v="Yes"/>
    <x v="1"/>
    <n v="70.95"/>
    <n v="3629.2"/>
    <n v="0"/>
    <n v="0"/>
    <n v="2148.48"/>
    <n v="5777.68"/>
    <s v="Stayed"/>
    <x v="0"/>
    <s v="other"/>
    <n v="0"/>
    <s v="50-100"/>
    <n v="0"/>
    <x v="1"/>
    <x v="4"/>
  </r>
  <r>
    <s v="33776-BIH"/>
    <x v="0"/>
    <n v="32"/>
    <s v="Yes"/>
    <x v="9"/>
    <n v="6"/>
    <n v="10"/>
    <s v="None"/>
    <x v="0"/>
    <s v="No"/>
    <x v="1"/>
    <s v="No"/>
    <x v="0"/>
    <s v="No"/>
    <x v="0"/>
    <s v="No"/>
    <x v="1"/>
    <s v="No"/>
    <s v="No"/>
    <s v="No"/>
    <x v="1"/>
    <s v="No"/>
    <x v="0"/>
    <n v="19.2"/>
    <n v="19.2"/>
    <n v="0"/>
    <n v="0"/>
    <n v="35.880000000000003"/>
    <n v="55.08"/>
    <s v="Joined"/>
    <x v="0"/>
    <s v="other"/>
    <n v="0"/>
    <s v="&lt;20"/>
    <n v="1"/>
    <x v="2"/>
    <x v="3"/>
  </r>
  <r>
    <s v="76587-WES"/>
    <x v="1"/>
    <n v="67"/>
    <s v="No"/>
    <x v="2"/>
    <n v="6"/>
    <n v="18"/>
    <s v="Deal 3"/>
    <x v="0"/>
    <s v="Yes"/>
    <x v="0"/>
    <s v="Fiber Optic"/>
    <x v="0"/>
    <s v="No"/>
    <x v="1"/>
    <s v="No"/>
    <x v="0"/>
    <s v="Yes"/>
    <s v="Yes"/>
    <s v="Yes"/>
    <x v="1"/>
    <s v="Yes"/>
    <x v="1"/>
    <n v="100.05"/>
    <n v="3810.55"/>
    <n v="0"/>
    <n v="0"/>
    <n v="646.02"/>
    <n v="4456.57"/>
    <s v="Stayed"/>
    <x v="0"/>
    <s v="other"/>
    <n v="0"/>
    <s v="&gt;100"/>
    <n v="0"/>
    <x v="1"/>
    <x v="2"/>
  </r>
  <r>
    <s v="78850-KAR"/>
    <x v="1"/>
    <n v="58"/>
    <s v="No"/>
    <x v="3"/>
    <n v="13"/>
    <n v="33"/>
    <s v="None"/>
    <x v="0"/>
    <s v="Yes"/>
    <x v="0"/>
    <s v="Cable"/>
    <x v="0"/>
    <s v="No"/>
    <x v="0"/>
    <s v="No"/>
    <x v="1"/>
    <s v="No"/>
    <s v="No"/>
    <s v="Yes"/>
    <x v="1"/>
    <s v="No"/>
    <x v="2"/>
    <n v="49"/>
    <n v="1291.3499999999999"/>
    <n v="0"/>
    <n v="0"/>
    <n v="72.63"/>
    <n v="1363.98"/>
    <s v="Stayed"/>
    <x v="0"/>
    <s v="other"/>
    <n v="0"/>
    <s v="20-50"/>
    <n v="0"/>
    <x v="1"/>
    <x v="0"/>
  </r>
  <r>
    <s v="34278-UTT"/>
    <x v="1"/>
    <n v="56"/>
    <s v="No"/>
    <x v="7"/>
    <n v="13"/>
    <n v="32"/>
    <s v="Deal 4"/>
    <x v="0"/>
    <s v="No"/>
    <x v="0"/>
    <s v="Fiber Optic"/>
    <x v="0"/>
    <s v="Yes"/>
    <x v="0"/>
    <s v="Yes"/>
    <x v="1"/>
    <s v="Yes"/>
    <s v="Yes"/>
    <s v="No"/>
    <x v="1"/>
    <s v="Yes"/>
    <x v="0"/>
    <n v="89.65"/>
    <n v="1208.3499999999999"/>
    <n v="0"/>
    <n v="120"/>
    <n v="106.68"/>
    <n v="1435.03"/>
    <s v="Churned"/>
    <x v="1"/>
    <s v="Competitor had better devices"/>
    <n v="1"/>
    <s v="50-100"/>
    <n v="0"/>
    <x v="1"/>
    <x v="0"/>
  </r>
  <r>
    <s v="64028-RAJ"/>
    <x v="1"/>
    <n v="30"/>
    <s v="Yes"/>
    <x v="8"/>
    <n v="5"/>
    <n v="22"/>
    <s v="Deal 1"/>
    <x v="0"/>
    <s v="No"/>
    <x v="0"/>
    <s v="Cable"/>
    <x v="1"/>
    <s v="Yes"/>
    <x v="1"/>
    <s v="Yes"/>
    <x v="0"/>
    <s v="No"/>
    <s v="No"/>
    <s v="Yes"/>
    <x v="2"/>
    <s v="Yes"/>
    <x v="1"/>
    <n v="75.099999999999994"/>
    <n v="5336.35"/>
    <n v="0"/>
    <n v="0"/>
    <n v="1082.1600000000001"/>
    <n v="6418.51"/>
    <s v="Stayed"/>
    <x v="0"/>
    <s v="other"/>
    <n v="0"/>
    <s v="50-100"/>
    <n v="0"/>
    <x v="2"/>
    <x v="2"/>
  </r>
  <r>
    <s v="92454-KAR"/>
    <x v="0"/>
    <n v="32"/>
    <s v="No"/>
    <x v="3"/>
    <n v="9"/>
    <n v="14"/>
    <s v="Deal 5"/>
    <x v="0"/>
    <s v="No"/>
    <x v="0"/>
    <s v="Fiber Optic"/>
    <x v="0"/>
    <s v="No"/>
    <x v="0"/>
    <s v="No"/>
    <x v="0"/>
    <s v="No"/>
    <s v="No"/>
    <s v="Yes"/>
    <x v="1"/>
    <s v="Yes"/>
    <x v="1"/>
    <n v="79.400000000000006"/>
    <n v="244.65"/>
    <n v="0"/>
    <n v="0"/>
    <n v="139.80000000000001"/>
    <n v="384.45"/>
    <s v="Churned"/>
    <x v="1"/>
    <s v="Competitor offered higher download speeds"/>
    <n v="1"/>
    <s v="50-100"/>
    <n v="0"/>
    <x v="2"/>
    <x v="1"/>
  </r>
  <r>
    <s v="51778-TAM"/>
    <x v="1"/>
    <n v="30"/>
    <s v="No"/>
    <x v="4"/>
    <n v="14"/>
    <n v="7"/>
    <s v="Deal 1"/>
    <x v="0"/>
    <s v="Yes"/>
    <x v="0"/>
    <s v="Fiber Optic"/>
    <x v="1"/>
    <s v="Yes"/>
    <x v="1"/>
    <s v="No"/>
    <x v="0"/>
    <s v="Yes"/>
    <s v="Yes"/>
    <s v="Yes"/>
    <x v="0"/>
    <s v="Yes"/>
    <x v="0"/>
    <n v="108.15"/>
    <n v="7930.55"/>
    <n v="0"/>
    <n v="0"/>
    <n v="403.9"/>
    <n v="8334.4500000000007"/>
    <s v="Stayed"/>
    <x v="0"/>
    <s v="other"/>
    <n v="0"/>
    <s v="&gt;100"/>
    <n v="0"/>
    <x v="2"/>
    <x v="3"/>
  </r>
  <r>
    <s v="12476-HAR"/>
    <x v="1"/>
    <n v="50"/>
    <s v="No"/>
    <x v="15"/>
    <n v="1"/>
    <n v="21"/>
    <s v="Deal 4"/>
    <x v="0"/>
    <s v="No"/>
    <x v="1"/>
    <s v="No"/>
    <x v="0"/>
    <s v="No"/>
    <x v="0"/>
    <s v="No"/>
    <x v="1"/>
    <s v="No"/>
    <s v="No"/>
    <s v="No"/>
    <x v="0"/>
    <s v="No"/>
    <x v="1"/>
    <n v="19.8"/>
    <n v="202.25"/>
    <n v="0"/>
    <n v="0"/>
    <n v="132.47999999999999"/>
    <n v="334.73"/>
    <s v="Stayed"/>
    <x v="0"/>
    <s v="other"/>
    <n v="0"/>
    <s v="&lt;20"/>
    <n v="0"/>
    <x v="1"/>
    <x v="2"/>
  </r>
  <r>
    <s v="19891-KAR"/>
    <x v="0"/>
    <n v="60"/>
    <s v="No"/>
    <x v="3"/>
    <n v="6"/>
    <n v="4"/>
    <s v="Deal 4"/>
    <x v="0"/>
    <s v="No"/>
    <x v="1"/>
    <s v="No"/>
    <x v="0"/>
    <s v="No"/>
    <x v="0"/>
    <s v="No"/>
    <x v="1"/>
    <s v="No"/>
    <s v="No"/>
    <s v="No"/>
    <x v="0"/>
    <s v="No"/>
    <x v="0"/>
    <n v="20.45"/>
    <n v="481.1"/>
    <n v="0"/>
    <n v="0"/>
    <n v="1061.9100000000001"/>
    <n v="1543.01"/>
    <s v="Stayed"/>
    <x v="0"/>
    <s v="other"/>
    <n v="0"/>
    <s v="20-50"/>
    <n v="0"/>
    <x v="1"/>
    <x v="4"/>
  </r>
  <r>
    <s v="44094-JAM"/>
    <x v="1"/>
    <n v="65"/>
    <s v="No"/>
    <x v="16"/>
    <n v="3"/>
    <n v="5"/>
    <s v="None"/>
    <x v="0"/>
    <s v="Yes"/>
    <x v="0"/>
    <s v="Cable"/>
    <x v="0"/>
    <s v="Yes"/>
    <x v="0"/>
    <s v="Yes"/>
    <x v="0"/>
    <s v="No"/>
    <s v="No"/>
    <s v="Yes"/>
    <x v="1"/>
    <s v="Yes"/>
    <x v="0"/>
    <n v="69.5"/>
    <n v="1652.1"/>
    <n v="16.89"/>
    <n v="0"/>
    <n v="632.27"/>
    <n v="2267.48"/>
    <s v="Stayed"/>
    <x v="0"/>
    <s v="other"/>
    <n v="0"/>
    <s v="50-100"/>
    <n v="0"/>
    <x v="1"/>
    <x v="4"/>
  </r>
  <r>
    <s v="26949-MAH"/>
    <x v="1"/>
    <n v="50"/>
    <s v="No"/>
    <x v="1"/>
    <n v="2"/>
    <n v="19"/>
    <s v="Deal 2"/>
    <x v="0"/>
    <s v="Yes"/>
    <x v="0"/>
    <s v="Fiber Optic"/>
    <x v="0"/>
    <s v="Yes"/>
    <x v="1"/>
    <s v="No"/>
    <x v="0"/>
    <s v="No"/>
    <s v="No"/>
    <s v="Yes"/>
    <x v="1"/>
    <s v="Yes"/>
    <x v="1"/>
    <n v="93.4"/>
    <n v="3756.4"/>
    <n v="4.18"/>
    <n v="0"/>
    <n v="113.2"/>
    <n v="3865.42"/>
    <s v="Stayed"/>
    <x v="0"/>
    <s v="other"/>
    <n v="0"/>
    <s v="50-100"/>
    <n v="0"/>
    <x v="1"/>
    <x v="2"/>
  </r>
  <r>
    <s v="46765-RAJ"/>
    <x v="1"/>
    <n v="46"/>
    <s v="No"/>
    <x v="8"/>
    <n v="2"/>
    <n v="28"/>
    <s v="Deal 4"/>
    <x v="0"/>
    <s v="No"/>
    <x v="0"/>
    <s v="DSL"/>
    <x v="0"/>
    <s v="No"/>
    <x v="0"/>
    <s v="No"/>
    <x v="1"/>
    <s v="No"/>
    <s v="No"/>
    <s v="No"/>
    <x v="1"/>
    <s v="No"/>
    <x v="0"/>
    <n v="45.2"/>
    <n v="492"/>
    <n v="0"/>
    <n v="150"/>
    <n v="446.49"/>
    <n v="1088.49"/>
    <s v="Stayed"/>
    <x v="0"/>
    <s v="other"/>
    <n v="0"/>
    <s v="20-50"/>
    <n v="0"/>
    <x v="0"/>
    <x v="0"/>
  </r>
  <r>
    <s v="44055-WES"/>
    <x v="1"/>
    <n v="56"/>
    <s v="No"/>
    <x v="2"/>
    <n v="15"/>
    <n v="25"/>
    <s v="None"/>
    <x v="0"/>
    <s v="No"/>
    <x v="1"/>
    <s v="No"/>
    <x v="0"/>
    <s v="No"/>
    <x v="0"/>
    <s v="No"/>
    <x v="1"/>
    <s v="No"/>
    <s v="No"/>
    <s v="No"/>
    <x v="0"/>
    <s v="No"/>
    <x v="1"/>
    <n v="19.8"/>
    <n v="849.9"/>
    <n v="0"/>
    <n v="0"/>
    <n v="1627.08"/>
    <n v="2476.98"/>
    <s v="Stayed"/>
    <x v="0"/>
    <s v="other"/>
    <n v="0"/>
    <s v="&lt;20"/>
    <n v="0"/>
    <x v="1"/>
    <x v="0"/>
  </r>
  <r>
    <s v="68330-MAH"/>
    <x v="1"/>
    <n v="40"/>
    <s v="No"/>
    <x v="1"/>
    <n v="14"/>
    <n v="10"/>
    <s v="None"/>
    <x v="0"/>
    <s v="No"/>
    <x v="0"/>
    <s v="Fiber Optic"/>
    <x v="0"/>
    <s v="No"/>
    <x v="0"/>
    <s v="No"/>
    <x v="0"/>
    <s v="No"/>
    <s v="No"/>
    <s v="Yes"/>
    <x v="1"/>
    <s v="No"/>
    <x v="1"/>
    <n v="78.3"/>
    <n v="2564.3000000000002"/>
    <n v="0"/>
    <n v="0"/>
    <n v="457.3"/>
    <n v="3021.6"/>
    <s v="Churned"/>
    <x v="0"/>
    <s v="Don't know"/>
    <n v="1"/>
    <s v="50-100"/>
    <n v="0"/>
    <x v="0"/>
    <x v="3"/>
  </r>
  <r>
    <s v="88050-GUJ"/>
    <x v="1"/>
    <n v="44"/>
    <s v="Yes"/>
    <x v="6"/>
    <n v="8"/>
    <n v="15"/>
    <s v="Deal 4"/>
    <x v="0"/>
    <s v="Yes"/>
    <x v="0"/>
    <s v="Fiber Optic"/>
    <x v="0"/>
    <s v="No"/>
    <x v="0"/>
    <s v="No"/>
    <x v="1"/>
    <s v="No"/>
    <s v="No"/>
    <s v="Yes"/>
    <x v="1"/>
    <s v="Yes"/>
    <x v="1"/>
    <n v="76.599999999999994"/>
    <n v="893"/>
    <n v="0"/>
    <n v="0"/>
    <n v="313.56"/>
    <n v="1206.56"/>
    <s v="Stayed"/>
    <x v="0"/>
    <s v="other"/>
    <n v="0"/>
    <s v="50-100"/>
    <n v="0"/>
    <x v="0"/>
    <x v="1"/>
  </r>
  <r>
    <s v="64664-TEL"/>
    <x v="1"/>
    <n v="56"/>
    <s v="Yes"/>
    <x v="5"/>
    <n v="2"/>
    <n v="8"/>
    <s v="Deal 1"/>
    <x v="0"/>
    <s v="Yes"/>
    <x v="0"/>
    <s v="Fiber Optic"/>
    <x v="1"/>
    <s v="Yes"/>
    <x v="0"/>
    <s v="No"/>
    <x v="0"/>
    <s v="No"/>
    <s v="No"/>
    <s v="Yes"/>
    <x v="0"/>
    <s v="No"/>
    <x v="0"/>
    <n v="95.65"/>
    <n v="6856.95"/>
    <n v="0"/>
    <n v="0"/>
    <n v="370.62"/>
    <n v="7227.57"/>
    <s v="Stayed"/>
    <x v="0"/>
    <s v="other"/>
    <n v="0"/>
    <s v="50-100"/>
    <n v="0"/>
    <x v="1"/>
    <x v="3"/>
  </r>
  <r>
    <s v="53598-HAR"/>
    <x v="0"/>
    <n v="26"/>
    <s v="No"/>
    <x v="15"/>
    <n v="9"/>
    <n v="3"/>
    <s v="None"/>
    <x v="1"/>
    <s v="No"/>
    <x v="0"/>
    <s v="DSL"/>
    <x v="0"/>
    <s v="No"/>
    <x v="0"/>
    <s v="No"/>
    <x v="1"/>
    <s v="No"/>
    <s v="No"/>
    <s v="Yes"/>
    <x v="0"/>
    <s v="Yes"/>
    <x v="0"/>
    <n v="25.25"/>
    <n v="947.75"/>
    <n v="0"/>
    <n v="0"/>
    <n v="0"/>
    <n v="947.75"/>
    <s v="Stayed"/>
    <x v="0"/>
    <s v="other"/>
    <n v="0"/>
    <s v="20-50"/>
    <n v="0"/>
    <x v="2"/>
    <x v="4"/>
  </r>
  <r>
    <s v="34389-RAJ"/>
    <x v="1"/>
    <n v="48"/>
    <s v="No"/>
    <x v="8"/>
    <n v="4"/>
    <n v="5"/>
    <s v="Deal 2"/>
    <x v="0"/>
    <s v="Yes"/>
    <x v="0"/>
    <s v="DSL"/>
    <x v="0"/>
    <s v="Yes"/>
    <x v="0"/>
    <s v="No"/>
    <x v="0"/>
    <s v="No"/>
    <s v="No"/>
    <s v="Yes"/>
    <x v="1"/>
    <s v="Yes"/>
    <x v="1"/>
    <n v="66.8"/>
    <n v="3970.4"/>
    <n v="0"/>
    <n v="0"/>
    <n v="2557.8000000000002"/>
    <n v="6528.2"/>
    <s v="Stayed"/>
    <x v="0"/>
    <s v="other"/>
    <n v="0"/>
    <s v="50-100"/>
    <n v="0"/>
    <x v="0"/>
    <x v="4"/>
  </r>
  <r>
    <s v="57527-TAM"/>
    <x v="1"/>
    <n v="26"/>
    <s v="Yes"/>
    <x v="4"/>
    <n v="14"/>
    <n v="12"/>
    <s v="None"/>
    <x v="0"/>
    <s v="No"/>
    <x v="1"/>
    <s v="No"/>
    <x v="0"/>
    <s v="No"/>
    <x v="0"/>
    <s v="No"/>
    <x v="1"/>
    <s v="No"/>
    <s v="No"/>
    <s v="No"/>
    <x v="0"/>
    <s v="No"/>
    <x v="0"/>
    <n v="19.100000000000001"/>
    <n v="1143.8"/>
    <n v="0"/>
    <n v="0"/>
    <n v="2568.71"/>
    <n v="3712.51"/>
    <s v="Stayed"/>
    <x v="0"/>
    <s v="other"/>
    <n v="0"/>
    <s v="&lt;20"/>
    <n v="0"/>
    <x v="2"/>
    <x v="1"/>
  </r>
  <r>
    <s v="37577-PUN"/>
    <x v="0"/>
    <n v="70"/>
    <s v="Yes"/>
    <x v="13"/>
    <n v="7"/>
    <n v="6"/>
    <s v="None"/>
    <x v="0"/>
    <s v="No"/>
    <x v="0"/>
    <s v="DSL"/>
    <x v="1"/>
    <s v="No"/>
    <x v="1"/>
    <s v="No"/>
    <x v="0"/>
    <s v="No"/>
    <s v="No"/>
    <s v="Yes"/>
    <x v="1"/>
    <s v="No"/>
    <x v="1"/>
    <n v="66.400000000000006"/>
    <n v="1286.05"/>
    <n v="0"/>
    <n v="0"/>
    <n v="578.36"/>
    <n v="1864.41"/>
    <s v="Stayed"/>
    <x v="0"/>
    <s v="other"/>
    <n v="0"/>
    <s v="50-100"/>
    <n v="0"/>
    <x v="1"/>
    <x v="3"/>
  </r>
  <r>
    <s v="29016-PUN"/>
    <x v="1"/>
    <n v="27"/>
    <s v="Yes"/>
    <x v="13"/>
    <n v="13"/>
    <n v="12"/>
    <s v="Deal 2"/>
    <x v="0"/>
    <s v="Yes"/>
    <x v="0"/>
    <s v="Fiber Optic"/>
    <x v="1"/>
    <s v="Yes"/>
    <x v="1"/>
    <s v="No"/>
    <x v="0"/>
    <s v="Yes"/>
    <s v="Yes"/>
    <s v="Yes"/>
    <x v="0"/>
    <s v="Yes"/>
    <x v="1"/>
    <n v="107.75"/>
    <n v="6521.9"/>
    <n v="0"/>
    <n v="0"/>
    <n v="2586.4"/>
    <n v="9108.2999999999993"/>
    <s v="Stayed"/>
    <x v="0"/>
    <s v="other"/>
    <n v="0"/>
    <s v="&gt;100"/>
    <n v="0"/>
    <x v="2"/>
    <x v="1"/>
  </r>
  <r>
    <s v="67187-WES"/>
    <x v="1"/>
    <n v="48"/>
    <s v="Yes"/>
    <x v="2"/>
    <n v="5"/>
    <n v="18"/>
    <s v="Deal 4"/>
    <x v="0"/>
    <s v="No"/>
    <x v="0"/>
    <s v="Cable"/>
    <x v="0"/>
    <s v="No"/>
    <x v="0"/>
    <s v="Yes"/>
    <x v="0"/>
    <s v="No"/>
    <s v="No"/>
    <s v="Yes"/>
    <x v="0"/>
    <s v="Yes"/>
    <x v="1"/>
    <n v="59.8"/>
    <n v="727.8"/>
    <n v="0"/>
    <n v="0"/>
    <n v="115.2"/>
    <n v="843"/>
    <s v="Churned"/>
    <x v="1"/>
    <s v="Competitor offered higher download speeds"/>
    <n v="1"/>
    <s v="50-100"/>
    <n v="0"/>
    <x v="0"/>
    <x v="2"/>
  </r>
  <r>
    <s v="25446-HAR"/>
    <x v="1"/>
    <n v="40"/>
    <s v="No"/>
    <x v="15"/>
    <n v="6"/>
    <n v="8"/>
    <s v="Deal 4"/>
    <x v="0"/>
    <s v="No"/>
    <x v="1"/>
    <s v="No"/>
    <x v="0"/>
    <s v="No"/>
    <x v="0"/>
    <s v="No"/>
    <x v="1"/>
    <s v="No"/>
    <s v="No"/>
    <s v="No"/>
    <x v="2"/>
    <s v="No"/>
    <x v="0"/>
    <n v="19.7"/>
    <n v="301.55"/>
    <n v="0"/>
    <n v="0"/>
    <n v="114.24"/>
    <n v="415.79"/>
    <s v="Stayed"/>
    <x v="0"/>
    <s v="other"/>
    <n v="0"/>
    <s v="&lt;20"/>
    <n v="0"/>
    <x v="0"/>
    <x v="3"/>
  </r>
  <r>
    <s v="94058-TEL"/>
    <x v="1"/>
    <n v="20"/>
    <s v="Yes"/>
    <x v="5"/>
    <n v="14"/>
    <n v="1"/>
    <s v="Deal 2"/>
    <x v="0"/>
    <s v="No"/>
    <x v="0"/>
    <s v="DSL"/>
    <x v="1"/>
    <s v="Yes"/>
    <x v="1"/>
    <s v="No"/>
    <x v="1"/>
    <s v="No"/>
    <s v="No"/>
    <s v="Yes"/>
    <x v="2"/>
    <s v="No"/>
    <x v="1"/>
    <n v="61.4"/>
    <n v="3638.25"/>
    <n v="0"/>
    <n v="0"/>
    <n v="1855.2"/>
    <n v="5493.45"/>
    <s v="Stayed"/>
    <x v="0"/>
    <s v="other"/>
    <n v="0"/>
    <s v="50-100"/>
    <n v="0"/>
    <x v="3"/>
    <x v="4"/>
  </r>
  <r>
    <s v="25621-HAR"/>
    <x v="1"/>
    <n v="43"/>
    <s v="Yes"/>
    <x v="15"/>
    <n v="9"/>
    <n v="9"/>
    <s v="None"/>
    <x v="0"/>
    <s v="Yes"/>
    <x v="0"/>
    <s v="Cable"/>
    <x v="0"/>
    <s v="Yes"/>
    <x v="0"/>
    <s v="Yes"/>
    <x v="1"/>
    <s v="No"/>
    <s v="No"/>
    <s v="Yes"/>
    <x v="1"/>
    <s v="No"/>
    <x v="1"/>
    <n v="61.35"/>
    <n v="3169.55"/>
    <n v="0"/>
    <n v="0"/>
    <n v="2321.8000000000002"/>
    <n v="5491.35"/>
    <s v="Stayed"/>
    <x v="0"/>
    <s v="other"/>
    <n v="0"/>
    <s v="50-100"/>
    <n v="0"/>
    <x v="0"/>
    <x v="3"/>
  </r>
  <r>
    <s v="44423-BIH"/>
    <x v="1"/>
    <n v="56"/>
    <s v="Yes"/>
    <x v="9"/>
    <n v="5"/>
    <n v="4"/>
    <s v="None"/>
    <x v="0"/>
    <s v="Yes"/>
    <x v="0"/>
    <s v="DSL"/>
    <x v="0"/>
    <s v="No"/>
    <x v="1"/>
    <s v="Yes"/>
    <x v="0"/>
    <s v="No"/>
    <s v="No"/>
    <s v="Yes"/>
    <x v="1"/>
    <s v="Yes"/>
    <x v="0"/>
    <n v="69"/>
    <n v="1108"/>
    <n v="33.67"/>
    <n v="0"/>
    <n v="93.33"/>
    <n v="1167.6600000000001"/>
    <s v="Stayed"/>
    <x v="0"/>
    <s v="other"/>
    <n v="0"/>
    <s v="50-100"/>
    <n v="0"/>
    <x v="1"/>
    <x v="4"/>
  </r>
  <r>
    <s v="82290-GUJ"/>
    <x v="1"/>
    <n v="76"/>
    <s v="Yes"/>
    <x v="6"/>
    <n v="2"/>
    <n v="34"/>
    <s v="None"/>
    <x v="0"/>
    <s v="No"/>
    <x v="0"/>
    <s v="Fiber Optic"/>
    <x v="0"/>
    <s v="No"/>
    <x v="0"/>
    <s v="No"/>
    <x v="0"/>
    <s v="No"/>
    <s v="No"/>
    <s v="Yes"/>
    <x v="1"/>
    <s v="Yes"/>
    <x v="1"/>
    <n v="80.849999999999994"/>
    <n v="751.65"/>
    <n v="0"/>
    <n v="0"/>
    <n v="390.06"/>
    <n v="1141.71"/>
    <s v="Churned"/>
    <x v="4"/>
    <s v="Attitude of support person"/>
    <n v="1"/>
    <s v="50-100"/>
    <n v="0"/>
    <x v="1"/>
    <x v="0"/>
  </r>
  <r>
    <s v="61461-HAR"/>
    <x v="1"/>
    <n v="62"/>
    <s v="No"/>
    <x v="15"/>
    <n v="10"/>
    <n v="13"/>
    <s v="Deal 2"/>
    <x v="0"/>
    <s v="Yes"/>
    <x v="1"/>
    <s v="No"/>
    <x v="0"/>
    <s v="No"/>
    <x v="0"/>
    <s v="No"/>
    <x v="1"/>
    <s v="No"/>
    <s v="No"/>
    <s v="No"/>
    <x v="2"/>
    <s v="No"/>
    <x v="0"/>
    <n v="24.2"/>
    <n v="1618.2"/>
    <n v="0"/>
    <n v="0"/>
    <n v="1684.62"/>
    <n v="3302.82"/>
    <s v="Stayed"/>
    <x v="0"/>
    <s v="other"/>
    <n v="0"/>
    <s v="20-50"/>
    <n v="0"/>
    <x v="1"/>
    <x v="1"/>
  </r>
  <r>
    <s v="55858-BIH"/>
    <x v="0"/>
    <n v="60"/>
    <s v="No"/>
    <x v="9"/>
    <n v="9"/>
    <n v="13"/>
    <s v="Deal 2"/>
    <x v="0"/>
    <s v="No"/>
    <x v="0"/>
    <s v="Fiber Optic"/>
    <x v="0"/>
    <s v="Yes"/>
    <x v="1"/>
    <s v="No"/>
    <x v="0"/>
    <s v="No"/>
    <s v="No"/>
    <s v="Yes"/>
    <x v="0"/>
    <s v="Yes"/>
    <x v="1"/>
    <n v="91.3"/>
    <n v="4126.3500000000004"/>
    <n v="0"/>
    <n v="0"/>
    <n v="548.78"/>
    <n v="4675.13"/>
    <s v="Stayed"/>
    <x v="0"/>
    <s v="other"/>
    <n v="0"/>
    <s v="50-100"/>
    <n v="0"/>
    <x v="1"/>
    <x v="1"/>
  </r>
  <r>
    <s v="67668-JHA"/>
    <x v="0"/>
    <n v="47"/>
    <s v="No"/>
    <x v="14"/>
    <n v="10"/>
    <n v="30"/>
    <s v="None"/>
    <x v="1"/>
    <s v="No"/>
    <x v="0"/>
    <s v="DSL"/>
    <x v="1"/>
    <s v="Yes"/>
    <x v="1"/>
    <s v="Yes"/>
    <x v="1"/>
    <s v="Yes"/>
    <s v="Yes"/>
    <s v="No"/>
    <x v="0"/>
    <s v="Yes"/>
    <x v="1"/>
    <n v="54.75"/>
    <n v="2348.4499999999998"/>
    <n v="0"/>
    <n v="80"/>
    <n v="0"/>
    <n v="2428.4499999999998"/>
    <s v="Stayed"/>
    <x v="0"/>
    <s v="other"/>
    <n v="0"/>
    <s v="50-100"/>
    <n v="0"/>
    <x v="0"/>
    <x v="0"/>
  </r>
  <r>
    <s v="69259-UTT"/>
    <x v="1"/>
    <n v="32"/>
    <s v="Yes"/>
    <x v="7"/>
    <n v="2"/>
    <n v="12"/>
    <s v="Deal 2"/>
    <x v="0"/>
    <s v="No"/>
    <x v="1"/>
    <s v="No"/>
    <x v="0"/>
    <s v="No"/>
    <x v="0"/>
    <s v="No"/>
    <x v="1"/>
    <s v="No"/>
    <s v="No"/>
    <s v="No"/>
    <x v="2"/>
    <s v="No"/>
    <x v="0"/>
    <n v="19.75"/>
    <n v="948.9"/>
    <n v="0"/>
    <n v="0"/>
    <n v="1952.38"/>
    <n v="2901.28"/>
    <s v="Stayed"/>
    <x v="0"/>
    <s v="other"/>
    <n v="0"/>
    <s v="&lt;20"/>
    <n v="0"/>
    <x v="2"/>
    <x v="1"/>
  </r>
  <r>
    <s v="91532-GUJ"/>
    <x v="0"/>
    <n v="55"/>
    <s v="Yes"/>
    <x v="6"/>
    <n v="1"/>
    <n v="3"/>
    <s v="None"/>
    <x v="0"/>
    <s v="Yes"/>
    <x v="0"/>
    <s v="Fiber Optic"/>
    <x v="0"/>
    <s v="Yes"/>
    <x v="0"/>
    <s v="No"/>
    <x v="1"/>
    <s v="Yes"/>
    <s v="Yes"/>
    <s v="Yes"/>
    <x v="0"/>
    <s v="Yes"/>
    <x v="0"/>
    <n v="90.35"/>
    <n v="4614.55"/>
    <n v="0"/>
    <n v="0"/>
    <n v="469.71"/>
    <n v="5084.26"/>
    <s v="Stayed"/>
    <x v="0"/>
    <s v="other"/>
    <n v="0"/>
    <s v="50-100"/>
    <n v="0"/>
    <x v="1"/>
    <x v="4"/>
  </r>
  <r>
    <s v="26377-ODI"/>
    <x v="1"/>
    <n v="23"/>
    <s v="Yes"/>
    <x v="19"/>
    <n v="2"/>
    <n v="4"/>
    <s v="None"/>
    <x v="0"/>
    <s v="No"/>
    <x v="0"/>
    <s v="Cable"/>
    <x v="1"/>
    <s v="No"/>
    <x v="0"/>
    <s v="Yes"/>
    <x v="1"/>
    <s v="No"/>
    <s v="No"/>
    <s v="Yes"/>
    <x v="2"/>
    <s v="No"/>
    <x v="1"/>
    <n v="54.65"/>
    <n v="2553.6999999999998"/>
    <n v="0"/>
    <n v="0"/>
    <n v="2034.45"/>
    <n v="4588.1499999999996"/>
    <s v="Stayed"/>
    <x v="0"/>
    <s v="other"/>
    <n v="0"/>
    <s v="50-100"/>
    <n v="0"/>
    <x v="2"/>
    <x v="4"/>
  </r>
  <r>
    <s v="47754-TAM"/>
    <x v="0"/>
    <n v="42"/>
    <s v="No"/>
    <x v="4"/>
    <n v="10"/>
    <n v="7"/>
    <s v="None"/>
    <x v="0"/>
    <s v="No"/>
    <x v="1"/>
    <s v="No"/>
    <x v="0"/>
    <s v="No"/>
    <x v="0"/>
    <s v="No"/>
    <x v="1"/>
    <s v="No"/>
    <s v="No"/>
    <s v="No"/>
    <x v="0"/>
    <s v="No"/>
    <x v="0"/>
    <n v="20.2"/>
    <n v="1068.1500000000001"/>
    <n v="0"/>
    <n v="0"/>
    <n v="1083.32"/>
    <n v="2151.4699999999998"/>
    <s v="Stayed"/>
    <x v="0"/>
    <s v="other"/>
    <n v="0"/>
    <s v="20-50"/>
    <n v="0"/>
    <x v="0"/>
    <x v="3"/>
  </r>
  <r>
    <s v="57814-JAM"/>
    <x v="1"/>
    <n v="59"/>
    <s v="Yes"/>
    <x v="16"/>
    <n v="0"/>
    <n v="15"/>
    <s v="None"/>
    <x v="0"/>
    <s v="Yes"/>
    <x v="0"/>
    <s v="Fiber Optic"/>
    <x v="0"/>
    <s v="Yes"/>
    <x v="0"/>
    <s v="No"/>
    <x v="0"/>
    <s v="Yes"/>
    <s v="Yes"/>
    <s v="Yes"/>
    <x v="1"/>
    <s v="Yes"/>
    <x v="1"/>
    <n v="101.75"/>
    <n v="4273.45"/>
    <n v="0"/>
    <n v="0"/>
    <n v="789.18"/>
    <n v="5062.63"/>
    <s v="Churned"/>
    <x v="0"/>
    <s v="Don't know"/>
    <n v="1"/>
    <s v="&gt;100"/>
    <n v="0"/>
    <x v="1"/>
    <x v="1"/>
  </r>
  <r>
    <s v="17149-GUJ"/>
    <x v="0"/>
    <n v="70"/>
    <s v="Yes"/>
    <x v="6"/>
    <n v="0"/>
    <n v="16"/>
    <s v="None"/>
    <x v="0"/>
    <s v="No"/>
    <x v="0"/>
    <s v="Fiber Optic"/>
    <x v="0"/>
    <s v="No"/>
    <x v="0"/>
    <s v="No"/>
    <x v="0"/>
    <s v="Yes"/>
    <s v="No"/>
    <s v="Yes"/>
    <x v="1"/>
    <s v="Yes"/>
    <x v="1"/>
    <n v="89.5"/>
    <n v="477.7"/>
    <n v="0"/>
    <n v="0"/>
    <n v="228.6"/>
    <n v="706.3"/>
    <s v="Churned"/>
    <x v="4"/>
    <s v="Attitude of support person"/>
    <n v="1"/>
    <s v="50-100"/>
    <n v="0"/>
    <x v="1"/>
    <x v="1"/>
  </r>
  <r>
    <s v="16931-BIH"/>
    <x v="1"/>
    <n v="39"/>
    <s v="Yes"/>
    <x v="9"/>
    <n v="8"/>
    <n v="23"/>
    <s v="Deal 5"/>
    <x v="0"/>
    <s v="No"/>
    <x v="1"/>
    <s v="No"/>
    <x v="0"/>
    <s v="No"/>
    <x v="0"/>
    <s v="No"/>
    <x v="1"/>
    <s v="No"/>
    <s v="No"/>
    <s v="No"/>
    <x v="1"/>
    <s v="Yes"/>
    <x v="0"/>
    <n v="19.3"/>
    <n v="19.3"/>
    <n v="0"/>
    <n v="0"/>
    <n v="8.66"/>
    <n v="27.96"/>
    <s v="Joined"/>
    <x v="0"/>
    <s v="other"/>
    <n v="0"/>
    <s v="&lt;20"/>
    <n v="1"/>
    <x v="0"/>
    <x v="2"/>
  </r>
  <r>
    <s v="97384-KAR"/>
    <x v="1"/>
    <n v="38"/>
    <s v="Yes"/>
    <x v="3"/>
    <n v="4"/>
    <n v="34"/>
    <s v="None"/>
    <x v="0"/>
    <s v="No"/>
    <x v="0"/>
    <s v="Fiber Optic"/>
    <x v="1"/>
    <s v="Yes"/>
    <x v="1"/>
    <s v="Yes"/>
    <x v="0"/>
    <s v="Yes"/>
    <s v="Yes"/>
    <s v="Yes"/>
    <x v="2"/>
    <s v="No"/>
    <x v="1"/>
    <n v="109.75"/>
    <n v="6110.2"/>
    <n v="0"/>
    <n v="0"/>
    <n v="2272.86"/>
    <n v="8383.06"/>
    <s v="Churned"/>
    <x v="1"/>
    <s v="Competitor had better devices"/>
    <n v="1"/>
    <s v="&gt;100"/>
    <n v="0"/>
    <x v="0"/>
    <x v="0"/>
  </r>
  <r>
    <s v="43865-ASS"/>
    <x v="0"/>
    <n v="37"/>
    <s v="Yes"/>
    <x v="17"/>
    <n v="1"/>
    <n v="26"/>
    <s v="Deal 5"/>
    <x v="0"/>
    <s v="No"/>
    <x v="1"/>
    <s v="No"/>
    <x v="0"/>
    <s v="No"/>
    <x v="0"/>
    <s v="No"/>
    <x v="1"/>
    <s v="No"/>
    <s v="No"/>
    <s v="No"/>
    <x v="1"/>
    <s v="Yes"/>
    <x v="0"/>
    <n v="19.45"/>
    <n v="19.45"/>
    <n v="0"/>
    <n v="0"/>
    <n v="48.96"/>
    <n v="68.41"/>
    <s v="Churned"/>
    <x v="2"/>
    <s v="Poor expertise of phone support"/>
    <n v="1"/>
    <s v="&lt;20"/>
    <n v="0"/>
    <x v="0"/>
    <x v="0"/>
  </r>
  <r>
    <s v="74518-ODI"/>
    <x v="1"/>
    <n v="27"/>
    <s v="No"/>
    <x v="19"/>
    <n v="13"/>
    <n v="13"/>
    <s v="Deal 5"/>
    <x v="0"/>
    <s v="No"/>
    <x v="0"/>
    <s v="DSL"/>
    <x v="0"/>
    <s v="No"/>
    <x v="0"/>
    <s v="No"/>
    <x v="1"/>
    <s v="No"/>
    <s v="No"/>
    <s v="Yes"/>
    <x v="1"/>
    <s v="No"/>
    <x v="1"/>
    <n v="44.45"/>
    <n v="82.7"/>
    <n v="0"/>
    <n v="0"/>
    <n v="37.4"/>
    <n v="120.1"/>
    <s v="Joined"/>
    <x v="0"/>
    <s v="other"/>
    <n v="0"/>
    <s v="20-50"/>
    <n v="1"/>
    <x v="2"/>
    <x v="1"/>
  </r>
  <r>
    <s v="27465-UTT"/>
    <x v="1"/>
    <n v="82"/>
    <s v="No"/>
    <x v="7"/>
    <n v="6"/>
    <n v="6"/>
    <s v="Deal 2"/>
    <x v="0"/>
    <s v="Yes"/>
    <x v="0"/>
    <s v="Fiber Optic"/>
    <x v="0"/>
    <s v="Yes"/>
    <x v="1"/>
    <s v="No"/>
    <x v="1"/>
    <s v="Yes"/>
    <s v="No"/>
    <s v="Yes"/>
    <x v="2"/>
    <s v="Yes"/>
    <x v="1"/>
    <n v="94.25"/>
    <n v="6081.4"/>
    <n v="0"/>
    <n v="0"/>
    <n v="1493.12"/>
    <n v="7574.52"/>
    <s v="Stayed"/>
    <x v="0"/>
    <s v="other"/>
    <n v="0"/>
    <s v="50-100"/>
    <n v="0"/>
    <x v="1"/>
    <x v="3"/>
  </r>
  <r>
    <s v="83932-BIH"/>
    <x v="1"/>
    <n v="53"/>
    <s v="Yes"/>
    <x v="9"/>
    <n v="1"/>
    <n v="20"/>
    <s v="Deal 4"/>
    <x v="1"/>
    <s v="No"/>
    <x v="0"/>
    <s v="DSL"/>
    <x v="1"/>
    <s v="Yes"/>
    <x v="0"/>
    <s v="Yes"/>
    <x v="1"/>
    <s v="No"/>
    <s v="No"/>
    <s v="No"/>
    <x v="0"/>
    <s v="No"/>
    <x v="0"/>
    <n v="40.25"/>
    <n v="411.45"/>
    <n v="17.96"/>
    <n v="30"/>
    <n v="0"/>
    <n v="423.49"/>
    <s v="Stayed"/>
    <x v="0"/>
    <s v="other"/>
    <n v="0"/>
    <s v="20-50"/>
    <n v="0"/>
    <x v="1"/>
    <x v="2"/>
  </r>
  <r>
    <s v="69846-MAH"/>
    <x v="1"/>
    <n v="37"/>
    <s v="Yes"/>
    <x v="1"/>
    <n v="12"/>
    <n v="9"/>
    <s v="None"/>
    <x v="0"/>
    <s v="No"/>
    <x v="0"/>
    <s v="DSL"/>
    <x v="0"/>
    <s v="No"/>
    <x v="0"/>
    <s v="Yes"/>
    <x v="1"/>
    <s v="No"/>
    <s v="No"/>
    <s v="Yes"/>
    <x v="1"/>
    <s v="No"/>
    <x v="1"/>
    <n v="50.2"/>
    <n v="1815.3"/>
    <n v="0"/>
    <n v="0"/>
    <n v="1382.78"/>
    <n v="3198.08"/>
    <s v="Stayed"/>
    <x v="0"/>
    <s v="other"/>
    <n v="0"/>
    <s v="50-100"/>
    <n v="0"/>
    <x v="0"/>
    <x v="3"/>
  </r>
  <r>
    <s v="73151-JAM"/>
    <x v="1"/>
    <n v="79"/>
    <s v="Yes"/>
    <x v="16"/>
    <n v="7"/>
    <n v="13"/>
    <s v="None"/>
    <x v="0"/>
    <s v="No"/>
    <x v="0"/>
    <s v="Fiber Optic"/>
    <x v="0"/>
    <s v="No"/>
    <x v="0"/>
    <s v="No"/>
    <x v="1"/>
    <s v="Yes"/>
    <s v="No"/>
    <s v="Yes"/>
    <x v="2"/>
    <s v="Yes"/>
    <x v="1"/>
    <n v="79.5"/>
    <n v="2665"/>
    <n v="0"/>
    <n v="0"/>
    <n v="1555.84"/>
    <n v="4220.84"/>
    <s v="Stayed"/>
    <x v="0"/>
    <s v="other"/>
    <n v="0"/>
    <s v="50-100"/>
    <n v="0"/>
    <x v="1"/>
    <x v="1"/>
  </r>
  <r>
    <s v="46986-DEL"/>
    <x v="1"/>
    <n v="52"/>
    <s v="Yes"/>
    <x v="0"/>
    <n v="4"/>
    <n v="17"/>
    <s v="Deal 5"/>
    <x v="0"/>
    <s v="Yes"/>
    <x v="0"/>
    <s v="Fiber Optic"/>
    <x v="0"/>
    <s v="Yes"/>
    <x v="0"/>
    <s v="Yes"/>
    <x v="1"/>
    <s v="Yes"/>
    <s v="Yes"/>
    <s v="Yes"/>
    <x v="1"/>
    <s v="Yes"/>
    <x v="1"/>
    <n v="93.5"/>
    <n v="362.2"/>
    <n v="0"/>
    <n v="0"/>
    <n v="29.56"/>
    <n v="391.76"/>
    <s v="Churned"/>
    <x v="1"/>
    <s v="Competitor made better offer"/>
    <n v="1"/>
    <s v="50-100"/>
    <n v="0"/>
    <x v="1"/>
    <x v="1"/>
  </r>
  <r>
    <s v="53028-RAJ"/>
    <x v="1"/>
    <n v="35"/>
    <s v="No"/>
    <x v="8"/>
    <n v="10"/>
    <n v="36"/>
    <s v="Deal 2"/>
    <x v="0"/>
    <s v="Yes"/>
    <x v="0"/>
    <s v="Fiber Optic"/>
    <x v="0"/>
    <s v="Yes"/>
    <x v="1"/>
    <s v="No"/>
    <x v="0"/>
    <s v="No"/>
    <s v="No"/>
    <s v="No"/>
    <x v="0"/>
    <s v="Yes"/>
    <x v="1"/>
    <n v="94.75"/>
    <n v="5121.75"/>
    <n v="0"/>
    <n v="70"/>
    <n v="2033.1"/>
    <n v="7224.85"/>
    <s v="Stayed"/>
    <x v="0"/>
    <s v="other"/>
    <n v="0"/>
    <s v="50-100"/>
    <n v="0"/>
    <x v="0"/>
    <x v="0"/>
  </r>
  <r>
    <s v="29830-TAM"/>
    <x v="1"/>
    <n v="72"/>
    <s v="Yes"/>
    <x v="4"/>
    <n v="15"/>
    <n v="7"/>
    <s v="None"/>
    <x v="0"/>
    <s v="No"/>
    <x v="0"/>
    <s v="Fiber Optic"/>
    <x v="0"/>
    <s v="No"/>
    <x v="0"/>
    <s v="No"/>
    <x v="1"/>
    <s v="No"/>
    <s v="No"/>
    <s v="Yes"/>
    <x v="1"/>
    <s v="No"/>
    <x v="1"/>
    <n v="70.55"/>
    <n v="3309.25"/>
    <n v="26.99"/>
    <n v="0"/>
    <n v="1266.6500000000001"/>
    <n v="4548.91"/>
    <s v="Churned"/>
    <x v="1"/>
    <s v="Competitor made better offer"/>
    <n v="1"/>
    <s v="50-100"/>
    <n v="0"/>
    <x v="1"/>
    <x v="3"/>
  </r>
  <r>
    <s v="14311-UTT"/>
    <x v="0"/>
    <n v="52"/>
    <s v="Yes"/>
    <x v="7"/>
    <n v="13"/>
    <n v="32"/>
    <s v="None"/>
    <x v="0"/>
    <s v="Yes"/>
    <x v="1"/>
    <s v="No"/>
    <x v="0"/>
    <s v="No"/>
    <x v="0"/>
    <s v="No"/>
    <x v="1"/>
    <s v="No"/>
    <s v="No"/>
    <s v="No"/>
    <x v="2"/>
    <s v="No"/>
    <x v="0"/>
    <n v="25"/>
    <n v="300.7"/>
    <n v="0"/>
    <n v="0"/>
    <n v="165.44"/>
    <n v="466.14"/>
    <s v="Stayed"/>
    <x v="0"/>
    <s v="other"/>
    <n v="0"/>
    <s v="20-50"/>
    <n v="0"/>
    <x v="1"/>
    <x v="0"/>
  </r>
  <r>
    <s v="37203-KAR"/>
    <x v="0"/>
    <n v="49"/>
    <s v="No"/>
    <x v="3"/>
    <n v="14"/>
    <n v="32"/>
    <s v="Deal 5"/>
    <x v="0"/>
    <s v="No"/>
    <x v="1"/>
    <s v="No"/>
    <x v="0"/>
    <s v="No"/>
    <x v="0"/>
    <s v="No"/>
    <x v="1"/>
    <s v="No"/>
    <s v="No"/>
    <s v="No"/>
    <x v="1"/>
    <s v="Yes"/>
    <x v="2"/>
    <n v="19.350000000000001"/>
    <n v="152.6"/>
    <n v="0"/>
    <n v="0"/>
    <n v="278.95999999999998"/>
    <n v="431.56"/>
    <s v="Stayed"/>
    <x v="0"/>
    <s v="other"/>
    <n v="0"/>
    <s v="&lt;20"/>
    <n v="0"/>
    <x v="0"/>
    <x v="0"/>
  </r>
  <r>
    <s v="91754-WES"/>
    <x v="0"/>
    <n v="58"/>
    <s v="Yes"/>
    <x v="2"/>
    <n v="14"/>
    <n v="13"/>
    <s v="None"/>
    <x v="1"/>
    <s v="No"/>
    <x v="0"/>
    <s v="DSL"/>
    <x v="0"/>
    <s v="No"/>
    <x v="0"/>
    <s v="No"/>
    <x v="1"/>
    <s v="Yes"/>
    <s v="Yes"/>
    <s v="Yes"/>
    <x v="1"/>
    <s v="Yes"/>
    <x v="1"/>
    <n v="35.25"/>
    <n v="35.25"/>
    <n v="0"/>
    <n v="0"/>
    <n v="0"/>
    <n v="35.25"/>
    <s v="Churned"/>
    <x v="3"/>
    <s v="Lack of affordable download/upload speed"/>
    <n v="1"/>
    <s v="20-50"/>
    <n v="0"/>
    <x v="1"/>
    <x v="1"/>
  </r>
  <r>
    <s v="64001-KAR"/>
    <x v="0"/>
    <n v="44"/>
    <s v="No"/>
    <x v="3"/>
    <n v="10"/>
    <n v="2"/>
    <s v="Deal 2"/>
    <x v="0"/>
    <s v="Yes"/>
    <x v="0"/>
    <s v="Fiber Optic"/>
    <x v="1"/>
    <s v="Yes"/>
    <x v="1"/>
    <s v="Yes"/>
    <x v="0"/>
    <s v="Yes"/>
    <s v="Yes"/>
    <s v="Yes"/>
    <x v="2"/>
    <s v="No"/>
    <x v="0"/>
    <n v="115.85"/>
    <n v="6567.9"/>
    <n v="0"/>
    <n v="0"/>
    <n v="2288.16"/>
    <n v="8856.06"/>
    <s v="Stayed"/>
    <x v="0"/>
    <s v="other"/>
    <n v="0"/>
    <s v="&gt;100"/>
    <n v="0"/>
    <x v="0"/>
    <x v="4"/>
  </r>
  <r>
    <s v="39862-TEL"/>
    <x v="1"/>
    <n v="52"/>
    <s v="No"/>
    <x v="5"/>
    <n v="10"/>
    <n v="18"/>
    <s v="Deal 3"/>
    <x v="0"/>
    <s v="Yes"/>
    <x v="1"/>
    <s v="No"/>
    <x v="0"/>
    <s v="No"/>
    <x v="0"/>
    <s v="No"/>
    <x v="1"/>
    <s v="No"/>
    <s v="No"/>
    <s v="No"/>
    <x v="1"/>
    <s v="No"/>
    <x v="1"/>
    <n v="24.7"/>
    <n v="780.2"/>
    <n v="0"/>
    <n v="0"/>
    <n v="391.68"/>
    <n v="1171.8800000000001"/>
    <s v="Stayed"/>
    <x v="0"/>
    <s v="other"/>
    <n v="0"/>
    <s v="20-50"/>
    <n v="0"/>
    <x v="1"/>
    <x v="2"/>
  </r>
  <r>
    <s v="83486-MAH"/>
    <x v="0"/>
    <n v="34"/>
    <s v="No"/>
    <x v="1"/>
    <n v="5"/>
    <n v="4"/>
    <s v="Deal 5"/>
    <x v="0"/>
    <s v="No"/>
    <x v="0"/>
    <s v="Fiber Optic"/>
    <x v="0"/>
    <s v="No"/>
    <x v="1"/>
    <s v="No"/>
    <x v="1"/>
    <s v="No"/>
    <s v="No"/>
    <s v="Yes"/>
    <x v="1"/>
    <s v="No"/>
    <x v="0"/>
    <n v="75.349999999999994"/>
    <n v="75.349999999999994"/>
    <n v="0"/>
    <n v="0"/>
    <n v="38.89"/>
    <n v="114.24"/>
    <s v="Joined"/>
    <x v="0"/>
    <s v="other"/>
    <n v="0"/>
    <s v="50-100"/>
    <n v="1"/>
    <x v="2"/>
    <x v="4"/>
  </r>
  <r>
    <s v="96516-HAR"/>
    <x v="1"/>
    <n v="45"/>
    <s v="No"/>
    <x v="15"/>
    <n v="14"/>
    <n v="5"/>
    <s v="Deal 5"/>
    <x v="0"/>
    <s v="No"/>
    <x v="0"/>
    <s v="DSL"/>
    <x v="0"/>
    <s v="No"/>
    <x v="0"/>
    <s v="No"/>
    <x v="0"/>
    <s v="No"/>
    <s v="No"/>
    <s v="Yes"/>
    <x v="1"/>
    <s v="No"/>
    <x v="1"/>
    <n v="55.35"/>
    <n v="449.75"/>
    <n v="0"/>
    <n v="0"/>
    <n v="369.18"/>
    <n v="818.93"/>
    <s v="Churned"/>
    <x v="1"/>
    <s v="Competitor had better devices"/>
    <n v="1"/>
    <s v="50-100"/>
    <n v="0"/>
    <x v="0"/>
    <x v="4"/>
  </r>
  <r>
    <s v="48545-AND"/>
    <x v="1"/>
    <n v="76"/>
    <s v="No"/>
    <x v="10"/>
    <n v="2"/>
    <n v="15"/>
    <s v="None"/>
    <x v="0"/>
    <s v="Yes"/>
    <x v="0"/>
    <s v="Fiber Optic"/>
    <x v="0"/>
    <s v="No"/>
    <x v="1"/>
    <s v="No"/>
    <x v="0"/>
    <s v="Yes"/>
    <s v="No"/>
    <s v="Yes"/>
    <x v="0"/>
    <s v="Yes"/>
    <x v="1"/>
    <n v="98.85"/>
    <n v="4564.8999999999996"/>
    <n v="0"/>
    <n v="0"/>
    <n v="193.2"/>
    <n v="4758.1000000000004"/>
    <s v="Stayed"/>
    <x v="0"/>
    <s v="other"/>
    <n v="0"/>
    <s v="50-100"/>
    <n v="0"/>
    <x v="1"/>
    <x v="1"/>
  </r>
  <r>
    <s v="93306-TEL"/>
    <x v="1"/>
    <n v="35"/>
    <s v="No"/>
    <x v="5"/>
    <n v="8"/>
    <n v="15"/>
    <s v="Deal 2"/>
    <x v="0"/>
    <s v="No"/>
    <x v="0"/>
    <s v="DSL"/>
    <x v="1"/>
    <s v="No"/>
    <x v="0"/>
    <s v="No"/>
    <x v="0"/>
    <s v="No"/>
    <s v="No"/>
    <s v="Yes"/>
    <x v="0"/>
    <s v="Yes"/>
    <x v="0"/>
    <n v="59.8"/>
    <n v="3561.15"/>
    <n v="0"/>
    <n v="0"/>
    <n v="914.4"/>
    <n v="4475.55"/>
    <s v="Stayed"/>
    <x v="0"/>
    <s v="other"/>
    <n v="0"/>
    <s v="50-100"/>
    <n v="0"/>
    <x v="0"/>
    <x v="1"/>
  </r>
  <r>
    <s v="51798-PUN"/>
    <x v="0"/>
    <n v="63"/>
    <s v="Yes"/>
    <x v="13"/>
    <n v="2"/>
    <n v="18"/>
    <s v="None"/>
    <x v="0"/>
    <s v="No"/>
    <x v="0"/>
    <s v="Fiber Optic"/>
    <x v="0"/>
    <s v="No"/>
    <x v="0"/>
    <s v="No"/>
    <x v="0"/>
    <s v="Yes"/>
    <s v="Yes"/>
    <s v="Yes"/>
    <x v="1"/>
    <s v="Yes"/>
    <x v="1"/>
    <n v="89.75"/>
    <n v="1938.9"/>
    <n v="0"/>
    <n v="0"/>
    <n v="492.36"/>
    <n v="2431.2600000000002"/>
    <s v="Stayed"/>
    <x v="0"/>
    <s v="other"/>
    <n v="0"/>
    <s v="50-100"/>
    <n v="0"/>
    <x v="1"/>
    <x v="2"/>
  </r>
  <r>
    <s v="39779-AND"/>
    <x v="1"/>
    <n v="24"/>
    <s v="Yes"/>
    <x v="10"/>
    <n v="14"/>
    <n v="8"/>
    <s v="Deal 3"/>
    <x v="0"/>
    <s v="No"/>
    <x v="1"/>
    <s v="No"/>
    <x v="0"/>
    <s v="No"/>
    <x v="0"/>
    <s v="No"/>
    <x v="1"/>
    <s v="No"/>
    <s v="No"/>
    <s v="No"/>
    <x v="0"/>
    <s v="No"/>
    <x v="0"/>
    <n v="19.899999999999999"/>
    <n v="791.15"/>
    <n v="20.170000000000002"/>
    <n v="0"/>
    <n v="1872.78"/>
    <n v="2643.76"/>
    <s v="Stayed"/>
    <x v="0"/>
    <s v="other"/>
    <n v="0"/>
    <s v="&lt;20"/>
    <n v="0"/>
    <x v="2"/>
    <x v="3"/>
  </r>
  <r>
    <s v="38663-UTT"/>
    <x v="0"/>
    <n v="42"/>
    <s v="No"/>
    <x v="7"/>
    <n v="7"/>
    <n v="15"/>
    <s v="Deal 5"/>
    <x v="0"/>
    <s v="No"/>
    <x v="1"/>
    <s v="No"/>
    <x v="0"/>
    <s v="No"/>
    <x v="0"/>
    <s v="No"/>
    <x v="1"/>
    <s v="No"/>
    <s v="No"/>
    <s v="No"/>
    <x v="1"/>
    <s v="No"/>
    <x v="0"/>
    <n v="20.3"/>
    <n v="40.25"/>
    <n v="0"/>
    <n v="0"/>
    <n v="14.54"/>
    <n v="54.79"/>
    <s v="Joined"/>
    <x v="0"/>
    <s v="other"/>
    <n v="0"/>
    <s v="20-50"/>
    <n v="1"/>
    <x v="0"/>
    <x v="1"/>
  </r>
  <r>
    <s v="85886-RAJ"/>
    <x v="1"/>
    <n v="19"/>
    <s v="No"/>
    <x v="8"/>
    <n v="1"/>
    <n v="11"/>
    <s v="Deal 3"/>
    <x v="0"/>
    <s v="No"/>
    <x v="1"/>
    <s v="No"/>
    <x v="0"/>
    <s v="No"/>
    <x v="0"/>
    <s v="No"/>
    <x v="1"/>
    <s v="No"/>
    <s v="No"/>
    <s v="No"/>
    <x v="0"/>
    <s v="No"/>
    <x v="1"/>
    <n v="20.05"/>
    <n v="746.75"/>
    <n v="0"/>
    <n v="0"/>
    <n v="1435.7"/>
    <n v="2182.4499999999998"/>
    <s v="Stayed"/>
    <x v="0"/>
    <s v="other"/>
    <n v="0"/>
    <s v="20-50"/>
    <n v="0"/>
    <x v="3"/>
    <x v="3"/>
  </r>
  <r>
    <s v="94955-MAH"/>
    <x v="1"/>
    <n v="54"/>
    <s v="Yes"/>
    <x v="1"/>
    <n v="2"/>
    <n v="33"/>
    <s v="None"/>
    <x v="0"/>
    <s v="No"/>
    <x v="1"/>
    <s v="No"/>
    <x v="0"/>
    <s v="No"/>
    <x v="0"/>
    <s v="No"/>
    <x v="1"/>
    <s v="No"/>
    <s v="No"/>
    <s v="No"/>
    <x v="1"/>
    <s v="No"/>
    <x v="0"/>
    <n v="20.8"/>
    <n v="460.2"/>
    <n v="21.81"/>
    <n v="0"/>
    <n v="76.75"/>
    <n v="515.14"/>
    <s v="Stayed"/>
    <x v="0"/>
    <s v="other"/>
    <n v="0"/>
    <s v="20-50"/>
    <n v="0"/>
    <x v="1"/>
    <x v="0"/>
  </r>
  <r>
    <s v="37034-RAJ"/>
    <x v="1"/>
    <n v="58"/>
    <s v="Yes"/>
    <x v="8"/>
    <n v="2"/>
    <n v="8"/>
    <s v="None"/>
    <x v="0"/>
    <s v="No"/>
    <x v="0"/>
    <s v="Fiber Optic"/>
    <x v="0"/>
    <s v="No"/>
    <x v="0"/>
    <s v="No"/>
    <x v="0"/>
    <s v="No"/>
    <s v="No"/>
    <s v="Yes"/>
    <x v="1"/>
    <s v="Yes"/>
    <x v="1"/>
    <n v="79.55"/>
    <n v="79.55"/>
    <n v="0"/>
    <n v="0"/>
    <n v="4.04"/>
    <n v="83.59"/>
    <s v="Churned"/>
    <x v="0"/>
    <s v="Don't know"/>
    <n v="1"/>
    <s v="50-100"/>
    <n v="0"/>
    <x v="1"/>
    <x v="3"/>
  </r>
  <r>
    <s v="65797-JHA"/>
    <x v="1"/>
    <n v="80"/>
    <s v="No"/>
    <x v="14"/>
    <n v="4"/>
    <n v="4"/>
    <s v="Deal 4"/>
    <x v="0"/>
    <s v="No"/>
    <x v="1"/>
    <s v="No"/>
    <x v="0"/>
    <s v="No"/>
    <x v="0"/>
    <s v="No"/>
    <x v="1"/>
    <s v="No"/>
    <s v="No"/>
    <s v="No"/>
    <x v="0"/>
    <s v="No"/>
    <x v="1"/>
    <n v="20.350000000000001"/>
    <n v="369.6"/>
    <n v="0"/>
    <n v="0"/>
    <n v="675.54"/>
    <n v="1045.1400000000001"/>
    <s v="Stayed"/>
    <x v="0"/>
    <s v="other"/>
    <n v="0"/>
    <s v="20-50"/>
    <n v="0"/>
    <x v="1"/>
    <x v="4"/>
  </r>
  <r>
    <s v="44655-TEL"/>
    <x v="0"/>
    <n v="41"/>
    <s v="Yes"/>
    <x v="5"/>
    <n v="0"/>
    <n v="25"/>
    <s v="None"/>
    <x v="0"/>
    <s v="No"/>
    <x v="0"/>
    <s v="DSL"/>
    <x v="0"/>
    <s v="No"/>
    <x v="0"/>
    <s v="Yes"/>
    <x v="1"/>
    <s v="No"/>
    <s v="No"/>
    <s v="Yes"/>
    <x v="1"/>
    <s v="Yes"/>
    <x v="2"/>
    <n v="50.5"/>
    <n v="147.75"/>
    <n v="0"/>
    <n v="0"/>
    <n v="79.14"/>
    <n v="226.89"/>
    <s v="Joined"/>
    <x v="0"/>
    <s v="other"/>
    <n v="0"/>
    <s v="50-100"/>
    <n v="1"/>
    <x v="0"/>
    <x v="0"/>
  </r>
  <r>
    <s v="22836-AND"/>
    <x v="0"/>
    <n v="60"/>
    <s v="Yes"/>
    <x v="10"/>
    <n v="9"/>
    <n v="18"/>
    <s v="None"/>
    <x v="0"/>
    <s v="No"/>
    <x v="1"/>
    <s v="No"/>
    <x v="0"/>
    <s v="No"/>
    <x v="0"/>
    <s v="No"/>
    <x v="1"/>
    <s v="No"/>
    <s v="No"/>
    <s v="No"/>
    <x v="2"/>
    <s v="No"/>
    <x v="0"/>
    <n v="19.95"/>
    <n v="1269.0999999999999"/>
    <n v="0"/>
    <n v="0"/>
    <n v="2504.04"/>
    <n v="3773.14"/>
    <s v="Stayed"/>
    <x v="0"/>
    <s v="other"/>
    <n v="0"/>
    <s v="&lt;20"/>
    <n v="0"/>
    <x v="1"/>
    <x v="2"/>
  </r>
  <r>
    <s v="64957-KAR"/>
    <x v="1"/>
    <n v="51"/>
    <s v="No"/>
    <x v="3"/>
    <n v="11"/>
    <n v="4"/>
    <s v="None"/>
    <x v="0"/>
    <s v="Yes"/>
    <x v="0"/>
    <s v="Fiber Optic"/>
    <x v="0"/>
    <s v="No"/>
    <x v="0"/>
    <s v="No"/>
    <x v="1"/>
    <s v="Yes"/>
    <s v="Yes"/>
    <s v="Yes"/>
    <x v="1"/>
    <s v="Yes"/>
    <x v="1"/>
    <n v="84.9"/>
    <n v="2516.1999999999998"/>
    <n v="47.04"/>
    <n v="0"/>
    <n v="275.20999999999998"/>
    <n v="2744.37"/>
    <s v="Stayed"/>
    <x v="0"/>
    <s v="other"/>
    <n v="0"/>
    <s v="50-100"/>
    <n v="0"/>
    <x v="1"/>
    <x v="4"/>
  </r>
  <r>
    <s v="32018-KER"/>
    <x v="0"/>
    <n v="36"/>
    <s v="Yes"/>
    <x v="20"/>
    <n v="15"/>
    <n v="32"/>
    <s v="Deal 1"/>
    <x v="0"/>
    <s v="Yes"/>
    <x v="1"/>
    <s v="No"/>
    <x v="0"/>
    <s v="No"/>
    <x v="0"/>
    <s v="No"/>
    <x v="1"/>
    <s v="No"/>
    <s v="No"/>
    <s v="No"/>
    <x v="2"/>
    <s v="No"/>
    <x v="0"/>
    <n v="25.1"/>
    <n v="1697.7"/>
    <n v="0"/>
    <n v="0"/>
    <n v="3242.58"/>
    <n v="4940.28"/>
    <s v="Stayed"/>
    <x v="0"/>
    <s v="other"/>
    <n v="0"/>
    <s v="20-50"/>
    <n v="0"/>
    <x v="0"/>
    <x v="0"/>
  </r>
  <r>
    <s v="71598-TAM"/>
    <x v="1"/>
    <n v="31"/>
    <s v="Yes"/>
    <x v="4"/>
    <n v="9"/>
    <n v="20"/>
    <s v="Deal 5"/>
    <x v="0"/>
    <s v="No"/>
    <x v="0"/>
    <s v="DSL"/>
    <x v="0"/>
    <s v="No"/>
    <x v="0"/>
    <s v="No"/>
    <x v="1"/>
    <s v="No"/>
    <s v="No"/>
    <s v="Yes"/>
    <x v="1"/>
    <s v="Yes"/>
    <x v="1"/>
    <n v="45.45"/>
    <n v="411.75"/>
    <n v="0"/>
    <n v="0"/>
    <n v="40.72"/>
    <n v="452.47"/>
    <s v="Stayed"/>
    <x v="0"/>
    <s v="other"/>
    <n v="0"/>
    <s v="20-50"/>
    <n v="0"/>
    <x v="2"/>
    <x v="2"/>
  </r>
  <r>
    <s v="22916-AND"/>
    <x v="1"/>
    <n v="83"/>
    <s v="Yes"/>
    <x v="10"/>
    <n v="12"/>
    <n v="17"/>
    <s v="Deal 2"/>
    <x v="0"/>
    <s v="Yes"/>
    <x v="0"/>
    <s v="Cable"/>
    <x v="1"/>
    <s v="No"/>
    <x v="0"/>
    <s v="Yes"/>
    <x v="1"/>
    <s v="Yes"/>
    <s v="Yes"/>
    <s v="Yes"/>
    <x v="2"/>
    <s v="Yes"/>
    <x v="1"/>
    <n v="70.05"/>
    <n v="3062.45"/>
    <n v="0"/>
    <n v="0"/>
    <n v="830.7"/>
    <n v="3893.15"/>
    <s v="Stayed"/>
    <x v="0"/>
    <s v="other"/>
    <n v="0"/>
    <s v="50-100"/>
    <n v="0"/>
    <x v="1"/>
    <x v="1"/>
  </r>
  <r>
    <s v="58840-ODI"/>
    <x v="1"/>
    <n v="73"/>
    <s v="No"/>
    <x v="19"/>
    <n v="15"/>
    <n v="13"/>
    <s v="None"/>
    <x v="1"/>
    <s v="No"/>
    <x v="0"/>
    <s v="Cable"/>
    <x v="0"/>
    <s v="No"/>
    <x v="0"/>
    <s v="No"/>
    <x v="1"/>
    <s v="No"/>
    <s v="No"/>
    <s v="Yes"/>
    <x v="1"/>
    <s v="Yes"/>
    <x v="1"/>
    <n v="25.2"/>
    <n v="25.2"/>
    <n v="0"/>
    <n v="0"/>
    <n v="0"/>
    <n v="25.2"/>
    <s v="Churned"/>
    <x v="1"/>
    <s v="Competitor made better offer"/>
    <n v="1"/>
    <s v="20-50"/>
    <n v="0"/>
    <x v="1"/>
    <x v="1"/>
  </r>
  <r>
    <s v="76680-UTT"/>
    <x v="0"/>
    <n v="67"/>
    <s v="No"/>
    <x v="7"/>
    <n v="4"/>
    <n v="17"/>
    <s v="Deal 3"/>
    <x v="0"/>
    <s v="Yes"/>
    <x v="0"/>
    <s v="Fiber Optic"/>
    <x v="0"/>
    <s v="Yes"/>
    <x v="1"/>
    <s v="No"/>
    <x v="1"/>
    <s v="Yes"/>
    <s v="Yes"/>
    <s v="No"/>
    <x v="1"/>
    <s v="Yes"/>
    <x v="1"/>
    <n v="95.9"/>
    <n v="2745.2"/>
    <n v="0"/>
    <n v="50"/>
    <n v="1026.02"/>
    <n v="3821.22"/>
    <s v="Churned"/>
    <x v="3"/>
    <s v="Extra data charges"/>
    <n v="1"/>
    <s v="50-100"/>
    <n v="0"/>
    <x v="1"/>
    <x v="1"/>
  </r>
  <r>
    <s v="43349-BIH"/>
    <x v="0"/>
    <n v="44"/>
    <s v="No"/>
    <x v="9"/>
    <n v="12"/>
    <n v="28"/>
    <s v="None"/>
    <x v="0"/>
    <s v="Yes"/>
    <x v="0"/>
    <s v="DSL"/>
    <x v="1"/>
    <s v="Yes"/>
    <x v="1"/>
    <s v="Yes"/>
    <x v="0"/>
    <s v="Yes"/>
    <s v="Yes"/>
    <s v="Yes"/>
    <x v="2"/>
    <s v="No"/>
    <x v="0"/>
    <n v="89.85"/>
    <n v="6562.9"/>
    <n v="12.55"/>
    <n v="0"/>
    <n v="1941.12"/>
    <n v="8491.4699999999993"/>
    <s v="Stayed"/>
    <x v="0"/>
    <s v="other"/>
    <n v="0"/>
    <s v="50-100"/>
    <n v="0"/>
    <x v="0"/>
    <x v="0"/>
  </r>
  <r>
    <s v="26259-RAJ"/>
    <x v="1"/>
    <n v="46"/>
    <s v="No"/>
    <x v="8"/>
    <n v="4"/>
    <n v="9"/>
    <s v="Deal 3"/>
    <x v="0"/>
    <s v="No"/>
    <x v="1"/>
    <s v="No"/>
    <x v="0"/>
    <s v="No"/>
    <x v="0"/>
    <s v="No"/>
    <x v="1"/>
    <s v="No"/>
    <s v="No"/>
    <s v="No"/>
    <x v="0"/>
    <s v="Yes"/>
    <x v="1"/>
    <n v="20.100000000000001"/>
    <n v="682.1"/>
    <n v="0"/>
    <n v="0"/>
    <n v="1418.48"/>
    <n v="2100.58"/>
    <s v="Stayed"/>
    <x v="0"/>
    <s v="other"/>
    <n v="0"/>
    <s v="20-50"/>
    <n v="0"/>
    <x v="0"/>
    <x v="3"/>
  </r>
  <r>
    <s v="11751-TAM"/>
    <x v="1"/>
    <n v="18"/>
    <s v="No"/>
    <x v="4"/>
    <n v="5"/>
    <n v="7"/>
    <s v="Deal 5"/>
    <x v="1"/>
    <s v="No"/>
    <x v="0"/>
    <s v="DSL"/>
    <x v="0"/>
    <s v="No"/>
    <x v="0"/>
    <s v="No"/>
    <x v="1"/>
    <s v="No"/>
    <s v="No"/>
    <s v="Yes"/>
    <x v="1"/>
    <s v="No"/>
    <x v="2"/>
    <n v="24.3"/>
    <n v="38.450000000000003"/>
    <n v="0"/>
    <n v="0"/>
    <n v="0"/>
    <n v="38.450000000000003"/>
    <s v="Joined"/>
    <x v="0"/>
    <s v="other"/>
    <n v="0"/>
    <s v="20-50"/>
    <n v="1"/>
    <x v="3"/>
    <x v="3"/>
  </r>
  <r>
    <s v="58665-PUN"/>
    <x v="0"/>
    <n v="75"/>
    <s v="Yes"/>
    <x v="13"/>
    <n v="4"/>
    <n v="15"/>
    <s v="Deal 1"/>
    <x v="0"/>
    <s v="Yes"/>
    <x v="0"/>
    <s v="Fiber Optic"/>
    <x v="1"/>
    <s v="Yes"/>
    <x v="1"/>
    <s v="Yes"/>
    <x v="0"/>
    <s v="Yes"/>
    <s v="No"/>
    <s v="Yes"/>
    <x v="2"/>
    <s v="Yes"/>
    <x v="1"/>
    <n v="114.65"/>
    <n v="8333.9500000000007"/>
    <n v="0"/>
    <n v="0"/>
    <n v="330.48"/>
    <n v="8664.43"/>
    <s v="Stayed"/>
    <x v="0"/>
    <s v="other"/>
    <n v="0"/>
    <s v="&gt;100"/>
    <n v="0"/>
    <x v="1"/>
    <x v="1"/>
  </r>
  <r>
    <s v="87521-WES"/>
    <x v="1"/>
    <n v="64"/>
    <s v="Yes"/>
    <x v="2"/>
    <n v="14"/>
    <n v="20"/>
    <s v="None"/>
    <x v="0"/>
    <s v="No"/>
    <x v="1"/>
    <s v="No"/>
    <x v="0"/>
    <s v="No"/>
    <x v="0"/>
    <s v="No"/>
    <x v="1"/>
    <s v="No"/>
    <s v="No"/>
    <s v="No"/>
    <x v="1"/>
    <s v="Yes"/>
    <x v="2"/>
    <n v="20.55"/>
    <n v="187.35"/>
    <n v="0"/>
    <n v="0"/>
    <n v="47.6"/>
    <n v="234.95"/>
    <s v="Stayed"/>
    <x v="0"/>
    <s v="other"/>
    <n v="0"/>
    <s v="20-50"/>
    <n v="0"/>
    <x v="1"/>
    <x v="2"/>
  </r>
  <r>
    <s v="32445-ODI"/>
    <x v="1"/>
    <n v="26"/>
    <s v="No"/>
    <x v="19"/>
    <n v="2"/>
    <n v="27"/>
    <s v="Deal 2"/>
    <x v="0"/>
    <s v="Yes"/>
    <x v="0"/>
    <s v="Fiber Optic"/>
    <x v="0"/>
    <s v="Yes"/>
    <x v="1"/>
    <s v="No"/>
    <x v="0"/>
    <s v="Yes"/>
    <s v="Yes"/>
    <s v="No"/>
    <x v="0"/>
    <s v="Yes"/>
    <x v="1"/>
    <n v="106.8"/>
    <n v="5498.8"/>
    <n v="0"/>
    <n v="140"/>
    <n v="1499.4"/>
    <n v="7138.2"/>
    <s v="Stayed"/>
    <x v="0"/>
    <s v="other"/>
    <n v="0"/>
    <s v="&gt;100"/>
    <n v="0"/>
    <x v="2"/>
    <x v="0"/>
  </r>
  <r>
    <s v="27514-AND"/>
    <x v="0"/>
    <n v="61"/>
    <s v="Yes"/>
    <x v="10"/>
    <n v="12"/>
    <n v="20"/>
    <s v="None"/>
    <x v="0"/>
    <s v="No"/>
    <x v="0"/>
    <s v="Fiber Optic"/>
    <x v="0"/>
    <s v="No"/>
    <x v="1"/>
    <s v="No"/>
    <x v="0"/>
    <s v="No"/>
    <s v="No"/>
    <s v="Yes"/>
    <x v="1"/>
    <s v="No"/>
    <x v="1"/>
    <n v="85.45"/>
    <n v="2289.9"/>
    <n v="0"/>
    <n v="0"/>
    <n v="89.04"/>
    <n v="2378.94"/>
    <s v="Stayed"/>
    <x v="0"/>
    <s v="other"/>
    <n v="0"/>
    <s v="50-100"/>
    <n v="0"/>
    <x v="1"/>
    <x v="2"/>
  </r>
  <r>
    <s v="44815-TEL"/>
    <x v="1"/>
    <n v="24"/>
    <s v="No"/>
    <x v="5"/>
    <n v="10"/>
    <n v="11"/>
    <s v="None"/>
    <x v="0"/>
    <s v="No"/>
    <x v="1"/>
    <s v="No"/>
    <x v="0"/>
    <s v="No"/>
    <x v="0"/>
    <s v="No"/>
    <x v="1"/>
    <s v="No"/>
    <s v="No"/>
    <s v="No"/>
    <x v="2"/>
    <s v="Yes"/>
    <x v="0"/>
    <n v="20.399999999999999"/>
    <n v="261.3"/>
    <n v="0"/>
    <n v="0"/>
    <n v="85.28"/>
    <n v="346.58"/>
    <s v="Stayed"/>
    <x v="0"/>
    <s v="other"/>
    <n v="0"/>
    <s v="20-50"/>
    <n v="0"/>
    <x v="2"/>
    <x v="3"/>
  </r>
  <r>
    <s v="45213-AND"/>
    <x v="1"/>
    <n v="25"/>
    <s v="Yes"/>
    <x v="10"/>
    <n v="15"/>
    <n v="5"/>
    <s v="Deal 5"/>
    <x v="0"/>
    <s v="No"/>
    <x v="0"/>
    <s v="Cable"/>
    <x v="1"/>
    <s v="No"/>
    <x v="0"/>
    <s v="No"/>
    <x v="1"/>
    <s v="Yes"/>
    <s v="Yes"/>
    <s v="Yes"/>
    <x v="1"/>
    <s v="Yes"/>
    <x v="0"/>
    <n v="61.2"/>
    <n v="125.95"/>
    <n v="0"/>
    <n v="0"/>
    <n v="64.12"/>
    <n v="190.07"/>
    <s v="Joined"/>
    <x v="0"/>
    <s v="other"/>
    <n v="0"/>
    <s v="50-100"/>
    <n v="1"/>
    <x v="2"/>
    <x v="4"/>
  </r>
  <r>
    <s v="55800-PUN"/>
    <x v="1"/>
    <n v="78"/>
    <s v="No"/>
    <x v="13"/>
    <n v="5"/>
    <n v="10"/>
    <s v="Deal 4"/>
    <x v="0"/>
    <s v="No"/>
    <x v="0"/>
    <s v="Fiber Optic"/>
    <x v="0"/>
    <s v="Yes"/>
    <x v="1"/>
    <s v="No"/>
    <x v="0"/>
    <s v="No"/>
    <s v="No"/>
    <s v="Yes"/>
    <x v="1"/>
    <s v="Yes"/>
    <x v="1"/>
    <n v="89.15"/>
    <n v="1496.9"/>
    <n v="0"/>
    <n v="0"/>
    <n v="516.29"/>
    <n v="2013.19"/>
    <s v="Churned"/>
    <x v="2"/>
    <s v="Service dissatisfaction"/>
    <n v="1"/>
    <s v="50-100"/>
    <n v="0"/>
    <x v="1"/>
    <x v="3"/>
  </r>
  <r>
    <s v="28453-JAM"/>
    <x v="1"/>
    <n v="23"/>
    <s v="No"/>
    <x v="16"/>
    <n v="9"/>
    <n v="6"/>
    <s v="Deal 5"/>
    <x v="0"/>
    <s v="No"/>
    <x v="0"/>
    <s v="Cable"/>
    <x v="1"/>
    <s v="No"/>
    <x v="0"/>
    <s v="No"/>
    <x v="1"/>
    <s v="No"/>
    <s v="No"/>
    <s v="Yes"/>
    <x v="1"/>
    <s v="Yes"/>
    <x v="0"/>
    <n v="48.6"/>
    <n v="48.6"/>
    <n v="0"/>
    <n v="0"/>
    <n v="6.54"/>
    <n v="55.14"/>
    <s v="Churned"/>
    <x v="2"/>
    <s v="Poor expertise of phone support"/>
    <n v="1"/>
    <s v="20-50"/>
    <n v="0"/>
    <x v="2"/>
    <x v="3"/>
  </r>
  <r>
    <s v="96240-UTT"/>
    <x v="0"/>
    <n v="26"/>
    <s v="No"/>
    <x v="7"/>
    <n v="7"/>
    <n v="24"/>
    <s v="Deal 4"/>
    <x v="0"/>
    <s v="Yes"/>
    <x v="0"/>
    <s v="DSL"/>
    <x v="0"/>
    <s v="No"/>
    <x v="1"/>
    <s v="Yes"/>
    <x v="1"/>
    <s v="No"/>
    <s v="No"/>
    <s v="Yes"/>
    <x v="1"/>
    <s v="Yes"/>
    <x v="1"/>
    <n v="59.65"/>
    <n v="867.1"/>
    <n v="32.65"/>
    <n v="0"/>
    <n v="365.4"/>
    <n v="1199.8499999999999"/>
    <s v="Stayed"/>
    <x v="0"/>
    <s v="other"/>
    <n v="0"/>
    <s v="50-100"/>
    <n v="0"/>
    <x v="2"/>
    <x v="0"/>
  </r>
  <r>
    <s v="21165-DEL"/>
    <x v="1"/>
    <n v="38"/>
    <s v="No"/>
    <x v="0"/>
    <n v="2"/>
    <n v="32"/>
    <s v="Deal 5"/>
    <x v="0"/>
    <s v="No"/>
    <x v="1"/>
    <s v="No"/>
    <x v="0"/>
    <s v="No"/>
    <x v="0"/>
    <s v="No"/>
    <x v="1"/>
    <s v="No"/>
    <s v="No"/>
    <s v="No"/>
    <x v="1"/>
    <s v="No"/>
    <x v="0"/>
    <n v="19.95"/>
    <n v="38.15"/>
    <n v="0"/>
    <n v="0"/>
    <n v="69.14"/>
    <n v="107.29"/>
    <s v="Joined"/>
    <x v="0"/>
    <s v="other"/>
    <n v="0"/>
    <s v="&lt;20"/>
    <n v="1"/>
    <x v="0"/>
    <x v="0"/>
  </r>
  <r>
    <s v="73236-AND"/>
    <x v="1"/>
    <n v="63"/>
    <s v="Yes"/>
    <x v="10"/>
    <n v="5"/>
    <n v="22"/>
    <s v="Deal 4"/>
    <x v="0"/>
    <s v="No"/>
    <x v="0"/>
    <s v="DSL"/>
    <x v="0"/>
    <s v="Yes"/>
    <x v="0"/>
    <s v="Yes"/>
    <x v="1"/>
    <s v="No"/>
    <s v="No"/>
    <s v="No"/>
    <x v="1"/>
    <s v="Yes"/>
    <x v="1"/>
    <n v="54.3"/>
    <n v="654.5"/>
    <n v="0"/>
    <n v="130"/>
    <n v="451.56"/>
    <n v="1236.06"/>
    <s v="Stayed"/>
    <x v="0"/>
    <s v="other"/>
    <n v="0"/>
    <s v="50-100"/>
    <n v="0"/>
    <x v="1"/>
    <x v="2"/>
  </r>
  <r>
    <s v="41924-RAJ"/>
    <x v="1"/>
    <n v="57"/>
    <s v="No"/>
    <x v="8"/>
    <n v="9"/>
    <n v="11"/>
    <s v="None"/>
    <x v="0"/>
    <s v="No"/>
    <x v="0"/>
    <s v="DSL"/>
    <x v="0"/>
    <s v="No"/>
    <x v="0"/>
    <s v="No"/>
    <x v="1"/>
    <s v="No"/>
    <s v="No"/>
    <s v="Yes"/>
    <x v="1"/>
    <s v="No"/>
    <x v="2"/>
    <n v="46"/>
    <n v="221.7"/>
    <n v="0"/>
    <n v="0"/>
    <n v="119.45"/>
    <n v="341.15"/>
    <s v="Churned"/>
    <x v="1"/>
    <s v="Competitor had better devices"/>
    <n v="1"/>
    <s v="20-50"/>
    <n v="0"/>
    <x v="1"/>
    <x v="3"/>
  </r>
  <r>
    <s v="32061-WES"/>
    <x v="1"/>
    <n v="60"/>
    <s v="Yes"/>
    <x v="2"/>
    <n v="3"/>
    <n v="21"/>
    <s v="Deal 2"/>
    <x v="0"/>
    <s v="Yes"/>
    <x v="0"/>
    <s v="Fiber Optic"/>
    <x v="1"/>
    <s v="Yes"/>
    <x v="0"/>
    <s v="No"/>
    <x v="1"/>
    <s v="Yes"/>
    <s v="Yes"/>
    <s v="Yes"/>
    <x v="0"/>
    <s v="Yes"/>
    <x v="0"/>
    <n v="96.4"/>
    <n v="4911.05"/>
    <n v="0"/>
    <n v="0"/>
    <n v="1785"/>
    <n v="6696.05"/>
    <s v="Stayed"/>
    <x v="0"/>
    <s v="other"/>
    <n v="0"/>
    <s v="50-100"/>
    <n v="0"/>
    <x v="1"/>
    <x v="2"/>
  </r>
  <r>
    <s v="61657-PUN"/>
    <x v="0"/>
    <n v="32"/>
    <s v="Yes"/>
    <x v="13"/>
    <n v="2"/>
    <n v="6"/>
    <s v="Deal 3"/>
    <x v="0"/>
    <s v="Yes"/>
    <x v="0"/>
    <s v="Cable"/>
    <x v="1"/>
    <s v="Yes"/>
    <x v="1"/>
    <s v="Yes"/>
    <x v="1"/>
    <s v="No"/>
    <s v="No"/>
    <s v="Yes"/>
    <x v="1"/>
    <s v="No"/>
    <x v="1"/>
    <n v="67.599999999999994"/>
    <n v="2000.2"/>
    <n v="0"/>
    <n v="0"/>
    <n v="1441.2"/>
    <n v="3441.4"/>
    <s v="Stayed"/>
    <x v="0"/>
    <s v="other"/>
    <n v="0"/>
    <s v="50-100"/>
    <n v="0"/>
    <x v="2"/>
    <x v="3"/>
  </r>
  <r>
    <s v="91747-GUJ"/>
    <x v="1"/>
    <n v="52"/>
    <s v="Yes"/>
    <x v="6"/>
    <n v="15"/>
    <n v="26"/>
    <s v="None"/>
    <x v="0"/>
    <s v="No"/>
    <x v="1"/>
    <s v="No"/>
    <x v="0"/>
    <s v="No"/>
    <x v="0"/>
    <s v="No"/>
    <x v="1"/>
    <s v="No"/>
    <s v="No"/>
    <s v="No"/>
    <x v="0"/>
    <s v="No"/>
    <x v="1"/>
    <n v="19.8"/>
    <n v="1336.65"/>
    <n v="0"/>
    <n v="0"/>
    <n v="1488"/>
    <n v="2824.65"/>
    <s v="Stayed"/>
    <x v="0"/>
    <s v="other"/>
    <n v="0"/>
    <s v="&lt;20"/>
    <n v="0"/>
    <x v="1"/>
    <x v="0"/>
  </r>
  <r>
    <s v="89487-TAM"/>
    <x v="0"/>
    <n v="58"/>
    <s v="Yes"/>
    <x v="4"/>
    <n v="8"/>
    <n v="9"/>
    <s v="None"/>
    <x v="0"/>
    <s v="Yes"/>
    <x v="0"/>
    <s v="Fiber Optic"/>
    <x v="1"/>
    <s v="No"/>
    <x v="0"/>
    <s v="No"/>
    <x v="1"/>
    <s v="No"/>
    <s v="No"/>
    <s v="No"/>
    <x v="2"/>
    <s v="No"/>
    <x v="1"/>
    <n v="80.45"/>
    <n v="5737.6"/>
    <n v="0"/>
    <n v="130"/>
    <n v="448.56"/>
    <n v="6316.16"/>
    <s v="Stayed"/>
    <x v="0"/>
    <s v="other"/>
    <n v="0"/>
    <s v="50-100"/>
    <n v="0"/>
    <x v="1"/>
    <x v="3"/>
  </r>
  <r>
    <s v="25310-DEL"/>
    <x v="1"/>
    <n v="65"/>
    <s v="Yes"/>
    <x v="0"/>
    <n v="10"/>
    <n v="34"/>
    <s v="None"/>
    <x v="0"/>
    <s v="Yes"/>
    <x v="1"/>
    <s v="No"/>
    <x v="0"/>
    <s v="No"/>
    <x v="0"/>
    <s v="No"/>
    <x v="1"/>
    <s v="No"/>
    <s v="No"/>
    <s v="No"/>
    <x v="1"/>
    <s v="No"/>
    <x v="0"/>
    <n v="25.45"/>
    <n v="134.75"/>
    <n v="0"/>
    <n v="0"/>
    <n v="27.05"/>
    <n v="161.80000000000001"/>
    <s v="Stayed"/>
    <x v="0"/>
    <s v="other"/>
    <n v="0"/>
    <s v="20-50"/>
    <n v="0"/>
    <x v="1"/>
    <x v="0"/>
  </r>
  <r>
    <s v="85404-KAR"/>
    <x v="0"/>
    <n v="51"/>
    <s v="No"/>
    <x v="3"/>
    <n v="15"/>
    <n v="33"/>
    <s v="None"/>
    <x v="1"/>
    <s v="No"/>
    <x v="0"/>
    <s v="DSL"/>
    <x v="1"/>
    <s v="No"/>
    <x v="1"/>
    <s v="Yes"/>
    <x v="0"/>
    <s v="No"/>
    <s v="No"/>
    <s v="Yes"/>
    <x v="2"/>
    <s v="No"/>
    <x v="2"/>
    <n v="48.9"/>
    <n v="3527"/>
    <n v="34.44"/>
    <n v="0"/>
    <n v="0"/>
    <n v="3492.56"/>
    <s v="Stayed"/>
    <x v="0"/>
    <s v="other"/>
    <n v="0"/>
    <s v="20-50"/>
    <n v="0"/>
    <x v="1"/>
    <x v="0"/>
  </r>
  <r>
    <s v="83113-GUJ"/>
    <x v="0"/>
    <n v="35"/>
    <s v="No"/>
    <x v="6"/>
    <n v="8"/>
    <n v="30"/>
    <s v="None"/>
    <x v="1"/>
    <s v="No"/>
    <x v="0"/>
    <s v="DSL"/>
    <x v="0"/>
    <s v="No"/>
    <x v="0"/>
    <s v="Yes"/>
    <x v="1"/>
    <s v="No"/>
    <s v="No"/>
    <s v="Yes"/>
    <x v="1"/>
    <s v="No"/>
    <x v="0"/>
    <n v="29.15"/>
    <n v="29.15"/>
    <n v="0"/>
    <n v="0"/>
    <n v="0"/>
    <n v="29.15"/>
    <s v="Joined"/>
    <x v="0"/>
    <s v="other"/>
    <n v="0"/>
    <s v="20-50"/>
    <n v="1"/>
    <x v="0"/>
    <x v="0"/>
  </r>
  <r>
    <s v="78891-BIH"/>
    <x v="1"/>
    <n v="33"/>
    <s v="Yes"/>
    <x v="9"/>
    <n v="9"/>
    <n v="15"/>
    <s v="Deal 3"/>
    <x v="0"/>
    <s v="No"/>
    <x v="0"/>
    <s v="Fiber Optic"/>
    <x v="0"/>
    <s v="No"/>
    <x v="1"/>
    <s v="Yes"/>
    <x v="1"/>
    <s v="Yes"/>
    <s v="Yes"/>
    <s v="Yes"/>
    <x v="1"/>
    <s v="Yes"/>
    <x v="1"/>
    <n v="89.2"/>
    <n v="2383.6"/>
    <n v="0"/>
    <n v="0"/>
    <n v="1069.74"/>
    <n v="3453.34"/>
    <s v="Stayed"/>
    <x v="0"/>
    <s v="other"/>
    <n v="0"/>
    <s v="50-100"/>
    <n v="0"/>
    <x v="2"/>
    <x v="1"/>
  </r>
  <r>
    <s v="95773-BIH"/>
    <x v="1"/>
    <n v="56"/>
    <s v="Yes"/>
    <x v="9"/>
    <n v="13"/>
    <n v="36"/>
    <s v="None"/>
    <x v="0"/>
    <s v="Yes"/>
    <x v="1"/>
    <s v="No"/>
    <x v="0"/>
    <s v="No"/>
    <x v="0"/>
    <s v="No"/>
    <x v="1"/>
    <s v="No"/>
    <s v="No"/>
    <s v="No"/>
    <x v="2"/>
    <s v="Yes"/>
    <x v="1"/>
    <n v="24.05"/>
    <n v="1709.15"/>
    <n v="0"/>
    <n v="0"/>
    <n v="3476.88"/>
    <n v="5186.03"/>
    <s v="Stayed"/>
    <x v="0"/>
    <s v="other"/>
    <n v="0"/>
    <s v="20-50"/>
    <n v="0"/>
    <x v="1"/>
    <x v="0"/>
  </r>
  <r>
    <s v="87950-TAM"/>
    <x v="1"/>
    <n v="32"/>
    <s v="Yes"/>
    <x v="4"/>
    <n v="13"/>
    <n v="26"/>
    <s v="Deal 5"/>
    <x v="0"/>
    <s v="No"/>
    <x v="0"/>
    <s v="Fiber Optic"/>
    <x v="0"/>
    <s v="No"/>
    <x v="0"/>
    <s v="No"/>
    <x v="1"/>
    <s v="No"/>
    <s v="Yes"/>
    <s v="Yes"/>
    <x v="1"/>
    <s v="Yes"/>
    <x v="1"/>
    <n v="69.55"/>
    <n v="69.55"/>
    <n v="0"/>
    <n v="0"/>
    <n v="49.43"/>
    <n v="118.98"/>
    <s v="Churned"/>
    <x v="4"/>
    <s v="Attitude of support person"/>
    <n v="1"/>
    <s v="50-100"/>
    <n v="0"/>
    <x v="2"/>
    <x v="0"/>
  </r>
  <r>
    <s v="73999-HAR"/>
    <x v="0"/>
    <n v="36"/>
    <s v="Yes"/>
    <x v="15"/>
    <n v="9"/>
    <n v="17"/>
    <s v="Deal 3"/>
    <x v="0"/>
    <s v="No"/>
    <x v="0"/>
    <s v="Cable"/>
    <x v="1"/>
    <s v="No"/>
    <x v="1"/>
    <s v="No"/>
    <x v="1"/>
    <s v="No"/>
    <s v="No"/>
    <s v="Yes"/>
    <x v="2"/>
    <s v="Yes"/>
    <x v="2"/>
    <n v="55.65"/>
    <n v="1653.85"/>
    <n v="0"/>
    <n v="0"/>
    <n v="1411.8"/>
    <n v="3065.65"/>
    <s v="Stayed"/>
    <x v="0"/>
    <s v="other"/>
    <n v="0"/>
    <s v="50-100"/>
    <n v="0"/>
    <x v="0"/>
    <x v="1"/>
  </r>
  <r>
    <s v="81278-MAD"/>
    <x v="1"/>
    <n v="40"/>
    <s v="No"/>
    <x v="11"/>
    <n v="7"/>
    <n v="11"/>
    <s v="Deal 2"/>
    <x v="0"/>
    <s v="Yes"/>
    <x v="0"/>
    <s v="Fiber Optic"/>
    <x v="1"/>
    <s v="Yes"/>
    <x v="1"/>
    <s v="Yes"/>
    <x v="1"/>
    <s v="No"/>
    <s v="No"/>
    <s v="Yes"/>
    <x v="2"/>
    <s v="No"/>
    <x v="0"/>
    <n v="94.55"/>
    <n v="6078.75"/>
    <n v="0"/>
    <n v="0"/>
    <n v="1269.45"/>
    <n v="7348.2"/>
    <s v="Stayed"/>
    <x v="0"/>
    <s v="other"/>
    <n v="0"/>
    <s v="50-100"/>
    <n v="0"/>
    <x v="0"/>
    <x v="3"/>
  </r>
  <r>
    <s v="94569-UTT"/>
    <x v="1"/>
    <n v="45"/>
    <s v="No"/>
    <x v="7"/>
    <n v="11"/>
    <n v="3"/>
    <s v="Deal 2"/>
    <x v="0"/>
    <s v="No"/>
    <x v="1"/>
    <s v="No"/>
    <x v="0"/>
    <s v="No"/>
    <x v="0"/>
    <s v="No"/>
    <x v="1"/>
    <s v="No"/>
    <s v="No"/>
    <s v="No"/>
    <x v="2"/>
    <s v="No"/>
    <x v="0"/>
    <n v="19.75"/>
    <n v="1311.6"/>
    <n v="0"/>
    <n v="0"/>
    <n v="1549.4"/>
    <n v="2861"/>
    <s v="Stayed"/>
    <x v="0"/>
    <s v="other"/>
    <n v="0"/>
    <s v="&lt;20"/>
    <n v="0"/>
    <x v="0"/>
    <x v="4"/>
  </r>
  <r>
    <s v="43546-KAR"/>
    <x v="0"/>
    <n v="21"/>
    <s v="Yes"/>
    <x v="3"/>
    <n v="7"/>
    <n v="2"/>
    <s v="Deal 2"/>
    <x v="0"/>
    <s v="Yes"/>
    <x v="0"/>
    <s v="Fiber Optic"/>
    <x v="0"/>
    <s v="No"/>
    <x v="1"/>
    <s v="No"/>
    <x v="0"/>
    <s v="No"/>
    <s v="No"/>
    <s v="Yes"/>
    <x v="2"/>
    <s v="Yes"/>
    <x v="0"/>
    <n v="89.1"/>
    <n v="5411.65"/>
    <n v="0"/>
    <n v="0"/>
    <n v="2340.5"/>
    <n v="7752.15"/>
    <s v="Stayed"/>
    <x v="0"/>
    <s v="other"/>
    <n v="0"/>
    <s v="50-100"/>
    <n v="0"/>
    <x v="2"/>
    <x v="4"/>
  </r>
  <r>
    <s v="78979-KAR"/>
    <x v="0"/>
    <n v="46"/>
    <s v="No"/>
    <x v="3"/>
    <n v="5"/>
    <n v="1"/>
    <s v="Deal 2"/>
    <x v="0"/>
    <s v="Yes"/>
    <x v="0"/>
    <s v="Fiber Optic"/>
    <x v="0"/>
    <s v="Yes"/>
    <x v="1"/>
    <s v="No"/>
    <x v="0"/>
    <s v="Yes"/>
    <s v="Yes"/>
    <s v="Yes"/>
    <x v="1"/>
    <s v="Yes"/>
    <x v="1"/>
    <n v="107.75"/>
    <n v="4882.8"/>
    <n v="0"/>
    <n v="0"/>
    <n v="1341.45"/>
    <n v="6224.25"/>
    <s v="Stayed"/>
    <x v="0"/>
    <s v="other"/>
    <n v="0"/>
    <s v="&gt;100"/>
    <n v="0"/>
    <x v="0"/>
    <x v="4"/>
  </r>
  <r>
    <s v="16243-DEL"/>
    <x v="1"/>
    <n v="67"/>
    <s v="No"/>
    <x v="0"/>
    <n v="8"/>
    <n v="2"/>
    <s v="Deal 5"/>
    <x v="0"/>
    <s v="Yes"/>
    <x v="0"/>
    <s v="Fiber Optic"/>
    <x v="0"/>
    <s v="No"/>
    <x v="0"/>
    <s v="No"/>
    <x v="1"/>
    <s v="No"/>
    <s v="No"/>
    <s v="Yes"/>
    <x v="1"/>
    <s v="Yes"/>
    <x v="1"/>
    <n v="74.2"/>
    <n v="74.2"/>
    <n v="0"/>
    <n v="0"/>
    <n v="48.95"/>
    <n v="123.15"/>
    <s v="Churned"/>
    <x v="3"/>
    <s v="Price too high"/>
    <n v="1"/>
    <s v="50-100"/>
    <n v="0"/>
    <x v="1"/>
    <x v="4"/>
  </r>
  <r>
    <s v="24324-MAH"/>
    <x v="1"/>
    <n v="56"/>
    <s v="No"/>
    <x v="1"/>
    <n v="1"/>
    <n v="6"/>
    <s v="Deal 2"/>
    <x v="0"/>
    <s v="No"/>
    <x v="0"/>
    <s v="Cable"/>
    <x v="0"/>
    <s v="No"/>
    <x v="1"/>
    <s v="No"/>
    <x v="1"/>
    <s v="No"/>
    <s v="No"/>
    <s v="Yes"/>
    <x v="0"/>
    <s v="Yes"/>
    <x v="1"/>
    <n v="50.95"/>
    <n v="2610.65"/>
    <n v="0"/>
    <n v="0"/>
    <n v="521.55999999999995"/>
    <n v="3132.21"/>
    <s v="Stayed"/>
    <x v="0"/>
    <s v="other"/>
    <n v="0"/>
    <s v="50-100"/>
    <n v="0"/>
    <x v="1"/>
    <x v="3"/>
  </r>
  <r>
    <s v="27812-MAD"/>
    <x v="0"/>
    <n v="57"/>
    <s v="No"/>
    <x v="11"/>
    <n v="7"/>
    <n v="5"/>
    <s v="Deal 3"/>
    <x v="0"/>
    <s v="No"/>
    <x v="1"/>
    <s v="No"/>
    <x v="0"/>
    <s v="No"/>
    <x v="0"/>
    <s v="No"/>
    <x v="1"/>
    <s v="No"/>
    <s v="No"/>
    <s v="No"/>
    <x v="0"/>
    <s v="No"/>
    <x v="2"/>
    <n v="20.25"/>
    <n v="439.75"/>
    <n v="0"/>
    <n v="0"/>
    <n v="979.44"/>
    <n v="1419.19"/>
    <s v="Stayed"/>
    <x v="0"/>
    <s v="other"/>
    <n v="0"/>
    <s v="20-50"/>
    <n v="0"/>
    <x v="1"/>
    <x v="4"/>
  </r>
  <r>
    <s v="74869-GUJ"/>
    <x v="1"/>
    <n v="57"/>
    <s v="Yes"/>
    <x v="6"/>
    <n v="9"/>
    <n v="3"/>
    <s v="Deal 1"/>
    <x v="1"/>
    <s v="No"/>
    <x v="0"/>
    <s v="DSL"/>
    <x v="1"/>
    <s v="No"/>
    <x v="1"/>
    <s v="Yes"/>
    <x v="0"/>
    <s v="Yes"/>
    <s v="Yes"/>
    <s v="Yes"/>
    <x v="2"/>
    <s v="Yes"/>
    <x v="1"/>
    <n v="58.35"/>
    <n v="4214.25"/>
    <n v="0"/>
    <n v="0"/>
    <n v="0"/>
    <n v="4214.25"/>
    <s v="Stayed"/>
    <x v="0"/>
    <s v="other"/>
    <n v="0"/>
    <s v="50-100"/>
    <n v="0"/>
    <x v="1"/>
    <x v="4"/>
  </r>
  <r>
    <s v="93062-HAR"/>
    <x v="1"/>
    <n v="31"/>
    <s v="No"/>
    <x v="15"/>
    <n v="10"/>
    <n v="6"/>
    <s v="None"/>
    <x v="0"/>
    <s v="No"/>
    <x v="1"/>
    <s v="No"/>
    <x v="0"/>
    <s v="No"/>
    <x v="0"/>
    <s v="No"/>
    <x v="1"/>
    <s v="No"/>
    <s v="No"/>
    <s v="No"/>
    <x v="2"/>
    <s v="Yes"/>
    <x v="1"/>
    <n v="19.850000000000001"/>
    <n v="854.8"/>
    <n v="0"/>
    <n v="0"/>
    <n v="1270.23"/>
    <n v="2125.0300000000002"/>
    <s v="Stayed"/>
    <x v="0"/>
    <s v="other"/>
    <n v="0"/>
    <s v="&lt;20"/>
    <n v="0"/>
    <x v="2"/>
    <x v="3"/>
  </r>
  <r>
    <s v="11616-TAM"/>
    <x v="0"/>
    <n v="26"/>
    <s v="No"/>
    <x v="4"/>
    <n v="6"/>
    <n v="2"/>
    <s v="None"/>
    <x v="0"/>
    <s v="Yes"/>
    <x v="0"/>
    <s v="DSL"/>
    <x v="0"/>
    <s v="Yes"/>
    <x v="0"/>
    <s v="Yes"/>
    <x v="0"/>
    <s v="No"/>
    <s v="No"/>
    <s v="Yes"/>
    <x v="0"/>
    <s v="Yes"/>
    <x v="1"/>
    <n v="68.7"/>
    <n v="1416.2"/>
    <n v="0"/>
    <n v="0"/>
    <n v="650"/>
    <n v="2066.1999999999998"/>
    <s v="Stayed"/>
    <x v="0"/>
    <s v="other"/>
    <n v="0"/>
    <s v="50-100"/>
    <n v="0"/>
    <x v="2"/>
    <x v="4"/>
  </r>
  <r>
    <s v="97001-HAR"/>
    <x v="0"/>
    <n v="62"/>
    <s v="Yes"/>
    <x v="15"/>
    <n v="3"/>
    <n v="23"/>
    <s v="Deal 1"/>
    <x v="0"/>
    <s v="Yes"/>
    <x v="0"/>
    <s v="Fiber Optic"/>
    <x v="1"/>
    <s v="Yes"/>
    <x v="0"/>
    <s v="Yes"/>
    <x v="0"/>
    <s v="Yes"/>
    <s v="Yes"/>
    <s v="Yes"/>
    <x v="2"/>
    <s v="Yes"/>
    <x v="0"/>
    <n v="109.95"/>
    <n v="7852.4"/>
    <n v="0"/>
    <n v="0"/>
    <n v="2936.16"/>
    <n v="10788.56"/>
    <s v="Stayed"/>
    <x v="0"/>
    <s v="other"/>
    <n v="0"/>
    <s v="&gt;100"/>
    <n v="0"/>
    <x v="1"/>
    <x v="2"/>
  </r>
  <r>
    <s v="44934-TAM"/>
    <x v="0"/>
    <n v="23"/>
    <s v="Yes"/>
    <x v="4"/>
    <n v="9"/>
    <n v="9"/>
    <s v="Deal 2"/>
    <x v="0"/>
    <s v="Yes"/>
    <x v="0"/>
    <s v="Fiber Optic"/>
    <x v="0"/>
    <s v="Yes"/>
    <x v="0"/>
    <s v="Yes"/>
    <x v="0"/>
    <s v="Yes"/>
    <s v="Yes"/>
    <s v="Yes"/>
    <x v="1"/>
    <s v="No"/>
    <x v="1"/>
    <n v="103.7"/>
    <n v="5071.05"/>
    <n v="36.61"/>
    <n v="0"/>
    <n v="1707"/>
    <n v="6741.44"/>
    <s v="Churned"/>
    <x v="1"/>
    <s v="Competitor had better devices"/>
    <n v="1"/>
    <s v="&gt;100"/>
    <n v="0"/>
    <x v="2"/>
    <x v="3"/>
  </r>
  <r>
    <s v="66335-UTT"/>
    <x v="1"/>
    <n v="53"/>
    <s v="No"/>
    <x v="7"/>
    <n v="3"/>
    <n v="2"/>
    <s v="None"/>
    <x v="0"/>
    <s v="No"/>
    <x v="1"/>
    <s v="No"/>
    <x v="0"/>
    <s v="No"/>
    <x v="0"/>
    <s v="No"/>
    <x v="1"/>
    <s v="No"/>
    <s v="No"/>
    <s v="No"/>
    <x v="2"/>
    <s v="No"/>
    <x v="0"/>
    <n v="20.85"/>
    <n v="272.35000000000002"/>
    <n v="0"/>
    <n v="0"/>
    <n v="359.06"/>
    <n v="631.41"/>
    <s v="Stayed"/>
    <x v="0"/>
    <s v="other"/>
    <n v="0"/>
    <s v="20-50"/>
    <n v="0"/>
    <x v="1"/>
    <x v="4"/>
  </r>
  <r>
    <s v="94910-WES"/>
    <x v="1"/>
    <n v="74"/>
    <s v="Yes"/>
    <x v="2"/>
    <n v="6"/>
    <n v="3"/>
    <s v="Deal 4"/>
    <x v="0"/>
    <s v="Yes"/>
    <x v="0"/>
    <s v="Fiber Optic"/>
    <x v="0"/>
    <s v="No"/>
    <x v="0"/>
    <s v="No"/>
    <x v="0"/>
    <s v="No"/>
    <s v="No"/>
    <s v="Yes"/>
    <x v="2"/>
    <s v="No"/>
    <x v="1"/>
    <n v="85.35"/>
    <n v="1961.6"/>
    <n v="0"/>
    <n v="0"/>
    <n v="884.18"/>
    <n v="2845.78"/>
    <s v="Stayed"/>
    <x v="0"/>
    <s v="other"/>
    <n v="0"/>
    <s v="50-100"/>
    <n v="0"/>
    <x v="1"/>
    <x v="4"/>
  </r>
  <r>
    <s v="34319-UTT"/>
    <x v="0"/>
    <n v="40"/>
    <s v="Yes"/>
    <x v="7"/>
    <n v="12"/>
    <n v="25"/>
    <s v="Deal 5"/>
    <x v="0"/>
    <s v="No"/>
    <x v="0"/>
    <s v="DSL"/>
    <x v="0"/>
    <s v="Yes"/>
    <x v="0"/>
    <s v="No"/>
    <x v="1"/>
    <s v="No"/>
    <s v="No"/>
    <s v="Yes"/>
    <x v="1"/>
    <s v="Yes"/>
    <x v="0"/>
    <n v="50.15"/>
    <n v="50.15"/>
    <n v="0"/>
    <n v="0"/>
    <n v="20.3"/>
    <n v="70.45"/>
    <s v="Joined"/>
    <x v="0"/>
    <s v="other"/>
    <n v="0"/>
    <s v="50-100"/>
    <n v="1"/>
    <x v="0"/>
    <x v="0"/>
  </r>
  <r>
    <s v="53915-PUN"/>
    <x v="1"/>
    <n v="76"/>
    <s v="Yes"/>
    <x v="13"/>
    <n v="8"/>
    <n v="8"/>
    <s v="None"/>
    <x v="0"/>
    <s v="No"/>
    <x v="0"/>
    <s v="Fiber Optic"/>
    <x v="0"/>
    <s v="No"/>
    <x v="0"/>
    <s v="No"/>
    <x v="1"/>
    <s v="No"/>
    <s v="No"/>
    <s v="Yes"/>
    <x v="1"/>
    <s v="Yes"/>
    <x v="1"/>
    <n v="70.150000000000006"/>
    <n v="70.150000000000006"/>
    <n v="0"/>
    <n v="0"/>
    <n v="47.97"/>
    <n v="118.12"/>
    <s v="Churned"/>
    <x v="1"/>
    <s v="Competitor made better offer"/>
    <n v="1"/>
    <s v="50-100"/>
    <n v="0"/>
    <x v="1"/>
    <x v="3"/>
  </r>
  <r>
    <s v="56043-KAR"/>
    <x v="1"/>
    <n v="21"/>
    <s v="No"/>
    <x v="3"/>
    <n v="8"/>
    <n v="1"/>
    <s v="None"/>
    <x v="0"/>
    <s v="No"/>
    <x v="0"/>
    <s v="DSL"/>
    <x v="1"/>
    <s v="No"/>
    <x v="0"/>
    <s v="No"/>
    <x v="1"/>
    <s v="No"/>
    <s v="No"/>
    <s v="Yes"/>
    <x v="1"/>
    <s v="Yes"/>
    <x v="1"/>
    <n v="50.3"/>
    <n v="355.1"/>
    <n v="0"/>
    <n v="0"/>
    <n v="232.68"/>
    <n v="587.78"/>
    <s v="Stayed"/>
    <x v="0"/>
    <s v="other"/>
    <n v="0"/>
    <s v="50-100"/>
    <n v="0"/>
    <x v="2"/>
    <x v="4"/>
  </r>
  <r>
    <s v="77072-UTT"/>
    <x v="1"/>
    <n v="41"/>
    <s v="Yes"/>
    <x v="7"/>
    <n v="8"/>
    <n v="3"/>
    <s v="None"/>
    <x v="0"/>
    <s v="No"/>
    <x v="0"/>
    <s v="DSL"/>
    <x v="1"/>
    <s v="No"/>
    <x v="0"/>
    <s v="No"/>
    <x v="0"/>
    <s v="No"/>
    <s v="No"/>
    <s v="Yes"/>
    <x v="1"/>
    <s v="Yes"/>
    <x v="1"/>
    <n v="60"/>
    <n v="487.75"/>
    <n v="0"/>
    <n v="0"/>
    <n v="374.24"/>
    <n v="861.99"/>
    <s v="Stayed"/>
    <x v="0"/>
    <s v="other"/>
    <n v="0"/>
    <s v="50-100"/>
    <n v="0"/>
    <x v="0"/>
    <x v="4"/>
  </r>
  <r>
    <s v="56582-KAR"/>
    <x v="0"/>
    <n v="58"/>
    <s v="No"/>
    <x v="3"/>
    <n v="9"/>
    <n v="31"/>
    <s v="None"/>
    <x v="0"/>
    <s v="No"/>
    <x v="1"/>
    <s v="No"/>
    <x v="0"/>
    <s v="No"/>
    <x v="0"/>
    <s v="No"/>
    <x v="1"/>
    <s v="No"/>
    <s v="No"/>
    <s v="No"/>
    <x v="1"/>
    <s v="No"/>
    <x v="0"/>
    <n v="20.350000000000001"/>
    <n v="178.7"/>
    <n v="0"/>
    <n v="0"/>
    <n v="114.96"/>
    <n v="293.66000000000003"/>
    <s v="Stayed"/>
    <x v="0"/>
    <s v="other"/>
    <n v="0"/>
    <s v="20-50"/>
    <n v="0"/>
    <x v="1"/>
    <x v="0"/>
  </r>
  <r>
    <s v="65939-TAM"/>
    <x v="0"/>
    <n v="63"/>
    <s v="No"/>
    <x v="4"/>
    <n v="3"/>
    <n v="24"/>
    <s v="None"/>
    <x v="0"/>
    <s v="Yes"/>
    <x v="1"/>
    <s v="No"/>
    <x v="0"/>
    <s v="No"/>
    <x v="0"/>
    <s v="No"/>
    <x v="1"/>
    <s v="No"/>
    <s v="No"/>
    <s v="No"/>
    <x v="2"/>
    <s v="Yes"/>
    <x v="0"/>
    <n v="24.8"/>
    <n v="1514.85"/>
    <n v="0"/>
    <n v="0"/>
    <n v="2256"/>
    <n v="3770.85"/>
    <s v="Stayed"/>
    <x v="0"/>
    <s v="other"/>
    <n v="0"/>
    <s v="20-50"/>
    <n v="0"/>
    <x v="1"/>
    <x v="0"/>
  </r>
  <r>
    <s v="72125-AND"/>
    <x v="0"/>
    <n v="23"/>
    <s v="Yes"/>
    <x v="10"/>
    <n v="10"/>
    <n v="1"/>
    <s v="Deal 4"/>
    <x v="0"/>
    <s v="Yes"/>
    <x v="0"/>
    <s v="DSL"/>
    <x v="1"/>
    <s v="Yes"/>
    <x v="1"/>
    <s v="No"/>
    <x v="1"/>
    <s v="No"/>
    <s v="No"/>
    <s v="No"/>
    <x v="1"/>
    <s v="No"/>
    <x v="0"/>
    <n v="65.05"/>
    <n v="1427.55"/>
    <n v="0"/>
    <n v="10"/>
    <n v="963.16"/>
    <n v="2400.71"/>
    <s v="Stayed"/>
    <x v="0"/>
    <s v="other"/>
    <n v="0"/>
    <s v="50-100"/>
    <n v="0"/>
    <x v="2"/>
    <x v="4"/>
  </r>
  <r>
    <s v="71887-KAR"/>
    <x v="1"/>
    <n v="48"/>
    <s v="No"/>
    <x v="3"/>
    <n v="5"/>
    <n v="15"/>
    <s v="None"/>
    <x v="1"/>
    <s v="No"/>
    <x v="0"/>
    <s v="DSL"/>
    <x v="0"/>
    <s v="No"/>
    <x v="1"/>
    <s v="No"/>
    <x v="0"/>
    <s v="Yes"/>
    <s v="Yes"/>
    <s v="Yes"/>
    <x v="1"/>
    <s v="Yes"/>
    <x v="0"/>
    <n v="50.35"/>
    <n v="1277.5"/>
    <n v="0"/>
    <n v="0"/>
    <n v="0"/>
    <n v="1277.5"/>
    <s v="Stayed"/>
    <x v="0"/>
    <s v="other"/>
    <n v="0"/>
    <s v="50-100"/>
    <n v="0"/>
    <x v="0"/>
    <x v="1"/>
  </r>
  <r>
    <s v="93409-ODI"/>
    <x v="1"/>
    <n v="33"/>
    <s v="No"/>
    <x v="19"/>
    <n v="9"/>
    <n v="35"/>
    <s v="None"/>
    <x v="0"/>
    <s v="No"/>
    <x v="0"/>
    <s v="Fiber Optic"/>
    <x v="0"/>
    <s v="No"/>
    <x v="0"/>
    <s v="No"/>
    <x v="1"/>
    <s v="No"/>
    <s v="No"/>
    <s v="Yes"/>
    <x v="1"/>
    <s v="Yes"/>
    <x v="1"/>
    <n v="70"/>
    <n v="70"/>
    <n v="0"/>
    <n v="0"/>
    <n v="38.799999999999997"/>
    <n v="108.8"/>
    <s v="Churned"/>
    <x v="3"/>
    <s v="Price too high"/>
    <n v="1"/>
    <s v="50-100"/>
    <n v="0"/>
    <x v="2"/>
    <x v="0"/>
  </r>
  <r>
    <s v="91641-TEL"/>
    <x v="1"/>
    <n v="22"/>
    <s v="Yes"/>
    <x v="5"/>
    <n v="15"/>
    <n v="9"/>
    <s v="None"/>
    <x v="0"/>
    <s v="No"/>
    <x v="0"/>
    <s v="Fiber Optic"/>
    <x v="0"/>
    <s v="No"/>
    <x v="1"/>
    <s v="No"/>
    <x v="0"/>
    <s v="Yes"/>
    <s v="Yes"/>
    <s v="Yes"/>
    <x v="0"/>
    <s v="Yes"/>
    <x v="1"/>
    <n v="93.8"/>
    <n v="2939.8"/>
    <n v="0"/>
    <n v="0"/>
    <n v="1137.3900000000001"/>
    <n v="4077.19"/>
    <s v="Stayed"/>
    <x v="0"/>
    <s v="other"/>
    <n v="0"/>
    <s v="50-100"/>
    <n v="0"/>
    <x v="2"/>
    <x v="3"/>
  </r>
  <r>
    <s v="13047-KER"/>
    <x v="1"/>
    <n v="64"/>
    <s v="No"/>
    <x v="20"/>
    <n v="3"/>
    <n v="12"/>
    <s v="None"/>
    <x v="0"/>
    <s v="No"/>
    <x v="1"/>
    <s v="No"/>
    <x v="0"/>
    <s v="No"/>
    <x v="0"/>
    <s v="No"/>
    <x v="1"/>
    <s v="No"/>
    <s v="No"/>
    <s v="No"/>
    <x v="2"/>
    <s v="No"/>
    <x v="0"/>
    <n v="20.05"/>
    <n v="91.45"/>
    <n v="0"/>
    <n v="0"/>
    <n v="167.92"/>
    <n v="259.37"/>
    <s v="Stayed"/>
    <x v="0"/>
    <s v="other"/>
    <n v="0"/>
    <s v="20-50"/>
    <n v="0"/>
    <x v="1"/>
    <x v="1"/>
  </r>
  <r>
    <s v="87313-GUJ"/>
    <x v="1"/>
    <n v="19"/>
    <s v="No"/>
    <x v="6"/>
    <n v="14"/>
    <n v="6"/>
    <s v="None"/>
    <x v="0"/>
    <s v="No"/>
    <x v="1"/>
    <s v="No"/>
    <x v="0"/>
    <s v="No"/>
    <x v="0"/>
    <s v="No"/>
    <x v="1"/>
    <s v="No"/>
    <s v="No"/>
    <s v="No"/>
    <x v="2"/>
    <s v="No"/>
    <x v="1"/>
    <n v="20.65"/>
    <n v="1057"/>
    <n v="0"/>
    <n v="0"/>
    <n v="1822.08"/>
    <n v="2879.08"/>
    <s v="Stayed"/>
    <x v="0"/>
    <s v="other"/>
    <n v="0"/>
    <s v="20-50"/>
    <n v="0"/>
    <x v="3"/>
    <x v="3"/>
  </r>
  <r>
    <s v="92985-HAR"/>
    <x v="0"/>
    <n v="62"/>
    <s v="No"/>
    <x v="15"/>
    <n v="11"/>
    <n v="35"/>
    <s v="None"/>
    <x v="1"/>
    <s v="No"/>
    <x v="0"/>
    <s v="Cable"/>
    <x v="0"/>
    <s v="Yes"/>
    <x v="0"/>
    <s v="No"/>
    <x v="0"/>
    <s v="No"/>
    <s v="No"/>
    <s v="Yes"/>
    <x v="1"/>
    <s v="Yes"/>
    <x v="1"/>
    <n v="39.299999999999997"/>
    <n v="1637.4"/>
    <n v="0"/>
    <n v="0"/>
    <n v="0"/>
    <n v="1637.4"/>
    <s v="Churned"/>
    <x v="1"/>
    <s v="Competitor offered higher download speeds"/>
    <n v="1"/>
    <s v="20-50"/>
    <n v="0"/>
    <x v="1"/>
    <x v="0"/>
  </r>
  <r>
    <s v="72969-GUJ"/>
    <x v="1"/>
    <n v="20"/>
    <s v="No"/>
    <x v="6"/>
    <n v="7"/>
    <n v="10"/>
    <s v="None"/>
    <x v="1"/>
    <s v="No"/>
    <x v="0"/>
    <s v="Cable"/>
    <x v="1"/>
    <s v="Yes"/>
    <x v="1"/>
    <s v="Yes"/>
    <x v="0"/>
    <s v="Yes"/>
    <s v="Yes"/>
    <s v="Yes"/>
    <x v="0"/>
    <s v="No"/>
    <x v="1"/>
    <n v="66.8"/>
    <n v="4689.1499999999996"/>
    <n v="0"/>
    <n v="0"/>
    <n v="0"/>
    <n v="4689.1499999999996"/>
    <s v="Stayed"/>
    <x v="0"/>
    <s v="other"/>
    <n v="0"/>
    <s v="50-100"/>
    <n v="0"/>
    <x v="3"/>
    <x v="3"/>
  </r>
  <r>
    <s v="57055-AND"/>
    <x v="1"/>
    <n v="45"/>
    <s v="No"/>
    <x v="10"/>
    <n v="8"/>
    <n v="30"/>
    <s v="None"/>
    <x v="0"/>
    <s v="No"/>
    <x v="0"/>
    <s v="Cable"/>
    <x v="1"/>
    <s v="Yes"/>
    <x v="1"/>
    <s v="Yes"/>
    <x v="1"/>
    <s v="Yes"/>
    <s v="Yes"/>
    <s v="No"/>
    <x v="0"/>
    <s v="Yes"/>
    <x v="0"/>
    <n v="75.55"/>
    <n v="2680.15"/>
    <n v="0"/>
    <n v="100"/>
    <n v="1152"/>
    <n v="3932.15"/>
    <s v="Stayed"/>
    <x v="0"/>
    <s v="other"/>
    <n v="0"/>
    <s v="50-100"/>
    <n v="0"/>
    <x v="0"/>
    <x v="0"/>
  </r>
  <r>
    <s v="73044-KAR"/>
    <x v="0"/>
    <n v="23"/>
    <s v="Yes"/>
    <x v="3"/>
    <n v="15"/>
    <n v="5"/>
    <s v="None"/>
    <x v="0"/>
    <s v="No"/>
    <x v="0"/>
    <s v="Fiber Optic"/>
    <x v="0"/>
    <s v="Yes"/>
    <x v="0"/>
    <s v="No"/>
    <x v="1"/>
    <s v="No"/>
    <s v="No"/>
    <s v="Yes"/>
    <x v="1"/>
    <s v="No"/>
    <x v="0"/>
    <n v="74.599999999999994"/>
    <n v="74.599999999999994"/>
    <n v="0"/>
    <n v="0"/>
    <n v="42.99"/>
    <n v="117.59"/>
    <s v="Joined"/>
    <x v="0"/>
    <s v="other"/>
    <n v="0"/>
    <s v="50-100"/>
    <n v="1"/>
    <x v="2"/>
    <x v="4"/>
  </r>
  <r>
    <s v="51472-MAH"/>
    <x v="1"/>
    <n v="82"/>
    <s v="Yes"/>
    <x v="1"/>
    <n v="6"/>
    <n v="13"/>
    <s v="Deal 2"/>
    <x v="0"/>
    <s v="Yes"/>
    <x v="0"/>
    <s v="Fiber Optic"/>
    <x v="0"/>
    <s v="No"/>
    <x v="1"/>
    <s v="No"/>
    <x v="0"/>
    <s v="Yes"/>
    <s v="No"/>
    <s v="Yes"/>
    <x v="1"/>
    <s v="Yes"/>
    <x v="1"/>
    <n v="98.4"/>
    <n v="4187.75"/>
    <n v="0"/>
    <n v="0"/>
    <n v="1724.46"/>
    <n v="5912.21"/>
    <s v="Churned"/>
    <x v="1"/>
    <s v="Competitor had better devices"/>
    <n v="1"/>
    <s v="50-100"/>
    <n v="0"/>
    <x v="1"/>
    <x v="1"/>
  </r>
  <r>
    <s v="31546-AND"/>
    <x v="0"/>
    <n v="35"/>
    <s v="Yes"/>
    <x v="10"/>
    <n v="15"/>
    <n v="33"/>
    <s v="Deal 4"/>
    <x v="0"/>
    <s v="No"/>
    <x v="1"/>
    <s v="No"/>
    <x v="0"/>
    <s v="No"/>
    <x v="0"/>
    <s v="No"/>
    <x v="1"/>
    <s v="No"/>
    <s v="No"/>
    <s v="No"/>
    <x v="1"/>
    <s v="No"/>
    <x v="0"/>
    <n v="20.5"/>
    <n v="402.85"/>
    <n v="0"/>
    <n v="0"/>
    <n v="690.69"/>
    <n v="1093.54"/>
    <s v="Stayed"/>
    <x v="0"/>
    <s v="other"/>
    <n v="0"/>
    <s v="20-50"/>
    <n v="0"/>
    <x v="0"/>
    <x v="0"/>
  </r>
  <r>
    <s v="98159-HAR"/>
    <x v="0"/>
    <n v="40"/>
    <s v="No"/>
    <x v="15"/>
    <n v="1"/>
    <n v="25"/>
    <s v="Deal 4"/>
    <x v="0"/>
    <s v="Yes"/>
    <x v="0"/>
    <s v="Fiber Optic"/>
    <x v="0"/>
    <s v="No"/>
    <x v="0"/>
    <s v="No"/>
    <x v="1"/>
    <s v="No"/>
    <s v="No"/>
    <s v="Yes"/>
    <x v="1"/>
    <s v="Yes"/>
    <x v="1"/>
    <n v="74.349999999999994"/>
    <n v="834.2"/>
    <n v="0"/>
    <n v="0"/>
    <n v="100.54"/>
    <n v="934.74"/>
    <s v="Churned"/>
    <x v="1"/>
    <s v="Competitor made better offer"/>
    <n v="1"/>
    <s v="50-100"/>
    <n v="0"/>
    <x v="0"/>
    <x v="0"/>
  </r>
  <r>
    <s v="39649-KAR"/>
    <x v="0"/>
    <n v="42"/>
    <s v="Yes"/>
    <x v="3"/>
    <n v="6"/>
    <n v="36"/>
    <s v="None"/>
    <x v="0"/>
    <s v="Yes"/>
    <x v="0"/>
    <s v="Fiber Optic"/>
    <x v="1"/>
    <s v="No"/>
    <x v="0"/>
    <s v="No"/>
    <x v="1"/>
    <s v="No"/>
    <s v="No"/>
    <s v="Yes"/>
    <x v="1"/>
    <s v="Yes"/>
    <x v="1"/>
    <n v="79.8"/>
    <n v="4526.8500000000004"/>
    <n v="0"/>
    <n v="0"/>
    <n v="1317.18"/>
    <n v="5844.03"/>
    <s v="Stayed"/>
    <x v="0"/>
    <s v="other"/>
    <n v="0"/>
    <s v="50-100"/>
    <n v="0"/>
    <x v="0"/>
    <x v="0"/>
  </r>
  <r>
    <s v="21945-KAR"/>
    <x v="0"/>
    <n v="61"/>
    <s v="No"/>
    <x v="3"/>
    <n v="7"/>
    <n v="5"/>
    <s v="None"/>
    <x v="0"/>
    <s v="No"/>
    <x v="0"/>
    <s v="Fiber Optic"/>
    <x v="1"/>
    <s v="No"/>
    <x v="0"/>
    <s v="Yes"/>
    <x v="1"/>
    <s v="No"/>
    <s v="No"/>
    <s v="Yes"/>
    <x v="1"/>
    <s v="No"/>
    <x v="1"/>
    <n v="80.849999999999994"/>
    <n v="866.45"/>
    <n v="23.72"/>
    <n v="0"/>
    <n v="219.12"/>
    <n v="1061.8499999999999"/>
    <s v="Churned"/>
    <x v="1"/>
    <s v="Competitor offered more data"/>
    <n v="1"/>
    <s v="50-100"/>
    <n v="0"/>
    <x v="1"/>
    <x v="4"/>
  </r>
  <r>
    <s v="31566-UTT"/>
    <x v="0"/>
    <n v="25"/>
    <s v="No"/>
    <x v="7"/>
    <n v="9"/>
    <n v="28"/>
    <s v="None"/>
    <x v="0"/>
    <s v="No"/>
    <x v="1"/>
    <s v="No"/>
    <x v="0"/>
    <s v="No"/>
    <x v="0"/>
    <s v="No"/>
    <x v="1"/>
    <s v="No"/>
    <s v="No"/>
    <s v="No"/>
    <x v="0"/>
    <s v="No"/>
    <x v="2"/>
    <n v="20.350000000000001"/>
    <n v="617.35"/>
    <n v="0"/>
    <n v="0"/>
    <n v="614.51"/>
    <n v="1231.8599999999999"/>
    <s v="Stayed"/>
    <x v="0"/>
    <s v="other"/>
    <n v="0"/>
    <s v="20-50"/>
    <n v="0"/>
    <x v="2"/>
    <x v="0"/>
  </r>
  <r>
    <s v="55554-UTT"/>
    <x v="0"/>
    <n v="31"/>
    <s v="Yes"/>
    <x v="7"/>
    <n v="14"/>
    <n v="1"/>
    <s v="Deal 5"/>
    <x v="0"/>
    <s v="Yes"/>
    <x v="0"/>
    <s v="Fiber Optic"/>
    <x v="0"/>
    <s v="No"/>
    <x v="1"/>
    <s v="Yes"/>
    <x v="0"/>
    <s v="Yes"/>
    <s v="Yes"/>
    <s v="Yes"/>
    <x v="1"/>
    <s v="Yes"/>
    <x v="1"/>
    <n v="104.4"/>
    <n v="242.8"/>
    <n v="45.44"/>
    <n v="0"/>
    <n v="23.02"/>
    <n v="220.38"/>
    <s v="Churned"/>
    <x v="4"/>
    <s v="Attitude of support person"/>
    <n v="1"/>
    <s v="&gt;100"/>
    <n v="0"/>
    <x v="2"/>
    <x v="4"/>
  </r>
  <r>
    <s v="94028-TEL"/>
    <x v="0"/>
    <n v="24"/>
    <s v="Yes"/>
    <x v="5"/>
    <n v="11"/>
    <n v="12"/>
    <s v="Deal 4"/>
    <x v="0"/>
    <s v="No"/>
    <x v="0"/>
    <s v="DSL"/>
    <x v="1"/>
    <s v="No"/>
    <x v="0"/>
    <s v="Yes"/>
    <x v="1"/>
    <s v="No"/>
    <s v="No"/>
    <s v="Yes"/>
    <x v="0"/>
    <s v="Yes"/>
    <x v="2"/>
    <n v="54.6"/>
    <n v="617.85"/>
    <n v="0"/>
    <n v="0"/>
    <n v="12.76"/>
    <n v="630.61"/>
    <s v="Stayed"/>
    <x v="0"/>
    <s v="other"/>
    <n v="0"/>
    <s v="50-100"/>
    <n v="0"/>
    <x v="2"/>
    <x v="1"/>
  </r>
  <r>
    <s v="28848-RAJ"/>
    <x v="0"/>
    <n v="69"/>
    <s v="Yes"/>
    <x v="8"/>
    <n v="14"/>
    <n v="30"/>
    <s v="None"/>
    <x v="0"/>
    <s v="Yes"/>
    <x v="0"/>
    <s v="Fiber Optic"/>
    <x v="0"/>
    <s v="Yes"/>
    <x v="0"/>
    <s v="No"/>
    <x v="0"/>
    <s v="No"/>
    <s v="No"/>
    <s v="No"/>
    <x v="1"/>
    <s v="Yes"/>
    <x v="1"/>
    <n v="89.95"/>
    <n v="6143.15"/>
    <n v="6.79"/>
    <n v="110"/>
    <n v="1127.46"/>
    <n v="7373.82"/>
    <s v="Churned"/>
    <x v="1"/>
    <s v="Competitor had better devices"/>
    <n v="1"/>
    <s v="50-100"/>
    <n v="0"/>
    <x v="1"/>
    <x v="0"/>
  </r>
  <r>
    <s v="67253-KAR"/>
    <x v="1"/>
    <n v="69"/>
    <s v="Yes"/>
    <x v="3"/>
    <n v="8"/>
    <n v="17"/>
    <s v="Deal 2"/>
    <x v="0"/>
    <s v="Yes"/>
    <x v="0"/>
    <s v="Fiber Optic"/>
    <x v="1"/>
    <s v="No"/>
    <x v="1"/>
    <s v="Yes"/>
    <x v="0"/>
    <s v="Yes"/>
    <s v="No"/>
    <s v="Yes"/>
    <x v="2"/>
    <s v="Yes"/>
    <x v="1"/>
    <n v="111.6"/>
    <n v="7099"/>
    <n v="0"/>
    <n v="0"/>
    <n v="1045.1199999999999"/>
    <n v="8144.12"/>
    <s v="Stayed"/>
    <x v="0"/>
    <s v="other"/>
    <n v="0"/>
    <s v="&gt;100"/>
    <n v="0"/>
    <x v="1"/>
    <x v="1"/>
  </r>
  <r>
    <s v="24531-AND"/>
    <x v="0"/>
    <n v="82"/>
    <s v="No"/>
    <x v="10"/>
    <n v="10"/>
    <n v="5"/>
    <s v="None"/>
    <x v="0"/>
    <s v="Yes"/>
    <x v="0"/>
    <s v="Fiber Optic"/>
    <x v="0"/>
    <s v="No"/>
    <x v="1"/>
    <s v="No"/>
    <x v="0"/>
    <s v="No"/>
    <s v="No"/>
    <s v="Yes"/>
    <x v="1"/>
    <s v="No"/>
    <x v="1"/>
    <n v="90.8"/>
    <n v="1951"/>
    <n v="0"/>
    <n v="0"/>
    <n v="95.4"/>
    <n v="2046.4"/>
    <s v="Churned"/>
    <x v="1"/>
    <s v="Competitor had better devices"/>
    <n v="1"/>
    <s v="50-100"/>
    <n v="0"/>
    <x v="1"/>
    <x v="4"/>
  </r>
  <r>
    <s v="65424-WES"/>
    <x v="0"/>
    <n v="41"/>
    <s v="No"/>
    <x v="2"/>
    <n v="9"/>
    <n v="13"/>
    <s v="None"/>
    <x v="0"/>
    <s v="No"/>
    <x v="0"/>
    <s v="Fiber Optic"/>
    <x v="0"/>
    <s v="No"/>
    <x v="0"/>
    <s v="No"/>
    <x v="0"/>
    <s v="Yes"/>
    <s v="Yes"/>
    <s v="Yes"/>
    <x v="1"/>
    <s v="No"/>
    <x v="1"/>
    <n v="89.25"/>
    <n v="1907.85"/>
    <n v="0"/>
    <n v="0"/>
    <n v="396.22"/>
    <n v="2304.0700000000002"/>
    <s v="Churned"/>
    <x v="1"/>
    <s v="Competitor had better devices"/>
    <n v="1"/>
    <s v="50-100"/>
    <n v="0"/>
    <x v="0"/>
    <x v="1"/>
  </r>
  <r>
    <s v="71689-PUN"/>
    <x v="1"/>
    <n v="42"/>
    <s v="Yes"/>
    <x v="13"/>
    <n v="3"/>
    <n v="19"/>
    <s v="None"/>
    <x v="0"/>
    <s v="No"/>
    <x v="0"/>
    <s v="DSL"/>
    <x v="0"/>
    <s v="No"/>
    <x v="0"/>
    <s v="No"/>
    <x v="1"/>
    <s v="No"/>
    <s v="No"/>
    <s v="Yes"/>
    <x v="1"/>
    <s v="No"/>
    <x v="0"/>
    <n v="43.95"/>
    <n v="43.95"/>
    <n v="0"/>
    <n v="0"/>
    <n v="45.59"/>
    <n v="89.54"/>
    <s v="Joined"/>
    <x v="0"/>
    <s v="other"/>
    <n v="0"/>
    <s v="20-50"/>
    <n v="1"/>
    <x v="0"/>
    <x v="2"/>
  </r>
  <r>
    <s v="62994-KER"/>
    <x v="0"/>
    <n v="41"/>
    <s v="Yes"/>
    <x v="20"/>
    <n v="1"/>
    <n v="36"/>
    <s v="None"/>
    <x v="0"/>
    <s v="Yes"/>
    <x v="0"/>
    <s v="DSL"/>
    <x v="1"/>
    <s v="Yes"/>
    <x v="1"/>
    <s v="Yes"/>
    <x v="0"/>
    <s v="Yes"/>
    <s v="Yes"/>
    <s v="Yes"/>
    <x v="2"/>
    <s v="Yes"/>
    <x v="2"/>
    <n v="90.6"/>
    <n v="5817.45"/>
    <n v="0"/>
    <n v="0"/>
    <n v="2368"/>
    <n v="8185.45"/>
    <s v="Stayed"/>
    <x v="0"/>
    <s v="other"/>
    <n v="0"/>
    <s v="50-100"/>
    <n v="0"/>
    <x v="0"/>
    <x v="0"/>
  </r>
  <r>
    <s v="85111-JHA"/>
    <x v="1"/>
    <n v="26"/>
    <s v="No"/>
    <x v="14"/>
    <n v="3"/>
    <n v="2"/>
    <s v="None"/>
    <x v="0"/>
    <s v="Yes"/>
    <x v="1"/>
    <s v="No"/>
    <x v="0"/>
    <s v="No"/>
    <x v="0"/>
    <s v="No"/>
    <x v="1"/>
    <s v="No"/>
    <s v="No"/>
    <s v="No"/>
    <x v="0"/>
    <s v="Yes"/>
    <x v="0"/>
    <n v="24.2"/>
    <n v="914.6"/>
    <n v="0"/>
    <n v="0"/>
    <n v="229.32"/>
    <n v="1143.92"/>
    <s v="Stayed"/>
    <x v="0"/>
    <s v="other"/>
    <n v="0"/>
    <s v="20-50"/>
    <n v="0"/>
    <x v="2"/>
    <x v="4"/>
  </r>
  <r>
    <s v="18756-MAD"/>
    <x v="1"/>
    <n v="18"/>
    <s v="No"/>
    <x v="11"/>
    <n v="15"/>
    <n v="7"/>
    <s v="Deal 3"/>
    <x v="0"/>
    <s v="No"/>
    <x v="0"/>
    <s v="DSL"/>
    <x v="0"/>
    <s v="Yes"/>
    <x v="0"/>
    <s v="No"/>
    <x v="0"/>
    <s v="No"/>
    <s v="No"/>
    <s v="Yes"/>
    <x v="0"/>
    <s v="Yes"/>
    <x v="0"/>
    <n v="58.6"/>
    <n v="2224.5"/>
    <n v="0"/>
    <n v="0"/>
    <n v="1878.63"/>
    <n v="4103.13"/>
    <s v="Stayed"/>
    <x v="0"/>
    <s v="other"/>
    <n v="0"/>
    <s v="50-100"/>
    <n v="0"/>
    <x v="3"/>
    <x v="3"/>
  </r>
  <r>
    <s v="41777-JAM"/>
    <x v="1"/>
    <n v="56"/>
    <s v="No"/>
    <x v="16"/>
    <n v="12"/>
    <n v="8"/>
    <s v="None"/>
    <x v="0"/>
    <s v="Yes"/>
    <x v="0"/>
    <s v="Fiber Optic"/>
    <x v="0"/>
    <s v="Yes"/>
    <x v="1"/>
    <s v="No"/>
    <x v="0"/>
    <s v="Yes"/>
    <s v="Yes"/>
    <s v="Yes"/>
    <x v="0"/>
    <s v="Yes"/>
    <x v="0"/>
    <n v="106.1"/>
    <n v="5082.8"/>
    <n v="0"/>
    <n v="0"/>
    <n v="1187.04"/>
    <n v="6269.84"/>
    <s v="Churned"/>
    <x v="0"/>
    <s v="Don't know"/>
    <n v="1"/>
    <s v="&gt;100"/>
    <n v="0"/>
    <x v="1"/>
    <x v="3"/>
  </r>
  <r>
    <s v="63441-RAJ"/>
    <x v="0"/>
    <n v="40"/>
    <s v="Yes"/>
    <x v="8"/>
    <n v="13"/>
    <n v="13"/>
    <s v="Deal 4"/>
    <x v="0"/>
    <s v="No"/>
    <x v="0"/>
    <s v="Fiber Optic"/>
    <x v="0"/>
    <s v="Yes"/>
    <x v="1"/>
    <s v="No"/>
    <x v="0"/>
    <s v="No"/>
    <s v="No"/>
    <s v="Yes"/>
    <x v="1"/>
    <s v="Yes"/>
    <x v="1"/>
    <n v="89.4"/>
    <n v="2001.5"/>
    <n v="0"/>
    <n v="0"/>
    <n v="870.76"/>
    <n v="2872.26"/>
    <s v="Churned"/>
    <x v="2"/>
    <s v="Lack of self-service on Website"/>
    <n v="1"/>
    <s v="50-100"/>
    <n v="0"/>
    <x v="0"/>
    <x v="1"/>
  </r>
  <r>
    <s v="69527-UTT"/>
    <x v="1"/>
    <n v="19"/>
    <s v="No"/>
    <x v="7"/>
    <n v="8"/>
    <n v="10"/>
    <s v="Deal 3"/>
    <x v="0"/>
    <s v="Yes"/>
    <x v="0"/>
    <s v="DSL"/>
    <x v="1"/>
    <s v="Yes"/>
    <x v="1"/>
    <s v="No"/>
    <x v="1"/>
    <s v="No"/>
    <s v="No"/>
    <s v="Yes"/>
    <x v="2"/>
    <s v="No"/>
    <x v="1"/>
    <n v="64.349999999999994"/>
    <n v="1558.65"/>
    <n v="0"/>
    <n v="0"/>
    <n v="1116.96"/>
    <n v="2675.61"/>
    <s v="Stayed"/>
    <x v="0"/>
    <s v="other"/>
    <n v="0"/>
    <s v="50-100"/>
    <n v="0"/>
    <x v="3"/>
    <x v="3"/>
  </r>
  <r>
    <s v="78885-TAM"/>
    <x v="1"/>
    <n v="43"/>
    <s v="No"/>
    <x v="4"/>
    <n v="2"/>
    <n v="5"/>
    <s v="Deal 5"/>
    <x v="0"/>
    <s v="No"/>
    <x v="1"/>
    <s v="No"/>
    <x v="0"/>
    <s v="No"/>
    <x v="0"/>
    <s v="No"/>
    <x v="1"/>
    <s v="No"/>
    <s v="No"/>
    <s v="No"/>
    <x v="1"/>
    <s v="No"/>
    <x v="0"/>
    <n v="19.5"/>
    <n v="19.5"/>
    <n v="0"/>
    <n v="0"/>
    <n v="20.11"/>
    <n v="39.61"/>
    <s v="Joined"/>
    <x v="0"/>
    <s v="other"/>
    <n v="0"/>
    <s v="&lt;20"/>
    <n v="1"/>
    <x v="0"/>
    <x v="4"/>
  </r>
  <r>
    <s v="72349-UTT"/>
    <x v="0"/>
    <n v="72"/>
    <s v="Yes"/>
    <x v="7"/>
    <n v="6"/>
    <n v="12"/>
    <s v="None"/>
    <x v="0"/>
    <s v="No"/>
    <x v="0"/>
    <s v="Fiber Optic"/>
    <x v="0"/>
    <s v="Yes"/>
    <x v="0"/>
    <s v="No"/>
    <x v="1"/>
    <s v="No"/>
    <s v="No"/>
    <s v="No"/>
    <x v="1"/>
    <s v="Yes"/>
    <x v="1"/>
    <n v="72.849999999999994"/>
    <n v="688.65"/>
    <n v="0"/>
    <n v="30"/>
    <n v="54.6"/>
    <n v="773.25"/>
    <s v="Churned"/>
    <x v="1"/>
    <s v="Competitor had better devices"/>
    <n v="1"/>
    <s v="50-100"/>
    <n v="0"/>
    <x v="1"/>
    <x v="1"/>
  </r>
  <r>
    <s v="56123-AND"/>
    <x v="1"/>
    <n v="50"/>
    <s v="Yes"/>
    <x v="10"/>
    <n v="0"/>
    <n v="1"/>
    <s v="None"/>
    <x v="0"/>
    <s v="No"/>
    <x v="0"/>
    <s v="DSL"/>
    <x v="1"/>
    <s v="No"/>
    <x v="1"/>
    <s v="No"/>
    <x v="1"/>
    <s v="Yes"/>
    <s v="Yes"/>
    <s v="Yes"/>
    <x v="1"/>
    <s v="Yes"/>
    <x v="1"/>
    <n v="66.7"/>
    <n v="579"/>
    <n v="0"/>
    <n v="0"/>
    <n v="329.04"/>
    <n v="908.04"/>
    <s v="Stayed"/>
    <x v="0"/>
    <s v="other"/>
    <n v="0"/>
    <s v="50-100"/>
    <n v="0"/>
    <x v="1"/>
    <x v="4"/>
  </r>
  <r>
    <s v="58749-MAD"/>
    <x v="1"/>
    <n v="63"/>
    <s v="Yes"/>
    <x v="11"/>
    <n v="7"/>
    <n v="9"/>
    <s v="None"/>
    <x v="0"/>
    <s v="No"/>
    <x v="0"/>
    <s v="Fiber Optic"/>
    <x v="0"/>
    <s v="No"/>
    <x v="0"/>
    <s v="No"/>
    <x v="1"/>
    <s v="Yes"/>
    <s v="Yes"/>
    <s v="Yes"/>
    <x v="1"/>
    <s v="No"/>
    <x v="1"/>
    <n v="80.400000000000006"/>
    <n v="2937.65"/>
    <n v="0"/>
    <n v="0"/>
    <n v="1775.88"/>
    <n v="4713.53"/>
    <s v="Stayed"/>
    <x v="0"/>
    <s v="other"/>
    <n v="0"/>
    <s v="50-100"/>
    <n v="0"/>
    <x v="1"/>
    <x v="3"/>
  </r>
  <r>
    <s v="98901-KAR"/>
    <x v="1"/>
    <n v="52"/>
    <s v="No"/>
    <x v="3"/>
    <n v="12"/>
    <n v="30"/>
    <s v="None"/>
    <x v="0"/>
    <s v="No"/>
    <x v="0"/>
    <s v="Fiber Optic"/>
    <x v="0"/>
    <s v="No"/>
    <x v="0"/>
    <s v="No"/>
    <x v="1"/>
    <s v="No"/>
    <s v="No"/>
    <s v="Yes"/>
    <x v="1"/>
    <s v="No"/>
    <x v="1"/>
    <n v="70.5"/>
    <n v="70.5"/>
    <n v="0"/>
    <n v="0"/>
    <n v="41.39"/>
    <n v="111.89"/>
    <s v="Churned"/>
    <x v="1"/>
    <s v="Competitor offered higher download speeds"/>
    <n v="1"/>
    <s v="50-100"/>
    <n v="0"/>
    <x v="1"/>
    <x v="0"/>
  </r>
  <r>
    <s v="29152-AND"/>
    <x v="1"/>
    <n v="57"/>
    <s v="Yes"/>
    <x v="10"/>
    <n v="2"/>
    <n v="13"/>
    <s v="Deal 4"/>
    <x v="0"/>
    <s v="No"/>
    <x v="1"/>
    <s v="No"/>
    <x v="0"/>
    <s v="No"/>
    <x v="0"/>
    <s v="No"/>
    <x v="1"/>
    <s v="No"/>
    <s v="No"/>
    <s v="No"/>
    <x v="0"/>
    <s v="Yes"/>
    <x v="1"/>
    <n v="19.3"/>
    <n v="360.35"/>
    <n v="0"/>
    <n v="0"/>
    <n v="704.8"/>
    <n v="1065.1500000000001"/>
    <s v="Stayed"/>
    <x v="0"/>
    <s v="other"/>
    <n v="0"/>
    <s v="&lt;20"/>
    <n v="0"/>
    <x v="1"/>
    <x v="1"/>
  </r>
  <r>
    <s v="14941-MAH"/>
    <x v="1"/>
    <n v="43"/>
    <s v="Yes"/>
    <x v="1"/>
    <n v="2"/>
    <n v="30"/>
    <s v="None"/>
    <x v="0"/>
    <s v="No"/>
    <x v="0"/>
    <s v="Fiber Optic"/>
    <x v="0"/>
    <s v="Yes"/>
    <x v="1"/>
    <s v="No"/>
    <x v="1"/>
    <s v="No"/>
    <s v="No"/>
    <s v="Yes"/>
    <x v="1"/>
    <s v="Yes"/>
    <x v="1"/>
    <n v="79.25"/>
    <n v="1111.6500000000001"/>
    <n v="48.25"/>
    <n v="0"/>
    <n v="436.02"/>
    <n v="1499.42"/>
    <s v="Churned"/>
    <x v="1"/>
    <s v="Competitor had better devices"/>
    <n v="1"/>
    <s v="50-100"/>
    <n v="0"/>
    <x v="0"/>
    <x v="0"/>
  </r>
  <r>
    <s v="52196-RAJ"/>
    <x v="1"/>
    <n v="45"/>
    <s v="Yes"/>
    <x v="8"/>
    <n v="13"/>
    <n v="33"/>
    <s v="Deal 5"/>
    <x v="0"/>
    <s v="No"/>
    <x v="0"/>
    <s v="DSL"/>
    <x v="0"/>
    <s v="No"/>
    <x v="0"/>
    <s v="No"/>
    <x v="1"/>
    <s v="No"/>
    <s v="No"/>
    <s v="Yes"/>
    <x v="1"/>
    <s v="No"/>
    <x v="1"/>
    <n v="44.75"/>
    <n v="333.65"/>
    <n v="0"/>
    <n v="0"/>
    <n v="200.9"/>
    <n v="534.54999999999995"/>
    <s v="Stayed"/>
    <x v="0"/>
    <s v="other"/>
    <n v="0"/>
    <s v="20-50"/>
    <n v="0"/>
    <x v="0"/>
    <x v="0"/>
  </r>
  <r>
    <s v="73548-JHA"/>
    <x v="1"/>
    <n v="32"/>
    <s v="Yes"/>
    <x v="14"/>
    <n v="5"/>
    <n v="15"/>
    <s v="None"/>
    <x v="0"/>
    <s v="Yes"/>
    <x v="0"/>
    <s v="DSL"/>
    <x v="0"/>
    <s v="No"/>
    <x v="1"/>
    <s v="Yes"/>
    <x v="1"/>
    <s v="Yes"/>
    <s v="Yes"/>
    <s v="Yes"/>
    <x v="0"/>
    <s v="Yes"/>
    <x v="1"/>
    <n v="68.599999999999994"/>
    <n v="2877.05"/>
    <n v="0"/>
    <n v="0"/>
    <n v="1514.13"/>
    <n v="4391.18"/>
    <s v="Stayed"/>
    <x v="0"/>
    <s v="other"/>
    <n v="0"/>
    <s v="50-100"/>
    <n v="0"/>
    <x v="2"/>
    <x v="1"/>
  </r>
  <r>
    <s v="74864-JHA"/>
    <x v="1"/>
    <n v="51"/>
    <s v="Yes"/>
    <x v="14"/>
    <n v="15"/>
    <n v="34"/>
    <s v="None"/>
    <x v="0"/>
    <s v="No"/>
    <x v="1"/>
    <s v="No"/>
    <x v="0"/>
    <s v="No"/>
    <x v="0"/>
    <s v="No"/>
    <x v="1"/>
    <s v="No"/>
    <s v="No"/>
    <s v="No"/>
    <x v="1"/>
    <s v="No"/>
    <x v="0"/>
    <n v="20.55"/>
    <n v="96.1"/>
    <n v="0"/>
    <n v="0"/>
    <n v="122.65"/>
    <n v="218.75"/>
    <s v="Stayed"/>
    <x v="0"/>
    <s v="other"/>
    <n v="0"/>
    <s v="20-50"/>
    <n v="0"/>
    <x v="1"/>
    <x v="0"/>
  </r>
  <r>
    <s v="71215-UTT"/>
    <x v="1"/>
    <n v="70"/>
    <s v="Yes"/>
    <x v="7"/>
    <n v="11"/>
    <n v="7"/>
    <s v="None"/>
    <x v="1"/>
    <s v="No"/>
    <x v="0"/>
    <s v="DSL"/>
    <x v="0"/>
    <s v="No"/>
    <x v="1"/>
    <s v="No"/>
    <x v="0"/>
    <s v="Yes"/>
    <s v="No"/>
    <s v="Yes"/>
    <x v="0"/>
    <s v="Yes"/>
    <x v="1"/>
    <n v="50.05"/>
    <n v="2743.45"/>
    <n v="0"/>
    <n v="0"/>
    <n v="0"/>
    <n v="2743.45"/>
    <s v="Stayed"/>
    <x v="0"/>
    <s v="other"/>
    <n v="0"/>
    <s v="50-100"/>
    <n v="0"/>
    <x v="1"/>
    <x v="3"/>
  </r>
  <r>
    <s v="17866-HAR"/>
    <x v="1"/>
    <n v="60"/>
    <s v="Yes"/>
    <x v="15"/>
    <n v="5"/>
    <n v="35"/>
    <s v="None"/>
    <x v="0"/>
    <s v="Yes"/>
    <x v="0"/>
    <s v="Fiber Optic"/>
    <x v="0"/>
    <s v="No"/>
    <x v="0"/>
    <s v="No"/>
    <x v="0"/>
    <s v="No"/>
    <s v="No"/>
    <s v="No"/>
    <x v="1"/>
    <s v="Yes"/>
    <x v="1"/>
    <n v="86.5"/>
    <n v="582.5"/>
    <n v="0"/>
    <n v="20"/>
    <n v="158.27000000000001"/>
    <n v="760.77"/>
    <s v="Churned"/>
    <x v="1"/>
    <s v="Competitor offered higher download speeds"/>
    <n v="1"/>
    <s v="50-100"/>
    <n v="0"/>
    <x v="1"/>
    <x v="0"/>
  </r>
  <r>
    <s v="25145-KAR"/>
    <x v="1"/>
    <n v="42"/>
    <s v="No"/>
    <x v="3"/>
    <n v="7"/>
    <n v="24"/>
    <s v="None"/>
    <x v="0"/>
    <s v="Yes"/>
    <x v="1"/>
    <s v="No"/>
    <x v="0"/>
    <s v="No"/>
    <x v="0"/>
    <s v="No"/>
    <x v="1"/>
    <s v="No"/>
    <s v="No"/>
    <s v="No"/>
    <x v="2"/>
    <s v="Yes"/>
    <x v="1"/>
    <n v="25.25"/>
    <n v="1841.2"/>
    <n v="0"/>
    <n v="0"/>
    <n v="3564.72"/>
    <n v="5405.92"/>
    <s v="Stayed"/>
    <x v="0"/>
    <s v="other"/>
    <n v="0"/>
    <s v="20-50"/>
    <n v="0"/>
    <x v="0"/>
    <x v="0"/>
  </r>
  <r>
    <s v="47239-MAH"/>
    <x v="0"/>
    <n v="56"/>
    <s v="No"/>
    <x v="1"/>
    <n v="6"/>
    <n v="33"/>
    <s v="Deal 1"/>
    <x v="0"/>
    <s v="No"/>
    <x v="1"/>
    <s v="No"/>
    <x v="0"/>
    <s v="No"/>
    <x v="0"/>
    <s v="No"/>
    <x v="1"/>
    <s v="No"/>
    <s v="No"/>
    <s v="No"/>
    <x v="2"/>
    <s v="No"/>
    <x v="0"/>
    <n v="20.5"/>
    <n v="1502.25"/>
    <n v="0"/>
    <n v="0"/>
    <n v="3161.52"/>
    <n v="4663.7700000000004"/>
    <s v="Stayed"/>
    <x v="0"/>
    <s v="other"/>
    <n v="0"/>
    <s v="20-50"/>
    <n v="0"/>
    <x v="1"/>
    <x v="0"/>
  </r>
  <r>
    <s v="65987-TAM"/>
    <x v="0"/>
    <n v="52"/>
    <s v="Yes"/>
    <x v="4"/>
    <n v="9"/>
    <n v="34"/>
    <s v="Deal 5"/>
    <x v="0"/>
    <s v="Yes"/>
    <x v="0"/>
    <s v="DSL"/>
    <x v="1"/>
    <s v="Yes"/>
    <x v="0"/>
    <s v="No"/>
    <x v="1"/>
    <s v="No"/>
    <s v="No"/>
    <s v="Yes"/>
    <x v="1"/>
    <s v="No"/>
    <x v="1"/>
    <n v="61.15"/>
    <n v="61.15"/>
    <n v="0"/>
    <n v="0"/>
    <n v="17.07"/>
    <n v="78.22"/>
    <s v="Joined"/>
    <x v="0"/>
    <s v="other"/>
    <n v="0"/>
    <s v="50-100"/>
    <n v="1"/>
    <x v="1"/>
    <x v="0"/>
  </r>
  <r>
    <s v="14942-HAR"/>
    <x v="0"/>
    <n v="23"/>
    <s v="Yes"/>
    <x v="15"/>
    <n v="10"/>
    <n v="11"/>
    <s v="Deal 2"/>
    <x v="1"/>
    <s v="No"/>
    <x v="0"/>
    <s v="DSL"/>
    <x v="1"/>
    <s v="No"/>
    <x v="1"/>
    <s v="Yes"/>
    <x v="1"/>
    <s v="No"/>
    <s v="No"/>
    <s v="Yes"/>
    <x v="0"/>
    <s v="No"/>
    <x v="1"/>
    <n v="40.299999999999997"/>
    <n v="1794.8"/>
    <n v="0"/>
    <n v="0"/>
    <n v="0"/>
    <n v="1794.8"/>
    <s v="Stayed"/>
    <x v="0"/>
    <s v="other"/>
    <n v="0"/>
    <s v="20-50"/>
    <n v="0"/>
    <x v="2"/>
    <x v="3"/>
  </r>
  <r>
    <s v="12305-AND"/>
    <x v="0"/>
    <n v="28"/>
    <s v="Yes"/>
    <x v="10"/>
    <n v="13"/>
    <n v="22"/>
    <s v="None"/>
    <x v="0"/>
    <s v="No"/>
    <x v="1"/>
    <s v="No"/>
    <x v="0"/>
    <s v="No"/>
    <x v="0"/>
    <s v="No"/>
    <x v="1"/>
    <s v="No"/>
    <s v="No"/>
    <s v="No"/>
    <x v="0"/>
    <s v="Yes"/>
    <x v="0"/>
    <n v="20.350000000000001"/>
    <n v="422.7"/>
    <n v="0"/>
    <n v="0"/>
    <n v="473.13"/>
    <n v="895.83"/>
    <s v="Stayed"/>
    <x v="0"/>
    <s v="other"/>
    <n v="0"/>
    <s v="20-50"/>
    <n v="0"/>
    <x v="2"/>
    <x v="2"/>
  </r>
  <r>
    <s v="11098-MAD"/>
    <x v="1"/>
    <n v="30"/>
    <s v="Yes"/>
    <x v="11"/>
    <n v="0"/>
    <n v="31"/>
    <s v="Deal 1"/>
    <x v="0"/>
    <s v="No"/>
    <x v="0"/>
    <s v="Fiber Optic"/>
    <x v="1"/>
    <s v="Yes"/>
    <x v="0"/>
    <s v="Yes"/>
    <x v="1"/>
    <s v="Yes"/>
    <s v="Yes"/>
    <s v="Yes"/>
    <x v="2"/>
    <s v="No"/>
    <x v="1"/>
    <n v="95.1"/>
    <n v="6683.4"/>
    <n v="0"/>
    <n v="0"/>
    <n v="631.72"/>
    <n v="7315.12"/>
    <s v="Stayed"/>
    <x v="0"/>
    <s v="other"/>
    <n v="0"/>
    <s v="50-100"/>
    <n v="0"/>
    <x v="2"/>
    <x v="0"/>
  </r>
  <r>
    <s v="65623-AND"/>
    <x v="0"/>
    <n v="43"/>
    <s v="No"/>
    <x v="10"/>
    <n v="8"/>
    <n v="26"/>
    <s v="None"/>
    <x v="0"/>
    <s v="No"/>
    <x v="0"/>
    <s v="Fiber Optic"/>
    <x v="0"/>
    <s v="Yes"/>
    <x v="0"/>
    <s v="No"/>
    <x v="0"/>
    <s v="Yes"/>
    <s v="Yes"/>
    <s v="Yes"/>
    <x v="1"/>
    <s v="Yes"/>
    <x v="1"/>
    <n v="92.85"/>
    <n v="5305.05"/>
    <n v="0"/>
    <n v="0"/>
    <n v="2766.02"/>
    <n v="8071.07"/>
    <s v="Stayed"/>
    <x v="0"/>
    <s v="other"/>
    <n v="0"/>
    <s v="50-100"/>
    <n v="0"/>
    <x v="0"/>
    <x v="0"/>
  </r>
  <r>
    <s v="49504-UTT"/>
    <x v="0"/>
    <n v="81"/>
    <s v="No"/>
    <x v="7"/>
    <n v="10"/>
    <n v="36"/>
    <s v="None"/>
    <x v="0"/>
    <s v="Yes"/>
    <x v="0"/>
    <s v="Fiber Optic"/>
    <x v="0"/>
    <s v="Yes"/>
    <x v="0"/>
    <s v="No"/>
    <x v="0"/>
    <s v="Yes"/>
    <s v="No"/>
    <s v="Yes"/>
    <x v="1"/>
    <s v="Yes"/>
    <x v="1"/>
    <n v="100.6"/>
    <n v="3270.25"/>
    <n v="0"/>
    <n v="0"/>
    <n v="1455.3"/>
    <n v="4725.55"/>
    <s v="Stayed"/>
    <x v="0"/>
    <s v="other"/>
    <n v="0"/>
    <s v="&gt;100"/>
    <n v="0"/>
    <x v="1"/>
    <x v="0"/>
  </r>
  <r>
    <s v="88152-TEL"/>
    <x v="0"/>
    <n v="31"/>
    <s v="Yes"/>
    <x v="5"/>
    <n v="6"/>
    <n v="15"/>
    <s v="Deal 5"/>
    <x v="0"/>
    <s v="No"/>
    <x v="1"/>
    <s v="No"/>
    <x v="0"/>
    <s v="No"/>
    <x v="0"/>
    <s v="No"/>
    <x v="1"/>
    <s v="No"/>
    <s v="No"/>
    <s v="No"/>
    <x v="1"/>
    <s v="No"/>
    <x v="0"/>
    <n v="20.149999999999999"/>
    <n v="20.149999999999999"/>
    <n v="0"/>
    <n v="0"/>
    <n v="40.51"/>
    <n v="60.66"/>
    <s v="Churned"/>
    <x v="3"/>
    <s v="Long distance charges"/>
    <n v="1"/>
    <s v="20-50"/>
    <n v="0"/>
    <x v="2"/>
    <x v="1"/>
  </r>
  <r>
    <s v="16702-JAM"/>
    <x v="1"/>
    <n v="47"/>
    <s v="Yes"/>
    <x v="16"/>
    <n v="3"/>
    <n v="28"/>
    <s v="None"/>
    <x v="0"/>
    <s v="No"/>
    <x v="0"/>
    <s v="Fiber Optic"/>
    <x v="0"/>
    <s v="No"/>
    <x v="0"/>
    <s v="No"/>
    <x v="0"/>
    <s v="Yes"/>
    <s v="Yes"/>
    <s v="Yes"/>
    <x v="1"/>
    <s v="No"/>
    <x v="0"/>
    <n v="89.7"/>
    <n v="4952.95"/>
    <n v="41.66"/>
    <n v="0"/>
    <n v="212.24"/>
    <n v="5123.53"/>
    <s v="Stayed"/>
    <x v="0"/>
    <s v="other"/>
    <n v="0"/>
    <s v="50-100"/>
    <n v="0"/>
    <x v="0"/>
    <x v="0"/>
  </r>
  <r>
    <s v="56990-WES"/>
    <x v="0"/>
    <n v="26"/>
    <s v="Yes"/>
    <x v="2"/>
    <n v="13"/>
    <n v="27"/>
    <s v="None"/>
    <x v="1"/>
    <s v="No"/>
    <x v="0"/>
    <s v="Cable"/>
    <x v="0"/>
    <s v="Yes"/>
    <x v="0"/>
    <s v="No"/>
    <x v="0"/>
    <s v="Yes"/>
    <s v="Yes"/>
    <s v="Yes"/>
    <x v="2"/>
    <s v="No"/>
    <x v="0"/>
    <n v="49.65"/>
    <n v="2409.9"/>
    <n v="0"/>
    <n v="0"/>
    <n v="0"/>
    <n v="2409.9"/>
    <s v="Stayed"/>
    <x v="0"/>
    <s v="other"/>
    <n v="0"/>
    <s v="20-50"/>
    <n v="0"/>
    <x v="2"/>
    <x v="0"/>
  </r>
  <r>
    <s v="68710-UTT"/>
    <x v="1"/>
    <n v="48"/>
    <s v="No"/>
    <x v="7"/>
    <n v="13"/>
    <n v="7"/>
    <s v="None"/>
    <x v="0"/>
    <s v="Yes"/>
    <x v="0"/>
    <s v="Fiber Optic"/>
    <x v="1"/>
    <s v="Yes"/>
    <x v="0"/>
    <s v="Yes"/>
    <x v="0"/>
    <s v="Yes"/>
    <s v="Yes"/>
    <s v="No"/>
    <x v="2"/>
    <s v="No"/>
    <x v="0"/>
    <n v="110.25"/>
    <n v="7279.35"/>
    <n v="0"/>
    <n v="30"/>
    <n v="3319.76"/>
    <n v="10629.11"/>
    <s v="Stayed"/>
    <x v="0"/>
    <s v="other"/>
    <n v="0"/>
    <s v="&gt;100"/>
    <n v="0"/>
    <x v="0"/>
    <x v="3"/>
  </r>
  <r>
    <s v="55208-WES"/>
    <x v="1"/>
    <n v="36"/>
    <s v="No"/>
    <x v="2"/>
    <n v="9"/>
    <n v="13"/>
    <s v="None"/>
    <x v="0"/>
    <s v="Yes"/>
    <x v="0"/>
    <s v="Fiber Optic"/>
    <x v="1"/>
    <s v="No"/>
    <x v="1"/>
    <s v="Yes"/>
    <x v="0"/>
    <s v="No"/>
    <s v="No"/>
    <s v="Yes"/>
    <x v="2"/>
    <s v="Yes"/>
    <x v="1"/>
    <n v="98.2"/>
    <n v="7015.9"/>
    <n v="0"/>
    <n v="0"/>
    <n v="1834.56"/>
    <n v="8850.4599999999991"/>
    <s v="Stayed"/>
    <x v="0"/>
    <s v="other"/>
    <n v="0"/>
    <s v="50-100"/>
    <n v="0"/>
    <x v="0"/>
    <x v="1"/>
  </r>
  <r>
    <s v="94070-JAM"/>
    <x v="1"/>
    <n v="21"/>
    <s v="Yes"/>
    <x v="16"/>
    <n v="8"/>
    <n v="3"/>
    <s v="None"/>
    <x v="0"/>
    <s v="No"/>
    <x v="0"/>
    <s v="Fiber Optic"/>
    <x v="0"/>
    <s v="No"/>
    <x v="0"/>
    <s v="No"/>
    <x v="0"/>
    <s v="Yes"/>
    <s v="Yes"/>
    <s v="Yes"/>
    <x v="1"/>
    <s v="Yes"/>
    <x v="1"/>
    <n v="90.1"/>
    <n v="90.1"/>
    <n v="0"/>
    <n v="0"/>
    <n v="24.33"/>
    <n v="114.43"/>
    <s v="Joined"/>
    <x v="0"/>
    <s v="other"/>
    <n v="0"/>
    <s v="50-100"/>
    <n v="1"/>
    <x v="2"/>
    <x v="4"/>
  </r>
  <r>
    <s v="85031-RAJ"/>
    <x v="1"/>
    <n v="60"/>
    <s v="No"/>
    <x v="8"/>
    <n v="1"/>
    <n v="4"/>
    <s v="Deal 5"/>
    <x v="0"/>
    <s v="No"/>
    <x v="0"/>
    <s v="DSL"/>
    <x v="0"/>
    <s v="No"/>
    <x v="0"/>
    <s v="No"/>
    <x v="1"/>
    <s v="No"/>
    <s v="No"/>
    <s v="Yes"/>
    <x v="1"/>
    <s v="No"/>
    <x v="1"/>
    <n v="44"/>
    <n v="44"/>
    <n v="0"/>
    <n v="0"/>
    <n v="13.4"/>
    <n v="57.4"/>
    <s v="Joined"/>
    <x v="0"/>
    <s v="other"/>
    <n v="0"/>
    <s v="20-50"/>
    <n v="1"/>
    <x v="1"/>
    <x v="4"/>
  </r>
  <r>
    <s v="22543-UTT"/>
    <x v="1"/>
    <n v="23"/>
    <s v="Yes"/>
    <x v="7"/>
    <n v="4"/>
    <n v="9"/>
    <s v="None"/>
    <x v="0"/>
    <s v="No"/>
    <x v="1"/>
    <s v="No"/>
    <x v="0"/>
    <s v="No"/>
    <x v="0"/>
    <s v="No"/>
    <x v="1"/>
    <s v="No"/>
    <s v="No"/>
    <s v="No"/>
    <x v="2"/>
    <s v="No"/>
    <x v="0"/>
    <n v="19.649999999999999"/>
    <n v="1335.2"/>
    <n v="0"/>
    <n v="0"/>
    <n v="2211.67"/>
    <n v="3546.87"/>
    <s v="Stayed"/>
    <x v="0"/>
    <s v="other"/>
    <n v="0"/>
    <s v="&lt;20"/>
    <n v="0"/>
    <x v="2"/>
    <x v="3"/>
  </r>
  <r>
    <s v="79499-UTT"/>
    <x v="1"/>
    <n v="58"/>
    <s v="Yes"/>
    <x v="7"/>
    <n v="11"/>
    <n v="4"/>
    <s v="Deal 2"/>
    <x v="0"/>
    <s v="Yes"/>
    <x v="0"/>
    <s v="Fiber Optic"/>
    <x v="1"/>
    <s v="Yes"/>
    <x v="1"/>
    <s v="Yes"/>
    <x v="0"/>
    <s v="Yes"/>
    <s v="Yes"/>
    <s v="Yes"/>
    <x v="0"/>
    <s v="No"/>
    <x v="2"/>
    <n v="113.3"/>
    <n v="5032.25"/>
    <n v="0"/>
    <n v="0"/>
    <n v="1509.3"/>
    <n v="6541.55"/>
    <s v="Stayed"/>
    <x v="0"/>
    <s v="other"/>
    <n v="0"/>
    <s v="&gt;100"/>
    <n v="0"/>
    <x v="1"/>
    <x v="4"/>
  </r>
  <r>
    <s v="54433-GUJ"/>
    <x v="1"/>
    <n v="58"/>
    <s v="No"/>
    <x v="6"/>
    <n v="6"/>
    <n v="11"/>
    <s v="None"/>
    <x v="0"/>
    <s v="Yes"/>
    <x v="0"/>
    <s v="Cable"/>
    <x v="1"/>
    <s v="Yes"/>
    <x v="1"/>
    <s v="Yes"/>
    <x v="0"/>
    <s v="Yes"/>
    <s v="Yes"/>
    <s v="Yes"/>
    <x v="2"/>
    <s v="Yes"/>
    <x v="0"/>
    <n v="90.6"/>
    <n v="6441.85"/>
    <n v="0"/>
    <n v="0"/>
    <n v="2517.84"/>
    <n v="8959.69"/>
    <s v="Stayed"/>
    <x v="0"/>
    <s v="other"/>
    <n v="0"/>
    <s v="50-100"/>
    <n v="0"/>
    <x v="1"/>
    <x v="3"/>
  </r>
  <r>
    <s v="39581-TAM"/>
    <x v="1"/>
    <n v="24"/>
    <s v="No"/>
    <x v="4"/>
    <n v="8"/>
    <n v="3"/>
    <s v="None"/>
    <x v="0"/>
    <s v="No"/>
    <x v="1"/>
    <s v="No"/>
    <x v="0"/>
    <s v="No"/>
    <x v="0"/>
    <s v="No"/>
    <x v="1"/>
    <s v="No"/>
    <s v="No"/>
    <s v="No"/>
    <x v="0"/>
    <s v="No"/>
    <x v="0"/>
    <n v="20.100000000000001"/>
    <n v="184.4"/>
    <n v="0"/>
    <n v="0"/>
    <n v="140.4"/>
    <n v="324.8"/>
    <s v="Stayed"/>
    <x v="0"/>
    <s v="other"/>
    <n v="0"/>
    <s v="20-50"/>
    <n v="0"/>
    <x v="2"/>
    <x v="4"/>
  </r>
  <r>
    <s v="71900-RAJ"/>
    <x v="0"/>
    <n v="43"/>
    <s v="Yes"/>
    <x v="8"/>
    <n v="7"/>
    <n v="11"/>
    <s v="None"/>
    <x v="0"/>
    <s v="No"/>
    <x v="1"/>
    <s v="No"/>
    <x v="0"/>
    <s v="No"/>
    <x v="0"/>
    <s v="No"/>
    <x v="1"/>
    <s v="No"/>
    <s v="No"/>
    <s v="No"/>
    <x v="2"/>
    <s v="Yes"/>
    <x v="1"/>
    <n v="20.2"/>
    <n v="1192.3"/>
    <n v="0"/>
    <n v="0"/>
    <n v="2783.03"/>
    <n v="3975.33"/>
    <s v="Stayed"/>
    <x v="0"/>
    <s v="other"/>
    <n v="0"/>
    <s v="20-50"/>
    <n v="0"/>
    <x v="0"/>
    <x v="3"/>
  </r>
  <r>
    <s v="88789-TAM"/>
    <x v="0"/>
    <n v="41"/>
    <s v="Yes"/>
    <x v="4"/>
    <n v="12"/>
    <n v="6"/>
    <s v="None"/>
    <x v="0"/>
    <s v="No"/>
    <x v="0"/>
    <s v="Fiber Optic"/>
    <x v="0"/>
    <s v="Yes"/>
    <x v="1"/>
    <s v="No"/>
    <x v="0"/>
    <s v="Yes"/>
    <s v="Yes"/>
    <s v="Yes"/>
    <x v="0"/>
    <s v="Yes"/>
    <x v="0"/>
    <n v="100.05"/>
    <n v="2090.25"/>
    <n v="0"/>
    <n v="0"/>
    <n v="199.1"/>
    <n v="2289.35"/>
    <s v="Stayed"/>
    <x v="0"/>
    <s v="other"/>
    <n v="0"/>
    <s v="&gt;100"/>
    <n v="0"/>
    <x v="0"/>
    <x v="3"/>
  </r>
  <r>
    <s v="17956-WES"/>
    <x v="0"/>
    <n v="57"/>
    <s v="No"/>
    <x v="2"/>
    <n v="2"/>
    <n v="6"/>
    <s v="None"/>
    <x v="0"/>
    <s v="Yes"/>
    <x v="0"/>
    <s v="DSL"/>
    <x v="0"/>
    <s v="No"/>
    <x v="0"/>
    <s v="No"/>
    <x v="1"/>
    <s v="No"/>
    <s v="No"/>
    <s v="No"/>
    <x v="1"/>
    <s v="No"/>
    <x v="1"/>
    <n v="49.9"/>
    <n v="1441.95"/>
    <n v="0"/>
    <n v="100"/>
    <n v="166.8"/>
    <n v="1708.75"/>
    <s v="Stayed"/>
    <x v="0"/>
    <s v="other"/>
    <n v="0"/>
    <s v="20-50"/>
    <n v="0"/>
    <x v="1"/>
    <x v="3"/>
  </r>
  <r>
    <s v="33968-MAD"/>
    <x v="0"/>
    <n v="63"/>
    <s v="Yes"/>
    <x v="11"/>
    <n v="13"/>
    <n v="34"/>
    <s v="None"/>
    <x v="0"/>
    <s v="No"/>
    <x v="0"/>
    <s v="DSL"/>
    <x v="1"/>
    <s v="Yes"/>
    <x v="1"/>
    <s v="No"/>
    <x v="0"/>
    <s v="Yes"/>
    <s v="Yes"/>
    <s v="Yes"/>
    <x v="2"/>
    <s v="No"/>
    <x v="1"/>
    <n v="79.2"/>
    <n v="4016.3"/>
    <n v="0"/>
    <n v="0"/>
    <n v="859.56"/>
    <n v="4875.8599999999997"/>
    <s v="Stayed"/>
    <x v="0"/>
    <s v="other"/>
    <n v="0"/>
    <s v="50-100"/>
    <n v="0"/>
    <x v="1"/>
    <x v="0"/>
  </r>
  <r>
    <s v="79898-PUN"/>
    <x v="0"/>
    <n v="33"/>
    <s v="Yes"/>
    <x v="13"/>
    <n v="13"/>
    <n v="17"/>
    <s v="None"/>
    <x v="0"/>
    <s v="Yes"/>
    <x v="0"/>
    <s v="Fiber Optic"/>
    <x v="0"/>
    <s v="Yes"/>
    <x v="1"/>
    <s v="No"/>
    <x v="1"/>
    <s v="Yes"/>
    <s v="Yes"/>
    <s v="Yes"/>
    <x v="1"/>
    <s v="Yes"/>
    <x v="1"/>
    <n v="-7"/>
    <n v="1021.55"/>
    <n v="0"/>
    <n v="0"/>
    <n v="264.3"/>
    <n v="1285.8499999999999"/>
    <s v="Stayed"/>
    <x v="0"/>
    <s v="other"/>
    <n v="0"/>
    <s v="&lt;20"/>
    <n v="0"/>
    <x v="2"/>
    <x v="1"/>
  </r>
  <r>
    <s v="93798-TAM"/>
    <x v="0"/>
    <n v="64"/>
    <s v="No"/>
    <x v="4"/>
    <n v="1"/>
    <n v="6"/>
    <s v="None"/>
    <x v="0"/>
    <s v="No"/>
    <x v="0"/>
    <s v="DSL"/>
    <x v="0"/>
    <s v="No"/>
    <x v="0"/>
    <s v="No"/>
    <x v="1"/>
    <s v="No"/>
    <s v="No"/>
    <s v="No"/>
    <x v="1"/>
    <s v="No"/>
    <x v="1"/>
    <n v="45.3"/>
    <n v="45.3"/>
    <n v="0"/>
    <n v="30"/>
    <n v="28.37"/>
    <n v="103.67"/>
    <s v="Churned"/>
    <x v="1"/>
    <s v="Competitor offered higher download speeds"/>
    <n v="1"/>
    <s v="20-50"/>
    <n v="0"/>
    <x v="1"/>
    <x v="3"/>
  </r>
  <r>
    <s v="76580-TAM"/>
    <x v="1"/>
    <n v="29"/>
    <s v="Yes"/>
    <x v="4"/>
    <n v="0"/>
    <n v="17"/>
    <s v="Deal 5"/>
    <x v="0"/>
    <s v="No"/>
    <x v="1"/>
    <s v="No"/>
    <x v="0"/>
    <s v="No"/>
    <x v="0"/>
    <s v="No"/>
    <x v="1"/>
    <s v="No"/>
    <s v="No"/>
    <s v="No"/>
    <x v="1"/>
    <s v="No"/>
    <x v="2"/>
    <n v="20.399999999999999"/>
    <n v="20.399999999999999"/>
    <n v="0"/>
    <n v="0"/>
    <n v="22.12"/>
    <n v="42.52"/>
    <s v="Churned"/>
    <x v="3"/>
    <s v="Long distance charges"/>
    <n v="1"/>
    <s v="20-50"/>
    <n v="0"/>
    <x v="2"/>
    <x v="1"/>
  </r>
  <r>
    <s v="79098-TAM"/>
    <x v="1"/>
    <n v="55"/>
    <s v="No"/>
    <x v="4"/>
    <n v="9"/>
    <n v="31"/>
    <s v="Deal 4"/>
    <x v="0"/>
    <s v="No"/>
    <x v="1"/>
    <s v="No"/>
    <x v="0"/>
    <s v="No"/>
    <x v="0"/>
    <s v="No"/>
    <x v="1"/>
    <s v="No"/>
    <s v="No"/>
    <s v="No"/>
    <x v="0"/>
    <s v="Yes"/>
    <x v="2"/>
    <n v="-1"/>
    <n v="415.9"/>
    <n v="0"/>
    <n v="0"/>
    <n v="602.6"/>
    <n v="1018.5"/>
    <s v="Stayed"/>
    <x v="0"/>
    <s v="other"/>
    <n v="0"/>
    <s v="&lt;20"/>
    <n v="0"/>
    <x v="1"/>
    <x v="0"/>
  </r>
  <r>
    <s v="78104-JHA"/>
    <x v="1"/>
    <n v="61"/>
    <s v="Yes"/>
    <x v="14"/>
    <n v="11"/>
    <n v="9"/>
    <s v="Deal 4"/>
    <x v="0"/>
    <s v="Yes"/>
    <x v="0"/>
    <s v="Fiber Optic"/>
    <x v="0"/>
    <s v="Yes"/>
    <x v="0"/>
    <s v="No"/>
    <x v="1"/>
    <s v="No"/>
    <s v="No"/>
    <s v="Yes"/>
    <x v="1"/>
    <s v="Yes"/>
    <x v="1"/>
    <n v="78.95"/>
    <n v="1101.8499999999999"/>
    <n v="0"/>
    <n v="0"/>
    <n v="229.04"/>
    <n v="1330.89"/>
    <s v="Churned"/>
    <x v="1"/>
    <s v="Competitor made better offer"/>
    <n v="1"/>
    <s v="50-100"/>
    <n v="0"/>
    <x v="1"/>
    <x v="3"/>
  </r>
  <r>
    <s v="58802-TAM"/>
    <x v="1"/>
    <n v="42"/>
    <s v="Yes"/>
    <x v="4"/>
    <n v="0"/>
    <n v="32"/>
    <s v="None"/>
    <x v="0"/>
    <s v="Yes"/>
    <x v="0"/>
    <s v="Fiber Optic"/>
    <x v="0"/>
    <s v="No"/>
    <x v="0"/>
    <s v="Yes"/>
    <x v="1"/>
    <s v="Yes"/>
    <s v="Yes"/>
    <s v="Yes"/>
    <x v="1"/>
    <s v="Yes"/>
    <x v="0"/>
    <n v="89.05"/>
    <n v="1448.6"/>
    <n v="0"/>
    <n v="0"/>
    <n v="191.36"/>
    <n v="1639.96"/>
    <s v="Churned"/>
    <x v="1"/>
    <s v="Competitor made better offer"/>
    <n v="1"/>
    <s v="50-100"/>
    <n v="0"/>
    <x v="0"/>
    <x v="0"/>
  </r>
  <r>
    <s v="88980-HAR"/>
    <x v="1"/>
    <n v="41"/>
    <s v="Yes"/>
    <x v="15"/>
    <n v="9"/>
    <n v="14"/>
    <s v="None"/>
    <x v="0"/>
    <s v="Yes"/>
    <x v="1"/>
    <s v="No"/>
    <x v="0"/>
    <s v="No"/>
    <x v="0"/>
    <s v="No"/>
    <x v="1"/>
    <s v="No"/>
    <s v="No"/>
    <s v="No"/>
    <x v="2"/>
    <s v="No"/>
    <x v="1"/>
    <n v="23.3"/>
    <n v="797.1"/>
    <n v="0"/>
    <n v="0"/>
    <n v="228.2"/>
    <n v="1025.3"/>
    <s v="Stayed"/>
    <x v="0"/>
    <s v="other"/>
    <n v="0"/>
    <s v="20-50"/>
    <n v="0"/>
    <x v="0"/>
    <x v="1"/>
  </r>
  <r>
    <s v="74134-GUJ"/>
    <x v="1"/>
    <n v="56"/>
    <s v="Yes"/>
    <x v="6"/>
    <n v="5"/>
    <n v="26"/>
    <s v="None"/>
    <x v="0"/>
    <s v="Yes"/>
    <x v="0"/>
    <s v="DSL"/>
    <x v="1"/>
    <s v="Yes"/>
    <x v="1"/>
    <s v="Yes"/>
    <x v="0"/>
    <s v="Yes"/>
    <s v="Yes"/>
    <s v="Yes"/>
    <x v="2"/>
    <s v="Yes"/>
    <x v="1"/>
    <n v="90.95"/>
    <n v="6468.6"/>
    <n v="0"/>
    <n v="0"/>
    <n v="3070.08"/>
    <n v="9538.68"/>
    <s v="Stayed"/>
    <x v="0"/>
    <s v="other"/>
    <n v="0"/>
    <s v="50-100"/>
    <n v="0"/>
    <x v="1"/>
    <x v="0"/>
  </r>
  <r>
    <s v="14424-JHA"/>
    <x v="0"/>
    <n v="41"/>
    <s v="Yes"/>
    <x v="14"/>
    <n v="14"/>
    <n v="13"/>
    <s v="None"/>
    <x v="0"/>
    <s v="No"/>
    <x v="0"/>
    <s v="Cable"/>
    <x v="0"/>
    <s v="No"/>
    <x v="0"/>
    <s v="Yes"/>
    <x v="0"/>
    <s v="No"/>
    <s v="No"/>
    <s v="Yes"/>
    <x v="2"/>
    <s v="Yes"/>
    <x v="0"/>
    <n v="59.8"/>
    <n v="3808.2"/>
    <n v="0"/>
    <n v="0"/>
    <n v="664.95"/>
    <n v="4473.1499999999996"/>
    <s v="Stayed"/>
    <x v="0"/>
    <s v="other"/>
    <n v="0"/>
    <s v="50-100"/>
    <n v="0"/>
    <x v="0"/>
    <x v="1"/>
  </r>
  <r>
    <s v="62603-TEL"/>
    <x v="0"/>
    <n v="45"/>
    <s v="No"/>
    <x v="5"/>
    <n v="10"/>
    <n v="35"/>
    <s v="Deal 5"/>
    <x v="1"/>
    <s v="No"/>
    <x v="0"/>
    <s v="DSL"/>
    <x v="1"/>
    <s v="Yes"/>
    <x v="0"/>
    <s v="No"/>
    <x v="1"/>
    <s v="No"/>
    <s v="No"/>
    <s v="Yes"/>
    <x v="1"/>
    <s v="No"/>
    <x v="0"/>
    <n v="34.200000000000003"/>
    <n v="256.60000000000002"/>
    <n v="0"/>
    <n v="0"/>
    <n v="0"/>
    <n v="256.60000000000002"/>
    <s v="Stayed"/>
    <x v="0"/>
    <s v="other"/>
    <n v="0"/>
    <s v="20-50"/>
    <n v="0"/>
    <x v="0"/>
    <x v="0"/>
  </r>
  <r>
    <s v="93193-TAM"/>
    <x v="0"/>
    <n v="73"/>
    <s v="No"/>
    <x v="4"/>
    <n v="14"/>
    <n v="14"/>
    <s v="None"/>
    <x v="0"/>
    <s v="No"/>
    <x v="0"/>
    <s v="DSL"/>
    <x v="0"/>
    <s v="No"/>
    <x v="0"/>
    <s v="No"/>
    <x v="1"/>
    <s v="No"/>
    <s v="No"/>
    <s v="Yes"/>
    <x v="1"/>
    <s v="No"/>
    <x v="1"/>
    <n v="46"/>
    <n v="46"/>
    <n v="0"/>
    <n v="0"/>
    <n v="7.74"/>
    <n v="53.74"/>
    <s v="Churned"/>
    <x v="1"/>
    <s v="Competitor had better devices"/>
    <n v="1"/>
    <s v="20-50"/>
    <n v="0"/>
    <x v="1"/>
    <x v="1"/>
  </r>
  <r>
    <s v="47045-TAM"/>
    <x v="0"/>
    <n v="74"/>
    <s v="No"/>
    <x v="4"/>
    <n v="13"/>
    <n v="20"/>
    <s v="None"/>
    <x v="0"/>
    <s v="No"/>
    <x v="0"/>
    <s v="Fiber Optic"/>
    <x v="0"/>
    <s v="Yes"/>
    <x v="0"/>
    <s v="No"/>
    <x v="1"/>
    <s v="No"/>
    <s v="No"/>
    <s v="Yes"/>
    <x v="1"/>
    <s v="Yes"/>
    <x v="1"/>
    <n v="73"/>
    <n v="73"/>
    <n v="0"/>
    <n v="0"/>
    <n v="20.55"/>
    <n v="93.55"/>
    <s v="Churned"/>
    <x v="1"/>
    <s v="Competitor offered more data"/>
    <n v="1"/>
    <s v="50-100"/>
    <n v="0"/>
    <x v="1"/>
    <x v="2"/>
  </r>
  <r>
    <s v="52976-PUN"/>
    <x v="1"/>
    <n v="72"/>
    <s v="Yes"/>
    <x v="13"/>
    <n v="4"/>
    <n v="8"/>
    <s v="None"/>
    <x v="0"/>
    <s v="Yes"/>
    <x v="0"/>
    <s v="Fiber Optic"/>
    <x v="0"/>
    <s v="No"/>
    <x v="0"/>
    <s v="No"/>
    <x v="1"/>
    <s v="No"/>
    <s v="No"/>
    <s v="Yes"/>
    <x v="1"/>
    <s v="Yes"/>
    <x v="0"/>
    <n v="75.05"/>
    <n v="256.25"/>
    <n v="0"/>
    <n v="0"/>
    <n v="71.459999999999994"/>
    <n v="327.71"/>
    <s v="Churned"/>
    <x v="1"/>
    <s v="Competitor had better devices"/>
    <n v="1"/>
    <s v="50-100"/>
    <n v="0"/>
    <x v="1"/>
    <x v="3"/>
  </r>
  <r>
    <s v="43116-JAM"/>
    <x v="1"/>
    <n v="43"/>
    <s v="No"/>
    <x v="16"/>
    <n v="10"/>
    <n v="30"/>
    <s v="None"/>
    <x v="0"/>
    <s v="No"/>
    <x v="0"/>
    <s v="Fiber Optic"/>
    <x v="0"/>
    <s v="No"/>
    <x v="0"/>
    <s v="No"/>
    <x v="0"/>
    <s v="No"/>
    <s v="No"/>
    <s v="Yes"/>
    <x v="1"/>
    <s v="Yes"/>
    <x v="1"/>
    <n v="79.75"/>
    <n v="164.5"/>
    <n v="0"/>
    <n v="0"/>
    <n v="16.64"/>
    <n v="181.14"/>
    <s v="Churned"/>
    <x v="1"/>
    <s v="Competitor made better offer"/>
    <n v="1"/>
    <s v="50-100"/>
    <n v="0"/>
    <x v="0"/>
    <x v="0"/>
  </r>
  <r>
    <s v="45349-RAJ"/>
    <x v="0"/>
    <n v="22"/>
    <s v="Yes"/>
    <x v="8"/>
    <n v="9"/>
    <n v="2"/>
    <s v="None"/>
    <x v="0"/>
    <s v="Yes"/>
    <x v="1"/>
    <s v="No"/>
    <x v="0"/>
    <s v="No"/>
    <x v="0"/>
    <s v="No"/>
    <x v="1"/>
    <s v="No"/>
    <s v="No"/>
    <s v="No"/>
    <x v="2"/>
    <s v="Yes"/>
    <x v="0"/>
    <n v="25.6"/>
    <n v="514.75"/>
    <n v="0"/>
    <n v="0"/>
    <n v="587.41999999999996"/>
    <n v="1102.17"/>
    <s v="Stayed"/>
    <x v="0"/>
    <s v="other"/>
    <n v="0"/>
    <s v="20-50"/>
    <n v="0"/>
    <x v="2"/>
    <x v="4"/>
  </r>
  <r>
    <s v="33573-DEL"/>
    <x v="1"/>
    <n v="20"/>
    <s v="Yes"/>
    <x v="0"/>
    <n v="7"/>
    <n v="11"/>
    <s v="Deal 1"/>
    <x v="0"/>
    <s v="Yes"/>
    <x v="0"/>
    <s v="Fiber Optic"/>
    <x v="0"/>
    <s v="Yes"/>
    <x v="1"/>
    <s v="Yes"/>
    <x v="0"/>
    <s v="Yes"/>
    <s v="Yes"/>
    <s v="No"/>
    <x v="0"/>
    <s v="Yes"/>
    <x v="1"/>
    <n v="109.5"/>
    <n v="7674.55"/>
    <n v="0"/>
    <n v="150"/>
    <n v="2931.6"/>
    <n v="10756.15"/>
    <s v="Churned"/>
    <x v="4"/>
    <s v="Attitude of service provider"/>
    <n v="1"/>
    <s v="&gt;100"/>
    <n v="0"/>
    <x v="3"/>
    <x v="3"/>
  </r>
  <r>
    <s v="22108-BIH"/>
    <x v="1"/>
    <n v="48"/>
    <s v="Yes"/>
    <x v="9"/>
    <n v="2"/>
    <n v="21"/>
    <s v="None"/>
    <x v="0"/>
    <s v="Yes"/>
    <x v="1"/>
    <s v="No"/>
    <x v="0"/>
    <s v="No"/>
    <x v="0"/>
    <s v="No"/>
    <x v="1"/>
    <s v="No"/>
    <s v="No"/>
    <s v="No"/>
    <x v="1"/>
    <s v="No"/>
    <x v="1"/>
    <n v="25.15"/>
    <n v="702"/>
    <n v="0"/>
    <n v="0"/>
    <n v="131.37"/>
    <n v="833.37"/>
    <s v="Stayed"/>
    <x v="0"/>
    <s v="other"/>
    <n v="0"/>
    <s v="20-50"/>
    <n v="0"/>
    <x v="0"/>
    <x v="2"/>
  </r>
  <r>
    <s v="91259-TEL"/>
    <x v="1"/>
    <n v="39"/>
    <s v="No"/>
    <x v="5"/>
    <n v="4"/>
    <n v="6"/>
    <s v="Deal 2"/>
    <x v="0"/>
    <s v="No"/>
    <x v="1"/>
    <s v="No"/>
    <x v="0"/>
    <s v="No"/>
    <x v="0"/>
    <s v="No"/>
    <x v="1"/>
    <s v="No"/>
    <s v="No"/>
    <s v="No"/>
    <x v="2"/>
    <s v="Yes"/>
    <x v="1"/>
    <n v="19.649999999999999"/>
    <n v="779.25"/>
    <n v="0"/>
    <n v="0"/>
    <n v="288.52999999999997"/>
    <n v="1067.78"/>
    <s v="Stayed"/>
    <x v="0"/>
    <s v="other"/>
    <n v="0"/>
    <s v="&lt;20"/>
    <n v="0"/>
    <x v="0"/>
    <x v="3"/>
  </r>
  <r>
    <s v="32663-BIH"/>
    <x v="1"/>
    <n v="75"/>
    <s v="Yes"/>
    <x v="9"/>
    <n v="4"/>
    <n v="22"/>
    <s v="Deal 4"/>
    <x v="0"/>
    <s v="Yes"/>
    <x v="0"/>
    <s v="DSL"/>
    <x v="1"/>
    <s v="Yes"/>
    <x v="0"/>
    <s v="No"/>
    <x v="1"/>
    <s v="No"/>
    <s v="No"/>
    <s v="Yes"/>
    <x v="2"/>
    <s v="Yes"/>
    <x v="0"/>
    <n v="58.4"/>
    <n v="964.9"/>
    <n v="0"/>
    <n v="0"/>
    <n v="852.12"/>
    <n v="1817.02"/>
    <s v="Stayed"/>
    <x v="0"/>
    <s v="other"/>
    <n v="0"/>
    <s v="50-100"/>
    <n v="0"/>
    <x v="1"/>
    <x v="2"/>
  </r>
  <r>
    <s v="88485-HAR"/>
    <x v="1"/>
    <n v="48"/>
    <s v="Yes"/>
    <x v="15"/>
    <n v="9"/>
    <n v="35"/>
    <s v="None"/>
    <x v="0"/>
    <s v="Yes"/>
    <x v="1"/>
    <s v="No"/>
    <x v="0"/>
    <s v="No"/>
    <x v="0"/>
    <s v="No"/>
    <x v="1"/>
    <s v="No"/>
    <s v="No"/>
    <s v="No"/>
    <x v="2"/>
    <s v="No"/>
    <x v="0"/>
    <n v="25.05"/>
    <n v="1873.7"/>
    <n v="0"/>
    <n v="0"/>
    <n v="3183.64"/>
    <n v="5057.34"/>
    <s v="Stayed"/>
    <x v="0"/>
    <s v="other"/>
    <n v="0"/>
    <s v="20-50"/>
    <n v="0"/>
    <x v="0"/>
    <x v="0"/>
  </r>
  <r>
    <s v="37708-BIH"/>
    <x v="1"/>
    <n v="71"/>
    <s v="Yes"/>
    <x v="9"/>
    <n v="4"/>
    <n v="30"/>
    <s v="None"/>
    <x v="0"/>
    <s v="Yes"/>
    <x v="0"/>
    <s v="Fiber Optic"/>
    <x v="0"/>
    <s v="No"/>
    <x v="0"/>
    <s v="No"/>
    <x v="1"/>
    <s v="No"/>
    <s v="No"/>
    <s v="Yes"/>
    <x v="1"/>
    <s v="Yes"/>
    <x v="1"/>
    <n v="75.5"/>
    <n v="1893.95"/>
    <n v="0"/>
    <n v="0"/>
    <n v="286.2"/>
    <n v="2180.15"/>
    <s v="Churned"/>
    <x v="1"/>
    <s v="Competitor had better devices"/>
    <n v="1"/>
    <s v="50-100"/>
    <n v="0"/>
    <x v="1"/>
    <x v="0"/>
  </r>
  <r>
    <s v="21268-GUJ"/>
    <x v="1"/>
    <n v="46"/>
    <s v="No"/>
    <x v="6"/>
    <n v="11"/>
    <n v="26"/>
    <s v="Deal 5"/>
    <x v="0"/>
    <s v="No"/>
    <x v="1"/>
    <s v="No"/>
    <x v="0"/>
    <s v="No"/>
    <x v="0"/>
    <s v="No"/>
    <x v="1"/>
    <s v="No"/>
    <s v="No"/>
    <s v="No"/>
    <x v="1"/>
    <s v="No"/>
    <x v="0"/>
    <n v="19.05"/>
    <n v="157.65"/>
    <n v="0"/>
    <n v="0"/>
    <n v="281.52"/>
    <n v="439.17"/>
    <s v="Stayed"/>
    <x v="0"/>
    <s v="other"/>
    <n v="0"/>
    <s v="&lt;20"/>
    <n v="0"/>
    <x v="0"/>
    <x v="0"/>
  </r>
  <r>
    <s v="89370-TAM"/>
    <x v="1"/>
    <n v="70"/>
    <s v="No"/>
    <x v="4"/>
    <n v="5"/>
    <n v="5"/>
    <s v="None"/>
    <x v="0"/>
    <s v="No"/>
    <x v="0"/>
    <s v="Fiber Optic"/>
    <x v="0"/>
    <s v="No"/>
    <x v="0"/>
    <s v="No"/>
    <x v="1"/>
    <s v="No"/>
    <s v="No"/>
    <s v="Yes"/>
    <x v="0"/>
    <s v="Yes"/>
    <x v="1"/>
    <n v="70.650000000000006"/>
    <n v="3545.05"/>
    <n v="0"/>
    <n v="0"/>
    <n v="604.79999999999995"/>
    <n v="4149.8500000000004"/>
    <s v="Stayed"/>
    <x v="0"/>
    <s v="other"/>
    <n v="0"/>
    <s v="50-100"/>
    <n v="0"/>
    <x v="1"/>
    <x v="4"/>
  </r>
  <r>
    <s v="12695-BIH"/>
    <x v="1"/>
    <n v="39"/>
    <s v="Yes"/>
    <x v="9"/>
    <n v="3"/>
    <n v="20"/>
    <s v="None"/>
    <x v="0"/>
    <s v="No"/>
    <x v="1"/>
    <s v="No"/>
    <x v="0"/>
    <s v="No"/>
    <x v="0"/>
    <s v="No"/>
    <x v="1"/>
    <s v="No"/>
    <s v="No"/>
    <s v="No"/>
    <x v="0"/>
    <s v="No"/>
    <x v="0"/>
    <n v="19.149999999999999"/>
    <n v="501.35"/>
    <n v="0"/>
    <n v="0"/>
    <n v="544.86"/>
    <n v="1046.21"/>
    <s v="Stayed"/>
    <x v="0"/>
    <s v="other"/>
    <n v="0"/>
    <s v="&lt;20"/>
    <n v="0"/>
    <x v="0"/>
    <x v="2"/>
  </r>
  <r>
    <s v="65974-TAM"/>
    <x v="0"/>
    <n v="69"/>
    <s v="No"/>
    <x v="4"/>
    <n v="2"/>
    <n v="2"/>
    <s v="Deal 1"/>
    <x v="0"/>
    <s v="Yes"/>
    <x v="0"/>
    <s v="DSL"/>
    <x v="1"/>
    <s v="Yes"/>
    <x v="1"/>
    <s v="Yes"/>
    <x v="0"/>
    <s v="Yes"/>
    <s v="Yes"/>
    <s v="Yes"/>
    <x v="2"/>
    <s v="Yes"/>
    <x v="1"/>
    <n v="92.2"/>
    <n v="6474.45"/>
    <n v="0"/>
    <n v="0"/>
    <n v="1306.9000000000001"/>
    <n v="7781.35"/>
    <s v="Stayed"/>
    <x v="0"/>
    <s v="other"/>
    <n v="0"/>
    <s v="50-100"/>
    <n v="0"/>
    <x v="1"/>
    <x v="4"/>
  </r>
  <r>
    <s v="37703-MAH"/>
    <x v="1"/>
    <n v="53"/>
    <s v="No"/>
    <x v="1"/>
    <n v="8"/>
    <n v="5"/>
    <s v="Deal 2"/>
    <x v="0"/>
    <s v="Yes"/>
    <x v="0"/>
    <s v="Fiber Optic"/>
    <x v="1"/>
    <s v="Yes"/>
    <x v="1"/>
    <s v="No"/>
    <x v="0"/>
    <s v="Yes"/>
    <s v="Yes"/>
    <s v="Yes"/>
    <x v="0"/>
    <s v="Yes"/>
    <x v="1"/>
    <n v="107.75"/>
    <n v="6332.75"/>
    <n v="0"/>
    <n v="0"/>
    <n v="2708.6"/>
    <n v="9041.35"/>
    <s v="Stayed"/>
    <x v="0"/>
    <s v="other"/>
    <n v="0"/>
    <s v="&gt;100"/>
    <n v="0"/>
    <x v="1"/>
    <x v="4"/>
  </r>
  <r>
    <s v="12513-MAH"/>
    <x v="1"/>
    <n v="18"/>
    <s v="No"/>
    <x v="1"/>
    <n v="3"/>
    <n v="3"/>
    <s v="None"/>
    <x v="0"/>
    <s v="Yes"/>
    <x v="0"/>
    <s v="Fiber Optic"/>
    <x v="0"/>
    <s v="Yes"/>
    <x v="1"/>
    <s v="No"/>
    <x v="0"/>
    <s v="Yes"/>
    <s v="Yes"/>
    <s v="No"/>
    <x v="2"/>
    <s v="No"/>
    <x v="1"/>
    <n v="104.7"/>
    <n v="6333.8"/>
    <n v="0"/>
    <n v="150"/>
    <n v="2128.1999999999998"/>
    <n v="8612"/>
    <s v="Stayed"/>
    <x v="0"/>
    <s v="other"/>
    <n v="0"/>
    <s v="&gt;100"/>
    <n v="0"/>
    <x v="3"/>
    <x v="4"/>
  </r>
  <r>
    <s v="17838-WES"/>
    <x v="1"/>
    <n v="54"/>
    <s v="Yes"/>
    <x v="2"/>
    <n v="5"/>
    <n v="32"/>
    <s v="None"/>
    <x v="0"/>
    <s v="Yes"/>
    <x v="0"/>
    <s v="Fiber Optic"/>
    <x v="0"/>
    <s v="Yes"/>
    <x v="1"/>
    <s v="Yes"/>
    <x v="0"/>
    <s v="Yes"/>
    <s v="Yes"/>
    <s v="Yes"/>
    <x v="2"/>
    <s v="No"/>
    <x v="1"/>
    <n v="108.65"/>
    <n v="4903.2"/>
    <n v="0"/>
    <n v="0"/>
    <n v="1725"/>
    <n v="6628.2"/>
    <s v="Stayed"/>
    <x v="0"/>
    <s v="other"/>
    <n v="0"/>
    <s v="&gt;100"/>
    <n v="0"/>
    <x v="1"/>
    <x v="0"/>
  </r>
  <r>
    <s v="97997-HAR"/>
    <x v="1"/>
    <n v="28"/>
    <s v="No"/>
    <x v="15"/>
    <n v="12"/>
    <n v="35"/>
    <s v="Deal 5"/>
    <x v="0"/>
    <s v="No"/>
    <x v="1"/>
    <s v="No"/>
    <x v="0"/>
    <s v="No"/>
    <x v="0"/>
    <s v="No"/>
    <x v="1"/>
    <s v="No"/>
    <s v="No"/>
    <s v="No"/>
    <x v="1"/>
    <s v="No"/>
    <x v="0"/>
    <n v="20.5"/>
    <n v="20.5"/>
    <n v="0"/>
    <n v="0"/>
    <n v="26.12"/>
    <n v="46.62"/>
    <s v="Churned"/>
    <x v="3"/>
    <s v="Long distance charges"/>
    <n v="1"/>
    <s v="20-50"/>
    <n v="0"/>
    <x v="2"/>
    <x v="0"/>
  </r>
  <r>
    <s v="74446-MAD"/>
    <x v="0"/>
    <n v="58"/>
    <s v="Yes"/>
    <x v="11"/>
    <n v="4"/>
    <n v="6"/>
    <s v="Deal 1"/>
    <x v="0"/>
    <s v="No"/>
    <x v="0"/>
    <s v="Cable"/>
    <x v="0"/>
    <s v="Yes"/>
    <x v="1"/>
    <s v="No"/>
    <x v="0"/>
    <s v="Yes"/>
    <s v="Yes"/>
    <s v="Yes"/>
    <x v="1"/>
    <s v="No"/>
    <x v="1"/>
    <n v="99.5"/>
    <n v="6710.5"/>
    <n v="0"/>
    <n v="0"/>
    <n v="1704.12"/>
    <n v="8414.6200000000008"/>
    <s v="Churned"/>
    <x v="0"/>
    <s v="Moved"/>
    <n v="1"/>
    <s v="50-100"/>
    <n v="0"/>
    <x v="1"/>
    <x v="3"/>
  </r>
  <r>
    <s v="33761-HAR"/>
    <x v="1"/>
    <n v="45"/>
    <s v="Yes"/>
    <x v="15"/>
    <n v="5"/>
    <n v="11"/>
    <s v="Deal 5"/>
    <x v="0"/>
    <s v="No"/>
    <x v="0"/>
    <s v="Fiber Optic"/>
    <x v="0"/>
    <s v="No"/>
    <x v="0"/>
    <s v="No"/>
    <x v="1"/>
    <s v="Yes"/>
    <s v="Yes"/>
    <s v="Yes"/>
    <x v="1"/>
    <s v="Yes"/>
    <x v="1"/>
    <n v="81.95"/>
    <n v="81.95"/>
    <n v="0"/>
    <n v="0"/>
    <n v="44.94"/>
    <n v="126.89"/>
    <s v="Churned"/>
    <x v="1"/>
    <s v="Competitor had better devices"/>
    <n v="1"/>
    <s v="50-100"/>
    <n v="0"/>
    <x v="0"/>
    <x v="3"/>
  </r>
  <r>
    <s v="62110-WES"/>
    <x v="0"/>
    <n v="27"/>
    <s v="No"/>
    <x v="2"/>
    <n v="10"/>
    <n v="30"/>
    <s v="None"/>
    <x v="0"/>
    <s v="No"/>
    <x v="1"/>
    <s v="No"/>
    <x v="0"/>
    <s v="No"/>
    <x v="0"/>
    <s v="No"/>
    <x v="1"/>
    <s v="No"/>
    <s v="No"/>
    <s v="No"/>
    <x v="2"/>
    <s v="No"/>
    <x v="0"/>
    <n v="19.05"/>
    <n v="201.7"/>
    <n v="0"/>
    <n v="0"/>
    <n v="341.36"/>
    <n v="543.05999999999995"/>
    <s v="Stayed"/>
    <x v="0"/>
    <s v="other"/>
    <n v="0"/>
    <s v="&lt;20"/>
    <n v="0"/>
    <x v="2"/>
    <x v="0"/>
  </r>
  <r>
    <s v="17707-PUD"/>
    <x v="1"/>
    <n v="49"/>
    <s v="Yes"/>
    <x v="21"/>
    <n v="10"/>
    <n v="24"/>
    <s v="Deal 1"/>
    <x v="0"/>
    <s v="No"/>
    <x v="1"/>
    <s v="No"/>
    <x v="0"/>
    <s v="No"/>
    <x v="0"/>
    <s v="No"/>
    <x v="1"/>
    <s v="No"/>
    <s v="No"/>
    <s v="No"/>
    <x v="2"/>
    <s v="Yes"/>
    <x v="1"/>
    <n v="19.350000000000001"/>
    <n v="1292.6500000000001"/>
    <n v="0"/>
    <n v="0"/>
    <n v="3169.48"/>
    <n v="4462.13"/>
    <s v="Stayed"/>
    <x v="0"/>
    <s v="other"/>
    <n v="0"/>
    <s v="&lt;20"/>
    <n v="0"/>
    <x v="0"/>
    <x v="0"/>
  </r>
  <r>
    <s v="48857-UTT"/>
    <x v="0"/>
    <n v="54"/>
    <s v="Yes"/>
    <x v="7"/>
    <n v="15"/>
    <n v="17"/>
    <s v="Deal 4"/>
    <x v="1"/>
    <s v="No"/>
    <x v="0"/>
    <s v="DSL"/>
    <x v="0"/>
    <s v="Yes"/>
    <x v="1"/>
    <s v="No"/>
    <x v="1"/>
    <s v="No"/>
    <s v="No"/>
    <s v="Yes"/>
    <x v="1"/>
    <s v="Yes"/>
    <x v="0"/>
    <n v="33.5"/>
    <n v="600"/>
    <n v="0"/>
    <n v="0"/>
    <n v="0"/>
    <n v="600"/>
    <s v="Churned"/>
    <x v="2"/>
    <s v="Product dissatisfaction"/>
    <n v="1"/>
    <s v="20-50"/>
    <n v="0"/>
    <x v="1"/>
    <x v="1"/>
  </r>
  <r>
    <s v="23770-TAM"/>
    <x v="1"/>
    <n v="76"/>
    <s v="No"/>
    <x v="4"/>
    <n v="8"/>
    <n v="15"/>
    <s v="Deal 4"/>
    <x v="0"/>
    <s v="Yes"/>
    <x v="0"/>
    <s v="Fiber Optic"/>
    <x v="0"/>
    <s v="No"/>
    <x v="1"/>
    <s v="No"/>
    <x v="0"/>
    <s v="Yes"/>
    <s v="No"/>
    <s v="Yes"/>
    <x v="1"/>
    <s v="Yes"/>
    <x v="1"/>
    <n v="99.55"/>
    <n v="1131.2"/>
    <n v="0"/>
    <n v="0"/>
    <n v="14.08"/>
    <n v="1145.28"/>
    <s v="Churned"/>
    <x v="1"/>
    <s v="Competitor made better offer"/>
    <n v="1"/>
    <s v="50-100"/>
    <n v="0"/>
    <x v="1"/>
    <x v="1"/>
  </r>
  <r>
    <s v="94413-AND"/>
    <x v="0"/>
    <n v="32"/>
    <s v="No"/>
    <x v="10"/>
    <n v="11"/>
    <n v="9"/>
    <s v="None"/>
    <x v="0"/>
    <s v="No"/>
    <x v="0"/>
    <s v="Fiber Optic"/>
    <x v="0"/>
    <s v="Yes"/>
    <x v="0"/>
    <s v="No"/>
    <x v="0"/>
    <s v="No"/>
    <s v="No"/>
    <s v="No"/>
    <x v="1"/>
    <s v="No"/>
    <x v="1"/>
    <n v="84.3"/>
    <n v="84.3"/>
    <n v="0"/>
    <n v="10"/>
    <n v="1.63"/>
    <n v="95.93"/>
    <s v="Churned"/>
    <x v="1"/>
    <s v="Competitor offered more data"/>
    <n v="1"/>
    <s v="50-100"/>
    <n v="0"/>
    <x v="2"/>
    <x v="3"/>
  </r>
  <r>
    <s v="28776-TEL"/>
    <x v="1"/>
    <n v="48"/>
    <s v="Yes"/>
    <x v="5"/>
    <n v="6"/>
    <n v="6"/>
    <s v="Deal 2"/>
    <x v="0"/>
    <s v="Yes"/>
    <x v="0"/>
    <s v="Fiber Optic"/>
    <x v="0"/>
    <s v="No"/>
    <x v="1"/>
    <s v="No"/>
    <x v="0"/>
    <s v="Yes"/>
    <s v="Yes"/>
    <s v="Yes"/>
    <x v="0"/>
    <s v="Yes"/>
    <x v="1"/>
    <n v="101.1"/>
    <n v="4674.3999999999996"/>
    <n v="0"/>
    <n v="0"/>
    <n v="1286.6199999999999"/>
    <n v="5961.02"/>
    <s v="Stayed"/>
    <x v="0"/>
    <s v="other"/>
    <n v="0"/>
    <s v="&gt;100"/>
    <n v="0"/>
    <x v="0"/>
    <x v="3"/>
  </r>
  <r>
    <s v="64930-RAJ"/>
    <x v="1"/>
    <n v="56"/>
    <s v="No"/>
    <x v="8"/>
    <n v="4"/>
    <n v="11"/>
    <s v="None"/>
    <x v="0"/>
    <s v="No"/>
    <x v="1"/>
    <s v="No"/>
    <x v="0"/>
    <s v="No"/>
    <x v="0"/>
    <s v="No"/>
    <x v="1"/>
    <s v="No"/>
    <s v="No"/>
    <s v="No"/>
    <x v="2"/>
    <s v="No"/>
    <x v="0"/>
    <n v="20"/>
    <n v="141.6"/>
    <n v="0"/>
    <n v="0"/>
    <n v="187.68"/>
    <n v="329.28"/>
    <s v="Stayed"/>
    <x v="0"/>
    <s v="other"/>
    <n v="0"/>
    <s v="&lt;20"/>
    <n v="0"/>
    <x v="1"/>
    <x v="3"/>
  </r>
  <r>
    <s v="18152-ODI"/>
    <x v="1"/>
    <n v="27"/>
    <s v="Yes"/>
    <x v="19"/>
    <n v="15"/>
    <n v="8"/>
    <s v="Deal 5"/>
    <x v="0"/>
    <s v="No"/>
    <x v="0"/>
    <s v="Fiber Optic"/>
    <x v="0"/>
    <s v="No"/>
    <x v="1"/>
    <s v="Yes"/>
    <x v="0"/>
    <s v="Yes"/>
    <s v="Yes"/>
    <s v="Yes"/>
    <x v="1"/>
    <s v="No"/>
    <x v="1"/>
    <n v="103.1"/>
    <n v="970.45"/>
    <n v="18.62"/>
    <n v="0"/>
    <n v="399.33"/>
    <n v="1351.16"/>
    <s v="Stayed"/>
    <x v="0"/>
    <s v="other"/>
    <n v="0"/>
    <s v="&gt;100"/>
    <n v="0"/>
    <x v="2"/>
    <x v="3"/>
  </r>
  <r>
    <s v="83787-UTT"/>
    <x v="1"/>
    <n v="38"/>
    <s v="No"/>
    <x v="7"/>
    <n v="10"/>
    <n v="33"/>
    <s v="None"/>
    <x v="0"/>
    <s v="Yes"/>
    <x v="0"/>
    <s v="Fiber Optic"/>
    <x v="0"/>
    <s v="No"/>
    <x v="1"/>
    <s v="No"/>
    <x v="0"/>
    <s v="Yes"/>
    <s v="Yes"/>
    <s v="Yes"/>
    <x v="2"/>
    <s v="No"/>
    <x v="1"/>
    <n v="102.6"/>
    <n v="6296.75"/>
    <n v="0"/>
    <n v="0"/>
    <n v="171.36"/>
    <n v="6468.11"/>
    <s v="Stayed"/>
    <x v="0"/>
    <s v="other"/>
    <n v="0"/>
    <s v="&gt;100"/>
    <n v="0"/>
    <x v="0"/>
    <x v="0"/>
  </r>
  <r>
    <s v="83939-TEL"/>
    <x v="1"/>
    <n v="39"/>
    <s v="No"/>
    <x v="5"/>
    <n v="0"/>
    <n v="4"/>
    <s v="Deal 4"/>
    <x v="0"/>
    <s v="No"/>
    <x v="1"/>
    <s v="No"/>
    <x v="0"/>
    <s v="No"/>
    <x v="0"/>
    <s v="No"/>
    <x v="1"/>
    <s v="No"/>
    <s v="No"/>
    <s v="No"/>
    <x v="1"/>
    <s v="No"/>
    <x v="1"/>
    <n v="19"/>
    <n v="348.8"/>
    <n v="0"/>
    <n v="0"/>
    <n v="596.88"/>
    <n v="945.68"/>
    <s v="Stayed"/>
    <x v="0"/>
    <s v="other"/>
    <n v="0"/>
    <s v="&lt;20"/>
    <n v="0"/>
    <x v="0"/>
    <x v="4"/>
  </r>
  <r>
    <s v="11713-MAD"/>
    <x v="1"/>
    <n v="22"/>
    <s v="Yes"/>
    <x v="11"/>
    <n v="4"/>
    <n v="5"/>
    <s v="Deal 5"/>
    <x v="0"/>
    <s v="No"/>
    <x v="0"/>
    <s v="Fiber Optic"/>
    <x v="0"/>
    <s v="No"/>
    <x v="1"/>
    <s v="No"/>
    <x v="1"/>
    <s v="No"/>
    <s v="No"/>
    <s v="No"/>
    <x v="1"/>
    <s v="Yes"/>
    <x v="2"/>
    <n v="74.599999999999994"/>
    <n v="74.599999999999994"/>
    <n v="0"/>
    <n v="10"/>
    <n v="22.16"/>
    <n v="106.76"/>
    <s v="Churned"/>
    <x v="1"/>
    <s v="Competitor offered more data"/>
    <n v="1"/>
    <s v="50-100"/>
    <n v="0"/>
    <x v="2"/>
    <x v="4"/>
  </r>
  <r>
    <s v="13654-BIH"/>
    <x v="1"/>
    <n v="33"/>
    <s v="No"/>
    <x v="9"/>
    <n v="10"/>
    <n v="34"/>
    <s v="None"/>
    <x v="0"/>
    <s v="Yes"/>
    <x v="0"/>
    <s v="Fiber Optic"/>
    <x v="0"/>
    <s v="No"/>
    <x v="0"/>
    <s v="Yes"/>
    <x v="0"/>
    <s v="Yes"/>
    <s v="Yes"/>
    <s v="Yes"/>
    <x v="1"/>
    <s v="Yes"/>
    <x v="0"/>
    <n v="99"/>
    <n v="1301.7"/>
    <n v="0"/>
    <n v="0"/>
    <n v="313.82"/>
    <n v="1615.52"/>
    <s v="Churned"/>
    <x v="3"/>
    <s v="Lack of affordable download/upload speed"/>
    <n v="1"/>
    <s v="50-100"/>
    <n v="0"/>
    <x v="2"/>
    <x v="0"/>
  </r>
  <r>
    <s v="11906-MAD"/>
    <x v="1"/>
    <n v="53"/>
    <s v="No"/>
    <x v="11"/>
    <n v="2"/>
    <n v="29"/>
    <s v="None"/>
    <x v="0"/>
    <s v="No"/>
    <x v="0"/>
    <s v="Fiber Optic"/>
    <x v="0"/>
    <s v="No"/>
    <x v="0"/>
    <s v="No"/>
    <x v="1"/>
    <s v="Yes"/>
    <s v="Yes"/>
    <s v="No"/>
    <x v="1"/>
    <s v="Yes"/>
    <x v="1"/>
    <n v="79.3"/>
    <n v="523.15"/>
    <n v="0"/>
    <n v="10"/>
    <n v="134.47"/>
    <n v="667.62"/>
    <s v="Churned"/>
    <x v="1"/>
    <s v="Competitor had better devices"/>
    <n v="1"/>
    <s v="50-100"/>
    <n v="0"/>
    <x v="1"/>
    <x v="0"/>
  </r>
  <r>
    <s v="17609-MAD"/>
    <x v="1"/>
    <n v="42"/>
    <s v="Yes"/>
    <x v="11"/>
    <n v="8"/>
    <n v="22"/>
    <s v="None"/>
    <x v="0"/>
    <s v="No"/>
    <x v="0"/>
    <s v="Fiber Optic"/>
    <x v="0"/>
    <s v="No"/>
    <x v="0"/>
    <s v="Yes"/>
    <x v="1"/>
    <s v="Yes"/>
    <s v="Yes"/>
    <s v="Yes"/>
    <x v="1"/>
    <s v="Yes"/>
    <x v="1"/>
    <n v="85.6"/>
    <n v="1601.5"/>
    <n v="0"/>
    <n v="0"/>
    <n v="504.72"/>
    <n v="2106.2199999999998"/>
    <s v="Stayed"/>
    <x v="0"/>
    <s v="other"/>
    <n v="0"/>
    <s v="50-100"/>
    <n v="0"/>
    <x v="0"/>
    <x v="2"/>
  </r>
  <r>
    <s v="69893-UTT"/>
    <x v="0"/>
    <n v="33"/>
    <s v="No"/>
    <x v="7"/>
    <n v="14"/>
    <n v="10"/>
    <s v="None"/>
    <x v="0"/>
    <s v="No"/>
    <x v="0"/>
    <s v="DSL"/>
    <x v="1"/>
    <s v="No"/>
    <x v="1"/>
    <s v="Yes"/>
    <x v="1"/>
    <s v="No"/>
    <s v="No"/>
    <s v="Yes"/>
    <x v="0"/>
    <s v="Yes"/>
    <x v="0"/>
    <n v="58.75"/>
    <n v="2203.1"/>
    <n v="0"/>
    <n v="0"/>
    <n v="1319.79"/>
    <n v="3522.89"/>
    <s v="Stayed"/>
    <x v="0"/>
    <s v="other"/>
    <n v="0"/>
    <s v="50-100"/>
    <n v="0"/>
    <x v="2"/>
    <x v="3"/>
  </r>
  <r>
    <s v="22996-RAJ"/>
    <x v="0"/>
    <n v="49"/>
    <s v="Yes"/>
    <x v="8"/>
    <n v="11"/>
    <n v="18"/>
    <s v="None"/>
    <x v="0"/>
    <s v="Yes"/>
    <x v="0"/>
    <s v="Fiber Optic"/>
    <x v="0"/>
    <s v="Yes"/>
    <x v="1"/>
    <s v="No"/>
    <x v="0"/>
    <s v="Yes"/>
    <s v="Yes"/>
    <s v="Yes"/>
    <x v="1"/>
    <s v="Yes"/>
    <x v="1"/>
    <n v="106.7"/>
    <n v="1253.9000000000001"/>
    <n v="0"/>
    <n v="0"/>
    <n v="302.27999999999997"/>
    <n v="1556.18"/>
    <s v="Churned"/>
    <x v="4"/>
    <s v="Attitude of support person"/>
    <n v="1"/>
    <s v="&gt;100"/>
    <n v="0"/>
    <x v="0"/>
    <x v="2"/>
  </r>
  <r>
    <s v="61446-TAM"/>
    <x v="1"/>
    <n v="60"/>
    <s v="No"/>
    <x v="4"/>
    <n v="6"/>
    <n v="34"/>
    <s v="Deal 2"/>
    <x v="1"/>
    <s v="No"/>
    <x v="0"/>
    <s v="DSL"/>
    <x v="0"/>
    <s v="No"/>
    <x v="1"/>
    <s v="No"/>
    <x v="0"/>
    <s v="Yes"/>
    <s v="Yes"/>
    <s v="Yes"/>
    <x v="1"/>
    <s v="Yes"/>
    <x v="1"/>
    <n v="49.05"/>
    <n v="2076.1999999999998"/>
    <n v="20.29"/>
    <n v="0"/>
    <n v="0"/>
    <n v="2055.91"/>
    <s v="Churned"/>
    <x v="1"/>
    <s v="Competitor offered more data"/>
    <n v="1"/>
    <s v="20-50"/>
    <n v="0"/>
    <x v="1"/>
    <x v="0"/>
  </r>
  <r>
    <s v="47130-TEL"/>
    <x v="1"/>
    <n v="53"/>
    <s v="No"/>
    <x v="5"/>
    <n v="9"/>
    <n v="1"/>
    <s v="Deal 2"/>
    <x v="0"/>
    <s v="Yes"/>
    <x v="0"/>
    <s v="Fiber Optic"/>
    <x v="0"/>
    <s v="Yes"/>
    <x v="1"/>
    <s v="Yes"/>
    <x v="0"/>
    <s v="Yes"/>
    <s v="Yes"/>
    <s v="Yes"/>
    <x v="1"/>
    <s v="Yes"/>
    <x v="1"/>
    <n v="108.75"/>
    <n v="6871.7"/>
    <n v="0"/>
    <n v="0"/>
    <n v="1283.31"/>
    <n v="8155.01"/>
    <s v="Stayed"/>
    <x v="0"/>
    <s v="other"/>
    <n v="0"/>
    <s v="&gt;100"/>
    <n v="0"/>
    <x v="1"/>
    <x v="4"/>
  </r>
  <r>
    <s v="97501-MAH"/>
    <x v="1"/>
    <n v="57"/>
    <s v="Yes"/>
    <x v="1"/>
    <n v="0"/>
    <n v="31"/>
    <s v="None"/>
    <x v="0"/>
    <s v="No"/>
    <x v="1"/>
    <s v="No"/>
    <x v="0"/>
    <s v="No"/>
    <x v="0"/>
    <s v="No"/>
    <x v="1"/>
    <s v="No"/>
    <s v="No"/>
    <s v="No"/>
    <x v="2"/>
    <s v="Yes"/>
    <x v="0"/>
    <n v="20.399999999999999"/>
    <n v="107.6"/>
    <n v="0"/>
    <n v="0"/>
    <n v="248.16"/>
    <n v="355.76"/>
    <s v="Stayed"/>
    <x v="0"/>
    <s v="other"/>
    <n v="0"/>
    <s v="20-50"/>
    <n v="0"/>
    <x v="1"/>
    <x v="0"/>
  </r>
  <r>
    <s v="76221-UTT"/>
    <x v="0"/>
    <n v="71"/>
    <s v="Yes"/>
    <x v="7"/>
    <n v="1"/>
    <n v="36"/>
    <s v="None"/>
    <x v="0"/>
    <s v="Yes"/>
    <x v="0"/>
    <s v="Fiber Optic"/>
    <x v="0"/>
    <s v="Yes"/>
    <x v="1"/>
    <s v="No"/>
    <x v="0"/>
    <s v="Yes"/>
    <s v="No"/>
    <s v="Yes"/>
    <x v="1"/>
    <s v="Yes"/>
    <x v="0"/>
    <n v="102.95"/>
    <n v="2496.6999999999998"/>
    <n v="0"/>
    <n v="0"/>
    <n v="77.52"/>
    <n v="2574.2199999999998"/>
    <s v="Churned"/>
    <x v="4"/>
    <s v="Attitude of support person"/>
    <n v="1"/>
    <s v="&gt;100"/>
    <n v="0"/>
    <x v="1"/>
    <x v="0"/>
  </r>
  <r>
    <s v="33463-JAM"/>
    <x v="1"/>
    <n v="43"/>
    <s v="No"/>
    <x v="16"/>
    <n v="13"/>
    <n v="35"/>
    <s v="Deal 5"/>
    <x v="0"/>
    <s v="No"/>
    <x v="0"/>
    <s v="Fiber Optic"/>
    <x v="0"/>
    <s v="No"/>
    <x v="0"/>
    <s v="No"/>
    <x v="0"/>
    <s v="Yes"/>
    <s v="Yes"/>
    <s v="Yes"/>
    <x v="1"/>
    <s v="Yes"/>
    <x v="1"/>
    <n v="90.4"/>
    <n v="168.2"/>
    <n v="0"/>
    <n v="0"/>
    <n v="21.06"/>
    <n v="189.26"/>
    <s v="Churned"/>
    <x v="0"/>
    <s v="Don't know"/>
    <n v="1"/>
    <s v="50-100"/>
    <n v="0"/>
    <x v="0"/>
    <x v="0"/>
  </r>
  <r>
    <s v="25525-TAM"/>
    <x v="0"/>
    <n v="28"/>
    <s v="Yes"/>
    <x v="4"/>
    <n v="12"/>
    <n v="3"/>
    <s v="None"/>
    <x v="0"/>
    <s v="Yes"/>
    <x v="0"/>
    <s v="Fiber Optic"/>
    <x v="0"/>
    <s v="Yes"/>
    <x v="1"/>
    <s v="No"/>
    <x v="0"/>
    <s v="No"/>
    <s v="No"/>
    <s v="Yes"/>
    <x v="1"/>
    <s v="Yes"/>
    <x v="1"/>
    <n v="94.65"/>
    <n v="3624.3"/>
    <n v="0"/>
    <n v="0"/>
    <n v="1888.6"/>
    <n v="5512.9"/>
    <s v="Churned"/>
    <x v="0"/>
    <s v="Don't know"/>
    <n v="1"/>
    <s v="50-100"/>
    <n v="0"/>
    <x v="2"/>
    <x v="4"/>
  </r>
  <r>
    <s v="46190-DEL"/>
    <x v="0"/>
    <n v="28"/>
    <s v="Yes"/>
    <x v="0"/>
    <n v="0"/>
    <n v="24"/>
    <s v="Deal 3"/>
    <x v="0"/>
    <s v="No"/>
    <x v="0"/>
    <s v="Fiber Optic"/>
    <x v="0"/>
    <s v="No"/>
    <x v="1"/>
    <s v="No"/>
    <x v="0"/>
    <s v="Yes"/>
    <s v="Yes"/>
    <s v="No"/>
    <x v="0"/>
    <s v="Yes"/>
    <x v="1"/>
    <n v="95.8"/>
    <n v="3036.75"/>
    <n v="0"/>
    <n v="60"/>
    <n v="1379.4"/>
    <n v="4476.1499999999996"/>
    <s v="Churned"/>
    <x v="1"/>
    <s v="Competitor made better offer"/>
    <n v="1"/>
    <s v="50-100"/>
    <n v="0"/>
    <x v="2"/>
    <x v="0"/>
  </r>
  <r>
    <s v="42950-PUN"/>
    <x v="1"/>
    <n v="31"/>
    <s v="No"/>
    <x v="13"/>
    <n v="4"/>
    <n v="29"/>
    <s v="None"/>
    <x v="0"/>
    <s v="Yes"/>
    <x v="0"/>
    <s v="Fiber Optic"/>
    <x v="0"/>
    <s v="No"/>
    <x v="1"/>
    <s v="Yes"/>
    <x v="0"/>
    <s v="Yes"/>
    <s v="Yes"/>
    <s v="Yes"/>
    <x v="1"/>
    <s v="Yes"/>
    <x v="1"/>
    <n v="-4"/>
    <n v="4946.05"/>
    <n v="0"/>
    <n v="0"/>
    <n v="504"/>
    <n v="5450.05"/>
    <s v="Stayed"/>
    <x v="0"/>
    <s v="other"/>
    <n v="0"/>
    <s v="&lt;20"/>
    <n v="0"/>
    <x v="2"/>
    <x v="0"/>
  </r>
  <r>
    <s v="59786-WES"/>
    <x v="1"/>
    <n v="65"/>
    <s v="No"/>
    <x v="2"/>
    <n v="10"/>
    <n v="10"/>
    <s v="None"/>
    <x v="0"/>
    <s v="No"/>
    <x v="0"/>
    <s v="Fiber Optic"/>
    <x v="0"/>
    <s v="No"/>
    <x v="1"/>
    <s v="No"/>
    <x v="1"/>
    <s v="Yes"/>
    <s v="Yes"/>
    <s v="Yes"/>
    <x v="1"/>
    <s v="No"/>
    <x v="1"/>
    <n v="86.05"/>
    <n v="308.10000000000002"/>
    <n v="0"/>
    <n v="0"/>
    <n v="177.44"/>
    <n v="485.54"/>
    <s v="Stayed"/>
    <x v="0"/>
    <s v="other"/>
    <n v="0"/>
    <s v="50-100"/>
    <n v="0"/>
    <x v="1"/>
    <x v="3"/>
  </r>
  <r>
    <s v="56827-HAR"/>
    <x v="1"/>
    <n v="44"/>
    <s v="Yes"/>
    <x v="15"/>
    <n v="9"/>
    <n v="2"/>
    <s v="Deal 3"/>
    <x v="0"/>
    <s v="Yes"/>
    <x v="0"/>
    <s v="DSL"/>
    <x v="1"/>
    <s v="Yes"/>
    <x v="0"/>
    <s v="Yes"/>
    <x v="1"/>
    <s v="No"/>
    <s v="No"/>
    <s v="Yes"/>
    <x v="1"/>
    <s v="No"/>
    <x v="0"/>
    <n v="67.45"/>
    <n v="1801.1"/>
    <n v="0"/>
    <n v="0"/>
    <n v="398.46"/>
    <n v="2199.56"/>
    <s v="Stayed"/>
    <x v="0"/>
    <s v="other"/>
    <n v="0"/>
    <s v="50-100"/>
    <n v="0"/>
    <x v="0"/>
    <x v="4"/>
  </r>
  <r>
    <s v="81714-BIH"/>
    <x v="1"/>
    <n v="45"/>
    <s v="No"/>
    <x v="9"/>
    <n v="7"/>
    <n v="36"/>
    <s v="None"/>
    <x v="0"/>
    <s v="No"/>
    <x v="0"/>
    <s v="DSL"/>
    <x v="1"/>
    <s v="Yes"/>
    <x v="0"/>
    <s v="No"/>
    <x v="1"/>
    <s v="No"/>
    <s v="No"/>
    <s v="Yes"/>
    <x v="0"/>
    <s v="No"/>
    <x v="1"/>
    <n v="55.45"/>
    <n v="1477.65"/>
    <n v="0"/>
    <n v="0"/>
    <n v="547.83000000000004"/>
    <n v="2025.48"/>
    <s v="Stayed"/>
    <x v="0"/>
    <s v="other"/>
    <n v="0"/>
    <s v="50-100"/>
    <n v="0"/>
    <x v="0"/>
    <x v="0"/>
  </r>
  <r>
    <s v="31866-MAH"/>
    <x v="1"/>
    <n v="49"/>
    <s v="Yes"/>
    <x v="1"/>
    <n v="9"/>
    <n v="3"/>
    <s v="Deal 2"/>
    <x v="0"/>
    <s v="Yes"/>
    <x v="0"/>
    <s v="DSL"/>
    <x v="0"/>
    <s v="Yes"/>
    <x v="1"/>
    <s v="Yes"/>
    <x v="0"/>
    <s v="Yes"/>
    <s v="Yes"/>
    <s v="Yes"/>
    <x v="2"/>
    <s v="Yes"/>
    <x v="1"/>
    <n v="84.2"/>
    <n v="5324.5"/>
    <n v="0"/>
    <n v="0"/>
    <n v="2702.05"/>
    <n v="8026.55"/>
    <s v="Stayed"/>
    <x v="0"/>
    <s v="other"/>
    <n v="0"/>
    <s v="50-100"/>
    <n v="0"/>
    <x v="0"/>
    <x v="4"/>
  </r>
  <r>
    <s v="51133-WES"/>
    <x v="0"/>
    <n v="21"/>
    <s v="Yes"/>
    <x v="2"/>
    <n v="11"/>
    <n v="4"/>
    <s v="None"/>
    <x v="0"/>
    <s v="Yes"/>
    <x v="0"/>
    <s v="Fiber Optic"/>
    <x v="0"/>
    <s v="No"/>
    <x v="0"/>
    <s v="Yes"/>
    <x v="1"/>
    <s v="No"/>
    <s v="No"/>
    <s v="Yes"/>
    <x v="0"/>
    <s v="No"/>
    <x v="0"/>
    <n v="81.7"/>
    <n v="2548.65"/>
    <n v="0"/>
    <n v="0"/>
    <n v="532.58000000000004"/>
    <n v="3081.23"/>
    <s v="Stayed"/>
    <x v="0"/>
    <s v="other"/>
    <n v="0"/>
    <s v="50-100"/>
    <n v="0"/>
    <x v="2"/>
    <x v="4"/>
  </r>
  <r>
    <s v="33053-TAM"/>
    <x v="1"/>
    <n v="55"/>
    <s v="Yes"/>
    <x v="4"/>
    <n v="13"/>
    <n v="4"/>
    <s v="None"/>
    <x v="0"/>
    <s v="Yes"/>
    <x v="0"/>
    <s v="Fiber Optic"/>
    <x v="1"/>
    <s v="No"/>
    <x v="0"/>
    <s v="No"/>
    <x v="0"/>
    <s v="Yes"/>
    <s v="Yes"/>
    <s v="Yes"/>
    <x v="1"/>
    <s v="Yes"/>
    <x v="2"/>
    <n v="100.85"/>
    <n v="4847.3500000000004"/>
    <n v="0"/>
    <n v="0"/>
    <n v="2195.69"/>
    <n v="7043.04"/>
    <s v="Stayed"/>
    <x v="0"/>
    <s v="other"/>
    <n v="0"/>
    <s v="&gt;100"/>
    <n v="0"/>
    <x v="1"/>
    <x v="4"/>
  </r>
  <r>
    <s v="76011-TAM"/>
    <x v="1"/>
    <n v="50"/>
    <s v="Yes"/>
    <x v="4"/>
    <n v="8"/>
    <n v="25"/>
    <s v="Deal 1"/>
    <x v="0"/>
    <s v="Yes"/>
    <x v="0"/>
    <s v="Fiber Optic"/>
    <x v="1"/>
    <s v="Yes"/>
    <x v="1"/>
    <s v="Yes"/>
    <x v="0"/>
    <s v="Yes"/>
    <s v="Yes"/>
    <s v="Yes"/>
    <x v="2"/>
    <s v="No"/>
    <x v="1"/>
    <n v="114.45"/>
    <n v="8100.55"/>
    <n v="0"/>
    <n v="0"/>
    <n v="1796.4"/>
    <n v="9896.9500000000007"/>
    <s v="Stayed"/>
    <x v="0"/>
    <s v="other"/>
    <n v="0"/>
    <s v="&gt;100"/>
    <n v="0"/>
    <x v="1"/>
    <x v="0"/>
  </r>
  <r>
    <s v="36451-AND"/>
    <x v="1"/>
    <n v="34"/>
    <s v="Yes"/>
    <x v="10"/>
    <n v="2"/>
    <n v="30"/>
    <s v="None"/>
    <x v="0"/>
    <s v="Yes"/>
    <x v="0"/>
    <s v="Cable"/>
    <x v="0"/>
    <s v="Yes"/>
    <x v="0"/>
    <s v="No"/>
    <x v="1"/>
    <s v="Yes"/>
    <s v="Yes"/>
    <s v="Yes"/>
    <x v="1"/>
    <s v="Yes"/>
    <x v="1"/>
    <n v="64"/>
    <n v="370.25"/>
    <n v="0"/>
    <n v="0"/>
    <n v="223.9"/>
    <n v="594.15"/>
    <s v="Stayed"/>
    <x v="0"/>
    <s v="other"/>
    <n v="0"/>
    <s v="50-100"/>
    <n v="0"/>
    <x v="2"/>
    <x v="0"/>
  </r>
  <r>
    <s v="72469-MAD"/>
    <x v="0"/>
    <n v="56"/>
    <s v="No"/>
    <x v="11"/>
    <n v="9"/>
    <n v="9"/>
    <s v="None"/>
    <x v="0"/>
    <s v="No"/>
    <x v="0"/>
    <s v="Cable"/>
    <x v="1"/>
    <s v="No"/>
    <x v="1"/>
    <s v="No"/>
    <x v="1"/>
    <s v="No"/>
    <s v="No"/>
    <s v="Yes"/>
    <x v="1"/>
    <s v="No"/>
    <x v="0"/>
    <n v="55.7"/>
    <n v="55.7"/>
    <n v="0"/>
    <n v="0"/>
    <n v="17.68"/>
    <n v="73.38"/>
    <s v="Joined"/>
    <x v="0"/>
    <s v="other"/>
    <n v="0"/>
    <s v="50-100"/>
    <n v="1"/>
    <x v="1"/>
    <x v="3"/>
  </r>
  <r>
    <s v="27750-HAR"/>
    <x v="1"/>
    <n v="83"/>
    <s v="Yes"/>
    <x v="15"/>
    <n v="15"/>
    <n v="28"/>
    <s v="None"/>
    <x v="1"/>
    <s v="No"/>
    <x v="0"/>
    <s v="DSL"/>
    <x v="1"/>
    <s v="Yes"/>
    <x v="1"/>
    <s v="No"/>
    <x v="0"/>
    <s v="Yes"/>
    <s v="No"/>
    <s v="Yes"/>
    <x v="2"/>
    <s v="Yes"/>
    <x v="1"/>
    <n v="59.45"/>
    <n v="1884.65"/>
    <n v="0"/>
    <n v="0"/>
    <n v="0"/>
    <n v="1884.65"/>
    <s v="Stayed"/>
    <x v="0"/>
    <s v="other"/>
    <n v="0"/>
    <s v="50-100"/>
    <n v="0"/>
    <x v="1"/>
    <x v="0"/>
  </r>
  <r>
    <s v="46792-MAD"/>
    <x v="1"/>
    <n v="59"/>
    <s v="Yes"/>
    <x v="11"/>
    <n v="6"/>
    <n v="25"/>
    <s v="Deal 5"/>
    <x v="1"/>
    <s v="No"/>
    <x v="0"/>
    <s v="DSL"/>
    <x v="0"/>
    <s v="No"/>
    <x v="1"/>
    <s v="Yes"/>
    <x v="1"/>
    <s v="No"/>
    <s v="No"/>
    <s v="Yes"/>
    <x v="1"/>
    <s v="No"/>
    <x v="0"/>
    <n v="35.9"/>
    <n v="35.9"/>
    <n v="0"/>
    <n v="0"/>
    <n v="0"/>
    <n v="35.9"/>
    <s v="Joined"/>
    <x v="0"/>
    <s v="other"/>
    <n v="0"/>
    <s v="20-50"/>
    <n v="1"/>
    <x v="1"/>
    <x v="0"/>
  </r>
  <r>
    <s v="93415-TEL"/>
    <x v="0"/>
    <n v="51"/>
    <s v="No"/>
    <x v="5"/>
    <n v="0"/>
    <n v="13"/>
    <s v="None"/>
    <x v="0"/>
    <s v="Yes"/>
    <x v="1"/>
    <s v="No"/>
    <x v="0"/>
    <s v="No"/>
    <x v="0"/>
    <s v="No"/>
    <x v="1"/>
    <s v="No"/>
    <s v="No"/>
    <s v="No"/>
    <x v="2"/>
    <s v="No"/>
    <x v="0"/>
    <n v="26"/>
    <n v="1654.85"/>
    <n v="0"/>
    <n v="0"/>
    <n v="191.75"/>
    <n v="1846.6"/>
    <s v="Stayed"/>
    <x v="0"/>
    <s v="other"/>
    <n v="0"/>
    <s v="20-50"/>
    <n v="0"/>
    <x v="1"/>
    <x v="1"/>
  </r>
  <r>
    <s v="12541-WES"/>
    <x v="1"/>
    <n v="37"/>
    <s v="Yes"/>
    <x v="2"/>
    <n v="14"/>
    <n v="35"/>
    <s v="None"/>
    <x v="0"/>
    <s v="Yes"/>
    <x v="0"/>
    <s v="Cable"/>
    <x v="0"/>
    <s v="No"/>
    <x v="1"/>
    <s v="Yes"/>
    <x v="0"/>
    <s v="Yes"/>
    <s v="Yes"/>
    <s v="Yes"/>
    <x v="0"/>
    <s v="No"/>
    <x v="0"/>
    <n v="80.55"/>
    <n v="4847.05"/>
    <n v="0"/>
    <n v="0"/>
    <n v="966.6"/>
    <n v="5813.65"/>
    <s v="Stayed"/>
    <x v="0"/>
    <s v="other"/>
    <n v="0"/>
    <s v="50-100"/>
    <n v="0"/>
    <x v="0"/>
    <x v="0"/>
  </r>
  <r>
    <s v="26858-GUJ"/>
    <x v="0"/>
    <n v="64"/>
    <s v="Yes"/>
    <x v="6"/>
    <n v="13"/>
    <n v="29"/>
    <s v="None"/>
    <x v="0"/>
    <s v="No"/>
    <x v="0"/>
    <s v="DSL"/>
    <x v="1"/>
    <s v="Yes"/>
    <x v="1"/>
    <s v="Yes"/>
    <x v="0"/>
    <s v="Yes"/>
    <s v="Yes"/>
    <s v="Yes"/>
    <x v="0"/>
    <s v="Yes"/>
    <x v="1"/>
    <n v="84"/>
    <n v="5329.55"/>
    <n v="0"/>
    <n v="0"/>
    <n v="2560.9499999999998"/>
    <n v="7890.5"/>
    <s v="Stayed"/>
    <x v="0"/>
    <s v="other"/>
    <n v="0"/>
    <s v="50-100"/>
    <n v="0"/>
    <x v="1"/>
    <x v="0"/>
  </r>
  <r>
    <s v="46549-TAM"/>
    <x v="0"/>
    <n v="72"/>
    <s v="Yes"/>
    <x v="4"/>
    <n v="3"/>
    <n v="20"/>
    <s v="Deal 5"/>
    <x v="0"/>
    <s v="No"/>
    <x v="0"/>
    <s v="Fiber Optic"/>
    <x v="0"/>
    <s v="No"/>
    <x v="0"/>
    <s v="No"/>
    <x v="1"/>
    <s v="No"/>
    <s v="No"/>
    <s v="Yes"/>
    <x v="1"/>
    <s v="Yes"/>
    <x v="1"/>
    <n v="70.400000000000006"/>
    <n v="204.7"/>
    <n v="0"/>
    <n v="0"/>
    <n v="6.78"/>
    <n v="211.48"/>
    <s v="Churned"/>
    <x v="0"/>
    <s v="Don't know"/>
    <n v="1"/>
    <s v="50-100"/>
    <n v="0"/>
    <x v="1"/>
    <x v="2"/>
  </r>
  <r>
    <s v="86882-UTT"/>
    <x v="1"/>
    <n v="72"/>
    <s v="Yes"/>
    <x v="7"/>
    <n v="11"/>
    <n v="35"/>
    <s v="None"/>
    <x v="0"/>
    <s v="Yes"/>
    <x v="0"/>
    <s v="Cable"/>
    <x v="0"/>
    <s v="No"/>
    <x v="0"/>
    <s v="No"/>
    <x v="1"/>
    <s v="No"/>
    <s v="No"/>
    <s v="Yes"/>
    <x v="0"/>
    <s v="No"/>
    <x v="1"/>
    <n v="51.65"/>
    <n v="2838.55"/>
    <n v="0"/>
    <n v="0"/>
    <n v="1624.15"/>
    <n v="4462.7"/>
    <s v="Stayed"/>
    <x v="0"/>
    <s v="other"/>
    <n v="0"/>
    <s v="50-100"/>
    <n v="0"/>
    <x v="1"/>
    <x v="0"/>
  </r>
  <r>
    <s v="75084-UTT"/>
    <x v="1"/>
    <n v="59"/>
    <s v="No"/>
    <x v="7"/>
    <n v="0"/>
    <n v="5"/>
    <s v="None"/>
    <x v="0"/>
    <s v="No"/>
    <x v="0"/>
    <s v="Fiber Optic"/>
    <x v="0"/>
    <s v="Yes"/>
    <x v="1"/>
    <s v="Yes"/>
    <x v="0"/>
    <s v="Yes"/>
    <s v="Yes"/>
    <s v="Yes"/>
    <x v="0"/>
    <s v="No"/>
    <x v="0"/>
    <n v="105.75"/>
    <n v="7322.5"/>
    <n v="0"/>
    <n v="0"/>
    <n v="603.84"/>
    <n v="7926.34"/>
    <s v="Stayed"/>
    <x v="0"/>
    <s v="other"/>
    <n v="0"/>
    <s v="&gt;100"/>
    <n v="0"/>
    <x v="1"/>
    <x v="4"/>
  </r>
  <r>
    <s v="31904-MAH"/>
    <x v="1"/>
    <n v="75"/>
    <s v="Yes"/>
    <x v="1"/>
    <n v="3"/>
    <n v="15"/>
    <s v="None"/>
    <x v="0"/>
    <s v="Yes"/>
    <x v="0"/>
    <s v="Fiber Optic"/>
    <x v="1"/>
    <s v="Yes"/>
    <x v="1"/>
    <s v="Yes"/>
    <x v="1"/>
    <s v="No"/>
    <s v="No"/>
    <s v="Yes"/>
    <x v="2"/>
    <s v="Yes"/>
    <x v="1"/>
    <n v="96.6"/>
    <n v="6827.5"/>
    <n v="0"/>
    <n v="0"/>
    <n v="2022.48"/>
    <n v="8849.98"/>
    <s v="Stayed"/>
    <x v="0"/>
    <s v="other"/>
    <n v="0"/>
    <s v="50-100"/>
    <n v="0"/>
    <x v="1"/>
    <x v="1"/>
  </r>
  <r>
    <s v="72437-GUJ"/>
    <x v="1"/>
    <n v="52"/>
    <s v="No"/>
    <x v="6"/>
    <n v="3"/>
    <n v="10"/>
    <s v="Deal 4"/>
    <x v="0"/>
    <s v="Yes"/>
    <x v="0"/>
    <s v="Fiber Optic"/>
    <x v="0"/>
    <s v="No"/>
    <x v="0"/>
    <s v="No"/>
    <x v="1"/>
    <s v="Yes"/>
    <s v="Yes"/>
    <s v="Yes"/>
    <x v="1"/>
    <s v="Yes"/>
    <x v="1"/>
    <n v="86.5"/>
    <n v="1808.7"/>
    <n v="0"/>
    <n v="0"/>
    <n v="886.62"/>
    <n v="2695.32"/>
    <s v="Churned"/>
    <x v="1"/>
    <s v="Competitor offered more data"/>
    <n v="1"/>
    <s v="50-100"/>
    <n v="0"/>
    <x v="1"/>
    <x v="3"/>
  </r>
  <r>
    <s v="93493-HAR"/>
    <x v="0"/>
    <n v="33"/>
    <s v="Yes"/>
    <x v="15"/>
    <n v="9"/>
    <n v="10"/>
    <s v="Deal 5"/>
    <x v="0"/>
    <s v="No"/>
    <x v="0"/>
    <s v="Fiber Optic"/>
    <x v="0"/>
    <s v="No"/>
    <x v="0"/>
    <s v="No"/>
    <x v="1"/>
    <s v="No"/>
    <s v="No"/>
    <s v="Yes"/>
    <x v="1"/>
    <s v="Yes"/>
    <x v="1"/>
    <n v="69.75"/>
    <n v="324.60000000000002"/>
    <n v="0"/>
    <n v="0"/>
    <n v="155.69999999999999"/>
    <n v="480.3"/>
    <s v="Churned"/>
    <x v="1"/>
    <s v="Competitor had better devices"/>
    <n v="1"/>
    <s v="50-100"/>
    <n v="0"/>
    <x v="2"/>
    <x v="3"/>
  </r>
  <r>
    <s v="35391-MAH"/>
    <x v="1"/>
    <n v="52"/>
    <s v="Yes"/>
    <x v="1"/>
    <n v="5"/>
    <n v="29"/>
    <s v="None"/>
    <x v="0"/>
    <s v="No"/>
    <x v="1"/>
    <s v="No"/>
    <x v="0"/>
    <s v="No"/>
    <x v="0"/>
    <s v="No"/>
    <x v="1"/>
    <s v="No"/>
    <s v="No"/>
    <s v="No"/>
    <x v="1"/>
    <s v="No"/>
    <x v="1"/>
    <n v="19.5"/>
    <n v="805.2"/>
    <n v="0"/>
    <n v="0"/>
    <n v="1672.03"/>
    <n v="2477.23"/>
    <s v="Stayed"/>
    <x v="0"/>
    <s v="other"/>
    <n v="0"/>
    <s v="&lt;20"/>
    <n v="0"/>
    <x v="1"/>
    <x v="0"/>
  </r>
  <r>
    <s v="26058-ASS"/>
    <x v="0"/>
    <n v="48"/>
    <s v="Yes"/>
    <x v="17"/>
    <n v="12"/>
    <n v="25"/>
    <s v="None"/>
    <x v="0"/>
    <s v="Yes"/>
    <x v="0"/>
    <s v="DSL"/>
    <x v="0"/>
    <s v="No"/>
    <x v="0"/>
    <s v="No"/>
    <x v="0"/>
    <s v="Yes"/>
    <s v="Yes"/>
    <s v="Yes"/>
    <x v="0"/>
    <s v="Yes"/>
    <x v="0"/>
    <n v="71"/>
    <n v="2080.1"/>
    <n v="0"/>
    <n v="0"/>
    <n v="1200.02"/>
    <n v="3280.12"/>
    <s v="Stayed"/>
    <x v="0"/>
    <s v="other"/>
    <n v="0"/>
    <s v="50-100"/>
    <n v="0"/>
    <x v="0"/>
    <x v="0"/>
  </r>
  <r>
    <s v="31538-HAR"/>
    <x v="0"/>
    <n v="37"/>
    <s v="No"/>
    <x v="15"/>
    <n v="13"/>
    <n v="12"/>
    <s v="None"/>
    <x v="0"/>
    <s v="Yes"/>
    <x v="0"/>
    <s v="Fiber Optic"/>
    <x v="0"/>
    <s v="Yes"/>
    <x v="1"/>
    <s v="Yes"/>
    <x v="0"/>
    <s v="Yes"/>
    <s v="Yes"/>
    <s v="Yes"/>
    <x v="1"/>
    <s v="Yes"/>
    <x v="1"/>
    <n v="111.15"/>
    <n v="6953.4"/>
    <n v="0"/>
    <n v="0"/>
    <n v="550.4"/>
    <n v="7503.8"/>
    <s v="Stayed"/>
    <x v="0"/>
    <s v="other"/>
    <n v="0"/>
    <s v="&gt;100"/>
    <n v="0"/>
    <x v="0"/>
    <x v="1"/>
  </r>
  <r>
    <s v="55153-MAH"/>
    <x v="0"/>
    <n v="59"/>
    <s v="No"/>
    <x v="1"/>
    <n v="12"/>
    <n v="28"/>
    <s v="Deal 2"/>
    <x v="0"/>
    <s v="No"/>
    <x v="1"/>
    <s v="No"/>
    <x v="0"/>
    <s v="No"/>
    <x v="0"/>
    <s v="No"/>
    <x v="1"/>
    <s v="No"/>
    <s v="No"/>
    <s v="No"/>
    <x v="2"/>
    <s v="No"/>
    <x v="1"/>
    <n v="20.05"/>
    <n v="902"/>
    <n v="0"/>
    <n v="0"/>
    <n v="1391.5"/>
    <n v="2293.5"/>
    <s v="Stayed"/>
    <x v="0"/>
    <s v="other"/>
    <n v="0"/>
    <s v="20-50"/>
    <n v="0"/>
    <x v="1"/>
    <x v="0"/>
  </r>
  <r>
    <s v="58933-TEL"/>
    <x v="0"/>
    <n v="75"/>
    <s v="Yes"/>
    <x v="5"/>
    <n v="2"/>
    <n v="13"/>
    <s v="Deal 5"/>
    <x v="0"/>
    <s v="No"/>
    <x v="0"/>
    <s v="Fiber Optic"/>
    <x v="1"/>
    <s v="No"/>
    <x v="0"/>
    <s v="No"/>
    <x v="1"/>
    <s v="No"/>
    <s v="No"/>
    <s v="No"/>
    <x v="1"/>
    <s v="No"/>
    <x v="1"/>
    <n v="76.45"/>
    <n v="503.6"/>
    <n v="11.05"/>
    <n v="0"/>
    <n v="188.65"/>
    <n v="681.2"/>
    <s v="Churned"/>
    <x v="3"/>
    <s v="Lack of affordable download/upload speed"/>
    <n v="1"/>
    <s v="50-100"/>
    <n v="0"/>
    <x v="1"/>
    <x v="1"/>
  </r>
  <r>
    <s v="96413-TAM"/>
    <x v="0"/>
    <n v="70"/>
    <s v="Yes"/>
    <x v="4"/>
    <n v="10"/>
    <n v="27"/>
    <s v="None"/>
    <x v="0"/>
    <s v="Yes"/>
    <x v="0"/>
    <s v="Fiber Optic"/>
    <x v="0"/>
    <s v="No"/>
    <x v="1"/>
    <s v="No"/>
    <x v="1"/>
    <s v="No"/>
    <s v="No"/>
    <s v="Yes"/>
    <x v="2"/>
    <s v="Yes"/>
    <x v="0"/>
    <n v="79.349999999999994"/>
    <n v="1835.3"/>
    <n v="15.41"/>
    <n v="0"/>
    <n v="200.56"/>
    <n v="2020.45"/>
    <s v="Stayed"/>
    <x v="0"/>
    <s v="other"/>
    <n v="0"/>
    <s v="50-100"/>
    <n v="0"/>
    <x v="1"/>
    <x v="0"/>
  </r>
  <r>
    <s v="77693-KAR"/>
    <x v="1"/>
    <n v="43"/>
    <s v="No"/>
    <x v="3"/>
    <n v="10"/>
    <n v="33"/>
    <s v="Deal 1"/>
    <x v="0"/>
    <s v="Yes"/>
    <x v="1"/>
    <s v="No"/>
    <x v="0"/>
    <s v="No"/>
    <x v="0"/>
    <s v="No"/>
    <x v="1"/>
    <s v="No"/>
    <s v="No"/>
    <s v="No"/>
    <x v="2"/>
    <s v="No"/>
    <x v="1"/>
    <n v="25.25"/>
    <n v="1728.2"/>
    <n v="0"/>
    <n v="0"/>
    <n v="1552.44"/>
    <n v="3280.64"/>
    <s v="Stayed"/>
    <x v="0"/>
    <s v="other"/>
    <n v="0"/>
    <s v="20-50"/>
    <n v="0"/>
    <x v="0"/>
    <x v="0"/>
  </r>
  <r>
    <s v="34921-HAR"/>
    <x v="1"/>
    <n v="58"/>
    <s v="No"/>
    <x v="15"/>
    <n v="0"/>
    <n v="14"/>
    <s v="None"/>
    <x v="1"/>
    <s v="No"/>
    <x v="0"/>
    <s v="Cable"/>
    <x v="0"/>
    <s v="Yes"/>
    <x v="0"/>
    <s v="Yes"/>
    <x v="1"/>
    <s v="No"/>
    <s v="No"/>
    <s v="Yes"/>
    <x v="0"/>
    <s v="No"/>
    <x v="0"/>
    <n v="35.450000000000003"/>
    <n v="1391.65"/>
    <n v="0"/>
    <n v="0"/>
    <n v="0"/>
    <n v="1391.65"/>
    <s v="Stayed"/>
    <x v="0"/>
    <s v="other"/>
    <n v="0"/>
    <s v="20-50"/>
    <n v="0"/>
    <x v="1"/>
    <x v="1"/>
  </r>
  <r>
    <s v="75000-BIH"/>
    <x v="0"/>
    <n v="48"/>
    <s v="Yes"/>
    <x v="9"/>
    <n v="6"/>
    <n v="11"/>
    <s v="Deal 5"/>
    <x v="0"/>
    <s v="No"/>
    <x v="0"/>
    <s v="Fiber Optic"/>
    <x v="0"/>
    <s v="No"/>
    <x v="0"/>
    <s v="No"/>
    <x v="0"/>
    <s v="Yes"/>
    <s v="Yes"/>
    <s v="Yes"/>
    <x v="1"/>
    <s v="Yes"/>
    <x v="1"/>
    <n v="89.55"/>
    <n v="185.55"/>
    <n v="0"/>
    <n v="0"/>
    <n v="17.72"/>
    <n v="203.27"/>
    <s v="Churned"/>
    <x v="1"/>
    <s v="Competitor had better devices"/>
    <n v="1"/>
    <s v="50-100"/>
    <n v="0"/>
    <x v="0"/>
    <x v="3"/>
  </r>
  <r>
    <s v="69082-KAR"/>
    <x v="1"/>
    <n v="34"/>
    <s v="No"/>
    <x v="3"/>
    <n v="6"/>
    <n v="20"/>
    <s v="None"/>
    <x v="0"/>
    <s v="Yes"/>
    <x v="0"/>
    <s v="Fiber Optic"/>
    <x v="0"/>
    <s v="Yes"/>
    <x v="1"/>
    <s v="Yes"/>
    <x v="1"/>
    <s v="No"/>
    <s v="No"/>
    <s v="Yes"/>
    <x v="1"/>
    <s v="Yes"/>
    <x v="0"/>
    <n v="92.7"/>
    <n v="1556.85"/>
    <n v="0"/>
    <n v="0"/>
    <n v="846.26"/>
    <n v="2403.11"/>
    <s v="Stayed"/>
    <x v="0"/>
    <s v="other"/>
    <n v="0"/>
    <s v="50-100"/>
    <n v="0"/>
    <x v="2"/>
    <x v="2"/>
  </r>
  <r>
    <s v="26308-ODI"/>
    <x v="0"/>
    <n v="45"/>
    <s v="Yes"/>
    <x v="19"/>
    <n v="5"/>
    <n v="24"/>
    <s v="None"/>
    <x v="0"/>
    <s v="No"/>
    <x v="1"/>
    <s v="No"/>
    <x v="0"/>
    <s v="No"/>
    <x v="0"/>
    <s v="No"/>
    <x v="1"/>
    <s v="No"/>
    <s v="No"/>
    <s v="No"/>
    <x v="2"/>
    <s v="No"/>
    <x v="1"/>
    <n v="19.350000000000001"/>
    <n v="1153.25"/>
    <n v="0"/>
    <n v="0"/>
    <n v="1358.5"/>
    <n v="2511.75"/>
    <s v="Stayed"/>
    <x v="0"/>
    <s v="other"/>
    <n v="0"/>
    <s v="&lt;20"/>
    <n v="0"/>
    <x v="0"/>
    <x v="0"/>
  </r>
  <r>
    <s v="44055-UTT"/>
    <x v="0"/>
    <n v="50"/>
    <s v="Yes"/>
    <x v="7"/>
    <n v="0"/>
    <n v="17"/>
    <s v="None"/>
    <x v="0"/>
    <s v="No"/>
    <x v="0"/>
    <s v="Cable"/>
    <x v="1"/>
    <s v="No"/>
    <x v="0"/>
    <s v="No"/>
    <x v="1"/>
    <s v="No"/>
    <s v="No"/>
    <s v="No"/>
    <x v="1"/>
    <s v="Yes"/>
    <x v="2"/>
    <n v="49.4"/>
    <n v="232.55"/>
    <n v="0"/>
    <n v="10"/>
    <n v="235.3"/>
    <n v="477.85"/>
    <s v="Stayed"/>
    <x v="0"/>
    <s v="other"/>
    <n v="0"/>
    <s v="20-50"/>
    <n v="0"/>
    <x v="1"/>
    <x v="1"/>
  </r>
  <r>
    <s v="64910-PUN"/>
    <x v="1"/>
    <n v="47"/>
    <s v="Yes"/>
    <x v="13"/>
    <n v="12"/>
    <n v="30"/>
    <s v="None"/>
    <x v="0"/>
    <s v="Yes"/>
    <x v="0"/>
    <s v="DSL"/>
    <x v="1"/>
    <s v="Yes"/>
    <x v="1"/>
    <s v="Yes"/>
    <x v="1"/>
    <s v="No"/>
    <s v="No"/>
    <s v="Yes"/>
    <x v="2"/>
    <s v="No"/>
    <x v="0"/>
    <n v="70.900000000000006"/>
    <n v="4911.3500000000004"/>
    <n v="49.37"/>
    <n v="0"/>
    <n v="1863.88"/>
    <n v="6725.86"/>
    <s v="Stayed"/>
    <x v="0"/>
    <s v="other"/>
    <n v="0"/>
    <s v="50-100"/>
    <n v="0"/>
    <x v="0"/>
    <x v="0"/>
  </r>
  <r>
    <s v="52140-TAM"/>
    <x v="1"/>
    <n v="76"/>
    <s v="No"/>
    <x v="4"/>
    <n v="2"/>
    <n v="27"/>
    <s v="None"/>
    <x v="0"/>
    <s v="Yes"/>
    <x v="0"/>
    <s v="Fiber Optic"/>
    <x v="0"/>
    <s v="No"/>
    <x v="0"/>
    <s v="No"/>
    <x v="1"/>
    <s v="No"/>
    <s v="No"/>
    <s v="Yes"/>
    <x v="1"/>
    <s v="Yes"/>
    <x v="1"/>
    <n v="-10"/>
    <n v="533.04999999999995"/>
    <n v="0"/>
    <n v="0"/>
    <n v="149.59"/>
    <n v="682.64"/>
    <s v="Stayed"/>
    <x v="0"/>
    <s v="other"/>
    <n v="0"/>
    <s v="&lt;20"/>
    <n v="0"/>
    <x v="1"/>
    <x v="0"/>
  </r>
  <r>
    <s v="99317-UTT"/>
    <x v="1"/>
    <n v="46"/>
    <s v="Yes"/>
    <x v="7"/>
    <n v="13"/>
    <n v="6"/>
    <s v="None"/>
    <x v="0"/>
    <s v="No"/>
    <x v="0"/>
    <s v="Fiber Optic"/>
    <x v="0"/>
    <s v="No"/>
    <x v="0"/>
    <s v="No"/>
    <x v="1"/>
    <s v="No"/>
    <s v="No"/>
    <s v="Yes"/>
    <x v="1"/>
    <s v="Yes"/>
    <x v="2"/>
    <n v="69.25"/>
    <n v="418.4"/>
    <n v="0"/>
    <n v="0"/>
    <n v="236.16"/>
    <n v="654.55999999999995"/>
    <s v="Churned"/>
    <x v="1"/>
    <s v="Competitor made better offer"/>
    <n v="1"/>
    <s v="50-100"/>
    <n v="0"/>
    <x v="0"/>
    <x v="3"/>
  </r>
  <r>
    <s v="82483-BIH"/>
    <x v="1"/>
    <n v="80"/>
    <s v="No"/>
    <x v="9"/>
    <n v="14"/>
    <n v="3"/>
    <s v="Deal 2"/>
    <x v="0"/>
    <s v="Yes"/>
    <x v="0"/>
    <s v="Fiber Optic"/>
    <x v="0"/>
    <s v="Yes"/>
    <x v="1"/>
    <s v="No"/>
    <x v="0"/>
    <s v="Yes"/>
    <s v="No"/>
    <s v="Yes"/>
    <x v="1"/>
    <s v="Yes"/>
    <x v="1"/>
    <n v="104.4"/>
    <n v="4133.95"/>
    <n v="0"/>
    <n v="0"/>
    <n v="259.52999999999997"/>
    <n v="4393.4799999999996"/>
    <s v="Stayed"/>
    <x v="0"/>
    <s v="other"/>
    <n v="0"/>
    <s v="&gt;100"/>
    <n v="0"/>
    <x v="1"/>
    <x v="4"/>
  </r>
  <r>
    <s v="28873-TAM"/>
    <x v="0"/>
    <n v="55"/>
    <s v="No"/>
    <x v="4"/>
    <n v="7"/>
    <n v="4"/>
    <s v="None"/>
    <x v="0"/>
    <s v="No"/>
    <x v="0"/>
    <s v="Fiber Optic"/>
    <x v="0"/>
    <s v="Yes"/>
    <x v="0"/>
    <s v="No"/>
    <x v="1"/>
    <s v="No"/>
    <s v="No"/>
    <s v="Yes"/>
    <x v="1"/>
    <s v="No"/>
    <x v="1"/>
    <n v="74.95"/>
    <n v="151.75"/>
    <n v="0"/>
    <n v="0"/>
    <n v="7.52"/>
    <n v="159.27000000000001"/>
    <s v="Joined"/>
    <x v="0"/>
    <s v="other"/>
    <n v="0"/>
    <s v="50-100"/>
    <n v="1"/>
    <x v="1"/>
    <x v="4"/>
  </r>
  <r>
    <s v="95748-UTT"/>
    <x v="0"/>
    <n v="22"/>
    <s v="Yes"/>
    <x v="7"/>
    <n v="5"/>
    <n v="4"/>
    <s v="Deal 5"/>
    <x v="0"/>
    <s v="Yes"/>
    <x v="1"/>
    <s v="No"/>
    <x v="0"/>
    <s v="No"/>
    <x v="0"/>
    <s v="No"/>
    <x v="1"/>
    <s v="No"/>
    <s v="No"/>
    <s v="No"/>
    <x v="1"/>
    <s v="No"/>
    <x v="2"/>
    <n v="25.4"/>
    <n v="25.4"/>
    <n v="0"/>
    <n v="0"/>
    <n v="32.729999999999997"/>
    <n v="58.13"/>
    <s v="Joined"/>
    <x v="0"/>
    <s v="other"/>
    <n v="0"/>
    <s v="20-50"/>
    <n v="1"/>
    <x v="2"/>
    <x v="4"/>
  </r>
  <r>
    <s v="23683-TEL"/>
    <x v="0"/>
    <n v="26"/>
    <s v="No"/>
    <x v="5"/>
    <n v="10"/>
    <n v="16"/>
    <s v="None"/>
    <x v="0"/>
    <s v="No"/>
    <x v="1"/>
    <s v="No"/>
    <x v="0"/>
    <s v="No"/>
    <x v="0"/>
    <s v="No"/>
    <x v="1"/>
    <s v="No"/>
    <s v="No"/>
    <s v="No"/>
    <x v="1"/>
    <s v="Yes"/>
    <x v="0"/>
    <n v="20.25"/>
    <n v="20.25"/>
    <n v="0"/>
    <n v="0"/>
    <n v="42.96"/>
    <n v="63.21"/>
    <s v="Joined"/>
    <x v="0"/>
    <s v="other"/>
    <n v="0"/>
    <s v="20-50"/>
    <n v="1"/>
    <x v="2"/>
    <x v="1"/>
  </r>
  <r>
    <s v="84789-PUN"/>
    <x v="0"/>
    <n v="46"/>
    <s v="No"/>
    <x v="13"/>
    <n v="9"/>
    <n v="19"/>
    <s v="Deal 5"/>
    <x v="0"/>
    <s v="No"/>
    <x v="0"/>
    <s v="Fiber Optic"/>
    <x v="0"/>
    <s v="Yes"/>
    <x v="1"/>
    <s v="Yes"/>
    <x v="0"/>
    <s v="Yes"/>
    <s v="Yes"/>
    <s v="Yes"/>
    <x v="1"/>
    <s v="Yes"/>
    <x v="1"/>
    <n v="107.95"/>
    <n v="318.60000000000002"/>
    <n v="0"/>
    <n v="0"/>
    <n v="37.979999999999997"/>
    <n v="356.58"/>
    <s v="Joined"/>
    <x v="0"/>
    <s v="other"/>
    <n v="0"/>
    <s v="&gt;100"/>
    <n v="1"/>
    <x v="0"/>
    <x v="2"/>
  </r>
  <r>
    <s v="25897-JAM"/>
    <x v="0"/>
    <n v="34"/>
    <s v="Yes"/>
    <x v="16"/>
    <n v="12"/>
    <n v="9"/>
    <s v="Deal 5"/>
    <x v="0"/>
    <s v="No"/>
    <x v="0"/>
    <s v="DSL"/>
    <x v="0"/>
    <s v="No"/>
    <x v="0"/>
    <s v="No"/>
    <x v="1"/>
    <s v="No"/>
    <s v="No"/>
    <s v="Yes"/>
    <x v="1"/>
    <s v="Yes"/>
    <x v="1"/>
    <n v="45.6"/>
    <n v="45.6"/>
    <n v="0"/>
    <n v="0"/>
    <n v="11.73"/>
    <n v="57.33"/>
    <s v="Churned"/>
    <x v="1"/>
    <s v="Competitor made better offer"/>
    <n v="1"/>
    <s v="20-50"/>
    <n v="0"/>
    <x v="2"/>
    <x v="3"/>
  </r>
  <r>
    <s v="88126-JAM"/>
    <x v="1"/>
    <n v="20"/>
    <s v="Yes"/>
    <x v="16"/>
    <n v="11"/>
    <n v="5"/>
    <s v="None"/>
    <x v="0"/>
    <s v="Yes"/>
    <x v="0"/>
    <s v="Fiber Optic"/>
    <x v="0"/>
    <s v="No"/>
    <x v="1"/>
    <s v="No"/>
    <x v="1"/>
    <s v="Yes"/>
    <s v="Yes"/>
    <s v="Yes"/>
    <x v="1"/>
    <s v="Yes"/>
    <x v="1"/>
    <n v="89.2"/>
    <n v="2698.35"/>
    <n v="0"/>
    <n v="0"/>
    <n v="116"/>
    <n v="2814.35"/>
    <s v="Churned"/>
    <x v="1"/>
    <s v="Competitor made better offer"/>
    <n v="1"/>
    <s v="50-100"/>
    <n v="0"/>
    <x v="3"/>
    <x v="4"/>
  </r>
  <r>
    <s v="47424-TAM"/>
    <x v="0"/>
    <n v="29"/>
    <s v="Yes"/>
    <x v="4"/>
    <n v="14"/>
    <n v="36"/>
    <s v="Deal 4"/>
    <x v="0"/>
    <s v="No"/>
    <x v="0"/>
    <s v="Fiber Optic"/>
    <x v="0"/>
    <s v="No"/>
    <x v="1"/>
    <s v="No"/>
    <x v="0"/>
    <s v="Yes"/>
    <s v="Yes"/>
    <s v="Yes"/>
    <x v="0"/>
    <s v="Yes"/>
    <x v="1"/>
    <n v="96.65"/>
    <n v="1588.25"/>
    <n v="0"/>
    <n v="0"/>
    <n v="490.11"/>
    <n v="2078.36"/>
    <s v="Stayed"/>
    <x v="0"/>
    <s v="other"/>
    <n v="0"/>
    <s v="50-100"/>
    <n v="0"/>
    <x v="2"/>
    <x v="0"/>
  </r>
  <r>
    <s v="39554-UTT"/>
    <x v="1"/>
    <n v="51"/>
    <s v="Yes"/>
    <x v="18"/>
    <n v="1"/>
    <n v="12"/>
    <s v="None"/>
    <x v="0"/>
    <s v="No"/>
    <x v="1"/>
    <s v="No"/>
    <x v="0"/>
    <s v="No"/>
    <x v="0"/>
    <s v="No"/>
    <x v="1"/>
    <s v="No"/>
    <s v="No"/>
    <s v="No"/>
    <x v="1"/>
    <s v="No"/>
    <x v="1"/>
    <n v="20.350000000000001"/>
    <n v="697.65"/>
    <n v="45.07"/>
    <n v="0"/>
    <n v="79.55"/>
    <n v="732.13"/>
    <s v="Stayed"/>
    <x v="0"/>
    <s v="other"/>
    <n v="0"/>
    <s v="20-50"/>
    <n v="0"/>
    <x v="1"/>
    <x v="1"/>
  </r>
  <r>
    <s v="75018-PUN"/>
    <x v="1"/>
    <n v="62"/>
    <s v="Yes"/>
    <x v="13"/>
    <n v="6"/>
    <n v="22"/>
    <s v="Deal 4"/>
    <x v="0"/>
    <s v="No"/>
    <x v="0"/>
    <s v="Cable"/>
    <x v="0"/>
    <s v="Yes"/>
    <x v="1"/>
    <s v="No"/>
    <x v="1"/>
    <s v="No"/>
    <s v="No"/>
    <s v="Yes"/>
    <x v="1"/>
    <s v="Yes"/>
    <x v="0"/>
    <n v="54.7"/>
    <n v="1178.75"/>
    <n v="0"/>
    <n v="0"/>
    <n v="876.26"/>
    <n v="2055.0100000000002"/>
    <s v="Stayed"/>
    <x v="0"/>
    <s v="other"/>
    <n v="0"/>
    <s v="50-100"/>
    <n v="0"/>
    <x v="1"/>
    <x v="2"/>
  </r>
  <r>
    <s v="93717-GUJ"/>
    <x v="1"/>
    <n v="68"/>
    <s v="No"/>
    <x v="6"/>
    <n v="9"/>
    <n v="33"/>
    <s v="None"/>
    <x v="0"/>
    <s v="Yes"/>
    <x v="0"/>
    <s v="DSL"/>
    <x v="1"/>
    <s v="Yes"/>
    <x v="1"/>
    <s v="Yes"/>
    <x v="0"/>
    <s v="Yes"/>
    <s v="Yes"/>
    <s v="Yes"/>
    <x v="2"/>
    <s v="Yes"/>
    <x v="1"/>
    <n v="88.15"/>
    <n v="6148.45"/>
    <n v="36.29"/>
    <n v="0"/>
    <n v="1483.76"/>
    <n v="7595.92"/>
    <s v="Stayed"/>
    <x v="0"/>
    <s v="other"/>
    <n v="0"/>
    <s v="50-100"/>
    <n v="0"/>
    <x v="1"/>
    <x v="0"/>
  </r>
  <r>
    <s v="83214-TAM"/>
    <x v="1"/>
    <n v="52"/>
    <s v="No"/>
    <x v="4"/>
    <n v="9"/>
    <n v="26"/>
    <s v="Deal 1"/>
    <x v="0"/>
    <s v="Yes"/>
    <x v="0"/>
    <s v="Cable"/>
    <x v="0"/>
    <s v="Yes"/>
    <x v="0"/>
    <s v="Yes"/>
    <x v="0"/>
    <s v="Yes"/>
    <s v="Yes"/>
    <s v="Yes"/>
    <x v="2"/>
    <s v="Yes"/>
    <x v="1"/>
    <n v="78.95"/>
    <n v="5730.15"/>
    <n v="0"/>
    <n v="0"/>
    <n v="1874.88"/>
    <n v="7605.03"/>
    <s v="Stayed"/>
    <x v="0"/>
    <s v="other"/>
    <n v="0"/>
    <s v="50-100"/>
    <n v="0"/>
    <x v="1"/>
    <x v="0"/>
  </r>
  <r>
    <s v="16339-UTT"/>
    <x v="1"/>
    <n v="52"/>
    <s v="No"/>
    <x v="18"/>
    <n v="11"/>
    <n v="21"/>
    <s v="None"/>
    <x v="1"/>
    <s v="No"/>
    <x v="0"/>
    <s v="DSL"/>
    <x v="0"/>
    <s v="No"/>
    <x v="0"/>
    <s v="Yes"/>
    <x v="0"/>
    <s v="Yes"/>
    <s v="Yes"/>
    <s v="Yes"/>
    <x v="1"/>
    <s v="No"/>
    <x v="0"/>
    <n v="51.2"/>
    <n v="1561.5"/>
    <n v="0"/>
    <n v="0"/>
    <n v="0"/>
    <n v="1561.5"/>
    <s v="Churned"/>
    <x v="2"/>
    <s v="Network reliability"/>
    <n v="1"/>
    <s v="50-100"/>
    <n v="0"/>
    <x v="1"/>
    <x v="2"/>
  </r>
  <r>
    <s v="17908-HAR"/>
    <x v="1"/>
    <n v="75"/>
    <s v="No"/>
    <x v="15"/>
    <n v="14"/>
    <n v="21"/>
    <s v="None"/>
    <x v="0"/>
    <s v="Yes"/>
    <x v="0"/>
    <s v="Fiber Optic"/>
    <x v="0"/>
    <s v="No"/>
    <x v="0"/>
    <s v="No"/>
    <x v="1"/>
    <s v="No"/>
    <s v="No"/>
    <s v="Yes"/>
    <x v="1"/>
    <s v="Yes"/>
    <x v="1"/>
    <n v="73.900000000000006"/>
    <n v="2217.15"/>
    <n v="0"/>
    <n v="0"/>
    <n v="478.33"/>
    <n v="2695.48"/>
    <s v="Churned"/>
    <x v="4"/>
    <s v="Attitude of support person"/>
    <n v="1"/>
    <s v="50-100"/>
    <n v="0"/>
    <x v="1"/>
    <x v="2"/>
  </r>
  <r>
    <s v="83812-MAD"/>
    <x v="1"/>
    <n v="36"/>
    <s v="Yes"/>
    <x v="11"/>
    <n v="6"/>
    <n v="11"/>
    <s v="None"/>
    <x v="0"/>
    <s v="No"/>
    <x v="1"/>
    <s v="No"/>
    <x v="0"/>
    <s v="No"/>
    <x v="0"/>
    <s v="No"/>
    <x v="1"/>
    <s v="No"/>
    <s v="No"/>
    <s v="No"/>
    <x v="1"/>
    <s v="No"/>
    <x v="0"/>
    <n v="19.350000000000001"/>
    <n v="275.89999999999998"/>
    <n v="33.24"/>
    <n v="0"/>
    <n v="205.12"/>
    <n v="447.78"/>
    <s v="Stayed"/>
    <x v="0"/>
    <s v="other"/>
    <n v="0"/>
    <s v="&lt;20"/>
    <n v="0"/>
    <x v="0"/>
    <x v="3"/>
  </r>
  <r>
    <s v="61217-UTT"/>
    <x v="0"/>
    <n v="61"/>
    <s v="Yes"/>
    <x v="7"/>
    <n v="2"/>
    <n v="20"/>
    <s v="None"/>
    <x v="0"/>
    <s v="Yes"/>
    <x v="1"/>
    <s v="No"/>
    <x v="0"/>
    <s v="No"/>
    <x v="0"/>
    <s v="No"/>
    <x v="1"/>
    <s v="No"/>
    <s v="No"/>
    <s v="No"/>
    <x v="2"/>
    <s v="No"/>
    <x v="0"/>
    <n v="25.75"/>
    <n v="1654.75"/>
    <n v="41.74"/>
    <n v="0"/>
    <n v="318.5"/>
    <n v="1931.51"/>
    <s v="Stayed"/>
    <x v="0"/>
    <s v="other"/>
    <n v="0"/>
    <s v="20-50"/>
    <n v="0"/>
    <x v="1"/>
    <x v="2"/>
  </r>
  <r>
    <s v="44143-GUJ"/>
    <x v="1"/>
    <n v="35"/>
    <s v="Yes"/>
    <x v="6"/>
    <n v="4"/>
    <n v="11"/>
    <s v="None"/>
    <x v="0"/>
    <s v="Yes"/>
    <x v="0"/>
    <s v="DSL"/>
    <x v="0"/>
    <s v="No"/>
    <x v="1"/>
    <s v="Yes"/>
    <x v="0"/>
    <s v="No"/>
    <s v="No"/>
    <s v="No"/>
    <x v="1"/>
    <s v="No"/>
    <x v="1"/>
    <n v="67.95"/>
    <n v="350.3"/>
    <n v="0"/>
    <n v="20"/>
    <n v="74.5"/>
    <n v="444.8"/>
    <s v="Churned"/>
    <x v="3"/>
    <s v="Price too high"/>
    <n v="1"/>
    <s v="50-100"/>
    <n v="0"/>
    <x v="0"/>
    <x v="3"/>
  </r>
  <r>
    <s v="39549-KAR"/>
    <x v="1"/>
    <n v="55"/>
    <s v="No"/>
    <x v="3"/>
    <n v="0"/>
    <n v="28"/>
    <s v="None"/>
    <x v="0"/>
    <s v="Yes"/>
    <x v="0"/>
    <s v="Fiber Optic"/>
    <x v="0"/>
    <s v="No"/>
    <x v="0"/>
    <s v="No"/>
    <x v="1"/>
    <s v="No"/>
    <s v="No"/>
    <s v="Yes"/>
    <x v="1"/>
    <s v="Yes"/>
    <x v="1"/>
    <n v="73.099999999999994"/>
    <n v="4144.8999999999996"/>
    <n v="0"/>
    <n v="0"/>
    <n v="491.15"/>
    <n v="4636.05"/>
    <s v="Stayed"/>
    <x v="0"/>
    <s v="other"/>
    <n v="0"/>
    <s v="50-100"/>
    <n v="0"/>
    <x v="1"/>
    <x v="0"/>
  </r>
  <r>
    <s v="69335-TAM"/>
    <x v="1"/>
    <n v="45"/>
    <s v="Yes"/>
    <x v="4"/>
    <n v="15"/>
    <n v="1"/>
    <s v="None"/>
    <x v="0"/>
    <s v="Yes"/>
    <x v="0"/>
    <s v="Fiber Optic"/>
    <x v="0"/>
    <s v="No"/>
    <x v="1"/>
    <s v="Yes"/>
    <x v="1"/>
    <s v="Yes"/>
    <s v="Yes"/>
    <s v="No"/>
    <x v="1"/>
    <s v="Yes"/>
    <x v="0"/>
    <n v="95"/>
    <n v="3008.15"/>
    <n v="0"/>
    <n v="60"/>
    <n v="341.22"/>
    <n v="3409.37"/>
    <s v="Stayed"/>
    <x v="0"/>
    <s v="other"/>
    <n v="0"/>
    <s v="50-100"/>
    <n v="0"/>
    <x v="0"/>
    <x v="4"/>
  </r>
  <r>
    <s v="28551-UTT"/>
    <x v="0"/>
    <n v="81"/>
    <s v="No"/>
    <x v="7"/>
    <n v="2"/>
    <n v="8"/>
    <s v="None"/>
    <x v="0"/>
    <s v="Yes"/>
    <x v="0"/>
    <s v="Fiber Optic"/>
    <x v="0"/>
    <s v="Yes"/>
    <x v="1"/>
    <s v="No"/>
    <x v="0"/>
    <s v="Yes"/>
    <s v="No"/>
    <s v="Yes"/>
    <x v="2"/>
    <s v="Yes"/>
    <x v="1"/>
    <n v="104.1"/>
    <n v="3121.1"/>
    <n v="0"/>
    <n v="0"/>
    <n v="1257.9000000000001"/>
    <n v="4379"/>
    <s v="Stayed"/>
    <x v="0"/>
    <s v="other"/>
    <n v="0"/>
    <s v="&gt;100"/>
    <n v="0"/>
    <x v="1"/>
    <x v="3"/>
  </r>
  <r>
    <s v="17309-HAR"/>
    <x v="0"/>
    <n v="53"/>
    <s v="Yes"/>
    <x v="15"/>
    <n v="8"/>
    <n v="25"/>
    <s v="Deal 3"/>
    <x v="0"/>
    <s v="Yes"/>
    <x v="0"/>
    <s v="DSL"/>
    <x v="0"/>
    <s v="No"/>
    <x v="1"/>
    <s v="No"/>
    <x v="1"/>
    <s v="No"/>
    <s v="No"/>
    <s v="Yes"/>
    <x v="1"/>
    <s v="No"/>
    <x v="0"/>
    <n v="55.55"/>
    <n v="1405.3"/>
    <n v="0"/>
    <n v="0"/>
    <n v="290"/>
    <n v="1695.3"/>
    <s v="Stayed"/>
    <x v="0"/>
    <s v="other"/>
    <n v="0"/>
    <s v="50-100"/>
    <n v="0"/>
    <x v="1"/>
    <x v="0"/>
  </r>
  <r>
    <s v="33334-PUN"/>
    <x v="1"/>
    <n v="27"/>
    <s v="No"/>
    <x v="13"/>
    <n v="1"/>
    <n v="12"/>
    <s v="None"/>
    <x v="1"/>
    <s v="No"/>
    <x v="0"/>
    <s v="DSL"/>
    <x v="1"/>
    <s v="Yes"/>
    <x v="0"/>
    <s v="No"/>
    <x v="1"/>
    <s v="No"/>
    <s v="No"/>
    <s v="Yes"/>
    <x v="1"/>
    <s v="Yes"/>
    <x v="0"/>
    <n v="35.450000000000003"/>
    <n v="106.85"/>
    <n v="0"/>
    <n v="0"/>
    <n v="0"/>
    <n v="106.85"/>
    <s v="Churned"/>
    <x v="0"/>
    <s v="Moved"/>
    <n v="1"/>
    <s v="20-50"/>
    <n v="0"/>
    <x v="2"/>
    <x v="1"/>
  </r>
  <r>
    <s v="65598-AND"/>
    <x v="0"/>
    <n v="37"/>
    <s v="Yes"/>
    <x v="10"/>
    <n v="14"/>
    <n v="17"/>
    <s v="None"/>
    <x v="0"/>
    <s v="No"/>
    <x v="0"/>
    <s v="DSL"/>
    <x v="0"/>
    <s v="Yes"/>
    <x v="0"/>
    <s v="No"/>
    <x v="1"/>
    <s v="No"/>
    <s v="No"/>
    <s v="Yes"/>
    <x v="1"/>
    <s v="No"/>
    <x v="0"/>
    <n v="50.7"/>
    <n v="151.30000000000001"/>
    <n v="0"/>
    <n v="0"/>
    <n v="39.24"/>
    <n v="190.54"/>
    <s v="Churned"/>
    <x v="0"/>
    <s v="Don't know"/>
    <n v="1"/>
    <s v="50-100"/>
    <n v="0"/>
    <x v="0"/>
    <x v="1"/>
  </r>
  <r>
    <s v="84508-TAM"/>
    <x v="1"/>
    <n v="28"/>
    <s v="Yes"/>
    <x v="4"/>
    <n v="11"/>
    <n v="28"/>
    <s v="None"/>
    <x v="0"/>
    <s v="No"/>
    <x v="1"/>
    <s v="No"/>
    <x v="0"/>
    <s v="No"/>
    <x v="0"/>
    <s v="No"/>
    <x v="1"/>
    <s v="No"/>
    <s v="No"/>
    <s v="No"/>
    <x v="1"/>
    <s v="No"/>
    <x v="0"/>
    <n v="21.1"/>
    <n v="21.1"/>
    <n v="0"/>
    <n v="0"/>
    <n v="18.809999999999999"/>
    <n v="39.909999999999997"/>
    <s v="Joined"/>
    <x v="0"/>
    <s v="other"/>
    <n v="0"/>
    <s v="20-50"/>
    <n v="1"/>
    <x v="2"/>
    <x v="0"/>
  </r>
  <r>
    <s v="81485-ODI"/>
    <x v="1"/>
    <n v="61"/>
    <s v="Yes"/>
    <x v="19"/>
    <n v="8"/>
    <n v="26"/>
    <s v="Deal 4"/>
    <x v="0"/>
    <s v="No"/>
    <x v="0"/>
    <s v="Fiber Optic"/>
    <x v="0"/>
    <s v="No"/>
    <x v="0"/>
    <s v="No"/>
    <x v="0"/>
    <s v="Yes"/>
    <s v="Yes"/>
    <s v="Yes"/>
    <x v="1"/>
    <s v="Yes"/>
    <x v="0"/>
    <n v="89.8"/>
    <n v="1129.0999999999999"/>
    <n v="0"/>
    <n v="0"/>
    <n v="144.19999999999999"/>
    <n v="1273.3"/>
    <s v="Churned"/>
    <x v="4"/>
    <s v="Attitude of support person"/>
    <n v="1"/>
    <s v="50-100"/>
    <n v="0"/>
    <x v="1"/>
    <x v="0"/>
  </r>
  <r>
    <s v="39348-MAD"/>
    <x v="1"/>
    <n v="56"/>
    <s v="Yes"/>
    <x v="11"/>
    <n v="3"/>
    <n v="31"/>
    <s v="None"/>
    <x v="0"/>
    <s v="No"/>
    <x v="0"/>
    <s v="Fiber Optic"/>
    <x v="0"/>
    <s v="No"/>
    <x v="0"/>
    <s v="No"/>
    <x v="1"/>
    <s v="No"/>
    <s v="No"/>
    <s v="No"/>
    <x v="1"/>
    <s v="No"/>
    <x v="0"/>
    <n v="70.95"/>
    <n v="1767.35"/>
    <n v="0"/>
    <n v="20"/>
    <n v="622.75"/>
    <n v="2410.1"/>
    <s v="Churned"/>
    <x v="2"/>
    <s v="Product dissatisfaction"/>
    <n v="1"/>
    <s v="50-100"/>
    <n v="0"/>
    <x v="1"/>
    <x v="0"/>
  </r>
  <r>
    <s v="64023-JHA"/>
    <x v="1"/>
    <n v="39"/>
    <s v="No"/>
    <x v="14"/>
    <n v="9"/>
    <n v="27"/>
    <s v="Deal 3"/>
    <x v="0"/>
    <s v="No"/>
    <x v="1"/>
    <s v="No"/>
    <x v="0"/>
    <s v="No"/>
    <x v="0"/>
    <s v="No"/>
    <x v="1"/>
    <s v="No"/>
    <s v="No"/>
    <s v="No"/>
    <x v="1"/>
    <s v="Yes"/>
    <x v="2"/>
    <n v="20.149999999999999"/>
    <n v="536.35"/>
    <n v="0"/>
    <n v="0"/>
    <n v="441"/>
    <n v="977.35"/>
    <s v="Stayed"/>
    <x v="0"/>
    <s v="other"/>
    <n v="0"/>
    <s v="20-50"/>
    <n v="0"/>
    <x v="0"/>
    <x v="0"/>
  </r>
  <r>
    <s v="51863-GUJ"/>
    <x v="1"/>
    <n v="21"/>
    <s v="No"/>
    <x v="6"/>
    <n v="0"/>
    <n v="10"/>
    <s v="None"/>
    <x v="0"/>
    <s v="Yes"/>
    <x v="0"/>
    <s v="Fiber Optic"/>
    <x v="1"/>
    <s v="Yes"/>
    <x v="1"/>
    <s v="Yes"/>
    <x v="0"/>
    <s v="Yes"/>
    <s v="Yes"/>
    <s v="Yes"/>
    <x v="2"/>
    <s v="Yes"/>
    <x v="0"/>
    <n v="115.55"/>
    <n v="8312.4"/>
    <n v="0"/>
    <n v="0"/>
    <n v="120.24"/>
    <n v="8432.64"/>
    <s v="Stayed"/>
    <x v="0"/>
    <s v="other"/>
    <n v="0"/>
    <s v="&gt;100"/>
    <n v="0"/>
    <x v="2"/>
    <x v="3"/>
  </r>
  <r>
    <s v="47934-KAR"/>
    <x v="1"/>
    <n v="63"/>
    <s v="Yes"/>
    <x v="3"/>
    <n v="12"/>
    <n v="4"/>
    <s v="None"/>
    <x v="0"/>
    <s v="No"/>
    <x v="1"/>
    <s v="No"/>
    <x v="0"/>
    <s v="No"/>
    <x v="0"/>
    <s v="No"/>
    <x v="1"/>
    <s v="No"/>
    <s v="No"/>
    <s v="No"/>
    <x v="0"/>
    <s v="No"/>
    <x v="0"/>
    <n v="19.5"/>
    <n v="835.5"/>
    <n v="0"/>
    <n v="0"/>
    <n v="798.16"/>
    <n v="1633.66"/>
    <s v="Stayed"/>
    <x v="0"/>
    <s v="other"/>
    <n v="0"/>
    <s v="&lt;20"/>
    <n v="0"/>
    <x v="1"/>
    <x v="4"/>
  </r>
  <r>
    <s v="61257-UTT"/>
    <x v="0"/>
    <n v="40"/>
    <s v="Yes"/>
    <x v="7"/>
    <n v="6"/>
    <n v="32"/>
    <s v="Deal 4"/>
    <x v="0"/>
    <s v="No"/>
    <x v="0"/>
    <s v="Fiber Optic"/>
    <x v="1"/>
    <s v="No"/>
    <x v="0"/>
    <s v="No"/>
    <x v="1"/>
    <s v="No"/>
    <s v="No"/>
    <s v="Yes"/>
    <x v="1"/>
    <s v="Yes"/>
    <x v="1"/>
    <n v="75.400000000000006"/>
    <n v="1380.4"/>
    <n v="0"/>
    <n v="0"/>
    <n v="270.18"/>
    <n v="1650.58"/>
    <s v="Stayed"/>
    <x v="0"/>
    <s v="other"/>
    <n v="0"/>
    <s v="50-100"/>
    <n v="0"/>
    <x v="0"/>
    <x v="0"/>
  </r>
  <r>
    <s v="39367-TEL"/>
    <x v="1"/>
    <n v="62"/>
    <s v="No"/>
    <x v="5"/>
    <n v="6"/>
    <n v="31"/>
    <s v="Deal 5"/>
    <x v="0"/>
    <s v="No"/>
    <x v="0"/>
    <s v="Fiber Optic"/>
    <x v="0"/>
    <s v="No"/>
    <x v="1"/>
    <s v="No"/>
    <x v="0"/>
    <s v="No"/>
    <s v="No"/>
    <s v="No"/>
    <x v="0"/>
    <s v="Yes"/>
    <x v="1"/>
    <n v="84.35"/>
    <n v="609.65"/>
    <n v="29.17"/>
    <n v="10"/>
    <n v="184.03"/>
    <n v="774.51"/>
    <s v="Stayed"/>
    <x v="0"/>
    <s v="other"/>
    <n v="0"/>
    <s v="50-100"/>
    <n v="0"/>
    <x v="1"/>
    <x v="0"/>
  </r>
  <r>
    <s v="67713-WES"/>
    <x v="1"/>
    <n v="38"/>
    <s v="Yes"/>
    <x v="2"/>
    <n v="13"/>
    <n v="14"/>
    <s v="None"/>
    <x v="0"/>
    <s v="Yes"/>
    <x v="0"/>
    <s v="Cable"/>
    <x v="0"/>
    <s v="No"/>
    <x v="1"/>
    <s v="Yes"/>
    <x v="0"/>
    <s v="No"/>
    <s v="No"/>
    <s v="Yes"/>
    <x v="2"/>
    <s v="Yes"/>
    <x v="1"/>
    <n v="72.099999999999994"/>
    <n v="4194.8500000000004"/>
    <n v="0"/>
    <n v="0"/>
    <n v="1463.79"/>
    <n v="5658.64"/>
    <s v="Stayed"/>
    <x v="0"/>
    <s v="other"/>
    <n v="0"/>
    <s v="50-100"/>
    <n v="0"/>
    <x v="0"/>
    <x v="1"/>
  </r>
  <r>
    <s v="53303-BIH"/>
    <x v="1"/>
    <n v="49"/>
    <s v="No"/>
    <x v="9"/>
    <n v="4"/>
    <n v="31"/>
    <s v="None"/>
    <x v="0"/>
    <s v="Yes"/>
    <x v="0"/>
    <s v="DSL"/>
    <x v="0"/>
    <s v="Yes"/>
    <x v="1"/>
    <s v="Yes"/>
    <x v="0"/>
    <s v="Yes"/>
    <s v="Yes"/>
    <s v="No"/>
    <x v="2"/>
    <s v="Yes"/>
    <x v="1"/>
    <n v="84.8"/>
    <n v="5917.55"/>
    <n v="0"/>
    <n v="120"/>
    <n v="649.6"/>
    <n v="6687.15"/>
    <s v="Stayed"/>
    <x v="0"/>
    <s v="other"/>
    <n v="0"/>
    <s v="50-100"/>
    <n v="0"/>
    <x v="0"/>
    <x v="0"/>
  </r>
  <r>
    <s v="87646-TAM"/>
    <x v="1"/>
    <n v="48"/>
    <s v="Yes"/>
    <x v="4"/>
    <n v="10"/>
    <n v="17"/>
    <s v="None"/>
    <x v="0"/>
    <s v="Yes"/>
    <x v="1"/>
    <s v="No"/>
    <x v="0"/>
    <s v="No"/>
    <x v="0"/>
    <s v="No"/>
    <x v="1"/>
    <s v="No"/>
    <s v="No"/>
    <s v="No"/>
    <x v="1"/>
    <s v="Yes"/>
    <x v="1"/>
    <n v="26.2"/>
    <n v="1077.5"/>
    <n v="0"/>
    <n v="0"/>
    <n v="1968.8"/>
    <n v="3046.3"/>
    <s v="Stayed"/>
    <x v="0"/>
    <s v="other"/>
    <n v="0"/>
    <s v="20-50"/>
    <n v="0"/>
    <x v="0"/>
    <x v="1"/>
  </r>
  <r>
    <s v="67413-KAR"/>
    <x v="1"/>
    <n v="42"/>
    <s v="No"/>
    <x v="3"/>
    <n v="15"/>
    <n v="33"/>
    <s v="None"/>
    <x v="0"/>
    <s v="No"/>
    <x v="0"/>
    <s v="Fiber Optic"/>
    <x v="1"/>
    <s v="Yes"/>
    <x v="1"/>
    <s v="No"/>
    <x v="0"/>
    <s v="Yes"/>
    <s v="Yes"/>
    <s v="No"/>
    <x v="1"/>
    <s v="Yes"/>
    <x v="1"/>
    <n v="105.35"/>
    <n v="3688.6"/>
    <n v="0"/>
    <n v="110"/>
    <n v="1119.96"/>
    <n v="4918.5600000000004"/>
    <s v="Stayed"/>
    <x v="0"/>
    <s v="other"/>
    <n v="0"/>
    <s v="&gt;100"/>
    <n v="0"/>
    <x v="0"/>
    <x v="0"/>
  </r>
  <r>
    <s v="12236-BIH"/>
    <x v="1"/>
    <n v="34"/>
    <s v="Yes"/>
    <x v="9"/>
    <n v="5"/>
    <n v="11"/>
    <s v="Deal 5"/>
    <x v="0"/>
    <s v="No"/>
    <x v="0"/>
    <s v="Fiber Optic"/>
    <x v="0"/>
    <s v="Yes"/>
    <x v="0"/>
    <s v="No"/>
    <x v="0"/>
    <s v="No"/>
    <s v="No"/>
    <s v="No"/>
    <x v="1"/>
    <s v="Yes"/>
    <x v="0"/>
    <n v="85.3"/>
    <n v="420.45"/>
    <n v="0"/>
    <n v="10"/>
    <n v="228.7"/>
    <n v="659.15"/>
    <s v="Stayed"/>
    <x v="0"/>
    <s v="other"/>
    <n v="0"/>
    <s v="50-100"/>
    <n v="0"/>
    <x v="2"/>
    <x v="3"/>
  </r>
  <r>
    <s v="67375-PUN"/>
    <x v="0"/>
    <n v="65"/>
    <s v="Yes"/>
    <x v="13"/>
    <n v="13"/>
    <n v="13"/>
    <s v="Deal 5"/>
    <x v="0"/>
    <s v="No"/>
    <x v="0"/>
    <s v="Cable"/>
    <x v="0"/>
    <s v="No"/>
    <x v="0"/>
    <s v="No"/>
    <x v="1"/>
    <s v="No"/>
    <s v="No"/>
    <s v="Yes"/>
    <x v="1"/>
    <s v="Yes"/>
    <x v="1"/>
    <n v="45.65"/>
    <n v="45.65"/>
    <n v="0"/>
    <n v="0"/>
    <n v="14.12"/>
    <n v="59.77"/>
    <s v="Churned"/>
    <x v="1"/>
    <s v="Competitor had better devices"/>
    <n v="1"/>
    <s v="20-50"/>
    <n v="0"/>
    <x v="1"/>
    <x v="1"/>
  </r>
  <r>
    <s v="41077-GUJ"/>
    <x v="1"/>
    <n v="34"/>
    <s v="Yes"/>
    <x v="6"/>
    <n v="10"/>
    <n v="2"/>
    <s v="Deal 1"/>
    <x v="1"/>
    <s v="No"/>
    <x v="0"/>
    <s v="DSL"/>
    <x v="1"/>
    <s v="Yes"/>
    <x v="0"/>
    <s v="No"/>
    <x v="0"/>
    <s v="No"/>
    <s v="No"/>
    <s v="Yes"/>
    <x v="0"/>
    <s v="No"/>
    <x v="0"/>
    <n v="44.8"/>
    <n v="2983.65"/>
    <n v="0"/>
    <n v="0"/>
    <n v="0"/>
    <n v="2983.65"/>
    <s v="Stayed"/>
    <x v="0"/>
    <s v="other"/>
    <n v="0"/>
    <s v="20-50"/>
    <n v="0"/>
    <x v="2"/>
    <x v="4"/>
  </r>
  <r>
    <s v="31583-UTT"/>
    <x v="1"/>
    <n v="43"/>
    <s v="No"/>
    <x v="7"/>
    <n v="7"/>
    <n v="6"/>
    <s v="Deal 4"/>
    <x v="0"/>
    <s v="No"/>
    <x v="1"/>
    <s v="No"/>
    <x v="0"/>
    <s v="No"/>
    <x v="0"/>
    <s v="No"/>
    <x v="1"/>
    <s v="No"/>
    <s v="No"/>
    <s v="No"/>
    <x v="2"/>
    <s v="Yes"/>
    <x v="0"/>
    <n v="19.7"/>
    <n v="263.64999999999998"/>
    <n v="0"/>
    <n v="0"/>
    <n v="214.62"/>
    <n v="478.27"/>
    <s v="Stayed"/>
    <x v="0"/>
    <s v="other"/>
    <n v="0"/>
    <s v="&lt;20"/>
    <n v="0"/>
    <x v="0"/>
    <x v="3"/>
  </r>
  <r>
    <s v="71425-WES"/>
    <x v="0"/>
    <n v="47"/>
    <s v="No"/>
    <x v="2"/>
    <n v="8"/>
    <n v="25"/>
    <s v="Deal 4"/>
    <x v="0"/>
    <s v="No"/>
    <x v="0"/>
    <s v="Fiber Optic"/>
    <x v="0"/>
    <s v="No"/>
    <x v="1"/>
    <s v="Yes"/>
    <x v="0"/>
    <s v="No"/>
    <s v="No"/>
    <s v="Yes"/>
    <x v="1"/>
    <s v="No"/>
    <x v="0"/>
    <n v="89.95"/>
    <n v="1682.4"/>
    <n v="29.64"/>
    <n v="0"/>
    <n v="181.45"/>
    <n v="1834.21"/>
    <s v="Stayed"/>
    <x v="0"/>
    <s v="other"/>
    <n v="0"/>
    <s v="50-100"/>
    <n v="0"/>
    <x v="0"/>
    <x v="0"/>
  </r>
  <r>
    <s v="78283-WES"/>
    <x v="1"/>
    <n v="56"/>
    <s v="No"/>
    <x v="2"/>
    <n v="12"/>
    <n v="16"/>
    <s v="Deal 5"/>
    <x v="0"/>
    <s v="No"/>
    <x v="0"/>
    <s v="DSL"/>
    <x v="0"/>
    <s v="Yes"/>
    <x v="0"/>
    <s v="No"/>
    <x v="0"/>
    <s v="Yes"/>
    <s v="Yes"/>
    <s v="Yes"/>
    <x v="1"/>
    <s v="Yes"/>
    <x v="1"/>
    <n v="68.650000000000006"/>
    <n v="261.25"/>
    <n v="0"/>
    <n v="0"/>
    <n v="42.56"/>
    <n v="303.81"/>
    <s v="Churned"/>
    <x v="2"/>
    <s v="Poor expertise of online support"/>
    <n v="1"/>
    <s v="50-100"/>
    <n v="0"/>
    <x v="1"/>
    <x v="1"/>
  </r>
  <r>
    <s v="88094-PUN"/>
    <x v="1"/>
    <n v="50"/>
    <s v="No"/>
    <x v="13"/>
    <n v="4"/>
    <n v="18"/>
    <s v="None"/>
    <x v="0"/>
    <s v="Yes"/>
    <x v="1"/>
    <s v="No"/>
    <x v="0"/>
    <s v="No"/>
    <x v="0"/>
    <s v="No"/>
    <x v="1"/>
    <s v="No"/>
    <s v="No"/>
    <s v="No"/>
    <x v="2"/>
    <s v="Yes"/>
    <x v="0"/>
    <n v="25.25"/>
    <n v="1733.15"/>
    <n v="0"/>
    <n v="0"/>
    <n v="2367.7800000000002"/>
    <n v="4100.93"/>
    <s v="Stayed"/>
    <x v="0"/>
    <s v="other"/>
    <n v="0"/>
    <s v="20-50"/>
    <n v="0"/>
    <x v="1"/>
    <x v="2"/>
  </r>
  <r>
    <s v="27031-KAR"/>
    <x v="1"/>
    <n v="71"/>
    <s v="Yes"/>
    <x v="3"/>
    <n v="11"/>
    <n v="34"/>
    <s v="Deal 2"/>
    <x v="0"/>
    <s v="Yes"/>
    <x v="0"/>
    <s v="Fiber Optic"/>
    <x v="1"/>
    <s v="Yes"/>
    <x v="1"/>
    <s v="No"/>
    <x v="0"/>
    <s v="Yes"/>
    <s v="Yes"/>
    <s v="Yes"/>
    <x v="1"/>
    <s v="No"/>
    <x v="1"/>
    <n v="108.75"/>
    <n v="5431.9"/>
    <n v="0"/>
    <n v="0"/>
    <n v="459"/>
    <n v="5890.9"/>
    <s v="Stayed"/>
    <x v="0"/>
    <s v="other"/>
    <n v="0"/>
    <s v="&gt;100"/>
    <n v="0"/>
    <x v="1"/>
    <x v="0"/>
  </r>
  <r>
    <s v="59339-MAH"/>
    <x v="1"/>
    <n v="48"/>
    <s v="No"/>
    <x v="1"/>
    <n v="13"/>
    <n v="22"/>
    <s v="None"/>
    <x v="1"/>
    <s v="No"/>
    <x v="0"/>
    <s v="Cable"/>
    <x v="1"/>
    <s v="No"/>
    <x v="1"/>
    <s v="No"/>
    <x v="1"/>
    <s v="No"/>
    <s v="No"/>
    <s v="Yes"/>
    <x v="0"/>
    <s v="Yes"/>
    <x v="0"/>
    <n v="35.200000000000003"/>
    <n v="1463.7"/>
    <n v="0"/>
    <n v="0"/>
    <n v="0"/>
    <n v="1463.7"/>
    <s v="Stayed"/>
    <x v="0"/>
    <s v="other"/>
    <n v="0"/>
    <s v="20-50"/>
    <n v="0"/>
    <x v="0"/>
    <x v="2"/>
  </r>
  <r>
    <s v="36349-AND"/>
    <x v="1"/>
    <n v="31"/>
    <s v="No"/>
    <x v="10"/>
    <n v="10"/>
    <n v="2"/>
    <s v="Deal 2"/>
    <x v="0"/>
    <s v="No"/>
    <x v="1"/>
    <s v="No"/>
    <x v="0"/>
    <s v="No"/>
    <x v="0"/>
    <s v="No"/>
    <x v="1"/>
    <s v="No"/>
    <s v="No"/>
    <s v="No"/>
    <x v="2"/>
    <s v="No"/>
    <x v="0"/>
    <n v="19.3"/>
    <n v="1192.7"/>
    <n v="0"/>
    <n v="0"/>
    <n v="1508.63"/>
    <n v="2701.33"/>
    <s v="Stayed"/>
    <x v="0"/>
    <s v="other"/>
    <n v="0"/>
    <s v="&lt;20"/>
    <n v="0"/>
    <x v="2"/>
    <x v="4"/>
  </r>
  <r>
    <s v="21725-KER"/>
    <x v="0"/>
    <n v="26"/>
    <s v="Yes"/>
    <x v="20"/>
    <n v="5"/>
    <n v="10"/>
    <s v="None"/>
    <x v="0"/>
    <s v="No"/>
    <x v="1"/>
    <s v="No"/>
    <x v="0"/>
    <s v="No"/>
    <x v="0"/>
    <s v="No"/>
    <x v="1"/>
    <s v="No"/>
    <s v="No"/>
    <s v="No"/>
    <x v="0"/>
    <s v="No"/>
    <x v="1"/>
    <n v="20.100000000000001"/>
    <n v="562.6"/>
    <n v="0"/>
    <n v="0"/>
    <n v="901.8"/>
    <n v="1464.4"/>
    <s v="Stayed"/>
    <x v="0"/>
    <s v="other"/>
    <n v="0"/>
    <s v="20-50"/>
    <n v="0"/>
    <x v="2"/>
    <x v="3"/>
  </r>
  <r>
    <s v="18063-UTT"/>
    <x v="1"/>
    <n v="23"/>
    <s v="Yes"/>
    <x v="7"/>
    <n v="8"/>
    <n v="1"/>
    <s v="Deal 4"/>
    <x v="0"/>
    <s v="No"/>
    <x v="0"/>
    <s v="DSL"/>
    <x v="1"/>
    <s v="Yes"/>
    <x v="1"/>
    <s v="No"/>
    <x v="1"/>
    <s v="No"/>
    <s v="No"/>
    <s v="No"/>
    <x v="1"/>
    <s v="No"/>
    <x v="0"/>
    <n v="61.15"/>
    <n v="1422.05"/>
    <n v="0"/>
    <n v="80"/>
    <n v="945.56"/>
    <n v="2447.61"/>
    <s v="Churned"/>
    <x v="2"/>
    <s v="Service dissatisfaction"/>
    <n v="1"/>
    <s v="50-100"/>
    <n v="0"/>
    <x v="2"/>
    <x v="4"/>
  </r>
  <r>
    <s v="69005-JHA"/>
    <x v="1"/>
    <n v="22"/>
    <s v="Yes"/>
    <x v="14"/>
    <n v="3"/>
    <n v="4"/>
    <s v="Deal 2"/>
    <x v="0"/>
    <s v="Yes"/>
    <x v="0"/>
    <s v="DSL"/>
    <x v="0"/>
    <s v="Yes"/>
    <x v="0"/>
    <s v="No"/>
    <x v="0"/>
    <s v="No"/>
    <s v="No"/>
    <s v="Yes"/>
    <x v="0"/>
    <s v="No"/>
    <x v="1"/>
    <n v="63.9"/>
    <n v="2635"/>
    <n v="0"/>
    <n v="0"/>
    <n v="1684"/>
    <n v="4319"/>
    <s v="Stayed"/>
    <x v="0"/>
    <s v="other"/>
    <n v="0"/>
    <s v="50-100"/>
    <n v="0"/>
    <x v="2"/>
    <x v="4"/>
  </r>
  <r>
    <s v="82520-GUJ"/>
    <x v="1"/>
    <n v="59"/>
    <s v="Yes"/>
    <x v="6"/>
    <n v="14"/>
    <n v="16"/>
    <s v="None"/>
    <x v="0"/>
    <s v="Yes"/>
    <x v="0"/>
    <s v="Fiber Optic"/>
    <x v="1"/>
    <s v="No"/>
    <x v="1"/>
    <s v="Yes"/>
    <x v="1"/>
    <s v="Yes"/>
    <s v="Yes"/>
    <s v="Yes"/>
    <x v="0"/>
    <s v="Yes"/>
    <x v="1"/>
    <n v="99.2"/>
    <n v="3754.6"/>
    <n v="0"/>
    <n v="0"/>
    <n v="1115.92"/>
    <n v="4870.5200000000004"/>
    <s v="Churned"/>
    <x v="4"/>
    <s v="Attitude of support person"/>
    <n v="1"/>
    <s v="50-100"/>
    <n v="0"/>
    <x v="1"/>
    <x v="1"/>
  </r>
  <r>
    <s v="41616-TAM"/>
    <x v="1"/>
    <n v="40"/>
    <s v="Yes"/>
    <x v="4"/>
    <n v="14"/>
    <n v="7"/>
    <s v="Deal 4"/>
    <x v="0"/>
    <s v="Yes"/>
    <x v="0"/>
    <s v="Fiber Optic"/>
    <x v="0"/>
    <s v="Yes"/>
    <x v="0"/>
    <s v="No"/>
    <x v="1"/>
    <s v="No"/>
    <s v="No"/>
    <s v="Yes"/>
    <x v="1"/>
    <s v="Yes"/>
    <x v="1"/>
    <n v="79.75"/>
    <n v="1111.8499999999999"/>
    <n v="0"/>
    <n v="0"/>
    <n v="642.45000000000005"/>
    <n v="1754.3"/>
    <s v="Churned"/>
    <x v="2"/>
    <s v="Limited range of services"/>
    <n v="1"/>
    <s v="50-100"/>
    <n v="0"/>
    <x v="0"/>
    <x v="3"/>
  </r>
  <r>
    <s v="24297-JHA"/>
    <x v="0"/>
    <n v="35"/>
    <s v="No"/>
    <x v="14"/>
    <n v="6"/>
    <n v="34"/>
    <s v="None"/>
    <x v="0"/>
    <s v="Yes"/>
    <x v="0"/>
    <s v="Cable"/>
    <x v="0"/>
    <s v="No"/>
    <x v="0"/>
    <s v="Yes"/>
    <x v="1"/>
    <s v="No"/>
    <s v="No"/>
    <s v="Yes"/>
    <x v="1"/>
    <s v="Yes"/>
    <x v="0"/>
    <n v="54.9"/>
    <n v="1505.15"/>
    <n v="0"/>
    <n v="0"/>
    <n v="91"/>
    <n v="1596.15"/>
    <s v="Stayed"/>
    <x v="0"/>
    <s v="other"/>
    <n v="0"/>
    <s v="50-100"/>
    <n v="0"/>
    <x v="0"/>
    <x v="0"/>
  </r>
  <r>
    <s v="24598-MAD"/>
    <x v="0"/>
    <n v="22"/>
    <s v="No"/>
    <x v="11"/>
    <n v="9"/>
    <n v="4"/>
    <s v="Deal 4"/>
    <x v="0"/>
    <s v="Yes"/>
    <x v="0"/>
    <s v="Cable"/>
    <x v="0"/>
    <s v="No"/>
    <x v="1"/>
    <s v="No"/>
    <x v="0"/>
    <s v="Yes"/>
    <s v="Yes"/>
    <s v="Yes"/>
    <x v="0"/>
    <s v="Yes"/>
    <x v="0"/>
    <n v="75.3"/>
    <n v="989.45"/>
    <n v="0"/>
    <n v="0"/>
    <n v="535.86"/>
    <n v="1525.31"/>
    <s v="Churned"/>
    <x v="2"/>
    <s v="Network reliability"/>
    <n v="1"/>
    <s v="50-100"/>
    <n v="0"/>
    <x v="2"/>
    <x v="4"/>
  </r>
  <r>
    <s v="94990-JHA"/>
    <x v="0"/>
    <n v="23"/>
    <s v="No"/>
    <x v="14"/>
    <n v="5"/>
    <n v="1"/>
    <s v="None"/>
    <x v="0"/>
    <s v="No"/>
    <x v="1"/>
    <s v="No"/>
    <x v="0"/>
    <s v="No"/>
    <x v="0"/>
    <s v="No"/>
    <x v="1"/>
    <s v="No"/>
    <s v="No"/>
    <s v="No"/>
    <x v="1"/>
    <s v="No"/>
    <x v="0"/>
    <n v="20.05"/>
    <n v="95.55"/>
    <n v="0"/>
    <n v="0"/>
    <n v="110.8"/>
    <n v="206.35"/>
    <s v="Stayed"/>
    <x v="0"/>
    <s v="other"/>
    <n v="0"/>
    <s v="20-50"/>
    <n v="0"/>
    <x v="2"/>
    <x v="4"/>
  </r>
  <r>
    <s v="41279-GUJ"/>
    <x v="0"/>
    <n v="21"/>
    <s v="No"/>
    <x v="6"/>
    <n v="10"/>
    <n v="9"/>
    <s v="Deal 2"/>
    <x v="0"/>
    <s v="Yes"/>
    <x v="0"/>
    <s v="DSL"/>
    <x v="1"/>
    <s v="Yes"/>
    <x v="0"/>
    <s v="Yes"/>
    <x v="1"/>
    <s v="No"/>
    <s v="No"/>
    <s v="Yes"/>
    <x v="2"/>
    <s v="Yes"/>
    <x v="0"/>
    <n v="65.650000000000006"/>
    <n v="3566.7"/>
    <n v="0"/>
    <n v="0"/>
    <n v="1327.86"/>
    <n v="4894.5600000000004"/>
    <s v="Stayed"/>
    <x v="0"/>
    <s v="other"/>
    <n v="0"/>
    <s v="50-100"/>
    <n v="0"/>
    <x v="2"/>
    <x v="3"/>
  </r>
  <r>
    <s v="62377-WES"/>
    <x v="1"/>
    <n v="42"/>
    <s v="No"/>
    <x v="2"/>
    <n v="0"/>
    <n v="15"/>
    <s v="Deal 2"/>
    <x v="1"/>
    <s v="No"/>
    <x v="0"/>
    <s v="DSL"/>
    <x v="0"/>
    <s v="Yes"/>
    <x v="1"/>
    <s v="Yes"/>
    <x v="1"/>
    <s v="No"/>
    <s v="No"/>
    <s v="Yes"/>
    <x v="2"/>
    <s v="No"/>
    <x v="1"/>
    <n v="39.35"/>
    <n v="2395.0500000000002"/>
    <n v="0"/>
    <n v="0"/>
    <n v="0"/>
    <n v="2395.0500000000002"/>
    <s v="Stayed"/>
    <x v="0"/>
    <s v="other"/>
    <n v="0"/>
    <s v="20-50"/>
    <n v="0"/>
    <x v="0"/>
    <x v="1"/>
  </r>
  <r>
    <s v="81651-HAR"/>
    <x v="1"/>
    <n v="32"/>
    <s v="Yes"/>
    <x v="15"/>
    <n v="1"/>
    <n v="14"/>
    <s v="None"/>
    <x v="0"/>
    <s v="No"/>
    <x v="1"/>
    <s v="No"/>
    <x v="0"/>
    <s v="No"/>
    <x v="0"/>
    <s v="No"/>
    <x v="1"/>
    <s v="No"/>
    <s v="No"/>
    <s v="No"/>
    <x v="1"/>
    <s v="No"/>
    <x v="0"/>
    <n v="20.05"/>
    <n v="406.05"/>
    <n v="0"/>
    <n v="0"/>
    <n v="295.8"/>
    <n v="701.85"/>
    <s v="Stayed"/>
    <x v="0"/>
    <s v="other"/>
    <n v="0"/>
    <s v="20-50"/>
    <n v="0"/>
    <x v="2"/>
    <x v="1"/>
  </r>
  <r>
    <s v="73977-BIH"/>
    <x v="1"/>
    <n v="19"/>
    <s v="No"/>
    <x v="9"/>
    <n v="2"/>
    <n v="3"/>
    <s v="None"/>
    <x v="0"/>
    <s v="No"/>
    <x v="0"/>
    <s v="Fiber Optic"/>
    <x v="1"/>
    <s v="Yes"/>
    <x v="0"/>
    <s v="Yes"/>
    <x v="0"/>
    <s v="Yes"/>
    <s v="Yes"/>
    <s v="Yes"/>
    <x v="0"/>
    <s v="Yes"/>
    <x v="1"/>
    <n v="105.2"/>
    <n v="4822.8500000000004"/>
    <n v="0"/>
    <n v="0"/>
    <n v="1979.84"/>
    <n v="6802.69"/>
    <s v="Churned"/>
    <x v="0"/>
    <s v="Don't know"/>
    <n v="1"/>
    <s v="&gt;100"/>
    <n v="0"/>
    <x v="3"/>
    <x v="4"/>
  </r>
  <r>
    <s v="52526-TAM"/>
    <x v="1"/>
    <n v="25"/>
    <s v="Yes"/>
    <x v="4"/>
    <n v="15"/>
    <n v="25"/>
    <s v="None"/>
    <x v="0"/>
    <s v="Yes"/>
    <x v="0"/>
    <s v="DSL"/>
    <x v="1"/>
    <s v="Yes"/>
    <x v="1"/>
    <s v="Yes"/>
    <x v="0"/>
    <s v="Yes"/>
    <s v="Yes"/>
    <s v="No"/>
    <x v="2"/>
    <s v="Yes"/>
    <x v="1"/>
    <n v="92.4"/>
    <n v="6786.1"/>
    <n v="0"/>
    <n v="150"/>
    <n v="2696.4"/>
    <n v="9632.5"/>
    <s v="Stayed"/>
    <x v="0"/>
    <s v="other"/>
    <n v="0"/>
    <s v="50-100"/>
    <n v="0"/>
    <x v="2"/>
    <x v="0"/>
  </r>
  <r>
    <s v="55880-KER"/>
    <x v="1"/>
    <n v="49"/>
    <s v="Yes"/>
    <x v="20"/>
    <n v="10"/>
    <n v="4"/>
    <s v="None"/>
    <x v="0"/>
    <s v="Yes"/>
    <x v="1"/>
    <s v="No"/>
    <x v="0"/>
    <s v="No"/>
    <x v="0"/>
    <s v="No"/>
    <x v="1"/>
    <s v="No"/>
    <s v="No"/>
    <s v="No"/>
    <x v="2"/>
    <s v="No"/>
    <x v="0"/>
    <n v="25.6"/>
    <n v="1888.25"/>
    <n v="0"/>
    <n v="0"/>
    <n v="793.78"/>
    <n v="2682.03"/>
    <s v="Stayed"/>
    <x v="0"/>
    <s v="other"/>
    <n v="0"/>
    <s v="20-50"/>
    <n v="0"/>
    <x v="0"/>
    <x v="4"/>
  </r>
  <r>
    <s v="98831-DEL"/>
    <x v="0"/>
    <n v="23"/>
    <s v="No"/>
    <x v="0"/>
    <n v="9"/>
    <n v="8"/>
    <s v="Deal 3"/>
    <x v="0"/>
    <s v="No"/>
    <x v="1"/>
    <s v="No"/>
    <x v="0"/>
    <s v="No"/>
    <x v="0"/>
    <s v="No"/>
    <x v="1"/>
    <s v="No"/>
    <s v="No"/>
    <s v="No"/>
    <x v="1"/>
    <s v="Yes"/>
    <x v="0"/>
    <n v="19.45"/>
    <n v="674.55"/>
    <n v="0"/>
    <n v="0"/>
    <n v="1121.5999999999999"/>
    <n v="1796.15"/>
    <s v="Stayed"/>
    <x v="0"/>
    <s v="other"/>
    <n v="0"/>
    <s v="&lt;20"/>
    <n v="0"/>
    <x v="2"/>
    <x v="3"/>
  </r>
  <r>
    <s v="17736-HAR"/>
    <x v="1"/>
    <n v="69"/>
    <s v="No"/>
    <x v="15"/>
    <n v="7"/>
    <n v="4"/>
    <s v="None"/>
    <x v="0"/>
    <s v="Yes"/>
    <x v="0"/>
    <s v="Fiber Optic"/>
    <x v="0"/>
    <s v="Yes"/>
    <x v="1"/>
    <s v="No"/>
    <x v="0"/>
    <s v="Yes"/>
    <s v="Yes"/>
    <s v="No"/>
    <x v="0"/>
    <s v="Yes"/>
    <x v="1"/>
    <n v="105.9"/>
    <n v="7521.95"/>
    <n v="6.65"/>
    <n v="100"/>
    <n v="1818.31"/>
    <n v="9433.61"/>
    <s v="Stayed"/>
    <x v="0"/>
    <s v="other"/>
    <n v="0"/>
    <s v="&gt;100"/>
    <n v="0"/>
    <x v="1"/>
    <x v="4"/>
  </r>
  <r>
    <s v="15978-PUN"/>
    <x v="0"/>
    <n v="70"/>
    <s v="Yes"/>
    <x v="13"/>
    <n v="10"/>
    <n v="29"/>
    <s v="Deal 1"/>
    <x v="0"/>
    <s v="Yes"/>
    <x v="0"/>
    <s v="DSL"/>
    <x v="1"/>
    <s v="Yes"/>
    <x v="1"/>
    <s v="Yes"/>
    <x v="0"/>
    <s v="Yes"/>
    <s v="No"/>
    <s v="No"/>
    <x v="2"/>
    <s v="No"/>
    <x v="0"/>
    <n v="89.85"/>
    <n v="6293.45"/>
    <n v="0"/>
    <n v="140"/>
    <n v="2654.69"/>
    <n v="9088.14"/>
    <s v="Stayed"/>
    <x v="0"/>
    <s v="other"/>
    <n v="0"/>
    <s v="50-100"/>
    <n v="0"/>
    <x v="1"/>
    <x v="0"/>
  </r>
  <r>
    <s v="38933-UTT"/>
    <x v="0"/>
    <n v="28"/>
    <s v="Yes"/>
    <x v="7"/>
    <n v="0"/>
    <n v="10"/>
    <s v="Deal 1"/>
    <x v="0"/>
    <s v="Yes"/>
    <x v="0"/>
    <s v="DSL"/>
    <x v="1"/>
    <s v="Yes"/>
    <x v="0"/>
    <s v="Yes"/>
    <x v="1"/>
    <s v="No"/>
    <s v="Yes"/>
    <s v="Yes"/>
    <x v="2"/>
    <s v="No"/>
    <x v="1"/>
    <n v="65.150000000000006"/>
    <n v="4681.75"/>
    <n v="4.7"/>
    <n v="0"/>
    <n v="2884.73"/>
    <n v="7561.78"/>
    <s v="Stayed"/>
    <x v="0"/>
    <s v="other"/>
    <n v="0"/>
    <s v="50-100"/>
    <n v="0"/>
    <x v="2"/>
    <x v="3"/>
  </r>
  <r>
    <s v="92475-TAM"/>
    <x v="0"/>
    <n v="23"/>
    <s v="Yes"/>
    <x v="4"/>
    <n v="13"/>
    <n v="3"/>
    <s v="Deal 4"/>
    <x v="0"/>
    <s v="No"/>
    <x v="0"/>
    <s v="Fiber Optic"/>
    <x v="0"/>
    <s v="No"/>
    <x v="0"/>
    <s v="No"/>
    <x v="1"/>
    <s v="No"/>
    <s v="No"/>
    <s v="Yes"/>
    <x v="1"/>
    <s v="Yes"/>
    <x v="0"/>
    <n v="69.7"/>
    <n v="1490.4"/>
    <n v="0"/>
    <n v="0"/>
    <n v="346.94"/>
    <n v="1837.34"/>
    <s v="Stayed"/>
    <x v="0"/>
    <s v="other"/>
    <n v="0"/>
    <s v="50-100"/>
    <n v="0"/>
    <x v="2"/>
    <x v="4"/>
  </r>
  <r>
    <s v="67642-TEL"/>
    <x v="1"/>
    <n v="47"/>
    <s v="Yes"/>
    <x v="5"/>
    <n v="12"/>
    <n v="20"/>
    <s v="None"/>
    <x v="0"/>
    <s v="No"/>
    <x v="0"/>
    <s v="Fiber Optic"/>
    <x v="0"/>
    <s v="No"/>
    <x v="1"/>
    <s v="No"/>
    <x v="0"/>
    <s v="Yes"/>
    <s v="Yes"/>
    <s v="Yes"/>
    <x v="1"/>
    <s v="Yes"/>
    <x v="1"/>
    <n v="96"/>
    <n v="1062.0999999999999"/>
    <n v="0"/>
    <n v="0"/>
    <n v="306.48"/>
    <n v="1368.58"/>
    <s v="Churned"/>
    <x v="2"/>
    <s v="Product dissatisfaction"/>
    <n v="1"/>
    <s v="50-100"/>
    <n v="0"/>
    <x v="0"/>
    <x v="2"/>
  </r>
  <r>
    <s v="64466-JHA"/>
    <x v="0"/>
    <n v="45"/>
    <s v="Yes"/>
    <x v="14"/>
    <n v="15"/>
    <n v="11"/>
    <s v="Deal 1"/>
    <x v="0"/>
    <s v="No"/>
    <x v="1"/>
    <s v="No"/>
    <x v="0"/>
    <s v="No"/>
    <x v="0"/>
    <s v="No"/>
    <x v="1"/>
    <s v="No"/>
    <s v="No"/>
    <s v="No"/>
    <x v="2"/>
    <s v="Yes"/>
    <x v="1"/>
    <n v="19.95"/>
    <n v="1303.25"/>
    <n v="0"/>
    <n v="0"/>
    <n v="1343"/>
    <n v="2646.25"/>
    <s v="Stayed"/>
    <x v="0"/>
    <s v="other"/>
    <n v="0"/>
    <s v="&lt;20"/>
    <n v="0"/>
    <x v="0"/>
    <x v="3"/>
  </r>
  <r>
    <s v="98301-WES"/>
    <x v="0"/>
    <n v="28"/>
    <s v="Yes"/>
    <x v="2"/>
    <n v="4"/>
    <n v="27"/>
    <s v="None"/>
    <x v="0"/>
    <s v="No"/>
    <x v="0"/>
    <s v="Cable"/>
    <x v="1"/>
    <s v="No"/>
    <x v="1"/>
    <s v="No"/>
    <x v="1"/>
    <s v="No"/>
    <s v="No"/>
    <s v="Yes"/>
    <x v="1"/>
    <s v="No"/>
    <x v="1"/>
    <n v="53.45"/>
    <n v="119.5"/>
    <n v="0"/>
    <n v="0"/>
    <n v="25.18"/>
    <n v="144.68"/>
    <s v="Joined"/>
    <x v="0"/>
    <s v="other"/>
    <n v="0"/>
    <s v="50-100"/>
    <n v="1"/>
    <x v="2"/>
    <x v="0"/>
  </r>
  <r>
    <s v="67897-MAH"/>
    <x v="1"/>
    <n v="63"/>
    <s v="No"/>
    <x v="1"/>
    <n v="14"/>
    <n v="29"/>
    <s v="Deal 3"/>
    <x v="0"/>
    <s v="Yes"/>
    <x v="0"/>
    <s v="DSL"/>
    <x v="1"/>
    <s v="Yes"/>
    <x v="0"/>
    <s v="No"/>
    <x v="1"/>
    <s v="No"/>
    <s v="No"/>
    <s v="Yes"/>
    <x v="2"/>
    <s v="Yes"/>
    <x v="1"/>
    <n v="58.55"/>
    <n v="1718.95"/>
    <n v="33.1"/>
    <n v="0"/>
    <n v="257.52"/>
    <n v="1943.37"/>
    <s v="Stayed"/>
    <x v="0"/>
    <s v="other"/>
    <n v="0"/>
    <s v="50-100"/>
    <n v="0"/>
    <x v="1"/>
    <x v="0"/>
  </r>
  <r>
    <s v="59187-BIH"/>
    <x v="0"/>
    <n v="40"/>
    <s v="No"/>
    <x v="9"/>
    <n v="13"/>
    <n v="31"/>
    <s v="None"/>
    <x v="1"/>
    <s v="No"/>
    <x v="0"/>
    <s v="DSL"/>
    <x v="0"/>
    <s v="Yes"/>
    <x v="0"/>
    <s v="No"/>
    <x v="1"/>
    <s v="Yes"/>
    <s v="Yes"/>
    <s v="Yes"/>
    <x v="1"/>
    <s v="Yes"/>
    <x v="0"/>
    <n v="40.1"/>
    <n v="293.3"/>
    <n v="0"/>
    <n v="0"/>
    <n v="0"/>
    <n v="293.3"/>
    <s v="Churned"/>
    <x v="4"/>
    <s v="Attitude of service provider"/>
    <n v="1"/>
    <s v="20-50"/>
    <n v="0"/>
    <x v="0"/>
    <x v="0"/>
  </r>
  <r>
    <s v="18081-TAM"/>
    <x v="1"/>
    <n v="20"/>
    <s v="Yes"/>
    <x v="4"/>
    <n v="11"/>
    <n v="7"/>
    <s v="None"/>
    <x v="0"/>
    <s v="No"/>
    <x v="0"/>
    <s v="Fiber Optic"/>
    <x v="0"/>
    <s v="No"/>
    <x v="0"/>
    <s v="No"/>
    <x v="1"/>
    <s v="Yes"/>
    <s v="Yes"/>
    <s v="Yes"/>
    <x v="1"/>
    <s v="Yes"/>
    <x v="1"/>
    <n v="79.95"/>
    <n v="1043.4000000000001"/>
    <n v="0"/>
    <n v="0"/>
    <n v="480.72"/>
    <n v="1524.12"/>
    <s v="Stayed"/>
    <x v="0"/>
    <s v="other"/>
    <n v="0"/>
    <s v="50-100"/>
    <n v="0"/>
    <x v="3"/>
    <x v="3"/>
  </r>
  <r>
    <s v="17577-BIH"/>
    <x v="1"/>
    <n v="36"/>
    <s v="Yes"/>
    <x v="9"/>
    <n v="15"/>
    <n v="9"/>
    <s v="Deal 3"/>
    <x v="0"/>
    <s v="No"/>
    <x v="0"/>
    <s v="DSL"/>
    <x v="1"/>
    <s v="Yes"/>
    <x v="0"/>
    <s v="No"/>
    <x v="1"/>
    <s v="No"/>
    <s v="No"/>
    <s v="Yes"/>
    <x v="0"/>
    <s v="No"/>
    <x v="0"/>
    <n v="55"/>
    <n v="1885.15"/>
    <n v="0"/>
    <n v="0"/>
    <n v="1467.78"/>
    <n v="3352.93"/>
    <s v="Stayed"/>
    <x v="0"/>
    <s v="other"/>
    <n v="0"/>
    <s v="50-100"/>
    <n v="0"/>
    <x v="0"/>
    <x v="3"/>
  </r>
  <r>
    <s v="12645-MAH"/>
    <x v="1"/>
    <n v="23"/>
    <s v="Yes"/>
    <x v="1"/>
    <n v="8"/>
    <n v="4"/>
    <s v="None"/>
    <x v="0"/>
    <s v="Yes"/>
    <x v="0"/>
    <s v="DSL"/>
    <x v="1"/>
    <s v="No"/>
    <x v="0"/>
    <s v="Yes"/>
    <x v="0"/>
    <s v="Yes"/>
    <s v="Yes"/>
    <s v="Yes"/>
    <x v="1"/>
    <s v="Yes"/>
    <x v="1"/>
    <n v="79.2"/>
    <n v="1742.75"/>
    <n v="0"/>
    <n v="0"/>
    <n v="288.42"/>
    <n v="2031.17"/>
    <s v="Churned"/>
    <x v="2"/>
    <s v="Product dissatisfaction"/>
    <n v="1"/>
    <s v="50-100"/>
    <n v="0"/>
    <x v="2"/>
    <x v="4"/>
  </r>
  <r>
    <s v="74592-KAR"/>
    <x v="1"/>
    <n v="36"/>
    <s v="Yes"/>
    <x v="3"/>
    <n v="11"/>
    <n v="28"/>
    <s v="None"/>
    <x v="0"/>
    <s v="No"/>
    <x v="0"/>
    <s v="Fiber Optic"/>
    <x v="0"/>
    <s v="Yes"/>
    <x v="0"/>
    <s v="No"/>
    <x v="1"/>
    <s v="Yes"/>
    <s v="Yes"/>
    <s v="Yes"/>
    <x v="1"/>
    <s v="Yes"/>
    <x v="1"/>
    <n v="85.9"/>
    <n v="1269.55"/>
    <n v="0"/>
    <n v="0"/>
    <n v="369.45"/>
    <n v="1639"/>
    <s v="Churned"/>
    <x v="0"/>
    <s v="Don't know"/>
    <n v="1"/>
    <s v="50-100"/>
    <n v="0"/>
    <x v="0"/>
    <x v="0"/>
  </r>
  <r>
    <s v="84650-PUN"/>
    <x v="1"/>
    <n v="58"/>
    <s v="No"/>
    <x v="13"/>
    <n v="1"/>
    <n v="10"/>
    <s v="None"/>
    <x v="0"/>
    <s v="Yes"/>
    <x v="0"/>
    <s v="Fiber Optic"/>
    <x v="0"/>
    <s v="No"/>
    <x v="0"/>
    <s v="Yes"/>
    <x v="1"/>
    <s v="No"/>
    <s v="No"/>
    <s v="Yes"/>
    <x v="1"/>
    <s v="Yes"/>
    <x v="0"/>
    <n v="78.849999999999994"/>
    <n v="3126.85"/>
    <n v="0"/>
    <n v="0"/>
    <n v="1598.8"/>
    <n v="4725.6499999999996"/>
    <s v="Stayed"/>
    <x v="0"/>
    <s v="other"/>
    <n v="0"/>
    <s v="50-100"/>
    <n v="0"/>
    <x v="1"/>
    <x v="3"/>
  </r>
  <r>
    <s v="81238-TEL"/>
    <x v="1"/>
    <n v="23"/>
    <s v="Yes"/>
    <x v="5"/>
    <n v="6"/>
    <n v="2"/>
    <s v="Deal 1"/>
    <x v="0"/>
    <s v="Yes"/>
    <x v="0"/>
    <s v="Fiber Optic"/>
    <x v="1"/>
    <s v="Yes"/>
    <x v="0"/>
    <s v="No"/>
    <x v="1"/>
    <s v="Yes"/>
    <s v="Yes"/>
    <s v="Yes"/>
    <x v="2"/>
    <s v="Yes"/>
    <x v="0"/>
    <n v="94.45"/>
    <n v="6921.7"/>
    <n v="0"/>
    <n v="0"/>
    <n v="1637.28"/>
    <n v="8558.98"/>
    <s v="Stayed"/>
    <x v="0"/>
    <s v="other"/>
    <n v="0"/>
    <s v="50-100"/>
    <n v="0"/>
    <x v="2"/>
    <x v="4"/>
  </r>
  <r>
    <s v="97260-MAH"/>
    <x v="1"/>
    <n v="55"/>
    <s v="No"/>
    <x v="1"/>
    <n v="10"/>
    <n v="29"/>
    <s v="Deal 1"/>
    <x v="1"/>
    <s v="No"/>
    <x v="0"/>
    <s v="DSL"/>
    <x v="1"/>
    <s v="Yes"/>
    <x v="1"/>
    <s v="No"/>
    <x v="1"/>
    <s v="Yes"/>
    <s v="Yes"/>
    <s v="Yes"/>
    <x v="2"/>
    <s v="Yes"/>
    <x v="1"/>
    <n v="49.2"/>
    <n v="3580.95"/>
    <n v="0"/>
    <n v="0"/>
    <n v="0"/>
    <n v="3580.95"/>
    <s v="Stayed"/>
    <x v="0"/>
    <s v="other"/>
    <n v="0"/>
    <s v="20-50"/>
    <n v="0"/>
    <x v="1"/>
    <x v="0"/>
  </r>
  <r>
    <s v="48831-MAH"/>
    <x v="1"/>
    <n v="57"/>
    <s v="No"/>
    <x v="1"/>
    <n v="8"/>
    <n v="34"/>
    <s v="Deal 2"/>
    <x v="0"/>
    <s v="Yes"/>
    <x v="0"/>
    <s v="DSL"/>
    <x v="1"/>
    <s v="No"/>
    <x v="0"/>
    <s v="Yes"/>
    <x v="1"/>
    <s v="Yes"/>
    <s v="Yes"/>
    <s v="Yes"/>
    <x v="2"/>
    <s v="No"/>
    <x v="0"/>
    <n v="73.55"/>
    <n v="3349.1"/>
    <n v="0"/>
    <n v="0"/>
    <n v="1993.05"/>
    <n v="5342.15"/>
    <s v="Stayed"/>
    <x v="0"/>
    <s v="other"/>
    <n v="0"/>
    <s v="50-100"/>
    <n v="0"/>
    <x v="1"/>
    <x v="0"/>
  </r>
  <r>
    <s v="79995-UTT"/>
    <x v="0"/>
    <n v="51"/>
    <s v="Yes"/>
    <x v="7"/>
    <n v="2"/>
    <n v="33"/>
    <s v="None"/>
    <x v="0"/>
    <s v="No"/>
    <x v="0"/>
    <s v="Fiber Optic"/>
    <x v="1"/>
    <s v="Yes"/>
    <x v="1"/>
    <s v="Yes"/>
    <x v="0"/>
    <s v="Yes"/>
    <s v="Yes"/>
    <s v="Yes"/>
    <x v="2"/>
    <s v="No"/>
    <x v="1"/>
    <n v="111.95"/>
    <n v="8033.1"/>
    <n v="0"/>
    <n v="0"/>
    <n v="1733.76"/>
    <n v="9766.86"/>
    <s v="Stayed"/>
    <x v="0"/>
    <s v="other"/>
    <n v="0"/>
    <s v="&gt;100"/>
    <n v="0"/>
    <x v="1"/>
    <x v="0"/>
  </r>
  <r>
    <s v="47629-UTT"/>
    <x v="1"/>
    <n v="40"/>
    <s v="Yes"/>
    <x v="7"/>
    <n v="10"/>
    <n v="1"/>
    <s v="Deal 1"/>
    <x v="0"/>
    <s v="Yes"/>
    <x v="0"/>
    <s v="DSL"/>
    <x v="1"/>
    <s v="Yes"/>
    <x v="1"/>
    <s v="Yes"/>
    <x v="0"/>
    <s v="Yes"/>
    <s v="Yes"/>
    <s v="Yes"/>
    <x v="2"/>
    <s v="No"/>
    <x v="0"/>
    <n v="89.3"/>
    <n v="6388.65"/>
    <n v="0"/>
    <n v="0"/>
    <n v="1412.9"/>
    <n v="7801.55"/>
    <s v="Stayed"/>
    <x v="0"/>
    <s v="other"/>
    <n v="0"/>
    <s v="50-100"/>
    <n v="0"/>
    <x v="0"/>
    <x v="4"/>
  </r>
  <r>
    <s v="68091-HAR"/>
    <x v="1"/>
    <n v="73"/>
    <s v="No"/>
    <x v="15"/>
    <n v="4"/>
    <n v="18"/>
    <s v="None"/>
    <x v="0"/>
    <s v="No"/>
    <x v="0"/>
    <s v="DSL"/>
    <x v="1"/>
    <s v="No"/>
    <x v="0"/>
    <s v="No"/>
    <x v="1"/>
    <s v="Yes"/>
    <s v="No"/>
    <s v="Yes"/>
    <x v="2"/>
    <s v="Yes"/>
    <x v="0"/>
    <n v="59.1"/>
    <n v="1011.05"/>
    <n v="31.05"/>
    <n v="0"/>
    <n v="103.14"/>
    <n v="1083.1400000000001"/>
    <s v="Stayed"/>
    <x v="0"/>
    <s v="other"/>
    <n v="0"/>
    <s v="50-100"/>
    <n v="0"/>
    <x v="1"/>
    <x v="2"/>
  </r>
  <r>
    <s v="24438-TAM"/>
    <x v="1"/>
    <n v="45"/>
    <s v="Yes"/>
    <x v="4"/>
    <n v="0"/>
    <n v="26"/>
    <s v="None"/>
    <x v="0"/>
    <s v="No"/>
    <x v="0"/>
    <s v="Cable"/>
    <x v="0"/>
    <s v="No"/>
    <x v="1"/>
    <s v="No"/>
    <x v="1"/>
    <s v="Yes"/>
    <s v="Yes"/>
    <s v="Yes"/>
    <x v="1"/>
    <s v="Yes"/>
    <x v="1"/>
    <n v="85.3"/>
    <n v="4045.65"/>
    <n v="0"/>
    <n v="0"/>
    <n v="2080.2199999999998"/>
    <n v="6125.87"/>
    <s v="Churned"/>
    <x v="0"/>
    <s v="Don't know"/>
    <n v="1"/>
    <s v="50-100"/>
    <n v="0"/>
    <x v="0"/>
    <x v="0"/>
  </r>
  <r>
    <s v="88639-HAR"/>
    <x v="1"/>
    <n v="64"/>
    <s v="No"/>
    <x v="15"/>
    <n v="11"/>
    <n v="25"/>
    <s v="None"/>
    <x v="1"/>
    <s v="No"/>
    <x v="0"/>
    <s v="DSL"/>
    <x v="0"/>
    <s v="Yes"/>
    <x v="1"/>
    <s v="No"/>
    <x v="0"/>
    <s v="Yes"/>
    <s v="Yes"/>
    <s v="Yes"/>
    <x v="2"/>
    <s v="Yes"/>
    <x v="1"/>
    <n v="53"/>
    <n v="3656.25"/>
    <n v="0"/>
    <n v="0"/>
    <n v="0"/>
    <n v="3656.25"/>
    <s v="Stayed"/>
    <x v="0"/>
    <s v="other"/>
    <n v="0"/>
    <s v="50-100"/>
    <n v="0"/>
    <x v="1"/>
    <x v="0"/>
  </r>
  <r>
    <s v="57145-KAR"/>
    <x v="1"/>
    <n v="53"/>
    <s v="No"/>
    <x v="3"/>
    <n v="9"/>
    <n v="10"/>
    <s v="None"/>
    <x v="0"/>
    <s v="Yes"/>
    <x v="0"/>
    <s v="DSL"/>
    <x v="0"/>
    <s v="Yes"/>
    <x v="1"/>
    <s v="No"/>
    <x v="0"/>
    <s v="Yes"/>
    <s v="Yes"/>
    <s v="No"/>
    <x v="2"/>
    <s v="Yes"/>
    <x v="1"/>
    <n v="80.650000000000006"/>
    <n v="5330.2"/>
    <n v="0"/>
    <n v="90"/>
    <n v="1380.4"/>
    <n v="6800.6"/>
    <s v="Stayed"/>
    <x v="0"/>
    <s v="other"/>
    <n v="0"/>
    <s v="50-100"/>
    <n v="0"/>
    <x v="1"/>
    <x v="3"/>
  </r>
  <r>
    <s v="53437-KAR"/>
    <x v="0"/>
    <n v="24"/>
    <s v="Yes"/>
    <x v="3"/>
    <n v="15"/>
    <n v="6"/>
    <s v="None"/>
    <x v="0"/>
    <s v="No"/>
    <x v="0"/>
    <s v="Fiber Optic"/>
    <x v="0"/>
    <s v="No"/>
    <x v="1"/>
    <s v="No"/>
    <x v="0"/>
    <s v="No"/>
    <s v="Yes"/>
    <s v="Yes"/>
    <x v="1"/>
    <s v="Yes"/>
    <x v="1"/>
    <n v="84.85"/>
    <n v="84.85"/>
    <n v="0"/>
    <n v="0"/>
    <n v="36.07"/>
    <n v="120.92"/>
    <s v="Churned"/>
    <x v="1"/>
    <s v="Competitor had better devices"/>
    <n v="1"/>
    <s v="50-100"/>
    <n v="0"/>
    <x v="2"/>
    <x v="3"/>
  </r>
  <r>
    <s v="66209-MAD"/>
    <x v="1"/>
    <n v="56"/>
    <s v="Yes"/>
    <x v="11"/>
    <n v="1"/>
    <n v="29"/>
    <s v="None"/>
    <x v="0"/>
    <s v="Yes"/>
    <x v="0"/>
    <s v="DSL"/>
    <x v="1"/>
    <s v="No"/>
    <x v="0"/>
    <s v="Yes"/>
    <x v="1"/>
    <s v="No"/>
    <s v="No"/>
    <s v="Yes"/>
    <x v="1"/>
    <s v="Yes"/>
    <x v="1"/>
    <n v="60.85"/>
    <n v="2003.6"/>
    <n v="0"/>
    <n v="0"/>
    <n v="418.2"/>
    <n v="2421.8000000000002"/>
    <s v="Stayed"/>
    <x v="0"/>
    <s v="other"/>
    <n v="0"/>
    <s v="50-100"/>
    <n v="0"/>
    <x v="1"/>
    <x v="0"/>
  </r>
  <r>
    <s v="65943-PUN"/>
    <x v="1"/>
    <n v="29"/>
    <s v="No"/>
    <x v="13"/>
    <n v="3"/>
    <n v="21"/>
    <s v="None"/>
    <x v="0"/>
    <s v="Yes"/>
    <x v="0"/>
    <s v="Fiber Optic"/>
    <x v="0"/>
    <s v="No"/>
    <x v="1"/>
    <s v="No"/>
    <x v="1"/>
    <s v="No"/>
    <s v="Yes"/>
    <s v="Yes"/>
    <x v="1"/>
    <s v="Yes"/>
    <x v="0"/>
    <n v="79.650000000000006"/>
    <n v="1928.7"/>
    <n v="0"/>
    <n v="0"/>
    <n v="1078.32"/>
    <n v="3007.02"/>
    <s v="Stayed"/>
    <x v="0"/>
    <s v="other"/>
    <n v="0"/>
    <s v="50-100"/>
    <n v="0"/>
    <x v="2"/>
    <x v="2"/>
  </r>
  <r>
    <s v="71517-UTT"/>
    <x v="0"/>
    <n v="68"/>
    <s v="Yes"/>
    <x v="7"/>
    <n v="2"/>
    <n v="30"/>
    <s v="Deal 2"/>
    <x v="0"/>
    <s v="Yes"/>
    <x v="0"/>
    <s v="Fiber Optic"/>
    <x v="1"/>
    <s v="Yes"/>
    <x v="0"/>
    <s v="Yes"/>
    <x v="1"/>
    <s v="No"/>
    <s v="No"/>
    <s v="No"/>
    <x v="0"/>
    <s v="Yes"/>
    <x v="1"/>
    <n v="89.85"/>
    <n v="5125.75"/>
    <n v="0"/>
    <n v="130"/>
    <n v="1068.94"/>
    <n v="6324.69"/>
    <s v="Stayed"/>
    <x v="0"/>
    <s v="other"/>
    <n v="0"/>
    <s v="50-100"/>
    <n v="0"/>
    <x v="1"/>
    <x v="0"/>
  </r>
  <r>
    <s v="61919-BIH"/>
    <x v="1"/>
    <n v="79"/>
    <s v="No"/>
    <x v="9"/>
    <n v="2"/>
    <n v="25"/>
    <s v="None"/>
    <x v="0"/>
    <s v="Yes"/>
    <x v="0"/>
    <s v="Fiber Optic"/>
    <x v="0"/>
    <s v="No"/>
    <x v="0"/>
    <s v="No"/>
    <x v="0"/>
    <s v="No"/>
    <s v="No"/>
    <s v="No"/>
    <x v="1"/>
    <s v="Yes"/>
    <x v="1"/>
    <n v="84.8"/>
    <n v="546.95000000000005"/>
    <n v="0"/>
    <n v="0"/>
    <n v="276.57"/>
    <n v="823.52"/>
    <s v="Churned"/>
    <x v="1"/>
    <s v="Competitor made better offer"/>
    <n v="1"/>
    <s v="50-100"/>
    <n v="0"/>
    <x v="1"/>
    <x v="0"/>
  </r>
  <r>
    <s v="93223-KAR"/>
    <x v="0"/>
    <n v="60"/>
    <s v="Yes"/>
    <x v="3"/>
    <n v="7"/>
    <n v="10"/>
    <s v="Deal 5"/>
    <x v="0"/>
    <s v="No"/>
    <x v="0"/>
    <s v="DSL"/>
    <x v="0"/>
    <s v="Yes"/>
    <x v="0"/>
    <s v="No"/>
    <x v="1"/>
    <s v="No"/>
    <s v="No"/>
    <s v="Yes"/>
    <x v="1"/>
    <s v="No"/>
    <x v="1"/>
    <n v="50.8"/>
    <n v="50.8"/>
    <n v="0"/>
    <n v="0"/>
    <n v="1.28"/>
    <n v="52.08"/>
    <s v="Churned"/>
    <x v="1"/>
    <s v="Competitor had better devices"/>
    <n v="1"/>
    <s v="50-100"/>
    <n v="0"/>
    <x v="1"/>
    <x v="3"/>
  </r>
  <r>
    <s v="35885-MAD"/>
    <x v="1"/>
    <n v="55"/>
    <s v="No"/>
    <x v="11"/>
    <n v="9"/>
    <n v="25"/>
    <s v="None"/>
    <x v="0"/>
    <s v="No"/>
    <x v="0"/>
    <s v="Cable"/>
    <x v="1"/>
    <s v="No"/>
    <x v="0"/>
    <s v="No"/>
    <x v="1"/>
    <s v="No"/>
    <s v="No"/>
    <s v="Yes"/>
    <x v="1"/>
    <s v="Yes"/>
    <x v="2"/>
    <n v="51"/>
    <n v="354.05"/>
    <n v="0"/>
    <n v="0"/>
    <n v="241.43"/>
    <n v="595.48"/>
    <s v="Churned"/>
    <x v="4"/>
    <s v="Attitude of service provider"/>
    <n v="1"/>
    <s v="50-100"/>
    <n v="0"/>
    <x v="1"/>
    <x v="0"/>
  </r>
  <r>
    <s v="15571-ASS"/>
    <x v="1"/>
    <n v="69"/>
    <s v="No"/>
    <x v="17"/>
    <n v="10"/>
    <n v="19"/>
    <s v="None"/>
    <x v="0"/>
    <s v="No"/>
    <x v="0"/>
    <s v="Fiber Optic"/>
    <x v="0"/>
    <s v="No"/>
    <x v="1"/>
    <s v="Yes"/>
    <x v="0"/>
    <s v="No"/>
    <s v="No"/>
    <s v="Yes"/>
    <x v="2"/>
    <s v="No"/>
    <x v="1"/>
    <n v="90"/>
    <n v="3371.75"/>
    <n v="0"/>
    <n v="0"/>
    <n v="577.20000000000005"/>
    <n v="3948.95"/>
    <s v="Stayed"/>
    <x v="0"/>
    <s v="other"/>
    <n v="0"/>
    <s v="50-100"/>
    <n v="0"/>
    <x v="1"/>
    <x v="2"/>
  </r>
  <r>
    <s v="79804-UTT"/>
    <x v="1"/>
    <n v="37"/>
    <s v="No"/>
    <x v="7"/>
    <n v="13"/>
    <n v="3"/>
    <s v="Deal 2"/>
    <x v="0"/>
    <s v="Yes"/>
    <x v="1"/>
    <s v="No"/>
    <x v="0"/>
    <s v="No"/>
    <x v="0"/>
    <s v="No"/>
    <x v="1"/>
    <s v="No"/>
    <s v="No"/>
    <s v="No"/>
    <x v="2"/>
    <s v="No"/>
    <x v="0"/>
    <n v="24.55"/>
    <n v="1331.05"/>
    <n v="0"/>
    <n v="0"/>
    <n v="1536.6"/>
    <n v="2867.65"/>
    <s v="Stayed"/>
    <x v="0"/>
    <s v="other"/>
    <n v="0"/>
    <s v="20-50"/>
    <n v="0"/>
    <x v="0"/>
    <x v="4"/>
  </r>
  <r>
    <s v="42047-TAM"/>
    <x v="1"/>
    <n v="44"/>
    <s v="Yes"/>
    <x v="4"/>
    <n v="13"/>
    <n v="1"/>
    <s v="None"/>
    <x v="0"/>
    <s v="No"/>
    <x v="1"/>
    <s v="No"/>
    <x v="0"/>
    <s v="No"/>
    <x v="0"/>
    <s v="No"/>
    <x v="1"/>
    <s v="No"/>
    <s v="No"/>
    <s v="No"/>
    <x v="2"/>
    <s v="Yes"/>
    <x v="1"/>
    <n v="20"/>
    <n v="886.4"/>
    <n v="0"/>
    <n v="0"/>
    <n v="977.85"/>
    <n v="1864.25"/>
    <s v="Stayed"/>
    <x v="0"/>
    <s v="other"/>
    <n v="0"/>
    <s v="&lt;20"/>
    <n v="0"/>
    <x v="0"/>
    <x v="4"/>
  </r>
  <r>
    <s v="77189-WES"/>
    <x v="0"/>
    <n v="57"/>
    <s v="No"/>
    <x v="2"/>
    <n v="4"/>
    <n v="22"/>
    <s v="None"/>
    <x v="0"/>
    <s v="Yes"/>
    <x v="1"/>
    <s v="No"/>
    <x v="0"/>
    <s v="No"/>
    <x v="0"/>
    <s v="No"/>
    <x v="1"/>
    <s v="No"/>
    <s v="No"/>
    <s v="No"/>
    <x v="2"/>
    <s v="No"/>
    <x v="0"/>
    <n v="24.25"/>
    <n v="1077.95"/>
    <n v="0"/>
    <n v="0"/>
    <n v="120.83"/>
    <n v="1198.78"/>
    <s v="Stayed"/>
    <x v="0"/>
    <s v="other"/>
    <n v="0"/>
    <s v="20-50"/>
    <n v="0"/>
    <x v="1"/>
    <x v="2"/>
  </r>
  <r>
    <s v="35919-PUN"/>
    <x v="0"/>
    <n v="26"/>
    <s v="No"/>
    <x v="13"/>
    <n v="13"/>
    <n v="11"/>
    <s v="None"/>
    <x v="0"/>
    <s v="No"/>
    <x v="0"/>
    <s v="Fiber Optic"/>
    <x v="1"/>
    <s v="Yes"/>
    <x v="0"/>
    <s v="No"/>
    <x v="1"/>
    <s v="No"/>
    <s v="No"/>
    <s v="Yes"/>
    <x v="1"/>
    <s v="No"/>
    <x v="1"/>
    <n v="81.95"/>
    <n v="2070.0500000000002"/>
    <n v="0"/>
    <n v="0"/>
    <n v="1116.7"/>
    <n v="3186.75"/>
    <s v="Stayed"/>
    <x v="0"/>
    <s v="other"/>
    <n v="0"/>
    <s v="50-100"/>
    <n v="0"/>
    <x v="2"/>
    <x v="3"/>
  </r>
  <r>
    <s v="98676-MAD"/>
    <x v="1"/>
    <n v="61"/>
    <s v="Yes"/>
    <x v="11"/>
    <n v="13"/>
    <n v="3"/>
    <s v="Deal 2"/>
    <x v="0"/>
    <s v="Yes"/>
    <x v="0"/>
    <s v="Fiber Optic"/>
    <x v="0"/>
    <s v="Yes"/>
    <x v="0"/>
    <s v="No"/>
    <x v="0"/>
    <s v="Yes"/>
    <s v="Yes"/>
    <s v="Yes"/>
    <x v="1"/>
    <s v="No"/>
    <x v="1"/>
    <n v="98.6"/>
    <n v="5581.05"/>
    <n v="0"/>
    <n v="0"/>
    <n v="615.44000000000005"/>
    <n v="6196.49"/>
    <s v="Stayed"/>
    <x v="0"/>
    <s v="other"/>
    <n v="0"/>
    <s v="50-100"/>
    <n v="0"/>
    <x v="1"/>
    <x v="4"/>
  </r>
  <r>
    <s v="16068-BIH"/>
    <x v="1"/>
    <n v="44"/>
    <s v="Yes"/>
    <x v="9"/>
    <n v="4"/>
    <n v="25"/>
    <s v="Deal 5"/>
    <x v="1"/>
    <s v="No"/>
    <x v="0"/>
    <s v="DSL"/>
    <x v="0"/>
    <s v="No"/>
    <x v="0"/>
    <s v="No"/>
    <x v="1"/>
    <s v="No"/>
    <s v="No"/>
    <s v="No"/>
    <x v="1"/>
    <s v="No"/>
    <x v="1"/>
    <n v="25.25"/>
    <n v="25.25"/>
    <n v="0"/>
    <n v="10"/>
    <n v="0"/>
    <n v="35.25"/>
    <s v="Joined"/>
    <x v="0"/>
    <s v="other"/>
    <n v="0"/>
    <s v="20-50"/>
    <n v="1"/>
    <x v="0"/>
    <x v="0"/>
  </r>
  <r>
    <s v="81449-TAM"/>
    <x v="1"/>
    <n v="35"/>
    <s v="No"/>
    <x v="4"/>
    <n v="12"/>
    <n v="25"/>
    <s v="None"/>
    <x v="0"/>
    <s v="Yes"/>
    <x v="0"/>
    <s v="Cable"/>
    <x v="0"/>
    <s v="Yes"/>
    <x v="1"/>
    <s v="Yes"/>
    <x v="0"/>
    <s v="Yes"/>
    <s v="Yes"/>
    <s v="Yes"/>
    <x v="2"/>
    <s v="No"/>
    <x v="1"/>
    <n v="85.3"/>
    <n v="5560"/>
    <n v="0"/>
    <n v="0"/>
    <n v="1710.88"/>
    <n v="7270.88"/>
    <s v="Stayed"/>
    <x v="0"/>
    <s v="other"/>
    <n v="0"/>
    <s v="50-100"/>
    <n v="0"/>
    <x v="0"/>
    <x v="0"/>
  </r>
  <r>
    <s v="36787-AND"/>
    <x v="0"/>
    <n v="30"/>
    <s v="Yes"/>
    <x v="10"/>
    <n v="12"/>
    <n v="27"/>
    <s v="None"/>
    <x v="1"/>
    <s v="No"/>
    <x v="0"/>
    <s v="DSL"/>
    <x v="0"/>
    <s v="Yes"/>
    <x v="1"/>
    <s v="No"/>
    <x v="1"/>
    <s v="Yes"/>
    <s v="Yes"/>
    <s v="No"/>
    <x v="0"/>
    <s v="Yes"/>
    <x v="0"/>
    <n v="45.85"/>
    <n v="1246.4000000000001"/>
    <n v="0"/>
    <n v="30"/>
    <n v="0"/>
    <n v="1276.4000000000001"/>
    <s v="Stayed"/>
    <x v="0"/>
    <s v="other"/>
    <n v="0"/>
    <s v="20-50"/>
    <n v="0"/>
    <x v="2"/>
    <x v="0"/>
  </r>
  <r>
    <s v="23983-MAH"/>
    <x v="1"/>
    <n v="32"/>
    <s v="Yes"/>
    <x v="1"/>
    <n v="2"/>
    <n v="34"/>
    <s v="Deal 5"/>
    <x v="0"/>
    <s v="Yes"/>
    <x v="0"/>
    <s v="Fiber Optic"/>
    <x v="0"/>
    <s v="No"/>
    <x v="0"/>
    <s v="No"/>
    <x v="0"/>
    <s v="No"/>
    <s v="No"/>
    <s v="Yes"/>
    <x v="1"/>
    <s v="Yes"/>
    <x v="1"/>
    <n v="85.5"/>
    <n v="791.7"/>
    <n v="0"/>
    <n v="0"/>
    <n v="103.5"/>
    <n v="895.2"/>
    <s v="Stayed"/>
    <x v="0"/>
    <s v="other"/>
    <n v="0"/>
    <s v="50-100"/>
    <n v="0"/>
    <x v="2"/>
    <x v="0"/>
  </r>
  <r>
    <s v="68370-HAR"/>
    <x v="1"/>
    <n v="62"/>
    <s v="Yes"/>
    <x v="15"/>
    <n v="8"/>
    <n v="32"/>
    <s v="None"/>
    <x v="0"/>
    <s v="No"/>
    <x v="0"/>
    <s v="Cable"/>
    <x v="0"/>
    <s v="No"/>
    <x v="0"/>
    <s v="No"/>
    <x v="1"/>
    <s v="No"/>
    <s v="No"/>
    <s v="Yes"/>
    <x v="1"/>
    <s v="Yes"/>
    <x v="0"/>
    <n v="45.15"/>
    <n v="438.4"/>
    <n v="0"/>
    <n v="0"/>
    <n v="284.24"/>
    <n v="722.64"/>
    <s v="Churned"/>
    <x v="0"/>
    <s v="Don't know"/>
    <n v="1"/>
    <s v="20-50"/>
    <n v="0"/>
    <x v="1"/>
    <x v="0"/>
  </r>
  <r>
    <s v="42768-TAM"/>
    <x v="1"/>
    <n v="45"/>
    <s v="No"/>
    <x v="4"/>
    <n v="13"/>
    <n v="14"/>
    <s v="None"/>
    <x v="0"/>
    <s v="No"/>
    <x v="1"/>
    <s v="No"/>
    <x v="0"/>
    <s v="No"/>
    <x v="0"/>
    <s v="No"/>
    <x v="1"/>
    <s v="No"/>
    <s v="No"/>
    <s v="No"/>
    <x v="1"/>
    <s v="No"/>
    <x v="0"/>
    <n v="19.399999999999999"/>
    <n v="19.399999999999999"/>
    <n v="0"/>
    <n v="0"/>
    <n v="2.85"/>
    <n v="22.25"/>
    <s v="Joined"/>
    <x v="0"/>
    <s v="other"/>
    <n v="0"/>
    <s v="&lt;20"/>
    <n v="1"/>
    <x v="0"/>
    <x v="1"/>
  </r>
  <r>
    <s v="11167-WES"/>
    <x v="1"/>
    <n v="43"/>
    <s v="Yes"/>
    <x v="2"/>
    <n v="3"/>
    <n v="28"/>
    <s v="Deal 1"/>
    <x v="0"/>
    <s v="Yes"/>
    <x v="0"/>
    <s v="Fiber Optic"/>
    <x v="1"/>
    <s v="Yes"/>
    <x v="1"/>
    <s v="Yes"/>
    <x v="0"/>
    <s v="Yes"/>
    <s v="Yes"/>
    <s v="No"/>
    <x v="2"/>
    <s v="Yes"/>
    <x v="1"/>
    <n v="116.05"/>
    <n v="8297.5"/>
    <n v="42.57"/>
    <n v="110"/>
    <n v="1872.98"/>
    <n v="10237.91"/>
    <s v="Stayed"/>
    <x v="0"/>
    <s v="other"/>
    <n v="0"/>
    <s v="&gt;100"/>
    <n v="0"/>
    <x v="0"/>
    <x v="0"/>
  </r>
  <r>
    <s v="27846-JHA"/>
    <x v="1"/>
    <n v="45"/>
    <s v="Yes"/>
    <x v="14"/>
    <n v="13"/>
    <n v="19"/>
    <s v="Deal 4"/>
    <x v="0"/>
    <s v="No"/>
    <x v="1"/>
    <s v="No"/>
    <x v="0"/>
    <s v="No"/>
    <x v="0"/>
    <s v="No"/>
    <x v="1"/>
    <s v="No"/>
    <s v="No"/>
    <s v="No"/>
    <x v="1"/>
    <s v="No"/>
    <x v="1"/>
    <n v="19.399999999999999"/>
    <n v="289.3"/>
    <n v="0"/>
    <n v="0"/>
    <n v="497.1"/>
    <n v="786.4"/>
    <s v="Churned"/>
    <x v="3"/>
    <s v="Long distance charges"/>
    <n v="1"/>
    <s v="&lt;20"/>
    <n v="0"/>
    <x v="0"/>
    <x v="2"/>
  </r>
  <r>
    <s v="61112-TAM"/>
    <x v="0"/>
    <n v="43"/>
    <s v="Yes"/>
    <x v="4"/>
    <n v="6"/>
    <n v="17"/>
    <s v="Deal 1"/>
    <x v="0"/>
    <s v="Yes"/>
    <x v="0"/>
    <s v="Fiber Optic"/>
    <x v="1"/>
    <s v="Yes"/>
    <x v="1"/>
    <s v="Yes"/>
    <x v="1"/>
    <s v="No"/>
    <s v="No"/>
    <s v="Yes"/>
    <x v="2"/>
    <s v="No"/>
    <x v="1"/>
    <n v="93.9"/>
    <n v="6579.05"/>
    <n v="0"/>
    <n v="0"/>
    <n v="383.6"/>
    <n v="6962.65"/>
    <s v="Churned"/>
    <x v="3"/>
    <s v="Long distance charges"/>
    <n v="1"/>
    <s v="50-100"/>
    <n v="0"/>
    <x v="0"/>
    <x v="1"/>
  </r>
  <r>
    <s v="78315-TAM"/>
    <x v="0"/>
    <n v="42"/>
    <s v="No"/>
    <x v="4"/>
    <n v="10"/>
    <n v="4"/>
    <s v="None"/>
    <x v="0"/>
    <s v="Yes"/>
    <x v="0"/>
    <s v="DSL"/>
    <x v="1"/>
    <s v="No"/>
    <x v="1"/>
    <s v="Yes"/>
    <x v="0"/>
    <s v="Yes"/>
    <s v="Yes"/>
    <s v="Yes"/>
    <x v="2"/>
    <s v="Yes"/>
    <x v="0"/>
    <n v="85.9"/>
    <n v="6110.75"/>
    <n v="0"/>
    <n v="0"/>
    <n v="782.64"/>
    <n v="6893.39"/>
    <s v="Stayed"/>
    <x v="0"/>
    <s v="other"/>
    <n v="0"/>
    <s v="50-100"/>
    <n v="0"/>
    <x v="0"/>
    <x v="4"/>
  </r>
  <r>
    <s v="64050-UTT"/>
    <x v="1"/>
    <n v="19"/>
    <s v="No"/>
    <x v="7"/>
    <n v="4"/>
    <n v="4"/>
    <s v="Deal 4"/>
    <x v="0"/>
    <s v="No"/>
    <x v="0"/>
    <s v="Fiber Optic"/>
    <x v="0"/>
    <s v="Yes"/>
    <x v="0"/>
    <s v="Yes"/>
    <x v="0"/>
    <s v="Yes"/>
    <s v="Yes"/>
    <s v="Yes"/>
    <x v="1"/>
    <s v="Yes"/>
    <x v="1"/>
    <n v="99.15"/>
    <n v="1956.4"/>
    <n v="0"/>
    <n v="0"/>
    <n v="128.52000000000001"/>
    <n v="2084.92"/>
    <s v="Stayed"/>
    <x v="0"/>
    <s v="other"/>
    <n v="0"/>
    <s v="50-100"/>
    <n v="0"/>
    <x v="3"/>
    <x v="4"/>
  </r>
  <r>
    <s v="53199-BIH"/>
    <x v="1"/>
    <n v="49"/>
    <s v="No"/>
    <x v="9"/>
    <n v="0"/>
    <n v="30"/>
    <s v="Deal 2"/>
    <x v="0"/>
    <s v="No"/>
    <x v="1"/>
    <s v="No"/>
    <x v="0"/>
    <s v="No"/>
    <x v="0"/>
    <s v="No"/>
    <x v="1"/>
    <s v="No"/>
    <s v="No"/>
    <s v="No"/>
    <x v="2"/>
    <s v="No"/>
    <x v="0"/>
    <n v="20.100000000000001"/>
    <n v="1079.45"/>
    <n v="0"/>
    <n v="0"/>
    <n v="1417.5"/>
    <n v="2496.9499999999998"/>
    <s v="Stayed"/>
    <x v="0"/>
    <s v="other"/>
    <n v="0"/>
    <s v="20-50"/>
    <n v="0"/>
    <x v="0"/>
    <x v="0"/>
  </r>
  <r>
    <s v="53706-KER"/>
    <x v="1"/>
    <n v="36"/>
    <s v="No"/>
    <x v="20"/>
    <n v="0"/>
    <n v="16"/>
    <s v="None"/>
    <x v="0"/>
    <s v="No"/>
    <x v="0"/>
    <s v="DSL"/>
    <x v="0"/>
    <s v="No"/>
    <x v="1"/>
    <s v="No"/>
    <x v="1"/>
    <s v="No"/>
    <s v="No"/>
    <s v="Yes"/>
    <x v="1"/>
    <s v="Yes"/>
    <x v="0"/>
    <n v="49.3"/>
    <n v="1233.25"/>
    <n v="0"/>
    <n v="0"/>
    <n v="115.68"/>
    <n v="1348.93"/>
    <s v="Stayed"/>
    <x v="0"/>
    <s v="other"/>
    <n v="0"/>
    <s v="20-50"/>
    <n v="0"/>
    <x v="0"/>
    <x v="1"/>
  </r>
  <r>
    <s v="77862-TAM"/>
    <x v="1"/>
    <n v="24"/>
    <s v="Yes"/>
    <x v="4"/>
    <n v="9"/>
    <n v="6"/>
    <s v="Deal 2"/>
    <x v="0"/>
    <s v="No"/>
    <x v="1"/>
    <s v="No"/>
    <x v="0"/>
    <s v="No"/>
    <x v="0"/>
    <s v="No"/>
    <x v="1"/>
    <s v="No"/>
    <s v="No"/>
    <s v="No"/>
    <x v="2"/>
    <s v="No"/>
    <x v="0"/>
    <n v="19.55"/>
    <n v="883.35"/>
    <n v="0"/>
    <n v="0"/>
    <n v="636.48"/>
    <n v="1519.83"/>
    <s v="Stayed"/>
    <x v="0"/>
    <s v="other"/>
    <n v="0"/>
    <s v="&lt;20"/>
    <n v="0"/>
    <x v="2"/>
    <x v="3"/>
  </r>
  <r>
    <s v="59202-BIH"/>
    <x v="1"/>
    <n v="18"/>
    <s v="No"/>
    <x v="9"/>
    <n v="5"/>
    <n v="5"/>
    <s v="None"/>
    <x v="0"/>
    <s v="No"/>
    <x v="0"/>
    <s v="DSL"/>
    <x v="0"/>
    <s v="No"/>
    <x v="0"/>
    <s v="No"/>
    <x v="0"/>
    <s v="No"/>
    <s v="Yes"/>
    <s v="Yes"/>
    <x v="1"/>
    <s v="No"/>
    <x v="0"/>
    <n v="55.2"/>
    <n v="55.2"/>
    <n v="0"/>
    <n v="0"/>
    <n v="35.6"/>
    <n v="90.8"/>
    <s v="Churned"/>
    <x v="2"/>
    <s v="Poor expertise of online support"/>
    <n v="1"/>
    <s v="50-100"/>
    <n v="0"/>
    <x v="3"/>
    <x v="4"/>
  </r>
  <r>
    <s v="68915-WES"/>
    <x v="1"/>
    <n v="42"/>
    <s v="No"/>
    <x v="2"/>
    <n v="8"/>
    <n v="4"/>
    <s v="None"/>
    <x v="0"/>
    <s v="Yes"/>
    <x v="1"/>
    <s v="No"/>
    <x v="0"/>
    <s v="No"/>
    <x v="0"/>
    <s v="No"/>
    <x v="1"/>
    <s v="No"/>
    <s v="No"/>
    <s v="No"/>
    <x v="1"/>
    <s v="Yes"/>
    <x v="0"/>
    <n v="24.3"/>
    <n v="132.25"/>
    <n v="0"/>
    <n v="0"/>
    <n v="33.5"/>
    <n v="165.75"/>
    <s v="Stayed"/>
    <x v="0"/>
    <s v="other"/>
    <n v="0"/>
    <s v="20-50"/>
    <n v="0"/>
    <x v="0"/>
    <x v="4"/>
  </r>
  <r>
    <s v="62569-UTT"/>
    <x v="0"/>
    <n v="24"/>
    <s v="No"/>
    <x v="7"/>
    <n v="1"/>
    <n v="4"/>
    <s v="None"/>
    <x v="1"/>
    <s v="No"/>
    <x v="0"/>
    <s v="DSL"/>
    <x v="1"/>
    <s v="No"/>
    <x v="1"/>
    <s v="No"/>
    <x v="0"/>
    <s v="No"/>
    <s v="No"/>
    <s v="Yes"/>
    <x v="0"/>
    <s v="No"/>
    <x v="0"/>
    <n v="44.45"/>
    <n v="792.15"/>
    <n v="0"/>
    <n v="0"/>
    <n v="0"/>
    <n v="792.15"/>
    <s v="Stayed"/>
    <x v="0"/>
    <s v="other"/>
    <n v="0"/>
    <s v="20-50"/>
    <n v="0"/>
    <x v="2"/>
    <x v="4"/>
  </r>
  <r>
    <s v="89279-ODI"/>
    <x v="0"/>
    <n v="43"/>
    <s v="Yes"/>
    <x v="19"/>
    <n v="6"/>
    <n v="11"/>
    <s v="None"/>
    <x v="0"/>
    <s v="No"/>
    <x v="0"/>
    <s v="DSL"/>
    <x v="1"/>
    <s v="Yes"/>
    <x v="0"/>
    <s v="Yes"/>
    <x v="0"/>
    <s v="Yes"/>
    <s v="Yes"/>
    <s v="No"/>
    <x v="2"/>
    <s v="Yes"/>
    <x v="1"/>
    <n v="79.349999999999994"/>
    <n v="5753.25"/>
    <n v="0"/>
    <n v="40"/>
    <n v="2145.6"/>
    <n v="7938.85"/>
    <s v="Stayed"/>
    <x v="0"/>
    <s v="other"/>
    <n v="0"/>
    <s v="50-100"/>
    <n v="0"/>
    <x v="0"/>
    <x v="3"/>
  </r>
  <r>
    <s v="92904-KAR"/>
    <x v="0"/>
    <n v="34"/>
    <s v="No"/>
    <x v="3"/>
    <n v="3"/>
    <n v="26"/>
    <s v="None"/>
    <x v="0"/>
    <s v="Yes"/>
    <x v="0"/>
    <s v="Fiber Optic"/>
    <x v="0"/>
    <s v="Yes"/>
    <x v="1"/>
    <s v="No"/>
    <x v="0"/>
    <s v="Yes"/>
    <s v="Yes"/>
    <s v="Yes"/>
    <x v="0"/>
    <s v="Yes"/>
    <x v="0"/>
    <n v="103.2"/>
    <n v="7362.9"/>
    <n v="45.38"/>
    <n v="0"/>
    <n v="2135.52"/>
    <n v="9453.0400000000009"/>
    <s v="Stayed"/>
    <x v="0"/>
    <s v="other"/>
    <n v="0"/>
    <s v="&gt;100"/>
    <n v="0"/>
    <x v="2"/>
    <x v="0"/>
  </r>
  <r>
    <s v="91617-AND"/>
    <x v="1"/>
    <n v="76"/>
    <s v="No"/>
    <x v="10"/>
    <n v="6"/>
    <n v="24"/>
    <s v="None"/>
    <x v="1"/>
    <s v="No"/>
    <x v="0"/>
    <s v="DSL"/>
    <x v="0"/>
    <s v="No"/>
    <x v="0"/>
    <s v="No"/>
    <x v="0"/>
    <s v="Yes"/>
    <s v="Yes"/>
    <s v="Yes"/>
    <x v="1"/>
    <s v="Yes"/>
    <x v="1"/>
    <n v="44.4"/>
    <n v="263.05"/>
    <n v="0"/>
    <n v="0"/>
    <n v="0"/>
    <n v="263.05"/>
    <s v="Stayed"/>
    <x v="0"/>
    <s v="other"/>
    <n v="0"/>
    <s v="20-50"/>
    <n v="0"/>
    <x v="1"/>
    <x v="0"/>
  </r>
  <r>
    <s v="59731-HAR"/>
    <x v="1"/>
    <n v="24"/>
    <s v="No"/>
    <x v="15"/>
    <n v="15"/>
    <n v="9"/>
    <s v="Deal 1"/>
    <x v="0"/>
    <s v="Yes"/>
    <x v="0"/>
    <s v="DSL"/>
    <x v="1"/>
    <s v="Yes"/>
    <x v="1"/>
    <s v="Yes"/>
    <x v="0"/>
    <s v="No"/>
    <s v="No"/>
    <s v="No"/>
    <x v="2"/>
    <s v="No"/>
    <x v="0"/>
    <n v="-4"/>
    <n v="5401.9"/>
    <n v="0"/>
    <n v="20"/>
    <n v="1613.52"/>
    <n v="7035.42"/>
    <s v="Stayed"/>
    <x v="0"/>
    <s v="other"/>
    <n v="0"/>
    <s v="&lt;20"/>
    <n v="0"/>
    <x v="2"/>
    <x v="3"/>
  </r>
  <r>
    <s v="21500-HAR"/>
    <x v="1"/>
    <n v="38"/>
    <s v="Yes"/>
    <x v="15"/>
    <n v="5"/>
    <n v="28"/>
    <s v="None"/>
    <x v="0"/>
    <s v="Yes"/>
    <x v="0"/>
    <s v="Cable"/>
    <x v="0"/>
    <s v="No"/>
    <x v="0"/>
    <s v="No"/>
    <x v="1"/>
    <s v="No"/>
    <s v="No"/>
    <s v="Yes"/>
    <x v="1"/>
    <s v="No"/>
    <x v="0"/>
    <n v="50.85"/>
    <n v="239.55"/>
    <n v="0"/>
    <n v="0"/>
    <n v="51.52"/>
    <n v="291.07"/>
    <s v="Churned"/>
    <x v="2"/>
    <s v="Product dissatisfaction"/>
    <n v="1"/>
    <s v="50-100"/>
    <n v="0"/>
    <x v="0"/>
    <x v="0"/>
  </r>
  <r>
    <s v="38785-TAM"/>
    <x v="1"/>
    <n v="53"/>
    <s v="Yes"/>
    <x v="4"/>
    <n v="4"/>
    <n v="35"/>
    <s v="Deal 2"/>
    <x v="0"/>
    <s v="No"/>
    <x v="1"/>
    <s v="No"/>
    <x v="0"/>
    <s v="No"/>
    <x v="0"/>
    <s v="No"/>
    <x v="1"/>
    <s v="No"/>
    <s v="No"/>
    <s v="No"/>
    <x v="2"/>
    <s v="No"/>
    <x v="0"/>
    <n v="20.65"/>
    <n v="1218.45"/>
    <n v="0"/>
    <n v="0"/>
    <n v="691.3"/>
    <n v="1909.75"/>
    <s v="Stayed"/>
    <x v="0"/>
    <s v="other"/>
    <n v="0"/>
    <s v="20-50"/>
    <n v="0"/>
    <x v="1"/>
    <x v="0"/>
  </r>
  <r>
    <s v="71631-KAR"/>
    <x v="1"/>
    <n v="30"/>
    <s v="No"/>
    <x v="3"/>
    <n v="0"/>
    <n v="27"/>
    <s v="Deal 3"/>
    <x v="0"/>
    <s v="No"/>
    <x v="0"/>
    <s v="Fiber Optic"/>
    <x v="1"/>
    <s v="No"/>
    <x v="1"/>
    <s v="Yes"/>
    <x v="0"/>
    <s v="No"/>
    <s v="Yes"/>
    <s v="Yes"/>
    <x v="0"/>
    <s v="Yes"/>
    <x v="1"/>
    <n v="95.55"/>
    <n v="3692.85"/>
    <n v="0"/>
    <n v="0"/>
    <n v="174.72"/>
    <n v="3867.57"/>
    <s v="Churned"/>
    <x v="4"/>
    <s v="Attitude of service provider"/>
    <n v="1"/>
    <s v="50-100"/>
    <n v="0"/>
    <x v="2"/>
    <x v="0"/>
  </r>
  <r>
    <s v="46619-RAJ"/>
    <x v="0"/>
    <n v="25"/>
    <s v="No"/>
    <x v="8"/>
    <n v="1"/>
    <n v="14"/>
    <s v="None"/>
    <x v="0"/>
    <s v="No"/>
    <x v="1"/>
    <s v="No"/>
    <x v="0"/>
    <s v="No"/>
    <x v="0"/>
    <s v="No"/>
    <x v="1"/>
    <s v="No"/>
    <s v="No"/>
    <s v="No"/>
    <x v="0"/>
    <s v="No"/>
    <x v="0"/>
    <n v="20.399999999999999"/>
    <n v="20.399999999999999"/>
    <n v="0"/>
    <n v="0"/>
    <n v="27.5"/>
    <n v="47.9"/>
    <s v="Joined"/>
    <x v="0"/>
    <s v="other"/>
    <n v="0"/>
    <s v="20-50"/>
    <n v="1"/>
    <x v="2"/>
    <x v="1"/>
  </r>
  <r>
    <s v="34520-UTT"/>
    <x v="1"/>
    <n v="51"/>
    <s v="No"/>
    <x v="7"/>
    <n v="1"/>
    <n v="5"/>
    <s v="Deal 2"/>
    <x v="0"/>
    <s v="No"/>
    <x v="0"/>
    <s v="Cable"/>
    <x v="1"/>
    <s v="Yes"/>
    <x v="0"/>
    <s v="Yes"/>
    <x v="1"/>
    <s v="No"/>
    <s v="No"/>
    <s v="Yes"/>
    <x v="0"/>
    <s v="Yes"/>
    <x v="1"/>
    <n v="60.5"/>
    <n v="3145.15"/>
    <n v="0"/>
    <n v="0"/>
    <n v="2406.1799999999998"/>
    <n v="5551.33"/>
    <s v="Stayed"/>
    <x v="0"/>
    <s v="other"/>
    <n v="0"/>
    <s v="50-100"/>
    <n v="0"/>
    <x v="1"/>
    <x v="4"/>
  </r>
  <r>
    <s v="63137-TAM"/>
    <x v="1"/>
    <n v="18"/>
    <s v="No"/>
    <x v="4"/>
    <n v="12"/>
    <n v="12"/>
    <s v="Deal 2"/>
    <x v="0"/>
    <s v="Yes"/>
    <x v="0"/>
    <s v="Fiber Optic"/>
    <x v="0"/>
    <s v="Yes"/>
    <x v="1"/>
    <s v="No"/>
    <x v="0"/>
    <s v="Yes"/>
    <s v="Yes"/>
    <s v="Yes"/>
    <x v="0"/>
    <s v="Yes"/>
    <x v="1"/>
    <n v="103.25"/>
    <n v="6017.65"/>
    <n v="0"/>
    <n v="0"/>
    <n v="2581"/>
    <n v="8598.65"/>
    <s v="Churned"/>
    <x v="1"/>
    <s v="Competitor made better offer"/>
    <n v="1"/>
    <s v="&gt;100"/>
    <n v="0"/>
    <x v="3"/>
    <x v="1"/>
  </r>
  <r>
    <s v="17723-MAH"/>
    <x v="1"/>
    <n v="42"/>
    <s v="No"/>
    <x v="1"/>
    <n v="15"/>
    <n v="9"/>
    <s v="None"/>
    <x v="0"/>
    <s v="Yes"/>
    <x v="0"/>
    <s v="Fiber Optic"/>
    <x v="0"/>
    <s v="Yes"/>
    <x v="0"/>
    <s v="No"/>
    <x v="1"/>
    <s v="No"/>
    <s v="No"/>
    <s v="Yes"/>
    <x v="1"/>
    <s v="Yes"/>
    <x v="0"/>
    <n v="81.849999999999994"/>
    <n v="3141.7"/>
    <n v="0"/>
    <n v="0"/>
    <n v="48.26"/>
    <n v="3189.96"/>
    <s v="Stayed"/>
    <x v="0"/>
    <s v="other"/>
    <n v="0"/>
    <s v="50-100"/>
    <n v="0"/>
    <x v="0"/>
    <x v="3"/>
  </r>
  <r>
    <s v="76985-GUJ"/>
    <x v="1"/>
    <n v="26"/>
    <s v="Yes"/>
    <x v="6"/>
    <n v="12"/>
    <n v="30"/>
    <s v="None"/>
    <x v="0"/>
    <s v="Yes"/>
    <x v="0"/>
    <s v="Fiber Optic"/>
    <x v="1"/>
    <s v="No"/>
    <x v="0"/>
    <s v="No"/>
    <x v="1"/>
    <s v="No"/>
    <s v="No"/>
    <s v="Yes"/>
    <x v="0"/>
    <s v="No"/>
    <x v="1"/>
    <n v="80.099999999999994"/>
    <n v="2603.3000000000002"/>
    <n v="0"/>
    <n v="0"/>
    <n v="848.43"/>
    <n v="3451.73"/>
    <s v="Stayed"/>
    <x v="0"/>
    <s v="other"/>
    <n v="0"/>
    <s v="50-100"/>
    <n v="0"/>
    <x v="2"/>
    <x v="0"/>
  </r>
  <r>
    <s v="33812-PUD"/>
    <x v="0"/>
    <n v="24"/>
    <s v="No"/>
    <x v="21"/>
    <n v="12"/>
    <n v="8"/>
    <s v="Deal 4"/>
    <x v="0"/>
    <s v="No"/>
    <x v="1"/>
    <s v="No"/>
    <x v="0"/>
    <s v="No"/>
    <x v="0"/>
    <s v="No"/>
    <x v="1"/>
    <s v="No"/>
    <s v="No"/>
    <s v="No"/>
    <x v="1"/>
    <s v="No"/>
    <x v="0"/>
    <n v="19.399999999999999"/>
    <n v="415.4"/>
    <n v="0"/>
    <n v="0"/>
    <n v="620.4"/>
    <n v="1035.8"/>
    <s v="Stayed"/>
    <x v="0"/>
    <s v="other"/>
    <n v="0"/>
    <s v="&lt;20"/>
    <n v="0"/>
    <x v="2"/>
    <x v="3"/>
  </r>
  <r>
    <s v="56778-PUN"/>
    <x v="1"/>
    <n v="61"/>
    <s v="Yes"/>
    <x v="13"/>
    <n v="9"/>
    <n v="36"/>
    <s v="Deal 3"/>
    <x v="0"/>
    <s v="Yes"/>
    <x v="0"/>
    <s v="DSL"/>
    <x v="0"/>
    <s v="Yes"/>
    <x v="0"/>
    <s v="Yes"/>
    <x v="0"/>
    <s v="Yes"/>
    <s v="Yes"/>
    <s v="Yes"/>
    <x v="2"/>
    <s v="No"/>
    <x v="1"/>
    <n v="80.55"/>
    <n v="2471.6"/>
    <n v="0"/>
    <n v="0"/>
    <n v="884.12"/>
    <n v="3355.72"/>
    <s v="Stayed"/>
    <x v="0"/>
    <s v="other"/>
    <n v="0"/>
    <s v="50-100"/>
    <n v="0"/>
    <x v="1"/>
    <x v="0"/>
  </r>
  <r>
    <s v="38932-TAM"/>
    <x v="1"/>
    <n v="59"/>
    <s v="No"/>
    <x v="4"/>
    <n v="5"/>
    <n v="8"/>
    <s v="None"/>
    <x v="0"/>
    <s v="Yes"/>
    <x v="0"/>
    <s v="Fiber Optic"/>
    <x v="0"/>
    <s v="Yes"/>
    <x v="1"/>
    <s v="No"/>
    <x v="0"/>
    <s v="Yes"/>
    <s v="Yes"/>
    <s v="Yes"/>
    <x v="1"/>
    <s v="Yes"/>
    <x v="1"/>
    <n v="105.85"/>
    <n v="2239.65"/>
    <n v="0"/>
    <n v="0"/>
    <n v="575.79999999999995"/>
    <n v="2815.45"/>
    <s v="Churned"/>
    <x v="2"/>
    <s v="Service dissatisfaction"/>
    <n v="1"/>
    <s v="&gt;100"/>
    <n v="0"/>
    <x v="1"/>
    <x v="3"/>
  </r>
  <r>
    <s v="39438-PUN"/>
    <x v="0"/>
    <n v="44"/>
    <s v="Yes"/>
    <x v="13"/>
    <n v="13"/>
    <n v="13"/>
    <s v="None"/>
    <x v="0"/>
    <s v="No"/>
    <x v="0"/>
    <s v="Fiber Optic"/>
    <x v="1"/>
    <s v="Yes"/>
    <x v="0"/>
    <s v="No"/>
    <x v="1"/>
    <s v="No"/>
    <s v="No"/>
    <s v="Yes"/>
    <x v="1"/>
    <s v="No"/>
    <x v="1"/>
    <n v="81.05"/>
    <n v="5135.3500000000004"/>
    <n v="0"/>
    <n v="0"/>
    <n v="3167.36"/>
    <n v="8302.7099999999991"/>
    <s v="Stayed"/>
    <x v="0"/>
    <s v="other"/>
    <n v="0"/>
    <s v="50-100"/>
    <n v="0"/>
    <x v="0"/>
    <x v="1"/>
  </r>
  <r>
    <s v="67754-WES"/>
    <x v="1"/>
    <n v="31"/>
    <s v="Yes"/>
    <x v="2"/>
    <n v="0"/>
    <n v="15"/>
    <s v="Deal 1"/>
    <x v="0"/>
    <s v="Yes"/>
    <x v="0"/>
    <s v="Cable"/>
    <x v="1"/>
    <s v="Yes"/>
    <x v="1"/>
    <s v="Yes"/>
    <x v="1"/>
    <s v="Yes"/>
    <s v="Yes"/>
    <s v="Yes"/>
    <x v="2"/>
    <s v="No"/>
    <x v="0"/>
    <n v="79.55"/>
    <n v="5810.9"/>
    <n v="0"/>
    <n v="0"/>
    <n v="3243.6"/>
    <n v="9054.5"/>
    <s v="Stayed"/>
    <x v="0"/>
    <s v="other"/>
    <n v="0"/>
    <s v="50-100"/>
    <n v="0"/>
    <x v="2"/>
    <x v="1"/>
  </r>
  <r>
    <s v="36043-TAM"/>
    <x v="1"/>
    <n v="27"/>
    <s v="No"/>
    <x v="4"/>
    <n v="14"/>
    <n v="23"/>
    <s v="Deal 5"/>
    <x v="0"/>
    <s v="Yes"/>
    <x v="0"/>
    <s v="Fiber Optic"/>
    <x v="0"/>
    <s v="No"/>
    <x v="1"/>
    <s v="No"/>
    <x v="0"/>
    <s v="No"/>
    <s v="No"/>
    <s v="Yes"/>
    <x v="0"/>
    <s v="Yes"/>
    <x v="1"/>
    <n v="-10"/>
    <n v="767.9"/>
    <n v="0"/>
    <n v="0"/>
    <n v="274.14"/>
    <n v="1042.04"/>
    <s v="Stayed"/>
    <x v="0"/>
    <s v="other"/>
    <n v="0"/>
    <s v="&lt;20"/>
    <n v="0"/>
    <x v="2"/>
    <x v="2"/>
  </r>
  <r>
    <s v="52683-GUJ"/>
    <x v="1"/>
    <n v="23"/>
    <s v="No"/>
    <x v="6"/>
    <n v="7"/>
    <n v="2"/>
    <s v="Deal 2"/>
    <x v="0"/>
    <s v="Yes"/>
    <x v="0"/>
    <s v="Fiber Optic"/>
    <x v="1"/>
    <s v="No"/>
    <x v="1"/>
    <s v="No"/>
    <x v="0"/>
    <s v="Yes"/>
    <s v="Yes"/>
    <s v="Yes"/>
    <x v="0"/>
    <s v="No"/>
    <x v="1"/>
    <n v="104"/>
    <n v="6363.45"/>
    <n v="0"/>
    <n v="0"/>
    <n v="2787.09"/>
    <n v="9150.5400000000009"/>
    <s v="Stayed"/>
    <x v="0"/>
    <s v="other"/>
    <n v="0"/>
    <s v="&gt;100"/>
    <n v="0"/>
    <x v="2"/>
    <x v="4"/>
  </r>
  <r>
    <s v="15837-RAJ"/>
    <x v="1"/>
    <n v="58"/>
    <s v="Yes"/>
    <x v="8"/>
    <n v="3"/>
    <n v="16"/>
    <s v="None"/>
    <x v="0"/>
    <s v="Yes"/>
    <x v="0"/>
    <s v="DSL"/>
    <x v="1"/>
    <s v="Yes"/>
    <x v="0"/>
    <s v="Yes"/>
    <x v="0"/>
    <s v="Yes"/>
    <s v="Yes"/>
    <s v="Yes"/>
    <x v="2"/>
    <s v="Yes"/>
    <x v="0"/>
    <n v="85.15"/>
    <n v="4461.8500000000004"/>
    <n v="0"/>
    <n v="0"/>
    <n v="1665.04"/>
    <n v="6126.89"/>
    <s v="Stayed"/>
    <x v="0"/>
    <s v="other"/>
    <n v="0"/>
    <s v="50-100"/>
    <n v="0"/>
    <x v="1"/>
    <x v="1"/>
  </r>
  <r>
    <s v="97161-MAD"/>
    <x v="1"/>
    <n v="34"/>
    <s v="Yes"/>
    <x v="11"/>
    <n v="14"/>
    <n v="17"/>
    <s v="None"/>
    <x v="1"/>
    <s v="No"/>
    <x v="0"/>
    <s v="DSL"/>
    <x v="1"/>
    <s v="Yes"/>
    <x v="1"/>
    <s v="Yes"/>
    <x v="1"/>
    <s v="No"/>
    <s v="No"/>
    <s v="Yes"/>
    <x v="2"/>
    <s v="No"/>
    <x v="1"/>
    <n v="46.25"/>
    <n v="3121.4"/>
    <n v="0"/>
    <n v="0"/>
    <n v="0"/>
    <n v="3121.4"/>
    <s v="Stayed"/>
    <x v="0"/>
    <s v="other"/>
    <n v="0"/>
    <s v="20-50"/>
    <n v="0"/>
    <x v="2"/>
    <x v="1"/>
  </r>
  <r>
    <s v="84613-BIH"/>
    <x v="1"/>
    <n v="30"/>
    <s v="No"/>
    <x v="9"/>
    <n v="8"/>
    <n v="22"/>
    <s v="Deal 5"/>
    <x v="0"/>
    <s v="Yes"/>
    <x v="0"/>
    <s v="Fiber Optic"/>
    <x v="0"/>
    <s v="Yes"/>
    <x v="0"/>
    <s v="No"/>
    <x v="1"/>
    <s v="No"/>
    <s v="No"/>
    <s v="No"/>
    <x v="1"/>
    <s v="Yes"/>
    <x v="0"/>
    <n v="79.150000000000006"/>
    <n v="79.150000000000006"/>
    <n v="0"/>
    <n v="60"/>
    <n v="18"/>
    <n v="157.15"/>
    <s v="Joined"/>
    <x v="0"/>
    <s v="other"/>
    <n v="0"/>
    <s v="50-100"/>
    <n v="1"/>
    <x v="2"/>
    <x v="2"/>
  </r>
  <r>
    <s v="41842-PUD"/>
    <x v="1"/>
    <n v="49"/>
    <s v="No"/>
    <x v="21"/>
    <n v="8"/>
    <n v="24"/>
    <s v="None"/>
    <x v="0"/>
    <s v="No"/>
    <x v="0"/>
    <s v="DSL"/>
    <x v="0"/>
    <s v="No"/>
    <x v="1"/>
    <s v="Yes"/>
    <x v="0"/>
    <s v="Yes"/>
    <s v="Yes"/>
    <s v="Yes"/>
    <x v="2"/>
    <s v="Yes"/>
    <x v="1"/>
    <n v="72.95"/>
    <n v="4953.25"/>
    <n v="0"/>
    <n v="0"/>
    <n v="2320.84"/>
    <n v="7274.09"/>
    <s v="Stayed"/>
    <x v="0"/>
    <s v="other"/>
    <n v="0"/>
    <s v="50-100"/>
    <n v="0"/>
    <x v="0"/>
    <x v="0"/>
  </r>
  <r>
    <s v="95603-GUJ"/>
    <x v="0"/>
    <n v="46"/>
    <s v="No"/>
    <x v="6"/>
    <n v="4"/>
    <n v="4"/>
    <s v="None"/>
    <x v="0"/>
    <s v="Yes"/>
    <x v="0"/>
    <s v="DSL"/>
    <x v="0"/>
    <s v="No"/>
    <x v="0"/>
    <s v="Yes"/>
    <x v="0"/>
    <s v="No"/>
    <s v="No"/>
    <s v="Yes"/>
    <x v="1"/>
    <s v="Yes"/>
    <x v="0"/>
    <n v="66.599999999999994"/>
    <n v="979.5"/>
    <n v="0"/>
    <n v="0"/>
    <n v="309.95999999999998"/>
    <n v="1289.46"/>
    <s v="Stayed"/>
    <x v="0"/>
    <s v="other"/>
    <n v="0"/>
    <s v="50-100"/>
    <n v="0"/>
    <x v="0"/>
    <x v="4"/>
  </r>
  <r>
    <s v="53329-JAM"/>
    <x v="0"/>
    <n v="32"/>
    <s v="Yes"/>
    <x v="16"/>
    <n v="2"/>
    <n v="2"/>
    <s v="Deal 5"/>
    <x v="1"/>
    <s v="No"/>
    <x v="0"/>
    <s v="DSL"/>
    <x v="0"/>
    <s v="No"/>
    <x v="1"/>
    <s v="Yes"/>
    <x v="1"/>
    <s v="No"/>
    <s v="No"/>
    <s v="Yes"/>
    <x v="0"/>
    <s v="Yes"/>
    <x v="0"/>
    <n v="35.5"/>
    <n v="249.55"/>
    <n v="0"/>
    <n v="0"/>
    <n v="0"/>
    <n v="249.55"/>
    <s v="Stayed"/>
    <x v="0"/>
    <s v="other"/>
    <n v="0"/>
    <s v="20-50"/>
    <n v="0"/>
    <x v="2"/>
    <x v="4"/>
  </r>
  <r>
    <s v="87595-KAR"/>
    <x v="0"/>
    <n v="74"/>
    <s v="No"/>
    <x v="3"/>
    <n v="7"/>
    <n v="35"/>
    <s v="None"/>
    <x v="0"/>
    <s v="No"/>
    <x v="0"/>
    <s v="Fiber Optic"/>
    <x v="0"/>
    <s v="No"/>
    <x v="0"/>
    <s v="No"/>
    <x v="1"/>
    <s v="No"/>
    <s v="No"/>
    <s v="Yes"/>
    <x v="1"/>
    <s v="Yes"/>
    <x v="1"/>
    <n v="70.2"/>
    <n v="115.95"/>
    <n v="0"/>
    <n v="0"/>
    <n v="19.100000000000001"/>
    <n v="135.05000000000001"/>
    <s v="Churned"/>
    <x v="1"/>
    <s v="Competitor offered more data"/>
    <n v="1"/>
    <s v="50-100"/>
    <n v="0"/>
    <x v="1"/>
    <x v="0"/>
  </r>
  <r>
    <s v="91320-PUD"/>
    <x v="1"/>
    <n v="58"/>
    <s v="No"/>
    <x v="21"/>
    <n v="0"/>
    <n v="18"/>
    <s v="None"/>
    <x v="0"/>
    <s v="No"/>
    <x v="0"/>
    <s v="Fiber Optic"/>
    <x v="0"/>
    <s v="No"/>
    <x v="0"/>
    <s v="No"/>
    <x v="1"/>
    <s v="No"/>
    <s v="No"/>
    <s v="Yes"/>
    <x v="1"/>
    <s v="No"/>
    <x v="1"/>
    <n v="70.099999999999994"/>
    <n v="70.099999999999994"/>
    <n v="0"/>
    <n v="0"/>
    <n v="1.1499999999999999"/>
    <n v="71.25"/>
    <s v="Joined"/>
    <x v="0"/>
    <s v="other"/>
    <n v="0"/>
    <s v="50-100"/>
    <n v="1"/>
    <x v="1"/>
    <x v="2"/>
  </r>
  <r>
    <s v="97298-PUN"/>
    <x v="0"/>
    <n v="50"/>
    <s v="No"/>
    <x v="13"/>
    <n v="7"/>
    <n v="17"/>
    <s v="None"/>
    <x v="0"/>
    <s v="Yes"/>
    <x v="1"/>
    <s v="No"/>
    <x v="0"/>
    <s v="No"/>
    <x v="0"/>
    <s v="No"/>
    <x v="1"/>
    <s v="No"/>
    <s v="No"/>
    <s v="No"/>
    <x v="2"/>
    <s v="Yes"/>
    <x v="0"/>
    <n v="24.95"/>
    <n v="1222.25"/>
    <n v="0"/>
    <n v="0"/>
    <n v="859.35"/>
    <n v="2081.6"/>
    <s v="Stayed"/>
    <x v="0"/>
    <s v="other"/>
    <n v="0"/>
    <s v="20-50"/>
    <n v="0"/>
    <x v="1"/>
    <x v="1"/>
  </r>
  <r>
    <s v="93266-GUJ"/>
    <x v="0"/>
    <n v="70"/>
    <s v="No"/>
    <x v="6"/>
    <n v="1"/>
    <n v="7"/>
    <s v="None"/>
    <x v="0"/>
    <s v="Yes"/>
    <x v="0"/>
    <s v="Fiber Optic"/>
    <x v="1"/>
    <s v="No"/>
    <x v="0"/>
    <s v="No"/>
    <x v="0"/>
    <s v="Yes"/>
    <s v="No"/>
    <s v="Yes"/>
    <x v="1"/>
    <s v="Yes"/>
    <x v="1"/>
    <n v="99.6"/>
    <n v="347.65"/>
    <n v="25.79"/>
    <n v="0"/>
    <n v="75.64"/>
    <n v="397.5"/>
    <s v="Churned"/>
    <x v="2"/>
    <s v="Network reliability"/>
    <n v="1"/>
    <s v="50-100"/>
    <n v="0"/>
    <x v="1"/>
    <x v="3"/>
  </r>
  <r>
    <s v="85953-UTT"/>
    <x v="1"/>
    <n v="20"/>
    <s v="No"/>
    <x v="7"/>
    <n v="4"/>
    <n v="12"/>
    <s v="None"/>
    <x v="0"/>
    <s v="No"/>
    <x v="1"/>
    <s v="No"/>
    <x v="0"/>
    <s v="No"/>
    <x v="0"/>
    <s v="No"/>
    <x v="1"/>
    <s v="No"/>
    <s v="No"/>
    <s v="No"/>
    <x v="2"/>
    <s v="No"/>
    <x v="0"/>
    <n v="19.350000000000001"/>
    <n v="278.85000000000002"/>
    <n v="0"/>
    <n v="0"/>
    <n v="697.05"/>
    <n v="975.9"/>
    <s v="Stayed"/>
    <x v="0"/>
    <s v="other"/>
    <n v="0"/>
    <s v="&lt;20"/>
    <n v="0"/>
    <x v="3"/>
    <x v="1"/>
  </r>
  <r>
    <s v="56211-DEL"/>
    <x v="1"/>
    <n v="20"/>
    <s v="No"/>
    <x v="0"/>
    <n v="5"/>
    <n v="3"/>
    <s v="Deal 1"/>
    <x v="0"/>
    <s v="Yes"/>
    <x v="0"/>
    <s v="Fiber Optic"/>
    <x v="0"/>
    <s v="Yes"/>
    <x v="1"/>
    <s v="Yes"/>
    <x v="0"/>
    <s v="Yes"/>
    <s v="Yes"/>
    <s v="Yes"/>
    <x v="0"/>
    <s v="No"/>
    <x v="0"/>
    <n v="109.15"/>
    <n v="7789.6"/>
    <n v="0"/>
    <n v="0"/>
    <n v="853.2"/>
    <n v="8642.7999999999993"/>
    <s v="Stayed"/>
    <x v="0"/>
    <s v="other"/>
    <n v="0"/>
    <s v="&gt;100"/>
    <n v="0"/>
    <x v="3"/>
    <x v="4"/>
  </r>
  <r>
    <s v="48171-GUJ"/>
    <x v="1"/>
    <n v="31"/>
    <s v="Yes"/>
    <x v="6"/>
    <n v="11"/>
    <n v="22"/>
    <s v="Deal 2"/>
    <x v="0"/>
    <s v="Yes"/>
    <x v="0"/>
    <s v="Fiber Optic"/>
    <x v="1"/>
    <s v="Yes"/>
    <x v="0"/>
    <s v="No"/>
    <x v="1"/>
    <s v="Yes"/>
    <s v="Yes"/>
    <s v="Yes"/>
    <x v="1"/>
    <s v="Yes"/>
    <x v="0"/>
    <n v="94.4"/>
    <n v="4914.8999999999996"/>
    <n v="0"/>
    <n v="0"/>
    <n v="879"/>
    <n v="5793.9"/>
    <s v="Stayed"/>
    <x v="0"/>
    <s v="other"/>
    <n v="0"/>
    <s v="50-100"/>
    <n v="0"/>
    <x v="2"/>
    <x v="2"/>
  </r>
  <r>
    <s v="85643-KER"/>
    <x v="1"/>
    <n v="75"/>
    <s v="Yes"/>
    <x v="20"/>
    <n v="13"/>
    <n v="6"/>
    <s v="None"/>
    <x v="0"/>
    <s v="Yes"/>
    <x v="0"/>
    <s v="Fiber Optic"/>
    <x v="0"/>
    <s v="Yes"/>
    <x v="1"/>
    <s v="No"/>
    <x v="1"/>
    <s v="Yes"/>
    <s v="No"/>
    <s v="Yes"/>
    <x v="1"/>
    <s v="No"/>
    <x v="0"/>
    <n v="94"/>
    <n v="5438.95"/>
    <n v="0"/>
    <n v="0"/>
    <n v="1313.85"/>
    <n v="6752.8"/>
    <s v="Stayed"/>
    <x v="0"/>
    <s v="other"/>
    <n v="0"/>
    <s v="50-100"/>
    <n v="0"/>
    <x v="1"/>
    <x v="3"/>
  </r>
  <r>
    <s v="87692-AND"/>
    <x v="1"/>
    <n v="42"/>
    <s v="No"/>
    <x v="10"/>
    <n v="2"/>
    <n v="18"/>
    <s v="Deal 2"/>
    <x v="0"/>
    <s v="Yes"/>
    <x v="0"/>
    <s v="Fiber Optic"/>
    <x v="1"/>
    <s v="Yes"/>
    <x v="1"/>
    <s v="Yes"/>
    <x v="1"/>
    <s v="No"/>
    <s v="No"/>
    <s v="Yes"/>
    <x v="1"/>
    <s v="Yes"/>
    <x v="0"/>
    <n v="95.1"/>
    <n v="4060.55"/>
    <n v="0"/>
    <n v="0"/>
    <n v="1439.68"/>
    <n v="5500.23"/>
    <s v="Stayed"/>
    <x v="0"/>
    <s v="other"/>
    <n v="0"/>
    <s v="50-100"/>
    <n v="0"/>
    <x v="0"/>
    <x v="2"/>
  </r>
  <r>
    <s v="53348-HAR"/>
    <x v="1"/>
    <n v="41"/>
    <s v="No"/>
    <x v="15"/>
    <n v="12"/>
    <n v="13"/>
    <s v="Deal 2"/>
    <x v="0"/>
    <s v="Yes"/>
    <x v="0"/>
    <s v="Fiber Optic"/>
    <x v="0"/>
    <s v="Yes"/>
    <x v="1"/>
    <s v="Yes"/>
    <x v="0"/>
    <s v="Yes"/>
    <s v="Yes"/>
    <s v="Yes"/>
    <x v="0"/>
    <s v="Yes"/>
    <x v="1"/>
    <n v="110.8"/>
    <n v="6840.95"/>
    <n v="0"/>
    <n v="0"/>
    <n v="821.5"/>
    <n v="7662.45"/>
    <s v="Stayed"/>
    <x v="0"/>
    <s v="other"/>
    <n v="0"/>
    <s v="&gt;100"/>
    <n v="0"/>
    <x v="0"/>
    <x v="1"/>
  </r>
  <r>
    <s v="35000-MAH"/>
    <x v="0"/>
    <n v="77"/>
    <s v="Yes"/>
    <x v="1"/>
    <n v="1"/>
    <n v="7"/>
    <s v="None"/>
    <x v="0"/>
    <s v="Yes"/>
    <x v="0"/>
    <s v="Fiber Optic"/>
    <x v="0"/>
    <s v="No"/>
    <x v="0"/>
    <s v="No"/>
    <x v="1"/>
    <s v="No"/>
    <s v="No"/>
    <s v="Yes"/>
    <x v="1"/>
    <s v="Yes"/>
    <x v="1"/>
    <n v="74.3"/>
    <n v="1096.25"/>
    <n v="0"/>
    <n v="0"/>
    <n v="490.98"/>
    <n v="1587.23"/>
    <s v="Churned"/>
    <x v="2"/>
    <s v="Service dissatisfaction"/>
    <n v="1"/>
    <s v="50-100"/>
    <n v="0"/>
    <x v="1"/>
    <x v="3"/>
  </r>
  <r>
    <s v="82709-GUJ"/>
    <x v="0"/>
    <n v="43"/>
    <s v="No"/>
    <x v="6"/>
    <n v="11"/>
    <n v="29"/>
    <s v="Deal 5"/>
    <x v="0"/>
    <s v="No"/>
    <x v="0"/>
    <s v="Cable"/>
    <x v="1"/>
    <s v="Yes"/>
    <x v="0"/>
    <s v="Yes"/>
    <x v="0"/>
    <s v="Yes"/>
    <s v="Yes"/>
    <s v="Yes"/>
    <x v="1"/>
    <s v="Yes"/>
    <x v="1"/>
    <n v="78.5"/>
    <n v="571.04999999999995"/>
    <n v="0"/>
    <n v="0"/>
    <n v="23.38"/>
    <n v="594.42999999999995"/>
    <s v="Stayed"/>
    <x v="0"/>
    <s v="other"/>
    <n v="0"/>
    <s v="50-100"/>
    <n v="0"/>
    <x v="0"/>
    <x v="0"/>
  </r>
  <r>
    <s v="54584-WES"/>
    <x v="1"/>
    <n v="46"/>
    <s v="No"/>
    <x v="2"/>
    <n v="14"/>
    <n v="5"/>
    <s v="None"/>
    <x v="0"/>
    <s v="Yes"/>
    <x v="0"/>
    <s v="Fiber Optic"/>
    <x v="1"/>
    <s v="Yes"/>
    <x v="1"/>
    <s v="No"/>
    <x v="0"/>
    <s v="Yes"/>
    <s v="Yes"/>
    <s v="Yes"/>
    <x v="2"/>
    <s v="Yes"/>
    <x v="1"/>
    <n v="110.75"/>
    <n v="7751.7"/>
    <n v="0"/>
    <n v="0"/>
    <n v="2861.28"/>
    <n v="10612.98"/>
    <s v="Stayed"/>
    <x v="0"/>
    <s v="other"/>
    <n v="0"/>
    <s v="&gt;100"/>
    <n v="0"/>
    <x v="0"/>
    <x v="4"/>
  </r>
  <r>
    <s v="39540-BIH"/>
    <x v="1"/>
    <n v="34"/>
    <s v="No"/>
    <x v="9"/>
    <n v="12"/>
    <n v="13"/>
    <s v="None"/>
    <x v="0"/>
    <s v="No"/>
    <x v="0"/>
    <s v="Cable"/>
    <x v="0"/>
    <s v="No"/>
    <x v="0"/>
    <s v="Yes"/>
    <x v="1"/>
    <s v="No"/>
    <s v="No"/>
    <s v="Yes"/>
    <x v="1"/>
    <s v="No"/>
    <x v="0"/>
    <n v="49.05"/>
    <n v="49.05"/>
    <n v="0"/>
    <n v="0"/>
    <n v="25.77"/>
    <n v="74.819999999999993"/>
    <s v="Joined"/>
    <x v="0"/>
    <s v="other"/>
    <n v="0"/>
    <s v="20-50"/>
    <n v="1"/>
    <x v="2"/>
    <x v="1"/>
  </r>
  <r>
    <s v="66646-TAM"/>
    <x v="0"/>
    <n v="79"/>
    <s v="No"/>
    <x v="4"/>
    <n v="7"/>
    <n v="2"/>
    <s v="Deal 1"/>
    <x v="1"/>
    <s v="No"/>
    <x v="0"/>
    <s v="Cable"/>
    <x v="1"/>
    <s v="Yes"/>
    <x v="1"/>
    <s v="Yes"/>
    <x v="0"/>
    <s v="Yes"/>
    <s v="Yes"/>
    <s v="Yes"/>
    <x v="2"/>
    <s v="Yes"/>
    <x v="1"/>
    <n v="63.1"/>
    <n v="4685.55"/>
    <n v="0"/>
    <n v="0"/>
    <n v="0"/>
    <n v="4685.55"/>
    <s v="Stayed"/>
    <x v="0"/>
    <s v="other"/>
    <n v="0"/>
    <s v="50-100"/>
    <n v="0"/>
    <x v="1"/>
    <x v="4"/>
  </r>
  <r>
    <s v="19539-PUN"/>
    <x v="1"/>
    <n v="37"/>
    <s v="Yes"/>
    <x v="13"/>
    <n v="14"/>
    <n v="8"/>
    <s v="Deal 5"/>
    <x v="0"/>
    <s v="No"/>
    <x v="0"/>
    <s v="DSL"/>
    <x v="0"/>
    <s v="No"/>
    <x v="0"/>
    <s v="No"/>
    <x v="1"/>
    <s v="No"/>
    <s v="No"/>
    <s v="Yes"/>
    <x v="1"/>
    <s v="Yes"/>
    <x v="0"/>
    <n v="45.4"/>
    <n v="45.4"/>
    <n v="0"/>
    <n v="0"/>
    <n v="49.33"/>
    <n v="94.73"/>
    <s v="Joined"/>
    <x v="0"/>
    <s v="other"/>
    <n v="0"/>
    <s v="20-50"/>
    <n v="1"/>
    <x v="0"/>
    <x v="3"/>
  </r>
  <r>
    <s v="52916-JAM"/>
    <x v="0"/>
    <n v="62"/>
    <s v="Yes"/>
    <x v="16"/>
    <n v="7"/>
    <n v="4"/>
    <s v="Deal 5"/>
    <x v="0"/>
    <s v="Yes"/>
    <x v="0"/>
    <s v="Fiber Optic"/>
    <x v="0"/>
    <s v="No"/>
    <x v="0"/>
    <s v="No"/>
    <x v="1"/>
    <s v="No"/>
    <s v="No"/>
    <s v="Yes"/>
    <x v="1"/>
    <s v="Yes"/>
    <x v="0"/>
    <n v="75.099999999999994"/>
    <n v="270.7"/>
    <n v="0"/>
    <n v="0"/>
    <n v="79.56"/>
    <n v="350.26"/>
    <s v="Churned"/>
    <x v="1"/>
    <s v="Competitor made better offer"/>
    <n v="1"/>
    <s v="50-100"/>
    <n v="0"/>
    <x v="1"/>
    <x v="4"/>
  </r>
  <r>
    <s v="89492-PUN"/>
    <x v="0"/>
    <n v="45"/>
    <s v="No"/>
    <x v="13"/>
    <n v="6"/>
    <n v="27"/>
    <s v="None"/>
    <x v="0"/>
    <s v="No"/>
    <x v="1"/>
    <s v="No"/>
    <x v="0"/>
    <s v="No"/>
    <x v="0"/>
    <s v="No"/>
    <x v="1"/>
    <s v="No"/>
    <s v="No"/>
    <s v="No"/>
    <x v="0"/>
    <s v="No"/>
    <x v="1"/>
    <n v="19.75"/>
    <n v="624.15"/>
    <n v="0"/>
    <n v="0"/>
    <n v="1401.6"/>
    <n v="2025.75"/>
    <s v="Stayed"/>
    <x v="0"/>
    <s v="other"/>
    <n v="0"/>
    <s v="&lt;20"/>
    <n v="0"/>
    <x v="0"/>
    <x v="0"/>
  </r>
  <r>
    <s v="47156-TAM"/>
    <x v="1"/>
    <n v="75"/>
    <s v="No"/>
    <x v="4"/>
    <n v="2"/>
    <n v="24"/>
    <s v="None"/>
    <x v="0"/>
    <s v="No"/>
    <x v="0"/>
    <s v="Fiber Optic"/>
    <x v="0"/>
    <s v="Yes"/>
    <x v="1"/>
    <s v="No"/>
    <x v="0"/>
    <s v="Yes"/>
    <s v="Yes"/>
    <s v="Yes"/>
    <x v="2"/>
    <s v="Yes"/>
    <x v="1"/>
    <n v="99.2"/>
    <n v="7213.75"/>
    <n v="0"/>
    <n v="0"/>
    <n v="1562"/>
    <n v="8775.75"/>
    <s v="Stayed"/>
    <x v="0"/>
    <s v="other"/>
    <n v="0"/>
    <s v="50-100"/>
    <n v="0"/>
    <x v="1"/>
    <x v="0"/>
  </r>
  <r>
    <s v="31962-ODI"/>
    <x v="1"/>
    <n v="68"/>
    <s v="No"/>
    <x v="19"/>
    <n v="12"/>
    <n v="18"/>
    <s v="Deal 2"/>
    <x v="0"/>
    <s v="Yes"/>
    <x v="0"/>
    <s v="Fiber Optic"/>
    <x v="0"/>
    <s v="No"/>
    <x v="0"/>
    <s v="Yes"/>
    <x v="0"/>
    <s v="Yes"/>
    <s v="No"/>
    <s v="No"/>
    <x v="2"/>
    <s v="Yes"/>
    <x v="1"/>
    <n v="99"/>
    <n v="6017.9"/>
    <n v="0"/>
    <n v="150"/>
    <n v="624"/>
    <n v="6791.9"/>
    <s v="Stayed"/>
    <x v="0"/>
    <s v="other"/>
    <n v="0"/>
    <s v="50-100"/>
    <n v="0"/>
    <x v="1"/>
    <x v="2"/>
  </r>
  <r>
    <s v="91890-HAR"/>
    <x v="1"/>
    <n v="60"/>
    <s v="No"/>
    <x v="15"/>
    <n v="15"/>
    <n v="10"/>
    <s v="None"/>
    <x v="0"/>
    <s v="Yes"/>
    <x v="0"/>
    <s v="DSL"/>
    <x v="0"/>
    <s v="No"/>
    <x v="0"/>
    <s v="No"/>
    <x v="1"/>
    <s v="No"/>
    <s v="No"/>
    <s v="Yes"/>
    <x v="2"/>
    <s v="No"/>
    <x v="2"/>
    <n v="48.75"/>
    <n v="179.85"/>
    <n v="0"/>
    <n v="0"/>
    <n v="124.52"/>
    <n v="304.37"/>
    <s v="Stayed"/>
    <x v="0"/>
    <s v="other"/>
    <n v="0"/>
    <s v="20-50"/>
    <n v="0"/>
    <x v="1"/>
    <x v="3"/>
  </r>
  <r>
    <s v="82420-AND"/>
    <x v="0"/>
    <n v="28"/>
    <s v="No"/>
    <x v="10"/>
    <n v="15"/>
    <n v="28"/>
    <s v="None"/>
    <x v="0"/>
    <s v="Yes"/>
    <x v="0"/>
    <s v="Fiber Optic"/>
    <x v="0"/>
    <s v="Yes"/>
    <x v="0"/>
    <s v="Yes"/>
    <x v="1"/>
    <s v="Yes"/>
    <s v="Yes"/>
    <s v="Yes"/>
    <x v="1"/>
    <s v="Yes"/>
    <x v="0"/>
    <n v="95.65"/>
    <n v="5088.3999999999996"/>
    <n v="11.8"/>
    <n v="0"/>
    <n v="464.88"/>
    <n v="5541.48"/>
    <s v="Stayed"/>
    <x v="0"/>
    <s v="other"/>
    <n v="0"/>
    <s v="50-100"/>
    <n v="0"/>
    <x v="2"/>
    <x v="0"/>
  </r>
  <r>
    <s v="95965-UTT"/>
    <x v="1"/>
    <n v="40"/>
    <s v="No"/>
    <x v="7"/>
    <n v="1"/>
    <n v="8"/>
    <s v="None"/>
    <x v="0"/>
    <s v="No"/>
    <x v="0"/>
    <s v="DSL"/>
    <x v="1"/>
    <s v="No"/>
    <x v="1"/>
    <s v="Yes"/>
    <x v="1"/>
    <s v="No"/>
    <s v="No"/>
    <s v="Yes"/>
    <x v="0"/>
    <s v="No"/>
    <x v="0"/>
    <n v="58"/>
    <n v="1734.5"/>
    <n v="0"/>
    <n v="0"/>
    <n v="419.34"/>
    <n v="2153.84"/>
    <s v="Stayed"/>
    <x v="0"/>
    <s v="other"/>
    <n v="0"/>
    <s v="50-100"/>
    <n v="0"/>
    <x v="0"/>
    <x v="3"/>
  </r>
  <r>
    <s v="37491-JAM"/>
    <x v="0"/>
    <n v="28"/>
    <s v="Yes"/>
    <x v="16"/>
    <n v="1"/>
    <n v="33"/>
    <s v="Deal 2"/>
    <x v="0"/>
    <s v="No"/>
    <x v="0"/>
    <s v="Fiber Optic"/>
    <x v="0"/>
    <s v="No"/>
    <x v="1"/>
    <s v="Yes"/>
    <x v="0"/>
    <s v="Yes"/>
    <s v="Yes"/>
    <s v="Yes"/>
    <x v="0"/>
    <s v="Yes"/>
    <x v="0"/>
    <n v="99.25"/>
    <n v="4920.8"/>
    <n v="0"/>
    <n v="0"/>
    <n v="1662.57"/>
    <n v="6583.37"/>
    <s v="Stayed"/>
    <x v="0"/>
    <s v="other"/>
    <n v="0"/>
    <s v="50-100"/>
    <n v="0"/>
    <x v="2"/>
    <x v="0"/>
  </r>
  <r>
    <s v="39068-RAJ"/>
    <x v="1"/>
    <n v="38"/>
    <s v="Yes"/>
    <x v="8"/>
    <n v="14"/>
    <n v="21"/>
    <s v="Deal 2"/>
    <x v="0"/>
    <s v="Yes"/>
    <x v="0"/>
    <s v="Fiber Optic"/>
    <x v="0"/>
    <s v="No"/>
    <x v="1"/>
    <s v="No"/>
    <x v="0"/>
    <s v="Yes"/>
    <s v="Yes"/>
    <s v="Yes"/>
    <x v="0"/>
    <s v="Yes"/>
    <x v="0"/>
    <n v="100.75"/>
    <n v="5985"/>
    <n v="0"/>
    <n v="0"/>
    <n v="212.04"/>
    <n v="6197.04"/>
    <s v="Stayed"/>
    <x v="0"/>
    <s v="other"/>
    <n v="0"/>
    <s v="&gt;100"/>
    <n v="0"/>
    <x v="0"/>
    <x v="2"/>
  </r>
  <r>
    <s v="15132-GUJ"/>
    <x v="1"/>
    <n v="22"/>
    <s v="Yes"/>
    <x v="6"/>
    <n v="10"/>
    <n v="1"/>
    <s v="None"/>
    <x v="0"/>
    <s v="Yes"/>
    <x v="0"/>
    <s v="DSL"/>
    <x v="0"/>
    <s v="No"/>
    <x v="0"/>
    <s v="No"/>
    <x v="0"/>
    <s v="Yes"/>
    <s v="Yes"/>
    <s v="Yes"/>
    <x v="1"/>
    <s v="Yes"/>
    <x v="0"/>
    <n v="70.45"/>
    <n v="4300.45"/>
    <n v="0"/>
    <n v="0"/>
    <n v="2265.48"/>
    <n v="6565.93"/>
    <s v="Stayed"/>
    <x v="0"/>
    <s v="other"/>
    <n v="0"/>
    <s v="50-100"/>
    <n v="0"/>
    <x v="2"/>
    <x v="4"/>
  </r>
  <r>
    <s v="18470-MAD"/>
    <x v="0"/>
    <n v="47"/>
    <s v="Yes"/>
    <x v="11"/>
    <n v="8"/>
    <n v="24"/>
    <s v="Deal 4"/>
    <x v="0"/>
    <s v="No"/>
    <x v="0"/>
    <s v="Fiber Optic"/>
    <x v="0"/>
    <s v="Yes"/>
    <x v="1"/>
    <s v="Yes"/>
    <x v="1"/>
    <s v="No"/>
    <s v="No"/>
    <s v="No"/>
    <x v="0"/>
    <s v="No"/>
    <x v="0"/>
    <n v="86.8"/>
    <n v="1940.8"/>
    <n v="0"/>
    <n v="90"/>
    <n v="382.49"/>
    <n v="2413.29"/>
    <s v="Stayed"/>
    <x v="0"/>
    <s v="other"/>
    <n v="0"/>
    <s v="50-100"/>
    <n v="0"/>
    <x v="0"/>
    <x v="0"/>
  </r>
  <r>
    <s v="25996-UTT"/>
    <x v="1"/>
    <n v="30"/>
    <s v="Yes"/>
    <x v="7"/>
    <n v="11"/>
    <n v="8"/>
    <s v="Deal 2"/>
    <x v="0"/>
    <s v="No"/>
    <x v="0"/>
    <s v="DSL"/>
    <x v="1"/>
    <s v="Yes"/>
    <x v="1"/>
    <s v="No"/>
    <x v="1"/>
    <s v="Yes"/>
    <s v="Yes"/>
    <s v="Yes"/>
    <x v="2"/>
    <s v="No"/>
    <x v="1"/>
    <n v="71"/>
    <n v="4386.2"/>
    <n v="0"/>
    <n v="0"/>
    <n v="83.85"/>
    <n v="4470.05"/>
    <s v="Stayed"/>
    <x v="0"/>
    <s v="other"/>
    <n v="0"/>
    <s v="50-100"/>
    <n v="0"/>
    <x v="2"/>
    <x v="3"/>
  </r>
  <r>
    <s v="85241-TAM"/>
    <x v="1"/>
    <n v="36"/>
    <s v="Yes"/>
    <x v="4"/>
    <n v="2"/>
    <n v="19"/>
    <s v="Deal 3"/>
    <x v="0"/>
    <s v="No"/>
    <x v="1"/>
    <s v="No"/>
    <x v="0"/>
    <s v="No"/>
    <x v="0"/>
    <s v="No"/>
    <x v="1"/>
    <s v="No"/>
    <s v="No"/>
    <s v="No"/>
    <x v="2"/>
    <s v="No"/>
    <x v="0"/>
    <n v="20.05"/>
    <n v="741.5"/>
    <n v="0"/>
    <n v="0"/>
    <n v="1581.94"/>
    <n v="2323.44"/>
    <s v="Stayed"/>
    <x v="0"/>
    <s v="other"/>
    <n v="0"/>
    <s v="20-50"/>
    <n v="0"/>
    <x v="0"/>
    <x v="2"/>
  </r>
  <r>
    <s v="16420-AND"/>
    <x v="1"/>
    <n v="77"/>
    <s v="No"/>
    <x v="10"/>
    <n v="13"/>
    <n v="12"/>
    <s v="None"/>
    <x v="0"/>
    <s v="Yes"/>
    <x v="0"/>
    <s v="Fiber Optic"/>
    <x v="1"/>
    <s v="Yes"/>
    <x v="1"/>
    <s v="Yes"/>
    <x v="0"/>
    <s v="Yes"/>
    <s v="No"/>
    <s v="Yes"/>
    <x v="1"/>
    <s v="No"/>
    <x v="1"/>
    <n v="117.45"/>
    <n v="5438.9"/>
    <n v="0"/>
    <n v="0"/>
    <n v="2065.92"/>
    <n v="7504.82"/>
    <s v="Churned"/>
    <x v="1"/>
    <s v="Competitor offered more data"/>
    <n v="1"/>
    <s v="&gt;100"/>
    <n v="0"/>
    <x v="1"/>
    <x v="1"/>
  </r>
  <r>
    <s v="44048-AND"/>
    <x v="0"/>
    <n v="58"/>
    <s v="No"/>
    <x v="10"/>
    <n v="6"/>
    <n v="10"/>
    <s v="Deal 1"/>
    <x v="0"/>
    <s v="Yes"/>
    <x v="0"/>
    <s v="DSL"/>
    <x v="0"/>
    <s v="Yes"/>
    <x v="1"/>
    <s v="No"/>
    <x v="0"/>
    <s v="Yes"/>
    <s v="Yes"/>
    <s v="Yes"/>
    <x v="2"/>
    <s v="No"/>
    <x v="1"/>
    <n v="82.15"/>
    <n v="5784.3"/>
    <n v="0"/>
    <n v="0"/>
    <n v="1584.72"/>
    <n v="7369.02"/>
    <s v="Stayed"/>
    <x v="0"/>
    <s v="other"/>
    <n v="0"/>
    <s v="50-100"/>
    <n v="0"/>
    <x v="1"/>
    <x v="3"/>
  </r>
  <r>
    <s v="23256-HAR"/>
    <x v="1"/>
    <n v="32"/>
    <s v="Yes"/>
    <x v="15"/>
    <n v="10"/>
    <n v="31"/>
    <s v="Deal 5"/>
    <x v="0"/>
    <s v="No"/>
    <x v="1"/>
    <s v="No"/>
    <x v="0"/>
    <s v="No"/>
    <x v="0"/>
    <s v="No"/>
    <x v="1"/>
    <s v="No"/>
    <s v="No"/>
    <s v="No"/>
    <x v="1"/>
    <s v="No"/>
    <x v="1"/>
    <n v="19.850000000000001"/>
    <n v="52"/>
    <n v="0"/>
    <n v="0"/>
    <n v="72.099999999999994"/>
    <n v="124.1"/>
    <s v="Joined"/>
    <x v="0"/>
    <s v="other"/>
    <n v="0"/>
    <s v="&lt;20"/>
    <n v="1"/>
    <x v="2"/>
    <x v="0"/>
  </r>
  <r>
    <s v="55895-TAM"/>
    <x v="1"/>
    <n v="29"/>
    <s v="Yes"/>
    <x v="4"/>
    <n v="0"/>
    <n v="13"/>
    <s v="None"/>
    <x v="0"/>
    <s v="No"/>
    <x v="0"/>
    <s v="Fiber Optic"/>
    <x v="0"/>
    <s v="No"/>
    <x v="0"/>
    <s v="Yes"/>
    <x v="1"/>
    <s v="No"/>
    <s v="No"/>
    <s v="Yes"/>
    <x v="1"/>
    <s v="No"/>
    <x v="1"/>
    <n v="76.55"/>
    <n v="2065.4"/>
    <n v="0"/>
    <n v="0"/>
    <n v="613.48"/>
    <n v="2678.88"/>
    <s v="Stayed"/>
    <x v="0"/>
    <s v="other"/>
    <n v="0"/>
    <s v="50-100"/>
    <n v="0"/>
    <x v="2"/>
    <x v="1"/>
  </r>
  <r>
    <s v="71937-ODI"/>
    <x v="0"/>
    <n v="63"/>
    <s v="No"/>
    <x v="19"/>
    <n v="7"/>
    <n v="13"/>
    <s v="None"/>
    <x v="0"/>
    <s v="Yes"/>
    <x v="0"/>
    <s v="Fiber Optic"/>
    <x v="1"/>
    <s v="No"/>
    <x v="1"/>
    <s v="Yes"/>
    <x v="0"/>
    <s v="Yes"/>
    <s v="Yes"/>
    <s v="Yes"/>
    <x v="2"/>
    <s v="Yes"/>
    <x v="1"/>
    <n v="109.05"/>
    <n v="7108.2"/>
    <n v="34.67"/>
    <n v="0"/>
    <n v="286"/>
    <n v="7359.53"/>
    <s v="Stayed"/>
    <x v="0"/>
    <s v="other"/>
    <n v="0"/>
    <s v="&gt;100"/>
    <n v="0"/>
    <x v="1"/>
    <x v="1"/>
  </r>
  <r>
    <s v="66164-CHH"/>
    <x v="1"/>
    <n v="62"/>
    <s v="No"/>
    <x v="12"/>
    <n v="13"/>
    <n v="20"/>
    <s v="None"/>
    <x v="0"/>
    <s v="No"/>
    <x v="1"/>
    <s v="No"/>
    <x v="0"/>
    <s v="No"/>
    <x v="0"/>
    <s v="No"/>
    <x v="1"/>
    <s v="No"/>
    <s v="No"/>
    <s v="No"/>
    <x v="1"/>
    <s v="No"/>
    <x v="0"/>
    <n v="19.399999999999999"/>
    <n v="61.05"/>
    <n v="0"/>
    <n v="0"/>
    <n v="13.3"/>
    <n v="74.349999999999994"/>
    <s v="Joined"/>
    <x v="0"/>
    <s v="other"/>
    <n v="0"/>
    <s v="&lt;20"/>
    <n v="1"/>
    <x v="1"/>
    <x v="2"/>
  </r>
  <r>
    <s v="68730-TEL"/>
    <x v="0"/>
    <n v="47"/>
    <s v="Yes"/>
    <x v="5"/>
    <n v="1"/>
    <n v="21"/>
    <s v="None"/>
    <x v="1"/>
    <s v="No"/>
    <x v="0"/>
    <s v="DSL"/>
    <x v="0"/>
    <s v="No"/>
    <x v="0"/>
    <s v="No"/>
    <x v="1"/>
    <s v="Yes"/>
    <s v="Yes"/>
    <s v="Yes"/>
    <x v="1"/>
    <s v="Yes"/>
    <x v="0"/>
    <n v="33.9"/>
    <n v="298.45"/>
    <n v="0"/>
    <n v="0"/>
    <n v="0"/>
    <n v="298.45"/>
    <s v="Churned"/>
    <x v="4"/>
    <s v="Attitude of support person"/>
    <n v="1"/>
    <s v="20-50"/>
    <n v="0"/>
    <x v="0"/>
    <x v="2"/>
  </r>
  <r>
    <s v="41128-BIH"/>
    <x v="0"/>
    <n v="42"/>
    <s v="Yes"/>
    <x v="9"/>
    <n v="13"/>
    <n v="29"/>
    <s v="None"/>
    <x v="0"/>
    <s v="No"/>
    <x v="0"/>
    <s v="Fiber Optic"/>
    <x v="0"/>
    <s v="Yes"/>
    <x v="1"/>
    <s v="No"/>
    <x v="0"/>
    <s v="No"/>
    <s v="No"/>
    <s v="Yes"/>
    <x v="1"/>
    <s v="Yes"/>
    <x v="0"/>
    <n v="89.45"/>
    <n v="1430.25"/>
    <n v="0"/>
    <n v="0"/>
    <n v="507.68"/>
    <n v="1937.93"/>
    <s v="Churned"/>
    <x v="4"/>
    <s v="Attitude of support person"/>
    <n v="1"/>
    <s v="50-100"/>
    <n v="0"/>
    <x v="0"/>
    <x v="0"/>
  </r>
  <r>
    <s v="16806-RAJ"/>
    <x v="1"/>
    <n v="25"/>
    <s v="No"/>
    <x v="8"/>
    <n v="7"/>
    <n v="2"/>
    <s v="Deal 1"/>
    <x v="1"/>
    <s v="No"/>
    <x v="0"/>
    <s v="Cable"/>
    <x v="1"/>
    <s v="Yes"/>
    <x v="1"/>
    <s v="Yes"/>
    <x v="1"/>
    <s v="Yes"/>
    <s v="Yes"/>
    <s v="Yes"/>
    <x v="2"/>
    <s v="No"/>
    <x v="0"/>
    <n v="55.65"/>
    <n v="3880.05"/>
    <n v="0"/>
    <n v="0"/>
    <n v="0"/>
    <n v="3880.05"/>
    <s v="Stayed"/>
    <x v="0"/>
    <s v="other"/>
    <n v="0"/>
    <s v="50-100"/>
    <n v="0"/>
    <x v="2"/>
    <x v="4"/>
  </r>
  <r>
    <s v="23249-PUN"/>
    <x v="0"/>
    <n v="59"/>
    <s v="No"/>
    <x v="13"/>
    <n v="13"/>
    <n v="12"/>
    <s v="None"/>
    <x v="1"/>
    <s v="No"/>
    <x v="0"/>
    <s v="DSL"/>
    <x v="1"/>
    <s v="No"/>
    <x v="0"/>
    <s v="Yes"/>
    <x v="1"/>
    <s v="No"/>
    <s v="No"/>
    <s v="Yes"/>
    <x v="0"/>
    <s v="No"/>
    <x v="0"/>
    <n v="33.15"/>
    <n v="444.75"/>
    <n v="0"/>
    <n v="0"/>
    <n v="0"/>
    <n v="444.75"/>
    <s v="Stayed"/>
    <x v="0"/>
    <s v="other"/>
    <n v="0"/>
    <s v="20-50"/>
    <n v="0"/>
    <x v="1"/>
    <x v="1"/>
  </r>
  <r>
    <s v="31546-KER"/>
    <x v="0"/>
    <n v="31"/>
    <s v="No"/>
    <x v="20"/>
    <n v="15"/>
    <n v="5"/>
    <s v="None"/>
    <x v="0"/>
    <s v="No"/>
    <x v="1"/>
    <s v="No"/>
    <x v="0"/>
    <s v="No"/>
    <x v="0"/>
    <s v="No"/>
    <x v="1"/>
    <s v="No"/>
    <s v="No"/>
    <s v="No"/>
    <x v="1"/>
    <s v="Yes"/>
    <x v="1"/>
    <n v="19.899999999999999"/>
    <n v="19.899999999999999"/>
    <n v="0"/>
    <n v="0"/>
    <n v="7.49"/>
    <n v="27.39"/>
    <s v="Churned"/>
    <x v="4"/>
    <s v="Attitude of service provider"/>
    <n v="1"/>
    <s v="&lt;20"/>
    <n v="0"/>
    <x v="2"/>
    <x v="4"/>
  </r>
  <r>
    <s v="77144-TAM"/>
    <x v="1"/>
    <n v="45"/>
    <s v="Yes"/>
    <x v="4"/>
    <n v="5"/>
    <n v="12"/>
    <s v="None"/>
    <x v="1"/>
    <s v="No"/>
    <x v="0"/>
    <s v="Cable"/>
    <x v="0"/>
    <s v="No"/>
    <x v="1"/>
    <s v="Yes"/>
    <x v="0"/>
    <s v="No"/>
    <s v="No"/>
    <s v="Yes"/>
    <x v="1"/>
    <s v="Yes"/>
    <x v="0"/>
    <n v="44.45"/>
    <n v="1183.8"/>
    <n v="0"/>
    <n v="0"/>
    <n v="0"/>
    <n v="1183.8"/>
    <s v="Stayed"/>
    <x v="0"/>
    <s v="other"/>
    <n v="0"/>
    <s v="20-50"/>
    <n v="0"/>
    <x v="0"/>
    <x v="1"/>
  </r>
  <r>
    <s v="27021-TEL"/>
    <x v="1"/>
    <n v="33"/>
    <s v="Yes"/>
    <x v="5"/>
    <n v="14"/>
    <n v="36"/>
    <s v="None"/>
    <x v="0"/>
    <s v="No"/>
    <x v="1"/>
    <s v="No"/>
    <x v="0"/>
    <s v="No"/>
    <x v="0"/>
    <s v="No"/>
    <x v="1"/>
    <s v="No"/>
    <s v="No"/>
    <s v="No"/>
    <x v="0"/>
    <s v="No"/>
    <x v="0"/>
    <n v="19.5"/>
    <n v="403.15"/>
    <n v="0"/>
    <n v="0"/>
    <n v="774.8"/>
    <n v="1177.95"/>
    <s v="Stayed"/>
    <x v="0"/>
    <s v="other"/>
    <n v="0"/>
    <s v="&lt;20"/>
    <n v="0"/>
    <x v="2"/>
    <x v="0"/>
  </r>
  <r>
    <s v="43464-ASS"/>
    <x v="1"/>
    <n v="46"/>
    <s v="Yes"/>
    <x v="17"/>
    <n v="4"/>
    <n v="2"/>
    <s v="None"/>
    <x v="0"/>
    <s v="No"/>
    <x v="1"/>
    <s v="No"/>
    <x v="0"/>
    <s v="No"/>
    <x v="0"/>
    <s v="No"/>
    <x v="1"/>
    <s v="No"/>
    <s v="No"/>
    <s v="No"/>
    <x v="1"/>
    <s v="No"/>
    <x v="0"/>
    <n v="19.3"/>
    <n v="144.94999999999999"/>
    <n v="0"/>
    <n v="0"/>
    <n v="51.24"/>
    <n v="196.19"/>
    <s v="Stayed"/>
    <x v="0"/>
    <s v="other"/>
    <n v="0"/>
    <s v="&lt;20"/>
    <n v="0"/>
    <x v="0"/>
    <x v="4"/>
  </r>
  <r>
    <s v="16591-JAM"/>
    <x v="1"/>
    <n v="56"/>
    <s v="No"/>
    <x v="16"/>
    <n v="10"/>
    <n v="11"/>
    <s v="Deal 3"/>
    <x v="0"/>
    <s v="No"/>
    <x v="0"/>
    <s v="DSL"/>
    <x v="1"/>
    <s v="Yes"/>
    <x v="0"/>
    <s v="Yes"/>
    <x v="0"/>
    <s v="Yes"/>
    <s v="Yes"/>
    <s v="Yes"/>
    <x v="0"/>
    <s v="No"/>
    <x v="0"/>
    <n v="80.3"/>
    <n v="3058.65"/>
    <n v="0"/>
    <n v="0"/>
    <n v="1601.32"/>
    <n v="4659.97"/>
    <s v="Churned"/>
    <x v="0"/>
    <s v="Don't know"/>
    <n v="1"/>
    <s v="50-100"/>
    <n v="0"/>
    <x v="1"/>
    <x v="3"/>
  </r>
  <r>
    <s v="92923-JHA"/>
    <x v="0"/>
    <n v="72"/>
    <s v="No"/>
    <x v="14"/>
    <n v="10"/>
    <n v="27"/>
    <s v="Deal 4"/>
    <x v="0"/>
    <s v="No"/>
    <x v="0"/>
    <s v="Fiber Optic"/>
    <x v="1"/>
    <s v="Yes"/>
    <x v="0"/>
    <s v="No"/>
    <x v="1"/>
    <s v="Yes"/>
    <s v="No"/>
    <s v="Yes"/>
    <x v="1"/>
    <s v="Yes"/>
    <x v="1"/>
    <n v="90"/>
    <n v="2024.1"/>
    <n v="0"/>
    <n v="0"/>
    <n v="725.19"/>
    <n v="2749.29"/>
    <s v="Stayed"/>
    <x v="0"/>
    <s v="other"/>
    <n v="0"/>
    <s v="50-100"/>
    <n v="0"/>
    <x v="1"/>
    <x v="0"/>
  </r>
  <r>
    <s v="76793-BIH"/>
    <x v="0"/>
    <n v="55"/>
    <s v="No"/>
    <x v="9"/>
    <n v="12"/>
    <n v="20"/>
    <s v="None"/>
    <x v="0"/>
    <s v="No"/>
    <x v="0"/>
    <s v="Fiber Optic"/>
    <x v="1"/>
    <s v="Yes"/>
    <x v="1"/>
    <s v="Yes"/>
    <x v="0"/>
    <s v="Yes"/>
    <s v="Yes"/>
    <s v="Yes"/>
    <x v="2"/>
    <s v="Yes"/>
    <x v="1"/>
    <n v="111.05"/>
    <n v="7321.05"/>
    <n v="0"/>
    <n v="0"/>
    <n v="3141.63"/>
    <n v="10462.68"/>
    <s v="Stayed"/>
    <x v="0"/>
    <s v="other"/>
    <n v="0"/>
    <s v="&gt;100"/>
    <n v="0"/>
    <x v="1"/>
    <x v="2"/>
  </r>
  <r>
    <s v="13778-MAD"/>
    <x v="1"/>
    <n v="60"/>
    <s v="Yes"/>
    <x v="11"/>
    <n v="3"/>
    <n v="9"/>
    <s v="Deal 2"/>
    <x v="0"/>
    <s v="Yes"/>
    <x v="1"/>
    <s v="No"/>
    <x v="0"/>
    <s v="No"/>
    <x v="0"/>
    <s v="No"/>
    <x v="1"/>
    <s v="No"/>
    <s v="No"/>
    <s v="No"/>
    <x v="0"/>
    <s v="No"/>
    <x v="1"/>
    <n v="24.55"/>
    <n v="1203.95"/>
    <n v="36.04"/>
    <n v="0"/>
    <n v="1140.48"/>
    <n v="2308.39"/>
    <s v="Stayed"/>
    <x v="0"/>
    <s v="other"/>
    <n v="0"/>
    <s v="20-50"/>
    <n v="0"/>
    <x v="1"/>
    <x v="3"/>
  </r>
  <r>
    <s v="18411-KER"/>
    <x v="0"/>
    <n v="39"/>
    <s v="Yes"/>
    <x v="20"/>
    <n v="7"/>
    <n v="9"/>
    <s v="None"/>
    <x v="0"/>
    <s v="Yes"/>
    <x v="0"/>
    <s v="Fiber Optic"/>
    <x v="0"/>
    <s v="Yes"/>
    <x v="1"/>
    <s v="No"/>
    <x v="0"/>
    <s v="Yes"/>
    <s v="Yes"/>
    <s v="Yes"/>
    <x v="2"/>
    <s v="Yes"/>
    <x v="1"/>
    <n v="104.4"/>
    <n v="6692.65"/>
    <n v="0"/>
    <n v="0"/>
    <n v="2932.48"/>
    <n v="9625.1299999999992"/>
    <s v="Stayed"/>
    <x v="0"/>
    <s v="other"/>
    <n v="0"/>
    <s v="&gt;100"/>
    <n v="0"/>
    <x v="0"/>
    <x v="3"/>
  </r>
  <r>
    <s v="45038-BIH"/>
    <x v="1"/>
    <n v="25"/>
    <s v="Yes"/>
    <x v="9"/>
    <n v="7"/>
    <n v="14"/>
    <s v="None"/>
    <x v="0"/>
    <s v="No"/>
    <x v="0"/>
    <s v="Fiber Optic"/>
    <x v="1"/>
    <s v="No"/>
    <x v="0"/>
    <s v="No"/>
    <x v="1"/>
    <s v="No"/>
    <s v="No"/>
    <s v="Yes"/>
    <x v="1"/>
    <s v="Yes"/>
    <x v="1"/>
    <n v="74.55"/>
    <n v="233.65"/>
    <n v="0"/>
    <n v="0"/>
    <n v="30.3"/>
    <n v="263.95"/>
    <s v="Joined"/>
    <x v="0"/>
    <s v="other"/>
    <n v="0"/>
    <s v="50-100"/>
    <n v="1"/>
    <x v="2"/>
    <x v="1"/>
  </r>
  <r>
    <s v="39280-DEL"/>
    <x v="1"/>
    <n v="48"/>
    <s v="Yes"/>
    <x v="0"/>
    <n v="6"/>
    <n v="23"/>
    <s v="None"/>
    <x v="0"/>
    <s v="Yes"/>
    <x v="0"/>
    <s v="Fiber Optic"/>
    <x v="0"/>
    <s v="Yes"/>
    <x v="1"/>
    <s v="No"/>
    <x v="0"/>
    <s v="Yes"/>
    <s v="Yes"/>
    <s v="Yes"/>
    <x v="0"/>
    <s v="Yes"/>
    <x v="0"/>
    <n v="104.05"/>
    <n v="3416.85"/>
    <n v="0"/>
    <n v="0"/>
    <n v="454.72"/>
    <n v="3871.57"/>
    <s v="Stayed"/>
    <x v="0"/>
    <s v="other"/>
    <n v="0"/>
    <s v="&gt;100"/>
    <n v="0"/>
    <x v="0"/>
    <x v="2"/>
  </r>
  <r>
    <s v="67405-MAH"/>
    <x v="1"/>
    <n v="48"/>
    <s v="No"/>
    <x v="1"/>
    <n v="10"/>
    <n v="1"/>
    <s v="Deal 2"/>
    <x v="0"/>
    <s v="No"/>
    <x v="0"/>
    <s v="DSL"/>
    <x v="1"/>
    <s v="No"/>
    <x v="0"/>
    <s v="No"/>
    <x v="0"/>
    <s v="Yes"/>
    <s v="Yes"/>
    <s v="Yes"/>
    <x v="0"/>
    <s v="Yes"/>
    <x v="1"/>
    <n v="70.099999999999994"/>
    <n v="3913.3"/>
    <n v="0"/>
    <n v="0"/>
    <n v="2089.0500000000002"/>
    <n v="6002.35"/>
    <s v="Churned"/>
    <x v="2"/>
    <s v="Network reliability"/>
    <n v="1"/>
    <s v="50-100"/>
    <n v="0"/>
    <x v="0"/>
    <x v="4"/>
  </r>
  <r>
    <s v="84234-MAH"/>
    <x v="0"/>
    <n v="34"/>
    <s v="No"/>
    <x v="1"/>
    <n v="4"/>
    <n v="2"/>
    <s v="None"/>
    <x v="0"/>
    <s v="Yes"/>
    <x v="0"/>
    <s v="Fiber Optic"/>
    <x v="0"/>
    <s v="Yes"/>
    <x v="0"/>
    <s v="Yes"/>
    <x v="1"/>
    <s v="No"/>
    <s v="No"/>
    <s v="Yes"/>
    <x v="0"/>
    <s v="No"/>
    <x v="1"/>
    <n v="84.2"/>
    <n v="4299.75"/>
    <n v="39.68"/>
    <n v="0"/>
    <n v="484.5"/>
    <n v="4744.57"/>
    <s v="Stayed"/>
    <x v="0"/>
    <s v="other"/>
    <n v="0"/>
    <s v="50-100"/>
    <n v="0"/>
    <x v="2"/>
    <x v="4"/>
  </r>
  <r>
    <s v="67773-UTT"/>
    <x v="0"/>
    <n v="38"/>
    <s v="No"/>
    <x v="7"/>
    <n v="7"/>
    <n v="24"/>
    <s v="Deal 4"/>
    <x v="0"/>
    <s v="No"/>
    <x v="1"/>
    <s v="No"/>
    <x v="0"/>
    <s v="No"/>
    <x v="0"/>
    <s v="No"/>
    <x v="1"/>
    <s v="No"/>
    <s v="No"/>
    <s v="No"/>
    <x v="1"/>
    <s v="Yes"/>
    <x v="0"/>
    <n v="19.7"/>
    <n v="342.4"/>
    <n v="0"/>
    <n v="0"/>
    <n v="91.84"/>
    <n v="434.24"/>
    <s v="Churned"/>
    <x v="3"/>
    <s v="Long distance charges"/>
    <n v="1"/>
    <s v="&lt;20"/>
    <n v="0"/>
    <x v="0"/>
    <x v="0"/>
  </r>
  <r>
    <s v="98483-RAJ"/>
    <x v="1"/>
    <n v="47"/>
    <s v="Yes"/>
    <x v="8"/>
    <n v="7"/>
    <n v="18"/>
    <s v="Deal 2"/>
    <x v="0"/>
    <s v="Yes"/>
    <x v="1"/>
    <s v="No"/>
    <x v="0"/>
    <s v="No"/>
    <x v="0"/>
    <s v="No"/>
    <x v="1"/>
    <s v="No"/>
    <s v="No"/>
    <s v="No"/>
    <x v="0"/>
    <s v="No"/>
    <x v="0"/>
    <n v="25.05"/>
    <n v="1171.5"/>
    <n v="16.38"/>
    <n v="0"/>
    <n v="1678.08"/>
    <n v="2833.2"/>
    <s v="Stayed"/>
    <x v="0"/>
    <s v="other"/>
    <n v="0"/>
    <s v="20-50"/>
    <n v="0"/>
    <x v="0"/>
    <x v="2"/>
  </r>
  <r>
    <s v="78806-PUN"/>
    <x v="0"/>
    <n v="66"/>
    <s v="Yes"/>
    <x v="13"/>
    <n v="2"/>
    <n v="26"/>
    <s v="None"/>
    <x v="0"/>
    <s v="No"/>
    <x v="1"/>
    <s v="No"/>
    <x v="0"/>
    <s v="No"/>
    <x v="0"/>
    <s v="No"/>
    <x v="1"/>
    <s v="No"/>
    <s v="No"/>
    <s v="No"/>
    <x v="2"/>
    <s v="No"/>
    <x v="0"/>
    <n v="20.05"/>
    <n v="388.6"/>
    <n v="0"/>
    <n v="0"/>
    <n v="472.68"/>
    <n v="861.28"/>
    <s v="Stayed"/>
    <x v="0"/>
    <s v="other"/>
    <n v="0"/>
    <s v="20-50"/>
    <n v="0"/>
    <x v="1"/>
    <x v="0"/>
  </r>
  <r>
    <s v="63724-WES"/>
    <x v="0"/>
    <n v="37"/>
    <s v="Yes"/>
    <x v="2"/>
    <n v="9"/>
    <n v="24"/>
    <s v="None"/>
    <x v="1"/>
    <s v="No"/>
    <x v="0"/>
    <s v="DSL"/>
    <x v="1"/>
    <s v="No"/>
    <x v="1"/>
    <s v="Yes"/>
    <x v="1"/>
    <s v="No"/>
    <s v="No"/>
    <s v="Yes"/>
    <x v="2"/>
    <s v="No"/>
    <x v="0"/>
    <n v="40.1"/>
    <n v="857.75"/>
    <n v="0"/>
    <n v="0"/>
    <n v="0"/>
    <n v="857.75"/>
    <s v="Stayed"/>
    <x v="0"/>
    <s v="other"/>
    <n v="0"/>
    <s v="20-50"/>
    <n v="0"/>
    <x v="0"/>
    <x v="0"/>
  </r>
  <r>
    <s v="94257-GUJ"/>
    <x v="1"/>
    <n v="39"/>
    <s v="No"/>
    <x v="6"/>
    <n v="1"/>
    <n v="31"/>
    <s v="Deal 2"/>
    <x v="0"/>
    <s v="No"/>
    <x v="0"/>
    <s v="DSL"/>
    <x v="1"/>
    <s v="No"/>
    <x v="0"/>
    <s v="No"/>
    <x v="1"/>
    <s v="No"/>
    <s v="No"/>
    <s v="Yes"/>
    <x v="1"/>
    <s v="Yes"/>
    <x v="0"/>
    <n v="50.55"/>
    <n v="2832.75"/>
    <n v="0"/>
    <n v="0"/>
    <n v="199.1"/>
    <n v="3031.85"/>
    <s v="Stayed"/>
    <x v="0"/>
    <s v="other"/>
    <n v="0"/>
    <s v="50-100"/>
    <n v="0"/>
    <x v="0"/>
    <x v="0"/>
  </r>
  <r>
    <s v="58974-MAD"/>
    <x v="0"/>
    <n v="34"/>
    <s v="No"/>
    <x v="11"/>
    <n v="11"/>
    <n v="14"/>
    <s v="None"/>
    <x v="0"/>
    <s v="No"/>
    <x v="1"/>
    <s v="No"/>
    <x v="0"/>
    <s v="No"/>
    <x v="0"/>
    <s v="No"/>
    <x v="1"/>
    <s v="No"/>
    <s v="No"/>
    <s v="No"/>
    <x v="1"/>
    <s v="No"/>
    <x v="0"/>
    <n v="20.3"/>
    <n v="41.2"/>
    <n v="0"/>
    <n v="0"/>
    <n v="25.36"/>
    <n v="66.56"/>
    <s v="Joined"/>
    <x v="0"/>
    <s v="other"/>
    <n v="0"/>
    <s v="20-50"/>
    <n v="1"/>
    <x v="2"/>
    <x v="1"/>
  </r>
  <r>
    <s v="92234-TAM"/>
    <x v="1"/>
    <n v="50"/>
    <s v="No"/>
    <x v="4"/>
    <n v="13"/>
    <n v="7"/>
    <s v="None"/>
    <x v="0"/>
    <s v="No"/>
    <x v="0"/>
    <s v="Fiber Optic"/>
    <x v="0"/>
    <s v="Yes"/>
    <x v="1"/>
    <s v="Yes"/>
    <x v="0"/>
    <s v="No"/>
    <s v="No"/>
    <s v="Yes"/>
    <x v="1"/>
    <s v="Yes"/>
    <x v="0"/>
    <n v="94.85"/>
    <n v="890.6"/>
    <n v="0"/>
    <n v="0"/>
    <n v="157.22999999999999"/>
    <n v="1047.83"/>
    <s v="Churned"/>
    <x v="0"/>
    <s v="Don't know"/>
    <n v="1"/>
    <s v="50-100"/>
    <n v="0"/>
    <x v="1"/>
    <x v="3"/>
  </r>
  <r>
    <s v="31250-BIH"/>
    <x v="1"/>
    <n v="44"/>
    <s v="No"/>
    <x v="9"/>
    <n v="9"/>
    <n v="16"/>
    <s v="Deal 3"/>
    <x v="0"/>
    <s v="No"/>
    <x v="1"/>
    <s v="No"/>
    <x v="0"/>
    <s v="No"/>
    <x v="0"/>
    <s v="No"/>
    <x v="1"/>
    <s v="No"/>
    <s v="No"/>
    <s v="No"/>
    <x v="2"/>
    <s v="No"/>
    <x v="0"/>
    <n v="20.350000000000001"/>
    <n v="531.6"/>
    <n v="0"/>
    <n v="0"/>
    <n v="1073.79"/>
    <n v="1605.39"/>
    <s v="Stayed"/>
    <x v="0"/>
    <s v="other"/>
    <n v="0"/>
    <s v="20-50"/>
    <n v="0"/>
    <x v="0"/>
    <x v="1"/>
  </r>
  <r>
    <s v="96678-TEL"/>
    <x v="1"/>
    <n v="49"/>
    <s v="No"/>
    <x v="5"/>
    <n v="8"/>
    <n v="8"/>
    <s v="None"/>
    <x v="1"/>
    <s v="No"/>
    <x v="0"/>
    <s v="DSL"/>
    <x v="0"/>
    <s v="No"/>
    <x v="0"/>
    <s v="No"/>
    <x v="1"/>
    <s v="No"/>
    <s v="No"/>
    <s v="No"/>
    <x v="1"/>
    <s v="No"/>
    <x v="1"/>
    <n v="24.15"/>
    <n v="812.5"/>
    <n v="0"/>
    <n v="40"/>
    <n v="0"/>
    <n v="852.5"/>
    <s v="Stayed"/>
    <x v="0"/>
    <s v="other"/>
    <n v="0"/>
    <s v="20-50"/>
    <n v="0"/>
    <x v="0"/>
    <x v="3"/>
  </r>
  <r>
    <s v="98497-AND"/>
    <x v="0"/>
    <n v="50"/>
    <s v="Yes"/>
    <x v="10"/>
    <n v="11"/>
    <n v="3"/>
    <s v="None"/>
    <x v="0"/>
    <s v="No"/>
    <x v="1"/>
    <s v="No"/>
    <x v="0"/>
    <s v="No"/>
    <x v="0"/>
    <s v="No"/>
    <x v="1"/>
    <s v="No"/>
    <s v="No"/>
    <s v="No"/>
    <x v="2"/>
    <s v="No"/>
    <x v="0"/>
    <n v="20.5"/>
    <n v="1191.4000000000001"/>
    <n v="36.92"/>
    <n v="0"/>
    <n v="1499.88"/>
    <n v="2654.36"/>
    <s v="Stayed"/>
    <x v="0"/>
    <s v="other"/>
    <n v="0"/>
    <s v="20-50"/>
    <n v="0"/>
    <x v="1"/>
    <x v="4"/>
  </r>
  <r>
    <s v="68216-ODI"/>
    <x v="1"/>
    <n v="56"/>
    <s v="Yes"/>
    <x v="19"/>
    <n v="6"/>
    <n v="21"/>
    <s v="None"/>
    <x v="0"/>
    <s v="Yes"/>
    <x v="0"/>
    <s v="Fiber Optic"/>
    <x v="1"/>
    <s v="No"/>
    <x v="1"/>
    <s v="No"/>
    <x v="1"/>
    <s v="Yes"/>
    <s v="Yes"/>
    <s v="Yes"/>
    <x v="1"/>
    <s v="Yes"/>
    <x v="1"/>
    <n v="94.4"/>
    <n v="4014.6"/>
    <n v="0"/>
    <n v="0"/>
    <n v="1728.72"/>
    <n v="5743.32"/>
    <s v="Stayed"/>
    <x v="0"/>
    <s v="other"/>
    <n v="0"/>
    <s v="50-100"/>
    <n v="0"/>
    <x v="1"/>
    <x v="2"/>
  </r>
  <r>
    <s v="58325-MAD"/>
    <x v="1"/>
    <n v="61"/>
    <s v="No"/>
    <x v="11"/>
    <n v="13"/>
    <n v="35"/>
    <s v="Deal 2"/>
    <x v="0"/>
    <s v="No"/>
    <x v="0"/>
    <s v="Cable"/>
    <x v="1"/>
    <s v="Yes"/>
    <x v="1"/>
    <s v="No"/>
    <x v="1"/>
    <s v="No"/>
    <s v="No"/>
    <s v="No"/>
    <x v="0"/>
    <s v="Yes"/>
    <x v="0"/>
    <n v="61.5"/>
    <n v="2722.2"/>
    <n v="0"/>
    <n v="150"/>
    <n v="1974.28"/>
    <n v="4846.4799999999996"/>
    <s v="Stayed"/>
    <x v="0"/>
    <s v="other"/>
    <n v="0"/>
    <s v="50-100"/>
    <n v="0"/>
    <x v="1"/>
    <x v="0"/>
  </r>
  <r>
    <s v="73593-BIH"/>
    <x v="1"/>
    <n v="34"/>
    <s v="Yes"/>
    <x v="9"/>
    <n v="14"/>
    <n v="31"/>
    <s v="None"/>
    <x v="0"/>
    <s v="No"/>
    <x v="0"/>
    <s v="Cable"/>
    <x v="1"/>
    <s v="No"/>
    <x v="1"/>
    <s v="No"/>
    <x v="0"/>
    <s v="Yes"/>
    <s v="Yes"/>
    <s v="Yes"/>
    <x v="2"/>
    <s v="No"/>
    <x v="1"/>
    <n v="75.2"/>
    <n v="3254.35"/>
    <n v="0"/>
    <n v="0"/>
    <n v="1289.1400000000001"/>
    <n v="4543.49"/>
    <s v="Stayed"/>
    <x v="0"/>
    <s v="other"/>
    <n v="0"/>
    <s v="50-100"/>
    <n v="0"/>
    <x v="2"/>
    <x v="0"/>
  </r>
  <r>
    <s v="58319-UTT"/>
    <x v="1"/>
    <n v="24"/>
    <s v="No"/>
    <x v="18"/>
    <n v="4"/>
    <n v="11"/>
    <s v="Deal 5"/>
    <x v="0"/>
    <s v="No"/>
    <x v="1"/>
    <s v="No"/>
    <x v="0"/>
    <s v="No"/>
    <x v="0"/>
    <s v="No"/>
    <x v="1"/>
    <s v="No"/>
    <s v="No"/>
    <s v="No"/>
    <x v="0"/>
    <s v="No"/>
    <x v="2"/>
    <n v="-2"/>
    <n v="134.05000000000001"/>
    <n v="0"/>
    <n v="0"/>
    <n v="291.48"/>
    <n v="425.53"/>
    <s v="Stayed"/>
    <x v="0"/>
    <s v="other"/>
    <n v="0"/>
    <s v="&lt;20"/>
    <n v="0"/>
    <x v="2"/>
    <x v="3"/>
  </r>
  <r>
    <s v="96575-KAR"/>
    <x v="1"/>
    <n v="78"/>
    <s v="Yes"/>
    <x v="3"/>
    <n v="5"/>
    <n v="7"/>
    <s v="None"/>
    <x v="0"/>
    <s v="Yes"/>
    <x v="0"/>
    <s v="Fiber Optic"/>
    <x v="0"/>
    <s v="No"/>
    <x v="1"/>
    <s v="Yes"/>
    <x v="0"/>
    <s v="Yes"/>
    <s v="No"/>
    <s v="Yes"/>
    <x v="1"/>
    <s v="Yes"/>
    <x v="1"/>
    <n v="103.3"/>
    <n v="2890.65"/>
    <n v="0"/>
    <n v="0"/>
    <n v="787.92"/>
    <n v="3678.57"/>
    <s v="Churned"/>
    <x v="1"/>
    <s v="Competitor made better offer"/>
    <n v="1"/>
    <s v="&gt;100"/>
    <n v="0"/>
    <x v="1"/>
    <x v="3"/>
  </r>
  <r>
    <s v="48234-KAR"/>
    <x v="0"/>
    <n v="24"/>
    <s v="Yes"/>
    <x v="3"/>
    <n v="7"/>
    <n v="6"/>
    <s v="None"/>
    <x v="0"/>
    <s v="No"/>
    <x v="0"/>
    <s v="Fiber Optic"/>
    <x v="0"/>
    <s v="No"/>
    <x v="1"/>
    <s v="No"/>
    <x v="0"/>
    <s v="Yes"/>
    <s v="Yes"/>
    <s v="Yes"/>
    <x v="1"/>
    <s v="Yes"/>
    <x v="1"/>
    <n v="94.9"/>
    <n v="3848"/>
    <n v="0"/>
    <n v="0"/>
    <n v="1770.79"/>
    <n v="5618.79"/>
    <s v="Stayed"/>
    <x v="0"/>
    <s v="other"/>
    <n v="0"/>
    <s v="50-100"/>
    <n v="0"/>
    <x v="2"/>
    <x v="3"/>
  </r>
  <r>
    <s v="78790-PUN"/>
    <x v="0"/>
    <n v="49"/>
    <s v="No"/>
    <x v="13"/>
    <n v="0"/>
    <n v="4"/>
    <s v="Deal 3"/>
    <x v="0"/>
    <s v="Yes"/>
    <x v="0"/>
    <s v="Fiber Optic"/>
    <x v="0"/>
    <s v="Yes"/>
    <x v="0"/>
    <s v="No"/>
    <x v="1"/>
    <s v="No"/>
    <s v="No"/>
    <s v="Yes"/>
    <x v="1"/>
    <s v="Yes"/>
    <x v="1"/>
    <n v="80.25"/>
    <n v="1861.5"/>
    <n v="0"/>
    <n v="0"/>
    <n v="1183.2"/>
    <n v="3044.7"/>
    <s v="Churned"/>
    <x v="1"/>
    <s v="Competitor had better devices"/>
    <n v="1"/>
    <s v="50-100"/>
    <n v="0"/>
    <x v="0"/>
    <x v="4"/>
  </r>
  <r>
    <s v="87483-HAR"/>
    <x v="1"/>
    <n v="40"/>
    <s v="No"/>
    <x v="15"/>
    <n v="9"/>
    <n v="14"/>
    <s v="None"/>
    <x v="0"/>
    <s v="No"/>
    <x v="0"/>
    <s v="Fiber Optic"/>
    <x v="1"/>
    <s v="No"/>
    <x v="1"/>
    <s v="Yes"/>
    <x v="0"/>
    <s v="Yes"/>
    <s v="Yes"/>
    <s v="Yes"/>
    <x v="0"/>
    <s v="Yes"/>
    <x v="0"/>
    <n v="104.7"/>
    <n v="4134.8500000000004"/>
    <n v="0"/>
    <n v="0"/>
    <n v="370.89"/>
    <n v="4505.74"/>
    <s v="Churned"/>
    <x v="1"/>
    <s v="Competitor made better offer"/>
    <n v="1"/>
    <s v="&gt;100"/>
    <n v="0"/>
    <x v="0"/>
    <x v="1"/>
  </r>
  <r>
    <s v="22357-AND"/>
    <x v="1"/>
    <n v="49"/>
    <s v="No"/>
    <x v="10"/>
    <n v="9"/>
    <n v="13"/>
    <s v="None"/>
    <x v="0"/>
    <s v="Yes"/>
    <x v="0"/>
    <s v="Fiber Optic"/>
    <x v="1"/>
    <s v="No"/>
    <x v="1"/>
    <s v="No"/>
    <x v="0"/>
    <s v="Yes"/>
    <s v="Yes"/>
    <s v="Yes"/>
    <x v="1"/>
    <s v="Yes"/>
    <x v="1"/>
    <n v="104.25"/>
    <n v="6812.95"/>
    <n v="0"/>
    <n v="0"/>
    <n v="2678"/>
    <n v="9490.9500000000007"/>
    <s v="Stayed"/>
    <x v="0"/>
    <s v="other"/>
    <n v="0"/>
    <s v="&gt;100"/>
    <n v="0"/>
    <x v="0"/>
    <x v="1"/>
  </r>
  <r>
    <s v="97365-GUJ"/>
    <x v="0"/>
    <n v="59"/>
    <s v="Yes"/>
    <x v="6"/>
    <n v="15"/>
    <n v="32"/>
    <s v="None"/>
    <x v="1"/>
    <s v="No"/>
    <x v="0"/>
    <s v="Cable"/>
    <x v="0"/>
    <s v="Yes"/>
    <x v="0"/>
    <s v="Yes"/>
    <x v="1"/>
    <s v="No"/>
    <s v="No"/>
    <s v="No"/>
    <x v="0"/>
    <s v="No"/>
    <x v="0"/>
    <n v="36"/>
    <n v="1382.9"/>
    <n v="0"/>
    <n v="130"/>
    <n v="0"/>
    <n v="1512.9"/>
    <s v="Stayed"/>
    <x v="0"/>
    <s v="other"/>
    <n v="0"/>
    <s v="20-50"/>
    <n v="0"/>
    <x v="1"/>
    <x v="0"/>
  </r>
  <r>
    <s v="21960-MAD"/>
    <x v="0"/>
    <n v="42"/>
    <s v="No"/>
    <x v="11"/>
    <n v="12"/>
    <n v="31"/>
    <s v="None"/>
    <x v="0"/>
    <s v="No"/>
    <x v="0"/>
    <s v="DSL"/>
    <x v="1"/>
    <s v="Yes"/>
    <x v="0"/>
    <s v="Yes"/>
    <x v="1"/>
    <s v="Yes"/>
    <s v="Yes"/>
    <s v="Yes"/>
    <x v="0"/>
    <s v="No"/>
    <x v="0"/>
    <n v="70.599999999999994"/>
    <n v="3231.05"/>
    <n v="0"/>
    <n v="0"/>
    <n v="2058.5"/>
    <n v="5289.55"/>
    <s v="Stayed"/>
    <x v="0"/>
    <s v="other"/>
    <n v="0"/>
    <s v="50-100"/>
    <n v="0"/>
    <x v="0"/>
    <x v="0"/>
  </r>
  <r>
    <s v="66180-JAM"/>
    <x v="0"/>
    <n v="21"/>
    <s v="Yes"/>
    <x v="16"/>
    <n v="6"/>
    <n v="2"/>
    <s v="Deal 3"/>
    <x v="0"/>
    <s v="Yes"/>
    <x v="0"/>
    <s v="Fiber Optic"/>
    <x v="0"/>
    <s v="No"/>
    <x v="0"/>
    <s v="No"/>
    <x v="1"/>
    <s v="Yes"/>
    <s v="Yes"/>
    <s v="Yes"/>
    <x v="1"/>
    <s v="Yes"/>
    <x v="1"/>
    <n v="84.75"/>
    <n v="3050.15"/>
    <n v="0"/>
    <n v="0"/>
    <n v="1582.92"/>
    <n v="4633.07"/>
    <s v="Churned"/>
    <x v="1"/>
    <s v="Competitor made better offer"/>
    <n v="1"/>
    <s v="50-100"/>
    <n v="0"/>
    <x v="2"/>
    <x v="4"/>
  </r>
  <r>
    <s v="47483-TAM"/>
    <x v="0"/>
    <n v="46"/>
    <s v="No"/>
    <x v="4"/>
    <n v="3"/>
    <n v="32"/>
    <s v="Deal 2"/>
    <x v="0"/>
    <s v="No"/>
    <x v="0"/>
    <s v="DSL"/>
    <x v="0"/>
    <s v="Yes"/>
    <x v="1"/>
    <s v="Yes"/>
    <x v="0"/>
    <s v="Yes"/>
    <s v="Yes"/>
    <s v="Yes"/>
    <x v="1"/>
    <s v="Yes"/>
    <x v="1"/>
    <n v="80.400000000000006"/>
    <n v="4981.1499999999996"/>
    <n v="0"/>
    <n v="0"/>
    <n v="3020.64"/>
    <n v="8001.79"/>
    <s v="Stayed"/>
    <x v="0"/>
    <s v="other"/>
    <n v="0"/>
    <s v="50-100"/>
    <n v="0"/>
    <x v="0"/>
    <x v="0"/>
  </r>
  <r>
    <s v="79245-JAM"/>
    <x v="0"/>
    <n v="48"/>
    <s v="No"/>
    <x v="16"/>
    <n v="6"/>
    <n v="1"/>
    <s v="None"/>
    <x v="0"/>
    <s v="No"/>
    <x v="0"/>
    <s v="Cable"/>
    <x v="1"/>
    <s v="Yes"/>
    <x v="0"/>
    <s v="Yes"/>
    <x v="0"/>
    <s v="No"/>
    <s v="No"/>
    <s v="Yes"/>
    <x v="0"/>
    <s v="No"/>
    <x v="1"/>
    <n v="70.400000000000006"/>
    <n v="2044.75"/>
    <n v="0"/>
    <n v="0"/>
    <n v="972.3"/>
    <n v="3017.05"/>
    <s v="Stayed"/>
    <x v="0"/>
    <s v="other"/>
    <n v="0"/>
    <s v="50-100"/>
    <n v="0"/>
    <x v="0"/>
    <x v="4"/>
  </r>
  <r>
    <s v="87121-TAM"/>
    <x v="1"/>
    <n v="26"/>
    <s v="No"/>
    <x v="4"/>
    <n v="13"/>
    <n v="23"/>
    <s v="Deal 1"/>
    <x v="0"/>
    <s v="Yes"/>
    <x v="0"/>
    <s v="Fiber Optic"/>
    <x v="1"/>
    <s v="Yes"/>
    <x v="1"/>
    <s v="Yes"/>
    <x v="0"/>
    <s v="Yes"/>
    <s v="Yes"/>
    <s v="Yes"/>
    <x v="2"/>
    <s v="Yes"/>
    <x v="1"/>
    <n v="113.65"/>
    <n v="7939.25"/>
    <n v="0"/>
    <n v="0"/>
    <n v="1212.4000000000001"/>
    <n v="9151.65"/>
    <s v="Stayed"/>
    <x v="0"/>
    <s v="other"/>
    <n v="0"/>
    <s v="&gt;100"/>
    <n v="0"/>
    <x v="2"/>
    <x v="2"/>
  </r>
  <r>
    <s v="94243-TAM"/>
    <x v="1"/>
    <n v="34"/>
    <s v="No"/>
    <x v="4"/>
    <n v="5"/>
    <n v="15"/>
    <s v="None"/>
    <x v="0"/>
    <s v="No"/>
    <x v="1"/>
    <s v="No"/>
    <x v="0"/>
    <s v="No"/>
    <x v="0"/>
    <s v="No"/>
    <x v="1"/>
    <s v="No"/>
    <s v="No"/>
    <s v="No"/>
    <x v="1"/>
    <s v="Yes"/>
    <x v="0"/>
    <n v="19.899999999999999"/>
    <n v="19.899999999999999"/>
    <n v="0"/>
    <n v="0"/>
    <n v="7.76"/>
    <n v="27.66"/>
    <s v="Joined"/>
    <x v="0"/>
    <s v="other"/>
    <n v="0"/>
    <s v="&lt;20"/>
    <n v="1"/>
    <x v="2"/>
    <x v="1"/>
  </r>
  <r>
    <s v="63880-AND"/>
    <x v="0"/>
    <n v="45"/>
    <s v="Yes"/>
    <x v="10"/>
    <n v="15"/>
    <n v="12"/>
    <s v="Deal 5"/>
    <x v="0"/>
    <s v="Yes"/>
    <x v="0"/>
    <s v="Fiber Optic"/>
    <x v="0"/>
    <s v="Yes"/>
    <x v="1"/>
    <s v="No"/>
    <x v="0"/>
    <s v="Yes"/>
    <s v="Yes"/>
    <s v="Yes"/>
    <x v="1"/>
    <s v="No"/>
    <x v="2"/>
    <n v="104.1"/>
    <n v="541.9"/>
    <n v="0"/>
    <n v="0"/>
    <n v="194.45"/>
    <n v="736.35"/>
    <s v="Churned"/>
    <x v="0"/>
    <s v="Moved"/>
    <n v="1"/>
    <s v="&gt;100"/>
    <n v="0"/>
    <x v="0"/>
    <x v="1"/>
  </r>
  <r>
    <s v="58156-KAR"/>
    <x v="1"/>
    <n v="56"/>
    <s v="Yes"/>
    <x v="3"/>
    <n v="8"/>
    <n v="23"/>
    <s v="None"/>
    <x v="0"/>
    <s v="Yes"/>
    <x v="0"/>
    <s v="Fiber Optic"/>
    <x v="0"/>
    <s v="No"/>
    <x v="0"/>
    <s v="No"/>
    <x v="0"/>
    <s v="Yes"/>
    <s v="Yes"/>
    <s v="No"/>
    <x v="1"/>
    <s v="Yes"/>
    <x v="1"/>
    <n v="93"/>
    <n v="2248.0500000000002"/>
    <n v="0"/>
    <n v="40"/>
    <n v="1125.8399999999999"/>
    <n v="3413.89"/>
    <s v="Stayed"/>
    <x v="0"/>
    <s v="other"/>
    <n v="0"/>
    <s v="50-100"/>
    <n v="0"/>
    <x v="1"/>
    <x v="2"/>
  </r>
  <r>
    <s v="49023-PUD"/>
    <x v="1"/>
    <n v="51"/>
    <s v="Yes"/>
    <x v="21"/>
    <n v="8"/>
    <n v="31"/>
    <s v="Deal 4"/>
    <x v="0"/>
    <s v="No"/>
    <x v="1"/>
    <s v="No"/>
    <x v="0"/>
    <s v="No"/>
    <x v="0"/>
    <s v="No"/>
    <x v="1"/>
    <s v="No"/>
    <s v="No"/>
    <s v="No"/>
    <x v="1"/>
    <s v="No"/>
    <x v="0"/>
    <n v="20.25"/>
    <n v="208"/>
    <n v="0"/>
    <n v="0"/>
    <n v="314.82"/>
    <n v="522.82000000000005"/>
    <s v="Stayed"/>
    <x v="0"/>
    <s v="other"/>
    <n v="0"/>
    <s v="20-50"/>
    <n v="0"/>
    <x v="1"/>
    <x v="0"/>
  </r>
  <r>
    <s v="78738-TAM"/>
    <x v="0"/>
    <n v="53"/>
    <s v="No"/>
    <x v="4"/>
    <n v="5"/>
    <n v="11"/>
    <s v="Deal 2"/>
    <x v="0"/>
    <s v="No"/>
    <x v="0"/>
    <s v="Fiber Optic"/>
    <x v="1"/>
    <s v="Yes"/>
    <x v="0"/>
    <s v="No"/>
    <x v="0"/>
    <s v="Yes"/>
    <s v="Yes"/>
    <s v="Yes"/>
    <x v="0"/>
    <s v="No"/>
    <x v="1"/>
    <n v="99.15"/>
    <n v="5720.95"/>
    <n v="0"/>
    <n v="0"/>
    <n v="1894.86"/>
    <n v="7615.81"/>
    <s v="Stayed"/>
    <x v="0"/>
    <s v="other"/>
    <n v="0"/>
    <s v="50-100"/>
    <n v="0"/>
    <x v="1"/>
    <x v="3"/>
  </r>
  <r>
    <s v="85049-MAD"/>
    <x v="1"/>
    <n v="41"/>
    <s v="Yes"/>
    <x v="11"/>
    <n v="15"/>
    <n v="3"/>
    <s v="Deal 5"/>
    <x v="0"/>
    <s v="No"/>
    <x v="0"/>
    <s v="DSL"/>
    <x v="0"/>
    <s v="No"/>
    <x v="0"/>
    <s v="No"/>
    <x v="1"/>
    <s v="No"/>
    <s v="No"/>
    <s v="Yes"/>
    <x v="1"/>
    <s v="No"/>
    <x v="1"/>
    <n v="44.35"/>
    <n v="81.25"/>
    <n v="0"/>
    <n v="0"/>
    <n v="93.68"/>
    <n v="174.93"/>
    <s v="Churned"/>
    <x v="0"/>
    <s v="Don't know"/>
    <n v="1"/>
    <s v="20-50"/>
    <n v="0"/>
    <x v="0"/>
    <x v="4"/>
  </r>
  <r>
    <s v="33852-ASS"/>
    <x v="1"/>
    <n v="42"/>
    <s v="No"/>
    <x v="17"/>
    <n v="14"/>
    <n v="25"/>
    <s v="Deal 5"/>
    <x v="0"/>
    <s v="No"/>
    <x v="0"/>
    <s v="Cable"/>
    <x v="0"/>
    <s v="No"/>
    <x v="0"/>
    <s v="No"/>
    <x v="0"/>
    <s v="Yes"/>
    <s v="Yes"/>
    <s v="Yes"/>
    <x v="1"/>
    <s v="Yes"/>
    <x v="1"/>
    <n v="66.25"/>
    <n v="546.45000000000005"/>
    <n v="0"/>
    <n v="0"/>
    <n v="205.76"/>
    <n v="752.21"/>
    <s v="Stayed"/>
    <x v="0"/>
    <s v="other"/>
    <n v="0"/>
    <s v="50-100"/>
    <n v="0"/>
    <x v="0"/>
    <x v="0"/>
  </r>
  <r>
    <s v="22226-KER"/>
    <x v="0"/>
    <n v="81"/>
    <s v="Yes"/>
    <x v="20"/>
    <n v="11"/>
    <n v="13"/>
    <s v="None"/>
    <x v="0"/>
    <s v="Yes"/>
    <x v="0"/>
    <s v="Fiber Optic"/>
    <x v="1"/>
    <s v="No"/>
    <x v="0"/>
    <s v="No"/>
    <x v="1"/>
    <s v="Yes"/>
    <s v="No"/>
    <s v="No"/>
    <x v="1"/>
    <s v="No"/>
    <x v="0"/>
    <n v="91"/>
    <n v="3180.5"/>
    <n v="0"/>
    <n v="40"/>
    <n v="916.65"/>
    <n v="4137.1499999999996"/>
    <s v="Stayed"/>
    <x v="0"/>
    <s v="other"/>
    <n v="0"/>
    <s v="50-100"/>
    <n v="0"/>
    <x v="1"/>
    <x v="1"/>
  </r>
  <r>
    <s v="95287-TAM"/>
    <x v="0"/>
    <n v="72"/>
    <s v="Yes"/>
    <x v="4"/>
    <n v="2"/>
    <n v="28"/>
    <s v="Deal 2"/>
    <x v="0"/>
    <s v="Yes"/>
    <x v="0"/>
    <s v="Fiber Optic"/>
    <x v="0"/>
    <s v="Yes"/>
    <x v="1"/>
    <s v="No"/>
    <x v="0"/>
    <s v="Yes"/>
    <s v="No"/>
    <s v="Yes"/>
    <x v="1"/>
    <s v="Yes"/>
    <x v="1"/>
    <n v="104.35"/>
    <n v="6578.55"/>
    <n v="0"/>
    <n v="0"/>
    <n v="558.35"/>
    <n v="7136.9"/>
    <s v="Stayed"/>
    <x v="0"/>
    <s v="other"/>
    <n v="0"/>
    <s v="&gt;100"/>
    <n v="0"/>
    <x v="1"/>
    <x v="0"/>
  </r>
  <r>
    <s v="68438-MAH"/>
    <x v="0"/>
    <n v="64"/>
    <s v="No"/>
    <x v="1"/>
    <n v="11"/>
    <n v="19"/>
    <s v="None"/>
    <x v="0"/>
    <s v="No"/>
    <x v="0"/>
    <s v="DSL"/>
    <x v="1"/>
    <s v="Yes"/>
    <x v="1"/>
    <s v="Yes"/>
    <x v="0"/>
    <s v="Yes"/>
    <s v="Yes"/>
    <s v="No"/>
    <x v="2"/>
    <s v="Yes"/>
    <x v="0"/>
    <n v="85"/>
    <n v="5607.75"/>
    <n v="0"/>
    <n v="130"/>
    <n v="427.04"/>
    <n v="6164.79"/>
    <s v="Stayed"/>
    <x v="0"/>
    <s v="other"/>
    <n v="0"/>
    <s v="50-100"/>
    <n v="0"/>
    <x v="1"/>
    <x v="2"/>
  </r>
  <r>
    <s v="54839-JAM"/>
    <x v="1"/>
    <n v="57"/>
    <s v="No"/>
    <x v="16"/>
    <n v="12"/>
    <n v="18"/>
    <s v="Deal 5"/>
    <x v="0"/>
    <s v="No"/>
    <x v="0"/>
    <s v="Fiber Optic"/>
    <x v="0"/>
    <s v="Yes"/>
    <x v="0"/>
    <s v="No"/>
    <x v="0"/>
    <s v="No"/>
    <s v="No"/>
    <s v="Yes"/>
    <x v="1"/>
    <s v="Yes"/>
    <x v="1"/>
    <n v="84.85"/>
    <n v="523.5"/>
    <n v="0"/>
    <n v="0"/>
    <n v="235.92"/>
    <n v="759.42"/>
    <s v="Churned"/>
    <x v="1"/>
    <s v="Competitor made better offer"/>
    <n v="1"/>
    <s v="50-100"/>
    <n v="0"/>
    <x v="1"/>
    <x v="2"/>
  </r>
  <r>
    <s v="29834-RAJ"/>
    <x v="1"/>
    <n v="35"/>
    <s v="No"/>
    <x v="8"/>
    <n v="6"/>
    <n v="23"/>
    <s v="None"/>
    <x v="0"/>
    <s v="Yes"/>
    <x v="0"/>
    <s v="Fiber Optic"/>
    <x v="0"/>
    <s v="Yes"/>
    <x v="1"/>
    <s v="No"/>
    <x v="0"/>
    <s v="No"/>
    <s v="No"/>
    <s v="Yes"/>
    <x v="0"/>
    <s v="Yes"/>
    <x v="0"/>
    <n v="94.9"/>
    <n v="4422.95"/>
    <n v="24.08"/>
    <n v="0"/>
    <n v="1017.98"/>
    <n v="5416.85"/>
    <s v="Stayed"/>
    <x v="0"/>
    <s v="other"/>
    <n v="0"/>
    <s v="50-100"/>
    <n v="0"/>
    <x v="0"/>
    <x v="2"/>
  </r>
  <r>
    <s v="62052-BIH"/>
    <x v="0"/>
    <n v="66"/>
    <s v="Yes"/>
    <x v="9"/>
    <n v="3"/>
    <n v="9"/>
    <s v="None"/>
    <x v="0"/>
    <s v="Yes"/>
    <x v="0"/>
    <s v="Fiber Optic"/>
    <x v="1"/>
    <s v="Yes"/>
    <x v="1"/>
    <s v="Yes"/>
    <x v="0"/>
    <s v="Yes"/>
    <s v="Yes"/>
    <s v="Yes"/>
    <x v="2"/>
    <s v="No"/>
    <x v="1"/>
    <n v="115.15"/>
    <n v="8349.7000000000007"/>
    <n v="0"/>
    <n v="0"/>
    <n v="2922.48"/>
    <n v="11272.18"/>
    <s v="Stayed"/>
    <x v="0"/>
    <s v="other"/>
    <n v="0"/>
    <s v="&gt;100"/>
    <n v="0"/>
    <x v="1"/>
    <x v="3"/>
  </r>
  <r>
    <s v="28739-TAM"/>
    <x v="1"/>
    <n v="46"/>
    <s v="Yes"/>
    <x v="4"/>
    <n v="7"/>
    <n v="32"/>
    <s v="Deal 2"/>
    <x v="0"/>
    <s v="Yes"/>
    <x v="0"/>
    <s v="Fiber Optic"/>
    <x v="0"/>
    <s v="No"/>
    <x v="1"/>
    <s v="No"/>
    <x v="0"/>
    <s v="Yes"/>
    <s v="Yes"/>
    <s v="Yes"/>
    <x v="0"/>
    <s v="Yes"/>
    <x v="1"/>
    <n v="100.15"/>
    <n v="6413.65"/>
    <n v="0"/>
    <n v="0"/>
    <n v="2019.96"/>
    <n v="8433.61"/>
    <s v="Churned"/>
    <x v="1"/>
    <s v="Competitor made better offer"/>
    <n v="1"/>
    <s v="&gt;100"/>
    <n v="0"/>
    <x v="0"/>
    <x v="0"/>
  </r>
  <r>
    <s v="31173-MAD"/>
    <x v="0"/>
    <n v="64"/>
    <s v="No"/>
    <x v="11"/>
    <n v="14"/>
    <n v="7"/>
    <s v="None"/>
    <x v="0"/>
    <s v="No"/>
    <x v="1"/>
    <s v="No"/>
    <x v="0"/>
    <s v="No"/>
    <x v="0"/>
    <s v="No"/>
    <x v="1"/>
    <s v="No"/>
    <s v="No"/>
    <s v="No"/>
    <x v="2"/>
    <s v="No"/>
    <x v="2"/>
    <n v="20.2"/>
    <n v="735.9"/>
    <n v="0"/>
    <n v="0"/>
    <n v="155.41999999999999"/>
    <n v="891.32"/>
    <s v="Stayed"/>
    <x v="0"/>
    <s v="other"/>
    <n v="0"/>
    <s v="20-50"/>
    <n v="0"/>
    <x v="1"/>
    <x v="3"/>
  </r>
  <r>
    <s v="64255-TAM"/>
    <x v="1"/>
    <n v="20"/>
    <s v="Yes"/>
    <x v="4"/>
    <n v="2"/>
    <n v="5"/>
    <s v="None"/>
    <x v="0"/>
    <s v="No"/>
    <x v="0"/>
    <s v="DSL"/>
    <x v="0"/>
    <s v="No"/>
    <x v="0"/>
    <s v="No"/>
    <x v="0"/>
    <s v="No"/>
    <s v="No"/>
    <s v="Yes"/>
    <x v="1"/>
    <s v="Yes"/>
    <x v="2"/>
    <n v="53.5"/>
    <n v="53.5"/>
    <n v="0"/>
    <n v="0"/>
    <n v="14.58"/>
    <n v="68.08"/>
    <s v="Churned"/>
    <x v="2"/>
    <s v="Product dissatisfaction"/>
    <n v="1"/>
    <s v="50-100"/>
    <n v="0"/>
    <x v="3"/>
    <x v="4"/>
  </r>
  <r>
    <s v="53474-TAM"/>
    <x v="1"/>
    <n v="18"/>
    <s v="No"/>
    <x v="4"/>
    <n v="2"/>
    <n v="6"/>
    <s v="None"/>
    <x v="0"/>
    <s v="No"/>
    <x v="0"/>
    <s v="Fiber Optic"/>
    <x v="0"/>
    <s v="No"/>
    <x v="0"/>
    <s v="Yes"/>
    <x v="0"/>
    <s v="Yes"/>
    <s v="Yes"/>
    <s v="Yes"/>
    <x v="1"/>
    <s v="Yes"/>
    <x v="1"/>
    <n v="95.3"/>
    <n v="5817.7"/>
    <n v="0"/>
    <n v="0"/>
    <n v="2061.9"/>
    <n v="7879.6"/>
    <s v="Stayed"/>
    <x v="0"/>
    <s v="other"/>
    <n v="0"/>
    <s v="50-100"/>
    <n v="0"/>
    <x v="3"/>
    <x v="3"/>
  </r>
  <r>
    <s v="35211-JHA"/>
    <x v="0"/>
    <n v="42"/>
    <s v="No"/>
    <x v="14"/>
    <n v="15"/>
    <n v="2"/>
    <s v="None"/>
    <x v="0"/>
    <s v="No"/>
    <x v="1"/>
    <s v="No"/>
    <x v="0"/>
    <s v="No"/>
    <x v="0"/>
    <s v="No"/>
    <x v="1"/>
    <s v="No"/>
    <s v="No"/>
    <s v="No"/>
    <x v="0"/>
    <s v="Yes"/>
    <x v="0"/>
    <n v="20.100000000000001"/>
    <n v="279.5"/>
    <n v="0"/>
    <n v="0"/>
    <n v="537.20000000000005"/>
    <n v="816.7"/>
    <s v="Stayed"/>
    <x v="0"/>
    <s v="other"/>
    <n v="0"/>
    <s v="20-50"/>
    <n v="0"/>
    <x v="0"/>
    <x v="4"/>
  </r>
  <r>
    <s v="17347-UTT"/>
    <x v="1"/>
    <n v="79"/>
    <s v="No"/>
    <x v="7"/>
    <n v="12"/>
    <n v="36"/>
    <s v="Deal 1"/>
    <x v="0"/>
    <s v="Yes"/>
    <x v="0"/>
    <s v="Fiber Optic"/>
    <x v="1"/>
    <s v="Yes"/>
    <x v="1"/>
    <s v="Yes"/>
    <x v="0"/>
    <s v="Yes"/>
    <s v="No"/>
    <s v="Yes"/>
    <x v="2"/>
    <s v="Yes"/>
    <x v="1"/>
    <n v="114.85"/>
    <n v="8317.9500000000007"/>
    <n v="0"/>
    <n v="0"/>
    <n v="2067.84"/>
    <n v="10385.790000000001"/>
    <s v="Stayed"/>
    <x v="0"/>
    <s v="other"/>
    <n v="0"/>
    <s v="&gt;100"/>
    <n v="0"/>
    <x v="1"/>
    <x v="0"/>
  </r>
  <r>
    <s v="38672-JAM"/>
    <x v="0"/>
    <n v="21"/>
    <s v="No"/>
    <x v="16"/>
    <n v="0"/>
    <n v="9"/>
    <s v="Deal 2"/>
    <x v="0"/>
    <s v="Yes"/>
    <x v="0"/>
    <s v="Cable"/>
    <x v="0"/>
    <s v="No"/>
    <x v="1"/>
    <s v="Yes"/>
    <x v="0"/>
    <s v="No"/>
    <s v="No"/>
    <s v="Yes"/>
    <x v="0"/>
    <s v="Yes"/>
    <x v="1"/>
    <n v="69.650000000000006"/>
    <n v="3442.15"/>
    <n v="0"/>
    <n v="0"/>
    <n v="716"/>
    <n v="4158.1499999999996"/>
    <s v="Stayed"/>
    <x v="0"/>
    <s v="other"/>
    <n v="0"/>
    <s v="50-100"/>
    <n v="0"/>
    <x v="2"/>
    <x v="3"/>
  </r>
  <r>
    <s v="65703-PUN"/>
    <x v="0"/>
    <n v="38"/>
    <s v="No"/>
    <x v="13"/>
    <n v="5"/>
    <n v="24"/>
    <s v="Deal 5"/>
    <x v="0"/>
    <s v="No"/>
    <x v="0"/>
    <s v="DSL"/>
    <x v="1"/>
    <s v="No"/>
    <x v="0"/>
    <s v="No"/>
    <x v="1"/>
    <s v="No"/>
    <s v="No"/>
    <s v="Yes"/>
    <x v="1"/>
    <s v="No"/>
    <x v="1"/>
    <n v="49.35"/>
    <n v="219.65"/>
    <n v="0"/>
    <n v="0"/>
    <n v="104.16"/>
    <n v="323.81"/>
    <s v="Churned"/>
    <x v="2"/>
    <s v="Lack of self-service on Website"/>
    <n v="1"/>
    <s v="20-50"/>
    <n v="0"/>
    <x v="0"/>
    <x v="0"/>
  </r>
  <r>
    <s v="92398-AND"/>
    <x v="0"/>
    <n v="35"/>
    <s v="No"/>
    <x v="10"/>
    <n v="5"/>
    <n v="12"/>
    <s v="Deal 5"/>
    <x v="0"/>
    <s v="No"/>
    <x v="1"/>
    <s v="No"/>
    <x v="0"/>
    <s v="No"/>
    <x v="0"/>
    <s v="No"/>
    <x v="1"/>
    <s v="No"/>
    <s v="No"/>
    <s v="No"/>
    <x v="1"/>
    <s v="Yes"/>
    <x v="0"/>
    <n v="20"/>
    <n v="61.7"/>
    <n v="0"/>
    <n v="0"/>
    <n v="46.11"/>
    <n v="107.81"/>
    <s v="Joined"/>
    <x v="0"/>
    <s v="other"/>
    <n v="0"/>
    <s v="&lt;20"/>
    <n v="1"/>
    <x v="0"/>
    <x v="1"/>
  </r>
  <r>
    <s v="11939-UTT"/>
    <x v="0"/>
    <n v="65"/>
    <s v="Yes"/>
    <x v="7"/>
    <n v="5"/>
    <n v="5"/>
    <s v="None"/>
    <x v="0"/>
    <s v="No"/>
    <x v="0"/>
    <s v="Fiber Optic"/>
    <x v="0"/>
    <s v="No"/>
    <x v="0"/>
    <s v="No"/>
    <x v="0"/>
    <s v="No"/>
    <s v="No"/>
    <s v="Yes"/>
    <x v="1"/>
    <s v="Yes"/>
    <x v="0"/>
    <n v="80.45"/>
    <n v="583.45000000000005"/>
    <n v="0"/>
    <n v="0"/>
    <n v="215.92"/>
    <n v="799.37"/>
    <s v="Churned"/>
    <x v="0"/>
    <s v="Don't know"/>
    <n v="1"/>
    <s v="50-100"/>
    <n v="0"/>
    <x v="1"/>
    <x v="4"/>
  </r>
  <r>
    <s v="62641-KAR"/>
    <x v="1"/>
    <n v="73"/>
    <s v="Yes"/>
    <x v="3"/>
    <n v="11"/>
    <n v="32"/>
    <s v="None"/>
    <x v="0"/>
    <s v="No"/>
    <x v="0"/>
    <s v="Fiber Optic"/>
    <x v="0"/>
    <s v="No"/>
    <x v="0"/>
    <s v="No"/>
    <x v="1"/>
    <s v="No"/>
    <s v="No"/>
    <s v="No"/>
    <x v="1"/>
    <s v="Yes"/>
    <x v="1"/>
    <n v="70.150000000000006"/>
    <n v="916.75"/>
    <n v="0"/>
    <n v="90"/>
    <n v="492.18"/>
    <n v="1498.93"/>
    <s v="Churned"/>
    <x v="2"/>
    <s v="Poor expertise of online support"/>
    <n v="1"/>
    <s v="50-100"/>
    <n v="0"/>
    <x v="1"/>
    <x v="0"/>
  </r>
  <r>
    <s v="18252-ASS"/>
    <x v="0"/>
    <n v="55"/>
    <s v="No"/>
    <x v="17"/>
    <n v="2"/>
    <n v="26"/>
    <s v="Deal 2"/>
    <x v="0"/>
    <s v="No"/>
    <x v="1"/>
    <s v="No"/>
    <x v="0"/>
    <s v="No"/>
    <x v="0"/>
    <s v="No"/>
    <x v="1"/>
    <s v="No"/>
    <s v="No"/>
    <s v="No"/>
    <x v="2"/>
    <s v="No"/>
    <x v="0"/>
    <n v="20.5"/>
    <n v="1177.95"/>
    <n v="5.83"/>
    <n v="0"/>
    <n v="2251.6999999999998"/>
    <n v="3423.82"/>
    <s v="Stayed"/>
    <x v="0"/>
    <s v="other"/>
    <n v="0"/>
    <s v="20-50"/>
    <n v="0"/>
    <x v="1"/>
    <x v="0"/>
  </r>
  <r>
    <s v="77830-TEL"/>
    <x v="0"/>
    <n v="35"/>
    <s v="Yes"/>
    <x v="5"/>
    <n v="15"/>
    <n v="33"/>
    <s v="None"/>
    <x v="0"/>
    <s v="Yes"/>
    <x v="0"/>
    <s v="Cable"/>
    <x v="1"/>
    <s v="Yes"/>
    <x v="1"/>
    <s v="Yes"/>
    <x v="0"/>
    <s v="Yes"/>
    <s v="Yes"/>
    <s v="Yes"/>
    <x v="2"/>
    <s v="No"/>
    <x v="1"/>
    <n v="90.1"/>
    <n v="6310.9"/>
    <n v="0"/>
    <n v="0"/>
    <n v="1585.43"/>
    <n v="7896.33"/>
    <s v="Stayed"/>
    <x v="0"/>
    <s v="other"/>
    <n v="0"/>
    <s v="50-100"/>
    <n v="0"/>
    <x v="0"/>
    <x v="0"/>
  </r>
  <r>
    <s v="68758-HAR"/>
    <x v="1"/>
    <n v="49"/>
    <s v="No"/>
    <x v="15"/>
    <n v="13"/>
    <n v="14"/>
    <s v="None"/>
    <x v="0"/>
    <s v="No"/>
    <x v="0"/>
    <s v="Fiber Optic"/>
    <x v="0"/>
    <s v="Yes"/>
    <x v="1"/>
    <s v="No"/>
    <x v="1"/>
    <s v="No"/>
    <s v="No"/>
    <s v="Yes"/>
    <x v="0"/>
    <s v="No"/>
    <x v="1"/>
    <n v="80.05"/>
    <n v="3019.1"/>
    <n v="0"/>
    <n v="0"/>
    <n v="355.57"/>
    <n v="3374.67"/>
    <s v="Stayed"/>
    <x v="0"/>
    <s v="other"/>
    <n v="0"/>
    <s v="50-100"/>
    <n v="0"/>
    <x v="0"/>
    <x v="1"/>
  </r>
  <r>
    <s v="19349-ODI"/>
    <x v="0"/>
    <n v="67"/>
    <s v="Yes"/>
    <x v="19"/>
    <n v="14"/>
    <n v="2"/>
    <s v="Deal 2"/>
    <x v="0"/>
    <s v="Yes"/>
    <x v="0"/>
    <s v="Cable"/>
    <x v="0"/>
    <s v="Yes"/>
    <x v="1"/>
    <s v="Yes"/>
    <x v="0"/>
    <s v="Yes"/>
    <s v="No"/>
    <s v="Yes"/>
    <x v="0"/>
    <s v="Yes"/>
    <x v="1"/>
    <n v="111.95"/>
    <n v="4534.8999999999996"/>
    <n v="0"/>
    <n v="0"/>
    <n v="1846.64"/>
    <n v="6381.54"/>
    <s v="Churned"/>
    <x v="0"/>
    <s v="Don't know"/>
    <n v="1"/>
    <s v="&gt;100"/>
    <n v="0"/>
    <x v="1"/>
    <x v="4"/>
  </r>
  <r>
    <s v="36469-UTT"/>
    <x v="1"/>
    <n v="36"/>
    <s v="Yes"/>
    <x v="7"/>
    <n v="9"/>
    <n v="22"/>
    <s v="None"/>
    <x v="0"/>
    <s v="Yes"/>
    <x v="0"/>
    <s v="DSL"/>
    <x v="1"/>
    <s v="No"/>
    <x v="1"/>
    <s v="Yes"/>
    <x v="0"/>
    <s v="Yes"/>
    <s v="Yes"/>
    <s v="Yes"/>
    <x v="2"/>
    <s v="Yes"/>
    <x v="1"/>
    <n v="85.1"/>
    <n v="4657.95"/>
    <n v="0"/>
    <n v="0"/>
    <n v="461.45"/>
    <n v="5119.3999999999996"/>
    <s v="Stayed"/>
    <x v="0"/>
    <s v="other"/>
    <n v="0"/>
    <s v="50-100"/>
    <n v="0"/>
    <x v="0"/>
    <x v="2"/>
  </r>
  <r>
    <s v="13305-RAJ"/>
    <x v="1"/>
    <n v="26"/>
    <s v="Yes"/>
    <x v="8"/>
    <n v="14"/>
    <n v="26"/>
    <s v="Deal 2"/>
    <x v="1"/>
    <s v="No"/>
    <x v="0"/>
    <s v="DSL"/>
    <x v="1"/>
    <s v="Yes"/>
    <x v="0"/>
    <s v="Yes"/>
    <x v="1"/>
    <s v="Yes"/>
    <s v="Yes"/>
    <s v="No"/>
    <x v="0"/>
    <s v="Yes"/>
    <x v="1"/>
    <n v="50.7"/>
    <n v="3088.75"/>
    <n v="0"/>
    <n v="20"/>
    <n v="0"/>
    <n v="3108.75"/>
    <s v="Stayed"/>
    <x v="0"/>
    <s v="other"/>
    <n v="0"/>
    <s v="50-100"/>
    <n v="0"/>
    <x v="2"/>
    <x v="0"/>
  </r>
  <r>
    <s v="89062-UTT"/>
    <x v="0"/>
    <n v="45"/>
    <s v="No"/>
    <x v="7"/>
    <n v="5"/>
    <n v="33"/>
    <s v="None"/>
    <x v="0"/>
    <s v="No"/>
    <x v="0"/>
    <s v="DSL"/>
    <x v="0"/>
    <s v="Yes"/>
    <x v="1"/>
    <s v="Yes"/>
    <x v="1"/>
    <s v="No"/>
    <s v="No"/>
    <s v="Yes"/>
    <x v="1"/>
    <s v="Yes"/>
    <x v="0"/>
    <n v="-7"/>
    <n v="2924.05"/>
    <n v="0"/>
    <n v="0"/>
    <n v="1657.92"/>
    <n v="4581.97"/>
    <s v="Stayed"/>
    <x v="0"/>
    <s v="other"/>
    <n v="0"/>
    <s v="&lt;20"/>
    <n v="0"/>
    <x v="0"/>
    <x v="0"/>
  </r>
  <r>
    <s v="38795-MAH"/>
    <x v="1"/>
    <n v="39"/>
    <s v="Yes"/>
    <x v="1"/>
    <n v="15"/>
    <n v="25"/>
    <s v="Deal 2"/>
    <x v="0"/>
    <s v="Yes"/>
    <x v="0"/>
    <s v="Fiber Optic"/>
    <x v="1"/>
    <s v="Yes"/>
    <x v="1"/>
    <s v="No"/>
    <x v="0"/>
    <s v="Yes"/>
    <s v="Yes"/>
    <s v="Yes"/>
    <x v="0"/>
    <s v="Yes"/>
    <x v="1"/>
    <n v="110.15"/>
    <n v="6448.05"/>
    <n v="0"/>
    <n v="0"/>
    <n v="1339.89"/>
    <n v="7787.94"/>
    <s v="Churned"/>
    <x v="2"/>
    <s v="Network reliability"/>
    <n v="1"/>
    <s v="&gt;100"/>
    <n v="0"/>
    <x v="0"/>
    <x v="0"/>
  </r>
  <r>
    <s v="73490-PUN"/>
    <x v="1"/>
    <n v="70"/>
    <s v="Yes"/>
    <x v="13"/>
    <n v="11"/>
    <n v="15"/>
    <s v="Deal 4"/>
    <x v="1"/>
    <s v="No"/>
    <x v="0"/>
    <s v="DSL"/>
    <x v="0"/>
    <s v="No"/>
    <x v="0"/>
    <s v="No"/>
    <x v="1"/>
    <s v="Yes"/>
    <s v="No"/>
    <s v="Yes"/>
    <x v="1"/>
    <s v="Yes"/>
    <x v="1"/>
    <n v="34.700000000000003"/>
    <n v="329.8"/>
    <n v="0"/>
    <n v="0"/>
    <n v="0"/>
    <n v="329.8"/>
    <s v="Churned"/>
    <x v="0"/>
    <s v="Deceased"/>
    <n v="1"/>
    <s v="20-50"/>
    <n v="0"/>
    <x v="1"/>
    <x v="1"/>
  </r>
  <r>
    <s v="84535-TAM"/>
    <x v="0"/>
    <n v="46"/>
    <s v="No"/>
    <x v="4"/>
    <n v="2"/>
    <n v="36"/>
    <s v="None"/>
    <x v="0"/>
    <s v="No"/>
    <x v="1"/>
    <s v="No"/>
    <x v="0"/>
    <s v="No"/>
    <x v="0"/>
    <s v="No"/>
    <x v="1"/>
    <s v="No"/>
    <s v="No"/>
    <s v="No"/>
    <x v="1"/>
    <s v="No"/>
    <x v="2"/>
    <n v="20.399999999999999"/>
    <n v="42.9"/>
    <n v="0"/>
    <n v="0"/>
    <n v="99.06"/>
    <n v="141.96"/>
    <s v="Joined"/>
    <x v="0"/>
    <s v="other"/>
    <n v="0"/>
    <s v="20-50"/>
    <n v="1"/>
    <x v="0"/>
    <x v="0"/>
  </r>
  <r>
    <s v="94930-BIH"/>
    <x v="1"/>
    <n v="53"/>
    <s v="Yes"/>
    <x v="9"/>
    <n v="9"/>
    <n v="18"/>
    <s v="Deal 2"/>
    <x v="0"/>
    <s v="No"/>
    <x v="1"/>
    <s v="No"/>
    <x v="0"/>
    <s v="No"/>
    <x v="0"/>
    <s v="No"/>
    <x v="1"/>
    <s v="No"/>
    <s v="No"/>
    <s v="No"/>
    <x v="2"/>
    <s v="Yes"/>
    <x v="0"/>
    <n v="19.8"/>
    <n v="1119.9000000000001"/>
    <n v="0"/>
    <n v="0"/>
    <n v="2719.36"/>
    <n v="3839.26"/>
    <s v="Stayed"/>
    <x v="0"/>
    <s v="other"/>
    <n v="0"/>
    <s v="&lt;20"/>
    <n v="0"/>
    <x v="1"/>
    <x v="2"/>
  </r>
  <r>
    <s v="39400-RAJ"/>
    <x v="1"/>
    <n v="32"/>
    <s v="No"/>
    <x v="8"/>
    <n v="15"/>
    <n v="12"/>
    <s v="Deal 1"/>
    <x v="0"/>
    <s v="Yes"/>
    <x v="0"/>
    <s v="Fiber Optic"/>
    <x v="0"/>
    <s v="Yes"/>
    <x v="1"/>
    <s v="Yes"/>
    <x v="0"/>
    <s v="Yes"/>
    <s v="Yes"/>
    <s v="Yes"/>
    <x v="2"/>
    <s v="Yes"/>
    <x v="1"/>
    <n v="108.4"/>
    <n v="7719.5"/>
    <n v="0"/>
    <n v="0"/>
    <n v="768.96"/>
    <n v="8488.4599999999991"/>
    <s v="Stayed"/>
    <x v="0"/>
    <s v="other"/>
    <n v="0"/>
    <s v="&gt;100"/>
    <n v="0"/>
    <x v="2"/>
    <x v="1"/>
  </r>
  <r>
    <s v="72971-TAM"/>
    <x v="1"/>
    <n v="81"/>
    <s v="No"/>
    <x v="4"/>
    <n v="6"/>
    <n v="8"/>
    <s v="None"/>
    <x v="0"/>
    <s v="No"/>
    <x v="0"/>
    <s v="Fiber Optic"/>
    <x v="0"/>
    <s v="No"/>
    <x v="0"/>
    <s v="Yes"/>
    <x v="1"/>
    <s v="No"/>
    <s v="No"/>
    <s v="Yes"/>
    <x v="0"/>
    <s v="No"/>
    <x v="1"/>
    <n v="74.7"/>
    <n v="74.7"/>
    <n v="0"/>
    <n v="0"/>
    <n v="27.65"/>
    <n v="102.35"/>
    <s v="Joined"/>
    <x v="0"/>
    <s v="other"/>
    <n v="0"/>
    <s v="50-100"/>
    <n v="1"/>
    <x v="1"/>
    <x v="3"/>
  </r>
  <r>
    <s v="26895-UTT"/>
    <x v="0"/>
    <n v="79"/>
    <s v="Yes"/>
    <x v="7"/>
    <n v="12"/>
    <n v="7"/>
    <s v="None"/>
    <x v="0"/>
    <s v="No"/>
    <x v="1"/>
    <s v="No"/>
    <x v="0"/>
    <s v="No"/>
    <x v="0"/>
    <s v="No"/>
    <x v="1"/>
    <s v="No"/>
    <s v="No"/>
    <s v="No"/>
    <x v="2"/>
    <s v="Yes"/>
    <x v="0"/>
    <n v="19.350000000000001"/>
    <n v="847.25"/>
    <n v="0"/>
    <n v="0"/>
    <n v="83.16"/>
    <n v="930.41"/>
    <s v="Stayed"/>
    <x v="0"/>
    <s v="other"/>
    <n v="0"/>
    <s v="&lt;20"/>
    <n v="0"/>
    <x v="1"/>
    <x v="3"/>
  </r>
  <r>
    <s v="97221-AND"/>
    <x v="1"/>
    <n v="19"/>
    <s v="No"/>
    <x v="10"/>
    <n v="13"/>
    <n v="1"/>
    <s v="Deal 4"/>
    <x v="0"/>
    <s v="No"/>
    <x v="1"/>
    <s v="No"/>
    <x v="0"/>
    <s v="No"/>
    <x v="0"/>
    <s v="No"/>
    <x v="1"/>
    <s v="No"/>
    <s v="No"/>
    <s v="No"/>
    <x v="1"/>
    <s v="No"/>
    <x v="0"/>
    <n v="19.75"/>
    <n v="208.25"/>
    <n v="0"/>
    <n v="0"/>
    <n v="202.9"/>
    <n v="411.15"/>
    <s v="Stayed"/>
    <x v="0"/>
    <s v="other"/>
    <n v="0"/>
    <s v="&lt;20"/>
    <n v="0"/>
    <x v="3"/>
    <x v="4"/>
  </r>
  <r>
    <s v="41649-MAD"/>
    <x v="0"/>
    <n v="50"/>
    <s v="No"/>
    <x v="11"/>
    <n v="4"/>
    <n v="11"/>
    <s v="Deal 1"/>
    <x v="0"/>
    <s v="No"/>
    <x v="1"/>
    <s v="No"/>
    <x v="0"/>
    <s v="No"/>
    <x v="0"/>
    <s v="No"/>
    <x v="1"/>
    <s v="No"/>
    <s v="No"/>
    <s v="No"/>
    <x v="2"/>
    <s v="No"/>
    <x v="1"/>
    <n v="19.850000000000001"/>
    <n v="1434.1"/>
    <n v="0"/>
    <n v="0"/>
    <n v="246.96"/>
    <n v="1681.06"/>
    <s v="Stayed"/>
    <x v="0"/>
    <s v="other"/>
    <n v="0"/>
    <s v="&lt;20"/>
    <n v="0"/>
    <x v="1"/>
    <x v="3"/>
  </r>
  <r>
    <s v="99727-WES"/>
    <x v="0"/>
    <n v="37"/>
    <s v="Yes"/>
    <x v="2"/>
    <n v="6"/>
    <n v="24"/>
    <s v="Deal 1"/>
    <x v="0"/>
    <s v="No"/>
    <x v="0"/>
    <s v="DSL"/>
    <x v="1"/>
    <s v="Yes"/>
    <x v="0"/>
    <s v="No"/>
    <x v="1"/>
    <s v="No"/>
    <s v="No"/>
    <s v="Yes"/>
    <x v="0"/>
    <s v="Yes"/>
    <x v="2"/>
    <n v="54.8"/>
    <n v="3465.7"/>
    <n v="0"/>
    <n v="0"/>
    <n v="762.96"/>
    <n v="4228.66"/>
    <s v="Stayed"/>
    <x v="0"/>
    <s v="other"/>
    <n v="0"/>
    <s v="50-100"/>
    <n v="0"/>
    <x v="0"/>
    <x v="0"/>
  </r>
  <r>
    <s v="26899-MAH"/>
    <x v="0"/>
    <n v="47"/>
    <s v="No"/>
    <x v="1"/>
    <n v="7"/>
    <n v="21"/>
    <s v="None"/>
    <x v="0"/>
    <s v="Yes"/>
    <x v="0"/>
    <s v="Fiber Optic"/>
    <x v="0"/>
    <s v="No"/>
    <x v="1"/>
    <s v="No"/>
    <x v="0"/>
    <s v="Yes"/>
    <s v="Yes"/>
    <s v="Yes"/>
    <x v="1"/>
    <s v="Yes"/>
    <x v="1"/>
    <n v="-1"/>
    <n v="2391.8000000000002"/>
    <n v="0"/>
    <n v="0"/>
    <n v="830.88"/>
    <n v="3222.68"/>
    <s v="Churned"/>
    <x v="3"/>
    <s v="Lack of affordable download/upload speed"/>
    <n v="1"/>
    <s v="&lt;20"/>
    <n v="0"/>
    <x v="0"/>
    <x v="2"/>
  </r>
  <r>
    <s v="45392-GUJ"/>
    <x v="0"/>
    <n v="39"/>
    <s v="No"/>
    <x v="6"/>
    <n v="12"/>
    <n v="29"/>
    <s v="None"/>
    <x v="0"/>
    <s v="Yes"/>
    <x v="0"/>
    <s v="Fiber Optic"/>
    <x v="0"/>
    <s v="No"/>
    <x v="1"/>
    <s v="No"/>
    <x v="0"/>
    <s v="No"/>
    <s v="No"/>
    <s v="Yes"/>
    <x v="0"/>
    <s v="Yes"/>
    <x v="0"/>
    <n v="89.6"/>
    <n v="1633"/>
    <n v="0"/>
    <n v="0"/>
    <n v="626.04"/>
    <n v="2259.04"/>
    <s v="Stayed"/>
    <x v="0"/>
    <s v="other"/>
    <n v="0"/>
    <s v="50-100"/>
    <n v="0"/>
    <x v="0"/>
    <x v="0"/>
  </r>
  <r>
    <s v="71989-KAR"/>
    <x v="1"/>
    <n v="61"/>
    <s v="Yes"/>
    <x v="3"/>
    <n v="11"/>
    <n v="9"/>
    <s v="Deal 4"/>
    <x v="0"/>
    <s v="Yes"/>
    <x v="0"/>
    <s v="DSL"/>
    <x v="1"/>
    <s v="No"/>
    <x v="0"/>
    <s v="No"/>
    <x v="1"/>
    <s v="No"/>
    <s v="No"/>
    <s v="Yes"/>
    <x v="1"/>
    <s v="Yes"/>
    <x v="1"/>
    <n v="54.45"/>
    <n v="1127.3499999999999"/>
    <n v="0"/>
    <n v="0"/>
    <n v="160.16"/>
    <n v="1287.51"/>
    <s v="Churned"/>
    <x v="0"/>
    <s v="Don't know"/>
    <n v="1"/>
    <s v="50-100"/>
    <n v="0"/>
    <x v="1"/>
    <x v="3"/>
  </r>
  <r>
    <s v="13429-MAH"/>
    <x v="1"/>
    <n v="47"/>
    <s v="No"/>
    <x v="1"/>
    <n v="0"/>
    <n v="14"/>
    <s v="Deal 2"/>
    <x v="0"/>
    <s v="Yes"/>
    <x v="0"/>
    <s v="Fiber Optic"/>
    <x v="1"/>
    <s v="No"/>
    <x v="1"/>
    <s v="No"/>
    <x v="0"/>
    <s v="No"/>
    <s v="No"/>
    <s v="Yes"/>
    <x v="2"/>
    <s v="Yes"/>
    <x v="0"/>
    <n v="94.6"/>
    <n v="5948.7"/>
    <n v="0"/>
    <n v="0"/>
    <n v="81.28"/>
    <n v="6029.98"/>
    <s v="Stayed"/>
    <x v="0"/>
    <s v="other"/>
    <n v="0"/>
    <s v="50-100"/>
    <n v="0"/>
    <x v="0"/>
    <x v="1"/>
  </r>
  <r>
    <s v="74782-GUJ"/>
    <x v="0"/>
    <n v="50"/>
    <s v="Yes"/>
    <x v="6"/>
    <n v="15"/>
    <n v="27"/>
    <s v="None"/>
    <x v="1"/>
    <s v="No"/>
    <x v="0"/>
    <s v="DSL"/>
    <x v="0"/>
    <s v="Yes"/>
    <x v="0"/>
    <s v="No"/>
    <x v="0"/>
    <s v="No"/>
    <s v="No"/>
    <s v="No"/>
    <x v="1"/>
    <s v="No"/>
    <x v="1"/>
    <n v="39.200000000000003"/>
    <n v="849.9"/>
    <n v="0"/>
    <n v="50"/>
    <n v="0"/>
    <n v="899.9"/>
    <s v="Stayed"/>
    <x v="0"/>
    <s v="other"/>
    <n v="0"/>
    <s v="20-50"/>
    <n v="0"/>
    <x v="1"/>
    <x v="0"/>
  </r>
  <r>
    <s v="58816-WES"/>
    <x v="0"/>
    <n v="78"/>
    <s v="Yes"/>
    <x v="2"/>
    <n v="4"/>
    <n v="17"/>
    <s v="Deal 3"/>
    <x v="0"/>
    <s v="Yes"/>
    <x v="0"/>
    <s v="Fiber Optic"/>
    <x v="0"/>
    <s v="Yes"/>
    <x v="1"/>
    <s v="No"/>
    <x v="0"/>
    <s v="Yes"/>
    <s v="No"/>
    <s v="Yes"/>
    <x v="2"/>
    <s v="Yes"/>
    <x v="1"/>
    <n v="102.6"/>
    <n v="4009.2"/>
    <n v="45.81"/>
    <n v="0"/>
    <n v="180.5"/>
    <n v="4143.8900000000003"/>
    <s v="Stayed"/>
    <x v="0"/>
    <s v="other"/>
    <n v="0"/>
    <s v="&gt;100"/>
    <n v="0"/>
    <x v="1"/>
    <x v="1"/>
  </r>
  <r>
    <s v="86665-AND"/>
    <x v="0"/>
    <n v="29"/>
    <s v="Yes"/>
    <x v="10"/>
    <n v="5"/>
    <n v="9"/>
    <s v="None"/>
    <x v="0"/>
    <s v="No"/>
    <x v="1"/>
    <s v="No"/>
    <x v="0"/>
    <s v="No"/>
    <x v="0"/>
    <s v="No"/>
    <x v="1"/>
    <s v="No"/>
    <s v="No"/>
    <s v="No"/>
    <x v="1"/>
    <s v="No"/>
    <x v="0"/>
    <n v="20.25"/>
    <n v="109.8"/>
    <n v="0"/>
    <n v="0"/>
    <n v="39.15"/>
    <n v="148.94999999999999"/>
    <s v="Stayed"/>
    <x v="0"/>
    <s v="other"/>
    <n v="0"/>
    <s v="20-50"/>
    <n v="0"/>
    <x v="2"/>
    <x v="3"/>
  </r>
  <r>
    <s v="13179-MAD"/>
    <x v="0"/>
    <n v="80"/>
    <s v="Yes"/>
    <x v="11"/>
    <n v="8"/>
    <n v="24"/>
    <s v="None"/>
    <x v="0"/>
    <s v="Yes"/>
    <x v="0"/>
    <s v="Fiber Optic"/>
    <x v="0"/>
    <s v="Yes"/>
    <x v="0"/>
    <s v="No"/>
    <x v="0"/>
    <s v="Yes"/>
    <s v="Yes"/>
    <s v="Yes"/>
    <x v="1"/>
    <s v="Yes"/>
    <x v="1"/>
    <n v="98.25"/>
    <n v="560.6"/>
    <n v="0"/>
    <n v="0"/>
    <n v="284.10000000000002"/>
    <n v="844.7"/>
    <s v="Churned"/>
    <x v="4"/>
    <s v="Attitude of support person"/>
    <n v="1"/>
    <s v="50-100"/>
    <n v="0"/>
    <x v="1"/>
    <x v="0"/>
  </r>
  <r>
    <s v="75915-KER"/>
    <x v="0"/>
    <n v="29"/>
    <s v="Yes"/>
    <x v="20"/>
    <n v="3"/>
    <n v="5"/>
    <s v="Deal 5"/>
    <x v="0"/>
    <s v="No"/>
    <x v="0"/>
    <s v="Fiber Optic"/>
    <x v="0"/>
    <s v="No"/>
    <x v="0"/>
    <s v="No"/>
    <x v="1"/>
    <s v="No"/>
    <s v="No"/>
    <s v="Yes"/>
    <x v="1"/>
    <s v="Yes"/>
    <x v="1"/>
    <n v="70.3"/>
    <n v="70.3"/>
    <n v="0"/>
    <n v="0"/>
    <n v="5.67"/>
    <n v="75.97"/>
    <s v="Churned"/>
    <x v="0"/>
    <s v="Don't know"/>
    <n v="1"/>
    <s v="50-100"/>
    <n v="0"/>
    <x v="2"/>
    <x v="4"/>
  </r>
  <r>
    <s v="52605-MAD"/>
    <x v="1"/>
    <n v="34"/>
    <s v="Yes"/>
    <x v="11"/>
    <n v="9"/>
    <n v="29"/>
    <s v="Deal 4"/>
    <x v="0"/>
    <s v="No"/>
    <x v="0"/>
    <s v="DSL"/>
    <x v="0"/>
    <s v="No"/>
    <x v="1"/>
    <s v="Yes"/>
    <x v="1"/>
    <s v="No"/>
    <s v="No"/>
    <s v="Yes"/>
    <x v="0"/>
    <s v="No"/>
    <x v="1"/>
    <n v="53.8"/>
    <n v="651.54999999999995"/>
    <n v="0"/>
    <n v="0"/>
    <n v="81.62"/>
    <n v="733.17"/>
    <s v="Stayed"/>
    <x v="0"/>
    <s v="other"/>
    <n v="0"/>
    <s v="50-100"/>
    <n v="0"/>
    <x v="2"/>
    <x v="0"/>
  </r>
  <r>
    <s v="65945-KAR"/>
    <x v="0"/>
    <n v="77"/>
    <s v="Yes"/>
    <x v="3"/>
    <n v="0"/>
    <n v="6"/>
    <s v="Deal 1"/>
    <x v="0"/>
    <s v="Yes"/>
    <x v="0"/>
    <s v="DSL"/>
    <x v="1"/>
    <s v="Yes"/>
    <x v="0"/>
    <s v="Yes"/>
    <x v="1"/>
    <s v="No"/>
    <s v="No"/>
    <s v="Yes"/>
    <x v="2"/>
    <s v="Yes"/>
    <x v="1"/>
    <n v="64.55"/>
    <n v="4250.1000000000004"/>
    <n v="0"/>
    <n v="0"/>
    <n v="1934.96"/>
    <n v="6185.06"/>
    <s v="Stayed"/>
    <x v="0"/>
    <s v="other"/>
    <n v="0"/>
    <s v="50-100"/>
    <n v="0"/>
    <x v="1"/>
    <x v="3"/>
  </r>
  <r>
    <s v="13985-MAH"/>
    <x v="0"/>
    <n v="81"/>
    <s v="No"/>
    <x v="1"/>
    <n v="6"/>
    <n v="27"/>
    <s v="None"/>
    <x v="0"/>
    <s v="Yes"/>
    <x v="0"/>
    <s v="Fiber Optic"/>
    <x v="0"/>
    <s v="No"/>
    <x v="1"/>
    <s v="No"/>
    <x v="0"/>
    <s v="Yes"/>
    <s v="No"/>
    <s v="Yes"/>
    <x v="2"/>
    <s v="Yes"/>
    <x v="0"/>
    <n v="101.4"/>
    <n v="6841.05"/>
    <n v="0"/>
    <n v="0"/>
    <n v="2602.9499999999998"/>
    <n v="9444"/>
    <s v="Stayed"/>
    <x v="0"/>
    <s v="other"/>
    <n v="0"/>
    <s v="&gt;100"/>
    <n v="0"/>
    <x v="1"/>
    <x v="0"/>
  </r>
  <r>
    <s v="71275-MAH"/>
    <x v="1"/>
    <n v="68"/>
    <s v="Yes"/>
    <x v="1"/>
    <n v="9"/>
    <n v="23"/>
    <s v="None"/>
    <x v="0"/>
    <s v="Yes"/>
    <x v="1"/>
    <s v="No"/>
    <x v="0"/>
    <s v="No"/>
    <x v="0"/>
    <s v="No"/>
    <x v="1"/>
    <s v="No"/>
    <s v="No"/>
    <s v="No"/>
    <x v="2"/>
    <s v="Yes"/>
    <x v="0"/>
    <n v="25.7"/>
    <n v="1937.4"/>
    <n v="0"/>
    <n v="0"/>
    <n v="610.55999999999995"/>
    <n v="2547.96"/>
    <s v="Stayed"/>
    <x v="0"/>
    <s v="other"/>
    <n v="0"/>
    <s v="20-50"/>
    <n v="0"/>
    <x v="1"/>
    <x v="2"/>
  </r>
  <r>
    <s v="91417-GUJ"/>
    <x v="0"/>
    <n v="65"/>
    <s v="No"/>
    <x v="6"/>
    <n v="2"/>
    <n v="22"/>
    <s v="Deal 2"/>
    <x v="0"/>
    <s v="Yes"/>
    <x v="0"/>
    <s v="Cable"/>
    <x v="0"/>
    <s v="Yes"/>
    <x v="0"/>
    <s v="Yes"/>
    <x v="0"/>
    <s v="No"/>
    <s v="No"/>
    <s v="Yes"/>
    <x v="0"/>
    <s v="No"/>
    <x v="0"/>
    <n v="72.099999999999994"/>
    <n v="3886.05"/>
    <n v="0"/>
    <n v="0"/>
    <n v="2453.2199999999998"/>
    <n v="6339.27"/>
    <s v="Stayed"/>
    <x v="0"/>
    <s v="other"/>
    <n v="0"/>
    <s v="50-100"/>
    <n v="0"/>
    <x v="1"/>
    <x v="2"/>
  </r>
  <r>
    <s v="22533-RAJ"/>
    <x v="1"/>
    <n v="63"/>
    <s v="No"/>
    <x v="8"/>
    <n v="15"/>
    <n v="24"/>
    <s v="Deal 4"/>
    <x v="0"/>
    <s v="Yes"/>
    <x v="0"/>
    <s v="Fiber Optic"/>
    <x v="0"/>
    <s v="Yes"/>
    <x v="1"/>
    <s v="No"/>
    <x v="0"/>
    <s v="No"/>
    <s v="No"/>
    <s v="Yes"/>
    <x v="1"/>
    <s v="Yes"/>
    <x v="1"/>
    <n v="98.1"/>
    <n v="1060.2"/>
    <n v="49.06"/>
    <n v="0"/>
    <n v="367.56"/>
    <n v="1378.7"/>
    <s v="Churned"/>
    <x v="2"/>
    <s v="Service dissatisfaction"/>
    <n v="1"/>
    <s v="50-100"/>
    <n v="0"/>
    <x v="1"/>
    <x v="0"/>
  </r>
  <r>
    <s v="89521-MAH"/>
    <x v="1"/>
    <n v="33"/>
    <s v="Yes"/>
    <x v="1"/>
    <n v="5"/>
    <n v="1"/>
    <s v="Deal 3"/>
    <x v="0"/>
    <s v="Yes"/>
    <x v="0"/>
    <s v="Fiber Optic"/>
    <x v="1"/>
    <s v="No"/>
    <x v="1"/>
    <s v="No"/>
    <x v="1"/>
    <s v="No"/>
    <s v="No"/>
    <s v="Yes"/>
    <x v="1"/>
    <s v="Yes"/>
    <x v="0"/>
    <n v="84.75"/>
    <n v="2613.4"/>
    <n v="0"/>
    <n v="0"/>
    <n v="750.51"/>
    <n v="3363.91"/>
    <s v="Stayed"/>
    <x v="0"/>
    <s v="other"/>
    <n v="0"/>
    <s v="50-100"/>
    <n v="0"/>
    <x v="2"/>
    <x v="4"/>
  </r>
  <r>
    <s v="28188-MAD"/>
    <x v="0"/>
    <n v="75"/>
    <s v="Yes"/>
    <x v="11"/>
    <n v="9"/>
    <n v="23"/>
    <s v="None"/>
    <x v="1"/>
    <s v="No"/>
    <x v="0"/>
    <s v="Cable"/>
    <x v="1"/>
    <s v="Yes"/>
    <x v="0"/>
    <s v="No"/>
    <x v="0"/>
    <s v="Yes"/>
    <s v="Yes"/>
    <s v="No"/>
    <x v="1"/>
    <s v="Yes"/>
    <x v="1"/>
    <n v="55.8"/>
    <n v="2109.35"/>
    <n v="0"/>
    <n v="80"/>
    <n v="0"/>
    <n v="2189.35"/>
    <s v="Churned"/>
    <x v="4"/>
    <s v="Attitude of support person"/>
    <n v="1"/>
    <s v="50-100"/>
    <n v="0"/>
    <x v="1"/>
    <x v="2"/>
  </r>
  <r>
    <s v="74757-MAH"/>
    <x v="0"/>
    <n v="64"/>
    <s v="No"/>
    <x v="1"/>
    <n v="14"/>
    <n v="8"/>
    <s v="None"/>
    <x v="0"/>
    <s v="Yes"/>
    <x v="0"/>
    <s v="Fiber Optic"/>
    <x v="0"/>
    <s v="No"/>
    <x v="0"/>
    <s v="No"/>
    <x v="1"/>
    <s v="No"/>
    <s v="No"/>
    <s v="Yes"/>
    <x v="0"/>
    <s v="Yes"/>
    <x v="0"/>
    <n v="75.2"/>
    <n v="775.3"/>
    <n v="0"/>
    <n v="0"/>
    <n v="315.04000000000002"/>
    <n v="1090.3399999999999"/>
    <s v="Stayed"/>
    <x v="0"/>
    <s v="other"/>
    <n v="0"/>
    <s v="50-100"/>
    <n v="0"/>
    <x v="1"/>
    <x v="3"/>
  </r>
  <r>
    <s v="69071-ODI"/>
    <x v="1"/>
    <n v="36"/>
    <s v="No"/>
    <x v="19"/>
    <n v="1"/>
    <n v="21"/>
    <s v="None"/>
    <x v="0"/>
    <s v="Yes"/>
    <x v="0"/>
    <s v="Fiber Optic"/>
    <x v="0"/>
    <s v="No"/>
    <x v="1"/>
    <s v="No"/>
    <x v="0"/>
    <s v="No"/>
    <s v="No"/>
    <s v="Yes"/>
    <x v="1"/>
    <s v="Yes"/>
    <x v="1"/>
    <n v="92.5"/>
    <n v="452.7"/>
    <n v="0"/>
    <n v="0"/>
    <n v="16.25"/>
    <n v="468.95"/>
    <s v="Churned"/>
    <x v="1"/>
    <s v="Competitor offered more data"/>
    <n v="1"/>
    <s v="50-100"/>
    <n v="0"/>
    <x v="0"/>
    <x v="2"/>
  </r>
  <r>
    <s v="56554-RAJ"/>
    <x v="1"/>
    <n v="29"/>
    <s v="Yes"/>
    <x v="8"/>
    <n v="0"/>
    <n v="11"/>
    <s v="Deal 5"/>
    <x v="0"/>
    <s v="No"/>
    <x v="1"/>
    <s v="No"/>
    <x v="0"/>
    <s v="No"/>
    <x v="0"/>
    <s v="No"/>
    <x v="1"/>
    <s v="No"/>
    <s v="No"/>
    <s v="No"/>
    <x v="1"/>
    <s v="Yes"/>
    <x v="0"/>
    <n v="19.75"/>
    <n v="19.75"/>
    <n v="0"/>
    <n v="0"/>
    <n v="10.220000000000001"/>
    <n v="29.97"/>
    <s v="Joined"/>
    <x v="0"/>
    <s v="other"/>
    <n v="0"/>
    <s v="&lt;20"/>
    <n v="1"/>
    <x v="2"/>
    <x v="3"/>
  </r>
  <r>
    <s v="47587-KER"/>
    <x v="1"/>
    <n v="45"/>
    <s v="Yes"/>
    <x v="20"/>
    <n v="13"/>
    <n v="5"/>
    <s v="None"/>
    <x v="0"/>
    <s v="No"/>
    <x v="1"/>
    <s v="No"/>
    <x v="0"/>
    <s v="No"/>
    <x v="0"/>
    <s v="No"/>
    <x v="1"/>
    <s v="No"/>
    <s v="No"/>
    <s v="No"/>
    <x v="0"/>
    <s v="No"/>
    <x v="1"/>
    <n v="-4"/>
    <n v="395.6"/>
    <n v="0"/>
    <n v="0"/>
    <n v="146.19999999999999"/>
    <n v="541.79999999999995"/>
    <s v="Stayed"/>
    <x v="0"/>
    <s v="other"/>
    <n v="0"/>
    <s v="&lt;20"/>
    <n v="0"/>
    <x v="0"/>
    <x v="4"/>
  </r>
  <r>
    <s v="36755-AND"/>
    <x v="1"/>
    <n v="62"/>
    <s v="Yes"/>
    <x v="10"/>
    <n v="9"/>
    <n v="9"/>
    <s v="Deal 5"/>
    <x v="0"/>
    <s v="No"/>
    <x v="1"/>
    <s v="No"/>
    <x v="0"/>
    <s v="No"/>
    <x v="0"/>
    <s v="No"/>
    <x v="1"/>
    <s v="No"/>
    <s v="No"/>
    <s v="No"/>
    <x v="1"/>
    <s v="No"/>
    <x v="0"/>
    <n v="19.649999999999999"/>
    <n v="169.75"/>
    <n v="0"/>
    <n v="0"/>
    <n v="209.36"/>
    <n v="379.11"/>
    <s v="Stayed"/>
    <x v="0"/>
    <s v="other"/>
    <n v="0"/>
    <s v="&lt;20"/>
    <n v="0"/>
    <x v="1"/>
    <x v="3"/>
  </r>
  <r>
    <s v="86362-ASS"/>
    <x v="1"/>
    <n v="35"/>
    <s v="Yes"/>
    <x v="17"/>
    <n v="15"/>
    <n v="11"/>
    <s v="None"/>
    <x v="0"/>
    <s v="No"/>
    <x v="0"/>
    <s v="Fiber Optic"/>
    <x v="0"/>
    <s v="No"/>
    <x v="0"/>
    <s v="Yes"/>
    <x v="1"/>
    <s v="No"/>
    <s v="No"/>
    <s v="Yes"/>
    <x v="1"/>
    <s v="Yes"/>
    <x v="2"/>
    <n v="74.3"/>
    <n v="74.3"/>
    <n v="0"/>
    <n v="0"/>
    <n v="39.549999999999997"/>
    <n v="113.85"/>
    <s v="Joined"/>
    <x v="0"/>
    <s v="other"/>
    <n v="0"/>
    <s v="50-100"/>
    <n v="1"/>
    <x v="0"/>
    <x v="3"/>
  </r>
  <r>
    <s v="61877-CHH"/>
    <x v="0"/>
    <n v="70"/>
    <s v="No"/>
    <x v="12"/>
    <n v="0"/>
    <n v="34"/>
    <s v="Deal 1"/>
    <x v="0"/>
    <s v="Yes"/>
    <x v="0"/>
    <s v="Fiber Optic"/>
    <x v="0"/>
    <s v="Yes"/>
    <x v="1"/>
    <s v="Yes"/>
    <x v="0"/>
    <s v="Yes"/>
    <s v="No"/>
    <s v="Yes"/>
    <x v="2"/>
    <s v="No"/>
    <x v="1"/>
    <n v="111.65"/>
    <n v="7943.45"/>
    <n v="0"/>
    <n v="0"/>
    <n v="3226.32"/>
    <n v="11169.77"/>
    <s v="Stayed"/>
    <x v="0"/>
    <s v="other"/>
    <n v="0"/>
    <s v="&gt;100"/>
    <n v="0"/>
    <x v="1"/>
    <x v="0"/>
  </r>
  <r>
    <s v="68786-RAJ"/>
    <x v="1"/>
    <n v="37"/>
    <s v="Yes"/>
    <x v="8"/>
    <n v="2"/>
    <n v="23"/>
    <s v="None"/>
    <x v="0"/>
    <s v="No"/>
    <x v="0"/>
    <s v="Fiber Optic"/>
    <x v="0"/>
    <s v="Yes"/>
    <x v="1"/>
    <s v="No"/>
    <x v="1"/>
    <s v="Yes"/>
    <s v="Yes"/>
    <s v="Yes"/>
    <x v="1"/>
    <s v="Yes"/>
    <x v="1"/>
    <n v="91"/>
    <n v="531"/>
    <n v="0"/>
    <n v="0"/>
    <n v="252.48"/>
    <n v="783.48"/>
    <s v="Churned"/>
    <x v="2"/>
    <s v="Service dissatisfaction"/>
    <n v="1"/>
    <s v="50-100"/>
    <n v="0"/>
    <x v="0"/>
    <x v="2"/>
  </r>
  <r>
    <s v="77827-MAD"/>
    <x v="1"/>
    <n v="72"/>
    <s v="Yes"/>
    <x v="11"/>
    <n v="13"/>
    <n v="9"/>
    <s v="None"/>
    <x v="0"/>
    <s v="Yes"/>
    <x v="0"/>
    <s v="Fiber Optic"/>
    <x v="1"/>
    <s v="No"/>
    <x v="0"/>
    <s v="No"/>
    <x v="0"/>
    <s v="Yes"/>
    <s v="No"/>
    <s v="Yes"/>
    <x v="1"/>
    <s v="No"/>
    <x v="1"/>
    <n v="101.85"/>
    <n v="4086.3"/>
    <n v="0"/>
    <n v="0"/>
    <n v="114"/>
    <n v="4200.3"/>
    <s v="Churned"/>
    <x v="0"/>
    <s v="Don't know"/>
    <n v="1"/>
    <s v="&gt;100"/>
    <n v="0"/>
    <x v="1"/>
    <x v="3"/>
  </r>
  <r>
    <s v="66642-WES"/>
    <x v="1"/>
    <n v="19"/>
    <s v="No"/>
    <x v="2"/>
    <n v="13"/>
    <n v="3"/>
    <s v="Deal 4"/>
    <x v="0"/>
    <s v="Yes"/>
    <x v="0"/>
    <s v="Cable"/>
    <x v="0"/>
    <s v="No"/>
    <x v="0"/>
    <s v="Yes"/>
    <x v="0"/>
    <s v="Yes"/>
    <s v="Yes"/>
    <s v="Yes"/>
    <x v="1"/>
    <s v="Yes"/>
    <x v="0"/>
    <n v="73.650000000000006"/>
    <n v="1642.75"/>
    <n v="0"/>
    <n v="0"/>
    <n v="334.19"/>
    <n v="1976.94"/>
    <s v="Stayed"/>
    <x v="0"/>
    <s v="other"/>
    <n v="0"/>
    <s v="50-100"/>
    <n v="0"/>
    <x v="3"/>
    <x v="4"/>
  </r>
  <r>
    <s v="29105-TEL"/>
    <x v="1"/>
    <n v="37"/>
    <s v="No"/>
    <x v="5"/>
    <n v="11"/>
    <n v="10"/>
    <s v="Deal 3"/>
    <x v="0"/>
    <s v="Yes"/>
    <x v="0"/>
    <s v="Fiber Optic"/>
    <x v="1"/>
    <s v="Yes"/>
    <x v="1"/>
    <s v="Yes"/>
    <x v="1"/>
    <s v="No"/>
    <s v="No"/>
    <s v="Yes"/>
    <x v="1"/>
    <s v="Yes"/>
    <x v="0"/>
    <n v="95"/>
    <n v="2852.4"/>
    <n v="0"/>
    <n v="0"/>
    <n v="86.1"/>
    <n v="2938.5"/>
    <s v="Stayed"/>
    <x v="0"/>
    <s v="other"/>
    <n v="0"/>
    <s v="50-100"/>
    <n v="0"/>
    <x v="0"/>
    <x v="3"/>
  </r>
  <r>
    <s v="98998-BIH"/>
    <x v="1"/>
    <n v="22"/>
    <s v="Yes"/>
    <x v="9"/>
    <n v="13"/>
    <n v="3"/>
    <s v="None"/>
    <x v="0"/>
    <s v="Yes"/>
    <x v="0"/>
    <s v="Fiber Optic"/>
    <x v="0"/>
    <s v="No"/>
    <x v="0"/>
    <s v="No"/>
    <x v="1"/>
    <s v="No"/>
    <s v="No"/>
    <s v="Yes"/>
    <x v="1"/>
    <s v="Yes"/>
    <x v="0"/>
    <n v="76"/>
    <n v="2215.25"/>
    <n v="0"/>
    <n v="0"/>
    <n v="203.29"/>
    <n v="2418.54"/>
    <s v="Stayed"/>
    <x v="0"/>
    <s v="other"/>
    <n v="0"/>
    <s v="50-100"/>
    <n v="0"/>
    <x v="2"/>
    <x v="4"/>
  </r>
  <r>
    <s v="78590-WES"/>
    <x v="1"/>
    <n v="75"/>
    <s v="No"/>
    <x v="2"/>
    <n v="8"/>
    <n v="20"/>
    <s v="Deal 2"/>
    <x v="0"/>
    <s v="Yes"/>
    <x v="0"/>
    <s v="Fiber Optic"/>
    <x v="1"/>
    <s v="No"/>
    <x v="1"/>
    <s v="No"/>
    <x v="1"/>
    <s v="No"/>
    <s v="No"/>
    <s v="Yes"/>
    <x v="1"/>
    <s v="Yes"/>
    <x v="1"/>
    <n v="83.75"/>
    <n v="3273.55"/>
    <n v="0"/>
    <n v="0"/>
    <n v="1879.44"/>
    <n v="5152.99"/>
    <s v="Churned"/>
    <x v="1"/>
    <s v="Competitor offered more data"/>
    <n v="1"/>
    <s v="50-100"/>
    <n v="0"/>
    <x v="1"/>
    <x v="2"/>
  </r>
  <r>
    <s v="52668-HAR"/>
    <x v="1"/>
    <n v="67"/>
    <s v="No"/>
    <x v="15"/>
    <n v="7"/>
    <n v="8"/>
    <s v="Deal 2"/>
    <x v="0"/>
    <s v="Yes"/>
    <x v="0"/>
    <s v="Fiber Optic"/>
    <x v="0"/>
    <s v="Yes"/>
    <x v="0"/>
    <s v="No"/>
    <x v="0"/>
    <s v="Yes"/>
    <s v="No"/>
    <s v="Yes"/>
    <x v="0"/>
    <s v="Yes"/>
    <x v="1"/>
    <n v="97.8"/>
    <n v="5458.8"/>
    <n v="0"/>
    <n v="0"/>
    <n v="2631.46"/>
    <n v="8090.26"/>
    <s v="Stayed"/>
    <x v="0"/>
    <s v="other"/>
    <n v="0"/>
    <s v="50-100"/>
    <n v="0"/>
    <x v="1"/>
    <x v="3"/>
  </r>
  <r>
    <s v="64327-AND"/>
    <x v="1"/>
    <n v="59"/>
    <s v="Yes"/>
    <x v="10"/>
    <n v="8"/>
    <n v="9"/>
    <s v="None"/>
    <x v="0"/>
    <s v="No"/>
    <x v="1"/>
    <s v="No"/>
    <x v="0"/>
    <s v="No"/>
    <x v="0"/>
    <s v="No"/>
    <x v="1"/>
    <s v="No"/>
    <s v="No"/>
    <s v="No"/>
    <x v="1"/>
    <s v="Yes"/>
    <x v="0"/>
    <n v="20.65"/>
    <n v="20.65"/>
    <n v="0"/>
    <n v="0"/>
    <n v="35.24"/>
    <n v="55.89"/>
    <s v="Joined"/>
    <x v="0"/>
    <s v="other"/>
    <n v="0"/>
    <s v="20-50"/>
    <n v="1"/>
    <x v="1"/>
    <x v="3"/>
  </r>
  <r>
    <s v="63298-MAH"/>
    <x v="1"/>
    <n v="38"/>
    <s v="No"/>
    <x v="1"/>
    <n v="11"/>
    <n v="32"/>
    <s v="Deal 5"/>
    <x v="0"/>
    <s v="No"/>
    <x v="0"/>
    <s v="DSL"/>
    <x v="0"/>
    <s v="No"/>
    <x v="0"/>
    <s v="No"/>
    <x v="1"/>
    <s v="No"/>
    <s v="No"/>
    <s v="Yes"/>
    <x v="1"/>
    <s v="No"/>
    <x v="1"/>
    <n v="44.8"/>
    <n v="169.65"/>
    <n v="0"/>
    <n v="0"/>
    <n v="103.6"/>
    <n v="273.25"/>
    <s v="Stayed"/>
    <x v="0"/>
    <s v="other"/>
    <n v="0"/>
    <s v="20-50"/>
    <n v="0"/>
    <x v="0"/>
    <x v="0"/>
  </r>
  <r>
    <s v="88749-KAR"/>
    <x v="1"/>
    <n v="61"/>
    <s v="Yes"/>
    <x v="3"/>
    <n v="5"/>
    <n v="23"/>
    <s v="Deal 2"/>
    <x v="0"/>
    <s v="Yes"/>
    <x v="1"/>
    <s v="No"/>
    <x v="0"/>
    <s v="No"/>
    <x v="0"/>
    <s v="No"/>
    <x v="1"/>
    <s v="No"/>
    <s v="No"/>
    <s v="No"/>
    <x v="2"/>
    <s v="Yes"/>
    <x v="0"/>
    <n v="25"/>
    <n v="1498.35"/>
    <n v="0"/>
    <n v="0"/>
    <n v="1955.05"/>
    <n v="3453.4"/>
    <s v="Stayed"/>
    <x v="0"/>
    <s v="other"/>
    <n v="0"/>
    <s v="20-50"/>
    <n v="0"/>
    <x v="1"/>
    <x v="2"/>
  </r>
  <r>
    <s v="45202-UTT"/>
    <x v="0"/>
    <n v="38"/>
    <s v="No"/>
    <x v="7"/>
    <n v="9"/>
    <n v="25"/>
    <s v="None"/>
    <x v="0"/>
    <s v="No"/>
    <x v="0"/>
    <s v="Fiber Optic"/>
    <x v="0"/>
    <s v="No"/>
    <x v="0"/>
    <s v="No"/>
    <x v="1"/>
    <s v="No"/>
    <s v="No"/>
    <s v="Yes"/>
    <x v="1"/>
    <s v="Yes"/>
    <x v="1"/>
    <n v="70"/>
    <n v="740"/>
    <n v="0"/>
    <n v="0"/>
    <n v="272.8"/>
    <n v="1012.8"/>
    <s v="Churned"/>
    <x v="1"/>
    <s v="Competitor had better devices"/>
    <n v="1"/>
    <s v="50-100"/>
    <n v="0"/>
    <x v="0"/>
    <x v="0"/>
  </r>
  <r>
    <s v="75355-PUN"/>
    <x v="1"/>
    <n v="21"/>
    <s v="Yes"/>
    <x v="13"/>
    <n v="8"/>
    <n v="10"/>
    <s v="None"/>
    <x v="0"/>
    <s v="No"/>
    <x v="0"/>
    <s v="DSL"/>
    <x v="1"/>
    <s v="No"/>
    <x v="0"/>
    <s v="No"/>
    <x v="1"/>
    <s v="No"/>
    <s v="No"/>
    <s v="No"/>
    <x v="0"/>
    <s v="Yes"/>
    <x v="1"/>
    <n v="47.85"/>
    <n v="1886.4"/>
    <n v="0"/>
    <n v="70"/>
    <n v="987.87"/>
    <n v="2944.27"/>
    <s v="Stayed"/>
    <x v="0"/>
    <s v="other"/>
    <n v="0"/>
    <s v="20-50"/>
    <n v="0"/>
    <x v="2"/>
    <x v="3"/>
  </r>
  <r>
    <s v="63418-UTT"/>
    <x v="1"/>
    <n v="41"/>
    <s v="No"/>
    <x v="7"/>
    <n v="0"/>
    <n v="5"/>
    <s v="None"/>
    <x v="0"/>
    <s v="No"/>
    <x v="1"/>
    <s v="No"/>
    <x v="0"/>
    <s v="No"/>
    <x v="0"/>
    <s v="No"/>
    <x v="1"/>
    <s v="No"/>
    <s v="No"/>
    <s v="No"/>
    <x v="1"/>
    <s v="Yes"/>
    <x v="0"/>
    <n v="19.55"/>
    <n v="658.95"/>
    <n v="0"/>
    <n v="0"/>
    <n v="932.17"/>
    <n v="1591.12"/>
    <s v="Churned"/>
    <x v="4"/>
    <s v="Attitude of support person"/>
    <n v="1"/>
    <s v="&lt;20"/>
    <n v="0"/>
    <x v="0"/>
    <x v="4"/>
  </r>
  <r>
    <s v="16440-MAH"/>
    <x v="0"/>
    <n v="40"/>
    <s v="Yes"/>
    <x v="1"/>
    <n v="0"/>
    <n v="36"/>
    <s v="Deal 5"/>
    <x v="1"/>
    <s v="No"/>
    <x v="0"/>
    <s v="DSL"/>
    <x v="0"/>
    <s v="No"/>
    <x v="0"/>
    <s v="No"/>
    <x v="1"/>
    <s v="Yes"/>
    <s v="Yes"/>
    <s v="No"/>
    <x v="1"/>
    <s v="Yes"/>
    <x v="1"/>
    <n v="35.1"/>
    <n v="68.75"/>
    <n v="0"/>
    <n v="10"/>
    <n v="0"/>
    <n v="78.75"/>
    <s v="Churned"/>
    <x v="4"/>
    <s v="Attitude of support person"/>
    <n v="1"/>
    <s v="20-50"/>
    <n v="0"/>
    <x v="0"/>
    <x v="0"/>
  </r>
  <r>
    <s v="21401-KAR"/>
    <x v="1"/>
    <n v="50"/>
    <s v="Yes"/>
    <x v="3"/>
    <n v="15"/>
    <n v="5"/>
    <s v="None"/>
    <x v="0"/>
    <s v="Yes"/>
    <x v="0"/>
    <s v="DSL"/>
    <x v="0"/>
    <s v="No"/>
    <x v="1"/>
    <s v="Yes"/>
    <x v="0"/>
    <s v="Yes"/>
    <s v="Yes"/>
    <s v="Yes"/>
    <x v="0"/>
    <s v="Yes"/>
    <x v="0"/>
    <n v="79.3"/>
    <n v="2484"/>
    <n v="0"/>
    <n v="0"/>
    <n v="96.72"/>
    <n v="2580.7199999999998"/>
    <s v="Stayed"/>
    <x v="0"/>
    <s v="other"/>
    <n v="0"/>
    <s v="50-100"/>
    <n v="0"/>
    <x v="1"/>
    <x v="4"/>
  </r>
  <r>
    <s v="27977-KER"/>
    <x v="1"/>
    <n v="39"/>
    <s v="No"/>
    <x v="20"/>
    <n v="2"/>
    <n v="18"/>
    <s v="Deal 5"/>
    <x v="1"/>
    <s v="No"/>
    <x v="0"/>
    <s v="Cable"/>
    <x v="0"/>
    <s v="No"/>
    <x v="0"/>
    <s v="No"/>
    <x v="0"/>
    <s v="Yes"/>
    <s v="Yes"/>
    <s v="No"/>
    <x v="1"/>
    <s v="Yes"/>
    <x v="1"/>
    <n v="44.55"/>
    <n v="174.3"/>
    <n v="0"/>
    <n v="10"/>
    <n v="0"/>
    <n v="184.3"/>
    <s v="Churned"/>
    <x v="4"/>
    <s v="Attitude of service provider"/>
    <n v="1"/>
    <s v="20-50"/>
    <n v="0"/>
    <x v="0"/>
    <x v="2"/>
  </r>
  <r>
    <s v="56949-MAH"/>
    <x v="0"/>
    <n v="23"/>
    <s v="No"/>
    <x v="1"/>
    <n v="2"/>
    <n v="4"/>
    <s v="None"/>
    <x v="0"/>
    <s v="Yes"/>
    <x v="0"/>
    <s v="Fiber Optic"/>
    <x v="1"/>
    <s v="No"/>
    <x v="0"/>
    <s v="No"/>
    <x v="1"/>
    <s v="Yes"/>
    <s v="Yes"/>
    <s v="Yes"/>
    <x v="1"/>
    <s v="Yes"/>
    <x v="1"/>
    <n v="90.65"/>
    <n v="2989.6"/>
    <n v="0"/>
    <n v="0"/>
    <n v="553.08000000000004"/>
    <n v="3542.68"/>
    <s v="Stayed"/>
    <x v="0"/>
    <s v="other"/>
    <n v="0"/>
    <s v="50-100"/>
    <n v="0"/>
    <x v="2"/>
    <x v="4"/>
  </r>
  <r>
    <s v="68443-MAH"/>
    <x v="1"/>
    <n v="49"/>
    <s v="No"/>
    <x v="1"/>
    <n v="10"/>
    <n v="27"/>
    <s v="None"/>
    <x v="0"/>
    <s v="No"/>
    <x v="1"/>
    <s v="No"/>
    <x v="0"/>
    <s v="No"/>
    <x v="0"/>
    <s v="No"/>
    <x v="1"/>
    <s v="No"/>
    <s v="No"/>
    <s v="No"/>
    <x v="0"/>
    <s v="Yes"/>
    <x v="0"/>
    <n v="20.399999999999999"/>
    <n v="84.75"/>
    <n v="0"/>
    <n v="0"/>
    <n v="128.6"/>
    <n v="213.35"/>
    <s v="Stayed"/>
    <x v="0"/>
    <s v="other"/>
    <n v="0"/>
    <s v="20-50"/>
    <n v="0"/>
    <x v="0"/>
    <x v="0"/>
  </r>
  <r>
    <s v="86904-JAM"/>
    <x v="1"/>
    <n v="30"/>
    <s v="Yes"/>
    <x v="16"/>
    <n v="11"/>
    <n v="17"/>
    <s v="None"/>
    <x v="0"/>
    <s v="No"/>
    <x v="0"/>
    <s v="DSL"/>
    <x v="1"/>
    <s v="Yes"/>
    <x v="1"/>
    <s v="Yes"/>
    <x v="1"/>
    <s v="Yes"/>
    <s v="Yes"/>
    <s v="Yes"/>
    <x v="2"/>
    <s v="No"/>
    <x v="0"/>
    <n v="73.599999999999994"/>
    <n v="2316.85"/>
    <n v="12.66"/>
    <n v="0"/>
    <n v="632.32000000000005"/>
    <n v="2936.51"/>
    <s v="Stayed"/>
    <x v="0"/>
    <s v="other"/>
    <n v="0"/>
    <s v="50-100"/>
    <n v="0"/>
    <x v="2"/>
    <x v="1"/>
  </r>
  <r>
    <s v="24268-KER"/>
    <x v="1"/>
    <n v="72"/>
    <s v="No"/>
    <x v="20"/>
    <n v="2"/>
    <n v="6"/>
    <s v="Deal 1"/>
    <x v="0"/>
    <s v="Yes"/>
    <x v="0"/>
    <s v="Fiber Optic"/>
    <x v="0"/>
    <s v="Yes"/>
    <x v="1"/>
    <s v="Yes"/>
    <x v="0"/>
    <s v="Yes"/>
    <s v="No"/>
    <s v="Yes"/>
    <x v="2"/>
    <s v="Yes"/>
    <x v="0"/>
    <n v="110.8"/>
    <n v="7882.25"/>
    <n v="0"/>
    <n v="0"/>
    <n v="1141.2"/>
    <n v="9023.4500000000007"/>
    <s v="Stayed"/>
    <x v="0"/>
    <s v="other"/>
    <n v="0"/>
    <s v="&gt;100"/>
    <n v="0"/>
    <x v="1"/>
    <x v="3"/>
  </r>
  <r>
    <s v="77371-BIH"/>
    <x v="0"/>
    <n v="56"/>
    <s v="Yes"/>
    <x v="9"/>
    <n v="12"/>
    <n v="6"/>
    <s v="None"/>
    <x v="0"/>
    <s v="No"/>
    <x v="0"/>
    <s v="Fiber Optic"/>
    <x v="0"/>
    <s v="No"/>
    <x v="0"/>
    <s v="No"/>
    <x v="1"/>
    <s v="No"/>
    <s v="No"/>
    <s v="Yes"/>
    <x v="1"/>
    <s v="No"/>
    <x v="1"/>
    <n v="70.2"/>
    <n v="760.05"/>
    <n v="0"/>
    <n v="0"/>
    <n v="11.11"/>
    <n v="771.16"/>
    <s v="Stayed"/>
    <x v="0"/>
    <s v="other"/>
    <n v="0"/>
    <s v="50-100"/>
    <n v="0"/>
    <x v="1"/>
    <x v="3"/>
  </r>
  <r>
    <s v="47661-HAR"/>
    <x v="0"/>
    <n v="70"/>
    <s v="No"/>
    <x v="15"/>
    <n v="11"/>
    <n v="9"/>
    <s v="None"/>
    <x v="0"/>
    <s v="Yes"/>
    <x v="0"/>
    <s v="Fiber Optic"/>
    <x v="0"/>
    <s v="No"/>
    <x v="0"/>
    <s v="No"/>
    <x v="1"/>
    <s v="Yes"/>
    <s v="Yes"/>
    <s v="Yes"/>
    <x v="0"/>
    <s v="No"/>
    <x v="1"/>
    <n v="86.8"/>
    <n v="1975.85"/>
    <n v="0"/>
    <n v="0"/>
    <n v="979.57"/>
    <n v="2955.42"/>
    <s v="Stayed"/>
    <x v="0"/>
    <s v="other"/>
    <n v="0"/>
    <s v="50-100"/>
    <n v="0"/>
    <x v="1"/>
    <x v="3"/>
  </r>
  <r>
    <s v="66502-AND"/>
    <x v="1"/>
    <n v="23"/>
    <s v="Yes"/>
    <x v="10"/>
    <n v="13"/>
    <n v="9"/>
    <s v="Deal 5"/>
    <x v="0"/>
    <s v="No"/>
    <x v="0"/>
    <s v="Fiber Optic"/>
    <x v="1"/>
    <s v="Yes"/>
    <x v="1"/>
    <s v="Yes"/>
    <x v="1"/>
    <s v="Yes"/>
    <s v="Yes"/>
    <s v="Yes"/>
    <x v="1"/>
    <s v="Yes"/>
    <x v="1"/>
    <n v="98.15"/>
    <n v="567.45000000000005"/>
    <n v="0"/>
    <n v="0"/>
    <n v="121.56"/>
    <n v="689.01"/>
    <s v="Churned"/>
    <x v="4"/>
    <s v="Attitude of support person"/>
    <n v="1"/>
    <s v="50-100"/>
    <n v="0"/>
    <x v="2"/>
    <x v="3"/>
  </r>
  <r>
    <s v="17845-TEL"/>
    <x v="1"/>
    <n v="79"/>
    <s v="No"/>
    <x v="5"/>
    <n v="8"/>
    <n v="12"/>
    <s v="None"/>
    <x v="0"/>
    <s v="No"/>
    <x v="0"/>
    <s v="Fiber Optic"/>
    <x v="0"/>
    <s v="No"/>
    <x v="0"/>
    <s v="No"/>
    <x v="1"/>
    <s v="No"/>
    <s v="No"/>
    <s v="Yes"/>
    <x v="1"/>
    <s v="Yes"/>
    <x v="1"/>
    <n v="69.55"/>
    <n v="69.55"/>
    <n v="0"/>
    <n v="0"/>
    <n v="12.46"/>
    <n v="82.01"/>
    <s v="Churned"/>
    <x v="2"/>
    <s v="Network reliability"/>
    <n v="1"/>
    <s v="50-100"/>
    <n v="0"/>
    <x v="1"/>
    <x v="1"/>
  </r>
  <r>
    <s v="89357-ODI"/>
    <x v="1"/>
    <n v="27"/>
    <s v="Yes"/>
    <x v="19"/>
    <n v="11"/>
    <n v="14"/>
    <s v="None"/>
    <x v="0"/>
    <s v="Yes"/>
    <x v="0"/>
    <s v="Fiber Optic"/>
    <x v="0"/>
    <s v="Yes"/>
    <x v="0"/>
    <s v="Yes"/>
    <x v="1"/>
    <s v="Yes"/>
    <s v="Yes"/>
    <s v="Yes"/>
    <x v="1"/>
    <s v="No"/>
    <x v="1"/>
    <n v="95.7"/>
    <n v="1451.1"/>
    <n v="0"/>
    <n v="0"/>
    <n v="149.55000000000001"/>
    <n v="1600.65"/>
    <s v="Stayed"/>
    <x v="0"/>
    <s v="other"/>
    <n v="0"/>
    <s v="50-100"/>
    <n v="0"/>
    <x v="2"/>
    <x v="1"/>
  </r>
  <r>
    <s v="93692-PUD"/>
    <x v="1"/>
    <n v="61"/>
    <s v="No"/>
    <x v="21"/>
    <n v="13"/>
    <n v="36"/>
    <s v="None"/>
    <x v="0"/>
    <s v="Yes"/>
    <x v="1"/>
    <s v="No"/>
    <x v="0"/>
    <s v="No"/>
    <x v="0"/>
    <s v="No"/>
    <x v="1"/>
    <s v="No"/>
    <s v="No"/>
    <s v="No"/>
    <x v="2"/>
    <s v="No"/>
    <x v="0"/>
    <n v="25.75"/>
    <n v="1864.2"/>
    <n v="0"/>
    <n v="0"/>
    <n v="2882.88"/>
    <n v="4747.08"/>
    <s v="Stayed"/>
    <x v="0"/>
    <s v="other"/>
    <n v="0"/>
    <s v="20-50"/>
    <n v="0"/>
    <x v="1"/>
    <x v="0"/>
  </r>
  <r>
    <s v="61426-WES"/>
    <x v="1"/>
    <n v="34"/>
    <s v="Yes"/>
    <x v="2"/>
    <n v="13"/>
    <n v="8"/>
    <s v="None"/>
    <x v="0"/>
    <s v="Yes"/>
    <x v="1"/>
    <s v="No"/>
    <x v="0"/>
    <s v="No"/>
    <x v="0"/>
    <s v="No"/>
    <x v="1"/>
    <s v="No"/>
    <s v="No"/>
    <s v="No"/>
    <x v="2"/>
    <s v="No"/>
    <x v="1"/>
    <n v="24.3"/>
    <n v="821.6"/>
    <n v="0"/>
    <n v="0"/>
    <n v="660.1"/>
    <n v="1481.7"/>
    <s v="Stayed"/>
    <x v="0"/>
    <s v="other"/>
    <n v="0"/>
    <s v="20-50"/>
    <n v="0"/>
    <x v="2"/>
    <x v="3"/>
  </r>
  <r>
    <s v="32022-PUD"/>
    <x v="0"/>
    <n v="51"/>
    <s v="Yes"/>
    <x v="21"/>
    <n v="11"/>
    <n v="13"/>
    <s v="Deal 2"/>
    <x v="0"/>
    <s v="Yes"/>
    <x v="0"/>
    <s v="DSL"/>
    <x v="0"/>
    <s v="No"/>
    <x v="1"/>
    <s v="No"/>
    <x v="1"/>
    <s v="No"/>
    <s v="No"/>
    <s v="Yes"/>
    <x v="0"/>
    <s v="No"/>
    <x v="1"/>
    <n v="54.9"/>
    <n v="2614.1"/>
    <n v="0"/>
    <n v="0"/>
    <n v="516.5"/>
    <n v="3130.6"/>
    <s v="Stayed"/>
    <x v="0"/>
    <s v="other"/>
    <n v="0"/>
    <s v="50-100"/>
    <n v="0"/>
    <x v="1"/>
    <x v="1"/>
  </r>
  <r>
    <s v="63833-TAM"/>
    <x v="1"/>
    <n v="58"/>
    <s v="No"/>
    <x v="4"/>
    <n v="2"/>
    <n v="9"/>
    <s v="Deal 5"/>
    <x v="0"/>
    <s v="No"/>
    <x v="0"/>
    <s v="Fiber Optic"/>
    <x v="0"/>
    <s v="No"/>
    <x v="0"/>
    <s v="No"/>
    <x v="0"/>
    <s v="No"/>
    <s v="No"/>
    <s v="No"/>
    <x v="1"/>
    <s v="Yes"/>
    <x v="1"/>
    <n v="79.5"/>
    <n v="79.5"/>
    <n v="0"/>
    <n v="0"/>
    <n v="48.97"/>
    <n v="128.47"/>
    <s v="Churned"/>
    <x v="4"/>
    <s v="Attitude of service provider"/>
    <n v="1"/>
    <s v="50-100"/>
    <n v="0"/>
    <x v="1"/>
    <x v="3"/>
  </r>
  <r>
    <s v="84956-BIH"/>
    <x v="0"/>
    <n v="82"/>
    <s v="No"/>
    <x v="9"/>
    <n v="5"/>
    <n v="14"/>
    <s v="None"/>
    <x v="0"/>
    <s v="Yes"/>
    <x v="0"/>
    <s v="Fiber Optic"/>
    <x v="0"/>
    <s v="No"/>
    <x v="0"/>
    <s v="No"/>
    <x v="1"/>
    <s v="No"/>
    <s v="No"/>
    <s v="Yes"/>
    <x v="1"/>
    <s v="Yes"/>
    <x v="0"/>
    <n v="75.45"/>
    <n v="158.4"/>
    <n v="0"/>
    <n v="0"/>
    <n v="46.92"/>
    <n v="205.32"/>
    <s v="Churned"/>
    <x v="3"/>
    <s v="Long distance charges"/>
    <n v="1"/>
    <s v="50-100"/>
    <n v="0"/>
    <x v="1"/>
    <x v="1"/>
  </r>
  <r>
    <s v="44119-KER"/>
    <x v="1"/>
    <n v="25"/>
    <s v="Yes"/>
    <x v="20"/>
    <n v="11"/>
    <n v="10"/>
    <s v="None"/>
    <x v="0"/>
    <s v="No"/>
    <x v="0"/>
    <s v="DSL"/>
    <x v="1"/>
    <s v="Yes"/>
    <x v="0"/>
    <s v="Yes"/>
    <x v="0"/>
    <s v="Yes"/>
    <s v="Yes"/>
    <s v="Yes"/>
    <x v="2"/>
    <s v="No"/>
    <x v="1"/>
    <n v="78.45"/>
    <n v="3126.45"/>
    <n v="0"/>
    <n v="0"/>
    <n v="1323.89"/>
    <n v="4450.34"/>
    <s v="Stayed"/>
    <x v="0"/>
    <s v="other"/>
    <n v="0"/>
    <s v="50-100"/>
    <n v="0"/>
    <x v="2"/>
    <x v="3"/>
  </r>
  <r>
    <s v="33458-CHH"/>
    <x v="1"/>
    <n v="73"/>
    <s v="No"/>
    <x v="12"/>
    <n v="4"/>
    <n v="1"/>
    <s v="Deal 3"/>
    <x v="1"/>
    <s v="No"/>
    <x v="0"/>
    <s v="Cable"/>
    <x v="0"/>
    <s v="No"/>
    <x v="1"/>
    <s v="Yes"/>
    <x v="0"/>
    <s v="Yes"/>
    <s v="No"/>
    <s v="Yes"/>
    <x v="0"/>
    <s v="Yes"/>
    <x v="1"/>
    <n v="54.6"/>
    <n v="1803.7"/>
    <n v="0"/>
    <n v="0"/>
    <n v="0"/>
    <n v="1803.7"/>
    <s v="Stayed"/>
    <x v="0"/>
    <s v="other"/>
    <n v="0"/>
    <s v="50-100"/>
    <n v="0"/>
    <x v="1"/>
    <x v="4"/>
  </r>
  <r>
    <s v="28439-DEL"/>
    <x v="1"/>
    <n v="29"/>
    <s v="No"/>
    <x v="0"/>
    <n v="13"/>
    <n v="12"/>
    <s v="Deal 3"/>
    <x v="0"/>
    <s v="Yes"/>
    <x v="0"/>
    <s v="Fiber Optic"/>
    <x v="0"/>
    <s v="No"/>
    <x v="1"/>
    <s v="No"/>
    <x v="0"/>
    <s v="Yes"/>
    <s v="Yes"/>
    <s v="Yes"/>
    <x v="1"/>
    <s v="Yes"/>
    <x v="1"/>
    <n v="99.25"/>
    <n v="3777.15"/>
    <n v="0"/>
    <n v="0"/>
    <n v="1188.26"/>
    <n v="4965.41"/>
    <s v="Churned"/>
    <x v="1"/>
    <s v="Competitor had better devices"/>
    <n v="1"/>
    <s v="50-100"/>
    <n v="0"/>
    <x v="2"/>
    <x v="1"/>
  </r>
  <r>
    <s v="57171-PUN"/>
    <x v="1"/>
    <n v="83"/>
    <s v="No"/>
    <x v="13"/>
    <n v="6"/>
    <n v="31"/>
    <s v="None"/>
    <x v="0"/>
    <s v="Yes"/>
    <x v="0"/>
    <s v="Fiber Optic"/>
    <x v="0"/>
    <s v="Yes"/>
    <x v="1"/>
    <s v="No"/>
    <x v="0"/>
    <s v="Yes"/>
    <s v="Yes"/>
    <s v="Yes"/>
    <x v="0"/>
    <s v="Yes"/>
    <x v="1"/>
    <n v="104.35"/>
    <n v="6339.45"/>
    <n v="41.23"/>
    <n v="0"/>
    <n v="1377"/>
    <n v="7675.22"/>
    <s v="Stayed"/>
    <x v="0"/>
    <s v="other"/>
    <n v="0"/>
    <s v="&gt;100"/>
    <n v="0"/>
    <x v="1"/>
    <x v="0"/>
  </r>
  <r>
    <s v="17891-AND"/>
    <x v="0"/>
    <n v="30"/>
    <s v="Yes"/>
    <x v="10"/>
    <n v="15"/>
    <n v="9"/>
    <s v="None"/>
    <x v="0"/>
    <s v="Yes"/>
    <x v="0"/>
    <s v="DSL"/>
    <x v="0"/>
    <s v="No"/>
    <x v="0"/>
    <s v="Yes"/>
    <x v="1"/>
    <s v="No"/>
    <s v="No"/>
    <s v="Yes"/>
    <x v="0"/>
    <s v="Yes"/>
    <x v="0"/>
    <n v="55.1"/>
    <n v="1466.1"/>
    <n v="0"/>
    <n v="0"/>
    <n v="1177.5"/>
    <n v="2643.6"/>
    <s v="Stayed"/>
    <x v="0"/>
    <s v="other"/>
    <n v="0"/>
    <s v="50-100"/>
    <n v="0"/>
    <x v="2"/>
    <x v="3"/>
  </r>
  <r>
    <s v="74204-KER"/>
    <x v="1"/>
    <n v="21"/>
    <s v="Yes"/>
    <x v="20"/>
    <n v="7"/>
    <n v="7"/>
    <s v="Deal 5"/>
    <x v="0"/>
    <s v="No"/>
    <x v="1"/>
    <s v="No"/>
    <x v="0"/>
    <s v="No"/>
    <x v="0"/>
    <s v="No"/>
    <x v="1"/>
    <s v="No"/>
    <s v="No"/>
    <s v="No"/>
    <x v="2"/>
    <s v="No"/>
    <x v="0"/>
    <n v="20"/>
    <n v="200"/>
    <n v="0"/>
    <n v="0"/>
    <n v="200.5"/>
    <n v="400.5"/>
    <s v="Stayed"/>
    <x v="0"/>
    <s v="other"/>
    <n v="0"/>
    <s v="&lt;20"/>
    <n v="0"/>
    <x v="2"/>
    <x v="3"/>
  </r>
  <r>
    <s v="71517-AND"/>
    <x v="1"/>
    <n v="28"/>
    <s v="Yes"/>
    <x v="10"/>
    <n v="15"/>
    <n v="24"/>
    <s v="Deal 1"/>
    <x v="0"/>
    <s v="No"/>
    <x v="0"/>
    <s v="Fiber Optic"/>
    <x v="1"/>
    <s v="Yes"/>
    <x v="1"/>
    <s v="Yes"/>
    <x v="1"/>
    <s v="Yes"/>
    <s v="Yes"/>
    <s v="Yes"/>
    <x v="2"/>
    <s v="No"/>
    <x v="0"/>
    <n v="101"/>
    <n v="7085.5"/>
    <n v="0"/>
    <n v="0"/>
    <n v="2873.5"/>
    <n v="9959"/>
    <s v="Stayed"/>
    <x v="0"/>
    <s v="other"/>
    <n v="0"/>
    <s v="&gt;100"/>
    <n v="0"/>
    <x v="2"/>
    <x v="0"/>
  </r>
  <r>
    <s v="95804-PUN"/>
    <x v="1"/>
    <n v="38"/>
    <s v="No"/>
    <x v="13"/>
    <n v="9"/>
    <n v="36"/>
    <s v="None"/>
    <x v="0"/>
    <s v="Yes"/>
    <x v="0"/>
    <s v="Fiber Optic"/>
    <x v="1"/>
    <s v="No"/>
    <x v="1"/>
    <s v="Yes"/>
    <x v="0"/>
    <s v="Yes"/>
    <s v="Yes"/>
    <s v="Yes"/>
    <x v="1"/>
    <s v="Yes"/>
    <x v="1"/>
    <n v="109.45"/>
    <n v="6572.85"/>
    <n v="0"/>
    <n v="0"/>
    <n v="275.39999999999998"/>
    <n v="6848.25"/>
    <s v="Stayed"/>
    <x v="0"/>
    <s v="other"/>
    <n v="0"/>
    <s v="&gt;100"/>
    <n v="0"/>
    <x v="0"/>
    <x v="0"/>
  </r>
  <r>
    <s v="98142-UTT"/>
    <x v="1"/>
    <n v="70"/>
    <s v="No"/>
    <x v="7"/>
    <n v="3"/>
    <n v="25"/>
    <s v="None"/>
    <x v="0"/>
    <s v="No"/>
    <x v="0"/>
    <s v="Cable"/>
    <x v="0"/>
    <s v="No"/>
    <x v="1"/>
    <s v="Yes"/>
    <x v="0"/>
    <s v="No"/>
    <s v="No"/>
    <s v="Yes"/>
    <x v="0"/>
    <s v="No"/>
    <x v="1"/>
    <n v="64.2"/>
    <n v="2106.3000000000002"/>
    <n v="0"/>
    <n v="0"/>
    <n v="419.22"/>
    <n v="2525.52"/>
    <s v="Stayed"/>
    <x v="0"/>
    <s v="other"/>
    <n v="0"/>
    <s v="50-100"/>
    <n v="0"/>
    <x v="1"/>
    <x v="0"/>
  </r>
  <r>
    <s v="14528-TAM"/>
    <x v="1"/>
    <n v="22"/>
    <s v="Yes"/>
    <x v="4"/>
    <n v="10"/>
    <n v="1"/>
    <s v="Deal 3"/>
    <x v="0"/>
    <s v="No"/>
    <x v="0"/>
    <s v="Fiber Optic"/>
    <x v="0"/>
    <s v="Yes"/>
    <x v="0"/>
    <s v="No"/>
    <x v="1"/>
    <s v="No"/>
    <s v="No"/>
    <s v="Yes"/>
    <x v="1"/>
    <s v="Yes"/>
    <x v="1"/>
    <n v="76.099999999999994"/>
    <n v="2093.4"/>
    <n v="30.14"/>
    <n v="0"/>
    <n v="1071.0899999999999"/>
    <n v="3134.35"/>
    <s v="Stayed"/>
    <x v="0"/>
    <s v="other"/>
    <n v="0"/>
    <s v="50-100"/>
    <n v="0"/>
    <x v="2"/>
    <x v="4"/>
  </r>
  <r>
    <s v="43459-KAR"/>
    <x v="1"/>
    <n v="61"/>
    <s v="Yes"/>
    <x v="3"/>
    <n v="0"/>
    <n v="26"/>
    <s v="Deal 2"/>
    <x v="0"/>
    <s v="No"/>
    <x v="1"/>
    <s v="No"/>
    <x v="0"/>
    <s v="No"/>
    <x v="0"/>
    <s v="No"/>
    <x v="1"/>
    <s v="No"/>
    <s v="No"/>
    <s v="No"/>
    <x v="2"/>
    <s v="No"/>
    <x v="0"/>
    <n v="20.6"/>
    <n v="1093"/>
    <n v="0"/>
    <n v="0"/>
    <n v="2824.2"/>
    <n v="3917.2"/>
    <s v="Stayed"/>
    <x v="0"/>
    <s v="other"/>
    <n v="0"/>
    <s v="20-50"/>
    <n v="0"/>
    <x v="1"/>
    <x v="0"/>
  </r>
  <r>
    <s v="85778-ODI"/>
    <x v="0"/>
    <n v="63"/>
    <s v="No"/>
    <x v="19"/>
    <n v="9"/>
    <n v="24"/>
    <s v="None"/>
    <x v="0"/>
    <s v="No"/>
    <x v="0"/>
    <s v="Fiber Optic"/>
    <x v="0"/>
    <s v="Yes"/>
    <x v="0"/>
    <s v="No"/>
    <x v="1"/>
    <s v="No"/>
    <s v="No"/>
    <s v="Yes"/>
    <x v="1"/>
    <s v="Yes"/>
    <x v="1"/>
    <n v="76.45"/>
    <n v="1233.4000000000001"/>
    <n v="0"/>
    <n v="0"/>
    <n v="17.850000000000001"/>
    <n v="1251.25"/>
    <s v="Churned"/>
    <x v="1"/>
    <s v="Competitor had better devices"/>
    <n v="1"/>
    <s v="50-100"/>
    <n v="0"/>
    <x v="1"/>
    <x v="0"/>
  </r>
  <r>
    <s v="54992-ODI"/>
    <x v="1"/>
    <n v="51"/>
    <s v="No"/>
    <x v="19"/>
    <n v="13"/>
    <n v="12"/>
    <s v="Deal 1"/>
    <x v="0"/>
    <s v="Yes"/>
    <x v="0"/>
    <s v="Fiber Optic"/>
    <x v="0"/>
    <s v="No"/>
    <x v="0"/>
    <s v="No"/>
    <x v="0"/>
    <s v="Yes"/>
    <s v="Yes"/>
    <s v="Yes"/>
    <x v="2"/>
    <s v="Yes"/>
    <x v="1"/>
    <n v="93.7"/>
    <n v="6585.35"/>
    <n v="0"/>
    <n v="0"/>
    <n v="2876.92"/>
    <n v="9462.27"/>
    <s v="Churned"/>
    <x v="1"/>
    <s v="Competitor offered more data"/>
    <n v="1"/>
    <s v="50-100"/>
    <n v="0"/>
    <x v="1"/>
    <x v="1"/>
  </r>
  <r>
    <s v="88202-MAH"/>
    <x v="1"/>
    <n v="39"/>
    <s v="Yes"/>
    <x v="1"/>
    <n v="9"/>
    <n v="22"/>
    <s v="Deal 2"/>
    <x v="0"/>
    <s v="Yes"/>
    <x v="0"/>
    <s v="Fiber Optic"/>
    <x v="0"/>
    <s v="No"/>
    <x v="1"/>
    <s v="Yes"/>
    <x v="0"/>
    <s v="Yes"/>
    <s v="Yes"/>
    <s v="Yes"/>
    <x v="2"/>
    <s v="Yes"/>
    <x v="1"/>
    <n v="103.2"/>
    <n v="5873.75"/>
    <n v="0"/>
    <n v="0"/>
    <n v="2360.96"/>
    <n v="8234.7099999999991"/>
    <s v="Stayed"/>
    <x v="0"/>
    <s v="other"/>
    <n v="0"/>
    <s v="&gt;100"/>
    <n v="0"/>
    <x v="0"/>
    <x v="2"/>
  </r>
  <r>
    <s v="19145-TAM"/>
    <x v="0"/>
    <n v="42"/>
    <s v="No"/>
    <x v="4"/>
    <n v="15"/>
    <n v="23"/>
    <s v="Deal 2"/>
    <x v="0"/>
    <s v="Yes"/>
    <x v="0"/>
    <s v="Fiber Optic"/>
    <x v="0"/>
    <s v="Yes"/>
    <x v="0"/>
    <s v="Yes"/>
    <x v="0"/>
    <s v="No"/>
    <s v="No"/>
    <s v="Yes"/>
    <x v="2"/>
    <s v="Yes"/>
    <x v="1"/>
    <n v="94.1"/>
    <n v="5638.3"/>
    <n v="0"/>
    <n v="0"/>
    <n v="1643.34"/>
    <n v="7281.64"/>
    <s v="Churned"/>
    <x v="1"/>
    <s v="Competitor offered more data"/>
    <n v="1"/>
    <s v="50-100"/>
    <n v="0"/>
    <x v="0"/>
    <x v="2"/>
  </r>
  <r>
    <s v="82080-BIH"/>
    <x v="0"/>
    <n v="57"/>
    <s v="No"/>
    <x v="9"/>
    <n v="6"/>
    <n v="10"/>
    <s v="None"/>
    <x v="1"/>
    <s v="No"/>
    <x v="0"/>
    <s v="Cable"/>
    <x v="1"/>
    <s v="No"/>
    <x v="0"/>
    <s v="No"/>
    <x v="1"/>
    <s v="No"/>
    <s v="No"/>
    <s v="Yes"/>
    <x v="1"/>
    <s v="Yes"/>
    <x v="1"/>
    <n v="30.2"/>
    <n v="469.65"/>
    <n v="0"/>
    <n v="0"/>
    <n v="0"/>
    <n v="469.65"/>
    <s v="Stayed"/>
    <x v="0"/>
    <s v="other"/>
    <n v="0"/>
    <s v="20-50"/>
    <n v="0"/>
    <x v="1"/>
    <x v="3"/>
  </r>
  <r>
    <s v="28293-JAM"/>
    <x v="1"/>
    <n v="20"/>
    <s v="No"/>
    <x v="16"/>
    <n v="10"/>
    <n v="9"/>
    <s v="Deal 1"/>
    <x v="1"/>
    <s v="No"/>
    <x v="0"/>
    <s v="Cable"/>
    <x v="1"/>
    <s v="Yes"/>
    <x v="1"/>
    <s v="Yes"/>
    <x v="0"/>
    <s v="Yes"/>
    <s v="Yes"/>
    <s v="Yes"/>
    <x v="2"/>
    <s v="No"/>
    <x v="1"/>
    <n v="64.55"/>
    <n v="4504.8999999999996"/>
    <n v="46.06"/>
    <n v="0"/>
    <n v="0"/>
    <n v="4458.84"/>
    <s v="Stayed"/>
    <x v="0"/>
    <s v="other"/>
    <n v="0"/>
    <s v="50-100"/>
    <n v="0"/>
    <x v="3"/>
    <x v="3"/>
  </r>
  <r>
    <s v="84687-PUN"/>
    <x v="1"/>
    <n v="31"/>
    <s v="No"/>
    <x v="13"/>
    <n v="0"/>
    <n v="18"/>
    <s v="Deal 5"/>
    <x v="1"/>
    <s v="No"/>
    <x v="0"/>
    <s v="Cable"/>
    <x v="0"/>
    <s v="No"/>
    <x v="0"/>
    <s v="No"/>
    <x v="1"/>
    <s v="No"/>
    <s v="No"/>
    <s v="No"/>
    <x v="1"/>
    <s v="No"/>
    <x v="0"/>
    <n v="24.7"/>
    <n v="24.7"/>
    <n v="0"/>
    <n v="70"/>
    <n v="0"/>
    <n v="94.7"/>
    <s v="Joined"/>
    <x v="0"/>
    <s v="other"/>
    <n v="0"/>
    <s v="20-50"/>
    <n v="1"/>
    <x v="2"/>
    <x v="2"/>
  </r>
  <r>
    <s v="17488-RAJ"/>
    <x v="0"/>
    <n v="33"/>
    <s v="Yes"/>
    <x v="8"/>
    <n v="6"/>
    <n v="1"/>
    <s v="None"/>
    <x v="0"/>
    <s v="No"/>
    <x v="0"/>
    <s v="DSL"/>
    <x v="1"/>
    <s v="No"/>
    <x v="0"/>
    <s v="Yes"/>
    <x v="1"/>
    <s v="Yes"/>
    <s v="Yes"/>
    <s v="Yes"/>
    <x v="0"/>
    <s v="No"/>
    <x v="0"/>
    <n v="63.7"/>
    <n v="2763.35"/>
    <n v="0"/>
    <n v="0"/>
    <n v="1887.9"/>
    <n v="4651.25"/>
    <s v="Stayed"/>
    <x v="0"/>
    <s v="other"/>
    <n v="0"/>
    <s v="50-100"/>
    <n v="0"/>
    <x v="2"/>
    <x v="4"/>
  </r>
  <r>
    <s v="28239-UTT"/>
    <x v="1"/>
    <n v="55"/>
    <s v="Yes"/>
    <x v="7"/>
    <n v="0"/>
    <n v="5"/>
    <s v="None"/>
    <x v="0"/>
    <s v="No"/>
    <x v="1"/>
    <s v="No"/>
    <x v="0"/>
    <s v="No"/>
    <x v="0"/>
    <s v="No"/>
    <x v="1"/>
    <s v="No"/>
    <s v="No"/>
    <s v="No"/>
    <x v="1"/>
    <s v="No"/>
    <x v="0"/>
    <n v="19.95"/>
    <n v="19.95"/>
    <n v="0"/>
    <n v="0"/>
    <n v="38.840000000000003"/>
    <n v="58.79"/>
    <s v="Joined"/>
    <x v="0"/>
    <s v="other"/>
    <n v="0"/>
    <s v="&lt;20"/>
    <n v="1"/>
    <x v="1"/>
    <x v="4"/>
  </r>
  <r>
    <s v="46571-HAR"/>
    <x v="1"/>
    <n v="65"/>
    <s v="Yes"/>
    <x v="15"/>
    <n v="8"/>
    <n v="33"/>
    <s v="Deal 5"/>
    <x v="0"/>
    <s v="Yes"/>
    <x v="0"/>
    <s v="Fiber Optic"/>
    <x v="0"/>
    <s v="No"/>
    <x v="0"/>
    <s v="No"/>
    <x v="1"/>
    <s v="Yes"/>
    <s v="No"/>
    <s v="Yes"/>
    <x v="2"/>
    <s v="Yes"/>
    <x v="1"/>
    <n v="84.05"/>
    <n v="186.05"/>
    <n v="0"/>
    <n v="0"/>
    <n v="43.8"/>
    <n v="229.85"/>
    <s v="Joined"/>
    <x v="0"/>
    <s v="other"/>
    <n v="0"/>
    <s v="50-100"/>
    <n v="1"/>
    <x v="1"/>
    <x v="0"/>
  </r>
  <r>
    <s v="41244-JAM"/>
    <x v="1"/>
    <n v="25"/>
    <s v="Yes"/>
    <x v="16"/>
    <n v="12"/>
    <n v="8"/>
    <s v="None"/>
    <x v="0"/>
    <s v="No"/>
    <x v="0"/>
    <s v="DSL"/>
    <x v="1"/>
    <s v="Yes"/>
    <x v="0"/>
    <s v="No"/>
    <x v="0"/>
    <s v="Yes"/>
    <s v="Yes"/>
    <s v="Yes"/>
    <x v="0"/>
    <s v="Yes"/>
    <x v="0"/>
    <n v="75.400000000000006"/>
    <n v="3865.45"/>
    <n v="0"/>
    <n v="0"/>
    <n v="540.79999999999995"/>
    <n v="4406.25"/>
    <s v="Stayed"/>
    <x v="0"/>
    <s v="other"/>
    <n v="0"/>
    <s v="50-100"/>
    <n v="0"/>
    <x v="2"/>
    <x v="3"/>
  </r>
  <r>
    <s v="92277-MAH"/>
    <x v="1"/>
    <n v="29"/>
    <s v="No"/>
    <x v="1"/>
    <n v="15"/>
    <n v="20"/>
    <s v="None"/>
    <x v="0"/>
    <s v="No"/>
    <x v="0"/>
    <s v="DSL"/>
    <x v="1"/>
    <s v="Yes"/>
    <x v="0"/>
    <s v="No"/>
    <x v="1"/>
    <s v="No"/>
    <s v="No"/>
    <s v="Yes"/>
    <x v="0"/>
    <s v="No"/>
    <x v="1"/>
    <n v="53.45"/>
    <n v="3053"/>
    <n v="0"/>
    <n v="0"/>
    <n v="969.57"/>
    <n v="4022.57"/>
    <s v="Stayed"/>
    <x v="0"/>
    <s v="other"/>
    <n v="0"/>
    <s v="50-100"/>
    <n v="0"/>
    <x v="2"/>
    <x v="2"/>
  </r>
  <r>
    <s v="75779-UTT"/>
    <x v="1"/>
    <n v="50"/>
    <s v="No"/>
    <x v="7"/>
    <n v="6"/>
    <n v="20"/>
    <s v="Deal 5"/>
    <x v="0"/>
    <s v="No"/>
    <x v="1"/>
    <s v="No"/>
    <x v="0"/>
    <s v="No"/>
    <x v="0"/>
    <s v="No"/>
    <x v="1"/>
    <s v="No"/>
    <s v="No"/>
    <s v="No"/>
    <x v="0"/>
    <s v="No"/>
    <x v="0"/>
    <n v="19.5"/>
    <n v="128.6"/>
    <n v="0"/>
    <n v="0"/>
    <n v="214.06"/>
    <n v="342.66"/>
    <s v="Stayed"/>
    <x v="0"/>
    <s v="other"/>
    <n v="0"/>
    <s v="&lt;20"/>
    <n v="0"/>
    <x v="1"/>
    <x v="2"/>
  </r>
  <r>
    <s v="19043-MAH"/>
    <x v="0"/>
    <n v="54"/>
    <s v="No"/>
    <x v="1"/>
    <n v="3"/>
    <n v="15"/>
    <s v="Deal 2"/>
    <x v="0"/>
    <s v="Yes"/>
    <x v="0"/>
    <s v="Fiber Optic"/>
    <x v="1"/>
    <s v="Yes"/>
    <x v="0"/>
    <s v="No"/>
    <x v="0"/>
    <s v="No"/>
    <s v="No"/>
    <s v="Yes"/>
    <x v="0"/>
    <s v="No"/>
    <x v="1"/>
    <n v="94.8"/>
    <n v="4535.8500000000004"/>
    <n v="3.34"/>
    <n v="0"/>
    <n v="1891.75"/>
    <n v="6424.26"/>
    <s v="Stayed"/>
    <x v="0"/>
    <s v="other"/>
    <n v="0"/>
    <s v="50-100"/>
    <n v="0"/>
    <x v="1"/>
    <x v="1"/>
  </r>
  <r>
    <s v="96085-RAJ"/>
    <x v="1"/>
    <n v="19"/>
    <s v="No"/>
    <x v="8"/>
    <n v="1"/>
    <n v="1"/>
    <s v="None"/>
    <x v="0"/>
    <s v="Yes"/>
    <x v="0"/>
    <s v="Fiber Optic"/>
    <x v="0"/>
    <s v="Yes"/>
    <x v="0"/>
    <s v="Yes"/>
    <x v="0"/>
    <s v="Yes"/>
    <s v="Yes"/>
    <s v="Yes"/>
    <x v="0"/>
    <s v="Yes"/>
    <x v="1"/>
    <n v="105.05"/>
    <n v="6744.25"/>
    <n v="0"/>
    <n v="0"/>
    <n v="1743.95"/>
    <n v="8488.2000000000007"/>
    <s v="Stayed"/>
    <x v="0"/>
    <s v="other"/>
    <n v="0"/>
    <s v="&gt;100"/>
    <n v="0"/>
    <x v="3"/>
    <x v="4"/>
  </r>
  <r>
    <s v="74852-WES"/>
    <x v="1"/>
    <n v="24"/>
    <s v="Yes"/>
    <x v="2"/>
    <n v="7"/>
    <n v="11"/>
    <s v="None"/>
    <x v="0"/>
    <s v="Yes"/>
    <x v="1"/>
    <s v="No"/>
    <x v="0"/>
    <s v="No"/>
    <x v="0"/>
    <s v="No"/>
    <x v="1"/>
    <s v="No"/>
    <s v="No"/>
    <s v="No"/>
    <x v="0"/>
    <s v="Yes"/>
    <x v="1"/>
    <n v="23.3"/>
    <n v="1623.15"/>
    <n v="0"/>
    <n v="0"/>
    <n v="1306.08"/>
    <n v="2929.23"/>
    <s v="Stayed"/>
    <x v="0"/>
    <s v="other"/>
    <n v="0"/>
    <s v="20-50"/>
    <n v="0"/>
    <x v="2"/>
    <x v="3"/>
  </r>
  <r>
    <s v="54934-TAM"/>
    <x v="1"/>
    <n v="46"/>
    <s v="Yes"/>
    <x v="4"/>
    <n v="9"/>
    <n v="30"/>
    <s v="None"/>
    <x v="0"/>
    <s v="Yes"/>
    <x v="1"/>
    <s v="No"/>
    <x v="0"/>
    <s v="No"/>
    <x v="0"/>
    <s v="No"/>
    <x v="1"/>
    <s v="No"/>
    <s v="No"/>
    <s v="No"/>
    <x v="2"/>
    <s v="Yes"/>
    <x v="1"/>
    <n v="24.15"/>
    <n v="1498.85"/>
    <n v="0"/>
    <n v="0"/>
    <n v="2569.7199999999998"/>
    <n v="4068.57"/>
    <s v="Stayed"/>
    <x v="0"/>
    <s v="other"/>
    <n v="0"/>
    <s v="20-50"/>
    <n v="0"/>
    <x v="0"/>
    <x v="0"/>
  </r>
  <r>
    <s v="31962-KAR"/>
    <x v="0"/>
    <n v="25"/>
    <s v="Yes"/>
    <x v="3"/>
    <n v="2"/>
    <n v="35"/>
    <s v="None"/>
    <x v="0"/>
    <s v="Yes"/>
    <x v="1"/>
    <s v="No"/>
    <x v="0"/>
    <s v="No"/>
    <x v="0"/>
    <s v="No"/>
    <x v="1"/>
    <s v="No"/>
    <s v="No"/>
    <s v="No"/>
    <x v="1"/>
    <s v="Yes"/>
    <x v="2"/>
    <n v="24.05"/>
    <n v="24.05"/>
    <n v="0"/>
    <n v="0"/>
    <n v="20.260000000000002"/>
    <n v="44.31"/>
    <s v="Churned"/>
    <x v="3"/>
    <s v="Price too high"/>
    <n v="1"/>
    <s v="20-50"/>
    <n v="0"/>
    <x v="2"/>
    <x v="0"/>
  </r>
  <r>
    <s v="44857-GUJ"/>
    <x v="1"/>
    <n v="46"/>
    <s v="Yes"/>
    <x v="6"/>
    <n v="14"/>
    <n v="2"/>
    <s v="None"/>
    <x v="0"/>
    <s v="No"/>
    <x v="0"/>
    <s v="Fiber Optic"/>
    <x v="0"/>
    <s v="No"/>
    <x v="0"/>
    <s v="No"/>
    <x v="1"/>
    <s v="No"/>
    <s v="No"/>
    <s v="Yes"/>
    <x v="1"/>
    <s v="Yes"/>
    <x v="1"/>
    <n v="70.2"/>
    <n v="237.95"/>
    <n v="0"/>
    <n v="0"/>
    <n v="52.08"/>
    <n v="290.02999999999997"/>
    <s v="Churned"/>
    <x v="1"/>
    <s v="Competitor had better devices"/>
    <n v="1"/>
    <s v="50-100"/>
    <n v="0"/>
    <x v="0"/>
    <x v="4"/>
  </r>
  <r>
    <s v="47708-TAM"/>
    <x v="1"/>
    <n v="25"/>
    <s v="No"/>
    <x v="4"/>
    <n v="14"/>
    <n v="26"/>
    <s v="None"/>
    <x v="0"/>
    <s v="Yes"/>
    <x v="0"/>
    <s v="Fiber Optic"/>
    <x v="0"/>
    <s v="No"/>
    <x v="1"/>
    <s v="No"/>
    <x v="0"/>
    <s v="Yes"/>
    <s v="Yes"/>
    <s v="Yes"/>
    <x v="1"/>
    <s v="Yes"/>
    <x v="1"/>
    <n v="99.5"/>
    <n v="3762"/>
    <n v="0"/>
    <n v="0"/>
    <n v="1342.73"/>
    <n v="5104.7299999999996"/>
    <s v="Churned"/>
    <x v="1"/>
    <s v="Competitor made better offer"/>
    <n v="1"/>
    <s v="50-100"/>
    <n v="0"/>
    <x v="2"/>
    <x v="0"/>
  </r>
  <r>
    <s v="95867-WES"/>
    <x v="1"/>
    <n v="34"/>
    <s v="Yes"/>
    <x v="2"/>
    <n v="7"/>
    <n v="31"/>
    <s v="None"/>
    <x v="0"/>
    <s v="No"/>
    <x v="1"/>
    <s v="No"/>
    <x v="0"/>
    <s v="No"/>
    <x v="0"/>
    <s v="No"/>
    <x v="1"/>
    <s v="No"/>
    <s v="No"/>
    <s v="No"/>
    <x v="2"/>
    <s v="Yes"/>
    <x v="1"/>
    <n v="21.15"/>
    <n v="1419.4"/>
    <n v="19.309999999999999"/>
    <n v="0"/>
    <n v="1639.44"/>
    <n v="3039.53"/>
    <s v="Stayed"/>
    <x v="0"/>
    <s v="other"/>
    <n v="0"/>
    <s v="20-50"/>
    <n v="0"/>
    <x v="2"/>
    <x v="0"/>
  </r>
  <r>
    <s v="19661-GUJ"/>
    <x v="0"/>
    <n v="66"/>
    <s v="Yes"/>
    <x v="6"/>
    <n v="9"/>
    <n v="18"/>
    <s v="None"/>
    <x v="0"/>
    <s v="Yes"/>
    <x v="0"/>
    <s v="Fiber Optic"/>
    <x v="0"/>
    <s v="No"/>
    <x v="1"/>
    <s v="No"/>
    <x v="1"/>
    <s v="Yes"/>
    <s v="Yes"/>
    <s v="Yes"/>
    <x v="2"/>
    <s v="Yes"/>
    <x v="0"/>
    <n v="91.05"/>
    <n v="4370.75"/>
    <n v="0"/>
    <n v="0"/>
    <n v="1209.1199999999999"/>
    <n v="5579.87"/>
    <s v="Stayed"/>
    <x v="0"/>
    <s v="other"/>
    <n v="0"/>
    <s v="50-100"/>
    <n v="0"/>
    <x v="1"/>
    <x v="2"/>
  </r>
  <r>
    <s v="69715-WES"/>
    <x v="1"/>
    <n v="23"/>
    <s v="Yes"/>
    <x v="2"/>
    <n v="6"/>
    <n v="9"/>
    <s v="Deal 5"/>
    <x v="0"/>
    <s v="No"/>
    <x v="0"/>
    <s v="Fiber Optic"/>
    <x v="0"/>
    <s v="No"/>
    <x v="0"/>
    <s v="No"/>
    <x v="1"/>
    <s v="No"/>
    <s v="Yes"/>
    <s v="Yes"/>
    <x v="1"/>
    <s v="Yes"/>
    <x v="1"/>
    <n v="69"/>
    <n v="506.9"/>
    <n v="0"/>
    <n v="0"/>
    <n v="62.65"/>
    <n v="569.54999999999995"/>
    <s v="Churned"/>
    <x v="4"/>
    <s v="Attitude of service provider"/>
    <n v="1"/>
    <s v="50-100"/>
    <n v="0"/>
    <x v="2"/>
    <x v="3"/>
  </r>
  <r>
    <s v="42574-ASS"/>
    <x v="1"/>
    <n v="25"/>
    <s v="No"/>
    <x v="17"/>
    <n v="5"/>
    <n v="3"/>
    <s v="None"/>
    <x v="0"/>
    <s v="No"/>
    <x v="1"/>
    <s v="No"/>
    <x v="0"/>
    <s v="No"/>
    <x v="0"/>
    <s v="No"/>
    <x v="1"/>
    <s v="No"/>
    <s v="No"/>
    <s v="No"/>
    <x v="1"/>
    <s v="No"/>
    <x v="0"/>
    <n v="19.55"/>
    <n v="19.55"/>
    <n v="0"/>
    <n v="0"/>
    <n v="8.23"/>
    <n v="27.78"/>
    <s v="Joined"/>
    <x v="0"/>
    <s v="other"/>
    <n v="0"/>
    <s v="&lt;20"/>
    <n v="1"/>
    <x v="2"/>
    <x v="4"/>
  </r>
  <r>
    <s v="98954-MAH"/>
    <x v="1"/>
    <n v="63"/>
    <s v="No"/>
    <x v="1"/>
    <n v="9"/>
    <n v="28"/>
    <s v="None"/>
    <x v="0"/>
    <s v="Yes"/>
    <x v="0"/>
    <s v="DSL"/>
    <x v="0"/>
    <s v="No"/>
    <x v="0"/>
    <s v="Yes"/>
    <x v="0"/>
    <s v="Yes"/>
    <s v="Yes"/>
    <s v="Yes"/>
    <x v="0"/>
    <s v="Yes"/>
    <x v="1"/>
    <n v="73.45"/>
    <n v="2661.1"/>
    <n v="0"/>
    <n v="0"/>
    <n v="468.65"/>
    <n v="3129.75"/>
    <s v="Stayed"/>
    <x v="0"/>
    <s v="other"/>
    <n v="0"/>
    <s v="50-100"/>
    <n v="0"/>
    <x v="1"/>
    <x v="0"/>
  </r>
  <r>
    <s v="89027-UTT"/>
    <x v="0"/>
    <n v="31"/>
    <s v="No"/>
    <x v="7"/>
    <n v="6"/>
    <n v="6"/>
    <s v="Deal 2"/>
    <x v="0"/>
    <s v="No"/>
    <x v="0"/>
    <s v="Fiber Optic"/>
    <x v="0"/>
    <s v="No"/>
    <x v="1"/>
    <s v="Yes"/>
    <x v="0"/>
    <s v="Yes"/>
    <s v="Yes"/>
    <s v="Yes"/>
    <x v="2"/>
    <s v="No"/>
    <x v="1"/>
    <n v="100.1"/>
    <n v="4378.3500000000004"/>
    <n v="0"/>
    <n v="0"/>
    <n v="2153.8000000000002"/>
    <n v="6532.15"/>
    <s v="Stayed"/>
    <x v="0"/>
    <s v="other"/>
    <n v="0"/>
    <s v="&gt;100"/>
    <n v="0"/>
    <x v="2"/>
    <x v="3"/>
  </r>
  <r>
    <s v="47672-KAR"/>
    <x v="1"/>
    <n v="28"/>
    <s v="Yes"/>
    <x v="3"/>
    <n v="12"/>
    <n v="35"/>
    <s v="None"/>
    <x v="1"/>
    <s v="No"/>
    <x v="0"/>
    <s v="DSL"/>
    <x v="1"/>
    <s v="No"/>
    <x v="0"/>
    <s v="Yes"/>
    <x v="0"/>
    <s v="No"/>
    <s v="No"/>
    <s v="Yes"/>
    <x v="2"/>
    <s v="No"/>
    <x v="1"/>
    <n v="45.4"/>
    <n v="1593.1"/>
    <n v="44.13"/>
    <n v="0"/>
    <n v="0"/>
    <n v="1548.97"/>
    <s v="Stayed"/>
    <x v="0"/>
    <s v="other"/>
    <n v="0"/>
    <s v="20-50"/>
    <n v="0"/>
    <x v="2"/>
    <x v="0"/>
  </r>
  <r>
    <s v="33831-PUN"/>
    <x v="1"/>
    <n v="59"/>
    <s v="Yes"/>
    <x v="13"/>
    <n v="12"/>
    <n v="30"/>
    <s v="Deal 2"/>
    <x v="0"/>
    <s v="No"/>
    <x v="0"/>
    <s v="DSL"/>
    <x v="1"/>
    <s v="Yes"/>
    <x v="1"/>
    <s v="No"/>
    <x v="1"/>
    <s v="No"/>
    <s v="No"/>
    <s v="Yes"/>
    <x v="0"/>
    <s v="No"/>
    <x v="1"/>
    <n v="61.35"/>
    <n v="3874.1"/>
    <n v="0"/>
    <n v="0"/>
    <n v="1251.25"/>
    <n v="5125.3500000000004"/>
    <s v="Stayed"/>
    <x v="0"/>
    <s v="other"/>
    <n v="0"/>
    <s v="50-100"/>
    <n v="0"/>
    <x v="1"/>
    <x v="0"/>
  </r>
  <r>
    <s v="82546-MAD"/>
    <x v="1"/>
    <n v="54"/>
    <s v="Yes"/>
    <x v="11"/>
    <n v="11"/>
    <n v="11"/>
    <s v="None"/>
    <x v="0"/>
    <s v="Yes"/>
    <x v="0"/>
    <s v="Cable"/>
    <x v="1"/>
    <s v="Yes"/>
    <x v="0"/>
    <s v="Yes"/>
    <x v="1"/>
    <s v="No"/>
    <s v="No"/>
    <s v="Yes"/>
    <x v="0"/>
    <s v="No"/>
    <x v="2"/>
    <n v="65.5"/>
    <n v="3801.3"/>
    <n v="0"/>
    <n v="0"/>
    <n v="854.91"/>
    <n v="4656.21"/>
    <s v="Stayed"/>
    <x v="0"/>
    <s v="other"/>
    <n v="0"/>
    <s v="50-100"/>
    <n v="0"/>
    <x v="1"/>
    <x v="3"/>
  </r>
  <r>
    <s v="32932-MAD"/>
    <x v="1"/>
    <n v="35"/>
    <s v="No"/>
    <x v="11"/>
    <n v="4"/>
    <n v="5"/>
    <s v="None"/>
    <x v="1"/>
    <s v="No"/>
    <x v="0"/>
    <s v="DSL"/>
    <x v="0"/>
    <s v="No"/>
    <x v="1"/>
    <s v="No"/>
    <x v="0"/>
    <s v="Yes"/>
    <s v="Yes"/>
    <s v="Yes"/>
    <x v="1"/>
    <s v="Yes"/>
    <x v="1"/>
    <n v="50.6"/>
    <n v="1073.3"/>
    <n v="0"/>
    <n v="0"/>
    <n v="0"/>
    <n v="1073.3"/>
    <s v="Stayed"/>
    <x v="0"/>
    <s v="other"/>
    <n v="0"/>
    <s v="50-100"/>
    <n v="0"/>
    <x v="0"/>
    <x v="4"/>
  </r>
  <r>
    <s v="71261-TAM"/>
    <x v="1"/>
    <n v="59"/>
    <s v="No"/>
    <x v="4"/>
    <n v="2"/>
    <n v="27"/>
    <s v="None"/>
    <x v="0"/>
    <s v="No"/>
    <x v="0"/>
    <s v="Cable"/>
    <x v="1"/>
    <s v="Yes"/>
    <x v="0"/>
    <s v="Yes"/>
    <x v="1"/>
    <s v="Yes"/>
    <s v="Yes"/>
    <s v="Yes"/>
    <x v="1"/>
    <s v="Yes"/>
    <x v="1"/>
    <n v="70.45"/>
    <n v="70.45"/>
    <n v="0"/>
    <n v="0"/>
    <n v="20.100000000000001"/>
    <n v="90.55"/>
    <s v="Joined"/>
    <x v="0"/>
    <s v="other"/>
    <n v="0"/>
    <s v="50-100"/>
    <n v="1"/>
    <x v="1"/>
    <x v="0"/>
  </r>
  <r>
    <s v="82511-RAJ"/>
    <x v="0"/>
    <n v="43"/>
    <s v="No"/>
    <x v="8"/>
    <n v="12"/>
    <n v="23"/>
    <s v="Deal 2"/>
    <x v="1"/>
    <s v="No"/>
    <x v="0"/>
    <s v="Cable"/>
    <x v="0"/>
    <s v="Yes"/>
    <x v="0"/>
    <s v="No"/>
    <x v="1"/>
    <s v="No"/>
    <s v="No"/>
    <s v="Yes"/>
    <x v="1"/>
    <s v="No"/>
    <x v="1"/>
    <n v="30.4"/>
    <n v="1621.35"/>
    <n v="0"/>
    <n v="0"/>
    <n v="0"/>
    <n v="1621.35"/>
    <s v="Stayed"/>
    <x v="0"/>
    <s v="other"/>
    <n v="0"/>
    <s v="20-50"/>
    <n v="0"/>
    <x v="0"/>
    <x v="2"/>
  </r>
  <r>
    <s v="92225-JAM"/>
    <x v="1"/>
    <n v="43"/>
    <s v="Yes"/>
    <x v="16"/>
    <n v="2"/>
    <n v="14"/>
    <s v="Deal 2"/>
    <x v="0"/>
    <s v="Yes"/>
    <x v="0"/>
    <s v="Fiber Optic"/>
    <x v="1"/>
    <s v="Yes"/>
    <x v="1"/>
    <s v="No"/>
    <x v="0"/>
    <s v="Yes"/>
    <s v="Yes"/>
    <s v="Yes"/>
    <x v="1"/>
    <s v="Yes"/>
    <x v="1"/>
    <n v="111.5"/>
    <n v="4915.1499999999996"/>
    <n v="0"/>
    <n v="0"/>
    <n v="1955.8"/>
    <n v="6870.95"/>
    <s v="Stayed"/>
    <x v="0"/>
    <s v="other"/>
    <n v="0"/>
    <s v="&gt;100"/>
    <n v="0"/>
    <x v="0"/>
    <x v="1"/>
  </r>
  <r>
    <s v="18943-KAR"/>
    <x v="1"/>
    <n v="51"/>
    <s v="No"/>
    <x v="3"/>
    <n v="5"/>
    <n v="26"/>
    <s v="Deal 5"/>
    <x v="0"/>
    <s v="No"/>
    <x v="1"/>
    <s v="No"/>
    <x v="0"/>
    <s v="No"/>
    <x v="0"/>
    <s v="No"/>
    <x v="1"/>
    <s v="No"/>
    <s v="No"/>
    <s v="No"/>
    <x v="2"/>
    <s v="No"/>
    <x v="0"/>
    <n v="20.100000000000001"/>
    <n v="100.35"/>
    <n v="0"/>
    <n v="0"/>
    <n v="150.30000000000001"/>
    <n v="250.65"/>
    <s v="Stayed"/>
    <x v="0"/>
    <s v="other"/>
    <n v="0"/>
    <s v="20-50"/>
    <n v="0"/>
    <x v="1"/>
    <x v="0"/>
  </r>
  <r>
    <s v="92725-ODI"/>
    <x v="0"/>
    <n v="67"/>
    <s v="No"/>
    <x v="19"/>
    <n v="8"/>
    <n v="23"/>
    <s v="Deal 2"/>
    <x v="0"/>
    <s v="No"/>
    <x v="1"/>
    <s v="No"/>
    <x v="0"/>
    <s v="No"/>
    <x v="0"/>
    <s v="No"/>
    <x v="1"/>
    <s v="No"/>
    <s v="No"/>
    <s v="No"/>
    <x v="0"/>
    <s v="No"/>
    <x v="1"/>
    <n v="19.75"/>
    <n v="989.05"/>
    <n v="0"/>
    <n v="0"/>
    <n v="1897.5"/>
    <n v="2886.55"/>
    <s v="Stayed"/>
    <x v="0"/>
    <s v="other"/>
    <n v="0"/>
    <s v="&lt;20"/>
    <n v="0"/>
    <x v="1"/>
    <x v="2"/>
  </r>
  <r>
    <s v="43333-AND"/>
    <x v="1"/>
    <n v="48"/>
    <s v="No"/>
    <x v="10"/>
    <n v="12"/>
    <n v="22"/>
    <s v="Deal 4"/>
    <x v="0"/>
    <s v="No"/>
    <x v="1"/>
    <s v="No"/>
    <x v="0"/>
    <s v="No"/>
    <x v="0"/>
    <s v="No"/>
    <x v="1"/>
    <s v="No"/>
    <s v="No"/>
    <s v="No"/>
    <x v="0"/>
    <s v="No"/>
    <x v="0"/>
    <n v="19.3"/>
    <n v="259.64999999999998"/>
    <n v="35.28"/>
    <n v="0"/>
    <n v="585.39"/>
    <n v="809.76"/>
    <s v="Stayed"/>
    <x v="0"/>
    <s v="other"/>
    <n v="0"/>
    <s v="&lt;20"/>
    <n v="0"/>
    <x v="0"/>
    <x v="2"/>
  </r>
  <r>
    <s v="67427-MAH"/>
    <x v="1"/>
    <n v="31"/>
    <s v="Yes"/>
    <x v="1"/>
    <n v="10"/>
    <n v="1"/>
    <s v="None"/>
    <x v="1"/>
    <s v="No"/>
    <x v="0"/>
    <s v="DSL"/>
    <x v="0"/>
    <s v="No"/>
    <x v="0"/>
    <s v="No"/>
    <x v="1"/>
    <s v="No"/>
    <s v="No"/>
    <s v="Yes"/>
    <x v="1"/>
    <s v="No"/>
    <x v="1"/>
    <n v="24.75"/>
    <n v="66.95"/>
    <n v="0"/>
    <n v="0"/>
    <n v="0"/>
    <n v="66.95"/>
    <s v="Churned"/>
    <x v="1"/>
    <s v="Competitor offered higher download speeds"/>
    <n v="1"/>
    <s v="20-50"/>
    <n v="0"/>
    <x v="2"/>
    <x v="4"/>
  </r>
  <r>
    <s v="14567-TAM"/>
    <x v="0"/>
    <n v="43"/>
    <s v="No"/>
    <x v="4"/>
    <n v="1"/>
    <n v="9"/>
    <s v="None"/>
    <x v="0"/>
    <s v="No"/>
    <x v="1"/>
    <s v="No"/>
    <x v="0"/>
    <s v="No"/>
    <x v="0"/>
    <s v="No"/>
    <x v="1"/>
    <s v="No"/>
    <s v="No"/>
    <s v="No"/>
    <x v="1"/>
    <s v="No"/>
    <x v="0"/>
    <n v="20.350000000000001"/>
    <n v="20.350000000000001"/>
    <n v="0"/>
    <n v="0"/>
    <n v="44.09"/>
    <n v="64.44"/>
    <s v="Joined"/>
    <x v="0"/>
    <s v="other"/>
    <n v="0"/>
    <s v="20-50"/>
    <n v="1"/>
    <x v="0"/>
    <x v="3"/>
  </r>
  <r>
    <s v="59370-WES"/>
    <x v="0"/>
    <n v="52"/>
    <s v="No"/>
    <x v="2"/>
    <n v="2"/>
    <n v="30"/>
    <s v="Deal 3"/>
    <x v="0"/>
    <s v="No"/>
    <x v="1"/>
    <s v="No"/>
    <x v="0"/>
    <s v="No"/>
    <x v="0"/>
    <s v="No"/>
    <x v="1"/>
    <s v="No"/>
    <s v="No"/>
    <s v="No"/>
    <x v="2"/>
    <s v="No"/>
    <x v="0"/>
    <n v="19.7"/>
    <n v="509.3"/>
    <n v="0"/>
    <n v="0"/>
    <n v="871.56"/>
    <n v="1380.86"/>
    <s v="Stayed"/>
    <x v="0"/>
    <s v="other"/>
    <n v="0"/>
    <s v="&lt;20"/>
    <n v="0"/>
    <x v="1"/>
    <x v="0"/>
  </r>
  <r>
    <s v="36357-PUN"/>
    <x v="0"/>
    <n v="35"/>
    <s v="Yes"/>
    <x v="13"/>
    <n v="4"/>
    <n v="27"/>
    <s v="None"/>
    <x v="0"/>
    <s v="No"/>
    <x v="0"/>
    <s v="Fiber Optic"/>
    <x v="1"/>
    <s v="Yes"/>
    <x v="1"/>
    <s v="Yes"/>
    <x v="0"/>
    <s v="Yes"/>
    <s v="Yes"/>
    <s v="No"/>
    <x v="2"/>
    <s v="No"/>
    <x v="0"/>
    <n v="109.3"/>
    <n v="7782.85"/>
    <n v="0"/>
    <n v="70"/>
    <n v="2021.37"/>
    <n v="9874.2199999999993"/>
    <s v="Stayed"/>
    <x v="0"/>
    <s v="other"/>
    <n v="0"/>
    <s v="&gt;100"/>
    <n v="0"/>
    <x v="0"/>
    <x v="0"/>
  </r>
  <r>
    <s v="37098-TAM"/>
    <x v="1"/>
    <n v="55"/>
    <s v="Yes"/>
    <x v="4"/>
    <n v="13"/>
    <n v="26"/>
    <s v="Deal 4"/>
    <x v="0"/>
    <s v="No"/>
    <x v="0"/>
    <s v="DSL"/>
    <x v="0"/>
    <s v="No"/>
    <x v="0"/>
    <s v="No"/>
    <x v="1"/>
    <s v="No"/>
    <s v="No"/>
    <s v="Yes"/>
    <x v="0"/>
    <s v="No"/>
    <x v="1"/>
    <n v="44.6"/>
    <n v="641.25"/>
    <n v="0"/>
    <n v="0"/>
    <n v="629.29999999999995"/>
    <n v="1270.55"/>
    <s v="Stayed"/>
    <x v="0"/>
    <s v="other"/>
    <n v="0"/>
    <s v="20-50"/>
    <n v="0"/>
    <x v="1"/>
    <x v="0"/>
  </r>
  <r>
    <s v="12516-TAM"/>
    <x v="1"/>
    <n v="25"/>
    <s v="Yes"/>
    <x v="4"/>
    <n v="3"/>
    <n v="30"/>
    <s v="Deal 3"/>
    <x v="0"/>
    <s v="No"/>
    <x v="0"/>
    <s v="Fiber Optic"/>
    <x v="0"/>
    <s v="Yes"/>
    <x v="1"/>
    <s v="No"/>
    <x v="0"/>
    <s v="Yes"/>
    <s v="Yes"/>
    <s v="Yes"/>
    <x v="1"/>
    <s v="Yes"/>
    <x v="1"/>
    <n v="101.4"/>
    <n v="3143.65"/>
    <n v="0"/>
    <n v="0"/>
    <n v="600.78"/>
    <n v="3744.43"/>
    <s v="Stayed"/>
    <x v="0"/>
    <s v="other"/>
    <n v="0"/>
    <s v="&gt;100"/>
    <n v="0"/>
    <x v="2"/>
    <x v="0"/>
  </r>
  <r>
    <s v="27627-UTT"/>
    <x v="1"/>
    <n v="29"/>
    <s v="No"/>
    <x v="7"/>
    <n v="11"/>
    <n v="8"/>
    <s v="Deal 4"/>
    <x v="0"/>
    <s v="No"/>
    <x v="0"/>
    <s v="Fiber Optic"/>
    <x v="1"/>
    <s v="Yes"/>
    <x v="0"/>
    <s v="Yes"/>
    <x v="0"/>
    <s v="No"/>
    <s v="No"/>
    <s v="Yes"/>
    <x v="1"/>
    <s v="Yes"/>
    <x v="1"/>
    <n v="96.55"/>
    <n v="1901.65"/>
    <n v="0"/>
    <n v="0"/>
    <n v="571.4"/>
    <n v="2473.0500000000002"/>
    <s v="Stayed"/>
    <x v="0"/>
    <s v="other"/>
    <n v="0"/>
    <s v="50-100"/>
    <n v="0"/>
    <x v="2"/>
    <x v="3"/>
  </r>
  <r>
    <s v="48729-BIH"/>
    <x v="1"/>
    <n v="49"/>
    <s v="No"/>
    <x v="9"/>
    <n v="9"/>
    <n v="16"/>
    <s v="Deal 4"/>
    <x v="0"/>
    <s v="No"/>
    <x v="0"/>
    <s v="DSL"/>
    <x v="0"/>
    <s v="No"/>
    <x v="0"/>
    <s v="No"/>
    <x v="1"/>
    <s v="No"/>
    <s v="No"/>
    <s v="Yes"/>
    <x v="1"/>
    <s v="No"/>
    <x v="1"/>
    <n v="43.8"/>
    <n v="540.95000000000005"/>
    <n v="0"/>
    <n v="0"/>
    <n v="78.72"/>
    <n v="619.66999999999996"/>
    <s v="Stayed"/>
    <x v="0"/>
    <s v="other"/>
    <n v="0"/>
    <s v="20-50"/>
    <n v="0"/>
    <x v="0"/>
    <x v="1"/>
  </r>
  <r>
    <s v="13626-MAH"/>
    <x v="0"/>
    <n v="58"/>
    <s v="No"/>
    <x v="1"/>
    <n v="11"/>
    <n v="1"/>
    <s v="None"/>
    <x v="1"/>
    <s v="No"/>
    <x v="0"/>
    <s v="Cable"/>
    <x v="1"/>
    <s v="Yes"/>
    <x v="0"/>
    <s v="Yes"/>
    <x v="1"/>
    <s v="No"/>
    <s v="No"/>
    <s v="Yes"/>
    <x v="0"/>
    <s v="No"/>
    <x v="0"/>
    <n v="40.25"/>
    <n v="1564.05"/>
    <n v="0"/>
    <n v="0"/>
    <n v="0"/>
    <n v="1564.05"/>
    <s v="Stayed"/>
    <x v="0"/>
    <s v="other"/>
    <n v="0"/>
    <s v="20-50"/>
    <n v="0"/>
    <x v="1"/>
    <x v="4"/>
  </r>
  <r>
    <s v="92249-MAD"/>
    <x v="0"/>
    <n v="49"/>
    <s v="No"/>
    <x v="11"/>
    <n v="15"/>
    <n v="8"/>
    <s v="Deal 5"/>
    <x v="1"/>
    <s v="No"/>
    <x v="0"/>
    <s v="DSL"/>
    <x v="0"/>
    <s v="Yes"/>
    <x v="0"/>
    <s v="No"/>
    <x v="1"/>
    <s v="No"/>
    <s v="No"/>
    <s v="Yes"/>
    <x v="1"/>
    <s v="Yes"/>
    <x v="0"/>
    <n v="30.5"/>
    <n v="208.7"/>
    <n v="0"/>
    <n v="0"/>
    <n v="0"/>
    <n v="208.7"/>
    <s v="Churned"/>
    <x v="1"/>
    <s v="Competitor had better devices"/>
    <n v="1"/>
    <s v="20-50"/>
    <n v="0"/>
    <x v="0"/>
    <x v="3"/>
  </r>
  <r>
    <s v="94584-KAR"/>
    <x v="0"/>
    <n v="58"/>
    <s v="Yes"/>
    <x v="3"/>
    <n v="2"/>
    <n v="28"/>
    <s v="None"/>
    <x v="0"/>
    <s v="No"/>
    <x v="1"/>
    <s v="No"/>
    <x v="0"/>
    <s v="No"/>
    <x v="0"/>
    <s v="No"/>
    <x v="1"/>
    <s v="No"/>
    <s v="No"/>
    <s v="No"/>
    <x v="2"/>
    <s v="Yes"/>
    <x v="0"/>
    <n v="19.8"/>
    <n v="1414.65"/>
    <n v="0"/>
    <n v="0"/>
    <n v="2796.48"/>
    <n v="4211.13"/>
    <s v="Stayed"/>
    <x v="0"/>
    <s v="other"/>
    <n v="0"/>
    <s v="&lt;20"/>
    <n v="0"/>
    <x v="1"/>
    <x v="0"/>
  </r>
  <r>
    <s v="77688-TAM"/>
    <x v="0"/>
    <n v="35"/>
    <s v="No"/>
    <x v="4"/>
    <n v="4"/>
    <n v="13"/>
    <s v="None"/>
    <x v="0"/>
    <s v="No"/>
    <x v="0"/>
    <s v="DSL"/>
    <x v="0"/>
    <s v="No"/>
    <x v="0"/>
    <s v="Yes"/>
    <x v="1"/>
    <s v="No"/>
    <s v="No"/>
    <s v="Yes"/>
    <x v="1"/>
    <s v="No"/>
    <x v="0"/>
    <n v="49"/>
    <n v="49"/>
    <n v="0"/>
    <n v="0"/>
    <n v="49.19"/>
    <n v="98.19"/>
    <s v="Joined"/>
    <x v="0"/>
    <s v="other"/>
    <n v="0"/>
    <s v="20-50"/>
    <n v="1"/>
    <x v="0"/>
    <x v="1"/>
  </r>
  <r>
    <s v="73132-UTT"/>
    <x v="1"/>
    <n v="49"/>
    <s v="Yes"/>
    <x v="7"/>
    <n v="10"/>
    <n v="15"/>
    <s v="None"/>
    <x v="0"/>
    <s v="No"/>
    <x v="0"/>
    <s v="Fiber Optic"/>
    <x v="0"/>
    <s v="No"/>
    <x v="0"/>
    <s v="No"/>
    <x v="1"/>
    <s v="No"/>
    <s v="No"/>
    <s v="Yes"/>
    <x v="1"/>
    <s v="Yes"/>
    <x v="0"/>
    <n v="70.05"/>
    <n v="266.89999999999998"/>
    <n v="0"/>
    <n v="0"/>
    <n v="50.32"/>
    <n v="317.22000000000003"/>
    <s v="Churned"/>
    <x v="1"/>
    <s v="Competitor had better devices"/>
    <n v="1"/>
    <s v="50-100"/>
    <n v="0"/>
    <x v="0"/>
    <x v="1"/>
  </r>
  <r>
    <s v="42909-KER"/>
    <x v="1"/>
    <n v="35"/>
    <s v="No"/>
    <x v="20"/>
    <n v="0"/>
    <n v="4"/>
    <s v="None"/>
    <x v="0"/>
    <s v="Yes"/>
    <x v="0"/>
    <s v="Fiber Optic"/>
    <x v="0"/>
    <s v="No"/>
    <x v="0"/>
    <s v="No"/>
    <x v="1"/>
    <s v="No"/>
    <s v="No"/>
    <s v="No"/>
    <x v="1"/>
    <s v="Yes"/>
    <x v="1"/>
    <n v="77.150000000000006"/>
    <n v="77.150000000000006"/>
    <n v="0"/>
    <n v="10"/>
    <n v="27.7"/>
    <n v="114.85"/>
    <s v="Churned"/>
    <x v="2"/>
    <s v="Limited range of services"/>
    <n v="1"/>
    <s v="50-100"/>
    <n v="0"/>
    <x v="0"/>
    <x v="4"/>
  </r>
  <r>
    <s v="34904-WES"/>
    <x v="0"/>
    <n v="49"/>
    <s v="Yes"/>
    <x v="2"/>
    <n v="1"/>
    <n v="23"/>
    <s v="None"/>
    <x v="0"/>
    <s v="Yes"/>
    <x v="0"/>
    <s v="Cable"/>
    <x v="0"/>
    <s v="Yes"/>
    <x v="1"/>
    <s v="Yes"/>
    <x v="0"/>
    <s v="No"/>
    <s v="No"/>
    <s v="Yes"/>
    <x v="2"/>
    <s v="Yes"/>
    <x v="1"/>
    <n v="76.099999999999994"/>
    <n v="4818.8"/>
    <n v="0"/>
    <n v="0"/>
    <n v="421.76"/>
    <n v="5240.5600000000004"/>
    <s v="Stayed"/>
    <x v="0"/>
    <s v="other"/>
    <n v="0"/>
    <s v="50-100"/>
    <n v="0"/>
    <x v="0"/>
    <x v="2"/>
  </r>
  <r>
    <s v="95617-TAM"/>
    <x v="1"/>
    <n v="22"/>
    <s v="No"/>
    <x v="4"/>
    <n v="6"/>
    <n v="7"/>
    <s v="Deal 4"/>
    <x v="0"/>
    <s v="Yes"/>
    <x v="0"/>
    <s v="Fiber Optic"/>
    <x v="0"/>
    <s v="No"/>
    <x v="1"/>
    <s v="No"/>
    <x v="0"/>
    <s v="Yes"/>
    <s v="Yes"/>
    <s v="Yes"/>
    <x v="1"/>
    <s v="Yes"/>
    <x v="1"/>
    <n v="100.15"/>
    <n v="1164.3"/>
    <n v="0"/>
    <n v="0"/>
    <n v="366.48"/>
    <n v="1530.78"/>
    <s v="Churned"/>
    <x v="3"/>
    <s v="Price too high"/>
    <n v="1"/>
    <s v="&gt;100"/>
    <n v="0"/>
    <x v="2"/>
    <x v="3"/>
  </r>
  <r>
    <s v="47767-BIH"/>
    <x v="1"/>
    <n v="22"/>
    <s v="Yes"/>
    <x v="9"/>
    <n v="0"/>
    <n v="1"/>
    <s v="Deal 5"/>
    <x v="0"/>
    <s v="No"/>
    <x v="0"/>
    <s v="Fiber Optic"/>
    <x v="0"/>
    <s v="No"/>
    <x v="0"/>
    <s v="No"/>
    <x v="0"/>
    <s v="No"/>
    <s v="Yes"/>
    <s v="No"/>
    <x v="1"/>
    <s v="Yes"/>
    <x v="1"/>
    <n v="81"/>
    <n v="340.85"/>
    <n v="0"/>
    <n v="50"/>
    <n v="86.48"/>
    <n v="477.33"/>
    <s v="Churned"/>
    <x v="2"/>
    <s v="Limited range of services"/>
    <n v="1"/>
    <s v="50-100"/>
    <n v="0"/>
    <x v="2"/>
    <x v="4"/>
  </r>
  <r>
    <s v="99120-MAD"/>
    <x v="1"/>
    <n v="65"/>
    <s v="Yes"/>
    <x v="11"/>
    <n v="0"/>
    <n v="9"/>
    <s v="None"/>
    <x v="0"/>
    <s v="Yes"/>
    <x v="0"/>
    <s v="Fiber Optic"/>
    <x v="1"/>
    <s v="Yes"/>
    <x v="1"/>
    <s v="No"/>
    <x v="0"/>
    <s v="Yes"/>
    <s v="No"/>
    <s v="No"/>
    <x v="1"/>
    <s v="Yes"/>
    <x v="1"/>
    <n v="107.5"/>
    <n v="7713.55"/>
    <n v="0"/>
    <n v="140"/>
    <n v="2171.89"/>
    <n v="10025.44"/>
    <s v="Stayed"/>
    <x v="0"/>
    <s v="other"/>
    <n v="0"/>
    <s v="&gt;100"/>
    <n v="0"/>
    <x v="1"/>
    <x v="3"/>
  </r>
  <r>
    <s v="63682-JHA"/>
    <x v="0"/>
    <n v="45"/>
    <s v="Yes"/>
    <x v="14"/>
    <n v="11"/>
    <n v="21"/>
    <s v="None"/>
    <x v="0"/>
    <s v="No"/>
    <x v="1"/>
    <s v="No"/>
    <x v="0"/>
    <s v="No"/>
    <x v="0"/>
    <s v="No"/>
    <x v="1"/>
    <s v="No"/>
    <s v="No"/>
    <s v="No"/>
    <x v="2"/>
    <s v="No"/>
    <x v="0"/>
    <n v="19.55"/>
    <n v="1240.1500000000001"/>
    <n v="0"/>
    <n v="0"/>
    <n v="2493.44"/>
    <n v="3733.59"/>
    <s v="Stayed"/>
    <x v="0"/>
    <s v="other"/>
    <n v="0"/>
    <s v="&lt;20"/>
    <n v="0"/>
    <x v="0"/>
    <x v="2"/>
  </r>
  <r>
    <s v="47381-KAR"/>
    <x v="0"/>
    <n v="53"/>
    <s v="Yes"/>
    <x v="3"/>
    <n v="13"/>
    <n v="26"/>
    <s v="None"/>
    <x v="0"/>
    <s v="Yes"/>
    <x v="0"/>
    <s v="DSL"/>
    <x v="1"/>
    <s v="Yes"/>
    <x v="1"/>
    <s v="No"/>
    <x v="0"/>
    <s v="No"/>
    <s v="No"/>
    <s v="Yes"/>
    <x v="1"/>
    <s v="Yes"/>
    <x v="1"/>
    <n v="72.75"/>
    <n v="2447.4499999999998"/>
    <n v="0"/>
    <n v="0"/>
    <n v="630.63"/>
    <n v="3078.08"/>
    <s v="Stayed"/>
    <x v="0"/>
    <s v="other"/>
    <n v="0"/>
    <s v="50-100"/>
    <n v="0"/>
    <x v="1"/>
    <x v="0"/>
  </r>
  <r>
    <s v="77983-TAM"/>
    <x v="1"/>
    <n v="35"/>
    <s v="Yes"/>
    <x v="4"/>
    <n v="9"/>
    <n v="35"/>
    <s v="None"/>
    <x v="0"/>
    <s v="No"/>
    <x v="0"/>
    <s v="Fiber Optic"/>
    <x v="0"/>
    <s v="No"/>
    <x v="0"/>
    <s v="No"/>
    <x v="1"/>
    <s v="No"/>
    <s v="No"/>
    <s v="Yes"/>
    <x v="1"/>
    <s v="Yes"/>
    <x v="2"/>
    <n v="70.150000000000006"/>
    <n v="70.150000000000006"/>
    <n v="0"/>
    <n v="0"/>
    <n v="2.2400000000000002"/>
    <n v="72.39"/>
    <s v="Churned"/>
    <x v="1"/>
    <s v="Competitor offered higher download speeds"/>
    <n v="1"/>
    <s v="50-100"/>
    <n v="0"/>
    <x v="0"/>
    <x v="0"/>
  </r>
  <r>
    <s v="53612-UTT"/>
    <x v="1"/>
    <n v="39"/>
    <s v="Yes"/>
    <x v="7"/>
    <n v="8"/>
    <n v="34"/>
    <s v="None"/>
    <x v="0"/>
    <s v="No"/>
    <x v="1"/>
    <s v="No"/>
    <x v="0"/>
    <s v="No"/>
    <x v="0"/>
    <s v="No"/>
    <x v="1"/>
    <s v="No"/>
    <s v="No"/>
    <s v="No"/>
    <x v="1"/>
    <s v="No"/>
    <x v="0"/>
    <n v="20.85"/>
    <n v="72"/>
    <n v="0"/>
    <n v="0"/>
    <n v="35.31"/>
    <n v="107.31"/>
    <s v="Joined"/>
    <x v="0"/>
    <s v="other"/>
    <n v="0"/>
    <s v="20-50"/>
    <n v="1"/>
    <x v="0"/>
    <x v="0"/>
  </r>
  <r>
    <s v="73637-AND"/>
    <x v="0"/>
    <n v="21"/>
    <s v="Yes"/>
    <x v="10"/>
    <n v="0"/>
    <n v="10"/>
    <s v="None"/>
    <x v="0"/>
    <s v="Yes"/>
    <x v="0"/>
    <s v="Fiber Optic"/>
    <x v="0"/>
    <s v="No"/>
    <x v="1"/>
    <s v="No"/>
    <x v="0"/>
    <s v="Yes"/>
    <s v="Yes"/>
    <s v="Yes"/>
    <x v="0"/>
    <s v="Yes"/>
    <x v="1"/>
    <n v="101.75"/>
    <n v="7069.3"/>
    <n v="0"/>
    <n v="0"/>
    <n v="1391.6"/>
    <n v="8460.9"/>
    <s v="Stayed"/>
    <x v="0"/>
    <s v="other"/>
    <n v="0"/>
    <s v="&gt;100"/>
    <n v="0"/>
    <x v="2"/>
    <x v="3"/>
  </r>
  <r>
    <s v="23597-UTT"/>
    <x v="0"/>
    <n v="25"/>
    <s v="Yes"/>
    <x v="18"/>
    <n v="11"/>
    <n v="28"/>
    <s v="Deal 2"/>
    <x v="1"/>
    <s v="No"/>
    <x v="0"/>
    <s v="DSL"/>
    <x v="0"/>
    <s v="Yes"/>
    <x v="0"/>
    <s v="No"/>
    <x v="0"/>
    <s v="Yes"/>
    <s v="Yes"/>
    <s v="Yes"/>
    <x v="1"/>
    <s v="Yes"/>
    <x v="1"/>
    <n v="49.65"/>
    <n v="2553.35"/>
    <n v="0"/>
    <n v="0"/>
    <n v="0"/>
    <n v="2553.35"/>
    <s v="Stayed"/>
    <x v="0"/>
    <s v="other"/>
    <n v="0"/>
    <s v="20-50"/>
    <n v="0"/>
    <x v="2"/>
    <x v="0"/>
  </r>
  <r>
    <s v="61409-KAR"/>
    <x v="0"/>
    <n v="53"/>
    <s v="Yes"/>
    <x v="3"/>
    <n v="0"/>
    <n v="34"/>
    <s v="Deal 5"/>
    <x v="0"/>
    <s v="Yes"/>
    <x v="0"/>
    <s v="DSL"/>
    <x v="0"/>
    <s v="No"/>
    <x v="0"/>
    <s v="No"/>
    <x v="1"/>
    <s v="No"/>
    <s v="No"/>
    <s v="Yes"/>
    <x v="1"/>
    <s v="Yes"/>
    <x v="1"/>
    <n v="50.9"/>
    <n v="225.6"/>
    <n v="0"/>
    <n v="0"/>
    <n v="34.32"/>
    <n v="259.92"/>
    <s v="Churned"/>
    <x v="2"/>
    <s v="Network reliability"/>
    <n v="1"/>
    <s v="50-100"/>
    <n v="0"/>
    <x v="1"/>
    <x v="0"/>
  </r>
  <r>
    <s v="92444-PUN"/>
    <x v="1"/>
    <n v="49"/>
    <s v="Yes"/>
    <x v="13"/>
    <n v="5"/>
    <n v="15"/>
    <s v="None"/>
    <x v="0"/>
    <s v="No"/>
    <x v="1"/>
    <s v="No"/>
    <x v="0"/>
    <s v="No"/>
    <x v="0"/>
    <s v="No"/>
    <x v="1"/>
    <s v="No"/>
    <s v="No"/>
    <s v="No"/>
    <x v="2"/>
    <s v="Yes"/>
    <x v="0"/>
    <n v="19.399999999999999"/>
    <n v="1284.2"/>
    <n v="0"/>
    <n v="0"/>
    <n v="367.16"/>
    <n v="1651.36"/>
    <s v="Stayed"/>
    <x v="0"/>
    <s v="other"/>
    <n v="0"/>
    <s v="&lt;20"/>
    <n v="0"/>
    <x v="0"/>
    <x v="1"/>
  </r>
  <r>
    <s v="53485-UTT"/>
    <x v="1"/>
    <n v="44"/>
    <s v="Yes"/>
    <x v="7"/>
    <n v="2"/>
    <n v="13"/>
    <s v="None"/>
    <x v="0"/>
    <s v="Yes"/>
    <x v="0"/>
    <s v="Fiber Optic"/>
    <x v="1"/>
    <s v="No"/>
    <x v="1"/>
    <s v="Yes"/>
    <x v="0"/>
    <s v="Yes"/>
    <s v="Yes"/>
    <s v="Yes"/>
    <x v="2"/>
    <s v="No"/>
    <x v="0"/>
    <n v="111.75"/>
    <n v="7511.3"/>
    <n v="0"/>
    <n v="0"/>
    <n v="959.48"/>
    <n v="8470.7800000000007"/>
    <s v="Stayed"/>
    <x v="0"/>
    <s v="other"/>
    <n v="0"/>
    <s v="&gt;100"/>
    <n v="0"/>
    <x v="0"/>
    <x v="1"/>
  </r>
  <r>
    <s v="23921-KER"/>
    <x v="1"/>
    <n v="54"/>
    <s v="Yes"/>
    <x v="20"/>
    <n v="4"/>
    <n v="18"/>
    <s v="None"/>
    <x v="0"/>
    <s v="Yes"/>
    <x v="1"/>
    <s v="No"/>
    <x v="0"/>
    <s v="No"/>
    <x v="0"/>
    <s v="No"/>
    <x v="1"/>
    <s v="No"/>
    <s v="No"/>
    <s v="No"/>
    <x v="2"/>
    <s v="No"/>
    <x v="1"/>
    <n v="23.65"/>
    <n v="1416.75"/>
    <n v="0"/>
    <n v="0"/>
    <n v="552.41999999999996"/>
    <n v="1969.17"/>
    <s v="Stayed"/>
    <x v="0"/>
    <s v="other"/>
    <n v="0"/>
    <s v="20-50"/>
    <n v="0"/>
    <x v="1"/>
    <x v="2"/>
  </r>
  <r>
    <s v="91796-WES"/>
    <x v="1"/>
    <n v="68"/>
    <s v="No"/>
    <x v="2"/>
    <n v="9"/>
    <n v="19"/>
    <s v="None"/>
    <x v="0"/>
    <s v="Yes"/>
    <x v="0"/>
    <s v="Fiber Optic"/>
    <x v="0"/>
    <s v="No"/>
    <x v="0"/>
    <s v="Yes"/>
    <x v="0"/>
    <s v="Yes"/>
    <s v="No"/>
    <s v="Yes"/>
    <x v="1"/>
    <s v="Yes"/>
    <x v="0"/>
    <n v="100.05"/>
    <n v="6871.9"/>
    <n v="0"/>
    <n v="0"/>
    <n v="3290.1"/>
    <n v="10162"/>
    <s v="Churned"/>
    <x v="3"/>
    <s v="Extra data charges"/>
    <n v="1"/>
    <s v="&gt;100"/>
    <n v="0"/>
    <x v="1"/>
    <x v="2"/>
  </r>
  <r>
    <s v="83127-PUN"/>
    <x v="1"/>
    <n v="76"/>
    <s v="No"/>
    <x v="13"/>
    <n v="1"/>
    <n v="35"/>
    <s v="None"/>
    <x v="0"/>
    <s v="Yes"/>
    <x v="0"/>
    <s v="Cable"/>
    <x v="1"/>
    <s v="No"/>
    <x v="0"/>
    <s v="Yes"/>
    <x v="1"/>
    <s v="No"/>
    <s v="No"/>
    <s v="No"/>
    <x v="0"/>
    <s v="Yes"/>
    <x v="1"/>
    <n v="60.05"/>
    <n v="3229.65"/>
    <n v="0"/>
    <n v="100"/>
    <n v="1148.51"/>
    <n v="4478.16"/>
    <s v="Churned"/>
    <x v="0"/>
    <s v="Moved"/>
    <n v="1"/>
    <s v="50-100"/>
    <n v="0"/>
    <x v="1"/>
    <x v="0"/>
  </r>
  <r>
    <s v="15788-DEL"/>
    <x v="1"/>
    <n v="63"/>
    <s v="Yes"/>
    <x v="0"/>
    <n v="8"/>
    <n v="5"/>
    <s v="Deal 5"/>
    <x v="0"/>
    <s v="No"/>
    <x v="0"/>
    <s v="Fiber Optic"/>
    <x v="0"/>
    <s v="No"/>
    <x v="0"/>
    <s v="No"/>
    <x v="1"/>
    <s v="No"/>
    <s v="No"/>
    <s v="Yes"/>
    <x v="1"/>
    <s v="Yes"/>
    <x v="1"/>
    <n v="69.599999999999994"/>
    <n v="69.599999999999994"/>
    <n v="0"/>
    <n v="0"/>
    <n v="45.8"/>
    <n v="115.4"/>
    <s v="Churned"/>
    <x v="2"/>
    <s v="Poor expertise of online support"/>
    <n v="1"/>
    <s v="50-100"/>
    <n v="0"/>
    <x v="1"/>
    <x v="4"/>
  </r>
  <r>
    <s v="77311-KER"/>
    <x v="0"/>
    <n v="31"/>
    <s v="No"/>
    <x v="20"/>
    <n v="13"/>
    <n v="26"/>
    <s v="None"/>
    <x v="1"/>
    <s v="No"/>
    <x v="0"/>
    <s v="DSL"/>
    <x v="0"/>
    <s v="Yes"/>
    <x v="0"/>
    <s v="No"/>
    <x v="0"/>
    <s v="Yes"/>
    <s v="Yes"/>
    <s v="Yes"/>
    <x v="1"/>
    <s v="Yes"/>
    <x v="1"/>
    <n v="48.55"/>
    <n v="201"/>
    <n v="0"/>
    <n v="0"/>
    <n v="0"/>
    <n v="201"/>
    <s v="Churned"/>
    <x v="3"/>
    <s v="Long distance charges"/>
    <n v="1"/>
    <s v="20-50"/>
    <n v="0"/>
    <x v="2"/>
    <x v="0"/>
  </r>
  <r>
    <s v="61962-KAR"/>
    <x v="0"/>
    <n v="36"/>
    <s v="Yes"/>
    <x v="3"/>
    <n v="15"/>
    <n v="15"/>
    <s v="None"/>
    <x v="0"/>
    <s v="Yes"/>
    <x v="0"/>
    <s v="Fiber Optic"/>
    <x v="1"/>
    <s v="Yes"/>
    <x v="0"/>
    <s v="No"/>
    <x v="1"/>
    <s v="No"/>
    <s v="No"/>
    <s v="Yes"/>
    <x v="0"/>
    <s v="Yes"/>
    <x v="0"/>
    <n v="84.3"/>
    <n v="5289.05"/>
    <n v="0"/>
    <n v="0"/>
    <n v="1937.28"/>
    <n v="7226.33"/>
    <s v="Stayed"/>
    <x v="0"/>
    <s v="other"/>
    <n v="0"/>
    <s v="50-100"/>
    <n v="0"/>
    <x v="0"/>
    <x v="1"/>
  </r>
  <r>
    <s v="13058-MAD"/>
    <x v="1"/>
    <n v="58"/>
    <s v="No"/>
    <x v="11"/>
    <n v="13"/>
    <n v="22"/>
    <s v="None"/>
    <x v="0"/>
    <s v="No"/>
    <x v="0"/>
    <s v="DSL"/>
    <x v="0"/>
    <s v="No"/>
    <x v="0"/>
    <s v="No"/>
    <x v="1"/>
    <s v="No"/>
    <s v="No"/>
    <s v="Yes"/>
    <x v="1"/>
    <s v="Yes"/>
    <x v="2"/>
    <n v="46.1"/>
    <n v="130.15"/>
    <n v="0"/>
    <n v="0"/>
    <n v="7.98"/>
    <n v="138.13"/>
    <s v="Joined"/>
    <x v="0"/>
    <s v="other"/>
    <n v="0"/>
    <s v="20-50"/>
    <n v="1"/>
    <x v="1"/>
    <x v="2"/>
  </r>
  <r>
    <s v="27944-PUN"/>
    <x v="1"/>
    <n v="74"/>
    <s v="Yes"/>
    <x v="13"/>
    <n v="1"/>
    <n v="31"/>
    <s v="Deal 1"/>
    <x v="1"/>
    <s v="No"/>
    <x v="0"/>
    <s v="DSL"/>
    <x v="1"/>
    <s v="Yes"/>
    <x v="0"/>
    <s v="No"/>
    <x v="0"/>
    <s v="Yes"/>
    <s v="Yes"/>
    <s v="Yes"/>
    <x v="0"/>
    <s v="Yes"/>
    <x v="1"/>
    <n v="56.45"/>
    <n v="3985.35"/>
    <n v="0"/>
    <n v="0"/>
    <n v="0"/>
    <n v="3985.35"/>
    <s v="Stayed"/>
    <x v="0"/>
    <s v="other"/>
    <n v="0"/>
    <s v="50-100"/>
    <n v="0"/>
    <x v="1"/>
    <x v="0"/>
  </r>
  <r>
    <s v="23729-UTT"/>
    <x v="1"/>
    <n v="58"/>
    <s v="No"/>
    <x v="7"/>
    <n v="14"/>
    <n v="19"/>
    <s v="Deal 5"/>
    <x v="0"/>
    <s v="No"/>
    <x v="1"/>
    <s v="No"/>
    <x v="0"/>
    <s v="No"/>
    <x v="0"/>
    <s v="No"/>
    <x v="1"/>
    <s v="No"/>
    <s v="No"/>
    <s v="No"/>
    <x v="1"/>
    <s v="Yes"/>
    <x v="0"/>
    <n v="19.649999999999999"/>
    <n v="38.799999999999997"/>
    <n v="0"/>
    <n v="0"/>
    <n v="19.22"/>
    <n v="58.02"/>
    <s v="Joined"/>
    <x v="0"/>
    <s v="other"/>
    <n v="0"/>
    <s v="&lt;20"/>
    <n v="1"/>
    <x v="1"/>
    <x v="2"/>
  </r>
  <r>
    <s v="49373-WES"/>
    <x v="1"/>
    <n v="31"/>
    <s v="Yes"/>
    <x v="2"/>
    <n v="12"/>
    <n v="9"/>
    <s v="None"/>
    <x v="0"/>
    <s v="Yes"/>
    <x v="0"/>
    <s v="Fiber Optic"/>
    <x v="0"/>
    <s v="No"/>
    <x v="0"/>
    <s v="Yes"/>
    <x v="1"/>
    <s v="No"/>
    <s v="No"/>
    <s v="Yes"/>
    <x v="1"/>
    <s v="Yes"/>
    <x v="1"/>
    <n v="79.5"/>
    <n v="2180.5500000000002"/>
    <n v="0"/>
    <n v="0"/>
    <n v="667.44"/>
    <n v="2847.99"/>
    <s v="Churned"/>
    <x v="3"/>
    <s v="Lack of affordable download/upload speed"/>
    <n v="1"/>
    <s v="50-100"/>
    <n v="0"/>
    <x v="2"/>
    <x v="3"/>
  </r>
  <r>
    <s v="31940-ODI"/>
    <x v="0"/>
    <n v="63"/>
    <s v="No"/>
    <x v="19"/>
    <n v="6"/>
    <n v="35"/>
    <s v="Deal 5"/>
    <x v="0"/>
    <s v="Yes"/>
    <x v="0"/>
    <s v="Fiber Optic"/>
    <x v="0"/>
    <s v="No"/>
    <x v="0"/>
    <s v="No"/>
    <x v="1"/>
    <s v="Yes"/>
    <s v="No"/>
    <s v="No"/>
    <x v="1"/>
    <s v="Yes"/>
    <x v="1"/>
    <n v="85.05"/>
    <n v="746.5"/>
    <n v="0"/>
    <n v="30"/>
    <n v="109.62"/>
    <n v="886.12"/>
    <s v="Churned"/>
    <x v="4"/>
    <s v="Attitude of service provider"/>
    <n v="1"/>
    <s v="50-100"/>
    <n v="0"/>
    <x v="1"/>
    <x v="0"/>
  </r>
  <r>
    <s v="93971-TAM"/>
    <x v="1"/>
    <n v="30"/>
    <s v="Yes"/>
    <x v="4"/>
    <n v="11"/>
    <n v="34"/>
    <s v="Deal 3"/>
    <x v="0"/>
    <s v="No"/>
    <x v="1"/>
    <s v="No"/>
    <x v="0"/>
    <s v="No"/>
    <x v="0"/>
    <s v="No"/>
    <x v="1"/>
    <s v="No"/>
    <s v="No"/>
    <s v="No"/>
    <x v="2"/>
    <s v="No"/>
    <x v="1"/>
    <n v="20.25"/>
    <n v="717.95"/>
    <n v="0"/>
    <n v="0"/>
    <n v="1530.36"/>
    <n v="2248.31"/>
    <s v="Stayed"/>
    <x v="0"/>
    <s v="other"/>
    <n v="0"/>
    <s v="20-50"/>
    <n v="0"/>
    <x v="2"/>
    <x v="0"/>
  </r>
  <r>
    <s v="85928-AND"/>
    <x v="1"/>
    <n v="26"/>
    <s v="No"/>
    <x v="10"/>
    <n v="3"/>
    <n v="32"/>
    <s v="Deal 5"/>
    <x v="0"/>
    <s v="No"/>
    <x v="0"/>
    <s v="Fiber Optic"/>
    <x v="0"/>
    <s v="Yes"/>
    <x v="0"/>
    <s v="No"/>
    <x v="0"/>
    <s v="Yes"/>
    <s v="Yes"/>
    <s v="Yes"/>
    <x v="1"/>
    <s v="Yes"/>
    <x v="1"/>
    <n v="94.25"/>
    <n v="669"/>
    <n v="0"/>
    <n v="0"/>
    <n v="84.35"/>
    <n v="753.35"/>
    <s v="Churned"/>
    <x v="2"/>
    <s v="Network reliability"/>
    <n v="1"/>
    <s v="50-100"/>
    <n v="0"/>
    <x v="2"/>
    <x v="0"/>
  </r>
  <r>
    <s v="97383-PUN"/>
    <x v="1"/>
    <n v="46"/>
    <s v="No"/>
    <x v="13"/>
    <n v="4"/>
    <n v="8"/>
    <s v="Deal 2"/>
    <x v="0"/>
    <s v="Yes"/>
    <x v="0"/>
    <s v="DSL"/>
    <x v="1"/>
    <s v="No"/>
    <x v="1"/>
    <s v="Yes"/>
    <x v="1"/>
    <s v="Yes"/>
    <s v="Yes"/>
    <s v="Yes"/>
    <x v="2"/>
    <s v="No"/>
    <x v="1"/>
    <n v="76.150000000000006"/>
    <n v="4929.55"/>
    <n v="0"/>
    <n v="0"/>
    <n v="1402.7"/>
    <n v="6332.25"/>
    <s v="Stayed"/>
    <x v="0"/>
    <s v="other"/>
    <n v="0"/>
    <s v="50-100"/>
    <n v="0"/>
    <x v="0"/>
    <x v="3"/>
  </r>
  <r>
    <s v="49037-TEL"/>
    <x v="1"/>
    <n v="24"/>
    <s v="Yes"/>
    <x v="5"/>
    <n v="15"/>
    <n v="1"/>
    <s v="None"/>
    <x v="0"/>
    <s v="No"/>
    <x v="1"/>
    <s v="No"/>
    <x v="0"/>
    <s v="No"/>
    <x v="0"/>
    <s v="No"/>
    <x v="1"/>
    <s v="No"/>
    <s v="No"/>
    <s v="No"/>
    <x v="0"/>
    <s v="Yes"/>
    <x v="1"/>
    <n v="19.45"/>
    <n v="600.25"/>
    <n v="0"/>
    <n v="0"/>
    <n v="193.38"/>
    <n v="793.63"/>
    <s v="Stayed"/>
    <x v="0"/>
    <s v="other"/>
    <n v="0"/>
    <s v="&lt;20"/>
    <n v="0"/>
    <x v="2"/>
    <x v="4"/>
  </r>
  <r>
    <s v="28634-BIH"/>
    <x v="1"/>
    <n v="53"/>
    <s v="Yes"/>
    <x v="9"/>
    <n v="0"/>
    <n v="25"/>
    <s v="Deal 2"/>
    <x v="0"/>
    <s v="Yes"/>
    <x v="0"/>
    <s v="Fiber Optic"/>
    <x v="1"/>
    <s v="Yes"/>
    <x v="0"/>
    <s v="Yes"/>
    <x v="0"/>
    <s v="Yes"/>
    <s v="Yes"/>
    <s v="Yes"/>
    <x v="2"/>
    <s v="Yes"/>
    <x v="0"/>
    <n v="108"/>
    <n v="5760.65"/>
    <n v="0"/>
    <n v="0"/>
    <n v="959.04"/>
    <n v="6719.69"/>
    <s v="Stayed"/>
    <x v="0"/>
    <s v="other"/>
    <n v="0"/>
    <s v="&gt;100"/>
    <n v="0"/>
    <x v="1"/>
    <x v="0"/>
  </r>
  <r>
    <s v="12136-RAJ"/>
    <x v="1"/>
    <n v="25"/>
    <s v="Yes"/>
    <x v="8"/>
    <n v="2"/>
    <n v="35"/>
    <s v="None"/>
    <x v="0"/>
    <s v="No"/>
    <x v="1"/>
    <s v="No"/>
    <x v="0"/>
    <s v="No"/>
    <x v="0"/>
    <s v="No"/>
    <x v="1"/>
    <s v="No"/>
    <s v="No"/>
    <s v="No"/>
    <x v="1"/>
    <s v="No"/>
    <x v="1"/>
    <n v="19.899999999999999"/>
    <n v="19.899999999999999"/>
    <n v="0"/>
    <n v="0"/>
    <n v="11.83"/>
    <n v="31.73"/>
    <s v="Joined"/>
    <x v="0"/>
    <s v="other"/>
    <n v="0"/>
    <s v="&lt;20"/>
    <n v="1"/>
    <x v="2"/>
    <x v="0"/>
  </r>
  <r>
    <s v="78319-TEL"/>
    <x v="0"/>
    <n v="71"/>
    <s v="Yes"/>
    <x v="5"/>
    <n v="8"/>
    <n v="9"/>
    <s v="Deal 4"/>
    <x v="0"/>
    <s v="Yes"/>
    <x v="0"/>
    <s v="Fiber Optic"/>
    <x v="0"/>
    <s v="No"/>
    <x v="0"/>
    <s v="No"/>
    <x v="1"/>
    <s v="No"/>
    <s v="No"/>
    <s v="Yes"/>
    <x v="1"/>
    <s v="Yes"/>
    <x v="2"/>
    <n v="74.45"/>
    <n v="1145.7"/>
    <n v="0"/>
    <n v="0"/>
    <n v="661.05"/>
    <n v="1806.75"/>
    <s v="Churned"/>
    <x v="2"/>
    <s v="Limited range of services"/>
    <n v="1"/>
    <s v="50-100"/>
    <n v="0"/>
    <x v="1"/>
    <x v="3"/>
  </r>
  <r>
    <s v="29871-DEL"/>
    <x v="0"/>
    <n v="58"/>
    <s v="Yes"/>
    <x v="0"/>
    <n v="3"/>
    <n v="34"/>
    <s v="None"/>
    <x v="0"/>
    <s v="Yes"/>
    <x v="0"/>
    <s v="Fiber Optic"/>
    <x v="0"/>
    <s v="Yes"/>
    <x v="0"/>
    <s v="No"/>
    <x v="0"/>
    <s v="Yes"/>
    <s v="Yes"/>
    <s v="Yes"/>
    <x v="1"/>
    <s v="Yes"/>
    <x v="1"/>
    <n v="100.2"/>
    <n v="420.2"/>
    <n v="0"/>
    <n v="0"/>
    <n v="112.88"/>
    <n v="533.08000000000004"/>
    <s v="Churned"/>
    <x v="2"/>
    <s v="Service dissatisfaction"/>
    <n v="1"/>
    <s v="&gt;100"/>
    <n v="0"/>
    <x v="1"/>
    <x v="0"/>
  </r>
  <r>
    <s v="45611-GUJ"/>
    <x v="1"/>
    <n v="66"/>
    <s v="No"/>
    <x v="6"/>
    <n v="12"/>
    <n v="33"/>
    <s v="Deal 3"/>
    <x v="0"/>
    <s v="No"/>
    <x v="0"/>
    <s v="Fiber Optic"/>
    <x v="0"/>
    <s v="Yes"/>
    <x v="0"/>
    <s v="No"/>
    <x v="1"/>
    <s v="Yes"/>
    <s v="Yes"/>
    <s v="Yes"/>
    <x v="1"/>
    <s v="No"/>
    <x v="1"/>
    <n v="84.95"/>
    <n v="2169.75"/>
    <n v="0"/>
    <n v="0"/>
    <n v="474.76"/>
    <n v="2644.51"/>
    <s v="Churned"/>
    <x v="3"/>
    <s v="Price too high"/>
    <n v="1"/>
    <s v="50-100"/>
    <n v="0"/>
    <x v="1"/>
    <x v="0"/>
  </r>
  <r>
    <s v="33911-TEL"/>
    <x v="1"/>
    <n v="47"/>
    <s v="No"/>
    <x v="5"/>
    <n v="12"/>
    <n v="1"/>
    <s v="None"/>
    <x v="0"/>
    <s v="No"/>
    <x v="0"/>
    <s v="Fiber Optic"/>
    <x v="0"/>
    <s v="No"/>
    <x v="0"/>
    <s v="No"/>
    <x v="0"/>
    <s v="Yes"/>
    <s v="Yes"/>
    <s v="Yes"/>
    <x v="1"/>
    <s v="Yes"/>
    <x v="1"/>
    <n v="88.85"/>
    <n v="929.45"/>
    <n v="0"/>
    <n v="0"/>
    <n v="327.60000000000002"/>
    <n v="1257.05"/>
    <s v="Stayed"/>
    <x v="0"/>
    <s v="other"/>
    <n v="0"/>
    <s v="50-100"/>
    <n v="0"/>
    <x v="0"/>
    <x v="4"/>
  </r>
  <r>
    <s v="33993-ODI"/>
    <x v="0"/>
    <n v="59"/>
    <s v="No"/>
    <x v="19"/>
    <n v="3"/>
    <n v="13"/>
    <s v="Deal 1"/>
    <x v="0"/>
    <s v="Yes"/>
    <x v="0"/>
    <s v="Fiber Optic"/>
    <x v="1"/>
    <s v="Yes"/>
    <x v="1"/>
    <s v="No"/>
    <x v="0"/>
    <s v="Yes"/>
    <s v="Yes"/>
    <s v="Yes"/>
    <x v="0"/>
    <s v="Yes"/>
    <x v="1"/>
    <n v="111.3"/>
    <n v="7482.1"/>
    <n v="0"/>
    <n v="0"/>
    <n v="1959.08"/>
    <n v="9441.18"/>
    <s v="Churned"/>
    <x v="4"/>
    <s v="Attitude of support person"/>
    <n v="1"/>
    <s v="&gt;100"/>
    <n v="0"/>
    <x v="1"/>
    <x v="1"/>
  </r>
  <r>
    <s v="23829-TAM"/>
    <x v="0"/>
    <n v="76"/>
    <s v="Yes"/>
    <x v="4"/>
    <n v="5"/>
    <n v="32"/>
    <s v="Deal 4"/>
    <x v="0"/>
    <s v="Yes"/>
    <x v="0"/>
    <s v="Fiber Optic"/>
    <x v="0"/>
    <s v="No"/>
    <x v="0"/>
    <s v="No"/>
    <x v="0"/>
    <s v="Yes"/>
    <s v="No"/>
    <s v="Yes"/>
    <x v="1"/>
    <s v="Yes"/>
    <x v="1"/>
    <n v="95.35"/>
    <n v="898.35"/>
    <n v="0"/>
    <n v="0"/>
    <n v="413.7"/>
    <n v="1312.05"/>
    <s v="Churned"/>
    <x v="1"/>
    <s v="Competitor made better offer"/>
    <n v="1"/>
    <s v="50-100"/>
    <n v="0"/>
    <x v="1"/>
    <x v="0"/>
  </r>
  <r>
    <s v="24317-UTT"/>
    <x v="1"/>
    <n v="34"/>
    <s v="Yes"/>
    <x v="7"/>
    <n v="0"/>
    <n v="32"/>
    <s v="None"/>
    <x v="0"/>
    <s v="No"/>
    <x v="0"/>
    <s v="DSL"/>
    <x v="0"/>
    <s v="Yes"/>
    <x v="0"/>
    <s v="Yes"/>
    <x v="0"/>
    <s v="Yes"/>
    <s v="Yes"/>
    <s v="Yes"/>
    <x v="2"/>
    <s v="No"/>
    <x v="1"/>
    <n v="76.95"/>
    <n v="4543.95"/>
    <n v="0"/>
    <n v="0"/>
    <n v="1632"/>
    <n v="6175.95"/>
    <s v="Stayed"/>
    <x v="0"/>
    <s v="other"/>
    <n v="0"/>
    <s v="50-100"/>
    <n v="0"/>
    <x v="2"/>
    <x v="0"/>
  </r>
  <r>
    <s v="43182-AND"/>
    <x v="0"/>
    <n v="48"/>
    <s v="Yes"/>
    <x v="10"/>
    <n v="15"/>
    <n v="27"/>
    <s v="Deal 2"/>
    <x v="0"/>
    <s v="Yes"/>
    <x v="1"/>
    <s v="No"/>
    <x v="0"/>
    <s v="No"/>
    <x v="0"/>
    <s v="No"/>
    <x v="1"/>
    <s v="No"/>
    <s v="No"/>
    <s v="No"/>
    <x v="0"/>
    <s v="No"/>
    <x v="0"/>
    <n v="24.8"/>
    <n v="1600.95"/>
    <n v="0"/>
    <n v="0"/>
    <n v="2981.55"/>
    <n v="4582.5"/>
    <s v="Stayed"/>
    <x v="0"/>
    <s v="other"/>
    <n v="0"/>
    <s v="20-50"/>
    <n v="0"/>
    <x v="0"/>
    <x v="0"/>
  </r>
  <r>
    <s v="23147-JHA"/>
    <x v="0"/>
    <n v="39"/>
    <s v="No"/>
    <x v="14"/>
    <n v="8"/>
    <n v="28"/>
    <s v="Deal 1"/>
    <x v="0"/>
    <s v="No"/>
    <x v="0"/>
    <s v="Fiber Optic"/>
    <x v="1"/>
    <s v="No"/>
    <x v="1"/>
    <s v="Yes"/>
    <x v="0"/>
    <s v="Yes"/>
    <s v="Yes"/>
    <s v="Yes"/>
    <x v="2"/>
    <s v="Yes"/>
    <x v="0"/>
    <n v="104.9"/>
    <n v="7559.55"/>
    <n v="0"/>
    <n v="0"/>
    <n v="500.4"/>
    <n v="8059.95"/>
    <s v="Stayed"/>
    <x v="0"/>
    <s v="other"/>
    <n v="0"/>
    <s v="&gt;100"/>
    <n v="0"/>
    <x v="0"/>
    <x v="0"/>
  </r>
  <r>
    <s v="31572-AND"/>
    <x v="1"/>
    <n v="84"/>
    <s v="Yes"/>
    <x v="10"/>
    <n v="1"/>
    <n v="17"/>
    <s v="Deal 3"/>
    <x v="0"/>
    <s v="Yes"/>
    <x v="0"/>
    <s v="Fiber Optic"/>
    <x v="0"/>
    <s v="No"/>
    <x v="1"/>
    <s v="No"/>
    <x v="0"/>
    <s v="Yes"/>
    <s v="No"/>
    <s v="Yes"/>
    <x v="2"/>
    <s v="Yes"/>
    <x v="1"/>
    <n v="98.1"/>
    <n v="2510.6999999999998"/>
    <n v="44.17"/>
    <n v="0"/>
    <n v="485.16"/>
    <n v="2951.69"/>
    <s v="Stayed"/>
    <x v="0"/>
    <s v="other"/>
    <n v="0"/>
    <s v="50-100"/>
    <n v="0"/>
    <x v="1"/>
    <x v="1"/>
  </r>
  <r>
    <s v="73893-MAH"/>
    <x v="1"/>
    <n v="40"/>
    <s v="Yes"/>
    <x v="1"/>
    <n v="7"/>
    <n v="5"/>
    <s v="Deal 5"/>
    <x v="0"/>
    <s v="No"/>
    <x v="1"/>
    <s v="No"/>
    <x v="0"/>
    <s v="No"/>
    <x v="0"/>
    <s v="No"/>
    <x v="1"/>
    <s v="No"/>
    <s v="No"/>
    <s v="No"/>
    <x v="0"/>
    <s v="Yes"/>
    <x v="0"/>
    <n v="19.75"/>
    <n v="145"/>
    <n v="0"/>
    <n v="0"/>
    <n v="369.04"/>
    <n v="514.04"/>
    <s v="Churned"/>
    <x v="3"/>
    <s v="Long distance charges"/>
    <n v="1"/>
    <s v="&lt;20"/>
    <n v="0"/>
    <x v="0"/>
    <x v="4"/>
  </r>
  <r>
    <s v="35658-JHA"/>
    <x v="0"/>
    <n v="35"/>
    <s v="No"/>
    <x v="14"/>
    <n v="2"/>
    <n v="16"/>
    <s v="None"/>
    <x v="0"/>
    <s v="No"/>
    <x v="1"/>
    <s v="No"/>
    <x v="0"/>
    <s v="No"/>
    <x v="0"/>
    <s v="No"/>
    <x v="1"/>
    <s v="No"/>
    <s v="No"/>
    <s v="No"/>
    <x v="1"/>
    <s v="No"/>
    <x v="2"/>
    <n v="20.45"/>
    <n v="20.45"/>
    <n v="0"/>
    <n v="0"/>
    <n v="39.61"/>
    <n v="60.06"/>
    <s v="Joined"/>
    <x v="0"/>
    <s v="other"/>
    <n v="0"/>
    <s v="20-50"/>
    <n v="1"/>
    <x v="0"/>
    <x v="1"/>
  </r>
  <r>
    <s v="81512-TAM"/>
    <x v="1"/>
    <n v="63"/>
    <s v="Yes"/>
    <x v="4"/>
    <n v="13"/>
    <n v="16"/>
    <s v="Deal 2"/>
    <x v="0"/>
    <s v="No"/>
    <x v="0"/>
    <s v="Fiber Optic"/>
    <x v="0"/>
    <s v="No"/>
    <x v="1"/>
    <s v="Yes"/>
    <x v="0"/>
    <s v="Yes"/>
    <s v="Yes"/>
    <s v="Yes"/>
    <x v="1"/>
    <s v="Yes"/>
    <x v="0"/>
    <n v="100.05"/>
    <n v="4834"/>
    <n v="37.450000000000003"/>
    <n v="0"/>
    <n v="48.96"/>
    <n v="4845.51"/>
    <s v="Stayed"/>
    <x v="0"/>
    <s v="other"/>
    <n v="0"/>
    <s v="&gt;100"/>
    <n v="0"/>
    <x v="1"/>
    <x v="1"/>
  </r>
  <r>
    <s v="73441-UTT"/>
    <x v="0"/>
    <n v="37"/>
    <s v="Yes"/>
    <x v="18"/>
    <n v="0"/>
    <n v="4"/>
    <s v="None"/>
    <x v="0"/>
    <s v="Yes"/>
    <x v="0"/>
    <s v="Fiber Optic"/>
    <x v="1"/>
    <s v="No"/>
    <x v="0"/>
    <s v="No"/>
    <x v="1"/>
    <s v="No"/>
    <s v="No"/>
    <s v="Yes"/>
    <x v="1"/>
    <s v="Yes"/>
    <x v="0"/>
    <n v="81.3"/>
    <n v="3190.65"/>
    <n v="0"/>
    <n v="0"/>
    <n v="321.02999999999997"/>
    <n v="3511.68"/>
    <s v="Stayed"/>
    <x v="0"/>
    <s v="other"/>
    <n v="0"/>
    <s v="50-100"/>
    <n v="0"/>
    <x v="0"/>
    <x v="4"/>
  </r>
  <r>
    <s v="91585-TAM"/>
    <x v="0"/>
    <n v="43"/>
    <s v="No"/>
    <x v="4"/>
    <n v="9"/>
    <n v="2"/>
    <s v="Deal 5"/>
    <x v="1"/>
    <s v="No"/>
    <x v="0"/>
    <s v="DSL"/>
    <x v="0"/>
    <s v="No"/>
    <x v="0"/>
    <s v="No"/>
    <x v="1"/>
    <s v="No"/>
    <s v="No"/>
    <s v="Yes"/>
    <x v="1"/>
    <s v="Yes"/>
    <x v="1"/>
    <n v="25.15"/>
    <n v="25.15"/>
    <n v="0"/>
    <n v="0"/>
    <n v="0"/>
    <n v="25.15"/>
    <s v="Churned"/>
    <x v="1"/>
    <s v="Competitor had better devices"/>
    <n v="1"/>
    <s v="20-50"/>
    <n v="0"/>
    <x v="0"/>
    <x v="4"/>
  </r>
  <r>
    <s v="32847-KER"/>
    <x v="1"/>
    <n v="58"/>
    <s v="Yes"/>
    <x v="20"/>
    <n v="15"/>
    <n v="12"/>
    <s v="None"/>
    <x v="0"/>
    <s v="No"/>
    <x v="0"/>
    <s v="Fiber Optic"/>
    <x v="0"/>
    <s v="No"/>
    <x v="0"/>
    <s v="No"/>
    <x v="0"/>
    <s v="Yes"/>
    <s v="Yes"/>
    <s v="Yes"/>
    <x v="1"/>
    <s v="Yes"/>
    <x v="1"/>
    <n v="91.1"/>
    <n v="455.3"/>
    <n v="0"/>
    <n v="0"/>
    <n v="70.86"/>
    <n v="526.16"/>
    <s v="Churned"/>
    <x v="3"/>
    <s v="Long distance charges"/>
    <n v="1"/>
    <s v="50-100"/>
    <n v="0"/>
    <x v="1"/>
    <x v="1"/>
  </r>
  <r>
    <s v="63487-MAH"/>
    <x v="1"/>
    <n v="36"/>
    <s v="Yes"/>
    <x v="1"/>
    <n v="8"/>
    <n v="34"/>
    <s v="None"/>
    <x v="0"/>
    <s v="No"/>
    <x v="0"/>
    <s v="Cable"/>
    <x v="0"/>
    <s v="No"/>
    <x v="0"/>
    <s v="No"/>
    <x v="1"/>
    <s v="No"/>
    <s v="No"/>
    <s v="Yes"/>
    <x v="1"/>
    <s v="No"/>
    <x v="0"/>
    <n v="44.75"/>
    <n v="44.75"/>
    <n v="0"/>
    <n v="0"/>
    <n v="40.869999999999997"/>
    <n v="85.62"/>
    <s v="Joined"/>
    <x v="0"/>
    <s v="other"/>
    <n v="0"/>
    <s v="20-50"/>
    <n v="1"/>
    <x v="0"/>
    <x v="0"/>
  </r>
  <r>
    <s v="31404-UTT"/>
    <x v="1"/>
    <n v="29"/>
    <s v="Yes"/>
    <x v="7"/>
    <n v="0"/>
    <n v="6"/>
    <s v="Deal 3"/>
    <x v="0"/>
    <s v="Yes"/>
    <x v="0"/>
    <s v="Fiber Optic"/>
    <x v="0"/>
    <s v="Yes"/>
    <x v="0"/>
    <s v="No"/>
    <x v="0"/>
    <s v="No"/>
    <s v="No"/>
    <s v="Yes"/>
    <x v="1"/>
    <s v="Yes"/>
    <x v="1"/>
    <n v="88.8"/>
    <n v="3340.55"/>
    <n v="0"/>
    <n v="0"/>
    <n v="39.96"/>
    <n v="3380.51"/>
    <s v="Stayed"/>
    <x v="0"/>
    <s v="other"/>
    <n v="0"/>
    <s v="50-100"/>
    <n v="0"/>
    <x v="2"/>
    <x v="3"/>
  </r>
  <r>
    <s v="18570-HAR"/>
    <x v="1"/>
    <n v="69"/>
    <s v="No"/>
    <x v="15"/>
    <n v="13"/>
    <n v="30"/>
    <s v="None"/>
    <x v="0"/>
    <s v="Yes"/>
    <x v="0"/>
    <s v="Fiber Optic"/>
    <x v="1"/>
    <s v="Yes"/>
    <x v="1"/>
    <s v="No"/>
    <x v="0"/>
    <s v="Yes"/>
    <s v="No"/>
    <s v="Yes"/>
    <x v="0"/>
    <s v="No"/>
    <x v="1"/>
    <n v="110.5"/>
    <n v="6139.5"/>
    <n v="0"/>
    <n v="0"/>
    <n v="2639.28"/>
    <n v="8778.7800000000007"/>
    <s v="Stayed"/>
    <x v="0"/>
    <s v="other"/>
    <n v="0"/>
    <s v="&gt;100"/>
    <n v="0"/>
    <x v="1"/>
    <x v="0"/>
  </r>
  <r>
    <s v="52338-KER"/>
    <x v="1"/>
    <n v="24"/>
    <s v="No"/>
    <x v="20"/>
    <n v="15"/>
    <n v="6"/>
    <s v="Deal 5"/>
    <x v="0"/>
    <s v="No"/>
    <x v="1"/>
    <s v="No"/>
    <x v="0"/>
    <s v="No"/>
    <x v="0"/>
    <s v="No"/>
    <x v="1"/>
    <s v="No"/>
    <s v="No"/>
    <s v="No"/>
    <x v="0"/>
    <s v="No"/>
    <x v="0"/>
    <n v="19.899999999999999"/>
    <n v="173.15"/>
    <n v="0"/>
    <n v="0"/>
    <n v="113.4"/>
    <n v="286.55"/>
    <s v="Stayed"/>
    <x v="0"/>
    <s v="other"/>
    <n v="0"/>
    <s v="&lt;20"/>
    <n v="0"/>
    <x v="2"/>
    <x v="3"/>
  </r>
  <r>
    <s v="12728-AND"/>
    <x v="1"/>
    <n v="28"/>
    <s v="Yes"/>
    <x v="10"/>
    <n v="2"/>
    <n v="13"/>
    <s v="None"/>
    <x v="0"/>
    <s v="Yes"/>
    <x v="0"/>
    <s v="Fiber Optic"/>
    <x v="0"/>
    <s v="Yes"/>
    <x v="0"/>
    <s v="No"/>
    <x v="1"/>
    <s v="No"/>
    <s v="No"/>
    <s v="Yes"/>
    <x v="1"/>
    <s v="Yes"/>
    <x v="0"/>
    <n v="80.3"/>
    <n v="324.2"/>
    <n v="0"/>
    <n v="0"/>
    <n v="154.96"/>
    <n v="479.16"/>
    <s v="Stayed"/>
    <x v="0"/>
    <s v="other"/>
    <n v="0"/>
    <s v="50-100"/>
    <n v="0"/>
    <x v="2"/>
    <x v="1"/>
  </r>
  <r>
    <s v="12342-KER"/>
    <x v="0"/>
    <n v="76"/>
    <s v="No"/>
    <x v="20"/>
    <n v="9"/>
    <n v="3"/>
    <s v="Deal 1"/>
    <x v="0"/>
    <s v="Yes"/>
    <x v="0"/>
    <s v="Fiber Optic"/>
    <x v="0"/>
    <s v="Yes"/>
    <x v="0"/>
    <s v="No"/>
    <x v="0"/>
    <s v="Yes"/>
    <s v="No"/>
    <s v="Yes"/>
    <x v="2"/>
    <s v="Yes"/>
    <x v="0"/>
    <n v="99.65"/>
    <n v="6951.15"/>
    <n v="3.33"/>
    <n v="0"/>
    <n v="2439.56"/>
    <n v="9387.3799999999992"/>
    <s v="Stayed"/>
    <x v="0"/>
    <s v="other"/>
    <n v="0"/>
    <s v="50-100"/>
    <n v="0"/>
    <x v="1"/>
    <x v="4"/>
  </r>
  <r>
    <s v="88202-ODI"/>
    <x v="1"/>
    <n v="78"/>
    <s v="Yes"/>
    <x v="19"/>
    <n v="10"/>
    <n v="23"/>
    <s v="None"/>
    <x v="0"/>
    <s v="Yes"/>
    <x v="0"/>
    <s v="Fiber Optic"/>
    <x v="0"/>
    <s v="Yes"/>
    <x v="0"/>
    <s v="No"/>
    <x v="0"/>
    <s v="Yes"/>
    <s v="No"/>
    <s v="Yes"/>
    <x v="2"/>
    <s v="Yes"/>
    <x v="1"/>
    <n v="98.9"/>
    <n v="5780.7"/>
    <n v="0"/>
    <n v="0"/>
    <n v="1804.38"/>
    <n v="7585.08"/>
    <s v="Stayed"/>
    <x v="0"/>
    <s v="other"/>
    <n v="0"/>
    <s v="50-100"/>
    <n v="0"/>
    <x v="1"/>
    <x v="2"/>
  </r>
  <r>
    <s v="42619-KER"/>
    <x v="0"/>
    <n v="67"/>
    <s v="Yes"/>
    <x v="20"/>
    <n v="15"/>
    <n v="26"/>
    <s v="None"/>
    <x v="0"/>
    <s v="No"/>
    <x v="1"/>
    <s v="No"/>
    <x v="0"/>
    <s v="No"/>
    <x v="0"/>
    <s v="No"/>
    <x v="1"/>
    <s v="No"/>
    <s v="No"/>
    <s v="No"/>
    <x v="2"/>
    <s v="No"/>
    <x v="1"/>
    <n v="19.649999999999999"/>
    <n v="978"/>
    <n v="0"/>
    <n v="0"/>
    <n v="1228.01"/>
    <n v="2206.0100000000002"/>
    <s v="Stayed"/>
    <x v="0"/>
    <s v="other"/>
    <n v="0"/>
    <s v="&lt;20"/>
    <n v="0"/>
    <x v="1"/>
    <x v="0"/>
  </r>
  <r>
    <s v="42360-BIH"/>
    <x v="1"/>
    <n v="77"/>
    <s v="No"/>
    <x v="9"/>
    <n v="0"/>
    <n v="24"/>
    <s v="Deal 3"/>
    <x v="0"/>
    <s v="Yes"/>
    <x v="0"/>
    <s v="Fiber Optic"/>
    <x v="1"/>
    <s v="No"/>
    <x v="0"/>
    <s v="No"/>
    <x v="0"/>
    <s v="No"/>
    <s v="No"/>
    <s v="Yes"/>
    <x v="2"/>
    <s v="No"/>
    <x v="1"/>
    <n v="89.45"/>
    <n v="2807.65"/>
    <n v="31.58"/>
    <n v="0"/>
    <n v="1427.86"/>
    <n v="4203.93"/>
    <s v="Stayed"/>
    <x v="0"/>
    <s v="other"/>
    <n v="0"/>
    <s v="50-100"/>
    <n v="0"/>
    <x v="1"/>
    <x v="0"/>
  </r>
  <r>
    <s v="86289-UTT"/>
    <x v="0"/>
    <n v="27"/>
    <s v="No"/>
    <x v="7"/>
    <n v="4"/>
    <n v="27"/>
    <s v="None"/>
    <x v="0"/>
    <s v="No"/>
    <x v="1"/>
    <s v="No"/>
    <x v="0"/>
    <s v="No"/>
    <x v="0"/>
    <s v="No"/>
    <x v="1"/>
    <s v="No"/>
    <s v="No"/>
    <s v="No"/>
    <x v="1"/>
    <s v="No"/>
    <x v="0"/>
    <n v="20.3"/>
    <n v="20.3"/>
    <n v="0"/>
    <n v="0"/>
    <n v="29.19"/>
    <n v="49.49"/>
    <s v="Joined"/>
    <x v="0"/>
    <s v="other"/>
    <n v="0"/>
    <s v="20-50"/>
    <n v="1"/>
    <x v="2"/>
    <x v="0"/>
  </r>
  <r>
    <s v="83601-MAH"/>
    <x v="1"/>
    <n v="20"/>
    <s v="No"/>
    <x v="1"/>
    <n v="13"/>
    <n v="5"/>
    <s v="None"/>
    <x v="0"/>
    <s v="No"/>
    <x v="0"/>
    <s v="DSL"/>
    <x v="1"/>
    <s v="Yes"/>
    <x v="0"/>
    <s v="No"/>
    <x v="1"/>
    <s v="No"/>
    <s v="No"/>
    <s v="Yes"/>
    <x v="1"/>
    <s v="Yes"/>
    <x v="1"/>
    <n v="55.7"/>
    <n v="335.65"/>
    <n v="0"/>
    <n v="0"/>
    <n v="18.96"/>
    <n v="354.61"/>
    <s v="Stayed"/>
    <x v="0"/>
    <s v="other"/>
    <n v="0"/>
    <s v="50-100"/>
    <n v="0"/>
    <x v="3"/>
    <x v="4"/>
  </r>
  <r>
    <s v="81957-RAJ"/>
    <x v="0"/>
    <n v="51"/>
    <s v="Yes"/>
    <x v="8"/>
    <n v="14"/>
    <n v="18"/>
    <s v="None"/>
    <x v="0"/>
    <s v="Yes"/>
    <x v="0"/>
    <s v="DSL"/>
    <x v="0"/>
    <s v="No"/>
    <x v="0"/>
    <s v="Yes"/>
    <x v="0"/>
    <s v="No"/>
    <s v="No"/>
    <s v="Yes"/>
    <x v="2"/>
    <s v="Yes"/>
    <x v="1"/>
    <n v="66.150000000000006"/>
    <n v="3199"/>
    <n v="0"/>
    <n v="0"/>
    <n v="870.73"/>
    <n v="4069.73"/>
    <s v="Stayed"/>
    <x v="0"/>
    <s v="other"/>
    <n v="0"/>
    <s v="50-100"/>
    <n v="0"/>
    <x v="1"/>
    <x v="2"/>
  </r>
  <r>
    <s v="82035-TAM"/>
    <x v="0"/>
    <n v="55"/>
    <s v="No"/>
    <x v="4"/>
    <n v="8"/>
    <n v="34"/>
    <s v="None"/>
    <x v="0"/>
    <s v="No"/>
    <x v="0"/>
    <s v="DSL"/>
    <x v="1"/>
    <s v="Yes"/>
    <x v="0"/>
    <s v="Yes"/>
    <x v="1"/>
    <s v="No"/>
    <s v="No"/>
    <s v="No"/>
    <x v="0"/>
    <s v="No"/>
    <x v="1"/>
    <n v="58.2"/>
    <n v="469.25"/>
    <n v="0"/>
    <n v="30"/>
    <n v="140.16"/>
    <n v="639.41"/>
    <s v="Stayed"/>
    <x v="0"/>
    <s v="other"/>
    <n v="0"/>
    <s v="50-100"/>
    <n v="0"/>
    <x v="1"/>
    <x v="0"/>
  </r>
  <r>
    <s v="37470-BIH"/>
    <x v="0"/>
    <n v="67"/>
    <s v="No"/>
    <x v="9"/>
    <n v="2"/>
    <n v="16"/>
    <s v="None"/>
    <x v="0"/>
    <s v="No"/>
    <x v="1"/>
    <s v="No"/>
    <x v="0"/>
    <s v="No"/>
    <x v="0"/>
    <s v="No"/>
    <x v="1"/>
    <s v="No"/>
    <s v="No"/>
    <s v="No"/>
    <x v="0"/>
    <s v="Yes"/>
    <x v="0"/>
    <n v="20.05"/>
    <n v="417"/>
    <n v="0"/>
    <n v="0"/>
    <n v="756.58"/>
    <n v="1173.58"/>
    <s v="Stayed"/>
    <x v="0"/>
    <s v="other"/>
    <n v="0"/>
    <s v="20-50"/>
    <n v="0"/>
    <x v="1"/>
    <x v="1"/>
  </r>
  <r>
    <s v="27149-JHA"/>
    <x v="1"/>
    <n v="40"/>
    <s v="No"/>
    <x v="14"/>
    <n v="10"/>
    <n v="31"/>
    <s v="None"/>
    <x v="0"/>
    <s v="Yes"/>
    <x v="0"/>
    <s v="Fiber Optic"/>
    <x v="1"/>
    <s v="Yes"/>
    <x v="0"/>
    <s v="No"/>
    <x v="1"/>
    <s v="No"/>
    <s v="No"/>
    <s v="Yes"/>
    <x v="1"/>
    <s v="Yes"/>
    <x v="1"/>
    <n v="84.45"/>
    <n v="2467.1"/>
    <n v="0"/>
    <n v="0"/>
    <n v="822.73"/>
    <n v="3289.83"/>
    <s v="Churned"/>
    <x v="2"/>
    <s v="Lack of self-service on Website"/>
    <n v="1"/>
    <s v="50-100"/>
    <n v="0"/>
    <x v="0"/>
    <x v="0"/>
  </r>
  <r>
    <s v="99522-ASS"/>
    <x v="1"/>
    <n v="20"/>
    <s v="Yes"/>
    <x v="17"/>
    <n v="8"/>
    <n v="10"/>
    <s v="None"/>
    <x v="1"/>
    <s v="No"/>
    <x v="0"/>
    <s v="DSL"/>
    <x v="1"/>
    <s v="No"/>
    <x v="1"/>
    <s v="No"/>
    <x v="1"/>
    <s v="No"/>
    <s v="No"/>
    <s v="No"/>
    <x v="1"/>
    <s v="No"/>
    <x v="1"/>
    <n v="33.6"/>
    <n v="2117.1999999999998"/>
    <n v="0"/>
    <n v="110"/>
    <n v="0"/>
    <n v="2227.1999999999998"/>
    <s v="Stayed"/>
    <x v="0"/>
    <s v="other"/>
    <n v="0"/>
    <s v="20-50"/>
    <n v="0"/>
    <x v="3"/>
    <x v="3"/>
  </r>
  <r>
    <s v="41816-JAM"/>
    <x v="1"/>
    <n v="71"/>
    <s v="Yes"/>
    <x v="16"/>
    <n v="7"/>
    <n v="10"/>
    <s v="None"/>
    <x v="0"/>
    <s v="Yes"/>
    <x v="0"/>
    <s v="Fiber Optic"/>
    <x v="1"/>
    <s v="Yes"/>
    <x v="1"/>
    <s v="No"/>
    <x v="1"/>
    <s v="No"/>
    <s v="No"/>
    <s v="Yes"/>
    <x v="1"/>
    <s v="No"/>
    <x v="0"/>
    <n v="91.7"/>
    <n v="2758.15"/>
    <n v="0"/>
    <n v="0"/>
    <n v="1376.4"/>
    <n v="4134.55"/>
    <s v="Churned"/>
    <x v="1"/>
    <s v="Competitor made better offer"/>
    <n v="1"/>
    <s v="50-100"/>
    <n v="0"/>
    <x v="1"/>
    <x v="3"/>
  </r>
  <r>
    <s v="95902-GUJ"/>
    <x v="1"/>
    <n v="40"/>
    <s v="No"/>
    <x v="6"/>
    <n v="11"/>
    <n v="11"/>
    <s v="None"/>
    <x v="0"/>
    <s v="Yes"/>
    <x v="0"/>
    <s v="Fiber Optic"/>
    <x v="0"/>
    <s v="No"/>
    <x v="1"/>
    <s v="No"/>
    <x v="1"/>
    <s v="Yes"/>
    <s v="Yes"/>
    <s v="Yes"/>
    <x v="1"/>
    <s v="Yes"/>
    <x v="1"/>
    <n v="89.1"/>
    <n v="2368.4"/>
    <n v="0"/>
    <n v="0"/>
    <n v="581"/>
    <n v="2949.4"/>
    <s v="Churned"/>
    <x v="1"/>
    <s v="Competitor had better devices"/>
    <n v="1"/>
    <s v="50-100"/>
    <n v="0"/>
    <x v="0"/>
    <x v="3"/>
  </r>
  <r>
    <s v="99549-KAR"/>
    <x v="1"/>
    <n v="77"/>
    <s v="Yes"/>
    <x v="3"/>
    <n v="7"/>
    <n v="14"/>
    <s v="Deal 5"/>
    <x v="0"/>
    <s v="No"/>
    <x v="0"/>
    <s v="Fiber Optic"/>
    <x v="0"/>
    <s v="No"/>
    <x v="0"/>
    <s v="No"/>
    <x v="1"/>
    <s v="Yes"/>
    <s v="No"/>
    <s v="No"/>
    <x v="2"/>
    <s v="Yes"/>
    <x v="1"/>
    <n v="79.55"/>
    <n v="718.55"/>
    <n v="0"/>
    <n v="10"/>
    <n v="223.65"/>
    <n v="952.2"/>
    <s v="Stayed"/>
    <x v="0"/>
    <s v="other"/>
    <n v="0"/>
    <s v="50-100"/>
    <n v="0"/>
    <x v="1"/>
    <x v="1"/>
  </r>
  <r>
    <s v="66515-JAM"/>
    <x v="1"/>
    <n v="28"/>
    <s v="Yes"/>
    <x v="16"/>
    <n v="0"/>
    <n v="7"/>
    <s v="None"/>
    <x v="0"/>
    <s v="No"/>
    <x v="1"/>
    <s v="No"/>
    <x v="0"/>
    <s v="No"/>
    <x v="0"/>
    <s v="No"/>
    <x v="1"/>
    <s v="No"/>
    <s v="No"/>
    <s v="No"/>
    <x v="0"/>
    <s v="No"/>
    <x v="1"/>
    <n v="20.55"/>
    <n v="99.45"/>
    <n v="0"/>
    <n v="0"/>
    <n v="206.05"/>
    <n v="305.5"/>
    <s v="Stayed"/>
    <x v="0"/>
    <s v="other"/>
    <n v="0"/>
    <s v="20-50"/>
    <n v="0"/>
    <x v="2"/>
    <x v="3"/>
  </r>
  <r>
    <s v="77286-PUN"/>
    <x v="0"/>
    <n v="29"/>
    <s v="No"/>
    <x v="13"/>
    <n v="7"/>
    <n v="8"/>
    <s v="Deal 5"/>
    <x v="0"/>
    <s v="Yes"/>
    <x v="0"/>
    <s v="Fiber Optic"/>
    <x v="0"/>
    <s v="No"/>
    <x v="0"/>
    <s v="No"/>
    <x v="0"/>
    <s v="No"/>
    <s v="No"/>
    <s v="Yes"/>
    <x v="1"/>
    <s v="Yes"/>
    <x v="1"/>
    <n v="85.35"/>
    <n v="758.6"/>
    <n v="0"/>
    <n v="0"/>
    <n v="442.26"/>
    <n v="1200.8599999999999"/>
    <s v="Churned"/>
    <x v="1"/>
    <s v="Competitor offered higher download speeds"/>
    <n v="1"/>
    <s v="50-100"/>
    <n v="0"/>
    <x v="2"/>
    <x v="3"/>
  </r>
  <r>
    <s v="41322-UTT"/>
    <x v="1"/>
    <n v="36"/>
    <s v="Yes"/>
    <x v="7"/>
    <n v="7"/>
    <n v="2"/>
    <s v="Deal 2"/>
    <x v="0"/>
    <s v="Yes"/>
    <x v="0"/>
    <s v="Fiber Optic"/>
    <x v="0"/>
    <s v="Yes"/>
    <x v="1"/>
    <s v="Yes"/>
    <x v="0"/>
    <s v="Yes"/>
    <s v="Yes"/>
    <s v="Yes"/>
    <x v="0"/>
    <s v="Yes"/>
    <x v="0"/>
    <n v="108.05"/>
    <n v="7118.9"/>
    <n v="0"/>
    <n v="0"/>
    <n v="2687.1"/>
    <n v="9806"/>
    <s v="Stayed"/>
    <x v="0"/>
    <s v="other"/>
    <n v="0"/>
    <s v="&gt;100"/>
    <n v="0"/>
    <x v="0"/>
    <x v="4"/>
  </r>
  <r>
    <s v="16327-WES"/>
    <x v="0"/>
    <n v="83"/>
    <s v="No"/>
    <x v="2"/>
    <n v="13"/>
    <n v="2"/>
    <s v="Deal 3"/>
    <x v="0"/>
    <s v="No"/>
    <x v="0"/>
    <s v="Fiber Optic"/>
    <x v="0"/>
    <s v="Yes"/>
    <x v="1"/>
    <s v="No"/>
    <x v="0"/>
    <s v="Yes"/>
    <s v="No"/>
    <s v="No"/>
    <x v="0"/>
    <s v="Yes"/>
    <x v="1"/>
    <n v="101.45"/>
    <n v="2948.6"/>
    <n v="0"/>
    <n v="60"/>
    <n v="191.11"/>
    <n v="3199.71"/>
    <s v="Stayed"/>
    <x v="0"/>
    <s v="other"/>
    <n v="0"/>
    <s v="&gt;100"/>
    <n v="0"/>
    <x v="1"/>
    <x v="4"/>
  </r>
  <r>
    <s v="32586-UTT"/>
    <x v="1"/>
    <n v="25"/>
    <s v="No"/>
    <x v="7"/>
    <n v="15"/>
    <n v="10"/>
    <s v="None"/>
    <x v="0"/>
    <s v="Yes"/>
    <x v="1"/>
    <s v="No"/>
    <x v="0"/>
    <s v="No"/>
    <x v="0"/>
    <s v="No"/>
    <x v="1"/>
    <s v="No"/>
    <s v="No"/>
    <s v="No"/>
    <x v="1"/>
    <s v="Yes"/>
    <x v="0"/>
    <n v="-8"/>
    <n v="25.75"/>
    <n v="0"/>
    <n v="0"/>
    <n v="15.22"/>
    <n v="40.97"/>
    <s v="Joined"/>
    <x v="0"/>
    <s v="other"/>
    <n v="0"/>
    <s v="&lt;20"/>
    <n v="1"/>
    <x v="2"/>
    <x v="3"/>
  </r>
  <r>
    <s v="56878-HAR"/>
    <x v="1"/>
    <n v="49"/>
    <s v="No"/>
    <x v="15"/>
    <n v="3"/>
    <n v="23"/>
    <s v="Deal 4"/>
    <x v="0"/>
    <s v="Yes"/>
    <x v="0"/>
    <s v="Fiber Optic"/>
    <x v="0"/>
    <s v="No"/>
    <x v="0"/>
    <s v="Yes"/>
    <x v="1"/>
    <s v="No"/>
    <s v="No"/>
    <s v="Yes"/>
    <x v="1"/>
    <s v="Yes"/>
    <x v="0"/>
    <n v="79.55"/>
    <n v="958.25"/>
    <n v="0"/>
    <n v="0"/>
    <n v="263.16000000000003"/>
    <n v="1221.4100000000001"/>
    <s v="Stayed"/>
    <x v="0"/>
    <s v="other"/>
    <n v="0"/>
    <s v="50-100"/>
    <n v="0"/>
    <x v="0"/>
    <x v="2"/>
  </r>
  <r>
    <s v="18214-MAH"/>
    <x v="1"/>
    <n v="29"/>
    <s v="No"/>
    <x v="1"/>
    <n v="9"/>
    <n v="34"/>
    <s v="Deal 2"/>
    <x v="0"/>
    <s v="Yes"/>
    <x v="0"/>
    <s v="Fiber Optic"/>
    <x v="1"/>
    <s v="No"/>
    <x v="0"/>
    <s v="No"/>
    <x v="0"/>
    <s v="Yes"/>
    <s v="Yes"/>
    <s v="Yes"/>
    <x v="0"/>
    <s v="No"/>
    <x v="0"/>
    <n v="100.9"/>
    <n v="5448.6"/>
    <n v="0"/>
    <n v="0"/>
    <n v="2264.9"/>
    <n v="7713.5"/>
    <s v="Stayed"/>
    <x v="0"/>
    <s v="other"/>
    <n v="0"/>
    <s v="&gt;100"/>
    <n v="0"/>
    <x v="2"/>
    <x v="0"/>
  </r>
  <r>
    <s v="21140-UTT"/>
    <x v="0"/>
    <n v="38"/>
    <s v="No"/>
    <x v="7"/>
    <n v="7"/>
    <n v="36"/>
    <s v="None"/>
    <x v="0"/>
    <s v="No"/>
    <x v="0"/>
    <s v="Fiber Optic"/>
    <x v="0"/>
    <s v="No"/>
    <x v="0"/>
    <s v="Yes"/>
    <x v="1"/>
    <s v="No"/>
    <s v="No"/>
    <s v="Yes"/>
    <x v="1"/>
    <s v="Yes"/>
    <x v="1"/>
    <n v="73.849999999999994"/>
    <n v="926.25"/>
    <n v="0"/>
    <n v="0"/>
    <n v="494.34"/>
    <n v="1420.59"/>
    <s v="Churned"/>
    <x v="0"/>
    <s v="Moved"/>
    <n v="1"/>
    <s v="50-100"/>
    <n v="0"/>
    <x v="0"/>
    <x v="0"/>
  </r>
  <r>
    <s v="64294-KAR"/>
    <x v="1"/>
    <n v="20"/>
    <s v="No"/>
    <x v="3"/>
    <n v="14"/>
    <n v="7"/>
    <s v="Deal 1"/>
    <x v="0"/>
    <s v="Yes"/>
    <x v="1"/>
    <s v="No"/>
    <x v="0"/>
    <s v="No"/>
    <x v="0"/>
    <s v="No"/>
    <x v="1"/>
    <s v="No"/>
    <s v="No"/>
    <s v="No"/>
    <x v="2"/>
    <s v="No"/>
    <x v="0"/>
    <n v="25.05"/>
    <n v="1629.2"/>
    <n v="0"/>
    <n v="0"/>
    <n v="1712.92"/>
    <n v="3342.12"/>
    <s v="Stayed"/>
    <x v="0"/>
    <s v="other"/>
    <n v="0"/>
    <s v="20-50"/>
    <n v="0"/>
    <x v="3"/>
    <x v="3"/>
  </r>
  <r>
    <s v="67672-RAJ"/>
    <x v="0"/>
    <n v="46"/>
    <s v="Yes"/>
    <x v="8"/>
    <n v="6"/>
    <n v="13"/>
    <s v="None"/>
    <x v="0"/>
    <s v="Yes"/>
    <x v="0"/>
    <s v="Fiber Optic"/>
    <x v="0"/>
    <s v="Yes"/>
    <x v="0"/>
    <s v="Yes"/>
    <x v="0"/>
    <s v="Yes"/>
    <s v="Yes"/>
    <s v="Yes"/>
    <x v="1"/>
    <s v="Yes"/>
    <x v="1"/>
    <n v="105.35"/>
    <n v="3540.65"/>
    <n v="0"/>
    <n v="0"/>
    <n v="952"/>
    <n v="4492.6499999999996"/>
    <s v="Stayed"/>
    <x v="0"/>
    <s v="other"/>
    <n v="0"/>
    <s v="&gt;100"/>
    <n v="0"/>
    <x v="0"/>
    <x v="1"/>
  </r>
  <r>
    <s v="66749-KER"/>
    <x v="1"/>
    <n v="47"/>
    <s v="No"/>
    <x v="20"/>
    <n v="9"/>
    <n v="5"/>
    <s v="None"/>
    <x v="0"/>
    <s v="No"/>
    <x v="1"/>
    <s v="No"/>
    <x v="0"/>
    <s v="No"/>
    <x v="0"/>
    <s v="No"/>
    <x v="1"/>
    <s v="No"/>
    <s v="No"/>
    <s v="No"/>
    <x v="1"/>
    <s v="No"/>
    <x v="0"/>
    <n v="20.75"/>
    <n v="20.75"/>
    <n v="0"/>
    <n v="0"/>
    <n v="36.28"/>
    <n v="57.03"/>
    <s v="Joined"/>
    <x v="0"/>
    <s v="other"/>
    <n v="0"/>
    <s v="20-50"/>
    <n v="1"/>
    <x v="0"/>
    <x v="4"/>
  </r>
  <r>
    <s v="89393-KAR"/>
    <x v="0"/>
    <n v="44"/>
    <s v="No"/>
    <x v="3"/>
    <n v="5"/>
    <n v="2"/>
    <s v="None"/>
    <x v="0"/>
    <s v="No"/>
    <x v="0"/>
    <s v="Cable"/>
    <x v="1"/>
    <s v="Yes"/>
    <x v="0"/>
    <s v="No"/>
    <x v="1"/>
    <s v="No"/>
    <s v="No"/>
    <s v="Yes"/>
    <x v="0"/>
    <s v="No"/>
    <x v="0"/>
    <n v="53.65"/>
    <n v="1939.35"/>
    <n v="0"/>
    <n v="0"/>
    <n v="288"/>
    <n v="2227.35"/>
    <s v="Stayed"/>
    <x v="0"/>
    <s v="other"/>
    <n v="0"/>
    <s v="50-100"/>
    <n v="0"/>
    <x v="0"/>
    <x v="4"/>
  </r>
  <r>
    <s v="93090-HAR"/>
    <x v="1"/>
    <n v="31"/>
    <s v="No"/>
    <x v="15"/>
    <n v="3"/>
    <n v="22"/>
    <s v="None"/>
    <x v="0"/>
    <s v="Yes"/>
    <x v="1"/>
    <s v="No"/>
    <x v="0"/>
    <s v="No"/>
    <x v="0"/>
    <s v="No"/>
    <x v="1"/>
    <s v="No"/>
    <s v="No"/>
    <s v="No"/>
    <x v="2"/>
    <s v="No"/>
    <x v="0"/>
    <n v="25.2"/>
    <n v="387.9"/>
    <n v="0"/>
    <n v="0"/>
    <n v="700.2"/>
    <n v="1088.0999999999999"/>
    <s v="Stayed"/>
    <x v="0"/>
    <s v="other"/>
    <n v="0"/>
    <s v="20-50"/>
    <n v="0"/>
    <x v="2"/>
    <x v="2"/>
  </r>
  <r>
    <s v="32247-UTT"/>
    <x v="1"/>
    <n v="42"/>
    <s v="No"/>
    <x v="7"/>
    <n v="12"/>
    <n v="6"/>
    <s v="None"/>
    <x v="0"/>
    <s v="No"/>
    <x v="0"/>
    <s v="Cable"/>
    <x v="1"/>
    <s v="No"/>
    <x v="0"/>
    <s v="No"/>
    <x v="1"/>
    <s v="No"/>
    <s v="No"/>
    <s v="Yes"/>
    <x v="1"/>
    <s v="Yes"/>
    <x v="0"/>
    <n v="51.65"/>
    <n v="524.5"/>
    <n v="0"/>
    <n v="0"/>
    <n v="490.4"/>
    <n v="1014.9"/>
    <s v="Stayed"/>
    <x v="0"/>
    <s v="other"/>
    <n v="0"/>
    <s v="50-100"/>
    <n v="0"/>
    <x v="0"/>
    <x v="3"/>
  </r>
  <r>
    <s v="46479-GUJ"/>
    <x v="0"/>
    <n v="41"/>
    <s v="Yes"/>
    <x v="6"/>
    <n v="0"/>
    <n v="13"/>
    <s v="None"/>
    <x v="0"/>
    <s v="No"/>
    <x v="0"/>
    <s v="DSL"/>
    <x v="1"/>
    <s v="Yes"/>
    <x v="0"/>
    <s v="Yes"/>
    <x v="1"/>
    <s v="Yes"/>
    <s v="Yes"/>
    <s v="Yes"/>
    <x v="2"/>
    <s v="No"/>
    <x v="0"/>
    <n v="71.099999999999994"/>
    <n v="213.35"/>
    <n v="2.62"/>
    <n v="0"/>
    <n v="111"/>
    <n v="321.73"/>
    <s v="Joined"/>
    <x v="0"/>
    <s v="other"/>
    <n v="0"/>
    <s v="50-100"/>
    <n v="1"/>
    <x v="0"/>
    <x v="1"/>
  </r>
  <r>
    <s v="53295-WES"/>
    <x v="1"/>
    <n v="35"/>
    <s v="No"/>
    <x v="2"/>
    <n v="7"/>
    <n v="33"/>
    <s v="Deal 5"/>
    <x v="0"/>
    <s v="Yes"/>
    <x v="1"/>
    <s v="No"/>
    <x v="0"/>
    <s v="No"/>
    <x v="0"/>
    <s v="No"/>
    <x v="1"/>
    <s v="No"/>
    <s v="No"/>
    <s v="No"/>
    <x v="1"/>
    <s v="Yes"/>
    <x v="1"/>
    <n v="25.7"/>
    <n v="25.7"/>
    <n v="0"/>
    <n v="0"/>
    <n v="43.84"/>
    <n v="69.540000000000006"/>
    <s v="Joined"/>
    <x v="0"/>
    <s v="other"/>
    <n v="0"/>
    <s v="20-50"/>
    <n v="1"/>
    <x v="0"/>
    <x v="0"/>
  </r>
  <r>
    <s v="52281-MAH"/>
    <x v="1"/>
    <n v="50"/>
    <s v="Yes"/>
    <x v="1"/>
    <n v="0"/>
    <n v="19"/>
    <s v="Deal 2"/>
    <x v="0"/>
    <s v="No"/>
    <x v="0"/>
    <s v="Fiber Optic"/>
    <x v="1"/>
    <s v="Yes"/>
    <x v="1"/>
    <s v="No"/>
    <x v="1"/>
    <s v="No"/>
    <s v="No"/>
    <s v="Yes"/>
    <x v="1"/>
    <s v="Yes"/>
    <x v="0"/>
    <n v="86.1"/>
    <n v="3551.65"/>
    <n v="0"/>
    <n v="0"/>
    <n v="328.09"/>
    <n v="3879.74"/>
    <s v="Stayed"/>
    <x v="0"/>
    <s v="other"/>
    <n v="0"/>
    <s v="50-100"/>
    <n v="0"/>
    <x v="1"/>
    <x v="2"/>
  </r>
  <r>
    <s v="97891-GUJ"/>
    <x v="1"/>
    <n v="21"/>
    <s v="Yes"/>
    <x v="6"/>
    <n v="6"/>
    <n v="6"/>
    <s v="Deal 5"/>
    <x v="0"/>
    <s v="No"/>
    <x v="1"/>
    <s v="No"/>
    <x v="0"/>
    <s v="No"/>
    <x v="0"/>
    <s v="No"/>
    <x v="1"/>
    <s v="No"/>
    <s v="No"/>
    <s v="No"/>
    <x v="1"/>
    <s v="No"/>
    <x v="0"/>
    <n v="20.05"/>
    <n v="163.6"/>
    <n v="0"/>
    <n v="0"/>
    <n v="125.28"/>
    <n v="288.88"/>
    <s v="Stayed"/>
    <x v="0"/>
    <s v="other"/>
    <n v="0"/>
    <s v="20-50"/>
    <n v="0"/>
    <x v="2"/>
    <x v="3"/>
  </r>
  <r>
    <s v="94573-ASS"/>
    <x v="1"/>
    <n v="71"/>
    <s v="No"/>
    <x v="17"/>
    <n v="12"/>
    <n v="7"/>
    <s v="Deal 5"/>
    <x v="0"/>
    <s v="No"/>
    <x v="0"/>
    <s v="Cable"/>
    <x v="0"/>
    <s v="No"/>
    <x v="0"/>
    <s v="No"/>
    <x v="1"/>
    <s v="No"/>
    <s v="No"/>
    <s v="Yes"/>
    <x v="1"/>
    <s v="No"/>
    <x v="1"/>
    <n v="46"/>
    <n v="181.6"/>
    <n v="0"/>
    <n v="0"/>
    <n v="168.52"/>
    <n v="350.12"/>
    <s v="Churned"/>
    <x v="1"/>
    <s v="Competitor made better offer"/>
    <n v="1"/>
    <s v="20-50"/>
    <n v="0"/>
    <x v="1"/>
    <x v="3"/>
  </r>
  <r>
    <s v="61243-UTT"/>
    <x v="0"/>
    <n v="66"/>
    <s v="No"/>
    <x v="7"/>
    <n v="9"/>
    <n v="2"/>
    <s v="Deal 1"/>
    <x v="0"/>
    <s v="No"/>
    <x v="1"/>
    <s v="No"/>
    <x v="0"/>
    <s v="No"/>
    <x v="0"/>
    <s v="No"/>
    <x v="1"/>
    <s v="No"/>
    <s v="No"/>
    <s v="No"/>
    <x v="2"/>
    <s v="Yes"/>
    <x v="1"/>
    <n v="19.600000000000001"/>
    <n v="1387.45"/>
    <n v="0"/>
    <n v="0"/>
    <n v="1145.23"/>
    <n v="2532.6799999999998"/>
    <s v="Stayed"/>
    <x v="0"/>
    <s v="other"/>
    <n v="0"/>
    <s v="&lt;20"/>
    <n v="0"/>
    <x v="1"/>
    <x v="4"/>
  </r>
  <r>
    <s v="39937-UTT"/>
    <x v="1"/>
    <n v="34"/>
    <s v="Yes"/>
    <x v="7"/>
    <n v="5"/>
    <n v="32"/>
    <s v="None"/>
    <x v="0"/>
    <s v="No"/>
    <x v="0"/>
    <s v="Fiber Optic"/>
    <x v="1"/>
    <s v="No"/>
    <x v="0"/>
    <s v="No"/>
    <x v="0"/>
    <s v="Yes"/>
    <s v="Yes"/>
    <s v="Yes"/>
    <x v="1"/>
    <s v="No"/>
    <x v="1"/>
    <n v="93.85"/>
    <n v="1625.65"/>
    <n v="0"/>
    <n v="0"/>
    <n v="76.67"/>
    <n v="1702.32"/>
    <s v="Churned"/>
    <x v="3"/>
    <s v="Price too high"/>
    <n v="1"/>
    <s v="50-100"/>
    <n v="0"/>
    <x v="2"/>
    <x v="0"/>
  </r>
  <r>
    <s v="45390-PUN"/>
    <x v="1"/>
    <n v="27"/>
    <s v="Yes"/>
    <x v="13"/>
    <n v="5"/>
    <n v="8"/>
    <s v="Deal 5"/>
    <x v="0"/>
    <s v="Yes"/>
    <x v="0"/>
    <s v="Cable"/>
    <x v="0"/>
    <s v="No"/>
    <x v="0"/>
    <s v="No"/>
    <x v="1"/>
    <s v="No"/>
    <s v="No"/>
    <s v="Yes"/>
    <x v="1"/>
    <s v="Yes"/>
    <x v="0"/>
    <n v="48.95"/>
    <n v="273.25"/>
    <n v="0"/>
    <n v="0"/>
    <n v="148.97999999999999"/>
    <n v="422.23"/>
    <s v="Stayed"/>
    <x v="0"/>
    <s v="other"/>
    <n v="0"/>
    <s v="20-50"/>
    <n v="0"/>
    <x v="2"/>
    <x v="3"/>
  </r>
  <r>
    <s v="94086-WES"/>
    <x v="1"/>
    <n v="67"/>
    <s v="Yes"/>
    <x v="2"/>
    <n v="6"/>
    <n v="1"/>
    <s v="Deal 5"/>
    <x v="0"/>
    <s v="Yes"/>
    <x v="0"/>
    <s v="Fiber Optic"/>
    <x v="0"/>
    <s v="No"/>
    <x v="0"/>
    <s v="No"/>
    <x v="0"/>
    <s v="Yes"/>
    <s v="Yes"/>
    <s v="Yes"/>
    <x v="1"/>
    <s v="Yes"/>
    <x v="1"/>
    <n v="94"/>
    <n v="181.7"/>
    <n v="0"/>
    <n v="0"/>
    <n v="41.98"/>
    <n v="223.68"/>
    <s v="Churned"/>
    <x v="0"/>
    <s v="Don't know"/>
    <n v="1"/>
    <s v="50-100"/>
    <n v="0"/>
    <x v="1"/>
    <x v="4"/>
  </r>
  <r>
    <s v="55339-TAM"/>
    <x v="1"/>
    <n v="70"/>
    <s v="Yes"/>
    <x v="4"/>
    <n v="9"/>
    <n v="7"/>
    <s v="Deal 5"/>
    <x v="0"/>
    <s v="No"/>
    <x v="0"/>
    <s v="Cable"/>
    <x v="1"/>
    <s v="No"/>
    <x v="0"/>
    <s v="No"/>
    <x v="1"/>
    <s v="No"/>
    <s v="No"/>
    <s v="Yes"/>
    <x v="1"/>
    <s v="Yes"/>
    <x v="1"/>
    <n v="49.55"/>
    <n v="49.55"/>
    <n v="0"/>
    <n v="0"/>
    <n v="24.24"/>
    <n v="73.790000000000006"/>
    <s v="Churned"/>
    <x v="2"/>
    <s v="Limited range of services"/>
    <n v="1"/>
    <s v="20-50"/>
    <n v="0"/>
    <x v="1"/>
    <x v="3"/>
  </r>
  <r>
    <s v="87521-JAM"/>
    <x v="0"/>
    <n v="35"/>
    <s v="Yes"/>
    <x v="16"/>
    <n v="11"/>
    <n v="6"/>
    <s v="None"/>
    <x v="0"/>
    <s v="Yes"/>
    <x v="0"/>
    <s v="Fiber Optic"/>
    <x v="0"/>
    <s v="Yes"/>
    <x v="0"/>
    <s v="Yes"/>
    <x v="0"/>
    <s v="Yes"/>
    <s v="Yes"/>
    <s v="Yes"/>
    <x v="0"/>
    <s v="Yes"/>
    <x v="0"/>
    <n v="105.65"/>
    <n v="6903.1"/>
    <n v="0"/>
    <n v="0"/>
    <n v="1550.72"/>
    <n v="8453.82"/>
    <s v="Churned"/>
    <x v="0"/>
    <s v="Don't know"/>
    <n v="1"/>
    <s v="&gt;100"/>
    <n v="0"/>
    <x v="0"/>
    <x v="3"/>
  </r>
  <r>
    <s v="86198-UTT"/>
    <x v="1"/>
    <n v="35"/>
    <s v="Yes"/>
    <x v="7"/>
    <n v="14"/>
    <n v="1"/>
    <s v="None"/>
    <x v="1"/>
    <s v="No"/>
    <x v="0"/>
    <s v="DSL"/>
    <x v="0"/>
    <s v="No"/>
    <x v="1"/>
    <s v="Yes"/>
    <x v="0"/>
    <s v="Yes"/>
    <s v="Yes"/>
    <s v="Yes"/>
    <x v="0"/>
    <s v="No"/>
    <x v="1"/>
    <n v="54.85"/>
    <n v="2191.6999999999998"/>
    <n v="0"/>
    <n v="0"/>
    <n v="0"/>
    <n v="2191.6999999999998"/>
    <s v="Stayed"/>
    <x v="0"/>
    <s v="other"/>
    <n v="0"/>
    <s v="50-100"/>
    <n v="0"/>
    <x v="0"/>
    <x v="4"/>
  </r>
  <r>
    <s v="15675-GUJ"/>
    <x v="1"/>
    <n v="47"/>
    <s v="Yes"/>
    <x v="6"/>
    <n v="8"/>
    <n v="32"/>
    <s v="Deal 2"/>
    <x v="0"/>
    <s v="No"/>
    <x v="0"/>
    <s v="DSL"/>
    <x v="1"/>
    <s v="No"/>
    <x v="1"/>
    <s v="Yes"/>
    <x v="1"/>
    <s v="No"/>
    <s v="No"/>
    <s v="Yes"/>
    <x v="0"/>
    <s v="No"/>
    <x v="0"/>
    <n v="56.9"/>
    <n v="2560.1"/>
    <n v="0"/>
    <n v="0"/>
    <n v="1768.7"/>
    <n v="4328.8"/>
    <s v="Stayed"/>
    <x v="0"/>
    <s v="other"/>
    <n v="0"/>
    <s v="50-100"/>
    <n v="0"/>
    <x v="0"/>
    <x v="0"/>
  </r>
  <r>
    <s v="64297-MAD"/>
    <x v="0"/>
    <n v="23"/>
    <s v="Yes"/>
    <x v="11"/>
    <n v="7"/>
    <n v="7"/>
    <s v="Deal 5"/>
    <x v="0"/>
    <s v="No"/>
    <x v="0"/>
    <s v="Fiber Optic"/>
    <x v="0"/>
    <s v="No"/>
    <x v="0"/>
    <s v="No"/>
    <x v="0"/>
    <s v="Yes"/>
    <s v="Yes"/>
    <s v="Yes"/>
    <x v="1"/>
    <s v="Yes"/>
    <x v="1"/>
    <n v="90.75"/>
    <n v="90.75"/>
    <n v="0"/>
    <n v="0"/>
    <n v="23.06"/>
    <n v="113.81"/>
    <s v="Churned"/>
    <x v="4"/>
    <s v="Attitude of support person"/>
    <n v="1"/>
    <s v="50-100"/>
    <n v="0"/>
    <x v="2"/>
    <x v="3"/>
  </r>
  <r>
    <s v="13429-WES"/>
    <x v="1"/>
    <n v="48"/>
    <s v="No"/>
    <x v="2"/>
    <n v="12"/>
    <n v="11"/>
    <s v="Deal 1"/>
    <x v="0"/>
    <s v="Yes"/>
    <x v="0"/>
    <s v="Cable"/>
    <x v="1"/>
    <s v="No"/>
    <x v="1"/>
    <s v="Yes"/>
    <x v="0"/>
    <s v="Yes"/>
    <s v="Yes"/>
    <s v="Yes"/>
    <x v="2"/>
    <s v="Yes"/>
    <x v="1"/>
    <n v="84.2"/>
    <n v="5986.55"/>
    <n v="0"/>
    <n v="0"/>
    <n v="2724.48"/>
    <n v="8711.0300000000007"/>
    <s v="Stayed"/>
    <x v="0"/>
    <s v="other"/>
    <n v="0"/>
    <s v="50-100"/>
    <n v="0"/>
    <x v="0"/>
    <x v="3"/>
  </r>
  <r>
    <s v="58582-MAD"/>
    <x v="1"/>
    <n v="36"/>
    <s v="Yes"/>
    <x v="11"/>
    <n v="1"/>
    <n v="27"/>
    <s v="None"/>
    <x v="0"/>
    <s v="No"/>
    <x v="1"/>
    <s v="No"/>
    <x v="0"/>
    <s v="No"/>
    <x v="0"/>
    <s v="No"/>
    <x v="1"/>
    <s v="No"/>
    <s v="No"/>
    <s v="No"/>
    <x v="2"/>
    <s v="No"/>
    <x v="0"/>
    <n v="19.8"/>
    <n v="641.35"/>
    <n v="0"/>
    <n v="0"/>
    <n v="412.83"/>
    <n v="1054.18"/>
    <s v="Stayed"/>
    <x v="0"/>
    <s v="other"/>
    <n v="0"/>
    <s v="&lt;20"/>
    <n v="0"/>
    <x v="0"/>
    <x v="0"/>
  </r>
  <r>
    <s v="28354-WES"/>
    <x v="0"/>
    <n v="60"/>
    <s v="No"/>
    <x v="2"/>
    <n v="9"/>
    <n v="25"/>
    <s v="None"/>
    <x v="0"/>
    <s v="Yes"/>
    <x v="0"/>
    <s v="Fiber Optic"/>
    <x v="1"/>
    <s v="No"/>
    <x v="1"/>
    <s v="Yes"/>
    <x v="0"/>
    <s v="Yes"/>
    <s v="Yes"/>
    <s v="Yes"/>
    <x v="0"/>
    <s v="Yes"/>
    <x v="1"/>
    <n v="109.55"/>
    <n v="3608"/>
    <n v="0"/>
    <n v="0"/>
    <n v="147.52000000000001"/>
    <n v="3755.52"/>
    <s v="Stayed"/>
    <x v="0"/>
    <s v="other"/>
    <n v="0"/>
    <s v="&gt;100"/>
    <n v="0"/>
    <x v="1"/>
    <x v="0"/>
  </r>
  <r>
    <s v="74173-RAJ"/>
    <x v="1"/>
    <n v="49"/>
    <s v="No"/>
    <x v="8"/>
    <n v="15"/>
    <n v="27"/>
    <s v="None"/>
    <x v="0"/>
    <s v="No"/>
    <x v="1"/>
    <s v="No"/>
    <x v="0"/>
    <s v="No"/>
    <x v="0"/>
    <s v="No"/>
    <x v="1"/>
    <s v="No"/>
    <s v="No"/>
    <s v="No"/>
    <x v="1"/>
    <s v="Yes"/>
    <x v="0"/>
    <n v="20.5"/>
    <n v="104.3"/>
    <n v="0"/>
    <n v="0"/>
    <n v="123.05"/>
    <n v="227.35"/>
    <s v="Stayed"/>
    <x v="0"/>
    <s v="other"/>
    <n v="0"/>
    <s v="20-50"/>
    <n v="0"/>
    <x v="0"/>
    <x v="0"/>
  </r>
  <r>
    <s v="82267-JHA"/>
    <x v="1"/>
    <n v="33"/>
    <s v="No"/>
    <x v="14"/>
    <n v="12"/>
    <n v="7"/>
    <s v="None"/>
    <x v="1"/>
    <s v="No"/>
    <x v="0"/>
    <s v="DSL"/>
    <x v="0"/>
    <s v="No"/>
    <x v="0"/>
    <s v="No"/>
    <x v="0"/>
    <s v="Yes"/>
    <s v="Yes"/>
    <s v="No"/>
    <x v="1"/>
    <s v="Yes"/>
    <x v="1"/>
    <n v="45.25"/>
    <n v="85.5"/>
    <n v="0"/>
    <n v="10"/>
    <n v="0"/>
    <n v="95.5"/>
    <s v="Churned"/>
    <x v="2"/>
    <s v="Product dissatisfaction"/>
    <n v="1"/>
    <s v="20-50"/>
    <n v="0"/>
    <x v="2"/>
    <x v="3"/>
  </r>
  <r>
    <s v="78085-ODI"/>
    <x v="0"/>
    <n v="28"/>
    <s v="No"/>
    <x v="19"/>
    <n v="2"/>
    <n v="36"/>
    <s v="Deal 5"/>
    <x v="0"/>
    <s v="No"/>
    <x v="0"/>
    <s v="Fiber Optic"/>
    <x v="0"/>
    <s v="No"/>
    <x v="0"/>
    <s v="No"/>
    <x v="1"/>
    <s v="Yes"/>
    <s v="Yes"/>
    <s v="Yes"/>
    <x v="1"/>
    <s v="No"/>
    <x v="1"/>
    <n v="80.55"/>
    <n v="184.1"/>
    <n v="0"/>
    <n v="0"/>
    <n v="67.78"/>
    <n v="251.88"/>
    <s v="Churned"/>
    <x v="4"/>
    <s v="Attitude of support person"/>
    <n v="1"/>
    <s v="50-100"/>
    <n v="0"/>
    <x v="2"/>
    <x v="0"/>
  </r>
  <r>
    <s v="31513-WES"/>
    <x v="1"/>
    <n v="81"/>
    <s v="No"/>
    <x v="2"/>
    <n v="15"/>
    <n v="9"/>
    <s v="Deal 4"/>
    <x v="0"/>
    <s v="Yes"/>
    <x v="0"/>
    <s v="Fiber Optic"/>
    <x v="0"/>
    <s v="No"/>
    <x v="1"/>
    <s v="No"/>
    <x v="1"/>
    <s v="No"/>
    <s v="No"/>
    <s v="Yes"/>
    <x v="0"/>
    <s v="Yes"/>
    <x v="0"/>
    <n v="82.65"/>
    <n v="1470.05"/>
    <n v="0"/>
    <n v="0"/>
    <n v="18.02"/>
    <n v="1488.07"/>
    <s v="Stayed"/>
    <x v="0"/>
    <s v="other"/>
    <n v="0"/>
    <s v="50-100"/>
    <n v="0"/>
    <x v="1"/>
    <x v="3"/>
  </r>
  <r>
    <s v="57461-GUJ"/>
    <x v="0"/>
    <n v="41"/>
    <s v="Yes"/>
    <x v="6"/>
    <n v="4"/>
    <n v="27"/>
    <s v="None"/>
    <x v="0"/>
    <s v="No"/>
    <x v="1"/>
    <s v="No"/>
    <x v="0"/>
    <s v="No"/>
    <x v="0"/>
    <s v="No"/>
    <x v="1"/>
    <s v="No"/>
    <s v="No"/>
    <s v="No"/>
    <x v="1"/>
    <s v="No"/>
    <x v="0"/>
    <n v="20.350000000000001"/>
    <n v="122"/>
    <n v="0"/>
    <n v="0"/>
    <n v="40.049999999999997"/>
    <n v="162.05000000000001"/>
    <s v="Stayed"/>
    <x v="0"/>
    <s v="other"/>
    <n v="0"/>
    <s v="20-50"/>
    <n v="0"/>
    <x v="0"/>
    <x v="0"/>
  </r>
  <r>
    <s v="15739-MAD"/>
    <x v="1"/>
    <n v="40"/>
    <s v="No"/>
    <x v="11"/>
    <n v="13"/>
    <n v="9"/>
    <s v="Deal 4"/>
    <x v="0"/>
    <s v="Yes"/>
    <x v="1"/>
    <s v="No"/>
    <x v="0"/>
    <s v="No"/>
    <x v="0"/>
    <s v="No"/>
    <x v="1"/>
    <s v="No"/>
    <s v="No"/>
    <s v="No"/>
    <x v="1"/>
    <s v="Yes"/>
    <x v="1"/>
    <n v="24"/>
    <n v="226.55"/>
    <n v="0"/>
    <n v="0"/>
    <n v="30.1"/>
    <n v="256.64999999999998"/>
    <s v="Stayed"/>
    <x v="0"/>
    <s v="other"/>
    <n v="0"/>
    <s v="20-50"/>
    <n v="0"/>
    <x v="0"/>
    <x v="3"/>
  </r>
  <r>
    <s v="15349-UTT"/>
    <x v="0"/>
    <n v="47"/>
    <s v="Yes"/>
    <x v="7"/>
    <n v="9"/>
    <n v="12"/>
    <s v="Deal 5"/>
    <x v="0"/>
    <s v="Yes"/>
    <x v="0"/>
    <s v="DSL"/>
    <x v="0"/>
    <s v="No"/>
    <x v="0"/>
    <s v="No"/>
    <x v="1"/>
    <s v="No"/>
    <s v="No"/>
    <s v="Yes"/>
    <x v="1"/>
    <s v="Yes"/>
    <x v="1"/>
    <n v="50.15"/>
    <n v="50.15"/>
    <n v="0"/>
    <n v="0"/>
    <n v="39.869999999999997"/>
    <n v="90.02"/>
    <s v="Joined"/>
    <x v="0"/>
    <s v="other"/>
    <n v="0"/>
    <s v="50-100"/>
    <n v="1"/>
    <x v="0"/>
    <x v="1"/>
  </r>
  <r>
    <s v="58578-TEL"/>
    <x v="1"/>
    <n v="37"/>
    <s v="No"/>
    <x v="5"/>
    <n v="9"/>
    <n v="31"/>
    <s v="Deal 2"/>
    <x v="0"/>
    <s v="Yes"/>
    <x v="0"/>
    <s v="DSL"/>
    <x v="0"/>
    <s v="Yes"/>
    <x v="0"/>
    <s v="No"/>
    <x v="1"/>
    <s v="No"/>
    <s v="No"/>
    <s v="Yes"/>
    <x v="0"/>
    <s v="Yes"/>
    <x v="0"/>
    <n v="56.3"/>
    <n v="2364"/>
    <n v="0"/>
    <n v="0"/>
    <n v="1495.27"/>
    <n v="3859.27"/>
    <s v="Stayed"/>
    <x v="0"/>
    <s v="other"/>
    <n v="0"/>
    <s v="50-100"/>
    <n v="0"/>
    <x v="0"/>
    <x v="0"/>
  </r>
  <r>
    <s v="78381-PUN"/>
    <x v="1"/>
    <n v="26"/>
    <s v="No"/>
    <x v="13"/>
    <n v="5"/>
    <n v="3"/>
    <s v="Deal 2"/>
    <x v="0"/>
    <s v="Yes"/>
    <x v="0"/>
    <s v="Fiber Optic"/>
    <x v="0"/>
    <s v="Yes"/>
    <x v="0"/>
    <s v="No"/>
    <x v="0"/>
    <s v="Yes"/>
    <s v="Yes"/>
    <s v="Yes"/>
    <x v="0"/>
    <s v="No"/>
    <x v="1"/>
    <n v="99.9"/>
    <n v="6137"/>
    <n v="0"/>
    <n v="0"/>
    <n v="527.94000000000005"/>
    <n v="6664.94"/>
    <s v="Churned"/>
    <x v="3"/>
    <s v="Long distance charges"/>
    <n v="1"/>
    <s v="50-100"/>
    <n v="0"/>
    <x v="2"/>
    <x v="4"/>
  </r>
  <r>
    <s v="26221-TAM"/>
    <x v="1"/>
    <n v="34"/>
    <s v="No"/>
    <x v="4"/>
    <n v="12"/>
    <n v="24"/>
    <s v="None"/>
    <x v="0"/>
    <s v="No"/>
    <x v="1"/>
    <s v="No"/>
    <x v="0"/>
    <s v="No"/>
    <x v="0"/>
    <s v="No"/>
    <x v="1"/>
    <s v="No"/>
    <s v="No"/>
    <s v="No"/>
    <x v="0"/>
    <s v="No"/>
    <x v="0"/>
    <n v="20.149999999999999"/>
    <n v="419.9"/>
    <n v="0"/>
    <n v="0"/>
    <n v="1057.32"/>
    <n v="1477.22"/>
    <s v="Stayed"/>
    <x v="0"/>
    <s v="other"/>
    <n v="0"/>
    <s v="20-50"/>
    <n v="0"/>
    <x v="2"/>
    <x v="0"/>
  </r>
  <r>
    <s v="33439-RAJ"/>
    <x v="1"/>
    <n v="37"/>
    <s v="No"/>
    <x v="8"/>
    <n v="6"/>
    <n v="32"/>
    <s v="Deal 2"/>
    <x v="0"/>
    <s v="No"/>
    <x v="0"/>
    <s v="Fiber Optic"/>
    <x v="1"/>
    <s v="No"/>
    <x v="1"/>
    <s v="Yes"/>
    <x v="0"/>
    <s v="Yes"/>
    <s v="Yes"/>
    <s v="Yes"/>
    <x v="0"/>
    <s v="Yes"/>
    <x v="1"/>
    <n v="103.7"/>
    <n v="4730.6000000000004"/>
    <n v="0"/>
    <n v="0"/>
    <n v="115.15"/>
    <n v="4845.75"/>
    <s v="Stayed"/>
    <x v="0"/>
    <s v="other"/>
    <n v="0"/>
    <s v="&gt;100"/>
    <n v="0"/>
    <x v="0"/>
    <x v="0"/>
  </r>
  <r>
    <s v="77594-AND"/>
    <x v="0"/>
    <n v="40"/>
    <s v="Yes"/>
    <x v="10"/>
    <n v="8"/>
    <n v="15"/>
    <s v="Deal 2"/>
    <x v="0"/>
    <s v="Yes"/>
    <x v="0"/>
    <s v="DSL"/>
    <x v="0"/>
    <s v="Yes"/>
    <x v="1"/>
    <s v="Yes"/>
    <x v="1"/>
    <s v="Yes"/>
    <s v="Yes"/>
    <s v="Yes"/>
    <x v="2"/>
    <s v="Yes"/>
    <x v="0"/>
    <n v="74.2"/>
    <n v="4805.6499999999996"/>
    <n v="0"/>
    <n v="0"/>
    <n v="1444.95"/>
    <n v="6250.6"/>
    <s v="Stayed"/>
    <x v="0"/>
    <s v="other"/>
    <n v="0"/>
    <s v="50-100"/>
    <n v="0"/>
    <x v="0"/>
    <x v="1"/>
  </r>
  <r>
    <s v="66737-CHH"/>
    <x v="1"/>
    <n v="77"/>
    <s v="Yes"/>
    <x v="12"/>
    <n v="10"/>
    <n v="22"/>
    <s v="Deal 5"/>
    <x v="0"/>
    <s v="Yes"/>
    <x v="0"/>
    <s v="Fiber Optic"/>
    <x v="0"/>
    <s v="No"/>
    <x v="0"/>
    <s v="Yes"/>
    <x v="0"/>
    <s v="Yes"/>
    <s v="Yes"/>
    <s v="Yes"/>
    <x v="2"/>
    <s v="Yes"/>
    <x v="0"/>
    <n v="-8"/>
    <n v="908.55"/>
    <n v="0"/>
    <n v="0"/>
    <n v="318.88"/>
    <n v="1227.43"/>
    <s v="Stayed"/>
    <x v="0"/>
    <s v="other"/>
    <n v="0"/>
    <s v="&lt;20"/>
    <n v="0"/>
    <x v="1"/>
    <x v="2"/>
  </r>
  <r>
    <s v="95984-MAH"/>
    <x v="0"/>
    <n v="55"/>
    <s v="No"/>
    <x v="1"/>
    <n v="15"/>
    <n v="25"/>
    <s v="Deal 4"/>
    <x v="0"/>
    <s v="Yes"/>
    <x v="0"/>
    <s v="Fiber Optic"/>
    <x v="0"/>
    <s v="No"/>
    <x v="0"/>
    <s v="No"/>
    <x v="0"/>
    <s v="Yes"/>
    <s v="Yes"/>
    <s v="Yes"/>
    <x v="1"/>
    <s v="No"/>
    <x v="1"/>
    <n v="95.2"/>
    <n v="930.4"/>
    <n v="0"/>
    <n v="0"/>
    <n v="356.3"/>
    <n v="1286.7"/>
    <s v="Churned"/>
    <x v="1"/>
    <s v="Competitor offered more data"/>
    <n v="1"/>
    <s v="50-100"/>
    <n v="0"/>
    <x v="1"/>
    <x v="0"/>
  </r>
  <r>
    <s v="45860-ODI"/>
    <x v="1"/>
    <n v="38"/>
    <s v="Yes"/>
    <x v="19"/>
    <n v="14"/>
    <n v="12"/>
    <s v="None"/>
    <x v="0"/>
    <s v="No"/>
    <x v="0"/>
    <s v="Fiber Optic"/>
    <x v="0"/>
    <s v="No"/>
    <x v="0"/>
    <s v="No"/>
    <x v="0"/>
    <s v="No"/>
    <s v="No"/>
    <s v="Yes"/>
    <x v="1"/>
    <s v="Yes"/>
    <x v="1"/>
    <n v="77.650000000000006"/>
    <n v="714.15"/>
    <n v="0"/>
    <n v="0"/>
    <n v="205.92"/>
    <n v="920.07"/>
    <s v="Churned"/>
    <x v="1"/>
    <s v="Competitor made better offer"/>
    <n v="1"/>
    <s v="50-100"/>
    <n v="0"/>
    <x v="0"/>
    <x v="1"/>
  </r>
  <r>
    <s v="73156-RAJ"/>
    <x v="1"/>
    <n v="57"/>
    <s v="Yes"/>
    <x v="8"/>
    <n v="2"/>
    <n v="29"/>
    <s v="Deal 3"/>
    <x v="0"/>
    <s v="No"/>
    <x v="0"/>
    <s v="Fiber Optic"/>
    <x v="1"/>
    <s v="No"/>
    <x v="0"/>
    <s v="Yes"/>
    <x v="1"/>
    <s v="Yes"/>
    <s v="Yes"/>
    <s v="Yes"/>
    <x v="0"/>
    <s v="Yes"/>
    <x v="1"/>
    <n v="89.2"/>
    <n v="3251.3"/>
    <n v="0"/>
    <n v="0"/>
    <n v="1736.35"/>
    <n v="4987.6499999999996"/>
    <s v="Stayed"/>
    <x v="0"/>
    <s v="other"/>
    <n v="0"/>
    <s v="50-100"/>
    <n v="0"/>
    <x v="1"/>
    <x v="0"/>
  </r>
  <r>
    <s v="67567-TAM"/>
    <x v="0"/>
    <n v="70"/>
    <s v="No"/>
    <x v="4"/>
    <n v="8"/>
    <n v="1"/>
    <s v="None"/>
    <x v="0"/>
    <s v="No"/>
    <x v="0"/>
    <s v="Fiber Optic"/>
    <x v="0"/>
    <s v="Yes"/>
    <x v="0"/>
    <s v="No"/>
    <x v="1"/>
    <s v="No"/>
    <s v="No"/>
    <s v="Yes"/>
    <x v="1"/>
    <s v="Yes"/>
    <x v="1"/>
    <n v="74.7"/>
    <n v="165.4"/>
    <n v="0"/>
    <n v="0"/>
    <n v="13.02"/>
    <n v="178.42"/>
    <s v="Churned"/>
    <x v="1"/>
    <s v="Competitor made better offer"/>
    <n v="1"/>
    <s v="50-100"/>
    <n v="0"/>
    <x v="1"/>
    <x v="4"/>
  </r>
  <r>
    <s v="93211-MAH"/>
    <x v="0"/>
    <n v="63"/>
    <s v="No"/>
    <x v="1"/>
    <n v="3"/>
    <n v="29"/>
    <s v="None"/>
    <x v="1"/>
    <s v="No"/>
    <x v="0"/>
    <s v="Cable"/>
    <x v="0"/>
    <s v="Yes"/>
    <x v="1"/>
    <s v="No"/>
    <x v="1"/>
    <s v="Yes"/>
    <s v="No"/>
    <s v="Yes"/>
    <x v="2"/>
    <s v="Yes"/>
    <x v="0"/>
    <n v="43.35"/>
    <n v="371.4"/>
    <n v="0"/>
    <n v="0"/>
    <n v="0"/>
    <n v="371.4"/>
    <s v="Stayed"/>
    <x v="0"/>
    <s v="other"/>
    <n v="0"/>
    <s v="20-50"/>
    <n v="0"/>
    <x v="1"/>
    <x v="0"/>
  </r>
  <r>
    <s v="48746-PUN"/>
    <x v="0"/>
    <n v="29"/>
    <s v="Yes"/>
    <x v="13"/>
    <n v="12"/>
    <n v="8"/>
    <s v="Deal 3"/>
    <x v="1"/>
    <s v="No"/>
    <x v="0"/>
    <s v="DSL"/>
    <x v="0"/>
    <s v="No"/>
    <x v="1"/>
    <s v="No"/>
    <x v="1"/>
    <s v="No"/>
    <s v="No"/>
    <s v="Yes"/>
    <x v="1"/>
    <s v="No"/>
    <x v="1"/>
    <n v="29.1"/>
    <n v="688"/>
    <n v="0"/>
    <n v="0"/>
    <n v="0"/>
    <n v="688"/>
    <s v="Stayed"/>
    <x v="0"/>
    <s v="other"/>
    <n v="0"/>
    <s v="20-50"/>
    <n v="0"/>
    <x v="2"/>
    <x v="3"/>
  </r>
  <r>
    <s v="94792-TAM"/>
    <x v="1"/>
    <n v="50"/>
    <s v="No"/>
    <x v="4"/>
    <n v="6"/>
    <n v="33"/>
    <s v="None"/>
    <x v="1"/>
    <s v="No"/>
    <x v="0"/>
    <s v="Cable"/>
    <x v="1"/>
    <s v="Yes"/>
    <x v="1"/>
    <s v="Yes"/>
    <x v="1"/>
    <s v="Yes"/>
    <s v="Yes"/>
    <s v="Yes"/>
    <x v="2"/>
    <s v="Yes"/>
    <x v="0"/>
    <n v="53.1"/>
    <n v="1901.25"/>
    <n v="0"/>
    <n v="0"/>
    <n v="0"/>
    <n v="1901.25"/>
    <s v="Stayed"/>
    <x v="0"/>
    <s v="other"/>
    <n v="0"/>
    <s v="50-100"/>
    <n v="0"/>
    <x v="1"/>
    <x v="0"/>
  </r>
  <r>
    <s v="33414-GUJ"/>
    <x v="0"/>
    <n v="55"/>
    <s v="No"/>
    <x v="6"/>
    <n v="4"/>
    <n v="8"/>
    <s v="Deal 1"/>
    <x v="0"/>
    <s v="Yes"/>
    <x v="0"/>
    <s v="Fiber Optic"/>
    <x v="0"/>
    <s v="Yes"/>
    <x v="1"/>
    <s v="Yes"/>
    <x v="0"/>
    <s v="Yes"/>
    <s v="Yes"/>
    <s v="Yes"/>
    <x v="2"/>
    <s v="Yes"/>
    <x v="1"/>
    <n v="111.3"/>
    <n v="7567.2"/>
    <n v="36.659999999999997"/>
    <n v="0"/>
    <n v="1454.57"/>
    <n v="8985.11"/>
    <s v="Stayed"/>
    <x v="0"/>
    <s v="other"/>
    <n v="0"/>
    <s v="&gt;100"/>
    <n v="0"/>
    <x v="1"/>
    <x v="3"/>
  </r>
  <r>
    <s v="25161-DEL"/>
    <x v="1"/>
    <n v="64"/>
    <s v="Yes"/>
    <x v="0"/>
    <n v="11"/>
    <n v="26"/>
    <s v="None"/>
    <x v="0"/>
    <s v="Yes"/>
    <x v="0"/>
    <s v="Fiber Optic"/>
    <x v="0"/>
    <s v="No"/>
    <x v="1"/>
    <s v="Yes"/>
    <x v="1"/>
    <s v="No"/>
    <s v="No"/>
    <s v="No"/>
    <x v="1"/>
    <s v="Yes"/>
    <x v="1"/>
    <n v="83.05"/>
    <n v="1258.3"/>
    <n v="0"/>
    <n v="110"/>
    <n v="661.95"/>
    <n v="2030.25"/>
    <s v="Churned"/>
    <x v="1"/>
    <s v="Competitor made better offer"/>
    <n v="1"/>
    <s v="50-100"/>
    <n v="0"/>
    <x v="1"/>
    <x v="0"/>
  </r>
  <r>
    <s v="59635-TAM"/>
    <x v="1"/>
    <n v="60"/>
    <s v="Yes"/>
    <x v="4"/>
    <n v="8"/>
    <n v="14"/>
    <s v="None"/>
    <x v="0"/>
    <s v="Yes"/>
    <x v="0"/>
    <s v="DSL"/>
    <x v="1"/>
    <s v="Yes"/>
    <x v="0"/>
    <s v="Yes"/>
    <x v="1"/>
    <s v="No"/>
    <s v="No"/>
    <s v="Yes"/>
    <x v="2"/>
    <s v="Yes"/>
    <x v="1"/>
    <n v="61.9"/>
    <n v="619"/>
    <n v="0"/>
    <n v="0"/>
    <n v="299.5"/>
    <n v="918.5"/>
    <s v="Stayed"/>
    <x v="0"/>
    <s v="other"/>
    <n v="0"/>
    <s v="50-100"/>
    <n v="0"/>
    <x v="1"/>
    <x v="1"/>
  </r>
  <r>
    <s v="29149-ODI"/>
    <x v="0"/>
    <n v="74"/>
    <s v="Yes"/>
    <x v="19"/>
    <n v="0"/>
    <n v="29"/>
    <s v="None"/>
    <x v="1"/>
    <s v="No"/>
    <x v="0"/>
    <s v="DSL"/>
    <x v="1"/>
    <s v="No"/>
    <x v="0"/>
    <s v="No"/>
    <x v="1"/>
    <s v="Yes"/>
    <s v="No"/>
    <s v="Yes"/>
    <x v="1"/>
    <s v="No"/>
    <x v="1"/>
    <n v="39.1"/>
    <n v="971.3"/>
    <n v="0"/>
    <n v="0"/>
    <n v="0"/>
    <n v="971.3"/>
    <s v="Churned"/>
    <x v="1"/>
    <s v="Competitor had better devices"/>
    <n v="1"/>
    <s v="20-50"/>
    <n v="0"/>
    <x v="1"/>
    <x v="0"/>
  </r>
  <r>
    <s v="89798-UTT"/>
    <x v="0"/>
    <n v="38"/>
    <s v="Yes"/>
    <x v="18"/>
    <n v="15"/>
    <n v="8"/>
    <s v="None"/>
    <x v="1"/>
    <s v="No"/>
    <x v="0"/>
    <s v="DSL"/>
    <x v="0"/>
    <s v="Yes"/>
    <x v="0"/>
    <s v="Yes"/>
    <x v="1"/>
    <s v="No"/>
    <s v="No"/>
    <s v="Yes"/>
    <x v="1"/>
    <s v="Yes"/>
    <x v="0"/>
    <n v="36"/>
    <n v="780.15"/>
    <n v="0"/>
    <n v="0"/>
    <n v="0"/>
    <n v="780.15"/>
    <s v="Stayed"/>
    <x v="0"/>
    <s v="other"/>
    <n v="0"/>
    <s v="20-50"/>
    <n v="0"/>
    <x v="0"/>
    <x v="3"/>
  </r>
  <r>
    <s v="68840-WES"/>
    <x v="1"/>
    <n v="50"/>
    <s v="No"/>
    <x v="2"/>
    <n v="10"/>
    <n v="14"/>
    <s v="Deal 4"/>
    <x v="0"/>
    <s v="Yes"/>
    <x v="0"/>
    <s v="Cable"/>
    <x v="0"/>
    <s v="No"/>
    <x v="0"/>
    <s v="No"/>
    <x v="1"/>
    <s v="Yes"/>
    <s v="Yes"/>
    <s v="No"/>
    <x v="1"/>
    <s v="Yes"/>
    <x v="0"/>
    <n v="58.95"/>
    <n v="601.6"/>
    <n v="0"/>
    <n v="70"/>
    <n v="270.27"/>
    <n v="941.87"/>
    <s v="Stayed"/>
    <x v="0"/>
    <s v="other"/>
    <n v="0"/>
    <s v="50-100"/>
    <n v="0"/>
    <x v="1"/>
    <x v="1"/>
  </r>
  <r>
    <s v="92515-DEL"/>
    <x v="0"/>
    <n v="74"/>
    <s v="No"/>
    <x v="0"/>
    <n v="14"/>
    <n v="1"/>
    <s v="Deal 2"/>
    <x v="0"/>
    <s v="Yes"/>
    <x v="0"/>
    <s v="Fiber Optic"/>
    <x v="0"/>
    <s v="No"/>
    <x v="1"/>
    <s v="Yes"/>
    <x v="0"/>
    <s v="Yes"/>
    <s v="No"/>
    <s v="Yes"/>
    <x v="1"/>
    <s v="Yes"/>
    <x v="1"/>
    <n v="104.95"/>
    <n v="5222.3500000000004"/>
    <n v="0"/>
    <n v="0"/>
    <n v="882.5"/>
    <n v="6104.85"/>
    <s v="Stayed"/>
    <x v="0"/>
    <s v="other"/>
    <n v="0"/>
    <s v="&gt;100"/>
    <n v="0"/>
    <x v="1"/>
    <x v="4"/>
  </r>
  <r>
    <s v="22635-MAH"/>
    <x v="0"/>
    <n v="43"/>
    <s v="Yes"/>
    <x v="1"/>
    <n v="11"/>
    <n v="19"/>
    <s v="Deal 4"/>
    <x v="0"/>
    <s v="No"/>
    <x v="1"/>
    <s v="No"/>
    <x v="0"/>
    <s v="No"/>
    <x v="0"/>
    <s v="No"/>
    <x v="1"/>
    <s v="No"/>
    <s v="No"/>
    <s v="No"/>
    <x v="0"/>
    <s v="No"/>
    <x v="2"/>
    <n v="19.45"/>
    <n v="270.2"/>
    <n v="0"/>
    <n v="0"/>
    <n v="290.02999999999997"/>
    <n v="560.23"/>
    <s v="Stayed"/>
    <x v="0"/>
    <s v="other"/>
    <n v="0"/>
    <s v="&lt;20"/>
    <n v="0"/>
    <x v="0"/>
    <x v="2"/>
  </r>
  <r>
    <s v="47348-KAR"/>
    <x v="0"/>
    <n v="53"/>
    <s v="Yes"/>
    <x v="3"/>
    <n v="0"/>
    <n v="18"/>
    <s v="Deal 2"/>
    <x v="0"/>
    <s v="Yes"/>
    <x v="0"/>
    <s v="Fiber Optic"/>
    <x v="1"/>
    <s v="Yes"/>
    <x v="0"/>
    <s v="Yes"/>
    <x v="0"/>
    <s v="Yes"/>
    <s v="Yes"/>
    <s v="Yes"/>
    <x v="2"/>
    <s v="No"/>
    <x v="1"/>
    <n v="110.3"/>
    <n v="6997.3"/>
    <n v="0"/>
    <n v="0"/>
    <n v="1354.24"/>
    <n v="8351.5400000000009"/>
    <s v="Stayed"/>
    <x v="0"/>
    <s v="other"/>
    <n v="0"/>
    <s v="&gt;100"/>
    <n v="0"/>
    <x v="1"/>
    <x v="2"/>
  </r>
  <r>
    <s v="28281-KAR"/>
    <x v="0"/>
    <n v="56"/>
    <s v="Yes"/>
    <x v="3"/>
    <n v="8"/>
    <n v="32"/>
    <s v="Deal 5"/>
    <x v="0"/>
    <s v="No"/>
    <x v="0"/>
    <s v="Fiber Optic"/>
    <x v="0"/>
    <s v="No"/>
    <x v="0"/>
    <s v="No"/>
    <x v="1"/>
    <s v="Yes"/>
    <s v="Yes"/>
    <s v="Yes"/>
    <x v="1"/>
    <s v="Yes"/>
    <x v="1"/>
    <n v="80.349999999999994"/>
    <n v="253.8"/>
    <n v="0"/>
    <n v="0"/>
    <n v="148.88999999999999"/>
    <n v="402.69"/>
    <s v="Joined"/>
    <x v="0"/>
    <s v="other"/>
    <n v="0"/>
    <s v="50-100"/>
    <n v="1"/>
    <x v="1"/>
    <x v="0"/>
  </r>
  <r>
    <s v="33663-HAR"/>
    <x v="0"/>
    <n v="60"/>
    <s v="No"/>
    <x v="15"/>
    <n v="8"/>
    <n v="35"/>
    <s v="Deal 5"/>
    <x v="0"/>
    <s v="No"/>
    <x v="1"/>
    <s v="No"/>
    <x v="0"/>
    <s v="No"/>
    <x v="0"/>
    <s v="No"/>
    <x v="1"/>
    <s v="No"/>
    <s v="No"/>
    <s v="No"/>
    <x v="1"/>
    <s v="No"/>
    <x v="1"/>
    <n v="20.149999999999999"/>
    <n v="238.15"/>
    <n v="0"/>
    <n v="0"/>
    <n v="313.11"/>
    <n v="551.26"/>
    <s v="Stayed"/>
    <x v="0"/>
    <s v="other"/>
    <n v="0"/>
    <s v="20-50"/>
    <n v="0"/>
    <x v="1"/>
    <x v="0"/>
  </r>
  <r>
    <s v="88111-MAH"/>
    <x v="1"/>
    <n v="52"/>
    <s v="Yes"/>
    <x v="1"/>
    <n v="15"/>
    <n v="32"/>
    <s v="None"/>
    <x v="0"/>
    <s v="No"/>
    <x v="0"/>
    <s v="Fiber Optic"/>
    <x v="1"/>
    <s v="Yes"/>
    <x v="0"/>
    <s v="Yes"/>
    <x v="1"/>
    <s v="No"/>
    <s v="No"/>
    <s v="Yes"/>
    <x v="1"/>
    <s v="Yes"/>
    <x v="0"/>
    <n v="83.4"/>
    <n v="83.4"/>
    <n v="0"/>
    <n v="0"/>
    <n v="43.06"/>
    <n v="126.46"/>
    <s v="Joined"/>
    <x v="0"/>
    <s v="other"/>
    <n v="0"/>
    <s v="50-100"/>
    <n v="1"/>
    <x v="1"/>
    <x v="0"/>
  </r>
  <r>
    <s v="42029-TAM"/>
    <x v="0"/>
    <n v="32"/>
    <s v="Yes"/>
    <x v="4"/>
    <n v="3"/>
    <n v="30"/>
    <s v="None"/>
    <x v="0"/>
    <s v="No"/>
    <x v="1"/>
    <s v="No"/>
    <x v="0"/>
    <s v="No"/>
    <x v="0"/>
    <s v="No"/>
    <x v="1"/>
    <s v="No"/>
    <s v="No"/>
    <s v="No"/>
    <x v="1"/>
    <s v="Yes"/>
    <x v="1"/>
    <n v="20.5"/>
    <n v="76.95"/>
    <n v="0"/>
    <n v="0"/>
    <n v="111.03"/>
    <n v="187.98"/>
    <s v="Joined"/>
    <x v="0"/>
    <s v="other"/>
    <n v="0"/>
    <s v="20-50"/>
    <n v="1"/>
    <x v="2"/>
    <x v="0"/>
  </r>
  <r>
    <s v="52913-GUJ"/>
    <x v="0"/>
    <n v="64"/>
    <s v="No"/>
    <x v="6"/>
    <n v="4"/>
    <n v="7"/>
    <s v="None"/>
    <x v="1"/>
    <s v="No"/>
    <x v="0"/>
    <s v="DSL"/>
    <x v="0"/>
    <s v="Yes"/>
    <x v="1"/>
    <s v="Yes"/>
    <x v="0"/>
    <s v="Yes"/>
    <s v="Yes"/>
    <s v="Yes"/>
    <x v="0"/>
    <s v="Yes"/>
    <x v="1"/>
    <n v="60.45"/>
    <n v="3184.25"/>
    <n v="0"/>
    <n v="0"/>
    <n v="0"/>
    <n v="3184.25"/>
    <s v="Churned"/>
    <x v="3"/>
    <s v="Lack of affordable download/upload speed"/>
    <n v="1"/>
    <s v="50-100"/>
    <n v="0"/>
    <x v="1"/>
    <x v="3"/>
  </r>
  <r>
    <s v="84284-BIH"/>
    <x v="0"/>
    <n v="60"/>
    <s v="Yes"/>
    <x v="9"/>
    <n v="0"/>
    <n v="28"/>
    <s v="None"/>
    <x v="0"/>
    <s v="No"/>
    <x v="1"/>
    <s v="No"/>
    <x v="0"/>
    <s v="No"/>
    <x v="0"/>
    <s v="No"/>
    <x v="1"/>
    <s v="No"/>
    <s v="No"/>
    <s v="No"/>
    <x v="2"/>
    <s v="Yes"/>
    <x v="0"/>
    <n v="19.95"/>
    <n v="927.1"/>
    <n v="0"/>
    <n v="0"/>
    <n v="1401.62"/>
    <n v="2328.7199999999998"/>
    <s v="Stayed"/>
    <x v="0"/>
    <s v="other"/>
    <n v="0"/>
    <s v="&lt;20"/>
    <n v="0"/>
    <x v="1"/>
    <x v="0"/>
  </r>
  <r>
    <s v="14244-MAD"/>
    <x v="1"/>
    <n v="32"/>
    <s v="Yes"/>
    <x v="11"/>
    <n v="9"/>
    <n v="21"/>
    <s v="Deal 2"/>
    <x v="0"/>
    <s v="No"/>
    <x v="0"/>
    <s v="Fiber Optic"/>
    <x v="0"/>
    <s v="Yes"/>
    <x v="1"/>
    <s v="No"/>
    <x v="1"/>
    <s v="No"/>
    <s v="No"/>
    <s v="No"/>
    <x v="1"/>
    <s v="Yes"/>
    <x v="0"/>
    <n v="80.3"/>
    <n v="4896.3500000000004"/>
    <n v="0"/>
    <n v="40"/>
    <n v="1189.44"/>
    <n v="6125.79"/>
    <s v="Stayed"/>
    <x v="0"/>
    <s v="other"/>
    <n v="0"/>
    <s v="50-100"/>
    <n v="0"/>
    <x v="2"/>
    <x v="2"/>
  </r>
  <r>
    <s v="31937-TAM"/>
    <x v="1"/>
    <n v="32"/>
    <s v="No"/>
    <x v="4"/>
    <n v="14"/>
    <n v="25"/>
    <s v="Deal 1"/>
    <x v="0"/>
    <s v="Yes"/>
    <x v="0"/>
    <s v="Fiber Optic"/>
    <x v="1"/>
    <s v="No"/>
    <x v="1"/>
    <s v="Yes"/>
    <x v="0"/>
    <s v="Yes"/>
    <s v="Yes"/>
    <s v="Yes"/>
    <x v="2"/>
    <s v="Yes"/>
    <x v="0"/>
    <n v="108.55"/>
    <n v="7616"/>
    <n v="0"/>
    <n v="0"/>
    <n v="2269.87"/>
    <n v="9885.8700000000008"/>
    <s v="Stayed"/>
    <x v="0"/>
    <s v="other"/>
    <n v="0"/>
    <s v="&gt;100"/>
    <n v="0"/>
    <x v="2"/>
    <x v="0"/>
  </r>
  <r>
    <s v="43444-KER"/>
    <x v="1"/>
    <n v="66"/>
    <s v="Yes"/>
    <x v="20"/>
    <n v="10"/>
    <n v="31"/>
    <s v="Deal 5"/>
    <x v="0"/>
    <s v="No"/>
    <x v="0"/>
    <s v="Fiber Optic"/>
    <x v="0"/>
    <s v="No"/>
    <x v="0"/>
    <s v="No"/>
    <x v="1"/>
    <s v="No"/>
    <s v="No"/>
    <s v="Yes"/>
    <x v="0"/>
    <s v="Yes"/>
    <x v="1"/>
    <n v="69.349999999999994"/>
    <n v="341.6"/>
    <n v="0"/>
    <n v="0"/>
    <n v="47.8"/>
    <n v="389.4"/>
    <s v="Stayed"/>
    <x v="0"/>
    <s v="other"/>
    <n v="0"/>
    <s v="50-100"/>
    <n v="0"/>
    <x v="1"/>
    <x v="0"/>
  </r>
  <r>
    <s v="24040-MAH"/>
    <x v="0"/>
    <n v="22"/>
    <s v="Yes"/>
    <x v="1"/>
    <n v="6"/>
    <n v="6"/>
    <s v="None"/>
    <x v="0"/>
    <s v="Yes"/>
    <x v="1"/>
    <s v="No"/>
    <x v="0"/>
    <s v="No"/>
    <x v="0"/>
    <s v="No"/>
    <x v="1"/>
    <s v="No"/>
    <s v="No"/>
    <s v="No"/>
    <x v="2"/>
    <s v="Yes"/>
    <x v="1"/>
    <n v="25.3"/>
    <n v="1748.55"/>
    <n v="0"/>
    <n v="0"/>
    <n v="2211.9499999999998"/>
    <n v="3960.5"/>
    <s v="Stayed"/>
    <x v="0"/>
    <s v="other"/>
    <n v="0"/>
    <s v="20-50"/>
    <n v="0"/>
    <x v="2"/>
    <x v="3"/>
  </r>
  <r>
    <s v="92945-TEL"/>
    <x v="0"/>
    <n v="47"/>
    <s v="Yes"/>
    <x v="5"/>
    <n v="0"/>
    <n v="21"/>
    <s v="None"/>
    <x v="0"/>
    <s v="Yes"/>
    <x v="0"/>
    <s v="Fiber Optic"/>
    <x v="0"/>
    <s v="No"/>
    <x v="0"/>
    <s v="Yes"/>
    <x v="0"/>
    <s v="Yes"/>
    <s v="Yes"/>
    <s v="Yes"/>
    <x v="1"/>
    <s v="Yes"/>
    <x v="1"/>
    <n v="100.3"/>
    <n v="4222.95"/>
    <n v="0"/>
    <n v="0"/>
    <n v="1078.98"/>
    <n v="5301.93"/>
    <s v="Stayed"/>
    <x v="0"/>
    <s v="other"/>
    <n v="0"/>
    <s v="&gt;100"/>
    <n v="0"/>
    <x v="0"/>
    <x v="2"/>
  </r>
  <r>
    <s v="12490-TEL"/>
    <x v="1"/>
    <n v="52"/>
    <s v="No"/>
    <x v="5"/>
    <n v="9"/>
    <n v="6"/>
    <s v="None"/>
    <x v="0"/>
    <s v="No"/>
    <x v="0"/>
    <s v="Fiber Optic"/>
    <x v="0"/>
    <s v="No"/>
    <x v="1"/>
    <s v="No"/>
    <x v="1"/>
    <s v="No"/>
    <s v="No"/>
    <s v="Yes"/>
    <x v="1"/>
    <s v="Yes"/>
    <x v="2"/>
    <n v="74.75"/>
    <n v="238.1"/>
    <n v="38.840000000000003"/>
    <n v="0"/>
    <n v="37.5"/>
    <n v="236.76"/>
    <s v="Joined"/>
    <x v="0"/>
    <s v="other"/>
    <n v="0"/>
    <s v="50-100"/>
    <n v="1"/>
    <x v="1"/>
    <x v="3"/>
  </r>
  <r>
    <s v="65337-AND"/>
    <x v="0"/>
    <n v="23"/>
    <s v="Yes"/>
    <x v="10"/>
    <n v="12"/>
    <n v="8"/>
    <s v="None"/>
    <x v="0"/>
    <s v="No"/>
    <x v="0"/>
    <s v="DSL"/>
    <x v="1"/>
    <s v="No"/>
    <x v="0"/>
    <s v="Yes"/>
    <x v="1"/>
    <s v="No"/>
    <s v="No"/>
    <s v="Yes"/>
    <x v="1"/>
    <s v="No"/>
    <x v="1"/>
    <n v="54.95"/>
    <n v="1348.5"/>
    <n v="0"/>
    <n v="0"/>
    <n v="721.68"/>
    <n v="2070.1799999999998"/>
    <s v="Stayed"/>
    <x v="0"/>
    <s v="other"/>
    <n v="0"/>
    <s v="50-100"/>
    <n v="0"/>
    <x v="2"/>
    <x v="3"/>
  </r>
  <r>
    <s v="64294-AND"/>
    <x v="0"/>
    <n v="62"/>
    <s v="No"/>
    <x v="10"/>
    <n v="9"/>
    <n v="25"/>
    <s v="None"/>
    <x v="0"/>
    <s v="No"/>
    <x v="1"/>
    <s v="No"/>
    <x v="0"/>
    <s v="No"/>
    <x v="0"/>
    <s v="No"/>
    <x v="1"/>
    <s v="No"/>
    <s v="No"/>
    <s v="No"/>
    <x v="2"/>
    <s v="No"/>
    <x v="0"/>
    <n v="20.55"/>
    <n v="1357.1"/>
    <n v="17.14"/>
    <n v="0"/>
    <n v="1361.58"/>
    <n v="2701.54"/>
    <s v="Stayed"/>
    <x v="0"/>
    <s v="other"/>
    <n v="0"/>
    <s v="20-50"/>
    <n v="0"/>
    <x v="1"/>
    <x v="0"/>
  </r>
  <r>
    <s v="63608-UTT"/>
    <x v="1"/>
    <n v="47"/>
    <s v="No"/>
    <x v="7"/>
    <n v="6"/>
    <n v="11"/>
    <s v="Deal 3"/>
    <x v="0"/>
    <s v="No"/>
    <x v="1"/>
    <s v="No"/>
    <x v="0"/>
    <s v="No"/>
    <x v="0"/>
    <s v="No"/>
    <x v="1"/>
    <s v="No"/>
    <s v="No"/>
    <s v="No"/>
    <x v="2"/>
    <s v="No"/>
    <x v="0"/>
    <n v="19.8"/>
    <n v="475.2"/>
    <n v="0"/>
    <n v="0"/>
    <n v="348.25"/>
    <n v="823.45"/>
    <s v="Stayed"/>
    <x v="0"/>
    <s v="other"/>
    <n v="0"/>
    <s v="&lt;20"/>
    <n v="0"/>
    <x v="0"/>
    <x v="3"/>
  </r>
  <r>
    <s v="79581-JAM"/>
    <x v="1"/>
    <n v="47"/>
    <s v="Yes"/>
    <x v="16"/>
    <n v="4"/>
    <n v="10"/>
    <s v="None"/>
    <x v="0"/>
    <s v="Yes"/>
    <x v="0"/>
    <s v="Fiber Optic"/>
    <x v="0"/>
    <s v="Yes"/>
    <x v="1"/>
    <s v="Yes"/>
    <x v="1"/>
    <s v="Yes"/>
    <s v="Yes"/>
    <s v="Yes"/>
    <x v="0"/>
    <s v="Yes"/>
    <x v="0"/>
    <n v="99.75"/>
    <n v="5608.4"/>
    <n v="0"/>
    <n v="0"/>
    <n v="1149.68"/>
    <n v="6758.08"/>
    <s v="Stayed"/>
    <x v="0"/>
    <s v="other"/>
    <n v="0"/>
    <s v="50-100"/>
    <n v="0"/>
    <x v="0"/>
    <x v="3"/>
  </r>
  <r>
    <s v="54638-UTT"/>
    <x v="0"/>
    <n v="77"/>
    <s v="Yes"/>
    <x v="7"/>
    <n v="1"/>
    <n v="21"/>
    <s v="None"/>
    <x v="0"/>
    <s v="Yes"/>
    <x v="0"/>
    <s v="Fiber Optic"/>
    <x v="0"/>
    <s v="Yes"/>
    <x v="1"/>
    <s v="No"/>
    <x v="0"/>
    <s v="Yes"/>
    <s v="Yes"/>
    <s v="Yes"/>
    <x v="0"/>
    <s v="Yes"/>
    <x v="1"/>
    <n v="105.1"/>
    <n v="5376.4"/>
    <n v="0"/>
    <n v="0"/>
    <n v="1515.8"/>
    <n v="6892.2"/>
    <s v="Stayed"/>
    <x v="0"/>
    <s v="other"/>
    <n v="0"/>
    <s v="&gt;100"/>
    <n v="0"/>
    <x v="1"/>
    <x v="2"/>
  </r>
  <r>
    <s v="54460-HAR"/>
    <x v="1"/>
    <n v="45"/>
    <s v="No"/>
    <x v="15"/>
    <n v="10"/>
    <n v="17"/>
    <s v="None"/>
    <x v="0"/>
    <s v="Yes"/>
    <x v="1"/>
    <s v="No"/>
    <x v="0"/>
    <s v="No"/>
    <x v="0"/>
    <s v="No"/>
    <x v="1"/>
    <s v="No"/>
    <s v="No"/>
    <s v="No"/>
    <x v="2"/>
    <s v="No"/>
    <x v="2"/>
    <n v="25.1"/>
    <n v="611.45000000000005"/>
    <n v="0"/>
    <n v="0"/>
    <n v="824.78"/>
    <n v="1436.23"/>
    <s v="Stayed"/>
    <x v="0"/>
    <s v="other"/>
    <n v="0"/>
    <s v="20-50"/>
    <n v="0"/>
    <x v="0"/>
    <x v="1"/>
  </r>
  <r>
    <s v="57456-PUN"/>
    <x v="0"/>
    <n v="55"/>
    <s v="No"/>
    <x v="13"/>
    <n v="2"/>
    <n v="18"/>
    <s v="None"/>
    <x v="0"/>
    <s v="Yes"/>
    <x v="1"/>
    <s v="No"/>
    <x v="0"/>
    <s v="No"/>
    <x v="0"/>
    <s v="No"/>
    <x v="1"/>
    <s v="No"/>
    <s v="No"/>
    <s v="No"/>
    <x v="0"/>
    <s v="Yes"/>
    <x v="0"/>
    <n v="26.8"/>
    <n v="733.55"/>
    <n v="0"/>
    <n v="0"/>
    <n v="90"/>
    <n v="823.55"/>
    <s v="Stayed"/>
    <x v="0"/>
    <s v="other"/>
    <n v="0"/>
    <s v="20-50"/>
    <n v="0"/>
    <x v="1"/>
    <x v="2"/>
  </r>
  <r>
    <s v="76281-TAM"/>
    <x v="1"/>
    <n v="29"/>
    <s v="Yes"/>
    <x v="4"/>
    <n v="10"/>
    <n v="31"/>
    <s v="None"/>
    <x v="0"/>
    <s v="Yes"/>
    <x v="0"/>
    <s v="Fiber Optic"/>
    <x v="0"/>
    <s v="No"/>
    <x v="1"/>
    <s v="No"/>
    <x v="0"/>
    <s v="Yes"/>
    <s v="Yes"/>
    <s v="Yes"/>
    <x v="1"/>
    <s v="Yes"/>
    <x v="1"/>
    <n v="101.35"/>
    <n v="3334.9"/>
    <n v="0"/>
    <n v="0"/>
    <n v="1328.96"/>
    <n v="4663.8599999999997"/>
    <s v="Stayed"/>
    <x v="0"/>
    <s v="other"/>
    <n v="0"/>
    <s v="&gt;100"/>
    <n v="0"/>
    <x v="2"/>
    <x v="0"/>
  </r>
  <r>
    <s v="24934-HAR"/>
    <x v="1"/>
    <n v="23"/>
    <s v="No"/>
    <x v="15"/>
    <n v="0"/>
    <n v="5"/>
    <s v="None"/>
    <x v="0"/>
    <s v="No"/>
    <x v="0"/>
    <s v="DSL"/>
    <x v="1"/>
    <s v="No"/>
    <x v="0"/>
    <s v="No"/>
    <x v="1"/>
    <s v="No"/>
    <s v="No"/>
    <s v="Yes"/>
    <x v="1"/>
    <s v="Yes"/>
    <x v="1"/>
    <n v="50.15"/>
    <n v="762.25"/>
    <n v="0"/>
    <n v="0"/>
    <n v="228.16"/>
    <n v="990.41"/>
    <s v="Churned"/>
    <x v="1"/>
    <s v="Competitor offered higher download speeds"/>
    <n v="1"/>
    <s v="50-100"/>
    <n v="0"/>
    <x v="2"/>
    <x v="4"/>
  </r>
  <r>
    <s v="98897-MAD"/>
    <x v="1"/>
    <n v="77"/>
    <s v="No"/>
    <x v="11"/>
    <n v="5"/>
    <n v="22"/>
    <s v="None"/>
    <x v="0"/>
    <s v="No"/>
    <x v="0"/>
    <s v="Fiber Optic"/>
    <x v="0"/>
    <s v="Yes"/>
    <x v="1"/>
    <s v="No"/>
    <x v="1"/>
    <s v="Yes"/>
    <s v="No"/>
    <s v="Yes"/>
    <x v="2"/>
    <s v="Yes"/>
    <x v="1"/>
    <n v="88.45"/>
    <n v="2130.5500000000002"/>
    <n v="0"/>
    <n v="0"/>
    <n v="46.69"/>
    <n v="2177.2399999999998"/>
    <s v="Stayed"/>
    <x v="0"/>
    <s v="other"/>
    <n v="0"/>
    <s v="50-100"/>
    <n v="0"/>
    <x v="1"/>
    <x v="2"/>
  </r>
  <r>
    <s v="97703-BIH"/>
    <x v="1"/>
    <n v="21"/>
    <s v="Yes"/>
    <x v="9"/>
    <n v="1"/>
    <n v="8"/>
    <s v="Deal 3"/>
    <x v="1"/>
    <s v="No"/>
    <x v="0"/>
    <s v="Cable"/>
    <x v="1"/>
    <s v="No"/>
    <x v="0"/>
    <s v="Yes"/>
    <x v="0"/>
    <s v="Yes"/>
    <s v="Yes"/>
    <s v="Yes"/>
    <x v="0"/>
    <s v="No"/>
    <x v="0"/>
    <n v="54.55"/>
    <n v="1362.85"/>
    <n v="0"/>
    <n v="0"/>
    <n v="0"/>
    <n v="1362.85"/>
    <s v="Stayed"/>
    <x v="0"/>
    <s v="other"/>
    <n v="0"/>
    <s v="50-100"/>
    <n v="0"/>
    <x v="2"/>
    <x v="3"/>
  </r>
  <r>
    <s v="64604-BIH"/>
    <x v="1"/>
    <n v="51"/>
    <s v="Yes"/>
    <x v="9"/>
    <n v="10"/>
    <n v="19"/>
    <s v="None"/>
    <x v="0"/>
    <s v="No"/>
    <x v="1"/>
    <s v="No"/>
    <x v="0"/>
    <s v="No"/>
    <x v="0"/>
    <s v="No"/>
    <x v="1"/>
    <s v="No"/>
    <s v="No"/>
    <s v="No"/>
    <x v="0"/>
    <s v="Yes"/>
    <x v="1"/>
    <n v="20.05"/>
    <n v="923.1"/>
    <n v="0"/>
    <n v="0"/>
    <n v="1082.9000000000001"/>
    <n v="2006"/>
    <s v="Stayed"/>
    <x v="0"/>
    <s v="other"/>
    <n v="0"/>
    <s v="20-50"/>
    <n v="0"/>
    <x v="1"/>
    <x v="2"/>
  </r>
  <r>
    <s v="34024-AND"/>
    <x v="1"/>
    <n v="45"/>
    <s v="Yes"/>
    <x v="10"/>
    <n v="4"/>
    <n v="21"/>
    <s v="None"/>
    <x v="0"/>
    <s v="No"/>
    <x v="1"/>
    <s v="No"/>
    <x v="0"/>
    <s v="No"/>
    <x v="0"/>
    <s v="No"/>
    <x v="1"/>
    <s v="No"/>
    <s v="No"/>
    <s v="No"/>
    <x v="1"/>
    <s v="No"/>
    <x v="0"/>
    <n v="20.05"/>
    <n v="20.05"/>
    <n v="0"/>
    <n v="0"/>
    <n v="7.66"/>
    <n v="27.71"/>
    <s v="Joined"/>
    <x v="0"/>
    <s v="other"/>
    <n v="0"/>
    <s v="20-50"/>
    <n v="1"/>
    <x v="0"/>
    <x v="2"/>
  </r>
  <r>
    <s v="67856-AND"/>
    <x v="0"/>
    <n v="67"/>
    <s v="No"/>
    <x v="10"/>
    <n v="2"/>
    <n v="5"/>
    <s v="None"/>
    <x v="0"/>
    <s v="No"/>
    <x v="0"/>
    <s v="Fiber Optic"/>
    <x v="0"/>
    <s v="No"/>
    <x v="0"/>
    <s v="No"/>
    <x v="1"/>
    <s v="No"/>
    <s v="No"/>
    <s v="Yes"/>
    <x v="1"/>
    <s v="Yes"/>
    <x v="0"/>
    <n v="70.25"/>
    <n v="331.9"/>
    <n v="12.48"/>
    <n v="0"/>
    <n v="11.35"/>
    <n v="330.77"/>
    <s v="Churned"/>
    <x v="3"/>
    <s v="Price too high"/>
    <n v="1"/>
    <s v="50-100"/>
    <n v="0"/>
    <x v="1"/>
    <x v="4"/>
  </r>
  <r>
    <s v="18601-KAR"/>
    <x v="1"/>
    <n v="40"/>
    <s v="Yes"/>
    <x v="3"/>
    <n v="13"/>
    <n v="4"/>
    <s v="None"/>
    <x v="0"/>
    <s v="No"/>
    <x v="1"/>
    <s v="No"/>
    <x v="0"/>
    <s v="No"/>
    <x v="0"/>
    <s v="No"/>
    <x v="1"/>
    <s v="No"/>
    <s v="No"/>
    <s v="No"/>
    <x v="2"/>
    <s v="No"/>
    <x v="0"/>
    <n v="19.399999999999999"/>
    <n v="1023.95"/>
    <n v="0"/>
    <n v="0"/>
    <n v="631"/>
    <n v="1654.95"/>
    <s v="Stayed"/>
    <x v="0"/>
    <s v="other"/>
    <n v="0"/>
    <s v="&lt;20"/>
    <n v="0"/>
    <x v="0"/>
    <x v="4"/>
  </r>
  <r>
    <s v="44895-RAJ"/>
    <x v="0"/>
    <n v="56"/>
    <s v="Yes"/>
    <x v="8"/>
    <n v="4"/>
    <n v="21"/>
    <s v="Deal 4"/>
    <x v="1"/>
    <s v="No"/>
    <x v="0"/>
    <s v="DSL"/>
    <x v="1"/>
    <s v="No"/>
    <x v="0"/>
    <s v="Yes"/>
    <x v="0"/>
    <s v="No"/>
    <s v="No"/>
    <s v="Yes"/>
    <x v="1"/>
    <s v="Yes"/>
    <x v="0"/>
    <n v="45.55"/>
    <n v="597"/>
    <n v="0"/>
    <n v="0"/>
    <n v="0"/>
    <n v="597"/>
    <s v="Churned"/>
    <x v="2"/>
    <s v="Poor expertise of online support"/>
    <n v="1"/>
    <s v="20-50"/>
    <n v="0"/>
    <x v="1"/>
    <x v="2"/>
  </r>
  <r>
    <s v="43803-TAM"/>
    <x v="1"/>
    <n v="61"/>
    <s v="Yes"/>
    <x v="4"/>
    <n v="6"/>
    <n v="14"/>
    <s v="Deal 3"/>
    <x v="0"/>
    <s v="No"/>
    <x v="1"/>
    <s v="No"/>
    <x v="0"/>
    <s v="No"/>
    <x v="0"/>
    <s v="No"/>
    <x v="1"/>
    <s v="No"/>
    <s v="No"/>
    <s v="No"/>
    <x v="0"/>
    <s v="No"/>
    <x v="0"/>
    <n v="19.899999999999999"/>
    <n v="543"/>
    <n v="0"/>
    <n v="0"/>
    <n v="613.48"/>
    <n v="1156.48"/>
    <s v="Stayed"/>
    <x v="0"/>
    <s v="other"/>
    <n v="0"/>
    <s v="&lt;20"/>
    <n v="0"/>
    <x v="1"/>
    <x v="1"/>
  </r>
  <r>
    <s v="84616-GUJ"/>
    <x v="1"/>
    <n v="20"/>
    <s v="Yes"/>
    <x v="6"/>
    <n v="5"/>
    <n v="3"/>
    <s v="None"/>
    <x v="0"/>
    <s v="No"/>
    <x v="1"/>
    <s v="No"/>
    <x v="0"/>
    <s v="No"/>
    <x v="0"/>
    <s v="No"/>
    <x v="1"/>
    <s v="No"/>
    <s v="No"/>
    <s v="No"/>
    <x v="0"/>
    <s v="No"/>
    <x v="0"/>
    <n v="19.45"/>
    <n v="921.3"/>
    <n v="0"/>
    <n v="0"/>
    <n v="2236.36"/>
    <n v="3157.66"/>
    <s v="Stayed"/>
    <x v="0"/>
    <s v="other"/>
    <n v="0"/>
    <s v="&lt;20"/>
    <n v="0"/>
    <x v="3"/>
    <x v="4"/>
  </r>
  <r>
    <s v="13203-RAJ"/>
    <x v="1"/>
    <n v="49"/>
    <s v="Yes"/>
    <x v="8"/>
    <n v="10"/>
    <n v="20"/>
    <s v="None"/>
    <x v="0"/>
    <s v="Yes"/>
    <x v="0"/>
    <s v="Fiber Optic"/>
    <x v="0"/>
    <s v="No"/>
    <x v="1"/>
    <s v="Yes"/>
    <x v="1"/>
    <s v="Yes"/>
    <s v="Yes"/>
    <s v="Yes"/>
    <x v="1"/>
    <s v="Yes"/>
    <x v="1"/>
    <n v="95.05"/>
    <n v="1679.4"/>
    <n v="38.65"/>
    <n v="0"/>
    <n v="133.56"/>
    <n v="1774.31"/>
    <s v="Stayed"/>
    <x v="0"/>
    <s v="other"/>
    <n v="0"/>
    <s v="50-100"/>
    <n v="0"/>
    <x v="0"/>
    <x v="2"/>
  </r>
  <r>
    <s v="54123-KAR"/>
    <x v="1"/>
    <n v="24"/>
    <s v="Yes"/>
    <x v="3"/>
    <n v="10"/>
    <n v="9"/>
    <s v="Deal 1"/>
    <x v="0"/>
    <s v="Yes"/>
    <x v="0"/>
    <s v="Cable"/>
    <x v="1"/>
    <s v="No"/>
    <x v="1"/>
    <s v="No"/>
    <x v="0"/>
    <s v="No"/>
    <s v="Yes"/>
    <s v="Yes"/>
    <x v="2"/>
    <s v="Yes"/>
    <x v="1"/>
    <n v="71.45"/>
    <n v="5025.8500000000004"/>
    <n v="0"/>
    <n v="0"/>
    <n v="2807.28"/>
    <n v="7833.13"/>
    <s v="Stayed"/>
    <x v="0"/>
    <s v="other"/>
    <n v="0"/>
    <s v="50-100"/>
    <n v="0"/>
    <x v="2"/>
    <x v="3"/>
  </r>
  <r>
    <s v="96107-KAR"/>
    <x v="1"/>
    <n v="44"/>
    <s v="Yes"/>
    <x v="3"/>
    <n v="8"/>
    <n v="32"/>
    <s v="None"/>
    <x v="0"/>
    <s v="Yes"/>
    <x v="0"/>
    <s v="Fiber Optic"/>
    <x v="0"/>
    <s v="No"/>
    <x v="0"/>
    <s v="No"/>
    <x v="0"/>
    <s v="Yes"/>
    <s v="Yes"/>
    <s v="Yes"/>
    <x v="1"/>
    <s v="Yes"/>
    <x v="1"/>
    <n v="95.25"/>
    <n v="3314.15"/>
    <n v="0"/>
    <n v="0"/>
    <n v="59.2"/>
    <n v="3373.35"/>
    <s v="Stayed"/>
    <x v="0"/>
    <s v="other"/>
    <n v="0"/>
    <s v="50-100"/>
    <n v="0"/>
    <x v="0"/>
    <x v="0"/>
  </r>
  <r>
    <s v="61036-KER"/>
    <x v="0"/>
    <n v="81"/>
    <s v="Yes"/>
    <x v="20"/>
    <n v="10"/>
    <n v="30"/>
    <s v="Deal 5"/>
    <x v="1"/>
    <s v="No"/>
    <x v="0"/>
    <s v="DSL"/>
    <x v="1"/>
    <s v="No"/>
    <x v="0"/>
    <s v="No"/>
    <x v="1"/>
    <s v="No"/>
    <s v="No"/>
    <s v="Yes"/>
    <x v="0"/>
    <s v="No"/>
    <x v="1"/>
    <n v="29.8"/>
    <n v="220.45"/>
    <n v="11.83"/>
    <n v="0"/>
    <n v="0"/>
    <n v="208.62"/>
    <s v="Stayed"/>
    <x v="0"/>
    <s v="other"/>
    <n v="0"/>
    <s v="20-50"/>
    <n v="0"/>
    <x v="1"/>
    <x v="0"/>
  </r>
  <r>
    <s v="54834-PUN"/>
    <x v="0"/>
    <n v="59"/>
    <s v="Yes"/>
    <x v="13"/>
    <n v="7"/>
    <n v="5"/>
    <s v="Deal 2"/>
    <x v="0"/>
    <s v="Yes"/>
    <x v="0"/>
    <s v="Fiber Optic"/>
    <x v="0"/>
    <s v="Yes"/>
    <x v="0"/>
    <s v="No"/>
    <x v="1"/>
    <s v="No"/>
    <s v="No"/>
    <s v="Yes"/>
    <x v="1"/>
    <s v="No"/>
    <x v="1"/>
    <n v="81.400000000000006"/>
    <n v="3775.85"/>
    <n v="0"/>
    <n v="0"/>
    <n v="71.55"/>
    <n v="3847.4"/>
    <s v="Stayed"/>
    <x v="0"/>
    <s v="other"/>
    <n v="0"/>
    <s v="50-100"/>
    <n v="0"/>
    <x v="1"/>
    <x v="4"/>
  </r>
  <r>
    <s v="49491-TEL"/>
    <x v="1"/>
    <n v="49"/>
    <s v="Yes"/>
    <x v="5"/>
    <n v="6"/>
    <n v="19"/>
    <s v="None"/>
    <x v="0"/>
    <s v="No"/>
    <x v="0"/>
    <s v="DSL"/>
    <x v="0"/>
    <s v="No"/>
    <x v="0"/>
    <s v="No"/>
    <x v="1"/>
    <s v="No"/>
    <s v="No"/>
    <s v="Yes"/>
    <x v="1"/>
    <s v="Yes"/>
    <x v="1"/>
    <n v="45"/>
    <n v="865.85"/>
    <n v="22.55"/>
    <n v="0"/>
    <n v="560.88"/>
    <n v="1404.18"/>
    <s v="Stayed"/>
    <x v="0"/>
    <s v="other"/>
    <n v="0"/>
    <s v="20-50"/>
    <n v="0"/>
    <x v="0"/>
    <x v="2"/>
  </r>
  <r>
    <s v="12391-TEL"/>
    <x v="0"/>
    <n v="40"/>
    <s v="No"/>
    <x v="5"/>
    <n v="9"/>
    <n v="24"/>
    <s v="None"/>
    <x v="0"/>
    <s v="No"/>
    <x v="1"/>
    <s v="No"/>
    <x v="0"/>
    <s v="No"/>
    <x v="0"/>
    <s v="No"/>
    <x v="1"/>
    <s v="No"/>
    <s v="No"/>
    <s v="No"/>
    <x v="0"/>
    <s v="Yes"/>
    <x v="0"/>
    <n v="19.8"/>
    <n v="572.20000000000005"/>
    <n v="0"/>
    <n v="0"/>
    <n v="1337.48"/>
    <n v="1909.68"/>
    <s v="Stayed"/>
    <x v="0"/>
    <s v="other"/>
    <n v="0"/>
    <s v="&lt;20"/>
    <n v="0"/>
    <x v="0"/>
    <x v="0"/>
  </r>
  <r>
    <s v="54756-TEL"/>
    <x v="0"/>
    <n v="36"/>
    <s v="Yes"/>
    <x v="5"/>
    <n v="5"/>
    <n v="28"/>
    <s v="Deal 2"/>
    <x v="0"/>
    <s v="No"/>
    <x v="0"/>
    <s v="Fiber Optic"/>
    <x v="0"/>
    <s v="Yes"/>
    <x v="1"/>
    <s v="Yes"/>
    <x v="0"/>
    <s v="Yes"/>
    <s v="Yes"/>
    <s v="Yes"/>
    <x v="0"/>
    <s v="No"/>
    <x v="0"/>
    <n v="103.9"/>
    <n v="6449.15"/>
    <n v="0"/>
    <n v="0"/>
    <n v="2627.88"/>
    <n v="9077.0300000000007"/>
    <s v="Stayed"/>
    <x v="0"/>
    <s v="other"/>
    <n v="0"/>
    <s v="&gt;100"/>
    <n v="0"/>
    <x v="0"/>
    <x v="0"/>
  </r>
  <r>
    <s v="95873-GUJ"/>
    <x v="0"/>
    <n v="43"/>
    <s v="No"/>
    <x v="6"/>
    <n v="12"/>
    <n v="26"/>
    <s v="Deal 5"/>
    <x v="0"/>
    <s v="No"/>
    <x v="0"/>
    <s v="Cable"/>
    <x v="0"/>
    <s v="No"/>
    <x v="0"/>
    <s v="No"/>
    <x v="1"/>
    <s v="No"/>
    <s v="No"/>
    <s v="Yes"/>
    <x v="1"/>
    <s v="Yes"/>
    <x v="1"/>
    <n v="-8"/>
    <n v="199.75"/>
    <n v="0"/>
    <n v="0"/>
    <n v="135.72"/>
    <n v="335.47"/>
    <s v="Stayed"/>
    <x v="0"/>
    <s v="other"/>
    <n v="0"/>
    <s v="&lt;20"/>
    <n v="0"/>
    <x v="0"/>
    <x v="0"/>
  </r>
  <r>
    <s v="71752-TEL"/>
    <x v="1"/>
    <n v="51"/>
    <s v="No"/>
    <x v="5"/>
    <n v="4"/>
    <n v="2"/>
    <s v="Deal 5"/>
    <x v="0"/>
    <s v="No"/>
    <x v="1"/>
    <s v="No"/>
    <x v="0"/>
    <s v="No"/>
    <x v="0"/>
    <s v="No"/>
    <x v="1"/>
    <s v="No"/>
    <s v="No"/>
    <s v="No"/>
    <x v="1"/>
    <s v="No"/>
    <x v="1"/>
    <n v="19.899999999999999"/>
    <n v="57.4"/>
    <n v="0"/>
    <n v="0"/>
    <n v="53.8"/>
    <n v="111.2"/>
    <s v="Joined"/>
    <x v="0"/>
    <s v="other"/>
    <n v="0"/>
    <s v="&lt;20"/>
    <n v="1"/>
    <x v="1"/>
    <x v="4"/>
  </r>
  <r>
    <s v="15692-UTT"/>
    <x v="1"/>
    <n v="25"/>
    <s v="No"/>
    <x v="7"/>
    <n v="0"/>
    <n v="23"/>
    <s v="None"/>
    <x v="0"/>
    <s v="No"/>
    <x v="0"/>
    <s v="Cable"/>
    <x v="0"/>
    <s v="No"/>
    <x v="0"/>
    <s v="No"/>
    <x v="1"/>
    <s v="No"/>
    <s v="Yes"/>
    <s v="Yes"/>
    <x v="1"/>
    <s v="No"/>
    <x v="0"/>
    <n v="45.05"/>
    <n v="45.05"/>
    <n v="0"/>
    <n v="0"/>
    <n v="48.03"/>
    <n v="93.08"/>
    <s v="Churned"/>
    <x v="1"/>
    <s v="Competitor had better devices"/>
    <n v="1"/>
    <s v="20-50"/>
    <n v="0"/>
    <x v="2"/>
    <x v="2"/>
  </r>
  <r>
    <s v="37245-MAD"/>
    <x v="1"/>
    <n v="57"/>
    <s v="No"/>
    <x v="11"/>
    <n v="12"/>
    <n v="31"/>
    <s v="Deal 4"/>
    <x v="1"/>
    <s v="No"/>
    <x v="0"/>
    <s v="DSL"/>
    <x v="1"/>
    <s v="Yes"/>
    <x v="1"/>
    <s v="Yes"/>
    <x v="1"/>
    <s v="No"/>
    <s v="No"/>
    <s v="Yes"/>
    <x v="0"/>
    <s v="No"/>
    <x v="0"/>
    <n v="45.9"/>
    <n v="693.45"/>
    <n v="16.27"/>
    <n v="0"/>
    <n v="0"/>
    <n v="677.18"/>
    <s v="Stayed"/>
    <x v="0"/>
    <s v="other"/>
    <n v="0"/>
    <s v="20-50"/>
    <n v="0"/>
    <x v="1"/>
    <x v="0"/>
  </r>
  <r>
    <s v="77494-KAR"/>
    <x v="1"/>
    <n v="27"/>
    <s v="Yes"/>
    <x v="3"/>
    <n v="13"/>
    <n v="3"/>
    <s v="Deal 1"/>
    <x v="0"/>
    <s v="Yes"/>
    <x v="0"/>
    <s v="Fiber Optic"/>
    <x v="1"/>
    <s v="No"/>
    <x v="1"/>
    <s v="Yes"/>
    <x v="0"/>
    <s v="Yes"/>
    <s v="Yes"/>
    <s v="Yes"/>
    <x v="2"/>
    <s v="Yes"/>
    <x v="1"/>
    <n v="108.05"/>
    <n v="7532.15"/>
    <n v="0"/>
    <n v="0"/>
    <n v="3508.82"/>
    <n v="11040.97"/>
    <s v="Churned"/>
    <x v="1"/>
    <s v="Competitor had better devices"/>
    <n v="1"/>
    <s v="&gt;100"/>
    <n v="0"/>
    <x v="2"/>
    <x v="4"/>
  </r>
  <r>
    <s v="92685-UTT"/>
    <x v="1"/>
    <n v="35"/>
    <s v="Yes"/>
    <x v="18"/>
    <n v="6"/>
    <n v="16"/>
    <s v="None"/>
    <x v="0"/>
    <s v="No"/>
    <x v="0"/>
    <s v="Fiber Optic"/>
    <x v="1"/>
    <s v="No"/>
    <x v="0"/>
    <s v="No"/>
    <x v="0"/>
    <s v="No"/>
    <s v="No"/>
    <s v="Yes"/>
    <x v="1"/>
    <s v="No"/>
    <x v="1"/>
    <n v="84.1"/>
    <n v="4348.6499999999996"/>
    <n v="0"/>
    <n v="0"/>
    <n v="1995.24"/>
    <n v="6343.89"/>
    <s v="Churned"/>
    <x v="1"/>
    <s v="Competitor had better devices"/>
    <n v="1"/>
    <s v="50-100"/>
    <n v="0"/>
    <x v="0"/>
    <x v="1"/>
  </r>
  <r>
    <s v="92742-RAJ"/>
    <x v="1"/>
    <n v="59"/>
    <s v="No"/>
    <x v="8"/>
    <n v="15"/>
    <n v="34"/>
    <s v="Deal 5"/>
    <x v="0"/>
    <s v="No"/>
    <x v="1"/>
    <s v="No"/>
    <x v="0"/>
    <s v="No"/>
    <x v="0"/>
    <s v="No"/>
    <x v="1"/>
    <s v="No"/>
    <s v="No"/>
    <s v="No"/>
    <x v="1"/>
    <s v="No"/>
    <x v="2"/>
    <n v="20.65"/>
    <n v="38.700000000000003"/>
    <n v="0"/>
    <n v="0"/>
    <n v="49.42"/>
    <n v="88.12"/>
    <s v="Churned"/>
    <x v="4"/>
    <s v="Attitude of support person"/>
    <n v="1"/>
    <s v="20-50"/>
    <n v="0"/>
    <x v="1"/>
    <x v="0"/>
  </r>
  <r>
    <s v="37453-JAM"/>
    <x v="0"/>
    <n v="73"/>
    <s v="No"/>
    <x v="16"/>
    <n v="13"/>
    <n v="2"/>
    <s v="Deal 3"/>
    <x v="0"/>
    <s v="No"/>
    <x v="0"/>
    <s v="Cable"/>
    <x v="0"/>
    <s v="No"/>
    <x v="1"/>
    <s v="No"/>
    <x v="0"/>
    <s v="Yes"/>
    <s v="Yes"/>
    <s v="Yes"/>
    <x v="1"/>
    <s v="Yes"/>
    <x v="1"/>
    <n v="93.15"/>
    <n v="2231.0500000000002"/>
    <n v="0"/>
    <n v="0"/>
    <n v="386.4"/>
    <n v="2617.4499999999998"/>
    <s v="Churned"/>
    <x v="1"/>
    <s v="Competitor made better offer"/>
    <n v="1"/>
    <s v="50-100"/>
    <n v="0"/>
    <x v="1"/>
    <x v="4"/>
  </r>
  <r>
    <s v="88844-JAM"/>
    <x v="0"/>
    <n v="43"/>
    <s v="Yes"/>
    <x v="16"/>
    <n v="2"/>
    <n v="10"/>
    <s v="Deal 2"/>
    <x v="0"/>
    <s v="Yes"/>
    <x v="0"/>
    <s v="Fiber Optic"/>
    <x v="0"/>
    <s v="No"/>
    <x v="0"/>
    <s v="No"/>
    <x v="1"/>
    <s v="No"/>
    <s v="No"/>
    <s v="Yes"/>
    <x v="1"/>
    <s v="Yes"/>
    <x v="0"/>
    <n v="75.349999999999994"/>
    <n v="3161.4"/>
    <n v="0"/>
    <n v="0"/>
    <n v="845.38"/>
    <n v="4006.78"/>
    <s v="Stayed"/>
    <x v="0"/>
    <s v="other"/>
    <n v="0"/>
    <s v="50-100"/>
    <n v="0"/>
    <x v="0"/>
    <x v="3"/>
  </r>
  <r>
    <s v="24757-UTT"/>
    <x v="1"/>
    <n v="32"/>
    <s v="No"/>
    <x v="7"/>
    <n v="9"/>
    <n v="1"/>
    <s v="Deal 5"/>
    <x v="0"/>
    <s v="No"/>
    <x v="0"/>
    <s v="Cable"/>
    <x v="0"/>
    <s v="No"/>
    <x v="0"/>
    <s v="No"/>
    <x v="1"/>
    <s v="No"/>
    <s v="Yes"/>
    <s v="No"/>
    <x v="1"/>
    <s v="No"/>
    <x v="1"/>
    <n v="46.05"/>
    <n v="80.349999999999994"/>
    <n v="0"/>
    <n v="10"/>
    <n v="59.38"/>
    <n v="149.72999999999999"/>
    <s v="Churned"/>
    <x v="4"/>
    <s v="Attitude of service provider"/>
    <n v="1"/>
    <s v="20-50"/>
    <n v="0"/>
    <x v="2"/>
    <x v="4"/>
  </r>
  <r>
    <s v="97301-JAM"/>
    <x v="0"/>
    <n v="25"/>
    <s v="Yes"/>
    <x v="16"/>
    <n v="8"/>
    <n v="18"/>
    <s v="Deal 3"/>
    <x v="0"/>
    <s v="No"/>
    <x v="0"/>
    <s v="Cable"/>
    <x v="0"/>
    <s v="Yes"/>
    <x v="0"/>
    <s v="No"/>
    <x v="1"/>
    <s v="No"/>
    <s v="No"/>
    <s v="Yes"/>
    <x v="1"/>
    <s v="Yes"/>
    <x v="2"/>
    <n v="49.7"/>
    <n v="1218.25"/>
    <n v="0"/>
    <n v="0"/>
    <n v="89.28"/>
    <n v="1307.53"/>
    <s v="Stayed"/>
    <x v="0"/>
    <s v="other"/>
    <n v="0"/>
    <s v="20-50"/>
    <n v="0"/>
    <x v="2"/>
    <x v="2"/>
  </r>
  <r>
    <s v="84807-KAR"/>
    <x v="1"/>
    <n v="83"/>
    <s v="No"/>
    <x v="3"/>
    <n v="14"/>
    <n v="5"/>
    <s v="None"/>
    <x v="0"/>
    <s v="Yes"/>
    <x v="0"/>
    <s v="Fiber Optic"/>
    <x v="0"/>
    <s v="No"/>
    <x v="1"/>
    <s v="No"/>
    <x v="0"/>
    <s v="Yes"/>
    <s v="No"/>
    <s v="Yes"/>
    <x v="1"/>
    <s v="Yes"/>
    <x v="1"/>
    <n v="99.8"/>
    <n v="4259.3"/>
    <n v="8.8800000000000008"/>
    <n v="0"/>
    <n v="924.96"/>
    <n v="5175.38"/>
    <s v="Churned"/>
    <x v="2"/>
    <s v="Product dissatisfaction"/>
    <n v="1"/>
    <s v="50-100"/>
    <n v="0"/>
    <x v="1"/>
    <x v="4"/>
  </r>
  <r>
    <s v="98172-ASS"/>
    <x v="1"/>
    <n v="53"/>
    <s v="No"/>
    <x v="17"/>
    <n v="15"/>
    <n v="3"/>
    <s v="None"/>
    <x v="0"/>
    <s v="Yes"/>
    <x v="0"/>
    <s v="Fiber Optic"/>
    <x v="0"/>
    <s v="No"/>
    <x v="1"/>
    <s v="No"/>
    <x v="1"/>
    <s v="Yes"/>
    <s v="Yes"/>
    <s v="Yes"/>
    <x v="1"/>
    <s v="Yes"/>
    <x v="1"/>
    <n v="87.25"/>
    <n v="1258.5999999999999"/>
    <n v="0"/>
    <n v="0"/>
    <n v="408.52"/>
    <n v="1667.12"/>
    <s v="Churned"/>
    <x v="1"/>
    <s v="Competitor made better offer"/>
    <n v="1"/>
    <s v="50-100"/>
    <n v="0"/>
    <x v="1"/>
    <x v="4"/>
  </r>
  <r>
    <s v="16541-UTT"/>
    <x v="1"/>
    <n v="58"/>
    <s v="No"/>
    <x v="7"/>
    <n v="4"/>
    <n v="35"/>
    <s v="None"/>
    <x v="0"/>
    <s v="No"/>
    <x v="0"/>
    <s v="DSL"/>
    <x v="0"/>
    <s v="Yes"/>
    <x v="1"/>
    <s v="Yes"/>
    <x v="1"/>
    <s v="Yes"/>
    <s v="Yes"/>
    <s v="Yes"/>
    <x v="2"/>
    <s v="Yes"/>
    <x v="0"/>
    <n v="68.3"/>
    <n v="4378.8"/>
    <n v="0"/>
    <n v="0"/>
    <n v="1490.56"/>
    <n v="5869.36"/>
    <s v="Stayed"/>
    <x v="0"/>
    <s v="other"/>
    <n v="0"/>
    <s v="50-100"/>
    <n v="0"/>
    <x v="1"/>
    <x v="0"/>
  </r>
  <r>
    <s v="56514-PUD"/>
    <x v="1"/>
    <n v="34"/>
    <s v="No"/>
    <x v="21"/>
    <n v="14"/>
    <n v="24"/>
    <s v="Deal 1"/>
    <x v="0"/>
    <s v="No"/>
    <x v="1"/>
    <s v="No"/>
    <x v="0"/>
    <s v="No"/>
    <x v="0"/>
    <s v="No"/>
    <x v="1"/>
    <s v="No"/>
    <s v="No"/>
    <s v="No"/>
    <x v="2"/>
    <s v="No"/>
    <x v="0"/>
    <n v="19.399999999999999"/>
    <n v="1363.25"/>
    <n v="0"/>
    <n v="0"/>
    <n v="3564"/>
    <n v="4927.25"/>
    <s v="Stayed"/>
    <x v="0"/>
    <s v="other"/>
    <n v="0"/>
    <s v="&lt;20"/>
    <n v="0"/>
    <x v="2"/>
    <x v="0"/>
  </r>
  <r>
    <s v="28715-DEL"/>
    <x v="1"/>
    <n v="34"/>
    <s v="Yes"/>
    <x v="0"/>
    <n v="9"/>
    <n v="10"/>
    <s v="None"/>
    <x v="0"/>
    <s v="No"/>
    <x v="0"/>
    <s v="Cable"/>
    <x v="0"/>
    <s v="Yes"/>
    <x v="0"/>
    <s v="Yes"/>
    <x v="1"/>
    <s v="No"/>
    <s v="No"/>
    <s v="Yes"/>
    <x v="1"/>
    <s v="Yes"/>
    <x v="2"/>
    <n v="56.15"/>
    <n v="1439.35"/>
    <n v="0"/>
    <n v="0"/>
    <n v="35.369999999999997"/>
    <n v="1474.72"/>
    <s v="Stayed"/>
    <x v="0"/>
    <s v="other"/>
    <n v="0"/>
    <s v="50-100"/>
    <n v="0"/>
    <x v="2"/>
    <x v="3"/>
  </r>
  <r>
    <s v="51890-UTT"/>
    <x v="0"/>
    <n v="81"/>
    <s v="Yes"/>
    <x v="7"/>
    <n v="11"/>
    <n v="21"/>
    <s v="None"/>
    <x v="0"/>
    <s v="No"/>
    <x v="0"/>
    <s v="DSL"/>
    <x v="0"/>
    <s v="No"/>
    <x v="1"/>
    <s v="Yes"/>
    <x v="0"/>
    <s v="Yes"/>
    <s v="No"/>
    <s v="Yes"/>
    <x v="0"/>
    <s v="Yes"/>
    <x v="1"/>
    <n v="73"/>
    <n v="2471.25"/>
    <n v="0"/>
    <n v="0"/>
    <n v="106.4"/>
    <n v="2577.65"/>
    <s v="Stayed"/>
    <x v="0"/>
    <s v="other"/>
    <n v="0"/>
    <s v="50-100"/>
    <n v="0"/>
    <x v="1"/>
    <x v="2"/>
  </r>
  <r>
    <s v="62968-UTT"/>
    <x v="1"/>
    <n v="18"/>
    <s v="No"/>
    <x v="7"/>
    <n v="4"/>
    <n v="3"/>
    <s v="None"/>
    <x v="0"/>
    <s v="No"/>
    <x v="0"/>
    <s v="Cable"/>
    <x v="0"/>
    <s v="No"/>
    <x v="0"/>
    <s v="Yes"/>
    <x v="1"/>
    <s v="Yes"/>
    <s v="Yes"/>
    <s v="Yes"/>
    <x v="1"/>
    <s v="Yes"/>
    <x v="0"/>
    <n v="59.55"/>
    <n v="59.55"/>
    <n v="0"/>
    <n v="0"/>
    <n v="41.39"/>
    <n v="100.94"/>
    <s v="Joined"/>
    <x v="0"/>
    <s v="other"/>
    <n v="0"/>
    <s v="50-100"/>
    <n v="1"/>
    <x v="3"/>
    <x v="4"/>
  </r>
  <r>
    <s v="91132-WES"/>
    <x v="1"/>
    <n v="65"/>
    <s v="No"/>
    <x v="2"/>
    <n v="15"/>
    <n v="19"/>
    <s v="Deal 5"/>
    <x v="0"/>
    <s v="No"/>
    <x v="0"/>
    <s v="Fiber Optic"/>
    <x v="0"/>
    <s v="No"/>
    <x v="0"/>
    <s v="No"/>
    <x v="1"/>
    <s v="No"/>
    <s v="No"/>
    <s v="Yes"/>
    <x v="1"/>
    <s v="No"/>
    <x v="1"/>
    <n v="68.650000000000006"/>
    <n v="68.650000000000006"/>
    <n v="0"/>
    <n v="0"/>
    <n v="12.4"/>
    <n v="81.05"/>
    <s v="Churned"/>
    <x v="3"/>
    <s v="Price too high"/>
    <n v="1"/>
    <s v="50-100"/>
    <n v="0"/>
    <x v="1"/>
    <x v="2"/>
  </r>
  <r>
    <s v="36440-JHA"/>
    <x v="1"/>
    <n v="78"/>
    <s v="Yes"/>
    <x v="14"/>
    <n v="3"/>
    <n v="26"/>
    <s v="None"/>
    <x v="0"/>
    <s v="No"/>
    <x v="0"/>
    <s v="Fiber Optic"/>
    <x v="0"/>
    <s v="No"/>
    <x v="0"/>
    <s v="No"/>
    <x v="0"/>
    <s v="Yes"/>
    <s v="Yes"/>
    <s v="Yes"/>
    <x v="1"/>
    <s v="Yes"/>
    <x v="2"/>
    <n v="89.55"/>
    <n v="3856.75"/>
    <n v="0"/>
    <n v="0"/>
    <n v="1682.16"/>
    <n v="5538.91"/>
    <s v="Churned"/>
    <x v="2"/>
    <s v="Network reliability"/>
    <n v="1"/>
    <s v="50-100"/>
    <n v="0"/>
    <x v="1"/>
    <x v="0"/>
  </r>
  <r>
    <s v="21343-MAD"/>
    <x v="0"/>
    <n v="68"/>
    <s v="No"/>
    <x v="11"/>
    <n v="0"/>
    <n v="17"/>
    <s v="None"/>
    <x v="0"/>
    <s v="Yes"/>
    <x v="0"/>
    <s v="Fiber Optic"/>
    <x v="0"/>
    <s v="No"/>
    <x v="0"/>
    <s v="No"/>
    <x v="0"/>
    <s v="Yes"/>
    <s v="No"/>
    <s v="Yes"/>
    <x v="0"/>
    <s v="Yes"/>
    <x v="0"/>
    <n v="95.85"/>
    <n v="5016.25"/>
    <n v="18.850000000000001"/>
    <n v="0"/>
    <n v="1594.77"/>
    <n v="6592.17"/>
    <s v="Stayed"/>
    <x v="0"/>
    <s v="other"/>
    <n v="0"/>
    <s v="50-100"/>
    <n v="0"/>
    <x v="1"/>
    <x v="1"/>
  </r>
  <r>
    <s v="34961-AND"/>
    <x v="1"/>
    <n v="55"/>
    <s v="No"/>
    <x v="10"/>
    <n v="5"/>
    <n v="4"/>
    <s v="None"/>
    <x v="0"/>
    <s v="Yes"/>
    <x v="0"/>
    <s v="DSL"/>
    <x v="0"/>
    <s v="No"/>
    <x v="1"/>
    <s v="No"/>
    <x v="1"/>
    <s v="No"/>
    <s v="No"/>
    <s v="Yes"/>
    <x v="0"/>
    <s v="Yes"/>
    <x v="2"/>
    <n v="55.85"/>
    <n v="937.5"/>
    <n v="0"/>
    <n v="0"/>
    <n v="413.27"/>
    <n v="1350.77"/>
    <s v="Churned"/>
    <x v="3"/>
    <s v="Price too high"/>
    <n v="1"/>
    <s v="50-100"/>
    <n v="0"/>
    <x v="1"/>
    <x v="4"/>
  </r>
  <r>
    <s v="86433-TAM"/>
    <x v="0"/>
    <n v="62"/>
    <s v="Yes"/>
    <x v="4"/>
    <n v="8"/>
    <n v="1"/>
    <s v="Deal 4"/>
    <x v="0"/>
    <s v="Yes"/>
    <x v="0"/>
    <s v="Fiber Optic"/>
    <x v="0"/>
    <s v="No"/>
    <x v="0"/>
    <s v="No"/>
    <x v="1"/>
    <s v="Yes"/>
    <s v="Yes"/>
    <s v="Yes"/>
    <x v="1"/>
    <s v="Yes"/>
    <x v="0"/>
    <n v="85.8"/>
    <n v="1727.5"/>
    <n v="0"/>
    <n v="0"/>
    <n v="585.79999999999995"/>
    <n v="2313.3000000000002"/>
    <s v="Churned"/>
    <x v="3"/>
    <s v="Price too high"/>
    <n v="1"/>
    <s v="50-100"/>
    <n v="0"/>
    <x v="1"/>
    <x v="4"/>
  </r>
  <r>
    <s v="53790-RAJ"/>
    <x v="0"/>
    <n v="36"/>
    <s v="No"/>
    <x v="8"/>
    <n v="8"/>
    <n v="36"/>
    <s v="None"/>
    <x v="0"/>
    <s v="No"/>
    <x v="1"/>
    <s v="No"/>
    <x v="0"/>
    <s v="No"/>
    <x v="0"/>
    <s v="No"/>
    <x v="1"/>
    <s v="No"/>
    <s v="No"/>
    <s v="No"/>
    <x v="0"/>
    <s v="No"/>
    <x v="0"/>
    <n v="19.149999999999999"/>
    <n v="124.4"/>
    <n v="0"/>
    <n v="0"/>
    <n v="63.24"/>
    <n v="187.64"/>
    <s v="Stayed"/>
    <x v="0"/>
    <s v="other"/>
    <n v="0"/>
    <s v="&lt;20"/>
    <n v="0"/>
    <x v="0"/>
    <x v="0"/>
  </r>
  <r>
    <s v="68826-MAH"/>
    <x v="0"/>
    <n v="48"/>
    <s v="No"/>
    <x v="1"/>
    <n v="14"/>
    <n v="1"/>
    <s v="None"/>
    <x v="1"/>
    <s v="No"/>
    <x v="0"/>
    <s v="Cable"/>
    <x v="0"/>
    <s v="No"/>
    <x v="0"/>
    <s v="No"/>
    <x v="1"/>
    <s v="No"/>
    <s v="No"/>
    <s v="No"/>
    <x v="1"/>
    <s v="Yes"/>
    <x v="1"/>
    <n v="24.7"/>
    <n v="24.7"/>
    <n v="0"/>
    <n v="0"/>
    <n v="0"/>
    <n v="24.7"/>
    <s v="Joined"/>
    <x v="0"/>
    <s v="other"/>
    <n v="0"/>
    <s v="20-50"/>
    <n v="1"/>
    <x v="0"/>
    <x v="4"/>
  </r>
  <r>
    <s v="19088-JAM"/>
    <x v="1"/>
    <n v="51"/>
    <s v="Yes"/>
    <x v="16"/>
    <n v="9"/>
    <n v="11"/>
    <s v="None"/>
    <x v="0"/>
    <s v="Yes"/>
    <x v="0"/>
    <s v="DSL"/>
    <x v="1"/>
    <s v="Yes"/>
    <x v="1"/>
    <s v="Yes"/>
    <x v="0"/>
    <s v="Yes"/>
    <s v="Yes"/>
    <s v="Yes"/>
    <x v="2"/>
    <s v="No"/>
    <x v="1"/>
    <n v="89.65"/>
    <n v="5308.7"/>
    <n v="0"/>
    <n v="0"/>
    <n v="1430.45"/>
    <n v="6739.15"/>
    <s v="Stayed"/>
    <x v="0"/>
    <s v="other"/>
    <n v="0"/>
    <s v="50-100"/>
    <n v="0"/>
    <x v="1"/>
    <x v="3"/>
  </r>
  <r>
    <s v="88459-UTT"/>
    <x v="1"/>
    <n v="70"/>
    <s v="Yes"/>
    <x v="7"/>
    <n v="5"/>
    <n v="14"/>
    <s v="None"/>
    <x v="0"/>
    <s v="Yes"/>
    <x v="0"/>
    <s v="Cable"/>
    <x v="0"/>
    <s v="No"/>
    <x v="1"/>
    <s v="No"/>
    <x v="0"/>
    <s v="No"/>
    <s v="No"/>
    <s v="Yes"/>
    <x v="1"/>
    <s v="Yes"/>
    <x v="1"/>
    <n v="89.2"/>
    <n v="346.2"/>
    <n v="0"/>
    <n v="0"/>
    <n v="193.4"/>
    <n v="539.6"/>
    <s v="Churned"/>
    <x v="1"/>
    <s v="Competitor had better devices"/>
    <n v="1"/>
    <s v="50-100"/>
    <n v="0"/>
    <x v="1"/>
    <x v="1"/>
  </r>
  <r>
    <s v="36017-TAM"/>
    <x v="1"/>
    <n v="52"/>
    <s v="Yes"/>
    <x v="4"/>
    <n v="15"/>
    <n v="23"/>
    <s v="None"/>
    <x v="0"/>
    <s v="No"/>
    <x v="1"/>
    <s v="No"/>
    <x v="0"/>
    <s v="No"/>
    <x v="0"/>
    <s v="No"/>
    <x v="1"/>
    <s v="No"/>
    <s v="No"/>
    <s v="No"/>
    <x v="1"/>
    <s v="No"/>
    <x v="0"/>
    <n v="19.55"/>
    <n v="19.55"/>
    <n v="0"/>
    <n v="0"/>
    <n v="40.630000000000003"/>
    <n v="60.18"/>
    <s v="Joined"/>
    <x v="0"/>
    <s v="other"/>
    <n v="0"/>
    <s v="&lt;20"/>
    <n v="1"/>
    <x v="1"/>
    <x v="2"/>
  </r>
  <r>
    <s v="35520-ASS"/>
    <x v="1"/>
    <n v="25"/>
    <s v="No"/>
    <x v="17"/>
    <n v="7"/>
    <n v="3"/>
    <s v="None"/>
    <x v="0"/>
    <s v="No"/>
    <x v="0"/>
    <s v="Fiber Optic"/>
    <x v="0"/>
    <s v="No"/>
    <x v="0"/>
    <s v="No"/>
    <x v="1"/>
    <s v="Yes"/>
    <s v="Yes"/>
    <s v="Yes"/>
    <x v="1"/>
    <s v="No"/>
    <x v="1"/>
    <n v="80.5"/>
    <n v="80.5"/>
    <n v="0"/>
    <n v="0"/>
    <n v="35.770000000000003"/>
    <n v="116.27"/>
    <s v="Churned"/>
    <x v="2"/>
    <s v="Product dissatisfaction"/>
    <n v="1"/>
    <s v="50-100"/>
    <n v="0"/>
    <x v="2"/>
    <x v="4"/>
  </r>
  <r>
    <s v="27065-TAM"/>
    <x v="1"/>
    <n v="47"/>
    <s v="No"/>
    <x v="4"/>
    <n v="14"/>
    <n v="33"/>
    <s v="Deal 1"/>
    <x v="0"/>
    <s v="Yes"/>
    <x v="0"/>
    <s v="Fiber Optic"/>
    <x v="0"/>
    <s v="Yes"/>
    <x v="0"/>
    <s v="Yes"/>
    <x v="1"/>
    <s v="No"/>
    <s v="No"/>
    <s v="Yes"/>
    <x v="0"/>
    <s v="Yes"/>
    <x v="1"/>
    <n v="83.65"/>
    <n v="5733.4"/>
    <n v="46.99"/>
    <n v="0"/>
    <n v="1083.92"/>
    <n v="6770.33"/>
    <s v="Stayed"/>
    <x v="0"/>
    <s v="other"/>
    <n v="0"/>
    <s v="50-100"/>
    <n v="0"/>
    <x v="0"/>
    <x v="0"/>
  </r>
  <r>
    <s v="13664-TAM"/>
    <x v="1"/>
    <n v="44"/>
    <s v="Yes"/>
    <x v="4"/>
    <n v="5"/>
    <n v="31"/>
    <s v="Deal 5"/>
    <x v="0"/>
    <s v="No"/>
    <x v="0"/>
    <s v="Fiber Optic"/>
    <x v="0"/>
    <s v="No"/>
    <x v="0"/>
    <s v="No"/>
    <x v="1"/>
    <s v="Yes"/>
    <s v="Yes"/>
    <s v="Yes"/>
    <x v="1"/>
    <s v="Yes"/>
    <x v="1"/>
    <n v="79.25"/>
    <n v="79.25"/>
    <n v="0"/>
    <n v="0"/>
    <n v="19.98"/>
    <n v="99.23"/>
    <s v="Churned"/>
    <x v="2"/>
    <s v="Service dissatisfaction"/>
    <n v="1"/>
    <s v="50-100"/>
    <n v="0"/>
    <x v="0"/>
    <x v="0"/>
  </r>
  <r>
    <s v="92306-JAM"/>
    <x v="1"/>
    <n v="56"/>
    <s v="Yes"/>
    <x v="16"/>
    <n v="1"/>
    <n v="4"/>
    <s v="None"/>
    <x v="0"/>
    <s v="Yes"/>
    <x v="0"/>
    <s v="Fiber Optic"/>
    <x v="0"/>
    <s v="No"/>
    <x v="1"/>
    <s v="No"/>
    <x v="1"/>
    <s v="No"/>
    <s v="No"/>
    <s v="Yes"/>
    <x v="1"/>
    <s v="No"/>
    <x v="0"/>
    <n v="80.599999999999994"/>
    <n v="155.80000000000001"/>
    <n v="0"/>
    <n v="0"/>
    <n v="10.64"/>
    <n v="166.44"/>
    <s v="Churned"/>
    <x v="1"/>
    <s v="Competitor made better offer"/>
    <n v="1"/>
    <s v="50-100"/>
    <n v="0"/>
    <x v="1"/>
    <x v="4"/>
  </r>
  <r>
    <s v="25438-MAH"/>
    <x v="1"/>
    <n v="43"/>
    <s v="No"/>
    <x v="1"/>
    <n v="8"/>
    <n v="1"/>
    <s v="Deal 2"/>
    <x v="0"/>
    <s v="Yes"/>
    <x v="0"/>
    <s v="Fiber Optic"/>
    <x v="0"/>
    <s v="Yes"/>
    <x v="0"/>
    <s v="No"/>
    <x v="0"/>
    <s v="No"/>
    <s v="No"/>
    <s v="Yes"/>
    <x v="1"/>
    <s v="Yes"/>
    <x v="0"/>
    <n v="89.3"/>
    <n v="4016.85"/>
    <n v="44.63"/>
    <n v="0"/>
    <n v="635.4"/>
    <n v="4607.62"/>
    <s v="Churned"/>
    <x v="2"/>
    <s v="Poor expertise of online support"/>
    <n v="1"/>
    <s v="50-100"/>
    <n v="0"/>
    <x v="0"/>
    <x v="4"/>
  </r>
  <r>
    <s v="82637-DEL"/>
    <x v="1"/>
    <n v="59"/>
    <s v="No"/>
    <x v="0"/>
    <n v="9"/>
    <n v="18"/>
    <s v="Deal 2"/>
    <x v="0"/>
    <s v="Yes"/>
    <x v="0"/>
    <s v="Fiber Optic"/>
    <x v="0"/>
    <s v="No"/>
    <x v="1"/>
    <s v="Yes"/>
    <x v="1"/>
    <s v="No"/>
    <s v="No"/>
    <s v="Yes"/>
    <x v="1"/>
    <s v="Yes"/>
    <x v="1"/>
    <n v="84.85"/>
    <n v="3303.05"/>
    <n v="0"/>
    <n v="0"/>
    <n v="81.2"/>
    <n v="3384.25"/>
    <s v="Churned"/>
    <x v="1"/>
    <s v="Competitor made better offer"/>
    <n v="1"/>
    <s v="50-100"/>
    <n v="0"/>
    <x v="1"/>
    <x v="2"/>
  </r>
  <r>
    <s v="11241-MAD"/>
    <x v="1"/>
    <n v="41"/>
    <s v="Yes"/>
    <x v="11"/>
    <n v="4"/>
    <n v="11"/>
    <s v="None"/>
    <x v="0"/>
    <s v="No"/>
    <x v="0"/>
    <s v="Fiber Optic"/>
    <x v="0"/>
    <s v="Yes"/>
    <x v="1"/>
    <s v="Yes"/>
    <x v="0"/>
    <s v="Yes"/>
    <s v="Yes"/>
    <s v="Yes"/>
    <x v="1"/>
    <s v="Yes"/>
    <x v="1"/>
    <n v="105.1"/>
    <n v="3634.8"/>
    <n v="0"/>
    <n v="0"/>
    <n v="95.88"/>
    <n v="3730.68"/>
    <s v="Stayed"/>
    <x v="0"/>
    <s v="other"/>
    <n v="0"/>
    <s v="&gt;100"/>
    <n v="0"/>
    <x v="0"/>
    <x v="3"/>
  </r>
  <r>
    <s v="49995-TEL"/>
    <x v="0"/>
    <n v="44"/>
    <s v="Yes"/>
    <x v="5"/>
    <n v="11"/>
    <n v="23"/>
    <s v="None"/>
    <x v="0"/>
    <s v="Yes"/>
    <x v="0"/>
    <s v="Fiber Optic"/>
    <x v="0"/>
    <s v="No"/>
    <x v="0"/>
    <s v="No"/>
    <x v="1"/>
    <s v="Yes"/>
    <s v="Yes"/>
    <s v="Yes"/>
    <x v="1"/>
    <s v="Yes"/>
    <x v="1"/>
    <n v="85.95"/>
    <n v="1215.6500000000001"/>
    <n v="0"/>
    <n v="0"/>
    <n v="379.73"/>
    <n v="1595.38"/>
    <s v="Stayed"/>
    <x v="0"/>
    <s v="other"/>
    <n v="0"/>
    <s v="50-100"/>
    <n v="0"/>
    <x v="0"/>
    <x v="2"/>
  </r>
  <r>
    <s v="44010-BIH"/>
    <x v="0"/>
    <n v="59"/>
    <s v="No"/>
    <x v="9"/>
    <n v="0"/>
    <n v="29"/>
    <s v="Deal 5"/>
    <x v="0"/>
    <s v="No"/>
    <x v="1"/>
    <s v="No"/>
    <x v="0"/>
    <s v="No"/>
    <x v="0"/>
    <s v="No"/>
    <x v="1"/>
    <s v="No"/>
    <s v="No"/>
    <s v="No"/>
    <x v="1"/>
    <s v="Yes"/>
    <x v="0"/>
    <n v="20.25"/>
    <n v="20.25"/>
    <n v="0"/>
    <n v="0"/>
    <n v="10.71"/>
    <n v="30.96"/>
    <s v="Churned"/>
    <x v="4"/>
    <s v="Attitude of support person"/>
    <n v="1"/>
    <s v="20-50"/>
    <n v="0"/>
    <x v="1"/>
    <x v="0"/>
  </r>
  <r>
    <s v="92276-MAD"/>
    <x v="1"/>
    <n v="40"/>
    <s v="Yes"/>
    <x v="11"/>
    <n v="13"/>
    <n v="30"/>
    <s v="None"/>
    <x v="1"/>
    <s v="No"/>
    <x v="0"/>
    <s v="DSL"/>
    <x v="0"/>
    <s v="No"/>
    <x v="0"/>
    <s v="Yes"/>
    <x v="0"/>
    <s v="No"/>
    <s v="No"/>
    <s v="Yes"/>
    <x v="0"/>
    <s v="No"/>
    <x v="0"/>
    <n v="40.9"/>
    <n v="1383.6"/>
    <n v="0"/>
    <n v="0"/>
    <n v="0"/>
    <n v="1383.6"/>
    <s v="Stayed"/>
    <x v="0"/>
    <s v="other"/>
    <n v="0"/>
    <s v="20-50"/>
    <n v="0"/>
    <x v="0"/>
    <x v="0"/>
  </r>
  <r>
    <s v="29121-KAR"/>
    <x v="0"/>
    <n v="66"/>
    <s v="No"/>
    <x v="3"/>
    <n v="2"/>
    <n v="9"/>
    <s v="None"/>
    <x v="0"/>
    <s v="No"/>
    <x v="1"/>
    <s v="No"/>
    <x v="0"/>
    <s v="No"/>
    <x v="0"/>
    <s v="No"/>
    <x v="1"/>
    <s v="No"/>
    <s v="No"/>
    <s v="No"/>
    <x v="0"/>
    <s v="No"/>
    <x v="1"/>
    <n v="19.899999999999999"/>
    <n v="666"/>
    <n v="0"/>
    <n v="0"/>
    <n v="848.05"/>
    <n v="1514.05"/>
    <s v="Stayed"/>
    <x v="0"/>
    <s v="other"/>
    <n v="0"/>
    <s v="&lt;20"/>
    <n v="0"/>
    <x v="1"/>
    <x v="3"/>
  </r>
  <r>
    <s v="18280-DEL"/>
    <x v="0"/>
    <n v="76"/>
    <s v="No"/>
    <x v="0"/>
    <n v="0"/>
    <n v="6"/>
    <s v="None"/>
    <x v="0"/>
    <s v="Yes"/>
    <x v="0"/>
    <s v="Fiber Optic"/>
    <x v="1"/>
    <s v="Yes"/>
    <x v="1"/>
    <s v="No"/>
    <x v="1"/>
    <s v="Yes"/>
    <s v="No"/>
    <s v="Yes"/>
    <x v="2"/>
    <s v="Yes"/>
    <x v="0"/>
    <n v="102.65"/>
    <n v="7550.3"/>
    <n v="0"/>
    <n v="0"/>
    <n v="2052"/>
    <n v="9602.2999999999993"/>
    <s v="Stayed"/>
    <x v="0"/>
    <s v="other"/>
    <n v="0"/>
    <s v="&gt;100"/>
    <n v="0"/>
    <x v="1"/>
    <x v="3"/>
  </r>
  <r>
    <s v="83610-BIH"/>
    <x v="1"/>
    <n v="66"/>
    <s v="Yes"/>
    <x v="9"/>
    <n v="0"/>
    <n v="11"/>
    <s v="Deal 5"/>
    <x v="0"/>
    <s v="No"/>
    <x v="0"/>
    <s v="Fiber Optic"/>
    <x v="0"/>
    <s v="No"/>
    <x v="1"/>
    <s v="No"/>
    <x v="1"/>
    <s v="No"/>
    <s v="No"/>
    <s v="Yes"/>
    <x v="2"/>
    <s v="Yes"/>
    <x v="1"/>
    <n v="74.2"/>
    <n v="140.1"/>
    <n v="0"/>
    <n v="0"/>
    <n v="14.58"/>
    <n v="154.68"/>
    <s v="Joined"/>
    <x v="0"/>
    <s v="other"/>
    <n v="0"/>
    <s v="50-100"/>
    <n v="1"/>
    <x v="1"/>
    <x v="3"/>
  </r>
  <r>
    <s v="85218-GUJ"/>
    <x v="1"/>
    <n v="31"/>
    <s v="No"/>
    <x v="6"/>
    <n v="2"/>
    <n v="17"/>
    <s v="None"/>
    <x v="0"/>
    <s v="No"/>
    <x v="1"/>
    <s v="No"/>
    <x v="0"/>
    <s v="No"/>
    <x v="0"/>
    <s v="No"/>
    <x v="1"/>
    <s v="No"/>
    <s v="No"/>
    <s v="No"/>
    <x v="1"/>
    <s v="No"/>
    <x v="1"/>
    <n v="19.45"/>
    <n v="227.45"/>
    <n v="0"/>
    <n v="0"/>
    <n v="429.72"/>
    <n v="657.17"/>
    <s v="Stayed"/>
    <x v="0"/>
    <s v="other"/>
    <n v="0"/>
    <s v="&lt;20"/>
    <n v="0"/>
    <x v="2"/>
    <x v="1"/>
  </r>
  <r>
    <s v="64656-MAD"/>
    <x v="0"/>
    <n v="63"/>
    <s v="Yes"/>
    <x v="11"/>
    <n v="0"/>
    <n v="27"/>
    <s v="Deal 1"/>
    <x v="0"/>
    <s v="No"/>
    <x v="0"/>
    <s v="Cable"/>
    <x v="1"/>
    <s v="Yes"/>
    <x v="1"/>
    <s v="Yes"/>
    <x v="0"/>
    <s v="No"/>
    <s v="No"/>
    <s v="Yes"/>
    <x v="2"/>
    <s v="Yes"/>
    <x v="1"/>
    <n v="75.75"/>
    <n v="5388.15"/>
    <n v="0"/>
    <n v="0"/>
    <n v="3058.77"/>
    <n v="8446.92"/>
    <s v="Stayed"/>
    <x v="0"/>
    <s v="other"/>
    <n v="0"/>
    <s v="50-100"/>
    <n v="0"/>
    <x v="1"/>
    <x v="0"/>
  </r>
  <r>
    <s v="65381-PUN"/>
    <x v="1"/>
    <n v="65"/>
    <s v="Yes"/>
    <x v="13"/>
    <n v="3"/>
    <n v="32"/>
    <s v="None"/>
    <x v="0"/>
    <s v="Yes"/>
    <x v="0"/>
    <s v="Fiber Optic"/>
    <x v="0"/>
    <s v="Yes"/>
    <x v="0"/>
    <s v="Yes"/>
    <x v="0"/>
    <s v="Yes"/>
    <s v="No"/>
    <s v="No"/>
    <x v="2"/>
    <s v="Yes"/>
    <x v="1"/>
    <n v="104.9"/>
    <n v="5913.95"/>
    <n v="1.69"/>
    <n v="90"/>
    <n v="1830.84"/>
    <n v="7833.1"/>
    <s v="Stayed"/>
    <x v="0"/>
    <s v="other"/>
    <n v="0"/>
    <s v="&gt;100"/>
    <n v="0"/>
    <x v="1"/>
    <x v="0"/>
  </r>
  <r>
    <s v="21919-UTT"/>
    <x v="0"/>
    <n v="64"/>
    <s v="No"/>
    <x v="7"/>
    <n v="15"/>
    <n v="2"/>
    <s v="Deal 3"/>
    <x v="0"/>
    <s v="No"/>
    <x v="0"/>
    <s v="Fiber Optic"/>
    <x v="0"/>
    <s v="No"/>
    <x v="0"/>
    <s v="No"/>
    <x v="1"/>
    <s v="No"/>
    <s v="No"/>
    <s v="No"/>
    <x v="1"/>
    <s v="Yes"/>
    <x v="1"/>
    <n v="70.3"/>
    <n v="2416.5500000000002"/>
    <n v="0"/>
    <n v="80"/>
    <n v="365.05"/>
    <n v="2861.6"/>
    <s v="Churned"/>
    <x v="0"/>
    <s v="Moved"/>
    <n v="1"/>
    <s v="50-100"/>
    <n v="0"/>
    <x v="1"/>
    <x v="4"/>
  </r>
  <r>
    <s v="51722-WES"/>
    <x v="0"/>
    <n v="45"/>
    <s v="Yes"/>
    <x v="2"/>
    <n v="2"/>
    <n v="20"/>
    <s v="None"/>
    <x v="0"/>
    <s v="Yes"/>
    <x v="0"/>
    <s v="DSL"/>
    <x v="1"/>
    <s v="No"/>
    <x v="1"/>
    <s v="Yes"/>
    <x v="0"/>
    <s v="Yes"/>
    <s v="Yes"/>
    <s v="Yes"/>
    <x v="2"/>
    <s v="No"/>
    <x v="1"/>
    <n v="86.9"/>
    <n v="6194.1"/>
    <n v="0"/>
    <n v="0"/>
    <n v="1818.15"/>
    <n v="8012.25"/>
    <s v="Stayed"/>
    <x v="0"/>
    <s v="other"/>
    <n v="0"/>
    <s v="50-100"/>
    <n v="0"/>
    <x v="0"/>
    <x v="2"/>
  </r>
  <r>
    <s v="87463-TAM"/>
    <x v="1"/>
    <n v="49"/>
    <s v="No"/>
    <x v="4"/>
    <n v="10"/>
    <n v="21"/>
    <s v="None"/>
    <x v="0"/>
    <s v="Yes"/>
    <x v="0"/>
    <s v="Fiber Optic"/>
    <x v="0"/>
    <s v="Yes"/>
    <x v="1"/>
    <s v="No"/>
    <x v="0"/>
    <s v="Yes"/>
    <s v="Yes"/>
    <s v="No"/>
    <x v="0"/>
    <s v="Yes"/>
    <x v="1"/>
    <n v="107.5"/>
    <n v="6873.75"/>
    <n v="0"/>
    <n v="60"/>
    <n v="121.59"/>
    <n v="7055.34"/>
    <s v="Churned"/>
    <x v="4"/>
    <s v="Attitude of support person"/>
    <n v="1"/>
    <s v="&gt;100"/>
    <n v="0"/>
    <x v="0"/>
    <x v="2"/>
  </r>
  <r>
    <s v="98404-AND"/>
    <x v="1"/>
    <n v="54"/>
    <s v="Yes"/>
    <x v="10"/>
    <n v="0"/>
    <n v="16"/>
    <s v="None"/>
    <x v="0"/>
    <s v="No"/>
    <x v="0"/>
    <s v="DSL"/>
    <x v="0"/>
    <s v="No"/>
    <x v="0"/>
    <s v="No"/>
    <x v="1"/>
    <s v="No"/>
    <s v="No"/>
    <s v="Yes"/>
    <x v="1"/>
    <s v="No"/>
    <x v="1"/>
    <n v="45.2"/>
    <n v="1841.9"/>
    <n v="0"/>
    <n v="0"/>
    <n v="1596.54"/>
    <n v="3438.44"/>
    <s v="Stayed"/>
    <x v="0"/>
    <s v="other"/>
    <n v="0"/>
    <s v="20-50"/>
    <n v="0"/>
    <x v="1"/>
    <x v="1"/>
  </r>
  <r>
    <s v="74664-UTT"/>
    <x v="1"/>
    <n v="44"/>
    <s v="Yes"/>
    <x v="7"/>
    <n v="0"/>
    <n v="23"/>
    <s v="None"/>
    <x v="0"/>
    <s v="No"/>
    <x v="1"/>
    <s v="No"/>
    <x v="0"/>
    <s v="No"/>
    <x v="0"/>
    <s v="No"/>
    <x v="1"/>
    <s v="No"/>
    <s v="No"/>
    <s v="No"/>
    <x v="2"/>
    <s v="Yes"/>
    <x v="1"/>
    <n v="21.3"/>
    <n v="1041.8"/>
    <n v="0"/>
    <n v="0"/>
    <n v="185.65"/>
    <n v="1227.45"/>
    <s v="Stayed"/>
    <x v="0"/>
    <s v="other"/>
    <n v="0"/>
    <s v="20-50"/>
    <n v="0"/>
    <x v="0"/>
    <x v="2"/>
  </r>
  <r>
    <s v="58609-ASS"/>
    <x v="1"/>
    <n v="35"/>
    <s v="Yes"/>
    <x v="17"/>
    <n v="8"/>
    <n v="32"/>
    <s v="None"/>
    <x v="0"/>
    <s v="Yes"/>
    <x v="0"/>
    <s v="Fiber Optic"/>
    <x v="1"/>
    <s v="Yes"/>
    <x v="1"/>
    <s v="Yes"/>
    <x v="0"/>
    <s v="Yes"/>
    <s v="Yes"/>
    <s v="Yes"/>
    <x v="0"/>
    <s v="Yes"/>
    <x v="1"/>
    <n v="117.8"/>
    <n v="8684.7999999999993"/>
    <n v="0"/>
    <n v="0"/>
    <n v="2510.64"/>
    <n v="11195.44"/>
    <s v="Churned"/>
    <x v="1"/>
    <s v="Competitor offered higher download speeds"/>
    <n v="1"/>
    <s v="&gt;100"/>
    <n v="0"/>
    <x v="0"/>
    <x v="0"/>
  </r>
  <r>
    <s v="37378-KER"/>
    <x v="1"/>
    <n v="22"/>
    <s v="No"/>
    <x v="20"/>
    <n v="4"/>
    <n v="8"/>
    <s v="Deal 2"/>
    <x v="0"/>
    <s v="Yes"/>
    <x v="0"/>
    <s v="DSL"/>
    <x v="1"/>
    <s v="Yes"/>
    <x v="1"/>
    <s v="Yes"/>
    <x v="1"/>
    <s v="Yes"/>
    <s v="Yes"/>
    <s v="Yes"/>
    <x v="0"/>
    <s v="No"/>
    <x v="0"/>
    <n v="79.849999999999994"/>
    <n v="4786.1000000000004"/>
    <n v="0"/>
    <n v="0"/>
    <n v="114.46"/>
    <n v="4900.5600000000004"/>
    <s v="Stayed"/>
    <x v="0"/>
    <s v="other"/>
    <n v="0"/>
    <s v="50-100"/>
    <n v="0"/>
    <x v="2"/>
    <x v="3"/>
  </r>
  <r>
    <s v="93501-MAH"/>
    <x v="1"/>
    <n v="25"/>
    <s v="No"/>
    <x v="1"/>
    <n v="14"/>
    <n v="36"/>
    <s v="None"/>
    <x v="0"/>
    <s v="No"/>
    <x v="1"/>
    <s v="No"/>
    <x v="0"/>
    <s v="No"/>
    <x v="0"/>
    <s v="No"/>
    <x v="1"/>
    <s v="No"/>
    <s v="No"/>
    <s v="No"/>
    <x v="2"/>
    <s v="No"/>
    <x v="0"/>
    <n v="19.350000000000001"/>
    <n v="309.25"/>
    <n v="0"/>
    <n v="0"/>
    <n v="360"/>
    <n v="669.25"/>
    <s v="Stayed"/>
    <x v="0"/>
    <s v="other"/>
    <n v="0"/>
    <s v="&lt;20"/>
    <n v="0"/>
    <x v="2"/>
    <x v="0"/>
  </r>
  <r>
    <s v="61080-RAJ"/>
    <x v="0"/>
    <n v="49"/>
    <s v="No"/>
    <x v="8"/>
    <n v="7"/>
    <n v="34"/>
    <s v="Deal 2"/>
    <x v="0"/>
    <s v="No"/>
    <x v="0"/>
    <s v="Fiber Optic"/>
    <x v="0"/>
    <s v="Yes"/>
    <x v="1"/>
    <s v="No"/>
    <x v="1"/>
    <s v="No"/>
    <s v="No"/>
    <s v="Yes"/>
    <x v="0"/>
    <s v="No"/>
    <x v="1"/>
    <n v="80.8"/>
    <n v="3132.75"/>
    <n v="0"/>
    <n v="0"/>
    <n v="518.79999999999995"/>
    <n v="3651.55"/>
    <s v="Stayed"/>
    <x v="0"/>
    <s v="other"/>
    <n v="0"/>
    <s v="50-100"/>
    <n v="0"/>
    <x v="0"/>
    <x v="0"/>
  </r>
  <r>
    <s v="32563-KAR"/>
    <x v="1"/>
    <n v="34"/>
    <s v="Yes"/>
    <x v="3"/>
    <n v="3"/>
    <n v="22"/>
    <s v="None"/>
    <x v="0"/>
    <s v="No"/>
    <x v="0"/>
    <s v="Fiber Optic"/>
    <x v="0"/>
    <s v="No"/>
    <x v="0"/>
    <s v="No"/>
    <x v="1"/>
    <s v="No"/>
    <s v="No"/>
    <s v="No"/>
    <x v="1"/>
    <s v="Yes"/>
    <x v="1"/>
    <n v="69.8"/>
    <n v="146.65"/>
    <n v="0"/>
    <n v="10"/>
    <n v="22.38"/>
    <n v="179.03"/>
    <s v="Joined"/>
    <x v="0"/>
    <s v="other"/>
    <n v="0"/>
    <s v="50-100"/>
    <n v="1"/>
    <x v="2"/>
    <x v="2"/>
  </r>
  <r>
    <s v="57673-ODI"/>
    <x v="1"/>
    <n v="29"/>
    <s v="Yes"/>
    <x v="19"/>
    <n v="1"/>
    <n v="10"/>
    <s v="None"/>
    <x v="1"/>
    <s v="No"/>
    <x v="0"/>
    <s v="Cable"/>
    <x v="1"/>
    <s v="No"/>
    <x v="1"/>
    <s v="No"/>
    <x v="0"/>
    <s v="Yes"/>
    <s v="Yes"/>
    <s v="No"/>
    <x v="0"/>
    <s v="Yes"/>
    <x v="1"/>
    <n v="55.95"/>
    <n v="1157.05"/>
    <n v="0"/>
    <n v="10"/>
    <n v="0"/>
    <n v="1167.05"/>
    <s v="Churned"/>
    <x v="4"/>
    <s v="Attitude of service provider"/>
    <n v="1"/>
    <s v="50-100"/>
    <n v="0"/>
    <x v="2"/>
    <x v="3"/>
  </r>
  <r>
    <s v="85356-KAR"/>
    <x v="1"/>
    <n v="38"/>
    <s v="Yes"/>
    <x v="3"/>
    <n v="0"/>
    <n v="22"/>
    <s v="Deal 1"/>
    <x v="0"/>
    <s v="Yes"/>
    <x v="0"/>
    <s v="Fiber Optic"/>
    <x v="0"/>
    <s v="Yes"/>
    <x v="0"/>
    <s v="No"/>
    <x v="0"/>
    <s v="Yes"/>
    <s v="Yes"/>
    <s v="Yes"/>
    <x v="0"/>
    <s v="Yes"/>
    <x v="0"/>
    <n v="101.05"/>
    <n v="6770.5"/>
    <n v="0"/>
    <n v="0"/>
    <n v="2354.16"/>
    <n v="9124.66"/>
    <s v="Stayed"/>
    <x v="0"/>
    <s v="other"/>
    <n v="0"/>
    <s v="&gt;100"/>
    <n v="0"/>
    <x v="0"/>
    <x v="2"/>
  </r>
  <r>
    <s v="33651-KAR"/>
    <x v="1"/>
    <n v="71"/>
    <s v="Yes"/>
    <x v="3"/>
    <n v="12"/>
    <n v="6"/>
    <s v="Deal 1"/>
    <x v="0"/>
    <s v="No"/>
    <x v="1"/>
    <s v="No"/>
    <x v="0"/>
    <s v="No"/>
    <x v="0"/>
    <s v="No"/>
    <x v="1"/>
    <s v="No"/>
    <s v="No"/>
    <s v="No"/>
    <x v="2"/>
    <s v="Yes"/>
    <x v="0"/>
    <n v="19.55"/>
    <n v="1462.05"/>
    <n v="0"/>
    <n v="0"/>
    <n v="1113"/>
    <n v="2575.0500000000002"/>
    <s v="Stayed"/>
    <x v="0"/>
    <s v="other"/>
    <n v="0"/>
    <s v="&lt;20"/>
    <n v="0"/>
    <x v="1"/>
    <x v="3"/>
  </r>
  <r>
    <s v="36284-ODI"/>
    <x v="0"/>
    <n v="43"/>
    <s v="Yes"/>
    <x v="19"/>
    <n v="4"/>
    <n v="13"/>
    <s v="None"/>
    <x v="0"/>
    <s v="No"/>
    <x v="0"/>
    <s v="DSL"/>
    <x v="0"/>
    <s v="No"/>
    <x v="0"/>
    <s v="No"/>
    <x v="1"/>
    <s v="No"/>
    <s v="No"/>
    <s v="Yes"/>
    <x v="1"/>
    <s v="No"/>
    <x v="1"/>
    <n v="44.55"/>
    <n v="44.55"/>
    <n v="0"/>
    <n v="0"/>
    <n v="41.1"/>
    <n v="85.65"/>
    <s v="Joined"/>
    <x v="0"/>
    <s v="other"/>
    <n v="0"/>
    <s v="20-50"/>
    <n v="1"/>
    <x v="0"/>
    <x v="1"/>
  </r>
  <r>
    <s v="82141-UTT"/>
    <x v="1"/>
    <n v="20"/>
    <s v="Yes"/>
    <x v="7"/>
    <n v="15"/>
    <n v="5"/>
    <s v="Deal 1"/>
    <x v="0"/>
    <s v="Yes"/>
    <x v="0"/>
    <s v="Fiber Optic"/>
    <x v="1"/>
    <s v="Yes"/>
    <x v="0"/>
    <s v="No"/>
    <x v="1"/>
    <s v="No"/>
    <s v="Yes"/>
    <s v="Yes"/>
    <x v="2"/>
    <s v="Yes"/>
    <x v="1"/>
    <n v="84.05"/>
    <n v="6052.25"/>
    <n v="0"/>
    <n v="0"/>
    <n v="1162.8"/>
    <n v="7215.05"/>
    <s v="Stayed"/>
    <x v="0"/>
    <s v="other"/>
    <n v="0"/>
    <s v="50-100"/>
    <n v="0"/>
    <x v="3"/>
    <x v="4"/>
  </r>
  <r>
    <s v="46378-MAH"/>
    <x v="1"/>
    <n v="59"/>
    <s v="Yes"/>
    <x v="1"/>
    <n v="15"/>
    <n v="10"/>
    <s v="None"/>
    <x v="0"/>
    <s v="No"/>
    <x v="0"/>
    <s v="Fiber Optic"/>
    <x v="0"/>
    <s v="No"/>
    <x v="0"/>
    <s v="No"/>
    <x v="1"/>
    <s v="No"/>
    <s v="No"/>
    <s v="Yes"/>
    <x v="1"/>
    <s v="Yes"/>
    <x v="0"/>
    <n v="70.400000000000006"/>
    <n v="154.80000000000001"/>
    <n v="0"/>
    <n v="0"/>
    <n v="14.98"/>
    <n v="169.78"/>
    <s v="Joined"/>
    <x v="0"/>
    <s v="other"/>
    <n v="0"/>
    <s v="50-100"/>
    <n v="1"/>
    <x v="1"/>
    <x v="3"/>
  </r>
  <r>
    <s v="96954-BIH"/>
    <x v="1"/>
    <n v="26"/>
    <s v="Yes"/>
    <x v="9"/>
    <n v="11"/>
    <n v="15"/>
    <s v="None"/>
    <x v="0"/>
    <s v="No"/>
    <x v="1"/>
    <s v="No"/>
    <x v="0"/>
    <s v="No"/>
    <x v="0"/>
    <s v="No"/>
    <x v="1"/>
    <s v="No"/>
    <s v="No"/>
    <s v="No"/>
    <x v="0"/>
    <s v="No"/>
    <x v="0"/>
    <n v="20.6"/>
    <n v="233.9"/>
    <n v="0"/>
    <n v="0"/>
    <n v="21.12"/>
    <n v="255.02"/>
    <s v="Stayed"/>
    <x v="0"/>
    <s v="other"/>
    <n v="0"/>
    <s v="20-50"/>
    <n v="0"/>
    <x v="2"/>
    <x v="1"/>
  </r>
  <r>
    <s v="57496-TEL"/>
    <x v="1"/>
    <n v="39"/>
    <s v="No"/>
    <x v="5"/>
    <n v="3"/>
    <n v="6"/>
    <s v="None"/>
    <x v="0"/>
    <s v="Yes"/>
    <x v="1"/>
    <s v="No"/>
    <x v="0"/>
    <s v="No"/>
    <x v="0"/>
    <s v="No"/>
    <x v="1"/>
    <s v="No"/>
    <s v="No"/>
    <s v="No"/>
    <x v="2"/>
    <s v="Yes"/>
    <x v="0"/>
    <n v="24.95"/>
    <n v="1468.9"/>
    <n v="0"/>
    <n v="0"/>
    <n v="1627.36"/>
    <n v="3096.26"/>
    <s v="Stayed"/>
    <x v="0"/>
    <s v="other"/>
    <n v="0"/>
    <s v="20-50"/>
    <n v="0"/>
    <x v="0"/>
    <x v="3"/>
  </r>
  <r>
    <s v="92334-BIH"/>
    <x v="0"/>
    <n v="43"/>
    <s v="Yes"/>
    <x v="9"/>
    <n v="15"/>
    <n v="12"/>
    <s v="Deal 3"/>
    <x v="1"/>
    <s v="No"/>
    <x v="0"/>
    <s v="Cable"/>
    <x v="0"/>
    <s v="Yes"/>
    <x v="0"/>
    <s v="Yes"/>
    <x v="1"/>
    <s v="No"/>
    <s v="No"/>
    <s v="Yes"/>
    <x v="1"/>
    <s v="Yes"/>
    <x v="1"/>
    <n v="34.85"/>
    <n v="1267.2"/>
    <n v="0"/>
    <n v="0"/>
    <n v="0"/>
    <n v="1267.2"/>
    <s v="Stayed"/>
    <x v="0"/>
    <s v="other"/>
    <n v="0"/>
    <s v="20-50"/>
    <n v="0"/>
    <x v="0"/>
    <x v="1"/>
  </r>
  <r>
    <s v="39812-PUN"/>
    <x v="0"/>
    <n v="43"/>
    <s v="No"/>
    <x v="13"/>
    <n v="9"/>
    <n v="31"/>
    <s v="None"/>
    <x v="0"/>
    <s v="Yes"/>
    <x v="0"/>
    <s v="DSL"/>
    <x v="1"/>
    <s v="Yes"/>
    <x v="1"/>
    <s v="Yes"/>
    <x v="0"/>
    <s v="Yes"/>
    <s v="Yes"/>
    <s v="Yes"/>
    <x v="0"/>
    <s v="Yes"/>
    <x v="1"/>
    <n v="90.6"/>
    <n v="3358.65"/>
    <n v="8.9600000000000009"/>
    <n v="0"/>
    <n v="1647.24"/>
    <n v="4996.93"/>
    <s v="Stayed"/>
    <x v="0"/>
    <s v="other"/>
    <n v="0"/>
    <s v="50-100"/>
    <n v="0"/>
    <x v="0"/>
    <x v="0"/>
  </r>
  <r>
    <s v="39834-AND"/>
    <x v="0"/>
    <n v="46"/>
    <s v="Yes"/>
    <x v="10"/>
    <n v="12"/>
    <n v="27"/>
    <s v="None"/>
    <x v="1"/>
    <s v="No"/>
    <x v="0"/>
    <s v="DSL"/>
    <x v="1"/>
    <s v="No"/>
    <x v="1"/>
    <s v="No"/>
    <x v="0"/>
    <s v="Yes"/>
    <s v="Yes"/>
    <s v="Yes"/>
    <x v="1"/>
    <s v="No"/>
    <x v="1"/>
    <n v="55.9"/>
    <n v="2184.35"/>
    <n v="0"/>
    <n v="0"/>
    <n v="0"/>
    <n v="2184.35"/>
    <s v="Churned"/>
    <x v="2"/>
    <s v="Lack of self-service on Website"/>
    <n v="1"/>
    <s v="50-100"/>
    <n v="0"/>
    <x v="0"/>
    <x v="0"/>
  </r>
  <r>
    <s v="41630-WES"/>
    <x v="1"/>
    <n v="31"/>
    <s v="No"/>
    <x v="2"/>
    <n v="0"/>
    <n v="6"/>
    <s v="Deal 4"/>
    <x v="0"/>
    <s v="Yes"/>
    <x v="0"/>
    <s v="Fiber Optic"/>
    <x v="0"/>
    <s v="No"/>
    <x v="1"/>
    <s v="No"/>
    <x v="1"/>
    <s v="No"/>
    <s v="No"/>
    <s v="Yes"/>
    <x v="1"/>
    <s v="Yes"/>
    <x v="0"/>
    <n v="80.55"/>
    <n v="1406.65"/>
    <n v="0"/>
    <n v="0"/>
    <n v="739.44"/>
    <n v="2146.09"/>
    <s v="Stayed"/>
    <x v="0"/>
    <s v="other"/>
    <n v="0"/>
    <s v="50-100"/>
    <n v="0"/>
    <x v="2"/>
    <x v="3"/>
  </r>
  <r>
    <s v="93845-MAH"/>
    <x v="0"/>
    <n v="33"/>
    <s v="No"/>
    <x v="1"/>
    <n v="8"/>
    <n v="7"/>
    <s v="None"/>
    <x v="0"/>
    <s v="Yes"/>
    <x v="0"/>
    <s v="Fiber Optic"/>
    <x v="1"/>
    <s v="No"/>
    <x v="1"/>
    <s v="No"/>
    <x v="1"/>
    <s v="No"/>
    <s v="No"/>
    <s v="Yes"/>
    <x v="1"/>
    <s v="Yes"/>
    <x v="1"/>
    <n v="84.75"/>
    <n v="1651.95"/>
    <n v="49.38"/>
    <n v="0"/>
    <n v="216.98"/>
    <n v="1819.55"/>
    <s v="Stayed"/>
    <x v="0"/>
    <s v="other"/>
    <n v="0"/>
    <s v="50-100"/>
    <n v="0"/>
    <x v="2"/>
    <x v="3"/>
  </r>
  <r>
    <s v="75124-MAH"/>
    <x v="1"/>
    <n v="38"/>
    <s v="Yes"/>
    <x v="1"/>
    <n v="6"/>
    <n v="12"/>
    <s v="None"/>
    <x v="0"/>
    <s v="No"/>
    <x v="0"/>
    <s v="Fiber Optic"/>
    <x v="0"/>
    <s v="Yes"/>
    <x v="0"/>
    <s v="No"/>
    <x v="1"/>
    <s v="No"/>
    <s v="No"/>
    <s v="Yes"/>
    <x v="1"/>
    <s v="Yes"/>
    <x v="1"/>
    <n v="76.650000000000006"/>
    <n v="333.6"/>
    <n v="0"/>
    <n v="0"/>
    <n v="96.36"/>
    <n v="429.96"/>
    <s v="Churned"/>
    <x v="0"/>
    <s v="Moved"/>
    <n v="1"/>
    <s v="50-100"/>
    <n v="0"/>
    <x v="0"/>
    <x v="1"/>
  </r>
  <r>
    <s v="44202-TEL"/>
    <x v="1"/>
    <n v="50"/>
    <s v="Yes"/>
    <x v="5"/>
    <n v="9"/>
    <n v="14"/>
    <s v="None"/>
    <x v="0"/>
    <s v="No"/>
    <x v="0"/>
    <s v="Fiber Optic"/>
    <x v="0"/>
    <s v="No"/>
    <x v="0"/>
    <s v="No"/>
    <x v="1"/>
    <s v="No"/>
    <s v="No"/>
    <s v="Yes"/>
    <x v="1"/>
    <s v="Yes"/>
    <x v="0"/>
    <n v="69.95"/>
    <n v="69.95"/>
    <n v="0"/>
    <n v="0"/>
    <n v="11.45"/>
    <n v="81.400000000000006"/>
    <s v="Joined"/>
    <x v="0"/>
    <s v="other"/>
    <n v="0"/>
    <s v="50-100"/>
    <n v="1"/>
    <x v="1"/>
    <x v="1"/>
  </r>
  <r>
    <s v="16560-MAH"/>
    <x v="1"/>
    <n v="81"/>
    <s v="Yes"/>
    <x v="1"/>
    <n v="12"/>
    <n v="3"/>
    <s v="None"/>
    <x v="0"/>
    <s v="No"/>
    <x v="0"/>
    <s v="Fiber Optic"/>
    <x v="1"/>
    <s v="No"/>
    <x v="0"/>
    <s v="No"/>
    <x v="1"/>
    <s v="Yes"/>
    <s v="No"/>
    <s v="Yes"/>
    <x v="2"/>
    <s v="Yes"/>
    <x v="1"/>
    <n v="83.45"/>
    <n v="3147.15"/>
    <n v="24.98"/>
    <n v="0"/>
    <n v="129.96"/>
    <n v="3252.13"/>
    <s v="Stayed"/>
    <x v="0"/>
    <s v="other"/>
    <n v="0"/>
    <s v="50-100"/>
    <n v="0"/>
    <x v="1"/>
    <x v="4"/>
  </r>
  <r>
    <s v="69470-PUN"/>
    <x v="1"/>
    <n v="36"/>
    <s v="No"/>
    <x v="13"/>
    <n v="1"/>
    <n v="19"/>
    <s v="Deal 5"/>
    <x v="0"/>
    <s v="No"/>
    <x v="1"/>
    <s v="No"/>
    <x v="0"/>
    <s v="No"/>
    <x v="0"/>
    <s v="No"/>
    <x v="1"/>
    <s v="No"/>
    <s v="No"/>
    <s v="No"/>
    <x v="0"/>
    <s v="Yes"/>
    <x v="0"/>
    <n v="19.7"/>
    <n v="197.54"/>
    <n v="0"/>
    <n v="0"/>
    <n v="462.3"/>
    <n v="659.84"/>
    <s v="Stayed"/>
    <x v="0"/>
    <s v="other"/>
    <n v="0"/>
    <s v="&lt;20"/>
    <n v="0"/>
    <x v="0"/>
    <x v="2"/>
  </r>
  <r>
    <s v="22456-WES"/>
    <x v="1"/>
    <n v="26"/>
    <s v="Yes"/>
    <x v="2"/>
    <n v="15"/>
    <n v="33"/>
    <s v="None"/>
    <x v="0"/>
    <s v="Yes"/>
    <x v="0"/>
    <s v="Fiber Optic"/>
    <x v="1"/>
    <s v="No"/>
    <x v="0"/>
    <s v="No"/>
    <x v="0"/>
    <s v="Yes"/>
    <s v="Yes"/>
    <s v="Yes"/>
    <x v="0"/>
    <s v="Yes"/>
    <x v="1"/>
    <n v="100.55"/>
    <n v="5514.95"/>
    <n v="0"/>
    <n v="0"/>
    <n v="2626.4"/>
    <n v="8141.35"/>
    <s v="Stayed"/>
    <x v="0"/>
    <s v="other"/>
    <n v="0"/>
    <s v="&gt;100"/>
    <n v="0"/>
    <x v="2"/>
    <x v="0"/>
  </r>
  <r>
    <s v="89699-MAD"/>
    <x v="1"/>
    <n v="36"/>
    <s v="Yes"/>
    <x v="11"/>
    <n v="13"/>
    <n v="9"/>
    <s v="Deal 3"/>
    <x v="0"/>
    <s v="Yes"/>
    <x v="0"/>
    <s v="DSL"/>
    <x v="0"/>
    <s v="Yes"/>
    <x v="1"/>
    <s v="No"/>
    <x v="0"/>
    <s v="No"/>
    <s v="No"/>
    <s v="Yes"/>
    <x v="0"/>
    <s v="Yes"/>
    <x v="0"/>
    <n v="68.95"/>
    <n v="2038.7"/>
    <n v="0"/>
    <n v="0"/>
    <n v="679.2"/>
    <n v="2717.9"/>
    <s v="Stayed"/>
    <x v="0"/>
    <s v="other"/>
    <n v="0"/>
    <s v="50-100"/>
    <n v="0"/>
    <x v="0"/>
    <x v="3"/>
  </r>
  <r>
    <s v="43085-UTT"/>
    <x v="0"/>
    <n v="62"/>
    <s v="Yes"/>
    <x v="7"/>
    <n v="1"/>
    <n v="33"/>
    <s v="Deal 1"/>
    <x v="0"/>
    <s v="Yes"/>
    <x v="0"/>
    <s v="DSL"/>
    <x v="1"/>
    <s v="Yes"/>
    <x v="1"/>
    <s v="Yes"/>
    <x v="0"/>
    <s v="Yes"/>
    <s v="Yes"/>
    <s v="Yes"/>
    <x v="2"/>
    <s v="No"/>
    <x v="0"/>
    <n v="88.7"/>
    <n v="6501.35"/>
    <n v="0"/>
    <n v="0"/>
    <n v="2061.36"/>
    <n v="8562.7099999999991"/>
    <s v="Stayed"/>
    <x v="0"/>
    <s v="other"/>
    <n v="0"/>
    <s v="50-100"/>
    <n v="0"/>
    <x v="1"/>
    <x v="0"/>
  </r>
  <r>
    <s v="48026-WES"/>
    <x v="0"/>
    <n v="25"/>
    <s v="No"/>
    <x v="2"/>
    <n v="15"/>
    <n v="23"/>
    <s v="None"/>
    <x v="0"/>
    <s v="No"/>
    <x v="1"/>
    <s v="No"/>
    <x v="0"/>
    <s v="No"/>
    <x v="0"/>
    <s v="No"/>
    <x v="1"/>
    <s v="No"/>
    <s v="No"/>
    <s v="No"/>
    <x v="0"/>
    <s v="Yes"/>
    <x v="1"/>
    <n v="20.2"/>
    <n v="140.94999999999999"/>
    <n v="0"/>
    <n v="0"/>
    <n v="42.16"/>
    <n v="183.11"/>
    <s v="Stayed"/>
    <x v="0"/>
    <s v="other"/>
    <n v="0"/>
    <s v="20-50"/>
    <n v="0"/>
    <x v="2"/>
    <x v="2"/>
  </r>
  <r>
    <s v="28602-UTT"/>
    <x v="1"/>
    <n v="59"/>
    <s v="Yes"/>
    <x v="7"/>
    <n v="4"/>
    <n v="1"/>
    <s v="Deal 2"/>
    <x v="0"/>
    <s v="Yes"/>
    <x v="0"/>
    <s v="Fiber Optic"/>
    <x v="1"/>
    <s v="Yes"/>
    <x v="1"/>
    <s v="Yes"/>
    <x v="1"/>
    <s v="Yes"/>
    <s v="Yes"/>
    <s v="Yes"/>
    <x v="2"/>
    <s v="Yes"/>
    <x v="1"/>
    <n v="104.05"/>
    <n v="5566.4"/>
    <n v="0"/>
    <n v="0"/>
    <n v="1503.08"/>
    <n v="7069.48"/>
    <s v="Stayed"/>
    <x v="0"/>
    <s v="other"/>
    <n v="0"/>
    <s v="&gt;100"/>
    <n v="0"/>
    <x v="1"/>
    <x v="4"/>
  </r>
  <r>
    <s v="87814-PUN"/>
    <x v="0"/>
    <n v="47"/>
    <s v="Yes"/>
    <x v="13"/>
    <n v="3"/>
    <n v="25"/>
    <s v="Deal 2"/>
    <x v="0"/>
    <s v="Yes"/>
    <x v="0"/>
    <s v="Fiber Optic"/>
    <x v="0"/>
    <s v="Yes"/>
    <x v="1"/>
    <s v="No"/>
    <x v="0"/>
    <s v="No"/>
    <s v="No"/>
    <s v="Yes"/>
    <x v="0"/>
    <s v="Yes"/>
    <x v="1"/>
    <n v="94.65"/>
    <n v="4312.5"/>
    <n v="0"/>
    <n v="0"/>
    <n v="465.98"/>
    <n v="4778.4799999999996"/>
    <s v="Stayed"/>
    <x v="0"/>
    <s v="other"/>
    <n v="0"/>
    <s v="50-100"/>
    <n v="0"/>
    <x v="0"/>
    <x v="0"/>
  </r>
  <r>
    <s v="32380-PUD"/>
    <x v="0"/>
    <n v="26"/>
    <s v="Yes"/>
    <x v="21"/>
    <n v="7"/>
    <n v="11"/>
    <s v="Deal 5"/>
    <x v="0"/>
    <s v="No"/>
    <x v="1"/>
    <s v="No"/>
    <x v="0"/>
    <s v="No"/>
    <x v="0"/>
    <s v="No"/>
    <x v="1"/>
    <s v="No"/>
    <s v="No"/>
    <s v="No"/>
    <x v="1"/>
    <s v="No"/>
    <x v="0"/>
    <n v="20.7"/>
    <n v="112.75"/>
    <n v="0"/>
    <n v="0"/>
    <n v="46.32"/>
    <n v="159.07"/>
    <s v="Stayed"/>
    <x v="0"/>
    <s v="other"/>
    <n v="0"/>
    <s v="20-50"/>
    <n v="0"/>
    <x v="2"/>
    <x v="3"/>
  </r>
  <r>
    <s v="17357-UTT"/>
    <x v="1"/>
    <n v="18"/>
    <s v="No"/>
    <x v="7"/>
    <n v="15"/>
    <n v="5"/>
    <s v="Deal 5"/>
    <x v="0"/>
    <s v="No"/>
    <x v="0"/>
    <s v="Fiber Optic"/>
    <x v="0"/>
    <s v="No"/>
    <x v="1"/>
    <s v="No"/>
    <x v="0"/>
    <s v="Yes"/>
    <s v="Yes"/>
    <s v="Yes"/>
    <x v="1"/>
    <s v="Yes"/>
    <x v="1"/>
    <n v="94.2"/>
    <n v="777.3"/>
    <n v="0"/>
    <n v="0"/>
    <n v="310.64"/>
    <n v="1087.94"/>
    <s v="Churned"/>
    <x v="1"/>
    <s v="Competitor had better devices"/>
    <n v="1"/>
    <s v="50-100"/>
    <n v="0"/>
    <x v="3"/>
    <x v="4"/>
  </r>
  <r>
    <s v="78753-JAM"/>
    <x v="1"/>
    <n v="20"/>
    <s v="Yes"/>
    <x v="16"/>
    <n v="1"/>
    <n v="8"/>
    <s v="None"/>
    <x v="0"/>
    <s v="Yes"/>
    <x v="0"/>
    <s v="Fiber Optic"/>
    <x v="0"/>
    <s v="Yes"/>
    <x v="0"/>
    <s v="No"/>
    <x v="0"/>
    <s v="Yes"/>
    <s v="Yes"/>
    <s v="No"/>
    <x v="0"/>
    <s v="Yes"/>
    <x v="1"/>
    <n v="98.25"/>
    <n v="5508.35"/>
    <n v="0"/>
    <n v="150"/>
    <n v="1072.96"/>
    <n v="6731.31"/>
    <s v="Churned"/>
    <x v="1"/>
    <s v="Competitor made better offer"/>
    <n v="1"/>
    <s v="50-100"/>
    <n v="0"/>
    <x v="3"/>
    <x v="3"/>
  </r>
  <r>
    <s v="38364-TEL"/>
    <x v="0"/>
    <n v="26"/>
    <s v="Yes"/>
    <x v="5"/>
    <n v="15"/>
    <n v="25"/>
    <s v="Deal 3"/>
    <x v="0"/>
    <s v="Yes"/>
    <x v="0"/>
    <s v="Cable"/>
    <x v="1"/>
    <s v="No"/>
    <x v="1"/>
    <s v="Yes"/>
    <x v="1"/>
    <s v="No"/>
    <s v="No"/>
    <s v="No"/>
    <x v="1"/>
    <s v="No"/>
    <x v="0"/>
    <n v="65.25"/>
    <n v="1994.3"/>
    <n v="0"/>
    <n v="120"/>
    <n v="965.34"/>
    <n v="3079.64"/>
    <s v="Churned"/>
    <x v="1"/>
    <s v="Competitor offered higher download speeds"/>
    <n v="1"/>
    <s v="50-100"/>
    <n v="0"/>
    <x v="2"/>
    <x v="0"/>
  </r>
  <r>
    <s v="76322-GUJ"/>
    <x v="1"/>
    <n v="75"/>
    <s v="Yes"/>
    <x v="6"/>
    <n v="12"/>
    <n v="15"/>
    <s v="None"/>
    <x v="0"/>
    <s v="No"/>
    <x v="0"/>
    <s v="DSL"/>
    <x v="0"/>
    <s v="Yes"/>
    <x v="0"/>
    <s v="No"/>
    <x v="0"/>
    <s v="No"/>
    <s v="No"/>
    <s v="Yes"/>
    <x v="1"/>
    <s v="Yes"/>
    <x v="1"/>
    <n v="59.9"/>
    <n v="788.35"/>
    <n v="0"/>
    <n v="0"/>
    <n v="648.70000000000005"/>
    <n v="1437.05"/>
    <s v="Stayed"/>
    <x v="0"/>
    <s v="other"/>
    <n v="0"/>
    <s v="50-100"/>
    <n v="0"/>
    <x v="1"/>
    <x v="1"/>
  </r>
  <r>
    <s v="94918-MAD"/>
    <x v="1"/>
    <n v="56"/>
    <s v="No"/>
    <x v="11"/>
    <n v="3"/>
    <n v="22"/>
    <s v="Deal 2"/>
    <x v="0"/>
    <s v="Yes"/>
    <x v="0"/>
    <s v="Fiber Optic"/>
    <x v="1"/>
    <s v="Yes"/>
    <x v="0"/>
    <s v="Yes"/>
    <x v="0"/>
    <s v="Yes"/>
    <s v="Yes"/>
    <s v="Yes"/>
    <x v="1"/>
    <s v="Yes"/>
    <x v="0"/>
    <n v="110.1"/>
    <n v="4469.1000000000004"/>
    <n v="0"/>
    <n v="0"/>
    <n v="460"/>
    <n v="4929.1000000000004"/>
    <s v="Stayed"/>
    <x v="0"/>
    <s v="other"/>
    <n v="0"/>
    <s v="&gt;100"/>
    <n v="0"/>
    <x v="1"/>
    <x v="2"/>
  </r>
  <r>
    <s v="84524-TEL"/>
    <x v="1"/>
    <n v="67"/>
    <s v="Yes"/>
    <x v="5"/>
    <n v="14"/>
    <n v="1"/>
    <s v="None"/>
    <x v="0"/>
    <s v="Yes"/>
    <x v="0"/>
    <s v="Fiber Optic"/>
    <x v="1"/>
    <s v="Yes"/>
    <x v="1"/>
    <s v="Yes"/>
    <x v="1"/>
    <s v="No"/>
    <s v="No"/>
    <s v="No"/>
    <x v="0"/>
    <s v="Yes"/>
    <x v="1"/>
    <n v="94.05"/>
    <n v="5483.9"/>
    <n v="0"/>
    <n v="30"/>
    <n v="1129.26"/>
    <n v="6643.16"/>
    <s v="Stayed"/>
    <x v="0"/>
    <s v="other"/>
    <n v="0"/>
    <s v="50-100"/>
    <n v="0"/>
    <x v="1"/>
    <x v="4"/>
  </r>
  <r>
    <s v="32419-DEL"/>
    <x v="1"/>
    <n v="46"/>
    <s v="No"/>
    <x v="0"/>
    <n v="8"/>
    <n v="36"/>
    <s v="None"/>
    <x v="0"/>
    <s v="No"/>
    <x v="0"/>
    <s v="Fiber Optic"/>
    <x v="0"/>
    <s v="No"/>
    <x v="1"/>
    <s v="Yes"/>
    <x v="0"/>
    <s v="Yes"/>
    <s v="Yes"/>
    <s v="Yes"/>
    <x v="0"/>
    <s v="No"/>
    <x v="0"/>
    <n v="103.05"/>
    <n v="5153.5"/>
    <n v="0"/>
    <n v="0"/>
    <n v="2374"/>
    <n v="7527.5"/>
    <s v="Stayed"/>
    <x v="0"/>
    <s v="other"/>
    <n v="0"/>
    <s v="&gt;100"/>
    <n v="0"/>
    <x v="0"/>
    <x v="0"/>
  </r>
  <r>
    <s v="29866-ASS"/>
    <x v="1"/>
    <n v="55"/>
    <s v="No"/>
    <x v="17"/>
    <n v="10"/>
    <n v="25"/>
    <s v="None"/>
    <x v="1"/>
    <s v="No"/>
    <x v="0"/>
    <s v="DSL"/>
    <x v="0"/>
    <s v="No"/>
    <x v="0"/>
    <s v="No"/>
    <x v="1"/>
    <s v="No"/>
    <s v="No"/>
    <s v="Yes"/>
    <x v="1"/>
    <s v="Yes"/>
    <x v="0"/>
    <n v="24.4"/>
    <n v="36.549999999999997"/>
    <n v="0"/>
    <n v="0"/>
    <n v="0"/>
    <n v="36.549999999999997"/>
    <s v="Churned"/>
    <x v="2"/>
    <s v="Lack of self-service on Website"/>
    <n v="1"/>
    <s v="20-50"/>
    <n v="0"/>
    <x v="1"/>
    <x v="0"/>
  </r>
  <r>
    <s v="59239-AND"/>
    <x v="1"/>
    <n v="51"/>
    <s v="Yes"/>
    <x v="10"/>
    <n v="10"/>
    <n v="13"/>
    <s v="Deal 2"/>
    <x v="0"/>
    <s v="Yes"/>
    <x v="0"/>
    <s v="DSL"/>
    <x v="1"/>
    <s v="No"/>
    <x v="1"/>
    <s v="No"/>
    <x v="0"/>
    <s v="Yes"/>
    <s v="Yes"/>
    <s v="Yes"/>
    <x v="2"/>
    <s v="No"/>
    <x v="2"/>
    <n v="79.2"/>
    <n v="3593.8"/>
    <n v="0"/>
    <n v="0"/>
    <n v="2154.1799999999998"/>
    <n v="5747.98"/>
    <s v="Stayed"/>
    <x v="0"/>
    <s v="other"/>
    <n v="0"/>
    <s v="50-100"/>
    <n v="0"/>
    <x v="1"/>
    <x v="1"/>
  </r>
  <r>
    <s v="34103-ODI"/>
    <x v="1"/>
    <n v="50"/>
    <s v="Yes"/>
    <x v="19"/>
    <n v="8"/>
    <n v="22"/>
    <s v="Deal 4"/>
    <x v="0"/>
    <s v="Yes"/>
    <x v="0"/>
    <s v="DSL"/>
    <x v="1"/>
    <s v="No"/>
    <x v="0"/>
    <s v="No"/>
    <x v="1"/>
    <s v="Yes"/>
    <s v="Yes"/>
    <s v="Yes"/>
    <x v="1"/>
    <s v="No"/>
    <x v="1"/>
    <n v="64.8"/>
    <n v="1166.7"/>
    <n v="0"/>
    <n v="0"/>
    <n v="764.1"/>
    <n v="1930.8"/>
    <s v="Stayed"/>
    <x v="0"/>
    <s v="other"/>
    <n v="0"/>
    <s v="50-100"/>
    <n v="0"/>
    <x v="1"/>
    <x v="2"/>
  </r>
  <r>
    <s v="57276-ASS"/>
    <x v="0"/>
    <n v="61"/>
    <s v="Yes"/>
    <x v="17"/>
    <n v="8"/>
    <n v="36"/>
    <s v="Deal 3"/>
    <x v="1"/>
    <s v="No"/>
    <x v="0"/>
    <s v="Cable"/>
    <x v="0"/>
    <s v="No"/>
    <x v="1"/>
    <s v="Yes"/>
    <x v="1"/>
    <s v="No"/>
    <s v="No"/>
    <s v="No"/>
    <x v="1"/>
    <s v="Yes"/>
    <x v="0"/>
    <n v="33.450000000000003"/>
    <n v="1175.8499999999999"/>
    <n v="0"/>
    <n v="30"/>
    <n v="0"/>
    <n v="1205.8499999999999"/>
    <s v="Stayed"/>
    <x v="0"/>
    <s v="other"/>
    <n v="0"/>
    <s v="20-50"/>
    <n v="0"/>
    <x v="1"/>
    <x v="0"/>
  </r>
  <r>
    <s v="46363-GUJ"/>
    <x v="0"/>
    <n v="51"/>
    <s v="No"/>
    <x v="6"/>
    <n v="14"/>
    <n v="6"/>
    <s v="None"/>
    <x v="0"/>
    <s v="No"/>
    <x v="0"/>
    <s v="Cable"/>
    <x v="1"/>
    <s v="No"/>
    <x v="0"/>
    <s v="No"/>
    <x v="1"/>
    <s v="No"/>
    <s v="No"/>
    <s v="Yes"/>
    <x v="1"/>
    <s v="No"/>
    <x v="0"/>
    <n v="50.6"/>
    <n v="50.6"/>
    <n v="0"/>
    <n v="0"/>
    <n v="11.86"/>
    <n v="62.46"/>
    <s v="Churned"/>
    <x v="2"/>
    <s v="Service dissatisfaction"/>
    <n v="1"/>
    <s v="50-100"/>
    <n v="0"/>
    <x v="1"/>
    <x v="3"/>
  </r>
  <r>
    <s v="79020-KAR"/>
    <x v="1"/>
    <n v="29"/>
    <s v="No"/>
    <x v="3"/>
    <n v="15"/>
    <n v="29"/>
    <s v="None"/>
    <x v="0"/>
    <s v="Yes"/>
    <x v="0"/>
    <s v="Fiber Optic"/>
    <x v="0"/>
    <s v="No"/>
    <x v="0"/>
    <s v="Yes"/>
    <x v="1"/>
    <s v="No"/>
    <s v="Yes"/>
    <s v="Yes"/>
    <x v="1"/>
    <s v="No"/>
    <x v="0"/>
    <n v="80.8"/>
    <n v="332.45"/>
    <n v="0"/>
    <n v="0"/>
    <n v="169.32"/>
    <n v="501.77"/>
    <s v="Churned"/>
    <x v="1"/>
    <s v="Competitor offered higher download speeds"/>
    <n v="1"/>
    <s v="50-100"/>
    <n v="0"/>
    <x v="2"/>
    <x v="0"/>
  </r>
  <r>
    <s v="26757-KAR"/>
    <x v="1"/>
    <n v="35"/>
    <s v="No"/>
    <x v="3"/>
    <n v="3"/>
    <n v="9"/>
    <s v="None"/>
    <x v="0"/>
    <s v="Yes"/>
    <x v="0"/>
    <s v="Fiber Optic"/>
    <x v="0"/>
    <s v="Yes"/>
    <x v="1"/>
    <s v="No"/>
    <x v="1"/>
    <s v="No"/>
    <s v="No"/>
    <s v="Yes"/>
    <x v="1"/>
    <s v="Yes"/>
    <x v="1"/>
    <n v="85.3"/>
    <n v="424.15"/>
    <n v="0"/>
    <n v="0"/>
    <n v="182.6"/>
    <n v="606.75"/>
    <s v="Churned"/>
    <x v="1"/>
    <s v="Competitor had better devices"/>
    <n v="1"/>
    <s v="50-100"/>
    <n v="0"/>
    <x v="0"/>
    <x v="3"/>
  </r>
  <r>
    <s v="99241-HAR"/>
    <x v="1"/>
    <n v="61"/>
    <s v="No"/>
    <x v="15"/>
    <n v="3"/>
    <n v="6"/>
    <s v="None"/>
    <x v="0"/>
    <s v="Yes"/>
    <x v="0"/>
    <s v="Cable"/>
    <x v="1"/>
    <s v="No"/>
    <x v="1"/>
    <s v="Yes"/>
    <x v="1"/>
    <s v="No"/>
    <s v="No"/>
    <s v="No"/>
    <x v="2"/>
    <s v="Yes"/>
    <x v="0"/>
    <n v="64.150000000000006"/>
    <n v="4254.1000000000004"/>
    <n v="0"/>
    <n v="40"/>
    <n v="2751.72"/>
    <n v="7045.82"/>
    <s v="Stayed"/>
    <x v="0"/>
    <s v="other"/>
    <n v="0"/>
    <s v="50-100"/>
    <n v="0"/>
    <x v="1"/>
    <x v="3"/>
  </r>
  <r>
    <s v="71224-GUJ"/>
    <x v="0"/>
    <n v="37"/>
    <s v="No"/>
    <x v="6"/>
    <n v="6"/>
    <n v="26"/>
    <s v="None"/>
    <x v="0"/>
    <s v="No"/>
    <x v="0"/>
    <s v="Fiber Optic"/>
    <x v="0"/>
    <s v="No"/>
    <x v="0"/>
    <s v="No"/>
    <x v="0"/>
    <s v="No"/>
    <s v="No"/>
    <s v="Yes"/>
    <x v="1"/>
    <s v="No"/>
    <x v="1"/>
    <n v="80.849999999999994"/>
    <n v="1400.85"/>
    <n v="0"/>
    <n v="0"/>
    <n v="282.37"/>
    <n v="1683.22"/>
    <s v="Churned"/>
    <x v="1"/>
    <s v="Competitor had better devices"/>
    <n v="1"/>
    <s v="50-100"/>
    <n v="0"/>
    <x v="0"/>
    <x v="0"/>
  </r>
  <r>
    <s v="69210-BIH"/>
    <x v="1"/>
    <n v="46"/>
    <s v="Yes"/>
    <x v="9"/>
    <n v="8"/>
    <n v="1"/>
    <s v="None"/>
    <x v="0"/>
    <s v="No"/>
    <x v="1"/>
    <s v="No"/>
    <x v="0"/>
    <s v="No"/>
    <x v="0"/>
    <s v="No"/>
    <x v="1"/>
    <s v="No"/>
    <s v="No"/>
    <s v="No"/>
    <x v="1"/>
    <s v="Yes"/>
    <x v="1"/>
    <n v="20.2"/>
    <n v="20.2"/>
    <n v="0"/>
    <n v="0"/>
    <n v="43.52"/>
    <n v="63.72"/>
    <s v="Churned"/>
    <x v="3"/>
    <s v="Price too high"/>
    <n v="1"/>
    <s v="20-50"/>
    <n v="0"/>
    <x v="0"/>
    <x v="4"/>
  </r>
  <r>
    <s v="84588-UTT"/>
    <x v="1"/>
    <n v="68"/>
    <s v="No"/>
    <x v="7"/>
    <n v="1"/>
    <n v="9"/>
    <s v="None"/>
    <x v="0"/>
    <s v="Yes"/>
    <x v="0"/>
    <s v="Fiber Optic"/>
    <x v="1"/>
    <s v="No"/>
    <x v="0"/>
    <s v="No"/>
    <x v="1"/>
    <s v="No"/>
    <s v="No"/>
    <s v="Yes"/>
    <x v="1"/>
    <s v="Yes"/>
    <x v="1"/>
    <n v="78.849999999999994"/>
    <n v="1772.25"/>
    <n v="0"/>
    <n v="0"/>
    <n v="49.2"/>
    <n v="1821.45"/>
    <s v="Churned"/>
    <x v="4"/>
    <s v="Attitude of service provider"/>
    <n v="1"/>
    <s v="50-100"/>
    <n v="0"/>
    <x v="1"/>
    <x v="3"/>
  </r>
  <r>
    <s v="19496-MAD"/>
    <x v="1"/>
    <n v="71"/>
    <s v="No"/>
    <x v="11"/>
    <n v="6"/>
    <n v="18"/>
    <s v="None"/>
    <x v="0"/>
    <s v="Yes"/>
    <x v="0"/>
    <s v="Fiber Optic"/>
    <x v="0"/>
    <s v="No"/>
    <x v="0"/>
    <s v="No"/>
    <x v="0"/>
    <s v="No"/>
    <s v="No"/>
    <s v="Yes"/>
    <x v="0"/>
    <s v="No"/>
    <x v="1"/>
    <n v="84.45"/>
    <n v="4959.1499999999996"/>
    <n v="0"/>
    <n v="0"/>
    <n v="1210.24"/>
    <n v="6169.39"/>
    <s v="Stayed"/>
    <x v="0"/>
    <s v="other"/>
    <n v="0"/>
    <s v="50-100"/>
    <n v="0"/>
    <x v="1"/>
    <x v="2"/>
  </r>
  <r>
    <s v="62910-ASS"/>
    <x v="0"/>
    <n v="44"/>
    <s v="No"/>
    <x v="17"/>
    <n v="5"/>
    <n v="1"/>
    <s v="None"/>
    <x v="0"/>
    <s v="No"/>
    <x v="0"/>
    <s v="DSL"/>
    <x v="0"/>
    <s v="No"/>
    <x v="0"/>
    <s v="No"/>
    <x v="1"/>
    <s v="No"/>
    <s v="No"/>
    <s v="Yes"/>
    <x v="1"/>
    <s v="Yes"/>
    <x v="1"/>
    <n v="45.4"/>
    <n v="518.9"/>
    <n v="0"/>
    <n v="0"/>
    <n v="133.44"/>
    <n v="652.34"/>
    <s v="Churned"/>
    <x v="1"/>
    <s v="Competitor made better offer"/>
    <n v="1"/>
    <s v="20-50"/>
    <n v="0"/>
    <x v="0"/>
    <x v="4"/>
  </r>
  <r>
    <s v="58841-KAR"/>
    <x v="0"/>
    <n v="44"/>
    <s v="Yes"/>
    <x v="3"/>
    <n v="8"/>
    <n v="32"/>
    <s v="None"/>
    <x v="0"/>
    <s v="No"/>
    <x v="1"/>
    <s v="No"/>
    <x v="0"/>
    <s v="No"/>
    <x v="0"/>
    <s v="No"/>
    <x v="1"/>
    <s v="No"/>
    <s v="No"/>
    <s v="No"/>
    <x v="1"/>
    <s v="No"/>
    <x v="1"/>
    <n v="20.85"/>
    <n v="473.9"/>
    <n v="0"/>
    <n v="0"/>
    <n v="812.36"/>
    <n v="1286.26"/>
    <s v="Stayed"/>
    <x v="0"/>
    <s v="other"/>
    <n v="0"/>
    <s v="20-50"/>
    <n v="0"/>
    <x v="0"/>
    <x v="0"/>
  </r>
  <r>
    <s v="45727-TEL"/>
    <x v="1"/>
    <n v="52"/>
    <s v="Yes"/>
    <x v="5"/>
    <n v="1"/>
    <n v="15"/>
    <s v="Deal 2"/>
    <x v="1"/>
    <s v="No"/>
    <x v="0"/>
    <s v="DSL"/>
    <x v="1"/>
    <s v="No"/>
    <x v="0"/>
    <s v="No"/>
    <x v="0"/>
    <s v="Yes"/>
    <s v="Yes"/>
    <s v="Yes"/>
    <x v="1"/>
    <s v="Yes"/>
    <x v="1"/>
    <n v="50.9"/>
    <n v="2333.85"/>
    <n v="0"/>
    <n v="0"/>
    <n v="0"/>
    <n v="2333.85"/>
    <s v="Stayed"/>
    <x v="0"/>
    <s v="other"/>
    <n v="0"/>
    <s v="50-100"/>
    <n v="0"/>
    <x v="1"/>
    <x v="1"/>
  </r>
  <r>
    <s v="74078-GUJ"/>
    <x v="1"/>
    <n v="63"/>
    <s v="Yes"/>
    <x v="6"/>
    <n v="15"/>
    <n v="1"/>
    <s v="None"/>
    <x v="0"/>
    <s v="No"/>
    <x v="0"/>
    <s v="Fiber Optic"/>
    <x v="0"/>
    <s v="No"/>
    <x v="1"/>
    <s v="No"/>
    <x v="1"/>
    <s v="Yes"/>
    <s v="Yes"/>
    <s v="No"/>
    <x v="1"/>
    <s v="Yes"/>
    <x v="0"/>
    <n v="85.3"/>
    <n v="781.4"/>
    <n v="0"/>
    <n v="10"/>
    <n v="435.42"/>
    <n v="1226.82"/>
    <s v="Stayed"/>
    <x v="0"/>
    <s v="other"/>
    <n v="0"/>
    <s v="50-100"/>
    <n v="0"/>
    <x v="1"/>
    <x v="4"/>
  </r>
  <r>
    <s v="96108-MAD"/>
    <x v="1"/>
    <n v="57"/>
    <s v="Yes"/>
    <x v="11"/>
    <n v="1"/>
    <n v="28"/>
    <s v="None"/>
    <x v="0"/>
    <s v="No"/>
    <x v="0"/>
    <s v="Fiber Optic"/>
    <x v="0"/>
    <s v="No"/>
    <x v="0"/>
    <s v="No"/>
    <x v="0"/>
    <s v="No"/>
    <s v="No"/>
    <s v="Yes"/>
    <x v="1"/>
    <s v="Yes"/>
    <x v="1"/>
    <n v="80.349999999999994"/>
    <n v="307.39999999999998"/>
    <n v="0"/>
    <n v="0"/>
    <n v="129.72"/>
    <n v="437.12"/>
    <s v="Churned"/>
    <x v="2"/>
    <s v="Product dissatisfaction"/>
    <n v="1"/>
    <s v="50-100"/>
    <n v="0"/>
    <x v="1"/>
    <x v="0"/>
  </r>
  <r>
    <s v="81157-AND"/>
    <x v="0"/>
    <n v="57"/>
    <s v="Yes"/>
    <x v="10"/>
    <n v="8"/>
    <n v="21"/>
    <s v="None"/>
    <x v="0"/>
    <s v="No"/>
    <x v="0"/>
    <s v="Fiber Optic"/>
    <x v="0"/>
    <s v="Yes"/>
    <x v="1"/>
    <s v="Yes"/>
    <x v="1"/>
    <s v="No"/>
    <s v="No"/>
    <s v="Yes"/>
    <x v="1"/>
    <s v="Yes"/>
    <x v="1"/>
    <n v="85.95"/>
    <n v="2107.15"/>
    <n v="0"/>
    <n v="0"/>
    <n v="228.72"/>
    <n v="2335.87"/>
    <s v="Stayed"/>
    <x v="0"/>
    <s v="other"/>
    <n v="0"/>
    <s v="50-100"/>
    <n v="0"/>
    <x v="1"/>
    <x v="2"/>
  </r>
  <r>
    <s v="35653-AND"/>
    <x v="1"/>
    <n v="43"/>
    <s v="No"/>
    <x v="10"/>
    <n v="14"/>
    <n v="14"/>
    <s v="Deal 1"/>
    <x v="0"/>
    <s v="Yes"/>
    <x v="1"/>
    <s v="No"/>
    <x v="0"/>
    <s v="No"/>
    <x v="0"/>
    <s v="No"/>
    <x v="1"/>
    <s v="No"/>
    <s v="No"/>
    <s v="No"/>
    <x v="2"/>
    <s v="Yes"/>
    <x v="0"/>
    <n v="25.95"/>
    <n v="1801.9"/>
    <n v="0"/>
    <n v="0"/>
    <n v="1754.41"/>
    <n v="3556.31"/>
    <s v="Stayed"/>
    <x v="0"/>
    <s v="other"/>
    <n v="0"/>
    <s v="20-50"/>
    <n v="0"/>
    <x v="0"/>
    <x v="1"/>
  </r>
  <r>
    <s v="78100-KAR"/>
    <x v="1"/>
    <n v="57"/>
    <s v="No"/>
    <x v="3"/>
    <n v="12"/>
    <n v="31"/>
    <s v="Deal 5"/>
    <x v="0"/>
    <s v="No"/>
    <x v="0"/>
    <s v="DSL"/>
    <x v="0"/>
    <s v="No"/>
    <x v="0"/>
    <s v="No"/>
    <x v="1"/>
    <s v="No"/>
    <s v="No"/>
    <s v="Yes"/>
    <x v="1"/>
    <s v="Yes"/>
    <x v="1"/>
    <n v="45.15"/>
    <n v="98.5"/>
    <n v="0"/>
    <n v="0"/>
    <n v="12.94"/>
    <n v="111.44"/>
    <s v="Churned"/>
    <x v="1"/>
    <s v="Competitor offered higher download speeds"/>
    <n v="1"/>
    <s v="20-50"/>
    <n v="0"/>
    <x v="1"/>
    <x v="0"/>
  </r>
  <r>
    <s v="17154-HAR"/>
    <x v="0"/>
    <n v="32"/>
    <s v="No"/>
    <x v="15"/>
    <n v="13"/>
    <n v="4"/>
    <s v="None"/>
    <x v="0"/>
    <s v="No"/>
    <x v="1"/>
    <s v="No"/>
    <x v="0"/>
    <s v="No"/>
    <x v="0"/>
    <s v="No"/>
    <x v="1"/>
    <s v="No"/>
    <s v="No"/>
    <s v="No"/>
    <x v="0"/>
    <s v="No"/>
    <x v="2"/>
    <n v="18.8"/>
    <n v="18.8"/>
    <n v="0"/>
    <n v="0"/>
    <n v="43.57"/>
    <n v="62.37"/>
    <s v="Joined"/>
    <x v="0"/>
    <s v="other"/>
    <n v="0"/>
    <s v="&lt;20"/>
    <n v="1"/>
    <x v="2"/>
    <x v="4"/>
  </r>
  <r>
    <s v="11751-UTT"/>
    <x v="0"/>
    <n v="39"/>
    <s v="No"/>
    <x v="7"/>
    <n v="4"/>
    <n v="23"/>
    <s v="None"/>
    <x v="0"/>
    <s v="Yes"/>
    <x v="0"/>
    <s v="Fiber Optic"/>
    <x v="0"/>
    <s v="No"/>
    <x v="1"/>
    <s v="No"/>
    <x v="0"/>
    <s v="Yes"/>
    <s v="Yes"/>
    <s v="Yes"/>
    <x v="1"/>
    <s v="Yes"/>
    <x v="1"/>
    <n v="100.6"/>
    <n v="1060.2"/>
    <n v="0"/>
    <n v="0"/>
    <n v="452.1"/>
    <n v="1512.3"/>
    <s v="Churned"/>
    <x v="1"/>
    <s v="Competitor offered more data"/>
    <n v="1"/>
    <s v="&gt;100"/>
    <n v="0"/>
    <x v="0"/>
    <x v="2"/>
  </r>
  <r>
    <s v="19837-TAM"/>
    <x v="1"/>
    <n v="57"/>
    <s v="Yes"/>
    <x v="4"/>
    <n v="4"/>
    <n v="6"/>
    <s v="None"/>
    <x v="1"/>
    <s v="No"/>
    <x v="0"/>
    <s v="Cable"/>
    <x v="0"/>
    <s v="Yes"/>
    <x v="0"/>
    <s v="No"/>
    <x v="0"/>
    <s v="Yes"/>
    <s v="Yes"/>
    <s v="Yes"/>
    <x v="1"/>
    <s v="No"/>
    <x v="1"/>
    <n v="51.4"/>
    <n v="96.8"/>
    <n v="0"/>
    <n v="0"/>
    <n v="0"/>
    <n v="96.8"/>
    <s v="Joined"/>
    <x v="0"/>
    <s v="other"/>
    <n v="0"/>
    <s v="50-100"/>
    <n v="1"/>
    <x v="1"/>
    <x v="3"/>
  </r>
  <r>
    <s v="19475-PUN"/>
    <x v="1"/>
    <n v="30"/>
    <s v="No"/>
    <x v="13"/>
    <n v="6"/>
    <n v="34"/>
    <s v="Deal 1"/>
    <x v="0"/>
    <s v="No"/>
    <x v="0"/>
    <s v="DSL"/>
    <x v="1"/>
    <s v="Yes"/>
    <x v="0"/>
    <s v="Yes"/>
    <x v="1"/>
    <s v="No"/>
    <s v="No"/>
    <s v="Yes"/>
    <x v="0"/>
    <s v="No"/>
    <x v="0"/>
    <n v="60.5"/>
    <n v="3870"/>
    <n v="0"/>
    <n v="0"/>
    <n v="2411.33"/>
    <n v="6281.33"/>
    <s v="Stayed"/>
    <x v="0"/>
    <s v="other"/>
    <n v="0"/>
    <s v="50-100"/>
    <n v="0"/>
    <x v="2"/>
    <x v="0"/>
  </r>
  <r>
    <s v="11987-PUN"/>
    <x v="1"/>
    <n v="43"/>
    <s v="No"/>
    <x v="13"/>
    <n v="14"/>
    <n v="6"/>
    <s v="None"/>
    <x v="0"/>
    <s v="No"/>
    <x v="0"/>
    <s v="DSL"/>
    <x v="1"/>
    <s v="Yes"/>
    <x v="1"/>
    <s v="No"/>
    <x v="0"/>
    <s v="No"/>
    <s v="No"/>
    <s v="Yes"/>
    <x v="0"/>
    <s v="No"/>
    <x v="1"/>
    <n v="69.45"/>
    <n v="477.05"/>
    <n v="0"/>
    <n v="0"/>
    <n v="132.37"/>
    <n v="609.41999999999996"/>
    <s v="Stayed"/>
    <x v="0"/>
    <s v="other"/>
    <n v="0"/>
    <s v="50-100"/>
    <n v="0"/>
    <x v="0"/>
    <x v="3"/>
  </r>
  <r>
    <s v="59818-TEL"/>
    <x v="1"/>
    <n v="32"/>
    <s v="No"/>
    <x v="5"/>
    <n v="0"/>
    <n v="26"/>
    <s v="Deal 4"/>
    <x v="0"/>
    <s v="Yes"/>
    <x v="0"/>
    <s v="DSL"/>
    <x v="1"/>
    <s v="No"/>
    <x v="1"/>
    <s v="No"/>
    <x v="0"/>
    <s v="Yes"/>
    <s v="Yes"/>
    <s v="No"/>
    <x v="1"/>
    <s v="Yes"/>
    <x v="1"/>
    <n v="78.75"/>
    <n v="995.35"/>
    <n v="0"/>
    <n v="50"/>
    <n v="499.2"/>
    <n v="1544.55"/>
    <s v="Stayed"/>
    <x v="0"/>
    <s v="other"/>
    <n v="0"/>
    <s v="50-100"/>
    <n v="0"/>
    <x v="2"/>
    <x v="0"/>
  </r>
  <r>
    <s v="92566-WES"/>
    <x v="1"/>
    <n v="49"/>
    <s v="Yes"/>
    <x v="2"/>
    <n v="2"/>
    <n v="30"/>
    <s v="None"/>
    <x v="0"/>
    <s v="Yes"/>
    <x v="0"/>
    <s v="Fiber Optic"/>
    <x v="0"/>
    <s v="Yes"/>
    <x v="0"/>
    <s v="Yes"/>
    <x v="1"/>
    <s v="Yes"/>
    <s v="Yes"/>
    <s v="Yes"/>
    <x v="0"/>
    <s v="No"/>
    <x v="1"/>
    <n v="94.7"/>
    <n v="5468.95"/>
    <n v="0"/>
    <n v="0"/>
    <n v="2219.58"/>
    <n v="7688.53"/>
    <s v="Stayed"/>
    <x v="0"/>
    <s v="other"/>
    <n v="0"/>
    <s v="50-100"/>
    <n v="0"/>
    <x v="0"/>
    <x v="0"/>
  </r>
  <r>
    <s v="19376-TAM"/>
    <x v="1"/>
    <n v="76"/>
    <s v="No"/>
    <x v="4"/>
    <n v="6"/>
    <n v="13"/>
    <s v="Deal 3"/>
    <x v="0"/>
    <s v="Yes"/>
    <x v="0"/>
    <s v="Fiber Optic"/>
    <x v="0"/>
    <s v="Yes"/>
    <x v="0"/>
    <s v="No"/>
    <x v="0"/>
    <s v="No"/>
    <s v="No"/>
    <s v="Yes"/>
    <x v="1"/>
    <s v="Yes"/>
    <x v="0"/>
    <n v="91.95"/>
    <n v="3301.05"/>
    <n v="17.760000000000002"/>
    <n v="0"/>
    <n v="407.52"/>
    <n v="3690.81"/>
    <s v="Stayed"/>
    <x v="0"/>
    <s v="other"/>
    <n v="0"/>
    <s v="50-100"/>
    <n v="0"/>
    <x v="1"/>
    <x v="1"/>
  </r>
  <r>
    <s v="46653-PUN"/>
    <x v="0"/>
    <n v="57"/>
    <s v="Yes"/>
    <x v="13"/>
    <n v="0"/>
    <n v="3"/>
    <s v="None"/>
    <x v="0"/>
    <s v="Yes"/>
    <x v="0"/>
    <s v="DSL"/>
    <x v="1"/>
    <s v="Yes"/>
    <x v="1"/>
    <s v="Yes"/>
    <x v="0"/>
    <s v="Yes"/>
    <s v="Yes"/>
    <s v="Yes"/>
    <x v="2"/>
    <s v="Yes"/>
    <x v="0"/>
    <n v="90.05"/>
    <n v="5965.95"/>
    <n v="0"/>
    <n v="0"/>
    <n v="876.48"/>
    <n v="6842.43"/>
    <s v="Stayed"/>
    <x v="0"/>
    <s v="other"/>
    <n v="0"/>
    <s v="50-100"/>
    <n v="0"/>
    <x v="1"/>
    <x v="4"/>
  </r>
  <r>
    <s v="27132-KAR"/>
    <x v="0"/>
    <n v="31"/>
    <s v="No"/>
    <x v="3"/>
    <n v="11"/>
    <n v="34"/>
    <s v="Deal 4"/>
    <x v="0"/>
    <s v="Yes"/>
    <x v="0"/>
    <s v="DSL"/>
    <x v="1"/>
    <s v="No"/>
    <x v="0"/>
    <s v="Yes"/>
    <x v="1"/>
    <s v="No"/>
    <s v="No"/>
    <s v="Yes"/>
    <x v="1"/>
    <s v="Yes"/>
    <x v="0"/>
    <n v="59.05"/>
    <n v="1253.5"/>
    <n v="0"/>
    <n v="0"/>
    <n v="720.5"/>
    <n v="1974"/>
    <s v="Stayed"/>
    <x v="0"/>
    <s v="other"/>
    <n v="0"/>
    <s v="50-100"/>
    <n v="0"/>
    <x v="2"/>
    <x v="0"/>
  </r>
  <r>
    <s v="33747-UTT"/>
    <x v="0"/>
    <n v="59"/>
    <s v="No"/>
    <x v="7"/>
    <n v="8"/>
    <n v="29"/>
    <s v="Deal 4"/>
    <x v="0"/>
    <s v="Yes"/>
    <x v="0"/>
    <s v="Cable"/>
    <x v="1"/>
    <s v="No"/>
    <x v="1"/>
    <s v="No"/>
    <x v="0"/>
    <s v="No"/>
    <s v="No"/>
    <s v="Yes"/>
    <x v="1"/>
    <s v="No"/>
    <x v="1"/>
    <n v="94.4"/>
    <n v="1607.2"/>
    <n v="0"/>
    <n v="0"/>
    <n v="438.43"/>
    <n v="2045.63"/>
    <s v="Churned"/>
    <x v="0"/>
    <s v="Moved"/>
    <n v="1"/>
    <s v="50-100"/>
    <n v="0"/>
    <x v="1"/>
    <x v="0"/>
  </r>
  <r>
    <s v="99585-JAM"/>
    <x v="0"/>
    <n v="70"/>
    <s v="Yes"/>
    <x v="16"/>
    <n v="6"/>
    <n v="14"/>
    <s v="None"/>
    <x v="0"/>
    <s v="Yes"/>
    <x v="0"/>
    <s v="Fiber Optic"/>
    <x v="0"/>
    <s v="No"/>
    <x v="0"/>
    <s v="No"/>
    <x v="1"/>
    <s v="No"/>
    <s v="No"/>
    <s v="Yes"/>
    <x v="1"/>
    <s v="Yes"/>
    <x v="0"/>
    <n v="74.45"/>
    <n v="74.45"/>
    <n v="0"/>
    <n v="0"/>
    <n v="39.61"/>
    <n v="114.06"/>
    <s v="Churned"/>
    <x v="1"/>
    <s v="Competitor made better offer"/>
    <n v="1"/>
    <s v="50-100"/>
    <n v="0"/>
    <x v="1"/>
    <x v="1"/>
  </r>
  <r>
    <s v="57010-WES"/>
    <x v="1"/>
    <n v="67"/>
    <s v="Yes"/>
    <x v="2"/>
    <n v="0"/>
    <n v="25"/>
    <s v="Deal 4"/>
    <x v="0"/>
    <s v="Yes"/>
    <x v="0"/>
    <s v="Fiber Optic"/>
    <x v="0"/>
    <s v="No"/>
    <x v="0"/>
    <s v="No"/>
    <x v="0"/>
    <s v="Yes"/>
    <s v="Yes"/>
    <s v="Yes"/>
    <x v="1"/>
    <s v="Yes"/>
    <x v="1"/>
    <n v="94"/>
    <n v="1078.9000000000001"/>
    <n v="0"/>
    <n v="0"/>
    <n v="282.37"/>
    <n v="1361.27"/>
    <s v="Churned"/>
    <x v="1"/>
    <s v="Competitor made better offer"/>
    <n v="1"/>
    <s v="50-100"/>
    <n v="0"/>
    <x v="1"/>
    <x v="0"/>
  </r>
  <r>
    <s v="62238-KER"/>
    <x v="1"/>
    <n v="26"/>
    <s v="No"/>
    <x v="20"/>
    <n v="2"/>
    <n v="8"/>
    <s v="None"/>
    <x v="0"/>
    <s v="No"/>
    <x v="0"/>
    <s v="Fiber Optic"/>
    <x v="0"/>
    <s v="Yes"/>
    <x v="0"/>
    <s v="No"/>
    <x v="1"/>
    <s v="No"/>
    <s v="Yes"/>
    <s v="Yes"/>
    <x v="1"/>
    <s v="Yes"/>
    <x v="1"/>
    <n v="73.55"/>
    <n v="145.4"/>
    <n v="0"/>
    <n v="0"/>
    <n v="17"/>
    <n v="162.4"/>
    <s v="Churned"/>
    <x v="1"/>
    <s v="Competitor had better devices"/>
    <n v="1"/>
    <s v="50-100"/>
    <n v="0"/>
    <x v="2"/>
    <x v="3"/>
  </r>
  <r>
    <s v="13666-UTT"/>
    <x v="0"/>
    <n v="57"/>
    <s v="Yes"/>
    <x v="18"/>
    <n v="15"/>
    <n v="16"/>
    <s v="None"/>
    <x v="0"/>
    <s v="No"/>
    <x v="0"/>
    <s v="Fiber Optic"/>
    <x v="0"/>
    <s v="Yes"/>
    <x v="0"/>
    <s v="No"/>
    <x v="0"/>
    <s v="Yes"/>
    <s v="Yes"/>
    <s v="Yes"/>
    <x v="1"/>
    <s v="No"/>
    <x v="1"/>
    <n v="95.4"/>
    <n v="293.14999999999998"/>
    <n v="0"/>
    <n v="0"/>
    <n v="51.03"/>
    <n v="344.18"/>
    <s v="Joined"/>
    <x v="0"/>
    <s v="other"/>
    <n v="0"/>
    <s v="50-100"/>
    <n v="1"/>
    <x v="1"/>
    <x v="1"/>
  </r>
  <r>
    <s v="95794-RAJ"/>
    <x v="0"/>
    <n v="54"/>
    <s v="Yes"/>
    <x v="8"/>
    <n v="13"/>
    <n v="1"/>
    <s v="None"/>
    <x v="0"/>
    <s v="No"/>
    <x v="0"/>
    <s v="Fiber Optic"/>
    <x v="0"/>
    <s v="No"/>
    <x v="1"/>
    <s v="No"/>
    <x v="1"/>
    <s v="No"/>
    <s v="No"/>
    <s v="Yes"/>
    <x v="1"/>
    <s v="Yes"/>
    <x v="1"/>
    <n v="74.8"/>
    <n v="321.89999999999998"/>
    <n v="0"/>
    <n v="0"/>
    <n v="29.04"/>
    <n v="350.94"/>
    <s v="Churned"/>
    <x v="2"/>
    <s v="Network reliability"/>
    <n v="1"/>
    <s v="50-100"/>
    <n v="0"/>
    <x v="1"/>
    <x v="4"/>
  </r>
  <r>
    <s v="73410-ASS"/>
    <x v="1"/>
    <n v="39"/>
    <s v="No"/>
    <x v="17"/>
    <n v="7"/>
    <n v="16"/>
    <s v="Deal 1"/>
    <x v="0"/>
    <s v="No"/>
    <x v="1"/>
    <s v="No"/>
    <x v="0"/>
    <s v="No"/>
    <x v="0"/>
    <s v="No"/>
    <x v="1"/>
    <s v="No"/>
    <s v="No"/>
    <s v="No"/>
    <x v="2"/>
    <s v="No"/>
    <x v="1"/>
    <n v="19.75"/>
    <n v="1375.4"/>
    <n v="0"/>
    <n v="0"/>
    <n v="363.63"/>
    <n v="1739.03"/>
    <s v="Stayed"/>
    <x v="0"/>
    <s v="other"/>
    <n v="0"/>
    <s v="&lt;20"/>
    <n v="0"/>
    <x v="0"/>
    <x v="1"/>
  </r>
  <r>
    <s v="46082-KAR"/>
    <x v="1"/>
    <n v="36"/>
    <s v="Yes"/>
    <x v="3"/>
    <n v="2"/>
    <n v="8"/>
    <s v="Deal 1"/>
    <x v="0"/>
    <s v="Yes"/>
    <x v="0"/>
    <s v="Fiber Optic"/>
    <x v="1"/>
    <s v="Yes"/>
    <x v="1"/>
    <s v="Yes"/>
    <x v="1"/>
    <s v="Yes"/>
    <s v="Yes"/>
    <s v="Yes"/>
    <x v="2"/>
    <s v="Yes"/>
    <x v="0"/>
    <n v="104.9"/>
    <n v="7732.65"/>
    <n v="0"/>
    <n v="0"/>
    <n v="2319.84"/>
    <n v="10052.49"/>
    <s v="Stayed"/>
    <x v="0"/>
    <s v="other"/>
    <n v="0"/>
    <s v="&gt;100"/>
    <n v="0"/>
    <x v="0"/>
    <x v="3"/>
  </r>
  <r>
    <s v="26458-TEL"/>
    <x v="1"/>
    <n v="49"/>
    <s v="Yes"/>
    <x v="5"/>
    <n v="12"/>
    <n v="4"/>
    <s v="Deal 4"/>
    <x v="0"/>
    <s v="Yes"/>
    <x v="0"/>
    <s v="Fiber Optic"/>
    <x v="0"/>
    <s v="No"/>
    <x v="0"/>
    <s v="No"/>
    <x v="0"/>
    <s v="Yes"/>
    <s v="Yes"/>
    <s v="Yes"/>
    <x v="1"/>
    <s v="Yes"/>
    <x v="1"/>
    <n v="93.5"/>
    <n v="2341.5500000000002"/>
    <n v="0"/>
    <n v="0"/>
    <n v="416.76"/>
    <n v="2758.31"/>
    <s v="Stayed"/>
    <x v="0"/>
    <s v="other"/>
    <n v="0"/>
    <s v="50-100"/>
    <n v="0"/>
    <x v="0"/>
    <x v="4"/>
  </r>
  <r>
    <s v="91868-AND"/>
    <x v="0"/>
    <n v="34"/>
    <s v="No"/>
    <x v="10"/>
    <n v="1"/>
    <n v="21"/>
    <s v="Deal 2"/>
    <x v="0"/>
    <s v="Yes"/>
    <x v="0"/>
    <s v="DSL"/>
    <x v="0"/>
    <s v="No"/>
    <x v="1"/>
    <s v="No"/>
    <x v="0"/>
    <s v="Yes"/>
    <s v="Yes"/>
    <s v="Yes"/>
    <x v="1"/>
    <s v="Yes"/>
    <x v="1"/>
    <n v="74.55"/>
    <n v="3015.75"/>
    <n v="0"/>
    <n v="0"/>
    <n v="554.4"/>
    <n v="3570.15"/>
    <s v="Stayed"/>
    <x v="0"/>
    <s v="other"/>
    <n v="0"/>
    <s v="50-100"/>
    <n v="0"/>
    <x v="2"/>
    <x v="2"/>
  </r>
  <r>
    <s v="83526-AND"/>
    <x v="0"/>
    <n v="48"/>
    <s v="Yes"/>
    <x v="10"/>
    <n v="12"/>
    <n v="13"/>
    <s v="None"/>
    <x v="0"/>
    <s v="Yes"/>
    <x v="0"/>
    <s v="DSL"/>
    <x v="1"/>
    <s v="Yes"/>
    <x v="1"/>
    <s v="No"/>
    <x v="0"/>
    <s v="Yes"/>
    <s v="Yes"/>
    <s v="Yes"/>
    <x v="2"/>
    <s v="No"/>
    <x v="0"/>
    <n v="84.7"/>
    <n v="5991.05"/>
    <n v="0"/>
    <n v="0"/>
    <n v="1185.0999999999999"/>
    <n v="7176.15"/>
    <s v="Stayed"/>
    <x v="0"/>
    <s v="other"/>
    <n v="0"/>
    <s v="50-100"/>
    <n v="0"/>
    <x v="0"/>
    <x v="1"/>
  </r>
  <r>
    <s v="38895-TEL"/>
    <x v="1"/>
    <n v="63"/>
    <s v="No"/>
    <x v="5"/>
    <n v="3"/>
    <n v="10"/>
    <s v="None"/>
    <x v="0"/>
    <s v="Yes"/>
    <x v="0"/>
    <s v="Fiber Optic"/>
    <x v="1"/>
    <s v="No"/>
    <x v="0"/>
    <s v="No"/>
    <x v="1"/>
    <s v="Yes"/>
    <s v="Yes"/>
    <s v="Yes"/>
    <x v="2"/>
    <s v="Yes"/>
    <x v="1"/>
    <n v="90.85"/>
    <n v="6470.1"/>
    <n v="0"/>
    <n v="0"/>
    <n v="2695"/>
    <n v="9165.1"/>
    <s v="Stayed"/>
    <x v="0"/>
    <s v="other"/>
    <n v="0"/>
    <s v="50-100"/>
    <n v="0"/>
    <x v="1"/>
    <x v="3"/>
  </r>
  <r>
    <s v="48307-WES"/>
    <x v="1"/>
    <n v="56"/>
    <s v="No"/>
    <x v="2"/>
    <n v="4"/>
    <n v="15"/>
    <s v="Deal 5"/>
    <x v="0"/>
    <s v="No"/>
    <x v="0"/>
    <s v="Cable"/>
    <x v="0"/>
    <s v="No"/>
    <x v="1"/>
    <s v="No"/>
    <x v="0"/>
    <s v="Yes"/>
    <s v="Yes"/>
    <s v="No"/>
    <x v="0"/>
    <s v="Yes"/>
    <x v="1"/>
    <n v="69.95"/>
    <n v="220.45"/>
    <n v="0"/>
    <n v="30"/>
    <n v="88.53"/>
    <n v="338.98"/>
    <s v="Joined"/>
    <x v="0"/>
    <s v="other"/>
    <n v="0"/>
    <s v="50-100"/>
    <n v="1"/>
    <x v="1"/>
    <x v="1"/>
  </r>
  <r>
    <s v="12836-JHA"/>
    <x v="0"/>
    <n v="32"/>
    <s v="No"/>
    <x v="14"/>
    <n v="6"/>
    <n v="11"/>
    <s v="Deal 1"/>
    <x v="0"/>
    <s v="Yes"/>
    <x v="0"/>
    <s v="Fiber Optic"/>
    <x v="1"/>
    <s v="Yes"/>
    <x v="1"/>
    <s v="No"/>
    <x v="0"/>
    <s v="Yes"/>
    <s v="Yes"/>
    <s v="Yes"/>
    <x v="2"/>
    <s v="Yes"/>
    <x v="0"/>
    <n v="110.05"/>
    <n v="7430.75"/>
    <n v="23.16"/>
    <n v="0"/>
    <n v="393.99"/>
    <n v="7801.58"/>
    <s v="Stayed"/>
    <x v="0"/>
    <s v="other"/>
    <n v="0"/>
    <s v="&gt;100"/>
    <n v="0"/>
    <x v="2"/>
    <x v="3"/>
  </r>
  <r>
    <s v="62375-JAM"/>
    <x v="1"/>
    <n v="62"/>
    <s v="Yes"/>
    <x v="16"/>
    <n v="3"/>
    <n v="25"/>
    <s v="Deal 5"/>
    <x v="0"/>
    <s v="No"/>
    <x v="0"/>
    <s v="Fiber Optic"/>
    <x v="0"/>
    <s v="No"/>
    <x v="0"/>
    <s v="No"/>
    <x v="0"/>
    <s v="Yes"/>
    <s v="Yes"/>
    <s v="Yes"/>
    <x v="1"/>
    <s v="Yes"/>
    <x v="1"/>
    <n v="89.5"/>
    <n v="573.29999999999995"/>
    <n v="0"/>
    <n v="0"/>
    <n v="287.52"/>
    <n v="860.82"/>
    <s v="Churned"/>
    <x v="1"/>
    <s v="Competitor had better devices"/>
    <n v="1"/>
    <s v="50-100"/>
    <n v="0"/>
    <x v="1"/>
    <x v="0"/>
  </r>
  <r>
    <s v="57200-UTT"/>
    <x v="0"/>
    <n v="59"/>
    <s v="Yes"/>
    <x v="7"/>
    <n v="6"/>
    <n v="32"/>
    <s v="None"/>
    <x v="0"/>
    <s v="Yes"/>
    <x v="0"/>
    <s v="Cable"/>
    <x v="1"/>
    <s v="Yes"/>
    <x v="1"/>
    <s v="Yes"/>
    <x v="0"/>
    <s v="Yes"/>
    <s v="Yes"/>
    <s v="Yes"/>
    <x v="2"/>
    <s v="No"/>
    <x v="1"/>
    <n v="92"/>
    <n v="6632.75"/>
    <n v="0"/>
    <n v="0"/>
    <n v="3269.52"/>
    <n v="9902.27"/>
    <s v="Stayed"/>
    <x v="0"/>
    <s v="other"/>
    <n v="0"/>
    <s v="50-100"/>
    <n v="0"/>
    <x v="1"/>
    <x v="0"/>
  </r>
  <r>
    <s v="26294-TEL"/>
    <x v="1"/>
    <n v="42"/>
    <s v="Yes"/>
    <x v="5"/>
    <n v="8"/>
    <n v="13"/>
    <s v="Deal 1"/>
    <x v="0"/>
    <s v="Yes"/>
    <x v="0"/>
    <s v="DSL"/>
    <x v="0"/>
    <s v="Yes"/>
    <x v="1"/>
    <s v="Yes"/>
    <x v="0"/>
    <s v="Yes"/>
    <s v="Yes"/>
    <s v="Yes"/>
    <x v="2"/>
    <s v="No"/>
    <x v="1"/>
    <n v="86.15"/>
    <n v="5883.85"/>
    <n v="0"/>
    <n v="0"/>
    <n v="214.4"/>
    <n v="6098.25"/>
    <s v="Stayed"/>
    <x v="0"/>
    <s v="other"/>
    <n v="0"/>
    <s v="50-100"/>
    <n v="0"/>
    <x v="0"/>
    <x v="1"/>
  </r>
  <r>
    <s v="64847-TAM"/>
    <x v="1"/>
    <n v="76"/>
    <s v="No"/>
    <x v="4"/>
    <n v="11"/>
    <n v="17"/>
    <s v="None"/>
    <x v="0"/>
    <s v="No"/>
    <x v="0"/>
    <s v="Fiber Optic"/>
    <x v="0"/>
    <s v="Yes"/>
    <x v="0"/>
    <s v="Yes"/>
    <x v="0"/>
    <s v="Yes"/>
    <s v="Yes"/>
    <s v="Yes"/>
    <x v="0"/>
    <s v="Yes"/>
    <x v="0"/>
    <n v="99.2"/>
    <n v="4062.2"/>
    <n v="0"/>
    <n v="0"/>
    <n v="790.4"/>
    <n v="4852.6000000000004"/>
    <s v="Churned"/>
    <x v="0"/>
    <s v="Moved"/>
    <n v="1"/>
    <s v="50-100"/>
    <n v="0"/>
    <x v="1"/>
    <x v="1"/>
  </r>
  <r>
    <s v="95315-RAJ"/>
    <x v="1"/>
    <n v="21"/>
    <s v="Yes"/>
    <x v="8"/>
    <n v="3"/>
    <n v="10"/>
    <s v="None"/>
    <x v="0"/>
    <s v="Yes"/>
    <x v="1"/>
    <s v="No"/>
    <x v="0"/>
    <s v="No"/>
    <x v="0"/>
    <s v="No"/>
    <x v="1"/>
    <s v="No"/>
    <s v="No"/>
    <s v="No"/>
    <x v="2"/>
    <s v="Yes"/>
    <x v="1"/>
    <n v="24.9"/>
    <n v="467.7"/>
    <n v="0"/>
    <n v="0"/>
    <n v="600.02"/>
    <n v="1067.72"/>
    <s v="Stayed"/>
    <x v="0"/>
    <s v="other"/>
    <n v="0"/>
    <s v="20-50"/>
    <n v="0"/>
    <x v="2"/>
    <x v="3"/>
  </r>
  <r>
    <s v="13072-TAM"/>
    <x v="1"/>
    <n v="20"/>
    <s v="Yes"/>
    <x v="4"/>
    <n v="4"/>
    <n v="2"/>
    <s v="Deal 1"/>
    <x v="1"/>
    <s v="No"/>
    <x v="0"/>
    <s v="DSL"/>
    <x v="0"/>
    <s v="No"/>
    <x v="0"/>
    <s v="Yes"/>
    <x v="1"/>
    <s v="Yes"/>
    <s v="Yes"/>
    <s v="Yes"/>
    <x v="2"/>
    <s v="Yes"/>
    <x v="2"/>
    <n v="40.049999999999997"/>
    <n v="2799.75"/>
    <n v="0"/>
    <n v="0"/>
    <n v="0"/>
    <n v="2799.75"/>
    <s v="Stayed"/>
    <x v="0"/>
    <s v="other"/>
    <n v="0"/>
    <s v="20-50"/>
    <n v="0"/>
    <x v="3"/>
    <x v="4"/>
  </r>
  <r>
    <s v="23255-KAR"/>
    <x v="1"/>
    <n v="25"/>
    <s v="No"/>
    <x v="3"/>
    <n v="15"/>
    <n v="23"/>
    <s v="None"/>
    <x v="0"/>
    <s v="No"/>
    <x v="0"/>
    <s v="DSL"/>
    <x v="1"/>
    <s v="Yes"/>
    <x v="0"/>
    <s v="Yes"/>
    <x v="0"/>
    <s v="No"/>
    <s v="No"/>
    <s v="No"/>
    <x v="2"/>
    <s v="No"/>
    <x v="0"/>
    <n v="71.05"/>
    <n v="1524.85"/>
    <n v="16.91"/>
    <n v="140"/>
    <n v="364.35"/>
    <n v="2012.29"/>
    <s v="Stayed"/>
    <x v="0"/>
    <s v="other"/>
    <n v="0"/>
    <s v="50-100"/>
    <n v="0"/>
    <x v="2"/>
    <x v="2"/>
  </r>
  <r>
    <s v="54972-HAR"/>
    <x v="1"/>
    <n v="73"/>
    <s v="Yes"/>
    <x v="15"/>
    <n v="15"/>
    <n v="14"/>
    <s v="Deal 3"/>
    <x v="0"/>
    <s v="Yes"/>
    <x v="0"/>
    <s v="Fiber Optic"/>
    <x v="0"/>
    <s v="No"/>
    <x v="1"/>
    <s v="Yes"/>
    <x v="0"/>
    <s v="Yes"/>
    <s v="No"/>
    <s v="Yes"/>
    <x v="1"/>
    <s v="Yes"/>
    <x v="1"/>
    <n v="104.9"/>
    <n v="3351.55"/>
    <n v="33.729999999999997"/>
    <n v="0"/>
    <n v="1392.32"/>
    <n v="4710.1400000000003"/>
    <s v="Churned"/>
    <x v="4"/>
    <s v="Attitude of support person"/>
    <n v="1"/>
    <s v="&gt;100"/>
    <n v="0"/>
    <x v="1"/>
    <x v="1"/>
  </r>
  <r>
    <s v="76490-BIH"/>
    <x v="0"/>
    <n v="68"/>
    <s v="No"/>
    <x v="9"/>
    <n v="3"/>
    <n v="32"/>
    <s v="Deal 3"/>
    <x v="0"/>
    <s v="Yes"/>
    <x v="0"/>
    <s v="Fiber Optic"/>
    <x v="0"/>
    <s v="No"/>
    <x v="1"/>
    <s v="No"/>
    <x v="0"/>
    <s v="Yes"/>
    <s v="No"/>
    <s v="Yes"/>
    <x v="1"/>
    <s v="Yes"/>
    <x v="1"/>
    <n v="103.95"/>
    <n v="2964.8"/>
    <n v="0"/>
    <n v="0"/>
    <n v="1431.44"/>
    <n v="4396.24"/>
    <s v="Stayed"/>
    <x v="0"/>
    <s v="other"/>
    <n v="0"/>
    <s v="&gt;100"/>
    <n v="0"/>
    <x v="1"/>
    <x v="0"/>
  </r>
  <r>
    <s v="37470-TEL"/>
    <x v="1"/>
    <n v="20"/>
    <s v="Yes"/>
    <x v="5"/>
    <n v="10"/>
    <n v="7"/>
    <s v="Deal 3"/>
    <x v="0"/>
    <s v="Yes"/>
    <x v="0"/>
    <s v="Fiber Optic"/>
    <x v="0"/>
    <s v="No"/>
    <x v="0"/>
    <s v="No"/>
    <x v="1"/>
    <s v="No"/>
    <s v="No"/>
    <s v="Yes"/>
    <x v="1"/>
    <s v="Yes"/>
    <x v="1"/>
    <n v="74.2"/>
    <n v="1993.25"/>
    <n v="0"/>
    <n v="0"/>
    <n v="475.02"/>
    <n v="2468.27"/>
    <s v="Stayed"/>
    <x v="0"/>
    <s v="other"/>
    <n v="0"/>
    <s v="50-100"/>
    <n v="0"/>
    <x v="3"/>
    <x v="3"/>
  </r>
  <r>
    <s v="47093-BIH"/>
    <x v="1"/>
    <n v="18"/>
    <s v="No"/>
    <x v="9"/>
    <n v="7"/>
    <n v="12"/>
    <s v="None"/>
    <x v="0"/>
    <s v="No"/>
    <x v="0"/>
    <s v="Fiber Optic"/>
    <x v="0"/>
    <s v="No"/>
    <x v="0"/>
    <s v="Yes"/>
    <x v="0"/>
    <s v="Yes"/>
    <s v="Yes"/>
    <s v="No"/>
    <x v="1"/>
    <s v="Yes"/>
    <x v="1"/>
    <n v="95.15"/>
    <n v="2395.6999999999998"/>
    <n v="0"/>
    <n v="80"/>
    <n v="745.25"/>
    <n v="3220.95"/>
    <s v="Stayed"/>
    <x v="0"/>
    <s v="other"/>
    <n v="0"/>
    <s v="50-100"/>
    <n v="0"/>
    <x v="3"/>
    <x v="1"/>
  </r>
  <r>
    <s v="77078-ASS"/>
    <x v="0"/>
    <n v="74"/>
    <s v="No"/>
    <x v="17"/>
    <n v="15"/>
    <n v="10"/>
    <s v="Deal 2"/>
    <x v="0"/>
    <s v="Yes"/>
    <x v="0"/>
    <s v="Fiber Optic"/>
    <x v="1"/>
    <s v="No"/>
    <x v="0"/>
    <s v="No"/>
    <x v="0"/>
    <s v="Yes"/>
    <s v="Yes"/>
    <s v="Yes"/>
    <x v="1"/>
    <s v="Yes"/>
    <x v="1"/>
    <n v="98.8"/>
    <n v="5617.75"/>
    <n v="0"/>
    <n v="0"/>
    <n v="491.15"/>
    <n v="6108.9"/>
    <s v="Churned"/>
    <x v="3"/>
    <s v="Price too high"/>
    <n v="1"/>
    <s v="50-100"/>
    <n v="0"/>
    <x v="1"/>
    <x v="3"/>
  </r>
  <r>
    <s v="69814-TAM"/>
    <x v="1"/>
    <n v="58"/>
    <s v="Yes"/>
    <x v="4"/>
    <n v="0"/>
    <n v="18"/>
    <s v="Deal 2"/>
    <x v="0"/>
    <s v="Yes"/>
    <x v="0"/>
    <s v="Fiber Optic"/>
    <x v="0"/>
    <s v="Yes"/>
    <x v="1"/>
    <s v="No"/>
    <x v="0"/>
    <s v="Yes"/>
    <s v="Yes"/>
    <s v="Yes"/>
    <x v="1"/>
    <s v="Yes"/>
    <x v="0"/>
    <n v="103.65"/>
    <n v="5676.65"/>
    <n v="0"/>
    <n v="0"/>
    <n v="1851.3"/>
    <n v="7527.95"/>
    <s v="Stayed"/>
    <x v="0"/>
    <s v="other"/>
    <n v="0"/>
    <s v="&gt;100"/>
    <n v="0"/>
    <x v="1"/>
    <x v="2"/>
  </r>
  <r>
    <s v="18986-ODI"/>
    <x v="1"/>
    <n v="38"/>
    <s v="No"/>
    <x v="19"/>
    <n v="11"/>
    <n v="4"/>
    <s v="None"/>
    <x v="0"/>
    <s v="Yes"/>
    <x v="0"/>
    <s v="Fiber Optic"/>
    <x v="0"/>
    <s v="No"/>
    <x v="0"/>
    <s v="No"/>
    <x v="0"/>
    <s v="Yes"/>
    <s v="Yes"/>
    <s v="Yes"/>
    <x v="1"/>
    <s v="Yes"/>
    <x v="1"/>
    <n v="94.2"/>
    <n v="193.8"/>
    <n v="0"/>
    <n v="0"/>
    <n v="85.78"/>
    <n v="279.58"/>
    <s v="Churned"/>
    <x v="2"/>
    <s v="Lack of self-service on Website"/>
    <n v="1"/>
    <s v="50-100"/>
    <n v="0"/>
    <x v="0"/>
    <x v="4"/>
  </r>
  <r>
    <s v="26412-ASS"/>
    <x v="1"/>
    <n v="30"/>
    <s v="No"/>
    <x v="17"/>
    <n v="7"/>
    <n v="18"/>
    <s v="None"/>
    <x v="0"/>
    <s v="No"/>
    <x v="1"/>
    <s v="No"/>
    <x v="0"/>
    <s v="No"/>
    <x v="0"/>
    <s v="No"/>
    <x v="1"/>
    <s v="No"/>
    <s v="No"/>
    <s v="No"/>
    <x v="1"/>
    <s v="Yes"/>
    <x v="1"/>
    <n v="20.7"/>
    <n v="39.85"/>
    <n v="0"/>
    <n v="0"/>
    <n v="27.78"/>
    <n v="67.63"/>
    <s v="Joined"/>
    <x v="0"/>
    <s v="other"/>
    <n v="0"/>
    <s v="20-50"/>
    <n v="1"/>
    <x v="2"/>
    <x v="2"/>
  </r>
  <r>
    <s v="64501-KAR"/>
    <x v="0"/>
    <n v="63"/>
    <s v="No"/>
    <x v="3"/>
    <n v="8"/>
    <n v="31"/>
    <s v="Deal 2"/>
    <x v="0"/>
    <s v="Yes"/>
    <x v="0"/>
    <s v="Fiber Optic"/>
    <x v="0"/>
    <s v="No"/>
    <x v="1"/>
    <s v="No"/>
    <x v="0"/>
    <s v="Yes"/>
    <s v="Yes"/>
    <s v="Yes"/>
    <x v="0"/>
    <s v="Yes"/>
    <x v="1"/>
    <n v="96.75"/>
    <n v="6125.4"/>
    <n v="0"/>
    <n v="0"/>
    <n v="1403.68"/>
    <n v="7529.08"/>
    <s v="Churned"/>
    <x v="4"/>
    <s v="Attitude of service provider"/>
    <n v="1"/>
    <s v="50-100"/>
    <n v="0"/>
    <x v="1"/>
    <x v="0"/>
  </r>
  <r>
    <s v="29541-KAR"/>
    <x v="0"/>
    <n v="38"/>
    <s v="Yes"/>
    <x v="3"/>
    <n v="9"/>
    <n v="29"/>
    <s v="Deal 4"/>
    <x v="0"/>
    <s v="No"/>
    <x v="1"/>
    <s v="No"/>
    <x v="0"/>
    <s v="No"/>
    <x v="0"/>
    <s v="No"/>
    <x v="1"/>
    <s v="No"/>
    <s v="No"/>
    <s v="No"/>
    <x v="1"/>
    <s v="Yes"/>
    <x v="1"/>
    <n v="20"/>
    <n v="377.55"/>
    <n v="0"/>
    <n v="0"/>
    <n v="457.9"/>
    <n v="835.45"/>
    <s v="Stayed"/>
    <x v="0"/>
    <s v="other"/>
    <n v="0"/>
    <s v="&lt;20"/>
    <n v="0"/>
    <x v="0"/>
    <x v="0"/>
  </r>
  <r>
    <s v="38365-KAR"/>
    <x v="1"/>
    <n v="60"/>
    <s v="Yes"/>
    <x v="3"/>
    <n v="0"/>
    <n v="21"/>
    <s v="None"/>
    <x v="0"/>
    <s v="No"/>
    <x v="1"/>
    <s v="No"/>
    <x v="0"/>
    <s v="No"/>
    <x v="0"/>
    <s v="No"/>
    <x v="1"/>
    <s v="No"/>
    <s v="No"/>
    <s v="No"/>
    <x v="1"/>
    <s v="No"/>
    <x v="0"/>
    <n v="20.65"/>
    <n v="158.94999999999999"/>
    <n v="0"/>
    <n v="0"/>
    <n v="35.07"/>
    <n v="194.02"/>
    <s v="Stayed"/>
    <x v="0"/>
    <s v="other"/>
    <n v="0"/>
    <s v="20-50"/>
    <n v="0"/>
    <x v="1"/>
    <x v="2"/>
  </r>
  <r>
    <s v="27775-GUJ"/>
    <x v="1"/>
    <n v="30"/>
    <s v="Yes"/>
    <x v="6"/>
    <n v="3"/>
    <n v="16"/>
    <s v="None"/>
    <x v="0"/>
    <s v="No"/>
    <x v="0"/>
    <s v="Fiber Optic"/>
    <x v="0"/>
    <s v="No"/>
    <x v="1"/>
    <s v="No"/>
    <x v="1"/>
    <s v="No"/>
    <s v="No"/>
    <s v="Yes"/>
    <x v="1"/>
    <s v="Yes"/>
    <x v="0"/>
    <n v="75.3"/>
    <n v="2263.4"/>
    <n v="0"/>
    <n v="0"/>
    <n v="97.15"/>
    <n v="2360.5500000000002"/>
    <s v="Stayed"/>
    <x v="0"/>
    <s v="other"/>
    <n v="0"/>
    <s v="50-100"/>
    <n v="0"/>
    <x v="2"/>
    <x v="1"/>
  </r>
  <r>
    <s v="88255-MAH"/>
    <x v="0"/>
    <n v="48"/>
    <s v="No"/>
    <x v="1"/>
    <n v="7"/>
    <n v="28"/>
    <s v="Deal 3"/>
    <x v="1"/>
    <s v="No"/>
    <x v="0"/>
    <s v="DSL"/>
    <x v="0"/>
    <s v="No"/>
    <x v="0"/>
    <s v="No"/>
    <x v="0"/>
    <s v="No"/>
    <s v="No"/>
    <s v="Yes"/>
    <x v="1"/>
    <s v="No"/>
    <x v="0"/>
    <n v="33.75"/>
    <n v="1009.25"/>
    <n v="0"/>
    <n v="0"/>
    <n v="0"/>
    <n v="1009.25"/>
    <s v="Stayed"/>
    <x v="0"/>
    <s v="other"/>
    <n v="0"/>
    <s v="20-50"/>
    <n v="0"/>
    <x v="0"/>
    <x v="0"/>
  </r>
  <r>
    <s v="23811-ASS"/>
    <x v="0"/>
    <n v="46"/>
    <s v="No"/>
    <x v="17"/>
    <n v="2"/>
    <n v="3"/>
    <s v="Deal 4"/>
    <x v="0"/>
    <s v="No"/>
    <x v="0"/>
    <s v="Fiber Optic"/>
    <x v="1"/>
    <s v="No"/>
    <x v="1"/>
    <s v="No"/>
    <x v="1"/>
    <s v="No"/>
    <s v="No"/>
    <s v="Yes"/>
    <x v="1"/>
    <s v="No"/>
    <x v="1"/>
    <n v="81.7"/>
    <n v="858.6"/>
    <n v="0"/>
    <n v="0"/>
    <n v="220.56"/>
    <n v="1079.1600000000001"/>
    <s v="Churned"/>
    <x v="2"/>
    <s v="Poor expertise of phone support"/>
    <n v="1"/>
    <s v="50-100"/>
    <n v="0"/>
    <x v="0"/>
    <x v="4"/>
  </r>
  <r>
    <s v="47046-UTT"/>
    <x v="0"/>
    <n v="26"/>
    <s v="Yes"/>
    <x v="7"/>
    <n v="0"/>
    <n v="30"/>
    <s v="Deal 2"/>
    <x v="0"/>
    <s v="No"/>
    <x v="0"/>
    <s v="DSL"/>
    <x v="1"/>
    <s v="No"/>
    <x v="1"/>
    <s v="Yes"/>
    <x v="0"/>
    <s v="No"/>
    <s v="No"/>
    <s v="Yes"/>
    <x v="0"/>
    <s v="Yes"/>
    <x v="0"/>
    <n v="70.8"/>
    <n v="3478.15"/>
    <n v="0"/>
    <n v="0"/>
    <n v="1876"/>
    <n v="5354.15"/>
    <s v="Stayed"/>
    <x v="0"/>
    <s v="other"/>
    <n v="0"/>
    <s v="50-100"/>
    <n v="0"/>
    <x v="2"/>
    <x v="0"/>
  </r>
  <r>
    <s v="97997-KAR"/>
    <x v="1"/>
    <n v="59"/>
    <s v="No"/>
    <x v="3"/>
    <n v="13"/>
    <n v="14"/>
    <s v="None"/>
    <x v="0"/>
    <s v="Yes"/>
    <x v="0"/>
    <s v="Fiber Optic"/>
    <x v="0"/>
    <s v="No"/>
    <x v="0"/>
    <s v="No"/>
    <x v="1"/>
    <s v="Yes"/>
    <s v="Yes"/>
    <s v="Yes"/>
    <x v="1"/>
    <s v="No"/>
    <x v="0"/>
    <n v="86.15"/>
    <n v="2745.7"/>
    <n v="0"/>
    <n v="0"/>
    <n v="473.22"/>
    <n v="3218.92"/>
    <s v="Churned"/>
    <x v="4"/>
    <s v="Attitude of service provider"/>
    <n v="1"/>
    <s v="50-100"/>
    <n v="0"/>
    <x v="1"/>
    <x v="1"/>
  </r>
  <r>
    <s v="96928-TEL"/>
    <x v="0"/>
    <n v="36"/>
    <s v="Yes"/>
    <x v="5"/>
    <n v="12"/>
    <n v="35"/>
    <s v="Deal 3"/>
    <x v="0"/>
    <s v="No"/>
    <x v="0"/>
    <s v="Cable"/>
    <x v="1"/>
    <s v="Yes"/>
    <x v="0"/>
    <s v="No"/>
    <x v="0"/>
    <s v="Yes"/>
    <s v="Yes"/>
    <s v="Yes"/>
    <x v="0"/>
    <s v="No"/>
    <x v="1"/>
    <n v="75.099999999999994"/>
    <n v="2658.8"/>
    <n v="0"/>
    <n v="0"/>
    <n v="41.44"/>
    <n v="2700.24"/>
    <s v="Stayed"/>
    <x v="0"/>
    <s v="other"/>
    <n v="0"/>
    <s v="50-100"/>
    <n v="0"/>
    <x v="0"/>
    <x v="0"/>
  </r>
  <r>
    <s v="24902-MAH"/>
    <x v="0"/>
    <n v="41"/>
    <s v="Yes"/>
    <x v="1"/>
    <n v="4"/>
    <n v="17"/>
    <s v="Deal 2"/>
    <x v="0"/>
    <s v="Yes"/>
    <x v="1"/>
    <s v="No"/>
    <x v="0"/>
    <s v="No"/>
    <x v="0"/>
    <s v="No"/>
    <x v="1"/>
    <s v="No"/>
    <s v="No"/>
    <s v="No"/>
    <x v="2"/>
    <s v="No"/>
    <x v="0"/>
    <n v="25"/>
    <n v="1584.8"/>
    <n v="0"/>
    <n v="0"/>
    <n v="435.84"/>
    <n v="2020.64"/>
    <s v="Stayed"/>
    <x v="0"/>
    <s v="other"/>
    <n v="0"/>
    <s v="20-50"/>
    <n v="0"/>
    <x v="0"/>
    <x v="1"/>
  </r>
  <r>
    <s v="14698-PUN"/>
    <x v="0"/>
    <n v="25"/>
    <s v="No"/>
    <x v="13"/>
    <n v="4"/>
    <n v="13"/>
    <s v="Deal 5"/>
    <x v="0"/>
    <s v="No"/>
    <x v="0"/>
    <s v="Fiber Optic"/>
    <x v="0"/>
    <s v="No"/>
    <x v="0"/>
    <s v="No"/>
    <x v="0"/>
    <s v="Yes"/>
    <s v="Yes"/>
    <s v="Yes"/>
    <x v="1"/>
    <s v="Yes"/>
    <x v="1"/>
    <n v="89.9"/>
    <n v="89.9"/>
    <n v="0"/>
    <n v="0"/>
    <n v="32.85"/>
    <n v="122.75"/>
    <s v="Churned"/>
    <x v="0"/>
    <s v="Don't know"/>
    <n v="1"/>
    <s v="50-100"/>
    <n v="0"/>
    <x v="2"/>
    <x v="1"/>
  </r>
  <r>
    <s v="86783-TEL"/>
    <x v="1"/>
    <n v="69"/>
    <s v="Yes"/>
    <x v="5"/>
    <n v="0"/>
    <n v="24"/>
    <s v="Deal 5"/>
    <x v="0"/>
    <s v="Yes"/>
    <x v="0"/>
    <s v="Fiber Optic"/>
    <x v="0"/>
    <s v="No"/>
    <x v="0"/>
    <s v="No"/>
    <x v="1"/>
    <s v="No"/>
    <s v="No"/>
    <s v="Yes"/>
    <x v="1"/>
    <s v="Yes"/>
    <x v="1"/>
    <n v="74.849999999999994"/>
    <n v="572.45000000000005"/>
    <n v="0"/>
    <n v="0"/>
    <n v="92.64"/>
    <n v="665.09"/>
    <s v="Stayed"/>
    <x v="0"/>
    <s v="other"/>
    <n v="0"/>
    <s v="50-100"/>
    <n v="0"/>
    <x v="1"/>
    <x v="0"/>
  </r>
  <r>
    <s v="48559-UTT"/>
    <x v="0"/>
    <n v="61"/>
    <s v="No"/>
    <x v="7"/>
    <n v="9"/>
    <n v="14"/>
    <s v="Deal 5"/>
    <x v="0"/>
    <s v="No"/>
    <x v="0"/>
    <s v="DSL"/>
    <x v="0"/>
    <s v="No"/>
    <x v="0"/>
    <s v="No"/>
    <x v="1"/>
    <s v="No"/>
    <s v="No"/>
    <s v="No"/>
    <x v="1"/>
    <s v="No"/>
    <x v="2"/>
    <n v="44.95"/>
    <n v="431"/>
    <n v="0"/>
    <n v="10"/>
    <n v="25.92"/>
    <n v="466.92"/>
    <s v="Churned"/>
    <x v="1"/>
    <s v="Competitor had better devices"/>
    <n v="1"/>
    <s v="20-50"/>
    <n v="0"/>
    <x v="1"/>
    <x v="1"/>
  </r>
  <r>
    <s v="86891-GUJ"/>
    <x v="0"/>
    <n v="25"/>
    <s v="No"/>
    <x v="6"/>
    <n v="7"/>
    <n v="5"/>
    <s v="None"/>
    <x v="0"/>
    <s v="No"/>
    <x v="1"/>
    <s v="No"/>
    <x v="0"/>
    <s v="No"/>
    <x v="0"/>
    <s v="No"/>
    <x v="1"/>
    <s v="No"/>
    <s v="No"/>
    <s v="No"/>
    <x v="1"/>
    <s v="No"/>
    <x v="0"/>
    <n v="20.05"/>
    <n v="20.05"/>
    <n v="0"/>
    <n v="0"/>
    <n v="18.149999999999999"/>
    <n v="38.200000000000003"/>
    <s v="Joined"/>
    <x v="0"/>
    <s v="other"/>
    <n v="0"/>
    <s v="20-50"/>
    <n v="1"/>
    <x v="2"/>
    <x v="4"/>
  </r>
  <r>
    <s v="58748-KER"/>
    <x v="1"/>
    <n v="34"/>
    <s v="No"/>
    <x v="20"/>
    <n v="15"/>
    <n v="22"/>
    <s v="None"/>
    <x v="1"/>
    <s v="No"/>
    <x v="0"/>
    <s v="DSL"/>
    <x v="0"/>
    <s v="Yes"/>
    <x v="1"/>
    <s v="No"/>
    <x v="1"/>
    <s v="No"/>
    <s v="No"/>
    <s v="Yes"/>
    <x v="0"/>
    <s v="No"/>
    <x v="2"/>
    <n v="34.700000000000003"/>
    <n v="1604.5"/>
    <n v="0"/>
    <n v="0"/>
    <n v="0"/>
    <n v="1604.5"/>
    <s v="Churned"/>
    <x v="2"/>
    <s v="Product dissatisfaction"/>
    <n v="1"/>
    <s v="20-50"/>
    <n v="0"/>
    <x v="2"/>
    <x v="2"/>
  </r>
  <r>
    <s v="48722-AND"/>
    <x v="0"/>
    <n v="34"/>
    <s v="No"/>
    <x v="10"/>
    <n v="8"/>
    <n v="21"/>
    <s v="None"/>
    <x v="0"/>
    <s v="Yes"/>
    <x v="0"/>
    <s v="DSL"/>
    <x v="1"/>
    <s v="Yes"/>
    <x v="1"/>
    <s v="No"/>
    <x v="1"/>
    <s v="No"/>
    <s v="No"/>
    <s v="Yes"/>
    <x v="1"/>
    <s v="Yes"/>
    <x v="1"/>
    <n v="66.150000000000006"/>
    <n v="2522.4"/>
    <n v="0"/>
    <n v="0"/>
    <n v="765.32"/>
    <n v="3287.72"/>
    <s v="Stayed"/>
    <x v="0"/>
    <s v="other"/>
    <n v="0"/>
    <s v="50-100"/>
    <n v="0"/>
    <x v="2"/>
    <x v="2"/>
  </r>
  <r>
    <s v="34101-TAM"/>
    <x v="1"/>
    <n v="41"/>
    <s v="No"/>
    <x v="4"/>
    <n v="5"/>
    <n v="35"/>
    <s v="None"/>
    <x v="0"/>
    <s v="No"/>
    <x v="1"/>
    <s v="No"/>
    <x v="0"/>
    <s v="No"/>
    <x v="0"/>
    <s v="No"/>
    <x v="1"/>
    <s v="No"/>
    <s v="No"/>
    <s v="No"/>
    <x v="1"/>
    <s v="No"/>
    <x v="1"/>
    <n v="20.2"/>
    <n v="50.6"/>
    <n v="0"/>
    <n v="0"/>
    <n v="55.29"/>
    <n v="105.89"/>
    <s v="Joined"/>
    <x v="0"/>
    <s v="other"/>
    <n v="0"/>
    <s v="20-50"/>
    <n v="1"/>
    <x v="0"/>
    <x v="0"/>
  </r>
  <r>
    <s v="28751-WES"/>
    <x v="1"/>
    <n v="37"/>
    <s v="No"/>
    <x v="2"/>
    <n v="6"/>
    <n v="11"/>
    <s v="Deal 3"/>
    <x v="0"/>
    <s v="No"/>
    <x v="1"/>
    <s v="No"/>
    <x v="0"/>
    <s v="No"/>
    <x v="0"/>
    <s v="No"/>
    <x v="1"/>
    <s v="No"/>
    <s v="No"/>
    <s v="No"/>
    <x v="1"/>
    <s v="No"/>
    <x v="1"/>
    <n v="19.899999999999999"/>
    <n v="601.54999999999995"/>
    <n v="0"/>
    <n v="0"/>
    <n v="496.96"/>
    <n v="1098.51"/>
    <s v="Stayed"/>
    <x v="0"/>
    <s v="other"/>
    <n v="0"/>
    <s v="&lt;20"/>
    <n v="0"/>
    <x v="0"/>
    <x v="3"/>
  </r>
  <r>
    <s v="63464-AND"/>
    <x v="0"/>
    <n v="48"/>
    <s v="No"/>
    <x v="10"/>
    <n v="7"/>
    <n v="5"/>
    <s v="None"/>
    <x v="0"/>
    <s v="No"/>
    <x v="0"/>
    <s v="DSL"/>
    <x v="0"/>
    <s v="No"/>
    <x v="0"/>
    <s v="Yes"/>
    <x v="1"/>
    <s v="Yes"/>
    <s v="Yes"/>
    <s v="Yes"/>
    <x v="1"/>
    <s v="No"/>
    <x v="0"/>
    <n v="60.65"/>
    <n v="196.9"/>
    <n v="0"/>
    <n v="0"/>
    <n v="67.47"/>
    <n v="264.37"/>
    <s v="Joined"/>
    <x v="0"/>
    <s v="other"/>
    <n v="0"/>
    <s v="50-100"/>
    <n v="1"/>
    <x v="0"/>
    <x v="4"/>
  </r>
  <r>
    <s v="46577-MAH"/>
    <x v="1"/>
    <n v="36"/>
    <s v="Yes"/>
    <x v="1"/>
    <n v="13"/>
    <n v="8"/>
    <s v="None"/>
    <x v="0"/>
    <s v="Yes"/>
    <x v="0"/>
    <s v="Fiber Optic"/>
    <x v="0"/>
    <s v="Yes"/>
    <x v="1"/>
    <s v="No"/>
    <x v="1"/>
    <s v="Yes"/>
    <s v="Yes"/>
    <s v="Yes"/>
    <x v="1"/>
    <s v="Yes"/>
    <x v="1"/>
    <n v="94.85"/>
    <n v="953.45"/>
    <n v="0"/>
    <n v="0"/>
    <n v="432.6"/>
    <n v="1386.05"/>
    <s v="Churned"/>
    <x v="1"/>
    <s v="Competitor offered more data"/>
    <n v="1"/>
    <s v="50-100"/>
    <n v="0"/>
    <x v="0"/>
    <x v="3"/>
  </r>
  <r>
    <s v="42571-JAM"/>
    <x v="1"/>
    <n v="27"/>
    <s v="No"/>
    <x v="16"/>
    <n v="8"/>
    <n v="32"/>
    <s v="Deal 5"/>
    <x v="0"/>
    <s v="Yes"/>
    <x v="0"/>
    <s v="Fiber Optic"/>
    <x v="0"/>
    <s v="No"/>
    <x v="0"/>
    <s v="No"/>
    <x v="1"/>
    <s v="Yes"/>
    <s v="Yes"/>
    <s v="Yes"/>
    <x v="1"/>
    <s v="No"/>
    <x v="0"/>
    <n v="85.8"/>
    <n v="85.8"/>
    <n v="0"/>
    <n v="0"/>
    <n v="34.47"/>
    <n v="120.27"/>
    <s v="Churned"/>
    <x v="1"/>
    <s v="Competitor made better offer"/>
    <n v="1"/>
    <s v="50-100"/>
    <n v="0"/>
    <x v="2"/>
    <x v="0"/>
  </r>
  <r>
    <s v="45084-JAM"/>
    <x v="1"/>
    <n v="18"/>
    <s v="No"/>
    <x v="16"/>
    <n v="14"/>
    <n v="9"/>
    <s v="None"/>
    <x v="0"/>
    <s v="Yes"/>
    <x v="0"/>
    <s v="Fiber Optic"/>
    <x v="0"/>
    <s v="No"/>
    <x v="0"/>
    <s v="No"/>
    <x v="0"/>
    <s v="Yes"/>
    <s v="Yes"/>
    <s v="No"/>
    <x v="1"/>
    <s v="Yes"/>
    <x v="1"/>
    <n v="95.2"/>
    <n v="292.85000000000002"/>
    <n v="0"/>
    <n v="20"/>
    <n v="69.78"/>
    <n v="382.63"/>
    <s v="Churned"/>
    <x v="1"/>
    <s v="Competitor made better offer"/>
    <n v="1"/>
    <s v="50-100"/>
    <n v="0"/>
    <x v="3"/>
    <x v="3"/>
  </r>
  <r>
    <s v="92134-BIH"/>
    <x v="0"/>
    <n v="24"/>
    <s v="No"/>
    <x v="9"/>
    <n v="5"/>
    <n v="11"/>
    <s v="None"/>
    <x v="1"/>
    <s v="No"/>
    <x v="0"/>
    <s v="DSL"/>
    <x v="0"/>
    <s v="No"/>
    <x v="0"/>
    <s v="No"/>
    <x v="0"/>
    <s v="No"/>
    <s v="No"/>
    <s v="Yes"/>
    <x v="1"/>
    <s v="Yes"/>
    <x v="0"/>
    <n v="34.799999999999997"/>
    <n v="113.95"/>
    <n v="0"/>
    <n v="0"/>
    <n v="0"/>
    <n v="113.95"/>
    <s v="Joined"/>
    <x v="0"/>
    <s v="other"/>
    <n v="0"/>
    <s v="20-50"/>
    <n v="1"/>
    <x v="2"/>
    <x v="3"/>
  </r>
  <r>
    <s v="48037-TAM"/>
    <x v="0"/>
    <n v="46"/>
    <s v="No"/>
    <x v="4"/>
    <n v="11"/>
    <n v="30"/>
    <s v="Deal 2"/>
    <x v="0"/>
    <s v="Yes"/>
    <x v="0"/>
    <s v="Cable"/>
    <x v="1"/>
    <s v="Yes"/>
    <x v="1"/>
    <s v="Yes"/>
    <x v="0"/>
    <s v="No"/>
    <s v="No"/>
    <s v="Yes"/>
    <x v="2"/>
    <s v="No"/>
    <x v="0"/>
    <n v="81.25"/>
    <n v="4620.3999999999996"/>
    <n v="0"/>
    <n v="0"/>
    <n v="1450.4"/>
    <n v="6070.8"/>
    <s v="Stayed"/>
    <x v="0"/>
    <s v="other"/>
    <n v="0"/>
    <s v="50-100"/>
    <n v="0"/>
    <x v="0"/>
    <x v="0"/>
  </r>
  <r>
    <s v="91967-CHH"/>
    <x v="1"/>
    <n v="29"/>
    <s v="No"/>
    <x v="12"/>
    <n v="14"/>
    <n v="22"/>
    <s v="Deal 5"/>
    <x v="1"/>
    <s v="No"/>
    <x v="0"/>
    <s v="DSL"/>
    <x v="0"/>
    <s v="No"/>
    <x v="0"/>
    <s v="No"/>
    <x v="1"/>
    <s v="No"/>
    <s v="No"/>
    <s v="Yes"/>
    <x v="1"/>
    <s v="Yes"/>
    <x v="2"/>
    <n v="24.6"/>
    <n v="190.1"/>
    <n v="0"/>
    <n v="0"/>
    <n v="0"/>
    <n v="190.1"/>
    <s v="Stayed"/>
    <x v="0"/>
    <s v="other"/>
    <n v="0"/>
    <s v="20-50"/>
    <n v="0"/>
    <x v="2"/>
    <x v="2"/>
  </r>
  <r>
    <s v="44056-AND"/>
    <x v="1"/>
    <n v="73"/>
    <s v="Yes"/>
    <x v="10"/>
    <n v="10"/>
    <n v="4"/>
    <s v="None"/>
    <x v="0"/>
    <s v="No"/>
    <x v="0"/>
    <s v="Fiber Optic"/>
    <x v="0"/>
    <s v="Yes"/>
    <x v="0"/>
    <s v="No"/>
    <x v="1"/>
    <s v="No"/>
    <s v="No"/>
    <s v="Yes"/>
    <x v="1"/>
    <s v="Yes"/>
    <x v="0"/>
    <n v="73.8"/>
    <n v="4003.85"/>
    <n v="0"/>
    <n v="0"/>
    <n v="887.22"/>
    <n v="4891.07"/>
    <s v="Stayed"/>
    <x v="0"/>
    <s v="other"/>
    <n v="0"/>
    <s v="50-100"/>
    <n v="0"/>
    <x v="1"/>
    <x v="4"/>
  </r>
  <r>
    <s v="41417-MAH"/>
    <x v="1"/>
    <n v="36"/>
    <s v="No"/>
    <x v="1"/>
    <n v="6"/>
    <n v="16"/>
    <s v="Deal 2"/>
    <x v="0"/>
    <s v="No"/>
    <x v="0"/>
    <s v="DSL"/>
    <x v="0"/>
    <s v="No"/>
    <x v="1"/>
    <s v="No"/>
    <x v="1"/>
    <s v="Yes"/>
    <s v="Yes"/>
    <s v="Yes"/>
    <x v="0"/>
    <s v="No"/>
    <x v="0"/>
    <n v="58.55"/>
    <n v="3503.5"/>
    <n v="0"/>
    <n v="0"/>
    <n v="1724.94"/>
    <n v="5228.4399999999996"/>
    <s v="Stayed"/>
    <x v="0"/>
    <s v="other"/>
    <n v="0"/>
    <s v="50-100"/>
    <n v="0"/>
    <x v="0"/>
    <x v="1"/>
  </r>
  <r>
    <s v="85284-KAR"/>
    <x v="0"/>
    <n v="60"/>
    <s v="Yes"/>
    <x v="3"/>
    <n v="13"/>
    <n v="36"/>
    <s v="None"/>
    <x v="0"/>
    <s v="Yes"/>
    <x v="0"/>
    <s v="DSL"/>
    <x v="1"/>
    <s v="No"/>
    <x v="0"/>
    <s v="No"/>
    <x v="1"/>
    <s v="No"/>
    <s v="No"/>
    <s v="Yes"/>
    <x v="2"/>
    <s v="No"/>
    <x v="0"/>
    <n v="55.25"/>
    <n v="1924.1"/>
    <n v="0"/>
    <n v="0"/>
    <n v="713.65"/>
    <n v="2637.75"/>
    <s v="Stayed"/>
    <x v="0"/>
    <s v="other"/>
    <n v="0"/>
    <s v="50-100"/>
    <n v="0"/>
    <x v="1"/>
    <x v="0"/>
  </r>
  <r>
    <s v="68560-ASS"/>
    <x v="1"/>
    <n v="37"/>
    <s v="No"/>
    <x v="17"/>
    <n v="4"/>
    <n v="5"/>
    <s v="Deal 2"/>
    <x v="0"/>
    <s v="Yes"/>
    <x v="0"/>
    <s v="Fiber Optic"/>
    <x v="0"/>
    <s v="No"/>
    <x v="1"/>
    <s v="Yes"/>
    <x v="0"/>
    <s v="Yes"/>
    <s v="Yes"/>
    <s v="Yes"/>
    <x v="0"/>
    <s v="Yes"/>
    <x v="1"/>
    <n v="102.6"/>
    <n v="4213.3500000000004"/>
    <n v="2.93"/>
    <n v="0"/>
    <n v="1846.23"/>
    <n v="6056.65"/>
    <s v="Churned"/>
    <x v="1"/>
    <s v="Competitor had better devices"/>
    <n v="1"/>
    <s v="&gt;100"/>
    <n v="0"/>
    <x v="0"/>
    <x v="4"/>
  </r>
  <r>
    <s v="95019-TEL"/>
    <x v="0"/>
    <n v="40"/>
    <s v="No"/>
    <x v="5"/>
    <n v="12"/>
    <n v="9"/>
    <s v="Deal 4"/>
    <x v="1"/>
    <s v="No"/>
    <x v="0"/>
    <s v="Cable"/>
    <x v="0"/>
    <s v="No"/>
    <x v="0"/>
    <s v="No"/>
    <x v="1"/>
    <s v="No"/>
    <s v="No"/>
    <s v="Yes"/>
    <x v="1"/>
    <s v="Yes"/>
    <x v="1"/>
    <n v="25.15"/>
    <n v="331.85"/>
    <n v="48.59"/>
    <n v="0"/>
    <n v="0"/>
    <n v="283.26"/>
    <s v="Stayed"/>
    <x v="0"/>
    <s v="other"/>
    <n v="0"/>
    <s v="20-50"/>
    <n v="0"/>
    <x v="0"/>
    <x v="3"/>
  </r>
  <r>
    <s v="87869-PUN"/>
    <x v="0"/>
    <n v="53"/>
    <s v="No"/>
    <x v="13"/>
    <n v="12"/>
    <n v="20"/>
    <s v="Deal 4"/>
    <x v="0"/>
    <s v="Yes"/>
    <x v="0"/>
    <s v="DSL"/>
    <x v="1"/>
    <s v="Yes"/>
    <x v="0"/>
    <s v="No"/>
    <x v="1"/>
    <s v="Yes"/>
    <s v="Yes"/>
    <s v="Yes"/>
    <x v="1"/>
    <s v="No"/>
    <x v="0"/>
    <n v="69.2"/>
    <n v="944.65"/>
    <n v="0"/>
    <n v="0"/>
    <n v="41.44"/>
    <n v="986.09"/>
    <s v="Stayed"/>
    <x v="0"/>
    <s v="other"/>
    <n v="0"/>
    <s v="50-100"/>
    <n v="0"/>
    <x v="1"/>
    <x v="2"/>
  </r>
  <r>
    <s v="59386-AND"/>
    <x v="1"/>
    <n v="30"/>
    <s v="No"/>
    <x v="10"/>
    <n v="4"/>
    <n v="27"/>
    <s v="Deal 4"/>
    <x v="0"/>
    <s v="No"/>
    <x v="1"/>
    <s v="No"/>
    <x v="0"/>
    <s v="No"/>
    <x v="0"/>
    <s v="No"/>
    <x v="1"/>
    <s v="No"/>
    <s v="No"/>
    <s v="No"/>
    <x v="1"/>
    <s v="No"/>
    <x v="0"/>
    <n v="19.899999999999999"/>
    <n v="283.75"/>
    <n v="0"/>
    <n v="0"/>
    <n v="609"/>
    <n v="892.75"/>
    <s v="Stayed"/>
    <x v="0"/>
    <s v="other"/>
    <n v="0"/>
    <s v="&lt;20"/>
    <n v="0"/>
    <x v="2"/>
    <x v="0"/>
  </r>
  <r>
    <s v="26977-UTT"/>
    <x v="0"/>
    <n v="46"/>
    <s v="No"/>
    <x v="7"/>
    <n v="12"/>
    <n v="1"/>
    <s v="None"/>
    <x v="0"/>
    <s v="Yes"/>
    <x v="0"/>
    <s v="Fiber Optic"/>
    <x v="1"/>
    <s v="Yes"/>
    <x v="0"/>
    <s v="No"/>
    <x v="1"/>
    <s v="Yes"/>
    <s v="Yes"/>
    <s v="Yes"/>
    <x v="1"/>
    <s v="Yes"/>
    <x v="1"/>
    <n v="93.8"/>
    <n v="4539.3500000000004"/>
    <n v="0"/>
    <n v="0"/>
    <n v="1388.73"/>
    <n v="5928.08"/>
    <s v="Stayed"/>
    <x v="0"/>
    <s v="other"/>
    <n v="0"/>
    <s v="50-100"/>
    <n v="0"/>
    <x v="0"/>
    <x v="4"/>
  </r>
  <r>
    <s v="11472-PUN"/>
    <x v="1"/>
    <n v="33"/>
    <s v="No"/>
    <x v="13"/>
    <n v="8"/>
    <n v="6"/>
    <s v="Deal 5"/>
    <x v="0"/>
    <s v="No"/>
    <x v="0"/>
    <s v="Cable"/>
    <x v="0"/>
    <s v="No"/>
    <x v="0"/>
    <s v="No"/>
    <x v="1"/>
    <s v="Yes"/>
    <s v="Yes"/>
    <s v="Yes"/>
    <x v="1"/>
    <s v="Yes"/>
    <x v="1"/>
    <n v="55.4"/>
    <n v="55.4"/>
    <n v="0"/>
    <n v="0"/>
    <n v="13.01"/>
    <n v="68.41"/>
    <s v="Churned"/>
    <x v="1"/>
    <s v="Competitor had better devices"/>
    <n v="1"/>
    <s v="50-100"/>
    <n v="0"/>
    <x v="2"/>
    <x v="3"/>
  </r>
  <r>
    <s v="82895-UTT"/>
    <x v="1"/>
    <n v="26"/>
    <s v="No"/>
    <x v="7"/>
    <n v="8"/>
    <n v="23"/>
    <s v="Deal 5"/>
    <x v="0"/>
    <s v="No"/>
    <x v="0"/>
    <s v="Fiber Optic"/>
    <x v="0"/>
    <s v="No"/>
    <x v="0"/>
    <s v="No"/>
    <x v="1"/>
    <s v="No"/>
    <s v="No"/>
    <s v="Yes"/>
    <x v="1"/>
    <s v="Yes"/>
    <x v="0"/>
    <n v="69.95"/>
    <n v="69.95"/>
    <n v="0"/>
    <n v="0"/>
    <n v="13.04"/>
    <n v="82.99"/>
    <s v="Churned"/>
    <x v="1"/>
    <s v="Competitor made better offer"/>
    <n v="1"/>
    <s v="50-100"/>
    <n v="0"/>
    <x v="2"/>
    <x v="2"/>
  </r>
  <r>
    <s v="93408-TAM"/>
    <x v="1"/>
    <n v="50"/>
    <s v="Yes"/>
    <x v="4"/>
    <n v="15"/>
    <n v="33"/>
    <s v="None"/>
    <x v="0"/>
    <s v="No"/>
    <x v="0"/>
    <s v="Cable"/>
    <x v="1"/>
    <s v="No"/>
    <x v="0"/>
    <s v="Yes"/>
    <x v="1"/>
    <s v="No"/>
    <s v="No"/>
    <s v="No"/>
    <x v="0"/>
    <s v="No"/>
    <x v="1"/>
    <n v="55.9"/>
    <n v="3848.8"/>
    <n v="0"/>
    <n v="20"/>
    <n v="3045.72"/>
    <n v="6914.52"/>
    <s v="Stayed"/>
    <x v="0"/>
    <s v="other"/>
    <n v="0"/>
    <s v="50-100"/>
    <n v="0"/>
    <x v="1"/>
    <x v="0"/>
  </r>
  <r>
    <s v="64910-ODI"/>
    <x v="1"/>
    <n v="76"/>
    <s v="Yes"/>
    <x v="19"/>
    <n v="6"/>
    <n v="7"/>
    <s v="None"/>
    <x v="0"/>
    <s v="Yes"/>
    <x v="0"/>
    <s v="Fiber Optic"/>
    <x v="0"/>
    <s v="No"/>
    <x v="1"/>
    <s v="No"/>
    <x v="0"/>
    <s v="No"/>
    <s v="No"/>
    <s v="No"/>
    <x v="1"/>
    <s v="Yes"/>
    <x v="1"/>
    <n v="88.8"/>
    <n v="88.8"/>
    <n v="0"/>
    <n v="10"/>
    <n v="49.6"/>
    <n v="148.4"/>
    <s v="Churned"/>
    <x v="1"/>
    <s v="Competitor made better offer"/>
    <n v="1"/>
    <s v="50-100"/>
    <n v="0"/>
    <x v="1"/>
    <x v="3"/>
  </r>
  <r>
    <s v="48051-GUJ"/>
    <x v="1"/>
    <n v="49"/>
    <s v="Yes"/>
    <x v="6"/>
    <n v="0"/>
    <n v="36"/>
    <s v="None"/>
    <x v="1"/>
    <s v="No"/>
    <x v="0"/>
    <s v="DSL"/>
    <x v="0"/>
    <s v="No"/>
    <x v="0"/>
    <s v="No"/>
    <x v="1"/>
    <s v="No"/>
    <s v="No"/>
    <s v="Yes"/>
    <x v="0"/>
    <s v="No"/>
    <x v="0"/>
    <n v="25.85"/>
    <n v="25.85"/>
    <n v="0"/>
    <n v="0"/>
    <n v="0"/>
    <n v="25.85"/>
    <s v="Joined"/>
    <x v="0"/>
    <s v="other"/>
    <n v="0"/>
    <s v="20-50"/>
    <n v="1"/>
    <x v="0"/>
    <x v="0"/>
  </r>
  <r>
    <s v="64636-KAR"/>
    <x v="1"/>
    <n v="39"/>
    <s v="Yes"/>
    <x v="3"/>
    <n v="1"/>
    <n v="11"/>
    <s v="None"/>
    <x v="0"/>
    <s v="No"/>
    <x v="0"/>
    <s v="Fiber Optic"/>
    <x v="0"/>
    <s v="Yes"/>
    <x v="1"/>
    <s v="No"/>
    <x v="0"/>
    <s v="Yes"/>
    <s v="Yes"/>
    <s v="Yes"/>
    <x v="2"/>
    <s v="Yes"/>
    <x v="1"/>
    <n v="99.65"/>
    <n v="5941.05"/>
    <n v="0"/>
    <n v="0"/>
    <n v="1008.6"/>
    <n v="6949.65"/>
    <s v="Stayed"/>
    <x v="0"/>
    <s v="other"/>
    <n v="0"/>
    <s v="50-100"/>
    <n v="0"/>
    <x v="0"/>
    <x v="3"/>
  </r>
  <r>
    <s v="75616-MAH"/>
    <x v="1"/>
    <n v="76"/>
    <s v="No"/>
    <x v="1"/>
    <n v="4"/>
    <n v="25"/>
    <s v="None"/>
    <x v="0"/>
    <s v="Yes"/>
    <x v="0"/>
    <s v="Fiber Optic"/>
    <x v="0"/>
    <s v="No"/>
    <x v="0"/>
    <s v="No"/>
    <x v="1"/>
    <s v="No"/>
    <s v="No"/>
    <s v="Yes"/>
    <x v="1"/>
    <s v="No"/>
    <x v="0"/>
    <n v="73.75"/>
    <n v="545.15"/>
    <n v="0"/>
    <n v="0"/>
    <n v="226.8"/>
    <n v="771.95"/>
    <s v="Churned"/>
    <x v="4"/>
    <s v="Attitude of support person"/>
    <n v="1"/>
    <s v="50-100"/>
    <n v="0"/>
    <x v="1"/>
    <x v="0"/>
  </r>
  <r>
    <s v="89585-MAH"/>
    <x v="1"/>
    <n v="53"/>
    <s v="No"/>
    <x v="1"/>
    <n v="13"/>
    <n v="17"/>
    <s v="Deal 4"/>
    <x v="0"/>
    <s v="No"/>
    <x v="1"/>
    <s v="No"/>
    <x v="0"/>
    <s v="No"/>
    <x v="0"/>
    <s v="No"/>
    <x v="1"/>
    <s v="No"/>
    <s v="No"/>
    <s v="No"/>
    <x v="2"/>
    <s v="No"/>
    <x v="1"/>
    <n v="20.399999999999999"/>
    <n v="478.75"/>
    <n v="0"/>
    <n v="0"/>
    <n v="910.57"/>
    <n v="1389.32"/>
    <s v="Stayed"/>
    <x v="0"/>
    <s v="other"/>
    <n v="0"/>
    <s v="20-50"/>
    <n v="0"/>
    <x v="1"/>
    <x v="1"/>
  </r>
  <r>
    <s v="81316-WES"/>
    <x v="1"/>
    <n v="38"/>
    <s v="Yes"/>
    <x v="2"/>
    <n v="10"/>
    <n v="34"/>
    <s v="Deal 1"/>
    <x v="0"/>
    <s v="Yes"/>
    <x v="0"/>
    <s v="Cable"/>
    <x v="1"/>
    <s v="Yes"/>
    <x v="1"/>
    <s v="Yes"/>
    <x v="0"/>
    <s v="No"/>
    <s v="No"/>
    <s v="Yes"/>
    <x v="2"/>
    <s v="No"/>
    <x v="1"/>
    <n v="82.3"/>
    <n v="5815.15"/>
    <n v="0"/>
    <n v="0"/>
    <n v="3487.68"/>
    <n v="9302.83"/>
    <s v="Stayed"/>
    <x v="0"/>
    <s v="other"/>
    <n v="0"/>
    <s v="50-100"/>
    <n v="0"/>
    <x v="0"/>
    <x v="0"/>
  </r>
  <r>
    <s v="19811-MAH"/>
    <x v="1"/>
    <n v="35"/>
    <s v="Yes"/>
    <x v="1"/>
    <n v="10"/>
    <n v="7"/>
    <s v="Deal 5"/>
    <x v="0"/>
    <s v="No"/>
    <x v="0"/>
    <s v="Fiber Optic"/>
    <x v="1"/>
    <s v="Yes"/>
    <x v="0"/>
    <s v="No"/>
    <x v="0"/>
    <s v="No"/>
    <s v="No"/>
    <s v="Yes"/>
    <x v="1"/>
    <s v="No"/>
    <x v="1"/>
    <n v="89.85"/>
    <n v="248.4"/>
    <n v="0"/>
    <n v="0"/>
    <n v="99.9"/>
    <n v="348.3"/>
    <s v="Joined"/>
    <x v="0"/>
    <s v="other"/>
    <n v="0"/>
    <s v="50-100"/>
    <n v="1"/>
    <x v="0"/>
    <x v="3"/>
  </r>
  <r>
    <s v="41061-JAM"/>
    <x v="1"/>
    <n v="33"/>
    <s v="No"/>
    <x v="16"/>
    <n v="13"/>
    <n v="9"/>
    <s v="None"/>
    <x v="0"/>
    <s v="Yes"/>
    <x v="0"/>
    <s v="Fiber Optic"/>
    <x v="0"/>
    <s v="No"/>
    <x v="0"/>
    <s v="No"/>
    <x v="1"/>
    <s v="No"/>
    <s v="No"/>
    <s v="Yes"/>
    <x v="1"/>
    <s v="Yes"/>
    <x v="1"/>
    <n v="75.900000000000006"/>
    <n v="357.75"/>
    <n v="0"/>
    <n v="0"/>
    <n v="234.4"/>
    <n v="592.15"/>
    <s v="Churned"/>
    <x v="1"/>
    <s v="Competitor made better offer"/>
    <n v="1"/>
    <s v="50-100"/>
    <n v="0"/>
    <x v="2"/>
    <x v="3"/>
  </r>
  <r>
    <s v="45877-TAM"/>
    <x v="1"/>
    <n v="27"/>
    <s v="Yes"/>
    <x v="4"/>
    <n v="9"/>
    <n v="12"/>
    <s v="None"/>
    <x v="0"/>
    <s v="No"/>
    <x v="1"/>
    <s v="No"/>
    <x v="0"/>
    <s v="No"/>
    <x v="0"/>
    <s v="No"/>
    <x v="1"/>
    <s v="No"/>
    <s v="No"/>
    <s v="No"/>
    <x v="1"/>
    <s v="No"/>
    <x v="0"/>
    <n v="19.7"/>
    <n v="113.5"/>
    <n v="0"/>
    <n v="0"/>
    <n v="33.119999999999997"/>
    <n v="146.62"/>
    <s v="Stayed"/>
    <x v="0"/>
    <s v="other"/>
    <n v="0"/>
    <s v="&lt;20"/>
    <n v="0"/>
    <x v="2"/>
    <x v="1"/>
  </r>
  <r>
    <s v="44927-RAJ"/>
    <x v="1"/>
    <n v="40"/>
    <s v="No"/>
    <x v="8"/>
    <n v="8"/>
    <n v="21"/>
    <s v="None"/>
    <x v="0"/>
    <s v="No"/>
    <x v="1"/>
    <s v="No"/>
    <x v="0"/>
    <s v="No"/>
    <x v="0"/>
    <s v="No"/>
    <x v="1"/>
    <s v="No"/>
    <s v="No"/>
    <s v="No"/>
    <x v="2"/>
    <s v="Yes"/>
    <x v="1"/>
    <n v="19.75"/>
    <n v="246.7"/>
    <n v="0"/>
    <n v="0"/>
    <n v="72.540000000000006"/>
    <n v="319.24"/>
    <s v="Stayed"/>
    <x v="0"/>
    <s v="other"/>
    <n v="0"/>
    <s v="&lt;20"/>
    <n v="0"/>
    <x v="0"/>
    <x v="2"/>
  </r>
  <r>
    <s v="92216-UTT"/>
    <x v="0"/>
    <n v="23"/>
    <s v="Yes"/>
    <x v="7"/>
    <n v="2"/>
    <n v="10"/>
    <s v="Deal 2"/>
    <x v="0"/>
    <s v="No"/>
    <x v="1"/>
    <s v="No"/>
    <x v="0"/>
    <s v="No"/>
    <x v="0"/>
    <s v="No"/>
    <x v="1"/>
    <s v="No"/>
    <s v="No"/>
    <s v="No"/>
    <x v="0"/>
    <s v="No"/>
    <x v="1"/>
    <n v="19.899999999999999"/>
    <n v="942.95"/>
    <n v="0"/>
    <n v="0"/>
    <n v="2030.4"/>
    <n v="2973.35"/>
    <s v="Stayed"/>
    <x v="0"/>
    <s v="other"/>
    <n v="0"/>
    <s v="&lt;20"/>
    <n v="0"/>
    <x v="2"/>
    <x v="3"/>
  </r>
  <r>
    <s v="82473-AND"/>
    <x v="0"/>
    <n v="63"/>
    <s v="Yes"/>
    <x v="10"/>
    <n v="10"/>
    <n v="1"/>
    <s v="Deal 5"/>
    <x v="1"/>
    <s v="No"/>
    <x v="0"/>
    <s v="DSL"/>
    <x v="0"/>
    <s v="Yes"/>
    <x v="0"/>
    <s v="No"/>
    <x v="1"/>
    <s v="No"/>
    <s v="No"/>
    <s v="Yes"/>
    <x v="1"/>
    <s v="No"/>
    <x v="0"/>
    <n v="29.8"/>
    <n v="94.4"/>
    <n v="0"/>
    <n v="0"/>
    <n v="0"/>
    <n v="94.4"/>
    <s v="Joined"/>
    <x v="0"/>
    <s v="other"/>
    <n v="0"/>
    <s v="20-50"/>
    <n v="1"/>
    <x v="1"/>
    <x v="4"/>
  </r>
  <r>
    <s v="26308-MAH"/>
    <x v="0"/>
    <n v="68"/>
    <s v="Yes"/>
    <x v="1"/>
    <n v="1"/>
    <n v="12"/>
    <s v="None"/>
    <x v="0"/>
    <s v="No"/>
    <x v="1"/>
    <s v="No"/>
    <x v="0"/>
    <s v="No"/>
    <x v="0"/>
    <s v="No"/>
    <x v="1"/>
    <s v="No"/>
    <s v="No"/>
    <s v="No"/>
    <x v="0"/>
    <s v="No"/>
    <x v="0"/>
    <n v="19.649999999999999"/>
    <n v="228.65"/>
    <n v="0"/>
    <n v="0"/>
    <n v="640.64"/>
    <n v="869.29"/>
    <s v="Stayed"/>
    <x v="0"/>
    <s v="other"/>
    <n v="0"/>
    <s v="&lt;20"/>
    <n v="0"/>
    <x v="1"/>
    <x v="1"/>
  </r>
  <r>
    <s v="86202-RAJ"/>
    <x v="1"/>
    <n v="58"/>
    <s v="No"/>
    <x v="8"/>
    <n v="12"/>
    <n v="31"/>
    <s v="None"/>
    <x v="0"/>
    <s v="Yes"/>
    <x v="0"/>
    <s v="DSL"/>
    <x v="1"/>
    <s v="No"/>
    <x v="1"/>
    <s v="Yes"/>
    <x v="0"/>
    <s v="No"/>
    <s v="No"/>
    <s v="Yes"/>
    <x v="2"/>
    <s v="Yes"/>
    <x v="1"/>
    <n v="77.150000000000006"/>
    <n v="1759.4"/>
    <n v="0"/>
    <n v="0"/>
    <n v="759.46"/>
    <n v="2518.86"/>
    <s v="Stayed"/>
    <x v="0"/>
    <s v="other"/>
    <n v="0"/>
    <s v="50-100"/>
    <n v="0"/>
    <x v="1"/>
    <x v="0"/>
  </r>
  <r>
    <s v="16782-CHH"/>
    <x v="0"/>
    <n v="44"/>
    <s v="Yes"/>
    <x v="12"/>
    <n v="14"/>
    <n v="1"/>
    <s v="Deal 1"/>
    <x v="0"/>
    <s v="Yes"/>
    <x v="0"/>
    <s v="DSL"/>
    <x v="1"/>
    <s v="Yes"/>
    <x v="1"/>
    <s v="Yes"/>
    <x v="0"/>
    <s v="Yes"/>
    <s v="Yes"/>
    <s v="No"/>
    <x v="2"/>
    <s v="No"/>
    <x v="1"/>
    <n v="92"/>
    <n v="6474.4"/>
    <n v="0"/>
    <n v="110"/>
    <n v="3116.88"/>
    <n v="9701.2800000000007"/>
    <s v="Stayed"/>
    <x v="0"/>
    <s v="other"/>
    <n v="0"/>
    <s v="50-100"/>
    <n v="0"/>
    <x v="0"/>
    <x v="4"/>
  </r>
  <r>
    <s v="57338-TAM"/>
    <x v="1"/>
    <n v="54"/>
    <s v="No"/>
    <x v="4"/>
    <n v="11"/>
    <n v="14"/>
    <s v="Deal 5"/>
    <x v="0"/>
    <s v="No"/>
    <x v="0"/>
    <s v="Cable"/>
    <x v="0"/>
    <s v="No"/>
    <x v="0"/>
    <s v="No"/>
    <x v="1"/>
    <s v="No"/>
    <s v="No"/>
    <s v="Yes"/>
    <x v="1"/>
    <s v="No"/>
    <x v="0"/>
    <n v="43.95"/>
    <n v="43.95"/>
    <n v="0"/>
    <n v="0"/>
    <n v="34.479999999999997"/>
    <n v="78.430000000000007"/>
    <s v="Churned"/>
    <x v="4"/>
    <s v="Attitude of service provider"/>
    <n v="1"/>
    <s v="20-50"/>
    <n v="0"/>
    <x v="1"/>
    <x v="1"/>
  </r>
  <r>
    <s v="62961-TEL"/>
    <x v="1"/>
    <n v="32"/>
    <s v="Yes"/>
    <x v="5"/>
    <n v="0"/>
    <n v="24"/>
    <s v="Deal 1"/>
    <x v="0"/>
    <s v="Yes"/>
    <x v="0"/>
    <s v="Fiber Optic"/>
    <x v="1"/>
    <s v="Yes"/>
    <x v="1"/>
    <s v="Yes"/>
    <x v="1"/>
    <s v="Yes"/>
    <s v="Yes"/>
    <s v="Yes"/>
    <x v="1"/>
    <s v="Yes"/>
    <x v="1"/>
    <n v="103.1"/>
    <n v="6595"/>
    <n v="0"/>
    <n v="0"/>
    <n v="2847.24"/>
    <n v="9442.24"/>
    <s v="Stayed"/>
    <x v="0"/>
    <s v="other"/>
    <n v="0"/>
    <s v="&gt;100"/>
    <n v="0"/>
    <x v="2"/>
    <x v="0"/>
  </r>
  <r>
    <s v="11802-TAM"/>
    <x v="0"/>
    <n v="34"/>
    <s v="No"/>
    <x v="4"/>
    <n v="0"/>
    <n v="8"/>
    <s v="Deal 2"/>
    <x v="0"/>
    <s v="Yes"/>
    <x v="1"/>
    <s v="No"/>
    <x v="0"/>
    <s v="No"/>
    <x v="0"/>
    <s v="No"/>
    <x v="1"/>
    <s v="No"/>
    <s v="No"/>
    <s v="No"/>
    <x v="2"/>
    <s v="No"/>
    <x v="0"/>
    <n v="25.55"/>
    <n v="1336.1"/>
    <n v="37.369999999999997"/>
    <n v="0"/>
    <n v="1765.43"/>
    <n v="3064.16"/>
    <s v="Stayed"/>
    <x v="0"/>
    <s v="other"/>
    <n v="0"/>
    <s v="20-50"/>
    <n v="0"/>
    <x v="2"/>
    <x v="3"/>
  </r>
  <r>
    <s v="72817-AND"/>
    <x v="1"/>
    <n v="27"/>
    <s v="Yes"/>
    <x v="10"/>
    <n v="3"/>
    <n v="21"/>
    <s v="Deal 4"/>
    <x v="0"/>
    <s v="Yes"/>
    <x v="0"/>
    <s v="Fiber Optic"/>
    <x v="1"/>
    <s v="No"/>
    <x v="0"/>
    <s v="No"/>
    <x v="1"/>
    <s v="No"/>
    <s v="No"/>
    <s v="Yes"/>
    <x v="1"/>
    <s v="Yes"/>
    <x v="1"/>
    <n v="79"/>
    <n v="929.3"/>
    <n v="0"/>
    <n v="0"/>
    <n v="110.66"/>
    <n v="1039.96"/>
    <s v="Stayed"/>
    <x v="0"/>
    <s v="other"/>
    <n v="0"/>
    <s v="50-100"/>
    <n v="0"/>
    <x v="2"/>
    <x v="2"/>
  </r>
  <r>
    <s v="72375-TEL"/>
    <x v="1"/>
    <n v="46"/>
    <s v="Yes"/>
    <x v="5"/>
    <n v="14"/>
    <n v="20"/>
    <s v="None"/>
    <x v="0"/>
    <s v="Yes"/>
    <x v="0"/>
    <s v="Fiber Optic"/>
    <x v="1"/>
    <s v="No"/>
    <x v="1"/>
    <s v="Yes"/>
    <x v="0"/>
    <s v="Yes"/>
    <s v="Yes"/>
    <s v="Yes"/>
    <x v="2"/>
    <s v="Yes"/>
    <x v="0"/>
    <n v="111.6"/>
    <n v="6876.05"/>
    <n v="0"/>
    <n v="0"/>
    <n v="477.02"/>
    <n v="7353.07"/>
    <s v="Churned"/>
    <x v="1"/>
    <s v="Competitor offered more data"/>
    <n v="1"/>
    <s v="&gt;100"/>
    <n v="0"/>
    <x v="0"/>
    <x v="2"/>
  </r>
  <r>
    <s v="89512-JAM"/>
    <x v="0"/>
    <n v="57"/>
    <s v="No"/>
    <x v="16"/>
    <n v="3"/>
    <n v="34"/>
    <s v="None"/>
    <x v="0"/>
    <s v="Yes"/>
    <x v="0"/>
    <s v="DSL"/>
    <x v="1"/>
    <s v="Yes"/>
    <x v="0"/>
    <s v="No"/>
    <x v="1"/>
    <s v="No"/>
    <s v="No"/>
    <s v="Yes"/>
    <x v="1"/>
    <s v="No"/>
    <x v="1"/>
    <n v="60.95"/>
    <n v="134.6"/>
    <n v="0"/>
    <n v="0"/>
    <n v="29.76"/>
    <n v="164.36"/>
    <s v="Joined"/>
    <x v="0"/>
    <s v="other"/>
    <n v="0"/>
    <s v="50-100"/>
    <n v="1"/>
    <x v="1"/>
    <x v="0"/>
  </r>
  <r>
    <s v="27553-UTT"/>
    <x v="1"/>
    <n v="53"/>
    <s v="Yes"/>
    <x v="7"/>
    <n v="0"/>
    <n v="18"/>
    <s v="None"/>
    <x v="0"/>
    <s v="No"/>
    <x v="1"/>
    <s v="No"/>
    <x v="0"/>
    <s v="No"/>
    <x v="0"/>
    <s v="No"/>
    <x v="1"/>
    <s v="No"/>
    <s v="No"/>
    <s v="No"/>
    <x v="1"/>
    <s v="No"/>
    <x v="0"/>
    <n v="20.3"/>
    <n v="20.3"/>
    <n v="0"/>
    <n v="0"/>
    <n v="4.09"/>
    <n v="24.39"/>
    <s v="Joined"/>
    <x v="0"/>
    <s v="other"/>
    <n v="0"/>
    <s v="20-50"/>
    <n v="1"/>
    <x v="1"/>
    <x v="2"/>
  </r>
  <r>
    <s v="23436-TEL"/>
    <x v="0"/>
    <n v="69"/>
    <s v="Yes"/>
    <x v="5"/>
    <n v="9"/>
    <n v="11"/>
    <s v="Deal 5"/>
    <x v="1"/>
    <s v="No"/>
    <x v="0"/>
    <s v="DSL"/>
    <x v="0"/>
    <s v="No"/>
    <x v="0"/>
    <s v="No"/>
    <x v="1"/>
    <s v="Yes"/>
    <s v="Yes"/>
    <s v="Yes"/>
    <x v="1"/>
    <s v="Yes"/>
    <x v="1"/>
    <n v="35.450000000000003"/>
    <n v="35.450000000000003"/>
    <n v="0"/>
    <n v="0"/>
    <n v="0"/>
    <n v="35.450000000000003"/>
    <s v="Churned"/>
    <x v="2"/>
    <s v="Network reliability"/>
    <n v="1"/>
    <s v="20-50"/>
    <n v="0"/>
    <x v="1"/>
    <x v="3"/>
  </r>
  <r>
    <s v="33318-JAM"/>
    <x v="1"/>
    <n v="36"/>
    <s v="Yes"/>
    <x v="16"/>
    <n v="1"/>
    <n v="9"/>
    <s v="Deal 1"/>
    <x v="0"/>
    <s v="Yes"/>
    <x v="0"/>
    <s v="Cable"/>
    <x v="0"/>
    <s v="Yes"/>
    <x v="1"/>
    <s v="No"/>
    <x v="1"/>
    <s v="No"/>
    <s v="No"/>
    <s v="Yes"/>
    <x v="0"/>
    <s v="No"/>
    <x v="1"/>
    <n v="87.4"/>
    <n v="5918.8"/>
    <n v="0"/>
    <n v="0"/>
    <n v="1902.8"/>
    <n v="7821.6"/>
    <s v="Churned"/>
    <x v="1"/>
    <s v="Competitor made better offer"/>
    <n v="1"/>
    <s v="50-100"/>
    <n v="0"/>
    <x v="0"/>
    <x v="3"/>
  </r>
  <r>
    <s v="93000-MAD"/>
    <x v="1"/>
    <n v="60"/>
    <s v="Yes"/>
    <x v="11"/>
    <n v="0"/>
    <n v="13"/>
    <s v="None"/>
    <x v="0"/>
    <s v="Yes"/>
    <x v="0"/>
    <s v="Fiber Optic"/>
    <x v="0"/>
    <s v="No"/>
    <x v="0"/>
    <s v="No"/>
    <x v="1"/>
    <s v="No"/>
    <s v="No"/>
    <s v="Yes"/>
    <x v="1"/>
    <s v="No"/>
    <x v="0"/>
    <n v="74.150000000000006"/>
    <n v="1387"/>
    <n v="0"/>
    <n v="0"/>
    <n v="78.84"/>
    <n v="1465.84"/>
    <s v="Stayed"/>
    <x v="0"/>
    <s v="other"/>
    <n v="0"/>
    <s v="50-100"/>
    <n v="0"/>
    <x v="1"/>
    <x v="1"/>
  </r>
  <r>
    <s v="77462-KAR"/>
    <x v="1"/>
    <n v="46"/>
    <s v="Yes"/>
    <x v="3"/>
    <n v="7"/>
    <n v="33"/>
    <s v="None"/>
    <x v="0"/>
    <s v="Yes"/>
    <x v="0"/>
    <s v="Fiber Optic"/>
    <x v="0"/>
    <s v="No"/>
    <x v="0"/>
    <s v="No"/>
    <x v="0"/>
    <s v="Yes"/>
    <s v="Yes"/>
    <s v="Yes"/>
    <x v="1"/>
    <s v="Yes"/>
    <x v="1"/>
    <n v="94.75"/>
    <n v="1691.9"/>
    <n v="0"/>
    <n v="0"/>
    <n v="615.05999999999995"/>
    <n v="2306.96"/>
    <s v="Stayed"/>
    <x v="0"/>
    <s v="other"/>
    <n v="0"/>
    <s v="50-100"/>
    <n v="0"/>
    <x v="0"/>
    <x v="0"/>
  </r>
  <r>
    <s v="98771-KER"/>
    <x v="1"/>
    <n v="28"/>
    <s v="No"/>
    <x v="20"/>
    <n v="2"/>
    <n v="16"/>
    <s v="Deal 4"/>
    <x v="0"/>
    <s v="No"/>
    <x v="0"/>
    <s v="Fiber Optic"/>
    <x v="0"/>
    <s v="No"/>
    <x v="0"/>
    <s v="No"/>
    <x v="1"/>
    <s v="Yes"/>
    <s v="Yes"/>
    <s v="Yes"/>
    <x v="1"/>
    <s v="No"/>
    <x v="1"/>
    <n v="78.099999999999994"/>
    <n v="947.3"/>
    <n v="0"/>
    <n v="0"/>
    <n v="510.6"/>
    <n v="1457.9"/>
    <s v="Churned"/>
    <x v="4"/>
    <s v="Attitude of support person"/>
    <n v="1"/>
    <s v="50-100"/>
    <n v="0"/>
    <x v="2"/>
    <x v="1"/>
  </r>
  <r>
    <s v="66408-ASS"/>
    <x v="0"/>
    <n v="78"/>
    <s v="Yes"/>
    <x v="17"/>
    <n v="12"/>
    <n v="36"/>
    <s v="Deal 3"/>
    <x v="0"/>
    <s v="Yes"/>
    <x v="0"/>
    <s v="Fiber Optic"/>
    <x v="1"/>
    <s v="No"/>
    <x v="0"/>
    <s v="Yes"/>
    <x v="0"/>
    <s v="Yes"/>
    <s v="No"/>
    <s v="Yes"/>
    <x v="1"/>
    <s v="Yes"/>
    <x v="1"/>
    <n v="104.3"/>
    <n v="2867.75"/>
    <n v="0"/>
    <n v="0"/>
    <n v="275.13"/>
    <n v="3142.88"/>
    <s v="Churned"/>
    <x v="1"/>
    <s v="Competitor made better offer"/>
    <n v="1"/>
    <s v="&gt;100"/>
    <n v="0"/>
    <x v="1"/>
    <x v="0"/>
  </r>
  <r>
    <s v="49591-MAD"/>
    <x v="1"/>
    <n v="65"/>
    <s v="No"/>
    <x v="11"/>
    <n v="10"/>
    <n v="11"/>
    <s v="Deal 2"/>
    <x v="0"/>
    <s v="Yes"/>
    <x v="0"/>
    <s v="Fiber Optic"/>
    <x v="1"/>
    <s v="Yes"/>
    <x v="1"/>
    <s v="No"/>
    <x v="1"/>
    <s v="Yes"/>
    <s v="Yes"/>
    <s v="No"/>
    <x v="0"/>
    <s v="Yes"/>
    <x v="0"/>
    <n v="100.7"/>
    <n v="6018.65"/>
    <n v="0"/>
    <n v="90"/>
    <n v="1113.8599999999999"/>
    <n v="7222.51"/>
    <s v="Stayed"/>
    <x v="0"/>
    <s v="other"/>
    <n v="0"/>
    <s v="&gt;100"/>
    <n v="0"/>
    <x v="1"/>
    <x v="3"/>
  </r>
  <r>
    <s v="63913-GUJ"/>
    <x v="1"/>
    <n v="22"/>
    <s v="No"/>
    <x v="6"/>
    <n v="0"/>
    <n v="3"/>
    <s v="None"/>
    <x v="0"/>
    <s v="Yes"/>
    <x v="0"/>
    <s v="Fiber Optic"/>
    <x v="0"/>
    <s v="Yes"/>
    <x v="1"/>
    <s v="Yes"/>
    <x v="0"/>
    <s v="Yes"/>
    <s v="Yes"/>
    <s v="Yes"/>
    <x v="2"/>
    <s v="Yes"/>
    <x v="1"/>
    <n v="107.65"/>
    <n v="7082.85"/>
    <n v="0"/>
    <n v="0"/>
    <n v="1799.85"/>
    <n v="8882.7000000000007"/>
    <s v="Stayed"/>
    <x v="0"/>
    <s v="other"/>
    <n v="0"/>
    <s v="&gt;100"/>
    <n v="0"/>
    <x v="2"/>
    <x v="4"/>
  </r>
  <r>
    <s v="76925-ASS"/>
    <x v="1"/>
    <n v="21"/>
    <s v="No"/>
    <x v="17"/>
    <n v="4"/>
    <n v="12"/>
    <s v="Deal 2"/>
    <x v="0"/>
    <s v="No"/>
    <x v="1"/>
    <s v="No"/>
    <x v="0"/>
    <s v="No"/>
    <x v="0"/>
    <s v="No"/>
    <x v="1"/>
    <s v="No"/>
    <s v="No"/>
    <s v="No"/>
    <x v="2"/>
    <s v="No"/>
    <x v="2"/>
    <n v="20"/>
    <n v="810.3"/>
    <n v="0"/>
    <n v="0"/>
    <n v="413.69"/>
    <n v="1223.99"/>
    <s v="Stayed"/>
    <x v="0"/>
    <s v="other"/>
    <n v="0"/>
    <s v="&lt;20"/>
    <n v="0"/>
    <x v="2"/>
    <x v="1"/>
  </r>
  <r>
    <s v="67218-HAR"/>
    <x v="1"/>
    <n v="56"/>
    <s v="Yes"/>
    <x v="15"/>
    <n v="10"/>
    <n v="18"/>
    <s v="Deal 4"/>
    <x v="0"/>
    <s v="Yes"/>
    <x v="0"/>
    <s v="DSL"/>
    <x v="0"/>
    <s v="No"/>
    <x v="0"/>
    <s v="No"/>
    <x v="1"/>
    <s v="No"/>
    <s v="No"/>
    <s v="No"/>
    <x v="1"/>
    <s v="No"/>
    <x v="0"/>
    <n v="50.1"/>
    <n v="910.45"/>
    <n v="0"/>
    <n v="120"/>
    <n v="179.93"/>
    <n v="1210.3800000000001"/>
    <s v="Stayed"/>
    <x v="0"/>
    <s v="other"/>
    <n v="0"/>
    <s v="50-100"/>
    <n v="0"/>
    <x v="1"/>
    <x v="2"/>
  </r>
  <r>
    <s v="51582-AND"/>
    <x v="1"/>
    <n v="40"/>
    <s v="Yes"/>
    <x v="10"/>
    <n v="4"/>
    <n v="25"/>
    <s v="Deal 5"/>
    <x v="0"/>
    <s v="No"/>
    <x v="0"/>
    <s v="DSL"/>
    <x v="0"/>
    <s v="Yes"/>
    <x v="0"/>
    <s v="No"/>
    <x v="1"/>
    <s v="No"/>
    <s v="No"/>
    <s v="No"/>
    <x v="1"/>
    <s v="Yes"/>
    <x v="0"/>
    <n v="49.05"/>
    <n v="91.1"/>
    <n v="0"/>
    <n v="40"/>
    <n v="29.4"/>
    <n v="160.5"/>
    <s v="Churned"/>
    <x v="1"/>
    <s v="Competitor had better devices"/>
    <n v="1"/>
    <s v="20-50"/>
    <n v="0"/>
    <x v="0"/>
    <x v="0"/>
  </r>
  <r>
    <s v="49243-PUN"/>
    <x v="1"/>
    <n v="78"/>
    <s v="No"/>
    <x v="13"/>
    <n v="2"/>
    <n v="8"/>
    <s v="None"/>
    <x v="0"/>
    <s v="Yes"/>
    <x v="0"/>
    <s v="Fiber Optic"/>
    <x v="0"/>
    <s v="No"/>
    <x v="0"/>
    <s v="No"/>
    <x v="0"/>
    <s v="No"/>
    <s v="No"/>
    <s v="No"/>
    <x v="1"/>
    <s v="Yes"/>
    <x v="0"/>
    <n v="86.85"/>
    <n v="156.35"/>
    <n v="0"/>
    <n v="40"/>
    <n v="8.3800000000000008"/>
    <n v="204.73"/>
    <s v="Churned"/>
    <x v="1"/>
    <s v="Competitor had better devices"/>
    <n v="1"/>
    <s v="50-100"/>
    <n v="0"/>
    <x v="1"/>
    <x v="3"/>
  </r>
  <r>
    <s v="89862-TAM"/>
    <x v="1"/>
    <n v="32"/>
    <s v="Yes"/>
    <x v="4"/>
    <n v="7"/>
    <n v="36"/>
    <s v="None"/>
    <x v="0"/>
    <s v="No"/>
    <x v="1"/>
    <s v="No"/>
    <x v="0"/>
    <s v="No"/>
    <x v="0"/>
    <s v="No"/>
    <x v="1"/>
    <s v="No"/>
    <s v="No"/>
    <s v="No"/>
    <x v="1"/>
    <s v="Yes"/>
    <x v="1"/>
    <n v="19.95"/>
    <n v="82.9"/>
    <n v="0"/>
    <n v="0"/>
    <n v="114.2"/>
    <n v="197.1"/>
    <s v="Stayed"/>
    <x v="0"/>
    <s v="other"/>
    <n v="0"/>
    <s v="&lt;20"/>
    <n v="0"/>
    <x v="2"/>
    <x v="0"/>
  </r>
  <r>
    <s v="83234-HAR"/>
    <x v="0"/>
    <n v="33"/>
    <s v="Yes"/>
    <x v="15"/>
    <n v="13"/>
    <n v="5"/>
    <s v="Deal 3"/>
    <x v="0"/>
    <s v="No"/>
    <x v="0"/>
    <s v="DSL"/>
    <x v="1"/>
    <s v="No"/>
    <x v="0"/>
    <s v="Yes"/>
    <x v="1"/>
    <s v="No"/>
    <s v="No"/>
    <s v="Yes"/>
    <x v="1"/>
    <s v="No"/>
    <x v="1"/>
    <n v="54.3"/>
    <n v="1296.8"/>
    <n v="0"/>
    <n v="0"/>
    <n v="949.25"/>
    <n v="2246.0500000000002"/>
    <s v="Stayed"/>
    <x v="0"/>
    <s v="other"/>
    <n v="0"/>
    <s v="50-100"/>
    <n v="0"/>
    <x v="2"/>
    <x v="4"/>
  </r>
  <r>
    <s v="39934-WES"/>
    <x v="1"/>
    <n v="20"/>
    <s v="Yes"/>
    <x v="2"/>
    <n v="1"/>
    <n v="9"/>
    <s v="Deal 2"/>
    <x v="0"/>
    <s v="No"/>
    <x v="0"/>
    <s v="Fiber Optic"/>
    <x v="0"/>
    <s v="Yes"/>
    <x v="1"/>
    <s v="No"/>
    <x v="0"/>
    <s v="No"/>
    <s v="Yes"/>
    <s v="Yes"/>
    <x v="0"/>
    <s v="No"/>
    <x v="1"/>
    <n v="90.95"/>
    <n v="5453.4"/>
    <n v="0"/>
    <n v="0"/>
    <n v="1995"/>
    <n v="7448.4"/>
    <s v="Churned"/>
    <x v="0"/>
    <s v="Moved"/>
    <n v="1"/>
    <s v="50-100"/>
    <n v="0"/>
    <x v="3"/>
    <x v="3"/>
  </r>
  <r>
    <s v="87024-WES"/>
    <x v="1"/>
    <n v="27"/>
    <s v="Yes"/>
    <x v="2"/>
    <n v="12"/>
    <n v="15"/>
    <s v="Deal 5"/>
    <x v="0"/>
    <s v="Yes"/>
    <x v="0"/>
    <s v="Fiber Optic"/>
    <x v="0"/>
    <s v="No"/>
    <x v="0"/>
    <s v="No"/>
    <x v="1"/>
    <s v="Yes"/>
    <s v="Yes"/>
    <s v="Yes"/>
    <x v="1"/>
    <s v="Yes"/>
    <x v="0"/>
    <n v="85.2"/>
    <n v="627.4"/>
    <n v="0"/>
    <n v="0"/>
    <n v="211.28"/>
    <n v="838.68"/>
    <s v="Churned"/>
    <x v="1"/>
    <s v="Competitor had better devices"/>
    <n v="1"/>
    <s v="50-100"/>
    <n v="0"/>
    <x v="2"/>
    <x v="1"/>
  </r>
  <r>
    <s v="31144-GUJ"/>
    <x v="0"/>
    <n v="70"/>
    <s v="No"/>
    <x v="6"/>
    <n v="14"/>
    <n v="3"/>
    <s v="Deal 1"/>
    <x v="0"/>
    <s v="Yes"/>
    <x v="0"/>
    <s v="Cable"/>
    <x v="1"/>
    <s v="Yes"/>
    <x v="1"/>
    <s v="No"/>
    <x v="0"/>
    <s v="Yes"/>
    <s v="No"/>
    <s v="Yes"/>
    <x v="2"/>
    <s v="No"/>
    <x v="0"/>
    <n v="84.45"/>
    <n v="5899.85"/>
    <n v="0"/>
    <n v="0"/>
    <n v="1203.8399999999999"/>
    <n v="7103.69"/>
    <s v="Stayed"/>
    <x v="0"/>
    <s v="other"/>
    <n v="0"/>
    <s v="50-100"/>
    <n v="0"/>
    <x v="1"/>
    <x v="4"/>
  </r>
  <r>
    <s v="27791-BIH"/>
    <x v="0"/>
    <n v="25"/>
    <s v="No"/>
    <x v="9"/>
    <n v="14"/>
    <n v="20"/>
    <s v="None"/>
    <x v="0"/>
    <s v="No"/>
    <x v="0"/>
    <s v="DSL"/>
    <x v="1"/>
    <s v="No"/>
    <x v="1"/>
    <s v="No"/>
    <x v="1"/>
    <s v="No"/>
    <s v="No"/>
    <s v="Yes"/>
    <x v="1"/>
    <s v="Yes"/>
    <x v="0"/>
    <n v="55.8"/>
    <n v="274.35000000000002"/>
    <n v="0"/>
    <n v="0"/>
    <n v="206.45"/>
    <n v="480.8"/>
    <s v="Stayed"/>
    <x v="0"/>
    <s v="other"/>
    <n v="0"/>
    <s v="50-100"/>
    <n v="0"/>
    <x v="2"/>
    <x v="2"/>
  </r>
  <r>
    <s v="28167-UTT"/>
    <x v="0"/>
    <n v="29"/>
    <s v="Yes"/>
    <x v="7"/>
    <n v="14"/>
    <n v="23"/>
    <s v="None"/>
    <x v="0"/>
    <s v="No"/>
    <x v="1"/>
    <s v="No"/>
    <x v="0"/>
    <s v="No"/>
    <x v="0"/>
    <s v="No"/>
    <x v="1"/>
    <s v="No"/>
    <s v="No"/>
    <s v="No"/>
    <x v="2"/>
    <s v="No"/>
    <x v="0"/>
    <n v="20.25"/>
    <n v="202.5"/>
    <n v="0"/>
    <n v="0"/>
    <n v="131.6"/>
    <n v="334.1"/>
    <s v="Stayed"/>
    <x v="0"/>
    <s v="other"/>
    <n v="0"/>
    <s v="20-50"/>
    <n v="0"/>
    <x v="2"/>
    <x v="2"/>
  </r>
  <r>
    <s v="58383-AND"/>
    <x v="1"/>
    <n v="42"/>
    <s v="No"/>
    <x v="10"/>
    <n v="6"/>
    <n v="34"/>
    <s v="None"/>
    <x v="0"/>
    <s v="No"/>
    <x v="0"/>
    <s v="Fiber Optic"/>
    <x v="1"/>
    <s v="No"/>
    <x v="1"/>
    <s v="No"/>
    <x v="1"/>
    <s v="No"/>
    <s v="No"/>
    <s v="Yes"/>
    <x v="0"/>
    <s v="Yes"/>
    <x v="0"/>
    <n v="81.25"/>
    <n v="4639.45"/>
    <n v="0"/>
    <n v="0"/>
    <n v="1746.4"/>
    <n v="6385.85"/>
    <s v="Stayed"/>
    <x v="0"/>
    <s v="other"/>
    <n v="0"/>
    <s v="50-100"/>
    <n v="0"/>
    <x v="0"/>
    <x v="0"/>
  </r>
  <r>
    <s v="12590-UTT"/>
    <x v="1"/>
    <n v="36"/>
    <s v="Yes"/>
    <x v="7"/>
    <n v="14"/>
    <n v="7"/>
    <s v="Deal 1"/>
    <x v="0"/>
    <s v="Yes"/>
    <x v="1"/>
    <s v="No"/>
    <x v="0"/>
    <s v="No"/>
    <x v="0"/>
    <s v="No"/>
    <x v="1"/>
    <s v="No"/>
    <s v="No"/>
    <s v="No"/>
    <x v="2"/>
    <s v="No"/>
    <x v="0"/>
    <n v="25.8"/>
    <n v="1911.5"/>
    <n v="0"/>
    <n v="0"/>
    <n v="1164.1600000000001"/>
    <n v="3075.66"/>
    <s v="Stayed"/>
    <x v="0"/>
    <s v="other"/>
    <n v="0"/>
    <s v="20-50"/>
    <n v="0"/>
    <x v="0"/>
    <x v="3"/>
  </r>
  <r>
    <s v="92871-JHA"/>
    <x v="1"/>
    <n v="21"/>
    <s v="Yes"/>
    <x v="14"/>
    <n v="4"/>
    <n v="9"/>
    <s v="Deal 2"/>
    <x v="0"/>
    <s v="Yes"/>
    <x v="1"/>
    <s v="No"/>
    <x v="0"/>
    <s v="No"/>
    <x v="0"/>
    <s v="No"/>
    <x v="1"/>
    <s v="No"/>
    <s v="No"/>
    <s v="No"/>
    <x v="2"/>
    <s v="Yes"/>
    <x v="1"/>
    <n v="24.05"/>
    <n v="1230.9000000000001"/>
    <n v="0"/>
    <n v="0"/>
    <n v="2245.3200000000002"/>
    <n v="3476.22"/>
    <s v="Stayed"/>
    <x v="0"/>
    <s v="other"/>
    <n v="0"/>
    <s v="20-50"/>
    <n v="0"/>
    <x v="2"/>
    <x v="3"/>
  </r>
  <r>
    <s v="99547-KAR"/>
    <x v="1"/>
    <n v="19"/>
    <s v="No"/>
    <x v="3"/>
    <n v="15"/>
    <n v="8"/>
    <s v="Deal 4"/>
    <x v="0"/>
    <s v="No"/>
    <x v="1"/>
    <s v="No"/>
    <x v="0"/>
    <s v="No"/>
    <x v="0"/>
    <s v="No"/>
    <x v="1"/>
    <s v="No"/>
    <s v="No"/>
    <s v="No"/>
    <x v="0"/>
    <s v="No"/>
    <x v="0"/>
    <n v="20.3"/>
    <n v="467.15"/>
    <n v="0"/>
    <n v="0"/>
    <n v="506.66"/>
    <n v="973.81"/>
    <s v="Stayed"/>
    <x v="0"/>
    <s v="other"/>
    <n v="0"/>
    <s v="20-50"/>
    <n v="0"/>
    <x v="3"/>
    <x v="3"/>
  </r>
  <r>
    <s v="91678-KAR"/>
    <x v="1"/>
    <n v="20"/>
    <s v="Yes"/>
    <x v="3"/>
    <n v="2"/>
    <n v="4"/>
    <s v="None"/>
    <x v="0"/>
    <s v="Yes"/>
    <x v="0"/>
    <s v="DSL"/>
    <x v="0"/>
    <s v="No"/>
    <x v="0"/>
    <s v="No"/>
    <x v="1"/>
    <s v="No"/>
    <s v="Yes"/>
    <s v="No"/>
    <x v="1"/>
    <s v="Yes"/>
    <x v="0"/>
    <n v="52.15"/>
    <n v="2583.75"/>
    <n v="0"/>
    <n v="50"/>
    <n v="1392.58"/>
    <n v="4026.33"/>
    <s v="Stayed"/>
    <x v="0"/>
    <s v="other"/>
    <n v="0"/>
    <s v="50-100"/>
    <n v="0"/>
    <x v="3"/>
    <x v="4"/>
  </r>
  <r>
    <s v="27906-UTT"/>
    <x v="0"/>
    <n v="33"/>
    <s v="Yes"/>
    <x v="18"/>
    <n v="5"/>
    <n v="25"/>
    <s v="None"/>
    <x v="0"/>
    <s v="No"/>
    <x v="0"/>
    <s v="Fiber Optic"/>
    <x v="1"/>
    <s v="Yes"/>
    <x v="0"/>
    <s v="No"/>
    <x v="1"/>
    <s v="No"/>
    <s v="No"/>
    <s v="Yes"/>
    <x v="1"/>
    <s v="Yes"/>
    <x v="1"/>
    <n v="79.150000000000006"/>
    <n v="4018.55"/>
    <n v="0"/>
    <n v="0"/>
    <n v="129.03"/>
    <n v="4147.58"/>
    <s v="Stayed"/>
    <x v="0"/>
    <s v="other"/>
    <n v="0"/>
    <s v="50-100"/>
    <n v="0"/>
    <x v="2"/>
    <x v="0"/>
  </r>
  <r>
    <s v="57677-GUJ"/>
    <x v="0"/>
    <n v="51"/>
    <s v="Yes"/>
    <x v="6"/>
    <n v="13"/>
    <n v="16"/>
    <s v="Deal 4"/>
    <x v="0"/>
    <s v="Yes"/>
    <x v="1"/>
    <s v="No"/>
    <x v="0"/>
    <s v="No"/>
    <x v="0"/>
    <s v="No"/>
    <x v="1"/>
    <s v="No"/>
    <s v="No"/>
    <s v="No"/>
    <x v="2"/>
    <s v="No"/>
    <x v="0"/>
    <n v="25.6"/>
    <n v="485.9"/>
    <n v="0"/>
    <n v="0"/>
    <n v="730.17"/>
    <n v="1216.07"/>
    <s v="Stayed"/>
    <x v="0"/>
    <s v="other"/>
    <n v="0"/>
    <s v="20-50"/>
    <n v="0"/>
    <x v="1"/>
    <x v="1"/>
  </r>
  <r>
    <s v="83196-UTT"/>
    <x v="1"/>
    <n v="61"/>
    <s v="Yes"/>
    <x v="7"/>
    <n v="3"/>
    <n v="10"/>
    <s v="None"/>
    <x v="0"/>
    <s v="Yes"/>
    <x v="0"/>
    <s v="Fiber Optic"/>
    <x v="1"/>
    <s v="No"/>
    <x v="0"/>
    <s v="No"/>
    <x v="1"/>
    <s v="No"/>
    <s v="No"/>
    <s v="Yes"/>
    <x v="1"/>
    <s v="No"/>
    <x v="0"/>
    <n v="80.55"/>
    <n v="188.1"/>
    <n v="0"/>
    <n v="0"/>
    <n v="10.6"/>
    <n v="198.7"/>
    <s v="Joined"/>
    <x v="0"/>
    <s v="other"/>
    <n v="0"/>
    <s v="50-100"/>
    <n v="1"/>
    <x v="1"/>
    <x v="3"/>
  </r>
  <r>
    <s v="22443-UTT"/>
    <x v="1"/>
    <n v="60"/>
    <s v="Yes"/>
    <x v="7"/>
    <n v="14"/>
    <n v="33"/>
    <s v="None"/>
    <x v="0"/>
    <s v="No"/>
    <x v="1"/>
    <s v="No"/>
    <x v="0"/>
    <s v="No"/>
    <x v="0"/>
    <s v="No"/>
    <x v="1"/>
    <s v="No"/>
    <s v="No"/>
    <s v="No"/>
    <x v="0"/>
    <s v="No"/>
    <x v="2"/>
    <n v="19.55"/>
    <n v="294.5"/>
    <n v="0"/>
    <n v="0"/>
    <n v="266.42"/>
    <n v="560.91999999999996"/>
    <s v="Stayed"/>
    <x v="0"/>
    <s v="other"/>
    <n v="0"/>
    <s v="&lt;20"/>
    <n v="0"/>
    <x v="1"/>
    <x v="0"/>
  </r>
  <r>
    <s v="49885-MAH"/>
    <x v="0"/>
    <n v="75"/>
    <s v="Yes"/>
    <x v="1"/>
    <n v="2"/>
    <n v="33"/>
    <s v="None"/>
    <x v="1"/>
    <s v="No"/>
    <x v="0"/>
    <s v="Cable"/>
    <x v="0"/>
    <s v="No"/>
    <x v="0"/>
    <s v="No"/>
    <x v="0"/>
    <s v="Yes"/>
    <s v="Yes"/>
    <s v="Yes"/>
    <x v="1"/>
    <s v="Yes"/>
    <x v="1"/>
    <n v="44.85"/>
    <n v="2572.9499999999998"/>
    <n v="12.07"/>
    <n v="0"/>
    <n v="0"/>
    <n v="2560.88"/>
    <s v="Churned"/>
    <x v="4"/>
    <s v="Attitude of support person"/>
    <n v="1"/>
    <s v="20-50"/>
    <n v="0"/>
    <x v="1"/>
    <x v="0"/>
  </r>
  <r>
    <s v="78124-WES"/>
    <x v="1"/>
    <n v="20"/>
    <s v="No"/>
    <x v="2"/>
    <n v="10"/>
    <n v="10"/>
    <s v="None"/>
    <x v="0"/>
    <s v="Yes"/>
    <x v="0"/>
    <s v="Fiber Optic"/>
    <x v="1"/>
    <s v="Yes"/>
    <x v="0"/>
    <s v="Yes"/>
    <x v="1"/>
    <s v="Yes"/>
    <s v="Yes"/>
    <s v="Yes"/>
    <x v="2"/>
    <s v="Yes"/>
    <x v="0"/>
    <n v="97.75"/>
    <n v="6991.6"/>
    <n v="0"/>
    <n v="0"/>
    <n v="1496.88"/>
    <n v="8488.48"/>
    <s v="Stayed"/>
    <x v="0"/>
    <s v="other"/>
    <n v="0"/>
    <s v="50-100"/>
    <n v="0"/>
    <x v="3"/>
    <x v="3"/>
  </r>
  <r>
    <s v="54031-MAH"/>
    <x v="1"/>
    <n v="48"/>
    <s v="Yes"/>
    <x v="1"/>
    <n v="8"/>
    <n v="20"/>
    <s v="None"/>
    <x v="0"/>
    <s v="Yes"/>
    <x v="0"/>
    <s v="Fiber Optic"/>
    <x v="1"/>
    <s v="Yes"/>
    <x v="1"/>
    <s v="No"/>
    <x v="0"/>
    <s v="No"/>
    <s v="No"/>
    <s v="Yes"/>
    <x v="2"/>
    <s v="No"/>
    <x v="0"/>
    <n v="98"/>
    <n v="6218.45"/>
    <n v="0"/>
    <n v="0"/>
    <n v="1488.06"/>
    <n v="7706.51"/>
    <s v="Stayed"/>
    <x v="0"/>
    <s v="other"/>
    <n v="0"/>
    <s v="50-100"/>
    <n v="0"/>
    <x v="0"/>
    <x v="2"/>
  </r>
  <r>
    <s v="29868-RAJ"/>
    <x v="0"/>
    <n v="55"/>
    <s v="Yes"/>
    <x v="8"/>
    <n v="0"/>
    <n v="17"/>
    <s v="None"/>
    <x v="0"/>
    <s v="Yes"/>
    <x v="0"/>
    <s v="Cable"/>
    <x v="0"/>
    <s v="No"/>
    <x v="0"/>
    <s v="Yes"/>
    <x v="0"/>
    <s v="No"/>
    <s v="No"/>
    <s v="Yes"/>
    <x v="1"/>
    <s v="Yes"/>
    <x v="0"/>
    <n v="64.400000000000006"/>
    <n v="253"/>
    <n v="0"/>
    <n v="0"/>
    <n v="4.4000000000000004"/>
    <n v="257.39999999999998"/>
    <s v="Stayed"/>
    <x v="0"/>
    <s v="other"/>
    <n v="0"/>
    <s v="50-100"/>
    <n v="0"/>
    <x v="1"/>
    <x v="1"/>
  </r>
  <r>
    <s v="36549-UTT"/>
    <x v="1"/>
    <n v="28"/>
    <s v="Yes"/>
    <x v="7"/>
    <n v="11"/>
    <n v="10"/>
    <s v="Deal 4"/>
    <x v="0"/>
    <s v="No"/>
    <x v="0"/>
    <s v="DSL"/>
    <x v="1"/>
    <s v="Yes"/>
    <x v="0"/>
    <s v="No"/>
    <x v="1"/>
    <s v="Yes"/>
    <s v="Yes"/>
    <s v="Yes"/>
    <x v="0"/>
    <s v="No"/>
    <x v="0"/>
    <n v="64.8"/>
    <n v="1175.5999999999999"/>
    <n v="0"/>
    <n v="0"/>
    <n v="770.95"/>
    <n v="1946.55"/>
    <s v="Stayed"/>
    <x v="0"/>
    <s v="other"/>
    <n v="0"/>
    <s v="50-100"/>
    <n v="0"/>
    <x v="2"/>
    <x v="3"/>
  </r>
  <r>
    <s v="85148-TEL"/>
    <x v="1"/>
    <n v="58"/>
    <s v="No"/>
    <x v="5"/>
    <n v="3"/>
    <n v="6"/>
    <s v="None"/>
    <x v="0"/>
    <s v="No"/>
    <x v="0"/>
    <s v="Fiber Optic"/>
    <x v="0"/>
    <s v="Yes"/>
    <x v="0"/>
    <s v="No"/>
    <x v="0"/>
    <s v="No"/>
    <s v="No"/>
    <s v="Yes"/>
    <x v="1"/>
    <s v="Yes"/>
    <x v="1"/>
    <n v="85.35"/>
    <n v="489.45"/>
    <n v="0"/>
    <n v="0"/>
    <n v="71.819999999999993"/>
    <n v="561.27"/>
    <s v="Churned"/>
    <x v="4"/>
    <s v="Attitude of service provider"/>
    <n v="1"/>
    <s v="50-100"/>
    <n v="0"/>
    <x v="1"/>
    <x v="3"/>
  </r>
  <r>
    <s v="65254-JAM"/>
    <x v="1"/>
    <n v="51"/>
    <s v="No"/>
    <x v="16"/>
    <n v="6"/>
    <n v="36"/>
    <s v="None"/>
    <x v="0"/>
    <s v="No"/>
    <x v="0"/>
    <s v="Fiber Optic"/>
    <x v="0"/>
    <s v="No"/>
    <x v="0"/>
    <s v="No"/>
    <x v="0"/>
    <s v="Yes"/>
    <s v="Yes"/>
    <s v="Yes"/>
    <x v="1"/>
    <s v="No"/>
    <x v="1"/>
    <n v="88.35"/>
    <n v="1222.8"/>
    <n v="0"/>
    <n v="0"/>
    <n v="231.79"/>
    <n v="1454.59"/>
    <s v="Churned"/>
    <x v="1"/>
    <s v="Competitor made better offer"/>
    <n v="1"/>
    <s v="50-100"/>
    <n v="0"/>
    <x v="1"/>
    <x v="0"/>
  </r>
  <r>
    <s v="84340-UTT"/>
    <x v="0"/>
    <n v="56"/>
    <s v="Yes"/>
    <x v="7"/>
    <n v="5"/>
    <n v="31"/>
    <s v="Deal 5"/>
    <x v="0"/>
    <s v="No"/>
    <x v="0"/>
    <s v="DSL"/>
    <x v="0"/>
    <s v="No"/>
    <x v="0"/>
    <s v="Yes"/>
    <x v="1"/>
    <s v="No"/>
    <s v="No"/>
    <s v="Yes"/>
    <x v="1"/>
    <s v="Yes"/>
    <x v="1"/>
    <n v="49.15"/>
    <n v="270.8"/>
    <n v="0"/>
    <n v="0"/>
    <n v="41.64"/>
    <n v="312.44"/>
    <s v="Churned"/>
    <x v="1"/>
    <s v="Competitor had better devices"/>
    <n v="1"/>
    <s v="20-50"/>
    <n v="0"/>
    <x v="1"/>
    <x v="0"/>
  </r>
  <r>
    <s v="35322-MAH"/>
    <x v="0"/>
    <n v="37"/>
    <s v="No"/>
    <x v="1"/>
    <n v="1"/>
    <n v="11"/>
    <s v="Deal 1"/>
    <x v="0"/>
    <s v="Yes"/>
    <x v="0"/>
    <s v="Fiber Optic"/>
    <x v="0"/>
    <s v="Yes"/>
    <x v="1"/>
    <s v="No"/>
    <x v="1"/>
    <s v="Yes"/>
    <s v="Yes"/>
    <s v="No"/>
    <x v="1"/>
    <s v="Yes"/>
    <x v="1"/>
    <n v="93.25"/>
    <n v="6669.45"/>
    <n v="0"/>
    <n v="90"/>
    <n v="1885.76"/>
    <n v="8645.2099999999991"/>
    <s v="Stayed"/>
    <x v="0"/>
    <s v="other"/>
    <n v="0"/>
    <s v="50-100"/>
    <n v="0"/>
    <x v="0"/>
    <x v="3"/>
  </r>
  <r>
    <s v="63512-TAM"/>
    <x v="1"/>
    <n v="21"/>
    <s v="Yes"/>
    <x v="4"/>
    <n v="9"/>
    <n v="9"/>
    <s v="Deal 4"/>
    <x v="0"/>
    <s v="No"/>
    <x v="1"/>
    <s v="No"/>
    <x v="0"/>
    <s v="No"/>
    <x v="0"/>
    <s v="No"/>
    <x v="1"/>
    <s v="No"/>
    <s v="No"/>
    <s v="No"/>
    <x v="0"/>
    <s v="No"/>
    <x v="1"/>
    <n v="19.600000000000001"/>
    <n v="189.45"/>
    <n v="0"/>
    <n v="0"/>
    <n v="393.5"/>
    <n v="582.95000000000005"/>
    <s v="Stayed"/>
    <x v="0"/>
    <s v="other"/>
    <n v="0"/>
    <s v="&lt;20"/>
    <n v="0"/>
    <x v="2"/>
    <x v="3"/>
  </r>
  <r>
    <s v="74683-TEL"/>
    <x v="1"/>
    <n v="68"/>
    <s v="No"/>
    <x v="5"/>
    <n v="3"/>
    <n v="1"/>
    <s v="Deal 1"/>
    <x v="0"/>
    <s v="Yes"/>
    <x v="0"/>
    <s v="DSL"/>
    <x v="1"/>
    <s v="Yes"/>
    <x v="1"/>
    <s v="Yes"/>
    <x v="0"/>
    <s v="Yes"/>
    <s v="Yes"/>
    <s v="Yes"/>
    <x v="2"/>
    <s v="Yes"/>
    <x v="0"/>
    <n v="88.05"/>
    <n v="6425.65"/>
    <n v="0"/>
    <n v="0"/>
    <n v="1474.56"/>
    <n v="7900.21"/>
    <s v="Stayed"/>
    <x v="0"/>
    <s v="other"/>
    <n v="0"/>
    <s v="50-100"/>
    <n v="0"/>
    <x v="1"/>
    <x v="4"/>
  </r>
  <r>
    <s v="16245-KAR"/>
    <x v="0"/>
    <n v="25"/>
    <s v="Yes"/>
    <x v="3"/>
    <n v="1"/>
    <n v="1"/>
    <s v="None"/>
    <x v="0"/>
    <s v="Yes"/>
    <x v="1"/>
    <s v="No"/>
    <x v="0"/>
    <s v="No"/>
    <x v="0"/>
    <s v="No"/>
    <x v="1"/>
    <s v="No"/>
    <s v="No"/>
    <s v="No"/>
    <x v="2"/>
    <s v="Yes"/>
    <x v="0"/>
    <n v="24.95"/>
    <n v="1718.35"/>
    <n v="0"/>
    <n v="0"/>
    <n v="3113.28"/>
    <n v="4831.63"/>
    <s v="Stayed"/>
    <x v="0"/>
    <s v="other"/>
    <n v="0"/>
    <s v="20-50"/>
    <n v="0"/>
    <x v="2"/>
    <x v="4"/>
  </r>
  <r>
    <s v="55106-ASS"/>
    <x v="1"/>
    <n v="29"/>
    <s v="No"/>
    <x v="17"/>
    <n v="2"/>
    <n v="14"/>
    <s v="Deal 5"/>
    <x v="0"/>
    <s v="No"/>
    <x v="1"/>
    <s v="No"/>
    <x v="0"/>
    <s v="No"/>
    <x v="0"/>
    <s v="No"/>
    <x v="1"/>
    <s v="No"/>
    <s v="No"/>
    <s v="No"/>
    <x v="1"/>
    <s v="No"/>
    <x v="0"/>
    <n v="20.100000000000001"/>
    <n v="20.100000000000001"/>
    <n v="0"/>
    <n v="0"/>
    <n v="16.809999999999999"/>
    <n v="36.909999999999997"/>
    <s v="Churned"/>
    <x v="1"/>
    <s v="Competitor made better offer"/>
    <n v="1"/>
    <s v="20-50"/>
    <n v="0"/>
    <x v="2"/>
    <x v="1"/>
  </r>
  <r>
    <s v="52731-TAM"/>
    <x v="1"/>
    <n v="56"/>
    <s v="Yes"/>
    <x v="4"/>
    <n v="10"/>
    <n v="29"/>
    <s v="None"/>
    <x v="0"/>
    <s v="No"/>
    <x v="0"/>
    <s v="Fiber Optic"/>
    <x v="1"/>
    <s v="No"/>
    <x v="1"/>
    <s v="No"/>
    <x v="1"/>
    <s v="Yes"/>
    <s v="Yes"/>
    <s v="Yes"/>
    <x v="1"/>
    <s v="No"/>
    <x v="1"/>
    <n v="90.05"/>
    <n v="4137.2"/>
    <n v="0"/>
    <n v="0"/>
    <n v="1797.75"/>
    <n v="5934.95"/>
    <s v="Stayed"/>
    <x v="0"/>
    <s v="other"/>
    <n v="0"/>
    <s v="50-100"/>
    <n v="0"/>
    <x v="1"/>
    <x v="0"/>
  </r>
  <r>
    <s v="28333-CHH"/>
    <x v="1"/>
    <n v="31"/>
    <s v="No"/>
    <x v="12"/>
    <n v="13"/>
    <n v="5"/>
    <s v="Deal 2"/>
    <x v="0"/>
    <s v="No"/>
    <x v="1"/>
    <s v="No"/>
    <x v="0"/>
    <s v="No"/>
    <x v="0"/>
    <s v="No"/>
    <x v="1"/>
    <s v="No"/>
    <s v="No"/>
    <s v="No"/>
    <x v="2"/>
    <s v="Yes"/>
    <x v="1"/>
    <n v="20.5"/>
    <n v="1198.8"/>
    <n v="0"/>
    <n v="0"/>
    <n v="1877.4"/>
    <n v="3076.2"/>
    <s v="Stayed"/>
    <x v="0"/>
    <s v="other"/>
    <n v="0"/>
    <s v="20-50"/>
    <n v="0"/>
    <x v="2"/>
    <x v="4"/>
  </r>
  <r>
    <s v="95735-PUN"/>
    <x v="1"/>
    <n v="53"/>
    <s v="No"/>
    <x v="13"/>
    <n v="10"/>
    <n v="21"/>
    <s v="None"/>
    <x v="0"/>
    <s v="No"/>
    <x v="1"/>
    <s v="No"/>
    <x v="0"/>
    <s v="No"/>
    <x v="0"/>
    <s v="No"/>
    <x v="1"/>
    <s v="No"/>
    <s v="No"/>
    <s v="No"/>
    <x v="1"/>
    <s v="No"/>
    <x v="0"/>
    <n v="19.25"/>
    <n v="48.35"/>
    <n v="0"/>
    <n v="0"/>
    <n v="42.36"/>
    <n v="90.71"/>
    <s v="Joined"/>
    <x v="0"/>
    <s v="other"/>
    <n v="0"/>
    <s v="&lt;20"/>
    <n v="1"/>
    <x v="1"/>
    <x v="2"/>
  </r>
  <r>
    <s v="75387-TAM"/>
    <x v="1"/>
    <n v="54"/>
    <s v="No"/>
    <x v="4"/>
    <n v="4"/>
    <n v="32"/>
    <s v="None"/>
    <x v="0"/>
    <s v="Yes"/>
    <x v="0"/>
    <s v="Fiber Optic"/>
    <x v="0"/>
    <s v="No"/>
    <x v="0"/>
    <s v="No"/>
    <x v="0"/>
    <s v="Yes"/>
    <s v="Yes"/>
    <s v="Yes"/>
    <x v="1"/>
    <s v="Yes"/>
    <x v="1"/>
    <n v="96"/>
    <n v="174.8"/>
    <n v="0"/>
    <n v="0"/>
    <n v="96.68"/>
    <n v="271.48"/>
    <s v="Churned"/>
    <x v="1"/>
    <s v="Competitor offered more data"/>
    <n v="1"/>
    <s v="50-100"/>
    <n v="0"/>
    <x v="1"/>
    <x v="0"/>
  </r>
  <r>
    <s v="81612-UTT"/>
    <x v="1"/>
    <n v="36"/>
    <s v="No"/>
    <x v="7"/>
    <n v="6"/>
    <n v="5"/>
    <s v="Deal 2"/>
    <x v="1"/>
    <s v="No"/>
    <x v="0"/>
    <s v="DSL"/>
    <x v="1"/>
    <s v="Yes"/>
    <x v="0"/>
    <s v="No"/>
    <x v="1"/>
    <s v="Yes"/>
    <s v="Yes"/>
    <s v="Yes"/>
    <x v="1"/>
    <s v="Yes"/>
    <x v="1"/>
    <n v="46.3"/>
    <n v="2546.85"/>
    <n v="0"/>
    <n v="0"/>
    <n v="0"/>
    <n v="2546.85"/>
    <s v="Stayed"/>
    <x v="0"/>
    <s v="other"/>
    <n v="0"/>
    <s v="20-50"/>
    <n v="0"/>
    <x v="0"/>
    <x v="4"/>
  </r>
  <r>
    <s v="49597-KAR"/>
    <x v="1"/>
    <n v="57"/>
    <s v="Yes"/>
    <x v="3"/>
    <n v="4"/>
    <n v="14"/>
    <s v="Deal 3"/>
    <x v="0"/>
    <s v="Yes"/>
    <x v="0"/>
    <s v="Fiber Optic"/>
    <x v="0"/>
    <s v="No"/>
    <x v="1"/>
    <s v="No"/>
    <x v="1"/>
    <s v="Yes"/>
    <s v="Yes"/>
    <s v="Yes"/>
    <x v="1"/>
    <s v="Yes"/>
    <x v="0"/>
    <n v="90.05"/>
    <n v="3097"/>
    <n v="0"/>
    <n v="0"/>
    <n v="681.7"/>
    <n v="3778.7"/>
    <s v="Stayed"/>
    <x v="0"/>
    <s v="other"/>
    <n v="0"/>
    <s v="50-100"/>
    <n v="0"/>
    <x v="1"/>
    <x v="1"/>
  </r>
  <r>
    <s v="43254-HAR"/>
    <x v="1"/>
    <n v="40"/>
    <s v="Yes"/>
    <x v="15"/>
    <n v="5"/>
    <n v="32"/>
    <s v="Deal 2"/>
    <x v="0"/>
    <s v="No"/>
    <x v="0"/>
    <s v="DSL"/>
    <x v="1"/>
    <s v="Yes"/>
    <x v="1"/>
    <s v="Yes"/>
    <x v="1"/>
    <s v="No"/>
    <s v="No"/>
    <s v="Yes"/>
    <x v="0"/>
    <s v="Yes"/>
    <x v="1"/>
    <n v="65.849999999999994"/>
    <n v="3928.3"/>
    <n v="0"/>
    <n v="0"/>
    <n v="2614.1999999999998"/>
    <n v="6542.5"/>
    <s v="Stayed"/>
    <x v="0"/>
    <s v="other"/>
    <n v="0"/>
    <s v="50-100"/>
    <n v="0"/>
    <x v="0"/>
    <x v="0"/>
  </r>
  <r>
    <s v="27948-CHH"/>
    <x v="0"/>
    <n v="72"/>
    <s v="No"/>
    <x v="12"/>
    <n v="14"/>
    <n v="17"/>
    <s v="None"/>
    <x v="0"/>
    <s v="Yes"/>
    <x v="0"/>
    <s v="Fiber Optic"/>
    <x v="0"/>
    <s v="No"/>
    <x v="1"/>
    <s v="No"/>
    <x v="0"/>
    <s v="Yes"/>
    <s v="No"/>
    <s v="Yes"/>
    <x v="0"/>
    <s v="Yes"/>
    <x v="1"/>
    <n v="-2"/>
    <n v="5409.75"/>
    <n v="0"/>
    <n v="0"/>
    <n v="1628"/>
    <n v="7037.75"/>
    <s v="Stayed"/>
    <x v="0"/>
    <s v="other"/>
    <n v="0"/>
    <s v="&lt;20"/>
    <n v="0"/>
    <x v="1"/>
    <x v="1"/>
  </r>
  <r>
    <s v="27001-KER"/>
    <x v="1"/>
    <n v="21"/>
    <s v="No"/>
    <x v="20"/>
    <n v="0"/>
    <n v="4"/>
    <s v="None"/>
    <x v="0"/>
    <s v="No"/>
    <x v="0"/>
    <s v="Fiber Optic"/>
    <x v="0"/>
    <s v="Yes"/>
    <x v="0"/>
    <s v="Yes"/>
    <x v="0"/>
    <s v="No"/>
    <s v="No"/>
    <s v="Yes"/>
    <x v="1"/>
    <s v="Yes"/>
    <x v="1"/>
    <n v="92.55"/>
    <n v="4779.45"/>
    <n v="0"/>
    <n v="0"/>
    <n v="1289.49"/>
    <n v="6068.94"/>
    <s v="Stayed"/>
    <x v="0"/>
    <s v="other"/>
    <n v="0"/>
    <s v="50-100"/>
    <n v="0"/>
    <x v="2"/>
    <x v="4"/>
  </r>
  <r>
    <s v="75280-BIH"/>
    <x v="0"/>
    <n v="44"/>
    <s v="Yes"/>
    <x v="9"/>
    <n v="2"/>
    <n v="36"/>
    <s v="None"/>
    <x v="0"/>
    <s v="No"/>
    <x v="0"/>
    <s v="DSL"/>
    <x v="0"/>
    <s v="No"/>
    <x v="1"/>
    <s v="No"/>
    <x v="0"/>
    <s v="Yes"/>
    <s v="Yes"/>
    <s v="No"/>
    <x v="0"/>
    <s v="Yes"/>
    <x v="0"/>
    <n v="70"/>
    <n v="347.4"/>
    <n v="0"/>
    <n v="10"/>
    <n v="226.25"/>
    <n v="583.65"/>
    <s v="Churned"/>
    <x v="1"/>
    <s v="Competitor had better devices"/>
    <n v="1"/>
    <s v="50-100"/>
    <n v="0"/>
    <x v="0"/>
    <x v="0"/>
  </r>
  <r>
    <s v="52439-GUJ"/>
    <x v="0"/>
    <n v="54"/>
    <s v="Yes"/>
    <x v="6"/>
    <n v="6"/>
    <n v="14"/>
    <s v="Deal 2"/>
    <x v="1"/>
    <s v="No"/>
    <x v="0"/>
    <s v="DSL"/>
    <x v="1"/>
    <s v="No"/>
    <x v="1"/>
    <s v="No"/>
    <x v="0"/>
    <s v="Yes"/>
    <s v="Yes"/>
    <s v="Yes"/>
    <x v="1"/>
    <s v="Yes"/>
    <x v="1"/>
    <n v="53.75"/>
    <n v="3196"/>
    <n v="0"/>
    <n v="0"/>
    <n v="0"/>
    <n v="3196"/>
    <s v="Stayed"/>
    <x v="0"/>
    <s v="other"/>
    <n v="0"/>
    <s v="50-100"/>
    <n v="0"/>
    <x v="1"/>
    <x v="1"/>
  </r>
  <r>
    <s v="63499-AND"/>
    <x v="0"/>
    <n v="50"/>
    <s v="Yes"/>
    <x v="10"/>
    <n v="5"/>
    <n v="28"/>
    <s v="None"/>
    <x v="0"/>
    <s v="No"/>
    <x v="0"/>
    <s v="DSL"/>
    <x v="0"/>
    <s v="No"/>
    <x v="0"/>
    <s v="No"/>
    <x v="1"/>
    <s v="No"/>
    <s v="No"/>
    <s v="Yes"/>
    <x v="1"/>
    <s v="Yes"/>
    <x v="0"/>
    <n v="45.85"/>
    <n v="45.85"/>
    <n v="0"/>
    <n v="0"/>
    <n v="14.9"/>
    <n v="60.75"/>
    <s v="Churned"/>
    <x v="0"/>
    <s v="Don't know"/>
    <n v="1"/>
    <s v="20-50"/>
    <n v="0"/>
    <x v="1"/>
    <x v="0"/>
  </r>
  <r>
    <s v="19165-BIH"/>
    <x v="1"/>
    <n v="52"/>
    <s v="No"/>
    <x v="9"/>
    <n v="3"/>
    <n v="26"/>
    <s v="Deal 2"/>
    <x v="0"/>
    <s v="Yes"/>
    <x v="0"/>
    <s v="Cable"/>
    <x v="1"/>
    <s v="No"/>
    <x v="1"/>
    <s v="Yes"/>
    <x v="0"/>
    <s v="Yes"/>
    <s v="Yes"/>
    <s v="Yes"/>
    <x v="2"/>
    <s v="No"/>
    <x v="0"/>
    <n v="86.45"/>
    <n v="5175.3"/>
    <n v="0"/>
    <n v="0"/>
    <n v="275.11"/>
    <n v="5450.41"/>
    <s v="Stayed"/>
    <x v="0"/>
    <s v="other"/>
    <n v="0"/>
    <s v="50-100"/>
    <n v="0"/>
    <x v="1"/>
    <x v="0"/>
  </r>
  <r>
    <s v="48155-KAR"/>
    <x v="0"/>
    <n v="73"/>
    <s v="No"/>
    <x v="3"/>
    <n v="8"/>
    <n v="13"/>
    <s v="None"/>
    <x v="0"/>
    <s v="Yes"/>
    <x v="0"/>
    <s v="Fiber Optic"/>
    <x v="0"/>
    <s v="Yes"/>
    <x v="0"/>
    <s v="No"/>
    <x v="0"/>
    <s v="Yes"/>
    <s v="No"/>
    <s v="Yes"/>
    <x v="0"/>
    <s v="No"/>
    <x v="1"/>
    <n v="101.15"/>
    <n v="3741.85"/>
    <n v="0"/>
    <n v="0"/>
    <n v="1075.4000000000001"/>
    <n v="4817.25"/>
    <s v="Stayed"/>
    <x v="0"/>
    <s v="other"/>
    <n v="0"/>
    <s v="&gt;100"/>
    <n v="0"/>
    <x v="1"/>
    <x v="1"/>
  </r>
  <r>
    <s v="83245-ASS"/>
    <x v="1"/>
    <n v="26"/>
    <s v="Yes"/>
    <x v="17"/>
    <n v="2"/>
    <n v="18"/>
    <s v="None"/>
    <x v="0"/>
    <s v="No"/>
    <x v="0"/>
    <s v="Fiber Optic"/>
    <x v="1"/>
    <s v="No"/>
    <x v="1"/>
    <s v="Yes"/>
    <x v="0"/>
    <s v="Yes"/>
    <s v="Yes"/>
    <s v="Yes"/>
    <x v="1"/>
    <s v="Yes"/>
    <x v="1"/>
    <n v="104.95"/>
    <n v="6236.75"/>
    <n v="0"/>
    <n v="0"/>
    <n v="1372.8"/>
    <n v="7609.55"/>
    <s v="Stayed"/>
    <x v="0"/>
    <s v="other"/>
    <n v="0"/>
    <s v="&gt;100"/>
    <n v="0"/>
    <x v="2"/>
    <x v="2"/>
  </r>
  <r>
    <s v="18478-PUN"/>
    <x v="1"/>
    <n v="40"/>
    <s v="No"/>
    <x v="13"/>
    <n v="12"/>
    <n v="15"/>
    <s v="Deal 2"/>
    <x v="0"/>
    <s v="No"/>
    <x v="1"/>
    <s v="No"/>
    <x v="0"/>
    <s v="No"/>
    <x v="0"/>
    <s v="No"/>
    <x v="1"/>
    <s v="No"/>
    <s v="No"/>
    <s v="No"/>
    <x v="2"/>
    <s v="No"/>
    <x v="1"/>
    <n v="20.149999999999999"/>
    <n v="930.9"/>
    <n v="0"/>
    <n v="0"/>
    <n v="1347.5"/>
    <n v="2278.4"/>
    <s v="Stayed"/>
    <x v="0"/>
    <s v="other"/>
    <n v="0"/>
    <s v="20-50"/>
    <n v="0"/>
    <x v="0"/>
    <x v="1"/>
  </r>
  <r>
    <s v="66609-RAJ"/>
    <x v="1"/>
    <n v="48"/>
    <s v="No"/>
    <x v="8"/>
    <n v="15"/>
    <n v="27"/>
    <s v="None"/>
    <x v="0"/>
    <s v="Yes"/>
    <x v="0"/>
    <s v="DSL"/>
    <x v="0"/>
    <s v="Yes"/>
    <x v="0"/>
    <s v="No"/>
    <x v="1"/>
    <s v="No"/>
    <s v="No"/>
    <s v="Yes"/>
    <x v="1"/>
    <s v="Yes"/>
    <x v="0"/>
    <n v="55.3"/>
    <n v="501.2"/>
    <n v="0"/>
    <n v="0"/>
    <n v="210.24"/>
    <n v="711.44"/>
    <s v="Stayed"/>
    <x v="0"/>
    <s v="other"/>
    <n v="0"/>
    <s v="50-100"/>
    <n v="0"/>
    <x v="0"/>
    <x v="0"/>
  </r>
  <r>
    <s v="58929-RAJ"/>
    <x v="1"/>
    <n v="24"/>
    <s v="No"/>
    <x v="8"/>
    <n v="10"/>
    <n v="2"/>
    <s v="None"/>
    <x v="0"/>
    <s v="No"/>
    <x v="1"/>
    <s v="No"/>
    <x v="0"/>
    <s v="No"/>
    <x v="0"/>
    <s v="No"/>
    <x v="1"/>
    <s v="No"/>
    <s v="No"/>
    <s v="No"/>
    <x v="2"/>
    <s v="No"/>
    <x v="0"/>
    <n v="19.7"/>
    <n v="1415.85"/>
    <n v="0"/>
    <n v="0"/>
    <n v="1587.56"/>
    <n v="3003.41"/>
    <s v="Stayed"/>
    <x v="0"/>
    <s v="other"/>
    <n v="0"/>
    <s v="&lt;20"/>
    <n v="0"/>
    <x v="2"/>
    <x v="4"/>
  </r>
  <r>
    <s v="72961-TEL"/>
    <x v="1"/>
    <n v="62"/>
    <s v="Yes"/>
    <x v="5"/>
    <n v="2"/>
    <n v="7"/>
    <s v="None"/>
    <x v="0"/>
    <s v="No"/>
    <x v="0"/>
    <s v="DSL"/>
    <x v="0"/>
    <s v="Yes"/>
    <x v="0"/>
    <s v="Yes"/>
    <x v="0"/>
    <s v="No"/>
    <s v="No"/>
    <s v="Yes"/>
    <x v="2"/>
    <s v="Yes"/>
    <x v="0"/>
    <n v="64.2"/>
    <n v="3009.5"/>
    <n v="0"/>
    <n v="0"/>
    <n v="1702.92"/>
    <n v="4712.42"/>
    <s v="Stayed"/>
    <x v="0"/>
    <s v="other"/>
    <n v="0"/>
    <s v="50-100"/>
    <n v="0"/>
    <x v="1"/>
    <x v="3"/>
  </r>
  <r>
    <s v="53414-MAH"/>
    <x v="1"/>
    <n v="19"/>
    <s v="No"/>
    <x v="1"/>
    <n v="1"/>
    <n v="6"/>
    <s v="None"/>
    <x v="0"/>
    <s v="Yes"/>
    <x v="0"/>
    <s v="Fiber Optic"/>
    <x v="0"/>
    <s v="Yes"/>
    <x v="1"/>
    <s v="Yes"/>
    <x v="0"/>
    <s v="Yes"/>
    <s v="Yes"/>
    <s v="Yes"/>
    <x v="1"/>
    <s v="Yes"/>
    <x v="1"/>
    <n v="109.95"/>
    <n v="3782.4"/>
    <n v="31.9"/>
    <n v="0"/>
    <n v="1690.5"/>
    <n v="5441"/>
    <s v="Stayed"/>
    <x v="0"/>
    <s v="other"/>
    <n v="0"/>
    <s v="&gt;100"/>
    <n v="0"/>
    <x v="3"/>
    <x v="3"/>
  </r>
  <r>
    <s v="35401-UTT"/>
    <x v="1"/>
    <n v="42"/>
    <s v="Yes"/>
    <x v="7"/>
    <n v="13"/>
    <n v="26"/>
    <s v="None"/>
    <x v="0"/>
    <s v="No"/>
    <x v="0"/>
    <s v="Cable"/>
    <x v="0"/>
    <s v="No"/>
    <x v="0"/>
    <s v="No"/>
    <x v="1"/>
    <s v="No"/>
    <s v="No"/>
    <s v="No"/>
    <x v="1"/>
    <s v="No"/>
    <x v="1"/>
    <n v="71.349999999999994"/>
    <n v="71.349999999999994"/>
    <n v="0"/>
    <n v="0"/>
    <n v="40.4"/>
    <n v="111.75"/>
    <s v="Churned"/>
    <x v="2"/>
    <s v="Poor expertise of phone support"/>
    <n v="1"/>
    <s v="50-100"/>
    <n v="0"/>
    <x v="0"/>
    <x v="0"/>
  </r>
  <r>
    <s v="62467-ODI"/>
    <x v="1"/>
    <n v="30"/>
    <s v="Yes"/>
    <x v="19"/>
    <n v="1"/>
    <n v="7"/>
    <s v="Deal 4"/>
    <x v="0"/>
    <s v="No"/>
    <x v="1"/>
    <s v="No"/>
    <x v="0"/>
    <s v="No"/>
    <x v="0"/>
    <s v="No"/>
    <x v="1"/>
    <s v="No"/>
    <s v="No"/>
    <s v="No"/>
    <x v="0"/>
    <s v="Yes"/>
    <x v="0"/>
    <n v="19.649999999999999"/>
    <n v="478.1"/>
    <n v="0"/>
    <n v="0"/>
    <n v="239.43"/>
    <n v="717.53"/>
    <s v="Stayed"/>
    <x v="0"/>
    <s v="other"/>
    <n v="0"/>
    <s v="&lt;20"/>
    <n v="0"/>
    <x v="2"/>
    <x v="3"/>
  </r>
  <r>
    <s v="55786-HAR"/>
    <x v="1"/>
    <n v="48"/>
    <s v="Yes"/>
    <x v="15"/>
    <n v="3"/>
    <n v="7"/>
    <s v="Deal 5"/>
    <x v="0"/>
    <s v="Yes"/>
    <x v="0"/>
    <s v="Fiber Optic"/>
    <x v="0"/>
    <s v="Yes"/>
    <x v="0"/>
    <s v="No"/>
    <x v="0"/>
    <s v="Yes"/>
    <s v="Yes"/>
    <s v="Yes"/>
    <x v="1"/>
    <s v="Yes"/>
    <x v="0"/>
    <n v="100.25"/>
    <n v="100.25"/>
    <n v="0"/>
    <n v="0"/>
    <n v="20.23"/>
    <n v="120.48"/>
    <s v="Churned"/>
    <x v="0"/>
    <s v="Don't know"/>
    <n v="1"/>
    <s v="&gt;100"/>
    <n v="0"/>
    <x v="0"/>
    <x v="3"/>
  </r>
  <r>
    <s v="36228-TAM"/>
    <x v="0"/>
    <n v="78"/>
    <s v="No"/>
    <x v="4"/>
    <n v="2"/>
    <n v="31"/>
    <s v="None"/>
    <x v="0"/>
    <s v="No"/>
    <x v="0"/>
    <s v="DSL"/>
    <x v="1"/>
    <s v="Yes"/>
    <x v="0"/>
    <s v="No"/>
    <x v="1"/>
    <s v="Yes"/>
    <s v="No"/>
    <s v="Yes"/>
    <x v="0"/>
    <s v="Yes"/>
    <x v="1"/>
    <n v="-3"/>
    <n v="1339.8"/>
    <n v="0"/>
    <n v="0"/>
    <n v="901.95"/>
    <n v="2241.75"/>
    <s v="Stayed"/>
    <x v="0"/>
    <s v="other"/>
    <n v="0"/>
    <s v="&lt;20"/>
    <n v="0"/>
    <x v="1"/>
    <x v="0"/>
  </r>
  <r>
    <s v="78016-TAM"/>
    <x v="1"/>
    <n v="43"/>
    <s v="Yes"/>
    <x v="4"/>
    <n v="4"/>
    <n v="23"/>
    <s v="None"/>
    <x v="0"/>
    <s v="No"/>
    <x v="1"/>
    <s v="No"/>
    <x v="0"/>
    <s v="No"/>
    <x v="0"/>
    <s v="No"/>
    <x v="1"/>
    <s v="No"/>
    <s v="No"/>
    <s v="No"/>
    <x v="1"/>
    <s v="No"/>
    <x v="1"/>
    <n v="19.75"/>
    <n v="313.39999999999998"/>
    <n v="0"/>
    <n v="0"/>
    <n v="511.84"/>
    <n v="825.24"/>
    <s v="Stayed"/>
    <x v="0"/>
    <s v="other"/>
    <n v="0"/>
    <s v="&lt;20"/>
    <n v="0"/>
    <x v="0"/>
    <x v="2"/>
  </r>
  <r>
    <s v="76622-RAJ"/>
    <x v="1"/>
    <n v="20"/>
    <s v="Yes"/>
    <x v="8"/>
    <n v="2"/>
    <n v="7"/>
    <s v="None"/>
    <x v="1"/>
    <s v="No"/>
    <x v="0"/>
    <s v="DSL"/>
    <x v="0"/>
    <s v="Yes"/>
    <x v="1"/>
    <s v="Yes"/>
    <x v="1"/>
    <s v="Yes"/>
    <s v="Yes"/>
    <s v="No"/>
    <x v="0"/>
    <s v="Yes"/>
    <x v="1"/>
    <n v="51.05"/>
    <n v="3635.15"/>
    <n v="0"/>
    <n v="120"/>
    <n v="0"/>
    <n v="3755.15"/>
    <s v="Stayed"/>
    <x v="0"/>
    <s v="other"/>
    <n v="0"/>
    <s v="50-100"/>
    <n v="0"/>
    <x v="3"/>
    <x v="3"/>
  </r>
  <r>
    <s v="83553-GUJ"/>
    <x v="0"/>
    <n v="47"/>
    <s v="No"/>
    <x v="6"/>
    <n v="9"/>
    <n v="5"/>
    <s v="None"/>
    <x v="0"/>
    <s v="No"/>
    <x v="0"/>
    <s v="Fiber Optic"/>
    <x v="1"/>
    <s v="No"/>
    <x v="1"/>
    <s v="Yes"/>
    <x v="0"/>
    <s v="Yes"/>
    <s v="Yes"/>
    <s v="Yes"/>
    <x v="2"/>
    <s v="Yes"/>
    <x v="1"/>
    <n v="105.65"/>
    <n v="6844.5"/>
    <n v="0"/>
    <n v="0"/>
    <n v="2043.36"/>
    <n v="8887.86"/>
    <s v="Stayed"/>
    <x v="0"/>
    <s v="other"/>
    <n v="0"/>
    <s v="&gt;100"/>
    <n v="0"/>
    <x v="0"/>
    <x v="4"/>
  </r>
  <r>
    <s v="33799-CHH"/>
    <x v="1"/>
    <n v="23"/>
    <s v="No"/>
    <x v="12"/>
    <n v="10"/>
    <n v="2"/>
    <s v="Deal 5"/>
    <x v="0"/>
    <s v="No"/>
    <x v="0"/>
    <s v="Fiber Optic"/>
    <x v="0"/>
    <s v="Yes"/>
    <x v="0"/>
    <s v="Yes"/>
    <x v="0"/>
    <s v="No"/>
    <s v="Yes"/>
    <s v="Yes"/>
    <x v="1"/>
    <s v="No"/>
    <x v="1"/>
    <n v="91.7"/>
    <n v="91.7"/>
    <n v="0"/>
    <n v="0"/>
    <n v="17.23"/>
    <n v="108.93"/>
    <s v="Churned"/>
    <x v="4"/>
    <s v="Attitude of service provider"/>
    <n v="1"/>
    <s v="50-100"/>
    <n v="0"/>
    <x v="2"/>
    <x v="4"/>
  </r>
  <r>
    <s v="79957-TAM"/>
    <x v="0"/>
    <n v="46"/>
    <s v="No"/>
    <x v="4"/>
    <n v="2"/>
    <n v="13"/>
    <s v="None"/>
    <x v="0"/>
    <s v="No"/>
    <x v="1"/>
    <s v="No"/>
    <x v="0"/>
    <s v="No"/>
    <x v="0"/>
    <s v="No"/>
    <x v="1"/>
    <s v="No"/>
    <s v="No"/>
    <s v="No"/>
    <x v="1"/>
    <s v="No"/>
    <x v="0"/>
    <n v="19.95"/>
    <n v="268.39999999999998"/>
    <n v="0"/>
    <n v="0"/>
    <n v="569.24"/>
    <n v="837.64"/>
    <s v="Stayed"/>
    <x v="0"/>
    <s v="other"/>
    <n v="0"/>
    <s v="&lt;20"/>
    <n v="0"/>
    <x v="0"/>
    <x v="1"/>
  </r>
  <r>
    <s v="74529-AND"/>
    <x v="1"/>
    <n v="47"/>
    <s v="Yes"/>
    <x v="10"/>
    <n v="4"/>
    <n v="23"/>
    <s v="None"/>
    <x v="0"/>
    <s v="No"/>
    <x v="1"/>
    <s v="No"/>
    <x v="0"/>
    <s v="No"/>
    <x v="0"/>
    <s v="No"/>
    <x v="1"/>
    <s v="No"/>
    <s v="No"/>
    <s v="No"/>
    <x v="2"/>
    <s v="No"/>
    <x v="1"/>
    <n v="20.25"/>
    <n v="890.35"/>
    <n v="0"/>
    <n v="0"/>
    <n v="1271.9000000000001"/>
    <n v="2162.25"/>
    <s v="Stayed"/>
    <x v="0"/>
    <s v="other"/>
    <n v="0"/>
    <s v="20-50"/>
    <n v="0"/>
    <x v="0"/>
    <x v="2"/>
  </r>
  <r>
    <s v="17584-MAH"/>
    <x v="0"/>
    <n v="37"/>
    <s v="No"/>
    <x v="1"/>
    <n v="15"/>
    <n v="5"/>
    <s v="None"/>
    <x v="0"/>
    <s v="Yes"/>
    <x v="0"/>
    <s v="Fiber Optic"/>
    <x v="0"/>
    <s v="No"/>
    <x v="0"/>
    <s v="Yes"/>
    <x v="0"/>
    <s v="Yes"/>
    <s v="Yes"/>
    <s v="Yes"/>
    <x v="0"/>
    <s v="Yes"/>
    <x v="1"/>
    <n v="100.6"/>
    <n v="5069.6499999999996"/>
    <n v="0"/>
    <n v="0"/>
    <n v="929.53"/>
    <n v="5999.18"/>
    <s v="Churned"/>
    <x v="1"/>
    <s v="Competitor offered more data"/>
    <n v="1"/>
    <s v="&gt;100"/>
    <n v="0"/>
    <x v="0"/>
    <x v="4"/>
  </r>
  <r>
    <s v="52279-TAM"/>
    <x v="0"/>
    <n v="53"/>
    <s v="No"/>
    <x v="4"/>
    <n v="15"/>
    <n v="26"/>
    <s v="Deal 5"/>
    <x v="0"/>
    <s v="No"/>
    <x v="0"/>
    <s v="Fiber Optic"/>
    <x v="0"/>
    <s v="No"/>
    <x v="0"/>
    <s v="No"/>
    <x v="0"/>
    <s v="No"/>
    <s v="No"/>
    <s v="Yes"/>
    <x v="1"/>
    <s v="Yes"/>
    <x v="1"/>
    <n v="80.7"/>
    <n v="239.45"/>
    <n v="0"/>
    <n v="0"/>
    <n v="71.16"/>
    <n v="310.61"/>
    <s v="Joined"/>
    <x v="0"/>
    <s v="other"/>
    <n v="0"/>
    <s v="50-100"/>
    <n v="1"/>
    <x v="1"/>
    <x v="0"/>
  </r>
  <r>
    <s v="24189-BIH"/>
    <x v="0"/>
    <n v="68"/>
    <s v="No"/>
    <x v="9"/>
    <n v="10"/>
    <n v="36"/>
    <s v="None"/>
    <x v="0"/>
    <s v="No"/>
    <x v="0"/>
    <s v="Fiber Optic"/>
    <x v="0"/>
    <s v="No"/>
    <x v="1"/>
    <s v="No"/>
    <x v="0"/>
    <s v="No"/>
    <s v="No"/>
    <s v="Yes"/>
    <x v="1"/>
    <s v="Yes"/>
    <x v="0"/>
    <n v="84.05"/>
    <n v="2909.95"/>
    <n v="0"/>
    <n v="0"/>
    <n v="192.1"/>
    <n v="3102.05"/>
    <s v="Stayed"/>
    <x v="0"/>
    <s v="other"/>
    <n v="0"/>
    <s v="50-100"/>
    <n v="0"/>
    <x v="1"/>
    <x v="0"/>
  </r>
  <r>
    <s v="37251-AND"/>
    <x v="1"/>
    <n v="31"/>
    <s v="No"/>
    <x v="10"/>
    <n v="12"/>
    <n v="26"/>
    <s v="Deal 1"/>
    <x v="0"/>
    <s v="Yes"/>
    <x v="0"/>
    <s v="Fiber Optic"/>
    <x v="0"/>
    <s v="Yes"/>
    <x v="1"/>
    <s v="Yes"/>
    <x v="0"/>
    <s v="Yes"/>
    <s v="Yes"/>
    <s v="Yes"/>
    <x v="2"/>
    <s v="Yes"/>
    <x v="1"/>
    <n v="110"/>
    <n v="7611.85"/>
    <n v="0"/>
    <n v="0"/>
    <n v="1005.72"/>
    <n v="8617.57"/>
    <s v="Churned"/>
    <x v="1"/>
    <s v="Competitor had better devices"/>
    <n v="1"/>
    <s v="&gt;100"/>
    <n v="0"/>
    <x v="2"/>
    <x v="0"/>
  </r>
  <r>
    <s v="46214-JAM"/>
    <x v="1"/>
    <n v="58"/>
    <s v="No"/>
    <x v="16"/>
    <n v="5"/>
    <n v="12"/>
    <s v="None"/>
    <x v="0"/>
    <s v="Yes"/>
    <x v="0"/>
    <s v="Fiber Optic"/>
    <x v="0"/>
    <s v="No"/>
    <x v="0"/>
    <s v="No"/>
    <x v="0"/>
    <s v="No"/>
    <s v="No"/>
    <s v="Yes"/>
    <x v="1"/>
    <s v="Yes"/>
    <x v="1"/>
    <n v="84.4"/>
    <n v="4116.1499999999996"/>
    <n v="0"/>
    <n v="0"/>
    <n v="1766.5"/>
    <n v="5882.65"/>
    <s v="Churned"/>
    <x v="1"/>
    <s v="Competitor had better devices"/>
    <n v="1"/>
    <s v="50-100"/>
    <n v="0"/>
    <x v="1"/>
    <x v="1"/>
  </r>
  <r>
    <s v="83658-RAJ"/>
    <x v="0"/>
    <n v="25"/>
    <s v="Yes"/>
    <x v="8"/>
    <n v="7"/>
    <n v="12"/>
    <s v="Deal 3"/>
    <x v="0"/>
    <s v="Yes"/>
    <x v="0"/>
    <s v="Fiber Optic"/>
    <x v="0"/>
    <s v="No"/>
    <x v="0"/>
    <s v="No"/>
    <x v="0"/>
    <s v="No"/>
    <s v="No"/>
    <s v="Yes"/>
    <x v="1"/>
    <s v="Yes"/>
    <x v="0"/>
    <n v="84.6"/>
    <n v="2088.0500000000002"/>
    <n v="0"/>
    <n v="0"/>
    <n v="239.25"/>
    <n v="2327.3000000000002"/>
    <s v="Stayed"/>
    <x v="0"/>
    <s v="other"/>
    <n v="0"/>
    <s v="50-100"/>
    <n v="0"/>
    <x v="2"/>
    <x v="1"/>
  </r>
  <r>
    <s v="75143-JAM"/>
    <x v="1"/>
    <n v="71"/>
    <s v="Yes"/>
    <x v="16"/>
    <n v="8"/>
    <n v="29"/>
    <s v="None"/>
    <x v="0"/>
    <s v="No"/>
    <x v="0"/>
    <s v="Fiber Optic"/>
    <x v="1"/>
    <s v="Yes"/>
    <x v="0"/>
    <s v="Yes"/>
    <x v="0"/>
    <s v="Yes"/>
    <s v="No"/>
    <s v="No"/>
    <x v="0"/>
    <s v="Yes"/>
    <x v="2"/>
    <n v="105"/>
    <n v="2007.25"/>
    <n v="0"/>
    <n v="20"/>
    <n v="151.05000000000001"/>
    <n v="2178.3000000000002"/>
    <s v="Stayed"/>
    <x v="0"/>
    <s v="other"/>
    <n v="0"/>
    <s v="&gt;100"/>
    <n v="0"/>
    <x v="1"/>
    <x v="0"/>
  </r>
  <r>
    <s v="73155-ASS"/>
    <x v="1"/>
    <n v="48"/>
    <s v="Yes"/>
    <x v="17"/>
    <n v="12"/>
    <n v="34"/>
    <s v="Deal 2"/>
    <x v="0"/>
    <s v="Yes"/>
    <x v="0"/>
    <s v="Fiber Optic"/>
    <x v="0"/>
    <s v="Yes"/>
    <x v="1"/>
    <s v="No"/>
    <x v="0"/>
    <s v="Yes"/>
    <s v="Yes"/>
    <s v="Yes"/>
    <x v="2"/>
    <s v="No"/>
    <x v="0"/>
    <n v="-3"/>
    <n v="6631.85"/>
    <n v="0"/>
    <n v="0"/>
    <n v="1803.75"/>
    <n v="8435.6"/>
    <s v="Stayed"/>
    <x v="0"/>
    <s v="other"/>
    <n v="0"/>
    <s v="&lt;20"/>
    <n v="0"/>
    <x v="0"/>
    <x v="0"/>
  </r>
  <r>
    <s v="82486-JHA"/>
    <x v="1"/>
    <n v="44"/>
    <s v="No"/>
    <x v="14"/>
    <n v="3"/>
    <n v="1"/>
    <s v="None"/>
    <x v="0"/>
    <s v="Yes"/>
    <x v="0"/>
    <s v="Fiber Optic"/>
    <x v="0"/>
    <s v="No"/>
    <x v="0"/>
    <s v="No"/>
    <x v="1"/>
    <s v="Yes"/>
    <s v="Yes"/>
    <s v="Yes"/>
    <x v="1"/>
    <s v="Yes"/>
    <x v="1"/>
    <n v="84.75"/>
    <n v="264.85000000000002"/>
    <n v="0"/>
    <n v="0"/>
    <n v="114.27"/>
    <n v="379.12"/>
    <s v="Churned"/>
    <x v="1"/>
    <s v="Competitor had better devices"/>
    <n v="1"/>
    <s v="50-100"/>
    <n v="0"/>
    <x v="0"/>
    <x v="4"/>
  </r>
  <r>
    <s v="64535-TAM"/>
    <x v="0"/>
    <n v="41"/>
    <s v="Yes"/>
    <x v="4"/>
    <n v="1"/>
    <n v="11"/>
    <s v="None"/>
    <x v="0"/>
    <s v="Yes"/>
    <x v="0"/>
    <s v="Fiber Optic"/>
    <x v="1"/>
    <s v="No"/>
    <x v="1"/>
    <s v="Yes"/>
    <x v="0"/>
    <s v="Yes"/>
    <s v="Yes"/>
    <s v="Yes"/>
    <x v="0"/>
    <s v="Yes"/>
    <x v="1"/>
    <n v="111.25"/>
    <n v="7511.65"/>
    <n v="0"/>
    <n v="0"/>
    <n v="2347.0100000000002"/>
    <n v="9858.66"/>
    <s v="Stayed"/>
    <x v="0"/>
    <s v="other"/>
    <n v="0"/>
    <s v="&gt;100"/>
    <n v="0"/>
    <x v="0"/>
    <x v="3"/>
  </r>
  <r>
    <s v="61904-KER"/>
    <x v="1"/>
    <n v="56"/>
    <s v="Yes"/>
    <x v="20"/>
    <n v="3"/>
    <n v="36"/>
    <s v="None"/>
    <x v="0"/>
    <s v="Yes"/>
    <x v="0"/>
    <s v="Fiber Optic"/>
    <x v="0"/>
    <s v="No"/>
    <x v="0"/>
    <s v="No"/>
    <x v="1"/>
    <s v="No"/>
    <s v="No"/>
    <s v="Yes"/>
    <x v="1"/>
    <s v="Yes"/>
    <x v="1"/>
    <n v="75.25"/>
    <n v="576.70000000000005"/>
    <n v="0"/>
    <n v="0"/>
    <n v="150.56"/>
    <n v="727.26"/>
    <s v="Stayed"/>
    <x v="0"/>
    <s v="other"/>
    <n v="0"/>
    <s v="50-100"/>
    <n v="0"/>
    <x v="1"/>
    <x v="0"/>
  </r>
  <r>
    <s v="99942-TEL"/>
    <x v="1"/>
    <n v="34"/>
    <s v="No"/>
    <x v="5"/>
    <n v="0"/>
    <n v="34"/>
    <s v="None"/>
    <x v="0"/>
    <s v="Yes"/>
    <x v="0"/>
    <s v="DSL"/>
    <x v="1"/>
    <s v="Yes"/>
    <x v="1"/>
    <s v="Yes"/>
    <x v="1"/>
    <s v="No"/>
    <s v="No"/>
    <s v="Yes"/>
    <x v="2"/>
    <s v="No"/>
    <x v="0"/>
    <n v="70.900000000000006"/>
    <n v="4677.1000000000004"/>
    <n v="0"/>
    <n v="0"/>
    <n v="1880.02"/>
    <n v="6557.12"/>
    <s v="Stayed"/>
    <x v="0"/>
    <s v="other"/>
    <n v="0"/>
    <s v="50-100"/>
    <n v="0"/>
    <x v="2"/>
    <x v="0"/>
  </r>
  <r>
    <s v="69540-UTT"/>
    <x v="0"/>
    <n v="51"/>
    <s v="No"/>
    <x v="7"/>
    <n v="11"/>
    <n v="8"/>
    <s v="Deal 3"/>
    <x v="0"/>
    <s v="No"/>
    <x v="0"/>
    <s v="DSL"/>
    <x v="0"/>
    <s v="No"/>
    <x v="0"/>
    <s v="Yes"/>
    <x v="0"/>
    <s v="No"/>
    <s v="No"/>
    <s v="Yes"/>
    <x v="0"/>
    <s v="No"/>
    <x v="0"/>
    <n v="59.45"/>
    <n v="1507"/>
    <n v="0"/>
    <n v="0"/>
    <n v="84.76"/>
    <n v="1591.76"/>
    <s v="Stayed"/>
    <x v="0"/>
    <s v="other"/>
    <n v="0"/>
    <s v="50-100"/>
    <n v="0"/>
    <x v="1"/>
    <x v="3"/>
  </r>
  <r>
    <s v="82990-RAJ"/>
    <x v="1"/>
    <n v="77"/>
    <s v="Yes"/>
    <x v="8"/>
    <n v="13"/>
    <n v="30"/>
    <s v="None"/>
    <x v="0"/>
    <s v="Yes"/>
    <x v="0"/>
    <s v="Fiber Optic"/>
    <x v="0"/>
    <s v="Yes"/>
    <x v="1"/>
    <s v="No"/>
    <x v="1"/>
    <s v="Yes"/>
    <s v="No"/>
    <s v="Yes"/>
    <x v="1"/>
    <s v="Yes"/>
    <x v="1"/>
    <n v="95.25"/>
    <n v="5427.05"/>
    <n v="12.59"/>
    <n v="0"/>
    <n v="2844.87"/>
    <n v="8259.33"/>
    <s v="Churned"/>
    <x v="4"/>
    <s v="Attitude of support person"/>
    <n v="1"/>
    <s v="50-100"/>
    <n v="0"/>
    <x v="1"/>
    <x v="0"/>
  </r>
  <r>
    <s v="59647-MAH"/>
    <x v="0"/>
    <n v="60"/>
    <s v="No"/>
    <x v="1"/>
    <n v="11"/>
    <n v="3"/>
    <s v="Deal 3"/>
    <x v="0"/>
    <s v="Yes"/>
    <x v="0"/>
    <s v="Fiber Optic"/>
    <x v="0"/>
    <s v="No"/>
    <x v="0"/>
    <s v="No"/>
    <x v="1"/>
    <s v="No"/>
    <s v="No"/>
    <s v="Yes"/>
    <x v="1"/>
    <s v="No"/>
    <x v="1"/>
    <n v="75.25"/>
    <n v="3017.65"/>
    <n v="0"/>
    <n v="0"/>
    <n v="1410.63"/>
    <n v="4428.28"/>
    <s v="Churned"/>
    <x v="1"/>
    <s v="Competitor made better offer"/>
    <n v="1"/>
    <s v="50-100"/>
    <n v="0"/>
    <x v="1"/>
    <x v="4"/>
  </r>
  <r>
    <s v="32561-KAR"/>
    <x v="0"/>
    <n v="27"/>
    <s v="Yes"/>
    <x v="3"/>
    <n v="7"/>
    <n v="9"/>
    <s v="Deal 2"/>
    <x v="0"/>
    <s v="Yes"/>
    <x v="0"/>
    <s v="DSL"/>
    <x v="0"/>
    <s v="Yes"/>
    <x v="0"/>
    <s v="No"/>
    <x v="1"/>
    <s v="No"/>
    <s v="Yes"/>
    <s v="Yes"/>
    <x v="1"/>
    <s v="No"/>
    <x v="1"/>
    <n v="54.25"/>
    <n v="2538.1999999999998"/>
    <n v="0"/>
    <n v="0"/>
    <n v="1844.75"/>
    <n v="4382.95"/>
    <s v="Stayed"/>
    <x v="0"/>
    <s v="other"/>
    <n v="0"/>
    <s v="50-100"/>
    <n v="0"/>
    <x v="2"/>
    <x v="3"/>
  </r>
  <r>
    <s v="61760-TAM"/>
    <x v="1"/>
    <n v="31"/>
    <s v="No"/>
    <x v="4"/>
    <n v="0"/>
    <n v="4"/>
    <s v="None"/>
    <x v="0"/>
    <s v="Yes"/>
    <x v="0"/>
    <s v="Fiber Optic"/>
    <x v="0"/>
    <s v="No"/>
    <x v="0"/>
    <s v="Yes"/>
    <x v="0"/>
    <s v="Yes"/>
    <s v="Yes"/>
    <s v="Yes"/>
    <x v="1"/>
    <s v="Yes"/>
    <x v="2"/>
    <n v="98.55"/>
    <n v="2031.95"/>
    <n v="0"/>
    <n v="0"/>
    <n v="464.4"/>
    <n v="2496.35"/>
    <s v="Stayed"/>
    <x v="0"/>
    <s v="other"/>
    <n v="0"/>
    <s v="50-100"/>
    <n v="0"/>
    <x v="2"/>
    <x v="4"/>
  </r>
  <r>
    <s v="46143-JHA"/>
    <x v="0"/>
    <n v="30"/>
    <s v="No"/>
    <x v="14"/>
    <n v="0"/>
    <n v="6"/>
    <s v="None"/>
    <x v="0"/>
    <s v="No"/>
    <x v="0"/>
    <s v="Fiber Optic"/>
    <x v="0"/>
    <s v="No"/>
    <x v="0"/>
    <s v="No"/>
    <x v="1"/>
    <s v="No"/>
    <s v="No"/>
    <s v="Yes"/>
    <x v="1"/>
    <s v="Yes"/>
    <x v="1"/>
    <n v="70.400000000000006"/>
    <n v="1214.05"/>
    <n v="0"/>
    <n v="0"/>
    <n v="232.56"/>
    <n v="1446.61"/>
    <s v="Churned"/>
    <x v="1"/>
    <s v="Competitor had better devices"/>
    <n v="1"/>
    <s v="50-100"/>
    <n v="0"/>
    <x v="2"/>
    <x v="3"/>
  </r>
  <r>
    <s v="65958-MAH"/>
    <x v="1"/>
    <n v="66"/>
    <s v="Yes"/>
    <x v="1"/>
    <n v="15"/>
    <n v="26"/>
    <s v="None"/>
    <x v="0"/>
    <s v="No"/>
    <x v="1"/>
    <s v="No"/>
    <x v="0"/>
    <s v="No"/>
    <x v="0"/>
    <s v="No"/>
    <x v="1"/>
    <s v="No"/>
    <s v="No"/>
    <s v="No"/>
    <x v="2"/>
    <s v="No"/>
    <x v="1"/>
    <n v="21"/>
    <n v="1107.2"/>
    <n v="0"/>
    <n v="0"/>
    <n v="1471.6"/>
    <n v="2578.8000000000002"/>
    <s v="Stayed"/>
    <x v="0"/>
    <s v="other"/>
    <n v="0"/>
    <s v="20-50"/>
    <n v="0"/>
    <x v="1"/>
    <x v="0"/>
  </r>
  <r>
    <s v="55786-PUN"/>
    <x v="1"/>
    <n v="26"/>
    <s v="Yes"/>
    <x v="13"/>
    <n v="7"/>
    <n v="8"/>
    <s v="None"/>
    <x v="0"/>
    <s v="Yes"/>
    <x v="1"/>
    <s v="No"/>
    <x v="0"/>
    <s v="No"/>
    <x v="0"/>
    <s v="No"/>
    <x v="1"/>
    <s v="No"/>
    <s v="No"/>
    <s v="No"/>
    <x v="2"/>
    <s v="No"/>
    <x v="0"/>
    <n v="25.35"/>
    <n v="253.5"/>
    <n v="0"/>
    <n v="0"/>
    <n v="363.7"/>
    <n v="617.20000000000005"/>
    <s v="Stayed"/>
    <x v="0"/>
    <s v="other"/>
    <n v="0"/>
    <s v="20-50"/>
    <n v="0"/>
    <x v="2"/>
    <x v="3"/>
  </r>
  <r>
    <s v="42002-GUJ"/>
    <x v="1"/>
    <n v="18"/>
    <s v="No"/>
    <x v="6"/>
    <n v="14"/>
    <n v="4"/>
    <s v="None"/>
    <x v="0"/>
    <s v="No"/>
    <x v="0"/>
    <s v="Fiber Optic"/>
    <x v="1"/>
    <s v="Yes"/>
    <x v="0"/>
    <s v="Yes"/>
    <x v="1"/>
    <s v="Yes"/>
    <s v="Yes"/>
    <s v="Yes"/>
    <x v="0"/>
    <s v="No"/>
    <x v="1"/>
    <n v="93.7"/>
    <n v="5860.7"/>
    <n v="0"/>
    <n v="0"/>
    <n v="622.80999999999995"/>
    <n v="6483.51"/>
    <s v="Stayed"/>
    <x v="0"/>
    <s v="other"/>
    <n v="0"/>
    <s v="50-100"/>
    <n v="0"/>
    <x v="3"/>
    <x v="4"/>
  </r>
  <r>
    <s v="29539-HAR"/>
    <x v="0"/>
    <n v="62"/>
    <s v="Yes"/>
    <x v="15"/>
    <n v="6"/>
    <n v="4"/>
    <s v="Deal 5"/>
    <x v="0"/>
    <s v="No"/>
    <x v="0"/>
    <s v="Fiber Optic"/>
    <x v="0"/>
    <s v="No"/>
    <x v="1"/>
    <s v="No"/>
    <x v="0"/>
    <s v="Yes"/>
    <s v="No"/>
    <s v="Yes"/>
    <x v="1"/>
    <s v="Yes"/>
    <x v="0"/>
    <n v="94.45"/>
    <n v="742.95"/>
    <n v="0"/>
    <n v="0"/>
    <n v="41.68"/>
    <n v="784.63"/>
    <s v="Churned"/>
    <x v="1"/>
    <s v="Competitor had better devices"/>
    <n v="1"/>
    <s v="50-100"/>
    <n v="0"/>
    <x v="1"/>
    <x v="4"/>
  </r>
  <r>
    <s v="97263-UTT"/>
    <x v="1"/>
    <n v="73"/>
    <s v="No"/>
    <x v="7"/>
    <n v="13"/>
    <n v="2"/>
    <s v="None"/>
    <x v="0"/>
    <s v="Yes"/>
    <x v="0"/>
    <s v="DSL"/>
    <x v="1"/>
    <s v="Yes"/>
    <x v="1"/>
    <s v="Yes"/>
    <x v="0"/>
    <s v="Yes"/>
    <s v="No"/>
    <s v="Yes"/>
    <x v="2"/>
    <s v="No"/>
    <x v="0"/>
    <n v="89.1"/>
    <n v="6352.4"/>
    <n v="0"/>
    <n v="0"/>
    <n v="1759.68"/>
    <n v="8112.08"/>
    <s v="Stayed"/>
    <x v="0"/>
    <s v="other"/>
    <n v="0"/>
    <s v="50-100"/>
    <n v="0"/>
    <x v="1"/>
    <x v="4"/>
  </r>
  <r>
    <s v="74879-UTT"/>
    <x v="0"/>
    <n v="44"/>
    <s v="Yes"/>
    <x v="7"/>
    <n v="12"/>
    <n v="30"/>
    <s v="None"/>
    <x v="0"/>
    <s v="No"/>
    <x v="0"/>
    <s v="DSL"/>
    <x v="0"/>
    <s v="No"/>
    <x v="0"/>
    <s v="Yes"/>
    <x v="1"/>
    <s v="No"/>
    <s v="No"/>
    <s v="Yes"/>
    <x v="1"/>
    <s v="Yes"/>
    <x v="0"/>
    <n v="51.1"/>
    <n v="1269.5999999999999"/>
    <n v="0"/>
    <n v="0"/>
    <n v="55.92"/>
    <n v="1325.52"/>
    <s v="Stayed"/>
    <x v="0"/>
    <s v="other"/>
    <n v="0"/>
    <s v="50-100"/>
    <n v="0"/>
    <x v="0"/>
    <x v="0"/>
  </r>
  <r>
    <s v="44439-WES"/>
    <x v="1"/>
    <n v="78"/>
    <s v="No"/>
    <x v="2"/>
    <n v="11"/>
    <n v="12"/>
    <s v="None"/>
    <x v="0"/>
    <s v="No"/>
    <x v="0"/>
    <s v="Fiber Optic"/>
    <x v="0"/>
    <s v="No"/>
    <x v="0"/>
    <s v="No"/>
    <x v="1"/>
    <s v="No"/>
    <s v="No"/>
    <s v="Yes"/>
    <x v="2"/>
    <s v="No"/>
    <x v="1"/>
    <n v="69.349999999999994"/>
    <n v="261.64999999999998"/>
    <n v="0"/>
    <n v="0"/>
    <n v="120.44"/>
    <n v="382.09"/>
    <s v="Stayed"/>
    <x v="0"/>
    <s v="other"/>
    <n v="0"/>
    <s v="50-100"/>
    <n v="0"/>
    <x v="1"/>
    <x v="1"/>
  </r>
  <r>
    <s v="21857-BIH"/>
    <x v="1"/>
    <n v="32"/>
    <s v="No"/>
    <x v="9"/>
    <n v="11"/>
    <n v="19"/>
    <s v="None"/>
    <x v="0"/>
    <s v="Yes"/>
    <x v="0"/>
    <s v="Fiber Optic"/>
    <x v="0"/>
    <s v="No"/>
    <x v="0"/>
    <s v="No"/>
    <x v="1"/>
    <s v="Yes"/>
    <s v="Yes"/>
    <s v="Yes"/>
    <x v="1"/>
    <s v="Yes"/>
    <x v="1"/>
    <n v="83.95"/>
    <n v="2254.1999999999998"/>
    <n v="0"/>
    <n v="0"/>
    <n v="371.8"/>
    <n v="2626"/>
    <s v="Churned"/>
    <x v="1"/>
    <s v="Competitor offered higher download speeds"/>
    <n v="1"/>
    <s v="50-100"/>
    <n v="0"/>
    <x v="2"/>
    <x v="2"/>
  </r>
  <r>
    <s v="89049-PUN"/>
    <x v="1"/>
    <n v="60"/>
    <s v="Yes"/>
    <x v="13"/>
    <n v="7"/>
    <n v="3"/>
    <s v="None"/>
    <x v="0"/>
    <s v="Yes"/>
    <x v="0"/>
    <s v="Fiber Optic"/>
    <x v="1"/>
    <s v="Yes"/>
    <x v="0"/>
    <s v="Yes"/>
    <x v="1"/>
    <s v="No"/>
    <s v="No"/>
    <s v="Yes"/>
    <x v="0"/>
    <s v="No"/>
    <x v="1"/>
    <n v="89"/>
    <n v="5898.6"/>
    <n v="0"/>
    <n v="0"/>
    <n v="2467.08"/>
    <n v="8365.68"/>
    <s v="Stayed"/>
    <x v="0"/>
    <s v="other"/>
    <n v="0"/>
    <s v="50-100"/>
    <n v="0"/>
    <x v="1"/>
    <x v="4"/>
  </r>
  <r>
    <s v="75261-UTT"/>
    <x v="1"/>
    <n v="54"/>
    <s v="Yes"/>
    <x v="7"/>
    <n v="8"/>
    <n v="34"/>
    <s v="None"/>
    <x v="0"/>
    <s v="Yes"/>
    <x v="0"/>
    <s v="Cable"/>
    <x v="1"/>
    <s v="Yes"/>
    <x v="1"/>
    <s v="Yes"/>
    <x v="0"/>
    <s v="Yes"/>
    <s v="Yes"/>
    <s v="Yes"/>
    <x v="2"/>
    <s v="No"/>
    <x v="1"/>
    <n v="91.55"/>
    <n v="5963.95"/>
    <n v="0"/>
    <n v="0"/>
    <n v="657.15"/>
    <n v="6621.1"/>
    <s v="Stayed"/>
    <x v="0"/>
    <s v="other"/>
    <n v="0"/>
    <s v="50-100"/>
    <n v="0"/>
    <x v="1"/>
    <x v="0"/>
  </r>
  <r>
    <s v="42333-UTT"/>
    <x v="0"/>
    <n v="36"/>
    <s v="Yes"/>
    <x v="7"/>
    <n v="8"/>
    <n v="4"/>
    <s v="Deal 3"/>
    <x v="0"/>
    <s v="No"/>
    <x v="0"/>
    <s v="DSL"/>
    <x v="1"/>
    <s v="No"/>
    <x v="1"/>
    <s v="Yes"/>
    <x v="0"/>
    <s v="Yes"/>
    <s v="Yes"/>
    <s v="Yes"/>
    <x v="0"/>
    <s v="Yes"/>
    <x v="1"/>
    <n v="79.95"/>
    <n v="2727.3"/>
    <n v="0"/>
    <n v="0"/>
    <n v="180.88"/>
    <n v="2908.18"/>
    <s v="Stayed"/>
    <x v="0"/>
    <s v="other"/>
    <n v="0"/>
    <s v="50-100"/>
    <n v="0"/>
    <x v="0"/>
    <x v="4"/>
  </r>
  <r>
    <s v="14390-UTT"/>
    <x v="1"/>
    <n v="45"/>
    <s v="No"/>
    <x v="7"/>
    <n v="3"/>
    <n v="11"/>
    <s v="None"/>
    <x v="0"/>
    <s v="No"/>
    <x v="0"/>
    <s v="Cable"/>
    <x v="1"/>
    <s v="No"/>
    <x v="1"/>
    <s v="Yes"/>
    <x v="0"/>
    <s v="Yes"/>
    <s v="Yes"/>
    <s v="Yes"/>
    <x v="2"/>
    <s v="Yes"/>
    <x v="0"/>
    <n v="81"/>
    <n v="3533.6"/>
    <n v="0"/>
    <n v="0"/>
    <n v="1170.45"/>
    <n v="4704.05"/>
    <s v="Stayed"/>
    <x v="0"/>
    <s v="other"/>
    <n v="0"/>
    <s v="50-100"/>
    <n v="0"/>
    <x v="0"/>
    <x v="3"/>
  </r>
  <r>
    <s v="78645-UTT"/>
    <x v="1"/>
    <n v="40"/>
    <s v="No"/>
    <x v="7"/>
    <n v="7"/>
    <n v="12"/>
    <s v="Deal 1"/>
    <x v="0"/>
    <s v="Yes"/>
    <x v="0"/>
    <s v="Fiber Optic"/>
    <x v="1"/>
    <s v="Yes"/>
    <x v="1"/>
    <s v="No"/>
    <x v="0"/>
    <s v="No"/>
    <s v="No"/>
    <s v="Yes"/>
    <x v="2"/>
    <s v="Yes"/>
    <x v="0"/>
    <n v="99"/>
    <n v="7061.65"/>
    <n v="0"/>
    <n v="0"/>
    <n v="1116.83"/>
    <n v="8178.48"/>
    <s v="Stayed"/>
    <x v="0"/>
    <s v="other"/>
    <n v="0"/>
    <s v="50-100"/>
    <n v="0"/>
    <x v="0"/>
    <x v="1"/>
  </r>
  <r>
    <s v="49859-UTT"/>
    <x v="1"/>
    <n v="37"/>
    <s v="No"/>
    <x v="7"/>
    <n v="9"/>
    <n v="23"/>
    <s v="None"/>
    <x v="0"/>
    <s v="Yes"/>
    <x v="0"/>
    <s v="DSL"/>
    <x v="0"/>
    <s v="No"/>
    <x v="1"/>
    <s v="Yes"/>
    <x v="0"/>
    <s v="Yes"/>
    <s v="Yes"/>
    <s v="Yes"/>
    <x v="0"/>
    <s v="Yes"/>
    <x v="0"/>
    <n v="82"/>
    <n v="1425.45"/>
    <n v="0"/>
    <n v="0"/>
    <n v="225"/>
    <n v="1650.45"/>
    <s v="Churned"/>
    <x v="2"/>
    <s v="Product dissatisfaction"/>
    <n v="1"/>
    <s v="50-100"/>
    <n v="0"/>
    <x v="0"/>
    <x v="2"/>
  </r>
  <r>
    <s v="46004-TAM"/>
    <x v="0"/>
    <n v="25"/>
    <s v="Yes"/>
    <x v="4"/>
    <n v="1"/>
    <n v="6"/>
    <s v="None"/>
    <x v="0"/>
    <s v="No"/>
    <x v="0"/>
    <s v="DSL"/>
    <x v="0"/>
    <s v="No"/>
    <x v="0"/>
    <s v="Yes"/>
    <x v="0"/>
    <s v="Yes"/>
    <s v="Yes"/>
    <s v="Yes"/>
    <x v="1"/>
    <s v="No"/>
    <x v="1"/>
    <n v="-8"/>
    <n v="132.4"/>
    <n v="0"/>
    <n v="0"/>
    <n v="47.04"/>
    <n v="179.44"/>
    <s v="Joined"/>
    <x v="0"/>
    <s v="other"/>
    <n v="0"/>
    <s v="&lt;20"/>
    <n v="1"/>
    <x v="2"/>
    <x v="3"/>
  </r>
  <r>
    <s v="21013-JAM"/>
    <x v="0"/>
    <n v="55"/>
    <s v="No"/>
    <x v="16"/>
    <n v="12"/>
    <n v="8"/>
    <s v="None"/>
    <x v="0"/>
    <s v="No"/>
    <x v="0"/>
    <s v="Fiber Optic"/>
    <x v="1"/>
    <s v="No"/>
    <x v="0"/>
    <s v="No"/>
    <x v="1"/>
    <s v="No"/>
    <s v="No"/>
    <s v="Yes"/>
    <x v="1"/>
    <s v="Yes"/>
    <x v="1"/>
    <n v="74.5"/>
    <n v="609.9"/>
    <n v="0"/>
    <n v="0"/>
    <n v="383.28"/>
    <n v="993.18"/>
    <s v="Churned"/>
    <x v="1"/>
    <s v="Competitor made better offer"/>
    <n v="1"/>
    <s v="50-100"/>
    <n v="0"/>
    <x v="1"/>
    <x v="3"/>
  </r>
  <r>
    <s v="51740-TAM"/>
    <x v="1"/>
    <n v="38"/>
    <s v="Yes"/>
    <x v="4"/>
    <n v="4"/>
    <n v="25"/>
    <s v="None"/>
    <x v="1"/>
    <s v="No"/>
    <x v="0"/>
    <s v="DSL"/>
    <x v="0"/>
    <s v="No"/>
    <x v="0"/>
    <s v="Yes"/>
    <x v="1"/>
    <s v="No"/>
    <s v="No"/>
    <s v="No"/>
    <x v="1"/>
    <s v="Yes"/>
    <x v="0"/>
    <n v="31"/>
    <n v="95.05"/>
    <n v="0"/>
    <n v="20"/>
    <n v="0"/>
    <n v="115.05"/>
    <s v="Churned"/>
    <x v="2"/>
    <s v="Poor expertise of online support"/>
    <n v="1"/>
    <s v="20-50"/>
    <n v="0"/>
    <x v="0"/>
    <x v="0"/>
  </r>
  <r>
    <s v="82482-MAD"/>
    <x v="1"/>
    <n v="64"/>
    <s v="Yes"/>
    <x v="11"/>
    <n v="9"/>
    <n v="34"/>
    <s v="Deal 4"/>
    <x v="0"/>
    <s v="No"/>
    <x v="1"/>
    <s v="No"/>
    <x v="0"/>
    <s v="No"/>
    <x v="0"/>
    <s v="No"/>
    <x v="1"/>
    <s v="No"/>
    <s v="No"/>
    <s v="No"/>
    <x v="2"/>
    <s v="Yes"/>
    <x v="1"/>
    <n v="20.05"/>
    <n v="264.55"/>
    <n v="0"/>
    <n v="0"/>
    <n v="484.08"/>
    <n v="748.63"/>
    <s v="Stayed"/>
    <x v="0"/>
    <s v="other"/>
    <n v="0"/>
    <s v="20-50"/>
    <n v="0"/>
    <x v="1"/>
    <x v="0"/>
  </r>
  <r>
    <s v="43735-TAM"/>
    <x v="1"/>
    <n v="34"/>
    <s v="No"/>
    <x v="4"/>
    <n v="9"/>
    <n v="23"/>
    <s v="Deal 4"/>
    <x v="0"/>
    <s v="No"/>
    <x v="1"/>
    <s v="No"/>
    <x v="0"/>
    <s v="No"/>
    <x v="0"/>
    <s v="No"/>
    <x v="1"/>
    <s v="No"/>
    <s v="No"/>
    <s v="No"/>
    <x v="0"/>
    <s v="No"/>
    <x v="0"/>
    <n v="20.100000000000001"/>
    <n v="296.14999999999998"/>
    <n v="0"/>
    <n v="0"/>
    <n v="330.4"/>
    <n v="626.54999999999995"/>
    <s v="Stayed"/>
    <x v="0"/>
    <s v="other"/>
    <n v="0"/>
    <s v="20-50"/>
    <n v="0"/>
    <x v="2"/>
    <x v="2"/>
  </r>
  <r>
    <s v="19592-UTT"/>
    <x v="1"/>
    <n v="80"/>
    <s v="No"/>
    <x v="7"/>
    <n v="7"/>
    <n v="17"/>
    <s v="Deal 1"/>
    <x v="0"/>
    <s v="Yes"/>
    <x v="0"/>
    <s v="Fiber Optic"/>
    <x v="1"/>
    <s v="Yes"/>
    <x v="0"/>
    <s v="Yes"/>
    <x v="0"/>
    <s v="Yes"/>
    <s v="No"/>
    <s v="Yes"/>
    <x v="2"/>
    <s v="Yes"/>
    <x v="1"/>
    <n v="110.1"/>
    <n v="7746.7"/>
    <n v="44.81"/>
    <n v="0"/>
    <n v="1016.64"/>
    <n v="8718.5300000000007"/>
    <s v="Stayed"/>
    <x v="0"/>
    <s v="other"/>
    <n v="0"/>
    <s v="&gt;100"/>
    <n v="0"/>
    <x v="1"/>
    <x v="1"/>
  </r>
  <r>
    <s v="55235-KAR"/>
    <x v="1"/>
    <n v="26"/>
    <s v="Yes"/>
    <x v="3"/>
    <n v="1"/>
    <n v="36"/>
    <s v="Deal 5"/>
    <x v="0"/>
    <s v="No"/>
    <x v="0"/>
    <s v="Fiber Optic"/>
    <x v="0"/>
    <s v="No"/>
    <x v="0"/>
    <s v="No"/>
    <x v="1"/>
    <s v="No"/>
    <s v="No"/>
    <s v="Yes"/>
    <x v="1"/>
    <s v="Yes"/>
    <x v="1"/>
    <n v="70.25"/>
    <n v="70.25"/>
    <n v="0"/>
    <n v="0"/>
    <n v="23"/>
    <n v="93.25"/>
    <s v="Churned"/>
    <x v="1"/>
    <s v="Competitor had better devices"/>
    <n v="1"/>
    <s v="50-100"/>
    <n v="0"/>
    <x v="2"/>
    <x v="0"/>
  </r>
  <r>
    <s v="45672-TAM"/>
    <x v="1"/>
    <n v="29"/>
    <s v="No"/>
    <x v="4"/>
    <n v="0"/>
    <n v="2"/>
    <s v="None"/>
    <x v="0"/>
    <s v="No"/>
    <x v="1"/>
    <s v="No"/>
    <x v="0"/>
    <s v="No"/>
    <x v="0"/>
    <s v="No"/>
    <x v="1"/>
    <s v="No"/>
    <s v="No"/>
    <s v="No"/>
    <x v="1"/>
    <s v="No"/>
    <x v="2"/>
    <n v="20.2"/>
    <n v="20.2"/>
    <n v="0"/>
    <n v="0"/>
    <n v="42.15"/>
    <n v="62.35"/>
    <s v="Joined"/>
    <x v="0"/>
    <s v="other"/>
    <n v="0"/>
    <s v="20-50"/>
    <n v="1"/>
    <x v="2"/>
    <x v="4"/>
  </r>
  <r>
    <s v="43324-KAR"/>
    <x v="1"/>
    <n v="73"/>
    <s v="No"/>
    <x v="3"/>
    <n v="8"/>
    <n v="32"/>
    <s v="Deal 4"/>
    <x v="0"/>
    <s v="Yes"/>
    <x v="0"/>
    <s v="Fiber Optic"/>
    <x v="0"/>
    <s v="No"/>
    <x v="0"/>
    <s v="No"/>
    <x v="1"/>
    <s v="Yes"/>
    <s v="No"/>
    <s v="Yes"/>
    <x v="1"/>
    <s v="No"/>
    <x v="1"/>
    <n v="85.55"/>
    <n v="851.75"/>
    <n v="0"/>
    <n v="0"/>
    <n v="60.1"/>
    <n v="911.85"/>
    <s v="Churned"/>
    <x v="4"/>
    <s v="Attitude of support person"/>
    <n v="1"/>
    <s v="50-100"/>
    <n v="0"/>
    <x v="1"/>
    <x v="0"/>
  </r>
  <r>
    <s v="43271-DEL"/>
    <x v="1"/>
    <n v="37"/>
    <s v="Yes"/>
    <x v="0"/>
    <n v="8"/>
    <n v="19"/>
    <s v="Deal 2"/>
    <x v="1"/>
    <s v="No"/>
    <x v="0"/>
    <s v="Cable"/>
    <x v="0"/>
    <s v="Yes"/>
    <x v="1"/>
    <s v="No"/>
    <x v="1"/>
    <s v="Yes"/>
    <s v="Yes"/>
    <s v="Yes"/>
    <x v="2"/>
    <s v="Yes"/>
    <x v="0"/>
    <n v="43.6"/>
    <n v="2748.7"/>
    <n v="0"/>
    <n v="0"/>
    <n v="0"/>
    <n v="2748.7"/>
    <s v="Stayed"/>
    <x v="0"/>
    <s v="other"/>
    <n v="0"/>
    <s v="20-50"/>
    <n v="0"/>
    <x v="0"/>
    <x v="2"/>
  </r>
  <r>
    <s v="98542-ASS"/>
    <x v="0"/>
    <n v="31"/>
    <s v="Yes"/>
    <x v="17"/>
    <n v="10"/>
    <n v="3"/>
    <s v="Deal 5"/>
    <x v="0"/>
    <s v="Yes"/>
    <x v="0"/>
    <s v="Fiber Optic"/>
    <x v="0"/>
    <s v="Yes"/>
    <x v="0"/>
    <s v="No"/>
    <x v="1"/>
    <s v="No"/>
    <s v="Yes"/>
    <s v="Yes"/>
    <x v="1"/>
    <s v="No"/>
    <x v="1"/>
    <n v="78.45"/>
    <n v="330.05"/>
    <n v="0"/>
    <n v="0"/>
    <n v="168.24"/>
    <n v="498.29"/>
    <s v="Churned"/>
    <x v="1"/>
    <s v="Competitor made better offer"/>
    <n v="1"/>
    <s v="50-100"/>
    <n v="0"/>
    <x v="2"/>
    <x v="4"/>
  </r>
  <r>
    <s v="61061-TAM"/>
    <x v="0"/>
    <n v="31"/>
    <s v="Yes"/>
    <x v="4"/>
    <n v="1"/>
    <n v="21"/>
    <s v="Deal 2"/>
    <x v="0"/>
    <s v="Yes"/>
    <x v="1"/>
    <s v="No"/>
    <x v="0"/>
    <s v="No"/>
    <x v="0"/>
    <s v="No"/>
    <x v="1"/>
    <s v="No"/>
    <s v="No"/>
    <s v="No"/>
    <x v="0"/>
    <s v="No"/>
    <x v="1"/>
    <n v="24.05"/>
    <n v="1301.9000000000001"/>
    <n v="0"/>
    <n v="0"/>
    <n v="2086.61"/>
    <n v="3388.51"/>
    <s v="Stayed"/>
    <x v="0"/>
    <s v="other"/>
    <n v="0"/>
    <s v="20-50"/>
    <n v="0"/>
    <x v="2"/>
    <x v="2"/>
  </r>
  <r>
    <s v="39308-MAD"/>
    <x v="0"/>
    <n v="27"/>
    <s v="No"/>
    <x v="11"/>
    <n v="4"/>
    <n v="5"/>
    <s v="None"/>
    <x v="0"/>
    <s v="No"/>
    <x v="0"/>
    <s v="Fiber Optic"/>
    <x v="1"/>
    <s v="No"/>
    <x v="1"/>
    <s v="No"/>
    <x v="0"/>
    <s v="Yes"/>
    <s v="Yes"/>
    <s v="Yes"/>
    <x v="0"/>
    <s v="No"/>
    <x v="1"/>
    <n v="100.3"/>
    <n v="5244.45"/>
    <n v="0"/>
    <n v="0"/>
    <n v="415.48"/>
    <n v="5659.93"/>
    <s v="Stayed"/>
    <x v="0"/>
    <s v="other"/>
    <n v="0"/>
    <s v="&gt;100"/>
    <n v="0"/>
    <x v="2"/>
    <x v="4"/>
  </r>
  <r>
    <s v="44732-AND"/>
    <x v="0"/>
    <n v="71"/>
    <s v="No"/>
    <x v="10"/>
    <n v="6"/>
    <n v="29"/>
    <s v="Deal 4"/>
    <x v="0"/>
    <s v="Yes"/>
    <x v="0"/>
    <s v="Fiber Optic"/>
    <x v="0"/>
    <s v="Yes"/>
    <x v="0"/>
    <s v="No"/>
    <x v="0"/>
    <s v="No"/>
    <s v="No"/>
    <s v="Yes"/>
    <x v="1"/>
    <s v="Yes"/>
    <x v="1"/>
    <n v="88.2"/>
    <n v="1775.8"/>
    <n v="0"/>
    <n v="0"/>
    <n v="759.43"/>
    <n v="2535.23"/>
    <s v="Churned"/>
    <x v="1"/>
    <s v="Competitor had better devices"/>
    <n v="1"/>
    <s v="50-100"/>
    <n v="0"/>
    <x v="1"/>
    <x v="0"/>
  </r>
  <r>
    <s v="42421-KER"/>
    <x v="0"/>
    <n v="57"/>
    <s v="No"/>
    <x v="20"/>
    <n v="4"/>
    <n v="36"/>
    <s v="Deal 4"/>
    <x v="0"/>
    <s v="No"/>
    <x v="0"/>
    <s v="DSL"/>
    <x v="0"/>
    <s v="No"/>
    <x v="0"/>
    <s v="No"/>
    <x v="1"/>
    <s v="No"/>
    <s v="No"/>
    <s v="No"/>
    <x v="1"/>
    <s v="Yes"/>
    <x v="0"/>
    <n v="45.65"/>
    <n v="747.2"/>
    <n v="0"/>
    <n v="40"/>
    <n v="613.26"/>
    <n v="1400.46"/>
    <s v="Stayed"/>
    <x v="0"/>
    <s v="other"/>
    <n v="0"/>
    <s v="20-50"/>
    <n v="0"/>
    <x v="1"/>
    <x v="0"/>
  </r>
  <r>
    <s v="76618-RAJ"/>
    <x v="1"/>
    <n v="74"/>
    <s v="No"/>
    <x v="8"/>
    <n v="2"/>
    <n v="4"/>
    <s v="Deal 2"/>
    <x v="1"/>
    <s v="No"/>
    <x v="0"/>
    <s v="DSL"/>
    <x v="0"/>
    <s v="Yes"/>
    <x v="0"/>
    <s v="No"/>
    <x v="1"/>
    <s v="No"/>
    <s v="No"/>
    <s v="Yes"/>
    <x v="1"/>
    <s v="Yes"/>
    <x v="0"/>
    <n v="29.45"/>
    <n v="1459.35"/>
    <n v="0"/>
    <n v="0"/>
    <n v="0"/>
    <n v="1459.35"/>
    <s v="Stayed"/>
    <x v="0"/>
    <s v="other"/>
    <n v="0"/>
    <s v="20-50"/>
    <n v="0"/>
    <x v="1"/>
    <x v="4"/>
  </r>
  <r>
    <s v="58967-TEL"/>
    <x v="1"/>
    <n v="65"/>
    <s v="Yes"/>
    <x v="5"/>
    <n v="14"/>
    <n v="15"/>
    <s v="Deal 5"/>
    <x v="0"/>
    <s v="No"/>
    <x v="0"/>
    <s v="DSL"/>
    <x v="0"/>
    <s v="No"/>
    <x v="0"/>
    <s v="No"/>
    <x v="1"/>
    <s v="No"/>
    <s v="No"/>
    <s v="Yes"/>
    <x v="1"/>
    <s v="No"/>
    <x v="0"/>
    <n v="44.7"/>
    <n v="276.5"/>
    <n v="0"/>
    <n v="0"/>
    <n v="118.44"/>
    <n v="394.94"/>
    <s v="Stayed"/>
    <x v="0"/>
    <s v="other"/>
    <n v="0"/>
    <s v="20-50"/>
    <n v="0"/>
    <x v="1"/>
    <x v="1"/>
  </r>
  <r>
    <s v="85949-TAM"/>
    <x v="0"/>
    <n v="79"/>
    <s v="No"/>
    <x v="4"/>
    <n v="4"/>
    <n v="14"/>
    <s v="None"/>
    <x v="0"/>
    <s v="Yes"/>
    <x v="0"/>
    <s v="Fiber Optic"/>
    <x v="1"/>
    <s v="Yes"/>
    <x v="1"/>
    <s v="Yes"/>
    <x v="0"/>
    <s v="Yes"/>
    <s v="No"/>
    <s v="Yes"/>
    <x v="2"/>
    <s v="No"/>
    <x v="1"/>
    <n v="113.8"/>
    <n v="7845.8"/>
    <n v="0"/>
    <n v="0"/>
    <n v="1776.24"/>
    <n v="9622.0400000000009"/>
    <s v="Stayed"/>
    <x v="0"/>
    <s v="other"/>
    <n v="0"/>
    <s v="&gt;100"/>
    <n v="0"/>
    <x v="1"/>
    <x v="1"/>
  </r>
  <r>
    <s v="26896-KAR"/>
    <x v="1"/>
    <n v="29"/>
    <s v="Yes"/>
    <x v="3"/>
    <n v="4"/>
    <n v="19"/>
    <s v="None"/>
    <x v="0"/>
    <s v="Yes"/>
    <x v="0"/>
    <s v="Fiber Optic"/>
    <x v="1"/>
    <s v="Yes"/>
    <x v="1"/>
    <s v="Yes"/>
    <x v="0"/>
    <s v="Yes"/>
    <s v="Yes"/>
    <s v="Yes"/>
    <x v="2"/>
    <s v="Yes"/>
    <x v="1"/>
    <n v="116.6"/>
    <n v="8337.4500000000007"/>
    <n v="26.7"/>
    <n v="0"/>
    <n v="1532.88"/>
    <n v="9843.6299999999992"/>
    <s v="Stayed"/>
    <x v="0"/>
    <s v="other"/>
    <n v="0"/>
    <s v="&gt;100"/>
    <n v="0"/>
    <x v="2"/>
    <x v="2"/>
  </r>
  <r>
    <s v="85732-MAD"/>
    <x v="1"/>
    <n v="58"/>
    <s v="No"/>
    <x v="11"/>
    <n v="7"/>
    <n v="25"/>
    <s v="Deal 1"/>
    <x v="0"/>
    <s v="Yes"/>
    <x v="0"/>
    <s v="Fiber Optic"/>
    <x v="0"/>
    <s v="Yes"/>
    <x v="1"/>
    <s v="No"/>
    <x v="0"/>
    <s v="Yes"/>
    <s v="Yes"/>
    <s v="Yes"/>
    <x v="2"/>
    <s v="Yes"/>
    <x v="1"/>
    <n v="106"/>
    <n v="7723.7"/>
    <n v="0"/>
    <n v="0"/>
    <n v="3361.14"/>
    <n v="11084.84"/>
    <s v="Churned"/>
    <x v="1"/>
    <s v="Competitor offered higher download speeds"/>
    <n v="1"/>
    <s v="&gt;100"/>
    <n v="0"/>
    <x v="1"/>
    <x v="0"/>
  </r>
  <r>
    <s v="38303-UTT"/>
    <x v="0"/>
    <n v="77"/>
    <s v="No"/>
    <x v="7"/>
    <n v="5"/>
    <n v="17"/>
    <s v="Deal 2"/>
    <x v="0"/>
    <s v="Yes"/>
    <x v="0"/>
    <s v="DSL"/>
    <x v="0"/>
    <s v="Yes"/>
    <x v="1"/>
    <s v="No"/>
    <x v="0"/>
    <s v="Yes"/>
    <s v="No"/>
    <s v="Yes"/>
    <x v="2"/>
    <s v="Yes"/>
    <x v="1"/>
    <n v="79.75"/>
    <n v="4438.2"/>
    <n v="0"/>
    <n v="0"/>
    <n v="518.70000000000005"/>
    <n v="4956.8999999999996"/>
    <s v="Stayed"/>
    <x v="0"/>
    <s v="other"/>
    <n v="0"/>
    <s v="50-100"/>
    <n v="0"/>
    <x v="1"/>
    <x v="1"/>
  </r>
  <r>
    <s v="14676-TAM"/>
    <x v="0"/>
    <n v="40"/>
    <s v="No"/>
    <x v="4"/>
    <n v="9"/>
    <n v="35"/>
    <s v="Deal 2"/>
    <x v="0"/>
    <s v="Yes"/>
    <x v="0"/>
    <s v="DSL"/>
    <x v="1"/>
    <s v="Yes"/>
    <x v="1"/>
    <s v="No"/>
    <x v="0"/>
    <s v="Yes"/>
    <s v="Yes"/>
    <s v="No"/>
    <x v="2"/>
    <s v="Yes"/>
    <x v="1"/>
    <n v="86.1"/>
    <n v="4890.5"/>
    <n v="0"/>
    <n v="110"/>
    <n v="1284.1199999999999"/>
    <n v="6284.62"/>
    <s v="Stayed"/>
    <x v="0"/>
    <s v="other"/>
    <n v="0"/>
    <s v="50-100"/>
    <n v="0"/>
    <x v="0"/>
    <x v="0"/>
  </r>
  <r>
    <s v="63513-TEL"/>
    <x v="1"/>
    <n v="35"/>
    <s v="No"/>
    <x v="5"/>
    <n v="15"/>
    <n v="30"/>
    <s v="Deal 1"/>
    <x v="0"/>
    <s v="Yes"/>
    <x v="1"/>
    <s v="No"/>
    <x v="0"/>
    <s v="No"/>
    <x v="0"/>
    <s v="No"/>
    <x v="1"/>
    <s v="No"/>
    <s v="No"/>
    <s v="No"/>
    <x v="2"/>
    <s v="No"/>
    <x v="1"/>
    <n v="25.45"/>
    <n v="1813.35"/>
    <n v="0"/>
    <n v="0"/>
    <n v="294.64999999999998"/>
    <n v="2108"/>
    <s v="Stayed"/>
    <x v="0"/>
    <s v="other"/>
    <n v="0"/>
    <s v="20-50"/>
    <n v="0"/>
    <x v="0"/>
    <x v="0"/>
  </r>
  <r>
    <s v="89517-MAH"/>
    <x v="1"/>
    <n v="44"/>
    <s v="No"/>
    <x v="1"/>
    <n v="13"/>
    <n v="32"/>
    <s v="Deal 1"/>
    <x v="0"/>
    <s v="Yes"/>
    <x v="0"/>
    <s v="DSL"/>
    <x v="1"/>
    <s v="No"/>
    <x v="1"/>
    <s v="Yes"/>
    <x v="0"/>
    <s v="Yes"/>
    <s v="Yes"/>
    <s v="Yes"/>
    <x v="2"/>
    <s v="No"/>
    <x v="0"/>
    <n v="84.7"/>
    <n v="5893.9"/>
    <n v="0"/>
    <n v="0"/>
    <n v="1792.8"/>
    <n v="7686.7"/>
    <s v="Stayed"/>
    <x v="0"/>
    <s v="other"/>
    <n v="0"/>
    <s v="50-100"/>
    <n v="0"/>
    <x v="0"/>
    <x v="0"/>
  </r>
  <r>
    <s v="24793-GUJ"/>
    <x v="0"/>
    <n v="30"/>
    <s v="Yes"/>
    <x v="6"/>
    <n v="13"/>
    <n v="32"/>
    <s v="None"/>
    <x v="0"/>
    <s v="No"/>
    <x v="1"/>
    <s v="No"/>
    <x v="0"/>
    <s v="No"/>
    <x v="0"/>
    <s v="No"/>
    <x v="1"/>
    <s v="No"/>
    <s v="No"/>
    <s v="No"/>
    <x v="2"/>
    <s v="No"/>
    <x v="0"/>
    <n v="19.149999999999999"/>
    <n v="343.45"/>
    <n v="28.63"/>
    <n v="0"/>
    <n v="470.22"/>
    <n v="785.04"/>
    <s v="Stayed"/>
    <x v="0"/>
    <s v="other"/>
    <n v="0"/>
    <s v="&lt;20"/>
    <n v="0"/>
    <x v="2"/>
    <x v="0"/>
  </r>
  <r>
    <s v="34005-UTT"/>
    <x v="1"/>
    <n v="74"/>
    <s v="Yes"/>
    <x v="7"/>
    <n v="2"/>
    <n v="35"/>
    <s v="Deal 3"/>
    <x v="0"/>
    <s v="Yes"/>
    <x v="0"/>
    <s v="Fiber Optic"/>
    <x v="0"/>
    <s v="No"/>
    <x v="0"/>
    <s v="No"/>
    <x v="0"/>
    <s v="Yes"/>
    <s v="No"/>
    <s v="No"/>
    <x v="1"/>
    <s v="Yes"/>
    <x v="1"/>
    <n v="95.65"/>
    <n v="3759.05"/>
    <n v="0"/>
    <n v="150"/>
    <n v="1635.27"/>
    <n v="5544.32"/>
    <s v="Churned"/>
    <x v="0"/>
    <s v="Don't know"/>
    <n v="1"/>
    <s v="50-100"/>
    <n v="0"/>
    <x v="1"/>
    <x v="0"/>
  </r>
  <r>
    <s v="57724-MAH"/>
    <x v="1"/>
    <n v="25"/>
    <s v="Yes"/>
    <x v="1"/>
    <n v="2"/>
    <n v="7"/>
    <s v="None"/>
    <x v="0"/>
    <s v="No"/>
    <x v="0"/>
    <s v="Cable"/>
    <x v="0"/>
    <s v="Yes"/>
    <x v="0"/>
    <s v="Yes"/>
    <x v="1"/>
    <s v="No"/>
    <s v="No"/>
    <s v="No"/>
    <x v="1"/>
    <s v="No"/>
    <x v="1"/>
    <n v="56.3"/>
    <n v="401.5"/>
    <n v="0"/>
    <n v="30"/>
    <n v="254.88"/>
    <n v="686.38"/>
    <s v="Stayed"/>
    <x v="0"/>
    <s v="other"/>
    <n v="0"/>
    <s v="50-100"/>
    <n v="0"/>
    <x v="2"/>
    <x v="3"/>
  </r>
  <r>
    <s v="19139-UTT"/>
    <x v="1"/>
    <n v="32"/>
    <s v="No"/>
    <x v="18"/>
    <n v="3"/>
    <n v="33"/>
    <s v="None"/>
    <x v="0"/>
    <s v="No"/>
    <x v="1"/>
    <s v="No"/>
    <x v="0"/>
    <s v="No"/>
    <x v="0"/>
    <s v="No"/>
    <x v="1"/>
    <s v="No"/>
    <s v="No"/>
    <s v="No"/>
    <x v="2"/>
    <s v="No"/>
    <x v="0"/>
    <n v="19.600000000000001"/>
    <n v="1441.65"/>
    <n v="0"/>
    <n v="0"/>
    <n v="2243.3200000000002"/>
    <n v="3684.97"/>
    <s v="Stayed"/>
    <x v="0"/>
    <s v="other"/>
    <n v="0"/>
    <s v="&lt;20"/>
    <n v="0"/>
    <x v="2"/>
    <x v="0"/>
  </r>
  <r>
    <s v="84840-BIH"/>
    <x v="0"/>
    <n v="56"/>
    <s v="No"/>
    <x v="9"/>
    <n v="1"/>
    <n v="22"/>
    <s v="None"/>
    <x v="1"/>
    <s v="No"/>
    <x v="0"/>
    <s v="DSL"/>
    <x v="0"/>
    <s v="Yes"/>
    <x v="1"/>
    <s v="Yes"/>
    <x v="0"/>
    <s v="Yes"/>
    <s v="Yes"/>
    <s v="Yes"/>
    <x v="0"/>
    <s v="Yes"/>
    <x v="0"/>
    <n v="60"/>
    <n v="1682.05"/>
    <n v="0"/>
    <n v="0"/>
    <n v="0"/>
    <n v="1682.05"/>
    <s v="Stayed"/>
    <x v="0"/>
    <s v="other"/>
    <n v="0"/>
    <s v="50-100"/>
    <n v="0"/>
    <x v="1"/>
    <x v="2"/>
  </r>
  <r>
    <s v="64773-DEL"/>
    <x v="1"/>
    <n v="22"/>
    <s v="Yes"/>
    <x v="0"/>
    <n v="1"/>
    <n v="8"/>
    <s v="Deal 5"/>
    <x v="0"/>
    <s v="Yes"/>
    <x v="0"/>
    <s v="Fiber Optic"/>
    <x v="0"/>
    <s v="No"/>
    <x v="0"/>
    <s v="No"/>
    <x v="1"/>
    <s v="No"/>
    <s v="No"/>
    <s v="Yes"/>
    <x v="1"/>
    <s v="Yes"/>
    <x v="2"/>
    <n v="75.05"/>
    <n v="75.05"/>
    <n v="0"/>
    <n v="0"/>
    <n v="32.86"/>
    <n v="107.91"/>
    <s v="Churned"/>
    <x v="1"/>
    <s v="Competitor made better offer"/>
    <n v="1"/>
    <s v="50-100"/>
    <n v="0"/>
    <x v="2"/>
    <x v="3"/>
  </r>
  <r>
    <s v="19541-ODI"/>
    <x v="1"/>
    <n v="37"/>
    <s v="Yes"/>
    <x v="19"/>
    <n v="15"/>
    <n v="14"/>
    <s v="Deal 5"/>
    <x v="0"/>
    <s v="No"/>
    <x v="0"/>
    <s v="Cable"/>
    <x v="0"/>
    <s v="No"/>
    <x v="0"/>
    <s v="No"/>
    <x v="1"/>
    <s v="No"/>
    <s v="No"/>
    <s v="Yes"/>
    <x v="1"/>
    <s v="Yes"/>
    <x v="0"/>
    <n v="45.25"/>
    <n v="74.2"/>
    <n v="0"/>
    <n v="0"/>
    <n v="79"/>
    <n v="153.19999999999999"/>
    <s v="Joined"/>
    <x v="0"/>
    <s v="other"/>
    <n v="0"/>
    <s v="20-50"/>
    <n v="1"/>
    <x v="0"/>
    <x v="1"/>
  </r>
  <r>
    <s v="91998-KER"/>
    <x v="1"/>
    <n v="23"/>
    <s v="No"/>
    <x v="20"/>
    <n v="11"/>
    <n v="10"/>
    <s v="None"/>
    <x v="0"/>
    <s v="No"/>
    <x v="1"/>
    <s v="No"/>
    <x v="0"/>
    <s v="No"/>
    <x v="0"/>
    <s v="No"/>
    <x v="1"/>
    <s v="No"/>
    <s v="No"/>
    <s v="No"/>
    <x v="2"/>
    <s v="No"/>
    <x v="2"/>
    <n v="19.45"/>
    <n v="1378.45"/>
    <n v="0"/>
    <n v="0"/>
    <n v="802.3"/>
    <n v="2180.75"/>
    <s v="Stayed"/>
    <x v="0"/>
    <s v="other"/>
    <n v="0"/>
    <s v="&lt;20"/>
    <n v="0"/>
    <x v="2"/>
    <x v="3"/>
  </r>
  <r>
    <s v="85690-HAR"/>
    <x v="1"/>
    <n v="68"/>
    <s v="No"/>
    <x v="15"/>
    <n v="4"/>
    <n v="29"/>
    <s v="None"/>
    <x v="0"/>
    <s v="Yes"/>
    <x v="0"/>
    <s v="DSL"/>
    <x v="0"/>
    <s v="No"/>
    <x v="1"/>
    <s v="Yes"/>
    <x v="0"/>
    <s v="No"/>
    <s v="No"/>
    <s v="Yes"/>
    <x v="2"/>
    <s v="Yes"/>
    <x v="0"/>
    <n v="69.099999999999994"/>
    <n v="2093.9"/>
    <n v="21.08"/>
    <n v="0"/>
    <n v="597.6"/>
    <n v="2670.42"/>
    <s v="Stayed"/>
    <x v="0"/>
    <s v="other"/>
    <n v="0"/>
    <s v="50-100"/>
    <n v="0"/>
    <x v="1"/>
    <x v="0"/>
  </r>
  <r>
    <s v="63464-ODI"/>
    <x v="0"/>
    <n v="54"/>
    <s v="Yes"/>
    <x v="19"/>
    <n v="12"/>
    <n v="20"/>
    <s v="None"/>
    <x v="0"/>
    <s v="No"/>
    <x v="1"/>
    <s v="No"/>
    <x v="0"/>
    <s v="No"/>
    <x v="0"/>
    <s v="No"/>
    <x v="1"/>
    <s v="No"/>
    <s v="No"/>
    <s v="No"/>
    <x v="0"/>
    <s v="No"/>
    <x v="0"/>
    <n v="19.600000000000001"/>
    <n v="678.8"/>
    <n v="0"/>
    <n v="0"/>
    <n v="885.02"/>
    <n v="1563.82"/>
    <s v="Stayed"/>
    <x v="0"/>
    <s v="other"/>
    <n v="0"/>
    <s v="&lt;20"/>
    <n v="0"/>
    <x v="1"/>
    <x v="2"/>
  </r>
  <r>
    <s v="66722-HAR"/>
    <x v="1"/>
    <n v="54"/>
    <s v="No"/>
    <x v="15"/>
    <n v="15"/>
    <n v="32"/>
    <s v="None"/>
    <x v="0"/>
    <s v="Yes"/>
    <x v="0"/>
    <s v="DSL"/>
    <x v="0"/>
    <s v="Yes"/>
    <x v="1"/>
    <s v="Yes"/>
    <x v="0"/>
    <s v="Yes"/>
    <s v="Yes"/>
    <s v="Yes"/>
    <x v="0"/>
    <s v="No"/>
    <x v="0"/>
    <n v="83.7"/>
    <n v="2633.3"/>
    <n v="0"/>
    <n v="0"/>
    <n v="1199.3599999999999"/>
    <n v="3832.66"/>
    <s v="Stayed"/>
    <x v="0"/>
    <s v="other"/>
    <n v="0"/>
    <s v="50-100"/>
    <n v="0"/>
    <x v="1"/>
    <x v="0"/>
  </r>
  <r>
    <s v="34924-HAR"/>
    <x v="0"/>
    <n v="53"/>
    <s v="Yes"/>
    <x v="15"/>
    <n v="4"/>
    <n v="1"/>
    <s v="Deal 5"/>
    <x v="0"/>
    <s v="Yes"/>
    <x v="1"/>
    <s v="No"/>
    <x v="0"/>
    <s v="No"/>
    <x v="0"/>
    <s v="No"/>
    <x v="1"/>
    <s v="No"/>
    <s v="No"/>
    <s v="No"/>
    <x v="2"/>
    <s v="No"/>
    <x v="2"/>
    <n v="25.4"/>
    <n v="153.30000000000001"/>
    <n v="0"/>
    <n v="0"/>
    <n v="190.38"/>
    <n v="343.68"/>
    <s v="Stayed"/>
    <x v="0"/>
    <s v="other"/>
    <n v="0"/>
    <s v="20-50"/>
    <n v="0"/>
    <x v="1"/>
    <x v="4"/>
  </r>
  <r>
    <s v="36501-TAM"/>
    <x v="1"/>
    <n v="34"/>
    <s v="No"/>
    <x v="4"/>
    <n v="12"/>
    <n v="19"/>
    <s v="Deal 2"/>
    <x v="0"/>
    <s v="Yes"/>
    <x v="1"/>
    <s v="No"/>
    <x v="0"/>
    <s v="No"/>
    <x v="0"/>
    <s v="No"/>
    <x v="1"/>
    <s v="No"/>
    <s v="No"/>
    <s v="No"/>
    <x v="2"/>
    <s v="No"/>
    <x v="0"/>
    <n v="25.5"/>
    <n v="1121.05"/>
    <n v="0"/>
    <n v="0"/>
    <n v="1904.4"/>
    <n v="3025.45"/>
    <s v="Stayed"/>
    <x v="0"/>
    <s v="other"/>
    <n v="0"/>
    <s v="20-50"/>
    <n v="0"/>
    <x v="2"/>
    <x v="2"/>
  </r>
  <r>
    <s v="78790-WES"/>
    <x v="1"/>
    <n v="32"/>
    <s v="Yes"/>
    <x v="2"/>
    <n v="13"/>
    <n v="36"/>
    <s v="None"/>
    <x v="1"/>
    <s v="No"/>
    <x v="0"/>
    <s v="DSL"/>
    <x v="0"/>
    <s v="No"/>
    <x v="0"/>
    <s v="Yes"/>
    <x v="1"/>
    <s v="No"/>
    <s v="No"/>
    <s v="Yes"/>
    <x v="1"/>
    <s v="No"/>
    <x v="0"/>
    <n v="28.6"/>
    <n v="973.55"/>
    <n v="0"/>
    <n v="0"/>
    <n v="0"/>
    <n v="973.55"/>
    <s v="Churned"/>
    <x v="0"/>
    <s v="Don't know"/>
    <n v="1"/>
    <s v="20-50"/>
    <n v="0"/>
    <x v="2"/>
    <x v="0"/>
  </r>
  <r>
    <s v="42682-MAH"/>
    <x v="0"/>
    <n v="74"/>
    <s v="Yes"/>
    <x v="1"/>
    <n v="15"/>
    <n v="5"/>
    <s v="None"/>
    <x v="0"/>
    <s v="Yes"/>
    <x v="0"/>
    <s v="Fiber Optic"/>
    <x v="0"/>
    <s v="Yes"/>
    <x v="1"/>
    <s v="Yes"/>
    <x v="0"/>
    <s v="Yes"/>
    <s v="No"/>
    <s v="No"/>
    <x v="2"/>
    <s v="Yes"/>
    <x v="1"/>
    <n v="111.4"/>
    <n v="1183.05"/>
    <n v="0"/>
    <n v="40"/>
    <n v="28.93"/>
    <n v="1251.98"/>
    <s v="Stayed"/>
    <x v="0"/>
    <s v="other"/>
    <n v="0"/>
    <s v="&gt;100"/>
    <n v="0"/>
    <x v="1"/>
    <x v="4"/>
  </r>
  <r>
    <s v="79777-MAH"/>
    <x v="0"/>
    <n v="77"/>
    <s v="Yes"/>
    <x v="1"/>
    <n v="13"/>
    <n v="33"/>
    <s v="None"/>
    <x v="0"/>
    <s v="Yes"/>
    <x v="0"/>
    <s v="Fiber Optic"/>
    <x v="0"/>
    <s v="No"/>
    <x v="0"/>
    <s v="No"/>
    <x v="1"/>
    <s v="No"/>
    <s v="No"/>
    <s v="Yes"/>
    <x v="1"/>
    <s v="Yes"/>
    <x v="2"/>
    <n v="72.599999999999994"/>
    <n v="154.30000000000001"/>
    <n v="0"/>
    <n v="0"/>
    <n v="30.38"/>
    <n v="184.68"/>
    <s v="Joined"/>
    <x v="0"/>
    <s v="other"/>
    <n v="0"/>
    <s v="50-100"/>
    <n v="1"/>
    <x v="1"/>
    <x v="0"/>
  </r>
  <r>
    <s v="39191-UTT"/>
    <x v="1"/>
    <n v="74"/>
    <s v="No"/>
    <x v="7"/>
    <n v="14"/>
    <n v="20"/>
    <s v="None"/>
    <x v="0"/>
    <s v="No"/>
    <x v="0"/>
    <s v="Fiber Optic"/>
    <x v="0"/>
    <s v="Yes"/>
    <x v="0"/>
    <s v="No"/>
    <x v="1"/>
    <s v="No"/>
    <s v="No"/>
    <s v="Yes"/>
    <x v="1"/>
    <s v="Yes"/>
    <x v="2"/>
    <n v="76.400000000000006"/>
    <n v="76.400000000000006"/>
    <n v="0"/>
    <n v="0"/>
    <n v="41.16"/>
    <n v="117.56"/>
    <s v="Churned"/>
    <x v="4"/>
    <s v="Attitude of support person"/>
    <n v="1"/>
    <s v="50-100"/>
    <n v="0"/>
    <x v="1"/>
    <x v="2"/>
  </r>
  <r>
    <s v="52408-WES"/>
    <x v="1"/>
    <n v="32"/>
    <s v="Yes"/>
    <x v="2"/>
    <n v="3"/>
    <n v="22"/>
    <s v="None"/>
    <x v="1"/>
    <s v="No"/>
    <x v="0"/>
    <s v="DSL"/>
    <x v="1"/>
    <s v="No"/>
    <x v="0"/>
    <s v="Yes"/>
    <x v="1"/>
    <s v="No"/>
    <s v="No"/>
    <s v="Yes"/>
    <x v="2"/>
    <s v="No"/>
    <x v="0"/>
    <n v="34.6"/>
    <n v="813.45"/>
    <n v="0"/>
    <n v="0"/>
    <n v="0"/>
    <n v="813.45"/>
    <s v="Stayed"/>
    <x v="0"/>
    <s v="other"/>
    <n v="0"/>
    <s v="20-50"/>
    <n v="0"/>
    <x v="2"/>
    <x v="2"/>
  </r>
  <r>
    <s v="59190-MAD"/>
    <x v="0"/>
    <n v="29"/>
    <s v="No"/>
    <x v="11"/>
    <n v="0"/>
    <n v="32"/>
    <s v="None"/>
    <x v="0"/>
    <s v="Yes"/>
    <x v="0"/>
    <s v="Cable"/>
    <x v="1"/>
    <s v="No"/>
    <x v="0"/>
    <s v="No"/>
    <x v="1"/>
    <s v="Yes"/>
    <s v="Yes"/>
    <s v="Yes"/>
    <x v="1"/>
    <s v="Yes"/>
    <x v="1"/>
    <n v="66.099999999999994"/>
    <n v="1912.15"/>
    <n v="0"/>
    <n v="0"/>
    <n v="518.23"/>
    <n v="2430.38"/>
    <s v="Stayed"/>
    <x v="0"/>
    <s v="other"/>
    <n v="0"/>
    <s v="50-100"/>
    <n v="0"/>
    <x v="2"/>
    <x v="0"/>
  </r>
  <r>
    <s v="53018-JAM"/>
    <x v="0"/>
    <n v="26"/>
    <s v="Yes"/>
    <x v="16"/>
    <n v="0"/>
    <n v="32"/>
    <s v="None"/>
    <x v="0"/>
    <s v="Yes"/>
    <x v="0"/>
    <s v="Fiber Optic"/>
    <x v="1"/>
    <s v="Yes"/>
    <x v="0"/>
    <s v="No"/>
    <x v="1"/>
    <s v="No"/>
    <s v="No"/>
    <s v="Yes"/>
    <x v="0"/>
    <s v="Yes"/>
    <x v="1"/>
    <n v="85.5"/>
    <n v="5696.6"/>
    <n v="0"/>
    <n v="0"/>
    <n v="2017.56"/>
    <n v="7714.16"/>
    <s v="Stayed"/>
    <x v="0"/>
    <s v="other"/>
    <n v="0"/>
    <s v="50-100"/>
    <n v="0"/>
    <x v="2"/>
    <x v="0"/>
  </r>
  <r>
    <s v="49959-HAR"/>
    <x v="0"/>
    <n v="33"/>
    <s v="Yes"/>
    <x v="15"/>
    <n v="3"/>
    <n v="32"/>
    <s v="None"/>
    <x v="1"/>
    <s v="No"/>
    <x v="0"/>
    <s v="Cable"/>
    <x v="1"/>
    <s v="No"/>
    <x v="1"/>
    <s v="No"/>
    <x v="1"/>
    <s v="No"/>
    <s v="No"/>
    <s v="Yes"/>
    <x v="1"/>
    <s v="No"/>
    <x v="2"/>
    <n v="34.4"/>
    <n v="592.75"/>
    <n v="0"/>
    <n v="0"/>
    <n v="0"/>
    <n v="592.75"/>
    <s v="Stayed"/>
    <x v="0"/>
    <s v="other"/>
    <n v="0"/>
    <s v="20-50"/>
    <n v="0"/>
    <x v="2"/>
    <x v="0"/>
  </r>
  <r>
    <s v="98168-AND"/>
    <x v="1"/>
    <n v="52"/>
    <s v="Yes"/>
    <x v="10"/>
    <n v="1"/>
    <n v="30"/>
    <s v="None"/>
    <x v="0"/>
    <s v="No"/>
    <x v="1"/>
    <s v="No"/>
    <x v="0"/>
    <s v="No"/>
    <x v="0"/>
    <s v="No"/>
    <x v="1"/>
    <s v="No"/>
    <s v="No"/>
    <s v="No"/>
    <x v="2"/>
    <s v="Yes"/>
    <x v="1"/>
    <n v="19.3"/>
    <n v="1447.9"/>
    <n v="0"/>
    <n v="0"/>
    <n v="1224.06"/>
    <n v="2671.96"/>
    <s v="Stayed"/>
    <x v="0"/>
    <s v="other"/>
    <n v="0"/>
    <s v="&lt;20"/>
    <n v="0"/>
    <x v="1"/>
    <x v="0"/>
  </r>
  <r>
    <s v="22829-TAM"/>
    <x v="1"/>
    <n v="73"/>
    <s v="No"/>
    <x v="4"/>
    <n v="14"/>
    <n v="29"/>
    <s v="None"/>
    <x v="1"/>
    <s v="No"/>
    <x v="0"/>
    <s v="Cable"/>
    <x v="1"/>
    <s v="No"/>
    <x v="1"/>
    <s v="Yes"/>
    <x v="0"/>
    <s v="Yes"/>
    <s v="No"/>
    <s v="Yes"/>
    <x v="2"/>
    <s v="Yes"/>
    <x v="0"/>
    <n v="64.05"/>
    <n v="3886.85"/>
    <n v="0"/>
    <n v="0"/>
    <n v="0"/>
    <n v="3886.85"/>
    <s v="Stayed"/>
    <x v="0"/>
    <s v="other"/>
    <n v="0"/>
    <s v="50-100"/>
    <n v="0"/>
    <x v="1"/>
    <x v="0"/>
  </r>
  <r>
    <s v="95822-AND"/>
    <x v="0"/>
    <n v="34"/>
    <s v="Yes"/>
    <x v="10"/>
    <n v="3"/>
    <n v="26"/>
    <s v="None"/>
    <x v="0"/>
    <s v="No"/>
    <x v="1"/>
    <s v="No"/>
    <x v="0"/>
    <s v="No"/>
    <x v="0"/>
    <s v="No"/>
    <x v="1"/>
    <s v="No"/>
    <s v="No"/>
    <s v="No"/>
    <x v="1"/>
    <s v="Yes"/>
    <x v="0"/>
    <n v="19.2"/>
    <n v="19.2"/>
    <n v="0"/>
    <n v="0"/>
    <n v="17.89"/>
    <n v="37.090000000000003"/>
    <s v="Joined"/>
    <x v="0"/>
    <s v="other"/>
    <n v="0"/>
    <s v="&lt;20"/>
    <n v="1"/>
    <x v="2"/>
    <x v="0"/>
  </r>
  <r>
    <s v="96552-PUN"/>
    <x v="1"/>
    <n v="30"/>
    <s v="Yes"/>
    <x v="13"/>
    <n v="9"/>
    <n v="33"/>
    <s v="None"/>
    <x v="0"/>
    <s v="Yes"/>
    <x v="0"/>
    <s v="Fiber Optic"/>
    <x v="0"/>
    <s v="Yes"/>
    <x v="0"/>
    <s v="No"/>
    <x v="0"/>
    <s v="Yes"/>
    <s v="Yes"/>
    <s v="Yes"/>
    <x v="1"/>
    <s v="Yes"/>
    <x v="0"/>
    <n v="98.85"/>
    <n v="3145.9"/>
    <n v="0"/>
    <n v="0"/>
    <n v="1532.48"/>
    <n v="4678.38"/>
    <s v="Stayed"/>
    <x v="0"/>
    <s v="other"/>
    <n v="0"/>
    <s v="50-100"/>
    <n v="0"/>
    <x v="2"/>
    <x v="0"/>
  </r>
  <r>
    <s v="99387-DEL"/>
    <x v="1"/>
    <n v="68"/>
    <s v="No"/>
    <x v="0"/>
    <n v="4"/>
    <n v="19"/>
    <s v="None"/>
    <x v="0"/>
    <s v="Yes"/>
    <x v="0"/>
    <s v="Fiber Optic"/>
    <x v="0"/>
    <s v="No"/>
    <x v="0"/>
    <s v="Yes"/>
    <x v="1"/>
    <s v="No"/>
    <s v="No"/>
    <s v="Yes"/>
    <x v="1"/>
    <s v="Yes"/>
    <x v="1"/>
    <n v="79.3"/>
    <n v="2414.5500000000002"/>
    <n v="0"/>
    <n v="0"/>
    <n v="305.95"/>
    <n v="2720.5"/>
    <s v="Stayed"/>
    <x v="0"/>
    <s v="other"/>
    <n v="0"/>
    <s v="50-100"/>
    <n v="0"/>
    <x v="1"/>
    <x v="2"/>
  </r>
  <r>
    <s v="12118-TAM"/>
    <x v="1"/>
    <n v="23"/>
    <s v="No"/>
    <x v="4"/>
    <n v="7"/>
    <n v="3"/>
    <s v="Deal 2"/>
    <x v="0"/>
    <s v="Yes"/>
    <x v="0"/>
    <s v="Fiber Optic"/>
    <x v="0"/>
    <s v="No"/>
    <x v="0"/>
    <s v="No"/>
    <x v="1"/>
    <s v="Yes"/>
    <s v="Yes"/>
    <s v="Yes"/>
    <x v="0"/>
    <s v="No"/>
    <x v="1"/>
    <n v="85.55"/>
    <n v="5084.6499999999996"/>
    <n v="0"/>
    <n v="0"/>
    <n v="407.69"/>
    <n v="5492.34"/>
    <s v="Churned"/>
    <x v="1"/>
    <s v="Competitor offered more data"/>
    <n v="1"/>
    <s v="50-100"/>
    <n v="0"/>
    <x v="2"/>
    <x v="4"/>
  </r>
  <r>
    <s v="37551-HAR"/>
    <x v="1"/>
    <n v="43"/>
    <s v="Yes"/>
    <x v="15"/>
    <n v="1"/>
    <n v="32"/>
    <s v="Deal 3"/>
    <x v="1"/>
    <s v="No"/>
    <x v="0"/>
    <s v="DSL"/>
    <x v="1"/>
    <s v="No"/>
    <x v="1"/>
    <s v="Yes"/>
    <x v="0"/>
    <s v="No"/>
    <s v="No"/>
    <s v="Yes"/>
    <x v="0"/>
    <s v="No"/>
    <x v="0"/>
    <n v="50.8"/>
    <n v="1386.8"/>
    <n v="0"/>
    <n v="0"/>
    <n v="0"/>
    <n v="1386.8"/>
    <s v="Stayed"/>
    <x v="0"/>
    <s v="other"/>
    <n v="0"/>
    <s v="50-100"/>
    <n v="0"/>
    <x v="0"/>
    <x v="0"/>
  </r>
  <r>
    <s v="71972-KER"/>
    <x v="1"/>
    <n v="33"/>
    <s v="No"/>
    <x v="20"/>
    <n v="8"/>
    <n v="12"/>
    <s v="Deal 4"/>
    <x v="0"/>
    <s v="Yes"/>
    <x v="0"/>
    <s v="Fiber Optic"/>
    <x v="0"/>
    <s v="No"/>
    <x v="0"/>
    <s v="No"/>
    <x v="1"/>
    <s v="No"/>
    <s v="Yes"/>
    <s v="Yes"/>
    <x v="1"/>
    <s v="Yes"/>
    <x v="2"/>
    <n v="76"/>
    <n v="1130.8499999999999"/>
    <n v="0"/>
    <n v="0"/>
    <n v="672.9"/>
    <n v="1803.75"/>
    <s v="Churned"/>
    <x v="2"/>
    <s v="Lack of self-service on Website"/>
    <n v="1"/>
    <s v="50-100"/>
    <n v="0"/>
    <x v="2"/>
    <x v="1"/>
  </r>
  <r>
    <s v="65877-BIH"/>
    <x v="1"/>
    <n v="67"/>
    <s v="No"/>
    <x v="9"/>
    <n v="1"/>
    <n v="6"/>
    <s v="Deal 2"/>
    <x v="0"/>
    <s v="No"/>
    <x v="0"/>
    <s v="Fiber Optic"/>
    <x v="1"/>
    <s v="Yes"/>
    <x v="0"/>
    <s v="Yes"/>
    <x v="1"/>
    <s v="Yes"/>
    <s v="Yes"/>
    <s v="Yes"/>
    <x v="1"/>
    <s v="Yes"/>
    <x v="0"/>
    <n v="93.5"/>
    <n v="4747.5"/>
    <n v="0"/>
    <n v="0"/>
    <n v="2041.5"/>
    <n v="6789"/>
    <s v="Stayed"/>
    <x v="0"/>
    <s v="other"/>
    <n v="0"/>
    <s v="50-100"/>
    <n v="0"/>
    <x v="1"/>
    <x v="3"/>
  </r>
  <r>
    <s v="94173-JAM"/>
    <x v="0"/>
    <n v="80"/>
    <s v="Yes"/>
    <x v="16"/>
    <n v="15"/>
    <n v="28"/>
    <s v="None"/>
    <x v="1"/>
    <s v="No"/>
    <x v="0"/>
    <s v="DSL"/>
    <x v="0"/>
    <s v="No"/>
    <x v="0"/>
    <s v="No"/>
    <x v="0"/>
    <s v="Yes"/>
    <s v="No"/>
    <s v="Yes"/>
    <x v="1"/>
    <s v="No"/>
    <x v="1"/>
    <n v="45.7"/>
    <n v="198"/>
    <n v="0"/>
    <n v="0"/>
    <n v="0"/>
    <n v="198"/>
    <s v="Churned"/>
    <x v="1"/>
    <s v="Competitor made better offer"/>
    <n v="1"/>
    <s v="20-50"/>
    <n v="0"/>
    <x v="1"/>
    <x v="0"/>
  </r>
  <r>
    <s v="99306-MAH"/>
    <x v="1"/>
    <n v="46"/>
    <s v="No"/>
    <x v="1"/>
    <n v="7"/>
    <n v="10"/>
    <s v="None"/>
    <x v="0"/>
    <s v="No"/>
    <x v="0"/>
    <s v="Fiber Optic"/>
    <x v="0"/>
    <s v="No"/>
    <x v="0"/>
    <s v="No"/>
    <x v="1"/>
    <s v="Yes"/>
    <s v="Yes"/>
    <s v="Yes"/>
    <x v="1"/>
    <s v="Yes"/>
    <x v="1"/>
    <n v="78.099999999999994"/>
    <n v="1122.4000000000001"/>
    <n v="0"/>
    <n v="0"/>
    <n v="62.3"/>
    <n v="1184.7"/>
    <s v="Stayed"/>
    <x v="0"/>
    <s v="other"/>
    <n v="0"/>
    <s v="50-100"/>
    <n v="0"/>
    <x v="0"/>
    <x v="3"/>
  </r>
  <r>
    <s v="35527-JAM"/>
    <x v="1"/>
    <n v="24"/>
    <s v="No"/>
    <x v="16"/>
    <n v="6"/>
    <n v="10"/>
    <s v="Deal 4"/>
    <x v="0"/>
    <s v="No"/>
    <x v="1"/>
    <s v="No"/>
    <x v="0"/>
    <s v="No"/>
    <x v="0"/>
    <s v="No"/>
    <x v="1"/>
    <s v="No"/>
    <s v="No"/>
    <s v="No"/>
    <x v="1"/>
    <s v="Yes"/>
    <x v="1"/>
    <n v="19.5"/>
    <n v="413"/>
    <n v="0"/>
    <n v="0"/>
    <n v="219.4"/>
    <n v="632.4"/>
    <s v="Stayed"/>
    <x v="0"/>
    <s v="other"/>
    <n v="0"/>
    <s v="&lt;20"/>
    <n v="0"/>
    <x v="2"/>
    <x v="3"/>
  </r>
  <r>
    <s v="97828-MAH"/>
    <x v="1"/>
    <n v="57"/>
    <s v="No"/>
    <x v="1"/>
    <n v="0"/>
    <n v="12"/>
    <s v="Deal 5"/>
    <x v="0"/>
    <s v="No"/>
    <x v="0"/>
    <s v="Fiber Optic"/>
    <x v="0"/>
    <s v="No"/>
    <x v="0"/>
    <s v="No"/>
    <x v="0"/>
    <s v="Yes"/>
    <s v="Yes"/>
    <s v="Yes"/>
    <x v="1"/>
    <s v="Yes"/>
    <x v="1"/>
    <n v="92"/>
    <n v="266.8"/>
    <n v="0"/>
    <n v="0"/>
    <n v="46.8"/>
    <n v="313.60000000000002"/>
    <s v="Joined"/>
    <x v="0"/>
    <s v="other"/>
    <n v="0"/>
    <s v="50-100"/>
    <n v="1"/>
    <x v="1"/>
    <x v="1"/>
  </r>
  <r>
    <s v="78010-DEL"/>
    <x v="1"/>
    <n v="71"/>
    <s v="Yes"/>
    <x v="0"/>
    <n v="3"/>
    <n v="30"/>
    <s v="Deal 3"/>
    <x v="0"/>
    <s v="Yes"/>
    <x v="0"/>
    <s v="Fiber Optic"/>
    <x v="0"/>
    <s v="No"/>
    <x v="0"/>
    <s v="No"/>
    <x v="0"/>
    <s v="Yes"/>
    <s v="No"/>
    <s v="No"/>
    <x v="1"/>
    <s v="Yes"/>
    <x v="1"/>
    <n v="95.45"/>
    <n v="3474.05"/>
    <n v="0"/>
    <n v="80"/>
    <n v="1228.5"/>
    <n v="4782.55"/>
    <s v="Churned"/>
    <x v="0"/>
    <s v="Don't know"/>
    <n v="1"/>
    <s v="50-100"/>
    <n v="0"/>
    <x v="1"/>
    <x v="0"/>
  </r>
  <r>
    <s v="12528-JAM"/>
    <x v="1"/>
    <n v="71"/>
    <s v="No"/>
    <x v="16"/>
    <n v="14"/>
    <n v="21"/>
    <s v="Deal 5"/>
    <x v="0"/>
    <s v="No"/>
    <x v="0"/>
    <s v="Fiber Optic"/>
    <x v="0"/>
    <s v="No"/>
    <x v="1"/>
    <s v="No"/>
    <x v="0"/>
    <s v="Yes"/>
    <s v="No"/>
    <s v="Yes"/>
    <x v="1"/>
    <s v="Yes"/>
    <x v="1"/>
    <n v="95.75"/>
    <n v="573.75"/>
    <n v="0"/>
    <n v="0"/>
    <n v="287.39999999999998"/>
    <n v="861.15"/>
    <s v="Churned"/>
    <x v="1"/>
    <s v="Competitor made better offer"/>
    <n v="1"/>
    <s v="50-100"/>
    <n v="0"/>
    <x v="1"/>
    <x v="2"/>
  </r>
  <r>
    <s v="18813-BIH"/>
    <x v="1"/>
    <n v="66"/>
    <s v="Yes"/>
    <x v="9"/>
    <n v="10"/>
    <n v="2"/>
    <s v="None"/>
    <x v="0"/>
    <s v="Yes"/>
    <x v="0"/>
    <s v="Fiber Optic"/>
    <x v="0"/>
    <s v="No"/>
    <x v="0"/>
    <s v="No"/>
    <x v="0"/>
    <s v="Yes"/>
    <s v="Yes"/>
    <s v="Yes"/>
    <x v="1"/>
    <s v="Yes"/>
    <x v="1"/>
    <n v="95.6"/>
    <n v="1273.3"/>
    <n v="0"/>
    <n v="0"/>
    <n v="526.67999999999995"/>
    <n v="1799.98"/>
    <s v="Stayed"/>
    <x v="0"/>
    <s v="other"/>
    <n v="0"/>
    <s v="50-100"/>
    <n v="0"/>
    <x v="1"/>
    <x v="4"/>
  </r>
  <r>
    <s v="33099-TEL"/>
    <x v="0"/>
    <n v="62"/>
    <s v="No"/>
    <x v="5"/>
    <n v="8"/>
    <n v="19"/>
    <s v="Deal 4"/>
    <x v="0"/>
    <s v="Yes"/>
    <x v="0"/>
    <s v="Fiber Optic"/>
    <x v="0"/>
    <s v="No"/>
    <x v="1"/>
    <s v="Yes"/>
    <x v="0"/>
    <s v="No"/>
    <s v="No"/>
    <s v="Yes"/>
    <x v="1"/>
    <s v="Yes"/>
    <x v="0"/>
    <n v="96.9"/>
    <n v="2085.4499999999998"/>
    <n v="0"/>
    <n v="0"/>
    <n v="195.5"/>
    <n v="2280.9499999999998"/>
    <s v="Stayed"/>
    <x v="0"/>
    <s v="other"/>
    <n v="0"/>
    <s v="50-100"/>
    <n v="0"/>
    <x v="1"/>
    <x v="2"/>
  </r>
  <r>
    <s v="82499-ASS"/>
    <x v="1"/>
    <n v="28"/>
    <s v="Yes"/>
    <x v="17"/>
    <n v="8"/>
    <n v="28"/>
    <s v="Deal 1"/>
    <x v="0"/>
    <s v="No"/>
    <x v="0"/>
    <s v="Fiber Optic"/>
    <x v="1"/>
    <s v="Yes"/>
    <x v="1"/>
    <s v="No"/>
    <x v="0"/>
    <s v="Yes"/>
    <s v="Yes"/>
    <s v="Yes"/>
    <x v="0"/>
    <s v="Yes"/>
    <x v="1"/>
    <n v="104.65"/>
    <n v="7288.4"/>
    <n v="0"/>
    <n v="0"/>
    <n v="1003.94"/>
    <n v="8292.34"/>
    <s v="Stayed"/>
    <x v="0"/>
    <s v="other"/>
    <n v="0"/>
    <s v="&gt;100"/>
    <n v="0"/>
    <x v="2"/>
    <x v="0"/>
  </r>
  <r>
    <s v="85444-KAR"/>
    <x v="0"/>
    <n v="55"/>
    <s v="No"/>
    <x v="3"/>
    <n v="4"/>
    <n v="26"/>
    <s v="Deal 3"/>
    <x v="0"/>
    <s v="Yes"/>
    <x v="0"/>
    <s v="Fiber Optic"/>
    <x v="1"/>
    <s v="Yes"/>
    <x v="0"/>
    <s v="No"/>
    <x v="0"/>
    <s v="Yes"/>
    <s v="Yes"/>
    <s v="Yes"/>
    <x v="0"/>
    <s v="No"/>
    <x v="1"/>
    <n v="106.1"/>
    <n v="2847.4"/>
    <n v="0"/>
    <n v="0"/>
    <n v="269.36"/>
    <n v="3116.76"/>
    <s v="Churned"/>
    <x v="2"/>
    <s v="Service dissatisfaction"/>
    <n v="1"/>
    <s v="&gt;100"/>
    <n v="0"/>
    <x v="1"/>
    <x v="0"/>
  </r>
  <r>
    <s v="46001-JAM"/>
    <x v="1"/>
    <n v="32"/>
    <s v="No"/>
    <x v="16"/>
    <n v="8"/>
    <n v="2"/>
    <s v="None"/>
    <x v="0"/>
    <s v="No"/>
    <x v="0"/>
    <s v="Fiber Optic"/>
    <x v="1"/>
    <s v="No"/>
    <x v="0"/>
    <s v="Yes"/>
    <x v="0"/>
    <s v="Yes"/>
    <s v="Yes"/>
    <s v="Yes"/>
    <x v="0"/>
    <s v="Yes"/>
    <x v="0"/>
    <n v="96.9"/>
    <n v="6314.35"/>
    <n v="13.37"/>
    <n v="0"/>
    <n v="1230.08"/>
    <n v="7531.06"/>
    <s v="Stayed"/>
    <x v="0"/>
    <s v="other"/>
    <n v="0"/>
    <s v="50-100"/>
    <n v="0"/>
    <x v="2"/>
    <x v="4"/>
  </r>
  <r>
    <s v="19522-RAJ"/>
    <x v="1"/>
    <n v="52"/>
    <s v="Yes"/>
    <x v="8"/>
    <n v="6"/>
    <n v="7"/>
    <s v="None"/>
    <x v="1"/>
    <s v="No"/>
    <x v="0"/>
    <s v="Cable"/>
    <x v="0"/>
    <s v="Yes"/>
    <x v="0"/>
    <s v="No"/>
    <x v="0"/>
    <s v="Yes"/>
    <s v="Yes"/>
    <s v="Yes"/>
    <x v="1"/>
    <s v="Yes"/>
    <x v="1"/>
    <n v="50.6"/>
    <n v="155.35"/>
    <n v="0"/>
    <n v="0"/>
    <n v="0"/>
    <n v="155.35"/>
    <s v="Churned"/>
    <x v="2"/>
    <s v="Poor expertise of online support"/>
    <n v="1"/>
    <s v="50-100"/>
    <n v="0"/>
    <x v="1"/>
    <x v="3"/>
  </r>
  <r>
    <s v="29796-JAM"/>
    <x v="1"/>
    <n v="18"/>
    <s v="No"/>
    <x v="16"/>
    <n v="8"/>
    <n v="7"/>
    <s v="None"/>
    <x v="0"/>
    <s v="Yes"/>
    <x v="0"/>
    <s v="Fiber Optic"/>
    <x v="1"/>
    <s v="Yes"/>
    <x v="1"/>
    <s v="No"/>
    <x v="0"/>
    <s v="Yes"/>
    <s v="Yes"/>
    <s v="Yes"/>
    <x v="1"/>
    <s v="Yes"/>
    <x v="0"/>
    <n v="109.8"/>
    <n v="3587.25"/>
    <n v="0"/>
    <n v="0"/>
    <n v="271.66000000000003"/>
    <n v="3858.91"/>
    <s v="Churned"/>
    <x v="1"/>
    <s v="Competitor made better offer"/>
    <n v="1"/>
    <s v="&gt;100"/>
    <n v="0"/>
    <x v="3"/>
    <x v="3"/>
  </r>
  <r>
    <s v="42804-AND"/>
    <x v="1"/>
    <n v="47"/>
    <s v="Yes"/>
    <x v="10"/>
    <n v="9"/>
    <n v="3"/>
    <s v="None"/>
    <x v="0"/>
    <s v="Yes"/>
    <x v="0"/>
    <s v="Cable"/>
    <x v="0"/>
    <s v="No"/>
    <x v="0"/>
    <s v="No"/>
    <x v="1"/>
    <s v="No"/>
    <s v="No"/>
    <s v="Yes"/>
    <x v="1"/>
    <s v="Yes"/>
    <x v="1"/>
    <n v="49.95"/>
    <n v="49.95"/>
    <n v="0"/>
    <n v="0"/>
    <n v="43.49"/>
    <n v="93.44"/>
    <s v="Churned"/>
    <x v="1"/>
    <s v="Competitor had better devices"/>
    <n v="1"/>
    <s v="20-50"/>
    <n v="0"/>
    <x v="0"/>
    <x v="4"/>
  </r>
  <r>
    <s v="31733-TAM"/>
    <x v="0"/>
    <n v="66"/>
    <s v="No"/>
    <x v="4"/>
    <n v="6"/>
    <n v="4"/>
    <s v="Deal 3"/>
    <x v="0"/>
    <s v="Yes"/>
    <x v="0"/>
    <s v="Fiber Optic"/>
    <x v="0"/>
    <s v="Yes"/>
    <x v="1"/>
    <s v="Yes"/>
    <x v="0"/>
    <s v="Yes"/>
    <s v="Yes"/>
    <s v="No"/>
    <x v="1"/>
    <s v="Yes"/>
    <x v="1"/>
    <n v="110.45"/>
    <n v="3655.45"/>
    <n v="0"/>
    <n v="70"/>
    <n v="568.91999999999996"/>
    <n v="4294.37"/>
    <s v="Churned"/>
    <x v="2"/>
    <s v="Product dissatisfaction"/>
    <n v="1"/>
    <s v="&gt;100"/>
    <n v="0"/>
    <x v="1"/>
    <x v="4"/>
  </r>
  <r>
    <s v="44561-MAD"/>
    <x v="0"/>
    <n v="35"/>
    <s v="Yes"/>
    <x v="11"/>
    <n v="5"/>
    <n v="25"/>
    <s v="Deal 4"/>
    <x v="0"/>
    <s v="Yes"/>
    <x v="0"/>
    <s v="Fiber Optic"/>
    <x v="0"/>
    <s v="No"/>
    <x v="0"/>
    <s v="No"/>
    <x v="0"/>
    <s v="Yes"/>
    <s v="Yes"/>
    <s v="Yes"/>
    <x v="1"/>
    <s v="No"/>
    <x v="1"/>
    <n v="94.55"/>
    <n v="1173.55"/>
    <n v="0"/>
    <n v="0"/>
    <n v="166.56"/>
    <n v="1340.11"/>
    <s v="Stayed"/>
    <x v="0"/>
    <s v="other"/>
    <n v="0"/>
    <s v="50-100"/>
    <n v="0"/>
    <x v="0"/>
    <x v="0"/>
  </r>
  <r>
    <s v="61933-WES"/>
    <x v="0"/>
    <n v="77"/>
    <s v="No"/>
    <x v="2"/>
    <n v="5"/>
    <n v="2"/>
    <s v="None"/>
    <x v="0"/>
    <s v="Yes"/>
    <x v="0"/>
    <s v="Fiber Optic"/>
    <x v="0"/>
    <s v="Yes"/>
    <x v="0"/>
    <s v="No"/>
    <x v="0"/>
    <s v="Yes"/>
    <s v="Yes"/>
    <s v="Yes"/>
    <x v="0"/>
    <s v="Yes"/>
    <x v="0"/>
    <n v="97.25"/>
    <n v="7133.1"/>
    <n v="0"/>
    <n v="0"/>
    <n v="808.56"/>
    <n v="7941.66"/>
    <s v="Stayed"/>
    <x v="0"/>
    <s v="other"/>
    <n v="0"/>
    <s v="50-100"/>
    <n v="0"/>
    <x v="1"/>
    <x v="4"/>
  </r>
  <r>
    <s v="34212-MAH"/>
    <x v="1"/>
    <n v="64"/>
    <s v="No"/>
    <x v="1"/>
    <n v="3"/>
    <n v="17"/>
    <s v="Deal 3"/>
    <x v="0"/>
    <s v="No"/>
    <x v="0"/>
    <s v="DSL"/>
    <x v="0"/>
    <s v="No"/>
    <x v="1"/>
    <s v="Yes"/>
    <x v="1"/>
    <s v="No"/>
    <s v="No"/>
    <s v="Yes"/>
    <x v="0"/>
    <s v="No"/>
    <x v="0"/>
    <n v="54.1"/>
    <n v="1992.85"/>
    <n v="1.0900000000000001"/>
    <n v="0"/>
    <n v="1697.76"/>
    <n v="3689.52"/>
    <s v="Stayed"/>
    <x v="0"/>
    <s v="other"/>
    <n v="0"/>
    <s v="50-100"/>
    <n v="0"/>
    <x v="1"/>
    <x v="1"/>
  </r>
  <r>
    <s v="86947-WES"/>
    <x v="0"/>
    <n v="25"/>
    <s v="No"/>
    <x v="2"/>
    <n v="3"/>
    <n v="7"/>
    <s v="None"/>
    <x v="0"/>
    <s v="No"/>
    <x v="1"/>
    <s v="No"/>
    <x v="0"/>
    <s v="No"/>
    <x v="0"/>
    <s v="No"/>
    <x v="1"/>
    <s v="No"/>
    <s v="No"/>
    <s v="No"/>
    <x v="1"/>
    <s v="Yes"/>
    <x v="1"/>
    <n v="20.2"/>
    <n v="55.7"/>
    <n v="0"/>
    <n v="0"/>
    <n v="186.12"/>
    <n v="241.82"/>
    <s v="Stayed"/>
    <x v="0"/>
    <s v="other"/>
    <n v="0"/>
    <s v="20-50"/>
    <n v="0"/>
    <x v="2"/>
    <x v="3"/>
  </r>
  <r>
    <s v="54515-MAD"/>
    <x v="1"/>
    <n v="22"/>
    <s v="No"/>
    <x v="11"/>
    <n v="13"/>
    <n v="4"/>
    <s v="Deal 5"/>
    <x v="0"/>
    <s v="No"/>
    <x v="0"/>
    <s v="DSL"/>
    <x v="0"/>
    <s v="Yes"/>
    <x v="0"/>
    <s v="No"/>
    <x v="1"/>
    <s v="No"/>
    <s v="No"/>
    <s v="Yes"/>
    <x v="1"/>
    <s v="Yes"/>
    <x v="1"/>
    <n v="49.55"/>
    <n v="393.45"/>
    <n v="0"/>
    <n v="0"/>
    <n v="19.04"/>
    <n v="412.49"/>
    <s v="Stayed"/>
    <x v="0"/>
    <s v="other"/>
    <n v="0"/>
    <s v="20-50"/>
    <n v="0"/>
    <x v="2"/>
    <x v="4"/>
  </r>
  <r>
    <s v="24606-KER"/>
    <x v="1"/>
    <n v="68"/>
    <s v="Yes"/>
    <x v="20"/>
    <n v="4"/>
    <n v="32"/>
    <s v="None"/>
    <x v="1"/>
    <s v="No"/>
    <x v="0"/>
    <s v="DSL"/>
    <x v="0"/>
    <s v="No"/>
    <x v="1"/>
    <s v="No"/>
    <x v="0"/>
    <s v="Yes"/>
    <s v="Yes"/>
    <s v="Yes"/>
    <x v="1"/>
    <s v="Yes"/>
    <x v="1"/>
    <n v="48.35"/>
    <n v="810.7"/>
    <n v="0"/>
    <n v="0"/>
    <n v="0"/>
    <n v="810.7"/>
    <s v="Churned"/>
    <x v="2"/>
    <s v="Service dissatisfaction"/>
    <n v="1"/>
    <s v="20-50"/>
    <n v="0"/>
    <x v="1"/>
    <x v="0"/>
  </r>
  <r>
    <s v="86649-BIH"/>
    <x v="0"/>
    <n v="55"/>
    <s v="No"/>
    <x v="9"/>
    <n v="13"/>
    <n v="33"/>
    <s v="None"/>
    <x v="0"/>
    <s v="Yes"/>
    <x v="0"/>
    <s v="DSL"/>
    <x v="0"/>
    <s v="Yes"/>
    <x v="1"/>
    <s v="No"/>
    <x v="0"/>
    <s v="Yes"/>
    <s v="Yes"/>
    <s v="Yes"/>
    <x v="1"/>
    <s v="No"/>
    <x v="0"/>
    <n v="80.099999999999994"/>
    <n v="2211.8000000000002"/>
    <n v="0"/>
    <n v="0"/>
    <n v="195.17"/>
    <n v="2406.9699999999998"/>
    <s v="Stayed"/>
    <x v="0"/>
    <s v="other"/>
    <n v="0"/>
    <s v="50-100"/>
    <n v="0"/>
    <x v="1"/>
    <x v="0"/>
  </r>
  <r>
    <s v="46946-UTT"/>
    <x v="1"/>
    <n v="42"/>
    <s v="Yes"/>
    <x v="7"/>
    <n v="0"/>
    <n v="11"/>
    <s v="None"/>
    <x v="0"/>
    <s v="No"/>
    <x v="0"/>
    <s v="Fiber Optic"/>
    <x v="1"/>
    <s v="No"/>
    <x v="0"/>
    <s v="No"/>
    <x v="0"/>
    <s v="Yes"/>
    <s v="Yes"/>
    <s v="Yes"/>
    <x v="1"/>
    <s v="Yes"/>
    <x v="0"/>
    <n v="92.35"/>
    <n v="2602.9"/>
    <n v="0"/>
    <n v="0"/>
    <n v="1054.48"/>
    <n v="3657.38"/>
    <s v="Churned"/>
    <x v="3"/>
    <s v="Lack of affordable download/upload speed"/>
    <n v="1"/>
    <s v="50-100"/>
    <n v="0"/>
    <x v="0"/>
    <x v="3"/>
  </r>
  <r>
    <s v="15583-KER"/>
    <x v="1"/>
    <n v="74"/>
    <s v="Yes"/>
    <x v="20"/>
    <n v="9"/>
    <n v="11"/>
    <s v="None"/>
    <x v="0"/>
    <s v="Yes"/>
    <x v="0"/>
    <s v="Fiber Optic"/>
    <x v="0"/>
    <s v="No"/>
    <x v="1"/>
    <s v="No"/>
    <x v="0"/>
    <s v="Yes"/>
    <s v="Yes"/>
    <s v="Yes"/>
    <x v="0"/>
    <s v="Yes"/>
    <x v="1"/>
    <n v="99.5"/>
    <n v="5890"/>
    <n v="0"/>
    <n v="0"/>
    <n v="1431.93"/>
    <n v="7321.93"/>
    <s v="Stayed"/>
    <x v="0"/>
    <s v="other"/>
    <n v="0"/>
    <s v="50-100"/>
    <n v="0"/>
    <x v="1"/>
    <x v="3"/>
  </r>
  <r>
    <s v="25837-JAM"/>
    <x v="0"/>
    <n v="66"/>
    <s v="Yes"/>
    <x v="16"/>
    <n v="7"/>
    <n v="23"/>
    <s v="Deal 4"/>
    <x v="0"/>
    <s v="Yes"/>
    <x v="0"/>
    <s v="DSL"/>
    <x v="1"/>
    <s v="No"/>
    <x v="0"/>
    <s v="No"/>
    <x v="1"/>
    <s v="No"/>
    <s v="No"/>
    <s v="Yes"/>
    <x v="0"/>
    <s v="Yes"/>
    <x v="1"/>
    <n v="54.1"/>
    <n v="889"/>
    <n v="0"/>
    <n v="0"/>
    <n v="155.52000000000001"/>
    <n v="1044.52"/>
    <s v="Stayed"/>
    <x v="0"/>
    <s v="other"/>
    <n v="0"/>
    <s v="50-100"/>
    <n v="0"/>
    <x v="1"/>
    <x v="2"/>
  </r>
  <r>
    <s v="44580-MAH"/>
    <x v="0"/>
    <n v="39"/>
    <s v="Yes"/>
    <x v="1"/>
    <n v="2"/>
    <n v="22"/>
    <s v="Deal 1"/>
    <x v="0"/>
    <s v="Yes"/>
    <x v="0"/>
    <s v="Fiber Optic"/>
    <x v="1"/>
    <s v="No"/>
    <x v="0"/>
    <s v="Yes"/>
    <x v="1"/>
    <s v="Yes"/>
    <s v="Yes"/>
    <s v="Yes"/>
    <x v="0"/>
    <s v="Yes"/>
    <x v="0"/>
    <n v="94.35"/>
    <n v="6341.45"/>
    <n v="0"/>
    <n v="0"/>
    <n v="2072.98"/>
    <n v="8414.43"/>
    <s v="Churned"/>
    <x v="3"/>
    <s v="Long distance charges"/>
    <n v="1"/>
    <s v="50-100"/>
    <n v="0"/>
    <x v="0"/>
    <x v="2"/>
  </r>
  <r>
    <s v="24632-TAM"/>
    <x v="0"/>
    <n v="39"/>
    <s v="No"/>
    <x v="4"/>
    <n v="9"/>
    <n v="14"/>
    <s v="None"/>
    <x v="0"/>
    <s v="Yes"/>
    <x v="0"/>
    <s v="Fiber Optic"/>
    <x v="0"/>
    <s v="Yes"/>
    <x v="1"/>
    <s v="No"/>
    <x v="0"/>
    <s v="Yes"/>
    <s v="Yes"/>
    <s v="Yes"/>
    <x v="1"/>
    <s v="Yes"/>
    <x v="0"/>
    <n v="102.65"/>
    <n v="4108.1499999999996"/>
    <n v="0"/>
    <n v="0"/>
    <n v="1311.2"/>
    <n v="5419.35"/>
    <s v="Stayed"/>
    <x v="0"/>
    <s v="other"/>
    <n v="0"/>
    <s v="&gt;100"/>
    <n v="0"/>
    <x v="0"/>
    <x v="1"/>
  </r>
  <r>
    <s v="41942-GUJ"/>
    <x v="0"/>
    <n v="40"/>
    <s v="No"/>
    <x v="6"/>
    <n v="4"/>
    <n v="35"/>
    <s v="Deal 5"/>
    <x v="0"/>
    <s v="No"/>
    <x v="1"/>
    <s v="No"/>
    <x v="0"/>
    <s v="No"/>
    <x v="0"/>
    <s v="No"/>
    <x v="1"/>
    <s v="No"/>
    <s v="No"/>
    <s v="No"/>
    <x v="2"/>
    <s v="No"/>
    <x v="0"/>
    <n v="19.75"/>
    <n v="210.65"/>
    <n v="0"/>
    <n v="0"/>
    <n v="145.16999999999999"/>
    <n v="355.82"/>
    <s v="Stayed"/>
    <x v="0"/>
    <s v="other"/>
    <n v="0"/>
    <s v="&lt;20"/>
    <n v="0"/>
    <x v="0"/>
    <x v="0"/>
  </r>
  <r>
    <s v="75543-KAR"/>
    <x v="1"/>
    <n v="33"/>
    <s v="Yes"/>
    <x v="3"/>
    <n v="0"/>
    <n v="15"/>
    <s v="None"/>
    <x v="0"/>
    <s v="No"/>
    <x v="0"/>
    <s v="DSL"/>
    <x v="1"/>
    <s v="No"/>
    <x v="0"/>
    <s v="Yes"/>
    <x v="1"/>
    <s v="No"/>
    <s v="No"/>
    <s v="Yes"/>
    <x v="0"/>
    <s v="No"/>
    <x v="1"/>
    <n v="54.25"/>
    <n v="447.75"/>
    <n v="0"/>
    <n v="0"/>
    <n v="342.24"/>
    <n v="789.99"/>
    <s v="Stayed"/>
    <x v="0"/>
    <s v="other"/>
    <n v="0"/>
    <s v="50-100"/>
    <n v="0"/>
    <x v="2"/>
    <x v="1"/>
  </r>
  <r>
    <s v="43660-PUN"/>
    <x v="0"/>
    <n v="46"/>
    <s v="No"/>
    <x v="13"/>
    <n v="6"/>
    <n v="13"/>
    <s v="Deal 2"/>
    <x v="0"/>
    <s v="No"/>
    <x v="1"/>
    <s v="No"/>
    <x v="0"/>
    <s v="No"/>
    <x v="0"/>
    <s v="No"/>
    <x v="1"/>
    <s v="No"/>
    <s v="No"/>
    <s v="No"/>
    <x v="2"/>
    <s v="Yes"/>
    <x v="0"/>
    <n v="19.850000000000001"/>
    <n v="1158.8499999999999"/>
    <n v="0"/>
    <n v="0"/>
    <n v="684.98"/>
    <n v="1843.83"/>
    <s v="Stayed"/>
    <x v="0"/>
    <s v="other"/>
    <n v="0"/>
    <s v="&lt;20"/>
    <n v="0"/>
    <x v="0"/>
    <x v="1"/>
  </r>
  <r>
    <s v="18308-MAH"/>
    <x v="1"/>
    <n v="54"/>
    <s v="No"/>
    <x v="1"/>
    <n v="2"/>
    <n v="21"/>
    <s v="Deal 1"/>
    <x v="0"/>
    <s v="Yes"/>
    <x v="0"/>
    <s v="Fiber Optic"/>
    <x v="1"/>
    <s v="No"/>
    <x v="1"/>
    <s v="No"/>
    <x v="0"/>
    <s v="Yes"/>
    <s v="Yes"/>
    <s v="Yes"/>
    <x v="2"/>
    <s v="No"/>
    <x v="1"/>
    <n v="105.55"/>
    <n v="7405.5"/>
    <n v="0"/>
    <n v="0"/>
    <n v="1776.42"/>
    <n v="9181.92"/>
    <s v="Stayed"/>
    <x v="0"/>
    <s v="other"/>
    <n v="0"/>
    <s v="&gt;100"/>
    <n v="0"/>
    <x v="1"/>
    <x v="2"/>
  </r>
  <r>
    <s v="72918-JHA"/>
    <x v="1"/>
    <n v="30"/>
    <s v="No"/>
    <x v="14"/>
    <n v="15"/>
    <n v="23"/>
    <s v="None"/>
    <x v="0"/>
    <s v="No"/>
    <x v="1"/>
    <s v="No"/>
    <x v="0"/>
    <s v="No"/>
    <x v="0"/>
    <s v="No"/>
    <x v="1"/>
    <s v="No"/>
    <s v="No"/>
    <s v="No"/>
    <x v="1"/>
    <s v="No"/>
    <x v="0"/>
    <n v="19.95"/>
    <n v="109.6"/>
    <n v="0"/>
    <n v="0"/>
    <n v="174"/>
    <n v="283.60000000000002"/>
    <s v="Stayed"/>
    <x v="0"/>
    <s v="other"/>
    <n v="0"/>
    <s v="&lt;20"/>
    <n v="0"/>
    <x v="2"/>
    <x v="2"/>
  </r>
  <r>
    <s v="14658-RAJ"/>
    <x v="1"/>
    <n v="65"/>
    <s v="No"/>
    <x v="8"/>
    <n v="12"/>
    <n v="24"/>
    <s v="None"/>
    <x v="0"/>
    <s v="No"/>
    <x v="0"/>
    <s v="Fiber Optic"/>
    <x v="0"/>
    <s v="Yes"/>
    <x v="0"/>
    <s v="No"/>
    <x v="0"/>
    <s v="No"/>
    <s v="No"/>
    <s v="Yes"/>
    <x v="1"/>
    <s v="Yes"/>
    <x v="1"/>
    <n v="83.55"/>
    <n v="1329.15"/>
    <n v="0"/>
    <n v="0"/>
    <n v="384.37"/>
    <n v="1713.52"/>
    <s v="Stayed"/>
    <x v="0"/>
    <s v="other"/>
    <n v="0"/>
    <s v="50-100"/>
    <n v="0"/>
    <x v="1"/>
    <x v="0"/>
  </r>
  <r>
    <s v="22189-UTT"/>
    <x v="0"/>
    <n v="62"/>
    <s v="No"/>
    <x v="7"/>
    <n v="6"/>
    <n v="12"/>
    <s v="None"/>
    <x v="0"/>
    <s v="Yes"/>
    <x v="0"/>
    <s v="Fiber Optic"/>
    <x v="0"/>
    <s v="No"/>
    <x v="0"/>
    <s v="No"/>
    <x v="0"/>
    <s v="No"/>
    <s v="No"/>
    <s v="No"/>
    <x v="1"/>
    <s v="No"/>
    <x v="1"/>
    <n v="85.45"/>
    <n v="2509.9499999999998"/>
    <n v="23.13"/>
    <n v="120"/>
    <n v="651.6"/>
    <n v="3258.42"/>
    <s v="Stayed"/>
    <x v="0"/>
    <s v="other"/>
    <n v="0"/>
    <s v="50-100"/>
    <n v="0"/>
    <x v="1"/>
    <x v="1"/>
  </r>
  <r>
    <s v="54564-AND"/>
    <x v="1"/>
    <n v="55"/>
    <s v="Yes"/>
    <x v="10"/>
    <n v="11"/>
    <n v="7"/>
    <s v="None"/>
    <x v="0"/>
    <s v="Yes"/>
    <x v="0"/>
    <s v="Fiber Optic"/>
    <x v="0"/>
    <s v="No"/>
    <x v="0"/>
    <s v="No"/>
    <x v="1"/>
    <s v="No"/>
    <s v="No"/>
    <s v="Yes"/>
    <x v="1"/>
    <s v="No"/>
    <x v="1"/>
    <n v="76.099999999999994"/>
    <n v="257.60000000000002"/>
    <n v="0"/>
    <n v="0"/>
    <n v="43.05"/>
    <n v="300.64999999999998"/>
    <s v="Joined"/>
    <x v="0"/>
    <s v="other"/>
    <n v="0"/>
    <s v="50-100"/>
    <n v="1"/>
    <x v="1"/>
    <x v="3"/>
  </r>
  <r>
    <s v="81727-TAM"/>
    <x v="0"/>
    <n v="29"/>
    <s v="Yes"/>
    <x v="4"/>
    <n v="11"/>
    <n v="8"/>
    <s v="None"/>
    <x v="0"/>
    <s v="Yes"/>
    <x v="1"/>
    <s v="No"/>
    <x v="0"/>
    <s v="No"/>
    <x v="0"/>
    <s v="No"/>
    <x v="1"/>
    <s v="No"/>
    <s v="No"/>
    <s v="No"/>
    <x v="0"/>
    <s v="No"/>
    <x v="1"/>
    <n v="24.5"/>
    <n v="343.6"/>
    <n v="0"/>
    <n v="0"/>
    <n v="633.1"/>
    <n v="976.7"/>
    <s v="Stayed"/>
    <x v="0"/>
    <s v="other"/>
    <n v="0"/>
    <s v="20-50"/>
    <n v="0"/>
    <x v="2"/>
    <x v="3"/>
  </r>
  <r>
    <s v="57784-UTT"/>
    <x v="0"/>
    <n v="80"/>
    <s v="Yes"/>
    <x v="7"/>
    <n v="4"/>
    <n v="8"/>
    <s v="None"/>
    <x v="0"/>
    <s v="Yes"/>
    <x v="0"/>
    <s v="Fiber Optic"/>
    <x v="0"/>
    <s v="No"/>
    <x v="0"/>
    <s v="No"/>
    <x v="0"/>
    <s v="No"/>
    <s v="No"/>
    <s v="Yes"/>
    <x v="1"/>
    <s v="Yes"/>
    <x v="1"/>
    <n v="86.6"/>
    <n v="1281"/>
    <n v="0"/>
    <n v="0"/>
    <n v="306.88"/>
    <n v="1587.88"/>
    <s v="Churned"/>
    <x v="2"/>
    <s v="Network reliability"/>
    <n v="1"/>
    <s v="50-100"/>
    <n v="0"/>
    <x v="1"/>
    <x v="3"/>
  </r>
  <r>
    <s v="22203-MAD"/>
    <x v="1"/>
    <n v="62"/>
    <s v="Yes"/>
    <x v="11"/>
    <n v="5"/>
    <n v="35"/>
    <s v="None"/>
    <x v="0"/>
    <s v="No"/>
    <x v="1"/>
    <s v="No"/>
    <x v="0"/>
    <s v="No"/>
    <x v="0"/>
    <s v="No"/>
    <x v="1"/>
    <s v="No"/>
    <s v="No"/>
    <s v="No"/>
    <x v="2"/>
    <s v="No"/>
    <x v="0"/>
    <n v="21.25"/>
    <n v="711.9"/>
    <n v="0"/>
    <n v="0"/>
    <n v="1200"/>
    <n v="1911.9"/>
    <s v="Stayed"/>
    <x v="0"/>
    <s v="other"/>
    <n v="0"/>
    <s v="20-50"/>
    <n v="0"/>
    <x v="1"/>
    <x v="0"/>
  </r>
  <r>
    <s v="84720-GUJ"/>
    <x v="0"/>
    <n v="55"/>
    <s v="Yes"/>
    <x v="6"/>
    <n v="11"/>
    <n v="6"/>
    <s v="None"/>
    <x v="0"/>
    <s v="No"/>
    <x v="1"/>
    <s v="No"/>
    <x v="0"/>
    <s v="No"/>
    <x v="0"/>
    <s v="No"/>
    <x v="1"/>
    <s v="No"/>
    <s v="No"/>
    <s v="No"/>
    <x v="1"/>
    <s v="No"/>
    <x v="0"/>
    <n v="19.2"/>
    <n v="19.2"/>
    <n v="0"/>
    <n v="0"/>
    <n v="32.78"/>
    <n v="51.98"/>
    <s v="Joined"/>
    <x v="0"/>
    <s v="other"/>
    <n v="0"/>
    <s v="&lt;20"/>
    <n v="1"/>
    <x v="1"/>
    <x v="3"/>
  </r>
  <r>
    <s v="47359-UTT"/>
    <x v="1"/>
    <n v="43"/>
    <s v="Yes"/>
    <x v="7"/>
    <n v="15"/>
    <n v="25"/>
    <s v="Deal 4"/>
    <x v="0"/>
    <s v="Yes"/>
    <x v="0"/>
    <s v="Fiber Optic"/>
    <x v="0"/>
    <s v="Yes"/>
    <x v="1"/>
    <s v="Yes"/>
    <x v="1"/>
    <s v="No"/>
    <s v="No"/>
    <s v="Yes"/>
    <x v="1"/>
    <s v="No"/>
    <x v="1"/>
    <n v="89.4"/>
    <n v="1132.3499999999999"/>
    <n v="0"/>
    <n v="0"/>
    <n v="111.67"/>
    <n v="1244.02"/>
    <s v="Churned"/>
    <x v="1"/>
    <s v="Competitor had better devices"/>
    <n v="1"/>
    <s v="50-100"/>
    <n v="0"/>
    <x v="0"/>
    <x v="0"/>
  </r>
  <r>
    <s v="75356-TEL"/>
    <x v="0"/>
    <n v="36"/>
    <s v="Yes"/>
    <x v="5"/>
    <n v="10"/>
    <n v="33"/>
    <s v="Deal 3"/>
    <x v="0"/>
    <s v="No"/>
    <x v="1"/>
    <s v="No"/>
    <x v="0"/>
    <s v="No"/>
    <x v="0"/>
    <s v="No"/>
    <x v="1"/>
    <s v="No"/>
    <s v="No"/>
    <s v="No"/>
    <x v="1"/>
    <s v="No"/>
    <x v="0"/>
    <n v="19.7"/>
    <n v="675.6"/>
    <n v="0"/>
    <n v="0"/>
    <n v="1241.68"/>
    <n v="1917.28"/>
    <s v="Stayed"/>
    <x v="0"/>
    <s v="other"/>
    <n v="0"/>
    <s v="&lt;20"/>
    <n v="0"/>
    <x v="0"/>
    <x v="0"/>
  </r>
  <r>
    <s v="77508-PUN"/>
    <x v="0"/>
    <n v="24"/>
    <s v="No"/>
    <x v="13"/>
    <n v="4"/>
    <n v="4"/>
    <s v="None"/>
    <x v="0"/>
    <s v="No"/>
    <x v="0"/>
    <s v="Fiber Optic"/>
    <x v="1"/>
    <s v="Yes"/>
    <x v="1"/>
    <s v="Yes"/>
    <x v="0"/>
    <s v="Yes"/>
    <s v="Yes"/>
    <s v="Yes"/>
    <x v="2"/>
    <s v="Yes"/>
    <x v="1"/>
    <n v="106.3"/>
    <n v="5487"/>
    <n v="0"/>
    <n v="0"/>
    <n v="2590.64"/>
    <n v="8077.64"/>
    <s v="Stayed"/>
    <x v="0"/>
    <s v="other"/>
    <n v="0"/>
    <s v="&gt;100"/>
    <n v="0"/>
    <x v="2"/>
    <x v="4"/>
  </r>
  <r>
    <s v="74427-DEL"/>
    <x v="1"/>
    <n v="40"/>
    <s v="Yes"/>
    <x v="0"/>
    <n v="12"/>
    <n v="2"/>
    <s v="Deal 5"/>
    <x v="0"/>
    <s v="No"/>
    <x v="0"/>
    <s v="Fiber Optic"/>
    <x v="0"/>
    <s v="No"/>
    <x v="0"/>
    <s v="No"/>
    <x v="1"/>
    <s v="No"/>
    <s v="No"/>
    <s v="Yes"/>
    <x v="1"/>
    <s v="Yes"/>
    <x v="1"/>
    <n v="70.900000000000006"/>
    <n v="273"/>
    <n v="8.74"/>
    <n v="0"/>
    <n v="134"/>
    <n v="398.26"/>
    <s v="Churned"/>
    <x v="2"/>
    <s v="Product dissatisfaction"/>
    <n v="1"/>
    <s v="50-100"/>
    <n v="0"/>
    <x v="0"/>
    <x v="4"/>
  </r>
  <r>
    <s v="32943-RAJ"/>
    <x v="1"/>
    <n v="49"/>
    <s v="Yes"/>
    <x v="8"/>
    <n v="2"/>
    <n v="11"/>
    <s v="None"/>
    <x v="0"/>
    <s v="Yes"/>
    <x v="1"/>
    <s v="No"/>
    <x v="0"/>
    <s v="No"/>
    <x v="0"/>
    <s v="No"/>
    <x v="1"/>
    <s v="No"/>
    <s v="No"/>
    <s v="No"/>
    <x v="0"/>
    <s v="No"/>
    <x v="1"/>
    <n v="24.85"/>
    <n v="1013.6"/>
    <n v="0"/>
    <n v="0"/>
    <n v="1417.68"/>
    <n v="2431.2800000000002"/>
    <s v="Stayed"/>
    <x v="0"/>
    <s v="other"/>
    <n v="0"/>
    <s v="20-50"/>
    <n v="0"/>
    <x v="0"/>
    <x v="3"/>
  </r>
  <r>
    <s v="11540-DEL"/>
    <x v="0"/>
    <n v="63"/>
    <s v="Yes"/>
    <x v="0"/>
    <n v="15"/>
    <n v="15"/>
    <s v="Deal 2"/>
    <x v="0"/>
    <s v="Yes"/>
    <x v="0"/>
    <s v="Fiber Optic"/>
    <x v="0"/>
    <s v="Yes"/>
    <x v="1"/>
    <s v="No"/>
    <x v="0"/>
    <s v="Yes"/>
    <s v="Yes"/>
    <s v="Yes"/>
    <x v="1"/>
    <s v="Yes"/>
    <x v="1"/>
    <n v="104.1"/>
    <n v="5135.1499999999996"/>
    <n v="0"/>
    <n v="0"/>
    <n v="2288.4299999999998"/>
    <n v="7423.58"/>
    <s v="Stayed"/>
    <x v="0"/>
    <s v="other"/>
    <n v="0"/>
    <s v="&gt;100"/>
    <n v="0"/>
    <x v="1"/>
    <x v="1"/>
  </r>
  <r>
    <s v="49569-PUN"/>
    <x v="1"/>
    <n v="30"/>
    <s v="Yes"/>
    <x v="13"/>
    <n v="11"/>
    <n v="4"/>
    <s v="Deal 4"/>
    <x v="0"/>
    <s v="No"/>
    <x v="1"/>
    <s v="No"/>
    <x v="0"/>
    <s v="No"/>
    <x v="0"/>
    <s v="No"/>
    <x v="1"/>
    <s v="No"/>
    <s v="No"/>
    <s v="No"/>
    <x v="1"/>
    <s v="No"/>
    <x v="0"/>
    <n v="18.8"/>
    <n v="251.25"/>
    <n v="0"/>
    <n v="0"/>
    <n v="217.62"/>
    <n v="468.87"/>
    <s v="Stayed"/>
    <x v="0"/>
    <s v="other"/>
    <n v="0"/>
    <s v="&lt;20"/>
    <n v="0"/>
    <x v="2"/>
    <x v="4"/>
  </r>
  <r>
    <s v="46712-WES"/>
    <x v="1"/>
    <n v="41"/>
    <s v="No"/>
    <x v="2"/>
    <n v="0"/>
    <n v="3"/>
    <s v="Deal 5"/>
    <x v="0"/>
    <s v="Yes"/>
    <x v="0"/>
    <s v="Fiber Optic"/>
    <x v="0"/>
    <s v="No"/>
    <x v="0"/>
    <s v="No"/>
    <x v="0"/>
    <s v="Yes"/>
    <s v="Yes"/>
    <s v="Yes"/>
    <x v="1"/>
    <s v="Yes"/>
    <x v="1"/>
    <n v="94.85"/>
    <n v="462.8"/>
    <n v="0"/>
    <n v="0"/>
    <n v="200.75"/>
    <n v="663.55"/>
    <s v="Churned"/>
    <x v="4"/>
    <s v="Attitude of service provider"/>
    <n v="1"/>
    <s v="50-100"/>
    <n v="0"/>
    <x v="0"/>
    <x v="4"/>
  </r>
  <r>
    <s v="98468-AND"/>
    <x v="1"/>
    <n v="64"/>
    <s v="Yes"/>
    <x v="10"/>
    <n v="7"/>
    <n v="7"/>
    <s v="None"/>
    <x v="0"/>
    <s v="Yes"/>
    <x v="1"/>
    <s v="No"/>
    <x v="0"/>
    <s v="No"/>
    <x v="0"/>
    <s v="No"/>
    <x v="1"/>
    <s v="No"/>
    <s v="No"/>
    <s v="No"/>
    <x v="2"/>
    <s v="No"/>
    <x v="0"/>
    <n v="23.85"/>
    <n v="625.65"/>
    <n v="0"/>
    <n v="0"/>
    <n v="163.53"/>
    <n v="789.18"/>
    <s v="Stayed"/>
    <x v="0"/>
    <s v="other"/>
    <n v="0"/>
    <s v="20-50"/>
    <n v="0"/>
    <x v="1"/>
    <x v="3"/>
  </r>
  <r>
    <s v="32770-RAJ"/>
    <x v="1"/>
    <n v="75"/>
    <s v="Yes"/>
    <x v="8"/>
    <n v="12"/>
    <n v="12"/>
    <s v="None"/>
    <x v="0"/>
    <s v="Yes"/>
    <x v="0"/>
    <s v="Fiber Optic"/>
    <x v="0"/>
    <s v="Yes"/>
    <x v="1"/>
    <s v="No"/>
    <x v="0"/>
    <s v="Yes"/>
    <s v="No"/>
    <s v="Yes"/>
    <x v="1"/>
    <s v="Yes"/>
    <x v="1"/>
    <n v="105.5"/>
    <n v="829.55"/>
    <n v="0"/>
    <n v="0"/>
    <n v="361.28"/>
    <n v="1190.83"/>
    <s v="Churned"/>
    <x v="3"/>
    <s v="Price too high"/>
    <n v="1"/>
    <s v="&gt;100"/>
    <n v="0"/>
    <x v="1"/>
    <x v="1"/>
  </r>
  <r>
    <s v="63217-PUN"/>
    <x v="0"/>
    <n v="28"/>
    <s v="No"/>
    <x v="13"/>
    <n v="2"/>
    <n v="17"/>
    <s v="None"/>
    <x v="0"/>
    <s v="No"/>
    <x v="0"/>
    <s v="DSL"/>
    <x v="0"/>
    <s v="Yes"/>
    <x v="0"/>
    <s v="No"/>
    <x v="1"/>
    <s v="No"/>
    <s v="No"/>
    <s v="Yes"/>
    <x v="1"/>
    <s v="Yes"/>
    <x v="0"/>
    <n v="50.15"/>
    <n v="2058.5"/>
    <n v="37.03"/>
    <n v="0"/>
    <n v="972"/>
    <n v="2993.47"/>
    <s v="Stayed"/>
    <x v="0"/>
    <s v="other"/>
    <n v="0"/>
    <s v="50-100"/>
    <n v="0"/>
    <x v="2"/>
    <x v="1"/>
  </r>
  <r>
    <s v="87373-UTT"/>
    <x v="0"/>
    <n v="48"/>
    <s v="Yes"/>
    <x v="18"/>
    <n v="6"/>
    <n v="26"/>
    <s v="Deal 1"/>
    <x v="0"/>
    <s v="Yes"/>
    <x v="0"/>
    <s v="Fiber Optic"/>
    <x v="0"/>
    <s v="Yes"/>
    <x v="0"/>
    <s v="Yes"/>
    <x v="0"/>
    <s v="No"/>
    <s v="No"/>
    <s v="Yes"/>
    <x v="2"/>
    <s v="No"/>
    <x v="0"/>
    <n v="94.1"/>
    <n v="6302.8"/>
    <n v="0"/>
    <n v="0"/>
    <n v="763.8"/>
    <n v="7066.6"/>
    <s v="Stayed"/>
    <x v="0"/>
    <s v="other"/>
    <n v="0"/>
    <s v="50-100"/>
    <n v="0"/>
    <x v="0"/>
    <x v="0"/>
  </r>
  <r>
    <s v="68484-WES"/>
    <x v="0"/>
    <n v="58"/>
    <s v="Yes"/>
    <x v="2"/>
    <n v="11"/>
    <n v="33"/>
    <s v="None"/>
    <x v="0"/>
    <s v="Yes"/>
    <x v="0"/>
    <s v="Fiber Optic"/>
    <x v="0"/>
    <s v="Yes"/>
    <x v="0"/>
    <s v="No"/>
    <x v="0"/>
    <s v="Yes"/>
    <s v="Yes"/>
    <s v="Yes"/>
    <x v="1"/>
    <s v="Yes"/>
    <x v="1"/>
    <n v="100.25"/>
    <n v="2387.75"/>
    <n v="0"/>
    <n v="0"/>
    <n v="906"/>
    <n v="3293.75"/>
    <s v="Churned"/>
    <x v="3"/>
    <s v="Extra data charges"/>
    <n v="1"/>
    <s v="&gt;100"/>
    <n v="0"/>
    <x v="1"/>
    <x v="0"/>
  </r>
  <r>
    <s v="42502-MAD"/>
    <x v="1"/>
    <n v="44"/>
    <s v="No"/>
    <x v="11"/>
    <n v="12"/>
    <n v="26"/>
    <s v="Deal 1"/>
    <x v="0"/>
    <s v="Yes"/>
    <x v="0"/>
    <s v="Fiber Optic"/>
    <x v="1"/>
    <s v="Yes"/>
    <x v="1"/>
    <s v="Yes"/>
    <x v="0"/>
    <s v="Yes"/>
    <s v="Yes"/>
    <s v="Yes"/>
    <x v="2"/>
    <s v="Yes"/>
    <x v="0"/>
    <n v="115.15"/>
    <n v="8250"/>
    <n v="0"/>
    <n v="0"/>
    <n v="795.2"/>
    <n v="9045.2000000000007"/>
    <s v="Stayed"/>
    <x v="0"/>
    <s v="other"/>
    <n v="0"/>
    <s v="&gt;100"/>
    <n v="0"/>
    <x v="0"/>
    <x v="0"/>
  </r>
  <r>
    <s v="34220-BIH"/>
    <x v="1"/>
    <n v="69"/>
    <s v="Yes"/>
    <x v="9"/>
    <n v="6"/>
    <n v="28"/>
    <s v="None"/>
    <x v="0"/>
    <s v="No"/>
    <x v="0"/>
    <s v="DSL"/>
    <x v="0"/>
    <s v="Yes"/>
    <x v="0"/>
    <s v="No"/>
    <x v="1"/>
    <s v="Yes"/>
    <s v="Yes"/>
    <s v="Yes"/>
    <x v="2"/>
    <s v="Yes"/>
    <x v="1"/>
    <n v="60"/>
    <n v="2548.5500000000002"/>
    <n v="0"/>
    <n v="0"/>
    <n v="930.52"/>
    <n v="3479.07"/>
    <s v="Stayed"/>
    <x v="0"/>
    <s v="other"/>
    <n v="0"/>
    <s v="50-100"/>
    <n v="0"/>
    <x v="1"/>
    <x v="0"/>
  </r>
  <r>
    <s v="66623-JAM"/>
    <x v="1"/>
    <n v="80"/>
    <s v="Yes"/>
    <x v="16"/>
    <n v="1"/>
    <n v="22"/>
    <s v="None"/>
    <x v="0"/>
    <s v="Yes"/>
    <x v="0"/>
    <s v="Fiber Optic"/>
    <x v="0"/>
    <s v="Yes"/>
    <x v="0"/>
    <s v="No"/>
    <x v="0"/>
    <s v="No"/>
    <s v="No"/>
    <s v="Yes"/>
    <x v="1"/>
    <s v="Yes"/>
    <x v="1"/>
    <n v="91.3"/>
    <n v="1094.5"/>
    <n v="0"/>
    <n v="0"/>
    <n v="408.12"/>
    <n v="1502.62"/>
    <s v="Churned"/>
    <x v="1"/>
    <s v="Competitor made better offer"/>
    <n v="1"/>
    <s v="50-100"/>
    <n v="0"/>
    <x v="1"/>
    <x v="2"/>
  </r>
  <r>
    <s v="37997-TEL"/>
    <x v="0"/>
    <n v="70"/>
    <s v="Yes"/>
    <x v="5"/>
    <n v="4"/>
    <n v="22"/>
    <s v="Deal 1"/>
    <x v="0"/>
    <s v="Yes"/>
    <x v="0"/>
    <s v="DSL"/>
    <x v="1"/>
    <s v="Yes"/>
    <x v="1"/>
    <s v="Yes"/>
    <x v="0"/>
    <s v="Yes"/>
    <s v="No"/>
    <s v="Yes"/>
    <x v="2"/>
    <s v="Yes"/>
    <x v="0"/>
    <n v="89.55"/>
    <n v="6448.85"/>
    <n v="0"/>
    <n v="0"/>
    <n v="415.44"/>
    <n v="6864.29"/>
    <s v="Stayed"/>
    <x v="0"/>
    <s v="other"/>
    <n v="0"/>
    <s v="50-100"/>
    <n v="0"/>
    <x v="1"/>
    <x v="2"/>
  </r>
  <r>
    <s v="24935-WES"/>
    <x v="1"/>
    <n v="73"/>
    <s v="Yes"/>
    <x v="2"/>
    <n v="2"/>
    <n v="22"/>
    <s v="Deal 4"/>
    <x v="0"/>
    <s v="No"/>
    <x v="0"/>
    <s v="Fiber Optic"/>
    <x v="0"/>
    <s v="No"/>
    <x v="0"/>
    <s v="No"/>
    <x v="1"/>
    <s v="No"/>
    <s v="No"/>
    <s v="Yes"/>
    <x v="1"/>
    <s v="Yes"/>
    <x v="1"/>
    <n v="69.099999999999994"/>
    <n v="1474.75"/>
    <n v="0"/>
    <n v="0"/>
    <n v="414.54"/>
    <n v="1889.29"/>
    <s v="Churned"/>
    <x v="4"/>
    <s v="Attitude of support person"/>
    <n v="1"/>
    <s v="50-100"/>
    <n v="0"/>
    <x v="1"/>
    <x v="2"/>
  </r>
  <r>
    <s v="96907-UTT"/>
    <x v="1"/>
    <n v="44"/>
    <s v="Yes"/>
    <x v="7"/>
    <n v="8"/>
    <n v="12"/>
    <s v="Deal 2"/>
    <x v="0"/>
    <s v="No"/>
    <x v="0"/>
    <s v="DSL"/>
    <x v="1"/>
    <s v="Yes"/>
    <x v="0"/>
    <s v="Yes"/>
    <x v="1"/>
    <s v="No"/>
    <s v="No"/>
    <s v="Yes"/>
    <x v="2"/>
    <s v="No"/>
    <x v="0"/>
    <n v="60.5"/>
    <n v="3121.45"/>
    <n v="0"/>
    <n v="0"/>
    <n v="486.03"/>
    <n v="3607.48"/>
    <s v="Stayed"/>
    <x v="0"/>
    <s v="other"/>
    <n v="0"/>
    <s v="50-100"/>
    <n v="0"/>
    <x v="0"/>
    <x v="1"/>
  </r>
  <r>
    <s v="33788-PUD"/>
    <x v="0"/>
    <n v="32"/>
    <s v="Yes"/>
    <x v="21"/>
    <n v="0"/>
    <n v="30"/>
    <s v="Deal 2"/>
    <x v="0"/>
    <s v="No"/>
    <x v="0"/>
    <s v="DSL"/>
    <x v="1"/>
    <s v="Yes"/>
    <x v="0"/>
    <s v="Yes"/>
    <x v="1"/>
    <s v="No"/>
    <s v="No"/>
    <s v="No"/>
    <x v="2"/>
    <s v="No"/>
    <x v="1"/>
    <n v="57.55"/>
    <n v="3046.4"/>
    <n v="0"/>
    <n v="60"/>
    <n v="484"/>
    <n v="3590.4"/>
    <s v="Churned"/>
    <x v="1"/>
    <s v="Competitor offered more data"/>
    <n v="1"/>
    <s v="50-100"/>
    <n v="0"/>
    <x v="2"/>
    <x v="0"/>
  </r>
  <r>
    <s v="57497-TEL"/>
    <x v="0"/>
    <n v="63"/>
    <s v="Yes"/>
    <x v="5"/>
    <n v="8"/>
    <n v="9"/>
    <s v="None"/>
    <x v="0"/>
    <s v="Yes"/>
    <x v="0"/>
    <s v="Cable"/>
    <x v="1"/>
    <s v="No"/>
    <x v="0"/>
    <s v="Yes"/>
    <x v="1"/>
    <s v="No"/>
    <s v="No"/>
    <s v="Yes"/>
    <x v="0"/>
    <s v="No"/>
    <x v="0"/>
    <n v="59.9"/>
    <n v="3043.6"/>
    <n v="0"/>
    <n v="0"/>
    <n v="502.35"/>
    <n v="3545.95"/>
    <s v="Stayed"/>
    <x v="0"/>
    <s v="other"/>
    <n v="0"/>
    <s v="50-100"/>
    <n v="0"/>
    <x v="1"/>
    <x v="3"/>
  </r>
  <r>
    <s v="19572-MAH"/>
    <x v="1"/>
    <n v="71"/>
    <s v="Yes"/>
    <x v="1"/>
    <n v="5"/>
    <n v="3"/>
    <s v="Deal 4"/>
    <x v="0"/>
    <s v="Yes"/>
    <x v="0"/>
    <s v="DSL"/>
    <x v="1"/>
    <s v="Yes"/>
    <x v="0"/>
    <s v="Yes"/>
    <x v="1"/>
    <s v="No"/>
    <s v="No"/>
    <s v="Yes"/>
    <x v="2"/>
    <s v="Yes"/>
    <x v="0"/>
    <n v="63.55"/>
    <n v="1381.8"/>
    <n v="0"/>
    <n v="0"/>
    <n v="378.84"/>
    <n v="1760.64"/>
    <s v="Stayed"/>
    <x v="0"/>
    <s v="other"/>
    <n v="0"/>
    <s v="50-100"/>
    <n v="0"/>
    <x v="1"/>
    <x v="4"/>
  </r>
  <r>
    <s v="19795-MAH"/>
    <x v="0"/>
    <n v="43"/>
    <s v="Yes"/>
    <x v="1"/>
    <n v="15"/>
    <n v="1"/>
    <s v="Deal 2"/>
    <x v="0"/>
    <s v="Yes"/>
    <x v="0"/>
    <s v="Fiber Optic"/>
    <x v="0"/>
    <s v="No"/>
    <x v="0"/>
    <s v="Yes"/>
    <x v="1"/>
    <s v="No"/>
    <s v="No"/>
    <s v="Yes"/>
    <x v="1"/>
    <s v="Yes"/>
    <x v="1"/>
    <n v="80.75"/>
    <n v="4116.8999999999996"/>
    <n v="0"/>
    <n v="0"/>
    <n v="1507.56"/>
    <n v="5624.46"/>
    <s v="Stayed"/>
    <x v="0"/>
    <s v="other"/>
    <n v="0"/>
    <s v="50-100"/>
    <n v="0"/>
    <x v="0"/>
    <x v="4"/>
  </r>
  <r>
    <s v="33345-WES"/>
    <x v="1"/>
    <n v="20"/>
    <s v="No"/>
    <x v="2"/>
    <n v="2"/>
    <n v="4"/>
    <s v="None"/>
    <x v="0"/>
    <s v="Yes"/>
    <x v="0"/>
    <s v="Fiber Optic"/>
    <x v="1"/>
    <s v="Yes"/>
    <x v="1"/>
    <s v="No"/>
    <x v="0"/>
    <s v="Yes"/>
    <s v="Yes"/>
    <s v="No"/>
    <x v="2"/>
    <s v="Yes"/>
    <x v="1"/>
    <n v="109"/>
    <n v="7661.8"/>
    <n v="0"/>
    <n v="150"/>
    <n v="130.63999999999999"/>
    <n v="7942.44"/>
    <s v="Stayed"/>
    <x v="0"/>
    <s v="other"/>
    <n v="0"/>
    <s v="&gt;100"/>
    <n v="0"/>
    <x v="3"/>
    <x v="4"/>
  </r>
  <r>
    <s v="38779-HAR"/>
    <x v="1"/>
    <n v="25"/>
    <s v="No"/>
    <x v="15"/>
    <n v="13"/>
    <n v="19"/>
    <s v="None"/>
    <x v="0"/>
    <s v="No"/>
    <x v="1"/>
    <s v="No"/>
    <x v="0"/>
    <s v="No"/>
    <x v="0"/>
    <s v="No"/>
    <x v="1"/>
    <s v="No"/>
    <s v="No"/>
    <s v="No"/>
    <x v="1"/>
    <s v="Yes"/>
    <x v="0"/>
    <n v="20.05"/>
    <n v="75.45"/>
    <n v="0"/>
    <n v="0"/>
    <n v="113.55"/>
    <n v="189"/>
    <s v="Joined"/>
    <x v="0"/>
    <s v="other"/>
    <n v="0"/>
    <s v="20-50"/>
    <n v="1"/>
    <x v="2"/>
    <x v="2"/>
  </r>
  <r>
    <s v="88938-UTT"/>
    <x v="0"/>
    <n v="43"/>
    <s v="No"/>
    <x v="7"/>
    <n v="15"/>
    <n v="27"/>
    <s v="Deal 2"/>
    <x v="0"/>
    <s v="Yes"/>
    <x v="0"/>
    <s v="Fiber Optic"/>
    <x v="0"/>
    <s v="Yes"/>
    <x v="1"/>
    <s v="No"/>
    <x v="1"/>
    <s v="Yes"/>
    <s v="Yes"/>
    <s v="No"/>
    <x v="0"/>
    <s v="No"/>
    <x v="1"/>
    <n v="94.4"/>
    <n v="4295.3500000000004"/>
    <n v="0"/>
    <n v="40"/>
    <n v="1087.24"/>
    <n v="5422.59"/>
    <s v="Stayed"/>
    <x v="0"/>
    <s v="other"/>
    <n v="0"/>
    <s v="50-100"/>
    <n v="0"/>
    <x v="0"/>
    <x v="0"/>
  </r>
  <r>
    <s v="22354-PUN"/>
    <x v="1"/>
    <n v="62"/>
    <s v="No"/>
    <x v="13"/>
    <n v="14"/>
    <n v="16"/>
    <s v="None"/>
    <x v="0"/>
    <s v="No"/>
    <x v="0"/>
    <s v="DSL"/>
    <x v="0"/>
    <s v="Yes"/>
    <x v="1"/>
    <s v="Yes"/>
    <x v="0"/>
    <s v="Yes"/>
    <s v="Yes"/>
    <s v="No"/>
    <x v="2"/>
    <s v="No"/>
    <x v="0"/>
    <n v="79.2"/>
    <n v="2497.1999999999998"/>
    <n v="0"/>
    <n v="70"/>
    <n v="792.67"/>
    <n v="3359.87"/>
    <s v="Stayed"/>
    <x v="0"/>
    <s v="other"/>
    <n v="0"/>
    <s v="50-100"/>
    <n v="0"/>
    <x v="1"/>
    <x v="1"/>
  </r>
  <r>
    <s v="39623-HAR"/>
    <x v="1"/>
    <n v="85"/>
    <s v="No"/>
    <x v="15"/>
    <n v="2"/>
    <n v="10"/>
    <s v="Deal 5"/>
    <x v="0"/>
    <s v="No"/>
    <x v="0"/>
    <s v="Fiber Optic"/>
    <x v="0"/>
    <s v="Yes"/>
    <x v="0"/>
    <s v="No"/>
    <x v="1"/>
    <s v="No"/>
    <s v="No"/>
    <s v="No"/>
    <x v="1"/>
    <s v="Yes"/>
    <x v="1"/>
    <n v="74.599999999999994"/>
    <n v="239.05"/>
    <n v="0"/>
    <n v="30"/>
    <n v="118.53"/>
    <n v="387.58"/>
    <s v="Joined"/>
    <x v="0"/>
    <s v="other"/>
    <n v="0"/>
    <s v="50-100"/>
    <n v="1"/>
    <x v="1"/>
    <x v="3"/>
  </r>
  <r>
    <s v="53186-HAR"/>
    <x v="0"/>
    <n v="74"/>
    <s v="Yes"/>
    <x v="15"/>
    <n v="10"/>
    <n v="2"/>
    <s v="Deal 5"/>
    <x v="0"/>
    <s v="No"/>
    <x v="0"/>
    <s v="DSL"/>
    <x v="0"/>
    <s v="No"/>
    <x v="0"/>
    <s v="No"/>
    <x v="1"/>
    <s v="No"/>
    <s v="No"/>
    <s v="Yes"/>
    <x v="0"/>
    <s v="No"/>
    <x v="1"/>
    <n v="45.25"/>
    <n v="45.25"/>
    <n v="0"/>
    <n v="0"/>
    <n v="11.89"/>
    <n v="57.14"/>
    <s v="Joined"/>
    <x v="0"/>
    <s v="other"/>
    <n v="0"/>
    <s v="20-50"/>
    <n v="1"/>
    <x v="1"/>
    <x v="4"/>
  </r>
  <r>
    <s v="78270-TAM"/>
    <x v="1"/>
    <n v="35"/>
    <s v="No"/>
    <x v="4"/>
    <n v="3"/>
    <n v="15"/>
    <s v="None"/>
    <x v="0"/>
    <s v="Yes"/>
    <x v="0"/>
    <s v="Cable"/>
    <x v="0"/>
    <s v="No"/>
    <x v="1"/>
    <s v="No"/>
    <x v="1"/>
    <s v="No"/>
    <s v="No"/>
    <s v="Yes"/>
    <x v="1"/>
    <s v="Yes"/>
    <x v="1"/>
    <n v="55.7"/>
    <n v="2237.5500000000002"/>
    <n v="0"/>
    <n v="0"/>
    <n v="270.60000000000002"/>
    <n v="2508.15"/>
    <s v="Stayed"/>
    <x v="0"/>
    <s v="other"/>
    <n v="0"/>
    <s v="50-100"/>
    <n v="0"/>
    <x v="0"/>
    <x v="1"/>
  </r>
  <r>
    <s v="35011-MAH"/>
    <x v="1"/>
    <n v="58"/>
    <s v="No"/>
    <x v="1"/>
    <n v="4"/>
    <n v="32"/>
    <s v="Deal 2"/>
    <x v="0"/>
    <s v="Yes"/>
    <x v="0"/>
    <s v="Fiber Optic"/>
    <x v="0"/>
    <s v="Yes"/>
    <x v="0"/>
    <s v="Yes"/>
    <x v="0"/>
    <s v="Yes"/>
    <s v="Yes"/>
    <s v="Yes"/>
    <x v="1"/>
    <s v="Yes"/>
    <x v="1"/>
    <n v="103.75"/>
    <n v="5969.95"/>
    <n v="0"/>
    <n v="0"/>
    <n v="169.8"/>
    <n v="6139.75"/>
    <s v="Stayed"/>
    <x v="0"/>
    <s v="other"/>
    <n v="0"/>
    <s v="&gt;100"/>
    <n v="0"/>
    <x v="1"/>
    <x v="0"/>
  </r>
  <r>
    <s v="63477-AND"/>
    <x v="1"/>
    <n v="18"/>
    <s v="No"/>
    <x v="10"/>
    <n v="9"/>
    <n v="1"/>
    <s v="None"/>
    <x v="0"/>
    <s v="No"/>
    <x v="0"/>
    <s v="DSL"/>
    <x v="0"/>
    <s v="No"/>
    <x v="0"/>
    <s v="No"/>
    <x v="0"/>
    <s v="Yes"/>
    <s v="Yes"/>
    <s v="Yes"/>
    <x v="1"/>
    <s v="No"/>
    <x v="0"/>
    <n v="65.7"/>
    <n v="134.35"/>
    <n v="0"/>
    <n v="0"/>
    <n v="54.54"/>
    <n v="188.89"/>
    <s v="Churned"/>
    <x v="1"/>
    <s v="Competitor had better devices"/>
    <n v="1"/>
    <s v="50-100"/>
    <n v="0"/>
    <x v="3"/>
    <x v="4"/>
  </r>
  <r>
    <s v="44687-MAD"/>
    <x v="0"/>
    <n v="24"/>
    <s v="Yes"/>
    <x v="11"/>
    <n v="6"/>
    <n v="3"/>
    <s v="None"/>
    <x v="1"/>
    <s v="No"/>
    <x v="0"/>
    <s v="DSL"/>
    <x v="0"/>
    <s v="No"/>
    <x v="0"/>
    <s v="No"/>
    <x v="1"/>
    <s v="No"/>
    <s v="No"/>
    <s v="Yes"/>
    <x v="0"/>
    <s v="Yes"/>
    <x v="0"/>
    <n v="24.85"/>
    <n v="788.05"/>
    <n v="0"/>
    <n v="0"/>
    <n v="0"/>
    <n v="788.05"/>
    <s v="Stayed"/>
    <x v="0"/>
    <s v="other"/>
    <n v="0"/>
    <s v="20-50"/>
    <n v="0"/>
    <x v="2"/>
    <x v="4"/>
  </r>
  <r>
    <s v="42588-KAR"/>
    <x v="1"/>
    <n v="83"/>
    <s v="No"/>
    <x v="3"/>
    <n v="5"/>
    <n v="31"/>
    <s v="Deal 2"/>
    <x v="0"/>
    <s v="Yes"/>
    <x v="0"/>
    <s v="Fiber Optic"/>
    <x v="1"/>
    <s v="No"/>
    <x v="1"/>
    <s v="No"/>
    <x v="0"/>
    <s v="Yes"/>
    <s v="No"/>
    <s v="Yes"/>
    <x v="1"/>
    <s v="No"/>
    <x v="1"/>
    <n v="105.25"/>
    <n v="6786.4"/>
    <n v="0"/>
    <n v="0"/>
    <n v="1195.3499999999999"/>
    <n v="7981.75"/>
    <s v="Churned"/>
    <x v="4"/>
    <s v="Attitude of support person"/>
    <n v="1"/>
    <s v="&gt;100"/>
    <n v="0"/>
    <x v="1"/>
    <x v="0"/>
  </r>
  <r>
    <s v="82010-WES"/>
    <x v="1"/>
    <n v="46"/>
    <s v="No"/>
    <x v="2"/>
    <n v="14"/>
    <n v="7"/>
    <s v="Deal 5"/>
    <x v="0"/>
    <s v="Yes"/>
    <x v="0"/>
    <s v="Fiber Optic"/>
    <x v="0"/>
    <s v="Yes"/>
    <x v="0"/>
    <s v="No"/>
    <x v="1"/>
    <s v="No"/>
    <s v="No"/>
    <s v="Yes"/>
    <x v="1"/>
    <s v="No"/>
    <x v="1"/>
    <n v="79.55"/>
    <n v="151.75"/>
    <n v="0"/>
    <n v="0"/>
    <n v="51.12"/>
    <n v="202.87"/>
    <s v="Joined"/>
    <x v="0"/>
    <s v="other"/>
    <n v="0"/>
    <s v="50-100"/>
    <n v="1"/>
    <x v="0"/>
    <x v="3"/>
  </r>
  <r>
    <s v="88514-AND"/>
    <x v="1"/>
    <n v="81"/>
    <s v="Yes"/>
    <x v="10"/>
    <n v="6"/>
    <n v="34"/>
    <s v="Deal 5"/>
    <x v="0"/>
    <s v="No"/>
    <x v="0"/>
    <s v="Fiber Optic"/>
    <x v="0"/>
    <s v="No"/>
    <x v="0"/>
    <s v="No"/>
    <x v="1"/>
    <s v="No"/>
    <s v="No"/>
    <s v="Yes"/>
    <x v="2"/>
    <s v="Yes"/>
    <x v="0"/>
    <n v="71.45"/>
    <n v="371.6"/>
    <n v="0"/>
    <n v="0"/>
    <n v="85.65"/>
    <n v="457.25"/>
    <s v="Stayed"/>
    <x v="0"/>
    <s v="other"/>
    <n v="0"/>
    <s v="50-100"/>
    <n v="0"/>
    <x v="1"/>
    <x v="0"/>
  </r>
  <r>
    <s v="46865-PUN"/>
    <x v="1"/>
    <n v="18"/>
    <s v="No"/>
    <x v="13"/>
    <n v="11"/>
    <n v="1"/>
    <s v="Deal 5"/>
    <x v="0"/>
    <s v="Yes"/>
    <x v="0"/>
    <s v="Fiber Optic"/>
    <x v="0"/>
    <s v="Yes"/>
    <x v="0"/>
    <s v="No"/>
    <x v="1"/>
    <s v="No"/>
    <s v="No"/>
    <s v="Yes"/>
    <x v="1"/>
    <s v="Yes"/>
    <x v="1"/>
    <n v="79.45"/>
    <n v="145.15"/>
    <n v="0"/>
    <n v="0"/>
    <n v="57.22"/>
    <n v="202.37"/>
    <s v="Joined"/>
    <x v="0"/>
    <s v="other"/>
    <n v="0"/>
    <s v="50-100"/>
    <n v="1"/>
    <x v="3"/>
    <x v="4"/>
  </r>
  <r>
    <s v="23184-GUJ"/>
    <x v="0"/>
    <n v="55"/>
    <s v="Yes"/>
    <x v="6"/>
    <n v="5"/>
    <n v="21"/>
    <s v="Deal 5"/>
    <x v="0"/>
    <s v="No"/>
    <x v="0"/>
    <s v="Fiber Optic"/>
    <x v="0"/>
    <s v="No"/>
    <x v="0"/>
    <s v="No"/>
    <x v="1"/>
    <s v="No"/>
    <s v="No"/>
    <s v="Yes"/>
    <x v="1"/>
    <s v="Yes"/>
    <x v="1"/>
    <n v="71"/>
    <n v="71"/>
    <n v="0"/>
    <n v="0"/>
    <n v="18.84"/>
    <n v="89.84"/>
    <s v="Churned"/>
    <x v="4"/>
    <s v="Attitude of support person"/>
    <n v="1"/>
    <s v="50-100"/>
    <n v="0"/>
    <x v="1"/>
    <x v="2"/>
  </r>
  <r>
    <s v="98764-KER"/>
    <x v="0"/>
    <n v="22"/>
    <s v="Yes"/>
    <x v="20"/>
    <n v="2"/>
    <n v="9"/>
    <s v="None"/>
    <x v="0"/>
    <s v="No"/>
    <x v="0"/>
    <s v="DSL"/>
    <x v="1"/>
    <s v="No"/>
    <x v="0"/>
    <s v="Yes"/>
    <x v="1"/>
    <s v="No"/>
    <s v="No"/>
    <s v="No"/>
    <x v="0"/>
    <s v="No"/>
    <x v="0"/>
    <n v="54.35"/>
    <n v="1426.45"/>
    <n v="0"/>
    <n v="30"/>
    <n v="941.64"/>
    <n v="2398.09"/>
    <s v="Stayed"/>
    <x v="0"/>
    <s v="other"/>
    <n v="0"/>
    <s v="50-100"/>
    <n v="0"/>
    <x v="2"/>
    <x v="3"/>
  </r>
  <r>
    <s v="61611-DEL"/>
    <x v="1"/>
    <n v="60"/>
    <s v="No"/>
    <x v="0"/>
    <n v="1"/>
    <n v="36"/>
    <s v="None"/>
    <x v="0"/>
    <s v="No"/>
    <x v="1"/>
    <s v="No"/>
    <x v="0"/>
    <s v="No"/>
    <x v="0"/>
    <s v="No"/>
    <x v="1"/>
    <s v="No"/>
    <s v="No"/>
    <s v="No"/>
    <x v="0"/>
    <s v="Yes"/>
    <x v="0"/>
    <n v="19.5"/>
    <n v="272"/>
    <n v="0"/>
    <n v="0"/>
    <n v="574.70000000000005"/>
    <n v="846.7"/>
    <s v="Stayed"/>
    <x v="0"/>
    <s v="other"/>
    <n v="0"/>
    <s v="&lt;20"/>
    <n v="0"/>
    <x v="1"/>
    <x v="0"/>
  </r>
  <r>
    <s v="45174-JAM"/>
    <x v="1"/>
    <n v="82"/>
    <s v="No"/>
    <x v="16"/>
    <n v="5"/>
    <n v="9"/>
    <s v="None"/>
    <x v="0"/>
    <s v="Yes"/>
    <x v="0"/>
    <s v="Fiber Optic"/>
    <x v="1"/>
    <s v="Yes"/>
    <x v="1"/>
    <s v="No"/>
    <x v="0"/>
    <s v="Yes"/>
    <s v="No"/>
    <s v="Yes"/>
    <x v="0"/>
    <s v="Yes"/>
    <x v="1"/>
    <n v="108.85"/>
    <n v="6287.25"/>
    <n v="0"/>
    <n v="0"/>
    <n v="2864.04"/>
    <n v="9151.2900000000009"/>
    <s v="Churned"/>
    <x v="1"/>
    <s v="Competitor made better offer"/>
    <n v="1"/>
    <s v="&gt;100"/>
    <n v="0"/>
    <x v="1"/>
    <x v="3"/>
  </r>
  <r>
    <s v="47929-AND"/>
    <x v="0"/>
    <n v="50"/>
    <s v="No"/>
    <x v="10"/>
    <n v="4"/>
    <n v="13"/>
    <s v="Deal 4"/>
    <x v="0"/>
    <s v="Yes"/>
    <x v="0"/>
    <s v="DSL"/>
    <x v="0"/>
    <s v="No"/>
    <x v="0"/>
    <s v="No"/>
    <x v="1"/>
    <s v="No"/>
    <s v="No"/>
    <s v="No"/>
    <x v="1"/>
    <s v="No"/>
    <x v="1"/>
    <n v="51.55"/>
    <n v="765.5"/>
    <n v="0"/>
    <n v="20"/>
    <n v="47.25"/>
    <n v="832.75"/>
    <s v="Churned"/>
    <x v="4"/>
    <s v="Attitude of support person"/>
    <n v="1"/>
    <s v="50-100"/>
    <n v="0"/>
    <x v="1"/>
    <x v="1"/>
  </r>
  <r>
    <s v="63182-TEL"/>
    <x v="1"/>
    <n v="35"/>
    <s v="No"/>
    <x v="5"/>
    <n v="12"/>
    <n v="34"/>
    <s v="None"/>
    <x v="0"/>
    <s v="Yes"/>
    <x v="0"/>
    <s v="Fiber Optic"/>
    <x v="0"/>
    <s v="Yes"/>
    <x v="0"/>
    <s v="No"/>
    <x v="1"/>
    <s v="Yes"/>
    <s v="Yes"/>
    <s v="Yes"/>
    <x v="1"/>
    <s v="Yes"/>
    <x v="1"/>
    <n v="89.1"/>
    <n v="1620.8"/>
    <n v="0"/>
    <n v="0"/>
    <n v="862.03"/>
    <n v="2482.83"/>
    <s v="Stayed"/>
    <x v="0"/>
    <s v="other"/>
    <n v="0"/>
    <s v="50-100"/>
    <n v="0"/>
    <x v="0"/>
    <x v="0"/>
  </r>
  <r>
    <s v="96201-TAM"/>
    <x v="0"/>
    <n v="36"/>
    <s v="No"/>
    <x v="4"/>
    <n v="15"/>
    <n v="21"/>
    <s v="None"/>
    <x v="0"/>
    <s v="Yes"/>
    <x v="0"/>
    <s v="Fiber Optic"/>
    <x v="0"/>
    <s v="No"/>
    <x v="1"/>
    <s v="No"/>
    <x v="0"/>
    <s v="No"/>
    <s v="No"/>
    <s v="Yes"/>
    <x v="2"/>
    <s v="Yes"/>
    <x v="1"/>
    <n v="89.55"/>
    <n v="5231.2"/>
    <n v="0"/>
    <n v="0"/>
    <n v="426"/>
    <n v="5657.2"/>
    <s v="Stayed"/>
    <x v="0"/>
    <s v="other"/>
    <n v="0"/>
    <s v="50-100"/>
    <n v="0"/>
    <x v="0"/>
    <x v="2"/>
  </r>
  <r>
    <s v="35237-MAH"/>
    <x v="0"/>
    <n v="68"/>
    <s v="No"/>
    <x v="1"/>
    <n v="0"/>
    <n v="2"/>
    <s v="None"/>
    <x v="0"/>
    <s v="No"/>
    <x v="0"/>
    <s v="Fiber Optic"/>
    <x v="0"/>
    <s v="No"/>
    <x v="0"/>
    <s v="No"/>
    <x v="1"/>
    <s v="No"/>
    <s v="No"/>
    <s v="Yes"/>
    <x v="1"/>
    <s v="Yes"/>
    <x v="1"/>
    <n v="69.349999999999994"/>
    <n v="69.349999999999994"/>
    <n v="0"/>
    <n v="0"/>
    <n v="45.86"/>
    <n v="115.21"/>
    <s v="Churned"/>
    <x v="3"/>
    <s v="Long distance charges"/>
    <n v="1"/>
    <s v="50-100"/>
    <n v="0"/>
    <x v="1"/>
    <x v="4"/>
  </r>
  <r>
    <s v="45832-TAM"/>
    <x v="1"/>
    <n v="46"/>
    <s v="No"/>
    <x v="4"/>
    <n v="9"/>
    <n v="12"/>
    <s v="Deal 1"/>
    <x v="0"/>
    <s v="No"/>
    <x v="0"/>
    <s v="DSL"/>
    <x v="1"/>
    <s v="Yes"/>
    <x v="1"/>
    <s v="Yes"/>
    <x v="0"/>
    <s v="No"/>
    <s v="No"/>
    <s v="Yes"/>
    <x v="2"/>
    <s v="No"/>
    <x v="0"/>
    <n v="77.349999999999994"/>
    <n v="5550.1"/>
    <n v="0"/>
    <n v="0"/>
    <n v="1292.2"/>
    <n v="6842.3"/>
    <s v="Stayed"/>
    <x v="0"/>
    <s v="other"/>
    <n v="0"/>
    <s v="50-100"/>
    <n v="0"/>
    <x v="0"/>
    <x v="1"/>
  </r>
  <r>
    <s v="99488-KAR"/>
    <x v="0"/>
    <n v="50"/>
    <s v="Yes"/>
    <x v="3"/>
    <n v="10"/>
    <n v="31"/>
    <s v="None"/>
    <x v="1"/>
    <s v="No"/>
    <x v="0"/>
    <s v="DSL"/>
    <x v="0"/>
    <s v="No"/>
    <x v="0"/>
    <s v="No"/>
    <x v="1"/>
    <s v="No"/>
    <s v="No"/>
    <s v="Yes"/>
    <x v="1"/>
    <s v="No"/>
    <x v="0"/>
    <n v="24.4"/>
    <n v="24.4"/>
    <n v="0"/>
    <n v="0"/>
    <n v="0"/>
    <n v="24.4"/>
    <s v="Joined"/>
    <x v="0"/>
    <s v="other"/>
    <n v="0"/>
    <s v="20-50"/>
    <n v="1"/>
    <x v="1"/>
    <x v="0"/>
  </r>
  <r>
    <s v="22160-TEL"/>
    <x v="1"/>
    <n v="29"/>
    <s v="Yes"/>
    <x v="5"/>
    <n v="13"/>
    <n v="34"/>
    <s v="None"/>
    <x v="0"/>
    <s v="No"/>
    <x v="0"/>
    <s v="Fiber Optic"/>
    <x v="0"/>
    <s v="No"/>
    <x v="1"/>
    <s v="Yes"/>
    <x v="0"/>
    <s v="Yes"/>
    <s v="Yes"/>
    <s v="Yes"/>
    <x v="1"/>
    <s v="Yes"/>
    <x v="2"/>
    <n v="99.95"/>
    <n v="547.65"/>
    <n v="0"/>
    <n v="0"/>
    <n v="30.96"/>
    <n v="578.61"/>
    <s v="Churned"/>
    <x v="1"/>
    <s v="Competitor offered higher download speeds"/>
    <n v="1"/>
    <s v="50-100"/>
    <n v="0"/>
    <x v="2"/>
    <x v="0"/>
  </r>
  <r>
    <s v="73484-MAD"/>
    <x v="1"/>
    <n v="44"/>
    <s v="Yes"/>
    <x v="11"/>
    <n v="7"/>
    <n v="4"/>
    <s v="None"/>
    <x v="1"/>
    <s v="No"/>
    <x v="0"/>
    <s v="DSL"/>
    <x v="1"/>
    <s v="No"/>
    <x v="1"/>
    <s v="Yes"/>
    <x v="0"/>
    <s v="Yes"/>
    <s v="Yes"/>
    <s v="No"/>
    <x v="0"/>
    <s v="Yes"/>
    <x v="0"/>
    <n v="60.4"/>
    <n v="2640.55"/>
    <n v="0"/>
    <n v="100"/>
    <n v="0"/>
    <n v="2740.55"/>
    <s v="Stayed"/>
    <x v="0"/>
    <s v="other"/>
    <n v="0"/>
    <s v="50-100"/>
    <n v="0"/>
    <x v="0"/>
    <x v="4"/>
  </r>
  <r>
    <s v="64740-JHA"/>
    <x v="1"/>
    <n v="57"/>
    <s v="Yes"/>
    <x v="14"/>
    <n v="1"/>
    <n v="6"/>
    <s v="Deal 1"/>
    <x v="0"/>
    <s v="Yes"/>
    <x v="0"/>
    <s v="Cable"/>
    <x v="1"/>
    <s v="Yes"/>
    <x v="1"/>
    <s v="No"/>
    <x v="1"/>
    <s v="Yes"/>
    <s v="Yes"/>
    <s v="Yes"/>
    <x v="0"/>
    <s v="Yes"/>
    <x v="0"/>
    <n v="76.900000000000006"/>
    <n v="5023"/>
    <n v="0"/>
    <n v="0"/>
    <n v="86.36"/>
    <n v="5109.3599999999997"/>
    <s v="Stayed"/>
    <x v="0"/>
    <s v="other"/>
    <n v="0"/>
    <s v="50-100"/>
    <n v="0"/>
    <x v="1"/>
    <x v="3"/>
  </r>
  <r>
    <s v="89217-ODI"/>
    <x v="0"/>
    <n v="69"/>
    <s v="No"/>
    <x v="19"/>
    <n v="9"/>
    <n v="34"/>
    <s v="Deal 2"/>
    <x v="1"/>
    <s v="No"/>
    <x v="0"/>
    <s v="DSL"/>
    <x v="0"/>
    <s v="Yes"/>
    <x v="1"/>
    <s v="No"/>
    <x v="1"/>
    <s v="Yes"/>
    <s v="No"/>
    <s v="Yes"/>
    <x v="1"/>
    <s v="Yes"/>
    <x v="1"/>
    <n v="45.3"/>
    <n v="2651.2"/>
    <n v="40.950000000000003"/>
    <n v="0"/>
    <n v="0"/>
    <n v="2610.25"/>
    <s v="Churned"/>
    <x v="2"/>
    <s v="Service dissatisfaction"/>
    <n v="1"/>
    <s v="20-50"/>
    <n v="0"/>
    <x v="1"/>
    <x v="0"/>
  </r>
  <r>
    <s v="99304-KER"/>
    <x v="1"/>
    <n v="53"/>
    <s v="Yes"/>
    <x v="20"/>
    <n v="7"/>
    <n v="10"/>
    <s v="Deal 5"/>
    <x v="0"/>
    <s v="No"/>
    <x v="0"/>
    <s v="DSL"/>
    <x v="0"/>
    <s v="No"/>
    <x v="0"/>
    <s v="No"/>
    <x v="0"/>
    <s v="No"/>
    <s v="No"/>
    <s v="Yes"/>
    <x v="1"/>
    <s v="No"/>
    <x v="0"/>
    <n v="55.5"/>
    <n v="227.35"/>
    <n v="0"/>
    <n v="0"/>
    <n v="155.84"/>
    <n v="383.19"/>
    <s v="Stayed"/>
    <x v="0"/>
    <s v="other"/>
    <n v="0"/>
    <s v="50-100"/>
    <n v="0"/>
    <x v="1"/>
    <x v="3"/>
  </r>
  <r>
    <s v="29628-KAR"/>
    <x v="1"/>
    <n v="34"/>
    <s v="Yes"/>
    <x v="3"/>
    <n v="6"/>
    <n v="32"/>
    <s v="Deal 2"/>
    <x v="0"/>
    <s v="No"/>
    <x v="0"/>
    <s v="Cable"/>
    <x v="0"/>
    <s v="No"/>
    <x v="0"/>
    <s v="No"/>
    <x v="1"/>
    <s v="No"/>
    <s v="No"/>
    <s v="Yes"/>
    <x v="1"/>
    <s v="Yes"/>
    <x v="0"/>
    <n v="45.2"/>
    <n v="2065.15"/>
    <n v="0"/>
    <n v="0"/>
    <n v="1109.98"/>
    <n v="3175.13"/>
    <s v="Stayed"/>
    <x v="0"/>
    <s v="other"/>
    <n v="0"/>
    <s v="20-50"/>
    <n v="0"/>
    <x v="2"/>
    <x v="0"/>
  </r>
  <r>
    <s v="64494-TAM"/>
    <x v="0"/>
    <n v="59"/>
    <s v="Yes"/>
    <x v="4"/>
    <n v="1"/>
    <n v="16"/>
    <s v="None"/>
    <x v="0"/>
    <s v="No"/>
    <x v="1"/>
    <s v="No"/>
    <x v="0"/>
    <s v="No"/>
    <x v="0"/>
    <s v="No"/>
    <x v="1"/>
    <s v="No"/>
    <s v="No"/>
    <s v="No"/>
    <x v="2"/>
    <s v="No"/>
    <x v="0"/>
    <n v="19.7"/>
    <n v="730.4"/>
    <n v="0"/>
    <n v="0"/>
    <n v="539.35"/>
    <n v="1269.75"/>
    <s v="Stayed"/>
    <x v="0"/>
    <s v="other"/>
    <n v="0"/>
    <s v="&lt;20"/>
    <n v="0"/>
    <x v="1"/>
    <x v="1"/>
  </r>
  <r>
    <s v="92605-PUN"/>
    <x v="1"/>
    <n v="66"/>
    <s v="Yes"/>
    <x v="13"/>
    <n v="9"/>
    <n v="29"/>
    <s v="None"/>
    <x v="0"/>
    <s v="Yes"/>
    <x v="0"/>
    <s v="Fiber Optic"/>
    <x v="0"/>
    <s v="No"/>
    <x v="0"/>
    <s v="No"/>
    <x v="0"/>
    <s v="No"/>
    <s v="No"/>
    <s v="Yes"/>
    <x v="0"/>
    <s v="Yes"/>
    <x v="0"/>
    <n v="86.05"/>
    <n v="3865.6"/>
    <n v="0"/>
    <n v="0"/>
    <n v="2071.7600000000002"/>
    <n v="5937.36"/>
    <s v="Stayed"/>
    <x v="0"/>
    <s v="other"/>
    <n v="0"/>
    <s v="50-100"/>
    <n v="0"/>
    <x v="1"/>
    <x v="0"/>
  </r>
  <r>
    <s v="61585-TEL"/>
    <x v="0"/>
    <n v="42"/>
    <s v="No"/>
    <x v="5"/>
    <n v="2"/>
    <n v="33"/>
    <s v="None"/>
    <x v="0"/>
    <s v="No"/>
    <x v="1"/>
    <s v="No"/>
    <x v="0"/>
    <s v="No"/>
    <x v="0"/>
    <s v="No"/>
    <x v="1"/>
    <s v="No"/>
    <s v="No"/>
    <s v="No"/>
    <x v="0"/>
    <s v="Yes"/>
    <x v="1"/>
    <n v="20.95"/>
    <n v="495.15"/>
    <n v="0"/>
    <n v="0"/>
    <n v="627"/>
    <n v="1122.1500000000001"/>
    <s v="Stayed"/>
    <x v="0"/>
    <s v="other"/>
    <n v="0"/>
    <s v="20-50"/>
    <n v="0"/>
    <x v="0"/>
    <x v="0"/>
  </r>
  <r>
    <s v="19039-TEL"/>
    <x v="1"/>
    <n v="80"/>
    <s v="Yes"/>
    <x v="5"/>
    <n v="0"/>
    <n v="16"/>
    <s v="None"/>
    <x v="0"/>
    <s v="Yes"/>
    <x v="0"/>
    <s v="Fiber Optic"/>
    <x v="0"/>
    <s v="No"/>
    <x v="0"/>
    <s v="No"/>
    <x v="0"/>
    <s v="Yes"/>
    <s v="No"/>
    <s v="Yes"/>
    <x v="2"/>
    <s v="Yes"/>
    <x v="1"/>
    <n v="94.95"/>
    <n v="1760.25"/>
    <n v="0"/>
    <n v="0"/>
    <n v="371.83"/>
    <n v="2132.08"/>
    <s v="Stayed"/>
    <x v="0"/>
    <s v="other"/>
    <n v="0"/>
    <s v="50-100"/>
    <n v="0"/>
    <x v="1"/>
    <x v="1"/>
  </r>
  <r>
    <s v="82364-PUN"/>
    <x v="1"/>
    <n v="40"/>
    <s v="Yes"/>
    <x v="13"/>
    <n v="11"/>
    <n v="13"/>
    <s v="Deal 2"/>
    <x v="0"/>
    <s v="Yes"/>
    <x v="0"/>
    <s v="Fiber Optic"/>
    <x v="0"/>
    <s v="No"/>
    <x v="0"/>
    <s v="No"/>
    <x v="1"/>
    <s v="No"/>
    <s v="No"/>
    <s v="Yes"/>
    <x v="1"/>
    <s v="Yes"/>
    <x v="1"/>
    <n v="74.599999999999994"/>
    <n v="3720.35"/>
    <n v="0"/>
    <n v="0"/>
    <n v="1167.18"/>
    <n v="4887.53"/>
    <s v="Stayed"/>
    <x v="0"/>
    <s v="other"/>
    <n v="0"/>
    <s v="50-100"/>
    <n v="0"/>
    <x v="0"/>
    <x v="1"/>
  </r>
  <r>
    <s v="82324-KAR"/>
    <x v="0"/>
    <n v="56"/>
    <s v="No"/>
    <x v="3"/>
    <n v="11"/>
    <n v="25"/>
    <s v="Deal 5"/>
    <x v="0"/>
    <s v="No"/>
    <x v="0"/>
    <s v="Fiber Optic"/>
    <x v="0"/>
    <s v="No"/>
    <x v="0"/>
    <s v="No"/>
    <x v="1"/>
    <s v="No"/>
    <s v="No"/>
    <s v="Yes"/>
    <x v="1"/>
    <s v="Yes"/>
    <x v="1"/>
    <n v="69.099999999999994"/>
    <n v="435"/>
    <n v="0"/>
    <n v="0"/>
    <n v="111.9"/>
    <n v="546.9"/>
    <s v="Stayed"/>
    <x v="0"/>
    <s v="other"/>
    <n v="0"/>
    <s v="50-100"/>
    <n v="0"/>
    <x v="1"/>
    <x v="0"/>
  </r>
  <r>
    <s v="82392-UTT"/>
    <x v="0"/>
    <n v="62"/>
    <s v="No"/>
    <x v="18"/>
    <n v="8"/>
    <n v="25"/>
    <s v="Deal 1"/>
    <x v="0"/>
    <s v="No"/>
    <x v="1"/>
    <s v="No"/>
    <x v="0"/>
    <s v="No"/>
    <x v="0"/>
    <s v="No"/>
    <x v="1"/>
    <s v="No"/>
    <s v="No"/>
    <s v="No"/>
    <x v="2"/>
    <s v="Yes"/>
    <x v="0"/>
    <n v="20"/>
    <n v="1396"/>
    <n v="0"/>
    <n v="0"/>
    <n v="712.64"/>
    <n v="2108.64"/>
    <s v="Stayed"/>
    <x v="0"/>
    <s v="other"/>
    <n v="0"/>
    <s v="&lt;20"/>
    <n v="0"/>
    <x v="1"/>
    <x v="0"/>
  </r>
  <r>
    <s v="55374-UTT"/>
    <x v="1"/>
    <n v="33"/>
    <s v="Yes"/>
    <x v="7"/>
    <n v="0"/>
    <n v="5"/>
    <s v="None"/>
    <x v="0"/>
    <s v="No"/>
    <x v="1"/>
    <s v="No"/>
    <x v="0"/>
    <s v="No"/>
    <x v="0"/>
    <s v="No"/>
    <x v="1"/>
    <s v="No"/>
    <s v="No"/>
    <s v="No"/>
    <x v="2"/>
    <s v="No"/>
    <x v="0"/>
    <n v="20.3"/>
    <n v="1160.75"/>
    <n v="25.57"/>
    <n v="0"/>
    <n v="998.18"/>
    <n v="2133.36"/>
    <s v="Stayed"/>
    <x v="0"/>
    <s v="other"/>
    <n v="0"/>
    <s v="20-50"/>
    <n v="0"/>
    <x v="2"/>
    <x v="4"/>
  </r>
  <r>
    <s v="73617-MAD"/>
    <x v="1"/>
    <n v="27"/>
    <s v="Yes"/>
    <x v="11"/>
    <n v="11"/>
    <n v="19"/>
    <s v="Deal 3"/>
    <x v="0"/>
    <s v="No"/>
    <x v="1"/>
    <s v="No"/>
    <x v="0"/>
    <s v="No"/>
    <x v="0"/>
    <s v="No"/>
    <x v="1"/>
    <s v="No"/>
    <s v="No"/>
    <s v="No"/>
    <x v="2"/>
    <s v="Yes"/>
    <x v="0"/>
    <n v="20.75"/>
    <n v="499.4"/>
    <n v="0"/>
    <n v="0"/>
    <n v="734.5"/>
    <n v="1233.9000000000001"/>
    <s v="Stayed"/>
    <x v="0"/>
    <s v="other"/>
    <n v="0"/>
    <s v="20-50"/>
    <n v="0"/>
    <x v="2"/>
    <x v="2"/>
  </r>
  <r>
    <s v="71936-JHA"/>
    <x v="0"/>
    <n v="55"/>
    <s v="No"/>
    <x v="14"/>
    <n v="11"/>
    <n v="8"/>
    <s v="None"/>
    <x v="0"/>
    <s v="Yes"/>
    <x v="1"/>
    <s v="No"/>
    <x v="0"/>
    <s v="No"/>
    <x v="0"/>
    <s v="No"/>
    <x v="1"/>
    <s v="No"/>
    <s v="No"/>
    <s v="No"/>
    <x v="2"/>
    <s v="No"/>
    <x v="0"/>
    <n v="24.2"/>
    <n v="609.04999999999995"/>
    <n v="0"/>
    <n v="0"/>
    <n v="176.88"/>
    <n v="785.93"/>
    <s v="Stayed"/>
    <x v="0"/>
    <s v="other"/>
    <n v="0"/>
    <s v="20-50"/>
    <n v="0"/>
    <x v="1"/>
    <x v="3"/>
  </r>
  <r>
    <s v="66654-AND"/>
    <x v="1"/>
    <n v="19"/>
    <s v="No"/>
    <x v="10"/>
    <n v="10"/>
    <n v="11"/>
    <s v="None"/>
    <x v="0"/>
    <s v="Yes"/>
    <x v="0"/>
    <s v="Fiber Optic"/>
    <x v="0"/>
    <s v="Yes"/>
    <x v="0"/>
    <s v="No"/>
    <x v="0"/>
    <s v="No"/>
    <s v="No"/>
    <s v="No"/>
    <x v="1"/>
    <s v="Yes"/>
    <x v="1"/>
    <n v="89.75"/>
    <n v="552.65"/>
    <n v="0"/>
    <n v="60"/>
    <n v="206.52"/>
    <n v="819.17"/>
    <s v="Stayed"/>
    <x v="0"/>
    <s v="other"/>
    <n v="0"/>
    <s v="50-100"/>
    <n v="0"/>
    <x v="3"/>
    <x v="3"/>
  </r>
  <r>
    <s v="55433-TAM"/>
    <x v="0"/>
    <n v="51"/>
    <s v="Yes"/>
    <x v="4"/>
    <n v="11"/>
    <n v="20"/>
    <s v="None"/>
    <x v="0"/>
    <s v="No"/>
    <x v="0"/>
    <s v="Cable"/>
    <x v="0"/>
    <s v="Yes"/>
    <x v="1"/>
    <s v="Yes"/>
    <x v="1"/>
    <s v="Yes"/>
    <s v="Yes"/>
    <s v="Yes"/>
    <x v="1"/>
    <s v="Yes"/>
    <x v="0"/>
    <n v="69.5"/>
    <n v="1071.4000000000001"/>
    <n v="0"/>
    <n v="0"/>
    <n v="126.6"/>
    <n v="1198"/>
    <s v="Stayed"/>
    <x v="0"/>
    <s v="other"/>
    <n v="0"/>
    <s v="50-100"/>
    <n v="0"/>
    <x v="1"/>
    <x v="2"/>
  </r>
  <r>
    <s v="31894-KAR"/>
    <x v="0"/>
    <n v="30"/>
    <s v="No"/>
    <x v="3"/>
    <n v="0"/>
    <n v="35"/>
    <s v="None"/>
    <x v="0"/>
    <s v="Yes"/>
    <x v="0"/>
    <s v="Fiber Optic"/>
    <x v="1"/>
    <s v="Yes"/>
    <x v="0"/>
    <s v="No"/>
    <x v="0"/>
    <s v="No"/>
    <s v="No"/>
    <s v="Yes"/>
    <x v="1"/>
    <s v="Yes"/>
    <x v="0"/>
    <n v="92.4"/>
    <n v="2349.8000000000002"/>
    <n v="0"/>
    <n v="0"/>
    <n v="977.34"/>
    <n v="3327.14"/>
    <s v="Stayed"/>
    <x v="0"/>
    <s v="other"/>
    <n v="0"/>
    <s v="50-100"/>
    <n v="0"/>
    <x v="2"/>
    <x v="0"/>
  </r>
  <r>
    <s v="11647-GUJ"/>
    <x v="0"/>
    <n v="44"/>
    <s v="No"/>
    <x v="6"/>
    <n v="2"/>
    <n v="4"/>
    <s v="Deal 4"/>
    <x v="0"/>
    <s v="Yes"/>
    <x v="0"/>
    <s v="DSL"/>
    <x v="1"/>
    <s v="Yes"/>
    <x v="0"/>
    <s v="No"/>
    <x v="1"/>
    <s v="Yes"/>
    <s v="Yes"/>
    <s v="Yes"/>
    <x v="1"/>
    <s v="Yes"/>
    <x v="1"/>
    <n v="69.099999999999994"/>
    <n v="1083.7"/>
    <n v="0"/>
    <n v="0"/>
    <n v="223.84"/>
    <n v="1307.54"/>
    <s v="Stayed"/>
    <x v="0"/>
    <s v="other"/>
    <n v="0"/>
    <s v="50-100"/>
    <n v="0"/>
    <x v="0"/>
    <x v="4"/>
  </r>
  <r>
    <s v="83335-HAR"/>
    <x v="1"/>
    <n v="37"/>
    <s v="No"/>
    <x v="15"/>
    <n v="15"/>
    <n v="13"/>
    <s v="None"/>
    <x v="0"/>
    <s v="Yes"/>
    <x v="0"/>
    <s v="Cable"/>
    <x v="1"/>
    <s v="Yes"/>
    <x v="0"/>
    <s v="No"/>
    <x v="0"/>
    <s v="No"/>
    <s v="No"/>
    <s v="Yes"/>
    <x v="0"/>
    <s v="No"/>
    <x v="1"/>
    <n v="70.3"/>
    <n v="676.15"/>
    <n v="0"/>
    <n v="0"/>
    <n v="263.7"/>
    <n v="939.85"/>
    <s v="Stayed"/>
    <x v="0"/>
    <s v="other"/>
    <n v="0"/>
    <s v="50-100"/>
    <n v="0"/>
    <x v="0"/>
    <x v="1"/>
  </r>
  <r>
    <s v="67521-WES"/>
    <x v="0"/>
    <n v="59"/>
    <s v="No"/>
    <x v="2"/>
    <n v="0"/>
    <n v="12"/>
    <s v="Deal 4"/>
    <x v="0"/>
    <s v="No"/>
    <x v="0"/>
    <s v="DSL"/>
    <x v="0"/>
    <s v="No"/>
    <x v="0"/>
    <s v="No"/>
    <x v="1"/>
    <s v="No"/>
    <s v="No"/>
    <s v="Yes"/>
    <x v="1"/>
    <s v="No"/>
    <x v="0"/>
    <n v="45.65"/>
    <n v="985.05"/>
    <n v="0"/>
    <n v="0"/>
    <n v="410.97"/>
    <n v="1396.02"/>
    <s v="Stayed"/>
    <x v="0"/>
    <s v="other"/>
    <n v="0"/>
    <s v="20-50"/>
    <n v="0"/>
    <x v="1"/>
    <x v="1"/>
  </r>
  <r>
    <s v="97768-PUN"/>
    <x v="1"/>
    <n v="52"/>
    <s v="Yes"/>
    <x v="13"/>
    <n v="1"/>
    <n v="11"/>
    <s v="None"/>
    <x v="0"/>
    <s v="Yes"/>
    <x v="0"/>
    <s v="Cable"/>
    <x v="1"/>
    <s v="Yes"/>
    <x v="0"/>
    <s v="Yes"/>
    <x v="0"/>
    <s v="No"/>
    <s v="No"/>
    <s v="Yes"/>
    <x v="2"/>
    <s v="No"/>
    <x v="0"/>
    <n v="74"/>
    <n v="4868.3999999999996"/>
    <n v="0"/>
    <n v="0"/>
    <n v="2881.67"/>
    <n v="7750.07"/>
    <s v="Stayed"/>
    <x v="0"/>
    <s v="other"/>
    <n v="0"/>
    <s v="50-100"/>
    <n v="0"/>
    <x v="1"/>
    <x v="3"/>
  </r>
  <r>
    <s v="73936-WES"/>
    <x v="1"/>
    <n v="25"/>
    <s v="No"/>
    <x v="2"/>
    <n v="1"/>
    <n v="22"/>
    <s v="None"/>
    <x v="1"/>
    <s v="No"/>
    <x v="0"/>
    <s v="Cable"/>
    <x v="1"/>
    <s v="Yes"/>
    <x v="0"/>
    <s v="No"/>
    <x v="1"/>
    <s v="No"/>
    <s v="No"/>
    <s v="Yes"/>
    <x v="1"/>
    <s v="Yes"/>
    <x v="0"/>
    <n v="34.950000000000003"/>
    <n v="610.20000000000005"/>
    <n v="0"/>
    <n v="0"/>
    <n v="0"/>
    <n v="610.20000000000005"/>
    <s v="Stayed"/>
    <x v="0"/>
    <s v="other"/>
    <n v="0"/>
    <s v="20-50"/>
    <n v="0"/>
    <x v="2"/>
    <x v="2"/>
  </r>
  <r>
    <s v="69976-KAR"/>
    <x v="1"/>
    <n v="45"/>
    <s v="No"/>
    <x v="3"/>
    <n v="4"/>
    <n v="29"/>
    <s v="None"/>
    <x v="0"/>
    <s v="Yes"/>
    <x v="1"/>
    <s v="No"/>
    <x v="0"/>
    <s v="No"/>
    <x v="0"/>
    <s v="No"/>
    <x v="1"/>
    <s v="No"/>
    <s v="No"/>
    <s v="No"/>
    <x v="2"/>
    <s v="No"/>
    <x v="0"/>
    <n v="25.25"/>
    <n v="1006.9"/>
    <n v="44.51"/>
    <n v="0"/>
    <n v="1118"/>
    <n v="2080.39"/>
    <s v="Stayed"/>
    <x v="0"/>
    <s v="other"/>
    <n v="0"/>
    <s v="20-50"/>
    <n v="0"/>
    <x v="0"/>
    <x v="0"/>
  </r>
  <r>
    <s v="59959-KAR"/>
    <x v="1"/>
    <n v="57"/>
    <s v="No"/>
    <x v="3"/>
    <n v="0"/>
    <n v="29"/>
    <s v="None"/>
    <x v="0"/>
    <s v="Yes"/>
    <x v="0"/>
    <s v="Cable"/>
    <x v="0"/>
    <s v="Yes"/>
    <x v="0"/>
    <s v="No"/>
    <x v="0"/>
    <s v="Yes"/>
    <s v="Yes"/>
    <s v="Yes"/>
    <x v="1"/>
    <s v="Yes"/>
    <x v="1"/>
    <n v="100"/>
    <n v="1534.75"/>
    <n v="0"/>
    <n v="0"/>
    <n v="605.28"/>
    <n v="2140.0300000000002"/>
    <s v="Churned"/>
    <x v="1"/>
    <s v="Competitor had better devices"/>
    <n v="1"/>
    <s v="&gt;100"/>
    <n v="0"/>
    <x v="1"/>
    <x v="0"/>
  </r>
  <r>
    <s v="26453-TAM"/>
    <x v="0"/>
    <n v="30"/>
    <s v="Yes"/>
    <x v="4"/>
    <n v="6"/>
    <n v="9"/>
    <s v="None"/>
    <x v="1"/>
    <s v="No"/>
    <x v="0"/>
    <s v="DSL"/>
    <x v="0"/>
    <s v="Yes"/>
    <x v="1"/>
    <s v="Yes"/>
    <x v="0"/>
    <s v="Yes"/>
    <s v="Yes"/>
    <s v="No"/>
    <x v="2"/>
    <s v="Yes"/>
    <x v="1"/>
    <n v="57.5"/>
    <n v="3265.95"/>
    <n v="0"/>
    <n v="150"/>
    <n v="0"/>
    <n v="3415.95"/>
    <s v="Stayed"/>
    <x v="0"/>
    <s v="other"/>
    <n v="0"/>
    <s v="50-100"/>
    <n v="0"/>
    <x v="2"/>
    <x v="3"/>
  </r>
  <r>
    <s v="81862-WES"/>
    <x v="1"/>
    <n v="38"/>
    <s v="No"/>
    <x v="2"/>
    <n v="13"/>
    <n v="10"/>
    <s v="Deal 2"/>
    <x v="0"/>
    <s v="Yes"/>
    <x v="0"/>
    <s v="Fiber Optic"/>
    <x v="0"/>
    <s v="Yes"/>
    <x v="0"/>
    <s v="No"/>
    <x v="1"/>
    <s v="No"/>
    <s v="No"/>
    <s v="Yes"/>
    <x v="1"/>
    <s v="Yes"/>
    <x v="1"/>
    <n v="80.25"/>
    <n v="3439"/>
    <n v="2.1800000000000002"/>
    <n v="0"/>
    <n v="1614.99"/>
    <n v="5051.8100000000004"/>
    <s v="Stayed"/>
    <x v="0"/>
    <s v="other"/>
    <n v="0"/>
    <s v="50-100"/>
    <n v="0"/>
    <x v="0"/>
    <x v="3"/>
  </r>
  <r>
    <s v="55735-PUN"/>
    <x v="0"/>
    <n v="41"/>
    <s v="Yes"/>
    <x v="13"/>
    <n v="8"/>
    <n v="28"/>
    <s v="Deal 1"/>
    <x v="0"/>
    <s v="Yes"/>
    <x v="0"/>
    <s v="DSL"/>
    <x v="1"/>
    <s v="Yes"/>
    <x v="1"/>
    <s v="Yes"/>
    <x v="0"/>
    <s v="No"/>
    <s v="No"/>
    <s v="Yes"/>
    <x v="2"/>
    <s v="No"/>
    <x v="1"/>
    <n v="79.7"/>
    <n v="5743.3"/>
    <n v="0"/>
    <n v="0"/>
    <n v="585.20000000000005"/>
    <n v="6328.5"/>
    <s v="Stayed"/>
    <x v="0"/>
    <s v="other"/>
    <n v="0"/>
    <s v="50-100"/>
    <n v="0"/>
    <x v="0"/>
    <x v="0"/>
  </r>
  <r>
    <s v="25492-UTT"/>
    <x v="0"/>
    <n v="57"/>
    <s v="Yes"/>
    <x v="7"/>
    <n v="6"/>
    <n v="29"/>
    <s v="Deal 4"/>
    <x v="0"/>
    <s v="Yes"/>
    <x v="1"/>
    <s v="No"/>
    <x v="0"/>
    <s v="No"/>
    <x v="0"/>
    <s v="No"/>
    <x v="1"/>
    <s v="No"/>
    <s v="No"/>
    <s v="No"/>
    <x v="1"/>
    <s v="No"/>
    <x v="0"/>
    <n v="24.7"/>
    <n v="467.15"/>
    <n v="0"/>
    <n v="0"/>
    <n v="656.46"/>
    <n v="1123.6099999999999"/>
    <s v="Stayed"/>
    <x v="0"/>
    <s v="other"/>
    <n v="0"/>
    <s v="20-50"/>
    <n v="0"/>
    <x v="1"/>
    <x v="0"/>
  </r>
  <r>
    <s v="91745-UTT"/>
    <x v="1"/>
    <n v="48"/>
    <s v="No"/>
    <x v="7"/>
    <n v="10"/>
    <n v="32"/>
    <s v="None"/>
    <x v="0"/>
    <s v="No"/>
    <x v="1"/>
    <s v="No"/>
    <x v="0"/>
    <s v="No"/>
    <x v="0"/>
    <s v="No"/>
    <x v="1"/>
    <s v="No"/>
    <s v="No"/>
    <s v="No"/>
    <x v="0"/>
    <s v="No"/>
    <x v="0"/>
    <n v="19.55"/>
    <n v="620.75"/>
    <n v="0"/>
    <n v="0"/>
    <n v="1487.88"/>
    <n v="2108.63"/>
    <s v="Stayed"/>
    <x v="0"/>
    <s v="other"/>
    <n v="0"/>
    <s v="&lt;20"/>
    <n v="0"/>
    <x v="0"/>
    <x v="0"/>
  </r>
  <r>
    <s v="46752-UTT"/>
    <x v="1"/>
    <n v="41"/>
    <s v="No"/>
    <x v="7"/>
    <n v="1"/>
    <n v="18"/>
    <s v="None"/>
    <x v="0"/>
    <s v="No"/>
    <x v="0"/>
    <s v="DSL"/>
    <x v="1"/>
    <s v="Yes"/>
    <x v="1"/>
    <s v="Yes"/>
    <x v="1"/>
    <s v="Yes"/>
    <s v="Yes"/>
    <s v="Yes"/>
    <x v="0"/>
    <s v="No"/>
    <x v="0"/>
    <n v="74.099999999999994"/>
    <n v="5222.3"/>
    <n v="0"/>
    <n v="0"/>
    <n v="1337"/>
    <n v="6559.3"/>
    <s v="Stayed"/>
    <x v="0"/>
    <s v="other"/>
    <n v="0"/>
    <s v="50-100"/>
    <n v="0"/>
    <x v="0"/>
    <x v="2"/>
  </r>
  <r>
    <s v="15687-TAM"/>
    <x v="0"/>
    <n v="65"/>
    <s v="No"/>
    <x v="4"/>
    <n v="5"/>
    <n v="35"/>
    <s v="None"/>
    <x v="0"/>
    <s v="No"/>
    <x v="0"/>
    <s v="Fiber Optic"/>
    <x v="0"/>
    <s v="Yes"/>
    <x v="0"/>
    <s v="No"/>
    <x v="1"/>
    <s v="No"/>
    <s v="No"/>
    <s v="Yes"/>
    <x v="1"/>
    <s v="Yes"/>
    <x v="1"/>
    <n v="74.5"/>
    <n v="606.54999999999995"/>
    <n v="0"/>
    <n v="0"/>
    <n v="14.24"/>
    <n v="620.79"/>
    <s v="Churned"/>
    <x v="2"/>
    <s v="Poor expertise of online support"/>
    <n v="1"/>
    <s v="50-100"/>
    <n v="0"/>
    <x v="1"/>
    <x v="0"/>
  </r>
  <r>
    <s v="73547-KAR"/>
    <x v="1"/>
    <n v="43"/>
    <s v="Yes"/>
    <x v="3"/>
    <n v="13"/>
    <n v="16"/>
    <s v="None"/>
    <x v="0"/>
    <s v="Yes"/>
    <x v="0"/>
    <s v="Fiber Optic"/>
    <x v="0"/>
    <s v="No"/>
    <x v="0"/>
    <s v="No"/>
    <x v="0"/>
    <s v="No"/>
    <s v="No"/>
    <s v="Yes"/>
    <x v="1"/>
    <s v="Yes"/>
    <x v="1"/>
    <n v="84.05"/>
    <n v="134.05000000000001"/>
    <n v="0"/>
    <n v="0"/>
    <n v="44.46"/>
    <n v="178.51"/>
    <s v="Joined"/>
    <x v="0"/>
    <s v="other"/>
    <n v="0"/>
    <s v="50-100"/>
    <n v="1"/>
    <x v="0"/>
    <x v="1"/>
  </r>
  <r>
    <s v="27131-TAM"/>
    <x v="1"/>
    <n v="37"/>
    <s v="No"/>
    <x v="4"/>
    <n v="15"/>
    <n v="24"/>
    <s v="Deal 2"/>
    <x v="0"/>
    <s v="No"/>
    <x v="0"/>
    <s v="DSL"/>
    <x v="1"/>
    <s v="No"/>
    <x v="1"/>
    <s v="Yes"/>
    <x v="1"/>
    <s v="No"/>
    <s v="No"/>
    <s v="Yes"/>
    <x v="0"/>
    <s v="Yes"/>
    <x v="0"/>
    <n v="60.25"/>
    <n v="3282.75"/>
    <n v="0"/>
    <n v="0"/>
    <n v="1728.16"/>
    <n v="5010.91"/>
    <s v="Stayed"/>
    <x v="0"/>
    <s v="other"/>
    <n v="0"/>
    <s v="50-100"/>
    <n v="0"/>
    <x v="0"/>
    <x v="0"/>
  </r>
  <r>
    <s v="37148-BIH"/>
    <x v="1"/>
    <n v="42"/>
    <s v="No"/>
    <x v="9"/>
    <n v="6"/>
    <n v="2"/>
    <s v="None"/>
    <x v="0"/>
    <s v="No"/>
    <x v="0"/>
    <s v="Fiber Optic"/>
    <x v="0"/>
    <s v="No"/>
    <x v="0"/>
    <s v="No"/>
    <x v="1"/>
    <s v="No"/>
    <s v="No"/>
    <s v="Yes"/>
    <x v="1"/>
    <s v="Yes"/>
    <x v="1"/>
    <n v="70.05"/>
    <n v="70.05"/>
    <n v="0"/>
    <n v="0"/>
    <n v="27.89"/>
    <n v="97.94"/>
    <s v="Churned"/>
    <x v="4"/>
    <s v="Attitude of support person"/>
    <n v="1"/>
    <s v="50-100"/>
    <n v="0"/>
    <x v="0"/>
    <x v="4"/>
  </r>
  <r>
    <s v="83187-UTT"/>
    <x v="1"/>
    <n v="36"/>
    <s v="Yes"/>
    <x v="7"/>
    <n v="9"/>
    <n v="7"/>
    <s v="None"/>
    <x v="0"/>
    <s v="No"/>
    <x v="0"/>
    <s v="Fiber Optic"/>
    <x v="0"/>
    <s v="No"/>
    <x v="0"/>
    <s v="No"/>
    <x v="1"/>
    <s v="No"/>
    <s v="No"/>
    <s v="No"/>
    <x v="1"/>
    <s v="No"/>
    <x v="1"/>
    <n v="70.5"/>
    <n v="294.2"/>
    <n v="0"/>
    <n v="10"/>
    <n v="113.88"/>
    <n v="418.08"/>
    <s v="Stayed"/>
    <x v="0"/>
    <s v="other"/>
    <n v="0"/>
    <s v="50-100"/>
    <n v="0"/>
    <x v="0"/>
    <x v="3"/>
  </r>
  <r>
    <s v="48094-MAH"/>
    <x v="1"/>
    <n v="60"/>
    <s v="No"/>
    <x v="1"/>
    <n v="13"/>
    <n v="34"/>
    <s v="None"/>
    <x v="0"/>
    <s v="No"/>
    <x v="1"/>
    <s v="No"/>
    <x v="0"/>
    <s v="No"/>
    <x v="0"/>
    <s v="No"/>
    <x v="1"/>
    <s v="No"/>
    <s v="No"/>
    <s v="No"/>
    <x v="2"/>
    <s v="Yes"/>
    <x v="2"/>
    <n v="19.149999999999999"/>
    <n v="1177.05"/>
    <n v="0"/>
    <n v="0"/>
    <n v="1896.3"/>
    <n v="3073.35"/>
    <s v="Stayed"/>
    <x v="0"/>
    <s v="other"/>
    <n v="0"/>
    <s v="&lt;20"/>
    <n v="0"/>
    <x v="1"/>
    <x v="0"/>
  </r>
  <r>
    <s v="56185-HAR"/>
    <x v="0"/>
    <n v="40"/>
    <s v="Yes"/>
    <x v="15"/>
    <n v="15"/>
    <n v="1"/>
    <s v="None"/>
    <x v="0"/>
    <s v="Yes"/>
    <x v="0"/>
    <s v="Cable"/>
    <x v="0"/>
    <s v="Yes"/>
    <x v="0"/>
    <s v="Yes"/>
    <x v="1"/>
    <s v="Yes"/>
    <s v="Yes"/>
    <s v="Yes"/>
    <x v="2"/>
    <s v="No"/>
    <x v="0"/>
    <n v="70.8"/>
    <n v="4859.95"/>
    <n v="0"/>
    <n v="0"/>
    <n v="756.16"/>
    <n v="5616.11"/>
    <s v="Stayed"/>
    <x v="0"/>
    <s v="other"/>
    <n v="0"/>
    <s v="50-100"/>
    <n v="0"/>
    <x v="0"/>
    <x v="4"/>
  </r>
  <r>
    <s v="63129-PUN"/>
    <x v="1"/>
    <n v="77"/>
    <s v="Yes"/>
    <x v="13"/>
    <n v="5"/>
    <n v="19"/>
    <s v="None"/>
    <x v="0"/>
    <s v="No"/>
    <x v="0"/>
    <s v="Fiber Optic"/>
    <x v="1"/>
    <s v="No"/>
    <x v="1"/>
    <s v="Yes"/>
    <x v="1"/>
    <s v="Yes"/>
    <s v="No"/>
    <s v="No"/>
    <x v="1"/>
    <s v="Yes"/>
    <x v="0"/>
    <n v="96.3"/>
    <n v="1426.75"/>
    <n v="0"/>
    <n v="150"/>
    <n v="286.64999999999998"/>
    <n v="1863.4"/>
    <s v="Churned"/>
    <x v="4"/>
    <s v="Attitude of support person"/>
    <n v="1"/>
    <s v="50-100"/>
    <n v="0"/>
    <x v="1"/>
    <x v="2"/>
  </r>
  <r>
    <s v="35248-KAR"/>
    <x v="1"/>
    <n v="37"/>
    <s v="Yes"/>
    <x v="3"/>
    <n v="15"/>
    <n v="9"/>
    <s v="Deal 2"/>
    <x v="0"/>
    <s v="Yes"/>
    <x v="0"/>
    <s v="Fiber Optic"/>
    <x v="0"/>
    <s v="Yes"/>
    <x v="0"/>
    <s v="No"/>
    <x v="1"/>
    <s v="No"/>
    <s v="No"/>
    <s v="Yes"/>
    <x v="1"/>
    <s v="No"/>
    <x v="1"/>
    <n v="80.45"/>
    <n v="3398.9"/>
    <n v="0"/>
    <n v="0"/>
    <n v="1798.69"/>
    <n v="5197.59"/>
    <s v="Stayed"/>
    <x v="0"/>
    <s v="other"/>
    <n v="0"/>
    <s v="50-100"/>
    <n v="0"/>
    <x v="0"/>
    <x v="3"/>
  </r>
  <r>
    <s v="66553-TAM"/>
    <x v="0"/>
    <n v="56"/>
    <s v="Yes"/>
    <x v="4"/>
    <n v="0"/>
    <n v="3"/>
    <s v="None"/>
    <x v="0"/>
    <s v="No"/>
    <x v="1"/>
    <s v="No"/>
    <x v="0"/>
    <s v="No"/>
    <x v="0"/>
    <s v="No"/>
    <x v="1"/>
    <s v="No"/>
    <s v="No"/>
    <s v="No"/>
    <x v="1"/>
    <s v="No"/>
    <x v="1"/>
    <n v="19.95"/>
    <n v="19.95"/>
    <n v="0"/>
    <n v="0"/>
    <n v="8.0299999999999994"/>
    <n v="27.98"/>
    <s v="Churned"/>
    <x v="3"/>
    <s v="Long distance charges"/>
    <n v="1"/>
    <s v="&lt;20"/>
    <n v="0"/>
    <x v="1"/>
    <x v="4"/>
  </r>
  <r>
    <s v="98120-TAM"/>
    <x v="0"/>
    <n v="36"/>
    <s v="Yes"/>
    <x v="4"/>
    <n v="14"/>
    <n v="20"/>
    <s v="None"/>
    <x v="0"/>
    <s v="Yes"/>
    <x v="1"/>
    <s v="No"/>
    <x v="0"/>
    <s v="No"/>
    <x v="0"/>
    <s v="No"/>
    <x v="1"/>
    <s v="No"/>
    <s v="No"/>
    <s v="No"/>
    <x v="0"/>
    <s v="No"/>
    <x v="1"/>
    <n v="26.2"/>
    <n v="954.9"/>
    <n v="0"/>
    <n v="0"/>
    <n v="1719.55"/>
    <n v="2674.45"/>
    <s v="Stayed"/>
    <x v="0"/>
    <s v="other"/>
    <n v="0"/>
    <s v="20-50"/>
    <n v="0"/>
    <x v="0"/>
    <x v="2"/>
  </r>
  <r>
    <s v="32855-RAJ"/>
    <x v="0"/>
    <n v="50"/>
    <s v="No"/>
    <x v="8"/>
    <n v="8"/>
    <n v="18"/>
    <s v="Deal 2"/>
    <x v="0"/>
    <s v="No"/>
    <x v="1"/>
    <s v="No"/>
    <x v="0"/>
    <s v="No"/>
    <x v="0"/>
    <s v="No"/>
    <x v="1"/>
    <s v="No"/>
    <s v="No"/>
    <s v="No"/>
    <x v="2"/>
    <s v="No"/>
    <x v="0"/>
    <n v="19.95"/>
    <n v="1189.9000000000001"/>
    <n v="0"/>
    <n v="0"/>
    <n v="995.4"/>
    <n v="2185.3000000000002"/>
    <s v="Stayed"/>
    <x v="0"/>
    <s v="other"/>
    <n v="0"/>
    <s v="&lt;20"/>
    <n v="0"/>
    <x v="1"/>
    <x v="2"/>
  </r>
  <r>
    <s v="62656-MAH"/>
    <x v="1"/>
    <n v="54"/>
    <s v="Yes"/>
    <x v="1"/>
    <n v="10"/>
    <n v="14"/>
    <s v="Deal 1"/>
    <x v="0"/>
    <s v="Yes"/>
    <x v="0"/>
    <s v="Fiber Optic"/>
    <x v="1"/>
    <s v="Yes"/>
    <x v="1"/>
    <s v="Yes"/>
    <x v="0"/>
    <s v="Yes"/>
    <s v="Yes"/>
    <s v="Yes"/>
    <x v="2"/>
    <s v="No"/>
    <x v="0"/>
    <n v="111.3"/>
    <n v="7985.9"/>
    <n v="0"/>
    <n v="0"/>
    <n v="3515.92"/>
    <n v="11501.82"/>
    <s v="Stayed"/>
    <x v="0"/>
    <s v="other"/>
    <n v="0"/>
    <s v="&gt;100"/>
    <n v="0"/>
    <x v="1"/>
    <x v="1"/>
  </r>
  <r>
    <s v="28713-MAD"/>
    <x v="0"/>
    <n v="42"/>
    <s v="No"/>
    <x v="11"/>
    <n v="10"/>
    <n v="9"/>
    <s v="Deal 1"/>
    <x v="0"/>
    <s v="Yes"/>
    <x v="0"/>
    <s v="Cable"/>
    <x v="1"/>
    <s v="Yes"/>
    <x v="1"/>
    <s v="Yes"/>
    <x v="0"/>
    <s v="Yes"/>
    <s v="Yes"/>
    <s v="Yes"/>
    <x v="2"/>
    <s v="Yes"/>
    <x v="0"/>
    <n v="90.55"/>
    <n v="6239.05"/>
    <n v="0"/>
    <n v="0"/>
    <n v="2961.41"/>
    <n v="9200.4599999999991"/>
    <s v="Stayed"/>
    <x v="0"/>
    <s v="other"/>
    <n v="0"/>
    <s v="50-100"/>
    <n v="0"/>
    <x v="0"/>
    <x v="3"/>
  </r>
  <r>
    <s v="95624-KAR"/>
    <x v="1"/>
    <n v="77"/>
    <s v="No"/>
    <x v="3"/>
    <n v="6"/>
    <n v="34"/>
    <s v="Deal 3"/>
    <x v="0"/>
    <s v="No"/>
    <x v="0"/>
    <s v="Fiber Optic"/>
    <x v="0"/>
    <s v="No"/>
    <x v="0"/>
    <s v="No"/>
    <x v="1"/>
    <s v="No"/>
    <s v="No"/>
    <s v="No"/>
    <x v="0"/>
    <s v="No"/>
    <x v="0"/>
    <n v="70"/>
    <n v="1732.6"/>
    <n v="0"/>
    <n v="140"/>
    <n v="761.52"/>
    <n v="2634.12"/>
    <s v="Stayed"/>
    <x v="0"/>
    <s v="other"/>
    <n v="0"/>
    <s v="50-100"/>
    <n v="0"/>
    <x v="1"/>
    <x v="0"/>
  </r>
  <r>
    <s v="22249-UTT"/>
    <x v="1"/>
    <n v="20"/>
    <s v="Yes"/>
    <x v="7"/>
    <n v="7"/>
    <n v="7"/>
    <s v="None"/>
    <x v="0"/>
    <s v="No"/>
    <x v="0"/>
    <s v="Fiber Optic"/>
    <x v="1"/>
    <s v="No"/>
    <x v="1"/>
    <s v="No"/>
    <x v="0"/>
    <s v="Yes"/>
    <s v="Yes"/>
    <s v="Yes"/>
    <x v="0"/>
    <s v="Yes"/>
    <x v="0"/>
    <n v="99.95"/>
    <n v="2292.75"/>
    <n v="0"/>
    <n v="0"/>
    <n v="964.62"/>
    <n v="3257.37"/>
    <s v="Stayed"/>
    <x v="0"/>
    <s v="other"/>
    <n v="0"/>
    <s v="50-100"/>
    <n v="0"/>
    <x v="3"/>
    <x v="3"/>
  </r>
  <r>
    <s v="43358-KAR"/>
    <x v="0"/>
    <n v="28"/>
    <s v="No"/>
    <x v="3"/>
    <n v="4"/>
    <n v="12"/>
    <s v="Deal 1"/>
    <x v="1"/>
    <s v="No"/>
    <x v="0"/>
    <s v="DSL"/>
    <x v="1"/>
    <s v="Yes"/>
    <x v="1"/>
    <s v="No"/>
    <x v="1"/>
    <s v="No"/>
    <s v="No"/>
    <s v="Yes"/>
    <x v="2"/>
    <s v="No"/>
    <x v="0"/>
    <n v="38.5"/>
    <n v="2763"/>
    <n v="0"/>
    <n v="0"/>
    <n v="0"/>
    <n v="2763"/>
    <s v="Stayed"/>
    <x v="0"/>
    <s v="other"/>
    <n v="0"/>
    <s v="20-50"/>
    <n v="0"/>
    <x v="2"/>
    <x v="1"/>
  </r>
  <r>
    <s v="26478-KAR"/>
    <x v="1"/>
    <n v="55"/>
    <s v="Yes"/>
    <x v="3"/>
    <n v="3"/>
    <n v="20"/>
    <s v="Deal 1"/>
    <x v="0"/>
    <s v="Yes"/>
    <x v="0"/>
    <s v="DSL"/>
    <x v="1"/>
    <s v="No"/>
    <x v="1"/>
    <s v="Yes"/>
    <x v="1"/>
    <s v="No"/>
    <s v="No"/>
    <s v="Yes"/>
    <x v="2"/>
    <s v="No"/>
    <x v="0"/>
    <n v="65.3"/>
    <n v="4759.75"/>
    <n v="0"/>
    <n v="0"/>
    <n v="2986.9"/>
    <n v="7746.65"/>
    <s v="Churned"/>
    <x v="2"/>
    <s v="Product dissatisfaction"/>
    <n v="1"/>
    <s v="50-100"/>
    <n v="0"/>
    <x v="1"/>
    <x v="2"/>
  </r>
  <r>
    <s v="28341-HAR"/>
    <x v="1"/>
    <n v="65"/>
    <s v="No"/>
    <x v="15"/>
    <n v="13"/>
    <n v="26"/>
    <s v="None"/>
    <x v="0"/>
    <s v="Yes"/>
    <x v="0"/>
    <s v="Fiber Optic"/>
    <x v="1"/>
    <s v="Yes"/>
    <x v="1"/>
    <s v="No"/>
    <x v="0"/>
    <s v="Yes"/>
    <s v="Yes"/>
    <s v="Yes"/>
    <x v="2"/>
    <s v="Yes"/>
    <x v="1"/>
    <n v="109.55"/>
    <n v="7920.7"/>
    <n v="0"/>
    <n v="0"/>
    <n v="1275.1199999999999"/>
    <n v="9195.82"/>
    <s v="Stayed"/>
    <x v="0"/>
    <s v="other"/>
    <n v="0"/>
    <s v="&gt;100"/>
    <n v="0"/>
    <x v="1"/>
    <x v="0"/>
  </r>
  <r>
    <s v="12469-AND"/>
    <x v="0"/>
    <n v="24"/>
    <s v="Yes"/>
    <x v="10"/>
    <n v="11"/>
    <n v="4"/>
    <s v="None"/>
    <x v="0"/>
    <s v="No"/>
    <x v="0"/>
    <s v="DSL"/>
    <x v="0"/>
    <s v="No"/>
    <x v="0"/>
    <s v="No"/>
    <x v="0"/>
    <s v="No"/>
    <s v="No"/>
    <s v="Yes"/>
    <x v="1"/>
    <s v="Yes"/>
    <x v="0"/>
    <n v="55.3"/>
    <n v="55.3"/>
    <n v="0"/>
    <n v="0"/>
    <n v="36.69"/>
    <n v="91.99"/>
    <s v="Joined"/>
    <x v="0"/>
    <s v="other"/>
    <n v="0"/>
    <s v="50-100"/>
    <n v="1"/>
    <x v="2"/>
    <x v="4"/>
  </r>
  <r>
    <s v="11272-UTT"/>
    <x v="1"/>
    <n v="65"/>
    <s v="No"/>
    <x v="7"/>
    <n v="0"/>
    <n v="19"/>
    <s v="Deal 5"/>
    <x v="0"/>
    <s v="Yes"/>
    <x v="0"/>
    <s v="Fiber Optic"/>
    <x v="0"/>
    <s v="No"/>
    <x v="0"/>
    <s v="No"/>
    <x v="1"/>
    <s v="No"/>
    <s v="No"/>
    <s v="Yes"/>
    <x v="1"/>
    <s v="Yes"/>
    <x v="1"/>
    <n v="75.849999999999994"/>
    <n v="256.60000000000002"/>
    <n v="0"/>
    <n v="0"/>
    <n v="133.02000000000001"/>
    <n v="389.62"/>
    <s v="Churned"/>
    <x v="1"/>
    <s v="Competitor offered more data"/>
    <n v="1"/>
    <s v="50-100"/>
    <n v="0"/>
    <x v="1"/>
    <x v="2"/>
  </r>
  <r>
    <s v="12657-JAM"/>
    <x v="0"/>
    <n v="46"/>
    <s v="No"/>
    <x v="16"/>
    <n v="7"/>
    <n v="33"/>
    <s v="None"/>
    <x v="0"/>
    <s v="Yes"/>
    <x v="0"/>
    <s v="Fiber Optic"/>
    <x v="1"/>
    <s v="Yes"/>
    <x v="1"/>
    <s v="Yes"/>
    <x v="0"/>
    <s v="Yes"/>
    <s v="Yes"/>
    <s v="Yes"/>
    <x v="2"/>
    <s v="Yes"/>
    <x v="0"/>
    <n v="112.6"/>
    <n v="8126.65"/>
    <n v="0"/>
    <n v="0"/>
    <n v="1245.5999999999999"/>
    <n v="9372.25"/>
    <s v="Stayed"/>
    <x v="0"/>
    <s v="other"/>
    <n v="0"/>
    <s v="&gt;100"/>
    <n v="0"/>
    <x v="0"/>
    <x v="0"/>
  </r>
  <r>
    <s v="47305-MAD"/>
    <x v="0"/>
    <n v="52"/>
    <s v="No"/>
    <x v="11"/>
    <n v="0"/>
    <n v="29"/>
    <s v="None"/>
    <x v="0"/>
    <s v="Yes"/>
    <x v="1"/>
    <s v="No"/>
    <x v="0"/>
    <s v="No"/>
    <x v="0"/>
    <s v="No"/>
    <x v="1"/>
    <s v="No"/>
    <s v="No"/>
    <s v="No"/>
    <x v="2"/>
    <s v="No"/>
    <x v="1"/>
    <n v="26.1"/>
    <n v="980.35"/>
    <n v="0"/>
    <n v="0"/>
    <n v="695.98"/>
    <n v="1676.33"/>
    <s v="Stayed"/>
    <x v="0"/>
    <s v="other"/>
    <n v="0"/>
    <s v="20-50"/>
    <n v="0"/>
    <x v="1"/>
    <x v="0"/>
  </r>
  <r>
    <s v="43430-WES"/>
    <x v="0"/>
    <n v="27"/>
    <s v="Yes"/>
    <x v="2"/>
    <n v="1"/>
    <n v="28"/>
    <s v="None"/>
    <x v="0"/>
    <s v="No"/>
    <x v="0"/>
    <s v="DSL"/>
    <x v="0"/>
    <s v="No"/>
    <x v="1"/>
    <s v="No"/>
    <x v="1"/>
    <s v="No"/>
    <s v="No"/>
    <s v="Yes"/>
    <x v="1"/>
    <s v="Yes"/>
    <x v="0"/>
    <n v="49.7"/>
    <n v="1167.8"/>
    <n v="0"/>
    <n v="0"/>
    <n v="928.32"/>
    <n v="2096.12"/>
    <s v="Stayed"/>
    <x v="0"/>
    <s v="other"/>
    <n v="0"/>
    <s v="20-50"/>
    <n v="0"/>
    <x v="2"/>
    <x v="0"/>
  </r>
  <r>
    <s v="57102-JAM"/>
    <x v="1"/>
    <n v="31"/>
    <s v="Yes"/>
    <x v="16"/>
    <n v="1"/>
    <n v="22"/>
    <s v="Deal 3"/>
    <x v="0"/>
    <s v="No"/>
    <x v="0"/>
    <s v="Cable"/>
    <x v="0"/>
    <s v="No"/>
    <x v="0"/>
    <s v="No"/>
    <x v="0"/>
    <s v="Yes"/>
    <s v="Yes"/>
    <s v="Yes"/>
    <x v="1"/>
    <s v="Yes"/>
    <x v="1"/>
    <n v="64.75"/>
    <n v="2345.1999999999998"/>
    <n v="0"/>
    <n v="0"/>
    <n v="120.99"/>
    <n v="2466.19"/>
    <s v="Churned"/>
    <x v="4"/>
    <s v="Attitude of support person"/>
    <n v="1"/>
    <s v="50-100"/>
    <n v="0"/>
    <x v="2"/>
    <x v="2"/>
  </r>
  <r>
    <s v="93540-MAH"/>
    <x v="1"/>
    <n v="25"/>
    <s v="No"/>
    <x v="1"/>
    <n v="14"/>
    <n v="27"/>
    <s v="Deal 3"/>
    <x v="0"/>
    <s v="No"/>
    <x v="0"/>
    <s v="Fiber Optic"/>
    <x v="1"/>
    <s v="No"/>
    <x v="0"/>
    <s v="No"/>
    <x v="1"/>
    <s v="No"/>
    <s v="No"/>
    <s v="Yes"/>
    <x v="1"/>
    <s v="Yes"/>
    <x v="1"/>
    <n v="75.5"/>
    <n v="2324.6999999999998"/>
    <n v="0"/>
    <n v="0"/>
    <n v="617.6"/>
    <n v="2942.3"/>
    <s v="Stayed"/>
    <x v="0"/>
    <s v="other"/>
    <n v="0"/>
    <s v="50-100"/>
    <n v="0"/>
    <x v="2"/>
    <x v="0"/>
  </r>
  <r>
    <s v="28003-TAM"/>
    <x v="0"/>
    <n v="62"/>
    <s v="Yes"/>
    <x v="4"/>
    <n v="3"/>
    <n v="27"/>
    <s v="Deal 3"/>
    <x v="0"/>
    <s v="No"/>
    <x v="1"/>
    <s v="No"/>
    <x v="0"/>
    <s v="No"/>
    <x v="0"/>
    <s v="No"/>
    <x v="1"/>
    <s v="No"/>
    <s v="No"/>
    <s v="No"/>
    <x v="0"/>
    <s v="No"/>
    <x v="0"/>
    <n v="19.3"/>
    <n v="504.2"/>
    <n v="9.49"/>
    <n v="0"/>
    <n v="776.88"/>
    <n v="1271.5899999999999"/>
    <s v="Stayed"/>
    <x v="0"/>
    <s v="other"/>
    <n v="0"/>
    <s v="&lt;20"/>
    <n v="0"/>
    <x v="1"/>
    <x v="0"/>
  </r>
  <r>
    <s v="73722-TAM"/>
    <x v="0"/>
    <n v="25"/>
    <s v="Yes"/>
    <x v="4"/>
    <n v="13"/>
    <n v="35"/>
    <s v="None"/>
    <x v="0"/>
    <s v="No"/>
    <x v="0"/>
    <s v="DSL"/>
    <x v="0"/>
    <s v="Yes"/>
    <x v="0"/>
    <s v="No"/>
    <x v="0"/>
    <s v="Yes"/>
    <s v="Yes"/>
    <s v="Yes"/>
    <x v="0"/>
    <s v="Yes"/>
    <x v="1"/>
    <n v="69.5"/>
    <n v="1498.2"/>
    <n v="49.57"/>
    <n v="0"/>
    <n v="770.88"/>
    <n v="2219.5100000000002"/>
    <s v="Churned"/>
    <x v="1"/>
    <s v="Competitor offered more data"/>
    <n v="1"/>
    <s v="50-100"/>
    <n v="0"/>
    <x v="2"/>
    <x v="0"/>
  </r>
  <r>
    <s v="29786-WES"/>
    <x v="1"/>
    <n v="31"/>
    <s v="Yes"/>
    <x v="2"/>
    <n v="3"/>
    <n v="1"/>
    <s v="None"/>
    <x v="0"/>
    <s v="Yes"/>
    <x v="0"/>
    <s v="Fiber Optic"/>
    <x v="0"/>
    <s v="No"/>
    <x v="1"/>
    <s v="No"/>
    <x v="0"/>
    <s v="Yes"/>
    <s v="Yes"/>
    <s v="Yes"/>
    <x v="1"/>
    <s v="Yes"/>
    <x v="1"/>
    <n v="99.3"/>
    <n v="4209.95"/>
    <n v="0"/>
    <n v="0"/>
    <n v="225.75"/>
    <n v="4435.7"/>
    <s v="Stayed"/>
    <x v="0"/>
    <s v="other"/>
    <n v="0"/>
    <s v="50-100"/>
    <n v="0"/>
    <x v="2"/>
    <x v="4"/>
  </r>
  <r>
    <s v="24566-AND"/>
    <x v="1"/>
    <n v="57"/>
    <s v="No"/>
    <x v="10"/>
    <n v="12"/>
    <n v="33"/>
    <s v="Deal 4"/>
    <x v="0"/>
    <s v="No"/>
    <x v="1"/>
    <s v="No"/>
    <x v="0"/>
    <s v="No"/>
    <x v="0"/>
    <s v="No"/>
    <x v="1"/>
    <s v="No"/>
    <s v="No"/>
    <s v="No"/>
    <x v="2"/>
    <s v="No"/>
    <x v="0"/>
    <n v="19.399999999999999"/>
    <n v="358.05"/>
    <n v="0"/>
    <n v="0"/>
    <n v="511.19"/>
    <n v="869.24"/>
    <s v="Stayed"/>
    <x v="0"/>
    <s v="other"/>
    <n v="0"/>
    <s v="&lt;20"/>
    <n v="0"/>
    <x v="1"/>
    <x v="0"/>
  </r>
  <r>
    <s v="53586-HAR"/>
    <x v="1"/>
    <n v="75"/>
    <s v="Yes"/>
    <x v="15"/>
    <n v="4"/>
    <n v="13"/>
    <s v="None"/>
    <x v="1"/>
    <s v="No"/>
    <x v="0"/>
    <s v="Cable"/>
    <x v="0"/>
    <s v="Yes"/>
    <x v="1"/>
    <s v="No"/>
    <x v="0"/>
    <s v="Yes"/>
    <s v="Yes"/>
    <s v="No"/>
    <x v="1"/>
    <s v="Yes"/>
    <x v="1"/>
    <n v="52.3"/>
    <n v="3765.05"/>
    <n v="0"/>
    <n v="40"/>
    <n v="0"/>
    <n v="3805.05"/>
    <s v="Stayed"/>
    <x v="0"/>
    <s v="other"/>
    <n v="0"/>
    <s v="50-100"/>
    <n v="0"/>
    <x v="1"/>
    <x v="1"/>
  </r>
  <r>
    <s v="88632-TAM"/>
    <x v="1"/>
    <n v="60"/>
    <s v="Yes"/>
    <x v="4"/>
    <n v="13"/>
    <n v="5"/>
    <s v="None"/>
    <x v="0"/>
    <s v="No"/>
    <x v="1"/>
    <s v="No"/>
    <x v="0"/>
    <s v="No"/>
    <x v="0"/>
    <s v="No"/>
    <x v="1"/>
    <s v="No"/>
    <s v="No"/>
    <s v="No"/>
    <x v="1"/>
    <s v="No"/>
    <x v="0"/>
    <n v="20.65"/>
    <n v="155.9"/>
    <n v="0"/>
    <n v="0"/>
    <n v="108.78"/>
    <n v="264.68"/>
    <s v="Stayed"/>
    <x v="0"/>
    <s v="other"/>
    <n v="0"/>
    <s v="20-50"/>
    <n v="0"/>
    <x v="1"/>
    <x v="4"/>
  </r>
  <r>
    <s v="49488-UTT"/>
    <x v="1"/>
    <n v="24"/>
    <s v="Yes"/>
    <x v="7"/>
    <n v="0"/>
    <n v="8"/>
    <s v="Deal 4"/>
    <x v="0"/>
    <s v="No"/>
    <x v="1"/>
    <s v="No"/>
    <x v="0"/>
    <s v="No"/>
    <x v="0"/>
    <s v="No"/>
    <x v="1"/>
    <s v="No"/>
    <s v="No"/>
    <s v="No"/>
    <x v="1"/>
    <s v="No"/>
    <x v="0"/>
    <n v="19.899999999999999"/>
    <n v="400.3"/>
    <n v="0"/>
    <n v="0"/>
    <n v="1089.22"/>
    <n v="1489.52"/>
    <s v="Stayed"/>
    <x v="0"/>
    <s v="other"/>
    <n v="0"/>
    <s v="&lt;20"/>
    <n v="0"/>
    <x v="2"/>
    <x v="3"/>
  </r>
  <r>
    <s v="79494-MAH"/>
    <x v="0"/>
    <n v="57"/>
    <s v="No"/>
    <x v="1"/>
    <n v="15"/>
    <n v="31"/>
    <s v="None"/>
    <x v="0"/>
    <s v="No"/>
    <x v="0"/>
    <s v="DSL"/>
    <x v="1"/>
    <s v="Yes"/>
    <x v="1"/>
    <s v="No"/>
    <x v="1"/>
    <s v="Yes"/>
    <s v="Yes"/>
    <s v="Yes"/>
    <x v="2"/>
    <s v="No"/>
    <x v="1"/>
    <n v="70.95"/>
    <n v="4741.45"/>
    <n v="0"/>
    <n v="0"/>
    <n v="811.92"/>
    <n v="5553.37"/>
    <s v="Stayed"/>
    <x v="0"/>
    <s v="other"/>
    <n v="0"/>
    <s v="50-100"/>
    <n v="0"/>
    <x v="1"/>
    <x v="0"/>
  </r>
  <r>
    <s v="87423-WES"/>
    <x v="1"/>
    <n v="71"/>
    <s v="No"/>
    <x v="2"/>
    <n v="9"/>
    <n v="6"/>
    <s v="None"/>
    <x v="0"/>
    <s v="Yes"/>
    <x v="0"/>
    <s v="Fiber Optic"/>
    <x v="0"/>
    <s v="No"/>
    <x v="0"/>
    <s v="No"/>
    <x v="1"/>
    <s v="Yes"/>
    <s v="Yes"/>
    <s v="Yes"/>
    <x v="1"/>
    <s v="No"/>
    <x v="1"/>
    <n v="85.3"/>
    <n v="2661.1"/>
    <n v="0"/>
    <n v="0"/>
    <n v="1587.2"/>
    <n v="4248.3"/>
    <s v="Churned"/>
    <x v="1"/>
    <s v="Competitor had better devices"/>
    <n v="1"/>
    <s v="50-100"/>
    <n v="0"/>
    <x v="1"/>
    <x v="3"/>
  </r>
  <r>
    <s v="33702-MAH"/>
    <x v="1"/>
    <n v="82"/>
    <s v="Yes"/>
    <x v="1"/>
    <n v="11"/>
    <n v="9"/>
    <s v="None"/>
    <x v="0"/>
    <s v="Yes"/>
    <x v="0"/>
    <s v="DSL"/>
    <x v="1"/>
    <s v="Yes"/>
    <x v="1"/>
    <s v="No"/>
    <x v="1"/>
    <s v="No"/>
    <s v="No"/>
    <s v="Yes"/>
    <x v="2"/>
    <s v="Yes"/>
    <x v="0"/>
    <n v="67.45"/>
    <n v="3252"/>
    <n v="0"/>
    <n v="0"/>
    <n v="2198.19"/>
    <n v="5450.19"/>
    <s v="Stayed"/>
    <x v="0"/>
    <s v="other"/>
    <n v="0"/>
    <s v="50-100"/>
    <n v="0"/>
    <x v="1"/>
    <x v="3"/>
  </r>
  <r>
    <s v="72431-UTT"/>
    <x v="1"/>
    <n v="50"/>
    <s v="Yes"/>
    <x v="7"/>
    <n v="5"/>
    <n v="14"/>
    <s v="Deal 5"/>
    <x v="1"/>
    <s v="No"/>
    <x v="0"/>
    <s v="Cable"/>
    <x v="0"/>
    <s v="Yes"/>
    <x v="0"/>
    <s v="No"/>
    <x v="1"/>
    <s v="No"/>
    <s v="No"/>
    <s v="Yes"/>
    <x v="1"/>
    <s v="Yes"/>
    <x v="1"/>
    <n v="29.6"/>
    <n v="79.45"/>
    <n v="0"/>
    <n v="0"/>
    <n v="0"/>
    <n v="79.45"/>
    <s v="Churned"/>
    <x v="1"/>
    <s v="Competitor had better devices"/>
    <n v="1"/>
    <s v="20-50"/>
    <n v="0"/>
    <x v="1"/>
    <x v="1"/>
  </r>
  <r>
    <s v="47952-JHA"/>
    <x v="1"/>
    <n v="18"/>
    <s v="No"/>
    <x v="14"/>
    <n v="6"/>
    <n v="5"/>
    <s v="None"/>
    <x v="0"/>
    <s v="No"/>
    <x v="0"/>
    <s v="Fiber Optic"/>
    <x v="1"/>
    <s v="No"/>
    <x v="0"/>
    <s v="No"/>
    <x v="0"/>
    <s v="No"/>
    <s v="Yes"/>
    <s v="No"/>
    <x v="1"/>
    <s v="No"/>
    <x v="1"/>
    <n v="86.2"/>
    <n v="1270.2"/>
    <n v="0"/>
    <n v="100"/>
    <n v="300.45"/>
    <n v="1670.65"/>
    <s v="Churned"/>
    <x v="2"/>
    <s v="Lack of self-service on Website"/>
    <n v="1"/>
    <s v="50-100"/>
    <n v="0"/>
    <x v="3"/>
    <x v="4"/>
  </r>
  <r>
    <s v="89718-MAH"/>
    <x v="1"/>
    <n v="54"/>
    <s v="Yes"/>
    <x v="1"/>
    <n v="10"/>
    <n v="6"/>
    <s v="None"/>
    <x v="0"/>
    <s v="Yes"/>
    <x v="0"/>
    <s v="Fiber Optic"/>
    <x v="1"/>
    <s v="Yes"/>
    <x v="0"/>
    <s v="No"/>
    <x v="1"/>
    <s v="No"/>
    <s v="No"/>
    <s v="Yes"/>
    <x v="1"/>
    <s v="Yes"/>
    <x v="1"/>
    <n v="85.1"/>
    <n v="4600.95"/>
    <n v="14.3"/>
    <n v="0"/>
    <n v="1105.5"/>
    <n v="5692.15"/>
    <s v="Stayed"/>
    <x v="0"/>
    <s v="other"/>
    <n v="0"/>
    <s v="50-100"/>
    <n v="0"/>
    <x v="1"/>
    <x v="3"/>
  </r>
  <r>
    <s v="29743-GUJ"/>
    <x v="1"/>
    <n v="34"/>
    <s v="No"/>
    <x v="6"/>
    <n v="1"/>
    <n v="36"/>
    <s v="None"/>
    <x v="0"/>
    <s v="Yes"/>
    <x v="0"/>
    <s v="DSL"/>
    <x v="1"/>
    <s v="Yes"/>
    <x v="1"/>
    <s v="No"/>
    <x v="0"/>
    <s v="Yes"/>
    <s v="Yes"/>
    <s v="Yes"/>
    <x v="2"/>
    <s v="Yes"/>
    <x v="0"/>
    <n v="83.6"/>
    <n v="5959.3"/>
    <n v="0"/>
    <n v="0"/>
    <n v="924.48"/>
    <n v="6883.78"/>
    <s v="Stayed"/>
    <x v="0"/>
    <s v="other"/>
    <n v="0"/>
    <s v="50-100"/>
    <n v="0"/>
    <x v="2"/>
    <x v="0"/>
  </r>
  <r>
    <s v="81845-AND"/>
    <x v="0"/>
    <n v="50"/>
    <s v="No"/>
    <x v="10"/>
    <n v="8"/>
    <n v="15"/>
    <s v="Deal 2"/>
    <x v="0"/>
    <s v="Yes"/>
    <x v="0"/>
    <s v="Fiber Optic"/>
    <x v="0"/>
    <s v="Yes"/>
    <x v="0"/>
    <s v="No"/>
    <x v="0"/>
    <s v="Yes"/>
    <s v="Yes"/>
    <s v="Yes"/>
    <x v="1"/>
    <s v="Yes"/>
    <x v="1"/>
    <n v="98.35"/>
    <n v="4889.2"/>
    <n v="0"/>
    <n v="0"/>
    <n v="1341.62"/>
    <n v="6230.82"/>
    <s v="Stayed"/>
    <x v="0"/>
    <s v="other"/>
    <n v="0"/>
    <s v="50-100"/>
    <n v="0"/>
    <x v="1"/>
    <x v="1"/>
  </r>
  <r>
    <s v="46355-TAM"/>
    <x v="1"/>
    <n v="34"/>
    <s v="No"/>
    <x v="4"/>
    <n v="0"/>
    <n v="29"/>
    <s v="None"/>
    <x v="0"/>
    <s v="No"/>
    <x v="1"/>
    <s v="No"/>
    <x v="0"/>
    <s v="No"/>
    <x v="0"/>
    <s v="No"/>
    <x v="1"/>
    <s v="No"/>
    <s v="No"/>
    <s v="No"/>
    <x v="2"/>
    <s v="No"/>
    <x v="0"/>
    <n v="19.45"/>
    <n v="165.35"/>
    <n v="0"/>
    <n v="0"/>
    <n v="66.010000000000005"/>
    <n v="231.36"/>
    <s v="Stayed"/>
    <x v="0"/>
    <s v="other"/>
    <n v="0"/>
    <s v="&lt;20"/>
    <n v="0"/>
    <x v="2"/>
    <x v="0"/>
  </r>
  <r>
    <s v="32353-UTT"/>
    <x v="1"/>
    <n v="19"/>
    <s v="No"/>
    <x v="7"/>
    <n v="12"/>
    <n v="7"/>
    <s v="None"/>
    <x v="0"/>
    <s v="Yes"/>
    <x v="1"/>
    <s v="No"/>
    <x v="0"/>
    <s v="No"/>
    <x v="0"/>
    <s v="No"/>
    <x v="1"/>
    <s v="No"/>
    <s v="No"/>
    <s v="No"/>
    <x v="0"/>
    <s v="No"/>
    <x v="1"/>
    <n v="26.9"/>
    <n v="1250.8499999999999"/>
    <n v="0"/>
    <n v="0"/>
    <n v="548.96"/>
    <n v="1799.81"/>
    <s v="Stayed"/>
    <x v="0"/>
    <s v="other"/>
    <n v="0"/>
    <s v="20-50"/>
    <n v="0"/>
    <x v="3"/>
    <x v="3"/>
  </r>
  <r>
    <s v="78060-UTT"/>
    <x v="0"/>
    <n v="58"/>
    <s v="No"/>
    <x v="7"/>
    <n v="5"/>
    <n v="28"/>
    <s v="None"/>
    <x v="0"/>
    <s v="Yes"/>
    <x v="1"/>
    <s v="No"/>
    <x v="0"/>
    <s v="No"/>
    <x v="0"/>
    <s v="No"/>
    <x v="1"/>
    <s v="No"/>
    <s v="No"/>
    <s v="No"/>
    <x v="2"/>
    <s v="Yes"/>
    <x v="1"/>
    <n v="24"/>
    <n v="269.64999999999998"/>
    <n v="0"/>
    <n v="0"/>
    <n v="314.04000000000002"/>
    <n v="583.69000000000005"/>
    <s v="Stayed"/>
    <x v="0"/>
    <s v="other"/>
    <n v="0"/>
    <s v="20-50"/>
    <n v="0"/>
    <x v="1"/>
    <x v="0"/>
  </r>
  <r>
    <s v="13096-AND"/>
    <x v="0"/>
    <n v="53"/>
    <s v="Yes"/>
    <x v="10"/>
    <n v="8"/>
    <n v="32"/>
    <s v="None"/>
    <x v="0"/>
    <s v="Yes"/>
    <x v="0"/>
    <s v="Fiber Optic"/>
    <x v="0"/>
    <s v="No"/>
    <x v="0"/>
    <s v="No"/>
    <x v="1"/>
    <s v="Yes"/>
    <s v="Yes"/>
    <s v="No"/>
    <x v="1"/>
    <s v="Yes"/>
    <x v="1"/>
    <n v="83.35"/>
    <n v="2757.85"/>
    <n v="0"/>
    <n v="40"/>
    <n v="669.57"/>
    <n v="3467.42"/>
    <s v="Churned"/>
    <x v="3"/>
    <s v="Price too high"/>
    <n v="1"/>
    <s v="50-100"/>
    <n v="0"/>
    <x v="1"/>
    <x v="0"/>
  </r>
  <r>
    <s v="97620-WES"/>
    <x v="1"/>
    <n v="20"/>
    <s v="Yes"/>
    <x v="2"/>
    <n v="12"/>
    <n v="3"/>
    <s v="None"/>
    <x v="1"/>
    <s v="No"/>
    <x v="0"/>
    <s v="DSL"/>
    <x v="1"/>
    <s v="No"/>
    <x v="0"/>
    <s v="No"/>
    <x v="1"/>
    <s v="No"/>
    <s v="No"/>
    <s v="Yes"/>
    <x v="0"/>
    <s v="No"/>
    <x v="1"/>
    <n v="30.4"/>
    <n v="938.65"/>
    <n v="0"/>
    <n v="0"/>
    <n v="0"/>
    <n v="938.65"/>
    <s v="Stayed"/>
    <x v="0"/>
    <s v="other"/>
    <n v="0"/>
    <s v="20-50"/>
    <n v="0"/>
    <x v="3"/>
    <x v="4"/>
  </r>
  <r>
    <s v="47895-TAM"/>
    <x v="0"/>
    <n v="65"/>
    <s v="Yes"/>
    <x v="4"/>
    <n v="6"/>
    <n v="28"/>
    <s v="Deal 5"/>
    <x v="0"/>
    <s v="Yes"/>
    <x v="0"/>
    <s v="Fiber Optic"/>
    <x v="0"/>
    <s v="No"/>
    <x v="0"/>
    <s v="No"/>
    <x v="1"/>
    <s v="No"/>
    <s v="No"/>
    <s v="Yes"/>
    <x v="1"/>
    <s v="Yes"/>
    <x v="1"/>
    <n v="74.400000000000006"/>
    <n v="74.400000000000006"/>
    <n v="0"/>
    <n v="0"/>
    <n v="11.08"/>
    <n v="85.48"/>
    <s v="Churned"/>
    <x v="3"/>
    <s v="Price too high"/>
    <n v="1"/>
    <s v="50-100"/>
    <n v="0"/>
    <x v="1"/>
    <x v="0"/>
  </r>
  <r>
    <s v="93888-KAR"/>
    <x v="0"/>
    <n v="43"/>
    <s v="No"/>
    <x v="3"/>
    <n v="15"/>
    <n v="26"/>
    <s v="Deal 2"/>
    <x v="0"/>
    <s v="Yes"/>
    <x v="0"/>
    <s v="Fiber Optic"/>
    <x v="0"/>
    <s v="Yes"/>
    <x v="1"/>
    <s v="No"/>
    <x v="0"/>
    <s v="Yes"/>
    <s v="Yes"/>
    <s v="Yes"/>
    <x v="2"/>
    <s v="Yes"/>
    <x v="1"/>
    <n v="104.8"/>
    <n v="6597.25"/>
    <n v="0"/>
    <n v="0"/>
    <n v="2565.9899999999998"/>
    <n v="9163.24"/>
    <s v="Stayed"/>
    <x v="0"/>
    <s v="other"/>
    <n v="0"/>
    <s v="&gt;100"/>
    <n v="0"/>
    <x v="0"/>
    <x v="0"/>
  </r>
  <r>
    <s v="91755-HAR"/>
    <x v="1"/>
    <n v="54"/>
    <s v="No"/>
    <x v="15"/>
    <n v="14"/>
    <n v="21"/>
    <s v="None"/>
    <x v="0"/>
    <s v="Yes"/>
    <x v="0"/>
    <s v="DSL"/>
    <x v="1"/>
    <s v="Yes"/>
    <x v="0"/>
    <s v="Yes"/>
    <x v="1"/>
    <s v="Yes"/>
    <s v="Yes"/>
    <s v="Yes"/>
    <x v="2"/>
    <s v="No"/>
    <x v="0"/>
    <n v="74.05"/>
    <n v="3496.3"/>
    <n v="0"/>
    <n v="0"/>
    <n v="2146.4899999999998"/>
    <n v="5642.79"/>
    <s v="Stayed"/>
    <x v="0"/>
    <s v="other"/>
    <n v="0"/>
    <s v="50-100"/>
    <n v="0"/>
    <x v="1"/>
    <x v="2"/>
  </r>
  <r>
    <s v="77562-KAR"/>
    <x v="0"/>
    <n v="33"/>
    <s v="No"/>
    <x v="3"/>
    <n v="1"/>
    <n v="20"/>
    <s v="Deal 1"/>
    <x v="0"/>
    <s v="No"/>
    <x v="0"/>
    <s v="DSL"/>
    <x v="1"/>
    <s v="Yes"/>
    <x v="1"/>
    <s v="Yes"/>
    <x v="1"/>
    <s v="No"/>
    <s v="No"/>
    <s v="Yes"/>
    <x v="2"/>
    <s v="No"/>
    <x v="0"/>
    <n v="62.65"/>
    <n v="4375.8"/>
    <n v="0"/>
    <n v="0"/>
    <n v="2482.6799999999998"/>
    <n v="6858.48"/>
    <s v="Stayed"/>
    <x v="0"/>
    <s v="other"/>
    <n v="0"/>
    <s v="50-100"/>
    <n v="0"/>
    <x v="2"/>
    <x v="2"/>
  </r>
  <r>
    <s v="94874-MAH"/>
    <x v="1"/>
    <n v="61"/>
    <s v="No"/>
    <x v="1"/>
    <n v="12"/>
    <n v="2"/>
    <s v="None"/>
    <x v="0"/>
    <s v="Yes"/>
    <x v="0"/>
    <s v="Fiber Optic"/>
    <x v="0"/>
    <s v="No"/>
    <x v="1"/>
    <s v="No"/>
    <x v="0"/>
    <s v="Yes"/>
    <s v="Yes"/>
    <s v="Yes"/>
    <x v="1"/>
    <s v="Yes"/>
    <x v="1"/>
    <n v="99.05"/>
    <n v="2952.85"/>
    <n v="0"/>
    <n v="0"/>
    <n v="647.57000000000005"/>
    <n v="3600.42"/>
    <s v="Churned"/>
    <x v="1"/>
    <s v="Competitor offered higher download speeds"/>
    <n v="1"/>
    <s v="50-100"/>
    <n v="0"/>
    <x v="1"/>
    <x v="4"/>
  </r>
  <r>
    <s v="89636-KAR"/>
    <x v="1"/>
    <n v="23"/>
    <s v="Yes"/>
    <x v="3"/>
    <n v="7"/>
    <n v="9"/>
    <s v="Deal 2"/>
    <x v="1"/>
    <s v="No"/>
    <x v="0"/>
    <s v="DSL"/>
    <x v="0"/>
    <s v="Yes"/>
    <x v="1"/>
    <s v="Yes"/>
    <x v="1"/>
    <s v="Yes"/>
    <s v="Yes"/>
    <s v="Yes"/>
    <x v="2"/>
    <s v="No"/>
    <x v="1"/>
    <n v="49.85"/>
    <n v="3210.35"/>
    <n v="0"/>
    <n v="0"/>
    <n v="0"/>
    <n v="3210.35"/>
    <s v="Stayed"/>
    <x v="0"/>
    <s v="other"/>
    <n v="0"/>
    <s v="20-50"/>
    <n v="0"/>
    <x v="2"/>
    <x v="3"/>
  </r>
  <r>
    <s v="77137-MAH"/>
    <x v="0"/>
    <n v="52"/>
    <s v="No"/>
    <x v="1"/>
    <n v="1"/>
    <n v="8"/>
    <s v="Deal 5"/>
    <x v="0"/>
    <s v="No"/>
    <x v="0"/>
    <s v="DSL"/>
    <x v="0"/>
    <s v="No"/>
    <x v="0"/>
    <s v="No"/>
    <x v="1"/>
    <s v="No"/>
    <s v="No"/>
    <s v="Yes"/>
    <x v="1"/>
    <s v="Yes"/>
    <x v="2"/>
    <n v="45.55"/>
    <n v="45.55"/>
    <n v="0"/>
    <n v="0"/>
    <n v="16.34"/>
    <n v="61.89"/>
    <s v="Joined"/>
    <x v="0"/>
    <s v="other"/>
    <n v="0"/>
    <s v="20-50"/>
    <n v="1"/>
    <x v="1"/>
    <x v="3"/>
  </r>
  <r>
    <s v="85255-PUN"/>
    <x v="0"/>
    <n v="42"/>
    <s v="No"/>
    <x v="13"/>
    <n v="1"/>
    <n v="25"/>
    <s v="None"/>
    <x v="0"/>
    <s v="No"/>
    <x v="0"/>
    <s v="DSL"/>
    <x v="0"/>
    <s v="No"/>
    <x v="0"/>
    <s v="No"/>
    <x v="1"/>
    <s v="No"/>
    <s v="No"/>
    <s v="Yes"/>
    <x v="1"/>
    <s v="No"/>
    <x v="1"/>
    <n v="45.9"/>
    <n v="505.95"/>
    <n v="0"/>
    <n v="0"/>
    <n v="369.48"/>
    <n v="875.43"/>
    <s v="Stayed"/>
    <x v="0"/>
    <s v="other"/>
    <n v="0"/>
    <s v="20-50"/>
    <n v="0"/>
    <x v="0"/>
    <x v="0"/>
  </r>
  <r>
    <s v="63913-JHA"/>
    <x v="1"/>
    <n v="37"/>
    <s v="No"/>
    <x v="14"/>
    <n v="6"/>
    <n v="31"/>
    <s v="Deal 2"/>
    <x v="0"/>
    <s v="Yes"/>
    <x v="0"/>
    <s v="Fiber Optic"/>
    <x v="0"/>
    <s v="Yes"/>
    <x v="1"/>
    <s v="No"/>
    <x v="0"/>
    <s v="Yes"/>
    <s v="Yes"/>
    <s v="Yes"/>
    <x v="0"/>
    <s v="Yes"/>
    <x v="1"/>
    <n v="105.25"/>
    <n v="5576.3"/>
    <n v="0"/>
    <n v="0"/>
    <n v="200.34"/>
    <n v="5776.64"/>
    <s v="Stayed"/>
    <x v="0"/>
    <s v="other"/>
    <n v="0"/>
    <s v="&gt;100"/>
    <n v="0"/>
    <x v="0"/>
    <x v="0"/>
  </r>
  <r>
    <s v="64258-GUJ"/>
    <x v="1"/>
    <n v="41"/>
    <s v="No"/>
    <x v="6"/>
    <n v="7"/>
    <n v="29"/>
    <s v="None"/>
    <x v="0"/>
    <s v="Yes"/>
    <x v="0"/>
    <s v="Fiber Optic"/>
    <x v="1"/>
    <s v="No"/>
    <x v="0"/>
    <s v="Yes"/>
    <x v="1"/>
    <s v="No"/>
    <s v="No"/>
    <s v="Yes"/>
    <x v="1"/>
    <s v="Yes"/>
    <x v="1"/>
    <n v="84.35"/>
    <n v="1938.05"/>
    <n v="0"/>
    <n v="0"/>
    <n v="619.44000000000005"/>
    <n v="2557.4899999999998"/>
    <s v="Stayed"/>
    <x v="0"/>
    <s v="other"/>
    <n v="0"/>
    <s v="50-100"/>
    <n v="0"/>
    <x v="0"/>
    <x v="0"/>
  </r>
  <r>
    <s v="44453-WES"/>
    <x v="1"/>
    <n v="21"/>
    <s v="Yes"/>
    <x v="2"/>
    <n v="3"/>
    <n v="6"/>
    <s v="None"/>
    <x v="0"/>
    <s v="Yes"/>
    <x v="0"/>
    <s v="DSL"/>
    <x v="1"/>
    <s v="Yes"/>
    <x v="1"/>
    <s v="Yes"/>
    <x v="0"/>
    <s v="Yes"/>
    <s v="Yes"/>
    <s v="Yes"/>
    <x v="2"/>
    <s v="No"/>
    <x v="0"/>
    <n v="90.95"/>
    <n v="6652.45"/>
    <n v="0"/>
    <n v="0"/>
    <n v="3287.52"/>
    <n v="9939.9699999999993"/>
    <s v="Stayed"/>
    <x v="0"/>
    <s v="other"/>
    <n v="0"/>
    <s v="50-100"/>
    <n v="0"/>
    <x v="2"/>
    <x v="3"/>
  </r>
  <r>
    <s v="77745-KAR"/>
    <x v="1"/>
    <n v="61"/>
    <s v="No"/>
    <x v="3"/>
    <n v="14"/>
    <n v="17"/>
    <s v="Deal 1"/>
    <x v="0"/>
    <s v="No"/>
    <x v="0"/>
    <s v="DSL"/>
    <x v="1"/>
    <s v="Yes"/>
    <x v="1"/>
    <s v="Yes"/>
    <x v="0"/>
    <s v="No"/>
    <s v="No"/>
    <s v="Yes"/>
    <x v="0"/>
    <s v="Yes"/>
    <x v="1"/>
    <n v="75.099999999999994"/>
    <n v="5013"/>
    <n v="0"/>
    <n v="0"/>
    <n v="1947"/>
    <n v="6960"/>
    <s v="Stayed"/>
    <x v="0"/>
    <s v="other"/>
    <n v="0"/>
    <s v="50-100"/>
    <n v="0"/>
    <x v="1"/>
    <x v="1"/>
  </r>
  <r>
    <s v="77708-PUN"/>
    <x v="1"/>
    <n v="36"/>
    <s v="No"/>
    <x v="13"/>
    <n v="8"/>
    <n v="1"/>
    <s v="None"/>
    <x v="0"/>
    <s v="No"/>
    <x v="0"/>
    <s v="DSL"/>
    <x v="0"/>
    <s v="Yes"/>
    <x v="0"/>
    <s v="No"/>
    <x v="1"/>
    <s v="No"/>
    <s v="No"/>
    <s v="Yes"/>
    <x v="1"/>
    <s v="Yes"/>
    <x v="1"/>
    <n v="49.55"/>
    <n v="2077.9499999999998"/>
    <n v="0"/>
    <n v="0"/>
    <n v="365.82"/>
    <n v="2443.77"/>
    <s v="Stayed"/>
    <x v="0"/>
    <s v="other"/>
    <n v="0"/>
    <s v="20-50"/>
    <n v="0"/>
    <x v="0"/>
    <x v="4"/>
  </r>
  <r>
    <s v="71397-DEL"/>
    <x v="1"/>
    <n v="29"/>
    <s v="No"/>
    <x v="0"/>
    <n v="3"/>
    <n v="23"/>
    <s v="Deal 2"/>
    <x v="0"/>
    <s v="Yes"/>
    <x v="0"/>
    <s v="Fiber Optic"/>
    <x v="0"/>
    <s v="Yes"/>
    <x v="0"/>
    <s v="Yes"/>
    <x v="0"/>
    <s v="No"/>
    <s v="No"/>
    <s v="Yes"/>
    <x v="0"/>
    <s v="Yes"/>
    <x v="0"/>
    <n v="94.7"/>
    <n v="5430.35"/>
    <n v="0"/>
    <n v="0"/>
    <n v="2537.5"/>
    <n v="7967.85"/>
    <s v="Stayed"/>
    <x v="0"/>
    <s v="other"/>
    <n v="0"/>
    <s v="50-100"/>
    <n v="0"/>
    <x v="2"/>
    <x v="2"/>
  </r>
  <r>
    <s v="57780-BIH"/>
    <x v="1"/>
    <n v="57"/>
    <s v="No"/>
    <x v="9"/>
    <n v="10"/>
    <n v="30"/>
    <s v="Deal 2"/>
    <x v="0"/>
    <s v="Yes"/>
    <x v="0"/>
    <s v="Fiber Optic"/>
    <x v="0"/>
    <s v="Yes"/>
    <x v="1"/>
    <s v="Yes"/>
    <x v="0"/>
    <s v="Yes"/>
    <s v="Yes"/>
    <s v="No"/>
    <x v="1"/>
    <s v="Yes"/>
    <x v="1"/>
    <n v="109.15"/>
    <n v="6941.2"/>
    <n v="0"/>
    <n v="140"/>
    <n v="608.4"/>
    <n v="7689.6"/>
    <s v="Churned"/>
    <x v="4"/>
    <s v="Attitude of support person"/>
    <n v="1"/>
    <s v="&gt;100"/>
    <n v="0"/>
    <x v="1"/>
    <x v="0"/>
  </r>
  <r>
    <s v="15512-PUN"/>
    <x v="1"/>
    <n v="33"/>
    <s v="Yes"/>
    <x v="13"/>
    <n v="6"/>
    <n v="13"/>
    <s v="None"/>
    <x v="0"/>
    <s v="Yes"/>
    <x v="0"/>
    <s v="Fiber Optic"/>
    <x v="0"/>
    <s v="No"/>
    <x v="1"/>
    <s v="Yes"/>
    <x v="1"/>
    <s v="No"/>
    <s v="No"/>
    <s v="Yes"/>
    <x v="1"/>
    <s v="Yes"/>
    <x v="1"/>
    <n v="84.8"/>
    <n v="3958.85"/>
    <n v="0"/>
    <n v="0"/>
    <n v="187.68"/>
    <n v="4146.53"/>
    <s v="Stayed"/>
    <x v="0"/>
    <s v="other"/>
    <n v="0"/>
    <s v="50-100"/>
    <n v="0"/>
    <x v="2"/>
    <x v="1"/>
  </r>
  <r>
    <s v="55767-RAJ"/>
    <x v="1"/>
    <n v="50"/>
    <s v="Yes"/>
    <x v="8"/>
    <n v="13"/>
    <n v="17"/>
    <s v="None"/>
    <x v="0"/>
    <s v="No"/>
    <x v="1"/>
    <s v="No"/>
    <x v="0"/>
    <s v="No"/>
    <x v="0"/>
    <s v="No"/>
    <x v="1"/>
    <s v="No"/>
    <s v="No"/>
    <s v="No"/>
    <x v="0"/>
    <s v="No"/>
    <x v="1"/>
    <n v="18.850000000000001"/>
    <n v="867.3"/>
    <n v="0"/>
    <n v="0"/>
    <n v="1826.55"/>
    <n v="2693.85"/>
    <s v="Stayed"/>
    <x v="0"/>
    <s v="other"/>
    <n v="0"/>
    <s v="&lt;20"/>
    <n v="0"/>
    <x v="1"/>
    <x v="1"/>
  </r>
  <r>
    <s v="35075-PUN"/>
    <x v="0"/>
    <n v="64"/>
    <s v="Yes"/>
    <x v="13"/>
    <n v="5"/>
    <n v="9"/>
    <s v="None"/>
    <x v="0"/>
    <s v="No"/>
    <x v="0"/>
    <s v="Cable"/>
    <x v="0"/>
    <s v="No"/>
    <x v="1"/>
    <s v="Yes"/>
    <x v="1"/>
    <s v="No"/>
    <s v="No"/>
    <s v="Yes"/>
    <x v="1"/>
    <s v="No"/>
    <x v="0"/>
    <n v="55.05"/>
    <n v="55.05"/>
    <n v="0"/>
    <n v="0"/>
    <n v="14.65"/>
    <n v="69.7"/>
    <s v="Joined"/>
    <x v="0"/>
    <s v="other"/>
    <n v="0"/>
    <s v="50-100"/>
    <n v="1"/>
    <x v="1"/>
    <x v="3"/>
  </r>
  <r>
    <s v="37014-BIH"/>
    <x v="1"/>
    <n v="60"/>
    <s v="Yes"/>
    <x v="9"/>
    <n v="2"/>
    <n v="5"/>
    <s v="None"/>
    <x v="0"/>
    <s v="Yes"/>
    <x v="1"/>
    <s v="No"/>
    <x v="0"/>
    <s v="No"/>
    <x v="0"/>
    <s v="No"/>
    <x v="1"/>
    <s v="No"/>
    <s v="No"/>
    <s v="No"/>
    <x v="2"/>
    <s v="Yes"/>
    <x v="0"/>
    <n v="24.2"/>
    <n v="1445.2"/>
    <n v="0"/>
    <n v="0"/>
    <n v="2125.2399999999998"/>
    <n v="3570.44"/>
    <s v="Stayed"/>
    <x v="0"/>
    <s v="other"/>
    <n v="0"/>
    <s v="20-50"/>
    <n v="0"/>
    <x v="1"/>
    <x v="4"/>
  </r>
  <r>
    <s v="59701-MAH"/>
    <x v="1"/>
    <n v="43"/>
    <s v="Yes"/>
    <x v="1"/>
    <n v="4"/>
    <n v="17"/>
    <s v="None"/>
    <x v="0"/>
    <s v="Yes"/>
    <x v="0"/>
    <s v="Fiber Optic"/>
    <x v="1"/>
    <s v="Yes"/>
    <x v="1"/>
    <s v="No"/>
    <x v="0"/>
    <s v="Yes"/>
    <s v="Yes"/>
    <s v="Yes"/>
    <x v="2"/>
    <s v="Yes"/>
    <x v="1"/>
    <n v="110.3"/>
    <n v="7966.9"/>
    <n v="0"/>
    <n v="0"/>
    <n v="2376.7199999999998"/>
    <n v="10343.620000000001"/>
    <s v="Stayed"/>
    <x v="0"/>
    <s v="other"/>
    <n v="0"/>
    <s v="&gt;100"/>
    <n v="0"/>
    <x v="0"/>
    <x v="1"/>
  </r>
  <r>
    <s v="39718-JAM"/>
    <x v="0"/>
    <n v="35"/>
    <s v="Yes"/>
    <x v="16"/>
    <n v="14"/>
    <n v="32"/>
    <s v="None"/>
    <x v="0"/>
    <s v="No"/>
    <x v="0"/>
    <s v="DSL"/>
    <x v="0"/>
    <s v="No"/>
    <x v="0"/>
    <s v="No"/>
    <x v="1"/>
    <s v="No"/>
    <s v="No"/>
    <s v="Yes"/>
    <x v="1"/>
    <s v="Yes"/>
    <x v="0"/>
    <n v="44.85"/>
    <n v="435.4"/>
    <n v="0"/>
    <n v="0"/>
    <n v="495.8"/>
    <n v="931.2"/>
    <s v="Churned"/>
    <x v="1"/>
    <s v="Competitor made better offer"/>
    <n v="1"/>
    <s v="20-50"/>
    <n v="0"/>
    <x v="0"/>
    <x v="0"/>
  </r>
  <r>
    <s v="23230-MAH"/>
    <x v="0"/>
    <n v="21"/>
    <s v="Yes"/>
    <x v="1"/>
    <n v="12"/>
    <n v="4"/>
    <s v="None"/>
    <x v="0"/>
    <s v="No"/>
    <x v="0"/>
    <s v="Cable"/>
    <x v="0"/>
    <s v="No"/>
    <x v="0"/>
    <s v="No"/>
    <x v="1"/>
    <s v="Yes"/>
    <s v="Yes"/>
    <s v="Yes"/>
    <x v="1"/>
    <s v="Yes"/>
    <x v="1"/>
    <n v="55"/>
    <n v="55"/>
    <n v="0"/>
    <n v="0"/>
    <n v="47.22"/>
    <n v="102.22"/>
    <s v="Churned"/>
    <x v="1"/>
    <s v="Competitor had better devices"/>
    <n v="1"/>
    <s v="50-100"/>
    <n v="0"/>
    <x v="2"/>
    <x v="4"/>
  </r>
  <r>
    <s v="13380-JAM"/>
    <x v="0"/>
    <n v="52"/>
    <s v="No"/>
    <x v="16"/>
    <n v="3"/>
    <n v="8"/>
    <s v="None"/>
    <x v="0"/>
    <s v="No"/>
    <x v="0"/>
    <s v="Fiber Optic"/>
    <x v="0"/>
    <s v="No"/>
    <x v="0"/>
    <s v="Yes"/>
    <x v="1"/>
    <s v="No"/>
    <s v="No"/>
    <s v="Yes"/>
    <x v="1"/>
    <s v="Yes"/>
    <x v="1"/>
    <n v="-1"/>
    <n v="1373.05"/>
    <n v="15.57"/>
    <n v="0"/>
    <n v="483.12"/>
    <n v="1840.6"/>
    <s v="Stayed"/>
    <x v="0"/>
    <s v="other"/>
    <n v="0"/>
    <s v="&lt;20"/>
    <n v="0"/>
    <x v="1"/>
    <x v="3"/>
  </r>
  <r>
    <s v="64131-MAH"/>
    <x v="1"/>
    <n v="24"/>
    <s v="Yes"/>
    <x v="1"/>
    <n v="15"/>
    <n v="6"/>
    <s v="Deal 2"/>
    <x v="0"/>
    <s v="Yes"/>
    <x v="0"/>
    <s v="Fiber Optic"/>
    <x v="1"/>
    <s v="No"/>
    <x v="1"/>
    <s v="Yes"/>
    <x v="0"/>
    <s v="Yes"/>
    <s v="Yes"/>
    <s v="Yes"/>
    <x v="0"/>
    <s v="Yes"/>
    <x v="1"/>
    <n v="111.55"/>
    <n v="5720.35"/>
    <n v="0"/>
    <n v="0"/>
    <n v="2005.32"/>
    <n v="7725.67"/>
    <s v="Stayed"/>
    <x v="0"/>
    <s v="other"/>
    <n v="0"/>
    <s v="&gt;100"/>
    <n v="0"/>
    <x v="2"/>
    <x v="3"/>
  </r>
  <r>
    <s v="17002-UTT"/>
    <x v="0"/>
    <n v="51"/>
    <s v="No"/>
    <x v="7"/>
    <n v="10"/>
    <n v="34"/>
    <s v="None"/>
    <x v="0"/>
    <s v="Yes"/>
    <x v="0"/>
    <s v="Fiber Optic"/>
    <x v="0"/>
    <s v="No"/>
    <x v="0"/>
    <s v="No"/>
    <x v="0"/>
    <s v="Yes"/>
    <s v="Yes"/>
    <s v="Yes"/>
    <x v="1"/>
    <s v="No"/>
    <x v="1"/>
    <n v="95.65"/>
    <n v="778.1"/>
    <n v="0"/>
    <n v="0"/>
    <n v="237.28"/>
    <n v="1015.38"/>
    <s v="Churned"/>
    <x v="4"/>
    <s v="Attitude of support person"/>
    <n v="1"/>
    <s v="50-100"/>
    <n v="0"/>
    <x v="1"/>
    <x v="0"/>
  </r>
  <r>
    <s v="79251-UTT"/>
    <x v="1"/>
    <n v="28"/>
    <s v="Yes"/>
    <x v="7"/>
    <n v="5"/>
    <n v="9"/>
    <s v="None"/>
    <x v="0"/>
    <s v="Yes"/>
    <x v="0"/>
    <s v="Cable"/>
    <x v="0"/>
    <s v="Yes"/>
    <x v="1"/>
    <s v="Yes"/>
    <x v="0"/>
    <s v="No"/>
    <s v="No"/>
    <s v="Yes"/>
    <x v="0"/>
    <s v="No"/>
    <x v="1"/>
    <n v="74.599999999999994"/>
    <n v="4368.95"/>
    <n v="0"/>
    <n v="0"/>
    <n v="377.91"/>
    <n v="4746.8599999999997"/>
    <s v="Stayed"/>
    <x v="0"/>
    <s v="other"/>
    <n v="0"/>
    <s v="50-100"/>
    <n v="0"/>
    <x v="2"/>
    <x v="3"/>
  </r>
  <r>
    <s v="83664-TAM"/>
    <x v="1"/>
    <n v="42"/>
    <s v="No"/>
    <x v="4"/>
    <n v="2"/>
    <n v="22"/>
    <s v="Deal 4"/>
    <x v="0"/>
    <s v="No"/>
    <x v="0"/>
    <s v="Fiber Optic"/>
    <x v="1"/>
    <s v="No"/>
    <x v="1"/>
    <s v="No"/>
    <x v="0"/>
    <s v="Yes"/>
    <s v="Yes"/>
    <s v="Yes"/>
    <x v="0"/>
    <s v="Yes"/>
    <x v="1"/>
    <n v="98.9"/>
    <n v="1064.95"/>
    <n v="0"/>
    <n v="0"/>
    <n v="463.3"/>
    <n v="1528.25"/>
    <s v="Stayed"/>
    <x v="0"/>
    <s v="other"/>
    <n v="0"/>
    <s v="50-100"/>
    <n v="0"/>
    <x v="0"/>
    <x v="2"/>
  </r>
  <r>
    <s v="52785-HAR"/>
    <x v="1"/>
    <n v="76"/>
    <s v="No"/>
    <x v="15"/>
    <n v="7"/>
    <n v="30"/>
    <s v="Deal 3"/>
    <x v="0"/>
    <s v="Yes"/>
    <x v="0"/>
    <s v="Fiber Optic"/>
    <x v="1"/>
    <s v="No"/>
    <x v="0"/>
    <s v="No"/>
    <x v="0"/>
    <s v="Yes"/>
    <s v="Yes"/>
    <s v="Yes"/>
    <x v="1"/>
    <s v="Yes"/>
    <x v="1"/>
    <n v="99.05"/>
    <n v="3554.6"/>
    <n v="0"/>
    <n v="0"/>
    <n v="1107.4000000000001"/>
    <n v="4662"/>
    <s v="Stayed"/>
    <x v="0"/>
    <s v="other"/>
    <n v="0"/>
    <s v="50-100"/>
    <n v="0"/>
    <x v="1"/>
    <x v="0"/>
  </r>
  <r>
    <s v="36500-WES"/>
    <x v="0"/>
    <n v="21"/>
    <s v="Yes"/>
    <x v="2"/>
    <n v="6"/>
    <n v="8"/>
    <s v="Deal 5"/>
    <x v="0"/>
    <s v="No"/>
    <x v="0"/>
    <s v="DSL"/>
    <x v="0"/>
    <s v="No"/>
    <x v="0"/>
    <s v="No"/>
    <x v="1"/>
    <s v="No"/>
    <s v="No"/>
    <s v="Yes"/>
    <x v="1"/>
    <s v="Yes"/>
    <x v="0"/>
    <n v="44.4"/>
    <n v="348.15"/>
    <n v="0"/>
    <n v="0"/>
    <n v="347.85"/>
    <n v="696"/>
    <s v="Stayed"/>
    <x v="0"/>
    <s v="other"/>
    <n v="0"/>
    <s v="20-50"/>
    <n v="0"/>
    <x v="2"/>
    <x v="3"/>
  </r>
  <r>
    <s v="61474-TEL"/>
    <x v="0"/>
    <n v="52"/>
    <s v="Yes"/>
    <x v="5"/>
    <n v="11"/>
    <n v="17"/>
    <s v="None"/>
    <x v="0"/>
    <s v="No"/>
    <x v="1"/>
    <s v="No"/>
    <x v="0"/>
    <s v="No"/>
    <x v="0"/>
    <s v="No"/>
    <x v="1"/>
    <s v="No"/>
    <s v="No"/>
    <s v="No"/>
    <x v="1"/>
    <s v="No"/>
    <x v="0"/>
    <n v="20.350000000000001"/>
    <n v="20.350000000000001"/>
    <n v="0"/>
    <n v="0"/>
    <n v="31.97"/>
    <n v="52.32"/>
    <s v="Joined"/>
    <x v="0"/>
    <s v="other"/>
    <n v="0"/>
    <s v="20-50"/>
    <n v="1"/>
    <x v="1"/>
    <x v="1"/>
  </r>
  <r>
    <s v="63434-BIH"/>
    <x v="1"/>
    <n v="43"/>
    <s v="No"/>
    <x v="9"/>
    <n v="6"/>
    <n v="22"/>
    <s v="None"/>
    <x v="0"/>
    <s v="No"/>
    <x v="1"/>
    <s v="No"/>
    <x v="0"/>
    <s v="No"/>
    <x v="0"/>
    <s v="No"/>
    <x v="1"/>
    <s v="No"/>
    <s v="No"/>
    <s v="No"/>
    <x v="0"/>
    <s v="No"/>
    <x v="0"/>
    <n v="20.399999999999999"/>
    <n v="482.8"/>
    <n v="0"/>
    <n v="0"/>
    <n v="860.64"/>
    <n v="1343.44"/>
    <s v="Stayed"/>
    <x v="0"/>
    <s v="other"/>
    <n v="0"/>
    <s v="20-50"/>
    <n v="0"/>
    <x v="0"/>
    <x v="2"/>
  </r>
  <r>
    <s v="63883-KAR"/>
    <x v="1"/>
    <n v="33"/>
    <s v="Yes"/>
    <x v="3"/>
    <n v="12"/>
    <n v="26"/>
    <s v="None"/>
    <x v="0"/>
    <s v="No"/>
    <x v="1"/>
    <s v="No"/>
    <x v="0"/>
    <s v="No"/>
    <x v="0"/>
    <s v="No"/>
    <x v="1"/>
    <s v="No"/>
    <s v="No"/>
    <s v="No"/>
    <x v="1"/>
    <s v="Yes"/>
    <x v="2"/>
    <n v="20.45"/>
    <n v="42.45"/>
    <n v="0"/>
    <n v="0"/>
    <n v="94.38"/>
    <n v="136.83000000000001"/>
    <s v="Joined"/>
    <x v="0"/>
    <s v="other"/>
    <n v="0"/>
    <s v="20-50"/>
    <n v="1"/>
    <x v="2"/>
    <x v="0"/>
  </r>
  <r>
    <s v="19041-AND"/>
    <x v="1"/>
    <n v="36"/>
    <s v="No"/>
    <x v="10"/>
    <n v="6"/>
    <n v="21"/>
    <s v="Deal 5"/>
    <x v="1"/>
    <s v="No"/>
    <x v="0"/>
    <s v="Cable"/>
    <x v="1"/>
    <s v="No"/>
    <x v="0"/>
    <s v="Yes"/>
    <x v="1"/>
    <s v="No"/>
    <s v="No"/>
    <s v="Yes"/>
    <x v="1"/>
    <s v="No"/>
    <x v="0"/>
    <n v="35.1"/>
    <n v="101.1"/>
    <n v="0"/>
    <n v="0"/>
    <n v="0"/>
    <n v="101.1"/>
    <s v="Joined"/>
    <x v="0"/>
    <s v="other"/>
    <n v="0"/>
    <s v="20-50"/>
    <n v="1"/>
    <x v="0"/>
    <x v="2"/>
  </r>
  <r>
    <s v="37660-WES"/>
    <x v="1"/>
    <n v="23"/>
    <s v="Yes"/>
    <x v="2"/>
    <n v="7"/>
    <n v="7"/>
    <s v="Deal 3"/>
    <x v="0"/>
    <s v="Yes"/>
    <x v="0"/>
    <s v="Cable"/>
    <x v="1"/>
    <s v="No"/>
    <x v="1"/>
    <s v="Yes"/>
    <x v="0"/>
    <s v="Yes"/>
    <s v="Yes"/>
    <s v="No"/>
    <x v="0"/>
    <s v="Yes"/>
    <x v="0"/>
    <n v="85.95"/>
    <n v="3110.1"/>
    <n v="0"/>
    <n v="0"/>
    <n v="308"/>
    <n v="3418.1"/>
    <s v="Churned"/>
    <x v="3"/>
    <s v="Extra data charges"/>
    <n v="1"/>
    <s v="50-100"/>
    <n v="0"/>
    <x v="2"/>
    <x v="3"/>
  </r>
  <r>
    <s v="25869-BIH"/>
    <x v="1"/>
    <n v="54"/>
    <s v="No"/>
    <x v="9"/>
    <n v="2"/>
    <n v="7"/>
    <s v="None"/>
    <x v="0"/>
    <s v="Yes"/>
    <x v="0"/>
    <s v="Fiber Optic"/>
    <x v="0"/>
    <s v="No"/>
    <x v="0"/>
    <s v="No"/>
    <x v="0"/>
    <s v="Yes"/>
    <s v="Yes"/>
    <s v="Yes"/>
    <x v="1"/>
    <s v="Yes"/>
    <x v="1"/>
    <n v="95.6"/>
    <n v="2595.25"/>
    <n v="0"/>
    <n v="0"/>
    <n v="949.59"/>
    <n v="3544.84"/>
    <s v="Stayed"/>
    <x v="0"/>
    <s v="other"/>
    <n v="0"/>
    <s v="50-100"/>
    <n v="0"/>
    <x v="1"/>
    <x v="3"/>
  </r>
  <r>
    <s v="13632-GUJ"/>
    <x v="1"/>
    <n v="74"/>
    <s v="Yes"/>
    <x v="6"/>
    <n v="10"/>
    <n v="1"/>
    <s v="Deal 1"/>
    <x v="0"/>
    <s v="Yes"/>
    <x v="0"/>
    <s v="Fiber Optic"/>
    <x v="0"/>
    <s v="Yes"/>
    <x v="0"/>
    <s v="Yes"/>
    <x v="0"/>
    <s v="Yes"/>
    <s v="No"/>
    <s v="Yes"/>
    <x v="2"/>
    <s v="Yes"/>
    <x v="1"/>
    <n v="104.45"/>
    <n v="7349.35"/>
    <n v="0"/>
    <n v="0"/>
    <n v="2753.8"/>
    <n v="10103.15"/>
    <s v="Stayed"/>
    <x v="0"/>
    <s v="other"/>
    <n v="0"/>
    <s v="&gt;100"/>
    <n v="0"/>
    <x v="1"/>
    <x v="4"/>
  </r>
  <r>
    <s v="47565-JAM"/>
    <x v="0"/>
    <n v="37"/>
    <s v="Yes"/>
    <x v="16"/>
    <n v="3"/>
    <n v="9"/>
    <s v="Deal 4"/>
    <x v="0"/>
    <s v="No"/>
    <x v="0"/>
    <s v="DSL"/>
    <x v="0"/>
    <s v="No"/>
    <x v="1"/>
    <s v="Yes"/>
    <x v="1"/>
    <s v="No"/>
    <s v="No"/>
    <s v="Yes"/>
    <x v="1"/>
    <s v="No"/>
    <x v="1"/>
    <n v="54.25"/>
    <n v="583"/>
    <n v="0"/>
    <n v="0"/>
    <n v="129.6"/>
    <n v="712.6"/>
    <s v="Stayed"/>
    <x v="0"/>
    <s v="other"/>
    <n v="0"/>
    <s v="50-100"/>
    <n v="0"/>
    <x v="0"/>
    <x v="3"/>
  </r>
  <r>
    <s v="39946-TEL"/>
    <x v="1"/>
    <n v="68"/>
    <s v="No"/>
    <x v="5"/>
    <n v="13"/>
    <n v="5"/>
    <s v="None"/>
    <x v="0"/>
    <s v="Yes"/>
    <x v="0"/>
    <s v="Cable"/>
    <x v="1"/>
    <s v="Yes"/>
    <x v="0"/>
    <s v="No"/>
    <x v="1"/>
    <s v="No"/>
    <s v="No"/>
    <s v="Yes"/>
    <x v="0"/>
    <s v="No"/>
    <x v="0"/>
    <n v="60"/>
    <n v="3316.1"/>
    <n v="0"/>
    <n v="0"/>
    <n v="499.4"/>
    <n v="3815.5"/>
    <s v="Stayed"/>
    <x v="0"/>
    <s v="other"/>
    <n v="0"/>
    <s v="50-100"/>
    <n v="0"/>
    <x v="1"/>
    <x v="4"/>
  </r>
  <r>
    <s v="23743-AND"/>
    <x v="1"/>
    <n v="36"/>
    <s v="Yes"/>
    <x v="10"/>
    <n v="13"/>
    <n v="17"/>
    <s v="None"/>
    <x v="1"/>
    <s v="No"/>
    <x v="0"/>
    <s v="DSL"/>
    <x v="0"/>
    <s v="No"/>
    <x v="1"/>
    <s v="No"/>
    <x v="0"/>
    <s v="Yes"/>
    <s v="Yes"/>
    <s v="Yes"/>
    <x v="0"/>
    <s v="Yes"/>
    <x v="1"/>
    <n v="50.05"/>
    <n v="1523.4"/>
    <n v="0"/>
    <n v="0"/>
    <n v="0"/>
    <n v="1523.4"/>
    <s v="Stayed"/>
    <x v="0"/>
    <s v="other"/>
    <n v="0"/>
    <s v="50-100"/>
    <n v="0"/>
    <x v="0"/>
    <x v="1"/>
  </r>
  <r>
    <s v="23587-JHA"/>
    <x v="1"/>
    <n v="67"/>
    <s v="Yes"/>
    <x v="14"/>
    <n v="1"/>
    <n v="6"/>
    <s v="Deal 4"/>
    <x v="0"/>
    <s v="Yes"/>
    <x v="0"/>
    <s v="Cable"/>
    <x v="0"/>
    <s v="Yes"/>
    <x v="1"/>
    <s v="No"/>
    <x v="0"/>
    <s v="Yes"/>
    <s v="No"/>
    <s v="No"/>
    <x v="1"/>
    <s v="Yes"/>
    <x v="1"/>
    <n v="106.9"/>
    <n v="1364.3"/>
    <n v="0"/>
    <n v="10"/>
    <n v="424.84"/>
    <n v="1799.14"/>
    <s v="Churned"/>
    <x v="1"/>
    <s v="Competitor had better devices"/>
    <n v="1"/>
    <s v="&gt;100"/>
    <n v="0"/>
    <x v="1"/>
    <x v="3"/>
  </r>
  <r>
    <s v="53373-BIH"/>
    <x v="0"/>
    <n v="54"/>
    <s v="Yes"/>
    <x v="9"/>
    <n v="14"/>
    <n v="23"/>
    <s v="None"/>
    <x v="0"/>
    <s v="Yes"/>
    <x v="0"/>
    <s v="Fiber Optic"/>
    <x v="0"/>
    <s v="Yes"/>
    <x v="1"/>
    <s v="Yes"/>
    <x v="0"/>
    <s v="Yes"/>
    <s v="Yes"/>
    <s v="Yes"/>
    <x v="2"/>
    <s v="Yes"/>
    <x v="0"/>
    <n v="109.2"/>
    <n v="6741.15"/>
    <n v="17.3"/>
    <n v="0"/>
    <n v="878.72"/>
    <n v="7602.57"/>
    <s v="Stayed"/>
    <x v="0"/>
    <s v="other"/>
    <n v="0"/>
    <s v="&gt;100"/>
    <n v="0"/>
    <x v="1"/>
    <x v="2"/>
  </r>
  <r>
    <s v="72161-AND"/>
    <x v="0"/>
    <n v="60"/>
    <s v="Yes"/>
    <x v="10"/>
    <n v="11"/>
    <n v="17"/>
    <s v="None"/>
    <x v="0"/>
    <s v="Yes"/>
    <x v="1"/>
    <s v="No"/>
    <x v="0"/>
    <s v="No"/>
    <x v="0"/>
    <s v="No"/>
    <x v="1"/>
    <s v="No"/>
    <s v="No"/>
    <s v="No"/>
    <x v="2"/>
    <s v="Yes"/>
    <x v="0"/>
    <n v="24.45"/>
    <n v="1681.6"/>
    <n v="0"/>
    <n v="0"/>
    <n v="2343"/>
    <n v="4024.6"/>
    <s v="Stayed"/>
    <x v="0"/>
    <s v="other"/>
    <n v="0"/>
    <s v="20-50"/>
    <n v="0"/>
    <x v="1"/>
    <x v="1"/>
  </r>
  <r>
    <s v="41510-TAM"/>
    <x v="1"/>
    <n v="57"/>
    <s v="No"/>
    <x v="4"/>
    <n v="4"/>
    <n v="12"/>
    <s v="None"/>
    <x v="0"/>
    <s v="Yes"/>
    <x v="0"/>
    <s v="Fiber Optic"/>
    <x v="1"/>
    <s v="Yes"/>
    <x v="1"/>
    <s v="No"/>
    <x v="0"/>
    <s v="Yes"/>
    <s v="Yes"/>
    <s v="No"/>
    <x v="2"/>
    <s v="No"/>
    <x v="1"/>
    <n v="109.25"/>
    <n v="7082.5"/>
    <n v="0"/>
    <n v="80"/>
    <n v="1327.26"/>
    <n v="8489.76"/>
    <s v="Stayed"/>
    <x v="0"/>
    <s v="other"/>
    <n v="0"/>
    <s v="&gt;100"/>
    <n v="0"/>
    <x v="1"/>
    <x v="1"/>
  </r>
  <r>
    <s v="99884-WES"/>
    <x v="1"/>
    <n v="46"/>
    <s v="Yes"/>
    <x v="2"/>
    <n v="11"/>
    <n v="20"/>
    <s v="None"/>
    <x v="0"/>
    <s v="No"/>
    <x v="1"/>
    <s v="No"/>
    <x v="0"/>
    <s v="No"/>
    <x v="0"/>
    <s v="No"/>
    <x v="1"/>
    <s v="No"/>
    <s v="No"/>
    <s v="No"/>
    <x v="2"/>
    <s v="No"/>
    <x v="0"/>
    <n v="19.350000000000001"/>
    <n v="1031.7"/>
    <n v="0"/>
    <n v="0"/>
    <n v="513.24"/>
    <n v="1544.94"/>
    <s v="Stayed"/>
    <x v="0"/>
    <s v="other"/>
    <n v="0"/>
    <s v="&lt;20"/>
    <n v="0"/>
    <x v="0"/>
    <x v="2"/>
  </r>
  <r>
    <s v="74378-KAR"/>
    <x v="1"/>
    <n v="37"/>
    <s v="Yes"/>
    <x v="3"/>
    <n v="12"/>
    <n v="30"/>
    <s v="None"/>
    <x v="0"/>
    <s v="No"/>
    <x v="0"/>
    <s v="DSL"/>
    <x v="1"/>
    <s v="No"/>
    <x v="0"/>
    <s v="Yes"/>
    <x v="1"/>
    <s v="No"/>
    <s v="No"/>
    <s v="Yes"/>
    <x v="1"/>
    <s v="Yes"/>
    <x v="0"/>
    <n v="54.45"/>
    <n v="87.3"/>
    <n v="0"/>
    <n v="0"/>
    <n v="39.74"/>
    <n v="127.04"/>
    <s v="Joined"/>
    <x v="0"/>
    <s v="other"/>
    <n v="0"/>
    <s v="50-100"/>
    <n v="1"/>
    <x v="0"/>
    <x v="0"/>
  </r>
  <r>
    <s v="81081-AND"/>
    <x v="1"/>
    <n v="72"/>
    <s v="No"/>
    <x v="10"/>
    <n v="12"/>
    <n v="16"/>
    <s v="None"/>
    <x v="0"/>
    <s v="Yes"/>
    <x v="0"/>
    <s v="Fiber Optic"/>
    <x v="0"/>
    <s v="Yes"/>
    <x v="0"/>
    <s v="No"/>
    <x v="0"/>
    <s v="Yes"/>
    <s v="No"/>
    <s v="Yes"/>
    <x v="1"/>
    <s v="Yes"/>
    <x v="1"/>
    <n v="100.2"/>
    <n v="1369.8"/>
    <n v="0"/>
    <n v="0"/>
    <n v="658.14"/>
    <n v="2027.94"/>
    <s v="Churned"/>
    <x v="2"/>
    <s v="Service dissatisfaction"/>
    <n v="1"/>
    <s v="&gt;100"/>
    <n v="0"/>
    <x v="1"/>
    <x v="1"/>
  </r>
  <r>
    <s v="69302-AND"/>
    <x v="1"/>
    <n v="46"/>
    <s v="Yes"/>
    <x v="10"/>
    <n v="2"/>
    <n v="15"/>
    <s v="None"/>
    <x v="1"/>
    <s v="No"/>
    <x v="0"/>
    <s v="DSL"/>
    <x v="1"/>
    <s v="No"/>
    <x v="1"/>
    <s v="Yes"/>
    <x v="1"/>
    <s v="Yes"/>
    <s v="Yes"/>
    <s v="Yes"/>
    <x v="1"/>
    <s v="Yes"/>
    <x v="1"/>
    <n v="49.9"/>
    <n v="2782.4"/>
    <n v="0"/>
    <n v="0"/>
    <n v="0"/>
    <n v="2782.4"/>
    <s v="Stayed"/>
    <x v="0"/>
    <s v="other"/>
    <n v="0"/>
    <s v="20-50"/>
    <n v="0"/>
    <x v="0"/>
    <x v="1"/>
  </r>
  <r>
    <s v="75732-HAR"/>
    <x v="0"/>
    <n v="36"/>
    <s v="Yes"/>
    <x v="15"/>
    <n v="5"/>
    <n v="35"/>
    <s v="Deal 4"/>
    <x v="0"/>
    <s v="No"/>
    <x v="1"/>
    <s v="No"/>
    <x v="0"/>
    <s v="No"/>
    <x v="0"/>
    <s v="No"/>
    <x v="1"/>
    <s v="No"/>
    <s v="No"/>
    <s v="No"/>
    <x v="1"/>
    <s v="Yes"/>
    <x v="0"/>
    <n v="19.95"/>
    <n v="416.4"/>
    <n v="0"/>
    <n v="0"/>
    <n v="924.21"/>
    <n v="1340.61"/>
    <s v="Stayed"/>
    <x v="0"/>
    <s v="other"/>
    <n v="0"/>
    <s v="&lt;20"/>
    <n v="0"/>
    <x v="0"/>
    <x v="0"/>
  </r>
  <r>
    <s v="38256-ODI"/>
    <x v="0"/>
    <n v="47"/>
    <s v="Yes"/>
    <x v="19"/>
    <n v="8"/>
    <n v="26"/>
    <s v="None"/>
    <x v="0"/>
    <s v="No"/>
    <x v="0"/>
    <s v="Fiber Optic"/>
    <x v="0"/>
    <s v="No"/>
    <x v="0"/>
    <s v="No"/>
    <x v="1"/>
    <s v="No"/>
    <s v="No"/>
    <s v="Yes"/>
    <x v="1"/>
    <s v="No"/>
    <x v="1"/>
    <n v="71"/>
    <n v="672.55"/>
    <n v="8.35"/>
    <n v="0"/>
    <n v="220.68"/>
    <n v="884.88"/>
    <s v="Churned"/>
    <x v="1"/>
    <s v="Competitor offered more data"/>
    <n v="1"/>
    <s v="50-100"/>
    <n v="0"/>
    <x v="0"/>
    <x v="0"/>
  </r>
  <r>
    <s v="24768-UTT"/>
    <x v="1"/>
    <n v="30"/>
    <s v="No"/>
    <x v="7"/>
    <n v="15"/>
    <n v="6"/>
    <s v="None"/>
    <x v="0"/>
    <s v="No"/>
    <x v="0"/>
    <s v="Fiber Optic"/>
    <x v="1"/>
    <s v="No"/>
    <x v="0"/>
    <s v="No"/>
    <x v="1"/>
    <s v="No"/>
    <s v="No"/>
    <s v="Yes"/>
    <x v="1"/>
    <s v="No"/>
    <x v="2"/>
    <n v="75.3"/>
    <n v="75.3"/>
    <n v="0"/>
    <n v="0"/>
    <n v="4.13"/>
    <n v="79.430000000000007"/>
    <s v="Churned"/>
    <x v="1"/>
    <s v="Competitor had better devices"/>
    <n v="1"/>
    <s v="50-100"/>
    <n v="0"/>
    <x v="2"/>
    <x v="3"/>
  </r>
  <r>
    <s v="86894-KAR"/>
    <x v="0"/>
    <n v="76"/>
    <s v="No"/>
    <x v="3"/>
    <n v="5"/>
    <n v="7"/>
    <s v="None"/>
    <x v="0"/>
    <s v="No"/>
    <x v="0"/>
    <s v="Fiber Optic"/>
    <x v="0"/>
    <s v="Yes"/>
    <x v="1"/>
    <s v="No"/>
    <x v="0"/>
    <s v="Yes"/>
    <s v="No"/>
    <s v="No"/>
    <x v="2"/>
    <s v="Yes"/>
    <x v="1"/>
    <n v="101.8"/>
    <n v="1752.45"/>
    <n v="27.15"/>
    <n v="90"/>
    <n v="293.42"/>
    <n v="2108.7199999999998"/>
    <s v="Stayed"/>
    <x v="0"/>
    <s v="other"/>
    <n v="0"/>
    <s v="&gt;100"/>
    <n v="0"/>
    <x v="1"/>
    <x v="3"/>
  </r>
  <r>
    <s v="98329-TEL"/>
    <x v="0"/>
    <n v="23"/>
    <s v="No"/>
    <x v="5"/>
    <n v="5"/>
    <n v="7"/>
    <s v="None"/>
    <x v="0"/>
    <s v="No"/>
    <x v="0"/>
    <s v="DSL"/>
    <x v="0"/>
    <s v="Yes"/>
    <x v="1"/>
    <s v="Yes"/>
    <x v="0"/>
    <s v="Yes"/>
    <s v="Yes"/>
    <s v="No"/>
    <x v="0"/>
    <s v="No"/>
    <x v="1"/>
    <n v="80.849999999999994"/>
    <n v="1445.95"/>
    <n v="0"/>
    <n v="50"/>
    <n v="780.64"/>
    <n v="2276.59"/>
    <s v="Stayed"/>
    <x v="0"/>
    <s v="other"/>
    <n v="0"/>
    <s v="50-100"/>
    <n v="0"/>
    <x v="2"/>
    <x v="3"/>
  </r>
  <r>
    <s v="35753-BIH"/>
    <x v="1"/>
    <n v="54"/>
    <s v="No"/>
    <x v="9"/>
    <n v="5"/>
    <n v="13"/>
    <s v="None"/>
    <x v="1"/>
    <s v="No"/>
    <x v="0"/>
    <s v="DSL"/>
    <x v="0"/>
    <s v="Yes"/>
    <x v="0"/>
    <s v="No"/>
    <x v="1"/>
    <s v="Yes"/>
    <s v="Yes"/>
    <s v="Yes"/>
    <x v="2"/>
    <s v="Yes"/>
    <x v="0"/>
    <n v="38.799999999999997"/>
    <n v="603"/>
    <n v="0"/>
    <n v="0"/>
    <n v="0"/>
    <n v="603"/>
    <s v="Stayed"/>
    <x v="0"/>
    <s v="other"/>
    <n v="0"/>
    <s v="20-50"/>
    <n v="0"/>
    <x v="1"/>
    <x v="1"/>
  </r>
  <r>
    <s v="41120-BIH"/>
    <x v="1"/>
    <n v="33"/>
    <s v="No"/>
    <x v="9"/>
    <n v="10"/>
    <n v="27"/>
    <s v="None"/>
    <x v="0"/>
    <s v="No"/>
    <x v="0"/>
    <s v="DSL"/>
    <x v="0"/>
    <s v="No"/>
    <x v="0"/>
    <s v="No"/>
    <x v="1"/>
    <s v="No"/>
    <s v="No"/>
    <s v="Yes"/>
    <x v="0"/>
    <s v="No"/>
    <x v="1"/>
    <n v="43.8"/>
    <n v="592.65"/>
    <n v="0"/>
    <n v="0"/>
    <n v="383.37"/>
    <n v="976.02"/>
    <s v="Stayed"/>
    <x v="0"/>
    <s v="other"/>
    <n v="0"/>
    <s v="20-50"/>
    <n v="0"/>
    <x v="2"/>
    <x v="0"/>
  </r>
  <r>
    <s v="64694-DEL"/>
    <x v="0"/>
    <n v="66"/>
    <s v="Yes"/>
    <x v="0"/>
    <n v="3"/>
    <n v="21"/>
    <s v="None"/>
    <x v="0"/>
    <s v="Yes"/>
    <x v="0"/>
    <s v="DSL"/>
    <x v="1"/>
    <s v="Yes"/>
    <x v="0"/>
    <s v="Yes"/>
    <x v="0"/>
    <s v="Yes"/>
    <s v="Yes"/>
    <s v="Yes"/>
    <x v="2"/>
    <s v="Yes"/>
    <x v="1"/>
    <n v="86.5"/>
    <n v="5882.75"/>
    <n v="0"/>
    <n v="0"/>
    <n v="782"/>
    <n v="6664.75"/>
    <s v="Stayed"/>
    <x v="0"/>
    <s v="other"/>
    <n v="0"/>
    <s v="50-100"/>
    <n v="0"/>
    <x v="1"/>
    <x v="2"/>
  </r>
  <r>
    <s v="41056-HAR"/>
    <x v="0"/>
    <n v="26"/>
    <s v="Yes"/>
    <x v="15"/>
    <n v="7"/>
    <n v="30"/>
    <s v="Deal 2"/>
    <x v="0"/>
    <s v="Yes"/>
    <x v="0"/>
    <s v="Cable"/>
    <x v="0"/>
    <s v="Yes"/>
    <x v="0"/>
    <s v="Yes"/>
    <x v="1"/>
    <s v="No"/>
    <s v="No"/>
    <s v="Yes"/>
    <x v="2"/>
    <s v="Yes"/>
    <x v="0"/>
    <n v="59.9"/>
    <n v="3505.1"/>
    <n v="0"/>
    <n v="0"/>
    <n v="2840.84"/>
    <n v="6345.94"/>
    <s v="Stayed"/>
    <x v="0"/>
    <s v="other"/>
    <n v="0"/>
    <s v="50-100"/>
    <n v="0"/>
    <x v="2"/>
    <x v="0"/>
  </r>
  <r>
    <s v="76357-PUN"/>
    <x v="1"/>
    <n v="51"/>
    <s v="Yes"/>
    <x v="13"/>
    <n v="13"/>
    <n v="16"/>
    <s v="Deal 4"/>
    <x v="0"/>
    <s v="No"/>
    <x v="0"/>
    <s v="DSL"/>
    <x v="1"/>
    <s v="Yes"/>
    <x v="1"/>
    <s v="No"/>
    <x v="1"/>
    <s v="No"/>
    <s v="No"/>
    <s v="Yes"/>
    <x v="1"/>
    <s v="Yes"/>
    <x v="1"/>
    <n v="60.6"/>
    <n v="1297.8"/>
    <n v="0"/>
    <n v="0"/>
    <n v="693.12"/>
    <n v="1990.92"/>
    <s v="Stayed"/>
    <x v="0"/>
    <s v="other"/>
    <n v="0"/>
    <s v="50-100"/>
    <n v="0"/>
    <x v="1"/>
    <x v="1"/>
  </r>
  <r>
    <s v="12699-TEL"/>
    <x v="1"/>
    <n v="23"/>
    <s v="Yes"/>
    <x v="5"/>
    <n v="13"/>
    <n v="8"/>
    <s v="None"/>
    <x v="0"/>
    <s v="No"/>
    <x v="0"/>
    <s v="Cable"/>
    <x v="0"/>
    <s v="No"/>
    <x v="0"/>
    <s v="No"/>
    <x v="1"/>
    <s v="No"/>
    <s v="No"/>
    <s v="No"/>
    <x v="1"/>
    <s v="No"/>
    <x v="1"/>
    <n v="44.8"/>
    <n v="559.20000000000005"/>
    <n v="37.49"/>
    <n v="90"/>
    <n v="80.34"/>
    <n v="692.05"/>
    <s v="Stayed"/>
    <x v="0"/>
    <s v="other"/>
    <n v="0"/>
    <s v="20-50"/>
    <n v="0"/>
    <x v="2"/>
    <x v="3"/>
  </r>
  <r>
    <s v="99351-GUJ"/>
    <x v="1"/>
    <n v="57"/>
    <s v="Yes"/>
    <x v="6"/>
    <n v="0"/>
    <n v="11"/>
    <s v="None"/>
    <x v="0"/>
    <s v="Yes"/>
    <x v="0"/>
    <s v="Fiber Optic"/>
    <x v="0"/>
    <s v="No"/>
    <x v="1"/>
    <s v="No"/>
    <x v="1"/>
    <s v="Yes"/>
    <s v="Yes"/>
    <s v="Yes"/>
    <x v="1"/>
    <s v="Yes"/>
    <x v="1"/>
    <n v="89.9"/>
    <n v="2806.9"/>
    <n v="41.18"/>
    <n v="0"/>
    <n v="196.23"/>
    <n v="2961.95"/>
    <s v="Churned"/>
    <x v="2"/>
    <s v="Service dissatisfaction"/>
    <n v="1"/>
    <s v="50-100"/>
    <n v="0"/>
    <x v="1"/>
    <x v="3"/>
  </r>
  <r>
    <s v="97144-KAR"/>
    <x v="0"/>
    <n v="39"/>
    <s v="Yes"/>
    <x v="3"/>
    <n v="6"/>
    <n v="29"/>
    <s v="Deal 1"/>
    <x v="0"/>
    <s v="No"/>
    <x v="1"/>
    <s v="No"/>
    <x v="0"/>
    <s v="No"/>
    <x v="0"/>
    <s v="No"/>
    <x v="1"/>
    <s v="No"/>
    <s v="No"/>
    <s v="No"/>
    <x v="2"/>
    <s v="No"/>
    <x v="1"/>
    <n v="19.899999999999999"/>
    <n v="1389.35"/>
    <n v="0"/>
    <n v="0"/>
    <n v="867.62"/>
    <n v="2256.9699999999998"/>
    <s v="Stayed"/>
    <x v="0"/>
    <s v="other"/>
    <n v="0"/>
    <s v="&lt;20"/>
    <n v="0"/>
    <x v="0"/>
    <x v="0"/>
  </r>
  <r>
    <s v="73718-RAJ"/>
    <x v="0"/>
    <n v="54"/>
    <s v="No"/>
    <x v="8"/>
    <n v="2"/>
    <n v="15"/>
    <s v="Deal 2"/>
    <x v="0"/>
    <s v="Yes"/>
    <x v="0"/>
    <s v="Fiber Optic"/>
    <x v="1"/>
    <s v="Yes"/>
    <x v="1"/>
    <s v="Yes"/>
    <x v="0"/>
    <s v="Yes"/>
    <s v="Yes"/>
    <s v="Yes"/>
    <x v="0"/>
    <s v="Yes"/>
    <x v="0"/>
    <n v="115.1"/>
    <n v="6993.65"/>
    <n v="0"/>
    <n v="0"/>
    <n v="338.55"/>
    <n v="7332.2"/>
    <s v="Stayed"/>
    <x v="0"/>
    <s v="other"/>
    <n v="0"/>
    <s v="&gt;100"/>
    <n v="0"/>
    <x v="1"/>
    <x v="1"/>
  </r>
  <r>
    <s v="18730-KAR"/>
    <x v="1"/>
    <n v="78"/>
    <s v="No"/>
    <x v="3"/>
    <n v="7"/>
    <n v="14"/>
    <s v="None"/>
    <x v="0"/>
    <s v="Yes"/>
    <x v="0"/>
    <s v="Cable"/>
    <x v="0"/>
    <s v="No"/>
    <x v="0"/>
    <s v="No"/>
    <x v="0"/>
    <s v="Yes"/>
    <s v="No"/>
    <s v="Yes"/>
    <x v="1"/>
    <s v="Yes"/>
    <x v="1"/>
    <n v="95.6"/>
    <n v="644.35"/>
    <n v="0"/>
    <n v="0"/>
    <n v="153.37"/>
    <n v="797.72"/>
    <s v="Churned"/>
    <x v="1"/>
    <s v="Competitor made better offer"/>
    <n v="1"/>
    <s v="50-100"/>
    <n v="0"/>
    <x v="1"/>
    <x v="1"/>
  </r>
  <r>
    <s v="25282-RAJ"/>
    <x v="0"/>
    <n v="63"/>
    <s v="No"/>
    <x v="8"/>
    <n v="0"/>
    <n v="4"/>
    <s v="Deal 4"/>
    <x v="0"/>
    <s v="No"/>
    <x v="0"/>
    <s v="Fiber Optic"/>
    <x v="0"/>
    <s v="No"/>
    <x v="1"/>
    <s v="No"/>
    <x v="0"/>
    <s v="Yes"/>
    <s v="Yes"/>
    <s v="Yes"/>
    <x v="1"/>
    <s v="No"/>
    <x v="1"/>
    <n v="97"/>
    <n v="1334.45"/>
    <n v="0"/>
    <n v="0"/>
    <n v="572.65"/>
    <n v="1907.1"/>
    <s v="Stayed"/>
    <x v="0"/>
    <s v="other"/>
    <n v="0"/>
    <s v="50-100"/>
    <n v="0"/>
    <x v="1"/>
    <x v="4"/>
  </r>
  <r>
    <s v="23605-MAH"/>
    <x v="1"/>
    <n v="31"/>
    <s v="Yes"/>
    <x v="1"/>
    <n v="1"/>
    <n v="19"/>
    <s v="None"/>
    <x v="0"/>
    <s v="No"/>
    <x v="1"/>
    <s v="No"/>
    <x v="0"/>
    <s v="No"/>
    <x v="0"/>
    <s v="No"/>
    <x v="1"/>
    <s v="No"/>
    <s v="No"/>
    <s v="No"/>
    <x v="1"/>
    <s v="No"/>
    <x v="0"/>
    <n v="20.75"/>
    <n v="20.75"/>
    <n v="0"/>
    <n v="0"/>
    <n v="7.57"/>
    <n v="28.32"/>
    <s v="Joined"/>
    <x v="0"/>
    <s v="other"/>
    <n v="0"/>
    <s v="20-50"/>
    <n v="1"/>
    <x v="2"/>
    <x v="2"/>
  </r>
  <r>
    <s v="35047-KAR"/>
    <x v="1"/>
    <n v="47"/>
    <s v="No"/>
    <x v="3"/>
    <n v="11"/>
    <n v="3"/>
    <s v="Deal 2"/>
    <x v="0"/>
    <s v="No"/>
    <x v="1"/>
    <s v="No"/>
    <x v="0"/>
    <s v="No"/>
    <x v="0"/>
    <s v="No"/>
    <x v="1"/>
    <s v="No"/>
    <s v="No"/>
    <s v="No"/>
    <x v="2"/>
    <s v="No"/>
    <x v="1"/>
    <n v="19.7"/>
    <n v="1051.9000000000001"/>
    <n v="0"/>
    <n v="0"/>
    <n v="1841.28"/>
    <n v="2893.18"/>
    <s v="Stayed"/>
    <x v="0"/>
    <s v="other"/>
    <n v="0"/>
    <s v="&lt;20"/>
    <n v="0"/>
    <x v="0"/>
    <x v="4"/>
  </r>
  <r>
    <s v="41330-AND"/>
    <x v="1"/>
    <n v="56"/>
    <s v="No"/>
    <x v="10"/>
    <n v="6"/>
    <n v="34"/>
    <s v="None"/>
    <x v="0"/>
    <s v="No"/>
    <x v="0"/>
    <s v="Fiber Optic"/>
    <x v="0"/>
    <s v="No"/>
    <x v="1"/>
    <s v="No"/>
    <x v="0"/>
    <s v="Yes"/>
    <s v="Yes"/>
    <s v="Yes"/>
    <x v="1"/>
    <s v="Yes"/>
    <x v="0"/>
    <n v="94.7"/>
    <n v="1914.9"/>
    <n v="0"/>
    <n v="0"/>
    <n v="831.6"/>
    <n v="2746.5"/>
    <s v="Churned"/>
    <x v="4"/>
    <s v="Attitude of support person"/>
    <n v="1"/>
    <s v="50-100"/>
    <n v="0"/>
    <x v="1"/>
    <x v="0"/>
  </r>
  <r>
    <s v="25871-GUJ"/>
    <x v="0"/>
    <n v="47"/>
    <s v="No"/>
    <x v="6"/>
    <n v="15"/>
    <n v="23"/>
    <s v="Deal 3"/>
    <x v="1"/>
    <s v="No"/>
    <x v="0"/>
    <s v="DSL"/>
    <x v="0"/>
    <s v="No"/>
    <x v="1"/>
    <s v="Yes"/>
    <x v="1"/>
    <s v="No"/>
    <s v="No"/>
    <s v="Yes"/>
    <x v="0"/>
    <s v="Yes"/>
    <x v="2"/>
    <n v="36.25"/>
    <n v="1151.05"/>
    <n v="0"/>
    <n v="0"/>
    <n v="0"/>
    <n v="1151.05"/>
    <s v="Stayed"/>
    <x v="0"/>
    <s v="other"/>
    <n v="0"/>
    <s v="20-50"/>
    <n v="0"/>
    <x v="0"/>
    <x v="2"/>
  </r>
  <r>
    <s v="63076-KAR"/>
    <x v="0"/>
    <n v="30"/>
    <s v="Yes"/>
    <x v="3"/>
    <n v="8"/>
    <n v="31"/>
    <s v="Deal 1"/>
    <x v="0"/>
    <s v="Yes"/>
    <x v="0"/>
    <s v="DSL"/>
    <x v="0"/>
    <s v="Yes"/>
    <x v="1"/>
    <s v="Yes"/>
    <x v="0"/>
    <s v="Yes"/>
    <s v="Yes"/>
    <s v="Yes"/>
    <x v="2"/>
    <s v="Yes"/>
    <x v="1"/>
    <n v="88.6"/>
    <n v="6201.95"/>
    <n v="0"/>
    <n v="0"/>
    <n v="3201.12"/>
    <n v="9403.07"/>
    <s v="Stayed"/>
    <x v="0"/>
    <s v="other"/>
    <n v="0"/>
    <s v="50-100"/>
    <n v="0"/>
    <x v="2"/>
    <x v="0"/>
  </r>
  <r>
    <s v="71906-KAR"/>
    <x v="1"/>
    <n v="37"/>
    <s v="Yes"/>
    <x v="3"/>
    <n v="8"/>
    <n v="4"/>
    <s v="None"/>
    <x v="0"/>
    <s v="No"/>
    <x v="1"/>
    <s v="No"/>
    <x v="0"/>
    <s v="No"/>
    <x v="0"/>
    <s v="No"/>
    <x v="1"/>
    <s v="No"/>
    <s v="No"/>
    <s v="No"/>
    <x v="0"/>
    <s v="Yes"/>
    <x v="0"/>
    <n v="19.2"/>
    <n v="776.25"/>
    <n v="9.48"/>
    <n v="0"/>
    <n v="643.71"/>
    <n v="1410.48"/>
    <s v="Stayed"/>
    <x v="0"/>
    <s v="other"/>
    <n v="0"/>
    <s v="&lt;20"/>
    <n v="0"/>
    <x v="0"/>
    <x v="4"/>
  </r>
  <r>
    <s v="12739-HAR"/>
    <x v="0"/>
    <n v="57"/>
    <s v="Yes"/>
    <x v="15"/>
    <n v="1"/>
    <n v="31"/>
    <s v="None"/>
    <x v="0"/>
    <s v="Yes"/>
    <x v="0"/>
    <s v="DSL"/>
    <x v="0"/>
    <s v="Yes"/>
    <x v="1"/>
    <s v="Yes"/>
    <x v="0"/>
    <s v="Yes"/>
    <s v="Yes"/>
    <s v="Yes"/>
    <x v="2"/>
    <s v="No"/>
    <x v="0"/>
    <n v="88.65"/>
    <n v="5321.25"/>
    <n v="0"/>
    <n v="0"/>
    <n v="1194.3800000000001"/>
    <n v="6515.63"/>
    <s v="Stayed"/>
    <x v="0"/>
    <s v="other"/>
    <n v="0"/>
    <s v="50-100"/>
    <n v="0"/>
    <x v="1"/>
    <x v="0"/>
  </r>
  <r>
    <s v="31735-HAR"/>
    <x v="1"/>
    <n v="45"/>
    <s v="No"/>
    <x v="15"/>
    <n v="14"/>
    <n v="7"/>
    <s v="Deal 1"/>
    <x v="0"/>
    <s v="Yes"/>
    <x v="0"/>
    <s v="Fiber Optic"/>
    <x v="1"/>
    <s v="Yes"/>
    <x v="1"/>
    <s v="Yes"/>
    <x v="0"/>
    <s v="Yes"/>
    <s v="Yes"/>
    <s v="Yes"/>
    <x v="2"/>
    <s v="No"/>
    <x v="0"/>
    <n v="113.25"/>
    <n v="7895.15"/>
    <n v="0"/>
    <n v="0"/>
    <n v="2292.87"/>
    <n v="10188.02"/>
    <s v="Stayed"/>
    <x v="0"/>
    <s v="other"/>
    <n v="0"/>
    <s v="&gt;100"/>
    <n v="0"/>
    <x v="0"/>
    <x v="3"/>
  </r>
  <r>
    <s v="94910-GUJ"/>
    <x v="1"/>
    <n v="77"/>
    <s v="Yes"/>
    <x v="6"/>
    <n v="11"/>
    <n v="17"/>
    <s v="None"/>
    <x v="0"/>
    <s v="Yes"/>
    <x v="0"/>
    <s v="Fiber Optic"/>
    <x v="1"/>
    <s v="Yes"/>
    <x v="1"/>
    <s v="No"/>
    <x v="0"/>
    <s v="Yes"/>
    <s v="No"/>
    <s v="Yes"/>
    <x v="2"/>
    <s v="No"/>
    <x v="0"/>
    <n v="108.1"/>
    <n v="5839.3"/>
    <n v="0"/>
    <n v="0"/>
    <n v="572.52"/>
    <n v="6411.82"/>
    <s v="Stayed"/>
    <x v="0"/>
    <s v="other"/>
    <n v="0"/>
    <s v="&gt;100"/>
    <n v="0"/>
    <x v="1"/>
    <x v="1"/>
  </r>
  <r>
    <s v="14808-AND"/>
    <x v="0"/>
    <n v="54"/>
    <s v="No"/>
    <x v="10"/>
    <n v="14"/>
    <n v="4"/>
    <s v="Deal 2"/>
    <x v="0"/>
    <s v="No"/>
    <x v="0"/>
    <s v="Cable"/>
    <x v="1"/>
    <s v="Yes"/>
    <x v="0"/>
    <s v="No"/>
    <x v="0"/>
    <s v="Yes"/>
    <s v="Yes"/>
    <s v="Yes"/>
    <x v="0"/>
    <s v="Yes"/>
    <x v="0"/>
    <n v="74.3"/>
    <n v="4698.05"/>
    <n v="0"/>
    <n v="0"/>
    <n v="2376.46"/>
    <n v="7074.51"/>
    <s v="Stayed"/>
    <x v="0"/>
    <s v="other"/>
    <n v="0"/>
    <s v="50-100"/>
    <n v="0"/>
    <x v="1"/>
    <x v="4"/>
  </r>
  <r>
    <s v="12437-TAM"/>
    <x v="1"/>
    <n v="41"/>
    <s v="Yes"/>
    <x v="4"/>
    <n v="15"/>
    <n v="20"/>
    <s v="Deal 2"/>
    <x v="0"/>
    <s v="No"/>
    <x v="1"/>
    <s v="No"/>
    <x v="0"/>
    <s v="No"/>
    <x v="0"/>
    <s v="No"/>
    <x v="1"/>
    <s v="No"/>
    <s v="No"/>
    <s v="No"/>
    <x v="2"/>
    <s v="Yes"/>
    <x v="0"/>
    <n v="20.5"/>
    <n v="1035.7"/>
    <n v="0"/>
    <n v="0"/>
    <n v="584.82000000000005"/>
    <n v="1620.52"/>
    <s v="Stayed"/>
    <x v="0"/>
    <s v="other"/>
    <n v="0"/>
    <s v="20-50"/>
    <n v="0"/>
    <x v="0"/>
    <x v="2"/>
  </r>
  <r>
    <s v="61598-ASS"/>
    <x v="1"/>
    <n v="39"/>
    <s v="No"/>
    <x v="17"/>
    <n v="10"/>
    <n v="14"/>
    <s v="None"/>
    <x v="0"/>
    <s v="No"/>
    <x v="0"/>
    <s v="Fiber Optic"/>
    <x v="0"/>
    <s v="Yes"/>
    <x v="1"/>
    <s v="No"/>
    <x v="0"/>
    <s v="Yes"/>
    <s v="Yes"/>
    <s v="Yes"/>
    <x v="1"/>
    <s v="Yes"/>
    <x v="1"/>
    <n v="101.25"/>
    <n v="1457.25"/>
    <n v="0"/>
    <n v="0"/>
    <n v="252.3"/>
    <n v="1709.55"/>
    <s v="Churned"/>
    <x v="2"/>
    <s v="Lack of self-service on Website"/>
    <n v="1"/>
    <s v="&gt;100"/>
    <n v="0"/>
    <x v="0"/>
    <x v="1"/>
  </r>
  <r>
    <s v="49244-HAR"/>
    <x v="0"/>
    <n v="33"/>
    <s v="Yes"/>
    <x v="15"/>
    <n v="4"/>
    <n v="9"/>
    <s v="None"/>
    <x v="0"/>
    <s v="No"/>
    <x v="0"/>
    <s v="DSL"/>
    <x v="1"/>
    <s v="Yes"/>
    <x v="0"/>
    <s v="No"/>
    <x v="1"/>
    <s v="No"/>
    <s v="No"/>
    <s v="Yes"/>
    <x v="1"/>
    <s v="Yes"/>
    <x v="0"/>
    <n v="53.85"/>
    <n v="108.15"/>
    <n v="0"/>
    <n v="0"/>
    <n v="20.94"/>
    <n v="129.09"/>
    <s v="Churned"/>
    <x v="1"/>
    <s v="Competitor made better offer"/>
    <n v="1"/>
    <s v="50-100"/>
    <n v="0"/>
    <x v="2"/>
    <x v="3"/>
  </r>
  <r>
    <s v="31957-RAJ"/>
    <x v="0"/>
    <n v="24"/>
    <s v="Yes"/>
    <x v="8"/>
    <n v="8"/>
    <n v="8"/>
    <s v="None"/>
    <x v="1"/>
    <s v="No"/>
    <x v="0"/>
    <s v="DSL"/>
    <x v="0"/>
    <s v="Yes"/>
    <x v="0"/>
    <s v="No"/>
    <x v="0"/>
    <s v="Yes"/>
    <s v="Yes"/>
    <s v="Yes"/>
    <x v="1"/>
    <s v="Yes"/>
    <x v="2"/>
    <n v="51"/>
    <n v="305.95"/>
    <n v="0"/>
    <n v="0"/>
    <n v="0"/>
    <n v="305.95"/>
    <s v="Churned"/>
    <x v="3"/>
    <s v="Long distance charges"/>
    <n v="1"/>
    <s v="50-100"/>
    <n v="0"/>
    <x v="2"/>
    <x v="3"/>
  </r>
  <r>
    <s v="73142-RAJ"/>
    <x v="0"/>
    <n v="49"/>
    <s v="No"/>
    <x v="8"/>
    <n v="12"/>
    <n v="17"/>
    <s v="Deal 5"/>
    <x v="0"/>
    <s v="No"/>
    <x v="0"/>
    <s v="DSL"/>
    <x v="0"/>
    <s v="No"/>
    <x v="0"/>
    <s v="No"/>
    <x v="1"/>
    <s v="No"/>
    <s v="No"/>
    <s v="Yes"/>
    <x v="1"/>
    <s v="No"/>
    <x v="0"/>
    <n v="46.2"/>
    <n v="46.2"/>
    <n v="0"/>
    <n v="0"/>
    <n v="48.58"/>
    <n v="94.78"/>
    <s v="Churned"/>
    <x v="4"/>
    <s v="Attitude of support person"/>
    <n v="1"/>
    <s v="20-50"/>
    <n v="0"/>
    <x v="0"/>
    <x v="1"/>
  </r>
  <r>
    <s v="94478-MAH"/>
    <x v="0"/>
    <n v="52"/>
    <s v="No"/>
    <x v="1"/>
    <n v="0"/>
    <n v="13"/>
    <s v="Deal 1"/>
    <x v="0"/>
    <s v="Yes"/>
    <x v="0"/>
    <s v="Fiber Optic"/>
    <x v="1"/>
    <s v="Yes"/>
    <x v="1"/>
    <s v="Yes"/>
    <x v="0"/>
    <s v="Yes"/>
    <s v="Yes"/>
    <s v="Yes"/>
    <x v="2"/>
    <s v="Yes"/>
    <x v="0"/>
    <n v="115.15"/>
    <n v="8078.1"/>
    <n v="0"/>
    <n v="0"/>
    <n v="670.24"/>
    <n v="8748.34"/>
    <s v="Stayed"/>
    <x v="0"/>
    <s v="other"/>
    <n v="0"/>
    <s v="&gt;100"/>
    <n v="0"/>
    <x v="1"/>
    <x v="1"/>
  </r>
  <r>
    <s v="31805-ASS"/>
    <x v="0"/>
    <n v="47"/>
    <s v="No"/>
    <x v="17"/>
    <n v="1"/>
    <n v="22"/>
    <s v="Deal 5"/>
    <x v="0"/>
    <s v="No"/>
    <x v="0"/>
    <s v="Fiber Optic"/>
    <x v="0"/>
    <s v="No"/>
    <x v="1"/>
    <s v="Yes"/>
    <x v="1"/>
    <s v="No"/>
    <s v="No"/>
    <s v="Yes"/>
    <x v="1"/>
    <s v="Yes"/>
    <x v="2"/>
    <n v="80.599999999999994"/>
    <n v="319.14999999999998"/>
    <n v="0"/>
    <n v="0"/>
    <n v="57.2"/>
    <n v="376.35"/>
    <s v="Churned"/>
    <x v="1"/>
    <s v="Competitor offered more data"/>
    <n v="1"/>
    <s v="50-100"/>
    <n v="0"/>
    <x v="0"/>
    <x v="2"/>
  </r>
  <r>
    <s v="98630-TAM"/>
    <x v="1"/>
    <n v="70"/>
    <s v="Yes"/>
    <x v="4"/>
    <n v="12"/>
    <n v="20"/>
    <s v="Deal 3"/>
    <x v="0"/>
    <s v="Yes"/>
    <x v="0"/>
    <s v="Fiber Optic"/>
    <x v="0"/>
    <s v="No"/>
    <x v="0"/>
    <s v="No"/>
    <x v="1"/>
    <s v="Yes"/>
    <s v="No"/>
    <s v="Yes"/>
    <x v="1"/>
    <s v="Yes"/>
    <x v="1"/>
    <n v="84.1"/>
    <n v="3021.6"/>
    <n v="0"/>
    <n v="0"/>
    <n v="1139.4000000000001"/>
    <n v="4161"/>
    <s v="Churned"/>
    <x v="1"/>
    <s v="Competitor made better offer"/>
    <n v="1"/>
    <s v="50-100"/>
    <n v="0"/>
    <x v="1"/>
    <x v="2"/>
  </r>
  <r>
    <s v="31599-RAJ"/>
    <x v="0"/>
    <n v="35"/>
    <s v="Yes"/>
    <x v="8"/>
    <n v="5"/>
    <n v="4"/>
    <s v="Deal 5"/>
    <x v="0"/>
    <s v="No"/>
    <x v="1"/>
    <s v="No"/>
    <x v="0"/>
    <s v="No"/>
    <x v="0"/>
    <s v="No"/>
    <x v="1"/>
    <s v="No"/>
    <s v="No"/>
    <s v="No"/>
    <x v="1"/>
    <s v="No"/>
    <x v="1"/>
    <n v="20.65"/>
    <n v="93.55"/>
    <n v="0"/>
    <n v="0"/>
    <n v="212.6"/>
    <n v="306.14999999999998"/>
    <s v="Stayed"/>
    <x v="0"/>
    <s v="other"/>
    <n v="0"/>
    <s v="20-50"/>
    <n v="0"/>
    <x v="0"/>
    <x v="4"/>
  </r>
  <r>
    <s v="19665-GUJ"/>
    <x v="0"/>
    <n v="34"/>
    <s v="No"/>
    <x v="6"/>
    <n v="6"/>
    <n v="12"/>
    <s v="Deal 4"/>
    <x v="0"/>
    <s v="No"/>
    <x v="1"/>
    <s v="No"/>
    <x v="0"/>
    <s v="No"/>
    <x v="0"/>
    <s v="No"/>
    <x v="1"/>
    <s v="No"/>
    <s v="No"/>
    <s v="No"/>
    <x v="1"/>
    <s v="Yes"/>
    <x v="0"/>
    <n v="19.850000000000001"/>
    <n v="193.05"/>
    <n v="0"/>
    <n v="0"/>
    <n v="19.8"/>
    <n v="212.85"/>
    <s v="Stayed"/>
    <x v="0"/>
    <s v="other"/>
    <n v="0"/>
    <s v="&lt;20"/>
    <n v="0"/>
    <x v="2"/>
    <x v="1"/>
  </r>
  <r>
    <s v="82481-TAM"/>
    <x v="1"/>
    <n v="75"/>
    <s v="Yes"/>
    <x v="4"/>
    <n v="11"/>
    <n v="1"/>
    <s v="None"/>
    <x v="1"/>
    <s v="No"/>
    <x v="0"/>
    <s v="DSL"/>
    <x v="0"/>
    <s v="No"/>
    <x v="1"/>
    <s v="No"/>
    <x v="1"/>
    <s v="No"/>
    <s v="No"/>
    <s v="Yes"/>
    <x v="1"/>
    <s v="Yes"/>
    <x v="1"/>
    <n v="30.4"/>
    <n v="78.650000000000006"/>
    <n v="0"/>
    <n v="0"/>
    <n v="0"/>
    <n v="78.650000000000006"/>
    <s v="Churned"/>
    <x v="4"/>
    <s v="Attitude of support person"/>
    <n v="1"/>
    <s v="20-50"/>
    <n v="0"/>
    <x v="1"/>
    <x v="4"/>
  </r>
  <r>
    <s v="73829-DEL"/>
    <x v="1"/>
    <n v="25"/>
    <s v="No"/>
    <x v="0"/>
    <n v="6"/>
    <n v="36"/>
    <s v="None"/>
    <x v="0"/>
    <s v="No"/>
    <x v="0"/>
    <s v="Fiber Optic"/>
    <x v="0"/>
    <s v="No"/>
    <x v="0"/>
    <s v="No"/>
    <x v="1"/>
    <s v="No"/>
    <s v="No"/>
    <s v="Yes"/>
    <x v="1"/>
    <s v="Yes"/>
    <x v="0"/>
    <n v="71"/>
    <n v="914"/>
    <n v="0"/>
    <n v="0"/>
    <n v="507.5"/>
    <n v="1421.5"/>
    <s v="Churned"/>
    <x v="0"/>
    <s v="Don't know"/>
    <n v="1"/>
    <s v="50-100"/>
    <n v="0"/>
    <x v="2"/>
    <x v="0"/>
  </r>
  <r>
    <s v="46734-RAJ"/>
    <x v="0"/>
    <n v="41"/>
    <s v="Yes"/>
    <x v="8"/>
    <n v="12"/>
    <n v="9"/>
    <s v="Deal 1"/>
    <x v="0"/>
    <s v="No"/>
    <x v="1"/>
    <s v="No"/>
    <x v="0"/>
    <s v="No"/>
    <x v="0"/>
    <s v="No"/>
    <x v="1"/>
    <s v="No"/>
    <s v="No"/>
    <s v="No"/>
    <x v="2"/>
    <s v="No"/>
    <x v="1"/>
    <n v="19.95"/>
    <n v="1377.7"/>
    <n v="28.98"/>
    <n v="0"/>
    <n v="2440.52"/>
    <n v="3789.24"/>
    <s v="Stayed"/>
    <x v="0"/>
    <s v="other"/>
    <n v="0"/>
    <s v="&lt;20"/>
    <n v="0"/>
    <x v="0"/>
    <x v="3"/>
  </r>
  <r>
    <s v="22765-MAH"/>
    <x v="1"/>
    <n v="40"/>
    <s v="Yes"/>
    <x v="1"/>
    <n v="6"/>
    <n v="16"/>
    <s v="Deal 5"/>
    <x v="0"/>
    <s v="No"/>
    <x v="1"/>
    <s v="No"/>
    <x v="0"/>
    <s v="No"/>
    <x v="0"/>
    <s v="No"/>
    <x v="1"/>
    <s v="No"/>
    <s v="No"/>
    <s v="No"/>
    <x v="1"/>
    <s v="No"/>
    <x v="1"/>
    <n v="19.45"/>
    <n v="19.45"/>
    <n v="0"/>
    <n v="0"/>
    <n v="16.440000000000001"/>
    <n v="35.89"/>
    <s v="Joined"/>
    <x v="0"/>
    <s v="other"/>
    <n v="0"/>
    <s v="&lt;20"/>
    <n v="1"/>
    <x v="0"/>
    <x v="1"/>
  </r>
  <r>
    <s v="61215-AND"/>
    <x v="1"/>
    <n v="26"/>
    <s v="No"/>
    <x v="10"/>
    <n v="14"/>
    <n v="22"/>
    <s v="None"/>
    <x v="0"/>
    <s v="Yes"/>
    <x v="0"/>
    <s v="Fiber Optic"/>
    <x v="1"/>
    <s v="Yes"/>
    <x v="1"/>
    <s v="Yes"/>
    <x v="0"/>
    <s v="Yes"/>
    <s v="Yes"/>
    <s v="Yes"/>
    <x v="0"/>
    <s v="Yes"/>
    <x v="0"/>
    <n v="116.6"/>
    <n v="7049.5"/>
    <n v="0"/>
    <n v="0"/>
    <n v="2654.4"/>
    <n v="9703.9"/>
    <s v="Stayed"/>
    <x v="0"/>
    <s v="other"/>
    <n v="0"/>
    <s v="&gt;100"/>
    <n v="0"/>
    <x v="2"/>
    <x v="2"/>
  </r>
  <r>
    <s v="29952-UTT"/>
    <x v="1"/>
    <n v="32"/>
    <s v="No"/>
    <x v="18"/>
    <n v="5"/>
    <n v="23"/>
    <s v="None"/>
    <x v="0"/>
    <s v="Yes"/>
    <x v="1"/>
    <s v="No"/>
    <x v="0"/>
    <s v="No"/>
    <x v="0"/>
    <s v="No"/>
    <x v="1"/>
    <s v="No"/>
    <s v="No"/>
    <s v="No"/>
    <x v="1"/>
    <s v="Yes"/>
    <x v="0"/>
    <n v="24.4"/>
    <n v="253.9"/>
    <n v="0"/>
    <n v="0"/>
    <n v="41.6"/>
    <n v="295.5"/>
    <s v="Stayed"/>
    <x v="0"/>
    <s v="other"/>
    <n v="0"/>
    <s v="20-50"/>
    <n v="0"/>
    <x v="2"/>
    <x v="2"/>
  </r>
  <r>
    <s v="38927-UTT"/>
    <x v="0"/>
    <n v="52"/>
    <s v="No"/>
    <x v="7"/>
    <n v="1"/>
    <n v="6"/>
    <s v="Deal 5"/>
    <x v="0"/>
    <s v="No"/>
    <x v="0"/>
    <s v="DSL"/>
    <x v="0"/>
    <s v="No"/>
    <x v="0"/>
    <s v="Yes"/>
    <x v="1"/>
    <s v="No"/>
    <s v="No"/>
    <s v="Yes"/>
    <x v="1"/>
    <s v="Yes"/>
    <x v="1"/>
    <n v="50.8"/>
    <n v="288.05"/>
    <n v="0"/>
    <n v="0"/>
    <n v="131.46"/>
    <n v="419.51"/>
    <s v="Churned"/>
    <x v="1"/>
    <s v="Competitor offered higher download speeds"/>
    <n v="1"/>
    <s v="50-100"/>
    <n v="0"/>
    <x v="1"/>
    <x v="3"/>
  </r>
  <r>
    <s v="61282-AND"/>
    <x v="0"/>
    <n v="36"/>
    <s v="Yes"/>
    <x v="10"/>
    <n v="6"/>
    <n v="22"/>
    <s v="Deal 2"/>
    <x v="0"/>
    <s v="Yes"/>
    <x v="0"/>
    <s v="Fiber Optic"/>
    <x v="0"/>
    <s v="No"/>
    <x v="1"/>
    <s v="Yes"/>
    <x v="0"/>
    <s v="Yes"/>
    <s v="Yes"/>
    <s v="No"/>
    <x v="0"/>
    <s v="Yes"/>
    <x v="1"/>
    <n v="104.65"/>
    <n v="6219.6"/>
    <n v="0"/>
    <n v="40"/>
    <n v="2386.12"/>
    <n v="8645.7199999999993"/>
    <s v="Churned"/>
    <x v="2"/>
    <s v="Service dissatisfaction"/>
    <n v="1"/>
    <s v="&gt;100"/>
    <n v="0"/>
    <x v="0"/>
    <x v="2"/>
  </r>
  <r>
    <s v="86841-TAM"/>
    <x v="1"/>
    <n v="53"/>
    <s v="Yes"/>
    <x v="4"/>
    <n v="0"/>
    <n v="3"/>
    <s v="None"/>
    <x v="0"/>
    <s v="Yes"/>
    <x v="0"/>
    <s v="DSL"/>
    <x v="0"/>
    <s v="No"/>
    <x v="0"/>
    <s v="No"/>
    <x v="1"/>
    <s v="Yes"/>
    <s v="Yes"/>
    <s v="No"/>
    <x v="1"/>
    <s v="Yes"/>
    <x v="1"/>
    <n v="63.05"/>
    <n v="1067.05"/>
    <n v="0"/>
    <n v="10"/>
    <n v="683.68"/>
    <n v="1760.73"/>
    <s v="Stayed"/>
    <x v="0"/>
    <s v="other"/>
    <n v="0"/>
    <s v="50-100"/>
    <n v="0"/>
    <x v="1"/>
    <x v="4"/>
  </r>
  <r>
    <s v="12929-MAH"/>
    <x v="1"/>
    <n v="31"/>
    <s v="Yes"/>
    <x v="1"/>
    <n v="1"/>
    <n v="29"/>
    <s v="None"/>
    <x v="1"/>
    <s v="No"/>
    <x v="0"/>
    <s v="Cable"/>
    <x v="0"/>
    <s v="No"/>
    <x v="0"/>
    <s v="Yes"/>
    <x v="1"/>
    <s v="No"/>
    <s v="No"/>
    <s v="Yes"/>
    <x v="1"/>
    <s v="Yes"/>
    <x v="1"/>
    <n v="31.2"/>
    <n v="926.2"/>
    <n v="0"/>
    <n v="0"/>
    <n v="0"/>
    <n v="926.2"/>
    <s v="Stayed"/>
    <x v="0"/>
    <s v="other"/>
    <n v="0"/>
    <s v="20-50"/>
    <n v="0"/>
    <x v="2"/>
    <x v="0"/>
  </r>
  <r>
    <s v="84506-GUJ"/>
    <x v="1"/>
    <n v="73"/>
    <s v="No"/>
    <x v="6"/>
    <n v="2"/>
    <n v="28"/>
    <s v="None"/>
    <x v="0"/>
    <s v="Yes"/>
    <x v="0"/>
    <s v="Fiber Optic"/>
    <x v="0"/>
    <s v="Yes"/>
    <x v="1"/>
    <s v="No"/>
    <x v="0"/>
    <s v="Yes"/>
    <s v="No"/>
    <s v="No"/>
    <x v="0"/>
    <s v="Yes"/>
    <x v="1"/>
    <n v="106.5"/>
    <n v="5621.85"/>
    <n v="0"/>
    <n v="90"/>
    <n v="1442.48"/>
    <n v="7154.33"/>
    <s v="Stayed"/>
    <x v="0"/>
    <s v="other"/>
    <n v="0"/>
    <s v="&gt;100"/>
    <n v="0"/>
    <x v="1"/>
    <x v="0"/>
  </r>
  <r>
    <s v="76949-KAR"/>
    <x v="0"/>
    <n v="59"/>
    <s v="No"/>
    <x v="3"/>
    <n v="12"/>
    <n v="30"/>
    <s v="None"/>
    <x v="1"/>
    <s v="No"/>
    <x v="0"/>
    <s v="DSL"/>
    <x v="1"/>
    <s v="No"/>
    <x v="0"/>
    <s v="No"/>
    <x v="0"/>
    <s v="No"/>
    <s v="No"/>
    <s v="Yes"/>
    <x v="1"/>
    <s v="No"/>
    <x v="0"/>
    <n v="38.549999999999997"/>
    <n v="156.1"/>
    <n v="0"/>
    <n v="0"/>
    <n v="0"/>
    <n v="156.1"/>
    <s v="Stayed"/>
    <x v="0"/>
    <s v="other"/>
    <n v="0"/>
    <s v="20-50"/>
    <n v="0"/>
    <x v="1"/>
    <x v="0"/>
  </r>
  <r>
    <s v="94131-AND"/>
    <x v="1"/>
    <n v="57"/>
    <s v="Yes"/>
    <x v="10"/>
    <n v="12"/>
    <n v="17"/>
    <s v="None"/>
    <x v="0"/>
    <s v="No"/>
    <x v="1"/>
    <s v="No"/>
    <x v="0"/>
    <s v="No"/>
    <x v="0"/>
    <s v="No"/>
    <x v="1"/>
    <s v="No"/>
    <s v="No"/>
    <s v="No"/>
    <x v="1"/>
    <s v="Yes"/>
    <x v="0"/>
    <n v="19.649999999999999"/>
    <n v="92.05"/>
    <n v="0"/>
    <n v="0"/>
    <n v="209.65"/>
    <n v="301.7"/>
    <s v="Stayed"/>
    <x v="0"/>
    <s v="other"/>
    <n v="0"/>
    <s v="&lt;20"/>
    <n v="0"/>
    <x v="1"/>
    <x v="1"/>
  </r>
  <r>
    <s v="55556-TAM"/>
    <x v="1"/>
    <n v="45"/>
    <s v="Yes"/>
    <x v="4"/>
    <n v="13"/>
    <n v="30"/>
    <s v="None"/>
    <x v="0"/>
    <s v="Yes"/>
    <x v="1"/>
    <s v="No"/>
    <x v="0"/>
    <s v="No"/>
    <x v="0"/>
    <s v="No"/>
    <x v="1"/>
    <s v="No"/>
    <s v="No"/>
    <s v="No"/>
    <x v="2"/>
    <s v="No"/>
    <x v="1"/>
    <n v="25.5"/>
    <n v="1821.8"/>
    <n v="16.850000000000001"/>
    <n v="0"/>
    <n v="667.76"/>
    <n v="2472.71"/>
    <s v="Stayed"/>
    <x v="0"/>
    <s v="other"/>
    <n v="0"/>
    <s v="20-50"/>
    <n v="0"/>
    <x v="0"/>
    <x v="0"/>
  </r>
  <r>
    <s v="42811-PUN"/>
    <x v="1"/>
    <n v="63"/>
    <s v="No"/>
    <x v="13"/>
    <n v="1"/>
    <n v="13"/>
    <s v="Deal 2"/>
    <x v="0"/>
    <s v="Yes"/>
    <x v="0"/>
    <s v="DSL"/>
    <x v="1"/>
    <s v="No"/>
    <x v="1"/>
    <s v="Yes"/>
    <x v="0"/>
    <s v="Yes"/>
    <s v="Yes"/>
    <s v="Yes"/>
    <x v="0"/>
    <s v="Yes"/>
    <x v="0"/>
    <n v="82.5"/>
    <n v="4179.1000000000004"/>
    <n v="21.35"/>
    <n v="0"/>
    <n v="1062.5"/>
    <n v="5220.25"/>
    <s v="Stayed"/>
    <x v="0"/>
    <s v="other"/>
    <n v="0"/>
    <s v="50-100"/>
    <n v="0"/>
    <x v="1"/>
    <x v="1"/>
  </r>
  <r>
    <s v="95174-GUJ"/>
    <x v="1"/>
    <n v="66"/>
    <s v="Yes"/>
    <x v="6"/>
    <n v="7"/>
    <n v="12"/>
    <s v="Deal 5"/>
    <x v="0"/>
    <s v="No"/>
    <x v="0"/>
    <s v="Cable"/>
    <x v="1"/>
    <s v="No"/>
    <x v="0"/>
    <s v="No"/>
    <x v="0"/>
    <s v="Yes"/>
    <s v="Yes"/>
    <s v="Yes"/>
    <x v="1"/>
    <s v="No"/>
    <x v="0"/>
    <n v="69.7"/>
    <n v="516.15"/>
    <n v="0"/>
    <n v="0"/>
    <n v="36.19"/>
    <n v="552.34"/>
    <s v="Stayed"/>
    <x v="0"/>
    <s v="other"/>
    <n v="0"/>
    <s v="50-100"/>
    <n v="0"/>
    <x v="1"/>
    <x v="1"/>
  </r>
  <r>
    <s v="69918-UTT"/>
    <x v="0"/>
    <n v="67"/>
    <s v="No"/>
    <x v="7"/>
    <n v="5"/>
    <n v="20"/>
    <s v="Deal 4"/>
    <x v="0"/>
    <s v="Yes"/>
    <x v="0"/>
    <s v="Fiber Optic"/>
    <x v="0"/>
    <s v="No"/>
    <x v="0"/>
    <s v="No"/>
    <x v="1"/>
    <s v="No"/>
    <s v="No"/>
    <s v="Yes"/>
    <x v="2"/>
    <s v="Yes"/>
    <x v="1"/>
    <n v="74.45"/>
    <n v="1261.3499999999999"/>
    <n v="0"/>
    <n v="0"/>
    <n v="352.32"/>
    <n v="1613.67"/>
    <s v="Stayed"/>
    <x v="0"/>
    <s v="other"/>
    <n v="0"/>
    <s v="50-100"/>
    <n v="0"/>
    <x v="1"/>
    <x v="2"/>
  </r>
  <r>
    <s v="25547-MAH"/>
    <x v="0"/>
    <n v="32"/>
    <s v="Yes"/>
    <x v="1"/>
    <n v="15"/>
    <n v="30"/>
    <s v="None"/>
    <x v="0"/>
    <s v="No"/>
    <x v="0"/>
    <s v="DSL"/>
    <x v="1"/>
    <s v="No"/>
    <x v="1"/>
    <s v="No"/>
    <x v="0"/>
    <s v="No"/>
    <s v="No"/>
    <s v="Yes"/>
    <x v="1"/>
    <s v="No"/>
    <x v="1"/>
    <n v="65.349999999999994"/>
    <n v="1424.4"/>
    <n v="0"/>
    <n v="0"/>
    <n v="339.36"/>
    <n v="1763.76"/>
    <s v="Stayed"/>
    <x v="0"/>
    <s v="other"/>
    <n v="0"/>
    <s v="50-100"/>
    <n v="0"/>
    <x v="2"/>
    <x v="0"/>
  </r>
  <r>
    <s v="79608-GUJ"/>
    <x v="1"/>
    <n v="49"/>
    <s v="Yes"/>
    <x v="6"/>
    <n v="6"/>
    <n v="21"/>
    <s v="None"/>
    <x v="0"/>
    <s v="No"/>
    <x v="0"/>
    <s v="Fiber Optic"/>
    <x v="0"/>
    <s v="No"/>
    <x v="1"/>
    <s v="Yes"/>
    <x v="1"/>
    <s v="Yes"/>
    <s v="Yes"/>
    <s v="Yes"/>
    <x v="1"/>
    <s v="No"/>
    <x v="0"/>
    <n v="90"/>
    <n v="190.05"/>
    <n v="0"/>
    <n v="0"/>
    <n v="93.84"/>
    <n v="283.89"/>
    <s v="Churned"/>
    <x v="1"/>
    <s v="Competitor made better offer"/>
    <n v="1"/>
    <s v="50-100"/>
    <n v="0"/>
    <x v="0"/>
    <x v="2"/>
  </r>
  <r>
    <s v="59003-HAR"/>
    <x v="1"/>
    <n v="54"/>
    <s v="No"/>
    <x v="15"/>
    <n v="8"/>
    <n v="31"/>
    <s v="None"/>
    <x v="1"/>
    <s v="No"/>
    <x v="0"/>
    <s v="DSL"/>
    <x v="0"/>
    <s v="Yes"/>
    <x v="0"/>
    <s v="Yes"/>
    <x v="0"/>
    <s v="Yes"/>
    <s v="Yes"/>
    <s v="Yes"/>
    <x v="2"/>
    <s v="No"/>
    <x v="0"/>
    <n v="53.65"/>
    <n v="3784"/>
    <n v="0"/>
    <n v="0"/>
    <n v="0"/>
    <n v="3784"/>
    <s v="Stayed"/>
    <x v="0"/>
    <s v="other"/>
    <n v="0"/>
    <s v="50-100"/>
    <n v="0"/>
    <x v="1"/>
    <x v="0"/>
  </r>
  <r>
    <s v="73860-TEL"/>
    <x v="1"/>
    <n v="52"/>
    <s v="No"/>
    <x v="5"/>
    <n v="5"/>
    <n v="7"/>
    <s v="Deal 2"/>
    <x v="0"/>
    <s v="No"/>
    <x v="1"/>
    <s v="No"/>
    <x v="0"/>
    <s v="No"/>
    <x v="0"/>
    <s v="No"/>
    <x v="1"/>
    <s v="No"/>
    <s v="No"/>
    <s v="No"/>
    <x v="0"/>
    <s v="Yes"/>
    <x v="1"/>
    <n v="20.399999999999999"/>
    <n v="930.45"/>
    <n v="0"/>
    <n v="0"/>
    <n v="1143"/>
    <n v="2073.4499999999998"/>
    <s v="Churned"/>
    <x v="3"/>
    <s v="Long distance charges"/>
    <n v="1"/>
    <s v="20-50"/>
    <n v="0"/>
    <x v="1"/>
    <x v="3"/>
  </r>
  <r>
    <s v="38918-MAH"/>
    <x v="1"/>
    <n v="47"/>
    <s v="Yes"/>
    <x v="1"/>
    <n v="11"/>
    <n v="2"/>
    <s v="None"/>
    <x v="0"/>
    <s v="Yes"/>
    <x v="0"/>
    <s v="Fiber Optic"/>
    <x v="1"/>
    <s v="No"/>
    <x v="0"/>
    <s v="No"/>
    <x v="0"/>
    <s v="Yes"/>
    <s v="Yes"/>
    <s v="Yes"/>
    <x v="2"/>
    <s v="No"/>
    <x v="1"/>
    <n v="99.15"/>
    <n v="6875.35"/>
    <n v="0"/>
    <n v="0"/>
    <n v="3129.15"/>
    <n v="10004.5"/>
    <s v="Stayed"/>
    <x v="0"/>
    <s v="other"/>
    <n v="0"/>
    <s v="50-100"/>
    <n v="0"/>
    <x v="0"/>
    <x v="4"/>
  </r>
  <r>
    <s v="87939-PUN"/>
    <x v="1"/>
    <n v="30"/>
    <s v="No"/>
    <x v="13"/>
    <n v="14"/>
    <n v="8"/>
    <s v="None"/>
    <x v="0"/>
    <s v="Yes"/>
    <x v="0"/>
    <s v="Fiber Optic"/>
    <x v="0"/>
    <s v="No"/>
    <x v="0"/>
    <s v="No"/>
    <x v="1"/>
    <s v="No"/>
    <s v="No"/>
    <s v="Yes"/>
    <x v="1"/>
    <s v="Yes"/>
    <x v="2"/>
    <n v="74.25"/>
    <n v="74.25"/>
    <n v="0"/>
    <n v="0"/>
    <n v="21.8"/>
    <n v="96.05"/>
    <s v="Churned"/>
    <x v="0"/>
    <s v="Don't know"/>
    <n v="1"/>
    <s v="50-100"/>
    <n v="0"/>
    <x v="2"/>
    <x v="3"/>
  </r>
  <r>
    <s v="69381-KER"/>
    <x v="1"/>
    <n v="43"/>
    <s v="No"/>
    <x v="20"/>
    <n v="5"/>
    <n v="34"/>
    <s v="None"/>
    <x v="0"/>
    <s v="Yes"/>
    <x v="0"/>
    <s v="Fiber Optic"/>
    <x v="0"/>
    <s v="No"/>
    <x v="0"/>
    <s v="No"/>
    <x v="0"/>
    <s v="No"/>
    <s v="No"/>
    <s v="Yes"/>
    <x v="0"/>
    <s v="No"/>
    <x v="1"/>
    <n v="84.05"/>
    <n v="2781.85"/>
    <n v="0"/>
    <n v="0"/>
    <n v="1288.32"/>
    <n v="4070.17"/>
    <s v="Churned"/>
    <x v="0"/>
    <s v="Moved"/>
    <n v="1"/>
    <s v="50-100"/>
    <n v="0"/>
    <x v="0"/>
    <x v="0"/>
  </r>
  <r>
    <s v="39946-ASS"/>
    <x v="1"/>
    <n v="54"/>
    <s v="Yes"/>
    <x v="17"/>
    <n v="11"/>
    <n v="26"/>
    <s v="None"/>
    <x v="0"/>
    <s v="No"/>
    <x v="0"/>
    <s v="Fiber Optic"/>
    <x v="0"/>
    <s v="Yes"/>
    <x v="1"/>
    <s v="Yes"/>
    <x v="1"/>
    <s v="No"/>
    <s v="No"/>
    <s v="Yes"/>
    <x v="0"/>
    <s v="Yes"/>
    <x v="1"/>
    <n v="-2"/>
    <n v="2184.6"/>
    <n v="0"/>
    <n v="0"/>
    <n v="772.72"/>
    <n v="2957.32"/>
    <s v="Stayed"/>
    <x v="0"/>
    <s v="other"/>
    <n v="0"/>
    <s v="&lt;20"/>
    <n v="0"/>
    <x v="1"/>
    <x v="0"/>
  </r>
  <r>
    <s v="65574-MAH"/>
    <x v="1"/>
    <n v="18"/>
    <s v="No"/>
    <x v="1"/>
    <n v="12"/>
    <n v="10"/>
    <s v="None"/>
    <x v="0"/>
    <s v="No"/>
    <x v="1"/>
    <s v="No"/>
    <x v="0"/>
    <s v="No"/>
    <x v="0"/>
    <s v="No"/>
    <x v="1"/>
    <s v="No"/>
    <s v="No"/>
    <s v="No"/>
    <x v="0"/>
    <s v="Yes"/>
    <x v="0"/>
    <n v="20.55"/>
    <n v="1252"/>
    <n v="0"/>
    <n v="0"/>
    <n v="1175.47"/>
    <n v="2427.4699999999998"/>
    <s v="Stayed"/>
    <x v="0"/>
    <s v="other"/>
    <n v="0"/>
    <s v="20-50"/>
    <n v="0"/>
    <x v="3"/>
    <x v="3"/>
  </r>
  <r>
    <s v="68268-KAR"/>
    <x v="0"/>
    <n v="73"/>
    <s v="No"/>
    <x v="3"/>
    <n v="6"/>
    <n v="24"/>
    <s v="Deal 2"/>
    <x v="0"/>
    <s v="No"/>
    <x v="0"/>
    <s v="Fiber Optic"/>
    <x v="1"/>
    <s v="No"/>
    <x v="0"/>
    <s v="No"/>
    <x v="1"/>
    <s v="No"/>
    <s v="No"/>
    <s v="Yes"/>
    <x v="1"/>
    <s v="Yes"/>
    <x v="0"/>
    <n v="74.150000000000006"/>
    <n v="3229.4"/>
    <n v="0"/>
    <n v="0"/>
    <n v="121.8"/>
    <n v="3351.2"/>
    <s v="Churned"/>
    <x v="4"/>
    <s v="Attitude of support person"/>
    <n v="1"/>
    <s v="50-100"/>
    <n v="0"/>
    <x v="1"/>
    <x v="0"/>
  </r>
  <r>
    <s v="62686-HAR"/>
    <x v="1"/>
    <n v="52"/>
    <s v="Yes"/>
    <x v="15"/>
    <n v="1"/>
    <n v="21"/>
    <s v="Deal 2"/>
    <x v="0"/>
    <s v="Yes"/>
    <x v="0"/>
    <s v="Fiber Optic"/>
    <x v="0"/>
    <s v="No"/>
    <x v="0"/>
    <s v="No"/>
    <x v="1"/>
    <s v="Yes"/>
    <s v="Yes"/>
    <s v="Yes"/>
    <x v="1"/>
    <s v="Yes"/>
    <x v="1"/>
    <n v="84.5"/>
    <n v="3906.7"/>
    <n v="0"/>
    <n v="0"/>
    <n v="1332.8"/>
    <n v="5239.5"/>
    <s v="Stayed"/>
    <x v="0"/>
    <s v="other"/>
    <n v="0"/>
    <s v="50-100"/>
    <n v="0"/>
    <x v="1"/>
    <x v="2"/>
  </r>
  <r>
    <s v="18103-KAR"/>
    <x v="0"/>
    <n v="47"/>
    <s v="Yes"/>
    <x v="3"/>
    <n v="5"/>
    <n v="10"/>
    <s v="None"/>
    <x v="0"/>
    <s v="Yes"/>
    <x v="0"/>
    <s v="DSL"/>
    <x v="1"/>
    <s v="Yes"/>
    <x v="1"/>
    <s v="Yes"/>
    <x v="0"/>
    <s v="No"/>
    <s v="No"/>
    <s v="No"/>
    <x v="1"/>
    <s v="Yes"/>
    <x v="0"/>
    <n v="78.900000000000006"/>
    <n v="2976.95"/>
    <n v="0"/>
    <n v="30"/>
    <n v="1569.17"/>
    <n v="4576.12"/>
    <s v="Stayed"/>
    <x v="0"/>
    <s v="other"/>
    <n v="0"/>
    <s v="50-100"/>
    <n v="0"/>
    <x v="0"/>
    <x v="3"/>
  </r>
  <r>
    <s v="99831-JAM"/>
    <x v="0"/>
    <n v="58"/>
    <s v="Yes"/>
    <x v="16"/>
    <n v="3"/>
    <n v="36"/>
    <s v="Deal 5"/>
    <x v="0"/>
    <s v="No"/>
    <x v="0"/>
    <s v="Fiber Optic"/>
    <x v="0"/>
    <s v="No"/>
    <x v="0"/>
    <s v="No"/>
    <x v="1"/>
    <s v="No"/>
    <s v="No"/>
    <s v="Yes"/>
    <x v="1"/>
    <s v="Yes"/>
    <x v="1"/>
    <n v="69.099999999999994"/>
    <n v="69.099999999999994"/>
    <n v="0"/>
    <n v="0"/>
    <n v="38.659999999999997"/>
    <n v="107.76"/>
    <s v="Churned"/>
    <x v="1"/>
    <s v="Competitor made better offer"/>
    <n v="1"/>
    <s v="50-100"/>
    <n v="0"/>
    <x v="1"/>
    <x v="0"/>
  </r>
  <r>
    <s v="56667-PUN"/>
    <x v="0"/>
    <n v="31"/>
    <s v="Yes"/>
    <x v="13"/>
    <n v="15"/>
    <n v="22"/>
    <s v="None"/>
    <x v="0"/>
    <s v="Yes"/>
    <x v="0"/>
    <s v="Fiber Optic"/>
    <x v="0"/>
    <s v="No"/>
    <x v="1"/>
    <s v="No"/>
    <x v="0"/>
    <s v="Yes"/>
    <s v="Yes"/>
    <s v="Yes"/>
    <x v="2"/>
    <s v="No"/>
    <x v="0"/>
    <n v="101.15"/>
    <n v="6067.4"/>
    <n v="0"/>
    <n v="0"/>
    <n v="603"/>
    <n v="6670.4"/>
    <s v="Stayed"/>
    <x v="0"/>
    <s v="other"/>
    <n v="0"/>
    <s v="&gt;100"/>
    <n v="0"/>
    <x v="2"/>
    <x v="2"/>
  </r>
  <r>
    <s v="93521-MAH"/>
    <x v="1"/>
    <n v="55"/>
    <s v="No"/>
    <x v="1"/>
    <n v="6"/>
    <n v="35"/>
    <s v="None"/>
    <x v="0"/>
    <s v="No"/>
    <x v="0"/>
    <s v="DSL"/>
    <x v="0"/>
    <s v="No"/>
    <x v="0"/>
    <s v="Yes"/>
    <x v="1"/>
    <s v="No"/>
    <s v="No"/>
    <s v="No"/>
    <x v="1"/>
    <s v="Yes"/>
    <x v="1"/>
    <n v="-1"/>
    <n v="49.3"/>
    <n v="0"/>
    <n v="10"/>
    <n v="14.97"/>
    <n v="74.27"/>
    <s v="Joined"/>
    <x v="0"/>
    <s v="other"/>
    <n v="0"/>
    <s v="&lt;20"/>
    <n v="1"/>
    <x v="1"/>
    <x v="0"/>
  </r>
  <r>
    <s v="53050-MAH"/>
    <x v="1"/>
    <n v="22"/>
    <s v="Yes"/>
    <x v="1"/>
    <n v="5"/>
    <n v="10"/>
    <s v="Deal 5"/>
    <x v="0"/>
    <s v="No"/>
    <x v="1"/>
    <s v="No"/>
    <x v="0"/>
    <s v="No"/>
    <x v="0"/>
    <s v="No"/>
    <x v="1"/>
    <s v="No"/>
    <s v="No"/>
    <s v="No"/>
    <x v="2"/>
    <s v="No"/>
    <x v="0"/>
    <n v="20.45"/>
    <n v="106.9"/>
    <n v="0"/>
    <n v="0"/>
    <n v="145.75"/>
    <n v="252.65"/>
    <s v="Stayed"/>
    <x v="0"/>
    <s v="other"/>
    <n v="0"/>
    <s v="20-50"/>
    <n v="0"/>
    <x v="2"/>
    <x v="3"/>
  </r>
  <r>
    <s v="62597-UTT"/>
    <x v="0"/>
    <n v="33"/>
    <s v="Yes"/>
    <x v="7"/>
    <n v="0"/>
    <n v="29"/>
    <s v="None"/>
    <x v="0"/>
    <s v="Yes"/>
    <x v="0"/>
    <s v="Fiber Optic"/>
    <x v="1"/>
    <s v="No"/>
    <x v="0"/>
    <s v="No"/>
    <x v="0"/>
    <s v="No"/>
    <s v="No"/>
    <s v="Yes"/>
    <x v="1"/>
    <s v="No"/>
    <x v="1"/>
    <n v="91.7"/>
    <n v="3479.05"/>
    <n v="0"/>
    <n v="0"/>
    <n v="482.98"/>
    <n v="3962.03"/>
    <s v="Stayed"/>
    <x v="0"/>
    <s v="other"/>
    <n v="0"/>
    <s v="50-100"/>
    <n v="0"/>
    <x v="2"/>
    <x v="0"/>
  </r>
  <r>
    <s v="56460-MAH"/>
    <x v="0"/>
    <n v="38"/>
    <s v="Yes"/>
    <x v="1"/>
    <n v="12"/>
    <n v="23"/>
    <s v="Deal 5"/>
    <x v="0"/>
    <s v="No"/>
    <x v="0"/>
    <s v="Fiber Optic"/>
    <x v="0"/>
    <s v="No"/>
    <x v="0"/>
    <s v="No"/>
    <x v="1"/>
    <s v="No"/>
    <s v="No"/>
    <s v="No"/>
    <x v="1"/>
    <s v="No"/>
    <x v="0"/>
    <n v="-1"/>
    <n v="129.19999999999999"/>
    <n v="0"/>
    <n v="10"/>
    <n v="5.44"/>
    <n v="144.63999999999999"/>
    <s v="Joined"/>
    <x v="0"/>
    <s v="other"/>
    <n v="0"/>
    <s v="&lt;20"/>
    <n v="1"/>
    <x v="0"/>
    <x v="2"/>
  </r>
  <r>
    <s v="94305-KAR"/>
    <x v="0"/>
    <n v="49"/>
    <s v="Yes"/>
    <x v="3"/>
    <n v="5"/>
    <n v="18"/>
    <s v="Deal 5"/>
    <x v="0"/>
    <s v="No"/>
    <x v="1"/>
    <s v="No"/>
    <x v="0"/>
    <s v="No"/>
    <x v="0"/>
    <s v="No"/>
    <x v="1"/>
    <s v="No"/>
    <s v="No"/>
    <s v="No"/>
    <x v="1"/>
    <s v="No"/>
    <x v="1"/>
    <n v="19.75"/>
    <n v="19.75"/>
    <n v="0"/>
    <n v="0"/>
    <n v="5.32"/>
    <n v="25.07"/>
    <s v="Joined"/>
    <x v="0"/>
    <s v="other"/>
    <n v="0"/>
    <s v="&lt;20"/>
    <n v="1"/>
    <x v="0"/>
    <x v="2"/>
  </r>
  <r>
    <s v="87849-AND"/>
    <x v="1"/>
    <n v="67"/>
    <s v="No"/>
    <x v="10"/>
    <n v="11"/>
    <n v="6"/>
    <s v="None"/>
    <x v="0"/>
    <s v="No"/>
    <x v="1"/>
    <s v="No"/>
    <x v="0"/>
    <s v="No"/>
    <x v="0"/>
    <s v="No"/>
    <x v="1"/>
    <s v="No"/>
    <s v="No"/>
    <s v="No"/>
    <x v="2"/>
    <s v="Yes"/>
    <x v="2"/>
    <n v="18.95"/>
    <n v="1031.0999999999999"/>
    <n v="0"/>
    <n v="0"/>
    <n v="1292.76"/>
    <n v="2323.86"/>
    <s v="Stayed"/>
    <x v="0"/>
    <s v="other"/>
    <n v="0"/>
    <s v="&lt;20"/>
    <n v="0"/>
    <x v="1"/>
    <x v="3"/>
  </r>
  <r>
    <s v="56124-WES"/>
    <x v="1"/>
    <n v="18"/>
    <s v="No"/>
    <x v="2"/>
    <n v="4"/>
    <n v="12"/>
    <s v="Deal 2"/>
    <x v="0"/>
    <s v="No"/>
    <x v="0"/>
    <s v="Cable"/>
    <x v="1"/>
    <s v="Yes"/>
    <x v="1"/>
    <s v="Yes"/>
    <x v="0"/>
    <s v="Yes"/>
    <s v="Yes"/>
    <s v="Yes"/>
    <x v="2"/>
    <s v="Yes"/>
    <x v="0"/>
    <n v="83.85"/>
    <n v="4307.1000000000004"/>
    <n v="0"/>
    <n v="0"/>
    <n v="351.39"/>
    <n v="4658.49"/>
    <s v="Stayed"/>
    <x v="0"/>
    <s v="other"/>
    <n v="0"/>
    <s v="50-100"/>
    <n v="0"/>
    <x v="3"/>
    <x v="1"/>
  </r>
  <r>
    <s v="91425-TEL"/>
    <x v="1"/>
    <n v="40"/>
    <s v="Yes"/>
    <x v="5"/>
    <n v="14"/>
    <n v="13"/>
    <s v="None"/>
    <x v="0"/>
    <s v="No"/>
    <x v="0"/>
    <s v="Fiber Optic"/>
    <x v="0"/>
    <s v="No"/>
    <x v="0"/>
    <s v="No"/>
    <x v="1"/>
    <s v="No"/>
    <s v="No"/>
    <s v="Yes"/>
    <x v="1"/>
    <s v="Yes"/>
    <x v="1"/>
    <n v="70.95"/>
    <n v="137.94999999999999"/>
    <n v="0"/>
    <n v="0"/>
    <n v="30.66"/>
    <n v="168.61"/>
    <s v="Churned"/>
    <x v="2"/>
    <s v="Poor expertise of phone support"/>
    <n v="1"/>
    <s v="50-100"/>
    <n v="0"/>
    <x v="0"/>
    <x v="1"/>
  </r>
  <r>
    <s v="93296-UTT"/>
    <x v="0"/>
    <n v="45"/>
    <s v="Yes"/>
    <x v="7"/>
    <n v="10"/>
    <n v="12"/>
    <s v="None"/>
    <x v="0"/>
    <s v="No"/>
    <x v="1"/>
    <s v="No"/>
    <x v="0"/>
    <s v="No"/>
    <x v="0"/>
    <s v="No"/>
    <x v="1"/>
    <s v="No"/>
    <s v="No"/>
    <s v="No"/>
    <x v="0"/>
    <s v="No"/>
    <x v="0"/>
    <n v="19.8"/>
    <n v="304.60000000000002"/>
    <n v="0"/>
    <n v="0"/>
    <n v="83.1"/>
    <n v="387.7"/>
    <s v="Stayed"/>
    <x v="0"/>
    <s v="other"/>
    <n v="0"/>
    <s v="&lt;20"/>
    <n v="0"/>
    <x v="0"/>
    <x v="1"/>
  </r>
  <r>
    <s v="17908-RAJ"/>
    <x v="1"/>
    <n v="66"/>
    <s v="No"/>
    <x v="8"/>
    <n v="12"/>
    <n v="13"/>
    <s v="None"/>
    <x v="0"/>
    <s v="No"/>
    <x v="1"/>
    <s v="No"/>
    <x v="0"/>
    <s v="No"/>
    <x v="0"/>
    <s v="No"/>
    <x v="1"/>
    <s v="No"/>
    <s v="No"/>
    <s v="No"/>
    <x v="2"/>
    <s v="Yes"/>
    <x v="2"/>
    <n v="19.600000000000001"/>
    <n v="561.15"/>
    <n v="13.07"/>
    <n v="0"/>
    <n v="416.07"/>
    <n v="964.15"/>
    <s v="Stayed"/>
    <x v="0"/>
    <s v="other"/>
    <n v="0"/>
    <s v="&lt;20"/>
    <n v="0"/>
    <x v="1"/>
    <x v="1"/>
  </r>
  <r>
    <s v="83253-KER"/>
    <x v="0"/>
    <n v="25"/>
    <s v="No"/>
    <x v="20"/>
    <n v="9"/>
    <n v="4"/>
    <s v="None"/>
    <x v="0"/>
    <s v="No"/>
    <x v="0"/>
    <s v="Fiber Optic"/>
    <x v="0"/>
    <s v="No"/>
    <x v="0"/>
    <s v="No"/>
    <x v="0"/>
    <s v="Yes"/>
    <s v="Yes"/>
    <s v="Yes"/>
    <x v="1"/>
    <s v="Yes"/>
    <x v="1"/>
    <n v="88.35"/>
    <n v="88.35"/>
    <n v="0"/>
    <n v="0"/>
    <n v="14.26"/>
    <n v="102.61"/>
    <s v="Churned"/>
    <x v="1"/>
    <s v="Competitor offered higher download speeds"/>
    <n v="1"/>
    <s v="50-100"/>
    <n v="0"/>
    <x v="2"/>
    <x v="4"/>
  </r>
  <r>
    <s v="13036-KAR"/>
    <x v="1"/>
    <n v="69"/>
    <s v="Yes"/>
    <x v="3"/>
    <n v="3"/>
    <n v="4"/>
    <s v="None"/>
    <x v="0"/>
    <s v="Yes"/>
    <x v="0"/>
    <s v="Cable"/>
    <x v="0"/>
    <s v="Yes"/>
    <x v="0"/>
    <s v="No"/>
    <x v="1"/>
    <s v="No"/>
    <s v="No"/>
    <s v="No"/>
    <x v="2"/>
    <s v="No"/>
    <x v="0"/>
    <n v="54.8"/>
    <n v="1291.3"/>
    <n v="0"/>
    <n v="110"/>
    <n v="207.84"/>
    <n v="1609.14"/>
    <s v="Stayed"/>
    <x v="0"/>
    <s v="other"/>
    <n v="0"/>
    <s v="50-100"/>
    <n v="0"/>
    <x v="1"/>
    <x v="4"/>
  </r>
  <r>
    <s v="66668-KAR"/>
    <x v="1"/>
    <n v="35"/>
    <s v="No"/>
    <x v="3"/>
    <n v="14"/>
    <n v="9"/>
    <s v="Deal 4"/>
    <x v="0"/>
    <s v="No"/>
    <x v="1"/>
    <s v="No"/>
    <x v="0"/>
    <s v="No"/>
    <x v="0"/>
    <s v="No"/>
    <x v="1"/>
    <s v="No"/>
    <s v="No"/>
    <s v="No"/>
    <x v="0"/>
    <s v="No"/>
    <x v="0"/>
    <n v="20.45"/>
    <n v="242.4"/>
    <n v="0"/>
    <n v="0"/>
    <n v="375.9"/>
    <n v="618.29999999999995"/>
    <s v="Stayed"/>
    <x v="0"/>
    <s v="other"/>
    <n v="0"/>
    <s v="20-50"/>
    <n v="0"/>
    <x v="0"/>
    <x v="3"/>
  </r>
  <r>
    <s v="41150-UTT"/>
    <x v="0"/>
    <n v="45"/>
    <s v="Yes"/>
    <x v="7"/>
    <n v="15"/>
    <n v="1"/>
    <s v="Deal 5"/>
    <x v="0"/>
    <s v="No"/>
    <x v="1"/>
    <s v="No"/>
    <x v="0"/>
    <s v="No"/>
    <x v="0"/>
    <s v="No"/>
    <x v="1"/>
    <s v="No"/>
    <s v="No"/>
    <s v="No"/>
    <x v="1"/>
    <s v="No"/>
    <x v="0"/>
    <n v="19.55"/>
    <n v="122.9"/>
    <n v="0"/>
    <n v="0"/>
    <n v="219.24"/>
    <n v="342.14"/>
    <s v="Stayed"/>
    <x v="0"/>
    <s v="other"/>
    <n v="0"/>
    <s v="&lt;20"/>
    <n v="0"/>
    <x v="0"/>
    <x v="4"/>
  </r>
  <r>
    <s v="31401-RAJ"/>
    <x v="1"/>
    <n v="24"/>
    <s v="Yes"/>
    <x v="8"/>
    <n v="14"/>
    <n v="9"/>
    <s v="None"/>
    <x v="0"/>
    <s v="Yes"/>
    <x v="0"/>
    <s v="Fiber Optic"/>
    <x v="1"/>
    <s v="Yes"/>
    <x v="1"/>
    <s v="Yes"/>
    <x v="0"/>
    <s v="Yes"/>
    <s v="Yes"/>
    <s v="Yes"/>
    <x v="2"/>
    <s v="Yes"/>
    <x v="1"/>
    <n v="114"/>
    <n v="8175.9"/>
    <n v="0"/>
    <n v="0"/>
    <n v="1806.95"/>
    <n v="9982.85"/>
    <s v="Stayed"/>
    <x v="0"/>
    <s v="other"/>
    <n v="0"/>
    <s v="&gt;100"/>
    <n v="0"/>
    <x v="2"/>
    <x v="3"/>
  </r>
  <r>
    <s v="15591-KAR"/>
    <x v="1"/>
    <n v="26"/>
    <s v="No"/>
    <x v="3"/>
    <n v="3"/>
    <n v="31"/>
    <s v="None"/>
    <x v="0"/>
    <s v="No"/>
    <x v="1"/>
    <s v="No"/>
    <x v="0"/>
    <s v="No"/>
    <x v="0"/>
    <s v="No"/>
    <x v="1"/>
    <s v="No"/>
    <s v="No"/>
    <s v="No"/>
    <x v="1"/>
    <s v="No"/>
    <x v="0"/>
    <n v="20.399999999999999"/>
    <n v="20.399999999999999"/>
    <n v="0"/>
    <n v="0"/>
    <n v="45.91"/>
    <n v="66.31"/>
    <s v="Joined"/>
    <x v="0"/>
    <s v="other"/>
    <n v="0"/>
    <s v="20-50"/>
    <n v="1"/>
    <x v="2"/>
    <x v="0"/>
  </r>
  <r>
    <s v="56709-AND"/>
    <x v="1"/>
    <n v="35"/>
    <s v="Yes"/>
    <x v="10"/>
    <n v="1"/>
    <n v="32"/>
    <s v="Deal 1"/>
    <x v="0"/>
    <s v="Yes"/>
    <x v="1"/>
    <s v="No"/>
    <x v="0"/>
    <s v="No"/>
    <x v="0"/>
    <s v="No"/>
    <x v="1"/>
    <s v="No"/>
    <s v="No"/>
    <s v="No"/>
    <x v="0"/>
    <s v="Yes"/>
    <x v="0"/>
    <n v="25.7"/>
    <n v="1714.55"/>
    <n v="0"/>
    <n v="0"/>
    <n v="2827.44"/>
    <n v="4541.99"/>
    <s v="Stayed"/>
    <x v="0"/>
    <s v="other"/>
    <n v="0"/>
    <s v="20-50"/>
    <n v="0"/>
    <x v="0"/>
    <x v="0"/>
  </r>
  <r>
    <s v="13823-KAR"/>
    <x v="0"/>
    <n v="22"/>
    <s v="No"/>
    <x v="3"/>
    <n v="4"/>
    <n v="6"/>
    <s v="None"/>
    <x v="0"/>
    <s v="No"/>
    <x v="0"/>
    <s v="DSL"/>
    <x v="1"/>
    <s v="Yes"/>
    <x v="1"/>
    <s v="No"/>
    <x v="1"/>
    <s v="No"/>
    <s v="No"/>
    <s v="Yes"/>
    <x v="0"/>
    <s v="No"/>
    <x v="2"/>
    <n v="61.2"/>
    <n v="2021.2"/>
    <n v="0"/>
    <n v="0"/>
    <n v="1343.3"/>
    <n v="3364.5"/>
    <s v="Stayed"/>
    <x v="0"/>
    <s v="other"/>
    <n v="0"/>
    <s v="50-100"/>
    <n v="0"/>
    <x v="2"/>
    <x v="3"/>
  </r>
  <r>
    <s v="89673-KAR"/>
    <x v="1"/>
    <n v="38"/>
    <s v="Yes"/>
    <x v="3"/>
    <n v="2"/>
    <n v="23"/>
    <s v="None"/>
    <x v="0"/>
    <s v="Yes"/>
    <x v="0"/>
    <s v="Fiber Optic"/>
    <x v="0"/>
    <s v="No"/>
    <x v="0"/>
    <s v="No"/>
    <x v="0"/>
    <s v="No"/>
    <s v="No"/>
    <s v="Yes"/>
    <x v="1"/>
    <s v="Yes"/>
    <x v="1"/>
    <n v="82.85"/>
    <n v="460.25"/>
    <n v="48.95"/>
    <n v="0"/>
    <n v="51.54"/>
    <n v="462.84"/>
    <s v="Churned"/>
    <x v="1"/>
    <s v="Competitor had better devices"/>
    <n v="1"/>
    <s v="50-100"/>
    <n v="0"/>
    <x v="0"/>
    <x v="2"/>
  </r>
  <r>
    <s v="45810-TAM"/>
    <x v="0"/>
    <n v="77"/>
    <s v="No"/>
    <x v="4"/>
    <n v="11"/>
    <n v="23"/>
    <s v="None"/>
    <x v="0"/>
    <s v="Yes"/>
    <x v="0"/>
    <s v="Fiber Optic"/>
    <x v="1"/>
    <s v="No"/>
    <x v="1"/>
    <s v="Yes"/>
    <x v="0"/>
    <s v="Yes"/>
    <s v="No"/>
    <s v="Yes"/>
    <x v="2"/>
    <s v="Yes"/>
    <x v="1"/>
    <n v="110.35"/>
    <n v="7246.15"/>
    <n v="0"/>
    <n v="0"/>
    <n v="2874.95"/>
    <n v="10121.1"/>
    <s v="Stayed"/>
    <x v="0"/>
    <s v="other"/>
    <n v="0"/>
    <s v="&gt;100"/>
    <n v="0"/>
    <x v="1"/>
    <x v="2"/>
  </r>
  <r>
    <s v="47029-ODI"/>
    <x v="1"/>
    <n v="19"/>
    <s v="No"/>
    <x v="19"/>
    <n v="11"/>
    <n v="2"/>
    <s v="None"/>
    <x v="0"/>
    <s v="No"/>
    <x v="0"/>
    <s v="Fiber Optic"/>
    <x v="0"/>
    <s v="Yes"/>
    <x v="0"/>
    <s v="No"/>
    <x v="1"/>
    <s v="No"/>
    <s v="No"/>
    <s v="Yes"/>
    <x v="1"/>
    <s v="No"/>
    <x v="1"/>
    <n v="75.349999999999994"/>
    <n v="1114.55"/>
    <n v="0"/>
    <n v="0"/>
    <n v="451.35"/>
    <n v="1565.9"/>
    <s v="Stayed"/>
    <x v="0"/>
    <s v="other"/>
    <n v="0"/>
    <s v="50-100"/>
    <n v="0"/>
    <x v="3"/>
    <x v="4"/>
  </r>
  <r>
    <s v="65366-MAH"/>
    <x v="1"/>
    <n v="82"/>
    <s v="Yes"/>
    <x v="1"/>
    <n v="7"/>
    <n v="8"/>
    <s v="Deal 2"/>
    <x v="0"/>
    <s v="Yes"/>
    <x v="0"/>
    <s v="Fiber Optic"/>
    <x v="0"/>
    <s v="Yes"/>
    <x v="0"/>
    <s v="Yes"/>
    <x v="1"/>
    <s v="No"/>
    <s v="No"/>
    <s v="Yes"/>
    <x v="0"/>
    <s v="Yes"/>
    <x v="1"/>
    <n v="85.55"/>
    <n v="5251.75"/>
    <n v="0"/>
    <n v="0"/>
    <n v="2845.65"/>
    <n v="8097.4"/>
    <s v="Stayed"/>
    <x v="0"/>
    <s v="other"/>
    <n v="0"/>
    <s v="50-100"/>
    <n v="0"/>
    <x v="1"/>
    <x v="3"/>
  </r>
  <r>
    <s v="84199-MAH"/>
    <x v="0"/>
    <n v="30"/>
    <s v="No"/>
    <x v="1"/>
    <n v="11"/>
    <n v="11"/>
    <s v="None"/>
    <x v="0"/>
    <s v="No"/>
    <x v="0"/>
    <s v="Cable"/>
    <x v="0"/>
    <s v="No"/>
    <x v="0"/>
    <s v="Yes"/>
    <x v="1"/>
    <s v="No"/>
    <s v="No"/>
    <s v="Yes"/>
    <x v="1"/>
    <s v="Yes"/>
    <x v="1"/>
    <n v="51.1"/>
    <n v="1232.9000000000001"/>
    <n v="0"/>
    <n v="0"/>
    <n v="614.02"/>
    <n v="1846.92"/>
    <s v="Stayed"/>
    <x v="0"/>
    <s v="other"/>
    <n v="0"/>
    <s v="50-100"/>
    <n v="0"/>
    <x v="2"/>
    <x v="3"/>
  </r>
  <r>
    <s v="12378-KAR"/>
    <x v="1"/>
    <n v="46"/>
    <s v="Yes"/>
    <x v="3"/>
    <n v="7"/>
    <n v="20"/>
    <s v="Deal 3"/>
    <x v="0"/>
    <s v="No"/>
    <x v="0"/>
    <s v="Fiber Optic"/>
    <x v="0"/>
    <s v="Yes"/>
    <x v="0"/>
    <s v="Yes"/>
    <x v="0"/>
    <s v="No"/>
    <s v="No"/>
    <s v="Yes"/>
    <x v="0"/>
    <s v="Yes"/>
    <x v="1"/>
    <n v="91.25"/>
    <n v="2483.65"/>
    <n v="0"/>
    <n v="0"/>
    <n v="383.32"/>
    <n v="2866.97"/>
    <s v="Stayed"/>
    <x v="0"/>
    <s v="other"/>
    <n v="0"/>
    <s v="50-100"/>
    <n v="0"/>
    <x v="0"/>
    <x v="2"/>
  </r>
  <r>
    <s v="73877-TEL"/>
    <x v="0"/>
    <n v="58"/>
    <s v="Yes"/>
    <x v="5"/>
    <n v="3"/>
    <n v="5"/>
    <s v="None"/>
    <x v="0"/>
    <s v="Yes"/>
    <x v="0"/>
    <s v="Fiber Optic"/>
    <x v="1"/>
    <s v="No"/>
    <x v="0"/>
    <s v="Yes"/>
    <x v="0"/>
    <s v="No"/>
    <s v="No"/>
    <s v="Yes"/>
    <x v="1"/>
    <s v="Yes"/>
    <x v="0"/>
    <n v="96.2"/>
    <n v="1222.05"/>
    <n v="0"/>
    <n v="0"/>
    <n v="295.68"/>
    <n v="1517.73"/>
    <s v="Churned"/>
    <x v="1"/>
    <s v="Competitor had better devices"/>
    <n v="1"/>
    <s v="50-100"/>
    <n v="0"/>
    <x v="1"/>
    <x v="4"/>
  </r>
  <r>
    <s v="52389-TAM"/>
    <x v="0"/>
    <n v="59"/>
    <s v="No"/>
    <x v="4"/>
    <n v="3"/>
    <n v="32"/>
    <s v="Deal 3"/>
    <x v="0"/>
    <s v="Yes"/>
    <x v="0"/>
    <s v="Fiber Optic"/>
    <x v="0"/>
    <s v="Yes"/>
    <x v="1"/>
    <s v="No"/>
    <x v="1"/>
    <s v="No"/>
    <s v="No"/>
    <s v="No"/>
    <x v="1"/>
    <s v="Yes"/>
    <x v="1"/>
    <n v="84.85"/>
    <n v="2048.8000000000002"/>
    <n v="0"/>
    <n v="80"/>
    <n v="315.12"/>
    <n v="2443.92"/>
    <s v="Stayed"/>
    <x v="0"/>
    <s v="other"/>
    <n v="0"/>
    <s v="50-100"/>
    <n v="0"/>
    <x v="1"/>
    <x v="0"/>
  </r>
  <r>
    <s v="63196-TEL"/>
    <x v="0"/>
    <n v="33"/>
    <s v="No"/>
    <x v="5"/>
    <n v="6"/>
    <n v="20"/>
    <s v="Deal 3"/>
    <x v="1"/>
    <s v="No"/>
    <x v="0"/>
    <s v="Cable"/>
    <x v="1"/>
    <s v="No"/>
    <x v="1"/>
    <s v="No"/>
    <x v="1"/>
    <s v="No"/>
    <s v="No"/>
    <s v="Yes"/>
    <x v="0"/>
    <s v="No"/>
    <x v="2"/>
    <n v="35.35"/>
    <n v="1317.95"/>
    <n v="0"/>
    <n v="0"/>
    <n v="0"/>
    <n v="1317.95"/>
    <s v="Stayed"/>
    <x v="0"/>
    <s v="other"/>
    <n v="0"/>
    <s v="20-50"/>
    <n v="0"/>
    <x v="2"/>
    <x v="2"/>
  </r>
  <r>
    <s v="78945-AND"/>
    <x v="0"/>
    <n v="84"/>
    <s v="Yes"/>
    <x v="10"/>
    <n v="14"/>
    <n v="22"/>
    <s v="Deal 1"/>
    <x v="0"/>
    <s v="No"/>
    <x v="0"/>
    <s v="Cable"/>
    <x v="1"/>
    <s v="Yes"/>
    <x v="0"/>
    <s v="Yes"/>
    <x v="1"/>
    <s v="No"/>
    <s v="No"/>
    <s v="Yes"/>
    <x v="0"/>
    <s v="Yes"/>
    <x v="1"/>
    <n v="60.95"/>
    <n v="4119.3999999999996"/>
    <n v="17.190000000000001"/>
    <n v="0"/>
    <n v="2818.69"/>
    <n v="6920.9"/>
    <s v="Stayed"/>
    <x v="0"/>
    <s v="other"/>
    <n v="0"/>
    <s v="50-100"/>
    <n v="0"/>
    <x v="1"/>
    <x v="2"/>
  </r>
  <r>
    <s v="98334-MAD"/>
    <x v="0"/>
    <n v="67"/>
    <s v="Yes"/>
    <x v="11"/>
    <n v="15"/>
    <n v="20"/>
    <s v="None"/>
    <x v="0"/>
    <s v="No"/>
    <x v="1"/>
    <s v="No"/>
    <x v="0"/>
    <s v="No"/>
    <x v="0"/>
    <s v="No"/>
    <x v="1"/>
    <s v="No"/>
    <s v="No"/>
    <s v="No"/>
    <x v="1"/>
    <s v="No"/>
    <x v="1"/>
    <n v="20.2"/>
    <n v="65.95"/>
    <n v="0"/>
    <n v="0"/>
    <n v="95.43"/>
    <n v="161.38"/>
    <s v="Joined"/>
    <x v="0"/>
    <s v="other"/>
    <n v="0"/>
    <s v="20-50"/>
    <n v="1"/>
    <x v="1"/>
    <x v="2"/>
  </r>
  <r>
    <s v="68877-PUD"/>
    <x v="0"/>
    <n v="22"/>
    <s v="Yes"/>
    <x v="21"/>
    <n v="6"/>
    <n v="10"/>
    <s v="Deal 4"/>
    <x v="0"/>
    <s v="Yes"/>
    <x v="0"/>
    <s v="Fiber Optic"/>
    <x v="0"/>
    <s v="Yes"/>
    <x v="0"/>
    <s v="No"/>
    <x v="1"/>
    <s v="No"/>
    <s v="Yes"/>
    <s v="Yes"/>
    <x v="1"/>
    <s v="Yes"/>
    <x v="1"/>
    <n v="82.35"/>
    <n v="1852.85"/>
    <n v="0"/>
    <n v="0"/>
    <n v="267.95999999999998"/>
    <n v="2120.81"/>
    <s v="Churned"/>
    <x v="2"/>
    <s v="Network reliability"/>
    <n v="1"/>
    <s v="50-100"/>
    <n v="0"/>
    <x v="2"/>
    <x v="3"/>
  </r>
  <r>
    <s v="87515-TAM"/>
    <x v="0"/>
    <n v="46"/>
    <s v="No"/>
    <x v="4"/>
    <n v="13"/>
    <n v="25"/>
    <s v="None"/>
    <x v="1"/>
    <s v="No"/>
    <x v="0"/>
    <s v="DSL"/>
    <x v="0"/>
    <s v="No"/>
    <x v="1"/>
    <s v="Yes"/>
    <x v="0"/>
    <s v="Yes"/>
    <s v="Yes"/>
    <s v="Yes"/>
    <x v="2"/>
    <s v="No"/>
    <x v="1"/>
    <n v="54.65"/>
    <n v="3632"/>
    <n v="46.75"/>
    <n v="0"/>
    <n v="0"/>
    <n v="3585.25"/>
    <s v="Stayed"/>
    <x v="0"/>
    <s v="other"/>
    <n v="0"/>
    <s v="50-100"/>
    <n v="0"/>
    <x v="0"/>
    <x v="0"/>
  </r>
  <r>
    <s v="73366-ASS"/>
    <x v="1"/>
    <n v="65"/>
    <s v="Yes"/>
    <x v="17"/>
    <n v="15"/>
    <n v="2"/>
    <s v="Deal 5"/>
    <x v="0"/>
    <s v="Yes"/>
    <x v="0"/>
    <s v="Fiber Optic"/>
    <x v="0"/>
    <s v="No"/>
    <x v="0"/>
    <s v="No"/>
    <x v="1"/>
    <s v="No"/>
    <s v="No"/>
    <s v="Yes"/>
    <x v="1"/>
    <s v="Yes"/>
    <x v="1"/>
    <n v="74.599999999999994"/>
    <n v="74.599999999999994"/>
    <n v="0"/>
    <n v="0"/>
    <n v="44.73"/>
    <n v="119.33"/>
    <s v="Churned"/>
    <x v="1"/>
    <s v="Competitor made better offer"/>
    <n v="1"/>
    <s v="50-100"/>
    <n v="0"/>
    <x v="1"/>
    <x v="4"/>
  </r>
  <r>
    <s v="91813-KER"/>
    <x v="0"/>
    <n v="36"/>
    <s v="No"/>
    <x v="20"/>
    <n v="5"/>
    <n v="33"/>
    <s v="None"/>
    <x v="1"/>
    <s v="No"/>
    <x v="0"/>
    <s v="DSL"/>
    <x v="0"/>
    <s v="No"/>
    <x v="0"/>
    <s v="Yes"/>
    <x v="1"/>
    <s v="Yes"/>
    <s v="Yes"/>
    <s v="Yes"/>
    <x v="1"/>
    <s v="Yes"/>
    <x v="1"/>
    <n v="40.049999999999997"/>
    <n v="162.44999999999999"/>
    <n v="0"/>
    <n v="0"/>
    <n v="0"/>
    <n v="162.44999999999999"/>
    <s v="Stayed"/>
    <x v="0"/>
    <s v="other"/>
    <n v="0"/>
    <s v="20-50"/>
    <n v="0"/>
    <x v="0"/>
    <x v="0"/>
  </r>
  <r>
    <s v="65827-MAD"/>
    <x v="1"/>
    <n v="59"/>
    <s v="No"/>
    <x v="11"/>
    <n v="14"/>
    <n v="1"/>
    <s v="None"/>
    <x v="0"/>
    <s v="No"/>
    <x v="0"/>
    <s v="Fiber Optic"/>
    <x v="0"/>
    <s v="No"/>
    <x v="0"/>
    <s v="No"/>
    <x v="1"/>
    <s v="No"/>
    <s v="No"/>
    <s v="Yes"/>
    <x v="1"/>
    <s v="Yes"/>
    <x v="1"/>
    <n v="67.75"/>
    <n v="116.65"/>
    <n v="0"/>
    <n v="0"/>
    <n v="23.5"/>
    <n v="140.15"/>
    <s v="Churned"/>
    <x v="0"/>
    <s v="Don't know"/>
    <n v="1"/>
    <s v="50-100"/>
    <n v="0"/>
    <x v="1"/>
    <x v="4"/>
  </r>
  <r>
    <s v="94316-BIH"/>
    <x v="1"/>
    <n v="34"/>
    <s v="Yes"/>
    <x v="9"/>
    <n v="6"/>
    <n v="22"/>
    <s v="None"/>
    <x v="0"/>
    <s v="No"/>
    <x v="1"/>
    <s v="No"/>
    <x v="0"/>
    <s v="No"/>
    <x v="0"/>
    <s v="No"/>
    <x v="1"/>
    <s v="No"/>
    <s v="No"/>
    <s v="No"/>
    <x v="1"/>
    <s v="No"/>
    <x v="0"/>
    <n v="19.45"/>
    <n v="246.25"/>
    <n v="0"/>
    <n v="0"/>
    <n v="217.44"/>
    <n v="463.69"/>
    <s v="Stayed"/>
    <x v="0"/>
    <s v="other"/>
    <n v="0"/>
    <s v="&lt;20"/>
    <n v="0"/>
    <x v="2"/>
    <x v="2"/>
  </r>
  <r>
    <s v="29235-KAR"/>
    <x v="1"/>
    <n v="63"/>
    <s v="Yes"/>
    <x v="3"/>
    <n v="8"/>
    <n v="4"/>
    <s v="None"/>
    <x v="0"/>
    <s v="No"/>
    <x v="1"/>
    <s v="No"/>
    <x v="0"/>
    <s v="No"/>
    <x v="0"/>
    <s v="No"/>
    <x v="1"/>
    <s v="No"/>
    <s v="No"/>
    <s v="No"/>
    <x v="0"/>
    <s v="No"/>
    <x v="2"/>
    <n v="20.65"/>
    <n v="150"/>
    <n v="0"/>
    <n v="0"/>
    <n v="147.63"/>
    <n v="297.63"/>
    <s v="Stayed"/>
    <x v="0"/>
    <s v="other"/>
    <n v="0"/>
    <s v="20-50"/>
    <n v="0"/>
    <x v="1"/>
    <x v="4"/>
  </r>
  <r>
    <s v="57049-AND"/>
    <x v="0"/>
    <n v="64"/>
    <s v="No"/>
    <x v="10"/>
    <n v="11"/>
    <n v="28"/>
    <s v="Deal 5"/>
    <x v="1"/>
    <s v="No"/>
    <x v="0"/>
    <s v="DSL"/>
    <x v="0"/>
    <s v="No"/>
    <x v="0"/>
    <s v="No"/>
    <x v="1"/>
    <s v="Yes"/>
    <s v="Yes"/>
    <s v="Yes"/>
    <x v="1"/>
    <s v="No"/>
    <x v="2"/>
    <n v="35.049999999999997"/>
    <n v="35.049999999999997"/>
    <n v="0"/>
    <n v="0"/>
    <n v="0"/>
    <n v="35.049999999999997"/>
    <s v="Churned"/>
    <x v="1"/>
    <s v="Competitor offered higher download speeds"/>
    <n v="1"/>
    <s v="20-50"/>
    <n v="0"/>
    <x v="1"/>
    <x v="0"/>
  </r>
  <r>
    <s v="51370-MAH"/>
    <x v="1"/>
    <n v="64"/>
    <s v="No"/>
    <x v="1"/>
    <n v="0"/>
    <n v="35"/>
    <s v="Deal 4"/>
    <x v="0"/>
    <s v="No"/>
    <x v="1"/>
    <s v="No"/>
    <x v="0"/>
    <s v="No"/>
    <x v="0"/>
    <s v="No"/>
    <x v="1"/>
    <s v="No"/>
    <s v="No"/>
    <s v="No"/>
    <x v="1"/>
    <s v="Yes"/>
    <x v="0"/>
    <n v="20.45"/>
    <n v="254.5"/>
    <n v="0"/>
    <n v="0"/>
    <n v="213.2"/>
    <n v="467.7"/>
    <s v="Stayed"/>
    <x v="0"/>
    <s v="other"/>
    <n v="0"/>
    <s v="20-50"/>
    <n v="0"/>
    <x v="1"/>
    <x v="0"/>
  </r>
  <r>
    <s v="57809-JAM"/>
    <x v="1"/>
    <n v="22"/>
    <s v="No"/>
    <x v="16"/>
    <n v="8"/>
    <n v="10"/>
    <s v="None"/>
    <x v="0"/>
    <s v="No"/>
    <x v="0"/>
    <s v="Fiber Optic"/>
    <x v="0"/>
    <s v="No"/>
    <x v="0"/>
    <s v="No"/>
    <x v="0"/>
    <s v="Yes"/>
    <s v="Yes"/>
    <s v="Yes"/>
    <x v="1"/>
    <s v="No"/>
    <x v="1"/>
    <n v="88.15"/>
    <n v="1390.6"/>
    <n v="0"/>
    <n v="0"/>
    <n v="184.05"/>
    <n v="1574.65"/>
    <s v="Churned"/>
    <x v="2"/>
    <s v="Product dissatisfaction"/>
    <n v="1"/>
    <s v="50-100"/>
    <n v="0"/>
    <x v="2"/>
    <x v="3"/>
  </r>
  <r>
    <s v="58904-TAM"/>
    <x v="0"/>
    <n v="75"/>
    <s v="Yes"/>
    <x v="4"/>
    <n v="1"/>
    <n v="4"/>
    <s v="None"/>
    <x v="0"/>
    <s v="No"/>
    <x v="0"/>
    <s v="DSL"/>
    <x v="0"/>
    <s v="No"/>
    <x v="0"/>
    <s v="No"/>
    <x v="1"/>
    <s v="No"/>
    <s v="No"/>
    <s v="Yes"/>
    <x v="1"/>
    <s v="Yes"/>
    <x v="1"/>
    <n v="44.15"/>
    <n v="92.65"/>
    <n v="0"/>
    <n v="0"/>
    <n v="87.32"/>
    <n v="179.97"/>
    <s v="Churned"/>
    <x v="4"/>
    <s v="Attitude of support person"/>
    <n v="1"/>
    <s v="20-50"/>
    <n v="0"/>
    <x v="1"/>
    <x v="4"/>
  </r>
  <r>
    <s v="11878-RAJ"/>
    <x v="0"/>
    <n v="75"/>
    <s v="Yes"/>
    <x v="8"/>
    <n v="15"/>
    <n v="17"/>
    <s v="None"/>
    <x v="0"/>
    <s v="No"/>
    <x v="0"/>
    <s v="Fiber Optic"/>
    <x v="0"/>
    <s v="No"/>
    <x v="0"/>
    <s v="No"/>
    <x v="1"/>
    <s v="No"/>
    <s v="No"/>
    <s v="Yes"/>
    <x v="1"/>
    <s v="Yes"/>
    <x v="1"/>
    <n v="71.8"/>
    <n v="1167.8"/>
    <n v="0"/>
    <n v="0"/>
    <n v="734.4"/>
    <n v="1902.2"/>
    <s v="Churned"/>
    <x v="1"/>
    <s v="Competitor offered more data"/>
    <n v="1"/>
    <s v="50-100"/>
    <n v="0"/>
    <x v="1"/>
    <x v="1"/>
  </r>
  <r>
    <s v="25962-TEL"/>
    <x v="0"/>
    <n v="63"/>
    <s v="No"/>
    <x v="5"/>
    <n v="7"/>
    <n v="1"/>
    <s v="None"/>
    <x v="0"/>
    <s v="Yes"/>
    <x v="0"/>
    <s v="Fiber Optic"/>
    <x v="1"/>
    <s v="No"/>
    <x v="0"/>
    <s v="No"/>
    <x v="0"/>
    <s v="Yes"/>
    <s v="No"/>
    <s v="Yes"/>
    <x v="0"/>
    <s v="Yes"/>
    <x v="1"/>
    <n v="100.75"/>
    <n v="6674.65"/>
    <n v="0"/>
    <n v="0"/>
    <n v="2085.1999999999998"/>
    <n v="8759.85"/>
    <s v="Stayed"/>
    <x v="0"/>
    <s v="other"/>
    <n v="0"/>
    <s v="&gt;100"/>
    <n v="0"/>
    <x v="1"/>
    <x v="4"/>
  </r>
  <r>
    <s v="43073-UTT"/>
    <x v="0"/>
    <n v="73"/>
    <s v="No"/>
    <x v="7"/>
    <n v="1"/>
    <n v="11"/>
    <s v="None"/>
    <x v="0"/>
    <s v="Yes"/>
    <x v="0"/>
    <s v="Fiber Optic"/>
    <x v="0"/>
    <s v="Yes"/>
    <x v="1"/>
    <s v="No"/>
    <x v="0"/>
    <s v="Yes"/>
    <s v="No"/>
    <s v="Yes"/>
    <x v="1"/>
    <s v="No"/>
    <x v="1"/>
    <n v="106.35"/>
    <n v="3520.75"/>
    <n v="0"/>
    <n v="0"/>
    <n v="253.44"/>
    <n v="3774.19"/>
    <s v="Churned"/>
    <x v="0"/>
    <s v="Moved"/>
    <n v="1"/>
    <s v="&gt;100"/>
    <n v="0"/>
    <x v="1"/>
    <x v="3"/>
  </r>
  <r>
    <s v="42496-HAR"/>
    <x v="1"/>
    <n v="25"/>
    <s v="No"/>
    <x v="15"/>
    <n v="7"/>
    <n v="15"/>
    <s v="Deal 2"/>
    <x v="0"/>
    <s v="Yes"/>
    <x v="0"/>
    <s v="Fiber Optic"/>
    <x v="1"/>
    <s v="Yes"/>
    <x v="1"/>
    <s v="Yes"/>
    <x v="1"/>
    <s v="Yes"/>
    <s v="Yes"/>
    <s v="No"/>
    <x v="0"/>
    <s v="Yes"/>
    <x v="0"/>
    <n v="107"/>
    <n v="6152.3"/>
    <n v="0"/>
    <n v="0"/>
    <n v="2427.85"/>
    <n v="8580.15"/>
    <s v="Stayed"/>
    <x v="0"/>
    <s v="other"/>
    <n v="0"/>
    <s v="&gt;100"/>
    <n v="0"/>
    <x v="2"/>
    <x v="1"/>
  </r>
  <r>
    <s v="14570-HAR"/>
    <x v="1"/>
    <n v="70"/>
    <s v="Yes"/>
    <x v="15"/>
    <n v="4"/>
    <n v="21"/>
    <s v="None"/>
    <x v="0"/>
    <s v="Yes"/>
    <x v="0"/>
    <s v="Fiber Optic"/>
    <x v="0"/>
    <s v="Yes"/>
    <x v="1"/>
    <s v="No"/>
    <x v="0"/>
    <s v="Yes"/>
    <s v="No"/>
    <s v="Yes"/>
    <x v="2"/>
    <s v="Yes"/>
    <x v="1"/>
    <n v="108.8"/>
    <n v="7082.45"/>
    <n v="21.52"/>
    <n v="0"/>
    <n v="3154.45"/>
    <n v="10215.379999999999"/>
    <s v="Stayed"/>
    <x v="0"/>
    <s v="other"/>
    <n v="0"/>
    <s v="&gt;100"/>
    <n v="0"/>
    <x v="1"/>
    <x v="2"/>
  </r>
  <r>
    <s v="19943-ASS"/>
    <x v="1"/>
    <n v="25"/>
    <s v="No"/>
    <x v="17"/>
    <n v="3"/>
    <n v="29"/>
    <s v="Deal 1"/>
    <x v="0"/>
    <s v="Yes"/>
    <x v="0"/>
    <s v="Fiber Optic"/>
    <x v="0"/>
    <s v="Yes"/>
    <x v="0"/>
    <s v="Yes"/>
    <x v="0"/>
    <s v="Yes"/>
    <s v="Yes"/>
    <s v="Yes"/>
    <x v="0"/>
    <s v="Yes"/>
    <x v="1"/>
    <n v="104.05"/>
    <n v="6890"/>
    <n v="0"/>
    <n v="0"/>
    <n v="1324.62"/>
    <n v="8214.6200000000008"/>
    <s v="Churned"/>
    <x v="1"/>
    <s v="Competitor offered more data"/>
    <n v="1"/>
    <s v="&gt;100"/>
    <n v="0"/>
    <x v="2"/>
    <x v="0"/>
  </r>
  <r>
    <s v="58113-TAM"/>
    <x v="0"/>
    <n v="46"/>
    <s v="Yes"/>
    <x v="4"/>
    <n v="8"/>
    <n v="1"/>
    <s v="Deal 2"/>
    <x v="0"/>
    <s v="No"/>
    <x v="1"/>
    <s v="No"/>
    <x v="0"/>
    <s v="No"/>
    <x v="0"/>
    <s v="No"/>
    <x v="1"/>
    <s v="No"/>
    <s v="No"/>
    <s v="No"/>
    <x v="2"/>
    <s v="No"/>
    <x v="0"/>
    <n v="19.2"/>
    <n v="908.15"/>
    <n v="0"/>
    <n v="0"/>
    <n v="1425.54"/>
    <n v="2333.69"/>
    <s v="Stayed"/>
    <x v="0"/>
    <s v="other"/>
    <n v="0"/>
    <s v="&lt;20"/>
    <n v="0"/>
    <x v="0"/>
    <x v="4"/>
  </r>
  <r>
    <s v="25421-PUD"/>
    <x v="1"/>
    <n v="19"/>
    <s v="No"/>
    <x v="21"/>
    <n v="2"/>
    <n v="12"/>
    <s v="Deal 5"/>
    <x v="0"/>
    <s v="No"/>
    <x v="0"/>
    <s v="Fiber Optic"/>
    <x v="0"/>
    <s v="Yes"/>
    <x v="0"/>
    <s v="No"/>
    <x v="1"/>
    <s v="No"/>
    <s v="Yes"/>
    <s v="Yes"/>
    <x v="1"/>
    <s v="Yes"/>
    <x v="1"/>
    <n v="74.7"/>
    <n v="74.7"/>
    <n v="0"/>
    <n v="0"/>
    <n v="44.11"/>
    <n v="118.81"/>
    <s v="Churned"/>
    <x v="1"/>
    <s v="Competitor offered more data"/>
    <n v="1"/>
    <s v="50-100"/>
    <n v="0"/>
    <x v="3"/>
    <x v="1"/>
  </r>
  <r>
    <s v="57368-KER"/>
    <x v="1"/>
    <n v="58"/>
    <s v="Yes"/>
    <x v="20"/>
    <n v="10"/>
    <n v="2"/>
    <s v="None"/>
    <x v="0"/>
    <s v="Yes"/>
    <x v="0"/>
    <s v="Fiber Optic"/>
    <x v="1"/>
    <s v="No"/>
    <x v="1"/>
    <s v="Yes"/>
    <x v="0"/>
    <s v="Yes"/>
    <s v="Yes"/>
    <s v="Yes"/>
    <x v="2"/>
    <s v="Yes"/>
    <x v="1"/>
    <n v="109.05"/>
    <n v="7508.55"/>
    <n v="0"/>
    <n v="0"/>
    <n v="1252.56"/>
    <n v="8761.11"/>
    <s v="Stayed"/>
    <x v="0"/>
    <s v="other"/>
    <n v="0"/>
    <s v="&gt;100"/>
    <n v="0"/>
    <x v="1"/>
    <x v="4"/>
  </r>
  <r>
    <s v="31340-PUD"/>
    <x v="0"/>
    <n v="70"/>
    <s v="Yes"/>
    <x v="21"/>
    <n v="6"/>
    <n v="13"/>
    <s v="Deal 2"/>
    <x v="0"/>
    <s v="Yes"/>
    <x v="0"/>
    <s v="Fiber Optic"/>
    <x v="0"/>
    <s v="No"/>
    <x v="1"/>
    <s v="No"/>
    <x v="0"/>
    <s v="Yes"/>
    <s v="No"/>
    <s v="Yes"/>
    <x v="1"/>
    <s v="No"/>
    <x v="1"/>
    <n v="100.6"/>
    <n v="5746.15"/>
    <n v="0"/>
    <n v="0"/>
    <n v="2399.6999999999998"/>
    <n v="8145.85"/>
    <s v="Churned"/>
    <x v="2"/>
    <s v="Network reliability"/>
    <n v="1"/>
    <s v="&gt;100"/>
    <n v="0"/>
    <x v="1"/>
    <x v="1"/>
  </r>
  <r>
    <s v="53266-TAM"/>
    <x v="1"/>
    <n v="22"/>
    <s v="Yes"/>
    <x v="4"/>
    <n v="11"/>
    <n v="4"/>
    <s v="Deal 1"/>
    <x v="0"/>
    <s v="Yes"/>
    <x v="1"/>
    <s v="No"/>
    <x v="0"/>
    <s v="No"/>
    <x v="0"/>
    <s v="No"/>
    <x v="1"/>
    <s v="No"/>
    <s v="No"/>
    <s v="No"/>
    <x v="2"/>
    <s v="No"/>
    <x v="0"/>
    <n v="24.85"/>
    <n v="1583.5"/>
    <n v="0"/>
    <n v="0"/>
    <n v="219.76"/>
    <n v="1803.26"/>
    <s v="Stayed"/>
    <x v="0"/>
    <s v="other"/>
    <n v="0"/>
    <s v="20-50"/>
    <n v="0"/>
    <x v="2"/>
    <x v="4"/>
  </r>
  <r>
    <s v="92863-KER"/>
    <x v="1"/>
    <n v="56"/>
    <s v="Yes"/>
    <x v="20"/>
    <n v="5"/>
    <n v="17"/>
    <s v="None"/>
    <x v="0"/>
    <s v="No"/>
    <x v="1"/>
    <s v="No"/>
    <x v="0"/>
    <s v="No"/>
    <x v="0"/>
    <s v="No"/>
    <x v="1"/>
    <s v="No"/>
    <s v="No"/>
    <s v="No"/>
    <x v="2"/>
    <s v="No"/>
    <x v="0"/>
    <n v="20.100000000000001"/>
    <n v="670.35"/>
    <n v="0"/>
    <n v="0"/>
    <n v="800.91"/>
    <n v="1471.26"/>
    <s v="Stayed"/>
    <x v="0"/>
    <s v="other"/>
    <n v="0"/>
    <s v="20-50"/>
    <n v="0"/>
    <x v="1"/>
    <x v="1"/>
  </r>
  <r>
    <s v="84987-BIH"/>
    <x v="1"/>
    <n v="33"/>
    <s v="Yes"/>
    <x v="9"/>
    <n v="9"/>
    <n v="13"/>
    <s v="Deal 4"/>
    <x v="0"/>
    <s v="Yes"/>
    <x v="0"/>
    <s v="Fiber Optic"/>
    <x v="0"/>
    <s v="No"/>
    <x v="1"/>
    <s v="No"/>
    <x v="0"/>
    <s v="No"/>
    <s v="No"/>
    <s v="Yes"/>
    <x v="1"/>
    <s v="Yes"/>
    <x v="0"/>
    <n v="90.7"/>
    <n v="1781.35"/>
    <n v="0"/>
    <n v="0"/>
    <n v="508.2"/>
    <n v="2289.5500000000002"/>
    <s v="Stayed"/>
    <x v="0"/>
    <s v="other"/>
    <n v="0"/>
    <s v="50-100"/>
    <n v="0"/>
    <x v="2"/>
    <x v="1"/>
  </r>
  <r>
    <s v="48517-RAJ"/>
    <x v="1"/>
    <n v="19"/>
    <s v="No"/>
    <x v="8"/>
    <n v="10"/>
    <n v="11"/>
    <s v="None"/>
    <x v="0"/>
    <s v="No"/>
    <x v="1"/>
    <s v="No"/>
    <x v="0"/>
    <s v="No"/>
    <x v="0"/>
    <s v="No"/>
    <x v="1"/>
    <s v="No"/>
    <s v="No"/>
    <s v="No"/>
    <x v="2"/>
    <s v="No"/>
    <x v="0"/>
    <n v="20.2"/>
    <n v="1277.75"/>
    <n v="0"/>
    <n v="0"/>
    <n v="2319.36"/>
    <n v="3597.11"/>
    <s v="Stayed"/>
    <x v="0"/>
    <s v="other"/>
    <n v="0"/>
    <s v="20-50"/>
    <n v="0"/>
    <x v="3"/>
    <x v="3"/>
  </r>
  <r>
    <s v="65524-BIH"/>
    <x v="1"/>
    <n v="83"/>
    <s v="No"/>
    <x v="9"/>
    <n v="2"/>
    <n v="13"/>
    <s v="None"/>
    <x v="1"/>
    <s v="No"/>
    <x v="0"/>
    <s v="Cable"/>
    <x v="0"/>
    <s v="No"/>
    <x v="0"/>
    <s v="No"/>
    <x v="0"/>
    <s v="No"/>
    <s v="No"/>
    <s v="Yes"/>
    <x v="1"/>
    <s v="Yes"/>
    <x v="1"/>
    <n v="36.450000000000003"/>
    <n v="36.450000000000003"/>
    <n v="0"/>
    <n v="0"/>
    <n v="0"/>
    <n v="36.450000000000003"/>
    <s v="Churned"/>
    <x v="2"/>
    <s v="Service dissatisfaction"/>
    <n v="1"/>
    <s v="20-50"/>
    <n v="0"/>
    <x v="1"/>
    <x v="1"/>
  </r>
  <r>
    <s v="95063-UTT"/>
    <x v="0"/>
    <n v="56"/>
    <s v="Yes"/>
    <x v="7"/>
    <n v="2"/>
    <n v="17"/>
    <s v="None"/>
    <x v="0"/>
    <s v="No"/>
    <x v="1"/>
    <s v="No"/>
    <x v="0"/>
    <s v="No"/>
    <x v="0"/>
    <s v="No"/>
    <x v="1"/>
    <s v="No"/>
    <s v="No"/>
    <s v="No"/>
    <x v="2"/>
    <s v="No"/>
    <x v="0"/>
    <n v="19.55"/>
    <n v="1079.6500000000001"/>
    <n v="0"/>
    <n v="0"/>
    <n v="2524.16"/>
    <n v="3603.81"/>
    <s v="Stayed"/>
    <x v="0"/>
    <s v="other"/>
    <n v="0"/>
    <s v="&lt;20"/>
    <n v="0"/>
    <x v="1"/>
    <x v="1"/>
  </r>
  <r>
    <s v="34320-JAM"/>
    <x v="1"/>
    <n v="36"/>
    <s v="No"/>
    <x v="16"/>
    <n v="13"/>
    <n v="12"/>
    <s v="Deal 3"/>
    <x v="0"/>
    <s v="No"/>
    <x v="1"/>
    <s v="No"/>
    <x v="0"/>
    <s v="No"/>
    <x v="0"/>
    <s v="No"/>
    <x v="1"/>
    <s v="No"/>
    <s v="No"/>
    <s v="No"/>
    <x v="0"/>
    <s v="No"/>
    <x v="0"/>
    <n v="20.149999999999999"/>
    <n v="456.85"/>
    <n v="0"/>
    <n v="0"/>
    <n v="788.64"/>
    <n v="1245.49"/>
    <s v="Stayed"/>
    <x v="0"/>
    <s v="other"/>
    <n v="0"/>
    <s v="20-50"/>
    <n v="0"/>
    <x v="0"/>
    <x v="1"/>
  </r>
  <r>
    <s v="52033-MAD"/>
    <x v="1"/>
    <n v="40"/>
    <s v="No"/>
    <x v="11"/>
    <n v="6"/>
    <n v="35"/>
    <s v="None"/>
    <x v="0"/>
    <s v="Yes"/>
    <x v="0"/>
    <s v="Cable"/>
    <x v="1"/>
    <s v="Yes"/>
    <x v="1"/>
    <s v="Yes"/>
    <x v="0"/>
    <s v="Yes"/>
    <s v="Yes"/>
    <s v="Yes"/>
    <x v="2"/>
    <s v="No"/>
    <x v="0"/>
    <n v="93.2"/>
    <n v="6506.15"/>
    <n v="0"/>
    <n v="0"/>
    <n v="860.52"/>
    <n v="7366.67"/>
    <s v="Stayed"/>
    <x v="0"/>
    <s v="other"/>
    <n v="0"/>
    <s v="50-100"/>
    <n v="0"/>
    <x v="0"/>
    <x v="0"/>
  </r>
  <r>
    <s v="85695-WES"/>
    <x v="0"/>
    <n v="76"/>
    <s v="No"/>
    <x v="2"/>
    <n v="2"/>
    <n v="33"/>
    <s v="Deal 3"/>
    <x v="0"/>
    <s v="No"/>
    <x v="0"/>
    <s v="DSL"/>
    <x v="0"/>
    <s v="Yes"/>
    <x v="0"/>
    <s v="Yes"/>
    <x v="0"/>
    <s v="Yes"/>
    <s v="Yes"/>
    <s v="Yes"/>
    <x v="0"/>
    <s v="Yes"/>
    <x v="1"/>
    <n v="76.05"/>
    <n v="2747.2"/>
    <n v="0"/>
    <n v="0"/>
    <n v="496.65"/>
    <n v="3243.85"/>
    <s v="Stayed"/>
    <x v="0"/>
    <s v="other"/>
    <n v="0"/>
    <s v="50-100"/>
    <n v="0"/>
    <x v="1"/>
    <x v="0"/>
  </r>
  <r>
    <s v="52365-TAM"/>
    <x v="1"/>
    <n v="28"/>
    <s v="No"/>
    <x v="4"/>
    <n v="9"/>
    <n v="25"/>
    <s v="None"/>
    <x v="0"/>
    <s v="No"/>
    <x v="0"/>
    <s v="Cable"/>
    <x v="0"/>
    <s v="No"/>
    <x v="0"/>
    <s v="Yes"/>
    <x v="0"/>
    <s v="Yes"/>
    <s v="Yes"/>
    <s v="Yes"/>
    <x v="1"/>
    <s v="Yes"/>
    <x v="1"/>
    <n v="68.55"/>
    <n v="564.35"/>
    <n v="0"/>
    <n v="0"/>
    <n v="239.52"/>
    <n v="803.87"/>
    <s v="Stayed"/>
    <x v="0"/>
    <s v="other"/>
    <n v="0"/>
    <s v="50-100"/>
    <n v="0"/>
    <x v="2"/>
    <x v="0"/>
  </r>
  <r>
    <s v="29809-WES"/>
    <x v="1"/>
    <n v="26"/>
    <s v="No"/>
    <x v="2"/>
    <n v="1"/>
    <n v="17"/>
    <s v="None"/>
    <x v="0"/>
    <s v="Yes"/>
    <x v="1"/>
    <s v="No"/>
    <x v="0"/>
    <s v="No"/>
    <x v="0"/>
    <s v="No"/>
    <x v="1"/>
    <s v="No"/>
    <s v="No"/>
    <s v="No"/>
    <x v="2"/>
    <s v="No"/>
    <x v="0"/>
    <n v="24.6"/>
    <n v="1279"/>
    <n v="37.68"/>
    <n v="0"/>
    <n v="1810.48"/>
    <n v="3051.8"/>
    <s v="Stayed"/>
    <x v="0"/>
    <s v="other"/>
    <n v="0"/>
    <s v="20-50"/>
    <n v="0"/>
    <x v="2"/>
    <x v="1"/>
  </r>
  <r>
    <s v="47737-UTT"/>
    <x v="0"/>
    <n v="42"/>
    <s v="No"/>
    <x v="7"/>
    <n v="15"/>
    <n v="25"/>
    <s v="None"/>
    <x v="0"/>
    <s v="No"/>
    <x v="1"/>
    <s v="No"/>
    <x v="0"/>
    <s v="No"/>
    <x v="0"/>
    <s v="No"/>
    <x v="1"/>
    <s v="No"/>
    <s v="No"/>
    <s v="No"/>
    <x v="1"/>
    <s v="No"/>
    <x v="0"/>
    <n v="19.649999999999999"/>
    <n v="19.649999999999999"/>
    <n v="0"/>
    <n v="0"/>
    <n v="16.91"/>
    <n v="36.56"/>
    <s v="Joined"/>
    <x v="0"/>
    <s v="other"/>
    <n v="0"/>
    <s v="&lt;20"/>
    <n v="1"/>
    <x v="0"/>
    <x v="0"/>
  </r>
  <r>
    <s v="96991-UTT"/>
    <x v="1"/>
    <n v="73"/>
    <s v="Yes"/>
    <x v="7"/>
    <n v="3"/>
    <n v="17"/>
    <s v="Deal 1"/>
    <x v="0"/>
    <s v="Yes"/>
    <x v="0"/>
    <s v="Fiber Optic"/>
    <x v="1"/>
    <s v="Yes"/>
    <x v="0"/>
    <s v="No"/>
    <x v="0"/>
    <s v="Yes"/>
    <s v="Yes"/>
    <s v="No"/>
    <x v="0"/>
    <s v="Yes"/>
    <x v="1"/>
    <n v="106.85"/>
    <n v="7677.4"/>
    <n v="0"/>
    <n v="100"/>
    <n v="565.20000000000005"/>
    <n v="8342.6"/>
    <s v="Stayed"/>
    <x v="0"/>
    <s v="other"/>
    <n v="0"/>
    <s v="&gt;100"/>
    <n v="0"/>
    <x v="1"/>
    <x v="1"/>
  </r>
  <r>
    <s v="25507-MAD"/>
    <x v="1"/>
    <n v="19"/>
    <s v="No"/>
    <x v="11"/>
    <n v="10"/>
    <n v="9"/>
    <s v="Deal 4"/>
    <x v="1"/>
    <s v="No"/>
    <x v="0"/>
    <s v="DSL"/>
    <x v="0"/>
    <s v="No"/>
    <x v="0"/>
    <s v="No"/>
    <x v="1"/>
    <s v="No"/>
    <s v="No"/>
    <s v="Yes"/>
    <x v="1"/>
    <s v="Yes"/>
    <x v="1"/>
    <n v="26.05"/>
    <n v="565.75"/>
    <n v="0"/>
    <n v="0"/>
    <n v="0"/>
    <n v="565.75"/>
    <s v="Stayed"/>
    <x v="0"/>
    <s v="other"/>
    <n v="0"/>
    <s v="20-50"/>
    <n v="0"/>
    <x v="3"/>
    <x v="3"/>
  </r>
  <r>
    <s v="28998-GUJ"/>
    <x v="1"/>
    <n v="71"/>
    <s v="Yes"/>
    <x v="6"/>
    <n v="15"/>
    <n v="10"/>
    <s v="None"/>
    <x v="0"/>
    <s v="Yes"/>
    <x v="0"/>
    <s v="Cable"/>
    <x v="0"/>
    <s v="No"/>
    <x v="1"/>
    <s v="No"/>
    <x v="0"/>
    <s v="Yes"/>
    <s v="No"/>
    <s v="No"/>
    <x v="1"/>
    <s v="Yes"/>
    <x v="1"/>
    <n v="100.65"/>
    <n v="5688.05"/>
    <n v="0"/>
    <n v="130"/>
    <n v="1893.36"/>
    <n v="7711.41"/>
    <s v="Churned"/>
    <x v="4"/>
    <s v="Attitude of support person"/>
    <n v="1"/>
    <s v="&gt;100"/>
    <n v="0"/>
    <x v="1"/>
    <x v="3"/>
  </r>
  <r>
    <s v="32103-GUJ"/>
    <x v="1"/>
    <n v="76"/>
    <s v="No"/>
    <x v="6"/>
    <n v="12"/>
    <n v="28"/>
    <s v="None"/>
    <x v="0"/>
    <s v="Yes"/>
    <x v="0"/>
    <s v="Fiber Optic"/>
    <x v="0"/>
    <s v="No"/>
    <x v="0"/>
    <s v="No"/>
    <x v="0"/>
    <s v="Yes"/>
    <s v="Yes"/>
    <s v="Yes"/>
    <x v="1"/>
    <s v="Yes"/>
    <x v="1"/>
    <n v="95.05"/>
    <n v="1290"/>
    <n v="0"/>
    <n v="0"/>
    <n v="247.39"/>
    <n v="1537.39"/>
    <s v="Churned"/>
    <x v="1"/>
    <s v="Competitor made better offer"/>
    <n v="1"/>
    <s v="50-100"/>
    <n v="0"/>
    <x v="1"/>
    <x v="0"/>
  </r>
  <r>
    <s v="63192-MAH"/>
    <x v="0"/>
    <n v="54"/>
    <s v="No"/>
    <x v="1"/>
    <n v="1"/>
    <n v="23"/>
    <s v="Deal 3"/>
    <x v="0"/>
    <s v="No"/>
    <x v="0"/>
    <s v="DSL"/>
    <x v="0"/>
    <s v="No"/>
    <x v="1"/>
    <s v="No"/>
    <x v="1"/>
    <s v="No"/>
    <s v="No"/>
    <s v="Yes"/>
    <x v="1"/>
    <s v="Yes"/>
    <x v="0"/>
    <n v="50"/>
    <n v="1474.9"/>
    <n v="0"/>
    <n v="0"/>
    <n v="694.8"/>
    <n v="2169.6999999999998"/>
    <s v="Stayed"/>
    <x v="0"/>
    <s v="other"/>
    <n v="0"/>
    <s v="50-100"/>
    <n v="0"/>
    <x v="1"/>
    <x v="2"/>
  </r>
  <r>
    <s v="41331-UTT"/>
    <x v="0"/>
    <n v="22"/>
    <s v="Yes"/>
    <x v="7"/>
    <n v="2"/>
    <n v="5"/>
    <s v="Deal 1"/>
    <x v="0"/>
    <s v="Yes"/>
    <x v="0"/>
    <s v="Fiber Optic"/>
    <x v="1"/>
    <s v="Yes"/>
    <x v="1"/>
    <s v="Yes"/>
    <x v="0"/>
    <s v="Yes"/>
    <s v="Yes"/>
    <s v="Yes"/>
    <x v="2"/>
    <s v="Yes"/>
    <x v="0"/>
    <n v="116.55"/>
    <n v="8152.3"/>
    <n v="0"/>
    <n v="0"/>
    <n v="2853.9"/>
    <n v="11006.2"/>
    <s v="Stayed"/>
    <x v="0"/>
    <s v="other"/>
    <n v="0"/>
    <s v="&gt;100"/>
    <n v="0"/>
    <x v="2"/>
    <x v="4"/>
  </r>
  <r>
    <s v="11450-HAR"/>
    <x v="0"/>
    <n v="60"/>
    <s v="Yes"/>
    <x v="15"/>
    <n v="5"/>
    <n v="18"/>
    <s v="None"/>
    <x v="0"/>
    <s v="No"/>
    <x v="0"/>
    <s v="Cable"/>
    <x v="1"/>
    <s v="Yes"/>
    <x v="1"/>
    <s v="Yes"/>
    <x v="0"/>
    <s v="No"/>
    <s v="No"/>
    <s v="Yes"/>
    <x v="2"/>
    <s v="No"/>
    <x v="0"/>
    <n v="75.55"/>
    <n v="4707.8500000000004"/>
    <n v="0"/>
    <n v="0"/>
    <n v="398.79"/>
    <n v="5106.6400000000003"/>
    <s v="Stayed"/>
    <x v="0"/>
    <s v="other"/>
    <n v="0"/>
    <s v="50-100"/>
    <n v="0"/>
    <x v="1"/>
    <x v="2"/>
  </r>
  <r>
    <s v="81889-TAM"/>
    <x v="1"/>
    <n v="50"/>
    <s v="Yes"/>
    <x v="4"/>
    <n v="2"/>
    <n v="5"/>
    <s v="None"/>
    <x v="0"/>
    <s v="Yes"/>
    <x v="0"/>
    <s v="Cable"/>
    <x v="0"/>
    <s v="Yes"/>
    <x v="0"/>
    <s v="Yes"/>
    <x v="1"/>
    <s v="Yes"/>
    <s v="Yes"/>
    <s v="No"/>
    <x v="2"/>
    <s v="No"/>
    <x v="0"/>
    <n v="67.25"/>
    <n v="4234.1499999999996"/>
    <n v="0"/>
    <n v="150"/>
    <n v="3032.82"/>
    <n v="7416.97"/>
    <s v="Stayed"/>
    <x v="0"/>
    <s v="other"/>
    <n v="0"/>
    <s v="50-100"/>
    <n v="0"/>
    <x v="1"/>
    <x v="4"/>
  </r>
  <r>
    <s v="93633-RAJ"/>
    <x v="0"/>
    <n v="30"/>
    <s v="Yes"/>
    <x v="8"/>
    <n v="3"/>
    <n v="26"/>
    <s v="None"/>
    <x v="0"/>
    <s v="Yes"/>
    <x v="0"/>
    <s v="Fiber Optic"/>
    <x v="0"/>
    <s v="No"/>
    <x v="0"/>
    <s v="No"/>
    <x v="1"/>
    <s v="Yes"/>
    <s v="Yes"/>
    <s v="No"/>
    <x v="1"/>
    <s v="No"/>
    <x v="1"/>
    <n v="86.2"/>
    <n v="893.2"/>
    <n v="0"/>
    <n v="30"/>
    <n v="64.239999999999995"/>
    <n v="987.44"/>
    <s v="Stayed"/>
    <x v="0"/>
    <s v="other"/>
    <n v="0"/>
    <s v="50-100"/>
    <n v="0"/>
    <x v="2"/>
    <x v="0"/>
  </r>
  <r>
    <s v="62959-PUN"/>
    <x v="0"/>
    <n v="59"/>
    <s v="Yes"/>
    <x v="13"/>
    <n v="7"/>
    <n v="6"/>
    <s v="Deal 5"/>
    <x v="1"/>
    <s v="No"/>
    <x v="0"/>
    <s v="DSL"/>
    <x v="0"/>
    <s v="No"/>
    <x v="0"/>
    <s v="No"/>
    <x v="1"/>
    <s v="No"/>
    <s v="No"/>
    <s v="Yes"/>
    <x v="1"/>
    <s v="Yes"/>
    <x v="1"/>
    <n v="23.45"/>
    <n v="23.45"/>
    <n v="0"/>
    <n v="0"/>
    <n v="0"/>
    <n v="23.45"/>
    <s v="Churned"/>
    <x v="3"/>
    <s v="Price too high"/>
    <n v="1"/>
    <s v="20-50"/>
    <n v="0"/>
    <x v="1"/>
    <x v="3"/>
  </r>
  <r>
    <s v="24696-BIH"/>
    <x v="1"/>
    <n v="69"/>
    <s v="Yes"/>
    <x v="9"/>
    <n v="0"/>
    <n v="20"/>
    <s v="Deal 5"/>
    <x v="0"/>
    <s v="No"/>
    <x v="0"/>
    <s v="DSL"/>
    <x v="0"/>
    <s v="No"/>
    <x v="0"/>
    <s v="No"/>
    <x v="1"/>
    <s v="No"/>
    <s v="No"/>
    <s v="Yes"/>
    <x v="1"/>
    <s v="No"/>
    <x v="1"/>
    <n v="43.95"/>
    <n v="85.1"/>
    <n v="0"/>
    <n v="0"/>
    <n v="38.18"/>
    <n v="123.28"/>
    <s v="Joined"/>
    <x v="0"/>
    <s v="other"/>
    <n v="0"/>
    <s v="20-50"/>
    <n v="1"/>
    <x v="1"/>
    <x v="2"/>
  </r>
  <r>
    <s v="14706-TAM"/>
    <x v="1"/>
    <n v="53"/>
    <s v="No"/>
    <x v="4"/>
    <n v="13"/>
    <n v="13"/>
    <s v="None"/>
    <x v="0"/>
    <s v="No"/>
    <x v="0"/>
    <s v="Fiber Optic"/>
    <x v="0"/>
    <s v="No"/>
    <x v="0"/>
    <s v="No"/>
    <x v="1"/>
    <s v="No"/>
    <s v="No"/>
    <s v="Yes"/>
    <x v="1"/>
    <s v="Yes"/>
    <x v="1"/>
    <n v="69.95"/>
    <n v="529.5"/>
    <n v="0"/>
    <n v="0"/>
    <n v="247.94"/>
    <n v="777.44"/>
    <s v="Churned"/>
    <x v="2"/>
    <s v="Poor expertise of online support"/>
    <n v="1"/>
    <s v="50-100"/>
    <n v="0"/>
    <x v="1"/>
    <x v="1"/>
  </r>
  <r>
    <s v="17570-GUJ"/>
    <x v="0"/>
    <n v="56"/>
    <s v="No"/>
    <x v="6"/>
    <n v="8"/>
    <n v="4"/>
    <s v="None"/>
    <x v="0"/>
    <s v="No"/>
    <x v="0"/>
    <s v="DSL"/>
    <x v="1"/>
    <s v="No"/>
    <x v="0"/>
    <s v="Yes"/>
    <x v="1"/>
    <s v="No"/>
    <s v="No"/>
    <s v="No"/>
    <x v="0"/>
    <s v="No"/>
    <x v="0"/>
    <n v="-8"/>
    <n v="795.15"/>
    <n v="0"/>
    <n v="100"/>
    <n v="387.52"/>
    <n v="1282.67"/>
    <s v="Stayed"/>
    <x v="0"/>
    <s v="other"/>
    <n v="0"/>
    <s v="&lt;20"/>
    <n v="0"/>
    <x v="1"/>
    <x v="4"/>
  </r>
  <r>
    <s v="54516-WES"/>
    <x v="1"/>
    <n v="42"/>
    <s v="No"/>
    <x v="2"/>
    <n v="4"/>
    <n v="13"/>
    <s v="None"/>
    <x v="0"/>
    <s v="No"/>
    <x v="0"/>
    <s v="Fiber Optic"/>
    <x v="0"/>
    <s v="No"/>
    <x v="0"/>
    <s v="No"/>
    <x v="0"/>
    <s v="Yes"/>
    <s v="Yes"/>
    <s v="Yes"/>
    <x v="1"/>
    <s v="No"/>
    <x v="2"/>
    <n v="89.15"/>
    <n v="89.15"/>
    <n v="0"/>
    <n v="0"/>
    <n v="32.35"/>
    <n v="121.5"/>
    <s v="Churned"/>
    <x v="1"/>
    <s v="Competitor had better devices"/>
    <n v="1"/>
    <s v="50-100"/>
    <n v="0"/>
    <x v="0"/>
    <x v="1"/>
  </r>
  <r>
    <s v="14782-AND"/>
    <x v="1"/>
    <n v="21"/>
    <s v="Yes"/>
    <x v="10"/>
    <n v="3"/>
    <n v="10"/>
    <s v="None"/>
    <x v="0"/>
    <s v="No"/>
    <x v="1"/>
    <s v="No"/>
    <x v="0"/>
    <s v="No"/>
    <x v="0"/>
    <s v="No"/>
    <x v="1"/>
    <s v="No"/>
    <s v="No"/>
    <s v="No"/>
    <x v="1"/>
    <s v="No"/>
    <x v="0"/>
    <n v="20.55"/>
    <n v="20.55"/>
    <n v="0"/>
    <n v="0"/>
    <n v="37.92"/>
    <n v="58.47"/>
    <s v="Churned"/>
    <x v="4"/>
    <s v="Attitude of support person"/>
    <n v="1"/>
    <s v="20-50"/>
    <n v="0"/>
    <x v="2"/>
    <x v="3"/>
  </r>
  <r>
    <s v="87748-AND"/>
    <x v="1"/>
    <n v="52"/>
    <s v="Yes"/>
    <x v="10"/>
    <n v="2"/>
    <n v="18"/>
    <s v="Deal 2"/>
    <x v="0"/>
    <s v="Yes"/>
    <x v="0"/>
    <s v="Fiber Optic"/>
    <x v="0"/>
    <s v="Yes"/>
    <x v="1"/>
    <s v="No"/>
    <x v="0"/>
    <s v="Yes"/>
    <s v="Yes"/>
    <s v="Yes"/>
    <x v="1"/>
    <s v="Yes"/>
    <x v="1"/>
    <n v="103.85"/>
    <n v="5017.8999999999996"/>
    <n v="0"/>
    <n v="0"/>
    <n v="2110.5"/>
    <n v="7128.4"/>
    <s v="Churned"/>
    <x v="3"/>
    <s v="Price too high"/>
    <n v="1"/>
    <s v="&gt;100"/>
    <n v="0"/>
    <x v="1"/>
    <x v="2"/>
  </r>
  <r>
    <s v="49251-TAM"/>
    <x v="1"/>
    <n v="44"/>
    <s v="No"/>
    <x v="4"/>
    <n v="5"/>
    <n v="16"/>
    <s v="Deal 5"/>
    <x v="1"/>
    <s v="No"/>
    <x v="0"/>
    <s v="DSL"/>
    <x v="1"/>
    <s v="Yes"/>
    <x v="0"/>
    <s v="No"/>
    <x v="1"/>
    <s v="No"/>
    <s v="No"/>
    <s v="Yes"/>
    <x v="1"/>
    <s v="Yes"/>
    <x v="1"/>
    <n v="33.65"/>
    <n v="137.85"/>
    <n v="0"/>
    <n v="0"/>
    <n v="0"/>
    <n v="137.85"/>
    <s v="Churned"/>
    <x v="4"/>
    <s v="Attitude of service provider"/>
    <n v="1"/>
    <s v="20-50"/>
    <n v="0"/>
    <x v="0"/>
    <x v="1"/>
  </r>
  <r>
    <s v="18829-TAM"/>
    <x v="1"/>
    <n v="49"/>
    <s v="Yes"/>
    <x v="4"/>
    <n v="4"/>
    <n v="31"/>
    <s v="Deal 5"/>
    <x v="0"/>
    <s v="No"/>
    <x v="1"/>
    <s v="No"/>
    <x v="0"/>
    <s v="No"/>
    <x v="0"/>
    <s v="No"/>
    <x v="1"/>
    <s v="No"/>
    <s v="No"/>
    <s v="No"/>
    <x v="1"/>
    <s v="No"/>
    <x v="0"/>
    <n v="18.8"/>
    <n v="56"/>
    <n v="0"/>
    <n v="0"/>
    <n v="19.829999999999998"/>
    <n v="75.83"/>
    <s v="Joined"/>
    <x v="0"/>
    <s v="other"/>
    <n v="0"/>
    <s v="&lt;20"/>
    <n v="1"/>
    <x v="0"/>
    <x v="0"/>
  </r>
  <r>
    <s v="92252-AND"/>
    <x v="1"/>
    <n v="54"/>
    <s v="No"/>
    <x v="10"/>
    <n v="5"/>
    <n v="21"/>
    <s v="Deal 2"/>
    <x v="0"/>
    <s v="No"/>
    <x v="0"/>
    <s v="Fiber Optic"/>
    <x v="1"/>
    <s v="No"/>
    <x v="0"/>
    <s v="No"/>
    <x v="0"/>
    <s v="Yes"/>
    <s v="Yes"/>
    <s v="Yes"/>
    <x v="0"/>
    <s v="Yes"/>
    <x v="1"/>
    <n v="94.75"/>
    <n v="5276.1"/>
    <n v="0"/>
    <n v="0"/>
    <n v="1371.15"/>
    <n v="6647.25"/>
    <s v="Stayed"/>
    <x v="0"/>
    <s v="other"/>
    <n v="0"/>
    <s v="50-100"/>
    <n v="0"/>
    <x v="1"/>
    <x v="2"/>
  </r>
  <r>
    <s v="84116-UTT"/>
    <x v="0"/>
    <n v="32"/>
    <s v="No"/>
    <x v="7"/>
    <n v="13"/>
    <n v="35"/>
    <s v="Deal 4"/>
    <x v="0"/>
    <s v="No"/>
    <x v="0"/>
    <s v="Cable"/>
    <x v="0"/>
    <s v="No"/>
    <x v="0"/>
    <s v="No"/>
    <x v="1"/>
    <s v="No"/>
    <s v="No"/>
    <s v="Yes"/>
    <x v="1"/>
    <s v="Yes"/>
    <x v="1"/>
    <n v="44.35"/>
    <n v="927.15"/>
    <n v="0"/>
    <n v="0"/>
    <n v="83"/>
    <n v="1010.15"/>
    <s v="Stayed"/>
    <x v="0"/>
    <s v="other"/>
    <n v="0"/>
    <s v="20-50"/>
    <n v="0"/>
    <x v="2"/>
    <x v="0"/>
  </r>
  <r>
    <s v="61889-AND"/>
    <x v="1"/>
    <n v="29"/>
    <s v="Yes"/>
    <x v="10"/>
    <n v="4"/>
    <n v="23"/>
    <s v="None"/>
    <x v="0"/>
    <s v="Yes"/>
    <x v="0"/>
    <s v="Fiber Optic"/>
    <x v="1"/>
    <s v="Yes"/>
    <x v="1"/>
    <s v="Yes"/>
    <x v="0"/>
    <s v="Yes"/>
    <s v="Yes"/>
    <s v="Yes"/>
    <x v="2"/>
    <s v="Yes"/>
    <x v="1"/>
    <n v="117.6"/>
    <n v="8308.9"/>
    <n v="5.44"/>
    <n v="0"/>
    <n v="3385.44"/>
    <n v="11688.9"/>
    <s v="Stayed"/>
    <x v="0"/>
    <s v="other"/>
    <n v="0"/>
    <s v="&gt;100"/>
    <n v="0"/>
    <x v="2"/>
    <x v="2"/>
  </r>
  <r>
    <s v="13715-UTT"/>
    <x v="0"/>
    <n v="58"/>
    <s v="No"/>
    <x v="7"/>
    <n v="13"/>
    <n v="14"/>
    <s v="Deal 1"/>
    <x v="0"/>
    <s v="Yes"/>
    <x v="1"/>
    <s v="No"/>
    <x v="0"/>
    <s v="No"/>
    <x v="0"/>
    <s v="No"/>
    <x v="1"/>
    <s v="No"/>
    <s v="No"/>
    <s v="No"/>
    <x v="2"/>
    <s v="No"/>
    <x v="0"/>
    <n v="25.35"/>
    <n v="1715.15"/>
    <n v="0"/>
    <n v="0"/>
    <n v="732.2"/>
    <n v="2447.35"/>
    <s v="Stayed"/>
    <x v="0"/>
    <s v="other"/>
    <n v="0"/>
    <s v="20-50"/>
    <n v="0"/>
    <x v="1"/>
    <x v="1"/>
  </r>
  <r>
    <s v="93880-AND"/>
    <x v="0"/>
    <n v="64"/>
    <s v="No"/>
    <x v="10"/>
    <n v="5"/>
    <n v="24"/>
    <s v="None"/>
    <x v="0"/>
    <s v="Yes"/>
    <x v="0"/>
    <s v="Fiber Optic"/>
    <x v="0"/>
    <s v="Yes"/>
    <x v="0"/>
    <s v="No"/>
    <x v="0"/>
    <s v="Yes"/>
    <s v="Yes"/>
    <s v="No"/>
    <x v="1"/>
    <s v="Yes"/>
    <x v="1"/>
    <n v="99.8"/>
    <n v="673.25"/>
    <n v="0"/>
    <n v="10"/>
    <n v="329.21"/>
    <n v="1012.46"/>
    <s v="Churned"/>
    <x v="1"/>
    <s v="Competitor had better devices"/>
    <n v="1"/>
    <s v="50-100"/>
    <n v="0"/>
    <x v="1"/>
    <x v="0"/>
  </r>
  <r>
    <s v="21834-CHH"/>
    <x v="1"/>
    <n v="52"/>
    <s v="No"/>
    <x v="12"/>
    <n v="0"/>
    <n v="2"/>
    <s v="None"/>
    <x v="0"/>
    <s v="Yes"/>
    <x v="1"/>
    <s v="No"/>
    <x v="0"/>
    <s v="No"/>
    <x v="0"/>
    <s v="No"/>
    <x v="1"/>
    <s v="No"/>
    <s v="No"/>
    <s v="No"/>
    <x v="2"/>
    <s v="No"/>
    <x v="1"/>
    <n v="24.5"/>
    <n v="761.95"/>
    <n v="0"/>
    <n v="0"/>
    <n v="959.04"/>
    <n v="1720.99"/>
    <s v="Stayed"/>
    <x v="0"/>
    <s v="other"/>
    <n v="0"/>
    <s v="20-50"/>
    <n v="0"/>
    <x v="1"/>
    <x v="4"/>
  </r>
  <r>
    <s v="51533-ODI"/>
    <x v="1"/>
    <n v="41"/>
    <s v="Yes"/>
    <x v="19"/>
    <n v="6"/>
    <n v="4"/>
    <s v="None"/>
    <x v="1"/>
    <s v="No"/>
    <x v="0"/>
    <s v="DSL"/>
    <x v="1"/>
    <s v="Yes"/>
    <x v="0"/>
    <s v="Yes"/>
    <x v="1"/>
    <s v="Yes"/>
    <s v="Yes"/>
    <s v="Yes"/>
    <x v="2"/>
    <s v="Yes"/>
    <x v="1"/>
    <n v="50.95"/>
    <n v="3521.7"/>
    <n v="0"/>
    <n v="0"/>
    <n v="0"/>
    <n v="3521.7"/>
    <s v="Stayed"/>
    <x v="0"/>
    <s v="other"/>
    <n v="0"/>
    <s v="50-100"/>
    <n v="0"/>
    <x v="0"/>
    <x v="4"/>
  </r>
  <r>
    <s v="31263-TAM"/>
    <x v="1"/>
    <n v="60"/>
    <s v="Yes"/>
    <x v="4"/>
    <n v="1"/>
    <n v="8"/>
    <s v="None"/>
    <x v="0"/>
    <s v="Yes"/>
    <x v="0"/>
    <s v="Fiber Optic"/>
    <x v="0"/>
    <s v="No"/>
    <x v="0"/>
    <s v="Yes"/>
    <x v="1"/>
    <s v="No"/>
    <s v="No"/>
    <s v="Yes"/>
    <x v="1"/>
    <s v="Yes"/>
    <x v="0"/>
    <n v="79.849999999999994"/>
    <n v="2404.15"/>
    <n v="0"/>
    <n v="0"/>
    <n v="515.53"/>
    <n v="2919.68"/>
    <s v="Churned"/>
    <x v="2"/>
    <s v="Lack of self-service on Website"/>
    <n v="1"/>
    <s v="50-100"/>
    <n v="0"/>
    <x v="1"/>
    <x v="3"/>
  </r>
  <r>
    <s v="75328-KER"/>
    <x v="1"/>
    <n v="28"/>
    <s v="Yes"/>
    <x v="20"/>
    <n v="13"/>
    <n v="30"/>
    <s v="Deal 5"/>
    <x v="1"/>
    <s v="No"/>
    <x v="0"/>
    <s v="Cable"/>
    <x v="1"/>
    <s v="No"/>
    <x v="0"/>
    <s v="Yes"/>
    <x v="1"/>
    <s v="No"/>
    <s v="No"/>
    <s v="Yes"/>
    <x v="1"/>
    <s v="No"/>
    <x v="2"/>
    <n v="34.25"/>
    <n v="139.35"/>
    <n v="0"/>
    <n v="0"/>
    <n v="0"/>
    <n v="139.35"/>
    <s v="Churned"/>
    <x v="1"/>
    <s v="Competitor offered higher download speeds"/>
    <n v="1"/>
    <s v="20-50"/>
    <n v="0"/>
    <x v="2"/>
    <x v="0"/>
  </r>
  <r>
    <s v="37202-BIH"/>
    <x v="1"/>
    <n v="63"/>
    <s v="Yes"/>
    <x v="9"/>
    <n v="7"/>
    <n v="11"/>
    <s v="Deal 4"/>
    <x v="0"/>
    <s v="Yes"/>
    <x v="1"/>
    <s v="No"/>
    <x v="0"/>
    <s v="No"/>
    <x v="0"/>
    <s v="No"/>
    <x v="1"/>
    <s v="No"/>
    <s v="No"/>
    <s v="No"/>
    <x v="0"/>
    <s v="No"/>
    <x v="0"/>
    <n v="24.95"/>
    <n v="280.39999999999998"/>
    <n v="0"/>
    <n v="0"/>
    <n v="306.83999999999997"/>
    <n v="587.24"/>
    <s v="Stayed"/>
    <x v="0"/>
    <s v="other"/>
    <n v="0"/>
    <s v="20-50"/>
    <n v="0"/>
    <x v="1"/>
    <x v="3"/>
  </r>
  <r>
    <s v="24607-TEL"/>
    <x v="1"/>
    <n v="29"/>
    <s v="Yes"/>
    <x v="5"/>
    <n v="7"/>
    <n v="8"/>
    <s v="Deal 4"/>
    <x v="0"/>
    <s v="No"/>
    <x v="1"/>
    <s v="No"/>
    <x v="0"/>
    <s v="No"/>
    <x v="0"/>
    <s v="No"/>
    <x v="1"/>
    <s v="No"/>
    <s v="No"/>
    <s v="No"/>
    <x v="1"/>
    <s v="No"/>
    <x v="0"/>
    <n v="19.7"/>
    <n v="340.35"/>
    <n v="0"/>
    <n v="0"/>
    <n v="378.42"/>
    <n v="718.77"/>
    <s v="Stayed"/>
    <x v="0"/>
    <s v="other"/>
    <n v="0"/>
    <s v="&lt;20"/>
    <n v="0"/>
    <x v="2"/>
    <x v="3"/>
  </r>
  <r>
    <s v="31070-UTT"/>
    <x v="1"/>
    <n v="33"/>
    <s v="Yes"/>
    <x v="18"/>
    <n v="7"/>
    <n v="4"/>
    <s v="None"/>
    <x v="0"/>
    <s v="No"/>
    <x v="0"/>
    <s v="Fiber Optic"/>
    <x v="1"/>
    <s v="Yes"/>
    <x v="1"/>
    <s v="Yes"/>
    <x v="0"/>
    <s v="Yes"/>
    <s v="Yes"/>
    <s v="Yes"/>
    <x v="2"/>
    <s v="Yes"/>
    <x v="0"/>
    <n v="109.5"/>
    <n v="7854.9"/>
    <n v="0"/>
    <n v="0"/>
    <n v="2320.56"/>
    <n v="10175.459999999999"/>
    <s v="Stayed"/>
    <x v="0"/>
    <s v="other"/>
    <n v="0"/>
    <s v="&gt;100"/>
    <n v="0"/>
    <x v="2"/>
    <x v="4"/>
  </r>
  <r>
    <s v="87063-TAM"/>
    <x v="1"/>
    <n v="20"/>
    <s v="No"/>
    <x v="4"/>
    <n v="10"/>
    <n v="8"/>
    <s v="Deal 5"/>
    <x v="0"/>
    <s v="Yes"/>
    <x v="0"/>
    <s v="Fiber Optic"/>
    <x v="0"/>
    <s v="No"/>
    <x v="0"/>
    <s v="No"/>
    <x v="1"/>
    <s v="Yes"/>
    <s v="Yes"/>
    <s v="Yes"/>
    <x v="1"/>
    <s v="Yes"/>
    <x v="0"/>
    <n v="85.2"/>
    <n v="602.54999999999995"/>
    <n v="0"/>
    <n v="0"/>
    <n v="131.81"/>
    <n v="734.36"/>
    <s v="Churned"/>
    <x v="4"/>
    <s v="Attitude of support person"/>
    <n v="1"/>
    <s v="50-100"/>
    <n v="0"/>
    <x v="3"/>
    <x v="3"/>
  </r>
  <r>
    <s v="56132-PUN"/>
    <x v="0"/>
    <n v="65"/>
    <s v="Yes"/>
    <x v="13"/>
    <n v="14"/>
    <n v="26"/>
    <s v="Deal 1"/>
    <x v="0"/>
    <s v="Yes"/>
    <x v="1"/>
    <s v="No"/>
    <x v="0"/>
    <s v="No"/>
    <x v="0"/>
    <s v="No"/>
    <x v="1"/>
    <s v="No"/>
    <s v="No"/>
    <s v="No"/>
    <x v="2"/>
    <s v="No"/>
    <x v="1"/>
    <n v="24.85"/>
    <n v="1901"/>
    <n v="0"/>
    <n v="0"/>
    <n v="1575.49"/>
    <n v="3476.49"/>
    <s v="Stayed"/>
    <x v="0"/>
    <s v="other"/>
    <n v="0"/>
    <s v="20-50"/>
    <n v="0"/>
    <x v="1"/>
    <x v="0"/>
  </r>
  <r>
    <s v="28861-ASS"/>
    <x v="0"/>
    <n v="33"/>
    <s v="Yes"/>
    <x v="17"/>
    <n v="9"/>
    <n v="6"/>
    <s v="Deal 1"/>
    <x v="0"/>
    <s v="Yes"/>
    <x v="0"/>
    <s v="Fiber Optic"/>
    <x v="0"/>
    <s v="Yes"/>
    <x v="1"/>
    <s v="No"/>
    <x v="0"/>
    <s v="Yes"/>
    <s v="Yes"/>
    <s v="Yes"/>
    <x v="1"/>
    <s v="Yes"/>
    <x v="0"/>
    <n v="105"/>
    <n v="7133.25"/>
    <n v="0"/>
    <n v="0"/>
    <n v="480.48"/>
    <n v="7613.73"/>
    <s v="Churned"/>
    <x v="1"/>
    <s v="Competitor had better devices"/>
    <n v="1"/>
    <s v="&gt;100"/>
    <n v="0"/>
    <x v="2"/>
    <x v="3"/>
  </r>
  <r>
    <s v="72391-UTT"/>
    <x v="0"/>
    <n v="35"/>
    <s v="No"/>
    <x v="7"/>
    <n v="1"/>
    <n v="7"/>
    <s v="None"/>
    <x v="1"/>
    <s v="No"/>
    <x v="0"/>
    <s v="DSL"/>
    <x v="0"/>
    <s v="No"/>
    <x v="0"/>
    <s v="No"/>
    <x v="1"/>
    <s v="Yes"/>
    <s v="Yes"/>
    <s v="Yes"/>
    <x v="1"/>
    <s v="No"/>
    <x v="1"/>
    <n v="35"/>
    <n v="35"/>
    <n v="0"/>
    <n v="0"/>
    <n v="0"/>
    <n v="35"/>
    <s v="Joined"/>
    <x v="0"/>
    <s v="other"/>
    <n v="0"/>
    <s v="20-50"/>
    <n v="1"/>
    <x v="0"/>
    <x v="3"/>
  </r>
  <r>
    <s v="29633-HAR"/>
    <x v="1"/>
    <n v="70"/>
    <s v="No"/>
    <x v="15"/>
    <n v="12"/>
    <n v="13"/>
    <s v="None"/>
    <x v="0"/>
    <s v="Yes"/>
    <x v="0"/>
    <s v="Fiber Optic"/>
    <x v="1"/>
    <s v="Yes"/>
    <x v="1"/>
    <s v="Yes"/>
    <x v="1"/>
    <s v="No"/>
    <s v="No"/>
    <s v="Yes"/>
    <x v="2"/>
    <s v="Yes"/>
    <x v="0"/>
    <n v="96.35"/>
    <n v="6766.95"/>
    <n v="0"/>
    <n v="0"/>
    <n v="3338.42"/>
    <n v="10105.370000000001"/>
    <s v="Stayed"/>
    <x v="0"/>
    <s v="other"/>
    <n v="0"/>
    <s v="50-100"/>
    <n v="0"/>
    <x v="1"/>
    <x v="1"/>
  </r>
  <r>
    <s v="75617-MAH"/>
    <x v="1"/>
    <n v="23"/>
    <s v="No"/>
    <x v="1"/>
    <n v="9"/>
    <n v="10"/>
    <s v="Deal 3"/>
    <x v="0"/>
    <s v="Yes"/>
    <x v="0"/>
    <s v="Fiber Optic"/>
    <x v="0"/>
    <s v="Yes"/>
    <x v="0"/>
    <s v="Yes"/>
    <x v="1"/>
    <s v="No"/>
    <s v="Yes"/>
    <s v="No"/>
    <x v="1"/>
    <s v="No"/>
    <x v="0"/>
    <n v="85.3"/>
    <n v="2917.5"/>
    <n v="23.89"/>
    <n v="130"/>
    <n v="1579.9"/>
    <n v="4603.51"/>
    <s v="Churned"/>
    <x v="1"/>
    <s v="Competitor offered more data"/>
    <n v="1"/>
    <s v="50-100"/>
    <n v="0"/>
    <x v="2"/>
    <x v="3"/>
  </r>
  <r>
    <s v="24419-BIH"/>
    <x v="1"/>
    <n v="54"/>
    <s v="No"/>
    <x v="9"/>
    <n v="12"/>
    <n v="16"/>
    <s v="None"/>
    <x v="0"/>
    <s v="No"/>
    <x v="0"/>
    <s v="Fiber Optic"/>
    <x v="1"/>
    <s v="Yes"/>
    <x v="0"/>
    <s v="No"/>
    <x v="1"/>
    <s v="No"/>
    <s v="No"/>
    <s v="Yes"/>
    <x v="1"/>
    <s v="No"/>
    <x v="1"/>
    <n v="80.75"/>
    <n v="1321.3"/>
    <n v="0"/>
    <n v="0"/>
    <n v="736"/>
    <n v="2057.3000000000002"/>
    <s v="Stayed"/>
    <x v="0"/>
    <s v="other"/>
    <n v="0"/>
    <s v="50-100"/>
    <n v="0"/>
    <x v="1"/>
    <x v="1"/>
  </r>
  <r>
    <s v="77230-RAJ"/>
    <x v="1"/>
    <n v="59"/>
    <s v="Yes"/>
    <x v="8"/>
    <n v="5"/>
    <n v="4"/>
    <s v="None"/>
    <x v="0"/>
    <s v="No"/>
    <x v="1"/>
    <s v="No"/>
    <x v="0"/>
    <s v="No"/>
    <x v="0"/>
    <s v="No"/>
    <x v="1"/>
    <s v="No"/>
    <s v="No"/>
    <s v="No"/>
    <x v="1"/>
    <s v="Yes"/>
    <x v="1"/>
    <n v="19.649999999999999"/>
    <n v="31.2"/>
    <n v="0"/>
    <n v="0"/>
    <n v="15.6"/>
    <n v="46.8"/>
    <s v="Joined"/>
    <x v="0"/>
    <s v="other"/>
    <n v="0"/>
    <s v="&lt;20"/>
    <n v="1"/>
    <x v="1"/>
    <x v="4"/>
  </r>
  <r>
    <s v="16837-UTT"/>
    <x v="1"/>
    <n v="43"/>
    <s v="Yes"/>
    <x v="7"/>
    <n v="15"/>
    <n v="18"/>
    <s v="Deal 4"/>
    <x v="1"/>
    <s v="No"/>
    <x v="0"/>
    <s v="Cable"/>
    <x v="0"/>
    <s v="No"/>
    <x v="0"/>
    <s v="No"/>
    <x v="1"/>
    <s v="Yes"/>
    <s v="Yes"/>
    <s v="No"/>
    <x v="1"/>
    <s v="Yes"/>
    <x v="0"/>
    <n v="35.5"/>
    <n v="552.70000000000005"/>
    <n v="0"/>
    <n v="80"/>
    <n v="0"/>
    <n v="632.70000000000005"/>
    <s v="Stayed"/>
    <x v="0"/>
    <s v="other"/>
    <n v="0"/>
    <s v="20-50"/>
    <n v="0"/>
    <x v="0"/>
    <x v="2"/>
  </r>
  <r>
    <s v="56802-PUN"/>
    <x v="1"/>
    <n v="22"/>
    <s v="Yes"/>
    <x v="13"/>
    <n v="15"/>
    <n v="2"/>
    <s v="None"/>
    <x v="0"/>
    <s v="No"/>
    <x v="1"/>
    <s v="No"/>
    <x v="0"/>
    <s v="No"/>
    <x v="0"/>
    <s v="No"/>
    <x v="1"/>
    <s v="No"/>
    <s v="No"/>
    <s v="No"/>
    <x v="1"/>
    <s v="Yes"/>
    <x v="0"/>
    <n v="20.9"/>
    <n v="247"/>
    <n v="0"/>
    <n v="0"/>
    <n v="123.9"/>
    <n v="370.9"/>
    <s v="Stayed"/>
    <x v="0"/>
    <s v="other"/>
    <n v="0"/>
    <s v="20-50"/>
    <n v="0"/>
    <x v="2"/>
    <x v="4"/>
  </r>
  <r>
    <s v="39394-TEL"/>
    <x v="1"/>
    <n v="47"/>
    <s v="No"/>
    <x v="5"/>
    <n v="10"/>
    <n v="12"/>
    <s v="Deal 1"/>
    <x v="0"/>
    <s v="Yes"/>
    <x v="0"/>
    <s v="DSL"/>
    <x v="1"/>
    <s v="No"/>
    <x v="0"/>
    <s v="No"/>
    <x v="0"/>
    <s v="No"/>
    <s v="No"/>
    <s v="Yes"/>
    <x v="0"/>
    <s v="Yes"/>
    <x v="1"/>
    <n v="66.2"/>
    <n v="4692.55"/>
    <n v="0"/>
    <n v="0"/>
    <n v="2629.13"/>
    <n v="7321.68"/>
    <s v="Stayed"/>
    <x v="0"/>
    <s v="other"/>
    <n v="0"/>
    <s v="50-100"/>
    <n v="0"/>
    <x v="0"/>
    <x v="1"/>
  </r>
  <r>
    <s v="91259-AND"/>
    <x v="1"/>
    <n v="55"/>
    <s v="Yes"/>
    <x v="10"/>
    <n v="1"/>
    <n v="8"/>
    <s v="None"/>
    <x v="0"/>
    <s v="Yes"/>
    <x v="0"/>
    <s v="Fiber Optic"/>
    <x v="0"/>
    <s v="No"/>
    <x v="1"/>
    <s v="Yes"/>
    <x v="1"/>
    <s v="Yes"/>
    <s v="Yes"/>
    <s v="Yes"/>
    <x v="1"/>
    <s v="Yes"/>
    <x v="1"/>
    <n v="95.65"/>
    <n v="1640"/>
    <n v="0"/>
    <n v="0"/>
    <n v="359.38"/>
    <n v="1999.38"/>
    <s v="Stayed"/>
    <x v="0"/>
    <s v="other"/>
    <n v="0"/>
    <s v="50-100"/>
    <n v="0"/>
    <x v="1"/>
    <x v="3"/>
  </r>
  <r>
    <s v="31235-MAH"/>
    <x v="1"/>
    <n v="31"/>
    <s v="Yes"/>
    <x v="1"/>
    <n v="14"/>
    <n v="1"/>
    <s v="None"/>
    <x v="0"/>
    <s v="No"/>
    <x v="0"/>
    <s v="Fiber Optic"/>
    <x v="0"/>
    <s v="No"/>
    <x v="0"/>
    <s v="No"/>
    <x v="0"/>
    <s v="No"/>
    <s v="No"/>
    <s v="Yes"/>
    <x v="1"/>
    <s v="Yes"/>
    <x v="0"/>
    <n v="78.900000000000006"/>
    <n v="299.75"/>
    <n v="37.01"/>
    <n v="0"/>
    <n v="167.72"/>
    <n v="430.46"/>
    <s v="Stayed"/>
    <x v="0"/>
    <s v="other"/>
    <n v="0"/>
    <s v="50-100"/>
    <n v="0"/>
    <x v="2"/>
    <x v="4"/>
  </r>
  <r>
    <s v="25658-JAM"/>
    <x v="1"/>
    <n v="52"/>
    <s v="Yes"/>
    <x v="16"/>
    <n v="11"/>
    <n v="2"/>
    <s v="None"/>
    <x v="0"/>
    <s v="Yes"/>
    <x v="0"/>
    <s v="Cable"/>
    <x v="0"/>
    <s v="No"/>
    <x v="0"/>
    <s v="No"/>
    <x v="1"/>
    <s v="No"/>
    <s v="No"/>
    <s v="Yes"/>
    <x v="1"/>
    <s v="Yes"/>
    <x v="1"/>
    <n v="74.95"/>
    <n v="1710.45"/>
    <n v="0"/>
    <n v="0"/>
    <n v="662.4"/>
    <n v="2372.85"/>
    <s v="Churned"/>
    <x v="1"/>
    <s v="Competitor made better offer"/>
    <n v="1"/>
    <s v="50-100"/>
    <n v="0"/>
    <x v="1"/>
    <x v="4"/>
  </r>
  <r>
    <s v="36521-TAM"/>
    <x v="0"/>
    <n v="28"/>
    <s v="No"/>
    <x v="4"/>
    <n v="12"/>
    <n v="24"/>
    <s v="Deal 2"/>
    <x v="0"/>
    <s v="Yes"/>
    <x v="0"/>
    <s v="Fiber Optic"/>
    <x v="1"/>
    <s v="No"/>
    <x v="1"/>
    <s v="No"/>
    <x v="0"/>
    <s v="Yes"/>
    <s v="Yes"/>
    <s v="Yes"/>
    <x v="0"/>
    <s v="No"/>
    <x v="1"/>
    <n v="105.75"/>
    <n v="4228.55"/>
    <n v="0"/>
    <n v="0"/>
    <n v="888"/>
    <n v="5116.55"/>
    <s v="Stayed"/>
    <x v="0"/>
    <s v="other"/>
    <n v="0"/>
    <s v="&gt;100"/>
    <n v="0"/>
    <x v="2"/>
    <x v="0"/>
  </r>
  <r>
    <s v="19572-RAJ"/>
    <x v="1"/>
    <n v="52"/>
    <s v="No"/>
    <x v="8"/>
    <n v="11"/>
    <n v="19"/>
    <s v="None"/>
    <x v="0"/>
    <s v="No"/>
    <x v="0"/>
    <s v="DSL"/>
    <x v="0"/>
    <s v="No"/>
    <x v="0"/>
    <s v="No"/>
    <x v="1"/>
    <s v="No"/>
    <s v="No"/>
    <s v="Yes"/>
    <x v="1"/>
    <s v="No"/>
    <x v="2"/>
    <n v="45.65"/>
    <n v="191.05"/>
    <n v="0"/>
    <n v="0"/>
    <n v="181.6"/>
    <n v="372.65"/>
    <s v="Churned"/>
    <x v="1"/>
    <s v="Competitor had better devices"/>
    <n v="1"/>
    <s v="20-50"/>
    <n v="0"/>
    <x v="1"/>
    <x v="2"/>
  </r>
  <r>
    <s v="67319-KER"/>
    <x v="0"/>
    <n v="22"/>
    <s v="No"/>
    <x v="20"/>
    <n v="9"/>
    <n v="11"/>
    <s v="None"/>
    <x v="0"/>
    <s v="No"/>
    <x v="0"/>
    <s v="DSL"/>
    <x v="0"/>
    <s v="No"/>
    <x v="0"/>
    <s v="No"/>
    <x v="1"/>
    <s v="Yes"/>
    <s v="Yes"/>
    <s v="Yes"/>
    <x v="0"/>
    <s v="No"/>
    <x v="0"/>
    <n v="53.65"/>
    <n v="696.35"/>
    <n v="0"/>
    <n v="0"/>
    <n v="333.84"/>
    <n v="1030.19"/>
    <s v="Churned"/>
    <x v="1"/>
    <s v="Competitor had better devices"/>
    <n v="1"/>
    <s v="50-100"/>
    <n v="0"/>
    <x v="2"/>
    <x v="3"/>
  </r>
  <r>
    <s v="83192-TAM"/>
    <x v="0"/>
    <n v="64"/>
    <s v="Yes"/>
    <x v="4"/>
    <n v="3"/>
    <n v="22"/>
    <s v="None"/>
    <x v="0"/>
    <s v="No"/>
    <x v="0"/>
    <s v="Cable"/>
    <x v="0"/>
    <s v="No"/>
    <x v="1"/>
    <s v="Yes"/>
    <x v="0"/>
    <s v="No"/>
    <s v="No"/>
    <s v="Yes"/>
    <x v="1"/>
    <s v="Yes"/>
    <x v="1"/>
    <n v="64.650000000000006"/>
    <n v="3735.45"/>
    <n v="0"/>
    <n v="0"/>
    <n v="991.2"/>
    <n v="4726.6499999999996"/>
    <s v="Stayed"/>
    <x v="0"/>
    <s v="other"/>
    <n v="0"/>
    <s v="50-100"/>
    <n v="0"/>
    <x v="1"/>
    <x v="2"/>
  </r>
  <r>
    <s v="66640-WES"/>
    <x v="1"/>
    <n v="74"/>
    <s v="Yes"/>
    <x v="2"/>
    <n v="1"/>
    <n v="15"/>
    <s v="None"/>
    <x v="0"/>
    <s v="Yes"/>
    <x v="0"/>
    <s v="Fiber Optic"/>
    <x v="1"/>
    <s v="No"/>
    <x v="0"/>
    <s v="No"/>
    <x v="1"/>
    <s v="No"/>
    <s v="No"/>
    <s v="Yes"/>
    <x v="2"/>
    <s v="Yes"/>
    <x v="0"/>
    <n v="80.45"/>
    <n v="3162.65"/>
    <n v="0"/>
    <n v="0"/>
    <n v="1714.94"/>
    <n v="4877.59"/>
    <s v="Stayed"/>
    <x v="0"/>
    <s v="other"/>
    <n v="0"/>
    <s v="50-100"/>
    <n v="0"/>
    <x v="1"/>
    <x v="1"/>
  </r>
  <r>
    <s v="85790-UTT"/>
    <x v="0"/>
    <n v="42"/>
    <s v="No"/>
    <x v="7"/>
    <n v="2"/>
    <n v="21"/>
    <s v="None"/>
    <x v="0"/>
    <s v="Yes"/>
    <x v="0"/>
    <s v="Fiber Optic"/>
    <x v="1"/>
    <s v="No"/>
    <x v="1"/>
    <s v="No"/>
    <x v="0"/>
    <s v="Yes"/>
    <s v="Yes"/>
    <s v="Yes"/>
    <x v="0"/>
    <s v="Yes"/>
    <x v="1"/>
    <n v="106.1"/>
    <n v="7848.5"/>
    <n v="0"/>
    <n v="0"/>
    <n v="840.24"/>
    <n v="8688.74"/>
    <s v="Stayed"/>
    <x v="0"/>
    <s v="other"/>
    <n v="0"/>
    <s v="&gt;100"/>
    <n v="0"/>
    <x v="0"/>
    <x v="2"/>
  </r>
  <r>
    <s v="62880-HAR"/>
    <x v="0"/>
    <n v="28"/>
    <s v="No"/>
    <x v="15"/>
    <n v="2"/>
    <n v="33"/>
    <s v="Deal 4"/>
    <x v="0"/>
    <s v="No"/>
    <x v="1"/>
    <s v="No"/>
    <x v="0"/>
    <s v="No"/>
    <x v="0"/>
    <s v="No"/>
    <x v="1"/>
    <s v="No"/>
    <s v="No"/>
    <s v="No"/>
    <x v="2"/>
    <s v="No"/>
    <x v="0"/>
    <n v="19.649999999999999"/>
    <n v="358.15"/>
    <n v="0"/>
    <n v="0"/>
    <n v="658.92"/>
    <n v="1017.07"/>
    <s v="Stayed"/>
    <x v="0"/>
    <s v="other"/>
    <n v="0"/>
    <s v="&lt;20"/>
    <n v="0"/>
    <x v="2"/>
    <x v="0"/>
  </r>
  <r>
    <s v="65556-KAR"/>
    <x v="1"/>
    <n v="79"/>
    <s v="No"/>
    <x v="3"/>
    <n v="4"/>
    <n v="35"/>
    <s v="None"/>
    <x v="0"/>
    <s v="Yes"/>
    <x v="0"/>
    <s v="Fiber Optic"/>
    <x v="1"/>
    <s v="Yes"/>
    <x v="0"/>
    <s v="No"/>
    <x v="1"/>
    <s v="No"/>
    <s v="No"/>
    <s v="Yes"/>
    <x v="1"/>
    <s v="Yes"/>
    <x v="0"/>
    <n v="84.9"/>
    <n v="5785.65"/>
    <n v="0"/>
    <n v="0"/>
    <n v="1018.44"/>
    <n v="6804.09"/>
    <s v="Stayed"/>
    <x v="0"/>
    <s v="other"/>
    <n v="0"/>
    <s v="50-100"/>
    <n v="0"/>
    <x v="1"/>
    <x v="0"/>
  </r>
  <r>
    <s v="53595-HAR"/>
    <x v="1"/>
    <n v="67"/>
    <s v="No"/>
    <x v="15"/>
    <n v="6"/>
    <n v="15"/>
    <s v="None"/>
    <x v="0"/>
    <s v="No"/>
    <x v="0"/>
    <s v="DSL"/>
    <x v="1"/>
    <s v="No"/>
    <x v="0"/>
    <s v="No"/>
    <x v="0"/>
    <s v="Yes"/>
    <s v="Yes"/>
    <s v="Yes"/>
    <x v="1"/>
    <s v="Yes"/>
    <x v="1"/>
    <n v="70.75"/>
    <n v="146.9"/>
    <n v="0"/>
    <n v="0"/>
    <n v="53.86"/>
    <n v="200.76"/>
    <s v="Churned"/>
    <x v="4"/>
    <s v="Attitude of support person"/>
    <n v="1"/>
    <s v="50-100"/>
    <n v="0"/>
    <x v="1"/>
    <x v="1"/>
  </r>
  <r>
    <s v="59867-MAD"/>
    <x v="1"/>
    <n v="23"/>
    <s v="No"/>
    <x v="11"/>
    <n v="9"/>
    <n v="6"/>
    <s v="Deal 2"/>
    <x v="0"/>
    <s v="Yes"/>
    <x v="0"/>
    <s v="Fiber Optic"/>
    <x v="0"/>
    <s v="Yes"/>
    <x v="1"/>
    <s v="Yes"/>
    <x v="0"/>
    <s v="Yes"/>
    <s v="Yes"/>
    <s v="Yes"/>
    <x v="0"/>
    <s v="No"/>
    <x v="1"/>
    <n v="110.35"/>
    <n v="5893.15"/>
    <n v="0"/>
    <n v="0"/>
    <n v="117.72"/>
    <n v="6010.87"/>
    <s v="Churned"/>
    <x v="1"/>
    <s v="Competitor had better devices"/>
    <n v="1"/>
    <s v="&gt;100"/>
    <n v="0"/>
    <x v="2"/>
    <x v="3"/>
  </r>
  <r>
    <s v="58209-MAH"/>
    <x v="1"/>
    <n v="59"/>
    <s v="Yes"/>
    <x v="1"/>
    <n v="14"/>
    <n v="16"/>
    <s v="Deal 1"/>
    <x v="0"/>
    <s v="Yes"/>
    <x v="0"/>
    <s v="Fiber Optic"/>
    <x v="1"/>
    <s v="Yes"/>
    <x v="1"/>
    <s v="Yes"/>
    <x v="0"/>
    <s v="Yes"/>
    <s v="Yes"/>
    <s v="Yes"/>
    <x v="2"/>
    <s v="Yes"/>
    <x v="0"/>
    <n v="113.05"/>
    <n v="7869.05"/>
    <n v="0"/>
    <n v="0"/>
    <n v="2327.5"/>
    <n v="10196.549999999999"/>
    <s v="Stayed"/>
    <x v="0"/>
    <s v="other"/>
    <n v="0"/>
    <s v="&gt;100"/>
    <n v="0"/>
    <x v="1"/>
    <x v="1"/>
  </r>
  <r>
    <s v="94078-TAM"/>
    <x v="1"/>
    <n v="75"/>
    <s v="Yes"/>
    <x v="4"/>
    <n v="15"/>
    <n v="27"/>
    <s v="None"/>
    <x v="0"/>
    <s v="No"/>
    <x v="0"/>
    <s v="Fiber Optic"/>
    <x v="0"/>
    <s v="No"/>
    <x v="0"/>
    <s v="No"/>
    <x v="1"/>
    <s v="No"/>
    <s v="No"/>
    <s v="Yes"/>
    <x v="1"/>
    <s v="No"/>
    <x v="1"/>
    <n v="69.099999999999994"/>
    <n v="69.099999999999994"/>
    <n v="0"/>
    <n v="0"/>
    <n v="16.190000000000001"/>
    <n v="85.29"/>
    <s v="Churned"/>
    <x v="0"/>
    <s v="Moved"/>
    <n v="1"/>
    <s v="50-100"/>
    <n v="0"/>
    <x v="1"/>
    <x v="0"/>
  </r>
  <r>
    <s v="88914-PUN"/>
    <x v="0"/>
    <n v="59"/>
    <s v="No"/>
    <x v="13"/>
    <n v="14"/>
    <n v="9"/>
    <s v="Deal 4"/>
    <x v="0"/>
    <s v="Yes"/>
    <x v="0"/>
    <s v="DSL"/>
    <x v="0"/>
    <s v="Yes"/>
    <x v="0"/>
    <s v="No"/>
    <x v="1"/>
    <s v="No"/>
    <s v="No"/>
    <s v="Yes"/>
    <x v="1"/>
    <s v="Yes"/>
    <x v="0"/>
    <n v="55.5"/>
    <n v="767.55"/>
    <n v="0"/>
    <n v="0"/>
    <n v="258.72000000000003"/>
    <n v="1026.27"/>
    <s v="Stayed"/>
    <x v="0"/>
    <s v="other"/>
    <n v="0"/>
    <s v="50-100"/>
    <n v="0"/>
    <x v="1"/>
    <x v="3"/>
  </r>
  <r>
    <s v="45079-RAJ"/>
    <x v="1"/>
    <n v="59"/>
    <s v="No"/>
    <x v="8"/>
    <n v="4"/>
    <n v="26"/>
    <s v="Deal 1"/>
    <x v="0"/>
    <s v="Yes"/>
    <x v="1"/>
    <s v="No"/>
    <x v="0"/>
    <s v="No"/>
    <x v="0"/>
    <s v="No"/>
    <x v="1"/>
    <s v="No"/>
    <s v="No"/>
    <s v="No"/>
    <x v="2"/>
    <s v="No"/>
    <x v="0"/>
    <n v="25.6"/>
    <n v="1784.9"/>
    <n v="0"/>
    <n v="0"/>
    <n v="786.58"/>
    <n v="2571.48"/>
    <s v="Stayed"/>
    <x v="0"/>
    <s v="other"/>
    <n v="0"/>
    <s v="20-50"/>
    <n v="0"/>
    <x v="1"/>
    <x v="0"/>
  </r>
  <r>
    <s v="57765-TAM"/>
    <x v="0"/>
    <n v="37"/>
    <s v="Yes"/>
    <x v="4"/>
    <n v="14"/>
    <n v="17"/>
    <s v="Deal 5"/>
    <x v="0"/>
    <s v="Yes"/>
    <x v="0"/>
    <s v="Cable"/>
    <x v="0"/>
    <s v="No"/>
    <x v="0"/>
    <s v="No"/>
    <x v="0"/>
    <s v="Yes"/>
    <s v="Yes"/>
    <s v="No"/>
    <x v="1"/>
    <s v="No"/>
    <x v="0"/>
    <n v="95"/>
    <n v="655.5"/>
    <n v="36.6"/>
    <n v="10"/>
    <n v="143.63999999999999"/>
    <n v="772.54"/>
    <s v="Churned"/>
    <x v="1"/>
    <s v="Competitor had better devices"/>
    <n v="1"/>
    <s v="50-100"/>
    <n v="0"/>
    <x v="0"/>
    <x v="1"/>
  </r>
  <r>
    <s v="69923-JHA"/>
    <x v="0"/>
    <n v="52"/>
    <s v="No"/>
    <x v="14"/>
    <n v="7"/>
    <n v="18"/>
    <s v="None"/>
    <x v="0"/>
    <s v="Yes"/>
    <x v="0"/>
    <s v="Cable"/>
    <x v="0"/>
    <s v="No"/>
    <x v="0"/>
    <s v="No"/>
    <x v="0"/>
    <s v="No"/>
    <s v="No"/>
    <s v="Yes"/>
    <x v="1"/>
    <s v="Yes"/>
    <x v="1"/>
    <n v="59.85"/>
    <n v="59.85"/>
    <n v="0"/>
    <n v="0"/>
    <n v="22.05"/>
    <n v="81.900000000000006"/>
    <s v="Churned"/>
    <x v="4"/>
    <s v="Attitude of support person"/>
    <n v="1"/>
    <s v="50-100"/>
    <n v="0"/>
    <x v="1"/>
    <x v="2"/>
  </r>
  <r>
    <s v="52403-WES"/>
    <x v="1"/>
    <n v="66"/>
    <s v="Yes"/>
    <x v="2"/>
    <n v="9"/>
    <n v="6"/>
    <s v="None"/>
    <x v="0"/>
    <s v="No"/>
    <x v="0"/>
    <s v="Fiber Optic"/>
    <x v="0"/>
    <s v="No"/>
    <x v="0"/>
    <s v="No"/>
    <x v="1"/>
    <s v="No"/>
    <s v="No"/>
    <s v="No"/>
    <x v="2"/>
    <s v="Yes"/>
    <x v="1"/>
    <n v="71.25"/>
    <n v="71.25"/>
    <n v="0"/>
    <n v="10"/>
    <n v="17.600000000000001"/>
    <n v="98.85"/>
    <s v="Joined"/>
    <x v="0"/>
    <s v="other"/>
    <n v="0"/>
    <s v="50-100"/>
    <n v="1"/>
    <x v="1"/>
    <x v="3"/>
  </r>
  <r>
    <s v="71101-KAR"/>
    <x v="1"/>
    <n v="42"/>
    <s v="No"/>
    <x v="3"/>
    <n v="4"/>
    <n v="28"/>
    <s v="Deal 2"/>
    <x v="0"/>
    <s v="Yes"/>
    <x v="0"/>
    <s v="Fiber Optic"/>
    <x v="1"/>
    <s v="Yes"/>
    <x v="1"/>
    <s v="Yes"/>
    <x v="0"/>
    <s v="Yes"/>
    <s v="Yes"/>
    <s v="Yes"/>
    <x v="2"/>
    <s v="No"/>
    <x v="0"/>
    <n v="-9"/>
    <n v="6758.45"/>
    <n v="11.85"/>
    <n v="0"/>
    <n v="2599.8000000000002"/>
    <n v="9346.4"/>
    <s v="Stayed"/>
    <x v="0"/>
    <s v="other"/>
    <n v="0"/>
    <s v="&lt;20"/>
    <n v="0"/>
    <x v="0"/>
    <x v="0"/>
  </r>
  <r>
    <s v="29855-TAM"/>
    <x v="0"/>
    <n v="47"/>
    <s v="Yes"/>
    <x v="4"/>
    <n v="2"/>
    <n v="18"/>
    <s v="None"/>
    <x v="0"/>
    <s v="No"/>
    <x v="0"/>
    <s v="Fiber Optic"/>
    <x v="0"/>
    <s v="No"/>
    <x v="0"/>
    <s v="No"/>
    <x v="1"/>
    <s v="No"/>
    <s v="No"/>
    <s v="No"/>
    <x v="1"/>
    <s v="Yes"/>
    <x v="1"/>
    <n v="70"/>
    <n v="1144.5"/>
    <n v="0"/>
    <n v="80"/>
    <n v="130.22"/>
    <n v="1354.72"/>
    <s v="Churned"/>
    <x v="4"/>
    <s v="Attitude of support person"/>
    <n v="1"/>
    <s v="50-100"/>
    <n v="0"/>
    <x v="0"/>
    <x v="2"/>
  </r>
  <r>
    <s v="38073-ASS"/>
    <x v="1"/>
    <n v="54"/>
    <s v="Yes"/>
    <x v="17"/>
    <n v="8"/>
    <n v="35"/>
    <s v="None"/>
    <x v="1"/>
    <s v="No"/>
    <x v="0"/>
    <s v="DSL"/>
    <x v="1"/>
    <s v="Yes"/>
    <x v="0"/>
    <s v="No"/>
    <x v="1"/>
    <s v="No"/>
    <s v="No"/>
    <s v="Yes"/>
    <x v="2"/>
    <s v="No"/>
    <x v="1"/>
    <n v="36.15"/>
    <n v="2434.4499999999998"/>
    <n v="0"/>
    <n v="0"/>
    <n v="0"/>
    <n v="2434.4499999999998"/>
    <s v="Stayed"/>
    <x v="0"/>
    <s v="other"/>
    <n v="0"/>
    <s v="20-50"/>
    <n v="0"/>
    <x v="1"/>
    <x v="0"/>
  </r>
  <r>
    <s v="38963-TEL"/>
    <x v="1"/>
    <n v="59"/>
    <s v="Yes"/>
    <x v="5"/>
    <n v="13"/>
    <n v="33"/>
    <s v="None"/>
    <x v="0"/>
    <s v="Yes"/>
    <x v="0"/>
    <s v="Fiber Optic"/>
    <x v="0"/>
    <s v="Yes"/>
    <x v="1"/>
    <s v="Yes"/>
    <x v="0"/>
    <s v="Yes"/>
    <s v="Yes"/>
    <s v="Yes"/>
    <x v="0"/>
    <s v="Yes"/>
    <x v="1"/>
    <n v="109.25"/>
    <n v="8109.8"/>
    <n v="0"/>
    <n v="0"/>
    <n v="2241.36"/>
    <n v="10351.16"/>
    <s v="Churned"/>
    <x v="1"/>
    <s v="Competitor had better devices"/>
    <n v="1"/>
    <s v="&gt;100"/>
    <n v="0"/>
    <x v="1"/>
    <x v="0"/>
  </r>
  <r>
    <s v="45074-TEL"/>
    <x v="0"/>
    <n v="44"/>
    <s v="No"/>
    <x v="5"/>
    <n v="5"/>
    <n v="26"/>
    <s v="Deal 2"/>
    <x v="0"/>
    <s v="Yes"/>
    <x v="1"/>
    <s v="No"/>
    <x v="0"/>
    <s v="No"/>
    <x v="0"/>
    <s v="No"/>
    <x v="1"/>
    <s v="No"/>
    <s v="No"/>
    <s v="No"/>
    <x v="0"/>
    <s v="Yes"/>
    <x v="0"/>
    <n v="25.9"/>
    <n v="1216.5999999999999"/>
    <n v="0"/>
    <n v="0"/>
    <n v="1012.05"/>
    <n v="2228.65"/>
    <s v="Stayed"/>
    <x v="0"/>
    <s v="other"/>
    <n v="0"/>
    <s v="20-50"/>
    <n v="0"/>
    <x v="0"/>
    <x v="0"/>
  </r>
  <r>
    <s v="43293-UTT"/>
    <x v="0"/>
    <n v="54"/>
    <s v="No"/>
    <x v="7"/>
    <n v="14"/>
    <n v="11"/>
    <s v="None"/>
    <x v="0"/>
    <s v="No"/>
    <x v="0"/>
    <s v="DSL"/>
    <x v="1"/>
    <s v="Yes"/>
    <x v="0"/>
    <s v="Yes"/>
    <x v="0"/>
    <s v="Yes"/>
    <s v="Yes"/>
    <s v="Yes"/>
    <x v="2"/>
    <s v="No"/>
    <x v="1"/>
    <n v="82.85"/>
    <n v="5776.45"/>
    <n v="0"/>
    <n v="0"/>
    <n v="1876.12"/>
    <n v="7652.57"/>
    <s v="Stayed"/>
    <x v="0"/>
    <s v="other"/>
    <n v="0"/>
    <s v="50-100"/>
    <n v="0"/>
    <x v="1"/>
    <x v="3"/>
  </r>
  <r>
    <s v="21589-PUN"/>
    <x v="1"/>
    <n v="31"/>
    <s v="Yes"/>
    <x v="13"/>
    <n v="12"/>
    <n v="27"/>
    <s v="None"/>
    <x v="0"/>
    <s v="No"/>
    <x v="0"/>
    <s v="DSL"/>
    <x v="0"/>
    <s v="No"/>
    <x v="0"/>
    <s v="Yes"/>
    <x v="1"/>
    <s v="No"/>
    <s v="No"/>
    <s v="Yes"/>
    <x v="1"/>
    <s v="Yes"/>
    <x v="0"/>
    <n v="49.45"/>
    <n v="799"/>
    <n v="0"/>
    <n v="0"/>
    <n v="775.2"/>
    <n v="1574.2"/>
    <s v="Stayed"/>
    <x v="0"/>
    <s v="other"/>
    <n v="0"/>
    <s v="20-50"/>
    <n v="0"/>
    <x v="2"/>
    <x v="0"/>
  </r>
  <r>
    <s v="31535-PUN"/>
    <x v="1"/>
    <n v="30"/>
    <s v="Yes"/>
    <x v="13"/>
    <n v="14"/>
    <n v="16"/>
    <s v="None"/>
    <x v="1"/>
    <s v="No"/>
    <x v="0"/>
    <s v="DSL"/>
    <x v="1"/>
    <s v="Yes"/>
    <x v="0"/>
    <s v="Yes"/>
    <x v="1"/>
    <s v="No"/>
    <s v="Yes"/>
    <s v="No"/>
    <x v="2"/>
    <s v="Yes"/>
    <x v="0"/>
    <n v="40.549999999999997"/>
    <n v="1390.85"/>
    <n v="0"/>
    <n v="50"/>
    <n v="0"/>
    <n v="1440.85"/>
    <s v="Stayed"/>
    <x v="0"/>
    <s v="other"/>
    <n v="0"/>
    <s v="20-50"/>
    <n v="0"/>
    <x v="2"/>
    <x v="1"/>
  </r>
  <r>
    <s v="35279-HAR"/>
    <x v="1"/>
    <n v="43"/>
    <s v="No"/>
    <x v="15"/>
    <n v="11"/>
    <n v="6"/>
    <s v="None"/>
    <x v="0"/>
    <s v="No"/>
    <x v="0"/>
    <s v="DSL"/>
    <x v="0"/>
    <s v="No"/>
    <x v="1"/>
    <s v="No"/>
    <x v="1"/>
    <s v="Yes"/>
    <s v="Yes"/>
    <s v="Yes"/>
    <x v="1"/>
    <s v="No"/>
    <x v="1"/>
    <n v="59.2"/>
    <n v="59.2"/>
    <n v="0"/>
    <n v="0"/>
    <n v="13.58"/>
    <n v="72.78"/>
    <s v="Churned"/>
    <x v="2"/>
    <s v="Service dissatisfaction"/>
    <n v="1"/>
    <s v="50-100"/>
    <n v="0"/>
    <x v="0"/>
    <x v="3"/>
  </r>
  <r>
    <s v="35183-MAH"/>
    <x v="1"/>
    <n v="55"/>
    <s v="No"/>
    <x v="1"/>
    <n v="6"/>
    <n v="11"/>
    <s v="Deal 1"/>
    <x v="0"/>
    <s v="Yes"/>
    <x v="0"/>
    <s v="Fiber Optic"/>
    <x v="1"/>
    <s v="Yes"/>
    <x v="1"/>
    <s v="Yes"/>
    <x v="0"/>
    <s v="Yes"/>
    <s v="Yes"/>
    <s v="Yes"/>
    <x v="2"/>
    <s v="Yes"/>
    <x v="0"/>
    <n v="114.05"/>
    <n v="8289.2000000000007"/>
    <n v="0"/>
    <n v="0"/>
    <n v="418.32"/>
    <n v="8707.52"/>
    <s v="Stayed"/>
    <x v="0"/>
    <s v="other"/>
    <n v="0"/>
    <s v="&gt;100"/>
    <n v="0"/>
    <x v="1"/>
    <x v="3"/>
  </r>
  <r>
    <s v="33533-GUJ"/>
    <x v="0"/>
    <n v="65"/>
    <s v="No"/>
    <x v="6"/>
    <n v="4"/>
    <n v="5"/>
    <s v="None"/>
    <x v="1"/>
    <s v="No"/>
    <x v="0"/>
    <s v="DSL"/>
    <x v="0"/>
    <s v="No"/>
    <x v="1"/>
    <s v="Yes"/>
    <x v="0"/>
    <s v="Yes"/>
    <s v="Yes"/>
    <s v="Yes"/>
    <x v="1"/>
    <s v="Yes"/>
    <x v="0"/>
    <n v="53.4"/>
    <n v="3579.15"/>
    <n v="0"/>
    <n v="0"/>
    <n v="0"/>
    <n v="3579.15"/>
    <s v="Stayed"/>
    <x v="0"/>
    <s v="other"/>
    <n v="0"/>
    <s v="50-100"/>
    <n v="0"/>
    <x v="1"/>
    <x v="4"/>
  </r>
  <r>
    <s v="34391-MAD"/>
    <x v="1"/>
    <n v="44"/>
    <s v="Yes"/>
    <x v="11"/>
    <n v="1"/>
    <n v="9"/>
    <s v="None"/>
    <x v="0"/>
    <s v="Yes"/>
    <x v="1"/>
    <s v="No"/>
    <x v="0"/>
    <s v="No"/>
    <x v="0"/>
    <s v="No"/>
    <x v="1"/>
    <s v="No"/>
    <s v="No"/>
    <s v="No"/>
    <x v="2"/>
    <s v="No"/>
    <x v="2"/>
    <n v="24.7"/>
    <n v="571.75"/>
    <n v="0"/>
    <n v="0"/>
    <n v="497.76"/>
    <n v="1069.51"/>
    <s v="Stayed"/>
    <x v="0"/>
    <s v="other"/>
    <n v="0"/>
    <s v="20-50"/>
    <n v="0"/>
    <x v="0"/>
    <x v="3"/>
  </r>
  <r>
    <s v="23912-MAD"/>
    <x v="1"/>
    <n v="24"/>
    <s v="No"/>
    <x v="11"/>
    <n v="4"/>
    <n v="5"/>
    <s v="Deal 4"/>
    <x v="0"/>
    <s v="Yes"/>
    <x v="0"/>
    <s v="Cable"/>
    <x v="1"/>
    <s v="No"/>
    <x v="1"/>
    <s v="Yes"/>
    <x v="1"/>
    <s v="Yes"/>
    <s v="Yes"/>
    <s v="Yes"/>
    <x v="0"/>
    <s v="No"/>
    <x v="0"/>
    <n v="73.55"/>
    <n v="693.3"/>
    <n v="0"/>
    <n v="0"/>
    <n v="142.4"/>
    <n v="835.7"/>
    <s v="Stayed"/>
    <x v="0"/>
    <s v="other"/>
    <n v="0"/>
    <s v="50-100"/>
    <n v="0"/>
    <x v="2"/>
    <x v="4"/>
  </r>
  <r>
    <s v="51567-AND"/>
    <x v="1"/>
    <n v="68"/>
    <s v="Yes"/>
    <x v="10"/>
    <n v="13"/>
    <n v="17"/>
    <s v="None"/>
    <x v="0"/>
    <s v="Yes"/>
    <x v="0"/>
    <s v="Fiber Optic"/>
    <x v="1"/>
    <s v="Yes"/>
    <x v="0"/>
    <s v="Yes"/>
    <x v="0"/>
    <s v="No"/>
    <s v="No"/>
    <s v="Yes"/>
    <x v="2"/>
    <s v="Yes"/>
    <x v="1"/>
    <n v="97.05"/>
    <n v="4385.05"/>
    <n v="0"/>
    <n v="0"/>
    <n v="570.15"/>
    <n v="4955.2"/>
    <s v="Stayed"/>
    <x v="0"/>
    <s v="other"/>
    <n v="0"/>
    <s v="50-100"/>
    <n v="0"/>
    <x v="1"/>
    <x v="1"/>
  </r>
  <r>
    <s v="88268-UTT"/>
    <x v="1"/>
    <n v="48"/>
    <s v="Yes"/>
    <x v="7"/>
    <n v="1"/>
    <n v="31"/>
    <s v="None"/>
    <x v="0"/>
    <s v="No"/>
    <x v="1"/>
    <s v="No"/>
    <x v="0"/>
    <s v="No"/>
    <x v="0"/>
    <s v="No"/>
    <x v="1"/>
    <s v="No"/>
    <s v="No"/>
    <s v="No"/>
    <x v="1"/>
    <s v="No"/>
    <x v="2"/>
    <n v="19.899999999999999"/>
    <n v="19.899999999999999"/>
    <n v="0"/>
    <n v="0"/>
    <n v="49.51"/>
    <n v="69.41"/>
    <s v="Churned"/>
    <x v="4"/>
    <s v="Attitude of support person"/>
    <n v="1"/>
    <s v="&lt;20"/>
    <n v="0"/>
    <x v="0"/>
    <x v="0"/>
  </r>
  <r>
    <s v="95860-KAR"/>
    <x v="0"/>
    <n v="69"/>
    <s v="No"/>
    <x v="3"/>
    <n v="5"/>
    <n v="22"/>
    <s v="None"/>
    <x v="0"/>
    <s v="Yes"/>
    <x v="0"/>
    <s v="Fiber Optic"/>
    <x v="0"/>
    <s v="Yes"/>
    <x v="0"/>
    <s v="No"/>
    <x v="0"/>
    <s v="Yes"/>
    <s v="No"/>
    <s v="Yes"/>
    <x v="1"/>
    <s v="Yes"/>
    <x v="1"/>
    <n v="101.35"/>
    <n v="1218.55"/>
    <n v="0"/>
    <n v="0"/>
    <n v="582"/>
    <n v="1800.55"/>
    <s v="Churned"/>
    <x v="2"/>
    <s v="Product dissatisfaction"/>
    <n v="1"/>
    <s v="&gt;100"/>
    <n v="0"/>
    <x v="1"/>
    <x v="2"/>
  </r>
  <r>
    <s v="67455-MAH"/>
    <x v="1"/>
    <n v="38"/>
    <s v="No"/>
    <x v="1"/>
    <n v="3"/>
    <n v="14"/>
    <s v="Deal 2"/>
    <x v="0"/>
    <s v="Yes"/>
    <x v="0"/>
    <s v="DSL"/>
    <x v="1"/>
    <s v="No"/>
    <x v="1"/>
    <s v="Yes"/>
    <x v="1"/>
    <s v="Yes"/>
    <s v="Yes"/>
    <s v="Yes"/>
    <x v="2"/>
    <s v="No"/>
    <x v="0"/>
    <n v="75.7"/>
    <n v="4676.7"/>
    <n v="0"/>
    <n v="0"/>
    <n v="765.45"/>
    <n v="5442.15"/>
    <s v="Stayed"/>
    <x v="0"/>
    <s v="other"/>
    <n v="0"/>
    <s v="50-100"/>
    <n v="0"/>
    <x v="0"/>
    <x v="1"/>
  </r>
  <r>
    <s v="76248-MAH"/>
    <x v="1"/>
    <n v="25"/>
    <s v="No"/>
    <x v="1"/>
    <n v="15"/>
    <n v="14"/>
    <s v="Deal 5"/>
    <x v="0"/>
    <s v="Yes"/>
    <x v="0"/>
    <s v="Fiber Optic"/>
    <x v="1"/>
    <s v="No"/>
    <x v="0"/>
    <s v="No"/>
    <x v="1"/>
    <s v="No"/>
    <s v="No"/>
    <s v="Yes"/>
    <x v="1"/>
    <s v="Yes"/>
    <x v="1"/>
    <n v="80.099999999999994"/>
    <n v="336.15"/>
    <n v="0"/>
    <n v="0"/>
    <n v="176.64"/>
    <n v="512.79"/>
    <s v="Stayed"/>
    <x v="0"/>
    <s v="other"/>
    <n v="0"/>
    <s v="50-100"/>
    <n v="0"/>
    <x v="2"/>
    <x v="1"/>
  </r>
  <r>
    <s v="57150-TAM"/>
    <x v="0"/>
    <n v="37"/>
    <s v="Yes"/>
    <x v="4"/>
    <n v="9"/>
    <n v="8"/>
    <s v="None"/>
    <x v="0"/>
    <s v="No"/>
    <x v="0"/>
    <s v="Fiber Optic"/>
    <x v="0"/>
    <s v="No"/>
    <x v="1"/>
    <s v="No"/>
    <x v="1"/>
    <s v="Yes"/>
    <s v="Yes"/>
    <s v="Yes"/>
    <x v="1"/>
    <s v="No"/>
    <x v="1"/>
    <n v="83.9"/>
    <n v="497.55"/>
    <n v="0"/>
    <n v="0"/>
    <n v="155.58000000000001"/>
    <n v="653.13"/>
    <s v="Churned"/>
    <x v="1"/>
    <s v="Competitor had better devices"/>
    <n v="1"/>
    <s v="50-100"/>
    <n v="0"/>
    <x v="0"/>
    <x v="3"/>
  </r>
  <r>
    <s v="49261-TEL"/>
    <x v="1"/>
    <n v="81"/>
    <s v="No"/>
    <x v="5"/>
    <n v="9"/>
    <n v="18"/>
    <s v="None"/>
    <x v="1"/>
    <s v="No"/>
    <x v="0"/>
    <s v="Cable"/>
    <x v="1"/>
    <s v="Yes"/>
    <x v="1"/>
    <s v="No"/>
    <x v="1"/>
    <s v="No"/>
    <s v="No"/>
    <s v="Yes"/>
    <x v="2"/>
    <s v="Yes"/>
    <x v="1"/>
    <n v="41.95"/>
    <n v="2965.75"/>
    <n v="0"/>
    <n v="0"/>
    <n v="0"/>
    <n v="2965.75"/>
    <s v="Stayed"/>
    <x v="0"/>
    <s v="other"/>
    <n v="0"/>
    <s v="20-50"/>
    <n v="0"/>
    <x v="1"/>
    <x v="2"/>
  </r>
  <r>
    <s v="78693-BIH"/>
    <x v="1"/>
    <n v="25"/>
    <s v="Yes"/>
    <x v="9"/>
    <n v="6"/>
    <n v="10"/>
    <s v="None"/>
    <x v="0"/>
    <s v="No"/>
    <x v="1"/>
    <s v="No"/>
    <x v="0"/>
    <s v="No"/>
    <x v="0"/>
    <s v="No"/>
    <x v="1"/>
    <s v="No"/>
    <s v="No"/>
    <s v="No"/>
    <x v="2"/>
    <s v="No"/>
    <x v="1"/>
    <n v="19.399999999999999"/>
    <n v="1496.45"/>
    <n v="0"/>
    <n v="0"/>
    <n v="926.64"/>
    <n v="2423.09"/>
    <s v="Stayed"/>
    <x v="0"/>
    <s v="other"/>
    <n v="0"/>
    <s v="&lt;20"/>
    <n v="0"/>
    <x v="2"/>
    <x v="3"/>
  </r>
  <r>
    <s v="31311-KAR"/>
    <x v="1"/>
    <n v="48"/>
    <s v="Yes"/>
    <x v="3"/>
    <n v="13"/>
    <n v="33"/>
    <s v="Deal 1"/>
    <x v="1"/>
    <s v="No"/>
    <x v="0"/>
    <s v="DSL"/>
    <x v="0"/>
    <s v="Yes"/>
    <x v="1"/>
    <s v="Yes"/>
    <x v="0"/>
    <s v="Yes"/>
    <s v="Yes"/>
    <s v="Yes"/>
    <x v="2"/>
    <s v="Yes"/>
    <x v="0"/>
    <n v="61.4"/>
    <n v="4310.3500000000004"/>
    <n v="0"/>
    <n v="0"/>
    <n v="0"/>
    <n v="4310.3500000000004"/>
    <s v="Stayed"/>
    <x v="0"/>
    <s v="other"/>
    <n v="0"/>
    <s v="50-100"/>
    <n v="0"/>
    <x v="0"/>
    <x v="0"/>
  </r>
  <r>
    <s v="68399-UTT"/>
    <x v="1"/>
    <n v="51"/>
    <s v="Yes"/>
    <x v="7"/>
    <n v="5"/>
    <n v="11"/>
    <s v="Deal 1"/>
    <x v="0"/>
    <s v="Yes"/>
    <x v="0"/>
    <s v="DSL"/>
    <x v="1"/>
    <s v="Yes"/>
    <x v="1"/>
    <s v="Yes"/>
    <x v="1"/>
    <s v="No"/>
    <s v="No"/>
    <s v="Yes"/>
    <x v="2"/>
    <s v="Yes"/>
    <x v="1"/>
    <n v="70.45"/>
    <n v="5165.7"/>
    <n v="0"/>
    <n v="0"/>
    <n v="493.2"/>
    <n v="5658.9"/>
    <s v="Stayed"/>
    <x v="0"/>
    <s v="other"/>
    <n v="0"/>
    <s v="50-100"/>
    <n v="0"/>
    <x v="1"/>
    <x v="3"/>
  </r>
  <r>
    <s v="73913-HAR"/>
    <x v="1"/>
    <n v="38"/>
    <s v="Yes"/>
    <x v="15"/>
    <n v="3"/>
    <n v="7"/>
    <s v="None"/>
    <x v="0"/>
    <s v="Yes"/>
    <x v="1"/>
    <s v="No"/>
    <x v="0"/>
    <s v="No"/>
    <x v="0"/>
    <s v="No"/>
    <x v="1"/>
    <s v="No"/>
    <s v="No"/>
    <s v="No"/>
    <x v="2"/>
    <s v="No"/>
    <x v="0"/>
    <n v="25.55"/>
    <n v="1714.95"/>
    <n v="0"/>
    <n v="0"/>
    <n v="3160.96"/>
    <n v="4875.91"/>
    <s v="Stayed"/>
    <x v="0"/>
    <s v="other"/>
    <n v="0"/>
    <s v="20-50"/>
    <n v="0"/>
    <x v="0"/>
    <x v="3"/>
  </r>
  <r>
    <s v="67718-TAM"/>
    <x v="1"/>
    <n v="28"/>
    <s v="No"/>
    <x v="4"/>
    <n v="11"/>
    <n v="1"/>
    <s v="None"/>
    <x v="0"/>
    <s v="No"/>
    <x v="0"/>
    <s v="Fiber Optic"/>
    <x v="0"/>
    <s v="No"/>
    <x v="0"/>
    <s v="Yes"/>
    <x v="0"/>
    <s v="No"/>
    <s v="No"/>
    <s v="Yes"/>
    <x v="1"/>
    <s v="No"/>
    <x v="1"/>
    <n v="86.25"/>
    <n v="770.5"/>
    <n v="0"/>
    <n v="0"/>
    <n v="417.06"/>
    <n v="1187.56"/>
    <s v="Stayed"/>
    <x v="0"/>
    <s v="other"/>
    <n v="0"/>
    <s v="50-100"/>
    <n v="0"/>
    <x v="2"/>
    <x v="4"/>
  </r>
  <r>
    <s v="52584-TAM"/>
    <x v="0"/>
    <n v="69"/>
    <s v="No"/>
    <x v="4"/>
    <n v="6"/>
    <n v="5"/>
    <s v="None"/>
    <x v="0"/>
    <s v="Yes"/>
    <x v="0"/>
    <s v="DSL"/>
    <x v="1"/>
    <s v="Yes"/>
    <x v="0"/>
    <s v="No"/>
    <x v="1"/>
    <s v="Yes"/>
    <s v="Yes"/>
    <s v="No"/>
    <x v="0"/>
    <s v="Yes"/>
    <x v="1"/>
    <n v="71.75"/>
    <n v="4374.55"/>
    <n v="0"/>
    <n v="10"/>
    <n v="612"/>
    <n v="4996.55"/>
    <s v="Stayed"/>
    <x v="0"/>
    <s v="other"/>
    <n v="0"/>
    <s v="50-100"/>
    <n v="0"/>
    <x v="1"/>
    <x v="4"/>
  </r>
  <r>
    <s v="19998-AND"/>
    <x v="1"/>
    <n v="18"/>
    <s v="No"/>
    <x v="10"/>
    <n v="0"/>
    <n v="2"/>
    <s v="Deal 5"/>
    <x v="0"/>
    <s v="No"/>
    <x v="0"/>
    <s v="Fiber Optic"/>
    <x v="0"/>
    <s v="No"/>
    <x v="1"/>
    <s v="No"/>
    <x v="1"/>
    <s v="Yes"/>
    <s v="Yes"/>
    <s v="Yes"/>
    <x v="1"/>
    <s v="No"/>
    <x v="0"/>
    <n v="85.7"/>
    <n v="256.75"/>
    <n v="0"/>
    <n v="0"/>
    <n v="89.52"/>
    <n v="346.27"/>
    <s v="Joined"/>
    <x v="0"/>
    <s v="other"/>
    <n v="0"/>
    <s v="50-100"/>
    <n v="1"/>
    <x v="3"/>
    <x v="4"/>
  </r>
  <r>
    <s v="99846-MAH"/>
    <x v="1"/>
    <n v="49"/>
    <s v="Yes"/>
    <x v="1"/>
    <n v="2"/>
    <n v="18"/>
    <s v="None"/>
    <x v="0"/>
    <s v="Yes"/>
    <x v="0"/>
    <s v="DSL"/>
    <x v="0"/>
    <s v="No"/>
    <x v="0"/>
    <s v="No"/>
    <x v="1"/>
    <s v="No"/>
    <s v="No"/>
    <s v="No"/>
    <x v="1"/>
    <s v="Yes"/>
    <x v="0"/>
    <n v="49.5"/>
    <n v="1265.6500000000001"/>
    <n v="0"/>
    <n v="150"/>
    <n v="424.84"/>
    <n v="1840.49"/>
    <s v="Stayed"/>
    <x v="0"/>
    <s v="other"/>
    <n v="0"/>
    <s v="20-50"/>
    <n v="0"/>
    <x v="0"/>
    <x v="2"/>
  </r>
  <r>
    <s v="13973-WES"/>
    <x v="1"/>
    <n v="66"/>
    <s v="Yes"/>
    <x v="2"/>
    <n v="2"/>
    <n v="11"/>
    <s v="None"/>
    <x v="0"/>
    <s v="No"/>
    <x v="0"/>
    <s v="Cable"/>
    <x v="0"/>
    <s v="No"/>
    <x v="0"/>
    <s v="No"/>
    <x v="1"/>
    <s v="No"/>
    <s v="No"/>
    <s v="Yes"/>
    <x v="1"/>
    <s v="Yes"/>
    <x v="1"/>
    <n v="71.05"/>
    <n v="3444.85"/>
    <n v="0"/>
    <n v="0"/>
    <n v="230"/>
    <n v="3674.85"/>
    <s v="Churned"/>
    <x v="2"/>
    <s v="Poor expertise of online support"/>
    <n v="1"/>
    <s v="50-100"/>
    <n v="0"/>
    <x v="1"/>
    <x v="3"/>
  </r>
  <r>
    <s v="13086-KAR"/>
    <x v="1"/>
    <n v="29"/>
    <s v="No"/>
    <x v="3"/>
    <n v="14"/>
    <n v="20"/>
    <s v="Deal 5"/>
    <x v="0"/>
    <s v="No"/>
    <x v="0"/>
    <s v="DSL"/>
    <x v="0"/>
    <s v="No"/>
    <x v="0"/>
    <s v="No"/>
    <x v="1"/>
    <s v="No"/>
    <s v="Yes"/>
    <s v="Yes"/>
    <x v="1"/>
    <s v="Yes"/>
    <x v="1"/>
    <n v="45.1"/>
    <n v="45.1"/>
    <n v="0"/>
    <n v="0"/>
    <n v="11.06"/>
    <n v="56.16"/>
    <s v="Churned"/>
    <x v="0"/>
    <s v="Don't know"/>
    <n v="1"/>
    <s v="20-50"/>
    <n v="0"/>
    <x v="2"/>
    <x v="2"/>
  </r>
  <r>
    <s v="95088-KAR"/>
    <x v="1"/>
    <n v="57"/>
    <s v="No"/>
    <x v="3"/>
    <n v="9"/>
    <n v="6"/>
    <s v="None"/>
    <x v="0"/>
    <s v="No"/>
    <x v="0"/>
    <s v="Cable"/>
    <x v="0"/>
    <s v="No"/>
    <x v="0"/>
    <s v="Yes"/>
    <x v="1"/>
    <s v="No"/>
    <s v="No"/>
    <s v="Yes"/>
    <x v="0"/>
    <s v="No"/>
    <x v="1"/>
    <n v="50.05"/>
    <n v="2029.05"/>
    <n v="0"/>
    <n v="0"/>
    <n v="509.22"/>
    <n v="2538.27"/>
    <s v="Stayed"/>
    <x v="0"/>
    <s v="other"/>
    <n v="0"/>
    <s v="50-100"/>
    <n v="0"/>
    <x v="1"/>
    <x v="3"/>
  </r>
  <r>
    <s v="21686-RAJ"/>
    <x v="0"/>
    <n v="44"/>
    <s v="Yes"/>
    <x v="8"/>
    <n v="9"/>
    <n v="20"/>
    <s v="Deal 2"/>
    <x v="0"/>
    <s v="No"/>
    <x v="0"/>
    <s v="Fiber Optic"/>
    <x v="0"/>
    <s v="Yes"/>
    <x v="0"/>
    <s v="No"/>
    <x v="0"/>
    <s v="Yes"/>
    <s v="Yes"/>
    <s v="Yes"/>
    <x v="0"/>
    <s v="Yes"/>
    <x v="1"/>
    <n v="94.25"/>
    <n v="4867.95"/>
    <n v="0"/>
    <n v="0"/>
    <n v="835.81"/>
    <n v="5703.76"/>
    <s v="Churned"/>
    <x v="0"/>
    <s v="Moved"/>
    <n v="1"/>
    <s v="50-100"/>
    <n v="0"/>
    <x v="0"/>
    <x v="2"/>
  </r>
  <r>
    <s v="36483-KAR"/>
    <x v="0"/>
    <n v="42"/>
    <s v="No"/>
    <x v="3"/>
    <n v="2"/>
    <n v="14"/>
    <s v="None"/>
    <x v="0"/>
    <s v="No"/>
    <x v="1"/>
    <s v="No"/>
    <x v="0"/>
    <s v="No"/>
    <x v="0"/>
    <s v="No"/>
    <x v="1"/>
    <s v="No"/>
    <s v="No"/>
    <s v="No"/>
    <x v="1"/>
    <s v="No"/>
    <x v="0"/>
    <n v="19.75"/>
    <n v="19.75"/>
    <n v="0"/>
    <n v="0"/>
    <n v="15.77"/>
    <n v="35.520000000000003"/>
    <s v="Joined"/>
    <x v="0"/>
    <s v="other"/>
    <n v="0"/>
    <s v="&lt;20"/>
    <n v="1"/>
    <x v="0"/>
    <x v="1"/>
  </r>
  <r>
    <s v="25377-AND"/>
    <x v="1"/>
    <n v="25"/>
    <s v="No"/>
    <x v="10"/>
    <n v="14"/>
    <n v="33"/>
    <s v="None"/>
    <x v="0"/>
    <s v="No"/>
    <x v="0"/>
    <s v="Fiber Optic"/>
    <x v="0"/>
    <s v="Yes"/>
    <x v="1"/>
    <s v="Yes"/>
    <x v="0"/>
    <s v="Yes"/>
    <s v="Yes"/>
    <s v="Yes"/>
    <x v="0"/>
    <s v="Yes"/>
    <x v="1"/>
    <n v="105.65"/>
    <n v="443.9"/>
    <n v="0"/>
    <n v="0"/>
    <n v="173.8"/>
    <n v="617.70000000000005"/>
    <s v="Churned"/>
    <x v="2"/>
    <s v="Limited range of services"/>
    <n v="1"/>
    <s v="&gt;100"/>
    <n v="0"/>
    <x v="2"/>
    <x v="0"/>
  </r>
  <r>
    <s v="89908-TAM"/>
    <x v="0"/>
    <n v="55"/>
    <s v="Yes"/>
    <x v="4"/>
    <n v="8"/>
    <n v="31"/>
    <s v="Deal 2"/>
    <x v="0"/>
    <s v="Yes"/>
    <x v="0"/>
    <s v="Fiber Optic"/>
    <x v="0"/>
    <s v="No"/>
    <x v="1"/>
    <s v="Yes"/>
    <x v="0"/>
    <s v="Yes"/>
    <s v="Yes"/>
    <s v="Yes"/>
    <x v="1"/>
    <s v="Yes"/>
    <x v="1"/>
    <n v="103.65"/>
    <n v="4747.8500000000004"/>
    <n v="0"/>
    <n v="0"/>
    <n v="1113.75"/>
    <n v="5861.6"/>
    <s v="Stayed"/>
    <x v="0"/>
    <s v="other"/>
    <n v="0"/>
    <s v="&gt;100"/>
    <n v="0"/>
    <x v="1"/>
    <x v="0"/>
  </r>
  <r>
    <s v="72525-KAR"/>
    <x v="0"/>
    <n v="47"/>
    <s v="Yes"/>
    <x v="3"/>
    <n v="15"/>
    <n v="13"/>
    <s v="None"/>
    <x v="1"/>
    <s v="No"/>
    <x v="0"/>
    <s v="DSL"/>
    <x v="0"/>
    <s v="Yes"/>
    <x v="1"/>
    <s v="Yes"/>
    <x v="1"/>
    <s v="No"/>
    <s v="No"/>
    <s v="Yes"/>
    <x v="2"/>
    <s v="No"/>
    <x v="0"/>
    <n v="39.700000000000003"/>
    <n v="1932.75"/>
    <n v="0"/>
    <n v="0"/>
    <n v="0"/>
    <n v="1932.75"/>
    <s v="Stayed"/>
    <x v="0"/>
    <s v="other"/>
    <n v="0"/>
    <s v="20-50"/>
    <n v="0"/>
    <x v="0"/>
    <x v="1"/>
  </r>
  <r>
    <s v="31758-UTT"/>
    <x v="0"/>
    <n v="32"/>
    <s v="Yes"/>
    <x v="18"/>
    <n v="11"/>
    <n v="29"/>
    <s v="Deal 4"/>
    <x v="0"/>
    <s v="Yes"/>
    <x v="0"/>
    <s v="Fiber Optic"/>
    <x v="1"/>
    <s v="Yes"/>
    <x v="1"/>
    <s v="No"/>
    <x v="0"/>
    <s v="No"/>
    <s v="No"/>
    <s v="Yes"/>
    <x v="1"/>
    <s v="Yes"/>
    <x v="1"/>
    <n v="99.25"/>
    <n v="2186.4"/>
    <n v="0"/>
    <n v="0"/>
    <n v="441.6"/>
    <n v="2628"/>
    <s v="Churned"/>
    <x v="2"/>
    <s v="Service dissatisfaction"/>
    <n v="1"/>
    <s v="50-100"/>
    <n v="0"/>
    <x v="2"/>
    <x v="0"/>
  </r>
  <r>
    <s v="31635-TEL"/>
    <x v="1"/>
    <n v="55"/>
    <s v="No"/>
    <x v="5"/>
    <n v="4"/>
    <n v="21"/>
    <s v="Deal 2"/>
    <x v="0"/>
    <s v="Yes"/>
    <x v="1"/>
    <s v="No"/>
    <x v="0"/>
    <s v="No"/>
    <x v="0"/>
    <s v="No"/>
    <x v="1"/>
    <s v="No"/>
    <s v="No"/>
    <s v="No"/>
    <x v="0"/>
    <s v="No"/>
    <x v="0"/>
    <n v="25.7"/>
    <n v="1110.5"/>
    <n v="0"/>
    <n v="0"/>
    <n v="674.52"/>
    <n v="1785.02"/>
    <s v="Stayed"/>
    <x v="0"/>
    <s v="other"/>
    <n v="0"/>
    <s v="20-50"/>
    <n v="0"/>
    <x v="1"/>
    <x v="2"/>
  </r>
  <r>
    <s v="54598-TAM"/>
    <x v="0"/>
    <n v="59"/>
    <s v="No"/>
    <x v="4"/>
    <n v="11"/>
    <n v="32"/>
    <s v="None"/>
    <x v="0"/>
    <s v="No"/>
    <x v="1"/>
    <s v="No"/>
    <x v="0"/>
    <s v="No"/>
    <x v="0"/>
    <s v="No"/>
    <x v="1"/>
    <s v="No"/>
    <s v="No"/>
    <s v="No"/>
    <x v="1"/>
    <s v="No"/>
    <x v="0"/>
    <n v="19.75"/>
    <n v="39.299999999999997"/>
    <n v="0"/>
    <n v="0"/>
    <n v="3.94"/>
    <n v="43.24"/>
    <s v="Joined"/>
    <x v="0"/>
    <s v="other"/>
    <n v="0"/>
    <s v="&lt;20"/>
    <n v="1"/>
    <x v="1"/>
    <x v="0"/>
  </r>
  <r>
    <s v="17233-AND"/>
    <x v="0"/>
    <n v="52"/>
    <s v="No"/>
    <x v="10"/>
    <n v="6"/>
    <n v="23"/>
    <s v="Deal 1"/>
    <x v="0"/>
    <s v="Yes"/>
    <x v="0"/>
    <s v="DSL"/>
    <x v="1"/>
    <s v="No"/>
    <x v="1"/>
    <s v="Yes"/>
    <x v="0"/>
    <s v="Yes"/>
    <s v="Yes"/>
    <s v="Yes"/>
    <x v="2"/>
    <s v="No"/>
    <x v="0"/>
    <n v="84.3"/>
    <n v="5997.1"/>
    <n v="0"/>
    <n v="0"/>
    <n v="2090.16"/>
    <n v="8087.26"/>
    <s v="Stayed"/>
    <x v="0"/>
    <s v="other"/>
    <n v="0"/>
    <s v="50-100"/>
    <n v="0"/>
    <x v="1"/>
    <x v="2"/>
  </r>
  <r>
    <s v="44307-BIH"/>
    <x v="1"/>
    <n v="31"/>
    <s v="Yes"/>
    <x v="9"/>
    <n v="4"/>
    <n v="7"/>
    <s v="None"/>
    <x v="1"/>
    <s v="No"/>
    <x v="0"/>
    <s v="DSL"/>
    <x v="0"/>
    <s v="Yes"/>
    <x v="1"/>
    <s v="No"/>
    <x v="1"/>
    <s v="Yes"/>
    <s v="Yes"/>
    <s v="Yes"/>
    <x v="0"/>
    <s v="Yes"/>
    <x v="0"/>
    <n v="45.1"/>
    <n v="2049.0500000000002"/>
    <n v="0"/>
    <n v="0"/>
    <n v="0"/>
    <n v="2049.0500000000002"/>
    <s v="Stayed"/>
    <x v="0"/>
    <s v="other"/>
    <n v="0"/>
    <s v="20-50"/>
    <n v="0"/>
    <x v="2"/>
    <x v="3"/>
  </r>
  <r>
    <s v="66079-HAR"/>
    <x v="0"/>
    <n v="52"/>
    <s v="Yes"/>
    <x v="15"/>
    <n v="2"/>
    <n v="31"/>
    <s v="None"/>
    <x v="0"/>
    <s v="Yes"/>
    <x v="0"/>
    <s v="Fiber Optic"/>
    <x v="0"/>
    <s v="No"/>
    <x v="0"/>
    <s v="No"/>
    <x v="1"/>
    <s v="No"/>
    <s v="No"/>
    <s v="Yes"/>
    <x v="1"/>
    <s v="Yes"/>
    <x v="1"/>
    <n v="74.95"/>
    <n v="1834.95"/>
    <n v="0"/>
    <n v="0"/>
    <n v="455.78"/>
    <n v="2290.73"/>
    <s v="Churned"/>
    <x v="0"/>
    <s v="Don't know"/>
    <n v="1"/>
    <s v="50-100"/>
    <n v="0"/>
    <x v="1"/>
    <x v="0"/>
  </r>
  <r>
    <s v="75335-PUN"/>
    <x v="0"/>
    <n v="38"/>
    <s v="No"/>
    <x v="13"/>
    <n v="2"/>
    <n v="7"/>
    <s v="None"/>
    <x v="0"/>
    <s v="No"/>
    <x v="0"/>
    <s v="DSL"/>
    <x v="0"/>
    <s v="No"/>
    <x v="0"/>
    <s v="No"/>
    <x v="1"/>
    <s v="No"/>
    <s v="No"/>
    <s v="No"/>
    <x v="1"/>
    <s v="Yes"/>
    <x v="1"/>
    <n v="44.55"/>
    <n v="480.6"/>
    <n v="18.21"/>
    <n v="0"/>
    <n v="61.92"/>
    <n v="524.30999999999995"/>
    <s v="Churned"/>
    <x v="3"/>
    <s v="Extra data charges"/>
    <n v="1"/>
    <s v="20-50"/>
    <n v="0"/>
    <x v="0"/>
    <x v="3"/>
  </r>
  <r>
    <s v="22394-UTT"/>
    <x v="1"/>
    <n v="23"/>
    <s v="No"/>
    <x v="7"/>
    <n v="10"/>
    <n v="11"/>
    <s v="None"/>
    <x v="0"/>
    <s v="Yes"/>
    <x v="0"/>
    <s v="Fiber Optic"/>
    <x v="0"/>
    <s v="No"/>
    <x v="0"/>
    <s v="No"/>
    <x v="0"/>
    <s v="Yes"/>
    <s v="Yes"/>
    <s v="No"/>
    <x v="0"/>
    <s v="Yes"/>
    <x v="0"/>
    <n v="95.2"/>
    <n v="4563"/>
    <n v="0"/>
    <n v="80"/>
    <n v="983.71"/>
    <n v="5626.71"/>
    <s v="Stayed"/>
    <x v="0"/>
    <s v="other"/>
    <n v="0"/>
    <s v="50-100"/>
    <n v="0"/>
    <x v="2"/>
    <x v="3"/>
  </r>
  <r>
    <s v="88752-JAM"/>
    <x v="0"/>
    <n v="48"/>
    <s v="No"/>
    <x v="16"/>
    <n v="6"/>
    <n v="27"/>
    <s v="Deal 5"/>
    <x v="0"/>
    <s v="No"/>
    <x v="0"/>
    <s v="DSL"/>
    <x v="0"/>
    <s v="No"/>
    <x v="1"/>
    <s v="No"/>
    <x v="1"/>
    <s v="No"/>
    <s v="No"/>
    <s v="Yes"/>
    <x v="1"/>
    <s v="No"/>
    <x v="0"/>
    <n v="50.9"/>
    <n v="50.9"/>
    <n v="0"/>
    <n v="0"/>
    <n v="6.95"/>
    <n v="57.85"/>
    <s v="Churned"/>
    <x v="4"/>
    <s v="Attitude of support person"/>
    <n v="1"/>
    <s v="50-100"/>
    <n v="0"/>
    <x v="0"/>
    <x v="0"/>
  </r>
  <r>
    <s v="14495-AND"/>
    <x v="0"/>
    <n v="48"/>
    <s v="Yes"/>
    <x v="10"/>
    <n v="5"/>
    <n v="16"/>
    <s v="None"/>
    <x v="0"/>
    <s v="No"/>
    <x v="0"/>
    <s v="DSL"/>
    <x v="0"/>
    <s v="Yes"/>
    <x v="0"/>
    <s v="Yes"/>
    <x v="1"/>
    <s v="No"/>
    <s v="No"/>
    <s v="Yes"/>
    <x v="1"/>
    <s v="No"/>
    <x v="0"/>
    <n v="54.8"/>
    <n v="452.8"/>
    <n v="0"/>
    <n v="0"/>
    <n v="400.14"/>
    <n v="852.94"/>
    <s v="Stayed"/>
    <x v="0"/>
    <s v="other"/>
    <n v="0"/>
    <s v="50-100"/>
    <n v="0"/>
    <x v="0"/>
    <x v="1"/>
  </r>
  <r>
    <s v="82997-GUJ"/>
    <x v="0"/>
    <n v="67"/>
    <s v="Yes"/>
    <x v="6"/>
    <n v="1"/>
    <n v="14"/>
    <s v="None"/>
    <x v="0"/>
    <s v="Yes"/>
    <x v="0"/>
    <s v="Cable"/>
    <x v="1"/>
    <s v="Yes"/>
    <x v="1"/>
    <s v="Yes"/>
    <x v="1"/>
    <s v="No"/>
    <s v="No"/>
    <s v="Yes"/>
    <x v="2"/>
    <s v="No"/>
    <x v="1"/>
    <n v="68.75"/>
    <n v="4447.55"/>
    <n v="0"/>
    <n v="0"/>
    <n v="1354.32"/>
    <n v="5801.87"/>
    <s v="Stayed"/>
    <x v="0"/>
    <s v="other"/>
    <n v="0"/>
    <s v="50-100"/>
    <n v="0"/>
    <x v="1"/>
    <x v="1"/>
  </r>
  <r>
    <s v="87171-JAM"/>
    <x v="0"/>
    <n v="40"/>
    <s v="Yes"/>
    <x v="16"/>
    <n v="12"/>
    <n v="13"/>
    <s v="None"/>
    <x v="0"/>
    <s v="No"/>
    <x v="0"/>
    <s v="DSL"/>
    <x v="1"/>
    <s v="No"/>
    <x v="0"/>
    <s v="No"/>
    <x v="1"/>
    <s v="No"/>
    <s v="No"/>
    <s v="Yes"/>
    <x v="1"/>
    <s v="Yes"/>
    <x v="1"/>
    <n v="49.55"/>
    <n v="1210.4000000000001"/>
    <n v="0"/>
    <n v="0"/>
    <n v="345.36"/>
    <n v="1555.76"/>
    <s v="Churned"/>
    <x v="0"/>
    <s v="Don't know"/>
    <n v="1"/>
    <s v="20-50"/>
    <n v="0"/>
    <x v="0"/>
    <x v="1"/>
  </r>
  <r>
    <s v="72788-TEL"/>
    <x v="0"/>
    <n v="39"/>
    <s v="No"/>
    <x v="5"/>
    <n v="14"/>
    <n v="6"/>
    <s v="None"/>
    <x v="0"/>
    <s v="No"/>
    <x v="0"/>
    <s v="DSL"/>
    <x v="1"/>
    <s v="Yes"/>
    <x v="0"/>
    <s v="Yes"/>
    <x v="1"/>
    <s v="No"/>
    <s v="No"/>
    <s v="No"/>
    <x v="0"/>
    <s v="No"/>
    <x v="0"/>
    <n v="59.6"/>
    <n v="3509.4"/>
    <n v="0"/>
    <n v="70"/>
    <n v="829.35"/>
    <n v="4408.75"/>
    <s v="Stayed"/>
    <x v="0"/>
    <s v="other"/>
    <n v="0"/>
    <s v="50-100"/>
    <n v="0"/>
    <x v="0"/>
    <x v="3"/>
  </r>
  <r>
    <s v="68521-PUN"/>
    <x v="1"/>
    <n v="74"/>
    <s v="Yes"/>
    <x v="13"/>
    <n v="13"/>
    <n v="25"/>
    <s v="None"/>
    <x v="0"/>
    <s v="Yes"/>
    <x v="0"/>
    <s v="Fiber Optic"/>
    <x v="0"/>
    <s v="No"/>
    <x v="0"/>
    <s v="No"/>
    <x v="0"/>
    <s v="Yes"/>
    <s v="No"/>
    <s v="No"/>
    <x v="0"/>
    <s v="Yes"/>
    <x v="1"/>
    <n v="95.05"/>
    <n v="3944.5"/>
    <n v="0"/>
    <n v="100"/>
    <n v="1776.18"/>
    <n v="5820.68"/>
    <s v="Stayed"/>
    <x v="0"/>
    <s v="other"/>
    <n v="0"/>
    <s v="50-100"/>
    <n v="0"/>
    <x v="1"/>
    <x v="0"/>
  </r>
  <r>
    <s v="96108-TEL"/>
    <x v="0"/>
    <n v="40"/>
    <s v="Yes"/>
    <x v="5"/>
    <n v="7"/>
    <n v="26"/>
    <s v="Deal 4"/>
    <x v="0"/>
    <s v="No"/>
    <x v="0"/>
    <s v="Fiber Optic"/>
    <x v="0"/>
    <s v="No"/>
    <x v="0"/>
    <s v="No"/>
    <x v="0"/>
    <s v="No"/>
    <s v="No"/>
    <s v="Yes"/>
    <x v="1"/>
    <s v="No"/>
    <x v="1"/>
    <n v="-5"/>
    <n v="1641.3"/>
    <n v="0"/>
    <n v="0"/>
    <n v="907.8"/>
    <n v="2549.1"/>
    <s v="Stayed"/>
    <x v="0"/>
    <s v="other"/>
    <n v="0"/>
    <s v="&lt;20"/>
    <n v="0"/>
    <x v="0"/>
    <x v="0"/>
  </r>
  <r>
    <s v="71923-UTT"/>
    <x v="0"/>
    <n v="62"/>
    <s v="Yes"/>
    <x v="7"/>
    <n v="2"/>
    <n v="25"/>
    <s v="None"/>
    <x v="0"/>
    <s v="No"/>
    <x v="0"/>
    <s v="Fiber Optic"/>
    <x v="1"/>
    <s v="No"/>
    <x v="0"/>
    <s v="No"/>
    <x v="1"/>
    <s v="No"/>
    <s v="No"/>
    <s v="No"/>
    <x v="0"/>
    <s v="Yes"/>
    <x v="1"/>
    <n v="75.400000000000006"/>
    <n v="1643.55"/>
    <n v="0"/>
    <n v="80"/>
    <n v="405.26"/>
    <n v="2128.81"/>
    <s v="Stayed"/>
    <x v="0"/>
    <s v="other"/>
    <n v="0"/>
    <s v="50-100"/>
    <n v="0"/>
    <x v="1"/>
    <x v="0"/>
  </r>
  <r>
    <s v="99897-TAM"/>
    <x v="0"/>
    <n v="63"/>
    <s v="Yes"/>
    <x v="4"/>
    <n v="9"/>
    <n v="30"/>
    <s v="None"/>
    <x v="0"/>
    <s v="No"/>
    <x v="0"/>
    <s v="Fiber Optic"/>
    <x v="0"/>
    <s v="No"/>
    <x v="0"/>
    <s v="No"/>
    <x v="1"/>
    <s v="Yes"/>
    <s v="Yes"/>
    <s v="Yes"/>
    <x v="1"/>
    <s v="Yes"/>
    <x v="1"/>
    <n v="80.599999999999994"/>
    <n v="2244.9499999999998"/>
    <n v="0"/>
    <n v="0"/>
    <n v="947.52"/>
    <n v="3192.47"/>
    <s v="Stayed"/>
    <x v="0"/>
    <s v="other"/>
    <n v="0"/>
    <s v="50-100"/>
    <n v="0"/>
    <x v="1"/>
    <x v="0"/>
  </r>
  <r>
    <s v="49247-MAD"/>
    <x v="0"/>
    <n v="51"/>
    <s v="Yes"/>
    <x v="11"/>
    <n v="1"/>
    <n v="32"/>
    <s v="Deal 1"/>
    <x v="0"/>
    <s v="Yes"/>
    <x v="0"/>
    <s v="DSL"/>
    <x v="1"/>
    <s v="No"/>
    <x v="0"/>
    <s v="No"/>
    <x v="1"/>
    <s v="Yes"/>
    <s v="Yes"/>
    <s v="Yes"/>
    <x v="0"/>
    <s v="No"/>
    <x v="1"/>
    <n v="65.2"/>
    <n v="4543.1499999999996"/>
    <n v="0"/>
    <n v="0"/>
    <n v="2080.4"/>
    <n v="6623.55"/>
    <s v="Stayed"/>
    <x v="0"/>
    <s v="other"/>
    <n v="0"/>
    <s v="50-100"/>
    <n v="0"/>
    <x v="1"/>
    <x v="0"/>
  </r>
  <r>
    <s v="37882-WES"/>
    <x v="1"/>
    <n v="78"/>
    <s v="Yes"/>
    <x v="2"/>
    <n v="1"/>
    <n v="11"/>
    <s v="Deal 3"/>
    <x v="0"/>
    <s v="Yes"/>
    <x v="0"/>
    <s v="Fiber Optic"/>
    <x v="0"/>
    <s v="Yes"/>
    <x v="1"/>
    <s v="No"/>
    <x v="0"/>
    <s v="Yes"/>
    <s v="No"/>
    <s v="Yes"/>
    <x v="1"/>
    <s v="Yes"/>
    <x v="1"/>
    <n v="106.15"/>
    <n v="3152.5"/>
    <n v="0"/>
    <n v="0"/>
    <n v="270.76"/>
    <n v="3423.26"/>
    <s v="Churned"/>
    <x v="1"/>
    <s v="Competitor offered more data"/>
    <n v="1"/>
    <s v="&gt;100"/>
    <n v="0"/>
    <x v="1"/>
    <x v="3"/>
  </r>
  <r>
    <s v="91608-HAR"/>
    <x v="1"/>
    <n v="62"/>
    <s v="Yes"/>
    <x v="15"/>
    <n v="11"/>
    <n v="31"/>
    <s v="None"/>
    <x v="0"/>
    <s v="Yes"/>
    <x v="1"/>
    <s v="No"/>
    <x v="0"/>
    <s v="No"/>
    <x v="0"/>
    <s v="No"/>
    <x v="1"/>
    <s v="No"/>
    <s v="No"/>
    <s v="No"/>
    <x v="2"/>
    <s v="No"/>
    <x v="0"/>
    <n v="24.95"/>
    <n v="894.3"/>
    <n v="0"/>
    <n v="0"/>
    <n v="857.14"/>
    <n v="1751.44"/>
    <s v="Stayed"/>
    <x v="0"/>
    <s v="other"/>
    <n v="0"/>
    <s v="20-50"/>
    <n v="0"/>
    <x v="1"/>
    <x v="0"/>
  </r>
  <r>
    <s v="66669-HAR"/>
    <x v="0"/>
    <n v="44"/>
    <s v="No"/>
    <x v="15"/>
    <n v="12"/>
    <n v="32"/>
    <s v="Deal 5"/>
    <x v="0"/>
    <s v="No"/>
    <x v="0"/>
    <s v="Cable"/>
    <x v="0"/>
    <s v="No"/>
    <x v="0"/>
    <s v="No"/>
    <x v="1"/>
    <s v="No"/>
    <s v="No"/>
    <s v="Yes"/>
    <x v="1"/>
    <s v="Yes"/>
    <x v="1"/>
    <n v="44.05"/>
    <n v="44.05"/>
    <n v="0"/>
    <n v="0"/>
    <n v="30.73"/>
    <n v="74.78"/>
    <s v="Joined"/>
    <x v="0"/>
    <s v="other"/>
    <n v="0"/>
    <s v="20-50"/>
    <n v="1"/>
    <x v="0"/>
    <x v="0"/>
  </r>
  <r>
    <s v="52348-MAD"/>
    <x v="0"/>
    <n v="29"/>
    <s v="Yes"/>
    <x v="11"/>
    <n v="6"/>
    <n v="14"/>
    <s v="Deal 1"/>
    <x v="0"/>
    <s v="Yes"/>
    <x v="0"/>
    <s v="Fiber Optic"/>
    <x v="1"/>
    <s v="Yes"/>
    <x v="1"/>
    <s v="Yes"/>
    <x v="0"/>
    <s v="Yes"/>
    <s v="Yes"/>
    <s v="No"/>
    <x v="2"/>
    <s v="Yes"/>
    <x v="1"/>
    <n v="116.45"/>
    <n v="8013.55"/>
    <n v="0"/>
    <n v="90"/>
    <n v="3493.44"/>
    <n v="11596.99"/>
    <s v="Stayed"/>
    <x v="0"/>
    <s v="other"/>
    <n v="0"/>
    <s v="&gt;100"/>
    <n v="0"/>
    <x v="2"/>
    <x v="1"/>
  </r>
  <r>
    <s v="35606-BIH"/>
    <x v="0"/>
    <n v="76"/>
    <s v="Yes"/>
    <x v="9"/>
    <n v="12"/>
    <n v="18"/>
    <s v="Deal 5"/>
    <x v="0"/>
    <s v="No"/>
    <x v="0"/>
    <s v="Fiber Optic"/>
    <x v="0"/>
    <s v="No"/>
    <x v="1"/>
    <s v="No"/>
    <x v="1"/>
    <s v="No"/>
    <s v="No"/>
    <s v="No"/>
    <x v="0"/>
    <s v="No"/>
    <x v="0"/>
    <n v="75.05"/>
    <n v="202.9"/>
    <n v="5.49"/>
    <n v="10"/>
    <n v="124.32"/>
    <n v="331.73"/>
    <s v="Joined"/>
    <x v="0"/>
    <s v="other"/>
    <n v="0"/>
    <s v="50-100"/>
    <n v="1"/>
    <x v="1"/>
    <x v="2"/>
  </r>
  <r>
    <s v="42899-HAR"/>
    <x v="0"/>
    <n v="40"/>
    <s v="No"/>
    <x v="15"/>
    <n v="6"/>
    <n v="14"/>
    <s v="Deal 1"/>
    <x v="0"/>
    <s v="Yes"/>
    <x v="0"/>
    <s v="DSL"/>
    <x v="1"/>
    <s v="Yes"/>
    <x v="1"/>
    <s v="Yes"/>
    <x v="0"/>
    <s v="Yes"/>
    <s v="Yes"/>
    <s v="No"/>
    <x v="2"/>
    <s v="No"/>
    <x v="0"/>
    <n v="92.3"/>
    <n v="6719.9"/>
    <n v="0"/>
    <n v="0"/>
    <n v="978.48"/>
    <n v="7698.38"/>
    <s v="Stayed"/>
    <x v="0"/>
    <s v="other"/>
    <n v="0"/>
    <s v="50-100"/>
    <n v="0"/>
    <x v="0"/>
    <x v="1"/>
  </r>
  <r>
    <s v="31856-TAM"/>
    <x v="1"/>
    <n v="51"/>
    <s v="Yes"/>
    <x v="4"/>
    <n v="5"/>
    <n v="36"/>
    <s v="None"/>
    <x v="0"/>
    <s v="Yes"/>
    <x v="1"/>
    <s v="No"/>
    <x v="0"/>
    <s v="No"/>
    <x v="0"/>
    <s v="No"/>
    <x v="1"/>
    <s v="No"/>
    <s v="No"/>
    <s v="No"/>
    <x v="2"/>
    <s v="Yes"/>
    <x v="0"/>
    <n v="24.9"/>
    <n v="1680.25"/>
    <n v="0"/>
    <n v="0"/>
    <n v="1167.81"/>
    <n v="2848.06"/>
    <s v="Stayed"/>
    <x v="0"/>
    <s v="other"/>
    <n v="0"/>
    <s v="20-50"/>
    <n v="0"/>
    <x v="1"/>
    <x v="0"/>
  </r>
  <r>
    <s v="87123-UTT"/>
    <x v="1"/>
    <n v="41"/>
    <s v="No"/>
    <x v="7"/>
    <n v="5"/>
    <n v="31"/>
    <s v="None"/>
    <x v="0"/>
    <s v="No"/>
    <x v="0"/>
    <s v="Fiber Optic"/>
    <x v="1"/>
    <s v="No"/>
    <x v="0"/>
    <s v="No"/>
    <x v="1"/>
    <s v="No"/>
    <s v="No"/>
    <s v="Yes"/>
    <x v="1"/>
    <s v="No"/>
    <x v="1"/>
    <n v="76.400000000000006"/>
    <n v="838.7"/>
    <n v="0"/>
    <n v="0"/>
    <n v="401.72"/>
    <n v="1240.42"/>
    <s v="Stayed"/>
    <x v="0"/>
    <s v="other"/>
    <n v="0"/>
    <s v="50-100"/>
    <n v="0"/>
    <x v="0"/>
    <x v="0"/>
  </r>
  <r>
    <s v="66346-UTT"/>
    <x v="1"/>
    <n v="51"/>
    <s v="Yes"/>
    <x v="7"/>
    <n v="14"/>
    <n v="13"/>
    <s v="None"/>
    <x v="0"/>
    <s v="No"/>
    <x v="0"/>
    <s v="DSL"/>
    <x v="1"/>
    <s v="Yes"/>
    <x v="0"/>
    <s v="No"/>
    <x v="0"/>
    <s v="No"/>
    <s v="No"/>
    <s v="No"/>
    <x v="1"/>
    <s v="Yes"/>
    <x v="0"/>
    <n v="65.25"/>
    <n v="3791.6"/>
    <n v="0"/>
    <n v="110"/>
    <n v="2329.2800000000002"/>
    <n v="6230.88"/>
    <s v="Stayed"/>
    <x v="0"/>
    <s v="other"/>
    <n v="0"/>
    <s v="50-100"/>
    <n v="0"/>
    <x v="1"/>
    <x v="1"/>
  </r>
  <r>
    <s v="74164-BIH"/>
    <x v="1"/>
    <n v="47"/>
    <s v="Yes"/>
    <x v="9"/>
    <n v="14"/>
    <n v="13"/>
    <s v="None"/>
    <x v="0"/>
    <s v="No"/>
    <x v="1"/>
    <s v="No"/>
    <x v="0"/>
    <s v="No"/>
    <x v="0"/>
    <s v="No"/>
    <x v="1"/>
    <s v="No"/>
    <s v="No"/>
    <s v="No"/>
    <x v="2"/>
    <s v="Yes"/>
    <x v="0"/>
    <n v="19.2"/>
    <n v="1123.6500000000001"/>
    <n v="0"/>
    <n v="0"/>
    <n v="1489.86"/>
    <n v="2613.5100000000002"/>
    <s v="Stayed"/>
    <x v="0"/>
    <s v="other"/>
    <n v="0"/>
    <s v="&lt;20"/>
    <n v="0"/>
    <x v="0"/>
    <x v="1"/>
  </r>
  <r>
    <s v="14903-ASS"/>
    <x v="0"/>
    <n v="52"/>
    <s v="Yes"/>
    <x v="17"/>
    <n v="0"/>
    <n v="29"/>
    <s v="None"/>
    <x v="0"/>
    <s v="No"/>
    <x v="1"/>
    <s v="No"/>
    <x v="0"/>
    <s v="No"/>
    <x v="0"/>
    <s v="No"/>
    <x v="1"/>
    <s v="No"/>
    <s v="No"/>
    <s v="No"/>
    <x v="2"/>
    <s v="Yes"/>
    <x v="0"/>
    <n v="19.899999999999999"/>
    <n v="1355.1"/>
    <n v="42.18"/>
    <n v="0"/>
    <n v="1577.62"/>
    <n v="2890.54"/>
    <s v="Stayed"/>
    <x v="0"/>
    <s v="other"/>
    <n v="0"/>
    <s v="&lt;20"/>
    <n v="0"/>
    <x v="1"/>
    <x v="0"/>
  </r>
  <r>
    <s v="77633-JAM"/>
    <x v="1"/>
    <n v="67"/>
    <s v="No"/>
    <x v="16"/>
    <n v="9"/>
    <n v="7"/>
    <s v="None"/>
    <x v="0"/>
    <s v="Yes"/>
    <x v="0"/>
    <s v="Fiber Optic"/>
    <x v="0"/>
    <s v="Yes"/>
    <x v="0"/>
    <s v="Yes"/>
    <x v="0"/>
    <s v="No"/>
    <s v="No"/>
    <s v="Yes"/>
    <x v="1"/>
    <s v="Yes"/>
    <x v="0"/>
    <n v="94.1"/>
    <n v="2804.45"/>
    <n v="0"/>
    <n v="0"/>
    <n v="210.3"/>
    <n v="3014.75"/>
    <s v="Churned"/>
    <x v="1"/>
    <s v="Competitor made better offer"/>
    <n v="1"/>
    <s v="50-100"/>
    <n v="0"/>
    <x v="1"/>
    <x v="3"/>
  </r>
  <r>
    <s v="12592-AND"/>
    <x v="1"/>
    <n v="52"/>
    <s v="Yes"/>
    <x v="10"/>
    <n v="8"/>
    <n v="2"/>
    <s v="None"/>
    <x v="0"/>
    <s v="No"/>
    <x v="1"/>
    <s v="No"/>
    <x v="0"/>
    <s v="No"/>
    <x v="0"/>
    <s v="No"/>
    <x v="1"/>
    <s v="No"/>
    <s v="No"/>
    <s v="No"/>
    <x v="2"/>
    <s v="No"/>
    <x v="1"/>
    <n v="19.3"/>
    <n v="1414.8"/>
    <n v="0"/>
    <n v="0"/>
    <n v="3294"/>
    <n v="4708.8"/>
    <s v="Stayed"/>
    <x v="0"/>
    <s v="other"/>
    <n v="0"/>
    <s v="&lt;20"/>
    <n v="0"/>
    <x v="1"/>
    <x v="4"/>
  </r>
  <r>
    <s v="33773-UTT"/>
    <x v="0"/>
    <n v="58"/>
    <s v="Yes"/>
    <x v="7"/>
    <n v="3"/>
    <n v="6"/>
    <s v="Deal 5"/>
    <x v="0"/>
    <s v="No"/>
    <x v="1"/>
    <s v="No"/>
    <x v="0"/>
    <s v="No"/>
    <x v="0"/>
    <s v="No"/>
    <x v="1"/>
    <s v="No"/>
    <s v="No"/>
    <s v="No"/>
    <x v="1"/>
    <s v="No"/>
    <x v="0"/>
    <n v="20.6"/>
    <n v="20.6"/>
    <n v="0"/>
    <n v="0"/>
    <n v="1.48"/>
    <n v="22.08"/>
    <s v="Joined"/>
    <x v="0"/>
    <s v="other"/>
    <n v="0"/>
    <s v="20-50"/>
    <n v="1"/>
    <x v="1"/>
    <x v="3"/>
  </r>
  <r>
    <s v="23671-TAM"/>
    <x v="0"/>
    <n v="26"/>
    <s v="Yes"/>
    <x v="4"/>
    <n v="7"/>
    <n v="35"/>
    <s v="Deal 5"/>
    <x v="0"/>
    <s v="No"/>
    <x v="1"/>
    <s v="No"/>
    <x v="0"/>
    <s v="No"/>
    <x v="0"/>
    <s v="No"/>
    <x v="1"/>
    <s v="No"/>
    <s v="No"/>
    <s v="No"/>
    <x v="1"/>
    <s v="No"/>
    <x v="0"/>
    <n v="20.149999999999999"/>
    <n v="117.95"/>
    <n v="0"/>
    <n v="0"/>
    <n v="16.850000000000001"/>
    <n v="134.80000000000001"/>
    <s v="Stayed"/>
    <x v="0"/>
    <s v="other"/>
    <n v="0"/>
    <s v="20-50"/>
    <n v="0"/>
    <x v="2"/>
    <x v="0"/>
  </r>
  <r>
    <s v="13455-BIH"/>
    <x v="0"/>
    <n v="66"/>
    <s v="No"/>
    <x v="9"/>
    <n v="3"/>
    <n v="25"/>
    <s v="None"/>
    <x v="0"/>
    <s v="No"/>
    <x v="1"/>
    <s v="No"/>
    <x v="0"/>
    <s v="No"/>
    <x v="0"/>
    <s v="No"/>
    <x v="1"/>
    <s v="No"/>
    <s v="No"/>
    <s v="No"/>
    <x v="2"/>
    <s v="No"/>
    <x v="0"/>
    <n v="20.85"/>
    <n v="467.5"/>
    <n v="0"/>
    <n v="0"/>
    <n v="687.04"/>
    <n v="1154.54"/>
    <s v="Stayed"/>
    <x v="0"/>
    <s v="other"/>
    <n v="0"/>
    <s v="20-50"/>
    <n v="0"/>
    <x v="1"/>
    <x v="0"/>
  </r>
  <r>
    <s v="15367-KAR"/>
    <x v="1"/>
    <n v="33"/>
    <s v="Yes"/>
    <x v="3"/>
    <n v="0"/>
    <n v="30"/>
    <s v="Deal 5"/>
    <x v="0"/>
    <s v="No"/>
    <x v="1"/>
    <s v="No"/>
    <x v="0"/>
    <s v="No"/>
    <x v="0"/>
    <s v="No"/>
    <x v="1"/>
    <s v="No"/>
    <s v="No"/>
    <s v="No"/>
    <x v="1"/>
    <s v="Yes"/>
    <x v="1"/>
    <n v="19.7"/>
    <n v="168.9"/>
    <n v="0"/>
    <n v="0"/>
    <n v="177.2"/>
    <n v="346.1"/>
    <s v="Stayed"/>
    <x v="0"/>
    <s v="other"/>
    <n v="0"/>
    <s v="&lt;20"/>
    <n v="0"/>
    <x v="2"/>
    <x v="0"/>
  </r>
  <r>
    <s v="26576-MAD"/>
    <x v="0"/>
    <n v="79"/>
    <s v="Yes"/>
    <x v="11"/>
    <n v="5"/>
    <n v="28"/>
    <s v="None"/>
    <x v="0"/>
    <s v="Yes"/>
    <x v="0"/>
    <s v="Fiber Optic"/>
    <x v="1"/>
    <s v="Yes"/>
    <x v="0"/>
    <s v="No"/>
    <x v="1"/>
    <s v="No"/>
    <s v="No"/>
    <s v="Yes"/>
    <x v="2"/>
    <s v="Yes"/>
    <x v="1"/>
    <n v="85.75"/>
    <n v="5688.45"/>
    <n v="38.090000000000003"/>
    <n v="0"/>
    <n v="629.20000000000005"/>
    <n v="6279.56"/>
    <s v="Stayed"/>
    <x v="0"/>
    <s v="other"/>
    <n v="0"/>
    <s v="50-100"/>
    <n v="0"/>
    <x v="1"/>
    <x v="0"/>
  </r>
  <r>
    <s v="18408-TAM"/>
    <x v="1"/>
    <n v="39"/>
    <s v="No"/>
    <x v="4"/>
    <n v="12"/>
    <n v="5"/>
    <s v="None"/>
    <x v="0"/>
    <s v="No"/>
    <x v="1"/>
    <s v="No"/>
    <x v="0"/>
    <s v="No"/>
    <x v="0"/>
    <s v="No"/>
    <x v="1"/>
    <s v="No"/>
    <s v="No"/>
    <s v="No"/>
    <x v="0"/>
    <s v="Yes"/>
    <x v="0"/>
    <n v="20.350000000000001"/>
    <n v="695.85"/>
    <n v="0"/>
    <n v="0"/>
    <n v="457.92"/>
    <n v="1153.77"/>
    <s v="Stayed"/>
    <x v="0"/>
    <s v="other"/>
    <n v="0"/>
    <s v="20-50"/>
    <n v="0"/>
    <x v="0"/>
    <x v="4"/>
  </r>
  <r>
    <s v="69652-ASS"/>
    <x v="1"/>
    <n v="35"/>
    <s v="Yes"/>
    <x v="17"/>
    <n v="3"/>
    <n v="18"/>
    <s v="Deal 2"/>
    <x v="0"/>
    <s v="Yes"/>
    <x v="0"/>
    <s v="Cable"/>
    <x v="0"/>
    <s v="No"/>
    <x v="0"/>
    <s v="No"/>
    <x v="1"/>
    <s v="No"/>
    <s v="No"/>
    <s v="Yes"/>
    <x v="1"/>
    <s v="Yes"/>
    <x v="1"/>
    <n v="50.25"/>
    <n v="2203.65"/>
    <n v="28.49"/>
    <n v="0"/>
    <n v="453.18"/>
    <n v="2628.34"/>
    <s v="Churned"/>
    <x v="1"/>
    <s v="Competitor offered more data"/>
    <n v="1"/>
    <s v="50-100"/>
    <n v="0"/>
    <x v="0"/>
    <x v="2"/>
  </r>
  <r>
    <s v="75992-UTT"/>
    <x v="0"/>
    <n v="24"/>
    <s v="No"/>
    <x v="7"/>
    <n v="10"/>
    <n v="12"/>
    <s v="None"/>
    <x v="0"/>
    <s v="No"/>
    <x v="1"/>
    <s v="No"/>
    <x v="0"/>
    <s v="No"/>
    <x v="0"/>
    <s v="No"/>
    <x v="1"/>
    <s v="No"/>
    <s v="No"/>
    <s v="No"/>
    <x v="0"/>
    <s v="No"/>
    <x v="0"/>
    <n v="19.399999999999999"/>
    <n v="525.54999999999995"/>
    <n v="4.25"/>
    <n v="0"/>
    <n v="165.88"/>
    <n v="687.18"/>
    <s v="Stayed"/>
    <x v="0"/>
    <s v="other"/>
    <n v="0"/>
    <s v="&lt;20"/>
    <n v="0"/>
    <x v="2"/>
    <x v="1"/>
  </r>
  <r>
    <s v="11474-TEL"/>
    <x v="0"/>
    <n v="59"/>
    <s v="Yes"/>
    <x v="5"/>
    <n v="0"/>
    <n v="18"/>
    <s v="None"/>
    <x v="0"/>
    <s v="No"/>
    <x v="0"/>
    <s v="Fiber Optic"/>
    <x v="1"/>
    <s v="No"/>
    <x v="0"/>
    <s v="No"/>
    <x v="1"/>
    <s v="No"/>
    <s v="No"/>
    <s v="Yes"/>
    <x v="1"/>
    <s v="No"/>
    <x v="1"/>
    <n v="75.599999999999994"/>
    <n v="661.55"/>
    <n v="0"/>
    <n v="0"/>
    <n v="189.99"/>
    <n v="851.54"/>
    <s v="Stayed"/>
    <x v="0"/>
    <s v="other"/>
    <n v="0"/>
    <s v="50-100"/>
    <n v="0"/>
    <x v="1"/>
    <x v="2"/>
  </r>
  <r>
    <s v="18832-UTT"/>
    <x v="1"/>
    <n v="63"/>
    <s v="Yes"/>
    <x v="7"/>
    <n v="12"/>
    <n v="12"/>
    <s v="None"/>
    <x v="0"/>
    <s v="No"/>
    <x v="0"/>
    <s v="Fiber Optic"/>
    <x v="0"/>
    <s v="No"/>
    <x v="0"/>
    <s v="No"/>
    <x v="0"/>
    <s v="Yes"/>
    <s v="Yes"/>
    <s v="Yes"/>
    <x v="1"/>
    <s v="Yes"/>
    <x v="1"/>
    <n v="91.3"/>
    <n v="91.3"/>
    <n v="0"/>
    <n v="0"/>
    <n v="43.61"/>
    <n v="134.91"/>
    <s v="Churned"/>
    <x v="4"/>
    <s v="Attitude of service provider"/>
    <n v="1"/>
    <s v="50-100"/>
    <n v="0"/>
    <x v="1"/>
    <x v="1"/>
  </r>
  <r>
    <s v="52773-TAM"/>
    <x v="0"/>
    <n v="73"/>
    <s v="Yes"/>
    <x v="4"/>
    <n v="13"/>
    <n v="18"/>
    <s v="None"/>
    <x v="0"/>
    <s v="Yes"/>
    <x v="0"/>
    <s v="Fiber Optic"/>
    <x v="0"/>
    <s v="No"/>
    <x v="0"/>
    <s v="No"/>
    <x v="0"/>
    <s v="Yes"/>
    <s v="Yes"/>
    <s v="Yes"/>
    <x v="1"/>
    <s v="Yes"/>
    <x v="1"/>
    <n v="92.5"/>
    <n v="3473.4"/>
    <n v="0"/>
    <n v="0"/>
    <n v="1826.69"/>
    <n v="5300.09"/>
    <s v="Churned"/>
    <x v="1"/>
    <s v="Competitor had better devices"/>
    <n v="1"/>
    <s v="50-100"/>
    <n v="0"/>
    <x v="1"/>
    <x v="2"/>
  </r>
  <r>
    <s v="27555-GUJ"/>
    <x v="1"/>
    <n v="57"/>
    <s v="No"/>
    <x v="6"/>
    <n v="7"/>
    <n v="35"/>
    <s v="Deal 5"/>
    <x v="0"/>
    <s v="Yes"/>
    <x v="0"/>
    <s v="Fiber Optic"/>
    <x v="0"/>
    <s v="Yes"/>
    <x v="1"/>
    <s v="Yes"/>
    <x v="0"/>
    <s v="Yes"/>
    <s v="Yes"/>
    <s v="Yes"/>
    <x v="1"/>
    <s v="Yes"/>
    <x v="0"/>
    <n v="109.9"/>
    <n v="669.45"/>
    <n v="0"/>
    <n v="0"/>
    <n v="122.16"/>
    <n v="791.61"/>
    <s v="Churned"/>
    <x v="1"/>
    <s v="Competitor had better devices"/>
    <n v="1"/>
    <s v="&gt;100"/>
    <n v="0"/>
    <x v="1"/>
    <x v="0"/>
  </r>
  <r>
    <s v="43877-PUN"/>
    <x v="0"/>
    <n v="23"/>
    <s v="No"/>
    <x v="13"/>
    <n v="6"/>
    <n v="3"/>
    <s v="None"/>
    <x v="0"/>
    <s v="No"/>
    <x v="0"/>
    <s v="DSL"/>
    <x v="0"/>
    <s v="No"/>
    <x v="1"/>
    <s v="No"/>
    <x v="1"/>
    <s v="Yes"/>
    <s v="Yes"/>
    <s v="Yes"/>
    <x v="1"/>
    <s v="No"/>
    <x v="1"/>
    <n v="60.85"/>
    <n v="111.4"/>
    <n v="0"/>
    <n v="0"/>
    <n v="30.5"/>
    <n v="141.9"/>
    <s v="Joined"/>
    <x v="0"/>
    <s v="other"/>
    <n v="0"/>
    <s v="50-100"/>
    <n v="1"/>
    <x v="2"/>
    <x v="4"/>
  </r>
  <r>
    <s v="58372-KAR"/>
    <x v="1"/>
    <n v="75"/>
    <s v="No"/>
    <x v="3"/>
    <n v="6"/>
    <n v="10"/>
    <s v="None"/>
    <x v="0"/>
    <s v="No"/>
    <x v="1"/>
    <s v="No"/>
    <x v="0"/>
    <s v="No"/>
    <x v="0"/>
    <s v="No"/>
    <x v="1"/>
    <s v="No"/>
    <s v="No"/>
    <s v="No"/>
    <x v="2"/>
    <s v="No"/>
    <x v="0"/>
    <n v="19.8"/>
    <n v="1388.45"/>
    <n v="0"/>
    <n v="0"/>
    <n v="2280.52"/>
    <n v="3668.97"/>
    <s v="Stayed"/>
    <x v="0"/>
    <s v="other"/>
    <n v="0"/>
    <s v="&lt;20"/>
    <n v="0"/>
    <x v="1"/>
    <x v="3"/>
  </r>
  <r>
    <s v="47437-AND"/>
    <x v="1"/>
    <n v="81"/>
    <s v="No"/>
    <x v="10"/>
    <n v="10"/>
    <n v="27"/>
    <s v="None"/>
    <x v="0"/>
    <s v="No"/>
    <x v="0"/>
    <s v="Fiber Optic"/>
    <x v="0"/>
    <s v="No"/>
    <x v="0"/>
    <s v="No"/>
    <x v="1"/>
    <s v="No"/>
    <s v="No"/>
    <s v="Yes"/>
    <x v="1"/>
    <s v="Yes"/>
    <x v="1"/>
    <n v="69.7"/>
    <n v="560.85"/>
    <n v="0"/>
    <n v="0"/>
    <n v="119.12"/>
    <n v="679.97"/>
    <s v="Churned"/>
    <x v="2"/>
    <s v="Product dissatisfaction"/>
    <n v="1"/>
    <s v="50-100"/>
    <n v="0"/>
    <x v="1"/>
    <x v="0"/>
  </r>
  <r>
    <s v="52674-ODI"/>
    <x v="0"/>
    <n v="36"/>
    <s v="Yes"/>
    <x v="19"/>
    <n v="2"/>
    <n v="29"/>
    <s v="None"/>
    <x v="1"/>
    <s v="No"/>
    <x v="0"/>
    <s v="Cable"/>
    <x v="0"/>
    <s v="Yes"/>
    <x v="0"/>
    <s v="No"/>
    <x v="0"/>
    <s v="Yes"/>
    <s v="Yes"/>
    <s v="Yes"/>
    <x v="1"/>
    <s v="Yes"/>
    <x v="1"/>
    <n v="49.75"/>
    <n v="3069.45"/>
    <n v="0"/>
    <n v="0"/>
    <n v="0"/>
    <n v="3069.45"/>
    <s v="Stayed"/>
    <x v="0"/>
    <s v="other"/>
    <n v="0"/>
    <s v="20-50"/>
    <n v="0"/>
    <x v="0"/>
    <x v="0"/>
  </r>
  <r>
    <s v="75155-AND"/>
    <x v="1"/>
    <n v="58"/>
    <s v="No"/>
    <x v="10"/>
    <n v="2"/>
    <n v="30"/>
    <s v="None"/>
    <x v="0"/>
    <s v="Yes"/>
    <x v="0"/>
    <s v="Cable"/>
    <x v="0"/>
    <s v="Yes"/>
    <x v="1"/>
    <s v="No"/>
    <x v="0"/>
    <s v="Yes"/>
    <s v="Yes"/>
    <s v="Yes"/>
    <x v="0"/>
    <s v="No"/>
    <x v="0"/>
    <n v="78.95"/>
    <n v="2862.55"/>
    <n v="0"/>
    <n v="0"/>
    <n v="519.46"/>
    <n v="3382.01"/>
    <s v="Stayed"/>
    <x v="0"/>
    <s v="other"/>
    <n v="0"/>
    <s v="50-100"/>
    <n v="0"/>
    <x v="1"/>
    <x v="0"/>
  </r>
  <r>
    <s v="19497-KAR"/>
    <x v="1"/>
    <n v="46"/>
    <s v="No"/>
    <x v="3"/>
    <n v="0"/>
    <n v="33"/>
    <s v="Deal 2"/>
    <x v="0"/>
    <s v="No"/>
    <x v="0"/>
    <s v="Fiber Optic"/>
    <x v="0"/>
    <s v="Yes"/>
    <x v="1"/>
    <s v="No"/>
    <x v="0"/>
    <s v="No"/>
    <s v="No"/>
    <s v="Yes"/>
    <x v="1"/>
    <s v="Yes"/>
    <x v="1"/>
    <n v="91.55"/>
    <n v="5511.65"/>
    <n v="0"/>
    <n v="0"/>
    <n v="2362.92"/>
    <n v="7874.57"/>
    <s v="Stayed"/>
    <x v="0"/>
    <s v="other"/>
    <n v="0"/>
    <s v="50-100"/>
    <n v="0"/>
    <x v="0"/>
    <x v="0"/>
  </r>
  <r>
    <s v="62244-HAR"/>
    <x v="0"/>
    <n v="58"/>
    <s v="No"/>
    <x v="15"/>
    <n v="15"/>
    <n v="7"/>
    <s v="None"/>
    <x v="0"/>
    <s v="Yes"/>
    <x v="0"/>
    <s v="Cable"/>
    <x v="1"/>
    <s v="Yes"/>
    <x v="1"/>
    <s v="Yes"/>
    <x v="1"/>
    <s v="Yes"/>
    <s v="Yes"/>
    <s v="Yes"/>
    <x v="1"/>
    <s v="No"/>
    <x v="1"/>
    <n v="81.75"/>
    <n v="2028.8"/>
    <n v="0"/>
    <n v="0"/>
    <n v="630"/>
    <n v="2658.8"/>
    <s v="Stayed"/>
    <x v="0"/>
    <s v="other"/>
    <n v="0"/>
    <s v="50-100"/>
    <n v="0"/>
    <x v="1"/>
    <x v="3"/>
  </r>
  <r>
    <s v="27924-KAR"/>
    <x v="1"/>
    <n v="63"/>
    <s v="No"/>
    <x v="3"/>
    <n v="0"/>
    <n v="5"/>
    <s v="Deal 4"/>
    <x v="0"/>
    <s v="No"/>
    <x v="0"/>
    <s v="Cable"/>
    <x v="0"/>
    <s v="No"/>
    <x v="0"/>
    <s v="Yes"/>
    <x v="0"/>
    <s v="No"/>
    <s v="No"/>
    <s v="Yes"/>
    <x v="1"/>
    <s v="Yes"/>
    <x v="0"/>
    <n v="61.55"/>
    <n v="1093.2"/>
    <n v="0"/>
    <n v="0"/>
    <n v="883.31"/>
    <n v="1976.51"/>
    <s v="Stayed"/>
    <x v="0"/>
    <s v="other"/>
    <n v="0"/>
    <s v="50-100"/>
    <n v="0"/>
    <x v="1"/>
    <x v="4"/>
  </r>
  <r>
    <s v="93288-KAR"/>
    <x v="0"/>
    <n v="52"/>
    <s v="No"/>
    <x v="3"/>
    <n v="10"/>
    <n v="28"/>
    <s v="None"/>
    <x v="0"/>
    <s v="No"/>
    <x v="0"/>
    <s v="Cable"/>
    <x v="1"/>
    <s v="No"/>
    <x v="0"/>
    <s v="Yes"/>
    <x v="1"/>
    <s v="Yes"/>
    <s v="Yes"/>
    <s v="Yes"/>
    <x v="0"/>
    <s v="Yes"/>
    <x v="1"/>
    <n v="64"/>
    <n v="1910.75"/>
    <n v="0"/>
    <n v="0"/>
    <n v="892.8"/>
    <n v="2803.55"/>
    <s v="Stayed"/>
    <x v="0"/>
    <s v="other"/>
    <n v="0"/>
    <s v="50-100"/>
    <n v="0"/>
    <x v="1"/>
    <x v="0"/>
  </r>
  <r>
    <s v="28572-KAR"/>
    <x v="1"/>
    <n v="19"/>
    <s v="No"/>
    <x v="3"/>
    <n v="9"/>
    <n v="1"/>
    <s v="None"/>
    <x v="0"/>
    <s v="No"/>
    <x v="0"/>
    <s v="DSL"/>
    <x v="1"/>
    <s v="Yes"/>
    <x v="1"/>
    <s v="Yes"/>
    <x v="0"/>
    <s v="Yes"/>
    <s v="Yes"/>
    <s v="Yes"/>
    <x v="2"/>
    <s v="Yes"/>
    <x v="1"/>
    <n v="86.7"/>
    <n v="5309.5"/>
    <n v="0"/>
    <n v="0"/>
    <n v="1863.54"/>
    <n v="7173.04"/>
    <s v="Stayed"/>
    <x v="0"/>
    <s v="other"/>
    <n v="0"/>
    <s v="50-100"/>
    <n v="0"/>
    <x v="3"/>
    <x v="4"/>
  </r>
  <r>
    <s v="39757-TAM"/>
    <x v="1"/>
    <n v="67"/>
    <s v="Yes"/>
    <x v="4"/>
    <n v="9"/>
    <n v="11"/>
    <s v="None"/>
    <x v="0"/>
    <s v="Yes"/>
    <x v="0"/>
    <s v="Fiber Optic"/>
    <x v="1"/>
    <s v="Yes"/>
    <x v="0"/>
    <s v="No"/>
    <x v="1"/>
    <s v="Yes"/>
    <s v="Yes"/>
    <s v="Yes"/>
    <x v="2"/>
    <s v="Yes"/>
    <x v="1"/>
    <n v="96.85"/>
    <n v="5219.6499999999996"/>
    <n v="0"/>
    <n v="0"/>
    <n v="2613.52"/>
    <n v="7833.17"/>
    <s v="Stayed"/>
    <x v="0"/>
    <s v="other"/>
    <n v="0"/>
    <s v="50-100"/>
    <n v="0"/>
    <x v="1"/>
    <x v="3"/>
  </r>
  <r>
    <s v="14010-GUJ"/>
    <x v="1"/>
    <n v="30"/>
    <s v="No"/>
    <x v="6"/>
    <n v="9"/>
    <n v="26"/>
    <s v="None"/>
    <x v="0"/>
    <s v="No"/>
    <x v="0"/>
    <s v="Fiber Optic"/>
    <x v="0"/>
    <s v="Yes"/>
    <x v="1"/>
    <s v="No"/>
    <x v="0"/>
    <s v="Yes"/>
    <s v="Yes"/>
    <s v="Yes"/>
    <x v="1"/>
    <s v="Yes"/>
    <x v="1"/>
    <n v="99.5"/>
    <n v="2369.0500000000002"/>
    <n v="19.5"/>
    <n v="0"/>
    <n v="1210.5"/>
    <n v="3560.05"/>
    <s v="Churned"/>
    <x v="1"/>
    <s v="Competitor offered more data"/>
    <n v="1"/>
    <s v="50-100"/>
    <n v="0"/>
    <x v="2"/>
    <x v="0"/>
  </r>
  <r>
    <s v="44641-TAM"/>
    <x v="1"/>
    <n v="29"/>
    <s v="No"/>
    <x v="4"/>
    <n v="12"/>
    <n v="27"/>
    <s v="Deal 2"/>
    <x v="0"/>
    <s v="Yes"/>
    <x v="0"/>
    <s v="Fiber Optic"/>
    <x v="1"/>
    <s v="Yes"/>
    <x v="0"/>
    <s v="No"/>
    <x v="0"/>
    <s v="Yes"/>
    <s v="Yes"/>
    <s v="Yes"/>
    <x v="1"/>
    <s v="Yes"/>
    <x v="0"/>
    <n v="106.6"/>
    <n v="5893.95"/>
    <n v="0"/>
    <n v="0"/>
    <n v="1387.12"/>
    <n v="7281.07"/>
    <s v="Stayed"/>
    <x v="0"/>
    <s v="other"/>
    <n v="0"/>
    <s v="&gt;100"/>
    <n v="0"/>
    <x v="2"/>
    <x v="0"/>
  </r>
  <r>
    <s v="39953-JHA"/>
    <x v="1"/>
    <n v="60"/>
    <s v="Yes"/>
    <x v="14"/>
    <n v="10"/>
    <n v="30"/>
    <s v="None"/>
    <x v="0"/>
    <s v="No"/>
    <x v="0"/>
    <s v="DSL"/>
    <x v="1"/>
    <s v="No"/>
    <x v="0"/>
    <s v="No"/>
    <x v="1"/>
    <s v="No"/>
    <s v="No"/>
    <s v="No"/>
    <x v="1"/>
    <s v="No"/>
    <x v="0"/>
    <n v="50.35"/>
    <n v="1411.35"/>
    <n v="0"/>
    <n v="150"/>
    <n v="499.77"/>
    <n v="2061.12"/>
    <s v="Stayed"/>
    <x v="0"/>
    <s v="other"/>
    <n v="0"/>
    <s v="50-100"/>
    <n v="0"/>
    <x v="1"/>
    <x v="0"/>
  </r>
  <r>
    <s v="22236-TEL"/>
    <x v="1"/>
    <n v="47"/>
    <s v="No"/>
    <x v="5"/>
    <n v="7"/>
    <n v="8"/>
    <s v="None"/>
    <x v="0"/>
    <s v="No"/>
    <x v="0"/>
    <s v="DSL"/>
    <x v="1"/>
    <s v="Yes"/>
    <x v="0"/>
    <s v="Yes"/>
    <x v="1"/>
    <s v="No"/>
    <s v="No"/>
    <s v="Yes"/>
    <x v="2"/>
    <s v="Yes"/>
    <x v="0"/>
    <n v="61.35"/>
    <n v="3766.2"/>
    <n v="0"/>
    <n v="0"/>
    <n v="1333.2"/>
    <n v="5099.3999999999996"/>
    <s v="Stayed"/>
    <x v="0"/>
    <s v="other"/>
    <n v="0"/>
    <s v="50-100"/>
    <n v="0"/>
    <x v="0"/>
    <x v="3"/>
  </r>
  <r>
    <s v="13572-AND"/>
    <x v="1"/>
    <n v="35"/>
    <s v="Yes"/>
    <x v="10"/>
    <n v="1"/>
    <n v="17"/>
    <s v="Deal 4"/>
    <x v="0"/>
    <s v="No"/>
    <x v="0"/>
    <s v="Cable"/>
    <x v="0"/>
    <s v="No"/>
    <x v="0"/>
    <s v="No"/>
    <x v="1"/>
    <s v="No"/>
    <s v="No"/>
    <s v="Yes"/>
    <x v="1"/>
    <s v="Yes"/>
    <x v="1"/>
    <n v="44.95"/>
    <n v="926.25"/>
    <n v="0"/>
    <n v="0"/>
    <n v="817.95"/>
    <n v="1744.2"/>
    <s v="Stayed"/>
    <x v="0"/>
    <s v="other"/>
    <n v="0"/>
    <s v="20-50"/>
    <n v="0"/>
    <x v="0"/>
    <x v="1"/>
  </r>
  <r>
    <s v="16764-WES"/>
    <x v="0"/>
    <n v="40"/>
    <s v="No"/>
    <x v="2"/>
    <n v="15"/>
    <n v="13"/>
    <s v="Deal 5"/>
    <x v="0"/>
    <s v="No"/>
    <x v="1"/>
    <s v="No"/>
    <x v="0"/>
    <s v="No"/>
    <x v="0"/>
    <s v="No"/>
    <x v="1"/>
    <s v="No"/>
    <s v="No"/>
    <s v="No"/>
    <x v="1"/>
    <s v="No"/>
    <x v="0"/>
    <n v="20.8"/>
    <n v="20.8"/>
    <n v="0"/>
    <n v="0"/>
    <n v="48.14"/>
    <n v="68.94"/>
    <s v="Joined"/>
    <x v="0"/>
    <s v="other"/>
    <n v="0"/>
    <s v="20-50"/>
    <n v="1"/>
    <x v="0"/>
    <x v="1"/>
  </r>
  <r>
    <s v="42738-UTT"/>
    <x v="0"/>
    <n v="63"/>
    <s v="Yes"/>
    <x v="7"/>
    <n v="4"/>
    <n v="17"/>
    <s v="Deal 4"/>
    <x v="0"/>
    <s v="No"/>
    <x v="0"/>
    <s v="Fiber Optic"/>
    <x v="0"/>
    <s v="Yes"/>
    <x v="1"/>
    <s v="No"/>
    <x v="1"/>
    <s v="No"/>
    <s v="No"/>
    <s v="Yes"/>
    <x v="1"/>
    <s v="Yes"/>
    <x v="1"/>
    <n v="78.25"/>
    <n v="1490.95"/>
    <n v="0"/>
    <n v="0"/>
    <n v="384.94"/>
    <n v="1875.89"/>
    <s v="Churned"/>
    <x v="1"/>
    <s v="Competitor had better devices"/>
    <n v="1"/>
    <s v="50-100"/>
    <n v="0"/>
    <x v="1"/>
    <x v="1"/>
  </r>
  <r>
    <s v="12545-ASS"/>
    <x v="1"/>
    <n v="38"/>
    <s v="Yes"/>
    <x v="17"/>
    <n v="13"/>
    <n v="33"/>
    <s v="Deal 5"/>
    <x v="0"/>
    <s v="Yes"/>
    <x v="0"/>
    <s v="Cable"/>
    <x v="0"/>
    <s v="No"/>
    <x v="0"/>
    <s v="Yes"/>
    <x v="0"/>
    <s v="Yes"/>
    <s v="Yes"/>
    <s v="Yes"/>
    <x v="1"/>
    <s v="Yes"/>
    <x v="1"/>
    <n v="74.650000000000006"/>
    <n v="521.1"/>
    <n v="28.35"/>
    <n v="0"/>
    <n v="341.74"/>
    <n v="834.49"/>
    <s v="Churned"/>
    <x v="1"/>
    <s v="Competitor made better offer"/>
    <n v="1"/>
    <s v="50-100"/>
    <n v="0"/>
    <x v="0"/>
    <x v="0"/>
  </r>
  <r>
    <s v="86106-WES"/>
    <x v="0"/>
    <n v="42"/>
    <s v="No"/>
    <x v="2"/>
    <n v="14"/>
    <n v="29"/>
    <s v="Deal 4"/>
    <x v="0"/>
    <s v="No"/>
    <x v="1"/>
    <s v="No"/>
    <x v="0"/>
    <s v="No"/>
    <x v="0"/>
    <s v="No"/>
    <x v="1"/>
    <s v="No"/>
    <s v="No"/>
    <s v="No"/>
    <x v="1"/>
    <s v="No"/>
    <x v="0"/>
    <n v="20.149999999999999"/>
    <n v="432.5"/>
    <n v="0"/>
    <n v="0"/>
    <n v="749.54"/>
    <n v="1182.04"/>
    <s v="Stayed"/>
    <x v="0"/>
    <s v="other"/>
    <n v="0"/>
    <s v="20-50"/>
    <n v="0"/>
    <x v="0"/>
    <x v="0"/>
  </r>
  <r>
    <s v="58818-MAH"/>
    <x v="1"/>
    <n v="19"/>
    <s v="No"/>
    <x v="1"/>
    <n v="8"/>
    <n v="9"/>
    <s v="Deal 2"/>
    <x v="0"/>
    <s v="Yes"/>
    <x v="1"/>
    <s v="No"/>
    <x v="0"/>
    <s v="No"/>
    <x v="0"/>
    <s v="No"/>
    <x v="1"/>
    <s v="No"/>
    <s v="No"/>
    <s v="No"/>
    <x v="2"/>
    <s v="Yes"/>
    <x v="0"/>
    <n v="24.1"/>
    <n v="1551.6"/>
    <n v="0"/>
    <n v="0"/>
    <n v="814.35"/>
    <n v="2365.9499999999998"/>
    <s v="Stayed"/>
    <x v="0"/>
    <s v="other"/>
    <n v="0"/>
    <s v="20-50"/>
    <n v="0"/>
    <x v="3"/>
    <x v="3"/>
  </r>
  <r>
    <s v="87045-HAR"/>
    <x v="0"/>
    <n v="51"/>
    <s v="No"/>
    <x v="15"/>
    <n v="15"/>
    <n v="29"/>
    <s v="Deal 5"/>
    <x v="0"/>
    <s v="No"/>
    <x v="1"/>
    <s v="No"/>
    <x v="0"/>
    <s v="No"/>
    <x v="0"/>
    <s v="No"/>
    <x v="1"/>
    <s v="No"/>
    <s v="No"/>
    <s v="No"/>
    <x v="1"/>
    <s v="No"/>
    <x v="0"/>
    <n v="19.850000000000001"/>
    <n v="138.85"/>
    <n v="0"/>
    <n v="0"/>
    <n v="142.38"/>
    <n v="281.23"/>
    <s v="Stayed"/>
    <x v="0"/>
    <s v="other"/>
    <n v="0"/>
    <s v="&lt;20"/>
    <n v="0"/>
    <x v="1"/>
    <x v="0"/>
  </r>
  <r>
    <s v="76101-JAM"/>
    <x v="1"/>
    <n v="71"/>
    <s v="No"/>
    <x v="16"/>
    <n v="11"/>
    <n v="31"/>
    <s v="None"/>
    <x v="0"/>
    <s v="Yes"/>
    <x v="0"/>
    <s v="Fiber Optic"/>
    <x v="0"/>
    <s v="No"/>
    <x v="1"/>
    <s v="No"/>
    <x v="0"/>
    <s v="Yes"/>
    <s v="Yes"/>
    <s v="No"/>
    <x v="1"/>
    <s v="Yes"/>
    <x v="1"/>
    <n v="98.5"/>
    <n v="3004.15"/>
    <n v="37.549999999999997"/>
    <n v="40"/>
    <n v="747.62"/>
    <n v="3754.22"/>
    <s v="Churned"/>
    <x v="4"/>
    <s v="Attitude of service provider"/>
    <n v="1"/>
    <s v="50-100"/>
    <n v="0"/>
    <x v="1"/>
    <x v="0"/>
  </r>
  <r>
    <s v="63004-WES"/>
    <x v="1"/>
    <n v="70"/>
    <s v="Yes"/>
    <x v="2"/>
    <n v="7"/>
    <n v="22"/>
    <s v="Deal 3"/>
    <x v="1"/>
    <s v="No"/>
    <x v="0"/>
    <s v="DSL"/>
    <x v="1"/>
    <s v="Yes"/>
    <x v="1"/>
    <s v="No"/>
    <x v="1"/>
    <s v="Yes"/>
    <s v="No"/>
    <s v="Yes"/>
    <x v="0"/>
    <s v="Yes"/>
    <x v="0"/>
    <n v="50.4"/>
    <n v="1580.1"/>
    <n v="0"/>
    <n v="0"/>
    <n v="0"/>
    <n v="1580.1"/>
    <s v="Stayed"/>
    <x v="0"/>
    <s v="other"/>
    <n v="0"/>
    <s v="50-100"/>
    <n v="0"/>
    <x v="1"/>
    <x v="2"/>
  </r>
  <r>
    <s v="31369-BIH"/>
    <x v="1"/>
    <n v="44"/>
    <s v="Yes"/>
    <x v="9"/>
    <n v="3"/>
    <n v="22"/>
    <s v="None"/>
    <x v="0"/>
    <s v="Yes"/>
    <x v="0"/>
    <s v="Fiber Optic"/>
    <x v="1"/>
    <s v="Yes"/>
    <x v="1"/>
    <s v="Yes"/>
    <x v="1"/>
    <s v="No"/>
    <s v="No"/>
    <s v="No"/>
    <x v="2"/>
    <s v="Yes"/>
    <x v="1"/>
    <n v="94.25"/>
    <n v="6849.75"/>
    <n v="0"/>
    <n v="100"/>
    <n v="793.44"/>
    <n v="7743.19"/>
    <s v="Stayed"/>
    <x v="0"/>
    <s v="other"/>
    <n v="0"/>
    <s v="50-100"/>
    <n v="0"/>
    <x v="0"/>
    <x v="2"/>
  </r>
  <r>
    <s v="95991-MAD"/>
    <x v="1"/>
    <n v="37"/>
    <s v="Yes"/>
    <x v="11"/>
    <n v="0"/>
    <n v="32"/>
    <s v="None"/>
    <x v="0"/>
    <s v="No"/>
    <x v="0"/>
    <s v="Cable"/>
    <x v="0"/>
    <s v="No"/>
    <x v="0"/>
    <s v="Yes"/>
    <x v="1"/>
    <s v="No"/>
    <s v="No"/>
    <s v="Yes"/>
    <x v="1"/>
    <s v="Yes"/>
    <x v="0"/>
    <n v="50.25"/>
    <n v="152.30000000000001"/>
    <n v="0"/>
    <n v="0"/>
    <n v="84.57"/>
    <n v="236.87"/>
    <s v="Joined"/>
    <x v="0"/>
    <s v="other"/>
    <n v="0"/>
    <s v="50-100"/>
    <n v="1"/>
    <x v="0"/>
    <x v="0"/>
  </r>
  <r>
    <s v="56256-UTT"/>
    <x v="0"/>
    <n v="40"/>
    <s v="No"/>
    <x v="7"/>
    <n v="14"/>
    <n v="15"/>
    <s v="None"/>
    <x v="0"/>
    <s v="No"/>
    <x v="0"/>
    <s v="Fiber Optic"/>
    <x v="0"/>
    <s v="No"/>
    <x v="0"/>
    <s v="No"/>
    <x v="1"/>
    <s v="No"/>
    <s v="No"/>
    <s v="Yes"/>
    <x v="1"/>
    <s v="Yes"/>
    <x v="0"/>
    <n v="70.3"/>
    <n v="220.4"/>
    <n v="0"/>
    <n v="0"/>
    <n v="29.22"/>
    <n v="249.62"/>
    <s v="Joined"/>
    <x v="0"/>
    <s v="other"/>
    <n v="0"/>
    <s v="50-100"/>
    <n v="1"/>
    <x v="0"/>
    <x v="1"/>
  </r>
  <r>
    <s v="59292-AND"/>
    <x v="0"/>
    <n v="54"/>
    <s v="Yes"/>
    <x v="10"/>
    <n v="6"/>
    <n v="27"/>
    <s v="None"/>
    <x v="1"/>
    <s v="No"/>
    <x v="0"/>
    <s v="DSL"/>
    <x v="0"/>
    <s v="No"/>
    <x v="0"/>
    <s v="Yes"/>
    <x v="1"/>
    <s v="No"/>
    <s v="No"/>
    <s v="Yes"/>
    <x v="1"/>
    <s v="Yes"/>
    <x v="1"/>
    <n v="30.9"/>
    <n v="59.05"/>
    <n v="0"/>
    <n v="0"/>
    <n v="0"/>
    <n v="59.05"/>
    <s v="Churned"/>
    <x v="2"/>
    <s v="Network reliability"/>
    <n v="1"/>
    <s v="20-50"/>
    <n v="0"/>
    <x v="1"/>
    <x v="0"/>
  </r>
  <r>
    <s v="53365-GUJ"/>
    <x v="0"/>
    <n v="32"/>
    <s v="Yes"/>
    <x v="6"/>
    <n v="4"/>
    <n v="19"/>
    <s v="Deal 2"/>
    <x v="1"/>
    <s v="No"/>
    <x v="0"/>
    <s v="Cable"/>
    <x v="1"/>
    <s v="No"/>
    <x v="1"/>
    <s v="No"/>
    <x v="1"/>
    <s v="No"/>
    <s v="No"/>
    <s v="Yes"/>
    <x v="0"/>
    <s v="No"/>
    <x v="0"/>
    <n v="35.4"/>
    <n v="1412.4"/>
    <n v="0"/>
    <n v="0"/>
    <n v="0"/>
    <n v="1412.4"/>
    <s v="Stayed"/>
    <x v="0"/>
    <s v="other"/>
    <n v="0"/>
    <s v="20-50"/>
    <n v="0"/>
    <x v="2"/>
    <x v="2"/>
  </r>
  <r>
    <s v="14178-MAH"/>
    <x v="0"/>
    <n v="82"/>
    <s v="Yes"/>
    <x v="1"/>
    <n v="0"/>
    <n v="7"/>
    <s v="None"/>
    <x v="0"/>
    <s v="Yes"/>
    <x v="0"/>
    <s v="Fiber Optic"/>
    <x v="0"/>
    <s v="Yes"/>
    <x v="0"/>
    <s v="No"/>
    <x v="0"/>
    <s v="Yes"/>
    <s v="No"/>
    <s v="Yes"/>
    <x v="1"/>
    <s v="Yes"/>
    <x v="1"/>
    <n v="96.5"/>
    <n v="3436.1"/>
    <n v="0"/>
    <n v="0"/>
    <n v="597.96"/>
    <n v="4034.06"/>
    <s v="Churned"/>
    <x v="3"/>
    <s v="Lack of affordable download/upload speed"/>
    <n v="1"/>
    <s v="50-100"/>
    <n v="0"/>
    <x v="1"/>
    <x v="3"/>
  </r>
  <r>
    <s v="25451-JAM"/>
    <x v="1"/>
    <n v="71"/>
    <s v="Yes"/>
    <x v="16"/>
    <n v="5"/>
    <n v="33"/>
    <s v="None"/>
    <x v="0"/>
    <s v="No"/>
    <x v="0"/>
    <s v="DSL"/>
    <x v="0"/>
    <s v="Yes"/>
    <x v="0"/>
    <s v="No"/>
    <x v="1"/>
    <s v="No"/>
    <s v="No"/>
    <s v="Yes"/>
    <x v="2"/>
    <s v="No"/>
    <x v="0"/>
    <n v="49.8"/>
    <n v="2398.4"/>
    <n v="0"/>
    <n v="0"/>
    <n v="81.83"/>
    <n v="2480.23"/>
    <s v="Stayed"/>
    <x v="0"/>
    <s v="other"/>
    <n v="0"/>
    <s v="20-50"/>
    <n v="0"/>
    <x v="1"/>
    <x v="0"/>
  </r>
  <r>
    <s v="59588-RAJ"/>
    <x v="0"/>
    <n v="49"/>
    <s v="Yes"/>
    <x v="8"/>
    <n v="2"/>
    <n v="4"/>
    <s v="Deal 1"/>
    <x v="0"/>
    <s v="No"/>
    <x v="0"/>
    <s v="Fiber Optic"/>
    <x v="0"/>
    <s v="Yes"/>
    <x v="1"/>
    <s v="Yes"/>
    <x v="0"/>
    <s v="Yes"/>
    <s v="Yes"/>
    <s v="Yes"/>
    <x v="2"/>
    <s v="Yes"/>
    <x v="1"/>
    <n v="105.25"/>
    <n v="7291.75"/>
    <n v="0"/>
    <n v="0"/>
    <n v="2675.99"/>
    <n v="9967.74"/>
    <s v="Stayed"/>
    <x v="0"/>
    <s v="other"/>
    <n v="0"/>
    <s v="&gt;100"/>
    <n v="0"/>
    <x v="0"/>
    <x v="4"/>
  </r>
  <r>
    <s v="28577-JHA"/>
    <x v="1"/>
    <n v="30"/>
    <s v="No"/>
    <x v="14"/>
    <n v="12"/>
    <n v="21"/>
    <s v="Deal 2"/>
    <x v="0"/>
    <s v="No"/>
    <x v="0"/>
    <s v="Fiber Optic"/>
    <x v="1"/>
    <s v="No"/>
    <x v="1"/>
    <s v="No"/>
    <x v="0"/>
    <s v="Yes"/>
    <s v="Yes"/>
    <s v="Yes"/>
    <x v="2"/>
    <s v="Yes"/>
    <x v="1"/>
    <n v="99"/>
    <n v="6375.8"/>
    <n v="0"/>
    <n v="0"/>
    <n v="2298.88"/>
    <n v="8674.68"/>
    <s v="Stayed"/>
    <x v="0"/>
    <s v="other"/>
    <n v="0"/>
    <s v="50-100"/>
    <n v="0"/>
    <x v="2"/>
    <x v="2"/>
  </r>
  <r>
    <s v="64151-GUJ"/>
    <x v="1"/>
    <n v="27"/>
    <s v="Yes"/>
    <x v="6"/>
    <n v="15"/>
    <n v="21"/>
    <s v="Deal 4"/>
    <x v="0"/>
    <s v="No"/>
    <x v="1"/>
    <s v="No"/>
    <x v="0"/>
    <s v="No"/>
    <x v="0"/>
    <s v="No"/>
    <x v="1"/>
    <s v="No"/>
    <s v="No"/>
    <s v="No"/>
    <x v="1"/>
    <s v="Yes"/>
    <x v="0"/>
    <n v="20.25"/>
    <n v="401.95"/>
    <n v="0"/>
    <n v="0"/>
    <n v="637.91999999999996"/>
    <n v="1039.8699999999999"/>
    <s v="Stayed"/>
    <x v="0"/>
    <s v="other"/>
    <n v="0"/>
    <s v="20-50"/>
    <n v="0"/>
    <x v="2"/>
    <x v="2"/>
  </r>
  <r>
    <s v="74508-PUN"/>
    <x v="1"/>
    <n v="48"/>
    <s v="No"/>
    <x v="13"/>
    <n v="4"/>
    <n v="3"/>
    <s v="Deal 1"/>
    <x v="0"/>
    <s v="Yes"/>
    <x v="0"/>
    <s v="Fiber Optic"/>
    <x v="1"/>
    <s v="No"/>
    <x v="1"/>
    <s v="Yes"/>
    <x v="0"/>
    <s v="Yes"/>
    <s v="Yes"/>
    <s v="Yes"/>
    <x v="2"/>
    <s v="No"/>
    <x v="0"/>
    <n v="107.45"/>
    <n v="7576.7"/>
    <n v="0"/>
    <n v="0"/>
    <n v="195.12"/>
    <n v="7771.82"/>
    <s v="Stayed"/>
    <x v="0"/>
    <s v="other"/>
    <n v="0"/>
    <s v="&gt;100"/>
    <n v="0"/>
    <x v="0"/>
    <x v="4"/>
  </r>
  <r>
    <s v="72407-WES"/>
    <x v="0"/>
    <n v="45"/>
    <s v="Yes"/>
    <x v="2"/>
    <n v="5"/>
    <n v="21"/>
    <s v="None"/>
    <x v="0"/>
    <s v="Yes"/>
    <x v="0"/>
    <s v="Fiber Optic"/>
    <x v="0"/>
    <s v="No"/>
    <x v="0"/>
    <s v="No"/>
    <x v="0"/>
    <s v="No"/>
    <s v="No"/>
    <s v="Yes"/>
    <x v="2"/>
    <s v="No"/>
    <x v="1"/>
    <n v="82.5"/>
    <n v="4828.05"/>
    <n v="0"/>
    <n v="0"/>
    <n v="1735.94"/>
    <n v="6563.99"/>
    <s v="Stayed"/>
    <x v="0"/>
    <s v="other"/>
    <n v="0"/>
    <s v="50-100"/>
    <n v="0"/>
    <x v="0"/>
    <x v="2"/>
  </r>
  <r>
    <s v="44630-RAJ"/>
    <x v="1"/>
    <n v="56"/>
    <s v="No"/>
    <x v="8"/>
    <n v="1"/>
    <n v="3"/>
    <s v="None"/>
    <x v="0"/>
    <s v="Yes"/>
    <x v="0"/>
    <s v="Fiber Optic"/>
    <x v="0"/>
    <s v="Yes"/>
    <x v="0"/>
    <s v="No"/>
    <x v="1"/>
    <s v="No"/>
    <s v="No"/>
    <s v="Yes"/>
    <x v="1"/>
    <s v="Yes"/>
    <x v="1"/>
    <n v="78.55"/>
    <n v="522.95000000000005"/>
    <n v="47.19"/>
    <n v="0"/>
    <n v="285.32"/>
    <n v="761.08"/>
    <s v="Stayed"/>
    <x v="0"/>
    <s v="other"/>
    <n v="0"/>
    <s v="50-100"/>
    <n v="0"/>
    <x v="1"/>
    <x v="4"/>
  </r>
  <r>
    <s v="18064-MAH"/>
    <x v="1"/>
    <n v="21"/>
    <s v="Yes"/>
    <x v="1"/>
    <n v="4"/>
    <n v="10"/>
    <s v="None"/>
    <x v="0"/>
    <s v="Yes"/>
    <x v="0"/>
    <s v="Fiber Optic"/>
    <x v="0"/>
    <s v="No"/>
    <x v="0"/>
    <s v="No"/>
    <x v="0"/>
    <s v="Yes"/>
    <s v="Yes"/>
    <s v="Yes"/>
    <x v="1"/>
    <s v="No"/>
    <x v="1"/>
    <n v="96.2"/>
    <n v="639.70000000000005"/>
    <n v="0"/>
    <n v="0"/>
    <n v="321.51"/>
    <n v="961.21"/>
    <s v="Stayed"/>
    <x v="0"/>
    <s v="other"/>
    <n v="0"/>
    <s v="50-100"/>
    <n v="0"/>
    <x v="2"/>
    <x v="3"/>
  </r>
  <r>
    <s v="32587-UTT"/>
    <x v="1"/>
    <n v="30"/>
    <s v="No"/>
    <x v="7"/>
    <n v="1"/>
    <n v="27"/>
    <s v="None"/>
    <x v="0"/>
    <s v="No"/>
    <x v="0"/>
    <s v="Cable"/>
    <x v="0"/>
    <s v="No"/>
    <x v="0"/>
    <s v="No"/>
    <x v="1"/>
    <s v="No"/>
    <s v="No"/>
    <s v="Yes"/>
    <x v="1"/>
    <s v="No"/>
    <x v="0"/>
    <n v="45.45"/>
    <n v="141.69999999999999"/>
    <n v="0"/>
    <n v="0"/>
    <n v="61.11"/>
    <n v="202.81"/>
    <s v="Joined"/>
    <x v="0"/>
    <s v="other"/>
    <n v="0"/>
    <s v="20-50"/>
    <n v="1"/>
    <x v="2"/>
    <x v="0"/>
  </r>
  <r>
    <s v="51260-MAD"/>
    <x v="1"/>
    <n v="31"/>
    <s v="Yes"/>
    <x v="11"/>
    <n v="3"/>
    <n v="3"/>
    <s v="Deal 2"/>
    <x v="0"/>
    <s v="Yes"/>
    <x v="0"/>
    <s v="Fiber Optic"/>
    <x v="0"/>
    <s v="Yes"/>
    <x v="1"/>
    <s v="No"/>
    <x v="0"/>
    <s v="Yes"/>
    <s v="Yes"/>
    <s v="Yes"/>
    <x v="1"/>
    <s v="Yes"/>
    <x v="1"/>
    <n v="103.05"/>
    <n v="5364.8"/>
    <n v="46.67"/>
    <n v="0"/>
    <n v="281.83999999999997"/>
    <n v="5599.97"/>
    <s v="Stayed"/>
    <x v="0"/>
    <s v="other"/>
    <n v="0"/>
    <s v="&gt;100"/>
    <n v="0"/>
    <x v="2"/>
    <x v="4"/>
  </r>
  <r>
    <s v="91541-UTT"/>
    <x v="1"/>
    <n v="34"/>
    <s v="No"/>
    <x v="7"/>
    <n v="0"/>
    <n v="34"/>
    <s v="None"/>
    <x v="0"/>
    <s v="No"/>
    <x v="1"/>
    <s v="No"/>
    <x v="0"/>
    <s v="No"/>
    <x v="0"/>
    <s v="No"/>
    <x v="1"/>
    <s v="No"/>
    <s v="No"/>
    <s v="No"/>
    <x v="1"/>
    <s v="No"/>
    <x v="1"/>
    <n v="20.95"/>
    <n v="267.35000000000002"/>
    <n v="18.170000000000002"/>
    <n v="0"/>
    <n v="173.03"/>
    <n v="422.21"/>
    <s v="Stayed"/>
    <x v="0"/>
    <s v="other"/>
    <n v="0"/>
    <s v="20-50"/>
    <n v="0"/>
    <x v="2"/>
    <x v="0"/>
  </r>
  <r>
    <s v="86970-KER"/>
    <x v="0"/>
    <n v="57"/>
    <s v="Yes"/>
    <x v="20"/>
    <n v="2"/>
    <n v="9"/>
    <s v="None"/>
    <x v="0"/>
    <s v="No"/>
    <x v="0"/>
    <s v="DSL"/>
    <x v="0"/>
    <s v="Yes"/>
    <x v="0"/>
    <s v="No"/>
    <x v="1"/>
    <s v="No"/>
    <s v="No"/>
    <s v="No"/>
    <x v="1"/>
    <s v="No"/>
    <x v="1"/>
    <n v="49.5"/>
    <n v="49.5"/>
    <n v="0"/>
    <n v="30"/>
    <n v="16.989999999999998"/>
    <n v="96.49"/>
    <s v="Joined"/>
    <x v="0"/>
    <s v="other"/>
    <n v="0"/>
    <s v="20-50"/>
    <n v="1"/>
    <x v="1"/>
    <x v="3"/>
  </r>
  <r>
    <s v="29558-MAD"/>
    <x v="1"/>
    <n v="38"/>
    <s v="Yes"/>
    <x v="11"/>
    <n v="1"/>
    <n v="31"/>
    <s v="None"/>
    <x v="0"/>
    <s v="No"/>
    <x v="0"/>
    <s v="Fiber Optic"/>
    <x v="0"/>
    <s v="No"/>
    <x v="0"/>
    <s v="No"/>
    <x v="1"/>
    <s v="No"/>
    <s v="No"/>
    <s v="No"/>
    <x v="1"/>
    <s v="Yes"/>
    <x v="1"/>
    <n v="70.400000000000006"/>
    <n v="2406.1"/>
    <n v="0"/>
    <n v="60"/>
    <n v="1631.85"/>
    <n v="4097.95"/>
    <s v="Stayed"/>
    <x v="0"/>
    <s v="other"/>
    <n v="0"/>
    <s v="50-100"/>
    <n v="0"/>
    <x v="0"/>
    <x v="0"/>
  </r>
  <r>
    <s v="61417-UTT"/>
    <x v="0"/>
    <n v="62"/>
    <s v="No"/>
    <x v="7"/>
    <n v="15"/>
    <n v="24"/>
    <s v="Deal 2"/>
    <x v="0"/>
    <s v="Yes"/>
    <x v="0"/>
    <s v="Fiber Optic"/>
    <x v="0"/>
    <s v="Yes"/>
    <x v="1"/>
    <s v="No"/>
    <x v="0"/>
    <s v="No"/>
    <s v="No"/>
    <s v="Yes"/>
    <x v="1"/>
    <s v="No"/>
    <x v="1"/>
    <n v="94.6"/>
    <n v="5025.8"/>
    <n v="0"/>
    <n v="0"/>
    <n v="1519.96"/>
    <n v="6545.76"/>
    <s v="Stayed"/>
    <x v="0"/>
    <s v="other"/>
    <n v="0"/>
    <s v="50-100"/>
    <n v="0"/>
    <x v="1"/>
    <x v="0"/>
  </r>
  <r>
    <s v="26433-GUJ"/>
    <x v="1"/>
    <n v="29"/>
    <s v="No"/>
    <x v="6"/>
    <n v="14"/>
    <n v="28"/>
    <s v="None"/>
    <x v="0"/>
    <s v="No"/>
    <x v="0"/>
    <s v="DSL"/>
    <x v="1"/>
    <s v="No"/>
    <x v="0"/>
    <s v="No"/>
    <x v="1"/>
    <s v="No"/>
    <s v="No"/>
    <s v="Yes"/>
    <x v="1"/>
    <s v="No"/>
    <x v="0"/>
    <n v="51.05"/>
    <n v="1815"/>
    <n v="0"/>
    <n v="0"/>
    <n v="710.28"/>
    <n v="2525.2800000000002"/>
    <s v="Stayed"/>
    <x v="0"/>
    <s v="other"/>
    <n v="0"/>
    <s v="50-100"/>
    <n v="0"/>
    <x v="2"/>
    <x v="0"/>
  </r>
  <r>
    <s v="35816-UTT"/>
    <x v="0"/>
    <n v="43"/>
    <s v="No"/>
    <x v="7"/>
    <n v="7"/>
    <n v="4"/>
    <s v="None"/>
    <x v="0"/>
    <s v="No"/>
    <x v="0"/>
    <s v="DSL"/>
    <x v="0"/>
    <s v="No"/>
    <x v="0"/>
    <s v="No"/>
    <x v="1"/>
    <s v="Yes"/>
    <s v="Yes"/>
    <s v="Yes"/>
    <x v="1"/>
    <s v="Yes"/>
    <x v="2"/>
    <n v="54.75"/>
    <n v="54.75"/>
    <n v="0"/>
    <n v="0"/>
    <n v="13.01"/>
    <n v="67.760000000000005"/>
    <s v="Churned"/>
    <x v="2"/>
    <s v="Network reliability"/>
    <n v="1"/>
    <s v="50-100"/>
    <n v="0"/>
    <x v="0"/>
    <x v="4"/>
  </r>
  <r>
    <s v="22803-GUJ"/>
    <x v="0"/>
    <n v="22"/>
    <s v="Yes"/>
    <x v="6"/>
    <n v="7"/>
    <n v="7"/>
    <s v="Deal 2"/>
    <x v="0"/>
    <s v="No"/>
    <x v="0"/>
    <s v="Fiber Optic"/>
    <x v="1"/>
    <s v="Yes"/>
    <x v="1"/>
    <s v="No"/>
    <x v="0"/>
    <s v="No"/>
    <s v="No"/>
    <s v="Yes"/>
    <x v="0"/>
    <s v="Yes"/>
    <x v="1"/>
    <n v="93.5"/>
    <n v="4619.55"/>
    <n v="0"/>
    <n v="0"/>
    <n v="1074.57"/>
    <n v="5694.12"/>
    <s v="Stayed"/>
    <x v="0"/>
    <s v="other"/>
    <n v="0"/>
    <s v="50-100"/>
    <n v="0"/>
    <x v="2"/>
    <x v="3"/>
  </r>
  <r>
    <s v="61893-TEL"/>
    <x v="1"/>
    <n v="27"/>
    <s v="Yes"/>
    <x v="5"/>
    <n v="9"/>
    <n v="12"/>
    <s v="Deal 5"/>
    <x v="0"/>
    <s v="Yes"/>
    <x v="0"/>
    <s v="DSL"/>
    <x v="0"/>
    <s v="Yes"/>
    <x v="1"/>
    <s v="Yes"/>
    <x v="0"/>
    <s v="No"/>
    <s v="No"/>
    <s v="Yes"/>
    <x v="2"/>
    <s v="No"/>
    <x v="0"/>
    <n v="73.349999999999994"/>
    <n v="733.5"/>
    <n v="0"/>
    <n v="0"/>
    <n v="55.9"/>
    <n v="789.4"/>
    <s v="Stayed"/>
    <x v="0"/>
    <s v="other"/>
    <n v="0"/>
    <s v="50-100"/>
    <n v="0"/>
    <x v="2"/>
    <x v="1"/>
  </r>
  <r>
    <s v="21620-TAM"/>
    <x v="1"/>
    <n v="53"/>
    <s v="No"/>
    <x v="4"/>
    <n v="8"/>
    <n v="29"/>
    <s v="None"/>
    <x v="0"/>
    <s v="Yes"/>
    <x v="0"/>
    <s v="Fiber Optic"/>
    <x v="0"/>
    <s v="No"/>
    <x v="1"/>
    <s v="Yes"/>
    <x v="0"/>
    <s v="Yes"/>
    <s v="Yes"/>
    <s v="Yes"/>
    <x v="1"/>
    <s v="Yes"/>
    <x v="1"/>
    <n v="104.2"/>
    <n v="3243.45"/>
    <n v="17.010000000000002"/>
    <n v="0"/>
    <n v="115.63"/>
    <n v="3342.07"/>
    <s v="Churned"/>
    <x v="2"/>
    <s v="Product dissatisfaction"/>
    <n v="1"/>
    <s v="&gt;100"/>
    <n v="0"/>
    <x v="1"/>
    <x v="0"/>
  </r>
  <r>
    <s v="16142-TAM"/>
    <x v="0"/>
    <n v="60"/>
    <s v="No"/>
    <x v="4"/>
    <n v="15"/>
    <n v="34"/>
    <s v="None"/>
    <x v="0"/>
    <s v="Yes"/>
    <x v="0"/>
    <s v="DSL"/>
    <x v="1"/>
    <s v="Yes"/>
    <x v="1"/>
    <s v="Yes"/>
    <x v="0"/>
    <s v="Yes"/>
    <s v="Yes"/>
    <s v="Yes"/>
    <x v="2"/>
    <s v="Yes"/>
    <x v="1"/>
    <n v="-7"/>
    <n v="6463.15"/>
    <n v="0"/>
    <n v="0"/>
    <n v="3211.92"/>
    <n v="9675.07"/>
    <s v="Stayed"/>
    <x v="0"/>
    <s v="other"/>
    <n v="0"/>
    <s v="&lt;20"/>
    <n v="0"/>
    <x v="1"/>
    <x v="0"/>
  </r>
  <r>
    <s v="55616-BIH"/>
    <x v="1"/>
    <n v="47"/>
    <s v="Yes"/>
    <x v="9"/>
    <n v="0"/>
    <n v="7"/>
    <s v="None"/>
    <x v="0"/>
    <s v="Yes"/>
    <x v="0"/>
    <s v="Fiber Optic"/>
    <x v="0"/>
    <s v="No"/>
    <x v="1"/>
    <s v="No"/>
    <x v="0"/>
    <s v="Yes"/>
    <s v="Yes"/>
    <s v="Yes"/>
    <x v="1"/>
    <s v="Yes"/>
    <x v="1"/>
    <n v="100.75"/>
    <n v="1129.75"/>
    <n v="0"/>
    <n v="0"/>
    <n v="535.04"/>
    <n v="1664.79"/>
    <s v="Churned"/>
    <x v="3"/>
    <s v="Long distance charges"/>
    <n v="1"/>
    <s v="&gt;100"/>
    <n v="0"/>
    <x v="0"/>
    <x v="3"/>
  </r>
  <r>
    <s v="15835-TEL"/>
    <x v="1"/>
    <n v="72"/>
    <s v="No"/>
    <x v="5"/>
    <n v="1"/>
    <n v="30"/>
    <s v="None"/>
    <x v="0"/>
    <s v="Yes"/>
    <x v="0"/>
    <s v="DSL"/>
    <x v="0"/>
    <s v="No"/>
    <x v="1"/>
    <s v="No"/>
    <x v="0"/>
    <s v="Yes"/>
    <s v="No"/>
    <s v="Yes"/>
    <x v="2"/>
    <s v="No"/>
    <x v="1"/>
    <n v="74.849999999999994"/>
    <n v="2181.75"/>
    <n v="0"/>
    <n v="0"/>
    <n v="1215"/>
    <n v="3396.75"/>
    <s v="Stayed"/>
    <x v="0"/>
    <s v="other"/>
    <n v="0"/>
    <s v="50-100"/>
    <n v="0"/>
    <x v="1"/>
    <x v="0"/>
  </r>
  <r>
    <s v="56235-UTT"/>
    <x v="1"/>
    <n v="42"/>
    <s v="No"/>
    <x v="7"/>
    <n v="14"/>
    <n v="26"/>
    <s v="None"/>
    <x v="1"/>
    <s v="No"/>
    <x v="0"/>
    <s v="Cable"/>
    <x v="1"/>
    <s v="Yes"/>
    <x v="1"/>
    <s v="Yes"/>
    <x v="0"/>
    <s v="Yes"/>
    <s v="Yes"/>
    <s v="Yes"/>
    <x v="2"/>
    <s v="Yes"/>
    <x v="1"/>
    <n v="65.55"/>
    <n v="4807.45"/>
    <n v="0"/>
    <n v="0"/>
    <n v="0"/>
    <n v="4807.45"/>
    <s v="Stayed"/>
    <x v="0"/>
    <s v="other"/>
    <n v="0"/>
    <s v="50-100"/>
    <n v="0"/>
    <x v="0"/>
    <x v="0"/>
  </r>
  <r>
    <s v="36927-HAR"/>
    <x v="1"/>
    <n v="44"/>
    <s v="Yes"/>
    <x v="15"/>
    <n v="0"/>
    <n v="15"/>
    <s v="Deal 4"/>
    <x v="0"/>
    <s v="Yes"/>
    <x v="0"/>
    <s v="DSL"/>
    <x v="1"/>
    <s v="Yes"/>
    <x v="0"/>
    <s v="Yes"/>
    <x v="0"/>
    <s v="No"/>
    <s v="No"/>
    <s v="Yes"/>
    <x v="1"/>
    <s v="Yes"/>
    <x v="1"/>
    <n v="76.2"/>
    <n v="981.45"/>
    <n v="0"/>
    <n v="0"/>
    <n v="153.27000000000001"/>
    <n v="1134.72"/>
    <s v="Stayed"/>
    <x v="0"/>
    <s v="other"/>
    <n v="0"/>
    <s v="50-100"/>
    <n v="0"/>
    <x v="0"/>
    <x v="1"/>
  </r>
  <r>
    <s v="87887-MAH"/>
    <x v="1"/>
    <n v="55"/>
    <s v="No"/>
    <x v="1"/>
    <n v="1"/>
    <n v="14"/>
    <s v="Deal 5"/>
    <x v="0"/>
    <s v="Yes"/>
    <x v="0"/>
    <s v="DSL"/>
    <x v="1"/>
    <s v="No"/>
    <x v="0"/>
    <s v="Yes"/>
    <x v="1"/>
    <s v="Yes"/>
    <s v="Yes"/>
    <s v="Yes"/>
    <x v="1"/>
    <s v="No"/>
    <x v="1"/>
    <n v="71.150000000000006"/>
    <n v="563.65"/>
    <n v="0"/>
    <n v="0"/>
    <n v="385.12"/>
    <n v="948.77"/>
    <s v="Churned"/>
    <x v="0"/>
    <s v="Don't know"/>
    <n v="1"/>
    <s v="50-100"/>
    <n v="0"/>
    <x v="1"/>
    <x v="1"/>
  </r>
  <r>
    <s v="16641-PUN"/>
    <x v="1"/>
    <n v="26"/>
    <s v="No"/>
    <x v="13"/>
    <n v="3"/>
    <n v="22"/>
    <s v="None"/>
    <x v="1"/>
    <s v="No"/>
    <x v="0"/>
    <s v="DSL"/>
    <x v="0"/>
    <s v="No"/>
    <x v="0"/>
    <s v="No"/>
    <x v="0"/>
    <s v="Yes"/>
    <s v="Yes"/>
    <s v="Yes"/>
    <x v="0"/>
    <s v="Yes"/>
    <x v="0"/>
    <n v="44.85"/>
    <n v="893.55"/>
    <n v="0"/>
    <n v="0"/>
    <n v="0"/>
    <n v="893.55"/>
    <s v="Churned"/>
    <x v="1"/>
    <s v="Competitor offered higher download speeds"/>
    <n v="1"/>
    <s v="20-50"/>
    <n v="0"/>
    <x v="2"/>
    <x v="2"/>
  </r>
  <r>
    <s v="39566-DEL"/>
    <x v="1"/>
    <n v="71"/>
    <s v="No"/>
    <x v="0"/>
    <n v="0"/>
    <n v="17"/>
    <s v="None"/>
    <x v="0"/>
    <s v="Yes"/>
    <x v="0"/>
    <s v="Fiber Optic"/>
    <x v="1"/>
    <s v="Yes"/>
    <x v="0"/>
    <s v="No"/>
    <x v="1"/>
    <s v="Yes"/>
    <s v="Yes"/>
    <s v="No"/>
    <x v="0"/>
    <s v="No"/>
    <x v="0"/>
    <n v="95"/>
    <n v="3591.25"/>
    <n v="0"/>
    <n v="70"/>
    <n v="1893.16"/>
    <n v="5554.41"/>
    <s v="Stayed"/>
    <x v="0"/>
    <s v="other"/>
    <n v="0"/>
    <s v="50-100"/>
    <n v="0"/>
    <x v="1"/>
    <x v="1"/>
  </r>
  <r>
    <s v="56664-RAJ"/>
    <x v="1"/>
    <n v="42"/>
    <s v="No"/>
    <x v="8"/>
    <n v="1"/>
    <n v="30"/>
    <s v="None"/>
    <x v="0"/>
    <s v="No"/>
    <x v="1"/>
    <s v="No"/>
    <x v="0"/>
    <s v="No"/>
    <x v="0"/>
    <s v="No"/>
    <x v="1"/>
    <s v="No"/>
    <s v="No"/>
    <s v="No"/>
    <x v="1"/>
    <s v="No"/>
    <x v="0"/>
    <n v="20.25"/>
    <n v="178.5"/>
    <n v="0"/>
    <n v="0"/>
    <n v="80.19"/>
    <n v="258.69"/>
    <s v="Churned"/>
    <x v="4"/>
    <s v="Attitude of support person"/>
    <n v="1"/>
    <s v="20-50"/>
    <n v="0"/>
    <x v="0"/>
    <x v="0"/>
  </r>
  <r>
    <s v="53471-RAJ"/>
    <x v="1"/>
    <n v="29"/>
    <s v="No"/>
    <x v="8"/>
    <n v="1"/>
    <n v="25"/>
    <s v="Deal 3"/>
    <x v="0"/>
    <s v="No"/>
    <x v="0"/>
    <s v="Cable"/>
    <x v="1"/>
    <s v="Yes"/>
    <x v="1"/>
    <s v="No"/>
    <x v="1"/>
    <s v="No"/>
    <s v="No"/>
    <s v="Yes"/>
    <x v="0"/>
    <s v="Yes"/>
    <x v="2"/>
    <n v="60.8"/>
    <n v="2042.05"/>
    <n v="0"/>
    <n v="0"/>
    <n v="1685.72"/>
    <n v="3727.77"/>
    <s v="Stayed"/>
    <x v="0"/>
    <s v="other"/>
    <n v="0"/>
    <s v="50-100"/>
    <n v="0"/>
    <x v="2"/>
    <x v="0"/>
  </r>
  <r>
    <s v="92753-HAR"/>
    <x v="1"/>
    <n v="52"/>
    <s v="No"/>
    <x v="15"/>
    <n v="9"/>
    <n v="12"/>
    <s v="Deal 1"/>
    <x v="0"/>
    <s v="No"/>
    <x v="1"/>
    <s v="No"/>
    <x v="0"/>
    <s v="No"/>
    <x v="0"/>
    <s v="No"/>
    <x v="1"/>
    <s v="No"/>
    <s v="No"/>
    <s v="No"/>
    <x v="2"/>
    <s v="No"/>
    <x v="0"/>
    <n v="19.7"/>
    <n v="1301.0999999999999"/>
    <n v="0"/>
    <n v="0"/>
    <n v="1055.06"/>
    <n v="2356.16"/>
    <s v="Stayed"/>
    <x v="0"/>
    <s v="other"/>
    <n v="0"/>
    <s v="&lt;20"/>
    <n v="0"/>
    <x v="1"/>
    <x v="1"/>
  </r>
  <r>
    <s v="72700-UTT"/>
    <x v="0"/>
    <n v="77"/>
    <s v="No"/>
    <x v="18"/>
    <n v="13"/>
    <n v="31"/>
    <s v="Deal 5"/>
    <x v="0"/>
    <s v="No"/>
    <x v="0"/>
    <s v="Fiber Optic"/>
    <x v="0"/>
    <s v="No"/>
    <x v="0"/>
    <s v="No"/>
    <x v="0"/>
    <s v="No"/>
    <s v="No"/>
    <s v="Yes"/>
    <x v="1"/>
    <s v="Yes"/>
    <x v="1"/>
    <n v="80.400000000000006"/>
    <n v="224.05"/>
    <n v="0"/>
    <n v="0"/>
    <n v="9.8699999999999992"/>
    <n v="233.92"/>
    <s v="Churned"/>
    <x v="4"/>
    <s v="Attitude of service provider"/>
    <n v="1"/>
    <s v="50-100"/>
    <n v="0"/>
    <x v="1"/>
    <x v="0"/>
  </r>
  <r>
    <s v="13793-WES"/>
    <x v="1"/>
    <n v="26"/>
    <s v="Yes"/>
    <x v="2"/>
    <n v="10"/>
    <n v="2"/>
    <s v="Deal 2"/>
    <x v="0"/>
    <s v="Yes"/>
    <x v="0"/>
    <s v="Fiber Optic"/>
    <x v="0"/>
    <s v="No"/>
    <x v="1"/>
    <s v="Yes"/>
    <x v="0"/>
    <s v="Yes"/>
    <s v="Yes"/>
    <s v="Yes"/>
    <x v="0"/>
    <s v="Yes"/>
    <x v="1"/>
    <n v="104.15"/>
    <n v="5743.05"/>
    <n v="0"/>
    <n v="0"/>
    <n v="583.54999999999995"/>
    <n v="6326.6"/>
    <s v="Churned"/>
    <x v="1"/>
    <s v="Competitor had better devices"/>
    <n v="1"/>
    <s v="&gt;100"/>
    <n v="0"/>
    <x v="2"/>
    <x v="4"/>
  </r>
  <r>
    <s v="66766-UTT"/>
    <x v="1"/>
    <n v="38"/>
    <s v="No"/>
    <x v="7"/>
    <n v="6"/>
    <n v="10"/>
    <s v="Deal 5"/>
    <x v="0"/>
    <s v="Yes"/>
    <x v="0"/>
    <s v="Fiber Optic"/>
    <x v="0"/>
    <s v="No"/>
    <x v="0"/>
    <s v="No"/>
    <x v="1"/>
    <s v="No"/>
    <s v="No"/>
    <s v="Yes"/>
    <x v="1"/>
    <s v="Yes"/>
    <x v="1"/>
    <n v="74.95"/>
    <n v="212.4"/>
    <n v="27.6"/>
    <n v="0"/>
    <n v="4.92"/>
    <n v="189.72"/>
    <s v="Joined"/>
    <x v="0"/>
    <s v="other"/>
    <n v="0"/>
    <s v="50-100"/>
    <n v="1"/>
    <x v="0"/>
    <x v="3"/>
  </r>
  <r>
    <s v="17664-UTT"/>
    <x v="1"/>
    <n v="53"/>
    <s v="No"/>
    <x v="7"/>
    <n v="8"/>
    <n v="33"/>
    <s v="Deal 2"/>
    <x v="0"/>
    <s v="Yes"/>
    <x v="0"/>
    <s v="Cable"/>
    <x v="1"/>
    <s v="No"/>
    <x v="1"/>
    <s v="No"/>
    <x v="0"/>
    <s v="Yes"/>
    <s v="Yes"/>
    <s v="No"/>
    <x v="0"/>
    <s v="Yes"/>
    <x v="0"/>
    <n v="78.75"/>
    <n v="3682.45"/>
    <n v="0"/>
    <n v="40"/>
    <n v="121.44"/>
    <n v="3843.89"/>
    <s v="Stayed"/>
    <x v="0"/>
    <s v="other"/>
    <n v="0"/>
    <s v="50-100"/>
    <n v="0"/>
    <x v="1"/>
    <x v="0"/>
  </r>
  <r>
    <s v="53637-KER"/>
    <x v="0"/>
    <n v="22"/>
    <s v="No"/>
    <x v="20"/>
    <n v="10"/>
    <n v="11"/>
    <s v="Deal 4"/>
    <x v="0"/>
    <s v="No"/>
    <x v="1"/>
    <s v="No"/>
    <x v="0"/>
    <s v="No"/>
    <x v="0"/>
    <s v="No"/>
    <x v="1"/>
    <s v="No"/>
    <s v="No"/>
    <s v="No"/>
    <x v="0"/>
    <s v="No"/>
    <x v="0"/>
    <n v="20.65"/>
    <n v="417.5"/>
    <n v="0"/>
    <n v="0"/>
    <n v="929.4"/>
    <n v="1346.9"/>
    <s v="Stayed"/>
    <x v="0"/>
    <s v="other"/>
    <n v="0"/>
    <s v="20-50"/>
    <n v="0"/>
    <x v="2"/>
    <x v="3"/>
  </r>
  <r>
    <s v="14952-DEL"/>
    <x v="0"/>
    <n v="82"/>
    <s v="No"/>
    <x v="0"/>
    <n v="10"/>
    <n v="33"/>
    <s v="None"/>
    <x v="0"/>
    <s v="Yes"/>
    <x v="0"/>
    <s v="Fiber Optic"/>
    <x v="0"/>
    <s v="No"/>
    <x v="0"/>
    <s v="No"/>
    <x v="0"/>
    <s v="Yes"/>
    <s v="No"/>
    <s v="Yes"/>
    <x v="1"/>
    <s v="Yes"/>
    <x v="1"/>
    <n v="94.25"/>
    <n v="1973.75"/>
    <n v="0"/>
    <n v="0"/>
    <n v="444.15"/>
    <n v="2417.9"/>
    <s v="Churned"/>
    <x v="1"/>
    <s v="Competitor made better offer"/>
    <n v="1"/>
    <s v="50-100"/>
    <n v="0"/>
    <x v="1"/>
    <x v="0"/>
  </r>
  <r>
    <s v="45769-GUJ"/>
    <x v="1"/>
    <n v="40"/>
    <s v="Yes"/>
    <x v="6"/>
    <n v="11"/>
    <n v="17"/>
    <s v="Deal 3"/>
    <x v="0"/>
    <s v="Yes"/>
    <x v="0"/>
    <s v="Fiber Optic"/>
    <x v="1"/>
    <s v="Yes"/>
    <x v="0"/>
    <s v="No"/>
    <x v="0"/>
    <s v="Yes"/>
    <s v="Yes"/>
    <s v="Yes"/>
    <x v="0"/>
    <s v="Yes"/>
    <x v="1"/>
    <n v="103.8"/>
    <n v="3470.8"/>
    <n v="0"/>
    <n v="0"/>
    <n v="145.52000000000001"/>
    <n v="3616.32"/>
    <s v="Stayed"/>
    <x v="0"/>
    <s v="other"/>
    <n v="0"/>
    <s v="&gt;100"/>
    <n v="0"/>
    <x v="0"/>
    <x v="1"/>
  </r>
  <r>
    <s v="49816-MAH"/>
    <x v="1"/>
    <n v="73"/>
    <s v="No"/>
    <x v="1"/>
    <n v="4"/>
    <n v="23"/>
    <s v="Deal 1"/>
    <x v="0"/>
    <s v="Yes"/>
    <x v="0"/>
    <s v="Fiber Optic"/>
    <x v="0"/>
    <s v="Yes"/>
    <x v="1"/>
    <s v="No"/>
    <x v="1"/>
    <s v="No"/>
    <s v="No"/>
    <s v="Yes"/>
    <x v="2"/>
    <s v="Yes"/>
    <x v="1"/>
    <n v="84.65"/>
    <n v="5683.6"/>
    <n v="0"/>
    <n v="0"/>
    <n v="1381.08"/>
    <n v="7064.68"/>
    <s v="Stayed"/>
    <x v="0"/>
    <s v="other"/>
    <n v="0"/>
    <s v="50-100"/>
    <n v="0"/>
    <x v="1"/>
    <x v="2"/>
  </r>
  <r>
    <s v="36180-UTT"/>
    <x v="1"/>
    <n v="55"/>
    <s v="Yes"/>
    <x v="18"/>
    <n v="13"/>
    <n v="33"/>
    <s v="None"/>
    <x v="0"/>
    <s v="Yes"/>
    <x v="0"/>
    <s v="Cable"/>
    <x v="1"/>
    <s v="Yes"/>
    <x v="1"/>
    <s v="No"/>
    <x v="1"/>
    <s v="No"/>
    <s v="No"/>
    <s v="Yes"/>
    <x v="2"/>
    <s v="No"/>
    <x v="0"/>
    <n v="65.650000000000006"/>
    <n v="4322.8500000000004"/>
    <n v="0"/>
    <n v="0"/>
    <n v="1529.61"/>
    <n v="5852.46"/>
    <s v="Stayed"/>
    <x v="0"/>
    <s v="other"/>
    <n v="0"/>
    <s v="50-100"/>
    <n v="0"/>
    <x v="1"/>
    <x v="0"/>
  </r>
  <r>
    <s v="71055-AND"/>
    <x v="0"/>
    <n v="66"/>
    <s v="Yes"/>
    <x v="10"/>
    <n v="5"/>
    <n v="35"/>
    <s v="None"/>
    <x v="0"/>
    <s v="Yes"/>
    <x v="0"/>
    <s v="Fiber Optic"/>
    <x v="0"/>
    <s v="No"/>
    <x v="0"/>
    <s v="No"/>
    <x v="1"/>
    <s v="No"/>
    <s v="No"/>
    <s v="No"/>
    <x v="1"/>
    <s v="Yes"/>
    <x v="1"/>
    <n v="74.400000000000006"/>
    <n v="74.400000000000006"/>
    <n v="0"/>
    <n v="30"/>
    <n v="17.36"/>
    <n v="121.76"/>
    <s v="Churned"/>
    <x v="1"/>
    <s v="Competitor made better offer"/>
    <n v="1"/>
    <s v="50-100"/>
    <n v="0"/>
    <x v="1"/>
    <x v="0"/>
  </r>
  <r>
    <s v="28977-KAR"/>
    <x v="0"/>
    <n v="52"/>
    <s v="No"/>
    <x v="3"/>
    <n v="3"/>
    <n v="25"/>
    <s v="Deal 3"/>
    <x v="0"/>
    <s v="No"/>
    <x v="0"/>
    <s v="Cable"/>
    <x v="1"/>
    <s v="No"/>
    <x v="0"/>
    <s v="Yes"/>
    <x v="1"/>
    <s v="No"/>
    <s v="No"/>
    <s v="No"/>
    <x v="1"/>
    <s v="No"/>
    <x v="2"/>
    <n v="53.6"/>
    <n v="1315.35"/>
    <n v="0"/>
    <n v="120"/>
    <n v="24.48"/>
    <n v="1459.83"/>
    <s v="Stayed"/>
    <x v="0"/>
    <s v="other"/>
    <n v="0"/>
    <s v="50-100"/>
    <n v="0"/>
    <x v="1"/>
    <x v="0"/>
  </r>
  <r>
    <s v="18675-TEL"/>
    <x v="0"/>
    <n v="47"/>
    <s v="No"/>
    <x v="5"/>
    <n v="8"/>
    <n v="18"/>
    <s v="None"/>
    <x v="0"/>
    <s v="No"/>
    <x v="0"/>
    <s v="DSL"/>
    <x v="1"/>
    <s v="No"/>
    <x v="1"/>
    <s v="Yes"/>
    <x v="0"/>
    <s v="Yes"/>
    <s v="Yes"/>
    <s v="Yes"/>
    <x v="0"/>
    <s v="No"/>
    <x v="0"/>
    <n v="80"/>
    <n v="3182.95"/>
    <n v="0"/>
    <n v="0"/>
    <n v="1392.3"/>
    <n v="4575.25"/>
    <s v="Churned"/>
    <x v="0"/>
    <s v="Moved"/>
    <n v="1"/>
    <s v="50-100"/>
    <n v="0"/>
    <x v="0"/>
    <x v="2"/>
  </r>
  <r>
    <s v="37548-WES"/>
    <x v="0"/>
    <n v="72"/>
    <s v="No"/>
    <x v="2"/>
    <n v="9"/>
    <n v="2"/>
    <s v="Deal 3"/>
    <x v="0"/>
    <s v="Yes"/>
    <x v="0"/>
    <s v="DSL"/>
    <x v="0"/>
    <s v="No"/>
    <x v="0"/>
    <s v="No"/>
    <x v="1"/>
    <s v="No"/>
    <s v="No"/>
    <s v="Yes"/>
    <x v="0"/>
    <s v="Yes"/>
    <x v="1"/>
    <n v="51.6"/>
    <n v="1442"/>
    <n v="0"/>
    <n v="0"/>
    <n v="1091.8499999999999"/>
    <n v="2533.85"/>
    <s v="Stayed"/>
    <x v="0"/>
    <s v="other"/>
    <n v="0"/>
    <s v="50-100"/>
    <n v="0"/>
    <x v="1"/>
    <x v="4"/>
  </r>
  <r>
    <s v="78228-KER"/>
    <x v="1"/>
    <n v="58"/>
    <s v="Yes"/>
    <x v="20"/>
    <n v="3"/>
    <n v="8"/>
    <s v="Deal 5"/>
    <x v="0"/>
    <s v="No"/>
    <x v="0"/>
    <s v="Fiber Optic"/>
    <x v="0"/>
    <s v="No"/>
    <x v="0"/>
    <s v="No"/>
    <x v="1"/>
    <s v="No"/>
    <s v="No"/>
    <s v="Yes"/>
    <x v="1"/>
    <s v="No"/>
    <x v="0"/>
    <n v="69.55"/>
    <n v="69.55"/>
    <n v="0"/>
    <n v="0"/>
    <n v="29.78"/>
    <n v="99.33"/>
    <s v="Churned"/>
    <x v="1"/>
    <s v="Competitor had better devices"/>
    <n v="1"/>
    <s v="50-100"/>
    <n v="0"/>
    <x v="1"/>
    <x v="3"/>
  </r>
  <r>
    <s v="66980-GUJ"/>
    <x v="1"/>
    <n v="21"/>
    <s v="No"/>
    <x v="6"/>
    <n v="4"/>
    <n v="11"/>
    <s v="None"/>
    <x v="1"/>
    <s v="No"/>
    <x v="0"/>
    <s v="DSL"/>
    <x v="0"/>
    <s v="Yes"/>
    <x v="1"/>
    <s v="Yes"/>
    <x v="0"/>
    <s v="Yes"/>
    <s v="Yes"/>
    <s v="Yes"/>
    <x v="2"/>
    <s v="Yes"/>
    <x v="1"/>
    <n v="59.55"/>
    <n v="4103.8999999999996"/>
    <n v="0"/>
    <n v="0"/>
    <n v="0"/>
    <n v="4103.8999999999996"/>
    <s v="Stayed"/>
    <x v="0"/>
    <s v="other"/>
    <n v="0"/>
    <s v="50-100"/>
    <n v="0"/>
    <x v="2"/>
    <x v="3"/>
  </r>
  <r>
    <s v="68578-BIH"/>
    <x v="1"/>
    <n v="59"/>
    <s v="Yes"/>
    <x v="9"/>
    <n v="10"/>
    <n v="36"/>
    <s v="Deal 4"/>
    <x v="0"/>
    <s v="No"/>
    <x v="0"/>
    <s v="Fiber Optic"/>
    <x v="0"/>
    <s v="No"/>
    <x v="0"/>
    <s v="No"/>
    <x v="0"/>
    <s v="Yes"/>
    <s v="Yes"/>
    <s v="Yes"/>
    <x v="1"/>
    <s v="Yes"/>
    <x v="1"/>
    <n v="89.5"/>
    <n v="863.1"/>
    <n v="0"/>
    <n v="0"/>
    <n v="127.8"/>
    <n v="990.9"/>
    <s v="Churned"/>
    <x v="4"/>
    <s v="Attitude of support person"/>
    <n v="1"/>
    <s v="50-100"/>
    <n v="0"/>
    <x v="1"/>
    <x v="0"/>
  </r>
  <r>
    <s v="22929-JAM"/>
    <x v="1"/>
    <n v="23"/>
    <s v="No"/>
    <x v="16"/>
    <n v="10"/>
    <n v="10"/>
    <s v="None"/>
    <x v="0"/>
    <s v="Yes"/>
    <x v="0"/>
    <s v="DSL"/>
    <x v="1"/>
    <s v="Yes"/>
    <x v="0"/>
    <s v="No"/>
    <x v="1"/>
    <s v="Yes"/>
    <s v="Yes"/>
    <s v="No"/>
    <x v="0"/>
    <s v="No"/>
    <x v="1"/>
    <n v="68.75"/>
    <n v="3815.4"/>
    <n v="0"/>
    <n v="110"/>
    <n v="409.36"/>
    <n v="4334.76"/>
    <s v="Stayed"/>
    <x v="0"/>
    <s v="other"/>
    <n v="0"/>
    <s v="50-100"/>
    <n v="0"/>
    <x v="2"/>
    <x v="3"/>
  </r>
  <r>
    <s v="25273-PUN"/>
    <x v="0"/>
    <n v="58"/>
    <s v="No"/>
    <x v="13"/>
    <n v="9"/>
    <n v="22"/>
    <s v="None"/>
    <x v="0"/>
    <s v="No"/>
    <x v="0"/>
    <s v="DSL"/>
    <x v="0"/>
    <s v="No"/>
    <x v="1"/>
    <s v="Yes"/>
    <x v="0"/>
    <s v="Yes"/>
    <s v="Yes"/>
    <s v="Yes"/>
    <x v="2"/>
    <s v="No"/>
    <x v="0"/>
    <n v="75.55"/>
    <n v="2054.4"/>
    <n v="0"/>
    <n v="0"/>
    <n v="941.34"/>
    <n v="2995.74"/>
    <s v="Stayed"/>
    <x v="0"/>
    <s v="other"/>
    <n v="0"/>
    <s v="50-100"/>
    <n v="0"/>
    <x v="1"/>
    <x v="2"/>
  </r>
  <r>
    <s v="58518-JAM"/>
    <x v="0"/>
    <n v="74"/>
    <s v="No"/>
    <x v="16"/>
    <n v="7"/>
    <n v="12"/>
    <s v="None"/>
    <x v="0"/>
    <s v="No"/>
    <x v="0"/>
    <s v="Fiber Optic"/>
    <x v="0"/>
    <s v="No"/>
    <x v="0"/>
    <s v="No"/>
    <x v="0"/>
    <s v="Yes"/>
    <s v="No"/>
    <s v="Yes"/>
    <x v="0"/>
    <s v="Yes"/>
    <x v="1"/>
    <n v="89.15"/>
    <n v="574.35"/>
    <n v="0"/>
    <n v="0"/>
    <n v="114.52"/>
    <n v="688.87"/>
    <s v="Stayed"/>
    <x v="0"/>
    <s v="other"/>
    <n v="0"/>
    <s v="50-100"/>
    <n v="0"/>
    <x v="1"/>
    <x v="1"/>
  </r>
  <r>
    <s v="39350-BIH"/>
    <x v="1"/>
    <n v="39"/>
    <s v="Yes"/>
    <x v="9"/>
    <n v="15"/>
    <n v="28"/>
    <s v="None"/>
    <x v="1"/>
    <s v="No"/>
    <x v="0"/>
    <s v="DSL"/>
    <x v="0"/>
    <s v="Yes"/>
    <x v="1"/>
    <s v="No"/>
    <x v="1"/>
    <s v="No"/>
    <s v="No"/>
    <s v="No"/>
    <x v="0"/>
    <s v="Yes"/>
    <x v="1"/>
    <n v="35.75"/>
    <n v="2492.25"/>
    <n v="0"/>
    <n v="150"/>
    <n v="0"/>
    <n v="2642.25"/>
    <s v="Stayed"/>
    <x v="0"/>
    <s v="other"/>
    <n v="0"/>
    <s v="20-50"/>
    <n v="0"/>
    <x v="0"/>
    <x v="0"/>
  </r>
  <r>
    <s v="71483-TAM"/>
    <x v="1"/>
    <n v="50"/>
    <s v="No"/>
    <x v="4"/>
    <n v="11"/>
    <n v="33"/>
    <s v="Deal 5"/>
    <x v="0"/>
    <s v="Yes"/>
    <x v="1"/>
    <s v="No"/>
    <x v="0"/>
    <s v="No"/>
    <x v="0"/>
    <s v="No"/>
    <x v="1"/>
    <s v="No"/>
    <s v="No"/>
    <s v="No"/>
    <x v="0"/>
    <s v="No"/>
    <x v="0"/>
    <n v="24.1"/>
    <n v="73.099999999999994"/>
    <n v="0"/>
    <n v="0"/>
    <n v="66.72"/>
    <n v="139.82"/>
    <s v="Stayed"/>
    <x v="0"/>
    <s v="other"/>
    <n v="0"/>
    <s v="20-50"/>
    <n v="0"/>
    <x v="1"/>
    <x v="0"/>
  </r>
  <r>
    <s v="27138-BIH"/>
    <x v="1"/>
    <n v="24"/>
    <s v="Yes"/>
    <x v="9"/>
    <n v="5"/>
    <n v="10"/>
    <s v="None"/>
    <x v="0"/>
    <s v="No"/>
    <x v="0"/>
    <s v="Fiber Optic"/>
    <x v="1"/>
    <s v="No"/>
    <x v="0"/>
    <s v="No"/>
    <x v="1"/>
    <s v="No"/>
    <s v="Yes"/>
    <s v="Yes"/>
    <x v="1"/>
    <s v="Yes"/>
    <x v="0"/>
    <n v="74.25"/>
    <n v="639.65"/>
    <n v="0"/>
    <n v="0"/>
    <n v="124.74"/>
    <n v="764.39"/>
    <s v="Churned"/>
    <x v="4"/>
    <s v="Attitude of support person"/>
    <n v="1"/>
    <s v="50-100"/>
    <n v="0"/>
    <x v="2"/>
    <x v="3"/>
  </r>
  <r>
    <s v="39815-WES"/>
    <x v="0"/>
    <n v="78"/>
    <s v="No"/>
    <x v="2"/>
    <n v="0"/>
    <n v="34"/>
    <s v="None"/>
    <x v="0"/>
    <s v="Yes"/>
    <x v="0"/>
    <s v="Fiber Optic"/>
    <x v="1"/>
    <s v="Yes"/>
    <x v="1"/>
    <s v="Yes"/>
    <x v="0"/>
    <s v="Yes"/>
    <s v="Yes"/>
    <s v="No"/>
    <x v="0"/>
    <s v="Yes"/>
    <x v="1"/>
    <n v="110.8"/>
    <n v="3836.3"/>
    <n v="0"/>
    <n v="110"/>
    <n v="1152.2"/>
    <n v="5098.5"/>
    <s v="Stayed"/>
    <x v="0"/>
    <s v="other"/>
    <n v="0"/>
    <s v="&gt;100"/>
    <n v="0"/>
    <x v="1"/>
    <x v="0"/>
  </r>
  <r>
    <s v="56413-MAH"/>
    <x v="0"/>
    <n v="64"/>
    <s v="No"/>
    <x v="1"/>
    <n v="14"/>
    <n v="31"/>
    <s v="None"/>
    <x v="0"/>
    <s v="Yes"/>
    <x v="0"/>
    <s v="Fiber Optic"/>
    <x v="0"/>
    <s v="Yes"/>
    <x v="0"/>
    <s v="Yes"/>
    <x v="0"/>
    <s v="Yes"/>
    <s v="No"/>
    <s v="Yes"/>
    <x v="2"/>
    <s v="Yes"/>
    <x v="1"/>
    <n v="106.8"/>
    <n v="7623.2"/>
    <n v="0"/>
    <n v="0"/>
    <n v="2470.8000000000002"/>
    <n v="10094"/>
    <s v="Stayed"/>
    <x v="0"/>
    <s v="other"/>
    <n v="0"/>
    <s v="&gt;100"/>
    <n v="0"/>
    <x v="1"/>
    <x v="0"/>
  </r>
  <r>
    <s v="29241-KER"/>
    <x v="0"/>
    <n v="41"/>
    <s v="Yes"/>
    <x v="20"/>
    <n v="12"/>
    <n v="31"/>
    <s v="None"/>
    <x v="0"/>
    <s v="Yes"/>
    <x v="1"/>
    <s v="No"/>
    <x v="0"/>
    <s v="No"/>
    <x v="0"/>
    <s v="No"/>
    <x v="1"/>
    <s v="No"/>
    <s v="No"/>
    <s v="No"/>
    <x v="0"/>
    <s v="Yes"/>
    <x v="0"/>
    <n v="24.5"/>
    <n v="1497.9"/>
    <n v="9.2200000000000006"/>
    <n v="0"/>
    <n v="2114.1"/>
    <n v="3602.78"/>
    <s v="Stayed"/>
    <x v="0"/>
    <s v="other"/>
    <n v="0"/>
    <s v="20-50"/>
    <n v="0"/>
    <x v="0"/>
    <x v="0"/>
  </r>
  <r>
    <s v="15513-PUN"/>
    <x v="0"/>
    <n v="50"/>
    <s v="No"/>
    <x v="13"/>
    <n v="8"/>
    <n v="28"/>
    <s v="None"/>
    <x v="0"/>
    <s v="Yes"/>
    <x v="0"/>
    <s v="Fiber Optic"/>
    <x v="1"/>
    <s v="No"/>
    <x v="0"/>
    <s v="No"/>
    <x v="1"/>
    <s v="Yes"/>
    <s v="Yes"/>
    <s v="Yes"/>
    <x v="1"/>
    <s v="Yes"/>
    <x v="1"/>
    <n v="88.05"/>
    <n v="801.3"/>
    <n v="0"/>
    <n v="0"/>
    <n v="201.69"/>
    <n v="1002.99"/>
    <s v="Stayed"/>
    <x v="0"/>
    <s v="other"/>
    <n v="0"/>
    <s v="50-100"/>
    <n v="0"/>
    <x v="1"/>
    <x v="0"/>
  </r>
  <r>
    <s v="84517-MAD"/>
    <x v="0"/>
    <n v="28"/>
    <s v="No"/>
    <x v="11"/>
    <n v="13"/>
    <n v="15"/>
    <s v="Deal 4"/>
    <x v="0"/>
    <s v="Yes"/>
    <x v="0"/>
    <s v="DSL"/>
    <x v="0"/>
    <s v="No"/>
    <x v="0"/>
    <s v="Yes"/>
    <x v="0"/>
    <s v="Yes"/>
    <s v="Yes"/>
    <s v="Yes"/>
    <x v="0"/>
    <s v="Yes"/>
    <x v="0"/>
    <n v="75.849999999999994"/>
    <n v="854.45"/>
    <n v="0"/>
    <n v="0"/>
    <n v="591"/>
    <n v="1445.45"/>
    <s v="Stayed"/>
    <x v="0"/>
    <s v="other"/>
    <n v="0"/>
    <s v="50-100"/>
    <n v="0"/>
    <x v="2"/>
    <x v="1"/>
  </r>
  <r>
    <s v="59560-TEL"/>
    <x v="1"/>
    <n v="49"/>
    <s v="Yes"/>
    <x v="5"/>
    <n v="4"/>
    <n v="16"/>
    <s v="None"/>
    <x v="0"/>
    <s v="Yes"/>
    <x v="0"/>
    <s v="Fiber Optic"/>
    <x v="0"/>
    <s v="No"/>
    <x v="0"/>
    <s v="No"/>
    <x v="0"/>
    <s v="Yes"/>
    <s v="Yes"/>
    <s v="No"/>
    <x v="1"/>
    <s v="Yes"/>
    <x v="0"/>
    <n v="94.65"/>
    <n v="2104.5500000000002"/>
    <n v="0"/>
    <n v="40"/>
    <n v="1018.16"/>
    <n v="3162.71"/>
    <s v="Churned"/>
    <x v="1"/>
    <s v="Competitor offered higher download speeds"/>
    <n v="1"/>
    <s v="50-100"/>
    <n v="0"/>
    <x v="0"/>
    <x v="1"/>
  </r>
  <r>
    <s v="15205-TEL"/>
    <x v="1"/>
    <n v="71"/>
    <s v="Yes"/>
    <x v="5"/>
    <n v="3"/>
    <n v="10"/>
    <s v="None"/>
    <x v="0"/>
    <s v="Yes"/>
    <x v="0"/>
    <s v="Fiber Optic"/>
    <x v="0"/>
    <s v="No"/>
    <x v="1"/>
    <s v="No"/>
    <x v="0"/>
    <s v="Yes"/>
    <s v="Yes"/>
    <s v="No"/>
    <x v="1"/>
    <s v="No"/>
    <x v="1"/>
    <n v="-5"/>
    <n v="4747.2"/>
    <n v="0"/>
    <n v="140"/>
    <n v="140.06"/>
    <n v="5027.26"/>
    <s v="Stayed"/>
    <x v="0"/>
    <s v="other"/>
    <n v="0"/>
    <s v="&lt;20"/>
    <n v="0"/>
    <x v="1"/>
    <x v="3"/>
  </r>
  <r>
    <s v="67522-RAJ"/>
    <x v="1"/>
    <n v="32"/>
    <s v="No"/>
    <x v="8"/>
    <n v="9"/>
    <n v="2"/>
    <s v="None"/>
    <x v="0"/>
    <s v="Yes"/>
    <x v="0"/>
    <s v="Fiber Optic"/>
    <x v="0"/>
    <s v="Yes"/>
    <x v="0"/>
    <s v="Yes"/>
    <x v="0"/>
    <s v="Yes"/>
    <s v="Yes"/>
    <s v="Yes"/>
    <x v="2"/>
    <s v="Yes"/>
    <x v="1"/>
    <n v="104"/>
    <n v="7039.05"/>
    <n v="0"/>
    <n v="0"/>
    <n v="840.18"/>
    <n v="7879.23"/>
    <s v="Stayed"/>
    <x v="0"/>
    <s v="other"/>
    <n v="0"/>
    <s v="&gt;100"/>
    <n v="0"/>
    <x v="2"/>
    <x v="4"/>
  </r>
  <r>
    <s v="22134-WES"/>
    <x v="1"/>
    <n v="28"/>
    <s v="No"/>
    <x v="2"/>
    <n v="8"/>
    <n v="7"/>
    <s v="None"/>
    <x v="0"/>
    <s v="No"/>
    <x v="0"/>
    <s v="DSL"/>
    <x v="0"/>
    <s v="Yes"/>
    <x v="0"/>
    <s v="No"/>
    <x v="1"/>
    <s v="No"/>
    <s v="No"/>
    <s v="Yes"/>
    <x v="1"/>
    <s v="No"/>
    <x v="1"/>
    <n v="50.55"/>
    <n v="244.75"/>
    <n v="0"/>
    <n v="0"/>
    <n v="215.1"/>
    <n v="459.85"/>
    <s v="Stayed"/>
    <x v="0"/>
    <s v="other"/>
    <n v="0"/>
    <s v="50-100"/>
    <n v="0"/>
    <x v="2"/>
    <x v="3"/>
  </r>
  <r>
    <s v="32496-TAM"/>
    <x v="1"/>
    <n v="30"/>
    <s v="Yes"/>
    <x v="4"/>
    <n v="8"/>
    <n v="7"/>
    <s v="Deal 5"/>
    <x v="0"/>
    <s v="Yes"/>
    <x v="0"/>
    <s v="Fiber Optic"/>
    <x v="0"/>
    <s v="No"/>
    <x v="0"/>
    <s v="Yes"/>
    <x v="0"/>
    <s v="Yes"/>
    <s v="Yes"/>
    <s v="No"/>
    <x v="1"/>
    <s v="Yes"/>
    <x v="0"/>
    <n v="100.85"/>
    <n v="399.25"/>
    <n v="0"/>
    <n v="10"/>
    <n v="31.76"/>
    <n v="441.01"/>
    <s v="Stayed"/>
    <x v="0"/>
    <s v="other"/>
    <n v="0"/>
    <s v="&gt;100"/>
    <n v="0"/>
    <x v="2"/>
    <x v="3"/>
  </r>
  <r>
    <s v="58849-TAM"/>
    <x v="0"/>
    <n v="50"/>
    <s v="Yes"/>
    <x v="4"/>
    <n v="10"/>
    <n v="3"/>
    <s v="None"/>
    <x v="1"/>
    <s v="No"/>
    <x v="0"/>
    <s v="DSL"/>
    <x v="1"/>
    <s v="No"/>
    <x v="0"/>
    <s v="No"/>
    <x v="1"/>
    <s v="Yes"/>
    <s v="Yes"/>
    <s v="Yes"/>
    <x v="1"/>
    <s v="Yes"/>
    <x v="1"/>
    <n v="39.9"/>
    <n v="2020.9"/>
    <n v="0"/>
    <n v="0"/>
    <n v="0"/>
    <n v="2020.9"/>
    <s v="Stayed"/>
    <x v="0"/>
    <s v="other"/>
    <n v="0"/>
    <s v="20-50"/>
    <n v="0"/>
    <x v="1"/>
    <x v="4"/>
  </r>
  <r>
    <s v="83363-TEL"/>
    <x v="0"/>
    <n v="27"/>
    <s v="No"/>
    <x v="5"/>
    <n v="11"/>
    <n v="15"/>
    <s v="Deal 3"/>
    <x v="0"/>
    <s v="No"/>
    <x v="0"/>
    <s v="Cable"/>
    <x v="1"/>
    <s v="Yes"/>
    <x v="0"/>
    <s v="Yes"/>
    <x v="1"/>
    <s v="No"/>
    <s v="No"/>
    <s v="Yes"/>
    <x v="1"/>
    <s v="No"/>
    <x v="2"/>
    <n v="60.9"/>
    <n v="1785.65"/>
    <n v="0"/>
    <n v="0"/>
    <n v="808.08"/>
    <n v="2593.73"/>
    <s v="Stayed"/>
    <x v="0"/>
    <s v="other"/>
    <n v="0"/>
    <s v="50-100"/>
    <n v="0"/>
    <x v="2"/>
    <x v="1"/>
  </r>
  <r>
    <s v="71384-AND"/>
    <x v="1"/>
    <n v="65"/>
    <s v="No"/>
    <x v="10"/>
    <n v="9"/>
    <n v="2"/>
    <s v="None"/>
    <x v="0"/>
    <s v="Yes"/>
    <x v="0"/>
    <s v="Cable"/>
    <x v="1"/>
    <s v="No"/>
    <x v="1"/>
    <s v="Yes"/>
    <x v="0"/>
    <s v="No"/>
    <s v="No"/>
    <s v="Yes"/>
    <x v="0"/>
    <s v="No"/>
    <x v="1"/>
    <n v="76.25"/>
    <n v="4154.55"/>
    <n v="0"/>
    <n v="0"/>
    <n v="1901.35"/>
    <n v="6055.9"/>
    <s v="Stayed"/>
    <x v="0"/>
    <s v="other"/>
    <n v="0"/>
    <s v="50-100"/>
    <n v="0"/>
    <x v="1"/>
    <x v="4"/>
  </r>
  <r>
    <s v="34713-KER"/>
    <x v="0"/>
    <n v="58"/>
    <s v="Yes"/>
    <x v="20"/>
    <n v="1"/>
    <n v="29"/>
    <s v="Deal 5"/>
    <x v="0"/>
    <s v="Yes"/>
    <x v="0"/>
    <s v="Fiber Optic"/>
    <x v="1"/>
    <s v="No"/>
    <x v="0"/>
    <s v="No"/>
    <x v="1"/>
    <s v="Yes"/>
    <s v="Yes"/>
    <s v="Yes"/>
    <x v="1"/>
    <s v="No"/>
    <x v="0"/>
    <n v="90.75"/>
    <n v="174.75"/>
    <n v="0"/>
    <n v="0"/>
    <n v="54.34"/>
    <n v="229.09"/>
    <s v="Joined"/>
    <x v="0"/>
    <s v="other"/>
    <n v="0"/>
    <s v="50-100"/>
    <n v="1"/>
    <x v="1"/>
    <x v="0"/>
  </r>
  <r>
    <s v="49269-MAH"/>
    <x v="1"/>
    <n v="68"/>
    <s v="No"/>
    <x v="1"/>
    <n v="8"/>
    <n v="35"/>
    <s v="Deal 2"/>
    <x v="0"/>
    <s v="No"/>
    <x v="0"/>
    <s v="Fiber Optic"/>
    <x v="0"/>
    <s v="No"/>
    <x v="1"/>
    <s v="Yes"/>
    <x v="1"/>
    <s v="Yes"/>
    <s v="Yes"/>
    <s v="Yes"/>
    <x v="2"/>
    <s v="Yes"/>
    <x v="1"/>
    <n v="89.7"/>
    <n v="4304.5"/>
    <n v="0"/>
    <n v="0"/>
    <n v="1490"/>
    <n v="5794.5"/>
    <s v="Stayed"/>
    <x v="0"/>
    <s v="other"/>
    <n v="0"/>
    <s v="50-100"/>
    <n v="0"/>
    <x v="1"/>
    <x v="0"/>
  </r>
  <r>
    <s v="93031-GUJ"/>
    <x v="1"/>
    <n v="53"/>
    <s v="No"/>
    <x v="6"/>
    <n v="6"/>
    <n v="30"/>
    <s v="None"/>
    <x v="0"/>
    <s v="Yes"/>
    <x v="0"/>
    <s v="Fiber Optic"/>
    <x v="0"/>
    <s v="Yes"/>
    <x v="0"/>
    <s v="No"/>
    <x v="1"/>
    <s v="No"/>
    <s v="No"/>
    <s v="No"/>
    <x v="1"/>
    <s v="No"/>
    <x v="1"/>
    <n v="81"/>
    <n v="4085.75"/>
    <n v="0"/>
    <n v="10"/>
    <n v="2189.4299999999998"/>
    <n v="6285.18"/>
    <s v="Stayed"/>
    <x v="0"/>
    <s v="other"/>
    <n v="0"/>
    <s v="50-100"/>
    <n v="0"/>
    <x v="1"/>
    <x v="0"/>
  </r>
  <r>
    <s v="87275-TAM"/>
    <x v="1"/>
    <n v="49"/>
    <s v="Yes"/>
    <x v="4"/>
    <n v="2"/>
    <n v="36"/>
    <s v="Deal 1"/>
    <x v="1"/>
    <s v="No"/>
    <x v="0"/>
    <s v="DSL"/>
    <x v="1"/>
    <s v="Yes"/>
    <x v="1"/>
    <s v="Yes"/>
    <x v="0"/>
    <s v="Yes"/>
    <s v="Yes"/>
    <s v="Yes"/>
    <x v="2"/>
    <s v="No"/>
    <x v="1"/>
    <n v="64.45"/>
    <n v="4528"/>
    <n v="0"/>
    <n v="0"/>
    <n v="0"/>
    <n v="4528"/>
    <s v="Stayed"/>
    <x v="0"/>
    <s v="other"/>
    <n v="0"/>
    <s v="50-100"/>
    <n v="0"/>
    <x v="0"/>
    <x v="0"/>
  </r>
  <r>
    <s v="17539-ASS"/>
    <x v="0"/>
    <n v="34"/>
    <s v="No"/>
    <x v="17"/>
    <n v="15"/>
    <n v="3"/>
    <s v="None"/>
    <x v="1"/>
    <s v="No"/>
    <x v="0"/>
    <s v="DSL"/>
    <x v="1"/>
    <s v="No"/>
    <x v="0"/>
    <s v="Yes"/>
    <x v="1"/>
    <s v="Yes"/>
    <s v="Yes"/>
    <s v="Yes"/>
    <x v="1"/>
    <s v="Yes"/>
    <x v="0"/>
    <n v="44.45"/>
    <n v="2181.5500000000002"/>
    <n v="0"/>
    <n v="0"/>
    <n v="0"/>
    <n v="2181.5500000000002"/>
    <s v="Stayed"/>
    <x v="0"/>
    <s v="other"/>
    <n v="0"/>
    <s v="20-50"/>
    <n v="0"/>
    <x v="2"/>
    <x v="4"/>
  </r>
  <r>
    <s v="29747-PUN"/>
    <x v="0"/>
    <n v="37"/>
    <s v="No"/>
    <x v="13"/>
    <n v="1"/>
    <n v="28"/>
    <s v="None"/>
    <x v="1"/>
    <s v="No"/>
    <x v="0"/>
    <s v="DSL"/>
    <x v="1"/>
    <s v="No"/>
    <x v="0"/>
    <s v="Yes"/>
    <x v="1"/>
    <s v="No"/>
    <s v="No"/>
    <s v="Yes"/>
    <x v="1"/>
    <s v="No"/>
    <x v="1"/>
    <n v="35.4"/>
    <n v="1077.5"/>
    <n v="0"/>
    <n v="0"/>
    <n v="0"/>
    <n v="1077.5"/>
    <s v="Churned"/>
    <x v="4"/>
    <s v="Attitude of service provider"/>
    <n v="1"/>
    <s v="20-50"/>
    <n v="0"/>
    <x v="0"/>
    <x v="0"/>
  </r>
  <r>
    <s v="41454-JAM"/>
    <x v="1"/>
    <n v="72"/>
    <s v="Yes"/>
    <x v="16"/>
    <n v="14"/>
    <n v="7"/>
    <s v="None"/>
    <x v="0"/>
    <s v="No"/>
    <x v="0"/>
    <s v="Fiber Optic"/>
    <x v="0"/>
    <s v="No"/>
    <x v="1"/>
    <s v="No"/>
    <x v="0"/>
    <s v="No"/>
    <s v="No"/>
    <s v="Yes"/>
    <x v="1"/>
    <s v="Yes"/>
    <x v="1"/>
    <n v="86.85"/>
    <n v="220.95"/>
    <n v="0"/>
    <n v="0"/>
    <n v="55.14"/>
    <n v="276.08999999999997"/>
    <s v="Churned"/>
    <x v="4"/>
    <s v="Attitude of service provider"/>
    <n v="1"/>
    <s v="50-100"/>
    <n v="0"/>
    <x v="1"/>
    <x v="3"/>
  </r>
  <r>
    <s v="99879-HAR"/>
    <x v="0"/>
    <n v="62"/>
    <s v="No"/>
    <x v="15"/>
    <n v="15"/>
    <n v="33"/>
    <s v="None"/>
    <x v="0"/>
    <s v="No"/>
    <x v="1"/>
    <s v="No"/>
    <x v="0"/>
    <s v="No"/>
    <x v="0"/>
    <s v="No"/>
    <x v="1"/>
    <s v="No"/>
    <s v="No"/>
    <s v="No"/>
    <x v="1"/>
    <s v="No"/>
    <x v="0"/>
    <n v="19.850000000000001"/>
    <n v="108.05"/>
    <n v="0"/>
    <n v="0"/>
    <n v="30.85"/>
    <n v="138.9"/>
    <s v="Churned"/>
    <x v="3"/>
    <s v="Long distance charges"/>
    <n v="1"/>
    <s v="&lt;20"/>
    <n v="0"/>
    <x v="1"/>
    <x v="0"/>
  </r>
  <r>
    <s v="14825-WES"/>
    <x v="0"/>
    <n v="48"/>
    <s v="Yes"/>
    <x v="2"/>
    <n v="12"/>
    <n v="17"/>
    <s v="None"/>
    <x v="0"/>
    <s v="No"/>
    <x v="0"/>
    <s v="Fiber Optic"/>
    <x v="0"/>
    <s v="Yes"/>
    <x v="0"/>
    <s v="No"/>
    <x v="1"/>
    <s v="Yes"/>
    <s v="Yes"/>
    <s v="No"/>
    <x v="1"/>
    <s v="Yes"/>
    <x v="1"/>
    <n v="85.35"/>
    <n v="4338.6000000000004"/>
    <n v="0"/>
    <n v="90"/>
    <n v="2502.7600000000002"/>
    <n v="6931.36"/>
    <s v="Churned"/>
    <x v="4"/>
    <s v="Attitude of support person"/>
    <n v="1"/>
    <s v="50-100"/>
    <n v="0"/>
    <x v="0"/>
    <x v="1"/>
  </r>
  <r>
    <s v="64204-PUN"/>
    <x v="0"/>
    <n v="28"/>
    <s v="Yes"/>
    <x v="13"/>
    <n v="14"/>
    <n v="2"/>
    <s v="Deal 5"/>
    <x v="0"/>
    <s v="Yes"/>
    <x v="0"/>
    <s v="Fiber Optic"/>
    <x v="0"/>
    <s v="Yes"/>
    <x v="0"/>
    <s v="No"/>
    <x v="1"/>
    <s v="No"/>
    <s v="No"/>
    <s v="Yes"/>
    <x v="1"/>
    <s v="Yes"/>
    <x v="1"/>
    <n v="81.3"/>
    <n v="416.3"/>
    <n v="0"/>
    <n v="0"/>
    <n v="125.55"/>
    <n v="541.85"/>
    <s v="Churned"/>
    <x v="4"/>
    <s v="Attitude of service provider"/>
    <n v="1"/>
    <s v="50-100"/>
    <n v="0"/>
    <x v="2"/>
    <x v="4"/>
  </r>
  <r>
    <s v="74924-UTT"/>
    <x v="0"/>
    <n v="73"/>
    <s v="No"/>
    <x v="7"/>
    <n v="10"/>
    <n v="7"/>
    <s v="Deal 5"/>
    <x v="0"/>
    <s v="No"/>
    <x v="0"/>
    <s v="Fiber Optic"/>
    <x v="0"/>
    <s v="No"/>
    <x v="1"/>
    <s v="No"/>
    <x v="0"/>
    <s v="Yes"/>
    <s v="No"/>
    <s v="Yes"/>
    <x v="1"/>
    <s v="Yes"/>
    <x v="1"/>
    <n v="92.1"/>
    <n v="729.95"/>
    <n v="0"/>
    <n v="0"/>
    <n v="343.44"/>
    <n v="1073.3900000000001"/>
    <s v="Churned"/>
    <x v="1"/>
    <s v="Competitor had better devices"/>
    <n v="1"/>
    <s v="50-100"/>
    <n v="0"/>
    <x v="1"/>
    <x v="3"/>
  </r>
  <r>
    <s v="82170-TAM"/>
    <x v="0"/>
    <n v="41"/>
    <s v="No"/>
    <x v="4"/>
    <n v="5"/>
    <n v="29"/>
    <s v="None"/>
    <x v="0"/>
    <s v="No"/>
    <x v="0"/>
    <s v="DSL"/>
    <x v="0"/>
    <s v="No"/>
    <x v="0"/>
    <s v="No"/>
    <x v="1"/>
    <s v="No"/>
    <s v="No"/>
    <s v="Yes"/>
    <x v="1"/>
    <s v="No"/>
    <x v="2"/>
    <n v="44.6"/>
    <n v="44.6"/>
    <n v="0"/>
    <n v="0"/>
    <n v="45.28"/>
    <n v="89.88"/>
    <s v="Joined"/>
    <x v="0"/>
    <s v="other"/>
    <n v="0"/>
    <s v="20-50"/>
    <n v="1"/>
    <x v="0"/>
    <x v="0"/>
  </r>
  <r>
    <s v="52502-JAM"/>
    <x v="1"/>
    <n v="81"/>
    <s v="Yes"/>
    <x v="16"/>
    <n v="9"/>
    <n v="20"/>
    <s v="Deal 4"/>
    <x v="0"/>
    <s v="No"/>
    <x v="0"/>
    <s v="Fiber Optic"/>
    <x v="0"/>
    <s v="Yes"/>
    <x v="0"/>
    <s v="Yes"/>
    <x v="1"/>
    <s v="Yes"/>
    <s v="No"/>
    <s v="Yes"/>
    <x v="1"/>
    <s v="Yes"/>
    <x v="1"/>
    <n v="89.05"/>
    <n v="1169.3499999999999"/>
    <n v="0"/>
    <n v="0"/>
    <n v="19.11"/>
    <n v="1188.46"/>
    <s v="Churned"/>
    <x v="1"/>
    <s v="Competitor made better offer"/>
    <n v="1"/>
    <s v="50-100"/>
    <n v="0"/>
    <x v="1"/>
    <x v="2"/>
  </r>
  <r>
    <s v="31864-AND"/>
    <x v="1"/>
    <n v="26"/>
    <s v="No"/>
    <x v="10"/>
    <n v="1"/>
    <n v="13"/>
    <s v="None"/>
    <x v="0"/>
    <s v="Yes"/>
    <x v="0"/>
    <s v="Fiber Optic"/>
    <x v="0"/>
    <s v="Yes"/>
    <x v="0"/>
    <s v="No"/>
    <x v="0"/>
    <s v="Yes"/>
    <s v="Yes"/>
    <s v="Yes"/>
    <x v="2"/>
    <s v="No"/>
    <x v="1"/>
    <n v="97.45"/>
    <n v="6253"/>
    <n v="0"/>
    <n v="0"/>
    <n v="2378.88"/>
    <n v="8631.8799999999992"/>
    <s v="Stayed"/>
    <x v="0"/>
    <s v="other"/>
    <n v="0"/>
    <s v="50-100"/>
    <n v="0"/>
    <x v="2"/>
    <x v="1"/>
  </r>
  <r>
    <s v="64525-JHA"/>
    <x v="1"/>
    <n v="70"/>
    <s v="No"/>
    <x v="14"/>
    <n v="4"/>
    <n v="20"/>
    <s v="None"/>
    <x v="0"/>
    <s v="No"/>
    <x v="1"/>
    <s v="No"/>
    <x v="0"/>
    <s v="No"/>
    <x v="0"/>
    <s v="No"/>
    <x v="1"/>
    <s v="No"/>
    <s v="No"/>
    <s v="No"/>
    <x v="1"/>
    <s v="No"/>
    <x v="1"/>
    <n v="-5"/>
    <n v="164.3"/>
    <n v="0"/>
    <n v="0"/>
    <n v="223.6"/>
    <n v="387.9"/>
    <s v="Churned"/>
    <x v="4"/>
    <s v="Attitude of support person"/>
    <n v="1"/>
    <s v="&lt;20"/>
    <n v="0"/>
    <x v="1"/>
    <x v="2"/>
  </r>
  <r>
    <s v="73469-MAH"/>
    <x v="0"/>
    <n v="32"/>
    <s v="No"/>
    <x v="1"/>
    <n v="11"/>
    <n v="12"/>
    <s v="Deal 2"/>
    <x v="0"/>
    <s v="No"/>
    <x v="1"/>
    <s v="No"/>
    <x v="0"/>
    <s v="No"/>
    <x v="0"/>
    <s v="No"/>
    <x v="1"/>
    <s v="No"/>
    <s v="No"/>
    <s v="No"/>
    <x v="0"/>
    <s v="No"/>
    <x v="1"/>
    <n v="19.100000000000001"/>
    <n v="1007.8"/>
    <n v="0"/>
    <n v="0"/>
    <n v="1495.83"/>
    <n v="2503.63"/>
    <s v="Stayed"/>
    <x v="0"/>
    <s v="other"/>
    <n v="0"/>
    <s v="&lt;20"/>
    <n v="0"/>
    <x v="2"/>
    <x v="1"/>
  </r>
  <r>
    <s v="95984-KAR"/>
    <x v="1"/>
    <n v="50"/>
    <s v="No"/>
    <x v="3"/>
    <n v="4"/>
    <n v="17"/>
    <s v="Deal 2"/>
    <x v="0"/>
    <s v="Yes"/>
    <x v="1"/>
    <s v="No"/>
    <x v="0"/>
    <s v="No"/>
    <x v="0"/>
    <s v="No"/>
    <x v="1"/>
    <s v="No"/>
    <s v="No"/>
    <s v="No"/>
    <x v="0"/>
    <s v="Yes"/>
    <x v="1"/>
    <n v="24.45"/>
    <n v="1066.1500000000001"/>
    <n v="0"/>
    <n v="0"/>
    <n v="1631.16"/>
    <n v="2697.31"/>
    <s v="Stayed"/>
    <x v="0"/>
    <s v="other"/>
    <n v="0"/>
    <s v="20-50"/>
    <n v="0"/>
    <x v="1"/>
    <x v="1"/>
  </r>
  <r>
    <s v="17235-AND"/>
    <x v="1"/>
    <n v="44"/>
    <s v="Yes"/>
    <x v="10"/>
    <n v="13"/>
    <n v="11"/>
    <s v="None"/>
    <x v="0"/>
    <s v="No"/>
    <x v="0"/>
    <s v="DSL"/>
    <x v="0"/>
    <s v="Yes"/>
    <x v="0"/>
    <s v="Yes"/>
    <x v="1"/>
    <s v="Yes"/>
    <s v="Yes"/>
    <s v="Yes"/>
    <x v="0"/>
    <s v="Yes"/>
    <x v="1"/>
    <n v="66.5"/>
    <n v="2728.6"/>
    <n v="0"/>
    <n v="0"/>
    <n v="1312.82"/>
    <n v="4041.42"/>
    <s v="Churned"/>
    <x v="0"/>
    <s v="Moved"/>
    <n v="1"/>
    <s v="50-100"/>
    <n v="0"/>
    <x v="0"/>
    <x v="3"/>
  </r>
  <r>
    <s v="98203-MAH"/>
    <x v="0"/>
    <n v="30"/>
    <s v="No"/>
    <x v="1"/>
    <n v="7"/>
    <n v="33"/>
    <s v="Deal 2"/>
    <x v="0"/>
    <s v="Yes"/>
    <x v="0"/>
    <s v="Fiber Optic"/>
    <x v="1"/>
    <s v="Yes"/>
    <x v="1"/>
    <s v="No"/>
    <x v="0"/>
    <s v="Yes"/>
    <s v="Yes"/>
    <s v="Yes"/>
    <x v="1"/>
    <s v="No"/>
    <x v="1"/>
    <n v="109.55"/>
    <n v="6118.95"/>
    <n v="0"/>
    <n v="0"/>
    <n v="2694.6"/>
    <n v="8813.5499999999993"/>
    <s v="Stayed"/>
    <x v="0"/>
    <s v="other"/>
    <n v="0"/>
    <s v="&gt;100"/>
    <n v="0"/>
    <x v="2"/>
    <x v="0"/>
  </r>
  <r>
    <s v="36718-WES"/>
    <x v="1"/>
    <n v="69"/>
    <s v="No"/>
    <x v="2"/>
    <n v="13"/>
    <n v="12"/>
    <s v="None"/>
    <x v="0"/>
    <s v="Yes"/>
    <x v="1"/>
    <s v="No"/>
    <x v="0"/>
    <s v="No"/>
    <x v="0"/>
    <s v="No"/>
    <x v="1"/>
    <s v="No"/>
    <s v="No"/>
    <s v="No"/>
    <x v="2"/>
    <s v="No"/>
    <x v="0"/>
    <n v="25.1"/>
    <n v="1672.15"/>
    <n v="0"/>
    <n v="0"/>
    <n v="984.23"/>
    <n v="2656.38"/>
    <s v="Stayed"/>
    <x v="0"/>
    <s v="other"/>
    <n v="0"/>
    <s v="20-50"/>
    <n v="0"/>
    <x v="1"/>
    <x v="1"/>
  </r>
  <r>
    <s v="34547-WES"/>
    <x v="0"/>
    <n v="30"/>
    <s v="No"/>
    <x v="2"/>
    <n v="1"/>
    <n v="22"/>
    <s v="Deal 4"/>
    <x v="1"/>
    <s v="No"/>
    <x v="0"/>
    <s v="Cable"/>
    <x v="0"/>
    <s v="Yes"/>
    <x v="0"/>
    <s v="Yes"/>
    <x v="1"/>
    <s v="No"/>
    <s v="No"/>
    <s v="Yes"/>
    <x v="1"/>
    <s v="No"/>
    <x v="0"/>
    <n v="34"/>
    <n v="442.45"/>
    <n v="0"/>
    <n v="0"/>
    <n v="0"/>
    <n v="442.45"/>
    <s v="Stayed"/>
    <x v="0"/>
    <s v="other"/>
    <n v="0"/>
    <s v="20-50"/>
    <n v="0"/>
    <x v="2"/>
    <x v="2"/>
  </r>
  <r>
    <s v="88381-WES"/>
    <x v="0"/>
    <n v="28"/>
    <s v="No"/>
    <x v="2"/>
    <n v="13"/>
    <n v="18"/>
    <s v="None"/>
    <x v="0"/>
    <s v="Yes"/>
    <x v="0"/>
    <s v="Fiber Optic"/>
    <x v="1"/>
    <s v="Yes"/>
    <x v="0"/>
    <s v="Yes"/>
    <x v="1"/>
    <s v="No"/>
    <s v="No"/>
    <s v="Yes"/>
    <x v="2"/>
    <s v="Yes"/>
    <x v="0"/>
    <n v="88"/>
    <n v="5986.45"/>
    <n v="0"/>
    <n v="0"/>
    <n v="649.6"/>
    <n v="6636.05"/>
    <s v="Stayed"/>
    <x v="0"/>
    <s v="other"/>
    <n v="0"/>
    <s v="50-100"/>
    <n v="0"/>
    <x v="2"/>
    <x v="2"/>
  </r>
  <r>
    <s v="64589-TAM"/>
    <x v="1"/>
    <n v="51"/>
    <s v="No"/>
    <x v="4"/>
    <n v="2"/>
    <n v="8"/>
    <s v="Deal 4"/>
    <x v="0"/>
    <s v="No"/>
    <x v="1"/>
    <s v="No"/>
    <x v="0"/>
    <s v="No"/>
    <x v="0"/>
    <s v="No"/>
    <x v="1"/>
    <s v="No"/>
    <s v="No"/>
    <s v="No"/>
    <x v="1"/>
    <s v="Yes"/>
    <x v="1"/>
    <n v="19.8"/>
    <n v="196.75"/>
    <n v="0"/>
    <n v="0"/>
    <n v="190.5"/>
    <n v="387.25"/>
    <s v="Stayed"/>
    <x v="0"/>
    <s v="other"/>
    <n v="0"/>
    <s v="&lt;20"/>
    <n v="0"/>
    <x v="1"/>
    <x v="3"/>
  </r>
  <r>
    <s v="12520-HAR"/>
    <x v="1"/>
    <n v="25"/>
    <s v="Yes"/>
    <x v="15"/>
    <n v="1"/>
    <n v="27"/>
    <s v="Deal 4"/>
    <x v="0"/>
    <s v="No"/>
    <x v="0"/>
    <s v="Fiber Optic"/>
    <x v="0"/>
    <s v="Yes"/>
    <x v="1"/>
    <s v="No"/>
    <x v="1"/>
    <s v="Yes"/>
    <s v="Yes"/>
    <s v="No"/>
    <x v="1"/>
    <s v="Yes"/>
    <x v="1"/>
    <n v="90.05"/>
    <n v="1862.9"/>
    <n v="0"/>
    <n v="30"/>
    <n v="136.29"/>
    <n v="2029.19"/>
    <s v="Stayed"/>
    <x v="0"/>
    <s v="other"/>
    <n v="0"/>
    <s v="50-100"/>
    <n v="0"/>
    <x v="2"/>
    <x v="0"/>
  </r>
  <r>
    <s v="58272-JHA"/>
    <x v="1"/>
    <n v="49"/>
    <s v="No"/>
    <x v="14"/>
    <n v="12"/>
    <n v="28"/>
    <s v="None"/>
    <x v="0"/>
    <s v="No"/>
    <x v="0"/>
    <s v="Fiber Optic"/>
    <x v="0"/>
    <s v="Yes"/>
    <x v="0"/>
    <s v="Yes"/>
    <x v="1"/>
    <s v="No"/>
    <s v="No"/>
    <s v="No"/>
    <x v="1"/>
    <s v="Yes"/>
    <x v="1"/>
    <n v="78.45"/>
    <n v="2435.15"/>
    <n v="0"/>
    <n v="40"/>
    <n v="1065.78"/>
    <n v="3540.93"/>
    <s v="Churned"/>
    <x v="3"/>
    <s v="Long distance charges"/>
    <n v="1"/>
    <s v="50-100"/>
    <n v="0"/>
    <x v="0"/>
    <x v="0"/>
  </r>
  <r>
    <s v="48450-UTT"/>
    <x v="0"/>
    <n v="66"/>
    <s v="Yes"/>
    <x v="7"/>
    <n v="6"/>
    <n v="11"/>
    <s v="Deal 5"/>
    <x v="0"/>
    <s v="No"/>
    <x v="0"/>
    <s v="Fiber Optic"/>
    <x v="1"/>
    <s v="No"/>
    <x v="0"/>
    <s v="Yes"/>
    <x v="0"/>
    <s v="No"/>
    <s v="No"/>
    <s v="Yes"/>
    <x v="1"/>
    <s v="Yes"/>
    <x v="2"/>
    <n v="88.3"/>
    <n v="273.75"/>
    <n v="0"/>
    <n v="0"/>
    <n v="77.31"/>
    <n v="351.06"/>
    <s v="Churned"/>
    <x v="4"/>
    <s v="Attitude of support person"/>
    <n v="1"/>
    <s v="50-100"/>
    <n v="0"/>
    <x v="1"/>
    <x v="3"/>
  </r>
  <r>
    <s v="88618-WES"/>
    <x v="0"/>
    <n v="61"/>
    <s v="Yes"/>
    <x v="2"/>
    <n v="11"/>
    <n v="30"/>
    <s v="Deal 2"/>
    <x v="0"/>
    <s v="Yes"/>
    <x v="0"/>
    <s v="Fiber Optic"/>
    <x v="0"/>
    <s v="Yes"/>
    <x v="0"/>
    <s v="No"/>
    <x v="1"/>
    <s v="Yes"/>
    <s v="Yes"/>
    <s v="Yes"/>
    <x v="0"/>
    <s v="Yes"/>
    <x v="1"/>
    <n v="91.35"/>
    <n v="5764.7"/>
    <n v="18.78"/>
    <n v="0"/>
    <n v="3063.06"/>
    <n v="8808.98"/>
    <s v="Stayed"/>
    <x v="0"/>
    <s v="other"/>
    <n v="0"/>
    <s v="50-100"/>
    <n v="0"/>
    <x v="1"/>
    <x v="0"/>
  </r>
  <r>
    <s v="48138-PUN"/>
    <x v="1"/>
    <n v="54"/>
    <s v="Yes"/>
    <x v="13"/>
    <n v="3"/>
    <n v="29"/>
    <s v="Deal 3"/>
    <x v="0"/>
    <s v="Yes"/>
    <x v="0"/>
    <s v="DSL"/>
    <x v="0"/>
    <s v="Yes"/>
    <x v="0"/>
    <s v="Yes"/>
    <x v="1"/>
    <s v="Yes"/>
    <s v="Yes"/>
    <s v="No"/>
    <x v="0"/>
    <s v="Yes"/>
    <x v="0"/>
    <n v="70.7"/>
    <n v="2511.9499999999998"/>
    <n v="0"/>
    <n v="60"/>
    <n v="1053.72"/>
    <n v="3625.67"/>
    <s v="Stayed"/>
    <x v="0"/>
    <s v="other"/>
    <n v="0"/>
    <s v="50-100"/>
    <n v="0"/>
    <x v="1"/>
    <x v="0"/>
  </r>
  <r>
    <s v="48598-MAD"/>
    <x v="1"/>
    <n v="71"/>
    <s v="Yes"/>
    <x v="11"/>
    <n v="12"/>
    <n v="1"/>
    <s v="None"/>
    <x v="0"/>
    <s v="No"/>
    <x v="0"/>
    <s v="Fiber Optic"/>
    <x v="0"/>
    <s v="Yes"/>
    <x v="0"/>
    <s v="No"/>
    <x v="0"/>
    <s v="Yes"/>
    <s v="No"/>
    <s v="Yes"/>
    <x v="0"/>
    <s v="No"/>
    <x v="0"/>
    <n v="95.25"/>
    <n v="4424.2"/>
    <n v="0"/>
    <n v="0"/>
    <n v="281.98"/>
    <n v="4706.18"/>
    <s v="Churned"/>
    <x v="1"/>
    <s v="Competitor had better devices"/>
    <n v="1"/>
    <s v="50-100"/>
    <n v="0"/>
    <x v="1"/>
    <x v="4"/>
  </r>
  <r>
    <s v="56878-MAD"/>
    <x v="1"/>
    <n v="37"/>
    <s v="No"/>
    <x v="11"/>
    <n v="7"/>
    <n v="13"/>
    <s v="None"/>
    <x v="0"/>
    <s v="Yes"/>
    <x v="0"/>
    <s v="Fiber Optic"/>
    <x v="1"/>
    <s v="Yes"/>
    <x v="1"/>
    <s v="Yes"/>
    <x v="0"/>
    <s v="No"/>
    <s v="No"/>
    <s v="Yes"/>
    <x v="1"/>
    <s v="Yes"/>
    <x v="1"/>
    <n v="103.05"/>
    <n v="5925.75"/>
    <n v="0"/>
    <n v="0"/>
    <n v="1812.03"/>
    <n v="7737.78"/>
    <s v="Stayed"/>
    <x v="0"/>
    <s v="other"/>
    <n v="0"/>
    <s v="&gt;100"/>
    <n v="0"/>
    <x v="0"/>
    <x v="1"/>
  </r>
  <r>
    <s v="75116-ASS"/>
    <x v="1"/>
    <n v="35"/>
    <s v="No"/>
    <x v="17"/>
    <n v="15"/>
    <n v="18"/>
    <s v="Deal 2"/>
    <x v="0"/>
    <s v="No"/>
    <x v="0"/>
    <s v="Cable"/>
    <x v="1"/>
    <s v="Yes"/>
    <x v="0"/>
    <s v="Yes"/>
    <x v="0"/>
    <s v="No"/>
    <s v="No"/>
    <s v="Yes"/>
    <x v="2"/>
    <s v="Yes"/>
    <x v="0"/>
    <n v="70.349999999999994"/>
    <n v="4124.6499999999996"/>
    <n v="0"/>
    <n v="0"/>
    <n v="2736"/>
    <n v="6860.65"/>
    <s v="Stayed"/>
    <x v="0"/>
    <s v="other"/>
    <n v="0"/>
    <s v="50-100"/>
    <n v="0"/>
    <x v="0"/>
    <x v="2"/>
  </r>
  <r>
    <s v="11301-WES"/>
    <x v="1"/>
    <n v="31"/>
    <s v="No"/>
    <x v="2"/>
    <n v="7"/>
    <n v="5"/>
    <s v="Deal 3"/>
    <x v="0"/>
    <s v="Yes"/>
    <x v="0"/>
    <s v="Cable"/>
    <x v="0"/>
    <s v="No"/>
    <x v="0"/>
    <s v="No"/>
    <x v="1"/>
    <s v="No"/>
    <s v="No"/>
    <s v="Yes"/>
    <x v="0"/>
    <s v="Yes"/>
    <x v="0"/>
    <n v="51.55"/>
    <n v="1295.4000000000001"/>
    <n v="0"/>
    <n v="0"/>
    <n v="641.41999999999996"/>
    <n v="1936.82"/>
    <s v="Stayed"/>
    <x v="0"/>
    <s v="other"/>
    <n v="0"/>
    <s v="50-100"/>
    <n v="0"/>
    <x v="2"/>
    <x v="4"/>
  </r>
  <r>
    <s v="34258-JAM"/>
    <x v="1"/>
    <n v="24"/>
    <s v="No"/>
    <x v="16"/>
    <n v="7"/>
    <n v="5"/>
    <s v="None"/>
    <x v="0"/>
    <s v="No"/>
    <x v="0"/>
    <s v="Cable"/>
    <x v="0"/>
    <s v="No"/>
    <x v="1"/>
    <s v="Yes"/>
    <x v="1"/>
    <s v="No"/>
    <s v="No"/>
    <s v="Yes"/>
    <x v="1"/>
    <s v="No"/>
    <x v="0"/>
    <n v="55.2"/>
    <n v="528.35"/>
    <n v="0"/>
    <n v="0"/>
    <n v="94.1"/>
    <n v="622.45000000000005"/>
    <s v="Churned"/>
    <x v="1"/>
    <s v="Competitor made better offer"/>
    <n v="1"/>
    <s v="50-100"/>
    <n v="0"/>
    <x v="2"/>
    <x v="4"/>
  </r>
  <r>
    <s v="61270-KER"/>
    <x v="1"/>
    <n v="27"/>
    <s v="Yes"/>
    <x v="20"/>
    <n v="0"/>
    <n v="3"/>
    <s v="Deal 2"/>
    <x v="0"/>
    <s v="Yes"/>
    <x v="0"/>
    <s v="Fiber Optic"/>
    <x v="0"/>
    <s v="Yes"/>
    <x v="0"/>
    <s v="Yes"/>
    <x v="0"/>
    <s v="Yes"/>
    <s v="Yes"/>
    <s v="No"/>
    <x v="1"/>
    <s v="No"/>
    <x v="1"/>
    <n v="105.4"/>
    <n v="6713.2"/>
    <n v="0"/>
    <n v="130"/>
    <n v="1431.99"/>
    <n v="8275.19"/>
    <s v="Stayed"/>
    <x v="0"/>
    <s v="other"/>
    <n v="0"/>
    <s v="&gt;100"/>
    <n v="0"/>
    <x v="2"/>
    <x v="4"/>
  </r>
  <r>
    <s v="66382-MAH"/>
    <x v="0"/>
    <n v="48"/>
    <s v="Yes"/>
    <x v="1"/>
    <n v="0"/>
    <n v="6"/>
    <s v="None"/>
    <x v="0"/>
    <s v="No"/>
    <x v="0"/>
    <s v="Fiber Optic"/>
    <x v="0"/>
    <s v="No"/>
    <x v="1"/>
    <s v="No"/>
    <x v="0"/>
    <s v="Yes"/>
    <s v="Yes"/>
    <s v="Yes"/>
    <x v="1"/>
    <s v="Yes"/>
    <x v="1"/>
    <n v="94.45"/>
    <n v="498.1"/>
    <n v="0"/>
    <n v="0"/>
    <n v="196.8"/>
    <n v="694.9"/>
    <s v="Churned"/>
    <x v="1"/>
    <s v="Competitor had better devices"/>
    <n v="1"/>
    <s v="50-100"/>
    <n v="0"/>
    <x v="0"/>
    <x v="3"/>
  </r>
  <r>
    <s v="41724-MAH"/>
    <x v="1"/>
    <n v="24"/>
    <s v="Yes"/>
    <x v="1"/>
    <n v="6"/>
    <n v="12"/>
    <s v="Deal 1"/>
    <x v="0"/>
    <s v="Yes"/>
    <x v="1"/>
    <s v="No"/>
    <x v="0"/>
    <s v="No"/>
    <x v="0"/>
    <s v="No"/>
    <x v="1"/>
    <s v="No"/>
    <s v="No"/>
    <s v="No"/>
    <x v="2"/>
    <s v="No"/>
    <x v="1"/>
    <n v="24.75"/>
    <n v="1769.6"/>
    <n v="0"/>
    <n v="0"/>
    <n v="2543.7600000000002"/>
    <n v="4313.3599999999997"/>
    <s v="Stayed"/>
    <x v="0"/>
    <s v="other"/>
    <n v="0"/>
    <s v="20-50"/>
    <n v="0"/>
    <x v="2"/>
    <x v="1"/>
  </r>
  <r>
    <s v="26222-RAJ"/>
    <x v="1"/>
    <n v="79"/>
    <s v="Yes"/>
    <x v="8"/>
    <n v="1"/>
    <n v="14"/>
    <s v="Deal 5"/>
    <x v="0"/>
    <s v="No"/>
    <x v="0"/>
    <s v="DSL"/>
    <x v="0"/>
    <s v="No"/>
    <x v="0"/>
    <s v="No"/>
    <x v="1"/>
    <s v="No"/>
    <s v="No"/>
    <s v="Yes"/>
    <x v="1"/>
    <s v="No"/>
    <x v="0"/>
    <n v="45.1"/>
    <n v="45.1"/>
    <n v="0"/>
    <n v="0"/>
    <n v="15.24"/>
    <n v="60.34"/>
    <s v="Churned"/>
    <x v="1"/>
    <s v="Competitor had better devices"/>
    <n v="1"/>
    <s v="20-50"/>
    <n v="0"/>
    <x v="1"/>
    <x v="1"/>
  </r>
  <r>
    <s v="86951-TEL"/>
    <x v="1"/>
    <n v="25"/>
    <s v="Yes"/>
    <x v="5"/>
    <n v="11"/>
    <n v="19"/>
    <s v="None"/>
    <x v="0"/>
    <s v="Yes"/>
    <x v="0"/>
    <s v="Cable"/>
    <x v="1"/>
    <s v="No"/>
    <x v="0"/>
    <s v="Yes"/>
    <x v="1"/>
    <s v="No"/>
    <s v="No"/>
    <s v="Yes"/>
    <x v="2"/>
    <s v="No"/>
    <x v="1"/>
    <n v="60"/>
    <n v="3273.95"/>
    <n v="0"/>
    <n v="0"/>
    <n v="460.62"/>
    <n v="3734.57"/>
    <s v="Stayed"/>
    <x v="0"/>
    <s v="other"/>
    <n v="0"/>
    <s v="50-100"/>
    <n v="0"/>
    <x v="2"/>
    <x v="2"/>
  </r>
  <r>
    <s v="48949-WES"/>
    <x v="1"/>
    <n v="37"/>
    <s v="No"/>
    <x v="2"/>
    <n v="11"/>
    <n v="30"/>
    <s v="None"/>
    <x v="0"/>
    <s v="Yes"/>
    <x v="0"/>
    <s v="Fiber Optic"/>
    <x v="0"/>
    <s v="Yes"/>
    <x v="0"/>
    <s v="Yes"/>
    <x v="1"/>
    <s v="Yes"/>
    <s v="Yes"/>
    <s v="Yes"/>
    <x v="1"/>
    <s v="Yes"/>
    <x v="1"/>
    <n v="96.65"/>
    <n v="5580.8"/>
    <n v="0"/>
    <n v="0"/>
    <n v="2836.13"/>
    <n v="8416.93"/>
    <s v="Stayed"/>
    <x v="0"/>
    <s v="other"/>
    <n v="0"/>
    <s v="50-100"/>
    <n v="0"/>
    <x v="0"/>
    <x v="0"/>
  </r>
  <r>
    <s v="74033-ASS"/>
    <x v="1"/>
    <n v="45"/>
    <s v="Yes"/>
    <x v="17"/>
    <n v="15"/>
    <n v="20"/>
    <s v="None"/>
    <x v="1"/>
    <s v="No"/>
    <x v="0"/>
    <s v="Cable"/>
    <x v="0"/>
    <s v="No"/>
    <x v="0"/>
    <s v="No"/>
    <x v="1"/>
    <s v="No"/>
    <s v="No"/>
    <s v="Yes"/>
    <x v="1"/>
    <s v="No"/>
    <x v="1"/>
    <n v="25.25"/>
    <n v="25.25"/>
    <n v="0"/>
    <n v="0"/>
    <n v="0"/>
    <n v="25.25"/>
    <s v="Joined"/>
    <x v="0"/>
    <s v="other"/>
    <n v="0"/>
    <s v="20-50"/>
    <n v="1"/>
    <x v="0"/>
    <x v="2"/>
  </r>
  <r>
    <s v="91446-MAH"/>
    <x v="0"/>
    <n v="27"/>
    <s v="No"/>
    <x v="1"/>
    <n v="0"/>
    <n v="34"/>
    <s v="None"/>
    <x v="0"/>
    <s v="Yes"/>
    <x v="1"/>
    <s v="No"/>
    <x v="0"/>
    <s v="No"/>
    <x v="0"/>
    <s v="No"/>
    <x v="1"/>
    <s v="No"/>
    <s v="No"/>
    <s v="No"/>
    <x v="2"/>
    <s v="No"/>
    <x v="1"/>
    <n v="24.45"/>
    <n v="1718.2"/>
    <n v="0"/>
    <n v="0"/>
    <n v="2283.21"/>
    <n v="4001.41"/>
    <s v="Stayed"/>
    <x v="0"/>
    <s v="other"/>
    <n v="0"/>
    <s v="20-50"/>
    <n v="0"/>
    <x v="2"/>
    <x v="0"/>
  </r>
  <r>
    <s v="89750-HAR"/>
    <x v="0"/>
    <n v="59"/>
    <s v="No"/>
    <x v="15"/>
    <n v="10"/>
    <n v="3"/>
    <s v="None"/>
    <x v="0"/>
    <s v="No"/>
    <x v="1"/>
    <s v="No"/>
    <x v="0"/>
    <s v="No"/>
    <x v="0"/>
    <s v="No"/>
    <x v="1"/>
    <s v="No"/>
    <s v="No"/>
    <s v="No"/>
    <x v="1"/>
    <s v="No"/>
    <x v="2"/>
    <n v="20.350000000000001"/>
    <n v="33.200000000000003"/>
    <n v="0"/>
    <n v="0"/>
    <n v="64.06"/>
    <n v="97.26"/>
    <s v="Churned"/>
    <x v="4"/>
    <s v="Attitude of support person"/>
    <n v="1"/>
    <s v="20-50"/>
    <n v="0"/>
    <x v="1"/>
    <x v="4"/>
  </r>
  <r>
    <s v="46541-TAM"/>
    <x v="1"/>
    <n v="62"/>
    <s v="Yes"/>
    <x v="4"/>
    <n v="1"/>
    <n v="7"/>
    <s v="None"/>
    <x v="1"/>
    <s v="No"/>
    <x v="0"/>
    <s v="DSL"/>
    <x v="1"/>
    <s v="No"/>
    <x v="0"/>
    <s v="Yes"/>
    <x v="1"/>
    <s v="No"/>
    <s v="No"/>
    <s v="Yes"/>
    <x v="0"/>
    <s v="Yes"/>
    <x v="2"/>
    <n v="33.6"/>
    <n v="435.45"/>
    <n v="0"/>
    <n v="0"/>
    <n v="0"/>
    <n v="435.45"/>
    <s v="Stayed"/>
    <x v="0"/>
    <s v="other"/>
    <n v="0"/>
    <s v="20-50"/>
    <n v="0"/>
    <x v="1"/>
    <x v="3"/>
  </r>
  <r>
    <s v="17695-PUN"/>
    <x v="1"/>
    <n v="75"/>
    <s v="Yes"/>
    <x v="13"/>
    <n v="12"/>
    <n v="19"/>
    <s v="Deal 1"/>
    <x v="0"/>
    <s v="Yes"/>
    <x v="0"/>
    <s v="Fiber Optic"/>
    <x v="0"/>
    <s v="Yes"/>
    <x v="0"/>
    <s v="Yes"/>
    <x v="0"/>
    <s v="Yes"/>
    <s v="Yes"/>
    <s v="Yes"/>
    <x v="2"/>
    <s v="No"/>
    <x v="1"/>
    <n v="102.9"/>
    <n v="6989.7"/>
    <n v="0"/>
    <n v="0"/>
    <n v="3261.56"/>
    <n v="10251.26"/>
    <s v="Stayed"/>
    <x v="0"/>
    <s v="other"/>
    <n v="0"/>
    <s v="&gt;100"/>
    <n v="0"/>
    <x v="1"/>
    <x v="2"/>
  </r>
  <r>
    <s v="14319-TAM"/>
    <x v="0"/>
    <n v="69"/>
    <s v="Yes"/>
    <x v="4"/>
    <n v="13"/>
    <n v="15"/>
    <s v="Deal 5"/>
    <x v="0"/>
    <s v="No"/>
    <x v="0"/>
    <s v="Cable"/>
    <x v="1"/>
    <s v="No"/>
    <x v="1"/>
    <s v="No"/>
    <x v="1"/>
    <s v="No"/>
    <s v="No"/>
    <s v="Yes"/>
    <x v="1"/>
    <s v="Yes"/>
    <x v="1"/>
    <n v="55.8"/>
    <n v="55.8"/>
    <n v="0"/>
    <n v="0"/>
    <n v="26.22"/>
    <n v="82.02"/>
    <s v="Churned"/>
    <x v="2"/>
    <s v="Service dissatisfaction"/>
    <n v="1"/>
    <s v="50-100"/>
    <n v="0"/>
    <x v="1"/>
    <x v="1"/>
  </r>
  <r>
    <s v="64929-HAR"/>
    <x v="1"/>
    <n v="30"/>
    <s v="Yes"/>
    <x v="15"/>
    <n v="15"/>
    <n v="28"/>
    <s v="None"/>
    <x v="0"/>
    <s v="No"/>
    <x v="1"/>
    <s v="No"/>
    <x v="0"/>
    <s v="No"/>
    <x v="0"/>
    <s v="No"/>
    <x v="1"/>
    <s v="No"/>
    <s v="No"/>
    <s v="No"/>
    <x v="1"/>
    <s v="No"/>
    <x v="0"/>
    <n v="20.25"/>
    <n v="535.35"/>
    <n v="0"/>
    <n v="0"/>
    <n v="730.52"/>
    <n v="1265.8699999999999"/>
    <s v="Stayed"/>
    <x v="0"/>
    <s v="other"/>
    <n v="0"/>
    <s v="20-50"/>
    <n v="0"/>
    <x v="2"/>
    <x v="0"/>
  </r>
  <r>
    <s v="62807-JHA"/>
    <x v="0"/>
    <n v="76"/>
    <s v="Yes"/>
    <x v="14"/>
    <n v="5"/>
    <n v="32"/>
    <s v="Deal 5"/>
    <x v="0"/>
    <s v="No"/>
    <x v="0"/>
    <s v="DSL"/>
    <x v="0"/>
    <s v="No"/>
    <x v="0"/>
    <s v="No"/>
    <x v="1"/>
    <s v="No"/>
    <s v="No"/>
    <s v="Yes"/>
    <x v="1"/>
    <s v="No"/>
    <x v="0"/>
    <n v="44.95"/>
    <n v="85.15"/>
    <n v="0"/>
    <n v="0"/>
    <n v="53.24"/>
    <n v="138.38999999999999"/>
    <s v="Churned"/>
    <x v="0"/>
    <s v="Don't know"/>
    <n v="1"/>
    <s v="20-50"/>
    <n v="0"/>
    <x v="1"/>
    <x v="0"/>
  </r>
  <r>
    <s v="96927-ASS"/>
    <x v="1"/>
    <n v="45"/>
    <s v="Yes"/>
    <x v="17"/>
    <n v="0"/>
    <n v="28"/>
    <s v="Deal 5"/>
    <x v="0"/>
    <s v="No"/>
    <x v="0"/>
    <s v="Fiber Optic"/>
    <x v="0"/>
    <s v="No"/>
    <x v="0"/>
    <s v="No"/>
    <x v="1"/>
    <s v="Yes"/>
    <s v="Yes"/>
    <s v="Yes"/>
    <x v="1"/>
    <s v="Yes"/>
    <x v="1"/>
    <n v="79.150000000000006"/>
    <n v="317.25"/>
    <n v="0"/>
    <n v="0"/>
    <n v="147.63999999999999"/>
    <n v="464.89"/>
    <s v="Churned"/>
    <x v="1"/>
    <s v="Competitor made better offer"/>
    <n v="1"/>
    <s v="50-100"/>
    <n v="0"/>
    <x v="0"/>
    <x v="0"/>
  </r>
  <r>
    <s v="87663-WES"/>
    <x v="0"/>
    <n v="44"/>
    <s v="No"/>
    <x v="2"/>
    <n v="7"/>
    <n v="15"/>
    <s v="Deal 5"/>
    <x v="0"/>
    <s v="No"/>
    <x v="1"/>
    <s v="No"/>
    <x v="0"/>
    <s v="No"/>
    <x v="0"/>
    <s v="No"/>
    <x v="1"/>
    <s v="No"/>
    <s v="No"/>
    <s v="No"/>
    <x v="1"/>
    <s v="No"/>
    <x v="2"/>
    <n v="20.25"/>
    <n v="20.25"/>
    <n v="0"/>
    <n v="0"/>
    <n v="23.16"/>
    <n v="43.41"/>
    <s v="Churned"/>
    <x v="4"/>
    <s v="Attitude of support person"/>
    <n v="1"/>
    <s v="20-50"/>
    <n v="0"/>
    <x v="0"/>
    <x v="1"/>
  </r>
  <r>
    <s v="63419-KAR"/>
    <x v="1"/>
    <n v="59"/>
    <s v="No"/>
    <x v="3"/>
    <n v="10"/>
    <n v="34"/>
    <s v="None"/>
    <x v="0"/>
    <s v="Yes"/>
    <x v="1"/>
    <s v="No"/>
    <x v="0"/>
    <s v="No"/>
    <x v="0"/>
    <s v="No"/>
    <x v="1"/>
    <s v="No"/>
    <s v="No"/>
    <s v="No"/>
    <x v="2"/>
    <s v="No"/>
    <x v="0"/>
    <n v="25.7"/>
    <n v="826.1"/>
    <n v="0"/>
    <n v="0"/>
    <n v="1204.5"/>
    <n v="2030.6"/>
    <s v="Stayed"/>
    <x v="0"/>
    <s v="other"/>
    <n v="0"/>
    <s v="20-50"/>
    <n v="0"/>
    <x v="1"/>
    <x v="0"/>
  </r>
  <r>
    <s v="99580-TEL"/>
    <x v="0"/>
    <n v="39"/>
    <s v="No"/>
    <x v="5"/>
    <n v="3"/>
    <n v="31"/>
    <s v="None"/>
    <x v="0"/>
    <s v="Yes"/>
    <x v="0"/>
    <s v="Fiber Optic"/>
    <x v="0"/>
    <s v="No"/>
    <x v="1"/>
    <s v="Yes"/>
    <x v="0"/>
    <s v="Yes"/>
    <s v="Yes"/>
    <s v="Yes"/>
    <x v="1"/>
    <s v="Yes"/>
    <x v="1"/>
    <n v="106.35"/>
    <n v="6751.35"/>
    <n v="0"/>
    <n v="0"/>
    <n v="1685.43"/>
    <n v="8436.7800000000007"/>
    <s v="Stayed"/>
    <x v="0"/>
    <s v="other"/>
    <n v="0"/>
    <s v="&gt;100"/>
    <n v="0"/>
    <x v="0"/>
    <x v="0"/>
  </r>
  <r>
    <s v="49662-KAR"/>
    <x v="0"/>
    <n v="59"/>
    <s v="Yes"/>
    <x v="3"/>
    <n v="7"/>
    <n v="17"/>
    <s v="Deal 4"/>
    <x v="0"/>
    <s v="No"/>
    <x v="0"/>
    <s v="DSL"/>
    <x v="1"/>
    <s v="No"/>
    <x v="1"/>
    <s v="No"/>
    <x v="1"/>
    <s v="Yes"/>
    <s v="Yes"/>
    <s v="Yes"/>
    <x v="0"/>
    <s v="No"/>
    <x v="2"/>
    <n v="64.849999999999994"/>
    <n v="1336.8"/>
    <n v="0"/>
    <n v="0"/>
    <n v="648.48"/>
    <n v="1985.28"/>
    <s v="Stayed"/>
    <x v="0"/>
    <s v="other"/>
    <n v="0"/>
    <s v="50-100"/>
    <n v="0"/>
    <x v="1"/>
    <x v="1"/>
  </r>
  <r>
    <s v="26139-KAR"/>
    <x v="0"/>
    <n v="76"/>
    <s v="No"/>
    <x v="3"/>
    <n v="5"/>
    <n v="22"/>
    <s v="Deal 5"/>
    <x v="0"/>
    <s v="No"/>
    <x v="0"/>
    <s v="DSL"/>
    <x v="0"/>
    <s v="No"/>
    <x v="1"/>
    <s v="No"/>
    <x v="1"/>
    <s v="No"/>
    <s v="No"/>
    <s v="Yes"/>
    <x v="2"/>
    <s v="No"/>
    <x v="2"/>
    <n v="49.95"/>
    <n v="107.1"/>
    <n v="0"/>
    <n v="0"/>
    <n v="75.94"/>
    <n v="183.04"/>
    <s v="Joined"/>
    <x v="0"/>
    <s v="other"/>
    <n v="0"/>
    <s v="20-50"/>
    <n v="1"/>
    <x v="1"/>
    <x v="2"/>
  </r>
  <r>
    <s v="54105-MAH"/>
    <x v="0"/>
    <n v="36"/>
    <s v="Yes"/>
    <x v="1"/>
    <n v="2"/>
    <n v="7"/>
    <s v="Deal 5"/>
    <x v="0"/>
    <s v="No"/>
    <x v="0"/>
    <s v="DSL"/>
    <x v="0"/>
    <s v="Yes"/>
    <x v="0"/>
    <s v="Yes"/>
    <x v="0"/>
    <s v="No"/>
    <s v="No"/>
    <s v="Yes"/>
    <x v="1"/>
    <s v="Yes"/>
    <x v="1"/>
    <n v="66.650000000000006"/>
    <n v="520.95000000000005"/>
    <n v="0"/>
    <n v="0"/>
    <n v="246.4"/>
    <n v="767.35"/>
    <s v="Stayed"/>
    <x v="0"/>
    <s v="other"/>
    <n v="0"/>
    <s v="50-100"/>
    <n v="0"/>
    <x v="0"/>
    <x v="3"/>
  </r>
  <r>
    <s v="63314-PUN"/>
    <x v="0"/>
    <n v="43"/>
    <s v="Yes"/>
    <x v="13"/>
    <n v="12"/>
    <n v="31"/>
    <s v="None"/>
    <x v="0"/>
    <s v="Yes"/>
    <x v="0"/>
    <s v="DSL"/>
    <x v="1"/>
    <s v="Yes"/>
    <x v="1"/>
    <s v="No"/>
    <x v="0"/>
    <s v="No"/>
    <s v="No"/>
    <s v="Yes"/>
    <x v="0"/>
    <s v="Yes"/>
    <x v="0"/>
    <n v="73"/>
    <n v="5163"/>
    <n v="0"/>
    <n v="0"/>
    <n v="1370.2"/>
    <n v="6533.2"/>
    <s v="Stayed"/>
    <x v="0"/>
    <s v="other"/>
    <n v="0"/>
    <s v="50-100"/>
    <n v="0"/>
    <x v="0"/>
    <x v="0"/>
  </r>
  <r>
    <s v="93875-UTT"/>
    <x v="0"/>
    <n v="41"/>
    <s v="No"/>
    <x v="7"/>
    <n v="14"/>
    <n v="35"/>
    <s v="Deal 5"/>
    <x v="0"/>
    <s v="Yes"/>
    <x v="0"/>
    <s v="Fiber Optic"/>
    <x v="0"/>
    <s v="Yes"/>
    <x v="0"/>
    <s v="No"/>
    <x v="1"/>
    <s v="Yes"/>
    <s v="Yes"/>
    <s v="No"/>
    <x v="1"/>
    <s v="Yes"/>
    <x v="1"/>
    <n v="90.05"/>
    <n v="368.1"/>
    <n v="0"/>
    <n v="30"/>
    <n v="48.96"/>
    <n v="447.06"/>
    <s v="Churned"/>
    <x v="1"/>
    <s v="Competitor offered more data"/>
    <n v="1"/>
    <s v="50-100"/>
    <n v="0"/>
    <x v="0"/>
    <x v="0"/>
  </r>
  <r>
    <s v="25646-RAJ"/>
    <x v="0"/>
    <n v="51"/>
    <s v="Yes"/>
    <x v="8"/>
    <n v="2"/>
    <n v="2"/>
    <s v="None"/>
    <x v="0"/>
    <s v="Yes"/>
    <x v="0"/>
    <s v="Fiber Optic"/>
    <x v="0"/>
    <s v="No"/>
    <x v="0"/>
    <s v="No"/>
    <x v="1"/>
    <s v="No"/>
    <s v="No"/>
    <s v="Yes"/>
    <x v="1"/>
    <s v="Yes"/>
    <x v="1"/>
    <n v="74.900000000000006"/>
    <n v="469.8"/>
    <n v="0"/>
    <n v="0"/>
    <n v="37.92"/>
    <n v="507.72"/>
    <s v="Churned"/>
    <x v="2"/>
    <s v="Service dissatisfaction"/>
    <n v="1"/>
    <s v="50-100"/>
    <n v="0"/>
    <x v="1"/>
    <x v="4"/>
  </r>
  <r>
    <s v="81058-GUJ"/>
    <x v="0"/>
    <n v="33"/>
    <s v="Yes"/>
    <x v="6"/>
    <n v="4"/>
    <n v="23"/>
    <s v="None"/>
    <x v="0"/>
    <s v="Yes"/>
    <x v="1"/>
    <s v="No"/>
    <x v="0"/>
    <s v="No"/>
    <x v="0"/>
    <s v="No"/>
    <x v="1"/>
    <s v="No"/>
    <s v="No"/>
    <s v="No"/>
    <x v="2"/>
    <s v="No"/>
    <x v="1"/>
    <n v="25.65"/>
    <n v="1887"/>
    <n v="0"/>
    <n v="0"/>
    <n v="905.76"/>
    <n v="2792.76"/>
    <s v="Stayed"/>
    <x v="0"/>
    <s v="other"/>
    <n v="0"/>
    <s v="20-50"/>
    <n v="0"/>
    <x v="2"/>
    <x v="2"/>
  </r>
  <r>
    <s v="32966-HAR"/>
    <x v="1"/>
    <n v="23"/>
    <s v="No"/>
    <x v="15"/>
    <n v="3"/>
    <n v="7"/>
    <s v="None"/>
    <x v="0"/>
    <s v="No"/>
    <x v="1"/>
    <s v="No"/>
    <x v="0"/>
    <s v="No"/>
    <x v="0"/>
    <s v="No"/>
    <x v="1"/>
    <s v="No"/>
    <s v="No"/>
    <s v="No"/>
    <x v="1"/>
    <s v="No"/>
    <x v="1"/>
    <n v="19.2"/>
    <n v="19.2"/>
    <n v="0"/>
    <n v="0"/>
    <n v="26.37"/>
    <n v="45.57"/>
    <s v="Joined"/>
    <x v="0"/>
    <s v="other"/>
    <n v="0"/>
    <s v="&lt;20"/>
    <n v="1"/>
    <x v="2"/>
    <x v="3"/>
  </r>
  <r>
    <s v="94124-MAH"/>
    <x v="1"/>
    <n v="21"/>
    <s v="No"/>
    <x v="1"/>
    <n v="9"/>
    <n v="8"/>
    <s v="None"/>
    <x v="0"/>
    <s v="No"/>
    <x v="0"/>
    <s v="Fiber Optic"/>
    <x v="0"/>
    <s v="No"/>
    <x v="0"/>
    <s v="No"/>
    <x v="0"/>
    <s v="No"/>
    <s v="No"/>
    <s v="Yes"/>
    <x v="1"/>
    <s v="Yes"/>
    <x v="1"/>
    <n v="79.95"/>
    <n v="174.45"/>
    <n v="0"/>
    <n v="0"/>
    <n v="75.400000000000006"/>
    <n v="249.85"/>
    <s v="Joined"/>
    <x v="0"/>
    <s v="other"/>
    <n v="0"/>
    <s v="50-100"/>
    <n v="1"/>
    <x v="2"/>
    <x v="3"/>
  </r>
  <r>
    <s v="13823-TEL"/>
    <x v="1"/>
    <n v="31"/>
    <s v="Yes"/>
    <x v="5"/>
    <n v="1"/>
    <n v="28"/>
    <s v="Deal 5"/>
    <x v="1"/>
    <s v="No"/>
    <x v="0"/>
    <s v="DSL"/>
    <x v="0"/>
    <s v="No"/>
    <x v="0"/>
    <s v="No"/>
    <x v="1"/>
    <s v="No"/>
    <s v="No"/>
    <s v="Yes"/>
    <x v="1"/>
    <s v="No"/>
    <x v="1"/>
    <n v="24.5"/>
    <n v="46.4"/>
    <n v="0"/>
    <n v="0"/>
    <n v="0"/>
    <n v="46.4"/>
    <s v="Joined"/>
    <x v="0"/>
    <s v="other"/>
    <n v="0"/>
    <s v="20-50"/>
    <n v="1"/>
    <x v="2"/>
    <x v="0"/>
  </r>
  <r>
    <s v="18822-MAH"/>
    <x v="1"/>
    <n v="40"/>
    <s v="Yes"/>
    <x v="1"/>
    <n v="7"/>
    <n v="28"/>
    <s v="None"/>
    <x v="0"/>
    <s v="No"/>
    <x v="0"/>
    <s v="Fiber Optic"/>
    <x v="0"/>
    <s v="Yes"/>
    <x v="0"/>
    <s v="Yes"/>
    <x v="0"/>
    <s v="Yes"/>
    <s v="Yes"/>
    <s v="Yes"/>
    <x v="1"/>
    <s v="Yes"/>
    <x v="2"/>
    <n v="99.15"/>
    <n v="465.05"/>
    <n v="0"/>
    <n v="0"/>
    <n v="46.15"/>
    <n v="511.2"/>
    <s v="Churned"/>
    <x v="0"/>
    <s v="Moved"/>
    <n v="1"/>
    <s v="50-100"/>
    <n v="0"/>
    <x v="0"/>
    <x v="0"/>
  </r>
  <r>
    <s v="57457-MAD"/>
    <x v="1"/>
    <n v="46"/>
    <s v="No"/>
    <x v="11"/>
    <n v="14"/>
    <n v="34"/>
    <s v="None"/>
    <x v="0"/>
    <s v="No"/>
    <x v="1"/>
    <s v="No"/>
    <x v="0"/>
    <s v="No"/>
    <x v="0"/>
    <s v="No"/>
    <x v="1"/>
    <s v="No"/>
    <s v="No"/>
    <s v="No"/>
    <x v="1"/>
    <s v="No"/>
    <x v="2"/>
    <n v="20"/>
    <n v="38"/>
    <n v="0"/>
    <n v="0"/>
    <n v="68.760000000000005"/>
    <n v="106.76"/>
    <s v="Joined"/>
    <x v="0"/>
    <s v="other"/>
    <n v="0"/>
    <s v="&lt;20"/>
    <n v="1"/>
    <x v="0"/>
    <x v="0"/>
  </r>
  <r>
    <s v="89665-CHH"/>
    <x v="0"/>
    <n v="56"/>
    <s v="No"/>
    <x v="12"/>
    <n v="5"/>
    <n v="36"/>
    <s v="Deal 5"/>
    <x v="0"/>
    <s v="No"/>
    <x v="0"/>
    <s v="Cable"/>
    <x v="0"/>
    <s v="No"/>
    <x v="0"/>
    <s v="No"/>
    <x v="1"/>
    <s v="No"/>
    <s v="No"/>
    <s v="Yes"/>
    <x v="1"/>
    <s v="Yes"/>
    <x v="0"/>
    <n v="45.85"/>
    <n v="45.85"/>
    <n v="0"/>
    <n v="0"/>
    <n v="44.75"/>
    <n v="90.6"/>
    <s v="Churned"/>
    <x v="4"/>
    <s v="Attitude of support person"/>
    <n v="1"/>
    <s v="20-50"/>
    <n v="0"/>
    <x v="1"/>
    <x v="0"/>
  </r>
  <r>
    <s v="26974-WES"/>
    <x v="1"/>
    <n v="68"/>
    <s v="No"/>
    <x v="2"/>
    <n v="2"/>
    <n v="17"/>
    <s v="Deal 2"/>
    <x v="0"/>
    <s v="Yes"/>
    <x v="0"/>
    <s v="Fiber Optic"/>
    <x v="0"/>
    <s v="Yes"/>
    <x v="0"/>
    <s v="No"/>
    <x v="1"/>
    <s v="No"/>
    <s v="No"/>
    <s v="Yes"/>
    <x v="0"/>
    <s v="Yes"/>
    <x v="1"/>
    <n v="82.15"/>
    <n v="4904.8500000000004"/>
    <n v="0"/>
    <n v="0"/>
    <n v="1619.55"/>
    <n v="6524.4"/>
    <s v="Stayed"/>
    <x v="0"/>
    <s v="other"/>
    <n v="0"/>
    <s v="50-100"/>
    <n v="0"/>
    <x v="1"/>
    <x v="1"/>
  </r>
  <r>
    <s v="86684-MAD"/>
    <x v="1"/>
    <n v="74"/>
    <s v="No"/>
    <x v="11"/>
    <n v="7"/>
    <n v="3"/>
    <s v="None"/>
    <x v="0"/>
    <s v="Yes"/>
    <x v="0"/>
    <s v="Fiber Optic"/>
    <x v="0"/>
    <s v="No"/>
    <x v="1"/>
    <s v="No"/>
    <x v="0"/>
    <s v="Yes"/>
    <s v="Yes"/>
    <s v="Yes"/>
    <x v="2"/>
    <s v="No"/>
    <x v="1"/>
    <n v="102.05"/>
    <n v="3452.55"/>
    <n v="0"/>
    <n v="0"/>
    <n v="1579.55"/>
    <n v="5032.1000000000004"/>
    <s v="Stayed"/>
    <x v="0"/>
    <s v="other"/>
    <n v="0"/>
    <s v="&gt;100"/>
    <n v="0"/>
    <x v="1"/>
    <x v="4"/>
  </r>
  <r>
    <s v="32902-KAR"/>
    <x v="1"/>
    <n v="74"/>
    <s v="No"/>
    <x v="3"/>
    <n v="12"/>
    <n v="22"/>
    <s v="Deal 3"/>
    <x v="0"/>
    <s v="No"/>
    <x v="0"/>
    <s v="Fiber Optic"/>
    <x v="0"/>
    <s v="Yes"/>
    <x v="1"/>
    <s v="No"/>
    <x v="1"/>
    <s v="No"/>
    <s v="No"/>
    <s v="Yes"/>
    <x v="1"/>
    <s v="Yes"/>
    <x v="0"/>
    <n v="79.650000000000006"/>
    <n v="2365.15"/>
    <n v="0"/>
    <n v="0"/>
    <n v="186.9"/>
    <n v="2552.0500000000002"/>
    <s v="Churned"/>
    <x v="4"/>
    <s v="Attitude of support person"/>
    <n v="1"/>
    <s v="50-100"/>
    <n v="0"/>
    <x v="1"/>
    <x v="2"/>
  </r>
  <r>
    <s v="95731-JAM"/>
    <x v="1"/>
    <n v="76"/>
    <s v="No"/>
    <x v="16"/>
    <n v="13"/>
    <n v="22"/>
    <s v="Deal 4"/>
    <x v="0"/>
    <s v="Yes"/>
    <x v="0"/>
    <s v="Fiber Optic"/>
    <x v="1"/>
    <s v="No"/>
    <x v="1"/>
    <s v="No"/>
    <x v="1"/>
    <s v="No"/>
    <s v="No"/>
    <s v="Yes"/>
    <x v="1"/>
    <s v="Yes"/>
    <x v="1"/>
    <n v="85.35"/>
    <n v="1463.45"/>
    <n v="0"/>
    <n v="0"/>
    <n v="625.94000000000005"/>
    <n v="2089.39"/>
    <s v="Churned"/>
    <x v="1"/>
    <s v="Competitor made better offer"/>
    <n v="1"/>
    <s v="50-100"/>
    <n v="0"/>
    <x v="1"/>
    <x v="2"/>
  </r>
  <r>
    <s v="71499-TAM"/>
    <x v="1"/>
    <n v="40"/>
    <s v="Yes"/>
    <x v="4"/>
    <n v="8"/>
    <n v="30"/>
    <s v="Deal 5"/>
    <x v="0"/>
    <s v="No"/>
    <x v="0"/>
    <s v="DSL"/>
    <x v="1"/>
    <s v="Yes"/>
    <x v="0"/>
    <s v="No"/>
    <x v="1"/>
    <s v="No"/>
    <s v="No"/>
    <s v="Yes"/>
    <x v="1"/>
    <s v="No"/>
    <x v="1"/>
    <n v="56.25"/>
    <n v="389.1"/>
    <n v="0"/>
    <n v="0"/>
    <n v="103.08"/>
    <n v="492.18"/>
    <s v="Churned"/>
    <x v="4"/>
    <s v="Attitude of support person"/>
    <n v="1"/>
    <s v="50-100"/>
    <n v="0"/>
    <x v="0"/>
    <x v="0"/>
  </r>
  <r>
    <s v="74563-PUN"/>
    <x v="1"/>
    <n v="72"/>
    <s v="No"/>
    <x v="13"/>
    <n v="12"/>
    <n v="36"/>
    <s v="None"/>
    <x v="0"/>
    <s v="Yes"/>
    <x v="0"/>
    <s v="Fiber Optic"/>
    <x v="1"/>
    <s v="Yes"/>
    <x v="0"/>
    <s v="No"/>
    <x v="1"/>
    <s v="Yes"/>
    <s v="No"/>
    <s v="Yes"/>
    <x v="0"/>
    <s v="Yes"/>
    <x v="1"/>
    <n v="93.25"/>
    <n v="5774.55"/>
    <n v="0"/>
    <n v="0"/>
    <n v="1180.8"/>
    <n v="6955.35"/>
    <s v="Stayed"/>
    <x v="0"/>
    <s v="other"/>
    <n v="0"/>
    <s v="50-100"/>
    <n v="0"/>
    <x v="1"/>
    <x v="0"/>
  </r>
  <r>
    <s v="92231-AND"/>
    <x v="1"/>
    <n v="29"/>
    <s v="No"/>
    <x v="10"/>
    <n v="6"/>
    <n v="34"/>
    <s v="Deal 1"/>
    <x v="0"/>
    <s v="Yes"/>
    <x v="0"/>
    <s v="Fiber Optic"/>
    <x v="0"/>
    <s v="Yes"/>
    <x v="1"/>
    <s v="Yes"/>
    <x v="0"/>
    <s v="Yes"/>
    <s v="Yes"/>
    <s v="Yes"/>
    <x v="0"/>
    <s v="No"/>
    <x v="1"/>
    <n v="108.45"/>
    <n v="7176.55"/>
    <n v="9.68"/>
    <n v="0"/>
    <n v="1478.32"/>
    <n v="8645.19"/>
    <s v="Churned"/>
    <x v="1"/>
    <s v="Competitor offered higher download speeds"/>
    <n v="1"/>
    <s v="&gt;100"/>
    <n v="0"/>
    <x v="2"/>
    <x v="0"/>
  </r>
  <r>
    <s v="55305-JHA"/>
    <x v="1"/>
    <n v="27"/>
    <s v="Yes"/>
    <x v="14"/>
    <n v="5"/>
    <n v="28"/>
    <s v="None"/>
    <x v="1"/>
    <s v="No"/>
    <x v="0"/>
    <s v="DSL"/>
    <x v="1"/>
    <s v="Yes"/>
    <x v="1"/>
    <s v="Yes"/>
    <x v="0"/>
    <s v="Yes"/>
    <s v="Yes"/>
    <s v="Yes"/>
    <x v="2"/>
    <s v="No"/>
    <x v="0"/>
    <n v="66.25"/>
    <n v="3330.1"/>
    <n v="0"/>
    <n v="0"/>
    <n v="0"/>
    <n v="3330.1"/>
    <s v="Stayed"/>
    <x v="0"/>
    <s v="other"/>
    <n v="0"/>
    <s v="50-100"/>
    <n v="0"/>
    <x v="2"/>
    <x v="0"/>
  </r>
  <r>
    <s v="62464-MAD"/>
    <x v="1"/>
    <n v="46"/>
    <s v="No"/>
    <x v="11"/>
    <n v="6"/>
    <n v="8"/>
    <s v="None"/>
    <x v="0"/>
    <s v="No"/>
    <x v="1"/>
    <s v="No"/>
    <x v="0"/>
    <s v="No"/>
    <x v="0"/>
    <s v="No"/>
    <x v="1"/>
    <s v="No"/>
    <s v="No"/>
    <s v="No"/>
    <x v="1"/>
    <s v="Yes"/>
    <x v="2"/>
    <n v="20.5"/>
    <n v="20.5"/>
    <n v="0"/>
    <n v="0"/>
    <n v="34.57"/>
    <n v="55.07"/>
    <s v="Churned"/>
    <x v="3"/>
    <s v="Long distance charges"/>
    <n v="1"/>
    <s v="20-50"/>
    <n v="0"/>
    <x v="0"/>
    <x v="3"/>
  </r>
  <r>
    <s v="64635-UTT"/>
    <x v="1"/>
    <n v="18"/>
    <s v="No"/>
    <x v="7"/>
    <n v="0"/>
    <n v="3"/>
    <s v="None"/>
    <x v="0"/>
    <s v="No"/>
    <x v="0"/>
    <s v="DSL"/>
    <x v="0"/>
    <s v="No"/>
    <x v="0"/>
    <s v="Yes"/>
    <x v="1"/>
    <s v="No"/>
    <s v="No"/>
    <s v="No"/>
    <x v="1"/>
    <s v="Yes"/>
    <x v="0"/>
    <n v="51"/>
    <n v="286.8"/>
    <n v="0"/>
    <n v="0"/>
    <n v="200.15"/>
    <n v="486.95"/>
    <s v="Stayed"/>
    <x v="0"/>
    <s v="other"/>
    <n v="0"/>
    <s v="50-100"/>
    <n v="0"/>
    <x v="3"/>
    <x v="4"/>
  </r>
  <r>
    <s v="48240-KAR"/>
    <x v="0"/>
    <n v="29"/>
    <s v="Yes"/>
    <x v="3"/>
    <n v="1"/>
    <n v="23"/>
    <s v="Deal 5"/>
    <x v="1"/>
    <s v="No"/>
    <x v="0"/>
    <s v="Cable"/>
    <x v="0"/>
    <s v="No"/>
    <x v="0"/>
    <s v="No"/>
    <x v="0"/>
    <s v="Yes"/>
    <s v="Yes"/>
    <s v="Yes"/>
    <x v="1"/>
    <s v="No"/>
    <x v="0"/>
    <n v="45"/>
    <n v="298.7"/>
    <n v="0"/>
    <n v="0"/>
    <n v="0"/>
    <n v="298.7"/>
    <s v="Stayed"/>
    <x v="0"/>
    <s v="other"/>
    <n v="0"/>
    <s v="20-50"/>
    <n v="0"/>
    <x v="2"/>
    <x v="2"/>
  </r>
  <r>
    <s v="96967-CHH"/>
    <x v="1"/>
    <n v="33"/>
    <s v="No"/>
    <x v="12"/>
    <n v="5"/>
    <n v="8"/>
    <s v="None"/>
    <x v="0"/>
    <s v="No"/>
    <x v="0"/>
    <s v="Fiber Optic"/>
    <x v="0"/>
    <s v="No"/>
    <x v="0"/>
    <s v="No"/>
    <x v="0"/>
    <s v="Yes"/>
    <s v="Yes"/>
    <s v="Yes"/>
    <x v="1"/>
    <s v="Yes"/>
    <x v="1"/>
    <n v="89.35"/>
    <n v="89.35"/>
    <n v="0"/>
    <n v="0"/>
    <n v="5.36"/>
    <n v="94.71"/>
    <s v="Joined"/>
    <x v="0"/>
    <s v="other"/>
    <n v="0"/>
    <s v="50-100"/>
    <n v="1"/>
    <x v="2"/>
    <x v="3"/>
  </r>
  <r>
    <s v="19489-UTT"/>
    <x v="1"/>
    <n v="34"/>
    <s v="Yes"/>
    <x v="7"/>
    <n v="4"/>
    <n v="12"/>
    <s v="None"/>
    <x v="0"/>
    <s v="Yes"/>
    <x v="0"/>
    <s v="Fiber Optic"/>
    <x v="0"/>
    <s v="Yes"/>
    <x v="0"/>
    <s v="No"/>
    <x v="0"/>
    <s v="No"/>
    <s v="No"/>
    <s v="Yes"/>
    <x v="0"/>
    <s v="Yes"/>
    <x v="1"/>
    <n v="88.9"/>
    <n v="6000.1"/>
    <n v="0"/>
    <n v="0"/>
    <n v="2107.38"/>
    <n v="8107.48"/>
    <s v="Stayed"/>
    <x v="0"/>
    <s v="other"/>
    <n v="0"/>
    <s v="50-100"/>
    <n v="0"/>
    <x v="2"/>
    <x v="1"/>
  </r>
  <r>
    <s v="67206-MAH"/>
    <x v="0"/>
    <n v="51"/>
    <s v="Yes"/>
    <x v="1"/>
    <n v="9"/>
    <n v="15"/>
    <s v="None"/>
    <x v="0"/>
    <s v="No"/>
    <x v="0"/>
    <s v="Fiber Optic"/>
    <x v="0"/>
    <s v="Yes"/>
    <x v="0"/>
    <s v="No"/>
    <x v="1"/>
    <s v="No"/>
    <s v="No"/>
    <s v="Yes"/>
    <x v="1"/>
    <s v="Yes"/>
    <x v="1"/>
    <n v="74.349999999999994"/>
    <n v="74.349999999999994"/>
    <n v="0"/>
    <n v="0"/>
    <n v="4.8"/>
    <n v="79.150000000000006"/>
    <s v="Churned"/>
    <x v="0"/>
    <s v="Deceased"/>
    <n v="1"/>
    <s v="50-100"/>
    <n v="0"/>
    <x v="1"/>
    <x v="1"/>
  </r>
  <r>
    <s v="34262-TEL"/>
    <x v="0"/>
    <n v="50"/>
    <s v="Yes"/>
    <x v="5"/>
    <n v="3"/>
    <n v="23"/>
    <s v="Deal 1"/>
    <x v="0"/>
    <s v="No"/>
    <x v="1"/>
    <s v="No"/>
    <x v="0"/>
    <s v="No"/>
    <x v="0"/>
    <s v="No"/>
    <x v="1"/>
    <s v="No"/>
    <s v="No"/>
    <s v="No"/>
    <x v="2"/>
    <s v="No"/>
    <x v="1"/>
    <n v="19.95"/>
    <n v="1322.85"/>
    <n v="0"/>
    <n v="0"/>
    <n v="614.16"/>
    <n v="1937.01"/>
    <s v="Stayed"/>
    <x v="0"/>
    <s v="other"/>
    <n v="0"/>
    <s v="&lt;20"/>
    <n v="0"/>
    <x v="1"/>
    <x v="2"/>
  </r>
  <r>
    <s v="53689-AND"/>
    <x v="0"/>
    <n v="32"/>
    <s v="Yes"/>
    <x v="10"/>
    <n v="2"/>
    <n v="6"/>
    <s v="None"/>
    <x v="0"/>
    <s v="No"/>
    <x v="0"/>
    <s v="Fiber Optic"/>
    <x v="0"/>
    <s v="No"/>
    <x v="0"/>
    <s v="No"/>
    <x v="0"/>
    <s v="No"/>
    <s v="No"/>
    <s v="Yes"/>
    <x v="1"/>
    <s v="Yes"/>
    <x v="1"/>
    <n v="80.099999999999994"/>
    <n v="679.3"/>
    <n v="0"/>
    <n v="0"/>
    <n v="291.12"/>
    <n v="970.42"/>
    <s v="Churned"/>
    <x v="1"/>
    <s v="Competitor had better devices"/>
    <n v="1"/>
    <s v="50-100"/>
    <n v="0"/>
    <x v="2"/>
    <x v="3"/>
  </r>
  <r>
    <s v="55512-UTT"/>
    <x v="0"/>
    <n v="46"/>
    <s v="No"/>
    <x v="7"/>
    <n v="9"/>
    <n v="8"/>
    <s v="Deal 3"/>
    <x v="0"/>
    <s v="Yes"/>
    <x v="0"/>
    <s v="Cable"/>
    <x v="1"/>
    <s v="No"/>
    <x v="0"/>
    <s v="Yes"/>
    <x v="0"/>
    <s v="Yes"/>
    <s v="Yes"/>
    <s v="Yes"/>
    <x v="1"/>
    <s v="No"/>
    <x v="1"/>
    <n v="81"/>
    <n v="1923.85"/>
    <n v="0"/>
    <n v="0"/>
    <n v="1096.32"/>
    <n v="3020.17"/>
    <s v="Stayed"/>
    <x v="0"/>
    <s v="other"/>
    <n v="0"/>
    <s v="50-100"/>
    <n v="0"/>
    <x v="0"/>
    <x v="3"/>
  </r>
  <r>
    <s v="86047-KAR"/>
    <x v="1"/>
    <n v="34"/>
    <s v="No"/>
    <x v="3"/>
    <n v="9"/>
    <n v="10"/>
    <s v="Deal 5"/>
    <x v="0"/>
    <s v="No"/>
    <x v="0"/>
    <s v="Cable"/>
    <x v="0"/>
    <s v="Yes"/>
    <x v="1"/>
    <s v="No"/>
    <x v="1"/>
    <s v="No"/>
    <s v="No"/>
    <s v="Yes"/>
    <x v="1"/>
    <s v="Yes"/>
    <x v="0"/>
    <n v="54.75"/>
    <n v="445.85"/>
    <n v="0"/>
    <n v="0"/>
    <n v="152"/>
    <n v="597.85"/>
    <s v="Stayed"/>
    <x v="0"/>
    <s v="other"/>
    <n v="0"/>
    <s v="50-100"/>
    <n v="0"/>
    <x v="2"/>
    <x v="3"/>
  </r>
  <r>
    <s v="39611-AND"/>
    <x v="1"/>
    <n v="74"/>
    <s v="Yes"/>
    <x v="10"/>
    <n v="15"/>
    <n v="6"/>
    <s v="Deal 3"/>
    <x v="1"/>
    <s v="No"/>
    <x v="0"/>
    <s v="Cable"/>
    <x v="0"/>
    <s v="No"/>
    <x v="0"/>
    <s v="No"/>
    <x v="1"/>
    <s v="No"/>
    <s v="No"/>
    <s v="Yes"/>
    <x v="1"/>
    <s v="Yes"/>
    <x v="1"/>
    <n v="24.85"/>
    <n v="955.75"/>
    <n v="0"/>
    <n v="0"/>
    <n v="0"/>
    <n v="955.75"/>
    <s v="Stayed"/>
    <x v="0"/>
    <s v="other"/>
    <n v="0"/>
    <s v="20-50"/>
    <n v="0"/>
    <x v="1"/>
    <x v="3"/>
  </r>
  <r>
    <s v="49319-GUJ"/>
    <x v="0"/>
    <n v="36"/>
    <s v="No"/>
    <x v="6"/>
    <n v="11"/>
    <n v="3"/>
    <s v="None"/>
    <x v="0"/>
    <s v="Yes"/>
    <x v="0"/>
    <s v="Fiber Optic"/>
    <x v="1"/>
    <s v="Yes"/>
    <x v="1"/>
    <s v="Yes"/>
    <x v="0"/>
    <s v="Yes"/>
    <s v="Yes"/>
    <s v="Yes"/>
    <x v="0"/>
    <s v="Yes"/>
    <x v="0"/>
    <n v="117.2"/>
    <n v="8035.95"/>
    <n v="0"/>
    <n v="0"/>
    <n v="2221.56"/>
    <n v="10257.51"/>
    <s v="Stayed"/>
    <x v="0"/>
    <s v="other"/>
    <n v="0"/>
    <s v="&gt;100"/>
    <n v="0"/>
    <x v="0"/>
    <x v="4"/>
  </r>
  <r>
    <s v="87960-MAD"/>
    <x v="1"/>
    <n v="56"/>
    <s v="No"/>
    <x v="11"/>
    <n v="2"/>
    <n v="32"/>
    <s v="Deal 5"/>
    <x v="0"/>
    <s v="Yes"/>
    <x v="0"/>
    <s v="Fiber Optic"/>
    <x v="0"/>
    <s v="No"/>
    <x v="0"/>
    <s v="No"/>
    <x v="1"/>
    <s v="No"/>
    <s v="No"/>
    <s v="Yes"/>
    <x v="1"/>
    <s v="Yes"/>
    <x v="1"/>
    <n v="74.75"/>
    <n v="706.6"/>
    <n v="0"/>
    <n v="0"/>
    <n v="148.32"/>
    <n v="854.92"/>
    <s v="Churned"/>
    <x v="1"/>
    <s v="Competitor made better offer"/>
    <n v="1"/>
    <s v="50-100"/>
    <n v="0"/>
    <x v="1"/>
    <x v="0"/>
  </r>
  <r>
    <s v="33248-TAM"/>
    <x v="0"/>
    <n v="68"/>
    <s v="Yes"/>
    <x v="4"/>
    <n v="14"/>
    <n v="2"/>
    <s v="None"/>
    <x v="0"/>
    <s v="Yes"/>
    <x v="0"/>
    <s v="Fiber Optic"/>
    <x v="0"/>
    <s v="No"/>
    <x v="1"/>
    <s v="No"/>
    <x v="1"/>
    <s v="No"/>
    <s v="No"/>
    <s v="Yes"/>
    <x v="1"/>
    <s v="Yes"/>
    <x v="1"/>
    <n v="79.849999999999994"/>
    <n v="1471.75"/>
    <n v="0"/>
    <n v="0"/>
    <n v="318.82"/>
    <n v="1790.57"/>
    <s v="Churned"/>
    <x v="2"/>
    <s v="Network reliability"/>
    <n v="1"/>
    <s v="50-100"/>
    <n v="0"/>
    <x v="1"/>
    <x v="4"/>
  </r>
  <r>
    <s v="22899-KAR"/>
    <x v="0"/>
    <n v="37"/>
    <s v="No"/>
    <x v="3"/>
    <n v="11"/>
    <n v="14"/>
    <s v="Deal 5"/>
    <x v="0"/>
    <s v="No"/>
    <x v="0"/>
    <s v="Cable"/>
    <x v="1"/>
    <s v="No"/>
    <x v="0"/>
    <s v="Yes"/>
    <x v="1"/>
    <s v="Yes"/>
    <s v="Yes"/>
    <s v="Yes"/>
    <x v="1"/>
    <s v="No"/>
    <x v="0"/>
    <n v="64.95"/>
    <n v="547.79999999999995"/>
    <n v="0"/>
    <n v="0"/>
    <n v="247.77"/>
    <n v="795.57"/>
    <s v="Stayed"/>
    <x v="0"/>
    <s v="other"/>
    <n v="0"/>
    <s v="50-100"/>
    <n v="0"/>
    <x v="0"/>
    <x v="1"/>
  </r>
  <r>
    <s v="41725-RAJ"/>
    <x v="1"/>
    <n v="58"/>
    <s v="Yes"/>
    <x v="8"/>
    <n v="3"/>
    <n v="29"/>
    <s v="Deal 5"/>
    <x v="0"/>
    <s v="No"/>
    <x v="0"/>
    <s v="Fiber Optic"/>
    <x v="0"/>
    <s v="No"/>
    <x v="1"/>
    <s v="No"/>
    <x v="0"/>
    <s v="No"/>
    <s v="No"/>
    <s v="Yes"/>
    <x v="1"/>
    <s v="Yes"/>
    <x v="1"/>
    <n v="86.25"/>
    <n v="587.1"/>
    <n v="0"/>
    <n v="0"/>
    <n v="312.62"/>
    <n v="899.72"/>
    <s v="Churned"/>
    <x v="4"/>
    <s v="Attitude of support person"/>
    <n v="1"/>
    <s v="50-100"/>
    <n v="0"/>
    <x v="1"/>
    <x v="0"/>
  </r>
  <r>
    <s v="58161-TAM"/>
    <x v="0"/>
    <n v="58"/>
    <s v="No"/>
    <x v="4"/>
    <n v="1"/>
    <n v="26"/>
    <s v="Deal 2"/>
    <x v="0"/>
    <s v="Yes"/>
    <x v="0"/>
    <s v="Cable"/>
    <x v="0"/>
    <s v="Yes"/>
    <x v="0"/>
    <s v="No"/>
    <x v="0"/>
    <s v="Yes"/>
    <s v="Yes"/>
    <s v="Yes"/>
    <x v="1"/>
    <s v="Yes"/>
    <x v="1"/>
    <n v="101.3"/>
    <n v="4113.1000000000004"/>
    <n v="0"/>
    <n v="0"/>
    <n v="902.4"/>
    <n v="5015.5"/>
    <s v="Churned"/>
    <x v="1"/>
    <s v="Competitor had better devices"/>
    <n v="1"/>
    <s v="&gt;100"/>
    <n v="0"/>
    <x v="1"/>
    <x v="0"/>
  </r>
  <r>
    <s v="19233-AND"/>
    <x v="1"/>
    <n v="28"/>
    <s v="No"/>
    <x v="10"/>
    <n v="14"/>
    <n v="36"/>
    <s v="None"/>
    <x v="0"/>
    <s v="Yes"/>
    <x v="0"/>
    <s v="Fiber Optic"/>
    <x v="0"/>
    <s v="No"/>
    <x v="0"/>
    <s v="Yes"/>
    <x v="1"/>
    <s v="No"/>
    <s v="No"/>
    <s v="Yes"/>
    <x v="1"/>
    <s v="Yes"/>
    <x v="1"/>
    <n v="79.650000000000006"/>
    <n v="251.75"/>
    <n v="0"/>
    <n v="0"/>
    <n v="129.81"/>
    <n v="381.56"/>
    <s v="Churned"/>
    <x v="1"/>
    <s v="Competitor offered more data"/>
    <n v="1"/>
    <s v="50-100"/>
    <n v="0"/>
    <x v="2"/>
    <x v="0"/>
  </r>
  <r>
    <s v="71210-WES"/>
    <x v="1"/>
    <n v="58"/>
    <s v="No"/>
    <x v="2"/>
    <n v="15"/>
    <n v="28"/>
    <s v="None"/>
    <x v="0"/>
    <s v="No"/>
    <x v="1"/>
    <s v="No"/>
    <x v="0"/>
    <s v="No"/>
    <x v="0"/>
    <s v="No"/>
    <x v="1"/>
    <s v="No"/>
    <s v="No"/>
    <s v="No"/>
    <x v="1"/>
    <s v="No"/>
    <x v="0"/>
    <n v="19.850000000000001"/>
    <n v="19.850000000000001"/>
    <n v="0"/>
    <n v="0"/>
    <n v="29.1"/>
    <n v="48.95"/>
    <s v="Joined"/>
    <x v="0"/>
    <s v="other"/>
    <n v="0"/>
    <s v="&lt;20"/>
    <n v="1"/>
    <x v="1"/>
    <x v="0"/>
  </r>
  <r>
    <s v="96956-MAH"/>
    <x v="1"/>
    <n v="75"/>
    <s v="No"/>
    <x v="1"/>
    <n v="7"/>
    <n v="22"/>
    <s v="None"/>
    <x v="1"/>
    <s v="No"/>
    <x v="0"/>
    <s v="DSL"/>
    <x v="0"/>
    <s v="Yes"/>
    <x v="0"/>
    <s v="No"/>
    <x v="1"/>
    <s v="Yes"/>
    <s v="Yes"/>
    <s v="Yes"/>
    <x v="0"/>
    <s v="Yes"/>
    <x v="1"/>
    <n v="39.1"/>
    <n v="1096.5999999999999"/>
    <n v="0"/>
    <n v="0"/>
    <n v="0"/>
    <n v="1096.5999999999999"/>
    <s v="Stayed"/>
    <x v="0"/>
    <s v="other"/>
    <n v="0"/>
    <s v="20-50"/>
    <n v="0"/>
    <x v="1"/>
    <x v="2"/>
  </r>
  <r>
    <s v="57622-TAM"/>
    <x v="1"/>
    <n v="26"/>
    <s v="Yes"/>
    <x v="4"/>
    <n v="10"/>
    <n v="34"/>
    <s v="Deal 5"/>
    <x v="0"/>
    <s v="No"/>
    <x v="0"/>
    <s v="Fiber Optic"/>
    <x v="0"/>
    <s v="No"/>
    <x v="0"/>
    <s v="No"/>
    <x v="1"/>
    <s v="No"/>
    <s v="No"/>
    <s v="Yes"/>
    <x v="1"/>
    <s v="Yes"/>
    <x v="1"/>
    <n v="69.55"/>
    <n v="521.35"/>
    <n v="0"/>
    <n v="0"/>
    <n v="62.65"/>
    <n v="584"/>
    <s v="Stayed"/>
    <x v="0"/>
    <s v="other"/>
    <n v="0"/>
    <s v="50-100"/>
    <n v="0"/>
    <x v="2"/>
    <x v="0"/>
  </r>
  <r>
    <s v="37580-TEL"/>
    <x v="1"/>
    <n v="60"/>
    <s v="No"/>
    <x v="5"/>
    <n v="6"/>
    <n v="20"/>
    <s v="Deal 1"/>
    <x v="0"/>
    <s v="Yes"/>
    <x v="0"/>
    <s v="DSL"/>
    <x v="1"/>
    <s v="Yes"/>
    <x v="1"/>
    <s v="Yes"/>
    <x v="1"/>
    <s v="Yes"/>
    <s v="Yes"/>
    <s v="No"/>
    <x v="2"/>
    <s v="Yes"/>
    <x v="1"/>
    <n v="82.3"/>
    <n v="5980.55"/>
    <n v="0"/>
    <n v="140"/>
    <n v="2108.88"/>
    <n v="8229.43"/>
    <s v="Stayed"/>
    <x v="0"/>
    <s v="other"/>
    <n v="0"/>
    <s v="50-100"/>
    <n v="0"/>
    <x v="1"/>
    <x v="2"/>
  </r>
  <r>
    <s v="45247-GUJ"/>
    <x v="1"/>
    <n v="60"/>
    <s v="No"/>
    <x v="6"/>
    <n v="10"/>
    <n v="24"/>
    <s v="Deal 5"/>
    <x v="0"/>
    <s v="No"/>
    <x v="1"/>
    <s v="No"/>
    <x v="0"/>
    <s v="No"/>
    <x v="0"/>
    <s v="No"/>
    <x v="1"/>
    <s v="No"/>
    <s v="No"/>
    <s v="No"/>
    <x v="0"/>
    <s v="No"/>
    <x v="0"/>
    <n v="20.05"/>
    <n v="96.8"/>
    <n v="0"/>
    <n v="0"/>
    <n v="347.62"/>
    <n v="444.42"/>
    <s v="Stayed"/>
    <x v="0"/>
    <s v="other"/>
    <n v="0"/>
    <s v="20-50"/>
    <n v="0"/>
    <x v="1"/>
    <x v="0"/>
  </r>
  <r>
    <s v="47227-MAD"/>
    <x v="1"/>
    <n v="38"/>
    <s v="No"/>
    <x v="11"/>
    <n v="8"/>
    <n v="32"/>
    <s v="Deal 2"/>
    <x v="0"/>
    <s v="Yes"/>
    <x v="0"/>
    <s v="Cable"/>
    <x v="0"/>
    <s v="Yes"/>
    <x v="0"/>
    <s v="Yes"/>
    <x v="0"/>
    <s v="Yes"/>
    <s v="Yes"/>
    <s v="Yes"/>
    <x v="2"/>
    <s v="Yes"/>
    <x v="1"/>
    <n v="79.400000000000006"/>
    <n v="5071.8999999999996"/>
    <n v="0"/>
    <n v="0"/>
    <n v="118.95"/>
    <n v="5190.8500000000004"/>
    <s v="Stayed"/>
    <x v="0"/>
    <s v="other"/>
    <n v="0"/>
    <s v="50-100"/>
    <n v="0"/>
    <x v="0"/>
    <x v="0"/>
  </r>
  <r>
    <s v="11180-TAM"/>
    <x v="0"/>
    <n v="75"/>
    <s v="Yes"/>
    <x v="4"/>
    <n v="12"/>
    <n v="27"/>
    <s v="Deal 2"/>
    <x v="0"/>
    <s v="No"/>
    <x v="0"/>
    <s v="DSL"/>
    <x v="1"/>
    <s v="No"/>
    <x v="0"/>
    <s v="Yes"/>
    <x v="0"/>
    <s v="Yes"/>
    <s v="No"/>
    <s v="No"/>
    <x v="2"/>
    <s v="Yes"/>
    <x v="0"/>
    <n v="72.599999999999994"/>
    <n v="4084.35"/>
    <n v="0"/>
    <n v="140"/>
    <n v="332.08"/>
    <n v="4556.43"/>
    <s v="Stayed"/>
    <x v="0"/>
    <s v="other"/>
    <n v="0"/>
    <s v="50-100"/>
    <n v="0"/>
    <x v="1"/>
    <x v="0"/>
  </r>
  <r>
    <s v="65509-DEL"/>
    <x v="0"/>
    <n v="61"/>
    <s v="No"/>
    <x v="0"/>
    <n v="0"/>
    <n v="25"/>
    <s v="None"/>
    <x v="0"/>
    <s v="Yes"/>
    <x v="0"/>
    <s v="Fiber Optic"/>
    <x v="0"/>
    <s v="No"/>
    <x v="1"/>
    <s v="Yes"/>
    <x v="0"/>
    <s v="Yes"/>
    <s v="Yes"/>
    <s v="No"/>
    <x v="1"/>
    <s v="Yes"/>
    <x v="1"/>
    <n v="103.45"/>
    <n v="1539.8"/>
    <n v="0"/>
    <n v="140"/>
    <n v="279"/>
    <n v="1958.8"/>
    <s v="Stayed"/>
    <x v="0"/>
    <s v="other"/>
    <n v="0"/>
    <s v="&gt;100"/>
    <n v="0"/>
    <x v="1"/>
    <x v="0"/>
  </r>
  <r>
    <s v="21795-MAH"/>
    <x v="1"/>
    <n v="55"/>
    <s v="Yes"/>
    <x v="1"/>
    <n v="11"/>
    <n v="7"/>
    <s v="Deal 2"/>
    <x v="0"/>
    <s v="No"/>
    <x v="1"/>
    <s v="No"/>
    <x v="0"/>
    <s v="No"/>
    <x v="0"/>
    <s v="No"/>
    <x v="1"/>
    <s v="No"/>
    <s v="No"/>
    <s v="No"/>
    <x v="2"/>
    <s v="Yes"/>
    <x v="1"/>
    <n v="19.55"/>
    <n v="1080.55"/>
    <n v="0"/>
    <n v="0"/>
    <n v="777.84"/>
    <n v="1858.39"/>
    <s v="Stayed"/>
    <x v="0"/>
    <s v="other"/>
    <n v="0"/>
    <s v="&lt;20"/>
    <n v="0"/>
    <x v="1"/>
    <x v="3"/>
  </r>
  <r>
    <s v="52425-WES"/>
    <x v="0"/>
    <n v="46"/>
    <s v="Yes"/>
    <x v="2"/>
    <n v="12"/>
    <n v="35"/>
    <s v="Deal 5"/>
    <x v="0"/>
    <s v="Yes"/>
    <x v="0"/>
    <s v="Fiber Optic"/>
    <x v="1"/>
    <s v="No"/>
    <x v="0"/>
    <s v="No"/>
    <x v="1"/>
    <s v="No"/>
    <s v="No"/>
    <s v="No"/>
    <x v="1"/>
    <s v="Yes"/>
    <x v="1"/>
    <n v="81.150000000000006"/>
    <n v="784.45"/>
    <n v="0"/>
    <n v="50"/>
    <n v="309.06"/>
    <n v="1143.51"/>
    <s v="Stayed"/>
    <x v="0"/>
    <s v="other"/>
    <n v="0"/>
    <s v="50-100"/>
    <n v="0"/>
    <x v="0"/>
    <x v="0"/>
  </r>
  <r>
    <s v="89942-UTT"/>
    <x v="1"/>
    <n v="28"/>
    <s v="No"/>
    <x v="7"/>
    <n v="1"/>
    <n v="26"/>
    <s v="None"/>
    <x v="0"/>
    <s v="Yes"/>
    <x v="0"/>
    <s v="Fiber Optic"/>
    <x v="0"/>
    <s v="No"/>
    <x v="0"/>
    <s v="No"/>
    <x v="1"/>
    <s v="No"/>
    <s v="No"/>
    <s v="Yes"/>
    <x v="1"/>
    <s v="Yes"/>
    <x v="1"/>
    <n v="75.400000000000006"/>
    <n v="1189.4000000000001"/>
    <n v="0"/>
    <n v="0"/>
    <n v="413.28"/>
    <n v="1602.68"/>
    <s v="Stayed"/>
    <x v="0"/>
    <s v="other"/>
    <n v="0"/>
    <s v="50-100"/>
    <n v="0"/>
    <x v="2"/>
    <x v="0"/>
  </r>
  <r>
    <s v="46144-AND"/>
    <x v="1"/>
    <n v="19"/>
    <s v="No"/>
    <x v="10"/>
    <n v="2"/>
    <n v="1"/>
    <s v="Deal 1"/>
    <x v="0"/>
    <s v="No"/>
    <x v="1"/>
    <s v="No"/>
    <x v="0"/>
    <s v="No"/>
    <x v="0"/>
    <s v="No"/>
    <x v="1"/>
    <s v="No"/>
    <s v="No"/>
    <s v="No"/>
    <x v="0"/>
    <s v="Yes"/>
    <x v="0"/>
    <n v="20.55"/>
    <n v="1403.1"/>
    <n v="0"/>
    <n v="0"/>
    <n v="1824.36"/>
    <n v="3227.46"/>
    <s v="Stayed"/>
    <x v="0"/>
    <s v="other"/>
    <n v="0"/>
    <s v="20-50"/>
    <n v="0"/>
    <x v="3"/>
    <x v="4"/>
  </r>
  <r>
    <s v="78417-WES"/>
    <x v="1"/>
    <n v="42"/>
    <s v="No"/>
    <x v="2"/>
    <n v="0"/>
    <n v="29"/>
    <s v="Deal 1"/>
    <x v="0"/>
    <s v="Yes"/>
    <x v="0"/>
    <s v="Fiber Optic"/>
    <x v="1"/>
    <s v="Yes"/>
    <x v="1"/>
    <s v="Yes"/>
    <x v="0"/>
    <s v="Yes"/>
    <s v="Yes"/>
    <s v="Yes"/>
    <x v="2"/>
    <s v="No"/>
    <x v="1"/>
    <n v="114.9"/>
    <n v="7843.55"/>
    <n v="0"/>
    <n v="0"/>
    <n v="1573.52"/>
    <n v="9417.07"/>
    <s v="Stayed"/>
    <x v="0"/>
    <s v="other"/>
    <n v="0"/>
    <s v="&gt;100"/>
    <n v="0"/>
    <x v="0"/>
    <x v="0"/>
  </r>
  <r>
    <s v="31840-JAM"/>
    <x v="1"/>
    <n v="76"/>
    <s v="Yes"/>
    <x v="16"/>
    <n v="2"/>
    <n v="7"/>
    <s v="None"/>
    <x v="0"/>
    <s v="Yes"/>
    <x v="0"/>
    <s v="DSL"/>
    <x v="1"/>
    <s v="Yes"/>
    <x v="1"/>
    <s v="No"/>
    <x v="1"/>
    <s v="Yes"/>
    <s v="Yes"/>
    <s v="Yes"/>
    <x v="2"/>
    <s v="Yes"/>
    <x v="1"/>
    <n v="75.150000000000006"/>
    <n v="3822.45"/>
    <n v="0"/>
    <n v="0"/>
    <n v="1645"/>
    <n v="5467.45"/>
    <s v="Stayed"/>
    <x v="0"/>
    <s v="other"/>
    <n v="0"/>
    <s v="50-100"/>
    <n v="0"/>
    <x v="1"/>
    <x v="3"/>
  </r>
  <r>
    <s v="89519-BIH"/>
    <x v="0"/>
    <n v="23"/>
    <s v="Yes"/>
    <x v="9"/>
    <n v="2"/>
    <n v="2"/>
    <s v="Deal 2"/>
    <x v="0"/>
    <s v="Yes"/>
    <x v="0"/>
    <s v="Fiber Optic"/>
    <x v="1"/>
    <s v="No"/>
    <x v="1"/>
    <s v="No"/>
    <x v="1"/>
    <s v="Yes"/>
    <s v="Yes"/>
    <s v="Yes"/>
    <x v="1"/>
    <s v="No"/>
    <x v="1"/>
    <n v="93.9"/>
    <n v="5029.2"/>
    <n v="0"/>
    <n v="0"/>
    <n v="1655.72"/>
    <n v="6684.92"/>
    <s v="Churned"/>
    <x v="4"/>
    <s v="Attitude of service provider"/>
    <n v="1"/>
    <s v="50-100"/>
    <n v="0"/>
    <x v="2"/>
    <x v="4"/>
  </r>
  <r>
    <s v="67420-MAD"/>
    <x v="1"/>
    <n v="50"/>
    <s v="No"/>
    <x v="11"/>
    <n v="5"/>
    <n v="34"/>
    <s v="Deal 4"/>
    <x v="1"/>
    <s v="No"/>
    <x v="0"/>
    <s v="DSL"/>
    <x v="0"/>
    <s v="Yes"/>
    <x v="0"/>
    <s v="Yes"/>
    <x v="1"/>
    <s v="No"/>
    <s v="No"/>
    <s v="Yes"/>
    <x v="1"/>
    <s v="No"/>
    <x v="1"/>
    <n v="35.75"/>
    <n v="389.8"/>
    <n v="0"/>
    <n v="0"/>
    <n v="0"/>
    <n v="389.8"/>
    <s v="Stayed"/>
    <x v="0"/>
    <s v="other"/>
    <n v="0"/>
    <s v="20-50"/>
    <n v="0"/>
    <x v="1"/>
    <x v="0"/>
  </r>
  <r>
    <s v="72546-TAM"/>
    <x v="1"/>
    <n v="22"/>
    <s v="Yes"/>
    <x v="4"/>
    <n v="7"/>
    <n v="8"/>
    <s v="None"/>
    <x v="1"/>
    <s v="No"/>
    <x v="0"/>
    <s v="DSL"/>
    <x v="0"/>
    <s v="No"/>
    <x v="1"/>
    <s v="No"/>
    <x v="1"/>
    <s v="No"/>
    <s v="No"/>
    <s v="Yes"/>
    <x v="1"/>
    <s v="Yes"/>
    <x v="0"/>
    <n v="29.8"/>
    <n v="786.5"/>
    <n v="10.28"/>
    <n v="0"/>
    <n v="0"/>
    <n v="776.22"/>
    <s v="Stayed"/>
    <x v="0"/>
    <s v="other"/>
    <n v="0"/>
    <s v="20-50"/>
    <n v="0"/>
    <x v="2"/>
    <x v="3"/>
  </r>
  <r>
    <s v="13323-BIH"/>
    <x v="1"/>
    <n v="59"/>
    <s v="Yes"/>
    <x v="9"/>
    <n v="5"/>
    <n v="31"/>
    <s v="None"/>
    <x v="0"/>
    <s v="No"/>
    <x v="1"/>
    <s v="No"/>
    <x v="0"/>
    <s v="No"/>
    <x v="0"/>
    <s v="No"/>
    <x v="1"/>
    <s v="No"/>
    <s v="No"/>
    <s v="No"/>
    <x v="0"/>
    <s v="No"/>
    <x v="0"/>
    <n v="19.350000000000001"/>
    <n v="295.55"/>
    <n v="0"/>
    <n v="0"/>
    <n v="655.20000000000005"/>
    <n v="950.75"/>
    <s v="Stayed"/>
    <x v="0"/>
    <s v="other"/>
    <n v="0"/>
    <s v="&lt;20"/>
    <n v="0"/>
    <x v="1"/>
    <x v="0"/>
  </r>
  <r>
    <s v="71588-MAD"/>
    <x v="1"/>
    <n v="43"/>
    <s v="No"/>
    <x v="11"/>
    <n v="12"/>
    <n v="6"/>
    <s v="None"/>
    <x v="1"/>
    <s v="No"/>
    <x v="0"/>
    <s v="Cable"/>
    <x v="1"/>
    <s v="No"/>
    <x v="1"/>
    <s v="Yes"/>
    <x v="1"/>
    <s v="Yes"/>
    <s v="Yes"/>
    <s v="Yes"/>
    <x v="2"/>
    <s v="Yes"/>
    <x v="1"/>
    <n v="49.85"/>
    <n v="3370.2"/>
    <n v="0"/>
    <n v="0"/>
    <n v="0"/>
    <n v="3370.2"/>
    <s v="Stayed"/>
    <x v="0"/>
    <s v="other"/>
    <n v="0"/>
    <s v="20-50"/>
    <n v="0"/>
    <x v="0"/>
    <x v="3"/>
  </r>
  <r>
    <s v="14486-PUN"/>
    <x v="1"/>
    <n v="57"/>
    <s v="Yes"/>
    <x v="13"/>
    <n v="8"/>
    <n v="17"/>
    <s v="Deal 1"/>
    <x v="0"/>
    <s v="Yes"/>
    <x v="1"/>
    <s v="No"/>
    <x v="0"/>
    <s v="No"/>
    <x v="0"/>
    <s v="No"/>
    <x v="1"/>
    <s v="No"/>
    <s v="No"/>
    <s v="No"/>
    <x v="2"/>
    <s v="No"/>
    <x v="0"/>
    <n v="25.4"/>
    <n v="1710.9"/>
    <n v="0"/>
    <n v="0"/>
    <n v="2468.88"/>
    <n v="4179.78"/>
    <s v="Stayed"/>
    <x v="0"/>
    <s v="other"/>
    <n v="0"/>
    <s v="20-50"/>
    <n v="0"/>
    <x v="1"/>
    <x v="1"/>
  </r>
  <r>
    <s v="52031-TAM"/>
    <x v="1"/>
    <n v="69"/>
    <s v="No"/>
    <x v="4"/>
    <n v="12"/>
    <n v="14"/>
    <s v="None"/>
    <x v="0"/>
    <s v="No"/>
    <x v="0"/>
    <s v="Cable"/>
    <x v="1"/>
    <s v="No"/>
    <x v="0"/>
    <s v="Yes"/>
    <x v="0"/>
    <s v="Yes"/>
    <s v="Yes"/>
    <s v="Yes"/>
    <x v="1"/>
    <s v="Yes"/>
    <x v="1"/>
    <n v="98.9"/>
    <n v="1120.95"/>
    <n v="0"/>
    <n v="0"/>
    <n v="419.04"/>
    <n v="1539.99"/>
    <s v="Churned"/>
    <x v="3"/>
    <s v="Price too high"/>
    <n v="1"/>
    <s v="50-100"/>
    <n v="0"/>
    <x v="1"/>
    <x v="1"/>
  </r>
  <r>
    <s v="34799-UTT"/>
    <x v="1"/>
    <n v="34"/>
    <s v="Yes"/>
    <x v="7"/>
    <n v="11"/>
    <n v="17"/>
    <s v="None"/>
    <x v="0"/>
    <s v="No"/>
    <x v="0"/>
    <s v="DSL"/>
    <x v="1"/>
    <s v="No"/>
    <x v="0"/>
    <s v="No"/>
    <x v="1"/>
    <s v="No"/>
    <s v="No"/>
    <s v="Yes"/>
    <x v="1"/>
    <s v="Yes"/>
    <x v="0"/>
    <n v="50.3"/>
    <n v="846.8"/>
    <n v="0"/>
    <n v="0"/>
    <n v="775.37"/>
    <n v="1622.17"/>
    <s v="Stayed"/>
    <x v="0"/>
    <s v="other"/>
    <n v="0"/>
    <s v="50-100"/>
    <n v="0"/>
    <x v="2"/>
    <x v="1"/>
  </r>
  <r>
    <s v="97343-JHA"/>
    <x v="0"/>
    <n v="65"/>
    <s v="No"/>
    <x v="14"/>
    <n v="11"/>
    <n v="16"/>
    <s v="Deal 5"/>
    <x v="0"/>
    <s v="No"/>
    <x v="0"/>
    <s v="DSL"/>
    <x v="0"/>
    <s v="Yes"/>
    <x v="0"/>
    <s v="No"/>
    <x v="1"/>
    <s v="No"/>
    <s v="No"/>
    <s v="Yes"/>
    <x v="1"/>
    <s v="Yes"/>
    <x v="1"/>
    <n v="50.75"/>
    <n v="50.75"/>
    <n v="0"/>
    <n v="0"/>
    <n v="43.03"/>
    <n v="93.78"/>
    <s v="Churned"/>
    <x v="1"/>
    <s v="Competitor had better devices"/>
    <n v="1"/>
    <s v="50-100"/>
    <n v="0"/>
    <x v="1"/>
    <x v="1"/>
  </r>
  <r>
    <s v="38749-UTT"/>
    <x v="1"/>
    <n v="53"/>
    <s v="Yes"/>
    <x v="7"/>
    <n v="5"/>
    <n v="15"/>
    <s v="None"/>
    <x v="0"/>
    <s v="No"/>
    <x v="1"/>
    <s v="No"/>
    <x v="0"/>
    <s v="No"/>
    <x v="0"/>
    <s v="No"/>
    <x v="1"/>
    <s v="No"/>
    <s v="No"/>
    <s v="No"/>
    <x v="0"/>
    <s v="Yes"/>
    <x v="0"/>
    <n v="19.8"/>
    <n v="198.25"/>
    <n v="0"/>
    <n v="0"/>
    <n v="28.4"/>
    <n v="226.65"/>
    <s v="Stayed"/>
    <x v="0"/>
    <s v="other"/>
    <n v="0"/>
    <s v="&lt;20"/>
    <n v="0"/>
    <x v="1"/>
    <x v="1"/>
  </r>
  <r>
    <s v="48731-TAM"/>
    <x v="0"/>
    <n v="59"/>
    <s v="Yes"/>
    <x v="4"/>
    <n v="2"/>
    <n v="27"/>
    <s v="None"/>
    <x v="0"/>
    <s v="No"/>
    <x v="0"/>
    <s v="DSL"/>
    <x v="0"/>
    <s v="No"/>
    <x v="0"/>
    <s v="No"/>
    <x v="0"/>
    <s v="No"/>
    <s v="No"/>
    <s v="Yes"/>
    <x v="1"/>
    <s v="No"/>
    <x v="2"/>
    <n v="54.85"/>
    <n v="370.4"/>
    <n v="0"/>
    <n v="0"/>
    <n v="39.270000000000003"/>
    <n v="409.67"/>
    <s v="Stayed"/>
    <x v="0"/>
    <s v="other"/>
    <n v="0"/>
    <s v="50-100"/>
    <n v="0"/>
    <x v="1"/>
    <x v="0"/>
  </r>
  <r>
    <s v="78483-JAM"/>
    <x v="0"/>
    <n v="67"/>
    <s v="No"/>
    <x v="16"/>
    <n v="8"/>
    <n v="7"/>
    <s v="Deal 1"/>
    <x v="0"/>
    <s v="Yes"/>
    <x v="0"/>
    <s v="DSL"/>
    <x v="0"/>
    <s v="Yes"/>
    <x v="1"/>
    <s v="Yes"/>
    <x v="1"/>
    <s v="Yes"/>
    <s v="Yes"/>
    <s v="No"/>
    <x v="0"/>
    <s v="Yes"/>
    <x v="1"/>
    <n v="75.8"/>
    <n v="5293.95"/>
    <n v="0"/>
    <n v="90"/>
    <n v="1984.24"/>
    <n v="7368.19"/>
    <s v="Churned"/>
    <x v="1"/>
    <s v="Competitor made better offer"/>
    <n v="1"/>
    <s v="50-100"/>
    <n v="0"/>
    <x v="1"/>
    <x v="3"/>
  </r>
  <r>
    <s v="36918-GUJ"/>
    <x v="1"/>
    <n v="55"/>
    <s v="No"/>
    <x v="6"/>
    <n v="10"/>
    <n v="23"/>
    <s v="None"/>
    <x v="0"/>
    <s v="No"/>
    <x v="1"/>
    <s v="No"/>
    <x v="0"/>
    <s v="No"/>
    <x v="0"/>
    <s v="No"/>
    <x v="1"/>
    <s v="No"/>
    <s v="No"/>
    <s v="No"/>
    <x v="0"/>
    <s v="No"/>
    <x v="0"/>
    <n v="20"/>
    <n v="218.55"/>
    <n v="0"/>
    <n v="0"/>
    <n v="55.38"/>
    <n v="273.93"/>
    <s v="Stayed"/>
    <x v="0"/>
    <s v="other"/>
    <n v="0"/>
    <s v="&lt;20"/>
    <n v="0"/>
    <x v="1"/>
    <x v="2"/>
  </r>
  <r>
    <s v="46048-ODI"/>
    <x v="1"/>
    <n v="73"/>
    <s v="No"/>
    <x v="19"/>
    <n v="15"/>
    <n v="32"/>
    <s v="None"/>
    <x v="0"/>
    <s v="Yes"/>
    <x v="0"/>
    <s v="Fiber Optic"/>
    <x v="0"/>
    <s v="Yes"/>
    <x v="0"/>
    <s v="Yes"/>
    <x v="0"/>
    <s v="Yes"/>
    <s v="No"/>
    <s v="Yes"/>
    <x v="0"/>
    <s v="Yes"/>
    <x v="1"/>
    <n v="105.55"/>
    <n v="7195.35"/>
    <n v="0"/>
    <n v="0"/>
    <n v="2361.8000000000002"/>
    <n v="9557.15"/>
    <s v="Stayed"/>
    <x v="0"/>
    <s v="other"/>
    <n v="0"/>
    <s v="&gt;100"/>
    <n v="0"/>
    <x v="1"/>
    <x v="0"/>
  </r>
  <r>
    <s v="71570-TEL"/>
    <x v="1"/>
    <n v="56"/>
    <s v="Yes"/>
    <x v="5"/>
    <n v="8"/>
    <n v="3"/>
    <s v="None"/>
    <x v="1"/>
    <s v="No"/>
    <x v="0"/>
    <s v="Cable"/>
    <x v="1"/>
    <s v="No"/>
    <x v="0"/>
    <s v="Yes"/>
    <x v="1"/>
    <s v="No"/>
    <s v="No"/>
    <s v="Yes"/>
    <x v="1"/>
    <s v="Yes"/>
    <x v="1"/>
    <n v="34.5"/>
    <n v="279.25"/>
    <n v="0"/>
    <n v="0"/>
    <n v="0"/>
    <n v="279.25"/>
    <s v="Churned"/>
    <x v="2"/>
    <s v="Service dissatisfaction"/>
    <n v="1"/>
    <s v="20-50"/>
    <n v="0"/>
    <x v="1"/>
    <x v="4"/>
  </r>
  <r>
    <s v="51935-TAM"/>
    <x v="1"/>
    <n v="46"/>
    <s v="No"/>
    <x v="4"/>
    <n v="7"/>
    <n v="17"/>
    <s v="None"/>
    <x v="0"/>
    <s v="No"/>
    <x v="0"/>
    <s v="DSL"/>
    <x v="1"/>
    <s v="No"/>
    <x v="1"/>
    <s v="No"/>
    <x v="1"/>
    <s v="No"/>
    <s v="No"/>
    <s v="Yes"/>
    <x v="1"/>
    <s v="No"/>
    <x v="0"/>
    <n v="55.8"/>
    <n v="300.39999999999998"/>
    <n v="0"/>
    <n v="0"/>
    <n v="124.15"/>
    <n v="424.55"/>
    <s v="Stayed"/>
    <x v="0"/>
    <s v="other"/>
    <n v="0"/>
    <s v="50-100"/>
    <n v="0"/>
    <x v="0"/>
    <x v="1"/>
  </r>
  <r>
    <s v="45265-PUD"/>
    <x v="0"/>
    <n v="32"/>
    <s v="Yes"/>
    <x v="21"/>
    <n v="1"/>
    <n v="26"/>
    <s v="None"/>
    <x v="0"/>
    <s v="No"/>
    <x v="0"/>
    <s v="DSL"/>
    <x v="0"/>
    <s v="Yes"/>
    <x v="1"/>
    <s v="No"/>
    <x v="1"/>
    <s v="No"/>
    <s v="No"/>
    <s v="Yes"/>
    <x v="1"/>
    <s v="Yes"/>
    <x v="0"/>
    <n v="55.55"/>
    <n v="551.29999999999995"/>
    <n v="0"/>
    <n v="0"/>
    <n v="57.4"/>
    <n v="608.70000000000005"/>
    <s v="Stayed"/>
    <x v="0"/>
    <s v="other"/>
    <n v="0"/>
    <s v="50-100"/>
    <n v="0"/>
    <x v="2"/>
    <x v="0"/>
  </r>
  <r>
    <s v="65482-GUJ"/>
    <x v="1"/>
    <n v="65"/>
    <s v="No"/>
    <x v="6"/>
    <n v="10"/>
    <n v="32"/>
    <s v="Deal 4"/>
    <x v="0"/>
    <s v="Yes"/>
    <x v="0"/>
    <s v="Fiber Optic"/>
    <x v="1"/>
    <s v="No"/>
    <x v="0"/>
    <s v="No"/>
    <x v="0"/>
    <s v="No"/>
    <s v="No"/>
    <s v="Yes"/>
    <x v="1"/>
    <s v="Yes"/>
    <x v="1"/>
    <n v="90.6"/>
    <n v="1660"/>
    <n v="0"/>
    <n v="0"/>
    <n v="534.28"/>
    <n v="2194.2800000000002"/>
    <s v="Churned"/>
    <x v="3"/>
    <s v="Extra data charges"/>
    <n v="1"/>
    <s v="50-100"/>
    <n v="0"/>
    <x v="1"/>
    <x v="0"/>
  </r>
  <r>
    <s v="13579-MAD"/>
    <x v="1"/>
    <n v="66"/>
    <s v="No"/>
    <x v="11"/>
    <n v="12"/>
    <n v="9"/>
    <s v="None"/>
    <x v="0"/>
    <s v="No"/>
    <x v="0"/>
    <s v="DSL"/>
    <x v="0"/>
    <s v="No"/>
    <x v="0"/>
    <s v="Yes"/>
    <x v="1"/>
    <s v="Yes"/>
    <s v="Yes"/>
    <s v="Yes"/>
    <x v="0"/>
    <s v="No"/>
    <x v="1"/>
    <n v="59.3"/>
    <n v="2209.15"/>
    <n v="0"/>
    <n v="0"/>
    <n v="264.02999999999997"/>
    <n v="2473.1799999999998"/>
    <s v="Stayed"/>
    <x v="0"/>
    <s v="other"/>
    <n v="0"/>
    <s v="50-100"/>
    <n v="0"/>
    <x v="1"/>
    <x v="3"/>
  </r>
  <r>
    <s v="45459-AND"/>
    <x v="1"/>
    <n v="36"/>
    <s v="Yes"/>
    <x v="10"/>
    <n v="11"/>
    <n v="22"/>
    <s v="None"/>
    <x v="0"/>
    <s v="No"/>
    <x v="0"/>
    <s v="Fiber Optic"/>
    <x v="1"/>
    <s v="Yes"/>
    <x v="1"/>
    <s v="Yes"/>
    <x v="0"/>
    <s v="Yes"/>
    <s v="Yes"/>
    <s v="Yes"/>
    <x v="1"/>
    <s v="Yes"/>
    <x v="1"/>
    <n v="108.2"/>
    <n v="2203.6999999999998"/>
    <n v="0"/>
    <n v="0"/>
    <n v="321"/>
    <n v="2524.6999999999998"/>
    <s v="Stayed"/>
    <x v="0"/>
    <s v="other"/>
    <n v="0"/>
    <s v="&gt;100"/>
    <n v="0"/>
    <x v="0"/>
    <x v="2"/>
  </r>
  <r>
    <s v="27244-JAM"/>
    <x v="1"/>
    <n v="81"/>
    <s v="No"/>
    <x v="16"/>
    <n v="8"/>
    <n v="22"/>
    <s v="None"/>
    <x v="0"/>
    <s v="No"/>
    <x v="0"/>
    <s v="Fiber Optic"/>
    <x v="1"/>
    <s v="No"/>
    <x v="1"/>
    <s v="Yes"/>
    <x v="1"/>
    <s v="Yes"/>
    <s v="No"/>
    <s v="Yes"/>
    <x v="0"/>
    <s v="No"/>
    <x v="0"/>
    <n v="94.3"/>
    <n v="1818.3"/>
    <n v="0"/>
    <n v="0"/>
    <n v="650.79999999999995"/>
    <n v="2469.1"/>
    <s v="Stayed"/>
    <x v="0"/>
    <s v="other"/>
    <n v="0"/>
    <s v="50-100"/>
    <n v="0"/>
    <x v="1"/>
    <x v="2"/>
  </r>
  <r>
    <s v="41064-PUN"/>
    <x v="0"/>
    <n v="66"/>
    <s v="Yes"/>
    <x v="13"/>
    <n v="11"/>
    <n v="26"/>
    <s v="Deal 1"/>
    <x v="1"/>
    <s v="No"/>
    <x v="0"/>
    <s v="DSL"/>
    <x v="1"/>
    <s v="Yes"/>
    <x v="1"/>
    <s v="Yes"/>
    <x v="0"/>
    <s v="Yes"/>
    <s v="No"/>
    <s v="No"/>
    <x v="2"/>
    <s v="Yes"/>
    <x v="0"/>
    <n v="64.95"/>
    <n v="4546"/>
    <n v="0"/>
    <n v="30"/>
    <n v="0"/>
    <n v="4576"/>
    <s v="Stayed"/>
    <x v="0"/>
    <s v="other"/>
    <n v="0"/>
    <s v="50-100"/>
    <n v="0"/>
    <x v="1"/>
    <x v="0"/>
  </r>
  <r>
    <s v="71235-TAM"/>
    <x v="1"/>
    <n v="54"/>
    <s v="Yes"/>
    <x v="4"/>
    <n v="2"/>
    <n v="15"/>
    <s v="None"/>
    <x v="0"/>
    <s v="Yes"/>
    <x v="1"/>
    <s v="No"/>
    <x v="0"/>
    <s v="No"/>
    <x v="0"/>
    <s v="No"/>
    <x v="1"/>
    <s v="No"/>
    <s v="No"/>
    <s v="No"/>
    <x v="2"/>
    <s v="Yes"/>
    <x v="0"/>
    <n v="-6"/>
    <n v="1563.95"/>
    <n v="0"/>
    <n v="0"/>
    <n v="510.26"/>
    <n v="2074.21"/>
    <s v="Stayed"/>
    <x v="0"/>
    <s v="other"/>
    <n v="0"/>
    <s v="&lt;20"/>
    <n v="0"/>
    <x v="1"/>
    <x v="1"/>
  </r>
  <r>
    <s v="79595-MAD"/>
    <x v="0"/>
    <n v="59"/>
    <s v="No"/>
    <x v="11"/>
    <n v="2"/>
    <n v="3"/>
    <s v="None"/>
    <x v="0"/>
    <s v="No"/>
    <x v="1"/>
    <s v="No"/>
    <x v="0"/>
    <s v="No"/>
    <x v="0"/>
    <s v="No"/>
    <x v="1"/>
    <s v="No"/>
    <s v="No"/>
    <s v="No"/>
    <x v="2"/>
    <s v="No"/>
    <x v="2"/>
    <n v="19.75"/>
    <n v="498.1"/>
    <n v="0"/>
    <n v="0"/>
    <n v="821.76"/>
    <n v="1319.86"/>
    <s v="Stayed"/>
    <x v="0"/>
    <s v="other"/>
    <n v="0"/>
    <s v="&lt;20"/>
    <n v="0"/>
    <x v="1"/>
    <x v="4"/>
  </r>
  <r>
    <s v="23283-TAM"/>
    <x v="0"/>
    <n v="60"/>
    <s v="No"/>
    <x v="4"/>
    <n v="9"/>
    <n v="27"/>
    <s v="None"/>
    <x v="0"/>
    <s v="No"/>
    <x v="0"/>
    <s v="DSL"/>
    <x v="0"/>
    <s v="No"/>
    <x v="0"/>
    <s v="No"/>
    <x v="0"/>
    <s v="No"/>
    <s v="No"/>
    <s v="Yes"/>
    <x v="1"/>
    <s v="No"/>
    <x v="1"/>
    <n v="54.6"/>
    <n v="1125.2"/>
    <n v="0"/>
    <n v="0"/>
    <n v="360.99"/>
    <n v="1486.19"/>
    <s v="Stayed"/>
    <x v="0"/>
    <s v="other"/>
    <n v="0"/>
    <s v="50-100"/>
    <n v="0"/>
    <x v="1"/>
    <x v="0"/>
  </r>
  <r>
    <s v="46886-UTT"/>
    <x v="1"/>
    <n v="65"/>
    <s v="No"/>
    <x v="7"/>
    <n v="0"/>
    <n v="22"/>
    <s v="None"/>
    <x v="0"/>
    <s v="No"/>
    <x v="0"/>
    <s v="Fiber Optic"/>
    <x v="0"/>
    <s v="No"/>
    <x v="0"/>
    <s v="No"/>
    <x v="1"/>
    <s v="No"/>
    <s v="No"/>
    <s v="Yes"/>
    <x v="1"/>
    <s v="Yes"/>
    <x v="1"/>
    <n v="70.650000000000006"/>
    <n v="142.35"/>
    <n v="0"/>
    <n v="0"/>
    <n v="25.04"/>
    <n v="167.39"/>
    <s v="Churned"/>
    <x v="1"/>
    <s v="Competitor had better devices"/>
    <n v="1"/>
    <s v="50-100"/>
    <n v="0"/>
    <x v="1"/>
    <x v="2"/>
  </r>
  <r>
    <s v="42409-AND"/>
    <x v="0"/>
    <n v="46"/>
    <s v="Yes"/>
    <x v="10"/>
    <n v="11"/>
    <n v="34"/>
    <s v="None"/>
    <x v="0"/>
    <s v="No"/>
    <x v="0"/>
    <s v="Fiber Optic"/>
    <x v="1"/>
    <s v="No"/>
    <x v="0"/>
    <s v="No"/>
    <x v="1"/>
    <s v="No"/>
    <s v="No"/>
    <s v="Yes"/>
    <x v="1"/>
    <s v="No"/>
    <x v="0"/>
    <n v="74.349999999999994"/>
    <n v="533.6"/>
    <n v="0"/>
    <n v="0"/>
    <n v="11.69"/>
    <n v="545.29"/>
    <s v="Stayed"/>
    <x v="0"/>
    <s v="other"/>
    <n v="0"/>
    <s v="50-100"/>
    <n v="0"/>
    <x v="0"/>
    <x v="0"/>
  </r>
  <r>
    <s v="38354-ASS"/>
    <x v="1"/>
    <n v="31"/>
    <s v="Yes"/>
    <x v="17"/>
    <n v="2"/>
    <n v="26"/>
    <s v="Deal 5"/>
    <x v="0"/>
    <s v="Yes"/>
    <x v="0"/>
    <s v="DSL"/>
    <x v="0"/>
    <s v="No"/>
    <x v="1"/>
    <s v="No"/>
    <x v="1"/>
    <s v="No"/>
    <s v="No"/>
    <s v="Yes"/>
    <x v="1"/>
    <s v="No"/>
    <x v="1"/>
    <n v="54.35"/>
    <n v="54.35"/>
    <n v="0"/>
    <n v="0"/>
    <n v="25.39"/>
    <n v="79.739999999999995"/>
    <s v="Churned"/>
    <x v="4"/>
    <s v="Attitude of service provider"/>
    <n v="1"/>
    <s v="50-100"/>
    <n v="0"/>
    <x v="2"/>
    <x v="0"/>
  </r>
  <r>
    <s v="24258-BIH"/>
    <x v="0"/>
    <n v="33"/>
    <s v="No"/>
    <x v="9"/>
    <n v="0"/>
    <n v="20"/>
    <s v="Deal 2"/>
    <x v="0"/>
    <s v="Yes"/>
    <x v="0"/>
    <s v="Fiber Optic"/>
    <x v="0"/>
    <s v="Yes"/>
    <x v="1"/>
    <s v="Yes"/>
    <x v="0"/>
    <s v="Yes"/>
    <s v="Yes"/>
    <s v="Yes"/>
    <x v="0"/>
    <s v="Yes"/>
    <x v="1"/>
    <n v="108.95"/>
    <n v="5718.2"/>
    <n v="0"/>
    <n v="0"/>
    <n v="954"/>
    <n v="6672.2"/>
    <s v="Stayed"/>
    <x v="0"/>
    <s v="other"/>
    <n v="0"/>
    <s v="&gt;100"/>
    <n v="0"/>
    <x v="2"/>
    <x v="2"/>
  </r>
  <r>
    <s v="64120-MAH"/>
    <x v="0"/>
    <n v="52"/>
    <s v="Yes"/>
    <x v="1"/>
    <n v="6"/>
    <n v="12"/>
    <s v="None"/>
    <x v="0"/>
    <s v="No"/>
    <x v="0"/>
    <s v="DSL"/>
    <x v="0"/>
    <s v="No"/>
    <x v="0"/>
    <s v="No"/>
    <x v="0"/>
    <s v="No"/>
    <s v="No"/>
    <s v="Yes"/>
    <x v="1"/>
    <s v="Yes"/>
    <x v="0"/>
    <n v="55"/>
    <n v="55"/>
    <n v="0"/>
    <n v="0"/>
    <n v="32.74"/>
    <n v="87.74"/>
    <s v="Churned"/>
    <x v="3"/>
    <s v="Long distance charges"/>
    <n v="1"/>
    <s v="50-100"/>
    <n v="0"/>
    <x v="1"/>
    <x v="1"/>
  </r>
  <r>
    <s v="61488-DEL"/>
    <x v="1"/>
    <n v="35"/>
    <s v="No"/>
    <x v="0"/>
    <n v="15"/>
    <n v="29"/>
    <s v="Deal 3"/>
    <x v="0"/>
    <s v="No"/>
    <x v="0"/>
    <s v="DSL"/>
    <x v="0"/>
    <s v="Yes"/>
    <x v="0"/>
    <s v="No"/>
    <x v="1"/>
    <s v="No"/>
    <s v="No"/>
    <s v="Yes"/>
    <x v="1"/>
    <s v="No"/>
    <x v="0"/>
    <n v="49.85"/>
    <n v="1336.15"/>
    <n v="0"/>
    <n v="0"/>
    <n v="521.64"/>
    <n v="1857.79"/>
    <s v="Stayed"/>
    <x v="0"/>
    <s v="other"/>
    <n v="0"/>
    <s v="20-50"/>
    <n v="0"/>
    <x v="0"/>
    <x v="0"/>
  </r>
  <r>
    <s v="38663-TAM"/>
    <x v="1"/>
    <n v="45"/>
    <s v="Yes"/>
    <x v="4"/>
    <n v="4"/>
    <n v="36"/>
    <s v="None"/>
    <x v="0"/>
    <s v="No"/>
    <x v="0"/>
    <s v="Fiber Optic"/>
    <x v="0"/>
    <s v="No"/>
    <x v="0"/>
    <s v="No"/>
    <x v="0"/>
    <s v="Yes"/>
    <s v="Yes"/>
    <s v="Yes"/>
    <x v="0"/>
    <s v="No"/>
    <x v="1"/>
    <n v="88.9"/>
    <n v="4968"/>
    <n v="0"/>
    <n v="0"/>
    <n v="726.32"/>
    <n v="5694.32"/>
    <s v="Stayed"/>
    <x v="0"/>
    <s v="other"/>
    <n v="0"/>
    <s v="50-100"/>
    <n v="0"/>
    <x v="0"/>
    <x v="0"/>
  </r>
  <r>
    <s v="35656-AND"/>
    <x v="0"/>
    <n v="44"/>
    <s v="Yes"/>
    <x v="10"/>
    <n v="7"/>
    <n v="27"/>
    <s v="None"/>
    <x v="0"/>
    <s v="Yes"/>
    <x v="0"/>
    <s v="DSL"/>
    <x v="1"/>
    <s v="No"/>
    <x v="1"/>
    <s v="No"/>
    <x v="0"/>
    <s v="Yes"/>
    <s v="Yes"/>
    <s v="Yes"/>
    <x v="2"/>
    <s v="Yes"/>
    <x v="1"/>
    <n v="79.7"/>
    <n v="5293.4"/>
    <n v="0"/>
    <n v="0"/>
    <n v="2865.59"/>
    <n v="8158.99"/>
    <s v="Churned"/>
    <x v="3"/>
    <s v="Price too high"/>
    <n v="1"/>
    <s v="50-100"/>
    <n v="0"/>
    <x v="0"/>
    <x v="0"/>
  </r>
  <r>
    <s v="97405-KER"/>
    <x v="1"/>
    <n v="68"/>
    <s v="No"/>
    <x v="20"/>
    <n v="8"/>
    <n v="31"/>
    <s v="Deal 4"/>
    <x v="0"/>
    <s v="No"/>
    <x v="1"/>
    <s v="No"/>
    <x v="0"/>
    <s v="No"/>
    <x v="0"/>
    <s v="No"/>
    <x v="1"/>
    <s v="No"/>
    <s v="No"/>
    <s v="No"/>
    <x v="0"/>
    <s v="No"/>
    <x v="0"/>
    <n v="20.05"/>
    <n v="337.9"/>
    <n v="43.68"/>
    <n v="0"/>
    <n v="65.28"/>
    <n v="359.5"/>
    <s v="Stayed"/>
    <x v="0"/>
    <s v="other"/>
    <n v="0"/>
    <s v="20-50"/>
    <n v="0"/>
    <x v="1"/>
    <x v="0"/>
  </r>
  <r>
    <s v="88802-RAJ"/>
    <x v="0"/>
    <n v="30"/>
    <s v="No"/>
    <x v="8"/>
    <n v="12"/>
    <n v="6"/>
    <s v="Deal 4"/>
    <x v="0"/>
    <s v="Yes"/>
    <x v="0"/>
    <s v="Fiber Optic"/>
    <x v="0"/>
    <s v="No"/>
    <x v="0"/>
    <s v="No"/>
    <x v="1"/>
    <s v="No"/>
    <s v="No"/>
    <s v="Yes"/>
    <x v="1"/>
    <s v="Yes"/>
    <x v="1"/>
    <n v="75.599999999999994"/>
    <n v="1395.05"/>
    <n v="0"/>
    <n v="0"/>
    <n v="273.24"/>
    <n v="1668.29"/>
    <s v="Stayed"/>
    <x v="0"/>
    <s v="other"/>
    <n v="0"/>
    <s v="50-100"/>
    <n v="0"/>
    <x v="2"/>
    <x v="3"/>
  </r>
  <r>
    <s v="72635-DEL"/>
    <x v="0"/>
    <n v="74"/>
    <s v="No"/>
    <x v="0"/>
    <n v="3"/>
    <n v="4"/>
    <s v="Deal 3"/>
    <x v="1"/>
    <s v="No"/>
    <x v="0"/>
    <s v="DSL"/>
    <x v="0"/>
    <s v="Yes"/>
    <x v="1"/>
    <s v="No"/>
    <x v="1"/>
    <s v="No"/>
    <s v="No"/>
    <s v="Yes"/>
    <x v="2"/>
    <s v="No"/>
    <x v="1"/>
    <n v="36.65"/>
    <n v="1315"/>
    <n v="0"/>
    <n v="0"/>
    <n v="0"/>
    <n v="1315"/>
    <s v="Stayed"/>
    <x v="0"/>
    <s v="other"/>
    <n v="0"/>
    <s v="20-50"/>
    <n v="0"/>
    <x v="1"/>
    <x v="4"/>
  </r>
  <r>
    <s v="53781-AND"/>
    <x v="1"/>
    <n v="27"/>
    <s v="No"/>
    <x v="10"/>
    <n v="8"/>
    <n v="12"/>
    <s v="Deal 2"/>
    <x v="0"/>
    <s v="Yes"/>
    <x v="0"/>
    <s v="Fiber Optic"/>
    <x v="1"/>
    <s v="Yes"/>
    <x v="1"/>
    <s v="Yes"/>
    <x v="0"/>
    <s v="Yes"/>
    <s v="Yes"/>
    <s v="Yes"/>
    <x v="1"/>
    <s v="Yes"/>
    <x v="1"/>
    <n v="114.5"/>
    <n v="4527.45"/>
    <n v="0"/>
    <n v="0"/>
    <n v="883.96"/>
    <n v="5411.41"/>
    <s v="Churned"/>
    <x v="1"/>
    <s v="Competitor made better offer"/>
    <n v="1"/>
    <s v="&gt;100"/>
    <n v="0"/>
    <x v="2"/>
    <x v="1"/>
  </r>
  <r>
    <s v="38768-UTT"/>
    <x v="1"/>
    <n v="38"/>
    <s v="Yes"/>
    <x v="7"/>
    <n v="6"/>
    <n v="33"/>
    <s v="None"/>
    <x v="0"/>
    <s v="No"/>
    <x v="1"/>
    <s v="No"/>
    <x v="0"/>
    <s v="No"/>
    <x v="0"/>
    <s v="No"/>
    <x v="1"/>
    <s v="No"/>
    <s v="No"/>
    <s v="No"/>
    <x v="2"/>
    <s v="No"/>
    <x v="0"/>
    <n v="20.149999999999999"/>
    <n v="982.95"/>
    <n v="0"/>
    <n v="0"/>
    <n v="1616.64"/>
    <n v="2599.59"/>
    <s v="Stayed"/>
    <x v="0"/>
    <s v="other"/>
    <n v="0"/>
    <s v="20-50"/>
    <n v="0"/>
    <x v="0"/>
    <x v="0"/>
  </r>
  <r>
    <s v="47178-KAR"/>
    <x v="1"/>
    <n v="26"/>
    <s v="Yes"/>
    <x v="3"/>
    <n v="2"/>
    <n v="9"/>
    <s v="Deal 5"/>
    <x v="0"/>
    <s v="No"/>
    <x v="0"/>
    <s v="DSL"/>
    <x v="0"/>
    <s v="No"/>
    <x v="0"/>
    <s v="No"/>
    <x v="1"/>
    <s v="No"/>
    <s v="Yes"/>
    <s v="Yes"/>
    <x v="1"/>
    <s v="Yes"/>
    <x v="1"/>
    <n v="44.4"/>
    <n v="44.4"/>
    <n v="0"/>
    <n v="0"/>
    <n v="7.14"/>
    <n v="51.54"/>
    <s v="Churned"/>
    <x v="4"/>
    <s v="Attitude of service provider"/>
    <n v="1"/>
    <s v="20-50"/>
    <n v="0"/>
    <x v="2"/>
    <x v="3"/>
  </r>
  <r>
    <s v="21320-BIH"/>
    <x v="0"/>
    <n v="33"/>
    <s v="Yes"/>
    <x v="9"/>
    <n v="6"/>
    <n v="20"/>
    <s v="None"/>
    <x v="0"/>
    <s v="No"/>
    <x v="1"/>
    <s v="No"/>
    <x v="0"/>
    <s v="No"/>
    <x v="0"/>
    <s v="No"/>
    <x v="1"/>
    <s v="No"/>
    <s v="No"/>
    <s v="No"/>
    <x v="1"/>
    <s v="Yes"/>
    <x v="1"/>
    <n v="19.55"/>
    <n v="161.15"/>
    <n v="0"/>
    <n v="0"/>
    <n v="178.72"/>
    <n v="339.87"/>
    <s v="Stayed"/>
    <x v="0"/>
    <s v="other"/>
    <n v="0"/>
    <s v="&lt;20"/>
    <n v="0"/>
    <x v="2"/>
    <x v="2"/>
  </r>
  <r>
    <s v="21291-TAM"/>
    <x v="1"/>
    <n v="32"/>
    <s v="No"/>
    <x v="4"/>
    <n v="2"/>
    <n v="13"/>
    <s v="None"/>
    <x v="0"/>
    <s v="No"/>
    <x v="0"/>
    <s v="Fiber Optic"/>
    <x v="0"/>
    <s v="Yes"/>
    <x v="0"/>
    <s v="Yes"/>
    <x v="0"/>
    <s v="Yes"/>
    <s v="Yes"/>
    <s v="Yes"/>
    <x v="2"/>
    <s v="Yes"/>
    <x v="0"/>
    <n v="100.2"/>
    <n v="5038.45"/>
    <n v="0"/>
    <n v="0"/>
    <n v="755"/>
    <n v="5793.45"/>
    <s v="Stayed"/>
    <x v="0"/>
    <s v="other"/>
    <n v="0"/>
    <s v="&gt;100"/>
    <n v="0"/>
    <x v="2"/>
    <x v="1"/>
  </r>
  <r>
    <s v="53764-WES"/>
    <x v="0"/>
    <n v="36"/>
    <s v="No"/>
    <x v="2"/>
    <n v="10"/>
    <n v="23"/>
    <s v="None"/>
    <x v="1"/>
    <s v="No"/>
    <x v="0"/>
    <s v="Cable"/>
    <x v="0"/>
    <s v="No"/>
    <x v="0"/>
    <s v="No"/>
    <x v="1"/>
    <s v="No"/>
    <s v="No"/>
    <s v="Yes"/>
    <x v="1"/>
    <s v="Yes"/>
    <x v="0"/>
    <n v="24.9"/>
    <n v="24.9"/>
    <n v="0"/>
    <n v="0"/>
    <n v="0"/>
    <n v="24.9"/>
    <s v="Joined"/>
    <x v="0"/>
    <s v="other"/>
    <n v="0"/>
    <s v="20-50"/>
    <n v="1"/>
    <x v="0"/>
    <x v="2"/>
  </r>
  <r>
    <s v="72196-PUD"/>
    <x v="0"/>
    <n v="37"/>
    <s v="No"/>
    <x v="21"/>
    <n v="13"/>
    <n v="32"/>
    <s v="None"/>
    <x v="0"/>
    <s v="Yes"/>
    <x v="1"/>
    <s v="No"/>
    <x v="0"/>
    <s v="No"/>
    <x v="0"/>
    <s v="No"/>
    <x v="1"/>
    <s v="No"/>
    <s v="No"/>
    <s v="No"/>
    <x v="2"/>
    <s v="No"/>
    <x v="0"/>
    <n v="25.75"/>
    <n v="257.5"/>
    <n v="0"/>
    <n v="0"/>
    <n v="228.3"/>
    <n v="485.8"/>
    <s v="Stayed"/>
    <x v="0"/>
    <s v="other"/>
    <n v="0"/>
    <s v="20-50"/>
    <n v="0"/>
    <x v="0"/>
    <x v="0"/>
  </r>
  <r>
    <s v="18521-RAJ"/>
    <x v="0"/>
    <n v="76"/>
    <s v="Yes"/>
    <x v="8"/>
    <n v="13"/>
    <n v="15"/>
    <s v="Deal 5"/>
    <x v="0"/>
    <s v="No"/>
    <x v="0"/>
    <s v="Fiber Optic"/>
    <x v="1"/>
    <s v="No"/>
    <x v="0"/>
    <s v="No"/>
    <x v="0"/>
    <s v="No"/>
    <s v="No"/>
    <s v="Yes"/>
    <x v="1"/>
    <s v="Yes"/>
    <x v="1"/>
    <n v="85.15"/>
    <n v="503.6"/>
    <n v="0"/>
    <n v="0"/>
    <n v="176.46"/>
    <n v="680.06"/>
    <s v="Churned"/>
    <x v="4"/>
    <s v="Attitude of service provider"/>
    <n v="1"/>
    <s v="50-100"/>
    <n v="0"/>
    <x v="1"/>
    <x v="1"/>
  </r>
  <r>
    <s v="91887-KER"/>
    <x v="0"/>
    <n v="64"/>
    <s v="Yes"/>
    <x v="20"/>
    <n v="0"/>
    <n v="8"/>
    <s v="Deal 2"/>
    <x v="0"/>
    <s v="No"/>
    <x v="0"/>
    <s v="DSL"/>
    <x v="0"/>
    <s v="Yes"/>
    <x v="0"/>
    <s v="Yes"/>
    <x v="0"/>
    <s v="Yes"/>
    <s v="Yes"/>
    <s v="No"/>
    <x v="0"/>
    <s v="Yes"/>
    <x v="1"/>
    <n v="75.75"/>
    <n v="4284.6499999999996"/>
    <n v="0"/>
    <n v="90"/>
    <n v="1031.52"/>
    <n v="5406.17"/>
    <s v="Stayed"/>
    <x v="0"/>
    <s v="other"/>
    <n v="0"/>
    <s v="50-100"/>
    <n v="0"/>
    <x v="1"/>
    <x v="3"/>
  </r>
  <r>
    <s v="18238-JAM"/>
    <x v="1"/>
    <n v="69"/>
    <s v="Yes"/>
    <x v="16"/>
    <n v="1"/>
    <n v="14"/>
    <s v="Deal 4"/>
    <x v="0"/>
    <s v="Yes"/>
    <x v="0"/>
    <s v="Fiber Optic"/>
    <x v="0"/>
    <s v="Yes"/>
    <x v="0"/>
    <s v="No"/>
    <x v="1"/>
    <s v="Yes"/>
    <s v="Yes"/>
    <s v="Yes"/>
    <x v="1"/>
    <s v="Yes"/>
    <x v="1"/>
    <n v="90.9"/>
    <n v="1259"/>
    <n v="0"/>
    <n v="0"/>
    <n v="190.96"/>
    <n v="1449.96"/>
    <s v="Churned"/>
    <x v="1"/>
    <s v="Competitor made better offer"/>
    <n v="1"/>
    <s v="50-100"/>
    <n v="0"/>
    <x v="1"/>
    <x v="1"/>
  </r>
  <r>
    <s v="39128-PUN"/>
    <x v="0"/>
    <n v="36"/>
    <s v="No"/>
    <x v="13"/>
    <n v="15"/>
    <n v="22"/>
    <s v="Deal 5"/>
    <x v="0"/>
    <s v="No"/>
    <x v="0"/>
    <s v="DSL"/>
    <x v="0"/>
    <s v="No"/>
    <x v="0"/>
    <s v="No"/>
    <x v="1"/>
    <s v="No"/>
    <s v="No"/>
    <s v="No"/>
    <x v="1"/>
    <s v="Yes"/>
    <x v="1"/>
    <n v="44.75"/>
    <n v="44.75"/>
    <n v="0"/>
    <n v="10"/>
    <n v="18.57"/>
    <n v="73.319999999999993"/>
    <s v="Joined"/>
    <x v="0"/>
    <s v="other"/>
    <n v="0"/>
    <s v="20-50"/>
    <n v="1"/>
    <x v="0"/>
    <x v="2"/>
  </r>
  <r>
    <s v="93014-MAH"/>
    <x v="1"/>
    <n v="67"/>
    <s v="Yes"/>
    <x v="1"/>
    <n v="12"/>
    <n v="2"/>
    <s v="Deal 3"/>
    <x v="0"/>
    <s v="Yes"/>
    <x v="0"/>
    <s v="Fiber Optic"/>
    <x v="1"/>
    <s v="Yes"/>
    <x v="1"/>
    <s v="Yes"/>
    <x v="0"/>
    <s v="Yes"/>
    <s v="Yes"/>
    <s v="Yes"/>
    <x v="0"/>
    <s v="No"/>
    <x v="0"/>
    <n v="116.25"/>
    <n v="3899.05"/>
    <n v="0"/>
    <n v="0"/>
    <n v="761.94"/>
    <n v="4660.99"/>
    <s v="Stayed"/>
    <x v="0"/>
    <s v="other"/>
    <n v="0"/>
    <s v="&gt;100"/>
    <n v="0"/>
    <x v="1"/>
    <x v="4"/>
  </r>
  <r>
    <s v="68584-KAR"/>
    <x v="0"/>
    <n v="47"/>
    <s v="Yes"/>
    <x v="3"/>
    <n v="11"/>
    <n v="36"/>
    <s v="Deal 1"/>
    <x v="0"/>
    <s v="Yes"/>
    <x v="0"/>
    <s v="Fiber Optic"/>
    <x v="1"/>
    <s v="Yes"/>
    <x v="1"/>
    <s v="Yes"/>
    <x v="0"/>
    <s v="Yes"/>
    <s v="Yes"/>
    <s v="Yes"/>
    <x v="2"/>
    <s v="Yes"/>
    <x v="0"/>
    <n v="114.05"/>
    <n v="8468.2000000000007"/>
    <n v="0"/>
    <n v="0"/>
    <n v="2214"/>
    <n v="10682.2"/>
    <s v="Stayed"/>
    <x v="0"/>
    <s v="other"/>
    <n v="0"/>
    <s v="&gt;100"/>
    <n v="0"/>
    <x v="0"/>
    <x v="0"/>
  </r>
  <r>
    <s v="89527-GUJ"/>
    <x v="0"/>
    <n v="30"/>
    <s v="No"/>
    <x v="6"/>
    <n v="2"/>
    <n v="21"/>
    <s v="None"/>
    <x v="0"/>
    <s v="No"/>
    <x v="0"/>
    <s v="Fiber Optic"/>
    <x v="1"/>
    <s v="Yes"/>
    <x v="0"/>
    <s v="No"/>
    <x v="1"/>
    <s v="Yes"/>
    <s v="Yes"/>
    <s v="Yes"/>
    <x v="0"/>
    <s v="Yes"/>
    <x v="1"/>
    <n v="-7"/>
    <n v="3023.85"/>
    <n v="0"/>
    <n v="0"/>
    <n v="1172.8"/>
    <n v="4196.6499999999996"/>
    <s v="Stayed"/>
    <x v="0"/>
    <s v="other"/>
    <n v="0"/>
    <s v="&lt;20"/>
    <n v="0"/>
    <x v="2"/>
    <x v="2"/>
  </r>
  <r>
    <s v="91875-WES"/>
    <x v="0"/>
    <n v="36"/>
    <s v="Yes"/>
    <x v="2"/>
    <n v="2"/>
    <n v="33"/>
    <s v="None"/>
    <x v="0"/>
    <s v="No"/>
    <x v="1"/>
    <s v="No"/>
    <x v="0"/>
    <s v="No"/>
    <x v="0"/>
    <s v="No"/>
    <x v="1"/>
    <s v="No"/>
    <s v="No"/>
    <s v="No"/>
    <x v="0"/>
    <s v="Yes"/>
    <x v="2"/>
    <n v="20.5"/>
    <n v="365.8"/>
    <n v="0"/>
    <n v="0"/>
    <n v="725.22"/>
    <n v="1091.02"/>
    <s v="Stayed"/>
    <x v="0"/>
    <s v="other"/>
    <n v="0"/>
    <s v="20-50"/>
    <n v="0"/>
    <x v="0"/>
    <x v="0"/>
  </r>
  <r>
    <s v="75800-BIH"/>
    <x v="0"/>
    <n v="45"/>
    <s v="Yes"/>
    <x v="9"/>
    <n v="12"/>
    <n v="26"/>
    <s v="None"/>
    <x v="0"/>
    <s v="No"/>
    <x v="0"/>
    <s v="Fiber Optic"/>
    <x v="1"/>
    <s v="Yes"/>
    <x v="1"/>
    <s v="No"/>
    <x v="0"/>
    <s v="Yes"/>
    <s v="Yes"/>
    <s v="Yes"/>
    <x v="2"/>
    <s v="Yes"/>
    <x v="1"/>
    <n v="105.25"/>
    <n v="7173.15"/>
    <n v="0"/>
    <n v="0"/>
    <n v="2135.1999999999998"/>
    <n v="9308.35"/>
    <s v="Stayed"/>
    <x v="0"/>
    <s v="other"/>
    <n v="0"/>
    <s v="&gt;100"/>
    <n v="0"/>
    <x v="0"/>
    <x v="0"/>
  </r>
  <r>
    <s v="24805-BIH"/>
    <x v="0"/>
    <n v="42"/>
    <s v="Yes"/>
    <x v="9"/>
    <n v="10"/>
    <n v="26"/>
    <s v="Deal 2"/>
    <x v="0"/>
    <s v="Yes"/>
    <x v="0"/>
    <s v="DSL"/>
    <x v="1"/>
    <s v="No"/>
    <x v="1"/>
    <s v="Yes"/>
    <x v="1"/>
    <s v="No"/>
    <s v="No"/>
    <s v="No"/>
    <x v="2"/>
    <s v="Yes"/>
    <x v="0"/>
    <n v="65"/>
    <n v="2879.9"/>
    <n v="0"/>
    <n v="0"/>
    <n v="1680.25"/>
    <n v="4560.1499999999996"/>
    <s v="Stayed"/>
    <x v="0"/>
    <s v="other"/>
    <n v="0"/>
    <s v="50-100"/>
    <n v="0"/>
    <x v="0"/>
    <x v="0"/>
  </r>
  <r>
    <s v="58625-JAM"/>
    <x v="1"/>
    <n v="70"/>
    <s v="Yes"/>
    <x v="16"/>
    <n v="14"/>
    <n v="17"/>
    <s v="Deal 4"/>
    <x v="0"/>
    <s v="No"/>
    <x v="0"/>
    <s v="Fiber Optic"/>
    <x v="0"/>
    <s v="No"/>
    <x v="0"/>
    <s v="Yes"/>
    <x v="0"/>
    <s v="Yes"/>
    <s v="Yes"/>
    <s v="Yes"/>
    <x v="1"/>
    <s v="Yes"/>
    <x v="1"/>
    <n v="94.45"/>
    <n v="1511.2"/>
    <n v="0"/>
    <n v="0"/>
    <n v="150.88"/>
    <n v="1662.08"/>
    <s v="Churned"/>
    <x v="1"/>
    <s v="Competitor had better devices"/>
    <n v="1"/>
    <s v="50-100"/>
    <n v="0"/>
    <x v="1"/>
    <x v="1"/>
  </r>
  <r>
    <s v="59111-UTT"/>
    <x v="0"/>
    <n v="53"/>
    <s v="No"/>
    <x v="7"/>
    <n v="2"/>
    <n v="34"/>
    <s v="None"/>
    <x v="0"/>
    <s v="No"/>
    <x v="0"/>
    <s v="DSL"/>
    <x v="0"/>
    <s v="Yes"/>
    <x v="0"/>
    <s v="Yes"/>
    <x v="1"/>
    <s v="No"/>
    <s v="No"/>
    <s v="No"/>
    <x v="1"/>
    <s v="Yes"/>
    <x v="1"/>
    <n v="54.9"/>
    <n v="2549.1"/>
    <n v="0"/>
    <n v="130"/>
    <n v="2047.76"/>
    <n v="4726.8599999999997"/>
    <s v="Stayed"/>
    <x v="0"/>
    <s v="other"/>
    <n v="0"/>
    <s v="50-100"/>
    <n v="0"/>
    <x v="1"/>
    <x v="0"/>
  </r>
  <r>
    <s v="37251-UTT"/>
    <x v="1"/>
    <n v="24"/>
    <s v="Yes"/>
    <x v="7"/>
    <n v="5"/>
    <n v="6"/>
    <s v="None"/>
    <x v="0"/>
    <s v="Yes"/>
    <x v="0"/>
    <s v="Fiber Optic"/>
    <x v="1"/>
    <s v="No"/>
    <x v="1"/>
    <s v="No"/>
    <x v="0"/>
    <s v="Yes"/>
    <s v="Yes"/>
    <s v="Yes"/>
    <x v="2"/>
    <s v="Yes"/>
    <x v="1"/>
    <n v="105.5"/>
    <n v="7544"/>
    <n v="0"/>
    <n v="0"/>
    <n v="1581.12"/>
    <n v="9125.1200000000008"/>
    <s v="Stayed"/>
    <x v="0"/>
    <s v="other"/>
    <n v="0"/>
    <s v="&gt;100"/>
    <n v="0"/>
    <x v="2"/>
    <x v="3"/>
  </r>
  <r>
    <s v="79233-TAM"/>
    <x v="0"/>
    <n v="39"/>
    <s v="Yes"/>
    <x v="4"/>
    <n v="3"/>
    <n v="27"/>
    <s v="Deal 5"/>
    <x v="0"/>
    <s v="No"/>
    <x v="1"/>
    <s v="No"/>
    <x v="0"/>
    <s v="No"/>
    <x v="0"/>
    <s v="No"/>
    <x v="1"/>
    <s v="No"/>
    <s v="No"/>
    <s v="No"/>
    <x v="1"/>
    <s v="Yes"/>
    <x v="0"/>
    <n v="20.55"/>
    <n v="51.15"/>
    <n v="0"/>
    <n v="0"/>
    <n v="112.83"/>
    <n v="163.98"/>
    <s v="Churned"/>
    <x v="4"/>
    <s v="Attitude of support person"/>
    <n v="1"/>
    <s v="20-50"/>
    <n v="0"/>
    <x v="0"/>
    <x v="0"/>
  </r>
  <r>
    <s v="41036-HAR"/>
    <x v="0"/>
    <n v="34"/>
    <s v="No"/>
    <x v="15"/>
    <n v="8"/>
    <n v="19"/>
    <s v="Deal 4"/>
    <x v="0"/>
    <s v="No"/>
    <x v="0"/>
    <s v="Fiber Optic"/>
    <x v="0"/>
    <s v="Yes"/>
    <x v="1"/>
    <s v="Yes"/>
    <x v="1"/>
    <s v="Yes"/>
    <s v="Yes"/>
    <s v="Yes"/>
    <x v="1"/>
    <s v="Yes"/>
    <x v="1"/>
    <n v="94.95"/>
    <n v="2142.8000000000002"/>
    <n v="0"/>
    <n v="0"/>
    <n v="1057.54"/>
    <n v="3200.34"/>
    <s v="Stayed"/>
    <x v="0"/>
    <s v="other"/>
    <n v="0"/>
    <s v="50-100"/>
    <n v="0"/>
    <x v="2"/>
    <x v="2"/>
  </r>
  <r>
    <s v="55661-RAJ"/>
    <x v="0"/>
    <n v="48"/>
    <s v="No"/>
    <x v="8"/>
    <n v="7"/>
    <n v="12"/>
    <s v="Deal 4"/>
    <x v="0"/>
    <s v="Yes"/>
    <x v="0"/>
    <s v="Fiber Optic"/>
    <x v="0"/>
    <s v="No"/>
    <x v="1"/>
    <s v="Yes"/>
    <x v="0"/>
    <s v="Yes"/>
    <s v="Yes"/>
    <s v="Yes"/>
    <x v="1"/>
    <s v="Yes"/>
    <x v="0"/>
    <n v="104.05"/>
    <n v="2470.1"/>
    <n v="0"/>
    <n v="0"/>
    <n v="374.44"/>
    <n v="2844.54"/>
    <s v="Churned"/>
    <x v="1"/>
    <s v="Competitor had better devices"/>
    <n v="1"/>
    <s v="&gt;100"/>
    <n v="0"/>
    <x v="0"/>
    <x v="1"/>
  </r>
  <r>
    <s v="83578-AND"/>
    <x v="0"/>
    <n v="59"/>
    <s v="Yes"/>
    <x v="10"/>
    <n v="0"/>
    <n v="32"/>
    <s v="None"/>
    <x v="0"/>
    <s v="Yes"/>
    <x v="0"/>
    <s v="Fiber Optic"/>
    <x v="1"/>
    <s v="Yes"/>
    <x v="1"/>
    <s v="Yes"/>
    <x v="0"/>
    <s v="Yes"/>
    <s v="Yes"/>
    <s v="Yes"/>
    <x v="2"/>
    <s v="No"/>
    <x v="0"/>
    <n v="114.75"/>
    <n v="7842.3"/>
    <n v="0"/>
    <n v="0"/>
    <n v="2734.2"/>
    <n v="10576.5"/>
    <s v="Stayed"/>
    <x v="0"/>
    <s v="other"/>
    <n v="0"/>
    <s v="&gt;100"/>
    <n v="0"/>
    <x v="1"/>
    <x v="0"/>
  </r>
  <r>
    <s v="65405-MAH"/>
    <x v="1"/>
    <n v="65"/>
    <s v="Yes"/>
    <x v="1"/>
    <n v="7"/>
    <n v="18"/>
    <s v="None"/>
    <x v="0"/>
    <s v="No"/>
    <x v="1"/>
    <s v="No"/>
    <x v="0"/>
    <s v="No"/>
    <x v="0"/>
    <s v="No"/>
    <x v="1"/>
    <s v="No"/>
    <s v="No"/>
    <s v="No"/>
    <x v="0"/>
    <s v="No"/>
    <x v="2"/>
    <n v="20.25"/>
    <n v="71.2"/>
    <n v="0"/>
    <n v="0"/>
    <n v="4.41"/>
    <n v="75.61"/>
    <s v="Joined"/>
    <x v="0"/>
    <s v="other"/>
    <n v="0"/>
    <s v="20-50"/>
    <n v="1"/>
    <x v="1"/>
    <x v="2"/>
  </r>
  <r>
    <s v="46180-KER"/>
    <x v="0"/>
    <n v="23"/>
    <s v="No"/>
    <x v="20"/>
    <n v="15"/>
    <n v="4"/>
    <s v="None"/>
    <x v="0"/>
    <s v="No"/>
    <x v="0"/>
    <s v="Fiber Optic"/>
    <x v="1"/>
    <s v="Yes"/>
    <x v="1"/>
    <s v="No"/>
    <x v="0"/>
    <s v="Yes"/>
    <s v="Yes"/>
    <s v="Yes"/>
    <x v="0"/>
    <s v="Yes"/>
    <x v="1"/>
    <n v="106.05"/>
    <n v="4510.8"/>
    <n v="0"/>
    <n v="0"/>
    <n v="1686.52"/>
    <n v="6197.32"/>
    <s v="Stayed"/>
    <x v="0"/>
    <s v="other"/>
    <n v="0"/>
    <s v="&gt;100"/>
    <n v="0"/>
    <x v="2"/>
    <x v="4"/>
  </r>
  <r>
    <s v="25021-UTT"/>
    <x v="1"/>
    <n v="64"/>
    <s v="No"/>
    <x v="7"/>
    <n v="8"/>
    <n v="34"/>
    <s v="Deal 5"/>
    <x v="0"/>
    <s v="No"/>
    <x v="0"/>
    <s v="Fiber Optic"/>
    <x v="0"/>
    <s v="Yes"/>
    <x v="0"/>
    <s v="No"/>
    <x v="1"/>
    <s v="Yes"/>
    <s v="Yes"/>
    <s v="Yes"/>
    <x v="2"/>
    <s v="Yes"/>
    <x v="1"/>
    <n v="85.55"/>
    <n v="408.5"/>
    <n v="0"/>
    <n v="0"/>
    <n v="91.9"/>
    <n v="500.4"/>
    <s v="Stayed"/>
    <x v="0"/>
    <s v="other"/>
    <n v="0"/>
    <s v="50-100"/>
    <n v="0"/>
    <x v="1"/>
    <x v="0"/>
  </r>
  <r>
    <s v="53924-KAR"/>
    <x v="1"/>
    <n v="23"/>
    <s v="Yes"/>
    <x v="3"/>
    <n v="7"/>
    <n v="6"/>
    <s v="Deal 5"/>
    <x v="0"/>
    <s v="No"/>
    <x v="1"/>
    <s v="No"/>
    <x v="0"/>
    <s v="No"/>
    <x v="0"/>
    <s v="No"/>
    <x v="1"/>
    <s v="No"/>
    <s v="No"/>
    <s v="No"/>
    <x v="1"/>
    <s v="Yes"/>
    <x v="1"/>
    <n v="19.850000000000001"/>
    <n v="63"/>
    <n v="0"/>
    <n v="0"/>
    <n v="27.52"/>
    <n v="90.52"/>
    <s v="Stayed"/>
    <x v="0"/>
    <s v="other"/>
    <n v="0"/>
    <s v="&lt;20"/>
    <n v="0"/>
    <x v="2"/>
    <x v="3"/>
  </r>
  <r>
    <s v="91400-WES"/>
    <x v="1"/>
    <n v="33"/>
    <s v="Yes"/>
    <x v="2"/>
    <n v="13"/>
    <n v="6"/>
    <s v="Deal 5"/>
    <x v="0"/>
    <s v="No"/>
    <x v="1"/>
    <s v="No"/>
    <x v="0"/>
    <s v="No"/>
    <x v="0"/>
    <s v="No"/>
    <x v="1"/>
    <s v="No"/>
    <s v="No"/>
    <s v="No"/>
    <x v="1"/>
    <s v="No"/>
    <x v="0"/>
    <n v="20.149999999999999"/>
    <n v="84.5"/>
    <n v="0"/>
    <n v="0"/>
    <n v="130.16"/>
    <n v="214.66"/>
    <s v="Stayed"/>
    <x v="0"/>
    <s v="other"/>
    <n v="0"/>
    <s v="20-50"/>
    <n v="0"/>
    <x v="2"/>
    <x v="3"/>
  </r>
  <r>
    <s v="11920-HAR"/>
    <x v="1"/>
    <n v="61"/>
    <s v="Yes"/>
    <x v="15"/>
    <n v="10"/>
    <n v="24"/>
    <s v="Deal 5"/>
    <x v="0"/>
    <s v="Yes"/>
    <x v="0"/>
    <s v="DSL"/>
    <x v="0"/>
    <s v="No"/>
    <x v="0"/>
    <s v="Yes"/>
    <x v="0"/>
    <s v="No"/>
    <s v="No"/>
    <s v="Yes"/>
    <x v="1"/>
    <s v="Yes"/>
    <x v="1"/>
    <n v="63.6"/>
    <n v="155.65"/>
    <n v="0"/>
    <n v="0"/>
    <n v="10.92"/>
    <n v="166.57"/>
    <s v="Churned"/>
    <x v="1"/>
    <s v="Competitor offered higher download speeds"/>
    <n v="1"/>
    <s v="50-100"/>
    <n v="0"/>
    <x v="1"/>
    <x v="0"/>
  </r>
  <r>
    <s v="79725-UTT"/>
    <x v="0"/>
    <n v="58"/>
    <s v="No"/>
    <x v="7"/>
    <n v="13"/>
    <n v="33"/>
    <s v="None"/>
    <x v="0"/>
    <s v="No"/>
    <x v="0"/>
    <s v="Fiber Optic"/>
    <x v="1"/>
    <s v="No"/>
    <x v="1"/>
    <s v="No"/>
    <x v="0"/>
    <s v="No"/>
    <s v="No"/>
    <s v="Yes"/>
    <x v="1"/>
    <s v="No"/>
    <x v="0"/>
    <n v="89.8"/>
    <n v="4667"/>
    <n v="0"/>
    <n v="0"/>
    <n v="1467.18"/>
    <n v="6134.18"/>
    <s v="Stayed"/>
    <x v="0"/>
    <s v="other"/>
    <n v="0"/>
    <s v="50-100"/>
    <n v="0"/>
    <x v="1"/>
    <x v="0"/>
  </r>
  <r>
    <s v="33955-HAR"/>
    <x v="1"/>
    <n v="38"/>
    <s v="No"/>
    <x v="15"/>
    <n v="4"/>
    <n v="26"/>
    <s v="None"/>
    <x v="0"/>
    <s v="Yes"/>
    <x v="1"/>
    <s v="No"/>
    <x v="0"/>
    <s v="No"/>
    <x v="0"/>
    <s v="No"/>
    <x v="1"/>
    <s v="No"/>
    <s v="No"/>
    <s v="No"/>
    <x v="0"/>
    <s v="Yes"/>
    <x v="0"/>
    <n v="24.8"/>
    <n v="321.7"/>
    <n v="0"/>
    <n v="0"/>
    <n v="469"/>
    <n v="790.7"/>
    <s v="Stayed"/>
    <x v="0"/>
    <s v="other"/>
    <n v="0"/>
    <s v="20-50"/>
    <n v="0"/>
    <x v="0"/>
    <x v="0"/>
  </r>
  <r>
    <s v="94227-PUN"/>
    <x v="1"/>
    <n v="50"/>
    <s v="No"/>
    <x v="13"/>
    <n v="10"/>
    <n v="18"/>
    <s v="None"/>
    <x v="0"/>
    <s v="No"/>
    <x v="0"/>
    <s v="DSL"/>
    <x v="1"/>
    <s v="Yes"/>
    <x v="1"/>
    <s v="Yes"/>
    <x v="0"/>
    <s v="No"/>
    <s v="No"/>
    <s v="Yes"/>
    <x v="0"/>
    <s v="No"/>
    <x v="0"/>
    <n v="74.3"/>
    <n v="1863.8"/>
    <n v="0"/>
    <n v="0"/>
    <n v="34.25"/>
    <n v="1898.05"/>
    <s v="Churned"/>
    <x v="1"/>
    <s v="Competitor offered more data"/>
    <n v="1"/>
    <s v="50-100"/>
    <n v="0"/>
    <x v="1"/>
    <x v="2"/>
  </r>
  <r>
    <s v="95043-AND"/>
    <x v="1"/>
    <n v="70"/>
    <s v="Yes"/>
    <x v="10"/>
    <n v="0"/>
    <n v="22"/>
    <s v="Deal 3"/>
    <x v="0"/>
    <s v="Yes"/>
    <x v="0"/>
    <s v="Fiber Optic"/>
    <x v="0"/>
    <s v="No"/>
    <x v="1"/>
    <s v="No"/>
    <x v="1"/>
    <s v="No"/>
    <s v="No"/>
    <s v="No"/>
    <x v="1"/>
    <s v="Yes"/>
    <x v="1"/>
    <n v="78.05"/>
    <n v="2135.5"/>
    <n v="0"/>
    <n v="10"/>
    <n v="89.91"/>
    <n v="2235.41"/>
    <s v="Churned"/>
    <x v="1"/>
    <s v="Competitor had better devices"/>
    <n v="1"/>
    <s v="50-100"/>
    <n v="0"/>
    <x v="1"/>
    <x v="2"/>
  </r>
  <r>
    <s v="75734-HAR"/>
    <x v="0"/>
    <n v="29"/>
    <s v="Yes"/>
    <x v="15"/>
    <n v="4"/>
    <n v="21"/>
    <s v="None"/>
    <x v="0"/>
    <s v="Yes"/>
    <x v="0"/>
    <s v="Fiber Optic"/>
    <x v="0"/>
    <s v="No"/>
    <x v="0"/>
    <s v="No"/>
    <x v="1"/>
    <s v="No"/>
    <s v="No"/>
    <s v="Yes"/>
    <x v="1"/>
    <s v="Yes"/>
    <x v="1"/>
    <n v="74.5"/>
    <n v="74.5"/>
    <n v="0"/>
    <n v="0"/>
    <n v="13.61"/>
    <n v="88.11"/>
    <s v="Churned"/>
    <x v="1"/>
    <s v="Competitor had better devices"/>
    <n v="1"/>
    <s v="50-100"/>
    <n v="0"/>
    <x v="2"/>
    <x v="2"/>
  </r>
  <r>
    <s v="18365-KER"/>
    <x v="1"/>
    <n v="76"/>
    <s v="Yes"/>
    <x v="20"/>
    <n v="14"/>
    <n v="14"/>
    <s v="None"/>
    <x v="0"/>
    <s v="No"/>
    <x v="0"/>
    <s v="DSL"/>
    <x v="1"/>
    <s v="No"/>
    <x v="1"/>
    <s v="Yes"/>
    <x v="0"/>
    <s v="Yes"/>
    <s v="Yes"/>
    <s v="No"/>
    <x v="0"/>
    <s v="Yes"/>
    <x v="1"/>
    <n v="79.2"/>
    <n v="943.85"/>
    <n v="0"/>
    <n v="20"/>
    <n v="445.8"/>
    <n v="1409.65"/>
    <s v="Stayed"/>
    <x v="0"/>
    <s v="other"/>
    <n v="0"/>
    <s v="50-100"/>
    <n v="0"/>
    <x v="1"/>
    <x v="1"/>
  </r>
  <r>
    <s v="59199-JAM"/>
    <x v="0"/>
    <n v="61"/>
    <s v="Yes"/>
    <x v="16"/>
    <n v="2"/>
    <n v="22"/>
    <s v="None"/>
    <x v="0"/>
    <s v="No"/>
    <x v="0"/>
    <s v="Cable"/>
    <x v="0"/>
    <s v="Yes"/>
    <x v="1"/>
    <s v="Yes"/>
    <x v="1"/>
    <s v="No"/>
    <s v="No"/>
    <s v="Yes"/>
    <x v="1"/>
    <s v="No"/>
    <x v="1"/>
    <n v="61.8"/>
    <n v="750.1"/>
    <n v="0"/>
    <n v="0"/>
    <n v="365.95"/>
    <n v="1116.05"/>
    <s v="Stayed"/>
    <x v="0"/>
    <s v="other"/>
    <n v="0"/>
    <s v="50-100"/>
    <n v="0"/>
    <x v="1"/>
    <x v="2"/>
  </r>
  <r>
    <s v="98855-MAH"/>
    <x v="1"/>
    <n v="59"/>
    <s v="No"/>
    <x v="1"/>
    <n v="7"/>
    <n v="2"/>
    <s v="Deal 1"/>
    <x v="0"/>
    <s v="Yes"/>
    <x v="0"/>
    <s v="Fiber Optic"/>
    <x v="0"/>
    <s v="No"/>
    <x v="0"/>
    <s v="Yes"/>
    <x v="0"/>
    <s v="Yes"/>
    <s v="Yes"/>
    <s v="Yes"/>
    <x v="2"/>
    <s v="Yes"/>
    <x v="1"/>
    <n v="99.35"/>
    <n v="6856.45"/>
    <n v="0"/>
    <n v="0"/>
    <n v="583.74"/>
    <n v="7440.19"/>
    <s v="Stayed"/>
    <x v="0"/>
    <s v="other"/>
    <n v="0"/>
    <s v="50-100"/>
    <n v="0"/>
    <x v="1"/>
    <x v="4"/>
  </r>
  <r>
    <s v="57663-HAR"/>
    <x v="0"/>
    <n v="55"/>
    <s v="No"/>
    <x v="15"/>
    <n v="14"/>
    <n v="16"/>
    <s v="None"/>
    <x v="0"/>
    <s v="Yes"/>
    <x v="0"/>
    <s v="DSL"/>
    <x v="0"/>
    <s v="No"/>
    <x v="0"/>
    <s v="No"/>
    <x v="1"/>
    <s v="No"/>
    <s v="No"/>
    <s v="No"/>
    <x v="1"/>
    <s v="No"/>
    <x v="2"/>
    <n v="50.15"/>
    <n v="1655.35"/>
    <n v="0"/>
    <n v="130"/>
    <n v="1358.7"/>
    <n v="3144.05"/>
    <s v="Stayed"/>
    <x v="0"/>
    <s v="other"/>
    <n v="0"/>
    <s v="50-100"/>
    <n v="0"/>
    <x v="1"/>
    <x v="1"/>
  </r>
  <r>
    <s v="58681-MAH"/>
    <x v="1"/>
    <n v="55"/>
    <s v="No"/>
    <x v="1"/>
    <n v="0"/>
    <n v="33"/>
    <s v="Deal 2"/>
    <x v="0"/>
    <s v="Yes"/>
    <x v="0"/>
    <s v="Fiber Optic"/>
    <x v="0"/>
    <s v="No"/>
    <x v="1"/>
    <s v="No"/>
    <x v="1"/>
    <s v="Yes"/>
    <s v="Yes"/>
    <s v="Yes"/>
    <x v="0"/>
    <s v="No"/>
    <x v="0"/>
    <n v="90.25"/>
    <n v="5629.15"/>
    <n v="0"/>
    <n v="0"/>
    <n v="2902.4"/>
    <n v="8531.5499999999993"/>
    <s v="Stayed"/>
    <x v="0"/>
    <s v="other"/>
    <n v="0"/>
    <s v="50-100"/>
    <n v="0"/>
    <x v="1"/>
    <x v="0"/>
  </r>
  <r>
    <s v="83718-HAR"/>
    <x v="1"/>
    <n v="24"/>
    <s v="No"/>
    <x v="15"/>
    <n v="11"/>
    <n v="10"/>
    <s v="Deal 4"/>
    <x v="0"/>
    <s v="Yes"/>
    <x v="0"/>
    <s v="Fiber Optic"/>
    <x v="1"/>
    <s v="No"/>
    <x v="1"/>
    <s v="No"/>
    <x v="0"/>
    <s v="Yes"/>
    <s v="Yes"/>
    <s v="Yes"/>
    <x v="1"/>
    <s v="Yes"/>
    <x v="1"/>
    <n v="104.4"/>
    <n v="2200.25"/>
    <n v="0"/>
    <n v="0"/>
    <n v="808.92"/>
    <n v="3009.17"/>
    <s v="Churned"/>
    <x v="4"/>
    <s v="Attitude of support person"/>
    <n v="1"/>
    <s v="&gt;100"/>
    <n v="0"/>
    <x v="2"/>
    <x v="3"/>
  </r>
  <r>
    <s v="94775-HAR"/>
    <x v="1"/>
    <n v="65"/>
    <s v="Yes"/>
    <x v="15"/>
    <n v="12"/>
    <n v="10"/>
    <s v="None"/>
    <x v="0"/>
    <s v="Yes"/>
    <x v="0"/>
    <s v="Fiber Optic"/>
    <x v="0"/>
    <s v="No"/>
    <x v="0"/>
    <s v="No"/>
    <x v="0"/>
    <s v="Yes"/>
    <s v="No"/>
    <s v="Yes"/>
    <x v="1"/>
    <s v="Yes"/>
    <x v="1"/>
    <n v="93.85"/>
    <n v="196.75"/>
    <n v="0"/>
    <n v="0"/>
    <n v="50.38"/>
    <n v="247.13"/>
    <s v="Churned"/>
    <x v="3"/>
    <s v="Lack of affordable download/upload speed"/>
    <n v="1"/>
    <s v="50-100"/>
    <n v="0"/>
    <x v="1"/>
    <x v="3"/>
  </r>
  <r>
    <s v="59715-GUJ"/>
    <x v="1"/>
    <n v="36"/>
    <s v="No"/>
    <x v="6"/>
    <n v="8"/>
    <n v="36"/>
    <s v="None"/>
    <x v="0"/>
    <s v="No"/>
    <x v="1"/>
    <s v="No"/>
    <x v="0"/>
    <s v="No"/>
    <x v="0"/>
    <s v="No"/>
    <x v="1"/>
    <s v="No"/>
    <s v="No"/>
    <s v="No"/>
    <x v="0"/>
    <s v="Yes"/>
    <x v="0"/>
    <n v="19.350000000000001"/>
    <n v="433.75"/>
    <n v="0"/>
    <n v="0"/>
    <n v="218"/>
    <n v="651.75"/>
    <s v="Stayed"/>
    <x v="0"/>
    <s v="other"/>
    <n v="0"/>
    <s v="&lt;20"/>
    <n v="0"/>
    <x v="0"/>
    <x v="0"/>
  </r>
  <r>
    <s v="98429-KAR"/>
    <x v="0"/>
    <n v="33"/>
    <s v="Yes"/>
    <x v="3"/>
    <n v="14"/>
    <n v="34"/>
    <s v="Deal 3"/>
    <x v="0"/>
    <s v="No"/>
    <x v="0"/>
    <s v="DSL"/>
    <x v="0"/>
    <s v="No"/>
    <x v="0"/>
    <s v="Yes"/>
    <x v="1"/>
    <s v="No"/>
    <s v="No"/>
    <s v="Yes"/>
    <x v="1"/>
    <s v="No"/>
    <x v="1"/>
    <n v="49.15"/>
    <n v="1237.3"/>
    <n v="0"/>
    <n v="0"/>
    <n v="1146.8599999999999"/>
    <n v="2384.16"/>
    <s v="Stayed"/>
    <x v="0"/>
    <s v="other"/>
    <n v="0"/>
    <s v="20-50"/>
    <n v="0"/>
    <x v="2"/>
    <x v="0"/>
  </r>
  <r>
    <s v="67482-JAM"/>
    <x v="0"/>
    <n v="39"/>
    <s v="No"/>
    <x v="16"/>
    <n v="13"/>
    <n v="27"/>
    <s v="Deal 5"/>
    <x v="1"/>
    <s v="No"/>
    <x v="0"/>
    <s v="DSL"/>
    <x v="0"/>
    <s v="Yes"/>
    <x v="0"/>
    <s v="Yes"/>
    <x v="1"/>
    <s v="No"/>
    <s v="No"/>
    <s v="Yes"/>
    <x v="1"/>
    <s v="Yes"/>
    <x v="2"/>
    <n v="36.85"/>
    <n v="108.7"/>
    <n v="0"/>
    <n v="0"/>
    <n v="0"/>
    <n v="108.7"/>
    <s v="Churned"/>
    <x v="1"/>
    <s v="Competitor made better offer"/>
    <n v="1"/>
    <s v="20-50"/>
    <n v="0"/>
    <x v="0"/>
    <x v="0"/>
  </r>
  <r>
    <s v="55939-AND"/>
    <x v="1"/>
    <n v="42"/>
    <s v="Yes"/>
    <x v="10"/>
    <n v="12"/>
    <n v="23"/>
    <s v="None"/>
    <x v="0"/>
    <s v="No"/>
    <x v="0"/>
    <s v="DSL"/>
    <x v="1"/>
    <s v="Yes"/>
    <x v="1"/>
    <s v="Yes"/>
    <x v="0"/>
    <s v="No"/>
    <s v="No"/>
    <s v="Yes"/>
    <x v="1"/>
    <s v="Yes"/>
    <x v="1"/>
    <n v="75.7"/>
    <n v="554.04999999999995"/>
    <n v="0"/>
    <n v="0"/>
    <n v="113.54"/>
    <n v="667.59"/>
    <s v="Stayed"/>
    <x v="0"/>
    <s v="other"/>
    <n v="0"/>
    <s v="50-100"/>
    <n v="0"/>
    <x v="0"/>
    <x v="2"/>
  </r>
  <r>
    <s v="45199-ASS"/>
    <x v="0"/>
    <n v="44"/>
    <s v="No"/>
    <x v="17"/>
    <n v="2"/>
    <n v="11"/>
    <s v="None"/>
    <x v="0"/>
    <s v="No"/>
    <x v="0"/>
    <s v="DSL"/>
    <x v="0"/>
    <s v="No"/>
    <x v="0"/>
    <s v="No"/>
    <x v="1"/>
    <s v="No"/>
    <s v="No"/>
    <s v="No"/>
    <x v="1"/>
    <s v="No"/>
    <x v="2"/>
    <n v="44.65"/>
    <n v="74.900000000000006"/>
    <n v="0"/>
    <n v="10"/>
    <n v="49.8"/>
    <n v="134.69999999999999"/>
    <s v="Churned"/>
    <x v="1"/>
    <s v="Competitor made better offer"/>
    <n v="1"/>
    <s v="20-50"/>
    <n v="0"/>
    <x v="0"/>
    <x v="3"/>
  </r>
  <r>
    <s v="58354-JAM"/>
    <x v="0"/>
    <n v="76"/>
    <s v="Yes"/>
    <x v="16"/>
    <n v="10"/>
    <n v="6"/>
    <s v="Deal 2"/>
    <x v="0"/>
    <s v="Yes"/>
    <x v="0"/>
    <s v="Fiber Optic"/>
    <x v="0"/>
    <s v="No"/>
    <x v="1"/>
    <s v="No"/>
    <x v="0"/>
    <s v="Yes"/>
    <s v="No"/>
    <s v="Yes"/>
    <x v="1"/>
    <s v="Yes"/>
    <x v="1"/>
    <n v="101"/>
    <n v="4680.05"/>
    <n v="0"/>
    <n v="0"/>
    <n v="246.56"/>
    <n v="4926.6099999999997"/>
    <s v="Churned"/>
    <x v="1"/>
    <s v="Competitor made better offer"/>
    <n v="1"/>
    <s v="&gt;100"/>
    <n v="0"/>
    <x v="1"/>
    <x v="3"/>
  </r>
  <r>
    <s v="77703-AND"/>
    <x v="0"/>
    <n v="41"/>
    <s v="Yes"/>
    <x v="10"/>
    <n v="15"/>
    <n v="29"/>
    <s v="Deal 5"/>
    <x v="0"/>
    <s v="No"/>
    <x v="0"/>
    <s v="Fiber Optic"/>
    <x v="0"/>
    <s v="No"/>
    <x v="0"/>
    <s v="Yes"/>
    <x v="0"/>
    <s v="No"/>
    <s v="No"/>
    <s v="Yes"/>
    <x v="1"/>
    <s v="Yes"/>
    <x v="1"/>
    <n v="85.75"/>
    <n v="470.95"/>
    <n v="44.16"/>
    <n v="0"/>
    <n v="5.6"/>
    <n v="432.39"/>
    <s v="Churned"/>
    <x v="4"/>
    <s v="Attitude of support person"/>
    <n v="1"/>
    <s v="50-100"/>
    <n v="0"/>
    <x v="0"/>
    <x v="0"/>
  </r>
  <r>
    <s v="94717-KAR"/>
    <x v="0"/>
    <n v="29"/>
    <s v="Yes"/>
    <x v="3"/>
    <n v="1"/>
    <n v="5"/>
    <s v="None"/>
    <x v="1"/>
    <s v="No"/>
    <x v="0"/>
    <s v="DSL"/>
    <x v="0"/>
    <s v="Yes"/>
    <x v="0"/>
    <s v="Yes"/>
    <x v="1"/>
    <s v="No"/>
    <s v="No"/>
    <s v="Yes"/>
    <x v="1"/>
    <s v="No"/>
    <x v="1"/>
    <n v="36.25"/>
    <n v="374"/>
    <n v="0"/>
    <n v="0"/>
    <n v="0"/>
    <n v="374"/>
    <s v="Stayed"/>
    <x v="0"/>
    <s v="other"/>
    <n v="0"/>
    <s v="20-50"/>
    <n v="0"/>
    <x v="2"/>
    <x v="4"/>
  </r>
  <r>
    <s v="95288-JHA"/>
    <x v="1"/>
    <n v="75"/>
    <s v="Yes"/>
    <x v="14"/>
    <n v="3"/>
    <n v="14"/>
    <s v="None"/>
    <x v="0"/>
    <s v="No"/>
    <x v="0"/>
    <s v="Fiber Optic"/>
    <x v="0"/>
    <s v="No"/>
    <x v="1"/>
    <s v="No"/>
    <x v="1"/>
    <s v="No"/>
    <s v="No"/>
    <s v="Yes"/>
    <x v="1"/>
    <s v="Yes"/>
    <x v="1"/>
    <n v="74.3"/>
    <n v="940.35"/>
    <n v="0"/>
    <n v="0"/>
    <n v="524.80999999999995"/>
    <n v="1465.16"/>
    <s v="Churned"/>
    <x v="1"/>
    <s v="Competitor had better devices"/>
    <n v="1"/>
    <s v="50-100"/>
    <n v="0"/>
    <x v="1"/>
    <x v="1"/>
  </r>
  <r>
    <s v="48026-TAM"/>
    <x v="1"/>
    <n v="58"/>
    <s v="Yes"/>
    <x v="4"/>
    <n v="10"/>
    <n v="20"/>
    <s v="None"/>
    <x v="0"/>
    <s v="Yes"/>
    <x v="1"/>
    <s v="No"/>
    <x v="0"/>
    <s v="No"/>
    <x v="0"/>
    <s v="No"/>
    <x v="1"/>
    <s v="No"/>
    <s v="No"/>
    <s v="No"/>
    <x v="2"/>
    <s v="No"/>
    <x v="1"/>
    <n v="24.75"/>
    <n v="1836.9"/>
    <n v="0"/>
    <n v="0"/>
    <n v="2281.23"/>
    <n v="4118.13"/>
    <s v="Stayed"/>
    <x v="0"/>
    <s v="other"/>
    <n v="0"/>
    <s v="20-50"/>
    <n v="0"/>
    <x v="1"/>
    <x v="2"/>
  </r>
  <r>
    <s v="43669-UTT"/>
    <x v="1"/>
    <n v="19"/>
    <s v="No"/>
    <x v="7"/>
    <n v="14"/>
    <n v="10"/>
    <s v="Deal 2"/>
    <x v="0"/>
    <s v="Yes"/>
    <x v="0"/>
    <s v="Cable"/>
    <x v="1"/>
    <s v="Yes"/>
    <x v="0"/>
    <s v="No"/>
    <x v="1"/>
    <s v="No"/>
    <s v="Yes"/>
    <s v="Yes"/>
    <x v="0"/>
    <s v="Yes"/>
    <x v="1"/>
    <n v="60.15"/>
    <n v="2421.6"/>
    <n v="0"/>
    <n v="0"/>
    <n v="1236.48"/>
    <n v="3658.08"/>
    <s v="Stayed"/>
    <x v="0"/>
    <s v="other"/>
    <n v="0"/>
    <s v="50-100"/>
    <n v="0"/>
    <x v="3"/>
    <x v="3"/>
  </r>
  <r>
    <s v="87378-KER"/>
    <x v="1"/>
    <n v="33"/>
    <s v="No"/>
    <x v="20"/>
    <n v="0"/>
    <n v="36"/>
    <s v="Deal 5"/>
    <x v="0"/>
    <s v="Yes"/>
    <x v="0"/>
    <s v="Fiber Optic"/>
    <x v="0"/>
    <s v="Yes"/>
    <x v="0"/>
    <s v="No"/>
    <x v="0"/>
    <s v="Yes"/>
    <s v="Yes"/>
    <s v="Yes"/>
    <x v="1"/>
    <s v="Yes"/>
    <x v="0"/>
    <n v="99.3"/>
    <n v="918.75"/>
    <n v="0"/>
    <n v="0"/>
    <n v="43.29"/>
    <n v="962.04"/>
    <s v="Stayed"/>
    <x v="0"/>
    <s v="other"/>
    <n v="0"/>
    <s v="50-100"/>
    <n v="0"/>
    <x v="2"/>
    <x v="0"/>
  </r>
  <r>
    <s v="11814-GUJ"/>
    <x v="1"/>
    <n v="45"/>
    <s v="Yes"/>
    <x v="6"/>
    <n v="12"/>
    <n v="9"/>
    <s v="None"/>
    <x v="0"/>
    <s v="Yes"/>
    <x v="0"/>
    <s v="Fiber Optic"/>
    <x v="0"/>
    <s v="Yes"/>
    <x v="1"/>
    <s v="No"/>
    <x v="0"/>
    <s v="Yes"/>
    <s v="Yes"/>
    <s v="Yes"/>
    <x v="1"/>
    <s v="Yes"/>
    <x v="1"/>
    <n v="105.55"/>
    <n v="6281.45"/>
    <n v="0"/>
    <n v="0"/>
    <n v="2787.7"/>
    <n v="9069.15"/>
    <s v="Churned"/>
    <x v="1"/>
    <s v="Competitor had better devices"/>
    <n v="1"/>
    <s v="&gt;100"/>
    <n v="0"/>
    <x v="0"/>
    <x v="3"/>
  </r>
  <r>
    <s v="87024-KAR"/>
    <x v="0"/>
    <n v="58"/>
    <s v="No"/>
    <x v="3"/>
    <n v="14"/>
    <n v="8"/>
    <s v="Deal 5"/>
    <x v="0"/>
    <s v="No"/>
    <x v="0"/>
    <s v="Fiber Optic"/>
    <x v="0"/>
    <s v="No"/>
    <x v="0"/>
    <s v="No"/>
    <x v="1"/>
    <s v="No"/>
    <s v="No"/>
    <s v="Yes"/>
    <x v="1"/>
    <s v="Yes"/>
    <x v="0"/>
    <n v="71.3"/>
    <n v="157.75"/>
    <n v="0"/>
    <n v="0"/>
    <n v="13.48"/>
    <n v="171.23"/>
    <s v="Joined"/>
    <x v="0"/>
    <s v="other"/>
    <n v="0"/>
    <s v="50-100"/>
    <n v="1"/>
    <x v="1"/>
    <x v="3"/>
  </r>
  <r>
    <s v="48495-DEL"/>
    <x v="0"/>
    <n v="46"/>
    <s v="Yes"/>
    <x v="0"/>
    <n v="11"/>
    <n v="15"/>
    <s v="Deal 2"/>
    <x v="0"/>
    <s v="Yes"/>
    <x v="0"/>
    <s v="Fiber Optic"/>
    <x v="0"/>
    <s v="No"/>
    <x v="0"/>
    <s v="No"/>
    <x v="1"/>
    <s v="No"/>
    <s v="No"/>
    <s v="Yes"/>
    <x v="1"/>
    <s v="No"/>
    <x v="1"/>
    <n v="74.349999999999994"/>
    <n v="4453.3"/>
    <n v="0"/>
    <n v="0"/>
    <n v="2306.4"/>
    <n v="6759.7"/>
    <s v="Stayed"/>
    <x v="0"/>
    <s v="other"/>
    <n v="0"/>
    <s v="50-100"/>
    <n v="0"/>
    <x v="0"/>
    <x v="1"/>
  </r>
  <r>
    <s v="57502-KAR"/>
    <x v="1"/>
    <n v="59"/>
    <s v="Yes"/>
    <x v="3"/>
    <n v="8"/>
    <n v="4"/>
    <s v="None"/>
    <x v="1"/>
    <s v="No"/>
    <x v="0"/>
    <s v="DSL"/>
    <x v="0"/>
    <s v="No"/>
    <x v="1"/>
    <s v="No"/>
    <x v="0"/>
    <s v="Yes"/>
    <s v="Yes"/>
    <s v="Yes"/>
    <x v="1"/>
    <s v="Yes"/>
    <x v="0"/>
    <n v="50.65"/>
    <n v="1905.4"/>
    <n v="3.51"/>
    <n v="0"/>
    <n v="0"/>
    <n v="1901.89"/>
    <s v="Stayed"/>
    <x v="0"/>
    <s v="other"/>
    <n v="0"/>
    <s v="50-100"/>
    <n v="0"/>
    <x v="1"/>
    <x v="4"/>
  </r>
  <r>
    <s v="31244-TAM"/>
    <x v="0"/>
    <n v="31"/>
    <s v="No"/>
    <x v="4"/>
    <n v="13"/>
    <n v="31"/>
    <s v="Deal 4"/>
    <x v="0"/>
    <s v="No"/>
    <x v="1"/>
    <s v="No"/>
    <x v="0"/>
    <s v="No"/>
    <x v="0"/>
    <s v="No"/>
    <x v="1"/>
    <s v="No"/>
    <s v="No"/>
    <s v="No"/>
    <x v="0"/>
    <s v="Yes"/>
    <x v="0"/>
    <n v="19.5"/>
    <n v="239.75"/>
    <n v="0"/>
    <n v="0"/>
    <n v="740.4"/>
    <n v="980.15"/>
    <s v="Stayed"/>
    <x v="0"/>
    <s v="other"/>
    <n v="0"/>
    <s v="&lt;20"/>
    <n v="0"/>
    <x v="2"/>
    <x v="0"/>
  </r>
  <r>
    <s v="95809-KAR"/>
    <x v="1"/>
    <n v="39"/>
    <s v="Yes"/>
    <x v="3"/>
    <n v="7"/>
    <n v="12"/>
    <s v="Deal 5"/>
    <x v="0"/>
    <s v="No"/>
    <x v="0"/>
    <s v="DSL"/>
    <x v="0"/>
    <s v="No"/>
    <x v="0"/>
    <s v="No"/>
    <x v="1"/>
    <s v="No"/>
    <s v="No"/>
    <s v="Yes"/>
    <x v="1"/>
    <s v="No"/>
    <x v="0"/>
    <n v="43.9"/>
    <n v="278.39999999999998"/>
    <n v="0"/>
    <n v="0"/>
    <n v="210.28"/>
    <n v="488.68"/>
    <s v="Stayed"/>
    <x v="0"/>
    <s v="other"/>
    <n v="0"/>
    <s v="20-50"/>
    <n v="0"/>
    <x v="0"/>
    <x v="1"/>
  </r>
  <r>
    <s v="62473-JAM"/>
    <x v="0"/>
    <n v="60"/>
    <s v="Yes"/>
    <x v="16"/>
    <n v="1"/>
    <n v="14"/>
    <s v="Deal 4"/>
    <x v="0"/>
    <s v="No"/>
    <x v="1"/>
    <s v="No"/>
    <x v="0"/>
    <s v="No"/>
    <x v="0"/>
    <s v="No"/>
    <x v="1"/>
    <s v="No"/>
    <s v="No"/>
    <s v="No"/>
    <x v="2"/>
    <s v="No"/>
    <x v="0"/>
    <n v="19.600000000000001"/>
    <n v="331.6"/>
    <n v="0"/>
    <n v="0"/>
    <n v="592.35"/>
    <n v="923.95"/>
    <s v="Stayed"/>
    <x v="0"/>
    <s v="other"/>
    <n v="0"/>
    <s v="&lt;20"/>
    <n v="0"/>
    <x v="1"/>
    <x v="1"/>
  </r>
  <r>
    <s v="45106-TAM"/>
    <x v="1"/>
    <n v="36"/>
    <s v="No"/>
    <x v="4"/>
    <n v="9"/>
    <n v="30"/>
    <s v="None"/>
    <x v="0"/>
    <s v="Yes"/>
    <x v="0"/>
    <s v="Fiber Optic"/>
    <x v="0"/>
    <s v="No"/>
    <x v="0"/>
    <s v="Yes"/>
    <x v="0"/>
    <s v="Yes"/>
    <s v="Yes"/>
    <s v="Yes"/>
    <x v="0"/>
    <s v="No"/>
    <x v="1"/>
    <n v="101.15"/>
    <n v="6383.9"/>
    <n v="0"/>
    <n v="0"/>
    <n v="2203.9299999999998"/>
    <n v="8587.83"/>
    <s v="Stayed"/>
    <x v="0"/>
    <s v="other"/>
    <n v="0"/>
    <s v="&gt;100"/>
    <n v="0"/>
    <x v="0"/>
    <x v="0"/>
  </r>
  <r>
    <s v="28291-KAR"/>
    <x v="1"/>
    <n v="46"/>
    <s v="No"/>
    <x v="3"/>
    <n v="11"/>
    <n v="35"/>
    <s v="None"/>
    <x v="0"/>
    <s v="No"/>
    <x v="0"/>
    <s v="DSL"/>
    <x v="0"/>
    <s v="No"/>
    <x v="1"/>
    <s v="No"/>
    <x v="1"/>
    <s v="No"/>
    <s v="No"/>
    <s v="Yes"/>
    <x v="1"/>
    <s v="Yes"/>
    <x v="1"/>
    <n v="49.6"/>
    <n v="962.9"/>
    <n v="0"/>
    <n v="0"/>
    <n v="140.97999999999999"/>
    <n v="1103.8800000000001"/>
    <s v="Stayed"/>
    <x v="0"/>
    <s v="other"/>
    <n v="0"/>
    <s v="20-50"/>
    <n v="0"/>
    <x v="0"/>
    <x v="0"/>
  </r>
  <r>
    <s v="42538-PUN"/>
    <x v="1"/>
    <n v="20"/>
    <s v="No"/>
    <x v="13"/>
    <n v="6"/>
    <n v="12"/>
    <s v="None"/>
    <x v="0"/>
    <s v="Yes"/>
    <x v="1"/>
    <s v="No"/>
    <x v="0"/>
    <s v="No"/>
    <x v="0"/>
    <s v="No"/>
    <x v="1"/>
    <s v="No"/>
    <s v="No"/>
    <s v="No"/>
    <x v="2"/>
    <s v="No"/>
    <x v="0"/>
    <n v="25"/>
    <n v="1510.5"/>
    <n v="0"/>
    <n v="0"/>
    <n v="1527.51"/>
    <n v="3038.01"/>
    <s v="Stayed"/>
    <x v="0"/>
    <s v="other"/>
    <n v="0"/>
    <s v="20-50"/>
    <n v="0"/>
    <x v="3"/>
    <x v="1"/>
  </r>
  <r>
    <s v="99126-UTT"/>
    <x v="0"/>
    <n v="57"/>
    <s v="Yes"/>
    <x v="7"/>
    <n v="4"/>
    <n v="28"/>
    <s v="Deal 3"/>
    <x v="1"/>
    <s v="No"/>
    <x v="0"/>
    <s v="DSL"/>
    <x v="0"/>
    <s v="No"/>
    <x v="0"/>
    <s v="No"/>
    <x v="0"/>
    <s v="Yes"/>
    <s v="Yes"/>
    <s v="Yes"/>
    <x v="1"/>
    <s v="Yes"/>
    <x v="1"/>
    <n v="44.5"/>
    <n v="1307.8"/>
    <n v="0"/>
    <n v="0"/>
    <n v="0"/>
    <n v="1307.8"/>
    <s v="Stayed"/>
    <x v="0"/>
    <s v="other"/>
    <n v="0"/>
    <s v="20-50"/>
    <n v="0"/>
    <x v="1"/>
    <x v="0"/>
  </r>
  <r>
    <s v="28024-RAJ"/>
    <x v="0"/>
    <n v="60"/>
    <s v="Yes"/>
    <x v="8"/>
    <n v="13"/>
    <n v="34"/>
    <s v="Deal 2"/>
    <x v="0"/>
    <s v="Yes"/>
    <x v="0"/>
    <s v="Fiber Optic"/>
    <x v="0"/>
    <s v="Yes"/>
    <x v="0"/>
    <s v="No"/>
    <x v="1"/>
    <s v="Yes"/>
    <s v="Yes"/>
    <s v="Yes"/>
    <x v="1"/>
    <s v="Yes"/>
    <x v="1"/>
    <n v="89.8"/>
    <n v="5629.55"/>
    <n v="0"/>
    <n v="0"/>
    <n v="1704.38"/>
    <n v="7333.93"/>
    <s v="Stayed"/>
    <x v="0"/>
    <s v="other"/>
    <n v="0"/>
    <s v="50-100"/>
    <n v="0"/>
    <x v="1"/>
    <x v="0"/>
  </r>
  <r>
    <s v="36379-JAM"/>
    <x v="0"/>
    <n v="41"/>
    <s v="Yes"/>
    <x v="16"/>
    <n v="12"/>
    <n v="28"/>
    <s v="Deal 5"/>
    <x v="0"/>
    <s v="No"/>
    <x v="1"/>
    <s v="No"/>
    <x v="0"/>
    <s v="No"/>
    <x v="0"/>
    <s v="No"/>
    <x v="1"/>
    <s v="No"/>
    <s v="No"/>
    <s v="No"/>
    <x v="0"/>
    <s v="No"/>
    <x v="2"/>
    <n v="19.850000000000001"/>
    <n v="35.9"/>
    <n v="0"/>
    <n v="0"/>
    <n v="30.28"/>
    <n v="66.180000000000007"/>
    <s v="Churned"/>
    <x v="4"/>
    <s v="Attitude of support person"/>
    <n v="1"/>
    <s v="&lt;20"/>
    <n v="0"/>
    <x v="0"/>
    <x v="0"/>
  </r>
  <r>
    <s v="49018-MAH"/>
    <x v="1"/>
    <n v="62"/>
    <s v="Yes"/>
    <x v="1"/>
    <n v="12"/>
    <n v="1"/>
    <s v="None"/>
    <x v="0"/>
    <s v="No"/>
    <x v="0"/>
    <s v="Fiber Optic"/>
    <x v="0"/>
    <s v="Yes"/>
    <x v="1"/>
    <s v="No"/>
    <x v="1"/>
    <s v="No"/>
    <s v="No"/>
    <s v="Yes"/>
    <x v="1"/>
    <s v="No"/>
    <x v="1"/>
    <n v="77.8"/>
    <n v="1358.6"/>
    <n v="29.76"/>
    <n v="0"/>
    <n v="358.74"/>
    <n v="1687.58"/>
    <s v="Stayed"/>
    <x v="0"/>
    <s v="other"/>
    <n v="0"/>
    <s v="50-100"/>
    <n v="0"/>
    <x v="1"/>
    <x v="4"/>
  </r>
  <r>
    <s v="55059-ODI"/>
    <x v="1"/>
    <n v="66"/>
    <s v="Yes"/>
    <x v="19"/>
    <n v="15"/>
    <n v="28"/>
    <s v="None"/>
    <x v="0"/>
    <s v="No"/>
    <x v="0"/>
    <s v="DSL"/>
    <x v="0"/>
    <s v="Yes"/>
    <x v="0"/>
    <s v="No"/>
    <x v="1"/>
    <s v="Yes"/>
    <s v="No"/>
    <s v="Yes"/>
    <x v="0"/>
    <s v="Yes"/>
    <x v="1"/>
    <n v="60"/>
    <n v="1259.3499999999999"/>
    <n v="0"/>
    <n v="0"/>
    <n v="179.6"/>
    <n v="1438.95"/>
    <s v="Stayed"/>
    <x v="0"/>
    <s v="other"/>
    <n v="0"/>
    <s v="50-100"/>
    <n v="0"/>
    <x v="1"/>
    <x v="0"/>
  </r>
  <r>
    <s v="19020-KER"/>
    <x v="1"/>
    <n v="59"/>
    <s v="No"/>
    <x v="20"/>
    <n v="1"/>
    <n v="20"/>
    <s v="None"/>
    <x v="0"/>
    <s v="No"/>
    <x v="0"/>
    <s v="DSL"/>
    <x v="0"/>
    <s v="No"/>
    <x v="0"/>
    <s v="Yes"/>
    <x v="1"/>
    <s v="No"/>
    <s v="No"/>
    <s v="Yes"/>
    <x v="1"/>
    <s v="Yes"/>
    <x v="1"/>
    <n v="48.65"/>
    <n v="235.2"/>
    <n v="0"/>
    <n v="0"/>
    <n v="67.7"/>
    <n v="302.89999999999998"/>
    <s v="Stayed"/>
    <x v="0"/>
    <s v="other"/>
    <n v="0"/>
    <s v="20-50"/>
    <n v="0"/>
    <x v="1"/>
    <x v="2"/>
  </r>
  <r>
    <s v="38393-AND"/>
    <x v="1"/>
    <n v="56"/>
    <s v="Yes"/>
    <x v="10"/>
    <n v="4"/>
    <n v="2"/>
    <s v="None"/>
    <x v="0"/>
    <s v="Yes"/>
    <x v="0"/>
    <s v="Fiber Optic"/>
    <x v="0"/>
    <s v="No"/>
    <x v="1"/>
    <s v="Yes"/>
    <x v="1"/>
    <s v="No"/>
    <s v="No"/>
    <s v="Yes"/>
    <x v="1"/>
    <s v="Yes"/>
    <x v="1"/>
    <n v="84.3"/>
    <n v="3588.4"/>
    <n v="0"/>
    <n v="0"/>
    <n v="450.66"/>
    <n v="4039.06"/>
    <s v="Churned"/>
    <x v="4"/>
    <s v="Attitude of service provider"/>
    <n v="1"/>
    <s v="50-100"/>
    <n v="0"/>
    <x v="1"/>
    <x v="4"/>
  </r>
  <r>
    <s v="35471-KAR"/>
    <x v="1"/>
    <n v="46"/>
    <s v="Yes"/>
    <x v="3"/>
    <n v="13"/>
    <n v="26"/>
    <s v="None"/>
    <x v="1"/>
    <s v="No"/>
    <x v="0"/>
    <s v="Cable"/>
    <x v="1"/>
    <s v="No"/>
    <x v="1"/>
    <s v="Yes"/>
    <x v="0"/>
    <s v="No"/>
    <s v="No"/>
    <s v="Yes"/>
    <x v="2"/>
    <s v="Yes"/>
    <x v="1"/>
    <n v="52.55"/>
    <n v="525.5"/>
    <n v="0"/>
    <n v="0"/>
    <n v="0"/>
    <n v="525.5"/>
    <s v="Stayed"/>
    <x v="0"/>
    <s v="other"/>
    <n v="0"/>
    <s v="50-100"/>
    <n v="0"/>
    <x v="0"/>
    <x v="0"/>
  </r>
  <r>
    <s v="73613-TAM"/>
    <x v="1"/>
    <n v="46"/>
    <s v="Yes"/>
    <x v="4"/>
    <n v="10"/>
    <n v="5"/>
    <s v="None"/>
    <x v="0"/>
    <s v="Yes"/>
    <x v="0"/>
    <s v="Fiber Optic"/>
    <x v="1"/>
    <s v="Yes"/>
    <x v="1"/>
    <s v="No"/>
    <x v="1"/>
    <s v="Yes"/>
    <s v="Yes"/>
    <s v="Yes"/>
    <x v="1"/>
    <s v="No"/>
    <x v="1"/>
    <n v="98.15"/>
    <n v="4993.3999999999996"/>
    <n v="0"/>
    <n v="0"/>
    <n v="1616.68"/>
    <n v="6610.08"/>
    <s v="Stayed"/>
    <x v="0"/>
    <s v="other"/>
    <n v="0"/>
    <s v="50-100"/>
    <n v="0"/>
    <x v="0"/>
    <x v="4"/>
  </r>
  <r>
    <s v="18356-AND"/>
    <x v="0"/>
    <n v="70"/>
    <s v="No"/>
    <x v="10"/>
    <n v="3"/>
    <n v="6"/>
    <s v="None"/>
    <x v="0"/>
    <s v="Yes"/>
    <x v="0"/>
    <s v="Fiber Optic"/>
    <x v="1"/>
    <s v="No"/>
    <x v="1"/>
    <s v="Yes"/>
    <x v="0"/>
    <s v="Yes"/>
    <s v="No"/>
    <s v="Yes"/>
    <x v="0"/>
    <s v="Yes"/>
    <x v="2"/>
    <n v="110.55"/>
    <n v="7610.1"/>
    <n v="0"/>
    <n v="0"/>
    <n v="572.70000000000005"/>
    <n v="8182.8"/>
    <s v="Stayed"/>
    <x v="0"/>
    <s v="other"/>
    <n v="0"/>
    <s v="&gt;100"/>
    <n v="0"/>
    <x v="1"/>
    <x v="3"/>
  </r>
  <r>
    <s v="31283-HAR"/>
    <x v="1"/>
    <n v="51"/>
    <s v="Yes"/>
    <x v="15"/>
    <n v="4"/>
    <n v="8"/>
    <s v="Deal 3"/>
    <x v="0"/>
    <s v="Yes"/>
    <x v="0"/>
    <s v="Fiber Optic"/>
    <x v="0"/>
    <s v="Yes"/>
    <x v="1"/>
    <s v="No"/>
    <x v="0"/>
    <s v="Yes"/>
    <s v="Yes"/>
    <s v="Yes"/>
    <x v="0"/>
    <s v="Yes"/>
    <x v="1"/>
    <n v="104.8"/>
    <n v="3886.45"/>
    <n v="0"/>
    <n v="0"/>
    <n v="1022.76"/>
    <n v="4909.21"/>
    <s v="Stayed"/>
    <x v="0"/>
    <s v="other"/>
    <n v="0"/>
    <s v="&gt;100"/>
    <n v="0"/>
    <x v="1"/>
    <x v="3"/>
  </r>
  <r>
    <s v="69410-HAR"/>
    <x v="0"/>
    <n v="70"/>
    <s v="Yes"/>
    <x v="15"/>
    <n v="15"/>
    <n v="6"/>
    <s v="None"/>
    <x v="0"/>
    <s v="No"/>
    <x v="0"/>
    <s v="Fiber Optic"/>
    <x v="0"/>
    <s v="No"/>
    <x v="1"/>
    <s v="No"/>
    <x v="1"/>
    <s v="No"/>
    <s v="No"/>
    <s v="Yes"/>
    <x v="2"/>
    <s v="Yes"/>
    <x v="1"/>
    <n v="74.05"/>
    <n v="600.15"/>
    <n v="0"/>
    <n v="0"/>
    <n v="17.440000000000001"/>
    <n v="617.59"/>
    <s v="Stayed"/>
    <x v="0"/>
    <s v="other"/>
    <n v="0"/>
    <s v="50-100"/>
    <n v="0"/>
    <x v="1"/>
    <x v="3"/>
  </r>
  <r>
    <s v="99855-MAH"/>
    <x v="1"/>
    <n v="50"/>
    <s v="Yes"/>
    <x v="1"/>
    <n v="5"/>
    <n v="29"/>
    <s v="None"/>
    <x v="0"/>
    <s v="No"/>
    <x v="0"/>
    <s v="Fiber Optic"/>
    <x v="0"/>
    <s v="No"/>
    <x v="0"/>
    <s v="No"/>
    <x v="1"/>
    <s v="No"/>
    <s v="No"/>
    <s v="Yes"/>
    <x v="1"/>
    <s v="Yes"/>
    <x v="1"/>
    <n v="69.7"/>
    <n v="135.19999999999999"/>
    <n v="0"/>
    <n v="0"/>
    <n v="31.34"/>
    <n v="166.54"/>
    <s v="Joined"/>
    <x v="0"/>
    <s v="other"/>
    <n v="0"/>
    <s v="50-100"/>
    <n v="1"/>
    <x v="1"/>
    <x v="0"/>
  </r>
  <r>
    <s v="91017-GUJ"/>
    <x v="0"/>
    <n v="28"/>
    <s v="Yes"/>
    <x v="6"/>
    <n v="0"/>
    <n v="10"/>
    <s v="None"/>
    <x v="0"/>
    <s v="No"/>
    <x v="0"/>
    <s v="DSL"/>
    <x v="0"/>
    <s v="No"/>
    <x v="1"/>
    <s v="Yes"/>
    <x v="1"/>
    <s v="No"/>
    <s v="No"/>
    <s v="Yes"/>
    <x v="1"/>
    <s v="No"/>
    <x v="1"/>
    <n v="56.15"/>
    <n v="291.45"/>
    <n v="0"/>
    <n v="0"/>
    <n v="134.30000000000001"/>
    <n v="425.75"/>
    <s v="Stayed"/>
    <x v="0"/>
    <s v="other"/>
    <n v="0"/>
    <s v="50-100"/>
    <n v="0"/>
    <x v="2"/>
    <x v="3"/>
  </r>
  <r>
    <s v="94827-AND"/>
    <x v="1"/>
    <n v="42"/>
    <s v="No"/>
    <x v="10"/>
    <n v="15"/>
    <n v="33"/>
    <s v="None"/>
    <x v="0"/>
    <s v="No"/>
    <x v="0"/>
    <s v="DSL"/>
    <x v="0"/>
    <s v="No"/>
    <x v="0"/>
    <s v="No"/>
    <x v="1"/>
    <s v="Yes"/>
    <s v="Yes"/>
    <s v="Yes"/>
    <x v="1"/>
    <s v="Yes"/>
    <x v="1"/>
    <n v="55.3"/>
    <n v="196.15"/>
    <n v="0"/>
    <n v="0"/>
    <n v="77.88"/>
    <n v="274.02999999999997"/>
    <s v="Churned"/>
    <x v="2"/>
    <s v="Product dissatisfaction"/>
    <n v="1"/>
    <s v="50-100"/>
    <n v="0"/>
    <x v="0"/>
    <x v="0"/>
  </r>
  <r>
    <s v="43625-UTT"/>
    <x v="1"/>
    <n v="22"/>
    <s v="Yes"/>
    <x v="7"/>
    <n v="6"/>
    <n v="8"/>
    <s v="None"/>
    <x v="0"/>
    <s v="Yes"/>
    <x v="0"/>
    <s v="Fiber Optic"/>
    <x v="0"/>
    <s v="Yes"/>
    <x v="1"/>
    <s v="No"/>
    <x v="0"/>
    <s v="Yes"/>
    <s v="Yes"/>
    <s v="Yes"/>
    <x v="1"/>
    <s v="Yes"/>
    <x v="1"/>
    <n v="105.05"/>
    <n v="5624.85"/>
    <n v="27.6"/>
    <n v="0"/>
    <n v="550.67999999999995"/>
    <n v="6147.93"/>
    <s v="Churned"/>
    <x v="0"/>
    <s v="Don't know"/>
    <n v="1"/>
    <s v="&gt;100"/>
    <n v="0"/>
    <x v="2"/>
    <x v="3"/>
  </r>
  <r>
    <s v="45522-HAR"/>
    <x v="0"/>
    <n v="61"/>
    <s v="No"/>
    <x v="15"/>
    <n v="12"/>
    <n v="21"/>
    <s v="None"/>
    <x v="0"/>
    <s v="No"/>
    <x v="1"/>
    <s v="No"/>
    <x v="0"/>
    <s v="No"/>
    <x v="0"/>
    <s v="No"/>
    <x v="1"/>
    <s v="No"/>
    <s v="No"/>
    <s v="No"/>
    <x v="1"/>
    <s v="Yes"/>
    <x v="1"/>
    <n v="20.399999999999999"/>
    <n v="251.65"/>
    <n v="0"/>
    <n v="0"/>
    <n v="609.96"/>
    <n v="861.61"/>
    <s v="Stayed"/>
    <x v="0"/>
    <s v="other"/>
    <n v="0"/>
    <s v="20-50"/>
    <n v="0"/>
    <x v="1"/>
    <x v="2"/>
  </r>
  <r>
    <s v="71464-GUJ"/>
    <x v="1"/>
    <n v="58"/>
    <s v="No"/>
    <x v="6"/>
    <n v="1"/>
    <n v="20"/>
    <s v="None"/>
    <x v="0"/>
    <s v="No"/>
    <x v="1"/>
    <s v="No"/>
    <x v="0"/>
    <s v="No"/>
    <x v="0"/>
    <s v="No"/>
    <x v="1"/>
    <s v="No"/>
    <s v="No"/>
    <s v="No"/>
    <x v="0"/>
    <s v="No"/>
    <x v="0"/>
    <n v="19.600000000000001"/>
    <n v="763.1"/>
    <n v="0"/>
    <n v="0"/>
    <n v="1395.36"/>
    <n v="2158.46"/>
    <s v="Stayed"/>
    <x v="0"/>
    <s v="other"/>
    <n v="0"/>
    <s v="&lt;20"/>
    <n v="0"/>
    <x v="1"/>
    <x v="2"/>
  </r>
  <r>
    <s v="52819-PUN"/>
    <x v="1"/>
    <n v="26"/>
    <s v="No"/>
    <x v="13"/>
    <n v="12"/>
    <n v="9"/>
    <s v="Deal 2"/>
    <x v="0"/>
    <s v="Yes"/>
    <x v="0"/>
    <s v="Fiber Optic"/>
    <x v="0"/>
    <s v="Yes"/>
    <x v="1"/>
    <s v="No"/>
    <x v="0"/>
    <s v="Yes"/>
    <s v="Yes"/>
    <s v="Yes"/>
    <x v="0"/>
    <s v="Yes"/>
    <x v="1"/>
    <n v="103.95"/>
    <n v="6423"/>
    <n v="0"/>
    <n v="0"/>
    <n v="941.84"/>
    <n v="7364.84"/>
    <s v="Stayed"/>
    <x v="0"/>
    <s v="other"/>
    <n v="0"/>
    <s v="&gt;100"/>
    <n v="0"/>
    <x v="2"/>
    <x v="3"/>
  </r>
  <r>
    <s v="36325-KAR"/>
    <x v="1"/>
    <n v="23"/>
    <s v="No"/>
    <x v="3"/>
    <n v="15"/>
    <n v="4"/>
    <s v="Deal 4"/>
    <x v="0"/>
    <s v="No"/>
    <x v="1"/>
    <s v="No"/>
    <x v="0"/>
    <s v="No"/>
    <x v="0"/>
    <s v="No"/>
    <x v="1"/>
    <s v="No"/>
    <s v="No"/>
    <s v="No"/>
    <x v="1"/>
    <s v="No"/>
    <x v="1"/>
    <n v="20.25"/>
    <n v="327.45"/>
    <n v="0"/>
    <n v="0"/>
    <n v="336.64"/>
    <n v="664.09"/>
    <s v="Churned"/>
    <x v="3"/>
    <s v="Long distance charges"/>
    <n v="1"/>
    <s v="20-50"/>
    <n v="0"/>
    <x v="2"/>
    <x v="4"/>
  </r>
  <r>
    <s v="87853-UTT"/>
    <x v="1"/>
    <n v="24"/>
    <s v="No"/>
    <x v="7"/>
    <n v="1"/>
    <n v="8"/>
    <s v="None"/>
    <x v="0"/>
    <s v="Yes"/>
    <x v="0"/>
    <s v="DSL"/>
    <x v="1"/>
    <s v="No"/>
    <x v="1"/>
    <s v="Yes"/>
    <x v="0"/>
    <s v="No"/>
    <s v="No"/>
    <s v="Yes"/>
    <x v="1"/>
    <s v="No"/>
    <x v="1"/>
    <n v="72.25"/>
    <n v="2568.5500000000002"/>
    <n v="0"/>
    <n v="0"/>
    <n v="884.45"/>
    <n v="3453"/>
    <s v="Churned"/>
    <x v="0"/>
    <s v="Don't know"/>
    <n v="1"/>
    <s v="50-100"/>
    <n v="0"/>
    <x v="2"/>
    <x v="3"/>
  </r>
  <r>
    <s v="32883-MAD"/>
    <x v="1"/>
    <n v="22"/>
    <s v="No"/>
    <x v="11"/>
    <n v="7"/>
    <n v="5"/>
    <s v="Deal 4"/>
    <x v="0"/>
    <s v="Yes"/>
    <x v="0"/>
    <s v="DSL"/>
    <x v="1"/>
    <s v="No"/>
    <x v="0"/>
    <s v="No"/>
    <x v="1"/>
    <s v="No"/>
    <s v="No"/>
    <s v="Yes"/>
    <x v="1"/>
    <s v="No"/>
    <x v="0"/>
    <n v="57.65"/>
    <n v="992.7"/>
    <n v="0"/>
    <n v="0"/>
    <n v="315.18"/>
    <n v="1307.8800000000001"/>
    <s v="Stayed"/>
    <x v="0"/>
    <s v="other"/>
    <n v="0"/>
    <s v="50-100"/>
    <n v="0"/>
    <x v="2"/>
    <x v="4"/>
  </r>
  <r>
    <s v="43443-UTT"/>
    <x v="0"/>
    <n v="38"/>
    <s v="Yes"/>
    <x v="7"/>
    <n v="2"/>
    <n v="16"/>
    <s v="None"/>
    <x v="0"/>
    <s v="Yes"/>
    <x v="0"/>
    <s v="Cable"/>
    <x v="0"/>
    <s v="Yes"/>
    <x v="0"/>
    <s v="Yes"/>
    <x v="1"/>
    <s v="No"/>
    <s v="No"/>
    <s v="Yes"/>
    <x v="2"/>
    <s v="No"/>
    <x v="0"/>
    <n v="59.7"/>
    <n v="1414.2"/>
    <n v="0"/>
    <n v="0"/>
    <n v="317.17"/>
    <n v="1731.37"/>
    <s v="Stayed"/>
    <x v="0"/>
    <s v="other"/>
    <n v="0"/>
    <s v="50-100"/>
    <n v="0"/>
    <x v="0"/>
    <x v="1"/>
  </r>
  <r>
    <s v="99942-KER"/>
    <x v="0"/>
    <n v="59"/>
    <s v="Yes"/>
    <x v="20"/>
    <n v="8"/>
    <n v="18"/>
    <s v="None"/>
    <x v="0"/>
    <s v="No"/>
    <x v="0"/>
    <s v="Fiber Optic"/>
    <x v="0"/>
    <s v="No"/>
    <x v="0"/>
    <s v="No"/>
    <x v="1"/>
    <s v="No"/>
    <s v="No"/>
    <s v="Yes"/>
    <x v="1"/>
    <s v="No"/>
    <x v="1"/>
    <n v="69.7"/>
    <n v="69.7"/>
    <n v="0"/>
    <n v="0"/>
    <n v="21.52"/>
    <n v="91.22"/>
    <s v="Churned"/>
    <x v="4"/>
    <s v="Attitude of service provider"/>
    <n v="1"/>
    <s v="50-100"/>
    <n v="0"/>
    <x v="1"/>
    <x v="2"/>
  </r>
  <r>
    <s v="62337-MAD"/>
    <x v="1"/>
    <n v="69"/>
    <s v="Yes"/>
    <x v="11"/>
    <n v="12"/>
    <n v="35"/>
    <s v="None"/>
    <x v="0"/>
    <s v="Yes"/>
    <x v="0"/>
    <s v="DSL"/>
    <x v="0"/>
    <s v="No"/>
    <x v="1"/>
    <s v="Yes"/>
    <x v="1"/>
    <s v="Yes"/>
    <s v="Yes"/>
    <s v="Yes"/>
    <x v="0"/>
    <s v="Yes"/>
    <x v="0"/>
    <n v="69.099999999999994"/>
    <n v="3255.35"/>
    <n v="0"/>
    <n v="0"/>
    <n v="737.84"/>
    <n v="3993.19"/>
    <s v="Stayed"/>
    <x v="0"/>
    <s v="other"/>
    <n v="0"/>
    <s v="50-100"/>
    <n v="0"/>
    <x v="1"/>
    <x v="0"/>
  </r>
  <r>
    <s v="76475-PUN"/>
    <x v="1"/>
    <n v="20"/>
    <s v="Yes"/>
    <x v="13"/>
    <n v="14"/>
    <n v="7"/>
    <s v="Deal 3"/>
    <x v="1"/>
    <s v="No"/>
    <x v="0"/>
    <s v="Cable"/>
    <x v="0"/>
    <s v="No"/>
    <x v="1"/>
    <s v="Yes"/>
    <x v="1"/>
    <s v="No"/>
    <s v="No"/>
    <s v="Yes"/>
    <x v="1"/>
    <s v="No"/>
    <x v="1"/>
    <n v="35.75"/>
    <n v="1022.5"/>
    <n v="0"/>
    <n v="0"/>
    <n v="0"/>
    <n v="1022.5"/>
    <s v="Stayed"/>
    <x v="0"/>
    <s v="other"/>
    <n v="0"/>
    <s v="20-50"/>
    <n v="0"/>
    <x v="3"/>
    <x v="3"/>
  </r>
  <r>
    <s v="42517-UTT"/>
    <x v="1"/>
    <n v="46"/>
    <s v="Yes"/>
    <x v="7"/>
    <n v="7"/>
    <n v="12"/>
    <s v="None"/>
    <x v="0"/>
    <s v="No"/>
    <x v="0"/>
    <s v="Fiber Optic"/>
    <x v="0"/>
    <s v="Yes"/>
    <x v="0"/>
    <s v="No"/>
    <x v="1"/>
    <s v="No"/>
    <s v="No"/>
    <s v="Yes"/>
    <x v="1"/>
    <s v="No"/>
    <x v="1"/>
    <n v="74.95"/>
    <n v="815.5"/>
    <n v="0"/>
    <n v="0"/>
    <n v="277.64"/>
    <n v="1093.1400000000001"/>
    <s v="Churned"/>
    <x v="4"/>
    <s v="Attitude of support person"/>
    <n v="1"/>
    <s v="50-100"/>
    <n v="0"/>
    <x v="0"/>
    <x v="1"/>
  </r>
  <r>
    <s v="96565-MAH"/>
    <x v="0"/>
    <n v="43"/>
    <s v="No"/>
    <x v="1"/>
    <n v="12"/>
    <n v="35"/>
    <s v="Deal 3"/>
    <x v="0"/>
    <s v="Yes"/>
    <x v="0"/>
    <s v="DSL"/>
    <x v="1"/>
    <s v="Yes"/>
    <x v="0"/>
    <s v="No"/>
    <x v="1"/>
    <s v="No"/>
    <s v="No"/>
    <s v="Yes"/>
    <x v="1"/>
    <s v="Yes"/>
    <x v="0"/>
    <n v="59.45"/>
    <n v="2136.9"/>
    <n v="0"/>
    <n v="0"/>
    <n v="1368.85"/>
    <n v="3505.75"/>
    <s v="Stayed"/>
    <x v="0"/>
    <s v="other"/>
    <n v="0"/>
    <s v="50-100"/>
    <n v="0"/>
    <x v="0"/>
    <x v="0"/>
  </r>
  <r>
    <s v="28899-KAR"/>
    <x v="1"/>
    <n v="73"/>
    <s v="Yes"/>
    <x v="3"/>
    <n v="14"/>
    <n v="5"/>
    <s v="Deal 5"/>
    <x v="0"/>
    <s v="No"/>
    <x v="0"/>
    <s v="Fiber Optic"/>
    <x v="0"/>
    <s v="No"/>
    <x v="1"/>
    <s v="No"/>
    <x v="1"/>
    <s v="No"/>
    <s v="No"/>
    <s v="No"/>
    <x v="1"/>
    <s v="No"/>
    <x v="1"/>
    <n v="74.400000000000006"/>
    <n v="434.1"/>
    <n v="0"/>
    <n v="20"/>
    <n v="53.46"/>
    <n v="507.56"/>
    <s v="Churned"/>
    <x v="1"/>
    <s v="Competitor offered more data"/>
    <n v="1"/>
    <s v="50-100"/>
    <n v="0"/>
    <x v="1"/>
    <x v="4"/>
  </r>
  <r>
    <s v="92728-PUN"/>
    <x v="1"/>
    <n v="40"/>
    <s v="No"/>
    <x v="13"/>
    <n v="3"/>
    <n v="28"/>
    <s v="None"/>
    <x v="0"/>
    <s v="No"/>
    <x v="0"/>
    <s v="DSL"/>
    <x v="1"/>
    <s v="Yes"/>
    <x v="1"/>
    <s v="Yes"/>
    <x v="1"/>
    <s v="Yes"/>
    <s v="Yes"/>
    <s v="Yes"/>
    <x v="0"/>
    <s v="Yes"/>
    <x v="0"/>
    <n v="75.5"/>
    <n v="2424.4499999999998"/>
    <n v="0"/>
    <n v="0"/>
    <n v="848.47"/>
    <n v="3272.92"/>
    <s v="Stayed"/>
    <x v="0"/>
    <s v="other"/>
    <n v="0"/>
    <s v="50-100"/>
    <n v="0"/>
    <x v="0"/>
    <x v="0"/>
  </r>
  <r>
    <s v="25448-PUN"/>
    <x v="0"/>
    <n v="54"/>
    <s v="No"/>
    <x v="13"/>
    <n v="6"/>
    <n v="8"/>
    <s v="None"/>
    <x v="0"/>
    <s v="No"/>
    <x v="0"/>
    <s v="Fiber Optic"/>
    <x v="0"/>
    <s v="No"/>
    <x v="0"/>
    <s v="No"/>
    <x v="1"/>
    <s v="No"/>
    <s v="No"/>
    <s v="No"/>
    <x v="1"/>
    <s v="Yes"/>
    <x v="1"/>
    <n v="69.8"/>
    <n v="69.8"/>
    <n v="0"/>
    <n v="10"/>
    <n v="22.86"/>
    <n v="102.66"/>
    <s v="Churned"/>
    <x v="2"/>
    <s v="Network reliability"/>
    <n v="1"/>
    <s v="50-100"/>
    <n v="0"/>
    <x v="1"/>
    <x v="3"/>
  </r>
  <r>
    <s v="29172-TAM"/>
    <x v="1"/>
    <n v="70"/>
    <s v="Yes"/>
    <x v="4"/>
    <n v="15"/>
    <n v="7"/>
    <s v="None"/>
    <x v="0"/>
    <s v="No"/>
    <x v="0"/>
    <s v="DSL"/>
    <x v="1"/>
    <s v="Yes"/>
    <x v="0"/>
    <s v="No"/>
    <x v="1"/>
    <s v="No"/>
    <s v="No"/>
    <s v="Yes"/>
    <x v="1"/>
    <s v="Yes"/>
    <x v="0"/>
    <n v="57.15"/>
    <n v="2250.65"/>
    <n v="0"/>
    <n v="0"/>
    <n v="991.8"/>
    <n v="3242.45"/>
    <s v="Churned"/>
    <x v="4"/>
    <s v="Attitude of support person"/>
    <n v="1"/>
    <s v="50-100"/>
    <n v="0"/>
    <x v="1"/>
    <x v="3"/>
  </r>
  <r>
    <s v="72784-UTT"/>
    <x v="1"/>
    <n v="28"/>
    <s v="No"/>
    <x v="7"/>
    <n v="4"/>
    <n v="33"/>
    <s v="Deal 5"/>
    <x v="0"/>
    <s v="No"/>
    <x v="0"/>
    <s v="Fiber Optic"/>
    <x v="0"/>
    <s v="No"/>
    <x v="0"/>
    <s v="No"/>
    <x v="1"/>
    <s v="No"/>
    <s v="No"/>
    <s v="Yes"/>
    <x v="1"/>
    <s v="No"/>
    <x v="1"/>
    <n v="70"/>
    <n v="153.05000000000001"/>
    <n v="0"/>
    <n v="0"/>
    <n v="75.52"/>
    <n v="228.57"/>
    <s v="Churned"/>
    <x v="0"/>
    <s v="Moved"/>
    <n v="1"/>
    <s v="50-100"/>
    <n v="0"/>
    <x v="2"/>
    <x v="0"/>
  </r>
  <r>
    <s v="26845-MAH"/>
    <x v="1"/>
    <n v="70"/>
    <s v="Yes"/>
    <x v="1"/>
    <n v="14"/>
    <n v="31"/>
    <s v="Deal 1"/>
    <x v="0"/>
    <s v="Yes"/>
    <x v="0"/>
    <s v="Fiber Optic"/>
    <x v="1"/>
    <s v="No"/>
    <x v="0"/>
    <s v="No"/>
    <x v="1"/>
    <s v="No"/>
    <s v="No"/>
    <s v="Yes"/>
    <x v="2"/>
    <s v="Yes"/>
    <x v="0"/>
    <n v="80.7"/>
    <n v="5676"/>
    <n v="0"/>
    <n v="0"/>
    <n v="3123.29"/>
    <n v="8799.2900000000009"/>
    <s v="Stayed"/>
    <x v="0"/>
    <s v="other"/>
    <n v="0"/>
    <s v="50-100"/>
    <n v="0"/>
    <x v="1"/>
    <x v="0"/>
  </r>
  <r>
    <s v="32059-JAM"/>
    <x v="1"/>
    <n v="71"/>
    <s v="Yes"/>
    <x v="16"/>
    <n v="6"/>
    <n v="27"/>
    <s v="None"/>
    <x v="0"/>
    <s v="Yes"/>
    <x v="0"/>
    <s v="Fiber Optic"/>
    <x v="0"/>
    <s v="No"/>
    <x v="0"/>
    <s v="No"/>
    <x v="0"/>
    <s v="No"/>
    <s v="No"/>
    <s v="Yes"/>
    <x v="1"/>
    <s v="Yes"/>
    <x v="1"/>
    <n v="84.75"/>
    <n v="1350.15"/>
    <n v="0"/>
    <n v="0"/>
    <n v="280.16000000000003"/>
    <n v="1630.31"/>
    <s v="Churned"/>
    <x v="4"/>
    <s v="Attitude of support person"/>
    <n v="1"/>
    <s v="50-100"/>
    <n v="0"/>
    <x v="1"/>
    <x v="0"/>
  </r>
  <r>
    <s v="31623-GUJ"/>
    <x v="0"/>
    <n v="55"/>
    <s v="Yes"/>
    <x v="6"/>
    <n v="4"/>
    <n v="24"/>
    <s v="Deal 2"/>
    <x v="0"/>
    <s v="No"/>
    <x v="1"/>
    <s v="No"/>
    <x v="0"/>
    <s v="No"/>
    <x v="0"/>
    <s v="No"/>
    <x v="1"/>
    <s v="No"/>
    <s v="No"/>
    <s v="No"/>
    <x v="0"/>
    <s v="No"/>
    <x v="0"/>
    <n v="20.25"/>
    <n v="854.9"/>
    <n v="0"/>
    <n v="0"/>
    <n v="391.86"/>
    <n v="1246.76"/>
    <s v="Stayed"/>
    <x v="0"/>
    <s v="other"/>
    <n v="0"/>
    <s v="20-50"/>
    <n v="0"/>
    <x v="1"/>
    <x v="0"/>
  </r>
  <r>
    <s v="53766-KAR"/>
    <x v="0"/>
    <n v="48"/>
    <s v="Yes"/>
    <x v="3"/>
    <n v="13"/>
    <n v="35"/>
    <s v="None"/>
    <x v="0"/>
    <s v="Yes"/>
    <x v="1"/>
    <s v="No"/>
    <x v="0"/>
    <s v="No"/>
    <x v="0"/>
    <s v="No"/>
    <x v="1"/>
    <s v="No"/>
    <s v="No"/>
    <s v="No"/>
    <x v="2"/>
    <s v="Yes"/>
    <x v="1"/>
    <n v="25.95"/>
    <n v="1444.05"/>
    <n v="0"/>
    <n v="0"/>
    <n v="2677.92"/>
    <n v="4121.97"/>
    <s v="Stayed"/>
    <x v="0"/>
    <s v="other"/>
    <n v="0"/>
    <s v="20-50"/>
    <n v="0"/>
    <x v="0"/>
    <x v="0"/>
  </r>
  <r>
    <s v="78650-UTT"/>
    <x v="1"/>
    <n v="22"/>
    <s v="No"/>
    <x v="7"/>
    <n v="7"/>
    <n v="2"/>
    <s v="Deal 4"/>
    <x v="0"/>
    <s v="Yes"/>
    <x v="0"/>
    <s v="Fiber Optic"/>
    <x v="0"/>
    <s v="No"/>
    <x v="0"/>
    <s v="Yes"/>
    <x v="0"/>
    <s v="No"/>
    <s v="Yes"/>
    <s v="Yes"/>
    <x v="1"/>
    <s v="Yes"/>
    <x v="1"/>
    <n v="88.85"/>
    <n v="1594.75"/>
    <n v="21.58"/>
    <n v="0"/>
    <n v="333.9"/>
    <n v="1907.07"/>
    <s v="Stayed"/>
    <x v="0"/>
    <s v="other"/>
    <n v="0"/>
    <s v="50-100"/>
    <n v="0"/>
    <x v="2"/>
    <x v="4"/>
  </r>
  <r>
    <s v="11277-UTT"/>
    <x v="0"/>
    <n v="66"/>
    <s v="Yes"/>
    <x v="7"/>
    <n v="10"/>
    <n v="23"/>
    <s v="None"/>
    <x v="0"/>
    <s v="No"/>
    <x v="0"/>
    <s v="DSL"/>
    <x v="0"/>
    <s v="Yes"/>
    <x v="1"/>
    <s v="No"/>
    <x v="1"/>
    <s v="No"/>
    <s v="No"/>
    <s v="Yes"/>
    <x v="0"/>
    <s v="Yes"/>
    <x v="1"/>
    <n v="54.8"/>
    <n v="731.3"/>
    <n v="0"/>
    <n v="0"/>
    <n v="136.63"/>
    <n v="867.93"/>
    <s v="Stayed"/>
    <x v="0"/>
    <s v="other"/>
    <n v="0"/>
    <s v="50-100"/>
    <n v="0"/>
    <x v="1"/>
    <x v="2"/>
  </r>
  <r>
    <s v="25817-UTT"/>
    <x v="0"/>
    <n v="33"/>
    <s v="No"/>
    <x v="18"/>
    <n v="5"/>
    <n v="30"/>
    <s v="Deal 2"/>
    <x v="0"/>
    <s v="Yes"/>
    <x v="0"/>
    <s v="Cable"/>
    <x v="1"/>
    <s v="No"/>
    <x v="0"/>
    <s v="Yes"/>
    <x v="0"/>
    <s v="Yes"/>
    <s v="Yes"/>
    <s v="Yes"/>
    <x v="0"/>
    <s v="No"/>
    <x v="0"/>
    <n v="80.45"/>
    <n v="3375.9"/>
    <n v="0"/>
    <n v="0"/>
    <n v="727.02"/>
    <n v="4102.92"/>
    <s v="Stayed"/>
    <x v="0"/>
    <s v="other"/>
    <n v="0"/>
    <s v="50-100"/>
    <n v="0"/>
    <x v="2"/>
    <x v="0"/>
  </r>
  <r>
    <s v="29793-PUN"/>
    <x v="1"/>
    <n v="18"/>
    <s v="No"/>
    <x v="13"/>
    <n v="2"/>
    <n v="7"/>
    <s v="Deal 2"/>
    <x v="0"/>
    <s v="Yes"/>
    <x v="0"/>
    <s v="Fiber Optic"/>
    <x v="0"/>
    <s v="Yes"/>
    <x v="0"/>
    <s v="No"/>
    <x v="0"/>
    <s v="Yes"/>
    <s v="Yes"/>
    <s v="Yes"/>
    <x v="1"/>
    <s v="No"/>
    <x v="1"/>
    <n v="101.1"/>
    <n v="6039.9"/>
    <n v="0"/>
    <n v="0"/>
    <n v="544.57000000000005"/>
    <n v="6584.47"/>
    <s v="Churned"/>
    <x v="2"/>
    <s v="Service dissatisfaction"/>
    <n v="1"/>
    <s v="&gt;100"/>
    <n v="0"/>
    <x v="3"/>
    <x v="3"/>
  </r>
  <r>
    <s v="98883-UTT"/>
    <x v="0"/>
    <n v="34"/>
    <s v="No"/>
    <x v="7"/>
    <n v="2"/>
    <n v="2"/>
    <s v="None"/>
    <x v="1"/>
    <s v="No"/>
    <x v="0"/>
    <s v="DSL"/>
    <x v="1"/>
    <s v="Yes"/>
    <x v="0"/>
    <s v="No"/>
    <x v="1"/>
    <s v="Yes"/>
    <s v="Yes"/>
    <s v="Yes"/>
    <x v="1"/>
    <s v="Yes"/>
    <x v="1"/>
    <n v="44.65"/>
    <n v="1156.55"/>
    <n v="0"/>
    <n v="0"/>
    <n v="0"/>
    <n v="1156.55"/>
    <s v="Stayed"/>
    <x v="0"/>
    <s v="other"/>
    <n v="0"/>
    <s v="20-50"/>
    <n v="0"/>
    <x v="2"/>
    <x v="4"/>
  </r>
  <r>
    <s v="91712-ASS"/>
    <x v="1"/>
    <n v="62"/>
    <s v="No"/>
    <x v="17"/>
    <n v="15"/>
    <n v="6"/>
    <s v="None"/>
    <x v="0"/>
    <s v="No"/>
    <x v="0"/>
    <s v="Fiber Optic"/>
    <x v="1"/>
    <s v="Yes"/>
    <x v="0"/>
    <s v="Yes"/>
    <x v="0"/>
    <s v="Yes"/>
    <s v="Yes"/>
    <s v="No"/>
    <x v="0"/>
    <s v="Yes"/>
    <x v="1"/>
    <n v="105.85"/>
    <n v="5826.65"/>
    <n v="0"/>
    <n v="10"/>
    <n v="1130.22"/>
    <n v="6966.87"/>
    <s v="Stayed"/>
    <x v="0"/>
    <s v="other"/>
    <n v="0"/>
    <s v="&gt;100"/>
    <n v="0"/>
    <x v="1"/>
    <x v="3"/>
  </r>
  <r>
    <s v="42702-TAM"/>
    <x v="1"/>
    <n v="26"/>
    <s v="No"/>
    <x v="4"/>
    <n v="14"/>
    <n v="25"/>
    <s v="None"/>
    <x v="0"/>
    <s v="Yes"/>
    <x v="1"/>
    <s v="No"/>
    <x v="0"/>
    <s v="No"/>
    <x v="0"/>
    <s v="No"/>
    <x v="1"/>
    <s v="No"/>
    <s v="No"/>
    <s v="No"/>
    <x v="2"/>
    <s v="Yes"/>
    <x v="0"/>
    <n v="24.6"/>
    <n v="973.95"/>
    <n v="0"/>
    <n v="0"/>
    <n v="1098.8"/>
    <n v="2072.75"/>
    <s v="Stayed"/>
    <x v="0"/>
    <s v="other"/>
    <n v="0"/>
    <s v="20-50"/>
    <n v="0"/>
    <x v="2"/>
    <x v="0"/>
  </r>
  <r>
    <s v="46634-BIH"/>
    <x v="0"/>
    <n v="34"/>
    <s v="Yes"/>
    <x v="9"/>
    <n v="8"/>
    <n v="8"/>
    <s v="Deal 5"/>
    <x v="0"/>
    <s v="Yes"/>
    <x v="0"/>
    <s v="DSL"/>
    <x v="1"/>
    <s v="Yes"/>
    <x v="0"/>
    <s v="Yes"/>
    <x v="1"/>
    <s v="Yes"/>
    <s v="Yes"/>
    <s v="Yes"/>
    <x v="2"/>
    <s v="Yes"/>
    <x v="0"/>
    <n v="76.150000000000006"/>
    <n v="645.79999999999995"/>
    <n v="0"/>
    <n v="0"/>
    <n v="298.24"/>
    <n v="944.04"/>
    <s v="Stayed"/>
    <x v="0"/>
    <s v="other"/>
    <n v="0"/>
    <s v="50-100"/>
    <n v="0"/>
    <x v="2"/>
    <x v="3"/>
  </r>
  <r>
    <s v="62994-UTT"/>
    <x v="1"/>
    <n v="67"/>
    <s v="No"/>
    <x v="7"/>
    <n v="13"/>
    <n v="21"/>
    <s v="None"/>
    <x v="0"/>
    <s v="No"/>
    <x v="0"/>
    <s v="Fiber Optic"/>
    <x v="0"/>
    <s v="Yes"/>
    <x v="1"/>
    <s v="No"/>
    <x v="1"/>
    <s v="Yes"/>
    <s v="Yes"/>
    <s v="Yes"/>
    <x v="2"/>
    <s v="No"/>
    <x v="1"/>
    <n v="88.4"/>
    <n v="2191.15"/>
    <n v="0"/>
    <n v="0"/>
    <n v="486"/>
    <n v="2677.15"/>
    <s v="Stayed"/>
    <x v="0"/>
    <s v="other"/>
    <n v="0"/>
    <s v="50-100"/>
    <n v="0"/>
    <x v="1"/>
    <x v="2"/>
  </r>
  <r>
    <s v="59861-AND"/>
    <x v="0"/>
    <n v="56"/>
    <s v="No"/>
    <x v="10"/>
    <n v="13"/>
    <n v="24"/>
    <s v="Deal 5"/>
    <x v="0"/>
    <s v="No"/>
    <x v="0"/>
    <s v="Fiber Optic"/>
    <x v="0"/>
    <s v="No"/>
    <x v="0"/>
    <s v="No"/>
    <x v="0"/>
    <s v="No"/>
    <s v="No"/>
    <s v="No"/>
    <x v="1"/>
    <s v="Yes"/>
    <x v="1"/>
    <n v="80.2"/>
    <n v="146.05000000000001"/>
    <n v="0"/>
    <n v="10"/>
    <n v="99.58"/>
    <n v="255.63"/>
    <s v="Churned"/>
    <x v="4"/>
    <s v="Attitude of service provider"/>
    <n v="1"/>
    <s v="50-100"/>
    <n v="0"/>
    <x v="1"/>
    <x v="0"/>
  </r>
  <r>
    <s v="34615-UTT"/>
    <x v="1"/>
    <n v="35"/>
    <s v="No"/>
    <x v="18"/>
    <n v="8"/>
    <n v="25"/>
    <s v="None"/>
    <x v="0"/>
    <s v="No"/>
    <x v="1"/>
    <s v="No"/>
    <x v="0"/>
    <s v="No"/>
    <x v="0"/>
    <s v="No"/>
    <x v="1"/>
    <s v="No"/>
    <s v="No"/>
    <s v="No"/>
    <x v="0"/>
    <s v="Yes"/>
    <x v="1"/>
    <n v="19.05"/>
    <n v="761.85"/>
    <n v="0"/>
    <n v="0"/>
    <n v="1455.72"/>
    <n v="2217.5700000000002"/>
    <s v="Stayed"/>
    <x v="0"/>
    <s v="other"/>
    <n v="0"/>
    <s v="&lt;20"/>
    <n v="0"/>
    <x v="0"/>
    <x v="0"/>
  </r>
  <r>
    <s v="92738-KER"/>
    <x v="1"/>
    <n v="20"/>
    <s v="No"/>
    <x v="20"/>
    <n v="14"/>
    <n v="10"/>
    <s v="Deal 2"/>
    <x v="0"/>
    <s v="Yes"/>
    <x v="0"/>
    <s v="Fiber Optic"/>
    <x v="1"/>
    <s v="No"/>
    <x v="0"/>
    <s v="Yes"/>
    <x v="0"/>
    <s v="No"/>
    <s v="Yes"/>
    <s v="Yes"/>
    <x v="0"/>
    <s v="Yes"/>
    <x v="2"/>
    <n v="95.15"/>
    <n v="5000.05"/>
    <n v="0"/>
    <n v="0"/>
    <n v="939.42"/>
    <n v="5939.47"/>
    <s v="Stayed"/>
    <x v="0"/>
    <s v="other"/>
    <n v="0"/>
    <s v="50-100"/>
    <n v="0"/>
    <x v="3"/>
    <x v="3"/>
  </r>
  <r>
    <s v="36634-AND"/>
    <x v="1"/>
    <n v="53"/>
    <s v="No"/>
    <x v="10"/>
    <n v="15"/>
    <n v="28"/>
    <s v="None"/>
    <x v="0"/>
    <s v="Yes"/>
    <x v="1"/>
    <s v="No"/>
    <x v="0"/>
    <s v="No"/>
    <x v="0"/>
    <s v="No"/>
    <x v="1"/>
    <s v="No"/>
    <s v="No"/>
    <s v="No"/>
    <x v="2"/>
    <s v="No"/>
    <x v="0"/>
    <n v="25.15"/>
    <n v="1509.9"/>
    <n v="0"/>
    <n v="0"/>
    <n v="1711"/>
    <n v="3220.9"/>
    <s v="Stayed"/>
    <x v="0"/>
    <s v="other"/>
    <n v="0"/>
    <s v="20-50"/>
    <n v="0"/>
    <x v="1"/>
    <x v="0"/>
  </r>
  <r>
    <s v="56425-HAR"/>
    <x v="0"/>
    <n v="46"/>
    <s v="No"/>
    <x v="15"/>
    <n v="3"/>
    <n v="17"/>
    <s v="Deal 4"/>
    <x v="0"/>
    <s v="No"/>
    <x v="0"/>
    <s v="Fiber Optic"/>
    <x v="0"/>
    <s v="Yes"/>
    <x v="0"/>
    <s v="No"/>
    <x v="1"/>
    <s v="Yes"/>
    <s v="Yes"/>
    <s v="Yes"/>
    <x v="1"/>
    <s v="Yes"/>
    <x v="0"/>
    <n v="85.05"/>
    <n v="999.8"/>
    <n v="0"/>
    <n v="0"/>
    <n v="535.20000000000005"/>
    <n v="1535"/>
    <s v="Stayed"/>
    <x v="0"/>
    <s v="other"/>
    <n v="0"/>
    <s v="50-100"/>
    <n v="0"/>
    <x v="0"/>
    <x v="1"/>
  </r>
  <r>
    <s v="44984-KER"/>
    <x v="0"/>
    <n v="56"/>
    <s v="Yes"/>
    <x v="20"/>
    <n v="1"/>
    <n v="14"/>
    <s v="None"/>
    <x v="0"/>
    <s v="No"/>
    <x v="1"/>
    <s v="No"/>
    <x v="0"/>
    <s v="No"/>
    <x v="0"/>
    <s v="No"/>
    <x v="1"/>
    <s v="No"/>
    <s v="No"/>
    <s v="No"/>
    <x v="0"/>
    <s v="No"/>
    <x v="0"/>
    <n v="20.25"/>
    <n v="172.35"/>
    <n v="0"/>
    <n v="0"/>
    <n v="112.95"/>
    <n v="285.3"/>
    <s v="Stayed"/>
    <x v="0"/>
    <s v="other"/>
    <n v="0"/>
    <s v="20-50"/>
    <n v="0"/>
    <x v="1"/>
    <x v="1"/>
  </r>
  <r>
    <s v="39866-MAH"/>
    <x v="1"/>
    <n v="24"/>
    <s v="No"/>
    <x v="1"/>
    <n v="1"/>
    <n v="12"/>
    <s v="Deal 5"/>
    <x v="0"/>
    <s v="No"/>
    <x v="0"/>
    <s v="DSL"/>
    <x v="0"/>
    <s v="No"/>
    <x v="0"/>
    <s v="No"/>
    <x v="1"/>
    <s v="No"/>
    <s v="No"/>
    <s v="No"/>
    <x v="1"/>
    <s v="No"/>
    <x v="1"/>
    <n v="45.55"/>
    <n v="84.4"/>
    <n v="0"/>
    <n v="10"/>
    <n v="83.8"/>
    <n v="178.2"/>
    <s v="Joined"/>
    <x v="0"/>
    <s v="other"/>
    <n v="0"/>
    <s v="20-50"/>
    <n v="1"/>
    <x v="2"/>
    <x v="1"/>
  </r>
  <r>
    <s v="98023-TEL"/>
    <x v="1"/>
    <n v="36"/>
    <s v="Yes"/>
    <x v="5"/>
    <n v="3"/>
    <n v="30"/>
    <s v="Deal 2"/>
    <x v="0"/>
    <s v="Yes"/>
    <x v="1"/>
    <s v="No"/>
    <x v="0"/>
    <s v="No"/>
    <x v="0"/>
    <s v="No"/>
    <x v="1"/>
    <s v="No"/>
    <s v="No"/>
    <s v="No"/>
    <x v="0"/>
    <s v="No"/>
    <x v="0"/>
    <n v="24.95"/>
    <n v="1165.9000000000001"/>
    <n v="0"/>
    <n v="0"/>
    <n v="211.6"/>
    <n v="1377.5"/>
    <s v="Stayed"/>
    <x v="0"/>
    <s v="other"/>
    <n v="0"/>
    <s v="20-50"/>
    <n v="0"/>
    <x v="0"/>
    <x v="0"/>
  </r>
  <r>
    <s v="27247-TAM"/>
    <x v="1"/>
    <n v="48"/>
    <s v="No"/>
    <x v="4"/>
    <n v="1"/>
    <n v="36"/>
    <s v="None"/>
    <x v="0"/>
    <s v="No"/>
    <x v="1"/>
    <s v="No"/>
    <x v="0"/>
    <s v="No"/>
    <x v="0"/>
    <s v="No"/>
    <x v="1"/>
    <s v="No"/>
    <s v="No"/>
    <s v="No"/>
    <x v="1"/>
    <s v="No"/>
    <x v="1"/>
    <n v="19.25"/>
    <n v="112.3"/>
    <n v="0"/>
    <n v="0"/>
    <n v="63.98"/>
    <n v="176.28"/>
    <s v="Churned"/>
    <x v="4"/>
    <s v="Attitude of support person"/>
    <n v="1"/>
    <s v="&lt;20"/>
    <n v="0"/>
    <x v="0"/>
    <x v="0"/>
  </r>
  <r>
    <s v="99300-MAD"/>
    <x v="1"/>
    <n v="43"/>
    <s v="No"/>
    <x v="11"/>
    <n v="3"/>
    <n v="19"/>
    <s v="Deal 5"/>
    <x v="0"/>
    <s v="No"/>
    <x v="0"/>
    <s v="DSL"/>
    <x v="0"/>
    <s v="No"/>
    <x v="0"/>
    <s v="No"/>
    <x v="1"/>
    <s v="No"/>
    <s v="No"/>
    <s v="Yes"/>
    <x v="0"/>
    <s v="Yes"/>
    <x v="0"/>
    <n v="43.45"/>
    <n v="345.5"/>
    <n v="0"/>
    <n v="0"/>
    <n v="54.24"/>
    <n v="399.74"/>
    <s v="Stayed"/>
    <x v="0"/>
    <s v="other"/>
    <n v="0"/>
    <s v="20-50"/>
    <n v="0"/>
    <x v="0"/>
    <x v="2"/>
  </r>
  <r>
    <s v="24618-GUJ"/>
    <x v="1"/>
    <n v="40"/>
    <s v="Yes"/>
    <x v="6"/>
    <n v="8"/>
    <n v="19"/>
    <s v="None"/>
    <x v="0"/>
    <s v="Yes"/>
    <x v="0"/>
    <s v="Fiber Optic"/>
    <x v="0"/>
    <s v="No"/>
    <x v="0"/>
    <s v="No"/>
    <x v="1"/>
    <s v="No"/>
    <s v="No"/>
    <s v="Yes"/>
    <x v="1"/>
    <s v="Yes"/>
    <x v="0"/>
    <n v="74.75"/>
    <n v="1129.3499999999999"/>
    <n v="39.99"/>
    <n v="0"/>
    <n v="208.64"/>
    <n v="1298"/>
    <s v="Stayed"/>
    <x v="0"/>
    <s v="other"/>
    <n v="0"/>
    <s v="50-100"/>
    <n v="0"/>
    <x v="0"/>
    <x v="2"/>
  </r>
  <r>
    <s v="96814-JHA"/>
    <x v="1"/>
    <n v="20"/>
    <s v="Yes"/>
    <x v="14"/>
    <n v="0"/>
    <n v="10"/>
    <s v="None"/>
    <x v="0"/>
    <s v="No"/>
    <x v="0"/>
    <s v="DSL"/>
    <x v="1"/>
    <s v="No"/>
    <x v="0"/>
    <s v="No"/>
    <x v="1"/>
    <s v="Yes"/>
    <s v="Yes"/>
    <s v="No"/>
    <x v="0"/>
    <s v="No"/>
    <x v="0"/>
    <n v="59.45"/>
    <n v="3157"/>
    <n v="0"/>
    <n v="40"/>
    <n v="1989.35"/>
    <n v="5186.3500000000004"/>
    <s v="Stayed"/>
    <x v="0"/>
    <s v="other"/>
    <n v="0"/>
    <s v="50-100"/>
    <n v="0"/>
    <x v="3"/>
    <x v="3"/>
  </r>
  <r>
    <s v="23464-UTT"/>
    <x v="1"/>
    <n v="56"/>
    <s v="No"/>
    <x v="7"/>
    <n v="15"/>
    <n v="24"/>
    <s v="None"/>
    <x v="0"/>
    <s v="Yes"/>
    <x v="0"/>
    <s v="Fiber Optic"/>
    <x v="0"/>
    <s v="Yes"/>
    <x v="0"/>
    <s v="No"/>
    <x v="1"/>
    <s v="No"/>
    <s v="No"/>
    <s v="Yes"/>
    <x v="1"/>
    <s v="Yes"/>
    <x v="1"/>
    <n v="80.05"/>
    <n v="830.7"/>
    <n v="0"/>
    <n v="0"/>
    <n v="497"/>
    <n v="1327.7"/>
    <s v="Churned"/>
    <x v="1"/>
    <s v="Competitor offered higher download speeds"/>
    <n v="1"/>
    <s v="50-100"/>
    <n v="0"/>
    <x v="1"/>
    <x v="0"/>
  </r>
  <r>
    <s v="26889-RAJ"/>
    <x v="1"/>
    <n v="40"/>
    <s v="No"/>
    <x v="8"/>
    <n v="1"/>
    <n v="25"/>
    <s v="Deal 4"/>
    <x v="0"/>
    <s v="Yes"/>
    <x v="0"/>
    <s v="Fiber Optic"/>
    <x v="0"/>
    <s v="No"/>
    <x v="0"/>
    <s v="No"/>
    <x v="1"/>
    <s v="No"/>
    <s v="No"/>
    <s v="Yes"/>
    <x v="1"/>
    <s v="No"/>
    <x v="1"/>
    <n v="72.650000000000006"/>
    <n v="1194.3"/>
    <n v="0"/>
    <n v="0"/>
    <n v="751.84"/>
    <n v="1946.14"/>
    <s v="Churned"/>
    <x v="1"/>
    <s v="Competitor had better devices"/>
    <n v="1"/>
    <s v="50-100"/>
    <n v="0"/>
    <x v="0"/>
    <x v="0"/>
  </r>
  <r>
    <s v="92317-UTT"/>
    <x v="0"/>
    <n v="29"/>
    <s v="Yes"/>
    <x v="7"/>
    <n v="11"/>
    <n v="22"/>
    <s v="Deal 5"/>
    <x v="0"/>
    <s v="Yes"/>
    <x v="0"/>
    <s v="Fiber Optic"/>
    <x v="0"/>
    <s v="No"/>
    <x v="0"/>
    <s v="No"/>
    <x v="0"/>
    <s v="No"/>
    <s v="Yes"/>
    <s v="Yes"/>
    <x v="1"/>
    <s v="Yes"/>
    <x v="1"/>
    <n v="85.2"/>
    <n v="474.8"/>
    <n v="0"/>
    <n v="0"/>
    <n v="172.45"/>
    <n v="647.25"/>
    <s v="Churned"/>
    <x v="4"/>
    <s v="Attitude of service provider"/>
    <n v="1"/>
    <s v="50-100"/>
    <n v="0"/>
    <x v="2"/>
    <x v="2"/>
  </r>
  <r>
    <s v="77500-PUD"/>
    <x v="0"/>
    <n v="40"/>
    <s v="Yes"/>
    <x v="21"/>
    <n v="13"/>
    <n v="27"/>
    <s v="None"/>
    <x v="0"/>
    <s v="No"/>
    <x v="0"/>
    <s v="DSL"/>
    <x v="1"/>
    <s v="No"/>
    <x v="1"/>
    <s v="Yes"/>
    <x v="1"/>
    <s v="No"/>
    <s v="No"/>
    <s v="Yes"/>
    <x v="0"/>
    <s v="No"/>
    <x v="0"/>
    <n v="57.95"/>
    <n v="3042.25"/>
    <n v="0"/>
    <n v="0"/>
    <n v="1759.68"/>
    <n v="4801.93"/>
    <s v="Stayed"/>
    <x v="0"/>
    <s v="other"/>
    <n v="0"/>
    <s v="50-100"/>
    <n v="0"/>
    <x v="0"/>
    <x v="0"/>
  </r>
  <r>
    <s v="78412-UTT"/>
    <x v="1"/>
    <n v="57"/>
    <s v="No"/>
    <x v="7"/>
    <n v="8"/>
    <n v="12"/>
    <s v="Deal 5"/>
    <x v="0"/>
    <s v="No"/>
    <x v="0"/>
    <s v="Fiber Optic"/>
    <x v="0"/>
    <s v="No"/>
    <x v="0"/>
    <s v="No"/>
    <x v="1"/>
    <s v="No"/>
    <s v="No"/>
    <s v="Yes"/>
    <x v="1"/>
    <s v="Yes"/>
    <x v="1"/>
    <n v="69.650000000000006"/>
    <n v="69.650000000000006"/>
    <n v="0"/>
    <n v="0"/>
    <n v="49.24"/>
    <n v="118.89"/>
    <s v="Churned"/>
    <x v="1"/>
    <s v="Competitor offered higher download speeds"/>
    <n v="1"/>
    <s v="50-100"/>
    <n v="0"/>
    <x v="1"/>
    <x v="1"/>
  </r>
  <r>
    <s v="57477-WES"/>
    <x v="0"/>
    <n v="74"/>
    <s v="Yes"/>
    <x v="2"/>
    <n v="6"/>
    <n v="31"/>
    <s v="None"/>
    <x v="0"/>
    <s v="Yes"/>
    <x v="0"/>
    <s v="Fiber Optic"/>
    <x v="0"/>
    <s v="Yes"/>
    <x v="1"/>
    <s v="No"/>
    <x v="0"/>
    <s v="Yes"/>
    <s v="No"/>
    <s v="Yes"/>
    <x v="1"/>
    <s v="Yes"/>
    <x v="1"/>
    <n v="102.95"/>
    <n v="7101.5"/>
    <n v="15.24"/>
    <n v="0"/>
    <n v="1221.5"/>
    <n v="8307.76"/>
    <s v="Churned"/>
    <x v="1"/>
    <s v="Competitor had better devices"/>
    <n v="1"/>
    <s v="&gt;100"/>
    <n v="0"/>
    <x v="1"/>
    <x v="0"/>
  </r>
  <r>
    <s v="97974-AND"/>
    <x v="1"/>
    <n v="34"/>
    <s v="No"/>
    <x v="10"/>
    <n v="10"/>
    <n v="17"/>
    <s v="Deal 2"/>
    <x v="0"/>
    <s v="Yes"/>
    <x v="0"/>
    <s v="Fiber Optic"/>
    <x v="0"/>
    <s v="No"/>
    <x v="1"/>
    <s v="No"/>
    <x v="0"/>
    <s v="Yes"/>
    <s v="Yes"/>
    <s v="Yes"/>
    <x v="1"/>
    <s v="Yes"/>
    <x v="1"/>
    <n v="101.35"/>
    <n v="6164.7"/>
    <n v="0"/>
    <n v="0"/>
    <n v="933.72"/>
    <n v="7098.42"/>
    <s v="Stayed"/>
    <x v="0"/>
    <s v="other"/>
    <n v="0"/>
    <s v="&gt;100"/>
    <n v="0"/>
    <x v="2"/>
    <x v="1"/>
  </r>
  <r>
    <s v="48163-AND"/>
    <x v="0"/>
    <n v="70"/>
    <s v="No"/>
    <x v="10"/>
    <n v="7"/>
    <n v="1"/>
    <s v="Deal 2"/>
    <x v="0"/>
    <s v="Yes"/>
    <x v="0"/>
    <s v="Fiber Optic"/>
    <x v="0"/>
    <s v="Yes"/>
    <x v="0"/>
    <s v="No"/>
    <x v="1"/>
    <s v="Yes"/>
    <s v="No"/>
    <s v="Yes"/>
    <x v="1"/>
    <s v="No"/>
    <x v="0"/>
    <n v="90.05"/>
    <n v="4547.25"/>
    <n v="0"/>
    <n v="0"/>
    <n v="1123.08"/>
    <n v="5670.33"/>
    <s v="Churned"/>
    <x v="1"/>
    <s v="Competitor made better offer"/>
    <n v="1"/>
    <s v="50-100"/>
    <n v="0"/>
    <x v="1"/>
    <x v="4"/>
  </r>
  <r>
    <s v="62771-ASS"/>
    <x v="1"/>
    <n v="19"/>
    <s v="No"/>
    <x v="17"/>
    <n v="10"/>
    <n v="11"/>
    <s v="None"/>
    <x v="0"/>
    <s v="No"/>
    <x v="1"/>
    <s v="No"/>
    <x v="0"/>
    <s v="No"/>
    <x v="0"/>
    <s v="No"/>
    <x v="1"/>
    <s v="No"/>
    <s v="No"/>
    <s v="No"/>
    <x v="1"/>
    <s v="No"/>
    <x v="0"/>
    <n v="-3"/>
    <n v="78.3"/>
    <n v="0"/>
    <n v="0"/>
    <n v="167.76"/>
    <n v="246.06"/>
    <s v="Stayed"/>
    <x v="0"/>
    <s v="other"/>
    <n v="0"/>
    <s v="&lt;20"/>
    <n v="0"/>
    <x v="3"/>
    <x v="3"/>
  </r>
  <r>
    <s v="56556-MAH"/>
    <x v="1"/>
    <n v="26"/>
    <s v="No"/>
    <x v="1"/>
    <n v="3"/>
    <n v="2"/>
    <s v="Deal 4"/>
    <x v="0"/>
    <s v="No"/>
    <x v="0"/>
    <s v="Fiber Optic"/>
    <x v="1"/>
    <s v="No"/>
    <x v="0"/>
    <s v="Yes"/>
    <x v="0"/>
    <s v="No"/>
    <s v="No"/>
    <s v="Yes"/>
    <x v="1"/>
    <s v="No"/>
    <x v="1"/>
    <n v="91.85"/>
    <n v="1574.45"/>
    <n v="0"/>
    <n v="0"/>
    <n v="713.15"/>
    <n v="2287.6"/>
    <s v="Churned"/>
    <x v="3"/>
    <s v="Lack of affordable download/upload speed"/>
    <n v="1"/>
    <s v="50-100"/>
    <n v="0"/>
    <x v="2"/>
    <x v="4"/>
  </r>
  <r>
    <s v="26601-UTT"/>
    <x v="0"/>
    <n v="36"/>
    <s v="No"/>
    <x v="7"/>
    <n v="13"/>
    <n v="25"/>
    <s v="Deal 4"/>
    <x v="0"/>
    <s v="Yes"/>
    <x v="0"/>
    <s v="Fiber Optic"/>
    <x v="0"/>
    <s v="Yes"/>
    <x v="1"/>
    <s v="No"/>
    <x v="1"/>
    <s v="No"/>
    <s v="No"/>
    <s v="Yes"/>
    <x v="1"/>
    <s v="Yes"/>
    <x v="1"/>
    <n v="82.65"/>
    <n v="1185"/>
    <n v="0"/>
    <n v="0"/>
    <n v="637.98"/>
    <n v="1822.98"/>
    <s v="Stayed"/>
    <x v="0"/>
    <s v="other"/>
    <n v="0"/>
    <s v="50-100"/>
    <n v="0"/>
    <x v="0"/>
    <x v="0"/>
  </r>
  <r>
    <s v="58004-TAM"/>
    <x v="1"/>
    <n v="57"/>
    <s v="No"/>
    <x v="4"/>
    <n v="14"/>
    <n v="4"/>
    <s v="Deal 2"/>
    <x v="0"/>
    <s v="Yes"/>
    <x v="0"/>
    <s v="DSL"/>
    <x v="1"/>
    <s v="No"/>
    <x v="0"/>
    <s v="Yes"/>
    <x v="1"/>
    <s v="Yes"/>
    <s v="Yes"/>
    <s v="No"/>
    <x v="0"/>
    <s v="No"/>
    <x v="1"/>
    <n v="68.7"/>
    <n v="4070.95"/>
    <n v="0"/>
    <n v="150"/>
    <n v="1670.88"/>
    <n v="5891.83"/>
    <s v="Stayed"/>
    <x v="0"/>
    <s v="other"/>
    <n v="0"/>
    <s v="50-100"/>
    <n v="0"/>
    <x v="1"/>
    <x v="4"/>
  </r>
  <r>
    <s v="96498-JAM"/>
    <x v="0"/>
    <n v="50"/>
    <s v="Yes"/>
    <x v="16"/>
    <n v="7"/>
    <n v="20"/>
    <s v="None"/>
    <x v="0"/>
    <s v="No"/>
    <x v="0"/>
    <s v="Cable"/>
    <x v="1"/>
    <s v="Yes"/>
    <x v="0"/>
    <s v="Yes"/>
    <x v="1"/>
    <s v="No"/>
    <s v="No"/>
    <s v="Yes"/>
    <x v="0"/>
    <s v="Yes"/>
    <x v="0"/>
    <n v="58.9"/>
    <n v="2813.05"/>
    <n v="0"/>
    <n v="0"/>
    <n v="1238.45"/>
    <n v="4051.5"/>
    <s v="Stayed"/>
    <x v="0"/>
    <s v="other"/>
    <n v="0"/>
    <s v="50-100"/>
    <n v="0"/>
    <x v="1"/>
    <x v="2"/>
  </r>
  <r>
    <s v="41928-AND"/>
    <x v="1"/>
    <n v="30"/>
    <s v="Yes"/>
    <x v="10"/>
    <n v="8"/>
    <n v="1"/>
    <s v="None"/>
    <x v="0"/>
    <s v="Yes"/>
    <x v="1"/>
    <s v="No"/>
    <x v="0"/>
    <s v="No"/>
    <x v="0"/>
    <s v="No"/>
    <x v="1"/>
    <s v="No"/>
    <s v="No"/>
    <s v="No"/>
    <x v="2"/>
    <s v="Yes"/>
    <x v="1"/>
    <n v="24.65"/>
    <n v="1710.15"/>
    <n v="0"/>
    <n v="0"/>
    <n v="3079.27"/>
    <n v="4789.42"/>
    <s v="Stayed"/>
    <x v="0"/>
    <s v="other"/>
    <n v="0"/>
    <s v="20-50"/>
    <n v="0"/>
    <x v="2"/>
    <x v="4"/>
  </r>
  <r>
    <s v="92792-KAR"/>
    <x v="1"/>
    <n v="47"/>
    <s v="Yes"/>
    <x v="3"/>
    <n v="11"/>
    <n v="2"/>
    <s v="None"/>
    <x v="0"/>
    <s v="Yes"/>
    <x v="0"/>
    <s v="Fiber Optic"/>
    <x v="0"/>
    <s v="No"/>
    <x v="1"/>
    <s v="Yes"/>
    <x v="0"/>
    <s v="Yes"/>
    <s v="Yes"/>
    <s v="Yes"/>
    <x v="1"/>
    <s v="Yes"/>
    <x v="1"/>
    <n v="107.35"/>
    <n v="5118.95"/>
    <n v="0"/>
    <n v="0"/>
    <n v="1773.78"/>
    <n v="6892.73"/>
    <s v="Churned"/>
    <x v="4"/>
    <s v="Attitude of support person"/>
    <n v="1"/>
    <s v="&gt;100"/>
    <n v="0"/>
    <x v="0"/>
    <x v="4"/>
  </r>
  <r>
    <s v="91093-BIH"/>
    <x v="1"/>
    <n v="37"/>
    <s v="Yes"/>
    <x v="9"/>
    <n v="1"/>
    <n v="32"/>
    <s v="None"/>
    <x v="0"/>
    <s v="Yes"/>
    <x v="0"/>
    <s v="Fiber Optic"/>
    <x v="0"/>
    <s v="Yes"/>
    <x v="1"/>
    <s v="No"/>
    <x v="1"/>
    <s v="Yes"/>
    <s v="Yes"/>
    <s v="Yes"/>
    <x v="1"/>
    <s v="No"/>
    <x v="1"/>
    <n v="96.55"/>
    <n v="500.1"/>
    <n v="0"/>
    <n v="0"/>
    <n v="195.65"/>
    <n v="695.75"/>
    <s v="Stayed"/>
    <x v="0"/>
    <s v="other"/>
    <n v="0"/>
    <s v="50-100"/>
    <n v="0"/>
    <x v="0"/>
    <x v="0"/>
  </r>
  <r>
    <s v="45773-AND"/>
    <x v="1"/>
    <n v="45"/>
    <s v="No"/>
    <x v="10"/>
    <n v="14"/>
    <n v="7"/>
    <s v="Deal 4"/>
    <x v="0"/>
    <s v="No"/>
    <x v="0"/>
    <s v="DSL"/>
    <x v="0"/>
    <s v="No"/>
    <x v="0"/>
    <s v="No"/>
    <x v="1"/>
    <s v="No"/>
    <s v="No"/>
    <s v="Yes"/>
    <x v="1"/>
    <s v="Yes"/>
    <x v="1"/>
    <n v="44.05"/>
    <n v="483.7"/>
    <n v="0"/>
    <n v="0"/>
    <n v="273.13"/>
    <n v="756.83"/>
    <s v="Churned"/>
    <x v="1"/>
    <s v="Competitor had better devices"/>
    <n v="1"/>
    <s v="20-50"/>
    <n v="0"/>
    <x v="0"/>
    <x v="3"/>
  </r>
  <r>
    <s v="76785-UTT"/>
    <x v="1"/>
    <n v="25"/>
    <s v="Yes"/>
    <x v="7"/>
    <n v="9"/>
    <n v="26"/>
    <s v="None"/>
    <x v="0"/>
    <s v="Yes"/>
    <x v="0"/>
    <s v="Fiber Optic"/>
    <x v="0"/>
    <s v="Yes"/>
    <x v="1"/>
    <s v="Yes"/>
    <x v="0"/>
    <s v="Yes"/>
    <s v="Yes"/>
    <s v="Yes"/>
    <x v="0"/>
    <s v="Yes"/>
    <x v="1"/>
    <n v="109.1"/>
    <n v="4454.25"/>
    <n v="0"/>
    <n v="0"/>
    <n v="836.81"/>
    <n v="5291.06"/>
    <s v="Stayed"/>
    <x v="0"/>
    <s v="other"/>
    <n v="0"/>
    <s v="&gt;100"/>
    <n v="0"/>
    <x v="2"/>
    <x v="0"/>
  </r>
  <r>
    <s v="35808-TEL"/>
    <x v="0"/>
    <n v="54"/>
    <s v="Yes"/>
    <x v="5"/>
    <n v="2"/>
    <n v="9"/>
    <s v="None"/>
    <x v="0"/>
    <s v="No"/>
    <x v="0"/>
    <s v="Cable"/>
    <x v="1"/>
    <s v="Yes"/>
    <x v="0"/>
    <s v="No"/>
    <x v="0"/>
    <s v="No"/>
    <s v="No"/>
    <s v="No"/>
    <x v="2"/>
    <s v="Yes"/>
    <x v="0"/>
    <n v="63.25"/>
    <n v="3342.45"/>
    <n v="0"/>
    <n v="130"/>
    <n v="2404.48"/>
    <n v="5876.93"/>
    <s v="Stayed"/>
    <x v="0"/>
    <s v="other"/>
    <n v="0"/>
    <s v="50-100"/>
    <n v="0"/>
    <x v="1"/>
    <x v="3"/>
  </r>
  <r>
    <s v="72911-UTT"/>
    <x v="1"/>
    <n v="33"/>
    <s v="Yes"/>
    <x v="18"/>
    <n v="14"/>
    <n v="17"/>
    <s v="Deal 5"/>
    <x v="0"/>
    <s v="No"/>
    <x v="1"/>
    <s v="No"/>
    <x v="0"/>
    <s v="No"/>
    <x v="0"/>
    <s v="No"/>
    <x v="1"/>
    <s v="No"/>
    <s v="No"/>
    <s v="No"/>
    <x v="1"/>
    <s v="No"/>
    <x v="0"/>
    <n v="20.399999999999999"/>
    <n v="181.8"/>
    <n v="0"/>
    <n v="0"/>
    <n v="123.48"/>
    <n v="305.27999999999997"/>
    <s v="Stayed"/>
    <x v="0"/>
    <s v="other"/>
    <n v="0"/>
    <s v="20-50"/>
    <n v="0"/>
    <x v="2"/>
    <x v="1"/>
  </r>
  <r>
    <s v="34120-ODI"/>
    <x v="0"/>
    <n v="50"/>
    <s v="No"/>
    <x v="19"/>
    <n v="15"/>
    <n v="11"/>
    <s v="None"/>
    <x v="0"/>
    <s v="No"/>
    <x v="0"/>
    <s v="DSL"/>
    <x v="0"/>
    <s v="No"/>
    <x v="0"/>
    <s v="No"/>
    <x v="1"/>
    <s v="No"/>
    <s v="No"/>
    <s v="Yes"/>
    <x v="1"/>
    <s v="Yes"/>
    <x v="1"/>
    <n v="43.75"/>
    <n v="405.7"/>
    <n v="5.9"/>
    <n v="0"/>
    <n v="366.57"/>
    <n v="766.37"/>
    <s v="Stayed"/>
    <x v="0"/>
    <s v="other"/>
    <n v="0"/>
    <s v="20-50"/>
    <n v="0"/>
    <x v="1"/>
    <x v="3"/>
  </r>
  <r>
    <s v="33916-JAM"/>
    <x v="1"/>
    <n v="39"/>
    <s v="Yes"/>
    <x v="16"/>
    <n v="7"/>
    <n v="21"/>
    <s v="None"/>
    <x v="0"/>
    <s v="No"/>
    <x v="0"/>
    <s v="Fiber Optic"/>
    <x v="0"/>
    <s v="No"/>
    <x v="0"/>
    <s v="No"/>
    <x v="1"/>
    <s v="Yes"/>
    <s v="Yes"/>
    <s v="Yes"/>
    <x v="1"/>
    <s v="Yes"/>
    <x v="1"/>
    <n v="80.25"/>
    <n v="846"/>
    <n v="0"/>
    <n v="0"/>
    <n v="271"/>
    <n v="1117"/>
    <s v="Churned"/>
    <x v="1"/>
    <s v="Competitor made better offer"/>
    <n v="1"/>
    <s v="50-100"/>
    <n v="0"/>
    <x v="0"/>
    <x v="2"/>
  </r>
  <r>
    <s v="18699-HAR"/>
    <x v="1"/>
    <n v="39"/>
    <s v="No"/>
    <x v="15"/>
    <n v="12"/>
    <n v="5"/>
    <s v="Deal 4"/>
    <x v="0"/>
    <s v="No"/>
    <x v="1"/>
    <s v="No"/>
    <x v="0"/>
    <s v="No"/>
    <x v="0"/>
    <s v="No"/>
    <x v="1"/>
    <s v="No"/>
    <s v="No"/>
    <s v="No"/>
    <x v="2"/>
    <s v="No"/>
    <x v="1"/>
    <n v="19.350000000000001"/>
    <n v="212.3"/>
    <n v="0"/>
    <n v="0"/>
    <n v="206.76"/>
    <n v="419.06"/>
    <s v="Stayed"/>
    <x v="0"/>
    <s v="other"/>
    <n v="0"/>
    <s v="&lt;20"/>
    <n v="0"/>
    <x v="0"/>
    <x v="4"/>
  </r>
  <r>
    <s v="24611-JAM"/>
    <x v="1"/>
    <n v="18"/>
    <s v="No"/>
    <x v="16"/>
    <n v="9"/>
    <n v="5"/>
    <s v="None"/>
    <x v="0"/>
    <s v="No"/>
    <x v="0"/>
    <s v="DSL"/>
    <x v="0"/>
    <s v="Yes"/>
    <x v="0"/>
    <s v="Yes"/>
    <x v="1"/>
    <s v="No"/>
    <s v="No"/>
    <s v="Yes"/>
    <x v="0"/>
    <s v="Yes"/>
    <x v="0"/>
    <n v="55.15"/>
    <n v="1193.05"/>
    <n v="0"/>
    <n v="0"/>
    <n v="737.66"/>
    <n v="1930.71"/>
    <s v="Churned"/>
    <x v="1"/>
    <s v="Competitor made better offer"/>
    <n v="1"/>
    <s v="50-100"/>
    <n v="0"/>
    <x v="3"/>
    <x v="4"/>
  </r>
  <r>
    <s v="32949-WES"/>
    <x v="0"/>
    <n v="40"/>
    <s v="Yes"/>
    <x v="2"/>
    <n v="6"/>
    <n v="7"/>
    <s v="None"/>
    <x v="0"/>
    <s v="No"/>
    <x v="0"/>
    <s v="Cable"/>
    <x v="0"/>
    <s v="Yes"/>
    <x v="1"/>
    <s v="Yes"/>
    <x v="0"/>
    <s v="No"/>
    <s v="No"/>
    <s v="Yes"/>
    <x v="0"/>
    <s v="Yes"/>
    <x v="1"/>
    <n v="68.75"/>
    <n v="3482.85"/>
    <n v="16.86"/>
    <n v="0"/>
    <n v="286.52"/>
    <n v="3752.51"/>
    <s v="Stayed"/>
    <x v="0"/>
    <s v="other"/>
    <n v="0"/>
    <s v="50-100"/>
    <n v="0"/>
    <x v="0"/>
    <x v="3"/>
  </r>
  <r>
    <s v="33878-KER"/>
    <x v="0"/>
    <n v="53"/>
    <s v="Yes"/>
    <x v="20"/>
    <n v="5"/>
    <n v="10"/>
    <s v="None"/>
    <x v="0"/>
    <s v="No"/>
    <x v="0"/>
    <s v="DSL"/>
    <x v="0"/>
    <s v="No"/>
    <x v="0"/>
    <s v="No"/>
    <x v="0"/>
    <s v="No"/>
    <s v="No"/>
    <s v="Yes"/>
    <x v="1"/>
    <s v="No"/>
    <x v="1"/>
    <n v="56.15"/>
    <n v="2499.3000000000002"/>
    <n v="0"/>
    <n v="0"/>
    <n v="1601.75"/>
    <n v="4101.05"/>
    <s v="Churned"/>
    <x v="0"/>
    <s v="Don't know"/>
    <n v="1"/>
    <s v="50-100"/>
    <n v="0"/>
    <x v="1"/>
    <x v="3"/>
  </r>
  <r>
    <s v="29861-TAM"/>
    <x v="1"/>
    <n v="48"/>
    <s v="No"/>
    <x v="4"/>
    <n v="2"/>
    <n v="20"/>
    <s v="Deal 4"/>
    <x v="1"/>
    <s v="No"/>
    <x v="0"/>
    <s v="DSL"/>
    <x v="0"/>
    <s v="No"/>
    <x v="1"/>
    <s v="No"/>
    <x v="0"/>
    <s v="Yes"/>
    <s v="Yes"/>
    <s v="Yes"/>
    <x v="1"/>
    <s v="No"/>
    <x v="1"/>
    <n v="49.15"/>
    <n v="649.4"/>
    <n v="0"/>
    <n v="0"/>
    <n v="0"/>
    <n v="649.4"/>
    <s v="Stayed"/>
    <x v="0"/>
    <s v="other"/>
    <n v="0"/>
    <s v="20-50"/>
    <n v="0"/>
    <x v="0"/>
    <x v="2"/>
  </r>
  <r>
    <s v="97493-AND"/>
    <x v="1"/>
    <n v="59"/>
    <s v="No"/>
    <x v="10"/>
    <n v="9"/>
    <n v="16"/>
    <s v="Deal 5"/>
    <x v="0"/>
    <s v="Yes"/>
    <x v="0"/>
    <s v="Fiber Optic"/>
    <x v="0"/>
    <s v="No"/>
    <x v="0"/>
    <s v="No"/>
    <x v="1"/>
    <s v="No"/>
    <s v="No"/>
    <s v="No"/>
    <x v="1"/>
    <s v="Yes"/>
    <x v="1"/>
    <n v="75.8"/>
    <n v="246.3"/>
    <n v="0"/>
    <n v="10"/>
    <n v="15.6"/>
    <n v="271.89999999999998"/>
    <s v="Churned"/>
    <x v="1"/>
    <s v="Competitor had better devices"/>
    <n v="1"/>
    <s v="50-100"/>
    <n v="0"/>
    <x v="1"/>
    <x v="1"/>
  </r>
  <r>
    <s v="76577-TEL"/>
    <x v="0"/>
    <n v="67"/>
    <s v="Yes"/>
    <x v="5"/>
    <n v="1"/>
    <n v="8"/>
    <s v="None"/>
    <x v="0"/>
    <s v="No"/>
    <x v="0"/>
    <s v="Fiber Optic"/>
    <x v="0"/>
    <s v="No"/>
    <x v="1"/>
    <s v="Yes"/>
    <x v="1"/>
    <s v="Yes"/>
    <s v="Yes"/>
    <s v="Yes"/>
    <x v="1"/>
    <s v="Yes"/>
    <x v="1"/>
    <n v="91.55"/>
    <n v="1540.05"/>
    <n v="0"/>
    <n v="0"/>
    <n v="247.04"/>
    <n v="1787.09"/>
    <s v="Stayed"/>
    <x v="0"/>
    <s v="other"/>
    <n v="0"/>
    <s v="50-100"/>
    <n v="0"/>
    <x v="1"/>
    <x v="3"/>
  </r>
  <r>
    <s v="37229-KAR"/>
    <x v="0"/>
    <n v="78"/>
    <s v="No"/>
    <x v="3"/>
    <n v="10"/>
    <n v="6"/>
    <s v="None"/>
    <x v="0"/>
    <s v="Yes"/>
    <x v="1"/>
    <s v="No"/>
    <x v="0"/>
    <s v="No"/>
    <x v="0"/>
    <s v="No"/>
    <x v="1"/>
    <s v="No"/>
    <s v="No"/>
    <s v="No"/>
    <x v="0"/>
    <s v="No"/>
    <x v="0"/>
    <n v="24.7"/>
    <n v="1174.3499999999999"/>
    <n v="0"/>
    <n v="0"/>
    <n v="2020.95"/>
    <n v="3195.3"/>
    <s v="Stayed"/>
    <x v="0"/>
    <s v="other"/>
    <n v="0"/>
    <s v="20-50"/>
    <n v="0"/>
    <x v="1"/>
    <x v="3"/>
  </r>
  <r>
    <s v="78129-DEL"/>
    <x v="1"/>
    <n v="28"/>
    <s v="No"/>
    <x v="0"/>
    <n v="13"/>
    <n v="32"/>
    <s v="None"/>
    <x v="0"/>
    <s v="No"/>
    <x v="0"/>
    <s v="Fiber Optic"/>
    <x v="0"/>
    <s v="No"/>
    <x v="1"/>
    <s v="No"/>
    <x v="1"/>
    <s v="No"/>
    <s v="Yes"/>
    <s v="Yes"/>
    <x v="1"/>
    <s v="Yes"/>
    <x v="1"/>
    <n v="-1"/>
    <n v="325.45"/>
    <n v="0"/>
    <n v="0"/>
    <n v="193.92"/>
    <n v="519.37"/>
    <s v="Churned"/>
    <x v="2"/>
    <s v="Service dissatisfaction"/>
    <n v="1"/>
    <s v="&lt;20"/>
    <n v="0"/>
    <x v="2"/>
    <x v="0"/>
  </r>
  <r>
    <s v="29090-UTT"/>
    <x v="1"/>
    <n v="55"/>
    <s v="No"/>
    <x v="7"/>
    <n v="1"/>
    <n v="3"/>
    <s v="Deal 5"/>
    <x v="0"/>
    <s v="No"/>
    <x v="0"/>
    <s v="Fiber Optic"/>
    <x v="1"/>
    <s v="Yes"/>
    <x v="0"/>
    <s v="No"/>
    <x v="1"/>
    <s v="No"/>
    <s v="No"/>
    <s v="Yes"/>
    <x v="1"/>
    <s v="Yes"/>
    <x v="1"/>
    <n v="79.099999999999994"/>
    <n v="246.5"/>
    <n v="0"/>
    <n v="0"/>
    <n v="97.29"/>
    <n v="343.79"/>
    <s v="Churned"/>
    <x v="4"/>
    <s v="Attitude of support person"/>
    <n v="1"/>
    <s v="50-100"/>
    <n v="0"/>
    <x v="1"/>
    <x v="4"/>
  </r>
  <r>
    <s v="41083-DEL"/>
    <x v="1"/>
    <n v="26"/>
    <s v="Yes"/>
    <x v="0"/>
    <n v="3"/>
    <n v="2"/>
    <s v="Deal 5"/>
    <x v="0"/>
    <s v="Yes"/>
    <x v="0"/>
    <s v="Fiber Optic"/>
    <x v="0"/>
    <s v="Yes"/>
    <x v="1"/>
    <s v="No"/>
    <x v="0"/>
    <s v="Yes"/>
    <s v="Yes"/>
    <s v="Yes"/>
    <x v="1"/>
    <s v="Yes"/>
    <x v="1"/>
    <n v="105.3"/>
    <n v="545.20000000000005"/>
    <n v="0"/>
    <n v="0"/>
    <n v="164.64"/>
    <n v="709.84"/>
    <s v="Churned"/>
    <x v="1"/>
    <s v="Competitor offered more data"/>
    <n v="1"/>
    <s v="&gt;100"/>
    <n v="0"/>
    <x v="2"/>
    <x v="4"/>
  </r>
  <r>
    <s v="26359-MAH"/>
    <x v="1"/>
    <n v="28"/>
    <s v="Yes"/>
    <x v="1"/>
    <n v="15"/>
    <n v="12"/>
    <s v="Deal 5"/>
    <x v="0"/>
    <s v="No"/>
    <x v="1"/>
    <s v="No"/>
    <x v="0"/>
    <s v="No"/>
    <x v="0"/>
    <s v="No"/>
    <x v="1"/>
    <s v="No"/>
    <s v="No"/>
    <s v="No"/>
    <x v="1"/>
    <s v="Yes"/>
    <x v="0"/>
    <n v="19.600000000000001"/>
    <n v="19.600000000000001"/>
    <n v="0"/>
    <n v="0"/>
    <n v="5.36"/>
    <n v="24.96"/>
    <s v="Churned"/>
    <x v="3"/>
    <s v="Price too high"/>
    <n v="1"/>
    <s v="&lt;20"/>
    <n v="0"/>
    <x v="2"/>
    <x v="1"/>
  </r>
  <r>
    <s v="19854-RAJ"/>
    <x v="1"/>
    <n v="32"/>
    <s v="Yes"/>
    <x v="8"/>
    <n v="5"/>
    <n v="18"/>
    <s v="Deal 1"/>
    <x v="0"/>
    <s v="Yes"/>
    <x v="1"/>
    <s v="No"/>
    <x v="0"/>
    <s v="No"/>
    <x v="0"/>
    <s v="No"/>
    <x v="1"/>
    <s v="No"/>
    <s v="No"/>
    <s v="No"/>
    <x v="2"/>
    <s v="No"/>
    <x v="1"/>
    <n v="24.25"/>
    <n v="1724.15"/>
    <n v="0"/>
    <n v="0"/>
    <n v="1997.8"/>
    <n v="3721.95"/>
    <s v="Stayed"/>
    <x v="0"/>
    <s v="other"/>
    <n v="0"/>
    <s v="20-50"/>
    <n v="0"/>
    <x v="2"/>
    <x v="2"/>
  </r>
  <r>
    <s v="37071-KER"/>
    <x v="1"/>
    <n v="48"/>
    <s v="No"/>
    <x v="20"/>
    <n v="6"/>
    <n v="33"/>
    <s v="Deal 5"/>
    <x v="1"/>
    <s v="No"/>
    <x v="0"/>
    <s v="Cable"/>
    <x v="1"/>
    <s v="No"/>
    <x v="0"/>
    <s v="No"/>
    <x v="1"/>
    <s v="No"/>
    <s v="No"/>
    <s v="Yes"/>
    <x v="1"/>
    <s v="No"/>
    <x v="0"/>
    <n v="-4"/>
    <n v="91.7"/>
    <n v="0"/>
    <n v="0"/>
    <n v="0"/>
    <n v="91.7"/>
    <s v="Churned"/>
    <x v="4"/>
    <s v="Attitude of support person"/>
    <n v="1"/>
    <s v="&lt;20"/>
    <n v="0"/>
    <x v="0"/>
    <x v="0"/>
  </r>
  <r>
    <s v="98058-MAH"/>
    <x v="1"/>
    <n v="62"/>
    <s v="No"/>
    <x v="1"/>
    <n v="3"/>
    <n v="21"/>
    <s v="None"/>
    <x v="0"/>
    <s v="Yes"/>
    <x v="1"/>
    <s v="No"/>
    <x v="0"/>
    <s v="No"/>
    <x v="0"/>
    <s v="No"/>
    <x v="1"/>
    <s v="No"/>
    <s v="No"/>
    <s v="No"/>
    <x v="0"/>
    <s v="No"/>
    <x v="1"/>
    <n v="24.9"/>
    <n v="1334"/>
    <n v="0"/>
    <n v="0"/>
    <n v="144.47999999999999"/>
    <n v="1478.48"/>
    <s v="Churned"/>
    <x v="4"/>
    <s v="Attitude of support person"/>
    <n v="1"/>
    <s v="20-50"/>
    <n v="0"/>
    <x v="1"/>
    <x v="2"/>
  </r>
  <r>
    <s v="52313-KER"/>
    <x v="0"/>
    <n v="64"/>
    <s v="No"/>
    <x v="20"/>
    <n v="7"/>
    <n v="20"/>
    <s v="None"/>
    <x v="0"/>
    <s v="Yes"/>
    <x v="0"/>
    <s v="Fiber Optic"/>
    <x v="0"/>
    <s v="Yes"/>
    <x v="0"/>
    <s v="No"/>
    <x v="0"/>
    <s v="Yes"/>
    <s v="Yes"/>
    <s v="Yes"/>
    <x v="1"/>
    <s v="Yes"/>
    <x v="1"/>
    <n v="101.25"/>
    <n v="2440.15"/>
    <n v="0"/>
    <n v="0"/>
    <n v="695.52"/>
    <n v="3135.67"/>
    <s v="Churned"/>
    <x v="4"/>
    <s v="Attitude of support person"/>
    <n v="1"/>
    <s v="&gt;100"/>
    <n v="0"/>
    <x v="1"/>
    <x v="2"/>
  </r>
  <r>
    <s v="63309-MAH"/>
    <x v="1"/>
    <n v="75"/>
    <s v="Yes"/>
    <x v="1"/>
    <n v="2"/>
    <n v="14"/>
    <s v="Deal 3"/>
    <x v="0"/>
    <s v="No"/>
    <x v="0"/>
    <s v="Fiber Optic"/>
    <x v="0"/>
    <s v="Yes"/>
    <x v="1"/>
    <s v="No"/>
    <x v="0"/>
    <s v="Yes"/>
    <s v="No"/>
    <s v="Yes"/>
    <x v="1"/>
    <s v="Yes"/>
    <x v="1"/>
    <n v="98.5"/>
    <n v="2514.5"/>
    <n v="13.43"/>
    <n v="0"/>
    <n v="494"/>
    <n v="2995.07"/>
    <s v="Churned"/>
    <x v="2"/>
    <s v="Limited range of services"/>
    <n v="1"/>
    <s v="50-100"/>
    <n v="0"/>
    <x v="1"/>
    <x v="1"/>
  </r>
  <r>
    <s v="61487-UTT"/>
    <x v="1"/>
    <n v="30"/>
    <s v="Yes"/>
    <x v="7"/>
    <n v="11"/>
    <n v="32"/>
    <s v="None"/>
    <x v="1"/>
    <s v="No"/>
    <x v="0"/>
    <s v="DSL"/>
    <x v="1"/>
    <s v="Yes"/>
    <x v="1"/>
    <s v="Yes"/>
    <x v="0"/>
    <s v="No"/>
    <s v="No"/>
    <s v="Yes"/>
    <x v="0"/>
    <s v="Yes"/>
    <x v="1"/>
    <n v="53.6"/>
    <n v="2879.2"/>
    <n v="0"/>
    <n v="0"/>
    <n v="0"/>
    <n v="2879.2"/>
    <s v="Stayed"/>
    <x v="0"/>
    <s v="other"/>
    <n v="0"/>
    <s v="50-100"/>
    <n v="0"/>
    <x v="2"/>
    <x v="0"/>
  </r>
  <r>
    <s v="93689-UTT"/>
    <x v="0"/>
    <n v="46"/>
    <s v="No"/>
    <x v="18"/>
    <n v="4"/>
    <n v="32"/>
    <s v="Deal 5"/>
    <x v="0"/>
    <s v="No"/>
    <x v="0"/>
    <s v="Fiber Optic"/>
    <x v="0"/>
    <s v="No"/>
    <x v="0"/>
    <s v="No"/>
    <x v="1"/>
    <s v="No"/>
    <s v="No"/>
    <s v="Yes"/>
    <x v="1"/>
    <s v="Yes"/>
    <x v="1"/>
    <n v="69.849999999999994"/>
    <n v="69.849999999999994"/>
    <n v="0"/>
    <n v="0"/>
    <n v="12.13"/>
    <n v="81.98"/>
    <s v="Churned"/>
    <x v="1"/>
    <s v="Competitor had better devices"/>
    <n v="1"/>
    <s v="50-100"/>
    <n v="0"/>
    <x v="0"/>
    <x v="0"/>
  </r>
  <r>
    <s v="32857-MAH"/>
    <x v="0"/>
    <n v="60"/>
    <s v="Yes"/>
    <x v="1"/>
    <n v="6"/>
    <n v="11"/>
    <s v="None"/>
    <x v="0"/>
    <s v="No"/>
    <x v="0"/>
    <s v="Fiber Optic"/>
    <x v="0"/>
    <s v="No"/>
    <x v="0"/>
    <s v="No"/>
    <x v="0"/>
    <s v="Yes"/>
    <s v="Yes"/>
    <s v="No"/>
    <x v="0"/>
    <s v="Yes"/>
    <x v="1"/>
    <n v="90.4"/>
    <n v="2178.6"/>
    <n v="0"/>
    <n v="140"/>
    <n v="881.75"/>
    <n v="3200.35"/>
    <s v="Churned"/>
    <x v="1"/>
    <s v="Competitor made better offer"/>
    <n v="1"/>
    <s v="50-100"/>
    <n v="0"/>
    <x v="1"/>
    <x v="3"/>
  </r>
  <r>
    <s v="87508-RAJ"/>
    <x v="0"/>
    <n v="48"/>
    <s v="Yes"/>
    <x v="8"/>
    <n v="13"/>
    <n v="24"/>
    <s v="None"/>
    <x v="0"/>
    <s v="No"/>
    <x v="0"/>
    <s v="DSL"/>
    <x v="0"/>
    <s v="No"/>
    <x v="0"/>
    <s v="No"/>
    <x v="1"/>
    <s v="No"/>
    <s v="No"/>
    <s v="Yes"/>
    <x v="1"/>
    <s v="No"/>
    <x v="1"/>
    <n v="44.65"/>
    <n v="369.15"/>
    <n v="0"/>
    <n v="0"/>
    <n v="246.16"/>
    <n v="615.30999999999995"/>
    <s v="Stayed"/>
    <x v="0"/>
    <s v="other"/>
    <n v="0"/>
    <s v="20-50"/>
    <n v="0"/>
    <x v="0"/>
    <x v="0"/>
  </r>
  <r>
    <s v="16754-MAH"/>
    <x v="0"/>
    <n v="39"/>
    <s v="No"/>
    <x v="1"/>
    <n v="4"/>
    <n v="2"/>
    <s v="None"/>
    <x v="0"/>
    <s v="No"/>
    <x v="1"/>
    <s v="No"/>
    <x v="0"/>
    <s v="No"/>
    <x v="0"/>
    <s v="No"/>
    <x v="1"/>
    <s v="No"/>
    <s v="No"/>
    <s v="No"/>
    <x v="2"/>
    <s v="No"/>
    <x v="0"/>
    <n v="19.899999999999999"/>
    <n v="550.1"/>
    <n v="0"/>
    <n v="0"/>
    <n v="64.8"/>
    <n v="614.9"/>
    <s v="Stayed"/>
    <x v="0"/>
    <s v="other"/>
    <n v="0"/>
    <s v="&lt;20"/>
    <n v="0"/>
    <x v="0"/>
    <x v="4"/>
  </r>
  <r>
    <s v="15923-RAJ"/>
    <x v="1"/>
    <n v="35"/>
    <s v="Yes"/>
    <x v="8"/>
    <n v="9"/>
    <n v="16"/>
    <s v="Deal 2"/>
    <x v="1"/>
    <s v="No"/>
    <x v="0"/>
    <s v="Cable"/>
    <x v="1"/>
    <s v="Yes"/>
    <x v="1"/>
    <s v="No"/>
    <x v="1"/>
    <s v="Yes"/>
    <s v="Yes"/>
    <s v="Yes"/>
    <x v="0"/>
    <s v="No"/>
    <x v="1"/>
    <n v="50.05"/>
    <n v="2911.5"/>
    <n v="0"/>
    <n v="0"/>
    <n v="0"/>
    <n v="2911.5"/>
    <s v="Stayed"/>
    <x v="0"/>
    <s v="other"/>
    <n v="0"/>
    <s v="50-100"/>
    <n v="0"/>
    <x v="0"/>
    <x v="1"/>
  </r>
  <r>
    <s v="47736-UTT"/>
    <x v="1"/>
    <n v="69"/>
    <s v="No"/>
    <x v="7"/>
    <n v="10"/>
    <n v="4"/>
    <s v="Deal 4"/>
    <x v="0"/>
    <s v="No"/>
    <x v="0"/>
    <s v="Fiber Optic"/>
    <x v="0"/>
    <s v="No"/>
    <x v="0"/>
    <s v="No"/>
    <x v="1"/>
    <s v="Yes"/>
    <s v="Yes"/>
    <s v="Yes"/>
    <x v="0"/>
    <s v="Yes"/>
    <x v="1"/>
    <n v="81.45"/>
    <n v="1671.6"/>
    <n v="0"/>
    <n v="0"/>
    <n v="463.6"/>
    <n v="2135.1999999999998"/>
    <s v="Stayed"/>
    <x v="0"/>
    <s v="other"/>
    <n v="0"/>
    <s v="50-100"/>
    <n v="0"/>
    <x v="1"/>
    <x v="4"/>
  </r>
  <r>
    <s v="79486-ODI"/>
    <x v="1"/>
    <n v="71"/>
    <s v="Yes"/>
    <x v="19"/>
    <n v="14"/>
    <n v="22"/>
    <s v="None"/>
    <x v="0"/>
    <s v="Yes"/>
    <x v="0"/>
    <s v="Fiber Optic"/>
    <x v="0"/>
    <s v="Yes"/>
    <x v="1"/>
    <s v="No"/>
    <x v="0"/>
    <s v="Yes"/>
    <s v="No"/>
    <s v="Yes"/>
    <x v="0"/>
    <s v="Yes"/>
    <x v="1"/>
    <n v="104.75"/>
    <n v="5510.65"/>
    <n v="0"/>
    <n v="0"/>
    <n v="1936.48"/>
    <n v="7447.13"/>
    <s v="Churned"/>
    <x v="4"/>
    <s v="Attitude of service provider"/>
    <n v="1"/>
    <s v="&gt;100"/>
    <n v="0"/>
    <x v="1"/>
    <x v="2"/>
  </r>
  <r>
    <s v="32696-UTT"/>
    <x v="1"/>
    <n v="49"/>
    <s v="Yes"/>
    <x v="7"/>
    <n v="0"/>
    <n v="10"/>
    <s v="None"/>
    <x v="0"/>
    <s v="No"/>
    <x v="0"/>
    <s v="Fiber Optic"/>
    <x v="0"/>
    <s v="No"/>
    <x v="0"/>
    <s v="No"/>
    <x v="1"/>
    <s v="Yes"/>
    <s v="Yes"/>
    <s v="Yes"/>
    <x v="1"/>
    <s v="Yes"/>
    <x v="1"/>
    <n v="81.099999999999994"/>
    <n v="81.099999999999994"/>
    <n v="0"/>
    <n v="0"/>
    <n v="22.86"/>
    <n v="103.96"/>
    <s v="Churned"/>
    <x v="1"/>
    <s v="Competitor offered more data"/>
    <n v="1"/>
    <s v="50-100"/>
    <n v="0"/>
    <x v="0"/>
    <x v="3"/>
  </r>
  <r>
    <s v="85472-BIH"/>
    <x v="1"/>
    <n v="30"/>
    <s v="Yes"/>
    <x v="9"/>
    <n v="11"/>
    <n v="5"/>
    <s v="None"/>
    <x v="0"/>
    <s v="No"/>
    <x v="0"/>
    <s v="Cable"/>
    <x v="0"/>
    <s v="No"/>
    <x v="1"/>
    <s v="Yes"/>
    <x v="1"/>
    <s v="Yes"/>
    <s v="Yes"/>
    <s v="Yes"/>
    <x v="2"/>
    <s v="No"/>
    <x v="0"/>
    <n v="66.5"/>
    <n v="2762.75"/>
    <n v="0"/>
    <n v="0"/>
    <n v="1459.92"/>
    <n v="4222.67"/>
    <s v="Stayed"/>
    <x v="0"/>
    <s v="other"/>
    <n v="0"/>
    <s v="50-100"/>
    <n v="0"/>
    <x v="2"/>
    <x v="4"/>
  </r>
  <r>
    <s v="88110-HAR"/>
    <x v="1"/>
    <n v="22"/>
    <s v="Yes"/>
    <x v="15"/>
    <n v="9"/>
    <n v="10"/>
    <s v="Deal 4"/>
    <x v="0"/>
    <s v="No"/>
    <x v="1"/>
    <s v="No"/>
    <x v="0"/>
    <s v="No"/>
    <x v="0"/>
    <s v="No"/>
    <x v="1"/>
    <s v="No"/>
    <s v="No"/>
    <s v="No"/>
    <x v="0"/>
    <s v="No"/>
    <x v="1"/>
    <n v="20.100000000000001"/>
    <n v="318.60000000000002"/>
    <n v="0"/>
    <n v="0"/>
    <n v="756"/>
    <n v="1074.5999999999999"/>
    <s v="Stayed"/>
    <x v="0"/>
    <s v="other"/>
    <n v="0"/>
    <s v="20-50"/>
    <n v="0"/>
    <x v="2"/>
    <x v="3"/>
  </r>
  <r>
    <s v="71631-TAM"/>
    <x v="1"/>
    <n v="38"/>
    <s v="Yes"/>
    <x v="4"/>
    <n v="13"/>
    <n v="32"/>
    <s v="Deal 2"/>
    <x v="0"/>
    <s v="Yes"/>
    <x v="0"/>
    <s v="Fiber Optic"/>
    <x v="0"/>
    <s v="Yes"/>
    <x v="1"/>
    <s v="Yes"/>
    <x v="0"/>
    <s v="Yes"/>
    <s v="Yes"/>
    <s v="Yes"/>
    <x v="2"/>
    <s v="Yes"/>
    <x v="0"/>
    <n v="110.8"/>
    <n v="7245.9"/>
    <n v="0"/>
    <n v="0"/>
    <n v="2938.65"/>
    <n v="10184.549999999999"/>
    <s v="Stayed"/>
    <x v="0"/>
    <s v="other"/>
    <n v="0"/>
    <s v="&gt;100"/>
    <n v="0"/>
    <x v="0"/>
    <x v="0"/>
  </r>
  <r>
    <s v="56352-MAH"/>
    <x v="0"/>
    <n v="67"/>
    <s v="No"/>
    <x v="1"/>
    <n v="8"/>
    <n v="2"/>
    <s v="None"/>
    <x v="0"/>
    <s v="No"/>
    <x v="0"/>
    <s v="Fiber Optic"/>
    <x v="0"/>
    <s v="No"/>
    <x v="0"/>
    <s v="No"/>
    <x v="0"/>
    <s v="Yes"/>
    <s v="Yes"/>
    <s v="Yes"/>
    <x v="0"/>
    <s v="Yes"/>
    <x v="1"/>
    <n v="91"/>
    <n v="1859.5"/>
    <n v="0"/>
    <n v="0"/>
    <n v="777"/>
    <n v="2636.5"/>
    <s v="Stayed"/>
    <x v="0"/>
    <s v="other"/>
    <n v="0"/>
    <s v="50-100"/>
    <n v="0"/>
    <x v="1"/>
    <x v="4"/>
  </r>
  <r>
    <s v="24262-JHA"/>
    <x v="0"/>
    <n v="61"/>
    <s v="Yes"/>
    <x v="14"/>
    <n v="2"/>
    <n v="36"/>
    <s v="Deal 3"/>
    <x v="0"/>
    <s v="No"/>
    <x v="0"/>
    <s v="Fiber Optic"/>
    <x v="1"/>
    <s v="No"/>
    <x v="0"/>
    <s v="Yes"/>
    <x v="0"/>
    <s v="No"/>
    <s v="No"/>
    <s v="Yes"/>
    <x v="2"/>
    <s v="Yes"/>
    <x v="1"/>
    <n v="88.95"/>
    <n v="3027.65"/>
    <n v="0"/>
    <n v="0"/>
    <n v="1572.12"/>
    <n v="4599.7700000000004"/>
    <s v="Stayed"/>
    <x v="0"/>
    <s v="other"/>
    <n v="0"/>
    <s v="50-100"/>
    <n v="0"/>
    <x v="1"/>
    <x v="0"/>
  </r>
  <r>
    <s v="52218-JAM"/>
    <x v="0"/>
    <n v="38"/>
    <s v="Yes"/>
    <x v="16"/>
    <n v="1"/>
    <n v="13"/>
    <s v="Deal 4"/>
    <x v="0"/>
    <s v="No"/>
    <x v="1"/>
    <s v="No"/>
    <x v="0"/>
    <s v="No"/>
    <x v="0"/>
    <s v="No"/>
    <x v="1"/>
    <s v="No"/>
    <s v="No"/>
    <s v="No"/>
    <x v="1"/>
    <s v="Yes"/>
    <x v="1"/>
    <n v="20.45"/>
    <n v="471.55"/>
    <n v="0"/>
    <n v="0"/>
    <n v="457.16"/>
    <n v="928.71"/>
    <s v="Stayed"/>
    <x v="0"/>
    <s v="other"/>
    <n v="0"/>
    <s v="20-50"/>
    <n v="0"/>
    <x v="0"/>
    <x v="1"/>
  </r>
  <r>
    <s v="23313-TEL"/>
    <x v="0"/>
    <n v="51"/>
    <s v="Yes"/>
    <x v="5"/>
    <n v="3"/>
    <n v="9"/>
    <s v="Deal 5"/>
    <x v="1"/>
    <s v="No"/>
    <x v="0"/>
    <s v="Cable"/>
    <x v="1"/>
    <s v="No"/>
    <x v="0"/>
    <s v="No"/>
    <x v="1"/>
    <s v="No"/>
    <s v="No"/>
    <s v="No"/>
    <x v="1"/>
    <s v="Yes"/>
    <x v="1"/>
    <n v="30.45"/>
    <n v="226.45"/>
    <n v="0"/>
    <n v="0"/>
    <n v="0"/>
    <n v="226.45"/>
    <s v="Churned"/>
    <x v="1"/>
    <s v="Competitor had better devices"/>
    <n v="1"/>
    <s v="20-50"/>
    <n v="0"/>
    <x v="1"/>
    <x v="3"/>
  </r>
  <r>
    <s v="77535-PUN"/>
    <x v="1"/>
    <n v="33"/>
    <s v="Yes"/>
    <x v="13"/>
    <n v="11"/>
    <n v="21"/>
    <s v="None"/>
    <x v="0"/>
    <s v="No"/>
    <x v="1"/>
    <s v="No"/>
    <x v="0"/>
    <s v="No"/>
    <x v="0"/>
    <s v="No"/>
    <x v="1"/>
    <s v="No"/>
    <s v="No"/>
    <s v="No"/>
    <x v="2"/>
    <s v="No"/>
    <x v="0"/>
    <n v="20.399999999999999"/>
    <n v="905.55"/>
    <n v="0"/>
    <n v="0"/>
    <n v="61.6"/>
    <n v="967.15"/>
    <s v="Stayed"/>
    <x v="0"/>
    <s v="other"/>
    <n v="0"/>
    <s v="20-50"/>
    <n v="0"/>
    <x v="2"/>
    <x v="2"/>
  </r>
  <r>
    <s v="95462-AND"/>
    <x v="0"/>
    <n v="40"/>
    <s v="Yes"/>
    <x v="10"/>
    <n v="14"/>
    <n v="25"/>
    <s v="None"/>
    <x v="0"/>
    <s v="Yes"/>
    <x v="1"/>
    <s v="No"/>
    <x v="0"/>
    <s v="No"/>
    <x v="0"/>
    <s v="No"/>
    <x v="1"/>
    <s v="No"/>
    <s v="No"/>
    <s v="No"/>
    <x v="2"/>
    <s v="Yes"/>
    <x v="1"/>
    <n v="26.25"/>
    <n v="1988.05"/>
    <n v="0"/>
    <n v="0"/>
    <n v="185.04"/>
    <n v="2173.09"/>
    <s v="Stayed"/>
    <x v="0"/>
    <s v="other"/>
    <n v="0"/>
    <s v="20-50"/>
    <n v="0"/>
    <x v="0"/>
    <x v="0"/>
  </r>
  <r>
    <s v="19698-UTT"/>
    <x v="0"/>
    <n v="64"/>
    <s v="No"/>
    <x v="7"/>
    <n v="7"/>
    <n v="13"/>
    <s v="None"/>
    <x v="0"/>
    <s v="Yes"/>
    <x v="0"/>
    <s v="Fiber Optic"/>
    <x v="0"/>
    <s v="No"/>
    <x v="0"/>
    <s v="No"/>
    <x v="0"/>
    <s v="Yes"/>
    <s v="Yes"/>
    <s v="Yes"/>
    <x v="1"/>
    <s v="Yes"/>
    <x v="1"/>
    <n v="93.85"/>
    <n v="635.6"/>
    <n v="0"/>
    <n v="0"/>
    <n v="108.57"/>
    <n v="744.17"/>
    <s v="Churned"/>
    <x v="1"/>
    <s v="Competitor had better devices"/>
    <n v="1"/>
    <s v="50-100"/>
    <n v="0"/>
    <x v="1"/>
    <x v="1"/>
  </r>
  <r>
    <s v="82109-MAH"/>
    <x v="1"/>
    <n v="40"/>
    <s v="Yes"/>
    <x v="1"/>
    <n v="4"/>
    <n v="22"/>
    <s v="Deal 2"/>
    <x v="0"/>
    <s v="Yes"/>
    <x v="0"/>
    <s v="DSL"/>
    <x v="0"/>
    <s v="Yes"/>
    <x v="0"/>
    <s v="Yes"/>
    <x v="0"/>
    <s v="Yes"/>
    <s v="Yes"/>
    <s v="Yes"/>
    <x v="0"/>
    <s v="Yes"/>
    <x v="0"/>
    <n v="78.650000000000006"/>
    <n v="3950.85"/>
    <n v="0"/>
    <n v="0"/>
    <n v="1297.95"/>
    <n v="5248.8"/>
    <s v="Stayed"/>
    <x v="0"/>
    <s v="other"/>
    <n v="0"/>
    <s v="50-100"/>
    <n v="0"/>
    <x v="0"/>
    <x v="2"/>
  </r>
  <r>
    <s v="18231-MAH"/>
    <x v="1"/>
    <n v="77"/>
    <s v="Yes"/>
    <x v="1"/>
    <n v="6"/>
    <n v="9"/>
    <s v="None"/>
    <x v="0"/>
    <s v="Yes"/>
    <x v="0"/>
    <s v="Fiber Optic"/>
    <x v="1"/>
    <s v="No"/>
    <x v="1"/>
    <s v="Yes"/>
    <x v="0"/>
    <s v="Yes"/>
    <s v="Yes"/>
    <s v="Yes"/>
    <x v="2"/>
    <s v="No"/>
    <x v="0"/>
    <n v="110.25"/>
    <n v="7467.55"/>
    <n v="0"/>
    <n v="0"/>
    <n v="1614.6"/>
    <n v="9082.15"/>
    <s v="Stayed"/>
    <x v="0"/>
    <s v="other"/>
    <n v="0"/>
    <s v="&gt;100"/>
    <n v="0"/>
    <x v="1"/>
    <x v="3"/>
  </r>
  <r>
    <s v="32089-TAM"/>
    <x v="1"/>
    <n v="28"/>
    <s v="Yes"/>
    <x v="4"/>
    <n v="3"/>
    <n v="11"/>
    <s v="Deal 2"/>
    <x v="1"/>
    <s v="No"/>
    <x v="0"/>
    <s v="DSL"/>
    <x v="0"/>
    <s v="Yes"/>
    <x v="0"/>
    <s v="No"/>
    <x v="0"/>
    <s v="No"/>
    <s v="Yes"/>
    <s v="No"/>
    <x v="1"/>
    <s v="Yes"/>
    <x v="1"/>
    <n v="39.299999999999997"/>
    <n v="2111.4499999999998"/>
    <n v="0"/>
    <n v="80"/>
    <n v="0"/>
    <n v="2191.4499999999998"/>
    <s v="Churned"/>
    <x v="2"/>
    <s v="Lack of self-service on Website"/>
    <n v="1"/>
    <s v="20-50"/>
    <n v="0"/>
    <x v="2"/>
    <x v="3"/>
  </r>
  <r>
    <s v="88496-MAH"/>
    <x v="1"/>
    <n v="33"/>
    <s v="Yes"/>
    <x v="1"/>
    <n v="7"/>
    <n v="23"/>
    <s v="None"/>
    <x v="0"/>
    <s v="No"/>
    <x v="0"/>
    <s v="Fiber Optic"/>
    <x v="0"/>
    <s v="No"/>
    <x v="1"/>
    <s v="No"/>
    <x v="0"/>
    <s v="No"/>
    <s v="No"/>
    <s v="Yes"/>
    <x v="0"/>
    <s v="Yes"/>
    <x v="1"/>
    <n v="85.15"/>
    <n v="3030.6"/>
    <n v="0"/>
    <n v="0"/>
    <n v="892.85"/>
    <n v="3923.45"/>
    <s v="Churned"/>
    <x v="1"/>
    <s v="Competitor had better devices"/>
    <n v="1"/>
    <s v="50-100"/>
    <n v="0"/>
    <x v="2"/>
    <x v="2"/>
  </r>
  <r>
    <s v="41620-MAH"/>
    <x v="1"/>
    <n v="48"/>
    <s v="Yes"/>
    <x v="1"/>
    <n v="8"/>
    <n v="16"/>
    <s v="None"/>
    <x v="0"/>
    <s v="No"/>
    <x v="0"/>
    <s v="Fiber Optic"/>
    <x v="0"/>
    <s v="No"/>
    <x v="0"/>
    <s v="No"/>
    <x v="1"/>
    <s v="No"/>
    <s v="No"/>
    <s v="Yes"/>
    <x v="1"/>
    <s v="No"/>
    <x v="1"/>
    <n v="70.400000000000006"/>
    <n v="147.15"/>
    <n v="0"/>
    <n v="0"/>
    <n v="92.46"/>
    <n v="239.61"/>
    <s v="Churned"/>
    <x v="2"/>
    <s v="Network reliability"/>
    <n v="1"/>
    <s v="50-100"/>
    <n v="0"/>
    <x v="0"/>
    <x v="1"/>
  </r>
  <r>
    <s v="98019-MAH"/>
    <x v="1"/>
    <n v="75"/>
    <s v="No"/>
    <x v="1"/>
    <n v="0"/>
    <n v="26"/>
    <s v="None"/>
    <x v="0"/>
    <s v="No"/>
    <x v="0"/>
    <s v="Fiber Optic"/>
    <x v="0"/>
    <s v="No"/>
    <x v="0"/>
    <s v="No"/>
    <x v="1"/>
    <s v="Yes"/>
    <s v="No"/>
    <s v="Yes"/>
    <x v="1"/>
    <s v="Yes"/>
    <x v="1"/>
    <n v="79.400000000000006"/>
    <n v="1156.0999999999999"/>
    <n v="0"/>
    <n v="0"/>
    <n v="258.45"/>
    <n v="1414.55"/>
    <s v="Churned"/>
    <x v="1"/>
    <s v="Competitor offered higher download speeds"/>
    <n v="1"/>
    <s v="50-100"/>
    <n v="0"/>
    <x v="1"/>
    <x v="0"/>
  </r>
  <r>
    <s v="26506-UTT"/>
    <x v="1"/>
    <n v="32"/>
    <s v="No"/>
    <x v="7"/>
    <n v="10"/>
    <n v="15"/>
    <s v="Deal 4"/>
    <x v="0"/>
    <s v="No"/>
    <x v="1"/>
    <s v="No"/>
    <x v="0"/>
    <s v="No"/>
    <x v="0"/>
    <s v="No"/>
    <x v="1"/>
    <s v="No"/>
    <s v="No"/>
    <s v="No"/>
    <x v="0"/>
    <s v="No"/>
    <x v="0"/>
    <n v="19.95"/>
    <n v="433.5"/>
    <n v="0"/>
    <n v="0"/>
    <n v="822.8"/>
    <n v="1256.3"/>
    <s v="Stayed"/>
    <x v="0"/>
    <s v="other"/>
    <n v="0"/>
    <s v="&lt;20"/>
    <n v="0"/>
    <x v="2"/>
    <x v="1"/>
  </r>
  <r>
    <s v="85160-PUN"/>
    <x v="1"/>
    <n v="18"/>
    <s v="No"/>
    <x v="13"/>
    <n v="10"/>
    <n v="9"/>
    <s v="Deal 2"/>
    <x v="0"/>
    <s v="No"/>
    <x v="0"/>
    <s v="Cable"/>
    <x v="1"/>
    <s v="Yes"/>
    <x v="0"/>
    <s v="Yes"/>
    <x v="1"/>
    <s v="No"/>
    <s v="No"/>
    <s v="Yes"/>
    <x v="0"/>
    <s v="No"/>
    <x v="0"/>
    <n v="62.85"/>
    <n v="3419.5"/>
    <n v="0"/>
    <n v="0"/>
    <n v="2533.9299999999998"/>
    <n v="5953.43"/>
    <s v="Stayed"/>
    <x v="0"/>
    <s v="other"/>
    <n v="0"/>
    <s v="50-100"/>
    <n v="0"/>
    <x v="3"/>
    <x v="3"/>
  </r>
  <r>
    <s v="13079-JAM"/>
    <x v="1"/>
    <n v="19"/>
    <s v="No"/>
    <x v="16"/>
    <n v="10"/>
    <n v="8"/>
    <s v="Deal 5"/>
    <x v="0"/>
    <s v="No"/>
    <x v="0"/>
    <s v="Fiber Optic"/>
    <x v="0"/>
    <s v="No"/>
    <x v="0"/>
    <s v="No"/>
    <x v="0"/>
    <s v="Yes"/>
    <s v="Yes"/>
    <s v="Yes"/>
    <x v="1"/>
    <s v="Yes"/>
    <x v="0"/>
    <n v="88.4"/>
    <n v="788.6"/>
    <n v="0"/>
    <n v="0"/>
    <n v="319.05"/>
    <n v="1107.6500000000001"/>
    <s v="Stayed"/>
    <x v="0"/>
    <s v="other"/>
    <n v="0"/>
    <s v="50-100"/>
    <n v="0"/>
    <x v="3"/>
    <x v="3"/>
  </r>
  <r>
    <s v="97427-JAM"/>
    <x v="1"/>
    <n v="27"/>
    <s v="Yes"/>
    <x v="16"/>
    <n v="9"/>
    <n v="2"/>
    <s v="Deal 5"/>
    <x v="0"/>
    <s v="No"/>
    <x v="1"/>
    <s v="No"/>
    <x v="0"/>
    <s v="No"/>
    <x v="0"/>
    <s v="No"/>
    <x v="1"/>
    <s v="No"/>
    <s v="No"/>
    <s v="No"/>
    <x v="1"/>
    <s v="Yes"/>
    <x v="0"/>
    <n v="20.350000000000001"/>
    <n v="20.350000000000001"/>
    <n v="0"/>
    <n v="0"/>
    <n v="29.86"/>
    <n v="50.21"/>
    <s v="Joined"/>
    <x v="0"/>
    <s v="other"/>
    <n v="0"/>
    <s v="20-50"/>
    <n v="1"/>
    <x v="2"/>
    <x v="4"/>
  </r>
  <r>
    <s v="51958-UTT"/>
    <x v="0"/>
    <n v="42"/>
    <s v="Yes"/>
    <x v="7"/>
    <n v="15"/>
    <n v="30"/>
    <s v="None"/>
    <x v="0"/>
    <s v="No"/>
    <x v="1"/>
    <s v="No"/>
    <x v="0"/>
    <s v="No"/>
    <x v="0"/>
    <s v="No"/>
    <x v="1"/>
    <s v="No"/>
    <s v="No"/>
    <s v="No"/>
    <x v="2"/>
    <s v="No"/>
    <x v="0"/>
    <n v="18.95"/>
    <n v="613.95000000000005"/>
    <n v="0"/>
    <n v="0"/>
    <n v="1132.48"/>
    <n v="1746.43"/>
    <s v="Stayed"/>
    <x v="0"/>
    <s v="other"/>
    <n v="0"/>
    <s v="&lt;20"/>
    <n v="0"/>
    <x v="0"/>
    <x v="0"/>
  </r>
  <r>
    <s v="86395-PUN"/>
    <x v="1"/>
    <n v="29"/>
    <s v="No"/>
    <x v="13"/>
    <n v="14"/>
    <n v="2"/>
    <s v="None"/>
    <x v="0"/>
    <s v="Yes"/>
    <x v="0"/>
    <s v="Fiber Optic"/>
    <x v="0"/>
    <s v="Yes"/>
    <x v="0"/>
    <s v="No"/>
    <x v="1"/>
    <s v="Yes"/>
    <s v="Yes"/>
    <s v="Yes"/>
    <x v="1"/>
    <s v="No"/>
    <x v="0"/>
    <n v="88.85"/>
    <n v="3000.25"/>
    <n v="0"/>
    <n v="0"/>
    <n v="474.98"/>
    <n v="3475.23"/>
    <s v="Stayed"/>
    <x v="0"/>
    <s v="other"/>
    <n v="0"/>
    <s v="50-100"/>
    <n v="0"/>
    <x v="2"/>
    <x v="4"/>
  </r>
  <r>
    <s v="87242-WES"/>
    <x v="0"/>
    <n v="23"/>
    <s v="No"/>
    <x v="2"/>
    <n v="5"/>
    <n v="11"/>
    <s v="Deal 2"/>
    <x v="0"/>
    <s v="No"/>
    <x v="0"/>
    <s v="Cable"/>
    <x v="0"/>
    <s v="Yes"/>
    <x v="1"/>
    <s v="Yes"/>
    <x v="1"/>
    <s v="No"/>
    <s v="No"/>
    <s v="Yes"/>
    <x v="0"/>
    <s v="Yes"/>
    <x v="1"/>
    <n v="61"/>
    <n v="3283.05"/>
    <n v="0"/>
    <n v="0"/>
    <n v="224.64"/>
    <n v="3507.69"/>
    <s v="Stayed"/>
    <x v="0"/>
    <s v="other"/>
    <n v="0"/>
    <s v="50-100"/>
    <n v="0"/>
    <x v="2"/>
    <x v="3"/>
  </r>
  <r>
    <s v="99148-MAD"/>
    <x v="1"/>
    <n v="61"/>
    <s v="No"/>
    <x v="11"/>
    <n v="3"/>
    <n v="8"/>
    <s v="None"/>
    <x v="0"/>
    <s v="Yes"/>
    <x v="0"/>
    <s v="Fiber Optic"/>
    <x v="0"/>
    <s v="No"/>
    <x v="0"/>
    <s v="Yes"/>
    <x v="1"/>
    <s v="No"/>
    <s v="No"/>
    <s v="Yes"/>
    <x v="1"/>
    <s v="Yes"/>
    <x v="1"/>
    <n v="80.5"/>
    <n v="502.85"/>
    <n v="0"/>
    <n v="0"/>
    <n v="216.72"/>
    <n v="719.57"/>
    <s v="Churned"/>
    <x v="3"/>
    <s v="Price too high"/>
    <n v="1"/>
    <s v="50-100"/>
    <n v="0"/>
    <x v="1"/>
    <x v="3"/>
  </r>
  <r>
    <s v="38309-KAR"/>
    <x v="1"/>
    <n v="29"/>
    <s v="No"/>
    <x v="3"/>
    <n v="15"/>
    <n v="15"/>
    <s v="None"/>
    <x v="0"/>
    <s v="No"/>
    <x v="1"/>
    <s v="No"/>
    <x v="0"/>
    <s v="No"/>
    <x v="0"/>
    <s v="No"/>
    <x v="1"/>
    <s v="No"/>
    <s v="No"/>
    <s v="No"/>
    <x v="0"/>
    <s v="No"/>
    <x v="1"/>
    <n v="19.95"/>
    <n v="1244.8"/>
    <n v="0"/>
    <n v="0"/>
    <n v="2973.52"/>
    <n v="4218.32"/>
    <s v="Stayed"/>
    <x v="0"/>
    <s v="other"/>
    <n v="0"/>
    <s v="&lt;20"/>
    <n v="0"/>
    <x v="2"/>
    <x v="1"/>
  </r>
  <r>
    <s v="49138-UTT"/>
    <x v="1"/>
    <n v="56"/>
    <s v="No"/>
    <x v="7"/>
    <n v="5"/>
    <n v="36"/>
    <s v="Deal 4"/>
    <x v="0"/>
    <s v="No"/>
    <x v="0"/>
    <s v="DSL"/>
    <x v="0"/>
    <s v="No"/>
    <x v="0"/>
    <s v="No"/>
    <x v="1"/>
    <s v="Yes"/>
    <s v="Yes"/>
    <s v="Yes"/>
    <x v="1"/>
    <s v="No"/>
    <x v="1"/>
    <n v="55.95"/>
    <n v="734.35"/>
    <n v="0"/>
    <n v="0"/>
    <n v="247.65"/>
    <n v="982"/>
    <s v="Churned"/>
    <x v="1"/>
    <s v="Competitor had better devices"/>
    <n v="1"/>
    <s v="50-100"/>
    <n v="0"/>
    <x v="1"/>
    <x v="0"/>
  </r>
  <r>
    <s v="33745-AND"/>
    <x v="1"/>
    <n v="45"/>
    <s v="No"/>
    <x v="10"/>
    <n v="12"/>
    <n v="19"/>
    <s v="Deal 3"/>
    <x v="0"/>
    <s v="No"/>
    <x v="1"/>
    <s v="No"/>
    <x v="0"/>
    <s v="No"/>
    <x v="0"/>
    <s v="No"/>
    <x v="1"/>
    <s v="No"/>
    <s v="No"/>
    <s v="No"/>
    <x v="2"/>
    <s v="No"/>
    <x v="0"/>
    <n v="19.3"/>
    <n v="602.9"/>
    <n v="0"/>
    <n v="0"/>
    <n v="348"/>
    <n v="950.9"/>
    <s v="Stayed"/>
    <x v="0"/>
    <s v="other"/>
    <n v="0"/>
    <s v="&lt;20"/>
    <n v="0"/>
    <x v="0"/>
    <x v="2"/>
  </r>
  <r>
    <s v="13912-UTT"/>
    <x v="1"/>
    <n v="39"/>
    <s v="Yes"/>
    <x v="7"/>
    <n v="0"/>
    <n v="34"/>
    <s v="None"/>
    <x v="0"/>
    <s v="No"/>
    <x v="1"/>
    <s v="No"/>
    <x v="0"/>
    <s v="No"/>
    <x v="0"/>
    <s v="No"/>
    <x v="1"/>
    <s v="No"/>
    <s v="No"/>
    <s v="No"/>
    <x v="0"/>
    <s v="No"/>
    <x v="0"/>
    <n v="19.5"/>
    <n v="1026.3499999999999"/>
    <n v="0"/>
    <n v="0"/>
    <n v="1992.65"/>
    <n v="3019"/>
    <s v="Stayed"/>
    <x v="0"/>
    <s v="other"/>
    <n v="0"/>
    <s v="&lt;20"/>
    <n v="0"/>
    <x v="0"/>
    <x v="0"/>
  </r>
  <r>
    <s v="98183-RAJ"/>
    <x v="1"/>
    <n v="41"/>
    <s v="Yes"/>
    <x v="8"/>
    <n v="3"/>
    <n v="10"/>
    <s v="None"/>
    <x v="0"/>
    <s v="Yes"/>
    <x v="0"/>
    <s v="DSL"/>
    <x v="1"/>
    <s v="No"/>
    <x v="1"/>
    <s v="No"/>
    <x v="0"/>
    <s v="No"/>
    <s v="No"/>
    <s v="Yes"/>
    <x v="0"/>
    <s v="Yes"/>
    <x v="1"/>
    <n v="70.349999999999994"/>
    <n v="1201.6500000000001"/>
    <n v="0"/>
    <n v="0"/>
    <n v="565.08000000000004"/>
    <n v="1766.73"/>
    <s v="Stayed"/>
    <x v="0"/>
    <s v="other"/>
    <n v="0"/>
    <s v="50-100"/>
    <n v="0"/>
    <x v="0"/>
    <x v="3"/>
  </r>
  <r>
    <s v="54976-KER"/>
    <x v="1"/>
    <n v="41"/>
    <s v="No"/>
    <x v="20"/>
    <n v="4"/>
    <n v="34"/>
    <s v="None"/>
    <x v="0"/>
    <s v="No"/>
    <x v="0"/>
    <s v="DSL"/>
    <x v="1"/>
    <s v="No"/>
    <x v="1"/>
    <s v="Yes"/>
    <x v="0"/>
    <s v="Yes"/>
    <s v="Yes"/>
    <s v="Yes"/>
    <x v="1"/>
    <s v="No"/>
    <x v="1"/>
    <n v="81.25"/>
    <n v="580.1"/>
    <n v="47.36"/>
    <n v="0"/>
    <n v="85.12"/>
    <n v="617.86"/>
    <s v="Stayed"/>
    <x v="0"/>
    <s v="other"/>
    <n v="0"/>
    <s v="50-100"/>
    <n v="0"/>
    <x v="0"/>
    <x v="0"/>
  </r>
  <r>
    <s v="27350-GUJ"/>
    <x v="1"/>
    <n v="61"/>
    <s v="No"/>
    <x v="6"/>
    <n v="12"/>
    <n v="13"/>
    <s v="Deal 4"/>
    <x v="0"/>
    <s v="No"/>
    <x v="0"/>
    <s v="Fiber Optic"/>
    <x v="0"/>
    <s v="No"/>
    <x v="1"/>
    <s v="No"/>
    <x v="0"/>
    <s v="Yes"/>
    <s v="Yes"/>
    <s v="Yes"/>
    <x v="1"/>
    <s v="Yes"/>
    <x v="0"/>
    <n v="95.95"/>
    <n v="1745.5"/>
    <n v="6.72"/>
    <n v="0"/>
    <n v="532.79999999999995"/>
    <n v="2271.58"/>
    <s v="Stayed"/>
    <x v="0"/>
    <s v="other"/>
    <n v="0"/>
    <s v="50-100"/>
    <n v="0"/>
    <x v="1"/>
    <x v="1"/>
  </r>
  <r>
    <s v="92658-HAR"/>
    <x v="1"/>
    <n v="36"/>
    <s v="Yes"/>
    <x v="15"/>
    <n v="3"/>
    <n v="18"/>
    <s v="None"/>
    <x v="0"/>
    <s v="No"/>
    <x v="0"/>
    <s v="DSL"/>
    <x v="0"/>
    <s v="No"/>
    <x v="0"/>
    <s v="No"/>
    <x v="1"/>
    <s v="No"/>
    <s v="No"/>
    <s v="Yes"/>
    <x v="1"/>
    <s v="No"/>
    <x v="0"/>
    <n v="45.5"/>
    <n v="285.2"/>
    <n v="0"/>
    <n v="0"/>
    <n v="176.46"/>
    <n v="461.66"/>
    <s v="Stayed"/>
    <x v="0"/>
    <s v="other"/>
    <n v="0"/>
    <s v="20-50"/>
    <n v="0"/>
    <x v="0"/>
    <x v="2"/>
  </r>
  <r>
    <s v="22752-MAH"/>
    <x v="0"/>
    <n v="39"/>
    <s v="Yes"/>
    <x v="1"/>
    <n v="0"/>
    <n v="6"/>
    <s v="None"/>
    <x v="0"/>
    <s v="Yes"/>
    <x v="0"/>
    <s v="DSL"/>
    <x v="0"/>
    <s v="Yes"/>
    <x v="1"/>
    <s v="Yes"/>
    <x v="1"/>
    <s v="Yes"/>
    <s v="Yes"/>
    <s v="Yes"/>
    <x v="2"/>
    <s v="Yes"/>
    <x v="1"/>
    <n v="73.900000000000006"/>
    <n v="3958.25"/>
    <n v="0"/>
    <n v="0"/>
    <n v="346.62"/>
    <n v="4304.87"/>
    <s v="Stayed"/>
    <x v="0"/>
    <s v="other"/>
    <n v="0"/>
    <s v="50-100"/>
    <n v="0"/>
    <x v="0"/>
    <x v="3"/>
  </r>
  <r>
    <s v="19400-JHA"/>
    <x v="0"/>
    <n v="34"/>
    <s v="No"/>
    <x v="14"/>
    <n v="3"/>
    <n v="26"/>
    <s v="None"/>
    <x v="0"/>
    <s v="Yes"/>
    <x v="0"/>
    <s v="Fiber Optic"/>
    <x v="0"/>
    <s v="No"/>
    <x v="0"/>
    <s v="No"/>
    <x v="1"/>
    <s v="No"/>
    <s v="No"/>
    <s v="Yes"/>
    <x v="1"/>
    <s v="Yes"/>
    <x v="1"/>
    <n v="73.849999999999994"/>
    <n v="1284.2"/>
    <n v="0"/>
    <n v="0"/>
    <n v="287.36"/>
    <n v="1571.56"/>
    <s v="Churned"/>
    <x v="0"/>
    <s v="Don't know"/>
    <n v="1"/>
    <s v="50-100"/>
    <n v="0"/>
    <x v="2"/>
    <x v="0"/>
  </r>
  <r>
    <s v="35038-HAR"/>
    <x v="0"/>
    <n v="45"/>
    <s v="No"/>
    <x v="15"/>
    <n v="6"/>
    <n v="26"/>
    <s v="None"/>
    <x v="0"/>
    <s v="Yes"/>
    <x v="1"/>
    <s v="No"/>
    <x v="0"/>
    <s v="No"/>
    <x v="0"/>
    <s v="No"/>
    <x v="1"/>
    <s v="No"/>
    <s v="No"/>
    <s v="No"/>
    <x v="2"/>
    <s v="No"/>
    <x v="2"/>
    <n v="24.45"/>
    <n v="1088.25"/>
    <n v="0"/>
    <n v="0"/>
    <n v="2128.9499999999998"/>
    <n v="3217.2"/>
    <s v="Stayed"/>
    <x v="0"/>
    <s v="other"/>
    <n v="0"/>
    <s v="20-50"/>
    <n v="0"/>
    <x v="0"/>
    <x v="0"/>
  </r>
  <r>
    <s v="94247-TAM"/>
    <x v="1"/>
    <n v="65"/>
    <s v="Yes"/>
    <x v="4"/>
    <n v="6"/>
    <n v="32"/>
    <s v="None"/>
    <x v="0"/>
    <s v="No"/>
    <x v="0"/>
    <s v="Fiber Optic"/>
    <x v="1"/>
    <s v="Yes"/>
    <x v="1"/>
    <s v="No"/>
    <x v="1"/>
    <s v="Yes"/>
    <s v="No"/>
    <s v="Yes"/>
    <x v="0"/>
    <s v="No"/>
    <x v="1"/>
    <n v="97"/>
    <n v="6430.9"/>
    <n v="0"/>
    <n v="0"/>
    <n v="240.64"/>
    <n v="6671.54"/>
    <s v="Stayed"/>
    <x v="0"/>
    <s v="other"/>
    <n v="0"/>
    <s v="50-100"/>
    <n v="0"/>
    <x v="1"/>
    <x v="0"/>
  </r>
  <r>
    <s v="63592-RAJ"/>
    <x v="1"/>
    <n v="31"/>
    <s v="Yes"/>
    <x v="8"/>
    <n v="3"/>
    <n v="26"/>
    <s v="None"/>
    <x v="1"/>
    <s v="No"/>
    <x v="0"/>
    <s v="DSL"/>
    <x v="1"/>
    <s v="Yes"/>
    <x v="0"/>
    <s v="Yes"/>
    <x v="1"/>
    <s v="No"/>
    <s v="No"/>
    <s v="No"/>
    <x v="0"/>
    <s v="Yes"/>
    <x v="0"/>
    <n v="-5"/>
    <n v="711.95"/>
    <n v="0"/>
    <n v="90"/>
    <n v="0"/>
    <n v="801.95"/>
    <s v="Stayed"/>
    <x v="0"/>
    <s v="other"/>
    <n v="0"/>
    <s v="&lt;20"/>
    <n v="0"/>
    <x v="2"/>
    <x v="0"/>
  </r>
  <r>
    <s v="41271-BIH"/>
    <x v="0"/>
    <n v="36"/>
    <s v="No"/>
    <x v="9"/>
    <n v="14"/>
    <n v="25"/>
    <s v="Deal 1"/>
    <x v="0"/>
    <s v="Yes"/>
    <x v="0"/>
    <s v="DSL"/>
    <x v="1"/>
    <s v="No"/>
    <x v="1"/>
    <s v="Yes"/>
    <x v="1"/>
    <s v="Yes"/>
    <s v="Yes"/>
    <s v="Yes"/>
    <x v="2"/>
    <s v="Yes"/>
    <x v="0"/>
    <n v="74.8"/>
    <n v="5315.8"/>
    <n v="0"/>
    <n v="0"/>
    <n v="579.6"/>
    <n v="5895.4"/>
    <s v="Stayed"/>
    <x v="0"/>
    <s v="other"/>
    <n v="0"/>
    <s v="50-100"/>
    <n v="0"/>
    <x v="0"/>
    <x v="0"/>
  </r>
  <r>
    <s v="51777-PUN"/>
    <x v="1"/>
    <n v="59"/>
    <s v="Yes"/>
    <x v="13"/>
    <n v="13"/>
    <n v="16"/>
    <s v="None"/>
    <x v="0"/>
    <s v="Yes"/>
    <x v="1"/>
    <s v="No"/>
    <x v="0"/>
    <s v="No"/>
    <x v="0"/>
    <s v="No"/>
    <x v="1"/>
    <s v="No"/>
    <s v="No"/>
    <s v="No"/>
    <x v="2"/>
    <s v="No"/>
    <x v="1"/>
    <n v="23.95"/>
    <n v="1713.1"/>
    <n v="0"/>
    <n v="0"/>
    <n v="1534.56"/>
    <n v="3247.66"/>
    <s v="Stayed"/>
    <x v="0"/>
    <s v="other"/>
    <n v="0"/>
    <s v="20-50"/>
    <n v="0"/>
    <x v="1"/>
    <x v="1"/>
  </r>
  <r>
    <s v="83931-MAD"/>
    <x v="1"/>
    <n v="46"/>
    <s v="Yes"/>
    <x v="11"/>
    <n v="1"/>
    <n v="27"/>
    <s v="None"/>
    <x v="0"/>
    <s v="Yes"/>
    <x v="0"/>
    <s v="Fiber Optic"/>
    <x v="0"/>
    <s v="Yes"/>
    <x v="1"/>
    <s v="No"/>
    <x v="0"/>
    <s v="No"/>
    <s v="No"/>
    <s v="Yes"/>
    <x v="1"/>
    <s v="Yes"/>
    <x v="0"/>
    <n v="96.35"/>
    <n v="3915.4"/>
    <n v="0"/>
    <n v="0"/>
    <n v="1176.8"/>
    <n v="5092.2"/>
    <s v="Stayed"/>
    <x v="0"/>
    <s v="other"/>
    <n v="0"/>
    <s v="50-100"/>
    <n v="0"/>
    <x v="0"/>
    <x v="0"/>
  </r>
  <r>
    <s v="16313-GUJ"/>
    <x v="0"/>
    <n v="51"/>
    <s v="No"/>
    <x v="6"/>
    <n v="4"/>
    <n v="30"/>
    <s v="None"/>
    <x v="0"/>
    <s v="No"/>
    <x v="0"/>
    <s v="Fiber Optic"/>
    <x v="0"/>
    <s v="Yes"/>
    <x v="1"/>
    <s v="Yes"/>
    <x v="0"/>
    <s v="Yes"/>
    <s v="Yes"/>
    <s v="Yes"/>
    <x v="1"/>
    <s v="Yes"/>
    <x v="1"/>
    <n v="102.8"/>
    <n v="2110.15"/>
    <n v="0"/>
    <n v="0"/>
    <n v="350.07"/>
    <n v="2460.2199999999998"/>
    <s v="Churned"/>
    <x v="1"/>
    <s v="Competitor had better devices"/>
    <n v="1"/>
    <s v="&gt;100"/>
    <n v="0"/>
    <x v="1"/>
    <x v="0"/>
  </r>
  <r>
    <s v="67100-KER"/>
    <x v="1"/>
    <n v="68"/>
    <s v="Yes"/>
    <x v="20"/>
    <n v="10"/>
    <n v="10"/>
    <s v="Deal 4"/>
    <x v="0"/>
    <s v="Yes"/>
    <x v="0"/>
    <s v="Fiber Optic"/>
    <x v="1"/>
    <s v="Yes"/>
    <x v="0"/>
    <s v="No"/>
    <x v="1"/>
    <s v="Yes"/>
    <s v="Yes"/>
    <s v="No"/>
    <x v="1"/>
    <s v="Yes"/>
    <x v="1"/>
    <n v="95.15"/>
    <n v="1789.25"/>
    <n v="0"/>
    <n v="120"/>
    <n v="624.53"/>
    <n v="2533.7800000000002"/>
    <s v="Churned"/>
    <x v="3"/>
    <s v="Long distance charges"/>
    <n v="1"/>
    <s v="50-100"/>
    <n v="0"/>
    <x v="1"/>
    <x v="3"/>
  </r>
  <r>
    <s v="48700-KAR"/>
    <x v="1"/>
    <n v="37"/>
    <s v="No"/>
    <x v="3"/>
    <n v="13"/>
    <n v="12"/>
    <s v="Deal 4"/>
    <x v="0"/>
    <s v="No"/>
    <x v="0"/>
    <s v="Fiber Optic"/>
    <x v="1"/>
    <s v="No"/>
    <x v="1"/>
    <s v="No"/>
    <x v="0"/>
    <s v="No"/>
    <s v="No"/>
    <s v="Yes"/>
    <x v="1"/>
    <s v="Yes"/>
    <x v="2"/>
    <n v="87.9"/>
    <n v="1500.5"/>
    <n v="0"/>
    <n v="0"/>
    <n v="434.88"/>
    <n v="1935.38"/>
    <s v="Stayed"/>
    <x v="0"/>
    <s v="other"/>
    <n v="0"/>
    <s v="50-100"/>
    <n v="0"/>
    <x v="0"/>
    <x v="1"/>
  </r>
  <r>
    <s v="92527-KAR"/>
    <x v="1"/>
    <n v="40"/>
    <s v="No"/>
    <x v="3"/>
    <n v="7"/>
    <n v="16"/>
    <s v="None"/>
    <x v="0"/>
    <s v="No"/>
    <x v="1"/>
    <s v="No"/>
    <x v="0"/>
    <s v="No"/>
    <x v="0"/>
    <s v="No"/>
    <x v="1"/>
    <s v="No"/>
    <s v="No"/>
    <s v="No"/>
    <x v="1"/>
    <s v="Yes"/>
    <x v="0"/>
    <n v="20.05"/>
    <n v="20.05"/>
    <n v="0"/>
    <n v="0"/>
    <n v="3.23"/>
    <n v="23.28"/>
    <s v="Joined"/>
    <x v="0"/>
    <s v="other"/>
    <n v="0"/>
    <s v="20-50"/>
    <n v="1"/>
    <x v="0"/>
    <x v="1"/>
  </r>
  <r>
    <s v="79822-JAM"/>
    <x v="0"/>
    <n v="41"/>
    <s v="Yes"/>
    <x v="16"/>
    <n v="12"/>
    <n v="28"/>
    <s v="None"/>
    <x v="0"/>
    <s v="Yes"/>
    <x v="0"/>
    <s v="Cable"/>
    <x v="0"/>
    <s v="No"/>
    <x v="0"/>
    <s v="No"/>
    <x v="1"/>
    <s v="Yes"/>
    <s v="Yes"/>
    <s v="Yes"/>
    <x v="1"/>
    <s v="No"/>
    <x v="1"/>
    <n v="62.05"/>
    <n v="118.3"/>
    <n v="0"/>
    <n v="0"/>
    <n v="74.58"/>
    <n v="192.88"/>
    <s v="Churned"/>
    <x v="1"/>
    <s v="Competitor made better offer"/>
    <n v="1"/>
    <s v="50-100"/>
    <n v="0"/>
    <x v="0"/>
    <x v="0"/>
  </r>
  <r>
    <s v="16820-UTT"/>
    <x v="0"/>
    <n v="56"/>
    <s v="No"/>
    <x v="7"/>
    <n v="7"/>
    <n v="32"/>
    <s v="Deal 3"/>
    <x v="1"/>
    <s v="No"/>
    <x v="0"/>
    <s v="DSL"/>
    <x v="1"/>
    <s v="No"/>
    <x v="1"/>
    <s v="Yes"/>
    <x v="0"/>
    <s v="Yes"/>
    <s v="Yes"/>
    <s v="Yes"/>
    <x v="2"/>
    <s v="No"/>
    <x v="1"/>
    <n v="59.55"/>
    <n v="2016.3"/>
    <n v="0"/>
    <n v="0"/>
    <n v="0"/>
    <n v="2016.3"/>
    <s v="Stayed"/>
    <x v="0"/>
    <s v="other"/>
    <n v="0"/>
    <s v="50-100"/>
    <n v="0"/>
    <x v="1"/>
    <x v="0"/>
  </r>
  <r>
    <s v="61945-AND"/>
    <x v="1"/>
    <n v="64"/>
    <s v="Yes"/>
    <x v="10"/>
    <n v="14"/>
    <n v="17"/>
    <s v="None"/>
    <x v="0"/>
    <s v="No"/>
    <x v="1"/>
    <s v="No"/>
    <x v="0"/>
    <s v="No"/>
    <x v="0"/>
    <s v="No"/>
    <x v="1"/>
    <s v="No"/>
    <s v="No"/>
    <s v="No"/>
    <x v="1"/>
    <s v="Yes"/>
    <x v="0"/>
    <n v="19.3"/>
    <n v="19.3"/>
    <n v="0"/>
    <n v="0"/>
    <n v="49.2"/>
    <n v="68.5"/>
    <s v="Churned"/>
    <x v="2"/>
    <s v="Service dissatisfaction"/>
    <n v="1"/>
    <s v="&lt;20"/>
    <n v="0"/>
    <x v="1"/>
    <x v="1"/>
  </r>
  <r>
    <s v="15909-HAR"/>
    <x v="0"/>
    <n v="75"/>
    <s v="No"/>
    <x v="15"/>
    <n v="13"/>
    <n v="20"/>
    <s v="Deal 2"/>
    <x v="0"/>
    <s v="No"/>
    <x v="0"/>
    <s v="Cable"/>
    <x v="1"/>
    <s v="Yes"/>
    <x v="1"/>
    <s v="Yes"/>
    <x v="1"/>
    <s v="Yes"/>
    <s v="No"/>
    <s v="Yes"/>
    <x v="0"/>
    <s v="Yes"/>
    <x v="0"/>
    <n v="74.849999999999994"/>
    <n v="4456.3500000000004"/>
    <n v="0"/>
    <n v="0"/>
    <n v="2934"/>
    <n v="7390.35"/>
    <s v="Stayed"/>
    <x v="0"/>
    <s v="other"/>
    <n v="0"/>
    <s v="50-100"/>
    <n v="0"/>
    <x v="1"/>
    <x v="2"/>
  </r>
  <r>
    <s v="69251-JHA"/>
    <x v="1"/>
    <n v="58"/>
    <s v="No"/>
    <x v="14"/>
    <n v="5"/>
    <n v="11"/>
    <s v="None"/>
    <x v="0"/>
    <s v="Yes"/>
    <x v="0"/>
    <s v="Fiber Optic"/>
    <x v="0"/>
    <s v="Yes"/>
    <x v="1"/>
    <s v="Yes"/>
    <x v="0"/>
    <s v="Yes"/>
    <s v="Yes"/>
    <s v="Yes"/>
    <x v="2"/>
    <s v="Yes"/>
    <x v="0"/>
    <n v="109.75"/>
    <n v="7758.9"/>
    <n v="0"/>
    <n v="0"/>
    <n v="1652.4"/>
    <n v="9411.2999999999993"/>
    <s v="Stayed"/>
    <x v="0"/>
    <s v="other"/>
    <n v="0"/>
    <s v="&gt;100"/>
    <n v="0"/>
    <x v="1"/>
    <x v="3"/>
  </r>
  <r>
    <s v="15010-KER"/>
    <x v="1"/>
    <n v="39"/>
    <s v="Yes"/>
    <x v="20"/>
    <n v="10"/>
    <n v="30"/>
    <s v="None"/>
    <x v="0"/>
    <s v="No"/>
    <x v="0"/>
    <s v="Cable"/>
    <x v="0"/>
    <s v="No"/>
    <x v="0"/>
    <s v="No"/>
    <x v="1"/>
    <s v="No"/>
    <s v="No"/>
    <s v="No"/>
    <x v="1"/>
    <s v="Yes"/>
    <x v="0"/>
    <n v="45"/>
    <n v="96.45"/>
    <n v="0"/>
    <n v="30"/>
    <n v="34.5"/>
    <n v="160.94999999999999"/>
    <s v="Churned"/>
    <x v="1"/>
    <s v="Competitor had better devices"/>
    <n v="1"/>
    <s v="20-50"/>
    <n v="0"/>
    <x v="0"/>
    <x v="0"/>
  </r>
  <r>
    <s v="89514-HAR"/>
    <x v="0"/>
    <n v="33"/>
    <s v="No"/>
    <x v="15"/>
    <n v="15"/>
    <n v="8"/>
    <s v="Deal 2"/>
    <x v="0"/>
    <s v="Yes"/>
    <x v="0"/>
    <s v="DSL"/>
    <x v="1"/>
    <s v="Yes"/>
    <x v="1"/>
    <s v="Yes"/>
    <x v="0"/>
    <s v="No"/>
    <s v="No"/>
    <s v="Yes"/>
    <x v="2"/>
    <s v="Yes"/>
    <x v="0"/>
    <n v="79.849999999999994"/>
    <n v="4861.45"/>
    <n v="0"/>
    <n v="0"/>
    <n v="807.66"/>
    <n v="5669.11"/>
    <s v="Stayed"/>
    <x v="0"/>
    <s v="other"/>
    <n v="0"/>
    <s v="50-100"/>
    <n v="0"/>
    <x v="2"/>
    <x v="3"/>
  </r>
  <r>
    <s v="76446-UTT"/>
    <x v="1"/>
    <n v="57"/>
    <s v="No"/>
    <x v="7"/>
    <n v="8"/>
    <n v="9"/>
    <s v="Deal 4"/>
    <x v="0"/>
    <s v="Yes"/>
    <x v="0"/>
    <s v="DSL"/>
    <x v="1"/>
    <s v="Yes"/>
    <x v="0"/>
    <s v="Yes"/>
    <x v="1"/>
    <s v="No"/>
    <s v="No"/>
    <s v="Yes"/>
    <x v="1"/>
    <s v="Yes"/>
    <x v="1"/>
    <n v="67.25"/>
    <n v="832.3"/>
    <n v="0"/>
    <n v="0"/>
    <n v="549.6"/>
    <n v="1381.9"/>
    <s v="Stayed"/>
    <x v="0"/>
    <s v="other"/>
    <n v="0"/>
    <s v="50-100"/>
    <n v="0"/>
    <x v="1"/>
    <x v="3"/>
  </r>
  <r>
    <s v="69874-KER"/>
    <x v="1"/>
    <n v="60"/>
    <s v="No"/>
    <x v="20"/>
    <n v="10"/>
    <n v="11"/>
    <s v="None"/>
    <x v="0"/>
    <s v="No"/>
    <x v="0"/>
    <s v="Fiber Optic"/>
    <x v="1"/>
    <s v="No"/>
    <x v="1"/>
    <s v="Yes"/>
    <x v="1"/>
    <s v="No"/>
    <s v="No"/>
    <s v="No"/>
    <x v="1"/>
    <s v="No"/>
    <x v="1"/>
    <n v="87.6"/>
    <n v="2724.25"/>
    <n v="0"/>
    <n v="70"/>
    <n v="1268.52"/>
    <n v="4062.77"/>
    <s v="Stayed"/>
    <x v="0"/>
    <s v="other"/>
    <n v="0"/>
    <s v="50-100"/>
    <n v="0"/>
    <x v="1"/>
    <x v="3"/>
  </r>
  <r>
    <s v="77079-BIH"/>
    <x v="1"/>
    <n v="55"/>
    <s v="Yes"/>
    <x v="9"/>
    <n v="4"/>
    <n v="18"/>
    <s v="Deal 1"/>
    <x v="0"/>
    <s v="Yes"/>
    <x v="0"/>
    <s v="Cable"/>
    <x v="1"/>
    <s v="Yes"/>
    <x v="1"/>
    <s v="Yes"/>
    <x v="0"/>
    <s v="Yes"/>
    <s v="Yes"/>
    <s v="Yes"/>
    <x v="2"/>
    <s v="No"/>
    <x v="0"/>
    <n v="89.9"/>
    <n v="6457.15"/>
    <n v="0"/>
    <n v="0"/>
    <n v="2224.4299999999998"/>
    <n v="8681.58"/>
    <s v="Stayed"/>
    <x v="0"/>
    <s v="other"/>
    <n v="0"/>
    <s v="50-100"/>
    <n v="0"/>
    <x v="1"/>
    <x v="2"/>
  </r>
  <r>
    <s v="27121-AND"/>
    <x v="0"/>
    <n v="79"/>
    <s v="Yes"/>
    <x v="10"/>
    <n v="3"/>
    <n v="9"/>
    <s v="None"/>
    <x v="0"/>
    <s v="Yes"/>
    <x v="0"/>
    <s v="Fiber Optic"/>
    <x v="1"/>
    <s v="Yes"/>
    <x v="1"/>
    <s v="No"/>
    <x v="0"/>
    <s v="No"/>
    <s v="No"/>
    <s v="Yes"/>
    <x v="0"/>
    <s v="Yes"/>
    <x v="1"/>
    <n v="101.9"/>
    <n v="5265.5"/>
    <n v="0"/>
    <n v="0"/>
    <n v="724.5"/>
    <n v="5990"/>
    <s v="Stayed"/>
    <x v="0"/>
    <s v="other"/>
    <n v="0"/>
    <s v="&gt;100"/>
    <n v="0"/>
    <x v="1"/>
    <x v="3"/>
  </r>
  <r>
    <s v="11540-MAH"/>
    <x v="1"/>
    <n v="50"/>
    <s v="Yes"/>
    <x v="1"/>
    <n v="6"/>
    <n v="20"/>
    <s v="Deal 2"/>
    <x v="1"/>
    <s v="No"/>
    <x v="0"/>
    <s v="DSL"/>
    <x v="1"/>
    <s v="Yes"/>
    <x v="0"/>
    <s v="No"/>
    <x v="1"/>
    <s v="Yes"/>
    <s v="Yes"/>
    <s v="Yes"/>
    <x v="2"/>
    <s v="No"/>
    <x v="1"/>
    <n v="46.2"/>
    <n v="2431.9499999999998"/>
    <n v="0"/>
    <n v="0"/>
    <n v="0"/>
    <n v="2431.9499999999998"/>
    <s v="Stayed"/>
    <x v="0"/>
    <s v="other"/>
    <n v="0"/>
    <s v="20-50"/>
    <n v="0"/>
    <x v="1"/>
    <x v="2"/>
  </r>
  <r>
    <s v="23132-PUN"/>
    <x v="1"/>
    <n v="36"/>
    <s v="Yes"/>
    <x v="13"/>
    <n v="0"/>
    <n v="15"/>
    <s v="None"/>
    <x v="0"/>
    <s v="No"/>
    <x v="0"/>
    <s v="DSL"/>
    <x v="0"/>
    <s v="No"/>
    <x v="0"/>
    <s v="Yes"/>
    <x v="1"/>
    <s v="No"/>
    <s v="No"/>
    <s v="Yes"/>
    <x v="1"/>
    <s v="Yes"/>
    <x v="1"/>
    <n v="52.2"/>
    <n v="52.2"/>
    <n v="0"/>
    <n v="0"/>
    <n v="34.04"/>
    <n v="86.24"/>
    <s v="Churned"/>
    <x v="1"/>
    <s v="Competitor made better offer"/>
    <n v="1"/>
    <s v="50-100"/>
    <n v="0"/>
    <x v="0"/>
    <x v="1"/>
  </r>
  <r>
    <s v="86846-BIH"/>
    <x v="1"/>
    <n v="68"/>
    <s v="Yes"/>
    <x v="9"/>
    <n v="2"/>
    <n v="28"/>
    <s v="None"/>
    <x v="0"/>
    <s v="Yes"/>
    <x v="0"/>
    <s v="DSL"/>
    <x v="1"/>
    <s v="No"/>
    <x v="0"/>
    <s v="No"/>
    <x v="1"/>
    <s v="No"/>
    <s v="No"/>
    <s v="Yes"/>
    <x v="2"/>
    <s v="Yes"/>
    <x v="1"/>
    <n v="55.6"/>
    <n v="580.79999999999995"/>
    <n v="15.2"/>
    <n v="0"/>
    <n v="30.91"/>
    <n v="596.51"/>
    <s v="Stayed"/>
    <x v="0"/>
    <s v="other"/>
    <n v="0"/>
    <s v="50-100"/>
    <n v="0"/>
    <x v="1"/>
    <x v="0"/>
  </r>
  <r>
    <s v="75790-MAH"/>
    <x v="0"/>
    <n v="55"/>
    <s v="Yes"/>
    <x v="1"/>
    <n v="14"/>
    <n v="35"/>
    <s v="None"/>
    <x v="0"/>
    <s v="Yes"/>
    <x v="0"/>
    <s v="Fiber Optic"/>
    <x v="0"/>
    <s v="No"/>
    <x v="1"/>
    <s v="Yes"/>
    <x v="0"/>
    <s v="Yes"/>
    <s v="Yes"/>
    <s v="Yes"/>
    <x v="2"/>
    <s v="Yes"/>
    <x v="1"/>
    <n v="107.6"/>
    <n v="6912.7"/>
    <n v="0"/>
    <n v="0"/>
    <n v="2146.44"/>
    <n v="9059.14"/>
    <s v="Stayed"/>
    <x v="0"/>
    <s v="other"/>
    <n v="0"/>
    <s v="&gt;100"/>
    <n v="0"/>
    <x v="1"/>
    <x v="0"/>
  </r>
  <r>
    <s v="83090-AND"/>
    <x v="1"/>
    <n v="44"/>
    <s v="Yes"/>
    <x v="10"/>
    <n v="9"/>
    <n v="19"/>
    <s v="Deal 2"/>
    <x v="0"/>
    <s v="Yes"/>
    <x v="0"/>
    <s v="Fiber Optic"/>
    <x v="0"/>
    <s v="No"/>
    <x v="0"/>
    <s v="No"/>
    <x v="0"/>
    <s v="No"/>
    <s v="No"/>
    <s v="Yes"/>
    <x v="0"/>
    <s v="Yes"/>
    <x v="1"/>
    <n v="86.9"/>
    <n v="4939.25"/>
    <n v="0"/>
    <n v="0"/>
    <n v="2056.56"/>
    <n v="6995.81"/>
    <s v="Stayed"/>
    <x v="0"/>
    <s v="other"/>
    <n v="0"/>
    <s v="50-100"/>
    <n v="0"/>
    <x v="0"/>
    <x v="2"/>
  </r>
  <r>
    <s v="43529-AND"/>
    <x v="1"/>
    <n v="40"/>
    <s v="No"/>
    <x v="10"/>
    <n v="6"/>
    <n v="4"/>
    <s v="Deal 4"/>
    <x v="0"/>
    <s v="No"/>
    <x v="1"/>
    <s v="No"/>
    <x v="0"/>
    <s v="No"/>
    <x v="0"/>
    <s v="No"/>
    <x v="1"/>
    <s v="No"/>
    <s v="No"/>
    <s v="No"/>
    <x v="0"/>
    <s v="No"/>
    <x v="1"/>
    <n v="19.8"/>
    <n v="342.3"/>
    <n v="0"/>
    <n v="0"/>
    <n v="813.24"/>
    <n v="1155.54"/>
    <s v="Stayed"/>
    <x v="0"/>
    <s v="other"/>
    <n v="0"/>
    <s v="&lt;20"/>
    <n v="0"/>
    <x v="0"/>
    <x v="4"/>
  </r>
  <r>
    <s v="93532-DEL"/>
    <x v="0"/>
    <n v="26"/>
    <s v="No"/>
    <x v="0"/>
    <n v="15"/>
    <n v="13"/>
    <s v="Deal 1"/>
    <x v="0"/>
    <s v="Yes"/>
    <x v="0"/>
    <s v="Fiber Optic"/>
    <x v="0"/>
    <s v="Yes"/>
    <x v="1"/>
    <s v="Yes"/>
    <x v="1"/>
    <s v="Yes"/>
    <s v="Yes"/>
    <s v="Yes"/>
    <x v="2"/>
    <s v="Yes"/>
    <x v="1"/>
    <n v="98.7"/>
    <n v="6858.9"/>
    <n v="0"/>
    <n v="0"/>
    <n v="3166.8"/>
    <n v="10025.700000000001"/>
    <s v="Stayed"/>
    <x v="0"/>
    <s v="other"/>
    <n v="0"/>
    <s v="50-100"/>
    <n v="0"/>
    <x v="2"/>
    <x v="1"/>
  </r>
  <r>
    <s v="11464-WES"/>
    <x v="0"/>
    <n v="25"/>
    <s v="No"/>
    <x v="2"/>
    <n v="12"/>
    <n v="5"/>
    <s v="None"/>
    <x v="0"/>
    <s v="Yes"/>
    <x v="0"/>
    <s v="Fiber Optic"/>
    <x v="0"/>
    <s v="Yes"/>
    <x v="0"/>
    <s v="No"/>
    <x v="0"/>
    <s v="Yes"/>
    <s v="Yes"/>
    <s v="Yes"/>
    <x v="1"/>
    <s v="Yes"/>
    <x v="0"/>
    <n v="99.85"/>
    <n v="1992.55"/>
    <n v="0"/>
    <n v="0"/>
    <n v="522.05999999999995"/>
    <n v="2514.61"/>
    <s v="Stayed"/>
    <x v="0"/>
    <s v="other"/>
    <n v="0"/>
    <s v="50-100"/>
    <n v="0"/>
    <x v="2"/>
    <x v="4"/>
  </r>
  <r>
    <s v="17163-JAM"/>
    <x v="1"/>
    <n v="72"/>
    <s v="Yes"/>
    <x v="16"/>
    <n v="6"/>
    <n v="16"/>
    <s v="None"/>
    <x v="0"/>
    <s v="No"/>
    <x v="0"/>
    <s v="DSL"/>
    <x v="0"/>
    <s v="No"/>
    <x v="0"/>
    <s v="No"/>
    <x v="1"/>
    <s v="No"/>
    <s v="No"/>
    <s v="Yes"/>
    <x v="1"/>
    <s v="Yes"/>
    <x v="1"/>
    <n v="45.05"/>
    <n v="770.6"/>
    <n v="0"/>
    <n v="0"/>
    <n v="695.81"/>
    <n v="1466.41"/>
    <s v="Churned"/>
    <x v="1"/>
    <s v="Competitor made better offer"/>
    <n v="1"/>
    <s v="20-50"/>
    <n v="0"/>
    <x v="1"/>
    <x v="1"/>
  </r>
  <r>
    <s v="38815-JAM"/>
    <x v="1"/>
    <n v="67"/>
    <s v="No"/>
    <x v="16"/>
    <n v="13"/>
    <n v="16"/>
    <s v="None"/>
    <x v="0"/>
    <s v="Yes"/>
    <x v="0"/>
    <s v="Fiber Optic"/>
    <x v="0"/>
    <s v="Yes"/>
    <x v="1"/>
    <s v="No"/>
    <x v="0"/>
    <s v="No"/>
    <s v="No"/>
    <s v="Yes"/>
    <x v="1"/>
    <s v="Yes"/>
    <x v="1"/>
    <n v="95.55"/>
    <n v="3930.6"/>
    <n v="0"/>
    <n v="0"/>
    <n v="961.38"/>
    <n v="4891.9799999999996"/>
    <s v="Stayed"/>
    <x v="0"/>
    <s v="other"/>
    <n v="0"/>
    <s v="50-100"/>
    <n v="0"/>
    <x v="1"/>
    <x v="1"/>
  </r>
  <r>
    <s v="32821-MAD"/>
    <x v="1"/>
    <n v="52"/>
    <s v="No"/>
    <x v="11"/>
    <n v="7"/>
    <n v="5"/>
    <s v="Deal 4"/>
    <x v="0"/>
    <s v="No"/>
    <x v="0"/>
    <s v="Fiber Optic"/>
    <x v="0"/>
    <s v="No"/>
    <x v="1"/>
    <s v="Yes"/>
    <x v="1"/>
    <s v="No"/>
    <s v="No"/>
    <s v="Yes"/>
    <x v="0"/>
    <s v="No"/>
    <x v="1"/>
    <n v="79.2"/>
    <n v="1742.45"/>
    <n v="0"/>
    <n v="0"/>
    <n v="304.70999999999998"/>
    <n v="2047.16"/>
    <s v="Stayed"/>
    <x v="0"/>
    <s v="other"/>
    <n v="0"/>
    <s v="50-100"/>
    <n v="0"/>
    <x v="1"/>
    <x v="4"/>
  </r>
  <r>
    <s v="33910-TEL"/>
    <x v="1"/>
    <n v="63"/>
    <s v="No"/>
    <x v="5"/>
    <n v="4"/>
    <n v="30"/>
    <s v="None"/>
    <x v="0"/>
    <s v="No"/>
    <x v="1"/>
    <s v="No"/>
    <x v="0"/>
    <s v="No"/>
    <x v="0"/>
    <s v="No"/>
    <x v="1"/>
    <s v="No"/>
    <s v="No"/>
    <s v="No"/>
    <x v="1"/>
    <s v="No"/>
    <x v="1"/>
    <n v="19.55"/>
    <n v="61.05"/>
    <n v="0"/>
    <n v="0"/>
    <n v="122.94"/>
    <n v="183.99"/>
    <s v="Joined"/>
    <x v="0"/>
    <s v="other"/>
    <n v="0"/>
    <s v="&lt;20"/>
    <n v="1"/>
    <x v="1"/>
    <x v="0"/>
  </r>
  <r>
    <s v="71956-UTT"/>
    <x v="1"/>
    <n v="21"/>
    <s v="No"/>
    <x v="7"/>
    <n v="4"/>
    <n v="9"/>
    <s v="None"/>
    <x v="0"/>
    <s v="No"/>
    <x v="1"/>
    <s v="No"/>
    <x v="0"/>
    <s v="No"/>
    <x v="0"/>
    <s v="No"/>
    <x v="1"/>
    <s v="No"/>
    <s v="No"/>
    <s v="No"/>
    <x v="1"/>
    <s v="No"/>
    <x v="2"/>
    <n v="19.95"/>
    <n v="170.9"/>
    <n v="0"/>
    <n v="0"/>
    <n v="366.96"/>
    <n v="537.86"/>
    <s v="Stayed"/>
    <x v="0"/>
    <s v="other"/>
    <n v="0"/>
    <s v="&lt;20"/>
    <n v="0"/>
    <x v="2"/>
    <x v="3"/>
  </r>
  <r>
    <s v="61025-KER"/>
    <x v="1"/>
    <n v="58"/>
    <s v="Yes"/>
    <x v="20"/>
    <n v="1"/>
    <n v="21"/>
    <s v="None"/>
    <x v="0"/>
    <s v="No"/>
    <x v="0"/>
    <s v="DSL"/>
    <x v="0"/>
    <s v="No"/>
    <x v="1"/>
    <s v="No"/>
    <x v="1"/>
    <s v="Yes"/>
    <s v="Yes"/>
    <s v="Yes"/>
    <x v="1"/>
    <s v="No"/>
    <x v="1"/>
    <n v="57.45"/>
    <n v="990.85"/>
    <n v="15.73"/>
    <n v="0"/>
    <n v="51.48"/>
    <n v="1026.5999999999999"/>
    <s v="Churned"/>
    <x v="1"/>
    <s v="Competitor had better devices"/>
    <n v="1"/>
    <s v="50-100"/>
    <n v="0"/>
    <x v="1"/>
    <x v="2"/>
  </r>
  <r>
    <s v="33928-MAH"/>
    <x v="1"/>
    <n v="70"/>
    <s v="No"/>
    <x v="1"/>
    <n v="11"/>
    <n v="18"/>
    <s v="None"/>
    <x v="0"/>
    <s v="Yes"/>
    <x v="0"/>
    <s v="Fiber Optic"/>
    <x v="0"/>
    <s v="No"/>
    <x v="1"/>
    <s v="No"/>
    <x v="1"/>
    <s v="Yes"/>
    <s v="Yes"/>
    <s v="Yes"/>
    <x v="1"/>
    <s v="Yes"/>
    <x v="1"/>
    <n v="88.55"/>
    <n v="179.25"/>
    <n v="0"/>
    <n v="0"/>
    <n v="43.14"/>
    <n v="222.39"/>
    <s v="Churned"/>
    <x v="1"/>
    <s v="Competitor had better devices"/>
    <n v="1"/>
    <s v="50-100"/>
    <n v="0"/>
    <x v="1"/>
    <x v="2"/>
  </r>
  <r>
    <s v="85506-MAH"/>
    <x v="1"/>
    <n v="23"/>
    <s v="No"/>
    <x v="1"/>
    <n v="0"/>
    <n v="10"/>
    <s v="None"/>
    <x v="0"/>
    <s v="No"/>
    <x v="1"/>
    <s v="No"/>
    <x v="0"/>
    <s v="No"/>
    <x v="0"/>
    <s v="No"/>
    <x v="1"/>
    <s v="No"/>
    <s v="No"/>
    <s v="No"/>
    <x v="0"/>
    <s v="No"/>
    <x v="0"/>
    <n v="20.2"/>
    <n v="34.75"/>
    <n v="0"/>
    <n v="0"/>
    <n v="76.819999999999993"/>
    <n v="111.57"/>
    <s v="Joined"/>
    <x v="0"/>
    <s v="other"/>
    <n v="0"/>
    <s v="20-50"/>
    <n v="1"/>
    <x v="2"/>
    <x v="3"/>
  </r>
  <r>
    <s v="23101-TAM"/>
    <x v="1"/>
    <n v="63"/>
    <s v="Yes"/>
    <x v="4"/>
    <n v="11"/>
    <n v="3"/>
    <s v="None"/>
    <x v="0"/>
    <s v="No"/>
    <x v="1"/>
    <s v="No"/>
    <x v="0"/>
    <s v="No"/>
    <x v="0"/>
    <s v="No"/>
    <x v="1"/>
    <s v="No"/>
    <s v="No"/>
    <s v="No"/>
    <x v="2"/>
    <s v="No"/>
    <x v="0"/>
    <n v="19.600000000000001"/>
    <n v="967.9"/>
    <n v="0"/>
    <n v="0"/>
    <n v="2420.46"/>
    <n v="3388.36"/>
    <s v="Stayed"/>
    <x v="0"/>
    <s v="other"/>
    <n v="0"/>
    <s v="&lt;20"/>
    <n v="0"/>
    <x v="1"/>
    <x v="4"/>
  </r>
  <r>
    <s v="77707-MAH"/>
    <x v="0"/>
    <n v="43"/>
    <s v="Yes"/>
    <x v="1"/>
    <n v="11"/>
    <n v="3"/>
    <s v="None"/>
    <x v="0"/>
    <s v="Yes"/>
    <x v="0"/>
    <s v="DSL"/>
    <x v="1"/>
    <s v="No"/>
    <x v="0"/>
    <s v="No"/>
    <x v="0"/>
    <s v="Yes"/>
    <s v="Yes"/>
    <s v="Yes"/>
    <x v="0"/>
    <s v="Yes"/>
    <x v="1"/>
    <n v="75.900000000000006"/>
    <n v="1549.75"/>
    <n v="0"/>
    <n v="0"/>
    <n v="662.55"/>
    <n v="2212.3000000000002"/>
    <s v="Stayed"/>
    <x v="0"/>
    <s v="other"/>
    <n v="0"/>
    <s v="50-100"/>
    <n v="0"/>
    <x v="0"/>
    <x v="4"/>
  </r>
  <r>
    <s v="82015-AND"/>
    <x v="0"/>
    <n v="32"/>
    <s v="Yes"/>
    <x v="10"/>
    <n v="9"/>
    <n v="6"/>
    <s v="None"/>
    <x v="1"/>
    <s v="No"/>
    <x v="0"/>
    <s v="DSL"/>
    <x v="0"/>
    <s v="No"/>
    <x v="1"/>
    <s v="Yes"/>
    <x v="0"/>
    <s v="Yes"/>
    <s v="Yes"/>
    <s v="No"/>
    <x v="1"/>
    <s v="Yes"/>
    <x v="1"/>
    <n v="54.55"/>
    <n v="2978.3"/>
    <n v="0"/>
    <n v="50"/>
    <n v="0"/>
    <n v="3028.3"/>
    <s v="Churned"/>
    <x v="4"/>
    <s v="Attitude of service provider"/>
    <n v="1"/>
    <s v="50-100"/>
    <n v="0"/>
    <x v="2"/>
    <x v="3"/>
  </r>
  <r>
    <s v="56858-KAR"/>
    <x v="1"/>
    <n v="67"/>
    <s v="Yes"/>
    <x v="3"/>
    <n v="2"/>
    <n v="9"/>
    <s v="None"/>
    <x v="0"/>
    <s v="Yes"/>
    <x v="0"/>
    <s v="Cable"/>
    <x v="1"/>
    <s v="Yes"/>
    <x v="1"/>
    <s v="Yes"/>
    <x v="0"/>
    <s v="Yes"/>
    <s v="Yes"/>
    <s v="No"/>
    <x v="2"/>
    <s v="No"/>
    <x v="0"/>
    <n v="89.75"/>
    <n v="6367.2"/>
    <n v="0"/>
    <n v="110"/>
    <n v="2067.1"/>
    <n v="8544.2999999999993"/>
    <s v="Stayed"/>
    <x v="0"/>
    <s v="other"/>
    <n v="0"/>
    <s v="50-100"/>
    <n v="0"/>
    <x v="1"/>
    <x v="3"/>
  </r>
  <r>
    <s v="31011-PUN"/>
    <x v="0"/>
    <n v="55"/>
    <s v="No"/>
    <x v="13"/>
    <n v="15"/>
    <n v="32"/>
    <s v="Deal 3"/>
    <x v="0"/>
    <s v="No"/>
    <x v="0"/>
    <s v="DSL"/>
    <x v="0"/>
    <s v="No"/>
    <x v="1"/>
    <s v="Yes"/>
    <x v="1"/>
    <s v="No"/>
    <s v="No"/>
    <s v="No"/>
    <x v="1"/>
    <s v="Yes"/>
    <x v="1"/>
    <n v="55.25"/>
    <n v="1715.65"/>
    <n v="0"/>
    <n v="10"/>
    <n v="47.43"/>
    <n v="1773.08"/>
    <s v="Churned"/>
    <x v="4"/>
    <s v="Attitude of support person"/>
    <n v="1"/>
    <s v="50-100"/>
    <n v="0"/>
    <x v="1"/>
    <x v="0"/>
  </r>
  <r>
    <s v="66275-TEL"/>
    <x v="0"/>
    <n v="33"/>
    <s v="No"/>
    <x v="5"/>
    <n v="7"/>
    <n v="25"/>
    <s v="Deal 1"/>
    <x v="1"/>
    <s v="No"/>
    <x v="0"/>
    <s v="Cable"/>
    <x v="1"/>
    <s v="No"/>
    <x v="1"/>
    <s v="Yes"/>
    <x v="0"/>
    <s v="No"/>
    <s v="No"/>
    <s v="Yes"/>
    <x v="0"/>
    <s v="Yes"/>
    <x v="1"/>
    <n v="49.35"/>
    <n v="3321.35"/>
    <n v="0"/>
    <n v="0"/>
    <n v="0"/>
    <n v="3321.35"/>
    <s v="Stayed"/>
    <x v="0"/>
    <s v="other"/>
    <n v="0"/>
    <s v="20-50"/>
    <n v="0"/>
    <x v="2"/>
    <x v="0"/>
  </r>
  <r>
    <s v="21542-WES"/>
    <x v="1"/>
    <n v="59"/>
    <s v="Yes"/>
    <x v="2"/>
    <n v="2"/>
    <n v="8"/>
    <s v="Deal 5"/>
    <x v="0"/>
    <s v="No"/>
    <x v="0"/>
    <s v="Fiber Optic"/>
    <x v="0"/>
    <s v="No"/>
    <x v="0"/>
    <s v="No"/>
    <x v="1"/>
    <s v="No"/>
    <s v="No"/>
    <s v="Yes"/>
    <x v="1"/>
    <s v="Yes"/>
    <x v="1"/>
    <n v="70.099999999999994"/>
    <n v="70.099999999999994"/>
    <n v="0"/>
    <n v="0"/>
    <n v="46.17"/>
    <n v="116.27"/>
    <s v="Churned"/>
    <x v="1"/>
    <s v="Competitor offered higher download speeds"/>
    <n v="1"/>
    <s v="50-100"/>
    <n v="0"/>
    <x v="1"/>
    <x v="3"/>
  </r>
  <r>
    <s v="89180-TAM"/>
    <x v="1"/>
    <n v="45"/>
    <s v="No"/>
    <x v="4"/>
    <n v="3"/>
    <n v="10"/>
    <s v="None"/>
    <x v="0"/>
    <s v="No"/>
    <x v="1"/>
    <s v="No"/>
    <x v="0"/>
    <s v="No"/>
    <x v="0"/>
    <s v="No"/>
    <x v="1"/>
    <s v="No"/>
    <s v="No"/>
    <s v="No"/>
    <x v="2"/>
    <s v="No"/>
    <x v="2"/>
    <n v="19.600000000000001"/>
    <n v="390.4"/>
    <n v="0"/>
    <n v="0"/>
    <n v="353.01"/>
    <n v="743.41"/>
    <s v="Stayed"/>
    <x v="0"/>
    <s v="other"/>
    <n v="0"/>
    <s v="&lt;20"/>
    <n v="0"/>
    <x v="0"/>
    <x v="3"/>
  </r>
  <r>
    <s v="39881-TEL"/>
    <x v="0"/>
    <n v="22"/>
    <s v="Yes"/>
    <x v="5"/>
    <n v="13"/>
    <n v="9"/>
    <s v="None"/>
    <x v="0"/>
    <s v="No"/>
    <x v="0"/>
    <s v="Fiber Optic"/>
    <x v="0"/>
    <s v="No"/>
    <x v="0"/>
    <s v="No"/>
    <x v="1"/>
    <s v="No"/>
    <s v="No"/>
    <s v="Yes"/>
    <x v="1"/>
    <s v="Yes"/>
    <x v="1"/>
    <n v="69.25"/>
    <n v="1554"/>
    <n v="0"/>
    <n v="0"/>
    <n v="706.42"/>
    <n v="2260.42"/>
    <s v="Churned"/>
    <x v="1"/>
    <s v="Competitor offered higher download speeds"/>
    <n v="1"/>
    <s v="50-100"/>
    <n v="0"/>
    <x v="2"/>
    <x v="3"/>
  </r>
  <r>
    <s v="36962-WES"/>
    <x v="0"/>
    <n v="76"/>
    <s v="No"/>
    <x v="2"/>
    <n v="10"/>
    <n v="25"/>
    <s v="None"/>
    <x v="0"/>
    <s v="Yes"/>
    <x v="0"/>
    <s v="Fiber Optic"/>
    <x v="0"/>
    <s v="No"/>
    <x v="0"/>
    <s v="No"/>
    <x v="1"/>
    <s v="Yes"/>
    <s v="No"/>
    <s v="Yes"/>
    <x v="1"/>
    <s v="Yes"/>
    <x v="0"/>
    <n v="84.8"/>
    <n v="906.85"/>
    <n v="0"/>
    <n v="0"/>
    <n v="45.1"/>
    <n v="951.95"/>
    <s v="Churned"/>
    <x v="3"/>
    <s v="Extra data charges"/>
    <n v="1"/>
    <s v="50-100"/>
    <n v="0"/>
    <x v="1"/>
    <x v="0"/>
  </r>
  <r>
    <s v="57012-TAM"/>
    <x v="1"/>
    <n v="78"/>
    <s v="Yes"/>
    <x v="4"/>
    <n v="11"/>
    <n v="29"/>
    <s v="Deal 5"/>
    <x v="0"/>
    <s v="No"/>
    <x v="0"/>
    <s v="DSL"/>
    <x v="0"/>
    <s v="No"/>
    <x v="0"/>
    <s v="No"/>
    <x v="1"/>
    <s v="No"/>
    <s v="No"/>
    <s v="Yes"/>
    <x v="2"/>
    <s v="No"/>
    <x v="1"/>
    <n v="45.2"/>
    <n v="45.2"/>
    <n v="0"/>
    <n v="0"/>
    <n v="49.34"/>
    <n v="94.54"/>
    <s v="Joined"/>
    <x v="0"/>
    <s v="other"/>
    <n v="0"/>
    <s v="20-50"/>
    <n v="1"/>
    <x v="1"/>
    <x v="0"/>
  </r>
  <r>
    <s v="46966-UTT"/>
    <x v="1"/>
    <n v="35"/>
    <s v="No"/>
    <x v="7"/>
    <n v="0"/>
    <n v="30"/>
    <s v="None"/>
    <x v="0"/>
    <s v="Yes"/>
    <x v="1"/>
    <s v="No"/>
    <x v="0"/>
    <s v="No"/>
    <x v="0"/>
    <s v="No"/>
    <x v="1"/>
    <s v="No"/>
    <s v="No"/>
    <s v="No"/>
    <x v="2"/>
    <s v="No"/>
    <x v="0"/>
    <n v="25.85"/>
    <n v="1872.2"/>
    <n v="5.73"/>
    <n v="0"/>
    <n v="2594.16"/>
    <n v="4460.63"/>
    <s v="Stayed"/>
    <x v="0"/>
    <s v="other"/>
    <n v="0"/>
    <s v="20-50"/>
    <n v="0"/>
    <x v="0"/>
    <x v="0"/>
  </r>
  <r>
    <s v="65962-BIH"/>
    <x v="0"/>
    <n v="61"/>
    <s v="No"/>
    <x v="9"/>
    <n v="7"/>
    <n v="21"/>
    <s v="None"/>
    <x v="0"/>
    <s v="Yes"/>
    <x v="1"/>
    <s v="No"/>
    <x v="0"/>
    <s v="No"/>
    <x v="0"/>
    <s v="No"/>
    <x v="1"/>
    <s v="No"/>
    <s v="No"/>
    <s v="No"/>
    <x v="0"/>
    <s v="Yes"/>
    <x v="0"/>
    <n v="25.6"/>
    <n v="917.15"/>
    <n v="0"/>
    <n v="0"/>
    <n v="873.46"/>
    <n v="1790.61"/>
    <s v="Stayed"/>
    <x v="0"/>
    <s v="other"/>
    <n v="0"/>
    <s v="20-50"/>
    <n v="0"/>
    <x v="1"/>
    <x v="2"/>
  </r>
  <r>
    <s v="96152-PUN"/>
    <x v="0"/>
    <n v="28"/>
    <s v="Yes"/>
    <x v="13"/>
    <n v="3"/>
    <n v="31"/>
    <s v="Deal 3"/>
    <x v="0"/>
    <s v="No"/>
    <x v="1"/>
    <s v="No"/>
    <x v="0"/>
    <s v="No"/>
    <x v="0"/>
    <s v="No"/>
    <x v="1"/>
    <s v="No"/>
    <s v="No"/>
    <s v="No"/>
    <x v="0"/>
    <s v="No"/>
    <x v="1"/>
    <n v="20"/>
    <n v="540.04999999999995"/>
    <n v="0"/>
    <n v="0"/>
    <n v="803.88"/>
    <n v="1343.93"/>
    <s v="Stayed"/>
    <x v="0"/>
    <s v="other"/>
    <n v="0"/>
    <s v="&lt;20"/>
    <n v="0"/>
    <x v="2"/>
    <x v="0"/>
  </r>
  <r>
    <s v="29127-ODI"/>
    <x v="1"/>
    <n v="54"/>
    <s v="Yes"/>
    <x v="19"/>
    <n v="11"/>
    <n v="12"/>
    <s v="None"/>
    <x v="0"/>
    <s v="Yes"/>
    <x v="0"/>
    <s v="Fiber Optic"/>
    <x v="0"/>
    <s v="Yes"/>
    <x v="0"/>
    <s v="No"/>
    <x v="0"/>
    <s v="Yes"/>
    <s v="Yes"/>
    <s v="No"/>
    <x v="0"/>
    <s v="No"/>
    <x v="0"/>
    <n v="100.3"/>
    <n v="5614.45"/>
    <n v="0"/>
    <n v="100"/>
    <n v="1464.4"/>
    <n v="7178.85"/>
    <s v="Churned"/>
    <x v="1"/>
    <s v="Competitor offered more data"/>
    <n v="1"/>
    <s v="&gt;100"/>
    <n v="0"/>
    <x v="1"/>
    <x v="1"/>
  </r>
  <r>
    <s v="96870-GUJ"/>
    <x v="1"/>
    <n v="45"/>
    <s v="Yes"/>
    <x v="6"/>
    <n v="7"/>
    <n v="36"/>
    <s v="None"/>
    <x v="0"/>
    <s v="Yes"/>
    <x v="0"/>
    <s v="DSL"/>
    <x v="1"/>
    <s v="Yes"/>
    <x v="0"/>
    <s v="Yes"/>
    <x v="1"/>
    <s v="No"/>
    <s v="No"/>
    <s v="Yes"/>
    <x v="1"/>
    <s v="No"/>
    <x v="0"/>
    <n v="64.400000000000006"/>
    <n v="316.89999999999998"/>
    <n v="0"/>
    <n v="0"/>
    <n v="86.85"/>
    <n v="403.75"/>
    <s v="Stayed"/>
    <x v="0"/>
    <s v="other"/>
    <n v="0"/>
    <s v="50-100"/>
    <n v="0"/>
    <x v="0"/>
    <x v="0"/>
  </r>
  <r>
    <s v="85560-KAR"/>
    <x v="0"/>
    <n v="51"/>
    <s v="No"/>
    <x v="3"/>
    <n v="15"/>
    <n v="14"/>
    <s v="None"/>
    <x v="1"/>
    <s v="No"/>
    <x v="0"/>
    <s v="DSL"/>
    <x v="1"/>
    <s v="No"/>
    <x v="1"/>
    <s v="No"/>
    <x v="1"/>
    <s v="No"/>
    <s v="No"/>
    <s v="Yes"/>
    <x v="1"/>
    <s v="No"/>
    <x v="0"/>
    <n v="33.6"/>
    <n v="550.35"/>
    <n v="0"/>
    <n v="0"/>
    <n v="0"/>
    <n v="550.35"/>
    <s v="Stayed"/>
    <x v="0"/>
    <s v="other"/>
    <n v="0"/>
    <s v="20-50"/>
    <n v="0"/>
    <x v="1"/>
    <x v="1"/>
  </r>
  <r>
    <s v="14844-KAR"/>
    <x v="0"/>
    <n v="25"/>
    <s v="Yes"/>
    <x v="3"/>
    <n v="3"/>
    <n v="33"/>
    <s v="None"/>
    <x v="0"/>
    <s v="No"/>
    <x v="1"/>
    <s v="No"/>
    <x v="0"/>
    <s v="No"/>
    <x v="0"/>
    <s v="No"/>
    <x v="1"/>
    <s v="No"/>
    <s v="No"/>
    <s v="No"/>
    <x v="1"/>
    <s v="No"/>
    <x v="1"/>
    <n v="20"/>
    <n v="417.65"/>
    <n v="9.73"/>
    <n v="0"/>
    <n v="772"/>
    <n v="1179.92"/>
    <s v="Stayed"/>
    <x v="0"/>
    <s v="other"/>
    <n v="0"/>
    <s v="&lt;20"/>
    <n v="0"/>
    <x v="2"/>
    <x v="0"/>
  </r>
  <r>
    <s v="18706-TAM"/>
    <x v="1"/>
    <n v="82"/>
    <s v="Yes"/>
    <x v="4"/>
    <n v="12"/>
    <n v="2"/>
    <s v="Deal 5"/>
    <x v="0"/>
    <s v="No"/>
    <x v="0"/>
    <s v="Cable"/>
    <x v="0"/>
    <s v="No"/>
    <x v="0"/>
    <s v="No"/>
    <x v="1"/>
    <s v="Yes"/>
    <s v="No"/>
    <s v="Yes"/>
    <x v="1"/>
    <s v="Yes"/>
    <x v="1"/>
    <n v="79.599999999999994"/>
    <n v="195.05"/>
    <n v="0"/>
    <n v="0"/>
    <n v="63.82"/>
    <n v="258.87"/>
    <s v="Churned"/>
    <x v="3"/>
    <s v="Long distance charges"/>
    <n v="1"/>
    <s v="50-100"/>
    <n v="0"/>
    <x v="1"/>
    <x v="4"/>
  </r>
  <r>
    <s v="82120-UTT"/>
    <x v="0"/>
    <n v="34"/>
    <s v="Yes"/>
    <x v="7"/>
    <n v="14"/>
    <n v="35"/>
    <s v="None"/>
    <x v="0"/>
    <s v="Yes"/>
    <x v="0"/>
    <s v="Fiber Optic"/>
    <x v="0"/>
    <s v="No"/>
    <x v="1"/>
    <s v="No"/>
    <x v="0"/>
    <s v="Yes"/>
    <s v="Yes"/>
    <s v="Yes"/>
    <x v="2"/>
    <s v="No"/>
    <x v="1"/>
    <n v="99.7"/>
    <n v="4634.3500000000004"/>
    <n v="0"/>
    <n v="0"/>
    <n v="1059.3"/>
    <n v="5693.65"/>
    <s v="Stayed"/>
    <x v="0"/>
    <s v="other"/>
    <n v="0"/>
    <s v="50-100"/>
    <n v="0"/>
    <x v="2"/>
    <x v="0"/>
  </r>
  <r>
    <s v="84516-WES"/>
    <x v="1"/>
    <n v="72"/>
    <s v="No"/>
    <x v="2"/>
    <n v="15"/>
    <n v="30"/>
    <s v="None"/>
    <x v="0"/>
    <s v="Yes"/>
    <x v="0"/>
    <s v="Fiber Optic"/>
    <x v="0"/>
    <s v="Yes"/>
    <x v="0"/>
    <s v="Yes"/>
    <x v="0"/>
    <s v="Yes"/>
    <s v="No"/>
    <s v="Yes"/>
    <x v="0"/>
    <s v="No"/>
    <x v="1"/>
    <n v="107.05"/>
    <n v="2172.0500000000002"/>
    <n v="0"/>
    <n v="0"/>
    <n v="551.20000000000005"/>
    <n v="2723.25"/>
    <s v="Stayed"/>
    <x v="0"/>
    <s v="other"/>
    <n v="0"/>
    <s v="&gt;100"/>
    <n v="0"/>
    <x v="1"/>
    <x v="0"/>
  </r>
  <r>
    <s v="37373-UTT"/>
    <x v="1"/>
    <n v="35"/>
    <s v="No"/>
    <x v="7"/>
    <n v="0"/>
    <n v="7"/>
    <s v="Deal 3"/>
    <x v="0"/>
    <s v="No"/>
    <x v="1"/>
    <s v="No"/>
    <x v="0"/>
    <s v="No"/>
    <x v="0"/>
    <s v="No"/>
    <x v="1"/>
    <s v="No"/>
    <s v="No"/>
    <s v="No"/>
    <x v="0"/>
    <s v="No"/>
    <x v="0"/>
    <n v="20"/>
    <n v="599.29999999999995"/>
    <n v="0"/>
    <n v="0"/>
    <n v="940.47"/>
    <n v="1539.77"/>
    <s v="Stayed"/>
    <x v="0"/>
    <s v="other"/>
    <n v="0"/>
    <s v="&lt;20"/>
    <n v="0"/>
    <x v="0"/>
    <x v="3"/>
  </r>
  <r>
    <s v="86594-CHH"/>
    <x v="1"/>
    <n v="40"/>
    <s v="No"/>
    <x v="12"/>
    <n v="4"/>
    <n v="21"/>
    <s v="Deal 2"/>
    <x v="0"/>
    <s v="Yes"/>
    <x v="0"/>
    <s v="DSL"/>
    <x v="0"/>
    <s v="Yes"/>
    <x v="0"/>
    <s v="Yes"/>
    <x v="0"/>
    <s v="Yes"/>
    <s v="Yes"/>
    <s v="Yes"/>
    <x v="2"/>
    <s v="Yes"/>
    <x v="2"/>
    <n v="79.599999999999994"/>
    <n v="4024.2"/>
    <n v="0"/>
    <n v="0"/>
    <n v="2422.5"/>
    <n v="6446.7"/>
    <s v="Stayed"/>
    <x v="0"/>
    <s v="other"/>
    <n v="0"/>
    <s v="50-100"/>
    <n v="0"/>
    <x v="0"/>
    <x v="2"/>
  </r>
  <r>
    <s v="88115-MAD"/>
    <x v="1"/>
    <n v="27"/>
    <s v="No"/>
    <x v="11"/>
    <n v="13"/>
    <n v="23"/>
    <s v="Deal 4"/>
    <x v="1"/>
    <s v="No"/>
    <x v="0"/>
    <s v="DSL"/>
    <x v="0"/>
    <s v="No"/>
    <x v="0"/>
    <s v="No"/>
    <x v="0"/>
    <s v="No"/>
    <s v="No"/>
    <s v="Yes"/>
    <x v="1"/>
    <s v="Yes"/>
    <x v="0"/>
    <n v="35.799999999999997"/>
    <n v="363.15"/>
    <n v="0"/>
    <n v="0"/>
    <n v="0"/>
    <n v="363.15"/>
    <s v="Stayed"/>
    <x v="0"/>
    <s v="other"/>
    <n v="0"/>
    <s v="20-50"/>
    <n v="0"/>
    <x v="2"/>
    <x v="2"/>
  </r>
  <r>
    <s v="16932-HAR"/>
    <x v="1"/>
    <n v="18"/>
    <s v="No"/>
    <x v="15"/>
    <n v="15"/>
    <n v="5"/>
    <s v="Deal 1"/>
    <x v="0"/>
    <s v="Yes"/>
    <x v="0"/>
    <s v="Cable"/>
    <x v="1"/>
    <s v="Yes"/>
    <x v="1"/>
    <s v="Yes"/>
    <x v="0"/>
    <s v="Yes"/>
    <s v="Yes"/>
    <s v="Yes"/>
    <x v="2"/>
    <s v="Yes"/>
    <x v="0"/>
    <n v="91.95"/>
    <n v="6614.9"/>
    <n v="0"/>
    <n v="0"/>
    <n v="1951.2"/>
    <n v="8566.1"/>
    <s v="Stayed"/>
    <x v="0"/>
    <s v="other"/>
    <n v="0"/>
    <s v="50-100"/>
    <n v="0"/>
    <x v="3"/>
    <x v="4"/>
  </r>
  <r>
    <s v="78253-UTT"/>
    <x v="0"/>
    <n v="56"/>
    <s v="Yes"/>
    <x v="18"/>
    <n v="11"/>
    <n v="26"/>
    <s v="None"/>
    <x v="0"/>
    <s v="No"/>
    <x v="1"/>
    <s v="No"/>
    <x v="0"/>
    <s v="No"/>
    <x v="0"/>
    <s v="No"/>
    <x v="1"/>
    <s v="No"/>
    <s v="No"/>
    <s v="No"/>
    <x v="1"/>
    <s v="No"/>
    <x v="2"/>
    <n v="19.649999999999999"/>
    <n v="100.9"/>
    <n v="0"/>
    <n v="0"/>
    <n v="93"/>
    <n v="193.9"/>
    <s v="Stayed"/>
    <x v="0"/>
    <s v="other"/>
    <n v="0"/>
    <s v="&lt;20"/>
    <n v="0"/>
    <x v="1"/>
    <x v="0"/>
  </r>
  <r>
    <s v="69876-UTT"/>
    <x v="1"/>
    <n v="51"/>
    <s v="Yes"/>
    <x v="7"/>
    <n v="0"/>
    <n v="10"/>
    <s v="None"/>
    <x v="0"/>
    <s v="Yes"/>
    <x v="0"/>
    <s v="Fiber Optic"/>
    <x v="0"/>
    <s v="Yes"/>
    <x v="1"/>
    <s v="No"/>
    <x v="1"/>
    <s v="No"/>
    <s v="No"/>
    <s v="Yes"/>
    <x v="1"/>
    <s v="Yes"/>
    <x v="1"/>
    <n v="84.8"/>
    <n v="3862.55"/>
    <n v="0"/>
    <n v="0"/>
    <n v="1767.48"/>
    <n v="5630.03"/>
    <s v="Churned"/>
    <x v="4"/>
    <s v="Attitude of support person"/>
    <n v="1"/>
    <s v="50-100"/>
    <n v="0"/>
    <x v="1"/>
    <x v="3"/>
  </r>
  <r>
    <s v="15115-WES"/>
    <x v="0"/>
    <n v="37"/>
    <s v="Yes"/>
    <x v="2"/>
    <n v="0"/>
    <n v="15"/>
    <s v="None"/>
    <x v="0"/>
    <s v="Yes"/>
    <x v="0"/>
    <s v="Cable"/>
    <x v="1"/>
    <s v="No"/>
    <x v="1"/>
    <s v="Yes"/>
    <x v="0"/>
    <s v="Yes"/>
    <s v="Yes"/>
    <s v="Yes"/>
    <x v="2"/>
    <s v="No"/>
    <x v="0"/>
    <n v="-10"/>
    <n v="6094.25"/>
    <n v="3.2"/>
    <n v="0"/>
    <n v="872.64"/>
    <n v="6963.69"/>
    <s v="Stayed"/>
    <x v="0"/>
    <s v="other"/>
    <n v="0"/>
    <s v="&lt;20"/>
    <n v="0"/>
    <x v="0"/>
    <x v="1"/>
  </r>
  <r>
    <s v="41619-TAM"/>
    <x v="1"/>
    <n v="33"/>
    <s v="Yes"/>
    <x v="4"/>
    <n v="1"/>
    <n v="35"/>
    <s v="None"/>
    <x v="0"/>
    <s v="Yes"/>
    <x v="0"/>
    <s v="Fiber Optic"/>
    <x v="1"/>
    <s v="No"/>
    <x v="0"/>
    <s v="Yes"/>
    <x v="1"/>
    <s v="Yes"/>
    <s v="Yes"/>
    <s v="Yes"/>
    <x v="1"/>
    <s v="Yes"/>
    <x v="1"/>
    <n v="95.4"/>
    <n v="4445.3"/>
    <n v="0"/>
    <n v="0"/>
    <n v="199.2"/>
    <n v="4644.5"/>
    <s v="Stayed"/>
    <x v="0"/>
    <s v="other"/>
    <n v="0"/>
    <s v="50-100"/>
    <n v="0"/>
    <x v="2"/>
    <x v="0"/>
  </r>
  <r>
    <s v="54736-MAD"/>
    <x v="1"/>
    <n v="67"/>
    <s v="No"/>
    <x v="11"/>
    <n v="5"/>
    <n v="25"/>
    <s v="Deal 2"/>
    <x v="0"/>
    <s v="Yes"/>
    <x v="0"/>
    <s v="DSL"/>
    <x v="1"/>
    <s v="Yes"/>
    <x v="0"/>
    <s v="No"/>
    <x v="0"/>
    <s v="No"/>
    <s v="No"/>
    <s v="No"/>
    <x v="1"/>
    <s v="Yes"/>
    <x v="1"/>
    <n v="70.349999999999994"/>
    <n v="3454.6"/>
    <n v="0"/>
    <n v="100"/>
    <n v="1261.5"/>
    <n v="4816.1000000000004"/>
    <s v="Stayed"/>
    <x v="0"/>
    <s v="other"/>
    <n v="0"/>
    <s v="50-100"/>
    <n v="0"/>
    <x v="1"/>
    <x v="0"/>
  </r>
  <r>
    <s v="46190-GUJ"/>
    <x v="0"/>
    <n v="27"/>
    <s v="Yes"/>
    <x v="6"/>
    <n v="0"/>
    <n v="36"/>
    <s v="Deal 5"/>
    <x v="0"/>
    <s v="No"/>
    <x v="0"/>
    <s v="DSL"/>
    <x v="0"/>
    <s v="No"/>
    <x v="0"/>
    <s v="No"/>
    <x v="1"/>
    <s v="Yes"/>
    <s v="Yes"/>
    <s v="No"/>
    <x v="1"/>
    <s v="No"/>
    <x v="2"/>
    <n v="55.55"/>
    <n v="55.55"/>
    <n v="0"/>
    <n v="30"/>
    <n v="33.32"/>
    <n v="118.87"/>
    <s v="Joined"/>
    <x v="0"/>
    <s v="other"/>
    <n v="0"/>
    <s v="50-100"/>
    <n v="1"/>
    <x v="2"/>
    <x v="0"/>
  </r>
  <r>
    <s v="33250-PUN"/>
    <x v="0"/>
    <n v="54"/>
    <s v="No"/>
    <x v="13"/>
    <n v="14"/>
    <n v="33"/>
    <s v="None"/>
    <x v="1"/>
    <s v="No"/>
    <x v="0"/>
    <s v="DSL"/>
    <x v="0"/>
    <s v="No"/>
    <x v="0"/>
    <s v="No"/>
    <x v="1"/>
    <s v="No"/>
    <s v="No"/>
    <s v="Yes"/>
    <x v="1"/>
    <s v="No"/>
    <x v="1"/>
    <n v="24.75"/>
    <n v="24.75"/>
    <n v="0"/>
    <n v="0"/>
    <n v="0"/>
    <n v="24.75"/>
    <s v="Churned"/>
    <x v="1"/>
    <s v="Competitor had better devices"/>
    <n v="1"/>
    <s v="20-50"/>
    <n v="0"/>
    <x v="1"/>
    <x v="0"/>
  </r>
  <r>
    <s v="56147-UTT"/>
    <x v="1"/>
    <n v="57"/>
    <s v="Yes"/>
    <x v="7"/>
    <n v="6"/>
    <n v="5"/>
    <s v="None"/>
    <x v="1"/>
    <s v="No"/>
    <x v="0"/>
    <s v="DSL"/>
    <x v="1"/>
    <s v="No"/>
    <x v="1"/>
    <s v="Yes"/>
    <x v="0"/>
    <s v="Yes"/>
    <s v="Yes"/>
    <s v="Yes"/>
    <x v="0"/>
    <s v="No"/>
    <x v="0"/>
    <n v="60.7"/>
    <n v="2234.5500000000002"/>
    <n v="0"/>
    <n v="0"/>
    <n v="0"/>
    <n v="2234.5500000000002"/>
    <s v="Stayed"/>
    <x v="0"/>
    <s v="other"/>
    <n v="0"/>
    <s v="50-100"/>
    <n v="0"/>
    <x v="1"/>
    <x v="4"/>
  </r>
  <r>
    <s v="98053-TAM"/>
    <x v="0"/>
    <n v="26"/>
    <s v="Yes"/>
    <x v="4"/>
    <n v="6"/>
    <n v="22"/>
    <s v="None"/>
    <x v="0"/>
    <s v="No"/>
    <x v="1"/>
    <s v="No"/>
    <x v="0"/>
    <s v="No"/>
    <x v="0"/>
    <s v="No"/>
    <x v="1"/>
    <s v="No"/>
    <s v="No"/>
    <s v="No"/>
    <x v="1"/>
    <s v="No"/>
    <x v="0"/>
    <n v="20.25"/>
    <n v="144.35"/>
    <n v="0"/>
    <n v="0"/>
    <n v="279.86"/>
    <n v="424.21"/>
    <s v="Stayed"/>
    <x v="0"/>
    <s v="other"/>
    <n v="0"/>
    <s v="20-50"/>
    <n v="0"/>
    <x v="2"/>
    <x v="2"/>
  </r>
  <r>
    <s v="93076-MAD"/>
    <x v="0"/>
    <n v="58"/>
    <s v="Yes"/>
    <x v="11"/>
    <n v="8"/>
    <n v="26"/>
    <s v="None"/>
    <x v="0"/>
    <s v="Yes"/>
    <x v="0"/>
    <s v="Fiber Optic"/>
    <x v="0"/>
    <s v="No"/>
    <x v="1"/>
    <s v="No"/>
    <x v="0"/>
    <s v="Yes"/>
    <s v="Yes"/>
    <s v="Yes"/>
    <x v="1"/>
    <s v="Yes"/>
    <x v="1"/>
    <n v="98.35"/>
    <n v="2515.3000000000002"/>
    <n v="0"/>
    <n v="0"/>
    <n v="1044.42"/>
    <n v="3559.72"/>
    <s v="Churned"/>
    <x v="1"/>
    <s v="Competitor had better devices"/>
    <n v="1"/>
    <s v="50-100"/>
    <n v="0"/>
    <x v="1"/>
    <x v="0"/>
  </r>
  <r>
    <s v="33430-HAR"/>
    <x v="1"/>
    <n v="29"/>
    <s v="No"/>
    <x v="15"/>
    <n v="9"/>
    <n v="27"/>
    <s v="None"/>
    <x v="0"/>
    <s v="No"/>
    <x v="1"/>
    <s v="No"/>
    <x v="0"/>
    <s v="No"/>
    <x v="0"/>
    <s v="No"/>
    <x v="1"/>
    <s v="No"/>
    <s v="No"/>
    <s v="No"/>
    <x v="2"/>
    <s v="No"/>
    <x v="2"/>
    <n v="20.149999999999999"/>
    <n v="804.85"/>
    <n v="0"/>
    <n v="0"/>
    <n v="334.4"/>
    <n v="1139.25"/>
    <s v="Stayed"/>
    <x v="0"/>
    <s v="other"/>
    <n v="0"/>
    <s v="20-50"/>
    <n v="0"/>
    <x v="2"/>
    <x v="0"/>
  </r>
  <r>
    <s v="59170-HAR"/>
    <x v="1"/>
    <n v="35"/>
    <s v="Yes"/>
    <x v="15"/>
    <n v="3"/>
    <n v="7"/>
    <s v="None"/>
    <x v="0"/>
    <s v="Yes"/>
    <x v="0"/>
    <s v="DSL"/>
    <x v="1"/>
    <s v="Yes"/>
    <x v="1"/>
    <s v="Yes"/>
    <x v="1"/>
    <s v="No"/>
    <s v="No"/>
    <s v="Yes"/>
    <x v="2"/>
    <s v="No"/>
    <x v="0"/>
    <n v="72.099999999999994"/>
    <n v="5016.6499999999996"/>
    <n v="0"/>
    <n v="0"/>
    <n v="3063.6"/>
    <n v="8080.25"/>
    <s v="Stayed"/>
    <x v="0"/>
    <s v="other"/>
    <n v="0"/>
    <s v="50-100"/>
    <n v="0"/>
    <x v="0"/>
    <x v="3"/>
  </r>
  <r>
    <s v="98497-GUJ"/>
    <x v="0"/>
    <n v="47"/>
    <s v="Yes"/>
    <x v="6"/>
    <n v="8"/>
    <n v="27"/>
    <s v="None"/>
    <x v="0"/>
    <s v="Yes"/>
    <x v="0"/>
    <s v="Cable"/>
    <x v="0"/>
    <s v="No"/>
    <x v="1"/>
    <s v="Yes"/>
    <x v="0"/>
    <s v="Yes"/>
    <s v="Yes"/>
    <s v="Yes"/>
    <x v="2"/>
    <s v="No"/>
    <x v="0"/>
    <n v="79.8"/>
    <n v="5034.05"/>
    <n v="0"/>
    <n v="0"/>
    <n v="634.41"/>
    <n v="5668.46"/>
    <s v="Stayed"/>
    <x v="0"/>
    <s v="other"/>
    <n v="0"/>
    <s v="50-100"/>
    <n v="0"/>
    <x v="0"/>
    <x v="0"/>
  </r>
  <r>
    <s v="36628-GUJ"/>
    <x v="1"/>
    <n v="44"/>
    <s v="Yes"/>
    <x v="6"/>
    <n v="7"/>
    <n v="1"/>
    <s v="Deal 5"/>
    <x v="0"/>
    <s v="No"/>
    <x v="0"/>
    <s v="Fiber Optic"/>
    <x v="1"/>
    <s v="No"/>
    <x v="0"/>
    <s v="Yes"/>
    <x v="1"/>
    <s v="No"/>
    <s v="No"/>
    <s v="Yes"/>
    <x v="1"/>
    <s v="Yes"/>
    <x v="1"/>
    <n v="80.150000000000006"/>
    <n v="194.55"/>
    <n v="0"/>
    <n v="0"/>
    <n v="53.16"/>
    <n v="247.71"/>
    <s v="Joined"/>
    <x v="0"/>
    <s v="other"/>
    <n v="0"/>
    <s v="50-100"/>
    <n v="1"/>
    <x v="0"/>
    <x v="4"/>
  </r>
  <r>
    <s v="97497-KAR"/>
    <x v="1"/>
    <n v="55"/>
    <s v="Yes"/>
    <x v="3"/>
    <n v="5"/>
    <n v="33"/>
    <s v="Deal 2"/>
    <x v="0"/>
    <s v="Yes"/>
    <x v="0"/>
    <s v="Fiber Optic"/>
    <x v="1"/>
    <s v="No"/>
    <x v="1"/>
    <s v="No"/>
    <x v="0"/>
    <s v="No"/>
    <s v="No"/>
    <s v="Yes"/>
    <x v="0"/>
    <s v="Yes"/>
    <x v="1"/>
    <n v="95.4"/>
    <n v="5812"/>
    <n v="0"/>
    <n v="0"/>
    <n v="325.8"/>
    <n v="6137.8"/>
    <s v="Stayed"/>
    <x v="0"/>
    <s v="other"/>
    <n v="0"/>
    <s v="50-100"/>
    <n v="0"/>
    <x v="1"/>
    <x v="0"/>
  </r>
  <r>
    <s v="32778-KAR"/>
    <x v="0"/>
    <n v="28"/>
    <s v="Yes"/>
    <x v="3"/>
    <n v="1"/>
    <n v="1"/>
    <s v="None"/>
    <x v="0"/>
    <s v="No"/>
    <x v="1"/>
    <s v="No"/>
    <x v="0"/>
    <s v="No"/>
    <x v="0"/>
    <s v="No"/>
    <x v="1"/>
    <s v="No"/>
    <s v="No"/>
    <s v="No"/>
    <x v="2"/>
    <s v="No"/>
    <x v="1"/>
    <n v="19.3"/>
    <n v="890.5"/>
    <n v="0"/>
    <n v="0"/>
    <n v="120.32"/>
    <n v="1010.82"/>
    <s v="Stayed"/>
    <x v="0"/>
    <s v="other"/>
    <n v="0"/>
    <s v="&lt;20"/>
    <n v="0"/>
    <x v="2"/>
    <x v="4"/>
  </r>
  <r>
    <s v="52526-JAM"/>
    <x v="1"/>
    <n v="25"/>
    <s v="Yes"/>
    <x v="16"/>
    <n v="2"/>
    <n v="36"/>
    <s v="None"/>
    <x v="0"/>
    <s v="No"/>
    <x v="1"/>
    <s v="No"/>
    <x v="0"/>
    <s v="No"/>
    <x v="0"/>
    <s v="No"/>
    <x v="1"/>
    <s v="No"/>
    <s v="No"/>
    <s v="No"/>
    <x v="1"/>
    <s v="No"/>
    <x v="0"/>
    <n v="20.5"/>
    <n v="20.5"/>
    <n v="0"/>
    <n v="0"/>
    <n v="19.850000000000001"/>
    <n v="40.35"/>
    <s v="Churned"/>
    <x v="4"/>
    <s v="Attitude of support person"/>
    <n v="1"/>
    <s v="20-50"/>
    <n v="0"/>
    <x v="2"/>
    <x v="0"/>
  </r>
  <r>
    <s v="56062-HAR"/>
    <x v="1"/>
    <n v="31"/>
    <s v="No"/>
    <x v="15"/>
    <n v="6"/>
    <n v="27"/>
    <s v="Deal 3"/>
    <x v="0"/>
    <s v="No"/>
    <x v="0"/>
    <s v="DSL"/>
    <x v="1"/>
    <s v="Yes"/>
    <x v="0"/>
    <s v="Yes"/>
    <x v="0"/>
    <s v="Yes"/>
    <s v="Yes"/>
    <s v="Yes"/>
    <x v="1"/>
    <s v="Yes"/>
    <x v="0"/>
    <n v="79"/>
    <n v="1902"/>
    <n v="0"/>
    <n v="0"/>
    <n v="188.75"/>
    <n v="2090.75"/>
    <s v="Stayed"/>
    <x v="0"/>
    <s v="other"/>
    <n v="0"/>
    <s v="50-100"/>
    <n v="0"/>
    <x v="2"/>
    <x v="0"/>
  </r>
  <r>
    <s v="17488-PUN"/>
    <x v="1"/>
    <n v="34"/>
    <s v="No"/>
    <x v="13"/>
    <n v="3"/>
    <n v="5"/>
    <s v="None"/>
    <x v="0"/>
    <s v="Yes"/>
    <x v="0"/>
    <s v="Fiber Optic"/>
    <x v="0"/>
    <s v="No"/>
    <x v="0"/>
    <s v="No"/>
    <x v="1"/>
    <s v="No"/>
    <s v="No"/>
    <s v="Yes"/>
    <x v="1"/>
    <s v="Yes"/>
    <x v="1"/>
    <n v="75.650000000000006"/>
    <n v="302.35000000000002"/>
    <n v="0"/>
    <n v="0"/>
    <n v="94"/>
    <n v="396.35"/>
    <s v="Stayed"/>
    <x v="0"/>
    <s v="other"/>
    <n v="0"/>
    <s v="50-100"/>
    <n v="0"/>
    <x v="2"/>
    <x v="4"/>
  </r>
  <r>
    <s v="65899-UTT"/>
    <x v="0"/>
    <n v="45"/>
    <s v="No"/>
    <x v="7"/>
    <n v="0"/>
    <n v="14"/>
    <s v="None"/>
    <x v="0"/>
    <s v="Yes"/>
    <x v="0"/>
    <s v="DSL"/>
    <x v="0"/>
    <s v="No"/>
    <x v="0"/>
    <s v="No"/>
    <x v="1"/>
    <s v="No"/>
    <s v="No"/>
    <s v="Yes"/>
    <x v="1"/>
    <s v="Yes"/>
    <x v="0"/>
    <n v="50.1"/>
    <n v="50.1"/>
    <n v="0"/>
    <n v="0"/>
    <n v="46.49"/>
    <n v="96.59"/>
    <s v="Churned"/>
    <x v="0"/>
    <s v="Don't know"/>
    <n v="1"/>
    <s v="50-100"/>
    <n v="0"/>
    <x v="0"/>
    <x v="1"/>
  </r>
  <r>
    <s v="72267-BIH"/>
    <x v="0"/>
    <n v="80"/>
    <s v="Yes"/>
    <x v="9"/>
    <n v="13"/>
    <n v="29"/>
    <s v="None"/>
    <x v="0"/>
    <s v="No"/>
    <x v="1"/>
    <s v="No"/>
    <x v="0"/>
    <s v="No"/>
    <x v="0"/>
    <s v="No"/>
    <x v="1"/>
    <s v="No"/>
    <s v="No"/>
    <s v="No"/>
    <x v="0"/>
    <s v="No"/>
    <x v="2"/>
    <n v="19.600000000000001"/>
    <n v="727.8"/>
    <n v="0"/>
    <n v="0"/>
    <n v="937.95"/>
    <n v="1665.75"/>
    <s v="Stayed"/>
    <x v="0"/>
    <s v="other"/>
    <n v="0"/>
    <s v="&lt;20"/>
    <n v="0"/>
    <x v="1"/>
    <x v="0"/>
  </r>
  <r>
    <s v="42264-UTT"/>
    <x v="1"/>
    <n v="73"/>
    <s v="No"/>
    <x v="7"/>
    <n v="6"/>
    <n v="21"/>
    <s v="None"/>
    <x v="0"/>
    <s v="Yes"/>
    <x v="0"/>
    <s v="Cable"/>
    <x v="0"/>
    <s v="No"/>
    <x v="0"/>
    <s v="No"/>
    <x v="1"/>
    <s v="Yes"/>
    <s v="No"/>
    <s v="Yes"/>
    <x v="1"/>
    <s v="Yes"/>
    <x v="1"/>
    <n v="84.6"/>
    <n v="360.1"/>
    <n v="0"/>
    <n v="0"/>
    <n v="26.72"/>
    <n v="386.82"/>
    <s v="Churned"/>
    <x v="1"/>
    <s v="Competitor had better devices"/>
    <n v="1"/>
    <s v="50-100"/>
    <n v="0"/>
    <x v="1"/>
    <x v="2"/>
  </r>
  <r>
    <s v="24305-BIH"/>
    <x v="1"/>
    <n v="45"/>
    <s v="Yes"/>
    <x v="9"/>
    <n v="10"/>
    <n v="25"/>
    <s v="None"/>
    <x v="0"/>
    <s v="No"/>
    <x v="0"/>
    <s v="Cable"/>
    <x v="0"/>
    <s v="Yes"/>
    <x v="1"/>
    <s v="No"/>
    <x v="0"/>
    <s v="Yes"/>
    <s v="Yes"/>
    <s v="Yes"/>
    <x v="2"/>
    <s v="Yes"/>
    <x v="1"/>
    <n v="75.400000000000006"/>
    <n v="5480.25"/>
    <n v="0"/>
    <n v="0"/>
    <n v="3035.52"/>
    <n v="8515.77"/>
    <s v="Stayed"/>
    <x v="0"/>
    <s v="other"/>
    <n v="0"/>
    <s v="50-100"/>
    <n v="0"/>
    <x v="0"/>
    <x v="0"/>
  </r>
  <r>
    <s v="82364-TAM"/>
    <x v="1"/>
    <n v="25"/>
    <s v="No"/>
    <x v="4"/>
    <n v="2"/>
    <n v="7"/>
    <s v="Deal 1"/>
    <x v="0"/>
    <s v="Yes"/>
    <x v="0"/>
    <s v="Fiber Optic"/>
    <x v="0"/>
    <s v="Yes"/>
    <x v="1"/>
    <s v="No"/>
    <x v="0"/>
    <s v="Yes"/>
    <s v="Yes"/>
    <s v="Yes"/>
    <x v="0"/>
    <s v="Yes"/>
    <x v="1"/>
    <n v="105.7"/>
    <n v="6816.95"/>
    <n v="0"/>
    <n v="0"/>
    <n v="1705.82"/>
    <n v="8522.77"/>
    <s v="Stayed"/>
    <x v="0"/>
    <s v="other"/>
    <n v="0"/>
    <s v="&gt;100"/>
    <n v="0"/>
    <x v="2"/>
    <x v="3"/>
  </r>
  <r>
    <s v="29939-KER"/>
    <x v="1"/>
    <n v="29"/>
    <s v="No"/>
    <x v="20"/>
    <n v="12"/>
    <n v="10"/>
    <s v="None"/>
    <x v="0"/>
    <s v="Yes"/>
    <x v="0"/>
    <s v="DSL"/>
    <x v="0"/>
    <s v="Yes"/>
    <x v="0"/>
    <s v="Yes"/>
    <x v="0"/>
    <s v="Yes"/>
    <s v="Yes"/>
    <s v="Yes"/>
    <x v="0"/>
    <s v="Yes"/>
    <x v="1"/>
    <n v="80.099999999999994"/>
    <n v="4693.2"/>
    <n v="0"/>
    <n v="0"/>
    <n v="1195.93"/>
    <n v="5889.13"/>
    <s v="Stayed"/>
    <x v="0"/>
    <s v="other"/>
    <n v="0"/>
    <s v="50-100"/>
    <n v="0"/>
    <x v="2"/>
    <x v="3"/>
  </r>
  <r>
    <s v="96872-TAM"/>
    <x v="0"/>
    <n v="42"/>
    <s v="No"/>
    <x v="4"/>
    <n v="12"/>
    <n v="31"/>
    <s v="Deal 5"/>
    <x v="0"/>
    <s v="No"/>
    <x v="0"/>
    <s v="Fiber Optic"/>
    <x v="0"/>
    <s v="No"/>
    <x v="0"/>
    <s v="No"/>
    <x v="1"/>
    <s v="No"/>
    <s v="No"/>
    <s v="Yes"/>
    <x v="1"/>
    <s v="No"/>
    <x v="1"/>
    <n v="70.400000000000006"/>
    <n v="70.400000000000006"/>
    <n v="0"/>
    <n v="0"/>
    <n v="29.63"/>
    <n v="100.03"/>
    <s v="Churned"/>
    <x v="1"/>
    <s v="Competitor had better devices"/>
    <n v="1"/>
    <s v="50-100"/>
    <n v="0"/>
    <x v="0"/>
    <x v="0"/>
  </r>
  <r>
    <s v="73421-PUN"/>
    <x v="1"/>
    <n v="36"/>
    <s v="No"/>
    <x v="13"/>
    <n v="1"/>
    <n v="6"/>
    <s v="None"/>
    <x v="0"/>
    <s v="Yes"/>
    <x v="0"/>
    <s v="Fiber Optic"/>
    <x v="1"/>
    <s v="Yes"/>
    <x v="0"/>
    <s v="No"/>
    <x v="1"/>
    <s v="Yes"/>
    <s v="Yes"/>
    <s v="Yes"/>
    <x v="1"/>
    <s v="Yes"/>
    <x v="1"/>
    <n v="94.1"/>
    <n v="4107.3"/>
    <n v="0"/>
    <n v="0"/>
    <n v="2127.64"/>
    <n v="6234.94"/>
    <s v="Stayed"/>
    <x v="0"/>
    <s v="other"/>
    <n v="0"/>
    <s v="50-100"/>
    <n v="0"/>
    <x v="0"/>
    <x v="3"/>
  </r>
  <r>
    <s v="44198-TEL"/>
    <x v="1"/>
    <n v="49"/>
    <s v="Yes"/>
    <x v="5"/>
    <n v="3"/>
    <n v="24"/>
    <s v="None"/>
    <x v="0"/>
    <s v="No"/>
    <x v="1"/>
    <s v="No"/>
    <x v="0"/>
    <s v="No"/>
    <x v="0"/>
    <s v="No"/>
    <x v="1"/>
    <s v="No"/>
    <s v="No"/>
    <s v="No"/>
    <x v="1"/>
    <s v="No"/>
    <x v="2"/>
    <n v="19.45"/>
    <n v="19.45"/>
    <n v="0"/>
    <n v="0"/>
    <n v="28.73"/>
    <n v="48.18"/>
    <s v="Churned"/>
    <x v="1"/>
    <s v="Competitor made better offer"/>
    <n v="1"/>
    <s v="&lt;20"/>
    <n v="0"/>
    <x v="0"/>
    <x v="0"/>
  </r>
  <r>
    <s v="19006-KAR"/>
    <x v="1"/>
    <n v="23"/>
    <s v="Yes"/>
    <x v="3"/>
    <n v="4"/>
    <n v="1"/>
    <s v="None"/>
    <x v="0"/>
    <s v="No"/>
    <x v="0"/>
    <s v="Fiber Optic"/>
    <x v="0"/>
    <s v="No"/>
    <x v="0"/>
    <s v="No"/>
    <x v="1"/>
    <s v="No"/>
    <s v="Yes"/>
    <s v="No"/>
    <x v="1"/>
    <s v="No"/>
    <x v="1"/>
    <n v="70.400000000000006"/>
    <n v="281"/>
    <n v="0"/>
    <n v="70"/>
    <n v="164.48"/>
    <n v="515.48"/>
    <s v="Churned"/>
    <x v="1"/>
    <s v="Competitor had better devices"/>
    <n v="1"/>
    <s v="50-100"/>
    <n v="0"/>
    <x v="2"/>
    <x v="4"/>
  </r>
  <r>
    <s v="77464-TAM"/>
    <x v="0"/>
    <n v="35"/>
    <s v="No"/>
    <x v="4"/>
    <n v="8"/>
    <n v="7"/>
    <s v="Deal 3"/>
    <x v="0"/>
    <s v="No"/>
    <x v="0"/>
    <s v="Fiber Optic"/>
    <x v="0"/>
    <s v="Yes"/>
    <x v="1"/>
    <s v="No"/>
    <x v="1"/>
    <s v="No"/>
    <s v="No"/>
    <s v="No"/>
    <x v="1"/>
    <s v="No"/>
    <x v="1"/>
    <n v="82.05"/>
    <n v="2570.1999999999998"/>
    <n v="0"/>
    <n v="120"/>
    <n v="185.7"/>
    <n v="2875.9"/>
    <s v="Stayed"/>
    <x v="0"/>
    <s v="other"/>
    <n v="0"/>
    <s v="50-100"/>
    <n v="0"/>
    <x v="0"/>
    <x v="3"/>
  </r>
  <r>
    <s v="49620-UTT"/>
    <x v="0"/>
    <n v="41"/>
    <s v="Yes"/>
    <x v="7"/>
    <n v="1"/>
    <n v="32"/>
    <s v="Deal 4"/>
    <x v="0"/>
    <s v="No"/>
    <x v="1"/>
    <s v="No"/>
    <x v="0"/>
    <s v="No"/>
    <x v="0"/>
    <s v="No"/>
    <x v="1"/>
    <s v="No"/>
    <s v="No"/>
    <s v="No"/>
    <x v="1"/>
    <s v="No"/>
    <x v="0"/>
    <n v="19.45"/>
    <n v="232.1"/>
    <n v="0"/>
    <n v="0"/>
    <n v="601.9"/>
    <n v="834"/>
    <s v="Stayed"/>
    <x v="0"/>
    <s v="other"/>
    <n v="0"/>
    <s v="&lt;20"/>
    <n v="0"/>
    <x v="0"/>
    <x v="0"/>
  </r>
  <r>
    <s v="46730-ASS"/>
    <x v="1"/>
    <n v="18"/>
    <s v="No"/>
    <x v="17"/>
    <n v="5"/>
    <n v="4"/>
    <s v="Deal 5"/>
    <x v="0"/>
    <s v="No"/>
    <x v="0"/>
    <s v="Fiber Optic"/>
    <x v="0"/>
    <s v="Yes"/>
    <x v="0"/>
    <s v="No"/>
    <x v="1"/>
    <s v="No"/>
    <s v="No"/>
    <s v="Yes"/>
    <x v="1"/>
    <s v="Yes"/>
    <x v="1"/>
    <n v="74.75"/>
    <n v="144.80000000000001"/>
    <n v="0"/>
    <n v="0"/>
    <n v="87.12"/>
    <n v="231.92"/>
    <s v="Joined"/>
    <x v="0"/>
    <s v="other"/>
    <n v="0"/>
    <s v="50-100"/>
    <n v="1"/>
    <x v="3"/>
    <x v="4"/>
  </r>
  <r>
    <s v="18072-AND"/>
    <x v="1"/>
    <n v="60"/>
    <s v="Yes"/>
    <x v="10"/>
    <n v="7"/>
    <n v="26"/>
    <s v="None"/>
    <x v="0"/>
    <s v="No"/>
    <x v="1"/>
    <s v="No"/>
    <x v="0"/>
    <s v="No"/>
    <x v="0"/>
    <s v="No"/>
    <x v="1"/>
    <s v="No"/>
    <s v="No"/>
    <s v="No"/>
    <x v="2"/>
    <s v="No"/>
    <x v="0"/>
    <n v="19.05"/>
    <n v="637.54999999999995"/>
    <n v="0"/>
    <n v="0"/>
    <n v="341.4"/>
    <n v="978.95"/>
    <s v="Stayed"/>
    <x v="0"/>
    <s v="other"/>
    <n v="0"/>
    <s v="&lt;20"/>
    <n v="0"/>
    <x v="1"/>
    <x v="0"/>
  </r>
  <r>
    <s v="76835-HAR"/>
    <x v="1"/>
    <n v="50"/>
    <s v="No"/>
    <x v="15"/>
    <n v="4"/>
    <n v="27"/>
    <s v="None"/>
    <x v="1"/>
    <s v="No"/>
    <x v="0"/>
    <s v="DSL"/>
    <x v="0"/>
    <s v="No"/>
    <x v="0"/>
    <s v="Yes"/>
    <x v="1"/>
    <s v="No"/>
    <s v="No"/>
    <s v="Yes"/>
    <x v="0"/>
    <s v="No"/>
    <x v="0"/>
    <n v="30.25"/>
    <n v="368.85"/>
    <n v="0"/>
    <n v="0"/>
    <n v="0"/>
    <n v="368.85"/>
    <s v="Stayed"/>
    <x v="0"/>
    <s v="other"/>
    <n v="0"/>
    <s v="20-50"/>
    <n v="0"/>
    <x v="1"/>
    <x v="0"/>
  </r>
  <r>
    <s v="71120-TAM"/>
    <x v="0"/>
    <n v="42"/>
    <s v="No"/>
    <x v="4"/>
    <n v="0"/>
    <n v="15"/>
    <s v="None"/>
    <x v="0"/>
    <s v="No"/>
    <x v="0"/>
    <s v="Fiber Optic"/>
    <x v="1"/>
    <s v="Yes"/>
    <x v="1"/>
    <s v="Yes"/>
    <x v="0"/>
    <s v="Yes"/>
    <s v="Yes"/>
    <s v="Yes"/>
    <x v="2"/>
    <s v="Yes"/>
    <x v="0"/>
    <n v="110.1"/>
    <n v="6705.7"/>
    <n v="0"/>
    <n v="0"/>
    <n v="200.34"/>
    <n v="6906.04"/>
    <s v="Stayed"/>
    <x v="0"/>
    <s v="other"/>
    <n v="0"/>
    <s v="&gt;100"/>
    <n v="0"/>
    <x v="0"/>
    <x v="1"/>
  </r>
  <r>
    <s v="44116-HAR"/>
    <x v="0"/>
    <n v="42"/>
    <s v="Yes"/>
    <x v="15"/>
    <n v="12"/>
    <n v="36"/>
    <s v="Deal 2"/>
    <x v="0"/>
    <s v="Yes"/>
    <x v="1"/>
    <s v="No"/>
    <x v="0"/>
    <s v="No"/>
    <x v="0"/>
    <s v="No"/>
    <x v="1"/>
    <s v="No"/>
    <s v="No"/>
    <s v="No"/>
    <x v="2"/>
    <s v="No"/>
    <x v="0"/>
    <n v="23.55"/>
    <n v="1173.3499999999999"/>
    <n v="0"/>
    <n v="0"/>
    <n v="569.28"/>
    <n v="1742.63"/>
    <s v="Stayed"/>
    <x v="0"/>
    <s v="other"/>
    <n v="0"/>
    <s v="20-50"/>
    <n v="0"/>
    <x v="0"/>
    <x v="0"/>
  </r>
  <r>
    <s v="47492-AND"/>
    <x v="1"/>
    <n v="30"/>
    <s v="Yes"/>
    <x v="10"/>
    <n v="15"/>
    <n v="24"/>
    <s v="Deal 5"/>
    <x v="0"/>
    <s v="No"/>
    <x v="1"/>
    <s v="No"/>
    <x v="0"/>
    <s v="No"/>
    <x v="0"/>
    <s v="No"/>
    <x v="1"/>
    <s v="No"/>
    <s v="No"/>
    <s v="No"/>
    <x v="1"/>
    <s v="Yes"/>
    <x v="1"/>
    <n v="20.149999999999999"/>
    <n v="20.149999999999999"/>
    <n v="0"/>
    <n v="0"/>
    <n v="18.63"/>
    <n v="38.78"/>
    <s v="Joined"/>
    <x v="0"/>
    <s v="other"/>
    <n v="0"/>
    <s v="20-50"/>
    <n v="1"/>
    <x v="2"/>
    <x v="0"/>
  </r>
  <r>
    <s v="38842-WES"/>
    <x v="1"/>
    <n v="69"/>
    <s v="Yes"/>
    <x v="2"/>
    <n v="5"/>
    <n v="29"/>
    <s v="Deal 1"/>
    <x v="0"/>
    <s v="Yes"/>
    <x v="0"/>
    <s v="DSL"/>
    <x v="1"/>
    <s v="Yes"/>
    <x v="1"/>
    <s v="Yes"/>
    <x v="1"/>
    <s v="Yes"/>
    <s v="Yes"/>
    <s v="Yes"/>
    <x v="2"/>
    <s v="Yes"/>
    <x v="1"/>
    <n v="82.7"/>
    <n v="5831.2"/>
    <n v="0"/>
    <n v="0"/>
    <n v="2664.63"/>
    <n v="8495.83"/>
    <s v="Stayed"/>
    <x v="0"/>
    <s v="other"/>
    <n v="0"/>
    <s v="50-100"/>
    <n v="0"/>
    <x v="1"/>
    <x v="0"/>
  </r>
  <r>
    <s v="57591-AND"/>
    <x v="0"/>
    <n v="61"/>
    <s v="Yes"/>
    <x v="10"/>
    <n v="4"/>
    <n v="12"/>
    <s v="Deal 5"/>
    <x v="0"/>
    <s v="No"/>
    <x v="1"/>
    <s v="No"/>
    <x v="0"/>
    <s v="No"/>
    <x v="0"/>
    <s v="No"/>
    <x v="1"/>
    <s v="No"/>
    <s v="No"/>
    <s v="No"/>
    <x v="0"/>
    <s v="No"/>
    <x v="1"/>
    <n v="20.05"/>
    <n v="94.15"/>
    <n v="0"/>
    <n v="0"/>
    <n v="150.69999999999999"/>
    <n v="244.85"/>
    <s v="Stayed"/>
    <x v="0"/>
    <s v="other"/>
    <n v="0"/>
    <s v="20-50"/>
    <n v="0"/>
    <x v="1"/>
    <x v="1"/>
  </r>
  <r>
    <s v="28765-UTT"/>
    <x v="0"/>
    <n v="81"/>
    <s v="Yes"/>
    <x v="7"/>
    <n v="2"/>
    <n v="3"/>
    <s v="None"/>
    <x v="1"/>
    <s v="No"/>
    <x v="0"/>
    <s v="DSL"/>
    <x v="0"/>
    <s v="Yes"/>
    <x v="1"/>
    <s v="Yes"/>
    <x v="0"/>
    <s v="Yes"/>
    <s v="No"/>
    <s v="No"/>
    <x v="0"/>
    <s v="Yes"/>
    <x v="1"/>
    <n v="59.9"/>
    <n v="2816.65"/>
    <n v="0"/>
    <n v="150"/>
    <n v="0"/>
    <n v="2966.65"/>
    <s v="Churned"/>
    <x v="1"/>
    <s v="Competitor offered higher download speeds"/>
    <n v="1"/>
    <s v="50-100"/>
    <n v="0"/>
    <x v="1"/>
    <x v="4"/>
  </r>
  <r>
    <s v="71710-GUJ"/>
    <x v="1"/>
    <n v="41"/>
    <s v="Yes"/>
    <x v="6"/>
    <n v="12"/>
    <n v="2"/>
    <s v="Deal 5"/>
    <x v="0"/>
    <s v="No"/>
    <x v="1"/>
    <s v="No"/>
    <x v="0"/>
    <s v="No"/>
    <x v="0"/>
    <s v="No"/>
    <x v="1"/>
    <s v="No"/>
    <s v="No"/>
    <s v="No"/>
    <x v="1"/>
    <s v="No"/>
    <x v="0"/>
    <n v="20.2"/>
    <n v="20.2"/>
    <n v="0"/>
    <n v="0"/>
    <n v="11.25"/>
    <n v="31.45"/>
    <s v="Churned"/>
    <x v="1"/>
    <s v="Competitor made better offer"/>
    <n v="1"/>
    <s v="20-50"/>
    <n v="0"/>
    <x v="0"/>
    <x v="4"/>
  </r>
  <r>
    <s v="18475-TAM"/>
    <x v="0"/>
    <n v="37"/>
    <s v="No"/>
    <x v="4"/>
    <n v="7"/>
    <n v="19"/>
    <s v="Deal 2"/>
    <x v="0"/>
    <s v="Yes"/>
    <x v="0"/>
    <s v="Fiber Optic"/>
    <x v="1"/>
    <s v="No"/>
    <x v="1"/>
    <s v="Yes"/>
    <x v="0"/>
    <s v="Yes"/>
    <s v="Yes"/>
    <s v="Yes"/>
    <x v="0"/>
    <s v="Yes"/>
    <x v="0"/>
    <n v="110.85"/>
    <n v="5275.8"/>
    <n v="4.93"/>
    <n v="0"/>
    <n v="893.94"/>
    <n v="6164.81"/>
    <s v="Churned"/>
    <x v="3"/>
    <s v="Price too high"/>
    <n v="1"/>
    <s v="&gt;100"/>
    <n v="0"/>
    <x v="0"/>
    <x v="2"/>
  </r>
  <r>
    <s v="22656-ODI"/>
    <x v="1"/>
    <n v="34"/>
    <s v="Yes"/>
    <x v="19"/>
    <n v="4"/>
    <n v="34"/>
    <s v="Deal 2"/>
    <x v="0"/>
    <s v="Yes"/>
    <x v="0"/>
    <s v="Fiber Optic"/>
    <x v="0"/>
    <s v="No"/>
    <x v="1"/>
    <s v="No"/>
    <x v="0"/>
    <s v="Yes"/>
    <s v="Yes"/>
    <s v="Yes"/>
    <x v="0"/>
    <s v="Yes"/>
    <x v="1"/>
    <n v="99.5"/>
    <n v="5961.1"/>
    <n v="0"/>
    <n v="0"/>
    <n v="634.84"/>
    <n v="6595.94"/>
    <s v="Churned"/>
    <x v="1"/>
    <s v="Competitor offered more data"/>
    <n v="1"/>
    <s v="50-100"/>
    <n v="0"/>
    <x v="2"/>
    <x v="0"/>
  </r>
  <r>
    <s v="72648-JAM"/>
    <x v="1"/>
    <n v="70"/>
    <s v="Yes"/>
    <x v="16"/>
    <n v="13"/>
    <n v="15"/>
    <s v="Deal 5"/>
    <x v="0"/>
    <s v="Yes"/>
    <x v="0"/>
    <s v="Fiber Optic"/>
    <x v="0"/>
    <s v="Yes"/>
    <x v="0"/>
    <s v="No"/>
    <x v="1"/>
    <s v="No"/>
    <s v="No"/>
    <s v="No"/>
    <x v="1"/>
    <s v="Yes"/>
    <x v="1"/>
    <n v="81"/>
    <n v="371.65"/>
    <n v="40.64"/>
    <n v="10"/>
    <n v="236.4"/>
    <n v="577.41"/>
    <s v="Churned"/>
    <x v="1"/>
    <s v="Competitor made better offer"/>
    <n v="1"/>
    <s v="50-100"/>
    <n v="0"/>
    <x v="1"/>
    <x v="1"/>
  </r>
  <r>
    <s v="42276-ODI"/>
    <x v="0"/>
    <n v="59"/>
    <s v="Yes"/>
    <x v="19"/>
    <n v="12"/>
    <n v="4"/>
    <s v="Deal 3"/>
    <x v="0"/>
    <s v="No"/>
    <x v="1"/>
    <s v="No"/>
    <x v="0"/>
    <s v="No"/>
    <x v="0"/>
    <s v="No"/>
    <x v="1"/>
    <s v="No"/>
    <s v="No"/>
    <s v="No"/>
    <x v="0"/>
    <s v="No"/>
    <x v="0"/>
    <n v="19.8"/>
    <n v="457.3"/>
    <n v="0"/>
    <n v="0"/>
    <n v="1188.2"/>
    <n v="1645.5"/>
    <s v="Stayed"/>
    <x v="0"/>
    <s v="other"/>
    <n v="0"/>
    <s v="&lt;20"/>
    <n v="0"/>
    <x v="1"/>
    <x v="4"/>
  </r>
  <r>
    <s v="84134-WES"/>
    <x v="1"/>
    <n v="30"/>
    <s v="Yes"/>
    <x v="2"/>
    <n v="4"/>
    <n v="1"/>
    <s v="None"/>
    <x v="0"/>
    <s v="No"/>
    <x v="0"/>
    <s v="DSL"/>
    <x v="1"/>
    <s v="Yes"/>
    <x v="0"/>
    <s v="No"/>
    <x v="0"/>
    <s v="No"/>
    <s v="No"/>
    <s v="Yes"/>
    <x v="1"/>
    <s v="No"/>
    <x v="0"/>
    <n v="65.099999999999994"/>
    <n v="2586"/>
    <n v="0"/>
    <n v="0"/>
    <n v="462.4"/>
    <n v="3048.4"/>
    <s v="Stayed"/>
    <x v="0"/>
    <s v="other"/>
    <n v="0"/>
    <s v="50-100"/>
    <n v="0"/>
    <x v="2"/>
    <x v="4"/>
  </r>
  <r>
    <s v="34580-MAH"/>
    <x v="0"/>
    <n v="62"/>
    <s v="No"/>
    <x v="1"/>
    <n v="6"/>
    <n v="32"/>
    <s v="Deal 5"/>
    <x v="0"/>
    <s v="No"/>
    <x v="0"/>
    <s v="DSL"/>
    <x v="1"/>
    <s v="Yes"/>
    <x v="0"/>
    <s v="Yes"/>
    <x v="1"/>
    <s v="No"/>
    <s v="No"/>
    <s v="No"/>
    <x v="1"/>
    <s v="Yes"/>
    <x v="1"/>
    <n v="60"/>
    <n v="60"/>
    <n v="0"/>
    <n v="10"/>
    <n v="43.48"/>
    <n v="113.48"/>
    <s v="Churned"/>
    <x v="4"/>
    <s v="Attitude of service provider"/>
    <n v="1"/>
    <s v="50-100"/>
    <n v="0"/>
    <x v="1"/>
    <x v="0"/>
  </r>
  <r>
    <s v="15116-PUN"/>
    <x v="0"/>
    <n v="21"/>
    <s v="No"/>
    <x v="13"/>
    <n v="6"/>
    <n v="10"/>
    <s v="Deal 5"/>
    <x v="0"/>
    <s v="No"/>
    <x v="1"/>
    <s v="No"/>
    <x v="0"/>
    <s v="No"/>
    <x v="0"/>
    <s v="No"/>
    <x v="1"/>
    <s v="No"/>
    <s v="No"/>
    <s v="No"/>
    <x v="1"/>
    <s v="Yes"/>
    <x v="1"/>
    <n v="20.25"/>
    <n v="174.7"/>
    <n v="0"/>
    <n v="0"/>
    <n v="348.81"/>
    <n v="523.51"/>
    <s v="Stayed"/>
    <x v="0"/>
    <s v="other"/>
    <n v="0"/>
    <s v="20-50"/>
    <n v="0"/>
    <x v="2"/>
    <x v="3"/>
  </r>
  <r>
    <s v="62663-TAM"/>
    <x v="1"/>
    <n v="23"/>
    <s v="Yes"/>
    <x v="4"/>
    <n v="13"/>
    <n v="11"/>
    <s v="Deal 2"/>
    <x v="0"/>
    <s v="Yes"/>
    <x v="0"/>
    <s v="Fiber Optic"/>
    <x v="1"/>
    <s v="Yes"/>
    <x v="0"/>
    <s v="No"/>
    <x v="0"/>
    <s v="Yes"/>
    <s v="Yes"/>
    <s v="Yes"/>
    <x v="0"/>
    <s v="Yes"/>
    <x v="0"/>
    <n v="103.25"/>
    <n v="5037.55"/>
    <n v="0"/>
    <n v="0"/>
    <n v="305.27999999999997"/>
    <n v="5342.83"/>
    <s v="Churned"/>
    <x v="4"/>
    <s v="Attitude of service provider"/>
    <n v="1"/>
    <s v="&gt;100"/>
    <n v="0"/>
    <x v="2"/>
    <x v="3"/>
  </r>
  <r>
    <s v="78566-JAM"/>
    <x v="1"/>
    <n v="54"/>
    <s v="Yes"/>
    <x v="16"/>
    <n v="15"/>
    <n v="28"/>
    <s v="Deal 5"/>
    <x v="0"/>
    <s v="No"/>
    <x v="1"/>
    <s v="No"/>
    <x v="0"/>
    <s v="No"/>
    <x v="0"/>
    <s v="No"/>
    <x v="1"/>
    <s v="No"/>
    <s v="No"/>
    <s v="No"/>
    <x v="1"/>
    <s v="Yes"/>
    <x v="0"/>
    <n v="19.899999999999999"/>
    <n v="19.899999999999999"/>
    <n v="0"/>
    <n v="0"/>
    <n v="36.630000000000003"/>
    <n v="56.53"/>
    <s v="Churned"/>
    <x v="1"/>
    <s v="Competitor made better offer"/>
    <n v="1"/>
    <s v="&lt;20"/>
    <n v="0"/>
    <x v="1"/>
    <x v="0"/>
  </r>
  <r>
    <s v="95254-WES"/>
    <x v="0"/>
    <n v="35"/>
    <s v="No"/>
    <x v="2"/>
    <n v="10"/>
    <n v="7"/>
    <s v="None"/>
    <x v="1"/>
    <s v="No"/>
    <x v="0"/>
    <s v="DSL"/>
    <x v="1"/>
    <s v="No"/>
    <x v="0"/>
    <s v="No"/>
    <x v="1"/>
    <s v="No"/>
    <s v="No"/>
    <s v="Yes"/>
    <x v="1"/>
    <s v="Yes"/>
    <x v="1"/>
    <n v="29.6"/>
    <n v="346.45"/>
    <n v="27.24"/>
    <n v="0"/>
    <n v="0"/>
    <n v="319.20999999999998"/>
    <s v="Stayed"/>
    <x v="0"/>
    <s v="other"/>
    <n v="0"/>
    <s v="20-50"/>
    <n v="0"/>
    <x v="0"/>
    <x v="3"/>
  </r>
  <r>
    <s v="26363-KER"/>
    <x v="1"/>
    <n v="32"/>
    <s v="Yes"/>
    <x v="20"/>
    <n v="3"/>
    <n v="34"/>
    <s v="None"/>
    <x v="0"/>
    <s v="No"/>
    <x v="1"/>
    <s v="No"/>
    <x v="0"/>
    <s v="No"/>
    <x v="0"/>
    <s v="No"/>
    <x v="1"/>
    <s v="No"/>
    <s v="No"/>
    <s v="No"/>
    <x v="1"/>
    <s v="No"/>
    <x v="1"/>
    <n v="19.45"/>
    <n v="159.19999999999999"/>
    <n v="0"/>
    <n v="0"/>
    <n v="15.6"/>
    <n v="174.8"/>
    <s v="Stayed"/>
    <x v="0"/>
    <s v="other"/>
    <n v="0"/>
    <s v="&lt;20"/>
    <n v="0"/>
    <x v="2"/>
    <x v="0"/>
  </r>
  <r>
    <s v="49975-MAD"/>
    <x v="1"/>
    <n v="77"/>
    <s v="Yes"/>
    <x v="11"/>
    <n v="3"/>
    <n v="25"/>
    <s v="Deal 3"/>
    <x v="0"/>
    <s v="Yes"/>
    <x v="0"/>
    <s v="Fiber Optic"/>
    <x v="0"/>
    <s v="No"/>
    <x v="0"/>
    <s v="Yes"/>
    <x v="0"/>
    <s v="Yes"/>
    <s v="No"/>
    <s v="Yes"/>
    <x v="1"/>
    <s v="Yes"/>
    <x v="1"/>
    <n v="99.55"/>
    <n v="3734.25"/>
    <n v="0"/>
    <n v="0"/>
    <n v="1800.82"/>
    <n v="5535.07"/>
    <s v="Churned"/>
    <x v="2"/>
    <s v="Service dissatisfaction"/>
    <n v="1"/>
    <s v="50-100"/>
    <n v="0"/>
    <x v="1"/>
    <x v="0"/>
  </r>
  <r>
    <s v="62078-GUJ"/>
    <x v="0"/>
    <n v="40"/>
    <s v="No"/>
    <x v="6"/>
    <n v="14"/>
    <n v="5"/>
    <s v="Deal 3"/>
    <x v="0"/>
    <s v="No"/>
    <x v="1"/>
    <s v="No"/>
    <x v="0"/>
    <s v="No"/>
    <x v="0"/>
    <s v="No"/>
    <x v="1"/>
    <s v="No"/>
    <s v="No"/>
    <s v="No"/>
    <x v="1"/>
    <s v="No"/>
    <x v="0"/>
    <n v="20.8"/>
    <n v="635.9"/>
    <n v="46.07"/>
    <n v="0"/>
    <n v="1514.36"/>
    <n v="2104.19"/>
    <s v="Stayed"/>
    <x v="0"/>
    <s v="other"/>
    <n v="0"/>
    <s v="20-50"/>
    <n v="0"/>
    <x v="0"/>
    <x v="4"/>
  </r>
  <r>
    <s v="78843-WES"/>
    <x v="0"/>
    <n v="35"/>
    <s v="No"/>
    <x v="2"/>
    <n v="14"/>
    <n v="7"/>
    <s v="None"/>
    <x v="0"/>
    <s v="No"/>
    <x v="1"/>
    <s v="No"/>
    <x v="0"/>
    <s v="No"/>
    <x v="0"/>
    <s v="No"/>
    <x v="1"/>
    <s v="No"/>
    <s v="No"/>
    <s v="No"/>
    <x v="2"/>
    <s v="No"/>
    <x v="0"/>
    <n v="20.2"/>
    <n v="387.4"/>
    <n v="0"/>
    <n v="0"/>
    <n v="602.29999999999995"/>
    <n v="989.7"/>
    <s v="Stayed"/>
    <x v="0"/>
    <s v="other"/>
    <n v="0"/>
    <s v="20-50"/>
    <n v="0"/>
    <x v="0"/>
    <x v="3"/>
  </r>
  <r>
    <s v="68581-AND"/>
    <x v="1"/>
    <n v="76"/>
    <s v="No"/>
    <x v="10"/>
    <n v="14"/>
    <n v="7"/>
    <s v="None"/>
    <x v="0"/>
    <s v="Yes"/>
    <x v="0"/>
    <s v="Fiber Optic"/>
    <x v="1"/>
    <s v="Yes"/>
    <x v="1"/>
    <s v="Yes"/>
    <x v="0"/>
    <s v="Yes"/>
    <s v="No"/>
    <s v="Yes"/>
    <x v="2"/>
    <s v="Yes"/>
    <x v="1"/>
    <n v="113.65"/>
    <n v="7714.65"/>
    <n v="24.36"/>
    <n v="0"/>
    <n v="2477.3000000000002"/>
    <n v="10167.59"/>
    <s v="Stayed"/>
    <x v="0"/>
    <s v="other"/>
    <n v="0"/>
    <s v="&gt;100"/>
    <n v="0"/>
    <x v="1"/>
    <x v="3"/>
  </r>
  <r>
    <s v="25268-TAM"/>
    <x v="0"/>
    <n v="67"/>
    <s v="Yes"/>
    <x v="4"/>
    <n v="15"/>
    <n v="21"/>
    <s v="Deal 5"/>
    <x v="0"/>
    <s v="No"/>
    <x v="0"/>
    <s v="Fiber Optic"/>
    <x v="0"/>
    <s v="No"/>
    <x v="0"/>
    <s v="No"/>
    <x v="1"/>
    <s v="No"/>
    <s v="No"/>
    <s v="Yes"/>
    <x v="1"/>
    <s v="Yes"/>
    <x v="1"/>
    <n v="68.95"/>
    <n v="68.95"/>
    <n v="0"/>
    <n v="0"/>
    <n v="21.65"/>
    <n v="90.6"/>
    <s v="Churned"/>
    <x v="2"/>
    <s v="Limited range of services"/>
    <n v="1"/>
    <s v="50-100"/>
    <n v="0"/>
    <x v="1"/>
    <x v="2"/>
  </r>
  <r>
    <s v="55696-WES"/>
    <x v="0"/>
    <n v="24"/>
    <s v="Yes"/>
    <x v="2"/>
    <n v="7"/>
    <n v="3"/>
    <s v="Deal 5"/>
    <x v="0"/>
    <s v="No"/>
    <x v="0"/>
    <s v="Fiber Optic"/>
    <x v="0"/>
    <s v="No"/>
    <x v="0"/>
    <s v="No"/>
    <x v="1"/>
    <s v="Yes"/>
    <s v="Yes"/>
    <s v="Yes"/>
    <x v="1"/>
    <s v="Yes"/>
    <x v="1"/>
    <n v="79.900000000000006"/>
    <n v="324.3"/>
    <n v="0"/>
    <n v="0"/>
    <n v="172.24"/>
    <n v="496.54"/>
    <s v="Churned"/>
    <x v="1"/>
    <s v="Competitor had better devices"/>
    <n v="1"/>
    <s v="50-100"/>
    <n v="0"/>
    <x v="2"/>
    <x v="4"/>
  </r>
  <r>
    <s v="49889-HAR"/>
    <x v="1"/>
    <n v="23"/>
    <s v="No"/>
    <x v="15"/>
    <n v="1"/>
    <n v="11"/>
    <s v="Deal 2"/>
    <x v="0"/>
    <s v="No"/>
    <x v="1"/>
    <s v="No"/>
    <x v="0"/>
    <s v="No"/>
    <x v="0"/>
    <s v="No"/>
    <x v="1"/>
    <s v="No"/>
    <s v="No"/>
    <s v="No"/>
    <x v="2"/>
    <s v="No"/>
    <x v="1"/>
    <n v="20.65"/>
    <n v="1020.75"/>
    <n v="19.32"/>
    <n v="0"/>
    <n v="980.73"/>
    <n v="1982.16"/>
    <s v="Stayed"/>
    <x v="0"/>
    <s v="other"/>
    <n v="0"/>
    <s v="20-50"/>
    <n v="0"/>
    <x v="2"/>
    <x v="3"/>
  </r>
  <r>
    <s v="58800-BIH"/>
    <x v="0"/>
    <n v="56"/>
    <s v="No"/>
    <x v="9"/>
    <n v="13"/>
    <n v="21"/>
    <s v="Deal 3"/>
    <x v="0"/>
    <s v="No"/>
    <x v="0"/>
    <s v="DSL"/>
    <x v="1"/>
    <s v="No"/>
    <x v="0"/>
    <s v="No"/>
    <x v="0"/>
    <s v="No"/>
    <s v="No"/>
    <s v="Yes"/>
    <x v="0"/>
    <s v="Yes"/>
    <x v="1"/>
    <n v="62.15"/>
    <n v="2215.4499999999998"/>
    <n v="0"/>
    <n v="0"/>
    <n v="858.55"/>
    <n v="3074"/>
    <s v="Stayed"/>
    <x v="0"/>
    <s v="other"/>
    <n v="0"/>
    <s v="50-100"/>
    <n v="0"/>
    <x v="1"/>
    <x v="2"/>
  </r>
  <r>
    <s v="35822-UTT"/>
    <x v="0"/>
    <n v="59"/>
    <s v="No"/>
    <x v="7"/>
    <n v="9"/>
    <n v="9"/>
    <s v="None"/>
    <x v="0"/>
    <s v="Yes"/>
    <x v="0"/>
    <s v="Fiber Optic"/>
    <x v="0"/>
    <s v="No"/>
    <x v="0"/>
    <s v="Yes"/>
    <x v="1"/>
    <s v="Yes"/>
    <s v="Yes"/>
    <s v="Yes"/>
    <x v="1"/>
    <s v="Yes"/>
    <x v="0"/>
    <n v="89.9"/>
    <n v="2723.15"/>
    <n v="0"/>
    <n v="0"/>
    <n v="959.1"/>
    <n v="3682.25"/>
    <s v="Stayed"/>
    <x v="0"/>
    <s v="other"/>
    <n v="0"/>
    <s v="50-100"/>
    <n v="0"/>
    <x v="1"/>
    <x v="3"/>
  </r>
  <r>
    <s v="32845-KAR"/>
    <x v="1"/>
    <n v="57"/>
    <s v="No"/>
    <x v="3"/>
    <n v="11"/>
    <n v="21"/>
    <s v="Deal 5"/>
    <x v="0"/>
    <s v="Yes"/>
    <x v="0"/>
    <s v="Fiber Optic"/>
    <x v="0"/>
    <s v="No"/>
    <x v="0"/>
    <s v="Yes"/>
    <x v="1"/>
    <s v="Yes"/>
    <s v="Yes"/>
    <s v="No"/>
    <x v="1"/>
    <s v="Yes"/>
    <x v="1"/>
    <n v="90.25"/>
    <n v="743.75"/>
    <n v="0"/>
    <n v="0"/>
    <n v="79.040000000000006"/>
    <n v="822.79"/>
    <s v="Stayed"/>
    <x v="0"/>
    <s v="other"/>
    <n v="0"/>
    <s v="50-100"/>
    <n v="0"/>
    <x v="1"/>
    <x v="2"/>
  </r>
  <r>
    <s v="48291-UTT"/>
    <x v="1"/>
    <n v="60"/>
    <s v="Yes"/>
    <x v="7"/>
    <n v="6"/>
    <n v="36"/>
    <s v="None"/>
    <x v="1"/>
    <s v="No"/>
    <x v="0"/>
    <s v="DSL"/>
    <x v="0"/>
    <s v="No"/>
    <x v="0"/>
    <s v="No"/>
    <x v="1"/>
    <s v="No"/>
    <s v="No"/>
    <s v="Yes"/>
    <x v="1"/>
    <s v="Yes"/>
    <x v="1"/>
    <n v="25.15"/>
    <n v="99.95"/>
    <n v="0"/>
    <n v="0"/>
    <n v="0"/>
    <n v="99.95"/>
    <s v="Stayed"/>
    <x v="0"/>
    <s v="other"/>
    <n v="0"/>
    <s v="20-50"/>
    <n v="0"/>
    <x v="1"/>
    <x v="0"/>
  </r>
  <r>
    <s v="73335-GUJ"/>
    <x v="1"/>
    <n v="20"/>
    <s v="Yes"/>
    <x v="6"/>
    <n v="3"/>
    <n v="2"/>
    <s v="Deal 4"/>
    <x v="0"/>
    <s v="No"/>
    <x v="1"/>
    <s v="No"/>
    <x v="0"/>
    <s v="No"/>
    <x v="0"/>
    <s v="No"/>
    <x v="1"/>
    <s v="No"/>
    <s v="No"/>
    <s v="No"/>
    <x v="0"/>
    <s v="Yes"/>
    <x v="0"/>
    <n v="19.3"/>
    <n v="185.2"/>
    <n v="0"/>
    <n v="0"/>
    <n v="454.2"/>
    <n v="639.4"/>
    <s v="Stayed"/>
    <x v="0"/>
    <s v="other"/>
    <n v="0"/>
    <s v="&lt;20"/>
    <n v="0"/>
    <x v="3"/>
    <x v="4"/>
  </r>
  <r>
    <s v="48321-WES"/>
    <x v="1"/>
    <n v="18"/>
    <s v="No"/>
    <x v="2"/>
    <n v="2"/>
    <n v="3"/>
    <s v="None"/>
    <x v="0"/>
    <s v="Yes"/>
    <x v="0"/>
    <s v="Fiber Optic"/>
    <x v="1"/>
    <s v="Yes"/>
    <x v="1"/>
    <s v="Yes"/>
    <x v="1"/>
    <s v="Yes"/>
    <s v="Yes"/>
    <s v="Yes"/>
    <x v="0"/>
    <s v="Yes"/>
    <x v="0"/>
    <n v="104.9"/>
    <n v="7537.5"/>
    <n v="0"/>
    <n v="0"/>
    <n v="2964.96"/>
    <n v="10502.46"/>
    <s v="Stayed"/>
    <x v="0"/>
    <s v="other"/>
    <n v="0"/>
    <s v="&gt;100"/>
    <n v="0"/>
    <x v="3"/>
    <x v="4"/>
  </r>
  <r>
    <s v="16346-HAR"/>
    <x v="1"/>
    <n v="74"/>
    <s v="Yes"/>
    <x v="15"/>
    <n v="2"/>
    <n v="18"/>
    <s v="Deal 5"/>
    <x v="0"/>
    <s v="No"/>
    <x v="0"/>
    <s v="Cable"/>
    <x v="0"/>
    <s v="No"/>
    <x v="0"/>
    <s v="No"/>
    <x v="1"/>
    <s v="No"/>
    <s v="No"/>
    <s v="Yes"/>
    <x v="1"/>
    <s v="Yes"/>
    <x v="1"/>
    <n v="44.7"/>
    <n v="93.7"/>
    <n v="0"/>
    <n v="0"/>
    <n v="82.86"/>
    <n v="176.56"/>
    <s v="Churned"/>
    <x v="1"/>
    <s v="Competitor offered more data"/>
    <n v="1"/>
    <s v="20-50"/>
    <n v="0"/>
    <x v="1"/>
    <x v="2"/>
  </r>
  <r>
    <s v="87534-TAM"/>
    <x v="1"/>
    <n v="49"/>
    <s v="Yes"/>
    <x v="4"/>
    <n v="13"/>
    <n v="15"/>
    <s v="Deal 4"/>
    <x v="0"/>
    <s v="Yes"/>
    <x v="0"/>
    <s v="Fiber Optic"/>
    <x v="0"/>
    <s v="Yes"/>
    <x v="0"/>
    <s v="No"/>
    <x v="1"/>
    <s v="No"/>
    <s v="No"/>
    <s v="Yes"/>
    <x v="1"/>
    <s v="Yes"/>
    <x v="1"/>
    <n v="-7"/>
    <n v="1676.95"/>
    <n v="0"/>
    <n v="0"/>
    <n v="769.12"/>
    <n v="2446.0700000000002"/>
    <s v="Churned"/>
    <x v="1"/>
    <s v="Competitor had better devices"/>
    <n v="1"/>
    <s v="&lt;20"/>
    <n v="0"/>
    <x v="0"/>
    <x v="1"/>
  </r>
  <r>
    <s v="92278-HAR"/>
    <x v="0"/>
    <n v="37"/>
    <s v="Yes"/>
    <x v="15"/>
    <n v="9"/>
    <n v="34"/>
    <s v="None"/>
    <x v="0"/>
    <s v="No"/>
    <x v="0"/>
    <s v="Fiber Optic"/>
    <x v="0"/>
    <s v="Yes"/>
    <x v="1"/>
    <s v="Yes"/>
    <x v="0"/>
    <s v="Yes"/>
    <s v="Yes"/>
    <s v="Yes"/>
    <x v="0"/>
    <s v="Yes"/>
    <x v="1"/>
    <n v="103.4"/>
    <n v="5236.3999999999996"/>
    <n v="0"/>
    <n v="0"/>
    <n v="1810.5"/>
    <n v="7046.9"/>
    <s v="Stayed"/>
    <x v="0"/>
    <s v="other"/>
    <n v="0"/>
    <s v="&gt;100"/>
    <n v="0"/>
    <x v="0"/>
    <x v="0"/>
  </r>
  <r>
    <s v="72512-DEL"/>
    <x v="1"/>
    <n v="44"/>
    <s v="Yes"/>
    <x v="0"/>
    <n v="9"/>
    <n v="2"/>
    <s v="None"/>
    <x v="0"/>
    <s v="No"/>
    <x v="1"/>
    <s v="No"/>
    <x v="0"/>
    <s v="No"/>
    <x v="0"/>
    <s v="No"/>
    <x v="1"/>
    <s v="No"/>
    <s v="No"/>
    <s v="No"/>
    <x v="2"/>
    <s v="No"/>
    <x v="1"/>
    <n v="19.850000000000001"/>
    <n v="1326.35"/>
    <n v="0"/>
    <n v="0"/>
    <n v="1195.6400000000001"/>
    <n v="2521.9899999999998"/>
    <s v="Stayed"/>
    <x v="0"/>
    <s v="other"/>
    <n v="0"/>
    <s v="&lt;20"/>
    <n v="0"/>
    <x v="0"/>
    <x v="4"/>
  </r>
  <r>
    <s v="55046-BIH"/>
    <x v="1"/>
    <n v="51"/>
    <s v="Yes"/>
    <x v="9"/>
    <n v="3"/>
    <n v="6"/>
    <s v="Deal 4"/>
    <x v="0"/>
    <s v="Yes"/>
    <x v="0"/>
    <s v="Fiber Optic"/>
    <x v="0"/>
    <s v="Yes"/>
    <x v="0"/>
    <s v="No"/>
    <x v="1"/>
    <s v="No"/>
    <s v="No"/>
    <s v="Yes"/>
    <x v="1"/>
    <s v="Yes"/>
    <x v="0"/>
    <n v="81"/>
    <n v="818.05"/>
    <n v="0"/>
    <n v="0"/>
    <n v="495"/>
    <n v="1313.05"/>
    <s v="Churned"/>
    <x v="4"/>
    <s v="Attitude of support person"/>
    <n v="1"/>
    <s v="50-100"/>
    <n v="0"/>
    <x v="1"/>
    <x v="3"/>
  </r>
  <r>
    <s v="82868-MAD"/>
    <x v="1"/>
    <n v="22"/>
    <s v="Yes"/>
    <x v="11"/>
    <n v="4"/>
    <n v="4"/>
    <s v="Deal 3"/>
    <x v="0"/>
    <s v="Yes"/>
    <x v="0"/>
    <s v="Fiber Optic"/>
    <x v="0"/>
    <s v="Yes"/>
    <x v="0"/>
    <s v="No"/>
    <x v="0"/>
    <s v="Yes"/>
    <s v="Yes"/>
    <s v="Yes"/>
    <x v="1"/>
    <s v="Yes"/>
    <x v="1"/>
    <n v="100.2"/>
    <n v="2983.8"/>
    <n v="0"/>
    <n v="0"/>
    <n v="351.9"/>
    <n v="3335.7"/>
    <s v="Churned"/>
    <x v="2"/>
    <s v="Service dissatisfaction"/>
    <n v="1"/>
    <s v="&gt;100"/>
    <n v="0"/>
    <x v="2"/>
    <x v="4"/>
  </r>
  <r>
    <s v="36832-UTT"/>
    <x v="0"/>
    <n v="31"/>
    <s v="No"/>
    <x v="7"/>
    <n v="11"/>
    <n v="1"/>
    <s v="Deal 3"/>
    <x v="0"/>
    <s v="Yes"/>
    <x v="0"/>
    <s v="Fiber Optic"/>
    <x v="0"/>
    <s v="Yes"/>
    <x v="0"/>
    <s v="No"/>
    <x v="1"/>
    <s v="No"/>
    <s v="No"/>
    <s v="Yes"/>
    <x v="1"/>
    <s v="Yes"/>
    <x v="1"/>
    <n v="80.150000000000006"/>
    <n v="2265.25"/>
    <n v="0"/>
    <n v="0"/>
    <n v="754.87"/>
    <n v="3020.12"/>
    <s v="Churned"/>
    <x v="4"/>
    <s v="Attitude of support person"/>
    <n v="1"/>
    <s v="50-100"/>
    <n v="0"/>
    <x v="2"/>
    <x v="4"/>
  </r>
  <r>
    <s v="73644-CHH"/>
    <x v="1"/>
    <n v="70"/>
    <s v="Yes"/>
    <x v="12"/>
    <n v="8"/>
    <n v="22"/>
    <s v="None"/>
    <x v="0"/>
    <s v="Yes"/>
    <x v="0"/>
    <s v="Fiber Optic"/>
    <x v="1"/>
    <s v="No"/>
    <x v="0"/>
    <s v="No"/>
    <x v="1"/>
    <s v="No"/>
    <s v="No"/>
    <s v="Yes"/>
    <x v="1"/>
    <s v="Yes"/>
    <x v="1"/>
    <n v="79.150000000000006"/>
    <n v="1520.9"/>
    <n v="0"/>
    <n v="0"/>
    <n v="236.4"/>
    <n v="1757.3"/>
    <s v="Churned"/>
    <x v="4"/>
    <s v="Attitude of support person"/>
    <n v="1"/>
    <s v="50-100"/>
    <n v="0"/>
    <x v="1"/>
    <x v="2"/>
  </r>
  <r>
    <s v="85862-TAM"/>
    <x v="1"/>
    <n v="27"/>
    <s v="No"/>
    <x v="4"/>
    <n v="7"/>
    <n v="22"/>
    <s v="None"/>
    <x v="1"/>
    <s v="No"/>
    <x v="0"/>
    <s v="DSL"/>
    <x v="0"/>
    <s v="No"/>
    <x v="0"/>
    <s v="No"/>
    <x v="1"/>
    <s v="No"/>
    <s v="No"/>
    <s v="Yes"/>
    <x v="1"/>
    <s v="No"/>
    <x v="0"/>
    <n v="25.15"/>
    <n v="476.8"/>
    <n v="0"/>
    <n v="0"/>
    <n v="0"/>
    <n v="476.8"/>
    <s v="Stayed"/>
    <x v="0"/>
    <s v="other"/>
    <n v="0"/>
    <s v="20-50"/>
    <n v="0"/>
    <x v="2"/>
    <x v="2"/>
  </r>
  <r>
    <s v="23679-TEL"/>
    <x v="0"/>
    <n v="23"/>
    <s v="Yes"/>
    <x v="5"/>
    <n v="4"/>
    <n v="11"/>
    <s v="None"/>
    <x v="0"/>
    <s v="Yes"/>
    <x v="0"/>
    <s v="Fiber Optic"/>
    <x v="1"/>
    <s v="No"/>
    <x v="0"/>
    <s v="No"/>
    <x v="0"/>
    <s v="No"/>
    <s v="No"/>
    <s v="Yes"/>
    <x v="1"/>
    <s v="No"/>
    <x v="1"/>
    <n v="89.6"/>
    <n v="2901.8"/>
    <n v="0"/>
    <n v="0"/>
    <n v="1551.68"/>
    <n v="4453.4799999999996"/>
    <s v="Stayed"/>
    <x v="0"/>
    <s v="other"/>
    <n v="0"/>
    <s v="50-100"/>
    <n v="0"/>
    <x v="2"/>
    <x v="3"/>
  </r>
  <r>
    <s v="97318-MAH"/>
    <x v="1"/>
    <n v="20"/>
    <s v="No"/>
    <x v="1"/>
    <n v="0"/>
    <n v="5"/>
    <s v="None"/>
    <x v="0"/>
    <s v="No"/>
    <x v="1"/>
    <s v="No"/>
    <x v="0"/>
    <s v="No"/>
    <x v="0"/>
    <s v="No"/>
    <x v="1"/>
    <s v="No"/>
    <s v="No"/>
    <s v="No"/>
    <x v="2"/>
    <s v="Yes"/>
    <x v="0"/>
    <n v="20.100000000000001"/>
    <n v="1326.25"/>
    <n v="0"/>
    <n v="0"/>
    <n v="1587.6"/>
    <n v="2913.85"/>
    <s v="Stayed"/>
    <x v="0"/>
    <s v="other"/>
    <n v="0"/>
    <s v="20-50"/>
    <n v="0"/>
    <x v="3"/>
    <x v="4"/>
  </r>
  <r>
    <s v="44605-HAR"/>
    <x v="0"/>
    <n v="40"/>
    <s v="No"/>
    <x v="15"/>
    <n v="7"/>
    <n v="28"/>
    <s v="None"/>
    <x v="0"/>
    <s v="Yes"/>
    <x v="0"/>
    <s v="Fiber Optic"/>
    <x v="0"/>
    <s v="Yes"/>
    <x v="1"/>
    <s v="No"/>
    <x v="0"/>
    <s v="Yes"/>
    <s v="Yes"/>
    <s v="No"/>
    <x v="2"/>
    <s v="Yes"/>
    <x v="1"/>
    <n v="103.75"/>
    <n v="7346.2"/>
    <n v="0"/>
    <n v="130"/>
    <n v="1188"/>
    <n v="8664.2000000000007"/>
    <s v="Stayed"/>
    <x v="0"/>
    <s v="other"/>
    <n v="0"/>
    <s v="&gt;100"/>
    <n v="0"/>
    <x v="0"/>
    <x v="0"/>
  </r>
  <r>
    <s v="32630-KAR"/>
    <x v="0"/>
    <n v="65"/>
    <s v="Yes"/>
    <x v="3"/>
    <n v="0"/>
    <n v="16"/>
    <s v="None"/>
    <x v="0"/>
    <s v="Yes"/>
    <x v="0"/>
    <s v="Fiber Optic"/>
    <x v="0"/>
    <s v="Yes"/>
    <x v="1"/>
    <s v="No"/>
    <x v="1"/>
    <s v="No"/>
    <s v="No"/>
    <s v="Yes"/>
    <x v="1"/>
    <s v="Yes"/>
    <x v="1"/>
    <n v="84.45"/>
    <n v="1058.5999999999999"/>
    <n v="0"/>
    <n v="0"/>
    <n v="284.44"/>
    <n v="1343.04"/>
    <s v="Churned"/>
    <x v="3"/>
    <s v="Long distance charges"/>
    <n v="1"/>
    <s v="50-100"/>
    <n v="0"/>
    <x v="1"/>
    <x v="1"/>
  </r>
  <r>
    <s v="99629-UTT"/>
    <x v="1"/>
    <n v="77"/>
    <s v="No"/>
    <x v="7"/>
    <n v="11"/>
    <n v="24"/>
    <s v="Deal 5"/>
    <x v="0"/>
    <s v="Yes"/>
    <x v="0"/>
    <s v="Fiber Optic"/>
    <x v="0"/>
    <s v="No"/>
    <x v="1"/>
    <s v="No"/>
    <x v="0"/>
    <s v="Yes"/>
    <s v="No"/>
    <s v="Yes"/>
    <x v="1"/>
    <s v="Yes"/>
    <x v="1"/>
    <n v="100.6"/>
    <n v="819.4"/>
    <n v="0"/>
    <n v="0"/>
    <n v="323.60000000000002"/>
    <n v="1143"/>
    <s v="Churned"/>
    <x v="4"/>
    <s v="Attitude of support person"/>
    <n v="1"/>
    <s v="&gt;100"/>
    <n v="0"/>
    <x v="1"/>
    <x v="0"/>
  </r>
  <r>
    <s v="69203-PUN"/>
    <x v="1"/>
    <n v="68"/>
    <s v="No"/>
    <x v="13"/>
    <n v="12"/>
    <n v="9"/>
    <s v="Deal 3"/>
    <x v="0"/>
    <s v="Yes"/>
    <x v="0"/>
    <s v="Fiber Optic"/>
    <x v="0"/>
    <s v="No"/>
    <x v="0"/>
    <s v="No"/>
    <x v="1"/>
    <s v="Yes"/>
    <s v="Yes"/>
    <s v="Yes"/>
    <x v="1"/>
    <s v="Yes"/>
    <x v="1"/>
    <n v="84.8"/>
    <n v="2043.45"/>
    <n v="0"/>
    <n v="0"/>
    <n v="207.75"/>
    <n v="2251.1999999999998"/>
    <s v="Churned"/>
    <x v="3"/>
    <s v="Extra data charges"/>
    <n v="1"/>
    <s v="50-100"/>
    <n v="0"/>
    <x v="1"/>
    <x v="3"/>
  </r>
  <r>
    <s v="99374-UTT"/>
    <x v="1"/>
    <n v="81"/>
    <s v="No"/>
    <x v="7"/>
    <n v="10"/>
    <n v="34"/>
    <s v="None"/>
    <x v="0"/>
    <s v="No"/>
    <x v="0"/>
    <s v="Fiber Optic"/>
    <x v="1"/>
    <s v="Yes"/>
    <x v="0"/>
    <s v="No"/>
    <x v="1"/>
    <s v="No"/>
    <s v="No"/>
    <s v="Yes"/>
    <x v="0"/>
    <s v="No"/>
    <x v="1"/>
    <n v="81.7"/>
    <n v="1820.9"/>
    <n v="29.88"/>
    <n v="0"/>
    <n v="515.46"/>
    <n v="2306.48"/>
    <s v="Stayed"/>
    <x v="0"/>
    <s v="other"/>
    <n v="0"/>
    <s v="50-100"/>
    <n v="0"/>
    <x v="1"/>
    <x v="0"/>
  </r>
  <r>
    <s v="95760-PUN"/>
    <x v="1"/>
    <n v="45"/>
    <s v="No"/>
    <x v="13"/>
    <n v="8"/>
    <n v="24"/>
    <s v="None"/>
    <x v="0"/>
    <s v="No"/>
    <x v="1"/>
    <s v="No"/>
    <x v="0"/>
    <s v="No"/>
    <x v="0"/>
    <s v="No"/>
    <x v="1"/>
    <s v="No"/>
    <s v="No"/>
    <s v="No"/>
    <x v="2"/>
    <s v="No"/>
    <x v="1"/>
    <n v="20.25"/>
    <n v="835.5"/>
    <n v="0"/>
    <n v="0"/>
    <n v="1921.5"/>
    <n v="2757"/>
    <s v="Stayed"/>
    <x v="0"/>
    <s v="other"/>
    <n v="0"/>
    <s v="20-50"/>
    <n v="0"/>
    <x v="0"/>
    <x v="0"/>
  </r>
  <r>
    <s v="55768-PUN"/>
    <x v="1"/>
    <n v="62"/>
    <s v="No"/>
    <x v="13"/>
    <n v="1"/>
    <n v="8"/>
    <s v="Deal 2"/>
    <x v="1"/>
    <s v="No"/>
    <x v="0"/>
    <s v="DSL"/>
    <x v="1"/>
    <s v="Yes"/>
    <x v="1"/>
    <s v="Yes"/>
    <x v="1"/>
    <s v="No"/>
    <s v="No"/>
    <s v="Yes"/>
    <x v="0"/>
    <s v="No"/>
    <x v="0"/>
    <n v="43.7"/>
    <n v="2696.55"/>
    <n v="0"/>
    <n v="0"/>
    <n v="0"/>
    <n v="2696.55"/>
    <s v="Stayed"/>
    <x v="0"/>
    <s v="other"/>
    <n v="0"/>
    <s v="20-50"/>
    <n v="0"/>
    <x v="1"/>
    <x v="3"/>
  </r>
  <r>
    <s v="37887-AND"/>
    <x v="1"/>
    <n v="21"/>
    <s v="Yes"/>
    <x v="10"/>
    <n v="9"/>
    <n v="5"/>
    <s v="None"/>
    <x v="0"/>
    <s v="No"/>
    <x v="0"/>
    <s v="DSL"/>
    <x v="0"/>
    <s v="No"/>
    <x v="0"/>
    <s v="Yes"/>
    <x v="0"/>
    <s v="Yes"/>
    <s v="Yes"/>
    <s v="Yes"/>
    <x v="0"/>
    <s v="Yes"/>
    <x v="0"/>
    <n v="72.099999999999994"/>
    <n v="2495.15"/>
    <n v="0"/>
    <n v="0"/>
    <n v="353.85"/>
    <n v="2849"/>
    <s v="Stayed"/>
    <x v="0"/>
    <s v="other"/>
    <n v="0"/>
    <s v="50-100"/>
    <n v="0"/>
    <x v="2"/>
    <x v="4"/>
  </r>
  <r>
    <s v="14456-AND"/>
    <x v="1"/>
    <n v="52"/>
    <s v="No"/>
    <x v="10"/>
    <n v="13"/>
    <n v="4"/>
    <s v="Deal 2"/>
    <x v="0"/>
    <s v="No"/>
    <x v="0"/>
    <s v="Fiber Optic"/>
    <x v="0"/>
    <s v="Yes"/>
    <x v="0"/>
    <s v="No"/>
    <x v="1"/>
    <s v="No"/>
    <s v="No"/>
    <s v="Yes"/>
    <x v="1"/>
    <s v="No"/>
    <x v="0"/>
    <n v="74.8"/>
    <n v="2971.7"/>
    <n v="0"/>
    <n v="0"/>
    <n v="742.8"/>
    <n v="3714.5"/>
    <s v="Stayed"/>
    <x v="0"/>
    <s v="other"/>
    <n v="0"/>
    <s v="50-100"/>
    <n v="0"/>
    <x v="1"/>
    <x v="4"/>
  </r>
  <r>
    <s v="43023-BIH"/>
    <x v="0"/>
    <n v="69"/>
    <s v="No"/>
    <x v="9"/>
    <n v="4"/>
    <n v="11"/>
    <s v="None"/>
    <x v="0"/>
    <s v="Yes"/>
    <x v="0"/>
    <s v="Fiber Optic"/>
    <x v="0"/>
    <s v="No"/>
    <x v="0"/>
    <s v="No"/>
    <x v="0"/>
    <s v="No"/>
    <s v="No"/>
    <s v="Yes"/>
    <x v="1"/>
    <s v="Yes"/>
    <x v="1"/>
    <n v="86.05"/>
    <n v="86.05"/>
    <n v="0"/>
    <n v="0"/>
    <n v="38.78"/>
    <n v="124.83"/>
    <s v="Churned"/>
    <x v="1"/>
    <s v="Competitor had better devices"/>
    <n v="1"/>
    <s v="50-100"/>
    <n v="0"/>
    <x v="1"/>
    <x v="3"/>
  </r>
  <r>
    <s v="27151-HAR"/>
    <x v="1"/>
    <n v="31"/>
    <s v="Yes"/>
    <x v="15"/>
    <n v="6"/>
    <n v="7"/>
    <s v="None"/>
    <x v="0"/>
    <s v="Yes"/>
    <x v="0"/>
    <s v="Cable"/>
    <x v="1"/>
    <s v="No"/>
    <x v="1"/>
    <s v="Yes"/>
    <x v="0"/>
    <s v="Yes"/>
    <s v="Yes"/>
    <s v="No"/>
    <x v="2"/>
    <s v="Yes"/>
    <x v="1"/>
    <n v="83.3"/>
    <n v="6042.7"/>
    <n v="0"/>
    <n v="80"/>
    <n v="1762.56"/>
    <n v="7885.26"/>
    <s v="Stayed"/>
    <x v="0"/>
    <s v="other"/>
    <n v="0"/>
    <s v="50-100"/>
    <n v="0"/>
    <x v="2"/>
    <x v="3"/>
  </r>
  <r>
    <s v="29994-UTT"/>
    <x v="0"/>
    <n v="68"/>
    <s v="No"/>
    <x v="7"/>
    <n v="2"/>
    <n v="30"/>
    <s v="None"/>
    <x v="0"/>
    <s v="Yes"/>
    <x v="0"/>
    <s v="Fiber Optic"/>
    <x v="1"/>
    <s v="Yes"/>
    <x v="0"/>
    <s v="Yes"/>
    <x v="0"/>
    <s v="Yes"/>
    <s v="No"/>
    <s v="Yes"/>
    <x v="0"/>
    <s v="Yes"/>
    <x v="0"/>
    <n v="110.6"/>
    <n v="7210.85"/>
    <n v="0"/>
    <n v="0"/>
    <n v="2929.08"/>
    <n v="10139.93"/>
    <s v="Stayed"/>
    <x v="0"/>
    <s v="other"/>
    <n v="0"/>
    <s v="&gt;100"/>
    <n v="0"/>
    <x v="1"/>
    <x v="0"/>
  </r>
  <r>
    <s v="83612-MAH"/>
    <x v="0"/>
    <n v="46"/>
    <s v="Yes"/>
    <x v="1"/>
    <n v="2"/>
    <n v="25"/>
    <s v="Deal 4"/>
    <x v="0"/>
    <s v="No"/>
    <x v="0"/>
    <s v="DSL"/>
    <x v="0"/>
    <s v="Yes"/>
    <x v="0"/>
    <s v="No"/>
    <x v="1"/>
    <s v="No"/>
    <s v="No"/>
    <s v="Yes"/>
    <x v="1"/>
    <s v="Yes"/>
    <x v="0"/>
    <n v="51.8"/>
    <n v="1023.85"/>
    <n v="0"/>
    <n v="0"/>
    <n v="78.8"/>
    <n v="1102.6500000000001"/>
    <s v="Stayed"/>
    <x v="0"/>
    <s v="other"/>
    <n v="0"/>
    <s v="50-100"/>
    <n v="0"/>
    <x v="0"/>
    <x v="0"/>
  </r>
  <r>
    <s v="68494-MAH"/>
    <x v="1"/>
    <n v="34"/>
    <s v="No"/>
    <x v="1"/>
    <n v="11"/>
    <n v="27"/>
    <s v="Deal 4"/>
    <x v="0"/>
    <s v="Yes"/>
    <x v="0"/>
    <s v="Fiber Optic"/>
    <x v="0"/>
    <s v="Yes"/>
    <x v="0"/>
    <s v="No"/>
    <x v="1"/>
    <s v="No"/>
    <s v="No"/>
    <s v="Yes"/>
    <x v="1"/>
    <s v="Yes"/>
    <x v="0"/>
    <n v="79.95"/>
    <n v="1267.95"/>
    <n v="0"/>
    <n v="0"/>
    <n v="797.6"/>
    <n v="2065.5500000000002"/>
    <s v="Stayed"/>
    <x v="0"/>
    <s v="other"/>
    <n v="0"/>
    <s v="50-100"/>
    <n v="0"/>
    <x v="2"/>
    <x v="0"/>
  </r>
  <r>
    <s v="67175-HAR"/>
    <x v="1"/>
    <n v="61"/>
    <s v="No"/>
    <x v="15"/>
    <n v="0"/>
    <n v="8"/>
    <s v="None"/>
    <x v="0"/>
    <s v="Yes"/>
    <x v="0"/>
    <s v="Cable"/>
    <x v="0"/>
    <s v="No"/>
    <x v="0"/>
    <s v="No"/>
    <x v="0"/>
    <s v="Yes"/>
    <s v="Yes"/>
    <s v="No"/>
    <x v="1"/>
    <s v="No"/>
    <x v="1"/>
    <n v="96.05"/>
    <n v="4399.5"/>
    <n v="0"/>
    <n v="80"/>
    <n v="284.27999999999997"/>
    <n v="4763.78"/>
    <s v="Churned"/>
    <x v="3"/>
    <s v="Extra data charges"/>
    <n v="1"/>
    <s v="50-100"/>
    <n v="0"/>
    <x v="1"/>
    <x v="3"/>
  </r>
  <r>
    <s v="22847-GUJ"/>
    <x v="1"/>
    <n v="84"/>
    <s v="Yes"/>
    <x v="6"/>
    <n v="14"/>
    <n v="23"/>
    <s v="Deal 1"/>
    <x v="0"/>
    <s v="Yes"/>
    <x v="0"/>
    <s v="Fiber Optic"/>
    <x v="1"/>
    <s v="Yes"/>
    <x v="1"/>
    <s v="No"/>
    <x v="0"/>
    <s v="Yes"/>
    <s v="No"/>
    <s v="Yes"/>
    <x v="2"/>
    <s v="Yes"/>
    <x v="1"/>
    <n v="112.4"/>
    <n v="8046.85"/>
    <n v="0"/>
    <n v="0"/>
    <n v="1096.56"/>
    <n v="9143.41"/>
    <s v="Stayed"/>
    <x v="0"/>
    <s v="other"/>
    <n v="0"/>
    <s v="&gt;100"/>
    <n v="0"/>
    <x v="1"/>
    <x v="2"/>
  </r>
  <r>
    <s v="84106-CHH"/>
    <x v="0"/>
    <n v="65"/>
    <s v="No"/>
    <x v="12"/>
    <n v="14"/>
    <n v="34"/>
    <s v="Deal 4"/>
    <x v="0"/>
    <s v="Yes"/>
    <x v="1"/>
    <s v="No"/>
    <x v="0"/>
    <s v="No"/>
    <x v="0"/>
    <s v="No"/>
    <x v="1"/>
    <s v="No"/>
    <s v="No"/>
    <s v="No"/>
    <x v="1"/>
    <s v="Yes"/>
    <x v="0"/>
    <n v="24.1"/>
    <n v="439.2"/>
    <n v="0"/>
    <n v="0"/>
    <n v="275.12"/>
    <n v="714.32"/>
    <s v="Stayed"/>
    <x v="0"/>
    <s v="other"/>
    <n v="0"/>
    <s v="20-50"/>
    <n v="0"/>
    <x v="1"/>
    <x v="0"/>
  </r>
  <r>
    <s v="43916-AND"/>
    <x v="0"/>
    <n v="41"/>
    <s v="Yes"/>
    <x v="10"/>
    <n v="9"/>
    <n v="13"/>
    <s v="None"/>
    <x v="0"/>
    <s v="No"/>
    <x v="0"/>
    <s v="Fiber Optic"/>
    <x v="1"/>
    <s v="No"/>
    <x v="0"/>
    <s v="No"/>
    <x v="0"/>
    <s v="Yes"/>
    <s v="Yes"/>
    <s v="Yes"/>
    <x v="1"/>
    <s v="No"/>
    <x v="0"/>
    <n v="94.65"/>
    <n v="2649.15"/>
    <n v="0"/>
    <n v="0"/>
    <n v="1174.21"/>
    <n v="3823.36"/>
    <s v="Churned"/>
    <x v="0"/>
    <s v="Don't know"/>
    <n v="1"/>
    <s v="50-100"/>
    <n v="0"/>
    <x v="0"/>
    <x v="1"/>
  </r>
  <r>
    <s v="99122-HAR"/>
    <x v="1"/>
    <n v="61"/>
    <s v="No"/>
    <x v="15"/>
    <n v="5"/>
    <n v="16"/>
    <s v="None"/>
    <x v="0"/>
    <s v="Yes"/>
    <x v="0"/>
    <s v="Fiber Optic"/>
    <x v="0"/>
    <s v="Yes"/>
    <x v="1"/>
    <s v="No"/>
    <x v="0"/>
    <s v="Yes"/>
    <s v="Yes"/>
    <s v="Yes"/>
    <x v="0"/>
    <s v="Yes"/>
    <x v="1"/>
    <n v="103.15"/>
    <n v="6792.45"/>
    <n v="0"/>
    <n v="0"/>
    <n v="1082.25"/>
    <n v="7874.7"/>
    <s v="Stayed"/>
    <x v="0"/>
    <s v="other"/>
    <n v="0"/>
    <s v="&gt;100"/>
    <n v="0"/>
    <x v="1"/>
    <x v="1"/>
  </r>
  <r>
    <s v="47736-GUJ"/>
    <x v="1"/>
    <n v="71"/>
    <s v="Yes"/>
    <x v="6"/>
    <n v="13"/>
    <n v="1"/>
    <s v="None"/>
    <x v="0"/>
    <s v="Yes"/>
    <x v="0"/>
    <s v="Fiber Optic"/>
    <x v="1"/>
    <s v="Yes"/>
    <x v="0"/>
    <s v="No"/>
    <x v="1"/>
    <s v="No"/>
    <s v="No"/>
    <s v="Yes"/>
    <x v="1"/>
    <s v="No"/>
    <x v="1"/>
    <n v="83.85"/>
    <n v="5588.8"/>
    <n v="0"/>
    <n v="0"/>
    <n v="3008.3"/>
    <n v="8597.1"/>
    <s v="Stayed"/>
    <x v="0"/>
    <s v="other"/>
    <n v="0"/>
    <s v="50-100"/>
    <n v="0"/>
    <x v="1"/>
    <x v="4"/>
  </r>
  <r>
    <s v="76682-AND"/>
    <x v="0"/>
    <n v="60"/>
    <s v="Yes"/>
    <x v="10"/>
    <n v="7"/>
    <n v="32"/>
    <s v="Deal 3"/>
    <x v="0"/>
    <s v="No"/>
    <x v="0"/>
    <s v="DSL"/>
    <x v="0"/>
    <s v="No"/>
    <x v="0"/>
    <s v="Yes"/>
    <x v="1"/>
    <s v="No"/>
    <s v="No"/>
    <s v="Yes"/>
    <x v="2"/>
    <s v="Yes"/>
    <x v="1"/>
    <n v="49.8"/>
    <n v="1971.15"/>
    <n v="0"/>
    <n v="0"/>
    <n v="153.27000000000001"/>
    <n v="2124.42"/>
    <s v="Stayed"/>
    <x v="0"/>
    <s v="other"/>
    <n v="0"/>
    <s v="20-50"/>
    <n v="0"/>
    <x v="1"/>
    <x v="0"/>
  </r>
  <r>
    <s v="43844-HAR"/>
    <x v="1"/>
    <n v="55"/>
    <s v="No"/>
    <x v="15"/>
    <n v="13"/>
    <n v="9"/>
    <s v="None"/>
    <x v="0"/>
    <s v="Yes"/>
    <x v="1"/>
    <s v="No"/>
    <x v="0"/>
    <s v="No"/>
    <x v="0"/>
    <s v="No"/>
    <x v="1"/>
    <s v="No"/>
    <s v="No"/>
    <s v="No"/>
    <x v="2"/>
    <s v="No"/>
    <x v="0"/>
    <n v="-7"/>
    <n v="1849.2"/>
    <n v="0"/>
    <n v="0"/>
    <n v="2878.56"/>
    <n v="4727.76"/>
    <s v="Stayed"/>
    <x v="0"/>
    <s v="other"/>
    <n v="0"/>
    <s v="&lt;20"/>
    <n v="0"/>
    <x v="1"/>
    <x v="3"/>
  </r>
  <r>
    <s v="21506-PUD"/>
    <x v="0"/>
    <n v="58"/>
    <s v="Yes"/>
    <x v="21"/>
    <n v="0"/>
    <n v="1"/>
    <s v="Deal 2"/>
    <x v="1"/>
    <s v="No"/>
    <x v="0"/>
    <s v="Cable"/>
    <x v="1"/>
    <s v="No"/>
    <x v="1"/>
    <s v="Yes"/>
    <x v="1"/>
    <s v="No"/>
    <s v="No"/>
    <s v="Yes"/>
    <x v="2"/>
    <s v="No"/>
    <x v="0"/>
    <n v="41.9"/>
    <n v="1875.25"/>
    <n v="0"/>
    <n v="0"/>
    <n v="0"/>
    <n v="1875.25"/>
    <s v="Stayed"/>
    <x v="0"/>
    <s v="other"/>
    <n v="0"/>
    <s v="20-50"/>
    <n v="0"/>
    <x v="1"/>
    <x v="4"/>
  </r>
  <r>
    <s v="62867-GUJ"/>
    <x v="1"/>
    <n v="31"/>
    <s v="No"/>
    <x v="6"/>
    <n v="12"/>
    <n v="13"/>
    <s v="Deal 2"/>
    <x v="0"/>
    <s v="Yes"/>
    <x v="0"/>
    <s v="Fiber Optic"/>
    <x v="1"/>
    <s v="Yes"/>
    <x v="0"/>
    <s v="Yes"/>
    <x v="0"/>
    <s v="No"/>
    <s v="No"/>
    <s v="Yes"/>
    <x v="0"/>
    <s v="Yes"/>
    <x v="1"/>
    <n v="100.15"/>
    <n v="6643.5"/>
    <n v="0"/>
    <n v="0"/>
    <n v="2380.3000000000002"/>
    <n v="9023.7999999999993"/>
    <s v="Stayed"/>
    <x v="0"/>
    <s v="other"/>
    <n v="0"/>
    <s v="&gt;100"/>
    <n v="0"/>
    <x v="2"/>
    <x v="1"/>
  </r>
  <r>
    <s v="85280-ODI"/>
    <x v="1"/>
    <n v="62"/>
    <s v="Yes"/>
    <x v="19"/>
    <n v="7"/>
    <n v="4"/>
    <s v="None"/>
    <x v="0"/>
    <s v="Yes"/>
    <x v="0"/>
    <s v="Fiber Optic"/>
    <x v="0"/>
    <s v="Yes"/>
    <x v="1"/>
    <s v="No"/>
    <x v="0"/>
    <s v="Yes"/>
    <s v="No"/>
    <s v="Yes"/>
    <x v="2"/>
    <s v="No"/>
    <x v="1"/>
    <n v="104.75"/>
    <n v="5841.35"/>
    <n v="36.520000000000003"/>
    <n v="0"/>
    <n v="1547.84"/>
    <n v="7352.67"/>
    <s v="Stayed"/>
    <x v="0"/>
    <s v="other"/>
    <n v="0"/>
    <s v="&gt;100"/>
    <n v="0"/>
    <x v="1"/>
    <x v="4"/>
  </r>
  <r>
    <s v="14268-UTT"/>
    <x v="0"/>
    <n v="68"/>
    <s v="Yes"/>
    <x v="7"/>
    <n v="7"/>
    <n v="18"/>
    <s v="Deal 5"/>
    <x v="0"/>
    <s v="No"/>
    <x v="0"/>
    <s v="Fiber Optic"/>
    <x v="0"/>
    <s v="Yes"/>
    <x v="0"/>
    <s v="No"/>
    <x v="1"/>
    <s v="Yes"/>
    <s v="Yes"/>
    <s v="Yes"/>
    <x v="1"/>
    <s v="Yes"/>
    <x v="1"/>
    <n v="86"/>
    <n v="86"/>
    <n v="0"/>
    <n v="0"/>
    <n v="28.82"/>
    <n v="114.82"/>
    <s v="Churned"/>
    <x v="1"/>
    <s v="Competitor made better offer"/>
    <n v="1"/>
    <s v="50-100"/>
    <n v="0"/>
    <x v="1"/>
    <x v="2"/>
  </r>
  <r>
    <s v="24498-MAH"/>
    <x v="1"/>
    <n v="76"/>
    <s v="No"/>
    <x v="1"/>
    <n v="3"/>
    <n v="32"/>
    <s v="Deal 3"/>
    <x v="0"/>
    <s v="Yes"/>
    <x v="0"/>
    <s v="Fiber Optic"/>
    <x v="0"/>
    <s v="No"/>
    <x v="0"/>
    <s v="No"/>
    <x v="1"/>
    <s v="No"/>
    <s v="No"/>
    <s v="Yes"/>
    <x v="1"/>
    <s v="Yes"/>
    <x v="1"/>
    <n v="76.5"/>
    <n v="2868.15"/>
    <n v="0"/>
    <n v="0"/>
    <n v="234.21"/>
    <n v="3102.36"/>
    <s v="Churned"/>
    <x v="3"/>
    <s v="Extra data charges"/>
    <n v="1"/>
    <s v="50-100"/>
    <n v="0"/>
    <x v="1"/>
    <x v="0"/>
  </r>
  <r>
    <s v="22520-TAM"/>
    <x v="1"/>
    <n v="32"/>
    <s v="No"/>
    <x v="4"/>
    <n v="9"/>
    <n v="12"/>
    <s v="Deal 5"/>
    <x v="0"/>
    <s v="No"/>
    <x v="0"/>
    <s v="DSL"/>
    <x v="0"/>
    <s v="No"/>
    <x v="0"/>
    <s v="No"/>
    <x v="1"/>
    <s v="No"/>
    <s v="No"/>
    <s v="Yes"/>
    <x v="1"/>
    <s v="Yes"/>
    <x v="1"/>
    <n v="44.9"/>
    <n v="44.9"/>
    <n v="0"/>
    <n v="0"/>
    <n v="41.78"/>
    <n v="86.68"/>
    <s v="Churned"/>
    <x v="2"/>
    <s v="Lack of self-service on Website"/>
    <n v="1"/>
    <s v="20-50"/>
    <n v="0"/>
    <x v="2"/>
    <x v="1"/>
  </r>
  <r>
    <s v="17481-MAD"/>
    <x v="1"/>
    <n v="82"/>
    <s v="No"/>
    <x v="11"/>
    <n v="3"/>
    <n v="22"/>
    <s v="Deal 5"/>
    <x v="0"/>
    <s v="No"/>
    <x v="0"/>
    <s v="Fiber Optic"/>
    <x v="0"/>
    <s v="No"/>
    <x v="0"/>
    <s v="No"/>
    <x v="0"/>
    <s v="Yes"/>
    <s v="No"/>
    <s v="Yes"/>
    <x v="0"/>
    <s v="Yes"/>
    <x v="1"/>
    <n v="89.35"/>
    <n v="567.79999999999995"/>
    <n v="0"/>
    <n v="0"/>
    <n v="48.36"/>
    <n v="616.16"/>
    <s v="Stayed"/>
    <x v="0"/>
    <s v="other"/>
    <n v="0"/>
    <s v="50-100"/>
    <n v="0"/>
    <x v="1"/>
    <x v="2"/>
  </r>
  <r>
    <s v="89024-MAH"/>
    <x v="1"/>
    <n v="78"/>
    <s v="Yes"/>
    <x v="1"/>
    <n v="2"/>
    <n v="28"/>
    <s v="None"/>
    <x v="0"/>
    <s v="Yes"/>
    <x v="0"/>
    <s v="DSL"/>
    <x v="1"/>
    <s v="No"/>
    <x v="1"/>
    <s v="Yes"/>
    <x v="1"/>
    <s v="Yes"/>
    <s v="No"/>
    <s v="Yes"/>
    <x v="2"/>
    <s v="No"/>
    <x v="1"/>
    <n v="73.25"/>
    <n v="4054.2"/>
    <n v="17.16"/>
    <n v="0"/>
    <n v="2088.8000000000002"/>
    <n v="6125.84"/>
    <s v="Stayed"/>
    <x v="0"/>
    <s v="other"/>
    <n v="0"/>
    <s v="50-100"/>
    <n v="0"/>
    <x v="1"/>
    <x v="0"/>
  </r>
  <r>
    <s v="15681-MAH"/>
    <x v="1"/>
    <n v="55"/>
    <s v="Yes"/>
    <x v="1"/>
    <n v="2"/>
    <n v="26"/>
    <s v="None"/>
    <x v="0"/>
    <s v="No"/>
    <x v="0"/>
    <s v="Fiber Optic"/>
    <x v="0"/>
    <s v="No"/>
    <x v="1"/>
    <s v="No"/>
    <x v="0"/>
    <s v="No"/>
    <s v="No"/>
    <s v="Yes"/>
    <x v="0"/>
    <s v="Yes"/>
    <x v="1"/>
    <n v="85.05"/>
    <n v="3355.65"/>
    <n v="38.15"/>
    <n v="0"/>
    <n v="576.4"/>
    <n v="3893.9"/>
    <s v="Stayed"/>
    <x v="0"/>
    <s v="other"/>
    <n v="0"/>
    <s v="50-100"/>
    <n v="0"/>
    <x v="1"/>
    <x v="0"/>
  </r>
  <r>
    <s v="37569-KER"/>
    <x v="0"/>
    <n v="34"/>
    <s v="Yes"/>
    <x v="20"/>
    <n v="9"/>
    <n v="32"/>
    <s v="Deal 5"/>
    <x v="0"/>
    <s v="Yes"/>
    <x v="0"/>
    <s v="Fiber Optic"/>
    <x v="1"/>
    <s v="No"/>
    <x v="0"/>
    <s v="No"/>
    <x v="1"/>
    <s v="Yes"/>
    <s v="Yes"/>
    <s v="Yes"/>
    <x v="1"/>
    <s v="Yes"/>
    <x v="1"/>
    <n v="89.15"/>
    <n v="413.25"/>
    <n v="0"/>
    <n v="0"/>
    <n v="78.7"/>
    <n v="491.95"/>
    <s v="Stayed"/>
    <x v="0"/>
    <s v="other"/>
    <n v="0"/>
    <s v="50-100"/>
    <n v="0"/>
    <x v="2"/>
    <x v="0"/>
  </r>
  <r>
    <s v="21857-JHA"/>
    <x v="1"/>
    <n v="30"/>
    <s v="Yes"/>
    <x v="14"/>
    <n v="5"/>
    <n v="30"/>
    <s v="Deal 1"/>
    <x v="0"/>
    <s v="Yes"/>
    <x v="0"/>
    <s v="Fiber Optic"/>
    <x v="1"/>
    <s v="No"/>
    <x v="0"/>
    <s v="Yes"/>
    <x v="0"/>
    <s v="Yes"/>
    <s v="Yes"/>
    <s v="Yes"/>
    <x v="2"/>
    <s v="Yes"/>
    <x v="0"/>
    <n v="104"/>
    <n v="7250.15"/>
    <n v="0"/>
    <n v="0"/>
    <n v="853.3"/>
    <n v="8103.45"/>
    <s v="Churned"/>
    <x v="4"/>
    <s v="Attitude of service provider"/>
    <n v="1"/>
    <s v="&gt;100"/>
    <n v="0"/>
    <x v="2"/>
    <x v="0"/>
  </r>
  <r>
    <s v="33472-HAR"/>
    <x v="1"/>
    <n v="77"/>
    <s v="No"/>
    <x v="15"/>
    <n v="0"/>
    <n v="16"/>
    <s v="None"/>
    <x v="0"/>
    <s v="No"/>
    <x v="0"/>
    <s v="Fiber Optic"/>
    <x v="0"/>
    <s v="No"/>
    <x v="1"/>
    <s v="No"/>
    <x v="1"/>
    <s v="No"/>
    <s v="No"/>
    <s v="Yes"/>
    <x v="2"/>
    <s v="No"/>
    <x v="1"/>
    <n v="73.849999999999994"/>
    <n v="196.4"/>
    <n v="0"/>
    <n v="0"/>
    <n v="139.94999999999999"/>
    <n v="336.35"/>
    <s v="Joined"/>
    <x v="0"/>
    <s v="other"/>
    <n v="0"/>
    <s v="50-100"/>
    <n v="1"/>
    <x v="1"/>
    <x v="1"/>
  </r>
  <r>
    <s v="49273-PUD"/>
    <x v="1"/>
    <n v="45"/>
    <s v="Yes"/>
    <x v="21"/>
    <n v="11"/>
    <n v="15"/>
    <s v="Deal 5"/>
    <x v="0"/>
    <s v="No"/>
    <x v="0"/>
    <s v="DSL"/>
    <x v="1"/>
    <s v="Yes"/>
    <x v="0"/>
    <s v="Yes"/>
    <x v="1"/>
    <s v="No"/>
    <s v="No"/>
    <s v="Yes"/>
    <x v="2"/>
    <s v="No"/>
    <x v="2"/>
    <n v="59.5"/>
    <n v="130.5"/>
    <n v="0"/>
    <n v="0"/>
    <n v="85.1"/>
    <n v="215.6"/>
    <s v="Joined"/>
    <x v="0"/>
    <s v="other"/>
    <n v="0"/>
    <s v="50-100"/>
    <n v="1"/>
    <x v="0"/>
    <x v="1"/>
  </r>
  <r>
    <s v="91505-HAR"/>
    <x v="1"/>
    <n v="35"/>
    <s v="No"/>
    <x v="15"/>
    <n v="7"/>
    <n v="26"/>
    <s v="Deal 5"/>
    <x v="0"/>
    <s v="No"/>
    <x v="0"/>
    <s v="DSL"/>
    <x v="0"/>
    <s v="No"/>
    <x v="0"/>
    <s v="No"/>
    <x v="1"/>
    <s v="No"/>
    <s v="No"/>
    <s v="Yes"/>
    <x v="1"/>
    <s v="Yes"/>
    <x v="1"/>
    <n v="44.1"/>
    <n v="44.1"/>
    <n v="0"/>
    <n v="0"/>
    <n v="4.41"/>
    <n v="48.51"/>
    <s v="Churned"/>
    <x v="1"/>
    <s v="Competitor made better offer"/>
    <n v="1"/>
    <s v="20-50"/>
    <n v="0"/>
    <x v="0"/>
    <x v="0"/>
  </r>
  <r>
    <s v="98198-WES"/>
    <x v="1"/>
    <n v="61"/>
    <s v="Yes"/>
    <x v="2"/>
    <n v="1"/>
    <n v="7"/>
    <s v="Deal 2"/>
    <x v="1"/>
    <s v="No"/>
    <x v="0"/>
    <s v="Cable"/>
    <x v="0"/>
    <s v="No"/>
    <x v="1"/>
    <s v="Yes"/>
    <x v="0"/>
    <s v="Yes"/>
    <s v="Yes"/>
    <s v="Yes"/>
    <x v="2"/>
    <s v="Yes"/>
    <x v="0"/>
    <n v="55.5"/>
    <n v="3166.9"/>
    <n v="0"/>
    <n v="0"/>
    <n v="0"/>
    <n v="3166.9"/>
    <s v="Stayed"/>
    <x v="0"/>
    <s v="other"/>
    <n v="0"/>
    <s v="50-100"/>
    <n v="0"/>
    <x v="1"/>
    <x v="3"/>
  </r>
  <r>
    <s v="75259-AND"/>
    <x v="1"/>
    <n v="38"/>
    <s v="Yes"/>
    <x v="10"/>
    <n v="3"/>
    <n v="14"/>
    <s v="None"/>
    <x v="0"/>
    <s v="No"/>
    <x v="0"/>
    <s v="Fiber Optic"/>
    <x v="1"/>
    <s v="No"/>
    <x v="0"/>
    <s v="No"/>
    <x v="1"/>
    <s v="No"/>
    <s v="No"/>
    <s v="Yes"/>
    <x v="1"/>
    <s v="Yes"/>
    <x v="0"/>
    <n v="73.75"/>
    <n v="956.65"/>
    <n v="0"/>
    <n v="0"/>
    <n v="390.78"/>
    <n v="1347.43"/>
    <s v="Stayed"/>
    <x v="0"/>
    <s v="other"/>
    <n v="0"/>
    <s v="50-100"/>
    <n v="0"/>
    <x v="0"/>
    <x v="1"/>
  </r>
  <r>
    <s v="14653-PUN"/>
    <x v="1"/>
    <n v="24"/>
    <s v="No"/>
    <x v="13"/>
    <n v="11"/>
    <n v="9"/>
    <s v="None"/>
    <x v="0"/>
    <s v="No"/>
    <x v="1"/>
    <s v="No"/>
    <x v="0"/>
    <s v="No"/>
    <x v="0"/>
    <s v="No"/>
    <x v="1"/>
    <s v="No"/>
    <s v="No"/>
    <s v="No"/>
    <x v="1"/>
    <s v="No"/>
    <x v="1"/>
    <n v="20"/>
    <n v="185.4"/>
    <n v="0"/>
    <n v="0"/>
    <n v="393.9"/>
    <n v="579.29999999999995"/>
    <s v="Stayed"/>
    <x v="0"/>
    <s v="other"/>
    <n v="0"/>
    <s v="&lt;20"/>
    <n v="0"/>
    <x v="2"/>
    <x v="3"/>
  </r>
  <r>
    <s v="92694-TAM"/>
    <x v="1"/>
    <n v="74"/>
    <s v="No"/>
    <x v="4"/>
    <n v="6"/>
    <n v="15"/>
    <s v="None"/>
    <x v="0"/>
    <s v="Yes"/>
    <x v="0"/>
    <s v="Fiber Optic"/>
    <x v="1"/>
    <s v="Yes"/>
    <x v="1"/>
    <s v="Yes"/>
    <x v="0"/>
    <s v="Yes"/>
    <s v="No"/>
    <s v="Yes"/>
    <x v="0"/>
    <s v="Yes"/>
    <x v="1"/>
    <n v="116.25"/>
    <n v="7862.25"/>
    <n v="0"/>
    <n v="0"/>
    <n v="215.82"/>
    <n v="8078.07"/>
    <s v="Stayed"/>
    <x v="0"/>
    <s v="other"/>
    <n v="0"/>
    <s v="&gt;100"/>
    <n v="0"/>
    <x v="1"/>
    <x v="1"/>
  </r>
  <r>
    <s v="68410-UTT"/>
    <x v="1"/>
    <n v="34"/>
    <s v="No"/>
    <x v="7"/>
    <n v="14"/>
    <n v="4"/>
    <s v="None"/>
    <x v="0"/>
    <s v="No"/>
    <x v="0"/>
    <s v="Fiber Optic"/>
    <x v="0"/>
    <s v="No"/>
    <x v="0"/>
    <s v="No"/>
    <x v="1"/>
    <s v="Yes"/>
    <s v="Yes"/>
    <s v="Yes"/>
    <x v="0"/>
    <s v="Yes"/>
    <x v="1"/>
    <n v="80.900000000000006"/>
    <n v="4557.5"/>
    <n v="0"/>
    <n v="0"/>
    <n v="2586.08"/>
    <n v="7143.58"/>
    <s v="Stayed"/>
    <x v="0"/>
    <s v="other"/>
    <n v="0"/>
    <s v="50-100"/>
    <n v="0"/>
    <x v="2"/>
    <x v="4"/>
  </r>
  <r>
    <s v="68126-KAR"/>
    <x v="1"/>
    <n v="71"/>
    <s v="Yes"/>
    <x v="3"/>
    <n v="10"/>
    <n v="21"/>
    <s v="None"/>
    <x v="0"/>
    <s v="No"/>
    <x v="0"/>
    <s v="Fiber Optic"/>
    <x v="0"/>
    <s v="No"/>
    <x v="0"/>
    <s v="No"/>
    <x v="1"/>
    <s v="No"/>
    <s v="No"/>
    <s v="Yes"/>
    <x v="1"/>
    <s v="Yes"/>
    <x v="1"/>
    <n v="69.650000000000006"/>
    <n v="69.650000000000006"/>
    <n v="0"/>
    <n v="0"/>
    <n v="31.13"/>
    <n v="100.78"/>
    <s v="Churned"/>
    <x v="4"/>
    <s v="Attitude of service provider"/>
    <n v="1"/>
    <s v="50-100"/>
    <n v="0"/>
    <x v="1"/>
    <x v="2"/>
  </r>
  <r>
    <s v="29999-CHH"/>
    <x v="1"/>
    <n v="46"/>
    <s v="Yes"/>
    <x v="12"/>
    <n v="11"/>
    <n v="23"/>
    <s v="Deal 1"/>
    <x v="1"/>
    <s v="No"/>
    <x v="0"/>
    <s v="DSL"/>
    <x v="1"/>
    <s v="Yes"/>
    <x v="1"/>
    <s v="Yes"/>
    <x v="1"/>
    <s v="No"/>
    <s v="No"/>
    <s v="Yes"/>
    <x v="2"/>
    <s v="Yes"/>
    <x v="1"/>
    <n v="47.6"/>
    <n v="3377.8"/>
    <n v="0"/>
    <n v="0"/>
    <n v="0"/>
    <n v="3377.8"/>
    <s v="Stayed"/>
    <x v="0"/>
    <s v="other"/>
    <n v="0"/>
    <s v="20-50"/>
    <n v="0"/>
    <x v="0"/>
    <x v="2"/>
  </r>
  <r>
    <s v="27314-WES"/>
    <x v="1"/>
    <n v="26"/>
    <s v="No"/>
    <x v="2"/>
    <n v="12"/>
    <n v="28"/>
    <s v="Deal 2"/>
    <x v="0"/>
    <s v="Yes"/>
    <x v="0"/>
    <s v="DSL"/>
    <x v="1"/>
    <s v="Yes"/>
    <x v="0"/>
    <s v="Yes"/>
    <x v="1"/>
    <s v="No"/>
    <s v="No"/>
    <s v="Yes"/>
    <x v="0"/>
    <s v="Yes"/>
    <x v="1"/>
    <n v="64.650000000000006"/>
    <n v="3665.55"/>
    <n v="0"/>
    <n v="0"/>
    <n v="2705.92"/>
    <n v="6371.47"/>
    <s v="Stayed"/>
    <x v="0"/>
    <s v="other"/>
    <n v="0"/>
    <s v="50-100"/>
    <n v="0"/>
    <x v="2"/>
    <x v="0"/>
  </r>
  <r>
    <s v="21036-TAM"/>
    <x v="0"/>
    <n v="67"/>
    <s v="Yes"/>
    <x v="4"/>
    <n v="12"/>
    <n v="23"/>
    <s v="None"/>
    <x v="0"/>
    <s v="No"/>
    <x v="0"/>
    <s v="Fiber Optic"/>
    <x v="0"/>
    <s v="No"/>
    <x v="0"/>
    <s v="No"/>
    <x v="0"/>
    <s v="Yes"/>
    <s v="Yes"/>
    <s v="Yes"/>
    <x v="1"/>
    <s v="Yes"/>
    <x v="1"/>
    <n v="90.35"/>
    <n v="2238.5"/>
    <n v="0"/>
    <n v="0"/>
    <n v="779.76"/>
    <n v="3018.26"/>
    <s v="Churned"/>
    <x v="1"/>
    <s v="Competitor had better devices"/>
    <n v="1"/>
    <s v="50-100"/>
    <n v="0"/>
    <x v="1"/>
    <x v="2"/>
  </r>
  <r>
    <s v="27501-TEL"/>
    <x v="1"/>
    <n v="33"/>
    <s v="No"/>
    <x v="5"/>
    <n v="5"/>
    <n v="26"/>
    <s v="None"/>
    <x v="0"/>
    <s v="No"/>
    <x v="1"/>
    <s v="No"/>
    <x v="0"/>
    <s v="No"/>
    <x v="0"/>
    <s v="No"/>
    <x v="1"/>
    <s v="No"/>
    <s v="No"/>
    <s v="No"/>
    <x v="1"/>
    <s v="No"/>
    <x v="2"/>
    <n v="20"/>
    <n v="20"/>
    <n v="0"/>
    <n v="0"/>
    <n v="46.77"/>
    <n v="66.77"/>
    <s v="Churned"/>
    <x v="4"/>
    <s v="Attitude of service provider"/>
    <n v="1"/>
    <s v="&lt;20"/>
    <n v="0"/>
    <x v="2"/>
    <x v="0"/>
  </r>
  <r>
    <s v="73762-UTT"/>
    <x v="1"/>
    <n v="39"/>
    <s v="Yes"/>
    <x v="7"/>
    <n v="9"/>
    <n v="19"/>
    <s v="Deal 2"/>
    <x v="0"/>
    <s v="Yes"/>
    <x v="0"/>
    <s v="DSL"/>
    <x v="1"/>
    <s v="Yes"/>
    <x v="0"/>
    <s v="Yes"/>
    <x v="1"/>
    <s v="Yes"/>
    <s v="Yes"/>
    <s v="Yes"/>
    <x v="0"/>
    <s v="Yes"/>
    <x v="1"/>
    <n v="75.75"/>
    <n v="4264.25"/>
    <n v="0"/>
    <n v="0"/>
    <n v="888.8"/>
    <n v="5153.05"/>
    <s v="Stayed"/>
    <x v="0"/>
    <s v="other"/>
    <n v="0"/>
    <s v="50-100"/>
    <n v="0"/>
    <x v="0"/>
    <x v="2"/>
  </r>
  <r>
    <s v="62027-KER"/>
    <x v="0"/>
    <n v="54"/>
    <s v="Yes"/>
    <x v="20"/>
    <n v="8"/>
    <n v="23"/>
    <s v="Deal 2"/>
    <x v="0"/>
    <s v="No"/>
    <x v="1"/>
    <s v="No"/>
    <x v="0"/>
    <s v="No"/>
    <x v="0"/>
    <s v="No"/>
    <x v="1"/>
    <s v="No"/>
    <s v="No"/>
    <s v="No"/>
    <x v="2"/>
    <s v="No"/>
    <x v="2"/>
    <n v="20.7"/>
    <n v="828.85"/>
    <n v="0"/>
    <n v="0"/>
    <n v="1344.84"/>
    <n v="2173.69"/>
    <s v="Stayed"/>
    <x v="0"/>
    <s v="other"/>
    <n v="0"/>
    <s v="20-50"/>
    <n v="0"/>
    <x v="1"/>
    <x v="2"/>
  </r>
  <r>
    <s v="55639-GUJ"/>
    <x v="1"/>
    <n v="37"/>
    <s v="Yes"/>
    <x v="6"/>
    <n v="2"/>
    <n v="7"/>
    <s v="None"/>
    <x v="0"/>
    <s v="No"/>
    <x v="0"/>
    <s v="Fiber Optic"/>
    <x v="0"/>
    <s v="No"/>
    <x v="1"/>
    <s v="No"/>
    <x v="0"/>
    <s v="Yes"/>
    <s v="Yes"/>
    <s v="Yes"/>
    <x v="1"/>
    <s v="Yes"/>
    <x v="1"/>
    <n v="92.15"/>
    <n v="3875.4"/>
    <n v="0"/>
    <n v="0"/>
    <n v="745.5"/>
    <n v="4620.8999999999996"/>
    <s v="Stayed"/>
    <x v="0"/>
    <s v="other"/>
    <n v="0"/>
    <s v="50-100"/>
    <n v="0"/>
    <x v="0"/>
    <x v="3"/>
  </r>
  <r>
    <s v="29555-BIH"/>
    <x v="0"/>
    <n v="69"/>
    <s v="No"/>
    <x v="9"/>
    <n v="4"/>
    <n v="16"/>
    <s v="Deal 4"/>
    <x v="0"/>
    <s v="No"/>
    <x v="1"/>
    <s v="No"/>
    <x v="0"/>
    <s v="No"/>
    <x v="0"/>
    <s v="No"/>
    <x v="1"/>
    <s v="No"/>
    <s v="No"/>
    <s v="No"/>
    <x v="1"/>
    <s v="No"/>
    <x v="0"/>
    <n v="19.600000000000001"/>
    <n v="300.39999999999998"/>
    <n v="0"/>
    <n v="0"/>
    <n v="119.56"/>
    <n v="419.96"/>
    <s v="Stayed"/>
    <x v="0"/>
    <s v="other"/>
    <n v="0"/>
    <s v="&lt;20"/>
    <n v="0"/>
    <x v="1"/>
    <x v="1"/>
  </r>
  <r>
    <s v="91408-MAH"/>
    <x v="1"/>
    <n v="78"/>
    <s v="No"/>
    <x v="1"/>
    <n v="5"/>
    <n v="33"/>
    <s v="None"/>
    <x v="1"/>
    <s v="No"/>
    <x v="0"/>
    <s v="Cable"/>
    <x v="0"/>
    <s v="No"/>
    <x v="0"/>
    <s v="No"/>
    <x v="1"/>
    <s v="Yes"/>
    <s v="No"/>
    <s v="Yes"/>
    <x v="0"/>
    <s v="Yes"/>
    <x v="1"/>
    <n v="34.549999999999997"/>
    <n v="362.6"/>
    <n v="0"/>
    <n v="0"/>
    <n v="0"/>
    <n v="362.6"/>
    <s v="Stayed"/>
    <x v="0"/>
    <s v="other"/>
    <n v="0"/>
    <s v="20-50"/>
    <n v="0"/>
    <x v="1"/>
    <x v="0"/>
  </r>
  <r>
    <s v="44639-UTT"/>
    <x v="1"/>
    <n v="27"/>
    <s v="No"/>
    <x v="7"/>
    <n v="3"/>
    <n v="25"/>
    <s v="Deal 4"/>
    <x v="0"/>
    <s v="Yes"/>
    <x v="1"/>
    <s v="No"/>
    <x v="0"/>
    <s v="No"/>
    <x v="0"/>
    <s v="No"/>
    <x v="1"/>
    <s v="No"/>
    <s v="No"/>
    <s v="No"/>
    <x v="2"/>
    <s v="No"/>
    <x v="0"/>
    <n v="25.25"/>
    <n v="555.4"/>
    <n v="0"/>
    <n v="0"/>
    <n v="571.55999999999995"/>
    <n v="1126.96"/>
    <s v="Stayed"/>
    <x v="0"/>
    <s v="other"/>
    <n v="0"/>
    <s v="20-50"/>
    <n v="0"/>
    <x v="2"/>
    <x v="0"/>
  </r>
  <r>
    <s v="78937-TAM"/>
    <x v="0"/>
    <n v="41"/>
    <s v="Yes"/>
    <x v="4"/>
    <n v="12"/>
    <n v="27"/>
    <s v="None"/>
    <x v="0"/>
    <s v="No"/>
    <x v="0"/>
    <s v="Fiber Optic"/>
    <x v="0"/>
    <s v="No"/>
    <x v="0"/>
    <s v="No"/>
    <x v="1"/>
    <s v="No"/>
    <s v="No"/>
    <s v="Yes"/>
    <x v="1"/>
    <s v="Yes"/>
    <x v="1"/>
    <n v="69.75"/>
    <n v="2347.9"/>
    <n v="19.670000000000002"/>
    <n v="0"/>
    <n v="191.68"/>
    <n v="2519.91"/>
    <s v="Churned"/>
    <x v="0"/>
    <s v="Don't know"/>
    <n v="1"/>
    <s v="50-100"/>
    <n v="0"/>
    <x v="0"/>
    <x v="0"/>
  </r>
  <r>
    <s v="16364-TEL"/>
    <x v="1"/>
    <n v="35"/>
    <s v="No"/>
    <x v="5"/>
    <n v="2"/>
    <n v="12"/>
    <s v="Deal 3"/>
    <x v="0"/>
    <s v="No"/>
    <x v="1"/>
    <s v="No"/>
    <x v="0"/>
    <s v="No"/>
    <x v="0"/>
    <s v="No"/>
    <x v="1"/>
    <s v="No"/>
    <s v="No"/>
    <s v="No"/>
    <x v="2"/>
    <s v="Yes"/>
    <x v="1"/>
    <n v="20.45"/>
    <n v="790"/>
    <n v="0"/>
    <n v="0"/>
    <n v="1419.21"/>
    <n v="2209.21"/>
    <s v="Stayed"/>
    <x v="0"/>
    <s v="other"/>
    <n v="0"/>
    <s v="20-50"/>
    <n v="0"/>
    <x v="0"/>
    <x v="1"/>
  </r>
  <r>
    <s v="83263-TEL"/>
    <x v="1"/>
    <n v="82"/>
    <s v="No"/>
    <x v="5"/>
    <n v="10"/>
    <n v="1"/>
    <s v="Deal 2"/>
    <x v="0"/>
    <s v="Yes"/>
    <x v="0"/>
    <s v="Fiber Optic"/>
    <x v="1"/>
    <s v="No"/>
    <x v="1"/>
    <s v="Yes"/>
    <x v="1"/>
    <s v="Yes"/>
    <s v="Yes"/>
    <s v="Yes"/>
    <x v="2"/>
    <s v="No"/>
    <x v="0"/>
    <n v="101.3"/>
    <n v="5779.6"/>
    <n v="0"/>
    <n v="0"/>
    <n v="2102.73"/>
    <n v="7882.33"/>
    <s v="Stayed"/>
    <x v="0"/>
    <s v="other"/>
    <n v="0"/>
    <s v="&gt;100"/>
    <n v="0"/>
    <x v="1"/>
    <x v="4"/>
  </r>
  <r>
    <s v="14750-KAR"/>
    <x v="1"/>
    <n v="77"/>
    <s v="Yes"/>
    <x v="3"/>
    <n v="15"/>
    <n v="31"/>
    <s v="None"/>
    <x v="0"/>
    <s v="No"/>
    <x v="0"/>
    <s v="Fiber Optic"/>
    <x v="0"/>
    <s v="Yes"/>
    <x v="0"/>
    <s v="No"/>
    <x v="0"/>
    <s v="No"/>
    <s v="No"/>
    <s v="Yes"/>
    <x v="1"/>
    <s v="Yes"/>
    <x v="1"/>
    <n v="87.1"/>
    <n v="713.6"/>
    <n v="0"/>
    <n v="0"/>
    <n v="312.08"/>
    <n v="1025.68"/>
    <s v="Stayed"/>
    <x v="0"/>
    <s v="other"/>
    <n v="0"/>
    <s v="50-100"/>
    <n v="0"/>
    <x v="1"/>
    <x v="0"/>
  </r>
  <r>
    <s v="72122-TAM"/>
    <x v="0"/>
    <n v="50"/>
    <s v="Yes"/>
    <x v="4"/>
    <n v="12"/>
    <n v="30"/>
    <s v="Deal 2"/>
    <x v="0"/>
    <s v="Yes"/>
    <x v="0"/>
    <s v="DSL"/>
    <x v="1"/>
    <s v="Yes"/>
    <x v="1"/>
    <s v="Yes"/>
    <x v="1"/>
    <s v="No"/>
    <s v="No"/>
    <s v="No"/>
    <x v="0"/>
    <s v="No"/>
    <x v="1"/>
    <n v="71.5"/>
    <n v="4576.3"/>
    <n v="0"/>
    <n v="70"/>
    <n v="1137.1500000000001"/>
    <n v="5783.45"/>
    <s v="Stayed"/>
    <x v="0"/>
    <s v="other"/>
    <n v="0"/>
    <s v="50-100"/>
    <n v="0"/>
    <x v="1"/>
    <x v="0"/>
  </r>
  <r>
    <s v="86596-PUD"/>
    <x v="1"/>
    <n v="47"/>
    <s v="Yes"/>
    <x v="21"/>
    <n v="10"/>
    <n v="33"/>
    <s v="Deal 2"/>
    <x v="1"/>
    <s v="No"/>
    <x v="0"/>
    <s v="DSL"/>
    <x v="0"/>
    <s v="Yes"/>
    <x v="1"/>
    <s v="Yes"/>
    <x v="0"/>
    <s v="Yes"/>
    <s v="Yes"/>
    <s v="Yes"/>
    <x v="2"/>
    <s v="Yes"/>
    <x v="1"/>
    <n v="61.45"/>
    <n v="3751.15"/>
    <n v="0"/>
    <n v="0"/>
    <n v="0"/>
    <n v="3751.15"/>
    <s v="Stayed"/>
    <x v="0"/>
    <s v="other"/>
    <n v="0"/>
    <s v="50-100"/>
    <n v="0"/>
    <x v="0"/>
    <x v="0"/>
  </r>
  <r>
    <s v="59649-UTT"/>
    <x v="1"/>
    <n v="39"/>
    <s v="Yes"/>
    <x v="7"/>
    <n v="5"/>
    <n v="20"/>
    <s v="None"/>
    <x v="0"/>
    <s v="No"/>
    <x v="1"/>
    <s v="No"/>
    <x v="0"/>
    <s v="No"/>
    <x v="0"/>
    <s v="No"/>
    <x v="1"/>
    <s v="No"/>
    <s v="No"/>
    <s v="No"/>
    <x v="1"/>
    <s v="No"/>
    <x v="2"/>
    <n v="19.8"/>
    <n v="19.8"/>
    <n v="0"/>
    <n v="0"/>
    <n v="9.66"/>
    <n v="29.46"/>
    <s v="Churned"/>
    <x v="3"/>
    <s v="Long distance charges"/>
    <n v="1"/>
    <s v="&lt;20"/>
    <n v="0"/>
    <x v="0"/>
    <x v="2"/>
  </r>
  <r>
    <s v="12622-MAD"/>
    <x v="1"/>
    <n v="34"/>
    <s v="No"/>
    <x v="11"/>
    <n v="15"/>
    <n v="36"/>
    <s v="None"/>
    <x v="0"/>
    <s v="No"/>
    <x v="1"/>
    <s v="No"/>
    <x v="0"/>
    <s v="No"/>
    <x v="0"/>
    <s v="No"/>
    <x v="1"/>
    <s v="No"/>
    <s v="No"/>
    <s v="No"/>
    <x v="0"/>
    <s v="Yes"/>
    <x v="2"/>
    <n v="19.350000000000001"/>
    <n v="1033"/>
    <n v="29.5"/>
    <n v="0"/>
    <n v="894"/>
    <n v="1897.5"/>
    <s v="Stayed"/>
    <x v="0"/>
    <s v="other"/>
    <n v="0"/>
    <s v="&lt;20"/>
    <n v="0"/>
    <x v="2"/>
    <x v="0"/>
  </r>
  <r>
    <s v="64780-JAM"/>
    <x v="0"/>
    <n v="76"/>
    <s v="Yes"/>
    <x v="16"/>
    <n v="12"/>
    <n v="24"/>
    <s v="None"/>
    <x v="0"/>
    <s v="No"/>
    <x v="1"/>
    <s v="No"/>
    <x v="0"/>
    <s v="No"/>
    <x v="0"/>
    <s v="No"/>
    <x v="1"/>
    <s v="No"/>
    <s v="No"/>
    <s v="No"/>
    <x v="1"/>
    <s v="No"/>
    <x v="2"/>
    <n v="19.95"/>
    <n v="214.75"/>
    <n v="0"/>
    <n v="0"/>
    <n v="324.94"/>
    <n v="539.69000000000005"/>
    <s v="Churned"/>
    <x v="1"/>
    <s v="Competitor made better offer"/>
    <n v="1"/>
    <s v="&lt;20"/>
    <n v="0"/>
    <x v="1"/>
    <x v="0"/>
  </r>
  <r>
    <s v="23044-AND"/>
    <x v="1"/>
    <n v="42"/>
    <s v="No"/>
    <x v="10"/>
    <n v="4"/>
    <n v="4"/>
    <s v="None"/>
    <x v="0"/>
    <s v="Yes"/>
    <x v="1"/>
    <s v="No"/>
    <x v="0"/>
    <s v="No"/>
    <x v="0"/>
    <s v="No"/>
    <x v="1"/>
    <s v="No"/>
    <s v="No"/>
    <s v="No"/>
    <x v="2"/>
    <s v="No"/>
    <x v="1"/>
    <n v="-9"/>
    <n v="809.25"/>
    <n v="0"/>
    <n v="0"/>
    <n v="478.45"/>
    <n v="1287.7"/>
    <s v="Stayed"/>
    <x v="0"/>
    <s v="other"/>
    <n v="0"/>
    <s v="&lt;20"/>
    <n v="0"/>
    <x v="0"/>
    <x v="4"/>
  </r>
  <r>
    <s v="71858-KAR"/>
    <x v="1"/>
    <n v="37"/>
    <s v="No"/>
    <x v="3"/>
    <n v="8"/>
    <n v="20"/>
    <s v="Deal 5"/>
    <x v="0"/>
    <s v="No"/>
    <x v="1"/>
    <s v="No"/>
    <x v="0"/>
    <s v="No"/>
    <x v="0"/>
    <s v="No"/>
    <x v="1"/>
    <s v="No"/>
    <s v="No"/>
    <s v="No"/>
    <x v="1"/>
    <s v="Yes"/>
    <x v="2"/>
    <n v="20.149999999999999"/>
    <n v="20.149999999999999"/>
    <n v="0"/>
    <n v="0"/>
    <n v="21.59"/>
    <n v="41.74"/>
    <s v="Churned"/>
    <x v="4"/>
    <s v="Attitude of support person"/>
    <n v="1"/>
    <s v="20-50"/>
    <n v="0"/>
    <x v="0"/>
    <x v="2"/>
  </r>
  <r>
    <s v="22972-MAD"/>
    <x v="1"/>
    <n v="34"/>
    <s v="No"/>
    <x v="11"/>
    <n v="3"/>
    <n v="12"/>
    <s v="None"/>
    <x v="0"/>
    <s v="Yes"/>
    <x v="0"/>
    <s v="DSL"/>
    <x v="1"/>
    <s v="Yes"/>
    <x v="1"/>
    <s v="Yes"/>
    <x v="0"/>
    <s v="No"/>
    <s v="No"/>
    <s v="Yes"/>
    <x v="2"/>
    <s v="No"/>
    <x v="1"/>
    <n v="80.2"/>
    <n v="5714.2"/>
    <n v="0"/>
    <n v="0"/>
    <n v="3536.64"/>
    <n v="9250.84"/>
    <s v="Stayed"/>
    <x v="0"/>
    <s v="other"/>
    <n v="0"/>
    <s v="50-100"/>
    <n v="0"/>
    <x v="2"/>
    <x v="1"/>
  </r>
  <r>
    <s v="98252-MAH"/>
    <x v="1"/>
    <n v="77"/>
    <s v="Yes"/>
    <x v="1"/>
    <n v="3"/>
    <n v="5"/>
    <s v="None"/>
    <x v="0"/>
    <s v="Yes"/>
    <x v="0"/>
    <s v="Fiber Optic"/>
    <x v="0"/>
    <s v="No"/>
    <x v="0"/>
    <s v="Yes"/>
    <x v="0"/>
    <s v="Yes"/>
    <s v="No"/>
    <s v="Yes"/>
    <x v="1"/>
    <s v="No"/>
    <x v="1"/>
    <n v="98.65"/>
    <n v="2862.75"/>
    <n v="0"/>
    <n v="0"/>
    <n v="608.41999999999996"/>
    <n v="3471.17"/>
    <s v="Churned"/>
    <x v="4"/>
    <s v="Attitude of support person"/>
    <n v="1"/>
    <s v="50-100"/>
    <n v="0"/>
    <x v="1"/>
    <x v="4"/>
  </r>
  <r>
    <s v="32821-TAM"/>
    <x v="0"/>
    <n v="27"/>
    <s v="No"/>
    <x v="4"/>
    <n v="11"/>
    <n v="15"/>
    <s v="Deal 3"/>
    <x v="0"/>
    <s v="Yes"/>
    <x v="0"/>
    <s v="DSL"/>
    <x v="0"/>
    <s v="Yes"/>
    <x v="1"/>
    <s v="No"/>
    <x v="1"/>
    <s v="Yes"/>
    <s v="Yes"/>
    <s v="Yes"/>
    <x v="0"/>
    <s v="No"/>
    <x v="0"/>
    <n v="70.900000000000006"/>
    <n v="1964.6"/>
    <n v="0"/>
    <n v="0"/>
    <n v="836.07"/>
    <n v="2800.67"/>
    <s v="Stayed"/>
    <x v="0"/>
    <s v="other"/>
    <n v="0"/>
    <s v="50-100"/>
    <n v="0"/>
    <x v="2"/>
    <x v="1"/>
  </r>
  <r>
    <s v="26882-KER"/>
    <x v="1"/>
    <n v="55"/>
    <s v="Yes"/>
    <x v="20"/>
    <n v="8"/>
    <n v="23"/>
    <s v="Deal 5"/>
    <x v="0"/>
    <s v="No"/>
    <x v="1"/>
    <s v="No"/>
    <x v="0"/>
    <s v="No"/>
    <x v="0"/>
    <s v="No"/>
    <x v="1"/>
    <s v="No"/>
    <s v="No"/>
    <s v="No"/>
    <x v="1"/>
    <s v="No"/>
    <x v="2"/>
    <n v="19.350000000000001"/>
    <n v="126.05"/>
    <n v="0"/>
    <n v="0"/>
    <n v="158.80000000000001"/>
    <n v="284.85000000000002"/>
    <s v="Churned"/>
    <x v="1"/>
    <s v="Competitor made better offer"/>
    <n v="1"/>
    <s v="&lt;20"/>
    <n v="0"/>
    <x v="1"/>
    <x v="2"/>
  </r>
  <r>
    <s v="56718-UTT"/>
    <x v="0"/>
    <n v="34"/>
    <s v="No"/>
    <x v="7"/>
    <n v="2"/>
    <n v="34"/>
    <s v="None"/>
    <x v="1"/>
    <s v="No"/>
    <x v="0"/>
    <s v="DSL"/>
    <x v="0"/>
    <s v="No"/>
    <x v="1"/>
    <s v="No"/>
    <x v="0"/>
    <s v="No"/>
    <s v="No"/>
    <s v="Yes"/>
    <x v="0"/>
    <s v="Yes"/>
    <x v="1"/>
    <n v="41.6"/>
    <n v="470.6"/>
    <n v="0"/>
    <n v="0"/>
    <n v="0"/>
    <n v="470.6"/>
    <s v="Churned"/>
    <x v="1"/>
    <s v="Competitor offered higher download speeds"/>
    <n v="1"/>
    <s v="20-50"/>
    <n v="0"/>
    <x v="2"/>
    <x v="0"/>
  </r>
  <r>
    <s v="27757-HAR"/>
    <x v="0"/>
    <n v="46"/>
    <s v="Yes"/>
    <x v="15"/>
    <n v="11"/>
    <n v="6"/>
    <s v="None"/>
    <x v="0"/>
    <s v="Yes"/>
    <x v="0"/>
    <s v="DSL"/>
    <x v="0"/>
    <s v="Yes"/>
    <x v="0"/>
    <s v="Yes"/>
    <x v="0"/>
    <s v="No"/>
    <s v="No"/>
    <s v="Yes"/>
    <x v="0"/>
    <s v="Yes"/>
    <x v="1"/>
    <n v="70.7"/>
    <n v="3770"/>
    <n v="0"/>
    <n v="0"/>
    <n v="2616.3000000000002"/>
    <n v="6386.3"/>
    <s v="Stayed"/>
    <x v="0"/>
    <s v="other"/>
    <n v="0"/>
    <s v="50-100"/>
    <n v="0"/>
    <x v="0"/>
    <x v="3"/>
  </r>
  <r>
    <s v="64904-TAM"/>
    <x v="1"/>
    <n v="67"/>
    <s v="No"/>
    <x v="4"/>
    <n v="7"/>
    <n v="19"/>
    <s v="None"/>
    <x v="0"/>
    <s v="No"/>
    <x v="0"/>
    <s v="Fiber Optic"/>
    <x v="0"/>
    <s v="Yes"/>
    <x v="1"/>
    <s v="No"/>
    <x v="1"/>
    <s v="Yes"/>
    <s v="No"/>
    <s v="Yes"/>
    <x v="0"/>
    <s v="Yes"/>
    <x v="1"/>
    <n v="89.85"/>
    <n v="4287.2"/>
    <n v="0"/>
    <n v="0"/>
    <n v="2338.2800000000002"/>
    <n v="6625.48"/>
    <s v="Stayed"/>
    <x v="0"/>
    <s v="other"/>
    <n v="0"/>
    <s v="50-100"/>
    <n v="0"/>
    <x v="1"/>
    <x v="2"/>
  </r>
  <r>
    <s v="52308-RAJ"/>
    <x v="0"/>
    <n v="78"/>
    <s v="No"/>
    <x v="8"/>
    <n v="5"/>
    <n v="8"/>
    <s v="None"/>
    <x v="0"/>
    <s v="Yes"/>
    <x v="0"/>
    <s v="Fiber Optic"/>
    <x v="0"/>
    <s v="Yes"/>
    <x v="1"/>
    <s v="Yes"/>
    <x v="0"/>
    <s v="Yes"/>
    <s v="Yes"/>
    <s v="Yes"/>
    <x v="2"/>
    <s v="No"/>
    <x v="0"/>
    <n v="109.7"/>
    <n v="7898.45"/>
    <n v="0"/>
    <n v="0"/>
    <n v="1997.28"/>
    <n v="9895.73"/>
    <s v="Stayed"/>
    <x v="0"/>
    <s v="other"/>
    <n v="0"/>
    <s v="&gt;100"/>
    <n v="0"/>
    <x v="1"/>
    <x v="3"/>
  </r>
  <r>
    <s v="57776-WES"/>
    <x v="0"/>
    <n v="25"/>
    <s v="Yes"/>
    <x v="2"/>
    <n v="7"/>
    <n v="27"/>
    <s v="None"/>
    <x v="0"/>
    <s v="Yes"/>
    <x v="0"/>
    <s v="Cable"/>
    <x v="0"/>
    <s v="No"/>
    <x v="1"/>
    <s v="No"/>
    <x v="1"/>
    <s v="No"/>
    <s v="No"/>
    <s v="No"/>
    <x v="1"/>
    <s v="Yes"/>
    <x v="1"/>
    <n v="79.349999999999994"/>
    <n v="661.25"/>
    <n v="0"/>
    <n v="10"/>
    <n v="285.02999999999997"/>
    <n v="956.28"/>
    <s v="Churned"/>
    <x v="2"/>
    <s v="Network reliability"/>
    <n v="1"/>
    <s v="50-100"/>
    <n v="0"/>
    <x v="2"/>
    <x v="0"/>
  </r>
  <r>
    <s v="32749-UTT"/>
    <x v="1"/>
    <n v="58"/>
    <s v="No"/>
    <x v="7"/>
    <n v="13"/>
    <n v="12"/>
    <s v="None"/>
    <x v="0"/>
    <s v="Yes"/>
    <x v="0"/>
    <s v="Fiber Optic"/>
    <x v="0"/>
    <s v="No"/>
    <x v="0"/>
    <s v="No"/>
    <x v="0"/>
    <s v="Yes"/>
    <s v="Yes"/>
    <s v="Yes"/>
    <x v="1"/>
    <s v="Yes"/>
    <x v="1"/>
    <n v="94.6"/>
    <n v="94.6"/>
    <n v="0"/>
    <n v="0"/>
    <n v="1.17"/>
    <n v="95.77"/>
    <s v="Churned"/>
    <x v="0"/>
    <s v="Don't know"/>
    <n v="1"/>
    <s v="50-100"/>
    <n v="0"/>
    <x v="1"/>
    <x v="1"/>
  </r>
  <r>
    <s v="29485-MAD"/>
    <x v="1"/>
    <n v="43"/>
    <s v="No"/>
    <x v="11"/>
    <n v="7"/>
    <n v="28"/>
    <s v="None"/>
    <x v="0"/>
    <s v="Yes"/>
    <x v="0"/>
    <s v="Fiber Optic"/>
    <x v="0"/>
    <s v="No"/>
    <x v="0"/>
    <s v="No"/>
    <x v="0"/>
    <s v="No"/>
    <s v="No"/>
    <s v="Yes"/>
    <x v="1"/>
    <s v="Yes"/>
    <x v="0"/>
    <n v="86.55"/>
    <n v="2697.4"/>
    <n v="0"/>
    <n v="0"/>
    <n v="1034.78"/>
    <n v="3732.18"/>
    <s v="Churned"/>
    <x v="4"/>
    <s v="Attitude of support person"/>
    <n v="1"/>
    <s v="50-100"/>
    <n v="0"/>
    <x v="0"/>
    <x v="0"/>
  </r>
  <r>
    <s v="44700-DEL"/>
    <x v="1"/>
    <n v="48"/>
    <s v="No"/>
    <x v="0"/>
    <n v="10"/>
    <n v="19"/>
    <s v="Deal 5"/>
    <x v="0"/>
    <s v="Yes"/>
    <x v="0"/>
    <s v="Fiber Optic"/>
    <x v="0"/>
    <s v="No"/>
    <x v="0"/>
    <s v="No"/>
    <x v="0"/>
    <s v="No"/>
    <s v="No"/>
    <s v="No"/>
    <x v="1"/>
    <s v="Yes"/>
    <x v="1"/>
    <n v="84.6"/>
    <n v="84.6"/>
    <n v="0"/>
    <n v="0"/>
    <n v="7.34"/>
    <n v="91.94"/>
    <s v="Joined"/>
    <x v="0"/>
    <s v="other"/>
    <n v="0"/>
    <s v="50-100"/>
    <n v="1"/>
    <x v="0"/>
    <x v="2"/>
  </r>
  <r>
    <s v="61407-MAH"/>
    <x v="1"/>
    <n v="79"/>
    <s v="Yes"/>
    <x v="1"/>
    <n v="12"/>
    <n v="18"/>
    <s v="Deal 2"/>
    <x v="0"/>
    <s v="Yes"/>
    <x v="0"/>
    <s v="Fiber Optic"/>
    <x v="1"/>
    <s v="No"/>
    <x v="1"/>
    <s v="No"/>
    <x v="0"/>
    <s v="Yes"/>
    <s v="No"/>
    <s v="Yes"/>
    <x v="0"/>
    <s v="Yes"/>
    <x v="1"/>
    <n v="104.55"/>
    <n v="5794.65"/>
    <n v="0"/>
    <n v="0"/>
    <n v="2732.8"/>
    <n v="8527.4500000000007"/>
    <s v="Churned"/>
    <x v="1"/>
    <s v="Competitor offered higher download speeds"/>
    <n v="1"/>
    <s v="&gt;100"/>
    <n v="0"/>
    <x v="1"/>
    <x v="2"/>
  </r>
  <r>
    <s v="81665-MAH"/>
    <x v="0"/>
    <n v="50"/>
    <s v="No"/>
    <x v="1"/>
    <n v="3"/>
    <n v="26"/>
    <s v="Deal 1"/>
    <x v="0"/>
    <s v="Yes"/>
    <x v="0"/>
    <s v="DSL"/>
    <x v="1"/>
    <s v="No"/>
    <x v="1"/>
    <s v="No"/>
    <x v="0"/>
    <s v="No"/>
    <s v="No"/>
    <s v="Yes"/>
    <x v="2"/>
    <s v="No"/>
    <x v="0"/>
    <n v="68.95"/>
    <n v="4858.7"/>
    <n v="0"/>
    <n v="0"/>
    <n v="1586.9"/>
    <n v="6445.6"/>
    <s v="Stayed"/>
    <x v="0"/>
    <s v="other"/>
    <n v="0"/>
    <s v="50-100"/>
    <n v="0"/>
    <x v="1"/>
    <x v="0"/>
  </r>
  <r>
    <s v="59500-HAR"/>
    <x v="0"/>
    <n v="65"/>
    <s v="No"/>
    <x v="15"/>
    <n v="7"/>
    <n v="17"/>
    <s v="None"/>
    <x v="0"/>
    <s v="Yes"/>
    <x v="0"/>
    <s v="Fiber Optic"/>
    <x v="0"/>
    <s v="Yes"/>
    <x v="1"/>
    <s v="Yes"/>
    <x v="1"/>
    <s v="No"/>
    <s v="No"/>
    <s v="Yes"/>
    <x v="2"/>
    <s v="No"/>
    <x v="1"/>
    <n v="90.45"/>
    <n v="5044.8"/>
    <n v="12.48"/>
    <n v="0"/>
    <n v="1250.7"/>
    <n v="6283.02"/>
    <s v="Stayed"/>
    <x v="0"/>
    <s v="other"/>
    <n v="0"/>
    <s v="50-100"/>
    <n v="0"/>
    <x v="1"/>
    <x v="1"/>
  </r>
  <r>
    <s v="19956-AND"/>
    <x v="0"/>
    <n v="26"/>
    <s v="Yes"/>
    <x v="10"/>
    <n v="14"/>
    <n v="31"/>
    <s v="None"/>
    <x v="0"/>
    <s v="No"/>
    <x v="0"/>
    <s v="DSL"/>
    <x v="0"/>
    <s v="No"/>
    <x v="0"/>
    <s v="No"/>
    <x v="0"/>
    <s v="No"/>
    <s v="Yes"/>
    <s v="Yes"/>
    <x v="1"/>
    <s v="No"/>
    <x v="0"/>
    <n v="53.4"/>
    <n v="188.7"/>
    <n v="0"/>
    <n v="0"/>
    <n v="143.04"/>
    <n v="331.74"/>
    <s v="Churned"/>
    <x v="0"/>
    <s v="Don't know"/>
    <n v="1"/>
    <s v="50-100"/>
    <n v="0"/>
    <x v="2"/>
    <x v="0"/>
  </r>
  <r>
    <s v="12149-JAM"/>
    <x v="1"/>
    <n v="66"/>
    <s v="Yes"/>
    <x v="16"/>
    <n v="7"/>
    <n v="26"/>
    <s v="Deal 5"/>
    <x v="0"/>
    <s v="Yes"/>
    <x v="0"/>
    <s v="Fiber Optic"/>
    <x v="1"/>
    <s v="No"/>
    <x v="1"/>
    <s v="No"/>
    <x v="1"/>
    <s v="No"/>
    <s v="No"/>
    <s v="Yes"/>
    <x v="1"/>
    <s v="Yes"/>
    <x v="1"/>
    <n v="84.5"/>
    <n v="453.75"/>
    <n v="0"/>
    <n v="0"/>
    <n v="184.4"/>
    <n v="638.15"/>
    <s v="Churned"/>
    <x v="1"/>
    <s v="Competitor made better offer"/>
    <n v="1"/>
    <s v="50-100"/>
    <n v="0"/>
    <x v="1"/>
    <x v="0"/>
  </r>
  <r>
    <s v="68542-TEL"/>
    <x v="0"/>
    <n v="52"/>
    <s v="Yes"/>
    <x v="5"/>
    <n v="15"/>
    <n v="14"/>
    <s v="Deal 5"/>
    <x v="0"/>
    <s v="No"/>
    <x v="0"/>
    <s v="Fiber Optic"/>
    <x v="0"/>
    <s v="No"/>
    <x v="0"/>
    <s v="No"/>
    <x v="1"/>
    <s v="No"/>
    <s v="No"/>
    <s v="Yes"/>
    <x v="1"/>
    <s v="No"/>
    <x v="1"/>
    <n v="69.650000000000006"/>
    <n v="220.1"/>
    <n v="0"/>
    <n v="0"/>
    <n v="118.14"/>
    <n v="338.24"/>
    <s v="Churned"/>
    <x v="1"/>
    <s v="Competitor offered higher download speeds"/>
    <n v="1"/>
    <s v="50-100"/>
    <n v="0"/>
    <x v="1"/>
    <x v="1"/>
  </r>
  <r>
    <s v="77534-MAD"/>
    <x v="1"/>
    <n v="22"/>
    <s v="No"/>
    <x v="11"/>
    <n v="11"/>
    <n v="7"/>
    <s v="Deal 3"/>
    <x v="0"/>
    <s v="No"/>
    <x v="0"/>
    <s v="DSL"/>
    <x v="0"/>
    <s v="Yes"/>
    <x v="1"/>
    <s v="No"/>
    <x v="0"/>
    <s v="Yes"/>
    <s v="Yes"/>
    <s v="No"/>
    <x v="2"/>
    <s v="Yes"/>
    <x v="0"/>
    <n v="73.5"/>
    <n v="1905.7"/>
    <n v="17.03"/>
    <n v="70"/>
    <n v="887.12"/>
    <n v="2845.79"/>
    <s v="Stayed"/>
    <x v="0"/>
    <s v="other"/>
    <n v="0"/>
    <s v="50-100"/>
    <n v="0"/>
    <x v="2"/>
    <x v="3"/>
  </r>
  <r>
    <s v="36361-MAD"/>
    <x v="1"/>
    <n v="35"/>
    <s v="Yes"/>
    <x v="11"/>
    <n v="1"/>
    <n v="35"/>
    <s v="None"/>
    <x v="0"/>
    <s v="No"/>
    <x v="0"/>
    <s v="DSL"/>
    <x v="0"/>
    <s v="Yes"/>
    <x v="0"/>
    <s v="Yes"/>
    <x v="1"/>
    <s v="Yes"/>
    <s v="Yes"/>
    <s v="Yes"/>
    <x v="1"/>
    <s v="Yes"/>
    <x v="1"/>
    <n v="65.8"/>
    <n v="1679.65"/>
    <n v="29.29"/>
    <n v="0"/>
    <n v="30.5"/>
    <n v="1680.86"/>
    <s v="Stayed"/>
    <x v="0"/>
    <s v="other"/>
    <n v="0"/>
    <s v="50-100"/>
    <n v="0"/>
    <x v="0"/>
    <x v="0"/>
  </r>
  <r>
    <s v="12337-MAH"/>
    <x v="0"/>
    <n v="28"/>
    <s v="No"/>
    <x v="1"/>
    <n v="11"/>
    <n v="8"/>
    <s v="Deal 4"/>
    <x v="0"/>
    <s v="Yes"/>
    <x v="0"/>
    <s v="DSL"/>
    <x v="0"/>
    <s v="Yes"/>
    <x v="0"/>
    <s v="Yes"/>
    <x v="1"/>
    <s v="No"/>
    <s v="No"/>
    <s v="Yes"/>
    <x v="1"/>
    <s v="Yes"/>
    <x v="0"/>
    <n v="58.6"/>
    <n v="939.7"/>
    <n v="0"/>
    <n v="0"/>
    <n v="221.85"/>
    <n v="1161.55"/>
    <s v="Churned"/>
    <x v="2"/>
    <s v="Service dissatisfaction"/>
    <n v="1"/>
    <s v="50-100"/>
    <n v="0"/>
    <x v="2"/>
    <x v="3"/>
  </r>
  <r>
    <s v="49740-AND"/>
    <x v="1"/>
    <n v="49"/>
    <s v="Yes"/>
    <x v="10"/>
    <n v="2"/>
    <n v="28"/>
    <s v="None"/>
    <x v="0"/>
    <s v="No"/>
    <x v="0"/>
    <s v="DSL"/>
    <x v="0"/>
    <s v="No"/>
    <x v="0"/>
    <s v="Yes"/>
    <x v="1"/>
    <s v="No"/>
    <s v="No"/>
    <s v="No"/>
    <x v="1"/>
    <s v="Yes"/>
    <x v="0"/>
    <n v="49.2"/>
    <n v="1498.55"/>
    <n v="0"/>
    <n v="100"/>
    <n v="37.200000000000003"/>
    <n v="1635.75"/>
    <s v="Stayed"/>
    <x v="0"/>
    <s v="other"/>
    <n v="0"/>
    <s v="20-50"/>
    <n v="0"/>
    <x v="0"/>
    <x v="0"/>
  </r>
  <r>
    <s v="25517-RAJ"/>
    <x v="1"/>
    <n v="40"/>
    <s v="No"/>
    <x v="8"/>
    <n v="4"/>
    <n v="10"/>
    <s v="None"/>
    <x v="0"/>
    <s v="Yes"/>
    <x v="0"/>
    <s v="Fiber Optic"/>
    <x v="0"/>
    <s v="No"/>
    <x v="1"/>
    <s v="No"/>
    <x v="0"/>
    <s v="No"/>
    <s v="No"/>
    <s v="No"/>
    <x v="1"/>
    <s v="Yes"/>
    <x v="1"/>
    <n v="91.45"/>
    <n v="171.45"/>
    <n v="0"/>
    <n v="10"/>
    <n v="98.82"/>
    <n v="280.27"/>
    <s v="Joined"/>
    <x v="0"/>
    <s v="other"/>
    <n v="0"/>
    <s v="50-100"/>
    <n v="1"/>
    <x v="0"/>
    <x v="3"/>
  </r>
  <r>
    <s v="36423-MAH"/>
    <x v="0"/>
    <n v="66"/>
    <s v="Yes"/>
    <x v="1"/>
    <n v="3"/>
    <n v="17"/>
    <s v="None"/>
    <x v="0"/>
    <s v="No"/>
    <x v="0"/>
    <s v="Cable"/>
    <x v="0"/>
    <s v="No"/>
    <x v="0"/>
    <s v="No"/>
    <x v="0"/>
    <s v="No"/>
    <s v="No"/>
    <s v="Yes"/>
    <x v="1"/>
    <s v="Yes"/>
    <x v="0"/>
    <n v="53.55"/>
    <n v="53.55"/>
    <n v="0"/>
    <n v="0"/>
    <n v="1.59"/>
    <n v="55.14"/>
    <s v="Churned"/>
    <x v="3"/>
    <s v="Lack of affordable download/upload speed"/>
    <n v="1"/>
    <s v="50-100"/>
    <n v="0"/>
    <x v="1"/>
    <x v="1"/>
  </r>
  <r>
    <s v="55275-MAH"/>
    <x v="1"/>
    <n v="52"/>
    <s v="Yes"/>
    <x v="1"/>
    <n v="2"/>
    <n v="29"/>
    <s v="None"/>
    <x v="0"/>
    <s v="Yes"/>
    <x v="0"/>
    <s v="Cable"/>
    <x v="1"/>
    <s v="No"/>
    <x v="0"/>
    <s v="No"/>
    <x v="1"/>
    <s v="No"/>
    <s v="No"/>
    <s v="No"/>
    <x v="1"/>
    <s v="No"/>
    <x v="0"/>
    <n v="56.25"/>
    <n v="969.85"/>
    <n v="0"/>
    <n v="30"/>
    <n v="608.4"/>
    <n v="1608.25"/>
    <s v="Stayed"/>
    <x v="0"/>
    <s v="other"/>
    <n v="0"/>
    <s v="50-100"/>
    <n v="0"/>
    <x v="1"/>
    <x v="0"/>
  </r>
  <r>
    <s v="25733-HAR"/>
    <x v="1"/>
    <n v="80"/>
    <s v="No"/>
    <x v="15"/>
    <n v="8"/>
    <n v="33"/>
    <s v="Deal 5"/>
    <x v="0"/>
    <s v="No"/>
    <x v="0"/>
    <s v="Fiber Optic"/>
    <x v="0"/>
    <s v="No"/>
    <x v="1"/>
    <s v="No"/>
    <x v="0"/>
    <s v="Yes"/>
    <s v="No"/>
    <s v="No"/>
    <x v="0"/>
    <s v="Yes"/>
    <x v="0"/>
    <n v="95.5"/>
    <n v="181.65"/>
    <n v="0"/>
    <n v="10"/>
    <n v="66.2"/>
    <n v="257.85000000000002"/>
    <s v="Joined"/>
    <x v="0"/>
    <s v="other"/>
    <n v="0"/>
    <s v="50-100"/>
    <n v="1"/>
    <x v="1"/>
    <x v="0"/>
  </r>
  <r>
    <s v="66037-ODI"/>
    <x v="1"/>
    <n v="59"/>
    <s v="No"/>
    <x v="19"/>
    <n v="4"/>
    <n v="9"/>
    <s v="Deal 4"/>
    <x v="0"/>
    <s v="No"/>
    <x v="0"/>
    <s v="DSL"/>
    <x v="1"/>
    <s v="No"/>
    <x v="0"/>
    <s v="No"/>
    <x v="0"/>
    <s v="Yes"/>
    <s v="Yes"/>
    <s v="Yes"/>
    <x v="1"/>
    <s v="Yes"/>
    <x v="1"/>
    <n v="71.95"/>
    <n v="923.85"/>
    <n v="10.47"/>
    <n v="0"/>
    <n v="138.58000000000001"/>
    <n v="1051.96"/>
    <s v="Stayed"/>
    <x v="0"/>
    <s v="other"/>
    <n v="0"/>
    <s v="50-100"/>
    <n v="0"/>
    <x v="1"/>
    <x v="3"/>
  </r>
  <r>
    <s v="83239-MAH"/>
    <x v="1"/>
    <n v="44"/>
    <s v="No"/>
    <x v="1"/>
    <n v="3"/>
    <n v="30"/>
    <s v="None"/>
    <x v="0"/>
    <s v="No"/>
    <x v="1"/>
    <s v="No"/>
    <x v="0"/>
    <s v="No"/>
    <x v="0"/>
    <s v="No"/>
    <x v="1"/>
    <s v="No"/>
    <s v="No"/>
    <s v="No"/>
    <x v="2"/>
    <s v="No"/>
    <x v="0"/>
    <n v="19.100000000000001"/>
    <n v="780.1"/>
    <n v="45.6"/>
    <n v="0"/>
    <n v="1254.8"/>
    <n v="1989.3"/>
    <s v="Stayed"/>
    <x v="0"/>
    <s v="other"/>
    <n v="0"/>
    <s v="&lt;20"/>
    <n v="0"/>
    <x v="0"/>
    <x v="0"/>
  </r>
  <r>
    <s v="25265-MAD"/>
    <x v="1"/>
    <n v="67"/>
    <s v="Yes"/>
    <x v="11"/>
    <n v="9"/>
    <n v="21"/>
    <s v="Deal 4"/>
    <x v="0"/>
    <s v="No"/>
    <x v="1"/>
    <s v="No"/>
    <x v="0"/>
    <s v="No"/>
    <x v="0"/>
    <s v="No"/>
    <x v="1"/>
    <s v="No"/>
    <s v="No"/>
    <s v="No"/>
    <x v="0"/>
    <s v="No"/>
    <x v="2"/>
    <n v="20.65"/>
    <n v="330.6"/>
    <n v="0"/>
    <n v="0"/>
    <n v="410.55"/>
    <n v="741.15"/>
    <s v="Stayed"/>
    <x v="0"/>
    <s v="other"/>
    <n v="0"/>
    <s v="20-50"/>
    <n v="0"/>
    <x v="1"/>
    <x v="2"/>
  </r>
  <r>
    <s v="67887-ODI"/>
    <x v="1"/>
    <n v="59"/>
    <s v="Yes"/>
    <x v="19"/>
    <n v="3"/>
    <n v="27"/>
    <s v="None"/>
    <x v="0"/>
    <s v="No"/>
    <x v="1"/>
    <s v="No"/>
    <x v="0"/>
    <s v="No"/>
    <x v="0"/>
    <s v="No"/>
    <x v="1"/>
    <s v="No"/>
    <s v="No"/>
    <s v="No"/>
    <x v="1"/>
    <s v="Yes"/>
    <x v="0"/>
    <n v="19.899999999999999"/>
    <n v="199.45"/>
    <n v="0"/>
    <n v="0"/>
    <n v="238.4"/>
    <n v="437.85"/>
    <s v="Stayed"/>
    <x v="0"/>
    <s v="other"/>
    <n v="0"/>
    <s v="&lt;20"/>
    <n v="0"/>
    <x v="1"/>
    <x v="0"/>
  </r>
  <r>
    <s v="39078-MAH"/>
    <x v="0"/>
    <n v="61"/>
    <s v="No"/>
    <x v="1"/>
    <n v="5"/>
    <n v="13"/>
    <s v="None"/>
    <x v="0"/>
    <s v="Yes"/>
    <x v="0"/>
    <s v="Fiber Optic"/>
    <x v="0"/>
    <s v="No"/>
    <x v="1"/>
    <s v="No"/>
    <x v="0"/>
    <s v="Yes"/>
    <s v="Yes"/>
    <s v="Yes"/>
    <x v="0"/>
    <s v="Yes"/>
    <x v="1"/>
    <n v="99.9"/>
    <n v="6241.35"/>
    <n v="0"/>
    <n v="0"/>
    <n v="2106.94"/>
    <n v="8348.2900000000009"/>
    <s v="Stayed"/>
    <x v="0"/>
    <s v="other"/>
    <n v="0"/>
    <s v="50-100"/>
    <n v="0"/>
    <x v="1"/>
    <x v="1"/>
  </r>
  <r>
    <s v="78828-AND"/>
    <x v="0"/>
    <n v="54"/>
    <s v="Yes"/>
    <x v="10"/>
    <n v="1"/>
    <n v="33"/>
    <s v="None"/>
    <x v="0"/>
    <s v="Yes"/>
    <x v="0"/>
    <s v="Cable"/>
    <x v="0"/>
    <s v="No"/>
    <x v="1"/>
    <s v="Yes"/>
    <x v="1"/>
    <s v="No"/>
    <s v="No"/>
    <s v="Yes"/>
    <x v="1"/>
    <s v="No"/>
    <x v="1"/>
    <n v="59.45"/>
    <n v="1611.65"/>
    <n v="0"/>
    <n v="0"/>
    <n v="916.38"/>
    <n v="2528.0300000000002"/>
    <s v="Stayed"/>
    <x v="0"/>
    <s v="other"/>
    <n v="0"/>
    <s v="50-100"/>
    <n v="0"/>
    <x v="1"/>
    <x v="0"/>
  </r>
  <r>
    <s v="26055-KAR"/>
    <x v="1"/>
    <n v="62"/>
    <s v="No"/>
    <x v="3"/>
    <n v="1"/>
    <n v="12"/>
    <s v="Deal 2"/>
    <x v="1"/>
    <s v="No"/>
    <x v="0"/>
    <s v="Cable"/>
    <x v="1"/>
    <s v="Yes"/>
    <x v="0"/>
    <s v="Yes"/>
    <x v="1"/>
    <s v="No"/>
    <s v="No"/>
    <s v="Yes"/>
    <x v="2"/>
    <s v="No"/>
    <x v="1"/>
    <n v="37.700000000000003"/>
    <n v="2288.6999999999998"/>
    <n v="0"/>
    <n v="0"/>
    <n v="0"/>
    <n v="2288.6999999999998"/>
    <s v="Stayed"/>
    <x v="0"/>
    <s v="other"/>
    <n v="0"/>
    <s v="20-50"/>
    <n v="0"/>
    <x v="1"/>
    <x v="1"/>
  </r>
  <r>
    <s v="45159-WES"/>
    <x v="0"/>
    <n v="36"/>
    <s v="Yes"/>
    <x v="2"/>
    <n v="8"/>
    <n v="33"/>
    <s v="Deal 2"/>
    <x v="0"/>
    <s v="Yes"/>
    <x v="0"/>
    <s v="DSL"/>
    <x v="1"/>
    <s v="No"/>
    <x v="0"/>
    <s v="No"/>
    <x v="0"/>
    <s v="No"/>
    <s v="No"/>
    <s v="Yes"/>
    <x v="0"/>
    <s v="Yes"/>
    <x v="0"/>
    <n v="66.150000000000006"/>
    <n v="4392.5"/>
    <n v="0"/>
    <n v="0"/>
    <n v="2397.44"/>
    <n v="6789.94"/>
    <s v="Stayed"/>
    <x v="0"/>
    <s v="other"/>
    <n v="0"/>
    <s v="50-100"/>
    <n v="0"/>
    <x v="0"/>
    <x v="0"/>
  </r>
  <r>
    <s v="53549-AND"/>
    <x v="1"/>
    <n v="60"/>
    <s v="Yes"/>
    <x v="10"/>
    <n v="4"/>
    <n v="6"/>
    <s v="None"/>
    <x v="0"/>
    <s v="No"/>
    <x v="0"/>
    <s v="Cable"/>
    <x v="0"/>
    <s v="No"/>
    <x v="1"/>
    <s v="No"/>
    <x v="0"/>
    <s v="No"/>
    <s v="No"/>
    <s v="Yes"/>
    <x v="1"/>
    <s v="Yes"/>
    <x v="1"/>
    <n v="59.55"/>
    <n v="1646.45"/>
    <n v="0"/>
    <n v="0"/>
    <n v="1091.1600000000001"/>
    <n v="2737.61"/>
    <s v="Stayed"/>
    <x v="0"/>
    <s v="other"/>
    <n v="0"/>
    <s v="50-100"/>
    <n v="0"/>
    <x v="1"/>
    <x v="3"/>
  </r>
  <r>
    <s v="86781-PUN"/>
    <x v="1"/>
    <n v="33"/>
    <s v="No"/>
    <x v="13"/>
    <n v="5"/>
    <n v="36"/>
    <s v="Deal 4"/>
    <x v="0"/>
    <s v="No"/>
    <x v="1"/>
    <s v="No"/>
    <x v="0"/>
    <s v="No"/>
    <x v="0"/>
    <s v="No"/>
    <x v="1"/>
    <s v="No"/>
    <s v="No"/>
    <s v="No"/>
    <x v="1"/>
    <s v="Yes"/>
    <x v="0"/>
    <n v="19.25"/>
    <n v="180.3"/>
    <n v="0"/>
    <n v="0"/>
    <n v="319.11"/>
    <n v="499.41"/>
    <s v="Churned"/>
    <x v="4"/>
    <s v="Attitude of support person"/>
    <n v="1"/>
    <s v="&lt;20"/>
    <n v="0"/>
    <x v="2"/>
    <x v="0"/>
  </r>
  <r>
    <s v="81203-UTT"/>
    <x v="0"/>
    <n v="26"/>
    <s v="Yes"/>
    <x v="7"/>
    <n v="14"/>
    <n v="5"/>
    <s v="None"/>
    <x v="0"/>
    <s v="Yes"/>
    <x v="0"/>
    <s v="Fiber Optic"/>
    <x v="0"/>
    <s v="Yes"/>
    <x v="0"/>
    <s v="No"/>
    <x v="0"/>
    <s v="Yes"/>
    <s v="Yes"/>
    <s v="Yes"/>
    <x v="1"/>
    <s v="Yes"/>
    <x v="1"/>
    <n v="97.7"/>
    <n v="3410"/>
    <n v="0"/>
    <n v="0"/>
    <n v="1453.16"/>
    <n v="4863.16"/>
    <s v="Stayed"/>
    <x v="0"/>
    <s v="other"/>
    <n v="0"/>
    <s v="50-100"/>
    <n v="0"/>
    <x v="2"/>
    <x v="4"/>
  </r>
  <r>
    <s v="77850-MAH"/>
    <x v="1"/>
    <n v="75"/>
    <s v="No"/>
    <x v="1"/>
    <n v="8"/>
    <n v="26"/>
    <s v="Deal 3"/>
    <x v="0"/>
    <s v="Yes"/>
    <x v="0"/>
    <s v="Fiber Optic"/>
    <x v="0"/>
    <s v="No"/>
    <x v="0"/>
    <s v="No"/>
    <x v="1"/>
    <s v="No"/>
    <s v="No"/>
    <s v="Yes"/>
    <x v="2"/>
    <s v="Yes"/>
    <x v="1"/>
    <n v="74.900000000000006"/>
    <n v="2659.45"/>
    <n v="0"/>
    <n v="0"/>
    <n v="1496.52"/>
    <n v="4155.97"/>
    <s v="Stayed"/>
    <x v="0"/>
    <s v="other"/>
    <n v="0"/>
    <s v="50-100"/>
    <n v="0"/>
    <x v="1"/>
    <x v="0"/>
  </r>
  <r>
    <s v="23533-GUJ"/>
    <x v="1"/>
    <n v="43"/>
    <s v="Yes"/>
    <x v="6"/>
    <n v="7"/>
    <n v="7"/>
    <s v="Deal 3"/>
    <x v="1"/>
    <s v="No"/>
    <x v="0"/>
    <s v="DSL"/>
    <x v="0"/>
    <s v="No"/>
    <x v="1"/>
    <s v="No"/>
    <x v="0"/>
    <s v="Yes"/>
    <s v="Yes"/>
    <s v="Yes"/>
    <x v="1"/>
    <s v="No"/>
    <x v="1"/>
    <n v="49.2"/>
    <n v="1701.65"/>
    <n v="0"/>
    <n v="0"/>
    <n v="0"/>
    <n v="1701.65"/>
    <s v="Stayed"/>
    <x v="0"/>
    <s v="other"/>
    <n v="0"/>
    <s v="20-50"/>
    <n v="0"/>
    <x v="0"/>
    <x v="3"/>
  </r>
  <r>
    <s v="14730-UTT"/>
    <x v="0"/>
    <n v="46"/>
    <s v="Yes"/>
    <x v="7"/>
    <n v="10"/>
    <n v="3"/>
    <s v="Deal 4"/>
    <x v="0"/>
    <s v="Yes"/>
    <x v="1"/>
    <s v="No"/>
    <x v="0"/>
    <s v="No"/>
    <x v="0"/>
    <s v="No"/>
    <x v="1"/>
    <s v="No"/>
    <s v="No"/>
    <s v="No"/>
    <x v="2"/>
    <s v="No"/>
    <x v="0"/>
    <n v="26.25"/>
    <n v="605.9"/>
    <n v="0"/>
    <n v="0"/>
    <n v="116.16"/>
    <n v="722.06"/>
    <s v="Stayed"/>
    <x v="0"/>
    <s v="other"/>
    <n v="0"/>
    <s v="20-50"/>
    <n v="0"/>
    <x v="0"/>
    <x v="4"/>
  </r>
  <r>
    <s v="33391-MAH"/>
    <x v="1"/>
    <n v="35"/>
    <s v="Yes"/>
    <x v="1"/>
    <n v="5"/>
    <n v="11"/>
    <s v="None"/>
    <x v="0"/>
    <s v="Yes"/>
    <x v="0"/>
    <s v="Fiber Optic"/>
    <x v="0"/>
    <s v="Yes"/>
    <x v="0"/>
    <s v="No"/>
    <x v="1"/>
    <s v="Yes"/>
    <s v="Yes"/>
    <s v="No"/>
    <x v="1"/>
    <s v="Yes"/>
    <x v="1"/>
    <n v="88.95"/>
    <n v="355.2"/>
    <n v="0"/>
    <n v="40"/>
    <n v="193.28"/>
    <n v="588.48"/>
    <s v="Churned"/>
    <x v="2"/>
    <s v="Network reliability"/>
    <n v="1"/>
    <s v="50-100"/>
    <n v="0"/>
    <x v="0"/>
    <x v="3"/>
  </r>
  <r>
    <s v="12370-JAM"/>
    <x v="1"/>
    <n v="49"/>
    <s v="Yes"/>
    <x v="16"/>
    <n v="2"/>
    <n v="29"/>
    <s v="None"/>
    <x v="0"/>
    <s v="Yes"/>
    <x v="0"/>
    <s v="Fiber Optic"/>
    <x v="0"/>
    <s v="No"/>
    <x v="0"/>
    <s v="No"/>
    <x v="1"/>
    <s v="Yes"/>
    <s v="Yes"/>
    <s v="Yes"/>
    <x v="1"/>
    <s v="Yes"/>
    <x v="1"/>
    <n v="85.95"/>
    <n v="381.3"/>
    <n v="0"/>
    <n v="0"/>
    <n v="16.559999999999999"/>
    <n v="397.86"/>
    <s v="Churned"/>
    <x v="1"/>
    <s v="Competitor made better offer"/>
    <n v="1"/>
    <s v="50-100"/>
    <n v="0"/>
    <x v="0"/>
    <x v="0"/>
  </r>
  <r>
    <s v="21541-MAH"/>
    <x v="1"/>
    <n v="52"/>
    <s v="Yes"/>
    <x v="1"/>
    <n v="12"/>
    <n v="21"/>
    <s v="None"/>
    <x v="0"/>
    <s v="No"/>
    <x v="1"/>
    <s v="No"/>
    <x v="0"/>
    <s v="No"/>
    <x v="0"/>
    <s v="No"/>
    <x v="1"/>
    <s v="No"/>
    <s v="No"/>
    <s v="No"/>
    <x v="0"/>
    <s v="No"/>
    <x v="0"/>
    <n v="20"/>
    <n v="817.95"/>
    <n v="0"/>
    <n v="0"/>
    <n v="1513.6"/>
    <n v="2331.5500000000002"/>
    <s v="Stayed"/>
    <x v="0"/>
    <s v="other"/>
    <n v="0"/>
    <s v="&lt;20"/>
    <n v="0"/>
    <x v="1"/>
    <x v="2"/>
  </r>
  <r>
    <s v="88203-ASS"/>
    <x v="1"/>
    <n v="33"/>
    <s v="Yes"/>
    <x v="17"/>
    <n v="13"/>
    <n v="36"/>
    <s v="Deal 1"/>
    <x v="0"/>
    <s v="No"/>
    <x v="1"/>
    <s v="No"/>
    <x v="0"/>
    <s v="No"/>
    <x v="0"/>
    <s v="No"/>
    <x v="1"/>
    <s v="No"/>
    <s v="No"/>
    <s v="No"/>
    <x v="2"/>
    <s v="No"/>
    <x v="0"/>
    <n v="-3"/>
    <n v="1458.1"/>
    <n v="35.44"/>
    <n v="0"/>
    <n v="2224.6"/>
    <n v="3647.26"/>
    <s v="Stayed"/>
    <x v="0"/>
    <s v="other"/>
    <n v="0"/>
    <s v="&lt;20"/>
    <n v="0"/>
    <x v="2"/>
    <x v="0"/>
  </r>
  <r>
    <s v="59028-WES"/>
    <x v="1"/>
    <n v="28"/>
    <s v="Yes"/>
    <x v="2"/>
    <n v="6"/>
    <n v="15"/>
    <s v="Deal 4"/>
    <x v="0"/>
    <s v="No"/>
    <x v="0"/>
    <s v="Cable"/>
    <x v="1"/>
    <s v="Yes"/>
    <x v="1"/>
    <s v="Yes"/>
    <x v="1"/>
    <s v="No"/>
    <s v="Yes"/>
    <s v="Yes"/>
    <x v="0"/>
    <s v="No"/>
    <x v="0"/>
    <n v="65.599999999999994"/>
    <n v="1010"/>
    <n v="0"/>
    <n v="0"/>
    <n v="301.64999999999998"/>
    <n v="1311.65"/>
    <s v="Stayed"/>
    <x v="0"/>
    <s v="other"/>
    <n v="0"/>
    <s v="50-100"/>
    <n v="0"/>
    <x v="2"/>
    <x v="1"/>
  </r>
  <r>
    <s v="79342-KAR"/>
    <x v="1"/>
    <n v="39"/>
    <s v="Yes"/>
    <x v="3"/>
    <n v="5"/>
    <n v="22"/>
    <s v="None"/>
    <x v="0"/>
    <s v="No"/>
    <x v="0"/>
    <s v="DSL"/>
    <x v="1"/>
    <s v="No"/>
    <x v="0"/>
    <s v="Yes"/>
    <x v="0"/>
    <s v="No"/>
    <s v="No"/>
    <s v="Yes"/>
    <x v="1"/>
    <s v="Yes"/>
    <x v="0"/>
    <n v="64.400000000000006"/>
    <n v="195.65"/>
    <n v="0"/>
    <n v="0"/>
    <n v="114.15"/>
    <n v="309.8"/>
    <s v="Joined"/>
    <x v="0"/>
    <s v="other"/>
    <n v="0"/>
    <s v="50-100"/>
    <n v="1"/>
    <x v="0"/>
    <x v="2"/>
  </r>
  <r>
    <s v="37116-HAR"/>
    <x v="1"/>
    <n v="63"/>
    <s v="No"/>
    <x v="15"/>
    <n v="6"/>
    <n v="15"/>
    <s v="None"/>
    <x v="0"/>
    <s v="No"/>
    <x v="0"/>
    <s v="DSL"/>
    <x v="0"/>
    <s v="No"/>
    <x v="1"/>
    <s v="No"/>
    <x v="1"/>
    <s v="No"/>
    <s v="No"/>
    <s v="Yes"/>
    <x v="1"/>
    <s v="No"/>
    <x v="1"/>
    <n v="-4"/>
    <n v="340.25"/>
    <n v="0"/>
    <n v="0"/>
    <n v="35.909999999999997"/>
    <n v="376.16"/>
    <s v="Churned"/>
    <x v="0"/>
    <s v="Don't know"/>
    <n v="1"/>
    <s v="&lt;20"/>
    <n v="0"/>
    <x v="1"/>
    <x v="1"/>
  </r>
  <r>
    <s v="64348-TEL"/>
    <x v="1"/>
    <n v="66"/>
    <s v="Yes"/>
    <x v="5"/>
    <n v="2"/>
    <n v="35"/>
    <s v="Deal 3"/>
    <x v="0"/>
    <s v="Yes"/>
    <x v="0"/>
    <s v="Fiber Optic"/>
    <x v="0"/>
    <s v="No"/>
    <x v="1"/>
    <s v="No"/>
    <x v="0"/>
    <s v="Yes"/>
    <s v="No"/>
    <s v="Yes"/>
    <x v="1"/>
    <s v="Yes"/>
    <x v="1"/>
    <n v="101.4"/>
    <n v="3496.3"/>
    <n v="0"/>
    <n v="0"/>
    <n v="1389.15"/>
    <n v="4885.45"/>
    <s v="Churned"/>
    <x v="1"/>
    <s v="Competitor offered more data"/>
    <n v="1"/>
    <s v="&gt;100"/>
    <n v="0"/>
    <x v="1"/>
    <x v="0"/>
  </r>
  <r>
    <s v="25564-KER"/>
    <x v="1"/>
    <n v="37"/>
    <s v="No"/>
    <x v="20"/>
    <n v="14"/>
    <n v="9"/>
    <s v="Deal 5"/>
    <x v="0"/>
    <s v="No"/>
    <x v="0"/>
    <s v="Cable"/>
    <x v="0"/>
    <s v="No"/>
    <x v="0"/>
    <s v="No"/>
    <x v="1"/>
    <s v="No"/>
    <s v="No"/>
    <s v="Yes"/>
    <x v="1"/>
    <s v="Yes"/>
    <x v="0"/>
    <n v="44.6"/>
    <n v="80.55"/>
    <n v="0"/>
    <n v="0"/>
    <n v="60.38"/>
    <n v="140.93"/>
    <s v="Churned"/>
    <x v="3"/>
    <s v="Lack of affordable download/upload speed"/>
    <n v="1"/>
    <s v="20-50"/>
    <n v="0"/>
    <x v="0"/>
    <x v="3"/>
  </r>
  <r>
    <s v="71550-RAJ"/>
    <x v="1"/>
    <n v="53"/>
    <s v="No"/>
    <x v="8"/>
    <n v="10"/>
    <n v="31"/>
    <s v="Deal 3"/>
    <x v="0"/>
    <s v="No"/>
    <x v="1"/>
    <s v="No"/>
    <x v="0"/>
    <s v="No"/>
    <x v="0"/>
    <s v="No"/>
    <x v="1"/>
    <s v="No"/>
    <s v="No"/>
    <s v="No"/>
    <x v="0"/>
    <s v="No"/>
    <x v="2"/>
    <n v="19.850000000000001"/>
    <n v="535.04999999999995"/>
    <n v="0"/>
    <n v="0"/>
    <n v="58"/>
    <n v="593.04999999999995"/>
    <s v="Stayed"/>
    <x v="0"/>
    <s v="other"/>
    <n v="0"/>
    <s v="&lt;20"/>
    <n v="0"/>
    <x v="1"/>
    <x v="0"/>
  </r>
  <r>
    <s v="95430-JAM"/>
    <x v="0"/>
    <n v="33"/>
    <s v="No"/>
    <x v="16"/>
    <n v="7"/>
    <n v="19"/>
    <s v="Deal 1"/>
    <x v="1"/>
    <s v="No"/>
    <x v="0"/>
    <s v="Cable"/>
    <x v="1"/>
    <s v="Yes"/>
    <x v="1"/>
    <s v="Yes"/>
    <x v="0"/>
    <s v="Yes"/>
    <s v="Yes"/>
    <s v="Yes"/>
    <x v="2"/>
    <s v="Yes"/>
    <x v="1"/>
    <n v="63.7"/>
    <n v="4464.8"/>
    <n v="0"/>
    <n v="0"/>
    <n v="0"/>
    <n v="4464.8"/>
    <s v="Stayed"/>
    <x v="0"/>
    <s v="other"/>
    <n v="0"/>
    <s v="50-100"/>
    <n v="0"/>
    <x v="2"/>
    <x v="2"/>
  </r>
  <r>
    <s v="66919-JAM"/>
    <x v="1"/>
    <n v="47"/>
    <s v="No"/>
    <x v="16"/>
    <n v="11"/>
    <n v="34"/>
    <s v="None"/>
    <x v="0"/>
    <s v="Yes"/>
    <x v="0"/>
    <s v="Fiber Optic"/>
    <x v="0"/>
    <s v="No"/>
    <x v="0"/>
    <s v="No"/>
    <x v="0"/>
    <s v="Yes"/>
    <s v="Yes"/>
    <s v="Yes"/>
    <x v="1"/>
    <s v="Yes"/>
    <x v="2"/>
    <n v="94.55"/>
    <n v="2724.6"/>
    <n v="0"/>
    <n v="0"/>
    <n v="299.43"/>
    <n v="3024.03"/>
    <s v="Churned"/>
    <x v="1"/>
    <s v="Competitor made better offer"/>
    <n v="1"/>
    <s v="50-100"/>
    <n v="0"/>
    <x v="0"/>
    <x v="0"/>
  </r>
  <r>
    <s v="11179-MAH"/>
    <x v="0"/>
    <n v="35"/>
    <s v="No"/>
    <x v="1"/>
    <n v="10"/>
    <n v="12"/>
    <s v="None"/>
    <x v="0"/>
    <s v="No"/>
    <x v="0"/>
    <s v="DSL"/>
    <x v="1"/>
    <s v="Yes"/>
    <x v="1"/>
    <s v="Yes"/>
    <x v="0"/>
    <s v="Yes"/>
    <s v="Yes"/>
    <s v="Yes"/>
    <x v="2"/>
    <s v="Yes"/>
    <x v="0"/>
    <n v="84.4"/>
    <n v="5969.3"/>
    <n v="0"/>
    <n v="0"/>
    <n v="219.39"/>
    <n v="6188.69"/>
    <s v="Stayed"/>
    <x v="0"/>
    <s v="other"/>
    <n v="0"/>
    <s v="50-100"/>
    <n v="0"/>
    <x v="0"/>
    <x v="1"/>
  </r>
  <r>
    <s v="99821-ODI"/>
    <x v="1"/>
    <n v="56"/>
    <s v="No"/>
    <x v="19"/>
    <n v="12"/>
    <n v="9"/>
    <s v="None"/>
    <x v="0"/>
    <s v="No"/>
    <x v="0"/>
    <s v="DSL"/>
    <x v="1"/>
    <s v="Yes"/>
    <x v="1"/>
    <s v="Yes"/>
    <x v="0"/>
    <s v="No"/>
    <s v="No"/>
    <s v="No"/>
    <x v="0"/>
    <s v="No"/>
    <x v="0"/>
    <n v="74.650000000000006"/>
    <n v="2308.6"/>
    <n v="0"/>
    <n v="50"/>
    <n v="126.6"/>
    <n v="2485.1999999999998"/>
    <s v="Stayed"/>
    <x v="0"/>
    <s v="other"/>
    <n v="0"/>
    <s v="50-100"/>
    <n v="0"/>
    <x v="1"/>
    <x v="3"/>
  </r>
  <r>
    <s v="12210-AND"/>
    <x v="0"/>
    <n v="66"/>
    <s v="No"/>
    <x v="10"/>
    <n v="9"/>
    <n v="31"/>
    <s v="None"/>
    <x v="1"/>
    <s v="No"/>
    <x v="0"/>
    <s v="DSL"/>
    <x v="0"/>
    <s v="Yes"/>
    <x v="1"/>
    <s v="No"/>
    <x v="1"/>
    <s v="No"/>
    <s v="No"/>
    <s v="Yes"/>
    <x v="1"/>
    <s v="Yes"/>
    <x v="0"/>
    <n v="34.299999999999997"/>
    <n v="577.15"/>
    <n v="0"/>
    <n v="0"/>
    <n v="0"/>
    <n v="577.15"/>
    <s v="Stayed"/>
    <x v="0"/>
    <s v="other"/>
    <n v="0"/>
    <s v="20-50"/>
    <n v="0"/>
    <x v="1"/>
    <x v="0"/>
  </r>
  <r>
    <s v="83137-RAJ"/>
    <x v="0"/>
    <n v="59"/>
    <s v="Yes"/>
    <x v="8"/>
    <n v="15"/>
    <n v="26"/>
    <s v="Deal 2"/>
    <x v="0"/>
    <s v="Yes"/>
    <x v="1"/>
    <s v="No"/>
    <x v="0"/>
    <s v="No"/>
    <x v="0"/>
    <s v="No"/>
    <x v="1"/>
    <s v="No"/>
    <s v="No"/>
    <s v="No"/>
    <x v="2"/>
    <s v="No"/>
    <x v="1"/>
    <n v="24.15"/>
    <n v="1402.25"/>
    <n v="29.41"/>
    <n v="0"/>
    <n v="2109.52"/>
    <n v="3482.36"/>
    <s v="Stayed"/>
    <x v="0"/>
    <s v="other"/>
    <n v="0"/>
    <s v="20-50"/>
    <n v="0"/>
    <x v="1"/>
    <x v="0"/>
  </r>
  <r>
    <s v="87100-WES"/>
    <x v="1"/>
    <n v="25"/>
    <s v="Yes"/>
    <x v="2"/>
    <n v="0"/>
    <n v="23"/>
    <s v="None"/>
    <x v="0"/>
    <s v="No"/>
    <x v="1"/>
    <s v="No"/>
    <x v="0"/>
    <s v="No"/>
    <x v="0"/>
    <s v="No"/>
    <x v="1"/>
    <s v="No"/>
    <s v="No"/>
    <s v="No"/>
    <x v="0"/>
    <s v="No"/>
    <x v="1"/>
    <n v="20.85"/>
    <n v="720.05"/>
    <n v="0"/>
    <n v="0"/>
    <n v="453.96"/>
    <n v="1174.01"/>
    <s v="Stayed"/>
    <x v="0"/>
    <s v="other"/>
    <n v="0"/>
    <s v="20-50"/>
    <n v="0"/>
    <x v="2"/>
    <x v="2"/>
  </r>
  <r>
    <s v="99898-MAH"/>
    <x v="1"/>
    <n v="39"/>
    <s v="No"/>
    <x v="1"/>
    <n v="2"/>
    <n v="14"/>
    <s v="None"/>
    <x v="0"/>
    <s v="Yes"/>
    <x v="0"/>
    <s v="DSL"/>
    <x v="1"/>
    <s v="Yes"/>
    <x v="0"/>
    <s v="Yes"/>
    <x v="1"/>
    <s v="No"/>
    <s v="No"/>
    <s v="Yes"/>
    <x v="1"/>
    <s v="No"/>
    <x v="1"/>
    <n v="65.2"/>
    <n v="3687.85"/>
    <n v="0"/>
    <n v="0"/>
    <n v="87.78"/>
    <n v="3775.63"/>
    <s v="Stayed"/>
    <x v="0"/>
    <s v="other"/>
    <n v="0"/>
    <s v="50-100"/>
    <n v="0"/>
    <x v="0"/>
    <x v="1"/>
  </r>
  <r>
    <s v="74804-WES"/>
    <x v="1"/>
    <n v="46"/>
    <s v="No"/>
    <x v="2"/>
    <n v="0"/>
    <n v="5"/>
    <s v="None"/>
    <x v="0"/>
    <s v="No"/>
    <x v="0"/>
    <s v="Fiber Optic"/>
    <x v="0"/>
    <s v="No"/>
    <x v="0"/>
    <s v="No"/>
    <x v="1"/>
    <s v="No"/>
    <s v="No"/>
    <s v="No"/>
    <x v="1"/>
    <s v="Yes"/>
    <x v="0"/>
    <n v="69.599999999999994"/>
    <n v="207.4"/>
    <n v="0"/>
    <n v="20"/>
    <n v="86.91"/>
    <n v="314.31"/>
    <s v="Joined"/>
    <x v="0"/>
    <s v="other"/>
    <n v="0"/>
    <s v="50-100"/>
    <n v="1"/>
    <x v="0"/>
    <x v="4"/>
  </r>
  <r>
    <s v="29920-TAM"/>
    <x v="1"/>
    <n v="29"/>
    <s v="No"/>
    <x v="4"/>
    <n v="13"/>
    <n v="1"/>
    <s v="None"/>
    <x v="0"/>
    <s v="Yes"/>
    <x v="0"/>
    <s v="Fiber Optic"/>
    <x v="0"/>
    <s v="Yes"/>
    <x v="0"/>
    <s v="Yes"/>
    <x v="0"/>
    <s v="Yes"/>
    <s v="Yes"/>
    <s v="Yes"/>
    <x v="1"/>
    <s v="Yes"/>
    <x v="0"/>
    <n v="102.7"/>
    <n v="5138.1000000000004"/>
    <n v="0"/>
    <n v="0"/>
    <n v="2305.6799999999998"/>
    <n v="7443.78"/>
    <s v="Stayed"/>
    <x v="0"/>
    <s v="other"/>
    <n v="0"/>
    <s v="&gt;100"/>
    <n v="0"/>
    <x v="2"/>
    <x v="4"/>
  </r>
  <r>
    <s v="45561-MAH"/>
    <x v="1"/>
    <n v="44"/>
    <s v="Yes"/>
    <x v="1"/>
    <n v="6"/>
    <n v="7"/>
    <s v="Deal 5"/>
    <x v="0"/>
    <s v="No"/>
    <x v="1"/>
    <s v="No"/>
    <x v="0"/>
    <s v="No"/>
    <x v="0"/>
    <s v="No"/>
    <x v="1"/>
    <s v="No"/>
    <s v="No"/>
    <s v="No"/>
    <x v="1"/>
    <s v="Yes"/>
    <x v="2"/>
    <n v="20"/>
    <n v="40.9"/>
    <n v="0"/>
    <n v="0"/>
    <n v="86.54"/>
    <n v="127.44"/>
    <s v="Joined"/>
    <x v="0"/>
    <s v="other"/>
    <n v="0"/>
    <s v="&lt;20"/>
    <n v="1"/>
    <x v="0"/>
    <x v="3"/>
  </r>
  <r>
    <s v="62038-RAJ"/>
    <x v="0"/>
    <n v="46"/>
    <s v="Yes"/>
    <x v="8"/>
    <n v="6"/>
    <n v="34"/>
    <s v="None"/>
    <x v="1"/>
    <s v="No"/>
    <x v="0"/>
    <s v="DSL"/>
    <x v="0"/>
    <s v="No"/>
    <x v="0"/>
    <s v="No"/>
    <x v="1"/>
    <s v="No"/>
    <s v="No"/>
    <s v="Yes"/>
    <x v="1"/>
    <s v="No"/>
    <x v="0"/>
    <n v="25.1"/>
    <n v="382.8"/>
    <n v="0"/>
    <n v="0"/>
    <n v="0"/>
    <n v="382.8"/>
    <s v="Stayed"/>
    <x v="0"/>
    <s v="other"/>
    <n v="0"/>
    <s v="20-50"/>
    <n v="0"/>
    <x v="0"/>
    <x v="0"/>
  </r>
  <r>
    <s v="39603-RAJ"/>
    <x v="1"/>
    <n v="81"/>
    <s v="Yes"/>
    <x v="8"/>
    <n v="10"/>
    <n v="7"/>
    <s v="None"/>
    <x v="0"/>
    <s v="Yes"/>
    <x v="0"/>
    <s v="Fiber Optic"/>
    <x v="0"/>
    <s v="No"/>
    <x v="0"/>
    <s v="No"/>
    <x v="1"/>
    <s v="No"/>
    <s v="No"/>
    <s v="Yes"/>
    <x v="1"/>
    <s v="Yes"/>
    <x v="1"/>
    <n v="75.349999999999994"/>
    <n v="75.349999999999994"/>
    <n v="0"/>
    <n v="0"/>
    <n v="28.49"/>
    <n v="103.84"/>
    <s v="Churned"/>
    <x v="4"/>
    <s v="Attitude of support person"/>
    <n v="1"/>
    <s v="50-100"/>
    <n v="0"/>
    <x v="1"/>
    <x v="3"/>
  </r>
  <r>
    <s v="38411-AND"/>
    <x v="0"/>
    <n v="61"/>
    <s v="No"/>
    <x v="10"/>
    <n v="8"/>
    <n v="4"/>
    <s v="None"/>
    <x v="0"/>
    <s v="Yes"/>
    <x v="0"/>
    <s v="Fiber Optic"/>
    <x v="0"/>
    <s v="Yes"/>
    <x v="1"/>
    <s v="No"/>
    <x v="1"/>
    <s v="Yes"/>
    <s v="No"/>
    <s v="Yes"/>
    <x v="1"/>
    <s v="Yes"/>
    <x v="1"/>
    <n v="95.9"/>
    <n v="6503.2"/>
    <n v="0"/>
    <n v="0"/>
    <n v="1337.56"/>
    <n v="7840.76"/>
    <s v="Stayed"/>
    <x v="0"/>
    <s v="other"/>
    <n v="0"/>
    <s v="50-100"/>
    <n v="0"/>
    <x v="1"/>
    <x v="4"/>
  </r>
  <r>
    <s v="65829-HAR"/>
    <x v="0"/>
    <n v="42"/>
    <s v="Yes"/>
    <x v="15"/>
    <n v="3"/>
    <n v="33"/>
    <s v="None"/>
    <x v="0"/>
    <s v="No"/>
    <x v="1"/>
    <s v="No"/>
    <x v="0"/>
    <s v="No"/>
    <x v="0"/>
    <s v="No"/>
    <x v="1"/>
    <s v="No"/>
    <s v="No"/>
    <s v="No"/>
    <x v="2"/>
    <s v="No"/>
    <x v="0"/>
    <n v="20.75"/>
    <n v="1118.8"/>
    <n v="0"/>
    <n v="0"/>
    <n v="2207.61"/>
    <n v="3326.41"/>
    <s v="Stayed"/>
    <x v="0"/>
    <s v="other"/>
    <n v="0"/>
    <s v="20-50"/>
    <n v="0"/>
    <x v="0"/>
    <x v="0"/>
  </r>
  <r>
    <s v="96820-RAJ"/>
    <x v="0"/>
    <n v="43"/>
    <s v="Yes"/>
    <x v="8"/>
    <n v="4"/>
    <n v="12"/>
    <s v="Deal 1"/>
    <x v="0"/>
    <s v="Yes"/>
    <x v="0"/>
    <s v="DSL"/>
    <x v="1"/>
    <s v="No"/>
    <x v="0"/>
    <s v="No"/>
    <x v="1"/>
    <s v="No"/>
    <s v="No"/>
    <s v="Yes"/>
    <x v="2"/>
    <s v="No"/>
    <x v="1"/>
    <n v="55.3"/>
    <n v="3983.6"/>
    <n v="0"/>
    <n v="0"/>
    <n v="1745.28"/>
    <n v="5728.88"/>
    <s v="Stayed"/>
    <x v="0"/>
    <s v="other"/>
    <n v="0"/>
    <s v="50-100"/>
    <n v="0"/>
    <x v="0"/>
    <x v="1"/>
  </r>
  <r>
    <s v="98842-DEL"/>
    <x v="1"/>
    <n v="61"/>
    <s v="Yes"/>
    <x v="0"/>
    <n v="12"/>
    <n v="12"/>
    <s v="None"/>
    <x v="0"/>
    <s v="Yes"/>
    <x v="0"/>
    <s v="Fiber Optic"/>
    <x v="0"/>
    <s v="No"/>
    <x v="1"/>
    <s v="Yes"/>
    <x v="1"/>
    <s v="No"/>
    <s v="No"/>
    <s v="Yes"/>
    <x v="1"/>
    <s v="Yes"/>
    <x v="0"/>
    <n v="84.3"/>
    <n v="2281.6"/>
    <n v="0"/>
    <n v="0"/>
    <n v="979.94"/>
    <n v="3261.54"/>
    <s v="Stayed"/>
    <x v="0"/>
    <s v="other"/>
    <n v="0"/>
    <s v="50-100"/>
    <n v="0"/>
    <x v="1"/>
    <x v="1"/>
  </r>
  <r>
    <s v="46810-MAH"/>
    <x v="0"/>
    <n v="26"/>
    <s v="Yes"/>
    <x v="1"/>
    <n v="11"/>
    <n v="5"/>
    <s v="None"/>
    <x v="0"/>
    <s v="No"/>
    <x v="0"/>
    <s v="Cable"/>
    <x v="1"/>
    <s v="Yes"/>
    <x v="1"/>
    <s v="Yes"/>
    <x v="1"/>
    <s v="Yes"/>
    <s v="Yes"/>
    <s v="Yes"/>
    <x v="2"/>
    <s v="No"/>
    <x v="1"/>
    <n v="76.099999999999994"/>
    <n v="1054.8"/>
    <n v="0"/>
    <n v="0"/>
    <n v="514.22"/>
    <n v="1569.02"/>
    <s v="Stayed"/>
    <x v="0"/>
    <s v="other"/>
    <n v="0"/>
    <s v="50-100"/>
    <n v="0"/>
    <x v="2"/>
    <x v="4"/>
  </r>
  <r>
    <s v="32034-UTT"/>
    <x v="1"/>
    <n v="23"/>
    <s v="Yes"/>
    <x v="7"/>
    <n v="15"/>
    <n v="4"/>
    <s v="Deal 3"/>
    <x v="0"/>
    <s v="Yes"/>
    <x v="0"/>
    <s v="Fiber Optic"/>
    <x v="0"/>
    <s v="No"/>
    <x v="1"/>
    <s v="No"/>
    <x v="0"/>
    <s v="Yes"/>
    <s v="Yes"/>
    <s v="No"/>
    <x v="1"/>
    <s v="No"/>
    <x v="1"/>
    <n v="100.45"/>
    <n v="3096.9"/>
    <n v="0"/>
    <n v="80"/>
    <n v="1034.7"/>
    <n v="4211.6000000000004"/>
    <s v="Stayed"/>
    <x v="0"/>
    <s v="other"/>
    <n v="0"/>
    <s v="&gt;100"/>
    <n v="0"/>
    <x v="2"/>
    <x v="4"/>
  </r>
  <r>
    <s v="24508-AND"/>
    <x v="0"/>
    <n v="49"/>
    <s v="Yes"/>
    <x v="10"/>
    <n v="12"/>
    <n v="14"/>
    <s v="None"/>
    <x v="1"/>
    <s v="No"/>
    <x v="0"/>
    <s v="Cable"/>
    <x v="0"/>
    <s v="No"/>
    <x v="0"/>
    <s v="Yes"/>
    <x v="1"/>
    <s v="No"/>
    <s v="No"/>
    <s v="Yes"/>
    <x v="0"/>
    <s v="No"/>
    <x v="0"/>
    <n v="29.45"/>
    <n v="1983.15"/>
    <n v="0"/>
    <n v="0"/>
    <n v="0"/>
    <n v="1983.15"/>
    <s v="Stayed"/>
    <x v="0"/>
    <s v="other"/>
    <n v="0"/>
    <s v="20-50"/>
    <n v="0"/>
    <x v="0"/>
    <x v="1"/>
  </r>
  <r>
    <s v="77963-UTT"/>
    <x v="0"/>
    <n v="35"/>
    <s v="Yes"/>
    <x v="7"/>
    <n v="10"/>
    <n v="36"/>
    <s v="Deal 2"/>
    <x v="0"/>
    <s v="Yes"/>
    <x v="0"/>
    <s v="Fiber Optic"/>
    <x v="1"/>
    <s v="Yes"/>
    <x v="0"/>
    <s v="No"/>
    <x v="0"/>
    <s v="No"/>
    <s v="No"/>
    <s v="No"/>
    <x v="1"/>
    <s v="Yes"/>
    <x v="1"/>
    <n v="93.85"/>
    <n v="4733.1000000000004"/>
    <n v="0"/>
    <n v="30"/>
    <n v="2311.33"/>
    <n v="7074.43"/>
    <s v="Stayed"/>
    <x v="0"/>
    <s v="other"/>
    <n v="0"/>
    <s v="50-100"/>
    <n v="0"/>
    <x v="0"/>
    <x v="0"/>
  </r>
  <r>
    <s v="15712-RAJ"/>
    <x v="1"/>
    <n v="49"/>
    <s v="No"/>
    <x v="8"/>
    <n v="7"/>
    <n v="34"/>
    <s v="Deal 4"/>
    <x v="0"/>
    <s v="No"/>
    <x v="1"/>
    <s v="No"/>
    <x v="0"/>
    <s v="No"/>
    <x v="0"/>
    <s v="No"/>
    <x v="1"/>
    <s v="No"/>
    <s v="No"/>
    <s v="No"/>
    <x v="0"/>
    <s v="No"/>
    <x v="0"/>
    <n v="20.350000000000001"/>
    <n v="335.95"/>
    <n v="0"/>
    <n v="0"/>
    <n v="699.6"/>
    <n v="1035.55"/>
    <s v="Stayed"/>
    <x v="0"/>
    <s v="other"/>
    <n v="0"/>
    <s v="20-50"/>
    <n v="0"/>
    <x v="0"/>
    <x v="0"/>
  </r>
  <r>
    <s v="23237-DEL"/>
    <x v="1"/>
    <n v="35"/>
    <s v="No"/>
    <x v="0"/>
    <n v="14"/>
    <n v="22"/>
    <s v="None"/>
    <x v="0"/>
    <s v="Yes"/>
    <x v="0"/>
    <s v="DSL"/>
    <x v="0"/>
    <s v="Yes"/>
    <x v="1"/>
    <s v="Yes"/>
    <x v="0"/>
    <s v="Yes"/>
    <s v="Yes"/>
    <s v="Yes"/>
    <x v="2"/>
    <s v="No"/>
    <x v="0"/>
    <n v="-8"/>
    <n v="5956.85"/>
    <n v="0"/>
    <n v="0"/>
    <n v="1073.52"/>
    <n v="7030.37"/>
    <s v="Stayed"/>
    <x v="0"/>
    <s v="other"/>
    <n v="0"/>
    <s v="&lt;20"/>
    <n v="0"/>
    <x v="0"/>
    <x v="2"/>
  </r>
  <r>
    <s v="89011-TAM"/>
    <x v="1"/>
    <n v="22"/>
    <s v="No"/>
    <x v="4"/>
    <n v="14"/>
    <n v="3"/>
    <s v="None"/>
    <x v="0"/>
    <s v="No"/>
    <x v="1"/>
    <s v="No"/>
    <x v="0"/>
    <s v="No"/>
    <x v="0"/>
    <s v="No"/>
    <x v="1"/>
    <s v="No"/>
    <s v="No"/>
    <s v="No"/>
    <x v="2"/>
    <s v="No"/>
    <x v="0"/>
    <n v="-10"/>
    <n v="762.45"/>
    <n v="0"/>
    <n v="0"/>
    <n v="1161.81"/>
    <n v="1924.26"/>
    <s v="Stayed"/>
    <x v="0"/>
    <s v="other"/>
    <n v="0"/>
    <s v="&lt;20"/>
    <n v="0"/>
    <x v="2"/>
    <x v="4"/>
  </r>
  <r>
    <s v="18791-AND"/>
    <x v="1"/>
    <n v="32"/>
    <s v="No"/>
    <x v="10"/>
    <n v="1"/>
    <n v="28"/>
    <s v="None"/>
    <x v="1"/>
    <s v="No"/>
    <x v="0"/>
    <s v="Cable"/>
    <x v="1"/>
    <s v="Yes"/>
    <x v="1"/>
    <s v="Yes"/>
    <x v="0"/>
    <s v="No"/>
    <s v="No"/>
    <s v="Yes"/>
    <x v="2"/>
    <s v="No"/>
    <x v="0"/>
    <n v="54.2"/>
    <n v="3623.95"/>
    <n v="0"/>
    <n v="0"/>
    <n v="0"/>
    <n v="3623.95"/>
    <s v="Stayed"/>
    <x v="0"/>
    <s v="other"/>
    <n v="0"/>
    <s v="50-100"/>
    <n v="0"/>
    <x v="2"/>
    <x v="0"/>
  </r>
  <r>
    <s v="52355-WES"/>
    <x v="1"/>
    <n v="23"/>
    <s v="No"/>
    <x v="2"/>
    <n v="1"/>
    <n v="3"/>
    <s v="None"/>
    <x v="0"/>
    <s v="No"/>
    <x v="0"/>
    <s v="DSL"/>
    <x v="0"/>
    <s v="No"/>
    <x v="1"/>
    <s v="Yes"/>
    <x v="1"/>
    <s v="No"/>
    <s v="No"/>
    <s v="Yes"/>
    <x v="1"/>
    <s v="No"/>
    <x v="0"/>
    <n v="54.35"/>
    <n v="1647"/>
    <n v="0"/>
    <n v="0"/>
    <n v="776.24"/>
    <n v="2423.2399999999998"/>
    <s v="Stayed"/>
    <x v="0"/>
    <s v="other"/>
    <n v="0"/>
    <s v="50-100"/>
    <n v="0"/>
    <x v="2"/>
    <x v="4"/>
  </r>
  <r>
    <s v="84599-MAH"/>
    <x v="1"/>
    <n v="61"/>
    <s v="No"/>
    <x v="1"/>
    <n v="14"/>
    <n v="24"/>
    <s v="None"/>
    <x v="0"/>
    <s v="Yes"/>
    <x v="0"/>
    <s v="Fiber Optic"/>
    <x v="1"/>
    <s v="Yes"/>
    <x v="0"/>
    <s v="Yes"/>
    <x v="0"/>
    <s v="Yes"/>
    <s v="Yes"/>
    <s v="Yes"/>
    <x v="2"/>
    <s v="Yes"/>
    <x v="1"/>
    <n v="109.65"/>
    <n v="5551.15"/>
    <n v="0"/>
    <n v="0"/>
    <n v="1385"/>
    <n v="6936.15"/>
    <s v="Churned"/>
    <x v="1"/>
    <s v="Competitor had better devices"/>
    <n v="1"/>
    <s v="&gt;100"/>
    <n v="0"/>
    <x v="1"/>
    <x v="0"/>
  </r>
  <r>
    <s v="25511-UTT"/>
    <x v="0"/>
    <n v="56"/>
    <s v="Yes"/>
    <x v="7"/>
    <n v="10"/>
    <n v="18"/>
    <s v="Deal 4"/>
    <x v="0"/>
    <s v="No"/>
    <x v="1"/>
    <s v="No"/>
    <x v="0"/>
    <s v="No"/>
    <x v="0"/>
    <s v="No"/>
    <x v="1"/>
    <s v="No"/>
    <s v="No"/>
    <s v="No"/>
    <x v="2"/>
    <s v="No"/>
    <x v="0"/>
    <n v="19.95"/>
    <n v="243.65"/>
    <n v="0"/>
    <n v="0"/>
    <n v="243.49"/>
    <n v="487.14"/>
    <s v="Stayed"/>
    <x v="0"/>
    <s v="other"/>
    <n v="0"/>
    <s v="&lt;20"/>
    <n v="0"/>
    <x v="1"/>
    <x v="2"/>
  </r>
  <r>
    <s v="13038-ODI"/>
    <x v="1"/>
    <n v="18"/>
    <s v="No"/>
    <x v="19"/>
    <n v="2"/>
    <n v="5"/>
    <s v="Deal 2"/>
    <x v="0"/>
    <s v="No"/>
    <x v="0"/>
    <s v="Fiber Optic"/>
    <x v="1"/>
    <s v="Yes"/>
    <x v="1"/>
    <s v="No"/>
    <x v="1"/>
    <s v="Yes"/>
    <s v="Yes"/>
    <s v="Yes"/>
    <x v="0"/>
    <s v="Yes"/>
    <x v="1"/>
    <n v="96.1"/>
    <n v="4391.45"/>
    <n v="0"/>
    <n v="0"/>
    <n v="732.73"/>
    <n v="5124.18"/>
    <s v="Stayed"/>
    <x v="0"/>
    <s v="other"/>
    <n v="0"/>
    <s v="50-100"/>
    <n v="0"/>
    <x v="3"/>
    <x v="4"/>
  </r>
  <r>
    <s v="47080-HAR"/>
    <x v="1"/>
    <n v="49"/>
    <s v="Yes"/>
    <x v="15"/>
    <n v="11"/>
    <n v="18"/>
    <s v="Deal 4"/>
    <x v="1"/>
    <s v="No"/>
    <x v="0"/>
    <s v="DSL"/>
    <x v="0"/>
    <s v="No"/>
    <x v="1"/>
    <s v="No"/>
    <x v="1"/>
    <s v="No"/>
    <s v="No"/>
    <s v="No"/>
    <x v="1"/>
    <s v="No"/>
    <x v="0"/>
    <n v="29.5"/>
    <n v="255.25"/>
    <n v="0"/>
    <n v="40"/>
    <n v="0"/>
    <n v="295.25"/>
    <s v="Churned"/>
    <x v="2"/>
    <s v="Service dissatisfaction"/>
    <n v="1"/>
    <s v="20-50"/>
    <n v="0"/>
    <x v="0"/>
    <x v="2"/>
  </r>
  <r>
    <s v="31158-GUJ"/>
    <x v="0"/>
    <n v="32"/>
    <s v="Yes"/>
    <x v="6"/>
    <n v="8"/>
    <n v="24"/>
    <s v="None"/>
    <x v="0"/>
    <s v="Yes"/>
    <x v="0"/>
    <s v="Fiber Optic"/>
    <x v="0"/>
    <s v="Yes"/>
    <x v="1"/>
    <s v="No"/>
    <x v="1"/>
    <s v="No"/>
    <s v="No"/>
    <s v="Yes"/>
    <x v="1"/>
    <s v="No"/>
    <x v="1"/>
    <n v="84.25"/>
    <n v="1968.1"/>
    <n v="8.3000000000000007"/>
    <n v="0"/>
    <n v="415.15"/>
    <n v="2374.9499999999998"/>
    <s v="Stayed"/>
    <x v="0"/>
    <s v="other"/>
    <n v="0"/>
    <s v="50-100"/>
    <n v="0"/>
    <x v="2"/>
    <x v="0"/>
  </r>
  <r>
    <s v="53382-TAM"/>
    <x v="1"/>
    <n v="43"/>
    <s v="Yes"/>
    <x v="4"/>
    <n v="13"/>
    <n v="10"/>
    <s v="None"/>
    <x v="0"/>
    <s v="No"/>
    <x v="1"/>
    <s v="No"/>
    <x v="0"/>
    <s v="No"/>
    <x v="0"/>
    <s v="No"/>
    <x v="1"/>
    <s v="No"/>
    <s v="No"/>
    <s v="No"/>
    <x v="0"/>
    <s v="No"/>
    <x v="0"/>
    <n v="19.399999999999999"/>
    <n v="1061.5999999999999"/>
    <n v="0"/>
    <n v="0"/>
    <n v="2368.92"/>
    <n v="3430.52"/>
    <s v="Stayed"/>
    <x v="0"/>
    <s v="other"/>
    <n v="0"/>
    <s v="&lt;20"/>
    <n v="0"/>
    <x v="0"/>
    <x v="3"/>
  </r>
  <r>
    <s v="79328-BIH"/>
    <x v="1"/>
    <n v="21"/>
    <s v="Yes"/>
    <x v="9"/>
    <n v="7"/>
    <n v="3"/>
    <s v="None"/>
    <x v="0"/>
    <s v="Yes"/>
    <x v="0"/>
    <s v="Fiber Optic"/>
    <x v="0"/>
    <s v="No"/>
    <x v="0"/>
    <s v="No"/>
    <x v="0"/>
    <s v="No"/>
    <s v="No"/>
    <s v="Yes"/>
    <x v="1"/>
    <s v="Yes"/>
    <x v="1"/>
    <n v="85.6"/>
    <n v="4902.8"/>
    <n v="0"/>
    <n v="0"/>
    <n v="2397.36"/>
    <n v="7300.16"/>
    <s v="Stayed"/>
    <x v="0"/>
    <s v="other"/>
    <n v="0"/>
    <s v="50-100"/>
    <n v="0"/>
    <x v="2"/>
    <x v="4"/>
  </r>
  <r>
    <s v="86779-JHA"/>
    <x v="1"/>
    <n v="52"/>
    <s v="No"/>
    <x v="14"/>
    <n v="12"/>
    <n v="15"/>
    <s v="Deal 4"/>
    <x v="0"/>
    <s v="Yes"/>
    <x v="1"/>
    <s v="No"/>
    <x v="0"/>
    <s v="No"/>
    <x v="0"/>
    <s v="No"/>
    <x v="1"/>
    <s v="No"/>
    <s v="No"/>
    <s v="No"/>
    <x v="1"/>
    <s v="Yes"/>
    <x v="0"/>
    <n v="24.5"/>
    <n v="270.14999999999998"/>
    <n v="0"/>
    <n v="0"/>
    <n v="170.1"/>
    <n v="440.25"/>
    <s v="Stayed"/>
    <x v="0"/>
    <s v="other"/>
    <n v="0"/>
    <s v="20-50"/>
    <n v="0"/>
    <x v="1"/>
    <x v="1"/>
  </r>
  <r>
    <s v="73008-PUD"/>
    <x v="1"/>
    <n v="48"/>
    <s v="Yes"/>
    <x v="21"/>
    <n v="5"/>
    <n v="31"/>
    <s v="Deal 3"/>
    <x v="0"/>
    <s v="No"/>
    <x v="0"/>
    <s v="DSL"/>
    <x v="1"/>
    <s v="No"/>
    <x v="0"/>
    <s v="Yes"/>
    <x v="1"/>
    <s v="Yes"/>
    <s v="Yes"/>
    <s v="Yes"/>
    <x v="1"/>
    <s v="No"/>
    <x v="1"/>
    <n v="66.3"/>
    <n v="1923.5"/>
    <n v="0"/>
    <n v="0"/>
    <n v="494.4"/>
    <n v="2417.9"/>
    <s v="Stayed"/>
    <x v="0"/>
    <s v="other"/>
    <n v="0"/>
    <s v="50-100"/>
    <n v="0"/>
    <x v="0"/>
    <x v="0"/>
  </r>
  <r>
    <s v="19526-PUN"/>
    <x v="1"/>
    <n v="71"/>
    <s v="No"/>
    <x v="13"/>
    <n v="10"/>
    <n v="29"/>
    <s v="None"/>
    <x v="0"/>
    <s v="Yes"/>
    <x v="0"/>
    <s v="Fiber Optic"/>
    <x v="0"/>
    <s v="No"/>
    <x v="0"/>
    <s v="No"/>
    <x v="0"/>
    <s v="No"/>
    <s v="No"/>
    <s v="Yes"/>
    <x v="2"/>
    <s v="Yes"/>
    <x v="1"/>
    <n v="84.85"/>
    <n v="3645.6"/>
    <n v="0"/>
    <n v="0"/>
    <n v="378.83"/>
    <n v="4024.43"/>
    <s v="Stayed"/>
    <x v="0"/>
    <s v="other"/>
    <n v="0"/>
    <s v="50-100"/>
    <n v="0"/>
    <x v="1"/>
    <x v="0"/>
  </r>
  <r>
    <s v="84121-JAM"/>
    <x v="0"/>
    <n v="69"/>
    <s v="Yes"/>
    <x v="16"/>
    <n v="6"/>
    <n v="22"/>
    <s v="Deal 2"/>
    <x v="0"/>
    <s v="Yes"/>
    <x v="0"/>
    <s v="DSL"/>
    <x v="1"/>
    <s v="Yes"/>
    <x v="0"/>
    <s v="Yes"/>
    <x v="0"/>
    <s v="Yes"/>
    <s v="Yes"/>
    <s v="Yes"/>
    <x v="0"/>
    <s v="No"/>
    <x v="1"/>
    <n v="82.45"/>
    <n v="4350.1000000000004"/>
    <n v="0"/>
    <n v="0"/>
    <n v="652.32000000000005"/>
    <n v="5002.42"/>
    <s v="Churned"/>
    <x v="1"/>
    <s v="Competitor made better offer"/>
    <n v="1"/>
    <s v="50-100"/>
    <n v="0"/>
    <x v="1"/>
    <x v="2"/>
  </r>
  <r>
    <s v="63565-JAM"/>
    <x v="1"/>
    <n v="38"/>
    <s v="Yes"/>
    <x v="16"/>
    <n v="8"/>
    <n v="10"/>
    <s v="None"/>
    <x v="0"/>
    <s v="No"/>
    <x v="0"/>
    <s v="Fiber Optic"/>
    <x v="0"/>
    <s v="No"/>
    <x v="0"/>
    <s v="Yes"/>
    <x v="1"/>
    <s v="No"/>
    <s v="No"/>
    <s v="Yes"/>
    <x v="1"/>
    <s v="Yes"/>
    <x v="1"/>
    <n v="75.849999999999994"/>
    <n v="647.5"/>
    <n v="0"/>
    <n v="0"/>
    <n v="72.900000000000006"/>
    <n v="720.4"/>
    <s v="Stayed"/>
    <x v="0"/>
    <s v="other"/>
    <n v="0"/>
    <s v="50-100"/>
    <n v="0"/>
    <x v="0"/>
    <x v="3"/>
  </r>
  <r>
    <s v="94397-MAH"/>
    <x v="0"/>
    <n v="21"/>
    <s v="Yes"/>
    <x v="1"/>
    <n v="6"/>
    <n v="2"/>
    <s v="None"/>
    <x v="0"/>
    <s v="Yes"/>
    <x v="0"/>
    <s v="Fiber Optic"/>
    <x v="0"/>
    <s v="No"/>
    <x v="1"/>
    <s v="No"/>
    <x v="1"/>
    <s v="No"/>
    <s v="No"/>
    <s v="No"/>
    <x v="1"/>
    <s v="Yes"/>
    <x v="1"/>
    <n v="81.3"/>
    <n v="2272.8000000000002"/>
    <n v="29.93"/>
    <n v="130"/>
    <n v="688.77"/>
    <n v="3061.64"/>
    <s v="Stayed"/>
    <x v="0"/>
    <s v="other"/>
    <n v="0"/>
    <s v="50-100"/>
    <n v="0"/>
    <x v="2"/>
    <x v="4"/>
  </r>
  <r>
    <s v="54491-TAM"/>
    <x v="1"/>
    <n v="47"/>
    <s v="Yes"/>
    <x v="4"/>
    <n v="14"/>
    <n v="20"/>
    <s v="Deal 4"/>
    <x v="0"/>
    <s v="No"/>
    <x v="1"/>
    <s v="No"/>
    <x v="0"/>
    <s v="No"/>
    <x v="0"/>
    <s v="No"/>
    <x v="1"/>
    <s v="No"/>
    <s v="No"/>
    <s v="No"/>
    <x v="1"/>
    <s v="Yes"/>
    <x v="0"/>
    <n v="18.899999999999999"/>
    <n v="347.65"/>
    <n v="0"/>
    <n v="0"/>
    <n v="677.2"/>
    <n v="1024.8499999999999"/>
    <s v="Stayed"/>
    <x v="0"/>
    <s v="other"/>
    <n v="0"/>
    <s v="&lt;20"/>
    <n v="0"/>
    <x v="0"/>
    <x v="2"/>
  </r>
  <r>
    <s v="84298-TAM"/>
    <x v="0"/>
    <n v="37"/>
    <s v="No"/>
    <x v="4"/>
    <n v="5"/>
    <n v="23"/>
    <s v="Deal 5"/>
    <x v="0"/>
    <s v="No"/>
    <x v="0"/>
    <s v="Fiber Optic"/>
    <x v="0"/>
    <s v="No"/>
    <x v="0"/>
    <s v="No"/>
    <x v="1"/>
    <s v="No"/>
    <s v="No"/>
    <s v="No"/>
    <x v="1"/>
    <s v="Yes"/>
    <x v="1"/>
    <n v="69.349999999999994"/>
    <n v="451.1"/>
    <n v="0"/>
    <n v="10"/>
    <n v="103.25"/>
    <n v="564.35"/>
    <s v="Churned"/>
    <x v="1"/>
    <s v="Competitor had better devices"/>
    <n v="1"/>
    <s v="50-100"/>
    <n v="0"/>
    <x v="0"/>
    <x v="2"/>
  </r>
  <r>
    <s v="73187-MAH"/>
    <x v="0"/>
    <n v="30"/>
    <s v="No"/>
    <x v="1"/>
    <n v="6"/>
    <n v="14"/>
    <s v="None"/>
    <x v="0"/>
    <s v="No"/>
    <x v="0"/>
    <s v="Cable"/>
    <x v="0"/>
    <s v="No"/>
    <x v="0"/>
    <s v="No"/>
    <x v="1"/>
    <s v="No"/>
    <s v="No"/>
    <s v="No"/>
    <x v="1"/>
    <s v="No"/>
    <x v="1"/>
    <n v="44.75"/>
    <n v="270.95"/>
    <n v="0"/>
    <n v="10"/>
    <n v="246.96"/>
    <n v="527.91"/>
    <s v="Churned"/>
    <x v="2"/>
    <s v="Network reliability"/>
    <n v="1"/>
    <s v="20-50"/>
    <n v="0"/>
    <x v="2"/>
    <x v="1"/>
  </r>
  <r>
    <s v="17814-TAM"/>
    <x v="1"/>
    <n v="28"/>
    <s v="Yes"/>
    <x v="4"/>
    <n v="8"/>
    <n v="14"/>
    <s v="None"/>
    <x v="0"/>
    <s v="Yes"/>
    <x v="0"/>
    <s v="Fiber Optic"/>
    <x v="1"/>
    <s v="Yes"/>
    <x v="0"/>
    <s v="Yes"/>
    <x v="0"/>
    <s v="Yes"/>
    <s v="Yes"/>
    <s v="Yes"/>
    <x v="0"/>
    <s v="No"/>
    <x v="0"/>
    <n v="110.05"/>
    <n v="5686.4"/>
    <n v="20.28"/>
    <n v="0"/>
    <n v="1363.23"/>
    <n v="7029.35"/>
    <s v="Stayed"/>
    <x v="0"/>
    <s v="other"/>
    <n v="0"/>
    <s v="&gt;100"/>
    <n v="0"/>
    <x v="2"/>
    <x v="1"/>
  </r>
  <r>
    <s v="16444-BIH"/>
    <x v="1"/>
    <n v="24"/>
    <s v="Yes"/>
    <x v="9"/>
    <n v="10"/>
    <n v="4"/>
    <s v="None"/>
    <x v="0"/>
    <s v="No"/>
    <x v="0"/>
    <s v="Fiber Optic"/>
    <x v="0"/>
    <s v="No"/>
    <x v="0"/>
    <s v="No"/>
    <x v="1"/>
    <s v="No"/>
    <s v="No"/>
    <s v="Yes"/>
    <x v="1"/>
    <s v="No"/>
    <x v="0"/>
    <n v="-2"/>
    <n v="140.69999999999999"/>
    <n v="0"/>
    <n v="0"/>
    <n v="72.12"/>
    <n v="212.82"/>
    <s v="Churned"/>
    <x v="2"/>
    <s v="Service dissatisfaction"/>
    <n v="1"/>
    <s v="&lt;20"/>
    <n v="0"/>
    <x v="2"/>
    <x v="4"/>
  </r>
  <r>
    <s v="53697-TAM"/>
    <x v="0"/>
    <n v="73"/>
    <s v="Yes"/>
    <x v="4"/>
    <n v="15"/>
    <n v="11"/>
    <s v="Deal 5"/>
    <x v="0"/>
    <s v="No"/>
    <x v="1"/>
    <s v="No"/>
    <x v="0"/>
    <s v="No"/>
    <x v="0"/>
    <s v="No"/>
    <x v="1"/>
    <s v="No"/>
    <s v="No"/>
    <s v="No"/>
    <x v="1"/>
    <s v="No"/>
    <x v="0"/>
    <n v="20.05"/>
    <n v="20.05"/>
    <n v="0"/>
    <n v="0"/>
    <n v="19.87"/>
    <n v="39.92"/>
    <s v="Churned"/>
    <x v="3"/>
    <s v="Long distance charges"/>
    <n v="1"/>
    <s v="20-50"/>
    <n v="0"/>
    <x v="1"/>
    <x v="3"/>
  </r>
  <r>
    <s v="32942-UTT"/>
    <x v="1"/>
    <n v="61"/>
    <s v="Yes"/>
    <x v="7"/>
    <n v="6"/>
    <n v="3"/>
    <s v="None"/>
    <x v="0"/>
    <s v="Yes"/>
    <x v="0"/>
    <s v="DSL"/>
    <x v="1"/>
    <s v="Yes"/>
    <x v="1"/>
    <s v="No"/>
    <x v="0"/>
    <s v="Yes"/>
    <s v="Yes"/>
    <s v="Yes"/>
    <x v="0"/>
    <s v="No"/>
    <x v="1"/>
    <n v="84.1"/>
    <n v="3187.65"/>
    <n v="0"/>
    <n v="0"/>
    <n v="954.18"/>
    <n v="4141.83"/>
    <s v="Stayed"/>
    <x v="0"/>
    <s v="other"/>
    <n v="0"/>
    <s v="50-100"/>
    <n v="0"/>
    <x v="1"/>
    <x v="4"/>
  </r>
  <r>
    <s v="94005-GUJ"/>
    <x v="1"/>
    <n v="54"/>
    <s v="No"/>
    <x v="6"/>
    <n v="8"/>
    <n v="20"/>
    <s v="None"/>
    <x v="0"/>
    <s v="Yes"/>
    <x v="0"/>
    <s v="Fiber Optic"/>
    <x v="0"/>
    <s v="Yes"/>
    <x v="1"/>
    <s v="No"/>
    <x v="0"/>
    <s v="Yes"/>
    <s v="Yes"/>
    <s v="No"/>
    <x v="0"/>
    <s v="Yes"/>
    <x v="1"/>
    <n v="106.8"/>
    <n v="5914.4"/>
    <n v="0"/>
    <n v="30"/>
    <n v="1816.08"/>
    <n v="7760.48"/>
    <s v="Stayed"/>
    <x v="0"/>
    <s v="other"/>
    <n v="0"/>
    <s v="&gt;100"/>
    <n v="0"/>
    <x v="1"/>
    <x v="2"/>
  </r>
  <r>
    <s v="79666-KAR"/>
    <x v="1"/>
    <n v="33"/>
    <s v="No"/>
    <x v="3"/>
    <n v="6"/>
    <n v="34"/>
    <s v="Deal 1"/>
    <x v="0"/>
    <s v="Yes"/>
    <x v="0"/>
    <s v="Fiber Optic"/>
    <x v="1"/>
    <s v="Yes"/>
    <x v="1"/>
    <s v="Yes"/>
    <x v="0"/>
    <s v="Yes"/>
    <s v="Yes"/>
    <s v="Yes"/>
    <x v="2"/>
    <s v="Yes"/>
    <x v="1"/>
    <n v="113.65"/>
    <n v="8182.75"/>
    <n v="0"/>
    <n v="0"/>
    <n v="2088"/>
    <n v="10270.75"/>
    <s v="Stayed"/>
    <x v="0"/>
    <s v="other"/>
    <n v="0"/>
    <s v="&gt;100"/>
    <n v="0"/>
    <x v="2"/>
    <x v="0"/>
  </r>
  <r>
    <s v="38298-ODI"/>
    <x v="1"/>
    <n v="54"/>
    <s v="Yes"/>
    <x v="19"/>
    <n v="2"/>
    <n v="8"/>
    <s v="None"/>
    <x v="0"/>
    <s v="No"/>
    <x v="1"/>
    <s v="No"/>
    <x v="0"/>
    <s v="No"/>
    <x v="0"/>
    <s v="No"/>
    <x v="1"/>
    <s v="No"/>
    <s v="No"/>
    <s v="No"/>
    <x v="0"/>
    <s v="No"/>
    <x v="2"/>
    <n v="20.2"/>
    <n v="273.25"/>
    <n v="0"/>
    <n v="0"/>
    <n v="345.41"/>
    <n v="618.66"/>
    <s v="Stayed"/>
    <x v="0"/>
    <s v="other"/>
    <n v="0"/>
    <s v="20-50"/>
    <n v="0"/>
    <x v="1"/>
    <x v="3"/>
  </r>
  <r>
    <s v="28681-HAR"/>
    <x v="1"/>
    <n v="33"/>
    <s v="No"/>
    <x v="15"/>
    <n v="4"/>
    <n v="2"/>
    <s v="None"/>
    <x v="0"/>
    <s v="No"/>
    <x v="0"/>
    <s v="Fiber Optic"/>
    <x v="0"/>
    <s v="No"/>
    <x v="1"/>
    <s v="No"/>
    <x v="1"/>
    <s v="No"/>
    <s v="No"/>
    <s v="Yes"/>
    <x v="1"/>
    <s v="No"/>
    <x v="1"/>
    <n v="75.55"/>
    <n v="75.55"/>
    <n v="0"/>
    <n v="0"/>
    <n v="7.11"/>
    <n v="82.66"/>
    <s v="Joined"/>
    <x v="0"/>
    <s v="other"/>
    <n v="0"/>
    <s v="50-100"/>
    <n v="1"/>
    <x v="2"/>
    <x v="4"/>
  </r>
  <r>
    <s v="63458-GUJ"/>
    <x v="0"/>
    <n v="61"/>
    <s v="No"/>
    <x v="6"/>
    <n v="5"/>
    <n v="36"/>
    <s v="None"/>
    <x v="0"/>
    <s v="Yes"/>
    <x v="1"/>
    <s v="No"/>
    <x v="0"/>
    <s v="No"/>
    <x v="0"/>
    <s v="No"/>
    <x v="1"/>
    <s v="No"/>
    <s v="No"/>
    <s v="No"/>
    <x v="2"/>
    <s v="No"/>
    <x v="2"/>
    <n v="25.5"/>
    <n v="1281.25"/>
    <n v="0"/>
    <n v="0"/>
    <n v="1043.97"/>
    <n v="2325.2199999999998"/>
    <s v="Stayed"/>
    <x v="0"/>
    <s v="other"/>
    <n v="0"/>
    <s v="20-50"/>
    <n v="0"/>
    <x v="1"/>
    <x v="0"/>
  </r>
  <r>
    <s v="12296-MAD"/>
    <x v="0"/>
    <n v="65"/>
    <s v="Yes"/>
    <x v="11"/>
    <n v="14"/>
    <n v="2"/>
    <s v="None"/>
    <x v="1"/>
    <s v="No"/>
    <x v="0"/>
    <s v="Cable"/>
    <x v="1"/>
    <s v="No"/>
    <x v="1"/>
    <s v="No"/>
    <x v="1"/>
    <s v="Yes"/>
    <s v="No"/>
    <s v="Yes"/>
    <x v="0"/>
    <s v="Yes"/>
    <x v="1"/>
    <n v="45"/>
    <n v="1228.6500000000001"/>
    <n v="0"/>
    <n v="0"/>
    <n v="0"/>
    <n v="1228.6500000000001"/>
    <s v="Stayed"/>
    <x v="0"/>
    <s v="other"/>
    <n v="0"/>
    <s v="20-50"/>
    <n v="0"/>
    <x v="1"/>
    <x v="4"/>
  </r>
  <r>
    <s v="21265-JAM"/>
    <x v="0"/>
    <n v="66"/>
    <s v="No"/>
    <x v="16"/>
    <n v="3"/>
    <n v="4"/>
    <s v="Deal 5"/>
    <x v="0"/>
    <s v="No"/>
    <x v="0"/>
    <s v="Cable"/>
    <x v="0"/>
    <s v="No"/>
    <x v="1"/>
    <s v="No"/>
    <x v="1"/>
    <s v="No"/>
    <s v="No"/>
    <s v="Yes"/>
    <x v="1"/>
    <s v="Yes"/>
    <x v="2"/>
    <n v="-9"/>
    <n v="50.15"/>
    <n v="0"/>
    <n v="0"/>
    <n v="39.78"/>
    <n v="89.93"/>
    <s v="Churned"/>
    <x v="1"/>
    <s v="Competitor made better offer"/>
    <n v="1"/>
    <s v="&lt;20"/>
    <n v="0"/>
    <x v="1"/>
    <x v="4"/>
  </r>
  <r>
    <s v="72082-HAR"/>
    <x v="1"/>
    <n v="53"/>
    <s v="Yes"/>
    <x v="15"/>
    <n v="15"/>
    <n v="36"/>
    <s v="Deal 5"/>
    <x v="0"/>
    <s v="No"/>
    <x v="1"/>
    <s v="No"/>
    <x v="0"/>
    <s v="No"/>
    <x v="0"/>
    <s v="No"/>
    <x v="1"/>
    <s v="No"/>
    <s v="No"/>
    <s v="No"/>
    <x v="1"/>
    <s v="No"/>
    <x v="0"/>
    <n v="20.6"/>
    <n v="20.6"/>
    <n v="0"/>
    <n v="0"/>
    <n v="47.26"/>
    <n v="67.86"/>
    <s v="Churned"/>
    <x v="3"/>
    <s v="Long distance charges"/>
    <n v="1"/>
    <s v="20-50"/>
    <n v="0"/>
    <x v="1"/>
    <x v="0"/>
  </r>
  <r>
    <s v="53325-GUJ"/>
    <x v="0"/>
    <n v="27"/>
    <s v="Yes"/>
    <x v="6"/>
    <n v="0"/>
    <n v="32"/>
    <s v="None"/>
    <x v="0"/>
    <s v="No"/>
    <x v="0"/>
    <s v="DSL"/>
    <x v="1"/>
    <s v="No"/>
    <x v="0"/>
    <s v="Yes"/>
    <x v="0"/>
    <s v="Yes"/>
    <s v="Yes"/>
    <s v="Yes"/>
    <x v="0"/>
    <s v="No"/>
    <x v="1"/>
    <n v="75"/>
    <n v="1908.35"/>
    <n v="0"/>
    <n v="0"/>
    <n v="1289.8599999999999"/>
    <n v="3198.21"/>
    <s v="Stayed"/>
    <x v="0"/>
    <s v="other"/>
    <n v="0"/>
    <s v="50-100"/>
    <n v="0"/>
    <x v="2"/>
    <x v="0"/>
  </r>
  <r>
    <s v="81650-UTT"/>
    <x v="0"/>
    <n v="46"/>
    <s v="No"/>
    <x v="7"/>
    <n v="5"/>
    <n v="22"/>
    <s v="Deal 5"/>
    <x v="0"/>
    <s v="Yes"/>
    <x v="0"/>
    <s v="Fiber Optic"/>
    <x v="0"/>
    <s v="Yes"/>
    <x v="1"/>
    <s v="No"/>
    <x v="0"/>
    <s v="Yes"/>
    <s v="Yes"/>
    <s v="Yes"/>
    <x v="1"/>
    <s v="Yes"/>
    <x v="1"/>
    <n v="105.35"/>
    <n v="323.25"/>
    <n v="0"/>
    <n v="0"/>
    <n v="41.49"/>
    <n v="364.74"/>
    <s v="Churned"/>
    <x v="2"/>
    <s v="Poor expertise of online support"/>
    <n v="1"/>
    <s v="&gt;100"/>
    <n v="0"/>
    <x v="0"/>
    <x v="2"/>
  </r>
  <r>
    <s v="21282-JAM"/>
    <x v="1"/>
    <n v="37"/>
    <s v="Yes"/>
    <x v="16"/>
    <n v="4"/>
    <n v="17"/>
    <s v="None"/>
    <x v="0"/>
    <s v="No"/>
    <x v="0"/>
    <s v="Fiber Optic"/>
    <x v="0"/>
    <s v="Yes"/>
    <x v="0"/>
    <s v="No"/>
    <x v="1"/>
    <s v="No"/>
    <s v="No"/>
    <s v="No"/>
    <x v="1"/>
    <s v="Yes"/>
    <x v="1"/>
    <n v="75.349999999999994"/>
    <n v="75.349999999999994"/>
    <n v="0"/>
    <n v="10"/>
    <n v="32.82"/>
    <n v="118.17"/>
    <s v="Churned"/>
    <x v="1"/>
    <s v="Competitor made better offer"/>
    <n v="1"/>
    <s v="50-100"/>
    <n v="0"/>
    <x v="0"/>
    <x v="1"/>
  </r>
  <r>
    <s v="98865-ODI"/>
    <x v="1"/>
    <n v="31"/>
    <s v="Yes"/>
    <x v="19"/>
    <n v="14"/>
    <n v="19"/>
    <s v="Deal 1"/>
    <x v="0"/>
    <s v="Yes"/>
    <x v="0"/>
    <s v="Fiber Optic"/>
    <x v="1"/>
    <s v="No"/>
    <x v="0"/>
    <s v="Yes"/>
    <x v="0"/>
    <s v="Yes"/>
    <s v="Yes"/>
    <s v="Yes"/>
    <x v="2"/>
    <s v="No"/>
    <x v="0"/>
    <n v="106.7"/>
    <n v="7009.5"/>
    <n v="0"/>
    <n v="0"/>
    <n v="2703.45"/>
    <n v="9712.9500000000007"/>
    <s v="Stayed"/>
    <x v="0"/>
    <s v="other"/>
    <n v="0"/>
    <s v="&gt;100"/>
    <n v="0"/>
    <x v="2"/>
    <x v="2"/>
  </r>
  <r>
    <s v="45763-MAH"/>
    <x v="1"/>
    <n v="32"/>
    <s v="No"/>
    <x v="1"/>
    <n v="10"/>
    <n v="13"/>
    <s v="Deal 2"/>
    <x v="0"/>
    <s v="Yes"/>
    <x v="0"/>
    <s v="Fiber Optic"/>
    <x v="1"/>
    <s v="No"/>
    <x v="1"/>
    <s v="No"/>
    <x v="0"/>
    <s v="Yes"/>
    <s v="Yes"/>
    <s v="No"/>
    <x v="1"/>
    <s v="Yes"/>
    <x v="1"/>
    <n v="105.05"/>
    <n v="6914.95"/>
    <n v="0"/>
    <n v="60"/>
    <n v="2646.15"/>
    <n v="9621.1"/>
    <s v="Stayed"/>
    <x v="0"/>
    <s v="other"/>
    <n v="0"/>
    <s v="&gt;100"/>
    <n v="0"/>
    <x v="2"/>
    <x v="1"/>
  </r>
  <r>
    <s v="19192-KAR"/>
    <x v="1"/>
    <n v="49"/>
    <s v="No"/>
    <x v="3"/>
    <n v="15"/>
    <n v="9"/>
    <s v="None"/>
    <x v="0"/>
    <s v="No"/>
    <x v="0"/>
    <s v="Fiber Optic"/>
    <x v="1"/>
    <s v="Yes"/>
    <x v="0"/>
    <s v="Yes"/>
    <x v="0"/>
    <s v="Yes"/>
    <s v="Yes"/>
    <s v="No"/>
    <x v="0"/>
    <s v="Yes"/>
    <x v="0"/>
    <n v="106"/>
    <n v="4532.3"/>
    <n v="0"/>
    <n v="130"/>
    <n v="438.17"/>
    <n v="5100.47"/>
    <s v="Stayed"/>
    <x v="0"/>
    <s v="other"/>
    <n v="0"/>
    <s v="&gt;100"/>
    <n v="0"/>
    <x v="0"/>
    <x v="3"/>
  </r>
  <r>
    <s v="99886-UTT"/>
    <x v="1"/>
    <n v="38"/>
    <s v="No"/>
    <x v="7"/>
    <n v="4"/>
    <n v="20"/>
    <s v="Deal 3"/>
    <x v="1"/>
    <s v="No"/>
    <x v="0"/>
    <s v="DSL"/>
    <x v="0"/>
    <s v="No"/>
    <x v="1"/>
    <s v="No"/>
    <x v="0"/>
    <s v="Yes"/>
    <s v="Yes"/>
    <s v="Yes"/>
    <x v="1"/>
    <s v="Yes"/>
    <x v="1"/>
    <n v="50.75"/>
    <n v="2011.4"/>
    <n v="0"/>
    <n v="0"/>
    <n v="0"/>
    <n v="2011.4"/>
    <s v="Churned"/>
    <x v="4"/>
    <s v="Attitude of support person"/>
    <n v="1"/>
    <s v="50-100"/>
    <n v="0"/>
    <x v="0"/>
    <x v="2"/>
  </r>
  <r>
    <s v="87051-KER"/>
    <x v="1"/>
    <n v="19"/>
    <s v="No"/>
    <x v="20"/>
    <n v="6"/>
    <n v="9"/>
    <s v="None"/>
    <x v="0"/>
    <s v="No"/>
    <x v="1"/>
    <s v="No"/>
    <x v="0"/>
    <s v="No"/>
    <x v="0"/>
    <s v="No"/>
    <x v="1"/>
    <s v="No"/>
    <s v="No"/>
    <s v="No"/>
    <x v="2"/>
    <s v="No"/>
    <x v="0"/>
    <n v="20.350000000000001"/>
    <n v="191.1"/>
    <n v="0"/>
    <n v="0"/>
    <n v="277.47000000000003"/>
    <n v="468.57"/>
    <s v="Stayed"/>
    <x v="0"/>
    <s v="other"/>
    <n v="0"/>
    <s v="20-50"/>
    <n v="0"/>
    <x v="3"/>
    <x v="3"/>
  </r>
  <r>
    <s v="42397-PUN"/>
    <x v="1"/>
    <n v="53"/>
    <s v="No"/>
    <x v="13"/>
    <n v="0"/>
    <n v="25"/>
    <s v="None"/>
    <x v="0"/>
    <s v="No"/>
    <x v="0"/>
    <s v="DSL"/>
    <x v="1"/>
    <s v="Yes"/>
    <x v="0"/>
    <s v="Yes"/>
    <x v="1"/>
    <s v="No"/>
    <s v="No"/>
    <s v="Yes"/>
    <x v="1"/>
    <s v="No"/>
    <x v="1"/>
    <n v="61.4"/>
    <n v="1864.65"/>
    <n v="0"/>
    <n v="0"/>
    <n v="1493.12"/>
    <n v="3357.77"/>
    <s v="Stayed"/>
    <x v="0"/>
    <s v="other"/>
    <n v="0"/>
    <s v="50-100"/>
    <n v="0"/>
    <x v="1"/>
    <x v="0"/>
  </r>
  <r>
    <s v="23751-BIH"/>
    <x v="0"/>
    <n v="66"/>
    <s v="No"/>
    <x v="9"/>
    <n v="4"/>
    <n v="27"/>
    <s v="None"/>
    <x v="0"/>
    <s v="No"/>
    <x v="0"/>
    <s v="DSL"/>
    <x v="0"/>
    <s v="Yes"/>
    <x v="1"/>
    <s v="No"/>
    <x v="1"/>
    <s v="No"/>
    <s v="No"/>
    <s v="Yes"/>
    <x v="0"/>
    <s v="No"/>
    <x v="0"/>
    <n v="53.65"/>
    <n v="1355.45"/>
    <n v="0"/>
    <n v="0"/>
    <n v="904.25"/>
    <n v="2259.6999999999998"/>
    <s v="Stayed"/>
    <x v="0"/>
    <s v="other"/>
    <n v="0"/>
    <s v="50-100"/>
    <n v="0"/>
    <x v="1"/>
    <x v="0"/>
  </r>
  <r>
    <s v="29339-BIH"/>
    <x v="1"/>
    <n v="51"/>
    <s v="Yes"/>
    <x v="9"/>
    <n v="2"/>
    <n v="9"/>
    <s v="Deal 4"/>
    <x v="0"/>
    <s v="No"/>
    <x v="1"/>
    <s v="No"/>
    <x v="0"/>
    <s v="No"/>
    <x v="0"/>
    <s v="No"/>
    <x v="1"/>
    <s v="No"/>
    <s v="No"/>
    <s v="No"/>
    <x v="2"/>
    <s v="No"/>
    <x v="0"/>
    <n v="19.75"/>
    <n v="265.75"/>
    <n v="0"/>
    <n v="0"/>
    <n v="131.43"/>
    <n v="397.18"/>
    <s v="Stayed"/>
    <x v="0"/>
    <s v="other"/>
    <n v="0"/>
    <s v="&lt;20"/>
    <n v="0"/>
    <x v="1"/>
    <x v="3"/>
  </r>
  <r>
    <s v="36339-UTT"/>
    <x v="1"/>
    <n v="54"/>
    <s v="No"/>
    <x v="7"/>
    <n v="14"/>
    <n v="7"/>
    <s v="Deal 5"/>
    <x v="0"/>
    <s v="No"/>
    <x v="1"/>
    <s v="No"/>
    <x v="0"/>
    <s v="No"/>
    <x v="0"/>
    <s v="No"/>
    <x v="1"/>
    <s v="No"/>
    <s v="No"/>
    <s v="No"/>
    <x v="1"/>
    <s v="Yes"/>
    <x v="0"/>
    <n v="19.899999999999999"/>
    <n v="45.75"/>
    <n v="0"/>
    <n v="0"/>
    <n v="124.08"/>
    <n v="169.83"/>
    <s v="Joined"/>
    <x v="0"/>
    <s v="other"/>
    <n v="0"/>
    <s v="&lt;20"/>
    <n v="1"/>
    <x v="1"/>
    <x v="3"/>
  </r>
  <r>
    <s v="73108-GUJ"/>
    <x v="1"/>
    <n v="38"/>
    <s v="Yes"/>
    <x v="6"/>
    <n v="6"/>
    <n v="12"/>
    <s v="None"/>
    <x v="0"/>
    <s v="No"/>
    <x v="1"/>
    <s v="No"/>
    <x v="0"/>
    <s v="No"/>
    <x v="0"/>
    <s v="No"/>
    <x v="1"/>
    <s v="No"/>
    <s v="No"/>
    <s v="No"/>
    <x v="1"/>
    <s v="No"/>
    <x v="0"/>
    <n v="20.25"/>
    <n v="36.799999999999997"/>
    <n v="0"/>
    <n v="0"/>
    <n v="31.66"/>
    <n v="68.459999999999994"/>
    <s v="Joined"/>
    <x v="0"/>
    <s v="other"/>
    <n v="0"/>
    <s v="20-50"/>
    <n v="1"/>
    <x v="0"/>
    <x v="1"/>
  </r>
  <r>
    <s v="24936-KAR"/>
    <x v="0"/>
    <n v="46"/>
    <s v="No"/>
    <x v="3"/>
    <n v="10"/>
    <n v="4"/>
    <s v="Deal 1"/>
    <x v="0"/>
    <s v="No"/>
    <x v="0"/>
    <s v="Cable"/>
    <x v="1"/>
    <s v="Yes"/>
    <x v="0"/>
    <s v="No"/>
    <x v="1"/>
    <s v="No"/>
    <s v="No"/>
    <s v="No"/>
    <x v="2"/>
    <s v="Yes"/>
    <x v="1"/>
    <n v="54.2"/>
    <n v="3838.2"/>
    <n v="0"/>
    <n v="10"/>
    <n v="730.3"/>
    <n v="4578.5"/>
    <s v="Stayed"/>
    <x v="0"/>
    <s v="other"/>
    <n v="0"/>
    <s v="50-100"/>
    <n v="0"/>
    <x v="0"/>
    <x v="4"/>
  </r>
  <r>
    <s v="78306-HAR"/>
    <x v="1"/>
    <n v="79"/>
    <s v="No"/>
    <x v="15"/>
    <n v="1"/>
    <n v="21"/>
    <s v="None"/>
    <x v="0"/>
    <s v="Yes"/>
    <x v="0"/>
    <s v="Fiber Optic"/>
    <x v="0"/>
    <s v="Yes"/>
    <x v="1"/>
    <s v="Yes"/>
    <x v="0"/>
    <s v="Yes"/>
    <s v="No"/>
    <s v="Yes"/>
    <x v="0"/>
    <s v="Yes"/>
    <x v="1"/>
    <n v="108.45"/>
    <n v="7076.35"/>
    <n v="0"/>
    <n v="0"/>
    <n v="1438.14"/>
    <n v="8514.49"/>
    <s v="Stayed"/>
    <x v="0"/>
    <s v="other"/>
    <n v="0"/>
    <s v="&gt;100"/>
    <n v="0"/>
    <x v="1"/>
    <x v="2"/>
  </r>
  <r>
    <s v="68532-MAD"/>
    <x v="1"/>
    <n v="58"/>
    <s v="Yes"/>
    <x v="11"/>
    <n v="0"/>
    <n v="12"/>
    <s v="None"/>
    <x v="0"/>
    <s v="No"/>
    <x v="0"/>
    <s v="Cable"/>
    <x v="1"/>
    <s v="No"/>
    <x v="0"/>
    <s v="No"/>
    <x v="1"/>
    <s v="No"/>
    <s v="No"/>
    <s v="Yes"/>
    <x v="1"/>
    <s v="No"/>
    <x v="1"/>
    <n v="50.3"/>
    <n v="217.1"/>
    <n v="0"/>
    <n v="0"/>
    <n v="178.56"/>
    <n v="395.66"/>
    <s v="Stayed"/>
    <x v="0"/>
    <s v="other"/>
    <n v="0"/>
    <s v="50-100"/>
    <n v="0"/>
    <x v="1"/>
    <x v="1"/>
  </r>
  <r>
    <s v="47719-WES"/>
    <x v="1"/>
    <n v="55"/>
    <s v="Yes"/>
    <x v="2"/>
    <n v="3"/>
    <n v="6"/>
    <s v="Deal 2"/>
    <x v="0"/>
    <s v="Yes"/>
    <x v="0"/>
    <s v="DSL"/>
    <x v="1"/>
    <s v="Yes"/>
    <x v="1"/>
    <s v="Yes"/>
    <x v="1"/>
    <s v="Yes"/>
    <s v="Yes"/>
    <s v="Yes"/>
    <x v="0"/>
    <s v="Yes"/>
    <x v="1"/>
    <n v="80.05"/>
    <n v="4042.2"/>
    <n v="0"/>
    <n v="0"/>
    <n v="2459"/>
    <n v="6501.2"/>
    <s v="Stayed"/>
    <x v="0"/>
    <s v="other"/>
    <n v="0"/>
    <s v="50-100"/>
    <n v="0"/>
    <x v="1"/>
    <x v="3"/>
  </r>
  <r>
    <s v="42767-WES"/>
    <x v="1"/>
    <n v="57"/>
    <s v="Yes"/>
    <x v="2"/>
    <n v="9"/>
    <n v="21"/>
    <s v="Deal 2"/>
    <x v="1"/>
    <s v="No"/>
    <x v="0"/>
    <s v="Cable"/>
    <x v="0"/>
    <s v="Yes"/>
    <x v="0"/>
    <s v="No"/>
    <x v="0"/>
    <s v="Yes"/>
    <s v="Yes"/>
    <s v="Yes"/>
    <x v="1"/>
    <s v="Yes"/>
    <x v="1"/>
    <n v="50.8"/>
    <n v="3027.4"/>
    <n v="0"/>
    <n v="0"/>
    <n v="0"/>
    <n v="3027.4"/>
    <s v="Churned"/>
    <x v="1"/>
    <s v="Competitor offered more data"/>
    <n v="1"/>
    <s v="50-100"/>
    <n v="0"/>
    <x v="1"/>
    <x v="2"/>
  </r>
  <r>
    <s v="43549-JHA"/>
    <x v="0"/>
    <n v="45"/>
    <s v="No"/>
    <x v="14"/>
    <n v="0"/>
    <n v="33"/>
    <s v="None"/>
    <x v="0"/>
    <s v="Yes"/>
    <x v="0"/>
    <s v="Fiber Optic"/>
    <x v="0"/>
    <s v="No"/>
    <x v="1"/>
    <s v="Yes"/>
    <x v="0"/>
    <s v="Yes"/>
    <s v="Yes"/>
    <s v="Yes"/>
    <x v="0"/>
    <s v="Yes"/>
    <x v="0"/>
    <n v="104.65"/>
    <n v="6889.8"/>
    <n v="0"/>
    <n v="0"/>
    <n v="1660.8"/>
    <n v="8550.6"/>
    <s v="Stayed"/>
    <x v="0"/>
    <s v="other"/>
    <n v="0"/>
    <s v="&gt;100"/>
    <n v="0"/>
    <x v="0"/>
    <x v="0"/>
  </r>
  <r>
    <s v="42335-UTT"/>
    <x v="1"/>
    <n v="67"/>
    <s v="No"/>
    <x v="7"/>
    <n v="2"/>
    <n v="14"/>
    <s v="Deal 2"/>
    <x v="0"/>
    <s v="Yes"/>
    <x v="1"/>
    <s v="No"/>
    <x v="0"/>
    <s v="No"/>
    <x v="0"/>
    <s v="No"/>
    <x v="1"/>
    <s v="No"/>
    <s v="No"/>
    <s v="No"/>
    <x v="2"/>
    <s v="No"/>
    <x v="1"/>
    <n v="24.45"/>
    <n v="1493.1"/>
    <n v="0"/>
    <n v="0"/>
    <n v="2432.5700000000002"/>
    <n v="3925.67"/>
    <s v="Stayed"/>
    <x v="0"/>
    <s v="other"/>
    <n v="0"/>
    <s v="20-50"/>
    <n v="0"/>
    <x v="1"/>
    <x v="1"/>
  </r>
  <r>
    <s v="41210-WES"/>
    <x v="0"/>
    <n v="58"/>
    <s v="No"/>
    <x v="2"/>
    <n v="14"/>
    <n v="35"/>
    <s v="Deal 2"/>
    <x v="0"/>
    <s v="Yes"/>
    <x v="0"/>
    <s v="Fiber Optic"/>
    <x v="0"/>
    <s v="No"/>
    <x v="0"/>
    <s v="No"/>
    <x v="1"/>
    <s v="Yes"/>
    <s v="Yes"/>
    <s v="No"/>
    <x v="1"/>
    <s v="No"/>
    <x v="1"/>
    <n v="83.4"/>
    <n v="4149.45"/>
    <n v="29.76"/>
    <n v="30"/>
    <n v="2341.92"/>
    <n v="6491.61"/>
    <s v="Stayed"/>
    <x v="0"/>
    <s v="other"/>
    <n v="0"/>
    <s v="50-100"/>
    <n v="0"/>
    <x v="1"/>
    <x v="0"/>
  </r>
  <r>
    <s v="29708-KAR"/>
    <x v="0"/>
    <n v="36"/>
    <s v="Yes"/>
    <x v="3"/>
    <n v="7"/>
    <n v="7"/>
    <s v="None"/>
    <x v="0"/>
    <s v="No"/>
    <x v="0"/>
    <s v="Cable"/>
    <x v="0"/>
    <s v="No"/>
    <x v="0"/>
    <s v="No"/>
    <x v="1"/>
    <s v="No"/>
    <s v="No"/>
    <s v="Yes"/>
    <x v="1"/>
    <s v="Yes"/>
    <x v="1"/>
    <n v="45.3"/>
    <n v="45.3"/>
    <n v="0"/>
    <n v="0"/>
    <n v="26.41"/>
    <n v="71.709999999999994"/>
    <s v="Churned"/>
    <x v="1"/>
    <s v="Competitor had better devices"/>
    <n v="1"/>
    <s v="20-50"/>
    <n v="0"/>
    <x v="0"/>
    <x v="3"/>
  </r>
  <r>
    <s v="39534-PUN"/>
    <x v="1"/>
    <n v="56"/>
    <s v="No"/>
    <x v="13"/>
    <n v="9"/>
    <n v="16"/>
    <s v="Deal 4"/>
    <x v="0"/>
    <s v="No"/>
    <x v="0"/>
    <s v="DSL"/>
    <x v="0"/>
    <s v="Yes"/>
    <x v="0"/>
    <s v="Yes"/>
    <x v="1"/>
    <s v="Yes"/>
    <s v="Yes"/>
    <s v="Yes"/>
    <x v="0"/>
    <s v="No"/>
    <x v="0"/>
    <n v="64.900000000000006"/>
    <n v="685.55"/>
    <n v="0"/>
    <n v="0"/>
    <n v="374.5"/>
    <n v="1060.05"/>
    <s v="Stayed"/>
    <x v="0"/>
    <s v="other"/>
    <n v="0"/>
    <s v="50-100"/>
    <n v="0"/>
    <x v="1"/>
    <x v="1"/>
  </r>
  <r>
    <s v="72257-UTT"/>
    <x v="0"/>
    <n v="26"/>
    <s v="No"/>
    <x v="7"/>
    <n v="7"/>
    <n v="31"/>
    <s v="None"/>
    <x v="0"/>
    <s v="No"/>
    <x v="0"/>
    <s v="DSL"/>
    <x v="1"/>
    <s v="No"/>
    <x v="0"/>
    <s v="Yes"/>
    <x v="1"/>
    <s v="No"/>
    <s v="No"/>
    <s v="Yes"/>
    <x v="1"/>
    <s v="Yes"/>
    <x v="0"/>
    <n v="55.35"/>
    <n v="920.5"/>
    <n v="0"/>
    <n v="0"/>
    <n v="343.91"/>
    <n v="1264.4100000000001"/>
    <s v="Stayed"/>
    <x v="0"/>
    <s v="other"/>
    <n v="0"/>
    <s v="50-100"/>
    <n v="0"/>
    <x v="2"/>
    <x v="0"/>
  </r>
  <r>
    <s v="68678-KAR"/>
    <x v="1"/>
    <n v="41"/>
    <s v="No"/>
    <x v="3"/>
    <n v="2"/>
    <n v="15"/>
    <s v="None"/>
    <x v="1"/>
    <s v="No"/>
    <x v="0"/>
    <s v="Cable"/>
    <x v="0"/>
    <s v="No"/>
    <x v="1"/>
    <s v="No"/>
    <x v="0"/>
    <s v="No"/>
    <s v="No"/>
    <s v="Yes"/>
    <x v="1"/>
    <s v="Yes"/>
    <x v="1"/>
    <n v="39.049999999999997"/>
    <n v="669.85"/>
    <n v="0"/>
    <n v="0"/>
    <n v="0"/>
    <n v="669.85"/>
    <s v="Churned"/>
    <x v="2"/>
    <s v="Lack of self-service on Website"/>
    <n v="1"/>
    <s v="20-50"/>
    <n v="0"/>
    <x v="0"/>
    <x v="1"/>
  </r>
  <r>
    <s v="86703-WES"/>
    <x v="1"/>
    <n v="54"/>
    <s v="Yes"/>
    <x v="2"/>
    <n v="14"/>
    <n v="35"/>
    <s v="Deal 5"/>
    <x v="0"/>
    <s v="No"/>
    <x v="1"/>
    <s v="No"/>
    <x v="0"/>
    <s v="No"/>
    <x v="0"/>
    <s v="No"/>
    <x v="1"/>
    <s v="No"/>
    <s v="No"/>
    <s v="No"/>
    <x v="1"/>
    <s v="No"/>
    <x v="1"/>
    <n v="20.65"/>
    <n v="20.65"/>
    <n v="0"/>
    <n v="0"/>
    <n v="1.47"/>
    <n v="22.12"/>
    <s v="Joined"/>
    <x v="0"/>
    <s v="other"/>
    <n v="0"/>
    <s v="20-50"/>
    <n v="1"/>
    <x v="1"/>
    <x v="0"/>
  </r>
  <r>
    <s v="95720-RAJ"/>
    <x v="1"/>
    <n v="43"/>
    <s v="Yes"/>
    <x v="8"/>
    <n v="5"/>
    <n v="2"/>
    <s v="Deal 2"/>
    <x v="0"/>
    <s v="Yes"/>
    <x v="0"/>
    <s v="Fiber Optic"/>
    <x v="1"/>
    <s v="Yes"/>
    <x v="1"/>
    <s v="No"/>
    <x v="0"/>
    <s v="Yes"/>
    <s v="Yes"/>
    <s v="Yes"/>
    <x v="2"/>
    <s v="Yes"/>
    <x v="1"/>
    <n v="109.45"/>
    <n v="6144.55"/>
    <n v="0"/>
    <n v="0"/>
    <n v="1623.42"/>
    <n v="7767.97"/>
    <s v="Churned"/>
    <x v="2"/>
    <s v="Product dissatisfaction"/>
    <n v="1"/>
    <s v="&gt;100"/>
    <n v="0"/>
    <x v="0"/>
    <x v="4"/>
  </r>
  <r>
    <s v="18488-BIH"/>
    <x v="0"/>
    <n v="34"/>
    <s v="No"/>
    <x v="9"/>
    <n v="10"/>
    <n v="21"/>
    <s v="Deal 2"/>
    <x v="0"/>
    <s v="No"/>
    <x v="0"/>
    <s v="Fiber Optic"/>
    <x v="0"/>
    <s v="Yes"/>
    <x v="0"/>
    <s v="Yes"/>
    <x v="0"/>
    <s v="Yes"/>
    <s v="Yes"/>
    <s v="Yes"/>
    <x v="2"/>
    <s v="Yes"/>
    <x v="0"/>
    <n v="100.05"/>
    <n v="6034.85"/>
    <n v="0"/>
    <n v="0"/>
    <n v="2699.25"/>
    <n v="8734.1"/>
    <s v="Stayed"/>
    <x v="0"/>
    <s v="other"/>
    <n v="0"/>
    <s v="&gt;100"/>
    <n v="0"/>
    <x v="2"/>
    <x v="2"/>
  </r>
  <r>
    <s v="92494-MAH"/>
    <x v="1"/>
    <n v="39"/>
    <s v="Yes"/>
    <x v="1"/>
    <n v="11"/>
    <n v="19"/>
    <s v="None"/>
    <x v="0"/>
    <s v="No"/>
    <x v="0"/>
    <s v="Fiber Optic"/>
    <x v="1"/>
    <s v="Yes"/>
    <x v="0"/>
    <s v="No"/>
    <x v="0"/>
    <s v="No"/>
    <s v="No"/>
    <s v="No"/>
    <x v="1"/>
    <s v="Yes"/>
    <x v="1"/>
    <n v="91.15"/>
    <n v="168.5"/>
    <n v="0"/>
    <n v="10"/>
    <n v="93.56"/>
    <n v="272.06"/>
    <s v="Joined"/>
    <x v="0"/>
    <s v="other"/>
    <n v="0"/>
    <s v="50-100"/>
    <n v="1"/>
    <x v="0"/>
    <x v="2"/>
  </r>
  <r>
    <s v="62310-WES"/>
    <x v="1"/>
    <n v="46"/>
    <s v="Yes"/>
    <x v="2"/>
    <n v="12"/>
    <n v="2"/>
    <s v="None"/>
    <x v="0"/>
    <s v="No"/>
    <x v="0"/>
    <s v="DSL"/>
    <x v="1"/>
    <s v="No"/>
    <x v="0"/>
    <s v="Yes"/>
    <x v="1"/>
    <s v="No"/>
    <s v="No"/>
    <s v="Yes"/>
    <x v="1"/>
    <s v="No"/>
    <x v="0"/>
    <n v="56.35"/>
    <n v="1381.2"/>
    <n v="0"/>
    <n v="0"/>
    <n v="724.32"/>
    <n v="2105.52"/>
    <s v="Stayed"/>
    <x v="0"/>
    <s v="other"/>
    <n v="0"/>
    <s v="50-100"/>
    <n v="0"/>
    <x v="0"/>
    <x v="4"/>
  </r>
  <r>
    <s v="44558-AND"/>
    <x v="1"/>
    <n v="36"/>
    <s v="Yes"/>
    <x v="10"/>
    <n v="11"/>
    <n v="2"/>
    <s v="None"/>
    <x v="0"/>
    <s v="Yes"/>
    <x v="0"/>
    <s v="Fiber Optic"/>
    <x v="0"/>
    <s v="Yes"/>
    <x v="0"/>
    <s v="No"/>
    <x v="1"/>
    <s v="Yes"/>
    <s v="Yes"/>
    <s v="No"/>
    <x v="1"/>
    <s v="Yes"/>
    <x v="0"/>
    <n v="91.5"/>
    <n v="242.95"/>
    <n v="0"/>
    <n v="10"/>
    <n v="94.83"/>
    <n v="347.78"/>
    <s v="Churned"/>
    <x v="1"/>
    <s v="Competitor offered higher download speeds"/>
    <n v="1"/>
    <s v="50-100"/>
    <n v="0"/>
    <x v="0"/>
    <x v="4"/>
  </r>
  <r>
    <s v="14030-UTT"/>
    <x v="1"/>
    <n v="24"/>
    <s v="No"/>
    <x v="7"/>
    <n v="0"/>
    <n v="6"/>
    <s v="None"/>
    <x v="0"/>
    <s v="No"/>
    <x v="0"/>
    <s v="DSL"/>
    <x v="1"/>
    <s v="Yes"/>
    <x v="0"/>
    <s v="Yes"/>
    <x v="1"/>
    <s v="No"/>
    <s v="No"/>
    <s v="Yes"/>
    <x v="2"/>
    <s v="No"/>
    <x v="0"/>
    <n v="56.8"/>
    <n v="3112.05"/>
    <n v="0"/>
    <n v="0"/>
    <n v="129.80000000000001"/>
    <n v="3241.85"/>
    <s v="Stayed"/>
    <x v="0"/>
    <s v="other"/>
    <n v="0"/>
    <s v="50-100"/>
    <n v="0"/>
    <x v="2"/>
    <x v="3"/>
  </r>
  <r>
    <s v="95305-BIH"/>
    <x v="0"/>
    <n v="72"/>
    <s v="No"/>
    <x v="9"/>
    <n v="15"/>
    <n v="31"/>
    <s v="Deal 2"/>
    <x v="0"/>
    <s v="Yes"/>
    <x v="0"/>
    <s v="Fiber Optic"/>
    <x v="0"/>
    <s v="Yes"/>
    <x v="1"/>
    <s v="Yes"/>
    <x v="0"/>
    <s v="Yes"/>
    <s v="No"/>
    <s v="Yes"/>
    <x v="1"/>
    <s v="Yes"/>
    <x v="1"/>
    <n v="110.75"/>
    <n v="4687.8999999999996"/>
    <n v="0"/>
    <n v="0"/>
    <n v="624.36"/>
    <n v="5312.26"/>
    <s v="Churned"/>
    <x v="1"/>
    <s v="Competitor made better offer"/>
    <n v="1"/>
    <s v="&gt;100"/>
    <n v="0"/>
    <x v="1"/>
    <x v="0"/>
  </r>
  <r>
    <s v="43670-BIH"/>
    <x v="1"/>
    <n v="45"/>
    <s v="Yes"/>
    <x v="9"/>
    <n v="2"/>
    <n v="20"/>
    <s v="Deal 5"/>
    <x v="0"/>
    <s v="No"/>
    <x v="0"/>
    <s v="Cable"/>
    <x v="0"/>
    <s v="No"/>
    <x v="0"/>
    <s v="No"/>
    <x v="1"/>
    <s v="No"/>
    <s v="No"/>
    <s v="Yes"/>
    <x v="1"/>
    <s v="No"/>
    <x v="2"/>
    <n v="45.95"/>
    <n v="45.95"/>
    <n v="0"/>
    <n v="0"/>
    <n v="46.17"/>
    <n v="92.12"/>
    <s v="Churned"/>
    <x v="1"/>
    <s v="Competitor had better devices"/>
    <n v="1"/>
    <s v="20-50"/>
    <n v="0"/>
    <x v="0"/>
    <x v="2"/>
  </r>
  <r>
    <s v="49982-UTT"/>
    <x v="1"/>
    <n v="35"/>
    <s v="Yes"/>
    <x v="7"/>
    <n v="3"/>
    <n v="28"/>
    <s v="None"/>
    <x v="0"/>
    <s v="No"/>
    <x v="0"/>
    <s v="Fiber Optic"/>
    <x v="1"/>
    <s v="No"/>
    <x v="0"/>
    <s v="No"/>
    <x v="1"/>
    <s v="No"/>
    <s v="No"/>
    <s v="Yes"/>
    <x v="1"/>
    <s v="Yes"/>
    <x v="1"/>
    <n v="73.5"/>
    <n v="791.75"/>
    <n v="0"/>
    <n v="0"/>
    <n v="427.68"/>
    <n v="1219.43"/>
    <s v="Churned"/>
    <x v="1"/>
    <s v="Competitor made better offer"/>
    <n v="1"/>
    <s v="50-100"/>
    <n v="0"/>
    <x v="0"/>
    <x v="0"/>
  </r>
  <r>
    <s v="74748-ASS"/>
    <x v="1"/>
    <n v="62"/>
    <s v="No"/>
    <x v="17"/>
    <n v="15"/>
    <n v="16"/>
    <s v="None"/>
    <x v="1"/>
    <s v="No"/>
    <x v="0"/>
    <s v="Cable"/>
    <x v="1"/>
    <s v="No"/>
    <x v="1"/>
    <s v="No"/>
    <x v="0"/>
    <s v="Yes"/>
    <s v="Yes"/>
    <s v="Yes"/>
    <x v="2"/>
    <s v="No"/>
    <x v="1"/>
    <n v="53.6"/>
    <n v="3237.05"/>
    <n v="0"/>
    <n v="0"/>
    <n v="0"/>
    <n v="3237.05"/>
    <s v="Stayed"/>
    <x v="0"/>
    <s v="other"/>
    <n v="0"/>
    <s v="50-100"/>
    <n v="0"/>
    <x v="1"/>
    <x v="1"/>
  </r>
  <r>
    <s v="75833-MAD"/>
    <x v="1"/>
    <n v="18"/>
    <s v="No"/>
    <x v="11"/>
    <n v="10"/>
    <n v="6"/>
    <s v="None"/>
    <x v="1"/>
    <s v="No"/>
    <x v="0"/>
    <s v="Cable"/>
    <x v="1"/>
    <s v="Yes"/>
    <x v="1"/>
    <s v="Yes"/>
    <x v="0"/>
    <s v="Yes"/>
    <s v="Yes"/>
    <s v="Yes"/>
    <x v="2"/>
    <s v="No"/>
    <x v="0"/>
    <n v="67.2"/>
    <n v="4671.7"/>
    <n v="0"/>
    <n v="0"/>
    <n v="0"/>
    <n v="4671.7"/>
    <s v="Stayed"/>
    <x v="0"/>
    <s v="other"/>
    <n v="0"/>
    <s v="50-100"/>
    <n v="0"/>
    <x v="3"/>
    <x v="3"/>
  </r>
  <r>
    <s v="39833-TAM"/>
    <x v="0"/>
    <n v="60"/>
    <s v="No"/>
    <x v="4"/>
    <n v="4"/>
    <n v="18"/>
    <s v="None"/>
    <x v="0"/>
    <s v="Yes"/>
    <x v="1"/>
    <s v="No"/>
    <x v="0"/>
    <s v="No"/>
    <x v="0"/>
    <s v="No"/>
    <x v="1"/>
    <s v="No"/>
    <s v="No"/>
    <s v="No"/>
    <x v="2"/>
    <s v="Yes"/>
    <x v="1"/>
    <n v="25.6"/>
    <n v="1673.4"/>
    <n v="28.09"/>
    <n v="0"/>
    <n v="1447.62"/>
    <n v="3092.93"/>
    <s v="Stayed"/>
    <x v="0"/>
    <s v="other"/>
    <n v="0"/>
    <s v="20-50"/>
    <n v="0"/>
    <x v="1"/>
    <x v="2"/>
  </r>
  <r>
    <s v="84659-GUJ"/>
    <x v="0"/>
    <n v="75"/>
    <s v="Yes"/>
    <x v="6"/>
    <n v="1"/>
    <n v="30"/>
    <s v="Deal 3"/>
    <x v="0"/>
    <s v="Yes"/>
    <x v="0"/>
    <s v="Fiber Optic"/>
    <x v="0"/>
    <s v="No"/>
    <x v="0"/>
    <s v="No"/>
    <x v="1"/>
    <s v="Yes"/>
    <s v="Yes"/>
    <s v="Yes"/>
    <x v="2"/>
    <s v="Yes"/>
    <x v="1"/>
    <n v="84.3"/>
    <n v="2357.75"/>
    <n v="0"/>
    <n v="0"/>
    <n v="1065.75"/>
    <n v="3423.5"/>
    <s v="Stayed"/>
    <x v="0"/>
    <s v="other"/>
    <n v="0"/>
    <s v="50-100"/>
    <n v="0"/>
    <x v="1"/>
    <x v="0"/>
  </r>
  <r>
    <s v="62145-UTT"/>
    <x v="1"/>
    <n v="21"/>
    <s v="No"/>
    <x v="7"/>
    <n v="10"/>
    <n v="10"/>
    <s v="Deal 2"/>
    <x v="0"/>
    <s v="Yes"/>
    <x v="0"/>
    <s v="Fiber Optic"/>
    <x v="0"/>
    <s v="Yes"/>
    <x v="0"/>
    <s v="Yes"/>
    <x v="0"/>
    <s v="Yes"/>
    <s v="Yes"/>
    <s v="Yes"/>
    <x v="1"/>
    <s v="Yes"/>
    <x v="0"/>
    <n v="105.1"/>
    <n v="5083.55"/>
    <n v="0"/>
    <n v="0"/>
    <n v="1884"/>
    <n v="6967.55"/>
    <s v="Stayed"/>
    <x v="0"/>
    <s v="other"/>
    <n v="0"/>
    <s v="&gt;100"/>
    <n v="0"/>
    <x v="2"/>
    <x v="3"/>
  </r>
  <r>
    <s v="53964-PUN"/>
    <x v="1"/>
    <n v="55"/>
    <s v="No"/>
    <x v="13"/>
    <n v="2"/>
    <n v="18"/>
    <s v="None"/>
    <x v="0"/>
    <s v="Yes"/>
    <x v="0"/>
    <s v="Fiber Optic"/>
    <x v="0"/>
    <s v="No"/>
    <x v="0"/>
    <s v="No"/>
    <x v="0"/>
    <s v="Yes"/>
    <s v="Yes"/>
    <s v="Yes"/>
    <x v="1"/>
    <s v="Yes"/>
    <x v="1"/>
    <n v="95"/>
    <n v="3440.25"/>
    <n v="0"/>
    <n v="0"/>
    <n v="215.64"/>
    <n v="3655.89"/>
    <s v="Stayed"/>
    <x v="0"/>
    <s v="other"/>
    <n v="0"/>
    <s v="50-100"/>
    <n v="0"/>
    <x v="1"/>
    <x v="2"/>
  </r>
  <r>
    <s v="79427-KAR"/>
    <x v="0"/>
    <n v="67"/>
    <s v="Yes"/>
    <x v="3"/>
    <n v="12"/>
    <n v="21"/>
    <s v="Deal 5"/>
    <x v="0"/>
    <s v="No"/>
    <x v="0"/>
    <s v="Fiber Optic"/>
    <x v="0"/>
    <s v="No"/>
    <x v="0"/>
    <s v="No"/>
    <x v="1"/>
    <s v="No"/>
    <s v="No"/>
    <s v="Yes"/>
    <x v="1"/>
    <s v="No"/>
    <x v="1"/>
    <n v="70.099999999999994"/>
    <n v="141.65"/>
    <n v="0"/>
    <n v="0"/>
    <n v="69.98"/>
    <n v="211.63"/>
    <s v="Joined"/>
    <x v="0"/>
    <s v="other"/>
    <n v="0"/>
    <s v="50-100"/>
    <n v="1"/>
    <x v="1"/>
    <x v="2"/>
  </r>
  <r>
    <s v="73947-MAD"/>
    <x v="1"/>
    <n v="43"/>
    <s v="No"/>
    <x v="11"/>
    <n v="12"/>
    <n v="11"/>
    <s v="Deal 2"/>
    <x v="0"/>
    <s v="Yes"/>
    <x v="0"/>
    <s v="DSL"/>
    <x v="0"/>
    <s v="No"/>
    <x v="1"/>
    <s v="No"/>
    <x v="0"/>
    <s v="Yes"/>
    <s v="Yes"/>
    <s v="Yes"/>
    <x v="0"/>
    <s v="No"/>
    <x v="1"/>
    <n v="75.7"/>
    <n v="3876.2"/>
    <n v="0"/>
    <n v="0"/>
    <n v="473.5"/>
    <n v="4349.7"/>
    <s v="Stayed"/>
    <x v="0"/>
    <s v="other"/>
    <n v="0"/>
    <s v="50-100"/>
    <n v="0"/>
    <x v="0"/>
    <x v="3"/>
  </r>
  <r>
    <s v="26448-BIH"/>
    <x v="1"/>
    <n v="57"/>
    <s v="No"/>
    <x v="9"/>
    <n v="10"/>
    <n v="21"/>
    <s v="Deal 5"/>
    <x v="0"/>
    <s v="No"/>
    <x v="0"/>
    <s v="DSL"/>
    <x v="0"/>
    <s v="Yes"/>
    <x v="0"/>
    <s v="Yes"/>
    <x v="0"/>
    <s v="Yes"/>
    <s v="Yes"/>
    <s v="Yes"/>
    <x v="1"/>
    <s v="Yes"/>
    <x v="1"/>
    <n v="75.3"/>
    <n v="244.1"/>
    <n v="0"/>
    <n v="0"/>
    <n v="116.97"/>
    <n v="361.07"/>
    <s v="Joined"/>
    <x v="0"/>
    <s v="other"/>
    <n v="0"/>
    <s v="50-100"/>
    <n v="1"/>
    <x v="1"/>
    <x v="2"/>
  </r>
  <r>
    <s v="86093-HAR"/>
    <x v="0"/>
    <n v="62"/>
    <s v="No"/>
    <x v="15"/>
    <n v="8"/>
    <n v="31"/>
    <s v="None"/>
    <x v="0"/>
    <s v="No"/>
    <x v="1"/>
    <s v="No"/>
    <x v="0"/>
    <s v="No"/>
    <x v="0"/>
    <s v="No"/>
    <x v="1"/>
    <s v="No"/>
    <s v="No"/>
    <s v="No"/>
    <x v="2"/>
    <s v="No"/>
    <x v="0"/>
    <n v="20.45"/>
    <n v="638.54999999999995"/>
    <n v="0"/>
    <n v="0"/>
    <n v="1071.67"/>
    <n v="1710.22"/>
    <s v="Stayed"/>
    <x v="0"/>
    <s v="other"/>
    <n v="0"/>
    <s v="20-50"/>
    <n v="0"/>
    <x v="1"/>
    <x v="0"/>
  </r>
  <r>
    <s v="46587-AND"/>
    <x v="0"/>
    <n v="45"/>
    <s v="Yes"/>
    <x v="10"/>
    <n v="2"/>
    <n v="7"/>
    <s v="Deal 2"/>
    <x v="1"/>
    <s v="No"/>
    <x v="0"/>
    <s v="DSL"/>
    <x v="1"/>
    <s v="Yes"/>
    <x v="0"/>
    <s v="Yes"/>
    <x v="1"/>
    <s v="No"/>
    <s v="No"/>
    <s v="Yes"/>
    <x v="0"/>
    <s v="Yes"/>
    <x v="1"/>
    <n v="40.6"/>
    <n v="2588.9499999999998"/>
    <n v="0"/>
    <n v="0"/>
    <n v="0"/>
    <n v="2588.9499999999998"/>
    <s v="Stayed"/>
    <x v="0"/>
    <s v="other"/>
    <n v="0"/>
    <s v="20-50"/>
    <n v="0"/>
    <x v="0"/>
    <x v="3"/>
  </r>
  <r>
    <s v="37371-UTT"/>
    <x v="0"/>
    <n v="38"/>
    <s v="Yes"/>
    <x v="7"/>
    <n v="2"/>
    <n v="10"/>
    <s v="Deal 2"/>
    <x v="1"/>
    <s v="No"/>
    <x v="0"/>
    <s v="DSL"/>
    <x v="0"/>
    <s v="No"/>
    <x v="1"/>
    <s v="Yes"/>
    <x v="1"/>
    <s v="Yes"/>
    <s v="Yes"/>
    <s v="No"/>
    <x v="2"/>
    <s v="No"/>
    <x v="0"/>
    <n v="46"/>
    <n v="2424.0500000000002"/>
    <n v="0"/>
    <n v="90"/>
    <n v="0"/>
    <n v="2514.0500000000002"/>
    <s v="Stayed"/>
    <x v="0"/>
    <s v="other"/>
    <n v="0"/>
    <s v="20-50"/>
    <n v="0"/>
    <x v="0"/>
    <x v="3"/>
  </r>
  <r>
    <s v="19397-KER"/>
    <x v="1"/>
    <n v="61"/>
    <s v="Yes"/>
    <x v="20"/>
    <n v="4"/>
    <n v="13"/>
    <s v="Deal 2"/>
    <x v="0"/>
    <s v="Yes"/>
    <x v="0"/>
    <s v="DSL"/>
    <x v="1"/>
    <s v="No"/>
    <x v="0"/>
    <s v="No"/>
    <x v="0"/>
    <s v="No"/>
    <s v="No"/>
    <s v="Yes"/>
    <x v="0"/>
    <s v="No"/>
    <x v="1"/>
    <n v="65.2"/>
    <n v="3512.15"/>
    <n v="0"/>
    <n v="0"/>
    <n v="2224.3200000000002"/>
    <n v="5736.47"/>
    <s v="Stayed"/>
    <x v="0"/>
    <s v="other"/>
    <n v="0"/>
    <s v="50-100"/>
    <n v="0"/>
    <x v="1"/>
    <x v="1"/>
  </r>
  <r>
    <s v="95011-BIH"/>
    <x v="0"/>
    <n v="63"/>
    <s v="Yes"/>
    <x v="9"/>
    <n v="1"/>
    <n v="11"/>
    <s v="None"/>
    <x v="0"/>
    <s v="Yes"/>
    <x v="0"/>
    <s v="Cable"/>
    <x v="1"/>
    <s v="Yes"/>
    <x v="0"/>
    <s v="Yes"/>
    <x v="0"/>
    <s v="Yes"/>
    <s v="Yes"/>
    <s v="Yes"/>
    <x v="2"/>
    <s v="No"/>
    <x v="0"/>
    <n v="86.45"/>
    <n v="3574.5"/>
    <n v="0"/>
    <n v="0"/>
    <n v="906.44"/>
    <n v="4480.9399999999996"/>
    <s v="Stayed"/>
    <x v="0"/>
    <s v="other"/>
    <n v="0"/>
    <s v="50-100"/>
    <n v="0"/>
    <x v="1"/>
    <x v="3"/>
  </r>
  <r>
    <s v="99204-HAR"/>
    <x v="0"/>
    <n v="23"/>
    <s v="No"/>
    <x v="15"/>
    <n v="7"/>
    <n v="2"/>
    <s v="None"/>
    <x v="0"/>
    <s v="No"/>
    <x v="0"/>
    <s v="Fiber Optic"/>
    <x v="1"/>
    <s v="No"/>
    <x v="1"/>
    <s v="Yes"/>
    <x v="0"/>
    <s v="Yes"/>
    <s v="Yes"/>
    <s v="Yes"/>
    <x v="1"/>
    <s v="Yes"/>
    <x v="1"/>
    <n v="105.5"/>
    <n v="2686.05"/>
    <n v="0"/>
    <n v="0"/>
    <n v="260"/>
    <n v="2946.05"/>
    <s v="Stayed"/>
    <x v="0"/>
    <s v="other"/>
    <n v="0"/>
    <s v="&gt;100"/>
    <n v="0"/>
    <x v="2"/>
    <x v="4"/>
  </r>
  <r>
    <s v="68296-UTT"/>
    <x v="1"/>
    <n v="71"/>
    <s v="Yes"/>
    <x v="7"/>
    <n v="9"/>
    <n v="31"/>
    <s v="Deal 3"/>
    <x v="0"/>
    <s v="Yes"/>
    <x v="0"/>
    <s v="Fiber Optic"/>
    <x v="0"/>
    <s v="Yes"/>
    <x v="1"/>
    <s v="No"/>
    <x v="0"/>
    <s v="Yes"/>
    <s v="No"/>
    <s v="Yes"/>
    <x v="1"/>
    <s v="No"/>
    <x v="0"/>
    <n v="105.95"/>
    <n v="2655.25"/>
    <n v="0"/>
    <n v="0"/>
    <n v="1158.5"/>
    <n v="3813.75"/>
    <s v="Churned"/>
    <x v="3"/>
    <s v="Price too high"/>
    <n v="1"/>
    <s v="&gt;100"/>
    <n v="0"/>
    <x v="1"/>
    <x v="0"/>
  </r>
  <r>
    <s v="24599-JAM"/>
    <x v="1"/>
    <n v="24"/>
    <s v="No"/>
    <x v="16"/>
    <n v="0"/>
    <n v="7"/>
    <s v="Deal 2"/>
    <x v="0"/>
    <s v="No"/>
    <x v="0"/>
    <s v="Cable"/>
    <x v="1"/>
    <s v="Yes"/>
    <x v="1"/>
    <s v="No"/>
    <x v="0"/>
    <s v="No"/>
    <s v="No"/>
    <s v="Yes"/>
    <x v="2"/>
    <s v="Yes"/>
    <x v="0"/>
    <n v="72"/>
    <n v="4284.2"/>
    <n v="0"/>
    <n v="0"/>
    <n v="397.42"/>
    <n v="4681.62"/>
    <s v="Stayed"/>
    <x v="0"/>
    <s v="other"/>
    <n v="0"/>
    <s v="50-100"/>
    <n v="0"/>
    <x v="2"/>
    <x v="3"/>
  </r>
  <r>
    <s v="83338-MAH"/>
    <x v="0"/>
    <n v="61"/>
    <s v="No"/>
    <x v="1"/>
    <n v="4"/>
    <n v="21"/>
    <s v="Deal 2"/>
    <x v="0"/>
    <s v="No"/>
    <x v="0"/>
    <s v="Fiber Optic"/>
    <x v="0"/>
    <s v="Yes"/>
    <x v="1"/>
    <s v="No"/>
    <x v="0"/>
    <s v="No"/>
    <s v="No"/>
    <s v="Yes"/>
    <x v="1"/>
    <s v="Yes"/>
    <x v="0"/>
    <n v="90.4"/>
    <n v="4494.6499999999996"/>
    <n v="0"/>
    <n v="0"/>
    <n v="575.26"/>
    <n v="5069.91"/>
    <s v="Stayed"/>
    <x v="0"/>
    <s v="other"/>
    <n v="0"/>
    <s v="50-100"/>
    <n v="0"/>
    <x v="1"/>
    <x v="2"/>
  </r>
  <r>
    <s v="81118-MAD"/>
    <x v="1"/>
    <n v="31"/>
    <s v="No"/>
    <x v="11"/>
    <n v="1"/>
    <n v="13"/>
    <s v="None"/>
    <x v="0"/>
    <s v="No"/>
    <x v="0"/>
    <s v="Cable"/>
    <x v="0"/>
    <s v="No"/>
    <x v="0"/>
    <s v="No"/>
    <x v="1"/>
    <s v="No"/>
    <s v="No"/>
    <s v="Yes"/>
    <x v="1"/>
    <s v="Yes"/>
    <x v="0"/>
    <n v="45.8"/>
    <n v="45.8"/>
    <n v="0"/>
    <n v="0"/>
    <n v="13.62"/>
    <n v="59.42"/>
    <s v="Joined"/>
    <x v="0"/>
    <s v="other"/>
    <n v="0"/>
    <s v="20-50"/>
    <n v="1"/>
    <x v="2"/>
    <x v="1"/>
  </r>
  <r>
    <s v="99652-AND"/>
    <x v="1"/>
    <n v="44"/>
    <s v="Yes"/>
    <x v="10"/>
    <n v="14"/>
    <n v="16"/>
    <s v="Deal 5"/>
    <x v="1"/>
    <s v="No"/>
    <x v="0"/>
    <s v="Cable"/>
    <x v="1"/>
    <s v="No"/>
    <x v="0"/>
    <s v="No"/>
    <x v="1"/>
    <s v="No"/>
    <s v="No"/>
    <s v="No"/>
    <x v="1"/>
    <s v="No"/>
    <x v="0"/>
    <n v="29.35"/>
    <n v="216.45"/>
    <n v="0"/>
    <n v="10"/>
    <n v="0"/>
    <n v="226.45"/>
    <s v="Stayed"/>
    <x v="0"/>
    <s v="other"/>
    <n v="0"/>
    <s v="20-50"/>
    <n v="0"/>
    <x v="0"/>
    <x v="1"/>
  </r>
  <r>
    <s v="18034-KER"/>
    <x v="0"/>
    <n v="33"/>
    <s v="Yes"/>
    <x v="20"/>
    <n v="2"/>
    <n v="15"/>
    <s v="None"/>
    <x v="0"/>
    <s v="No"/>
    <x v="0"/>
    <s v="Fiber Optic"/>
    <x v="0"/>
    <s v="No"/>
    <x v="0"/>
    <s v="No"/>
    <x v="1"/>
    <s v="No"/>
    <s v="No"/>
    <s v="Yes"/>
    <x v="1"/>
    <s v="Yes"/>
    <x v="1"/>
    <n v="69.8"/>
    <n v="69.8"/>
    <n v="0"/>
    <n v="0"/>
    <n v="11.08"/>
    <n v="80.88"/>
    <s v="Churned"/>
    <x v="2"/>
    <s v="Service dissatisfaction"/>
    <n v="1"/>
    <s v="50-100"/>
    <n v="0"/>
    <x v="2"/>
    <x v="1"/>
  </r>
  <r>
    <s v="35703-RAJ"/>
    <x v="0"/>
    <n v="70"/>
    <s v="Yes"/>
    <x v="8"/>
    <n v="0"/>
    <n v="26"/>
    <s v="Deal 1"/>
    <x v="0"/>
    <s v="Yes"/>
    <x v="0"/>
    <s v="Fiber Optic"/>
    <x v="1"/>
    <s v="Yes"/>
    <x v="1"/>
    <s v="Yes"/>
    <x v="0"/>
    <s v="Yes"/>
    <s v="Yes"/>
    <s v="Yes"/>
    <x v="2"/>
    <s v="Yes"/>
    <x v="2"/>
    <n v="114.5"/>
    <n v="8331.9500000000007"/>
    <n v="0"/>
    <n v="0"/>
    <n v="403.2"/>
    <n v="8735.15"/>
    <s v="Stayed"/>
    <x v="0"/>
    <s v="other"/>
    <n v="0"/>
    <s v="&gt;100"/>
    <n v="0"/>
    <x v="1"/>
    <x v="0"/>
  </r>
  <r>
    <s v="91728-AND"/>
    <x v="0"/>
    <n v="42"/>
    <s v="Yes"/>
    <x v="10"/>
    <n v="0"/>
    <n v="6"/>
    <s v="Deal 2"/>
    <x v="0"/>
    <s v="No"/>
    <x v="0"/>
    <s v="DSL"/>
    <x v="1"/>
    <s v="No"/>
    <x v="0"/>
    <s v="No"/>
    <x v="1"/>
    <s v="No"/>
    <s v="No"/>
    <s v="Yes"/>
    <x v="2"/>
    <s v="Yes"/>
    <x v="1"/>
    <n v="50.65"/>
    <n v="3221.25"/>
    <n v="37.04"/>
    <n v="0"/>
    <n v="1595.16"/>
    <n v="4779.37"/>
    <s v="Stayed"/>
    <x v="0"/>
    <s v="other"/>
    <n v="0"/>
    <s v="50-100"/>
    <n v="0"/>
    <x v="0"/>
    <x v="3"/>
  </r>
  <r>
    <s v="64512-UTT"/>
    <x v="1"/>
    <n v="49"/>
    <s v="Yes"/>
    <x v="7"/>
    <n v="12"/>
    <n v="7"/>
    <s v="Deal 2"/>
    <x v="0"/>
    <s v="Yes"/>
    <x v="0"/>
    <s v="Fiber Optic"/>
    <x v="0"/>
    <s v="No"/>
    <x v="1"/>
    <s v="No"/>
    <x v="1"/>
    <s v="Yes"/>
    <s v="Yes"/>
    <s v="Yes"/>
    <x v="1"/>
    <s v="No"/>
    <x v="0"/>
    <n v="89.4"/>
    <n v="4869.5"/>
    <n v="0"/>
    <n v="0"/>
    <n v="1907.28"/>
    <n v="6776.78"/>
    <s v="Stayed"/>
    <x v="0"/>
    <s v="other"/>
    <n v="0"/>
    <s v="50-100"/>
    <n v="0"/>
    <x v="0"/>
    <x v="3"/>
  </r>
  <r>
    <s v="51220-HAR"/>
    <x v="1"/>
    <n v="41"/>
    <s v="Yes"/>
    <x v="15"/>
    <n v="1"/>
    <n v="20"/>
    <s v="None"/>
    <x v="0"/>
    <s v="Yes"/>
    <x v="0"/>
    <s v="Cable"/>
    <x v="0"/>
    <s v="Yes"/>
    <x v="0"/>
    <s v="Yes"/>
    <x v="0"/>
    <s v="No"/>
    <s v="No"/>
    <s v="Yes"/>
    <x v="1"/>
    <s v="Yes"/>
    <x v="1"/>
    <n v="71.05"/>
    <n v="2168.15"/>
    <n v="0"/>
    <n v="0"/>
    <n v="198.4"/>
    <n v="2366.5500000000002"/>
    <s v="Stayed"/>
    <x v="0"/>
    <s v="other"/>
    <n v="0"/>
    <s v="50-100"/>
    <n v="0"/>
    <x v="0"/>
    <x v="2"/>
  </r>
  <r>
    <s v="85666-JAM"/>
    <x v="0"/>
    <n v="53"/>
    <s v="Yes"/>
    <x v="16"/>
    <n v="1"/>
    <n v="25"/>
    <s v="Deal 4"/>
    <x v="0"/>
    <s v="Yes"/>
    <x v="0"/>
    <s v="Fiber Optic"/>
    <x v="1"/>
    <s v="No"/>
    <x v="0"/>
    <s v="No"/>
    <x v="0"/>
    <s v="Yes"/>
    <s v="Yes"/>
    <s v="Yes"/>
    <x v="1"/>
    <s v="No"/>
    <x v="1"/>
    <n v="98.55"/>
    <n v="1008.55"/>
    <n v="0"/>
    <n v="0"/>
    <n v="275.7"/>
    <n v="1284.25"/>
    <s v="Churned"/>
    <x v="1"/>
    <s v="Competitor made better offer"/>
    <n v="1"/>
    <s v="50-100"/>
    <n v="0"/>
    <x v="1"/>
    <x v="0"/>
  </r>
  <r>
    <s v="12193-KER"/>
    <x v="0"/>
    <n v="56"/>
    <s v="Yes"/>
    <x v="20"/>
    <n v="15"/>
    <n v="4"/>
    <s v="Deal 2"/>
    <x v="0"/>
    <s v="Yes"/>
    <x v="0"/>
    <s v="Fiber Optic"/>
    <x v="1"/>
    <s v="Yes"/>
    <x v="1"/>
    <s v="No"/>
    <x v="0"/>
    <s v="Yes"/>
    <s v="Yes"/>
    <s v="Yes"/>
    <x v="0"/>
    <s v="Yes"/>
    <x v="0"/>
    <n v="109.15"/>
    <n v="6557.75"/>
    <n v="0"/>
    <n v="0"/>
    <n v="2387.73"/>
    <n v="8945.48"/>
    <s v="Stayed"/>
    <x v="0"/>
    <s v="other"/>
    <n v="0"/>
    <s v="&gt;100"/>
    <n v="0"/>
    <x v="1"/>
    <x v="4"/>
  </r>
  <r>
    <s v="87940-UTT"/>
    <x v="0"/>
    <n v="41"/>
    <s v="No"/>
    <x v="7"/>
    <n v="10"/>
    <n v="22"/>
    <s v="None"/>
    <x v="0"/>
    <s v="No"/>
    <x v="0"/>
    <s v="Fiber Optic"/>
    <x v="1"/>
    <s v="No"/>
    <x v="1"/>
    <s v="Yes"/>
    <x v="1"/>
    <s v="Yes"/>
    <s v="Yes"/>
    <s v="Yes"/>
    <x v="1"/>
    <s v="No"/>
    <x v="1"/>
    <n v="93"/>
    <n v="870.25"/>
    <n v="0"/>
    <n v="0"/>
    <n v="378.9"/>
    <n v="1249.1500000000001"/>
    <s v="Stayed"/>
    <x v="0"/>
    <s v="other"/>
    <n v="0"/>
    <s v="50-100"/>
    <n v="0"/>
    <x v="0"/>
    <x v="2"/>
  </r>
  <r>
    <s v="81451-JAM"/>
    <x v="1"/>
    <n v="71"/>
    <s v="Yes"/>
    <x v="16"/>
    <n v="12"/>
    <n v="4"/>
    <s v="None"/>
    <x v="1"/>
    <s v="No"/>
    <x v="0"/>
    <s v="Cable"/>
    <x v="0"/>
    <s v="No"/>
    <x v="0"/>
    <s v="Yes"/>
    <x v="1"/>
    <s v="No"/>
    <s v="No"/>
    <s v="No"/>
    <x v="1"/>
    <s v="Yes"/>
    <x v="1"/>
    <n v="29.65"/>
    <n v="291.39999999999998"/>
    <n v="0"/>
    <n v="110"/>
    <n v="0"/>
    <n v="401.4"/>
    <s v="Churned"/>
    <x v="0"/>
    <s v="Don't know"/>
    <n v="1"/>
    <s v="20-50"/>
    <n v="0"/>
    <x v="1"/>
    <x v="4"/>
  </r>
  <r>
    <s v="63739-KAR"/>
    <x v="0"/>
    <n v="60"/>
    <s v="Yes"/>
    <x v="3"/>
    <n v="10"/>
    <n v="8"/>
    <s v="None"/>
    <x v="0"/>
    <s v="No"/>
    <x v="1"/>
    <s v="No"/>
    <x v="0"/>
    <s v="No"/>
    <x v="0"/>
    <s v="No"/>
    <x v="1"/>
    <s v="No"/>
    <s v="No"/>
    <s v="No"/>
    <x v="1"/>
    <s v="No"/>
    <x v="1"/>
    <n v="19.95"/>
    <n v="19.95"/>
    <n v="0"/>
    <n v="0"/>
    <n v="17.61"/>
    <n v="37.56"/>
    <s v="Churned"/>
    <x v="4"/>
    <s v="Attitude of support person"/>
    <n v="1"/>
    <s v="&lt;20"/>
    <n v="0"/>
    <x v="1"/>
    <x v="3"/>
  </r>
  <r>
    <s v="12746-WES"/>
    <x v="0"/>
    <n v="53"/>
    <s v="No"/>
    <x v="2"/>
    <n v="7"/>
    <n v="17"/>
    <s v="None"/>
    <x v="0"/>
    <s v="No"/>
    <x v="1"/>
    <s v="No"/>
    <x v="0"/>
    <s v="No"/>
    <x v="0"/>
    <s v="No"/>
    <x v="1"/>
    <s v="No"/>
    <s v="No"/>
    <s v="No"/>
    <x v="1"/>
    <s v="Yes"/>
    <x v="0"/>
    <n v="19.95"/>
    <n v="59.25"/>
    <n v="0"/>
    <n v="0"/>
    <n v="139.44"/>
    <n v="198.69"/>
    <s v="Stayed"/>
    <x v="0"/>
    <s v="other"/>
    <n v="0"/>
    <s v="&lt;20"/>
    <n v="0"/>
    <x v="1"/>
    <x v="1"/>
  </r>
  <r>
    <s v="83099-HAR"/>
    <x v="0"/>
    <n v="64"/>
    <s v="Yes"/>
    <x v="15"/>
    <n v="14"/>
    <n v="35"/>
    <s v="None"/>
    <x v="0"/>
    <s v="Yes"/>
    <x v="0"/>
    <s v="Fiber Optic"/>
    <x v="0"/>
    <s v="No"/>
    <x v="0"/>
    <s v="No"/>
    <x v="0"/>
    <s v="Yes"/>
    <s v="No"/>
    <s v="Yes"/>
    <x v="2"/>
    <s v="No"/>
    <x v="1"/>
    <n v="94.75"/>
    <n v="3653"/>
    <n v="45.82"/>
    <n v="0"/>
    <n v="1784.48"/>
    <n v="5391.66"/>
    <s v="Stayed"/>
    <x v="0"/>
    <s v="other"/>
    <n v="0"/>
    <s v="50-100"/>
    <n v="0"/>
    <x v="1"/>
    <x v="0"/>
  </r>
  <r>
    <s v="58795-UTT"/>
    <x v="0"/>
    <n v="39"/>
    <s v="Yes"/>
    <x v="7"/>
    <n v="9"/>
    <n v="22"/>
    <s v="None"/>
    <x v="0"/>
    <s v="No"/>
    <x v="0"/>
    <s v="Fiber Optic"/>
    <x v="0"/>
    <s v="Yes"/>
    <x v="0"/>
    <s v="No"/>
    <x v="1"/>
    <s v="No"/>
    <s v="No"/>
    <s v="Yes"/>
    <x v="1"/>
    <s v="No"/>
    <x v="1"/>
    <n v="75.099999999999994"/>
    <n v="1212.8499999999999"/>
    <n v="0"/>
    <n v="0"/>
    <n v="608.32000000000005"/>
    <n v="1821.17"/>
    <s v="Stayed"/>
    <x v="0"/>
    <s v="other"/>
    <n v="0"/>
    <s v="50-100"/>
    <n v="0"/>
    <x v="0"/>
    <x v="2"/>
  </r>
  <r>
    <s v="68805-MAD"/>
    <x v="1"/>
    <n v="33"/>
    <s v="Yes"/>
    <x v="11"/>
    <n v="14"/>
    <n v="7"/>
    <s v="Deal 1"/>
    <x v="0"/>
    <s v="No"/>
    <x v="1"/>
    <s v="No"/>
    <x v="0"/>
    <s v="No"/>
    <x v="0"/>
    <s v="No"/>
    <x v="1"/>
    <s v="No"/>
    <s v="No"/>
    <s v="No"/>
    <x v="2"/>
    <s v="No"/>
    <x v="1"/>
    <n v="19.95"/>
    <n v="1311.75"/>
    <n v="0"/>
    <n v="0"/>
    <n v="1026.44"/>
    <n v="2338.19"/>
    <s v="Stayed"/>
    <x v="0"/>
    <s v="other"/>
    <n v="0"/>
    <s v="&lt;20"/>
    <n v="0"/>
    <x v="2"/>
    <x v="3"/>
  </r>
  <r>
    <s v="49064-TAM"/>
    <x v="1"/>
    <n v="52"/>
    <s v="Yes"/>
    <x v="4"/>
    <n v="7"/>
    <n v="29"/>
    <s v="None"/>
    <x v="0"/>
    <s v="No"/>
    <x v="1"/>
    <s v="No"/>
    <x v="0"/>
    <s v="No"/>
    <x v="0"/>
    <s v="No"/>
    <x v="1"/>
    <s v="No"/>
    <s v="No"/>
    <s v="No"/>
    <x v="2"/>
    <s v="No"/>
    <x v="0"/>
    <n v="19.7"/>
    <n v="406.95"/>
    <n v="0"/>
    <n v="0"/>
    <n v="317.39999999999998"/>
    <n v="724.35"/>
    <s v="Stayed"/>
    <x v="0"/>
    <s v="other"/>
    <n v="0"/>
    <s v="&lt;20"/>
    <n v="0"/>
    <x v="1"/>
    <x v="0"/>
  </r>
  <r>
    <s v="27046-JHA"/>
    <x v="0"/>
    <n v="26"/>
    <s v="Yes"/>
    <x v="14"/>
    <n v="4"/>
    <n v="6"/>
    <s v="None"/>
    <x v="0"/>
    <s v="No"/>
    <x v="0"/>
    <s v="Cable"/>
    <x v="1"/>
    <s v="Yes"/>
    <x v="1"/>
    <s v="Yes"/>
    <x v="1"/>
    <s v="Yes"/>
    <s v="Yes"/>
    <s v="Yes"/>
    <x v="2"/>
    <s v="Yes"/>
    <x v="2"/>
    <n v="74.349999999999994"/>
    <n v="4759.55"/>
    <n v="0"/>
    <n v="0"/>
    <n v="1153.92"/>
    <n v="5913.47"/>
    <s v="Stayed"/>
    <x v="0"/>
    <s v="other"/>
    <n v="0"/>
    <s v="50-100"/>
    <n v="0"/>
    <x v="2"/>
    <x v="3"/>
  </r>
  <r>
    <s v="67703-MAH"/>
    <x v="1"/>
    <n v="30"/>
    <s v="Yes"/>
    <x v="1"/>
    <n v="2"/>
    <n v="27"/>
    <s v="None"/>
    <x v="0"/>
    <s v="No"/>
    <x v="0"/>
    <s v="Fiber Optic"/>
    <x v="0"/>
    <s v="Yes"/>
    <x v="1"/>
    <s v="Yes"/>
    <x v="0"/>
    <s v="No"/>
    <s v="No"/>
    <s v="Yes"/>
    <x v="0"/>
    <s v="No"/>
    <x v="1"/>
    <n v="92.9"/>
    <n v="2768.35"/>
    <n v="0"/>
    <n v="0"/>
    <n v="765.52"/>
    <n v="3533.87"/>
    <s v="Stayed"/>
    <x v="0"/>
    <s v="other"/>
    <n v="0"/>
    <s v="50-100"/>
    <n v="0"/>
    <x v="2"/>
    <x v="0"/>
  </r>
  <r>
    <s v="69498-TAM"/>
    <x v="1"/>
    <n v="40"/>
    <s v="Yes"/>
    <x v="4"/>
    <n v="7"/>
    <n v="15"/>
    <s v="Deal 1"/>
    <x v="0"/>
    <s v="Yes"/>
    <x v="0"/>
    <s v="Fiber Optic"/>
    <x v="1"/>
    <s v="Yes"/>
    <x v="1"/>
    <s v="Yes"/>
    <x v="1"/>
    <s v="No"/>
    <s v="No"/>
    <s v="No"/>
    <x v="0"/>
    <s v="Yes"/>
    <x v="0"/>
    <n v="95.15"/>
    <n v="6770.85"/>
    <n v="0"/>
    <n v="0"/>
    <n v="2451.63"/>
    <n v="9222.48"/>
    <s v="Stayed"/>
    <x v="0"/>
    <s v="other"/>
    <n v="0"/>
    <s v="50-100"/>
    <n v="0"/>
    <x v="0"/>
    <x v="1"/>
  </r>
  <r>
    <s v="55615-UTT"/>
    <x v="1"/>
    <n v="45"/>
    <s v="Yes"/>
    <x v="7"/>
    <n v="15"/>
    <n v="33"/>
    <s v="None"/>
    <x v="0"/>
    <s v="No"/>
    <x v="0"/>
    <s v="Fiber Optic"/>
    <x v="0"/>
    <s v="Yes"/>
    <x v="1"/>
    <s v="Yes"/>
    <x v="0"/>
    <s v="Yes"/>
    <s v="Yes"/>
    <s v="Yes"/>
    <x v="0"/>
    <s v="Yes"/>
    <x v="0"/>
    <n v="104.55"/>
    <n v="2239.4"/>
    <n v="0"/>
    <n v="0"/>
    <n v="762.51"/>
    <n v="3001.91"/>
    <s v="Stayed"/>
    <x v="0"/>
    <s v="other"/>
    <n v="0"/>
    <s v="&gt;100"/>
    <n v="0"/>
    <x v="0"/>
    <x v="0"/>
  </r>
  <r>
    <s v="91505-DEL"/>
    <x v="0"/>
    <n v="62"/>
    <s v="Yes"/>
    <x v="0"/>
    <n v="13"/>
    <n v="36"/>
    <s v="Deal 5"/>
    <x v="0"/>
    <s v="Yes"/>
    <x v="0"/>
    <s v="Fiber Optic"/>
    <x v="0"/>
    <s v="No"/>
    <x v="0"/>
    <s v="No"/>
    <x v="0"/>
    <s v="Yes"/>
    <s v="Yes"/>
    <s v="Yes"/>
    <x v="2"/>
    <s v="Yes"/>
    <x v="1"/>
    <n v="94.85"/>
    <n v="335.75"/>
    <n v="0"/>
    <n v="0"/>
    <n v="113.34"/>
    <n v="449.09"/>
    <s v="Joined"/>
    <x v="0"/>
    <s v="other"/>
    <n v="0"/>
    <s v="50-100"/>
    <n v="1"/>
    <x v="1"/>
    <x v="0"/>
  </r>
  <r>
    <s v="67022-GUJ"/>
    <x v="1"/>
    <n v="28"/>
    <s v="No"/>
    <x v="6"/>
    <n v="13"/>
    <n v="21"/>
    <s v="Deal 3"/>
    <x v="0"/>
    <s v="Yes"/>
    <x v="0"/>
    <s v="Fiber Optic"/>
    <x v="1"/>
    <s v="No"/>
    <x v="1"/>
    <s v="No"/>
    <x v="0"/>
    <s v="No"/>
    <s v="No"/>
    <s v="Yes"/>
    <x v="0"/>
    <s v="No"/>
    <x v="1"/>
    <n v="98.05"/>
    <n v="3082.1"/>
    <n v="0"/>
    <n v="0"/>
    <n v="1131.19"/>
    <n v="4213.29"/>
    <s v="Stayed"/>
    <x v="0"/>
    <s v="other"/>
    <n v="0"/>
    <s v="50-100"/>
    <n v="0"/>
    <x v="2"/>
    <x v="2"/>
  </r>
  <r>
    <s v="46903-TAM"/>
    <x v="1"/>
    <n v="54"/>
    <s v="Yes"/>
    <x v="4"/>
    <n v="8"/>
    <n v="8"/>
    <s v="None"/>
    <x v="0"/>
    <s v="Yes"/>
    <x v="0"/>
    <s v="DSL"/>
    <x v="1"/>
    <s v="No"/>
    <x v="0"/>
    <s v="No"/>
    <x v="1"/>
    <s v="No"/>
    <s v="No"/>
    <s v="Yes"/>
    <x v="1"/>
    <s v="Yes"/>
    <x v="2"/>
    <n v="55.05"/>
    <n v="2030.75"/>
    <n v="0"/>
    <n v="0"/>
    <n v="1014.17"/>
    <n v="3044.92"/>
    <s v="Stayed"/>
    <x v="0"/>
    <s v="other"/>
    <n v="0"/>
    <s v="50-100"/>
    <n v="0"/>
    <x v="1"/>
    <x v="3"/>
  </r>
  <r>
    <s v="39950-GUJ"/>
    <x v="1"/>
    <n v="47"/>
    <s v="No"/>
    <x v="6"/>
    <n v="11"/>
    <n v="16"/>
    <s v="None"/>
    <x v="0"/>
    <s v="Yes"/>
    <x v="0"/>
    <s v="Fiber Optic"/>
    <x v="1"/>
    <s v="Yes"/>
    <x v="1"/>
    <s v="No"/>
    <x v="0"/>
    <s v="Yes"/>
    <s v="Yes"/>
    <s v="Yes"/>
    <x v="2"/>
    <s v="Yes"/>
    <x v="1"/>
    <n v="110.2"/>
    <n v="7467.5"/>
    <n v="0"/>
    <n v="0"/>
    <n v="1255.96"/>
    <n v="8723.4599999999991"/>
    <s v="Stayed"/>
    <x v="0"/>
    <s v="other"/>
    <n v="0"/>
    <s v="&gt;100"/>
    <n v="0"/>
    <x v="0"/>
    <x v="1"/>
  </r>
  <r>
    <s v="29355-WES"/>
    <x v="1"/>
    <n v="27"/>
    <s v="No"/>
    <x v="2"/>
    <n v="8"/>
    <n v="1"/>
    <s v="None"/>
    <x v="0"/>
    <s v="Yes"/>
    <x v="0"/>
    <s v="Fiber Optic"/>
    <x v="0"/>
    <s v="No"/>
    <x v="0"/>
    <s v="No"/>
    <x v="0"/>
    <s v="No"/>
    <s v="No"/>
    <s v="No"/>
    <x v="1"/>
    <s v="No"/>
    <x v="1"/>
    <n v="85.35"/>
    <n v="2896.6"/>
    <n v="0"/>
    <n v="0"/>
    <n v="800.36"/>
    <n v="3696.96"/>
    <s v="Stayed"/>
    <x v="0"/>
    <s v="other"/>
    <n v="0"/>
    <s v="50-100"/>
    <n v="0"/>
    <x v="2"/>
    <x v="4"/>
  </r>
  <r>
    <s v="72668-RAJ"/>
    <x v="0"/>
    <n v="25"/>
    <s v="No"/>
    <x v="8"/>
    <n v="2"/>
    <n v="27"/>
    <s v="Deal 5"/>
    <x v="1"/>
    <s v="No"/>
    <x v="0"/>
    <s v="Cable"/>
    <x v="1"/>
    <s v="No"/>
    <x v="1"/>
    <s v="Yes"/>
    <x v="0"/>
    <s v="Yes"/>
    <s v="Yes"/>
    <s v="Yes"/>
    <x v="1"/>
    <s v="No"/>
    <x v="2"/>
    <n v="58.5"/>
    <n v="539.85"/>
    <n v="0"/>
    <n v="0"/>
    <n v="0"/>
    <n v="539.85"/>
    <s v="Churned"/>
    <x v="1"/>
    <s v="Competitor offered higher download speeds"/>
    <n v="1"/>
    <s v="50-100"/>
    <n v="0"/>
    <x v="2"/>
    <x v="0"/>
  </r>
  <r>
    <s v="78913-JAM"/>
    <x v="1"/>
    <n v="29"/>
    <s v="No"/>
    <x v="16"/>
    <n v="2"/>
    <n v="17"/>
    <s v="Deal 3"/>
    <x v="0"/>
    <s v="Yes"/>
    <x v="0"/>
    <s v="DSL"/>
    <x v="0"/>
    <s v="No"/>
    <x v="0"/>
    <s v="No"/>
    <x v="1"/>
    <s v="No"/>
    <s v="No"/>
    <s v="Yes"/>
    <x v="1"/>
    <s v="No"/>
    <x v="0"/>
    <n v="49.9"/>
    <n v="1410.25"/>
    <n v="0"/>
    <n v="0"/>
    <n v="1159.48"/>
    <n v="2569.73"/>
    <s v="Stayed"/>
    <x v="0"/>
    <s v="other"/>
    <n v="0"/>
    <s v="20-50"/>
    <n v="0"/>
    <x v="2"/>
    <x v="1"/>
  </r>
  <r>
    <s v="83308-TAM"/>
    <x v="0"/>
    <n v="40"/>
    <s v="No"/>
    <x v="4"/>
    <n v="5"/>
    <n v="14"/>
    <s v="None"/>
    <x v="1"/>
    <s v="No"/>
    <x v="0"/>
    <s v="DSL"/>
    <x v="0"/>
    <s v="Yes"/>
    <x v="0"/>
    <s v="No"/>
    <x v="1"/>
    <s v="No"/>
    <s v="No"/>
    <s v="Yes"/>
    <x v="1"/>
    <s v="No"/>
    <x v="2"/>
    <n v="29.65"/>
    <n v="90.05"/>
    <n v="0"/>
    <n v="0"/>
    <n v="0"/>
    <n v="90.05"/>
    <s v="Joined"/>
    <x v="0"/>
    <s v="other"/>
    <n v="0"/>
    <s v="20-50"/>
    <n v="1"/>
    <x v="0"/>
    <x v="1"/>
  </r>
  <r>
    <s v="81528-AND"/>
    <x v="1"/>
    <n v="29"/>
    <s v="No"/>
    <x v="10"/>
    <n v="5"/>
    <n v="31"/>
    <s v="Deal 4"/>
    <x v="0"/>
    <s v="No"/>
    <x v="1"/>
    <s v="No"/>
    <x v="0"/>
    <s v="No"/>
    <x v="0"/>
    <s v="No"/>
    <x v="1"/>
    <s v="No"/>
    <s v="No"/>
    <s v="No"/>
    <x v="2"/>
    <s v="No"/>
    <x v="0"/>
    <n v="20.9"/>
    <n v="202.3"/>
    <n v="0"/>
    <n v="0"/>
    <n v="27.72"/>
    <n v="230.02"/>
    <s v="Stayed"/>
    <x v="0"/>
    <s v="other"/>
    <n v="0"/>
    <s v="20-50"/>
    <n v="0"/>
    <x v="2"/>
    <x v="0"/>
  </r>
  <r>
    <s v="89938-JAM"/>
    <x v="1"/>
    <n v="35"/>
    <s v="No"/>
    <x v="16"/>
    <n v="9"/>
    <n v="27"/>
    <s v="Deal 5"/>
    <x v="0"/>
    <s v="No"/>
    <x v="0"/>
    <s v="Fiber Optic"/>
    <x v="0"/>
    <s v="No"/>
    <x v="1"/>
    <s v="No"/>
    <x v="1"/>
    <s v="No"/>
    <s v="No"/>
    <s v="Yes"/>
    <x v="1"/>
    <s v="Yes"/>
    <x v="1"/>
    <n v="75.8"/>
    <n v="160.75"/>
    <n v="0"/>
    <n v="0"/>
    <n v="48.62"/>
    <n v="209.37"/>
    <s v="Churned"/>
    <x v="1"/>
    <s v="Competitor had better devices"/>
    <n v="1"/>
    <s v="50-100"/>
    <n v="0"/>
    <x v="0"/>
    <x v="0"/>
  </r>
  <r>
    <s v="12987-JAM"/>
    <x v="0"/>
    <n v="30"/>
    <s v="No"/>
    <x v="16"/>
    <n v="11"/>
    <n v="3"/>
    <s v="None"/>
    <x v="0"/>
    <s v="No"/>
    <x v="0"/>
    <s v="Cable"/>
    <x v="0"/>
    <s v="No"/>
    <x v="0"/>
    <s v="No"/>
    <x v="1"/>
    <s v="No"/>
    <s v="No"/>
    <s v="Yes"/>
    <x v="0"/>
    <s v="No"/>
    <x v="0"/>
    <n v="44.6"/>
    <n v="681.4"/>
    <n v="0"/>
    <n v="0"/>
    <n v="221.34"/>
    <n v="902.74"/>
    <s v="Stayed"/>
    <x v="0"/>
    <s v="other"/>
    <n v="0"/>
    <s v="20-50"/>
    <n v="0"/>
    <x v="2"/>
    <x v="4"/>
  </r>
  <r>
    <s v="59124-MAH"/>
    <x v="1"/>
    <n v="43"/>
    <s v="Yes"/>
    <x v="1"/>
    <n v="10"/>
    <n v="24"/>
    <s v="None"/>
    <x v="0"/>
    <s v="No"/>
    <x v="0"/>
    <s v="Fiber Optic"/>
    <x v="1"/>
    <s v="Yes"/>
    <x v="0"/>
    <s v="Yes"/>
    <x v="0"/>
    <s v="Yes"/>
    <s v="Yes"/>
    <s v="Yes"/>
    <x v="2"/>
    <s v="Yes"/>
    <x v="0"/>
    <n v="106.35"/>
    <n v="7261.75"/>
    <n v="0"/>
    <n v="0"/>
    <n v="2960.1"/>
    <n v="10221.85"/>
    <s v="Stayed"/>
    <x v="0"/>
    <s v="other"/>
    <n v="0"/>
    <s v="&gt;100"/>
    <n v="0"/>
    <x v="0"/>
    <x v="0"/>
  </r>
  <r>
    <s v="55440-GUJ"/>
    <x v="0"/>
    <n v="21"/>
    <s v="Yes"/>
    <x v="6"/>
    <n v="7"/>
    <n v="4"/>
    <s v="Deal 3"/>
    <x v="0"/>
    <s v="Yes"/>
    <x v="0"/>
    <s v="Fiber Optic"/>
    <x v="0"/>
    <s v="No"/>
    <x v="1"/>
    <s v="Yes"/>
    <x v="0"/>
    <s v="No"/>
    <s v="No"/>
    <s v="Yes"/>
    <x v="2"/>
    <s v="No"/>
    <x v="0"/>
    <n v="94.3"/>
    <n v="3460.95"/>
    <n v="0"/>
    <n v="0"/>
    <n v="485.81"/>
    <n v="3946.76"/>
    <s v="Stayed"/>
    <x v="0"/>
    <s v="other"/>
    <n v="0"/>
    <s v="50-100"/>
    <n v="0"/>
    <x v="2"/>
    <x v="4"/>
  </r>
  <r>
    <s v="63902-KER"/>
    <x v="1"/>
    <n v="71"/>
    <s v="Yes"/>
    <x v="20"/>
    <n v="0"/>
    <n v="31"/>
    <s v="Deal 5"/>
    <x v="1"/>
    <s v="No"/>
    <x v="0"/>
    <s v="DSL"/>
    <x v="0"/>
    <s v="No"/>
    <x v="0"/>
    <s v="No"/>
    <x v="1"/>
    <s v="No"/>
    <s v="No"/>
    <s v="Yes"/>
    <x v="1"/>
    <s v="Yes"/>
    <x v="1"/>
    <n v="25.2"/>
    <n v="102.5"/>
    <n v="0"/>
    <n v="0"/>
    <n v="0"/>
    <n v="102.5"/>
    <s v="Churned"/>
    <x v="2"/>
    <s v="Poor expertise of online support"/>
    <n v="1"/>
    <s v="20-50"/>
    <n v="0"/>
    <x v="1"/>
    <x v="0"/>
  </r>
  <r>
    <s v="49184-JAM"/>
    <x v="1"/>
    <n v="68"/>
    <s v="Yes"/>
    <x v="16"/>
    <n v="2"/>
    <n v="4"/>
    <s v="Deal 5"/>
    <x v="0"/>
    <s v="Yes"/>
    <x v="0"/>
    <s v="Fiber Optic"/>
    <x v="0"/>
    <s v="Yes"/>
    <x v="0"/>
    <s v="No"/>
    <x v="1"/>
    <s v="Yes"/>
    <s v="Yes"/>
    <s v="Yes"/>
    <x v="1"/>
    <s v="Yes"/>
    <x v="0"/>
    <n v="90.85"/>
    <n v="90.85"/>
    <n v="0"/>
    <n v="0"/>
    <n v="8.56"/>
    <n v="99.41"/>
    <s v="Churned"/>
    <x v="1"/>
    <s v="Competitor made better offer"/>
    <n v="1"/>
    <s v="50-100"/>
    <n v="0"/>
    <x v="1"/>
    <x v="4"/>
  </r>
  <r>
    <s v="72068-TAM"/>
    <x v="1"/>
    <n v="48"/>
    <s v="No"/>
    <x v="4"/>
    <n v="15"/>
    <n v="8"/>
    <s v="Deal 1"/>
    <x v="0"/>
    <s v="Yes"/>
    <x v="0"/>
    <s v="Fiber Optic"/>
    <x v="0"/>
    <s v="Yes"/>
    <x v="1"/>
    <s v="Yes"/>
    <x v="0"/>
    <s v="Yes"/>
    <s v="Yes"/>
    <s v="Yes"/>
    <x v="0"/>
    <s v="Yes"/>
    <x v="1"/>
    <n v="108.5"/>
    <n v="8003.8"/>
    <n v="0"/>
    <n v="0"/>
    <n v="2767.68"/>
    <n v="10771.48"/>
    <s v="Stayed"/>
    <x v="0"/>
    <s v="other"/>
    <n v="0"/>
    <s v="&gt;100"/>
    <n v="0"/>
    <x v="0"/>
    <x v="3"/>
  </r>
  <r>
    <s v="15154-MAD"/>
    <x v="1"/>
    <n v="27"/>
    <s v="Yes"/>
    <x v="11"/>
    <n v="7"/>
    <n v="11"/>
    <s v="None"/>
    <x v="0"/>
    <s v="No"/>
    <x v="0"/>
    <s v="Fiber Optic"/>
    <x v="0"/>
    <s v="No"/>
    <x v="1"/>
    <s v="No"/>
    <x v="0"/>
    <s v="Yes"/>
    <s v="Yes"/>
    <s v="Yes"/>
    <x v="1"/>
    <s v="Yes"/>
    <x v="1"/>
    <n v="94.75"/>
    <n v="759.55"/>
    <n v="0"/>
    <n v="0"/>
    <n v="177.12"/>
    <n v="936.67"/>
    <s v="Stayed"/>
    <x v="0"/>
    <s v="other"/>
    <n v="0"/>
    <s v="50-100"/>
    <n v="0"/>
    <x v="2"/>
    <x v="3"/>
  </r>
  <r>
    <s v="52090-GUJ"/>
    <x v="0"/>
    <n v="30"/>
    <s v="Yes"/>
    <x v="6"/>
    <n v="4"/>
    <n v="28"/>
    <s v="None"/>
    <x v="0"/>
    <s v="No"/>
    <x v="1"/>
    <s v="No"/>
    <x v="0"/>
    <s v="No"/>
    <x v="0"/>
    <s v="No"/>
    <x v="1"/>
    <s v="No"/>
    <s v="No"/>
    <s v="No"/>
    <x v="2"/>
    <s v="No"/>
    <x v="0"/>
    <n v="19.850000000000001"/>
    <n v="470"/>
    <n v="0"/>
    <n v="0"/>
    <n v="1286.55"/>
    <n v="1756.55"/>
    <s v="Stayed"/>
    <x v="0"/>
    <s v="other"/>
    <n v="0"/>
    <s v="&lt;20"/>
    <n v="0"/>
    <x v="2"/>
    <x v="0"/>
  </r>
  <r>
    <s v="45591-GUJ"/>
    <x v="1"/>
    <n v="20"/>
    <s v="Yes"/>
    <x v="6"/>
    <n v="8"/>
    <n v="5"/>
    <s v="None"/>
    <x v="0"/>
    <s v="Yes"/>
    <x v="0"/>
    <s v="Cable"/>
    <x v="0"/>
    <s v="No"/>
    <x v="0"/>
    <s v="Yes"/>
    <x v="1"/>
    <s v="Yes"/>
    <s v="Yes"/>
    <s v="Yes"/>
    <x v="1"/>
    <s v="No"/>
    <x v="0"/>
    <n v="65.55"/>
    <n v="237.2"/>
    <n v="0"/>
    <n v="0"/>
    <n v="53.24"/>
    <n v="290.44"/>
    <s v="Stayed"/>
    <x v="0"/>
    <s v="other"/>
    <n v="0"/>
    <s v="50-100"/>
    <n v="0"/>
    <x v="3"/>
    <x v="4"/>
  </r>
  <r>
    <s v="37275-RAJ"/>
    <x v="0"/>
    <n v="26"/>
    <s v="Yes"/>
    <x v="8"/>
    <n v="8"/>
    <n v="36"/>
    <s v="None"/>
    <x v="0"/>
    <s v="Yes"/>
    <x v="0"/>
    <s v="Fiber Optic"/>
    <x v="1"/>
    <s v="Yes"/>
    <x v="0"/>
    <s v="Yes"/>
    <x v="0"/>
    <s v="Yes"/>
    <s v="Yes"/>
    <s v="Yes"/>
    <x v="2"/>
    <s v="Yes"/>
    <x v="0"/>
    <n v="108.95"/>
    <n v="7875"/>
    <n v="0"/>
    <n v="0"/>
    <n v="1530.72"/>
    <n v="9405.7199999999993"/>
    <s v="Stayed"/>
    <x v="0"/>
    <s v="other"/>
    <n v="0"/>
    <s v="&gt;100"/>
    <n v="0"/>
    <x v="2"/>
    <x v="0"/>
  </r>
  <r>
    <s v="82559-CHH"/>
    <x v="0"/>
    <n v="34"/>
    <s v="Yes"/>
    <x v="12"/>
    <n v="0"/>
    <n v="33"/>
    <s v="Deal 5"/>
    <x v="0"/>
    <s v="No"/>
    <x v="0"/>
    <s v="DSL"/>
    <x v="0"/>
    <s v="Yes"/>
    <x v="0"/>
    <s v="Yes"/>
    <x v="1"/>
    <s v="Yes"/>
    <s v="Yes"/>
    <s v="No"/>
    <x v="1"/>
    <s v="Yes"/>
    <x v="0"/>
    <n v="64.2"/>
    <n v="143.65"/>
    <n v="0"/>
    <n v="30"/>
    <n v="8.82"/>
    <n v="182.47"/>
    <s v="Joined"/>
    <x v="0"/>
    <s v="other"/>
    <n v="0"/>
    <s v="50-100"/>
    <n v="1"/>
    <x v="2"/>
    <x v="0"/>
  </r>
  <r>
    <s v="72275-GUJ"/>
    <x v="1"/>
    <n v="45"/>
    <s v="Yes"/>
    <x v="6"/>
    <n v="8"/>
    <n v="4"/>
    <s v="None"/>
    <x v="0"/>
    <s v="No"/>
    <x v="1"/>
    <s v="No"/>
    <x v="0"/>
    <s v="No"/>
    <x v="0"/>
    <s v="No"/>
    <x v="1"/>
    <s v="No"/>
    <s v="No"/>
    <s v="No"/>
    <x v="0"/>
    <s v="No"/>
    <x v="0"/>
    <n v="19.95"/>
    <n v="47.7"/>
    <n v="0"/>
    <n v="0"/>
    <n v="62.9"/>
    <n v="110.6"/>
    <s v="Joined"/>
    <x v="0"/>
    <s v="other"/>
    <n v="0"/>
    <s v="&lt;20"/>
    <n v="1"/>
    <x v="0"/>
    <x v="4"/>
  </r>
  <r>
    <s v="68242-PUN"/>
    <x v="0"/>
    <n v="36"/>
    <s v="No"/>
    <x v="13"/>
    <n v="9"/>
    <n v="29"/>
    <s v="Deal 1"/>
    <x v="0"/>
    <s v="Yes"/>
    <x v="0"/>
    <s v="Fiber Optic"/>
    <x v="0"/>
    <s v="Yes"/>
    <x v="1"/>
    <s v="No"/>
    <x v="0"/>
    <s v="Yes"/>
    <s v="Yes"/>
    <s v="Yes"/>
    <x v="0"/>
    <s v="Yes"/>
    <x v="1"/>
    <n v="105.4"/>
    <n v="6989.45"/>
    <n v="0"/>
    <n v="0"/>
    <n v="2611.66"/>
    <n v="9601.11"/>
    <s v="Stayed"/>
    <x v="0"/>
    <s v="other"/>
    <n v="0"/>
    <s v="&gt;100"/>
    <n v="0"/>
    <x v="0"/>
    <x v="0"/>
  </r>
  <r>
    <s v="69666-MAD"/>
    <x v="0"/>
    <n v="25"/>
    <s v="No"/>
    <x v="11"/>
    <n v="8"/>
    <n v="23"/>
    <s v="None"/>
    <x v="0"/>
    <s v="No"/>
    <x v="0"/>
    <s v="Cable"/>
    <x v="0"/>
    <s v="Yes"/>
    <x v="0"/>
    <s v="Yes"/>
    <x v="0"/>
    <s v="No"/>
    <s v="No"/>
    <s v="No"/>
    <x v="1"/>
    <s v="No"/>
    <x v="2"/>
    <n v="66.25"/>
    <n v="620.54999999999995"/>
    <n v="0"/>
    <n v="10"/>
    <n v="223.29"/>
    <n v="853.84"/>
    <s v="Churned"/>
    <x v="2"/>
    <s v="Network reliability"/>
    <n v="1"/>
    <s v="50-100"/>
    <n v="0"/>
    <x v="2"/>
    <x v="2"/>
  </r>
  <r>
    <s v="65796-DEL"/>
    <x v="0"/>
    <n v="47"/>
    <s v="Yes"/>
    <x v="0"/>
    <n v="14"/>
    <n v="26"/>
    <s v="None"/>
    <x v="0"/>
    <s v="No"/>
    <x v="0"/>
    <s v="Cable"/>
    <x v="0"/>
    <s v="No"/>
    <x v="0"/>
    <s v="No"/>
    <x v="1"/>
    <s v="No"/>
    <s v="No"/>
    <s v="Yes"/>
    <x v="1"/>
    <s v="Yes"/>
    <x v="2"/>
    <n v="46"/>
    <n v="193.6"/>
    <n v="0"/>
    <n v="0"/>
    <n v="60.28"/>
    <n v="253.88"/>
    <s v="Churned"/>
    <x v="2"/>
    <s v="Lack of self-service on Website"/>
    <n v="1"/>
    <s v="20-50"/>
    <n v="0"/>
    <x v="0"/>
    <x v="0"/>
  </r>
  <r>
    <s v="35604-ASS"/>
    <x v="1"/>
    <n v="60"/>
    <s v="Yes"/>
    <x v="17"/>
    <n v="11"/>
    <n v="34"/>
    <s v="Deal 4"/>
    <x v="0"/>
    <s v="Yes"/>
    <x v="0"/>
    <s v="Fiber Optic"/>
    <x v="0"/>
    <s v="Yes"/>
    <x v="0"/>
    <s v="No"/>
    <x v="1"/>
    <s v="No"/>
    <s v="No"/>
    <s v="No"/>
    <x v="1"/>
    <s v="Yes"/>
    <x v="0"/>
    <n v="78.849999999999994"/>
    <n v="1600.25"/>
    <n v="0"/>
    <n v="50"/>
    <n v="667.7"/>
    <n v="2317.9499999999998"/>
    <s v="Stayed"/>
    <x v="0"/>
    <s v="other"/>
    <n v="0"/>
    <s v="50-100"/>
    <n v="0"/>
    <x v="1"/>
    <x v="0"/>
  </r>
  <r>
    <s v="67007-UTT"/>
    <x v="0"/>
    <n v="68"/>
    <s v="Yes"/>
    <x v="7"/>
    <n v="11"/>
    <n v="6"/>
    <s v="None"/>
    <x v="0"/>
    <s v="No"/>
    <x v="0"/>
    <s v="Fiber Optic"/>
    <x v="0"/>
    <s v="Yes"/>
    <x v="0"/>
    <s v="No"/>
    <x v="1"/>
    <s v="No"/>
    <s v="No"/>
    <s v="Yes"/>
    <x v="0"/>
    <s v="No"/>
    <x v="1"/>
    <n v="75.150000000000006"/>
    <n v="3772.65"/>
    <n v="0"/>
    <n v="0"/>
    <n v="1980.48"/>
    <n v="5753.13"/>
    <s v="Stayed"/>
    <x v="0"/>
    <s v="other"/>
    <n v="0"/>
    <s v="50-100"/>
    <n v="0"/>
    <x v="1"/>
    <x v="3"/>
  </r>
  <r>
    <s v="15822-JAM"/>
    <x v="1"/>
    <n v="38"/>
    <s v="Yes"/>
    <x v="16"/>
    <n v="1"/>
    <n v="14"/>
    <s v="None"/>
    <x v="0"/>
    <s v="No"/>
    <x v="1"/>
    <s v="No"/>
    <x v="0"/>
    <s v="No"/>
    <x v="0"/>
    <s v="No"/>
    <x v="1"/>
    <s v="No"/>
    <s v="No"/>
    <s v="No"/>
    <x v="2"/>
    <s v="Yes"/>
    <x v="0"/>
    <n v="20.55"/>
    <n v="945.7"/>
    <n v="0"/>
    <n v="0"/>
    <n v="2100.4299999999998"/>
    <n v="3046.13"/>
    <s v="Stayed"/>
    <x v="0"/>
    <s v="other"/>
    <n v="0"/>
    <s v="20-50"/>
    <n v="0"/>
    <x v="0"/>
    <x v="1"/>
  </r>
  <r>
    <s v="84145-WES"/>
    <x v="1"/>
    <n v="54"/>
    <s v="Yes"/>
    <x v="2"/>
    <n v="9"/>
    <n v="9"/>
    <s v="Deal 1"/>
    <x v="0"/>
    <s v="Yes"/>
    <x v="0"/>
    <s v="DSL"/>
    <x v="1"/>
    <s v="Yes"/>
    <x v="1"/>
    <s v="No"/>
    <x v="1"/>
    <s v="No"/>
    <s v="No"/>
    <s v="No"/>
    <x v="2"/>
    <s v="No"/>
    <x v="1"/>
    <n v="66.900000000000006"/>
    <n v="4370.25"/>
    <n v="0"/>
    <n v="70"/>
    <n v="2930.4"/>
    <n v="7370.65"/>
    <s v="Stayed"/>
    <x v="0"/>
    <s v="other"/>
    <n v="0"/>
    <s v="50-100"/>
    <n v="0"/>
    <x v="1"/>
    <x v="3"/>
  </r>
  <r>
    <s v="21061-MAD"/>
    <x v="1"/>
    <n v="23"/>
    <s v="Yes"/>
    <x v="11"/>
    <n v="1"/>
    <n v="1"/>
    <s v="None"/>
    <x v="0"/>
    <s v="No"/>
    <x v="1"/>
    <s v="No"/>
    <x v="0"/>
    <s v="No"/>
    <x v="0"/>
    <s v="No"/>
    <x v="1"/>
    <s v="No"/>
    <s v="No"/>
    <s v="No"/>
    <x v="0"/>
    <s v="No"/>
    <x v="1"/>
    <n v="20.3"/>
    <n v="755.4"/>
    <n v="0"/>
    <n v="0"/>
    <n v="378.51"/>
    <n v="1133.9100000000001"/>
    <s v="Stayed"/>
    <x v="0"/>
    <s v="other"/>
    <n v="0"/>
    <s v="20-50"/>
    <n v="0"/>
    <x v="2"/>
    <x v="4"/>
  </r>
  <r>
    <s v="11262-HAR"/>
    <x v="1"/>
    <n v="73"/>
    <s v="Yes"/>
    <x v="15"/>
    <n v="5"/>
    <n v="32"/>
    <s v="None"/>
    <x v="0"/>
    <s v="Yes"/>
    <x v="0"/>
    <s v="Fiber Optic"/>
    <x v="0"/>
    <s v="No"/>
    <x v="0"/>
    <s v="No"/>
    <x v="0"/>
    <s v="Yes"/>
    <s v="No"/>
    <s v="Yes"/>
    <x v="1"/>
    <s v="Yes"/>
    <x v="1"/>
    <n v="95.1"/>
    <n v="95.1"/>
    <n v="0"/>
    <n v="0"/>
    <n v="4.8899999999999997"/>
    <n v="99.99"/>
    <s v="Churned"/>
    <x v="3"/>
    <s v="Price too high"/>
    <n v="1"/>
    <s v="50-100"/>
    <n v="0"/>
    <x v="1"/>
    <x v="0"/>
  </r>
  <r>
    <s v="31860-TEL"/>
    <x v="0"/>
    <n v="76"/>
    <s v="No"/>
    <x v="5"/>
    <n v="14"/>
    <n v="9"/>
    <s v="None"/>
    <x v="1"/>
    <s v="No"/>
    <x v="0"/>
    <s v="Cable"/>
    <x v="1"/>
    <s v="No"/>
    <x v="0"/>
    <s v="No"/>
    <x v="1"/>
    <s v="Yes"/>
    <s v="No"/>
    <s v="Yes"/>
    <x v="1"/>
    <s v="No"/>
    <x v="2"/>
    <n v="40.049999999999997"/>
    <n v="880.2"/>
    <n v="0"/>
    <n v="0"/>
    <n v="0"/>
    <n v="880.2"/>
    <s v="Churned"/>
    <x v="0"/>
    <s v="Moved"/>
    <n v="1"/>
    <s v="20-50"/>
    <n v="0"/>
    <x v="1"/>
    <x v="3"/>
  </r>
  <r>
    <s v="82900-HAR"/>
    <x v="1"/>
    <n v="63"/>
    <s v="No"/>
    <x v="15"/>
    <n v="6"/>
    <n v="23"/>
    <s v="None"/>
    <x v="0"/>
    <s v="No"/>
    <x v="0"/>
    <s v="Cable"/>
    <x v="1"/>
    <s v="Yes"/>
    <x v="1"/>
    <s v="No"/>
    <x v="1"/>
    <s v="No"/>
    <s v="No"/>
    <s v="Yes"/>
    <x v="2"/>
    <s v="Yes"/>
    <x v="0"/>
    <n v="61.3"/>
    <n v="3346.8"/>
    <n v="0"/>
    <n v="0"/>
    <n v="1063.44"/>
    <n v="4410.24"/>
    <s v="Stayed"/>
    <x v="0"/>
    <s v="other"/>
    <n v="0"/>
    <s v="50-100"/>
    <n v="0"/>
    <x v="1"/>
    <x v="2"/>
  </r>
  <r>
    <s v="66391-KER"/>
    <x v="1"/>
    <n v="27"/>
    <s v="Yes"/>
    <x v="20"/>
    <n v="4"/>
    <n v="21"/>
    <s v="Deal 1"/>
    <x v="0"/>
    <s v="Yes"/>
    <x v="0"/>
    <s v="Fiber Optic"/>
    <x v="1"/>
    <s v="Yes"/>
    <x v="1"/>
    <s v="Yes"/>
    <x v="0"/>
    <s v="Yes"/>
    <s v="Yes"/>
    <s v="Yes"/>
    <x v="2"/>
    <s v="Yes"/>
    <x v="0"/>
    <n v="112.75"/>
    <n v="8192.6"/>
    <n v="0"/>
    <n v="0"/>
    <n v="2537.2800000000002"/>
    <n v="10729.88"/>
    <s v="Stayed"/>
    <x v="0"/>
    <s v="other"/>
    <n v="0"/>
    <s v="&gt;100"/>
    <n v="0"/>
    <x v="2"/>
    <x v="2"/>
  </r>
  <r>
    <s v="42399-DEL"/>
    <x v="1"/>
    <n v="31"/>
    <s v="Yes"/>
    <x v="0"/>
    <n v="0"/>
    <n v="26"/>
    <s v="Deal 4"/>
    <x v="0"/>
    <s v="No"/>
    <x v="0"/>
    <s v="Fiber Optic"/>
    <x v="0"/>
    <s v="No"/>
    <x v="0"/>
    <s v="Yes"/>
    <x v="0"/>
    <s v="Yes"/>
    <s v="Yes"/>
    <s v="Yes"/>
    <x v="1"/>
    <s v="Yes"/>
    <x v="0"/>
    <n v="95.1"/>
    <n v="865.1"/>
    <n v="43.25"/>
    <n v="0"/>
    <n v="456.9"/>
    <n v="1278.75"/>
    <s v="Stayed"/>
    <x v="0"/>
    <s v="other"/>
    <n v="0"/>
    <s v="50-100"/>
    <n v="0"/>
    <x v="2"/>
    <x v="0"/>
  </r>
  <r>
    <s v="47651-TAM"/>
    <x v="0"/>
    <n v="29"/>
    <s v="Yes"/>
    <x v="4"/>
    <n v="14"/>
    <n v="15"/>
    <s v="None"/>
    <x v="0"/>
    <s v="No"/>
    <x v="0"/>
    <s v="DSL"/>
    <x v="1"/>
    <s v="No"/>
    <x v="1"/>
    <s v="Yes"/>
    <x v="0"/>
    <s v="No"/>
    <s v="Yes"/>
    <s v="Yes"/>
    <x v="1"/>
    <s v="Yes"/>
    <x v="0"/>
    <n v="69.5"/>
    <n v="653.25"/>
    <n v="0"/>
    <n v="0"/>
    <n v="309.87"/>
    <n v="963.12"/>
    <s v="Stayed"/>
    <x v="0"/>
    <s v="other"/>
    <n v="0"/>
    <s v="50-100"/>
    <n v="0"/>
    <x v="2"/>
    <x v="1"/>
  </r>
  <r>
    <s v="79738-UTT"/>
    <x v="1"/>
    <n v="33"/>
    <s v="Yes"/>
    <x v="7"/>
    <n v="1"/>
    <n v="6"/>
    <s v="None"/>
    <x v="0"/>
    <s v="No"/>
    <x v="1"/>
    <s v="No"/>
    <x v="0"/>
    <s v="No"/>
    <x v="0"/>
    <s v="No"/>
    <x v="1"/>
    <s v="No"/>
    <s v="No"/>
    <s v="No"/>
    <x v="1"/>
    <s v="No"/>
    <x v="1"/>
    <n v="19.25"/>
    <n v="617.65"/>
    <n v="0"/>
    <n v="0"/>
    <n v="1323.35"/>
    <n v="1941"/>
    <s v="Stayed"/>
    <x v="0"/>
    <s v="other"/>
    <n v="0"/>
    <s v="&lt;20"/>
    <n v="0"/>
    <x v="2"/>
    <x v="3"/>
  </r>
  <r>
    <s v="86385-ASS"/>
    <x v="0"/>
    <n v="80"/>
    <s v="No"/>
    <x v="17"/>
    <n v="1"/>
    <n v="16"/>
    <s v="None"/>
    <x v="0"/>
    <s v="No"/>
    <x v="0"/>
    <s v="Fiber Optic"/>
    <x v="0"/>
    <s v="No"/>
    <x v="0"/>
    <s v="No"/>
    <x v="1"/>
    <s v="No"/>
    <s v="No"/>
    <s v="No"/>
    <x v="1"/>
    <s v="Yes"/>
    <x v="1"/>
    <n v="69.5"/>
    <n v="69.5"/>
    <n v="0"/>
    <n v="80"/>
    <n v="41.2"/>
    <n v="190.7"/>
    <s v="Churned"/>
    <x v="3"/>
    <s v="Price too high"/>
    <n v="1"/>
    <s v="50-100"/>
    <n v="0"/>
    <x v="1"/>
    <x v="1"/>
  </r>
  <r>
    <s v="33772-DEL"/>
    <x v="1"/>
    <n v="76"/>
    <s v="Yes"/>
    <x v="0"/>
    <n v="0"/>
    <n v="27"/>
    <s v="None"/>
    <x v="0"/>
    <s v="Yes"/>
    <x v="0"/>
    <s v="Fiber Optic"/>
    <x v="0"/>
    <s v="No"/>
    <x v="0"/>
    <s v="No"/>
    <x v="1"/>
    <s v="No"/>
    <s v="No"/>
    <s v="Yes"/>
    <x v="1"/>
    <s v="No"/>
    <x v="1"/>
    <n v="74"/>
    <n v="3919.15"/>
    <n v="0"/>
    <n v="0"/>
    <n v="1898.64"/>
    <n v="5817.79"/>
    <s v="Stayed"/>
    <x v="0"/>
    <s v="other"/>
    <n v="0"/>
    <s v="50-100"/>
    <n v="0"/>
    <x v="1"/>
    <x v="0"/>
  </r>
  <r>
    <s v="64415-AND"/>
    <x v="1"/>
    <n v="63"/>
    <s v="Yes"/>
    <x v="10"/>
    <n v="6"/>
    <n v="30"/>
    <s v="None"/>
    <x v="0"/>
    <s v="Yes"/>
    <x v="0"/>
    <s v="Fiber Optic"/>
    <x v="0"/>
    <s v="No"/>
    <x v="0"/>
    <s v="No"/>
    <x v="0"/>
    <s v="No"/>
    <s v="No"/>
    <s v="Yes"/>
    <x v="1"/>
    <s v="Yes"/>
    <x v="1"/>
    <n v="85.7"/>
    <n v="85.7"/>
    <n v="0"/>
    <n v="0"/>
    <n v="45.81"/>
    <n v="131.51"/>
    <s v="Churned"/>
    <x v="1"/>
    <s v="Competitor had better devices"/>
    <n v="1"/>
    <s v="50-100"/>
    <n v="0"/>
    <x v="1"/>
    <x v="0"/>
  </r>
  <r>
    <s v="63551-TAM"/>
    <x v="0"/>
    <n v="56"/>
    <s v="Yes"/>
    <x v="4"/>
    <n v="14"/>
    <n v="28"/>
    <s v="Deal 2"/>
    <x v="0"/>
    <s v="Yes"/>
    <x v="0"/>
    <s v="Fiber Optic"/>
    <x v="0"/>
    <s v="Yes"/>
    <x v="1"/>
    <s v="No"/>
    <x v="0"/>
    <s v="Yes"/>
    <s v="Yes"/>
    <s v="Yes"/>
    <x v="2"/>
    <s v="Yes"/>
    <x v="1"/>
    <n v="104.75"/>
    <n v="6536.5"/>
    <n v="0"/>
    <n v="0"/>
    <n v="3071.25"/>
    <n v="9607.75"/>
    <s v="Stayed"/>
    <x v="0"/>
    <s v="other"/>
    <n v="0"/>
    <s v="&gt;100"/>
    <n v="0"/>
    <x v="1"/>
    <x v="0"/>
  </r>
  <r>
    <s v="81782-AND"/>
    <x v="1"/>
    <n v="68"/>
    <s v="No"/>
    <x v="10"/>
    <n v="5"/>
    <n v="28"/>
    <s v="Deal 2"/>
    <x v="0"/>
    <s v="No"/>
    <x v="0"/>
    <s v="Fiber Optic"/>
    <x v="1"/>
    <s v="Yes"/>
    <x v="0"/>
    <s v="Yes"/>
    <x v="1"/>
    <s v="Yes"/>
    <s v="Yes"/>
    <s v="Yes"/>
    <x v="0"/>
    <s v="Yes"/>
    <x v="0"/>
    <n v="96.75"/>
    <n v="5206.55"/>
    <n v="0"/>
    <n v="0"/>
    <n v="1832.74"/>
    <n v="7039.29"/>
    <s v="Stayed"/>
    <x v="0"/>
    <s v="other"/>
    <n v="0"/>
    <s v="50-100"/>
    <n v="0"/>
    <x v="1"/>
    <x v="0"/>
  </r>
  <r>
    <s v="21446-TAM"/>
    <x v="1"/>
    <n v="38"/>
    <s v="Yes"/>
    <x v="4"/>
    <n v="0"/>
    <n v="26"/>
    <s v="Deal 5"/>
    <x v="0"/>
    <s v="No"/>
    <x v="0"/>
    <s v="Fiber Optic"/>
    <x v="0"/>
    <s v="Yes"/>
    <x v="0"/>
    <s v="No"/>
    <x v="1"/>
    <s v="No"/>
    <s v="No"/>
    <s v="Yes"/>
    <x v="1"/>
    <s v="Yes"/>
    <x v="1"/>
    <n v="75.7"/>
    <n v="75.7"/>
    <n v="0"/>
    <n v="0"/>
    <n v="9.0500000000000007"/>
    <n v="84.75"/>
    <s v="Churned"/>
    <x v="4"/>
    <s v="Attitude of support person"/>
    <n v="1"/>
    <s v="50-100"/>
    <n v="0"/>
    <x v="0"/>
    <x v="0"/>
  </r>
  <r>
    <s v="58150-AND"/>
    <x v="0"/>
    <n v="38"/>
    <s v="No"/>
    <x v="10"/>
    <n v="8"/>
    <n v="21"/>
    <s v="None"/>
    <x v="0"/>
    <s v="No"/>
    <x v="0"/>
    <s v="Cable"/>
    <x v="1"/>
    <s v="Yes"/>
    <x v="0"/>
    <s v="Yes"/>
    <x v="1"/>
    <s v="No"/>
    <s v="No"/>
    <s v="Yes"/>
    <x v="0"/>
    <s v="No"/>
    <x v="0"/>
    <n v="60.05"/>
    <n v="3994.05"/>
    <n v="0"/>
    <n v="0"/>
    <n v="437.51"/>
    <n v="4431.5600000000004"/>
    <s v="Stayed"/>
    <x v="0"/>
    <s v="other"/>
    <n v="0"/>
    <s v="50-100"/>
    <n v="0"/>
    <x v="0"/>
    <x v="2"/>
  </r>
  <r>
    <s v="64597-BIH"/>
    <x v="0"/>
    <n v="53"/>
    <s v="Yes"/>
    <x v="9"/>
    <n v="11"/>
    <n v="14"/>
    <s v="None"/>
    <x v="0"/>
    <s v="Yes"/>
    <x v="0"/>
    <s v="DSL"/>
    <x v="0"/>
    <s v="Yes"/>
    <x v="1"/>
    <s v="Yes"/>
    <x v="0"/>
    <s v="Yes"/>
    <s v="Yes"/>
    <s v="Yes"/>
    <x v="2"/>
    <s v="Yes"/>
    <x v="0"/>
    <n v="83.3"/>
    <n v="5894.5"/>
    <n v="37.44"/>
    <n v="0"/>
    <n v="952.11"/>
    <n v="6809.17"/>
    <s v="Stayed"/>
    <x v="0"/>
    <s v="other"/>
    <n v="0"/>
    <s v="50-100"/>
    <n v="0"/>
    <x v="1"/>
    <x v="1"/>
  </r>
  <r>
    <s v="47813-TEL"/>
    <x v="0"/>
    <n v="42"/>
    <s v="Yes"/>
    <x v="5"/>
    <n v="4"/>
    <n v="10"/>
    <s v="None"/>
    <x v="0"/>
    <s v="Yes"/>
    <x v="1"/>
    <s v="No"/>
    <x v="0"/>
    <s v="No"/>
    <x v="0"/>
    <s v="No"/>
    <x v="1"/>
    <s v="No"/>
    <s v="No"/>
    <s v="No"/>
    <x v="2"/>
    <s v="No"/>
    <x v="0"/>
    <n v="25.25"/>
    <n v="274.7"/>
    <n v="0"/>
    <n v="0"/>
    <n v="475.08"/>
    <n v="749.78"/>
    <s v="Stayed"/>
    <x v="0"/>
    <s v="other"/>
    <n v="0"/>
    <s v="20-50"/>
    <n v="0"/>
    <x v="0"/>
    <x v="3"/>
  </r>
  <r>
    <s v="92473-MAH"/>
    <x v="1"/>
    <n v="64"/>
    <s v="No"/>
    <x v="1"/>
    <n v="10"/>
    <n v="16"/>
    <s v="None"/>
    <x v="0"/>
    <s v="No"/>
    <x v="0"/>
    <s v="Fiber Optic"/>
    <x v="0"/>
    <s v="Yes"/>
    <x v="1"/>
    <s v="No"/>
    <x v="0"/>
    <s v="No"/>
    <s v="No"/>
    <s v="Yes"/>
    <x v="0"/>
    <s v="Yes"/>
    <x v="1"/>
    <n v="90.65"/>
    <n v="5199.8"/>
    <n v="0"/>
    <n v="0"/>
    <n v="2657.34"/>
    <n v="7857.14"/>
    <s v="Stayed"/>
    <x v="0"/>
    <s v="other"/>
    <n v="0"/>
    <s v="50-100"/>
    <n v="0"/>
    <x v="1"/>
    <x v="1"/>
  </r>
  <r>
    <s v="67564-MAH"/>
    <x v="1"/>
    <n v="46"/>
    <s v="No"/>
    <x v="1"/>
    <n v="9"/>
    <n v="17"/>
    <s v="Deal 3"/>
    <x v="0"/>
    <s v="No"/>
    <x v="0"/>
    <s v="Fiber Optic"/>
    <x v="0"/>
    <s v="Yes"/>
    <x v="0"/>
    <s v="Yes"/>
    <x v="0"/>
    <s v="No"/>
    <s v="No"/>
    <s v="Yes"/>
    <x v="0"/>
    <s v="Yes"/>
    <x v="1"/>
    <n v="89.7"/>
    <n v="3165.6"/>
    <n v="0"/>
    <n v="0"/>
    <n v="53.55"/>
    <n v="3219.15"/>
    <s v="Stayed"/>
    <x v="0"/>
    <s v="other"/>
    <n v="0"/>
    <s v="50-100"/>
    <n v="0"/>
    <x v="0"/>
    <x v="1"/>
  </r>
  <r>
    <s v="13510-JAM"/>
    <x v="0"/>
    <n v="63"/>
    <s v="Yes"/>
    <x v="16"/>
    <n v="0"/>
    <n v="28"/>
    <s v="None"/>
    <x v="1"/>
    <s v="No"/>
    <x v="0"/>
    <s v="Cable"/>
    <x v="1"/>
    <s v="No"/>
    <x v="0"/>
    <s v="Yes"/>
    <x v="1"/>
    <s v="No"/>
    <s v="No"/>
    <s v="Yes"/>
    <x v="0"/>
    <s v="No"/>
    <x v="0"/>
    <n v="34.049999999999997"/>
    <n v="1113.95"/>
    <n v="0"/>
    <n v="0"/>
    <n v="0"/>
    <n v="1113.95"/>
    <s v="Stayed"/>
    <x v="0"/>
    <s v="other"/>
    <n v="0"/>
    <s v="20-50"/>
    <n v="0"/>
    <x v="1"/>
    <x v="0"/>
  </r>
  <r>
    <s v="14860-WES"/>
    <x v="1"/>
    <n v="55"/>
    <s v="No"/>
    <x v="2"/>
    <n v="9"/>
    <n v="29"/>
    <s v="None"/>
    <x v="0"/>
    <s v="Yes"/>
    <x v="1"/>
    <s v="No"/>
    <x v="0"/>
    <s v="No"/>
    <x v="0"/>
    <s v="No"/>
    <x v="1"/>
    <s v="No"/>
    <s v="No"/>
    <s v="No"/>
    <x v="0"/>
    <s v="No"/>
    <x v="1"/>
    <n v="24.8"/>
    <n v="1476.25"/>
    <n v="0"/>
    <n v="0"/>
    <n v="1021.76"/>
    <n v="2498.0100000000002"/>
    <s v="Stayed"/>
    <x v="0"/>
    <s v="other"/>
    <n v="0"/>
    <s v="20-50"/>
    <n v="0"/>
    <x v="1"/>
    <x v="0"/>
  </r>
  <r>
    <s v="56229-ASS"/>
    <x v="0"/>
    <n v="48"/>
    <s v="Yes"/>
    <x v="17"/>
    <n v="8"/>
    <n v="31"/>
    <s v="Deal 3"/>
    <x v="0"/>
    <s v="No"/>
    <x v="0"/>
    <s v="Fiber Optic"/>
    <x v="1"/>
    <s v="No"/>
    <x v="0"/>
    <s v="No"/>
    <x v="1"/>
    <s v="No"/>
    <s v="No"/>
    <s v="Yes"/>
    <x v="1"/>
    <s v="No"/>
    <x v="1"/>
    <n v="74.3"/>
    <n v="1952.25"/>
    <n v="40.54"/>
    <n v="0"/>
    <n v="432.5"/>
    <n v="2344.21"/>
    <s v="Stayed"/>
    <x v="0"/>
    <s v="other"/>
    <n v="0"/>
    <s v="50-100"/>
    <n v="0"/>
    <x v="0"/>
    <x v="0"/>
  </r>
  <r>
    <s v="59552-UTT"/>
    <x v="1"/>
    <n v="51"/>
    <s v="Yes"/>
    <x v="7"/>
    <n v="4"/>
    <n v="14"/>
    <s v="None"/>
    <x v="0"/>
    <s v="No"/>
    <x v="0"/>
    <s v="Fiber Optic"/>
    <x v="0"/>
    <s v="No"/>
    <x v="0"/>
    <s v="Yes"/>
    <x v="1"/>
    <s v="Yes"/>
    <s v="Yes"/>
    <s v="Yes"/>
    <x v="1"/>
    <s v="No"/>
    <x v="0"/>
    <n v="85.9"/>
    <n v="2196.4499999999998"/>
    <n v="0"/>
    <n v="0"/>
    <n v="1098.76"/>
    <n v="3295.21"/>
    <s v="Stayed"/>
    <x v="0"/>
    <s v="other"/>
    <n v="0"/>
    <s v="50-100"/>
    <n v="0"/>
    <x v="1"/>
    <x v="1"/>
  </r>
  <r>
    <s v="76134-HAR"/>
    <x v="1"/>
    <n v="53"/>
    <s v="Yes"/>
    <x v="15"/>
    <n v="7"/>
    <n v="23"/>
    <s v="None"/>
    <x v="1"/>
    <s v="No"/>
    <x v="0"/>
    <s v="DSL"/>
    <x v="0"/>
    <s v="No"/>
    <x v="1"/>
    <s v="No"/>
    <x v="1"/>
    <s v="No"/>
    <s v="No"/>
    <s v="No"/>
    <x v="1"/>
    <s v="No"/>
    <x v="0"/>
    <n v="30.1"/>
    <n v="1131.3"/>
    <n v="0"/>
    <n v="150"/>
    <n v="0"/>
    <n v="1281.3"/>
    <s v="Churned"/>
    <x v="2"/>
    <s v="Network reliability"/>
    <n v="1"/>
    <s v="20-50"/>
    <n v="0"/>
    <x v="1"/>
    <x v="2"/>
  </r>
  <r>
    <s v="37224-KER"/>
    <x v="1"/>
    <n v="50"/>
    <s v="No"/>
    <x v="20"/>
    <n v="2"/>
    <n v="19"/>
    <s v="None"/>
    <x v="0"/>
    <s v="No"/>
    <x v="0"/>
    <s v="DSL"/>
    <x v="1"/>
    <s v="Yes"/>
    <x v="0"/>
    <s v="No"/>
    <x v="1"/>
    <s v="Yes"/>
    <s v="Yes"/>
    <s v="Yes"/>
    <x v="0"/>
    <s v="No"/>
    <x v="1"/>
    <n v="64.349999999999994"/>
    <n v="2053.0500000000002"/>
    <n v="46.39"/>
    <n v="0"/>
    <n v="1549.04"/>
    <n v="3555.7"/>
    <s v="Stayed"/>
    <x v="0"/>
    <s v="other"/>
    <n v="0"/>
    <s v="50-100"/>
    <n v="0"/>
    <x v="1"/>
    <x v="2"/>
  </r>
  <r>
    <s v="45883-MAH"/>
    <x v="0"/>
    <n v="31"/>
    <s v="No"/>
    <x v="1"/>
    <n v="6"/>
    <n v="10"/>
    <s v="None"/>
    <x v="0"/>
    <s v="No"/>
    <x v="0"/>
    <s v="DSL"/>
    <x v="1"/>
    <s v="Yes"/>
    <x v="1"/>
    <s v="Yes"/>
    <x v="0"/>
    <s v="Yes"/>
    <s v="Yes"/>
    <s v="Yes"/>
    <x v="0"/>
    <s v="Yes"/>
    <x v="0"/>
    <n v="87.2"/>
    <n v="4345"/>
    <n v="0"/>
    <n v="0"/>
    <n v="1620.43"/>
    <n v="5965.43"/>
    <s v="Stayed"/>
    <x v="0"/>
    <s v="other"/>
    <n v="0"/>
    <s v="50-100"/>
    <n v="0"/>
    <x v="2"/>
    <x v="3"/>
  </r>
  <r>
    <s v="95186-MAH"/>
    <x v="0"/>
    <n v="48"/>
    <s v="Yes"/>
    <x v="1"/>
    <n v="4"/>
    <n v="5"/>
    <s v="None"/>
    <x v="1"/>
    <s v="No"/>
    <x v="0"/>
    <s v="DSL"/>
    <x v="0"/>
    <s v="No"/>
    <x v="1"/>
    <s v="No"/>
    <x v="0"/>
    <s v="No"/>
    <s v="No"/>
    <s v="Yes"/>
    <x v="1"/>
    <s v="Yes"/>
    <x v="1"/>
    <n v="39.65"/>
    <n v="733.35"/>
    <n v="0"/>
    <n v="0"/>
    <n v="0"/>
    <n v="733.35"/>
    <s v="Churned"/>
    <x v="1"/>
    <s v="Competitor had better devices"/>
    <n v="1"/>
    <s v="20-50"/>
    <n v="0"/>
    <x v="0"/>
    <x v="4"/>
  </r>
  <r>
    <s v="68239-ASS"/>
    <x v="1"/>
    <n v="59"/>
    <s v="Yes"/>
    <x v="17"/>
    <n v="15"/>
    <n v="15"/>
    <s v="None"/>
    <x v="0"/>
    <s v="No"/>
    <x v="0"/>
    <s v="DSL"/>
    <x v="1"/>
    <s v="Yes"/>
    <x v="0"/>
    <s v="No"/>
    <x v="1"/>
    <s v="No"/>
    <s v="No"/>
    <s v="Yes"/>
    <x v="1"/>
    <s v="Yes"/>
    <x v="0"/>
    <n v="55.5"/>
    <n v="934.15"/>
    <n v="0"/>
    <n v="0"/>
    <n v="572.55999999999995"/>
    <n v="1506.71"/>
    <s v="Stayed"/>
    <x v="0"/>
    <s v="other"/>
    <n v="0"/>
    <s v="50-100"/>
    <n v="0"/>
    <x v="1"/>
    <x v="1"/>
  </r>
  <r>
    <s v="28525-GUJ"/>
    <x v="0"/>
    <n v="51"/>
    <s v="No"/>
    <x v="6"/>
    <n v="6"/>
    <n v="29"/>
    <s v="Deal 2"/>
    <x v="0"/>
    <s v="No"/>
    <x v="0"/>
    <s v="Fiber Optic"/>
    <x v="0"/>
    <s v="Yes"/>
    <x v="0"/>
    <s v="Yes"/>
    <x v="1"/>
    <s v="No"/>
    <s v="No"/>
    <s v="No"/>
    <x v="1"/>
    <s v="Yes"/>
    <x v="0"/>
    <n v="80.599999999999994"/>
    <n v="4348.1000000000004"/>
    <n v="39.450000000000003"/>
    <n v="90"/>
    <n v="2608.13"/>
    <n v="7006.78"/>
    <s v="Stayed"/>
    <x v="0"/>
    <s v="other"/>
    <n v="0"/>
    <s v="50-100"/>
    <n v="0"/>
    <x v="1"/>
    <x v="0"/>
  </r>
  <r>
    <s v="96430-PUN"/>
    <x v="0"/>
    <n v="37"/>
    <s v="No"/>
    <x v="13"/>
    <n v="0"/>
    <n v="23"/>
    <s v="None"/>
    <x v="0"/>
    <s v="No"/>
    <x v="0"/>
    <s v="DSL"/>
    <x v="1"/>
    <s v="No"/>
    <x v="0"/>
    <s v="No"/>
    <x v="1"/>
    <s v="No"/>
    <s v="No"/>
    <s v="Yes"/>
    <x v="1"/>
    <s v="Yes"/>
    <x v="0"/>
    <n v="48.75"/>
    <n v="48.75"/>
    <n v="0"/>
    <n v="0"/>
    <n v="26.26"/>
    <n v="75.010000000000005"/>
    <s v="Joined"/>
    <x v="0"/>
    <s v="other"/>
    <n v="0"/>
    <s v="20-50"/>
    <n v="1"/>
    <x v="0"/>
    <x v="2"/>
  </r>
  <r>
    <s v="61417-KAR"/>
    <x v="1"/>
    <n v="44"/>
    <s v="No"/>
    <x v="3"/>
    <n v="7"/>
    <n v="8"/>
    <s v="Deal 1"/>
    <x v="0"/>
    <s v="No"/>
    <x v="0"/>
    <s v="DSL"/>
    <x v="1"/>
    <s v="Yes"/>
    <x v="0"/>
    <s v="Yes"/>
    <x v="1"/>
    <s v="Yes"/>
    <s v="Yes"/>
    <s v="Yes"/>
    <x v="2"/>
    <s v="No"/>
    <x v="0"/>
    <n v="67.95"/>
    <n v="4664.1499999999996"/>
    <n v="0"/>
    <n v="0"/>
    <n v="1745.1"/>
    <n v="6409.25"/>
    <s v="Stayed"/>
    <x v="0"/>
    <s v="other"/>
    <n v="0"/>
    <s v="50-100"/>
    <n v="0"/>
    <x v="0"/>
    <x v="3"/>
  </r>
  <r>
    <s v="45027-KAR"/>
    <x v="1"/>
    <n v="42"/>
    <s v="No"/>
    <x v="3"/>
    <n v="7"/>
    <n v="5"/>
    <s v="Deal 5"/>
    <x v="0"/>
    <s v="No"/>
    <x v="0"/>
    <s v="DSL"/>
    <x v="0"/>
    <s v="Yes"/>
    <x v="0"/>
    <s v="Yes"/>
    <x v="1"/>
    <s v="No"/>
    <s v="No"/>
    <s v="Yes"/>
    <x v="1"/>
    <s v="Yes"/>
    <x v="0"/>
    <n v="55.05"/>
    <n v="102.75"/>
    <n v="0"/>
    <n v="0"/>
    <n v="85.1"/>
    <n v="187.85"/>
    <s v="Churned"/>
    <x v="1"/>
    <s v="Competitor had better devices"/>
    <n v="1"/>
    <s v="50-100"/>
    <n v="0"/>
    <x v="0"/>
    <x v="4"/>
  </r>
  <r>
    <s v="29540-KER"/>
    <x v="1"/>
    <n v="29"/>
    <s v="Yes"/>
    <x v="20"/>
    <n v="5"/>
    <n v="29"/>
    <s v="None"/>
    <x v="0"/>
    <s v="No"/>
    <x v="0"/>
    <s v="Fiber Optic"/>
    <x v="0"/>
    <s v="No"/>
    <x v="1"/>
    <s v="Yes"/>
    <x v="1"/>
    <s v="Yes"/>
    <s v="Yes"/>
    <s v="Yes"/>
    <x v="1"/>
    <s v="No"/>
    <x v="1"/>
    <n v="91"/>
    <n v="2626.15"/>
    <n v="0"/>
    <n v="0"/>
    <n v="1266.72"/>
    <n v="3892.87"/>
    <s v="Stayed"/>
    <x v="0"/>
    <s v="other"/>
    <n v="0"/>
    <s v="50-100"/>
    <n v="0"/>
    <x v="2"/>
    <x v="0"/>
  </r>
  <r>
    <s v="39968-PUN"/>
    <x v="0"/>
    <n v="39"/>
    <s v="Yes"/>
    <x v="13"/>
    <n v="11"/>
    <n v="15"/>
    <s v="None"/>
    <x v="0"/>
    <s v="No"/>
    <x v="1"/>
    <s v="No"/>
    <x v="0"/>
    <s v="No"/>
    <x v="0"/>
    <s v="No"/>
    <x v="1"/>
    <s v="No"/>
    <s v="No"/>
    <s v="No"/>
    <x v="0"/>
    <s v="No"/>
    <x v="0"/>
    <n v="20.3"/>
    <n v="595.04999999999995"/>
    <n v="0"/>
    <n v="0"/>
    <n v="584.82000000000005"/>
    <n v="1179.8699999999999"/>
    <s v="Stayed"/>
    <x v="0"/>
    <s v="other"/>
    <n v="0"/>
    <s v="20-50"/>
    <n v="0"/>
    <x v="0"/>
    <x v="1"/>
  </r>
  <r>
    <s v="59157-KAR"/>
    <x v="1"/>
    <n v="24"/>
    <s v="No"/>
    <x v="3"/>
    <n v="6"/>
    <n v="4"/>
    <s v="Deal 1"/>
    <x v="0"/>
    <s v="Yes"/>
    <x v="0"/>
    <s v="Fiber Optic"/>
    <x v="0"/>
    <s v="No"/>
    <x v="1"/>
    <s v="No"/>
    <x v="1"/>
    <s v="Yes"/>
    <s v="Yes"/>
    <s v="No"/>
    <x v="2"/>
    <s v="Yes"/>
    <x v="0"/>
    <n v="90.8"/>
    <n v="6511.8"/>
    <n v="0"/>
    <n v="60"/>
    <n v="1706.4"/>
    <n v="8278.2000000000007"/>
    <s v="Stayed"/>
    <x v="0"/>
    <s v="other"/>
    <n v="0"/>
    <s v="50-100"/>
    <n v="0"/>
    <x v="2"/>
    <x v="4"/>
  </r>
  <r>
    <s v="59220-KAR"/>
    <x v="1"/>
    <n v="73"/>
    <s v="Yes"/>
    <x v="3"/>
    <n v="11"/>
    <n v="4"/>
    <s v="Deal 3"/>
    <x v="0"/>
    <s v="Yes"/>
    <x v="0"/>
    <s v="Fiber Optic"/>
    <x v="0"/>
    <s v="No"/>
    <x v="0"/>
    <s v="No"/>
    <x v="1"/>
    <s v="Yes"/>
    <s v="Yes"/>
    <s v="Yes"/>
    <x v="2"/>
    <s v="Yes"/>
    <x v="1"/>
    <n v="84.85"/>
    <n v="2633.4"/>
    <n v="0"/>
    <n v="0"/>
    <n v="164.3"/>
    <n v="2797.7"/>
    <s v="Stayed"/>
    <x v="0"/>
    <s v="other"/>
    <n v="0"/>
    <s v="50-100"/>
    <n v="0"/>
    <x v="1"/>
    <x v="4"/>
  </r>
  <r>
    <s v="17493-RAJ"/>
    <x v="1"/>
    <n v="47"/>
    <s v="No"/>
    <x v="8"/>
    <n v="0"/>
    <n v="5"/>
    <s v="None"/>
    <x v="0"/>
    <s v="Yes"/>
    <x v="0"/>
    <s v="Fiber Optic"/>
    <x v="0"/>
    <s v="Yes"/>
    <x v="1"/>
    <s v="No"/>
    <x v="0"/>
    <s v="Yes"/>
    <s v="Yes"/>
    <s v="Yes"/>
    <x v="1"/>
    <s v="Yes"/>
    <x v="1"/>
    <n v="104.4"/>
    <n v="3409.6"/>
    <n v="0"/>
    <n v="0"/>
    <n v="373.56"/>
    <n v="3783.16"/>
    <s v="Churned"/>
    <x v="2"/>
    <s v="Service dissatisfaction"/>
    <n v="1"/>
    <s v="&gt;100"/>
    <n v="0"/>
    <x v="0"/>
    <x v="4"/>
  </r>
  <r>
    <s v="29079-ODI"/>
    <x v="0"/>
    <n v="55"/>
    <s v="Yes"/>
    <x v="19"/>
    <n v="13"/>
    <n v="2"/>
    <s v="Deal 1"/>
    <x v="0"/>
    <s v="Yes"/>
    <x v="1"/>
    <s v="No"/>
    <x v="0"/>
    <s v="No"/>
    <x v="0"/>
    <s v="No"/>
    <x v="1"/>
    <s v="No"/>
    <s v="No"/>
    <s v="No"/>
    <x v="2"/>
    <s v="Yes"/>
    <x v="1"/>
    <n v="24"/>
    <n v="1664.3"/>
    <n v="0"/>
    <n v="0"/>
    <n v="184.28"/>
    <n v="1848.58"/>
    <s v="Stayed"/>
    <x v="0"/>
    <s v="other"/>
    <n v="0"/>
    <s v="20-50"/>
    <n v="0"/>
    <x v="1"/>
    <x v="4"/>
  </r>
  <r>
    <s v="77463-GUJ"/>
    <x v="0"/>
    <n v="35"/>
    <s v="Yes"/>
    <x v="6"/>
    <n v="3"/>
    <n v="20"/>
    <s v="None"/>
    <x v="0"/>
    <s v="No"/>
    <x v="0"/>
    <s v="Fiber Optic"/>
    <x v="0"/>
    <s v="No"/>
    <x v="0"/>
    <s v="No"/>
    <x v="0"/>
    <s v="Yes"/>
    <s v="Yes"/>
    <s v="Yes"/>
    <x v="1"/>
    <s v="No"/>
    <x v="1"/>
    <n v="91.05"/>
    <n v="2871.5"/>
    <n v="0"/>
    <n v="0"/>
    <n v="1513.6"/>
    <n v="4385.1000000000004"/>
    <s v="Stayed"/>
    <x v="0"/>
    <s v="other"/>
    <n v="0"/>
    <s v="50-100"/>
    <n v="0"/>
    <x v="0"/>
    <x v="2"/>
  </r>
  <r>
    <s v="14003-KAR"/>
    <x v="1"/>
    <n v="34"/>
    <s v="Yes"/>
    <x v="3"/>
    <n v="14"/>
    <n v="12"/>
    <s v="None"/>
    <x v="0"/>
    <s v="No"/>
    <x v="1"/>
    <s v="No"/>
    <x v="0"/>
    <s v="No"/>
    <x v="0"/>
    <s v="No"/>
    <x v="1"/>
    <s v="No"/>
    <s v="No"/>
    <s v="No"/>
    <x v="1"/>
    <s v="No"/>
    <x v="2"/>
    <n v="19"/>
    <n v="78.900000000000006"/>
    <n v="0"/>
    <n v="0"/>
    <n v="80.64"/>
    <n v="159.54"/>
    <s v="Stayed"/>
    <x v="0"/>
    <s v="other"/>
    <n v="0"/>
    <s v="&lt;20"/>
    <n v="0"/>
    <x v="2"/>
    <x v="1"/>
  </r>
  <r>
    <s v="68195-WES"/>
    <x v="1"/>
    <n v="49"/>
    <s v="No"/>
    <x v="2"/>
    <n v="0"/>
    <n v="1"/>
    <s v="Deal 2"/>
    <x v="0"/>
    <s v="No"/>
    <x v="0"/>
    <s v="Fiber Optic"/>
    <x v="1"/>
    <s v="Yes"/>
    <x v="0"/>
    <s v="No"/>
    <x v="0"/>
    <s v="Yes"/>
    <s v="Yes"/>
    <s v="Yes"/>
    <x v="0"/>
    <s v="Yes"/>
    <x v="0"/>
    <n v="100.3"/>
    <n v="6603.8"/>
    <n v="0"/>
    <n v="0"/>
    <n v="636.79999999999995"/>
    <n v="7240.6"/>
    <s v="Stayed"/>
    <x v="0"/>
    <s v="other"/>
    <n v="0"/>
    <s v="&gt;100"/>
    <n v="0"/>
    <x v="0"/>
    <x v="4"/>
  </r>
  <r>
    <s v="66486-TAM"/>
    <x v="0"/>
    <n v="52"/>
    <s v="Yes"/>
    <x v="4"/>
    <n v="4"/>
    <n v="30"/>
    <s v="None"/>
    <x v="0"/>
    <s v="No"/>
    <x v="0"/>
    <s v="Fiber Optic"/>
    <x v="0"/>
    <s v="Yes"/>
    <x v="0"/>
    <s v="No"/>
    <x v="0"/>
    <s v="No"/>
    <s v="No"/>
    <s v="Yes"/>
    <x v="1"/>
    <s v="Yes"/>
    <x v="1"/>
    <n v="85.75"/>
    <n v="2146.5"/>
    <n v="0"/>
    <n v="0"/>
    <n v="1049.0999999999999"/>
    <n v="3195.6"/>
    <s v="Stayed"/>
    <x v="0"/>
    <s v="other"/>
    <n v="0"/>
    <s v="50-100"/>
    <n v="0"/>
    <x v="1"/>
    <x v="0"/>
  </r>
  <r>
    <s v="72696-MAH"/>
    <x v="0"/>
    <n v="75"/>
    <s v="No"/>
    <x v="1"/>
    <n v="5"/>
    <n v="26"/>
    <s v="Deal 1"/>
    <x v="1"/>
    <s v="No"/>
    <x v="0"/>
    <s v="DSL"/>
    <x v="1"/>
    <s v="Yes"/>
    <x v="1"/>
    <s v="Yes"/>
    <x v="1"/>
    <s v="No"/>
    <s v="No"/>
    <s v="Yes"/>
    <x v="2"/>
    <s v="No"/>
    <x v="0"/>
    <n v="46.35"/>
    <n v="3353.4"/>
    <n v="18.64"/>
    <n v="0"/>
    <n v="0"/>
    <n v="3334.76"/>
    <s v="Stayed"/>
    <x v="0"/>
    <s v="other"/>
    <n v="0"/>
    <s v="20-50"/>
    <n v="0"/>
    <x v="1"/>
    <x v="0"/>
  </r>
  <r>
    <s v="93967-JAM"/>
    <x v="1"/>
    <n v="45"/>
    <s v="No"/>
    <x v="16"/>
    <n v="8"/>
    <n v="2"/>
    <s v="None"/>
    <x v="0"/>
    <s v="No"/>
    <x v="0"/>
    <s v="Fiber Optic"/>
    <x v="0"/>
    <s v="No"/>
    <x v="0"/>
    <s v="No"/>
    <x v="1"/>
    <s v="Yes"/>
    <s v="Yes"/>
    <s v="Yes"/>
    <x v="1"/>
    <s v="Yes"/>
    <x v="1"/>
    <n v="80.849999999999994"/>
    <n v="1008.7"/>
    <n v="0"/>
    <n v="0"/>
    <n v="163.02000000000001"/>
    <n v="1171.72"/>
    <s v="Churned"/>
    <x v="1"/>
    <s v="Competitor made better offer"/>
    <n v="1"/>
    <s v="50-100"/>
    <n v="0"/>
    <x v="0"/>
    <x v="4"/>
  </r>
  <r>
    <s v="79867-JAM"/>
    <x v="1"/>
    <n v="61"/>
    <s v="Yes"/>
    <x v="16"/>
    <n v="9"/>
    <n v="16"/>
    <s v="None"/>
    <x v="0"/>
    <s v="No"/>
    <x v="0"/>
    <s v="Fiber Optic"/>
    <x v="0"/>
    <s v="Yes"/>
    <x v="0"/>
    <s v="Yes"/>
    <x v="0"/>
    <s v="Yes"/>
    <s v="Yes"/>
    <s v="Yes"/>
    <x v="2"/>
    <s v="Yes"/>
    <x v="1"/>
    <n v="98.8"/>
    <n v="3959.15"/>
    <n v="27.09"/>
    <n v="0"/>
    <n v="420.66"/>
    <n v="4352.72"/>
    <s v="Stayed"/>
    <x v="0"/>
    <s v="other"/>
    <n v="0"/>
    <s v="50-100"/>
    <n v="0"/>
    <x v="1"/>
    <x v="1"/>
  </r>
  <r>
    <s v="62759-MAH"/>
    <x v="0"/>
    <n v="44"/>
    <s v="No"/>
    <x v="1"/>
    <n v="8"/>
    <n v="21"/>
    <s v="Deal 5"/>
    <x v="0"/>
    <s v="Yes"/>
    <x v="0"/>
    <s v="Fiber Optic"/>
    <x v="0"/>
    <s v="No"/>
    <x v="0"/>
    <s v="No"/>
    <x v="1"/>
    <s v="Yes"/>
    <s v="Yes"/>
    <s v="Yes"/>
    <x v="1"/>
    <s v="Yes"/>
    <x v="1"/>
    <n v="86.55"/>
    <n v="649.65"/>
    <n v="0"/>
    <n v="0"/>
    <n v="198.08"/>
    <n v="847.73"/>
    <s v="Churned"/>
    <x v="4"/>
    <s v="Attitude of service provider"/>
    <n v="1"/>
    <s v="50-100"/>
    <n v="0"/>
    <x v="0"/>
    <x v="2"/>
  </r>
  <r>
    <s v="88369-BIH"/>
    <x v="1"/>
    <n v="54"/>
    <s v="Yes"/>
    <x v="9"/>
    <n v="10"/>
    <n v="10"/>
    <s v="None"/>
    <x v="0"/>
    <s v="No"/>
    <x v="1"/>
    <s v="No"/>
    <x v="0"/>
    <s v="No"/>
    <x v="0"/>
    <s v="No"/>
    <x v="1"/>
    <s v="No"/>
    <s v="No"/>
    <s v="No"/>
    <x v="2"/>
    <s v="Yes"/>
    <x v="0"/>
    <n v="19.850000000000001"/>
    <n v="810.45"/>
    <n v="0"/>
    <n v="0"/>
    <n v="95.12"/>
    <n v="905.57"/>
    <s v="Stayed"/>
    <x v="0"/>
    <s v="other"/>
    <n v="0"/>
    <s v="&lt;20"/>
    <n v="0"/>
    <x v="1"/>
    <x v="3"/>
  </r>
  <r>
    <s v="66852-GUJ"/>
    <x v="1"/>
    <n v="35"/>
    <s v="Yes"/>
    <x v="6"/>
    <n v="12"/>
    <n v="1"/>
    <s v="Deal 2"/>
    <x v="0"/>
    <s v="No"/>
    <x v="0"/>
    <s v="DSL"/>
    <x v="0"/>
    <s v="No"/>
    <x v="1"/>
    <s v="Yes"/>
    <x v="0"/>
    <s v="Yes"/>
    <s v="Yes"/>
    <s v="Yes"/>
    <x v="2"/>
    <s v="No"/>
    <x v="0"/>
    <n v="74.45"/>
    <n v="3510.3"/>
    <n v="0"/>
    <n v="0"/>
    <n v="163.09"/>
    <n v="3673.39"/>
    <s v="Stayed"/>
    <x v="0"/>
    <s v="other"/>
    <n v="0"/>
    <s v="50-100"/>
    <n v="0"/>
    <x v="0"/>
    <x v="4"/>
  </r>
  <r>
    <s v="34622-WES"/>
    <x v="1"/>
    <n v="59"/>
    <s v="No"/>
    <x v="2"/>
    <n v="12"/>
    <n v="24"/>
    <s v="None"/>
    <x v="0"/>
    <s v="Yes"/>
    <x v="0"/>
    <s v="Fiber Optic"/>
    <x v="0"/>
    <s v="No"/>
    <x v="0"/>
    <s v="No"/>
    <x v="1"/>
    <s v="No"/>
    <s v="No"/>
    <s v="Yes"/>
    <x v="1"/>
    <s v="Yes"/>
    <x v="1"/>
    <n v="74.95"/>
    <n v="2149.0500000000002"/>
    <n v="0"/>
    <n v="0"/>
    <n v="156.31"/>
    <n v="2305.36"/>
    <s v="Stayed"/>
    <x v="0"/>
    <s v="other"/>
    <n v="0"/>
    <s v="50-100"/>
    <n v="0"/>
    <x v="1"/>
    <x v="0"/>
  </r>
  <r>
    <s v="95075-RAJ"/>
    <x v="1"/>
    <n v="68"/>
    <s v="Yes"/>
    <x v="8"/>
    <n v="7"/>
    <n v="12"/>
    <s v="Deal 5"/>
    <x v="1"/>
    <s v="No"/>
    <x v="0"/>
    <s v="DSL"/>
    <x v="0"/>
    <s v="No"/>
    <x v="1"/>
    <s v="No"/>
    <x v="1"/>
    <s v="No"/>
    <s v="No"/>
    <s v="Yes"/>
    <x v="1"/>
    <s v="Yes"/>
    <x v="1"/>
    <n v="29.4"/>
    <n v="221.9"/>
    <n v="0"/>
    <n v="0"/>
    <n v="0"/>
    <n v="221.9"/>
    <s v="Churned"/>
    <x v="1"/>
    <s v="Competitor had better devices"/>
    <n v="1"/>
    <s v="20-50"/>
    <n v="0"/>
    <x v="1"/>
    <x v="1"/>
  </r>
  <r>
    <s v="63820-UTT"/>
    <x v="1"/>
    <n v="36"/>
    <s v="Yes"/>
    <x v="7"/>
    <n v="12"/>
    <n v="31"/>
    <s v="None"/>
    <x v="0"/>
    <s v="Yes"/>
    <x v="0"/>
    <s v="Fiber Optic"/>
    <x v="1"/>
    <s v="Yes"/>
    <x v="1"/>
    <s v="No"/>
    <x v="0"/>
    <s v="Yes"/>
    <s v="Yes"/>
    <s v="Yes"/>
    <x v="2"/>
    <s v="Yes"/>
    <x v="1"/>
    <n v="112.95"/>
    <n v="6465"/>
    <n v="0"/>
    <n v="0"/>
    <n v="2785.02"/>
    <n v="9250.02"/>
    <s v="Churned"/>
    <x v="1"/>
    <s v="Competitor offered higher download speeds"/>
    <n v="1"/>
    <s v="&gt;100"/>
    <n v="0"/>
    <x v="0"/>
    <x v="0"/>
  </r>
  <r>
    <s v="76006-HAR"/>
    <x v="1"/>
    <n v="26"/>
    <s v="No"/>
    <x v="15"/>
    <n v="11"/>
    <n v="12"/>
    <s v="Deal 2"/>
    <x v="0"/>
    <s v="No"/>
    <x v="0"/>
    <s v="Cable"/>
    <x v="1"/>
    <s v="Yes"/>
    <x v="1"/>
    <s v="No"/>
    <x v="1"/>
    <s v="No"/>
    <s v="No"/>
    <s v="Yes"/>
    <x v="1"/>
    <s v="No"/>
    <x v="1"/>
    <n v="59.65"/>
    <n v="2536.5500000000002"/>
    <n v="0"/>
    <n v="0"/>
    <n v="927.36"/>
    <n v="3463.91"/>
    <s v="Stayed"/>
    <x v="0"/>
    <s v="other"/>
    <n v="0"/>
    <s v="50-100"/>
    <n v="0"/>
    <x v="2"/>
    <x v="1"/>
  </r>
  <r>
    <s v="53239-JAM"/>
    <x v="1"/>
    <n v="27"/>
    <s v="No"/>
    <x v="16"/>
    <n v="3"/>
    <n v="20"/>
    <s v="None"/>
    <x v="0"/>
    <s v="Yes"/>
    <x v="0"/>
    <s v="Fiber Optic"/>
    <x v="1"/>
    <s v="Yes"/>
    <x v="0"/>
    <s v="Yes"/>
    <x v="1"/>
    <s v="No"/>
    <s v="No"/>
    <s v="Yes"/>
    <x v="1"/>
    <s v="Yes"/>
    <x v="1"/>
    <n v="87.55"/>
    <n v="4884.8500000000004"/>
    <n v="1.83"/>
    <n v="0"/>
    <n v="1611.39"/>
    <n v="6494.41"/>
    <s v="Stayed"/>
    <x v="0"/>
    <s v="other"/>
    <n v="0"/>
    <s v="50-100"/>
    <n v="0"/>
    <x v="2"/>
    <x v="2"/>
  </r>
  <r>
    <s v="78049-UTT"/>
    <x v="0"/>
    <n v="71"/>
    <s v="No"/>
    <x v="7"/>
    <n v="0"/>
    <n v="34"/>
    <s v="None"/>
    <x v="0"/>
    <s v="Yes"/>
    <x v="0"/>
    <s v="Fiber Optic"/>
    <x v="0"/>
    <s v="No"/>
    <x v="0"/>
    <s v="No"/>
    <x v="1"/>
    <s v="No"/>
    <s v="No"/>
    <s v="Yes"/>
    <x v="1"/>
    <s v="Yes"/>
    <x v="1"/>
    <n v="74.7"/>
    <n v="74.7"/>
    <n v="0"/>
    <n v="0"/>
    <n v="11.34"/>
    <n v="86.04"/>
    <s v="Churned"/>
    <x v="1"/>
    <s v="Competitor had better devices"/>
    <n v="1"/>
    <s v="50-100"/>
    <n v="0"/>
    <x v="1"/>
    <x v="0"/>
  </r>
  <r>
    <s v="23061-UTT"/>
    <x v="0"/>
    <n v="22"/>
    <s v="Yes"/>
    <x v="7"/>
    <n v="10"/>
    <n v="7"/>
    <s v="Deal 2"/>
    <x v="0"/>
    <s v="No"/>
    <x v="1"/>
    <s v="No"/>
    <x v="0"/>
    <s v="No"/>
    <x v="0"/>
    <s v="No"/>
    <x v="1"/>
    <s v="No"/>
    <s v="No"/>
    <s v="No"/>
    <x v="2"/>
    <s v="No"/>
    <x v="0"/>
    <n v="20.350000000000001"/>
    <n v="929.2"/>
    <n v="0"/>
    <n v="0"/>
    <n v="1756.35"/>
    <n v="2685.55"/>
    <s v="Stayed"/>
    <x v="0"/>
    <s v="other"/>
    <n v="0"/>
    <s v="20-50"/>
    <n v="0"/>
    <x v="2"/>
    <x v="3"/>
  </r>
  <r>
    <s v="69378-KER"/>
    <x v="0"/>
    <n v="34"/>
    <s v="Yes"/>
    <x v="20"/>
    <n v="4"/>
    <n v="31"/>
    <s v="Deal 2"/>
    <x v="0"/>
    <s v="Yes"/>
    <x v="0"/>
    <s v="Fiber Optic"/>
    <x v="0"/>
    <s v="Yes"/>
    <x v="0"/>
    <s v="No"/>
    <x v="1"/>
    <s v="No"/>
    <s v="No"/>
    <s v="Yes"/>
    <x v="1"/>
    <s v="Yes"/>
    <x v="1"/>
    <n v="79.849999999999994"/>
    <n v="4308.25"/>
    <n v="0"/>
    <n v="0"/>
    <n v="412.56"/>
    <n v="4720.8100000000004"/>
    <s v="Stayed"/>
    <x v="0"/>
    <s v="other"/>
    <n v="0"/>
    <s v="50-100"/>
    <n v="0"/>
    <x v="2"/>
    <x v="0"/>
  </r>
  <r>
    <s v="32054-JAM"/>
    <x v="0"/>
    <n v="68"/>
    <s v="No"/>
    <x v="16"/>
    <n v="1"/>
    <n v="24"/>
    <s v="None"/>
    <x v="0"/>
    <s v="Yes"/>
    <x v="0"/>
    <s v="Fiber Optic"/>
    <x v="0"/>
    <s v="No"/>
    <x v="0"/>
    <s v="No"/>
    <x v="0"/>
    <s v="Yes"/>
    <s v="No"/>
    <s v="Yes"/>
    <x v="1"/>
    <s v="Yes"/>
    <x v="1"/>
    <n v="94.5"/>
    <n v="3105.55"/>
    <n v="0"/>
    <n v="0"/>
    <n v="916.74"/>
    <n v="4022.29"/>
    <s v="Churned"/>
    <x v="2"/>
    <s v="Poor expertise of online support"/>
    <n v="1"/>
    <s v="50-100"/>
    <n v="0"/>
    <x v="1"/>
    <x v="0"/>
  </r>
  <r>
    <s v="14399-MAD"/>
    <x v="1"/>
    <n v="56"/>
    <s v="Yes"/>
    <x v="11"/>
    <n v="8"/>
    <n v="9"/>
    <s v="None"/>
    <x v="1"/>
    <s v="No"/>
    <x v="0"/>
    <s v="DSL"/>
    <x v="1"/>
    <s v="No"/>
    <x v="1"/>
    <s v="No"/>
    <x v="1"/>
    <s v="No"/>
    <s v="No"/>
    <s v="Yes"/>
    <x v="0"/>
    <s v="No"/>
    <x v="0"/>
    <n v="35.450000000000003"/>
    <n v="1958.95"/>
    <n v="0"/>
    <n v="0"/>
    <n v="0"/>
    <n v="1958.95"/>
    <s v="Stayed"/>
    <x v="0"/>
    <s v="other"/>
    <n v="0"/>
    <s v="20-50"/>
    <n v="0"/>
    <x v="1"/>
    <x v="3"/>
  </r>
  <r>
    <s v="87873-BIH"/>
    <x v="0"/>
    <n v="32"/>
    <s v="No"/>
    <x v="9"/>
    <n v="0"/>
    <n v="28"/>
    <s v="Deal 1"/>
    <x v="0"/>
    <s v="Yes"/>
    <x v="0"/>
    <s v="DSL"/>
    <x v="1"/>
    <s v="Yes"/>
    <x v="1"/>
    <s v="Yes"/>
    <x v="0"/>
    <s v="Yes"/>
    <s v="Yes"/>
    <s v="Yes"/>
    <x v="2"/>
    <s v="No"/>
    <x v="1"/>
    <n v="90.35"/>
    <n v="6325.25"/>
    <n v="0"/>
    <n v="0"/>
    <n v="1307.82"/>
    <n v="7633.07"/>
    <s v="Stayed"/>
    <x v="0"/>
    <s v="other"/>
    <n v="0"/>
    <s v="50-100"/>
    <n v="0"/>
    <x v="2"/>
    <x v="0"/>
  </r>
  <r>
    <s v="55376-MAH"/>
    <x v="1"/>
    <n v="81"/>
    <s v="No"/>
    <x v="1"/>
    <n v="12"/>
    <n v="13"/>
    <s v="None"/>
    <x v="0"/>
    <s v="Yes"/>
    <x v="0"/>
    <s v="Cable"/>
    <x v="1"/>
    <s v="Yes"/>
    <x v="1"/>
    <s v="Yes"/>
    <x v="0"/>
    <s v="Yes"/>
    <s v="No"/>
    <s v="Yes"/>
    <x v="2"/>
    <s v="Yes"/>
    <x v="1"/>
    <n v="90.15"/>
    <n v="6716.45"/>
    <n v="0"/>
    <n v="0"/>
    <n v="711.36"/>
    <n v="7427.81"/>
    <s v="Stayed"/>
    <x v="0"/>
    <s v="other"/>
    <n v="0"/>
    <s v="50-100"/>
    <n v="0"/>
    <x v="1"/>
    <x v="1"/>
  </r>
  <r>
    <s v="28976-HAR"/>
    <x v="0"/>
    <n v="39"/>
    <s v="No"/>
    <x v="15"/>
    <n v="2"/>
    <n v="8"/>
    <s v="None"/>
    <x v="0"/>
    <s v="Yes"/>
    <x v="0"/>
    <s v="DSL"/>
    <x v="1"/>
    <s v="Yes"/>
    <x v="1"/>
    <s v="Yes"/>
    <x v="0"/>
    <s v="Yes"/>
    <s v="Yes"/>
    <s v="Yes"/>
    <x v="2"/>
    <s v="Yes"/>
    <x v="0"/>
    <n v="90.25"/>
    <n v="6369.45"/>
    <n v="0"/>
    <n v="0"/>
    <n v="786.24"/>
    <n v="7155.69"/>
    <s v="Stayed"/>
    <x v="0"/>
    <s v="other"/>
    <n v="0"/>
    <s v="50-100"/>
    <n v="0"/>
    <x v="0"/>
    <x v="3"/>
  </r>
  <r>
    <s v="51416-RAJ"/>
    <x v="0"/>
    <n v="24"/>
    <s v="Yes"/>
    <x v="8"/>
    <n v="4"/>
    <n v="12"/>
    <s v="Deal 2"/>
    <x v="0"/>
    <s v="Yes"/>
    <x v="1"/>
    <s v="No"/>
    <x v="0"/>
    <s v="No"/>
    <x v="0"/>
    <s v="No"/>
    <x v="1"/>
    <s v="No"/>
    <s v="No"/>
    <s v="No"/>
    <x v="2"/>
    <s v="Yes"/>
    <x v="0"/>
    <n v="24.8"/>
    <n v="1024.7"/>
    <n v="0"/>
    <n v="0"/>
    <n v="1337.6"/>
    <n v="2362.3000000000002"/>
    <s v="Stayed"/>
    <x v="0"/>
    <s v="other"/>
    <n v="0"/>
    <s v="20-50"/>
    <n v="0"/>
    <x v="2"/>
    <x v="1"/>
  </r>
  <r>
    <s v="44650-MAH"/>
    <x v="1"/>
    <n v="44"/>
    <s v="Yes"/>
    <x v="1"/>
    <n v="3"/>
    <n v="36"/>
    <s v="None"/>
    <x v="1"/>
    <s v="No"/>
    <x v="0"/>
    <s v="DSL"/>
    <x v="0"/>
    <s v="Yes"/>
    <x v="0"/>
    <s v="Yes"/>
    <x v="0"/>
    <s v="Yes"/>
    <s v="Yes"/>
    <s v="Yes"/>
    <x v="2"/>
    <s v="Yes"/>
    <x v="1"/>
    <n v="54.6"/>
    <n v="3423.5"/>
    <n v="0"/>
    <n v="0"/>
    <n v="0"/>
    <n v="3423.5"/>
    <s v="Stayed"/>
    <x v="0"/>
    <s v="other"/>
    <n v="0"/>
    <s v="50-100"/>
    <n v="0"/>
    <x v="0"/>
    <x v="0"/>
  </r>
  <r>
    <s v="55473-AND"/>
    <x v="1"/>
    <n v="43"/>
    <s v="No"/>
    <x v="10"/>
    <n v="1"/>
    <n v="5"/>
    <s v="None"/>
    <x v="0"/>
    <s v="No"/>
    <x v="1"/>
    <s v="No"/>
    <x v="0"/>
    <s v="No"/>
    <x v="0"/>
    <s v="No"/>
    <x v="1"/>
    <s v="No"/>
    <s v="No"/>
    <s v="No"/>
    <x v="1"/>
    <s v="Yes"/>
    <x v="0"/>
    <n v="20.25"/>
    <n v="493.95"/>
    <n v="0"/>
    <n v="0"/>
    <n v="635.44000000000005"/>
    <n v="1129.3900000000001"/>
    <s v="Stayed"/>
    <x v="0"/>
    <s v="other"/>
    <n v="0"/>
    <s v="20-50"/>
    <n v="0"/>
    <x v="0"/>
    <x v="4"/>
  </r>
  <r>
    <s v="31458-DEL"/>
    <x v="0"/>
    <n v="32"/>
    <s v="Yes"/>
    <x v="0"/>
    <n v="2"/>
    <n v="20"/>
    <s v="Deal 5"/>
    <x v="1"/>
    <s v="No"/>
    <x v="0"/>
    <s v="DSL"/>
    <x v="0"/>
    <s v="No"/>
    <x v="0"/>
    <s v="No"/>
    <x v="1"/>
    <s v="No"/>
    <s v="No"/>
    <s v="Yes"/>
    <x v="1"/>
    <s v="Yes"/>
    <x v="1"/>
    <n v="24.45"/>
    <n v="86.6"/>
    <n v="0"/>
    <n v="0"/>
    <n v="0"/>
    <n v="86.6"/>
    <s v="Churned"/>
    <x v="1"/>
    <s v="Competitor made better offer"/>
    <n v="1"/>
    <s v="20-50"/>
    <n v="0"/>
    <x v="2"/>
    <x v="2"/>
  </r>
  <r>
    <s v="16583-GUJ"/>
    <x v="1"/>
    <n v="46"/>
    <s v="Yes"/>
    <x v="6"/>
    <n v="2"/>
    <n v="5"/>
    <s v="Deal 2"/>
    <x v="0"/>
    <s v="No"/>
    <x v="1"/>
    <s v="No"/>
    <x v="0"/>
    <s v="No"/>
    <x v="0"/>
    <s v="No"/>
    <x v="1"/>
    <s v="No"/>
    <s v="No"/>
    <s v="No"/>
    <x v="0"/>
    <s v="Yes"/>
    <x v="0"/>
    <n v="20.85"/>
    <n v="1071.5999999999999"/>
    <n v="0"/>
    <n v="0"/>
    <n v="2052.96"/>
    <n v="3124.56"/>
    <s v="Stayed"/>
    <x v="0"/>
    <s v="other"/>
    <n v="0"/>
    <s v="20-50"/>
    <n v="0"/>
    <x v="0"/>
    <x v="4"/>
  </r>
  <r>
    <s v="14356-DEL"/>
    <x v="0"/>
    <n v="62"/>
    <s v="Yes"/>
    <x v="0"/>
    <n v="1"/>
    <n v="19"/>
    <s v="None"/>
    <x v="0"/>
    <s v="Yes"/>
    <x v="0"/>
    <s v="Fiber Optic"/>
    <x v="0"/>
    <s v="Yes"/>
    <x v="1"/>
    <s v="No"/>
    <x v="0"/>
    <s v="No"/>
    <s v="No"/>
    <s v="Yes"/>
    <x v="0"/>
    <s v="Yes"/>
    <x v="0"/>
    <n v="97.95"/>
    <n v="5936.55"/>
    <n v="0"/>
    <n v="0"/>
    <n v="707.42"/>
    <n v="6643.97"/>
    <s v="Stayed"/>
    <x v="0"/>
    <s v="other"/>
    <n v="0"/>
    <s v="50-100"/>
    <n v="0"/>
    <x v="1"/>
    <x v="2"/>
  </r>
  <r>
    <s v="43532-TEL"/>
    <x v="1"/>
    <n v="57"/>
    <s v="Yes"/>
    <x v="5"/>
    <n v="1"/>
    <n v="21"/>
    <s v="None"/>
    <x v="0"/>
    <s v="No"/>
    <x v="0"/>
    <s v="DSL"/>
    <x v="0"/>
    <s v="No"/>
    <x v="1"/>
    <s v="Yes"/>
    <x v="0"/>
    <s v="Yes"/>
    <s v="Yes"/>
    <s v="Yes"/>
    <x v="0"/>
    <s v="No"/>
    <x v="1"/>
    <n v="73.150000000000006"/>
    <n v="3088.25"/>
    <n v="0"/>
    <n v="0"/>
    <n v="621.6"/>
    <n v="3709.85"/>
    <s v="Stayed"/>
    <x v="0"/>
    <s v="other"/>
    <n v="0"/>
    <s v="50-100"/>
    <n v="0"/>
    <x v="1"/>
    <x v="2"/>
  </r>
  <r>
    <s v="85293-UTT"/>
    <x v="0"/>
    <n v="78"/>
    <s v="No"/>
    <x v="7"/>
    <n v="6"/>
    <n v="23"/>
    <s v="Deal 4"/>
    <x v="0"/>
    <s v="No"/>
    <x v="0"/>
    <s v="Fiber Optic"/>
    <x v="0"/>
    <s v="No"/>
    <x v="0"/>
    <s v="No"/>
    <x v="1"/>
    <s v="Yes"/>
    <s v="Yes"/>
    <s v="No"/>
    <x v="1"/>
    <s v="Yes"/>
    <x v="0"/>
    <n v="79.150000000000006"/>
    <n v="827.7"/>
    <n v="0"/>
    <n v="140"/>
    <n v="295.24"/>
    <n v="1262.94"/>
    <s v="Stayed"/>
    <x v="0"/>
    <s v="other"/>
    <n v="0"/>
    <s v="50-100"/>
    <n v="0"/>
    <x v="1"/>
    <x v="2"/>
  </r>
  <r>
    <s v="89824-BIH"/>
    <x v="0"/>
    <n v="51"/>
    <s v="No"/>
    <x v="9"/>
    <n v="0"/>
    <n v="1"/>
    <s v="Deal 1"/>
    <x v="0"/>
    <s v="Yes"/>
    <x v="0"/>
    <s v="Fiber Optic"/>
    <x v="1"/>
    <s v="Yes"/>
    <x v="1"/>
    <s v="Yes"/>
    <x v="0"/>
    <s v="Yes"/>
    <s v="Yes"/>
    <s v="Yes"/>
    <x v="2"/>
    <s v="Yes"/>
    <x v="1"/>
    <n v="113.15"/>
    <n v="7856"/>
    <n v="0"/>
    <n v="0"/>
    <n v="1609.56"/>
    <n v="9465.56"/>
    <s v="Churned"/>
    <x v="3"/>
    <s v="Extra data charges"/>
    <n v="1"/>
    <s v="&gt;100"/>
    <n v="0"/>
    <x v="1"/>
    <x v="4"/>
  </r>
  <r>
    <s v="36120-ODI"/>
    <x v="0"/>
    <n v="51"/>
    <s v="Yes"/>
    <x v="19"/>
    <n v="1"/>
    <n v="30"/>
    <s v="None"/>
    <x v="1"/>
    <s v="No"/>
    <x v="0"/>
    <s v="DSL"/>
    <x v="1"/>
    <s v="Yes"/>
    <x v="1"/>
    <s v="Yes"/>
    <x v="0"/>
    <s v="Yes"/>
    <s v="Yes"/>
    <s v="Yes"/>
    <x v="2"/>
    <s v="Yes"/>
    <x v="0"/>
    <n v="64.8"/>
    <n v="4719.75"/>
    <n v="0"/>
    <n v="0"/>
    <n v="0"/>
    <n v="4719.75"/>
    <s v="Stayed"/>
    <x v="0"/>
    <s v="other"/>
    <n v="0"/>
    <s v="50-100"/>
    <n v="0"/>
    <x v="1"/>
    <x v="0"/>
  </r>
  <r>
    <s v="14373-RAJ"/>
    <x v="0"/>
    <n v="69"/>
    <s v="Yes"/>
    <x v="8"/>
    <n v="4"/>
    <n v="31"/>
    <s v="None"/>
    <x v="0"/>
    <s v="No"/>
    <x v="0"/>
    <s v="Fiber Optic"/>
    <x v="0"/>
    <s v="No"/>
    <x v="0"/>
    <s v="No"/>
    <x v="1"/>
    <s v="Yes"/>
    <s v="Yes"/>
    <s v="Yes"/>
    <x v="1"/>
    <s v="Yes"/>
    <x v="0"/>
    <n v="80.849999999999994"/>
    <n v="80.849999999999994"/>
    <n v="0"/>
    <n v="0"/>
    <n v="14.91"/>
    <n v="95.76"/>
    <s v="Churned"/>
    <x v="1"/>
    <s v="Competitor had better devices"/>
    <n v="1"/>
    <s v="50-100"/>
    <n v="0"/>
    <x v="1"/>
    <x v="0"/>
  </r>
  <r>
    <s v="24148-AND"/>
    <x v="0"/>
    <n v="79"/>
    <s v="No"/>
    <x v="10"/>
    <n v="7"/>
    <n v="21"/>
    <s v="Deal 5"/>
    <x v="0"/>
    <s v="No"/>
    <x v="0"/>
    <s v="Fiber Optic"/>
    <x v="0"/>
    <s v="No"/>
    <x v="0"/>
    <s v="No"/>
    <x v="1"/>
    <s v="No"/>
    <s v="No"/>
    <s v="Yes"/>
    <x v="1"/>
    <s v="Yes"/>
    <x v="1"/>
    <n v="69.599999999999994"/>
    <n v="131.65"/>
    <n v="0"/>
    <n v="0"/>
    <n v="30.64"/>
    <n v="162.29"/>
    <s v="Churned"/>
    <x v="3"/>
    <s v="Extra data charges"/>
    <n v="1"/>
    <s v="50-100"/>
    <n v="0"/>
    <x v="1"/>
    <x v="2"/>
  </r>
  <r>
    <s v="17783-TAM"/>
    <x v="1"/>
    <n v="74"/>
    <s v="No"/>
    <x v="4"/>
    <n v="0"/>
    <n v="32"/>
    <s v="Deal 5"/>
    <x v="0"/>
    <s v="Yes"/>
    <x v="0"/>
    <s v="Fiber Optic"/>
    <x v="0"/>
    <s v="No"/>
    <x v="0"/>
    <s v="No"/>
    <x v="0"/>
    <s v="No"/>
    <s v="No"/>
    <s v="Yes"/>
    <x v="1"/>
    <s v="Yes"/>
    <x v="1"/>
    <n v="85.55"/>
    <n v="187.45"/>
    <n v="0"/>
    <n v="0"/>
    <n v="10.98"/>
    <n v="198.43"/>
    <s v="Churned"/>
    <x v="2"/>
    <s v="Network reliability"/>
    <n v="1"/>
    <s v="50-100"/>
    <n v="0"/>
    <x v="1"/>
    <x v="0"/>
  </r>
  <r>
    <s v="79306-PUN"/>
    <x v="1"/>
    <n v="54"/>
    <s v="Yes"/>
    <x v="13"/>
    <n v="8"/>
    <n v="26"/>
    <s v="None"/>
    <x v="0"/>
    <s v="No"/>
    <x v="0"/>
    <s v="Fiber Optic"/>
    <x v="0"/>
    <s v="No"/>
    <x v="1"/>
    <s v="Yes"/>
    <x v="0"/>
    <s v="Yes"/>
    <s v="Yes"/>
    <s v="Yes"/>
    <x v="2"/>
    <s v="No"/>
    <x v="0"/>
    <n v="100.65"/>
    <n v="4917.75"/>
    <n v="0"/>
    <n v="0"/>
    <n v="544.39"/>
    <n v="5462.14"/>
    <s v="Stayed"/>
    <x v="0"/>
    <s v="other"/>
    <n v="0"/>
    <s v="&gt;100"/>
    <n v="0"/>
    <x v="1"/>
    <x v="0"/>
  </r>
  <r>
    <s v="56313-JHA"/>
    <x v="0"/>
    <n v="73"/>
    <s v="No"/>
    <x v="14"/>
    <n v="9"/>
    <n v="9"/>
    <s v="Deal 3"/>
    <x v="0"/>
    <s v="Yes"/>
    <x v="0"/>
    <s v="Fiber Optic"/>
    <x v="1"/>
    <s v="No"/>
    <x v="0"/>
    <s v="No"/>
    <x v="0"/>
    <s v="No"/>
    <s v="No"/>
    <s v="Yes"/>
    <x v="1"/>
    <s v="Yes"/>
    <x v="1"/>
    <n v="90.85"/>
    <n v="3186.7"/>
    <n v="0"/>
    <n v="0"/>
    <n v="839.88"/>
    <n v="4026.58"/>
    <s v="Churned"/>
    <x v="1"/>
    <s v="Competitor made better offer"/>
    <n v="1"/>
    <s v="50-100"/>
    <n v="0"/>
    <x v="1"/>
    <x v="3"/>
  </r>
  <r>
    <s v="68626-UTT"/>
    <x v="1"/>
    <n v="38"/>
    <s v="Yes"/>
    <x v="7"/>
    <n v="15"/>
    <n v="7"/>
    <s v="Deal 2"/>
    <x v="0"/>
    <s v="No"/>
    <x v="0"/>
    <s v="Fiber Optic"/>
    <x v="1"/>
    <s v="Yes"/>
    <x v="1"/>
    <s v="No"/>
    <x v="0"/>
    <s v="Yes"/>
    <s v="Yes"/>
    <s v="Yes"/>
    <x v="0"/>
    <s v="Yes"/>
    <x v="0"/>
    <n v="105.6"/>
    <n v="6068.65"/>
    <n v="0"/>
    <n v="0"/>
    <n v="1909.6"/>
    <n v="7978.25"/>
    <s v="Stayed"/>
    <x v="0"/>
    <s v="other"/>
    <n v="0"/>
    <s v="&gt;100"/>
    <n v="0"/>
    <x v="0"/>
    <x v="3"/>
  </r>
  <r>
    <s v="34903-PUD"/>
    <x v="0"/>
    <n v="56"/>
    <s v="Yes"/>
    <x v="21"/>
    <n v="4"/>
    <n v="14"/>
    <s v="None"/>
    <x v="0"/>
    <s v="Yes"/>
    <x v="0"/>
    <s v="Fiber Optic"/>
    <x v="0"/>
    <s v="Yes"/>
    <x v="1"/>
    <s v="No"/>
    <x v="0"/>
    <s v="Yes"/>
    <s v="Yes"/>
    <s v="Yes"/>
    <x v="2"/>
    <s v="Yes"/>
    <x v="1"/>
    <n v="104.8"/>
    <n v="7470.1"/>
    <n v="0"/>
    <n v="0"/>
    <n v="2915.28"/>
    <n v="10385.379999999999"/>
    <s v="Stayed"/>
    <x v="0"/>
    <s v="other"/>
    <n v="0"/>
    <s v="&gt;100"/>
    <n v="0"/>
    <x v="1"/>
    <x v="1"/>
  </r>
  <r>
    <s v="39873-ODI"/>
    <x v="1"/>
    <n v="80"/>
    <s v="Yes"/>
    <x v="19"/>
    <n v="3"/>
    <n v="30"/>
    <s v="None"/>
    <x v="0"/>
    <s v="Yes"/>
    <x v="0"/>
    <s v="Fiber Optic"/>
    <x v="1"/>
    <s v="Yes"/>
    <x v="0"/>
    <s v="No"/>
    <x v="0"/>
    <s v="Yes"/>
    <s v="Yes"/>
    <s v="Yes"/>
    <x v="1"/>
    <s v="Yes"/>
    <x v="0"/>
    <n v="105.1"/>
    <n v="7548.1"/>
    <n v="0"/>
    <n v="0"/>
    <n v="3170.86"/>
    <n v="10718.96"/>
    <s v="Churned"/>
    <x v="4"/>
    <s v="Attitude of support person"/>
    <n v="1"/>
    <s v="&gt;100"/>
    <n v="0"/>
    <x v="1"/>
    <x v="0"/>
  </r>
  <r>
    <s v="78856-KAR"/>
    <x v="0"/>
    <n v="69"/>
    <s v="Yes"/>
    <x v="3"/>
    <n v="8"/>
    <n v="18"/>
    <s v="None"/>
    <x v="0"/>
    <s v="No"/>
    <x v="0"/>
    <s v="Fiber Optic"/>
    <x v="0"/>
    <s v="No"/>
    <x v="0"/>
    <s v="No"/>
    <x v="1"/>
    <s v="Yes"/>
    <s v="Yes"/>
    <s v="Yes"/>
    <x v="2"/>
    <s v="Yes"/>
    <x v="1"/>
    <n v="78.5"/>
    <n v="874.2"/>
    <n v="0"/>
    <n v="0"/>
    <n v="457.38"/>
    <n v="1331.58"/>
    <s v="Stayed"/>
    <x v="0"/>
    <s v="other"/>
    <n v="0"/>
    <s v="50-100"/>
    <n v="0"/>
    <x v="1"/>
    <x v="2"/>
  </r>
  <r>
    <s v="65957-PUN"/>
    <x v="1"/>
    <n v="78"/>
    <s v="No"/>
    <x v="13"/>
    <n v="15"/>
    <n v="26"/>
    <s v="None"/>
    <x v="0"/>
    <s v="Yes"/>
    <x v="0"/>
    <s v="Fiber Optic"/>
    <x v="0"/>
    <s v="No"/>
    <x v="1"/>
    <s v="Yes"/>
    <x v="0"/>
    <s v="Yes"/>
    <s v="No"/>
    <s v="Yes"/>
    <x v="1"/>
    <s v="Yes"/>
    <x v="1"/>
    <n v="104.05"/>
    <n v="1133.6500000000001"/>
    <n v="0"/>
    <n v="0"/>
    <n v="189.75"/>
    <n v="1323.4"/>
    <s v="Churned"/>
    <x v="1"/>
    <s v="Competitor offered more data"/>
    <n v="1"/>
    <s v="&gt;100"/>
    <n v="0"/>
    <x v="1"/>
    <x v="0"/>
  </r>
  <r>
    <s v="93755-TAM"/>
    <x v="0"/>
    <n v="49"/>
    <s v="Yes"/>
    <x v="4"/>
    <n v="3"/>
    <n v="36"/>
    <s v="None"/>
    <x v="1"/>
    <s v="No"/>
    <x v="0"/>
    <s v="DSL"/>
    <x v="1"/>
    <s v="Yes"/>
    <x v="1"/>
    <s v="No"/>
    <x v="0"/>
    <s v="Yes"/>
    <s v="Yes"/>
    <s v="Yes"/>
    <x v="0"/>
    <s v="No"/>
    <x v="1"/>
    <n v="59.3"/>
    <n v="3014.65"/>
    <n v="0"/>
    <n v="0"/>
    <n v="0"/>
    <n v="3014.65"/>
    <s v="Churned"/>
    <x v="0"/>
    <s v="Don't know"/>
    <n v="1"/>
    <s v="50-100"/>
    <n v="0"/>
    <x v="0"/>
    <x v="0"/>
  </r>
  <r>
    <s v="88839-PUD"/>
    <x v="1"/>
    <n v="35"/>
    <s v="Yes"/>
    <x v="21"/>
    <n v="12"/>
    <n v="9"/>
    <s v="None"/>
    <x v="0"/>
    <s v="No"/>
    <x v="0"/>
    <s v="Fiber Optic"/>
    <x v="0"/>
    <s v="No"/>
    <x v="0"/>
    <s v="No"/>
    <x v="0"/>
    <s v="Yes"/>
    <s v="Yes"/>
    <s v="Yes"/>
    <x v="1"/>
    <s v="Yes"/>
    <x v="0"/>
    <n v="87.8"/>
    <n v="2621.75"/>
    <n v="0"/>
    <n v="0"/>
    <n v="974.98"/>
    <n v="3596.73"/>
    <s v="Stayed"/>
    <x v="0"/>
    <s v="other"/>
    <n v="0"/>
    <s v="50-100"/>
    <n v="0"/>
    <x v="0"/>
    <x v="3"/>
  </r>
  <r>
    <s v="82859-TEL"/>
    <x v="0"/>
    <n v="45"/>
    <s v="No"/>
    <x v="5"/>
    <n v="7"/>
    <n v="30"/>
    <s v="None"/>
    <x v="0"/>
    <s v="Yes"/>
    <x v="0"/>
    <s v="Fiber Optic"/>
    <x v="0"/>
    <s v="Yes"/>
    <x v="0"/>
    <s v="Yes"/>
    <x v="1"/>
    <s v="Yes"/>
    <s v="Yes"/>
    <s v="Yes"/>
    <x v="0"/>
    <s v="No"/>
    <x v="1"/>
    <n v="97.75"/>
    <n v="5043.2"/>
    <n v="0"/>
    <n v="0"/>
    <n v="1745.82"/>
    <n v="6789.02"/>
    <s v="Stayed"/>
    <x v="0"/>
    <s v="other"/>
    <n v="0"/>
    <s v="50-100"/>
    <n v="0"/>
    <x v="0"/>
    <x v="0"/>
  </r>
  <r>
    <s v="35773-TAM"/>
    <x v="1"/>
    <n v="43"/>
    <s v="Yes"/>
    <x v="4"/>
    <n v="6"/>
    <n v="21"/>
    <s v="None"/>
    <x v="0"/>
    <s v="No"/>
    <x v="0"/>
    <s v="Cable"/>
    <x v="1"/>
    <s v="No"/>
    <x v="0"/>
    <s v="No"/>
    <x v="1"/>
    <s v="No"/>
    <s v="No"/>
    <s v="No"/>
    <x v="1"/>
    <s v="Yes"/>
    <x v="1"/>
    <n v="49.4"/>
    <n v="184.4"/>
    <n v="0"/>
    <n v="10"/>
    <n v="39.08"/>
    <n v="233.48"/>
    <s v="Churned"/>
    <x v="0"/>
    <s v="Don't know"/>
    <n v="1"/>
    <s v="20-50"/>
    <n v="0"/>
    <x v="0"/>
    <x v="2"/>
  </r>
  <r>
    <s v="47775-ASS"/>
    <x v="0"/>
    <n v="31"/>
    <s v="No"/>
    <x v="17"/>
    <n v="11"/>
    <n v="13"/>
    <s v="None"/>
    <x v="0"/>
    <s v="No"/>
    <x v="1"/>
    <s v="No"/>
    <x v="0"/>
    <s v="No"/>
    <x v="0"/>
    <s v="No"/>
    <x v="1"/>
    <s v="No"/>
    <s v="No"/>
    <s v="No"/>
    <x v="2"/>
    <s v="Yes"/>
    <x v="2"/>
    <n v="20.100000000000001"/>
    <n v="936.85"/>
    <n v="0"/>
    <n v="0"/>
    <n v="685.86"/>
    <n v="1622.71"/>
    <s v="Stayed"/>
    <x v="0"/>
    <s v="other"/>
    <n v="0"/>
    <s v="20-50"/>
    <n v="0"/>
    <x v="2"/>
    <x v="1"/>
  </r>
  <r>
    <s v="23211-RAJ"/>
    <x v="1"/>
    <n v="39"/>
    <s v="Yes"/>
    <x v="8"/>
    <n v="4"/>
    <n v="19"/>
    <s v="None"/>
    <x v="0"/>
    <s v="Yes"/>
    <x v="1"/>
    <s v="No"/>
    <x v="0"/>
    <s v="No"/>
    <x v="0"/>
    <s v="No"/>
    <x v="1"/>
    <s v="No"/>
    <s v="No"/>
    <s v="No"/>
    <x v="2"/>
    <s v="No"/>
    <x v="1"/>
    <n v="24.55"/>
    <n v="1750.7"/>
    <n v="0"/>
    <n v="0"/>
    <n v="646.55999999999995"/>
    <n v="2397.2600000000002"/>
    <s v="Stayed"/>
    <x v="0"/>
    <s v="other"/>
    <n v="0"/>
    <s v="20-50"/>
    <n v="0"/>
    <x v="0"/>
    <x v="2"/>
  </r>
  <r>
    <s v="16745-UTT"/>
    <x v="0"/>
    <n v="22"/>
    <s v="No"/>
    <x v="7"/>
    <n v="13"/>
    <n v="6"/>
    <s v="Deal 2"/>
    <x v="0"/>
    <s v="No"/>
    <x v="0"/>
    <s v="Fiber Optic"/>
    <x v="1"/>
    <s v="No"/>
    <x v="1"/>
    <s v="No"/>
    <x v="1"/>
    <s v="No"/>
    <s v="Yes"/>
    <s v="Yes"/>
    <x v="0"/>
    <s v="Yes"/>
    <x v="0"/>
    <n v="81.150000000000006"/>
    <n v="5224.5"/>
    <n v="0"/>
    <n v="0"/>
    <n v="2174.13"/>
    <n v="7398.63"/>
    <s v="Stayed"/>
    <x v="0"/>
    <s v="other"/>
    <n v="0"/>
    <s v="50-100"/>
    <n v="0"/>
    <x v="2"/>
    <x v="3"/>
  </r>
  <r>
    <s v="61037-KAR"/>
    <x v="1"/>
    <n v="76"/>
    <s v="No"/>
    <x v="3"/>
    <n v="2"/>
    <n v="17"/>
    <s v="Deal 2"/>
    <x v="0"/>
    <s v="Yes"/>
    <x v="0"/>
    <s v="Fiber Optic"/>
    <x v="1"/>
    <s v="No"/>
    <x v="0"/>
    <s v="No"/>
    <x v="0"/>
    <s v="Yes"/>
    <s v="No"/>
    <s v="Yes"/>
    <x v="0"/>
    <s v="Yes"/>
    <x v="1"/>
    <n v="101.4"/>
    <n v="6176.6"/>
    <n v="0"/>
    <n v="0"/>
    <n v="2935.2"/>
    <n v="9111.7999999999993"/>
    <s v="Stayed"/>
    <x v="0"/>
    <s v="other"/>
    <n v="0"/>
    <s v="&gt;100"/>
    <n v="0"/>
    <x v="1"/>
    <x v="1"/>
  </r>
  <r>
    <s v="18465-MAH"/>
    <x v="1"/>
    <n v="59"/>
    <s v="No"/>
    <x v="1"/>
    <n v="3"/>
    <n v="34"/>
    <s v="None"/>
    <x v="0"/>
    <s v="Yes"/>
    <x v="0"/>
    <s v="Fiber Optic"/>
    <x v="1"/>
    <s v="No"/>
    <x v="0"/>
    <s v="No"/>
    <x v="0"/>
    <s v="Yes"/>
    <s v="Yes"/>
    <s v="Yes"/>
    <x v="1"/>
    <s v="Yes"/>
    <x v="1"/>
    <n v="100.25"/>
    <n v="1064.6500000000001"/>
    <n v="0"/>
    <n v="0"/>
    <n v="244.8"/>
    <n v="1309.45"/>
    <s v="Churned"/>
    <x v="3"/>
    <s v="Price too high"/>
    <n v="1"/>
    <s v="&gt;100"/>
    <n v="0"/>
    <x v="1"/>
    <x v="0"/>
  </r>
  <r>
    <s v="73939-TAM"/>
    <x v="0"/>
    <n v="59"/>
    <s v="No"/>
    <x v="4"/>
    <n v="9"/>
    <n v="2"/>
    <s v="Deal 5"/>
    <x v="0"/>
    <s v="Yes"/>
    <x v="0"/>
    <s v="Fiber Optic"/>
    <x v="0"/>
    <s v="No"/>
    <x v="1"/>
    <s v="No"/>
    <x v="0"/>
    <s v="Yes"/>
    <s v="Yes"/>
    <s v="Yes"/>
    <x v="1"/>
    <s v="Yes"/>
    <x v="1"/>
    <n v="101.55"/>
    <n v="298.35000000000002"/>
    <n v="0"/>
    <n v="0"/>
    <n v="65.58"/>
    <n v="363.93"/>
    <s v="Churned"/>
    <x v="2"/>
    <s v="Network reliability"/>
    <n v="1"/>
    <s v="&gt;100"/>
    <n v="0"/>
    <x v="1"/>
    <x v="4"/>
  </r>
  <r>
    <s v="41548-RAJ"/>
    <x v="1"/>
    <n v="27"/>
    <s v="No"/>
    <x v="8"/>
    <n v="7"/>
    <n v="18"/>
    <s v="Deal 3"/>
    <x v="0"/>
    <s v="Yes"/>
    <x v="0"/>
    <s v="Fiber Optic"/>
    <x v="0"/>
    <s v="Yes"/>
    <x v="0"/>
    <s v="No"/>
    <x v="1"/>
    <s v="No"/>
    <s v="No"/>
    <s v="Yes"/>
    <x v="1"/>
    <s v="Yes"/>
    <x v="1"/>
    <n v="80.349999999999994"/>
    <n v="2596.15"/>
    <n v="0"/>
    <n v="0"/>
    <n v="47.68"/>
    <n v="2643.83"/>
    <s v="Churned"/>
    <x v="1"/>
    <s v="Competitor had better devices"/>
    <n v="1"/>
    <s v="50-100"/>
    <n v="0"/>
    <x v="2"/>
    <x v="2"/>
  </r>
  <r>
    <s v="17841-MAH"/>
    <x v="1"/>
    <n v="28"/>
    <s v="No"/>
    <x v="1"/>
    <n v="6"/>
    <n v="30"/>
    <s v="None"/>
    <x v="0"/>
    <s v="Yes"/>
    <x v="0"/>
    <s v="Fiber Optic"/>
    <x v="0"/>
    <s v="No"/>
    <x v="1"/>
    <s v="Yes"/>
    <x v="0"/>
    <s v="No"/>
    <s v="No"/>
    <s v="Yes"/>
    <x v="1"/>
    <s v="No"/>
    <x v="1"/>
    <n v="95.5"/>
    <n v="3418.2"/>
    <n v="0"/>
    <n v="0"/>
    <n v="1596.7"/>
    <n v="5014.8999999999996"/>
    <s v="Stayed"/>
    <x v="0"/>
    <s v="other"/>
    <n v="0"/>
    <s v="50-100"/>
    <n v="0"/>
    <x v="2"/>
    <x v="0"/>
  </r>
  <r>
    <s v="48183-UTT"/>
    <x v="0"/>
    <n v="67"/>
    <s v="No"/>
    <x v="18"/>
    <n v="2"/>
    <n v="1"/>
    <s v="None"/>
    <x v="0"/>
    <s v="Yes"/>
    <x v="0"/>
    <s v="Fiber Optic"/>
    <x v="0"/>
    <s v="Yes"/>
    <x v="1"/>
    <s v="Yes"/>
    <x v="0"/>
    <s v="Yes"/>
    <s v="Yes"/>
    <s v="No"/>
    <x v="2"/>
    <s v="Yes"/>
    <x v="1"/>
    <n v="111.65"/>
    <n v="8022.85"/>
    <n v="0"/>
    <n v="110"/>
    <n v="1218.24"/>
    <n v="9351.09"/>
    <s v="Stayed"/>
    <x v="0"/>
    <s v="other"/>
    <n v="0"/>
    <s v="&gt;100"/>
    <n v="0"/>
    <x v="1"/>
    <x v="4"/>
  </r>
  <r>
    <s v="34333-GUJ"/>
    <x v="1"/>
    <n v="18"/>
    <s v="No"/>
    <x v="6"/>
    <n v="13"/>
    <n v="4"/>
    <s v="Deal 2"/>
    <x v="0"/>
    <s v="No"/>
    <x v="0"/>
    <s v="DSL"/>
    <x v="0"/>
    <s v="Yes"/>
    <x v="1"/>
    <s v="No"/>
    <x v="1"/>
    <s v="No"/>
    <s v="Yes"/>
    <s v="Yes"/>
    <x v="0"/>
    <s v="Yes"/>
    <x v="0"/>
    <n v="55.8"/>
    <n v="2651.2"/>
    <n v="0"/>
    <n v="0"/>
    <n v="1838.4"/>
    <n v="4489.6000000000004"/>
    <s v="Stayed"/>
    <x v="0"/>
    <s v="other"/>
    <n v="0"/>
    <s v="50-100"/>
    <n v="0"/>
    <x v="3"/>
    <x v="4"/>
  </r>
  <r>
    <s v="89613-KAR"/>
    <x v="1"/>
    <n v="82"/>
    <s v="No"/>
    <x v="3"/>
    <n v="8"/>
    <n v="19"/>
    <s v="Deal 3"/>
    <x v="0"/>
    <s v="Yes"/>
    <x v="0"/>
    <s v="Fiber Optic"/>
    <x v="0"/>
    <s v="No"/>
    <x v="0"/>
    <s v="No"/>
    <x v="0"/>
    <s v="No"/>
    <s v="No"/>
    <s v="Yes"/>
    <x v="1"/>
    <s v="Yes"/>
    <x v="0"/>
    <n v="85.95"/>
    <n v="2628.6"/>
    <n v="0"/>
    <n v="0"/>
    <n v="1566.4"/>
    <n v="4195"/>
    <s v="Churned"/>
    <x v="3"/>
    <s v="Extra data charges"/>
    <n v="1"/>
    <s v="50-100"/>
    <n v="0"/>
    <x v="1"/>
    <x v="2"/>
  </r>
  <r>
    <s v="58163-PUN"/>
    <x v="1"/>
    <n v="43"/>
    <s v="Yes"/>
    <x v="13"/>
    <n v="7"/>
    <n v="29"/>
    <s v="None"/>
    <x v="1"/>
    <s v="No"/>
    <x v="0"/>
    <s v="Cable"/>
    <x v="1"/>
    <s v="Yes"/>
    <x v="1"/>
    <s v="No"/>
    <x v="1"/>
    <s v="Yes"/>
    <s v="Yes"/>
    <s v="Yes"/>
    <x v="1"/>
    <s v="Yes"/>
    <x v="1"/>
    <n v="48.7"/>
    <n v="2495.1999999999998"/>
    <n v="0"/>
    <n v="0"/>
    <n v="0"/>
    <n v="2495.1999999999998"/>
    <s v="Stayed"/>
    <x v="0"/>
    <s v="other"/>
    <n v="0"/>
    <s v="20-50"/>
    <n v="0"/>
    <x v="0"/>
    <x v="0"/>
  </r>
  <r>
    <s v="53927-TAM"/>
    <x v="0"/>
    <n v="46"/>
    <s v="Yes"/>
    <x v="4"/>
    <n v="11"/>
    <n v="30"/>
    <s v="None"/>
    <x v="0"/>
    <s v="No"/>
    <x v="0"/>
    <s v="DSL"/>
    <x v="0"/>
    <s v="No"/>
    <x v="1"/>
    <s v="Yes"/>
    <x v="1"/>
    <s v="Yes"/>
    <s v="Yes"/>
    <s v="Yes"/>
    <x v="1"/>
    <s v="No"/>
    <x v="1"/>
    <n v="62.8"/>
    <n v="418.3"/>
    <n v="0"/>
    <n v="0"/>
    <n v="58.03"/>
    <n v="476.33"/>
    <s v="Stayed"/>
    <x v="0"/>
    <s v="other"/>
    <n v="0"/>
    <s v="50-100"/>
    <n v="0"/>
    <x v="0"/>
    <x v="0"/>
  </r>
  <r>
    <s v="35003-GUJ"/>
    <x v="0"/>
    <n v="52"/>
    <s v="Yes"/>
    <x v="6"/>
    <n v="13"/>
    <n v="19"/>
    <s v="None"/>
    <x v="0"/>
    <s v="No"/>
    <x v="1"/>
    <s v="No"/>
    <x v="0"/>
    <s v="No"/>
    <x v="0"/>
    <s v="No"/>
    <x v="1"/>
    <s v="No"/>
    <s v="No"/>
    <s v="No"/>
    <x v="2"/>
    <s v="No"/>
    <x v="1"/>
    <n v="19.95"/>
    <n v="907.05"/>
    <n v="0"/>
    <n v="0"/>
    <n v="617.32000000000005"/>
    <n v="1524.37"/>
    <s v="Stayed"/>
    <x v="0"/>
    <s v="other"/>
    <n v="0"/>
    <s v="&lt;20"/>
    <n v="0"/>
    <x v="1"/>
    <x v="2"/>
  </r>
  <r>
    <s v="34397-GUJ"/>
    <x v="0"/>
    <n v="44"/>
    <s v="No"/>
    <x v="6"/>
    <n v="8"/>
    <n v="14"/>
    <s v="Deal 4"/>
    <x v="1"/>
    <s v="No"/>
    <x v="0"/>
    <s v="DSL"/>
    <x v="1"/>
    <s v="Yes"/>
    <x v="0"/>
    <s v="Yes"/>
    <x v="0"/>
    <s v="No"/>
    <s v="No"/>
    <s v="Yes"/>
    <x v="1"/>
    <s v="Yes"/>
    <x v="1"/>
    <n v="50.95"/>
    <n v="605.75"/>
    <n v="0"/>
    <n v="0"/>
    <n v="0"/>
    <n v="605.75"/>
    <s v="Stayed"/>
    <x v="0"/>
    <s v="other"/>
    <n v="0"/>
    <s v="50-100"/>
    <n v="0"/>
    <x v="0"/>
    <x v="1"/>
  </r>
  <r>
    <s v="26724-PUN"/>
    <x v="1"/>
    <n v="26"/>
    <s v="No"/>
    <x v="13"/>
    <n v="14"/>
    <n v="26"/>
    <s v="None"/>
    <x v="0"/>
    <s v="Yes"/>
    <x v="0"/>
    <s v="Fiber Optic"/>
    <x v="0"/>
    <s v="Yes"/>
    <x v="1"/>
    <s v="No"/>
    <x v="1"/>
    <s v="Yes"/>
    <s v="Yes"/>
    <s v="Yes"/>
    <x v="0"/>
    <s v="Yes"/>
    <x v="1"/>
    <n v="92.85"/>
    <n v="5980.75"/>
    <n v="0"/>
    <n v="0"/>
    <n v="2398.08"/>
    <n v="8378.83"/>
    <s v="Stayed"/>
    <x v="0"/>
    <s v="other"/>
    <n v="0"/>
    <s v="50-100"/>
    <n v="0"/>
    <x v="2"/>
    <x v="0"/>
  </r>
  <r>
    <s v="99033-TAM"/>
    <x v="0"/>
    <n v="31"/>
    <s v="No"/>
    <x v="4"/>
    <n v="9"/>
    <n v="32"/>
    <s v="None"/>
    <x v="0"/>
    <s v="No"/>
    <x v="1"/>
    <s v="No"/>
    <x v="0"/>
    <s v="No"/>
    <x v="0"/>
    <s v="No"/>
    <x v="1"/>
    <s v="No"/>
    <s v="No"/>
    <s v="No"/>
    <x v="0"/>
    <s v="No"/>
    <x v="0"/>
    <n v="19.649999999999999"/>
    <n v="270.60000000000002"/>
    <n v="0"/>
    <n v="0"/>
    <n v="353.4"/>
    <n v="624"/>
    <s v="Stayed"/>
    <x v="0"/>
    <s v="other"/>
    <n v="0"/>
    <s v="&lt;20"/>
    <n v="0"/>
    <x v="2"/>
    <x v="0"/>
  </r>
  <r>
    <s v="34064-UTT"/>
    <x v="0"/>
    <n v="44"/>
    <s v="No"/>
    <x v="7"/>
    <n v="0"/>
    <n v="18"/>
    <s v="Deal 2"/>
    <x v="0"/>
    <s v="Yes"/>
    <x v="0"/>
    <s v="Fiber Optic"/>
    <x v="0"/>
    <s v="No"/>
    <x v="1"/>
    <s v="No"/>
    <x v="0"/>
    <s v="Yes"/>
    <s v="Yes"/>
    <s v="Yes"/>
    <x v="1"/>
    <s v="No"/>
    <x v="1"/>
    <n v="98.05"/>
    <n v="3990.6"/>
    <n v="0"/>
    <n v="0"/>
    <n v="1196.79"/>
    <n v="5187.3900000000003"/>
    <s v="Stayed"/>
    <x v="0"/>
    <s v="other"/>
    <n v="0"/>
    <s v="50-100"/>
    <n v="0"/>
    <x v="0"/>
    <x v="2"/>
  </r>
  <r>
    <s v="14346-TEL"/>
    <x v="1"/>
    <n v="53"/>
    <s v="Yes"/>
    <x v="5"/>
    <n v="11"/>
    <n v="3"/>
    <s v="Deal 2"/>
    <x v="0"/>
    <s v="Yes"/>
    <x v="1"/>
    <s v="No"/>
    <x v="0"/>
    <s v="No"/>
    <x v="0"/>
    <s v="No"/>
    <x v="1"/>
    <s v="No"/>
    <s v="No"/>
    <s v="No"/>
    <x v="0"/>
    <s v="Yes"/>
    <x v="1"/>
    <n v="24.6"/>
    <n v="1266.4000000000001"/>
    <n v="47.91"/>
    <n v="0"/>
    <n v="1752.36"/>
    <n v="2970.85"/>
    <s v="Stayed"/>
    <x v="0"/>
    <s v="other"/>
    <n v="0"/>
    <s v="20-50"/>
    <n v="0"/>
    <x v="1"/>
    <x v="4"/>
  </r>
  <r>
    <s v="83613-RAJ"/>
    <x v="0"/>
    <n v="74"/>
    <s v="Yes"/>
    <x v="8"/>
    <n v="5"/>
    <n v="13"/>
    <s v="None"/>
    <x v="0"/>
    <s v="Yes"/>
    <x v="0"/>
    <s v="DSL"/>
    <x v="0"/>
    <s v="No"/>
    <x v="0"/>
    <s v="No"/>
    <x v="1"/>
    <s v="No"/>
    <s v="No"/>
    <s v="No"/>
    <x v="0"/>
    <s v="Yes"/>
    <x v="1"/>
    <n v="51"/>
    <n v="1381.8"/>
    <n v="0"/>
    <n v="80"/>
    <n v="131.88"/>
    <n v="1593.68"/>
    <s v="Stayed"/>
    <x v="0"/>
    <s v="other"/>
    <n v="0"/>
    <s v="50-100"/>
    <n v="0"/>
    <x v="1"/>
    <x v="1"/>
  </r>
  <r>
    <s v="72378-GUJ"/>
    <x v="1"/>
    <n v="21"/>
    <s v="No"/>
    <x v="6"/>
    <n v="2"/>
    <n v="2"/>
    <s v="Deal 1"/>
    <x v="1"/>
    <s v="No"/>
    <x v="0"/>
    <s v="DSL"/>
    <x v="1"/>
    <s v="No"/>
    <x v="1"/>
    <s v="Yes"/>
    <x v="0"/>
    <s v="Yes"/>
    <s v="Yes"/>
    <s v="No"/>
    <x v="2"/>
    <s v="Yes"/>
    <x v="1"/>
    <n v="61.35"/>
    <n v="4193.3999999999996"/>
    <n v="0"/>
    <n v="130"/>
    <n v="0"/>
    <n v="4323.3999999999996"/>
    <s v="Stayed"/>
    <x v="0"/>
    <s v="other"/>
    <n v="0"/>
    <s v="50-100"/>
    <n v="0"/>
    <x v="2"/>
    <x v="4"/>
  </r>
  <r>
    <s v="57405-TAM"/>
    <x v="1"/>
    <n v="49"/>
    <s v="Yes"/>
    <x v="4"/>
    <n v="12"/>
    <n v="27"/>
    <s v="None"/>
    <x v="0"/>
    <s v="No"/>
    <x v="0"/>
    <s v="Fiber Optic"/>
    <x v="0"/>
    <s v="Yes"/>
    <x v="0"/>
    <s v="No"/>
    <x v="0"/>
    <s v="No"/>
    <s v="No"/>
    <s v="Yes"/>
    <x v="1"/>
    <s v="Yes"/>
    <x v="1"/>
    <n v="87.15"/>
    <n v="183.75"/>
    <n v="0"/>
    <n v="0"/>
    <n v="12.4"/>
    <n v="196.15"/>
    <s v="Churned"/>
    <x v="0"/>
    <s v="Don't know"/>
    <n v="1"/>
    <s v="50-100"/>
    <n v="0"/>
    <x v="0"/>
    <x v="0"/>
  </r>
  <r>
    <s v="96327-MAH"/>
    <x v="0"/>
    <n v="67"/>
    <s v="Yes"/>
    <x v="1"/>
    <n v="2"/>
    <n v="26"/>
    <s v="None"/>
    <x v="0"/>
    <s v="No"/>
    <x v="0"/>
    <s v="DSL"/>
    <x v="1"/>
    <s v="No"/>
    <x v="1"/>
    <s v="Yes"/>
    <x v="0"/>
    <s v="Yes"/>
    <s v="Yes"/>
    <s v="Yes"/>
    <x v="2"/>
    <s v="Yes"/>
    <x v="0"/>
    <n v="79.150000000000006"/>
    <n v="3566.6"/>
    <n v="0"/>
    <n v="0"/>
    <n v="1766.44"/>
    <n v="5333.04"/>
    <s v="Stayed"/>
    <x v="0"/>
    <s v="other"/>
    <n v="0"/>
    <s v="50-100"/>
    <n v="0"/>
    <x v="1"/>
    <x v="0"/>
  </r>
  <r>
    <s v="94009-TAM"/>
    <x v="1"/>
    <n v="29"/>
    <s v="Yes"/>
    <x v="4"/>
    <n v="11"/>
    <n v="33"/>
    <s v="Deal 2"/>
    <x v="0"/>
    <s v="Yes"/>
    <x v="0"/>
    <s v="DSL"/>
    <x v="1"/>
    <s v="No"/>
    <x v="1"/>
    <s v="Yes"/>
    <x v="0"/>
    <s v="No"/>
    <s v="No"/>
    <s v="Yes"/>
    <x v="2"/>
    <s v="No"/>
    <x v="0"/>
    <n v="75.8"/>
    <n v="4415.75"/>
    <n v="0"/>
    <n v="0"/>
    <n v="166.46"/>
    <n v="4582.21"/>
    <s v="Stayed"/>
    <x v="0"/>
    <s v="other"/>
    <n v="0"/>
    <s v="50-100"/>
    <n v="0"/>
    <x v="2"/>
    <x v="0"/>
  </r>
  <r>
    <s v="24950-TAM"/>
    <x v="1"/>
    <n v="20"/>
    <s v="No"/>
    <x v="4"/>
    <n v="9"/>
    <n v="1"/>
    <s v="Deal 1"/>
    <x v="0"/>
    <s v="Yes"/>
    <x v="0"/>
    <s v="DSL"/>
    <x v="0"/>
    <s v="Yes"/>
    <x v="1"/>
    <s v="No"/>
    <x v="0"/>
    <s v="Yes"/>
    <s v="Yes"/>
    <s v="Yes"/>
    <x v="2"/>
    <s v="No"/>
    <x v="1"/>
    <n v="79.849999999999994"/>
    <n v="5234.95"/>
    <n v="0"/>
    <n v="0"/>
    <n v="2310.66"/>
    <n v="7545.61"/>
    <s v="Stayed"/>
    <x v="0"/>
    <s v="other"/>
    <n v="0"/>
    <s v="50-100"/>
    <n v="0"/>
    <x v="3"/>
    <x v="4"/>
  </r>
  <r>
    <s v="44218-GUJ"/>
    <x v="1"/>
    <n v="41"/>
    <s v="No"/>
    <x v="6"/>
    <n v="13"/>
    <n v="20"/>
    <s v="None"/>
    <x v="0"/>
    <s v="Yes"/>
    <x v="0"/>
    <s v="Fiber Optic"/>
    <x v="1"/>
    <s v="Yes"/>
    <x v="1"/>
    <s v="Yes"/>
    <x v="0"/>
    <s v="Yes"/>
    <s v="Yes"/>
    <s v="Yes"/>
    <x v="2"/>
    <s v="No"/>
    <x v="1"/>
    <n v="114.6"/>
    <n v="8100.25"/>
    <n v="0"/>
    <n v="0"/>
    <n v="348.61"/>
    <n v="8448.86"/>
    <s v="Stayed"/>
    <x v="0"/>
    <s v="other"/>
    <n v="0"/>
    <s v="&gt;100"/>
    <n v="0"/>
    <x v="0"/>
    <x v="2"/>
  </r>
  <r>
    <s v="52598-UTT"/>
    <x v="0"/>
    <n v="30"/>
    <s v="Yes"/>
    <x v="7"/>
    <n v="3"/>
    <n v="34"/>
    <s v="None"/>
    <x v="0"/>
    <s v="Yes"/>
    <x v="1"/>
    <s v="No"/>
    <x v="0"/>
    <s v="No"/>
    <x v="0"/>
    <s v="No"/>
    <x v="1"/>
    <s v="No"/>
    <s v="No"/>
    <s v="No"/>
    <x v="2"/>
    <s v="No"/>
    <x v="0"/>
    <n v="25.75"/>
    <n v="755.6"/>
    <n v="0"/>
    <n v="0"/>
    <n v="217.93"/>
    <n v="973.53"/>
    <s v="Stayed"/>
    <x v="0"/>
    <s v="other"/>
    <n v="0"/>
    <s v="20-50"/>
    <n v="0"/>
    <x v="2"/>
    <x v="0"/>
  </r>
  <r>
    <s v="59719-MAH"/>
    <x v="0"/>
    <n v="52"/>
    <s v="No"/>
    <x v="1"/>
    <n v="8"/>
    <n v="32"/>
    <s v="None"/>
    <x v="0"/>
    <s v="No"/>
    <x v="1"/>
    <s v="No"/>
    <x v="0"/>
    <s v="No"/>
    <x v="0"/>
    <s v="No"/>
    <x v="1"/>
    <s v="No"/>
    <s v="No"/>
    <s v="No"/>
    <x v="0"/>
    <s v="No"/>
    <x v="1"/>
    <n v="20.85"/>
    <n v="1539.75"/>
    <n v="0"/>
    <n v="0"/>
    <n v="3182.22"/>
    <n v="4721.97"/>
    <s v="Stayed"/>
    <x v="0"/>
    <s v="other"/>
    <n v="0"/>
    <s v="20-50"/>
    <n v="0"/>
    <x v="1"/>
    <x v="0"/>
  </r>
  <r>
    <s v="21630-UTT"/>
    <x v="0"/>
    <n v="43"/>
    <s v="No"/>
    <x v="7"/>
    <n v="13"/>
    <n v="6"/>
    <s v="Deal 3"/>
    <x v="0"/>
    <s v="Yes"/>
    <x v="0"/>
    <s v="Fiber Optic"/>
    <x v="1"/>
    <s v="Yes"/>
    <x v="0"/>
    <s v="Yes"/>
    <x v="1"/>
    <s v="No"/>
    <s v="No"/>
    <s v="Yes"/>
    <x v="1"/>
    <s v="Yes"/>
    <x v="0"/>
    <n v="90.55"/>
    <n v="2929.75"/>
    <n v="0"/>
    <n v="0"/>
    <n v="695.02"/>
    <n v="3624.77"/>
    <s v="Stayed"/>
    <x v="0"/>
    <s v="other"/>
    <n v="0"/>
    <s v="50-100"/>
    <n v="0"/>
    <x v="0"/>
    <x v="3"/>
  </r>
  <r>
    <s v="84513-PUD"/>
    <x v="0"/>
    <n v="34"/>
    <s v="No"/>
    <x v="21"/>
    <n v="1"/>
    <n v="32"/>
    <s v="Deal 2"/>
    <x v="0"/>
    <s v="Yes"/>
    <x v="0"/>
    <s v="Fiber Optic"/>
    <x v="1"/>
    <s v="Yes"/>
    <x v="1"/>
    <s v="No"/>
    <x v="0"/>
    <s v="No"/>
    <s v="No"/>
    <s v="Yes"/>
    <x v="2"/>
    <s v="Yes"/>
    <x v="1"/>
    <n v="96.9"/>
    <n v="4473.45"/>
    <n v="0"/>
    <n v="0"/>
    <n v="292.8"/>
    <n v="4766.25"/>
    <s v="Stayed"/>
    <x v="0"/>
    <s v="other"/>
    <n v="0"/>
    <s v="50-100"/>
    <n v="0"/>
    <x v="2"/>
    <x v="0"/>
  </r>
  <r>
    <s v="61006-AND"/>
    <x v="1"/>
    <n v="84"/>
    <s v="No"/>
    <x v="10"/>
    <n v="0"/>
    <n v="7"/>
    <s v="Deal 1"/>
    <x v="0"/>
    <s v="Yes"/>
    <x v="0"/>
    <s v="Cable"/>
    <x v="0"/>
    <s v="No"/>
    <x v="1"/>
    <s v="No"/>
    <x v="0"/>
    <s v="Yes"/>
    <s v="Yes"/>
    <s v="Yes"/>
    <x v="2"/>
    <s v="Yes"/>
    <x v="0"/>
    <n v="73.45"/>
    <n v="5329"/>
    <n v="0"/>
    <n v="0"/>
    <n v="810.72"/>
    <n v="6139.72"/>
    <s v="Stayed"/>
    <x v="0"/>
    <s v="other"/>
    <n v="0"/>
    <s v="50-100"/>
    <n v="0"/>
    <x v="1"/>
    <x v="3"/>
  </r>
  <r>
    <s v="11691-RAJ"/>
    <x v="1"/>
    <n v="68"/>
    <s v="Yes"/>
    <x v="8"/>
    <n v="13"/>
    <n v="10"/>
    <s v="Deal 1"/>
    <x v="0"/>
    <s v="Yes"/>
    <x v="0"/>
    <s v="DSL"/>
    <x v="0"/>
    <s v="Yes"/>
    <x v="1"/>
    <s v="Yes"/>
    <x v="0"/>
    <s v="No"/>
    <s v="No"/>
    <s v="Yes"/>
    <x v="2"/>
    <s v="No"/>
    <x v="0"/>
    <n v="77.349999999999994"/>
    <n v="5396.25"/>
    <n v="0"/>
    <n v="0"/>
    <n v="2424.96"/>
    <n v="7821.21"/>
    <s v="Stayed"/>
    <x v="0"/>
    <s v="other"/>
    <n v="0"/>
    <s v="50-100"/>
    <n v="0"/>
    <x v="1"/>
    <x v="3"/>
  </r>
  <r>
    <s v="71949-JHA"/>
    <x v="1"/>
    <n v="66"/>
    <s v="No"/>
    <x v="14"/>
    <n v="14"/>
    <n v="34"/>
    <s v="None"/>
    <x v="0"/>
    <s v="Yes"/>
    <x v="0"/>
    <s v="Fiber Optic"/>
    <x v="0"/>
    <s v="No"/>
    <x v="1"/>
    <s v="No"/>
    <x v="0"/>
    <s v="Yes"/>
    <s v="No"/>
    <s v="No"/>
    <x v="1"/>
    <s v="Yes"/>
    <x v="0"/>
    <n v="99.05"/>
    <n v="5295.7"/>
    <n v="0"/>
    <n v="40"/>
    <n v="2077.92"/>
    <n v="7413.62"/>
    <s v="Stayed"/>
    <x v="0"/>
    <s v="other"/>
    <n v="0"/>
    <s v="50-100"/>
    <n v="0"/>
    <x v="1"/>
    <x v="0"/>
  </r>
  <r>
    <s v="66461-GUJ"/>
    <x v="0"/>
    <n v="69"/>
    <s v="Yes"/>
    <x v="6"/>
    <n v="7"/>
    <n v="34"/>
    <s v="Deal 1"/>
    <x v="0"/>
    <s v="Yes"/>
    <x v="1"/>
    <s v="No"/>
    <x v="0"/>
    <s v="No"/>
    <x v="0"/>
    <s v="No"/>
    <x v="1"/>
    <s v="No"/>
    <s v="No"/>
    <s v="No"/>
    <x v="2"/>
    <s v="Yes"/>
    <x v="0"/>
    <n v="25.1"/>
    <n v="1789.9"/>
    <n v="0"/>
    <n v="0"/>
    <n v="170.64"/>
    <n v="1960.54"/>
    <s v="Stayed"/>
    <x v="0"/>
    <s v="other"/>
    <n v="0"/>
    <s v="20-50"/>
    <n v="0"/>
    <x v="1"/>
    <x v="0"/>
  </r>
  <r>
    <s v="68702-MAH"/>
    <x v="1"/>
    <n v="41"/>
    <s v="No"/>
    <x v="1"/>
    <n v="14"/>
    <n v="36"/>
    <s v="Deal 2"/>
    <x v="0"/>
    <s v="Yes"/>
    <x v="0"/>
    <s v="Fiber Optic"/>
    <x v="1"/>
    <s v="Yes"/>
    <x v="0"/>
    <s v="No"/>
    <x v="1"/>
    <s v="Yes"/>
    <s v="Yes"/>
    <s v="Yes"/>
    <x v="1"/>
    <s v="Yes"/>
    <x v="0"/>
    <n v="94.1"/>
    <n v="5475.9"/>
    <n v="0"/>
    <n v="0"/>
    <n v="932.4"/>
    <n v="6408.3"/>
    <s v="Stayed"/>
    <x v="0"/>
    <s v="other"/>
    <n v="0"/>
    <s v="50-100"/>
    <n v="0"/>
    <x v="0"/>
    <x v="0"/>
  </r>
  <r>
    <s v="66919-UTT"/>
    <x v="1"/>
    <n v="64"/>
    <s v="No"/>
    <x v="7"/>
    <n v="14"/>
    <n v="22"/>
    <s v="Deal 2"/>
    <x v="0"/>
    <s v="Yes"/>
    <x v="0"/>
    <s v="Fiber Optic"/>
    <x v="0"/>
    <s v="Yes"/>
    <x v="1"/>
    <s v="No"/>
    <x v="0"/>
    <s v="Yes"/>
    <s v="Yes"/>
    <s v="Yes"/>
    <x v="0"/>
    <s v="Yes"/>
    <x v="1"/>
    <n v="107.45"/>
    <n v="7047.5"/>
    <n v="0"/>
    <n v="0"/>
    <n v="1272.7"/>
    <n v="8320.2000000000007"/>
    <s v="Stayed"/>
    <x v="0"/>
    <s v="other"/>
    <n v="0"/>
    <s v="&gt;100"/>
    <n v="0"/>
    <x v="1"/>
    <x v="2"/>
  </r>
  <r>
    <s v="83961-MAD"/>
    <x v="1"/>
    <n v="37"/>
    <s v="No"/>
    <x v="11"/>
    <n v="1"/>
    <n v="22"/>
    <s v="Deal 3"/>
    <x v="1"/>
    <s v="No"/>
    <x v="0"/>
    <s v="DSL"/>
    <x v="0"/>
    <s v="No"/>
    <x v="1"/>
    <s v="Yes"/>
    <x v="0"/>
    <s v="No"/>
    <s v="No"/>
    <s v="Yes"/>
    <x v="1"/>
    <s v="Yes"/>
    <x v="1"/>
    <n v="44.85"/>
    <n v="1442.6"/>
    <n v="0"/>
    <n v="0"/>
    <n v="0"/>
    <n v="1442.6"/>
    <s v="Stayed"/>
    <x v="0"/>
    <s v="other"/>
    <n v="0"/>
    <s v="20-50"/>
    <n v="0"/>
    <x v="0"/>
    <x v="2"/>
  </r>
  <r>
    <s v="46015-JAM"/>
    <x v="1"/>
    <n v="47"/>
    <s v="No"/>
    <x v="16"/>
    <n v="10"/>
    <n v="34"/>
    <s v="None"/>
    <x v="0"/>
    <s v="No"/>
    <x v="0"/>
    <s v="Cable"/>
    <x v="1"/>
    <s v="Yes"/>
    <x v="0"/>
    <s v="Yes"/>
    <x v="1"/>
    <s v="No"/>
    <s v="No"/>
    <s v="No"/>
    <x v="2"/>
    <s v="No"/>
    <x v="0"/>
    <n v="61.45"/>
    <n v="2302.35"/>
    <n v="48.79"/>
    <n v="110"/>
    <n v="1849.63"/>
    <n v="4213.1899999999996"/>
    <s v="Stayed"/>
    <x v="0"/>
    <s v="other"/>
    <n v="0"/>
    <s v="50-100"/>
    <n v="0"/>
    <x v="0"/>
    <x v="0"/>
  </r>
  <r>
    <s v="94311-JAM"/>
    <x v="0"/>
    <n v="46"/>
    <s v="Yes"/>
    <x v="16"/>
    <n v="14"/>
    <n v="21"/>
    <s v="Deal 5"/>
    <x v="0"/>
    <s v="Yes"/>
    <x v="0"/>
    <s v="Fiber Optic"/>
    <x v="1"/>
    <s v="No"/>
    <x v="0"/>
    <s v="No"/>
    <x v="0"/>
    <s v="No"/>
    <s v="No"/>
    <s v="Yes"/>
    <x v="1"/>
    <s v="No"/>
    <x v="1"/>
    <n v="90.65"/>
    <n v="367.95"/>
    <n v="0"/>
    <n v="0"/>
    <n v="126.28"/>
    <n v="494.23"/>
    <s v="Stayed"/>
    <x v="0"/>
    <s v="other"/>
    <n v="0"/>
    <s v="50-100"/>
    <n v="0"/>
    <x v="0"/>
    <x v="2"/>
  </r>
  <r>
    <s v="99463-JHA"/>
    <x v="1"/>
    <n v="23"/>
    <s v="No"/>
    <x v="14"/>
    <n v="8"/>
    <n v="8"/>
    <s v="Deal 2"/>
    <x v="0"/>
    <s v="Yes"/>
    <x v="0"/>
    <s v="Fiber Optic"/>
    <x v="1"/>
    <s v="Yes"/>
    <x v="0"/>
    <s v="No"/>
    <x v="0"/>
    <s v="Yes"/>
    <s v="Yes"/>
    <s v="No"/>
    <x v="1"/>
    <s v="Yes"/>
    <x v="1"/>
    <n v="105.5"/>
    <n v="6487.2"/>
    <n v="0"/>
    <n v="150"/>
    <n v="914.5"/>
    <n v="7551.7"/>
    <s v="Stayed"/>
    <x v="0"/>
    <s v="other"/>
    <n v="0"/>
    <s v="&gt;100"/>
    <n v="0"/>
    <x v="2"/>
    <x v="3"/>
  </r>
  <r>
    <s v="62147-TEL"/>
    <x v="1"/>
    <n v="38"/>
    <s v="No"/>
    <x v="5"/>
    <n v="3"/>
    <n v="13"/>
    <s v="Deal 2"/>
    <x v="0"/>
    <s v="Yes"/>
    <x v="0"/>
    <s v="Fiber Optic"/>
    <x v="0"/>
    <s v="Yes"/>
    <x v="0"/>
    <s v="No"/>
    <x v="1"/>
    <s v="No"/>
    <s v="No"/>
    <s v="Yes"/>
    <x v="0"/>
    <s v="Yes"/>
    <x v="0"/>
    <n v="80.2"/>
    <n v="4297.6000000000004"/>
    <n v="0"/>
    <n v="0"/>
    <n v="2230.8000000000002"/>
    <n v="6528.4"/>
    <s v="Stayed"/>
    <x v="0"/>
    <s v="other"/>
    <n v="0"/>
    <s v="50-100"/>
    <n v="0"/>
    <x v="0"/>
    <x v="1"/>
  </r>
  <r>
    <s v="46823-UTT"/>
    <x v="0"/>
    <n v="30"/>
    <s v="Yes"/>
    <x v="7"/>
    <n v="9"/>
    <n v="9"/>
    <s v="None"/>
    <x v="0"/>
    <s v="No"/>
    <x v="1"/>
    <s v="No"/>
    <x v="0"/>
    <s v="No"/>
    <x v="0"/>
    <s v="No"/>
    <x v="1"/>
    <s v="No"/>
    <s v="No"/>
    <s v="No"/>
    <x v="1"/>
    <s v="No"/>
    <x v="0"/>
    <n v="20.25"/>
    <n v="158.35"/>
    <n v="0"/>
    <n v="0"/>
    <n v="39.840000000000003"/>
    <n v="198.19"/>
    <s v="Stayed"/>
    <x v="0"/>
    <s v="other"/>
    <n v="0"/>
    <s v="20-50"/>
    <n v="0"/>
    <x v="2"/>
    <x v="3"/>
  </r>
  <r>
    <s v="81640-MAH"/>
    <x v="1"/>
    <n v="59"/>
    <s v="Yes"/>
    <x v="1"/>
    <n v="0"/>
    <n v="23"/>
    <s v="Deal 4"/>
    <x v="0"/>
    <s v="Yes"/>
    <x v="0"/>
    <s v="Fiber Optic"/>
    <x v="0"/>
    <s v="No"/>
    <x v="1"/>
    <s v="No"/>
    <x v="0"/>
    <s v="No"/>
    <s v="No"/>
    <s v="Yes"/>
    <x v="1"/>
    <s v="Yes"/>
    <x v="1"/>
    <n v="89.55"/>
    <n v="1021.75"/>
    <n v="0"/>
    <n v="0"/>
    <n v="400.32"/>
    <n v="1422.07"/>
    <s v="Stayed"/>
    <x v="0"/>
    <s v="other"/>
    <n v="0"/>
    <s v="50-100"/>
    <n v="0"/>
    <x v="1"/>
    <x v="2"/>
  </r>
  <r>
    <s v="87644-JAM"/>
    <x v="1"/>
    <n v="37"/>
    <s v="No"/>
    <x v="16"/>
    <n v="8"/>
    <n v="16"/>
    <s v="Deal 5"/>
    <x v="1"/>
    <s v="No"/>
    <x v="0"/>
    <s v="DSL"/>
    <x v="0"/>
    <s v="No"/>
    <x v="0"/>
    <s v="No"/>
    <x v="1"/>
    <s v="No"/>
    <s v="No"/>
    <s v="Yes"/>
    <x v="1"/>
    <s v="No"/>
    <x v="0"/>
    <n v="25.05"/>
    <n v="125.5"/>
    <n v="0"/>
    <n v="0"/>
    <n v="0"/>
    <n v="125.5"/>
    <s v="Stayed"/>
    <x v="0"/>
    <s v="other"/>
    <n v="0"/>
    <s v="20-50"/>
    <n v="0"/>
    <x v="0"/>
    <x v="1"/>
  </r>
  <r>
    <s v="91745-PUN"/>
    <x v="1"/>
    <n v="64"/>
    <s v="No"/>
    <x v="13"/>
    <n v="12"/>
    <n v="12"/>
    <s v="None"/>
    <x v="0"/>
    <s v="No"/>
    <x v="0"/>
    <s v="Fiber Optic"/>
    <x v="0"/>
    <s v="No"/>
    <x v="1"/>
    <s v="No"/>
    <x v="0"/>
    <s v="Yes"/>
    <s v="Yes"/>
    <s v="Yes"/>
    <x v="1"/>
    <s v="No"/>
    <x v="1"/>
    <n v="94.95"/>
    <n v="178.1"/>
    <n v="0"/>
    <n v="0"/>
    <n v="52.1"/>
    <n v="230.2"/>
    <s v="Churned"/>
    <x v="1"/>
    <s v="Competitor had better devices"/>
    <n v="1"/>
    <s v="50-100"/>
    <n v="0"/>
    <x v="1"/>
    <x v="1"/>
  </r>
  <r>
    <s v="82118-JAM"/>
    <x v="1"/>
    <n v="69"/>
    <s v="Yes"/>
    <x v="16"/>
    <n v="3"/>
    <n v="6"/>
    <s v="Deal 5"/>
    <x v="1"/>
    <s v="No"/>
    <x v="0"/>
    <s v="Cable"/>
    <x v="0"/>
    <s v="No"/>
    <x v="0"/>
    <s v="No"/>
    <x v="1"/>
    <s v="No"/>
    <s v="No"/>
    <s v="Yes"/>
    <x v="1"/>
    <s v="No"/>
    <x v="2"/>
    <n v="24.2"/>
    <n v="24.2"/>
    <n v="0"/>
    <n v="0"/>
    <n v="0"/>
    <n v="24.2"/>
    <s v="Joined"/>
    <x v="0"/>
    <s v="other"/>
    <n v="0"/>
    <s v="20-50"/>
    <n v="1"/>
    <x v="1"/>
    <x v="3"/>
  </r>
  <r>
    <s v="11348-MAH"/>
    <x v="1"/>
    <n v="46"/>
    <s v="No"/>
    <x v="1"/>
    <n v="11"/>
    <n v="19"/>
    <s v="Deal 3"/>
    <x v="0"/>
    <s v="No"/>
    <x v="0"/>
    <s v="Cable"/>
    <x v="1"/>
    <s v="Yes"/>
    <x v="0"/>
    <s v="No"/>
    <x v="1"/>
    <s v="No"/>
    <s v="No"/>
    <s v="No"/>
    <x v="1"/>
    <s v="No"/>
    <x v="1"/>
    <n v="56.05"/>
    <n v="1522.65"/>
    <n v="0"/>
    <n v="110"/>
    <n v="1235.08"/>
    <n v="2867.73"/>
    <s v="Stayed"/>
    <x v="0"/>
    <s v="other"/>
    <n v="0"/>
    <s v="50-100"/>
    <n v="0"/>
    <x v="0"/>
    <x v="2"/>
  </r>
  <r>
    <s v="61203-PUN"/>
    <x v="1"/>
    <n v="19"/>
    <s v="No"/>
    <x v="13"/>
    <n v="11"/>
    <n v="11"/>
    <s v="None"/>
    <x v="0"/>
    <s v="Yes"/>
    <x v="0"/>
    <s v="Cable"/>
    <x v="0"/>
    <s v="No"/>
    <x v="0"/>
    <s v="Yes"/>
    <x v="0"/>
    <s v="No"/>
    <s v="No"/>
    <s v="Yes"/>
    <x v="1"/>
    <s v="No"/>
    <x v="1"/>
    <n v="64.599999999999994"/>
    <n v="174.2"/>
    <n v="0"/>
    <n v="0"/>
    <n v="122.97"/>
    <n v="297.17"/>
    <s v="Joined"/>
    <x v="0"/>
    <s v="other"/>
    <n v="0"/>
    <s v="50-100"/>
    <n v="1"/>
    <x v="3"/>
    <x v="3"/>
  </r>
  <r>
    <s v="34828-PUD"/>
    <x v="1"/>
    <n v="46"/>
    <s v="No"/>
    <x v="21"/>
    <n v="3"/>
    <n v="23"/>
    <s v="Deal 2"/>
    <x v="0"/>
    <s v="Yes"/>
    <x v="1"/>
    <s v="No"/>
    <x v="0"/>
    <s v="No"/>
    <x v="0"/>
    <s v="No"/>
    <x v="1"/>
    <s v="No"/>
    <s v="No"/>
    <s v="No"/>
    <x v="2"/>
    <s v="Yes"/>
    <x v="0"/>
    <n v="24.45"/>
    <n v="1513.6"/>
    <n v="0"/>
    <n v="0"/>
    <n v="138.04"/>
    <n v="1651.64"/>
    <s v="Stayed"/>
    <x v="0"/>
    <s v="other"/>
    <n v="0"/>
    <s v="20-50"/>
    <n v="0"/>
    <x v="0"/>
    <x v="2"/>
  </r>
  <r>
    <s v="41692-KAR"/>
    <x v="0"/>
    <n v="42"/>
    <s v="No"/>
    <x v="3"/>
    <n v="11"/>
    <n v="23"/>
    <s v="Deal 5"/>
    <x v="0"/>
    <s v="No"/>
    <x v="1"/>
    <s v="No"/>
    <x v="0"/>
    <s v="No"/>
    <x v="0"/>
    <s v="No"/>
    <x v="1"/>
    <s v="No"/>
    <s v="No"/>
    <s v="No"/>
    <x v="1"/>
    <s v="Yes"/>
    <x v="0"/>
    <n v="20.2"/>
    <n v="20.2"/>
    <n v="0"/>
    <n v="0"/>
    <n v="45.49"/>
    <n v="65.69"/>
    <s v="Churned"/>
    <x v="1"/>
    <s v="Competitor made better offer"/>
    <n v="1"/>
    <s v="20-50"/>
    <n v="0"/>
    <x v="0"/>
    <x v="2"/>
  </r>
  <r>
    <s v="41916-WES"/>
    <x v="1"/>
    <n v="62"/>
    <s v="No"/>
    <x v="2"/>
    <n v="9"/>
    <n v="14"/>
    <s v="None"/>
    <x v="0"/>
    <s v="Yes"/>
    <x v="0"/>
    <s v="Fiber Optic"/>
    <x v="0"/>
    <s v="No"/>
    <x v="0"/>
    <s v="No"/>
    <x v="1"/>
    <s v="Yes"/>
    <s v="No"/>
    <s v="Yes"/>
    <x v="1"/>
    <s v="Yes"/>
    <x v="0"/>
    <n v="84.4"/>
    <n v="732.5"/>
    <n v="0"/>
    <n v="0"/>
    <n v="277.2"/>
    <n v="1009.7"/>
    <s v="Churned"/>
    <x v="4"/>
    <s v="Attitude of support person"/>
    <n v="1"/>
    <s v="50-100"/>
    <n v="0"/>
    <x v="1"/>
    <x v="1"/>
  </r>
  <r>
    <s v="13950-KAR"/>
    <x v="1"/>
    <n v="39"/>
    <s v="No"/>
    <x v="3"/>
    <n v="8"/>
    <n v="6"/>
    <s v="None"/>
    <x v="0"/>
    <s v="Yes"/>
    <x v="0"/>
    <s v="Fiber Optic"/>
    <x v="0"/>
    <s v="Yes"/>
    <x v="1"/>
    <s v="No"/>
    <x v="0"/>
    <s v="Yes"/>
    <s v="Yes"/>
    <s v="No"/>
    <x v="2"/>
    <s v="Yes"/>
    <x v="1"/>
    <n v="105.15"/>
    <n v="7555"/>
    <n v="0"/>
    <n v="60"/>
    <n v="742.66"/>
    <n v="8357.66"/>
    <s v="Stayed"/>
    <x v="0"/>
    <s v="other"/>
    <n v="0"/>
    <s v="&gt;100"/>
    <n v="0"/>
    <x v="0"/>
    <x v="3"/>
  </r>
  <r>
    <s v="31983-HAR"/>
    <x v="0"/>
    <n v="35"/>
    <s v="Yes"/>
    <x v="15"/>
    <n v="2"/>
    <n v="14"/>
    <s v="None"/>
    <x v="1"/>
    <s v="No"/>
    <x v="0"/>
    <s v="DSL"/>
    <x v="1"/>
    <s v="Yes"/>
    <x v="1"/>
    <s v="Yes"/>
    <x v="0"/>
    <s v="Yes"/>
    <s v="Yes"/>
    <s v="No"/>
    <x v="2"/>
    <s v="Yes"/>
    <x v="1"/>
    <n v="65.650000000000006"/>
    <n v="4664.5"/>
    <n v="0"/>
    <n v="60"/>
    <n v="0"/>
    <n v="4724.5"/>
    <s v="Stayed"/>
    <x v="0"/>
    <s v="other"/>
    <n v="0"/>
    <s v="50-100"/>
    <n v="0"/>
    <x v="0"/>
    <x v="1"/>
  </r>
  <r>
    <s v="97962-GUJ"/>
    <x v="1"/>
    <n v="63"/>
    <s v="Yes"/>
    <x v="6"/>
    <n v="1"/>
    <n v="25"/>
    <s v="None"/>
    <x v="0"/>
    <s v="No"/>
    <x v="0"/>
    <s v="Fiber Optic"/>
    <x v="0"/>
    <s v="Yes"/>
    <x v="1"/>
    <s v="No"/>
    <x v="1"/>
    <s v="No"/>
    <s v="No"/>
    <s v="Yes"/>
    <x v="1"/>
    <s v="Yes"/>
    <x v="1"/>
    <n v="79.8"/>
    <n v="973.45"/>
    <n v="0"/>
    <n v="0"/>
    <n v="401.44"/>
    <n v="1374.89"/>
    <s v="Churned"/>
    <x v="2"/>
    <s v="Service dissatisfaction"/>
    <n v="1"/>
    <s v="50-100"/>
    <n v="0"/>
    <x v="1"/>
    <x v="0"/>
  </r>
  <r>
    <s v="52328-HAR"/>
    <x v="1"/>
    <n v="39"/>
    <s v="No"/>
    <x v="15"/>
    <n v="2"/>
    <n v="11"/>
    <s v="None"/>
    <x v="0"/>
    <s v="Yes"/>
    <x v="0"/>
    <s v="Fiber Optic"/>
    <x v="0"/>
    <s v="No"/>
    <x v="0"/>
    <s v="No"/>
    <x v="0"/>
    <s v="Yes"/>
    <s v="Yes"/>
    <s v="Yes"/>
    <x v="1"/>
    <s v="Yes"/>
    <x v="1"/>
    <n v="94.65"/>
    <n v="4812.75"/>
    <n v="0"/>
    <n v="0"/>
    <n v="1075.08"/>
    <n v="5887.83"/>
    <s v="Churned"/>
    <x v="1"/>
    <s v="Competitor had better devices"/>
    <n v="1"/>
    <s v="50-100"/>
    <n v="0"/>
    <x v="0"/>
    <x v="3"/>
  </r>
  <r>
    <s v="58577-ODI"/>
    <x v="1"/>
    <n v="44"/>
    <s v="Yes"/>
    <x v="19"/>
    <n v="7"/>
    <n v="36"/>
    <s v="Deal 5"/>
    <x v="0"/>
    <s v="No"/>
    <x v="0"/>
    <s v="DSL"/>
    <x v="0"/>
    <s v="No"/>
    <x v="0"/>
    <s v="No"/>
    <x v="1"/>
    <s v="No"/>
    <s v="No"/>
    <s v="Yes"/>
    <x v="1"/>
    <s v="Yes"/>
    <x v="0"/>
    <n v="45.85"/>
    <n v="105.6"/>
    <n v="0"/>
    <n v="0"/>
    <n v="10.94"/>
    <n v="116.54"/>
    <s v="Joined"/>
    <x v="0"/>
    <s v="other"/>
    <n v="0"/>
    <s v="20-50"/>
    <n v="1"/>
    <x v="0"/>
    <x v="0"/>
  </r>
  <r>
    <s v="66100-JAM"/>
    <x v="1"/>
    <n v="25"/>
    <s v="No"/>
    <x v="16"/>
    <n v="10"/>
    <n v="15"/>
    <s v="Deal 4"/>
    <x v="0"/>
    <s v="Yes"/>
    <x v="0"/>
    <s v="Fiber Optic"/>
    <x v="0"/>
    <s v="No"/>
    <x v="1"/>
    <s v="No"/>
    <x v="0"/>
    <s v="No"/>
    <s v="No"/>
    <s v="Yes"/>
    <x v="1"/>
    <s v="Yes"/>
    <x v="1"/>
    <n v="88.7"/>
    <n v="1761.45"/>
    <n v="0"/>
    <n v="0"/>
    <n v="110.8"/>
    <n v="1872.25"/>
    <s v="Churned"/>
    <x v="0"/>
    <s v="Don't know"/>
    <n v="1"/>
    <s v="50-100"/>
    <n v="0"/>
    <x v="2"/>
    <x v="1"/>
  </r>
  <r>
    <s v="78048-HAR"/>
    <x v="0"/>
    <n v="38"/>
    <s v="Yes"/>
    <x v="15"/>
    <n v="13"/>
    <n v="30"/>
    <s v="Deal 4"/>
    <x v="0"/>
    <s v="No"/>
    <x v="0"/>
    <s v="DSL"/>
    <x v="0"/>
    <s v="No"/>
    <x v="0"/>
    <s v="Yes"/>
    <x v="1"/>
    <s v="No"/>
    <s v="No"/>
    <s v="Yes"/>
    <x v="1"/>
    <s v="Yes"/>
    <x v="0"/>
    <n v="50.3"/>
    <n v="908.75"/>
    <n v="0"/>
    <n v="0"/>
    <n v="647.28"/>
    <n v="1556.03"/>
    <s v="Stayed"/>
    <x v="0"/>
    <s v="other"/>
    <n v="0"/>
    <s v="50-100"/>
    <n v="0"/>
    <x v="0"/>
    <x v="0"/>
  </r>
  <r>
    <s v="31016-KER"/>
    <x v="0"/>
    <n v="30"/>
    <s v="Yes"/>
    <x v="20"/>
    <n v="14"/>
    <n v="5"/>
    <s v="Deal 3"/>
    <x v="0"/>
    <s v="Yes"/>
    <x v="0"/>
    <s v="Fiber Optic"/>
    <x v="0"/>
    <s v="Yes"/>
    <x v="0"/>
    <s v="Yes"/>
    <x v="0"/>
    <s v="Yes"/>
    <s v="Yes"/>
    <s v="Yes"/>
    <x v="0"/>
    <s v="Yes"/>
    <x v="0"/>
    <n v="104.5"/>
    <n v="3778"/>
    <n v="0"/>
    <n v="0"/>
    <n v="1432.64"/>
    <n v="5210.6400000000003"/>
    <s v="Stayed"/>
    <x v="0"/>
    <s v="other"/>
    <n v="0"/>
    <s v="&gt;100"/>
    <n v="0"/>
    <x v="2"/>
    <x v="4"/>
  </r>
  <r>
    <s v="72195-TAM"/>
    <x v="1"/>
    <n v="64"/>
    <s v="Yes"/>
    <x v="4"/>
    <n v="10"/>
    <n v="20"/>
    <s v="None"/>
    <x v="0"/>
    <s v="Yes"/>
    <x v="0"/>
    <s v="Fiber Optic"/>
    <x v="1"/>
    <s v="Yes"/>
    <x v="0"/>
    <s v="No"/>
    <x v="1"/>
    <s v="No"/>
    <s v="No"/>
    <s v="Yes"/>
    <x v="1"/>
    <s v="Yes"/>
    <x v="1"/>
    <n v="83.4"/>
    <n v="4113.7"/>
    <n v="0"/>
    <n v="0"/>
    <n v="2399.5"/>
    <n v="6513.2"/>
    <s v="Stayed"/>
    <x v="0"/>
    <s v="other"/>
    <n v="0"/>
    <s v="50-100"/>
    <n v="0"/>
    <x v="1"/>
    <x v="2"/>
  </r>
  <r>
    <s v="21538-PUN"/>
    <x v="1"/>
    <n v="36"/>
    <s v="No"/>
    <x v="13"/>
    <n v="1"/>
    <n v="31"/>
    <s v="Deal 4"/>
    <x v="0"/>
    <s v="No"/>
    <x v="1"/>
    <s v="No"/>
    <x v="0"/>
    <s v="No"/>
    <x v="0"/>
    <s v="No"/>
    <x v="1"/>
    <s v="No"/>
    <s v="No"/>
    <s v="No"/>
    <x v="1"/>
    <s v="No"/>
    <x v="0"/>
    <n v="20.75"/>
    <n v="452.2"/>
    <n v="0"/>
    <n v="0"/>
    <n v="182.28"/>
    <n v="634.48"/>
    <s v="Stayed"/>
    <x v="0"/>
    <s v="other"/>
    <n v="0"/>
    <s v="20-50"/>
    <n v="0"/>
    <x v="0"/>
    <x v="0"/>
  </r>
  <r>
    <s v="16916-AND"/>
    <x v="1"/>
    <n v="70"/>
    <s v="Yes"/>
    <x v="10"/>
    <n v="8"/>
    <n v="18"/>
    <s v="None"/>
    <x v="0"/>
    <s v="Yes"/>
    <x v="0"/>
    <s v="Fiber Optic"/>
    <x v="0"/>
    <s v="No"/>
    <x v="0"/>
    <s v="No"/>
    <x v="1"/>
    <s v="Yes"/>
    <s v="Yes"/>
    <s v="Yes"/>
    <x v="1"/>
    <s v="Yes"/>
    <x v="0"/>
    <n v="85.25"/>
    <n v="3132.75"/>
    <n v="0"/>
    <n v="0"/>
    <n v="883.44"/>
    <n v="4016.19"/>
    <s v="Churned"/>
    <x v="2"/>
    <s v="Product dissatisfaction"/>
    <n v="1"/>
    <s v="50-100"/>
    <n v="0"/>
    <x v="1"/>
    <x v="2"/>
  </r>
  <r>
    <s v="59298-TEL"/>
    <x v="1"/>
    <n v="29"/>
    <s v="Yes"/>
    <x v="5"/>
    <n v="1"/>
    <n v="34"/>
    <s v="Deal 1"/>
    <x v="0"/>
    <s v="Yes"/>
    <x v="0"/>
    <s v="Fiber Optic"/>
    <x v="1"/>
    <s v="Yes"/>
    <x v="1"/>
    <s v="Yes"/>
    <x v="0"/>
    <s v="Yes"/>
    <s v="Yes"/>
    <s v="No"/>
    <x v="2"/>
    <s v="Yes"/>
    <x v="1"/>
    <n v="114.35"/>
    <n v="7665.8"/>
    <n v="0"/>
    <n v="10"/>
    <n v="2619.9299999999998"/>
    <n v="10295.73"/>
    <s v="Stayed"/>
    <x v="0"/>
    <s v="other"/>
    <n v="0"/>
    <s v="&gt;100"/>
    <n v="0"/>
    <x v="2"/>
    <x v="0"/>
  </r>
  <r>
    <s v="94328-JAM"/>
    <x v="1"/>
    <n v="46"/>
    <s v="Yes"/>
    <x v="16"/>
    <n v="9"/>
    <n v="36"/>
    <s v="None"/>
    <x v="0"/>
    <s v="No"/>
    <x v="0"/>
    <s v="Fiber Optic"/>
    <x v="0"/>
    <s v="No"/>
    <x v="0"/>
    <s v="No"/>
    <x v="1"/>
    <s v="No"/>
    <s v="No"/>
    <s v="Yes"/>
    <x v="1"/>
    <s v="Yes"/>
    <x v="1"/>
    <n v="70.599999999999994"/>
    <n v="70.599999999999994"/>
    <n v="0"/>
    <n v="0"/>
    <n v="27.12"/>
    <n v="97.72"/>
    <s v="Churned"/>
    <x v="1"/>
    <s v="Competitor made better offer"/>
    <n v="1"/>
    <s v="50-100"/>
    <n v="0"/>
    <x v="0"/>
    <x v="0"/>
  </r>
  <r>
    <s v="12852-KER"/>
    <x v="1"/>
    <n v="39"/>
    <s v="Yes"/>
    <x v="20"/>
    <n v="2"/>
    <n v="12"/>
    <s v="Deal 1"/>
    <x v="0"/>
    <s v="Yes"/>
    <x v="0"/>
    <s v="Fiber Optic"/>
    <x v="0"/>
    <s v="Yes"/>
    <x v="1"/>
    <s v="No"/>
    <x v="0"/>
    <s v="Yes"/>
    <s v="Yes"/>
    <s v="No"/>
    <x v="0"/>
    <s v="Yes"/>
    <x v="0"/>
    <n v="104.45"/>
    <n v="7459"/>
    <n v="0"/>
    <n v="130"/>
    <n v="1259.28"/>
    <n v="8848.2800000000007"/>
    <s v="Stayed"/>
    <x v="0"/>
    <s v="other"/>
    <n v="0"/>
    <s v="&gt;100"/>
    <n v="0"/>
    <x v="0"/>
    <x v="1"/>
  </r>
  <r>
    <s v="76135-MAH"/>
    <x v="0"/>
    <n v="31"/>
    <s v="Yes"/>
    <x v="1"/>
    <n v="15"/>
    <n v="15"/>
    <s v="Deal 1"/>
    <x v="0"/>
    <s v="Yes"/>
    <x v="0"/>
    <s v="Cable"/>
    <x v="1"/>
    <s v="Yes"/>
    <x v="1"/>
    <s v="Yes"/>
    <x v="0"/>
    <s v="Yes"/>
    <s v="Yes"/>
    <s v="Yes"/>
    <x v="2"/>
    <s v="No"/>
    <x v="0"/>
    <n v="91.05"/>
    <n v="6293.75"/>
    <n v="0"/>
    <n v="0"/>
    <n v="674.5"/>
    <n v="6968.25"/>
    <s v="Stayed"/>
    <x v="0"/>
    <s v="other"/>
    <n v="0"/>
    <s v="50-100"/>
    <n v="0"/>
    <x v="2"/>
    <x v="1"/>
  </r>
  <r>
    <s v="55568-MAD"/>
    <x v="1"/>
    <n v="49"/>
    <s v="No"/>
    <x v="11"/>
    <n v="0"/>
    <n v="15"/>
    <s v="Deal 5"/>
    <x v="1"/>
    <s v="No"/>
    <x v="0"/>
    <s v="Cable"/>
    <x v="0"/>
    <s v="No"/>
    <x v="0"/>
    <s v="No"/>
    <x v="0"/>
    <s v="No"/>
    <s v="No"/>
    <s v="Yes"/>
    <x v="1"/>
    <s v="Yes"/>
    <x v="1"/>
    <n v="35.75"/>
    <n v="35.75"/>
    <n v="0"/>
    <n v="0"/>
    <n v="0"/>
    <n v="35.75"/>
    <s v="Churned"/>
    <x v="3"/>
    <s v="Price too high"/>
    <n v="1"/>
    <s v="20-50"/>
    <n v="0"/>
    <x v="0"/>
    <x v="1"/>
  </r>
  <r>
    <s v="34729-MAH"/>
    <x v="1"/>
    <n v="49"/>
    <s v="No"/>
    <x v="1"/>
    <n v="4"/>
    <n v="19"/>
    <s v="None"/>
    <x v="0"/>
    <s v="Yes"/>
    <x v="0"/>
    <s v="Fiber Optic"/>
    <x v="0"/>
    <s v="No"/>
    <x v="0"/>
    <s v="No"/>
    <x v="0"/>
    <s v="Yes"/>
    <s v="Yes"/>
    <s v="Yes"/>
    <x v="1"/>
    <s v="Yes"/>
    <x v="2"/>
    <n v="93.9"/>
    <n v="486.85"/>
    <n v="0"/>
    <n v="0"/>
    <n v="232.25"/>
    <n v="719.1"/>
    <s v="Churned"/>
    <x v="0"/>
    <s v="Don't know"/>
    <n v="1"/>
    <s v="50-100"/>
    <n v="0"/>
    <x v="0"/>
    <x v="2"/>
  </r>
  <r>
    <s v="43298-HAR"/>
    <x v="1"/>
    <n v="55"/>
    <s v="No"/>
    <x v="15"/>
    <n v="1"/>
    <n v="23"/>
    <s v="Deal 3"/>
    <x v="0"/>
    <s v="Yes"/>
    <x v="0"/>
    <s v="Fiber Optic"/>
    <x v="0"/>
    <s v="Yes"/>
    <x v="1"/>
    <s v="No"/>
    <x v="0"/>
    <s v="Yes"/>
    <s v="Yes"/>
    <s v="Yes"/>
    <x v="1"/>
    <s v="Yes"/>
    <x v="1"/>
    <n v="106.35"/>
    <n v="3549.25"/>
    <n v="0"/>
    <n v="0"/>
    <n v="737.46"/>
    <n v="4286.71"/>
    <s v="Churned"/>
    <x v="1"/>
    <s v="Competitor offered higher download speeds"/>
    <n v="1"/>
    <s v="&gt;100"/>
    <n v="0"/>
    <x v="1"/>
    <x v="2"/>
  </r>
  <r>
    <s v="71985-UTT"/>
    <x v="1"/>
    <n v="25"/>
    <s v="Yes"/>
    <x v="7"/>
    <n v="14"/>
    <n v="26"/>
    <s v="None"/>
    <x v="0"/>
    <s v="No"/>
    <x v="1"/>
    <s v="No"/>
    <x v="0"/>
    <s v="No"/>
    <x v="0"/>
    <s v="No"/>
    <x v="1"/>
    <s v="No"/>
    <s v="No"/>
    <s v="No"/>
    <x v="0"/>
    <s v="No"/>
    <x v="0"/>
    <n v="20.05"/>
    <n v="678.2"/>
    <n v="0"/>
    <n v="0"/>
    <n v="1544.32"/>
    <n v="2222.52"/>
    <s v="Stayed"/>
    <x v="0"/>
    <s v="other"/>
    <n v="0"/>
    <s v="20-50"/>
    <n v="0"/>
    <x v="2"/>
    <x v="0"/>
  </r>
  <r>
    <s v="85763-TEL"/>
    <x v="0"/>
    <n v="36"/>
    <s v="No"/>
    <x v="5"/>
    <n v="11"/>
    <n v="13"/>
    <s v="None"/>
    <x v="0"/>
    <s v="Yes"/>
    <x v="0"/>
    <s v="Fiber Optic"/>
    <x v="0"/>
    <s v="No"/>
    <x v="0"/>
    <s v="No"/>
    <x v="0"/>
    <s v="Yes"/>
    <s v="Yes"/>
    <s v="Yes"/>
    <x v="1"/>
    <s v="Yes"/>
    <x v="1"/>
    <n v="95.1"/>
    <n v="2162.6"/>
    <n v="0"/>
    <n v="0"/>
    <n v="245.3"/>
    <n v="2407.9"/>
    <s v="Stayed"/>
    <x v="0"/>
    <s v="other"/>
    <n v="0"/>
    <s v="50-100"/>
    <n v="0"/>
    <x v="0"/>
    <x v="1"/>
  </r>
  <r>
    <s v="51272-RAJ"/>
    <x v="1"/>
    <n v="49"/>
    <s v="Yes"/>
    <x v="8"/>
    <n v="12"/>
    <n v="34"/>
    <s v="None"/>
    <x v="0"/>
    <s v="No"/>
    <x v="0"/>
    <s v="DSL"/>
    <x v="1"/>
    <s v="No"/>
    <x v="0"/>
    <s v="No"/>
    <x v="1"/>
    <s v="No"/>
    <s v="No"/>
    <s v="Yes"/>
    <x v="1"/>
    <s v="Yes"/>
    <x v="1"/>
    <n v="50.9"/>
    <n v="2298.5500000000002"/>
    <n v="0"/>
    <n v="0"/>
    <n v="872.55"/>
    <n v="3171.1"/>
    <s v="Stayed"/>
    <x v="0"/>
    <s v="other"/>
    <n v="0"/>
    <s v="50-100"/>
    <n v="0"/>
    <x v="0"/>
    <x v="0"/>
  </r>
  <r>
    <s v="84425-GUJ"/>
    <x v="0"/>
    <n v="74"/>
    <s v="No"/>
    <x v="6"/>
    <n v="15"/>
    <n v="21"/>
    <s v="None"/>
    <x v="0"/>
    <s v="Yes"/>
    <x v="0"/>
    <s v="Fiber Optic"/>
    <x v="0"/>
    <s v="No"/>
    <x v="0"/>
    <s v="No"/>
    <x v="1"/>
    <s v="Yes"/>
    <s v="No"/>
    <s v="Yes"/>
    <x v="1"/>
    <s v="Yes"/>
    <x v="1"/>
    <n v="84"/>
    <n v="613.4"/>
    <n v="0"/>
    <n v="0"/>
    <n v="368.4"/>
    <n v="981.8"/>
    <s v="Churned"/>
    <x v="2"/>
    <s v="Limited range of services"/>
    <n v="1"/>
    <s v="50-100"/>
    <n v="0"/>
    <x v="1"/>
    <x v="2"/>
  </r>
  <r>
    <s v="57345-TAM"/>
    <x v="1"/>
    <n v="53"/>
    <s v="Yes"/>
    <x v="4"/>
    <n v="14"/>
    <n v="13"/>
    <s v="Deal 4"/>
    <x v="0"/>
    <s v="No"/>
    <x v="1"/>
    <s v="No"/>
    <x v="0"/>
    <s v="No"/>
    <x v="0"/>
    <s v="No"/>
    <x v="1"/>
    <s v="No"/>
    <s v="No"/>
    <s v="No"/>
    <x v="1"/>
    <s v="No"/>
    <x v="2"/>
    <n v="19.8"/>
    <n v="272.95"/>
    <n v="18.55"/>
    <n v="0"/>
    <n v="261.45"/>
    <n v="515.85"/>
    <s v="Stayed"/>
    <x v="0"/>
    <s v="other"/>
    <n v="0"/>
    <s v="&lt;20"/>
    <n v="0"/>
    <x v="1"/>
    <x v="1"/>
  </r>
  <r>
    <s v="98327-HAR"/>
    <x v="0"/>
    <n v="74"/>
    <s v="No"/>
    <x v="15"/>
    <n v="3"/>
    <n v="12"/>
    <s v="None"/>
    <x v="0"/>
    <s v="Yes"/>
    <x v="0"/>
    <s v="Fiber Optic"/>
    <x v="1"/>
    <s v="No"/>
    <x v="1"/>
    <s v="No"/>
    <x v="0"/>
    <s v="Yes"/>
    <s v="Yes"/>
    <s v="Yes"/>
    <x v="1"/>
    <s v="Yes"/>
    <x v="1"/>
    <n v="104.2"/>
    <n v="5568.35"/>
    <n v="0"/>
    <n v="0"/>
    <n v="1955.2"/>
    <n v="7523.55"/>
    <s v="Churned"/>
    <x v="1"/>
    <s v="Competitor offered higher download speeds"/>
    <n v="1"/>
    <s v="&gt;100"/>
    <n v="0"/>
    <x v="1"/>
    <x v="1"/>
  </r>
  <r>
    <s v="88027-AND"/>
    <x v="1"/>
    <n v="67"/>
    <s v="No"/>
    <x v="10"/>
    <n v="11"/>
    <n v="4"/>
    <s v="Deal 1"/>
    <x v="1"/>
    <s v="No"/>
    <x v="0"/>
    <s v="Cable"/>
    <x v="0"/>
    <s v="Yes"/>
    <x v="1"/>
    <s v="No"/>
    <x v="0"/>
    <s v="No"/>
    <s v="No"/>
    <s v="Yes"/>
    <x v="0"/>
    <s v="No"/>
    <x v="1"/>
    <n v="45.55"/>
    <n v="3027.25"/>
    <n v="0"/>
    <n v="0"/>
    <n v="0"/>
    <n v="3027.25"/>
    <s v="Stayed"/>
    <x v="0"/>
    <s v="other"/>
    <n v="0"/>
    <s v="20-50"/>
    <n v="0"/>
    <x v="1"/>
    <x v="4"/>
  </r>
  <r>
    <s v="98098-TAM"/>
    <x v="1"/>
    <n v="73"/>
    <s v="No"/>
    <x v="4"/>
    <n v="0"/>
    <n v="5"/>
    <s v="Deal 1"/>
    <x v="0"/>
    <s v="Yes"/>
    <x v="0"/>
    <s v="DSL"/>
    <x v="1"/>
    <s v="Yes"/>
    <x v="0"/>
    <s v="Yes"/>
    <x v="1"/>
    <s v="No"/>
    <s v="No"/>
    <s v="Yes"/>
    <x v="0"/>
    <s v="Yes"/>
    <x v="0"/>
    <n v="-8"/>
    <n v="4174.3500000000004"/>
    <n v="0"/>
    <n v="0"/>
    <n v="2407.6799999999998"/>
    <n v="6582.03"/>
    <s v="Stayed"/>
    <x v="0"/>
    <s v="other"/>
    <n v="0"/>
    <s v="&lt;20"/>
    <n v="0"/>
    <x v="1"/>
    <x v="4"/>
  </r>
  <r>
    <s v="87608-HAR"/>
    <x v="0"/>
    <n v="74"/>
    <s v="Yes"/>
    <x v="15"/>
    <n v="4"/>
    <n v="9"/>
    <s v="None"/>
    <x v="0"/>
    <s v="No"/>
    <x v="0"/>
    <s v="Fiber Optic"/>
    <x v="0"/>
    <s v="No"/>
    <x v="0"/>
    <s v="No"/>
    <x v="1"/>
    <s v="Yes"/>
    <s v="Yes"/>
    <s v="Yes"/>
    <x v="1"/>
    <s v="Yes"/>
    <x v="0"/>
    <n v="80.3"/>
    <n v="2483.0500000000002"/>
    <n v="0"/>
    <n v="0"/>
    <n v="66.56"/>
    <n v="2549.61"/>
    <s v="Churned"/>
    <x v="2"/>
    <s v="Service dissatisfaction"/>
    <n v="1"/>
    <s v="50-100"/>
    <n v="0"/>
    <x v="1"/>
    <x v="3"/>
  </r>
  <r>
    <s v="49342-KAR"/>
    <x v="1"/>
    <n v="53"/>
    <s v="Yes"/>
    <x v="3"/>
    <n v="15"/>
    <n v="16"/>
    <s v="None"/>
    <x v="0"/>
    <s v="No"/>
    <x v="0"/>
    <s v="DSL"/>
    <x v="0"/>
    <s v="No"/>
    <x v="0"/>
    <s v="No"/>
    <x v="1"/>
    <s v="No"/>
    <s v="No"/>
    <s v="Yes"/>
    <x v="1"/>
    <s v="Yes"/>
    <x v="1"/>
    <n v="45.05"/>
    <n v="523.1"/>
    <n v="0"/>
    <n v="0"/>
    <n v="374.64"/>
    <n v="897.74"/>
    <s v="Stayed"/>
    <x v="0"/>
    <s v="other"/>
    <n v="0"/>
    <s v="20-50"/>
    <n v="0"/>
    <x v="1"/>
    <x v="1"/>
  </r>
  <r>
    <s v="54036-UTT"/>
    <x v="1"/>
    <n v="50"/>
    <s v="No"/>
    <x v="7"/>
    <n v="5"/>
    <n v="25"/>
    <s v="Deal 3"/>
    <x v="0"/>
    <s v="No"/>
    <x v="0"/>
    <s v="Cable"/>
    <x v="1"/>
    <s v="Yes"/>
    <x v="1"/>
    <s v="Yes"/>
    <x v="1"/>
    <s v="Yes"/>
    <s v="Yes"/>
    <s v="Yes"/>
    <x v="1"/>
    <s v="No"/>
    <x v="1"/>
    <n v="76.3"/>
    <n v="2404.15"/>
    <n v="0"/>
    <n v="0"/>
    <n v="1037.76"/>
    <n v="3441.91"/>
    <s v="Stayed"/>
    <x v="0"/>
    <s v="other"/>
    <n v="0"/>
    <s v="50-100"/>
    <n v="0"/>
    <x v="1"/>
    <x v="0"/>
  </r>
  <r>
    <s v="27896-JHA"/>
    <x v="1"/>
    <n v="43"/>
    <s v="Yes"/>
    <x v="14"/>
    <n v="3"/>
    <n v="3"/>
    <s v="None"/>
    <x v="0"/>
    <s v="No"/>
    <x v="0"/>
    <s v="Fiber Optic"/>
    <x v="0"/>
    <s v="No"/>
    <x v="0"/>
    <s v="No"/>
    <x v="1"/>
    <s v="Yes"/>
    <s v="Yes"/>
    <s v="Yes"/>
    <x v="1"/>
    <s v="No"/>
    <x v="1"/>
    <n v="79.599999999999994"/>
    <n v="79.599999999999994"/>
    <n v="0"/>
    <n v="0"/>
    <n v="19.32"/>
    <n v="98.92"/>
    <s v="Churned"/>
    <x v="4"/>
    <s v="Attitude of support person"/>
    <n v="1"/>
    <s v="50-100"/>
    <n v="0"/>
    <x v="0"/>
    <x v="4"/>
  </r>
  <r>
    <s v="92815-UTT"/>
    <x v="0"/>
    <n v="28"/>
    <s v="Yes"/>
    <x v="7"/>
    <n v="8"/>
    <n v="30"/>
    <s v="None"/>
    <x v="0"/>
    <s v="No"/>
    <x v="0"/>
    <s v="Cable"/>
    <x v="0"/>
    <s v="Yes"/>
    <x v="1"/>
    <s v="Yes"/>
    <x v="0"/>
    <s v="Yes"/>
    <s v="Yes"/>
    <s v="Yes"/>
    <x v="2"/>
    <s v="Yes"/>
    <x v="1"/>
    <n v="80.599999999999994"/>
    <n v="4946.7"/>
    <n v="0"/>
    <n v="0"/>
    <n v="840"/>
    <n v="5786.7"/>
    <s v="Stayed"/>
    <x v="0"/>
    <s v="other"/>
    <n v="0"/>
    <s v="50-100"/>
    <n v="0"/>
    <x v="2"/>
    <x v="0"/>
  </r>
  <r>
    <s v="64319-KAR"/>
    <x v="1"/>
    <n v="30"/>
    <s v="Yes"/>
    <x v="3"/>
    <n v="8"/>
    <n v="20"/>
    <s v="None"/>
    <x v="0"/>
    <s v="Yes"/>
    <x v="0"/>
    <s v="Fiber Optic"/>
    <x v="0"/>
    <s v="No"/>
    <x v="0"/>
    <s v="Yes"/>
    <x v="0"/>
    <s v="Yes"/>
    <s v="Yes"/>
    <s v="Yes"/>
    <x v="1"/>
    <s v="No"/>
    <x v="1"/>
    <n v="98.8"/>
    <n v="3475.55"/>
    <n v="0"/>
    <n v="0"/>
    <n v="1136.6400000000001"/>
    <n v="4612.1899999999996"/>
    <s v="Churned"/>
    <x v="1"/>
    <s v="Competitor made better offer"/>
    <n v="1"/>
    <s v="50-100"/>
    <n v="0"/>
    <x v="2"/>
    <x v="2"/>
  </r>
  <r>
    <s v="46950-AND"/>
    <x v="1"/>
    <n v="32"/>
    <s v="Yes"/>
    <x v="10"/>
    <n v="6"/>
    <n v="24"/>
    <s v="Deal 5"/>
    <x v="0"/>
    <s v="No"/>
    <x v="1"/>
    <s v="No"/>
    <x v="0"/>
    <s v="No"/>
    <x v="0"/>
    <s v="No"/>
    <x v="1"/>
    <s v="No"/>
    <s v="No"/>
    <s v="No"/>
    <x v="1"/>
    <s v="No"/>
    <x v="0"/>
    <n v="19.7"/>
    <n v="180.7"/>
    <n v="0"/>
    <n v="0"/>
    <n v="224.01"/>
    <n v="404.71"/>
    <s v="Stayed"/>
    <x v="0"/>
    <s v="other"/>
    <n v="0"/>
    <s v="&lt;20"/>
    <n v="0"/>
    <x v="2"/>
    <x v="0"/>
  </r>
  <r>
    <s v="87826-TAM"/>
    <x v="0"/>
    <n v="35"/>
    <s v="No"/>
    <x v="4"/>
    <n v="9"/>
    <n v="1"/>
    <s v="Deal 1"/>
    <x v="1"/>
    <s v="No"/>
    <x v="0"/>
    <s v="DSL"/>
    <x v="1"/>
    <s v="No"/>
    <x v="0"/>
    <s v="No"/>
    <x v="0"/>
    <s v="Yes"/>
    <s v="Yes"/>
    <s v="Yes"/>
    <x v="2"/>
    <s v="No"/>
    <x v="0"/>
    <n v="50.9"/>
    <n v="3281.65"/>
    <n v="0"/>
    <n v="0"/>
    <n v="0"/>
    <n v="3281.65"/>
    <s v="Stayed"/>
    <x v="0"/>
    <s v="other"/>
    <n v="0"/>
    <s v="50-100"/>
    <n v="0"/>
    <x v="0"/>
    <x v="4"/>
  </r>
  <r>
    <s v="67955-PUN"/>
    <x v="0"/>
    <n v="74"/>
    <s v="Yes"/>
    <x v="13"/>
    <n v="1"/>
    <n v="6"/>
    <s v="None"/>
    <x v="0"/>
    <s v="No"/>
    <x v="0"/>
    <s v="Fiber Optic"/>
    <x v="0"/>
    <s v="No"/>
    <x v="0"/>
    <s v="No"/>
    <x v="1"/>
    <s v="No"/>
    <s v="No"/>
    <s v="Yes"/>
    <x v="0"/>
    <s v="Yes"/>
    <x v="1"/>
    <n v="70.95"/>
    <n v="4555.2"/>
    <n v="7.43"/>
    <n v="0"/>
    <n v="1864.2"/>
    <n v="6411.97"/>
    <s v="Stayed"/>
    <x v="0"/>
    <s v="other"/>
    <n v="0"/>
    <s v="50-100"/>
    <n v="0"/>
    <x v="1"/>
    <x v="3"/>
  </r>
  <r>
    <s v="16940-TAM"/>
    <x v="0"/>
    <n v="59"/>
    <s v="Yes"/>
    <x v="4"/>
    <n v="11"/>
    <n v="3"/>
    <s v="None"/>
    <x v="0"/>
    <s v="No"/>
    <x v="0"/>
    <s v="Fiber Optic"/>
    <x v="0"/>
    <s v="Yes"/>
    <x v="0"/>
    <s v="No"/>
    <x v="1"/>
    <s v="No"/>
    <s v="No"/>
    <s v="Yes"/>
    <x v="1"/>
    <s v="Yes"/>
    <x v="1"/>
    <n v="74.650000000000006"/>
    <n v="383.65"/>
    <n v="0"/>
    <n v="0"/>
    <n v="164.05"/>
    <n v="547.70000000000005"/>
    <s v="Stayed"/>
    <x v="0"/>
    <s v="other"/>
    <n v="0"/>
    <s v="50-100"/>
    <n v="0"/>
    <x v="1"/>
    <x v="4"/>
  </r>
  <r>
    <s v="99350-KER"/>
    <x v="1"/>
    <n v="44"/>
    <s v="No"/>
    <x v="20"/>
    <n v="0"/>
    <n v="30"/>
    <s v="None"/>
    <x v="0"/>
    <s v="Yes"/>
    <x v="0"/>
    <s v="DSL"/>
    <x v="0"/>
    <s v="Yes"/>
    <x v="0"/>
    <s v="No"/>
    <x v="1"/>
    <s v="No"/>
    <s v="No"/>
    <s v="Yes"/>
    <x v="1"/>
    <s v="No"/>
    <x v="1"/>
    <n v="55.3"/>
    <n v="875.35"/>
    <n v="0"/>
    <n v="0"/>
    <n v="92.64"/>
    <n v="967.99"/>
    <s v="Stayed"/>
    <x v="0"/>
    <s v="other"/>
    <n v="0"/>
    <s v="50-100"/>
    <n v="0"/>
    <x v="0"/>
    <x v="0"/>
  </r>
  <r>
    <s v="23786-AND"/>
    <x v="1"/>
    <n v="34"/>
    <s v="Yes"/>
    <x v="10"/>
    <n v="14"/>
    <n v="11"/>
    <s v="Deal 5"/>
    <x v="0"/>
    <s v="No"/>
    <x v="0"/>
    <s v="DSL"/>
    <x v="0"/>
    <s v="Yes"/>
    <x v="0"/>
    <s v="No"/>
    <x v="1"/>
    <s v="No"/>
    <s v="No"/>
    <s v="Yes"/>
    <x v="1"/>
    <s v="Yes"/>
    <x v="1"/>
    <n v="51.35"/>
    <n v="262.3"/>
    <n v="0"/>
    <n v="0"/>
    <n v="85.8"/>
    <n v="348.1"/>
    <s v="Stayed"/>
    <x v="0"/>
    <s v="other"/>
    <n v="0"/>
    <s v="50-100"/>
    <n v="0"/>
    <x v="2"/>
    <x v="3"/>
  </r>
  <r>
    <s v="71922-HAR"/>
    <x v="1"/>
    <n v="22"/>
    <s v="No"/>
    <x v="15"/>
    <n v="0"/>
    <n v="3"/>
    <s v="Deal 5"/>
    <x v="0"/>
    <s v="Yes"/>
    <x v="0"/>
    <s v="Fiber Optic"/>
    <x v="0"/>
    <s v="No"/>
    <x v="0"/>
    <s v="No"/>
    <x v="1"/>
    <s v="No"/>
    <s v="No"/>
    <s v="Yes"/>
    <x v="1"/>
    <s v="Yes"/>
    <x v="0"/>
    <n v="74.599999999999994"/>
    <n v="548.9"/>
    <n v="0"/>
    <n v="0"/>
    <n v="10.24"/>
    <n v="559.14"/>
    <s v="Stayed"/>
    <x v="0"/>
    <s v="other"/>
    <n v="0"/>
    <s v="50-100"/>
    <n v="0"/>
    <x v="2"/>
    <x v="4"/>
  </r>
  <r>
    <s v="47826-TAM"/>
    <x v="1"/>
    <n v="35"/>
    <s v="Yes"/>
    <x v="4"/>
    <n v="9"/>
    <n v="35"/>
    <s v="None"/>
    <x v="0"/>
    <s v="Yes"/>
    <x v="1"/>
    <s v="No"/>
    <x v="0"/>
    <s v="No"/>
    <x v="0"/>
    <s v="No"/>
    <x v="1"/>
    <s v="No"/>
    <s v="No"/>
    <s v="No"/>
    <x v="2"/>
    <s v="No"/>
    <x v="1"/>
    <n v="24.55"/>
    <n v="1719.15"/>
    <n v="0"/>
    <n v="0"/>
    <n v="188.86"/>
    <n v="1908.01"/>
    <s v="Stayed"/>
    <x v="0"/>
    <s v="other"/>
    <n v="0"/>
    <s v="20-50"/>
    <n v="0"/>
    <x v="0"/>
    <x v="0"/>
  </r>
  <r>
    <s v="86678-UTT"/>
    <x v="1"/>
    <n v="33"/>
    <s v="No"/>
    <x v="7"/>
    <n v="15"/>
    <n v="26"/>
    <s v="None"/>
    <x v="0"/>
    <s v="Yes"/>
    <x v="0"/>
    <s v="Fiber Optic"/>
    <x v="0"/>
    <s v="No"/>
    <x v="0"/>
    <s v="Yes"/>
    <x v="0"/>
    <s v="No"/>
    <s v="No"/>
    <s v="No"/>
    <x v="2"/>
    <s v="Yes"/>
    <x v="0"/>
    <n v="90.45"/>
    <n v="5229.8"/>
    <n v="0"/>
    <n v="70"/>
    <n v="1753.89"/>
    <n v="7053.69"/>
    <s v="Stayed"/>
    <x v="0"/>
    <s v="other"/>
    <n v="0"/>
    <s v="50-100"/>
    <n v="0"/>
    <x v="2"/>
    <x v="0"/>
  </r>
  <r>
    <s v="84976-WES"/>
    <x v="1"/>
    <n v="64"/>
    <s v="No"/>
    <x v="2"/>
    <n v="11"/>
    <n v="29"/>
    <s v="None"/>
    <x v="0"/>
    <s v="No"/>
    <x v="0"/>
    <s v="Fiber Optic"/>
    <x v="0"/>
    <s v="Yes"/>
    <x v="1"/>
    <s v="No"/>
    <x v="0"/>
    <s v="Yes"/>
    <s v="Yes"/>
    <s v="Yes"/>
    <x v="1"/>
    <s v="Yes"/>
    <x v="0"/>
    <n v="99.8"/>
    <n v="442.85"/>
    <n v="0"/>
    <n v="0"/>
    <n v="50.72"/>
    <n v="493.57"/>
    <s v="Churned"/>
    <x v="1"/>
    <s v="Competitor had better devices"/>
    <n v="1"/>
    <s v="50-100"/>
    <n v="0"/>
    <x v="1"/>
    <x v="0"/>
  </r>
  <r>
    <s v="47561-MAH"/>
    <x v="0"/>
    <n v="61"/>
    <s v="Yes"/>
    <x v="1"/>
    <n v="3"/>
    <n v="5"/>
    <s v="None"/>
    <x v="0"/>
    <s v="Yes"/>
    <x v="0"/>
    <s v="Fiber Optic"/>
    <x v="0"/>
    <s v="No"/>
    <x v="0"/>
    <s v="No"/>
    <x v="1"/>
    <s v="No"/>
    <s v="No"/>
    <s v="Yes"/>
    <x v="1"/>
    <s v="No"/>
    <x v="2"/>
    <n v="77.900000000000006"/>
    <n v="2351.4499999999998"/>
    <n v="0"/>
    <n v="0"/>
    <n v="85.8"/>
    <n v="2437.25"/>
    <s v="Stayed"/>
    <x v="0"/>
    <s v="other"/>
    <n v="0"/>
    <s v="50-100"/>
    <n v="0"/>
    <x v="1"/>
    <x v="4"/>
  </r>
  <r>
    <s v="55995-UTT"/>
    <x v="1"/>
    <n v="30"/>
    <s v="No"/>
    <x v="18"/>
    <n v="3"/>
    <n v="20"/>
    <s v="None"/>
    <x v="0"/>
    <s v="Yes"/>
    <x v="0"/>
    <s v="Fiber Optic"/>
    <x v="0"/>
    <s v="No"/>
    <x v="1"/>
    <s v="No"/>
    <x v="0"/>
    <s v="Yes"/>
    <s v="Yes"/>
    <s v="Yes"/>
    <x v="1"/>
    <s v="Yes"/>
    <x v="1"/>
    <n v="101.45"/>
    <n v="101.45"/>
    <n v="0"/>
    <n v="0"/>
    <n v="10.38"/>
    <n v="111.83"/>
    <s v="Churned"/>
    <x v="3"/>
    <s v="Extra data charges"/>
    <n v="1"/>
    <s v="&gt;100"/>
    <n v="0"/>
    <x v="2"/>
    <x v="2"/>
  </r>
  <r>
    <s v="83205-JAM"/>
    <x v="1"/>
    <n v="33"/>
    <s v="Yes"/>
    <x v="16"/>
    <n v="9"/>
    <n v="13"/>
    <s v="None"/>
    <x v="0"/>
    <s v="No"/>
    <x v="0"/>
    <s v="Fiber Optic"/>
    <x v="0"/>
    <s v="Yes"/>
    <x v="1"/>
    <s v="No"/>
    <x v="0"/>
    <s v="No"/>
    <s v="No"/>
    <s v="Yes"/>
    <x v="1"/>
    <s v="Yes"/>
    <x v="1"/>
    <n v="89.15"/>
    <n v="2257.75"/>
    <n v="0"/>
    <n v="0"/>
    <n v="616"/>
    <n v="2873.75"/>
    <s v="Churned"/>
    <x v="1"/>
    <s v="Competitor made better offer"/>
    <n v="1"/>
    <s v="50-100"/>
    <n v="0"/>
    <x v="2"/>
    <x v="1"/>
  </r>
  <r>
    <s v="97731-TEL"/>
    <x v="1"/>
    <n v="41"/>
    <s v="Yes"/>
    <x v="5"/>
    <n v="2"/>
    <n v="12"/>
    <s v="None"/>
    <x v="0"/>
    <s v="Yes"/>
    <x v="0"/>
    <s v="DSL"/>
    <x v="0"/>
    <s v="Yes"/>
    <x v="0"/>
    <s v="No"/>
    <x v="1"/>
    <s v="No"/>
    <s v="No"/>
    <s v="Yes"/>
    <x v="1"/>
    <s v="Yes"/>
    <x v="1"/>
    <n v="54.2"/>
    <n v="1739.6"/>
    <n v="0"/>
    <n v="0"/>
    <n v="1024.6400000000001"/>
    <n v="2764.24"/>
    <s v="Stayed"/>
    <x v="0"/>
    <s v="other"/>
    <n v="0"/>
    <s v="50-100"/>
    <n v="0"/>
    <x v="0"/>
    <x v="1"/>
  </r>
  <r>
    <s v="32236-KER"/>
    <x v="0"/>
    <n v="33"/>
    <s v="Yes"/>
    <x v="20"/>
    <n v="6"/>
    <n v="35"/>
    <s v="Deal 4"/>
    <x v="0"/>
    <s v="No"/>
    <x v="0"/>
    <s v="DSL"/>
    <x v="0"/>
    <s v="Yes"/>
    <x v="0"/>
    <s v="No"/>
    <x v="0"/>
    <s v="No"/>
    <s v="No"/>
    <s v="No"/>
    <x v="1"/>
    <s v="Yes"/>
    <x v="0"/>
    <n v="59.65"/>
    <n v="638.95000000000005"/>
    <n v="0"/>
    <n v="90"/>
    <n v="14.8"/>
    <n v="743.75"/>
    <s v="Stayed"/>
    <x v="0"/>
    <s v="other"/>
    <n v="0"/>
    <s v="50-100"/>
    <n v="0"/>
    <x v="2"/>
    <x v="0"/>
  </r>
  <r>
    <s v="16784-HAR"/>
    <x v="1"/>
    <n v="50"/>
    <s v="Yes"/>
    <x v="15"/>
    <n v="6"/>
    <n v="16"/>
    <s v="Deal 4"/>
    <x v="0"/>
    <s v="Yes"/>
    <x v="0"/>
    <s v="Fiber Optic"/>
    <x v="0"/>
    <s v="Yes"/>
    <x v="0"/>
    <s v="No"/>
    <x v="1"/>
    <s v="Yes"/>
    <s v="Yes"/>
    <s v="No"/>
    <x v="1"/>
    <s v="Yes"/>
    <x v="1"/>
    <n v="89.15"/>
    <n v="1057.55"/>
    <n v="0"/>
    <n v="70"/>
    <n v="416.76"/>
    <n v="1544.31"/>
    <s v="Stayed"/>
    <x v="0"/>
    <s v="other"/>
    <n v="0"/>
    <s v="50-100"/>
    <n v="0"/>
    <x v="1"/>
    <x v="1"/>
  </r>
  <r>
    <s v="73077-PUN"/>
    <x v="1"/>
    <n v="54"/>
    <s v="No"/>
    <x v="13"/>
    <n v="11"/>
    <n v="4"/>
    <s v="Deal 4"/>
    <x v="0"/>
    <s v="Yes"/>
    <x v="0"/>
    <s v="Fiber Optic"/>
    <x v="1"/>
    <s v="No"/>
    <x v="0"/>
    <s v="Yes"/>
    <x v="1"/>
    <s v="No"/>
    <s v="No"/>
    <s v="Yes"/>
    <x v="1"/>
    <s v="Yes"/>
    <x v="2"/>
    <n v="86"/>
    <n v="1164.05"/>
    <n v="0"/>
    <n v="0"/>
    <n v="668.08"/>
    <n v="1832.13"/>
    <s v="Stayed"/>
    <x v="0"/>
    <s v="other"/>
    <n v="0"/>
    <s v="50-100"/>
    <n v="0"/>
    <x v="1"/>
    <x v="4"/>
  </r>
  <r>
    <s v="86924-TAM"/>
    <x v="1"/>
    <n v="22"/>
    <s v="Yes"/>
    <x v="4"/>
    <n v="0"/>
    <n v="7"/>
    <s v="None"/>
    <x v="0"/>
    <s v="No"/>
    <x v="0"/>
    <s v="DSL"/>
    <x v="0"/>
    <s v="Yes"/>
    <x v="0"/>
    <s v="No"/>
    <x v="1"/>
    <s v="Yes"/>
    <s v="Yes"/>
    <s v="Yes"/>
    <x v="1"/>
    <s v="Yes"/>
    <x v="0"/>
    <n v="59.8"/>
    <n v="1130.8499999999999"/>
    <n v="0"/>
    <n v="0"/>
    <n v="157.69999999999999"/>
    <n v="1288.55"/>
    <s v="Stayed"/>
    <x v="0"/>
    <s v="other"/>
    <n v="0"/>
    <s v="50-100"/>
    <n v="0"/>
    <x v="2"/>
    <x v="3"/>
  </r>
  <r>
    <s v="72117-ODI"/>
    <x v="0"/>
    <n v="70"/>
    <s v="Yes"/>
    <x v="19"/>
    <n v="13"/>
    <n v="22"/>
    <s v="Deal 2"/>
    <x v="0"/>
    <s v="No"/>
    <x v="0"/>
    <s v="Fiber Optic"/>
    <x v="0"/>
    <s v="Yes"/>
    <x v="0"/>
    <s v="No"/>
    <x v="0"/>
    <s v="Yes"/>
    <s v="Yes"/>
    <s v="No"/>
    <x v="1"/>
    <s v="Yes"/>
    <x v="1"/>
    <n v="94.55"/>
    <n v="3851.45"/>
    <n v="0"/>
    <n v="40"/>
    <n v="1904.86"/>
    <n v="5796.31"/>
    <s v="Stayed"/>
    <x v="0"/>
    <s v="other"/>
    <n v="0"/>
    <s v="50-100"/>
    <n v="0"/>
    <x v="1"/>
    <x v="2"/>
  </r>
  <r>
    <s v="78018-BIH"/>
    <x v="1"/>
    <n v="65"/>
    <s v="No"/>
    <x v="9"/>
    <n v="10"/>
    <n v="20"/>
    <s v="Deal 1"/>
    <x v="0"/>
    <s v="Yes"/>
    <x v="0"/>
    <s v="Fiber Optic"/>
    <x v="0"/>
    <s v="Yes"/>
    <x v="1"/>
    <s v="Yes"/>
    <x v="0"/>
    <s v="Yes"/>
    <s v="No"/>
    <s v="Yes"/>
    <x v="2"/>
    <s v="Yes"/>
    <x v="1"/>
    <n v="108.4"/>
    <n v="7318.2"/>
    <n v="0"/>
    <n v="0"/>
    <n v="3372.72"/>
    <n v="10690.92"/>
    <s v="Churned"/>
    <x v="4"/>
    <s v="Attitude of service provider"/>
    <n v="1"/>
    <s v="&gt;100"/>
    <n v="0"/>
    <x v="1"/>
    <x v="2"/>
  </r>
  <r>
    <s v="97212-UTT"/>
    <x v="1"/>
    <n v="50"/>
    <s v="Yes"/>
    <x v="7"/>
    <n v="3"/>
    <n v="16"/>
    <s v="Deal 1"/>
    <x v="0"/>
    <s v="Yes"/>
    <x v="0"/>
    <s v="Fiber Optic"/>
    <x v="0"/>
    <s v="Yes"/>
    <x v="0"/>
    <s v="Yes"/>
    <x v="0"/>
    <s v="Yes"/>
    <s v="Yes"/>
    <s v="Yes"/>
    <x v="0"/>
    <s v="Yes"/>
    <x v="1"/>
    <n v="105.2"/>
    <n v="7386.05"/>
    <n v="0"/>
    <n v="0"/>
    <n v="3075.33"/>
    <n v="10461.379999999999"/>
    <s v="Stayed"/>
    <x v="0"/>
    <s v="other"/>
    <n v="0"/>
    <s v="&gt;100"/>
    <n v="0"/>
    <x v="1"/>
    <x v="1"/>
  </r>
  <r>
    <s v="43908-WES"/>
    <x v="0"/>
    <n v="36"/>
    <s v="No"/>
    <x v="2"/>
    <n v="3"/>
    <n v="25"/>
    <s v="None"/>
    <x v="0"/>
    <s v="No"/>
    <x v="0"/>
    <s v="Fiber Optic"/>
    <x v="0"/>
    <s v="No"/>
    <x v="0"/>
    <s v="No"/>
    <x v="1"/>
    <s v="No"/>
    <s v="No"/>
    <s v="Yes"/>
    <x v="1"/>
    <s v="No"/>
    <x v="1"/>
    <n v="70.349999999999994"/>
    <n v="139.25"/>
    <n v="0"/>
    <n v="0"/>
    <n v="89.54"/>
    <n v="228.79"/>
    <s v="Joined"/>
    <x v="0"/>
    <s v="other"/>
    <n v="0"/>
    <s v="50-100"/>
    <n v="1"/>
    <x v="0"/>
    <x v="0"/>
  </r>
  <r>
    <s v="12429-JAM"/>
    <x v="1"/>
    <n v="54"/>
    <s v="Yes"/>
    <x v="16"/>
    <n v="6"/>
    <n v="16"/>
    <s v="None"/>
    <x v="0"/>
    <s v="Yes"/>
    <x v="1"/>
    <s v="No"/>
    <x v="0"/>
    <s v="No"/>
    <x v="0"/>
    <s v="No"/>
    <x v="1"/>
    <s v="No"/>
    <s v="No"/>
    <s v="No"/>
    <x v="1"/>
    <s v="No"/>
    <x v="1"/>
    <n v="24.25"/>
    <n v="838.5"/>
    <n v="0"/>
    <n v="0"/>
    <n v="329.01"/>
    <n v="1167.51"/>
    <s v="Stayed"/>
    <x v="0"/>
    <s v="other"/>
    <n v="0"/>
    <s v="20-50"/>
    <n v="0"/>
    <x v="1"/>
    <x v="1"/>
  </r>
  <r>
    <s v="99823-MAH"/>
    <x v="0"/>
    <n v="42"/>
    <s v="No"/>
    <x v="1"/>
    <n v="12"/>
    <n v="32"/>
    <s v="Deal 4"/>
    <x v="0"/>
    <s v="No"/>
    <x v="1"/>
    <s v="No"/>
    <x v="0"/>
    <s v="No"/>
    <x v="0"/>
    <s v="No"/>
    <x v="1"/>
    <s v="No"/>
    <s v="No"/>
    <s v="No"/>
    <x v="2"/>
    <s v="No"/>
    <x v="0"/>
    <n v="19.7"/>
    <n v="258.35000000000002"/>
    <n v="0"/>
    <n v="0"/>
    <n v="56.52"/>
    <n v="314.87"/>
    <s v="Stayed"/>
    <x v="0"/>
    <s v="other"/>
    <n v="0"/>
    <s v="&lt;20"/>
    <n v="0"/>
    <x v="0"/>
    <x v="0"/>
  </r>
  <r>
    <s v="89442-BIH"/>
    <x v="0"/>
    <n v="49"/>
    <s v="No"/>
    <x v="9"/>
    <n v="9"/>
    <n v="24"/>
    <s v="None"/>
    <x v="0"/>
    <s v="Yes"/>
    <x v="0"/>
    <s v="Fiber Optic"/>
    <x v="0"/>
    <s v="No"/>
    <x v="1"/>
    <s v="No"/>
    <x v="1"/>
    <s v="Yes"/>
    <s v="Yes"/>
    <s v="Yes"/>
    <x v="1"/>
    <s v="No"/>
    <x v="1"/>
    <n v="91.85"/>
    <n v="257.05"/>
    <n v="0"/>
    <n v="0"/>
    <n v="131.16"/>
    <n v="388.21"/>
    <s v="Churned"/>
    <x v="4"/>
    <s v="Attitude of service provider"/>
    <n v="1"/>
    <s v="50-100"/>
    <n v="0"/>
    <x v="0"/>
    <x v="0"/>
  </r>
  <r>
    <s v="59588-JAM"/>
    <x v="0"/>
    <n v="57"/>
    <s v="Yes"/>
    <x v="16"/>
    <n v="2"/>
    <n v="22"/>
    <s v="Deal 4"/>
    <x v="0"/>
    <s v="No"/>
    <x v="0"/>
    <s v="Fiber Optic"/>
    <x v="0"/>
    <s v="No"/>
    <x v="0"/>
    <s v="No"/>
    <x v="0"/>
    <s v="No"/>
    <s v="No"/>
    <s v="No"/>
    <x v="1"/>
    <s v="Yes"/>
    <x v="1"/>
    <n v="79.5"/>
    <n v="868.5"/>
    <n v="0"/>
    <n v="50"/>
    <n v="146.63"/>
    <n v="1065.1300000000001"/>
    <s v="Churned"/>
    <x v="1"/>
    <s v="Competitor made better offer"/>
    <n v="1"/>
    <s v="50-100"/>
    <n v="0"/>
    <x v="1"/>
    <x v="2"/>
  </r>
  <r>
    <s v="74510-KER"/>
    <x v="1"/>
    <n v="53"/>
    <s v="No"/>
    <x v="20"/>
    <n v="3"/>
    <n v="19"/>
    <s v="None"/>
    <x v="0"/>
    <s v="Yes"/>
    <x v="0"/>
    <s v="Fiber Optic"/>
    <x v="0"/>
    <s v="Yes"/>
    <x v="1"/>
    <s v="No"/>
    <x v="1"/>
    <s v="Yes"/>
    <s v="Yes"/>
    <s v="No"/>
    <x v="0"/>
    <s v="Yes"/>
    <x v="1"/>
    <n v="94.3"/>
    <n v="5610.15"/>
    <n v="5.55"/>
    <n v="150"/>
    <n v="1240.04"/>
    <n v="6994.64"/>
    <s v="Stayed"/>
    <x v="0"/>
    <s v="other"/>
    <n v="0"/>
    <s v="50-100"/>
    <n v="0"/>
    <x v="1"/>
    <x v="2"/>
  </r>
  <r>
    <s v="29217-KAR"/>
    <x v="1"/>
    <n v="68"/>
    <s v="Yes"/>
    <x v="3"/>
    <n v="6"/>
    <n v="1"/>
    <s v="Deal 4"/>
    <x v="0"/>
    <s v="No"/>
    <x v="0"/>
    <s v="Cable"/>
    <x v="1"/>
    <s v="No"/>
    <x v="0"/>
    <s v="No"/>
    <x v="1"/>
    <s v="No"/>
    <s v="No"/>
    <s v="Yes"/>
    <x v="1"/>
    <s v="Yes"/>
    <x v="1"/>
    <n v="49.8"/>
    <n v="1049.05"/>
    <n v="0"/>
    <n v="0"/>
    <n v="693.66"/>
    <n v="1742.71"/>
    <s v="Stayed"/>
    <x v="0"/>
    <s v="other"/>
    <n v="0"/>
    <s v="20-50"/>
    <n v="0"/>
    <x v="1"/>
    <x v="4"/>
  </r>
  <r>
    <s v="32594-MAH"/>
    <x v="0"/>
    <n v="61"/>
    <s v="Yes"/>
    <x v="1"/>
    <n v="4"/>
    <n v="1"/>
    <s v="Deal 2"/>
    <x v="0"/>
    <s v="Yes"/>
    <x v="0"/>
    <s v="Fiber Optic"/>
    <x v="1"/>
    <s v="Yes"/>
    <x v="0"/>
    <s v="Yes"/>
    <x v="1"/>
    <s v="Yes"/>
    <s v="Yes"/>
    <s v="No"/>
    <x v="0"/>
    <s v="No"/>
    <x v="1"/>
    <n v="102"/>
    <n v="6529.25"/>
    <n v="0"/>
    <n v="110"/>
    <n v="500.96"/>
    <n v="7140.21"/>
    <s v="Churned"/>
    <x v="3"/>
    <s v="Price too high"/>
    <n v="1"/>
    <s v="&gt;100"/>
    <n v="0"/>
    <x v="1"/>
    <x v="4"/>
  </r>
  <r>
    <s v="79624-JAM"/>
    <x v="1"/>
    <n v="38"/>
    <s v="No"/>
    <x v="16"/>
    <n v="11"/>
    <n v="13"/>
    <s v="None"/>
    <x v="0"/>
    <s v="No"/>
    <x v="0"/>
    <s v="Fiber Optic"/>
    <x v="0"/>
    <s v="No"/>
    <x v="0"/>
    <s v="No"/>
    <x v="0"/>
    <s v="No"/>
    <s v="No"/>
    <s v="Yes"/>
    <x v="1"/>
    <s v="Yes"/>
    <x v="1"/>
    <n v="81.099999999999994"/>
    <n v="576.65"/>
    <n v="0"/>
    <n v="0"/>
    <n v="81.06"/>
    <n v="657.71"/>
    <s v="Churned"/>
    <x v="1"/>
    <s v="Competitor made better offer"/>
    <n v="1"/>
    <s v="50-100"/>
    <n v="0"/>
    <x v="0"/>
    <x v="1"/>
  </r>
  <r>
    <s v="21303-UTT"/>
    <x v="1"/>
    <n v="70"/>
    <s v="No"/>
    <x v="7"/>
    <n v="4"/>
    <n v="31"/>
    <s v="Deal 2"/>
    <x v="0"/>
    <s v="Yes"/>
    <x v="0"/>
    <s v="DSL"/>
    <x v="0"/>
    <s v="No"/>
    <x v="1"/>
    <s v="No"/>
    <x v="0"/>
    <s v="No"/>
    <s v="No"/>
    <s v="Yes"/>
    <x v="0"/>
    <s v="Yes"/>
    <x v="1"/>
    <n v="65.2"/>
    <n v="3965.05"/>
    <n v="0"/>
    <n v="0"/>
    <n v="2397.91"/>
    <n v="6362.96"/>
    <s v="Stayed"/>
    <x v="0"/>
    <s v="other"/>
    <n v="0"/>
    <s v="50-100"/>
    <n v="0"/>
    <x v="1"/>
    <x v="0"/>
  </r>
  <r>
    <s v="23240-HAR"/>
    <x v="0"/>
    <n v="52"/>
    <s v="Yes"/>
    <x v="15"/>
    <n v="6"/>
    <n v="26"/>
    <s v="None"/>
    <x v="0"/>
    <s v="No"/>
    <x v="0"/>
    <s v="Cable"/>
    <x v="1"/>
    <s v="No"/>
    <x v="0"/>
    <s v="Yes"/>
    <x v="1"/>
    <s v="No"/>
    <s v="No"/>
    <s v="Yes"/>
    <x v="1"/>
    <s v="No"/>
    <x v="0"/>
    <n v="53.45"/>
    <n v="1461.45"/>
    <n v="0"/>
    <n v="0"/>
    <n v="407.43"/>
    <n v="1868.88"/>
    <s v="Stayed"/>
    <x v="0"/>
    <s v="other"/>
    <n v="0"/>
    <s v="50-100"/>
    <n v="0"/>
    <x v="1"/>
    <x v="0"/>
  </r>
  <r>
    <s v="19152-ASS"/>
    <x v="1"/>
    <n v="18"/>
    <s v="No"/>
    <x v="17"/>
    <n v="13"/>
    <n v="3"/>
    <s v="Deal 2"/>
    <x v="0"/>
    <s v="No"/>
    <x v="0"/>
    <s v="Fiber Optic"/>
    <x v="0"/>
    <s v="Yes"/>
    <x v="1"/>
    <s v="No"/>
    <x v="0"/>
    <s v="Yes"/>
    <s v="Yes"/>
    <s v="Yes"/>
    <x v="0"/>
    <s v="Yes"/>
    <x v="2"/>
    <n v="100.3"/>
    <n v="5200.8"/>
    <n v="0"/>
    <n v="0"/>
    <n v="441.49"/>
    <n v="5642.29"/>
    <s v="Stayed"/>
    <x v="0"/>
    <s v="other"/>
    <n v="0"/>
    <s v="&gt;100"/>
    <n v="0"/>
    <x v="3"/>
    <x v="4"/>
  </r>
  <r>
    <s v="59724-JHA"/>
    <x v="1"/>
    <n v="44"/>
    <s v="No"/>
    <x v="14"/>
    <n v="3"/>
    <n v="33"/>
    <s v="Deal 4"/>
    <x v="0"/>
    <s v="Yes"/>
    <x v="0"/>
    <s v="DSL"/>
    <x v="1"/>
    <s v="Yes"/>
    <x v="0"/>
    <s v="Yes"/>
    <x v="0"/>
    <s v="No"/>
    <s v="No"/>
    <s v="Yes"/>
    <x v="1"/>
    <s v="Yes"/>
    <x v="0"/>
    <n v="75.900000000000006"/>
    <n v="1375.6"/>
    <n v="0"/>
    <n v="0"/>
    <n v="152.38"/>
    <n v="1527.98"/>
    <s v="Stayed"/>
    <x v="0"/>
    <s v="other"/>
    <n v="0"/>
    <s v="50-100"/>
    <n v="0"/>
    <x v="0"/>
    <x v="0"/>
  </r>
  <r>
    <s v="71355-PUN"/>
    <x v="1"/>
    <n v="32"/>
    <s v="No"/>
    <x v="13"/>
    <n v="3"/>
    <n v="19"/>
    <s v="Deal 4"/>
    <x v="0"/>
    <s v="Yes"/>
    <x v="0"/>
    <s v="Fiber Optic"/>
    <x v="0"/>
    <s v="No"/>
    <x v="1"/>
    <s v="Yes"/>
    <x v="0"/>
    <s v="Yes"/>
    <s v="Yes"/>
    <s v="Yes"/>
    <x v="1"/>
    <s v="No"/>
    <x v="1"/>
    <n v="103.3"/>
    <n v="2012.7"/>
    <n v="0"/>
    <n v="0"/>
    <n v="532.76"/>
    <n v="2545.46"/>
    <s v="Churned"/>
    <x v="3"/>
    <s v="Lack of affordable download/upload speed"/>
    <n v="1"/>
    <s v="&gt;100"/>
    <n v="0"/>
    <x v="2"/>
    <x v="2"/>
  </r>
  <r>
    <s v="47862-HAR"/>
    <x v="0"/>
    <n v="60"/>
    <s v="No"/>
    <x v="15"/>
    <n v="4"/>
    <n v="13"/>
    <s v="None"/>
    <x v="0"/>
    <s v="Yes"/>
    <x v="1"/>
    <s v="No"/>
    <x v="0"/>
    <s v="No"/>
    <x v="0"/>
    <s v="No"/>
    <x v="1"/>
    <s v="No"/>
    <s v="No"/>
    <s v="No"/>
    <x v="0"/>
    <s v="Yes"/>
    <x v="2"/>
    <n v="24.45"/>
    <n v="1431.65"/>
    <n v="0"/>
    <n v="0"/>
    <n v="1844.08"/>
    <n v="3275.73"/>
    <s v="Stayed"/>
    <x v="0"/>
    <s v="other"/>
    <n v="0"/>
    <s v="20-50"/>
    <n v="0"/>
    <x v="1"/>
    <x v="1"/>
  </r>
  <r>
    <s v="24092-UTT"/>
    <x v="0"/>
    <n v="76"/>
    <s v="Yes"/>
    <x v="7"/>
    <n v="13"/>
    <n v="36"/>
    <s v="Deal 1"/>
    <x v="0"/>
    <s v="Yes"/>
    <x v="0"/>
    <s v="Fiber Optic"/>
    <x v="1"/>
    <s v="Yes"/>
    <x v="1"/>
    <s v="Yes"/>
    <x v="0"/>
    <s v="Yes"/>
    <s v="No"/>
    <s v="No"/>
    <x v="2"/>
    <s v="Yes"/>
    <x v="0"/>
    <n v="115.75"/>
    <n v="8443.7000000000007"/>
    <n v="0"/>
    <n v="120"/>
    <n v="3232.08"/>
    <n v="11795.78"/>
    <s v="Stayed"/>
    <x v="0"/>
    <s v="other"/>
    <n v="0"/>
    <s v="&gt;100"/>
    <n v="0"/>
    <x v="1"/>
    <x v="0"/>
  </r>
  <r>
    <s v="68353-PUN"/>
    <x v="0"/>
    <n v="26"/>
    <s v="No"/>
    <x v="13"/>
    <n v="8"/>
    <n v="19"/>
    <s v="Deal 4"/>
    <x v="0"/>
    <s v="Yes"/>
    <x v="0"/>
    <s v="Fiber Optic"/>
    <x v="0"/>
    <s v="Yes"/>
    <x v="0"/>
    <s v="No"/>
    <x v="1"/>
    <s v="No"/>
    <s v="No"/>
    <s v="Yes"/>
    <x v="1"/>
    <s v="Yes"/>
    <x v="1"/>
    <n v="80.5"/>
    <n v="1336.9"/>
    <n v="0"/>
    <n v="0"/>
    <n v="794.07"/>
    <n v="2130.9699999999998"/>
    <s v="Stayed"/>
    <x v="0"/>
    <s v="other"/>
    <n v="0"/>
    <s v="50-100"/>
    <n v="0"/>
    <x v="2"/>
    <x v="2"/>
  </r>
  <r>
    <s v="23807-JAM"/>
    <x v="0"/>
    <n v="51"/>
    <s v="Yes"/>
    <x v="16"/>
    <n v="5"/>
    <n v="20"/>
    <s v="None"/>
    <x v="0"/>
    <s v="No"/>
    <x v="0"/>
    <s v="Fiber Optic"/>
    <x v="1"/>
    <s v="Yes"/>
    <x v="1"/>
    <s v="Yes"/>
    <x v="0"/>
    <s v="No"/>
    <s v="No"/>
    <s v="Yes"/>
    <x v="2"/>
    <s v="Yes"/>
    <x v="0"/>
    <n v="101.1"/>
    <n v="6994.8"/>
    <n v="0"/>
    <n v="0"/>
    <n v="3476.9"/>
    <n v="10471.700000000001"/>
    <s v="Stayed"/>
    <x v="0"/>
    <s v="other"/>
    <n v="0"/>
    <s v="&gt;100"/>
    <n v="0"/>
    <x v="1"/>
    <x v="2"/>
  </r>
  <r>
    <s v="42457-GUJ"/>
    <x v="1"/>
    <n v="73"/>
    <s v="No"/>
    <x v="6"/>
    <n v="1"/>
    <n v="19"/>
    <s v="None"/>
    <x v="1"/>
    <s v="No"/>
    <x v="0"/>
    <s v="DSL"/>
    <x v="1"/>
    <s v="Yes"/>
    <x v="1"/>
    <s v="Yes"/>
    <x v="0"/>
    <s v="Yes"/>
    <s v="Yes"/>
    <s v="Yes"/>
    <x v="2"/>
    <s v="Yes"/>
    <x v="0"/>
    <n v="64.45"/>
    <n v="4641.1000000000004"/>
    <n v="0"/>
    <n v="0"/>
    <n v="0"/>
    <n v="4641.1000000000004"/>
    <s v="Stayed"/>
    <x v="0"/>
    <s v="other"/>
    <n v="0"/>
    <s v="50-100"/>
    <n v="0"/>
    <x v="1"/>
    <x v="2"/>
  </r>
  <r>
    <s v="39253-UTT"/>
    <x v="1"/>
    <n v="49"/>
    <s v="No"/>
    <x v="7"/>
    <n v="13"/>
    <n v="14"/>
    <s v="None"/>
    <x v="0"/>
    <s v="No"/>
    <x v="0"/>
    <s v="Cable"/>
    <x v="1"/>
    <s v="Yes"/>
    <x v="0"/>
    <s v="Yes"/>
    <x v="0"/>
    <s v="Yes"/>
    <s v="Yes"/>
    <s v="Yes"/>
    <x v="2"/>
    <s v="No"/>
    <x v="1"/>
    <n v="80.650000000000006"/>
    <n v="5542.55"/>
    <n v="0"/>
    <n v="0"/>
    <n v="2784.84"/>
    <n v="8327.39"/>
    <s v="Stayed"/>
    <x v="0"/>
    <s v="other"/>
    <n v="0"/>
    <s v="50-100"/>
    <n v="0"/>
    <x v="0"/>
    <x v="1"/>
  </r>
  <r>
    <s v="82174-TEL"/>
    <x v="1"/>
    <n v="53"/>
    <s v="No"/>
    <x v="5"/>
    <n v="15"/>
    <n v="20"/>
    <s v="Deal 2"/>
    <x v="0"/>
    <s v="No"/>
    <x v="0"/>
    <s v="DSL"/>
    <x v="1"/>
    <s v="No"/>
    <x v="0"/>
    <s v="Yes"/>
    <x v="0"/>
    <s v="Yes"/>
    <s v="Yes"/>
    <s v="Yes"/>
    <x v="2"/>
    <s v="Yes"/>
    <x v="1"/>
    <n v="74.8"/>
    <n v="4820.1499999999996"/>
    <n v="0"/>
    <n v="0"/>
    <n v="2630.55"/>
    <n v="7450.7"/>
    <s v="Churned"/>
    <x v="2"/>
    <s v="Product dissatisfaction"/>
    <n v="1"/>
    <s v="50-100"/>
    <n v="0"/>
    <x v="1"/>
    <x v="2"/>
  </r>
  <r>
    <s v="62274-RAJ"/>
    <x v="0"/>
    <n v="76"/>
    <s v="No"/>
    <x v="8"/>
    <n v="3"/>
    <n v="27"/>
    <s v="None"/>
    <x v="0"/>
    <s v="Yes"/>
    <x v="0"/>
    <s v="Fiber Optic"/>
    <x v="0"/>
    <s v="Yes"/>
    <x v="0"/>
    <s v="Yes"/>
    <x v="0"/>
    <s v="No"/>
    <s v="No"/>
    <s v="Yes"/>
    <x v="0"/>
    <s v="Yes"/>
    <x v="1"/>
    <n v="94.3"/>
    <n v="3953.15"/>
    <n v="0"/>
    <n v="0"/>
    <n v="197.37"/>
    <n v="4150.5200000000004"/>
    <s v="Stayed"/>
    <x v="0"/>
    <s v="other"/>
    <n v="0"/>
    <s v="50-100"/>
    <n v="0"/>
    <x v="1"/>
    <x v="0"/>
  </r>
  <r>
    <s v="26662-KAR"/>
    <x v="1"/>
    <n v="39"/>
    <s v="No"/>
    <x v="3"/>
    <n v="2"/>
    <n v="31"/>
    <s v="Deal 2"/>
    <x v="0"/>
    <s v="No"/>
    <x v="1"/>
    <s v="No"/>
    <x v="0"/>
    <s v="No"/>
    <x v="0"/>
    <s v="No"/>
    <x v="1"/>
    <s v="No"/>
    <s v="No"/>
    <s v="No"/>
    <x v="2"/>
    <s v="No"/>
    <x v="1"/>
    <n v="19.3"/>
    <n v="772.4"/>
    <n v="0"/>
    <n v="0"/>
    <n v="872.48"/>
    <n v="1644.88"/>
    <s v="Stayed"/>
    <x v="0"/>
    <s v="other"/>
    <n v="0"/>
    <s v="&lt;20"/>
    <n v="0"/>
    <x v="0"/>
    <x v="0"/>
  </r>
  <r>
    <s v="16322-KAR"/>
    <x v="1"/>
    <n v="60"/>
    <s v="No"/>
    <x v="3"/>
    <n v="13"/>
    <n v="11"/>
    <s v="None"/>
    <x v="0"/>
    <s v="No"/>
    <x v="1"/>
    <s v="No"/>
    <x v="0"/>
    <s v="No"/>
    <x v="0"/>
    <s v="No"/>
    <x v="1"/>
    <s v="No"/>
    <s v="No"/>
    <s v="No"/>
    <x v="1"/>
    <s v="No"/>
    <x v="1"/>
    <n v="19.600000000000001"/>
    <n v="851.2"/>
    <n v="0"/>
    <n v="0"/>
    <n v="739.22"/>
    <n v="1590.42"/>
    <s v="Stayed"/>
    <x v="0"/>
    <s v="other"/>
    <n v="0"/>
    <s v="&lt;20"/>
    <n v="0"/>
    <x v="1"/>
    <x v="3"/>
  </r>
  <r>
    <s v="29897-AND"/>
    <x v="1"/>
    <n v="49"/>
    <s v="No"/>
    <x v="10"/>
    <n v="5"/>
    <n v="32"/>
    <s v="None"/>
    <x v="0"/>
    <s v="Yes"/>
    <x v="0"/>
    <s v="Cable"/>
    <x v="1"/>
    <s v="Yes"/>
    <x v="0"/>
    <s v="No"/>
    <x v="0"/>
    <s v="Yes"/>
    <s v="Yes"/>
    <s v="Yes"/>
    <x v="0"/>
    <s v="Yes"/>
    <x v="1"/>
    <n v="106"/>
    <n v="6547.7"/>
    <n v="0"/>
    <n v="0"/>
    <n v="2863.95"/>
    <n v="9411.65"/>
    <s v="Churned"/>
    <x v="1"/>
    <s v="Competitor offered higher download speeds"/>
    <n v="1"/>
    <s v="&gt;100"/>
    <n v="0"/>
    <x v="0"/>
    <x v="0"/>
  </r>
  <r>
    <s v="93793-JHA"/>
    <x v="1"/>
    <n v="56"/>
    <s v="Yes"/>
    <x v="14"/>
    <n v="15"/>
    <n v="34"/>
    <s v="None"/>
    <x v="0"/>
    <s v="No"/>
    <x v="1"/>
    <s v="No"/>
    <x v="0"/>
    <s v="No"/>
    <x v="0"/>
    <s v="No"/>
    <x v="1"/>
    <s v="No"/>
    <s v="No"/>
    <s v="No"/>
    <x v="2"/>
    <s v="Yes"/>
    <x v="0"/>
    <n v="19.95"/>
    <n v="373.5"/>
    <n v="0"/>
    <n v="0"/>
    <n v="362.9"/>
    <n v="736.4"/>
    <s v="Stayed"/>
    <x v="0"/>
    <s v="other"/>
    <n v="0"/>
    <s v="&lt;20"/>
    <n v="0"/>
    <x v="1"/>
    <x v="0"/>
  </r>
  <r>
    <s v="61105-KAR"/>
    <x v="1"/>
    <n v="23"/>
    <s v="No"/>
    <x v="3"/>
    <n v="5"/>
    <n v="3"/>
    <s v="None"/>
    <x v="1"/>
    <s v="No"/>
    <x v="0"/>
    <s v="DSL"/>
    <x v="1"/>
    <s v="No"/>
    <x v="1"/>
    <s v="Yes"/>
    <x v="1"/>
    <s v="No"/>
    <s v="No"/>
    <s v="Yes"/>
    <x v="2"/>
    <s v="No"/>
    <x v="0"/>
    <n v="38.9"/>
    <n v="2719.2"/>
    <n v="0"/>
    <n v="0"/>
    <n v="0"/>
    <n v="2719.2"/>
    <s v="Stayed"/>
    <x v="0"/>
    <s v="other"/>
    <n v="0"/>
    <s v="20-50"/>
    <n v="0"/>
    <x v="2"/>
    <x v="4"/>
  </r>
  <r>
    <s v="18861-JAM"/>
    <x v="1"/>
    <n v="50"/>
    <s v="Yes"/>
    <x v="16"/>
    <n v="0"/>
    <n v="18"/>
    <s v="Deal 2"/>
    <x v="0"/>
    <s v="Yes"/>
    <x v="0"/>
    <s v="Fiber Optic"/>
    <x v="0"/>
    <s v="Yes"/>
    <x v="1"/>
    <s v="No"/>
    <x v="0"/>
    <s v="No"/>
    <s v="No"/>
    <s v="Yes"/>
    <x v="0"/>
    <s v="Yes"/>
    <x v="0"/>
    <n v="95.7"/>
    <n v="4976.1499999999996"/>
    <n v="0"/>
    <n v="0"/>
    <n v="424.32"/>
    <n v="5400.47"/>
    <s v="Stayed"/>
    <x v="0"/>
    <s v="other"/>
    <n v="0"/>
    <s v="50-100"/>
    <n v="0"/>
    <x v="1"/>
    <x v="2"/>
  </r>
  <r>
    <s v="86928-HAR"/>
    <x v="1"/>
    <n v="51"/>
    <s v="No"/>
    <x v="15"/>
    <n v="15"/>
    <n v="30"/>
    <s v="Deal 3"/>
    <x v="0"/>
    <s v="No"/>
    <x v="1"/>
    <s v="No"/>
    <x v="0"/>
    <s v="No"/>
    <x v="0"/>
    <s v="No"/>
    <x v="1"/>
    <s v="No"/>
    <s v="No"/>
    <s v="No"/>
    <x v="0"/>
    <s v="No"/>
    <x v="0"/>
    <n v="20.100000000000001"/>
    <n v="533.9"/>
    <n v="0"/>
    <n v="0"/>
    <n v="859.2"/>
    <n v="1393.1"/>
    <s v="Stayed"/>
    <x v="0"/>
    <s v="other"/>
    <n v="0"/>
    <s v="20-50"/>
    <n v="0"/>
    <x v="1"/>
    <x v="0"/>
  </r>
  <r>
    <s v="73606-MAH"/>
    <x v="1"/>
    <n v="36"/>
    <s v="No"/>
    <x v="1"/>
    <n v="9"/>
    <n v="20"/>
    <s v="None"/>
    <x v="0"/>
    <s v="Yes"/>
    <x v="0"/>
    <s v="DSL"/>
    <x v="1"/>
    <s v="Yes"/>
    <x v="0"/>
    <s v="No"/>
    <x v="1"/>
    <s v="No"/>
    <s v="No"/>
    <s v="Yes"/>
    <x v="1"/>
    <s v="Yes"/>
    <x v="0"/>
    <n v="60.9"/>
    <n v="2033.85"/>
    <n v="0"/>
    <n v="0"/>
    <n v="517.77"/>
    <n v="2551.62"/>
    <s v="Stayed"/>
    <x v="0"/>
    <s v="other"/>
    <n v="0"/>
    <s v="50-100"/>
    <n v="0"/>
    <x v="0"/>
    <x v="2"/>
  </r>
  <r>
    <s v="28656-KAR"/>
    <x v="1"/>
    <n v="81"/>
    <s v="Yes"/>
    <x v="3"/>
    <n v="14"/>
    <n v="18"/>
    <s v="None"/>
    <x v="1"/>
    <s v="No"/>
    <x v="0"/>
    <s v="DSL"/>
    <x v="0"/>
    <s v="No"/>
    <x v="0"/>
    <s v="No"/>
    <x v="1"/>
    <s v="No"/>
    <s v="No"/>
    <s v="Yes"/>
    <x v="1"/>
    <s v="No"/>
    <x v="1"/>
    <n v="25.3"/>
    <n v="77.75"/>
    <n v="0"/>
    <n v="0"/>
    <n v="0"/>
    <n v="77.75"/>
    <s v="Churned"/>
    <x v="4"/>
    <s v="Attitude of support person"/>
    <n v="1"/>
    <s v="20-50"/>
    <n v="0"/>
    <x v="1"/>
    <x v="2"/>
  </r>
  <r>
    <s v="37857-KAR"/>
    <x v="0"/>
    <n v="64"/>
    <s v="No"/>
    <x v="3"/>
    <n v="3"/>
    <n v="27"/>
    <s v="None"/>
    <x v="0"/>
    <s v="No"/>
    <x v="0"/>
    <s v="Fiber Optic"/>
    <x v="0"/>
    <s v="Yes"/>
    <x v="1"/>
    <s v="No"/>
    <x v="0"/>
    <s v="Yes"/>
    <s v="Yes"/>
    <s v="Yes"/>
    <x v="1"/>
    <s v="Yes"/>
    <x v="0"/>
    <n v="99.3"/>
    <n v="2431.35"/>
    <n v="0"/>
    <n v="0"/>
    <n v="1079.04"/>
    <n v="3510.39"/>
    <s v="Churned"/>
    <x v="1"/>
    <s v="Competitor offered more data"/>
    <n v="1"/>
    <s v="50-100"/>
    <n v="0"/>
    <x v="1"/>
    <x v="0"/>
  </r>
  <r>
    <s v="69544-MAH"/>
    <x v="1"/>
    <n v="62"/>
    <s v="No"/>
    <x v="1"/>
    <n v="15"/>
    <n v="20"/>
    <s v="Deal 3"/>
    <x v="0"/>
    <s v="No"/>
    <x v="1"/>
    <s v="No"/>
    <x v="0"/>
    <s v="No"/>
    <x v="0"/>
    <s v="No"/>
    <x v="1"/>
    <s v="No"/>
    <s v="No"/>
    <s v="No"/>
    <x v="2"/>
    <s v="No"/>
    <x v="0"/>
    <n v="21"/>
    <n v="697.7"/>
    <n v="0"/>
    <n v="0"/>
    <n v="303.8"/>
    <n v="1001.5"/>
    <s v="Stayed"/>
    <x v="0"/>
    <s v="other"/>
    <n v="0"/>
    <s v="20-50"/>
    <n v="0"/>
    <x v="1"/>
    <x v="2"/>
  </r>
  <r>
    <s v="75014-MAH"/>
    <x v="1"/>
    <n v="66"/>
    <s v="No"/>
    <x v="1"/>
    <n v="2"/>
    <n v="22"/>
    <s v="None"/>
    <x v="0"/>
    <s v="Yes"/>
    <x v="0"/>
    <s v="Fiber Optic"/>
    <x v="1"/>
    <s v="No"/>
    <x v="1"/>
    <s v="No"/>
    <x v="0"/>
    <s v="Yes"/>
    <s v="No"/>
    <s v="Yes"/>
    <x v="0"/>
    <s v="Yes"/>
    <x v="0"/>
    <n v="107.05"/>
    <n v="7142.5"/>
    <n v="0"/>
    <n v="0"/>
    <n v="2577.4899999999998"/>
    <n v="9719.99"/>
    <s v="Stayed"/>
    <x v="0"/>
    <s v="other"/>
    <n v="0"/>
    <s v="&gt;100"/>
    <n v="0"/>
    <x v="1"/>
    <x v="2"/>
  </r>
  <r>
    <s v="27743-TAM"/>
    <x v="1"/>
    <n v="33"/>
    <s v="Yes"/>
    <x v="4"/>
    <n v="9"/>
    <n v="14"/>
    <s v="None"/>
    <x v="0"/>
    <s v="No"/>
    <x v="0"/>
    <s v="Cable"/>
    <x v="1"/>
    <s v="Yes"/>
    <x v="0"/>
    <s v="Yes"/>
    <x v="1"/>
    <s v="No"/>
    <s v="No"/>
    <s v="Yes"/>
    <x v="1"/>
    <s v="Yes"/>
    <x v="0"/>
    <n v="60.4"/>
    <n v="272.14999999999998"/>
    <n v="0"/>
    <n v="0"/>
    <n v="72.12"/>
    <n v="344.27"/>
    <s v="Churned"/>
    <x v="1"/>
    <s v="Competitor had better devices"/>
    <n v="1"/>
    <s v="50-100"/>
    <n v="0"/>
    <x v="2"/>
    <x v="1"/>
  </r>
  <r>
    <s v="69524-AND"/>
    <x v="1"/>
    <n v="75"/>
    <s v="No"/>
    <x v="10"/>
    <n v="4"/>
    <n v="26"/>
    <s v="None"/>
    <x v="1"/>
    <s v="No"/>
    <x v="0"/>
    <s v="DSL"/>
    <x v="0"/>
    <s v="No"/>
    <x v="0"/>
    <s v="No"/>
    <x v="1"/>
    <s v="No"/>
    <s v="No"/>
    <s v="Yes"/>
    <x v="1"/>
    <s v="No"/>
    <x v="1"/>
    <n v="24.35"/>
    <n v="41.85"/>
    <n v="0"/>
    <n v="0"/>
    <n v="0"/>
    <n v="41.85"/>
    <s v="Churned"/>
    <x v="1"/>
    <s v="Competitor had better devices"/>
    <n v="1"/>
    <s v="20-50"/>
    <n v="0"/>
    <x v="1"/>
    <x v="0"/>
  </r>
  <r>
    <s v="61862-WES"/>
    <x v="0"/>
    <n v="55"/>
    <s v="No"/>
    <x v="2"/>
    <n v="10"/>
    <n v="15"/>
    <s v="None"/>
    <x v="0"/>
    <s v="No"/>
    <x v="0"/>
    <s v="Fiber Optic"/>
    <x v="0"/>
    <s v="Yes"/>
    <x v="0"/>
    <s v="No"/>
    <x v="0"/>
    <s v="Yes"/>
    <s v="Yes"/>
    <s v="Yes"/>
    <x v="1"/>
    <s v="Yes"/>
    <x v="0"/>
    <n v="93.2"/>
    <n v="2157.3000000000002"/>
    <n v="0"/>
    <n v="0"/>
    <n v="1023"/>
    <n v="3180.3"/>
    <s v="Stayed"/>
    <x v="0"/>
    <s v="other"/>
    <n v="0"/>
    <s v="50-100"/>
    <n v="0"/>
    <x v="1"/>
    <x v="1"/>
  </r>
  <r>
    <s v="96039-KER"/>
    <x v="0"/>
    <n v="45"/>
    <s v="Yes"/>
    <x v="20"/>
    <n v="12"/>
    <n v="5"/>
    <s v="None"/>
    <x v="0"/>
    <s v="No"/>
    <x v="0"/>
    <s v="DSL"/>
    <x v="1"/>
    <s v="Yes"/>
    <x v="1"/>
    <s v="Yes"/>
    <x v="0"/>
    <s v="Yes"/>
    <s v="Yes"/>
    <s v="Yes"/>
    <x v="2"/>
    <s v="Yes"/>
    <x v="1"/>
    <n v="85.9"/>
    <n v="5595.3"/>
    <n v="0"/>
    <n v="0"/>
    <n v="502.26"/>
    <n v="6097.56"/>
    <s v="Stayed"/>
    <x v="0"/>
    <s v="other"/>
    <n v="0"/>
    <s v="50-100"/>
    <n v="0"/>
    <x v="0"/>
    <x v="4"/>
  </r>
  <r>
    <s v="37791-HAR"/>
    <x v="0"/>
    <n v="75"/>
    <s v="No"/>
    <x v="15"/>
    <n v="10"/>
    <n v="12"/>
    <s v="None"/>
    <x v="0"/>
    <s v="No"/>
    <x v="0"/>
    <s v="Cable"/>
    <x v="1"/>
    <s v="No"/>
    <x v="1"/>
    <s v="No"/>
    <x v="0"/>
    <s v="No"/>
    <s v="No"/>
    <s v="Yes"/>
    <x v="1"/>
    <s v="No"/>
    <x v="1"/>
    <n v="66.400000000000006"/>
    <n v="94.55"/>
    <n v="0"/>
    <n v="0"/>
    <n v="11.14"/>
    <n v="105.69"/>
    <s v="Churned"/>
    <x v="3"/>
    <s v="Long distance charges"/>
    <n v="1"/>
    <s v="50-100"/>
    <n v="0"/>
    <x v="1"/>
    <x v="1"/>
  </r>
  <r>
    <s v="27963-MAH"/>
    <x v="1"/>
    <n v="30"/>
    <s v="No"/>
    <x v="1"/>
    <n v="13"/>
    <n v="15"/>
    <s v="Deal 5"/>
    <x v="0"/>
    <s v="No"/>
    <x v="0"/>
    <s v="Fiber Optic"/>
    <x v="0"/>
    <s v="No"/>
    <x v="0"/>
    <s v="No"/>
    <x v="0"/>
    <s v="No"/>
    <s v="No"/>
    <s v="Yes"/>
    <x v="1"/>
    <s v="Yes"/>
    <x v="1"/>
    <n v="80.25"/>
    <n v="80.25"/>
    <n v="0"/>
    <n v="0"/>
    <n v="32.92"/>
    <n v="113.17"/>
    <s v="Churned"/>
    <x v="0"/>
    <s v="Moved"/>
    <n v="1"/>
    <s v="50-100"/>
    <n v="0"/>
    <x v="2"/>
    <x v="1"/>
  </r>
  <r>
    <s v="44785-TAM"/>
    <x v="1"/>
    <n v="45"/>
    <s v="No"/>
    <x v="4"/>
    <n v="9"/>
    <n v="35"/>
    <s v="None"/>
    <x v="0"/>
    <s v="No"/>
    <x v="0"/>
    <s v="DSL"/>
    <x v="1"/>
    <s v="No"/>
    <x v="1"/>
    <s v="Yes"/>
    <x v="0"/>
    <s v="Yes"/>
    <s v="Yes"/>
    <s v="Yes"/>
    <x v="2"/>
    <s v="Yes"/>
    <x v="0"/>
    <n v="82"/>
    <n v="5999.85"/>
    <n v="0"/>
    <n v="0"/>
    <n v="2713.62"/>
    <n v="8713.4699999999993"/>
    <s v="Stayed"/>
    <x v="0"/>
    <s v="other"/>
    <n v="0"/>
    <s v="50-100"/>
    <n v="0"/>
    <x v="0"/>
    <x v="0"/>
  </r>
  <r>
    <s v="85274-GUJ"/>
    <x v="1"/>
    <n v="65"/>
    <s v="No"/>
    <x v="6"/>
    <n v="5"/>
    <n v="10"/>
    <s v="None"/>
    <x v="0"/>
    <s v="No"/>
    <x v="1"/>
    <s v="No"/>
    <x v="0"/>
    <s v="No"/>
    <x v="0"/>
    <s v="No"/>
    <x v="1"/>
    <s v="No"/>
    <s v="No"/>
    <s v="No"/>
    <x v="2"/>
    <s v="Yes"/>
    <x v="0"/>
    <n v="19.7"/>
    <n v="419.4"/>
    <n v="0"/>
    <n v="0"/>
    <n v="542.20000000000005"/>
    <n v="961.6"/>
    <s v="Stayed"/>
    <x v="0"/>
    <s v="other"/>
    <n v="0"/>
    <s v="&lt;20"/>
    <n v="0"/>
    <x v="1"/>
    <x v="3"/>
  </r>
  <r>
    <s v="92439-RAJ"/>
    <x v="1"/>
    <n v="37"/>
    <s v="Yes"/>
    <x v="8"/>
    <n v="9"/>
    <n v="21"/>
    <s v="Deal 1"/>
    <x v="0"/>
    <s v="No"/>
    <x v="0"/>
    <s v="Cable"/>
    <x v="0"/>
    <s v="No"/>
    <x v="0"/>
    <s v="Yes"/>
    <x v="1"/>
    <s v="No"/>
    <s v="No"/>
    <s v="Yes"/>
    <x v="0"/>
    <s v="Yes"/>
    <x v="0"/>
    <n v="49.4"/>
    <n v="3251.85"/>
    <n v="0"/>
    <n v="0"/>
    <n v="3175.26"/>
    <n v="6427.11"/>
    <s v="Stayed"/>
    <x v="0"/>
    <s v="other"/>
    <n v="0"/>
    <s v="20-50"/>
    <n v="0"/>
    <x v="0"/>
    <x v="2"/>
  </r>
  <r>
    <s v="22951-UTT"/>
    <x v="1"/>
    <n v="43"/>
    <s v="Yes"/>
    <x v="7"/>
    <n v="7"/>
    <n v="12"/>
    <s v="None"/>
    <x v="0"/>
    <s v="Yes"/>
    <x v="0"/>
    <s v="Fiber Optic"/>
    <x v="0"/>
    <s v="No"/>
    <x v="1"/>
    <s v="No"/>
    <x v="0"/>
    <s v="No"/>
    <s v="No"/>
    <s v="Yes"/>
    <x v="1"/>
    <s v="No"/>
    <x v="1"/>
    <n v="87.45"/>
    <n v="2874.15"/>
    <n v="0"/>
    <n v="0"/>
    <n v="1386.52"/>
    <n v="4260.67"/>
    <s v="Churned"/>
    <x v="3"/>
    <s v="Extra data charges"/>
    <n v="1"/>
    <s v="50-100"/>
    <n v="0"/>
    <x v="0"/>
    <x v="1"/>
  </r>
  <r>
    <s v="36410-KAR"/>
    <x v="1"/>
    <n v="50"/>
    <s v="No"/>
    <x v="3"/>
    <n v="3"/>
    <n v="30"/>
    <s v="None"/>
    <x v="0"/>
    <s v="No"/>
    <x v="0"/>
    <s v="DSL"/>
    <x v="1"/>
    <s v="No"/>
    <x v="1"/>
    <s v="No"/>
    <x v="0"/>
    <s v="No"/>
    <s v="No"/>
    <s v="No"/>
    <x v="0"/>
    <s v="Yes"/>
    <x v="0"/>
    <n v="66.05"/>
    <n v="3021.45"/>
    <n v="0"/>
    <n v="40"/>
    <n v="308.32"/>
    <n v="3369.77"/>
    <s v="Stayed"/>
    <x v="0"/>
    <s v="other"/>
    <n v="0"/>
    <s v="50-100"/>
    <n v="0"/>
    <x v="1"/>
    <x v="0"/>
  </r>
  <r>
    <s v="47611-WES"/>
    <x v="0"/>
    <n v="25"/>
    <s v="No"/>
    <x v="2"/>
    <n v="4"/>
    <n v="31"/>
    <s v="None"/>
    <x v="0"/>
    <s v="No"/>
    <x v="0"/>
    <s v="DSL"/>
    <x v="0"/>
    <s v="No"/>
    <x v="0"/>
    <s v="No"/>
    <x v="1"/>
    <s v="Yes"/>
    <s v="Yes"/>
    <s v="No"/>
    <x v="1"/>
    <s v="Yes"/>
    <x v="1"/>
    <n v="55.25"/>
    <n v="55.25"/>
    <n v="0"/>
    <n v="60"/>
    <n v="39.19"/>
    <n v="154.44"/>
    <s v="Joined"/>
    <x v="0"/>
    <s v="other"/>
    <n v="0"/>
    <s v="50-100"/>
    <n v="1"/>
    <x v="2"/>
    <x v="0"/>
  </r>
  <r>
    <s v="74894-BIH"/>
    <x v="1"/>
    <n v="44"/>
    <s v="Yes"/>
    <x v="9"/>
    <n v="13"/>
    <n v="10"/>
    <s v="None"/>
    <x v="0"/>
    <s v="Yes"/>
    <x v="0"/>
    <s v="Fiber Optic"/>
    <x v="0"/>
    <s v="Yes"/>
    <x v="1"/>
    <s v="No"/>
    <x v="0"/>
    <s v="Yes"/>
    <s v="Yes"/>
    <s v="Yes"/>
    <x v="1"/>
    <s v="Yes"/>
    <x v="1"/>
    <n v="103.95"/>
    <n v="7446.9"/>
    <n v="0"/>
    <n v="0"/>
    <n v="2566.8000000000002"/>
    <n v="10013.700000000001"/>
    <s v="Churned"/>
    <x v="1"/>
    <s v="Competitor made better offer"/>
    <n v="1"/>
    <s v="&gt;100"/>
    <n v="0"/>
    <x v="0"/>
    <x v="3"/>
  </r>
  <r>
    <s v="75944-MAD"/>
    <x v="0"/>
    <n v="36"/>
    <s v="Yes"/>
    <x v="11"/>
    <n v="3"/>
    <n v="31"/>
    <s v="None"/>
    <x v="0"/>
    <s v="Yes"/>
    <x v="0"/>
    <s v="Fiber Optic"/>
    <x v="0"/>
    <s v="Yes"/>
    <x v="1"/>
    <s v="Yes"/>
    <x v="1"/>
    <s v="No"/>
    <s v="No"/>
    <s v="No"/>
    <x v="0"/>
    <s v="Yes"/>
    <x v="1"/>
    <n v="90.25"/>
    <n v="6385.95"/>
    <n v="0"/>
    <n v="100"/>
    <n v="938"/>
    <n v="7423.95"/>
    <s v="Stayed"/>
    <x v="0"/>
    <s v="other"/>
    <n v="0"/>
    <s v="50-100"/>
    <n v="0"/>
    <x v="0"/>
    <x v="0"/>
  </r>
  <r>
    <s v="41634-KAR"/>
    <x v="1"/>
    <n v="31"/>
    <s v="No"/>
    <x v="3"/>
    <n v="14"/>
    <n v="15"/>
    <s v="None"/>
    <x v="0"/>
    <s v="No"/>
    <x v="1"/>
    <s v="No"/>
    <x v="0"/>
    <s v="No"/>
    <x v="0"/>
    <s v="No"/>
    <x v="1"/>
    <s v="No"/>
    <s v="No"/>
    <s v="No"/>
    <x v="0"/>
    <s v="No"/>
    <x v="2"/>
    <n v="20.149999999999999"/>
    <n v="353.65"/>
    <n v="0"/>
    <n v="0"/>
    <n v="74.459999999999994"/>
    <n v="428.11"/>
    <s v="Stayed"/>
    <x v="0"/>
    <s v="other"/>
    <n v="0"/>
    <s v="20-50"/>
    <n v="0"/>
    <x v="2"/>
    <x v="1"/>
  </r>
  <r>
    <s v="57779-ASS"/>
    <x v="0"/>
    <n v="30"/>
    <s v="Yes"/>
    <x v="17"/>
    <n v="7"/>
    <n v="29"/>
    <s v="None"/>
    <x v="0"/>
    <s v="No"/>
    <x v="1"/>
    <s v="No"/>
    <x v="0"/>
    <s v="No"/>
    <x v="0"/>
    <s v="No"/>
    <x v="1"/>
    <s v="No"/>
    <s v="No"/>
    <s v="No"/>
    <x v="1"/>
    <s v="No"/>
    <x v="0"/>
    <n v="19.25"/>
    <n v="19.25"/>
    <n v="0"/>
    <n v="0"/>
    <n v="12.81"/>
    <n v="32.06"/>
    <s v="Churned"/>
    <x v="4"/>
    <s v="Attitude of service provider"/>
    <n v="1"/>
    <s v="&lt;20"/>
    <n v="0"/>
    <x v="2"/>
    <x v="0"/>
  </r>
  <r>
    <s v="27563-RAJ"/>
    <x v="0"/>
    <n v="55"/>
    <s v="Yes"/>
    <x v="8"/>
    <n v="11"/>
    <n v="23"/>
    <s v="None"/>
    <x v="0"/>
    <s v="Yes"/>
    <x v="1"/>
    <s v="No"/>
    <x v="0"/>
    <s v="No"/>
    <x v="0"/>
    <s v="No"/>
    <x v="1"/>
    <s v="No"/>
    <s v="No"/>
    <s v="No"/>
    <x v="0"/>
    <s v="No"/>
    <x v="1"/>
    <n v="24.9"/>
    <n v="1174.8"/>
    <n v="0"/>
    <n v="0"/>
    <n v="848.7"/>
    <n v="2023.5"/>
    <s v="Stayed"/>
    <x v="0"/>
    <s v="other"/>
    <n v="0"/>
    <s v="20-50"/>
    <n v="0"/>
    <x v="1"/>
    <x v="2"/>
  </r>
  <r>
    <s v="13796-KAR"/>
    <x v="1"/>
    <n v="24"/>
    <s v="Yes"/>
    <x v="3"/>
    <n v="14"/>
    <n v="11"/>
    <s v="None"/>
    <x v="0"/>
    <s v="No"/>
    <x v="0"/>
    <s v="Fiber Optic"/>
    <x v="1"/>
    <s v="Yes"/>
    <x v="1"/>
    <s v="Yes"/>
    <x v="0"/>
    <s v="Yes"/>
    <s v="Yes"/>
    <s v="Yes"/>
    <x v="2"/>
    <s v="Yes"/>
    <x v="1"/>
    <n v="111.15"/>
    <n v="4507.1499999999996"/>
    <n v="0"/>
    <n v="0"/>
    <n v="1253.78"/>
    <n v="5760.93"/>
    <s v="Stayed"/>
    <x v="0"/>
    <s v="other"/>
    <n v="0"/>
    <s v="&gt;100"/>
    <n v="0"/>
    <x v="2"/>
    <x v="3"/>
  </r>
  <r>
    <s v="21636-RAJ"/>
    <x v="0"/>
    <n v="34"/>
    <s v="No"/>
    <x v="8"/>
    <n v="15"/>
    <n v="14"/>
    <s v="None"/>
    <x v="0"/>
    <s v="Yes"/>
    <x v="0"/>
    <s v="Fiber Optic"/>
    <x v="0"/>
    <s v="No"/>
    <x v="0"/>
    <s v="Yes"/>
    <x v="0"/>
    <s v="Yes"/>
    <s v="Yes"/>
    <s v="Yes"/>
    <x v="1"/>
    <s v="Yes"/>
    <x v="1"/>
    <n v="100.1"/>
    <n v="5440.9"/>
    <n v="0"/>
    <n v="0"/>
    <n v="2258.8200000000002"/>
    <n v="7699.72"/>
    <s v="Churned"/>
    <x v="2"/>
    <s v="Service dissatisfaction"/>
    <n v="1"/>
    <s v="&gt;100"/>
    <n v="0"/>
    <x v="2"/>
    <x v="1"/>
  </r>
  <r>
    <s v="65676-JAM"/>
    <x v="1"/>
    <n v="47"/>
    <s v="Yes"/>
    <x v="16"/>
    <n v="10"/>
    <n v="22"/>
    <s v="Deal 5"/>
    <x v="0"/>
    <s v="No"/>
    <x v="1"/>
    <s v="No"/>
    <x v="0"/>
    <s v="No"/>
    <x v="0"/>
    <s v="No"/>
    <x v="1"/>
    <s v="No"/>
    <s v="No"/>
    <s v="No"/>
    <x v="1"/>
    <s v="No"/>
    <x v="2"/>
    <n v="19.899999999999999"/>
    <n v="19.899999999999999"/>
    <n v="0"/>
    <n v="0"/>
    <n v="45.77"/>
    <n v="65.67"/>
    <s v="Churned"/>
    <x v="1"/>
    <s v="Competitor made better offer"/>
    <n v="1"/>
    <s v="&lt;20"/>
    <n v="0"/>
    <x v="0"/>
    <x v="2"/>
  </r>
  <r>
    <s v="95913-BIH"/>
    <x v="1"/>
    <n v="58"/>
    <s v="Yes"/>
    <x v="9"/>
    <n v="1"/>
    <n v="16"/>
    <s v="None"/>
    <x v="0"/>
    <s v="No"/>
    <x v="0"/>
    <s v="DSL"/>
    <x v="0"/>
    <s v="No"/>
    <x v="0"/>
    <s v="No"/>
    <x v="1"/>
    <s v="Yes"/>
    <s v="Yes"/>
    <s v="Yes"/>
    <x v="1"/>
    <s v="Yes"/>
    <x v="0"/>
    <n v="54.75"/>
    <n v="438.05"/>
    <n v="0"/>
    <n v="0"/>
    <n v="244.24"/>
    <n v="682.29"/>
    <s v="Stayed"/>
    <x v="0"/>
    <s v="other"/>
    <n v="0"/>
    <s v="50-100"/>
    <n v="0"/>
    <x v="1"/>
    <x v="1"/>
  </r>
  <r>
    <s v="12690-TAM"/>
    <x v="1"/>
    <n v="54"/>
    <s v="No"/>
    <x v="4"/>
    <n v="10"/>
    <n v="35"/>
    <s v="None"/>
    <x v="0"/>
    <s v="Yes"/>
    <x v="0"/>
    <s v="Fiber Optic"/>
    <x v="0"/>
    <s v="No"/>
    <x v="0"/>
    <s v="No"/>
    <x v="0"/>
    <s v="Yes"/>
    <s v="Yes"/>
    <s v="No"/>
    <x v="1"/>
    <s v="Yes"/>
    <x v="1"/>
    <n v="94.2"/>
    <n v="1046.0999999999999"/>
    <n v="7.39"/>
    <n v="120"/>
    <n v="153"/>
    <n v="1311.71"/>
    <s v="Churned"/>
    <x v="3"/>
    <s v="Price too high"/>
    <n v="1"/>
    <s v="50-100"/>
    <n v="0"/>
    <x v="1"/>
    <x v="0"/>
  </r>
  <r>
    <s v="34754-MAH"/>
    <x v="1"/>
    <n v="55"/>
    <s v="Yes"/>
    <x v="1"/>
    <n v="1"/>
    <n v="10"/>
    <s v="Deal 3"/>
    <x v="0"/>
    <s v="No"/>
    <x v="1"/>
    <s v="No"/>
    <x v="0"/>
    <s v="No"/>
    <x v="0"/>
    <s v="No"/>
    <x v="1"/>
    <s v="No"/>
    <s v="No"/>
    <s v="No"/>
    <x v="0"/>
    <s v="Yes"/>
    <x v="0"/>
    <n v="20.149999999999999"/>
    <n v="682.15"/>
    <n v="0"/>
    <n v="0"/>
    <n v="698.28"/>
    <n v="1380.43"/>
    <s v="Stayed"/>
    <x v="0"/>
    <s v="other"/>
    <n v="0"/>
    <s v="20-50"/>
    <n v="0"/>
    <x v="1"/>
    <x v="3"/>
  </r>
  <r>
    <s v="74588-HAR"/>
    <x v="1"/>
    <n v="60"/>
    <s v="No"/>
    <x v="15"/>
    <n v="6"/>
    <n v="10"/>
    <s v="Deal 4"/>
    <x v="0"/>
    <s v="Yes"/>
    <x v="0"/>
    <s v="Fiber Optic"/>
    <x v="1"/>
    <s v="No"/>
    <x v="1"/>
    <s v="No"/>
    <x v="0"/>
    <s v="Yes"/>
    <s v="Yes"/>
    <s v="Yes"/>
    <x v="1"/>
    <s v="Yes"/>
    <x v="1"/>
    <n v="103.9"/>
    <n v="2254.1999999999998"/>
    <n v="0"/>
    <n v="0"/>
    <n v="25.41"/>
    <n v="2279.61"/>
    <s v="Churned"/>
    <x v="2"/>
    <s v="Limited range of services"/>
    <n v="1"/>
    <s v="&gt;100"/>
    <n v="0"/>
    <x v="1"/>
    <x v="3"/>
  </r>
  <r>
    <s v="81396-JHA"/>
    <x v="0"/>
    <n v="25"/>
    <s v="Yes"/>
    <x v="14"/>
    <n v="7"/>
    <n v="18"/>
    <s v="None"/>
    <x v="0"/>
    <s v="Yes"/>
    <x v="0"/>
    <s v="Fiber Optic"/>
    <x v="0"/>
    <s v="Yes"/>
    <x v="1"/>
    <s v="No"/>
    <x v="1"/>
    <s v="No"/>
    <s v="Yes"/>
    <s v="Yes"/>
    <x v="1"/>
    <s v="Yes"/>
    <x v="1"/>
    <n v="84.5"/>
    <n v="916.9"/>
    <n v="0"/>
    <n v="0"/>
    <n v="487.56"/>
    <n v="1404.46"/>
    <s v="Churned"/>
    <x v="1"/>
    <s v="Competitor had better devices"/>
    <n v="1"/>
    <s v="50-100"/>
    <n v="0"/>
    <x v="2"/>
    <x v="2"/>
  </r>
  <r>
    <s v="95594-TAM"/>
    <x v="1"/>
    <n v="64"/>
    <s v="No"/>
    <x v="4"/>
    <n v="4"/>
    <n v="1"/>
    <s v="None"/>
    <x v="0"/>
    <s v="No"/>
    <x v="0"/>
    <s v="DSL"/>
    <x v="0"/>
    <s v="No"/>
    <x v="0"/>
    <s v="No"/>
    <x v="1"/>
    <s v="No"/>
    <s v="No"/>
    <s v="Yes"/>
    <x v="1"/>
    <s v="No"/>
    <x v="1"/>
    <n v="44"/>
    <n v="44"/>
    <n v="0"/>
    <n v="0"/>
    <n v="15.66"/>
    <n v="59.66"/>
    <s v="Joined"/>
    <x v="0"/>
    <s v="other"/>
    <n v="0"/>
    <s v="20-50"/>
    <n v="1"/>
    <x v="1"/>
    <x v="4"/>
  </r>
  <r>
    <s v="31589-PUN"/>
    <x v="0"/>
    <n v="29"/>
    <s v="Yes"/>
    <x v="13"/>
    <n v="4"/>
    <n v="19"/>
    <s v="Deal 3"/>
    <x v="0"/>
    <s v="No"/>
    <x v="0"/>
    <s v="Fiber Optic"/>
    <x v="0"/>
    <s v="No"/>
    <x v="0"/>
    <s v="Yes"/>
    <x v="0"/>
    <s v="No"/>
    <s v="No"/>
    <s v="Yes"/>
    <x v="1"/>
    <s v="No"/>
    <x v="1"/>
    <n v="85.9"/>
    <n v="2199.0500000000002"/>
    <n v="0"/>
    <n v="0"/>
    <n v="294.75"/>
    <n v="2493.8000000000002"/>
    <s v="Stayed"/>
    <x v="0"/>
    <s v="other"/>
    <n v="0"/>
    <s v="50-100"/>
    <n v="0"/>
    <x v="2"/>
    <x v="2"/>
  </r>
  <r>
    <s v="63091-MAH"/>
    <x v="1"/>
    <n v="30"/>
    <s v="Yes"/>
    <x v="1"/>
    <n v="12"/>
    <n v="26"/>
    <s v="Deal 3"/>
    <x v="0"/>
    <s v="No"/>
    <x v="0"/>
    <s v="Cable"/>
    <x v="1"/>
    <s v="No"/>
    <x v="1"/>
    <s v="No"/>
    <x v="0"/>
    <s v="Yes"/>
    <s v="Yes"/>
    <s v="Yes"/>
    <x v="0"/>
    <s v="No"/>
    <x v="0"/>
    <n v="74.75"/>
    <n v="2453.3000000000002"/>
    <n v="0"/>
    <n v="0"/>
    <n v="1612.05"/>
    <n v="4065.35"/>
    <s v="Stayed"/>
    <x v="0"/>
    <s v="other"/>
    <n v="0"/>
    <s v="50-100"/>
    <n v="0"/>
    <x v="2"/>
    <x v="0"/>
  </r>
  <r>
    <s v="48835-GUJ"/>
    <x v="1"/>
    <n v="34"/>
    <s v="Yes"/>
    <x v="6"/>
    <n v="9"/>
    <n v="5"/>
    <s v="None"/>
    <x v="0"/>
    <s v="No"/>
    <x v="0"/>
    <s v="DSL"/>
    <x v="0"/>
    <s v="No"/>
    <x v="0"/>
    <s v="Yes"/>
    <x v="0"/>
    <s v="Yes"/>
    <s v="Yes"/>
    <s v="Yes"/>
    <x v="1"/>
    <s v="No"/>
    <x v="0"/>
    <n v="70.5"/>
    <n v="829.3"/>
    <n v="0"/>
    <n v="0"/>
    <n v="523.71"/>
    <n v="1353.01"/>
    <s v="Stayed"/>
    <x v="0"/>
    <s v="other"/>
    <n v="0"/>
    <s v="50-100"/>
    <n v="0"/>
    <x v="2"/>
    <x v="4"/>
  </r>
  <r>
    <s v="99310-GUJ"/>
    <x v="0"/>
    <n v="59"/>
    <s v="No"/>
    <x v="6"/>
    <n v="13"/>
    <n v="1"/>
    <s v="None"/>
    <x v="0"/>
    <s v="No"/>
    <x v="1"/>
    <s v="No"/>
    <x v="0"/>
    <s v="No"/>
    <x v="0"/>
    <s v="No"/>
    <x v="1"/>
    <s v="No"/>
    <s v="No"/>
    <s v="No"/>
    <x v="2"/>
    <s v="No"/>
    <x v="0"/>
    <n v="20.149999999999999"/>
    <n v="1046.2"/>
    <n v="0"/>
    <n v="0"/>
    <n v="164.03"/>
    <n v="1210.23"/>
    <s v="Stayed"/>
    <x v="0"/>
    <s v="other"/>
    <n v="0"/>
    <s v="20-50"/>
    <n v="0"/>
    <x v="1"/>
    <x v="4"/>
  </r>
  <r>
    <s v="84065-PUN"/>
    <x v="0"/>
    <n v="78"/>
    <s v="No"/>
    <x v="13"/>
    <n v="11"/>
    <n v="25"/>
    <s v="None"/>
    <x v="1"/>
    <s v="No"/>
    <x v="0"/>
    <s v="DSL"/>
    <x v="0"/>
    <s v="Yes"/>
    <x v="0"/>
    <s v="Yes"/>
    <x v="1"/>
    <s v="Yes"/>
    <s v="No"/>
    <s v="Yes"/>
    <x v="2"/>
    <s v="Yes"/>
    <x v="1"/>
    <n v="44.4"/>
    <n v="265.8"/>
    <n v="0"/>
    <n v="0"/>
    <n v="0"/>
    <n v="265.8"/>
    <s v="Stayed"/>
    <x v="0"/>
    <s v="other"/>
    <n v="0"/>
    <s v="20-50"/>
    <n v="0"/>
    <x v="1"/>
    <x v="0"/>
  </r>
  <r>
    <s v="55004-TEL"/>
    <x v="0"/>
    <n v="27"/>
    <s v="Yes"/>
    <x v="5"/>
    <n v="6"/>
    <n v="25"/>
    <s v="Deal 2"/>
    <x v="1"/>
    <s v="No"/>
    <x v="0"/>
    <s v="Cable"/>
    <x v="0"/>
    <s v="No"/>
    <x v="1"/>
    <s v="No"/>
    <x v="1"/>
    <s v="No"/>
    <s v="No"/>
    <s v="Yes"/>
    <x v="1"/>
    <s v="Yes"/>
    <x v="1"/>
    <n v="30.2"/>
    <n v="1453.1"/>
    <n v="0"/>
    <n v="0"/>
    <n v="0"/>
    <n v="1453.1"/>
    <s v="Stayed"/>
    <x v="0"/>
    <s v="other"/>
    <n v="0"/>
    <s v="20-50"/>
    <n v="0"/>
    <x v="2"/>
    <x v="0"/>
  </r>
  <r>
    <s v="75873-AND"/>
    <x v="1"/>
    <n v="50"/>
    <s v="Yes"/>
    <x v="10"/>
    <n v="5"/>
    <n v="30"/>
    <s v="Deal 2"/>
    <x v="0"/>
    <s v="Yes"/>
    <x v="0"/>
    <s v="Fiber Optic"/>
    <x v="0"/>
    <s v="Yes"/>
    <x v="0"/>
    <s v="No"/>
    <x v="0"/>
    <s v="Yes"/>
    <s v="Yes"/>
    <s v="Yes"/>
    <x v="1"/>
    <s v="Yes"/>
    <x v="1"/>
    <n v="99.05"/>
    <n v="4853.75"/>
    <n v="14.24"/>
    <n v="0"/>
    <n v="1003.52"/>
    <n v="5843.03"/>
    <s v="Churned"/>
    <x v="1"/>
    <s v="Competitor offered higher download speeds"/>
    <n v="1"/>
    <s v="50-100"/>
    <n v="0"/>
    <x v="1"/>
    <x v="0"/>
  </r>
  <r>
    <s v="81609-DEL"/>
    <x v="1"/>
    <n v="39"/>
    <s v="No"/>
    <x v="0"/>
    <n v="1"/>
    <n v="30"/>
    <s v="None"/>
    <x v="0"/>
    <s v="Yes"/>
    <x v="0"/>
    <s v="Fiber Optic"/>
    <x v="0"/>
    <s v="No"/>
    <x v="1"/>
    <s v="No"/>
    <x v="1"/>
    <s v="No"/>
    <s v="No"/>
    <s v="Yes"/>
    <x v="1"/>
    <s v="Yes"/>
    <x v="1"/>
    <n v="77.75"/>
    <n v="4458.1499999999996"/>
    <n v="0"/>
    <n v="0"/>
    <n v="1067.55"/>
    <n v="5525.7"/>
    <s v="Churned"/>
    <x v="1"/>
    <s v="Competitor made better offer"/>
    <n v="1"/>
    <s v="50-100"/>
    <n v="0"/>
    <x v="0"/>
    <x v="0"/>
  </r>
  <r>
    <s v="98056-CHH"/>
    <x v="1"/>
    <n v="44"/>
    <s v="Yes"/>
    <x v="12"/>
    <n v="15"/>
    <n v="25"/>
    <s v="Deal 4"/>
    <x v="0"/>
    <s v="No"/>
    <x v="1"/>
    <s v="No"/>
    <x v="0"/>
    <s v="No"/>
    <x v="0"/>
    <s v="No"/>
    <x v="1"/>
    <s v="No"/>
    <s v="No"/>
    <s v="No"/>
    <x v="1"/>
    <s v="No"/>
    <x v="1"/>
    <n v="19.25"/>
    <n v="375.25"/>
    <n v="0"/>
    <n v="0"/>
    <n v="960.6"/>
    <n v="1335.85"/>
    <s v="Stayed"/>
    <x v="0"/>
    <s v="other"/>
    <n v="0"/>
    <s v="&lt;20"/>
    <n v="0"/>
    <x v="0"/>
    <x v="0"/>
  </r>
  <r>
    <s v="66563-ODI"/>
    <x v="1"/>
    <n v="82"/>
    <s v="Yes"/>
    <x v="19"/>
    <n v="9"/>
    <n v="5"/>
    <s v="None"/>
    <x v="0"/>
    <s v="Yes"/>
    <x v="1"/>
    <s v="No"/>
    <x v="0"/>
    <s v="No"/>
    <x v="0"/>
    <s v="No"/>
    <x v="1"/>
    <s v="No"/>
    <s v="No"/>
    <s v="No"/>
    <x v="1"/>
    <s v="No"/>
    <x v="2"/>
    <n v="25.7"/>
    <n v="734.6"/>
    <n v="0"/>
    <n v="0"/>
    <n v="715.96"/>
    <n v="1450.56"/>
    <s v="Stayed"/>
    <x v="0"/>
    <s v="other"/>
    <n v="0"/>
    <s v="20-50"/>
    <n v="0"/>
    <x v="1"/>
    <x v="4"/>
  </r>
  <r>
    <s v="49724-TEL"/>
    <x v="0"/>
    <n v="64"/>
    <s v="No"/>
    <x v="5"/>
    <n v="5"/>
    <n v="27"/>
    <s v="None"/>
    <x v="0"/>
    <s v="No"/>
    <x v="0"/>
    <s v="Fiber Optic"/>
    <x v="0"/>
    <s v="No"/>
    <x v="0"/>
    <s v="No"/>
    <x v="1"/>
    <s v="No"/>
    <s v="No"/>
    <s v="Yes"/>
    <x v="1"/>
    <s v="Yes"/>
    <x v="1"/>
    <n v="69.75"/>
    <n v="69.75"/>
    <n v="0"/>
    <n v="0"/>
    <n v="33.840000000000003"/>
    <n v="103.59"/>
    <s v="Churned"/>
    <x v="1"/>
    <s v="Competitor had better devices"/>
    <n v="1"/>
    <s v="50-100"/>
    <n v="0"/>
    <x v="1"/>
    <x v="0"/>
  </r>
  <r>
    <s v="13207-MAD"/>
    <x v="1"/>
    <n v="35"/>
    <s v="No"/>
    <x v="11"/>
    <n v="8"/>
    <n v="4"/>
    <s v="None"/>
    <x v="0"/>
    <s v="No"/>
    <x v="0"/>
    <s v="Cable"/>
    <x v="1"/>
    <s v="Yes"/>
    <x v="0"/>
    <s v="No"/>
    <x v="1"/>
    <s v="No"/>
    <s v="No"/>
    <s v="Yes"/>
    <x v="1"/>
    <s v="No"/>
    <x v="0"/>
    <n v="54.7"/>
    <n v="235.05"/>
    <n v="0"/>
    <n v="0"/>
    <n v="27.08"/>
    <n v="262.13"/>
    <s v="Stayed"/>
    <x v="0"/>
    <s v="other"/>
    <n v="0"/>
    <s v="50-100"/>
    <n v="0"/>
    <x v="0"/>
    <x v="4"/>
  </r>
  <r>
    <s v="61308-ODI"/>
    <x v="1"/>
    <n v="21"/>
    <s v="Yes"/>
    <x v="19"/>
    <n v="15"/>
    <n v="7"/>
    <s v="Deal 2"/>
    <x v="0"/>
    <s v="No"/>
    <x v="1"/>
    <s v="No"/>
    <x v="0"/>
    <s v="No"/>
    <x v="0"/>
    <s v="No"/>
    <x v="1"/>
    <s v="No"/>
    <s v="No"/>
    <s v="No"/>
    <x v="2"/>
    <s v="Yes"/>
    <x v="1"/>
    <n v="20.75"/>
    <n v="844.45"/>
    <n v="0"/>
    <n v="0"/>
    <n v="769.02"/>
    <n v="1613.47"/>
    <s v="Stayed"/>
    <x v="0"/>
    <s v="other"/>
    <n v="0"/>
    <s v="20-50"/>
    <n v="0"/>
    <x v="2"/>
    <x v="3"/>
  </r>
  <r>
    <s v="55043-UTT"/>
    <x v="0"/>
    <n v="43"/>
    <s v="Yes"/>
    <x v="7"/>
    <n v="8"/>
    <n v="17"/>
    <s v="None"/>
    <x v="0"/>
    <s v="No"/>
    <x v="0"/>
    <s v="Fiber Optic"/>
    <x v="0"/>
    <s v="No"/>
    <x v="0"/>
    <s v="No"/>
    <x v="1"/>
    <s v="No"/>
    <s v="No"/>
    <s v="No"/>
    <x v="1"/>
    <s v="Yes"/>
    <x v="1"/>
    <n v="69.900000000000006"/>
    <n v="69.900000000000006"/>
    <n v="0"/>
    <n v="10"/>
    <n v="9.36"/>
    <n v="89.26"/>
    <s v="Joined"/>
    <x v="0"/>
    <s v="other"/>
    <n v="0"/>
    <s v="50-100"/>
    <n v="1"/>
    <x v="0"/>
    <x v="1"/>
  </r>
  <r>
    <s v="51921-UTT"/>
    <x v="0"/>
    <n v="37"/>
    <s v="No"/>
    <x v="7"/>
    <n v="1"/>
    <n v="10"/>
    <s v="None"/>
    <x v="0"/>
    <s v="No"/>
    <x v="0"/>
    <s v="DSL"/>
    <x v="0"/>
    <s v="No"/>
    <x v="0"/>
    <s v="No"/>
    <x v="0"/>
    <s v="No"/>
    <s v="No"/>
    <s v="Yes"/>
    <x v="1"/>
    <s v="Yes"/>
    <x v="1"/>
    <n v="56.4"/>
    <n v="234.85"/>
    <n v="0"/>
    <n v="0"/>
    <n v="83.04"/>
    <n v="317.89"/>
    <s v="Stayed"/>
    <x v="0"/>
    <s v="other"/>
    <n v="0"/>
    <s v="50-100"/>
    <n v="0"/>
    <x v="0"/>
    <x v="3"/>
  </r>
  <r>
    <s v="24214-JAM"/>
    <x v="1"/>
    <n v="55"/>
    <s v="Yes"/>
    <x v="16"/>
    <n v="10"/>
    <n v="11"/>
    <s v="Deal 2"/>
    <x v="0"/>
    <s v="No"/>
    <x v="1"/>
    <s v="No"/>
    <x v="0"/>
    <s v="No"/>
    <x v="0"/>
    <s v="No"/>
    <x v="1"/>
    <s v="No"/>
    <s v="No"/>
    <s v="No"/>
    <x v="1"/>
    <s v="No"/>
    <x v="1"/>
    <n v="20.45"/>
    <n v="775.6"/>
    <n v="0"/>
    <n v="0"/>
    <n v="634.67999999999995"/>
    <n v="1410.28"/>
    <s v="Stayed"/>
    <x v="0"/>
    <s v="other"/>
    <n v="0"/>
    <s v="20-50"/>
    <n v="0"/>
    <x v="1"/>
    <x v="3"/>
  </r>
  <r>
    <s v="26168-BIH"/>
    <x v="1"/>
    <n v="44"/>
    <s v="No"/>
    <x v="9"/>
    <n v="10"/>
    <n v="5"/>
    <s v="None"/>
    <x v="0"/>
    <s v="No"/>
    <x v="1"/>
    <s v="No"/>
    <x v="0"/>
    <s v="No"/>
    <x v="0"/>
    <s v="No"/>
    <x v="1"/>
    <s v="No"/>
    <s v="No"/>
    <s v="No"/>
    <x v="0"/>
    <s v="Yes"/>
    <x v="0"/>
    <n v="19.95"/>
    <n v="257"/>
    <n v="0"/>
    <n v="0"/>
    <n v="212.55"/>
    <n v="469.55"/>
    <s v="Stayed"/>
    <x v="0"/>
    <s v="other"/>
    <n v="0"/>
    <s v="&lt;20"/>
    <n v="0"/>
    <x v="0"/>
    <x v="4"/>
  </r>
  <r>
    <s v="24118-MAH"/>
    <x v="0"/>
    <n v="34"/>
    <s v="Yes"/>
    <x v="1"/>
    <n v="12"/>
    <n v="15"/>
    <s v="None"/>
    <x v="0"/>
    <s v="Yes"/>
    <x v="1"/>
    <s v="No"/>
    <x v="0"/>
    <s v="No"/>
    <x v="0"/>
    <s v="No"/>
    <x v="1"/>
    <s v="No"/>
    <s v="No"/>
    <s v="No"/>
    <x v="2"/>
    <s v="No"/>
    <x v="0"/>
    <n v="24.95"/>
    <n v="1261.45"/>
    <n v="0"/>
    <n v="0"/>
    <n v="1115"/>
    <n v="2376.4499999999998"/>
    <s v="Stayed"/>
    <x v="0"/>
    <s v="other"/>
    <n v="0"/>
    <s v="20-50"/>
    <n v="0"/>
    <x v="2"/>
    <x v="1"/>
  </r>
  <r>
    <s v="39251-KAR"/>
    <x v="0"/>
    <n v="68"/>
    <s v="No"/>
    <x v="3"/>
    <n v="6"/>
    <n v="31"/>
    <s v="None"/>
    <x v="0"/>
    <s v="No"/>
    <x v="0"/>
    <s v="Fiber Optic"/>
    <x v="0"/>
    <s v="No"/>
    <x v="0"/>
    <s v="No"/>
    <x v="1"/>
    <s v="No"/>
    <s v="No"/>
    <s v="No"/>
    <x v="1"/>
    <s v="Yes"/>
    <x v="1"/>
    <n v="69.849999999999994"/>
    <n v="69.849999999999994"/>
    <n v="0"/>
    <n v="40"/>
    <n v="43.45"/>
    <n v="153.30000000000001"/>
    <s v="Churned"/>
    <x v="2"/>
    <s v="Limited range of services"/>
    <n v="1"/>
    <s v="50-100"/>
    <n v="0"/>
    <x v="1"/>
    <x v="0"/>
  </r>
  <r>
    <s v="13561-JHA"/>
    <x v="0"/>
    <n v="52"/>
    <s v="No"/>
    <x v="14"/>
    <n v="6"/>
    <n v="7"/>
    <s v="None"/>
    <x v="0"/>
    <s v="No"/>
    <x v="0"/>
    <s v="DSL"/>
    <x v="0"/>
    <s v="No"/>
    <x v="0"/>
    <s v="No"/>
    <x v="1"/>
    <s v="No"/>
    <s v="No"/>
    <s v="Yes"/>
    <x v="1"/>
    <s v="No"/>
    <x v="1"/>
    <n v="45.3"/>
    <n v="45.3"/>
    <n v="0"/>
    <n v="0"/>
    <n v="34.369999999999997"/>
    <n v="79.67"/>
    <s v="Churned"/>
    <x v="2"/>
    <s v="Poor expertise of online support"/>
    <n v="1"/>
    <s v="20-50"/>
    <n v="0"/>
    <x v="1"/>
    <x v="3"/>
  </r>
  <r>
    <s v="53665-HAR"/>
    <x v="1"/>
    <n v="64"/>
    <s v="No"/>
    <x v="15"/>
    <n v="8"/>
    <n v="20"/>
    <s v="None"/>
    <x v="0"/>
    <s v="Yes"/>
    <x v="0"/>
    <s v="Fiber Optic"/>
    <x v="0"/>
    <s v="Yes"/>
    <x v="1"/>
    <s v="No"/>
    <x v="0"/>
    <s v="Yes"/>
    <s v="Yes"/>
    <s v="Yes"/>
    <x v="0"/>
    <s v="Yes"/>
    <x v="1"/>
    <n v="104.9"/>
    <n v="6891.45"/>
    <n v="0"/>
    <n v="0"/>
    <n v="2599.08"/>
    <n v="9490.5300000000007"/>
    <s v="Stayed"/>
    <x v="0"/>
    <s v="other"/>
    <n v="0"/>
    <s v="&gt;100"/>
    <n v="0"/>
    <x v="1"/>
    <x v="2"/>
  </r>
  <r>
    <s v="41961-AND"/>
    <x v="0"/>
    <n v="62"/>
    <s v="Yes"/>
    <x v="10"/>
    <n v="2"/>
    <n v="20"/>
    <s v="Deal 4"/>
    <x v="0"/>
    <s v="Yes"/>
    <x v="1"/>
    <s v="No"/>
    <x v="0"/>
    <s v="No"/>
    <x v="0"/>
    <s v="No"/>
    <x v="1"/>
    <s v="No"/>
    <s v="No"/>
    <s v="No"/>
    <x v="1"/>
    <s v="No"/>
    <x v="0"/>
    <n v="24.8"/>
    <n v="223.9"/>
    <n v="0"/>
    <n v="0"/>
    <n v="344.7"/>
    <n v="568.6"/>
    <s v="Stayed"/>
    <x v="0"/>
    <s v="other"/>
    <n v="0"/>
    <s v="20-50"/>
    <n v="0"/>
    <x v="1"/>
    <x v="2"/>
  </r>
  <r>
    <s v="96754-TEL"/>
    <x v="1"/>
    <n v="77"/>
    <s v="Yes"/>
    <x v="5"/>
    <n v="10"/>
    <n v="18"/>
    <s v="Deal 5"/>
    <x v="0"/>
    <s v="Yes"/>
    <x v="0"/>
    <s v="Fiber Optic"/>
    <x v="0"/>
    <s v="No"/>
    <x v="1"/>
    <s v="No"/>
    <x v="1"/>
    <s v="No"/>
    <s v="No"/>
    <s v="Yes"/>
    <x v="1"/>
    <s v="No"/>
    <x v="1"/>
    <n v="79.2"/>
    <n v="172.85"/>
    <n v="0"/>
    <n v="0"/>
    <n v="35.46"/>
    <n v="208.31"/>
    <s v="Churned"/>
    <x v="3"/>
    <s v="Price too high"/>
    <n v="1"/>
    <s v="50-100"/>
    <n v="0"/>
    <x v="1"/>
    <x v="2"/>
  </r>
  <r>
    <s v="43604-TAM"/>
    <x v="1"/>
    <n v="18"/>
    <s v="No"/>
    <x v="4"/>
    <n v="14"/>
    <n v="7"/>
    <s v="Deal 5"/>
    <x v="0"/>
    <s v="No"/>
    <x v="1"/>
    <s v="No"/>
    <x v="0"/>
    <s v="No"/>
    <x v="0"/>
    <s v="No"/>
    <x v="1"/>
    <s v="No"/>
    <s v="No"/>
    <s v="No"/>
    <x v="0"/>
    <s v="No"/>
    <x v="2"/>
    <n v="19.649999999999999"/>
    <n v="19.649999999999999"/>
    <n v="0"/>
    <n v="0"/>
    <n v="23.41"/>
    <n v="43.06"/>
    <s v="Joined"/>
    <x v="0"/>
    <s v="other"/>
    <n v="0"/>
    <s v="&lt;20"/>
    <n v="1"/>
    <x v="3"/>
    <x v="3"/>
  </r>
  <r>
    <s v="52695-UTT"/>
    <x v="1"/>
    <n v="52"/>
    <s v="No"/>
    <x v="7"/>
    <n v="14"/>
    <n v="34"/>
    <s v="None"/>
    <x v="0"/>
    <s v="No"/>
    <x v="1"/>
    <s v="No"/>
    <x v="0"/>
    <s v="No"/>
    <x v="0"/>
    <s v="No"/>
    <x v="1"/>
    <s v="No"/>
    <s v="No"/>
    <s v="No"/>
    <x v="1"/>
    <s v="No"/>
    <x v="0"/>
    <n v="20.350000000000001"/>
    <n v="35.1"/>
    <n v="0"/>
    <n v="0"/>
    <n v="4.92"/>
    <n v="40.020000000000003"/>
    <s v="Joined"/>
    <x v="0"/>
    <s v="other"/>
    <n v="0"/>
    <s v="20-50"/>
    <n v="1"/>
    <x v="1"/>
    <x v="0"/>
  </r>
  <r>
    <s v="81048-UTT"/>
    <x v="1"/>
    <n v="78"/>
    <s v="No"/>
    <x v="18"/>
    <n v="11"/>
    <n v="2"/>
    <s v="Deal 5"/>
    <x v="0"/>
    <s v="No"/>
    <x v="0"/>
    <s v="Fiber Optic"/>
    <x v="0"/>
    <s v="No"/>
    <x v="1"/>
    <s v="No"/>
    <x v="1"/>
    <s v="No"/>
    <s v="No"/>
    <s v="No"/>
    <x v="1"/>
    <s v="Yes"/>
    <x v="1"/>
    <n v="75.3"/>
    <n v="75.3"/>
    <n v="0"/>
    <n v="20"/>
    <n v="35.090000000000003"/>
    <n v="130.38999999999999"/>
    <s v="Churned"/>
    <x v="2"/>
    <s v="Network reliability"/>
    <n v="1"/>
    <s v="50-100"/>
    <n v="0"/>
    <x v="1"/>
    <x v="4"/>
  </r>
  <r>
    <s v="39606-TAM"/>
    <x v="1"/>
    <n v="73"/>
    <s v="Yes"/>
    <x v="4"/>
    <n v="8"/>
    <n v="29"/>
    <s v="None"/>
    <x v="0"/>
    <s v="Yes"/>
    <x v="0"/>
    <s v="Fiber Optic"/>
    <x v="0"/>
    <s v="No"/>
    <x v="0"/>
    <s v="No"/>
    <x v="0"/>
    <s v="Yes"/>
    <s v="No"/>
    <s v="Yes"/>
    <x v="1"/>
    <s v="Yes"/>
    <x v="1"/>
    <n v="96.15"/>
    <n v="1529.2"/>
    <n v="0"/>
    <n v="0"/>
    <n v="620"/>
    <n v="2149.1999999999998"/>
    <s v="Churned"/>
    <x v="0"/>
    <s v="Don't know"/>
    <n v="1"/>
    <s v="50-100"/>
    <n v="0"/>
    <x v="1"/>
    <x v="0"/>
  </r>
  <r>
    <s v="71205-KAR"/>
    <x v="1"/>
    <n v="44"/>
    <s v="Yes"/>
    <x v="3"/>
    <n v="10"/>
    <n v="25"/>
    <s v="None"/>
    <x v="0"/>
    <s v="No"/>
    <x v="0"/>
    <s v="Fiber Optic"/>
    <x v="1"/>
    <s v="Yes"/>
    <x v="0"/>
    <s v="No"/>
    <x v="1"/>
    <s v="No"/>
    <s v="No"/>
    <s v="Yes"/>
    <x v="0"/>
    <s v="Yes"/>
    <x v="0"/>
    <n v="80.650000000000006"/>
    <n v="2209.75"/>
    <n v="0"/>
    <n v="0"/>
    <n v="424.17"/>
    <n v="2633.92"/>
    <s v="Stayed"/>
    <x v="0"/>
    <s v="other"/>
    <n v="0"/>
    <s v="50-100"/>
    <n v="0"/>
    <x v="0"/>
    <x v="0"/>
  </r>
  <r>
    <s v="46200-MAD"/>
    <x v="0"/>
    <n v="53"/>
    <s v="Yes"/>
    <x v="11"/>
    <n v="11"/>
    <n v="13"/>
    <s v="Deal 2"/>
    <x v="0"/>
    <s v="No"/>
    <x v="1"/>
    <s v="No"/>
    <x v="0"/>
    <s v="No"/>
    <x v="0"/>
    <s v="No"/>
    <x v="1"/>
    <s v="No"/>
    <s v="No"/>
    <s v="No"/>
    <x v="2"/>
    <s v="No"/>
    <x v="0"/>
    <n v="20.3"/>
    <n v="1131.5"/>
    <n v="0"/>
    <n v="0"/>
    <n v="1696.5"/>
    <n v="2828"/>
    <s v="Stayed"/>
    <x v="0"/>
    <s v="other"/>
    <n v="0"/>
    <s v="20-50"/>
    <n v="0"/>
    <x v="1"/>
    <x v="1"/>
  </r>
  <r>
    <s v="58153-KER"/>
    <x v="1"/>
    <n v="75"/>
    <s v="No"/>
    <x v="20"/>
    <n v="10"/>
    <n v="2"/>
    <s v="Deal 5"/>
    <x v="0"/>
    <s v="Yes"/>
    <x v="0"/>
    <s v="Fiber Optic"/>
    <x v="0"/>
    <s v="No"/>
    <x v="0"/>
    <s v="No"/>
    <x v="0"/>
    <s v="Yes"/>
    <s v="No"/>
    <s v="Yes"/>
    <x v="1"/>
    <s v="Yes"/>
    <x v="1"/>
    <n v="94.6"/>
    <n v="279.55"/>
    <n v="0"/>
    <n v="0"/>
    <n v="96.93"/>
    <n v="376.48"/>
    <s v="Churned"/>
    <x v="1"/>
    <s v="Competitor had better devices"/>
    <n v="1"/>
    <s v="50-100"/>
    <n v="0"/>
    <x v="1"/>
    <x v="4"/>
  </r>
  <r>
    <s v="42575-JAM"/>
    <x v="1"/>
    <n v="35"/>
    <s v="No"/>
    <x v="16"/>
    <n v="6"/>
    <n v="16"/>
    <s v="Deal 5"/>
    <x v="0"/>
    <s v="No"/>
    <x v="0"/>
    <s v="Cable"/>
    <x v="0"/>
    <s v="Yes"/>
    <x v="0"/>
    <s v="Yes"/>
    <x v="0"/>
    <s v="No"/>
    <s v="No"/>
    <s v="Yes"/>
    <x v="1"/>
    <s v="Yes"/>
    <x v="1"/>
    <n v="65.45"/>
    <n v="554.45000000000005"/>
    <n v="0"/>
    <n v="0"/>
    <n v="298.95999999999998"/>
    <n v="853.41"/>
    <s v="Stayed"/>
    <x v="0"/>
    <s v="other"/>
    <n v="0"/>
    <s v="50-100"/>
    <n v="0"/>
    <x v="0"/>
    <x v="1"/>
  </r>
  <r>
    <s v="18670-CHH"/>
    <x v="0"/>
    <n v="53"/>
    <s v="No"/>
    <x v="12"/>
    <n v="6"/>
    <n v="2"/>
    <s v="Deal 1"/>
    <x v="0"/>
    <s v="Yes"/>
    <x v="0"/>
    <s v="Fiber Optic"/>
    <x v="0"/>
    <s v="Yes"/>
    <x v="1"/>
    <s v="No"/>
    <x v="0"/>
    <s v="Yes"/>
    <s v="Yes"/>
    <s v="Yes"/>
    <x v="0"/>
    <s v="Yes"/>
    <x v="1"/>
    <n v="105.7"/>
    <n v="7472.15"/>
    <n v="0"/>
    <n v="0"/>
    <n v="2066.81"/>
    <n v="9538.9599999999991"/>
    <s v="Stayed"/>
    <x v="0"/>
    <s v="other"/>
    <n v="0"/>
    <s v="&gt;100"/>
    <n v="0"/>
    <x v="1"/>
    <x v="4"/>
  </r>
  <r>
    <s v="65672-RAJ"/>
    <x v="1"/>
    <n v="64"/>
    <s v="Yes"/>
    <x v="8"/>
    <n v="1"/>
    <n v="6"/>
    <s v="Deal 5"/>
    <x v="0"/>
    <s v="Yes"/>
    <x v="0"/>
    <s v="Fiber Optic"/>
    <x v="0"/>
    <s v="No"/>
    <x v="0"/>
    <s v="No"/>
    <x v="0"/>
    <s v="No"/>
    <s v="No"/>
    <s v="No"/>
    <x v="1"/>
    <s v="Yes"/>
    <x v="1"/>
    <n v="85.35"/>
    <n v="754.65"/>
    <n v="0"/>
    <n v="50"/>
    <n v="127.89"/>
    <n v="932.54"/>
    <s v="Churned"/>
    <x v="2"/>
    <s v="Service dissatisfaction"/>
    <n v="1"/>
    <s v="50-100"/>
    <n v="0"/>
    <x v="1"/>
    <x v="3"/>
  </r>
  <r>
    <s v="38602-JAM"/>
    <x v="1"/>
    <n v="64"/>
    <s v="No"/>
    <x v="16"/>
    <n v="5"/>
    <n v="4"/>
    <s v="Deal 3"/>
    <x v="0"/>
    <s v="Yes"/>
    <x v="0"/>
    <s v="Fiber Optic"/>
    <x v="0"/>
    <s v="No"/>
    <x v="0"/>
    <s v="Yes"/>
    <x v="0"/>
    <s v="Yes"/>
    <s v="No"/>
    <s v="Yes"/>
    <x v="1"/>
    <s v="Yes"/>
    <x v="0"/>
    <n v="101.3"/>
    <n v="2812.2"/>
    <n v="0"/>
    <n v="0"/>
    <n v="460.04"/>
    <n v="3272.24"/>
    <s v="Churned"/>
    <x v="1"/>
    <s v="Competitor made better offer"/>
    <n v="1"/>
    <s v="&gt;100"/>
    <n v="0"/>
    <x v="1"/>
    <x v="4"/>
  </r>
  <r>
    <s v="29799-WES"/>
    <x v="1"/>
    <n v="29"/>
    <s v="No"/>
    <x v="2"/>
    <n v="15"/>
    <n v="23"/>
    <s v="None"/>
    <x v="0"/>
    <s v="Yes"/>
    <x v="0"/>
    <s v="Fiber Optic"/>
    <x v="0"/>
    <s v="No"/>
    <x v="0"/>
    <s v="No"/>
    <x v="1"/>
    <s v="No"/>
    <s v="No"/>
    <s v="Yes"/>
    <x v="1"/>
    <s v="Yes"/>
    <x v="0"/>
    <n v="75.150000000000006"/>
    <n v="216.75"/>
    <n v="0"/>
    <n v="0"/>
    <n v="45.06"/>
    <n v="261.81"/>
    <s v="Churned"/>
    <x v="4"/>
    <s v="Attitude of support person"/>
    <n v="1"/>
    <s v="50-100"/>
    <n v="0"/>
    <x v="2"/>
    <x v="2"/>
  </r>
  <r>
    <s v="39216-JHA"/>
    <x v="1"/>
    <n v="21"/>
    <s v="No"/>
    <x v="14"/>
    <n v="3"/>
    <n v="3"/>
    <s v="None"/>
    <x v="0"/>
    <s v="No"/>
    <x v="0"/>
    <s v="Fiber Optic"/>
    <x v="0"/>
    <s v="Yes"/>
    <x v="0"/>
    <s v="No"/>
    <x v="1"/>
    <s v="Yes"/>
    <s v="Yes"/>
    <s v="Yes"/>
    <x v="1"/>
    <s v="Yes"/>
    <x v="2"/>
    <n v="84.3"/>
    <n v="1855.65"/>
    <n v="0"/>
    <n v="0"/>
    <n v="639.54"/>
    <n v="2495.19"/>
    <s v="Churned"/>
    <x v="1"/>
    <s v="Competitor had better devices"/>
    <n v="1"/>
    <s v="50-100"/>
    <n v="0"/>
    <x v="2"/>
    <x v="4"/>
  </r>
  <r>
    <s v="36437-MAH"/>
    <x v="1"/>
    <n v="38"/>
    <s v="Yes"/>
    <x v="1"/>
    <n v="2"/>
    <n v="21"/>
    <s v="None"/>
    <x v="0"/>
    <s v="No"/>
    <x v="0"/>
    <s v="Fiber Optic"/>
    <x v="1"/>
    <s v="Yes"/>
    <x v="1"/>
    <s v="Yes"/>
    <x v="0"/>
    <s v="Yes"/>
    <s v="Yes"/>
    <s v="Yes"/>
    <x v="2"/>
    <s v="No"/>
    <x v="0"/>
    <n v="-10"/>
    <n v="7049.75"/>
    <n v="0"/>
    <n v="0"/>
    <n v="827.82"/>
    <n v="7877.57"/>
    <s v="Stayed"/>
    <x v="0"/>
    <s v="other"/>
    <n v="0"/>
    <s v="&lt;20"/>
    <n v="0"/>
    <x v="0"/>
    <x v="2"/>
  </r>
  <r>
    <s v="31545-HAR"/>
    <x v="0"/>
    <n v="45"/>
    <s v="No"/>
    <x v="15"/>
    <n v="3"/>
    <n v="5"/>
    <s v="None"/>
    <x v="0"/>
    <s v="No"/>
    <x v="0"/>
    <s v="DSL"/>
    <x v="1"/>
    <s v="No"/>
    <x v="1"/>
    <s v="No"/>
    <x v="1"/>
    <s v="No"/>
    <s v="No"/>
    <s v="Yes"/>
    <x v="0"/>
    <s v="No"/>
    <x v="2"/>
    <n v="56.95"/>
    <n v="1889.5"/>
    <n v="0"/>
    <n v="0"/>
    <n v="581.05999999999995"/>
    <n v="2470.56"/>
    <s v="Stayed"/>
    <x v="0"/>
    <s v="other"/>
    <n v="0"/>
    <s v="50-100"/>
    <n v="0"/>
    <x v="0"/>
    <x v="4"/>
  </r>
  <r>
    <s v="23791-RAJ"/>
    <x v="1"/>
    <n v="24"/>
    <s v="Yes"/>
    <x v="8"/>
    <n v="6"/>
    <n v="8"/>
    <s v="Deal 2"/>
    <x v="0"/>
    <s v="Yes"/>
    <x v="0"/>
    <s v="Fiber Optic"/>
    <x v="1"/>
    <s v="No"/>
    <x v="0"/>
    <s v="No"/>
    <x v="0"/>
    <s v="No"/>
    <s v="No"/>
    <s v="Yes"/>
    <x v="1"/>
    <s v="Yes"/>
    <x v="0"/>
    <n v="89.15"/>
    <n v="4245.55"/>
    <n v="0"/>
    <n v="0"/>
    <n v="1736.5"/>
    <n v="5982.05"/>
    <s v="Stayed"/>
    <x v="0"/>
    <s v="other"/>
    <n v="0"/>
    <s v="50-100"/>
    <n v="0"/>
    <x v="2"/>
    <x v="3"/>
  </r>
  <r>
    <s v="52182-PUN"/>
    <x v="1"/>
    <n v="51"/>
    <s v="No"/>
    <x v="13"/>
    <n v="1"/>
    <n v="35"/>
    <s v="Deal 4"/>
    <x v="0"/>
    <s v="No"/>
    <x v="1"/>
    <s v="No"/>
    <x v="0"/>
    <s v="No"/>
    <x v="0"/>
    <s v="No"/>
    <x v="1"/>
    <s v="No"/>
    <s v="No"/>
    <s v="No"/>
    <x v="1"/>
    <s v="No"/>
    <x v="1"/>
    <n v="19.75"/>
    <n v="297.3"/>
    <n v="0"/>
    <n v="0"/>
    <n v="597.6"/>
    <n v="894.9"/>
    <s v="Churned"/>
    <x v="0"/>
    <s v="Moved"/>
    <n v="1"/>
    <s v="&lt;20"/>
    <n v="0"/>
    <x v="1"/>
    <x v="0"/>
  </r>
  <r>
    <s v="89933-JAM"/>
    <x v="1"/>
    <n v="23"/>
    <s v="No"/>
    <x v="16"/>
    <n v="4"/>
    <n v="9"/>
    <s v="None"/>
    <x v="1"/>
    <s v="No"/>
    <x v="0"/>
    <s v="Cable"/>
    <x v="1"/>
    <s v="Yes"/>
    <x v="1"/>
    <s v="Yes"/>
    <x v="1"/>
    <s v="Yes"/>
    <s v="Yes"/>
    <s v="Yes"/>
    <x v="2"/>
    <s v="Yes"/>
    <x v="0"/>
    <n v="54.05"/>
    <n v="2375.1999999999998"/>
    <n v="47.45"/>
    <n v="0"/>
    <n v="0"/>
    <n v="2327.75"/>
    <s v="Stayed"/>
    <x v="0"/>
    <s v="other"/>
    <n v="0"/>
    <s v="50-100"/>
    <n v="0"/>
    <x v="2"/>
    <x v="3"/>
  </r>
  <r>
    <s v="62386-UTT"/>
    <x v="0"/>
    <n v="44"/>
    <s v="Yes"/>
    <x v="7"/>
    <n v="4"/>
    <n v="26"/>
    <s v="Deal 5"/>
    <x v="0"/>
    <s v="No"/>
    <x v="0"/>
    <s v="Fiber Optic"/>
    <x v="0"/>
    <s v="No"/>
    <x v="0"/>
    <s v="No"/>
    <x v="1"/>
    <s v="No"/>
    <s v="No"/>
    <s v="No"/>
    <x v="1"/>
    <s v="No"/>
    <x v="1"/>
    <n v="70"/>
    <n v="70"/>
    <n v="0"/>
    <n v="10"/>
    <n v="19.149999999999999"/>
    <n v="99.15"/>
    <s v="Churned"/>
    <x v="0"/>
    <s v="Don't know"/>
    <n v="1"/>
    <s v="50-100"/>
    <n v="0"/>
    <x v="0"/>
    <x v="0"/>
  </r>
  <r>
    <s v="82837-UTT"/>
    <x v="1"/>
    <n v="47"/>
    <s v="No"/>
    <x v="7"/>
    <n v="11"/>
    <n v="7"/>
    <s v="None"/>
    <x v="0"/>
    <s v="Yes"/>
    <x v="0"/>
    <s v="Fiber Optic"/>
    <x v="1"/>
    <s v="No"/>
    <x v="0"/>
    <s v="No"/>
    <x v="0"/>
    <s v="Yes"/>
    <s v="Yes"/>
    <s v="Yes"/>
    <x v="1"/>
    <s v="Yes"/>
    <x v="1"/>
    <n v="100.75"/>
    <n v="2095"/>
    <n v="0"/>
    <n v="0"/>
    <n v="790.46"/>
    <n v="2885.46"/>
    <s v="Churned"/>
    <x v="0"/>
    <s v="Don't know"/>
    <n v="1"/>
    <s v="&gt;100"/>
    <n v="0"/>
    <x v="0"/>
    <x v="3"/>
  </r>
  <r>
    <s v="81952-MAH"/>
    <x v="1"/>
    <n v="41"/>
    <s v="No"/>
    <x v="1"/>
    <n v="0"/>
    <n v="36"/>
    <s v="None"/>
    <x v="1"/>
    <s v="No"/>
    <x v="0"/>
    <s v="DSL"/>
    <x v="0"/>
    <s v="No"/>
    <x v="0"/>
    <s v="No"/>
    <x v="1"/>
    <s v="No"/>
    <s v="No"/>
    <s v="Yes"/>
    <x v="1"/>
    <s v="Yes"/>
    <x v="1"/>
    <n v="24.45"/>
    <n v="482.8"/>
    <n v="0"/>
    <n v="0"/>
    <n v="0"/>
    <n v="482.8"/>
    <s v="Churned"/>
    <x v="0"/>
    <s v="Don't know"/>
    <n v="1"/>
    <s v="20-50"/>
    <n v="0"/>
    <x v="0"/>
    <x v="0"/>
  </r>
  <r>
    <s v="56942-HAR"/>
    <x v="0"/>
    <n v="59"/>
    <s v="Yes"/>
    <x v="15"/>
    <n v="2"/>
    <n v="13"/>
    <s v="Deal 5"/>
    <x v="0"/>
    <s v="No"/>
    <x v="0"/>
    <s v="DSL"/>
    <x v="1"/>
    <s v="Yes"/>
    <x v="0"/>
    <s v="No"/>
    <x v="1"/>
    <s v="No"/>
    <s v="No"/>
    <s v="Yes"/>
    <x v="1"/>
    <s v="No"/>
    <x v="0"/>
    <n v="54.65"/>
    <n v="482.25"/>
    <n v="0"/>
    <n v="0"/>
    <n v="310.24"/>
    <n v="792.49"/>
    <s v="Stayed"/>
    <x v="0"/>
    <s v="other"/>
    <n v="0"/>
    <s v="50-100"/>
    <n v="0"/>
    <x v="1"/>
    <x v="1"/>
  </r>
  <r>
    <s v="76184-CHH"/>
    <x v="1"/>
    <n v="56"/>
    <s v="Yes"/>
    <x v="12"/>
    <n v="9"/>
    <n v="18"/>
    <s v="None"/>
    <x v="0"/>
    <s v="Yes"/>
    <x v="0"/>
    <s v="Fiber Optic"/>
    <x v="0"/>
    <s v="Yes"/>
    <x v="1"/>
    <s v="No"/>
    <x v="1"/>
    <s v="No"/>
    <s v="No"/>
    <s v="Yes"/>
    <x v="0"/>
    <s v="No"/>
    <x v="1"/>
    <n v="83.15"/>
    <n v="2033.05"/>
    <n v="0"/>
    <n v="0"/>
    <n v="994.8"/>
    <n v="3027.85"/>
    <s v="Stayed"/>
    <x v="0"/>
    <s v="other"/>
    <n v="0"/>
    <s v="50-100"/>
    <n v="0"/>
    <x v="1"/>
    <x v="2"/>
  </r>
  <r>
    <s v="87408-ODI"/>
    <x v="1"/>
    <n v="53"/>
    <s v="Yes"/>
    <x v="19"/>
    <n v="1"/>
    <n v="31"/>
    <s v="Deal 5"/>
    <x v="0"/>
    <s v="No"/>
    <x v="0"/>
    <s v="Fiber Optic"/>
    <x v="0"/>
    <s v="No"/>
    <x v="1"/>
    <s v="No"/>
    <x v="0"/>
    <s v="No"/>
    <s v="No"/>
    <s v="Yes"/>
    <x v="1"/>
    <s v="Yes"/>
    <x v="1"/>
    <n v="85.45"/>
    <n v="85.45"/>
    <n v="0"/>
    <n v="0"/>
    <n v="22.97"/>
    <n v="108.42"/>
    <s v="Churned"/>
    <x v="3"/>
    <s v="Lack of affordable download/upload speed"/>
    <n v="1"/>
    <s v="50-100"/>
    <n v="0"/>
    <x v="1"/>
    <x v="0"/>
  </r>
  <r>
    <s v="39045-TEL"/>
    <x v="0"/>
    <n v="34"/>
    <s v="No"/>
    <x v="5"/>
    <n v="1"/>
    <n v="23"/>
    <s v="Deal 1"/>
    <x v="0"/>
    <s v="Yes"/>
    <x v="1"/>
    <s v="No"/>
    <x v="0"/>
    <s v="No"/>
    <x v="0"/>
    <s v="No"/>
    <x v="1"/>
    <s v="No"/>
    <s v="No"/>
    <s v="No"/>
    <x v="2"/>
    <s v="No"/>
    <x v="0"/>
    <n v="25.45"/>
    <n v="1866.45"/>
    <n v="0"/>
    <n v="0"/>
    <n v="486"/>
    <n v="2352.4499999999998"/>
    <s v="Stayed"/>
    <x v="0"/>
    <s v="other"/>
    <n v="0"/>
    <s v="20-50"/>
    <n v="0"/>
    <x v="2"/>
    <x v="2"/>
  </r>
  <r>
    <s v="72323-KER"/>
    <x v="1"/>
    <n v="68"/>
    <s v="Yes"/>
    <x v="20"/>
    <n v="8"/>
    <n v="31"/>
    <s v="None"/>
    <x v="0"/>
    <s v="Yes"/>
    <x v="0"/>
    <s v="Fiber Optic"/>
    <x v="0"/>
    <s v="No"/>
    <x v="1"/>
    <s v="No"/>
    <x v="1"/>
    <s v="No"/>
    <s v="No"/>
    <s v="Yes"/>
    <x v="2"/>
    <s v="Yes"/>
    <x v="1"/>
    <n v="80.349999999999994"/>
    <n v="1058.0999999999999"/>
    <n v="32.71"/>
    <n v="0"/>
    <n v="102.76"/>
    <n v="1128.1500000000001"/>
    <s v="Stayed"/>
    <x v="0"/>
    <s v="other"/>
    <n v="0"/>
    <s v="50-100"/>
    <n v="0"/>
    <x v="1"/>
    <x v="0"/>
  </r>
  <r>
    <s v="89303-AND"/>
    <x v="0"/>
    <n v="51"/>
    <s v="No"/>
    <x v="10"/>
    <n v="6"/>
    <n v="11"/>
    <s v="Deal 5"/>
    <x v="0"/>
    <s v="No"/>
    <x v="0"/>
    <s v="Fiber Optic"/>
    <x v="0"/>
    <s v="No"/>
    <x v="0"/>
    <s v="No"/>
    <x v="1"/>
    <s v="No"/>
    <s v="No"/>
    <s v="Yes"/>
    <x v="1"/>
    <s v="No"/>
    <x v="0"/>
    <n v="69.95"/>
    <n v="143.9"/>
    <n v="0"/>
    <n v="0"/>
    <n v="58.2"/>
    <n v="202.1"/>
    <s v="Joined"/>
    <x v="0"/>
    <s v="other"/>
    <n v="0"/>
    <s v="50-100"/>
    <n v="1"/>
    <x v="1"/>
    <x v="3"/>
  </r>
  <r>
    <s v="48549-HAR"/>
    <x v="0"/>
    <n v="65"/>
    <s v="No"/>
    <x v="15"/>
    <n v="6"/>
    <n v="33"/>
    <s v="None"/>
    <x v="0"/>
    <s v="No"/>
    <x v="0"/>
    <s v="DSL"/>
    <x v="0"/>
    <s v="No"/>
    <x v="0"/>
    <s v="Yes"/>
    <x v="1"/>
    <s v="No"/>
    <s v="No"/>
    <s v="Yes"/>
    <x v="1"/>
    <s v="Yes"/>
    <x v="0"/>
    <n v="49.5"/>
    <n v="312.7"/>
    <n v="0"/>
    <n v="0"/>
    <n v="160.56"/>
    <n v="473.26"/>
    <s v="Stayed"/>
    <x v="0"/>
    <s v="other"/>
    <n v="0"/>
    <s v="20-50"/>
    <n v="0"/>
    <x v="1"/>
    <x v="0"/>
  </r>
  <r>
    <s v="35811-UTT"/>
    <x v="1"/>
    <n v="62"/>
    <s v="Yes"/>
    <x v="7"/>
    <n v="10"/>
    <n v="36"/>
    <s v="None"/>
    <x v="0"/>
    <s v="No"/>
    <x v="1"/>
    <s v="No"/>
    <x v="0"/>
    <s v="No"/>
    <x v="0"/>
    <s v="No"/>
    <x v="1"/>
    <s v="No"/>
    <s v="No"/>
    <s v="No"/>
    <x v="0"/>
    <s v="No"/>
    <x v="0"/>
    <n v="19.3"/>
    <n v="228.75"/>
    <n v="0"/>
    <n v="0"/>
    <n v="501.36"/>
    <n v="730.11"/>
    <s v="Stayed"/>
    <x v="0"/>
    <s v="other"/>
    <n v="0"/>
    <s v="&lt;20"/>
    <n v="0"/>
    <x v="1"/>
    <x v="0"/>
  </r>
  <r>
    <s v="26267-AND"/>
    <x v="1"/>
    <n v="57"/>
    <s v="Yes"/>
    <x v="10"/>
    <n v="4"/>
    <n v="11"/>
    <s v="None"/>
    <x v="0"/>
    <s v="No"/>
    <x v="0"/>
    <s v="Fiber Optic"/>
    <x v="0"/>
    <s v="No"/>
    <x v="0"/>
    <s v="No"/>
    <x v="1"/>
    <s v="No"/>
    <s v="No"/>
    <s v="Yes"/>
    <x v="1"/>
    <s v="Yes"/>
    <x v="1"/>
    <n v="69.849999999999994"/>
    <n v="515.45000000000005"/>
    <n v="0"/>
    <n v="0"/>
    <n v="192.22"/>
    <n v="707.67"/>
    <s v="Stayed"/>
    <x v="0"/>
    <s v="other"/>
    <n v="0"/>
    <s v="50-100"/>
    <n v="0"/>
    <x v="1"/>
    <x v="3"/>
  </r>
  <r>
    <s v="72796-HAR"/>
    <x v="0"/>
    <n v="73"/>
    <s v="Yes"/>
    <x v="15"/>
    <n v="11"/>
    <n v="2"/>
    <s v="None"/>
    <x v="0"/>
    <s v="Yes"/>
    <x v="1"/>
    <s v="No"/>
    <x v="0"/>
    <s v="No"/>
    <x v="0"/>
    <s v="No"/>
    <x v="1"/>
    <s v="No"/>
    <s v="No"/>
    <s v="No"/>
    <x v="2"/>
    <s v="Yes"/>
    <x v="1"/>
    <n v="25"/>
    <n v="1802.55"/>
    <n v="28.93"/>
    <n v="0"/>
    <n v="2087.2800000000002"/>
    <n v="3860.9"/>
    <s v="Stayed"/>
    <x v="0"/>
    <s v="other"/>
    <n v="0"/>
    <s v="20-50"/>
    <n v="0"/>
    <x v="1"/>
    <x v="4"/>
  </r>
  <r>
    <s v="81623-ODI"/>
    <x v="1"/>
    <n v="27"/>
    <s v="Yes"/>
    <x v="19"/>
    <n v="10"/>
    <n v="35"/>
    <s v="None"/>
    <x v="0"/>
    <s v="Yes"/>
    <x v="0"/>
    <s v="Fiber Optic"/>
    <x v="1"/>
    <s v="No"/>
    <x v="0"/>
    <s v="No"/>
    <x v="1"/>
    <s v="No"/>
    <s v="No"/>
    <s v="Yes"/>
    <x v="1"/>
    <s v="Yes"/>
    <x v="0"/>
    <n v="78.150000000000006"/>
    <n v="765.15"/>
    <n v="0"/>
    <n v="0"/>
    <n v="380.3"/>
    <n v="1145.45"/>
    <s v="Stayed"/>
    <x v="0"/>
    <s v="other"/>
    <n v="0"/>
    <s v="50-100"/>
    <n v="0"/>
    <x v="2"/>
    <x v="0"/>
  </r>
  <r>
    <s v="45522-ODI"/>
    <x v="0"/>
    <n v="75"/>
    <s v="No"/>
    <x v="19"/>
    <n v="14"/>
    <n v="33"/>
    <s v="None"/>
    <x v="0"/>
    <s v="Yes"/>
    <x v="0"/>
    <s v="Fiber Optic"/>
    <x v="0"/>
    <s v="Yes"/>
    <x v="1"/>
    <s v="No"/>
    <x v="1"/>
    <s v="Yes"/>
    <s v="No"/>
    <s v="No"/>
    <x v="1"/>
    <s v="Yes"/>
    <x v="1"/>
    <n v="94.1"/>
    <n v="1782.4"/>
    <n v="0"/>
    <n v="80"/>
    <n v="974.6"/>
    <n v="2837"/>
    <s v="Churned"/>
    <x v="1"/>
    <s v="Competitor had better devices"/>
    <n v="1"/>
    <s v="50-100"/>
    <n v="0"/>
    <x v="1"/>
    <x v="0"/>
  </r>
  <r>
    <s v="21258-KAR"/>
    <x v="1"/>
    <n v="39"/>
    <s v="Yes"/>
    <x v="3"/>
    <n v="7"/>
    <n v="31"/>
    <s v="Deal 4"/>
    <x v="0"/>
    <s v="Yes"/>
    <x v="0"/>
    <s v="Fiber Optic"/>
    <x v="1"/>
    <s v="No"/>
    <x v="1"/>
    <s v="No"/>
    <x v="1"/>
    <s v="No"/>
    <s v="No"/>
    <s v="Yes"/>
    <x v="1"/>
    <s v="Yes"/>
    <x v="0"/>
    <n v="84.35"/>
    <n v="1302.6500000000001"/>
    <n v="0"/>
    <n v="0"/>
    <n v="93.3"/>
    <n v="1395.95"/>
    <s v="Stayed"/>
    <x v="0"/>
    <s v="other"/>
    <n v="0"/>
    <s v="50-100"/>
    <n v="0"/>
    <x v="0"/>
    <x v="0"/>
  </r>
  <r>
    <s v="52889-BIH"/>
    <x v="1"/>
    <n v="51"/>
    <s v="No"/>
    <x v="9"/>
    <n v="5"/>
    <n v="20"/>
    <s v="None"/>
    <x v="0"/>
    <s v="No"/>
    <x v="0"/>
    <s v="DSL"/>
    <x v="1"/>
    <s v="Yes"/>
    <x v="1"/>
    <s v="Yes"/>
    <x v="1"/>
    <s v="No"/>
    <s v="No"/>
    <s v="Yes"/>
    <x v="2"/>
    <s v="Yes"/>
    <x v="0"/>
    <n v="64.900000000000006"/>
    <n v="3795.45"/>
    <n v="0"/>
    <n v="0"/>
    <n v="1709.26"/>
    <n v="5504.71"/>
    <s v="Stayed"/>
    <x v="0"/>
    <s v="other"/>
    <n v="0"/>
    <s v="50-100"/>
    <n v="0"/>
    <x v="1"/>
    <x v="2"/>
  </r>
  <r>
    <s v="94988-ODI"/>
    <x v="1"/>
    <n v="34"/>
    <s v="Yes"/>
    <x v="19"/>
    <n v="10"/>
    <n v="7"/>
    <s v="None"/>
    <x v="0"/>
    <s v="No"/>
    <x v="1"/>
    <s v="No"/>
    <x v="0"/>
    <s v="No"/>
    <x v="0"/>
    <s v="No"/>
    <x v="1"/>
    <s v="No"/>
    <s v="No"/>
    <s v="No"/>
    <x v="1"/>
    <s v="Yes"/>
    <x v="1"/>
    <n v="19.399999999999999"/>
    <n v="374.5"/>
    <n v="0"/>
    <n v="0"/>
    <n v="455.6"/>
    <n v="830.1"/>
    <s v="Churned"/>
    <x v="4"/>
    <s v="Attitude of support person"/>
    <n v="1"/>
    <s v="&lt;20"/>
    <n v="0"/>
    <x v="2"/>
    <x v="3"/>
  </r>
  <r>
    <s v="34527-PUN"/>
    <x v="0"/>
    <n v="22"/>
    <s v="Yes"/>
    <x v="13"/>
    <n v="3"/>
    <n v="12"/>
    <s v="Deal 2"/>
    <x v="0"/>
    <s v="Yes"/>
    <x v="0"/>
    <s v="DSL"/>
    <x v="1"/>
    <s v="No"/>
    <x v="0"/>
    <s v="No"/>
    <x v="1"/>
    <s v="No"/>
    <s v="Yes"/>
    <s v="Yes"/>
    <x v="1"/>
    <s v="No"/>
    <x v="1"/>
    <n v="53.1"/>
    <n v="2459.8000000000002"/>
    <n v="0"/>
    <n v="0"/>
    <n v="2058.04"/>
    <n v="4517.84"/>
    <s v="Stayed"/>
    <x v="0"/>
    <s v="other"/>
    <n v="0"/>
    <s v="50-100"/>
    <n v="0"/>
    <x v="2"/>
    <x v="1"/>
  </r>
  <r>
    <s v="99015-AND"/>
    <x v="1"/>
    <n v="50"/>
    <s v="Yes"/>
    <x v="10"/>
    <n v="2"/>
    <n v="12"/>
    <s v="None"/>
    <x v="0"/>
    <s v="No"/>
    <x v="1"/>
    <s v="No"/>
    <x v="0"/>
    <s v="No"/>
    <x v="0"/>
    <s v="No"/>
    <x v="1"/>
    <s v="No"/>
    <s v="No"/>
    <s v="No"/>
    <x v="0"/>
    <s v="No"/>
    <x v="0"/>
    <n v="19.95"/>
    <n v="68.2"/>
    <n v="0"/>
    <n v="0"/>
    <n v="27.44"/>
    <n v="95.64"/>
    <s v="Stayed"/>
    <x v="0"/>
    <s v="other"/>
    <n v="0"/>
    <s v="&lt;20"/>
    <n v="0"/>
    <x v="1"/>
    <x v="1"/>
  </r>
  <r>
    <s v="67253-GUJ"/>
    <x v="1"/>
    <n v="57"/>
    <s v="No"/>
    <x v="6"/>
    <n v="2"/>
    <n v="8"/>
    <s v="None"/>
    <x v="0"/>
    <s v="Yes"/>
    <x v="1"/>
    <s v="No"/>
    <x v="0"/>
    <s v="No"/>
    <x v="0"/>
    <s v="No"/>
    <x v="1"/>
    <s v="No"/>
    <s v="No"/>
    <s v="No"/>
    <x v="2"/>
    <s v="Yes"/>
    <x v="0"/>
    <n v="25.4"/>
    <n v="949.8"/>
    <n v="0"/>
    <n v="0"/>
    <n v="1146.25"/>
    <n v="2096.0500000000002"/>
    <s v="Stayed"/>
    <x v="0"/>
    <s v="other"/>
    <n v="0"/>
    <s v="20-50"/>
    <n v="0"/>
    <x v="1"/>
    <x v="3"/>
  </r>
  <r>
    <s v="68740-CHH"/>
    <x v="1"/>
    <n v="38"/>
    <s v="No"/>
    <x v="12"/>
    <n v="8"/>
    <n v="16"/>
    <s v="None"/>
    <x v="0"/>
    <s v="No"/>
    <x v="1"/>
    <s v="No"/>
    <x v="0"/>
    <s v="No"/>
    <x v="0"/>
    <s v="No"/>
    <x v="1"/>
    <s v="No"/>
    <s v="No"/>
    <s v="No"/>
    <x v="1"/>
    <s v="Yes"/>
    <x v="1"/>
    <n v="19.5"/>
    <n v="178.85"/>
    <n v="0"/>
    <n v="0"/>
    <n v="422.46"/>
    <n v="601.30999999999995"/>
    <s v="Stayed"/>
    <x v="0"/>
    <s v="other"/>
    <n v="0"/>
    <s v="&lt;20"/>
    <n v="0"/>
    <x v="0"/>
    <x v="1"/>
  </r>
  <r>
    <s v="55194-AND"/>
    <x v="1"/>
    <n v="52"/>
    <s v="Yes"/>
    <x v="10"/>
    <n v="4"/>
    <n v="34"/>
    <s v="None"/>
    <x v="0"/>
    <s v="Yes"/>
    <x v="0"/>
    <s v="Fiber Optic"/>
    <x v="1"/>
    <s v="No"/>
    <x v="0"/>
    <s v="No"/>
    <x v="0"/>
    <s v="No"/>
    <s v="No"/>
    <s v="No"/>
    <x v="1"/>
    <s v="Yes"/>
    <x v="1"/>
    <n v="89.1"/>
    <n v="1879.25"/>
    <n v="15.43"/>
    <n v="30"/>
    <n v="494.6"/>
    <n v="2388.42"/>
    <s v="Stayed"/>
    <x v="0"/>
    <s v="other"/>
    <n v="0"/>
    <s v="50-100"/>
    <n v="0"/>
    <x v="1"/>
    <x v="0"/>
  </r>
  <r>
    <s v="32874-WES"/>
    <x v="1"/>
    <n v="48"/>
    <s v="Yes"/>
    <x v="2"/>
    <n v="9"/>
    <n v="34"/>
    <s v="None"/>
    <x v="0"/>
    <s v="No"/>
    <x v="1"/>
    <s v="No"/>
    <x v="0"/>
    <s v="No"/>
    <x v="0"/>
    <s v="No"/>
    <x v="1"/>
    <s v="No"/>
    <s v="No"/>
    <s v="No"/>
    <x v="0"/>
    <s v="Yes"/>
    <x v="0"/>
    <n v="20.100000000000001"/>
    <n v="644.5"/>
    <n v="0"/>
    <n v="0"/>
    <n v="893.2"/>
    <n v="1537.7"/>
    <s v="Stayed"/>
    <x v="0"/>
    <s v="other"/>
    <n v="0"/>
    <s v="20-50"/>
    <n v="0"/>
    <x v="0"/>
    <x v="0"/>
  </r>
  <r>
    <s v="16549-TEL"/>
    <x v="1"/>
    <n v="44"/>
    <s v="Yes"/>
    <x v="5"/>
    <n v="7"/>
    <n v="25"/>
    <s v="None"/>
    <x v="0"/>
    <s v="Yes"/>
    <x v="0"/>
    <s v="Fiber Optic"/>
    <x v="0"/>
    <s v="No"/>
    <x v="0"/>
    <s v="No"/>
    <x v="1"/>
    <s v="Yes"/>
    <s v="Yes"/>
    <s v="Yes"/>
    <x v="1"/>
    <s v="Yes"/>
    <x v="1"/>
    <n v="84.1"/>
    <n v="1737.45"/>
    <n v="0"/>
    <n v="0"/>
    <n v="1030.05"/>
    <n v="2767.5"/>
    <s v="Stayed"/>
    <x v="0"/>
    <s v="other"/>
    <n v="0"/>
    <s v="50-100"/>
    <n v="0"/>
    <x v="0"/>
    <x v="0"/>
  </r>
  <r>
    <s v="11410-AND"/>
    <x v="0"/>
    <n v="80"/>
    <s v="No"/>
    <x v="10"/>
    <n v="1"/>
    <n v="4"/>
    <s v="None"/>
    <x v="0"/>
    <s v="Yes"/>
    <x v="0"/>
    <s v="Fiber Optic"/>
    <x v="1"/>
    <s v="No"/>
    <x v="0"/>
    <s v="No"/>
    <x v="0"/>
    <s v="Yes"/>
    <s v="Yes"/>
    <s v="Yes"/>
    <x v="0"/>
    <s v="No"/>
    <x v="0"/>
    <n v="101.55"/>
    <n v="5070.3999999999996"/>
    <n v="0"/>
    <n v="0"/>
    <n v="1217.1600000000001"/>
    <n v="6287.56"/>
    <s v="Stayed"/>
    <x v="0"/>
    <s v="other"/>
    <n v="0"/>
    <s v="&gt;100"/>
    <n v="0"/>
    <x v="1"/>
    <x v="4"/>
  </r>
  <r>
    <s v="19747-WES"/>
    <x v="1"/>
    <n v="47"/>
    <s v="No"/>
    <x v="2"/>
    <n v="15"/>
    <n v="19"/>
    <s v="Deal 5"/>
    <x v="0"/>
    <s v="No"/>
    <x v="0"/>
    <s v="DSL"/>
    <x v="1"/>
    <s v="No"/>
    <x v="0"/>
    <s v="Yes"/>
    <x v="1"/>
    <s v="Yes"/>
    <s v="Yes"/>
    <s v="No"/>
    <x v="1"/>
    <s v="Yes"/>
    <x v="1"/>
    <n v="64.5"/>
    <n v="177.4"/>
    <n v="0"/>
    <n v="60"/>
    <n v="118.65"/>
    <n v="356.05"/>
    <s v="Joined"/>
    <x v="0"/>
    <s v="other"/>
    <n v="0"/>
    <s v="50-100"/>
    <n v="1"/>
    <x v="0"/>
    <x v="2"/>
  </r>
  <r>
    <s v="14925-UTT"/>
    <x v="0"/>
    <n v="49"/>
    <s v="Yes"/>
    <x v="7"/>
    <n v="9"/>
    <n v="33"/>
    <s v="Deal 2"/>
    <x v="0"/>
    <s v="Yes"/>
    <x v="0"/>
    <s v="Fiber Optic"/>
    <x v="0"/>
    <s v="Yes"/>
    <x v="1"/>
    <s v="No"/>
    <x v="0"/>
    <s v="Yes"/>
    <s v="Yes"/>
    <s v="Yes"/>
    <x v="1"/>
    <s v="Yes"/>
    <x v="1"/>
    <n v="106.35"/>
    <n v="4849.1000000000004"/>
    <n v="0"/>
    <n v="0"/>
    <n v="683.38"/>
    <n v="5532.48"/>
    <s v="Stayed"/>
    <x v="0"/>
    <s v="other"/>
    <n v="0"/>
    <s v="&gt;100"/>
    <n v="0"/>
    <x v="0"/>
    <x v="0"/>
  </r>
  <r>
    <s v="42150-BIH"/>
    <x v="1"/>
    <n v="25"/>
    <s v="Yes"/>
    <x v="9"/>
    <n v="7"/>
    <n v="10"/>
    <s v="Deal 4"/>
    <x v="0"/>
    <s v="No"/>
    <x v="0"/>
    <s v="Cable"/>
    <x v="1"/>
    <s v="No"/>
    <x v="0"/>
    <s v="No"/>
    <x v="1"/>
    <s v="No"/>
    <s v="Yes"/>
    <s v="Yes"/>
    <x v="1"/>
    <s v="Yes"/>
    <x v="0"/>
    <n v="52.1"/>
    <n v="670.65"/>
    <n v="0"/>
    <n v="0"/>
    <n v="249.21"/>
    <n v="919.86"/>
    <s v="Stayed"/>
    <x v="0"/>
    <s v="other"/>
    <n v="0"/>
    <s v="50-100"/>
    <n v="0"/>
    <x v="2"/>
    <x v="3"/>
  </r>
  <r>
    <s v="46832-BIH"/>
    <x v="0"/>
    <n v="28"/>
    <s v="No"/>
    <x v="9"/>
    <n v="1"/>
    <n v="19"/>
    <s v="None"/>
    <x v="1"/>
    <s v="No"/>
    <x v="0"/>
    <s v="Cable"/>
    <x v="0"/>
    <s v="No"/>
    <x v="0"/>
    <s v="Yes"/>
    <x v="1"/>
    <s v="Yes"/>
    <s v="Yes"/>
    <s v="Yes"/>
    <x v="0"/>
    <s v="Yes"/>
    <x v="0"/>
    <n v="40.35"/>
    <n v="1187.05"/>
    <n v="0"/>
    <n v="0"/>
    <n v="0"/>
    <n v="1187.05"/>
    <s v="Stayed"/>
    <x v="0"/>
    <s v="other"/>
    <n v="0"/>
    <s v="20-50"/>
    <n v="0"/>
    <x v="2"/>
    <x v="2"/>
  </r>
  <r>
    <s v="48074-MAD"/>
    <x v="1"/>
    <n v="25"/>
    <s v="Yes"/>
    <x v="11"/>
    <n v="11"/>
    <n v="36"/>
    <s v="None"/>
    <x v="0"/>
    <s v="Yes"/>
    <x v="0"/>
    <s v="DSL"/>
    <x v="1"/>
    <s v="No"/>
    <x v="1"/>
    <s v="Yes"/>
    <x v="0"/>
    <s v="Yes"/>
    <s v="Yes"/>
    <s v="Yes"/>
    <x v="2"/>
    <s v="Yes"/>
    <x v="1"/>
    <n v="84.3"/>
    <n v="4916.3999999999996"/>
    <n v="0"/>
    <n v="0"/>
    <n v="1813.66"/>
    <n v="6730.06"/>
    <s v="Stayed"/>
    <x v="0"/>
    <s v="other"/>
    <n v="0"/>
    <s v="50-100"/>
    <n v="0"/>
    <x v="2"/>
    <x v="0"/>
  </r>
  <r>
    <s v="19122-KAR"/>
    <x v="0"/>
    <n v="57"/>
    <s v="No"/>
    <x v="3"/>
    <n v="13"/>
    <n v="23"/>
    <s v="Deal 2"/>
    <x v="0"/>
    <s v="No"/>
    <x v="1"/>
    <s v="No"/>
    <x v="0"/>
    <s v="No"/>
    <x v="0"/>
    <s v="No"/>
    <x v="1"/>
    <s v="No"/>
    <s v="No"/>
    <s v="No"/>
    <x v="0"/>
    <s v="Yes"/>
    <x v="1"/>
    <n v="19.850000000000001"/>
    <n v="1039.45"/>
    <n v="14.67"/>
    <n v="0"/>
    <n v="601.54999999999995"/>
    <n v="1626.33"/>
    <s v="Stayed"/>
    <x v="0"/>
    <s v="other"/>
    <n v="0"/>
    <s v="&lt;20"/>
    <n v="0"/>
    <x v="1"/>
    <x v="2"/>
  </r>
  <r>
    <s v="33257-TAM"/>
    <x v="1"/>
    <n v="73"/>
    <s v="Yes"/>
    <x v="4"/>
    <n v="10"/>
    <n v="35"/>
    <s v="None"/>
    <x v="0"/>
    <s v="Yes"/>
    <x v="0"/>
    <s v="Fiber Optic"/>
    <x v="0"/>
    <s v="Yes"/>
    <x v="0"/>
    <s v="No"/>
    <x v="1"/>
    <s v="Yes"/>
    <s v="Yes"/>
    <s v="Yes"/>
    <x v="1"/>
    <s v="No"/>
    <x v="1"/>
    <n v="89.5"/>
    <n v="161.5"/>
    <n v="0"/>
    <n v="0"/>
    <n v="94.94"/>
    <n v="256.44"/>
    <s v="Churned"/>
    <x v="4"/>
    <s v="Attitude of support person"/>
    <n v="1"/>
    <s v="50-100"/>
    <n v="0"/>
    <x v="1"/>
    <x v="0"/>
  </r>
  <r>
    <s v="98982-UTT"/>
    <x v="1"/>
    <n v="74"/>
    <s v="No"/>
    <x v="7"/>
    <n v="13"/>
    <n v="2"/>
    <s v="Deal 2"/>
    <x v="0"/>
    <s v="Yes"/>
    <x v="0"/>
    <s v="Fiber Optic"/>
    <x v="0"/>
    <s v="Yes"/>
    <x v="1"/>
    <s v="No"/>
    <x v="0"/>
    <s v="Yes"/>
    <s v="Yes"/>
    <s v="No"/>
    <x v="1"/>
    <s v="Yes"/>
    <x v="1"/>
    <n v="105.9"/>
    <n v="6401.25"/>
    <n v="0"/>
    <n v="110"/>
    <n v="2202.6"/>
    <n v="8713.85"/>
    <s v="Stayed"/>
    <x v="0"/>
    <s v="other"/>
    <n v="0"/>
    <s v="&gt;100"/>
    <n v="0"/>
    <x v="1"/>
    <x v="4"/>
  </r>
  <r>
    <s v="37636-WES"/>
    <x v="0"/>
    <n v="25"/>
    <s v="Yes"/>
    <x v="2"/>
    <n v="9"/>
    <n v="3"/>
    <s v="None"/>
    <x v="0"/>
    <s v="No"/>
    <x v="1"/>
    <s v="No"/>
    <x v="0"/>
    <s v="No"/>
    <x v="0"/>
    <s v="No"/>
    <x v="1"/>
    <s v="No"/>
    <s v="No"/>
    <s v="No"/>
    <x v="2"/>
    <s v="No"/>
    <x v="0"/>
    <n v="19.7"/>
    <n v="130.25"/>
    <n v="0"/>
    <n v="0"/>
    <n v="92.56"/>
    <n v="222.81"/>
    <s v="Stayed"/>
    <x v="0"/>
    <s v="other"/>
    <n v="0"/>
    <s v="&lt;20"/>
    <n v="0"/>
    <x v="2"/>
    <x v="4"/>
  </r>
  <r>
    <s v="87661-JAM"/>
    <x v="1"/>
    <n v="79"/>
    <s v="No"/>
    <x v="16"/>
    <n v="10"/>
    <n v="11"/>
    <s v="Deal 5"/>
    <x v="0"/>
    <s v="No"/>
    <x v="0"/>
    <s v="Fiber Optic"/>
    <x v="0"/>
    <s v="Yes"/>
    <x v="1"/>
    <s v="Yes"/>
    <x v="1"/>
    <s v="Yes"/>
    <s v="No"/>
    <s v="Yes"/>
    <x v="1"/>
    <s v="Yes"/>
    <x v="0"/>
    <n v="95.1"/>
    <n v="180.25"/>
    <n v="0"/>
    <n v="0"/>
    <n v="25.92"/>
    <n v="206.17"/>
    <s v="Churned"/>
    <x v="2"/>
    <s v="Poor expertise of online support"/>
    <n v="1"/>
    <s v="50-100"/>
    <n v="0"/>
    <x v="1"/>
    <x v="3"/>
  </r>
  <r>
    <s v="97810-GUJ"/>
    <x v="0"/>
    <n v="31"/>
    <s v="Yes"/>
    <x v="6"/>
    <n v="10"/>
    <n v="32"/>
    <s v="Deal 2"/>
    <x v="0"/>
    <s v="No"/>
    <x v="0"/>
    <s v="Fiber Optic"/>
    <x v="0"/>
    <s v="Yes"/>
    <x v="1"/>
    <s v="No"/>
    <x v="0"/>
    <s v="Yes"/>
    <s v="Yes"/>
    <s v="Yes"/>
    <x v="1"/>
    <s v="Yes"/>
    <x v="1"/>
    <n v="99"/>
    <n v="5038.1499999999996"/>
    <n v="0"/>
    <n v="0"/>
    <n v="2158.83"/>
    <n v="7196.98"/>
    <s v="Stayed"/>
    <x v="0"/>
    <s v="other"/>
    <n v="0"/>
    <s v="50-100"/>
    <n v="0"/>
    <x v="2"/>
    <x v="0"/>
  </r>
  <r>
    <s v="47562-UTT"/>
    <x v="0"/>
    <n v="64"/>
    <s v="No"/>
    <x v="7"/>
    <n v="15"/>
    <n v="33"/>
    <s v="Deal 3"/>
    <x v="1"/>
    <s v="No"/>
    <x v="0"/>
    <s v="DSL"/>
    <x v="0"/>
    <s v="No"/>
    <x v="0"/>
    <s v="No"/>
    <x v="1"/>
    <s v="Yes"/>
    <s v="No"/>
    <s v="No"/>
    <x v="1"/>
    <s v="No"/>
    <x v="1"/>
    <n v="36.5"/>
    <n v="1032"/>
    <n v="0"/>
    <n v="30"/>
    <n v="0"/>
    <n v="1062"/>
    <s v="Churned"/>
    <x v="2"/>
    <s v="Product dissatisfaction"/>
    <n v="1"/>
    <s v="20-50"/>
    <n v="0"/>
    <x v="1"/>
    <x v="0"/>
  </r>
  <r>
    <s v="59648-JAM"/>
    <x v="1"/>
    <n v="66"/>
    <s v="No"/>
    <x v="16"/>
    <n v="2"/>
    <n v="4"/>
    <s v="None"/>
    <x v="0"/>
    <s v="No"/>
    <x v="0"/>
    <s v="Fiber Optic"/>
    <x v="0"/>
    <s v="No"/>
    <x v="1"/>
    <s v="No"/>
    <x v="0"/>
    <s v="Yes"/>
    <s v="Yes"/>
    <s v="Yes"/>
    <x v="0"/>
    <s v="No"/>
    <x v="2"/>
    <n v="95.5"/>
    <n v="1115.1500000000001"/>
    <n v="0"/>
    <n v="0"/>
    <n v="417.72"/>
    <n v="1532.87"/>
    <s v="Churned"/>
    <x v="1"/>
    <s v="Competitor made better offer"/>
    <n v="1"/>
    <s v="50-100"/>
    <n v="0"/>
    <x v="1"/>
    <x v="4"/>
  </r>
  <r>
    <s v="15121-UTT"/>
    <x v="0"/>
    <n v="52"/>
    <s v="No"/>
    <x v="7"/>
    <n v="3"/>
    <n v="3"/>
    <s v="Deal 5"/>
    <x v="1"/>
    <s v="No"/>
    <x v="0"/>
    <s v="Cable"/>
    <x v="0"/>
    <s v="No"/>
    <x v="0"/>
    <s v="No"/>
    <x v="1"/>
    <s v="No"/>
    <s v="No"/>
    <s v="Yes"/>
    <x v="1"/>
    <s v="Yes"/>
    <x v="2"/>
    <n v="24.25"/>
    <n v="96.05"/>
    <n v="0"/>
    <n v="0"/>
    <n v="0"/>
    <n v="96.05"/>
    <s v="Churned"/>
    <x v="1"/>
    <s v="Competitor made better offer"/>
    <n v="1"/>
    <s v="20-50"/>
    <n v="0"/>
    <x v="1"/>
    <x v="4"/>
  </r>
  <r>
    <s v="92997-UTT"/>
    <x v="0"/>
    <n v="57"/>
    <s v="Yes"/>
    <x v="7"/>
    <n v="0"/>
    <n v="1"/>
    <s v="None"/>
    <x v="0"/>
    <s v="Yes"/>
    <x v="0"/>
    <s v="Fiber Optic"/>
    <x v="0"/>
    <s v="Yes"/>
    <x v="0"/>
    <s v="No"/>
    <x v="1"/>
    <s v="No"/>
    <s v="No"/>
    <s v="Yes"/>
    <x v="1"/>
    <s v="Yes"/>
    <x v="1"/>
    <n v="81.150000000000006"/>
    <n v="2640.55"/>
    <n v="0"/>
    <n v="0"/>
    <n v="1303.55"/>
    <n v="3944.1"/>
    <s v="Stayed"/>
    <x v="0"/>
    <s v="other"/>
    <n v="0"/>
    <s v="50-100"/>
    <n v="0"/>
    <x v="1"/>
    <x v="4"/>
  </r>
  <r>
    <s v="75914-MAH"/>
    <x v="1"/>
    <n v="40"/>
    <s v="Yes"/>
    <x v="1"/>
    <n v="7"/>
    <n v="34"/>
    <s v="Deal 4"/>
    <x v="0"/>
    <s v="No"/>
    <x v="0"/>
    <s v="DSL"/>
    <x v="0"/>
    <s v="No"/>
    <x v="0"/>
    <s v="No"/>
    <x v="1"/>
    <s v="No"/>
    <s v="No"/>
    <s v="Yes"/>
    <x v="1"/>
    <s v="No"/>
    <x v="0"/>
    <n v="46"/>
    <n v="492.1"/>
    <n v="0"/>
    <n v="0"/>
    <n v="135.1"/>
    <n v="627.20000000000005"/>
    <s v="Stayed"/>
    <x v="0"/>
    <s v="other"/>
    <n v="0"/>
    <s v="20-50"/>
    <n v="0"/>
    <x v="0"/>
    <x v="0"/>
  </r>
  <r>
    <s v="58784-JAM"/>
    <x v="1"/>
    <n v="58"/>
    <s v="Yes"/>
    <x v="16"/>
    <n v="0"/>
    <n v="6"/>
    <s v="None"/>
    <x v="0"/>
    <s v="No"/>
    <x v="0"/>
    <s v="Fiber Optic"/>
    <x v="0"/>
    <s v="Yes"/>
    <x v="1"/>
    <s v="Yes"/>
    <x v="1"/>
    <s v="No"/>
    <s v="No"/>
    <s v="Yes"/>
    <x v="0"/>
    <s v="Yes"/>
    <x v="1"/>
    <n v="86.2"/>
    <n v="3339.05"/>
    <n v="0"/>
    <n v="0"/>
    <n v="542.42999999999995"/>
    <n v="3881.48"/>
    <s v="Stayed"/>
    <x v="0"/>
    <s v="other"/>
    <n v="0"/>
    <s v="50-100"/>
    <n v="0"/>
    <x v="1"/>
    <x v="3"/>
  </r>
  <r>
    <s v="78997-WES"/>
    <x v="1"/>
    <n v="64"/>
    <s v="No"/>
    <x v="2"/>
    <n v="11"/>
    <n v="22"/>
    <s v="None"/>
    <x v="0"/>
    <s v="No"/>
    <x v="0"/>
    <s v="Cable"/>
    <x v="0"/>
    <s v="Yes"/>
    <x v="0"/>
    <s v="No"/>
    <x v="1"/>
    <s v="No"/>
    <s v="No"/>
    <s v="Yes"/>
    <x v="0"/>
    <s v="Yes"/>
    <x v="0"/>
    <n v="49.85"/>
    <n v="865.75"/>
    <n v="0"/>
    <n v="0"/>
    <n v="740.34"/>
    <n v="1606.09"/>
    <s v="Stayed"/>
    <x v="0"/>
    <s v="other"/>
    <n v="0"/>
    <s v="20-50"/>
    <n v="0"/>
    <x v="1"/>
    <x v="2"/>
  </r>
  <r>
    <s v="53253-GUJ"/>
    <x v="1"/>
    <n v="44"/>
    <s v="No"/>
    <x v="6"/>
    <n v="1"/>
    <n v="36"/>
    <s v="None"/>
    <x v="0"/>
    <s v="No"/>
    <x v="0"/>
    <s v="Fiber Optic"/>
    <x v="0"/>
    <s v="Yes"/>
    <x v="0"/>
    <s v="No"/>
    <x v="0"/>
    <s v="No"/>
    <s v="No"/>
    <s v="No"/>
    <x v="1"/>
    <s v="Yes"/>
    <x v="1"/>
    <n v="86.1"/>
    <n v="2723.75"/>
    <n v="0"/>
    <n v="130"/>
    <n v="853.12"/>
    <n v="3706.87"/>
    <s v="Stayed"/>
    <x v="0"/>
    <s v="other"/>
    <n v="0"/>
    <s v="50-100"/>
    <n v="0"/>
    <x v="0"/>
    <x v="0"/>
  </r>
  <r>
    <s v="47946-MAH"/>
    <x v="1"/>
    <n v="39"/>
    <s v="Yes"/>
    <x v="1"/>
    <n v="4"/>
    <n v="25"/>
    <s v="None"/>
    <x v="0"/>
    <s v="Yes"/>
    <x v="0"/>
    <s v="Fiber Optic"/>
    <x v="0"/>
    <s v="No"/>
    <x v="0"/>
    <s v="No"/>
    <x v="1"/>
    <s v="No"/>
    <s v="No"/>
    <s v="Yes"/>
    <x v="1"/>
    <s v="Yes"/>
    <x v="2"/>
    <n v="75.75"/>
    <n v="777.3"/>
    <n v="0"/>
    <n v="0"/>
    <n v="398.5"/>
    <n v="1175.8"/>
    <s v="Stayed"/>
    <x v="0"/>
    <s v="other"/>
    <n v="0"/>
    <s v="50-100"/>
    <n v="0"/>
    <x v="0"/>
    <x v="0"/>
  </r>
  <r>
    <s v="45501-AND"/>
    <x v="0"/>
    <n v="64"/>
    <s v="Yes"/>
    <x v="10"/>
    <n v="12"/>
    <n v="7"/>
    <s v="Deal 2"/>
    <x v="0"/>
    <s v="Yes"/>
    <x v="0"/>
    <s v="Fiber Optic"/>
    <x v="0"/>
    <s v="No"/>
    <x v="0"/>
    <s v="No"/>
    <x v="0"/>
    <s v="Yes"/>
    <s v="No"/>
    <s v="Yes"/>
    <x v="1"/>
    <s v="Yes"/>
    <x v="1"/>
    <n v="96.2"/>
    <n v="4718.25"/>
    <n v="0"/>
    <n v="0"/>
    <n v="1585.64"/>
    <n v="6303.89"/>
    <s v="Churned"/>
    <x v="4"/>
    <s v="Attitude of support person"/>
    <n v="1"/>
    <s v="50-100"/>
    <n v="0"/>
    <x v="1"/>
    <x v="3"/>
  </r>
  <r>
    <s v="97298-KAR"/>
    <x v="1"/>
    <n v="24"/>
    <s v="No"/>
    <x v="3"/>
    <n v="8"/>
    <n v="7"/>
    <s v="None"/>
    <x v="0"/>
    <s v="No"/>
    <x v="1"/>
    <s v="No"/>
    <x v="0"/>
    <s v="No"/>
    <x v="0"/>
    <s v="No"/>
    <x v="1"/>
    <s v="No"/>
    <s v="No"/>
    <s v="No"/>
    <x v="2"/>
    <s v="No"/>
    <x v="1"/>
    <n v="19.850000000000001"/>
    <n v="1253.6500000000001"/>
    <n v="0"/>
    <n v="0"/>
    <n v="878.54"/>
    <n v="2132.19"/>
    <s v="Stayed"/>
    <x v="0"/>
    <s v="other"/>
    <n v="0"/>
    <s v="&lt;20"/>
    <n v="0"/>
    <x v="2"/>
    <x v="3"/>
  </r>
  <r>
    <s v="34084-TEL"/>
    <x v="0"/>
    <n v="51"/>
    <s v="Yes"/>
    <x v="5"/>
    <n v="7"/>
    <n v="2"/>
    <s v="Deal 2"/>
    <x v="1"/>
    <s v="No"/>
    <x v="0"/>
    <s v="Cable"/>
    <x v="1"/>
    <s v="No"/>
    <x v="1"/>
    <s v="Yes"/>
    <x v="0"/>
    <s v="No"/>
    <s v="No"/>
    <s v="Yes"/>
    <x v="2"/>
    <s v="No"/>
    <x v="0"/>
    <n v="48.15"/>
    <n v="2032.3"/>
    <n v="0"/>
    <n v="0"/>
    <n v="0"/>
    <n v="2032.3"/>
    <s v="Stayed"/>
    <x v="0"/>
    <s v="other"/>
    <n v="0"/>
    <s v="20-50"/>
    <n v="0"/>
    <x v="1"/>
    <x v="4"/>
  </r>
  <r>
    <s v="63402-TAM"/>
    <x v="1"/>
    <n v="64"/>
    <s v="No"/>
    <x v="4"/>
    <n v="12"/>
    <n v="28"/>
    <s v="None"/>
    <x v="0"/>
    <s v="Yes"/>
    <x v="0"/>
    <s v="Fiber Optic"/>
    <x v="0"/>
    <s v="Yes"/>
    <x v="0"/>
    <s v="No"/>
    <x v="0"/>
    <s v="Yes"/>
    <s v="Yes"/>
    <s v="Yes"/>
    <x v="2"/>
    <s v="No"/>
    <x v="1"/>
    <n v="98.35"/>
    <n v="6929.4"/>
    <n v="0"/>
    <n v="0"/>
    <n v="3211.92"/>
    <n v="10141.32"/>
    <s v="Stayed"/>
    <x v="0"/>
    <s v="other"/>
    <n v="0"/>
    <s v="50-100"/>
    <n v="0"/>
    <x v="1"/>
    <x v="0"/>
  </r>
  <r>
    <s v="79465-HAR"/>
    <x v="1"/>
    <n v="23"/>
    <s v="Yes"/>
    <x v="15"/>
    <n v="12"/>
    <n v="5"/>
    <s v="None"/>
    <x v="0"/>
    <s v="Yes"/>
    <x v="0"/>
    <s v="Fiber Optic"/>
    <x v="0"/>
    <s v="No"/>
    <x v="0"/>
    <s v="Yes"/>
    <x v="1"/>
    <s v="Yes"/>
    <s v="Yes"/>
    <s v="Yes"/>
    <x v="1"/>
    <s v="Yes"/>
    <x v="1"/>
    <n v="89.55"/>
    <n v="2259.35"/>
    <n v="0"/>
    <n v="0"/>
    <n v="433.68"/>
    <n v="2693.03"/>
    <s v="Stayed"/>
    <x v="0"/>
    <s v="other"/>
    <n v="0"/>
    <s v="50-100"/>
    <n v="0"/>
    <x v="2"/>
    <x v="4"/>
  </r>
  <r>
    <s v="14579-KAR"/>
    <x v="0"/>
    <n v="25"/>
    <s v="No"/>
    <x v="3"/>
    <n v="2"/>
    <n v="28"/>
    <s v="Deal 2"/>
    <x v="0"/>
    <s v="Yes"/>
    <x v="1"/>
    <s v="No"/>
    <x v="0"/>
    <s v="No"/>
    <x v="0"/>
    <s v="No"/>
    <x v="1"/>
    <s v="No"/>
    <s v="No"/>
    <s v="No"/>
    <x v="2"/>
    <s v="Yes"/>
    <x v="1"/>
    <n v="25.1"/>
    <n v="1725"/>
    <n v="0"/>
    <n v="0"/>
    <n v="1327.95"/>
    <n v="3052.95"/>
    <s v="Stayed"/>
    <x v="0"/>
    <s v="other"/>
    <n v="0"/>
    <s v="20-50"/>
    <n v="0"/>
    <x v="2"/>
    <x v="0"/>
  </r>
  <r>
    <s v="91571-MAD"/>
    <x v="1"/>
    <n v="56"/>
    <s v="No"/>
    <x v="11"/>
    <n v="1"/>
    <n v="14"/>
    <s v="None"/>
    <x v="0"/>
    <s v="Yes"/>
    <x v="0"/>
    <s v="Fiber Optic"/>
    <x v="1"/>
    <s v="Yes"/>
    <x v="1"/>
    <s v="Yes"/>
    <x v="0"/>
    <s v="No"/>
    <s v="No"/>
    <s v="Yes"/>
    <x v="2"/>
    <s v="No"/>
    <x v="0"/>
    <n v="106.1"/>
    <n v="7657.4"/>
    <n v="0"/>
    <n v="0"/>
    <n v="461.52"/>
    <n v="8118.92"/>
    <s v="Stayed"/>
    <x v="0"/>
    <s v="other"/>
    <n v="0"/>
    <s v="&gt;100"/>
    <n v="0"/>
    <x v="1"/>
    <x v="1"/>
  </r>
  <r>
    <s v="76432-GUJ"/>
    <x v="1"/>
    <n v="60"/>
    <s v="No"/>
    <x v="6"/>
    <n v="12"/>
    <n v="3"/>
    <s v="Deal 5"/>
    <x v="1"/>
    <s v="No"/>
    <x v="0"/>
    <s v="DSL"/>
    <x v="0"/>
    <s v="No"/>
    <x v="1"/>
    <s v="No"/>
    <x v="1"/>
    <s v="Yes"/>
    <s v="Yes"/>
    <s v="Yes"/>
    <x v="1"/>
    <s v="No"/>
    <x v="1"/>
    <n v="39.5"/>
    <n v="210.75"/>
    <n v="39.270000000000003"/>
    <n v="0"/>
    <n v="0"/>
    <n v="171.48"/>
    <s v="Churned"/>
    <x v="1"/>
    <s v="Competitor offered higher download speeds"/>
    <n v="1"/>
    <s v="20-50"/>
    <n v="0"/>
    <x v="1"/>
    <x v="4"/>
  </r>
  <r>
    <s v="35207-MAD"/>
    <x v="1"/>
    <n v="71"/>
    <s v="No"/>
    <x v="11"/>
    <n v="4"/>
    <n v="8"/>
    <s v="Deal 1"/>
    <x v="0"/>
    <s v="Yes"/>
    <x v="0"/>
    <s v="Fiber Optic"/>
    <x v="0"/>
    <s v="No"/>
    <x v="0"/>
    <s v="No"/>
    <x v="1"/>
    <s v="No"/>
    <s v="No"/>
    <s v="Yes"/>
    <x v="2"/>
    <s v="Yes"/>
    <x v="0"/>
    <n v="75.650000000000006"/>
    <n v="5411.4"/>
    <n v="25.67"/>
    <n v="0"/>
    <n v="1180.9000000000001"/>
    <n v="6566.63"/>
    <s v="Stayed"/>
    <x v="0"/>
    <s v="other"/>
    <n v="0"/>
    <s v="50-100"/>
    <n v="0"/>
    <x v="1"/>
    <x v="3"/>
  </r>
  <r>
    <s v="46241-KER"/>
    <x v="1"/>
    <n v="75"/>
    <s v="No"/>
    <x v="20"/>
    <n v="15"/>
    <n v="16"/>
    <s v="None"/>
    <x v="0"/>
    <s v="Yes"/>
    <x v="0"/>
    <s v="Fiber Optic"/>
    <x v="0"/>
    <s v="No"/>
    <x v="0"/>
    <s v="Yes"/>
    <x v="0"/>
    <s v="Yes"/>
    <s v="Yes"/>
    <s v="Yes"/>
    <x v="0"/>
    <s v="Yes"/>
    <x v="1"/>
    <n v="100.65"/>
    <n v="5189.75"/>
    <n v="0"/>
    <n v="0"/>
    <n v="1829"/>
    <n v="7018.75"/>
    <s v="Stayed"/>
    <x v="0"/>
    <s v="other"/>
    <n v="0"/>
    <s v="&gt;100"/>
    <n v="0"/>
    <x v="1"/>
    <x v="1"/>
  </r>
  <r>
    <s v="24550-PUD"/>
    <x v="1"/>
    <n v="31"/>
    <s v="Yes"/>
    <x v="21"/>
    <n v="4"/>
    <n v="16"/>
    <s v="Deal 5"/>
    <x v="1"/>
    <s v="No"/>
    <x v="0"/>
    <s v="DSL"/>
    <x v="0"/>
    <s v="Yes"/>
    <x v="1"/>
    <s v="Yes"/>
    <x v="1"/>
    <s v="No"/>
    <s v="No"/>
    <s v="Yes"/>
    <x v="1"/>
    <s v="Yes"/>
    <x v="0"/>
    <n v="40.4"/>
    <n v="77.150000000000006"/>
    <n v="0"/>
    <n v="0"/>
    <n v="0"/>
    <n v="77.150000000000006"/>
    <s v="Churned"/>
    <x v="0"/>
    <s v="Don't know"/>
    <n v="1"/>
    <s v="20-50"/>
    <n v="0"/>
    <x v="2"/>
    <x v="1"/>
  </r>
  <r>
    <s v="92703-MAH"/>
    <x v="0"/>
    <n v="28"/>
    <s v="No"/>
    <x v="1"/>
    <n v="9"/>
    <n v="19"/>
    <s v="Deal 1"/>
    <x v="0"/>
    <s v="No"/>
    <x v="0"/>
    <s v="Cable"/>
    <x v="0"/>
    <s v="Yes"/>
    <x v="0"/>
    <s v="Yes"/>
    <x v="0"/>
    <s v="Yes"/>
    <s v="Yes"/>
    <s v="Yes"/>
    <x v="2"/>
    <s v="Yes"/>
    <x v="0"/>
    <n v="73.349999999999994"/>
    <n v="5154.5"/>
    <n v="0"/>
    <n v="0"/>
    <n v="1153.04"/>
    <n v="6307.54"/>
    <s v="Stayed"/>
    <x v="0"/>
    <s v="other"/>
    <n v="0"/>
    <s v="50-100"/>
    <n v="0"/>
    <x v="2"/>
    <x v="2"/>
  </r>
  <r>
    <s v="75973-KAR"/>
    <x v="1"/>
    <n v="18"/>
    <s v="No"/>
    <x v="3"/>
    <n v="5"/>
    <n v="9"/>
    <s v="Deal 1"/>
    <x v="0"/>
    <s v="Yes"/>
    <x v="0"/>
    <s v="Fiber Optic"/>
    <x v="1"/>
    <s v="No"/>
    <x v="1"/>
    <s v="No"/>
    <x v="0"/>
    <s v="Yes"/>
    <s v="Yes"/>
    <s v="Yes"/>
    <x v="0"/>
    <s v="Yes"/>
    <x v="0"/>
    <n v="104.1"/>
    <n v="7412.25"/>
    <n v="0"/>
    <n v="0"/>
    <n v="311.69"/>
    <n v="7723.94"/>
    <s v="Stayed"/>
    <x v="0"/>
    <s v="other"/>
    <n v="0"/>
    <s v="&gt;100"/>
    <n v="0"/>
    <x v="3"/>
    <x v="3"/>
  </r>
  <r>
    <s v="84241-KAR"/>
    <x v="1"/>
    <n v="26"/>
    <s v="No"/>
    <x v="3"/>
    <n v="3"/>
    <n v="27"/>
    <s v="Deal 1"/>
    <x v="0"/>
    <s v="No"/>
    <x v="0"/>
    <s v="Cable"/>
    <x v="1"/>
    <s v="Yes"/>
    <x v="1"/>
    <s v="Yes"/>
    <x v="0"/>
    <s v="Yes"/>
    <s v="Yes"/>
    <s v="No"/>
    <x v="2"/>
    <s v="Yes"/>
    <x v="0"/>
    <n v="82.45"/>
    <n v="5646.6"/>
    <n v="0"/>
    <n v="90"/>
    <n v="1010.48"/>
    <n v="6747.08"/>
    <s v="Stayed"/>
    <x v="0"/>
    <s v="other"/>
    <n v="0"/>
    <s v="50-100"/>
    <n v="0"/>
    <x v="2"/>
    <x v="0"/>
  </r>
  <r>
    <s v="35643-UTT"/>
    <x v="0"/>
    <n v="57"/>
    <s v="Yes"/>
    <x v="7"/>
    <n v="1"/>
    <n v="4"/>
    <s v="None"/>
    <x v="0"/>
    <s v="Yes"/>
    <x v="0"/>
    <s v="Fiber Optic"/>
    <x v="1"/>
    <s v="No"/>
    <x v="1"/>
    <s v="Yes"/>
    <x v="1"/>
    <s v="No"/>
    <s v="No"/>
    <s v="Yes"/>
    <x v="0"/>
    <s v="Yes"/>
    <x v="0"/>
    <n v="-2"/>
    <n v="4013.8"/>
    <n v="25.49"/>
    <n v="0"/>
    <n v="1815.46"/>
    <n v="5803.77"/>
    <s v="Stayed"/>
    <x v="0"/>
    <s v="other"/>
    <n v="0"/>
    <s v="&lt;20"/>
    <n v="0"/>
    <x v="1"/>
    <x v="4"/>
  </r>
  <r>
    <s v="22705-MAH"/>
    <x v="1"/>
    <n v="36"/>
    <s v="No"/>
    <x v="1"/>
    <n v="4"/>
    <n v="22"/>
    <s v="Deal 1"/>
    <x v="0"/>
    <s v="Yes"/>
    <x v="0"/>
    <s v="Fiber Optic"/>
    <x v="1"/>
    <s v="Yes"/>
    <x v="0"/>
    <s v="Yes"/>
    <x v="1"/>
    <s v="No"/>
    <s v="No"/>
    <s v="Yes"/>
    <x v="2"/>
    <s v="Yes"/>
    <x v="1"/>
    <n v="90.35"/>
    <n v="6563.4"/>
    <n v="0"/>
    <n v="0"/>
    <n v="691.2"/>
    <n v="7254.6"/>
    <s v="Stayed"/>
    <x v="0"/>
    <s v="other"/>
    <n v="0"/>
    <s v="50-100"/>
    <n v="0"/>
    <x v="0"/>
    <x v="2"/>
  </r>
  <r>
    <s v="72309-BIH"/>
    <x v="0"/>
    <n v="59"/>
    <s v="No"/>
    <x v="9"/>
    <n v="12"/>
    <n v="12"/>
    <s v="None"/>
    <x v="0"/>
    <s v="No"/>
    <x v="0"/>
    <s v="Fiber Optic"/>
    <x v="0"/>
    <s v="Yes"/>
    <x v="0"/>
    <s v="No"/>
    <x v="1"/>
    <s v="Yes"/>
    <s v="Yes"/>
    <s v="Yes"/>
    <x v="1"/>
    <s v="Yes"/>
    <x v="1"/>
    <n v="83.6"/>
    <n v="404.2"/>
    <n v="24.44"/>
    <n v="0"/>
    <n v="35"/>
    <n v="414.76"/>
    <s v="Churned"/>
    <x v="1"/>
    <s v="Competitor offered higher download speeds"/>
    <n v="1"/>
    <s v="50-100"/>
    <n v="0"/>
    <x v="1"/>
    <x v="1"/>
  </r>
  <r>
    <s v="98128-JAM"/>
    <x v="1"/>
    <n v="43"/>
    <s v="Yes"/>
    <x v="16"/>
    <n v="0"/>
    <n v="16"/>
    <s v="None"/>
    <x v="0"/>
    <s v="Yes"/>
    <x v="0"/>
    <s v="Fiber Optic"/>
    <x v="0"/>
    <s v="No"/>
    <x v="1"/>
    <s v="Yes"/>
    <x v="1"/>
    <s v="No"/>
    <s v="No"/>
    <s v="Yes"/>
    <x v="0"/>
    <s v="No"/>
    <x v="1"/>
    <n v="86.75"/>
    <n v="1410.25"/>
    <n v="0"/>
    <n v="0"/>
    <n v="845.07"/>
    <n v="2255.3200000000002"/>
    <s v="Stayed"/>
    <x v="0"/>
    <s v="other"/>
    <n v="0"/>
    <s v="50-100"/>
    <n v="0"/>
    <x v="0"/>
    <x v="1"/>
  </r>
  <r>
    <s v="74495-WES"/>
    <x v="1"/>
    <n v="36"/>
    <s v="No"/>
    <x v="2"/>
    <n v="13"/>
    <n v="5"/>
    <s v="None"/>
    <x v="0"/>
    <s v="No"/>
    <x v="1"/>
    <s v="No"/>
    <x v="0"/>
    <s v="No"/>
    <x v="0"/>
    <s v="No"/>
    <x v="1"/>
    <s v="No"/>
    <s v="No"/>
    <s v="No"/>
    <x v="1"/>
    <s v="No"/>
    <x v="0"/>
    <n v="20.350000000000001"/>
    <n v="77.5"/>
    <n v="0"/>
    <n v="0"/>
    <n v="150.63999999999999"/>
    <n v="228.14"/>
    <s v="Churned"/>
    <x v="4"/>
    <s v="Attitude of support person"/>
    <n v="1"/>
    <s v="20-50"/>
    <n v="0"/>
    <x v="0"/>
    <x v="4"/>
  </r>
  <r>
    <s v="45932-JAM"/>
    <x v="0"/>
    <n v="58"/>
    <s v="No"/>
    <x v="16"/>
    <n v="8"/>
    <n v="30"/>
    <s v="None"/>
    <x v="0"/>
    <s v="No"/>
    <x v="1"/>
    <s v="No"/>
    <x v="0"/>
    <s v="No"/>
    <x v="0"/>
    <s v="No"/>
    <x v="1"/>
    <s v="No"/>
    <s v="No"/>
    <s v="No"/>
    <x v="1"/>
    <s v="Yes"/>
    <x v="1"/>
    <n v="20"/>
    <n v="288.05"/>
    <n v="0"/>
    <n v="0"/>
    <n v="467.1"/>
    <n v="755.15"/>
    <s v="Churned"/>
    <x v="1"/>
    <s v="Competitor made better offer"/>
    <n v="1"/>
    <s v="&lt;20"/>
    <n v="0"/>
    <x v="1"/>
    <x v="0"/>
  </r>
  <r>
    <s v="81360-ODI"/>
    <x v="0"/>
    <n v="34"/>
    <s v="Yes"/>
    <x v="19"/>
    <n v="0"/>
    <n v="6"/>
    <s v="None"/>
    <x v="0"/>
    <s v="No"/>
    <x v="0"/>
    <s v="Cable"/>
    <x v="0"/>
    <s v="No"/>
    <x v="0"/>
    <s v="No"/>
    <x v="1"/>
    <s v="No"/>
    <s v="No"/>
    <s v="Yes"/>
    <x v="1"/>
    <s v="Yes"/>
    <x v="0"/>
    <n v="45.4"/>
    <n v="45.4"/>
    <n v="0"/>
    <n v="0"/>
    <n v="38.31"/>
    <n v="83.71"/>
    <s v="Churned"/>
    <x v="2"/>
    <s v="Network reliability"/>
    <n v="1"/>
    <s v="20-50"/>
    <n v="0"/>
    <x v="2"/>
    <x v="3"/>
  </r>
  <r>
    <s v="74826-TAM"/>
    <x v="0"/>
    <n v="73"/>
    <s v="Yes"/>
    <x v="4"/>
    <n v="6"/>
    <n v="35"/>
    <s v="None"/>
    <x v="0"/>
    <s v="Yes"/>
    <x v="0"/>
    <s v="Fiber Optic"/>
    <x v="0"/>
    <s v="Yes"/>
    <x v="0"/>
    <s v="No"/>
    <x v="0"/>
    <s v="No"/>
    <s v="No"/>
    <s v="No"/>
    <x v="2"/>
    <s v="Yes"/>
    <x v="1"/>
    <n v="90.7"/>
    <n v="2845.15"/>
    <n v="0"/>
    <n v="100"/>
    <n v="1448.01"/>
    <n v="4393.16"/>
    <s v="Stayed"/>
    <x v="0"/>
    <s v="other"/>
    <n v="0"/>
    <s v="50-100"/>
    <n v="0"/>
    <x v="1"/>
    <x v="0"/>
  </r>
  <r>
    <s v="61505-PUN"/>
    <x v="0"/>
    <n v="33"/>
    <s v="Yes"/>
    <x v="13"/>
    <n v="2"/>
    <n v="5"/>
    <s v="Deal 2"/>
    <x v="0"/>
    <s v="No"/>
    <x v="0"/>
    <s v="Fiber Optic"/>
    <x v="0"/>
    <s v="Yes"/>
    <x v="0"/>
    <s v="Yes"/>
    <x v="0"/>
    <s v="Yes"/>
    <s v="Yes"/>
    <s v="Yes"/>
    <x v="2"/>
    <s v="Yes"/>
    <x v="0"/>
    <n v="99.65"/>
    <n v="4220.3500000000004"/>
    <n v="0"/>
    <n v="0"/>
    <n v="887.24"/>
    <n v="5107.59"/>
    <s v="Stayed"/>
    <x v="0"/>
    <s v="other"/>
    <n v="0"/>
    <s v="50-100"/>
    <n v="0"/>
    <x v="2"/>
    <x v="4"/>
  </r>
  <r>
    <s v="97191-TEL"/>
    <x v="0"/>
    <n v="28"/>
    <s v="No"/>
    <x v="5"/>
    <n v="15"/>
    <n v="17"/>
    <s v="Deal 1"/>
    <x v="0"/>
    <s v="No"/>
    <x v="0"/>
    <s v="Fiber Optic"/>
    <x v="0"/>
    <s v="Yes"/>
    <x v="1"/>
    <s v="Yes"/>
    <x v="0"/>
    <s v="Yes"/>
    <s v="Yes"/>
    <s v="Yes"/>
    <x v="2"/>
    <s v="No"/>
    <x v="1"/>
    <n v="103.15"/>
    <n v="6895.5"/>
    <n v="0"/>
    <n v="0"/>
    <n v="888.42"/>
    <n v="7783.92"/>
    <s v="Stayed"/>
    <x v="0"/>
    <s v="other"/>
    <n v="0"/>
    <s v="&gt;100"/>
    <n v="0"/>
    <x v="2"/>
    <x v="1"/>
  </r>
  <r>
    <s v="84005-MAD"/>
    <x v="0"/>
    <n v="48"/>
    <s v="Yes"/>
    <x v="11"/>
    <n v="6"/>
    <n v="26"/>
    <s v="Deal 4"/>
    <x v="0"/>
    <s v="No"/>
    <x v="1"/>
    <s v="No"/>
    <x v="0"/>
    <s v="No"/>
    <x v="0"/>
    <s v="No"/>
    <x v="1"/>
    <s v="No"/>
    <s v="No"/>
    <s v="No"/>
    <x v="2"/>
    <s v="No"/>
    <x v="0"/>
    <n v="19.45"/>
    <n v="369.05"/>
    <n v="0"/>
    <n v="0"/>
    <n v="668.78"/>
    <n v="1037.83"/>
    <s v="Stayed"/>
    <x v="0"/>
    <s v="other"/>
    <n v="0"/>
    <s v="&lt;20"/>
    <n v="0"/>
    <x v="0"/>
    <x v="0"/>
  </r>
  <r>
    <s v="53716-GUJ"/>
    <x v="1"/>
    <n v="61"/>
    <s v="No"/>
    <x v="6"/>
    <n v="15"/>
    <n v="25"/>
    <s v="Deal 2"/>
    <x v="0"/>
    <s v="No"/>
    <x v="0"/>
    <s v="DSL"/>
    <x v="1"/>
    <s v="Yes"/>
    <x v="1"/>
    <s v="No"/>
    <x v="1"/>
    <s v="Yes"/>
    <s v="Yes"/>
    <s v="No"/>
    <x v="2"/>
    <s v="Yes"/>
    <x v="0"/>
    <n v="70.099999999999994"/>
    <n v="3238.4"/>
    <n v="0"/>
    <n v="30"/>
    <n v="213.6"/>
    <n v="3482"/>
    <s v="Stayed"/>
    <x v="0"/>
    <s v="other"/>
    <n v="0"/>
    <s v="50-100"/>
    <n v="0"/>
    <x v="1"/>
    <x v="0"/>
  </r>
  <r>
    <s v="33296-AND"/>
    <x v="0"/>
    <n v="32"/>
    <s v="No"/>
    <x v="10"/>
    <n v="3"/>
    <n v="36"/>
    <s v="None"/>
    <x v="0"/>
    <s v="No"/>
    <x v="0"/>
    <s v="DSL"/>
    <x v="0"/>
    <s v="No"/>
    <x v="0"/>
    <s v="No"/>
    <x v="1"/>
    <s v="No"/>
    <s v="No"/>
    <s v="No"/>
    <x v="1"/>
    <s v="Yes"/>
    <x v="0"/>
    <n v="-5"/>
    <n v="45.05"/>
    <n v="0"/>
    <n v="70"/>
    <n v="13.84"/>
    <n v="128.88999999999999"/>
    <s v="Churned"/>
    <x v="2"/>
    <s v="Network reliability"/>
    <n v="1"/>
    <s v="&lt;20"/>
    <n v="0"/>
    <x v="2"/>
    <x v="0"/>
  </r>
  <r>
    <s v="21479-PUN"/>
    <x v="1"/>
    <n v="76"/>
    <s v="Yes"/>
    <x v="13"/>
    <n v="0"/>
    <n v="16"/>
    <s v="None"/>
    <x v="1"/>
    <s v="No"/>
    <x v="0"/>
    <s v="DSL"/>
    <x v="0"/>
    <s v="No"/>
    <x v="0"/>
    <s v="No"/>
    <x v="0"/>
    <s v="No"/>
    <s v="No"/>
    <s v="No"/>
    <x v="0"/>
    <s v="Yes"/>
    <x v="1"/>
    <n v="35.9"/>
    <n v="973.65"/>
    <n v="0"/>
    <n v="40"/>
    <n v="0"/>
    <n v="1013.65"/>
    <s v="Stayed"/>
    <x v="0"/>
    <s v="other"/>
    <n v="0"/>
    <s v="20-50"/>
    <n v="0"/>
    <x v="1"/>
    <x v="1"/>
  </r>
  <r>
    <s v="69717-BIH"/>
    <x v="1"/>
    <n v="36"/>
    <s v="No"/>
    <x v="9"/>
    <n v="3"/>
    <n v="15"/>
    <s v="None"/>
    <x v="0"/>
    <s v="Yes"/>
    <x v="0"/>
    <s v="Fiber Optic"/>
    <x v="0"/>
    <s v="No"/>
    <x v="0"/>
    <s v="No"/>
    <x v="0"/>
    <s v="Yes"/>
    <s v="Yes"/>
    <s v="Yes"/>
    <x v="1"/>
    <s v="No"/>
    <x v="1"/>
    <n v="94.4"/>
    <n v="857.25"/>
    <n v="0"/>
    <n v="0"/>
    <n v="244.89"/>
    <n v="1102.1400000000001"/>
    <s v="Churned"/>
    <x v="3"/>
    <s v="Price too high"/>
    <n v="1"/>
    <s v="50-100"/>
    <n v="0"/>
    <x v="0"/>
    <x v="1"/>
  </r>
  <r>
    <s v="99721-TEL"/>
    <x v="0"/>
    <n v="75"/>
    <s v="No"/>
    <x v="5"/>
    <n v="11"/>
    <n v="4"/>
    <s v="Deal 1"/>
    <x v="0"/>
    <s v="Yes"/>
    <x v="1"/>
    <s v="No"/>
    <x v="0"/>
    <s v="No"/>
    <x v="0"/>
    <s v="No"/>
    <x v="1"/>
    <s v="No"/>
    <s v="No"/>
    <s v="No"/>
    <x v="2"/>
    <s v="Yes"/>
    <x v="0"/>
    <n v="24.65"/>
    <n v="1766.75"/>
    <n v="0"/>
    <n v="0"/>
    <n v="337.25"/>
    <n v="2104"/>
    <s v="Stayed"/>
    <x v="0"/>
    <s v="other"/>
    <n v="0"/>
    <s v="20-50"/>
    <n v="0"/>
    <x v="1"/>
    <x v="4"/>
  </r>
  <r>
    <s v="21577-PUN"/>
    <x v="0"/>
    <n v="29"/>
    <s v="Yes"/>
    <x v="13"/>
    <n v="5"/>
    <n v="28"/>
    <s v="None"/>
    <x v="1"/>
    <s v="No"/>
    <x v="0"/>
    <s v="DSL"/>
    <x v="1"/>
    <s v="No"/>
    <x v="1"/>
    <s v="No"/>
    <x v="1"/>
    <s v="No"/>
    <s v="No"/>
    <s v="Yes"/>
    <x v="0"/>
    <s v="No"/>
    <x v="0"/>
    <n v="35.4"/>
    <n v="978.6"/>
    <n v="0"/>
    <n v="0"/>
    <n v="0"/>
    <n v="978.6"/>
    <s v="Stayed"/>
    <x v="0"/>
    <s v="other"/>
    <n v="0"/>
    <s v="20-50"/>
    <n v="0"/>
    <x v="2"/>
    <x v="0"/>
  </r>
  <r>
    <s v="25048-TEL"/>
    <x v="0"/>
    <n v="47"/>
    <s v="No"/>
    <x v="5"/>
    <n v="15"/>
    <n v="9"/>
    <s v="Deal 5"/>
    <x v="0"/>
    <s v="Yes"/>
    <x v="1"/>
    <s v="No"/>
    <x v="0"/>
    <s v="No"/>
    <x v="0"/>
    <s v="No"/>
    <x v="1"/>
    <s v="No"/>
    <s v="No"/>
    <s v="No"/>
    <x v="1"/>
    <s v="No"/>
    <x v="0"/>
    <n v="24"/>
    <n v="24"/>
    <n v="0"/>
    <n v="0"/>
    <n v="32.950000000000003"/>
    <n v="56.95"/>
    <s v="Joined"/>
    <x v="0"/>
    <s v="other"/>
    <n v="0"/>
    <s v="20-50"/>
    <n v="1"/>
    <x v="0"/>
    <x v="3"/>
  </r>
  <r>
    <s v="52985-ASS"/>
    <x v="1"/>
    <n v="73"/>
    <s v="Yes"/>
    <x v="17"/>
    <n v="5"/>
    <n v="31"/>
    <s v="Deal 4"/>
    <x v="0"/>
    <s v="No"/>
    <x v="0"/>
    <s v="Fiber Optic"/>
    <x v="0"/>
    <s v="No"/>
    <x v="0"/>
    <s v="Yes"/>
    <x v="0"/>
    <s v="No"/>
    <s v="No"/>
    <s v="Yes"/>
    <x v="0"/>
    <s v="Yes"/>
    <x v="1"/>
    <n v="82.9"/>
    <n v="880.05"/>
    <n v="0"/>
    <n v="0"/>
    <n v="320.64999999999998"/>
    <n v="1200.7"/>
    <s v="Stayed"/>
    <x v="0"/>
    <s v="other"/>
    <n v="0"/>
    <s v="50-100"/>
    <n v="0"/>
    <x v="1"/>
    <x v="0"/>
  </r>
  <r>
    <s v="28710-WES"/>
    <x v="0"/>
    <n v="27"/>
    <s v="Yes"/>
    <x v="2"/>
    <n v="6"/>
    <n v="25"/>
    <s v="Deal 4"/>
    <x v="0"/>
    <s v="No"/>
    <x v="0"/>
    <s v="DSL"/>
    <x v="0"/>
    <s v="No"/>
    <x v="0"/>
    <s v="Yes"/>
    <x v="1"/>
    <s v="No"/>
    <s v="Yes"/>
    <s v="Yes"/>
    <x v="1"/>
    <s v="Yes"/>
    <x v="0"/>
    <n v="50.55"/>
    <n v="610.75"/>
    <n v="0"/>
    <n v="0"/>
    <n v="441.35"/>
    <n v="1052.0999999999999"/>
    <s v="Stayed"/>
    <x v="0"/>
    <s v="other"/>
    <n v="0"/>
    <s v="50-100"/>
    <n v="0"/>
    <x v="2"/>
    <x v="0"/>
  </r>
  <r>
    <s v="27711-MAH"/>
    <x v="0"/>
    <n v="33"/>
    <s v="Yes"/>
    <x v="1"/>
    <n v="5"/>
    <n v="2"/>
    <s v="Deal 1"/>
    <x v="0"/>
    <s v="No"/>
    <x v="0"/>
    <s v="DSL"/>
    <x v="1"/>
    <s v="No"/>
    <x v="1"/>
    <s v="Yes"/>
    <x v="0"/>
    <s v="Yes"/>
    <s v="Yes"/>
    <s v="Yes"/>
    <x v="2"/>
    <s v="Yes"/>
    <x v="1"/>
    <n v="82.55"/>
    <n v="5832.65"/>
    <n v="0"/>
    <n v="0"/>
    <n v="2002.91"/>
    <n v="7835.56"/>
    <s v="Stayed"/>
    <x v="0"/>
    <s v="other"/>
    <n v="0"/>
    <s v="50-100"/>
    <n v="0"/>
    <x v="2"/>
    <x v="4"/>
  </r>
  <r>
    <s v="76362-PUN"/>
    <x v="1"/>
    <n v="36"/>
    <s v="Yes"/>
    <x v="13"/>
    <n v="10"/>
    <n v="18"/>
    <s v="None"/>
    <x v="0"/>
    <s v="No"/>
    <x v="1"/>
    <s v="No"/>
    <x v="0"/>
    <s v="No"/>
    <x v="0"/>
    <s v="No"/>
    <x v="1"/>
    <s v="No"/>
    <s v="No"/>
    <s v="No"/>
    <x v="1"/>
    <s v="No"/>
    <x v="0"/>
    <n v="19.600000000000001"/>
    <n v="93.45"/>
    <n v="0"/>
    <n v="0"/>
    <n v="116.56"/>
    <n v="210.01"/>
    <s v="Stayed"/>
    <x v="0"/>
    <s v="other"/>
    <n v="0"/>
    <s v="&lt;20"/>
    <n v="0"/>
    <x v="0"/>
    <x v="2"/>
  </r>
  <r>
    <s v="64394-TAM"/>
    <x v="0"/>
    <n v="76"/>
    <s v="Yes"/>
    <x v="4"/>
    <n v="0"/>
    <n v="34"/>
    <s v="Deal 5"/>
    <x v="0"/>
    <s v="Yes"/>
    <x v="0"/>
    <s v="DSL"/>
    <x v="1"/>
    <s v="No"/>
    <x v="0"/>
    <s v="No"/>
    <x v="1"/>
    <s v="No"/>
    <s v="No"/>
    <s v="Yes"/>
    <x v="1"/>
    <s v="No"/>
    <x v="1"/>
    <n v="54.55"/>
    <n v="494.05"/>
    <n v="0"/>
    <n v="0"/>
    <n v="22.05"/>
    <n v="516.1"/>
    <s v="Churned"/>
    <x v="2"/>
    <s v="Network reliability"/>
    <n v="1"/>
    <s v="50-100"/>
    <n v="0"/>
    <x v="1"/>
    <x v="0"/>
  </r>
  <r>
    <s v="35717-JHA"/>
    <x v="0"/>
    <n v="63"/>
    <s v="Yes"/>
    <x v="14"/>
    <n v="14"/>
    <n v="11"/>
    <s v="None"/>
    <x v="0"/>
    <s v="No"/>
    <x v="0"/>
    <s v="DSL"/>
    <x v="1"/>
    <s v="Yes"/>
    <x v="0"/>
    <s v="Yes"/>
    <x v="0"/>
    <s v="No"/>
    <s v="No"/>
    <s v="Yes"/>
    <x v="2"/>
    <s v="Yes"/>
    <x v="0"/>
    <n v="69.7"/>
    <n v="3729.6"/>
    <n v="0"/>
    <n v="0"/>
    <n v="1679.57"/>
    <n v="5409.17"/>
    <s v="Stayed"/>
    <x v="0"/>
    <s v="other"/>
    <n v="0"/>
    <s v="50-100"/>
    <n v="0"/>
    <x v="1"/>
    <x v="3"/>
  </r>
  <r>
    <s v="82744-AND"/>
    <x v="1"/>
    <n v="39"/>
    <s v="Yes"/>
    <x v="10"/>
    <n v="9"/>
    <n v="10"/>
    <s v="None"/>
    <x v="0"/>
    <s v="Yes"/>
    <x v="0"/>
    <s v="Fiber Optic"/>
    <x v="1"/>
    <s v="Yes"/>
    <x v="0"/>
    <s v="No"/>
    <x v="1"/>
    <s v="Yes"/>
    <s v="Yes"/>
    <s v="Yes"/>
    <x v="1"/>
    <s v="Yes"/>
    <x v="1"/>
    <n v="93.4"/>
    <n v="5435.6"/>
    <n v="0"/>
    <n v="0"/>
    <n v="211.7"/>
    <n v="5647.3"/>
    <s v="Churned"/>
    <x v="0"/>
    <s v="Don't know"/>
    <n v="1"/>
    <s v="50-100"/>
    <n v="0"/>
    <x v="0"/>
    <x v="3"/>
  </r>
  <r>
    <s v="27180-UTT"/>
    <x v="1"/>
    <n v="42"/>
    <s v="No"/>
    <x v="7"/>
    <n v="11"/>
    <n v="20"/>
    <s v="None"/>
    <x v="0"/>
    <s v="No"/>
    <x v="0"/>
    <s v="DSL"/>
    <x v="1"/>
    <s v="Yes"/>
    <x v="1"/>
    <s v="No"/>
    <x v="0"/>
    <s v="Yes"/>
    <s v="Yes"/>
    <s v="Yes"/>
    <x v="2"/>
    <s v="No"/>
    <x v="2"/>
    <n v="80.849999999999994"/>
    <n v="808.5"/>
    <n v="0"/>
    <n v="0"/>
    <n v="310.89999999999998"/>
    <n v="1119.4000000000001"/>
    <s v="Stayed"/>
    <x v="0"/>
    <s v="other"/>
    <n v="0"/>
    <s v="50-100"/>
    <n v="0"/>
    <x v="0"/>
    <x v="2"/>
  </r>
  <r>
    <s v="56365-MAH"/>
    <x v="1"/>
    <n v="35"/>
    <s v="Yes"/>
    <x v="1"/>
    <n v="15"/>
    <n v="32"/>
    <s v="None"/>
    <x v="0"/>
    <s v="No"/>
    <x v="0"/>
    <s v="Fiber Optic"/>
    <x v="0"/>
    <s v="Yes"/>
    <x v="1"/>
    <s v="No"/>
    <x v="0"/>
    <s v="No"/>
    <s v="No"/>
    <s v="Yes"/>
    <x v="1"/>
    <s v="Yes"/>
    <x v="1"/>
    <n v="91.65"/>
    <n v="3954.1"/>
    <n v="0"/>
    <n v="0"/>
    <n v="1141.6500000000001"/>
    <n v="5095.75"/>
    <s v="Stayed"/>
    <x v="0"/>
    <s v="other"/>
    <n v="0"/>
    <s v="50-100"/>
    <n v="0"/>
    <x v="0"/>
    <x v="0"/>
  </r>
  <r>
    <s v="63952-KER"/>
    <x v="1"/>
    <n v="45"/>
    <s v="Yes"/>
    <x v="20"/>
    <n v="5"/>
    <n v="16"/>
    <s v="Deal 5"/>
    <x v="0"/>
    <s v="No"/>
    <x v="0"/>
    <s v="Fiber Optic"/>
    <x v="0"/>
    <s v="No"/>
    <x v="1"/>
    <s v="Yes"/>
    <x v="1"/>
    <s v="No"/>
    <s v="No"/>
    <s v="Yes"/>
    <x v="1"/>
    <s v="Yes"/>
    <x v="1"/>
    <n v="79.849999999999994"/>
    <n v="152.44999999999999"/>
    <n v="0"/>
    <n v="0"/>
    <n v="32.28"/>
    <n v="184.73"/>
    <s v="Churned"/>
    <x v="2"/>
    <s v="Service dissatisfaction"/>
    <n v="1"/>
    <s v="50-100"/>
    <n v="0"/>
    <x v="0"/>
    <x v="1"/>
  </r>
  <r>
    <s v="72968-BIH"/>
    <x v="1"/>
    <n v="48"/>
    <s v="Yes"/>
    <x v="9"/>
    <n v="14"/>
    <n v="29"/>
    <s v="Deal 5"/>
    <x v="0"/>
    <s v="No"/>
    <x v="1"/>
    <s v="No"/>
    <x v="0"/>
    <s v="No"/>
    <x v="0"/>
    <s v="No"/>
    <x v="1"/>
    <s v="No"/>
    <s v="No"/>
    <s v="No"/>
    <x v="1"/>
    <s v="Yes"/>
    <x v="0"/>
    <n v="20.149999999999999"/>
    <n v="68.45"/>
    <n v="0"/>
    <n v="0"/>
    <n v="5.2"/>
    <n v="73.650000000000006"/>
    <s v="Stayed"/>
    <x v="0"/>
    <s v="other"/>
    <n v="0"/>
    <s v="20-50"/>
    <n v="0"/>
    <x v="0"/>
    <x v="0"/>
  </r>
  <r>
    <s v="83625-JAM"/>
    <x v="1"/>
    <n v="54"/>
    <s v="Yes"/>
    <x v="16"/>
    <n v="8"/>
    <n v="5"/>
    <s v="None"/>
    <x v="0"/>
    <s v="Yes"/>
    <x v="0"/>
    <s v="Fiber Optic"/>
    <x v="1"/>
    <s v="Yes"/>
    <x v="0"/>
    <s v="Yes"/>
    <x v="0"/>
    <s v="No"/>
    <s v="No"/>
    <s v="Yes"/>
    <x v="2"/>
    <s v="Yes"/>
    <x v="0"/>
    <n v="99.05"/>
    <n v="6416.7"/>
    <n v="0"/>
    <n v="0"/>
    <n v="858"/>
    <n v="7274.7"/>
    <s v="Stayed"/>
    <x v="0"/>
    <s v="other"/>
    <n v="0"/>
    <s v="50-100"/>
    <n v="0"/>
    <x v="1"/>
    <x v="4"/>
  </r>
  <r>
    <s v="61256-MAH"/>
    <x v="1"/>
    <n v="34"/>
    <s v="No"/>
    <x v="1"/>
    <n v="13"/>
    <n v="16"/>
    <s v="Deal 4"/>
    <x v="0"/>
    <s v="Yes"/>
    <x v="0"/>
    <s v="Fiber Optic"/>
    <x v="0"/>
    <s v="Yes"/>
    <x v="1"/>
    <s v="No"/>
    <x v="0"/>
    <s v="Yes"/>
    <s v="Yes"/>
    <s v="Yes"/>
    <x v="0"/>
    <s v="Yes"/>
    <x v="0"/>
    <n v="104.15"/>
    <n v="1299.0999999999999"/>
    <n v="2.76"/>
    <n v="0"/>
    <n v="155.87"/>
    <n v="1452.21"/>
    <s v="Stayed"/>
    <x v="0"/>
    <s v="other"/>
    <n v="0"/>
    <s v="&gt;100"/>
    <n v="0"/>
    <x v="2"/>
    <x v="1"/>
  </r>
  <r>
    <s v="25078-BIH"/>
    <x v="1"/>
    <n v="28"/>
    <s v="No"/>
    <x v="9"/>
    <n v="0"/>
    <n v="32"/>
    <s v="None"/>
    <x v="0"/>
    <s v="Yes"/>
    <x v="0"/>
    <s v="Cable"/>
    <x v="1"/>
    <s v="No"/>
    <x v="0"/>
    <s v="No"/>
    <x v="1"/>
    <s v="No"/>
    <s v="No"/>
    <s v="Yes"/>
    <x v="0"/>
    <s v="Yes"/>
    <x v="1"/>
    <n v="55.35"/>
    <n v="2633.95"/>
    <n v="0"/>
    <n v="0"/>
    <n v="2067.31"/>
    <n v="4701.26"/>
    <s v="Stayed"/>
    <x v="0"/>
    <s v="other"/>
    <n v="0"/>
    <s v="50-100"/>
    <n v="0"/>
    <x v="2"/>
    <x v="0"/>
  </r>
  <r>
    <s v="28434-WES"/>
    <x v="1"/>
    <n v="46"/>
    <s v="No"/>
    <x v="2"/>
    <n v="8"/>
    <n v="21"/>
    <s v="Deal 5"/>
    <x v="0"/>
    <s v="No"/>
    <x v="1"/>
    <s v="No"/>
    <x v="0"/>
    <s v="No"/>
    <x v="0"/>
    <s v="No"/>
    <x v="1"/>
    <s v="No"/>
    <s v="No"/>
    <s v="No"/>
    <x v="2"/>
    <s v="Yes"/>
    <x v="0"/>
    <n v="19.850000000000001"/>
    <n v="146.6"/>
    <n v="0"/>
    <n v="0"/>
    <n v="136.72"/>
    <n v="283.32"/>
    <s v="Stayed"/>
    <x v="0"/>
    <s v="other"/>
    <n v="0"/>
    <s v="&lt;20"/>
    <n v="0"/>
    <x v="0"/>
    <x v="2"/>
  </r>
  <r>
    <s v="18641-BIH"/>
    <x v="0"/>
    <n v="65"/>
    <s v="No"/>
    <x v="9"/>
    <n v="4"/>
    <n v="1"/>
    <s v="Deal 1"/>
    <x v="0"/>
    <s v="Yes"/>
    <x v="0"/>
    <s v="DSL"/>
    <x v="1"/>
    <s v="Yes"/>
    <x v="1"/>
    <s v="Yes"/>
    <x v="0"/>
    <s v="Yes"/>
    <s v="Yes"/>
    <s v="Yes"/>
    <x v="2"/>
    <s v="Yes"/>
    <x v="0"/>
    <n v="90.8"/>
    <n v="6397.6"/>
    <n v="0"/>
    <n v="0"/>
    <n v="1485.36"/>
    <n v="7882.96"/>
    <s v="Stayed"/>
    <x v="0"/>
    <s v="other"/>
    <n v="0"/>
    <s v="50-100"/>
    <n v="0"/>
    <x v="1"/>
    <x v="4"/>
  </r>
  <r>
    <s v="69374-KAR"/>
    <x v="1"/>
    <n v="18"/>
    <s v="No"/>
    <x v="3"/>
    <n v="7"/>
    <n v="10"/>
    <s v="Deal 5"/>
    <x v="0"/>
    <s v="No"/>
    <x v="0"/>
    <s v="Fiber Optic"/>
    <x v="0"/>
    <s v="No"/>
    <x v="0"/>
    <s v="No"/>
    <x v="1"/>
    <s v="Yes"/>
    <s v="Yes"/>
    <s v="No"/>
    <x v="1"/>
    <s v="No"/>
    <x v="1"/>
    <n v="80.849999999999994"/>
    <n v="302.75"/>
    <n v="0"/>
    <n v="40"/>
    <n v="177.12"/>
    <n v="519.87"/>
    <s v="Churned"/>
    <x v="1"/>
    <s v="Competitor had better devices"/>
    <n v="1"/>
    <s v="50-100"/>
    <n v="0"/>
    <x v="3"/>
    <x v="3"/>
  </r>
  <r>
    <s v="64276-MAH"/>
    <x v="0"/>
    <n v="51"/>
    <s v="Yes"/>
    <x v="1"/>
    <n v="0"/>
    <n v="25"/>
    <s v="Deal 1"/>
    <x v="0"/>
    <s v="No"/>
    <x v="1"/>
    <s v="No"/>
    <x v="0"/>
    <s v="No"/>
    <x v="0"/>
    <s v="No"/>
    <x v="1"/>
    <s v="No"/>
    <s v="No"/>
    <s v="No"/>
    <x v="2"/>
    <s v="No"/>
    <x v="1"/>
    <n v="19.7"/>
    <n v="1253.8"/>
    <n v="0"/>
    <n v="0"/>
    <n v="3005.64"/>
    <n v="4259.4399999999996"/>
    <s v="Stayed"/>
    <x v="0"/>
    <s v="other"/>
    <n v="0"/>
    <s v="&lt;20"/>
    <n v="0"/>
    <x v="1"/>
    <x v="0"/>
  </r>
  <r>
    <s v="14888-MAD"/>
    <x v="1"/>
    <n v="77"/>
    <s v="No"/>
    <x v="11"/>
    <n v="11"/>
    <n v="17"/>
    <s v="None"/>
    <x v="1"/>
    <s v="No"/>
    <x v="0"/>
    <s v="DSL"/>
    <x v="1"/>
    <s v="Yes"/>
    <x v="0"/>
    <s v="No"/>
    <x v="1"/>
    <s v="No"/>
    <s v="No"/>
    <s v="No"/>
    <x v="2"/>
    <s v="Yes"/>
    <x v="0"/>
    <n v="33.450000000000003"/>
    <n v="1500.25"/>
    <n v="0"/>
    <n v="40"/>
    <n v="0"/>
    <n v="1540.25"/>
    <s v="Stayed"/>
    <x v="0"/>
    <s v="other"/>
    <n v="0"/>
    <s v="20-50"/>
    <n v="0"/>
    <x v="1"/>
    <x v="1"/>
  </r>
  <r>
    <s v="47070-TAM"/>
    <x v="0"/>
    <n v="81"/>
    <s v="Yes"/>
    <x v="4"/>
    <n v="3"/>
    <n v="35"/>
    <s v="None"/>
    <x v="0"/>
    <s v="No"/>
    <x v="0"/>
    <s v="Fiber Optic"/>
    <x v="1"/>
    <s v="No"/>
    <x v="1"/>
    <s v="Yes"/>
    <x v="0"/>
    <s v="Yes"/>
    <s v="No"/>
    <s v="Yes"/>
    <x v="0"/>
    <s v="Yes"/>
    <x v="1"/>
    <n v="104.45"/>
    <n v="5481.25"/>
    <n v="0"/>
    <n v="0"/>
    <n v="2028"/>
    <n v="7509.25"/>
    <s v="Stayed"/>
    <x v="0"/>
    <s v="other"/>
    <n v="0"/>
    <s v="&gt;100"/>
    <n v="0"/>
    <x v="1"/>
    <x v="0"/>
  </r>
  <r>
    <s v="58230-AND"/>
    <x v="0"/>
    <n v="22"/>
    <s v="No"/>
    <x v="10"/>
    <n v="13"/>
    <n v="9"/>
    <s v="Deal 2"/>
    <x v="0"/>
    <s v="Yes"/>
    <x v="0"/>
    <s v="Fiber Optic"/>
    <x v="1"/>
    <s v="Yes"/>
    <x v="1"/>
    <s v="Yes"/>
    <x v="0"/>
    <s v="Yes"/>
    <s v="Yes"/>
    <s v="Yes"/>
    <x v="0"/>
    <s v="Yes"/>
    <x v="1"/>
    <n v="118.6"/>
    <n v="7365.7"/>
    <n v="0"/>
    <n v="0"/>
    <n v="2365.58"/>
    <n v="9731.2800000000007"/>
    <s v="Stayed"/>
    <x v="0"/>
    <s v="other"/>
    <n v="0"/>
    <s v="&gt;100"/>
    <n v="0"/>
    <x v="2"/>
    <x v="3"/>
  </r>
  <r>
    <s v="44640-ODI"/>
    <x v="1"/>
    <n v="27"/>
    <s v="Yes"/>
    <x v="19"/>
    <n v="11"/>
    <n v="1"/>
    <s v="Deal 1"/>
    <x v="0"/>
    <s v="Yes"/>
    <x v="0"/>
    <s v="DSL"/>
    <x v="1"/>
    <s v="Yes"/>
    <x v="1"/>
    <s v="Yes"/>
    <x v="0"/>
    <s v="No"/>
    <s v="No"/>
    <s v="No"/>
    <x v="2"/>
    <s v="Yes"/>
    <x v="0"/>
    <n v="79.45"/>
    <n v="5502.55"/>
    <n v="0"/>
    <n v="80"/>
    <n v="1825.05"/>
    <n v="7407.6"/>
    <s v="Stayed"/>
    <x v="0"/>
    <s v="other"/>
    <n v="0"/>
    <s v="50-100"/>
    <n v="0"/>
    <x v="2"/>
    <x v="4"/>
  </r>
  <r>
    <s v="45118-HAR"/>
    <x v="1"/>
    <n v="66"/>
    <s v="Yes"/>
    <x v="15"/>
    <n v="3"/>
    <n v="30"/>
    <s v="None"/>
    <x v="0"/>
    <s v="Yes"/>
    <x v="0"/>
    <s v="Fiber Optic"/>
    <x v="1"/>
    <s v="Yes"/>
    <x v="0"/>
    <s v="No"/>
    <x v="0"/>
    <s v="No"/>
    <s v="No"/>
    <s v="Yes"/>
    <x v="1"/>
    <s v="Yes"/>
    <x v="0"/>
    <n v="97.55"/>
    <n v="6669.05"/>
    <n v="0"/>
    <n v="0"/>
    <n v="2266.6"/>
    <n v="8935.65"/>
    <s v="Stayed"/>
    <x v="0"/>
    <s v="other"/>
    <n v="0"/>
    <s v="50-100"/>
    <n v="0"/>
    <x v="1"/>
    <x v="0"/>
  </r>
  <r>
    <s v="31419-UTT"/>
    <x v="0"/>
    <n v="40"/>
    <s v="Yes"/>
    <x v="7"/>
    <n v="6"/>
    <n v="15"/>
    <s v="None"/>
    <x v="0"/>
    <s v="Yes"/>
    <x v="1"/>
    <s v="No"/>
    <x v="0"/>
    <s v="No"/>
    <x v="0"/>
    <s v="No"/>
    <x v="1"/>
    <s v="No"/>
    <s v="No"/>
    <s v="No"/>
    <x v="2"/>
    <s v="No"/>
    <x v="1"/>
    <n v="25.55"/>
    <n v="1898.1"/>
    <n v="0"/>
    <n v="0"/>
    <n v="2774.68"/>
    <n v="4672.78"/>
    <s v="Stayed"/>
    <x v="0"/>
    <s v="other"/>
    <n v="0"/>
    <s v="20-50"/>
    <n v="0"/>
    <x v="0"/>
    <x v="1"/>
  </r>
  <r>
    <s v="23806-JAM"/>
    <x v="1"/>
    <n v="67"/>
    <s v="No"/>
    <x v="16"/>
    <n v="2"/>
    <n v="34"/>
    <s v="None"/>
    <x v="0"/>
    <s v="No"/>
    <x v="0"/>
    <s v="Fiber Optic"/>
    <x v="0"/>
    <s v="Yes"/>
    <x v="1"/>
    <s v="Yes"/>
    <x v="0"/>
    <s v="No"/>
    <s v="No"/>
    <s v="No"/>
    <x v="1"/>
    <s v="Yes"/>
    <x v="0"/>
    <n v="92.5"/>
    <n v="934.1"/>
    <n v="0"/>
    <n v="100"/>
    <n v="111.2"/>
    <n v="1145.3"/>
    <s v="Churned"/>
    <x v="1"/>
    <s v="Competitor made better offer"/>
    <n v="1"/>
    <s v="50-100"/>
    <n v="0"/>
    <x v="1"/>
    <x v="0"/>
  </r>
  <r>
    <s v="69107-KAR"/>
    <x v="1"/>
    <n v="60"/>
    <s v="Yes"/>
    <x v="3"/>
    <n v="13"/>
    <n v="16"/>
    <s v="Deal 1"/>
    <x v="0"/>
    <s v="Yes"/>
    <x v="0"/>
    <s v="Fiber Optic"/>
    <x v="0"/>
    <s v="No"/>
    <x v="1"/>
    <s v="Yes"/>
    <x v="0"/>
    <s v="Yes"/>
    <s v="Yes"/>
    <s v="Yes"/>
    <x v="2"/>
    <s v="Yes"/>
    <x v="1"/>
    <n v="106.5"/>
    <n v="7348.8"/>
    <n v="0"/>
    <n v="0"/>
    <n v="1854.72"/>
    <n v="9203.52"/>
    <s v="Churned"/>
    <x v="1"/>
    <s v="Competitor offered higher download speeds"/>
    <n v="1"/>
    <s v="&gt;100"/>
    <n v="0"/>
    <x v="1"/>
    <x v="1"/>
  </r>
  <r>
    <s v="94921-ODI"/>
    <x v="1"/>
    <n v="33"/>
    <s v="Yes"/>
    <x v="19"/>
    <n v="13"/>
    <n v="3"/>
    <s v="None"/>
    <x v="0"/>
    <s v="No"/>
    <x v="0"/>
    <s v="Cable"/>
    <x v="1"/>
    <s v="No"/>
    <x v="1"/>
    <s v="Yes"/>
    <x v="0"/>
    <s v="Yes"/>
    <s v="Yes"/>
    <s v="Yes"/>
    <x v="2"/>
    <s v="No"/>
    <x v="2"/>
    <n v="81"/>
    <n v="3846.35"/>
    <n v="0"/>
    <n v="0"/>
    <n v="2113.6999999999998"/>
    <n v="5960.05"/>
    <s v="Stayed"/>
    <x v="0"/>
    <s v="other"/>
    <n v="0"/>
    <s v="50-100"/>
    <n v="0"/>
    <x v="2"/>
    <x v="4"/>
  </r>
  <r>
    <s v="38407-WES"/>
    <x v="0"/>
    <n v="53"/>
    <s v="No"/>
    <x v="2"/>
    <n v="1"/>
    <n v="33"/>
    <s v="Deal 3"/>
    <x v="0"/>
    <s v="No"/>
    <x v="0"/>
    <s v="DSL"/>
    <x v="1"/>
    <s v="Yes"/>
    <x v="0"/>
    <s v="Yes"/>
    <x v="1"/>
    <s v="No"/>
    <s v="No"/>
    <s v="Yes"/>
    <x v="0"/>
    <s v="Yes"/>
    <x v="1"/>
    <n v="59.9"/>
    <n v="1654.7"/>
    <n v="0"/>
    <n v="0"/>
    <n v="316.95999999999998"/>
    <n v="1971.66"/>
    <s v="Stayed"/>
    <x v="0"/>
    <s v="other"/>
    <n v="0"/>
    <s v="50-100"/>
    <n v="0"/>
    <x v="1"/>
    <x v="0"/>
  </r>
  <r>
    <s v="83461-ODI"/>
    <x v="1"/>
    <n v="60"/>
    <s v="No"/>
    <x v="19"/>
    <n v="6"/>
    <n v="22"/>
    <s v="None"/>
    <x v="0"/>
    <s v="No"/>
    <x v="0"/>
    <s v="Cable"/>
    <x v="0"/>
    <s v="No"/>
    <x v="1"/>
    <s v="Yes"/>
    <x v="1"/>
    <s v="Yes"/>
    <s v="Yes"/>
    <s v="Yes"/>
    <x v="0"/>
    <s v="No"/>
    <x v="0"/>
    <n v="64.900000000000006"/>
    <n v="697.25"/>
    <n v="0"/>
    <n v="0"/>
    <n v="55"/>
    <n v="752.25"/>
    <s v="Stayed"/>
    <x v="0"/>
    <s v="other"/>
    <n v="0"/>
    <s v="50-100"/>
    <n v="0"/>
    <x v="1"/>
    <x v="2"/>
  </r>
  <r>
    <s v="26540-TEL"/>
    <x v="0"/>
    <n v="76"/>
    <s v="No"/>
    <x v="5"/>
    <n v="14"/>
    <n v="20"/>
    <s v="None"/>
    <x v="0"/>
    <s v="Yes"/>
    <x v="0"/>
    <s v="DSL"/>
    <x v="0"/>
    <s v="Yes"/>
    <x v="0"/>
    <s v="No"/>
    <x v="1"/>
    <s v="Yes"/>
    <s v="Yes"/>
    <s v="Yes"/>
    <x v="0"/>
    <s v="No"/>
    <x v="1"/>
    <n v="64.05"/>
    <n v="3902.6"/>
    <n v="0"/>
    <n v="0"/>
    <n v="2088.64"/>
    <n v="5991.24"/>
    <s v="Stayed"/>
    <x v="0"/>
    <s v="other"/>
    <n v="0"/>
    <s v="50-100"/>
    <n v="0"/>
    <x v="1"/>
    <x v="2"/>
  </r>
  <r>
    <s v="68606-GUJ"/>
    <x v="1"/>
    <n v="19"/>
    <s v="No"/>
    <x v="6"/>
    <n v="9"/>
    <n v="9"/>
    <s v="Deal 5"/>
    <x v="1"/>
    <s v="No"/>
    <x v="0"/>
    <s v="DSL"/>
    <x v="0"/>
    <s v="No"/>
    <x v="0"/>
    <s v="No"/>
    <x v="0"/>
    <s v="No"/>
    <s v="No"/>
    <s v="Yes"/>
    <x v="1"/>
    <s v="No"/>
    <x v="0"/>
    <n v="35.200000000000003"/>
    <n v="108.95"/>
    <n v="0"/>
    <n v="0"/>
    <n v="0"/>
    <n v="108.95"/>
    <s v="Churned"/>
    <x v="1"/>
    <s v="Competitor had better devices"/>
    <n v="1"/>
    <s v="20-50"/>
    <n v="0"/>
    <x v="3"/>
    <x v="3"/>
  </r>
  <r>
    <s v="29218-WES"/>
    <x v="0"/>
    <n v="58"/>
    <s v="No"/>
    <x v="2"/>
    <n v="11"/>
    <n v="24"/>
    <s v="Deal 5"/>
    <x v="0"/>
    <s v="No"/>
    <x v="0"/>
    <s v="Fiber Optic"/>
    <x v="1"/>
    <s v="Yes"/>
    <x v="0"/>
    <s v="No"/>
    <x v="1"/>
    <s v="No"/>
    <s v="No"/>
    <s v="Yes"/>
    <x v="1"/>
    <s v="Yes"/>
    <x v="1"/>
    <n v="78.95"/>
    <n v="494.95"/>
    <n v="0"/>
    <n v="0"/>
    <n v="177.12"/>
    <n v="672.07"/>
    <s v="Stayed"/>
    <x v="0"/>
    <s v="other"/>
    <n v="0"/>
    <s v="50-100"/>
    <n v="0"/>
    <x v="1"/>
    <x v="0"/>
  </r>
  <r>
    <s v="79700-KER"/>
    <x v="1"/>
    <n v="53"/>
    <s v="No"/>
    <x v="20"/>
    <n v="5"/>
    <n v="30"/>
    <s v="None"/>
    <x v="0"/>
    <s v="Yes"/>
    <x v="0"/>
    <s v="Fiber Optic"/>
    <x v="0"/>
    <s v="Yes"/>
    <x v="1"/>
    <s v="No"/>
    <x v="0"/>
    <s v="Yes"/>
    <s v="Yes"/>
    <s v="Yes"/>
    <x v="1"/>
    <s v="No"/>
    <x v="2"/>
    <n v="107.95"/>
    <n v="313.60000000000002"/>
    <n v="0"/>
    <n v="0"/>
    <n v="142.5"/>
    <n v="456.1"/>
    <s v="Joined"/>
    <x v="0"/>
    <s v="other"/>
    <n v="0"/>
    <s v="&gt;100"/>
    <n v="1"/>
    <x v="1"/>
    <x v="0"/>
  </r>
  <r>
    <s v="14277-WES"/>
    <x v="0"/>
    <n v="75"/>
    <s v="No"/>
    <x v="2"/>
    <n v="15"/>
    <n v="18"/>
    <s v="Deal 4"/>
    <x v="0"/>
    <s v="No"/>
    <x v="0"/>
    <s v="DSL"/>
    <x v="1"/>
    <s v="No"/>
    <x v="1"/>
    <s v="Yes"/>
    <x v="1"/>
    <s v="Yes"/>
    <s v="Yes"/>
    <s v="Yes"/>
    <x v="0"/>
    <s v="Yes"/>
    <x v="2"/>
    <n v="69.75"/>
    <n v="1545.4"/>
    <n v="0"/>
    <n v="0"/>
    <n v="1099.56"/>
    <n v="2644.96"/>
    <s v="Stayed"/>
    <x v="0"/>
    <s v="other"/>
    <n v="0"/>
    <s v="50-100"/>
    <n v="0"/>
    <x v="1"/>
    <x v="2"/>
  </r>
  <r>
    <s v="11535-WES"/>
    <x v="0"/>
    <n v="43"/>
    <s v="No"/>
    <x v="2"/>
    <n v="5"/>
    <n v="23"/>
    <s v="Deal 2"/>
    <x v="1"/>
    <s v="No"/>
    <x v="0"/>
    <s v="DSL"/>
    <x v="1"/>
    <s v="Yes"/>
    <x v="1"/>
    <s v="No"/>
    <x v="0"/>
    <s v="Yes"/>
    <s v="Yes"/>
    <s v="Yes"/>
    <x v="2"/>
    <s v="Yes"/>
    <x v="1"/>
    <n v="58.75"/>
    <n v="3038.55"/>
    <n v="0"/>
    <n v="0"/>
    <n v="0"/>
    <n v="3038.55"/>
    <s v="Stayed"/>
    <x v="0"/>
    <s v="other"/>
    <n v="0"/>
    <s v="50-100"/>
    <n v="0"/>
    <x v="0"/>
    <x v="2"/>
  </r>
  <r>
    <s v="66867-WES"/>
    <x v="1"/>
    <n v="37"/>
    <s v="No"/>
    <x v="2"/>
    <n v="8"/>
    <n v="24"/>
    <s v="Deal 1"/>
    <x v="0"/>
    <s v="No"/>
    <x v="0"/>
    <s v="DSL"/>
    <x v="1"/>
    <s v="Yes"/>
    <x v="1"/>
    <s v="Yes"/>
    <x v="0"/>
    <s v="Yes"/>
    <s v="Yes"/>
    <s v="Yes"/>
    <x v="2"/>
    <s v="No"/>
    <x v="0"/>
    <n v="84.45"/>
    <n v="6033.1"/>
    <n v="0"/>
    <n v="0"/>
    <n v="2524.3200000000002"/>
    <n v="8557.42"/>
    <s v="Stayed"/>
    <x v="0"/>
    <s v="other"/>
    <n v="0"/>
    <s v="50-100"/>
    <n v="0"/>
    <x v="0"/>
    <x v="0"/>
  </r>
  <r>
    <s v="59610-RAJ"/>
    <x v="1"/>
    <n v="42"/>
    <s v="No"/>
    <x v="8"/>
    <n v="2"/>
    <n v="6"/>
    <s v="None"/>
    <x v="0"/>
    <s v="No"/>
    <x v="0"/>
    <s v="DSL"/>
    <x v="1"/>
    <s v="Yes"/>
    <x v="1"/>
    <s v="No"/>
    <x v="1"/>
    <s v="Yes"/>
    <s v="Yes"/>
    <s v="Yes"/>
    <x v="1"/>
    <s v="Yes"/>
    <x v="1"/>
    <n v="68.849999999999994"/>
    <n v="1970.5"/>
    <n v="0"/>
    <n v="0"/>
    <n v="29.58"/>
    <n v="2000.08"/>
    <s v="Churned"/>
    <x v="1"/>
    <s v="Competitor made better offer"/>
    <n v="1"/>
    <s v="50-100"/>
    <n v="0"/>
    <x v="0"/>
    <x v="3"/>
  </r>
  <r>
    <s v="99559-UTT"/>
    <x v="0"/>
    <n v="57"/>
    <s v="Yes"/>
    <x v="7"/>
    <n v="8"/>
    <n v="15"/>
    <s v="None"/>
    <x v="0"/>
    <s v="No"/>
    <x v="1"/>
    <s v="No"/>
    <x v="0"/>
    <s v="No"/>
    <x v="0"/>
    <s v="No"/>
    <x v="1"/>
    <s v="No"/>
    <s v="No"/>
    <s v="No"/>
    <x v="1"/>
    <s v="No"/>
    <x v="2"/>
    <n v="-8"/>
    <n v="19.399999999999999"/>
    <n v="0"/>
    <n v="0"/>
    <n v="3.14"/>
    <n v="22.54"/>
    <s v="Churned"/>
    <x v="2"/>
    <s v="Service dissatisfaction"/>
    <n v="1"/>
    <s v="&lt;20"/>
    <n v="0"/>
    <x v="1"/>
    <x v="1"/>
  </r>
  <r>
    <s v="43800-KAR"/>
    <x v="0"/>
    <n v="43"/>
    <s v="Yes"/>
    <x v="3"/>
    <n v="12"/>
    <n v="2"/>
    <s v="None"/>
    <x v="0"/>
    <s v="No"/>
    <x v="1"/>
    <s v="No"/>
    <x v="0"/>
    <s v="No"/>
    <x v="0"/>
    <s v="No"/>
    <x v="1"/>
    <s v="No"/>
    <s v="No"/>
    <s v="No"/>
    <x v="0"/>
    <s v="Yes"/>
    <x v="0"/>
    <n v="20.350000000000001"/>
    <n v="938.95"/>
    <n v="0"/>
    <n v="0"/>
    <n v="1349"/>
    <n v="2287.9499999999998"/>
    <s v="Stayed"/>
    <x v="0"/>
    <s v="other"/>
    <n v="0"/>
    <s v="20-50"/>
    <n v="0"/>
    <x v="0"/>
    <x v="4"/>
  </r>
  <r>
    <s v="12112-MAD"/>
    <x v="1"/>
    <n v="27"/>
    <s v="No"/>
    <x v="11"/>
    <n v="14"/>
    <n v="4"/>
    <s v="Deal 5"/>
    <x v="0"/>
    <s v="No"/>
    <x v="1"/>
    <s v="No"/>
    <x v="0"/>
    <s v="No"/>
    <x v="0"/>
    <s v="No"/>
    <x v="1"/>
    <s v="No"/>
    <s v="No"/>
    <s v="No"/>
    <x v="1"/>
    <s v="No"/>
    <x v="0"/>
    <n v="20.45"/>
    <n v="150.75"/>
    <n v="0"/>
    <n v="0"/>
    <n v="40.880000000000003"/>
    <n v="191.63"/>
    <s v="Stayed"/>
    <x v="0"/>
    <s v="other"/>
    <n v="0"/>
    <s v="20-50"/>
    <n v="0"/>
    <x v="2"/>
    <x v="4"/>
  </r>
  <r>
    <s v="21338-TAM"/>
    <x v="1"/>
    <n v="65"/>
    <s v="No"/>
    <x v="4"/>
    <n v="6"/>
    <n v="23"/>
    <s v="None"/>
    <x v="0"/>
    <s v="No"/>
    <x v="0"/>
    <s v="Cable"/>
    <x v="0"/>
    <s v="No"/>
    <x v="1"/>
    <s v="No"/>
    <x v="1"/>
    <s v="No"/>
    <s v="No"/>
    <s v="Yes"/>
    <x v="0"/>
    <s v="Yes"/>
    <x v="0"/>
    <n v="50.25"/>
    <n v="2023.55"/>
    <n v="0"/>
    <n v="0"/>
    <n v="931.2"/>
    <n v="2954.75"/>
    <s v="Stayed"/>
    <x v="0"/>
    <s v="other"/>
    <n v="0"/>
    <s v="50-100"/>
    <n v="0"/>
    <x v="1"/>
    <x v="2"/>
  </r>
  <r>
    <s v="71785-AND"/>
    <x v="1"/>
    <n v="36"/>
    <s v="No"/>
    <x v="10"/>
    <n v="5"/>
    <n v="25"/>
    <s v="Deal 4"/>
    <x v="0"/>
    <s v="No"/>
    <x v="1"/>
    <s v="No"/>
    <x v="0"/>
    <s v="No"/>
    <x v="0"/>
    <s v="No"/>
    <x v="1"/>
    <s v="No"/>
    <s v="No"/>
    <s v="No"/>
    <x v="0"/>
    <s v="No"/>
    <x v="1"/>
    <n v="20.149999999999999"/>
    <n v="260.7"/>
    <n v="0"/>
    <n v="0"/>
    <n v="320.04000000000002"/>
    <n v="580.74"/>
    <s v="Stayed"/>
    <x v="0"/>
    <s v="other"/>
    <n v="0"/>
    <s v="20-50"/>
    <n v="0"/>
    <x v="0"/>
    <x v="0"/>
  </r>
  <r>
    <s v="18618-TAM"/>
    <x v="1"/>
    <n v="37"/>
    <s v="No"/>
    <x v="4"/>
    <n v="8"/>
    <n v="27"/>
    <s v="Deal 5"/>
    <x v="0"/>
    <s v="No"/>
    <x v="0"/>
    <s v="Cable"/>
    <x v="0"/>
    <s v="No"/>
    <x v="0"/>
    <s v="Yes"/>
    <x v="0"/>
    <s v="No"/>
    <s v="No"/>
    <s v="Yes"/>
    <x v="1"/>
    <s v="Yes"/>
    <x v="1"/>
    <n v="59.5"/>
    <n v="530.04999999999995"/>
    <n v="0"/>
    <n v="0"/>
    <n v="352.71"/>
    <n v="882.76"/>
    <s v="Stayed"/>
    <x v="0"/>
    <s v="other"/>
    <n v="0"/>
    <s v="50-100"/>
    <n v="0"/>
    <x v="0"/>
    <x v="0"/>
  </r>
  <r>
    <s v="35673-UTT"/>
    <x v="1"/>
    <n v="47"/>
    <s v="Yes"/>
    <x v="7"/>
    <n v="3"/>
    <n v="18"/>
    <s v="None"/>
    <x v="0"/>
    <s v="No"/>
    <x v="0"/>
    <s v="DSL"/>
    <x v="0"/>
    <s v="No"/>
    <x v="0"/>
    <s v="Yes"/>
    <x v="1"/>
    <s v="No"/>
    <s v="No"/>
    <s v="Yes"/>
    <x v="1"/>
    <s v="No"/>
    <x v="1"/>
    <n v="49.4"/>
    <n v="408.25"/>
    <n v="0"/>
    <n v="0"/>
    <n v="167.2"/>
    <n v="575.45000000000005"/>
    <s v="Stayed"/>
    <x v="0"/>
    <s v="other"/>
    <n v="0"/>
    <s v="20-50"/>
    <n v="0"/>
    <x v="0"/>
    <x v="2"/>
  </r>
  <r>
    <s v="45432-KER"/>
    <x v="0"/>
    <n v="43"/>
    <s v="Yes"/>
    <x v="20"/>
    <n v="4"/>
    <n v="30"/>
    <s v="Deal 1"/>
    <x v="0"/>
    <s v="Yes"/>
    <x v="0"/>
    <s v="Fiber Optic"/>
    <x v="1"/>
    <s v="Yes"/>
    <x v="1"/>
    <s v="No"/>
    <x v="0"/>
    <s v="No"/>
    <s v="No"/>
    <s v="Yes"/>
    <x v="2"/>
    <s v="No"/>
    <x v="1"/>
    <n v="100.65"/>
    <n v="7334.05"/>
    <n v="0"/>
    <n v="0"/>
    <n v="3000.96"/>
    <n v="10335.01"/>
    <s v="Stayed"/>
    <x v="0"/>
    <s v="other"/>
    <n v="0"/>
    <s v="&gt;100"/>
    <n v="0"/>
    <x v="0"/>
    <x v="0"/>
  </r>
  <r>
    <s v="41068-TAM"/>
    <x v="1"/>
    <n v="38"/>
    <s v="No"/>
    <x v="4"/>
    <n v="9"/>
    <n v="11"/>
    <s v="None"/>
    <x v="0"/>
    <s v="Yes"/>
    <x v="0"/>
    <s v="DSL"/>
    <x v="1"/>
    <s v="Yes"/>
    <x v="0"/>
    <s v="Yes"/>
    <x v="0"/>
    <s v="No"/>
    <s v="No"/>
    <s v="Yes"/>
    <x v="2"/>
    <s v="No"/>
    <x v="0"/>
    <n v="73.5"/>
    <n v="5357.75"/>
    <n v="0"/>
    <n v="0"/>
    <n v="2441.69"/>
    <n v="7799.44"/>
    <s v="Stayed"/>
    <x v="0"/>
    <s v="other"/>
    <n v="0"/>
    <s v="50-100"/>
    <n v="0"/>
    <x v="0"/>
    <x v="3"/>
  </r>
  <r>
    <s v="41929-UTT"/>
    <x v="1"/>
    <n v="51"/>
    <s v="Yes"/>
    <x v="7"/>
    <n v="11"/>
    <n v="6"/>
    <s v="None"/>
    <x v="0"/>
    <s v="No"/>
    <x v="1"/>
    <s v="No"/>
    <x v="0"/>
    <s v="No"/>
    <x v="0"/>
    <s v="No"/>
    <x v="1"/>
    <s v="No"/>
    <s v="No"/>
    <s v="No"/>
    <x v="2"/>
    <s v="No"/>
    <x v="0"/>
    <n v="19.3"/>
    <n v="1304.8"/>
    <n v="0"/>
    <n v="0"/>
    <n v="187.92"/>
    <n v="1492.72"/>
    <s v="Stayed"/>
    <x v="0"/>
    <s v="other"/>
    <n v="0"/>
    <s v="&lt;20"/>
    <n v="0"/>
    <x v="1"/>
    <x v="3"/>
  </r>
  <r>
    <s v="16462-TAM"/>
    <x v="0"/>
    <n v="36"/>
    <s v="Yes"/>
    <x v="4"/>
    <n v="13"/>
    <n v="10"/>
    <s v="Deal 3"/>
    <x v="0"/>
    <s v="No"/>
    <x v="0"/>
    <s v="DSL"/>
    <x v="1"/>
    <s v="Yes"/>
    <x v="1"/>
    <s v="Yes"/>
    <x v="0"/>
    <s v="Yes"/>
    <s v="Yes"/>
    <s v="Yes"/>
    <x v="2"/>
    <s v="No"/>
    <x v="0"/>
    <n v="84.75"/>
    <n v="2839.45"/>
    <n v="0"/>
    <n v="0"/>
    <n v="309.06"/>
    <n v="3148.51"/>
    <s v="Stayed"/>
    <x v="0"/>
    <s v="other"/>
    <n v="0"/>
    <s v="50-100"/>
    <n v="0"/>
    <x v="0"/>
    <x v="3"/>
  </r>
  <r>
    <s v="47731-TAM"/>
    <x v="0"/>
    <n v="58"/>
    <s v="Yes"/>
    <x v="4"/>
    <n v="4"/>
    <n v="6"/>
    <s v="Deal 3"/>
    <x v="0"/>
    <s v="Yes"/>
    <x v="1"/>
    <s v="No"/>
    <x v="0"/>
    <s v="No"/>
    <x v="0"/>
    <s v="No"/>
    <x v="1"/>
    <s v="No"/>
    <s v="No"/>
    <s v="No"/>
    <x v="0"/>
    <s v="No"/>
    <x v="1"/>
    <n v="24.6"/>
    <n v="592.65"/>
    <n v="0"/>
    <n v="0"/>
    <n v="1135.92"/>
    <n v="1728.57"/>
    <s v="Stayed"/>
    <x v="0"/>
    <s v="other"/>
    <n v="0"/>
    <s v="20-50"/>
    <n v="0"/>
    <x v="1"/>
    <x v="3"/>
  </r>
  <r>
    <s v="47924-RAJ"/>
    <x v="1"/>
    <n v="57"/>
    <s v="No"/>
    <x v="8"/>
    <n v="6"/>
    <n v="11"/>
    <s v="None"/>
    <x v="0"/>
    <s v="Yes"/>
    <x v="0"/>
    <s v="DSL"/>
    <x v="1"/>
    <s v="No"/>
    <x v="1"/>
    <s v="No"/>
    <x v="1"/>
    <s v="Yes"/>
    <s v="Yes"/>
    <s v="Yes"/>
    <x v="0"/>
    <s v="Yes"/>
    <x v="1"/>
    <n v="68.75"/>
    <n v="3808"/>
    <n v="0"/>
    <n v="0"/>
    <n v="2400.16"/>
    <n v="6208.16"/>
    <s v="Stayed"/>
    <x v="0"/>
    <s v="other"/>
    <n v="0"/>
    <s v="50-100"/>
    <n v="0"/>
    <x v="1"/>
    <x v="3"/>
  </r>
  <r>
    <s v="33572-UTT"/>
    <x v="1"/>
    <n v="77"/>
    <s v="Yes"/>
    <x v="7"/>
    <n v="0"/>
    <n v="3"/>
    <s v="Deal 2"/>
    <x v="0"/>
    <s v="Yes"/>
    <x v="0"/>
    <s v="DSL"/>
    <x v="1"/>
    <s v="No"/>
    <x v="1"/>
    <s v="No"/>
    <x v="1"/>
    <s v="No"/>
    <s v="No"/>
    <s v="Yes"/>
    <x v="2"/>
    <s v="No"/>
    <x v="1"/>
    <n v="59.85"/>
    <n v="3103.25"/>
    <n v="19.16"/>
    <n v="0"/>
    <n v="1768"/>
    <n v="4852.09"/>
    <s v="Stayed"/>
    <x v="0"/>
    <s v="other"/>
    <n v="0"/>
    <s v="50-100"/>
    <n v="0"/>
    <x v="1"/>
    <x v="4"/>
  </r>
  <r>
    <s v="16874-UTT"/>
    <x v="1"/>
    <n v="49"/>
    <s v="Yes"/>
    <x v="7"/>
    <n v="8"/>
    <n v="6"/>
    <s v="Deal 2"/>
    <x v="0"/>
    <s v="No"/>
    <x v="1"/>
    <s v="No"/>
    <x v="0"/>
    <s v="No"/>
    <x v="0"/>
    <s v="No"/>
    <x v="1"/>
    <s v="No"/>
    <s v="No"/>
    <s v="No"/>
    <x v="2"/>
    <s v="No"/>
    <x v="0"/>
    <n v="21"/>
    <n v="1210.3"/>
    <n v="0"/>
    <n v="0"/>
    <n v="2118.0500000000002"/>
    <n v="3328.35"/>
    <s v="Stayed"/>
    <x v="0"/>
    <s v="other"/>
    <n v="0"/>
    <s v="20-50"/>
    <n v="0"/>
    <x v="0"/>
    <x v="3"/>
  </r>
  <r>
    <s v="56815-KAR"/>
    <x v="0"/>
    <n v="45"/>
    <s v="Yes"/>
    <x v="3"/>
    <n v="8"/>
    <n v="2"/>
    <s v="Deal 1"/>
    <x v="0"/>
    <s v="No"/>
    <x v="0"/>
    <s v="DSL"/>
    <x v="0"/>
    <s v="Yes"/>
    <x v="1"/>
    <s v="Yes"/>
    <x v="1"/>
    <s v="No"/>
    <s v="No"/>
    <s v="Yes"/>
    <x v="0"/>
    <s v="No"/>
    <x v="1"/>
    <n v="59.1"/>
    <n v="4134.7"/>
    <n v="0"/>
    <n v="0"/>
    <n v="999.12"/>
    <n v="5133.82"/>
    <s v="Stayed"/>
    <x v="0"/>
    <s v="other"/>
    <n v="0"/>
    <s v="50-100"/>
    <n v="0"/>
    <x v="0"/>
    <x v="4"/>
  </r>
  <r>
    <s v="73022-MAH"/>
    <x v="1"/>
    <n v="63"/>
    <s v="No"/>
    <x v="1"/>
    <n v="4"/>
    <n v="4"/>
    <s v="Deal 1"/>
    <x v="0"/>
    <s v="Yes"/>
    <x v="0"/>
    <s v="Fiber Optic"/>
    <x v="1"/>
    <s v="Yes"/>
    <x v="1"/>
    <s v="No"/>
    <x v="0"/>
    <s v="Yes"/>
    <s v="Yes"/>
    <s v="Yes"/>
    <x v="2"/>
    <s v="Yes"/>
    <x v="1"/>
    <n v="110.8"/>
    <n v="7553.6"/>
    <n v="0"/>
    <n v="0"/>
    <n v="3175.6"/>
    <n v="10729.2"/>
    <s v="Stayed"/>
    <x v="0"/>
    <s v="other"/>
    <n v="0"/>
    <s v="&gt;100"/>
    <n v="0"/>
    <x v="1"/>
    <x v="4"/>
  </r>
  <r>
    <s v="77336-UTT"/>
    <x v="1"/>
    <n v="37"/>
    <s v="Yes"/>
    <x v="7"/>
    <n v="4"/>
    <n v="10"/>
    <s v="Deal 5"/>
    <x v="0"/>
    <s v="No"/>
    <x v="0"/>
    <s v="Fiber Optic"/>
    <x v="0"/>
    <s v="No"/>
    <x v="0"/>
    <s v="No"/>
    <x v="0"/>
    <s v="Yes"/>
    <s v="Yes"/>
    <s v="Yes"/>
    <x v="1"/>
    <s v="No"/>
    <x v="1"/>
    <n v="90.6"/>
    <n v="90.6"/>
    <n v="0"/>
    <n v="0"/>
    <n v="31.68"/>
    <n v="122.28"/>
    <s v="Churned"/>
    <x v="1"/>
    <s v="Competitor offered higher download speeds"/>
    <n v="1"/>
    <s v="50-100"/>
    <n v="0"/>
    <x v="0"/>
    <x v="3"/>
  </r>
  <r>
    <s v="94270-MAD"/>
    <x v="1"/>
    <n v="53"/>
    <s v="No"/>
    <x v="11"/>
    <n v="13"/>
    <n v="35"/>
    <s v="None"/>
    <x v="0"/>
    <s v="No"/>
    <x v="1"/>
    <s v="No"/>
    <x v="0"/>
    <s v="No"/>
    <x v="0"/>
    <s v="No"/>
    <x v="1"/>
    <s v="No"/>
    <s v="No"/>
    <s v="No"/>
    <x v="2"/>
    <s v="No"/>
    <x v="0"/>
    <n v="19.5"/>
    <n v="1215.0999999999999"/>
    <n v="0"/>
    <n v="0"/>
    <n v="1532.16"/>
    <n v="2747.26"/>
    <s v="Stayed"/>
    <x v="0"/>
    <s v="other"/>
    <n v="0"/>
    <s v="&lt;20"/>
    <n v="0"/>
    <x v="1"/>
    <x v="0"/>
  </r>
  <r>
    <s v="35498-MAH"/>
    <x v="1"/>
    <n v="61"/>
    <s v="No"/>
    <x v="1"/>
    <n v="7"/>
    <n v="23"/>
    <s v="Deal 2"/>
    <x v="0"/>
    <s v="Yes"/>
    <x v="0"/>
    <s v="Fiber Optic"/>
    <x v="1"/>
    <s v="No"/>
    <x v="1"/>
    <s v="No"/>
    <x v="0"/>
    <s v="Yes"/>
    <s v="Yes"/>
    <s v="Yes"/>
    <x v="0"/>
    <s v="Yes"/>
    <x v="2"/>
    <n v="104.4"/>
    <n v="5232.8999999999996"/>
    <n v="0"/>
    <n v="0"/>
    <n v="1039.5"/>
    <n v="6272.4"/>
    <s v="Stayed"/>
    <x v="0"/>
    <s v="other"/>
    <n v="0"/>
    <s v="&gt;100"/>
    <n v="0"/>
    <x v="1"/>
    <x v="2"/>
  </r>
  <r>
    <s v="56177-KAR"/>
    <x v="0"/>
    <n v="51"/>
    <s v="Yes"/>
    <x v="3"/>
    <n v="5"/>
    <n v="11"/>
    <s v="None"/>
    <x v="0"/>
    <s v="Yes"/>
    <x v="0"/>
    <s v="Cable"/>
    <x v="1"/>
    <s v="Yes"/>
    <x v="1"/>
    <s v="Yes"/>
    <x v="1"/>
    <s v="No"/>
    <s v="No"/>
    <s v="Yes"/>
    <x v="2"/>
    <s v="Yes"/>
    <x v="1"/>
    <n v="67.8"/>
    <n v="4804.6499999999996"/>
    <n v="0"/>
    <n v="0"/>
    <n v="1117.44"/>
    <n v="5922.09"/>
    <s v="Stayed"/>
    <x v="0"/>
    <s v="other"/>
    <n v="0"/>
    <s v="50-100"/>
    <n v="0"/>
    <x v="1"/>
    <x v="3"/>
  </r>
  <r>
    <s v="81840-KAR"/>
    <x v="1"/>
    <n v="35"/>
    <s v="Yes"/>
    <x v="3"/>
    <n v="10"/>
    <n v="29"/>
    <s v="Deal 1"/>
    <x v="0"/>
    <s v="Yes"/>
    <x v="0"/>
    <s v="Fiber Optic"/>
    <x v="1"/>
    <s v="Yes"/>
    <x v="0"/>
    <s v="No"/>
    <x v="0"/>
    <s v="Yes"/>
    <s v="Yes"/>
    <s v="Yes"/>
    <x v="1"/>
    <s v="Yes"/>
    <x v="1"/>
    <n v="106.05"/>
    <n v="7554.05"/>
    <n v="0"/>
    <n v="0"/>
    <n v="2819.6"/>
    <n v="10373.65"/>
    <s v="Stayed"/>
    <x v="0"/>
    <s v="other"/>
    <n v="0"/>
    <s v="&gt;100"/>
    <n v="0"/>
    <x v="0"/>
    <x v="0"/>
  </r>
  <r>
    <s v="78540-UTT"/>
    <x v="1"/>
    <n v="43"/>
    <s v="No"/>
    <x v="18"/>
    <n v="7"/>
    <n v="18"/>
    <s v="Deal 3"/>
    <x v="0"/>
    <s v="No"/>
    <x v="1"/>
    <s v="No"/>
    <x v="0"/>
    <s v="No"/>
    <x v="0"/>
    <s v="No"/>
    <x v="1"/>
    <s v="No"/>
    <s v="No"/>
    <s v="No"/>
    <x v="2"/>
    <s v="No"/>
    <x v="0"/>
    <n v="19.75"/>
    <n v="757.95"/>
    <n v="0"/>
    <n v="0"/>
    <n v="620.49"/>
    <n v="1378.44"/>
    <s v="Stayed"/>
    <x v="0"/>
    <s v="other"/>
    <n v="0"/>
    <s v="&lt;20"/>
    <n v="0"/>
    <x v="0"/>
    <x v="2"/>
  </r>
  <r>
    <s v="96778-JAM"/>
    <x v="1"/>
    <n v="71"/>
    <s v="No"/>
    <x v="16"/>
    <n v="14"/>
    <n v="26"/>
    <s v="Deal 5"/>
    <x v="0"/>
    <s v="No"/>
    <x v="0"/>
    <s v="Fiber Optic"/>
    <x v="0"/>
    <s v="No"/>
    <x v="0"/>
    <s v="No"/>
    <x v="1"/>
    <s v="No"/>
    <s v="No"/>
    <s v="Yes"/>
    <x v="1"/>
    <s v="Yes"/>
    <x v="1"/>
    <n v="70.349999999999994"/>
    <n v="139.05000000000001"/>
    <n v="0"/>
    <n v="0"/>
    <n v="26.34"/>
    <n v="165.39"/>
    <s v="Churned"/>
    <x v="0"/>
    <s v="Don't know"/>
    <n v="1"/>
    <s v="50-100"/>
    <n v="0"/>
    <x v="1"/>
    <x v="0"/>
  </r>
  <r>
    <s v="93667-KER"/>
    <x v="1"/>
    <n v="38"/>
    <s v="No"/>
    <x v="20"/>
    <n v="7"/>
    <n v="33"/>
    <s v="None"/>
    <x v="0"/>
    <s v="No"/>
    <x v="1"/>
    <s v="No"/>
    <x v="0"/>
    <s v="No"/>
    <x v="0"/>
    <s v="No"/>
    <x v="1"/>
    <s v="No"/>
    <s v="No"/>
    <s v="No"/>
    <x v="0"/>
    <s v="Yes"/>
    <x v="0"/>
    <n v="20.55"/>
    <n v="57.4"/>
    <n v="0"/>
    <n v="0"/>
    <n v="33.81"/>
    <n v="91.21"/>
    <s v="Joined"/>
    <x v="0"/>
    <s v="other"/>
    <n v="0"/>
    <s v="20-50"/>
    <n v="1"/>
    <x v="0"/>
    <x v="0"/>
  </r>
  <r>
    <s v="97925-GUJ"/>
    <x v="1"/>
    <n v="25"/>
    <s v="Yes"/>
    <x v="6"/>
    <n v="7"/>
    <n v="20"/>
    <s v="Deal 2"/>
    <x v="0"/>
    <s v="Yes"/>
    <x v="0"/>
    <s v="Fiber Optic"/>
    <x v="0"/>
    <s v="No"/>
    <x v="1"/>
    <s v="No"/>
    <x v="0"/>
    <s v="Yes"/>
    <s v="Yes"/>
    <s v="Yes"/>
    <x v="0"/>
    <s v="No"/>
    <x v="1"/>
    <n v="101.25"/>
    <n v="5301.1"/>
    <n v="0"/>
    <n v="0"/>
    <n v="2329.08"/>
    <n v="7630.18"/>
    <s v="Stayed"/>
    <x v="0"/>
    <s v="other"/>
    <n v="0"/>
    <s v="&gt;100"/>
    <n v="0"/>
    <x v="2"/>
    <x v="2"/>
  </r>
  <r>
    <s v="72603-TAM"/>
    <x v="1"/>
    <n v="75"/>
    <s v="No"/>
    <x v="4"/>
    <n v="2"/>
    <n v="30"/>
    <s v="None"/>
    <x v="0"/>
    <s v="Yes"/>
    <x v="0"/>
    <s v="Fiber Optic"/>
    <x v="0"/>
    <s v="Yes"/>
    <x v="1"/>
    <s v="No"/>
    <x v="1"/>
    <s v="No"/>
    <s v="No"/>
    <s v="Yes"/>
    <x v="1"/>
    <s v="Yes"/>
    <x v="0"/>
    <n v="83.85"/>
    <n v="2716.3"/>
    <n v="0"/>
    <n v="0"/>
    <n v="1271.49"/>
    <n v="3987.79"/>
    <s v="Churned"/>
    <x v="1"/>
    <s v="Competitor made better offer"/>
    <n v="1"/>
    <s v="50-100"/>
    <n v="0"/>
    <x v="1"/>
    <x v="0"/>
  </r>
  <r>
    <s v="54490-AND"/>
    <x v="1"/>
    <n v="41"/>
    <s v="Yes"/>
    <x v="10"/>
    <n v="1"/>
    <n v="26"/>
    <s v="Deal 4"/>
    <x v="0"/>
    <s v="No"/>
    <x v="0"/>
    <s v="DSL"/>
    <x v="1"/>
    <s v="No"/>
    <x v="0"/>
    <s v="Yes"/>
    <x v="1"/>
    <s v="Yes"/>
    <s v="Yes"/>
    <s v="No"/>
    <x v="0"/>
    <s v="Yes"/>
    <x v="0"/>
    <n v="64.150000000000006"/>
    <n v="1274.45"/>
    <n v="0"/>
    <n v="100"/>
    <n v="675.6"/>
    <n v="2050.0500000000002"/>
    <s v="Stayed"/>
    <x v="0"/>
    <s v="other"/>
    <n v="0"/>
    <s v="50-100"/>
    <n v="0"/>
    <x v="0"/>
    <x v="0"/>
  </r>
  <r>
    <s v="74405-ODI"/>
    <x v="1"/>
    <n v="25"/>
    <s v="Yes"/>
    <x v="19"/>
    <n v="14"/>
    <n v="34"/>
    <s v="None"/>
    <x v="0"/>
    <s v="No"/>
    <x v="0"/>
    <s v="DSL"/>
    <x v="0"/>
    <s v="Yes"/>
    <x v="1"/>
    <s v="Yes"/>
    <x v="0"/>
    <s v="Yes"/>
    <s v="Yes"/>
    <s v="Yes"/>
    <x v="2"/>
    <s v="Yes"/>
    <x v="1"/>
    <n v="-4"/>
    <n v="5717.85"/>
    <n v="0"/>
    <n v="0"/>
    <n v="2784.6"/>
    <n v="8502.4500000000007"/>
    <s v="Stayed"/>
    <x v="0"/>
    <s v="other"/>
    <n v="0"/>
    <s v="&lt;20"/>
    <n v="0"/>
    <x v="2"/>
    <x v="0"/>
  </r>
  <r>
    <s v="65507-MAH"/>
    <x v="0"/>
    <n v="24"/>
    <s v="No"/>
    <x v="1"/>
    <n v="5"/>
    <n v="11"/>
    <s v="None"/>
    <x v="0"/>
    <s v="Yes"/>
    <x v="0"/>
    <s v="Fiber Optic"/>
    <x v="0"/>
    <s v="No"/>
    <x v="0"/>
    <s v="Yes"/>
    <x v="0"/>
    <s v="Yes"/>
    <s v="Yes"/>
    <s v="Yes"/>
    <x v="1"/>
    <s v="No"/>
    <x v="0"/>
    <n v="100.3"/>
    <n v="3541.4"/>
    <n v="0"/>
    <n v="0"/>
    <n v="1667.22"/>
    <n v="5208.62"/>
    <s v="Stayed"/>
    <x v="0"/>
    <s v="other"/>
    <n v="0"/>
    <s v="&gt;100"/>
    <n v="0"/>
    <x v="2"/>
    <x v="3"/>
  </r>
  <r>
    <s v="37960-TEL"/>
    <x v="1"/>
    <n v="77"/>
    <s v="No"/>
    <x v="5"/>
    <n v="0"/>
    <n v="2"/>
    <s v="None"/>
    <x v="0"/>
    <s v="No"/>
    <x v="0"/>
    <s v="Cable"/>
    <x v="0"/>
    <s v="Yes"/>
    <x v="0"/>
    <s v="No"/>
    <x v="1"/>
    <s v="No"/>
    <s v="No"/>
    <s v="Yes"/>
    <x v="2"/>
    <s v="Yes"/>
    <x v="0"/>
    <n v="51.3"/>
    <n v="419.35"/>
    <n v="0"/>
    <n v="0"/>
    <n v="77.069999999999993"/>
    <n v="496.42"/>
    <s v="Stayed"/>
    <x v="0"/>
    <s v="other"/>
    <n v="0"/>
    <s v="50-100"/>
    <n v="0"/>
    <x v="1"/>
    <x v="4"/>
  </r>
  <r>
    <s v="14765-MAD"/>
    <x v="1"/>
    <n v="73"/>
    <s v="Yes"/>
    <x v="11"/>
    <n v="13"/>
    <n v="2"/>
    <s v="None"/>
    <x v="0"/>
    <s v="Yes"/>
    <x v="0"/>
    <s v="Cable"/>
    <x v="1"/>
    <s v="Yes"/>
    <x v="1"/>
    <s v="Yes"/>
    <x v="1"/>
    <s v="No"/>
    <s v="No"/>
    <s v="Yes"/>
    <x v="0"/>
    <s v="Yes"/>
    <x v="0"/>
    <n v="68.45"/>
    <n v="4014"/>
    <n v="0"/>
    <n v="0"/>
    <n v="1501.92"/>
    <n v="5515.92"/>
    <s v="Stayed"/>
    <x v="0"/>
    <s v="other"/>
    <n v="0"/>
    <s v="50-100"/>
    <n v="0"/>
    <x v="1"/>
    <x v="4"/>
  </r>
  <r>
    <s v="69782-KAR"/>
    <x v="1"/>
    <n v="39"/>
    <s v="No"/>
    <x v="3"/>
    <n v="9"/>
    <n v="3"/>
    <s v="None"/>
    <x v="0"/>
    <s v="No"/>
    <x v="1"/>
    <s v="No"/>
    <x v="0"/>
    <s v="No"/>
    <x v="0"/>
    <s v="No"/>
    <x v="1"/>
    <s v="No"/>
    <s v="No"/>
    <s v="No"/>
    <x v="2"/>
    <s v="No"/>
    <x v="1"/>
    <n v="19.899999999999999"/>
    <n v="1115.5999999999999"/>
    <n v="0"/>
    <n v="0"/>
    <n v="2557.02"/>
    <n v="3672.62"/>
    <s v="Stayed"/>
    <x v="0"/>
    <s v="other"/>
    <n v="0"/>
    <s v="&lt;20"/>
    <n v="0"/>
    <x v="0"/>
    <x v="4"/>
  </r>
  <r>
    <s v="96032-BIH"/>
    <x v="0"/>
    <n v="36"/>
    <s v="No"/>
    <x v="9"/>
    <n v="7"/>
    <n v="22"/>
    <s v="None"/>
    <x v="0"/>
    <s v="Yes"/>
    <x v="0"/>
    <s v="Cable"/>
    <x v="1"/>
    <s v="Yes"/>
    <x v="1"/>
    <s v="No"/>
    <x v="1"/>
    <s v="No"/>
    <s v="No"/>
    <s v="Yes"/>
    <x v="0"/>
    <s v="Yes"/>
    <x v="1"/>
    <n v="64.400000000000006"/>
    <n v="3035.35"/>
    <n v="0"/>
    <n v="0"/>
    <n v="1259.52"/>
    <n v="4294.87"/>
    <s v="Stayed"/>
    <x v="0"/>
    <s v="other"/>
    <n v="0"/>
    <s v="50-100"/>
    <n v="0"/>
    <x v="0"/>
    <x v="2"/>
  </r>
  <r>
    <s v="88282-CHH"/>
    <x v="1"/>
    <n v="35"/>
    <s v="Yes"/>
    <x v="12"/>
    <n v="11"/>
    <n v="36"/>
    <s v="Deal 2"/>
    <x v="0"/>
    <s v="Yes"/>
    <x v="0"/>
    <s v="Fiber Optic"/>
    <x v="0"/>
    <s v="Yes"/>
    <x v="0"/>
    <s v="Yes"/>
    <x v="0"/>
    <s v="No"/>
    <s v="No"/>
    <s v="Yes"/>
    <x v="1"/>
    <s v="Yes"/>
    <x v="0"/>
    <n v="96.95"/>
    <n v="5432.2"/>
    <n v="0"/>
    <n v="0"/>
    <n v="1317.12"/>
    <n v="6749.32"/>
    <s v="Stayed"/>
    <x v="0"/>
    <s v="other"/>
    <n v="0"/>
    <s v="50-100"/>
    <n v="0"/>
    <x v="0"/>
    <x v="0"/>
  </r>
  <r>
    <s v="42599-WES"/>
    <x v="0"/>
    <n v="33"/>
    <s v="Yes"/>
    <x v="2"/>
    <n v="10"/>
    <n v="23"/>
    <s v="None"/>
    <x v="0"/>
    <s v="Yes"/>
    <x v="0"/>
    <s v="Fiber Optic"/>
    <x v="0"/>
    <s v="No"/>
    <x v="0"/>
    <s v="Yes"/>
    <x v="0"/>
    <s v="Yes"/>
    <s v="Yes"/>
    <s v="Yes"/>
    <x v="0"/>
    <s v="Yes"/>
    <x v="1"/>
    <n v="100.95"/>
    <n v="1875.55"/>
    <n v="0"/>
    <n v="0"/>
    <n v="112.67"/>
    <n v="1988.22"/>
    <s v="Churned"/>
    <x v="2"/>
    <s v="Poor expertise of online support"/>
    <n v="1"/>
    <s v="&gt;100"/>
    <n v="0"/>
    <x v="2"/>
    <x v="2"/>
  </r>
  <r>
    <s v="52350-MAD"/>
    <x v="0"/>
    <n v="64"/>
    <s v="Yes"/>
    <x v="11"/>
    <n v="11"/>
    <n v="35"/>
    <s v="None"/>
    <x v="0"/>
    <s v="Yes"/>
    <x v="0"/>
    <s v="Fiber Optic"/>
    <x v="1"/>
    <s v="Yes"/>
    <x v="1"/>
    <s v="No"/>
    <x v="1"/>
    <s v="No"/>
    <s v="No"/>
    <s v="Yes"/>
    <x v="1"/>
    <s v="Yes"/>
    <x v="1"/>
    <n v="89.1"/>
    <n v="5618.3"/>
    <n v="0"/>
    <n v="0"/>
    <n v="295.12"/>
    <n v="5913.42"/>
    <s v="Stayed"/>
    <x v="0"/>
    <s v="other"/>
    <n v="0"/>
    <s v="50-100"/>
    <n v="0"/>
    <x v="1"/>
    <x v="0"/>
  </r>
  <r>
    <s v="63904-ODI"/>
    <x v="1"/>
    <n v="39"/>
    <s v="No"/>
    <x v="19"/>
    <n v="8"/>
    <n v="33"/>
    <s v="None"/>
    <x v="0"/>
    <s v="No"/>
    <x v="0"/>
    <s v="DSL"/>
    <x v="1"/>
    <s v="No"/>
    <x v="1"/>
    <s v="Yes"/>
    <x v="1"/>
    <s v="Yes"/>
    <s v="Yes"/>
    <s v="Yes"/>
    <x v="0"/>
    <s v="Yes"/>
    <x v="1"/>
    <n v="68.75"/>
    <n v="1689.45"/>
    <n v="0"/>
    <n v="0"/>
    <n v="721.97"/>
    <n v="2411.42"/>
    <s v="Stayed"/>
    <x v="0"/>
    <s v="other"/>
    <n v="0"/>
    <s v="50-100"/>
    <n v="0"/>
    <x v="0"/>
    <x v="0"/>
  </r>
  <r>
    <s v="55650-BIH"/>
    <x v="1"/>
    <n v="27"/>
    <s v="No"/>
    <x v="9"/>
    <n v="0"/>
    <n v="36"/>
    <s v="None"/>
    <x v="0"/>
    <s v="No"/>
    <x v="0"/>
    <s v="DSL"/>
    <x v="1"/>
    <s v="No"/>
    <x v="0"/>
    <s v="No"/>
    <x v="1"/>
    <s v="Yes"/>
    <s v="Yes"/>
    <s v="Yes"/>
    <x v="1"/>
    <s v="Yes"/>
    <x v="0"/>
    <n v="60.2"/>
    <n v="1834.15"/>
    <n v="0"/>
    <n v="0"/>
    <n v="40.89"/>
    <n v="1875.04"/>
    <s v="Stayed"/>
    <x v="0"/>
    <s v="other"/>
    <n v="0"/>
    <s v="50-100"/>
    <n v="0"/>
    <x v="2"/>
    <x v="0"/>
  </r>
  <r>
    <s v="74169-BIH"/>
    <x v="0"/>
    <n v="33"/>
    <s v="Yes"/>
    <x v="9"/>
    <n v="0"/>
    <n v="9"/>
    <s v="None"/>
    <x v="0"/>
    <s v="No"/>
    <x v="0"/>
    <s v="Cable"/>
    <x v="0"/>
    <s v="No"/>
    <x v="1"/>
    <s v="Yes"/>
    <x v="0"/>
    <s v="Yes"/>
    <s v="Yes"/>
    <s v="Yes"/>
    <x v="0"/>
    <s v="Yes"/>
    <x v="1"/>
    <n v="75.349999999999994"/>
    <n v="2243.9"/>
    <n v="2.2400000000000002"/>
    <n v="0"/>
    <n v="107.01"/>
    <n v="2348.67"/>
    <s v="Stayed"/>
    <x v="0"/>
    <s v="other"/>
    <n v="0"/>
    <s v="50-100"/>
    <n v="0"/>
    <x v="2"/>
    <x v="3"/>
  </r>
  <r>
    <s v="38999-WES"/>
    <x v="1"/>
    <n v="59"/>
    <s v="Yes"/>
    <x v="2"/>
    <n v="0"/>
    <n v="15"/>
    <s v="Deal 5"/>
    <x v="0"/>
    <s v="No"/>
    <x v="0"/>
    <s v="Fiber Optic"/>
    <x v="0"/>
    <s v="No"/>
    <x v="0"/>
    <s v="No"/>
    <x v="1"/>
    <s v="No"/>
    <s v="No"/>
    <s v="Yes"/>
    <x v="1"/>
    <s v="Yes"/>
    <x v="0"/>
    <n v="69.8"/>
    <n v="134.69999999999999"/>
    <n v="0"/>
    <n v="0"/>
    <n v="75.44"/>
    <n v="210.14"/>
    <s v="Churned"/>
    <x v="0"/>
    <s v="Don't know"/>
    <n v="1"/>
    <s v="50-100"/>
    <n v="0"/>
    <x v="1"/>
    <x v="1"/>
  </r>
  <r>
    <s v="18357-JAM"/>
    <x v="0"/>
    <n v="51"/>
    <s v="No"/>
    <x v="16"/>
    <n v="3"/>
    <n v="23"/>
    <s v="None"/>
    <x v="0"/>
    <s v="Yes"/>
    <x v="0"/>
    <s v="Fiber Optic"/>
    <x v="0"/>
    <s v="No"/>
    <x v="0"/>
    <s v="No"/>
    <x v="1"/>
    <s v="No"/>
    <s v="No"/>
    <s v="Yes"/>
    <x v="1"/>
    <s v="Yes"/>
    <x v="1"/>
    <n v="75.45"/>
    <n v="75.45"/>
    <n v="0"/>
    <n v="0"/>
    <n v="11.58"/>
    <n v="87.03"/>
    <s v="Churned"/>
    <x v="1"/>
    <s v="Competitor made better offer"/>
    <n v="1"/>
    <s v="50-100"/>
    <n v="0"/>
    <x v="1"/>
    <x v="2"/>
  </r>
  <r>
    <s v="79910-TAM"/>
    <x v="1"/>
    <n v="42"/>
    <s v="No"/>
    <x v="4"/>
    <n v="6"/>
    <n v="33"/>
    <s v="None"/>
    <x v="0"/>
    <s v="Yes"/>
    <x v="0"/>
    <s v="Fiber Optic"/>
    <x v="0"/>
    <s v="No"/>
    <x v="0"/>
    <s v="No"/>
    <x v="1"/>
    <s v="No"/>
    <s v="No"/>
    <s v="No"/>
    <x v="1"/>
    <s v="Yes"/>
    <x v="1"/>
    <n v="76.95"/>
    <n v="228.4"/>
    <n v="0"/>
    <n v="10"/>
    <n v="115.14"/>
    <n v="353.54"/>
    <s v="Churned"/>
    <x v="1"/>
    <s v="Competitor made better offer"/>
    <n v="1"/>
    <s v="50-100"/>
    <n v="0"/>
    <x v="0"/>
    <x v="0"/>
  </r>
  <r>
    <s v="95493-UTT"/>
    <x v="1"/>
    <n v="61"/>
    <s v="No"/>
    <x v="7"/>
    <n v="12"/>
    <n v="26"/>
    <s v="None"/>
    <x v="0"/>
    <s v="No"/>
    <x v="0"/>
    <s v="Cable"/>
    <x v="0"/>
    <s v="Yes"/>
    <x v="0"/>
    <s v="No"/>
    <x v="0"/>
    <s v="No"/>
    <s v="No"/>
    <s v="Yes"/>
    <x v="0"/>
    <s v="Yes"/>
    <x v="0"/>
    <n v="58.85"/>
    <n v="1215.45"/>
    <n v="0"/>
    <n v="0"/>
    <n v="750.12"/>
    <n v="1965.57"/>
    <s v="Stayed"/>
    <x v="0"/>
    <s v="other"/>
    <n v="0"/>
    <s v="50-100"/>
    <n v="0"/>
    <x v="1"/>
    <x v="0"/>
  </r>
  <r>
    <s v="61572-GUJ"/>
    <x v="0"/>
    <n v="22"/>
    <s v="No"/>
    <x v="6"/>
    <n v="12"/>
    <n v="9"/>
    <s v="None"/>
    <x v="0"/>
    <s v="No"/>
    <x v="0"/>
    <s v="Fiber Optic"/>
    <x v="0"/>
    <s v="No"/>
    <x v="0"/>
    <s v="Yes"/>
    <x v="1"/>
    <s v="No"/>
    <s v="No"/>
    <s v="Yes"/>
    <x v="1"/>
    <s v="Yes"/>
    <x v="0"/>
    <n v="74.55"/>
    <n v="1170.5"/>
    <n v="0"/>
    <n v="0"/>
    <n v="613.12"/>
    <n v="1783.62"/>
    <s v="Stayed"/>
    <x v="0"/>
    <s v="other"/>
    <n v="0"/>
    <s v="50-100"/>
    <n v="0"/>
    <x v="2"/>
    <x v="3"/>
  </r>
  <r>
    <s v="68180-TEL"/>
    <x v="0"/>
    <n v="33"/>
    <s v="Yes"/>
    <x v="5"/>
    <n v="3"/>
    <n v="30"/>
    <s v="None"/>
    <x v="0"/>
    <s v="No"/>
    <x v="0"/>
    <s v="Cable"/>
    <x v="1"/>
    <s v="Yes"/>
    <x v="0"/>
    <s v="Yes"/>
    <x v="1"/>
    <s v="Yes"/>
    <s v="Yes"/>
    <s v="Yes"/>
    <x v="2"/>
    <s v="No"/>
    <x v="1"/>
    <n v="68.25"/>
    <n v="1114.8499999999999"/>
    <n v="0"/>
    <n v="0"/>
    <n v="321.92"/>
    <n v="1436.77"/>
    <s v="Stayed"/>
    <x v="0"/>
    <s v="other"/>
    <n v="0"/>
    <s v="50-100"/>
    <n v="0"/>
    <x v="2"/>
    <x v="0"/>
  </r>
  <r>
    <s v="14277-GUJ"/>
    <x v="1"/>
    <n v="33"/>
    <s v="Yes"/>
    <x v="6"/>
    <n v="14"/>
    <n v="1"/>
    <s v="None"/>
    <x v="0"/>
    <s v="No"/>
    <x v="0"/>
    <s v="Cable"/>
    <x v="1"/>
    <s v="No"/>
    <x v="1"/>
    <s v="No"/>
    <x v="1"/>
    <s v="Yes"/>
    <s v="Yes"/>
    <s v="Yes"/>
    <x v="1"/>
    <s v="Yes"/>
    <x v="2"/>
    <n v="88.9"/>
    <n v="454.15"/>
    <n v="0"/>
    <n v="0"/>
    <n v="207.85"/>
    <n v="662"/>
    <s v="Churned"/>
    <x v="1"/>
    <s v="Competitor offered higher download speeds"/>
    <n v="1"/>
    <s v="50-100"/>
    <n v="0"/>
    <x v="2"/>
    <x v="4"/>
  </r>
  <r>
    <s v="96476-UTT"/>
    <x v="0"/>
    <n v="32"/>
    <s v="No"/>
    <x v="7"/>
    <n v="10"/>
    <n v="14"/>
    <s v="None"/>
    <x v="0"/>
    <s v="No"/>
    <x v="0"/>
    <s v="DSL"/>
    <x v="0"/>
    <s v="No"/>
    <x v="1"/>
    <s v="No"/>
    <x v="1"/>
    <s v="No"/>
    <s v="No"/>
    <s v="No"/>
    <x v="1"/>
    <s v="Yes"/>
    <x v="0"/>
    <n v="50"/>
    <n v="892.7"/>
    <n v="0"/>
    <n v="50"/>
    <n v="311.94"/>
    <n v="1254.6400000000001"/>
    <s v="Stayed"/>
    <x v="0"/>
    <s v="other"/>
    <n v="0"/>
    <s v="50-100"/>
    <n v="0"/>
    <x v="2"/>
    <x v="1"/>
  </r>
  <r>
    <s v="37191-MAH"/>
    <x v="1"/>
    <n v="29"/>
    <s v="Yes"/>
    <x v="1"/>
    <n v="9"/>
    <n v="13"/>
    <s v="Deal 3"/>
    <x v="0"/>
    <s v="No"/>
    <x v="0"/>
    <s v="Cable"/>
    <x v="1"/>
    <s v="Yes"/>
    <x v="1"/>
    <s v="No"/>
    <x v="1"/>
    <s v="No"/>
    <s v="No"/>
    <s v="Yes"/>
    <x v="0"/>
    <s v="Yes"/>
    <x v="0"/>
    <n v="58.45"/>
    <n v="1955.4"/>
    <n v="0"/>
    <n v="0"/>
    <n v="290.07"/>
    <n v="2245.4699999999998"/>
    <s v="Stayed"/>
    <x v="0"/>
    <s v="other"/>
    <n v="0"/>
    <s v="50-100"/>
    <n v="0"/>
    <x v="2"/>
    <x v="1"/>
  </r>
  <r>
    <s v="62820-DEL"/>
    <x v="0"/>
    <n v="40"/>
    <s v="No"/>
    <x v="0"/>
    <n v="13"/>
    <n v="33"/>
    <s v="None"/>
    <x v="0"/>
    <s v="No"/>
    <x v="1"/>
    <s v="No"/>
    <x v="0"/>
    <s v="No"/>
    <x v="0"/>
    <s v="No"/>
    <x v="1"/>
    <s v="No"/>
    <s v="No"/>
    <s v="No"/>
    <x v="2"/>
    <s v="No"/>
    <x v="0"/>
    <n v="20.100000000000001"/>
    <n v="655.29999999999995"/>
    <n v="38.61"/>
    <n v="0"/>
    <n v="411.25"/>
    <n v="1027.94"/>
    <s v="Stayed"/>
    <x v="0"/>
    <s v="other"/>
    <n v="0"/>
    <s v="20-50"/>
    <n v="0"/>
    <x v="0"/>
    <x v="0"/>
  </r>
  <r>
    <s v="81969-HAR"/>
    <x v="0"/>
    <n v="21"/>
    <s v="No"/>
    <x v="15"/>
    <n v="1"/>
    <n v="3"/>
    <s v="None"/>
    <x v="0"/>
    <s v="Yes"/>
    <x v="1"/>
    <s v="No"/>
    <x v="0"/>
    <s v="No"/>
    <x v="0"/>
    <s v="No"/>
    <x v="1"/>
    <s v="No"/>
    <s v="No"/>
    <s v="No"/>
    <x v="2"/>
    <s v="No"/>
    <x v="1"/>
    <n v="24.45"/>
    <n v="1730.65"/>
    <n v="0"/>
    <n v="0"/>
    <n v="2386.31"/>
    <n v="4116.96"/>
    <s v="Stayed"/>
    <x v="0"/>
    <s v="other"/>
    <n v="0"/>
    <s v="20-50"/>
    <n v="0"/>
    <x v="2"/>
    <x v="4"/>
  </r>
  <r>
    <s v="22130-TAM"/>
    <x v="1"/>
    <n v="21"/>
    <s v="No"/>
    <x v="4"/>
    <n v="14"/>
    <n v="7"/>
    <s v="None"/>
    <x v="0"/>
    <s v="No"/>
    <x v="0"/>
    <s v="Cable"/>
    <x v="1"/>
    <s v="No"/>
    <x v="1"/>
    <s v="Yes"/>
    <x v="1"/>
    <s v="Yes"/>
    <s v="Yes"/>
    <s v="Yes"/>
    <x v="2"/>
    <s v="Yes"/>
    <x v="0"/>
    <n v="70.849999999999994"/>
    <n v="4973.3999999999996"/>
    <n v="0"/>
    <n v="0"/>
    <n v="172.53"/>
    <n v="5145.93"/>
    <s v="Stayed"/>
    <x v="0"/>
    <s v="other"/>
    <n v="0"/>
    <s v="50-100"/>
    <n v="0"/>
    <x v="2"/>
    <x v="3"/>
  </r>
  <r>
    <s v="83137-KAR"/>
    <x v="0"/>
    <n v="26"/>
    <s v="Yes"/>
    <x v="3"/>
    <n v="13"/>
    <n v="8"/>
    <s v="Deal 3"/>
    <x v="0"/>
    <s v="Yes"/>
    <x v="0"/>
    <s v="Fiber Optic"/>
    <x v="0"/>
    <s v="Yes"/>
    <x v="1"/>
    <s v="Yes"/>
    <x v="1"/>
    <s v="No"/>
    <s v="Yes"/>
    <s v="Yes"/>
    <x v="1"/>
    <s v="No"/>
    <x v="0"/>
    <n v="88.6"/>
    <n v="2888.7"/>
    <n v="0"/>
    <n v="0"/>
    <n v="363.33"/>
    <n v="3252.03"/>
    <s v="Stayed"/>
    <x v="0"/>
    <s v="other"/>
    <n v="0"/>
    <s v="50-100"/>
    <n v="0"/>
    <x v="2"/>
    <x v="3"/>
  </r>
  <r>
    <s v="51717-TAM"/>
    <x v="0"/>
    <n v="37"/>
    <s v="No"/>
    <x v="4"/>
    <n v="12"/>
    <n v="24"/>
    <s v="Deal 4"/>
    <x v="0"/>
    <s v="No"/>
    <x v="1"/>
    <s v="No"/>
    <x v="0"/>
    <s v="No"/>
    <x v="0"/>
    <s v="No"/>
    <x v="1"/>
    <s v="No"/>
    <s v="No"/>
    <s v="No"/>
    <x v="0"/>
    <s v="No"/>
    <x v="0"/>
    <n v="20.3"/>
    <n v="475.1"/>
    <n v="0"/>
    <n v="0"/>
    <n v="227.92"/>
    <n v="703.02"/>
    <s v="Stayed"/>
    <x v="0"/>
    <s v="other"/>
    <n v="0"/>
    <s v="20-50"/>
    <n v="0"/>
    <x v="0"/>
    <x v="0"/>
  </r>
  <r>
    <s v="69354-AND"/>
    <x v="1"/>
    <n v="54"/>
    <s v="Yes"/>
    <x v="10"/>
    <n v="6"/>
    <n v="21"/>
    <s v="Deal 1"/>
    <x v="0"/>
    <s v="No"/>
    <x v="1"/>
    <s v="No"/>
    <x v="0"/>
    <s v="No"/>
    <x v="0"/>
    <s v="No"/>
    <x v="1"/>
    <s v="No"/>
    <s v="No"/>
    <s v="No"/>
    <x v="2"/>
    <s v="No"/>
    <x v="1"/>
    <n v="20.05"/>
    <n v="1386.9"/>
    <n v="0"/>
    <n v="0"/>
    <n v="192.44"/>
    <n v="1579.34"/>
    <s v="Stayed"/>
    <x v="0"/>
    <s v="other"/>
    <n v="0"/>
    <s v="20-50"/>
    <n v="0"/>
    <x v="1"/>
    <x v="2"/>
  </r>
  <r>
    <s v="92414-UTT"/>
    <x v="0"/>
    <n v="21"/>
    <s v="No"/>
    <x v="7"/>
    <n v="0"/>
    <n v="9"/>
    <s v="None"/>
    <x v="0"/>
    <s v="No"/>
    <x v="1"/>
    <s v="No"/>
    <x v="0"/>
    <s v="No"/>
    <x v="0"/>
    <s v="No"/>
    <x v="1"/>
    <s v="No"/>
    <s v="No"/>
    <s v="No"/>
    <x v="0"/>
    <s v="No"/>
    <x v="0"/>
    <n v="20.05"/>
    <n v="552.9"/>
    <n v="0"/>
    <n v="0"/>
    <n v="467.1"/>
    <n v="1020"/>
    <s v="Stayed"/>
    <x v="0"/>
    <s v="other"/>
    <n v="0"/>
    <s v="20-50"/>
    <n v="0"/>
    <x v="2"/>
    <x v="3"/>
  </r>
  <r>
    <s v="15586-HAR"/>
    <x v="1"/>
    <n v="62"/>
    <s v="No"/>
    <x v="15"/>
    <n v="4"/>
    <n v="16"/>
    <s v="Deal 5"/>
    <x v="0"/>
    <s v="No"/>
    <x v="1"/>
    <s v="No"/>
    <x v="0"/>
    <s v="No"/>
    <x v="0"/>
    <s v="No"/>
    <x v="1"/>
    <s v="No"/>
    <s v="No"/>
    <s v="No"/>
    <x v="1"/>
    <s v="No"/>
    <x v="0"/>
    <n v="20.2"/>
    <n v="123.65"/>
    <n v="0"/>
    <n v="0"/>
    <n v="259.08"/>
    <n v="382.73"/>
    <s v="Stayed"/>
    <x v="0"/>
    <s v="other"/>
    <n v="0"/>
    <s v="20-50"/>
    <n v="0"/>
    <x v="1"/>
    <x v="1"/>
  </r>
  <r>
    <s v="65602-BIH"/>
    <x v="1"/>
    <n v="36"/>
    <s v="No"/>
    <x v="9"/>
    <n v="8"/>
    <n v="20"/>
    <s v="Deal 1"/>
    <x v="0"/>
    <s v="Yes"/>
    <x v="1"/>
    <s v="No"/>
    <x v="0"/>
    <s v="No"/>
    <x v="0"/>
    <s v="No"/>
    <x v="1"/>
    <s v="No"/>
    <s v="No"/>
    <s v="No"/>
    <x v="2"/>
    <s v="No"/>
    <x v="0"/>
    <n v="25.4"/>
    <n v="1782.05"/>
    <n v="0"/>
    <n v="0"/>
    <n v="653.1"/>
    <n v="2435.15"/>
    <s v="Stayed"/>
    <x v="0"/>
    <s v="other"/>
    <n v="0"/>
    <s v="20-50"/>
    <n v="0"/>
    <x v="0"/>
    <x v="2"/>
  </r>
  <r>
    <s v="96611-TAM"/>
    <x v="1"/>
    <n v="32"/>
    <s v="Yes"/>
    <x v="4"/>
    <n v="1"/>
    <n v="18"/>
    <s v="None"/>
    <x v="0"/>
    <s v="Yes"/>
    <x v="0"/>
    <s v="Fiber Optic"/>
    <x v="1"/>
    <s v="Yes"/>
    <x v="1"/>
    <s v="Yes"/>
    <x v="1"/>
    <s v="Yes"/>
    <s v="Yes"/>
    <s v="Yes"/>
    <x v="2"/>
    <s v="No"/>
    <x v="0"/>
    <n v="106.65"/>
    <n v="5174.3500000000004"/>
    <n v="0"/>
    <n v="0"/>
    <n v="1992.83"/>
    <n v="7167.18"/>
    <s v="Stayed"/>
    <x v="0"/>
    <s v="other"/>
    <n v="0"/>
    <s v="&gt;100"/>
    <n v="0"/>
    <x v="2"/>
    <x v="2"/>
  </r>
  <r>
    <s v="68230-GUJ"/>
    <x v="1"/>
    <n v="69"/>
    <s v="Yes"/>
    <x v="6"/>
    <n v="15"/>
    <n v="16"/>
    <s v="Deal 2"/>
    <x v="0"/>
    <s v="Yes"/>
    <x v="0"/>
    <s v="Fiber Optic"/>
    <x v="0"/>
    <s v="No"/>
    <x v="1"/>
    <s v="No"/>
    <x v="0"/>
    <s v="No"/>
    <s v="No"/>
    <s v="Yes"/>
    <x v="2"/>
    <s v="Yes"/>
    <x v="1"/>
    <n v="89.2"/>
    <n v="4040.2"/>
    <n v="0"/>
    <n v="0"/>
    <n v="644.6"/>
    <n v="4684.8"/>
    <s v="Stayed"/>
    <x v="0"/>
    <s v="other"/>
    <n v="0"/>
    <s v="50-100"/>
    <n v="0"/>
    <x v="1"/>
    <x v="1"/>
  </r>
  <r>
    <s v="36323-UTT"/>
    <x v="1"/>
    <n v="48"/>
    <s v="No"/>
    <x v="7"/>
    <n v="14"/>
    <n v="11"/>
    <s v="None"/>
    <x v="0"/>
    <s v="No"/>
    <x v="1"/>
    <s v="No"/>
    <x v="0"/>
    <s v="No"/>
    <x v="0"/>
    <s v="No"/>
    <x v="1"/>
    <s v="No"/>
    <s v="No"/>
    <s v="No"/>
    <x v="0"/>
    <s v="No"/>
    <x v="1"/>
    <n v="20.5"/>
    <n v="38.25"/>
    <n v="0"/>
    <n v="0"/>
    <n v="62.02"/>
    <n v="100.27"/>
    <s v="Joined"/>
    <x v="0"/>
    <s v="other"/>
    <n v="0"/>
    <s v="20-50"/>
    <n v="1"/>
    <x v="0"/>
    <x v="3"/>
  </r>
  <r>
    <s v="45771-KAR"/>
    <x v="1"/>
    <n v="50"/>
    <s v="No"/>
    <x v="3"/>
    <n v="3"/>
    <n v="7"/>
    <s v="None"/>
    <x v="0"/>
    <s v="No"/>
    <x v="0"/>
    <s v="DSL"/>
    <x v="0"/>
    <s v="No"/>
    <x v="0"/>
    <s v="No"/>
    <x v="1"/>
    <s v="No"/>
    <s v="No"/>
    <s v="Yes"/>
    <x v="1"/>
    <s v="No"/>
    <x v="0"/>
    <n v="44.45"/>
    <n v="44.45"/>
    <n v="0"/>
    <n v="0"/>
    <n v="23.34"/>
    <n v="67.790000000000006"/>
    <s v="Joined"/>
    <x v="0"/>
    <s v="other"/>
    <n v="0"/>
    <s v="20-50"/>
    <n v="1"/>
    <x v="1"/>
    <x v="3"/>
  </r>
  <r>
    <s v="27247-PUN"/>
    <x v="0"/>
    <n v="49"/>
    <s v="Yes"/>
    <x v="13"/>
    <n v="11"/>
    <n v="28"/>
    <s v="None"/>
    <x v="0"/>
    <s v="No"/>
    <x v="1"/>
    <s v="No"/>
    <x v="0"/>
    <s v="No"/>
    <x v="0"/>
    <s v="No"/>
    <x v="1"/>
    <s v="No"/>
    <s v="No"/>
    <s v="No"/>
    <x v="2"/>
    <s v="Yes"/>
    <x v="0"/>
    <n v="19.149999999999999"/>
    <n v="515.75"/>
    <n v="0"/>
    <n v="0"/>
    <n v="1139.8399999999999"/>
    <n v="1655.59"/>
    <s v="Stayed"/>
    <x v="0"/>
    <s v="other"/>
    <n v="0"/>
    <s v="&lt;20"/>
    <n v="0"/>
    <x v="0"/>
    <x v="0"/>
  </r>
  <r>
    <s v="26538-AND"/>
    <x v="1"/>
    <n v="29"/>
    <s v="No"/>
    <x v="10"/>
    <n v="11"/>
    <n v="25"/>
    <s v="Deal 2"/>
    <x v="1"/>
    <s v="No"/>
    <x v="0"/>
    <s v="DSL"/>
    <x v="1"/>
    <s v="No"/>
    <x v="1"/>
    <s v="Yes"/>
    <x v="0"/>
    <s v="Yes"/>
    <s v="Yes"/>
    <s v="Yes"/>
    <x v="2"/>
    <s v="Yes"/>
    <x v="1"/>
    <n v="60.75"/>
    <n v="2893.4"/>
    <n v="0"/>
    <n v="0"/>
    <n v="0"/>
    <n v="2893.4"/>
    <s v="Stayed"/>
    <x v="0"/>
    <s v="other"/>
    <n v="0"/>
    <s v="50-100"/>
    <n v="0"/>
    <x v="2"/>
    <x v="0"/>
  </r>
  <r>
    <s v="79581-KAR"/>
    <x v="1"/>
    <n v="57"/>
    <s v="No"/>
    <x v="3"/>
    <n v="3"/>
    <n v="12"/>
    <s v="Deal 4"/>
    <x v="0"/>
    <s v="No"/>
    <x v="1"/>
    <s v="No"/>
    <x v="0"/>
    <s v="No"/>
    <x v="0"/>
    <s v="No"/>
    <x v="1"/>
    <s v="No"/>
    <s v="No"/>
    <s v="No"/>
    <x v="1"/>
    <s v="No"/>
    <x v="0"/>
    <n v="18.850000000000001"/>
    <n v="163.19999999999999"/>
    <n v="0"/>
    <n v="0"/>
    <n v="410.4"/>
    <n v="573.6"/>
    <s v="Stayed"/>
    <x v="0"/>
    <s v="other"/>
    <n v="0"/>
    <s v="&lt;20"/>
    <n v="0"/>
    <x v="1"/>
    <x v="1"/>
  </r>
  <r>
    <s v="13318-AND"/>
    <x v="0"/>
    <n v="45"/>
    <s v="No"/>
    <x v="10"/>
    <n v="11"/>
    <n v="25"/>
    <s v="Deal 5"/>
    <x v="1"/>
    <s v="No"/>
    <x v="0"/>
    <s v="DSL"/>
    <x v="0"/>
    <s v="Yes"/>
    <x v="0"/>
    <s v="No"/>
    <x v="1"/>
    <s v="No"/>
    <s v="No"/>
    <s v="No"/>
    <x v="1"/>
    <s v="Yes"/>
    <x v="2"/>
    <n v="31.35"/>
    <n v="31.35"/>
    <n v="0"/>
    <n v="80"/>
    <n v="0"/>
    <n v="111.35"/>
    <s v="Churned"/>
    <x v="4"/>
    <s v="Attitude of service provider"/>
    <n v="1"/>
    <s v="20-50"/>
    <n v="0"/>
    <x v="0"/>
    <x v="0"/>
  </r>
  <r>
    <s v="27561-UTT"/>
    <x v="1"/>
    <n v="19"/>
    <s v="No"/>
    <x v="7"/>
    <n v="6"/>
    <n v="10"/>
    <s v="Deal 5"/>
    <x v="0"/>
    <s v="No"/>
    <x v="1"/>
    <s v="No"/>
    <x v="0"/>
    <s v="No"/>
    <x v="0"/>
    <s v="No"/>
    <x v="1"/>
    <s v="No"/>
    <s v="No"/>
    <s v="No"/>
    <x v="1"/>
    <s v="Yes"/>
    <x v="0"/>
    <n v="20.25"/>
    <n v="20.25"/>
    <n v="0"/>
    <n v="0"/>
    <n v="47.25"/>
    <n v="67.5"/>
    <s v="Joined"/>
    <x v="0"/>
    <s v="other"/>
    <n v="0"/>
    <s v="20-50"/>
    <n v="1"/>
    <x v="3"/>
    <x v="3"/>
  </r>
  <r>
    <s v="81488-UTT"/>
    <x v="1"/>
    <n v="77"/>
    <s v="Yes"/>
    <x v="7"/>
    <n v="10"/>
    <n v="7"/>
    <s v="None"/>
    <x v="0"/>
    <s v="No"/>
    <x v="0"/>
    <s v="Fiber Optic"/>
    <x v="0"/>
    <s v="Yes"/>
    <x v="0"/>
    <s v="No"/>
    <x v="1"/>
    <s v="Yes"/>
    <s v="No"/>
    <s v="Yes"/>
    <x v="1"/>
    <s v="Yes"/>
    <x v="1"/>
    <n v="84.2"/>
    <n v="519.15"/>
    <n v="0"/>
    <n v="0"/>
    <n v="242.64"/>
    <n v="761.79"/>
    <s v="Churned"/>
    <x v="2"/>
    <s v="Limited range of services"/>
    <n v="1"/>
    <s v="50-100"/>
    <n v="0"/>
    <x v="1"/>
    <x v="3"/>
  </r>
  <r>
    <s v="96716-UTT"/>
    <x v="0"/>
    <n v="59"/>
    <s v="Yes"/>
    <x v="7"/>
    <n v="7"/>
    <n v="10"/>
    <s v="Deal 3"/>
    <x v="0"/>
    <s v="No"/>
    <x v="1"/>
    <s v="No"/>
    <x v="0"/>
    <s v="No"/>
    <x v="0"/>
    <s v="No"/>
    <x v="1"/>
    <s v="No"/>
    <s v="No"/>
    <s v="No"/>
    <x v="0"/>
    <s v="No"/>
    <x v="0"/>
    <n v="19.8"/>
    <n v="607.70000000000005"/>
    <n v="0"/>
    <n v="0"/>
    <n v="1328.64"/>
    <n v="1936.34"/>
    <s v="Stayed"/>
    <x v="0"/>
    <s v="other"/>
    <n v="0"/>
    <s v="&lt;20"/>
    <n v="0"/>
    <x v="1"/>
    <x v="3"/>
  </r>
  <r>
    <s v="95476-GUJ"/>
    <x v="0"/>
    <n v="33"/>
    <s v="Yes"/>
    <x v="6"/>
    <n v="8"/>
    <n v="32"/>
    <s v="Deal 2"/>
    <x v="1"/>
    <s v="No"/>
    <x v="0"/>
    <s v="DSL"/>
    <x v="1"/>
    <s v="No"/>
    <x v="1"/>
    <s v="No"/>
    <x v="1"/>
    <s v="Yes"/>
    <s v="Yes"/>
    <s v="Yes"/>
    <x v="0"/>
    <s v="Yes"/>
    <x v="1"/>
    <n v="44.45"/>
    <n v="2773.9"/>
    <n v="0"/>
    <n v="0"/>
    <n v="0"/>
    <n v="2773.9"/>
    <s v="Stayed"/>
    <x v="0"/>
    <s v="other"/>
    <n v="0"/>
    <s v="20-50"/>
    <n v="0"/>
    <x v="2"/>
    <x v="0"/>
  </r>
  <r>
    <s v="35700-MAH"/>
    <x v="1"/>
    <n v="55"/>
    <s v="No"/>
    <x v="1"/>
    <n v="9"/>
    <n v="32"/>
    <s v="Deal 5"/>
    <x v="0"/>
    <s v="No"/>
    <x v="0"/>
    <s v="Fiber Optic"/>
    <x v="0"/>
    <s v="No"/>
    <x v="0"/>
    <s v="No"/>
    <x v="1"/>
    <s v="No"/>
    <s v="No"/>
    <s v="Yes"/>
    <x v="1"/>
    <s v="Yes"/>
    <x v="1"/>
    <n v="69.900000000000006"/>
    <n v="69.900000000000006"/>
    <n v="0"/>
    <n v="0"/>
    <n v="45.66"/>
    <n v="115.56"/>
    <s v="Churned"/>
    <x v="1"/>
    <s v="Competitor offered higher download speeds"/>
    <n v="1"/>
    <s v="50-100"/>
    <n v="0"/>
    <x v="1"/>
    <x v="0"/>
  </r>
  <r>
    <s v="76384-UTT"/>
    <x v="1"/>
    <n v="59"/>
    <s v="Yes"/>
    <x v="7"/>
    <n v="6"/>
    <n v="6"/>
    <s v="Deal 5"/>
    <x v="0"/>
    <s v="No"/>
    <x v="0"/>
    <s v="Cable"/>
    <x v="1"/>
    <s v="Yes"/>
    <x v="0"/>
    <s v="No"/>
    <x v="1"/>
    <s v="No"/>
    <s v="No"/>
    <s v="No"/>
    <x v="1"/>
    <s v="No"/>
    <x v="0"/>
    <n v="55.9"/>
    <n v="365.35"/>
    <n v="0"/>
    <n v="30"/>
    <n v="87.06"/>
    <n v="482.41"/>
    <s v="Churned"/>
    <x v="4"/>
    <s v="Attitude of service provider"/>
    <n v="1"/>
    <s v="50-100"/>
    <n v="0"/>
    <x v="1"/>
    <x v="3"/>
  </r>
  <r>
    <s v="32779-TAM"/>
    <x v="0"/>
    <n v="48"/>
    <s v="No"/>
    <x v="4"/>
    <n v="2"/>
    <n v="10"/>
    <s v="None"/>
    <x v="0"/>
    <s v="No"/>
    <x v="1"/>
    <s v="No"/>
    <x v="0"/>
    <s v="No"/>
    <x v="0"/>
    <s v="No"/>
    <x v="1"/>
    <s v="No"/>
    <s v="No"/>
    <s v="No"/>
    <x v="0"/>
    <s v="No"/>
    <x v="0"/>
    <n v="20.05"/>
    <n v="415.1"/>
    <n v="0"/>
    <n v="0"/>
    <n v="409.86"/>
    <n v="824.96"/>
    <s v="Stayed"/>
    <x v="0"/>
    <s v="other"/>
    <n v="0"/>
    <s v="20-50"/>
    <n v="0"/>
    <x v="0"/>
    <x v="3"/>
  </r>
  <r>
    <s v="57024-AND"/>
    <x v="1"/>
    <n v="46"/>
    <s v="No"/>
    <x v="10"/>
    <n v="12"/>
    <n v="28"/>
    <s v="None"/>
    <x v="0"/>
    <s v="Yes"/>
    <x v="0"/>
    <s v="DSL"/>
    <x v="1"/>
    <s v="Yes"/>
    <x v="1"/>
    <s v="Yes"/>
    <x v="0"/>
    <s v="Yes"/>
    <s v="Yes"/>
    <s v="Yes"/>
    <x v="2"/>
    <s v="No"/>
    <x v="1"/>
    <n v="88.05"/>
    <n v="6520.8"/>
    <n v="29.11"/>
    <n v="0"/>
    <n v="2756.16"/>
    <n v="9247.85"/>
    <s v="Stayed"/>
    <x v="0"/>
    <s v="other"/>
    <n v="0"/>
    <s v="50-100"/>
    <n v="0"/>
    <x v="0"/>
    <x v="0"/>
  </r>
  <r>
    <s v="67448-BIH"/>
    <x v="1"/>
    <n v="39"/>
    <s v="Yes"/>
    <x v="9"/>
    <n v="1"/>
    <n v="28"/>
    <s v="Deal 4"/>
    <x v="0"/>
    <s v="Yes"/>
    <x v="0"/>
    <s v="Fiber Optic"/>
    <x v="0"/>
    <s v="No"/>
    <x v="0"/>
    <s v="No"/>
    <x v="1"/>
    <s v="No"/>
    <s v="No"/>
    <s v="Yes"/>
    <x v="1"/>
    <s v="No"/>
    <x v="1"/>
    <n v="75.25"/>
    <n v="888.65"/>
    <n v="0"/>
    <n v="0"/>
    <n v="371.69"/>
    <n v="1260.3399999999999"/>
    <s v="Stayed"/>
    <x v="0"/>
    <s v="other"/>
    <n v="0"/>
    <s v="50-100"/>
    <n v="0"/>
    <x v="0"/>
    <x v="0"/>
  </r>
  <r>
    <s v="14622-PUN"/>
    <x v="1"/>
    <n v="49"/>
    <s v="Yes"/>
    <x v="13"/>
    <n v="9"/>
    <n v="15"/>
    <s v="None"/>
    <x v="1"/>
    <s v="No"/>
    <x v="0"/>
    <s v="DSL"/>
    <x v="0"/>
    <s v="Yes"/>
    <x v="0"/>
    <s v="Yes"/>
    <x v="1"/>
    <s v="No"/>
    <s v="No"/>
    <s v="Yes"/>
    <x v="1"/>
    <s v="No"/>
    <x v="1"/>
    <n v="34.25"/>
    <n v="163.55000000000001"/>
    <n v="0"/>
    <n v="0"/>
    <n v="0"/>
    <n v="163.55000000000001"/>
    <s v="Stayed"/>
    <x v="0"/>
    <s v="other"/>
    <n v="0"/>
    <s v="20-50"/>
    <n v="0"/>
    <x v="0"/>
    <x v="1"/>
  </r>
  <r>
    <s v="76984-MAD"/>
    <x v="1"/>
    <n v="49"/>
    <s v="Yes"/>
    <x v="11"/>
    <n v="15"/>
    <n v="22"/>
    <s v="Deal 4"/>
    <x v="0"/>
    <s v="Yes"/>
    <x v="0"/>
    <s v="Fiber Optic"/>
    <x v="0"/>
    <s v="Yes"/>
    <x v="0"/>
    <s v="No"/>
    <x v="0"/>
    <s v="Yes"/>
    <s v="Yes"/>
    <s v="Yes"/>
    <x v="1"/>
    <s v="Yes"/>
    <x v="1"/>
    <n v="99.95"/>
    <n v="1931.75"/>
    <n v="0"/>
    <n v="0"/>
    <n v="41.61"/>
    <n v="1973.36"/>
    <s v="Churned"/>
    <x v="1"/>
    <s v="Competitor had better devices"/>
    <n v="1"/>
    <s v="50-100"/>
    <n v="0"/>
    <x v="0"/>
    <x v="2"/>
  </r>
  <r>
    <s v="37729-KAR"/>
    <x v="0"/>
    <n v="46"/>
    <s v="No"/>
    <x v="3"/>
    <n v="12"/>
    <n v="32"/>
    <s v="None"/>
    <x v="0"/>
    <s v="Yes"/>
    <x v="1"/>
    <s v="No"/>
    <x v="0"/>
    <s v="No"/>
    <x v="0"/>
    <s v="No"/>
    <x v="1"/>
    <s v="No"/>
    <s v="No"/>
    <s v="No"/>
    <x v="2"/>
    <s v="No"/>
    <x v="1"/>
    <n v="25.1"/>
    <n v="1857.85"/>
    <n v="0"/>
    <n v="0"/>
    <n v="2564.64"/>
    <n v="4422.49"/>
    <s v="Stayed"/>
    <x v="0"/>
    <s v="other"/>
    <n v="0"/>
    <s v="20-50"/>
    <n v="0"/>
    <x v="0"/>
    <x v="0"/>
  </r>
  <r>
    <s v="22124-JAM"/>
    <x v="1"/>
    <n v="66"/>
    <s v="No"/>
    <x v="16"/>
    <n v="14"/>
    <n v="7"/>
    <s v="Deal 5"/>
    <x v="0"/>
    <s v="No"/>
    <x v="0"/>
    <s v="Fiber Optic"/>
    <x v="0"/>
    <s v="No"/>
    <x v="0"/>
    <s v="No"/>
    <x v="1"/>
    <s v="No"/>
    <s v="No"/>
    <s v="Yes"/>
    <x v="1"/>
    <s v="No"/>
    <x v="2"/>
    <n v="69.400000000000006"/>
    <n v="69.400000000000006"/>
    <n v="0"/>
    <n v="0"/>
    <n v="38.53"/>
    <n v="107.93"/>
    <s v="Churned"/>
    <x v="1"/>
    <s v="Competitor made better offer"/>
    <n v="1"/>
    <s v="50-100"/>
    <n v="0"/>
    <x v="1"/>
    <x v="3"/>
  </r>
  <r>
    <s v="76324-UTT"/>
    <x v="0"/>
    <n v="27"/>
    <s v="Yes"/>
    <x v="7"/>
    <n v="8"/>
    <n v="11"/>
    <s v="None"/>
    <x v="0"/>
    <s v="Yes"/>
    <x v="0"/>
    <s v="Fiber Optic"/>
    <x v="0"/>
    <s v="No"/>
    <x v="0"/>
    <s v="Yes"/>
    <x v="1"/>
    <s v="Yes"/>
    <s v="Yes"/>
    <s v="No"/>
    <x v="1"/>
    <s v="Yes"/>
    <x v="1"/>
    <n v="89.85"/>
    <n v="3161.2"/>
    <n v="0"/>
    <n v="20"/>
    <n v="869.05"/>
    <n v="4050.25"/>
    <s v="Stayed"/>
    <x v="0"/>
    <s v="other"/>
    <n v="0"/>
    <s v="50-100"/>
    <n v="0"/>
    <x v="2"/>
    <x v="3"/>
  </r>
  <r>
    <s v="69232-WES"/>
    <x v="0"/>
    <n v="49"/>
    <s v="No"/>
    <x v="2"/>
    <n v="6"/>
    <n v="5"/>
    <s v="Deal 2"/>
    <x v="0"/>
    <s v="Yes"/>
    <x v="0"/>
    <s v="Fiber Optic"/>
    <x v="0"/>
    <s v="No"/>
    <x v="1"/>
    <s v="Yes"/>
    <x v="1"/>
    <s v="Yes"/>
    <s v="Yes"/>
    <s v="Yes"/>
    <x v="2"/>
    <s v="No"/>
    <x v="1"/>
    <n v="94.35"/>
    <n v="5563.65"/>
    <n v="0"/>
    <n v="0"/>
    <n v="290.58"/>
    <n v="5854.23"/>
    <s v="Stayed"/>
    <x v="0"/>
    <s v="other"/>
    <n v="0"/>
    <s v="50-100"/>
    <n v="0"/>
    <x v="0"/>
    <x v="4"/>
  </r>
  <r>
    <s v="75095-TAM"/>
    <x v="1"/>
    <n v="68"/>
    <s v="No"/>
    <x v="4"/>
    <n v="7"/>
    <n v="3"/>
    <s v="Deal 2"/>
    <x v="0"/>
    <s v="Yes"/>
    <x v="0"/>
    <s v="Fiber Optic"/>
    <x v="0"/>
    <s v="Yes"/>
    <x v="1"/>
    <s v="No"/>
    <x v="0"/>
    <s v="No"/>
    <s v="No"/>
    <s v="No"/>
    <x v="1"/>
    <s v="Yes"/>
    <x v="1"/>
    <n v="95.05"/>
    <n v="4888.7"/>
    <n v="0"/>
    <n v="50"/>
    <n v="1578"/>
    <n v="6516.7"/>
    <s v="Churned"/>
    <x v="3"/>
    <s v="Price too high"/>
    <n v="1"/>
    <s v="50-100"/>
    <n v="0"/>
    <x v="1"/>
    <x v="4"/>
  </r>
  <r>
    <s v="71949-WES"/>
    <x v="1"/>
    <n v="23"/>
    <s v="No"/>
    <x v="2"/>
    <n v="11"/>
    <n v="5"/>
    <s v="Deal 4"/>
    <x v="0"/>
    <s v="Yes"/>
    <x v="0"/>
    <s v="Fiber Optic"/>
    <x v="0"/>
    <s v="No"/>
    <x v="0"/>
    <s v="No"/>
    <x v="1"/>
    <s v="Yes"/>
    <s v="Yes"/>
    <s v="Yes"/>
    <x v="1"/>
    <s v="Yes"/>
    <x v="1"/>
    <n v="84.6"/>
    <n v="1115.2"/>
    <n v="0"/>
    <n v="0"/>
    <n v="467.48"/>
    <n v="1582.68"/>
    <s v="Churned"/>
    <x v="1"/>
    <s v="Competitor offered more data"/>
    <n v="1"/>
    <s v="50-100"/>
    <n v="0"/>
    <x v="2"/>
    <x v="4"/>
  </r>
  <r>
    <s v="53438-MAD"/>
    <x v="1"/>
    <n v="58"/>
    <s v="No"/>
    <x v="11"/>
    <n v="0"/>
    <n v="5"/>
    <s v="None"/>
    <x v="0"/>
    <s v="No"/>
    <x v="1"/>
    <s v="No"/>
    <x v="0"/>
    <s v="No"/>
    <x v="0"/>
    <s v="No"/>
    <x v="1"/>
    <s v="No"/>
    <s v="No"/>
    <s v="No"/>
    <x v="2"/>
    <s v="Yes"/>
    <x v="0"/>
    <n v="19.75"/>
    <n v="1567"/>
    <n v="25.98"/>
    <n v="0"/>
    <n v="1095.1199999999999"/>
    <n v="2636.14"/>
    <s v="Stayed"/>
    <x v="0"/>
    <s v="other"/>
    <n v="0"/>
    <s v="&lt;20"/>
    <n v="0"/>
    <x v="1"/>
    <x v="4"/>
  </r>
  <r>
    <s v="52814-MAH"/>
    <x v="1"/>
    <n v="57"/>
    <s v="Yes"/>
    <x v="1"/>
    <n v="0"/>
    <n v="14"/>
    <s v="Deal 2"/>
    <x v="0"/>
    <s v="No"/>
    <x v="0"/>
    <s v="DSL"/>
    <x v="0"/>
    <s v="Yes"/>
    <x v="1"/>
    <s v="Yes"/>
    <x v="0"/>
    <s v="Yes"/>
    <s v="Yes"/>
    <s v="Yes"/>
    <x v="2"/>
    <s v="Yes"/>
    <x v="0"/>
    <n v="81.8"/>
    <n v="4534.45"/>
    <n v="0"/>
    <n v="0"/>
    <n v="2764.16"/>
    <n v="7298.61"/>
    <s v="Stayed"/>
    <x v="0"/>
    <s v="other"/>
    <n v="0"/>
    <s v="50-100"/>
    <n v="0"/>
    <x v="1"/>
    <x v="1"/>
  </r>
  <r>
    <s v="85558-GUJ"/>
    <x v="1"/>
    <n v="38"/>
    <s v="Yes"/>
    <x v="6"/>
    <n v="13"/>
    <n v="13"/>
    <s v="None"/>
    <x v="0"/>
    <s v="No"/>
    <x v="0"/>
    <s v="Fiber Optic"/>
    <x v="0"/>
    <s v="No"/>
    <x v="0"/>
    <s v="No"/>
    <x v="1"/>
    <s v="No"/>
    <s v="No"/>
    <s v="Yes"/>
    <x v="1"/>
    <s v="No"/>
    <x v="0"/>
    <n v="70.05"/>
    <n v="657.5"/>
    <n v="0"/>
    <n v="0"/>
    <n v="434.25"/>
    <n v="1091.75"/>
    <s v="Stayed"/>
    <x v="0"/>
    <s v="other"/>
    <n v="0"/>
    <s v="50-100"/>
    <n v="0"/>
    <x v="0"/>
    <x v="1"/>
  </r>
  <r>
    <s v="16194-JAM"/>
    <x v="0"/>
    <n v="25"/>
    <s v="No"/>
    <x v="16"/>
    <n v="12"/>
    <n v="19"/>
    <s v="None"/>
    <x v="0"/>
    <s v="No"/>
    <x v="0"/>
    <s v="Cable"/>
    <x v="0"/>
    <s v="No"/>
    <x v="1"/>
    <s v="No"/>
    <x v="1"/>
    <s v="No"/>
    <s v="No"/>
    <s v="Yes"/>
    <x v="1"/>
    <s v="Yes"/>
    <x v="1"/>
    <n v="50.15"/>
    <n v="168.15"/>
    <n v="0"/>
    <n v="0"/>
    <n v="40.619999999999997"/>
    <n v="208.77"/>
    <s v="Churned"/>
    <x v="1"/>
    <s v="Competitor made better offer"/>
    <n v="1"/>
    <s v="50-100"/>
    <n v="0"/>
    <x v="2"/>
    <x v="2"/>
  </r>
  <r>
    <s v="23745-DEL"/>
    <x v="1"/>
    <n v="72"/>
    <s v="Yes"/>
    <x v="0"/>
    <n v="8"/>
    <n v="22"/>
    <s v="None"/>
    <x v="0"/>
    <s v="Yes"/>
    <x v="0"/>
    <s v="Fiber Optic"/>
    <x v="1"/>
    <s v="Yes"/>
    <x v="0"/>
    <s v="No"/>
    <x v="0"/>
    <s v="Yes"/>
    <s v="Yes"/>
    <s v="Yes"/>
    <x v="0"/>
    <s v="Yes"/>
    <x v="1"/>
    <n v="105.6"/>
    <n v="7112.15"/>
    <n v="0"/>
    <n v="0"/>
    <n v="797.97"/>
    <n v="7910.12"/>
    <s v="Stayed"/>
    <x v="0"/>
    <s v="other"/>
    <n v="0"/>
    <s v="&gt;100"/>
    <n v="0"/>
    <x v="1"/>
    <x v="2"/>
  </r>
  <r>
    <s v="53251-AND"/>
    <x v="0"/>
    <n v="36"/>
    <s v="No"/>
    <x v="10"/>
    <n v="2"/>
    <n v="27"/>
    <s v="Deal 3"/>
    <x v="0"/>
    <s v="Yes"/>
    <x v="0"/>
    <s v="Fiber Optic"/>
    <x v="1"/>
    <s v="No"/>
    <x v="1"/>
    <s v="Yes"/>
    <x v="1"/>
    <s v="No"/>
    <s v="No"/>
    <s v="Yes"/>
    <x v="1"/>
    <s v="No"/>
    <x v="1"/>
    <n v="89.3"/>
    <n v="2823"/>
    <n v="0"/>
    <n v="0"/>
    <n v="643.55999999999995"/>
    <n v="3466.56"/>
    <s v="Stayed"/>
    <x v="0"/>
    <s v="other"/>
    <n v="0"/>
    <s v="50-100"/>
    <n v="0"/>
    <x v="0"/>
    <x v="0"/>
  </r>
  <r>
    <s v="74081-KAR"/>
    <x v="1"/>
    <n v="28"/>
    <s v="No"/>
    <x v="3"/>
    <n v="11"/>
    <n v="25"/>
    <s v="Deal 4"/>
    <x v="0"/>
    <s v="Yes"/>
    <x v="0"/>
    <s v="Fiber Optic"/>
    <x v="0"/>
    <s v="No"/>
    <x v="0"/>
    <s v="No"/>
    <x v="1"/>
    <s v="No"/>
    <s v="Yes"/>
    <s v="Yes"/>
    <x v="1"/>
    <s v="Yes"/>
    <x v="2"/>
    <n v="75"/>
    <n v="999.45"/>
    <n v="0"/>
    <n v="0"/>
    <n v="78.39"/>
    <n v="1077.8399999999999"/>
    <s v="Churned"/>
    <x v="1"/>
    <s v="Competitor offered higher download speeds"/>
    <n v="1"/>
    <s v="50-100"/>
    <n v="0"/>
    <x v="2"/>
    <x v="0"/>
  </r>
  <r>
    <s v="83319-KAR"/>
    <x v="0"/>
    <n v="52"/>
    <s v="Yes"/>
    <x v="3"/>
    <n v="12"/>
    <n v="26"/>
    <s v="None"/>
    <x v="0"/>
    <s v="No"/>
    <x v="0"/>
    <s v="Fiber Optic"/>
    <x v="0"/>
    <s v="Yes"/>
    <x v="0"/>
    <s v="No"/>
    <x v="0"/>
    <s v="Yes"/>
    <s v="Yes"/>
    <s v="Yes"/>
    <x v="1"/>
    <s v="Yes"/>
    <x v="1"/>
    <n v="94.5"/>
    <n v="2979.2"/>
    <n v="0"/>
    <n v="0"/>
    <n v="1423.52"/>
    <n v="4402.72"/>
    <s v="Stayed"/>
    <x v="0"/>
    <s v="other"/>
    <n v="0"/>
    <s v="50-100"/>
    <n v="0"/>
    <x v="1"/>
    <x v="0"/>
  </r>
  <r>
    <s v="94336-TAM"/>
    <x v="1"/>
    <n v="34"/>
    <s v="Yes"/>
    <x v="4"/>
    <n v="11"/>
    <n v="15"/>
    <s v="None"/>
    <x v="0"/>
    <s v="No"/>
    <x v="1"/>
    <s v="No"/>
    <x v="0"/>
    <s v="No"/>
    <x v="0"/>
    <s v="No"/>
    <x v="1"/>
    <s v="No"/>
    <s v="No"/>
    <s v="No"/>
    <x v="2"/>
    <s v="Yes"/>
    <x v="0"/>
    <n v="20.149999999999999"/>
    <n v="1411.2"/>
    <n v="0"/>
    <n v="0"/>
    <n v="1879.5"/>
    <n v="3290.7"/>
    <s v="Stayed"/>
    <x v="0"/>
    <s v="other"/>
    <n v="0"/>
    <s v="20-50"/>
    <n v="0"/>
    <x v="2"/>
    <x v="1"/>
  </r>
  <r>
    <s v="21247-ASS"/>
    <x v="0"/>
    <n v="58"/>
    <s v="Yes"/>
    <x v="17"/>
    <n v="2"/>
    <n v="2"/>
    <s v="None"/>
    <x v="0"/>
    <s v="No"/>
    <x v="1"/>
    <s v="No"/>
    <x v="0"/>
    <s v="No"/>
    <x v="0"/>
    <s v="No"/>
    <x v="1"/>
    <s v="No"/>
    <s v="No"/>
    <s v="No"/>
    <x v="1"/>
    <s v="Yes"/>
    <x v="0"/>
    <n v="19.5"/>
    <n v="19.5"/>
    <n v="0"/>
    <n v="0"/>
    <n v="8.02"/>
    <n v="27.52"/>
    <s v="Joined"/>
    <x v="0"/>
    <s v="other"/>
    <n v="0"/>
    <s v="&lt;20"/>
    <n v="1"/>
    <x v="1"/>
    <x v="4"/>
  </r>
  <r>
    <s v="12814-JHA"/>
    <x v="1"/>
    <n v="62"/>
    <s v="Yes"/>
    <x v="14"/>
    <n v="13"/>
    <n v="10"/>
    <s v="None"/>
    <x v="0"/>
    <s v="No"/>
    <x v="0"/>
    <s v="Cable"/>
    <x v="0"/>
    <s v="Yes"/>
    <x v="0"/>
    <s v="Yes"/>
    <x v="1"/>
    <s v="No"/>
    <s v="No"/>
    <s v="Yes"/>
    <x v="0"/>
    <s v="Yes"/>
    <x v="0"/>
    <n v="54.15"/>
    <n v="2319.8000000000002"/>
    <n v="0"/>
    <n v="0"/>
    <n v="1891.8"/>
    <n v="4211.6000000000004"/>
    <s v="Churned"/>
    <x v="4"/>
    <s v="Attitude of service provider"/>
    <n v="1"/>
    <s v="50-100"/>
    <n v="0"/>
    <x v="1"/>
    <x v="3"/>
  </r>
  <r>
    <s v="72495-TAM"/>
    <x v="1"/>
    <n v="31"/>
    <s v="Yes"/>
    <x v="4"/>
    <n v="5"/>
    <n v="31"/>
    <s v="None"/>
    <x v="0"/>
    <s v="Yes"/>
    <x v="0"/>
    <s v="DSL"/>
    <x v="1"/>
    <s v="Yes"/>
    <x v="0"/>
    <s v="Yes"/>
    <x v="0"/>
    <s v="No"/>
    <s v="No"/>
    <s v="Yes"/>
    <x v="0"/>
    <s v="Yes"/>
    <x v="0"/>
    <n v="75"/>
    <n v="4213.8999999999996"/>
    <n v="0"/>
    <n v="0"/>
    <n v="1842.5"/>
    <n v="6056.4"/>
    <s v="Stayed"/>
    <x v="0"/>
    <s v="other"/>
    <n v="0"/>
    <s v="50-100"/>
    <n v="0"/>
    <x v="2"/>
    <x v="0"/>
  </r>
  <r>
    <s v="68979-MAD"/>
    <x v="1"/>
    <n v="72"/>
    <s v="Yes"/>
    <x v="11"/>
    <n v="12"/>
    <n v="35"/>
    <s v="None"/>
    <x v="0"/>
    <s v="Yes"/>
    <x v="0"/>
    <s v="Fiber Optic"/>
    <x v="0"/>
    <s v="No"/>
    <x v="0"/>
    <s v="No"/>
    <x v="1"/>
    <s v="No"/>
    <s v="No"/>
    <s v="Yes"/>
    <x v="1"/>
    <s v="Yes"/>
    <x v="0"/>
    <n v="74.2"/>
    <n v="1133.9000000000001"/>
    <n v="43.31"/>
    <n v="0"/>
    <n v="352.95"/>
    <n v="1443.54"/>
    <s v="Churned"/>
    <x v="1"/>
    <s v="Competitor had better devices"/>
    <n v="1"/>
    <s v="50-100"/>
    <n v="0"/>
    <x v="1"/>
    <x v="0"/>
  </r>
  <r>
    <s v="62656-BIH"/>
    <x v="0"/>
    <n v="53"/>
    <s v="Yes"/>
    <x v="9"/>
    <n v="5"/>
    <n v="21"/>
    <s v="None"/>
    <x v="0"/>
    <s v="No"/>
    <x v="0"/>
    <s v="DSL"/>
    <x v="0"/>
    <s v="No"/>
    <x v="0"/>
    <s v="No"/>
    <x v="1"/>
    <s v="Yes"/>
    <s v="Yes"/>
    <s v="Yes"/>
    <x v="1"/>
    <s v="Yes"/>
    <x v="1"/>
    <n v="56.25"/>
    <n v="56.25"/>
    <n v="0"/>
    <n v="0"/>
    <n v="26.14"/>
    <n v="82.39"/>
    <s v="Churned"/>
    <x v="3"/>
    <s v="Lack of affordable download/upload speed"/>
    <n v="1"/>
    <s v="50-100"/>
    <n v="0"/>
    <x v="1"/>
    <x v="2"/>
  </r>
  <r>
    <s v="37374-TAM"/>
    <x v="1"/>
    <n v="74"/>
    <s v="No"/>
    <x v="4"/>
    <n v="12"/>
    <n v="7"/>
    <s v="None"/>
    <x v="0"/>
    <s v="No"/>
    <x v="0"/>
    <s v="Fiber Optic"/>
    <x v="1"/>
    <s v="No"/>
    <x v="0"/>
    <s v="Yes"/>
    <x v="0"/>
    <s v="No"/>
    <s v="No"/>
    <s v="Yes"/>
    <x v="0"/>
    <s v="No"/>
    <x v="0"/>
    <n v="90.15"/>
    <n v="3128.8"/>
    <n v="0"/>
    <n v="0"/>
    <n v="900.66"/>
    <n v="4029.46"/>
    <s v="Stayed"/>
    <x v="0"/>
    <s v="other"/>
    <n v="0"/>
    <s v="50-100"/>
    <n v="0"/>
    <x v="1"/>
    <x v="3"/>
  </r>
  <r>
    <s v="94975-TEL"/>
    <x v="1"/>
    <n v="77"/>
    <s v="Yes"/>
    <x v="5"/>
    <n v="11"/>
    <n v="3"/>
    <s v="None"/>
    <x v="0"/>
    <s v="Yes"/>
    <x v="0"/>
    <s v="Fiber Optic"/>
    <x v="0"/>
    <s v="Yes"/>
    <x v="0"/>
    <s v="Yes"/>
    <x v="1"/>
    <s v="No"/>
    <s v="No"/>
    <s v="Yes"/>
    <x v="1"/>
    <s v="Yes"/>
    <x v="1"/>
    <n v="85.45"/>
    <n v="1505.85"/>
    <n v="0"/>
    <n v="0"/>
    <n v="42.48"/>
    <n v="1548.33"/>
    <s v="Churned"/>
    <x v="1"/>
    <s v="Competitor offered more data"/>
    <n v="1"/>
    <s v="50-100"/>
    <n v="0"/>
    <x v="1"/>
    <x v="4"/>
  </r>
  <r>
    <s v="99191-MAH"/>
    <x v="1"/>
    <n v="38"/>
    <s v="No"/>
    <x v="1"/>
    <n v="10"/>
    <n v="4"/>
    <s v="None"/>
    <x v="0"/>
    <s v="No"/>
    <x v="1"/>
    <s v="No"/>
    <x v="0"/>
    <s v="No"/>
    <x v="0"/>
    <s v="No"/>
    <x v="1"/>
    <s v="No"/>
    <s v="No"/>
    <s v="No"/>
    <x v="0"/>
    <s v="No"/>
    <x v="0"/>
    <n v="19.3"/>
    <n v="593.20000000000005"/>
    <n v="0"/>
    <n v="0"/>
    <n v="1448.32"/>
    <n v="2041.52"/>
    <s v="Stayed"/>
    <x v="0"/>
    <s v="other"/>
    <n v="0"/>
    <s v="&lt;20"/>
    <n v="0"/>
    <x v="0"/>
    <x v="4"/>
  </r>
  <r>
    <s v="71287-UTT"/>
    <x v="0"/>
    <n v="63"/>
    <s v="Yes"/>
    <x v="7"/>
    <n v="15"/>
    <n v="18"/>
    <s v="None"/>
    <x v="0"/>
    <s v="Yes"/>
    <x v="0"/>
    <s v="Fiber Optic"/>
    <x v="1"/>
    <s v="Yes"/>
    <x v="1"/>
    <s v="Yes"/>
    <x v="0"/>
    <s v="Yes"/>
    <s v="Yes"/>
    <s v="Yes"/>
    <x v="2"/>
    <s v="Yes"/>
    <x v="1"/>
    <n v="115.8"/>
    <n v="8424.9"/>
    <n v="0"/>
    <n v="0"/>
    <n v="3104.64"/>
    <n v="11529.54"/>
    <s v="Stayed"/>
    <x v="0"/>
    <s v="other"/>
    <n v="0"/>
    <s v="&gt;100"/>
    <n v="0"/>
    <x v="1"/>
    <x v="2"/>
  </r>
  <r>
    <s v="46435-JAM"/>
    <x v="0"/>
    <n v="39"/>
    <s v="No"/>
    <x v="16"/>
    <n v="4"/>
    <n v="31"/>
    <s v="None"/>
    <x v="0"/>
    <s v="Yes"/>
    <x v="0"/>
    <s v="DSL"/>
    <x v="1"/>
    <s v="Yes"/>
    <x v="1"/>
    <s v="Yes"/>
    <x v="0"/>
    <s v="No"/>
    <s v="No"/>
    <s v="Yes"/>
    <x v="2"/>
    <s v="No"/>
    <x v="0"/>
    <n v="79.150000000000006"/>
    <n v="5536.5"/>
    <n v="0"/>
    <n v="0"/>
    <n v="2754.5"/>
    <n v="8291"/>
    <s v="Stayed"/>
    <x v="0"/>
    <s v="other"/>
    <n v="0"/>
    <s v="50-100"/>
    <n v="0"/>
    <x v="0"/>
    <x v="0"/>
  </r>
  <r>
    <s v="82711-PUN"/>
    <x v="1"/>
    <n v="48"/>
    <s v="Yes"/>
    <x v="13"/>
    <n v="12"/>
    <n v="1"/>
    <s v="Deal 2"/>
    <x v="0"/>
    <s v="Yes"/>
    <x v="0"/>
    <s v="DSL"/>
    <x v="1"/>
    <s v="Yes"/>
    <x v="1"/>
    <s v="No"/>
    <x v="1"/>
    <s v="Yes"/>
    <s v="Yes"/>
    <s v="Yes"/>
    <x v="0"/>
    <s v="No"/>
    <x v="1"/>
    <n v="71.8"/>
    <n v="3472.05"/>
    <n v="0"/>
    <n v="0"/>
    <n v="1229.9000000000001"/>
    <n v="4701.95"/>
    <s v="Stayed"/>
    <x v="0"/>
    <s v="other"/>
    <n v="0"/>
    <s v="50-100"/>
    <n v="0"/>
    <x v="0"/>
    <x v="4"/>
  </r>
  <r>
    <s v="87077-TAM"/>
    <x v="0"/>
    <n v="62"/>
    <s v="Yes"/>
    <x v="4"/>
    <n v="3"/>
    <n v="21"/>
    <s v="Deal 5"/>
    <x v="0"/>
    <s v="No"/>
    <x v="0"/>
    <s v="Cable"/>
    <x v="0"/>
    <s v="No"/>
    <x v="1"/>
    <s v="No"/>
    <x v="0"/>
    <s v="Yes"/>
    <s v="Yes"/>
    <s v="Yes"/>
    <x v="1"/>
    <s v="No"/>
    <x v="0"/>
    <n v="69"/>
    <n v="147.80000000000001"/>
    <n v="0"/>
    <n v="0"/>
    <n v="54.82"/>
    <n v="202.62"/>
    <s v="Joined"/>
    <x v="0"/>
    <s v="other"/>
    <n v="0"/>
    <s v="50-100"/>
    <n v="1"/>
    <x v="1"/>
    <x v="2"/>
  </r>
  <r>
    <s v="45281-ASS"/>
    <x v="1"/>
    <n v="81"/>
    <s v="Yes"/>
    <x v="17"/>
    <n v="15"/>
    <n v="28"/>
    <s v="None"/>
    <x v="0"/>
    <s v="No"/>
    <x v="1"/>
    <s v="No"/>
    <x v="0"/>
    <s v="No"/>
    <x v="0"/>
    <s v="No"/>
    <x v="1"/>
    <s v="No"/>
    <s v="No"/>
    <s v="No"/>
    <x v="0"/>
    <s v="No"/>
    <x v="0"/>
    <n v="19.8"/>
    <n v="587.70000000000005"/>
    <n v="0"/>
    <n v="0"/>
    <n v="828.48"/>
    <n v="1416.18"/>
    <s v="Stayed"/>
    <x v="0"/>
    <s v="other"/>
    <n v="0"/>
    <s v="&lt;20"/>
    <n v="0"/>
    <x v="1"/>
    <x v="0"/>
  </r>
  <r>
    <s v="71162-TEL"/>
    <x v="1"/>
    <n v="64"/>
    <s v="Yes"/>
    <x v="5"/>
    <n v="3"/>
    <n v="28"/>
    <s v="Deal 3"/>
    <x v="0"/>
    <s v="No"/>
    <x v="1"/>
    <s v="No"/>
    <x v="0"/>
    <s v="No"/>
    <x v="0"/>
    <s v="No"/>
    <x v="1"/>
    <s v="No"/>
    <s v="No"/>
    <s v="No"/>
    <x v="0"/>
    <s v="No"/>
    <x v="1"/>
    <n v="20.55"/>
    <n v="654.54999999999995"/>
    <n v="0"/>
    <n v="0"/>
    <n v="1151.04"/>
    <n v="1805.59"/>
    <s v="Stayed"/>
    <x v="0"/>
    <s v="other"/>
    <n v="0"/>
    <s v="20-50"/>
    <n v="0"/>
    <x v="1"/>
    <x v="0"/>
  </r>
  <r>
    <s v="76732-DEL"/>
    <x v="1"/>
    <n v="30"/>
    <s v="Yes"/>
    <x v="0"/>
    <n v="0"/>
    <n v="18"/>
    <s v="None"/>
    <x v="0"/>
    <s v="No"/>
    <x v="0"/>
    <s v="Fiber Optic"/>
    <x v="0"/>
    <s v="No"/>
    <x v="0"/>
    <s v="No"/>
    <x v="0"/>
    <s v="No"/>
    <s v="No"/>
    <s v="Yes"/>
    <x v="1"/>
    <s v="Yes"/>
    <x v="1"/>
    <n v="79.349999999999994"/>
    <n v="79.349999999999994"/>
    <n v="0"/>
    <n v="0"/>
    <n v="13.13"/>
    <n v="92.48"/>
    <s v="Churned"/>
    <x v="1"/>
    <s v="Competitor had better devices"/>
    <n v="1"/>
    <s v="50-100"/>
    <n v="0"/>
    <x v="2"/>
    <x v="2"/>
  </r>
  <r>
    <s v="97360-WES"/>
    <x v="0"/>
    <n v="43"/>
    <s v="Yes"/>
    <x v="2"/>
    <n v="10"/>
    <n v="23"/>
    <s v="Deal 2"/>
    <x v="0"/>
    <s v="No"/>
    <x v="0"/>
    <s v="Fiber Optic"/>
    <x v="1"/>
    <s v="No"/>
    <x v="0"/>
    <s v="No"/>
    <x v="1"/>
    <s v="No"/>
    <s v="No"/>
    <s v="Yes"/>
    <x v="1"/>
    <s v="Yes"/>
    <x v="0"/>
    <n v="73.55"/>
    <n v="4764"/>
    <n v="21.9"/>
    <n v="0"/>
    <n v="3098.24"/>
    <n v="7840.34"/>
    <s v="Stayed"/>
    <x v="0"/>
    <s v="other"/>
    <n v="0"/>
    <s v="50-100"/>
    <n v="0"/>
    <x v="0"/>
    <x v="2"/>
  </r>
  <r>
    <s v="99017-KAR"/>
    <x v="1"/>
    <n v="21"/>
    <s v="No"/>
    <x v="3"/>
    <n v="5"/>
    <n v="3"/>
    <s v="Deal 4"/>
    <x v="0"/>
    <s v="Yes"/>
    <x v="0"/>
    <s v="Fiber Optic"/>
    <x v="0"/>
    <s v="No"/>
    <x v="1"/>
    <s v="No"/>
    <x v="1"/>
    <s v="Yes"/>
    <s v="Yes"/>
    <s v="No"/>
    <x v="1"/>
    <s v="No"/>
    <x v="0"/>
    <n v="89.65"/>
    <n v="1761.05"/>
    <n v="0"/>
    <n v="80"/>
    <n v="412.49"/>
    <n v="2253.54"/>
    <s v="Churned"/>
    <x v="4"/>
    <s v="Attitude of support person"/>
    <n v="1"/>
    <s v="50-100"/>
    <n v="0"/>
    <x v="2"/>
    <x v="4"/>
  </r>
  <r>
    <s v="62467-ASS"/>
    <x v="1"/>
    <n v="33"/>
    <s v="Yes"/>
    <x v="17"/>
    <n v="6"/>
    <n v="10"/>
    <s v="None"/>
    <x v="0"/>
    <s v="No"/>
    <x v="0"/>
    <s v="Fiber Optic"/>
    <x v="1"/>
    <s v="Yes"/>
    <x v="1"/>
    <s v="No"/>
    <x v="0"/>
    <s v="Yes"/>
    <s v="Yes"/>
    <s v="Yes"/>
    <x v="1"/>
    <s v="Yes"/>
    <x v="1"/>
    <n v="104.4"/>
    <n v="1081.45"/>
    <n v="0"/>
    <n v="0"/>
    <n v="83.8"/>
    <n v="1165.25"/>
    <s v="Churned"/>
    <x v="1"/>
    <s v="Competitor made better offer"/>
    <n v="1"/>
    <s v="&gt;100"/>
    <n v="0"/>
    <x v="2"/>
    <x v="3"/>
  </r>
  <r>
    <s v="84107-UTT"/>
    <x v="0"/>
    <n v="32"/>
    <s v="No"/>
    <x v="7"/>
    <n v="0"/>
    <n v="6"/>
    <s v="None"/>
    <x v="0"/>
    <s v="Yes"/>
    <x v="0"/>
    <s v="DSL"/>
    <x v="0"/>
    <s v="Yes"/>
    <x v="1"/>
    <s v="Yes"/>
    <x v="0"/>
    <s v="No"/>
    <s v="No"/>
    <s v="Yes"/>
    <x v="1"/>
    <s v="Yes"/>
    <x v="1"/>
    <n v="72.8"/>
    <n v="930.05"/>
    <n v="0"/>
    <n v="0"/>
    <n v="179.01"/>
    <n v="1109.06"/>
    <s v="Stayed"/>
    <x v="0"/>
    <s v="other"/>
    <n v="0"/>
    <s v="50-100"/>
    <n v="0"/>
    <x v="2"/>
    <x v="3"/>
  </r>
  <r>
    <s v="33065-BIH"/>
    <x v="0"/>
    <n v="37"/>
    <s v="Yes"/>
    <x v="9"/>
    <n v="14"/>
    <n v="28"/>
    <s v="None"/>
    <x v="0"/>
    <s v="No"/>
    <x v="1"/>
    <s v="No"/>
    <x v="0"/>
    <s v="No"/>
    <x v="0"/>
    <s v="No"/>
    <x v="1"/>
    <s v="No"/>
    <s v="No"/>
    <s v="No"/>
    <x v="0"/>
    <s v="Yes"/>
    <x v="0"/>
    <n v="20.25"/>
    <n v="865"/>
    <n v="46.78"/>
    <n v="0"/>
    <n v="271.01"/>
    <n v="1089.23"/>
    <s v="Stayed"/>
    <x v="0"/>
    <s v="other"/>
    <n v="0"/>
    <s v="20-50"/>
    <n v="0"/>
    <x v="0"/>
    <x v="0"/>
  </r>
  <r>
    <s v="55869-ASS"/>
    <x v="0"/>
    <n v="49"/>
    <s v="No"/>
    <x v="17"/>
    <n v="9"/>
    <n v="36"/>
    <s v="None"/>
    <x v="0"/>
    <s v="Yes"/>
    <x v="0"/>
    <s v="Fiber Optic"/>
    <x v="0"/>
    <s v="No"/>
    <x v="0"/>
    <s v="No"/>
    <x v="1"/>
    <s v="No"/>
    <s v="No"/>
    <s v="Yes"/>
    <x v="1"/>
    <s v="Yes"/>
    <x v="1"/>
    <n v="76.25"/>
    <n v="684.85"/>
    <n v="0"/>
    <n v="0"/>
    <n v="312.75"/>
    <n v="997.6"/>
    <s v="Stayed"/>
    <x v="0"/>
    <s v="other"/>
    <n v="0"/>
    <s v="50-100"/>
    <n v="0"/>
    <x v="0"/>
    <x v="0"/>
  </r>
  <r>
    <s v="19443-KAR"/>
    <x v="1"/>
    <n v="43"/>
    <s v="Yes"/>
    <x v="3"/>
    <n v="5"/>
    <n v="14"/>
    <s v="None"/>
    <x v="0"/>
    <s v="Yes"/>
    <x v="0"/>
    <s v="Cable"/>
    <x v="1"/>
    <s v="Yes"/>
    <x v="1"/>
    <s v="Yes"/>
    <x v="1"/>
    <s v="Yes"/>
    <s v="Yes"/>
    <s v="Yes"/>
    <x v="2"/>
    <s v="Yes"/>
    <x v="0"/>
    <n v="81.5"/>
    <n v="5553.25"/>
    <n v="0"/>
    <n v="0"/>
    <n v="223.56"/>
    <n v="5776.81"/>
    <s v="Stayed"/>
    <x v="0"/>
    <s v="other"/>
    <n v="0"/>
    <s v="50-100"/>
    <n v="0"/>
    <x v="0"/>
    <x v="1"/>
  </r>
  <r>
    <s v="28284-MAH"/>
    <x v="0"/>
    <n v="74"/>
    <s v="No"/>
    <x v="1"/>
    <n v="3"/>
    <n v="1"/>
    <s v="None"/>
    <x v="0"/>
    <s v="No"/>
    <x v="0"/>
    <s v="Fiber Optic"/>
    <x v="0"/>
    <s v="No"/>
    <x v="0"/>
    <s v="No"/>
    <x v="1"/>
    <s v="No"/>
    <s v="No"/>
    <s v="Yes"/>
    <x v="1"/>
    <s v="Yes"/>
    <x v="0"/>
    <n v="70.099999999999994"/>
    <n v="467.55"/>
    <n v="20.23"/>
    <n v="0"/>
    <n v="112.35"/>
    <n v="559.66999999999996"/>
    <s v="Churned"/>
    <x v="4"/>
    <s v="Attitude of service provider"/>
    <n v="1"/>
    <s v="50-100"/>
    <n v="0"/>
    <x v="1"/>
    <x v="4"/>
  </r>
  <r>
    <s v="43627-AND"/>
    <x v="1"/>
    <n v="33"/>
    <s v="No"/>
    <x v="10"/>
    <n v="14"/>
    <n v="34"/>
    <s v="Deal 4"/>
    <x v="0"/>
    <s v="Yes"/>
    <x v="0"/>
    <s v="Fiber Optic"/>
    <x v="0"/>
    <s v="No"/>
    <x v="0"/>
    <s v="No"/>
    <x v="1"/>
    <s v="Yes"/>
    <s v="Yes"/>
    <s v="Yes"/>
    <x v="1"/>
    <s v="Yes"/>
    <x v="1"/>
    <n v="84.75"/>
    <n v="1816.75"/>
    <n v="0"/>
    <n v="0"/>
    <n v="742.06"/>
    <n v="2558.81"/>
    <s v="Stayed"/>
    <x v="0"/>
    <s v="other"/>
    <n v="0"/>
    <s v="50-100"/>
    <n v="0"/>
    <x v="2"/>
    <x v="0"/>
  </r>
  <r>
    <s v="95880-WES"/>
    <x v="0"/>
    <n v="52"/>
    <s v="No"/>
    <x v="2"/>
    <n v="13"/>
    <n v="4"/>
    <s v="Deal 4"/>
    <x v="0"/>
    <s v="No"/>
    <x v="0"/>
    <s v="Fiber Optic"/>
    <x v="0"/>
    <s v="No"/>
    <x v="1"/>
    <s v="No"/>
    <x v="1"/>
    <s v="No"/>
    <s v="No"/>
    <s v="Yes"/>
    <x v="1"/>
    <s v="Yes"/>
    <x v="0"/>
    <n v="75.3"/>
    <n v="1702.9"/>
    <n v="0"/>
    <n v="0"/>
    <n v="1120.79"/>
    <n v="2823.69"/>
    <s v="Stayed"/>
    <x v="0"/>
    <s v="other"/>
    <n v="0"/>
    <s v="50-100"/>
    <n v="0"/>
    <x v="1"/>
    <x v="4"/>
  </r>
  <r>
    <s v="66816-KAR"/>
    <x v="1"/>
    <n v="74"/>
    <s v="Yes"/>
    <x v="3"/>
    <n v="0"/>
    <n v="27"/>
    <s v="None"/>
    <x v="0"/>
    <s v="Yes"/>
    <x v="0"/>
    <s v="Fiber Optic"/>
    <x v="0"/>
    <s v="No"/>
    <x v="0"/>
    <s v="No"/>
    <x v="0"/>
    <s v="Yes"/>
    <s v="Yes"/>
    <s v="Yes"/>
    <x v="2"/>
    <s v="Yes"/>
    <x v="1"/>
    <n v="-6"/>
    <n v="1608.15"/>
    <n v="36.4"/>
    <n v="0"/>
    <n v="547.23"/>
    <n v="2118.98"/>
    <s v="Stayed"/>
    <x v="0"/>
    <s v="other"/>
    <n v="0"/>
    <s v="&lt;20"/>
    <n v="0"/>
    <x v="1"/>
    <x v="0"/>
  </r>
  <r>
    <s v="62096-KAR"/>
    <x v="1"/>
    <n v="83"/>
    <s v="No"/>
    <x v="3"/>
    <n v="12"/>
    <n v="36"/>
    <s v="None"/>
    <x v="0"/>
    <s v="Yes"/>
    <x v="0"/>
    <s v="Fiber Optic"/>
    <x v="1"/>
    <s v="No"/>
    <x v="1"/>
    <s v="No"/>
    <x v="0"/>
    <s v="No"/>
    <s v="No"/>
    <s v="Yes"/>
    <x v="1"/>
    <s v="Yes"/>
    <x v="1"/>
    <n v="96.5"/>
    <n v="1392.25"/>
    <n v="0"/>
    <n v="0"/>
    <n v="342.45"/>
    <n v="1734.7"/>
    <s v="Stayed"/>
    <x v="0"/>
    <s v="other"/>
    <n v="0"/>
    <s v="50-100"/>
    <n v="0"/>
    <x v="1"/>
    <x v="0"/>
  </r>
  <r>
    <s v="38662-PUN"/>
    <x v="1"/>
    <n v="64"/>
    <s v="Yes"/>
    <x v="13"/>
    <n v="5"/>
    <n v="33"/>
    <s v="Deal 2"/>
    <x v="0"/>
    <s v="Yes"/>
    <x v="1"/>
    <s v="No"/>
    <x v="0"/>
    <s v="No"/>
    <x v="0"/>
    <s v="No"/>
    <x v="1"/>
    <s v="No"/>
    <s v="No"/>
    <s v="No"/>
    <x v="2"/>
    <s v="No"/>
    <x v="1"/>
    <n v="26.3"/>
    <n v="1245.05"/>
    <n v="0"/>
    <n v="0"/>
    <n v="995.04"/>
    <n v="2240.09"/>
    <s v="Stayed"/>
    <x v="0"/>
    <s v="other"/>
    <n v="0"/>
    <s v="20-50"/>
    <n v="0"/>
    <x v="1"/>
    <x v="0"/>
  </r>
  <r>
    <s v="36216-PUD"/>
    <x v="1"/>
    <n v="56"/>
    <s v="No"/>
    <x v="21"/>
    <n v="0"/>
    <n v="18"/>
    <s v="Deal 4"/>
    <x v="0"/>
    <s v="Yes"/>
    <x v="0"/>
    <s v="DSL"/>
    <x v="0"/>
    <s v="No"/>
    <x v="1"/>
    <s v="No"/>
    <x v="1"/>
    <s v="No"/>
    <s v="No"/>
    <s v="Yes"/>
    <x v="1"/>
    <s v="Yes"/>
    <x v="0"/>
    <n v="56.1"/>
    <n v="1033.9000000000001"/>
    <n v="0"/>
    <n v="0"/>
    <n v="700.72"/>
    <n v="1734.62"/>
    <s v="Stayed"/>
    <x v="0"/>
    <s v="other"/>
    <n v="0"/>
    <s v="50-100"/>
    <n v="0"/>
    <x v="1"/>
    <x v="2"/>
  </r>
  <r>
    <s v="85542-WES"/>
    <x v="1"/>
    <n v="27"/>
    <s v="No"/>
    <x v="2"/>
    <n v="7"/>
    <n v="2"/>
    <s v="Deal 5"/>
    <x v="0"/>
    <s v="No"/>
    <x v="0"/>
    <s v="Fiber Optic"/>
    <x v="0"/>
    <s v="No"/>
    <x v="0"/>
    <s v="No"/>
    <x v="1"/>
    <s v="No"/>
    <s v="No"/>
    <s v="Yes"/>
    <x v="1"/>
    <s v="No"/>
    <x v="0"/>
    <n v="70.599999999999994"/>
    <n v="70.599999999999994"/>
    <n v="0"/>
    <n v="0"/>
    <n v="44.59"/>
    <n v="115.19"/>
    <s v="Churned"/>
    <x v="4"/>
    <s v="Attitude of support person"/>
    <n v="1"/>
    <s v="50-100"/>
    <n v="0"/>
    <x v="2"/>
    <x v="4"/>
  </r>
  <r>
    <s v="83985-JAM"/>
    <x v="1"/>
    <n v="62"/>
    <s v="No"/>
    <x v="16"/>
    <n v="14"/>
    <n v="22"/>
    <s v="None"/>
    <x v="0"/>
    <s v="Yes"/>
    <x v="0"/>
    <s v="Fiber Optic"/>
    <x v="0"/>
    <s v="No"/>
    <x v="0"/>
    <s v="No"/>
    <x v="1"/>
    <s v="Yes"/>
    <s v="Yes"/>
    <s v="No"/>
    <x v="1"/>
    <s v="Yes"/>
    <x v="1"/>
    <n v="83.65"/>
    <n v="1465.75"/>
    <n v="0"/>
    <n v="130"/>
    <n v="267.70999999999998"/>
    <n v="1863.46"/>
    <s v="Churned"/>
    <x v="1"/>
    <s v="Competitor made better offer"/>
    <n v="1"/>
    <s v="50-100"/>
    <n v="0"/>
    <x v="1"/>
    <x v="2"/>
  </r>
  <r>
    <s v="13637-MAD"/>
    <x v="0"/>
    <n v="63"/>
    <s v="Yes"/>
    <x v="11"/>
    <n v="10"/>
    <n v="18"/>
    <s v="Deal 2"/>
    <x v="1"/>
    <s v="No"/>
    <x v="0"/>
    <s v="Cable"/>
    <x v="0"/>
    <s v="No"/>
    <x v="1"/>
    <s v="Yes"/>
    <x v="0"/>
    <s v="Yes"/>
    <s v="Yes"/>
    <s v="Yes"/>
    <x v="0"/>
    <s v="No"/>
    <x v="0"/>
    <n v="54.9"/>
    <n v="3045.75"/>
    <n v="0"/>
    <n v="0"/>
    <n v="0"/>
    <n v="3045.75"/>
    <s v="Stayed"/>
    <x v="0"/>
    <s v="other"/>
    <n v="0"/>
    <s v="50-100"/>
    <n v="0"/>
    <x v="1"/>
    <x v="2"/>
  </r>
  <r>
    <s v="91485-TAM"/>
    <x v="0"/>
    <n v="57"/>
    <s v="Yes"/>
    <x v="4"/>
    <n v="13"/>
    <n v="5"/>
    <s v="Deal 1"/>
    <x v="0"/>
    <s v="Yes"/>
    <x v="0"/>
    <s v="Fiber Optic"/>
    <x v="1"/>
    <s v="Yes"/>
    <x v="1"/>
    <s v="No"/>
    <x v="0"/>
    <s v="Yes"/>
    <s v="Yes"/>
    <s v="Yes"/>
    <x v="0"/>
    <s v="Yes"/>
    <x v="1"/>
    <n v="109.6"/>
    <n v="7854.15"/>
    <n v="0"/>
    <n v="0"/>
    <n v="3501.72"/>
    <n v="11355.87"/>
    <s v="Stayed"/>
    <x v="0"/>
    <s v="other"/>
    <n v="0"/>
    <s v="&gt;100"/>
    <n v="0"/>
    <x v="1"/>
    <x v="4"/>
  </r>
  <r>
    <s v="81498-TEL"/>
    <x v="0"/>
    <n v="24"/>
    <s v="Yes"/>
    <x v="5"/>
    <n v="3"/>
    <n v="1"/>
    <s v="Deal 4"/>
    <x v="0"/>
    <s v="Yes"/>
    <x v="0"/>
    <s v="Fiber Optic"/>
    <x v="0"/>
    <s v="Yes"/>
    <x v="1"/>
    <s v="No"/>
    <x v="0"/>
    <s v="Yes"/>
    <s v="Yes"/>
    <s v="Yes"/>
    <x v="1"/>
    <s v="Yes"/>
    <x v="1"/>
    <n v="105.35"/>
    <n v="1559.25"/>
    <n v="0"/>
    <n v="0"/>
    <n v="62.85"/>
    <n v="1622.1"/>
    <s v="Stayed"/>
    <x v="0"/>
    <s v="other"/>
    <n v="0"/>
    <s v="&gt;100"/>
    <n v="0"/>
    <x v="2"/>
    <x v="4"/>
  </r>
  <r>
    <s v="17250-HAR"/>
    <x v="1"/>
    <n v="23"/>
    <s v="Yes"/>
    <x v="15"/>
    <n v="12"/>
    <n v="2"/>
    <s v="None"/>
    <x v="0"/>
    <s v="No"/>
    <x v="0"/>
    <s v="DSL"/>
    <x v="0"/>
    <s v="Yes"/>
    <x v="0"/>
    <s v="No"/>
    <x v="1"/>
    <s v="No"/>
    <s v="No"/>
    <s v="Yes"/>
    <x v="1"/>
    <s v="No"/>
    <x v="0"/>
    <n v="49.25"/>
    <n v="97"/>
    <n v="0"/>
    <n v="0"/>
    <n v="81.5"/>
    <n v="178.5"/>
    <s v="Joined"/>
    <x v="0"/>
    <s v="other"/>
    <n v="0"/>
    <s v="20-50"/>
    <n v="1"/>
    <x v="2"/>
    <x v="4"/>
  </r>
  <r>
    <s v="33602-WES"/>
    <x v="0"/>
    <n v="39"/>
    <s v="Yes"/>
    <x v="2"/>
    <n v="10"/>
    <n v="36"/>
    <s v="None"/>
    <x v="0"/>
    <s v="No"/>
    <x v="0"/>
    <s v="DSL"/>
    <x v="0"/>
    <s v="No"/>
    <x v="0"/>
    <s v="Yes"/>
    <x v="1"/>
    <s v="Yes"/>
    <s v="Yes"/>
    <s v="Yes"/>
    <x v="1"/>
    <s v="No"/>
    <x v="0"/>
    <n v="61.45"/>
    <n v="229.55"/>
    <n v="0"/>
    <n v="0"/>
    <n v="108.96"/>
    <n v="338.51"/>
    <s v="Churned"/>
    <x v="3"/>
    <s v="Price too high"/>
    <n v="1"/>
    <s v="50-100"/>
    <n v="0"/>
    <x v="0"/>
    <x v="0"/>
  </r>
  <r>
    <s v="19577-PUN"/>
    <x v="1"/>
    <n v="39"/>
    <s v="Yes"/>
    <x v="13"/>
    <n v="7"/>
    <n v="36"/>
    <s v="None"/>
    <x v="0"/>
    <s v="No"/>
    <x v="0"/>
    <s v="DSL"/>
    <x v="0"/>
    <s v="Yes"/>
    <x v="0"/>
    <s v="Yes"/>
    <x v="0"/>
    <s v="Yes"/>
    <s v="Yes"/>
    <s v="No"/>
    <x v="1"/>
    <s v="Yes"/>
    <x v="1"/>
    <n v="73.05"/>
    <n v="1959.5"/>
    <n v="47.59"/>
    <n v="50"/>
    <n v="606.05999999999995"/>
    <n v="2567.9699999999998"/>
    <s v="Stayed"/>
    <x v="0"/>
    <s v="other"/>
    <n v="0"/>
    <s v="50-100"/>
    <n v="0"/>
    <x v="0"/>
    <x v="0"/>
  </r>
  <r>
    <s v="36808-KAR"/>
    <x v="1"/>
    <n v="29"/>
    <s v="No"/>
    <x v="3"/>
    <n v="11"/>
    <n v="14"/>
    <s v="None"/>
    <x v="0"/>
    <s v="No"/>
    <x v="0"/>
    <s v="Cable"/>
    <x v="0"/>
    <s v="Yes"/>
    <x v="0"/>
    <s v="No"/>
    <x v="0"/>
    <s v="No"/>
    <s v="No"/>
    <s v="Yes"/>
    <x v="1"/>
    <s v="Yes"/>
    <x v="1"/>
    <n v="83.55"/>
    <n v="680.05"/>
    <n v="0"/>
    <n v="0"/>
    <n v="258.56"/>
    <n v="938.61"/>
    <s v="Churned"/>
    <x v="2"/>
    <s v="Product dissatisfaction"/>
    <n v="1"/>
    <s v="50-100"/>
    <n v="0"/>
    <x v="2"/>
    <x v="1"/>
  </r>
  <r>
    <s v="49908-KER"/>
    <x v="1"/>
    <n v="18"/>
    <s v="No"/>
    <x v="20"/>
    <n v="1"/>
    <n v="2"/>
    <s v="Deal 4"/>
    <x v="0"/>
    <s v="Yes"/>
    <x v="0"/>
    <s v="Fiber Optic"/>
    <x v="0"/>
    <s v="No"/>
    <x v="0"/>
    <s v="No"/>
    <x v="0"/>
    <s v="No"/>
    <s v="No"/>
    <s v="Yes"/>
    <x v="1"/>
    <s v="No"/>
    <x v="1"/>
    <n v="84.3"/>
    <n v="1537.9"/>
    <n v="0"/>
    <n v="0"/>
    <n v="40.68"/>
    <n v="1578.58"/>
    <s v="Stayed"/>
    <x v="0"/>
    <s v="other"/>
    <n v="0"/>
    <s v="50-100"/>
    <n v="0"/>
    <x v="3"/>
    <x v="4"/>
  </r>
  <r>
    <s v="53717-TAM"/>
    <x v="1"/>
    <n v="35"/>
    <s v="Yes"/>
    <x v="4"/>
    <n v="0"/>
    <n v="10"/>
    <s v="None"/>
    <x v="0"/>
    <s v="Yes"/>
    <x v="0"/>
    <s v="Fiber Optic"/>
    <x v="0"/>
    <s v="No"/>
    <x v="1"/>
    <s v="Yes"/>
    <x v="0"/>
    <s v="Yes"/>
    <s v="Yes"/>
    <s v="No"/>
    <x v="2"/>
    <s v="Yes"/>
    <x v="0"/>
    <n v="107.5"/>
    <n v="7853.7"/>
    <n v="0"/>
    <n v="60"/>
    <n v="681.84"/>
    <n v="8595.5400000000009"/>
    <s v="Stayed"/>
    <x v="0"/>
    <s v="other"/>
    <n v="0"/>
    <s v="&gt;100"/>
    <n v="0"/>
    <x v="0"/>
    <x v="3"/>
  </r>
  <r>
    <s v="34584-MAD"/>
    <x v="1"/>
    <n v="35"/>
    <s v="Yes"/>
    <x v="11"/>
    <n v="14"/>
    <n v="9"/>
    <s v="None"/>
    <x v="0"/>
    <s v="No"/>
    <x v="1"/>
    <s v="No"/>
    <x v="0"/>
    <s v="No"/>
    <x v="0"/>
    <s v="No"/>
    <x v="1"/>
    <s v="No"/>
    <s v="No"/>
    <s v="No"/>
    <x v="1"/>
    <s v="Yes"/>
    <x v="0"/>
    <n v="20.95"/>
    <n v="109.5"/>
    <n v="0"/>
    <n v="0"/>
    <n v="259.14"/>
    <n v="368.64"/>
    <s v="Stayed"/>
    <x v="0"/>
    <s v="other"/>
    <n v="0"/>
    <s v="20-50"/>
    <n v="0"/>
    <x v="0"/>
    <x v="3"/>
  </r>
  <r>
    <s v="78396-MAD"/>
    <x v="1"/>
    <n v="50"/>
    <s v="Yes"/>
    <x v="11"/>
    <n v="11"/>
    <n v="16"/>
    <s v="Deal 4"/>
    <x v="0"/>
    <s v="Yes"/>
    <x v="0"/>
    <s v="Fiber Optic"/>
    <x v="0"/>
    <s v="No"/>
    <x v="0"/>
    <s v="No"/>
    <x v="0"/>
    <s v="Yes"/>
    <s v="Yes"/>
    <s v="Yes"/>
    <x v="1"/>
    <s v="Yes"/>
    <x v="1"/>
    <n v="94.7"/>
    <n v="1687.95"/>
    <n v="0"/>
    <n v="0"/>
    <n v="566.82000000000005"/>
    <n v="2254.77"/>
    <s v="Churned"/>
    <x v="3"/>
    <s v="Long distance charges"/>
    <n v="1"/>
    <s v="50-100"/>
    <n v="0"/>
    <x v="1"/>
    <x v="1"/>
  </r>
  <r>
    <s v="14446-JAM"/>
    <x v="1"/>
    <n v="73"/>
    <s v="Yes"/>
    <x v="16"/>
    <n v="13"/>
    <n v="32"/>
    <s v="Deal 5"/>
    <x v="0"/>
    <s v="Yes"/>
    <x v="0"/>
    <s v="Fiber Optic"/>
    <x v="0"/>
    <s v="No"/>
    <x v="0"/>
    <s v="No"/>
    <x v="1"/>
    <s v="No"/>
    <s v="No"/>
    <s v="Yes"/>
    <x v="1"/>
    <s v="Yes"/>
    <x v="1"/>
    <n v="74.349999999999994"/>
    <n v="334.8"/>
    <n v="0"/>
    <n v="0"/>
    <n v="228.8"/>
    <n v="563.6"/>
    <s v="Churned"/>
    <x v="2"/>
    <s v="Product dissatisfaction"/>
    <n v="1"/>
    <s v="50-100"/>
    <n v="0"/>
    <x v="1"/>
    <x v="0"/>
  </r>
  <r>
    <s v="31232-KER"/>
    <x v="1"/>
    <n v="79"/>
    <s v="Yes"/>
    <x v="20"/>
    <n v="12"/>
    <n v="19"/>
    <s v="Deal 4"/>
    <x v="0"/>
    <s v="Yes"/>
    <x v="0"/>
    <s v="Fiber Optic"/>
    <x v="0"/>
    <s v="Yes"/>
    <x v="1"/>
    <s v="No"/>
    <x v="0"/>
    <s v="Yes"/>
    <s v="Yes"/>
    <s v="No"/>
    <x v="2"/>
    <s v="Yes"/>
    <x v="1"/>
    <n v="104.35"/>
    <n v="2271.85"/>
    <n v="0"/>
    <n v="130"/>
    <n v="523.11"/>
    <n v="2924.96"/>
    <s v="Stayed"/>
    <x v="0"/>
    <s v="other"/>
    <n v="0"/>
    <s v="&gt;100"/>
    <n v="0"/>
    <x v="1"/>
    <x v="2"/>
  </r>
  <r>
    <s v="91994-TAM"/>
    <x v="0"/>
    <n v="69"/>
    <s v="No"/>
    <x v="4"/>
    <n v="8"/>
    <n v="8"/>
    <s v="Deal 3"/>
    <x v="0"/>
    <s v="Yes"/>
    <x v="0"/>
    <s v="Fiber Optic"/>
    <x v="0"/>
    <s v="No"/>
    <x v="0"/>
    <s v="No"/>
    <x v="0"/>
    <s v="Yes"/>
    <s v="No"/>
    <s v="Yes"/>
    <x v="1"/>
    <s v="Yes"/>
    <x v="0"/>
    <n v="96.15"/>
    <n v="3019.25"/>
    <n v="0"/>
    <n v="0"/>
    <n v="814.4"/>
    <n v="3833.65"/>
    <s v="Churned"/>
    <x v="3"/>
    <s v="Price too high"/>
    <n v="1"/>
    <s v="50-100"/>
    <n v="0"/>
    <x v="1"/>
    <x v="3"/>
  </r>
  <r>
    <s v="89382-ASS"/>
    <x v="0"/>
    <n v="56"/>
    <s v="No"/>
    <x v="17"/>
    <n v="5"/>
    <n v="29"/>
    <s v="Deal 5"/>
    <x v="1"/>
    <s v="No"/>
    <x v="0"/>
    <s v="DSL"/>
    <x v="0"/>
    <s v="No"/>
    <x v="0"/>
    <s v="Yes"/>
    <x v="1"/>
    <s v="No"/>
    <s v="No"/>
    <s v="Yes"/>
    <x v="1"/>
    <s v="Yes"/>
    <x v="1"/>
    <n v="29.75"/>
    <n v="96.85"/>
    <n v="0"/>
    <n v="0"/>
    <n v="0"/>
    <n v="96.85"/>
    <s v="Joined"/>
    <x v="0"/>
    <s v="other"/>
    <n v="0"/>
    <s v="20-50"/>
    <n v="1"/>
    <x v="1"/>
    <x v="0"/>
  </r>
  <r>
    <s v="63237-DEL"/>
    <x v="1"/>
    <n v="19"/>
    <s v="No"/>
    <x v="0"/>
    <n v="15"/>
    <n v="10"/>
    <s v="None"/>
    <x v="0"/>
    <s v="No"/>
    <x v="0"/>
    <s v="Fiber Optic"/>
    <x v="0"/>
    <s v="No"/>
    <x v="0"/>
    <s v="No"/>
    <x v="0"/>
    <s v="No"/>
    <s v="Yes"/>
    <s v="Yes"/>
    <x v="1"/>
    <s v="Yes"/>
    <x v="1"/>
    <n v="79.05"/>
    <n v="79.05"/>
    <n v="0"/>
    <n v="0"/>
    <n v="31.34"/>
    <n v="110.39"/>
    <s v="Churned"/>
    <x v="1"/>
    <s v="Competitor made better offer"/>
    <n v="1"/>
    <s v="50-100"/>
    <n v="0"/>
    <x v="3"/>
    <x v="3"/>
  </r>
  <r>
    <s v="92092-UTT"/>
    <x v="1"/>
    <n v="48"/>
    <s v="No"/>
    <x v="7"/>
    <n v="0"/>
    <n v="8"/>
    <s v="Deal 4"/>
    <x v="0"/>
    <s v="No"/>
    <x v="1"/>
    <s v="No"/>
    <x v="0"/>
    <s v="No"/>
    <x v="0"/>
    <s v="No"/>
    <x v="1"/>
    <s v="No"/>
    <s v="No"/>
    <s v="No"/>
    <x v="0"/>
    <s v="Yes"/>
    <x v="1"/>
    <n v="19.350000000000001"/>
    <n v="219.35"/>
    <n v="0"/>
    <n v="0"/>
    <n v="200.64"/>
    <n v="419.99"/>
    <s v="Stayed"/>
    <x v="0"/>
    <s v="other"/>
    <n v="0"/>
    <s v="&lt;20"/>
    <n v="0"/>
    <x v="0"/>
    <x v="3"/>
  </r>
  <r>
    <s v="22841-TAM"/>
    <x v="1"/>
    <n v="44"/>
    <s v="Yes"/>
    <x v="4"/>
    <n v="14"/>
    <n v="9"/>
    <s v="Deal 1"/>
    <x v="0"/>
    <s v="Yes"/>
    <x v="0"/>
    <s v="Fiber Optic"/>
    <x v="1"/>
    <s v="No"/>
    <x v="1"/>
    <s v="No"/>
    <x v="0"/>
    <s v="Yes"/>
    <s v="Yes"/>
    <s v="Yes"/>
    <x v="2"/>
    <s v="No"/>
    <x v="1"/>
    <n v="105.25"/>
    <n v="7609.75"/>
    <n v="0"/>
    <n v="0"/>
    <n v="2595.6"/>
    <n v="10205.35"/>
    <s v="Stayed"/>
    <x v="0"/>
    <s v="other"/>
    <n v="0"/>
    <s v="&gt;100"/>
    <n v="0"/>
    <x v="0"/>
    <x v="3"/>
  </r>
  <r>
    <s v="46809-TAM"/>
    <x v="1"/>
    <n v="23"/>
    <s v="Yes"/>
    <x v="4"/>
    <n v="15"/>
    <n v="5"/>
    <s v="Deal 2"/>
    <x v="0"/>
    <s v="Yes"/>
    <x v="0"/>
    <s v="Fiber Optic"/>
    <x v="1"/>
    <s v="No"/>
    <x v="1"/>
    <s v="Yes"/>
    <x v="0"/>
    <s v="Yes"/>
    <s v="Yes"/>
    <s v="Yes"/>
    <x v="0"/>
    <s v="Yes"/>
    <x v="0"/>
    <n v="108.5"/>
    <n v="6880.85"/>
    <n v="0"/>
    <n v="0"/>
    <n v="256.64"/>
    <n v="7137.49"/>
    <s v="Stayed"/>
    <x v="0"/>
    <s v="other"/>
    <n v="0"/>
    <s v="&gt;100"/>
    <n v="0"/>
    <x v="2"/>
    <x v="4"/>
  </r>
  <r>
    <s v="48033-TEL"/>
    <x v="1"/>
    <n v="25"/>
    <s v="Yes"/>
    <x v="5"/>
    <n v="12"/>
    <n v="8"/>
    <s v="Deal 2"/>
    <x v="0"/>
    <s v="Yes"/>
    <x v="1"/>
    <s v="No"/>
    <x v="0"/>
    <s v="No"/>
    <x v="0"/>
    <s v="No"/>
    <x v="1"/>
    <s v="No"/>
    <s v="No"/>
    <s v="No"/>
    <x v="2"/>
    <s v="No"/>
    <x v="0"/>
    <n v="24.55"/>
    <n v="1160.45"/>
    <n v="0"/>
    <n v="0"/>
    <n v="736.96"/>
    <n v="1897.41"/>
    <s v="Stayed"/>
    <x v="0"/>
    <s v="other"/>
    <n v="0"/>
    <s v="20-50"/>
    <n v="0"/>
    <x v="2"/>
    <x v="3"/>
  </r>
  <r>
    <s v="16032-AND"/>
    <x v="1"/>
    <n v="47"/>
    <s v="No"/>
    <x v="10"/>
    <n v="8"/>
    <n v="18"/>
    <s v="None"/>
    <x v="0"/>
    <s v="No"/>
    <x v="0"/>
    <s v="DSL"/>
    <x v="0"/>
    <s v="No"/>
    <x v="0"/>
    <s v="No"/>
    <x v="1"/>
    <s v="No"/>
    <s v="No"/>
    <s v="Yes"/>
    <x v="1"/>
    <s v="Yes"/>
    <x v="1"/>
    <n v="46.6"/>
    <n v="87.9"/>
    <n v="0"/>
    <n v="0"/>
    <n v="3.74"/>
    <n v="91.64"/>
    <s v="Joined"/>
    <x v="0"/>
    <s v="other"/>
    <n v="0"/>
    <s v="20-50"/>
    <n v="1"/>
    <x v="0"/>
    <x v="2"/>
  </r>
  <r>
    <s v="31137-DEL"/>
    <x v="0"/>
    <n v="33"/>
    <s v="Yes"/>
    <x v="0"/>
    <n v="1"/>
    <n v="13"/>
    <s v="Deal 1"/>
    <x v="0"/>
    <s v="Yes"/>
    <x v="0"/>
    <s v="Fiber Optic"/>
    <x v="0"/>
    <s v="Yes"/>
    <x v="0"/>
    <s v="No"/>
    <x v="0"/>
    <s v="No"/>
    <s v="No"/>
    <s v="Yes"/>
    <x v="0"/>
    <s v="Yes"/>
    <x v="1"/>
    <n v="89.7"/>
    <n v="6588.95"/>
    <n v="0"/>
    <n v="0"/>
    <n v="833.04"/>
    <n v="7421.99"/>
    <s v="Stayed"/>
    <x v="0"/>
    <s v="other"/>
    <n v="0"/>
    <s v="50-100"/>
    <n v="0"/>
    <x v="2"/>
    <x v="1"/>
  </r>
  <r>
    <s v="93749-MAH"/>
    <x v="1"/>
    <n v="37"/>
    <s v="Yes"/>
    <x v="1"/>
    <n v="6"/>
    <n v="35"/>
    <s v="Deal 2"/>
    <x v="0"/>
    <s v="No"/>
    <x v="1"/>
    <s v="No"/>
    <x v="0"/>
    <s v="No"/>
    <x v="0"/>
    <s v="No"/>
    <x v="1"/>
    <s v="No"/>
    <s v="No"/>
    <s v="No"/>
    <x v="2"/>
    <s v="No"/>
    <x v="0"/>
    <n v="19.95"/>
    <n v="862.4"/>
    <n v="0"/>
    <n v="0"/>
    <n v="1201.52"/>
    <n v="2063.92"/>
    <s v="Stayed"/>
    <x v="0"/>
    <s v="other"/>
    <n v="0"/>
    <s v="&lt;20"/>
    <n v="0"/>
    <x v="0"/>
    <x v="0"/>
  </r>
  <r>
    <s v="43365-WES"/>
    <x v="1"/>
    <n v="19"/>
    <s v="No"/>
    <x v="2"/>
    <n v="4"/>
    <n v="3"/>
    <s v="Deal 2"/>
    <x v="0"/>
    <s v="Yes"/>
    <x v="0"/>
    <s v="Fiber Optic"/>
    <x v="0"/>
    <s v="Yes"/>
    <x v="1"/>
    <s v="Yes"/>
    <x v="1"/>
    <s v="No"/>
    <s v="No"/>
    <s v="No"/>
    <x v="1"/>
    <s v="Yes"/>
    <x v="1"/>
    <n v="87.35"/>
    <n v="4473"/>
    <n v="0"/>
    <n v="0"/>
    <n v="77.010000000000005"/>
    <n v="4550.01"/>
    <s v="Stayed"/>
    <x v="0"/>
    <s v="other"/>
    <n v="0"/>
    <s v="50-100"/>
    <n v="0"/>
    <x v="3"/>
    <x v="4"/>
  </r>
  <r>
    <s v="63502-GUJ"/>
    <x v="0"/>
    <n v="32"/>
    <s v="No"/>
    <x v="6"/>
    <n v="2"/>
    <n v="11"/>
    <s v="None"/>
    <x v="0"/>
    <s v="No"/>
    <x v="0"/>
    <s v="DSL"/>
    <x v="1"/>
    <s v="No"/>
    <x v="1"/>
    <s v="No"/>
    <x v="1"/>
    <s v="Yes"/>
    <s v="Yes"/>
    <s v="Yes"/>
    <x v="0"/>
    <s v="Yes"/>
    <x v="0"/>
    <n v="63.7"/>
    <n v="2188.5"/>
    <n v="0"/>
    <n v="0"/>
    <n v="1708.2"/>
    <n v="3896.7"/>
    <s v="Stayed"/>
    <x v="0"/>
    <s v="other"/>
    <n v="0"/>
    <s v="50-100"/>
    <n v="0"/>
    <x v="2"/>
    <x v="3"/>
  </r>
  <r>
    <s v="32176-GUJ"/>
    <x v="0"/>
    <n v="34"/>
    <s v="No"/>
    <x v="6"/>
    <n v="14"/>
    <n v="6"/>
    <s v="Deal 4"/>
    <x v="0"/>
    <s v="No"/>
    <x v="0"/>
    <s v="Fiber Optic"/>
    <x v="0"/>
    <s v="No"/>
    <x v="0"/>
    <s v="No"/>
    <x v="1"/>
    <s v="No"/>
    <s v="No"/>
    <s v="Yes"/>
    <x v="1"/>
    <s v="Yes"/>
    <x v="1"/>
    <n v="70.3"/>
    <n v="738.2"/>
    <n v="0"/>
    <n v="0"/>
    <n v="317.2"/>
    <n v="1055.4000000000001"/>
    <s v="Churned"/>
    <x v="2"/>
    <s v="Limited range of services"/>
    <n v="1"/>
    <s v="50-100"/>
    <n v="0"/>
    <x v="2"/>
    <x v="3"/>
  </r>
  <r>
    <s v="98151-HAR"/>
    <x v="1"/>
    <n v="60"/>
    <s v="Yes"/>
    <x v="15"/>
    <n v="10"/>
    <n v="16"/>
    <s v="Deal 2"/>
    <x v="0"/>
    <s v="Yes"/>
    <x v="0"/>
    <s v="Fiber Optic"/>
    <x v="0"/>
    <s v="No"/>
    <x v="1"/>
    <s v="No"/>
    <x v="1"/>
    <s v="Yes"/>
    <s v="Yes"/>
    <s v="Yes"/>
    <x v="1"/>
    <s v="Yes"/>
    <x v="1"/>
    <n v="92.55"/>
    <n v="4039"/>
    <n v="0"/>
    <n v="0"/>
    <n v="1182.07"/>
    <n v="5221.07"/>
    <s v="Stayed"/>
    <x v="0"/>
    <s v="other"/>
    <n v="0"/>
    <s v="50-100"/>
    <n v="0"/>
    <x v="1"/>
    <x v="1"/>
  </r>
  <r>
    <s v="22520-AND"/>
    <x v="1"/>
    <n v="47"/>
    <s v="Yes"/>
    <x v="10"/>
    <n v="12"/>
    <n v="18"/>
    <s v="None"/>
    <x v="0"/>
    <s v="Yes"/>
    <x v="0"/>
    <s v="Cable"/>
    <x v="1"/>
    <s v="Yes"/>
    <x v="1"/>
    <s v="Yes"/>
    <x v="0"/>
    <s v="Yes"/>
    <s v="Yes"/>
    <s v="Yes"/>
    <x v="2"/>
    <s v="Yes"/>
    <x v="1"/>
    <n v="-4"/>
    <n v="6230.1"/>
    <n v="0"/>
    <n v="0"/>
    <n v="865.44"/>
    <n v="7095.54"/>
    <s v="Stayed"/>
    <x v="0"/>
    <s v="other"/>
    <n v="0"/>
    <s v="&lt;20"/>
    <n v="0"/>
    <x v="0"/>
    <x v="2"/>
  </r>
  <r>
    <s v="84666-TEL"/>
    <x v="1"/>
    <n v="21"/>
    <s v="No"/>
    <x v="5"/>
    <n v="6"/>
    <n v="5"/>
    <s v="None"/>
    <x v="0"/>
    <s v="Yes"/>
    <x v="0"/>
    <s v="Fiber Optic"/>
    <x v="0"/>
    <s v="No"/>
    <x v="0"/>
    <s v="No"/>
    <x v="0"/>
    <s v="Yes"/>
    <s v="Yes"/>
    <s v="Yes"/>
    <x v="1"/>
    <s v="Yes"/>
    <x v="1"/>
    <n v="96.1"/>
    <n v="4364.1000000000004"/>
    <n v="0"/>
    <n v="0"/>
    <n v="494.56"/>
    <n v="4858.66"/>
    <s v="Churned"/>
    <x v="1"/>
    <s v="Competitor offered higher download speeds"/>
    <n v="1"/>
    <s v="50-100"/>
    <n v="0"/>
    <x v="2"/>
    <x v="4"/>
  </r>
  <r>
    <s v="41561-JHA"/>
    <x v="0"/>
    <n v="55"/>
    <s v="No"/>
    <x v="14"/>
    <n v="3"/>
    <n v="5"/>
    <s v="Deal 2"/>
    <x v="0"/>
    <s v="Yes"/>
    <x v="0"/>
    <s v="Fiber Optic"/>
    <x v="0"/>
    <s v="No"/>
    <x v="0"/>
    <s v="No"/>
    <x v="0"/>
    <s v="Yes"/>
    <s v="Yes"/>
    <s v="Yes"/>
    <x v="1"/>
    <s v="Yes"/>
    <x v="1"/>
    <n v="97.1"/>
    <n v="3706.95"/>
    <n v="41.85"/>
    <n v="0"/>
    <n v="653.20000000000005"/>
    <n v="4318.3"/>
    <s v="Churned"/>
    <x v="1"/>
    <s v="Competitor offered more data"/>
    <n v="1"/>
    <s v="50-100"/>
    <n v="0"/>
    <x v="1"/>
    <x v="4"/>
  </r>
  <r>
    <s v="25059-JAM"/>
    <x v="0"/>
    <n v="73"/>
    <s v="Yes"/>
    <x v="16"/>
    <n v="15"/>
    <n v="35"/>
    <s v="Deal 3"/>
    <x v="0"/>
    <s v="Yes"/>
    <x v="0"/>
    <s v="Fiber Optic"/>
    <x v="1"/>
    <s v="Yes"/>
    <x v="1"/>
    <s v="No"/>
    <x v="0"/>
    <s v="Yes"/>
    <s v="Yes"/>
    <s v="Yes"/>
    <x v="0"/>
    <s v="Yes"/>
    <x v="1"/>
    <n v="108.35"/>
    <n v="3726.15"/>
    <n v="0"/>
    <n v="0"/>
    <n v="375.55"/>
    <n v="4101.7"/>
    <s v="Stayed"/>
    <x v="0"/>
    <s v="other"/>
    <n v="0"/>
    <s v="&gt;100"/>
    <n v="0"/>
    <x v="1"/>
    <x v="0"/>
  </r>
  <r>
    <s v="81612-TAM"/>
    <x v="0"/>
    <n v="45"/>
    <s v="Yes"/>
    <x v="4"/>
    <n v="5"/>
    <n v="11"/>
    <s v="None"/>
    <x v="0"/>
    <s v="Yes"/>
    <x v="0"/>
    <s v="Fiber Optic"/>
    <x v="0"/>
    <s v="Yes"/>
    <x v="1"/>
    <s v="No"/>
    <x v="1"/>
    <s v="Yes"/>
    <s v="Yes"/>
    <s v="Yes"/>
    <x v="1"/>
    <s v="Yes"/>
    <x v="1"/>
    <n v="95.15"/>
    <n v="3532.85"/>
    <n v="0"/>
    <n v="0"/>
    <n v="1518.11"/>
    <n v="5050.96"/>
    <s v="Stayed"/>
    <x v="0"/>
    <s v="other"/>
    <n v="0"/>
    <s v="50-100"/>
    <n v="0"/>
    <x v="0"/>
    <x v="3"/>
  </r>
  <r>
    <s v="78303-KER"/>
    <x v="1"/>
    <n v="47"/>
    <s v="Yes"/>
    <x v="20"/>
    <n v="14"/>
    <n v="35"/>
    <s v="Deal 2"/>
    <x v="0"/>
    <s v="Yes"/>
    <x v="1"/>
    <s v="No"/>
    <x v="0"/>
    <s v="No"/>
    <x v="0"/>
    <s v="No"/>
    <x v="1"/>
    <s v="No"/>
    <s v="No"/>
    <s v="No"/>
    <x v="2"/>
    <s v="No"/>
    <x v="1"/>
    <n v="26.5"/>
    <n v="1698.55"/>
    <n v="0"/>
    <n v="0"/>
    <n v="2191.15"/>
    <n v="3889.7"/>
    <s v="Stayed"/>
    <x v="0"/>
    <s v="other"/>
    <n v="0"/>
    <s v="20-50"/>
    <n v="0"/>
    <x v="0"/>
    <x v="0"/>
  </r>
  <r>
    <s v="51822-ODI"/>
    <x v="0"/>
    <n v="81"/>
    <s v="Yes"/>
    <x v="19"/>
    <n v="5"/>
    <n v="8"/>
    <s v="Deal 1"/>
    <x v="0"/>
    <s v="Yes"/>
    <x v="0"/>
    <s v="Fiber Optic"/>
    <x v="0"/>
    <s v="Yes"/>
    <x v="1"/>
    <s v="No"/>
    <x v="0"/>
    <s v="Yes"/>
    <s v="No"/>
    <s v="Yes"/>
    <x v="0"/>
    <s v="No"/>
    <x v="0"/>
    <n v="105"/>
    <n v="7578.05"/>
    <n v="0"/>
    <n v="0"/>
    <n v="2000.88"/>
    <n v="9578.93"/>
    <s v="Stayed"/>
    <x v="0"/>
    <s v="other"/>
    <n v="0"/>
    <s v="&gt;100"/>
    <n v="0"/>
    <x v="1"/>
    <x v="3"/>
  </r>
  <r>
    <s v="88777-WES"/>
    <x v="1"/>
    <n v="41"/>
    <s v="Yes"/>
    <x v="2"/>
    <n v="2"/>
    <n v="30"/>
    <s v="Deal 3"/>
    <x v="0"/>
    <s v="Yes"/>
    <x v="0"/>
    <s v="DSL"/>
    <x v="1"/>
    <s v="No"/>
    <x v="0"/>
    <s v="No"/>
    <x v="0"/>
    <s v="Yes"/>
    <s v="Yes"/>
    <s v="Yes"/>
    <x v="0"/>
    <s v="No"/>
    <x v="0"/>
    <n v="74.75"/>
    <n v="2282.9499999999998"/>
    <n v="0"/>
    <n v="0"/>
    <n v="1070.4000000000001"/>
    <n v="3353.35"/>
    <s v="Stayed"/>
    <x v="0"/>
    <s v="other"/>
    <n v="0"/>
    <s v="50-100"/>
    <n v="0"/>
    <x v="0"/>
    <x v="0"/>
  </r>
  <r>
    <s v="43786-WES"/>
    <x v="1"/>
    <n v="46"/>
    <s v="No"/>
    <x v="2"/>
    <n v="15"/>
    <n v="13"/>
    <s v="None"/>
    <x v="0"/>
    <s v="No"/>
    <x v="1"/>
    <s v="No"/>
    <x v="0"/>
    <s v="No"/>
    <x v="0"/>
    <s v="No"/>
    <x v="1"/>
    <s v="No"/>
    <s v="No"/>
    <s v="No"/>
    <x v="0"/>
    <s v="No"/>
    <x v="1"/>
    <n v="19.350000000000001"/>
    <n v="779.2"/>
    <n v="0"/>
    <n v="0"/>
    <n v="1895.79"/>
    <n v="2674.99"/>
    <s v="Stayed"/>
    <x v="0"/>
    <s v="other"/>
    <n v="0"/>
    <s v="&lt;20"/>
    <n v="0"/>
    <x v="0"/>
    <x v="1"/>
  </r>
  <r>
    <s v="73973-RAJ"/>
    <x v="1"/>
    <n v="23"/>
    <s v="Yes"/>
    <x v="8"/>
    <n v="12"/>
    <n v="7"/>
    <s v="Deal 1"/>
    <x v="0"/>
    <s v="Yes"/>
    <x v="0"/>
    <s v="Fiber Optic"/>
    <x v="1"/>
    <s v="Yes"/>
    <x v="1"/>
    <s v="Yes"/>
    <x v="0"/>
    <s v="Yes"/>
    <s v="Yes"/>
    <s v="Yes"/>
    <x v="2"/>
    <s v="No"/>
    <x v="0"/>
    <n v="118.6"/>
    <n v="7990.05"/>
    <n v="38.57"/>
    <n v="0"/>
    <n v="87.72"/>
    <n v="8039.2"/>
    <s v="Stayed"/>
    <x v="0"/>
    <s v="other"/>
    <n v="0"/>
    <s v="&gt;100"/>
    <n v="0"/>
    <x v="2"/>
    <x v="3"/>
  </r>
  <r>
    <s v="92732-WES"/>
    <x v="1"/>
    <n v="37"/>
    <s v="No"/>
    <x v="2"/>
    <n v="7"/>
    <n v="23"/>
    <s v="None"/>
    <x v="1"/>
    <s v="No"/>
    <x v="0"/>
    <s v="DSL"/>
    <x v="1"/>
    <s v="Yes"/>
    <x v="1"/>
    <s v="No"/>
    <x v="0"/>
    <s v="Yes"/>
    <s v="Yes"/>
    <s v="Yes"/>
    <x v="0"/>
    <s v="No"/>
    <x v="1"/>
    <n v="57.6"/>
    <n v="1367.75"/>
    <n v="0"/>
    <n v="0"/>
    <n v="0"/>
    <n v="1367.75"/>
    <s v="Stayed"/>
    <x v="0"/>
    <s v="other"/>
    <n v="0"/>
    <s v="50-100"/>
    <n v="0"/>
    <x v="0"/>
    <x v="2"/>
  </r>
  <r>
    <s v="73108-JAM"/>
    <x v="1"/>
    <n v="43"/>
    <s v="No"/>
    <x v="16"/>
    <n v="3"/>
    <n v="13"/>
    <s v="Deal 4"/>
    <x v="0"/>
    <s v="No"/>
    <x v="0"/>
    <s v="Fiber Optic"/>
    <x v="0"/>
    <s v="Yes"/>
    <x v="0"/>
    <s v="No"/>
    <x v="1"/>
    <s v="Yes"/>
    <s v="Yes"/>
    <s v="Yes"/>
    <x v="1"/>
    <s v="Yes"/>
    <x v="1"/>
    <n v="86.25"/>
    <n v="1340.1"/>
    <n v="0"/>
    <n v="0"/>
    <n v="356.8"/>
    <n v="1696.9"/>
    <s v="Stayed"/>
    <x v="0"/>
    <s v="other"/>
    <n v="0"/>
    <s v="50-100"/>
    <n v="0"/>
    <x v="0"/>
    <x v="1"/>
  </r>
  <r>
    <s v="97359-UTT"/>
    <x v="0"/>
    <n v="37"/>
    <s v="Yes"/>
    <x v="7"/>
    <n v="1"/>
    <n v="4"/>
    <s v="None"/>
    <x v="0"/>
    <s v="No"/>
    <x v="1"/>
    <s v="No"/>
    <x v="0"/>
    <s v="No"/>
    <x v="0"/>
    <s v="No"/>
    <x v="1"/>
    <s v="No"/>
    <s v="No"/>
    <s v="No"/>
    <x v="0"/>
    <s v="No"/>
    <x v="0"/>
    <n v="-5"/>
    <n v="267"/>
    <n v="0"/>
    <n v="0"/>
    <n v="199.08"/>
    <n v="466.08"/>
    <s v="Stayed"/>
    <x v="0"/>
    <s v="other"/>
    <n v="0"/>
    <s v="&lt;20"/>
    <n v="0"/>
    <x v="0"/>
    <x v="4"/>
  </r>
  <r>
    <s v="49894-BIH"/>
    <x v="1"/>
    <n v="27"/>
    <s v="No"/>
    <x v="9"/>
    <n v="12"/>
    <n v="17"/>
    <s v="None"/>
    <x v="0"/>
    <s v="No"/>
    <x v="0"/>
    <s v="DSL"/>
    <x v="1"/>
    <s v="Yes"/>
    <x v="1"/>
    <s v="No"/>
    <x v="1"/>
    <s v="No"/>
    <s v="No"/>
    <s v="Yes"/>
    <x v="2"/>
    <s v="Yes"/>
    <x v="1"/>
    <n v="61.15"/>
    <n v="4017.45"/>
    <n v="0"/>
    <n v="0"/>
    <n v="1410.42"/>
    <n v="5427.87"/>
    <s v="Stayed"/>
    <x v="0"/>
    <s v="other"/>
    <n v="0"/>
    <s v="50-100"/>
    <n v="0"/>
    <x v="2"/>
    <x v="1"/>
  </r>
  <r>
    <s v="69197-UTT"/>
    <x v="1"/>
    <n v="42"/>
    <s v="Yes"/>
    <x v="7"/>
    <n v="7"/>
    <n v="20"/>
    <s v="None"/>
    <x v="0"/>
    <s v="Yes"/>
    <x v="1"/>
    <s v="No"/>
    <x v="0"/>
    <s v="No"/>
    <x v="0"/>
    <s v="No"/>
    <x v="1"/>
    <s v="No"/>
    <s v="No"/>
    <s v="No"/>
    <x v="2"/>
    <s v="Yes"/>
    <x v="0"/>
    <n v="25.3"/>
    <n v="1474.35"/>
    <n v="0"/>
    <n v="0"/>
    <n v="2829.24"/>
    <n v="4303.59"/>
    <s v="Stayed"/>
    <x v="0"/>
    <s v="other"/>
    <n v="0"/>
    <s v="20-50"/>
    <n v="0"/>
    <x v="0"/>
    <x v="2"/>
  </r>
  <r>
    <s v="63605-HAR"/>
    <x v="0"/>
    <n v="46"/>
    <s v="Yes"/>
    <x v="15"/>
    <n v="14"/>
    <n v="30"/>
    <s v="None"/>
    <x v="0"/>
    <s v="No"/>
    <x v="0"/>
    <s v="Cable"/>
    <x v="1"/>
    <s v="No"/>
    <x v="0"/>
    <s v="Yes"/>
    <x v="1"/>
    <s v="No"/>
    <s v="No"/>
    <s v="Yes"/>
    <x v="1"/>
    <s v="No"/>
    <x v="0"/>
    <n v="56.65"/>
    <n v="654.85"/>
    <n v="0"/>
    <n v="0"/>
    <n v="95.64"/>
    <n v="750.49"/>
    <s v="Churned"/>
    <x v="3"/>
    <s v="Extra data charges"/>
    <n v="1"/>
    <s v="50-100"/>
    <n v="0"/>
    <x v="0"/>
    <x v="0"/>
  </r>
  <r>
    <s v="48033-MAH"/>
    <x v="0"/>
    <n v="79"/>
    <s v="No"/>
    <x v="1"/>
    <n v="1"/>
    <n v="20"/>
    <s v="None"/>
    <x v="0"/>
    <s v="Yes"/>
    <x v="0"/>
    <s v="Fiber Optic"/>
    <x v="0"/>
    <s v="Yes"/>
    <x v="1"/>
    <s v="No"/>
    <x v="0"/>
    <s v="Yes"/>
    <s v="Yes"/>
    <s v="No"/>
    <x v="1"/>
    <s v="Yes"/>
    <x v="1"/>
    <n v="104.45"/>
    <n v="2184.85"/>
    <n v="0"/>
    <n v="60"/>
    <n v="1039.83"/>
    <n v="3284.68"/>
    <s v="Stayed"/>
    <x v="0"/>
    <s v="other"/>
    <n v="0"/>
    <s v="&gt;100"/>
    <n v="0"/>
    <x v="1"/>
    <x v="2"/>
  </r>
  <r>
    <s v="44730-PUN"/>
    <x v="1"/>
    <n v="63"/>
    <s v="No"/>
    <x v="13"/>
    <n v="9"/>
    <n v="1"/>
    <s v="Deal 3"/>
    <x v="0"/>
    <s v="No"/>
    <x v="1"/>
    <s v="No"/>
    <x v="0"/>
    <s v="No"/>
    <x v="0"/>
    <s v="No"/>
    <x v="1"/>
    <s v="No"/>
    <s v="No"/>
    <s v="No"/>
    <x v="0"/>
    <s v="Yes"/>
    <x v="1"/>
    <n v="19.8"/>
    <n v="695.05"/>
    <n v="0"/>
    <n v="0"/>
    <n v="1116.29"/>
    <n v="1811.34"/>
    <s v="Stayed"/>
    <x v="0"/>
    <s v="other"/>
    <n v="0"/>
    <s v="&lt;20"/>
    <n v="0"/>
    <x v="1"/>
    <x v="4"/>
  </r>
  <r>
    <s v="47957-GUJ"/>
    <x v="1"/>
    <n v="26"/>
    <s v="No"/>
    <x v="6"/>
    <n v="4"/>
    <n v="2"/>
    <s v="Deal 5"/>
    <x v="0"/>
    <s v="No"/>
    <x v="1"/>
    <s v="No"/>
    <x v="0"/>
    <s v="No"/>
    <x v="0"/>
    <s v="No"/>
    <x v="1"/>
    <s v="No"/>
    <s v="No"/>
    <s v="No"/>
    <x v="1"/>
    <s v="Yes"/>
    <x v="0"/>
    <n v="20.45"/>
    <n v="20.45"/>
    <n v="0"/>
    <n v="0"/>
    <n v="42.17"/>
    <n v="62.62"/>
    <s v="Joined"/>
    <x v="0"/>
    <s v="other"/>
    <n v="0"/>
    <s v="20-50"/>
    <n v="1"/>
    <x v="2"/>
    <x v="4"/>
  </r>
  <r>
    <s v="45651-TAM"/>
    <x v="1"/>
    <n v="42"/>
    <s v="Yes"/>
    <x v="4"/>
    <n v="1"/>
    <n v="5"/>
    <s v="Deal 1"/>
    <x v="0"/>
    <s v="Yes"/>
    <x v="0"/>
    <s v="DSL"/>
    <x v="0"/>
    <s v="No"/>
    <x v="1"/>
    <s v="Yes"/>
    <x v="1"/>
    <s v="Yes"/>
    <s v="Yes"/>
    <s v="Yes"/>
    <x v="2"/>
    <s v="Yes"/>
    <x v="1"/>
    <n v="69.900000000000006"/>
    <n v="4615.8999999999996"/>
    <n v="0"/>
    <n v="0"/>
    <n v="993.61"/>
    <n v="5609.51"/>
    <s v="Stayed"/>
    <x v="0"/>
    <s v="other"/>
    <n v="0"/>
    <s v="50-100"/>
    <n v="0"/>
    <x v="0"/>
    <x v="4"/>
  </r>
  <r>
    <s v="75820-MAD"/>
    <x v="1"/>
    <n v="66"/>
    <s v="No"/>
    <x v="11"/>
    <n v="9"/>
    <n v="24"/>
    <s v="None"/>
    <x v="0"/>
    <s v="No"/>
    <x v="0"/>
    <s v="Fiber Optic"/>
    <x v="1"/>
    <s v="Yes"/>
    <x v="1"/>
    <s v="Yes"/>
    <x v="0"/>
    <s v="No"/>
    <s v="No"/>
    <s v="Yes"/>
    <x v="0"/>
    <s v="Yes"/>
    <x v="0"/>
    <n v="98.15"/>
    <n v="4116.8"/>
    <n v="27.89"/>
    <n v="0"/>
    <n v="606"/>
    <n v="4694.91"/>
    <s v="Stayed"/>
    <x v="0"/>
    <s v="other"/>
    <n v="0"/>
    <s v="50-100"/>
    <n v="0"/>
    <x v="1"/>
    <x v="0"/>
  </r>
  <r>
    <s v="78225-UTT"/>
    <x v="0"/>
    <n v="35"/>
    <s v="Yes"/>
    <x v="7"/>
    <n v="15"/>
    <n v="32"/>
    <s v="Deal 1"/>
    <x v="0"/>
    <s v="Yes"/>
    <x v="0"/>
    <s v="Cable"/>
    <x v="1"/>
    <s v="Yes"/>
    <x v="1"/>
    <s v="Yes"/>
    <x v="0"/>
    <s v="Yes"/>
    <s v="Yes"/>
    <s v="Yes"/>
    <x v="2"/>
    <s v="Yes"/>
    <x v="1"/>
    <n v="89.05"/>
    <n v="6254.45"/>
    <n v="0"/>
    <n v="0"/>
    <n v="435.6"/>
    <n v="6690.05"/>
    <s v="Stayed"/>
    <x v="0"/>
    <s v="other"/>
    <n v="0"/>
    <s v="50-100"/>
    <n v="0"/>
    <x v="0"/>
    <x v="0"/>
  </r>
  <r>
    <s v="42329-AND"/>
    <x v="1"/>
    <n v="57"/>
    <s v="No"/>
    <x v="10"/>
    <n v="10"/>
    <n v="30"/>
    <s v="Deal 2"/>
    <x v="0"/>
    <s v="Yes"/>
    <x v="0"/>
    <s v="Fiber Optic"/>
    <x v="0"/>
    <s v="Yes"/>
    <x v="0"/>
    <s v="Yes"/>
    <x v="1"/>
    <s v="Yes"/>
    <s v="Yes"/>
    <s v="Yes"/>
    <x v="2"/>
    <s v="Yes"/>
    <x v="1"/>
    <n v="94.35"/>
    <n v="5703"/>
    <n v="29.88"/>
    <n v="0"/>
    <n v="1533.54"/>
    <n v="7206.66"/>
    <s v="Stayed"/>
    <x v="0"/>
    <s v="other"/>
    <n v="0"/>
    <s v="50-100"/>
    <n v="0"/>
    <x v="1"/>
    <x v="0"/>
  </r>
  <r>
    <s v="84837-KAR"/>
    <x v="0"/>
    <n v="31"/>
    <s v="No"/>
    <x v="3"/>
    <n v="3"/>
    <n v="10"/>
    <s v="None"/>
    <x v="0"/>
    <s v="Yes"/>
    <x v="0"/>
    <s v="Fiber Optic"/>
    <x v="0"/>
    <s v="No"/>
    <x v="0"/>
    <s v="Yes"/>
    <x v="1"/>
    <s v="No"/>
    <s v="No"/>
    <s v="Yes"/>
    <x v="1"/>
    <s v="Yes"/>
    <x v="1"/>
    <n v="80.5"/>
    <n v="2088.8000000000002"/>
    <n v="0"/>
    <n v="0"/>
    <n v="628.16"/>
    <n v="2716.96"/>
    <s v="Churned"/>
    <x v="0"/>
    <s v="Moved"/>
    <n v="1"/>
    <s v="50-100"/>
    <n v="0"/>
    <x v="2"/>
    <x v="3"/>
  </r>
  <r>
    <s v="49201-GUJ"/>
    <x v="1"/>
    <n v="37"/>
    <s v="No"/>
    <x v="6"/>
    <n v="11"/>
    <n v="30"/>
    <s v="None"/>
    <x v="1"/>
    <s v="No"/>
    <x v="0"/>
    <s v="DSL"/>
    <x v="1"/>
    <s v="No"/>
    <x v="0"/>
    <s v="No"/>
    <x v="1"/>
    <s v="No"/>
    <s v="No"/>
    <s v="Yes"/>
    <x v="1"/>
    <s v="No"/>
    <x v="0"/>
    <n v="29.9"/>
    <n v="29.9"/>
    <n v="0"/>
    <n v="0"/>
    <n v="0"/>
    <n v="29.9"/>
    <s v="Joined"/>
    <x v="0"/>
    <s v="other"/>
    <n v="0"/>
    <s v="20-50"/>
    <n v="1"/>
    <x v="0"/>
    <x v="0"/>
  </r>
  <r>
    <s v="97198-ASS"/>
    <x v="0"/>
    <n v="35"/>
    <s v="Yes"/>
    <x v="17"/>
    <n v="10"/>
    <n v="24"/>
    <s v="None"/>
    <x v="0"/>
    <s v="No"/>
    <x v="0"/>
    <s v="Fiber Optic"/>
    <x v="0"/>
    <s v="No"/>
    <x v="0"/>
    <s v="No"/>
    <x v="1"/>
    <s v="Yes"/>
    <s v="Yes"/>
    <s v="Yes"/>
    <x v="1"/>
    <s v="Yes"/>
    <x v="1"/>
    <n v="80.8"/>
    <n v="713.1"/>
    <n v="0"/>
    <n v="0"/>
    <n v="183.06"/>
    <n v="896.16"/>
    <s v="Churned"/>
    <x v="1"/>
    <s v="Competitor offered more data"/>
    <n v="1"/>
    <s v="50-100"/>
    <n v="0"/>
    <x v="0"/>
    <x v="0"/>
  </r>
  <r>
    <s v="32539-KAR"/>
    <x v="0"/>
    <n v="47"/>
    <s v="Yes"/>
    <x v="3"/>
    <n v="6"/>
    <n v="16"/>
    <s v="None"/>
    <x v="0"/>
    <s v="No"/>
    <x v="1"/>
    <s v="No"/>
    <x v="0"/>
    <s v="No"/>
    <x v="0"/>
    <s v="No"/>
    <x v="1"/>
    <s v="No"/>
    <s v="No"/>
    <s v="No"/>
    <x v="2"/>
    <s v="No"/>
    <x v="0"/>
    <n v="20.149999999999999"/>
    <n v="802.35"/>
    <n v="29.95"/>
    <n v="0"/>
    <n v="1507.16"/>
    <n v="2279.56"/>
    <s v="Stayed"/>
    <x v="0"/>
    <s v="other"/>
    <n v="0"/>
    <s v="20-50"/>
    <n v="0"/>
    <x v="0"/>
    <x v="1"/>
  </r>
  <r>
    <s v="13621-JAM"/>
    <x v="0"/>
    <n v="67"/>
    <s v="No"/>
    <x v="16"/>
    <n v="4"/>
    <n v="8"/>
    <s v="Deal 3"/>
    <x v="0"/>
    <s v="Yes"/>
    <x v="0"/>
    <s v="Fiber Optic"/>
    <x v="0"/>
    <s v="Yes"/>
    <x v="0"/>
    <s v="No"/>
    <x v="0"/>
    <s v="No"/>
    <s v="No"/>
    <s v="Yes"/>
    <x v="1"/>
    <s v="Yes"/>
    <x v="1"/>
    <n v="89.15"/>
    <n v="2277.65"/>
    <n v="0"/>
    <n v="0"/>
    <n v="236.34"/>
    <n v="2513.9899999999998"/>
    <s v="Churned"/>
    <x v="0"/>
    <s v="Don't know"/>
    <n v="1"/>
    <s v="50-100"/>
    <n v="0"/>
    <x v="1"/>
    <x v="3"/>
  </r>
  <r>
    <s v="43005-RAJ"/>
    <x v="1"/>
    <n v="52"/>
    <s v="Yes"/>
    <x v="8"/>
    <n v="15"/>
    <n v="5"/>
    <s v="None"/>
    <x v="0"/>
    <s v="Yes"/>
    <x v="0"/>
    <s v="Fiber Optic"/>
    <x v="1"/>
    <s v="Yes"/>
    <x v="1"/>
    <s v="Yes"/>
    <x v="0"/>
    <s v="Yes"/>
    <s v="Yes"/>
    <s v="Yes"/>
    <x v="2"/>
    <s v="Yes"/>
    <x v="1"/>
    <n v="115.8"/>
    <n v="8476.5"/>
    <n v="0"/>
    <n v="0"/>
    <n v="884.88"/>
    <n v="9361.3799999999992"/>
    <s v="Stayed"/>
    <x v="0"/>
    <s v="other"/>
    <n v="0"/>
    <s v="&gt;100"/>
    <n v="0"/>
    <x v="1"/>
    <x v="4"/>
  </r>
  <r>
    <s v="71055-GUJ"/>
    <x v="1"/>
    <n v="70"/>
    <s v="No"/>
    <x v="6"/>
    <n v="5"/>
    <n v="17"/>
    <s v="None"/>
    <x v="1"/>
    <s v="No"/>
    <x v="0"/>
    <s v="DSL"/>
    <x v="0"/>
    <s v="Yes"/>
    <x v="1"/>
    <s v="No"/>
    <x v="0"/>
    <s v="Yes"/>
    <s v="Yes"/>
    <s v="Yes"/>
    <x v="0"/>
    <s v="Yes"/>
    <x v="1"/>
    <n v="55.45"/>
    <n v="2966.95"/>
    <n v="0"/>
    <n v="0"/>
    <n v="0"/>
    <n v="2966.95"/>
    <s v="Stayed"/>
    <x v="0"/>
    <s v="other"/>
    <n v="0"/>
    <s v="50-100"/>
    <n v="0"/>
    <x v="1"/>
    <x v="1"/>
  </r>
  <r>
    <s v="62410-ODI"/>
    <x v="1"/>
    <n v="64"/>
    <s v="No"/>
    <x v="19"/>
    <n v="1"/>
    <n v="26"/>
    <s v="Deal 1"/>
    <x v="0"/>
    <s v="Yes"/>
    <x v="1"/>
    <s v="No"/>
    <x v="0"/>
    <s v="No"/>
    <x v="0"/>
    <s v="No"/>
    <x v="1"/>
    <s v="No"/>
    <s v="No"/>
    <s v="No"/>
    <x v="2"/>
    <s v="No"/>
    <x v="1"/>
    <n v="25.15"/>
    <n v="1940.85"/>
    <n v="0"/>
    <n v="0"/>
    <n v="632.1"/>
    <n v="2572.9499999999998"/>
    <s v="Stayed"/>
    <x v="0"/>
    <s v="other"/>
    <n v="0"/>
    <s v="20-50"/>
    <n v="0"/>
    <x v="1"/>
    <x v="0"/>
  </r>
  <r>
    <s v="18730-PUN"/>
    <x v="0"/>
    <n v="29"/>
    <s v="No"/>
    <x v="13"/>
    <n v="7"/>
    <n v="1"/>
    <s v="None"/>
    <x v="0"/>
    <s v="Yes"/>
    <x v="0"/>
    <s v="DSL"/>
    <x v="0"/>
    <s v="No"/>
    <x v="1"/>
    <s v="Yes"/>
    <x v="0"/>
    <s v="Yes"/>
    <s v="Yes"/>
    <s v="Yes"/>
    <x v="2"/>
    <s v="Yes"/>
    <x v="1"/>
    <n v="81"/>
    <n v="4976.1499999999996"/>
    <n v="0"/>
    <n v="0"/>
    <n v="2010.56"/>
    <n v="6986.71"/>
    <s v="Stayed"/>
    <x v="0"/>
    <s v="other"/>
    <n v="0"/>
    <s v="50-100"/>
    <n v="0"/>
    <x v="2"/>
    <x v="4"/>
  </r>
  <r>
    <s v="39394-HAR"/>
    <x v="1"/>
    <n v="69"/>
    <s v="Yes"/>
    <x v="15"/>
    <n v="0"/>
    <n v="1"/>
    <s v="None"/>
    <x v="0"/>
    <s v="Yes"/>
    <x v="0"/>
    <s v="Fiber Optic"/>
    <x v="0"/>
    <s v="No"/>
    <x v="0"/>
    <s v="No"/>
    <x v="0"/>
    <s v="No"/>
    <s v="No"/>
    <s v="Yes"/>
    <x v="1"/>
    <s v="Yes"/>
    <x v="0"/>
    <n v="83.15"/>
    <n v="446.05"/>
    <n v="0"/>
    <n v="0"/>
    <n v="209.15"/>
    <n v="655.20000000000005"/>
    <s v="Churned"/>
    <x v="2"/>
    <s v="Service dissatisfaction"/>
    <n v="1"/>
    <s v="50-100"/>
    <n v="0"/>
    <x v="1"/>
    <x v="4"/>
  </r>
  <r>
    <s v="88324-TAM"/>
    <x v="1"/>
    <n v="43"/>
    <s v="No"/>
    <x v="4"/>
    <n v="15"/>
    <n v="10"/>
    <s v="None"/>
    <x v="0"/>
    <s v="No"/>
    <x v="1"/>
    <s v="No"/>
    <x v="0"/>
    <s v="No"/>
    <x v="0"/>
    <s v="No"/>
    <x v="1"/>
    <s v="No"/>
    <s v="No"/>
    <s v="No"/>
    <x v="1"/>
    <s v="No"/>
    <x v="0"/>
    <n v="20.65"/>
    <n v="716.4"/>
    <n v="0"/>
    <n v="0"/>
    <n v="328.44"/>
    <n v="1044.8399999999999"/>
    <s v="Stayed"/>
    <x v="0"/>
    <s v="other"/>
    <n v="0"/>
    <s v="20-50"/>
    <n v="0"/>
    <x v="0"/>
    <x v="3"/>
  </r>
  <r>
    <s v="73121-RAJ"/>
    <x v="0"/>
    <n v="48"/>
    <s v="Yes"/>
    <x v="8"/>
    <n v="6"/>
    <n v="2"/>
    <s v="None"/>
    <x v="0"/>
    <s v="No"/>
    <x v="1"/>
    <s v="No"/>
    <x v="0"/>
    <s v="No"/>
    <x v="0"/>
    <s v="No"/>
    <x v="1"/>
    <s v="No"/>
    <s v="No"/>
    <s v="No"/>
    <x v="0"/>
    <s v="Yes"/>
    <x v="0"/>
    <n v="19.149999999999999"/>
    <n v="638"/>
    <n v="0"/>
    <n v="0"/>
    <n v="270.89999999999998"/>
    <n v="908.9"/>
    <s v="Stayed"/>
    <x v="0"/>
    <s v="other"/>
    <n v="0"/>
    <s v="&lt;20"/>
    <n v="0"/>
    <x v="0"/>
    <x v="4"/>
  </r>
  <r>
    <s v="41377-AND"/>
    <x v="1"/>
    <n v="45"/>
    <s v="No"/>
    <x v="10"/>
    <n v="9"/>
    <n v="15"/>
    <s v="None"/>
    <x v="0"/>
    <s v="No"/>
    <x v="0"/>
    <s v="Fiber Optic"/>
    <x v="0"/>
    <s v="No"/>
    <x v="0"/>
    <s v="No"/>
    <x v="1"/>
    <s v="No"/>
    <s v="No"/>
    <s v="Yes"/>
    <x v="1"/>
    <s v="Yes"/>
    <x v="1"/>
    <n v="70.45"/>
    <n v="1470.95"/>
    <n v="0"/>
    <n v="0"/>
    <n v="329.8"/>
    <n v="1800.75"/>
    <s v="Churned"/>
    <x v="1"/>
    <s v="Competitor had better devices"/>
    <n v="1"/>
    <s v="50-100"/>
    <n v="0"/>
    <x v="0"/>
    <x v="1"/>
  </r>
  <r>
    <s v="74979-MAD"/>
    <x v="1"/>
    <n v="49"/>
    <s v="Yes"/>
    <x v="11"/>
    <n v="10"/>
    <n v="14"/>
    <s v="Deal 5"/>
    <x v="1"/>
    <s v="No"/>
    <x v="0"/>
    <s v="Cable"/>
    <x v="0"/>
    <s v="No"/>
    <x v="0"/>
    <s v="Yes"/>
    <x v="1"/>
    <s v="No"/>
    <s v="No"/>
    <s v="Yes"/>
    <x v="1"/>
    <s v="No"/>
    <x v="1"/>
    <n v="29.05"/>
    <n v="44.75"/>
    <n v="0"/>
    <n v="0"/>
    <n v="0"/>
    <n v="44.75"/>
    <s v="Joined"/>
    <x v="0"/>
    <s v="other"/>
    <n v="0"/>
    <s v="20-50"/>
    <n v="1"/>
    <x v="0"/>
    <x v="1"/>
  </r>
  <r>
    <s v="31518-CHH"/>
    <x v="1"/>
    <n v="65"/>
    <s v="No"/>
    <x v="12"/>
    <n v="2"/>
    <n v="8"/>
    <s v="Deal 3"/>
    <x v="0"/>
    <s v="No"/>
    <x v="0"/>
    <s v="Fiber Optic"/>
    <x v="0"/>
    <s v="Yes"/>
    <x v="0"/>
    <s v="No"/>
    <x v="1"/>
    <s v="No"/>
    <s v="No"/>
    <s v="Yes"/>
    <x v="1"/>
    <s v="Yes"/>
    <x v="1"/>
    <n v="74.400000000000006"/>
    <n v="2276.9499999999998"/>
    <n v="44.31"/>
    <n v="0"/>
    <n v="1063.04"/>
    <n v="3295.68"/>
    <s v="Churned"/>
    <x v="1"/>
    <s v="Competitor had better devices"/>
    <n v="1"/>
    <s v="50-100"/>
    <n v="0"/>
    <x v="1"/>
    <x v="3"/>
  </r>
  <r>
    <s v="98639-UTT"/>
    <x v="0"/>
    <n v="30"/>
    <s v="No"/>
    <x v="18"/>
    <n v="12"/>
    <n v="28"/>
    <s v="None"/>
    <x v="0"/>
    <s v="No"/>
    <x v="0"/>
    <s v="DSL"/>
    <x v="0"/>
    <s v="Yes"/>
    <x v="0"/>
    <s v="No"/>
    <x v="1"/>
    <s v="Yes"/>
    <s v="Yes"/>
    <s v="Yes"/>
    <x v="2"/>
    <s v="Yes"/>
    <x v="0"/>
    <n v="61.45"/>
    <n v="4131.2"/>
    <n v="0"/>
    <n v="0"/>
    <n v="188.37"/>
    <n v="4319.57"/>
    <s v="Stayed"/>
    <x v="0"/>
    <s v="other"/>
    <n v="0"/>
    <s v="50-100"/>
    <n v="0"/>
    <x v="2"/>
    <x v="0"/>
  </r>
  <r>
    <s v="92694-MAH"/>
    <x v="0"/>
    <n v="35"/>
    <s v="Yes"/>
    <x v="1"/>
    <n v="8"/>
    <n v="33"/>
    <s v="Deal 5"/>
    <x v="0"/>
    <s v="Yes"/>
    <x v="0"/>
    <s v="Cable"/>
    <x v="0"/>
    <s v="No"/>
    <x v="1"/>
    <s v="No"/>
    <x v="0"/>
    <s v="Yes"/>
    <s v="Yes"/>
    <s v="No"/>
    <x v="1"/>
    <s v="Yes"/>
    <x v="1"/>
    <n v="100.95"/>
    <n v="329.95"/>
    <n v="0"/>
    <n v="10"/>
    <n v="35.82"/>
    <n v="375.77"/>
    <s v="Churned"/>
    <x v="1"/>
    <s v="Competitor had better devices"/>
    <n v="1"/>
    <s v="&gt;100"/>
    <n v="0"/>
    <x v="0"/>
    <x v="0"/>
  </r>
  <r>
    <s v="57489-UTT"/>
    <x v="0"/>
    <n v="24"/>
    <s v="Yes"/>
    <x v="7"/>
    <n v="1"/>
    <n v="2"/>
    <s v="None"/>
    <x v="0"/>
    <s v="Yes"/>
    <x v="1"/>
    <s v="No"/>
    <x v="0"/>
    <s v="No"/>
    <x v="0"/>
    <s v="No"/>
    <x v="1"/>
    <s v="No"/>
    <s v="No"/>
    <s v="No"/>
    <x v="2"/>
    <s v="Yes"/>
    <x v="1"/>
    <n v="25.2"/>
    <n v="1798.9"/>
    <n v="0"/>
    <n v="0"/>
    <n v="2020.32"/>
    <n v="3819.22"/>
    <s v="Stayed"/>
    <x v="0"/>
    <s v="other"/>
    <n v="0"/>
    <s v="20-50"/>
    <n v="0"/>
    <x v="2"/>
    <x v="4"/>
  </r>
  <r>
    <s v="33836-UTT"/>
    <x v="0"/>
    <n v="59"/>
    <s v="Yes"/>
    <x v="18"/>
    <n v="4"/>
    <n v="30"/>
    <s v="None"/>
    <x v="1"/>
    <s v="No"/>
    <x v="0"/>
    <s v="Cable"/>
    <x v="0"/>
    <s v="No"/>
    <x v="0"/>
    <s v="No"/>
    <x v="1"/>
    <s v="No"/>
    <s v="No"/>
    <s v="Yes"/>
    <x v="1"/>
    <s v="Yes"/>
    <x v="2"/>
    <n v="25.65"/>
    <n v="440.2"/>
    <n v="0"/>
    <n v="0"/>
    <n v="0"/>
    <n v="440.2"/>
    <s v="Stayed"/>
    <x v="0"/>
    <s v="other"/>
    <n v="0"/>
    <s v="20-50"/>
    <n v="0"/>
    <x v="1"/>
    <x v="0"/>
  </r>
  <r>
    <s v="68299-JAM"/>
    <x v="0"/>
    <n v="75"/>
    <s v="No"/>
    <x v="16"/>
    <n v="10"/>
    <n v="14"/>
    <s v="Deal 3"/>
    <x v="0"/>
    <s v="Yes"/>
    <x v="0"/>
    <s v="Fiber Optic"/>
    <x v="0"/>
    <s v="No"/>
    <x v="1"/>
    <s v="No"/>
    <x v="0"/>
    <s v="Yes"/>
    <s v="No"/>
    <s v="Yes"/>
    <x v="1"/>
    <s v="Yes"/>
    <x v="1"/>
    <n v="101.1"/>
    <n v="3744.05"/>
    <n v="0"/>
    <n v="0"/>
    <n v="1408.22"/>
    <n v="5152.2700000000004"/>
    <s v="Churned"/>
    <x v="1"/>
    <s v="Competitor made better offer"/>
    <n v="1"/>
    <s v="&gt;100"/>
    <n v="0"/>
    <x v="1"/>
    <x v="1"/>
  </r>
  <r>
    <s v="98884-WES"/>
    <x v="0"/>
    <n v="72"/>
    <s v="Yes"/>
    <x v="2"/>
    <n v="1"/>
    <n v="36"/>
    <s v="Deal 3"/>
    <x v="0"/>
    <s v="Yes"/>
    <x v="0"/>
    <s v="Fiber Optic"/>
    <x v="0"/>
    <s v="Yes"/>
    <x v="1"/>
    <s v="Yes"/>
    <x v="0"/>
    <s v="Yes"/>
    <s v="No"/>
    <s v="Yes"/>
    <x v="0"/>
    <s v="Yes"/>
    <x v="1"/>
    <n v="110.85"/>
    <n v="3204.4"/>
    <n v="0"/>
    <n v="0"/>
    <n v="1278.76"/>
    <n v="4483.16"/>
    <s v="Stayed"/>
    <x v="0"/>
    <s v="other"/>
    <n v="0"/>
    <s v="&gt;100"/>
    <n v="0"/>
    <x v="1"/>
    <x v="0"/>
  </r>
  <r>
    <s v="54076-TAM"/>
    <x v="1"/>
    <n v="34"/>
    <s v="No"/>
    <x v="4"/>
    <n v="2"/>
    <n v="23"/>
    <s v="None"/>
    <x v="1"/>
    <s v="No"/>
    <x v="0"/>
    <s v="Cable"/>
    <x v="0"/>
    <s v="No"/>
    <x v="0"/>
    <s v="No"/>
    <x v="1"/>
    <s v="No"/>
    <s v="No"/>
    <s v="Yes"/>
    <x v="1"/>
    <s v="Yes"/>
    <x v="2"/>
    <n v="25.1"/>
    <n v="25.1"/>
    <n v="0"/>
    <n v="0"/>
    <n v="0"/>
    <n v="25.1"/>
    <s v="Churned"/>
    <x v="1"/>
    <s v="Competitor had better devices"/>
    <n v="1"/>
    <s v="20-50"/>
    <n v="0"/>
    <x v="2"/>
    <x v="2"/>
  </r>
  <r>
    <s v="48088-JAM"/>
    <x v="1"/>
    <n v="32"/>
    <s v="No"/>
    <x v="16"/>
    <n v="1"/>
    <n v="26"/>
    <s v="None"/>
    <x v="0"/>
    <s v="No"/>
    <x v="0"/>
    <s v="Fiber Optic"/>
    <x v="0"/>
    <s v="No"/>
    <x v="0"/>
    <s v="No"/>
    <x v="0"/>
    <s v="Yes"/>
    <s v="Yes"/>
    <s v="Yes"/>
    <x v="1"/>
    <s v="Yes"/>
    <x v="1"/>
    <n v="90.25"/>
    <n v="2755.35"/>
    <n v="0"/>
    <n v="0"/>
    <n v="901.8"/>
    <n v="3657.15"/>
    <s v="Churned"/>
    <x v="1"/>
    <s v="Competitor made better offer"/>
    <n v="1"/>
    <s v="50-100"/>
    <n v="0"/>
    <x v="2"/>
    <x v="0"/>
  </r>
  <r>
    <s v="85413-MAH"/>
    <x v="1"/>
    <n v="67"/>
    <s v="Yes"/>
    <x v="1"/>
    <n v="7"/>
    <n v="3"/>
    <s v="None"/>
    <x v="0"/>
    <s v="No"/>
    <x v="0"/>
    <s v="Fiber Optic"/>
    <x v="0"/>
    <s v="No"/>
    <x v="0"/>
    <s v="Yes"/>
    <x v="1"/>
    <s v="No"/>
    <s v="No"/>
    <s v="Yes"/>
    <x v="1"/>
    <s v="Yes"/>
    <x v="0"/>
    <n v="75.650000000000006"/>
    <n v="399.45"/>
    <n v="0"/>
    <n v="0"/>
    <n v="148.75"/>
    <n v="548.20000000000005"/>
    <s v="Stayed"/>
    <x v="0"/>
    <s v="other"/>
    <n v="0"/>
    <s v="50-100"/>
    <n v="0"/>
    <x v="1"/>
    <x v="4"/>
  </r>
  <r>
    <s v="13300-KAR"/>
    <x v="1"/>
    <n v="52"/>
    <s v="No"/>
    <x v="3"/>
    <n v="2"/>
    <n v="11"/>
    <s v="Deal 1"/>
    <x v="1"/>
    <s v="No"/>
    <x v="0"/>
    <s v="Cable"/>
    <x v="0"/>
    <s v="Yes"/>
    <x v="1"/>
    <s v="No"/>
    <x v="0"/>
    <s v="Yes"/>
    <s v="Yes"/>
    <s v="Yes"/>
    <x v="2"/>
    <s v="Yes"/>
    <x v="1"/>
    <n v="54.2"/>
    <n v="3937.45"/>
    <n v="0"/>
    <n v="0"/>
    <n v="0"/>
    <n v="3937.45"/>
    <s v="Churned"/>
    <x v="1"/>
    <s v="Competitor offered more data"/>
    <n v="1"/>
    <s v="50-100"/>
    <n v="0"/>
    <x v="1"/>
    <x v="3"/>
  </r>
  <r>
    <s v="22327-RAJ"/>
    <x v="1"/>
    <n v="72"/>
    <s v="Yes"/>
    <x v="8"/>
    <n v="3"/>
    <n v="29"/>
    <s v="None"/>
    <x v="0"/>
    <s v="No"/>
    <x v="0"/>
    <s v="DSL"/>
    <x v="0"/>
    <s v="Yes"/>
    <x v="0"/>
    <s v="Yes"/>
    <x v="1"/>
    <s v="No"/>
    <s v="No"/>
    <s v="No"/>
    <x v="0"/>
    <s v="No"/>
    <x v="1"/>
    <n v="54.65"/>
    <n v="1830.1"/>
    <n v="0"/>
    <n v="10"/>
    <n v="637.44000000000005"/>
    <n v="2477.54"/>
    <s v="Stayed"/>
    <x v="0"/>
    <s v="other"/>
    <n v="0"/>
    <s v="50-100"/>
    <n v="0"/>
    <x v="1"/>
    <x v="0"/>
  </r>
  <r>
    <s v="41019-AND"/>
    <x v="1"/>
    <n v="35"/>
    <s v="Yes"/>
    <x v="10"/>
    <n v="12"/>
    <n v="34"/>
    <s v="None"/>
    <x v="0"/>
    <s v="Yes"/>
    <x v="0"/>
    <s v="Fiber Optic"/>
    <x v="0"/>
    <s v="Yes"/>
    <x v="0"/>
    <s v="No"/>
    <x v="0"/>
    <s v="Yes"/>
    <s v="Yes"/>
    <s v="Yes"/>
    <x v="2"/>
    <s v="Yes"/>
    <x v="1"/>
    <n v="97.2"/>
    <n v="5129.45"/>
    <n v="0"/>
    <n v="0"/>
    <n v="1703.7"/>
    <n v="6833.15"/>
    <s v="Stayed"/>
    <x v="0"/>
    <s v="other"/>
    <n v="0"/>
    <s v="50-100"/>
    <n v="0"/>
    <x v="0"/>
    <x v="0"/>
  </r>
  <r>
    <s v="73362-HAR"/>
    <x v="1"/>
    <n v="43"/>
    <s v="No"/>
    <x v="15"/>
    <n v="12"/>
    <n v="16"/>
    <s v="None"/>
    <x v="0"/>
    <s v="No"/>
    <x v="1"/>
    <s v="No"/>
    <x v="0"/>
    <s v="No"/>
    <x v="0"/>
    <s v="No"/>
    <x v="1"/>
    <s v="No"/>
    <s v="No"/>
    <s v="No"/>
    <x v="1"/>
    <s v="No"/>
    <x v="0"/>
    <n v="19.600000000000001"/>
    <n v="314.45"/>
    <n v="26.83"/>
    <n v="0"/>
    <n v="749.76"/>
    <n v="1037.3800000000001"/>
    <s v="Stayed"/>
    <x v="0"/>
    <s v="other"/>
    <n v="0"/>
    <s v="&lt;20"/>
    <n v="0"/>
    <x v="0"/>
    <x v="1"/>
  </r>
  <r>
    <s v="19704-KAR"/>
    <x v="1"/>
    <n v="21"/>
    <s v="Yes"/>
    <x v="3"/>
    <n v="12"/>
    <n v="11"/>
    <s v="Deal 3"/>
    <x v="1"/>
    <s v="No"/>
    <x v="0"/>
    <s v="DSL"/>
    <x v="0"/>
    <s v="Yes"/>
    <x v="1"/>
    <s v="No"/>
    <x v="0"/>
    <s v="Yes"/>
    <s v="Yes"/>
    <s v="Yes"/>
    <x v="1"/>
    <s v="Yes"/>
    <x v="0"/>
    <n v="54.15"/>
    <n v="1240.25"/>
    <n v="0"/>
    <n v="0"/>
    <n v="0"/>
    <n v="1240.25"/>
    <s v="Churned"/>
    <x v="1"/>
    <s v="Competitor had better devices"/>
    <n v="1"/>
    <s v="50-100"/>
    <n v="0"/>
    <x v="2"/>
    <x v="3"/>
  </r>
  <r>
    <s v="22646-TEL"/>
    <x v="1"/>
    <n v="46"/>
    <s v="No"/>
    <x v="5"/>
    <n v="8"/>
    <n v="4"/>
    <s v="None"/>
    <x v="0"/>
    <s v="No"/>
    <x v="1"/>
    <s v="No"/>
    <x v="0"/>
    <s v="No"/>
    <x v="0"/>
    <s v="No"/>
    <x v="1"/>
    <s v="No"/>
    <s v="No"/>
    <s v="No"/>
    <x v="1"/>
    <s v="No"/>
    <x v="0"/>
    <n v="19.600000000000001"/>
    <n v="299.39999999999998"/>
    <n v="0"/>
    <n v="0"/>
    <n v="598.04999999999995"/>
    <n v="897.45"/>
    <s v="Stayed"/>
    <x v="0"/>
    <s v="other"/>
    <n v="0"/>
    <s v="&lt;20"/>
    <n v="0"/>
    <x v="0"/>
    <x v="4"/>
  </r>
  <r>
    <s v="86872-BIH"/>
    <x v="0"/>
    <n v="58"/>
    <s v="No"/>
    <x v="9"/>
    <n v="12"/>
    <n v="25"/>
    <s v="None"/>
    <x v="0"/>
    <s v="No"/>
    <x v="0"/>
    <s v="DSL"/>
    <x v="1"/>
    <s v="Yes"/>
    <x v="1"/>
    <s v="No"/>
    <x v="1"/>
    <s v="No"/>
    <s v="No"/>
    <s v="No"/>
    <x v="0"/>
    <s v="No"/>
    <x v="1"/>
    <n v="59.8"/>
    <n v="2343.85"/>
    <n v="0"/>
    <n v="140"/>
    <n v="538.20000000000005"/>
    <n v="3022.05"/>
    <s v="Stayed"/>
    <x v="0"/>
    <s v="other"/>
    <n v="0"/>
    <s v="50-100"/>
    <n v="0"/>
    <x v="1"/>
    <x v="0"/>
  </r>
  <r>
    <s v="96644-HAR"/>
    <x v="0"/>
    <n v="60"/>
    <s v="Yes"/>
    <x v="15"/>
    <n v="13"/>
    <n v="13"/>
    <s v="None"/>
    <x v="0"/>
    <s v="No"/>
    <x v="0"/>
    <s v="Fiber Optic"/>
    <x v="0"/>
    <s v="No"/>
    <x v="0"/>
    <s v="No"/>
    <x v="1"/>
    <s v="No"/>
    <s v="No"/>
    <s v="Yes"/>
    <x v="1"/>
    <s v="Yes"/>
    <x v="1"/>
    <n v="69.7"/>
    <n v="316.89999999999998"/>
    <n v="0"/>
    <n v="0"/>
    <n v="63"/>
    <n v="379.9"/>
    <s v="Churned"/>
    <x v="1"/>
    <s v="Competitor had better devices"/>
    <n v="1"/>
    <s v="50-100"/>
    <n v="0"/>
    <x v="1"/>
    <x v="1"/>
  </r>
  <r>
    <s v="76321-GUJ"/>
    <x v="0"/>
    <n v="26"/>
    <s v="No"/>
    <x v="6"/>
    <n v="8"/>
    <n v="25"/>
    <s v="Deal 2"/>
    <x v="0"/>
    <s v="No"/>
    <x v="1"/>
    <s v="No"/>
    <x v="0"/>
    <s v="No"/>
    <x v="0"/>
    <s v="No"/>
    <x v="1"/>
    <s v="No"/>
    <s v="No"/>
    <s v="No"/>
    <x v="2"/>
    <s v="Yes"/>
    <x v="1"/>
    <n v="19.75"/>
    <n v="899.45"/>
    <n v="0"/>
    <n v="0"/>
    <n v="1453.86"/>
    <n v="2353.31"/>
    <s v="Stayed"/>
    <x v="0"/>
    <s v="other"/>
    <n v="0"/>
    <s v="&lt;20"/>
    <n v="0"/>
    <x v="2"/>
    <x v="0"/>
  </r>
  <r>
    <s v="54172-RAJ"/>
    <x v="1"/>
    <n v="64"/>
    <s v="Yes"/>
    <x v="8"/>
    <n v="0"/>
    <n v="9"/>
    <s v="Deal 5"/>
    <x v="0"/>
    <s v="Yes"/>
    <x v="0"/>
    <s v="DSL"/>
    <x v="0"/>
    <s v="Yes"/>
    <x v="0"/>
    <s v="No"/>
    <x v="1"/>
    <s v="No"/>
    <s v="No"/>
    <s v="Yes"/>
    <x v="1"/>
    <s v="Yes"/>
    <x v="0"/>
    <n v="56.55"/>
    <n v="118.25"/>
    <n v="0"/>
    <n v="0"/>
    <n v="63.48"/>
    <n v="181.73"/>
    <s v="Joined"/>
    <x v="0"/>
    <s v="other"/>
    <n v="0"/>
    <s v="50-100"/>
    <n v="1"/>
    <x v="1"/>
    <x v="3"/>
  </r>
  <r>
    <s v="69955-GUJ"/>
    <x v="1"/>
    <n v="74"/>
    <s v="Yes"/>
    <x v="6"/>
    <n v="9"/>
    <n v="5"/>
    <s v="None"/>
    <x v="0"/>
    <s v="Yes"/>
    <x v="0"/>
    <s v="Fiber Optic"/>
    <x v="0"/>
    <s v="Yes"/>
    <x v="0"/>
    <s v="Yes"/>
    <x v="0"/>
    <s v="Yes"/>
    <s v="Yes"/>
    <s v="Yes"/>
    <x v="2"/>
    <s v="No"/>
    <x v="0"/>
    <n v="105.4"/>
    <n v="6998.95"/>
    <n v="0"/>
    <n v="0"/>
    <n v="1337.91"/>
    <n v="8336.86"/>
    <s v="Stayed"/>
    <x v="0"/>
    <s v="other"/>
    <n v="0"/>
    <s v="&gt;100"/>
    <n v="0"/>
    <x v="1"/>
    <x v="4"/>
  </r>
  <r>
    <s v="95922-RAJ"/>
    <x v="1"/>
    <n v="49"/>
    <s v="Yes"/>
    <x v="8"/>
    <n v="14"/>
    <n v="11"/>
    <s v="None"/>
    <x v="0"/>
    <s v="Yes"/>
    <x v="0"/>
    <s v="Fiber Optic"/>
    <x v="0"/>
    <s v="No"/>
    <x v="1"/>
    <s v="Yes"/>
    <x v="0"/>
    <s v="Yes"/>
    <s v="Yes"/>
    <s v="No"/>
    <x v="2"/>
    <s v="No"/>
    <x v="1"/>
    <n v="105.35"/>
    <n v="7240.65"/>
    <n v="0"/>
    <n v="50"/>
    <n v="1013.61"/>
    <n v="8304.26"/>
    <s v="Stayed"/>
    <x v="0"/>
    <s v="other"/>
    <n v="0"/>
    <s v="&gt;100"/>
    <n v="0"/>
    <x v="0"/>
    <x v="3"/>
  </r>
  <r>
    <s v="13055-UTT"/>
    <x v="0"/>
    <n v="49"/>
    <s v="No"/>
    <x v="7"/>
    <n v="15"/>
    <n v="33"/>
    <s v="Deal 1"/>
    <x v="0"/>
    <s v="Yes"/>
    <x v="0"/>
    <s v="Fiber Optic"/>
    <x v="0"/>
    <s v="Yes"/>
    <x v="1"/>
    <s v="No"/>
    <x v="0"/>
    <s v="Yes"/>
    <s v="Yes"/>
    <s v="Yes"/>
    <x v="0"/>
    <s v="Yes"/>
    <x v="1"/>
    <n v="106.5"/>
    <n v="7397"/>
    <n v="0"/>
    <n v="0"/>
    <n v="415.1"/>
    <n v="7812.1"/>
    <s v="Stayed"/>
    <x v="0"/>
    <s v="other"/>
    <n v="0"/>
    <s v="&gt;100"/>
    <n v="0"/>
    <x v="0"/>
    <x v="0"/>
  </r>
  <r>
    <s v="55991-RAJ"/>
    <x v="1"/>
    <n v="32"/>
    <s v="No"/>
    <x v="8"/>
    <n v="12"/>
    <n v="25"/>
    <s v="Deal 2"/>
    <x v="0"/>
    <s v="No"/>
    <x v="1"/>
    <s v="No"/>
    <x v="0"/>
    <s v="No"/>
    <x v="0"/>
    <s v="No"/>
    <x v="1"/>
    <s v="No"/>
    <s v="No"/>
    <s v="No"/>
    <x v="0"/>
    <s v="No"/>
    <x v="0"/>
    <n v="19.149999999999999"/>
    <n v="998.1"/>
    <n v="0"/>
    <n v="0"/>
    <n v="1523.5"/>
    <n v="2521.6"/>
    <s v="Stayed"/>
    <x v="0"/>
    <s v="other"/>
    <n v="0"/>
    <s v="&lt;20"/>
    <n v="0"/>
    <x v="2"/>
    <x v="0"/>
  </r>
  <r>
    <s v="62667-PUN"/>
    <x v="0"/>
    <n v="71"/>
    <s v="Yes"/>
    <x v="13"/>
    <n v="5"/>
    <n v="25"/>
    <s v="None"/>
    <x v="0"/>
    <s v="No"/>
    <x v="0"/>
    <s v="Fiber Optic"/>
    <x v="0"/>
    <s v="No"/>
    <x v="1"/>
    <s v="No"/>
    <x v="0"/>
    <s v="No"/>
    <s v="No"/>
    <s v="No"/>
    <x v="1"/>
    <s v="Yes"/>
    <x v="0"/>
    <n v="84.85"/>
    <n v="415.55"/>
    <n v="0"/>
    <n v="20"/>
    <n v="136.75"/>
    <n v="572.29999999999995"/>
    <s v="Churned"/>
    <x v="1"/>
    <s v="Competitor had better devices"/>
    <n v="1"/>
    <s v="50-100"/>
    <n v="0"/>
    <x v="1"/>
    <x v="0"/>
  </r>
  <r>
    <s v="25799-TEL"/>
    <x v="1"/>
    <n v="27"/>
    <s v="No"/>
    <x v="5"/>
    <n v="1"/>
    <n v="1"/>
    <s v="Deal 1"/>
    <x v="0"/>
    <s v="No"/>
    <x v="1"/>
    <s v="No"/>
    <x v="0"/>
    <s v="No"/>
    <x v="0"/>
    <s v="No"/>
    <x v="1"/>
    <s v="No"/>
    <s v="No"/>
    <s v="No"/>
    <x v="2"/>
    <s v="No"/>
    <x v="0"/>
    <n v="19.850000000000001"/>
    <n v="1433.8"/>
    <n v="45.47"/>
    <n v="0"/>
    <n v="245.7"/>
    <n v="1634.03"/>
    <s v="Stayed"/>
    <x v="0"/>
    <s v="other"/>
    <n v="0"/>
    <s v="&lt;20"/>
    <n v="0"/>
    <x v="2"/>
    <x v="4"/>
  </r>
  <r>
    <s v="38311-PUN"/>
    <x v="0"/>
    <n v="45"/>
    <s v="No"/>
    <x v="13"/>
    <n v="6"/>
    <n v="1"/>
    <s v="None"/>
    <x v="0"/>
    <s v="No"/>
    <x v="0"/>
    <s v="Cable"/>
    <x v="1"/>
    <s v="Yes"/>
    <x v="1"/>
    <s v="No"/>
    <x v="0"/>
    <s v="No"/>
    <s v="No"/>
    <s v="Yes"/>
    <x v="0"/>
    <s v="No"/>
    <x v="0"/>
    <n v="70.2"/>
    <n v="2894.55"/>
    <n v="0"/>
    <n v="0"/>
    <n v="564.16"/>
    <n v="3458.71"/>
    <s v="Stayed"/>
    <x v="0"/>
    <s v="other"/>
    <n v="0"/>
    <s v="50-100"/>
    <n v="0"/>
    <x v="0"/>
    <x v="4"/>
  </r>
  <r>
    <s v="54891-HAR"/>
    <x v="1"/>
    <n v="55"/>
    <s v="No"/>
    <x v="15"/>
    <n v="11"/>
    <n v="24"/>
    <s v="None"/>
    <x v="0"/>
    <s v="No"/>
    <x v="1"/>
    <s v="No"/>
    <x v="0"/>
    <s v="No"/>
    <x v="0"/>
    <s v="No"/>
    <x v="1"/>
    <s v="No"/>
    <s v="No"/>
    <s v="No"/>
    <x v="0"/>
    <s v="No"/>
    <x v="0"/>
    <n v="19.899999999999999"/>
    <n v="527.5"/>
    <n v="0"/>
    <n v="0"/>
    <n v="34"/>
    <n v="561.5"/>
    <s v="Stayed"/>
    <x v="0"/>
    <s v="other"/>
    <n v="0"/>
    <s v="&lt;20"/>
    <n v="0"/>
    <x v="1"/>
    <x v="0"/>
  </r>
  <r>
    <s v="91621-DEL"/>
    <x v="0"/>
    <n v="63"/>
    <s v="Yes"/>
    <x v="0"/>
    <n v="8"/>
    <n v="23"/>
    <s v="None"/>
    <x v="0"/>
    <s v="No"/>
    <x v="0"/>
    <s v="DSL"/>
    <x v="1"/>
    <s v="No"/>
    <x v="0"/>
    <s v="Yes"/>
    <x v="1"/>
    <s v="No"/>
    <s v="No"/>
    <s v="Yes"/>
    <x v="0"/>
    <s v="No"/>
    <x v="0"/>
    <n v="57.2"/>
    <n v="1423.35"/>
    <n v="0"/>
    <n v="0"/>
    <n v="870.78"/>
    <n v="2294.13"/>
    <s v="Stayed"/>
    <x v="0"/>
    <s v="other"/>
    <n v="0"/>
    <s v="50-100"/>
    <n v="0"/>
    <x v="1"/>
    <x v="2"/>
  </r>
  <r>
    <s v="55132-MAD"/>
    <x v="1"/>
    <n v="39"/>
    <s v="No"/>
    <x v="11"/>
    <n v="11"/>
    <n v="25"/>
    <s v="None"/>
    <x v="0"/>
    <s v="No"/>
    <x v="0"/>
    <s v="DSL"/>
    <x v="1"/>
    <s v="Yes"/>
    <x v="0"/>
    <s v="No"/>
    <x v="1"/>
    <s v="No"/>
    <s v="No"/>
    <s v="Yes"/>
    <x v="2"/>
    <s v="No"/>
    <x v="1"/>
    <n v="52.85"/>
    <n v="1498.65"/>
    <n v="0"/>
    <n v="0"/>
    <n v="284.85000000000002"/>
    <n v="1783.5"/>
    <s v="Stayed"/>
    <x v="0"/>
    <s v="other"/>
    <n v="0"/>
    <s v="50-100"/>
    <n v="0"/>
    <x v="0"/>
    <x v="0"/>
  </r>
  <r>
    <s v="58303-BIH"/>
    <x v="1"/>
    <n v="51"/>
    <s v="No"/>
    <x v="9"/>
    <n v="0"/>
    <n v="31"/>
    <s v="None"/>
    <x v="0"/>
    <s v="Yes"/>
    <x v="0"/>
    <s v="Fiber Optic"/>
    <x v="1"/>
    <s v="Yes"/>
    <x v="1"/>
    <s v="No"/>
    <x v="0"/>
    <s v="Yes"/>
    <s v="Yes"/>
    <s v="Yes"/>
    <x v="1"/>
    <s v="Yes"/>
    <x v="0"/>
    <n v="-3"/>
    <n v="7107"/>
    <n v="0"/>
    <n v="0"/>
    <n v="2715.7"/>
    <n v="9822.7000000000007"/>
    <s v="Stayed"/>
    <x v="0"/>
    <s v="other"/>
    <n v="0"/>
    <s v="&lt;20"/>
    <n v="0"/>
    <x v="1"/>
    <x v="0"/>
  </r>
  <r>
    <s v="52367-BIH"/>
    <x v="1"/>
    <n v="54"/>
    <s v="Yes"/>
    <x v="9"/>
    <n v="1"/>
    <n v="4"/>
    <s v="Deal 4"/>
    <x v="0"/>
    <s v="No"/>
    <x v="1"/>
    <s v="No"/>
    <x v="0"/>
    <s v="No"/>
    <x v="0"/>
    <s v="No"/>
    <x v="1"/>
    <s v="No"/>
    <s v="No"/>
    <s v="No"/>
    <x v="0"/>
    <s v="No"/>
    <x v="1"/>
    <n v="20.25"/>
    <n v="488.25"/>
    <n v="0"/>
    <n v="0"/>
    <n v="829.4"/>
    <n v="1317.65"/>
    <s v="Stayed"/>
    <x v="0"/>
    <s v="other"/>
    <n v="0"/>
    <s v="20-50"/>
    <n v="0"/>
    <x v="1"/>
    <x v="4"/>
  </r>
  <r>
    <s v="76892-KAR"/>
    <x v="0"/>
    <n v="31"/>
    <s v="Yes"/>
    <x v="3"/>
    <n v="6"/>
    <n v="28"/>
    <s v="Deal 2"/>
    <x v="0"/>
    <s v="No"/>
    <x v="0"/>
    <s v="DSL"/>
    <x v="1"/>
    <s v="No"/>
    <x v="0"/>
    <s v="No"/>
    <x v="1"/>
    <s v="No"/>
    <s v="No"/>
    <s v="Yes"/>
    <x v="1"/>
    <s v="Yes"/>
    <x v="1"/>
    <n v="49.75"/>
    <n v="2535.5500000000002"/>
    <n v="0"/>
    <n v="0"/>
    <n v="2024.36"/>
    <n v="4559.91"/>
    <s v="Stayed"/>
    <x v="0"/>
    <s v="other"/>
    <n v="0"/>
    <s v="20-50"/>
    <n v="0"/>
    <x v="2"/>
    <x v="0"/>
  </r>
  <r>
    <s v="43635-ODI"/>
    <x v="0"/>
    <n v="50"/>
    <s v="Yes"/>
    <x v="19"/>
    <n v="9"/>
    <n v="24"/>
    <s v="Deal 3"/>
    <x v="0"/>
    <s v="Yes"/>
    <x v="0"/>
    <s v="Fiber Optic"/>
    <x v="0"/>
    <s v="Yes"/>
    <x v="1"/>
    <s v="No"/>
    <x v="1"/>
    <s v="Yes"/>
    <s v="Yes"/>
    <s v="Yes"/>
    <x v="1"/>
    <s v="Yes"/>
    <x v="0"/>
    <n v="95.1"/>
    <n v="3691.2"/>
    <n v="0"/>
    <n v="0"/>
    <n v="254.98"/>
    <n v="3946.18"/>
    <s v="Stayed"/>
    <x v="0"/>
    <s v="other"/>
    <n v="0"/>
    <s v="50-100"/>
    <n v="0"/>
    <x v="1"/>
    <x v="0"/>
  </r>
  <r>
    <s v="83080-HAR"/>
    <x v="1"/>
    <n v="54"/>
    <s v="No"/>
    <x v="15"/>
    <n v="9"/>
    <n v="4"/>
    <s v="None"/>
    <x v="0"/>
    <s v="No"/>
    <x v="0"/>
    <s v="Fiber Optic"/>
    <x v="0"/>
    <s v="No"/>
    <x v="0"/>
    <s v="No"/>
    <x v="1"/>
    <s v="No"/>
    <s v="No"/>
    <s v="Yes"/>
    <x v="1"/>
    <s v="Yes"/>
    <x v="1"/>
    <n v="70.150000000000006"/>
    <n v="194.2"/>
    <n v="0"/>
    <n v="0"/>
    <n v="16.89"/>
    <n v="211.09"/>
    <s v="Joined"/>
    <x v="0"/>
    <s v="other"/>
    <n v="0"/>
    <s v="50-100"/>
    <n v="1"/>
    <x v="1"/>
    <x v="4"/>
  </r>
  <r>
    <s v="34738-KAR"/>
    <x v="0"/>
    <n v="76"/>
    <s v="Yes"/>
    <x v="3"/>
    <n v="8"/>
    <n v="31"/>
    <s v="None"/>
    <x v="0"/>
    <s v="No"/>
    <x v="0"/>
    <s v="Fiber Optic"/>
    <x v="0"/>
    <s v="No"/>
    <x v="0"/>
    <s v="No"/>
    <x v="1"/>
    <s v="No"/>
    <s v="No"/>
    <s v="Yes"/>
    <x v="1"/>
    <s v="No"/>
    <x v="1"/>
    <n v="70.45"/>
    <n v="849.1"/>
    <n v="0"/>
    <n v="0"/>
    <n v="475.41"/>
    <n v="1324.51"/>
    <s v="Stayed"/>
    <x v="0"/>
    <s v="other"/>
    <n v="0"/>
    <s v="50-100"/>
    <n v="0"/>
    <x v="1"/>
    <x v="0"/>
  </r>
  <r>
    <s v="43633-UTT"/>
    <x v="1"/>
    <n v="68"/>
    <s v="Yes"/>
    <x v="7"/>
    <n v="3"/>
    <n v="35"/>
    <s v="Deal 2"/>
    <x v="0"/>
    <s v="Yes"/>
    <x v="1"/>
    <s v="No"/>
    <x v="0"/>
    <s v="No"/>
    <x v="0"/>
    <s v="No"/>
    <x v="1"/>
    <s v="No"/>
    <s v="No"/>
    <s v="No"/>
    <x v="2"/>
    <s v="No"/>
    <x v="0"/>
    <n v="24.75"/>
    <n v="1234.5999999999999"/>
    <n v="0"/>
    <n v="0"/>
    <n v="921.57"/>
    <n v="2156.17"/>
    <s v="Stayed"/>
    <x v="0"/>
    <s v="other"/>
    <n v="0"/>
    <s v="20-50"/>
    <n v="0"/>
    <x v="1"/>
    <x v="0"/>
  </r>
  <r>
    <s v="28973-KAR"/>
    <x v="1"/>
    <n v="54"/>
    <s v="No"/>
    <x v="3"/>
    <n v="6"/>
    <n v="16"/>
    <s v="None"/>
    <x v="0"/>
    <s v="Yes"/>
    <x v="0"/>
    <s v="Fiber Optic"/>
    <x v="0"/>
    <s v="No"/>
    <x v="1"/>
    <s v="No"/>
    <x v="1"/>
    <s v="No"/>
    <s v="No"/>
    <s v="Yes"/>
    <x v="1"/>
    <s v="Yes"/>
    <x v="1"/>
    <n v="81.2"/>
    <n v="3292.3"/>
    <n v="0"/>
    <n v="0"/>
    <n v="140.80000000000001"/>
    <n v="3433.1"/>
    <s v="Stayed"/>
    <x v="0"/>
    <s v="other"/>
    <n v="0"/>
    <s v="50-100"/>
    <n v="0"/>
    <x v="1"/>
    <x v="1"/>
  </r>
  <r>
    <s v="28035-DEL"/>
    <x v="0"/>
    <n v="45"/>
    <s v="Yes"/>
    <x v="0"/>
    <n v="15"/>
    <n v="12"/>
    <s v="Deal 4"/>
    <x v="0"/>
    <s v="No"/>
    <x v="1"/>
    <s v="No"/>
    <x v="0"/>
    <s v="No"/>
    <x v="0"/>
    <s v="No"/>
    <x v="1"/>
    <s v="No"/>
    <s v="No"/>
    <s v="No"/>
    <x v="1"/>
    <s v="No"/>
    <x v="0"/>
    <n v="19.25"/>
    <n v="331.35"/>
    <n v="0"/>
    <n v="0"/>
    <n v="563.94000000000005"/>
    <n v="895.29"/>
    <s v="Stayed"/>
    <x v="0"/>
    <s v="other"/>
    <n v="0"/>
    <s v="&lt;20"/>
    <n v="0"/>
    <x v="0"/>
    <x v="1"/>
  </r>
  <r>
    <s v="21355-TEL"/>
    <x v="1"/>
    <n v="67"/>
    <s v="Yes"/>
    <x v="5"/>
    <n v="13"/>
    <n v="15"/>
    <s v="Deal 4"/>
    <x v="0"/>
    <s v="No"/>
    <x v="1"/>
    <s v="No"/>
    <x v="0"/>
    <s v="No"/>
    <x v="0"/>
    <s v="No"/>
    <x v="1"/>
    <s v="No"/>
    <s v="No"/>
    <s v="No"/>
    <x v="0"/>
    <s v="No"/>
    <x v="2"/>
    <n v="19.649999999999999"/>
    <n v="436.9"/>
    <n v="0"/>
    <n v="0"/>
    <n v="572.24"/>
    <n v="1009.14"/>
    <s v="Stayed"/>
    <x v="0"/>
    <s v="other"/>
    <n v="0"/>
    <s v="&lt;20"/>
    <n v="0"/>
    <x v="1"/>
    <x v="1"/>
  </r>
  <r>
    <s v="12443-AND"/>
    <x v="1"/>
    <n v="48"/>
    <s v="Yes"/>
    <x v="10"/>
    <n v="15"/>
    <n v="9"/>
    <s v="Deal 5"/>
    <x v="0"/>
    <s v="No"/>
    <x v="0"/>
    <s v="Fiber Optic"/>
    <x v="0"/>
    <s v="No"/>
    <x v="0"/>
    <s v="No"/>
    <x v="1"/>
    <s v="Yes"/>
    <s v="Yes"/>
    <s v="Yes"/>
    <x v="1"/>
    <s v="No"/>
    <x v="0"/>
    <n v="-7"/>
    <n v="80.150000000000006"/>
    <n v="0"/>
    <n v="0"/>
    <n v="4.67"/>
    <n v="84.82"/>
    <s v="Churned"/>
    <x v="4"/>
    <s v="Attitude of support person"/>
    <n v="1"/>
    <s v="&lt;20"/>
    <n v="0"/>
    <x v="0"/>
    <x v="3"/>
  </r>
  <r>
    <s v="83399-MAH"/>
    <x v="1"/>
    <n v="43"/>
    <s v="Yes"/>
    <x v="1"/>
    <n v="5"/>
    <n v="24"/>
    <s v="Deal 4"/>
    <x v="0"/>
    <s v="Yes"/>
    <x v="0"/>
    <s v="Fiber Optic"/>
    <x v="0"/>
    <s v="No"/>
    <x v="1"/>
    <s v="No"/>
    <x v="1"/>
    <s v="Yes"/>
    <s v="Yes"/>
    <s v="No"/>
    <x v="1"/>
    <s v="Yes"/>
    <x v="1"/>
    <n v="88.45"/>
    <n v="1422.1"/>
    <n v="0"/>
    <n v="140"/>
    <n v="284.8"/>
    <n v="1846.9"/>
    <s v="Churned"/>
    <x v="0"/>
    <s v="Don't know"/>
    <n v="1"/>
    <s v="50-100"/>
    <n v="0"/>
    <x v="0"/>
    <x v="0"/>
  </r>
  <r>
    <s v="85731-MAH"/>
    <x v="1"/>
    <n v="51"/>
    <s v="No"/>
    <x v="1"/>
    <n v="12"/>
    <n v="14"/>
    <s v="Deal 1"/>
    <x v="0"/>
    <s v="Yes"/>
    <x v="0"/>
    <s v="DSL"/>
    <x v="1"/>
    <s v="Yes"/>
    <x v="1"/>
    <s v="Yes"/>
    <x v="1"/>
    <s v="No"/>
    <s v="No"/>
    <s v="Yes"/>
    <x v="2"/>
    <s v="No"/>
    <x v="0"/>
    <n v="68.150000000000006"/>
    <n v="4808.7"/>
    <n v="0"/>
    <n v="0"/>
    <n v="1246.32"/>
    <n v="6055.02"/>
    <s v="Stayed"/>
    <x v="0"/>
    <s v="other"/>
    <n v="0"/>
    <s v="50-100"/>
    <n v="0"/>
    <x v="1"/>
    <x v="1"/>
  </r>
  <r>
    <s v="28976-PUN"/>
    <x v="1"/>
    <n v="64"/>
    <s v="No"/>
    <x v="13"/>
    <n v="0"/>
    <n v="18"/>
    <s v="None"/>
    <x v="0"/>
    <s v="Yes"/>
    <x v="0"/>
    <s v="Fiber Optic"/>
    <x v="0"/>
    <s v="Yes"/>
    <x v="0"/>
    <s v="No"/>
    <x v="0"/>
    <s v="Yes"/>
    <s v="Yes"/>
    <s v="Yes"/>
    <x v="1"/>
    <s v="Yes"/>
    <x v="1"/>
    <n v="98.85"/>
    <n v="3089.6"/>
    <n v="0"/>
    <n v="0"/>
    <n v="769.28"/>
    <n v="3858.88"/>
    <s v="Stayed"/>
    <x v="0"/>
    <s v="other"/>
    <n v="0"/>
    <s v="50-100"/>
    <n v="0"/>
    <x v="1"/>
    <x v="2"/>
  </r>
  <r>
    <s v="68497-PUN"/>
    <x v="1"/>
    <n v="25"/>
    <s v="No"/>
    <x v="13"/>
    <n v="5"/>
    <n v="16"/>
    <s v="Deal 3"/>
    <x v="0"/>
    <s v="No"/>
    <x v="0"/>
    <s v="Cable"/>
    <x v="1"/>
    <s v="No"/>
    <x v="1"/>
    <s v="Yes"/>
    <x v="0"/>
    <s v="Yes"/>
    <s v="Yes"/>
    <s v="No"/>
    <x v="1"/>
    <s v="Yes"/>
    <x v="0"/>
    <n v="79.2"/>
    <n v="2854.95"/>
    <n v="0"/>
    <n v="40"/>
    <n v="1530.36"/>
    <n v="4425.3100000000004"/>
    <s v="Stayed"/>
    <x v="0"/>
    <s v="other"/>
    <n v="0"/>
    <s v="50-100"/>
    <n v="0"/>
    <x v="2"/>
    <x v="1"/>
  </r>
  <r>
    <s v="68341-MAH"/>
    <x v="1"/>
    <n v="46"/>
    <s v="Yes"/>
    <x v="1"/>
    <n v="2"/>
    <n v="30"/>
    <s v="Deal 1"/>
    <x v="0"/>
    <s v="No"/>
    <x v="0"/>
    <s v="Cable"/>
    <x v="1"/>
    <s v="No"/>
    <x v="1"/>
    <s v="No"/>
    <x v="1"/>
    <s v="No"/>
    <s v="No"/>
    <s v="Yes"/>
    <x v="0"/>
    <s v="Yes"/>
    <x v="0"/>
    <n v="54.45"/>
    <n v="3674.95"/>
    <n v="0"/>
    <n v="0"/>
    <n v="1183.8800000000001"/>
    <n v="4858.83"/>
    <s v="Stayed"/>
    <x v="0"/>
    <s v="other"/>
    <n v="0"/>
    <s v="50-100"/>
    <n v="0"/>
    <x v="0"/>
    <x v="0"/>
  </r>
  <r>
    <s v="76852-PUN"/>
    <x v="0"/>
    <n v="53"/>
    <s v="No"/>
    <x v="13"/>
    <n v="14"/>
    <n v="28"/>
    <s v="None"/>
    <x v="0"/>
    <s v="Yes"/>
    <x v="1"/>
    <s v="No"/>
    <x v="0"/>
    <s v="No"/>
    <x v="0"/>
    <s v="No"/>
    <x v="1"/>
    <s v="No"/>
    <s v="No"/>
    <s v="No"/>
    <x v="0"/>
    <s v="No"/>
    <x v="0"/>
    <n v="24.9"/>
    <n v="1595.5"/>
    <n v="0"/>
    <n v="0"/>
    <n v="1230.72"/>
    <n v="2826.22"/>
    <s v="Stayed"/>
    <x v="0"/>
    <s v="other"/>
    <n v="0"/>
    <s v="20-50"/>
    <n v="0"/>
    <x v="1"/>
    <x v="0"/>
  </r>
  <r>
    <s v="35152-HAR"/>
    <x v="1"/>
    <n v="42"/>
    <s v="No"/>
    <x v="15"/>
    <n v="7"/>
    <n v="31"/>
    <s v="Deal 1"/>
    <x v="0"/>
    <s v="Yes"/>
    <x v="0"/>
    <s v="Fiber Optic"/>
    <x v="0"/>
    <s v="Yes"/>
    <x v="1"/>
    <s v="No"/>
    <x v="0"/>
    <s v="Yes"/>
    <s v="Yes"/>
    <s v="No"/>
    <x v="0"/>
    <s v="Yes"/>
    <x v="0"/>
    <n v="102.45"/>
    <n v="6615.15"/>
    <n v="0"/>
    <n v="130"/>
    <n v="3218.82"/>
    <n v="9963.9699999999993"/>
    <s v="Churned"/>
    <x v="1"/>
    <s v="Competitor had better devices"/>
    <n v="1"/>
    <s v="&gt;100"/>
    <n v="0"/>
    <x v="0"/>
    <x v="0"/>
  </r>
  <r>
    <s v="43009-AND"/>
    <x v="1"/>
    <n v="44"/>
    <s v="Yes"/>
    <x v="10"/>
    <n v="12"/>
    <n v="33"/>
    <s v="None"/>
    <x v="0"/>
    <s v="No"/>
    <x v="1"/>
    <s v="No"/>
    <x v="0"/>
    <s v="No"/>
    <x v="0"/>
    <s v="No"/>
    <x v="1"/>
    <s v="No"/>
    <s v="No"/>
    <s v="No"/>
    <x v="0"/>
    <s v="Yes"/>
    <x v="1"/>
    <n v="20.05"/>
    <n v="505.9"/>
    <n v="0"/>
    <n v="0"/>
    <n v="1177.28"/>
    <n v="1683.18"/>
    <s v="Stayed"/>
    <x v="0"/>
    <s v="other"/>
    <n v="0"/>
    <s v="20-50"/>
    <n v="0"/>
    <x v="0"/>
    <x v="0"/>
  </r>
  <r>
    <s v="63169-PUN"/>
    <x v="1"/>
    <n v="37"/>
    <s v="No"/>
    <x v="13"/>
    <n v="6"/>
    <n v="21"/>
    <s v="Deal 4"/>
    <x v="0"/>
    <s v="Yes"/>
    <x v="0"/>
    <s v="Fiber Optic"/>
    <x v="0"/>
    <s v="No"/>
    <x v="0"/>
    <s v="No"/>
    <x v="0"/>
    <s v="Yes"/>
    <s v="Yes"/>
    <s v="Yes"/>
    <x v="1"/>
    <s v="Yes"/>
    <x v="1"/>
    <n v="92.55"/>
    <n v="1515.1"/>
    <n v="0"/>
    <n v="0"/>
    <n v="301.07"/>
    <n v="1816.17"/>
    <s v="Churned"/>
    <x v="0"/>
    <s v="Moved"/>
    <n v="1"/>
    <s v="50-100"/>
    <n v="0"/>
    <x v="0"/>
    <x v="2"/>
  </r>
  <r>
    <s v="68200-WES"/>
    <x v="0"/>
    <n v="56"/>
    <s v="No"/>
    <x v="2"/>
    <n v="14"/>
    <n v="14"/>
    <s v="Deal 5"/>
    <x v="0"/>
    <s v="No"/>
    <x v="0"/>
    <s v="Fiber Optic"/>
    <x v="0"/>
    <s v="No"/>
    <x v="1"/>
    <s v="No"/>
    <x v="0"/>
    <s v="Yes"/>
    <s v="Yes"/>
    <s v="No"/>
    <x v="1"/>
    <s v="No"/>
    <x v="2"/>
    <n v="94.5"/>
    <n v="575.45000000000005"/>
    <n v="0"/>
    <n v="10"/>
    <n v="99.48"/>
    <n v="684.93"/>
    <s v="Churned"/>
    <x v="2"/>
    <s v="Network reliability"/>
    <n v="1"/>
    <s v="50-100"/>
    <n v="0"/>
    <x v="1"/>
    <x v="1"/>
  </r>
  <r>
    <s v="63457-UTT"/>
    <x v="0"/>
    <n v="33"/>
    <s v="Yes"/>
    <x v="7"/>
    <n v="7"/>
    <n v="16"/>
    <s v="Deal 3"/>
    <x v="0"/>
    <s v="Yes"/>
    <x v="0"/>
    <s v="Fiber Optic"/>
    <x v="0"/>
    <s v="No"/>
    <x v="1"/>
    <s v="No"/>
    <x v="1"/>
    <s v="No"/>
    <s v="No"/>
    <s v="Yes"/>
    <x v="1"/>
    <s v="Yes"/>
    <x v="1"/>
    <n v="80.7"/>
    <n v="2193"/>
    <n v="0"/>
    <n v="0"/>
    <n v="536.64"/>
    <n v="2729.64"/>
    <s v="Stayed"/>
    <x v="0"/>
    <s v="other"/>
    <n v="0"/>
    <s v="50-100"/>
    <n v="0"/>
    <x v="2"/>
    <x v="1"/>
  </r>
  <r>
    <s v="85992-MAD"/>
    <x v="1"/>
    <n v="50"/>
    <s v="Yes"/>
    <x v="11"/>
    <n v="0"/>
    <n v="33"/>
    <s v="None"/>
    <x v="0"/>
    <s v="Yes"/>
    <x v="0"/>
    <s v="Fiber Optic"/>
    <x v="0"/>
    <s v="No"/>
    <x v="1"/>
    <s v="No"/>
    <x v="0"/>
    <s v="Yes"/>
    <s v="Yes"/>
    <s v="Yes"/>
    <x v="2"/>
    <s v="Yes"/>
    <x v="0"/>
    <n v="99.5"/>
    <n v="5861.75"/>
    <n v="0"/>
    <n v="0"/>
    <n v="2424.31"/>
    <n v="8286.06"/>
    <s v="Stayed"/>
    <x v="0"/>
    <s v="other"/>
    <n v="0"/>
    <s v="50-100"/>
    <n v="0"/>
    <x v="1"/>
    <x v="0"/>
  </r>
  <r>
    <s v="88171-TEL"/>
    <x v="1"/>
    <n v="38"/>
    <s v="Yes"/>
    <x v="5"/>
    <n v="4"/>
    <n v="17"/>
    <s v="Deal 2"/>
    <x v="0"/>
    <s v="No"/>
    <x v="0"/>
    <s v="DSL"/>
    <x v="1"/>
    <s v="No"/>
    <x v="0"/>
    <s v="Yes"/>
    <x v="1"/>
    <s v="No"/>
    <s v="No"/>
    <s v="No"/>
    <x v="1"/>
    <s v="No"/>
    <x v="1"/>
    <n v="56.25"/>
    <n v="2419.5500000000002"/>
    <n v="14.78"/>
    <n v="40"/>
    <n v="1922.8"/>
    <n v="4367.57"/>
    <s v="Stayed"/>
    <x v="0"/>
    <s v="other"/>
    <n v="0"/>
    <s v="50-100"/>
    <n v="0"/>
    <x v="0"/>
    <x v="1"/>
  </r>
  <r>
    <s v="25840-KAR"/>
    <x v="0"/>
    <n v="23"/>
    <s v="Yes"/>
    <x v="3"/>
    <n v="8"/>
    <n v="11"/>
    <s v="Deal 5"/>
    <x v="0"/>
    <s v="Yes"/>
    <x v="0"/>
    <s v="Fiber Optic"/>
    <x v="0"/>
    <s v="Yes"/>
    <x v="0"/>
    <s v="No"/>
    <x v="0"/>
    <s v="Yes"/>
    <s v="Yes"/>
    <s v="Yes"/>
    <x v="1"/>
    <s v="Yes"/>
    <x v="1"/>
    <n v="97.95"/>
    <n v="384.5"/>
    <n v="0"/>
    <n v="0"/>
    <n v="39.92"/>
    <n v="424.42"/>
    <s v="Churned"/>
    <x v="4"/>
    <s v="Attitude of service provider"/>
    <n v="1"/>
    <s v="50-100"/>
    <n v="0"/>
    <x v="2"/>
    <x v="3"/>
  </r>
  <r>
    <s v="37901-PUN"/>
    <x v="1"/>
    <n v="29"/>
    <s v="No"/>
    <x v="13"/>
    <n v="7"/>
    <n v="6"/>
    <s v="Deal 5"/>
    <x v="0"/>
    <s v="No"/>
    <x v="0"/>
    <s v="Fiber Optic"/>
    <x v="0"/>
    <s v="No"/>
    <x v="0"/>
    <s v="No"/>
    <x v="0"/>
    <s v="No"/>
    <s v="No"/>
    <s v="No"/>
    <x v="1"/>
    <s v="No"/>
    <x v="1"/>
    <n v="79.25"/>
    <n v="267.60000000000002"/>
    <n v="0"/>
    <n v="10"/>
    <n v="149.28"/>
    <n v="426.88"/>
    <s v="Churned"/>
    <x v="1"/>
    <s v="Competitor offered higher download speeds"/>
    <n v="1"/>
    <s v="50-100"/>
    <n v="0"/>
    <x v="2"/>
    <x v="3"/>
  </r>
  <r>
    <s v="83410-ASS"/>
    <x v="1"/>
    <n v="54"/>
    <s v="Yes"/>
    <x v="17"/>
    <n v="11"/>
    <n v="22"/>
    <s v="Deal 4"/>
    <x v="0"/>
    <s v="No"/>
    <x v="1"/>
    <s v="No"/>
    <x v="0"/>
    <s v="No"/>
    <x v="0"/>
    <s v="No"/>
    <x v="1"/>
    <s v="No"/>
    <s v="No"/>
    <s v="No"/>
    <x v="1"/>
    <s v="Yes"/>
    <x v="0"/>
    <n v="19.3"/>
    <n v="279.3"/>
    <n v="0"/>
    <n v="0"/>
    <n v="277.68"/>
    <n v="556.98"/>
    <s v="Stayed"/>
    <x v="0"/>
    <s v="other"/>
    <n v="0"/>
    <s v="&lt;20"/>
    <n v="0"/>
    <x v="1"/>
    <x v="2"/>
  </r>
  <r>
    <s v="77147-RAJ"/>
    <x v="1"/>
    <n v="50"/>
    <s v="No"/>
    <x v="8"/>
    <n v="2"/>
    <n v="16"/>
    <s v="None"/>
    <x v="1"/>
    <s v="No"/>
    <x v="0"/>
    <s v="Cable"/>
    <x v="1"/>
    <s v="Yes"/>
    <x v="0"/>
    <s v="Yes"/>
    <x v="1"/>
    <s v="No"/>
    <s v="No"/>
    <s v="Yes"/>
    <x v="0"/>
    <s v="No"/>
    <x v="0"/>
    <n v="39.5"/>
    <n v="1082.75"/>
    <n v="0"/>
    <n v="0"/>
    <n v="0"/>
    <n v="1082.75"/>
    <s v="Stayed"/>
    <x v="0"/>
    <s v="other"/>
    <n v="0"/>
    <s v="20-50"/>
    <n v="0"/>
    <x v="1"/>
    <x v="1"/>
  </r>
  <r>
    <s v="88500-MAH"/>
    <x v="0"/>
    <n v="54"/>
    <s v="Yes"/>
    <x v="1"/>
    <n v="8"/>
    <n v="27"/>
    <s v="None"/>
    <x v="1"/>
    <s v="No"/>
    <x v="0"/>
    <s v="DSL"/>
    <x v="1"/>
    <s v="Yes"/>
    <x v="1"/>
    <s v="Yes"/>
    <x v="0"/>
    <s v="Yes"/>
    <s v="Yes"/>
    <s v="Yes"/>
    <x v="2"/>
    <s v="No"/>
    <x v="1"/>
    <n v="65.5"/>
    <n v="4919.7"/>
    <n v="0"/>
    <n v="0"/>
    <n v="0"/>
    <n v="4919.7"/>
    <s v="Stayed"/>
    <x v="0"/>
    <s v="other"/>
    <n v="0"/>
    <s v="50-100"/>
    <n v="0"/>
    <x v="1"/>
    <x v="0"/>
  </r>
  <r>
    <s v="74260-HAR"/>
    <x v="1"/>
    <n v="19"/>
    <s v="No"/>
    <x v="15"/>
    <n v="3"/>
    <n v="1"/>
    <s v="Deal 3"/>
    <x v="0"/>
    <s v="Yes"/>
    <x v="0"/>
    <s v="Fiber Optic"/>
    <x v="0"/>
    <s v="No"/>
    <x v="1"/>
    <s v="No"/>
    <x v="0"/>
    <s v="Yes"/>
    <s v="Yes"/>
    <s v="Yes"/>
    <x v="1"/>
    <s v="Yes"/>
    <x v="1"/>
    <n v="100.45"/>
    <n v="3414.65"/>
    <n v="0"/>
    <n v="0"/>
    <n v="1199.8599999999999"/>
    <n v="4614.51"/>
    <s v="Stayed"/>
    <x v="0"/>
    <s v="other"/>
    <n v="0"/>
    <s v="&gt;100"/>
    <n v="0"/>
    <x v="3"/>
    <x v="4"/>
  </r>
  <r>
    <s v="55437-TAM"/>
    <x v="0"/>
    <n v="41"/>
    <s v="Yes"/>
    <x v="4"/>
    <n v="2"/>
    <n v="35"/>
    <s v="Deal 2"/>
    <x v="1"/>
    <s v="No"/>
    <x v="0"/>
    <s v="DSL"/>
    <x v="1"/>
    <s v="No"/>
    <x v="1"/>
    <s v="Yes"/>
    <x v="1"/>
    <s v="No"/>
    <s v="No"/>
    <s v="Yes"/>
    <x v="2"/>
    <s v="No"/>
    <x v="0"/>
    <n v="38.25"/>
    <n v="1755.35"/>
    <n v="0"/>
    <n v="0"/>
    <n v="0"/>
    <n v="1755.35"/>
    <s v="Stayed"/>
    <x v="0"/>
    <s v="other"/>
    <n v="0"/>
    <s v="20-50"/>
    <n v="0"/>
    <x v="0"/>
    <x v="0"/>
  </r>
  <r>
    <s v="19988-ODI"/>
    <x v="1"/>
    <n v="71"/>
    <s v="No"/>
    <x v="19"/>
    <n v="14"/>
    <n v="23"/>
    <s v="Deal 2"/>
    <x v="0"/>
    <s v="No"/>
    <x v="0"/>
    <s v="DSL"/>
    <x v="1"/>
    <s v="No"/>
    <x v="1"/>
    <s v="Yes"/>
    <x v="0"/>
    <s v="Yes"/>
    <s v="No"/>
    <s v="Yes"/>
    <x v="2"/>
    <s v="Yes"/>
    <x v="0"/>
    <n v="79.95"/>
    <n v="4819.75"/>
    <n v="0"/>
    <n v="0"/>
    <n v="1526.44"/>
    <n v="6346.19"/>
    <s v="Stayed"/>
    <x v="0"/>
    <s v="other"/>
    <n v="0"/>
    <s v="50-100"/>
    <n v="0"/>
    <x v="1"/>
    <x v="2"/>
  </r>
  <r>
    <s v="86951-KAR"/>
    <x v="0"/>
    <n v="67"/>
    <s v="No"/>
    <x v="3"/>
    <n v="1"/>
    <n v="21"/>
    <s v="Deal 2"/>
    <x v="0"/>
    <s v="Yes"/>
    <x v="0"/>
    <s v="DSL"/>
    <x v="1"/>
    <s v="Yes"/>
    <x v="1"/>
    <s v="Yes"/>
    <x v="0"/>
    <s v="No"/>
    <s v="No"/>
    <s v="Yes"/>
    <x v="0"/>
    <s v="No"/>
    <x v="1"/>
    <n v="83"/>
    <n v="5243.05"/>
    <n v="0"/>
    <n v="0"/>
    <n v="984.06"/>
    <n v="6227.11"/>
    <s v="Stayed"/>
    <x v="0"/>
    <s v="other"/>
    <n v="0"/>
    <s v="50-100"/>
    <n v="0"/>
    <x v="1"/>
    <x v="2"/>
  </r>
  <r>
    <s v="88107-KAR"/>
    <x v="1"/>
    <n v="31"/>
    <s v="No"/>
    <x v="3"/>
    <n v="4"/>
    <n v="28"/>
    <s v="None"/>
    <x v="0"/>
    <s v="No"/>
    <x v="1"/>
    <s v="No"/>
    <x v="0"/>
    <s v="No"/>
    <x v="0"/>
    <s v="No"/>
    <x v="1"/>
    <s v="No"/>
    <s v="No"/>
    <s v="No"/>
    <x v="1"/>
    <s v="Yes"/>
    <x v="0"/>
    <n v="19.100000000000001"/>
    <n v="19.100000000000001"/>
    <n v="0"/>
    <n v="0"/>
    <n v="34.79"/>
    <n v="53.89"/>
    <s v="Churned"/>
    <x v="1"/>
    <s v="Competitor made better offer"/>
    <n v="1"/>
    <s v="&lt;20"/>
    <n v="0"/>
    <x v="2"/>
    <x v="0"/>
  </r>
  <r>
    <s v="53249-JAM"/>
    <x v="1"/>
    <n v="39"/>
    <s v="Yes"/>
    <x v="16"/>
    <n v="4"/>
    <n v="1"/>
    <s v="None"/>
    <x v="1"/>
    <s v="No"/>
    <x v="0"/>
    <s v="Cable"/>
    <x v="1"/>
    <s v="No"/>
    <x v="0"/>
    <s v="Yes"/>
    <x v="1"/>
    <s v="No"/>
    <s v="No"/>
    <s v="Yes"/>
    <x v="2"/>
    <s v="No"/>
    <x v="0"/>
    <n v="35.75"/>
    <n v="830.8"/>
    <n v="0"/>
    <n v="0"/>
    <n v="0"/>
    <n v="830.8"/>
    <s v="Stayed"/>
    <x v="0"/>
    <s v="other"/>
    <n v="0"/>
    <s v="20-50"/>
    <n v="0"/>
    <x v="0"/>
    <x v="4"/>
  </r>
  <r>
    <s v="35972-UTT"/>
    <x v="0"/>
    <n v="35"/>
    <s v="Yes"/>
    <x v="7"/>
    <n v="0"/>
    <n v="11"/>
    <s v="None"/>
    <x v="0"/>
    <s v="Yes"/>
    <x v="0"/>
    <s v="Cable"/>
    <x v="1"/>
    <s v="Yes"/>
    <x v="1"/>
    <s v="Yes"/>
    <x v="0"/>
    <s v="Yes"/>
    <s v="Yes"/>
    <s v="Yes"/>
    <x v="2"/>
    <s v="Yes"/>
    <x v="0"/>
    <n v="90.15"/>
    <n v="6237.05"/>
    <n v="0"/>
    <n v="0"/>
    <n v="175"/>
    <n v="6412.05"/>
    <s v="Stayed"/>
    <x v="0"/>
    <s v="other"/>
    <n v="0"/>
    <s v="50-100"/>
    <n v="0"/>
    <x v="0"/>
    <x v="3"/>
  </r>
  <r>
    <s v="41795-UTT"/>
    <x v="1"/>
    <n v="58"/>
    <s v="No"/>
    <x v="7"/>
    <n v="5"/>
    <n v="10"/>
    <s v="None"/>
    <x v="0"/>
    <s v="No"/>
    <x v="1"/>
    <s v="No"/>
    <x v="0"/>
    <s v="No"/>
    <x v="0"/>
    <s v="No"/>
    <x v="1"/>
    <s v="No"/>
    <s v="No"/>
    <s v="No"/>
    <x v="1"/>
    <s v="No"/>
    <x v="0"/>
    <n v="19.75"/>
    <n v="19.75"/>
    <n v="0"/>
    <n v="0"/>
    <n v="41.28"/>
    <n v="61.03"/>
    <s v="Joined"/>
    <x v="0"/>
    <s v="other"/>
    <n v="0"/>
    <s v="&lt;20"/>
    <n v="1"/>
    <x v="1"/>
    <x v="3"/>
  </r>
  <r>
    <s v="71753-ODI"/>
    <x v="1"/>
    <n v="32"/>
    <s v="No"/>
    <x v="19"/>
    <n v="6"/>
    <n v="27"/>
    <s v="None"/>
    <x v="0"/>
    <s v="Yes"/>
    <x v="0"/>
    <s v="Fiber Optic"/>
    <x v="0"/>
    <s v="No"/>
    <x v="0"/>
    <s v="No"/>
    <x v="0"/>
    <s v="No"/>
    <s v="No"/>
    <s v="Yes"/>
    <x v="1"/>
    <s v="Yes"/>
    <x v="1"/>
    <n v="84.95"/>
    <n v="1378.25"/>
    <n v="0"/>
    <n v="0"/>
    <n v="109.12"/>
    <n v="1487.37"/>
    <s v="Churned"/>
    <x v="4"/>
    <s v="Attitude of support person"/>
    <n v="1"/>
    <s v="50-100"/>
    <n v="0"/>
    <x v="2"/>
    <x v="0"/>
  </r>
  <r>
    <s v="16733-ODI"/>
    <x v="1"/>
    <n v="76"/>
    <s v="Yes"/>
    <x v="19"/>
    <n v="10"/>
    <n v="1"/>
    <s v="None"/>
    <x v="0"/>
    <s v="No"/>
    <x v="0"/>
    <s v="DSL"/>
    <x v="0"/>
    <s v="No"/>
    <x v="0"/>
    <s v="No"/>
    <x v="1"/>
    <s v="No"/>
    <s v="No"/>
    <s v="Yes"/>
    <x v="1"/>
    <s v="Yes"/>
    <x v="0"/>
    <n v="45.85"/>
    <n v="45.85"/>
    <n v="0"/>
    <n v="0"/>
    <n v="40.380000000000003"/>
    <n v="86.23"/>
    <s v="Joined"/>
    <x v="0"/>
    <s v="other"/>
    <n v="0"/>
    <s v="20-50"/>
    <n v="1"/>
    <x v="1"/>
    <x v="4"/>
  </r>
  <r>
    <s v="99627-KER"/>
    <x v="0"/>
    <n v="67"/>
    <s v="Yes"/>
    <x v="20"/>
    <n v="4"/>
    <n v="22"/>
    <s v="Deal 2"/>
    <x v="1"/>
    <s v="No"/>
    <x v="0"/>
    <s v="Cable"/>
    <x v="0"/>
    <s v="Yes"/>
    <x v="1"/>
    <s v="No"/>
    <x v="0"/>
    <s v="Yes"/>
    <s v="Yes"/>
    <s v="Yes"/>
    <x v="2"/>
    <s v="Yes"/>
    <x v="1"/>
    <n v="53.95"/>
    <n v="2215.4"/>
    <n v="0"/>
    <n v="0"/>
    <n v="0"/>
    <n v="2215.4"/>
    <s v="Stayed"/>
    <x v="0"/>
    <s v="other"/>
    <n v="0"/>
    <s v="50-100"/>
    <n v="0"/>
    <x v="1"/>
    <x v="2"/>
  </r>
  <r>
    <s v="91454-TAM"/>
    <x v="1"/>
    <n v="41"/>
    <s v="No"/>
    <x v="4"/>
    <n v="4"/>
    <n v="11"/>
    <s v="None"/>
    <x v="0"/>
    <s v="No"/>
    <x v="0"/>
    <s v="Cable"/>
    <x v="0"/>
    <s v="No"/>
    <x v="0"/>
    <s v="No"/>
    <x v="1"/>
    <s v="No"/>
    <s v="No"/>
    <s v="Yes"/>
    <x v="1"/>
    <s v="Yes"/>
    <x v="1"/>
    <n v="45.65"/>
    <n v="45.65"/>
    <n v="0"/>
    <n v="0"/>
    <n v="36.99"/>
    <n v="82.64"/>
    <s v="Churned"/>
    <x v="1"/>
    <s v="Competitor offered higher download speeds"/>
    <n v="1"/>
    <s v="20-50"/>
    <n v="0"/>
    <x v="0"/>
    <x v="3"/>
  </r>
  <r>
    <s v="73897-TAM"/>
    <x v="1"/>
    <n v="59"/>
    <s v="Yes"/>
    <x v="4"/>
    <n v="9"/>
    <n v="20"/>
    <s v="None"/>
    <x v="1"/>
    <s v="No"/>
    <x v="0"/>
    <s v="DSL"/>
    <x v="0"/>
    <s v="No"/>
    <x v="0"/>
    <s v="No"/>
    <x v="0"/>
    <s v="Yes"/>
    <s v="Yes"/>
    <s v="Yes"/>
    <x v="1"/>
    <s v="Yes"/>
    <x v="0"/>
    <n v="44.85"/>
    <n v="2564.9499999999998"/>
    <n v="0"/>
    <n v="0"/>
    <n v="0"/>
    <n v="2564.9499999999998"/>
    <s v="Stayed"/>
    <x v="0"/>
    <s v="other"/>
    <n v="0"/>
    <s v="20-50"/>
    <n v="0"/>
    <x v="1"/>
    <x v="2"/>
  </r>
  <r>
    <s v="54732-TAM"/>
    <x v="1"/>
    <n v="45"/>
    <s v="Yes"/>
    <x v="4"/>
    <n v="6"/>
    <n v="27"/>
    <s v="None"/>
    <x v="0"/>
    <s v="Yes"/>
    <x v="0"/>
    <s v="DSL"/>
    <x v="1"/>
    <s v="No"/>
    <x v="1"/>
    <s v="No"/>
    <x v="1"/>
    <s v="No"/>
    <s v="No"/>
    <s v="Yes"/>
    <x v="1"/>
    <s v="Yes"/>
    <x v="1"/>
    <n v="59.6"/>
    <n v="2094.9"/>
    <n v="0"/>
    <n v="0"/>
    <n v="721.35"/>
    <n v="2816.25"/>
    <s v="Stayed"/>
    <x v="0"/>
    <s v="other"/>
    <n v="0"/>
    <s v="50-100"/>
    <n v="0"/>
    <x v="0"/>
    <x v="0"/>
  </r>
  <r>
    <s v="13682-RAJ"/>
    <x v="0"/>
    <n v="50"/>
    <s v="Yes"/>
    <x v="8"/>
    <n v="10"/>
    <n v="34"/>
    <s v="None"/>
    <x v="0"/>
    <s v="No"/>
    <x v="1"/>
    <s v="No"/>
    <x v="0"/>
    <s v="No"/>
    <x v="0"/>
    <s v="No"/>
    <x v="1"/>
    <s v="No"/>
    <s v="No"/>
    <s v="No"/>
    <x v="1"/>
    <s v="No"/>
    <x v="2"/>
    <n v="20.2"/>
    <n v="382.2"/>
    <n v="0"/>
    <n v="0"/>
    <n v="891.29"/>
    <n v="1273.49"/>
    <s v="Stayed"/>
    <x v="0"/>
    <s v="other"/>
    <n v="0"/>
    <s v="20-50"/>
    <n v="0"/>
    <x v="1"/>
    <x v="0"/>
  </r>
  <r>
    <s v="78146-UTT"/>
    <x v="0"/>
    <n v="32"/>
    <s v="No"/>
    <x v="7"/>
    <n v="3"/>
    <n v="17"/>
    <s v="Deal 4"/>
    <x v="0"/>
    <s v="No"/>
    <x v="1"/>
    <s v="No"/>
    <x v="0"/>
    <s v="No"/>
    <x v="0"/>
    <s v="No"/>
    <x v="1"/>
    <s v="No"/>
    <s v="No"/>
    <s v="No"/>
    <x v="1"/>
    <s v="Yes"/>
    <x v="0"/>
    <n v="20.3"/>
    <n v="275.39999999999998"/>
    <n v="0"/>
    <n v="0"/>
    <n v="286.13"/>
    <n v="561.53"/>
    <s v="Stayed"/>
    <x v="0"/>
    <s v="other"/>
    <n v="0"/>
    <s v="20-50"/>
    <n v="0"/>
    <x v="2"/>
    <x v="1"/>
  </r>
  <r>
    <s v="13567-AND"/>
    <x v="0"/>
    <n v="47"/>
    <s v="Yes"/>
    <x v="10"/>
    <n v="14"/>
    <n v="18"/>
    <s v="Deal 4"/>
    <x v="1"/>
    <s v="No"/>
    <x v="0"/>
    <s v="DSL"/>
    <x v="0"/>
    <s v="No"/>
    <x v="1"/>
    <s v="Yes"/>
    <x v="1"/>
    <s v="No"/>
    <s v="No"/>
    <s v="No"/>
    <x v="1"/>
    <s v="Yes"/>
    <x v="1"/>
    <n v="35.200000000000003"/>
    <n v="607.29999999999995"/>
    <n v="0"/>
    <n v="50"/>
    <n v="0"/>
    <n v="657.3"/>
    <s v="Stayed"/>
    <x v="0"/>
    <s v="other"/>
    <n v="0"/>
    <s v="20-50"/>
    <n v="0"/>
    <x v="0"/>
    <x v="2"/>
  </r>
  <r>
    <s v="87859-AND"/>
    <x v="0"/>
    <n v="47"/>
    <s v="Yes"/>
    <x v="10"/>
    <n v="3"/>
    <n v="24"/>
    <s v="None"/>
    <x v="0"/>
    <s v="Yes"/>
    <x v="1"/>
    <s v="No"/>
    <x v="0"/>
    <s v="No"/>
    <x v="0"/>
    <s v="No"/>
    <x v="1"/>
    <s v="No"/>
    <s v="No"/>
    <s v="No"/>
    <x v="2"/>
    <s v="No"/>
    <x v="1"/>
    <n v="23.4"/>
    <n v="1429.65"/>
    <n v="0"/>
    <n v="0"/>
    <n v="3033.66"/>
    <n v="4463.3100000000004"/>
    <s v="Stayed"/>
    <x v="0"/>
    <s v="other"/>
    <n v="0"/>
    <s v="20-50"/>
    <n v="0"/>
    <x v="0"/>
    <x v="0"/>
  </r>
  <r>
    <s v="98362-KER"/>
    <x v="1"/>
    <n v="47"/>
    <s v="No"/>
    <x v="20"/>
    <n v="15"/>
    <n v="9"/>
    <s v="Deal 5"/>
    <x v="0"/>
    <s v="Yes"/>
    <x v="0"/>
    <s v="Cable"/>
    <x v="1"/>
    <s v="No"/>
    <x v="0"/>
    <s v="No"/>
    <x v="1"/>
    <s v="No"/>
    <s v="No"/>
    <s v="Yes"/>
    <x v="1"/>
    <s v="Yes"/>
    <x v="1"/>
    <n v="53.65"/>
    <n v="404.35"/>
    <n v="0"/>
    <n v="0"/>
    <n v="282.94"/>
    <n v="687.29"/>
    <s v="Stayed"/>
    <x v="0"/>
    <s v="other"/>
    <n v="0"/>
    <s v="50-100"/>
    <n v="0"/>
    <x v="0"/>
    <x v="3"/>
  </r>
  <r>
    <s v="13399-HAR"/>
    <x v="1"/>
    <n v="65"/>
    <s v="No"/>
    <x v="15"/>
    <n v="11"/>
    <n v="18"/>
    <s v="None"/>
    <x v="1"/>
    <s v="No"/>
    <x v="0"/>
    <s v="Cable"/>
    <x v="1"/>
    <s v="Yes"/>
    <x v="0"/>
    <s v="No"/>
    <x v="0"/>
    <s v="No"/>
    <s v="No"/>
    <s v="Yes"/>
    <x v="1"/>
    <s v="Yes"/>
    <x v="1"/>
    <n v="44.8"/>
    <n v="2104.5500000000002"/>
    <n v="0"/>
    <n v="0"/>
    <n v="0"/>
    <n v="2104.5500000000002"/>
    <s v="Stayed"/>
    <x v="0"/>
    <s v="other"/>
    <n v="0"/>
    <s v="20-50"/>
    <n v="0"/>
    <x v="1"/>
    <x v="2"/>
  </r>
  <r>
    <s v="37396-DEL"/>
    <x v="1"/>
    <n v="40"/>
    <s v="No"/>
    <x v="0"/>
    <n v="1"/>
    <n v="32"/>
    <s v="None"/>
    <x v="0"/>
    <s v="Yes"/>
    <x v="0"/>
    <s v="Fiber Optic"/>
    <x v="0"/>
    <s v="Yes"/>
    <x v="1"/>
    <s v="No"/>
    <x v="0"/>
    <s v="No"/>
    <s v="No"/>
    <s v="Yes"/>
    <x v="1"/>
    <s v="Yes"/>
    <x v="0"/>
    <n v="94.05"/>
    <n v="518.75"/>
    <n v="0"/>
    <n v="0"/>
    <n v="247.74"/>
    <n v="766.49"/>
    <s v="Stayed"/>
    <x v="0"/>
    <s v="other"/>
    <n v="0"/>
    <s v="50-100"/>
    <n v="0"/>
    <x v="0"/>
    <x v="0"/>
  </r>
  <r>
    <s v="25260-TAM"/>
    <x v="0"/>
    <n v="84"/>
    <s v="Yes"/>
    <x v="4"/>
    <n v="14"/>
    <n v="32"/>
    <s v="None"/>
    <x v="0"/>
    <s v="No"/>
    <x v="1"/>
    <s v="No"/>
    <x v="0"/>
    <s v="No"/>
    <x v="0"/>
    <s v="No"/>
    <x v="1"/>
    <s v="No"/>
    <s v="No"/>
    <s v="No"/>
    <x v="2"/>
    <s v="Yes"/>
    <x v="1"/>
    <n v="20.05"/>
    <n v="1198.05"/>
    <n v="0"/>
    <n v="0"/>
    <n v="319.36"/>
    <n v="1517.41"/>
    <s v="Stayed"/>
    <x v="0"/>
    <s v="other"/>
    <n v="0"/>
    <s v="20-50"/>
    <n v="0"/>
    <x v="1"/>
    <x v="0"/>
  </r>
  <r>
    <s v="38453-BIH"/>
    <x v="1"/>
    <n v="46"/>
    <s v="Yes"/>
    <x v="9"/>
    <n v="4"/>
    <n v="32"/>
    <s v="Deal 5"/>
    <x v="0"/>
    <s v="No"/>
    <x v="0"/>
    <s v="Fiber Optic"/>
    <x v="0"/>
    <s v="No"/>
    <x v="0"/>
    <s v="No"/>
    <x v="1"/>
    <s v="No"/>
    <s v="No"/>
    <s v="Yes"/>
    <x v="1"/>
    <s v="Yes"/>
    <x v="2"/>
    <n v="71.55"/>
    <n v="71.55"/>
    <n v="0"/>
    <n v="0"/>
    <n v="17.27"/>
    <n v="88.82"/>
    <s v="Churned"/>
    <x v="1"/>
    <s v="Competitor had better devices"/>
    <n v="1"/>
    <s v="50-100"/>
    <n v="0"/>
    <x v="0"/>
    <x v="0"/>
  </r>
  <r>
    <s v="61008-KAR"/>
    <x v="1"/>
    <n v="46"/>
    <s v="Yes"/>
    <x v="3"/>
    <n v="3"/>
    <n v="33"/>
    <s v="Deal 5"/>
    <x v="0"/>
    <s v="No"/>
    <x v="1"/>
    <s v="No"/>
    <x v="0"/>
    <s v="No"/>
    <x v="0"/>
    <s v="No"/>
    <x v="1"/>
    <s v="No"/>
    <s v="No"/>
    <s v="No"/>
    <x v="1"/>
    <s v="No"/>
    <x v="2"/>
    <n v="19.649999999999999"/>
    <n v="19.649999999999999"/>
    <n v="0"/>
    <n v="0"/>
    <n v="17.25"/>
    <n v="36.9"/>
    <s v="Churned"/>
    <x v="2"/>
    <s v="Service dissatisfaction"/>
    <n v="1"/>
    <s v="&lt;20"/>
    <n v="0"/>
    <x v="0"/>
    <x v="0"/>
  </r>
  <r>
    <s v="39561-KAR"/>
    <x v="1"/>
    <n v="26"/>
    <s v="No"/>
    <x v="3"/>
    <n v="3"/>
    <n v="24"/>
    <s v="None"/>
    <x v="0"/>
    <s v="No"/>
    <x v="0"/>
    <s v="Cable"/>
    <x v="0"/>
    <s v="No"/>
    <x v="0"/>
    <s v="No"/>
    <x v="1"/>
    <s v="No"/>
    <s v="No"/>
    <s v="Yes"/>
    <x v="1"/>
    <s v="Yes"/>
    <x v="1"/>
    <n v="44.35"/>
    <n v="44.35"/>
    <n v="0"/>
    <n v="0"/>
    <n v="40.42"/>
    <n v="84.77"/>
    <s v="Churned"/>
    <x v="4"/>
    <s v="Attitude of support person"/>
    <n v="1"/>
    <s v="20-50"/>
    <n v="0"/>
    <x v="2"/>
    <x v="0"/>
  </r>
  <r>
    <s v="92005-UTT"/>
    <x v="0"/>
    <n v="30"/>
    <s v="No"/>
    <x v="7"/>
    <n v="10"/>
    <n v="1"/>
    <s v="None"/>
    <x v="0"/>
    <s v="No"/>
    <x v="0"/>
    <s v="Cable"/>
    <x v="0"/>
    <s v="No"/>
    <x v="0"/>
    <s v="No"/>
    <x v="1"/>
    <s v="No"/>
    <s v="No"/>
    <s v="Yes"/>
    <x v="1"/>
    <s v="Yes"/>
    <x v="0"/>
    <n v="45.8"/>
    <n v="436.2"/>
    <n v="0"/>
    <n v="0"/>
    <n v="154.5"/>
    <n v="590.70000000000005"/>
    <s v="Stayed"/>
    <x v="0"/>
    <s v="other"/>
    <n v="0"/>
    <s v="20-50"/>
    <n v="0"/>
    <x v="2"/>
    <x v="4"/>
  </r>
  <r>
    <s v="25763-JHA"/>
    <x v="1"/>
    <n v="47"/>
    <s v="Yes"/>
    <x v="14"/>
    <n v="9"/>
    <n v="3"/>
    <s v="Deal 5"/>
    <x v="0"/>
    <s v="No"/>
    <x v="0"/>
    <s v="Cable"/>
    <x v="0"/>
    <s v="No"/>
    <x v="0"/>
    <s v="No"/>
    <x v="1"/>
    <s v="No"/>
    <s v="No"/>
    <s v="Yes"/>
    <x v="1"/>
    <s v="No"/>
    <x v="1"/>
    <n v="44.15"/>
    <n v="44.15"/>
    <n v="0"/>
    <n v="0"/>
    <n v="9.82"/>
    <n v="53.97"/>
    <s v="Joined"/>
    <x v="0"/>
    <s v="other"/>
    <n v="0"/>
    <s v="20-50"/>
    <n v="1"/>
    <x v="0"/>
    <x v="4"/>
  </r>
  <r>
    <s v="81519-UTT"/>
    <x v="1"/>
    <n v="39"/>
    <s v="No"/>
    <x v="18"/>
    <n v="10"/>
    <n v="25"/>
    <s v="None"/>
    <x v="0"/>
    <s v="No"/>
    <x v="1"/>
    <s v="No"/>
    <x v="0"/>
    <s v="No"/>
    <x v="0"/>
    <s v="No"/>
    <x v="1"/>
    <s v="No"/>
    <s v="No"/>
    <s v="No"/>
    <x v="1"/>
    <s v="No"/>
    <x v="0"/>
    <n v="20.05"/>
    <n v="669.45"/>
    <n v="0"/>
    <n v="0"/>
    <n v="136.94999999999999"/>
    <n v="806.4"/>
    <s v="Stayed"/>
    <x v="0"/>
    <s v="other"/>
    <n v="0"/>
    <s v="20-50"/>
    <n v="0"/>
    <x v="0"/>
    <x v="0"/>
  </r>
  <r>
    <s v="71481-WES"/>
    <x v="1"/>
    <n v="53"/>
    <s v="Yes"/>
    <x v="2"/>
    <n v="2"/>
    <n v="15"/>
    <s v="Deal 1"/>
    <x v="0"/>
    <s v="Yes"/>
    <x v="0"/>
    <s v="DSL"/>
    <x v="1"/>
    <s v="No"/>
    <x v="0"/>
    <s v="Yes"/>
    <x v="1"/>
    <s v="No"/>
    <s v="No"/>
    <s v="No"/>
    <x v="0"/>
    <s v="No"/>
    <x v="1"/>
    <n v="58.25"/>
    <n v="3975.7"/>
    <n v="0"/>
    <n v="140"/>
    <n v="2819.28"/>
    <n v="6934.98"/>
    <s v="Stayed"/>
    <x v="0"/>
    <s v="other"/>
    <n v="0"/>
    <s v="50-100"/>
    <n v="0"/>
    <x v="1"/>
    <x v="1"/>
  </r>
  <r>
    <s v="17127-GUJ"/>
    <x v="1"/>
    <n v="20"/>
    <s v="No"/>
    <x v="6"/>
    <n v="15"/>
    <n v="2"/>
    <s v="Deal 3"/>
    <x v="0"/>
    <s v="No"/>
    <x v="0"/>
    <s v="Fiber Optic"/>
    <x v="1"/>
    <s v="No"/>
    <x v="1"/>
    <s v="Yes"/>
    <x v="1"/>
    <s v="No"/>
    <s v="No"/>
    <s v="No"/>
    <x v="0"/>
    <s v="Yes"/>
    <x v="0"/>
    <n v="87.15"/>
    <n v="2274.1"/>
    <n v="0"/>
    <n v="20"/>
    <n v="1172.3399999999999"/>
    <n v="3466.44"/>
    <s v="Stayed"/>
    <x v="0"/>
    <s v="other"/>
    <n v="0"/>
    <s v="50-100"/>
    <n v="0"/>
    <x v="3"/>
    <x v="4"/>
  </r>
  <r>
    <s v="47005-TAM"/>
    <x v="0"/>
    <n v="51"/>
    <s v="Yes"/>
    <x v="4"/>
    <n v="5"/>
    <n v="28"/>
    <s v="Deal 5"/>
    <x v="1"/>
    <s v="No"/>
    <x v="0"/>
    <s v="DSL"/>
    <x v="0"/>
    <s v="No"/>
    <x v="0"/>
    <s v="No"/>
    <x v="1"/>
    <s v="No"/>
    <s v="No"/>
    <s v="Yes"/>
    <x v="0"/>
    <s v="No"/>
    <x v="1"/>
    <n v="24.1"/>
    <n v="259.8"/>
    <n v="0"/>
    <n v="0"/>
    <n v="0"/>
    <n v="259.8"/>
    <s v="Churned"/>
    <x v="1"/>
    <s v="Competitor offered more data"/>
    <n v="1"/>
    <s v="20-50"/>
    <n v="0"/>
    <x v="1"/>
    <x v="0"/>
  </r>
  <r>
    <s v="28266-JAM"/>
    <x v="0"/>
    <n v="32"/>
    <s v="No"/>
    <x v="16"/>
    <n v="6"/>
    <n v="1"/>
    <s v="None"/>
    <x v="1"/>
    <s v="No"/>
    <x v="0"/>
    <s v="DSL"/>
    <x v="0"/>
    <s v="No"/>
    <x v="0"/>
    <s v="No"/>
    <x v="1"/>
    <s v="No"/>
    <s v="No"/>
    <s v="Yes"/>
    <x v="1"/>
    <s v="No"/>
    <x v="0"/>
    <n v="25.35"/>
    <n v="25.35"/>
    <n v="0"/>
    <n v="0"/>
    <n v="0"/>
    <n v="25.35"/>
    <s v="Joined"/>
    <x v="0"/>
    <s v="other"/>
    <n v="0"/>
    <s v="20-50"/>
    <n v="1"/>
    <x v="2"/>
    <x v="4"/>
  </r>
  <r>
    <s v="85576-AND"/>
    <x v="1"/>
    <n v="60"/>
    <s v="No"/>
    <x v="10"/>
    <n v="6"/>
    <n v="20"/>
    <s v="Deal 1"/>
    <x v="0"/>
    <s v="Yes"/>
    <x v="0"/>
    <s v="DSL"/>
    <x v="1"/>
    <s v="No"/>
    <x v="1"/>
    <s v="Yes"/>
    <x v="0"/>
    <s v="Yes"/>
    <s v="Yes"/>
    <s v="Yes"/>
    <x v="0"/>
    <s v="No"/>
    <x v="1"/>
    <n v="85.45"/>
    <n v="6300.85"/>
    <n v="0"/>
    <n v="0"/>
    <n v="1662.11"/>
    <n v="7962.96"/>
    <s v="Stayed"/>
    <x v="0"/>
    <s v="other"/>
    <n v="0"/>
    <s v="50-100"/>
    <n v="0"/>
    <x v="1"/>
    <x v="2"/>
  </r>
  <r>
    <s v="12079-MAH"/>
    <x v="1"/>
    <n v="73"/>
    <s v="Yes"/>
    <x v="1"/>
    <n v="2"/>
    <n v="4"/>
    <s v="None"/>
    <x v="0"/>
    <s v="No"/>
    <x v="0"/>
    <s v="Fiber Optic"/>
    <x v="0"/>
    <s v="No"/>
    <x v="0"/>
    <s v="No"/>
    <x v="0"/>
    <s v="No"/>
    <s v="No"/>
    <s v="Yes"/>
    <x v="1"/>
    <s v="Yes"/>
    <x v="1"/>
    <n v="79.900000000000006"/>
    <n v="260.89999999999998"/>
    <n v="0"/>
    <n v="0"/>
    <n v="8.94"/>
    <n v="269.83999999999997"/>
    <s v="Churned"/>
    <x v="3"/>
    <s v="Price too high"/>
    <n v="1"/>
    <s v="50-100"/>
    <n v="0"/>
    <x v="1"/>
    <x v="4"/>
  </r>
  <r>
    <s v="75573-CHH"/>
    <x v="0"/>
    <n v="50"/>
    <s v="Yes"/>
    <x v="12"/>
    <n v="10"/>
    <n v="17"/>
    <s v="None"/>
    <x v="1"/>
    <s v="No"/>
    <x v="0"/>
    <s v="DSL"/>
    <x v="1"/>
    <s v="Yes"/>
    <x v="1"/>
    <s v="Yes"/>
    <x v="0"/>
    <s v="No"/>
    <s v="No"/>
    <s v="Yes"/>
    <x v="2"/>
    <s v="No"/>
    <x v="1"/>
    <n v="53.95"/>
    <n v="3888.65"/>
    <n v="0"/>
    <n v="0"/>
    <n v="0"/>
    <n v="3888.65"/>
    <s v="Stayed"/>
    <x v="0"/>
    <s v="other"/>
    <n v="0"/>
    <s v="50-100"/>
    <n v="0"/>
    <x v="1"/>
    <x v="1"/>
  </r>
  <r>
    <s v="12955-MAH"/>
    <x v="1"/>
    <n v="38"/>
    <s v="Yes"/>
    <x v="1"/>
    <n v="6"/>
    <n v="36"/>
    <s v="Deal 5"/>
    <x v="0"/>
    <s v="No"/>
    <x v="1"/>
    <s v="No"/>
    <x v="0"/>
    <s v="No"/>
    <x v="0"/>
    <s v="No"/>
    <x v="1"/>
    <s v="No"/>
    <s v="No"/>
    <s v="No"/>
    <x v="1"/>
    <s v="No"/>
    <x v="0"/>
    <n v="19.850000000000001"/>
    <n v="119.3"/>
    <n v="0"/>
    <n v="0"/>
    <n v="38.880000000000003"/>
    <n v="158.18"/>
    <s v="Stayed"/>
    <x v="0"/>
    <s v="other"/>
    <n v="0"/>
    <s v="&lt;20"/>
    <n v="0"/>
    <x v="0"/>
    <x v="0"/>
  </r>
  <r>
    <s v="51481-UTT"/>
    <x v="1"/>
    <n v="50"/>
    <s v="No"/>
    <x v="7"/>
    <n v="7"/>
    <n v="30"/>
    <s v="None"/>
    <x v="0"/>
    <s v="No"/>
    <x v="0"/>
    <s v="Fiber Optic"/>
    <x v="0"/>
    <s v="No"/>
    <x v="0"/>
    <s v="No"/>
    <x v="1"/>
    <s v="No"/>
    <s v="No"/>
    <s v="Yes"/>
    <x v="1"/>
    <s v="No"/>
    <x v="1"/>
    <n v="69.75"/>
    <n v="144.55000000000001"/>
    <n v="0"/>
    <n v="0"/>
    <n v="52.88"/>
    <n v="197.43"/>
    <s v="Churned"/>
    <x v="1"/>
    <s v="Competitor had better devices"/>
    <n v="1"/>
    <s v="50-100"/>
    <n v="0"/>
    <x v="1"/>
    <x v="0"/>
  </r>
  <r>
    <s v="15552-TEL"/>
    <x v="0"/>
    <n v="34"/>
    <s v="Yes"/>
    <x v="5"/>
    <n v="5"/>
    <n v="36"/>
    <s v="Deal 1"/>
    <x v="1"/>
    <s v="No"/>
    <x v="0"/>
    <s v="DSL"/>
    <x v="1"/>
    <s v="Yes"/>
    <x v="1"/>
    <s v="Yes"/>
    <x v="0"/>
    <s v="Yes"/>
    <s v="Yes"/>
    <s v="No"/>
    <x v="2"/>
    <s v="Yes"/>
    <x v="1"/>
    <n v="64.7"/>
    <n v="4746.05"/>
    <n v="0"/>
    <n v="140"/>
    <n v="0"/>
    <n v="4886.05"/>
    <s v="Stayed"/>
    <x v="0"/>
    <s v="other"/>
    <n v="0"/>
    <s v="50-100"/>
    <n v="0"/>
    <x v="2"/>
    <x v="0"/>
  </r>
  <r>
    <s v="61043-JAM"/>
    <x v="1"/>
    <n v="73"/>
    <s v="No"/>
    <x v="16"/>
    <n v="11"/>
    <n v="34"/>
    <s v="None"/>
    <x v="0"/>
    <s v="No"/>
    <x v="0"/>
    <s v="Fiber Optic"/>
    <x v="0"/>
    <s v="No"/>
    <x v="0"/>
    <s v="No"/>
    <x v="1"/>
    <s v="No"/>
    <s v="No"/>
    <s v="Yes"/>
    <x v="1"/>
    <s v="Yes"/>
    <x v="1"/>
    <n v="70.3"/>
    <n v="235.5"/>
    <n v="0"/>
    <n v="0"/>
    <n v="16.62"/>
    <n v="252.12"/>
    <s v="Churned"/>
    <x v="1"/>
    <s v="Competitor made better offer"/>
    <n v="1"/>
    <s v="50-100"/>
    <n v="0"/>
    <x v="1"/>
    <x v="0"/>
  </r>
  <r>
    <s v="27535-BIH"/>
    <x v="1"/>
    <n v="62"/>
    <s v="Yes"/>
    <x v="9"/>
    <n v="12"/>
    <n v="28"/>
    <s v="None"/>
    <x v="0"/>
    <s v="No"/>
    <x v="0"/>
    <s v="DSL"/>
    <x v="1"/>
    <s v="Yes"/>
    <x v="1"/>
    <s v="Yes"/>
    <x v="0"/>
    <s v="No"/>
    <s v="No"/>
    <s v="Yes"/>
    <x v="2"/>
    <s v="Yes"/>
    <x v="0"/>
    <n v="74.3"/>
    <n v="4166.3500000000004"/>
    <n v="0"/>
    <n v="0"/>
    <n v="367.65"/>
    <n v="4534"/>
    <s v="Stayed"/>
    <x v="0"/>
    <s v="other"/>
    <n v="0"/>
    <s v="50-100"/>
    <n v="0"/>
    <x v="1"/>
    <x v="0"/>
  </r>
  <r>
    <s v="56376-GUJ"/>
    <x v="1"/>
    <n v="45"/>
    <s v="No"/>
    <x v="6"/>
    <n v="5"/>
    <n v="23"/>
    <s v="None"/>
    <x v="0"/>
    <s v="No"/>
    <x v="1"/>
    <s v="No"/>
    <x v="0"/>
    <s v="No"/>
    <x v="0"/>
    <s v="No"/>
    <x v="1"/>
    <s v="No"/>
    <s v="No"/>
    <s v="No"/>
    <x v="2"/>
    <s v="No"/>
    <x v="1"/>
    <n v="20.5"/>
    <n v="759.35"/>
    <n v="0"/>
    <n v="0"/>
    <n v="1656.55"/>
    <n v="2415.9"/>
    <s v="Stayed"/>
    <x v="0"/>
    <s v="other"/>
    <n v="0"/>
    <s v="20-50"/>
    <n v="0"/>
    <x v="0"/>
    <x v="2"/>
  </r>
  <r>
    <s v="15488-JAM"/>
    <x v="0"/>
    <n v="37"/>
    <s v="Yes"/>
    <x v="16"/>
    <n v="0"/>
    <n v="36"/>
    <s v="None"/>
    <x v="0"/>
    <s v="Yes"/>
    <x v="0"/>
    <s v="DSL"/>
    <x v="1"/>
    <s v="Yes"/>
    <x v="0"/>
    <s v="Yes"/>
    <x v="1"/>
    <s v="No"/>
    <s v="No"/>
    <s v="Yes"/>
    <x v="1"/>
    <s v="No"/>
    <x v="1"/>
    <n v="66.25"/>
    <n v="2907.35"/>
    <n v="6.41"/>
    <n v="0"/>
    <n v="1122.3"/>
    <n v="4023.24"/>
    <s v="Stayed"/>
    <x v="0"/>
    <s v="other"/>
    <n v="0"/>
    <s v="50-100"/>
    <n v="0"/>
    <x v="0"/>
    <x v="0"/>
  </r>
  <r>
    <s v="84714-TAM"/>
    <x v="1"/>
    <n v="51"/>
    <s v="No"/>
    <x v="4"/>
    <n v="14"/>
    <n v="35"/>
    <s v="Deal 2"/>
    <x v="0"/>
    <s v="Yes"/>
    <x v="0"/>
    <s v="Fiber Optic"/>
    <x v="0"/>
    <s v="No"/>
    <x v="0"/>
    <s v="No"/>
    <x v="0"/>
    <s v="No"/>
    <s v="No"/>
    <s v="Yes"/>
    <x v="1"/>
    <s v="No"/>
    <x v="1"/>
    <n v="84.5"/>
    <n v="4254.8500000000004"/>
    <n v="0"/>
    <n v="0"/>
    <n v="1940.4"/>
    <n v="6195.25"/>
    <s v="Churned"/>
    <x v="1"/>
    <s v="Competitor offered more data"/>
    <n v="1"/>
    <s v="50-100"/>
    <n v="0"/>
    <x v="1"/>
    <x v="0"/>
  </r>
  <r>
    <s v="63831-JAM"/>
    <x v="1"/>
    <n v="83"/>
    <s v="No"/>
    <x v="16"/>
    <n v="2"/>
    <n v="21"/>
    <s v="Deal 1"/>
    <x v="0"/>
    <s v="Yes"/>
    <x v="0"/>
    <s v="Fiber Optic"/>
    <x v="0"/>
    <s v="No"/>
    <x v="0"/>
    <s v="No"/>
    <x v="0"/>
    <s v="Yes"/>
    <s v="No"/>
    <s v="Yes"/>
    <x v="2"/>
    <s v="Yes"/>
    <x v="0"/>
    <n v="94.65"/>
    <n v="6079"/>
    <n v="0"/>
    <n v="0"/>
    <n v="482.4"/>
    <n v="6561.4"/>
    <s v="Stayed"/>
    <x v="0"/>
    <s v="other"/>
    <n v="0"/>
    <s v="50-100"/>
    <n v="0"/>
    <x v="1"/>
    <x v="2"/>
  </r>
  <r>
    <s v="23982-TAM"/>
    <x v="1"/>
    <n v="27"/>
    <s v="Yes"/>
    <x v="4"/>
    <n v="11"/>
    <n v="20"/>
    <s v="Deal 2"/>
    <x v="0"/>
    <s v="Yes"/>
    <x v="0"/>
    <s v="Fiber Optic"/>
    <x v="0"/>
    <s v="Yes"/>
    <x v="1"/>
    <s v="No"/>
    <x v="1"/>
    <s v="No"/>
    <s v="Yes"/>
    <s v="No"/>
    <x v="1"/>
    <s v="Yes"/>
    <x v="1"/>
    <n v="83.35"/>
    <n v="4065"/>
    <n v="0"/>
    <n v="140"/>
    <n v="824.38"/>
    <n v="5029.38"/>
    <s v="Churned"/>
    <x v="2"/>
    <s v="Product dissatisfaction"/>
    <n v="1"/>
    <s v="50-100"/>
    <n v="0"/>
    <x v="2"/>
    <x v="2"/>
  </r>
  <r>
    <s v="91005-TEL"/>
    <x v="0"/>
    <n v="47"/>
    <s v="No"/>
    <x v="5"/>
    <n v="14"/>
    <n v="18"/>
    <s v="None"/>
    <x v="1"/>
    <s v="No"/>
    <x v="0"/>
    <s v="Cable"/>
    <x v="1"/>
    <s v="No"/>
    <x v="0"/>
    <s v="No"/>
    <x v="1"/>
    <s v="No"/>
    <s v="No"/>
    <s v="Yes"/>
    <x v="0"/>
    <s v="Yes"/>
    <x v="1"/>
    <n v="30.75"/>
    <n v="1489.3"/>
    <n v="0"/>
    <n v="0"/>
    <n v="0"/>
    <n v="1489.3"/>
    <s v="Stayed"/>
    <x v="0"/>
    <s v="other"/>
    <n v="0"/>
    <s v="20-50"/>
    <n v="0"/>
    <x v="0"/>
    <x v="2"/>
  </r>
  <r>
    <s v="67310-TAM"/>
    <x v="1"/>
    <n v="34"/>
    <s v="Yes"/>
    <x v="4"/>
    <n v="7"/>
    <n v="5"/>
    <s v="None"/>
    <x v="0"/>
    <s v="No"/>
    <x v="0"/>
    <s v="Fiber Optic"/>
    <x v="0"/>
    <s v="No"/>
    <x v="0"/>
    <s v="No"/>
    <x v="1"/>
    <s v="Yes"/>
    <s v="Yes"/>
    <s v="No"/>
    <x v="1"/>
    <s v="No"/>
    <x v="0"/>
    <n v="78.75"/>
    <n v="426.35"/>
    <n v="0"/>
    <n v="10"/>
    <n v="164.55"/>
    <n v="600.9"/>
    <s v="Stayed"/>
    <x v="0"/>
    <s v="other"/>
    <n v="0"/>
    <s v="50-100"/>
    <n v="0"/>
    <x v="2"/>
    <x v="4"/>
  </r>
  <r>
    <s v="31725-KER"/>
    <x v="0"/>
    <n v="48"/>
    <s v="No"/>
    <x v="20"/>
    <n v="14"/>
    <n v="10"/>
    <s v="Deal 1"/>
    <x v="0"/>
    <s v="Yes"/>
    <x v="0"/>
    <s v="Fiber Optic"/>
    <x v="1"/>
    <s v="Yes"/>
    <x v="1"/>
    <s v="No"/>
    <x v="0"/>
    <s v="No"/>
    <s v="No"/>
    <s v="Yes"/>
    <x v="2"/>
    <s v="Yes"/>
    <x v="0"/>
    <n v="97.95"/>
    <n v="7114.25"/>
    <n v="0"/>
    <n v="0"/>
    <n v="2757.6"/>
    <n v="9871.85"/>
    <s v="Stayed"/>
    <x v="0"/>
    <s v="other"/>
    <n v="0"/>
    <s v="50-100"/>
    <n v="0"/>
    <x v="0"/>
    <x v="3"/>
  </r>
  <r>
    <s v="99884-JAM"/>
    <x v="0"/>
    <n v="54"/>
    <s v="Yes"/>
    <x v="16"/>
    <n v="15"/>
    <n v="7"/>
    <s v="None"/>
    <x v="0"/>
    <s v="No"/>
    <x v="0"/>
    <s v="DSL"/>
    <x v="1"/>
    <s v="Yes"/>
    <x v="0"/>
    <s v="No"/>
    <x v="1"/>
    <s v="No"/>
    <s v="No"/>
    <s v="Yes"/>
    <x v="2"/>
    <s v="No"/>
    <x v="0"/>
    <n v="55.5"/>
    <n v="2627.35"/>
    <n v="0"/>
    <n v="0"/>
    <n v="625.44000000000005"/>
    <n v="3252.79"/>
    <s v="Stayed"/>
    <x v="0"/>
    <s v="other"/>
    <n v="0"/>
    <s v="50-100"/>
    <n v="0"/>
    <x v="1"/>
    <x v="3"/>
  </r>
  <r>
    <s v="18355-ODI"/>
    <x v="1"/>
    <n v="30"/>
    <s v="Yes"/>
    <x v="19"/>
    <n v="3"/>
    <n v="1"/>
    <s v="Deal 4"/>
    <x v="0"/>
    <s v="Yes"/>
    <x v="0"/>
    <s v="Fiber Optic"/>
    <x v="1"/>
    <s v="No"/>
    <x v="0"/>
    <s v="No"/>
    <x v="1"/>
    <s v="No"/>
    <s v="No"/>
    <s v="Yes"/>
    <x v="1"/>
    <s v="Yes"/>
    <x v="1"/>
    <n v="78.3"/>
    <n v="909.25"/>
    <n v="0"/>
    <n v="0"/>
    <n v="429.6"/>
    <n v="1338.85"/>
    <s v="Churned"/>
    <x v="1"/>
    <s v="Competitor offered higher download speeds"/>
    <n v="1"/>
    <s v="50-100"/>
    <n v="0"/>
    <x v="2"/>
    <x v="4"/>
  </r>
  <r>
    <s v="25060-TAM"/>
    <x v="1"/>
    <n v="64"/>
    <s v="No"/>
    <x v="4"/>
    <n v="8"/>
    <n v="4"/>
    <s v="None"/>
    <x v="0"/>
    <s v="No"/>
    <x v="0"/>
    <s v="Fiber Optic"/>
    <x v="1"/>
    <s v="Yes"/>
    <x v="0"/>
    <s v="Yes"/>
    <x v="0"/>
    <s v="Yes"/>
    <s v="No"/>
    <s v="Yes"/>
    <x v="1"/>
    <s v="Yes"/>
    <x v="0"/>
    <n v="108.15"/>
    <n v="4600.7"/>
    <n v="0"/>
    <n v="0"/>
    <n v="1368.69"/>
    <n v="5969.39"/>
    <s v="Churned"/>
    <x v="1"/>
    <s v="Competitor made better offer"/>
    <n v="1"/>
    <s v="&gt;100"/>
    <n v="0"/>
    <x v="1"/>
    <x v="4"/>
  </r>
  <r>
    <s v="83717-AND"/>
    <x v="1"/>
    <n v="34"/>
    <s v="No"/>
    <x v="10"/>
    <n v="14"/>
    <n v="25"/>
    <s v="Deal 5"/>
    <x v="1"/>
    <s v="No"/>
    <x v="0"/>
    <s v="DSL"/>
    <x v="0"/>
    <s v="No"/>
    <x v="0"/>
    <s v="No"/>
    <x v="1"/>
    <s v="No"/>
    <s v="No"/>
    <s v="Yes"/>
    <x v="1"/>
    <s v="No"/>
    <x v="0"/>
    <n v="24.3"/>
    <n v="100.2"/>
    <n v="0"/>
    <n v="0"/>
    <n v="0"/>
    <n v="100.2"/>
    <s v="Stayed"/>
    <x v="0"/>
    <s v="other"/>
    <n v="0"/>
    <s v="20-50"/>
    <n v="0"/>
    <x v="2"/>
    <x v="0"/>
  </r>
  <r>
    <s v="89946-AND"/>
    <x v="1"/>
    <n v="56"/>
    <s v="No"/>
    <x v="10"/>
    <n v="7"/>
    <n v="34"/>
    <s v="Deal 1"/>
    <x v="0"/>
    <s v="Yes"/>
    <x v="1"/>
    <s v="No"/>
    <x v="0"/>
    <s v="No"/>
    <x v="0"/>
    <s v="No"/>
    <x v="1"/>
    <s v="No"/>
    <s v="No"/>
    <s v="No"/>
    <x v="2"/>
    <s v="No"/>
    <x v="0"/>
    <n v="24.75"/>
    <n v="1859.1"/>
    <n v="0"/>
    <n v="0"/>
    <n v="3433.68"/>
    <n v="5292.78"/>
    <s v="Stayed"/>
    <x v="0"/>
    <s v="other"/>
    <n v="0"/>
    <s v="20-50"/>
    <n v="0"/>
    <x v="1"/>
    <x v="0"/>
  </r>
  <r>
    <s v="32080-WES"/>
    <x v="0"/>
    <n v="33"/>
    <s v="Yes"/>
    <x v="2"/>
    <n v="1"/>
    <n v="12"/>
    <s v="None"/>
    <x v="0"/>
    <s v="No"/>
    <x v="1"/>
    <s v="No"/>
    <x v="0"/>
    <s v="No"/>
    <x v="0"/>
    <s v="No"/>
    <x v="1"/>
    <s v="No"/>
    <s v="No"/>
    <s v="No"/>
    <x v="1"/>
    <s v="Yes"/>
    <x v="0"/>
    <n v="19.600000000000001"/>
    <n v="55.25"/>
    <n v="0"/>
    <n v="0"/>
    <n v="125.7"/>
    <n v="180.95"/>
    <s v="Joined"/>
    <x v="0"/>
    <s v="other"/>
    <n v="0"/>
    <s v="&lt;20"/>
    <n v="1"/>
    <x v="2"/>
    <x v="1"/>
  </r>
  <r>
    <s v="67994-MAD"/>
    <x v="0"/>
    <n v="75"/>
    <s v="Yes"/>
    <x v="11"/>
    <n v="12"/>
    <n v="33"/>
    <s v="Deal 5"/>
    <x v="0"/>
    <s v="No"/>
    <x v="0"/>
    <s v="DSL"/>
    <x v="0"/>
    <s v="No"/>
    <x v="0"/>
    <s v="No"/>
    <x v="1"/>
    <s v="No"/>
    <s v="No"/>
    <s v="Yes"/>
    <x v="2"/>
    <s v="No"/>
    <x v="1"/>
    <n v="46.3"/>
    <n v="46.3"/>
    <n v="0"/>
    <n v="0"/>
    <n v="11.51"/>
    <n v="57.81"/>
    <s v="Joined"/>
    <x v="0"/>
    <s v="other"/>
    <n v="0"/>
    <s v="20-50"/>
    <n v="1"/>
    <x v="1"/>
    <x v="0"/>
  </r>
  <r>
    <s v="37704-PUN"/>
    <x v="0"/>
    <n v="50"/>
    <s v="No"/>
    <x v="13"/>
    <n v="3"/>
    <n v="28"/>
    <s v="Deal 3"/>
    <x v="0"/>
    <s v="No"/>
    <x v="1"/>
    <s v="No"/>
    <x v="0"/>
    <s v="No"/>
    <x v="0"/>
    <s v="No"/>
    <x v="1"/>
    <s v="No"/>
    <s v="No"/>
    <s v="No"/>
    <x v="0"/>
    <s v="Yes"/>
    <x v="0"/>
    <n v="20.25"/>
    <n v="814.75"/>
    <n v="0"/>
    <n v="0"/>
    <n v="400.52"/>
    <n v="1215.27"/>
    <s v="Stayed"/>
    <x v="0"/>
    <s v="other"/>
    <n v="0"/>
    <s v="20-50"/>
    <n v="0"/>
    <x v="1"/>
    <x v="0"/>
  </r>
  <r>
    <s v="97501-JHA"/>
    <x v="0"/>
    <n v="26"/>
    <s v="No"/>
    <x v="14"/>
    <n v="4"/>
    <n v="10"/>
    <s v="None"/>
    <x v="0"/>
    <s v="Yes"/>
    <x v="0"/>
    <s v="Cable"/>
    <x v="1"/>
    <s v="Yes"/>
    <x v="1"/>
    <s v="Yes"/>
    <x v="0"/>
    <s v="No"/>
    <s v="No"/>
    <s v="Yes"/>
    <x v="0"/>
    <s v="Yes"/>
    <x v="0"/>
    <n v="81.150000000000006"/>
    <n v="4126.2"/>
    <n v="0"/>
    <n v="0"/>
    <n v="1772.25"/>
    <n v="5898.45"/>
    <s v="Stayed"/>
    <x v="0"/>
    <s v="other"/>
    <n v="0"/>
    <s v="50-100"/>
    <n v="0"/>
    <x v="2"/>
    <x v="3"/>
  </r>
  <r>
    <s v="17398-GUJ"/>
    <x v="0"/>
    <n v="55"/>
    <s v="Yes"/>
    <x v="6"/>
    <n v="6"/>
    <n v="2"/>
    <s v="None"/>
    <x v="0"/>
    <s v="No"/>
    <x v="0"/>
    <s v="DSL"/>
    <x v="0"/>
    <s v="Yes"/>
    <x v="0"/>
    <s v="Yes"/>
    <x v="1"/>
    <s v="No"/>
    <s v="No"/>
    <s v="Yes"/>
    <x v="0"/>
    <s v="Yes"/>
    <x v="0"/>
    <n v="54.65"/>
    <n v="3134.7"/>
    <n v="0"/>
    <n v="0"/>
    <n v="531.24"/>
    <n v="3665.94"/>
    <s v="Stayed"/>
    <x v="0"/>
    <s v="other"/>
    <n v="0"/>
    <s v="50-100"/>
    <n v="0"/>
    <x v="1"/>
    <x v="4"/>
  </r>
  <r>
    <s v="74947-ASS"/>
    <x v="0"/>
    <n v="36"/>
    <s v="Yes"/>
    <x v="17"/>
    <n v="13"/>
    <n v="16"/>
    <s v="None"/>
    <x v="0"/>
    <s v="Yes"/>
    <x v="0"/>
    <s v="Fiber Optic"/>
    <x v="1"/>
    <s v="Yes"/>
    <x v="1"/>
    <s v="No"/>
    <x v="0"/>
    <s v="No"/>
    <s v="No"/>
    <s v="Yes"/>
    <x v="2"/>
    <s v="Yes"/>
    <x v="1"/>
    <n v="99.35"/>
    <n v="6347.55"/>
    <n v="0"/>
    <n v="0"/>
    <n v="1978.6"/>
    <n v="8326.15"/>
    <s v="Stayed"/>
    <x v="0"/>
    <s v="other"/>
    <n v="0"/>
    <s v="50-100"/>
    <n v="0"/>
    <x v="0"/>
    <x v="1"/>
  </r>
  <r>
    <s v="69443-TEL"/>
    <x v="0"/>
    <n v="55"/>
    <s v="Yes"/>
    <x v="5"/>
    <n v="5"/>
    <n v="29"/>
    <s v="Deal 2"/>
    <x v="0"/>
    <s v="Yes"/>
    <x v="0"/>
    <s v="Fiber Optic"/>
    <x v="1"/>
    <s v="Yes"/>
    <x v="1"/>
    <s v="No"/>
    <x v="0"/>
    <s v="Yes"/>
    <s v="Yes"/>
    <s v="Yes"/>
    <x v="0"/>
    <s v="No"/>
    <x v="1"/>
    <n v="109.8"/>
    <n v="6109.65"/>
    <n v="0"/>
    <n v="0"/>
    <n v="2114.56"/>
    <n v="8224.2099999999991"/>
    <s v="Stayed"/>
    <x v="0"/>
    <s v="other"/>
    <n v="0"/>
    <s v="&gt;100"/>
    <n v="0"/>
    <x v="1"/>
    <x v="0"/>
  </r>
  <r>
    <s v="29700-MAD"/>
    <x v="1"/>
    <n v="45"/>
    <s v="No"/>
    <x v="11"/>
    <n v="1"/>
    <n v="7"/>
    <s v="Deal 4"/>
    <x v="0"/>
    <s v="Yes"/>
    <x v="0"/>
    <s v="Fiber Optic"/>
    <x v="0"/>
    <s v="No"/>
    <x v="0"/>
    <s v="No"/>
    <x v="0"/>
    <s v="Yes"/>
    <s v="Yes"/>
    <s v="Yes"/>
    <x v="1"/>
    <s v="No"/>
    <x v="1"/>
    <n v="92.6"/>
    <n v="1579.7"/>
    <n v="0"/>
    <n v="0"/>
    <n v="156.74"/>
    <n v="1736.44"/>
    <s v="Stayed"/>
    <x v="0"/>
    <s v="other"/>
    <n v="0"/>
    <s v="50-100"/>
    <n v="0"/>
    <x v="0"/>
    <x v="3"/>
  </r>
  <r>
    <s v="97843-TAM"/>
    <x v="0"/>
    <n v="48"/>
    <s v="No"/>
    <x v="4"/>
    <n v="12"/>
    <n v="11"/>
    <s v="None"/>
    <x v="0"/>
    <s v="Yes"/>
    <x v="0"/>
    <s v="Fiber Optic"/>
    <x v="0"/>
    <s v="No"/>
    <x v="0"/>
    <s v="No"/>
    <x v="1"/>
    <s v="No"/>
    <s v="No"/>
    <s v="No"/>
    <x v="1"/>
    <s v="No"/>
    <x v="1"/>
    <n v="75.599999999999994"/>
    <n v="402.5"/>
    <n v="0"/>
    <n v="10"/>
    <n v="96.5"/>
    <n v="509"/>
    <s v="Stayed"/>
    <x v="0"/>
    <s v="other"/>
    <n v="0"/>
    <s v="50-100"/>
    <n v="0"/>
    <x v="0"/>
    <x v="3"/>
  </r>
  <r>
    <s v="66332-DEL"/>
    <x v="1"/>
    <n v="59"/>
    <s v="Yes"/>
    <x v="0"/>
    <n v="2"/>
    <n v="32"/>
    <s v="None"/>
    <x v="0"/>
    <s v="Yes"/>
    <x v="1"/>
    <s v="No"/>
    <x v="0"/>
    <s v="No"/>
    <x v="0"/>
    <s v="No"/>
    <x v="1"/>
    <s v="No"/>
    <s v="No"/>
    <s v="No"/>
    <x v="2"/>
    <s v="No"/>
    <x v="0"/>
    <n v="26.1"/>
    <n v="692.55"/>
    <n v="0"/>
    <n v="0"/>
    <n v="155.15"/>
    <n v="847.7"/>
    <s v="Stayed"/>
    <x v="0"/>
    <s v="other"/>
    <n v="0"/>
    <s v="20-50"/>
    <n v="0"/>
    <x v="1"/>
    <x v="0"/>
  </r>
  <r>
    <s v="45004-KER"/>
    <x v="1"/>
    <n v="69"/>
    <s v="Yes"/>
    <x v="20"/>
    <n v="7"/>
    <n v="22"/>
    <s v="None"/>
    <x v="0"/>
    <s v="Yes"/>
    <x v="0"/>
    <s v="Fiber Optic"/>
    <x v="0"/>
    <s v="No"/>
    <x v="0"/>
    <s v="Yes"/>
    <x v="0"/>
    <s v="Yes"/>
    <s v="No"/>
    <s v="Yes"/>
    <x v="0"/>
    <s v="No"/>
    <x v="1"/>
    <n v="100.25"/>
    <n v="4753.8500000000004"/>
    <n v="0"/>
    <n v="0"/>
    <n v="987.16"/>
    <n v="5741.01"/>
    <s v="Stayed"/>
    <x v="0"/>
    <s v="other"/>
    <n v="0"/>
    <s v="&gt;100"/>
    <n v="0"/>
    <x v="1"/>
    <x v="2"/>
  </r>
  <r>
    <s v="59829-UTT"/>
    <x v="1"/>
    <n v="59"/>
    <s v="Yes"/>
    <x v="7"/>
    <n v="8"/>
    <n v="34"/>
    <s v="Deal 4"/>
    <x v="0"/>
    <s v="Yes"/>
    <x v="0"/>
    <s v="Fiber Optic"/>
    <x v="0"/>
    <s v="No"/>
    <x v="0"/>
    <s v="No"/>
    <x v="1"/>
    <s v="No"/>
    <s v="No"/>
    <s v="Yes"/>
    <x v="0"/>
    <s v="Yes"/>
    <x v="0"/>
    <n v="-5"/>
    <n v="1783.6"/>
    <n v="0"/>
    <n v="0"/>
    <n v="433.84"/>
    <n v="2217.44"/>
    <s v="Stayed"/>
    <x v="0"/>
    <s v="other"/>
    <n v="0"/>
    <s v="&lt;20"/>
    <n v="0"/>
    <x v="1"/>
    <x v="0"/>
  </r>
  <r>
    <s v="83174-BIH"/>
    <x v="0"/>
    <n v="23"/>
    <s v="No"/>
    <x v="9"/>
    <n v="9"/>
    <n v="6"/>
    <s v="None"/>
    <x v="0"/>
    <s v="No"/>
    <x v="1"/>
    <s v="No"/>
    <x v="0"/>
    <s v="No"/>
    <x v="0"/>
    <s v="No"/>
    <x v="1"/>
    <s v="No"/>
    <s v="No"/>
    <s v="No"/>
    <x v="0"/>
    <s v="Yes"/>
    <x v="1"/>
    <n v="19.899999999999999"/>
    <n v="164.6"/>
    <n v="0"/>
    <n v="0"/>
    <n v="36.18"/>
    <n v="200.78"/>
    <s v="Stayed"/>
    <x v="0"/>
    <s v="other"/>
    <n v="0"/>
    <s v="&lt;20"/>
    <n v="0"/>
    <x v="2"/>
    <x v="3"/>
  </r>
  <r>
    <s v="15382-GUJ"/>
    <x v="1"/>
    <n v="60"/>
    <s v="No"/>
    <x v="6"/>
    <n v="6"/>
    <n v="19"/>
    <s v="None"/>
    <x v="1"/>
    <s v="No"/>
    <x v="0"/>
    <s v="DSL"/>
    <x v="1"/>
    <s v="Yes"/>
    <x v="1"/>
    <s v="Yes"/>
    <x v="0"/>
    <s v="Yes"/>
    <s v="Yes"/>
    <s v="Yes"/>
    <x v="2"/>
    <s v="No"/>
    <x v="0"/>
    <n v="63.9"/>
    <n v="3334.95"/>
    <n v="0"/>
    <n v="0"/>
    <n v="0"/>
    <n v="3334.95"/>
    <s v="Stayed"/>
    <x v="0"/>
    <s v="other"/>
    <n v="0"/>
    <s v="50-100"/>
    <n v="0"/>
    <x v="1"/>
    <x v="2"/>
  </r>
  <r>
    <s v="33003-KAR"/>
    <x v="1"/>
    <n v="25"/>
    <s v="No"/>
    <x v="3"/>
    <n v="4"/>
    <n v="29"/>
    <s v="Deal 5"/>
    <x v="0"/>
    <s v="No"/>
    <x v="0"/>
    <s v="Fiber Optic"/>
    <x v="0"/>
    <s v="No"/>
    <x v="1"/>
    <s v="Yes"/>
    <x v="1"/>
    <s v="No"/>
    <s v="No"/>
    <s v="Yes"/>
    <x v="1"/>
    <s v="No"/>
    <x v="0"/>
    <n v="80.099999999999994"/>
    <n v="217.55"/>
    <n v="0"/>
    <n v="0"/>
    <n v="122.01"/>
    <n v="339.56"/>
    <s v="Churned"/>
    <x v="4"/>
    <s v="Attitude of service provider"/>
    <n v="1"/>
    <s v="50-100"/>
    <n v="0"/>
    <x v="2"/>
    <x v="0"/>
  </r>
  <r>
    <s v="42969-KAR"/>
    <x v="1"/>
    <n v="23"/>
    <s v="No"/>
    <x v="3"/>
    <n v="11"/>
    <n v="12"/>
    <s v="Deal 3"/>
    <x v="1"/>
    <s v="No"/>
    <x v="0"/>
    <s v="DSL"/>
    <x v="1"/>
    <s v="Yes"/>
    <x v="1"/>
    <s v="No"/>
    <x v="0"/>
    <s v="Yes"/>
    <s v="Yes"/>
    <s v="Yes"/>
    <x v="1"/>
    <s v="Yes"/>
    <x v="0"/>
    <n v="58.6"/>
    <n v="1502.65"/>
    <n v="4.4800000000000004"/>
    <n v="0"/>
    <n v="0"/>
    <n v="1498.17"/>
    <s v="Churned"/>
    <x v="4"/>
    <s v="Attitude of support person"/>
    <n v="1"/>
    <s v="50-100"/>
    <n v="0"/>
    <x v="2"/>
    <x v="1"/>
  </r>
  <r>
    <s v="89683-UTT"/>
    <x v="1"/>
    <n v="71"/>
    <s v="Yes"/>
    <x v="7"/>
    <n v="2"/>
    <n v="33"/>
    <s v="None"/>
    <x v="0"/>
    <s v="Yes"/>
    <x v="0"/>
    <s v="Fiber Optic"/>
    <x v="0"/>
    <s v="Yes"/>
    <x v="0"/>
    <s v="No"/>
    <x v="0"/>
    <s v="Yes"/>
    <s v="No"/>
    <s v="Yes"/>
    <x v="1"/>
    <s v="Yes"/>
    <x v="0"/>
    <n v="99.45"/>
    <n v="919.4"/>
    <n v="0"/>
    <n v="0"/>
    <n v="95.94"/>
    <n v="1015.34"/>
    <s v="Churned"/>
    <x v="1"/>
    <s v="Competitor had better devices"/>
    <n v="1"/>
    <s v="50-100"/>
    <n v="0"/>
    <x v="1"/>
    <x v="0"/>
  </r>
  <r>
    <s v="23224-MAD"/>
    <x v="1"/>
    <n v="80"/>
    <s v="No"/>
    <x v="11"/>
    <n v="2"/>
    <n v="21"/>
    <s v="None"/>
    <x v="1"/>
    <s v="No"/>
    <x v="0"/>
    <s v="DSL"/>
    <x v="0"/>
    <s v="Yes"/>
    <x v="0"/>
    <s v="Yes"/>
    <x v="0"/>
    <s v="No"/>
    <s v="No"/>
    <s v="No"/>
    <x v="1"/>
    <s v="Yes"/>
    <x v="1"/>
    <n v="43.85"/>
    <n v="2751"/>
    <n v="0"/>
    <n v="30"/>
    <n v="0"/>
    <n v="2781"/>
    <s v="Stayed"/>
    <x v="0"/>
    <s v="other"/>
    <n v="0"/>
    <s v="20-50"/>
    <n v="0"/>
    <x v="1"/>
    <x v="2"/>
  </r>
  <r>
    <s v="66278-WES"/>
    <x v="1"/>
    <n v="44"/>
    <s v="Yes"/>
    <x v="2"/>
    <n v="2"/>
    <n v="1"/>
    <s v="Deal 2"/>
    <x v="0"/>
    <s v="No"/>
    <x v="0"/>
    <s v="Fiber Optic"/>
    <x v="1"/>
    <s v="No"/>
    <x v="1"/>
    <s v="No"/>
    <x v="0"/>
    <s v="Yes"/>
    <s v="Yes"/>
    <s v="Yes"/>
    <x v="2"/>
    <s v="No"/>
    <x v="0"/>
    <n v="99.7"/>
    <n v="6330.4"/>
    <n v="0"/>
    <n v="0"/>
    <n v="1689.03"/>
    <n v="8019.43"/>
    <s v="Stayed"/>
    <x v="0"/>
    <s v="other"/>
    <n v="0"/>
    <s v="50-100"/>
    <n v="0"/>
    <x v="0"/>
    <x v="4"/>
  </r>
  <r>
    <s v="36981-GUJ"/>
    <x v="0"/>
    <n v="44"/>
    <s v="Yes"/>
    <x v="6"/>
    <n v="7"/>
    <n v="35"/>
    <s v="None"/>
    <x v="0"/>
    <s v="Yes"/>
    <x v="0"/>
    <s v="Fiber Optic"/>
    <x v="0"/>
    <s v="No"/>
    <x v="0"/>
    <s v="No"/>
    <x v="0"/>
    <s v="Yes"/>
    <s v="Yes"/>
    <s v="No"/>
    <x v="1"/>
    <s v="Yes"/>
    <x v="1"/>
    <n v="95.7"/>
    <n v="4729.75"/>
    <n v="0"/>
    <n v="140"/>
    <n v="2457"/>
    <n v="7326.75"/>
    <s v="Stayed"/>
    <x v="0"/>
    <s v="other"/>
    <n v="0"/>
    <s v="50-100"/>
    <n v="0"/>
    <x v="0"/>
    <x v="0"/>
  </r>
  <r>
    <s v="19700-WES"/>
    <x v="1"/>
    <n v="29"/>
    <s v="No"/>
    <x v="2"/>
    <n v="2"/>
    <n v="33"/>
    <s v="None"/>
    <x v="0"/>
    <s v="No"/>
    <x v="0"/>
    <s v="DSL"/>
    <x v="0"/>
    <s v="Yes"/>
    <x v="0"/>
    <s v="Yes"/>
    <x v="1"/>
    <s v="No"/>
    <s v="No"/>
    <s v="No"/>
    <x v="1"/>
    <s v="No"/>
    <x v="1"/>
    <n v="55.15"/>
    <n v="1206.05"/>
    <n v="0"/>
    <n v="30"/>
    <n v="115.72"/>
    <n v="1351.77"/>
    <s v="Churned"/>
    <x v="2"/>
    <s v="Service dissatisfaction"/>
    <n v="1"/>
    <s v="50-100"/>
    <n v="0"/>
    <x v="2"/>
    <x v="0"/>
  </r>
  <r>
    <s v="58919-GUJ"/>
    <x v="0"/>
    <n v="49"/>
    <s v="Yes"/>
    <x v="6"/>
    <n v="7"/>
    <n v="28"/>
    <s v="Deal 4"/>
    <x v="0"/>
    <s v="Yes"/>
    <x v="0"/>
    <s v="Fiber Optic"/>
    <x v="1"/>
    <s v="No"/>
    <x v="0"/>
    <s v="No"/>
    <x v="0"/>
    <s v="Yes"/>
    <s v="Yes"/>
    <s v="Yes"/>
    <x v="1"/>
    <s v="Yes"/>
    <x v="1"/>
    <n v="99.7"/>
    <n v="1566.75"/>
    <n v="0"/>
    <n v="0"/>
    <n v="151.80000000000001"/>
    <n v="1718.55"/>
    <s v="Stayed"/>
    <x v="0"/>
    <s v="other"/>
    <n v="0"/>
    <s v="50-100"/>
    <n v="0"/>
    <x v="0"/>
    <x v="0"/>
  </r>
  <r>
    <s v="44887-KER"/>
    <x v="0"/>
    <n v="61"/>
    <s v="Yes"/>
    <x v="20"/>
    <n v="14"/>
    <n v="19"/>
    <s v="None"/>
    <x v="0"/>
    <s v="No"/>
    <x v="1"/>
    <s v="No"/>
    <x v="0"/>
    <s v="No"/>
    <x v="0"/>
    <s v="No"/>
    <x v="1"/>
    <s v="No"/>
    <s v="No"/>
    <s v="No"/>
    <x v="2"/>
    <s v="Yes"/>
    <x v="0"/>
    <n v="19.600000000000001"/>
    <n v="1170.55"/>
    <n v="0"/>
    <n v="0"/>
    <n v="325.47000000000003"/>
    <n v="1496.02"/>
    <s v="Stayed"/>
    <x v="0"/>
    <s v="other"/>
    <n v="0"/>
    <s v="&lt;20"/>
    <n v="0"/>
    <x v="1"/>
    <x v="2"/>
  </r>
  <r>
    <s v="43717-PUN"/>
    <x v="0"/>
    <n v="34"/>
    <s v="Yes"/>
    <x v="13"/>
    <n v="13"/>
    <n v="31"/>
    <s v="Deal 4"/>
    <x v="0"/>
    <s v="Yes"/>
    <x v="0"/>
    <s v="DSL"/>
    <x v="0"/>
    <s v="Yes"/>
    <x v="0"/>
    <s v="No"/>
    <x v="0"/>
    <s v="Yes"/>
    <s v="Yes"/>
    <s v="Yes"/>
    <x v="1"/>
    <s v="Yes"/>
    <x v="1"/>
    <n v="75.400000000000006"/>
    <n v="1322.55"/>
    <n v="0"/>
    <n v="0"/>
    <n v="129.19999999999999"/>
    <n v="1451.75"/>
    <s v="Stayed"/>
    <x v="0"/>
    <s v="other"/>
    <n v="0"/>
    <s v="50-100"/>
    <n v="0"/>
    <x v="2"/>
    <x v="0"/>
  </r>
  <r>
    <s v="67756-WES"/>
    <x v="0"/>
    <n v="53"/>
    <s v="Yes"/>
    <x v="2"/>
    <n v="12"/>
    <n v="20"/>
    <s v="None"/>
    <x v="0"/>
    <s v="No"/>
    <x v="0"/>
    <s v="Cable"/>
    <x v="0"/>
    <s v="Yes"/>
    <x v="0"/>
    <s v="No"/>
    <x v="0"/>
    <s v="No"/>
    <s v="No"/>
    <s v="Yes"/>
    <x v="1"/>
    <s v="No"/>
    <x v="1"/>
    <n v="59.45"/>
    <n v="357.6"/>
    <n v="0"/>
    <n v="0"/>
    <n v="65.28"/>
    <n v="422.88"/>
    <s v="Stayed"/>
    <x v="0"/>
    <s v="other"/>
    <n v="0"/>
    <s v="50-100"/>
    <n v="0"/>
    <x v="1"/>
    <x v="2"/>
  </r>
  <r>
    <s v="24101-MAH"/>
    <x v="0"/>
    <n v="42"/>
    <s v="Yes"/>
    <x v="1"/>
    <n v="5"/>
    <n v="22"/>
    <s v="None"/>
    <x v="0"/>
    <s v="Yes"/>
    <x v="0"/>
    <s v="Fiber Optic"/>
    <x v="0"/>
    <s v="No"/>
    <x v="0"/>
    <s v="No"/>
    <x v="1"/>
    <s v="No"/>
    <s v="No"/>
    <s v="Yes"/>
    <x v="1"/>
    <s v="Yes"/>
    <x v="0"/>
    <n v="73.25"/>
    <n v="131.05000000000001"/>
    <n v="0"/>
    <n v="0"/>
    <n v="5.92"/>
    <n v="136.97"/>
    <s v="Churned"/>
    <x v="3"/>
    <s v="Price too high"/>
    <n v="1"/>
    <s v="50-100"/>
    <n v="0"/>
    <x v="0"/>
    <x v="2"/>
  </r>
  <r>
    <s v="26836-HAR"/>
    <x v="0"/>
    <n v="52"/>
    <s v="No"/>
    <x v="15"/>
    <n v="10"/>
    <n v="7"/>
    <s v="None"/>
    <x v="0"/>
    <s v="No"/>
    <x v="1"/>
    <s v="No"/>
    <x v="0"/>
    <s v="No"/>
    <x v="0"/>
    <s v="No"/>
    <x v="1"/>
    <s v="No"/>
    <s v="No"/>
    <s v="No"/>
    <x v="0"/>
    <s v="Yes"/>
    <x v="0"/>
    <n v="20.65"/>
    <n v="958.1"/>
    <n v="0"/>
    <n v="0"/>
    <n v="976.5"/>
    <n v="1934.6"/>
    <s v="Stayed"/>
    <x v="0"/>
    <s v="other"/>
    <n v="0"/>
    <s v="20-50"/>
    <n v="0"/>
    <x v="1"/>
    <x v="3"/>
  </r>
  <r>
    <s v="26817-MAD"/>
    <x v="1"/>
    <n v="53"/>
    <s v="No"/>
    <x v="11"/>
    <n v="7"/>
    <n v="33"/>
    <s v="Deal 1"/>
    <x v="0"/>
    <s v="Yes"/>
    <x v="0"/>
    <s v="Fiber Optic"/>
    <x v="0"/>
    <s v="No"/>
    <x v="1"/>
    <s v="No"/>
    <x v="0"/>
    <s v="Yes"/>
    <s v="Yes"/>
    <s v="Yes"/>
    <x v="0"/>
    <s v="No"/>
    <x v="1"/>
    <n v="99.5"/>
    <n v="6841.45"/>
    <n v="0"/>
    <n v="0"/>
    <n v="262.89"/>
    <n v="7104.34"/>
    <s v="Stayed"/>
    <x v="0"/>
    <s v="other"/>
    <n v="0"/>
    <s v="50-100"/>
    <n v="0"/>
    <x v="1"/>
    <x v="0"/>
  </r>
  <r>
    <s v="74028-TEL"/>
    <x v="1"/>
    <n v="42"/>
    <s v="No"/>
    <x v="5"/>
    <n v="14"/>
    <n v="20"/>
    <s v="Deal 4"/>
    <x v="0"/>
    <s v="No"/>
    <x v="0"/>
    <s v="Fiber Optic"/>
    <x v="0"/>
    <s v="No"/>
    <x v="0"/>
    <s v="No"/>
    <x v="1"/>
    <s v="No"/>
    <s v="No"/>
    <s v="Yes"/>
    <x v="1"/>
    <s v="No"/>
    <x v="1"/>
    <n v="69"/>
    <n v="994.8"/>
    <n v="0"/>
    <n v="0"/>
    <n v="70.05"/>
    <n v="1064.8499999999999"/>
    <s v="Churned"/>
    <x v="1"/>
    <s v="Competitor had better devices"/>
    <n v="1"/>
    <s v="50-100"/>
    <n v="0"/>
    <x v="0"/>
    <x v="2"/>
  </r>
  <r>
    <s v="74779-UTT"/>
    <x v="0"/>
    <n v="67"/>
    <s v="Yes"/>
    <x v="7"/>
    <n v="5"/>
    <n v="34"/>
    <s v="Deal 5"/>
    <x v="0"/>
    <s v="No"/>
    <x v="0"/>
    <s v="Fiber Optic"/>
    <x v="0"/>
    <s v="No"/>
    <x v="0"/>
    <s v="No"/>
    <x v="0"/>
    <s v="No"/>
    <s v="No"/>
    <s v="Yes"/>
    <x v="1"/>
    <s v="Yes"/>
    <x v="1"/>
    <n v="79.7"/>
    <n v="497.6"/>
    <n v="0"/>
    <n v="0"/>
    <n v="289.92"/>
    <n v="787.52"/>
    <s v="Stayed"/>
    <x v="0"/>
    <s v="other"/>
    <n v="0"/>
    <s v="50-100"/>
    <n v="0"/>
    <x v="1"/>
    <x v="0"/>
  </r>
  <r>
    <s v="65281-UTT"/>
    <x v="1"/>
    <n v="19"/>
    <s v="No"/>
    <x v="7"/>
    <n v="7"/>
    <n v="9"/>
    <s v="Deal 2"/>
    <x v="1"/>
    <s v="No"/>
    <x v="0"/>
    <s v="Cable"/>
    <x v="1"/>
    <s v="Yes"/>
    <x v="0"/>
    <s v="Yes"/>
    <x v="0"/>
    <s v="No"/>
    <s v="No"/>
    <s v="Yes"/>
    <x v="0"/>
    <s v="Yes"/>
    <x v="0"/>
    <n v="52"/>
    <n v="2884.9"/>
    <n v="0"/>
    <n v="0"/>
    <n v="0"/>
    <n v="2884.9"/>
    <s v="Stayed"/>
    <x v="0"/>
    <s v="other"/>
    <n v="0"/>
    <s v="50-100"/>
    <n v="0"/>
    <x v="3"/>
    <x v="3"/>
  </r>
  <r>
    <s v="29432-TEL"/>
    <x v="1"/>
    <n v="68"/>
    <s v="No"/>
    <x v="5"/>
    <n v="2"/>
    <n v="8"/>
    <s v="None"/>
    <x v="0"/>
    <s v="No"/>
    <x v="0"/>
    <s v="Fiber Optic"/>
    <x v="0"/>
    <s v="No"/>
    <x v="1"/>
    <s v="No"/>
    <x v="1"/>
    <s v="Yes"/>
    <s v="No"/>
    <s v="Yes"/>
    <x v="1"/>
    <s v="Yes"/>
    <x v="1"/>
    <n v="85"/>
    <n v="85"/>
    <n v="0"/>
    <n v="0"/>
    <n v="42.5"/>
    <n v="127.5"/>
    <s v="Churned"/>
    <x v="2"/>
    <s v="Network reliability"/>
    <n v="1"/>
    <s v="50-100"/>
    <n v="0"/>
    <x v="1"/>
    <x v="3"/>
  </r>
  <r>
    <s v="39167-TAM"/>
    <x v="1"/>
    <n v="41"/>
    <s v="No"/>
    <x v="4"/>
    <n v="6"/>
    <n v="15"/>
    <s v="None"/>
    <x v="0"/>
    <s v="No"/>
    <x v="1"/>
    <s v="No"/>
    <x v="0"/>
    <s v="No"/>
    <x v="0"/>
    <s v="No"/>
    <x v="1"/>
    <s v="No"/>
    <s v="No"/>
    <s v="No"/>
    <x v="1"/>
    <s v="Yes"/>
    <x v="2"/>
    <n v="20.5"/>
    <n v="77.599999999999994"/>
    <n v="0"/>
    <n v="0"/>
    <n v="14.52"/>
    <n v="92.12"/>
    <s v="Stayed"/>
    <x v="0"/>
    <s v="other"/>
    <n v="0"/>
    <s v="20-50"/>
    <n v="0"/>
    <x v="0"/>
    <x v="1"/>
  </r>
  <r>
    <s v="77650-TAM"/>
    <x v="1"/>
    <n v="43"/>
    <s v="Yes"/>
    <x v="4"/>
    <n v="1"/>
    <n v="3"/>
    <s v="Deal 2"/>
    <x v="0"/>
    <s v="Yes"/>
    <x v="0"/>
    <s v="Fiber Optic"/>
    <x v="0"/>
    <s v="No"/>
    <x v="1"/>
    <s v="No"/>
    <x v="1"/>
    <s v="Yes"/>
    <s v="Yes"/>
    <s v="Yes"/>
    <x v="1"/>
    <s v="Yes"/>
    <x v="0"/>
    <n v="89.3"/>
    <n v="4192.1499999999996"/>
    <n v="0"/>
    <n v="0"/>
    <n v="621.9"/>
    <n v="4814.05"/>
    <s v="Stayed"/>
    <x v="0"/>
    <s v="other"/>
    <n v="0"/>
    <s v="50-100"/>
    <n v="0"/>
    <x v="0"/>
    <x v="4"/>
  </r>
  <r>
    <s v="25130-KAR"/>
    <x v="0"/>
    <n v="46"/>
    <s v="Yes"/>
    <x v="3"/>
    <n v="15"/>
    <n v="10"/>
    <s v="None"/>
    <x v="0"/>
    <s v="Yes"/>
    <x v="0"/>
    <s v="Fiber Optic"/>
    <x v="1"/>
    <s v="No"/>
    <x v="0"/>
    <s v="Yes"/>
    <x v="0"/>
    <s v="No"/>
    <s v="No"/>
    <s v="Yes"/>
    <x v="1"/>
    <s v="No"/>
    <x v="0"/>
    <n v="95.9"/>
    <n v="2234.9499999999998"/>
    <n v="0"/>
    <n v="0"/>
    <n v="783.64"/>
    <n v="3018.59"/>
    <s v="Stayed"/>
    <x v="0"/>
    <s v="other"/>
    <n v="0"/>
    <s v="50-100"/>
    <n v="0"/>
    <x v="0"/>
    <x v="3"/>
  </r>
  <r>
    <s v="16297-HAR"/>
    <x v="1"/>
    <n v="64"/>
    <s v="Yes"/>
    <x v="15"/>
    <n v="2"/>
    <n v="32"/>
    <s v="None"/>
    <x v="0"/>
    <s v="Yes"/>
    <x v="0"/>
    <s v="Fiber Optic"/>
    <x v="1"/>
    <s v="Yes"/>
    <x v="0"/>
    <s v="Yes"/>
    <x v="0"/>
    <s v="No"/>
    <s v="No"/>
    <s v="Yes"/>
    <x v="2"/>
    <s v="No"/>
    <x v="1"/>
    <n v="99.9"/>
    <n v="7251.7"/>
    <n v="0"/>
    <n v="0"/>
    <n v="1703.52"/>
    <n v="8955.2199999999993"/>
    <s v="Stayed"/>
    <x v="0"/>
    <s v="other"/>
    <n v="0"/>
    <s v="50-100"/>
    <n v="0"/>
    <x v="1"/>
    <x v="0"/>
  </r>
  <r>
    <s v="17901-TEL"/>
    <x v="1"/>
    <n v="75"/>
    <s v="Yes"/>
    <x v="5"/>
    <n v="7"/>
    <n v="26"/>
    <s v="Deal 5"/>
    <x v="1"/>
    <s v="No"/>
    <x v="0"/>
    <s v="DSL"/>
    <x v="0"/>
    <s v="Yes"/>
    <x v="0"/>
    <s v="No"/>
    <x v="1"/>
    <s v="No"/>
    <s v="No"/>
    <s v="Yes"/>
    <x v="1"/>
    <s v="No"/>
    <x v="1"/>
    <n v="28.45"/>
    <n v="131.05000000000001"/>
    <n v="0"/>
    <n v="0"/>
    <n v="0"/>
    <n v="131.05000000000001"/>
    <s v="Churned"/>
    <x v="2"/>
    <s v="Limited range of services"/>
    <n v="1"/>
    <s v="20-50"/>
    <n v="0"/>
    <x v="1"/>
    <x v="0"/>
  </r>
  <r>
    <s v="96157-AND"/>
    <x v="1"/>
    <n v="28"/>
    <s v="No"/>
    <x v="10"/>
    <n v="0"/>
    <n v="36"/>
    <s v="None"/>
    <x v="1"/>
    <s v="No"/>
    <x v="0"/>
    <s v="DSL"/>
    <x v="0"/>
    <s v="No"/>
    <x v="0"/>
    <s v="No"/>
    <x v="1"/>
    <s v="Yes"/>
    <s v="Yes"/>
    <s v="No"/>
    <x v="1"/>
    <s v="Yes"/>
    <x v="1"/>
    <n v="35"/>
    <n v="553"/>
    <n v="0"/>
    <n v="70"/>
    <n v="0"/>
    <n v="623"/>
    <s v="Churned"/>
    <x v="1"/>
    <s v="Competitor offered more data"/>
    <n v="1"/>
    <s v="20-50"/>
    <n v="0"/>
    <x v="2"/>
    <x v="0"/>
  </r>
  <r>
    <s v="72091-KAR"/>
    <x v="0"/>
    <n v="46"/>
    <s v="Yes"/>
    <x v="3"/>
    <n v="8"/>
    <n v="21"/>
    <s v="None"/>
    <x v="0"/>
    <s v="Yes"/>
    <x v="0"/>
    <s v="Fiber Optic"/>
    <x v="1"/>
    <s v="Yes"/>
    <x v="1"/>
    <s v="Yes"/>
    <x v="1"/>
    <s v="No"/>
    <s v="No"/>
    <s v="Yes"/>
    <x v="2"/>
    <s v="No"/>
    <x v="0"/>
    <n v="96.6"/>
    <n v="6424.25"/>
    <n v="0"/>
    <n v="0"/>
    <n v="2412.3000000000002"/>
    <n v="8836.5499999999993"/>
    <s v="Stayed"/>
    <x v="0"/>
    <s v="other"/>
    <n v="0"/>
    <s v="50-100"/>
    <n v="0"/>
    <x v="0"/>
    <x v="2"/>
  </r>
  <r>
    <s v="79867-ASS"/>
    <x v="1"/>
    <n v="69"/>
    <s v="No"/>
    <x v="17"/>
    <n v="15"/>
    <n v="14"/>
    <s v="None"/>
    <x v="0"/>
    <s v="No"/>
    <x v="0"/>
    <s v="Fiber Optic"/>
    <x v="1"/>
    <s v="No"/>
    <x v="0"/>
    <s v="No"/>
    <x v="0"/>
    <s v="Yes"/>
    <s v="Yes"/>
    <s v="Yes"/>
    <x v="0"/>
    <s v="Yes"/>
    <x v="1"/>
    <n v="95.1"/>
    <n v="2326.0500000000002"/>
    <n v="0"/>
    <n v="0"/>
    <n v="963.24"/>
    <n v="3289.29"/>
    <s v="Stayed"/>
    <x v="0"/>
    <s v="other"/>
    <n v="0"/>
    <s v="50-100"/>
    <n v="0"/>
    <x v="1"/>
    <x v="1"/>
  </r>
  <r>
    <s v="59775-KAR"/>
    <x v="1"/>
    <n v="44"/>
    <s v="No"/>
    <x v="3"/>
    <n v="11"/>
    <n v="36"/>
    <s v="None"/>
    <x v="1"/>
    <s v="No"/>
    <x v="0"/>
    <s v="DSL"/>
    <x v="0"/>
    <s v="No"/>
    <x v="0"/>
    <s v="No"/>
    <x v="0"/>
    <s v="Yes"/>
    <s v="Yes"/>
    <s v="No"/>
    <x v="1"/>
    <s v="Yes"/>
    <x v="1"/>
    <n v="44.95"/>
    <n v="996.85"/>
    <n v="25.84"/>
    <n v="40"/>
    <n v="0"/>
    <n v="1011.01"/>
    <s v="Stayed"/>
    <x v="0"/>
    <s v="other"/>
    <n v="0"/>
    <s v="20-50"/>
    <n v="0"/>
    <x v="0"/>
    <x v="0"/>
  </r>
  <r>
    <s v="97376-ASS"/>
    <x v="1"/>
    <n v="65"/>
    <s v="No"/>
    <x v="17"/>
    <n v="15"/>
    <n v="24"/>
    <s v="None"/>
    <x v="0"/>
    <s v="No"/>
    <x v="0"/>
    <s v="Fiber Optic"/>
    <x v="0"/>
    <s v="No"/>
    <x v="0"/>
    <s v="Yes"/>
    <x v="0"/>
    <s v="Yes"/>
    <s v="Yes"/>
    <s v="Yes"/>
    <x v="2"/>
    <s v="Yes"/>
    <x v="0"/>
    <n v="95.2"/>
    <n v="6671.7"/>
    <n v="0"/>
    <n v="0"/>
    <n v="829.38"/>
    <n v="7501.08"/>
    <s v="Stayed"/>
    <x v="0"/>
    <s v="other"/>
    <n v="0"/>
    <s v="50-100"/>
    <n v="0"/>
    <x v="1"/>
    <x v="0"/>
  </r>
  <r>
    <s v="24618-KAR"/>
    <x v="0"/>
    <n v="46"/>
    <s v="Yes"/>
    <x v="3"/>
    <n v="12"/>
    <n v="24"/>
    <s v="Deal 2"/>
    <x v="0"/>
    <s v="No"/>
    <x v="1"/>
    <s v="No"/>
    <x v="0"/>
    <s v="No"/>
    <x v="0"/>
    <s v="No"/>
    <x v="1"/>
    <s v="No"/>
    <s v="No"/>
    <s v="No"/>
    <x v="0"/>
    <s v="No"/>
    <x v="0"/>
    <n v="20.399999999999999"/>
    <n v="1226.45"/>
    <n v="0"/>
    <n v="0"/>
    <n v="1920.89"/>
    <n v="3147.34"/>
    <s v="Stayed"/>
    <x v="0"/>
    <s v="other"/>
    <n v="0"/>
    <s v="20-50"/>
    <n v="0"/>
    <x v="0"/>
    <x v="0"/>
  </r>
  <r>
    <s v="95520-MAH"/>
    <x v="0"/>
    <n v="32"/>
    <s v="No"/>
    <x v="1"/>
    <n v="1"/>
    <n v="10"/>
    <s v="None"/>
    <x v="0"/>
    <s v="Yes"/>
    <x v="0"/>
    <s v="DSL"/>
    <x v="1"/>
    <s v="No"/>
    <x v="0"/>
    <s v="Yes"/>
    <x v="0"/>
    <s v="Yes"/>
    <s v="Yes"/>
    <s v="Yes"/>
    <x v="2"/>
    <s v="Yes"/>
    <x v="1"/>
    <n v="80.599999999999994"/>
    <n v="5460.2"/>
    <n v="0"/>
    <n v="0"/>
    <n v="3066.7"/>
    <n v="8526.9"/>
    <s v="Stayed"/>
    <x v="0"/>
    <s v="other"/>
    <n v="0"/>
    <s v="50-100"/>
    <n v="0"/>
    <x v="2"/>
    <x v="3"/>
  </r>
  <r>
    <s v="11392-JAM"/>
    <x v="1"/>
    <n v="39"/>
    <s v="Yes"/>
    <x v="16"/>
    <n v="11"/>
    <n v="1"/>
    <s v="Deal 2"/>
    <x v="0"/>
    <s v="No"/>
    <x v="0"/>
    <s v="Fiber Optic"/>
    <x v="1"/>
    <s v="No"/>
    <x v="1"/>
    <s v="Yes"/>
    <x v="1"/>
    <s v="No"/>
    <s v="No"/>
    <s v="Yes"/>
    <x v="0"/>
    <s v="No"/>
    <x v="1"/>
    <n v="84.4"/>
    <n v="4484.05"/>
    <n v="0"/>
    <n v="0"/>
    <n v="1655.64"/>
    <n v="6139.69"/>
    <s v="Stayed"/>
    <x v="0"/>
    <s v="other"/>
    <n v="0"/>
    <s v="50-100"/>
    <n v="0"/>
    <x v="0"/>
    <x v="4"/>
  </r>
  <r>
    <s v="62571-AND"/>
    <x v="1"/>
    <n v="66"/>
    <s v="No"/>
    <x v="10"/>
    <n v="0"/>
    <n v="21"/>
    <s v="None"/>
    <x v="0"/>
    <s v="Yes"/>
    <x v="0"/>
    <s v="DSL"/>
    <x v="1"/>
    <s v="No"/>
    <x v="1"/>
    <s v="Yes"/>
    <x v="1"/>
    <s v="No"/>
    <s v="No"/>
    <s v="Yes"/>
    <x v="0"/>
    <s v="No"/>
    <x v="0"/>
    <n v="68.099999999999994"/>
    <n v="2479.25"/>
    <n v="0"/>
    <n v="0"/>
    <n v="1123.32"/>
    <n v="3602.57"/>
    <s v="Stayed"/>
    <x v="0"/>
    <s v="other"/>
    <n v="0"/>
    <s v="50-100"/>
    <n v="0"/>
    <x v="1"/>
    <x v="2"/>
  </r>
  <r>
    <s v="76590-GUJ"/>
    <x v="1"/>
    <n v="65"/>
    <s v="Yes"/>
    <x v="6"/>
    <n v="7"/>
    <n v="35"/>
    <s v="None"/>
    <x v="0"/>
    <s v="Yes"/>
    <x v="0"/>
    <s v="DSL"/>
    <x v="1"/>
    <s v="Yes"/>
    <x v="1"/>
    <s v="Yes"/>
    <x v="1"/>
    <s v="No"/>
    <s v="No"/>
    <s v="Yes"/>
    <x v="2"/>
    <s v="No"/>
    <x v="0"/>
    <n v="71.099999999999994"/>
    <n v="5224.95"/>
    <n v="0"/>
    <n v="0"/>
    <n v="3252.51"/>
    <n v="8477.4599999999991"/>
    <s v="Stayed"/>
    <x v="0"/>
    <s v="other"/>
    <n v="0"/>
    <s v="50-100"/>
    <n v="0"/>
    <x v="1"/>
    <x v="0"/>
  </r>
  <r>
    <s v="36631-JHA"/>
    <x v="0"/>
    <n v="55"/>
    <s v="No"/>
    <x v="14"/>
    <n v="3"/>
    <n v="22"/>
    <s v="None"/>
    <x v="0"/>
    <s v="No"/>
    <x v="0"/>
    <s v="DSL"/>
    <x v="0"/>
    <s v="No"/>
    <x v="0"/>
    <s v="No"/>
    <x v="0"/>
    <s v="Yes"/>
    <s v="Yes"/>
    <s v="Yes"/>
    <x v="0"/>
    <s v="Yes"/>
    <x v="1"/>
    <n v="64.75"/>
    <n v="877.35"/>
    <n v="0"/>
    <n v="0"/>
    <n v="173.16"/>
    <n v="1050.51"/>
    <s v="Stayed"/>
    <x v="0"/>
    <s v="other"/>
    <n v="0"/>
    <s v="50-100"/>
    <n v="0"/>
    <x v="1"/>
    <x v="2"/>
  </r>
  <r>
    <s v="54954-ASS"/>
    <x v="0"/>
    <n v="26"/>
    <s v="No"/>
    <x v="17"/>
    <n v="2"/>
    <n v="34"/>
    <s v="Deal 1"/>
    <x v="0"/>
    <s v="Yes"/>
    <x v="0"/>
    <s v="Fiber Optic"/>
    <x v="0"/>
    <s v="Yes"/>
    <x v="0"/>
    <s v="Yes"/>
    <x v="0"/>
    <s v="Yes"/>
    <s v="Yes"/>
    <s v="Yes"/>
    <x v="2"/>
    <s v="Yes"/>
    <x v="0"/>
    <n v="104.15"/>
    <n v="7365.3"/>
    <n v="0"/>
    <n v="0"/>
    <n v="274.06"/>
    <n v="7639.36"/>
    <s v="Stayed"/>
    <x v="0"/>
    <s v="other"/>
    <n v="0"/>
    <s v="&gt;100"/>
    <n v="0"/>
    <x v="2"/>
    <x v="0"/>
  </r>
  <r>
    <s v="72666-JAM"/>
    <x v="1"/>
    <n v="56"/>
    <s v="No"/>
    <x v="16"/>
    <n v="12"/>
    <n v="11"/>
    <s v="Deal 5"/>
    <x v="0"/>
    <s v="No"/>
    <x v="0"/>
    <s v="DSL"/>
    <x v="0"/>
    <s v="No"/>
    <x v="0"/>
    <s v="Yes"/>
    <x v="1"/>
    <s v="No"/>
    <s v="No"/>
    <s v="Yes"/>
    <x v="1"/>
    <s v="Yes"/>
    <x v="0"/>
    <n v="50.8"/>
    <n v="202.3"/>
    <n v="0"/>
    <n v="0"/>
    <n v="7.52"/>
    <n v="209.82"/>
    <s v="Stayed"/>
    <x v="0"/>
    <s v="other"/>
    <n v="0"/>
    <s v="50-100"/>
    <n v="0"/>
    <x v="1"/>
    <x v="3"/>
  </r>
  <r>
    <s v="68840-PUN"/>
    <x v="1"/>
    <n v="57"/>
    <s v="Yes"/>
    <x v="13"/>
    <n v="6"/>
    <n v="36"/>
    <s v="Deal 5"/>
    <x v="0"/>
    <s v="Yes"/>
    <x v="1"/>
    <s v="No"/>
    <x v="0"/>
    <s v="No"/>
    <x v="0"/>
    <s v="No"/>
    <x v="1"/>
    <s v="No"/>
    <s v="No"/>
    <s v="No"/>
    <x v="1"/>
    <s v="No"/>
    <x v="0"/>
    <n v="23.5"/>
    <n v="173"/>
    <n v="0"/>
    <n v="0"/>
    <n v="9.8699999999999992"/>
    <n v="182.87"/>
    <s v="Stayed"/>
    <x v="0"/>
    <s v="other"/>
    <n v="0"/>
    <s v="20-50"/>
    <n v="0"/>
    <x v="1"/>
    <x v="0"/>
  </r>
  <r>
    <s v="25748-KER"/>
    <x v="0"/>
    <n v="39"/>
    <s v="Yes"/>
    <x v="20"/>
    <n v="4"/>
    <n v="20"/>
    <s v="Deal 1"/>
    <x v="0"/>
    <s v="Yes"/>
    <x v="0"/>
    <s v="DSL"/>
    <x v="1"/>
    <s v="Yes"/>
    <x v="1"/>
    <s v="Yes"/>
    <x v="0"/>
    <s v="Yes"/>
    <s v="Yes"/>
    <s v="Yes"/>
    <x v="2"/>
    <s v="Yes"/>
    <x v="0"/>
    <n v="90.8"/>
    <n v="6302.85"/>
    <n v="0"/>
    <n v="0"/>
    <n v="804.44"/>
    <n v="7107.29"/>
    <s v="Stayed"/>
    <x v="0"/>
    <s v="other"/>
    <n v="0"/>
    <s v="50-100"/>
    <n v="0"/>
    <x v="0"/>
    <x v="2"/>
  </r>
  <r>
    <s v="32429-UTT"/>
    <x v="0"/>
    <n v="82"/>
    <s v="Yes"/>
    <x v="18"/>
    <n v="10"/>
    <n v="17"/>
    <s v="Deal 3"/>
    <x v="0"/>
    <s v="Yes"/>
    <x v="0"/>
    <s v="Fiber Optic"/>
    <x v="0"/>
    <s v="No"/>
    <x v="1"/>
    <s v="No"/>
    <x v="1"/>
    <s v="No"/>
    <s v="No"/>
    <s v="Yes"/>
    <x v="0"/>
    <s v="Yes"/>
    <x v="0"/>
    <n v="81.099999999999994"/>
    <n v="2619.25"/>
    <n v="19.25"/>
    <n v="0"/>
    <n v="35.840000000000003"/>
    <n v="2635.84"/>
    <s v="Stayed"/>
    <x v="0"/>
    <s v="other"/>
    <n v="0"/>
    <s v="50-100"/>
    <n v="0"/>
    <x v="1"/>
    <x v="1"/>
  </r>
  <r>
    <s v="12340-DEL"/>
    <x v="1"/>
    <n v="51"/>
    <s v="Yes"/>
    <x v="0"/>
    <n v="0"/>
    <n v="10"/>
    <s v="None"/>
    <x v="0"/>
    <s v="No"/>
    <x v="0"/>
    <s v="Cable"/>
    <x v="0"/>
    <s v="No"/>
    <x v="0"/>
    <s v="No"/>
    <x v="0"/>
    <s v="Yes"/>
    <s v="Yes"/>
    <s v="Yes"/>
    <x v="1"/>
    <s v="Yes"/>
    <x v="0"/>
    <n v="62.8"/>
    <n v="62.8"/>
    <n v="0"/>
    <n v="0"/>
    <n v="42.19"/>
    <n v="104.99"/>
    <s v="Joined"/>
    <x v="0"/>
    <s v="other"/>
    <n v="0"/>
    <s v="50-100"/>
    <n v="1"/>
    <x v="1"/>
    <x v="3"/>
  </r>
  <r>
    <s v="39309-MAD"/>
    <x v="1"/>
    <n v="52"/>
    <s v="No"/>
    <x v="11"/>
    <n v="3"/>
    <n v="19"/>
    <s v="None"/>
    <x v="0"/>
    <s v="No"/>
    <x v="1"/>
    <s v="No"/>
    <x v="0"/>
    <s v="No"/>
    <x v="0"/>
    <s v="No"/>
    <x v="1"/>
    <s v="No"/>
    <s v="No"/>
    <s v="No"/>
    <x v="0"/>
    <s v="No"/>
    <x v="0"/>
    <n v="19.7"/>
    <n v="117.8"/>
    <n v="0"/>
    <n v="0"/>
    <n v="92.16"/>
    <n v="209.96"/>
    <s v="Stayed"/>
    <x v="0"/>
    <s v="other"/>
    <n v="0"/>
    <s v="&lt;20"/>
    <n v="0"/>
    <x v="1"/>
    <x v="2"/>
  </r>
  <r>
    <s v="78063-TAM"/>
    <x v="1"/>
    <n v="26"/>
    <s v="No"/>
    <x v="4"/>
    <n v="5"/>
    <n v="10"/>
    <s v="None"/>
    <x v="0"/>
    <s v="No"/>
    <x v="0"/>
    <s v="Cable"/>
    <x v="0"/>
    <s v="Yes"/>
    <x v="1"/>
    <s v="No"/>
    <x v="1"/>
    <s v="No"/>
    <s v="No"/>
    <s v="Yes"/>
    <x v="1"/>
    <s v="Yes"/>
    <x v="0"/>
    <n v="54.75"/>
    <n v="1406.9"/>
    <n v="0"/>
    <n v="0"/>
    <n v="1035.8399999999999"/>
    <n v="2442.7399999999998"/>
    <s v="Stayed"/>
    <x v="0"/>
    <s v="other"/>
    <n v="0"/>
    <s v="50-100"/>
    <n v="0"/>
    <x v="2"/>
    <x v="3"/>
  </r>
  <r>
    <s v="53732-TAM"/>
    <x v="1"/>
    <n v="20"/>
    <s v="No"/>
    <x v="4"/>
    <n v="8"/>
    <n v="8"/>
    <s v="Deal 2"/>
    <x v="0"/>
    <s v="No"/>
    <x v="0"/>
    <s v="DSL"/>
    <x v="1"/>
    <s v="Yes"/>
    <x v="1"/>
    <s v="Yes"/>
    <x v="1"/>
    <s v="Yes"/>
    <s v="Yes"/>
    <s v="Yes"/>
    <x v="0"/>
    <s v="No"/>
    <x v="0"/>
    <n v="73.900000000000006"/>
    <n v="3160.55"/>
    <n v="0"/>
    <n v="0"/>
    <n v="241.5"/>
    <n v="3402.05"/>
    <s v="Churned"/>
    <x v="3"/>
    <s v="Price too high"/>
    <n v="1"/>
    <s v="50-100"/>
    <n v="0"/>
    <x v="3"/>
    <x v="3"/>
  </r>
  <r>
    <s v="97039-AND"/>
    <x v="1"/>
    <n v="61"/>
    <s v="No"/>
    <x v="10"/>
    <n v="10"/>
    <n v="28"/>
    <s v="None"/>
    <x v="0"/>
    <s v="No"/>
    <x v="1"/>
    <s v="No"/>
    <x v="0"/>
    <s v="No"/>
    <x v="0"/>
    <s v="No"/>
    <x v="1"/>
    <s v="No"/>
    <s v="No"/>
    <s v="No"/>
    <x v="2"/>
    <s v="No"/>
    <x v="1"/>
    <n v="20.399999999999999"/>
    <n v="609.1"/>
    <n v="0"/>
    <n v="0"/>
    <n v="792.98"/>
    <n v="1402.08"/>
    <s v="Stayed"/>
    <x v="0"/>
    <s v="other"/>
    <n v="0"/>
    <s v="20-50"/>
    <n v="0"/>
    <x v="1"/>
    <x v="0"/>
  </r>
  <r>
    <s v="47666-WES"/>
    <x v="0"/>
    <n v="34"/>
    <s v="No"/>
    <x v="2"/>
    <n v="10"/>
    <n v="28"/>
    <s v="None"/>
    <x v="0"/>
    <s v="Yes"/>
    <x v="0"/>
    <s v="Fiber Optic"/>
    <x v="0"/>
    <s v="Yes"/>
    <x v="1"/>
    <s v="No"/>
    <x v="0"/>
    <s v="No"/>
    <s v="No"/>
    <s v="Yes"/>
    <x v="0"/>
    <s v="No"/>
    <x v="0"/>
    <n v="95.75"/>
    <n v="6511.25"/>
    <n v="0"/>
    <n v="0"/>
    <n v="2929.05"/>
    <n v="9440.2999999999993"/>
    <s v="Stayed"/>
    <x v="0"/>
    <s v="other"/>
    <n v="0"/>
    <s v="50-100"/>
    <n v="0"/>
    <x v="2"/>
    <x v="0"/>
  </r>
  <r>
    <s v="59403-KER"/>
    <x v="0"/>
    <n v="51"/>
    <s v="Yes"/>
    <x v="20"/>
    <n v="8"/>
    <n v="3"/>
    <s v="None"/>
    <x v="0"/>
    <s v="Yes"/>
    <x v="0"/>
    <s v="Fiber Optic"/>
    <x v="1"/>
    <s v="Yes"/>
    <x v="0"/>
    <s v="Yes"/>
    <x v="1"/>
    <s v="No"/>
    <s v="No"/>
    <s v="Yes"/>
    <x v="0"/>
    <s v="Yes"/>
    <x v="1"/>
    <n v="89.85"/>
    <n v="5844.65"/>
    <n v="0"/>
    <n v="0"/>
    <n v="2491.4499999999998"/>
    <n v="8336.1"/>
    <s v="Stayed"/>
    <x v="0"/>
    <s v="other"/>
    <n v="0"/>
    <s v="50-100"/>
    <n v="0"/>
    <x v="1"/>
    <x v="4"/>
  </r>
  <r>
    <s v="34266-KAR"/>
    <x v="1"/>
    <n v="73"/>
    <s v="Yes"/>
    <x v="3"/>
    <n v="14"/>
    <n v="18"/>
    <s v="Deal 3"/>
    <x v="0"/>
    <s v="Yes"/>
    <x v="0"/>
    <s v="Fiber Optic"/>
    <x v="0"/>
    <s v="Yes"/>
    <x v="0"/>
    <s v="No"/>
    <x v="0"/>
    <s v="No"/>
    <s v="No"/>
    <s v="Yes"/>
    <x v="2"/>
    <s v="Yes"/>
    <x v="1"/>
    <n v="90.05"/>
    <n v="2627.2"/>
    <n v="0"/>
    <n v="0"/>
    <n v="1432.5"/>
    <n v="4059.7"/>
    <s v="Stayed"/>
    <x v="0"/>
    <s v="other"/>
    <n v="0"/>
    <s v="50-100"/>
    <n v="0"/>
    <x v="1"/>
    <x v="2"/>
  </r>
  <r>
    <s v="29261-TEL"/>
    <x v="0"/>
    <n v="29"/>
    <s v="No"/>
    <x v="5"/>
    <n v="9"/>
    <n v="10"/>
    <s v="Deal 2"/>
    <x v="0"/>
    <s v="No"/>
    <x v="0"/>
    <s v="Cable"/>
    <x v="0"/>
    <s v="Yes"/>
    <x v="0"/>
    <s v="No"/>
    <x v="0"/>
    <s v="Yes"/>
    <s v="Yes"/>
    <s v="Yes"/>
    <x v="0"/>
    <s v="Yes"/>
    <x v="1"/>
    <n v="94.4"/>
    <n v="5610.25"/>
    <n v="0"/>
    <n v="0"/>
    <n v="2844"/>
    <n v="8454.25"/>
    <s v="Churned"/>
    <x v="4"/>
    <s v="Attitude of support person"/>
    <n v="1"/>
    <s v="50-100"/>
    <n v="0"/>
    <x v="2"/>
    <x v="3"/>
  </r>
  <r>
    <s v="86243-KER"/>
    <x v="1"/>
    <n v="63"/>
    <s v="Yes"/>
    <x v="20"/>
    <n v="15"/>
    <n v="8"/>
    <s v="Deal 5"/>
    <x v="0"/>
    <s v="No"/>
    <x v="0"/>
    <s v="Fiber Optic"/>
    <x v="0"/>
    <s v="No"/>
    <x v="1"/>
    <s v="No"/>
    <x v="1"/>
    <s v="Yes"/>
    <s v="Yes"/>
    <s v="Yes"/>
    <x v="1"/>
    <s v="Yes"/>
    <x v="2"/>
    <n v="-5"/>
    <n v="178.7"/>
    <n v="0"/>
    <n v="0"/>
    <n v="48.1"/>
    <n v="226.8"/>
    <s v="Churned"/>
    <x v="4"/>
    <s v="Attitude of service provider"/>
    <n v="1"/>
    <s v="&lt;20"/>
    <n v="0"/>
    <x v="1"/>
    <x v="3"/>
  </r>
  <r>
    <s v="14214-KAR"/>
    <x v="1"/>
    <n v="62"/>
    <s v="Yes"/>
    <x v="3"/>
    <n v="1"/>
    <n v="10"/>
    <s v="Deal 5"/>
    <x v="0"/>
    <s v="No"/>
    <x v="1"/>
    <s v="No"/>
    <x v="0"/>
    <s v="No"/>
    <x v="0"/>
    <s v="No"/>
    <x v="1"/>
    <s v="No"/>
    <s v="No"/>
    <s v="No"/>
    <x v="1"/>
    <s v="No"/>
    <x v="0"/>
    <n v="20.25"/>
    <n v="186.15"/>
    <n v="0"/>
    <n v="0"/>
    <n v="23.4"/>
    <n v="209.55"/>
    <s v="Stayed"/>
    <x v="0"/>
    <s v="other"/>
    <n v="0"/>
    <s v="20-50"/>
    <n v="0"/>
    <x v="1"/>
    <x v="3"/>
  </r>
  <r>
    <s v="83489-CHH"/>
    <x v="0"/>
    <n v="59"/>
    <s v="No"/>
    <x v="12"/>
    <n v="12"/>
    <n v="13"/>
    <s v="None"/>
    <x v="1"/>
    <s v="No"/>
    <x v="0"/>
    <s v="Cable"/>
    <x v="0"/>
    <s v="No"/>
    <x v="1"/>
    <s v="No"/>
    <x v="0"/>
    <s v="Yes"/>
    <s v="Yes"/>
    <s v="Yes"/>
    <x v="0"/>
    <s v="Yes"/>
    <x v="1"/>
    <n v="49.05"/>
    <n v="2265"/>
    <n v="0"/>
    <n v="0"/>
    <n v="0"/>
    <n v="2265"/>
    <s v="Stayed"/>
    <x v="0"/>
    <s v="other"/>
    <n v="0"/>
    <s v="20-50"/>
    <n v="0"/>
    <x v="1"/>
    <x v="1"/>
  </r>
  <r>
    <s v="62731-KER"/>
    <x v="0"/>
    <n v="69"/>
    <s v="Yes"/>
    <x v="20"/>
    <n v="8"/>
    <n v="21"/>
    <s v="None"/>
    <x v="0"/>
    <s v="Yes"/>
    <x v="0"/>
    <s v="Fiber Optic"/>
    <x v="0"/>
    <s v="No"/>
    <x v="0"/>
    <s v="Yes"/>
    <x v="0"/>
    <s v="No"/>
    <s v="No"/>
    <s v="Yes"/>
    <x v="1"/>
    <s v="Yes"/>
    <x v="1"/>
    <n v="90.5"/>
    <n v="1910.6"/>
    <n v="0"/>
    <n v="0"/>
    <n v="1014.42"/>
    <n v="2925.02"/>
    <s v="Churned"/>
    <x v="0"/>
    <s v="Don't know"/>
    <n v="1"/>
    <s v="50-100"/>
    <n v="0"/>
    <x v="1"/>
    <x v="2"/>
  </r>
  <r>
    <s v="63830-TEL"/>
    <x v="0"/>
    <n v="34"/>
    <s v="No"/>
    <x v="5"/>
    <n v="4"/>
    <n v="24"/>
    <s v="Deal 2"/>
    <x v="0"/>
    <s v="Yes"/>
    <x v="0"/>
    <s v="Fiber Optic"/>
    <x v="1"/>
    <s v="No"/>
    <x v="0"/>
    <s v="No"/>
    <x v="0"/>
    <s v="Yes"/>
    <s v="Yes"/>
    <s v="Yes"/>
    <x v="0"/>
    <s v="Yes"/>
    <x v="1"/>
    <n v="98"/>
    <n v="5270.6"/>
    <n v="0"/>
    <n v="0"/>
    <n v="2100"/>
    <n v="7370.6"/>
    <s v="Stayed"/>
    <x v="0"/>
    <s v="other"/>
    <n v="0"/>
    <s v="50-100"/>
    <n v="0"/>
    <x v="2"/>
    <x v="0"/>
  </r>
  <r>
    <s v="54732-JHA"/>
    <x v="0"/>
    <n v="51"/>
    <s v="Yes"/>
    <x v="14"/>
    <n v="7"/>
    <n v="7"/>
    <s v="Deal 1"/>
    <x v="0"/>
    <s v="Yes"/>
    <x v="1"/>
    <s v="No"/>
    <x v="0"/>
    <s v="No"/>
    <x v="0"/>
    <s v="No"/>
    <x v="1"/>
    <s v="No"/>
    <s v="No"/>
    <s v="No"/>
    <x v="2"/>
    <s v="No"/>
    <x v="0"/>
    <n v="25.55"/>
    <n v="1867.7"/>
    <n v="0"/>
    <n v="0"/>
    <n v="2651.04"/>
    <n v="4518.74"/>
    <s v="Stayed"/>
    <x v="0"/>
    <s v="other"/>
    <n v="0"/>
    <s v="20-50"/>
    <n v="0"/>
    <x v="1"/>
    <x v="3"/>
  </r>
  <r>
    <s v="31476-TEL"/>
    <x v="0"/>
    <n v="42"/>
    <s v="Yes"/>
    <x v="5"/>
    <n v="5"/>
    <n v="33"/>
    <s v="Deal 5"/>
    <x v="0"/>
    <s v="No"/>
    <x v="1"/>
    <s v="No"/>
    <x v="0"/>
    <s v="No"/>
    <x v="0"/>
    <s v="No"/>
    <x v="1"/>
    <s v="No"/>
    <s v="No"/>
    <s v="No"/>
    <x v="1"/>
    <s v="No"/>
    <x v="0"/>
    <n v="19.95"/>
    <n v="19.95"/>
    <n v="0"/>
    <n v="0"/>
    <n v="27.08"/>
    <n v="47.03"/>
    <s v="Joined"/>
    <x v="0"/>
    <s v="other"/>
    <n v="0"/>
    <s v="&lt;20"/>
    <n v="1"/>
    <x v="0"/>
    <x v="0"/>
  </r>
  <r>
    <s v="13828-UTT"/>
    <x v="1"/>
    <n v="49"/>
    <s v="No"/>
    <x v="7"/>
    <n v="7"/>
    <n v="22"/>
    <s v="Deal 4"/>
    <x v="0"/>
    <s v="Yes"/>
    <x v="1"/>
    <s v="No"/>
    <x v="0"/>
    <s v="No"/>
    <x v="0"/>
    <s v="No"/>
    <x v="1"/>
    <s v="No"/>
    <s v="No"/>
    <s v="No"/>
    <x v="1"/>
    <s v="Yes"/>
    <x v="1"/>
    <n v="25.55"/>
    <n v="507.4"/>
    <n v="0"/>
    <n v="0"/>
    <n v="737"/>
    <n v="1244.4000000000001"/>
    <s v="Stayed"/>
    <x v="0"/>
    <s v="other"/>
    <n v="0"/>
    <s v="20-50"/>
    <n v="0"/>
    <x v="0"/>
    <x v="2"/>
  </r>
  <r>
    <s v="76083-KAR"/>
    <x v="0"/>
    <n v="23"/>
    <s v="Yes"/>
    <x v="3"/>
    <n v="9"/>
    <n v="10"/>
    <s v="Deal 2"/>
    <x v="0"/>
    <s v="No"/>
    <x v="0"/>
    <s v="DSL"/>
    <x v="1"/>
    <s v="No"/>
    <x v="1"/>
    <s v="Yes"/>
    <x v="1"/>
    <s v="Yes"/>
    <s v="Yes"/>
    <s v="Yes"/>
    <x v="2"/>
    <s v="No"/>
    <x v="1"/>
    <n v="69.95"/>
    <n v="3871.85"/>
    <n v="0"/>
    <n v="0"/>
    <n v="1521.18"/>
    <n v="5393.03"/>
    <s v="Stayed"/>
    <x v="0"/>
    <s v="other"/>
    <n v="0"/>
    <s v="50-100"/>
    <n v="0"/>
    <x v="2"/>
    <x v="3"/>
  </r>
  <r>
    <s v="63539-GUJ"/>
    <x v="1"/>
    <n v="25"/>
    <s v="Yes"/>
    <x v="6"/>
    <n v="8"/>
    <n v="9"/>
    <s v="None"/>
    <x v="0"/>
    <s v="No"/>
    <x v="0"/>
    <s v="Fiber Optic"/>
    <x v="0"/>
    <s v="Yes"/>
    <x v="0"/>
    <s v="Yes"/>
    <x v="1"/>
    <s v="No"/>
    <s v="No"/>
    <s v="Yes"/>
    <x v="1"/>
    <s v="Yes"/>
    <x v="0"/>
    <n v="79.099999999999994"/>
    <n v="1783.75"/>
    <n v="0"/>
    <n v="0"/>
    <n v="349.14"/>
    <n v="2132.89"/>
    <s v="Stayed"/>
    <x v="0"/>
    <s v="other"/>
    <n v="0"/>
    <s v="50-100"/>
    <n v="0"/>
    <x v="2"/>
    <x v="3"/>
  </r>
  <r>
    <s v="47240-DEL"/>
    <x v="0"/>
    <n v="28"/>
    <s v="No"/>
    <x v="0"/>
    <n v="4"/>
    <n v="32"/>
    <s v="Deal 3"/>
    <x v="0"/>
    <s v="No"/>
    <x v="0"/>
    <s v="DSL"/>
    <x v="0"/>
    <s v="No"/>
    <x v="1"/>
    <s v="Yes"/>
    <x v="0"/>
    <s v="Yes"/>
    <s v="Yes"/>
    <s v="Yes"/>
    <x v="0"/>
    <s v="Yes"/>
    <x v="2"/>
    <n v="73.900000000000006"/>
    <n v="2405.0500000000002"/>
    <n v="0"/>
    <n v="0"/>
    <n v="1099.56"/>
    <n v="3504.61"/>
    <s v="Churned"/>
    <x v="1"/>
    <s v="Competitor had better devices"/>
    <n v="1"/>
    <s v="50-100"/>
    <n v="0"/>
    <x v="2"/>
    <x v="0"/>
  </r>
  <r>
    <s v="56856-AND"/>
    <x v="0"/>
    <n v="66"/>
    <s v="No"/>
    <x v="10"/>
    <n v="15"/>
    <n v="22"/>
    <s v="Deal 2"/>
    <x v="0"/>
    <s v="Yes"/>
    <x v="1"/>
    <s v="No"/>
    <x v="0"/>
    <s v="No"/>
    <x v="0"/>
    <s v="No"/>
    <x v="1"/>
    <s v="No"/>
    <s v="No"/>
    <s v="No"/>
    <x v="2"/>
    <s v="No"/>
    <x v="1"/>
    <n v="24.9"/>
    <n v="1195.25"/>
    <n v="0"/>
    <n v="0"/>
    <n v="2358"/>
    <n v="3553.25"/>
    <s v="Stayed"/>
    <x v="0"/>
    <s v="other"/>
    <n v="0"/>
    <s v="20-50"/>
    <n v="0"/>
    <x v="1"/>
    <x v="2"/>
  </r>
  <r>
    <s v="77407-ODI"/>
    <x v="0"/>
    <n v="22"/>
    <s v="No"/>
    <x v="19"/>
    <n v="9"/>
    <n v="4"/>
    <s v="Deal 1"/>
    <x v="0"/>
    <s v="Yes"/>
    <x v="0"/>
    <s v="Fiber Optic"/>
    <x v="1"/>
    <s v="Yes"/>
    <x v="1"/>
    <s v="No"/>
    <x v="0"/>
    <s v="Yes"/>
    <s v="Yes"/>
    <s v="No"/>
    <x v="2"/>
    <s v="Yes"/>
    <x v="1"/>
    <n v="109.65"/>
    <n v="7880.25"/>
    <n v="0"/>
    <n v="10"/>
    <n v="496.08"/>
    <n v="8386.33"/>
    <s v="Stayed"/>
    <x v="0"/>
    <s v="other"/>
    <n v="0"/>
    <s v="&gt;100"/>
    <n v="0"/>
    <x v="2"/>
    <x v="4"/>
  </r>
  <r>
    <s v="34528-AND"/>
    <x v="1"/>
    <n v="18"/>
    <s v="No"/>
    <x v="10"/>
    <n v="15"/>
    <n v="2"/>
    <s v="None"/>
    <x v="0"/>
    <s v="No"/>
    <x v="0"/>
    <s v="Cable"/>
    <x v="0"/>
    <s v="Yes"/>
    <x v="0"/>
    <s v="No"/>
    <x v="0"/>
    <s v="No"/>
    <s v="No"/>
    <s v="Yes"/>
    <x v="0"/>
    <s v="No"/>
    <x v="1"/>
    <n v="58.2"/>
    <n v="1045.25"/>
    <n v="0"/>
    <n v="0"/>
    <n v="462.65"/>
    <n v="1507.9"/>
    <s v="Stayed"/>
    <x v="0"/>
    <s v="other"/>
    <n v="0"/>
    <s v="50-100"/>
    <n v="0"/>
    <x v="3"/>
    <x v="4"/>
  </r>
  <r>
    <s v="65421-DEL"/>
    <x v="1"/>
    <n v="38"/>
    <s v="No"/>
    <x v="0"/>
    <n v="10"/>
    <n v="13"/>
    <s v="None"/>
    <x v="0"/>
    <s v="Yes"/>
    <x v="0"/>
    <s v="Fiber Optic"/>
    <x v="0"/>
    <s v="Yes"/>
    <x v="1"/>
    <s v="Yes"/>
    <x v="0"/>
    <s v="Yes"/>
    <s v="Yes"/>
    <s v="Yes"/>
    <x v="2"/>
    <s v="Yes"/>
    <x v="1"/>
    <n v="110.5"/>
    <n v="7752.05"/>
    <n v="0"/>
    <n v="0"/>
    <n v="1997.8"/>
    <n v="9749.85"/>
    <s v="Stayed"/>
    <x v="0"/>
    <s v="other"/>
    <n v="0"/>
    <s v="&gt;100"/>
    <n v="0"/>
    <x v="0"/>
    <x v="1"/>
  </r>
  <r>
    <s v="78085-JHA"/>
    <x v="1"/>
    <n v="47"/>
    <s v="No"/>
    <x v="14"/>
    <n v="3"/>
    <n v="33"/>
    <s v="None"/>
    <x v="0"/>
    <s v="Yes"/>
    <x v="0"/>
    <s v="Fiber Optic"/>
    <x v="0"/>
    <s v="Yes"/>
    <x v="0"/>
    <s v="No"/>
    <x v="1"/>
    <s v="No"/>
    <s v="No"/>
    <s v="Yes"/>
    <x v="1"/>
    <s v="Yes"/>
    <x v="1"/>
    <n v="79.349999999999994"/>
    <n v="1730.35"/>
    <n v="0"/>
    <n v="0"/>
    <n v="422.18"/>
    <n v="2152.5300000000002"/>
    <s v="Churned"/>
    <x v="2"/>
    <s v="Product dissatisfaction"/>
    <n v="1"/>
    <s v="50-100"/>
    <n v="0"/>
    <x v="0"/>
    <x v="0"/>
  </r>
  <r>
    <s v="48381-ASS"/>
    <x v="1"/>
    <n v="49"/>
    <s v="Yes"/>
    <x v="17"/>
    <n v="14"/>
    <n v="15"/>
    <s v="None"/>
    <x v="0"/>
    <s v="Yes"/>
    <x v="0"/>
    <s v="Fiber Optic"/>
    <x v="0"/>
    <s v="No"/>
    <x v="1"/>
    <s v="Yes"/>
    <x v="0"/>
    <s v="No"/>
    <s v="No"/>
    <s v="Yes"/>
    <x v="1"/>
    <s v="No"/>
    <x v="1"/>
    <n v="93.35"/>
    <n v="5386.5"/>
    <n v="36.07"/>
    <n v="0"/>
    <n v="1226.02"/>
    <n v="6576.45"/>
    <s v="Stayed"/>
    <x v="0"/>
    <s v="other"/>
    <n v="0"/>
    <s v="50-100"/>
    <n v="0"/>
    <x v="0"/>
    <x v="1"/>
  </r>
  <r>
    <s v="64242-GUJ"/>
    <x v="0"/>
    <n v="39"/>
    <s v="No"/>
    <x v="6"/>
    <n v="5"/>
    <n v="31"/>
    <s v="None"/>
    <x v="0"/>
    <s v="Yes"/>
    <x v="0"/>
    <s v="DSL"/>
    <x v="0"/>
    <s v="Yes"/>
    <x v="0"/>
    <s v="Yes"/>
    <x v="0"/>
    <s v="Yes"/>
    <s v="Yes"/>
    <s v="Yes"/>
    <x v="0"/>
    <s v="Yes"/>
    <x v="2"/>
    <n v="79.45"/>
    <n v="2587.6999999999998"/>
    <n v="0"/>
    <n v="0"/>
    <n v="208.01"/>
    <n v="2795.71"/>
    <s v="Churned"/>
    <x v="2"/>
    <s v="Product dissatisfaction"/>
    <n v="1"/>
    <s v="50-100"/>
    <n v="0"/>
    <x v="0"/>
    <x v="0"/>
  </r>
  <r>
    <s v="22748-HAR"/>
    <x v="0"/>
    <n v="29"/>
    <s v="No"/>
    <x v="15"/>
    <n v="6"/>
    <n v="12"/>
    <s v="None"/>
    <x v="0"/>
    <s v="Yes"/>
    <x v="0"/>
    <s v="DSL"/>
    <x v="0"/>
    <s v="Yes"/>
    <x v="0"/>
    <s v="No"/>
    <x v="1"/>
    <s v="No"/>
    <s v="No"/>
    <s v="Yes"/>
    <x v="0"/>
    <s v="Yes"/>
    <x v="1"/>
    <n v="55.25"/>
    <n v="1620.2"/>
    <n v="0"/>
    <n v="0"/>
    <n v="1141.1500000000001"/>
    <n v="2761.35"/>
    <s v="Stayed"/>
    <x v="0"/>
    <s v="other"/>
    <n v="0"/>
    <s v="50-100"/>
    <n v="0"/>
    <x v="2"/>
    <x v="1"/>
  </r>
  <r>
    <s v="28189-TEL"/>
    <x v="0"/>
    <n v="66"/>
    <s v="No"/>
    <x v="5"/>
    <n v="2"/>
    <n v="27"/>
    <s v="None"/>
    <x v="0"/>
    <s v="No"/>
    <x v="0"/>
    <s v="Cable"/>
    <x v="0"/>
    <s v="Yes"/>
    <x v="0"/>
    <s v="No"/>
    <x v="1"/>
    <s v="No"/>
    <s v="No"/>
    <s v="Yes"/>
    <x v="1"/>
    <s v="Yes"/>
    <x v="0"/>
    <n v="49.9"/>
    <n v="130.1"/>
    <n v="0"/>
    <n v="0"/>
    <n v="139.71"/>
    <n v="269.81"/>
    <s v="Churned"/>
    <x v="0"/>
    <s v="Moved"/>
    <n v="1"/>
    <s v="20-50"/>
    <n v="0"/>
    <x v="1"/>
    <x v="0"/>
  </r>
  <r>
    <s v="52788-MAD"/>
    <x v="1"/>
    <n v="53"/>
    <s v="No"/>
    <x v="11"/>
    <n v="0"/>
    <n v="24"/>
    <s v="None"/>
    <x v="0"/>
    <s v="No"/>
    <x v="0"/>
    <s v="Fiber Optic"/>
    <x v="0"/>
    <s v="Yes"/>
    <x v="1"/>
    <s v="Yes"/>
    <x v="0"/>
    <s v="Yes"/>
    <s v="Yes"/>
    <s v="Yes"/>
    <x v="0"/>
    <s v="Yes"/>
    <x v="1"/>
    <n v="104.05"/>
    <n v="7262"/>
    <n v="0"/>
    <n v="0"/>
    <n v="173.88"/>
    <n v="7435.88"/>
    <s v="Churned"/>
    <x v="4"/>
    <s v="Attitude of service provider"/>
    <n v="1"/>
    <s v="&gt;100"/>
    <n v="0"/>
    <x v="1"/>
    <x v="0"/>
  </r>
  <r>
    <s v="37748-JHA"/>
    <x v="1"/>
    <n v="34"/>
    <s v="No"/>
    <x v="14"/>
    <n v="13"/>
    <n v="35"/>
    <s v="None"/>
    <x v="0"/>
    <s v="Yes"/>
    <x v="0"/>
    <s v="Fiber Optic"/>
    <x v="0"/>
    <s v="Yes"/>
    <x v="1"/>
    <s v="Yes"/>
    <x v="0"/>
    <s v="Yes"/>
    <s v="Yes"/>
    <s v="Yes"/>
    <x v="2"/>
    <s v="No"/>
    <x v="1"/>
    <n v="109.25"/>
    <n v="7707.7"/>
    <n v="0"/>
    <n v="0"/>
    <n v="2114.38"/>
    <n v="9822.08"/>
    <s v="Stayed"/>
    <x v="0"/>
    <s v="other"/>
    <n v="0"/>
    <s v="&gt;100"/>
    <n v="0"/>
    <x v="2"/>
    <x v="0"/>
  </r>
  <r>
    <s v="92549-HAR"/>
    <x v="0"/>
    <n v="39"/>
    <s v="No"/>
    <x v="15"/>
    <n v="3"/>
    <n v="11"/>
    <s v="None"/>
    <x v="0"/>
    <s v="No"/>
    <x v="0"/>
    <s v="Fiber Optic"/>
    <x v="0"/>
    <s v="No"/>
    <x v="0"/>
    <s v="No"/>
    <x v="0"/>
    <s v="No"/>
    <s v="No"/>
    <s v="Yes"/>
    <x v="1"/>
    <s v="Yes"/>
    <x v="1"/>
    <n v="78.900000000000006"/>
    <n v="2384.15"/>
    <n v="0"/>
    <n v="0"/>
    <n v="1285.57"/>
    <n v="3669.72"/>
    <s v="Churned"/>
    <x v="3"/>
    <s v="Extra data charges"/>
    <n v="1"/>
    <s v="50-100"/>
    <n v="0"/>
    <x v="0"/>
    <x v="3"/>
  </r>
  <r>
    <s v="94169-JHA"/>
    <x v="1"/>
    <n v="69"/>
    <s v="No"/>
    <x v="14"/>
    <n v="5"/>
    <n v="34"/>
    <s v="None"/>
    <x v="1"/>
    <s v="No"/>
    <x v="0"/>
    <s v="DSL"/>
    <x v="0"/>
    <s v="Yes"/>
    <x v="1"/>
    <s v="No"/>
    <x v="0"/>
    <s v="Yes"/>
    <s v="No"/>
    <s v="Yes"/>
    <x v="1"/>
    <s v="Yes"/>
    <x v="1"/>
    <n v="54.45"/>
    <n v="2854.55"/>
    <n v="20.16"/>
    <n v="0"/>
    <n v="0"/>
    <n v="2834.39"/>
    <s v="Churned"/>
    <x v="3"/>
    <s v="Price too high"/>
    <n v="1"/>
    <s v="50-100"/>
    <n v="0"/>
    <x v="1"/>
    <x v="0"/>
  </r>
  <r>
    <s v="98812-MAH"/>
    <x v="0"/>
    <n v="57"/>
    <s v="Yes"/>
    <x v="1"/>
    <n v="3"/>
    <n v="10"/>
    <s v="Deal 5"/>
    <x v="1"/>
    <s v="No"/>
    <x v="0"/>
    <s v="DSL"/>
    <x v="0"/>
    <s v="Yes"/>
    <x v="0"/>
    <s v="No"/>
    <x v="1"/>
    <s v="No"/>
    <s v="No"/>
    <s v="Yes"/>
    <x v="1"/>
    <s v="No"/>
    <x v="1"/>
    <n v="29.95"/>
    <n v="29.95"/>
    <n v="0"/>
    <n v="0"/>
    <n v="0"/>
    <n v="29.95"/>
    <s v="Churned"/>
    <x v="1"/>
    <s v="Competitor had better devices"/>
    <n v="1"/>
    <s v="20-50"/>
    <n v="0"/>
    <x v="1"/>
    <x v="3"/>
  </r>
  <r>
    <s v="41031-TAM"/>
    <x v="1"/>
    <n v="60"/>
    <s v="Yes"/>
    <x v="4"/>
    <n v="12"/>
    <n v="6"/>
    <s v="None"/>
    <x v="0"/>
    <s v="No"/>
    <x v="0"/>
    <s v="Fiber Optic"/>
    <x v="0"/>
    <s v="No"/>
    <x v="0"/>
    <s v="No"/>
    <x v="0"/>
    <s v="Yes"/>
    <s v="Yes"/>
    <s v="Yes"/>
    <x v="1"/>
    <s v="Yes"/>
    <x v="1"/>
    <n v="90.2"/>
    <n v="1776.55"/>
    <n v="0"/>
    <n v="0"/>
    <n v="993.8"/>
    <n v="2770.35"/>
    <s v="Churned"/>
    <x v="0"/>
    <s v="Moved"/>
    <n v="1"/>
    <s v="50-100"/>
    <n v="0"/>
    <x v="1"/>
    <x v="3"/>
  </r>
  <r>
    <s v="67451-RAJ"/>
    <x v="1"/>
    <n v="58"/>
    <s v="Yes"/>
    <x v="8"/>
    <n v="6"/>
    <n v="5"/>
    <s v="Deal 4"/>
    <x v="0"/>
    <s v="No"/>
    <x v="1"/>
    <s v="No"/>
    <x v="0"/>
    <s v="No"/>
    <x v="0"/>
    <s v="No"/>
    <x v="1"/>
    <s v="No"/>
    <s v="No"/>
    <s v="No"/>
    <x v="1"/>
    <s v="No"/>
    <x v="0"/>
    <n v="19.7"/>
    <n v="216.2"/>
    <n v="0"/>
    <n v="0"/>
    <n v="493.68"/>
    <n v="709.88"/>
    <s v="Stayed"/>
    <x v="0"/>
    <s v="other"/>
    <n v="0"/>
    <s v="&lt;20"/>
    <n v="0"/>
    <x v="1"/>
    <x v="4"/>
  </r>
  <r>
    <s v="93630-HAR"/>
    <x v="1"/>
    <n v="46"/>
    <s v="Yes"/>
    <x v="15"/>
    <n v="1"/>
    <n v="35"/>
    <s v="Deal 2"/>
    <x v="0"/>
    <s v="No"/>
    <x v="0"/>
    <s v="Cable"/>
    <x v="1"/>
    <s v="Yes"/>
    <x v="0"/>
    <s v="Yes"/>
    <x v="1"/>
    <s v="No"/>
    <s v="No"/>
    <s v="Yes"/>
    <x v="1"/>
    <s v="No"/>
    <x v="0"/>
    <n v="59.6"/>
    <n v="2970.3"/>
    <n v="0"/>
    <n v="0"/>
    <n v="259.20999999999998"/>
    <n v="3229.51"/>
    <s v="Stayed"/>
    <x v="0"/>
    <s v="other"/>
    <n v="0"/>
    <s v="50-100"/>
    <n v="0"/>
    <x v="0"/>
    <x v="0"/>
  </r>
  <r>
    <s v="93838-MAH"/>
    <x v="0"/>
    <n v="60"/>
    <s v="Yes"/>
    <x v="1"/>
    <n v="2"/>
    <n v="16"/>
    <s v="Deal 2"/>
    <x v="0"/>
    <s v="No"/>
    <x v="0"/>
    <s v="Fiber Optic"/>
    <x v="0"/>
    <s v="Yes"/>
    <x v="0"/>
    <s v="No"/>
    <x v="0"/>
    <s v="Yes"/>
    <s v="Yes"/>
    <s v="No"/>
    <x v="2"/>
    <s v="Yes"/>
    <x v="1"/>
    <n v="94.8"/>
    <n v="4690.6499999999996"/>
    <n v="0"/>
    <n v="70"/>
    <n v="1778.7"/>
    <n v="6539.35"/>
    <s v="Stayed"/>
    <x v="0"/>
    <s v="other"/>
    <n v="0"/>
    <s v="50-100"/>
    <n v="0"/>
    <x v="1"/>
    <x v="1"/>
  </r>
  <r>
    <s v="17476-JAM"/>
    <x v="0"/>
    <n v="56"/>
    <s v="No"/>
    <x v="16"/>
    <n v="3"/>
    <n v="10"/>
    <s v="None"/>
    <x v="0"/>
    <s v="No"/>
    <x v="1"/>
    <s v="No"/>
    <x v="0"/>
    <s v="No"/>
    <x v="0"/>
    <s v="No"/>
    <x v="1"/>
    <s v="No"/>
    <s v="No"/>
    <s v="No"/>
    <x v="2"/>
    <s v="No"/>
    <x v="0"/>
    <n v="19.350000000000001"/>
    <n v="1099.5999999999999"/>
    <n v="14.22"/>
    <n v="0"/>
    <n v="1571.17"/>
    <n v="2656.55"/>
    <s v="Churned"/>
    <x v="3"/>
    <s v="Price too high"/>
    <n v="1"/>
    <s v="&lt;20"/>
    <n v="0"/>
    <x v="1"/>
    <x v="3"/>
  </r>
  <r>
    <s v="86156-TAM"/>
    <x v="1"/>
    <n v="51"/>
    <s v="Yes"/>
    <x v="4"/>
    <n v="9"/>
    <n v="9"/>
    <s v="Deal 5"/>
    <x v="0"/>
    <s v="Yes"/>
    <x v="0"/>
    <s v="Fiber Optic"/>
    <x v="0"/>
    <s v="Yes"/>
    <x v="0"/>
    <s v="No"/>
    <x v="0"/>
    <s v="Yes"/>
    <s v="Yes"/>
    <s v="Yes"/>
    <x v="1"/>
    <s v="No"/>
    <x v="1"/>
    <n v="100.85"/>
    <n v="819.55"/>
    <n v="0"/>
    <n v="0"/>
    <n v="26.16"/>
    <n v="845.71"/>
    <s v="Churned"/>
    <x v="4"/>
    <s v="Attitude of service provider"/>
    <n v="1"/>
    <s v="&gt;100"/>
    <n v="0"/>
    <x v="1"/>
    <x v="3"/>
  </r>
  <r>
    <s v="67594-BIH"/>
    <x v="1"/>
    <n v="70"/>
    <s v="No"/>
    <x v="9"/>
    <n v="3"/>
    <n v="21"/>
    <s v="None"/>
    <x v="0"/>
    <s v="Yes"/>
    <x v="0"/>
    <s v="Fiber Optic"/>
    <x v="0"/>
    <s v="No"/>
    <x v="0"/>
    <s v="No"/>
    <x v="0"/>
    <s v="Yes"/>
    <s v="Yes"/>
    <s v="Yes"/>
    <x v="1"/>
    <s v="Yes"/>
    <x v="1"/>
    <n v="95.15"/>
    <n v="997.65"/>
    <n v="0"/>
    <n v="0"/>
    <n v="39.82"/>
    <n v="1037.47"/>
    <s v="Churned"/>
    <x v="3"/>
    <s v="Extra data charges"/>
    <n v="1"/>
    <s v="50-100"/>
    <n v="0"/>
    <x v="1"/>
    <x v="2"/>
  </r>
  <r>
    <s v="36159-CHH"/>
    <x v="1"/>
    <n v="43"/>
    <s v="No"/>
    <x v="12"/>
    <n v="1"/>
    <n v="28"/>
    <s v="Deal 4"/>
    <x v="0"/>
    <s v="Yes"/>
    <x v="0"/>
    <s v="Fiber Optic"/>
    <x v="0"/>
    <s v="Yes"/>
    <x v="0"/>
    <s v="No"/>
    <x v="1"/>
    <s v="No"/>
    <s v="No"/>
    <s v="Yes"/>
    <x v="1"/>
    <s v="Yes"/>
    <x v="1"/>
    <n v="80.5"/>
    <n v="896.9"/>
    <n v="0"/>
    <n v="0"/>
    <n v="126.5"/>
    <n v="1023.4"/>
    <s v="Churned"/>
    <x v="2"/>
    <s v="Product dissatisfaction"/>
    <n v="1"/>
    <s v="50-100"/>
    <n v="0"/>
    <x v="0"/>
    <x v="0"/>
  </r>
  <r>
    <s v="42623-MAH"/>
    <x v="1"/>
    <n v="47"/>
    <s v="No"/>
    <x v="1"/>
    <n v="7"/>
    <n v="36"/>
    <s v="Deal 4"/>
    <x v="0"/>
    <s v="Yes"/>
    <x v="0"/>
    <s v="Fiber Optic"/>
    <x v="0"/>
    <s v="No"/>
    <x v="0"/>
    <s v="No"/>
    <x v="0"/>
    <s v="No"/>
    <s v="No"/>
    <s v="Yes"/>
    <x v="1"/>
    <s v="Yes"/>
    <x v="1"/>
    <n v="85.25"/>
    <n v="1734.5"/>
    <n v="0"/>
    <n v="0"/>
    <n v="27.2"/>
    <n v="1761.7"/>
    <s v="Churned"/>
    <x v="0"/>
    <s v="Moved"/>
    <n v="1"/>
    <s v="50-100"/>
    <n v="0"/>
    <x v="0"/>
    <x v="0"/>
  </r>
  <r>
    <s v="89199-KAR"/>
    <x v="1"/>
    <n v="51"/>
    <s v="Yes"/>
    <x v="3"/>
    <n v="5"/>
    <n v="21"/>
    <s v="None"/>
    <x v="0"/>
    <s v="Yes"/>
    <x v="0"/>
    <s v="DSL"/>
    <x v="0"/>
    <s v="No"/>
    <x v="0"/>
    <s v="No"/>
    <x v="0"/>
    <s v="Yes"/>
    <s v="Yes"/>
    <s v="No"/>
    <x v="1"/>
    <s v="Yes"/>
    <x v="0"/>
    <n v="72.150000000000006"/>
    <n v="794.25"/>
    <n v="0"/>
    <n v="80"/>
    <n v="337.5"/>
    <n v="1211.75"/>
    <s v="Churned"/>
    <x v="2"/>
    <s v="Limited range of services"/>
    <n v="1"/>
    <s v="50-100"/>
    <n v="0"/>
    <x v="1"/>
    <x v="2"/>
  </r>
  <r>
    <s v="77359-KAR"/>
    <x v="0"/>
    <n v="36"/>
    <s v="No"/>
    <x v="3"/>
    <n v="6"/>
    <n v="14"/>
    <s v="None"/>
    <x v="0"/>
    <s v="Yes"/>
    <x v="0"/>
    <s v="DSL"/>
    <x v="1"/>
    <s v="Yes"/>
    <x v="1"/>
    <s v="Yes"/>
    <x v="1"/>
    <s v="No"/>
    <s v="No"/>
    <s v="Yes"/>
    <x v="0"/>
    <s v="Yes"/>
    <x v="0"/>
    <n v="69.349999999999994"/>
    <n v="4653.25"/>
    <n v="9.99"/>
    <n v="0"/>
    <n v="2426.0700000000002"/>
    <n v="7069.33"/>
    <s v="Stayed"/>
    <x v="0"/>
    <s v="other"/>
    <n v="0"/>
    <s v="50-100"/>
    <n v="0"/>
    <x v="0"/>
    <x v="1"/>
  </r>
  <r>
    <s v="15865-KER"/>
    <x v="0"/>
    <n v="59"/>
    <s v="Yes"/>
    <x v="20"/>
    <n v="10"/>
    <n v="30"/>
    <s v="None"/>
    <x v="0"/>
    <s v="Yes"/>
    <x v="0"/>
    <s v="Fiber Optic"/>
    <x v="1"/>
    <s v="No"/>
    <x v="1"/>
    <s v="Yes"/>
    <x v="0"/>
    <s v="Yes"/>
    <s v="Yes"/>
    <s v="Yes"/>
    <x v="0"/>
    <s v="Yes"/>
    <x v="0"/>
    <n v="110"/>
    <n v="7138.65"/>
    <n v="0"/>
    <n v="0"/>
    <n v="2152.15"/>
    <n v="9290.7999999999993"/>
    <s v="Stayed"/>
    <x v="0"/>
    <s v="other"/>
    <n v="0"/>
    <s v="&gt;100"/>
    <n v="0"/>
    <x v="1"/>
    <x v="0"/>
  </r>
  <r>
    <s v="78911-WES"/>
    <x v="0"/>
    <n v="26"/>
    <s v="No"/>
    <x v="2"/>
    <n v="11"/>
    <n v="29"/>
    <s v="Deal 4"/>
    <x v="1"/>
    <s v="No"/>
    <x v="0"/>
    <s v="DSL"/>
    <x v="0"/>
    <s v="Yes"/>
    <x v="0"/>
    <s v="No"/>
    <x v="1"/>
    <s v="No"/>
    <s v="No"/>
    <s v="Yes"/>
    <x v="1"/>
    <s v="Yes"/>
    <x v="1"/>
    <n v="31.65"/>
    <n v="389.95"/>
    <n v="0"/>
    <n v="0"/>
    <n v="0"/>
    <n v="389.95"/>
    <s v="Stayed"/>
    <x v="0"/>
    <s v="other"/>
    <n v="0"/>
    <s v="20-50"/>
    <n v="0"/>
    <x v="2"/>
    <x v="0"/>
  </r>
  <r>
    <s v="44388-MAD"/>
    <x v="0"/>
    <n v="49"/>
    <s v="No"/>
    <x v="11"/>
    <n v="11"/>
    <n v="9"/>
    <s v="None"/>
    <x v="0"/>
    <s v="No"/>
    <x v="0"/>
    <s v="DSL"/>
    <x v="0"/>
    <s v="Yes"/>
    <x v="1"/>
    <s v="Yes"/>
    <x v="0"/>
    <s v="Yes"/>
    <s v="Yes"/>
    <s v="Yes"/>
    <x v="2"/>
    <s v="No"/>
    <x v="0"/>
    <n v="78.900000000000006"/>
    <n v="3771.5"/>
    <n v="0"/>
    <n v="0"/>
    <n v="172.32"/>
    <n v="3943.82"/>
    <s v="Stayed"/>
    <x v="0"/>
    <s v="other"/>
    <n v="0"/>
    <s v="50-100"/>
    <n v="0"/>
    <x v="0"/>
    <x v="3"/>
  </r>
  <r>
    <s v="88514-BIH"/>
    <x v="0"/>
    <n v="57"/>
    <s v="No"/>
    <x v="9"/>
    <n v="14"/>
    <n v="19"/>
    <s v="None"/>
    <x v="0"/>
    <s v="Yes"/>
    <x v="0"/>
    <s v="Fiber Optic"/>
    <x v="0"/>
    <s v="No"/>
    <x v="1"/>
    <s v="Yes"/>
    <x v="1"/>
    <s v="No"/>
    <s v="No"/>
    <s v="Yes"/>
    <x v="2"/>
    <s v="Yes"/>
    <x v="0"/>
    <n v="86.4"/>
    <n v="6172"/>
    <n v="0"/>
    <n v="0"/>
    <n v="479.25"/>
    <n v="6651.25"/>
    <s v="Stayed"/>
    <x v="0"/>
    <s v="other"/>
    <n v="0"/>
    <s v="50-100"/>
    <n v="0"/>
    <x v="1"/>
    <x v="2"/>
  </r>
  <r>
    <s v="15579-WES"/>
    <x v="0"/>
    <n v="52"/>
    <s v="Yes"/>
    <x v="2"/>
    <n v="1"/>
    <n v="27"/>
    <s v="None"/>
    <x v="0"/>
    <s v="No"/>
    <x v="0"/>
    <s v="Fiber Optic"/>
    <x v="0"/>
    <s v="No"/>
    <x v="1"/>
    <s v="No"/>
    <x v="1"/>
    <s v="No"/>
    <s v="No"/>
    <s v="No"/>
    <x v="1"/>
    <s v="Yes"/>
    <x v="1"/>
    <n v="73.8"/>
    <n v="704.3"/>
    <n v="0"/>
    <n v="50"/>
    <n v="16.649999999999999"/>
    <n v="770.95"/>
    <s v="Stayed"/>
    <x v="0"/>
    <s v="other"/>
    <n v="0"/>
    <s v="50-100"/>
    <n v="0"/>
    <x v="1"/>
    <x v="0"/>
  </r>
  <r>
    <s v="19250-KAR"/>
    <x v="0"/>
    <n v="36"/>
    <s v="Yes"/>
    <x v="3"/>
    <n v="3"/>
    <n v="18"/>
    <s v="None"/>
    <x v="0"/>
    <s v="No"/>
    <x v="1"/>
    <s v="No"/>
    <x v="0"/>
    <s v="No"/>
    <x v="0"/>
    <s v="No"/>
    <x v="1"/>
    <s v="No"/>
    <s v="No"/>
    <s v="No"/>
    <x v="2"/>
    <s v="No"/>
    <x v="0"/>
    <n v="20.55"/>
    <n v="1070.25"/>
    <n v="0"/>
    <n v="0"/>
    <n v="506.5"/>
    <n v="1576.75"/>
    <s v="Stayed"/>
    <x v="0"/>
    <s v="other"/>
    <n v="0"/>
    <s v="20-50"/>
    <n v="0"/>
    <x v="0"/>
    <x v="2"/>
  </r>
  <r>
    <s v="82990-JAM"/>
    <x v="1"/>
    <n v="38"/>
    <s v="Yes"/>
    <x v="16"/>
    <n v="11"/>
    <n v="34"/>
    <s v="Deal 2"/>
    <x v="0"/>
    <s v="No"/>
    <x v="0"/>
    <s v="Fiber Optic"/>
    <x v="1"/>
    <s v="No"/>
    <x v="1"/>
    <s v="Yes"/>
    <x v="0"/>
    <s v="Yes"/>
    <s v="Yes"/>
    <s v="Yes"/>
    <x v="0"/>
    <s v="Yes"/>
    <x v="1"/>
    <n v="104.3"/>
    <n v="6613.65"/>
    <n v="0"/>
    <n v="0"/>
    <n v="2786.9"/>
    <n v="9400.5499999999993"/>
    <s v="Stayed"/>
    <x v="0"/>
    <s v="other"/>
    <n v="0"/>
    <s v="&gt;100"/>
    <n v="0"/>
    <x v="0"/>
    <x v="0"/>
  </r>
  <r>
    <s v="49293-BIH"/>
    <x v="1"/>
    <n v="25"/>
    <s v="No"/>
    <x v="9"/>
    <n v="1"/>
    <n v="6"/>
    <s v="None"/>
    <x v="0"/>
    <s v="No"/>
    <x v="0"/>
    <s v="DSL"/>
    <x v="1"/>
    <s v="No"/>
    <x v="1"/>
    <s v="Yes"/>
    <x v="0"/>
    <s v="Yes"/>
    <s v="Yes"/>
    <s v="Yes"/>
    <x v="0"/>
    <s v="Yes"/>
    <x v="2"/>
    <n v="81.150000000000006"/>
    <n v="2545.75"/>
    <n v="0"/>
    <n v="0"/>
    <n v="1219.54"/>
    <n v="3765.29"/>
    <s v="Stayed"/>
    <x v="0"/>
    <s v="other"/>
    <n v="0"/>
    <s v="50-100"/>
    <n v="0"/>
    <x v="2"/>
    <x v="3"/>
  </r>
  <r>
    <s v="73187-AND"/>
    <x v="1"/>
    <n v="42"/>
    <s v="Yes"/>
    <x v="10"/>
    <n v="0"/>
    <n v="21"/>
    <s v="None"/>
    <x v="1"/>
    <s v="No"/>
    <x v="0"/>
    <s v="DSL"/>
    <x v="0"/>
    <s v="No"/>
    <x v="0"/>
    <s v="No"/>
    <x v="1"/>
    <s v="No"/>
    <s v="No"/>
    <s v="Yes"/>
    <x v="1"/>
    <s v="No"/>
    <x v="0"/>
    <n v="24.9"/>
    <n v="505.95"/>
    <n v="0"/>
    <n v="0"/>
    <n v="0"/>
    <n v="505.95"/>
    <s v="Stayed"/>
    <x v="0"/>
    <s v="other"/>
    <n v="0"/>
    <s v="20-50"/>
    <n v="0"/>
    <x v="0"/>
    <x v="2"/>
  </r>
  <r>
    <s v="74667-TAM"/>
    <x v="1"/>
    <n v="45"/>
    <s v="Yes"/>
    <x v="4"/>
    <n v="14"/>
    <n v="31"/>
    <s v="Deal 1"/>
    <x v="0"/>
    <s v="No"/>
    <x v="1"/>
    <s v="No"/>
    <x v="0"/>
    <s v="No"/>
    <x v="0"/>
    <s v="No"/>
    <x v="1"/>
    <s v="No"/>
    <s v="No"/>
    <s v="No"/>
    <x v="2"/>
    <s v="No"/>
    <x v="0"/>
    <n v="19.899999999999999"/>
    <n v="1363.45"/>
    <n v="0"/>
    <n v="0"/>
    <n v="2129.34"/>
    <n v="3492.79"/>
    <s v="Stayed"/>
    <x v="0"/>
    <s v="other"/>
    <n v="0"/>
    <s v="&lt;20"/>
    <n v="0"/>
    <x v="0"/>
    <x v="0"/>
  </r>
  <r>
    <s v="34133-BIH"/>
    <x v="1"/>
    <n v="63"/>
    <s v="Yes"/>
    <x v="9"/>
    <n v="0"/>
    <n v="12"/>
    <s v="None"/>
    <x v="1"/>
    <s v="No"/>
    <x v="0"/>
    <s v="Cable"/>
    <x v="0"/>
    <s v="No"/>
    <x v="0"/>
    <s v="No"/>
    <x v="1"/>
    <s v="No"/>
    <s v="No"/>
    <s v="Yes"/>
    <x v="1"/>
    <s v="Yes"/>
    <x v="1"/>
    <n v="25.05"/>
    <n v="852.7"/>
    <n v="0"/>
    <n v="0"/>
    <n v="0"/>
    <n v="852.7"/>
    <s v="Stayed"/>
    <x v="0"/>
    <s v="other"/>
    <n v="0"/>
    <s v="20-50"/>
    <n v="0"/>
    <x v="1"/>
    <x v="1"/>
  </r>
  <r>
    <s v="86714-AND"/>
    <x v="0"/>
    <n v="65"/>
    <s v="No"/>
    <x v="10"/>
    <n v="12"/>
    <n v="18"/>
    <s v="None"/>
    <x v="0"/>
    <s v="Yes"/>
    <x v="0"/>
    <s v="Cable"/>
    <x v="0"/>
    <s v="Yes"/>
    <x v="0"/>
    <s v="No"/>
    <x v="1"/>
    <s v="Yes"/>
    <s v="Yes"/>
    <s v="Yes"/>
    <x v="0"/>
    <s v="No"/>
    <x v="0"/>
    <n v="88.4"/>
    <n v="3912.9"/>
    <n v="0"/>
    <n v="0"/>
    <n v="1083.28"/>
    <n v="4996.18"/>
    <s v="Churned"/>
    <x v="1"/>
    <s v="Competitor made better offer"/>
    <n v="1"/>
    <s v="50-100"/>
    <n v="0"/>
    <x v="1"/>
    <x v="2"/>
  </r>
  <r>
    <s v="49610-HAR"/>
    <x v="1"/>
    <n v="30"/>
    <s v="Yes"/>
    <x v="15"/>
    <n v="7"/>
    <n v="23"/>
    <s v="Deal 4"/>
    <x v="0"/>
    <s v="Yes"/>
    <x v="0"/>
    <s v="Fiber Optic"/>
    <x v="0"/>
    <s v="No"/>
    <x v="0"/>
    <s v="No"/>
    <x v="1"/>
    <s v="No"/>
    <s v="Yes"/>
    <s v="Yes"/>
    <x v="1"/>
    <s v="Yes"/>
    <x v="0"/>
    <n v="74.150000000000006"/>
    <n v="811.8"/>
    <n v="0"/>
    <n v="0"/>
    <n v="292.39999999999998"/>
    <n v="1104.2"/>
    <s v="Churned"/>
    <x v="4"/>
    <s v="Attitude of support person"/>
    <n v="1"/>
    <s v="50-100"/>
    <n v="0"/>
    <x v="2"/>
    <x v="2"/>
  </r>
  <r>
    <s v="91073-KER"/>
    <x v="0"/>
    <n v="25"/>
    <s v="Yes"/>
    <x v="20"/>
    <n v="9"/>
    <n v="30"/>
    <s v="Deal 1"/>
    <x v="1"/>
    <s v="No"/>
    <x v="0"/>
    <s v="Cable"/>
    <x v="1"/>
    <s v="Yes"/>
    <x v="1"/>
    <s v="Yes"/>
    <x v="1"/>
    <s v="Yes"/>
    <s v="Yes"/>
    <s v="Yes"/>
    <x v="2"/>
    <s v="Yes"/>
    <x v="0"/>
    <n v="55.45"/>
    <n v="4179.2"/>
    <n v="0"/>
    <n v="0"/>
    <n v="0"/>
    <n v="4179.2"/>
    <s v="Stayed"/>
    <x v="0"/>
    <s v="other"/>
    <n v="0"/>
    <s v="50-100"/>
    <n v="0"/>
    <x v="2"/>
    <x v="0"/>
  </r>
  <r>
    <s v="17052-MAD"/>
    <x v="0"/>
    <n v="63"/>
    <s v="Yes"/>
    <x v="11"/>
    <n v="3"/>
    <n v="18"/>
    <s v="None"/>
    <x v="0"/>
    <s v="No"/>
    <x v="1"/>
    <s v="No"/>
    <x v="0"/>
    <s v="No"/>
    <x v="0"/>
    <s v="No"/>
    <x v="1"/>
    <s v="No"/>
    <s v="No"/>
    <s v="No"/>
    <x v="2"/>
    <s v="No"/>
    <x v="0"/>
    <n v="19.850000000000001"/>
    <n v="1049.5999999999999"/>
    <n v="0"/>
    <n v="0"/>
    <n v="996.93"/>
    <n v="2046.53"/>
    <s v="Stayed"/>
    <x v="0"/>
    <s v="other"/>
    <n v="0"/>
    <s v="&lt;20"/>
    <n v="0"/>
    <x v="1"/>
    <x v="2"/>
  </r>
  <r>
    <s v="85186-MAD"/>
    <x v="1"/>
    <n v="82"/>
    <s v="No"/>
    <x v="11"/>
    <n v="11"/>
    <n v="20"/>
    <s v="None"/>
    <x v="0"/>
    <s v="No"/>
    <x v="0"/>
    <s v="Fiber Optic"/>
    <x v="0"/>
    <s v="No"/>
    <x v="1"/>
    <s v="No"/>
    <x v="0"/>
    <s v="Yes"/>
    <s v="Yes"/>
    <s v="Yes"/>
    <x v="2"/>
    <s v="Yes"/>
    <x v="1"/>
    <n v="94.75"/>
    <n v="422.4"/>
    <n v="0"/>
    <n v="0"/>
    <n v="76"/>
    <n v="498.4"/>
    <s v="Stayed"/>
    <x v="0"/>
    <s v="other"/>
    <n v="0"/>
    <s v="50-100"/>
    <n v="0"/>
    <x v="1"/>
    <x v="2"/>
  </r>
  <r>
    <s v="31918-KAR"/>
    <x v="1"/>
    <n v="37"/>
    <s v="No"/>
    <x v="3"/>
    <n v="15"/>
    <n v="34"/>
    <s v="None"/>
    <x v="1"/>
    <s v="No"/>
    <x v="0"/>
    <s v="Cable"/>
    <x v="1"/>
    <s v="No"/>
    <x v="1"/>
    <s v="Yes"/>
    <x v="1"/>
    <s v="No"/>
    <s v="No"/>
    <s v="Yes"/>
    <x v="1"/>
    <s v="No"/>
    <x v="0"/>
    <n v="41.35"/>
    <n v="107.25"/>
    <n v="0"/>
    <n v="0"/>
    <n v="0"/>
    <n v="107.25"/>
    <s v="Joined"/>
    <x v="0"/>
    <s v="other"/>
    <n v="0"/>
    <s v="20-50"/>
    <n v="1"/>
    <x v="0"/>
    <x v="0"/>
  </r>
  <r>
    <s v="96884-TAM"/>
    <x v="1"/>
    <n v="23"/>
    <s v="No"/>
    <x v="4"/>
    <n v="4"/>
    <n v="11"/>
    <s v="Deal 1"/>
    <x v="0"/>
    <s v="Yes"/>
    <x v="0"/>
    <s v="DSL"/>
    <x v="1"/>
    <s v="Yes"/>
    <x v="1"/>
    <s v="Yes"/>
    <x v="0"/>
    <s v="Yes"/>
    <s v="Yes"/>
    <s v="Yes"/>
    <x v="0"/>
    <s v="Yes"/>
    <x v="1"/>
    <n v="88.8"/>
    <n v="5903.15"/>
    <n v="0"/>
    <n v="0"/>
    <n v="2500.44"/>
    <n v="8403.59"/>
    <s v="Stayed"/>
    <x v="0"/>
    <s v="other"/>
    <n v="0"/>
    <s v="50-100"/>
    <n v="0"/>
    <x v="2"/>
    <x v="3"/>
  </r>
  <r>
    <s v="33564-JAM"/>
    <x v="1"/>
    <n v="30"/>
    <s v="No"/>
    <x v="16"/>
    <n v="3"/>
    <n v="10"/>
    <s v="None"/>
    <x v="0"/>
    <s v="Yes"/>
    <x v="0"/>
    <s v="Fiber Optic"/>
    <x v="0"/>
    <s v="No"/>
    <x v="0"/>
    <s v="No"/>
    <x v="0"/>
    <s v="No"/>
    <s v="No"/>
    <s v="Yes"/>
    <x v="1"/>
    <s v="Yes"/>
    <x v="1"/>
    <n v="86.45"/>
    <n v="3029.1"/>
    <n v="0"/>
    <n v="0"/>
    <n v="667.45"/>
    <n v="3696.55"/>
    <s v="Churned"/>
    <x v="1"/>
    <s v="Competitor made better offer"/>
    <n v="1"/>
    <s v="50-100"/>
    <n v="0"/>
    <x v="2"/>
    <x v="3"/>
  </r>
  <r>
    <s v="98565-UTT"/>
    <x v="1"/>
    <n v="61"/>
    <s v="Yes"/>
    <x v="7"/>
    <n v="14"/>
    <n v="22"/>
    <s v="Deal 2"/>
    <x v="0"/>
    <s v="Yes"/>
    <x v="0"/>
    <s v="Fiber Optic"/>
    <x v="1"/>
    <s v="Yes"/>
    <x v="0"/>
    <s v="No"/>
    <x v="0"/>
    <s v="Yes"/>
    <s v="Yes"/>
    <s v="Yes"/>
    <x v="1"/>
    <s v="Yes"/>
    <x v="1"/>
    <n v="104.1"/>
    <n v="5645.8"/>
    <n v="0"/>
    <n v="0"/>
    <n v="2286.9"/>
    <n v="7932.7"/>
    <s v="Stayed"/>
    <x v="0"/>
    <s v="other"/>
    <n v="0"/>
    <s v="&gt;100"/>
    <n v="0"/>
    <x v="1"/>
    <x v="2"/>
  </r>
  <r>
    <s v="41762-RAJ"/>
    <x v="1"/>
    <n v="30"/>
    <s v="Yes"/>
    <x v="8"/>
    <n v="9"/>
    <n v="13"/>
    <s v="None"/>
    <x v="0"/>
    <s v="No"/>
    <x v="0"/>
    <s v="Fiber Optic"/>
    <x v="1"/>
    <s v="No"/>
    <x v="0"/>
    <s v="No"/>
    <x v="0"/>
    <s v="Yes"/>
    <s v="Yes"/>
    <s v="Yes"/>
    <x v="1"/>
    <s v="Yes"/>
    <x v="1"/>
    <n v="95.6"/>
    <n v="95.6"/>
    <n v="0"/>
    <n v="0"/>
    <n v="6.67"/>
    <n v="102.27"/>
    <s v="Churned"/>
    <x v="0"/>
    <s v="Don't know"/>
    <n v="1"/>
    <s v="50-100"/>
    <n v="0"/>
    <x v="2"/>
    <x v="1"/>
  </r>
  <r>
    <s v="66413-TAM"/>
    <x v="1"/>
    <n v="53"/>
    <s v="No"/>
    <x v="4"/>
    <n v="12"/>
    <n v="4"/>
    <s v="None"/>
    <x v="0"/>
    <s v="No"/>
    <x v="0"/>
    <s v="Fiber Optic"/>
    <x v="0"/>
    <s v="No"/>
    <x v="0"/>
    <s v="No"/>
    <x v="0"/>
    <s v="No"/>
    <s v="No"/>
    <s v="No"/>
    <x v="1"/>
    <s v="Yes"/>
    <x v="1"/>
    <n v="80.5"/>
    <n v="232.35"/>
    <n v="0"/>
    <n v="0"/>
    <n v="80.58"/>
    <n v="312.93"/>
    <s v="Joined"/>
    <x v="0"/>
    <s v="other"/>
    <n v="0"/>
    <s v="50-100"/>
    <n v="1"/>
    <x v="1"/>
    <x v="4"/>
  </r>
  <r>
    <s v="46097-AND"/>
    <x v="0"/>
    <n v="28"/>
    <s v="Yes"/>
    <x v="10"/>
    <n v="11"/>
    <n v="33"/>
    <s v="Deal 5"/>
    <x v="0"/>
    <s v="Yes"/>
    <x v="0"/>
    <s v="Fiber Optic"/>
    <x v="0"/>
    <s v="No"/>
    <x v="0"/>
    <s v="No"/>
    <x v="1"/>
    <s v="No"/>
    <s v="Yes"/>
    <s v="Yes"/>
    <x v="1"/>
    <s v="Yes"/>
    <x v="1"/>
    <n v="74.900000000000006"/>
    <n v="74.900000000000006"/>
    <n v="0"/>
    <n v="0"/>
    <n v="1.84"/>
    <n v="76.739999999999995"/>
    <s v="Churned"/>
    <x v="0"/>
    <s v="Moved"/>
    <n v="1"/>
    <s v="50-100"/>
    <n v="0"/>
    <x v="2"/>
    <x v="0"/>
  </r>
  <r>
    <s v="92714-AND"/>
    <x v="1"/>
    <n v="69"/>
    <s v="Yes"/>
    <x v="10"/>
    <n v="5"/>
    <n v="14"/>
    <s v="None"/>
    <x v="0"/>
    <s v="No"/>
    <x v="0"/>
    <s v="Fiber Optic"/>
    <x v="1"/>
    <s v="No"/>
    <x v="0"/>
    <s v="No"/>
    <x v="1"/>
    <s v="No"/>
    <s v="No"/>
    <s v="Yes"/>
    <x v="2"/>
    <s v="Yes"/>
    <x v="0"/>
    <n v="73.55"/>
    <n v="2094.65"/>
    <n v="0"/>
    <n v="0"/>
    <n v="1471.88"/>
    <n v="3566.53"/>
    <s v="Stayed"/>
    <x v="0"/>
    <s v="other"/>
    <n v="0"/>
    <s v="50-100"/>
    <n v="0"/>
    <x v="1"/>
    <x v="1"/>
  </r>
  <r>
    <s v="54000-KAR"/>
    <x v="0"/>
    <n v="58"/>
    <s v="No"/>
    <x v="3"/>
    <n v="4"/>
    <n v="6"/>
    <s v="None"/>
    <x v="0"/>
    <s v="Yes"/>
    <x v="0"/>
    <s v="Fiber Optic"/>
    <x v="0"/>
    <s v="No"/>
    <x v="1"/>
    <s v="Yes"/>
    <x v="0"/>
    <s v="Yes"/>
    <s v="Yes"/>
    <s v="Yes"/>
    <x v="0"/>
    <s v="Yes"/>
    <x v="1"/>
    <n v="108.3"/>
    <n v="4586.1499999999996"/>
    <n v="0"/>
    <n v="0"/>
    <n v="1782.9"/>
    <n v="6369.05"/>
    <s v="Stayed"/>
    <x v="0"/>
    <s v="other"/>
    <n v="0"/>
    <s v="&gt;100"/>
    <n v="0"/>
    <x v="1"/>
    <x v="3"/>
  </r>
  <r>
    <s v="23048-MAH"/>
    <x v="1"/>
    <n v="25"/>
    <s v="No"/>
    <x v="1"/>
    <n v="8"/>
    <n v="11"/>
    <s v="None"/>
    <x v="0"/>
    <s v="No"/>
    <x v="0"/>
    <s v="Cable"/>
    <x v="1"/>
    <s v="Yes"/>
    <x v="1"/>
    <s v="Yes"/>
    <x v="0"/>
    <s v="Yes"/>
    <s v="Yes"/>
    <s v="Yes"/>
    <x v="2"/>
    <s v="No"/>
    <x v="0"/>
    <n v="87.25"/>
    <n v="6328.7"/>
    <n v="0"/>
    <n v="0"/>
    <n v="3413.68"/>
    <n v="9742.3799999999992"/>
    <s v="Stayed"/>
    <x v="0"/>
    <s v="other"/>
    <n v="0"/>
    <s v="50-100"/>
    <n v="0"/>
    <x v="2"/>
    <x v="3"/>
  </r>
  <r>
    <s v="87000-MAH"/>
    <x v="0"/>
    <n v="42"/>
    <s v="Yes"/>
    <x v="1"/>
    <n v="14"/>
    <n v="13"/>
    <s v="None"/>
    <x v="0"/>
    <s v="No"/>
    <x v="0"/>
    <s v="Fiber Optic"/>
    <x v="0"/>
    <s v="No"/>
    <x v="0"/>
    <s v="Yes"/>
    <x v="0"/>
    <s v="Yes"/>
    <s v="Yes"/>
    <s v="Yes"/>
    <x v="1"/>
    <s v="Yes"/>
    <x v="1"/>
    <n v="96"/>
    <n v="2122.4499999999998"/>
    <n v="0"/>
    <n v="0"/>
    <n v="594.24"/>
    <n v="2716.69"/>
    <s v="Churned"/>
    <x v="1"/>
    <s v="Competitor had better devices"/>
    <n v="1"/>
    <s v="50-100"/>
    <n v="0"/>
    <x v="0"/>
    <x v="1"/>
  </r>
  <r>
    <s v="84201-PUN"/>
    <x v="1"/>
    <n v="35"/>
    <s v="No"/>
    <x v="13"/>
    <n v="11"/>
    <n v="36"/>
    <s v="None"/>
    <x v="0"/>
    <s v="No"/>
    <x v="0"/>
    <s v="Cable"/>
    <x v="1"/>
    <s v="No"/>
    <x v="1"/>
    <s v="No"/>
    <x v="1"/>
    <s v="Yes"/>
    <s v="Yes"/>
    <s v="Yes"/>
    <x v="1"/>
    <s v="Yes"/>
    <x v="0"/>
    <n v="63.15"/>
    <n v="816.8"/>
    <n v="0"/>
    <n v="0"/>
    <n v="509.6"/>
    <n v="1326.4"/>
    <s v="Stayed"/>
    <x v="0"/>
    <s v="other"/>
    <n v="0"/>
    <s v="50-100"/>
    <n v="0"/>
    <x v="0"/>
    <x v="0"/>
  </r>
  <r>
    <s v="33035-WES"/>
    <x v="0"/>
    <n v="62"/>
    <s v="No"/>
    <x v="2"/>
    <n v="5"/>
    <n v="6"/>
    <s v="Deal 5"/>
    <x v="1"/>
    <s v="No"/>
    <x v="0"/>
    <s v="Cable"/>
    <x v="0"/>
    <s v="No"/>
    <x v="0"/>
    <s v="No"/>
    <x v="1"/>
    <s v="No"/>
    <s v="No"/>
    <s v="Yes"/>
    <x v="1"/>
    <s v="No"/>
    <x v="1"/>
    <n v="24.8"/>
    <n v="24.8"/>
    <n v="0"/>
    <n v="0"/>
    <n v="0"/>
    <n v="24.8"/>
    <s v="Churned"/>
    <x v="2"/>
    <s v="Service dissatisfaction"/>
    <n v="1"/>
    <s v="20-50"/>
    <n v="0"/>
    <x v="1"/>
    <x v="3"/>
  </r>
  <r>
    <s v="15947-HAR"/>
    <x v="1"/>
    <n v="59"/>
    <s v="No"/>
    <x v="15"/>
    <n v="11"/>
    <n v="28"/>
    <s v="None"/>
    <x v="0"/>
    <s v="Yes"/>
    <x v="0"/>
    <s v="DSL"/>
    <x v="0"/>
    <s v="Yes"/>
    <x v="0"/>
    <s v="Yes"/>
    <x v="1"/>
    <s v="Yes"/>
    <s v="Yes"/>
    <s v="Yes"/>
    <x v="1"/>
    <s v="No"/>
    <x v="0"/>
    <n v="68.150000000000006"/>
    <n v="2656.3"/>
    <n v="0"/>
    <n v="0"/>
    <n v="805.22"/>
    <n v="3461.52"/>
    <s v="Stayed"/>
    <x v="0"/>
    <s v="other"/>
    <n v="0"/>
    <s v="50-100"/>
    <n v="0"/>
    <x v="1"/>
    <x v="0"/>
  </r>
  <r>
    <s v="99179-WES"/>
    <x v="1"/>
    <n v="57"/>
    <s v="No"/>
    <x v="2"/>
    <n v="3"/>
    <n v="28"/>
    <s v="None"/>
    <x v="0"/>
    <s v="No"/>
    <x v="1"/>
    <s v="No"/>
    <x v="0"/>
    <s v="No"/>
    <x v="0"/>
    <s v="No"/>
    <x v="1"/>
    <s v="No"/>
    <s v="No"/>
    <s v="No"/>
    <x v="2"/>
    <s v="No"/>
    <x v="0"/>
    <n v="19.5"/>
    <n v="96.85"/>
    <n v="0"/>
    <n v="0"/>
    <n v="14.28"/>
    <n v="111.13"/>
    <s v="Stayed"/>
    <x v="0"/>
    <s v="other"/>
    <n v="0"/>
    <s v="&lt;20"/>
    <n v="0"/>
    <x v="1"/>
    <x v="0"/>
  </r>
  <r>
    <s v="89280-UTT"/>
    <x v="1"/>
    <n v="53"/>
    <s v="No"/>
    <x v="7"/>
    <n v="6"/>
    <n v="10"/>
    <s v="Deal 1"/>
    <x v="0"/>
    <s v="Yes"/>
    <x v="0"/>
    <s v="DSL"/>
    <x v="1"/>
    <s v="Yes"/>
    <x v="1"/>
    <s v="Yes"/>
    <x v="0"/>
    <s v="Yes"/>
    <s v="Yes"/>
    <s v="Yes"/>
    <x v="2"/>
    <s v="Yes"/>
    <x v="1"/>
    <n v="89.05"/>
    <n v="6185.8"/>
    <n v="0"/>
    <n v="0"/>
    <n v="3257.88"/>
    <n v="9443.68"/>
    <s v="Stayed"/>
    <x v="0"/>
    <s v="other"/>
    <n v="0"/>
    <s v="50-100"/>
    <n v="0"/>
    <x v="1"/>
    <x v="3"/>
  </r>
  <r>
    <s v="52527-RAJ"/>
    <x v="1"/>
    <n v="51"/>
    <s v="No"/>
    <x v="8"/>
    <n v="1"/>
    <n v="26"/>
    <s v="Deal 2"/>
    <x v="0"/>
    <s v="Yes"/>
    <x v="1"/>
    <s v="No"/>
    <x v="0"/>
    <s v="No"/>
    <x v="0"/>
    <s v="No"/>
    <x v="1"/>
    <s v="No"/>
    <s v="No"/>
    <s v="No"/>
    <x v="2"/>
    <s v="No"/>
    <x v="1"/>
    <n v="25.3"/>
    <n v="1554.9"/>
    <n v="0"/>
    <n v="0"/>
    <n v="2462.5700000000002"/>
    <n v="4017.47"/>
    <s v="Stayed"/>
    <x v="0"/>
    <s v="other"/>
    <n v="0"/>
    <s v="20-50"/>
    <n v="0"/>
    <x v="1"/>
    <x v="0"/>
  </r>
  <r>
    <s v="63610-TAM"/>
    <x v="1"/>
    <n v="40"/>
    <s v="Yes"/>
    <x v="4"/>
    <n v="4"/>
    <n v="23"/>
    <s v="None"/>
    <x v="0"/>
    <s v="No"/>
    <x v="0"/>
    <s v="DSL"/>
    <x v="1"/>
    <s v="No"/>
    <x v="1"/>
    <s v="No"/>
    <x v="0"/>
    <s v="No"/>
    <s v="No"/>
    <s v="Yes"/>
    <x v="2"/>
    <s v="No"/>
    <x v="0"/>
    <n v="64.25"/>
    <n v="1024"/>
    <n v="0"/>
    <n v="0"/>
    <n v="372.96"/>
    <n v="1396.96"/>
    <s v="Stayed"/>
    <x v="0"/>
    <s v="other"/>
    <n v="0"/>
    <s v="50-100"/>
    <n v="0"/>
    <x v="0"/>
    <x v="2"/>
  </r>
  <r>
    <s v="63300-UTT"/>
    <x v="0"/>
    <n v="58"/>
    <s v="No"/>
    <x v="7"/>
    <n v="4"/>
    <n v="1"/>
    <s v="Deal 5"/>
    <x v="0"/>
    <s v="No"/>
    <x v="0"/>
    <s v="Fiber Optic"/>
    <x v="0"/>
    <s v="No"/>
    <x v="0"/>
    <s v="No"/>
    <x v="0"/>
    <s v="No"/>
    <s v="No"/>
    <s v="Yes"/>
    <x v="1"/>
    <s v="No"/>
    <x v="1"/>
    <n v="78.8"/>
    <n v="78.8"/>
    <n v="0"/>
    <n v="0"/>
    <n v="28.04"/>
    <n v="106.84"/>
    <s v="Churned"/>
    <x v="4"/>
    <s v="Attitude of service provider"/>
    <n v="1"/>
    <s v="50-100"/>
    <n v="0"/>
    <x v="1"/>
    <x v="4"/>
  </r>
  <r>
    <s v="83803-TAM"/>
    <x v="1"/>
    <n v="28"/>
    <s v="No"/>
    <x v="4"/>
    <n v="4"/>
    <n v="15"/>
    <s v="None"/>
    <x v="0"/>
    <s v="No"/>
    <x v="0"/>
    <s v="Cable"/>
    <x v="1"/>
    <s v="Yes"/>
    <x v="1"/>
    <s v="Yes"/>
    <x v="1"/>
    <s v="No"/>
    <s v="No"/>
    <s v="Yes"/>
    <x v="2"/>
    <s v="No"/>
    <x v="0"/>
    <n v="65.650000000000006"/>
    <n v="3047.15"/>
    <n v="0"/>
    <n v="0"/>
    <n v="2148.66"/>
    <n v="5195.8100000000004"/>
    <s v="Stayed"/>
    <x v="0"/>
    <s v="other"/>
    <n v="0"/>
    <s v="50-100"/>
    <n v="0"/>
    <x v="2"/>
    <x v="1"/>
  </r>
  <r>
    <s v="61376-AND"/>
    <x v="0"/>
    <n v="65"/>
    <s v="Yes"/>
    <x v="10"/>
    <n v="4"/>
    <n v="26"/>
    <s v="None"/>
    <x v="0"/>
    <s v="No"/>
    <x v="0"/>
    <s v="Fiber Optic"/>
    <x v="1"/>
    <s v="No"/>
    <x v="1"/>
    <s v="Yes"/>
    <x v="0"/>
    <s v="Yes"/>
    <s v="No"/>
    <s v="No"/>
    <x v="2"/>
    <s v="Yes"/>
    <x v="0"/>
    <n v="104.1"/>
    <n v="7447.7"/>
    <n v="0"/>
    <n v="40"/>
    <n v="1211.04"/>
    <n v="8698.74"/>
    <s v="Stayed"/>
    <x v="0"/>
    <s v="other"/>
    <n v="0"/>
    <s v="&gt;100"/>
    <n v="0"/>
    <x v="1"/>
    <x v="0"/>
  </r>
  <r>
    <s v="88898-HAR"/>
    <x v="0"/>
    <n v="50"/>
    <s v="No"/>
    <x v="15"/>
    <n v="8"/>
    <n v="31"/>
    <s v="Deal 5"/>
    <x v="0"/>
    <s v="No"/>
    <x v="0"/>
    <s v="Fiber Optic"/>
    <x v="0"/>
    <s v="No"/>
    <x v="0"/>
    <s v="No"/>
    <x v="0"/>
    <s v="No"/>
    <s v="No"/>
    <s v="No"/>
    <x v="1"/>
    <s v="No"/>
    <x v="1"/>
    <n v="77.849999999999994"/>
    <n v="299.2"/>
    <n v="0"/>
    <n v="10"/>
    <n v="171.2"/>
    <n v="480.4"/>
    <s v="Churned"/>
    <x v="0"/>
    <s v="Don't know"/>
    <n v="1"/>
    <s v="50-100"/>
    <n v="0"/>
    <x v="1"/>
    <x v="0"/>
  </r>
  <r>
    <s v="81850-MAH"/>
    <x v="1"/>
    <n v="26"/>
    <s v="No"/>
    <x v="1"/>
    <n v="0"/>
    <n v="19"/>
    <s v="None"/>
    <x v="0"/>
    <s v="No"/>
    <x v="1"/>
    <s v="No"/>
    <x v="0"/>
    <s v="No"/>
    <x v="0"/>
    <s v="No"/>
    <x v="1"/>
    <s v="No"/>
    <s v="No"/>
    <s v="No"/>
    <x v="1"/>
    <s v="No"/>
    <x v="0"/>
    <n v="19.95"/>
    <n v="107.05"/>
    <n v="0"/>
    <n v="0"/>
    <n v="120.8"/>
    <n v="227.85"/>
    <s v="Stayed"/>
    <x v="0"/>
    <s v="other"/>
    <n v="0"/>
    <s v="&lt;20"/>
    <n v="0"/>
    <x v="2"/>
    <x v="2"/>
  </r>
  <r>
    <s v="78312-MAH"/>
    <x v="1"/>
    <n v="46"/>
    <s v="Yes"/>
    <x v="1"/>
    <n v="4"/>
    <n v="27"/>
    <s v="Deal 2"/>
    <x v="0"/>
    <s v="Yes"/>
    <x v="0"/>
    <s v="Fiber Optic"/>
    <x v="0"/>
    <s v="Yes"/>
    <x v="1"/>
    <s v="No"/>
    <x v="0"/>
    <s v="Yes"/>
    <s v="Yes"/>
    <s v="Yes"/>
    <x v="1"/>
    <s v="Yes"/>
    <x v="1"/>
    <n v="106.15"/>
    <n v="6411.25"/>
    <n v="0"/>
    <n v="0"/>
    <n v="598.79999999999995"/>
    <n v="7010.05"/>
    <s v="Stayed"/>
    <x v="0"/>
    <s v="other"/>
    <n v="0"/>
    <s v="&gt;100"/>
    <n v="0"/>
    <x v="0"/>
    <x v="0"/>
  </r>
  <r>
    <s v="58240-TAM"/>
    <x v="0"/>
    <n v="41"/>
    <s v="Yes"/>
    <x v="4"/>
    <n v="6"/>
    <n v="1"/>
    <s v="None"/>
    <x v="0"/>
    <s v="No"/>
    <x v="0"/>
    <s v="Fiber Optic"/>
    <x v="0"/>
    <s v="No"/>
    <x v="0"/>
    <s v="No"/>
    <x v="1"/>
    <s v="No"/>
    <s v="No"/>
    <s v="Yes"/>
    <x v="1"/>
    <s v="Yes"/>
    <x v="1"/>
    <n v="70.099999999999994"/>
    <n v="659.65"/>
    <n v="34.69"/>
    <n v="0"/>
    <n v="220.3"/>
    <n v="845.26"/>
    <s v="Churned"/>
    <x v="2"/>
    <s v="Network reliability"/>
    <n v="1"/>
    <s v="50-100"/>
    <n v="0"/>
    <x v="0"/>
    <x v="4"/>
  </r>
  <r>
    <s v="97615-MAH"/>
    <x v="1"/>
    <n v="23"/>
    <s v="Yes"/>
    <x v="1"/>
    <n v="11"/>
    <n v="10"/>
    <s v="Deal 5"/>
    <x v="0"/>
    <s v="No"/>
    <x v="1"/>
    <s v="No"/>
    <x v="0"/>
    <s v="No"/>
    <x v="0"/>
    <s v="No"/>
    <x v="1"/>
    <s v="No"/>
    <s v="No"/>
    <s v="No"/>
    <x v="1"/>
    <s v="No"/>
    <x v="0"/>
    <n v="20.2"/>
    <n v="20.2"/>
    <n v="0"/>
    <n v="0"/>
    <n v="41.1"/>
    <n v="61.3"/>
    <s v="Joined"/>
    <x v="0"/>
    <s v="other"/>
    <n v="0"/>
    <s v="20-50"/>
    <n v="1"/>
    <x v="2"/>
    <x v="3"/>
  </r>
  <r>
    <s v="77411-WES"/>
    <x v="1"/>
    <n v="72"/>
    <s v="No"/>
    <x v="2"/>
    <n v="13"/>
    <n v="36"/>
    <s v="None"/>
    <x v="0"/>
    <s v="No"/>
    <x v="0"/>
    <s v="Fiber Optic"/>
    <x v="1"/>
    <s v="Yes"/>
    <x v="0"/>
    <s v="No"/>
    <x v="0"/>
    <s v="Yes"/>
    <s v="No"/>
    <s v="Yes"/>
    <x v="0"/>
    <s v="No"/>
    <x v="2"/>
    <n v="99.1"/>
    <n v="3877.95"/>
    <n v="0"/>
    <n v="0"/>
    <n v="356.07"/>
    <n v="4234.0200000000004"/>
    <s v="Stayed"/>
    <x v="0"/>
    <s v="other"/>
    <n v="0"/>
    <s v="50-100"/>
    <n v="0"/>
    <x v="1"/>
    <x v="0"/>
  </r>
  <r>
    <s v="66148-AND"/>
    <x v="1"/>
    <n v="20"/>
    <s v="Yes"/>
    <x v="10"/>
    <n v="5"/>
    <n v="7"/>
    <s v="Deal 1"/>
    <x v="0"/>
    <s v="No"/>
    <x v="0"/>
    <s v="Cable"/>
    <x v="1"/>
    <s v="Yes"/>
    <x v="1"/>
    <s v="Yes"/>
    <x v="1"/>
    <s v="Yes"/>
    <s v="Yes"/>
    <s v="Yes"/>
    <x v="2"/>
    <s v="Yes"/>
    <x v="0"/>
    <n v="73"/>
    <n v="5265.2"/>
    <n v="0"/>
    <n v="0"/>
    <n v="1657.44"/>
    <n v="6922.64"/>
    <s v="Stayed"/>
    <x v="0"/>
    <s v="other"/>
    <n v="0"/>
    <s v="50-100"/>
    <n v="0"/>
    <x v="3"/>
    <x v="3"/>
  </r>
  <r>
    <s v="73718-JAM"/>
    <x v="1"/>
    <n v="41"/>
    <s v="Yes"/>
    <x v="16"/>
    <n v="1"/>
    <n v="20"/>
    <s v="None"/>
    <x v="0"/>
    <s v="Yes"/>
    <x v="0"/>
    <s v="Fiber Optic"/>
    <x v="0"/>
    <s v="Yes"/>
    <x v="1"/>
    <s v="Yes"/>
    <x v="0"/>
    <s v="Yes"/>
    <s v="Yes"/>
    <s v="Yes"/>
    <x v="2"/>
    <s v="Yes"/>
    <x v="1"/>
    <n v="107.95"/>
    <n v="5293.2"/>
    <n v="0"/>
    <n v="0"/>
    <n v="316.05"/>
    <n v="5609.25"/>
    <s v="Churned"/>
    <x v="1"/>
    <s v="Competitor made better offer"/>
    <n v="1"/>
    <s v="&gt;100"/>
    <n v="0"/>
    <x v="0"/>
    <x v="2"/>
  </r>
  <r>
    <s v="63688-HAR"/>
    <x v="1"/>
    <n v="44"/>
    <s v="Yes"/>
    <x v="15"/>
    <n v="13"/>
    <n v="11"/>
    <s v="Deal 2"/>
    <x v="0"/>
    <s v="No"/>
    <x v="0"/>
    <s v="DSL"/>
    <x v="1"/>
    <s v="Yes"/>
    <x v="0"/>
    <s v="No"/>
    <x v="1"/>
    <s v="No"/>
    <s v="No"/>
    <s v="Yes"/>
    <x v="0"/>
    <s v="No"/>
    <x v="1"/>
    <n v="56.15"/>
    <n v="3487.95"/>
    <n v="0"/>
    <n v="0"/>
    <n v="493.52"/>
    <n v="3981.47"/>
    <s v="Stayed"/>
    <x v="0"/>
    <s v="other"/>
    <n v="0"/>
    <s v="50-100"/>
    <n v="0"/>
    <x v="0"/>
    <x v="3"/>
  </r>
  <r>
    <s v="57326-JAM"/>
    <x v="1"/>
    <n v="24"/>
    <s v="Yes"/>
    <x v="16"/>
    <n v="5"/>
    <n v="9"/>
    <s v="None"/>
    <x v="0"/>
    <s v="No"/>
    <x v="0"/>
    <s v="Fiber Optic"/>
    <x v="1"/>
    <s v="No"/>
    <x v="0"/>
    <s v="No"/>
    <x v="1"/>
    <s v="No"/>
    <s v="Yes"/>
    <s v="Yes"/>
    <x v="1"/>
    <s v="Yes"/>
    <x v="0"/>
    <n v="73.599999999999994"/>
    <n v="73.599999999999994"/>
    <n v="0"/>
    <n v="0"/>
    <n v="6.19"/>
    <n v="79.790000000000006"/>
    <s v="Churned"/>
    <x v="1"/>
    <s v="Competitor made better offer"/>
    <n v="1"/>
    <s v="50-100"/>
    <n v="0"/>
    <x v="2"/>
    <x v="3"/>
  </r>
  <r>
    <s v="27654-TAM"/>
    <x v="1"/>
    <n v="36"/>
    <s v="Yes"/>
    <x v="4"/>
    <n v="6"/>
    <n v="25"/>
    <s v="None"/>
    <x v="0"/>
    <s v="Yes"/>
    <x v="0"/>
    <s v="Fiber Optic"/>
    <x v="0"/>
    <s v="No"/>
    <x v="0"/>
    <s v="No"/>
    <x v="0"/>
    <s v="Yes"/>
    <s v="Yes"/>
    <s v="Yes"/>
    <x v="1"/>
    <s v="Yes"/>
    <x v="1"/>
    <n v="97.65"/>
    <n v="3207.55"/>
    <n v="0"/>
    <n v="0"/>
    <n v="1473.22"/>
    <n v="4680.7700000000004"/>
    <s v="Churned"/>
    <x v="0"/>
    <s v="Don't know"/>
    <n v="1"/>
    <s v="50-100"/>
    <n v="0"/>
    <x v="0"/>
    <x v="0"/>
  </r>
  <r>
    <s v="42089-MAH"/>
    <x v="1"/>
    <n v="32"/>
    <s v="No"/>
    <x v="1"/>
    <n v="2"/>
    <n v="34"/>
    <s v="Deal 5"/>
    <x v="0"/>
    <s v="No"/>
    <x v="1"/>
    <s v="No"/>
    <x v="0"/>
    <s v="No"/>
    <x v="0"/>
    <s v="No"/>
    <x v="1"/>
    <s v="No"/>
    <s v="No"/>
    <s v="No"/>
    <x v="1"/>
    <s v="No"/>
    <x v="0"/>
    <n v="20.7"/>
    <n v="57.5"/>
    <n v="0"/>
    <n v="0"/>
    <n v="115.23"/>
    <n v="172.73"/>
    <s v="Joined"/>
    <x v="0"/>
    <s v="other"/>
    <n v="0"/>
    <s v="20-50"/>
    <n v="1"/>
    <x v="2"/>
    <x v="0"/>
  </r>
  <r>
    <s v="83333-BIH"/>
    <x v="1"/>
    <n v="19"/>
    <s v="No"/>
    <x v="9"/>
    <n v="4"/>
    <n v="3"/>
    <s v="None"/>
    <x v="0"/>
    <s v="Yes"/>
    <x v="0"/>
    <s v="Fiber Optic"/>
    <x v="0"/>
    <s v="Yes"/>
    <x v="1"/>
    <s v="No"/>
    <x v="0"/>
    <s v="Yes"/>
    <s v="Yes"/>
    <s v="Yes"/>
    <x v="1"/>
    <s v="Yes"/>
    <x v="1"/>
    <n v="107.4"/>
    <n v="5121.3"/>
    <n v="0"/>
    <n v="0"/>
    <n v="249.12"/>
    <n v="5370.42"/>
    <s v="Churned"/>
    <x v="4"/>
    <s v="Attitude of support person"/>
    <n v="1"/>
    <s v="&gt;100"/>
    <n v="0"/>
    <x v="3"/>
    <x v="4"/>
  </r>
  <r>
    <s v="23608-GUJ"/>
    <x v="1"/>
    <n v="65"/>
    <s v="Yes"/>
    <x v="6"/>
    <n v="14"/>
    <n v="32"/>
    <s v="Deal 2"/>
    <x v="1"/>
    <s v="No"/>
    <x v="0"/>
    <s v="DSL"/>
    <x v="0"/>
    <s v="Yes"/>
    <x v="1"/>
    <s v="No"/>
    <x v="0"/>
    <s v="Yes"/>
    <s v="No"/>
    <s v="Yes"/>
    <x v="1"/>
    <s v="No"/>
    <x v="0"/>
    <n v="55.55"/>
    <n v="2342.1999999999998"/>
    <n v="0"/>
    <n v="0"/>
    <n v="0"/>
    <n v="2342.1999999999998"/>
    <s v="Churned"/>
    <x v="1"/>
    <s v="Competitor had better devices"/>
    <n v="1"/>
    <s v="50-100"/>
    <n v="0"/>
    <x v="1"/>
    <x v="0"/>
  </r>
  <r>
    <s v="16141-UTT"/>
    <x v="1"/>
    <n v="49"/>
    <s v="No"/>
    <x v="7"/>
    <n v="15"/>
    <n v="35"/>
    <s v="None"/>
    <x v="0"/>
    <s v="Yes"/>
    <x v="0"/>
    <s v="Fiber Optic"/>
    <x v="1"/>
    <s v="No"/>
    <x v="0"/>
    <s v="No"/>
    <x v="1"/>
    <s v="No"/>
    <s v="No"/>
    <s v="Yes"/>
    <x v="1"/>
    <s v="Yes"/>
    <x v="1"/>
    <n v="79.05"/>
    <n v="434.5"/>
    <n v="0"/>
    <n v="0"/>
    <n v="118.44"/>
    <n v="552.94000000000005"/>
    <s v="Churned"/>
    <x v="2"/>
    <s v="Network reliability"/>
    <n v="1"/>
    <s v="50-100"/>
    <n v="0"/>
    <x v="0"/>
    <x v="0"/>
  </r>
  <r>
    <s v="87831-PUN"/>
    <x v="1"/>
    <n v="36"/>
    <s v="No"/>
    <x v="13"/>
    <n v="2"/>
    <n v="12"/>
    <s v="None"/>
    <x v="0"/>
    <s v="No"/>
    <x v="0"/>
    <s v="DSL"/>
    <x v="0"/>
    <s v="No"/>
    <x v="0"/>
    <s v="No"/>
    <x v="1"/>
    <s v="Yes"/>
    <s v="Yes"/>
    <s v="Yes"/>
    <x v="1"/>
    <s v="Yes"/>
    <x v="0"/>
    <n v="55.3"/>
    <n v="238.5"/>
    <n v="0"/>
    <n v="0"/>
    <n v="84.12"/>
    <n v="322.62"/>
    <s v="Stayed"/>
    <x v="0"/>
    <s v="other"/>
    <n v="0"/>
    <s v="50-100"/>
    <n v="0"/>
    <x v="0"/>
    <x v="1"/>
  </r>
  <r>
    <s v="44871-KER"/>
    <x v="0"/>
    <n v="36"/>
    <s v="Yes"/>
    <x v="20"/>
    <n v="15"/>
    <n v="3"/>
    <s v="None"/>
    <x v="1"/>
    <s v="No"/>
    <x v="0"/>
    <s v="DSL"/>
    <x v="1"/>
    <s v="Yes"/>
    <x v="1"/>
    <s v="No"/>
    <x v="0"/>
    <s v="Yes"/>
    <s v="Yes"/>
    <s v="Yes"/>
    <x v="0"/>
    <s v="No"/>
    <x v="1"/>
    <n v="61.05"/>
    <n v="1540.2"/>
    <n v="0"/>
    <n v="0"/>
    <n v="0"/>
    <n v="1540.2"/>
    <s v="Stayed"/>
    <x v="0"/>
    <s v="other"/>
    <n v="0"/>
    <s v="50-100"/>
    <n v="0"/>
    <x v="0"/>
    <x v="4"/>
  </r>
  <r>
    <s v="12808-MAH"/>
    <x v="0"/>
    <n v="70"/>
    <s v="Yes"/>
    <x v="1"/>
    <n v="4"/>
    <n v="9"/>
    <s v="None"/>
    <x v="0"/>
    <s v="Yes"/>
    <x v="0"/>
    <s v="Fiber Optic"/>
    <x v="1"/>
    <s v="Yes"/>
    <x v="0"/>
    <s v="No"/>
    <x v="0"/>
    <s v="Yes"/>
    <s v="No"/>
    <s v="Yes"/>
    <x v="1"/>
    <s v="Yes"/>
    <x v="0"/>
    <n v="102.8"/>
    <n v="2660.2"/>
    <n v="0"/>
    <n v="0"/>
    <n v="912.5"/>
    <n v="3572.7"/>
    <s v="Churned"/>
    <x v="3"/>
    <s v="Price too high"/>
    <n v="1"/>
    <s v="&gt;100"/>
    <n v="0"/>
    <x v="1"/>
    <x v="3"/>
  </r>
  <r>
    <s v="34072-WES"/>
    <x v="1"/>
    <n v="58"/>
    <s v="No"/>
    <x v="2"/>
    <n v="3"/>
    <n v="7"/>
    <s v="Deal 2"/>
    <x v="0"/>
    <s v="Yes"/>
    <x v="1"/>
    <s v="No"/>
    <x v="0"/>
    <s v="No"/>
    <x v="0"/>
    <s v="No"/>
    <x v="1"/>
    <s v="No"/>
    <s v="No"/>
    <s v="No"/>
    <x v="2"/>
    <s v="No"/>
    <x v="1"/>
    <n v="24.95"/>
    <n v="1288"/>
    <n v="0"/>
    <n v="0"/>
    <n v="2261.85"/>
    <n v="3549.85"/>
    <s v="Stayed"/>
    <x v="0"/>
    <s v="other"/>
    <n v="0"/>
    <s v="20-50"/>
    <n v="0"/>
    <x v="1"/>
    <x v="3"/>
  </r>
  <r>
    <s v="75641-PUN"/>
    <x v="0"/>
    <n v="77"/>
    <s v="No"/>
    <x v="13"/>
    <n v="9"/>
    <n v="28"/>
    <s v="None"/>
    <x v="0"/>
    <s v="No"/>
    <x v="0"/>
    <s v="Fiber Optic"/>
    <x v="0"/>
    <s v="Yes"/>
    <x v="0"/>
    <s v="No"/>
    <x v="0"/>
    <s v="No"/>
    <s v="No"/>
    <s v="Yes"/>
    <x v="2"/>
    <s v="Yes"/>
    <x v="1"/>
    <n v="83.8"/>
    <n v="163.69999999999999"/>
    <n v="0"/>
    <n v="0"/>
    <n v="65.959999999999994"/>
    <n v="229.66"/>
    <s v="Joined"/>
    <x v="0"/>
    <s v="other"/>
    <n v="0"/>
    <s v="50-100"/>
    <n v="1"/>
    <x v="1"/>
    <x v="0"/>
  </r>
  <r>
    <s v="44466-MAH"/>
    <x v="1"/>
    <n v="43"/>
    <s v="No"/>
    <x v="1"/>
    <n v="14"/>
    <n v="31"/>
    <s v="Deal 1"/>
    <x v="0"/>
    <s v="Yes"/>
    <x v="0"/>
    <s v="Fiber Optic"/>
    <x v="1"/>
    <s v="Yes"/>
    <x v="1"/>
    <s v="Yes"/>
    <x v="0"/>
    <s v="No"/>
    <s v="No"/>
    <s v="Yes"/>
    <x v="0"/>
    <s v="Yes"/>
    <x v="1"/>
    <n v="104.55"/>
    <n v="6779.05"/>
    <n v="0"/>
    <n v="0"/>
    <n v="1081.74"/>
    <n v="7860.79"/>
    <s v="Stayed"/>
    <x v="0"/>
    <s v="other"/>
    <n v="0"/>
    <s v="&gt;100"/>
    <n v="0"/>
    <x v="0"/>
    <x v="0"/>
  </r>
  <r>
    <s v="33021-HAR"/>
    <x v="0"/>
    <n v="47"/>
    <s v="No"/>
    <x v="15"/>
    <n v="0"/>
    <n v="6"/>
    <s v="None"/>
    <x v="0"/>
    <s v="Yes"/>
    <x v="0"/>
    <s v="DSL"/>
    <x v="1"/>
    <s v="Yes"/>
    <x v="1"/>
    <s v="Yes"/>
    <x v="0"/>
    <s v="Yes"/>
    <s v="Yes"/>
    <s v="Yes"/>
    <x v="2"/>
    <s v="Yes"/>
    <x v="0"/>
    <n v="89.4"/>
    <n v="6376.55"/>
    <n v="0"/>
    <n v="0"/>
    <n v="198"/>
    <n v="6574.55"/>
    <s v="Stayed"/>
    <x v="0"/>
    <s v="other"/>
    <n v="0"/>
    <s v="50-100"/>
    <n v="0"/>
    <x v="0"/>
    <x v="3"/>
  </r>
  <r>
    <s v="36372-JAM"/>
    <x v="0"/>
    <n v="41"/>
    <s v="No"/>
    <x v="16"/>
    <n v="9"/>
    <n v="27"/>
    <s v="None"/>
    <x v="0"/>
    <s v="No"/>
    <x v="0"/>
    <s v="DSL"/>
    <x v="0"/>
    <s v="No"/>
    <x v="0"/>
    <s v="No"/>
    <x v="1"/>
    <s v="No"/>
    <s v="No"/>
    <s v="Yes"/>
    <x v="1"/>
    <s v="No"/>
    <x v="1"/>
    <n v="45.15"/>
    <n v="416.45"/>
    <n v="0"/>
    <n v="0"/>
    <n v="140.58000000000001"/>
    <n v="557.03"/>
    <s v="Churned"/>
    <x v="2"/>
    <s v="Product dissatisfaction"/>
    <n v="1"/>
    <s v="20-50"/>
    <n v="0"/>
    <x v="0"/>
    <x v="0"/>
  </r>
  <r>
    <s v="32377-DEL"/>
    <x v="1"/>
    <n v="59"/>
    <s v="Yes"/>
    <x v="0"/>
    <n v="10"/>
    <n v="31"/>
    <s v="None"/>
    <x v="0"/>
    <s v="No"/>
    <x v="0"/>
    <s v="Fiber Optic"/>
    <x v="1"/>
    <s v="No"/>
    <x v="1"/>
    <s v="No"/>
    <x v="0"/>
    <s v="No"/>
    <s v="No"/>
    <s v="Yes"/>
    <x v="1"/>
    <s v="Yes"/>
    <x v="1"/>
    <n v="89.4"/>
    <n v="1539.45"/>
    <n v="0"/>
    <n v="0"/>
    <n v="326.23"/>
    <n v="1865.68"/>
    <s v="Churned"/>
    <x v="2"/>
    <s v="Service dissatisfaction"/>
    <n v="1"/>
    <s v="50-100"/>
    <n v="0"/>
    <x v="1"/>
    <x v="0"/>
  </r>
  <r>
    <s v="84442-HAR"/>
    <x v="1"/>
    <n v="55"/>
    <s v="No"/>
    <x v="15"/>
    <n v="13"/>
    <n v="20"/>
    <s v="Deal 2"/>
    <x v="0"/>
    <s v="No"/>
    <x v="0"/>
    <s v="Cable"/>
    <x v="0"/>
    <s v="No"/>
    <x v="0"/>
    <s v="No"/>
    <x v="1"/>
    <s v="Yes"/>
    <s v="Yes"/>
    <s v="Yes"/>
    <x v="0"/>
    <s v="No"/>
    <x v="0"/>
    <n v="55.65"/>
    <n v="2688.85"/>
    <n v="0"/>
    <n v="0"/>
    <n v="93.38"/>
    <n v="2782.23"/>
    <s v="Stayed"/>
    <x v="0"/>
    <s v="other"/>
    <n v="0"/>
    <s v="50-100"/>
    <n v="0"/>
    <x v="1"/>
    <x v="2"/>
  </r>
  <r>
    <s v="13745-UTT"/>
    <x v="1"/>
    <n v="38"/>
    <s v="Yes"/>
    <x v="7"/>
    <n v="0"/>
    <n v="29"/>
    <s v="Deal 5"/>
    <x v="0"/>
    <s v="No"/>
    <x v="0"/>
    <s v="Fiber Optic"/>
    <x v="0"/>
    <s v="No"/>
    <x v="0"/>
    <s v="No"/>
    <x v="1"/>
    <s v="No"/>
    <s v="No"/>
    <s v="Yes"/>
    <x v="1"/>
    <s v="Yes"/>
    <x v="1"/>
    <n v="68.5"/>
    <n v="68.5"/>
    <n v="0"/>
    <n v="0"/>
    <n v="30.62"/>
    <n v="99.12"/>
    <s v="Churned"/>
    <x v="1"/>
    <s v="Competitor offered more data"/>
    <n v="1"/>
    <s v="50-100"/>
    <n v="0"/>
    <x v="0"/>
    <x v="0"/>
  </r>
  <r>
    <s v="69878-RAJ"/>
    <x v="0"/>
    <n v="35"/>
    <s v="No"/>
    <x v="8"/>
    <n v="1"/>
    <n v="34"/>
    <s v="Deal 2"/>
    <x v="0"/>
    <s v="No"/>
    <x v="0"/>
    <s v="DSL"/>
    <x v="1"/>
    <s v="Yes"/>
    <x v="1"/>
    <s v="Yes"/>
    <x v="0"/>
    <s v="Yes"/>
    <s v="Yes"/>
    <s v="Yes"/>
    <x v="2"/>
    <s v="Yes"/>
    <x v="0"/>
    <n v="83.25"/>
    <n v="4089.45"/>
    <n v="0"/>
    <n v="0"/>
    <n v="2057.34"/>
    <n v="6146.79"/>
    <s v="Stayed"/>
    <x v="0"/>
    <s v="other"/>
    <n v="0"/>
    <s v="50-100"/>
    <n v="0"/>
    <x v="0"/>
    <x v="0"/>
  </r>
  <r>
    <s v="52402-DEL"/>
    <x v="0"/>
    <n v="51"/>
    <s v="No"/>
    <x v="0"/>
    <n v="3"/>
    <n v="5"/>
    <s v="Deal 2"/>
    <x v="0"/>
    <s v="No"/>
    <x v="0"/>
    <s v="Cable"/>
    <x v="1"/>
    <s v="No"/>
    <x v="1"/>
    <s v="Yes"/>
    <x v="0"/>
    <s v="Yes"/>
    <s v="Yes"/>
    <s v="Yes"/>
    <x v="2"/>
    <s v="No"/>
    <x v="2"/>
    <n v="81"/>
    <n v="4985.8999999999996"/>
    <n v="0"/>
    <n v="0"/>
    <n v="825.84"/>
    <n v="5811.74"/>
    <s v="Stayed"/>
    <x v="0"/>
    <s v="other"/>
    <n v="0"/>
    <s v="50-100"/>
    <n v="0"/>
    <x v="1"/>
    <x v="4"/>
  </r>
  <r>
    <s v="63062-GUJ"/>
    <x v="1"/>
    <n v="74"/>
    <s v="No"/>
    <x v="6"/>
    <n v="8"/>
    <n v="2"/>
    <s v="None"/>
    <x v="0"/>
    <s v="No"/>
    <x v="1"/>
    <s v="No"/>
    <x v="0"/>
    <s v="No"/>
    <x v="0"/>
    <s v="No"/>
    <x v="1"/>
    <s v="No"/>
    <s v="No"/>
    <s v="No"/>
    <x v="0"/>
    <s v="Yes"/>
    <x v="1"/>
    <n v="20.75"/>
    <n v="485.2"/>
    <n v="37.64"/>
    <n v="0"/>
    <n v="1054.0899999999999"/>
    <n v="1501.65"/>
    <s v="Stayed"/>
    <x v="0"/>
    <s v="other"/>
    <n v="0"/>
    <s v="20-50"/>
    <n v="0"/>
    <x v="1"/>
    <x v="4"/>
  </r>
  <r>
    <s v="21792-PUN"/>
    <x v="1"/>
    <n v="29"/>
    <s v="No"/>
    <x v="13"/>
    <n v="8"/>
    <n v="8"/>
    <s v="Deal 3"/>
    <x v="0"/>
    <s v="No"/>
    <x v="0"/>
    <s v="Fiber Optic"/>
    <x v="1"/>
    <s v="No"/>
    <x v="0"/>
    <s v="No"/>
    <x v="1"/>
    <s v="Yes"/>
    <s v="Yes"/>
    <s v="Yes"/>
    <x v="0"/>
    <s v="Yes"/>
    <x v="1"/>
    <n v="82.85"/>
    <n v="2320.8000000000002"/>
    <n v="0"/>
    <n v="0"/>
    <n v="451.64"/>
    <n v="2772.44"/>
    <s v="Stayed"/>
    <x v="0"/>
    <s v="other"/>
    <n v="0"/>
    <s v="50-100"/>
    <n v="0"/>
    <x v="2"/>
    <x v="3"/>
  </r>
  <r>
    <s v="86709-TEL"/>
    <x v="0"/>
    <n v="36"/>
    <s v="No"/>
    <x v="5"/>
    <n v="6"/>
    <n v="19"/>
    <s v="Deal 5"/>
    <x v="0"/>
    <s v="Yes"/>
    <x v="0"/>
    <s v="Fiber Optic"/>
    <x v="0"/>
    <s v="No"/>
    <x v="0"/>
    <s v="No"/>
    <x v="1"/>
    <s v="No"/>
    <s v="No"/>
    <s v="Yes"/>
    <x v="1"/>
    <s v="Yes"/>
    <x v="0"/>
    <n v="74.75"/>
    <n v="229.5"/>
    <n v="0"/>
    <n v="0"/>
    <n v="105.54"/>
    <n v="335.04"/>
    <s v="Churned"/>
    <x v="1"/>
    <s v="Competitor had better devices"/>
    <n v="1"/>
    <s v="50-100"/>
    <n v="0"/>
    <x v="0"/>
    <x v="2"/>
  </r>
  <r>
    <s v="42786-UTT"/>
    <x v="0"/>
    <n v="42"/>
    <s v="No"/>
    <x v="7"/>
    <n v="0"/>
    <n v="1"/>
    <s v="Deal 2"/>
    <x v="0"/>
    <s v="No"/>
    <x v="1"/>
    <s v="No"/>
    <x v="0"/>
    <s v="No"/>
    <x v="0"/>
    <s v="No"/>
    <x v="1"/>
    <s v="No"/>
    <s v="No"/>
    <s v="No"/>
    <x v="2"/>
    <s v="No"/>
    <x v="0"/>
    <n v="19.25"/>
    <n v="855.1"/>
    <n v="0"/>
    <n v="0"/>
    <n v="765.6"/>
    <n v="1620.7"/>
    <s v="Stayed"/>
    <x v="0"/>
    <s v="other"/>
    <n v="0"/>
    <s v="&lt;20"/>
    <n v="0"/>
    <x v="0"/>
    <x v="4"/>
  </r>
  <r>
    <s v="68435-KAR"/>
    <x v="1"/>
    <n v="67"/>
    <s v="Yes"/>
    <x v="3"/>
    <n v="13"/>
    <n v="20"/>
    <s v="None"/>
    <x v="0"/>
    <s v="Yes"/>
    <x v="0"/>
    <s v="Fiber Optic"/>
    <x v="0"/>
    <s v="No"/>
    <x v="1"/>
    <s v="Yes"/>
    <x v="0"/>
    <s v="Yes"/>
    <s v="No"/>
    <s v="Yes"/>
    <x v="0"/>
    <s v="Yes"/>
    <x v="0"/>
    <n v="105.95"/>
    <n v="6975.25"/>
    <n v="0"/>
    <n v="0"/>
    <n v="1831.5"/>
    <n v="8806.75"/>
    <s v="Churned"/>
    <x v="0"/>
    <s v="Don't know"/>
    <n v="1"/>
    <s v="&gt;100"/>
    <n v="0"/>
    <x v="1"/>
    <x v="2"/>
  </r>
  <r>
    <s v="96211-HAR"/>
    <x v="1"/>
    <n v="58"/>
    <s v="No"/>
    <x v="15"/>
    <n v="6"/>
    <n v="35"/>
    <s v="Deal 3"/>
    <x v="0"/>
    <s v="Yes"/>
    <x v="0"/>
    <s v="DSL"/>
    <x v="1"/>
    <s v="No"/>
    <x v="1"/>
    <s v="No"/>
    <x v="0"/>
    <s v="Yes"/>
    <s v="Yes"/>
    <s v="Yes"/>
    <x v="2"/>
    <s v="No"/>
    <x v="0"/>
    <n v="78.599999999999994"/>
    <n v="1846.65"/>
    <n v="0"/>
    <n v="0"/>
    <n v="514.32000000000005"/>
    <n v="2360.9699999999998"/>
    <s v="Stayed"/>
    <x v="0"/>
    <s v="other"/>
    <n v="0"/>
    <s v="50-100"/>
    <n v="0"/>
    <x v="1"/>
    <x v="0"/>
  </r>
  <r>
    <s v="16003-MAD"/>
    <x v="1"/>
    <n v="53"/>
    <s v="Yes"/>
    <x v="11"/>
    <n v="15"/>
    <n v="32"/>
    <s v="Deal 4"/>
    <x v="0"/>
    <s v="Yes"/>
    <x v="0"/>
    <s v="DSL"/>
    <x v="0"/>
    <s v="No"/>
    <x v="0"/>
    <s v="No"/>
    <x v="0"/>
    <s v="Yes"/>
    <s v="Yes"/>
    <s v="Yes"/>
    <x v="1"/>
    <s v="No"/>
    <x v="2"/>
    <n v="69.599999999999994"/>
    <n v="1394.55"/>
    <n v="0"/>
    <n v="0"/>
    <n v="261.44"/>
    <n v="1655.99"/>
    <s v="Stayed"/>
    <x v="0"/>
    <s v="other"/>
    <n v="0"/>
    <s v="50-100"/>
    <n v="0"/>
    <x v="1"/>
    <x v="0"/>
  </r>
  <r>
    <s v="35841-KAR"/>
    <x v="1"/>
    <n v="53"/>
    <s v="No"/>
    <x v="3"/>
    <n v="5"/>
    <n v="4"/>
    <s v="Deal 5"/>
    <x v="0"/>
    <s v="Yes"/>
    <x v="0"/>
    <s v="Fiber Optic"/>
    <x v="0"/>
    <s v="Yes"/>
    <x v="0"/>
    <s v="Yes"/>
    <x v="1"/>
    <s v="No"/>
    <s v="No"/>
    <s v="Yes"/>
    <x v="1"/>
    <s v="Yes"/>
    <x v="1"/>
    <n v="85.4"/>
    <n v="401.1"/>
    <n v="45.37"/>
    <n v="0"/>
    <n v="211.45"/>
    <n v="567.17999999999995"/>
    <s v="Churned"/>
    <x v="2"/>
    <s v="Network reliability"/>
    <n v="1"/>
    <s v="50-100"/>
    <n v="0"/>
    <x v="1"/>
    <x v="4"/>
  </r>
  <r>
    <s v="79734-ASS"/>
    <x v="0"/>
    <n v="47"/>
    <s v="No"/>
    <x v="17"/>
    <n v="11"/>
    <n v="10"/>
    <s v="Deal 4"/>
    <x v="1"/>
    <s v="No"/>
    <x v="0"/>
    <s v="Cable"/>
    <x v="1"/>
    <s v="Yes"/>
    <x v="1"/>
    <s v="Yes"/>
    <x v="1"/>
    <s v="Yes"/>
    <s v="Yes"/>
    <s v="Yes"/>
    <x v="2"/>
    <s v="No"/>
    <x v="0"/>
    <n v="53.7"/>
    <n v="521"/>
    <n v="22.97"/>
    <n v="0"/>
    <n v="0"/>
    <n v="498.03"/>
    <s v="Stayed"/>
    <x v="0"/>
    <s v="other"/>
    <n v="0"/>
    <s v="50-100"/>
    <n v="0"/>
    <x v="0"/>
    <x v="3"/>
  </r>
  <r>
    <s v="54293-HAR"/>
    <x v="1"/>
    <n v="22"/>
    <s v="Yes"/>
    <x v="15"/>
    <n v="13"/>
    <n v="4"/>
    <s v="Deal 5"/>
    <x v="0"/>
    <s v="Yes"/>
    <x v="0"/>
    <s v="Fiber Optic"/>
    <x v="0"/>
    <s v="No"/>
    <x v="1"/>
    <s v="Yes"/>
    <x v="1"/>
    <s v="No"/>
    <s v="No"/>
    <s v="Yes"/>
    <x v="1"/>
    <s v="Yes"/>
    <x v="1"/>
    <n v="82.75"/>
    <n v="417.75"/>
    <n v="0"/>
    <n v="0"/>
    <n v="148.69999999999999"/>
    <n v="566.45000000000005"/>
    <s v="Stayed"/>
    <x v="0"/>
    <s v="other"/>
    <n v="0"/>
    <s v="50-100"/>
    <n v="0"/>
    <x v="2"/>
    <x v="4"/>
  </r>
  <r>
    <s v="51951-UTT"/>
    <x v="1"/>
    <n v="72"/>
    <s v="Yes"/>
    <x v="7"/>
    <n v="14"/>
    <n v="34"/>
    <s v="Deal 2"/>
    <x v="0"/>
    <s v="Yes"/>
    <x v="0"/>
    <s v="Fiber Optic"/>
    <x v="1"/>
    <s v="Yes"/>
    <x v="0"/>
    <s v="No"/>
    <x v="0"/>
    <s v="No"/>
    <s v="No"/>
    <s v="Yes"/>
    <x v="2"/>
    <s v="Yes"/>
    <x v="0"/>
    <n v="92.7"/>
    <n v="5968.4"/>
    <n v="0"/>
    <n v="0"/>
    <n v="1764.1"/>
    <n v="7732.5"/>
    <s v="Stayed"/>
    <x v="0"/>
    <s v="other"/>
    <n v="0"/>
    <s v="50-100"/>
    <n v="0"/>
    <x v="1"/>
    <x v="0"/>
  </r>
  <r>
    <s v="52886-HAR"/>
    <x v="1"/>
    <n v="69"/>
    <s v="Yes"/>
    <x v="15"/>
    <n v="14"/>
    <n v="12"/>
    <s v="None"/>
    <x v="0"/>
    <s v="Yes"/>
    <x v="0"/>
    <s v="DSL"/>
    <x v="1"/>
    <s v="Yes"/>
    <x v="1"/>
    <s v="No"/>
    <x v="0"/>
    <s v="Yes"/>
    <s v="Yes"/>
    <s v="Yes"/>
    <x v="2"/>
    <s v="Yes"/>
    <x v="0"/>
    <n v="84.1"/>
    <n v="6129.65"/>
    <n v="0"/>
    <n v="0"/>
    <n v="3412.8"/>
    <n v="9542.4500000000007"/>
    <s v="Stayed"/>
    <x v="0"/>
    <s v="other"/>
    <n v="0"/>
    <s v="50-100"/>
    <n v="0"/>
    <x v="1"/>
    <x v="1"/>
  </r>
  <r>
    <s v="54073-JAM"/>
    <x v="0"/>
    <n v="32"/>
    <s v="No"/>
    <x v="16"/>
    <n v="8"/>
    <n v="34"/>
    <s v="None"/>
    <x v="0"/>
    <s v="No"/>
    <x v="0"/>
    <s v="Fiber Optic"/>
    <x v="0"/>
    <s v="No"/>
    <x v="0"/>
    <s v="No"/>
    <x v="0"/>
    <s v="No"/>
    <s v="No"/>
    <s v="Yes"/>
    <x v="1"/>
    <s v="Yes"/>
    <x v="1"/>
    <n v="79.7"/>
    <n v="586.04999999999995"/>
    <n v="0"/>
    <n v="0"/>
    <n v="202.44"/>
    <n v="788.49"/>
    <s v="Churned"/>
    <x v="4"/>
    <s v="Attitude of support person"/>
    <n v="1"/>
    <s v="50-100"/>
    <n v="0"/>
    <x v="2"/>
    <x v="0"/>
  </r>
  <r>
    <s v="48929-JAM"/>
    <x v="1"/>
    <n v="30"/>
    <s v="Yes"/>
    <x v="16"/>
    <n v="9"/>
    <n v="9"/>
    <s v="None"/>
    <x v="0"/>
    <s v="Yes"/>
    <x v="0"/>
    <s v="Cable"/>
    <x v="0"/>
    <s v="No"/>
    <x v="1"/>
    <s v="Yes"/>
    <x v="1"/>
    <s v="No"/>
    <s v="No"/>
    <s v="Yes"/>
    <x v="1"/>
    <s v="Yes"/>
    <x v="1"/>
    <n v="87.25"/>
    <n v="3941.7"/>
    <n v="0"/>
    <n v="0"/>
    <n v="201.6"/>
    <n v="4143.3"/>
    <s v="Churned"/>
    <x v="1"/>
    <s v="Competitor made better offer"/>
    <n v="1"/>
    <s v="50-100"/>
    <n v="0"/>
    <x v="2"/>
    <x v="3"/>
  </r>
  <r>
    <s v="82777-UTT"/>
    <x v="0"/>
    <n v="48"/>
    <s v="No"/>
    <x v="7"/>
    <n v="5"/>
    <n v="7"/>
    <s v="Deal 5"/>
    <x v="0"/>
    <s v="No"/>
    <x v="0"/>
    <s v="DSL"/>
    <x v="1"/>
    <s v="Yes"/>
    <x v="0"/>
    <s v="Yes"/>
    <x v="0"/>
    <s v="No"/>
    <s v="No"/>
    <s v="Yes"/>
    <x v="1"/>
    <s v="Yes"/>
    <x v="2"/>
    <n v="68.95"/>
    <n v="593.85"/>
    <n v="0"/>
    <n v="0"/>
    <n v="311.76"/>
    <n v="905.61"/>
    <s v="Stayed"/>
    <x v="0"/>
    <s v="other"/>
    <n v="0"/>
    <s v="50-100"/>
    <n v="0"/>
    <x v="0"/>
    <x v="3"/>
  </r>
  <r>
    <s v="19013-JAM"/>
    <x v="1"/>
    <n v="45"/>
    <s v="Yes"/>
    <x v="16"/>
    <n v="14"/>
    <n v="34"/>
    <s v="Deal 1"/>
    <x v="0"/>
    <s v="Yes"/>
    <x v="0"/>
    <s v="Cable"/>
    <x v="1"/>
    <s v="Yes"/>
    <x v="1"/>
    <s v="Yes"/>
    <x v="0"/>
    <s v="No"/>
    <s v="No"/>
    <s v="Yes"/>
    <x v="2"/>
    <s v="No"/>
    <x v="1"/>
    <n v="80.7"/>
    <n v="5617.95"/>
    <n v="0"/>
    <n v="0"/>
    <n v="287.7"/>
    <n v="5905.65"/>
    <s v="Stayed"/>
    <x v="0"/>
    <s v="other"/>
    <n v="0"/>
    <s v="50-100"/>
    <n v="0"/>
    <x v="0"/>
    <x v="0"/>
  </r>
  <r>
    <s v="51591-PUN"/>
    <x v="0"/>
    <n v="54"/>
    <s v="Yes"/>
    <x v="13"/>
    <n v="1"/>
    <n v="33"/>
    <s v="Deal 3"/>
    <x v="0"/>
    <s v="No"/>
    <x v="0"/>
    <s v="Cable"/>
    <x v="0"/>
    <s v="Yes"/>
    <x v="1"/>
    <s v="No"/>
    <x v="0"/>
    <s v="No"/>
    <s v="No"/>
    <s v="No"/>
    <x v="0"/>
    <s v="No"/>
    <x v="0"/>
    <n v="64.5"/>
    <n v="1929.95"/>
    <n v="0"/>
    <n v="0"/>
    <n v="836.4"/>
    <n v="2766.35"/>
    <s v="Stayed"/>
    <x v="0"/>
    <s v="other"/>
    <n v="0"/>
    <s v="50-100"/>
    <n v="0"/>
    <x v="1"/>
    <x v="0"/>
  </r>
  <r>
    <s v="44798-KER"/>
    <x v="0"/>
    <n v="62"/>
    <s v="No"/>
    <x v="20"/>
    <n v="13"/>
    <n v="20"/>
    <s v="Deal 1"/>
    <x v="0"/>
    <s v="Yes"/>
    <x v="0"/>
    <s v="Fiber Optic"/>
    <x v="1"/>
    <s v="Yes"/>
    <x v="1"/>
    <s v="Yes"/>
    <x v="0"/>
    <s v="Yes"/>
    <s v="Yes"/>
    <s v="Yes"/>
    <x v="2"/>
    <s v="Yes"/>
    <x v="1"/>
    <n v="114.7"/>
    <n v="7849.85"/>
    <n v="0"/>
    <n v="0"/>
    <n v="2216.12"/>
    <n v="10065.969999999999"/>
    <s v="Stayed"/>
    <x v="0"/>
    <s v="other"/>
    <n v="0"/>
    <s v="&gt;100"/>
    <n v="0"/>
    <x v="1"/>
    <x v="2"/>
  </r>
  <r>
    <s v="24131-AND"/>
    <x v="1"/>
    <n v="27"/>
    <s v="Yes"/>
    <x v="10"/>
    <n v="10"/>
    <n v="18"/>
    <s v="None"/>
    <x v="0"/>
    <s v="No"/>
    <x v="1"/>
    <s v="No"/>
    <x v="0"/>
    <s v="No"/>
    <x v="0"/>
    <s v="No"/>
    <x v="1"/>
    <s v="No"/>
    <s v="No"/>
    <s v="No"/>
    <x v="0"/>
    <s v="No"/>
    <x v="2"/>
    <n v="20.95"/>
    <n v="683.25"/>
    <n v="0"/>
    <n v="0"/>
    <n v="985.49"/>
    <n v="1668.74"/>
    <s v="Stayed"/>
    <x v="0"/>
    <s v="other"/>
    <n v="0"/>
    <s v="20-50"/>
    <n v="0"/>
    <x v="2"/>
    <x v="2"/>
  </r>
  <r>
    <s v="35389-JAM"/>
    <x v="1"/>
    <n v="23"/>
    <s v="Yes"/>
    <x v="16"/>
    <n v="14"/>
    <n v="4"/>
    <s v="Deal 3"/>
    <x v="1"/>
    <s v="No"/>
    <x v="0"/>
    <s v="Cable"/>
    <x v="0"/>
    <s v="No"/>
    <x v="0"/>
    <s v="No"/>
    <x v="1"/>
    <s v="No"/>
    <s v="No"/>
    <s v="Yes"/>
    <x v="1"/>
    <s v="No"/>
    <x v="0"/>
    <n v="25"/>
    <n v="789.2"/>
    <n v="22.4"/>
    <n v="0"/>
    <n v="0"/>
    <n v="766.8"/>
    <s v="Stayed"/>
    <x v="0"/>
    <s v="other"/>
    <n v="0"/>
    <s v="20-50"/>
    <n v="0"/>
    <x v="2"/>
    <x v="4"/>
  </r>
  <r>
    <s v="12736-ASS"/>
    <x v="1"/>
    <n v="62"/>
    <s v="No"/>
    <x v="17"/>
    <n v="10"/>
    <n v="3"/>
    <s v="None"/>
    <x v="0"/>
    <s v="No"/>
    <x v="0"/>
    <s v="Fiber Optic"/>
    <x v="0"/>
    <s v="No"/>
    <x v="0"/>
    <s v="No"/>
    <x v="1"/>
    <s v="No"/>
    <s v="No"/>
    <s v="Yes"/>
    <x v="1"/>
    <s v="Yes"/>
    <x v="1"/>
    <n v="69.349999999999994"/>
    <n v="69.349999999999994"/>
    <n v="0"/>
    <n v="0"/>
    <n v="22.03"/>
    <n v="91.38"/>
    <s v="Churned"/>
    <x v="4"/>
    <s v="Attitude of service provider"/>
    <n v="1"/>
    <s v="50-100"/>
    <n v="0"/>
    <x v="1"/>
    <x v="4"/>
  </r>
  <r>
    <s v="66014-JAM"/>
    <x v="0"/>
    <n v="30"/>
    <s v="Yes"/>
    <x v="16"/>
    <n v="9"/>
    <n v="6"/>
    <s v="None"/>
    <x v="0"/>
    <s v="No"/>
    <x v="0"/>
    <s v="Fiber Optic"/>
    <x v="0"/>
    <s v="No"/>
    <x v="0"/>
    <s v="No"/>
    <x v="1"/>
    <s v="Yes"/>
    <s v="Yes"/>
    <s v="Yes"/>
    <x v="1"/>
    <s v="Yes"/>
    <x v="1"/>
    <n v="80.8"/>
    <n v="80.8"/>
    <n v="0"/>
    <n v="0"/>
    <n v="41.77"/>
    <n v="122.57"/>
    <s v="Churned"/>
    <x v="1"/>
    <s v="Competitor made better offer"/>
    <n v="1"/>
    <s v="50-100"/>
    <n v="0"/>
    <x v="2"/>
    <x v="3"/>
  </r>
  <r>
    <s v="88664-KAR"/>
    <x v="1"/>
    <n v="73"/>
    <s v="Yes"/>
    <x v="3"/>
    <n v="3"/>
    <n v="34"/>
    <s v="Deal 5"/>
    <x v="0"/>
    <s v="No"/>
    <x v="0"/>
    <s v="Fiber Optic"/>
    <x v="1"/>
    <s v="Yes"/>
    <x v="0"/>
    <s v="No"/>
    <x v="1"/>
    <s v="No"/>
    <s v="No"/>
    <s v="Yes"/>
    <x v="1"/>
    <s v="No"/>
    <x v="1"/>
    <n v="80.7"/>
    <n v="374.8"/>
    <n v="0"/>
    <n v="0"/>
    <n v="181.35"/>
    <n v="556.15"/>
    <s v="Stayed"/>
    <x v="0"/>
    <s v="other"/>
    <n v="0"/>
    <s v="50-100"/>
    <n v="0"/>
    <x v="1"/>
    <x v="0"/>
  </r>
  <r>
    <s v="69425-GUJ"/>
    <x v="1"/>
    <n v="19"/>
    <s v="No"/>
    <x v="6"/>
    <n v="10"/>
    <n v="10"/>
    <s v="None"/>
    <x v="0"/>
    <s v="No"/>
    <x v="0"/>
    <s v="Cable"/>
    <x v="1"/>
    <s v="No"/>
    <x v="0"/>
    <s v="Yes"/>
    <x v="1"/>
    <s v="No"/>
    <s v="No"/>
    <s v="Yes"/>
    <x v="0"/>
    <s v="Yes"/>
    <x v="1"/>
    <n v="54.95"/>
    <n v="1916"/>
    <n v="0"/>
    <n v="0"/>
    <n v="1476.3"/>
    <n v="3392.3"/>
    <s v="Stayed"/>
    <x v="0"/>
    <s v="other"/>
    <n v="0"/>
    <s v="50-100"/>
    <n v="0"/>
    <x v="3"/>
    <x v="3"/>
  </r>
  <r>
    <s v="72719-WES"/>
    <x v="1"/>
    <n v="48"/>
    <s v="No"/>
    <x v="2"/>
    <n v="1"/>
    <n v="18"/>
    <s v="None"/>
    <x v="0"/>
    <s v="Yes"/>
    <x v="0"/>
    <s v="DSL"/>
    <x v="1"/>
    <s v="Yes"/>
    <x v="1"/>
    <s v="Yes"/>
    <x v="0"/>
    <s v="Yes"/>
    <s v="Yes"/>
    <s v="Yes"/>
    <x v="2"/>
    <s v="No"/>
    <x v="1"/>
    <n v="87.95"/>
    <n v="6365.35"/>
    <n v="0"/>
    <n v="0"/>
    <n v="643.26"/>
    <n v="7008.61"/>
    <s v="Stayed"/>
    <x v="0"/>
    <s v="other"/>
    <n v="0"/>
    <s v="50-100"/>
    <n v="0"/>
    <x v="0"/>
    <x v="2"/>
  </r>
  <r>
    <s v="98512-RAJ"/>
    <x v="1"/>
    <n v="59"/>
    <s v="Yes"/>
    <x v="8"/>
    <n v="15"/>
    <n v="18"/>
    <s v="Deal 1"/>
    <x v="0"/>
    <s v="Yes"/>
    <x v="0"/>
    <s v="Fiber Optic"/>
    <x v="1"/>
    <s v="Yes"/>
    <x v="1"/>
    <s v="No"/>
    <x v="0"/>
    <s v="No"/>
    <s v="No"/>
    <s v="Yes"/>
    <x v="2"/>
    <s v="No"/>
    <x v="1"/>
    <n v="100.5"/>
    <n v="7030.65"/>
    <n v="0"/>
    <n v="0"/>
    <n v="2591.5"/>
    <n v="9622.15"/>
    <s v="Stayed"/>
    <x v="0"/>
    <s v="other"/>
    <n v="0"/>
    <s v="&gt;100"/>
    <n v="0"/>
    <x v="1"/>
    <x v="2"/>
  </r>
  <r>
    <s v="86548-UTT"/>
    <x v="1"/>
    <n v="62"/>
    <s v="No"/>
    <x v="7"/>
    <n v="9"/>
    <n v="2"/>
    <s v="Deal 2"/>
    <x v="0"/>
    <s v="No"/>
    <x v="0"/>
    <s v="DSL"/>
    <x v="1"/>
    <s v="No"/>
    <x v="1"/>
    <s v="Yes"/>
    <x v="0"/>
    <s v="No"/>
    <s v="No"/>
    <s v="Yes"/>
    <x v="2"/>
    <s v="No"/>
    <x v="1"/>
    <n v="69.849999999999994"/>
    <n v="4003"/>
    <n v="0"/>
    <n v="0"/>
    <n v="640.11"/>
    <n v="4643.1099999999997"/>
    <s v="Stayed"/>
    <x v="0"/>
    <s v="other"/>
    <n v="0"/>
    <s v="50-100"/>
    <n v="0"/>
    <x v="1"/>
    <x v="4"/>
  </r>
  <r>
    <s v="48770-BIH"/>
    <x v="0"/>
    <n v="51"/>
    <s v="No"/>
    <x v="9"/>
    <n v="9"/>
    <n v="26"/>
    <s v="None"/>
    <x v="1"/>
    <s v="No"/>
    <x v="0"/>
    <s v="Cable"/>
    <x v="0"/>
    <s v="No"/>
    <x v="0"/>
    <s v="No"/>
    <x v="1"/>
    <s v="No"/>
    <s v="No"/>
    <s v="Yes"/>
    <x v="1"/>
    <s v="Yes"/>
    <x v="0"/>
    <n v="25.25"/>
    <n v="186.3"/>
    <n v="0"/>
    <n v="0"/>
    <n v="0"/>
    <n v="186.3"/>
    <s v="Stayed"/>
    <x v="0"/>
    <s v="other"/>
    <n v="0"/>
    <s v="20-50"/>
    <n v="0"/>
    <x v="1"/>
    <x v="0"/>
  </r>
  <r>
    <s v="21368-AND"/>
    <x v="1"/>
    <n v="23"/>
    <s v="No"/>
    <x v="10"/>
    <n v="9"/>
    <n v="2"/>
    <s v="Deal 1"/>
    <x v="0"/>
    <s v="Yes"/>
    <x v="0"/>
    <s v="Fiber Optic"/>
    <x v="0"/>
    <s v="Yes"/>
    <x v="0"/>
    <s v="Yes"/>
    <x v="0"/>
    <s v="Yes"/>
    <s v="Yes"/>
    <s v="Yes"/>
    <x v="0"/>
    <s v="Yes"/>
    <x v="1"/>
    <n v="106.6"/>
    <n v="7244.7"/>
    <n v="0"/>
    <n v="0"/>
    <n v="1255.58"/>
    <n v="8500.2800000000007"/>
    <s v="Stayed"/>
    <x v="0"/>
    <s v="other"/>
    <n v="0"/>
    <s v="&gt;100"/>
    <n v="0"/>
    <x v="2"/>
    <x v="4"/>
  </r>
  <r>
    <s v="38434-HAR"/>
    <x v="1"/>
    <n v="58"/>
    <s v="No"/>
    <x v="15"/>
    <n v="10"/>
    <n v="19"/>
    <s v="None"/>
    <x v="0"/>
    <s v="Yes"/>
    <x v="0"/>
    <s v="Fiber Optic"/>
    <x v="0"/>
    <s v="Yes"/>
    <x v="0"/>
    <s v="No"/>
    <x v="0"/>
    <s v="Yes"/>
    <s v="Yes"/>
    <s v="Yes"/>
    <x v="1"/>
    <s v="Yes"/>
    <x v="1"/>
    <n v="99.35"/>
    <n v="4749.1499999999996"/>
    <n v="0"/>
    <n v="0"/>
    <n v="1473.45"/>
    <n v="6222.6"/>
    <s v="Churned"/>
    <x v="1"/>
    <s v="Competitor had better devices"/>
    <n v="1"/>
    <s v="50-100"/>
    <n v="0"/>
    <x v="1"/>
    <x v="2"/>
  </r>
  <r>
    <s v="64095-BIH"/>
    <x v="0"/>
    <n v="27"/>
    <s v="No"/>
    <x v="9"/>
    <n v="2"/>
    <n v="17"/>
    <s v="None"/>
    <x v="0"/>
    <s v="No"/>
    <x v="1"/>
    <s v="No"/>
    <x v="0"/>
    <s v="No"/>
    <x v="0"/>
    <s v="No"/>
    <x v="1"/>
    <s v="No"/>
    <s v="No"/>
    <s v="No"/>
    <x v="0"/>
    <s v="Yes"/>
    <x v="1"/>
    <n v="-3"/>
    <n v="20.2"/>
    <n v="0"/>
    <n v="0"/>
    <n v="44.69"/>
    <n v="64.89"/>
    <s v="Joined"/>
    <x v="0"/>
    <s v="other"/>
    <n v="0"/>
    <s v="&lt;20"/>
    <n v="1"/>
    <x v="2"/>
    <x v="1"/>
  </r>
  <r>
    <s v="17682-PUN"/>
    <x v="1"/>
    <n v="32"/>
    <s v="No"/>
    <x v="13"/>
    <n v="10"/>
    <n v="2"/>
    <s v="None"/>
    <x v="0"/>
    <s v="No"/>
    <x v="1"/>
    <s v="No"/>
    <x v="0"/>
    <s v="No"/>
    <x v="0"/>
    <s v="No"/>
    <x v="1"/>
    <s v="No"/>
    <s v="No"/>
    <s v="No"/>
    <x v="1"/>
    <s v="No"/>
    <x v="1"/>
    <n v="20.149999999999999"/>
    <n v="91.4"/>
    <n v="0"/>
    <n v="0"/>
    <n v="183.36"/>
    <n v="274.76"/>
    <s v="Stayed"/>
    <x v="0"/>
    <s v="other"/>
    <n v="0"/>
    <s v="20-50"/>
    <n v="0"/>
    <x v="2"/>
    <x v="4"/>
  </r>
  <r>
    <s v="65380-JAM"/>
    <x v="1"/>
    <n v="20"/>
    <s v="Yes"/>
    <x v="16"/>
    <n v="5"/>
    <n v="2"/>
    <s v="Deal 4"/>
    <x v="0"/>
    <s v="Yes"/>
    <x v="0"/>
    <s v="DSL"/>
    <x v="1"/>
    <s v="Yes"/>
    <x v="0"/>
    <s v="Yes"/>
    <x v="0"/>
    <s v="Yes"/>
    <s v="Yes"/>
    <s v="Yes"/>
    <x v="1"/>
    <s v="No"/>
    <x v="1"/>
    <n v="84.9"/>
    <n v="1398.25"/>
    <n v="0"/>
    <n v="0"/>
    <n v="146.56"/>
    <n v="1544.81"/>
    <s v="Stayed"/>
    <x v="0"/>
    <s v="other"/>
    <n v="0"/>
    <s v="50-100"/>
    <n v="0"/>
    <x v="3"/>
    <x v="4"/>
  </r>
  <r>
    <s v="41944-UTT"/>
    <x v="1"/>
    <n v="57"/>
    <s v="Yes"/>
    <x v="7"/>
    <n v="10"/>
    <n v="28"/>
    <s v="Deal 5"/>
    <x v="0"/>
    <s v="Yes"/>
    <x v="0"/>
    <s v="Fiber Optic"/>
    <x v="0"/>
    <s v="No"/>
    <x v="0"/>
    <s v="No"/>
    <x v="1"/>
    <s v="Yes"/>
    <s v="Yes"/>
    <s v="Yes"/>
    <x v="1"/>
    <s v="Yes"/>
    <x v="1"/>
    <n v="86"/>
    <n v="165.45"/>
    <n v="0"/>
    <n v="0"/>
    <n v="86.94"/>
    <n v="252.39"/>
    <s v="Churned"/>
    <x v="4"/>
    <s v="Attitude of support person"/>
    <n v="1"/>
    <s v="50-100"/>
    <n v="0"/>
    <x v="1"/>
    <x v="0"/>
  </r>
  <r>
    <s v="91289-TEL"/>
    <x v="1"/>
    <n v="45"/>
    <s v="No"/>
    <x v="5"/>
    <n v="14"/>
    <n v="30"/>
    <s v="Deal 4"/>
    <x v="0"/>
    <s v="No"/>
    <x v="0"/>
    <s v="Cable"/>
    <x v="0"/>
    <s v="No"/>
    <x v="1"/>
    <s v="Yes"/>
    <x v="1"/>
    <s v="No"/>
    <s v="No"/>
    <s v="Yes"/>
    <x v="1"/>
    <s v="No"/>
    <x v="1"/>
    <n v="54.25"/>
    <n v="1221.55"/>
    <n v="0"/>
    <n v="0"/>
    <n v="895.39"/>
    <n v="2116.94"/>
    <s v="Stayed"/>
    <x v="0"/>
    <s v="other"/>
    <n v="0"/>
    <s v="50-100"/>
    <n v="0"/>
    <x v="0"/>
    <x v="0"/>
  </r>
  <r>
    <s v="34824-UTT"/>
    <x v="1"/>
    <n v="59"/>
    <s v="Yes"/>
    <x v="7"/>
    <n v="10"/>
    <n v="24"/>
    <s v="None"/>
    <x v="0"/>
    <s v="No"/>
    <x v="1"/>
    <s v="No"/>
    <x v="0"/>
    <s v="No"/>
    <x v="0"/>
    <s v="No"/>
    <x v="1"/>
    <s v="No"/>
    <s v="No"/>
    <s v="No"/>
    <x v="1"/>
    <s v="No"/>
    <x v="0"/>
    <n v="20.5"/>
    <n v="255.5"/>
    <n v="0"/>
    <n v="0"/>
    <n v="552.72"/>
    <n v="808.22"/>
    <s v="Stayed"/>
    <x v="0"/>
    <s v="other"/>
    <n v="0"/>
    <s v="20-50"/>
    <n v="0"/>
    <x v="1"/>
    <x v="0"/>
  </r>
  <r>
    <s v="54793-KER"/>
    <x v="1"/>
    <n v="65"/>
    <s v="No"/>
    <x v="20"/>
    <n v="15"/>
    <n v="1"/>
    <s v="None"/>
    <x v="0"/>
    <s v="No"/>
    <x v="0"/>
    <s v="DSL"/>
    <x v="0"/>
    <s v="Yes"/>
    <x v="1"/>
    <s v="Yes"/>
    <x v="0"/>
    <s v="Yes"/>
    <s v="Yes"/>
    <s v="Yes"/>
    <x v="1"/>
    <s v="No"/>
    <x v="1"/>
    <n v="76.5"/>
    <n v="1155.5999999999999"/>
    <n v="0"/>
    <n v="0"/>
    <n v="596.54999999999995"/>
    <n v="1752.15"/>
    <s v="Stayed"/>
    <x v="0"/>
    <s v="other"/>
    <n v="0"/>
    <s v="50-100"/>
    <n v="0"/>
    <x v="1"/>
    <x v="4"/>
  </r>
  <r>
    <s v="58740-PUN"/>
    <x v="0"/>
    <n v="49"/>
    <s v="Yes"/>
    <x v="13"/>
    <n v="14"/>
    <n v="33"/>
    <s v="None"/>
    <x v="0"/>
    <s v="No"/>
    <x v="0"/>
    <s v="DSL"/>
    <x v="1"/>
    <s v="Yes"/>
    <x v="0"/>
    <s v="Yes"/>
    <x v="1"/>
    <s v="Yes"/>
    <s v="Yes"/>
    <s v="Yes"/>
    <x v="0"/>
    <s v="No"/>
    <x v="0"/>
    <n v="70.5"/>
    <n v="2201.75"/>
    <n v="0"/>
    <n v="0"/>
    <n v="1422.4"/>
    <n v="3624.15"/>
    <s v="Stayed"/>
    <x v="0"/>
    <s v="other"/>
    <n v="0"/>
    <s v="50-100"/>
    <n v="0"/>
    <x v="0"/>
    <x v="0"/>
  </r>
  <r>
    <s v="23138-ASS"/>
    <x v="0"/>
    <n v="46"/>
    <s v="Yes"/>
    <x v="17"/>
    <n v="7"/>
    <n v="29"/>
    <s v="Deal 3"/>
    <x v="0"/>
    <s v="No"/>
    <x v="1"/>
    <s v="No"/>
    <x v="0"/>
    <s v="No"/>
    <x v="0"/>
    <s v="No"/>
    <x v="1"/>
    <s v="No"/>
    <s v="No"/>
    <s v="No"/>
    <x v="0"/>
    <s v="No"/>
    <x v="0"/>
    <n v="19.899999999999999"/>
    <n v="510.8"/>
    <n v="0"/>
    <n v="0"/>
    <n v="179.25"/>
    <n v="690.05"/>
    <s v="Stayed"/>
    <x v="0"/>
    <s v="other"/>
    <n v="0"/>
    <s v="&lt;20"/>
    <n v="0"/>
    <x v="0"/>
    <x v="0"/>
  </r>
  <r>
    <s v="48813-UTT"/>
    <x v="1"/>
    <n v="24"/>
    <s v="Yes"/>
    <x v="7"/>
    <n v="7"/>
    <n v="8"/>
    <s v="None"/>
    <x v="0"/>
    <s v="No"/>
    <x v="1"/>
    <s v="No"/>
    <x v="0"/>
    <s v="No"/>
    <x v="0"/>
    <s v="No"/>
    <x v="1"/>
    <s v="No"/>
    <s v="No"/>
    <s v="No"/>
    <x v="2"/>
    <s v="No"/>
    <x v="0"/>
    <n v="19.45"/>
    <n v="754.5"/>
    <n v="0"/>
    <n v="0"/>
    <n v="1162.8"/>
    <n v="1917.3"/>
    <s v="Stayed"/>
    <x v="0"/>
    <s v="other"/>
    <n v="0"/>
    <s v="&lt;20"/>
    <n v="0"/>
    <x v="2"/>
    <x v="3"/>
  </r>
  <r>
    <s v="32026-TAM"/>
    <x v="1"/>
    <n v="44"/>
    <s v="No"/>
    <x v="4"/>
    <n v="7"/>
    <n v="26"/>
    <s v="None"/>
    <x v="0"/>
    <s v="No"/>
    <x v="0"/>
    <s v="Cable"/>
    <x v="1"/>
    <s v="Yes"/>
    <x v="1"/>
    <s v="Yes"/>
    <x v="0"/>
    <s v="Yes"/>
    <s v="Yes"/>
    <s v="Yes"/>
    <x v="2"/>
    <s v="No"/>
    <x v="1"/>
    <n v="85.3"/>
    <n v="6129.2"/>
    <n v="0"/>
    <n v="0"/>
    <n v="2601.36"/>
    <n v="8730.56"/>
    <s v="Stayed"/>
    <x v="0"/>
    <s v="other"/>
    <n v="0"/>
    <s v="50-100"/>
    <n v="0"/>
    <x v="0"/>
    <x v="0"/>
  </r>
  <r>
    <s v="72936-UTT"/>
    <x v="1"/>
    <n v="60"/>
    <s v="No"/>
    <x v="7"/>
    <n v="7"/>
    <n v="14"/>
    <s v="None"/>
    <x v="0"/>
    <s v="No"/>
    <x v="0"/>
    <s v="Fiber Optic"/>
    <x v="1"/>
    <s v="Yes"/>
    <x v="1"/>
    <s v="Yes"/>
    <x v="0"/>
    <s v="Yes"/>
    <s v="Yes"/>
    <s v="Yes"/>
    <x v="0"/>
    <s v="No"/>
    <x v="0"/>
    <n v="112.2"/>
    <n v="5031.8500000000004"/>
    <n v="0"/>
    <n v="0"/>
    <n v="1292.4000000000001"/>
    <n v="6324.25"/>
    <s v="Stayed"/>
    <x v="0"/>
    <s v="other"/>
    <n v="0"/>
    <s v="&gt;100"/>
    <n v="0"/>
    <x v="1"/>
    <x v="1"/>
  </r>
  <r>
    <s v="25558-GUJ"/>
    <x v="1"/>
    <n v="31"/>
    <s v="No"/>
    <x v="6"/>
    <n v="0"/>
    <n v="31"/>
    <s v="None"/>
    <x v="0"/>
    <s v="Yes"/>
    <x v="0"/>
    <s v="Fiber Optic"/>
    <x v="0"/>
    <s v="No"/>
    <x v="1"/>
    <s v="No"/>
    <x v="0"/>
    <s v="Yes"/>
    <s v="Yes"/>
    <s v="Yes"/>
    <x v="1"/>
    <s v="No"/>
    <x v="1"/>
    <n v="100.55"/>
    <n v="2878.75"/>
    <n v="0"/>
    <n v="0"/>
    <n v="309.43"/>
    <n v="3188.18"/>
    <s v="Stayed"/>
    <x v="0"/>
    <s v="other"/>
    <n v="0"/>
    <s v="&gt;100"/>
    <n v="0"/>
    <x v="2"/>
    <x v="0"/>
  </r>
  <r>
    <s v="92820-UTT"/>
    <x v="1"/>
    <n v="62"/>
    <s v="No"/>
    <x v="7"/>
    <n v="5"/>
    <n v="9"/>
    <s v="None"/>
    <x v="1"/>
    <s v="No"/>
    <x v="0"/>
    <s v="DSL"/>
    <x v="0"/>
    <s v="Yes"/>
    <x v="1"/>
    <s v="No"/>
    <x v="1"/>
    <s v="No"/>
    <s v="No"/>
    <s v="No"/>
    <x v="0"/>
    <s v="Yes"/>
    <x v="0"/>
    <n v="36.1"/>
    <n v="1971.5"/>
    <n v="0"/>
    <n v="60"/>
    <n v="0"/>
    <n v="2031.5"/>
    <s v="Stayed"/>
    <x v="0"/>
    <s v="other"/>
    <n v="0"/>
    <s v="20-50"/>
    <n v="0"/>
    <x v="1"/>
    <x v="3"/>
  </r>
  <r>
    <s v="59273-JAM"/>
    <x v="1"/>
    <n v="36"/>
    <s v="No"/>
    <x v="16"/>
    <n v="3"/>
    <n v="36"/>
    <s v="Deal 1"/>
    <x v="0"/>
    <s v="No"/>
    <x v="0"/>
    <s v="Fiber Optic"/>
    <x v="1"/>
    <s v="Yes"/>
    <x v="0"/>
    <s v="No"/>
    <x v="1"/>
    <s v="Yes"/>
    <s v="Yes"/>
    <s v="Yes"/>
    <x v="0"/>
    <s v="Yes"/>
    <x v="0"/>
    <n v="90.6"/>
    <n v="6056.15"/>
    <n v="0"/>
    <n v="0"/>
    <n v="2060.25"/>
    <n v="8116.4"/>
    <s v="Churned"/>
    <x v="1"/>
    <s v="Competitor made better offer"/>
    <n v="1"/>
    <s v="50-100"/>
    <n v="0"/>
    <x v="0"/>
    <x v="0"/>
  </r>
  <r>
    <s v="91337-DEL"/>
    <x v="0"/>
    <n v="50"/>
    <s v="Yes"/>
    <x v="0"/>
    <n v="1"/>
    <n v="32"/>
    <s v="None"/>
    <x v="0"/>
    <s v="No"/>
    <x v="0"/>
    <s v="DSL"/>
    <x v="1"/>
    <s v="No"/>
    <x v="0"/>
    <s v="No"/>
    <x v="1"/>
    <s v="No"/>
    <s v="No"/>
    <s v="Yes"/>
    <x v="1"/>
    <s v="Yes"/>
    <x v="0"/>
    <n v="51.3"/>
    <n v="411.6"/>
    <n v="15.02"/>
    <n v="0"/>
    <n v="82.88"/>
    <n v="479.46"/>
    <s v="Stayed"/>
    <x v="0"/>
    <s v="other"/>
    <n v="0"/>
    <s v="50-100"/>
    <n v="0"/>
    <x v="1"/>
    <x v="0"/>
  </r>
  <r>
    <s v="67766-AND"/>
    <x v="1"/>
    <n v="24"/>
    <s v="No"/>
    <x v="10"/>
    <n v="3"/>
    <n v="11"/>
    <s v="None"/>
    <x v="0"/>
    <s v="Yes"/>
    <x v="1"/>
    <s v="No"/>
    <x v="0"/>
    <s v="No"/>
    <x v="0"/>
    <s v="No"/>
    <x v="1"/>
    <s v="No"/>
    <s v="No"/>
    <s v="No"/>
    <x v="2"/>
    <s v="No"/>
    <x v="0"/>
    <n v="24.55"/>
    <n v="1657.4"/>
    <n v="0"/>
    <n v="0"/>
    <n v="397.12"/>
    <n v="2054.52"/>
    <s v="Stayed"/>
    <x v="0"/>
    <s v="other"/>
    <n v="0"/>
    <s v="20-50"/>
    <n v="0"/>
    <x v="2"/>
    <x v="3"/>
  </r>
  <r>
    <s v="51731-MAH"/>
    <x v="1"/>
    <n v="54"/>
    <s v="Yes"/>
    <x v="1"/>
    <n v="9"/>
    <n v="10"/>
    <s v="Deal 2"/>
    <x v="0"/>
    <s v="Yes"/>
    <x v="1"/>
    <s v="No"/>
    <x v="0"/>
    <s v="No"/>
    <x v="0"/>
    <s v="No"/>
    <x v="1"/>
    <s v="No"/>
    <s v="No"/>
    <s v="No"/>
    <x v="2"/>
    <s v="No"/>
    <x v="1"/>
    <n v="26"/>
    <n v="1638.7"/>
    <n v="0"/>
    <n v="0"/>
    <n v="175.46"/>
    <n v="1814.16"/>
    <s v="Stayed"/>
    <x v="0"/>
    <s v="other"/>
    <n v="0"/>
    <s v="20-50"/>
    <n v="0"/>
    <x v="1"/>
    <x v="3"/>
  </r>
  <r>
    <s v="53826-MAH"/>
    <x v="1"/>
    <n v="65"/>
    <s v="Yes"/>
    <x v="1"/>
    <n v="13"/>
    <n v="12"/>
    <s v="None"/>
    <x v="0"/>
    <s v="Yes"/>
    <x v="0"/>
    <s v="Fiber Optic"/>
    <x v="0"/>
    <s v="No"/>
    <x v="1"/>
    <s v="No"/>
    <x v="0"/>
    <s v="No"/>
    <s v="No"/>
    <s v="Yes"/>
    <x v="0"/>
    <s v="Yes"/>
    <x v="1"/>
    <n v="90.7"/>
    <n v="2835.5"/>
    <n v="0"/>
    <n v="0"/>
    <n v="1372.06"/>
    <n v="4207.5600000000004"/>
    <s v="Stayed"/>
    <x v="0"/>
    <s v="other"/>
    <n v="0"/>
    <s v="50-100"/>
    <n v="0"/>
    <x v="1"/>
    <x v="1"/>
  </r>
  <r>
    <s v="29304-BIH"/>
    <x v="0"/>
    <n v="32"/>
    <s v="Yes"/>
    <x v="9"/>
    <n v="12"/>
    <n v="15"/>
    <s v="Deal 5"/>
    <x v="0"/>
    <s v="No"/>
    <x v="1"/>
    <s v="No"/>
    <x v="0"/>
    <s v="No"/>
    <x v="0"/>
    <s v="No"/>
    <x v="1"/>
    <s v="No"/>
    <s v="No"/>
    <s v="No"/>
    <x v="1"/>
    <s v="No"/>
    <x v="0"/>
    <n v="20.65"/>
    <n v="109.3"/>
    <n v="0"/>
    <n v="0"/>
    <n v="194.04"/>
    <n v="303.33999999999997"/>
    <s v="Stayed"/>
    <x v="0"/>
    <s v="other"/>
    <n v="0"/>
    <s v="20-50"/>
    <n v="0"/>
    <x v="2"/>
    <x v="1"/>
  </r>
  <r>
    <s v="93936-UTT"/>
    <x v="1"/>
    <n v="29"/>
    <s v="Yes"/>
    <x v="7"/>
    <n v="1"/>
    <n v="24"/>
    <s v="None"/>
    <x v="0"/>
    <s v="No"/>
    <x v="0"/>
    <s v="Fiber Optic"/>
    <x v="0"/>
    <s v="No"/>
    <x v="0"/>
    <s v="No"/>
    <x v="0"/>
    <s v="No"/>
    <s v="No"/>
    <s v="Yes"/>
    <x v="1"/>
    <s v="Yes"/>
    <x v="1"/>
    <n v="80"/>
    <n v="624.6"/>
    <n v="0"/>
    <n v="0"/>
    <n v="319.36"/>
    <n v="943.96"/>
    <s v="Stayed"/>
    <x v="0"/>
    <s v="other"/>
    <n v="0"/>
    <s v="50-100"/>
    <n v="0"/>
    <x v="2"/>
    <x v="0"/>
  </r>
  <r>
    <s v="23837-BIH"/>
    <x v="1"/>
    <n v="64"/>
    <s v="No"/>
    <x v="9"/>
    <n v="14"/>
    <n v="5"/>
    <s v="Deal 5"/>
    <x v="0"/>
    <s v="Yes"/>
    <x v="0"/>
    <s v="Fiber Optic"/>
    <x v="0"/>
    <s v="Yes"/>
    <x v="1"/>
    <s v="No"/>
    <x v="0"/>
    <s v="Yes"/>
    <s v="No"/>
    <s v="Yes"/>
    <x v="1"/>
    <s v="Yes"/>
    <x v="1"/>
    <n v="105"/>
    <n v="294.45"/>
    <n v="0"/>
    <n v="0"/>
    <n v="106.29"/>
    <n v="400.74"/>
    <s v="Churned"/>
    <x v="4"/>
    <s v="Attitude of support person"/>
    <n v="1"/>
    <s v="&gt;100"/>
    <n v="0"/>
    <x v="1"/>
    <x v="4"/>
  </r>
  <r>
    <s v="54312-ODI"/>
    <x v="1"/>
    <n v="22"/>
    <s v="No"/>
    <x v="19"/>
    <n v="15"/>
    <n v="1"/>
    <s v="None"/>
    <x v="0"/>
    <s v="No"/>
    <x v="0"/>
    <s v="DSL"/>
    <x v="1"/>
    <s v="No"/>
    <x v="0"/>
    <s v="No"/>
    <x v="1"/>
    <s v="No"/>
    <s v="No"/>
    <s v="Yes"/>
    <x v="1"/>
    <s v="No"/>
    <x v="0"/>
    <n v="50.7"/>
    <n v="350.35"/>
    <n v="0"/>
    <n v="0"/>
    <n v="179.48"/>
    <n v="529.83000000000004"/>
    <s v="Stayed"/>
    <x v="0"/>
    <s v="other"/>
    <n v="0"/>
    <s v="50-100"/>
    <n v="0"/>
    <x v="2"/>
    <x v="4"/>
  </r>
  <r>
    <s v="33177-MAD"/>
    <x v="0"/>
    <n v="61"/>
    <s v="Yes"/>
    <x v="11"/>
    <n v="5"/>
    <n v="10"/>
    <s v="None"/>
    <x v="0"/>
    <s v="Yes"/>
    <x v="0"/>
    <s v="Fiber Optic"/>
    <x v="1"/>
    <s v="Yes"/>
    <x v="1"/>
    <s v="No"/>
    <x v="0"/>
    <s v="No"/>
    <s v="No"/>
    <s v="Yes"/>
    <x v="0"/>
    <s v="No"/>
    <x v="1"/>
    <n v="101.35"/>
    <n v="7110.75"/>
    <n v="0"/>
    <n v="0"/>
    <n v="762.96"/>
    <n v="7873.71"/>
    <s v="Stayed"/>
    <x v="0"/>
    <s v="other"/>
    <n v="0"/>
    <s v="&gt;100"/>
    <n v="0"/>
    <x v="1"/>
    <x v="3"/>
  </r>
  <r>
    <s v="74061-MAD"/>
    <x v="0"/>
    <n v="81"/>
    <s v="Yes"/>
    <x v="11"/>
    <n v="2"/>
    <n v="18"/>
    <s v="None"/>
    <x v="0"/>
    <s v="Yes"/>
    <x v="0"/>
    <s v="Fiber Optic"/>
    <x v="1"/>
    <s v="Yes"/>
    <x v="0"/>
    <s v="No"/>
    <x v="1"/>
    <s v="Yes"/>
    <s v="Yes"/>
    <s v="Yes"/>
    <x v="1"/>
    <s v="Yes"/>
    <x v="0"/>
    <n v="94.7"/>
    <n v="673.1"/>
    <n v="0"/>
    <n v="0"/>
    <n v="67.900000000000006"/>
    <n v="741"/>
    <s v="Churned"/>
    <x v="4"/>
    <s v="Attitude of service provider"/>
    <n v="1"/>
    <s v="50-100"/>
    <n v="0"/>
    <x v="1"/>
    <x v="2"/>
  </r>
  <r>
    <s v="14668-MAH"/>
    <x v="1"/>
    <n v="31"/>
    <s v="No"/>
    <x v="1"/>
    <n v="1"/>
    <n v="10"/>
    <s v="Deal 4"/>
    <x v="0"/>
    <s v="No"/>
    <x v="0"/>
    <s v="DSL"/>
    <x v="1"/>
    <s v="Yes"/>
    <x v="0"/>
    <s v="Yes"/>
    <x v="1"/>
    <s v="No"/>
    <s v="No"/>
    <s v="Yes"/>
    <x v="1"/>
    <s v="No"/>
    <x v="1"/>
    <n v="59.45"/>
    <n v="780.85"/>
    <n v="0"/>
    <n v="0"/>
    <n v="596.96"/>
    <n v="1377.81"/>
    <s v="Stayed"/>
    <x v="0"/>
    <s v="other"/>
    <n v="0"/>
    <s v="50-100"/>
    <n v="0"/>
    <x v="2"/>
    <x v="3"/>
  </r>
  <r>
    <s v="92374-TAM"/>
    <x v="1"/>
    <n v="23"/>
    <s v="No"/>
    <x v="4"/>
    <n v="12"/>
    <n v="12"/>
    <s v="None"/>
    <x v="0"/>
    <s v="No"/>
    <x v="0"/>
    <s v="Fiber Optic"/>
    <x v="0"/>
    <s v="No"/>
    <x v="0"/>
    <s v="No"/>
    <x v="1"/>
    <s v="No"/>
    <s v="Yes"/>
    <s v="Yes"/>
    <x v="1"/>
    <s v="Yes"/>
    <x v="1"/>
    <n v="69.599999999999994"/>
    <n v="69.599999999999994"/>
    <n v="0"/>
    <n v="0"/>
    <n v="46.21"/>
    <n v="115.81"/>
    <s v="Churned"/>
    <x v="1"/>
    <s v="Competitor made better offer"/>
    <n v="1"/>
    <s v="50-100"/>
    <n v="0"/>
    <x v="2"/>
    <x v="1"/>
  </r>
  <r>
    <s v="37584-KAR"/>
    <x v="1"/>
    <n v="37"/>
    <s v="Yes"/>
    <x v="3"/>
    <n v="5"/>
    <n v="13"/>
    <s v="Deal 2"/>
    <x v="0"/>
    <s v="No"/>
    <x v="0"/>
    <s v="DSL"/>
    <x v="1"/>
    <s v="Yes"/>
    <x v="1"/>
    <s v="No"/>
    <x v="1"/>
    <s v="No"/>
    <s v="No"/>
    <s v="Yes"/>
    <x v="2"/>
    <s v="No"/>
    <x v="1"/>
    <n v="58.6"/>
    <n v="3068.6"/>
    <n v="0"/>
    <n v="0"/>
    <n v="364.65"/>
    <n v="3433.25"/>
    <s v="Stayed"/>
    <x v="0"/>
    <s v="other"/>
    <n v="0"/>
    <s v="50-100"/>
    <n v="0"/>
    <x v="0"/>
    <x v="1"/>
  </r>
  <r>
    <s v="63934-AND"/>
    <x v="1"/>
    <n v="24"/>
    <s v="No"/>
    <x v="10"/>
    <n v="0"/>
    <n v="1"/>
    <s v="None"/>
    <x v="1"/>
    <s v="No"/>
    <x v="0"/>
    <s v="Cable"/>
    <x v="1"/>
    <s v="Yes"/>
    <x v="1"/>
    <s v="Yes"/>
    <x v="0"/>
    <s v="Yes"/>
    <s v="Yes"/>
    <s v="No"/>
    <x v="2"/>
    <s v="Yes"/>
    <x v="2"/>
    <n v="63.4"/>
    <n v="348.8"/>
    <n v="0"/>
    <n v="10"/>
    <n v="0"/>
    <n v="358.8"/>
    <s v="Stayed"/>
    <x v="0"/>
    <s v="other"/>
    <n v="0"/>
    <s v="50-100"/>
    <n v="0"/>
    <x v="2"/>
    <x v="4"/>
  </r>
  <r>
    <s v="65099-KER"/>
    <x v="1"/>
    <n v="31"/>
    <s v="Yes"/>
    <x v="20"/>
    <n v="14"/>
    <n v="34"/>
    <s v="None"/>
    <x v="0"/>
    <s v="No"/>
    <x v="1"/>
    <s v="No"/>
    <x v="0"/>
    <s v="No"/>
    <x v="0"/>
    <s v="No"/>
    <x v="1"/>
    <s v="No"/>
    <s v="No"/>
    <s v="No"/>
    <x v="1"/>
    <s v="Yes"/>
    <x v="1"/>
    <n v="19.55"/>
    <n v="543.79999999999995"/>
    <n v="0"/>
    <n v="0"/>
    <n v="443.8"/>
    <n v="987.6"/>
    <s v="Stayed"/>
    <x v="0"/>
    <s v="other"/>
    <n v="0"/>
    <s v="&lt;20"/>
    <n v="0"/>
    <x v="2"/>
    <x v="0"/>
  </r>
  <r>
    <s v="64617-TAM"/>
    <x v="0"/>
    <n v="46"/>
    <s v="Yes"/>
    <x v="4"/>
    <n v="6"/>
    <n v="24"/>
    <s v="Deal 4"/>
    <x v="0"/>
    <s v="No"/>
    <x v="0"/>
    <s v="DSL"/>
    <x v="0"/>
    <s v="No"/>
    <x v="0"/>
    <s v="No"/>
    <x v="0"/>
    <s v="Yes"/>
    <s v="Yes"/>
    <s v="Yes"/>
    <x v="1"/>
    <s v="No"/>
    <x v="0"/>
    <n v="66.400000000000006"/>
    <n v="831.75"/>
    <n v="0"/>
    <n v="0"/>
    <n v="392.47"/>
    <n v="1224.22"/>
    <s v="Stayed"/>
    <x v="0"/>
    <s v="other"/>
    <n v="0"/>
    <s v="50-100"/>
    <n v="0"/>
    <x v="0"/>
    <x v="0"/>
  </r>
  <r>
    <s v="64056-KAR"/>
    <x v="0"/>
    <n v="79"/>
    <s v="No"/>
    <x v="3"/>
    <n v="7"/>
    <n v="6"/>
    <s v="None"/>
    <x v="0"/>
    <s v="No"/>
    <x v="0"/>
    <s v="Fiber Optic"/>
    <x v="0"/>
    <s v="No"/>
    <x v="0"/>
    <s v="No"/>
    <x v="0"/>
    <s v="Yes"/>
    <s v="No"/>
    <s v="No"/>
    <x v="0"/>
    <s v="Yes"/>
    <x v="1"/>
    <n v="90.45"/>
    <n v="2117.25"/>
    <n v="0"/>
    <n v="30"/>
    <n v="1076.8599999999999"/>
    <n v="3224.11"/>
    <s v="Stayed"/>
    <x v="0"/>
    <s v="other"/>
    <n v="0"/>
    <s v="50-100"/>
    <n v="0"/>
    <x v="1"/>
    <x v="3"/>
  </r>
  <r>
    <s v="86614-ASS"/>
    <x v="0"/>
    <n v="41"/>
    <s v="No"/>
    <x v="17"/>
    <n v="13"/>
    <n v="19"/>
    <s v="None"/>
    <x v="0"/>
    <s v="No"/>
    <x v="1"/>
    <s v="No"/>
    <x v="0"/>
    <s v="No"/>
    <x v="0"/>
    <s v="No"/>
    <x v="1"/>
    <s v="No"/>
    <s v="No"/>
    <s v="No"/>
    <x v="0"/>
    <s v="No"/>
    <x v="0"/>
    <n v="18.8"/>
    <n v="294.95"/>
    <n v="0"/>
    <n v="0"/>
    <n v="214.05"/>
    <n v="509"/>
    <s v="Stayed"/>
    <x v="0"/>
    <s v="other"/>
    <n v="0"/>
    <s v="&lt;20"/>
    <n v="0"/>
    <x v="0"/>
    <x v="2"/>
  </r>
  <r>
    <s v="96661-ASS"/>
    <x v="1"/>
    <n v="39"/>
    <s v="No"/>
    <x v="17"/>
    <n v="7"/>
    <n v="6"/>
    <s v="None"/>
    <x v="0"/>
    <s v="Yes"/>
    <x v="1"/>
    <s v="No"/>
    <x v="0"/>
    <s v="No"/>
    <x v="0"/>
    <s v="No"/>
    <x v="1"/>
    <s v="No"/>
    <s v="No"/>
    <s v="No"/>
    <x v="1"/>
    <s v="No"/>
    <x v="0"/>
    <n v="26.45"/>
    <n v="911.6"/>
    <n v="0"/>
    <n v="0"/>
    <n v="1177.71"/>
    <n v="2089.31"/>
    <s v="Stayed"/>
    <x v="0"/>
    <s v="other"/>
    <n v="0"/>
    <s v="20-50"/>
    <n v="0"/>
    <x v="0"/>
    <x v="3"/>
  </r>
  <r>
    <s v="26661-TEL"/>
    <x v="1"/>
    <n v="19"/>
    <s v="No"/>
    <x v="5"/>
    <n v="9"/>
    <n v="6"/>
    <s v="None"/>
    <x v="0"/>
    <s v="Yes"/>
    <x v="1"/>
    <s v="No"/>
    <x v="0"/>
    <s v="No"/>
    <x v="0"/>
    <s v="No"/>
    <x v="1"/>
    <s v="No"/>
    <s v="No"/>
    <s v="No"/>
    <x v="0"/>
    <s v="No"/>
    <x v="0"/>
    <n v="24.8"/>
    <n v="615.35"/>
    <n v="0"/>
    <n v="0"/>
    <n v="1006.71"/>
    <n v="1622.06"/>
    <s v="Stayed"/>
    <x v="0"/>
    <s v="other"/>
    <n v="0"/>
    <s v="20-50"/>
    <n v="0"/>
    <x v="3"/>
    <x v="3"/>
  </r>
  <r>
    <s v="21543-UTT"/>
    <x v="0"/>
    <n v="71"/>
    <s v="No"/>
    <x v="7"/>
    <n v="3"/>
    <n v="23"/>
    <s v="None"/>
    <x v="0"/>
    <s v="Yes"/>
    <x v="0"/>
    <s v="Fiber Optic"/>
    <x v="0"/>
    <s v="No"/>
    <x v="0"/>
    <s v="No"/>
    <x v="1"/>
    <s v="No"/>
    <s v="No"/>
    <s v="Yes"/>
    <x v="1"/>
    <s v="Yes"/>
    <x v="1"/>
    <n v="73.55"/>
    <n v="73.55"/>
    <n v="0"/>
    <n v="0"/>
    <n v="36.92"/>
    <n v="110.47"/>
    <s v="Churned"/>
    <x v="3"/>
    <s v="Price too high"/>
    <n v="1"/>
    <s v="50-100"/>
    <n v="0"/>
    <x v="1"/>
    <x v="2"/>
  </r>
  <r>
    <s v="12382-WES"/>
    <x v="0"/>
    <n v="33"/>
    <s v="No"/>
    <x v="2"/>
    <n v="10"/>
    <n v="7"/>
    <s v="None"/>
    <x v="0"/>
    <s v="No"/>
    <x v="0"/>
    <s v="Cable"/>
    <x v="1"/>
    <s v="No"/>
    <x v="1"/>
    <s v="Yes"/>
    <x v="0"/>
    <s v="Yes"/>
    <s v="Yes"/>
    <s v="Yes"/>
    <x v="2"/>
    <s v="No"/>
    <x v="0"/>
    <n v="81"/>
    <n v="3084.9"/>
    <n v="0"/>
    <n v="0"/>
    <n v="837.9"/>
    <n v="3922.8"/>
    <s v="Stayed"/>
    <x v="0"/>
    <s v="other"/>
    <n v="0"/>
    <s v="50-100"/>
    <n v="0"/>
    <x v="2"/>
    <x v="3"/>
  </r>
  <r>
    <s v="16051-AND"/>
    <x v="1"/>
    <n v="60"/>
    <s v="Yes"/>
    <x v="10"/>
    <n v="2"/>
    <n v="12"/>
    <s v="Deal 4"/>
    <x v="0"/>
    <s v="Yes"/>
    <x v="1"/>
    <s v="No"/>
    <x v="0"/>
    <s v="No"/>
    <x v="0"/>
    <s v="No"/>
    <x v="1"/>
    <s v="No"/>
    <s v="No"/>
    <s v="No"/>
    <x v="2"/>
    <s v="No"/>
    <x v="0"/>
    <n v="25.25"/>
    <n v="566.5"/>
    <n v="0"/>
    <n v="0"/>
    <n v="105.38"/>
    <n v="671.88"/>
    <s v="Stayed"/>
    <x v="0"/>
    <s v="other"/>
    <n v="0"/>
    <s v="20-50"/>
    <n v="0"/>
    <x v="1"/>
    <x v="1"/>
  </r>
  <r>
    <s v="34135-JAM"/>
    <x v="1"/>
    <n v="64"/>
    <s v="Yes"/>
    <x v="16"/>
    <n v="7"/>
    <n v="14"/>
    <s v="None"/>
    <x v="0"/>
    <s v="Yes"/>
    <x v="0"/>
    <s v="Fiber Optic"/>
    <x v="0"/>
    <s v="No"/>
    <x v="1"/>
    <s v="Yes"/>
    <x v="0"/>
    <s v="Yes"/>
    <s v="Yes"/>
    <s v="Yes"/>
    <x v="1"/>
    <s v="Yes"/>
    <x v="1"/>
    <n v="105"/>
    <n v="4026.4"/>
    <n v="0"/>
    <n v="0"/>
    <n v="725.04"/>
    <n v="4751.4399999999996"/>
    <s v="Churned"/>
    <x v="0"/>
    <s v="Don't know"/>
    <n v="1"/>
    <s v="&gt;100"/>
    <n v="0"/>
    <x v="1"/>
    <x v="1"/>
  </r>
  <r>
    <s v="23324-KER"/>
    <x v="0"/>
    <n v="34"/>
    <s v="Yes"/>
    <x v="20"/>
    <n v="10"/>
    <n v="36"/>
    <s v="None"/>
    <x v="0"/>
    <s v="No"/>
    <x v="1"/>
    <s v="No"/>
    <x v="0"/>
    <s v="No"/>
    <x v="0"/>
    <s v="No"/>
    <x v="1"/>
    <s v="No"/>
    <s v="No"/>
    <s v="No"/>
    <x v="2"/>
    <s v="Yes"/>
    <x v="0"/>
    <n v="19.399999999999999"/>
    <n v="1110.3499999999999"/>
    <n v="0"/>
    <n v="0"/>
    <n v="1341.96"/>
    <n v="2452.31"/>
    <s v="Stayed"/>
    <x v="0"/>
    <s v="other"/>
    <n v="0"/>
    <s v="&lt;20"/>
    <n v="0"/>
    <x v="2"/>
    <x v="0"/>
  </r>
  <r>
    <s v="75671-PUD"/>
    <x v="1"/>
    <n v="34"/>
    <s v="Yes"/>
    <x v="21"/>
    <n v="8"/>
    <n v="13"/>
    <s v="None"/>
    <x v="0"/>
    <s v="No"/>
    <x v="0"/>
    <s v="Cable"/>
    <x v="0"/>
    <s v="No"/>
    <x v="0"/>
    <s v="No"/>
    <x v="1"/>
    <s v="No"/>
    <s v="No"/>
    <s v="Yes"/>
    <x v="1"/>
    <s v="Yes"/>
    <x v="1"/>
    <n v="45.4"/>
    <n v="80.95"/>
    <n v="0"/>
    <n v="0"/>
    <n v="21.62"/>
    <n v="102.57"/>
    <s v="Joined"/>
    <x v="0"/>
    <s v="other"/>
    <n v="0"/>
    <s v="20-50"/>
    <n v="1"/>
    <x v="2"/>
    <x v="1"/>
  </r>
  <r>
    <s v="54322-KAR"/>
    <x v="1"/>
    <n v="54"/>
    <s v="No"/>
    <x v="3"/>
    <n v="11"/>
    <n v="25"/>
    <s v="None"/>
    <x v="0"/>
    <s v="No"/>
    <x v="0"/>
    <s v="Fiber Optic"/>
    <x v="1"/>
    <s v="Yes"/>
    <x v="1"/>
    <s v="Yes"/>
    <x v="0"/>
    <s v="Yes"/>
    <s v="Yes"/>
    <s v="No"/>
    <x v="2"/>
    <s v="Yes"/>
    <x v="1"/>
    <n v="108.3"/>
    <n v="7679.65"/>
    <n v="36.130000000000003"/>
    <n v="50"/>
    <n v="2991.6"/>
    <n v="10685.12"/>
    <s v="Stayed"/>
    <x v="0"/>
    <s v="other"/>
    <n v="0"/>
    <s v="&gt;100"/>
    <n v="0"/>
    <x v="1"/>
    <x v="0"/>
  </r>
  <r>
    <s v="89326-TAM"/>
    <x v="0"/>
    <n v="61"/>
    <s v="Yes"/>
    <x v="4"/>
    <n v="7"/>
    <n v="1"/>
    <s v="Deal 5"/>
    <x v="0"/>
    <s v="Yes"/>
    <x v="0"/>
    <s v="Fiber Optic"/>
    <x v="0"/>
    <s v="No"/>
    <x v="0"/>
    <s v="No"/>
    <x v="0"/>
    <s v="Yes"/>
    <s v="Yes"/>
    <s v="Yes"/>
    <x v="1"/>
    <s v="Yes"/>
    <x v="1"/>
    <n v="93.3"/>
    <n v="93.3"/>
    <n v="0"/>
    <n v="0"/>
    <n v="7.99"/>
    <n v="101.29"/>
    <s v="Churned"/>
    <x v="0"/>
    <s v="Moved"/>
    <n v="1"/>
    <s v="50-100"/>
    <n v="0"/>
    <x v="1"/>
    <x v="4"/>
  </r>
  <r>
    <s v="59998-RAJ"/>
    <x v="1"/>
    <n v="58"/>
    <s v="No"/>
    <x v="8"/>
    <n v="7"/>
    <n v="30"/>
    <s v="Deal 1"/>
    <x v="1"/>
    <s v="No"/>
    <x v="0"/>
    <s v="Cable"/>
    <x v="0"/>
    <s v="Yes"/>
    <x v="1"/>
    <s v="No"/>
    <x v="0"/>
    <s v="Yes"/>
    <s v="Yes"/>
    <s v="Yes"/>
    <x v="2"/>
    <s v="Yes"/>
    <x v="0"/>
    <n v="54.95"/>
    <n v="3772.5"/>
    <n v="0"/>
    <n v="0"/>
    <n v="0"/>
    <n v="3772.5"/>
    <s v="Stayed"/>
    <x v="0"/>
    <s v="other"/>
    <n v="0"/>
    <s v="50-100"/>
    <n v="0"/>
    <x v="1"/>
    <x v="0"/>
  </r>
  <r>
    <s v="11918-UTT"/>
    <x v="0"/>
    <n v="66"/>
    <s v="No"/>
    <x v="7"/>
    <n v="13"/>
    <n v="32"/>
    <s v="Deal 3"/>
    <x v="0"/>
    <s v="Yes"/>
    <x v="0"/>
    <s v="Fiber Optic"/>
    <x v="1"/>
    <s v="Yes"/>
    <x v="0"/>
    <s v="No"/>
    <x v="1"/>
    <s v="Yes"/>
    <s v="No"/>
    <s v="Yes"/>
    <x v="0"/>
    <s v="Yes"/>
    <x v="1"/>
    <n v="94.55"/>
    <n v="3365.4"/>
    <n v="0"/>
    <n v="0"/>
    <n v="715.4"/>
    <n v="4080.8"/>
    <s v="Stayed"/>
    <x v="0"/>
    <s v="other"/>
    <n v="0"/>
    <s v="50-100"/>
    <n v="0"/>
    <x v="1"/>
    <x v="0"/>
  </r>
  <r>
    <s v="77854-UTT"/>
    <x v="1"/>
    <n v="23"/>
    <s v="No"/>
    <x v="7"/>
    <n v="13"/>
    <n v="6"/>
    <s v="Deal 2"/>
    <x v="0"/>
    <s v="No"/>
    <x v="1"/>
    <s v="No"/>
    <x v="0"/>
    <s v="No"/>
    <x v="0"/>
    <s v="No"/>
    <x v="1"/>
    <s v="No"/>
    <s v="No"/>
    <s v="No"/>
    <x v="0"/>
    <s v="No"/>
    <x v="1"/>
    <n v="20.8"/>
    <n v="1021.8"/>
    <n v="0"/>
    <n v="0"/>
    <n v="2006.05"/>
    <n v="3027.85"/>
    <s v="Churned"/>
    <x v="3"/>
    <s v="Price too high"/>
    <n v="1"/>
    <s v="20-50"/>
    <n v="0"/>
    <x v="2"/>
    <x v="3"/>
  </r>
  <r>
    <s v="61298-TAM"/>
    <x v="0"/>
    <n v="49"/>
    <s v="No"/>
    <x v="4"/>
    <n v="1"/>
    <n v="20"/>
    <s v="Deal 4"/>
    <x v="1"/>
    <s v="No"/>
    <x v="0"/>
    <s v="DSL"/>
    <x v="0"/>
    <s v="No"/>
    <x v="1"/>
    <s v="No"/>
    <x v="0"/>
    <s v="Yes"/>
    <s v="Yes"/>
    <s v="Yes"/>
    <x v="0"/>
    <s v="No"/>
    <x v="1"/>
    <n v="50.75"/>
    <n v="688.2"/>
    <n v="32.549999999999997"/>
    <n v="0"/>
    <n v="0"/>
    <n v="655.65"/>
    <s v="Stayed"/>
    <x v="0"/>
    <s v="other"/>
    <n v="0"/>
    <s v="50-100"/>
    <n v="0"/>
    <x v="0"/>
    <x v="2"/>
  </r>
  <r>
    <s v="94444-MAD"/>
    <x v="1"/>
    <n v="39"/>
    <s v="No"/>
    <x v="11"/>
    <n v="13"/>
    <n v="21"/>
    <s v="None"/>
    <x v="1"/>
    <s v="No"/>
    <x v="0"/>
    <s v="DSL"/>
    <x v="1"/>
    <s v="No"/>
    <x v="0"/>
    <s v="No"/>
    <x v="0"/>
    <s v="No"/>
    <s v="No"/>
    <s v="Yes"/>
    <x v="1"/>
    <s v="Yes"/>
    <x v="1"/>
    <n v="38.9"/>
    <n v="664.4"/>
    <n v="0"/>
    <n v="0"/>
    <n v="0"/>
    <n v="664.4"/>
    <s v="Stayed"/>
    <x v="0"/>
    <s v="other"/>
    <n v="0"/>
    <s v="20-50"/>
    <n v="0"/>
    <x v="0"/>
    <x v="2"/>
  </r>
  <r>
    <s v="74371-ODI"/>
    <x v="1"/>
    <n v="64"/>
    <s v="No"/>
    <x v="19"/>
    <n v="14"/>
    <n v="14"/>
    <s v="Deal 3"/>
    <x v="0"/>
    <s v="No"/>
    <x v="0"/>
    <s v="Fiber Optic"/>
    <x v="0"/>
    <s v="Yes"/>
    <x v="1"/>
    <s v="No"/>
    <x v="1"/>
    <s v="No"/>
    <s v="No"/>
    <s v="Yes"/>
    <x v="1"/>
    <s v="Yes"/>
    <x v="0"/>
    <n v="79"/>
    <n v="2576.8000000000002"/>
    <n v="0"/>
    <n v="0"/>
    <n v="581.79"/>
    <n v="3158.59"/>
    <s v="Stayed"/>
    <x v="0"/>
    <s v="other"/>
    <n v="0"/>
    <s v="50-100"/>
    <n v="0"/>
    <x v="1"/>
    <x v="1"/>
  </r>
  <r>
    <s v="29525-TAM"/>
    <x v="1"/>
    <n v="50"/>
    <s v="Yes"/>
    <x v="4"/>
    <n v="9"/>
    <n v="3"/>
    <s v="Deal 5"/>
    <x v="1"/>
    <s v="No"/>
    <x v="0"/>
    <s v="DSL"/>
    <x v="0"/>
    <s v="No"/>
    <x v="0"/>
    <s v="No"/>
    <x v="1"/>
    <s v="No"/>
    <s v="No"/>
    <s v="Yes"/>
    <x v="1"/>
    <s v="No"/>
    <x v="0"/>
    <n v="25"/>
    <n v="78.25"/>
    <n v="0"/>
    <n v="0"/>
    <n v="0"/>
    <n v="78.25"/>
    <s v="Joined"/>
    <x v="0"/>
    <s v="other"/>
    <n v="0"/>
    <s v="20-50"/>
    <n v="1"/>
    <x v="1"/>
    <x v="4"/>
  </r>
  <r>
    <s v="95445-AND"/>
    <x v="1"/>
    <n v="35"/>
    <s v="No"/>
    <x v="10"/>
    <n v="3"/>
    <n v="10"/>
    <s v="Deal 5"/>
    <x v="1"/>
    <s v="No"/>
    <x v="0"/>
    <s v="DSL"/>
    <x v="0"/>
    <s v="Yes"/>
    <x v="0"/>
    <s v="No"/>
    <x v="1"/>
    <s v="No"/>
    <s v="No"/>
    <s v="No"/>
    <x v="1"/>
    <s v="Yes"/>
    <x v="1"/>
    <n v="29.95"/>
    <n v="248.95"/>
    <n v="0"/>
    <n v="10"/>
    <n v="0"/>
    <n v="258.95"/>
    <s v="Churned"/>
    <x v="1"/>
    <s v="Competitor offered more data"/>
    <n v="1"/>
    <s v="20-50"/>
    <n v="0"/>
    <x v="0"/>
    <x v="3"/>
  </r>
  <r>
    <s v="46791-JAM"/>
    <x v="1"/>
    <n v="33"/>
    <s v="No"/>
    <x v="16"/>
    <n v="15"/>
    <n v="1"/>
    <s v="Deal 4"/>
    <x v="0"/>
    <s v="No"/>
    <x v="0"/>
    <s v="DSL"/>
    <x v="1"/>
    <s v="Yes"/>
    <x v="0"/>
    <s v="Yes"/>
    <x v="1"/>
    <s v="No"/>
    <s v="No"/>
    <s v="Yes"/>
    <x v="0"/>
    <s v="Yes"/>
    <x v="0"/>
    <n v="57.75"/>
    <n v="1282.8499999999999"/>
    <n v="0"/>
    <n v="0"/>
    <n v="296.24"/>
    <n v="1579.09"/>
    <s v="Stayed"/>
    <x v="0"/>
    <s v="other"/>
    <n v="0"/>
    <s v="50-100"/>
    <n v="0"/>
    <x v="2"/>
    <x v="4"/>
  </r>
  <r>
    <s v="86710-MAH"/>
    <x v="1"/>
    <n v="72"/>
    <s v="No"/>
    <x v="1"/>
    <n v="9"/>
    <n v="14"/>
    <s v="None"/>
    <x v="0"/>
    <s v="Yes"/>
    <x v="0"/>
    <s v="Fiber Optic"/>
    <x v="0"/>
    <s v="Yes"/>
    <x v="0"/>
    <s v="No"/>
    <x v="0"/>
    <s v="Yes"/>
    <s v="No"/>
    <s v="No"/>
    <x v="1"/>
    <s v="Yes"/>
    <x v="1"/>
    <n v="99.7"/>
    <n v="2967.35"/>
    <n v="0"/>
    <n v="80"/>
    <n v="1308.3"/>
    <n v="4355.6499999999996"/>
    <s v="Churned"/>
    <x v="2"/>
    <s v="Product dissatisfaction"/>
    <n v="1"/>
    <s v="50-100"/>
    <n v="0"/>
    <x v="1"/>
    <x v="1"/>
  </r>
  <r>
    <s v="54923-ODI"/>
    <x v="1"/>
    <n v="36"/>
    <s v="No"/>
    <x v="19"/>
    <n v="9"/>
    <n v="8"/>
    <s v="None"/>
    <x v="0"/>
    <s v="Yes"/>
    <x v="1"/>
    <s v="No"/>
    <x v="0"/>
    <s v="No"/>
    <x v="0"/>
    <s v="No"/>
    <x v="1"/>
    <s v="No"/>
    <s v="No"/>
    <s v="No"/>
    <x v="0"/>
    <s v="Yes"/>
    <x v="0"/>
    <n v="23.95"/>
    <n v="1216.3499999999999"/>
    <n v="0"/>
    <n v="0"/>
    <n v="2170.0500000000002"/>
    <n v="3386.4"/>
    <s v="Stayed"/>
    <x v="0"/>
    <s v="other"/>
    <n v="0"/>
    <s v="20-50"/>
    <n v="0"/>
    <x v="0"/>
    <x v="3"/>
  </r>
  <r>
    <s v="48692-GUJ"/>
    <x v="1"/>
    <n v="18"/>
    <s v="No"/>
    <x v="6"/>
    <n v="6"/>
    <n v="12"/>
    <s v="None"/>
    <x v="1"/>
    <s v="No"/>
    <x v="0"/>
    <s v="DSL"/>
    <x v="0"/>
    <s v="Yes"/>
    <x v="1"/>
    <s v="Yes"/>
    <x v="0"/>
    <s v="Yes"/>
    <s v="Yes"/>
    <s v="Yes"/>
    <x v="2"/>
    <s v="No"/>
    <x v="0"/>
    <n v="60.8"/>
    <n v="3603.45"/>
    <n v="0"/>
    <n v="0"/>
    <n v="0"/>
    <n v="3603.45"/>
    <s v="Stayed"/>
    <x v="0"/>
    <s v="other"/>
    <n v="0"/>
    <s v="50-100"/>
    <n v="0"/>
    <x v="3"/>
    <x v="1"/>
  </r>
  <r>
    <s v="33980-PUN"/>
    <x v="1"/>
    <n v="58"/>
    <s v="No"/>
    <x v="13"/>
    <n v="9"/>
    <n v="29"/>
    <s v="None"/>
    <x v="1"/>
    <s v="No"/>
    <x v="0"/>
    <s v="Cable"/>
    <x v="1"/>
    <s v="No"/>
    <x v="0"/>
    <s v="No"/>
    <x v="1"/>
    <s v="No"/>
    <s v="No"/>
    <s v="Yes"/>
    <x v="1"/>
    <s v="Yes"/>
    <x v="1"/>
    <n v="30.85"/>
    <n v="394.1"/>
    <n v="0"/>
    <n v="0"/>
    <n v="0"/>
    <n v="394.1"/>
    <s v="Stayed"/>
    <x v="0"/>
    <s v="other"/>
    <n v="0"/>
    <s v="20-50"/>
    <n v="0"/>
    <x v="1"/>
    <x v="0"/>
  </r>
  <r>
    <s v="59212-UTT"/>
    <x v="0"/>
    <n v="68"/>
    <s v="No"/>
    <x v="7"/>
    <n v="11"/>
    <n v="20"/>
    <s v="None"/>
    <x v="0"/>
    <s v="No"/>
    <x v="1"/>
    <s v="No"/>
    <x v="0"/>
    <s v="No"/>
    <x v="0"/>
    <s v="No"/>
    <x v="1"/>
    <s v="No"/>
    <s v="No"/>
    <s v="No"/>
    <x v="0"/>
    <s v="Yes"/>
    <x v="0"/>
    <n v="21.25"/>
    <n v="204.55"/>
    <n v="0"/>
    <n v="0"/>
    <n v="14.94"/>
    <n v="219.49"/>
    <s v="Stayed"/>
    <x v="0"/>
    <s v="other"/>
    <n v="0"/>
    <s v="20-50"/>
    <n v="0"/>
    <x v="1"/>
    <x v="2"/>
  </r>
  <r>
    <s v="94807-TAM"/>
    <x v="1"/>
    <n v="28"/>
    <s v="No"/>
    <x v="4"/>
    <n v="14"/>
    <n v="18"/>
    <s v="None"/>
    <x v="0"/>
    <s v="No"/>
    <x v="0"/>
    <s v="Fiber Optic"/>
    <x v="0"/>
    <s v="No"/>
    <x v="0"/>
    <s v="No"/>
    <x v="1"/>
    <s v="Yes"/>
    <s v="Yes"/>
    <s v="Yes"/>
    <x v="1"/>
    <s v="Yes"/>
    <x v="1"/>
    <n v="80.900000000000006"/>
    <n v="1152.8"/>
    <n v="0"/>
    <n v="0"/>
    <n v="563.08000000000004"/>
    <n v="1715.88"/>
    <s v="Stayed"/>
    <x v="0"/>
    <s v="other"/>
    <n v="0"/>
    <s v="50-100"/>
    <n v="0"/>
    <x v="2"/>
    <x v="2"/>
  </r>
  <r>
    <s v="83082-ODI"/>
    <x v="0"/>
    <n v="41"/>
    <s v="No"/>
    <x v="19"/>
    <n v="1"/>
    <n v="13"/>
    <s v="Deal 3"/>
    <x v="0"/>
    <s v="No"/>
    <x v="1"/>
    <s v="No"/>
    <x v="0"/>
    <s v="No"/>
    <x v="0"/>
    <s v="No"/>
    <x v="1"/>
    <s v="No"/>
    <s v="No"/>
    <s v="No"/>
    <x v="2"/>
    <s v="No"/>
    <x v="0"/>
    <n v="20.05"/>
    <n v="679"/>
    <n v="0"/>
    <n v="0"/>
    <n v="150.28"/>
    <n v="829.28"/>
    <s v="Stayed"/>
    <x v="0"/>
    <s v="other"/>
    <n v="0"/>
    <s v="20-50"/>
    <n v="0"/>
    <x v="0"/>
    <x v="1"/>
  </r>
  <r>
    <s v="62725-PUD"/>
    <x v="0"/>
    <n v="78"/>
    <s v="No"/>
    <x v="21"/>
    <n v="4"/>
    <n v="25"/>
    <s v="Deal 3"/>
    <x v="0"/>
    <s v="Yes"/>
    <x v="1"/>
    <s v="No"/>
    <x v="0"/>
    <s v="No"/>
    <x v="0"/>
    <s v="No"/>
    <x v="1"/>
    <s v="No"/>
    <s v="No"/>
    <s v="No"/>
    <x v="0"/>
    <s v="Yes"/>
    <x v="1"/>
    <n v="24.9"/>
    <n v="847.8"/>
    <n v="0"/>
    <n v="0"/>
    <n v="103.95"/>
    <n v="951.75"/>
    <s v="Stayed"/>
    <x v="0"/>
    <s v="other"/>
    <n v="0"/>
    <s v="20-50"/>
    <n v="0"/>
    <x v="1"/>
    <x v="0"/>
  </r>
  <r>
    <s v="94792-MAD"/>
    <x v="1"/>
    <n v="35"/>
    <s v="Yes"/>
    <x v="11"/>
    <n v="13"/>
    <n v="18"/>
    <s v="None"/>
    <x v="0"/>
    <s v="No"/>
    <x v="0"/>
    <s v="Fiber Optic"/>
    <x v="0"/>
    <s v="No"/>
    <x v="1"/>
    <s v="No"/>
    <x v="1"/>
    <s v="No"/>
    <s v="No"/>
    <s v="Yes"/>
    <x v="2"/>
    <s v="No"/>
    <x v="1"/>
    <n v="76.05"/>
    <n v="5436.45"/>
    <n v="0"/>
    <n v="0"/>
    <n v="667.4"/>
    <n v="6103.85"/>
    <s v="Stayed"/>
    <x v="0"/>
    <s v="other"/>
    <n v="0"/>
    <s v="50-100"/>
    <n v="0"/>
    <x v="0"/>
    <x v="2"/>
  </r>
  <r>
    <s v="81541-PUN"/>
    <x v="1"/>
    <n v="70"/>
    <s v="No"/>
    <x v="13"/>
    <n v="6"/>
    <n v="19"/>
    <s v="Deal 4"/>
    <x v="0"/>
    <s v="No"/>
    <x v="0"/>
    <s v="Fiber Optic"/>
    <x v="0"/>
    <s v="No"/>
    <x v="0"/>
    <s v="No"/>
    <x v="1"/>
    <s v="No"/>
    <s v="No"/>
    <s v="Yes"/>
    <x v="2"/>
    <s v="No"/>
    <x v="1"/>
    <n v="69.650000000000006"/>
    <n v="1043.3"/>
    <n v="0"/>
    <n v="0"/>
    <n v="366.4"/>
    <n v="1409.7"/>
    <s v="Stayed"/>
    <x v="0"/>
    <s v="other"/>
    <n v="0"/>
    <s v="50-100"/>
    <n v="0"/>
    <x v="1"/>
    <x v="2"/>
  </r>
  <r>
    <s v="38353-PUN"/>
    <x v="0"/>
    <n v="43"/>
    <s v="Yes"/>
    <x v="13"/>
    <n v="12"/>
    <n v="23"/>
    <s v="None"/>
    <x v="1"/>
    <s v="No"/>
    <x v="0"/>
    <s v="Cable"/>
    <x v="0"/>
    <s v="Yes"/>
    <x v="0"/>
    <s v="No"/>
    <x v="0"/>
    <s v="Yes"/>
    <s v="Yes"/>
    <s v="No"/>
    <x v="2"/>
    <s v="No"/>
    <x v="1"/>
    <n v="49.35"/>
    <n v="3515.25"/>
    <n v="0"/>
    <n v="100"/>
    <n v="0"/>
    <n v="3615.25"/>
    <s v="Churned"/>
    <x v="2"/>
    <s v="Product dissatisfaction"/>
    <n v="1"/>
    <s v="20-50"/>
    <n v="0"/>
    <x v="0"/>
    <x v="2"/>
  </r>
  <r>
    <s v="28520-ODI"/>
    <x v="1"/>
    <n v="27"/>
    <s v="No"/>
    <x v="19"/>
    <n v="13"/>
    <n v="16"/>
    <s v="None"/>
    <x v="0"/>
    <s v="No"/>
    <x v="0"/>
    <s v="Fiber Optic"/>
    <x v="0"/>
    <s v="No"/>
    <x v="1"/>
    <s v="Yes"/>
    <x v="0"/>
    <s v="Yes"/>
    <s v="Yes"/>
    <s v="Yes"/>
    <x v="1"/>
    <s v="Yes"/>
    <x v="1"/>
    <n v="98.65"/>
    <n v="2537"/>
    <n v="0"/>
    <n v="0"/>
    <n v="962"/>
    <n v="3499"/>
    <s v="Stayed"/>
    <x v="0"/>
    <s v="other"/>
    <n v="0"/>
    <s v="50-100"/>
    <n v="0"/>
    <x v="2"/>
    <x v="1"/>
  </r>
  <r>
    <s v="18432-RAJ"/>
    <x v="1"/>
    <n v="66"/>
    <s v="Yes"/>
    <x v="8"/>
    <n v="15"/>
    <n v="25"/>
    <s v="Deal 2"/>
    <x v="0"/>
    <s v="Yes"/>
    <x v="0"/>
    <s v="Fiber Optic"/>
    <x v="0"/>
    <s v="No"/>
    <x v="0"/>
    <s v="Yes"/>
    <x v="0"/>
    <s v="Yes"/>
    <s v="Yes"/>
    <s v="Yes"/>
    <x v="0"/>
    <s v="Yes"/>
    <x v="1"/>
    <n v="97.95"/>
    <n v="4917.8999999999996"/>
    <n v="0"/>
    <n v="0"/>
    <n v="784.98"/>
    <n v="5702.88"/>
    <s v="Stayed"/>
    <x v="0"/>
    <s v="other"/>
    <n v="0"/>
    <s v="50-100"/>
    <n v="0"/>
    <x v="1"/>
    <x v="0"/>
  </r>
  <r>
    <s v="94725-TAM"/>
    <x v="1"/>
    <n v="78"/>
    <s v="No"/>
    <x v="4"/>
    <n v="12"/>
    <n v="32"/>
    <s v="None"/>
    <x v="0"/>
    <s v="No"/>
    <x v="0"/>
    <s v="Fiber Optic"/>
    <x v="1"/>
    <s v="Yes"/>
    <x v="0"/>
    <s v="Yes"/>
    <x v="1"/>
    <s v="No"/>
    <s v="No"/>
    <s v="No"/>
    <x v="1"/>
    <s v="Yes"/>
    <x v="1"/>
    <n v="85.7"/>
    <n v="3778.1"/>
    <n v="0"/>
    <n v="50"/>
    <n v="186.3"/>
    <n v="4014.4"/>
    <s v="Stayed"/>
    <x v="0"/>
    <s v="other"/>
    <n v="0"/>
    <s v="50-100"/>
    <n v="0"/>
    <x v="1"/>
    <x v="0"/>
  </r>
  <r>
    <s v="63359-JAM"/>
    <x v="0"/>
    <n v="68"/>
    <s v="Yes"/>
    <x v="16"/>
    <n v="6"/>
    <n v="12"/>
    <s v="None"/>
    <x v="0"/>
    <s v="No"/>
    <x v="1"/>
    <s v="No"/>
    <x v="0"/>
    <s v="No"/>
    <x v="0"/>
    <s v="No"/>
    <x v="1"/>
    <s v="No"/>
    <s v="No"/>
    <s v="No"/>
    <x v="0"/>
    <s v="No"/>
    <x v="0"/>
    <n v="20.6"/>
    <n v="690.25"/>
    <n v="0"/>
    <n v="0"/>
    <n v="1129.26"/>
    <n v="1819.51"/>
    <s v="Stayed"/>
    <x v="0"/>
    <s v="other"/>
    <n v="0"/>
    <s v="20-50"/>
    <n v="0"/>
    <x v="1"/>
    <x v="1"/>
  </r>
  <r>
    <s v="72188-KAR"/>
    <x v="0"/>
    <n v="66"/>
    <s v="No"/>
    <x v="3"/>
    <n v="13"/>
    <n v="19"/>
    <s v="None"/>
    <x v="0"/>
    <s v="No"/>
    <x v="0"/>
    <s v="Fiber Optic"/>
    <x v="0"/>
    <s v="No"/>
    <x v="0"/>
    <s v="No"/>
    <x v="0"/>
    <s v="No"/>
    <s v="No"/>
    <s v="Yes"/>
    <x v="1"/>
    <s v="Yes"/>
    <x v="1"/>
    <n v="-7"/>
    <n v="79.2"/>
    <n v="0"/>
    <n v="0"/>
    <n v="20.059999999999999"/>
    <n v="99.26"/>
    <s v="Churned"/>
    <x v="1"/>
    <s v="Competitor made better offer"/>
    <n v="1"/>
    <s v="&lt;20"/>
    <n v="0"/>
    <x v="1"/>
    <x v="2"/>
  </r>
  <r>
    <s v="35913-GUJ"/>
    <x v="1"/>
    <n v="47"/>
    <s v="No"/>
    <x v="6"/>
    <n v="5"/>
    <n v="17"/>
    <s v="None"/>
    <x v="0"/>
    <s v="No"/>
    <x v="0"/>
    <s v="Fiber Optic"/>
    <x v="0"/>
    <s v="No"/>
    <x v="0"/>
    <s v="Yes"/>
    <x v="0"/>
    <s v="Yes"/>
    <s v="Yes"/>
    <s v="No"/>
    <x v="2"/>
    <s v="Yes"/>
    <x v="0"/>
    <n v="95.2"/>
    <n v="4285.8"/>
    <n v="43.95"/>
    <n v="50"/>
    <n v="2160.9"/>
    <n v="6452.75"/>
    <s v="Stayed"/>
    <x v="0"/>
    <s v="other"/>
    <n v="0"/>
    <s v="50-100"/>
    <n v="0"/>
    <x v="0"/>
    <x v="1"/>
  </r>
  <r>
    <s v="18415-KAR"/>
    <x v="1"/>
    <n v="33"/>
    <s v="Yes"/>
    <x v="3"/>
    <n v="7"/>
    <n v="36"/>
    <s v="None"/>
    <x v="0"/>
    <s v="No"/>
    <x v="1"/>
    <s v="No"/>
    <x v="0"/>
    <s v="No"/>
    <x v="0"/>
    <s v="No"/>
    <x v="1"/>
    <s v="No"/>
    <s v="No"/>
    <s v="No"/>
    <x v="1"/>
    <s v="No"/>
    <x v="2"/>
    <n v="19.100000000000001"/>
    <n v="19.100000000000001"/>
    <n v="0"/>
    <n v="0"/>
    <n v="5.0199999999999996"/>
    <n v="24.12"/>
    <s v="Joined"/>
    <x v="0"/>
    <s v="other"/>
    <n v="0"/>
    <s v="&lt;20"/>
    <n v="1"/>
    <x v="2"/>
    <x v="0"/>
  </r>
  <r>
    <s v="65751-HAR"/>
    <x v="1"/>
    <n v="20"/>
    <s v="Yes"/>
    <x v="15"/>
    <n v="13"/>
    <n v="1"/>
    <s v="Deal 2"/>
    <x v="0"/>
    <s v="No"/>
    <x v="0"/>
    <s v="Fiber Optic"/>
    <x v="0"/>
    <s v="No"/>
    <x v="1"/>
    <s v="No"/>
    <x v="1"/>
    <s v="No"/>
    <s v="No"/>
    <s v="Yes"/>
    <x v="1"/>
    <s v="Yes"/>
    <x v="0"/>
    <n v="74.8"/>
    <n v="3548.3"/>
    <n v="0"/>
    <n v="0"/>
    <n v="1952.24"/>
    <n v="5500.54"/>
    <s v="Stayed"/>
    <x v="0"/>
    <s v="other"/>
    <n v="0"/>
    <s v="50-100"/>
    <n v="0"/>
    <x v="3"/>
    <x v="4"/>
  </r>
  <r>
    <s v="65794-TAM"/>
    <x v="1"/>
    <n v="49"/>
    <s v="Yes"/>
    <x v="4"/>
    <n v="5"/>
    <n v="29"/>
    <s v="None"/>
    <x v="0"/>
    <s v="Yes"/>
    <x v="0"/>
    <s v="Cable"/>
    <x v="0"/>
    <s v="No"/>
    <x v="1"/>
    <s v="Yes"/>
    <x v="0"/>
    <s v="Yes"/>
    <s v="Yes"/>
    <s v="No"/>
    <x v="0"/>
    <s v="Yes"/>
    <x v="1"/>
    <n v="79.150000000000006"/>
    <n v="2531.4"/>
    <n v="0"/>
    <n v="20"/>
    <n v="1042.47"/>
    <n v="3593.87"/>
    <s v="Stayed"/>
    <x v="0"/>
    <s v="other"/>
    <n v="0"/>
    <s v="50-100"/>
    <n v="0"/>
    <x v="0"/>
    <x v="0"/>
  </r>
  <r>
    <s v="66026-HAR"/>
    <x v="0"/>
    <n v="63"/>
    <s v="No"/>
    <x v="15"/>
    <n v="5"/>
    <n v="27"/>
    <s v="None"/>
    <x v="0"/>
    <s v="Yes"/>
    <x v="0"/>
    <s v="DSL"/>
    <x v="1"/>
    <s v="No"/>
    <x v="0"/>
    <s v="Yes"/>
    <x v="0"/>
    <s v="No"/>
    <s v="No"/>
    <s v="Yes"/>
    <x v="0"/>
    <s v="Yes"/>
    <x v="0"/>
    <n v="69.5"/>
    <n v="1752.65"/>
    <n v="0"/>
    <n v="0"/>
    <n v="765"/>
    <n v="2517.65"/>
    <s v="Stayed"/>
    <x v="0"/>
    <s v="other"/>
    <n v="0"/>
    <s v="50-100"/>
    <n v="0"/>
    <x v="1"/>
    <x v="0"/>
  </r>
  <r>
    <s v="21129-TAM"/>
    <x v="1"/>
    <n v="25"/>
    <s v="No"/>
    <x v="4"/>
    <n v="11"/>
    <n v="31"/>
    <s v="Deal 4"/>
    <x v="1"/>
    <s v="No"/>
    <x v="0"/>
    <s v="DSL"/>
    <x v="0"/>
    <s v="No"/>
    <x v="1"/>
    <s v="Yes"/>
    <x v="0"/>
    <s v="Yes"/>
    <s v="Yes"/>
    <s v="Yes"/>
    <x v="0"/>
    <s v="No"/>
    <x v="1"/>
    <n v="54.6"/>
    <n v="934.8"/>
    <n v="47.73"/>
    <n v="0"/>
    <n v="0"/>
    <n v="887.07"/>
    <s v="Stayed"/>
    <x v="0"/>
    <s v="other"/>
    <n v="0"/>
    <s v="50-100"/>
    <n v="0"/>
    <x v="2"/>
    <x v="0"/>
  </r>
  <r>
    <s v="87616-CHH"/>
    <x v="1"/>
    <n v="19"/>
    <s v="No"/>
    <x v="12"/>
    <n v="4"/>
    <n v="12"/>
    <s v="None"/>
    <x v="0"/>
    <s v="No"/>
    <x v="0"/>
    <s v="Fiber Optic"/>
    <x v="1"/>
    <s v="Yes"/>
    <x v="1"/>
    <s v="No"/>
    <x v="1"/>
    <s v="Yes"/>
    <s v="Yes"/>
    <s v="Yes"/>
    <x v="1"/>
    <s v="Yes"/>
    <x v="0"/>
    <n v="93.4"/>
    <n v="2979.3"/>
    <n v="0"/>
    <n v="0"/>
    <n v="1482.56"/>
    <n v="4461.8599999999997"/>
    <s v="Stayed"/>
    <x v="0"/>
    <s v="other"/>
    <n v="0"/>
    <s v="50-100"/>
    <n v="0"/>
    <x v="3"/>
    <x v="1"/>
  </r>
  <r>
    <s v="35635-TEL"/>
    <x v="1"/>
    <n v="26"/>
    <s v="Yes"/>
    <x v="5"/>
    <n v="10"/>
    <n v="5"/>
    <s v="None"/>
    <x v="0"/>
    <s v="No"/>
    <x v="1"/>
    <s v="No"/>
    <x v="0"/>
    <s v="No"/>
    <x v="0"/>
    <s v="No"/>
    <x v="1"/>
    <s v="No"/>
    <s v="No"/>
    <s v="No"/>
    <x v="1"/>
    <s v="No"/>
    <x v="2"/>
    <n v="20.399999999999999"/>
    <n v="20.399999999999999"/>
    <n v="0"/>
    <n v="0"/>
    <n v="17.809999999999999"/>
    <n v="38.21"/>
    <s v="Joined"/>
    <x v="0"/>
    <s v="other"/>
    <n v="0"/>
    <s v="20-50"/>
    <n v="1"/>
    <x v="2"/>
    <x v="4"/>
  </r>
  <r>
    <s v="59558-MAH"/>
    <x v="1"/>
    <n v="37"/>
    <s v="No"/>
    <x v="1"/>
    <n v="9"/>
    <n v="20"/>
    <s v="Deal 4"/>
    <x v="1"/>
    <s v="No"/>
    <x v="0"/>
    <s v="DSL"/>
    <x v="0"/>
    <s v="No"/>
    <x v="0"/>
    <s v="Yes"/>
    <x v="0"/>
    <s v="Yes"/>
    <s v="Yes"/>
    <s v="Yes"/>
    <x v="1"/>
    <s v="Yes"/>
    <x v="1"/>
    <n v="49.95"/>
    <n v="810.2"/>
    <n v="0"/>
    <n v="0"/>
    <n v="0"/>
    <n v="810.2"/>
    <s v="Churned"/>
    <x v="0"/>
    <s v="Don't know"/>
    <n v="1"/>
    <s v="20-50"/>
    <n v="0"/>
    <x v="0"/>
    <x v="2"/>
  </r>
  <r>
    <s v="67752-MAH"/>
    <x v="1"/>
    <n v="28"/>
    <s v="No"/>
    <x v="1"/>
    <n v="0"/>
    <n v="24"/>
    <s v="None"/>
    <x v="0"/>
    <s v="No"/>
    <x v="0"/>
    <s v="Cable"/>
    <x v="0"/>
    <s v="No"/>
    <x v="0"/>
    <s v="No"/>
    <x v="1"/>
    <s v="No"/>
    <s v="No"/>
    <s v="Yes"/>
    <x v="1"/>
    <s v="No"/>
    <x v="0"/>
    <n v="45.3"/>
    <n v="45.3"/>
    <n v="0"/>
    <n v="0"/>
    <n v="47.36"/>
    <n v="92.66"/>
    <s v="Joined"/>
    <x v="0"/>
    <s v="other"/>
    <n v="0"/>
    <s v="20-50"/>
    <n v="1"/>
    <x v="2"/>
    <x v="0"/>
  </r>
  <r>
    <s v="69664-ODI"/>
    <x v="0"/>
    <n v="37"/>
    <s v="No"/>
    <x v="19"/>
    <n v="3"/>
    <n v="35"/>
    <s v="Deal 2"/>
    <x v="0"/>
    <s v="No"/>
    <x v="1"/>
    <s v="No"/>
    <x v="0"/>
    <s v="No"/>
    <x v="0"/>
    <s v="No"/>
    <x v="1"/>
    <s v="No"/>
    <s v="No"/>
    <s v="No"/>
    <x v="2"/>
    <s v="No"/>
    <x v="0"/>
    <n v="19.55"/>
    <n v="1086.75"/>
    <n v="0"/>
    <n v="0"/>
    <n v="1476.96"/>
    <n v="2563.71"/>
    <s v="Stayed"/>
    <x v="0"/>
    <s v="other"/>
    <n v="0"/>
    <s v="&lt;20"/>
    <n v="0"/>
    <x v="0"/>
    <x v="0"/>
  </r>
  <r>
    <s v="46061-KAR"/>
    <x v="1"/>
    <n v="71"/>
    <s v="No"/>
    <x v="3"/>
    <n v="13"/>
    <n v="24"/>
    <s v="Deal 4"/>
    <x v="0"/>
    <s v="No"/>
    <x v="0"/>
    <s v="Fiber Optic"/>
    <x v="0"/>
    <s v="Yes"/>
    <x v="0"/>
    <s v="No"/>
    <x v="0"/>
    <s v="Yes"/>
    <s v="Yes"/>
    <s v="Yes"/>
    <x v="2"/>
    <s v="Yes"/>
    <x v="1"/>
    <n v="94.65"/>
    <n v="1285.05"/>
    <n v="0"/>
    <n v="0"/>
    <n v="567.6"/>
    <n v="1852.65"/>
    <s v="Stayed"/>
    <x v="0"/>
    <s v="other"/>
    <n v="0"/>
    <s v="50-100"/>
    <n v="0"/>
    <x v="1"/>
    <x v="0"/>
  </r>
  <r>
    <s v="33720-BIH"/>
    <x v="1"/>
    <n v="84"/>
    <s v="Yes"/>
    <x v="9"/>
    <n v="9"/>
    <n v="24"/>
    <s v="Deal 2"/>
    <x v="0"/>
    <s v="Yes"/>
    <x v="0"/>
    <s v="Fiber Optic"/>
    <x v="0"/>
    <s v="Yes"/>
    <x v="0"/>
    <s v="No"/>
    <x v="0"/>
    <s v="No"/>
    <s v="No"/>
    <s v="No"/>
    <x v="1"/>
    <s v="Yes"/>
    <x v="1"/>
    <n v="88.05"/>
    <n v="4367.3500000000004"/>
    <n v="0"/>
    <n v="100"/>
    <n v="1856"/>
    <n v="6323.35"/>
    <s v="Churned"/>
    <x v="1"/>
    <s v="Competitor made better offer"/>
    <n v="1"/>
    <s v="50-100"/>
    <n v="0"/>
    <x v="1"/>
    <x v="0"/>
  </r>
  <r>
    <s v="16805-UTT"/>
    <x v="0"/>
    <n v="54"/>
    <s v="No"/>
    <x v="7"/>
    <n v="9"/>
    <n v="8"/>
    <s v="None"/>
    <x v="0"/>
    <s v="Yes"/>
    <x v="0"/>
    <s v="Fiber Optic"/>
    <x v="0"/>
    <s v="Yes"/>
    <x v="1"/>
    <s v="No"/>
    <x v="0"/>
    <s v="Yes"/>
    <s v="Yes"/>
    <s v="Yes"/>
    <x v="2"/>
    <s v="Yes"/>
    <x v="1"/>
    <n v="108.1"/>
    <n v="5067.45"/>
    <n v="0"/>
    <n v="0"/>
    <n v="475.68"/>
    <n v="5543.13"/>
    <s v="Stayed"/>
    <x v="0"/>
    <s v="other"/>
    <n v="0"/>
    <s v="&gt;100"/>
    <n v="0"/>
    <x v="1"/>
    <x v="3"/>
  </r>
  <r>
    <s v="77732-PUN"/>
    <x v="0"/>
    <n v="27"/>
    <s v="Yes"/>
    <x v="13"/>
    <n v="14"/>
    <n v="31"/>
    <s v="None"/>
    <x v="0"/>
    <s v="No"/>
    <x v="1"/>
    <s v="No"/>
    <x v="0"/>
    <s v="No"/>
    <x v="0"/>
    <s v="No"/>
    <x v="1"/>
    <s v="No"/>
    <s v="No"/>
    <s v="No"/>
    <x v="2"/>
    <s v="No"/>
    <x v="1"/>
    <n v="20.350000000000001"/>
    <n v="1354.4"/>
    <n v="0"/>
    <n v="0"/>
    <n v="1640.16"/>
    <n v="2994.56"/>
    <s v="Stayed"/>
    <x v="0"/>
    <s v="other"/>
    <n v="0"/>
    <s v="20-50"/>
    <n v="0"/>
    <x v="2"/>
    <x v="0"/>
  </r>
  <r>
    <s v="74691-RAJ"/>
    <x v="1"/>
    <n v="43"/>
    <s v="No"/>
    <x v="8"/>
    <n v="7"/>
    <n v="22"/>
    <s v="Deal 1"/>
    <x v="0"/>
    <s v="Yes"/>
    <x v="0"/>
    <s v="DSL"/>
    <x v="1"/>
    <s v="No"/>
    <x v="0"/>
    <s v="Yes"/>
    <x v="0"/>
    <s v="Yes"/>
    <s v="Yes"/>
    <s v="Yes"/>
    <x v="2"/>
    <s v="Yes"/>
    <x v="0"/>
    <n v="76.95"/>
    <n v="5289.8"/>
    <n v="0"/>
    <n v="0"/>
    <n v="1278.2"/>
    <n v="6568"/>
    <s v="Stayed"/>
    <x v="0"/>
    <s v="other"/>
    <n v="0"/>
    <s v="50-100"/>
    <n v="0"/>
    <x v="0"/>
    <x v="2"/>
  </r>
  <r>
    <s v="13361-UTT"/>
    <x v="1"/>
    <n v="59"/>
    <s v="No"/>
    <x v="7"/>
    <n v="10"/>
    <n v="6"/>
    <s v="Deal 4"/>
    <x v="0"/>
    <s v="No"/>
    <x v="0"/>
    <s v="DSL"/>
    <x v="0"/>
    <s v="No"/>
    <x v="1"/>
    <s v="Yes"/>
    <x v="1"/>
    <s v="No"/>
    <s v="No"/>
    <s v="No"/>
    <x v="0"/>
    <s v="No"/>
    <x v="0"/>
    <n v="55.2"/>
    <n v="864.55"/>
    <n v="0"/>
    <n v="80"/>
    <n v="24.45"/>
    <n v="969"/>
    <s v="Stayed"/>
    <x v="0"/>
    <s v="other"/>
    <n v="0"/>
    <s v="50-100"/>
    <n v="0"/>
    <x v="1"/>
    <x v="3"/>
  </r>
  <r>
    <s v="68185-JAM"/>
    <x v="1"/>
    <n v="28"/>
    <s v="Yes"/>
    <x v="16"/>
    <n v="3"/>
    <n v="12"/>
    <s v="None"/>
    <x v="0"/>
    <s v="Yes"/>
    <x v="0"/>
    <s v="Fiber Optic"/>
    <x v="1"/>
    <s v="Yes"/>
    <x v="1"/>
    <s v="Yes"/>
    <x v="0"/>
    <s v="No"/>
    <s v="No"/>
    <s v="Yes"/>
    <x v="1"/>
    <s v="Yes"/>
    <x v="1"/>
    <n v="106.65"/>
    <n v="1672.1"/>
    <n v="0"/>
    <n v="0"/>
    <n v="659.26"/>
    <n v="2331.36"/>
    <s v="Stayed"/>
    <x v="0"/>
    <s v="other"/>
    <n v="0"/>
    <s v="&gt;100"/>
    <n v="0"/>
    <x v="2"/>
    <x v="1"/>
  </r>
  <r>
    <s v="95617-AND"/>
    <x v="1"/>
    <n v="68"/>
    <s v="No"/>
    <x v="10"/>
    <n v="14"/>
    <n v="26"/>
    <s v="Deal 5"/>
    <x v="0"/>
    <s v="No"/>
    <x v="0"/>
    <s v="Cable"/>
    <x v="0"/>
    <s v="No"/>
    <x v="0"/>
    <s v="No"/>
    <x v="1"/>
    <s v="No"/>
    <s v="No"/>
    <s v="Yes"/>
    <x v="1"/>
    <s v="Yes"/>
    <x v="2"/>
    <n v="44.45"/>
    <n v="44.45"/>
    <n v="0"/>
    <n v="0"/>
    <n v="48.31"/>
    <n v="92.76"/>
    <s v="Churned"/>
    <x v="4"/>
    <s v="Attitude of service provider"/>
    <n v="1"/>
    <s v="20-50"/>
    <n v="0"/>
    <x v="1"/>
    <x v="0"/>
  </r>
  <r>
    <s v="21575-AND"/>
    <x v="1"/>
    <n v="66"/>
    <s v="No"/>
    <x v="10"/>
    <n v="10"/>
    <n v="12"/>
    <s v="Deal 3"/>
    <x v="0"/>
    <s v="Yes"/>
    <x v="0"/>
    <s v="Fiber Optic"/>
    <x v="0"/>
    <s v="Yes"/>
    <x v="0"/>
    <s v="No"/>
    <x v="0"/>
    <s v="No"/>
    <s v="No"/>
    <s v="Yes"/>
    <x v="1"/>
    <s v="Yes"/>
    <x v="1"/>
    <n v="88.95"/>
    <n v="2291.1999999999998"/>
    <n v="0"/>
    <n v="0"/>
    <n v="1191.5"/>
    <n v="3482.7"/>
    <s v="Churned"/>
    <x v="1"/>
    <s v="Competitor made better offer"/>
    <n v="1"/>
    <s v="50-100"/>
    <n v="0"/>
    <x v="1"/>
    <x v="1"/>
  </r>
  <r>
    <s v="53371-JAM"/>
    <x v="0"/>
    <n v="43"/>
    <s v="Yes"/>
    <x v="16"/>
    <n v="8"/>
    <n v="29"/>
    <s v="Deal 2"/>
    <x v="1"/>
    <s v="No"/>
    <x v="0"/>
    <s v="DSL"/>
    <x v="1"/>
    <s v="Yes"/>
    <x v="0"/>
    <s v="No"/>
    <x v="0"/>
    <s v="No"/>
    <s v="No"/>
    <s v="Yes"/>
    <x v="0"/>
    <s v="Yes"/>
    <x v="1"/>
    <n v="43.05"/>
    <n v="2208.0500000000002"/>
    <n v="0"/>
    <n v="0"/>
    <n v="0"/>
    <n v="2208.0500000000002"/>
    <s v="Stayed"/>
    <x v="0"/>
    <s v="other"/>
    <n v="0"/>
    <s v="20-50"/>
    <n v="0"/>
    <x v="0"/>
    <x v="0"/>
  </r>
  <r>
    <s v="39517-KAR"/>
    <x v="0"/>
    <n v="57"/>
    <s v="No"/>
    <x v="3"/>
    <n v="13"/>
    <n v="19"/>
    <s v="None"/>
    <x v="0"/>
    <s v="No"/>
    <x v="1"/>
    <s v="No"/>
    <x v="0"/>
    <s v="No"/>
    <x v="0"/>
    <s v="No"/>
    <x v="1"/>
    <s v="No"/>
    <s v="No"/>
    <s v="No"/>
    <x v="0"/>
    <s v="No"/>
    <x v="0"/>
    <n v="19.3"/>
    <n v="28.3"/>
    <n v="0"/>
    <n v="0"/>
    <n v="31.58"/>
    <n v="59.88"/>
    <s v="Churned"/>
    <x v="3"/>
    <s v="Long distance charges"/>
    <n v="1"/>
    <s v="&lt;20"/>
    <n v="0"/>
    <x v="1"/>
    <x v="2"/>
  </r>
  <r>
    <s v="33304-JAM"/>
    <x v="1"/>
    <n v="58"/>
    <s v="No"/>
    <x v="16"/>
    <n v="0"/>
    <n v="32"/>
    <s v="Deal 3"/>
    <x v="0"/>
    <s v="No"/>
    <x v="0"/>
    <s v="Fiber Optic"/>
    <x v="0"/>
    <s v="Yes"/>
    <x v="0"/>
    <s v="No"/>
    <x v="1"/>
    <s v="No"/>
    <s v="No"/>
    <s v="Yes"/>
    <x v="1"/>
    <s v="Yes"/>
    <x v="0"/>
    <n v="73.95"/>
    <n v="2524.4499999999998"/>
    <n v="0"/>
    <n v="0"/>
    <n v="52.7"/>
    <n v="2577.15"/>
    <s v="Churned"/>
    <x v="1"/>
    <s v="Competitor made better offer"/>
    <n v="1"/>
    <s v="50-100"/>
    <n v="0"/>
    <x v="1"/>
    <x v="0"/>
  </r>
  <r>
    <s v="93332-PUN"/>
    <x v="1"/>
    <n v="35"/>
    <s v="Yes"/>
    <x v="13"/>
    <n v="0"/>
    <n v="23"/>
    <s v="None"/>
    <x v="0"/>
    <s v="No"/>
    <x v="0"/>
    <s v="Fiber Optic"/>
    <x v="0"/>
    <s v="Yes"/>
    <x v="0"/>
    <s v="No"/>
    <x v="1"/>
    <s v="No"/>
    <s v="No"/>
    <s v="Yes"/>
    <x v="0"/>
    <s v="Yes"/>
    <x v="0"/>
    <n v="74.650000000000006"/>
    <n v="966.25"/>
    <n v="0"/>
    <n v="0"/>
    <n v="554.05999999999995"/>
    <n v="1520.31"/>
    <s v="Stayed"/>
    <x v="0"/>
    <s v="other"/>
    <n v="0"/>
    <s v="50-100"/>
    <n v="0"/>
    <x v="0"/>
    <x v="2"/>
  </r>
  <r>
    <s v="84331-ASS"/>
    <x v="1"/>
    <n v="56"/>
    <s v="Yes"/>
    <x v="17"/>
    <n v="4"/>
    <n v="35"/>
    <s v="Deal 2"/>
    <x v="0"/>
    <s v="Yes"/>
    <x v="0"/>
    <s v="Fiber Optic"/>
    <x v="0"/>
    <s v="Yes"/>
    <x v="1"/>
    <s v="Yes"/>
    <x v="0"/>
    <s v="Yes"/>
    <s v="Yes"/>
    <s v="No"/>
    <x v="1"/>
    <s v="Yes"/>
    <x v="1"/>
    <n v="109.55"/>
    <n v="5124.55"/>
    <n v="0"/>
    <n v="0"/>
    <n v="358.14"/>
    <n v="5482.69"/>
    <s v="Churned"/>
    <x v="1"/>
    <s v="Competitor made better offer"/>
    <n v="1"/>
    <s v="&gt;100"/>
    <n v="0"/>
    <x v="1"/>
    <x v="0"/>
  </r>
  <r>
    <s v="97402-PUN"/>
    <x v="1"/>
    <n v="24"/>
    <s v="Yes"/>
    <x v="13"/>
    <n v="13"/>
    <n v="8"/>
    <s v="None"/>
    <x v="0"/>
    <s v="No"/>
    <x v="0"/>
    <s v="Cable"/>
    <x v="0"/>
    <s v="No"/>
    <x v="0"/>
    <s v="No"/>
    <x v="1"/>
    <s v="Yes"/>
    <s v="Yes"/>
    <s v="Yes"/>
    <x v="1"/>
    <s v="Yes"/>
    <x v="1"/>
    <n v="55"/>
    <n v="340.4"/>
    <n v="0"/>
    <n v="0"/>
    <n v="225.42"/>
    <n v="565.82000000000005"/>
    <s v="Stayed"/>
    <x v="0"/>
    <s v="other"/>
    <n v="0"/>
    <s v="50-100"/>
    <n v="0"/>
    <x v="2"/>
    <x v="3"/>
  </r>
  <r>
    <s v="38695-WES"/>
    <x v="1"/>
    <n v="19"/>
    <s v="No"/>
    <x v="2"/>
    <n v="12"/>
    <n v="1"/>
    <s v="Deal 2"/>
    <x v="0"/>
    <s v="No"/>
    <x v="0"/>
    <s v="Fiber Optic"/>
    <x v="0"/>
    <s v="Yes"/>
    <x v="1"/>
    <s v="Yes"/>
    <x v="0"/>
    <s v="Yes"/>
    <s v="Yes"/>
    <s v="Yes"/>
    <x v="2"/>
    <s v="Yes"/>
    <x v="1"/>
    <n v="104.4"/>
    <n v="4904.2"/>
    <n v="0"/>
    <n v="0"/>
    <n v="269.56"/>
    <n v="5173.76"/>
    <s v="Stayed"/>
    <x v="0"/>
    <s v="other"/>
    <n v="0"/>
    <s v="&gt;100"/>
    <n v="0"/>
    <x v="3"/>
    <x v="4"/>
  </r>
  <r>
    <s v="24453-UTT"/>
    <x v="1"/>
    <n v="20"/>
    <s v="No"/>
    <x v="7"/>
    <n v="12"/>
    <n v="3"/>
    <s v="Deal 3"/>
    <x v="0"/>
    <s v="No"/>
    <x v="0"/>
    <s v="DSL"/>
    <x v="1"/>
    <s v="Yes"/>
    <x v="0"/>
    <s v="Yes"/>
    <x v="1"/>
    <s v="No"/>
    <s v="No"/>
    <s v="Yes"/>
    <x v="2"/>
    <s v="Yes"/>
    <x v="0"/>
    <n v="61.05"/>
    <n v="2018.4"/>
    <n v="0"/>
    <n v="0"/>
    <n v="524.37"/>
    <n v="2542.77"/>
    <s v="Stayed"/>
    <x v="0"/>
    <s v="other"/>
    <n v="0"/>
    <s v="50-100"/>
    <n v="0"/>
    <x v="3"/>
    <x v="4"/>
  </r>
  <r>
    <s v="18036-TAM"/>
    <x v="0"/>
    <n v="34"/>
    <s v="No"/>
    <x v="4"/>
    <n v="8"/>
    <n v="13"/>
    <s v="None"/>
    <x v="0"/>
    <s v="No"/>
    <x v="0"/>
    <s v="DSL"/>
    <x v="0"/>
    <s v="No"/>
    <x v="1"/>
    <s v="No"/>
    <x v="1"/>
    <s v="No"/>
    <s v="No"/>
    <s v="Yes"/>
    <x v="1"/>
    <s v="Yes"/>
    <x v="1"/>
    <n v="50.5"/>
    <n v="50.5"/>
    <n v="0"/>
    <n v="0"/>
    <n v="39.58"/>
    <n v="90.08"/>
    <s v="Churned"/>
    <x v="1"/>
    <s v="Competitor made better offer"/>
    <n v="1"/>
    <s v="50-100"/>
    <n v="0"/>
    <x v="2"/>
    <x v="1"/>
  </r>
  <r>
    <s v="57571-TAM"/>
    <x v="1"/>
    <n v="34"/>
    <s v="Yes"/>
    <x v="4"/>
    <n v="1"/>
    <n v="4"/>
    <s v="Deal 3"/>
    <x v="0"/>
    <s v="Yes"/>
    <x v="1"/>
    <s v="No"/>
    <x v="0"/>
    <s v="No"/>
    <x v="0"/>
    <s v="No"/>
    <x v="1"/>
    <s v="No"/>
    <s v="No"/>
    <s v="No"/>
    <x v="2"/>
    <s v="Yes"/>
    <x v="0"/>
    <n v="25.1"/>
    <n v="789.55"/>
    <n v="15.41"/>
    <n v="0"/>
    <n v="1416.3"/>
    <n v="2190.44"/>
    <s v="Stayed"/>
    <x v="0"/>
    <s v="other"/>
    <n v="0"/>
    <s v="20-50"/>
    <n v="0"/>
    <x v="2"/>
    <x v="4"/>
  </r>
  <r>
    <s v="72055-GUJ"/>
    <x v="0"/>
    <n v="54"/>
    <s v="Yes"/>
    <x v="6"/>
    <n v="5"/>
    <n v="29"/>
    <s v="None"/>
    <x v="0"/>
    <s v="Yes"/>
    <x v="0"/>
    <s v="Fiber Optic"/>
    <x v="0"/>
    <s v="Yes"/>
    <x v="1"/>
    <s v="Yes"/>
    <x v="0"/>
    <s v="Yes"/>
    <s v="Yes"/>
    <s v="Yes"/>
    <x v="2"/>
    <s v="No"/>
    <x v="1"/>
    <n v="109.2"/>
    <n v="7878.3"/>
    <n v="0"/>
    <n v="0"/>
    <n v="2527.92"/>
    <n v="10406.219999999999"/>
    <s v="Stayed"/>
    <x v="0"/>
    <s v="other"/>
    <n v="0"/>
    <s v="&gt;100"/>
    <n v="0"/>
    <x v="1"/>
    <x v="0"/>
  </r>
  <r>
    <s v="29435-DEL"/>
    <x v="1"/>
    <n v="28"/>
    <s v="Yes"/>
    <x v="0"/>
    <n v="8"/>
    <n v="36"/>
    <s v="Deal 3"/>
    <x v="0"/>
    <s v="No"/>
    <x v="0"/>
    <s v="DSL"/>
    <x v="0"/>
    <s v="Yes"/>
    <x v="0"/>
    <s v="No"/>
    <x v="0"/>
    <s v="Yes"/>
    <s v="Yes"/>
    <s v="Yes"/>
    <x v="1"/>
    <s v="Yes"/>
    <x v="1"/>
    <n v="69.45"/>
    <n v="1614.05"/>
    <n v="0"/>
    <n v="0"/>
    <n v="1057.44"/>
    <n v="2671.49"/>
    <s v="Stayed"/>
    <x v="0"/>
    <s v="other"/>
    <n v="0"/>
    <s v="50-100"/>
    <n v="0"/>
    <x v="2"/>
    <x v="0"/>
  </r>
  <r>
    <s v="78614-KER"/>
    <x v="1"/>
    <n v="35"/>
    <s v="Yes"/>
    <x v="20"/>
    <n v="15"/>
    <n v="26"/>
    <s v="Deal 1"/>
    <x v="1"/>
    <s v="No"/>
    <x v="0"/>
    <s v="Cable"/>
    <x v="1"/>
    <s v="Yes"/>
    <x v="0"/>
    <s v="Yes"/>
    <x v="0"/>
    <s v="Yes"/>
    <s v="Yes"/>
    <s v="Yes"/>
    <x v="2"/>
    <s v="No"/>
    <x v="0"/>
    <n v="58.65"/>
    <n v="4145.25"/>
    <n v="0"/>
    <n v="0"/>
    <n v="0"/>
    <n v="4145.25"/>
    <s v="Stayed"/>
    <x v="0"/>
    <s v="other"/>
    <n v="0"/>
    <s v="50-100"/>
    <n v="0"/>
    <x v="0"/>
    <x v="0"/>
  </r>
  <r>
    <s v="42661-MAD"/>
    <x v="0"/>
    <n v="73"/>
    <s v="Yes"/>
    <x v="11"/>
    <n v="3"/>
    <n v="5"/>
    <s v="None"/>
    <x v="0"/>
    <s v="Yes"/>
    <x v="1"/>
    <s v="No"/>
    <x v="0"/>
    <s v="No"/>
    <x v="0"/>
    <s v="No"/>
    <x v="1"/>
    <s v="No"/>
    <s v="No"/>
    <s v="No"/>
    <x v="2"/>
    <s v="No"/>
    <x v="1"/>
    <n v="25"/>
    <n v="1501.75"/>
    <n v="0"/>
    <n v="0"/>
    <n v="1167.54"/>
    <n v="2669.29"/>
    <s v="Stayed"/>
    <x v="0"/>
    <s v="other"/>
    <n v="0"/>
    <s v="20-50"/>
    <n v="0"/>
    <x v="1"/>
    <x v="4"/>
  </r>
  <r>
    <s v="51587-RAJ"/>
    <x v="1"/>
    <n v="57"/>
    <s v="No"/>
    <x v="8"/>
    <n v="15"/>
    <n v="7"/>
    <s v="None"/>
    <x v="0"/>
    <s v="Yes"/>
    <x v="0"/>
    <s v="Fiber Optic"/>
    <x v="0"/>
    <s v="Yes"/>
    <x v="0"/>
    <s v="No"/>
    <x v="0"/>
    <s v="Yes"/>
    <s v="Yes"/>
    <s v="Yes"/>
    <x v="1"/>
    <s v="Yes"/>
    <x v="1"/>
    <n v="100.55"/>
    <n v="1415.55"/>
    <n v="0"/>
    <n v="0"/>
    <n v="517.58000000000004"/>
    <n v="1933.13"/>
    <s v="Churned"/>
    <x v="2"/>
    <s v="Service dissatisfaction"/>
    <n v="1"/>
    <s v="&gt;100"/>
    <n v="0"/>
    <x v="1"/>
    <x v="3"/>
  </r>
  <r>
    <s v="16794-TEL"/>
    <x v="0"/>
    <n v="47"/>
    <s v="No"/>
    <x v="5"/>
    <n v="9"/>
    <n v="3"/>
    <s v="None"/>
    <x v="0"/>
    <s v="No"/>
    <x v="1"/>
    <s v="No"/>
    <x v="0"/>
    <s v="No"/>
    <x v="0"/>
    <s v="No"/>
    <x v="1"/>
    <s v="No"/>
    <s v="No"/>
    <s v="No"/>
    <x v="1"/>
    <s v="No"/>
    <x v="2"/>
    <n v="19.7"/>
    <n v="19.7"/>
    <n v="0"/>
    <n v="0"/>
    <n v="1.91"/>
    <n v="21.61"/>
    <s v="Churned"/>
    <x v="4"/>
    <s v="Attitude of service provider"/>
    <n v="1"/>
    <s v="&lt;20"/>
    <n v="0"/>
    <x v="0"/>
    <x v="4"/>
  </r>
  <r>
    <s v="23352-CHH"/>
    <x v="1"/>
    <n v="21"/>
    <s v="No"/>
    <x v="12"/>
    <n v="7"/>
    <n v="10"/>
    <s v="None"/>
    <x v="0"/>
    <s v="Yes"/>
    <x v="0"/>
    <s v="Fiber Optic"/>
    <x v="1"/>
    <s v="No"/>
    <x v="1"/>
    <s v="No"/>
    <x v="0"/>
    <s v="Yes"/>
    <s v="Yes"/>
    <s v="No"/>
    <x v="2"/>
    <s v="Yes"/>
    <x v="0"/>
    <n v="104.3"/>
    <n v="6725.3"/>
    <n v="0"/>
    <n v="70"/>
    <n v="856.05"/>
    <n v="7651.35"/>
    <s v="Stayed"/>
    <x v="0"/>
    <s v="other"/>
    <n v="0"/>
    <s v="&gt;100"/>
    <n v="0"/>
    <x v="2"/>
    <x v="3"/>
  </r>
  <r>
    <s v="59873-BIH"/>
    <x v="1"/>
    <n v="53"/>
    <s v="Yes"/>
    <x v="9"/>
    <n v="10"/>
    <n v="23"/>
    <s v="Deal 4"/>
    <x v="0"/>
    <s v="Yes"/>
    <x v="0"/>
    <s v="Fiber Optic"/>
    <x v="1"/>
    <s v="No"/>
    <x v="0"/>
    <s v="No"/>
    <x v="1"/>
    <s v="No"/>
    <s v="No"/>
    <s v="Yes"/>
    <x v="0"/>
    <s v="No"/>
    <x v="0"/>
    <n v="81.849999999999994"/>
    <n v="1810.85"/>
    <n v="0"/>
    <n v="0"/>
    <n v="131.1"/>
    <n v="1941.95"/>
    <s v="Stayed"/>
    <x v="0"/>
    <s v="other"/>
    <n v="0"/>
    <s v="50-100"/>
    <n v="0"/>
    <x v="1"/>
    <x v="2"/>
  </r>
  <r>
    <s v="23381-RAJ"/>
    <x v="1"/>
    <n v="61"/>
    <s v="No"/>
    <x v="8"/>
    <n v="12"/>
    <n v="36"/>
    <s v="Deal 5"/>
    <x v="0"/>
    <s v="Yes"/>
    <x v="0"/>
    <s v="Fiber Optic"/>
    <x v="0"/>
    <s v="No"/>
    <x v="1"/>
    <s v="No"/>
    <x v="1"/>
    <s v="No"/>
    <s v="No"/>
    <s v="Yes"/>
    <x v="1"/>
    <s v="Yes"/>
    <x v="0"/>
    <n v="79.55"/>
    <n v="79.55"/>
    <n v="0"/>
    <n v="0"/>
    <n v="5.0999999999999996"/>
    <n v="84.65"/>
    <s v="Churned"/>
    <x v="3"/>
    <s v="Price too high"/>
    <n v="1"/>
    <s v="50-100"/>
    <n v="0"/>
    <x v="1"/>
    <x v="0"/>
  </r>
  <r>
    <s v="34599-MAH"/>
    <x v="1"/>
    <n v="20"/>
    <s v="No"/>
    <x v="1"/>
    <n v="2"/>
    <n v="4"/>
    <s v="Deal 2"/>
    <x v="0"/>
    <s v="No"/>
    <x v="1"/>
    <s v="No"/>
    <x v="0"/>
    <s v="No"/>
    <x v="0"/>
    <s v="No"/>
    <x v="1"/>
    <s v="No"/>
    <s v="No"/>
    <s v="No"/>
    <x v="2"/>
    <s v="No"/>
    <x v="2"/>
    <n v="20.85"/>
    <n v="892.15"/>
    <n v="0"/>
    <n v="0"/>
    <n v="1808.55"/>
    <n v="2700.7"/>
    <s v="Stayed"/>
    <x v="0"/>
    <s v="other"/>
    <n v="0"/>
    <s v="20-50"/>
    <n v="0"/>
    <x v="3"/>
    <x v="4"/>
  </r>
  <r>
    <s v="93155-PUN"/>
    <x v="0"/>
    <n v="54"/>
    <s v="No"/>
    <x v="13"/>
    <n v="2"/>
    <n v="9"/>
    <s v="Deal 3"/>
    <x v="0"/>
    <s v="No"/>
    <x v="0"/>
    <s v="DSL"/>
    <x v="1"/>
    <s v="Yes"/>
    <x v="0"/>
    <s v="Yes"/>
    <x v="1"/>
    <s v="No"/>
    <s v="No"/>
    <s v="Yes"/>
    <x v="1"/>
    <s v="No"/>
    <x v="1"/>
    <n v="60.45"/>
    <n v="1440.75"/>
    <n v="0"/>
    <n v="0"/>
    <n v="569.04"/>
    <n v="2009.79"/>
    <s v="Stayed"/>
    <x v="0"/>
    <s v="other"/>
    <n v="0"/>
    <s v="50-100"/>
    <n v="0"/>
    <x v="1"/>
    <x v="3"/>
  </r>
  <r>
    <s v="55169-TAM"/>
    <x v="1"/>
    <n v="59"/>
    <s v="No"/>
    <x v="4"/>
    <n v="9"/>
    <n v="31"/>
    <s v="Deal 4"/>
    <x v="0"/>
    <s v="Yes"/>
    <x v="0"/>
    <s v="DSL"/>
    <x v="1"/>
    <s v="No"/>
    <x v="1"/>
    <s v="No"/>
    <x v="1"/>
    <s v="No"/>
    <s v="No"/>
    <s v="Yes"/>
    <x v="1"/>
    <s v="Yes"/>
    <x v="0"/>
    <n v="60.6"/>
    <n v="1156.3499999999999"/>
    <n v="0"/>
    <n v="0"/>
    <n v="197.46"/>
    <n v="1353.81"/>
    <s v="Stayed"/>
    <x v="0"/>
    <s v="other"/>
    <n v="0"/>
    <s v="50-100"/>
    <n v="0"/>
    <x v="1"/>
    <x v="0"/>
  </r>
  <r>
    <s v="55609-BIH"/>
    <x v="1"/>
    <n v="36"/>
    <s v="No"/>
    <x v="9"/>
    <n v="10"/>
    <n v="29"/>
    <s v="Deal 2"/>
    <x v="0"/>
    <s v="No"/>
    <x v="1"/>
    <s v="No"/>
    <x v="0"/>
    <s v="No"/>
    <x v="0"/>
    <s v="No"/>
    <x v="1"/>
    <s v="No"/>
    <s v="No"/>
    <s v="No"/>
    <x v="2"/>
    <s v="No"/>
    <x v="0"/>
    <n v="20"/>
    <n v="1209.25"/>
    <n v="0"/>
    <n v="0"/>
    <n v="2954.7"/>
    <n v="4163.95"/>
    <s v="Stayed"/>
    <x v="0"/>
    <s v="other"/>
    <n v="0"/>
    <s v="&lt;20"/>
    <n v="0"/>
    <x v="0"/>
    <x v="0"/>
  </r>
  <r>
    <s v="92106-MAD"/>
    <x v="1"/>
    <n v="41"/>
    <s v="No"/>
    <x v="11"/>
    <n v="14"/>
    <n v="9"/>
    <s v="None"/>
    <x v="0"/>
    <s v="No"/>
    <x v="1"/>
    <s v="No"/>
    <x v="0"/>
    <s v="No"/>
    <x v="0"/>
    <s v="No"/>
    <x v="1"/>
    <s v="No"/>
    <s v="No"/>
    <s v="No"/>
    <x v="1"/>
    <s v="No"/>
    <x v="0"/>
    <n v="20.350000000000001"/>
    <n v="92.75"/>
    <n v="0"/>
    <n v="0"/>
    <n v="158.9"/>
    <n v="251.65"/>
    <s v="Stayed"/>
    <x v="0"/>
    <s v="other"/>
    <n v="0"/>
    <s v="20-50"/>
    <n v="0"/>
    <x v="0"/>
    <x v="3"/>
  </r>
  <r>
    <s v="91972-CHH"/>
    <x v="1"/>
    <n v="19"/>
    <s v="No"/>
    <x v="12"/>
    <n v="15"/>
    <n v="8"/>
    <s v="Deal 5"/>
    <x v="1"/>
    <s v="No"/>
    <x v="0"/>
    <s v="Cable"/>
    <x v="1"/>
    <s v="No"/>
    <x v="0"/>
    <s v="No"/>
    <x v="1"/>
    <s v="No"/>
    <s v="No"/>
    <s v="Yes"/>
    <x v="1"/>
    <s v="No"/>
    <x v="1"/>
    <n v="29.45"/>
    <n v="161.44999999999999"/>
    <n v="0"/>
    <n v="0"/>
    <n v="0"/>
    <n v="161.44999999999999"/>
    <s v="Stayed"/>
    <x v="0"/>
    <s v="other"/>
    <n v="0"/>
    <s v="20-50"/>
    <n v="0"/>
    <x v="3"/>
    <x v="3"/>
  </r>
  <r>
    <s v="18329-HAR"/>
    <x v="1"/>
    <n v="26"/>
    <s v="Yes"/>
    <x v="15"/>
    <n v="8"/>
    <n v="18"/>
    <s v="None"/>
    <x v="0"/>
    <s v="No"/>
    <x v="1"/>
    <s v="No"/>
    <x v="0"/>
    <s v="No"/>
    <x v="0"/>
    <s v="No"/>
    <x v="1"/>
    <s v="No"/>
    <s v="No"/>
    <s v="No"/>
    <x v="2"/>
    <s v="No"/>
    <x v="0"/>
    <n v="-4"/>
    <n v="1185.95"/>
    <n v="0"/>
    <n v="0"/>
    <n v="1083.44"/>
    <n v="2269.39"/>
    <s v="Stayed"/>
    <x v="0"/>
    <s v="other"/>
    <n v="0"/>
    <s v="&lt;20"/>
    <n v="0"/>
    <x v="2"/>
    <x v="2"/>
  </r>
  <r>
    <s v="47223-MAH"/>
    <x v="1"/>
    <n v="25"/>
    <s v="No"/>
    <x v="1"/>
    <n v="4"/>
    <n v="19"/>
    <s v="Deal 1"/>
    <x v="0"/>
    <s v="No"/>
    <x v="0"/>
    <s v="Cable"/>
    <x v="1"/>
    <s v="No"/>
    <x v="1"/>
    <s v="No"/>
    <x v="1"/>
    <s v="Yes"/>
    <s v="Yes"/>
    <s v="No"/>
    <x v="2"/>
    <s v="No"/>
    <x v="1"/>
    <n v="65.55"/>
    <n v="4361.55"/>
    <n v="0"/>
    <n v="40"/>
    <n v="3332.58"/>
    <n v="7734.13"/>
    <s v="Stayed"/>
    <x v="0"/>
    <s v="other"/>
    <n v="0"/>
    <s v="50-100"/>
    <n v="0"/>
    <x v="2"/>
    <x v="2"/>
  </r>
  <r>
    <s v="68060-KAR"/>
    <x v="1"/>
    <n v="21"/>
    <s v="Yes"/>
    <x v="3"/>
    <n v="10"/>
    <n v="8"/>
    <s v="Deal 4"/>
    <x v="0"/>
    <s v="No"/>
    <x v="0"/>
    <s v="Cable"/>
    <x v="0"/>
    <s v="Yes"/>
    <x v="0"/>
    <s v="No"/>
    <x v="1"/>
    <s v="No"/>
    <s v="No"/>
    <s v="Yes"/>
    <x v="1"/>
    <s v="Yes"/>
    <x v="1"/>
    <n v="51.25"/>
    <n v="612.1"/>
    <n v="0"/>
    <n v="0"/>
    <n v="562.55999999999995"/>
    <n v="1174.6600000000001"/>
    <s v="Stayed"/>
    <x v="0"/>
    <s v="other"/>
    <n v="0"/>
    <s v="50-100"/>
    <n v="0"/>
    <x v="2"/>
    <x v="3"/>
  </r>
  <r>
    <s v="13442-TAM"/>
    <x v="1"/>
    <n v="59"/>
    <s v="Yes"/>
    <x v="4"/>
    <n v="13"/>
    <n v="8"/>
    <s v="Deal 2"/>
    <x v="0"/>
    <s v="Yes"/>
    <x v="0"/>
    <s v="Fiber Optic"/>
    <x v="1"/>
    <s v="Yes"/>
    <x v="1"/>
    <s v="No"/>
    <x v="1"/>
    <s v="Yes"/>
    <s v="Yes"/>
    <s v="No"/>
    <x v="1"/>
    <s v="Yes"/>
    <x v="1"/>
    <n v="99.45"/>
    <n v="5623.7"/>
    <n v="0"/>
    <n v="30"/>
    <n v="2325.7800000000002"/>
    <n v="7979.48"/>
    <s v="Stayed"/>
    <x v="0"/>
    <s v="other"/>
    <n v="0"/>
    <s v="50-100"/>
    <n v="0"/>
    <x v="1"/>
    <x v="3"/>
  </r>
  <r>
    <s v="47841-GUJ"/>
    <x v="0"/>
    <n v="61"/>
    <s v="No"/>
    <x v="6"/>
    <n v="9"/>
    <n v="23"/>
    <s v="None"/>
    <x v="0"/>
    <s v="No"/>
    <x v="0"/>
    <s v="Cable"/>
    <x v="0"/>
    <s v="No"/>
    <x v="0"/>
    <s v="No"/>
    <x v="1"/>
    <s v="Yes"/>
    <s v="Yes"/>
    <s v="Yes"/>
    <x v="1"/>
    <s v="Yes"/>
    <x v="0"/>
    <n v="55.7"/>
    <n v="55.7"/>
    <n v="0"/>
    <n v="0"/>
    <n v="48.22"/>
    <n v="103.92"/>
    <s v="Churned"/>
    <x v="2"/>
    <s v="Product dissatisfaction"/>
    <n v="1"/>
    <s v="50-100"/>
    <n v="0"/>
    <x v="1"/>
    <x v="2"/>
  </r>
  <r>
    <s v="51961-BIH"/>
    <x v="0"/>
    <n v="47"/>
    <s v="No"/>
    <x v="9"/>
    <n v="9"/>
    <n v="25"/>
    <s v="Deal 5"/>
    <x v="0"/>
    <s v="No"/>
    <x v="0"/>
    <s v="DSL"/>
    <x v="1"/>
    <s v="No"/>
    <x v="0"/>
    <s v="No"/>
    <x v="1"/>
    <s v="No"/>
    <s v="No"/>
    <s v="Yes"/>
    <x v="1"/>
    <s v="No"/>
    <x v="0"/>
    <n v="50.95"/>
    <n v="123.05"/>
    <n v="0"/>
    <n v="0"/>
    <n v="73.92"/>
    <n v="196.97"/>
    <s v="Joined"/>
    <x v="0"/>
    <s v="other"/>
    <n v="0"/>
    <s v="50-100"/>
    <n v="1"/>
    <x v="0"/>
    <x v="0"/>
  </r>
  <r>
    <s v="94042-UTT"/>
    <x v="1"/>
    <n v="75"/>
    <s v="No"/>
    <x v="7"/>
    <n v="0"/>
    <n v="20"/>
    <s v="None"/>
    <x v="0"/>
    <s v="Yes"/>
    <x v="0"/>
    <s v="Fiber Optic"/>
    <x v="0"/>
    <s v="No"/>
    <x v="0"/>
    <s v="No"/>
    <x v="0"/>
    <s v="No"/>
    <s v="No"/>
    <s v="Yes"/>
    <x v="0"/>
    <s v="Yes"/>
    <x v="1"/>
    <n v="83.25"/>
    <n v="308.05"/>
    <n v="39.93"/>
    <n v="0"/>
    <n v="57.36"/>
    <n v="325.48"/>
    <s v="Stayed"/>
    <x v="0"/>
    <s v="other"/>
    <n v="0"/>
    <s v="50-100"/>
    <n v="0"/>
    <x v="1"/>
    <x v="2"/>
  </r>
  <r>
    <s v="71883-DEL"/>
    <x v="0"/>
    <n v="38"/>
    <s v="No"/>
    <x v="0"/>
    <n v="13"/>
    <n v="3"/>
    <s v="None"/>
    <x v="0"/>
    <s v="Yes"/>
    <x v="0"/>
    <s v="Cable"/>
    <x v="0"/>
    <s v="Yes"/>
    <x v="1"/>
    <s v="Yes"/>
    <x v="0"/>
    <s v="Yes"/>
    <s v="Yes"/>
    <s v="Yes"/>
    <x v="2"/>
    <s v="Yes"/>
    <x v="0"/>
    <n v="85.45"/>
    <n v="6227.5"/>
    <n v="0"/>
    <n v="0"/>
    <n v="2242.8000000000002"/>
    <n v="8470.2999999999993"/>
    <s v="Stayed"/>
    <x v="0"/>
    <s v="other"/>
    <n v="0"/>
    <s v="50-100"/>
    <n v="0"/>
    <x v="0"/>
    <x v="4"/>
  </r>
  <r>
    <s v="27812-TAM"/>
    <x v="0"/>
    <n v="44"/>
    <s v="Yes"/>
    <x v="4"/>
    <n v="13"/>
    <n v="14"/>
    <s v="Deal 5"/>
    <x v="0"/>
    <s v="No"/>
    <x v="0"/>
    <s v="DSL"/>
    <x v="0"/>
    <s v="No"/>
    <x v="0"/>
    <s v="Yes"/>
    <x v="1"/>
    <s v="No"/>
    <s v="No"/>
    <s v="Yes"/>
    <x v="1"/>
    <s v="Yes"/>
    <x v="1"/>
    <n v="49.2"/>
    <n v="216.9"/>
    <n v="0"/>
    <n v="0"/>
    <n v="36.549999999999997"/>
    <n v="253.45"/>
    <s v="Churned"/>
    <x v="1"/>
    <s v="Competitor offered more data"/>
    <n v="1"/>
    <s v="20-50"/>
    <n v="0"/>
    <x v="0"/>
    <x v="1"/>
  </r>
  <r>
    <s v="97043-JAM"/>
    <x v="0"/>
    <n v="21"/>
    <s v="No"/>
    <x v="16"/>
    <n v="6"/>
    <n v="2"/>
    <s v="None"/>
    <x v="0"/>
    <s v="No"/>
    <x v="0"/>
    <s v="Fiber Optic"/>
    <x v="0"/>
    <s v="Yes"/>
    <x v="1"/>
    <s v="Yes"/>
    <x v="1"/>
    <s v="No"/>
    <s v="No"/>
    <s v="Yes"/>
    <x v="1"/>
    <s v="No"/>
    <x v="1"/>
    <n v="83.2"/>
    <n v="2032.3"/>
    <n v="23.79"/>
    <n v="0"/>
    <n v="459.08"/>
    <n v="2467.59"/>
    <s v="Stayed"/>
    <x v="0"/>
    <s v="other"/>
    <n v="0"/>
    <s v="50-100"/>
    <n v="0"/>
    <x v="2"/>
    <x v="4"/>
  </r>
  <r>
    <s v="25634-JAM"/>
    <x v="0"/>
    <n v="27"/>
    <s v="No"/>
    <x v="16"/>
    <n v="1"/>
    <n v="15"/>
    <s v="None"/>
    <x v="0"/>
    <s v="Yes"/>
    <x v="0"/>
    <s v="Fiber Optic"/>
    <x v="0"/>
    <s v="Yes"/>
    <x v="1"/>
    <s v="No"/>
    <x v="0"/>
    <s v="No"/>
    <s v="No"/>
    <s v="Yes"/>
    <x v="1"/>
    <s v="No"/>
    <x v="0"/>
    <n v="96.6"/>
    <n v="2684.35"/>
    <n v="0"/>
    <n v="0"/>
    <n v="939.96"/>
    <n v="3624.31"/>
    <s v="Stayed"/>
    <x v="0"/>
    <s v="other"/>
    <n v="0"/>
    <s v="50-100"/>
    <n v="0"/>
    <x v="2"/>
    <x v="1"/>
  </r>
  <r>
    <s v="26279-AND"/>
    <x v="1"/>
    <n v="55"/>
    <s v="No"/>
    <x v="10"/>
    <n v="8"/>
    <n v="9"/>
    <s v="None"/>
    <x v="0"/>
    <s v="No"/>
    <x v="0"/>
    <s v="Cable"/>
    <x v="1"/>
    <s v="Yes"/>
    <x v="1"/>
    <s v="Yes"/>
    <x v="0"/>
    <s v="Yes"/>
    <s v="Yes"/>
    <s v="No"/>
    <x v="0"/>
    <s v="No"/>
    <x v="1"/>
    <n v="85.35"/>
    <n v="2530.4"/>
    <n v="0"/>
    <n v="20"/>
    <n v="1290.3"/>
    <n v="3840.7"/>
    <s v="Churned"/>
    <x v="1"/>
    <s v="Competitor made better offer"/>
    <n v="1"/>
    <s v="50-100"/>
    <n v="0"/>
    <x v="1"/>
    <x v="3"/>
  </r>
  <r>
    <s v="48489-TAM"/>
    <x v="1"/>
    <n v="62"/>
    <s v="Yes"/>
    <x v="4"/>
    <n v="15"/>
    <n v="28"/>
    <s v="Deal 3"/>
    <x v="0"/>
    <s v="No"/>
    <x v="0"/>
    <s v="Fiber Optic"/>
    <x v="0"/>
    <s v="No"/>
    <x v="0"/>
    <s v="No"/>
    <x v="1"/>
    <s v="No"/>
    <s v="No"/>
    <s v="Yes"/>
    <x v="1"/>
    <s v="Yes"/>
    <x v="0"/>
    <n v="70"/>
    <n v="2416.1"/>
    <n v="11"/>
    <n v="0"/>
    <n v="158.44"/>
    <n v="2563.54"/>
    <s v="Churned"/>
    <x v="1"/>
    <s v="Competitor offered more data"/>
    <n v="1"/>
    <s v="50-100"/>
    <n v="0"/>
    <x v="1"/>
    <x v="0"/>
  </r>
  <r>
    <s v="23632-HAR"/>
    <x v="1"/>
    <n v="37"/>
    <s v="Yes"/>
    <x v="15"/>
    <n v="2"/>
    <n v="16"/>
    <s v="Deal 5"/>
    <x v="0"/>
    <s v="No"/>
    <x v="0"/>
    <s v="Fiber Optic"/>
    <x v="1"/>
    <s v="No"/>
    <x v="0"/>
    <s v="No"/>
    <x v="0"/>
    <s v="Yes"/>
    <s v="Yes"/>
    <s v="Yes"/>
    <x v="1"/>
    <s v="No"/>
    <x v="1"/>
    <n v="97.1"/>
    <n v="184.15"/>
    <n v="0"/>
    <n v="0"/>
    <n v="78.7"/>
    <n v="262.85000000000002"/>
    <s v="Joined"/>
    <x v="0"/>
    <s v="other"/>
    <n v="0"/>
    <s v="50-100"/>
    <n v="1"/>
    <x v="0"/>
    <x v="1"/>
  </r>
  <r>
    <s v="59905-TEL"/>
    <x v="1"/>
    <n v="72"/>
    <s v="No"/>
    <x v="5"/>
    <n v="5"/>
    <n v="36"/>
    <s v="None"/>
    <x v="0"/>
    <s v="No"/>
    <x v="0"/>
    <s v="Fiber Optic"/>
    <x v="1"/>
    <s v="Yes"/>
    <x v="0"/>
    <s v="No"/>
    <x v="1"/>
    <s v="No"/>
    <s v="No"/>
    <s v="No"/>
    <x v="1"/>
    <s v="No"/>
    <x v="1"/>
    <n v="78.849999999999994"/>
    <n v="1043.8"/>
    <n v="0"/>
    <n v="50"/>
    <n v="672.14"/>
    <n v="1765.94"/>
    <s v="Stayed"/>
    <x v="0"/>
    <s v="other"/>
    <n v="0"/>
    <s v="50-100"/>
    <n v="0"/>
    <x v="1"/>
    <x v="0"/>
  </r>
  <r>
    <s v="64246-GUJ"/>
    <x v="1"/>
    <n v="72"/>
    <s v="Yes"/>
    <x v="6"/>
    <n v="7"/>
    <n v="35"/>
    <s v="None"/>
    <x v="0"/>
    <s v="Yes"/>
    <x v="0"/>
    <s v="Fiber Optic"/>
    <x v="0"/>
    <s v="Yes"/>
    <x v="1"/>
    <s v="No"/>
    <x v="0"/>
    <s v="Yes"/>
    <s v="Yes"/>
    <s v="Yes"/>
    <x v="0"/>
    <s v="Yes"/>
    <x v="1"/>
    <n v="103.75"/>
    <n v="6383.35"/>
    <n v="0"/>
    <n v="0"/>
    <n v="440.82"/>
    <n v="6824.17"/>
    <s v="Churned"/>
    <x v="1"/>
    <s v="Competitor had better devices"/>
    <n v="1"/>
    <s v="&gt;100"/>
    <n v="0"/>
    <x v="1"/>
    <x v="0"/>
  </r>
  <r>
    <s v="98279-GUJ"/>
    <x v="1"/>
    <n v="72"/>
    <s v="Yes"/>
    <x v="6"/>
    <n v="1"/>
    <n v="20"/>
    <s v="None"/>
    <x v="0"/>
    <s v="Yes"/>
    <x v="0"/>
    <s v="Fiber Optic"/>
    <x v="0"/>
    <s v="Yes"/>
    <x v="1"/>
    <s v="No"/>
    <x v="0"/>
    <s v="Yes"/>
    <s v="No"/>
    <s v="Yes"/>
    <x v="1"/>
    <s v="Yes"/>
    <x v="1"/>
    <n v="103.85"/>
    <n v="5485.5"/>
    <n v="0"/>
    <n v="0"/>
    <n v="2086.08"/>
    <n v="7571.58"/>
    <s v="Churned"/>
    <x v="1"/>
    <s v="Competitor had better devices"/>
    <n v="1"/>
    <s v="&gt;100"/>
    <n v="0"/>
    <x v="1"/>
    <x v="2"/>
  </r>
  <r>
    <s v="75707-KAR"/>
    <x v="0"/>
    <n v="28"/>
    <s v="Yes"/>
    <x v="3"/>
    <n v="2"/>
    <n v="16"/>
    <s v="Deal 4"/>
    <x v="0"/>
    <s v="No"/>
    <x v="1"/>
    <s v="No"/>
    <x v="0"/>
    <s v="No"/>
    <x v="0"/>
    <s v="No"/>
    <x v="1"/>
    <s v="No"/>
    <s v="No"/>
    <s v="No"/>
    <x v="1"/>
    <s v="No"/>
    <x v="1"/>
    <n v="20.149999999999999"/>
    <n v="341.35"/>
    <n v="0"/>
    <n v="0"/>
    <n v="616.79999999999995"/>
    <n v="958.15"/>
    <s v="Stayed"/>
    <x v="0"/>
    <s v="other"/>
    <n v="0"/>
    <s v="20-50"/>
    <n v="0"/>
    <x v="2"/>
    <x v="1"/>
  </r>
  <r>
    <s v="15412-PUN"/>
    <x v="1"/>
    <n v="48"/>
    <s v="No"/>
    <x v="13"/>
    <n v="10"/>
    <n v="15"/>
    <s v="Deal 1"/>
    <x v="0"/>
    <s v="Yes"/>
    <x v="0"/>
    <s v="Fiber Optic"/>
    <x v="1"/>
    <s v="Yes"/>
    <x v="1"/>
    <s v="Yes"/>
    <x v="0"/>
    <s v="Yes"/>
    <s v="Yes"/>
    <s v="Yes"/>
    <x v="2"/>
    <s v="Yes"/>
    <x v="0"/>
    <n v="117.15"/>
    <n v="8529.5"/>
    <n v="0"/>
    <n v="0"/>
    <n v="1792.08"/>
    <n v="10321.58"/>
    <s v="Stayed"/>
    <x v="0"/>
    <s v="other"/>
    <n v="0"/>
    <s v="&gt;100"/>
    <n v="0"/>
    <x v="0"/>
    <x v="1"/>
  </r>
  <r>
    <s v="38920-PUN"/>
    <x v="1"/>
    <n v="50"/>
    <s v="No"/>
    <x v="13"/>
    <n v="8"/>
    <n v="7"/>
    <s v="None"/>
    <x v="0"/>
    <s v="No"/>
    <x v="0"/>
    <s v="Cable"/>
    <x v="0"/>
    <s v="No"/>
    <x v="0"/>
    <s v="No"/>
    <x v="1"/>
    <s v="No"/>
    <s v="No"/>
    <s v="No"/>
    <x v="1"/>
    <s v="Yes"/>
    <x v="1"/>
    <n v="43.85"/>
    <n v="43.85"/>
    <n v="0"/>
    <n v="10"/>
    <n v="15.9"/>
    <n v="69.75"/>
    <s v="Joined"/>
    <x v="0"/>
    <s v="other"/>
    <n v="0"/>
    <s v="20-50"/>
    <n v="1"/>
    <x v="1"/>
    <x v="3"/>
  </r>
  <r>
    <s v="94275-WES"/>
    <x v="1"/>
    <n v="25"/>
    <s v="No"/>
    <x v="2"/>
    <n v="8"/>
    <n v="32"/>
    <s v="None"/>
    <x v="0"/>
    <s v="Yes"/>
    <x v="0"/>
    <s v="Fiber Optic"/>
    <x v="0"/>
    <s v="No"/>
    <x v="1"/>
    <s v="No"/>
    <x v="0"/>
    <s v="Yes"/>
    <s v="Yes"/>
    <s v="No"/>
    <x v="1"/>
    <s v="Yes"/>
    <x v="1"/>
    <n v="99.8"/>
    <n v="4872.45"/>
    <n v="0"/>
    <n v="130"/>
    <n v="2300.06"/>
    <n v="7302.51"/>
    <s v="Churned"/>
    <x v="4"/>
    <s v="Attitude of support person"/>
    <n v="1"/>
    <s v="50-100"/>
    <n v="0"/>
    <x v="2"/>
    <x v="0"/>
  </r>
  <r>
    <s v="41985-WES"/>
    <x v="1"/>
    <n v="52"/>
    <s v="Yes"/>
    <x v="2"/>
    <n v="4"/>
    <n v="31"/>
    <s v="Deal 1"/>
    <x v="0"/>
    <s v="Yes"/>
    <x v="1"/>
    <s v="No"/>
    <x v="0"/>
    <s v="No"/>
    <x v="0"/>
    <s v="No"/>
    <x v="1"/>
    <s v="No"/>
    <s v="No"/>
    <s v="No"/>
    <x v="2"/>
    <s v="No"/>
    <x v="0"/>
    <n v="26.3"/>
    <n v="1688.9"/>
    <n v="0"/>
    <n v="0"/>
    <n v="974.18"/>
    <n v="2663.08"/>
    <s v="Stayed"/>
    <x v="0"/>
    <s v="other"/>
    <n v="0"/>
    <s v="20-50"/>
    <n v="0"/>
    <x v="1"/>
    <x v="0"/>
  </r>
  <r>
    <s v="75748-TAM"/>
    <x v="0"/>
    <n v="41"/>
    <s v="No"/>
    <x v="4"/>
    <n v="8"/>
    <n v="17"/>
    <s v="Deal 4"/>
    <x v="0"/>
    <s v="No"/>
    <x v="0"/>
    <s v="Cable"/>
    <x v="0"/>
    <s v="No"/>
    <x v="0"/>
    <s v="No"/>
    <x v="0"/>
    <s v="Yes"/>
    <s v="Yes"/>
    <s v="Yes"/>
    <x v="1"/>
    <s v="Yes"/>
    <x v="1"/>
    <n v="64.900000000000006"/>
    <n v="716.1"/>
    <n v="0"/>
    <n v="0"/>
    <n v="149.16"/>
    <n v="865.26"/>
    <s v="Stayed"/>
    <x v="0"/>
    <s v="other"/>
    <n v="0"/>
    <s v="50-100"/>
    <n v="0"/>
    <x v="0"/>
    <x v="1"/>
  </r>
  <r>
    <s v="34756-PUN"/>
    <x v="0"/>
    <n v="54"/>
    <s v="Yes"/>
    <x v="13"/>
    <n v="8"/>
    <n v="13"/>
    <s v="Deal 5"/>
    <x v="0"/>
    <s v="No"/>
    <x v="0"/>
    <s v="Fiber Optic"/>
    <x v="0"/>
    <s v="No"/>
    <x v="0"/>
    <s v="No"/>
    <x v="1"/>
    <s v="No"/>
    <s v="No"/>
    <s v="Yes"/>
    <x v="1"/>
    <s v="Yes"/>
    <x v="1"/>
    <n v="70.3"/>
    <n v="70.3"/>
    <n v="0"/>
    <n v="0"/>
    <n v="15.92"/>
    <n v="86.22"/>
    <s v="Churned"/>
    <x v="2"/>
    <s v="Service dissatisfaction"/>
    <n v="1"/>
    <s v="50-100"/>
    <n v="0"/>
    <x v="1"/>
    <x v="1"/>
  </r>
  <r>
    <s v="51597-MAD"/>
    <x v="1"/>
    <n v="26"/>
    <s v="Yes"/>
    <x v="11"/>
    <n v="10"/>
    <n v="18"/>
    <s v="None"/>
    <x v="0"/>
    <s v="No"/>
    <x v="1"/>
    <s v="No"/>
    <x v="0"/>
    <s v="No"/>
    <x v="0"/>
    <s v="No"/>
    <x v="1"/>
    <s v="No"/>
    <s v="No"/>
    <s v="No"/>
    <x v="1"/>
    <s v="No"/>
    <x v="0"/>
    <n v="19.899999999999999"/>
    <n v="19.899999999999999"/>
    <n v="0"/>
    <n v="0"/>
    <n v="1.5"/>
    <n v="21.4"/>
    <s v="Joined"/>
    <x v="0"/>
    <s v="other"/>
    <n v="0"/>
    <s v="&lt;20"/>
    <n v="1"/>
    <x v="2"/>
    <x v="2"/>
  </r>
  <r>
    <s v="79546-KAR"/>
    <x v="0"/>
    <n v="51"/>
    <s v="Yes"/>
    <x v="3"/>
    <n v="10"/>
    <n v="35"/>
    <s v="Deal 2"/>
    <x v="0"/>
    <s v="Yes"/>
    <x v="0"/>
    <s v="Fiber Optic"/>
    <x v="1"/>
    <s v="Yes"/>
    <x v="1"/>
    <s v="Yes"/>
    <x v="0"/>
    <s v="Yes"/>
    <s v="Yes"/>
    <s v="No"/>
    <x v="0"/>
    <s v="No"/>
    <x v="0"/>
    <n v="114.35"/>
    <n v="5791.1"/>
    <n v="0"/>
    <n v="10"/>
    <n v="990"/>
    <n v="6791.1"/>
    <s v="Stayed"/>
    <x v="0"/>
    <s v="other"/>
    <n v="0"/>
    <s v="&gt;100"/>
    <n v="0"/>
    <x v="1"/>
    <x v="0"/>
  </r>
  <r>
    <s v="35571-TEL"/>
    <x v="0"/>
    <n v="30"/>
    <s v="Yes"/>
    <x v="5"/>
    <n v="1"/>
    <n v="11"/>
    <s v="None"/>
    <x v="0"/>
    <s v="Yes"/>
    <x v="0"/>
    <s v="DSL"/>
    <x v="1"/>
    <s v="No"/>
    <x v="1"/>
    <s v="Yes"/>
    <x v="0"/>
    <s v="Yes"/>
    <s v="Yes"/>
    <s v="No"/>
    <x v="2"/>
    <s v="Yes"/>
    <x v="0"/>
    <n v="83.55"/>
    <n v="6093.3"/>
    <n v="0"/>
    <n v="90"/>
    <n v="1527.12"/>
    <n v="7710.42"/>
    <s v="Stayed"/>
    <x v="0"/>
    <s v="other"/>
    <n v="0"/>
    <s v="50-100"/>
    <n v="0"/>
    <x v="2"/>
    <x v="3"/>
  </r>
  <r>
    <s v="88107-JAM"/>
    <x v="1"/>
    <n v="58"/>
    <s v="No"/>
    <x v="16"/>
    <n v="10"/>
    <n v="34"/>
    <s v="None"/>
    <x v="1"/>
    <s v="No"/>
    <x v="0"/>
    <s v="DSL"/>
    <x v="0"/>
    <s v="No"/>
    <x v="0"/>
    <s v="Yes"/>
    <x v="1"/>
    <s v="No"/>
    <s v="No"/>
    <s v="No"/>
    <x v="1"/>
    <s v="No"/>
    <x v="0"/>
    <n v="30.55"/>
    <n v="30.55"/>
    <n v="0"/>
    <n v="40"/>
    <n v="0"/>
    <n v="70.55"/>
    <s v="Joined"/>
    <x v="0"/>
    <s v="other"/>
    <n v="0"/>
    <s v="20-50"/>
    <n v="1"/>
    <x v="1"/>
    <x v="0"/>
  </r>
  <r>
    <s v="22700-UTT"/>
    <x v="1"/>
    <n v="43"/>
    <s v="Yes"/>
    <x v="7"/>
    <n v="15"/>
    <n v="1"/>
    <s v="None"/>
    <x v="1"/>
    <s v="No"/>
    <x v="0"/>
    <s v="DSL"/>
    <x v="0"/>
    <s v="No"/>
    <x v="0"/>
    <s v="Yes"/>
    <x v="1"/>
    <s v="No"/>
    <s v="No"/>
    <s v="Yes"/>
    <x v="1"/>
    <s v="Yes"/>
    <x v="0"/>
    <n v="29.5"/>
    <n v="1423.05"/>
    <n v="0"/>
    <n v="0"/>
    <n v="0"/>
    <n v="1423.05"/>
    <s v="Stayed"/>
    <x v="0"/>
    <s v="other"/>
    <n v="0"/>
    <s v="20-50"/>
    <n v="0"/>
    <x v="0"/>
    <x v="4"/>
  </r>
  <r>
    <s v="65882-UTT"/>
    <x v="1"/>
    <n v="71"/>
    <s v="No"/>
    <x v="7"/>
    <n v="8"/>
    <n v="12"/>
    <s v="None"/>
    <x v="0"/>
    <s v="Yes"/>
    <x v="0"/>
    <s v="Fiber Optic"/>
    <x v="0"/>
    <s v="Yes"/>
    <x v="1"/>
    <s v="No"/>
    <x v="0"/>
    <s v="Yes"/>
    <s v="No"/>
    <s v="Yes"/>
    <x v="1"/>
    <s v="Yes"/>
    <x v="1"/>
    <n v="104.75"/>
    <n v="4323.45"/>
    <n v="0"/>
    <n v="0"/>
    <n v="681.24"/>
    <n v="5004.6899999999996"/>
    <s v="Churned"/>
    <x v="2"/>
    <s v="Network reliability"/>
    <n v="1"/>
    <s v="&gt;100"/>
    <n v="0"/>
    <x v="1"/>
    <x v="1"/>
  </r>
  <r>
    <s v="15795-MAD"/>
    <x v="0"/>
    <n v="59"/>
    <s v="Yes"/>
    <x v="11"/>
    <n v="10"/>
    <n v="20"/>
    <s v="None"/>
    <x v="0"/>
    <s v="Yes"/>
    <x v="0"/>
    <s v="DSL"/>
    <x v="1"/>
    <s v="Yes"/>
    <x v="0"/>
    <s v="Yes"/>
    <x v="1"/>
    <s v="Yes"/>
    <s v="Yes"/>
    <s v="Yes"/>
    <x v="0"/>
    <s v="Yes"/>
    <x v="1"/>
    <n v="75.25"/>
    <n v="2344.5"/>
    <n v="1.99"/>
    <n v="0"/>
    <n v="900.86"/>
    <n v="3243.37"/>
    <s v="Stayed"/>
    <x v="0"/>
    <s v="other"/>
    <n v="0"/>
    <s v="50-100"/>
    <n v="0"/>
    <x v="1"/>
    <x v="2"/>
  </r>
  <r>
    <s v="72130-JAM"/>
    <x v="1"/>
    <n v="80"/>
    <s v="No"/>
    <x v="16"/>
    <n v="11"/>
    <n v="24"/>
    <s v="Deal 2"/>
    <x v="0"/>
    <s v="Yes"/>
    <x v="0"/>
    <s v="Fiber Optic"/>
    <x v="0"/>
    <s v="Yes"/>
    <x v="1"/>
    <s v="Yes"/>
    <x v="0"/>
    <s v="Yes"/>
    <s v="No"/>
    <s v="Yes"/>
    <x v="0"/>
    <s v="Yes"/>
    <x v="1"/>
    <n v="111.95"/>
    <n v="6418.9"/>
    <n v="0"/>
    <n v="0"/>
    <n v="1089.76"/>
    <n v="7508.66"/>
    <s v="Churned"/>
    <x v="4"/>
    <s v="Attitude of service provider"/>
    <n v="1"/>
    <s v="&gt;100"/>
    <n v="0"/>
    <x v="1"/>
    <x v="0"/>
  </r>
  <r>
    <s v="79418-BIH"/>
    <x v="1"/>
    <n v="20"/>
    <s v="No"/>
    <x v="9"/>
    <n v="4"/>
    <n v="1"/>
    <s v="None"/>
    <x v="0"/>
    <s v="Yes"/>
    <x v="0"/>
    <s v="Fiber Optic"/>
    <x v="0"/>
    <s v="No"/>
    <x v="0"/>
    <s v="Yes"/>
    <x v="1"/>
    <s v="Yes"/>
    <s v="Yes"/>
    <s v="Yes"/>
    <x v="0"/>
    <s v="Yes"/>
    <x v="1"/>
    <n v="89.35"/>
    <n v="1686.85"/>
    <n v="0"/>
    <n v="0"/>
    <n v="701.48"/>
    <n v="2388.33"/>
    <s v="Stayed"/>
    <x v="0"/>
    <s v="other"/>
    <n v="0"/>
    <s v="50-100"/>
    <n v="0"/>
    <x v="3"/>
    <x v="4"/>
  </r>
  <r>
    <s v="37517-AND"/>
    <x v="1"/>
    <n v="54"/>
    <s v="Yes"/>
    <x v="10"/>
    <n v="13"/>
    <n v="36"/>
    <s v="Deal 1"/>
    <x v="0"/>
    <s v="Yes"/>
    <x v="0"/>
    <s v="Fiber Optic"/>
    <x v="0"/>
    <s v="No"/>
    <x v="1"/>
    <s v="No"/>
    <x v="1"/>
    <s v="No"/>
    <s v="No"/>
    <s v="Yes"/>
    <x v="2"/>
    <s v="Yes"/>
    <x v="0"/>
    <n v="79.2"/>
    <n v="5420.65"/>
    <n v="0"/>
    <n v="0"/>
    <n v="1487.64"/>
    <n v="6908.29"/>
    <s v="Stayed"/>
    <x v="0"/>
    <s v="other"/>
    <n v="0"/>
    <s v="50-100"/>
    <n v="0"/>
    <x v="1"/>
    <x v="0"/>
  </r>
  <r>
    <s v="55493-MAD"/>
    <x v="1"/>
    <n v="42"/>
    <s v="Yes"/>
    <x v="11"/>
    <n v="6"/>
    <n v="21"/>
    <s v="Deal 5"/>
    <x v="0"/>
    <s v="No"/>
    <x v="1"/>
    <s v="No"/>
    <x v="0"/>
    <s v="No"/>
    <x v="0"/>
    <s v="No"/>
    <x v="1"/>
    <s v="No"/>
    <s v="No"/>
    <s v="No"/>
    <x v="1"/>
    <s v="No"/>
    <x v="0"/>
    <n v="20.350000000000001"/>
    <n v="150.6"/>
    <n v="0"/>
    <n v="0"/>
    <n v="290.99"/>
    <n v="441.59"/>
    <s v="Stayed"/>
    <x v="0"/>
    <s v="other"/>
    <n v="0"/>
    <s v="20-50"/>
    <n v="0"/>
    <x v="0"/>
    <x v="2"/>
  </r>
  <r>
    <s v="11251-UTT"/>
    <x v="1"/>
    <n v="51"/>
    <s v="No"/>
    <x v="18"/>
    <n v="1"/>
    <n v="19"/>
    <s v="None"/>
    <x v="0"/>
    <s v="Yes"/>
    <x v="1"/>
    <s v="No"/>
    <x v="0"/>
    <s v="No"/>
    <x v="0"/>
    <s v="No"/>
    <x v="1"/>
    <s v="No"/>
    <s v="No"/>
    <s v="No"/>
    <x v="0"/>
    <s v="No"/>
    <x v="1"/>
    <n v="25.2"/>
    <n v="245.15"/>
    <n v="0"/>
    <n v="0"/>
    <n v="20.57"/>
    <n v="265.72000000000003"/>
    <s v="Stayed"/>
    <x v="0"/>
    <s v="other"/>
    <n v="0"/>
    <s v="20-50"/>
    <n v="0"/>
    <x v="1"/>
    <x v="2"/>
  </r>
  <r>
    <s v="84559-JAM"/>
    <x v="1"/>
    <n v="19"/>
    <s v="No"/>
    <x v="16"/>
    <n v="2"/>
    <n v="5"/>
    <s v="None"/>
    <x v="0"/>
    <s v="Yes"/>
    <x v="0"/>
    <s v="Fiber Optic"/>
    <x v="0"/>
    <s v="Yes"/>
    <x v="1"/>
    <s v="No"/>
    <x v="0"/>
    <s v="Yes"/>
    <s v="Yes"/>
    <s v="Yes"/>
    <x v="2"/>
    <s v="Yes"/>
    <x v="1"/>
    <n v="104.6"/>
    <n v="4759.8500000000004"/>
    <n v="0"/>
    <n v="0"/>
    <n v="553.84"/>
    <n v="5313.69"/>
    <s v="Churned"/>
    <x v="1"/>
    <s v="Competitor made better offer"/>
    <n v="1"/>
    <s v="&gt;100"/>
    <n v="0"/>
    <x v="3"/>
    <x v="4"/>
  </r>
  <r>
    <s v="54321-TAM"/>
    <x v="0"/>
    <n v="33"/>
    <s v="Yes"/>
    <x v="4"/>
    <n v="2"/>
    <n v="22"/>
    <s v="None"/>
    <x v="0"/>
    <s v="Yes"/>
    <x v="0"/>
    <s v="Fiber Optic"/>
    <x v="0"/>
    <s v="No"/>
    <x v="0"/>
    <s v="No"/>
    <x v="1"/>
    <s v="No"/>
    <s v="No"/>
    <s v="Yes"/>
    <x v="1"/>
    <s v="No"/>
    <x v="1"/>
    <n v="74.400000000000006"/>
    <n v="215.8"/>
    <n v="0"/>
    <n v="0"/>
    <n v="71.459999999999994"/>
    <n v="287.26"/>
    <s v="Churned"/>
    <x v="0"/>
    <s v="Don't know"/>
    <n v="1"/>
    <s v="50-100"/>
    <n v="0"/>
    <x v="2"/>
    <x v="2"/>
  </r>
  <r>
    <s v="84579-ASS"/>
    <x v="0"/>
    <n v="31"/>
    <s v="No"/>
    <x v="17"/>
    <n v="5"/>
    <n v="6"/>
    <s v="Deal 2"/>
    <x v="0"/>
    <s v="Yes"/>
    <x v="0"/>
    <s v="DSL"/>
    <x v="0"/>
    <s v="Yes"/>
    <x v="1"/>
    <s v="No"/>
    <x v="1"/>
    <s v="No"/>
    <s v="No"/>
    <s v="Yes"/>
    <x v="2"/>
    <s v="No"/>
    <x v="0"/>
    <n v="59.5"/>
    <n v="3389.25"/>
    <n v="0"/>
    <n v="0"/>
    <n v="1990.8"/>
    <n v="5380.05"/>
    <s v="Stayed"/>
    <x v="0"/>
    <s v="other"/>
    <n v="0"/>
    <s v="50-100"/>
    <n v="0"/>
    <x v="2"/>
    <x v="3"/>
  </r>
  <r>
    <s v="72294-JAM"/>
    <x v="1"/>
    <n v="24"/>
    <s v="No"/>
    <x v="16"/>
    <n v="1"/>
    <n v="2"/>
    <s v="None"/>
    <x v="0"/>
    <s v="No"/>
    <x v="0"/>
    <s v="DSL"/>
    <x v="1"/>
    <s v="Yes"/>
    <x v="0"/>
    <s v="No"/>
    <x v="1"/>
    <s v="No"/>
    <s v="No"/>
    <s v="Yes"/>
    <x v="1"/>
    <s v="Yes"/>
    <x v="2"/>
    <n v="55.25"/>
    <n v="2139.1999999999998"/>
    <n v="0"/>
    <n v="0"/>
    <n v="323.2"/>
    <n v="2462.4"/>
    <s v="Churned"/>
    <x v="1"/>
    <s v="Competitor made better offer"/>
    <n v="1"/>
    <s v="50-100"/>
    <n v="0"/>
    <x v="2"/>
    <x v="4"/>
  </r>
  <r>
    <s v="68932-AND"/>
    <x v="1"/>
    <n v="64"/>
    <s v="Yes"/>
    <x v="10"/>
    <n v="1"/>
    <n v="17"/>
    <s v="Deal 2"/>
    <x v="1"/>
    <s v="No"/>
    <x v="0"/>
    <s v="Cable"/>
    <x v="1"/>
    <s v="Yes"/>
    <x v="0"/>
    <s v="Yes"/>
    <x v="0"/>
    <s v="No"/>
    <s v="No"/>
    <s v="Yes"/>
    <x v="0"/>
    <s v="Yes"/>
    <x v="1"/>
    <n v="51.25"/>
    <n v="2151.6"/>
    <n v="0"/>
    <n v="0"/>
    <n v="0"/>
    <n v="2151.6"/>
    <s v="Stayed"/>
    <x v="0"/>
    <s v="other"/>
    <n v="0"/>
    <s v="50-100"/>
    <n v="0"/>
    <x v="1"/>
    <x v="1"/>
  </r>
  <r>
    <s v="86389-JAM"/>
    <x v="1"/>
    <n v="74"/>
    <s v="No"/>
    <x v="16"/>
    <n v="7"/>
    <n v="9"/>
    <s v="None"/>
    <x v="0"/>
    <s v="Yes"/>
    <x v="0"/>
    <s v="Fiber Optic"/>
    <x v="0"/>
    <s v="No"/>
    <x v="1"/>
    <s v="No"/>
    <x v="0"/>
    <s v="Yes"/>
    <s v="No"/>
    <s v="No"/>
    <x v="1"/>
    <s v="Yes"/>
    <x v="1"/>
    <n v="98.55"/>
    <n v="1842.8"/>
    <n v="0"/>
    <n v="120"/>
    <n v="888.8"/>
    <n v="2851.6"/>
    <s v="Churned"/>
    <x v="1"/>
    <s v="Competitor made better offer"/>
    <n v="1"/>
    <s v="50-100"/>
    <n v="0"/>
    <x v="1"/>
    <x v="3"/>
  </r>
  <r>
    <s v="88104-HAR"/>
    <x v="1"/>
    <n v="64"/>
    <s v="Yes"/>
    <x v="15"/>
    <n v="15"/>
    <n v="33"/>
    <s v="None"/>
    <x v="0"/>
    <s v="No"/>
    <x v="0"/>
    <s v="Cable"/>
    <x v="1"/>
    <s v="Yes"/>
    <x v="0"/>
    <s v="Yes"/>
    <x v="0"/>
    <s v="No"/>
    <s v="No"/>
    <s v="Yes"/>
    <x v="0"/>
    <s v="No"/>
    <x v="0"/>
    <n v="70.8"/>
    <n v="4448.8"/>
    <n v="0"/>
    <n v="0"/>
    <n v="2960.37"/>
    <n v="7409.17"/>
    <s v="Stayed"/>
    <x v="0"/>
    <s v="other"/>
    <n v="0"/>
    <s v="50-100"/>
    <n v="0"/>
    <x v="1"/>
    <x v="0"/>
  </r>
  <r>
    <s v="86530-TAM"/>
    <x v="1"/>
    <n v="49"/>
    <s v="Yes"/>
    <x v="4"/>
    <n v="15"/>
    <n v="1"/>
    <s v="None"/>
    <x v="0"/>
    <s v="No"/>
    <x v="1"/>
    <s v="No"/>
    <x v="0"/>
    <s v="No"/>
    <x v="0"/>
    <s v="No"/>
    <x v="1"/>
    <s v="No"/>
    <s v="No"/>
    <s v="No"/>
    <x v="2"/>
    <s v="Yes"/>
    <x v="1"/>
    <n v="20.95"/>
    <n v="1270.55"/>
    <n v="0"/>
    <n v="0"/>
    <n v="1927.2"/>
    <n v="3197.75"/>
    <s v="Stayed"/>
    <x v="0"/>
    <s v="other"/>
    <n v="0"/>
    <s v="20-50"/>
    <n v="0"/>
    <x v="0"/>
    <x v="4"/>
  </r>
  <r>
    <s v="16016-TAM"/>
    <x v="1"/>
    <n v="66"/>
    <s v="Yes"/>
    <x v="4"/>
    <n v="13"/>
    <n v="17"/>
    <s v="None"/>
    <x v="0"/>
    <s v="No"/>
    <x v="0"/>
    <s v="Fiber Optic"/>
    <x v="1"/>
    <s v="No"/>
    <x v="0"/>
    <s v="No"/>
    <x v="1"/>
    <s v="Yes"/>
    <s v="Yes"/>
    <s v="No"/>
    <x v="1"/>
    <s v="No"/>
    <x v="0"/>
    <n v="85.5"/>
    <n v="4042.3"/>
    <n v="0"/>
    <n v="50"/>
    <n v="1719.26"/>
    <n v="5811.56"/>
    <s v="Churned"/>
    <x v="0"/>
    <s v="Moved"/>
    <n v="1"/>
    <s v="50-100"/>
    <n v="0"/>
    <x v="1"/>
    <x v="1"/>
  </r>
  <r>
    <s v="58833-WES"/>
    <x v="1"/>
    <n v="40"/>
    <s v="Yes"/>
    <x v="2"/>
    <n v="8"/>
    <n v="11"/>
    <s v="None"/>
    <x v="0"/>
    <s v="Yes"/>
    <x v="0"/>
    <s v="Fiber Optic"/>
    <x v="0"/>
    <s v="Yes"/>
    <x v="0"/>
    <s v="No"/>
    <x v="0"/>
    <s v="Yes"/>
    <s v="Yes"/>
    <s v="Yes"/>
    <x v="1"/>
    <s v="Yes"/>
    <x v="1"/>
    <n v="102"/>
    <n v="1145.3499999999999"/>
    <n v="0"/>
    <n v="0"/>
    <n v="86.79"/>
    <n v="1232.1400000000001"/>
    <s v="Churned"/>
    <x v="1"/>
    <s v="Competitor offered more data"/>
    <n v="1"/>
    <s v="&gt;100"/>
    <n v="0"/>
    <x v="0"/>
    <x v="3"/>
  </r>
  <r>
    <s v="15827-GUJ"/>
    <x v="1"/>
    <n v="31"/>
    <s v="Yes"/>
    <x v="6"/>
    <n v="9"/>
    <n v="31"/>
    <s v="None"/>
    <x v="0"/>
    <s v="No"/>
    <x v="0"/>
    <s v="DSL"/>
    <x v="0"/>
    <s v="Yes"/>
    <x v="0"/>
    <s v="No"/>
    <x v="1"/>
    <s v="No"/>
    <s v="No"/>
    <s v="Yes"/>
    <x v="1"/>
    <s v="No"/>
    <x v="1"/>
    <n v="50.55"/>
    <n v="50.55"/>
    <n v="0"/>
    <n v="0"/>
    <n v="30.96"/>
    <n v="81.510000000000005"/>
    <s v="Churned"/>
    <x v="2"/>
    <s v="Product dissatisfaction"/>
    <n v="1"/>
    <s v="50-100"/>
    <n v="0"/>
    <x v="2"/>
    <x v="0"/>
  </r>
  <r>
    <s v="11882-BIH"/>
    <x v="1"/>
    <n v="74"/>
    <s v="No"/>
    <x v="9"/>
    <n v="14"/>
    <n v="15"/>
    <s v="Deal 5"/>
    <x v="0"/>
    <s v="No"/>
    <x v="0"/>
    <s v="Fiber Optic"/>
    <x v="0"/>
    <s v="No"/>
    <x v="0"/>
    <s v="No"/>
    <x v="1"/>
    <s v="Yes"/>
    <s v="No"/>
    <s v="Yes"/>
    <x v="1"/>
    <s v="No"/>
    <x v="1"/>
    <n v="78.95"/>
    <n v="378.4"/>
    <n v="0"/>
    <n v="0"/>
    <n v="61.35"/>
    <n v="439.75"/>
    <s v="Churned"/>
    <x v="4"/>
    <s v="Attitude of support person"/>
    <n v="1"/>
    <s v="50-100"/>
    <n v="0"/>
    <x v="1"/>
    <x v="1"/>
  </r>
  <r>
    <s v="95910-TAM"/>
    <x v="0"/>
    <n v="67"/>
    <s v="Yes"/>
    <x v="4"/>
    <n v="3"/>
    <n v="25"/>
    <s v="None"/>
    <x v="0"/>
    <s v="Yes"/>
    <x v="0"/>
    <s v="Fiber Optic"/>
    <x v="1"/>
    <s v="Yes"/>
    <x v="1"/>
    <s v="No"/>
    <x v="0"/>
    <s v="Yes"/>
    <s v="No"/>
    <s v="Yes"/>
    <x v="0"/>
    <s v="Yes"/>
    <x v="0"/>
    <n v="109.8"/>
    <n v="4860.3500000000004"/>
    <n v="0"/>
    <n v="0"/>
    <n v="2189"/>
    <n v="7049.35"/>
    <s v="Stayed"/>
    <x v="0"/>
    <s v="other"/>
    <n v="0"/>
    <s v="&gt;100"/>
    <n v="0"/>
    <x v="1"/>
    <x v="0"/>
  </r>
  <r>
    <s v="25286-GUJ"/>
    <x v="1"/>
    <n v="44"/>
    <s v="No"/>
    <x v="6"/>
    <n v="11"/>
    <n v="32"/>
    <s v="Deal 2"/>
    <x v="0"/>
    <s v="Yes"/>
    <x v="0"/>
    <s v="Cable"/>
    <x v="1"/>
    <s v="Yes"/>
    <x v="0"/>
    <s v="Yes"/>
    <x v="0"/>
    <s v="Yes"/>
    <s v="Yes"/>
    <s v="Yes"/>
    <x v="2"/>
    <s v="Yes"/>
    <x v="1"/>
    <n v="84.95"/>
    <n v="5150.55"/>
    <n v="4.68"/>
    <n v="0"/>
    <n v="291.39999999999998"/>
    <n v="5437.27"/>
    <s v="Stayed"/>
    <x v="0"/>
    <s v="other"/>
    <n v="0"/>
    <s v="50-100"/>
    <n v="0"/>
    <x v="0"/>
    <x v="0"/>
  </r>
  <r>
    <s v="76853-HAR"/>
    <x v="1"/>
    <n v="60"/>
    <s v="No"/>
    <x v="15"/>
    <n v="4"/>
    <n v="6"/>
    <s v="None"/>
    <x v="0"/>
    <s v="Yes"/>
    <x v="0"/>
    <s v="Fiber Optic"/>
    <x v="0"/>
    <s v="No"/>
    <x v="0"/>
    <s v="Yes"/>
    <x v="0"/>
    <s v="No"/>
    <s v="No"/>
    <s v="Yes"/>
    <x v="1"/>
    <s v="Yes"/>
    <x v="1"/>
    <n v="91.65"/>
    <n v="1301"/>
    <n v="0"/>
    <n v="0"/>
    <n v="127.82"/>
    <n v="1428.82"/>
    <s v="Churned"/>
    <x v="2"/>
    <s v="Network reliability"/>
    <n v="1"/>
    <s v="50-100"/>
    <n v="0"/>
    <x v="1"/>
    <x v="3"/>
  </r>
  <r>
    <s v="88689-KAR"/>
    <x v="1"/>
    <n v="48"/>
    <s v="Yes"/>
    <x v="3"/>
    <n v="11"/>
    <n v="26"/>
    <s v="None"/>
    <x v="0"/>
    <s v="No"/>
    <x v="0"/>
    <s v="Fiber Optic"/>
    <x v="0"/>
    <s v="No"/>
    <x v="0"/>
    <s v="No"/>
    <x v="1"/>
    <s v="No"/>
    <s v="No"/>
    <s v="Yes"/>
    <x v="1"/>
    <s v="Yes"/>
    <x v="0"/>
    <n v="69.95"/>
    <n v="1205.5"/>
    <n v="0"/>
    <n v="0"/>
    <n v="438.88"/>
    <n v="1644.38"/>
    <s v="Stayed"/>
    <x v="0"/>
    <s v="other"/>
    <n v="0"/>
    <s v="50-100"/>
    <n v="0"/>
    <x v="0"/>
    <x v="0"/>
  </r>
  <r>
    <s v="64398-MAH"/>
    <x v="1"/>
    <n v="43"/>
    <s v="No"/>
    <x v="1"/>
    <n v="14"/>
    <n v="15"/>
    <s v="None"/>
    <x v="0"/>
    <s v="No"/>
    <x v="0"/>
    <s v="DSL"/>
    <x v="1"/>
    <s v="Yes"/>
    <x v="0"/>
    <s v="No"/>
    <x v="1"/>
    <s v="No"/>
    <s v="No"/>
    <s v="Yes"/>
    <x v="0"/>
    <s v="No"/>
    <x v="0"/>
    <n v="-4"/>
    <n v="2016.45"/>
    <n v="0"/>
    <n v="0"/>
    <n v="439.6"/>
    <n v="2456.0500000000002"/>
    <s v="Stayed"/>
    <x v="0"/>
    <s v="other"/>
    <n v="0"/>
    <s v="&lt;20"/>
    <n v="0"/>
    <x v="0"/>
    <x v="1"/>
  </r>
  <r>
    <s v="22701-RAJ"/>
    <x v="1"/>
    <n v="64"/>
    <s v="Yes"/>
    <x v="8"/>
    <n v="4"/>
    <n v="3"/>
    <s v="None"/>
    <x v="0"/>
    <s v="No"/>
    <x v="0"/>
    <s v="Fiber Optic"/>
    <x v="0"/>
    <s v="Yes"/>
    <x v="1"/>
    <s v="No"/>
    <x v="0"/>
    <s v="Yes"/>
    <s v="Yes"/>
    <s v="Yes"/>
    <x v="1"/>
    <s v="No"/>
    <x v="0"/>
    <n v="101.3"/>
    <n v="1794.65"/>
    <n v="0"/>
    <n v="0"/>
    <n v="136.08000000000001"/>
    <n v="1930.73"/>
    <s v="Stayed"/>
    <x v="0"/>
    <s v="other"/>
    <n v="0"/>
    <s v="&gt;100"/>
    <n v="0"/>
    <x v="1"/>
    <x v="4"/>
  </r>
  <r>
    <s v="62577-MAH"/>
    <x v="1"/>
    <n v="26"/>
    <s v="Yes"/>
    <x v="1"/>
    <n v="12"/>
    <n v="14"/>
    <s v="Deal 1"/>
    <x v="0"/>
    <s v="No"/>
    <x v="0"/>
    <s v="DSL"/>
    <x v="1"/>
    <s v="Yes"/>
    <x v="1"/>
    <s v="Yes"/>
    <x v="0"/>
    <s v="Yes"/>
    <s v="Yes"/>
    <s v="Yes"/>
    <x v="2"/>
    <s v="No"/>
    <x v="0"/>
    <n v="86.45"/>
    <n v="5950.2"/>
    <n v="0"/>
    <n v="0"/>
    <n v="2180.5"/>
    <n v="8130.7"/>
    <s v="Stayed"/>
    <x v="0"/>
    <s v="other"/>
    <n v="0"/>
    <s v="50-100"/>
    <n v="0"/>
    <x v="2"/>
    <x v="1"/>
  </r>
  <r>
    <s v="91717-BIH"/>
    <x v="0"/>
    <n v="64"/>
    <s v="Yes"/>
    <x v="9"/>
    <n v="10"/>
    <n v="17"/>
    <s v="None"/>
    <x v="0"/>
    <s v="No"/>
    <x v="0"/>
    <s v="Cable"/>
    <x v="1"/>
    <s v="No"/>
    <x v="1"/>
    <s v="Yes"/>
    <x v="1"/>
    <s v="No"/>
    <s v="No"/>
    <s v="No"/>
    <x v="2"/>
    <s v="Yes"/>
    <x v="1"/>
    <n v="60.4"/>
    <n v="3953.7"/>
    <n v="0"/>
    <n v="40"/>
    <n v="1418.39"/>
    <n v="5412.09"/>
    <s v="Stayed"/>
    <x v="0"/>
    <s v="other"/>
    <n v="0"/>
    <s v="50-100"/>
    <n v="0"/>
    <x v="1"/>
    <x v="1"/>
  </r>
  <r>
    <s v="11359-AND"/>
    <x v="1"/>
    <n v="28"/>
    <s v="Yes"/>
    <x v="10"/>
    <n v="3"/>
    <n v="6"/>
    <s v="Deal 4"/>
    <x v="0"/>
    <s v="No"/>
    <x v="1"/>
    <s v="No"/>
    <x v="0"/>
    <s v="No"/>
    <x v="0"/>
    <s v="No"/>
    <x v="1"/>
    <s v="No"/>
    <s v="No"/>
    <s v="No"/>
    <x v="2"/>
    <s v="No"/>
    <x v="0"/>
    <n v="20.5"/>
    <n v="290.55"/>
    <n v="0"/>
    <n v="0"/>
    <n v="435.84"/>
    <n v="726.39"/>
    <s v="Stayed"/>
    <x v="0"/>
    <s v="other"/>
    <n v="0"/>
    <s v="20-50"/>
    <n v="0"/>
    <x v="2"/>
    <x v="3"/>
  </r>
  <r>
    <s v="33079-GUJ"/>
    <x v="1"/>
    <n v="63"/>
    <s v="Yes"/>
    <x v="6"/>
    <n v="14"/>
    <n v="34"/>
    <s v="Deal 4"/>
    <x v="0"/>
    <s v="No"/>
    <x v="1"/>
    <s v="No"/>
    <x v="0"/>
    <s v="No"/>
    <x v="0"/>
    <s v="No"/>
    <x v="1"/>
    <s v="No"/>
    <s v="No"/>
    <s v="No"/>
    <x v="2"/>
    <s v="No"/>
    <x v="0"/>
    <n v="20.399999999999999"/>
    <n v="231.45"/>
    <n v="0"/>
    <n v="0"/>
    <n v="547.79999999999995"/>
    <n v="779.25"/>
    <s v="Stayed"/>
    <x v="0"/>
    <s v="other"/>
    <n v="0"/>
    <s v="20-50"/>
    <n v="0"/>
    <x v="1"/>
    <x v="0"/>
  </r>
  <r>
    <s v="59946-UTT"/>
    <x v="0"/>
    <n v="34"/>
    <s v="No"/>
    <x v="7"/>
    <n v="11"/>
    <n v="2"/>
    <s v="Deal 2"/>
    <x v="1"/>
    <s v="No"/>
    <x v="0"/>
    <s v="DSL"/>
    <x v="0"/>
    <s v="Yes"/>
    <x v="1"/>
    <s v="Yes"/>
    <x v="0"/>
    <s v="No"/>
    <s v="No"/>
    <s v="Yes"/>
    <x v="2"/>
    <s v="No"/>
    <x v="0"/>
    <n v="51.35"/>
    <n v="3244.4"/>
    <n v="0"/>
    <n v="0"/>
    <n v="0"/>
    <n v="3244.4"/>
    <s v="Stayed"/>
    <x v="0"/>
    <s v="other"/>
    <n v="0"/>
    <s v="50-100"/>
    <n v="0"/>
    <x v="2"/>
    <x v="4"/>
  </r>
  <r>
    <s v="22101-JAM"/>
    <x v="0"/>
    <n v="68"/>
    <s v="Yes"/>
    <x v="16"/>
    <n v="13"/>
    <n v="1"/>
    <s v="Deal 1"/>
    <x v="0"/>
    <s v="Yes"/>
    <x v="0"/>
    <s v="DSL"/>
    <x v="1"/>
    <s v="Yes"/>
    <x v="1"/>
    <s v="Yes"/>
    <x v="0"/>
    <s v="Yes"/>
    <s v="Yes"/>
    <s v="Yes"/>
    <x v="2"/>
    <s v="Yes"/>
    <x v="0"/>
    <n v="88.7"/>
    <n v="6301.7"/>
    <n v="0"/>
    <n v="0"/>
    <n v="3431.52"/>
    <n v="9733.2199999999993"/>
    <s v="Stayed"/>
    <x v="0"/>
    <s v="other"/>
    <n v="0"/>
    <s v="50-100"/>
    <n v="0"/>
    <x v="1"/>
    <x v="4"/>
  </r>
  <r>
    <s v="73069-MAH"/>
    <x v="0"/>
    <n v="73"/>
    <s v="Yes"/>
    <x v="1"/>
    <n v="10"/>
    <n v="28"/>
    <s v="Deal 5"/>
    <x v="1"/>
    <s v="No"/>
    <x v="0"/>
    <s v="DSL"/>
    <x v="0"/>
    <s v="Yes"/>
    <x v="1"/>
    <s v="No"/>
    <x v="1"/>
    <s v="Yes"/>
    <s v="No"/>
    <s v="Yes"/>
    <x v="1"/>
    <s v="Yes"/>
    <x v="1"/>
    <n v="43.3"/>
    <n v="43.3"/>
    <n v="0"/>
    <n v="0"/>
    <n v="0"/>
    <n v="43.3"/>
    <s v="Churned"/>
    <x v="2"/>
    <s v="Poor expertise of online support"/>
    <n v="1"/>
    <s v="20-50"/>
    <n v="0"/>
    <x v="1"/>
    <x v="0"/>
  </r>
  <r>
    <s v="31196-MAD"/>
    <x v="1"/>
    <n v="45"/>
    <s v="Yes"/>
    <x v="11"/>
    <n v="3"/>
    <n v="31"/>
    <s v="None"/>
    <x v="1"/>
    <s v="No"/>
    <x v="0"/>
    <s v="DSL"/>
    <x v="0"/>
    <s v="No"/>
    <x v="0"/>
    <s v="No"/>
    <x v="0"/>
    <s v="Yes"/>
    <s v="Yes"/>
    <s v="No"/>
    <x v="1"/>
    <s v="Yes"/>
    <x v="1"/>
    <n v="45.9"/>
    <n v="1332.4"/>
    <n v="0"/>
    <n v="20"/>
    <n v="0"/>
    <n v="1352.4"/>
    <s v="Stayed"/>
    <x v="0"/>
    <s v="other"/>
    <n v="0"/>
    <s v="20-50"/>
    <n v="0"/>
    <x v="0"/>
    <x v="0"/>
  </r>
  <r>
    <s v="38244-JAM"/>
    <x v="1"/>
    <n v="36"/>
    <s v="No"/>
    <x v="16"/>
    <n v="13"/>
    <n v="33"/>
    <s v="Deal 4"/>
    <x v="0"/>
    <s v="No"/>
    <x v="0"/>
    <s v="DSL"/>
    <x v="0"/>
    <s v="No"/>
    <x v="0"/>
    <s v="Yes"/>
    <x v="1"/>
    <s v="No"/>
    <s v="No"/>
    <s v="Yes"/>
    <x v="1"/>
    <s v="No"/>
    <x v="0"/>
    <n v="50"/>
    <n v="1003.05"/>
    <n v="2.81"/>
    <n v="0"/>
    <n v="996.2"/>
    <n v="1996.44"/>
    <s v="Stayed"/>
    <x v="0"/>
    <s v="other"/>
    <n v="0"/>
    <s v="50-100"/>
    <n v="0"/>
    <x v="0"/>
    <x v="0"/>
  </r>
  <r>
    <s v="52414-DEL"/>
    <x v="1"/>
    <n v="77"/>
    <s v="Yes"/>
    <x v="0"/>
    <n v="2"/>
    <n v="25"/>
    <s v="Deal 5"/>
    <x v="0"/>
    <s v="No"/>
    <x v="0"/>
    <s v="Fiber Optic"/>
    <x v="0"/>
    <s v="No"/>
    <x v="0"/>
    <s v="No"/>
    <x v="1"/>
    <s v="No"/>
    <s v="No"/>
    <s v="Yes"/>
    <x v="0"/>
    <s v="No"/>
    <x v="1"/>
    <n v="70.05"/>
    <n v="302.60000000000002"/>
    <n v="0"/>
    <n v="0"/>
    <n v="27.1"/>
    <n v="329.7"/>
    <s v="Stayed"/>
    <x v="0"/>
    <s v="other"/>
    <n v="0"/>
    <s v="50-100"/>
    <n v="0"/>
    <x v="1"/>
    <x v="0"/>
  </r>
  <r>
    <s v="43466-ODI"/>
    <x v="0"/>
    <n v="44"/>
    <s v="Yes"/>
    <x v="19"/>
    <n v="8"/>
    <n v="3"/>
    <s v="Deal 2"/>
    <x v="0"/>
    <s v="Yes"/>
    <x v="0"/>
    <s v="Fiber Optic"/>
    <x v="0"/>
    <s v="Yes"/>
    <x v="1"/>
    <s v="Yes"/>
    <x v="0"/>
    <s v="Yes"/>
    <s v="Yes"/>
    <s v="Yes"/>
    <x v="1"/>
    <s v="Yes"/>
    <x v="1"/>
    <n v="114.1"/>
    <n v="7132.15"/>
    <n v="0"/>
    <n v="0"/>
    <n v="751.52"/>
    <n v="7883.67"/>
    <s v="Stayed"/>
    <x v="0"/>
    <s v="other"/>
    <n v="0"/>
    <s v="&gt;100"/>
    <n v="0"/>
    <x v="0"/>
    <x v="4"/>
  </r>
  <r>
    <s v="72067-TEL"/>
    <x v="0"/>
    <n v="64"/>
    <s v="No"/>
    <x v="5"/>
    <n v="2"/>
    <n v="22"/>
    <s v="Deal 5"/>
    <x v="0"/>
    <s v="Yes"/>
    <x v="0"/>
    <s v="Fiber Optic"/>
    <x v="0"/>
    <s v="No"/>
    <x v="0"/>
    <s v="No"/>
    <x v="1"/>
    <s v="No"/>
    <s v="No"/>
    <s v="Yes"/>
    <x v="1"/>
    <s v="Yes"/>
    <x v="1"/>
    <n v="74.900000000000006"/>
    <n v="541.15"/>
    <n v="0"/>
    <n v="0"/>
    <n v="327.52999999999997"/>
    <n v="868.68"/>
    <s v="Churned"/>
    <x v="1"/>
    <s v="Competitor had better devices"/>
    <n v="1"/>
    <s v="50-100"/>
    <n v="0"/>
    <x v="1"/>
    <x v="2"/>
  </r>
  <r>
    <s v="36492-WES"/>
    <x v="1"/>
    <n v="41"/>
    <s v="Yes"/>
    <x v="2"/>
    <n v="9"/>
    <n v="15"/>
    <s v="None"/>
    <x v="0"/>
    <s v="No"/>
    <x v="0"/>
    <s v="Fiber Optic"/>
    <x v="0"/>
    <s v="No"/>
    <x v="1"/>
    <s v="Yes"/>
    <x v="1"/>
    <s v="Yes"/>
    <s v="Yes"/>
    <s v="Yes"/>
    <x v="1"/>
    <s v="Yes"/>
    <x v="1"/>
    <n v="87.55"/>
    <n v="3078.1"/>
    <n v="0"/>
    <n v="0"/>
    <n v="997.92"/>
    <n v="4076.02"/>
    <s v="Churned"/>
    <x v="1"/>
    <s v="Competitor had better devices"/>
    <n v="1"/>
    <s v="50-100"/>
    <n v="0"/>
    <x v="0"/>
    <x v="1"/>
  </r>
  <r>
    <s v="72129-KAR"/>
    <x v="0"/>
    <n v="84"/>
    <s v="No"/>
    <x v="3"/>
    <n v="9"/>
    <n v="36"/>
    <s v="Deal 3"/>
    <x v="0"/>
    <s v="No"/>
    <x v="0"/>
    <s v="Fiber Optic"/>
    <x v="0"/>
    <s v="No"/>
    <x v="0"/>
    <s v="No"/>
    <x v="0"/>
    <s v="Yes"/>
    <s v="No"/>
    <s v="Yes"/>
    <x v="1"/>
    <s v="Yes"/>
    <x v="1"/>
    <n v="91.25"/>
    <n v="2351.8000000000002"/>
    <n v="0"/>
    <n v="0"/>
    <n v="901.94"/>
    <n v="3253.74"/>
    <s v="Churned"/>
    <x v="4"/>
    <s v="Attitude of support person"/>
    <n v="1"/>
    <s v="50-100"/>
    <n v="0"/>
    <x v="1"/>
    <x v="0"/>
  </r>
  <r>
    <s v="23761-HAR"/>
    <x v="1"/>
    <n v="43"/>
    <s v="Yes"/>
    <x v="15"/>
    <n v="8"/>
    <n v="16"/>
    <s v="Deal 4"/>
    <x v="1"/>
    <s v="No"/>
    <x v="0"/>
    <s v="DSL"/>
    <x v="1"/>
    <s v="No"/>
    <x v="0"/>
    <s v="No"/>
    <x v="1"/>
    <s v="No"/>
    <s v="No"/>
    <s v="Yes"/>
    <x v="1"/>
    <s v="No"/>
    <x v="2"/>
    <n v="29.75"/>
    <n v="301.89999999999998"/>
    <n v="0"/>
    <n v="0"/>
    <n v="0"/>
    <n v="301.89999999999998"/>
    <s v="Stayed"/>
    <x v="0"/>
    <s v="other"/>
    <n v="0"/>
    <s v="20-50"/>
    <n v="0"/>
    <x v="0"/>
    <x v="1"/>
  </r>
  <r>
    <s v="82558-UTT"/>
    <x v="1"/>
    <n v="51"/>
    <s v="No"/>
    <x v="7"/>
    <n v="7"/>
    <n v="30"/>
    <s v="None"/>
    <x v="0"/>
    <s v="No"/>
    <x v="0"/>
    <s v="DSL"/>
    <x v="0"/>
    <s v="No"/>
    <x v="1"/>
    <s v="No"/>
    <x v="0"/>
    <s v="Yes"/>
    <s v="Yes"/>
    <s v="Yes"/>
    <x v="1"/>
    <s v="Yes"/>
    <x v="1"/>
    <n v="70.05"/>
    <n v="346.4"/>
    <n v="0"/>
    <n v="0"/>
    <n v="71.3"/>
    <n v="417.7"/>
    <s v="Churned"/>
    <x v="3"/>
    <s v="Price too high"/>
    <n v="1"/>
    <s v="50-100"/>
    <n v="0"/>
    <x v="1"/>
    <x v="0"/>
  </r>
  <r>
    <s v="45542-MAD"/>
    <x v="1"/>
    <n v="68"/>
    <s v="No"/>
    <x v="11"/>
    <n v="0"/>
    <n v="32"/>
    <s v="None"/>
    <x v="0"/>
    <s v="Yes"/>
    <x v="0"/>
    <s v="DSL"/>
    <x v="0"/>
    <s v="No"/>
    <x v="0"/>
    <s v="Yes"/>
    <x v="0"/>
    <s v="No"/>
    <s v="No"/>
    <s v="Yes"/>
    <x v="0"/>
    <s v="Yes"/>
    <x v="1"/>
    <n v="64.849999999999994"/>
    <n v="2908.2"/>
    <n v="0"/>
    <n v="0"/>
    <n v="558.14"/>
    <n v="3466.34"/>
    <s v="Stayed"/>
    <x v="0"/>
    <s v="other"/>
    <n v="0"/>
    <s v="50-100"/>
    <n v="0"/>
    <x v="1"/>
    <x v="0"/>
  </r>
  <r>
    <s v="73910-MAH"/>
    <x v="1"/>
    <n v="24"/>
    <s v="No"/>
    <x v="1"/>
    <n v="7"/>
    <n v="10"/>
    <s v="Deal 1"/>
    <x v="0"/>
    <s v="Yes"/>
    <x v="0"/>
    <s v="Fiber Optic"/>
    <x v="1"/>
    <s v="Yes"/>
    <x v="1"/>
    <s v="Yes"/>
    <x v="1"/>
    <s v="No"/>
    <s v="No"/>
    <s v="Yes"/>
    <x v="2"/>
    <s v="Yes"/>
    <x v="1"/>
    <n v="97"/>
    <n v="7104.2"/>
    <n v="0"/>
    <n v="0"/>
    <n v="2792.88"/>
    <n v="9897.08"/>
    <s v="Stayed"/>
    <x v="0"/>
    <s v="other"/>
    <n v="0"/>
    <s v="50-100"/>
    <n v="0"/>
    <x v="2"/>
    <x v="3"/>
  </r>
  <r>
    <s v="57012-MAH"/>
    <x v="1"/>
    <n v="36"/>
    <s v="No"/>
    <x v="1"/>
    <n v="3"/>
    <n v="33"/>
    <s v="None"/>
    <x v="0"/>
    <s v="No"/>
    <x v="0"/>
    <s v="Fiber Optic"/>
    <x v="0"/>
    <s v="No"/>
    <x v="1"/>
    <s v="No"/>
    <x v="0"/>
    <s v="No"/>
    <s v="No"/>
    <s v="Yes"/>
    <x v="1"/>
    <s v="No"/>
    <x v="1"/>
    <n v="85.3"/>
    <n v="1219.8499999999999"/>
    <n v="0"/>
    <n v="0"/>
    <n v="409.5"/>
    <n v="1629.35"/>
    <s v="Stayed"/>
    <x v="0"/>
    <s v="other"/>
    <n v="0"/>
    <s v="50-100"/>
    <n v="0"/>
    <x v="0"/>
    <x v="0"/>
  </r>
  <r>
    <s v="66839-UTT"/>
    <x v="0"/>
    <n v="31"/>
    <s v="No"/>
    <x v="7"/>
    <n v="13"/>
    <n v="35"/>
    <s v="None"/>
    <x v="1"/>
    <s v="No"/>
    <x v="0"/>
    <s v="DSL"/>
    <x v="0"/>
    <s v="Yes"/>
    <x v="0"/>
    <s v="Yes"/>
    <x v="0"/>
    <s v="No"/>
    <s v="No"/>
    <s v="Yes"/>
    <x v="2"/>
    <s v="No"/>
    <x v="0"/>
    <n v="45.25"/>
    <n v="2933.95"/>
    <n v="0"/>
    <n v="0"/>
    <n v="0"/>
    <n v="2933.95"/>
    <s v="Stayed"/>
    <x v="0"/>
    <s v="other"/>
    <n v="0"/>
    <s v="20-50"/>
    <n v="0"/>
    <x v="2"/>
    <x v="0"/>
  </r>
  <r>
    <s v="13305-WES"/>
    <x v="1"/>
    <n v="71"/>
    <s v="No"/>
    <x v="2"/>
    <n v="0"/>
    <n v="21"/>
    <s v="None"/>
    <x v="0"/>
    <s v="Yes"/>
    <x v="0"/>
    <s v="Fiber Optic"/>
    <x v="0"/>
    <s v="Yes"/>
    <x v="1"/>
    <s v="Yes"/>
    <x v="0"/>
    <s v="Yes"/>
    <s v="Yes"/>
    <s v="Yes"/>
    <x v="0"/>
    <s v="Yes"/>
    <x v="0"/>
    <n v="108.1"/>
    <n v="7181.95"/>
    <n v="0"/>
    <n v="0"/>
    <n v="458.04"/>
    <n v="7639.99"/>
    <s v="Stayed"/>
    <x v="0"/>
    <s v="other"/>
    <n v="0"/>
    <s v="&gt;100"/>
    <n v="0"/>
    <x v="1"/>
    <x v="2"/>
  </r>
  <r>
    <s v="73842-GUJ"/>
    <x v="1"/>
    <n v="29"/>
    <s v="Yes"/>
    <x v="6"/>
    <n v="8"/>
    <n v="10"/>
    <s v="None"/>
    <x v="0"/>
    <s v="No"/>
    <x v="1"/>
    <s v="No"/>
    <x v="0"/>
    <s v="No"/>
    <x v="0"/>
    <s v="No"/>
    <x v="1"/>
    <s v="No"/>
    <s v="No"/>
    <s v="No"/>
    <x v="2"/>
    <s v="No"/>
    <x v="0"/>
    <n v="20.05"/>
    <n v="845.25"/>
    <n v="15.31"/>
    <n v="0"/>
    <n v="2091.3200000000002"/>
    <n v="2921.26"/>
    <s v="Stayed"/>
    <x v="0"/>
    <s v="other"/>
    <n v="0"/>
    <s v="20-50"/>
    <n v="0"/>
    <x v="2"/>
    <x v="3"/>
  </r>
  <r>
    <s v="69383-TEL"/>
    <x v="0"/>
    <n v="75"/>
    <s v="Yes"/>
    <x v="5"/>
    <n v="8"/>
    <n v="7"/>
    <s v="Deal 1"/>
    <x v="0"/>
    <s v="No"/>
    <x v="0"/>
    <s v="Fiber Optic"/>
    <x v="0"/>
    <s v="Yes"/>
    <x v="1"/>
    <s v="No"/>
    <x v="1"/>
    <s v="Yes"/>
    <s v="No"/>
    <s v="Yes"/>
    <x v="2"/>
    <s v="No"/>
    <x v="0"/>
    <n v="89.45"/>
    <n v="6435.25"/>
    <n v="0"/>
    <n v="0"/>
    <n v="1154.46"/>
    <n v="7589.71"/>
    <s v="Stayed"/>
    <x v="0"/>
    <s v="other"/>
    <n v="0"/>
    <s v="50-100"/>
    <n v="0"/>
    <x v="1"/>
    <x v="3"/>
  </r>
  <r>
    <s v="62597-AND"/>
    <x v="1"/>
    <n v="74"/>
    <s v="Yes"/>
    <x v="10"/>
    <n v="12"/>
    <n v="25"/>
    <s v="None"/>
    <x v="0"/>
    <s v="Yes"/>
    <x v="0"/>
    <s v="Fiber Optic"/>
    <x v="1"/>
    <s v="No"/>
    <x v="1"/>
    <s v="No"/>
    <x v="1"/>
    <s v="No"/>
    <s v="No"/>
    <s v="Yes"/>
    <x v="0"/>
    <s v="Yes"/>
    <x v="1"/>
    <n v="85.9"/>
    <n v="2220.1"/>
    <n v="0"/>
    <n v="0"/>
    <n v="1109.97"/>
    <n v="3330.07"/>
    <s v="Stayed"/>
    <x v="0"/>
    <s v="other"/>
    <n v="0"/>
    <s v="50-100"/>
    <n v="0"/>
    <x v="1"/>
    <x v="0"/>
  </r>
  <r>
    <s v="96833-TEL"/>
    <x v="1"/>
    <n v="45"/>
    <s v="Yes"/>
    <x v="5"/>
    <n v="1"/>
    <n v="14"/>
    <s v="Deal 4"/>
    <x v="0"/>
    <s v="No"/>
    <x v="0"/>
    <s v="Cable"/>
    <x v="0"/>
    <s v="Yes"/>
    <x v="1"/>
    <s v="Yes"/>
    <x v="0"/>
    <s v="Yes"/>
    <s v="Yes"/>
    <s v="Yes"/>
    <x v="2"/>
    <s v="No"/>
    <x v="0"/>
    <n v="81.95"/>
    <n v="1181.75"/>
    <n v="0"/>
    <n v="0"/>
    <n v="72.38"/>
    <n v="1254.1300000000001"/>
    <s v="Stayed"/>
    <x v="0"/>
    <s v="other"/>
    <n v="0"/>
    <s v="50-100"/>
    <n v="0"/>
    <x v="0"/>
    <x v="1"/>
  </r>
  <r>
    <s v="29668-KAR"/>
    <x v="1"/>
    <n v="30"/>
    <s v="No"/>
    <x v="3"/>
    <n v="11"/>
    <n v="1"/>
    <s v="None"/>
    <x v="0"/>
    <s v="No"/>
    <x v="0"/>
    <s v="DSL"/>
    <x v="0"/>
    <s v="No"/>
    <x v="0"/>
    <s v="No"/>
    <x v="0"/>
    <s v="No"/>
    <s v="No"/>
    <s v="Yes"/>
    <x v="0"/>
    <s v="No"/>
    <x v="0"/>
    <n v="56.15"/>
    <n v="931.9"/>
    <n v="35.229999999999997"/>
    <n v="0"/>
    <n v="98.4"/>
    <n v="995.07"/>
    <s v="Stayed"/>
    <x v="0"/>
    <s v="other"/>
    <n v="0"/>
    <s v="50-100"/>
    <n v="0"/>
    <x v="2"/>
    <x v="4"/>
  </r>
  <r>
    <s v="94309-AND"/>
    <x v="1"/>
    <n v="23"/>
    <s v="Yes"/>
    <x v="10"/>
    <n v="1"/>
    <n v="12"/>
    <s v="Deal 1"/>
    <x v="0"/>
    <s v="Yes"/>
    <x v="0"/>
    <s v="Fiber Optic"/>
    <x v="1"/>
    <s v="Yes"/>
    <x v="0"/>
    <s v="No"/>
    <x v="0"/>
    <s v="Yes"/>
    <s v="Yes"/>
    <s v="Yes"/>
    <x v="0"/>
    <s v="Yes"/>
    <x v="1"/>
    <n v="104.15"/>
    <n v="7303.05"/>
    <n v="0"/>
    <n v="0"/>
    <n v="1859.04"/>
    <n v="9162.09"/>
    <s v="Stayed"/>
    <x v="0"/>
    <s v="other"/>
    <n v="0"/>
    <s v="&gt;100"/>
    <n v="0"/>
    <x v="2"/>
    <x v="1"/>
  </r>
  <r>
    <s v="89751-TAM"/>
    <x v="1"/>
    <n v="22"/>
    <s v="No"/>
    <x v="4"/>
    <n v="2"/>
    <n v="8"/>
    <s v="Deal 2"/>
    <x v="0"/>
    <s v="No"/>
    <x v="0"/>
    <s v="Fiber Optic"/>
    <x v="0"/>
    <s v="Yes"/>
    <x v="0"/>
    <s v="No"/>
    <x v="0"/>
    <s v="Yes"/>
    <s v="Yes"/>
    <s v="No"/>
    <x v="0"/>
    <s v="Yes"/>
    <x v="1"/>
    <n v="96"/>
    <n v="6109.75"/>
    <n v="0"/>
    <n v="30"/>
    <n v="1292.1300000000001"/>
    <n v="7431.88"/>
    <s v="Stayed"/>
    <x v="0"/>
    <s v="other"/>
    <n v="0"/>
    <s v="50-100"/>
    <n v="0"/>
    <x v="2"/>
    <x v="3"/>
  </r>
  <r>
    <s v="86315-TAM"/>
    <x v="1"/>
    <n v="54"/>
    <s v="No"/>
    <x v="4"/>
    <n v="6"/>
    <n v="13"/>
    <s v="Deal 5"/>
    <x v="0"/>
    <s v="No"/>
    <x v="1"/>
    <s v="No"/>
    <x v="0"/>
    <s v="No"/>
    <x v="0"/>
    <s v="No"/>
    <x v="1"/>
    <s v="No"/>
    <s v="No"/>
    <s v="No"/>
    <x v="1"/>
    <s v="No"/>
    <x v="1"/>
    <n v="20.95"/>
    <n v="20.95"/>
    <n v="0"/>
    <n v="0"/>
    <n v="2.29"/>
    <n v="23.24"/>
    <s v="Joined"/>
    <x v="0"/>
    <s v="other"/>
    <n v="0"/>
    <s v="20-50"/>
    <n v="1"/>
    <x v="1"/>
    <x v="1"/>
  </r>
  <r>
    <s v="36747-BIH"/>
    <x v="1"/>
    <n v="47"/>
    <s v="Yes"/>
    <x v="9"/>
    <n v="5"/>
    <n v="5"/>
    <s v="Deal 1"/>
    <x v="0"/>
    <s v="No"/>
    <x v="1"/>
    <s v="No"/>
    <x v="0"/>
    <s v="No"/>
    <x v="0"/>
    <s v="No"/>
    <x v="1"/>
    <s v="No"/>
    <s v="No"/>
    <s v="No"/>
    <x v="0"/>
    <s v="Yes"/>
    <x v="0"/>
    <n v="19.45"/>
    <n v="1195.95"/>
    <n v="0"/>
    <n v="0"/>
    <n v="606.35"/>
    <n v="1802.3"/>
    <s v="Stayed"/>
    <x v="0"/>
    <s v="other"/>
    <n v="0"/>
    <s v="&lt;20"/>
    <n v="0"/>
    <x v="0"/>
    <x v="4"/>
  </r>
  <r>
    <s v="82439-KAR"/>
    <x v="1"/>
    <n v="67"/>
    <s v="Yes"/>
    <x v="3"/>
    <n v="12"/>
    <n v="28"/>
    <s v="None"/>
    <x v="0"/>
    <s v="No"/>
    <x v="0"/>
    <s v="Fiber Optic"/>
    <x v="0"/>
    <s v="No"/>
    <x v="0"/>
    <s v="No"/>
    <x v="0"/>
    <s v="No"/>
    <s v="No"/>
    <s v="Yes"/>
    <x v="0"/>
    <s v="No"/>
    <x v="1"/>
    <n v="80.7"/>
    <n v="1614.2"/>
    <n v="0"/>
    <n v="0"/>
    <n v="429.8"/>
    <n v="2044"/>
    <s v="Stayed"/>
    <x v="0"/>
    <s v="other"/>
    <n v="0"/>
    <s v="50-100"/>
    <n v="0"/>
    <x v="1"/>
    <x v="0"/>
  </r>
  <r>
    <s v="23615-UTT"/>
    <x v="0"/>
    <n v="31"/>
    <s v="Yes"/>
    <x v="7"/>
    <n v="14"/>
    <n v="3"/>
    <s v="Deal 2"/>
    <x v="0"/>
    <s v="Yes"/>
    <x v="0"/>
    <s v="Fiber Optic"/>
    <x v="1"/>
    <s v="No"/>
    <x v="1"/>
    <s v="No"/>
    <x v="0"/>
    <s v="No"/>
    <s v="No"/>
    <s v="Yes"/>
    <x v="0"/>
    <s v="No"/>
    <x v="0"/>
    <n v="94.9"/>
    <n v="4615.25"/>
    <n v="0"/>
    <n v="0"/>
    <n v="1891.75"/>
    <n v="6507"/>
    <s v="Stayed"/>
    <x v="0"/>
    <s v="other"/>
    <n v="0"/>
    <s v="50-100"/>
    <n v="0"/>
    <x v="2"/>
    <x v="4"/>
  </r>
  <r>
    <s v="69325-KER"/>
    <x v="1"/>
    <n v="29"/>
    <s v="No"/>
    <x v="20"/>
    <n v="13"/>
    <n v="9"/>
    <s v="None"/>
    <x v="0"/>
    <s v="Yes"/>
    <x v="0"/>
    <s v="Cable"/>
    <x v="0"/>
    <s v="Yes"/>
    <x v="1"/>
    <s v="Yes"/>
    <x v="0"/>
    <s v="Yes"/>
    <s v="Yes"/>
    <s v="Yes"/>
    <x v="2"/>
    <s v="Yes"/>
    <x v="0"/>
    <n v="85.95"/>
    <n v="5931.75"/>
    <n v="0"/>
    <n v="0"/>
    <n v="2104.1999999999998"/>
    <n v="8035.95"/>
    <s v="Stayed"/>
    <x v="0"/>
    <s v="other"/>
    <n v="0"/>
    <s v="50-100"/>
    <n v="0"/>
    <x v="2"/>
    <x v="3"/>
  </r>
  <r>
    <s v="39808-TAM"/>
    <x v="0"/>
    <n v="40"/>
    <s v="Yes"/>
    <x v="4"/>
    <n v="3"/>
    <n v="29"/>
    <s v="None"/>
    <x v="0"/>
    <s v="Yes"/>
    <x v="0"/>
    <s v="Fiber Optic"/>
    <x v="1"/>
    <s v="No"/>
    <x v="1"/>
    <s v="Yes"/>
    <x v="0"/>
    <s v="Yes"/>
    <s v="Yes"/>
    <s v="Yes"/>
    <x v="2"/>
    <s v="Yes"/>
    <x v="1"/>
    <n v="108.95"/>
    <n v="4025.5"/>
    <n v="0"/>
    <n v="0"/>
    <n v="702.45"/>
    <n v="4727.95"/>
    <s v="Stayed"/>
    <x v="0"/>
    <s v="other"/>
    <n v="0"/>
    <s v="&gt;100"/>
    <n v="0"/>
    <x v="0"/>
    <x v="0"/>
  </r>
  <r>
    <s v="35995-PUN"/>
    <x v="1"/>
    <n v="34"/>
    <s v="No"/>
    <x v="13"/>
    <n v="3"/>
    <n v="23"/>
    <s v="None"/>
    <x v="0"/>
    <s v="No"/>
    <x v="1"/>
    <s v="No"/>
    <x v="0"/>
    <s v="No"/>
    <x v="0"/>
    <s v="No"/>
    <x v="1"/>
    <s v="No"/>
    <s v="No"/>
    <s v="No"/>
    <x v="1"/>
    <s v="No"/>
    <x v="2"/>
    <n v="20"/>
    <n v="63.6"/>
    <n v="0"/>
    <n v="0"/>
    <n v="120.6"/>
    <n v="184.2"/>
    <s v="Joined"/>
    <x v="0"/>
    <s v="other"/>
    <n v="0"/>
    <s v="&lt;20"/>
    <n v="1"/>
    <x v="2"/>
    <x v="2"/>
  </r>
  <r>
    <s v="22151-MAD"/>
    <x v="0"/>
    <n v="67"/>
    <s v="No"/>
    <x v="11"/>
    <n v="7"/>
    <n v="36"/>
    <s v="None"/>
    <x v="0"/>
    <s v="No"/>
    <x v="0"/>
    <s v="Fiber Optic"/>
    <x v="1"/>
    <s v="Yes"/>
    <x v="0"/>
    <s v="Yes"/>
    <x v="0"/>
    <s v="Yes"/>
    <s v="Yes"/>
    <s v="Yes"/>
    <x v="2"/>
    <s v="Yes"/>
    <x v="1"/>
    <n v="105.05"/>
    <n v="7171.7"/>
    <n v="0"/>
    <n v="0"/>
    <n v="2293.41"/>
    <n v="9465.11"/>
    <s v="Stayed"/>
    <x v="0"/>
    <s v="other"/>
    <n v="0"/>
    <s v="&gt;100"/>
    <n v="0"/>
    <x v="1"/>
    <x v="0"/>
  </r>
  <r>
    <s v="84470-AND"/>
    <x v="0"/>
    <n v="30"/>
    <s v="No"/>
    <x v="10"/>
    <n v="12"/>
    <n v="27"/>
    <s v="Deal 5"/>
    <x v="0"/>
    <s v="Yes"/>
    <x v="0"/>
    <s v="Fiber Optic"/>
    <x v="0"/>
    <s v="Yes"/>
    <x v="1"/>
    <s v="No"/>
    <x v="0"/>
    <s v="Yes"/>
    <s v="Yes"/>
    <s v="Yes"/>
    <x v="1"/>
    <s v="No"/>
    <x v="1"/>
    <n v="105.3"/>
    <n v="550.6"/>
    <n v="0"/>
    <n v="0"/>
    <n v="223.25"/>
    <n v="773.85"/>
    <s v="Stayed"/>
    <x v="0"/>
    <s v="other"/>
    <n v="0"/>
    <s v="&gt;100"/>
    <n v="0"/>
    <x v="2"/>
    <x v="0"/>
  </r>
  <r>
    <s v="58671-UTT"/>
    <x v="1"/>
    <n v="51"/>
    <s v="Yes"/>
    <x v="18"/>
    <n v="4"/>
    <n v="22"/>
    <s v="Deal 2"/>
    <x v="0"/>
    <s v="No"/>
    <x v="1"/>
    <s v="No"/>
    <x v="0"/>
    <s v="No"/>
    <x v="0"/>
    <s v="No"/>
    <x v="1"/>
    <s v="No"/>
    <s v="No"/>
    <s v="No"/>
    <x v="2"/>
    <s v="Yes"/>
    <x v="0"/>
    <n v="19.850000000000001"/>
    <n v="1267.05"/>
    <n v="0"/>
    <n v="0"/>
    <n v="2175.5500000000002"/>
    <n v="3442.6"/>
    <s v="Stayed"/>
    <x v="0"/>
    <s v="other"/>
    <n v="0"/>
    <s v="&lt;20"/>
    <n v="0"/>
    <x v="1"/>
    <x v="2"/>
  </r>
  <r>
    <s v="72081-MAH"/>
    <x v="0"/>
    <n v="45"/>
    <s v="No"/>
    <x v="1"/>
    <n v="15"/>
    <n v="26"/>
    <s v="Deal 1"/>
    <x v="0"/>
    <s v="Yes"/>
    <x v="1"/>
    <s v="No"/>
    <x v="0"/>
    <s v="No"/>
    <x v="0"/>
    <s v="No"/>
    <x v="1"/>
    <s v="No"/>
    <s v="No"/>
    <s v="No"/>
    <x v="2"/>
    <s v="Yes"/>
    <x v="1"/>
    <n v="23.55"/>
    <n v="1723.95"/>
    <n v="0"/>
    <n v="0"/>
    <n v="133.91999999999999"/>
    <n v="1857.87"/>
    <s v="Stayed"/>
    <x v="0"/>
    <s v="other"/>
    <n v="0"/>
    <s v="20-50"/>
    <n v="0"/>
    <x v="0"/>
    <x v="0"/>
  </r>
  <r>
    <s v="75041-TEL"/>
    <x v="1"/>
    <n v="65"/>
    <s v="No"/>
    <x v="5"/>
    <n v="1"/>
    <n v="16"/>
    <s v="None"/>
    <x v="0"/>
    <s v="No"/>
    <x v="0"/>
    <s v="Fiber Optic"/>
    <x v="1"/>
    <s v="Yes"/>
    <x v="1"/>
    <s v="No"/>
    <x v="1"/>
    <s v="No"/>
    <s v="No"/>
    <s v="Yes"/>
    <x v="0"/>
    <s v="No"/>
    <x v="1"/>
    <n v="84.8"/>
    <n v="5598.3"/>
    <n v="0"/>
    <n v="0"/>
    <n v="232.49"/>
    <n v="5830.79"/>
    <s v="Stayed"/>
    <x v="0"/>
    <s v="other"/>
    <n v="0"/>
    <s v="50-100"/>
    <n v="0"/>
    <x v="1"/>
    <x v="1"/>
  </r>
  <r>
    <s v="15728-MAH"/>
    <x v="1"/>
    <n v="60"/>
    <s v="No"/>
    <x v="1"/>
    <n v="5"/>
    <n v="30"/>
    <s v="None"/>
    <x v="1"/>
    <s v="No"/>
    <x v="0"/>
    <s v="Cable"/>
    <x v="1"/>
    <s v="No"/>
    <x v="1"/>
    <s v="No"/>
    <x v="0"/>
    <s v="Yes"/>
    <s v="Yes"/>
    <s v="Yes"/>
    <x v="0"/>
    <s v="Yes"/>
    <x v="1"/>
    <n v="54"/>
    <n v="2440.25"/>
    <n v="5.47"/>
    <n v="0"/>
    <n v="0"/>
    <n v="2434.7800000000002"/>
    <s v="Stayed"/>
    <x v="0"/>
    <s v="other"/>
    <n v="0"/>
    <s v="50-100"/>
    <n v="0"/>
    <x v="1"/>
    <x v="0"/>
  </r>
  <r>
    <s v="17846-MAD"/>
    <x v="1"/>
    <n v="64"/>
    <s v="Yes"/>
    <x v="11"/>
    <n v="2"/>
    <n v="34"/>
    <s v="None"/>
    <x v="0"/>
    <s v="Yes"/>
    <x v="0"/>
    <s v="Fiber Optic"/>
    <x v="1"/>
    <s v="No"/>
    <x v="0"/>
    <s v="No"/>
    <x v="1"/>
    <s v="Yes"/>
    <s v="No"/>
    <s v="Yes"/>
    <x v="2"/>
    <s v="Yes"/>
    <x v="0"/>
    <n v="90.5"/>
    <n v="2595.85"/>
    <n v="0"/>
    <n v="0"/>
    <n v="121.2"/>
    <n v="2717.05"/>
    <s v="Stayed"/>
    <x v="0"/>
    <s v="other"/>
    <n v="0"/>
    <s v="50-100"/>
    <n v="0"/>
    <x v="1"/>
    <x v="0"/>
  </r>
  <r>
    <s v="91995-AND"/>
    <x v="1"/>
    <n v="48"/>
    <s v="No"/>
    <x v="10"/>
    <n v="4"/>
    <n v="16"/>
    <s v="None"/>
    <x v="0"/>
    <s v="Yes"/>
    <x v="0"/>
    <s v="DSL"/>
    <x v="1"/>
    <s v="Yes"/>
    <x v="1"/>
    <s v="Yes"/>
    <x v="1"/>
    <s v="Yes"/>
    <s v="Yes"/>
    <s v="Yes"/>
    <x v="2"/>
    <s v="Yes"/>
    <x v="0"/>
    <n v="80.3"/>
    <n v="4995.3500000000004"/>
    <n v="0"/>
    <n v="0"/>
    <n v="1974.42"/>
    <n v="6969.77"/>
    <s v="Stayed"/>
    <x v="0"/>
    <s v="other"/>
    <n v="0"/>
    <s v="50-100"/>
    <n v="0"/>
    <x v="0"/>
    <x v="1"/>
  </r>
  <r>
    <s v="87884-KER"/>
    <x v="1"/>
    <n v="30"/>
    <s v="No"/>
    <x v="20"/>
    <n v="11"/>
    <n v="9"/>
    <s v="None"/>
    <x v="1"/>
    <s v="No"/>
    <x v="0"/>
    <s v="DSL"/>
    <x v="0"/>
    <s v="No"/>
    <x v="0"/>
    <s v="No"/>
    <x v="1"/>
    <s v="No"/>
    <s v="Yes"/>
    <s v="Yes"/>
    <x v="1"/>
    <s v="Yes"/>
    <x v="0"/>
    <n v="25.1"/>
    <n v="1097.1500000000001"/>
    <n v="0"/>
    <n v="0"/>
    <n v="0"/>
    <n v="1097.1500000000001"/>
    <s v="Stayed"/>
    <x v="0"/>
    <s v="other"/>
    <n v="0"/>
    <s v="20-50"/>
    <n v="0"/>
    <x v="2"/>
    <x v="3"/>
  </r>
  <r>
    <s v="64339-GUJ"/>
    <x v="1"/>
    <n v="67"/>
    <s v="No"/>
    <x v="6"/>
    <n v="5"/>
    <n v="20"/>
    <s v="None"/>
    <x v="0"/>
    <s v="Yes"/>
    <x v="0"/>
    <s v="Fiber Optic"/>
    <x v="0"/>
    <s v="No"/>
    <x v="0"/>
    <s v="Yes"/>
    <x v="0"/>
    <s v="No"/>
    <s v="No"/>
    <s v="No"/>
    <x v="1"/>
    <s v="Yes"/>
    <x v="0"/>
    <n v="91.5"/>
    <n v="3236.35"/>
    <n v="40.79"/>
    <n v="90"/>
    <n v="834.75"/>
    <n v="4120.3100000000004"/>
    <s v="Stayed"/>
    <x v="0"/>
    <s v="other"/>
    <n v="0"/>
    <s v="50-100"/>
    <n v="0"/>
    <x v="1"/>
    <x v="2"/>
  </r>
  <r>
    <s v="78521-AND"/>
    <x v="0"/>
    <n v="57"/>
    <s v="No"/>
    <x v="10"/>
    <n v="7"/>
    <n v="33"/>
    <s v="None"/>
    <x v="0"/>
    <s v="No"/>
    <x v="1"/>
    <s v="No"/>
    <x v="0"/>
    <s v="No"/>
    <x v="0"/>
    <s v="No"/>
    <x v="1"/>
    <s v="No"/>
    <s v="No"/>
    <s v="No"/>
    <x v="0"/>
    <s v="Yes"/>
    <x v="0"/>
    <n v="19.7"/>
    <n v="386.5"/>
    <n v="0"/>
    <n v="0"/>
    <n v="504.26"/>
    <n v="890.76"/>
    <s v="Stayed"/>
    <x v="0"/>
    <s v="other"/>
    <n v="0"/>
    <s v="&lt;20"/>
    <n v="0"/>
    <x v="1"/>
    <x v="0"/>
  </r>
  <r>
    <s v="85790-TAM"/>
    <x v="0"/>
    <n v="65"/>
    <s v="No"/>
    <x v="4"/>
    <n v="4"/>
    <n v="7"/>
    <s v="Deal 1"/>
    <x v="0"/>
    <s v="Yes"/>
    <x v="0"/>
    <s v="Fiber Optic"/>
    <x v="0"/>
    <s v="Yes"/>
    <x v="1"/>
    <s v="No"/>
    <x v="0"/>
    <s v="Yes"/>
    <s v="Yes"/>
    <s v="Yes"/>
    <x v="2"/>
    <s v="Yes"/>
    <x v="1"/>
    <n v="103.65"/>
    <n v="7634.8"/>
    <n v="0"/>
    <n v="0"/>
    <n v="782.64"/>
    <n v="8417.44"/>
    <s v="Stayed"/>
    <x v="0"/>
    <s v="other"/>
    <n v="0"/>
    <s v="&gt;100"/>
    <n v="0"/>
    <x v="1"/>
    <x v="3"/>
  </r>
  <r>
    <s v="21602-BIH"/>
    <x v="0"/>
    <n v="29"/>
    <s v="Yes"/>
    <x v="9"/>
    <n v="14"/>
    <n v="10"/>
    <s v="None"/>
    <x v="0"/>
    <s v="No"/>
    <x v="0"/>
    <s v="DSL"/>
    <x v="1"/>
    <s v="Yes"/>
    <x v="0"/>
    <s v="No"/>
    <x v="1"/>
    <s v="No"/>
    <s v="No"/>
    <s v="Yes"/>
    <x v="1"/>
    <s v="No"/>
    <x v="0"/>
    <n v="54.5"/>
    <n v="2301.15"/>
    <n v="0"/>
    <n v="0"/>
    <n v="795.06"/>
    <n v="3096.21"/>
    <s v="Stayed"/>
    <x v="0"/>
    <s v="other"/>
    <n v="0"/>
    <s v="50-100"/>
    <n v="0"/>
    <x v="2"/>
    <x v="3"/>
  </r>
  <r>
    <s v="21157-TAM"/>
    <x v="0"/>
    <n v="28"/>
    <s v="No"/>
    <x v="4"/>
    <n v="3"/>
    <n v="19"/>
    <s v="None"/>
    <x v="0"/>
    <s v="Yes"/>
    <x v="0"/>
    <s v="DSL"/>
    <x v="0"/>
    <s v="Yes"/>
    <x v="1"/>
    <s v="No"/>
    <x v="0"/>
    <s v="Yes"/>
    <s v="Yes"/>
    <s v="Yes"/>
    <x v="2"/>
    <s v="No"/>
    <x v="1"/>
    <n v="80.900000000000006"/>
    <n v="4932.5"/>
    <n v="0"/>
    <n v="0"/>
    <n v="1421.91"/>
    <n v="6354.41"/>
    <s v="Stayed"/>
    <x v="0"/>
    <s v="other"/>
    <n v="0"/>
    <s v="50-100"/>
    <n v="0"/>
    <x v="2"/>
    <x v="2"/>
  </r>
  <r>
    <s v="15506-UTT"/>
    <x v="0"/>
    <n v="65"/>
    <s v="Yes"/>
    <x v="7"/>
    <n v="6"/>
    <n v="28"/>
    <s v="Deal 3"/>
    <x v="0"/>
    <s v="Yes"/>
    <x v="1"/>
    <s v="No"/>
    <x v="0"/>
    <s v="No"/>
    <x v="0"/>
    <s v="No"/>
    <x v="1"/>
    <s v="No"/>
    <s v="No"/>
    <s v="No"/>
    <x v="0"/>
    <s v="No"/>
    <x v="1"/>
    <n v="25.35"/>
    <n v="723.3"/>
    <n v="0"/>
    <n v="0"/>
    <n v="128.1"/>
    <n v="851.4"/>
    <s v="Stayed"/>
    <x v="0"/>
    <s v="other"/>
    <n v="0"/>
    <s v="20-50"/>
    <n v="0"/>
    <x v="1"/>
    <x v="0"/>
  </r>
  <r>
    <s v="95899-HAR"/>
    <x v="1"/>
    <n v="44"/>
    <s v="Yes"/>
    <x v="15"/>
    <n v="1"/>
    <n v="10"/>
    <s v="None"/>
    <x v="0"/>
    <s v="No"/>
    <x v="1"/>
    <s v="No"/>
    <x v="0"/>
    <s v="No"/>
    <x v="0"/>
    <s v="No"/>
    <x v="1"/>
    <s v="No"/>
    <s v="No"/>
    <s v="No"/>
    <x v="2"/>
    <s v="No"/>
    <x v="0"/>
    <n v="19.399999999999999"/>
    <n v="958.15"/>
    <n v="0"/>
    <n v="0"/>
    <n v="583.28"/>
    <n v="1541.43"/>
    <s v="Stayed"/>
    <x v="0"/>
    <s v="other"/>
    <n v="0"/>
    <s v="&lt;20"/>
    <n v="0"/>
    <x v="0"/>
    <x v="3"/>
  </r>
  <r>
    <s v="82890-DEL"/>
    <x v="1"/>
    <n v="23"/>
    <s v="No"/>
    <x v="0"/>
    <n v="6"/>
    <n v="3"/>
    <s v="Deal 2"/>
    <x v="1"/>
    <s v="No"/>
    <x v="0"/>
    <s v="DSL"/>
    <x v="1"/>
    <s v="No"/>
    <x v="1"/>
    <s v="Yes"/>
    <x v="0"/>
    <s v="Yes"/>
    <s v="Yes"/>
    <s v="Yes"/>
    <x v="2"/>
    <s v="No"/>
    <x v="0"/>
    <n v="59.75"/>
    <n v="3624.35"/>
    <n v="0"/>
    <n v="0"/>
    <n v="0"/>
    <n v="3624.35"/>
    <s v="Stayed"/>
    <x v="0"/>
    <s v="other"/>
    <n v="0"/>
    <s v="50-100"/>
    <n v="0"/>
    <x v="2"/>
    <x v="4"/>
  </r>
  <r>
    <s v="39380-PUN"/>
    <x v="0"/>
    <n v="54"/>
    <s v="No"/>
    <x v="13"/>
    <n v="6"/>
    <n v="25"/>
    <s v="None"/>
    <x v="0"/>
    <s v="Yes"/>
    <x v="1"/>
    <s v="No"/>
    <x v="0"/>
    <s v="No"/>
    <x v="0"/>
    <s v="No"/>
    <x v="1"/>
    <s v="No"/>
    <s v="No"/>
    <s v="No"/>
    <x v="0"/>
    <s v="No"/>
    <x v="0"/>
    <n v="26"/>
    <n v="684.05"/>
    <n v="0"/>
    <n v="0"/>
    <n v="870.22"/>
    <n v="1554.27"/>
    <s v="Stayed"/>
    <x v="0"/>
    <s v="other"/>
    <n v="0"/>
    <s v="20-50"/>
    <n v="0"/>
    <x v="1"/>
    <x v="0"/>
  </r>
  <r>
    <s v="24622-AND"/>
    <x v="1"/>
    <n v="57"/>
    <s v="No"/>
    <x v="10"/>
    <n v="9"/>
    <n v="27"/>
    <s v="None"/>
    <x v="0"/>
    <s v="Yes"/>
    <x v="0"/>
    <s v="Fiber Optic"/>
    <x v="0"/>
    <s v="No"/>
    <x v="1"/>
    <s v="Yes"/>
    <x v="0"/>
    <s v="Yes"/>
    <s v="Yes"/>
    <s v="Yes"/>
    <x v="2"/>
    <s v="No"/>
    <x v="1"/>
    <n v="103.2"/>
    <n v="5744.35"/>
    <n v="0"/>
    <n v="0"/>
    <n v="567.28"/>
    <n v="6311.63"/>
    <s v="Stayed"/>
    <x v="0"/>
    <s v="other"/>
    <n v="0"/>
    <s v="&gt;100"/>
    <n v="0"/>
    <x v="1"/>
    <x v="0"/>
  </r>
  <r>
    <s v="82700-BIH"/>
    <x v="0"/>
    <n v="25"/>
    <s v="No"/>
    <x v="9"/>
    <n v="13"/>
    <n v="27"/>
    <s v="None"/>
    <x v="0"/>
    <s v="No"/>
    <x v="0"/>
    <s v="Fiber Optic"/>
    <x v="0"/>
    <s v="Yes"/>
    <x v="1"/>
    <s v="Yes"/>
    <x v="0"/>
    <s v="Yes"/>
    <s v="Yes"/>
    <s v="Yes"/>
    <x v="0"/>
    <s v="Yes"/>
    <x v="1"/>
    <n v="105"/>
    <n v="5426.85"/>
    <n v="0"/>
    <n v="0"/>
    <n v="2563.08"/>
    <n v="7989.93"/>
    <s v="Churned"/>
    <x v="0"/>
    <s v="Don't know"/>
    <n v="1"/>
    <s v="&gt;100"/>
    <n v="0"/>
    <x v="2"/>
    <x v="0"/>
  </r>
  <r>
    <s v="85946-WES"/>
    <x v="1"/>
    <n v="81"/>
    <s v="Yes"/>
    <x v="2"/>
    <n v="4"/>
    <n v="30"/>
    <s v="None"/>
    <x v="0"/>
    <s v="No"/>
    <x v="0"/>
    <s v="Fiber Optic"/>
    <x v="1"/>
    <s v="No"/>
    <x v="0"/>
    <s v="No"/>
    <x v="1"/>
    <s v="Yes"/>
    <s v="Yes"/>
    <s v="Yes"/>
    <x v="1"/>
    <s v="No"/>
    <x v="1"/>
    <n v="85"/>
    <n v="3969.4"/>
    <n v="0"/>
    <n v="0"/>
    <n v="1691.88"/>
    <n v="5661.28"/>
    <s v="Churned"/>
    <x v="4"/>
    <s v="Attitude of support person"/>
    <n v="1"/>
    <s v="50-100"/>
    <n v="0"/>
    <x v="1"/>
    <x v="0"/>
  </r>
  <r>
    <s v="19389-TEL"/>
    <x v="1"/>
    <n v="22"/>
    <s v="No"/>
    <x v="5"/>
    <n v="4"/>
    <n v="9"/>
    <s v="None"/>
    <x v="0"/>
    <s v="Yes"/>
    <x v="1"/>
    <s v="No"/>
    <x v="0"/>
    <s v="No"/>
    <x v="0"/>
    <s v="No"/>
    <x v="1"/>
    <s v="No"/>
    <s v="No"/>
    <s v="No"/>
    <x v="2"/>
    <s v="No"/>
    <x v="0"/>
    <n v="25.25"/>
    <n v="1211.6500000000001"/>
    <n v="0"/>
    <n v="0"/>
    <n v="1648.85"/>
    <n v="2860.5"/>
    <s v="Stayed"/>
    <x v="0"/>
    <s v="other"/>
    <n v="0"/>
    <s v="20-50"/>
    <n v="0"/>
    <x v="2"/>
    <x v="3"/>
  </r>
  <r>
    <s v="47518-RAJ"/>
    <x v="1"/>
    <n v="35"/>
    <s v="Yes"/>
    <x v="8"/>
    <n v="12"/>
    <n v="29"/>
    <s v="Deal 5"/>
    <x v="0"/>
    <s v="No"/>
    <x v="1"/>
    <s v="No"/>
    <x v="0"/>
    <s v="No"/>
    <x v="0"/>
    <s v="No"/>
    <x v="1"/>
    <s v="No"/>
    <s v="No"/>
    <s v="No"/>
    <x v="1"/>
    <s v="Yes"/>
    <x v="1"/>
    <n v="21"/>
    <n v="21"/>
    <n v="0"/>
    <n v="0"/>
    <n v="16.66"/>
    <n v="37.659999999999997"/>
    <s v="Churned"/>
    <x v="4"/>
    <s v="Attitude of support person"/>
    <n v="1"/>
    <s v="20-50"/>
    <n v="0"/>
    <x v="0"/>
    <x v="0"/>
  </r>
  <r>
    <s v="33167-UTT"/>
    <x v="1"/>
    <n v="52"/>
    <s v="No"/>
    <x v="7"/>
    <n v="6"/>
    <n v="15"/>
    <s v="None"/>
    <x v="0"/>
    <s v="Yes"/>
    <x v="0"/>
    <s v="Fiber Optic"/>
    <x v="0"/>
    <s v="Yes"/>
    <x v="1"/>
    <s v="No"/>
    <x v="0"/>
    <s v="Yes"/>
    <s v="Yes"/>
    <s v="Yes"/>
    <x v="1"/>
    <s v="Yes"/>
    <x v="0"/>
    <n v="104.5"/>
    <n v="5921.35"/>
    <n v="0"/>
    <n v="0"/>
    <n v="2287.41"/>
    <n v="8208.76"/>
    <s v="Churned"/>
    <x v="2"/>
    <s v="Product dissatisfaction"/>
    <n v="1"/>
    <s v="&gt;100"/>
    <n v="0"/>
    <x v="1"/>
    <x v="1"/>
  </r>
  <r>
    <s v="36839-MAD"/>
    <x v="1"/>
    <n v="29"/>
    <s v="No"/>
    <x v="11"/>
    <n v="1"/>
    <n v="12"/>
    <s v="Deal 5"/>
    <x v="0"/>
    <s v="Yes"/>
    <x v="0"/>
    <s v="Fiber Optic"/>
    <x v="1"/>
    <s v="No"/>
    <x v="0"/>
    <s v="No"/>
    <x v="1"/>
    <s v="No"/>
    <s v="No"/>
    <s v="Yes"/>
    <x v="1"/>
    <s v="Yes"/>
    <x v="1"/>
    <n v="81.7"/>
    <n v="81.7"/>
    <n v="0"/>
    <n v="0"/>
    <n v="9.81"/>
    <n v="91.51"/>
    <s v="Churned"/>
    <x v="2"/>
    <s v="Service dissatisfaction"/>
    <n v="1"/>
    <s v="50-100"/>
    <n v="0"/>
    <x v="2"/>
    <x v="1"/>
  </r>
  <r>
    <s v="49140-PUN"/>
    <x v="1"/>
    <n v="62"/>
    <s v="No"/>
    <x v="13"/>
    <n v="11"/>
    <n v="6"/>
    <s v="Deal 2"/>
    <x v="0"/>
    <s v="No"/>
    <x v="1"/>
    <s v="No"/>
    <x v="0"/>
    <s v="No"/>
    <x v="0"/>
    <s v="No"/>
    <x v="1"/>
    <s v="No"/>
    <s v="No"/>
    <s v="No"/>
    <x v="0"/>
    <s v="Yes"/>
    <x v="1"/>
    <n v="20.399999999999999"/>
    <n v="854.9"/>
    <n v="32.549999999999997"/>
    <n v="0"/>
    <n v="1056.4000000000001"/>
    <n v="1878.75"/>
    <s v="Stayed"/>
    <x v="0"/>
    <s v="other"/>
    <n v="0"/>
    <s v="20-50"/>
    <n v="0"/>
    <x v="1"/>
    <x v="3"/>
  </r>
  <r>
    <s v="53171-TAM"/>
    <x v="1"/>
    <n v="65"/>
    <s v="No"/>
    <x v="4"/>
    <n v="7"/>
    <n v="27"/>
    <s v="None"/>
    <x v="1"/>
    <s v="No"/>
    <x v="0"/>
    <s v="DSL"/>
    <x v="0"/>
    <s v="Yes"/>
    <x v="1"/>
    <s v="No"/>
    <x v="1"/>
    <s v="No"/>
    <s v="No"/>
    <s v="Yes"/>
    <x v="2"/>
    <s v="Yes"/>
    <x v="0"/>
    <n v="35.65"/>
    <n v="1025.1500000000001"/>
    <n v="25.07"/>
    <n v="0"/>
    <n v="0"/>
    <n v="1000.08"/>
    <s v="Stayed"/>
    <x v="0"/>
    <s v="other"/>
    <n v="0"/>
    <s v="20-50"/>
    <n v="0"/>
    <x v="1"/>
    <x v="0"/>
  </r>
  <r>
    <s v="41455-MAD"/>
    <x v="0"/>
    <n v="25"/>
    <s v="Yes"/>
    <x v="11"/>
    <n v="8"/>
    <n v="19"/>
    <s v="Deal 5"/>
    <x v="0"/>
    <s v="No"/>
    <x v="1"/>
    <s v="No"/>
    <x v="0"/>
    <s v="No"/>
    <x v="0"/>
    <s v="No"/>
    <x v="1"/>
    <s v="No"/>
    <s v="No"/>
    <s v="No"/>
    <x v="1"/>
    <s v="No"/>
    <x v="2"/>
    <n v="19.850000000000001"/>
    <n v="64.55"/>
    <n v="0"/>
    <n v="0"/>
    <n v="96.03"/>
    <n v="160.58000000000001"/>
    <s v="Churned"/>
    <x v="3"/>
    <s v="Price too high"/>
    <n v="1"/>
    <s v="&lt;20"/>
    <n v="0"/>
    <x v="2"/>
    <x v="2"/>
  </r>
  <r>
    <s v="83845-UTT"/>
    <x v="1"/>
    <n v="39"/>
    <s v="Yes"/>
    <x v="7"/>
    <n v="9"/>
    <n v="15"/>
    <s v="None"/>
    <x v="0"/>
    <s v="Yes"/>
    <x v="0"/>
    <s v="Fiber Optic"/>
    <x v="1"/>
    <s v="No"/>
    <x v="1"/>
    <s v="No"/>
    <x v="0"/>
    <s v="Yes"/>
    <s v="Yes"/>
    <s v="Yes"/>
    <x v="0"/>
    <s v="Yes"/>
    <x v="0"/>
    <n v="106.95"/>
    <n v="5785.5"/>
    <n v="0"/>
    <n v="0"/>
    <n v="1579.4"/>
    <n v="7364.9"/>
    <s v="Churned"/>
    <x v="1"/>
    <s v="Competitor had better devices"/>
    <n v="1"/>
    <s v="&gt;100"/>
    <n v="0"/>
    <x v="0"/>
    <x v="1"/>
  </r>
  <r>
    <s v="89184-KER"/>
    <x v="0"/>
    <n v="61"/>
    <s v="No"/>
    <x v="20"/>
    <n v="14"/>
    <n v="16"/>
    <s v="None"/>
    <x v="0"/>
    <s v="Yes"/>
    <x v="0"/>
    <s v="Cable"/>
    <x v="1"/>
    <s v="No"/>
    <x v="0"/>
    <s v="No"/>
    <x v="0"/>
    <s v="Yes"/>
    <s v="Yes"/>
    <s v="Yes"/>
    <x v="0"/>
    <s v="No"/>
    <x v="0"/>
    <n v="74.8"/>
    <n v="1821.2"/>
    <n v="0"/>
    <n v="0"/>
    <n v="208.08"/>
    <n v="2029.28"/>
    <s v="Stayed"/>
    <x v="0"/>
    <s v="other"/>
    <n v="0"/>
    <s v="50-100"/>
    <n v="0"/>
    <x v="1"/>
    <x v="1"/>
  </r>
  <r>
    <s v="71264-BIH"/>
    <x v="1"/>
    <n v="26"/>
    <s v="Yes"/>
    <x v="9"/>
    <n v="15"/>
    <n v="13"/>
    <s v="Deal 3"/>
    <x v="1"/>
    <s v="No"/>
    <x v="0"/>
    <s v="DSL"/>
    <x v="1"/>
    <s v="No"/>
    <x v="0"/>
    <s v="No"/>
    <x v="0"/>
    <s v="Yes"/>
    <s v="Yes"/>
    <s v="Yes"/>
    <x v="0"/>
    <s v="Yes"/>
    <x v="2"/>
    <n v="50.6"/>
    <n v="1288.75"/>
    <n v="0"/>
    <n v="0"/>
    <n v="0"/>
    <n v="1288.75"/>
    <s v="Stayed"/>
    <x v="0"/>
    <s v="other"/>
    <n v="0"/>
    <s v="50-100"/>
    <n v="0"/>
    <x v="2"/>
    <x v="1"/>
  </r>
  <r>
    <s v="84577-TEL"/>
    <x v="1"/>
    <n v="59"/>
    <s v="Yes"/>
    <x v="5"/>
    <n v="11"/>
    <n v="29"/>
    <s v="None"/>
    <x v="0"/>
    <s v="No"/>
    <x v="0"/>
    <s v="Cable"/>
    <x v="0"/>
    <s v="Yes"/>
    <x v="0"/>
    <s v="No"/>
    <x v="0"/>
    <s v="No"/>
    <s v="No"/>
    <s v="Yes"/>
    <x v="1"/>
    <s v="Yes"/>
    <x v="1"/>
    <n v="59"/>
    <n v="114.15"/>
    <n v="0"/>
    <n v="0"/>
    <n v="54.04"/>
    <n v="168.19"/>
    <s v="Joined"/>
    <x v="0"/>
    <s v="other"/>
    <n v="0"/>
    <s v="50-100"/>
    <n v="1"/>
    <x v="1"/>
    <x v="0"/>
  </r>
  <r>
    <s v="26506-WES"/>
    <x v="0"/>
    <n v="39"/>
    <s v="No"/>
    <x v="2"/>
    <n v="8"/>
    <n v="9"/>
    <s v="None"/>
    <x v="0"/>
    <s v="Yes"/>
    <x v="0"/>
    <s v="DSL"/>
    <x v="0"/>
    <s v="No"/>
    <x v="1"/>
    <s v="No"/>
    <x v="1"/>
    <s v="No"/>
    <s v="No"/>
    <s v="No"/>
    <x v="0"/>
    <s v="No"/>
    <x v="1"/>
    <n v="55.8"/>
    <n v="1941.5"/>
    <n v="0"/>
    <n v="70"/>
    <n v="1689.12"/>
    <n v="3700.62"/>
    <s v="Stayed"/>
    <x v="0"/>
    <s v="other"/>
    <n v="0"/>
    <s v="50-100"/>
    <n v="0"/>
    <x v="0"/>
    <x v="3"/>
  </r>
  <r>
    <s v="28574-UTT"/>
    <x v="1"/>
    <n v="23"/>
    <s v="Yes"/>
    <x v="7"/>
    <n v="4"/>
    <n v="7"/>
    <s v="None"/>
    <x v="0"/>
    <s v="No"/>
    <x v="0"/>
    <s v="Fiber Optic"/>
    <x v="0"/>
    <s v="No"/>
    <x v="0"/>
    <s v="No"/>
    <x v="0"/>
    <s v="No"/>
    <s v="No"/>
    <s v="Yes"/>
    <x v="1"/>
    <s v="Yes"/>
    <x v="1"/>
    <n v="80.849999999999994"/>
    <n v="356.1"/>
    <n v="0"/>
    <n v="0"/>
    <n v="239.55"/>
    <n v="595.65"/>
    <s v="Stayed"/>
    <x v="0"/>
    <s v="other"/>
    <n v="0"/>
    <s v="50-100"/>
    <n v="0"/>
    <x v="2"/>
    <x v="3"/>
  </r>
  <r>
    <s v="91830-UTT"/>
    <x v="0"/>
    <n v="23"/>
    <s v="Yes"/>
    <x v="7"/>
    <n v="11"/>
    <n v="9"/>
    <s v="Deal 4"/>
    <x v="1"/>
    <s v="No"/>
    <x v="0"/>
    <s v="DSL"/>
    <x v="0"/>
    <s v="No"/>
    <x v="0"/>
    <s v="No"/>
    <x v="1"/>
    <s v="No"/>
    <s v="No"/>
    <s v="Yes"/>
    <x v="1"/>
    <s v="No"/>
    <x v="0"/>
    <n v="25.55"/>
    <n v="467.85"/>
    <n v="0"/>
    <n v="0"/>
    <n v="0"/>
    <n v="467.85"/>
    <s v="Stayed"/>
    <x v="0"/>
    <s v="other"/>
    <n v="0"/>
    <s v="20-50"/>
    <n v="0"/>
    <x v="2"/>
    <x v="3"/>
  </r>
  <r>
    <s v="24823-TAM"/>
    <x v="0"/>
    <n v="40"/>
    <s v="Yes"/>
    <x v="4"/>
    <n v="14"/>
    <n v="6"/>
    <s v="None"/>
    <x v="0"/>
    <s v="Yes"/>
    <x v="0"/>
    <s v="Fiber Optic"/>
    <x v="1"/>
    <s v="Yes"/>
    <x v="1"/>
    <s v="No"/>
    <x v="1"/>
    <s v="No"/>
    <s v="No"/>
    <s v="Yes"/>
    <x v="1"/>
    <s v="No"/>
    <x v="1"/>
    <n v="90.7"/>
    <n v="5586.45"/>
    <n v="0"/>
    <n v="0"/>
    <n v="1171.8"/>
    <n v="6758.25"/>
    <s v="Stayed"/>
    <x v="0"/>
    <s v="other"/>
    <n v="0"/>
    <s v="50-100"/>
    <n v="0"/>
    <x v="0"/>
    <x v="3"/>
  </r>
  <r>
    <s v="45398-GUJ"/>
    <x v="1"/>
    <n v="39"/>
    <s v="No"/>
    <x v="6"/>
    <n v="15"/>
    <n v="29"/>
    <s v="Deal 1"/>
    <x v="0"/>
    <s v="Yes"/>
    <x v="0"/>
    <s v="Fiber Optic"/>
    <x v="0"/>
    <s v="Yes"/>
    <x v="0"/>
    <s v="No"/>
    <x v="0"/>
    <s v="Yes"/>
    <s v="Yes"/>
    <s v="No"/>
    <x v="2"/>
    <s v="No"/>
    <x v="1"/>
    <n v="98.3"/>
    <n v="6859.5"/>
    <n v="0"/>
    <n v="20"/>
    <n v="2071.3000000000002"/>
    <n v="8950.7999999999993"/>
    <s v="Churned"/>
    <x v="1"/>
    <s v="Competitor had better devices"/>
    <n v="1"/>
    <s v="50-100"/>
    <n v="0"/>
    <x v="0"/>
    <x v="0"/>
  </r>
  <r>
    <s v="82065-GUJ"/>
    <x v="1"/>
    <n v="73"/>
    <s v="Yes"/>
    <x v="6"/>
    <n v="6"/>
    <n v="32"/>
    <s v="Deal 1"/>
    <x v="0"/>
    <s v="Yes"/>
    <x v="0"/>
    <s v="Fiber Optic"/>
    <x v="0"/>
    <s v="Yes"/>
    <x v="1"/>
    <s v="No"/>
    <x v="0"/>
    <s v="Yes"/>
    <s v="No"/>
    <s v="Yes"/>
    <x v="0"/>
    <s v="No"/>
    <x v="0"/>
    <n v="104.6"/>
    <n v="6819.45"/>
    <n v="0"/>
    <n v="0"/>
    <n v="1683.66"/>
    <n v="8503.11"/>
    <s v="Stayed"/>
    <x v="0"/>
    <s v="other"/>
    <n v="0"/>
    <s v="&gt;100"/>
    <n v="0"/>
    <x v="1"/>
    <x v="0"/>
  </r>
  <r>
    <s v="78303-AND"/>
    <x v="1"/>
    <n v="35"/>
    <s v="No"/>
    <x v="10"/>
    <n v="13"/>
    <n v="35"/>
    <s v="None"/>
    <x v="0"/>
    <s v="Yes"/>
    <x v="0"/>
    <s v="Fiber Optic"/>
    <x v="0"/>
    <s v="No"/>
    <x v="1"/>
    <s v="Yes"/>
    <x v="0"/>
    <s v="Yes"/>
    <s v="Yes"/>
    <s v="Yes"/>
    <x v="2"/>
    <s v="Yes"/>
    <x v="1"/>
    <n v="106.6"/>
    <n v="6428.4"/>
    <n v="0"/>
    <n v="0"/>
    <n v="2515.0300000000002"/>
    <n v="8943.43"/>
    <s v="Churned"/>
    <x v="1"/>
    <s v="Competitor offered more data"/>
    <n v="1"/>
    <s v="&gt;100"/>
    <n v="0"/>
    <x v="0"/>
    <x v="0"/>
  </r>
  <r>
    <s v="61783-KAR"/>
    <x v="1"/>
    <n v="64"/>
    <s v="No"/>
    <x v="3"/>
    <n v="14"/>
    <n v="31"/>
    <s v="Deal 5"/>
    <x v="0"/>
    <s v="No"/>
    <x v="1"/>
    <s v="No"/>
    <x v="0"/>
    <s v="No"/>
    <x v="0"/>
    <s v="No"/>
    <x v="1"/>
    <s v="No"/>
    <s v="No"/>
    <s v="No"/>
    <x v="2"/>
    <s v="No"/>
    <x v="1"/>
    <n v="19.5"/>
    <n v="106.8"/>
    <n v="0"/>
    <n v="0"/>
    <n v="12.18"/>
    <n v="118.98"/>
    <s v="Stayed"/>
    <x v="0"/>
    <s v="other"/>
    <n v="0"/>
    <s v="&lt;20"/>
    <n v="0"/>
    <x v="1"/>
    <x v="0"/>
  </r>
  <r>
    <s v="78881-GUJ"/>
    <x v="1"/>
    <n v="46"/>
    <s v="Yes"/>
    <x v="6"/>
    <n v="13"/>
    <n v="9"/>
    <s v="Deal 3"/>
    <x v="0"/>
    <s v="Yes"/>
    <x v="0"/>
    <s v="Fiber Optic"/>
    <x v="1"/>
    <s v="Yes"/>
    <x v="0"/>
    <s v="No"/>
    <x v="0"/>
    <s v="Yes"/>
    <s v="Yes"/>
    <s v="Yes"/>
    <x v="0"/>
    <s v="Yes"/>
    <x v="1"/>
    <n v="104.85"/>
    <n v="3887.25"/>
    <n v="0"/>
    <n v="0"/>
    <n v="164.92"/>
    <n v="4052.17"/>
    <s v="Stayed"/>
    <x v="0"/>
    <s v="other"/>
    <n v="0"/>
    <s v="&gt;100"/>
    <n v="0"/>
    <x v="0"/>
    <x v="3"/>
  </r>
  <r>
    <s v="83519-HAR"/>
    <x v="1"/>
    <n v="53"/>
    <s v="No"/>
    <x v="15"/>
    <n v="6"/>
    <n v="17"/>
    <s v="Deal 2"/>
    <x v="1"/>
    <s v="No"/>
    <x v="0"/>
    <s v="DSL"/>
    <x v="1"/>
    <s v="Yes"/>
    <x v="0"/>
    <s v="Yes"/>
    <x v="1"/>
    <s v="No"/>
    <s v="No"/>
    <s v="Yes"/>
    <x v="0"/>
    <s v="No"/>
    <x v="0"/>
    <n v="39.65"/>
    <n v="1798.65"/>
    <n v="0"/>
    <n v="0"/>
    <n v="0"/>
    <n v="1798.65"/>
    <s v="Stayed"/>
    <x v="0"/>
    <s v="other"/>
    <n v="0"/>
    <s v="20-50"/>
    <n v="0"/>
    <x v="1"/>
    <x v="1"/>
  </r>
  <r>
    <s v="71869-WES"/>
    <x v="1"/>
    <n v="19"/>
    <s v="No"/>
    <x v="2"/>
    <n v="6"/>
    <n v="9"/>
    <s v="None"/>
    <x v="0"/>
    <s v="Yes"/>
    <x v="1"/>
    <s v="No"/>
    <x v="0"/>
    <s v="No"/>
    <x v="0"/>
    <s v="No"/>
    <x v="1"/>
    <s v="No"/>
    <s v="No"/>
    <s v="No"/>
    <x v="2"/>
    <s v="Yes"/>
    <x v="0"/>
    <n v="24.65"/>
    <n v="1171.3"/>
    <n v="0"/>
    <n v="0"/>
    <n v="1690.65"/>
    <n v="2861.95"/>
    <s v="Stayed"/>
    <x v="0"/>
    <s v="other"/>
    <n v="0"/>
    <s v="20-50"/>
    <n v="0"/>
    <x v="3"/>
    <x v="3"/>
  </r>
  <r>
    <s v="97798-KER"/>
    <x v="0"/>
    <n v="70"/>
    <s v="No"/>
    <x v="20"/>
    <n v="1"/>
    <n v="32"/>
    <s v="None"/>
    <x v="0"/>
    <s v="Yes"/>
    <x v="1"/>
    <s v="No"/>
    <x v="0"/>
    <s v="No"/>
    <x v="0"/>
    <s v="No"/>
    <x v="1"/>
    <s v="No"/>
    <s v="No"/>
    <s v="No"/>
    <x v="0"/>
    <s v="No"/>
    <x v="1"/>
    <n v="25"/>
    <n v="1260.7"/>
    <n v="0"/>
    <n v="0"/>
    <n v="158.61000000000001"/>
    <n v="1419.31"/>
    <s v="Stayed"/>
    <x v="0"/>
    <s v="other"/>
    <n v="0"/>
    <s v="20-50"/>
    <n v="0"/>
    <x v="1"/>
    <x v="0"/>
  </r>
  <r>
    <s v="71390-MAD"/>
    <x v="0"/>
    <n v="52"/>
    <s v="Yes"/>
    <x v="11"/>
    <n v="0"/>
    <n v="20"/>
    <s v="None"/>
    <x v="0"/>
    <s v="Yes"/>
    <x v="0"/>
    <s v="Fiber Optic"/>
    <x v="0"/>
    <s v="Yes"/>
    <x v="0"/>
    <s v="Yes"/>
    <x v="0"/>
    <s v="Yes"/>
    <s v="Yes"/>
    <s v="Yes"/>
    <x v="0"/>
    <s v="Yes"/>
    <x v="1"/>
    <n v="107.25"/>
    <n v="6033.3"/>
    <n v="0"/>
    <n v="0"/>
    <n v="808.08"/>
    <n v="6841.38"/>
    <s v="Stayed"/>
    <x v="0"/>
    <s v="other"/>
    <n v="0"/>
    <s v="&gt;100"/>
    <n v="0"/>
    <x v="1"/>
    <x v="2"/>
  </r>
  <r>
    <s v="23855-MAH"/>
    <x v="1"/>
    <n v="53"/>
    <s v="Yes"/>
    <x v="1"/>
    <n v="13"/>
    <n v="9"/>
    <s v="None"/>
    <x v="0"/>
    <s v="No"/>
    <x v="0"/>
    <s v="DSL"/>
    <x v="0"/>
    <s v="No"/>
    <x v="0"/>
    <s v="No"/>
    <x v="1"/>
    <s v="No"/>
    <s v="No"/>
    <s v="Yes"/>
    <x v="1"/>
    <s v="No"/>
    <x v="1"/>
    <n v="44.9"/>
    <n v="111.05"/>
    <n v="0"/>
    <n v="0"/>
    <n v="10.16"/>
    <n v="121.21"/>
    <s v="Joined"/>
    <x v="0"/>
    <s v="other"/>
    <n v="0"/>
    <s v="20-50"/>
    <n v="1"/>
    <x v="1"/>
    <x v="3"/>
  </r>
  <r>
    <s v="82678-WES"/>
    <x v="1"/>
    <n v="41"/>
    <s v="No"/>
    <x v="2"/>
    <n v="2"/>
    <n v="18"/>
    <s v="None"/>
    <x v="0"/>
    <s v="No"/>
    <x v="0"/>
    <s v="Fiber Optic"/>
    <x v="0"/>
    <s v="No"/>
    <x v="1"/>
    <s v="Yes"/>
    <x v="0"/>
    <s v="No"/>
    <s v="No"/>
    <s v="Yes"/>
    <x v="1"/>
    <s v="Yes"/>
    <x v="1"/>
    <n v="91.1"/>
    <n v="964.35"/>
    <n v="0"/>
    <n v="0"/>
    <n v="429.3"/>
    <n v="1393.65"/>
    <s v="Stayed"/>
    <x v="0"/>
    <s v="other"/>
    <n v="0"/>
    <s v="50-100"/>
    <n v="0"/>
    <x v="0"/>
    <x v="2"/>
  </r>
  <r>
    <s v="56174-RAJ"/>
    <x v="1"/>
    <n v="71"/>
    <s v="No"/>
    <x v="8"/>
    <n v="13"/>
    <n v="4"/>
    <s v="Deal 1"/>
    <x v="0"/>
    <s v="Yes"/>
    <x v="0"/>
    <s v="Fiber Optic"/>
    <x v="0"/>
    <s v="Yes"/>
    <x v="0"/>
    <s v="No"/>
    <x v="1"/>
    <s v="Yes"/>
    <s v="No"/>
    <s v="Yes"/>
    <x v="1"/>
    <s v="Yes"/>
    <x v="1"/>
    <n v="89.6"/>
    <n v="6127.6"/>
    <n v="0"/>
    <n v="0"/>
    <n v="1640.84"/>
    <n v="7768.44"/>
    <s v="Churned"/>
    <x v="1"/>
    <s v="Competitor had better devices"/>
    <n v="1"/>
    <s v="50-100"/>
    <n v="0"/>
    <x v="1"/>
    <x v="4"/>
  </r>
  <r>
    <s v="14583-DEL"/>
    <x v="1"/>
    <n v="33"/>
    <s v="Yes"/>
    <x v="0"/>
    <n v="6"/>
    <n v="24"/>
    <s v="Deal 4"/>
    <x v="0"/>
    <s v="Yes"/>
    <x v="0"/>
    <s v="Fiber Optic"/>
    <x v="1"/>
    <s v="Yes"/>
    <x v="0"/>
    <s v="No"/>
    <x v="0"/>
    <s v="No"/>
    <s v="No"/>
    <s v="Yes"/>
    <x v="1"/>
    <s v="Yes"/>
    <x v="1"/>
    <n v="96.65"/>
    <n v="1244.5"/>
    <n v="0"/>
    <n v="0"/>
    <n v="221.26"/>
    <n v="1465.76"/>
    <s v="Churned"/>
    <x v="1"/>
    <s v="Competitor made better offer"/>
    <n v="1"/>
    <s v="50-100"/>
    <n v="0"/>
    <x v="2"/>
    <x v="0"/>
  </r>
  <r>
    <s v="26490-RAJ"/>
    <x v="0"/>
    <n v="31"/>
    <s v="Yes"/>
    <x v="8"/>
    <n v="0"/>
    <n v="25"/>
    <s v="None"/>
    <x v="0"/>
    <s v="No"/>
    <x v="0"/>
    <s v="Fiber Optic"/>
    <x v="0"/>
    <s v="Yes"/>
    <x v="1"/>
    <s v="No"/>
    <x v="0"/>
    <s v="Yes"/>
    <s v="Yes"/>
    <s v="Yes"/>
    <x v="0"/>
    <s v="Yes"/>
    <x v="1"/>
    <n v="97.05"/>
    <n v="4692.95"/>
    <n v="0"/>
    <n v="0"/>
    <n v="2286.7199999999998"/>
    <n v="6979.67"/>
    <s v="Stayed"/>
    <x v="0"/>
    <s v="other"/>
    <n v="0"/>
    <s v="50-100"/>
    <n v="0"/>
    <x v="2"/>
    <x v="0"/>
  </r>
  <r>
    <s v="45085-HAR"/>
    <x v="1"/>
    <n v="57"/>
    <s v="No"/>
    <x v="15"/>
    <n v="2"/>
    <n v="19"/>
    <s v="Deal 3"/>
    <x v="0"/>
    <s v="No"/>
    <x v="1"/>
    <s v="No"/>
    <x v="0"/>
    <s v="No"/>
    <x v="0"/>
    <s v="No"/>
    <x v="1"/>
    <s v="No"/>
    <s v="No"/>
    <s v="No"/>
    <x v="0"/>
    <s v="No"/>
    <x v="0"/>
    <n v="18.25"/>
    <n v="534.70000000000005"/>
    <n v="0"/>
    <n v="0"/>
    <n v="1130.92"/>
    <n v="1665.62"/>
    <s v="Stayed"/>
    <x v="0"/>
    <s v="other"/>
    <n v="0"/>
    <s v="&lt;20"/>
    <n v="0"/>
    <x v="1"/>
    <x v="2"/>
  </r>
  <r>
    <s v="36345-PUN"/>
    <x v="1"/>
    <n v="48"/>
    <s v="No"/>
    <x v="13"/>
    <n v="7"/>
    <n v="31"/>
    <s v="Deal 4"/>
    <x v="0"/>
    <s v="Yes"/>
    <x v="0"/>
    <s v="Fiber Optic"/>
    <x v="0"/>
    <s v="No"/>
    <x v="0"/>
    <s v="No"/>
    <x v="1"/>
    <s v="No"/>
    <s v="No"/>
    <s v="Yes"/>
    <x v="1"/>
    <s v="No"/>
    <x v="1"/>
    <n v="75.599999999999994"/>
    <n v="1758.6"/>
    <n v="0"/>
    <n v="0"/>
    <n v="635.03"/>
    <n v="2393.63"/>
    <s v="Churned"/>
    <x v="2"/>
    <s v="Network reliability"/>
    <n v="1"/>
    <s v="50-100"/>
    <n v="0"/>
    <x v="0"/>
    <x v="0"/>
  </r>
  <r>
    <s v="98939-HAR"/>
    <x v="1"/>
    <n v="50"/>
    <s v="No"/>
    <x v="15"/>
    <n v="11"/>
    <n v="10"/>
    <s v="None"/>
    <x v="0"/>
    <s v="No"/>
    <x v="0"/>
    <s v="DSL"/>
    <x v="1"/>
    <s v="Yes"/>
    <x v="1"/>
    <s v="Yes"/>
    <x v="1"/>
    <s v="No"/>
    <s v="No"/>
    <s v="Yes"/>
    <x v="0"/>
    <s v="No"/>
    <x v="0"/>
    <n v="66.150000000000006"/>
    <n v="1874.45"/>
    <n v="0"/>
    <n v="0"/>
    <n v="1085.67"/>
    <n v="2960.12"/>
    <s v="Stayed"/>
    <x v="0"/>
    <s v="other"/>
    <n v="0"/>
    <s v="50-100"/>
    <n v="0"/>
    <x v="1"/>
    <x v="3"/>
  </r>
  <r>
    <s v="52607-UTT"/>
    <x v="1"/>
    <n v="27"/>
    <s v="Yes"/>
    <x v="7"/>
    <n v="12"/>
    <n v="10"/>
    <s v="None"/>
    <x v="0"/>
    <s v="No"/>
    <x v="1"/>
    <s v="No"/>
    <x v="0"/>
    <s v="No"/>
    <x v="0"/>
    <s v="No"/>
    <x v="1"/>
    <s v="No"/>
    <s v="No"/>
    <s v="No"/>
    <x v="2"/>
    <s v="No"/>
    <x v="1"/>
    <n v="21.05"/>
    <n v="262.05"/>
    <n v="0"/>
    <n v="0"/>
    <n v="596.4"/>
    <n v="858.45"/>
    <s v="Stayed"/>
    <x v="0"/>
    <s v="other"/>
    <n v="0"/>
    <s v="20-50"/>
    <n v="0"/>
    <x v="2"/>
    <x v="3"/>
  </r>
  <r>
    <s v="61634-MAD"/>
    <x v="1"/>
    <n v="53"/>
    <s v="Yes"/>
    <x v="11"/>
    <n v="15"/>
    <n v="19"/>
    <s v="None"/>
    <x v="0"/>
    <s v="No"/>
    <x v="0"/>
    <s v="Fiber Optic"/>
    <x v="0"/>
    <s v="No"/>
    <x v="1"/>
    <s v="No"/>
    <x v="0"/>
    <s v="Yes"/>
    <s v="Yes"/>
    <s v="Yes"/>
    <x v="1"/>
    <s v="Yes"/>
    <x v="0"/>
    <n v="94"/>
    <n v="1505.45"/>
    <n v="0"/>
    <n v="0"/>
    <n v="229.2"/>
    <n v="1734.65"/>
    <s v="Stayed"/>
    <x v="0"/>
    <s v="other"/>
    <n v="0"/>
    <s v="50-100"/>
    <n v="0"/>
    <x v="1"/>
    <x v="2"/>
  </r>
  <r>
    <s v="35607-WES"/>
    <x v="1"/>
    <n v="29"/>
    <s v="Yes"/>
    <x v="2"/>
    <n v="6"/>
    <n v="2"/>
    <s v="None"/>
    <x v="1"/>
    <s v="No"/>
    <x v="0"/>
    <s v="DSL"/>
    <x v="0"/>
    <s v="No"/>
    <x v="0"/>
    <s v="No"/>
    <x v="1"/>
    <s v="No"/>
    <s v="No"/>
    <s v="Yes"/>
    <x v="1"/>
    <s v="Yes"/>
    <x v="1"/>
    <n v="23.9"/>
    <n v="300.8"/>
    <n v="0"/>
    <n v="0"/>
    <n v="0"/>
    <n v="300.8"/>
    <s v="Churned"/>
    <x v="2"/>
    <s v="Limited range of services"/>
    <n v="1"/>
    <s v="20-50"/>
    <n v="0"/>
    <x v="2"/>
    <x v="4"/>
  </r>
  <r>
    <s v="71183-TAM"/>
    <x v="1"/>
    <n v="39"/>
    <s v="No"/>
    <x v="4"/>
    <n v="1"/>
    <n v="33"/>
    <s v="None"/>
    <x v="0"/>
    <s v="No"/>
    <x v="1"/>
    <s v="No"/>
    <x v="0"/>
    <s v="No"/>
    <x v="0"/>
    <s v="No"/>
    <x v="1"/>
    <s v="No"/>
    <s v="No"/>
    <s v="No"/>
    <x v="0"/>
    <s v="No"/>
    <x v="0"/>
    <n v="19.600000000000001"/>
    <n v="61.35"/>
    <n v="0"/>
    <n v="0"/>
    <n v="106.95"/>
    <n v="168.3"/>
    <s v="Joined"/>
    <x v="0"/>
    <s v="other"/>
    <n v="0"/>
    <s v="&lt;20"/>
    <n v="1"/>
    <x v="0"/>
    <x v="0"/>
  </r>
  <r>
    <s v="69805-JAM"/>
    <x v="0"/>
    <n v="50"/>
    <s v="Yes"/>
    <x v="16"/>
    <n v="1"/>
    <n v="20"/>
    <s v="Deal 1"/>
    <x v="0"/>
    <s v="Yes"/>
    <x v="0"/>
    <s v="Fiber Optic"/>
    <x v="0"/>
    <s v="Yes"/>
    <x v="1"/>
    <s v="No"/>
    <x v="0"/>
    <s v="Yes"/>
    <s v="Yes"/>
    <s v="Yes"/>
    <x v="2"/>
    <s v="Yes"/>
    <x v="1"/>
    <n v="105"/>
    <n v="7297.75"/>
    <n v="0"/>
    <n v="0"/>
    <n v="1551.81"/>
    <n v="8849.56"/>
    <s v="Stayed"/>
    <x v="0"/>
    <s v="other"/>
    <n v="0"/>
    <s v="&gt;100"/>
    <n v="0"/>
    <x v="1"/>
    <x v="2"/>
  </r>
  <r>
    <s v="51246-TAM"/>
    <x v="1"/>
    <n v="25"/>
    <s v="No"/>
    <x v="4"/>
    <n v="12"/>
    <n v="10"/>
    <s v="None"/>
    <x v="0"/>
    <s v="No"/>
    <x v="1"/>
    <s v="No"/>
    <x v="0"/>
    <s v="No"/>
    <x v="0"/>
    <s v="No"/>
    <x v="1"/>
    <s v="No"/>
    <s v="No"/>
    <s v="No"/>
    <x v="1"/>
    <s v="No"/>
    <x v="2"/>
    <n v="20.3"/>
    <n v="246.7"/>
    <n v="0"/>
    <n v="0"/>
    <n v="387.84"/>
    <n v="634.54"/>
    <s v="Stayed"/>
    <x v="0"/>
    <s v="other"/>
    <n v="0"/>
    <s v="20-50"/>
    <n v="0"/>
    <x v="2"/>
    <x v="3"/>
  </r>
  <r>
    <s v="71442-MAH"/>
    <x v="1"/>
    <n v="31"/>
    <s v="Yes"/>
    <x v="1"/>
    <n v="3"/>
    <n v="28"/>
    <s v="None"/>
    <x v="0"/>
    <s v="Yes"/>
    <x v="0"/>
    <s v="Fiber Optic"/>
    <x v="0"/>
    <s v="No"/>
    <x v="1"/>
    <s v="Yes"/>
    <x v="1"/>
    <s v="Yes"/>
    <s v="Yes"/>
    <s v="Yes"/>
    <x v="2"/>
    <s v="Yes"/>
    <x v="1"/>
    <n v="95.1"/>
    <n v="5064.8500000000004"/>
    <n v="0"/>
    <n v="0"/>
    <n v="635.04"/>
    <n v="5699.89"/>
    <s v="Stayed"/>
    <x v="0"/>
    <s v="other"/>
    <n v="0"/>
    <s v="50-100"/>
    <n v="0"/>
    <x v="2"/>
    <x v="0"/>
  </r>
  <r>
    <s v="57446-HAR"/>
    <x v="1"/>
    <n v="38"/>
    <s v="No"/>
    <x v="15"/>
    <n v="4"/>
    <n v="36"/>
    <s v="None"/>
    <x v="0"/>
    <s v="Yes"/>
    <x v="0"/>
    <s v="DSL"/>
    <x v="0"/>
    <s v="Yes"/>
    <x v="0"/>
    <s v="Yes"/>
    <x v="1"/>
    <s v="No"/>
    <s v="No"/>
    <s v="Yes"/>
    <x v="1"/>
    <s v="Yes"/>
    <x v="1"/>
    <n v="60.05"/>
    <n v="1616.15"/>
    <n v="0"/>
    <n v="0"/>
    <n v="580.58000000000004"/>
    <n v="2196.73"/>
    <s v="Churned"/>
    <x v="0"/>
    <s v="Don't know"/>
    <n v="1"/>
    <s v="50-100"/>
    <n v="0"/>
    <x v="0"/>
    <x v="0"/>
  </r>
  <r>
    <s v="49107-UTT"/>
    <x v="1"/>
    <n v="33"/>
    <s v="Yes"/>
    <x v="7"/>
    <n v="11"/>
    <n v="35"/>
    <s v="Deal 3"/>
    <x v="0"/>
    <s v="Yes"/>
    <x v="0"/>
    <s v="Cable"/>
    <x v="1"/>
    <s v="No"/>
    <x v="1"/>
    <s v="Yes"/>
    <x v="0"/>
    <s v="Yes"/>
    <s v="Yes"/>
    <s v="Yes"/>
    <x v="0"/>
    <s v="Yes"/>
    <x v="2"/>
    <n v="84.8"/>
    <n v="1990.5"/>
    <n v="48.23"/>
    <n v="0"/>
    <n v="865.2"/>
    <n v="2807.47"/>
    <s v="Stayed"/>
    <x v="0"/>
    <s v="other"/>
    <n v="0"/>
    <s v="50-100"/>
    <n v="0"/>
    <x v="2"/>
    <x v="0"/>
  </r>
  <r>
    <s v="43297-MAH"/>
    <x v="0"/>
    <n v="60"/>
    <s v="No"/>
    <x v="1"/>
    <n v="12"/>
    <n v="18"/>
    <s v="None"/>
    <x v="0"/>
    <s v="No"/>
    <x v="0"/>
    <s v="Cable"/>
    <x v="0"/>
    <s v="No"/>
    <x v="0"/>
    <s v="Yes"/>
    <x v="1"/>
    <s v="No"/>
    <s v="No"/>
    <s v="No"/>
    <x v="1"/>
    <s v="Yes"/>
    <x v="0"/>
    <n v="50.2"/>
    <n v="109.25"/>
    <n v="0"/>
    <n v="10"/>
    <n v="12.68"/>
    <n v="131.93"/>
    <s v="Joined"/>
    <x v="0"/>
    <s v="other"/>
    <n v="0"/>
    <s v="50-100"/>
    <n v="1"/>
    <x v="1"/>
    <x v="2"/>
  </r>
  <r>
    <s v="26602-JAM"/>
    <x v="1"/>
    <n v="27"/>
    <s v="Yes"/>
    <x v="16"/>
    <n v="12"/>
    <n v="6"/>
    <s v="None"/>
    <x v="0"/>
    <s v="Yes"/>
    <x v="0"/>
    <s v="Fiber Optic"/>
    <x v="1"/>
    <s v="Yes"/>
    <x v="1"/>
    <s v="No"/>
    <x v="0"/>
    <s v="No"/>
    <s v="Yes"/>
    <s v="Yes"/>
    <x v="1"/>
    <s v="Yes"/>
    <x v="1"/>
    <n v="98.75"/>
    <n v="4533.7"/>
    <n v="0"/>
    <n v="0"/>
    <n v="134.88999999999999"/>
    <n v="4668.59"/>
    <s v="Churned"/>
    <x v="1"/>
    <s v="Competitor made better offer"/>
    <n v="1"/>
    <s v="50-100"/>
    <n v="0"/>
    <x v="2"/>
    <x v="3"/>
  </r>
  <r>
    <s v="13795-DEL"/>
    <x v="1"/>
    <n v="77"/>
    <s v="No"/>
    <x v="0"/>
    <n v="3"/>
    <n v="4"/>
    <s v="Deal 2"/>
    <x v="0"/>
    <s v="Yes"/>
    <x v="0"/>
    <s v="Fiber Optic"/>
    <x v="0"/>
    <s v="No"/>
    <x v="0"/>
    <s v="Yes"/>
    <x v="0"/>
    <s v="Yes"/>
    <s v="Yes"/>
    <s v="Yes"/>
    <x v="1"/>
    <s v="Yes"/>
    <x v="1"/>
    <n v="100.4"/>
    <n v="5749.8"/>
    <n v="0"/>
    <n v="0"/>
    <n v="2745.72"/>
    <n v="8495.52"/>
    <s v="Stayed"/>
    <x v="0"/>
    <s v="other"/>
    <n v="0"/>
    <s v="&gt;100"/>
    <n v="0"/>
    <x v="1"/>
    <x v="4"/>
  </r>
  <r>
    <s v="14372-JAM"/>
    <x v="1"/>
    <n v="43"/>
    <s v="Yes"/>
    <x v="16"/>
    <n v="13"/>
    <n v="28"/>
    <s v="Deal 2"/>
    <x v="0"/>
    <s v="No"/>
    <x v="1"/>
    <s v="No"/>
    <x v="0"/>
    <s v="No"/>
    <x v="0"/>
    <s v="No"/>
    <x v="1"/>
    <s v="No"/>
    <s v="No"/>
    <s v="No"/>
    <x v="2"/>
    <s v="No"/>
    <x v="0"/>
    <n v="19.45"/>
    <n v="1208.5999999999999"/>
    <n v="0"/>
    <n v="0"/>
    <n v="1278.72"/>
    <n v="2487.3200000000002"/>
    <s v="Stayed"/>
    <x v="0"/>
    <s v="other"/>
    <n v="0"/>
    <s v="&lt;20"/>
    <n v="0"/>
    <x v="0"/>
    <x v="0"/>
  </r>
  <r>
    <s v="25693-MAD"/>
    <x v="0"/>
    <n v="55"/>
    <s v="No"/>
    <x v="11"/>
    <n v="13"/>
    <n v="29"/>
    <s v="None"/>
    <x v="0"/>
    <s v="No"/>
    <x v="0"/>
    <s v="DSL"/>
    <x v="0"/>
    <s v="Yes"/>
    <x v="0"/>
    <s v="Yes"/>
    <x v="0"/>
    <s v="Yes"/>
    <s v="Yes"/>
    <s v="Yes"/>
    <x v="0"/>
    <s v="Yes"/>
    <x v="0"/>
    <n v="75.2"/>
    <n v="4300.8"/>
    <n v="0"/>
    <n v="0"/>
    <n v="2050.3000000000002"/>
    <n v="6351.1"/>
    <s v="Stayed"/>
    <x v="0"/>
    <s v="other"/>
    <n v="0"/>
    <s v="50-100"/>
    <n v="0"/>
    <x v="1"/>
    <x v="0"/>
  </r>
  <r>
    <s v="34183-UTT"/>
    <x v="0"/>
    <n v="52"/>
    <s v="No"/>
    <x v="7"/>
    <n v="1"/>
    <n v="28"/>
    <s v="None"/>
    <x v="0"/>
    <s v="No"/>
    <x v="0"/>
    <s v="Fiber Optic"/>
    <x v="0"/>
    <s v="Yes"/>
    <x v="0"/>
    <s v="Yes"/>
    <x v="0"/>
    <s v="Yes"/>
    <s v="Yes"/>
    <s v="Yes"/>
    <x v="0"/>
    <s v="No"/>
    <x v="1"/>
    <n v="100"/>
    <n v="1888.65"/>
    <n v="0"/>
    <n v="0"/>
    <n v="835.05"/>
    <n v="2723.7"/>
    <s v="Churned"/>
    <x v="1"/>
    <s v="Competitor offered more data"/>
    <n v="1"/>
    <s v="&gt;100"/>
    <n v="0"/>
    <x v="1"/>
    <x v="0"/>
  </r>
  <r>
    <s v="31859-MAH"/>
    <x v="0"/>
    <n v="46"/>
    <s v="No"/>
    <x v="1"/>
    <n v="5"/>
    <n v="35"/>
    <s v="None"/>
    <x v="0"/>
    <s v="No"/>
    <x v="1"/>
    <s v="No"/>
    <x v="0"/>
    <s v="No"/>
    <x v="0"/>
    <s v="No"/>
    <x v="1"/>
    <s v="No"/>
    <s v="No"/>
    <s v="No"/>
    <x v="1"/>
    <s v="No"/>
    <x v="0"/>
    <n v="19.75"/>
    <n v="19.75"/>
    <n v="0"/>
    <n v="0"/>
    <n v="11.91"/>
    <n v="31.66"/>
    <s v="Churned"/>
    <x v="4"/>
    <s v="Attitude of support person"/>
    <n v="1"/>
    <s v="&lt;20"/>
    <n v="0"/>
    <x v="0"/>
    <x v="0"/>
  </r>
  <r>
    <s v="51550-UTT"/>
    <x v="0"/>
    <n v="70"/>
    <s v="Yes"/>
    <x v="7"/>
    <n v="7"/>
    <n v="20"/>
    <s v="None"/>
    <x v="0"/>
    <s v="Yes"/>
    <x v="0"/>
    <s v="Fiber Optic"/>
    <x v="0"/>
    <s v="No"/>
    <x v="1"/>
    <s v="No"/>
    <x v="0"/>
    <s v="Yes"/>
    <s v="No"/>
    <s v="Yes"/>
    <x v="0"/>
    <s v="Yes"/>
    <x v="1"/>
    <n v="100.8"/>
    <n v="3437.5"/>
    <n v="0"/>
    <n v="0"/>
    <n v="74.2"/>
    <n v="3511.7"/>
    <s v="Stayed"/>
    <x v="0"/>
    <s v="other"/>
    <n v="0"/>
    <s v="&gt;100"/>
    <n v="0"/>
    <x v="1"/>
    <x v="2"/>
  </r>
  <r>
    <s v="36183-AND"/>
    <x v="1"/>
    <n v="33"/>
    <s v="Yes"/>
    <x v="10"/>
    <n v="7"/>
    <n v="23"/>
    <s v="Deal 5"/>
    <x v="0"/>
    <s v="Yes"/>
    <x v="0"/>
    <s v="DSL"/>
    <x v="1"/>
    <s v="Yes"/>
    <x v="1"/>
    <s v="No"/>
    <x v="1"/>
    <s v="No"/>
    <s v="No"/>
    <s v="Yes"/>
    <x v="1"/>
    <s v="Yes"/>
    <x v="1"/>
    <n v="65.5"/>
    <n v="573.15"/>
    <n v="0"/>
    <n v="0"/>
    <n v="69.84"/>
    <n v="642.99"/>
    <s v="Stayed"/>
    <x v="0"/>
    <s v="other"/>
    <n v="0"/>
    <s v="50-100"/>
    <n v="0"/>
    <x v="2"/>
    <x v="2"/>
  </r>
  <r>
    <s v="82652-GUJ"/>
    <x v="0"/>
    <n v="47"/>
    <s v="Yes"/>
    <x v="6"/>
    <n v="15"/>
    <n v="10"/>
    <s v="None"/>
    <x v="0"/>
    <s v="No"/>
    <x v="1"/>
    <s v="No"/>
    <x v="0"/>
    <s v="No"/>
    <x v="0"/>
    <s v="No"/>
    <x v="1"/>
    <s v="No"/>
    <s v="No"/>
    <s v="No"/>
    <x v="2"/>
    <s v="No"/>
    <x v="1"/>
    <n v="20.55"/>
    <n v="1432.55"/>
    <n v="0"/>
    <n v="0"/>
    <n v="2671.92"/>
    <n v="4104.47"/>
    <s v="Stayed"/>
    <x v="0"/>
    <s v="other"/>
    <n v="0"/>
    <s v="20-50"/>
    <n v="0"/>
    <x v="0"/>
    <x v="3"/>
  </r>
  <r>
    <s v="59750-AND"/>
    <x v="1"/>
    <n v="49"/>
    <s v="Yes"/>
    <x v="10"/>
    <n v="11"/>
    <n v="4"/>
    <s v="None"/>
    <x v="0"/>
    <s v="Yes"/>
    <x v="0"/>
    <s v="Fiber Optic"/>
    <x v="0"/>
    <s v="No"/>
    <x v="0"/>
    <s v="No"/>
    <x v="1"/>
    <s v="No"/>
    <s v="No"/>
    <s v="Yes"/>
    <x v="1"/>
    <s v="Yes"/>
    <x v="0"/>
    <n v="74.900000000000006"/>
    <n v="136.05000000000001"/>
    <n v="0"/>
    <n v="0"/>
    <n v="82.16"/>
    <n v="218.21"/>
    <s v="Joined"/>
    <x v="0"/>
    <s v="other"/>
    <n v="0"/>
    <s v="50-100"/>
    <n v="1"/>
    <x v="0"/>
    <x v="4"/>
  </r>
  <r>
    <s v="18619-GUJ"/>
    <x v="1"/>
    <n v="58"/>
    <s v="No"/>
    <x v="6"/>
    <n v="7"/>
    <n v="9"/>
    <s v="None"/>
    <x v="0"/>
    <s v="Yes"/>
    <x v="1"/>
    <s v="No"/>
    <x v="0"/>
    <s v="No"/>
    <x v="0"/>
    <s v="No"/>
    <x v="1"/>
    <s v="No"/>
    <s v="No"/>
    <s v="No"/>
    <x v="2"/>
    <s v="No"/>
    <x v="1"/>
    <n v="24.65"/>
    <n v="1620.45"/>
    <n v="0"/>
    <n v="0"/>
    <n v="965.47"/>
    <n v="2585.92"/>
    <s v="Stayed"/>
    <x v="0"/>
    <s v="other"/>
    <n v="0"/>
    <s v="20-50"/>
    <n v="0"/>
    <x v="1"/>
    <x v="3"/>
  </r>
  <r>
    <s v="18385-KAR"/>
    <x v="1"/>
    <n v="42"/>
    <s v="No"/>
    <x v="3"/>
    <n v="5"/>
    <n v="12"/>
    <s v="Deal 5"/>
    <x v="0"/>
    <s v="Yes"/>
    <x v="0"/>
    <s v="Fiber Optic"/>
    <x v="0"/>
    <s v="No"/>
    <x v="0"/>
    <s v="No"/>
    <x v="0"/>
    <s v="Yes"/>
    <s v="Yes"/>
    <s v="Yes"/>
    <x v="1"/>
    <s v="No"/>
    <x v="0"/>
    <n v="95.65"/>
    <n v="95.65"/>
    <n v="0"/>
    <n v="0"/>
    <n v="32.33"/>
    <n v="127.98"/>
    <s v="Churned"/>
    <x v="4"/>
    <s v="Attitude of service provider"/>
    <n v="1"/>
    <s v="50-100"/>
    <n v="0"/>
    <x v="0"/>
    <x v="1"/>
  </r>
  <r>
    <s v="38869-WES"/>
    <x v="0"/>
    <n v="47"/>
    <s v="No"/>
    <x v="2"/>
    <n v="9"/>
    <n v="1"/>
    <s v="None"/>
    <x v="0"/>
    <s v="Yes"/>
    <x v="0"/>
    <s v="Fiber Optic"/>
    <x v="1"/>
    <s v="Yes"/>
    <x v="1"/>
    <s v="Yes"/>
    <x v="0"/>
    <s v="Yes"/>
    <s v="Yes"/>
    <s v="Yes"/>
    <x v="2"/>
    <s v="Yes"/>
    <x v="1"/>
    <n v="113.1"/>
    <n v="8248.5"/>
    <n v="0"/>
    <n v="0"/>
    <n v="1895.04"/>
    <n v="10143.540000000001"/>
    <s v="Stayed"/>
    <x v="0"/>
    <s v="other"/>
    <n v="0"/>
    <s v="&gt;100"/>
    <n v="0"/>
    <x v="0"/>
    <x v="4"/>
  </r>
  <r>
    <s v="37950-MAD"/>
    <x v="0"/>
    <n v="35"/>
    <s v="Yes"/>
    <x v="11"/>
    <n v="6"/>
    <n v="29"/>
    <s v="None"/>
    <x v="0"/>
    <s v="No"/>
    <x v="0"/>
    <s v="DSL"/>
    <x v="0"/>
    <s v="No"/>
    <x v="0"/>
    <s v="No"/>
    <x v="0"/>
    <s v="No"/>
    <s v="No"/>
    <s v="Yes"/>
    <x v="1"/>
    <s v="Yes"/>
    <x v="1"/>
    <n v="-10"/>
    <n v="608.15"/>
    <n v="0"/>
    <n v="0"/>
    <n v="486.2"/>
    <n v="1094.3499999999999"/>
    <s v="Stayed"/>
    <x v="0"/>
    <s v="other"/>
    <n v="0"/>
    <s v="&lt;20"/>
    <n v="0"/>
    <x v="0"/>
    <x v="0"/>
  </r>
  <r>
    <s v="48516-KAR"/>
    <x v="1"/>
    <n v="68"/>
    <s v="No"/>
    <x v="3"/>
    <n v="1"/>
    <n v="34"/>
    <s v="Deal 5"/>
    <x v="0"/>
    <s v="Yes"/>
    <x v="0"/>
    <s v="Fiber Optic"/>
    <x v="0"/>
    <s v="No"/>
    <x v="0"/>
    <s v="No"/>
    <x v="1"/>
    <s v="No"/>
    <s v="No"/>
    <s v="Yes"/>
    <x v="2"/>
    <s v="Yes"/>
    <x v="1"/>
    <n v="74.05"/>
    <n v="678.45"/>
    <n v="0"/>
    <n v="0"/>
    <n v="357.93"/>
    <n v="1036.3800000000001"/>
    <s v="Stayed"/>
    <x v="0"/>
    <s v="other"/>
    <n v="0"/>
    <s v="50-100"/>
    <n v="0"/>
    <x v="1"/>
    <x v="0"/>
  </r>
  <r>
    <s v="15872-KAR"/>
    <x v="1"/>
    <n v="60"/>
    <s v="No"/>
    <x v="3"/>
    <n v="3"/>
    <n v="15"/>
    <s v="Deal 4"/>
    <x v="0"/>
    <s v="No"/>
    <x v="1"/>
    <s v="No"/>
    <x v="0"/>
    <s v="No"/>
    <x v="0"/>
    <s v="No"/>
    <x v="1"/>
    <s v="No"/>
    <s v="No"/>
    <s v="No"/>
    <x v="1"/>
    <s v="No"/>
    <x v="0"/>
    <n v="20.100000000000001"/>
    <n v="221.35"/>
    <n v="0"/>
    <n v="0"/>
    <n v="363.66"/>
    <n v="585.01"/>
    <s v="Churned"/>
    <x v="4"/>
    <s v="Attitude of support person"/>
    <n v="1"/>
    <s v="20-50"/>
    <n v="0"/>
    <x v="1"/>
    <x v="1"/>
  </r>
  <r>
    <s v="85050-GUJ"/>
    <x v="0"/>
    <n v="72"/>
    <s v="Yes"/>
    <x v="6"/>
    <n v="3"/>
    <n v="17"/>
    <s v="None"/>
    <x v="0"/>
    <s v="Yes"/>
    <x v="0"/>
    <s v="Fiber Optic"/>
    <x v="0"/>
    <s v="No"/>
    <x v="1"/>
    <s v="No"/>
    <x v="0"/>
    <s v="Yes"/>
    <s v="Yes"/>
    <s v="Yes"/>
    <x v="1"/>
    <s v="Yes"/>
    <x v="1"/>
    <n v="99.25"/>
    <n v="665.45"/>
    <n v="0"/>
    <n v="0"/>
    <n v="300.44"/>
    <n v="965.89"/>
    <s v="Churned"/>
    <x v="4"/>
    <s v="Attitude of support person"/>
    <n v="1"/>
    <s v="50-100"/>
    <n v="0"/>
    <x v="1"/>
    <x v="1"/>
  </r>
  <r>
    <s v="39670-JAM"/>
    <x v="0"/>
    <n v="31"/>
    <s v="No"/>
    <x v="16"/>
    <n v="13"/>
    <n v="16"/>
    <s v="None"/>
    <x v="0"/>
    <s v="No"/>
    <x v="0"/>
    <s v="Fiber Optic"/>
    <x v="0"/>
    <s v="Yes"/>
    <x v="0"/>
    <s v="No"/>
    <x v="0"/>
    <s v="Yes"/>
    <s v="Yes"/>
    <s v="Yes"/>
    <x v="1"/>
    <s v="Yes"/>
    <x v="0"/>
    <n v="96.1"/>
    <n v="3646.8"/>
    <n v="0"/>
    <n v="0"/>
    <n v="808.08"/>
    <n v="4454.88"/>
    <s v="Stayed"/>
    <x v="0"/>
    <s v="other"/>
    <n v="0"/>
    <s v="50-100"/>
    <n v="0"/>
    <x v="2"/>
    <x v="1"/>
  </r>
  <r>
    <s v="58606-HAR"/>
    <x v="1"/>
    <n v="27"/>
    <s v="No"/>
    <x v="15"/>
    <n v="7"/>
    <n v="9"/>
    <s v="None"/>
    <x v="0"/>
    <s v="No"/>
    <x v="0"/>
    <s v="Cable"/>
    <x v="1"/>
    <s v="Yes"/>
    <x v="0"/>
    <s v="No"/>
    <x v="1"/>
    <s v="No"/>
    <s v="No"/>
    <s v="Yes"/>
    <x v="1"/>
    <s v="Yes"/>
    <x v="1"/>
    <n v="55.3"/>
    <n v="1530.6"/>
    <n v="0"/>
    <n v="0"/>
    <n v="582.29999999999995"/>
    <n v="2112.9"/>
    <s v="Stayed"/>
    <x v="0"/>
    <s v="other"/>
    <n v="0"/>
    <s v="50-100"/>
    <n v="0"/>
    <x v="2"/>
    <x v="3"/>
  </r>
  <r>
    <s v="59174-AND"/>
    <x v="1"/>
    <n v="36"/>
    <s v="Yes"/>
    <x v="10"/>
    <n v="3"/>
    <n v="13"/>
    <s v="Deal 3"/>
    <x v="1"/>
    <s v="No"/>
    <x v="0"/>
    <s v="DSL"/>
    <x v="1"/>
    <s v="Yes"/>
    <x v="1"/>
    <s v="Yes"/>
    <x v="1"/>
    <s v="Yes"/>
    <s v="Yes"/>
    <s v="Yes"/>
    <x v="2"/>
    <s v="Yes"/>
    <x v="0"/>
    <n v="52.5"/>
    <n v="1208.1500000000001"/>
    <n v="0"/>
    <n v="0"/>
    <n v="0"/>
    <n v="1208.1500000000001"/>
    <s v="Stayed"/>
    <x v="0"/>
    <s v="other"/>
    <n v="0"/>
    <s v="50-100"/>
    <n v="0"/>
    <x v="0"/>
    <x v="1"/>
  </r>
  <r>
    <s v="74461-BIH"/>
    <x v="0"/>
    <n v="55"/>
    <s v="Yes"/>
    <x v="9"/>
    <n v="15"/>
    <n v="24"/>
    <s v="None"/>
    <x v="0"/>
    <s v="No"/>
    <x v="0"/>
    <s v="Fiber Optic"/>
    <x v="0"/>
    <s v="Yes"/>
    <x v="1"/>
    <s v="No"/>
    <x v="1"/>
    <s v="No"/>
    <s v="No"/>
    <s v="No"/>
    <x v="0"/>
    <s v="No"/>
    <x v="0"/>
    <n v="79.599999999999994"/>
    <n v="5461.45"/>
    <n v="3.26"/>
    <n v="10"/>
    <n v="1260.04"/>
    <n v="6728.23"/>
    <s v="Stayed"/>
    <x v="0"/>
    <s v="other"/>
    <n v="0"/>
    <s v="50-100"/>
    <n v="0"/>
    <x v="1"/>
    <x v="0"/>
  </r>
  <r>
    <s v="83050-PUN"/>
    <x v="1"/>
    <n v="25"/>
    <s v="Yes"/>
    <x v="13"/>
    <n v="7"/>
    <n v="20"/>
    <s v="None"/>
    <x v="0"/>
    <s v="No"/>
    <x v="1"/>
    <s v="No"/>
    <x v="0"/>
    <s v="No"/>
    <x v="0"/>
    <s v="No"/>
    <x v="1"/>
    <s v="No"/>
    <s v="No"/>
    <s v="No"/>
    <x v="0"/>
    <s v="No"/>
    <x v="0"/>
    <n v="20.45"/>
    <n v="34.799999999999997"/>
    <n v="0"/>
    <n v="0"/>
    <n v="92"/>
    <n v="126.8"/>
    <s v="Joined"/>
    <x v="0"/>
    <s v="other"/>
    <n v="0"/>
    <s v="20-50"/>
    <n v="1"/>
    <x v="2"/>
    <x v="2"/>
  </r>
  <r>
    <s v="28113-HAR"/>
    <x v="1"/>
    <n v="54"/>
    <s v="No"/>
    <x v="15"/>
    <n v="3"/>
    <n v="17"/>
    <s v="Deal 1"/>
    <x v="0"/>
    <s v="Yes"/>
    <x v="0"/>
    <s v="DSL"/>
    <x v="0"/>
    <s v="Yes"/>
    <x v="1"/>
    <s v="Yes"/>
    <x v="0"/>
    <s v="No"/>
    <s v="No"/>
    <s v="No"/>
    <x v="2"/>
    <s v="No"/>
    <x v="0"/>
    <n v="76.099999999999994"/>
    <n v="5264.25"/>
    <n v="0"/>
    <n v="110"/>
    <n v="2335.9"/>
    <n v="7710.15"/>
    <s v="Stayed"/>
    <x v="0"/>
    <s v="other"/>
    <n v="0"/>
    <s v="50-100"/>
    <n v="0"/>
    <x v="1"/>
    <x v="1"/>
  </r>
  <r>
    <s v="93670-MAH"/>
    <x v="1"/>
    <n v="29"/>
    <s v="No"/>
    <x v="1"/>
    <n v="0"/>
    <n v="8"/>
    <s v="Deal 2"/>
    <x v="0"/>
    <s v="Yes"/>
    <x v="0"/>
    <s v="DSL"/>
    <x v="0"/>
    <s v="No"/>
    <x v="1"/>
    <s v="Yes"/>
    <x v="1"/>
    <s v="No"/>
    <s v="No"/>
    <s v="Yes"/>
    <x v="0"/>
    <s v="No"/>
    <x v="1"/>
    <n v="58.35"/>
    <n v="3756.45"/>
    <n v="0"/>
    <n v="0"/>
    <n v="2577.92"/>
    <n v="6334.37"/>
    <s v="Stayed"/>
    <x v="0"/>
    <s v="other"/>
    <n v="0"/>
    <s v="50-100"/>
    <n v="0"/>
    <x v="2"/>
    <x v="3"/>
  </r>
  <r>
    <s v="68757-KER"/>
    <x v="0"/>
    <n v="23"/>
    <s v="Yes"/>
    <x v="20"/>
    <n v="11"/>
    <n v="1"/>
    <s v="None"/>
    <x v="0"/>
    <s v="No"/>
    <x v="0"/>
    <s v="DSL"/>
    <x v="1"/>
    <s v="No"/>
    <x v="1"/>
    <s v="No"/>
    <x v="1"/>
    <s v="Yes"/>
    <s v="Yes"/>
    <s v="Yes"/>
    <x v="1"/>
    <s v="No"/>
    <x v="1"/>
    <n v="67.45"/>
    <n v="2731"/>
    <n v="0"/>
    <n v="0"/>
    <n v="1562"/>
    <n v="4293"/>
    <s v="Stayed"/>
    <x v="0"/>
    <s v="other"/>
    <n v="0"/>
    <s v="50-100"/>
    <n v="0"/>
    <x v="2"/>
    <x v="4"/>
  </r>
  <r>
    <s v="71400-PUN"/>
    <x v="1"/>
    <n v="43"/>
    <s v="No"/>
    <x v="13"/>
    <n v="7"/>
    <n v="26"/>
    <s v="None"/>
    <x v="0"/>
    <s v="No"/>
    <x v="0"/>
    <s v="Fiber Optic"/>
    <x v="0"/>
    <s v="Yes"/>
    <x v="0"/>
    <s v="No"/>
    <x v="0"/>
    <s v="Yes"/>
    <s v="Yes"/>
    <s v="Yes"/>
    <x v="0"/>
    <s v="Yes"/>
    <x v="1"/>
    <n v="97"/>
    <n v="3021.3"/>
    <n v="0"/>
    <n v="0"/>
    <n v="365.1"/>
    <n v="3386.4"/>
    <s v="Stayed"/>
    <x v="0"/>
    <s v="other"/>
    <n v="0"/>
    <s v="50-100"/>
    <n v="0"/>
    <x v="0"/>
    <x v="0"/>
  </r>
  <r>
    <s v="72667-HAR"/>
    <x v="1"/>
    <n v="19"/>
    <s v="No"/>
    <x v="15"/>
    <n v="15"/>
    <n v="5"/>
    <s v="None"/>
    <x v="0"/>
    <s v="No"/>
    <x v="0"/>
    <s v="Cable"/>
    <x v="0"/>
    <s v="No"/>
    <x v="1"/>
    <s v="No"/>
    <x v="1"/>
    <s v="No"/>
    <s v="Yes"/>
    <s v="Yes"/>
    <x v="1"/>
    <s v="No"/>
    <x v="1"/>
    <n v="48.95"/>
    <n v="48.95"/>
    <n v="0"/>
    <n v="0"/>
    <n v="34.4"/>
    <n v="83.35"/>
    <s v="Churned"/>
    <x v="1"/>
    <s v="Competitor offered higher download speeds"/>
    <n v="1"/>
    <s v="20-50"/>
    <n v="0"/>
    <x v="3"/>
    <x v="4"/>
  </r>
  <r>
    <s v="13495-BIH"/>
    <x v="0"/>
    <n v="70"/>
    <s v="Yes"/>
    <x v="9"/>
    <n v="5"/>
    <n v="4"/>
    <s v="Deal 4"/>
    <x v="0"/>
    <s v="No"/>
    <x v="0"/>
    <s v="Fiber Optic"/>
    <x v="0"/>
    <s v="No"/>
    <x v="0"/>
    <s v="No"/>
    <x v="1"/>
    <s v="Yes"/>
    <s v="No"/>
    <s v="Yes"/>
    <x v="1"/>
    <s v="No"/>
    <x v="1"/>
    <n v="78.55"/>
    <n v="1422.65"/>
    <n v="0"/>
    <n v="0"/>
    <n v="89.64"/>
    <n v="1512.29"/>
    <s v="Churned"/>
    <x v="4"/>
    <s v="Attitude of support person"/>
    <n v="1"/>
    <s v="50-100"/>
    <n v="0"/>
    <x v="1"/>
    <x v="4"/>
  </r>
  <r>
    <s v="61477-PUN"/>
    <x v="0"/>
    <n v="24"/>
    <s v="Yes"/>
    <x v="13"/>
    <n v="2"/>
    <n v="3"/>
    <s v="Deal 5"/>
    <x v="0"/>
    <s v="No"/>
    <x v="0"/>
    <s v="Fiber Optic"/>
    <x v="0"/>
    <s v="No"/>
    <x v="0"/>
    <s v="Yes"/>
    <x v="0"/>
    <s v="No"/>
    <s v="No"/>
    <s v="Yes"/>
    <x v="1"/>
    <s v="Yes"/>
    <x v="1"/>
    <n v="84.8"/>
    <n v="84.8"/>
    <n v="0"/>
    <n v="0"/>
    <n v="37.83"/>
    <n v="122.63"/>
    <s v="Churned"/>
    <x v="2"/>
    <s v="Network reliability"/>
    <n v="1"/>
    <s v="50-100"/>
    <n v="0"/>
    <x v="2"/>
    <x v="4"/>
  </r>
  <r>
    <s v="12377-JAM"/>
    <x v="1"/>
    <n v="56"/>
    <s v="No"/>
    <x v="16"/>
    <n v="2"/>
    <n v="3"/>
    <s v="None"/>
    <x v="0"/>
    <s v="No"/>
    <x v="1"/>
    <s v="No"/>
    <x v="0"/>
    <s v="No"/>
    <x v="0"/>
    <s v="No"/>
    <x v="1"/>
    <s v="No"/>
    <s v="No"/>
    <s v="No"/>
    <x v="1"/>
    <s v="No"/>
    <x v="1"/>
    <n v="19.399999999999999"/>
    <n v="641.15"/>
    <n v="0"/>
    <n v="0"/>
    <n v="395.2"/>
    <n v="1036.3499999999999"/>
    <s v="Stayed"/>
    <x v="0"/>
    <s v="other"/>
    <n v="0"/>
    <s v="&lt;20"/>
    <n v="0"/>
    <x v="1"/>
    <x v="4"/>
  </r>
  <r>
    <s v="35049-GUJ"/>
    <x v="1"/>
    <n v="62"/>
    <s v="Yes"/>
    <x v="6"/>
    <n v="5"/>
    <n v="20"/>
    <s v="None"/>
    <x v="0"/>
    <s v="Yes"/>
    <x v="0"/>
    <s v="Cable"/>
    <x v="1"/>
    <s v="Yes"/>
    <x v="1"/>
    <s v="Yes"/>
    <x v="0"/>
    <s v="Yes"/>
    <s v="Yes"/>
    <s v="Yes"/>
    <x v="2"/>
    <s v="No"/>
    <x v="0"/>
    <n v="85.75"/>
    <n v="6223.8"/>
    <n v="4.5999999999999996"/>
    <n v="0"/>
    <n v="2178.2800000000002"/>
    <n v="8397.48"/>
    <s v="Stayed"/>
    <x v="0"/>
    <s v="other"/>
    <n v="0"/>
    <s v="50-100"/>
    <n v="0"/>
    <x v="1"/>
    <x v="2"/>
  </r>
  <r>
    <s v="93700-MAH"/>
    <x v="1"/>
    <n v="57"/>
    <s v="No"/>
    <x v="1"/>
    <n v="8"/>
    <n v="20"/>
    <s v="Deal 5"/>
    <x v="0"/>
    <s v="No"/>
    <x v="0"/>
    <s v="Cable"/>
    <x v="1"/>
    <s v="No"/>
    <x v="0"/>
    <s v="No"/>
    <x v="1"/>
    <s v="No"/>
    <s v="No"/>
    <s v="Yes"/>
    <x v="1"/>
    <s v="Yes"/>
    <x v="0"/>
    <n v="50.7"/>
    <n v="50.7"/>
    <n v="0"/>
    <n v="0"/>
    <n v="38.049999999999997"/>
    <n v="88.75"/>
    <s v="Joined"/>
    <x v="0"/>
    <s v="other"/>
    <n v="0"/>
    <s v="50-100"/>
    <n v="1"/>
    <x v="1"/>
    <x v="2"/>
  </r>
  <r>
    <s v="87136-KAR"/>
    <x v="0"/>
    <n v="61"/>
    <s v="Yes"/>
    <x v="3"/>
    <n v="4"/>
    <n v="31"/>
    <s v="None"/>
    <x v="0"/>
    <s v="Yes"/>
    <x v="0"/>
    <s v="DSL"/>
    <x v="1"/>
    <s v="No"/>
    <x v="1"/>
    <s v="No"/>
    <x v="0"/>
    <s v="No"/>
    <s v="No"/>
    <s v="Yes"/>
    <x v="1"/>
    <s v="No"/>
    <x v="2"/>
    <n v="69.5"/>
    <n v="1199.4000000000001"/>
    <n v="0"/>
    <n v="0"/>
    <n v="219.78"/>
    <n v="1419.18"/>
    <s v="Stayed"/>
    <x v="0"/>
    <s v="other"/>
    <n v="0"/>
    <s v="50-100"/>
    <n v="0"/>
    <x v="1"/>
    <x v="0"/>
  </r>
  <r>
    <s v="92576-PUN"/>
    <x v="1"/>
    <n v="55"/>
    <s v="No"/>
    <x v="13"/>
    <n v="6"/>
    <n v="30"/>
    <s v="Deal 2"/>
    <x v="0"/>
    <s v="Yes"/>
    <x v="0"/>
    <s v="Fiber Optic"/>
    <x v="1"/>
    <s v="Yes"/>
    <x v="0"/>
    <s v="No"/>
    <x v="0"/>
    <s v="Yes"/>
    <s v="Yes"/>
    <s v="Yes"/>
    <x v="1"/>
    <s v="Yes"/>
    <x v="0"/>
    <n v="105.25"/>
    <n v="4997.5"/>
    <n v="1.66"/>
    <n v="0"/>
    <n v="1459.68"/>
    <n v="6455.52"/>
    <s v="Stayed"/>
    <x v="0"/>
    <s v="other"/>
    <n v="0"/>
    <s v="&gt;100"/>
    <n v="0"/>
    <x v="1"/>
    <x v="0"/>
  </r>
  <r>
    <s v="91985-MAH"/>
    <x v="1"/>
    <n v="46"/>
    <s v="No"/>
    <x v="1"/>
    <n v="11"/>
    <n v="4"/>
    <s v="Deal 1"/>
    <x v="0"/>
    <s v="No"/>
    <x v="1"/>
    <s v="No"/>
    <x v="0"/>
    <s v="No"/>
    <x v="0"/>
    <s v="No"/>
    <x v="1"/>
    <s v="No"/>
    <s v="No"/>
    <s v="No"/>
    <x v="2"/>
    <s v="Yes"/>
    <x v="1"/>
    <n v="20.9"/>
    <n v="1493.2"/>
    <n v="0"/>
    <n v="0"/>
    <n v="1058.6099999999999"/>
    <n v="2551.81"/>
    <s v="Stayed"/>
    <x v="0"/>
    <s v="other"/>
    <n v="0"/>
    <s v="20-50"/>
    <n v="0"/>
    <x v="0"/>
    <x v="4"/>
  </r>
  <r>
    <s v="33206-MAD"/>
    <x v="1"/>
    <n v="56"/>
    <s v="No"/>
    <x v="11"/>
    <n v="12"/>
    <n v="33"/>
    <s v="Deal 5"/>
    <x v="0"/>
    <s v="Yes"/>
    <x v="0"/>
    <s v="Fiber Optic"/>
    <x v="0"/>
    <s v="Yes"/>
    <x v="0"/>
    <s v="No"/>
    <x v="0"/>
    <s v="No"/>
    <s v="No"/>
    <s v="Yes"/>
    <x v="1"/>
    <s v="Yes"/>
    <x v="1"/>
    <n v="91.65"/>
    <n v="365.4"/>
    <n v="0"/>
    <n v="0"/>
    <n v="87.24"/>
    <n v="452.64"/>
    <s v="Churned"/>
    <x v="3"/>
    <s v="Extra data charges"/>
    <n v="1"/>
    <s v="50-100"/>
    <n v="0"/>
    <x v="1"/>
    <x v="0"/>
  </r>
  <r>
    <s v="89167-TEL"/>
    <x v="1"/>
    <n v="71"/>
    <s v="Yes"/>
    <x v="5"/>
    <n v="13"/>
    <n v="6"/>
    <s v="Deal 3"/>
    <x v="0"/>
    <s v="Yes"/>
    <x v="0"/>
    <s v="Fiber Optic"/>
    <x v="0"/>
    <s v="Yes"/>
    <x v="1"/>
    <s v="No"/>
    <x v="0"/>
    <s v="Yes"/>
    <s v="Yes"/>
    <s v="Yes"/>
    <x v="1"/>
    <s v="Yes"/>
    <x v="1"/>
    <n v="104.25"/>
    <n v="2433.9"/>
    <n v="0"/>
    <n v="0"/>
    <n v="1194.24"/>
    <n v="3628.14"/>
    <s v="Churned"/>
    <x v="1"/>
    <s v="Competitor offered higher download speeds"/>
    <n v="1"/>
    <s v="&gt;100"/>
    <n v="0"/>
    <x v="1"/>
    <x v="3"/>
  </r>
  <r>
    <s v="37974-ASS"/>
    <x v="0"/>
    <n v="30"/>
    <s v="Yes"/>
    <x v="17"/>
    <n v="7"/>
    <n v="5"/>
    <s v="None"/>
    <x v="0"/>
    <s v="No"/>
    <x v="0"/>
    <s v="Fiber Optic"/>
    <x v="1"/>
    <s v="Yes"/>
    <x v="1"/>
    <s v="Yes"/>
    <x v="1"/>
    <s v="No"/>
    <s v="No"/>
    <s v="Yes"/>
    <x v="0"/>
    <s v="Yes"/>
    <x v="0"/>
    <n v="90.1"/>
    <n v="4549.45"/>
    <n v="0"/>
    <n v="0"/>
    <n v="768.5"/>
    <n v="5317.95"/>
    <s v="Stayed"/>
    <x v="0"/>
    <s v="other"/>
    <n v="0"/>
    <s v="50-100"/>
    <n v="0"/>
    <x v="2"/>
    <x v="4"/>
  </r>
  <r>
    <s v="42870-TAM"/>
    <x v="0"/>
    <n v="84"/>
    <s v="Yes"/>
    <x v="4"/>
    <n v="4"/>
    <n v="30"/>
    <s v="None"/>
    <x v="0"/>
    <s v="Yes"/>
    <x v="0"/>
    <s v="Fiber Optic"/>
    <x v="0"/>
    <s v="No"/>
    <x v="0"/>
    <s v="No"/>
    <x v="1"/>
    <s v="No"/>
    <s v="No"/>
    <s v="Yes"/>
    <x v="1"/>
    <s v="Yes"/>
    <x v="1"/>
    <n v="75.75"/>
    <n v="75.75"/>
    <n v="0"/>
    <n v="0"/>
    <n v="8.35"/>
    <n v="84.1"/>
    <s v="Churned"/>
    <x v="1"/>
    <s v="Competitor made better offer"/>
    <n v="1"/>
    <s v="50-100"/>
    <n v="0"/>
    <x v="1"/>
    <x v="0"/>
  </r>
  <r>
    <s v="77849-WES"/>
    <x v="0"/>
    <n v="68"/>
    <s v="No"/>
    <x v="2"/>
    <n v="10"/>
    <n v="8"/>
    <s v="Deal 2"/>
    <x v="0"/>
    <s v="No"/>
    <x v="0"/>
    <s v="Fiber Optic"/>
    <x v="0"/>
    <s v="No"/>
    <x v="1"/>
    <s v="No"/>
    <x v="1"/>
    <s v="No"/>
    <s v="No"/>
    <s v="No"/>
    <x v="0"/>
    <s v="No"/>
    <x v="1"/>
    <n v="73.849999999999994"/>
    <n v="3122.4"/>
    <n v="0"/>
    <n v="100"/>
    <n v="2070.64"/>
    <n v="5293.04"/>
    <s v="Stayed"/>
    <x v="0"/>
    <s v="other"/>
    <n v="0"/>
    <s v="50-100"/>
    <n v="0"/>
    <x v="1"/>
    <x v="3"/>
  </r>
  <r>
    <s v="53518-BIH"/>
    <x v="0"/>
    <n v="21"/>
    <s v="No"/>
    <x v="9"/>
    <n v="6"/>
    <n v="12"/>
    <s v="None"/>
    <x v="0"/>
    <s v="No"/>
    <x v="0"/>
    <s v="DSL"/>
    <x v="1"/>
    <s v="Yes"/>
    <x v="1"/>
    <s v="Yes"/>
    <x v="1"/>
    <s v="No"/>
    <s v="No"/>
    <s v="Yes"/>
    <x v="2"/>
    <s v="Yes"/>
    <x v="1"/>
    <n v="-6"/>
    <n v="4158.25"/>
    <n v="0"/>
    <n v="0"/>
    <n v="2580.91"/>
    <n v="6739.16"/>
    <s v="Stayed"/>
    <x v="0"/>
    <s v="other"/>
    <n v="0"/>
    <s v="&lt;20"/>
    <n v="0"/>
    <x v="2"/>
    <x v="1"/>
  </r>
  <r>
    <s v="49285-RAJ"/>
    <x v="1"/>
    <n v="41"/>
    <s v="No"/>
    <x v="8"/>
    <n v="15"/>
    <n v="30"/>
    <s v="None"/>
    <x v="0"/>
    <s v="No"/>
    <x v="0"/>
    <s v="Fiber Optic"/>
    <x v="0"/>
    <s v="Yes"/>
    <x v="0"/>
    <s v="Yes"/>
    <x v="0"/>
    <s v="No"/>
    <s v="No"/>
    <s v="No"/>
    <x v="1"/>
    <s v="No"/>
    <x v="0"/>
    <n v="89.65"/>
    <n v="2623.65"/>
    <n v="0"/>
    <n v="10"/>
    <n v="374.68"/>
    <n v="3008.33"/>
    <s v="Stayed"/>
    <x v="0"/>
    <s v="other"/>
    <n v="0"/>
    <s v="50-100"/>
    <n v="0"/>
    <x v="0"/>
    <x v="0"/>
  </r>
  <r>
    <s v="57324-ODI"/>
    <x v="0"/>
    <n v="58"/>
    <s v="Yes"/>
    <x v="19"/>
    <n v="2"/>
    <n v="17"/>
    <s v="Deal 4"/>
    <x v="0"/>
    <s v="No"/>
    <x v="0"/>
    <s v="DSL"/>
    <x v="0"/>
    <s v="Yes"/>
    <x v="0"/>
    <s v="Yes"/>
    <x v="1"/>
    <s v="No"/>
    <s v="No"/>
    <s v="Yes"/>
    <x v="1"/>
    <s v="Yes"/>
    <x v="0"/>
    <n v="53.75"/>
    <n v="648.65"/>
    <n v="0"/>
    <n v="0"/>
    <n v="21.6"/>
    <n v="670.25"/>
    <s v="Stayed"/>
    <x v="0"/>
    <s v="other"/>
    <n v="0"/>
    <s v="50-100"/>
    <n v="0"/>
    <x v="1"/>
    <x v="1"/>
  </r>
  <r>
    <s v="57284-MAH"/>
    <x v="0"/>
    <n v="46"/>
    <s v="Yes"/>
    <x v="1"/>
    <n v="5"/>
    <n v="31"/>
    <s v="Deal 2"/>
    <x v="0"/>
    <s v="Yes"/>
    <x v="0"/>
    <s v="DSL"/>
    <x v="0"/>
    <s v="Yes"/>
    <x v="0"/>
    <s v="Yes"/>
    <x v="0"/>
    <s v="Yes"/>
    <s v="Yes"/>
    <s v="Yes"/>
    <x v="2"/>
    <s v="No"/>
    <x v="1"/>
    <n v="-2"/>
    <n v="3902.45"/>
    <n v="0"/>
    <n v="0"/>
    <n v="813.4"/>
    <n v="4715.8500000000004"/>
    <s v="Stayed"/>
    <x v="0"/>
    <s v="other"/>
    <n v="0"/>
    <s v="&lt;20"/>
    <n v="0"/>
    <x v="0"/>
    <x v="0"/>
  </r>
  <r>
    <s v="68589-MAD"/>
    <x v="0"/>
    <n v="70"/>
    <s v="Yes"/>
    <x v="11"/>
    <n v="15"/>
    <n v="29"/>
    <s v="None"/>
    <x v="0"/>
    <s v="Yes"/>
    <x v="0"/>
    <s v="Fiber Optic"/>
    <x v="0"/>
    <s v="No"/>
    <x v="0"/>
    <s v="No"/>
    <x v="0"/>
    <s v="Yes"/>
    <s v="No"/>
    <s v="Yes"/>
    <x v="1"/>
    <s v="Yes"/>
    <x v="1"/>
    <n v="96.55"/>
    <n v="3580.3"/>
    <n v="0"/>
    <n v="0"/>
    <n v="122.1"/>
    <n v="3702.4"/>
    <s v="Churned"/>
    <x v="4"/>
    <s v="Attitude of service provider"/>
    <n v="1"/>
    <s v="50-100"/>
    <n v="0"/>
    <x v="1"/>
    <x v="0"/>
  </r>
  <r>
    <s v="49649-UTT"/>
    <x v="0"/>
    <n v="69"/>
    <s v="Yes"/>
    <x v="7"/>
    <n v="8"/>
    <n v="15"/>
    <s v="Deal 3"/>
    <x v="0"/>
    <s v="Yes"/>
    <x v="0"/>
    <s v="Fiber Optic"/>
    <x v="0"/>
    <s v="Yes"/>
    <x v="1"/>
    <s v="No"/>
    <x v="0"/>
    <s v="Yes"/>
    <s v="Yes"/>
    <s v="No"/>
    <x v="1"/>
    <s v="No"/>
    <x v="1"/>
    <n v="105.75"/>
    <n v="2710.25"/>
    <n v="0"/>
    <n v="90"/>
    <n v="32.76"/>
    <n v="2833.01"/>
    <s v="Churned"/>
    <x v="2"/>
    <s v="Product dissatisfaction"/>
    <n v="1"/>
    <s v="&gt;100"/>
    <n v="0"/>
    <x v="1"/>
    <x v="1"/>
  </r>
  <r>
    <s v="89019-PUN"/>
    <x v="1"/>
    <n v="28"/>
    <s v="No"/>
    <x v="13"/>
    <n v="13"/>
    <n v="32"/>
    <s v="Deal 2"/>
    <x v="0"/>
    <s v="Yes"/>
    <x v="0"/>
    <s v="Fiber Optic"/>
    <x v="0"/>
    <s v="No"/>
    <x v="1"/>
    <s v="No"/>
    <x v="1"/>
    <s v="Yes"/>
    <s v="Yes"/>
    <s v="Yes"/>
    <x v="2"/>
    <s v="Yes"/>
    <x v="0"/>
    <n v="89.45"/>
    <n v="4577.75"/>
    <n v="18.89"/>
    <n v="0"/>
    <n v="785.2"/>
    <n v="5344.06"/>
    <s v="Stayed"/>
    <x v="0"/>
    <s v="other"/>
    <n v="0"/>
    <s v="50-100"/>
    <n v="0"/>
    <x v="2"/>
    <x v="0"/>
  </r>
  <r>
    <s v="17374-MAH"/>
    <x v="0"/>
    <n v="33"/>
    <s v="Yes"/>
    <x v="1"/>
    <n v="6"/>
    <n v="12"/>
    <s v="Deal 2"/>
    <x v="0"/>
    <s v="Yes"/>
    <x v="0"/>
    <s v="DSL"/>
    <x v="1"/>
    <s v="No"/>
    <x v="1"/>
    <s v="Yes"/>
    <x v="0"/>
    <s v="Yes"/>
    <s v="Yes"/>
    <s v="Yes"/>
    <x v="2"/>
    <s v="Yes"/>
    <x v="1"/>
    <n v="84.95"/>
    <n v="4984.8500000000004"/>
    <n v="0"/>
    <n v="0"/>
    <n v="2997.6"/>
    <n v="7982.45"/>
    <s v="Stayed"/>
    <x v="0"/>
    <s v="other"/>
    <n v="0"/>
    <s v="50-100"/>
    <n v="0"/>
    <x v="2"/>
    <x v="1"/>
  </r>
  <r>
    <s v="88584-RAJ"/>
    <x v="0"/>
    <n v="73"/>
    <s v="No"/>
    <x v="8"/>
    <n v="15"/>
    <n v="11"/>
    <s v="Deal 1"/>
    <x v="0"/>
    <s v="Yes"/>
    <x v="0"/>
    <s v="Fiber Optic"/>
    <x v="1"/>
    <s v="Yes"/>
    <x v="1"/>
    <s v="Yes"/>
    <x v="0"/>
    <s v="Yes"/>
    <s v="Yes"/>
    <s v="Yes"/>
    <x v="2"/>
    <s v="Yes"/>
    <x v="0"/>
    <n v="117.35"/>
    <n v="8436.25"/>
    <n v="0"/>
    <n v="0"/>
    <n v="1075.68"/>
    <n v="9511.93"/>
    <s v="Stayed"/>
    <x v="0"/>
    <s v="other"/>
    <n v="0"/>
    <s v="&gt;100"/>
    <n v="0"/>
    <x v="1"/>
    <x v="3"/>
  </r>
  <r>
    <s v="57712-JAM"/>
    <x v="1"/>
    <n v="29"/>
    <s v="Yes"/>
    <x v="16"/>
    <n v="15"/>
    <n v="8"/>
    <s v="Deal 5"/>
    <x v="0"/>
    <s v="No"/>
    <x v="0"/>
    <s v="DSL"/>
    <x v="0"/>
    <s v="Yes"/>
    <x v="0"/>
    <s v="No"/>
    <x v="1"/>
    <s v="No"/>
    <s v="Yes"/>
    <s v="Yes"/>
    <x v="1"/>
    <s v="No"/>
    <x v="0"/>
    <n v="50.65"/>
    <n v="50.65"/>
    <n v="0"/>
    <n v="0"/>
    <n v="14.78"/>
    <n v="65.430000000000007"/>
    <s v="Churned"/>
    <x v="1"/>
    <s v="Competitor made better offer"/>
    <n v="1"/>
    <s v="50-100"/>
    <n v="0"/>
    <x v="2"/>
    <x v="3"/>
  </r>
  <r>
    <s v="97413-TEL"/>
    <x v="0"/>
    <n v="44"/>
    <s v="No"/>
    <x v="5"/>
    <n v="3"/>
    <n v="10"/>
    <s v="Deal 4"/>
    <x v="0"/>
    <s v="Yes"/>
    <x v="0"/>
    <s v="Fiber Optic"/>
    <x v="0"/>
    <s v="No"/>
    <x v="0"/>
    <s v="No"/>
    <x v="1"/>
    <s v="No"/>
    <s v="No"/>
    <s v="Yes"/>
    <x v="1"/>
    <s v="Yes"/>
    <x v="1"/>
    <n v="74.900000000000006"/>
    <n v="1107.25"/>
    <n v="0"/>
    <n v="0"/>
    <n v="519.45000000000005"/>
    <n v="1626.7"/>
    <s v="Churned"/>
    <x v="2"/>
    <s v="Lack of self-service on Website"/>
    <n v="1"/>
    <s v="50-100"/>
    <n v="0"/>
    <x v="0"/>
    <x v="3"/>
  </r>
  <r>
    <s v="43601-TAM"/>
    <x v="0"/>
    <n v="27"/>
    <s v="Yes"/>
    <x v="4"/>
    <n v="14"/>
    <n v="13"/>
    <s v="Deal 2"/>
    <x v="0"/>
    <s v="No"/>
    <x v="0"/>
    <s v="Fiber Optic"/>
    <x v="0"/>
    <s v="Yes"/>
    <x v="0"/>
    <s v="Yes"/>
    <x v="1"/>
    <s v="Yes"/>
    <s v="Yes"/>
    <s v="Yes"/>
    <x v="0"/>
    <s v="Yes"/>
    <x v="0"/>
    <n v="89.6"/>
    <n v="3488.15"/>
    <n v="0"/>
    <n v="0"/>
    <n v="1290.8"/>
    <n v="4778.95"/>
    <s v="Stayed"/>
    <x v="0"/>
    <s v="other"/>
    <n v="0"/>
    <s v="50-100"/>
    <n v="0"/>
    <x v="2"/>
    <x v="1"/>
  </r>
  <r>
    <s v="38798-KER"/>
    <x v="0"/>
    <n v="41"/>
    <s v="No"/>
    <x v="20"/>
    <n v="11"/>
    <n v="25"/>
    <s v="None"/>
    <x v="1"/>
    <s v="No"/>
    <x v="0"/>
    <s v="DSL"/>
    <x v="0"/>
    <s v="Yes"/>
    <x v="0"/>
    <s v="Yes"/>
    <x v="1"/>
    <s v="No"/>
    <s v="No"/>
    <s v="Yes"/>
    <x v="1"/>
    <s v="No"/>
    <x v="1"/>
    <n v="34.299999999999997"/>
    <n v="1004.75"/>
    <n v="0"/>
    <n v="0"/>
    <n v="0"/>
    <n v="1004.75"/>
    <s v="Stayed"/>
    <x v="0"/>
    <s v="other"/>
    <n v="0"/>
    <s v="20-50"/>
    <n v="0"/>
    <x v="0"/>
    <x v="0"/>
  </r>
  <r>
    <s v="86369-BIH"/>
    <x v="1"/>
    <n v="59"/>
    <s v="No"/>
    <x v="9"/>
    <n v="1"/>
    <n v="2"/>
    <s v="Deal 5"/>
    <x v="0"/>
    <s v="Yes"/>
    <x v="0"/>
    <s v="DSL"/>
    <x v="0"/>
    <s v="Yes"/>
    <x v="0"/>
    <s v="No"/>
    <x v="1"/>
    <s v="No"/>
    <s v="No"/>
    <s v="No"/>
    <x v="1"/>
    <s v="No"/>
    <x v="1"/>
    <n v="54.3"/>
    <n v="54.3"/>
    <n v="0"/>
    <n v="10"/>
    <n v="34.020000000000003"/>
    <n v="98.32"/>
    <s v="Joined"/>
    <x v="0"/>
    <s v="other"/>
    <n v="0"/>
    <s v="50-100"/>
    <n v="1"/>
    <x v="1"/>
    <x v="4"/>
  </r>
  <r>
    <s v="53759-AND"/>
    <x v="1"/>
    <n v="51"/>
    <s v="No"/>
    <x v="10"/>
    <n v="3"/>
    <n v="5"/>
    <s v="None"/>
    <x v="0"/>
    <s v="Yes"/>
    <x v="0"/>
    <s v="Fiber Optic"/>
    <x v="0"/>
    <s v="Yes"/>
    <x v="0"/>
    <s v="No"/>
    <x v="0"/>
    <s v="Yes"/>
    <s v="Yes"/>
    <s v="No"/>
    <x v="1"/>
    <s v="Yes"/>
    <x v="1"/>
    <n v="99.15"/>
    <n v="3615.6"/>
    <n v="0"/>
    <n v="30"/>
    <n v="480.6"/>
    <n v="4126.2"/>
    <s v="Churned"/>
    <x v="1"/>
    <s v="Competitor had better devices"/>
    <n v="1"/>
    <s v="50-100"/>
    <n v="0"/>
    <x v="1"/>
    <x v="4"/>
  </r>
  <r>
    <s v="86421-TEL"/>
    <x v="0"/>
    <n v="56"/>
    <s v="No"/>
    <x v="5"/>
    <n v="8"/>
    <n v="25"/>
    <s v="Deal 2"/>
    <x v="0"/>
    <s v="Yes"/>
    <x v="0"/>
    <s v="Fiber Optic"/>
    <x v="0"/>
    <s v="Yes"/>
    <x v="0"/>
    <s v="No"/>
    <x v="1"/>
    <s v="Yes"/>
    <s v="Yes"/>
    <s v="No"/>
    <x v="1"/>
    <s v="Yes"/>
    <x v="1"/>
    <n v="90.65"/>
    <n v="5931"/>
    <n v="0"/>
    <n v="110"/>
    <n v="1289.5999999999999"/>
    <n v="7330.6"/>
    <s v="Stayed"/>
    <x v="0"/>
    <s v="other"/>
    <n v="0"/>
    <s v="50-100"/>
    <n v="0"/>
    <x v="1"/>
    <x v="0"/>
  </r>
  <r>
    <s v="79637-TAM"/>
    <x v="1"/>
    <n v="60"/>
    <s v="No"/>
    <x v="4"/>
    <n v="9"/>
    <n v="18"/>
    <s v="None"/>
    <x v="0"/>
    <s v="No"/>
    <x v="0"/>
    <s v="Cable"/>
    <x v="0"/>
    <s v="No"/>
    <x v="1"/>
    <s v="No"/>
    <x v="1"/>
    <s v="No"/>
    <s v="No"/>
    <s v="Yes"/>
    <x v="1"/>
    <s v="No"/>
    <x v="1"/>
    <n v="76.349999999999994"/>
    <n v="76.349999999999994"/>
    <n v="0"/>
    <n v="0"/>
    <n v="7.26"/>
    <n v="83.61"/>
    <s v="Churned"/>
    <x v="4"/>
    <s v="Attitude of support person"/>
    <n v="1"/>
    <s v="50-100"/>
    <n v="0"/>
    <x v="1"/>
    <x v="2"/>
  </r>
  <r>
    <s v="67180-PUN"/>
    <x v="1"/>
    <n v="62"/>
    <s v="No"/>
    <x v="13"/>
    <n v="2"/>
    <n v="7"/>
    <s v="None"/>
    <x v="0"/>
    <s v="No"/>
    <x v="0"/>
    <s v="Cable"/>
    <x v="1"/>
    <s v="Yes"/>
    <x v="1"/>
    <s v="Yes"/>
    <x v="0"/>
    <s v="Yes"/>
    <s v="Yes"/>
    <s v="Yes"/>
    <x v="2"/>
    <s v="Yes"/>
    <x v="1"/>
    <n v="84.85"/>
    <n v="5459.2"/>
    <n v="0"/>
    <n v="0"/>
    <n v="2713.1"/>
    <n v="8172.3"/>
    <s v="Stayed"/>
    <x v="0"/>
    <s v="other"/>
    <n v="0"/>
    <s v="50-100"/>
    <n v="0"/>
    <x v="1"/>
    <x v="3"/>
  </r>
  <r>
    <s v="27817-MAD"/>
    <x v="1"/>
    <n v="56"/>
    <s v="No"/>
    <x v="11"/>
    <n v="5"/>
    <n v="30"/>
    <s v="Deal 1"/>
    <x v="0"/>
    <s v="Yes"/>
    <x v="1"/>
    <s v="No"/>
    <x v="0"/>
    <s v="No"/>
    <x v="0"/>
    <s v="No"/>
    <x v="1"/>
    <s v="No"/>
    <s v="No"/>
    <s v="No"/>
    <x v="2"/>
    <s v="Yes"/>
    <x v="0"/>
    <n v="26"/>
    <n v="1776"/>
    <n v="0"/>
    <n v="0"/>
    <n v="1942.56"/>
    <n v="3718.56"/>
    <s v="Stayed"/>
    <x v="0"/>
    <s v="other"/>
    <n v="0"/>
    <s v="20-50"/>
    <n v="0"/>
    <x v="1"/>
    <x v="0"/>
  </r>
  <r>
    <s v="62359-AND"/>
    <x v="1"/>
    <n v="48"/>
    <s v="Yes"/>
    <x v="10"/>
    <n v="5"/>
    <n v="24"/>
    <s v="Deal 5"/>
    <x v="1"/>
    <s v="No"/>
    <x v="0"/>
    <s v="Cable"/>
    <x v="0"/>
    <s v="Yes"/>
    <x v="0"/>
    <s v="Yes"/>
    <x v="1"/>
    <s v="No"/>
    <s v="No"/>
    <s v="No"/>
    <x v="1"/>
    <s v="No"/>
    <x v="0"/>
    <n v="33.6"/>
    <n v="33.6"/>
    <n v="0"/>
    <n v="50"/>
    <n v="0"/>
    <n v="83.6"/>
    <s v="Joined"/>
    <x v="0"/>
    <s v="other"/>
    <n v="0"/>
    <s v="20-50"/>
    <n v="1"/>
    <x v="0"/>
    <x v="0"/>
  </r>
  <r>
    <s v="47771-TAM"/>
    <x v="1"/>
    <n v="79"/>
    <s v="No"/>
    <x v="4"/>
    <n v="5"/>
    <n v="14"/>
    <s v="Deal 2"/>
    <x v="0"/>
    <s v="Yes"/>
    <x v="0"/>
    <s v="Fiber Optic"/>
    <x v="1"/>
    <s v="Yes"/>
    <x v="1"/>
    <s v="No"/>
    <x v="1"/>
    <s v="No"/>
    <s v="No"/>
    <s v="Yes"/>
    <x v="2"/>
    <s v="Yes"/>
    <x v="1"/>
    <n v="89.75"/>
    <n v="5496.9"/>
    <n v="0"/>
    <n v="0"/>
    <n v="1508.63"/>
    <n v="7005.53"/>
    <s v="Stayed"/>
    <x v="0"/>
    <s v="other"/>
    <n v="0"/>
    <s v="50-100"/>
    <n v="0"/>
    <x v="1"/>
    <x v="1"/>
  </r>
  <r>
    <s v="26178-GUJ"/>
    <x v="1"/>
    <n v="28"/>
    <s v="Yes"/>
    <x v="6"/>
    <n v="5"/>
    <n v="23"/>
    <s v="Deal 5"/>
    <x v="0"/>
    <s v="No"/>
    <x v="0"/>
    <s v="Fiber Optic"/>
    <x v="0"/>
    <s v="No"/>
    <x v="0"/>
    <s v="No"/>
    <x v="0"/>
    <s v="No"/>
    <s v="No"/>
    <s v="Yes"/>
    <x v="1"/>
    <s v="No"/>
    <x v="1"/>
    <n v="80.2"/>
    <n v="384.25"/>
    <n v="0"/>
    <n v="0"/>
    <n v="244.3"/>
    <n v="628.54999999999995"/>
    <s v="Stayed"/>
    <x v="0"/>
    <s v="other"/>
    <n v="0"/>
    <s v="50-100"/>
    <n v="0"/>
    <x v="2"/>
    <x v="2"/>
  </r>
  <r>
    <s v="14613-ODI"/>
    <x v="0"/>
    <n v="78"/>
    <s v="No"/>
    <x v="19"/>
    <n v="10"/>
    <n v="26"/>
    <s v="Deal 1"/>
    <x v="0"/>
    <s v="Yes"/>
    <x v="0"/>
    <s v="Fiber Optic"/>
    <x v="1"/>
    <s v="Yes"/>
    <x v="1"/>
    <s v="Yes"/>
    <x v="0"/>
    <s v="Yes"/>
    <s v="No"/>
    <s v="Yes"/>
    <x v="2"/>
    <s v="Yes"/>
    <x v="1"/>
    <n v="114.95"/>
    <n v="8196.4"/>
    <n v="0"/>
    <n v="0"/>
    <n v="1539.36"/>
    <n v="9735.76"/>
    <s v="Stayed"/>
    <x v="0"/>
    <s v="other"/>
    <n v="0"/>
    <s v="&gt;100"/>
    <n v="0"/>
    <x v="1"/>
    <x v="0"/>
  </r>
  <r>
    <s v="53797-PUN"/>
    <x v="0"/>
    <n v="43"/>
    <s v="Yes"/>
    <x v="13"/>
    <n v="7"/>
    <n v="16"/>
    <s v="None"/>
    <x v="0"/>
    <s v="Yes"/>
    <x v="0"/>
    <s v="Cable"/>
    <x v="0"/>
    <s v="No"/>
    <x v="0"/>
    <s v="Yes"/>
    <x v="1"/>
    <s v="No"/>
    <s v="No"/>
    <s v="Yes"/>
    <x v="1"/>
    <s v="Yes"/>
    <x v="0"/>
    <n v="55.7"/>
    <n v="259.39999999999998"/>
    <n v="0"/>
    <n v="0"/>
    <n v="94.85"/>
    <n v="354.25"/>
    <s v="Stayed"/>
    <x v="0"/>
    <s v="other"/>
    <n v="0"/>
    <s v="50-100"/>
    <n v="0"/>
    <x v="0"/>
    <x v="1"/>
  </r>
  <r>
    <s v="34042-WES"/>
    <x v="0"/>
    <n v="36"/>
    <s v="Yes"/>
    <x v="2"/>
    <n v="12"/>
    <n v="19"/>
    <s v="Deal 2"/>
    <x v="0"/>
    <s v="No"/>
    <x v="1"/>
    <s v="No"/>
    <x v="0"/>
    <s v="No"/>
    <x v="0"/>
    <s v="No"/>
    <x v="1"/>
    <s v="No"/>
    <s v="No"/>
    <s v="No"/>
    <x v="0"/>
    <s v="Yes"/>
    <x v="2"/>
    <n v="21.2"/>
    <n v="1238.6500000000001"/>
    <n v="0"/>
    <n v="0"/>
    <n v="2723.28"/>
    <n v="3961.93"/>
    <s v="Stayed"/>
    <x v="0"/>
    <s v="other"/>
    <n v="0"/>
    <s v="20-50"/>
    <n v="0"/>
    <x v="0"/>
    <x v="2"/>
  </r>
  <r>
    <s v="88853-HAR"/>
    <x v="0"/>
    <n v="34"/>
    <s v="Yes"/>
    <x v="15"/>
    <n v="5"/>
    <n v="12"/>
    <s v="Deal 4"/>
    <x v="0"/>
    <s v="No"/>
    <x v="1"/>
    <s v="No"/>
    <x v="0"/>
    <s v="No"/>
    <x v="0"/>
    <s v="No"/>
    <x v="1"/>
    <s v="No"/>
    <s v="No"/>
    <s v="No"/>
    <x v="2"/>
    <s v="No"/>
    <x v="0"/>
    <n v="20.9"/>
    <n v="454"/>
    <n v="0"/>
    <n v="0"/>
    <n v="434.93"/>
    <n v="888.93"/>
    <s v="Stayed"/>
    <x v="0"/>
    <s v="other"/>
    <n v="0"/>
    <s v="20-50"/>
    <n v="0"/>
    <x v="2"/>
    <x v="1"/>
  </r>
  <r>
    <s v="58091-MAD"/>
    <x v="1"/>
    <n v="40"/>
    <s v="No"/>
    <x v="11"/>
    <n v="2"/>
    <n v="14"/>
    <s v="None"/>
    <x v="0"/>
    <s v="Yes"/>
    <x v="0"/>
    <s v="DSL"/>
    <x v="0"/>
    <s v="No"/>
    <x v="0"/>
    <s v="No"/>
    <x v="1"/>
    <s v="No"/>
    <s v="No"/>
    <s v="Yes"/>
    <x v="1"/>
    <s v="No"/>
    <x v="0"/>
    <n v="51.75"/>
    <n v="201.1"/>
    <n v="0"/>
    <n v="0"/>
    <n v="39.92"/>
    <n v="241.02"/>
    <s v="Churned"/>
    <x v="1"/>
    <s v="Competitor had better devices"/>
    <n v="1"/>
    <s v="50-100"/>
    <n v="0"/>
    <x v="0"/>
    <x v="1"/>
  </r>
  <r>
    <s v="81763-DEL"/>
    <x v="0"/>
    <n v="36"/>
    <s v="Yes"/>
    <x v="0"/>
    <n v="7"/>
    <n v="7"/>
    <s v="None"/>
    <x v="0"/>
    <s v="No"/>
    <x v="0"/>
    <s v="Fiber Optic"/>
    <x v="1"/>
    <s v="No"/>
    <x v="1"/>
    <s v="No"/>
    <x v="1"/>
    <s v="No"/>
    <s v="No"/>
    <s v="Yes"/>
    <x v="1"/>
    <s v="Yes"/>
    <x v="1"/>
    <n v="80.45"/>
    <n v="137.1"/>
    <n v="0"/>
    <n v="0"/>
    <n v="70.819999999999993"/>
    <n v="207.92"/>
    <s v="Joined"/>
    <x v="0"/>
    <s v="other"/>
    <n v="0"/>
    <s v="50-100"/>
    <n v="1"/>
    <x v="0"/>
    <x v="3"/>
  </r>
  <r>
    <s v="31442-WES"/>
    <x v="0"/>
    <n v="37"/>
    <s v="Yes"/>
    <x v="2"/>
    <n v="15"/>
    <n v="2"/>
    <s v="None"/>
    <x v="0"/>
    <s v="No"/>
    <x v="1"/>
    <s v="No"/>
    <x v="0"/>
    <s v="No"/>
    <x v="0"/>
    <s v="No"/>
    <x v="1"/>
    <s v="No"/>
    <s v="No"/>
    <s v="No"/>
    <x v="0"/>
    <s v="Yes"/>
    <x v="0"/>
    <n v="20.55"/>
    <n v="184.95"/>
    <n v="0"/>
    <n v="0"/>
    <n v="287.20999999999998"/>
    <n v="472.16"/>
    <s v="Stayed"/>
    <x v="0"/>
    <s v="other"/>
    <n v="0"/>
    <s v="20-50"/>
    <n v="0"/>
    <x v="0"/>
    <x v="4"/>
  </r>
  <r>
    <s v="89876-MAH"/>
    <x v="1"/>
    <n v="84"/>
    <s v="No"/>
    <x v="1"/>
    <n v="11"/>
    <n v="22"/>
    <s v="None"/>
    <x v="0"/>
    <s v="Yes"/>
    <x v="1"/>
    <s v="No"/>
    <x v="0"/>
    <s v="No"/>
    <x v="0"/>
    <s v="No"/>
    <x v="1"/>
    <s v="No"/>
    <s v="No"/>
    <s v="No"/>
    <x v="2"/>
    <s v="No"/>
    <x v="0"/>
    <n v="25.1"/>
    <n v="1275.5999999999999"/>
    <n v="0"/>
    <n v="0"/>
    <n v="1008.59"/>
    <n v="2284.19"/>
    <s v="Stayed"/>
    <x v="0"/>
    <s v="other"/>
    <n v="0"/>
    <s v="20-50"/>
    <n v="0"/>
    <x v="1"/>
    <x v="2"/>
  </r>
  <r>
    <s v="69122-WES"/>
    <x v="1"/>
    <n v="81"/>
    <s v="No"/>
    <x v="2"/>
    <n v="15"/>
    <n v="15"/>
    <s v="Deal 4"/>
    <x v="0"/>
    <s v="No"/>
    <x v="0"/>
    <s v="Fiber Optic"/>
    <x v="0"/>
    <s v="No"/>
    <x v="0"/>
    <s v="No"/>
    <x v="1"/>
    <s v="No"/>
    <s v="No"/>
    <s v="Yes"/>
    <x v="1"/>
    <s v="No"/>
    <x v="0"/>
    <n v="71.3"/>
    <n v="1389.2"/>
    <n v="0"/>
    <n v="0"/>
    <n v="114.2"/>
    <n v="1503.4"/>
    <s v="Churned"/>
    <x v="4"/>
    <s v="Attitude of service provider"/>
    <n v="1"/>
    <s v="50-100"/>
    <n v="0"/>
    <x v="1"/>
    <x v="1"/>
  </r>
  <r>
    <s v="14048-TEL"/>
    <x v="0"/>
    <n v="50"/>
    <s v="No"/>
    <x v="5"/>
    <n v="15"/>
    <n v="9"/>
    <s v="None"/>
    <x v="0"/>
    <s v="No"/>
    <x v="1"/>
    <s v="No"/>
    <x v="0"/>
    <s v="No"/>
    <x v="0"/>
    <s v="No"/>
    <x v="1"/>
    <s v="No"/>
    <s v="No"/>
    <s v="No"/>
    <x v="2"/>
    <s v="No"/>
    <x v="0"/>
    <n v="19.7"/>
    <n v="1379.8"/>
    <n v="0"/>
    <n v="0"/>
    <n v="3458.88"/>
    <n v="4838.68"/>
    <s v="Stayed"/>
    <x v="0"/>
    <s v="other"/>
    <n v="0"/>
    <s v="&lt;20"/>
    <n v="0"/>
    <x v="1"/>
    <x v="3"/>
  </r>
  <r>
    <s v="78414-JAM"/>
    <x v="0"/>
    <n v="28"/>
    <s v="Yes"/>
    <x v="16"/>
    <n v="0"/>
    <n v="13"/>
    <s v="Deal 3"/>
    <x v="0"/>
    <s v="No"/>
    <x v="0"/>
    <s v="Cable"/>
    <x v="0"/>
    <s v="Yes"/>
    <x v="1"/>
    <s v="No"/>
    <x v="1"/>
    <s v="No"/>
    <s v="No"/>
    <s v="Yes"/>
    <x v="0"/>
    <s v="Yes"/>
    <x v="0"/>
    <n v="56.05"/>
    <n v="1553.2"/>
    <n v="0"/>
    <n v="0"/>
    <n v="929.5"/>
    <n v="2482.6999999999998"/>
    <s v="Stayed"/>
    <x v="0"/>
    <s v="other"/>
    <n v="0"/>
    <s v="50-100"/>
    <n v="0"/>
    <x v="2"/>
    <x v="1"/>
  </r>
  <r>
    <s v="29374-WES"/>
    <x v="0"/>
    <n v="63"/>
    <s v="No"/>
    <x v="2"/>
    <n v="7"/>
    <n v="9"/>
    <s v="Deal 3"/>
    <x v="1"/>
    <s v="No"/>
    <x v="0"/>
    <s v="Cable"/>
    <x v="1"/>
    <s v="No"/>
    <x v="1"/>
    <s v="Yes"/>
    <x v="0"/>
    <s v="Yes"/>
    <s v="Yes"/>
    <s v="Yes"/>
    <x v="0"/>
    <s v="No"/>
    <x v="1"/>
    <n v="59.95"/>
    <n v="1848.8"/>
    <n v="0"/>
    <n v="0"/>
    <n v="0"/>
    <n v="1848.8"/>
    <s v="Stayed"/>
    <x v="0"/>
    <s v="other"/>
    <n v="0"/>
    <s v="50-100"/>
    <n v="0"/>
    <x v="1"/>
    <x v="3"/>
  </r>
  <r>
    <s v="68623-TAM"/>
    <x v="1"/>
    <n v="64"/>
    <s v="Yes"/>
    <x v="4"/>
    <n v="3"/>
    <n v="5"/>
    <s v="Deal 4"/>
    <x v="0"/>
    <s v="No"/>
    <x v="0"/>
    <s v="Cable"/>
    <x v="1"/>
    <s v="No"/>
    <x v="0"/>
    <s v="No"/>
    <x v="1"/>
    <s v="No"/>
    <s v="No"/>
    <s v="Yes"/>
    <x v="0"/>
    <s v="Yes"/>
    <x v="1"/>
    <n v="48.95"/>
    <n v="955.6"/>
    <n v="0"/>
    <n v="0"/>
    <n v="223.25"/>
    <n v="1178.8499999999999"/>
    <s v="Stayed"/>
    <x v="0"/>
    <s v="other"/>
    <n v="0"/>
    <s v="20-50"/>
    <n v="0"/>
    <x v="1"/>
    <x v="4"/>
  </r>
  <r>
    <s v="42672-UTT"/>
    <x v="1"/>
    <n v="68"/>
    <s v="No"/>
    <x v="7"/>
    <n v="9"/>
    <n v="27"/>
    <s v="None"/>
    <x v="0"/>
    <s v="No"/>
    <x v="0"/>
    <s v="DSL"/>
    <x v="0"/>
    <s v="Yes"/>
    <x v="0"/>
    <s v="No"/>
    <x v="1"/>
    <s v="Yes"/>
    <s v="Yes"/>
    <s v="Yes"/>
    <x v="0"/>
    <s v="Yes"/>
    <x v="1"/>
    <n v="58.95"/>
    <n v="2789.7"/>
    <n v="0"/>
    <n v="0"/>
    <n v="1652.64"/>
    <n v="4442.34"/>
    <s v="Stayed"/>
    <x v="0"/>
    <s v="other"/>
    <n v="0"/>
    <s v="50-100"/>
    <n v="0"/>
    <x v="1"/>
    <x v="0"/>
  </r>
  <r>
    <s v="63739-BIH"/>
    <x v="1"/>
    <n v="22"/>
    <s v="Yes"/>
    <x v="9"/>
    <n v="2"/>
    <n v="12"/>
    <s v="Deal 5"/>
    <x v="0"/>
    <s v="No"/>
    <x v="0"/>
    <s v="Fiber Optic"/>
    <x v="0"/>
    <s v="No"/>
    <x v="0"/>
    <s v="No"/>
    <x v="1"/>
    <s v="Yes"/>
    <s v="Yes"/>
    <s v="No"/>
    <x v="1"/>
    <s v="Yes"/>
    <x v="1"/>
    <n v="80"/>
    <n v="412.5"/>
    <n v="40"/>
    <n v="10"/>
    <n v="219.95"/>
    <n v="602.45000000000005"/>
    <s v="Churned"/>
    <x v="1"/>
    <s v="Competitor made better offer"/>
    <n v="1"/>
    <s v="50-100"/>
    <n v="0"/>
    <x v="2"/>
    <x v="1"/>
  </r>
  <r>
    <s v="89188-KAR"/>
    <x v="1"/>
    <n v="26"/>
    <s v="Yes"/>
    <x v="3"/>
    <n v="3"/>
    <n v="9"/>
    <s v="None"/>
    <x v="0"/>
    <s v="No"/>
    <x v="1"/>
    <s v="No"/>
    <x v="0"/>
    <s v="No"/>
    <x v="0"/>
    <s v="No"/>
    <x v="1"/>
    <s v="No"/>
    <s v="No"/>
    <s v="No"/>
    <x v="1"/>
    <s v="Yes"/>
    <x v="2"/>
    <n v="20.55"/>
    <n v="33.6"/>
    <n v="0"/>
    <n v="0"/>
    <n v="33.4"/>
    <n v="67"/>
    <s v="Joined"/>
    <x v="0"/>
    <s v="other"/>
    <n v="0"/>
    <s v="20-50"/>
    <n v="1"/>
    <x v="2"/>
    <x v="3"/>
  </r>
  <r>
    <s v="14389-DEL"/>
    <x v="1"/>
    <n v="78"/>
    <s v="No"/>
    <x v="0"/>
    <n v="4"/>
    <n v="33"/>
    <s v="Deal 3"/>
    <x v="0"/>
    <s v="Yes"/>
    <x v="0"/>
    <s v="Fiber Optic"/>
    <x v="1"/>
    <s v="No"/>
    <x v="0"/>
    <s v="No"/>
    <x v="1"/>
    <s v="Yes"/>
    <s v="No"/>
    <s v="Yes"/>
    <x v="0"/>
    <s v="Yes"/>
    <x v="1"/>
    <n v="89.05"/>
    <n v="2177.4499999999998"/>
    <n v="0"/>
    <n v="0"/>
    <n v="840.75"/>
    <n v="3018.2"/>
    <s v="Churned"/>
    <x v="1"/>
    <s v="Competitor made better offer"/>
    <n v="1"/>
    <s v="50-100"/>
    <n v="0"/>
    <x v="1"/>
    <x v="0"/>
  </r>
  <r>
    <s v="14262-AND"/>
    <x v="0"/>
    <n v="27"/>
    <s v="Yes"/>
    <x v="10"/>
    <n v="9"/>
    <n v="9"/>
    <s v="Deal 2"/>
    <x v="0"/>
    <s v="No"/>
    <x v="0"/>
    <s v="Fiber Optic"/>
    <x v="0"/>
    <s v="Yes"/>
    <x v="0"/>
    <s v="Yes"/>
    <x v="1"/>
    <s v="No"/>
    <s v="No"/>
    <s v="Yes"/>
    <x v="2"/>
    <s v="Yes"/>
    <x v="1"/>
    <n v="79.95"/>
    <n v="4362.05"/>
    <n v="0"/>
    <n v="0"/>
    <n v="2521.8000000000002"/>
    <n v="6883.85"/>
    <s v="Stayed"/>
    <x v="0"/>
    <s v="other"/>
    <n v="0"/>
    <s v="50-100"/>
    <n v="0"/>
    <x v="2"/>
    <x v="3"/>
  </r>
  <r>
    <s v="59156-WES"/>
    <x v="1"/>
    <n v="74"/>
    <s v="Yes"/>
    <x v="2"/>
    <n v="2"/>
    <n v="25"/>
    <s v="Deal 1"/>
    <x v="0"/>
    <s v="Yes"/>
    <x v="0"/>
    <s v="Fiber Optic"/>
    <x v="0"/>
    <s v="No"/>
    <x v="1"/>
    <s v="No"/>
    <x v="1"/>
    <s v="No"/>
    <s v="No"/>
    <s v="Yes"/>
    <x v="0"/>
    <s v="Yes"/>
    <x v="0"/>
    <n v="80.349999999999994"/>
    <n v="5589.3"/>
    <n v="0"/>
    <n v="0"/>
    <n v="2333.08"/>
    <n v="7922.38"/>
    <s v="Stayed"/>
    <x v="0"/>
    <s v="other"/>
    <n v="0"/>
    <s v="50-100"/>
    <n v="0"/>
    <x v="1"/>
    <x v="0"/>
  </r>
  <r>
    <s v="94896-TAM"/>
    <x v="0"/>
    <n v="54"/>
    <s v="No"/>
    <x v="4"/>
    <n v="11"/>
    <n v="29"/>
    <s v="Deal 1"/>
    <x v="0"/>
    <s v="Yes"/>
    <x v="0"/>
    <s v="DSL"/>
    <x v="0"/>
    <s v="Yes"/>
    <x v="1"/>
    <s v="Yes"/>
    <x v="0"/>
    <s v="No"/>
    <s v="No"/>
    <s v="No"/>
    <x v="2"/>
    <s v="No"/>
    <x v="1"/>
    <n v="72.95"/>
    <n v="5265.55"/>
    <n v="0"/>
    <n v="60"/>
    <n v="2700.6"/>
    <n v="8026.15"/>
    <s v="Stayed"/>
    <x v="0"/>
    <s v="other"/>
    <n v="0"/>
    <s v="50-100"/>
    <n v="0"/>
    <x v="1"/>
    <x v="0"/>
  </r>
  <r>
    <s v="61819-HAR"/>
    <x v="1"/>
    <n v="42"/>
    <s v="Yes"/>
    <x v="15"/>
    <n v="15"/>
    <n v="1"/>
    <s v="Deal 4"/>
    <x v="0"/>
    <s v="No"/>
    <x v="0"/>
    <s v="DSL"/>
    <x v="0"/>
    <s v="No"/>
    <x v="0"/>
    <s v="No"/>
    <x v="1"/>
    <s v="No"/>
    <s v="No"/>
    <s v="Yes"/>
    <x v="1"/>
    <s v="Yes"/>
    <x v="1"/>
    <n v="44.35"/>
    <n v="768.05"/>
    <n v="0"/>
    <n v="0"/>
    <n v="826.56"/>
    <n v="1594.61"/>
    <s v="Stayed"/>
    <x v="0"/>
    <s v="other"/>
    <n v="0"/>
    <s v="20-50"/>
    <n v="0"/>
    <x v="0"/>
    <x v="4"/>
  </r>
  <r>
    <s v="53888-ODI"/>
    <x v="1"/>
    <n v="24"/>
    <s v="Yes"/>
    <x v="19"/>
    <n v="4"/>
    <n v="1"/>
    <s v="None"/>
    <x v="0"/>
    <s v="No"/>
    <x v="0"/>
    <s v="Fiber Optic"/>
    <x v="1"/>
    <s v="No"/>
    <x v="1"/>
    <s v="No"/>
    <x v="0"/>
    <s v="Yes"/>
    <s v="Yes"/>
    <s v="No"/>
    <x v="1"/>
    <s v="Yes"/>
    <x v="0"/>
    <n v="99"/>
    <n v="287.39999999999998"/>
    <n v="0"/>
    <n v="10"/>
    <n v="100.17"/>
    <n v="397.57"/>
    <s v="Churned"/>
    <x v="1"/>
    <s v="Competitor offered higher download speeds"/>
    <n v="1"/>
    <s v="50-100"/>
    <n v="0"/>
    <x v="2"/>
    <x v="4"/>
  </r>
  <r>
    <s v="45442-RAJ"/>
    <x v="0"/>
    <n v="65"/>
    <s v="No"/>
    <x v="8"/>
    <n v="1"/>
    <n v="10"/>
    <s v="None"/>
    <x v="0"/>
    <s v="No"/>
    <x v="0"/>
    <s v="DSL"/>
    <x v="1"/>
    <s v="No"/>
    <x v="1"/>
    <s v="No"/>
    <x v="0"/>
    <s v="Yes"/>
    <s v="Yes"/>
    <s v="Yes"/>
    <x v="1"/>
    <s v="Yes"/>
    <x v="1"/>
    <n v="75.95"/>
    <n v="3273.8"/>
    <n v="0"/>
    <n v="0"/>
    <n v="466.2"/>
    <n v="3740"/>
    <s v="Stayed"/>
    <x v="0"/>
    <s v="other"/>
    <n v="0"/>
    <s v="50-100"/>
    <n v="0"/>
    <x v="1"/>
    <x v="3"/>
  </r>
  <r>
    <s v="63030-MAH"/>
    <x v="0"/>
    <n v="44"/>
    <s v="Yes"/>
    <x v="1"/>
    <n v="13"/>
    <n v="19"/>
    <s v="Deal 5"/>
    <x v="0"/>
    <s v="No"/>
    <x v="0"/>
    <s v="Cable"/>
    <x v="0"/>
    <s v="No"/>
    <x v="0"/>
    <s v="No"/>
    <x v="1"/>
    <s v="No"/>
    <s v="No"/>
    <s v="Yes"/>
    <x v="1"/>
    <s v="Yes"/>
    <x v="1"/>
    <n v="42.9"/>
    <n v="42.9"/>
    <n v="0"/>
    <n v="0"/>
    <n v="4.0199999999999996"/>
    <n v="46.92"/>
    <s v="Churned"/>
    <x v="1"/>
    <s v="Competitor had better devices"/>
    <n v="1"/>
    <s v="20-50"/>
    <n v="0"/>
    <x v="0"/>
    <x v="2"/>
  </r>
  <r>
    <s v="92250-TAM"/>
    <x v="1"/>
    <n v="25"/>
    <s v="Yes"/>
    <x v="4"/>
    <n v="7"/>
    <n v="33"/>
    <s v="None"/>
    <x v="0"/>
    <s v="Yes"/>
    <x v="0"/>
    <s v="Fiber Optic"/>
    <x v="0"/>
    <s v="No"/>
    <x v="0"/>
    <s v="No"/>
    <x v="1"/>
    <s v="No"/>
    <s v="No"/>
    <s v="Yes"/>
    <x v="1"/>
    <s v="No"/>
    <x v="1"/>
    <n v="76"/>
    <n v="76"/>
    <n v="0"/>
    <n v="0"/>
    <n v="35.01"/>
    <n v="111.01"/>
    <s v="Churned"/>
    <x v="1"/>
    <s v="Competitor made better offer"/>
    <n v="1"/>
    <s v="50-100"/>
    <n v="0"/>
    <x v="2"/>
    <x v="0"/>
  </r>
  <r>
    <s v="19232-HAR"/>
    <x v="0"/>
    <n v="23"/>
    <s v="No"/>
    <x v="15"/>
    <n v="10"/>
    <n v="9"/>
    <s v="None"/>
    <x v="0"/>
    <s v="No"/>
    <x v="1"/>
    <s v="No"/>
    <x v="0"/>
    <s v="No"/>
    <x v="0"/>
    <s v="No"/>
    <x v="1"/>
    <s v="No"/>
    <s v="No"/>
    <s v="No"/>
    <x v="2"/>
    <s v="No"/>
    <x v="1"/>
    <n v="20.45"/>
    <n v="943"/>
    <n v="0"/>
    <n v="0"/>
    <n v="310.67"/>
    <n v="1253.67"/>
    <s v="Stayed"/>
    <x v="0"/>
    <s v="other"/>
    <n v="0"/>
    <s v="20-50"/>
    <n v="0"/>
    <x v="2"/>
    <x v="3"/>
  </r>
  <r>
    <s v="99464-HAR"/>
    <x v="0"/>
    <n v="67"/>
    <s v="Yes"/>
    <x v="15"/>
    <n v="15"/>
    <n v="24"/>
    <s v="Deal 2"/>
    <x v="0"/>
    <s v="No"/>
    <x v="0"/>
    <s v="Fiber Optic"/>
    <x v="0"/>
    <s v="No"/>
    <x v="0"/>
    <s v="No"/>
    <x v="1"/>
    <s v="Yes"/>
    <s v="No"/>
    <s v="No"/>
    <x v="1"/>
    <s v="Yes"/>
    <x v="1"/>
    <n v="80.400000000000006"/>
    <n v="3605.2"/>
    <n v="0"/>
    <n v="20"/>
    <n v="2236.52"/>
    <n v="5861.72"/>
    <s v="Churned"/>
    <x v="1"/>
    <s v="Competitor offered more data"/>
    <n v="1"/>
    <s v="50-100"/>
    <n v="0"/>
    <x v="1"/>
    <x v="0"/>
  </r>
  <r>
    <s v="74106-TEL"/>
    <x v="0"/>
    <n v="72"/>
    <s v="No"/>
    <x v="5"/>
    <n v="15"/>
    <n v="24"/>
    <s v="None"/>
    <x v="0"/>
    <s v="Yes"/>
    <x v="0"/>
    <s v="DSL"/>
    <x v="1"/>
    <s v="Yes"/>
    <x v="1"/>
    <s v="Yes"/>
    <x v="0"/>
    <s v="Yes"/>
    <s v="No"/>
    <s v="Yes"/>
    <x v="2"/>
    <s v="Yes"/>
    <x v="0"/>
    <n v="88.55"/>
    <n v="6306.5"/>
    <n v="0"/>
    <n v="0"/>
    <n v="2865.8"/>
    <n v="9172.2999999999993"/>
    <s v="Stayed"/>
    <x v="0"/>
    <s v="other"/>
    <n v="0"/>
    <s v="50-100"/>
    <n v="0"/>
    <x v="1"/>
    <x v="0"/>
  </r>
  <r>
    <s v="88551-UTT"/>
    <x v="1"/>
    <n v="27"/>
    <s v="No"/>
    <x v="18"/>
    <n v="14"/>
    <n v="27"/>
    <s v="Deal 1"/>
    <x v="0"/>
    <s v="Yes"/>
    <x v="1"/>
    <s v="No"/>
    <x v="0"/>
    <s v="No"/>
    <x v="0"/>
    <s v="No"/>
    <x v="1"/>
    <s v="No"/>
    <s v="No"/>
    <s v="No"/>
    <x v="2"/>
    <s v="No"/>
    <x v="0"/>
    <n v="24.05"/>
    <n v="1764.75"/>
    <n v="0"/>
    <n v="0"/>
    <n v="298.89999999999998"/>
    <n v="2063.65"/>
    <s v="Stayed"/>
    <x v="0"/>
    <s v="other"/>
    <n v="0"/>
    <s v="20-50"/>
    <n v="0"/>
    <x v="2"/>
    <x v="0"/>
  </r>
  <r>
    <s v="59467-JAM"/>
    <x v="1"/>
    <n v="21"/>
    <s v="Yes"/>
    <x v="16"/>
    <n v="12"/>
    <n v="1"/>
    <s v="Deal 3"/>
    <x v="1"/>
    <s v="No"/>
    <x v="0"/>
    <s v="Cable"/>
    <x v="1"/>
    <s v="No"/>
    <x v="1"/>
    <s v="Yes"/>
    <x v="1"/>
    <s v="No"/>
    <s v="No"/>
    <s v="Yes"/>
    <x v="0"/>
    <s v="Yes"/>
    <x v="1"/>
    <n v="40.200000000000003"/>
    <n v="1525.35"/>
    <n v="0"/>
    <n v="0"/>
    <n v="0"/>
    <n v="1525.35"/>
    <s v="Stayed"/>
    <x v="0"/>
    <s v="other"/>
    <n v="0"/>
    <s v="20-50"/>
    <n v="0"/>
    <x v="2"/>
    <x v="4"/>
  </r>
  <r>
    <s v="25767-TAM"/>
    <x v="0"/>
    <n v="27"/>
    <s v="Yes"/>
    <x v="4"/>
    <n v="2"/>
    <n v="19"/>
    <s v="None"/>
    <x v="0"/>
    <s v="No"/>
    <x v="0"/>
    <s v="Fiber Optic"/>
    <x v="1"/>
    <s v="No"/>
    <x v="0"/>
    <s v="Yes"/>
    <x v="0"/>
    <s v="Yes"/>
    <s v="Yes"/>
    <s v="No"/>
    <x v="0"/>
    <s v="No"/>
    <x v="1"/>
    <n v="101.9"/>
    <n v="1667.25"/>
    <n v="0"/>
    <n v="120"/>
    <n v="31.8"/>
    <n v="1819.05"/>
    <s v="Stayed"/>
    <x v="0"/>
    <s v="other"/>
    <n v="0"/>
    <s v="&gt;100"/>
    <n v="0"/>
    <x v="2"/>
    <x v="2"/>
  </r>
  <r>
    <s v="98042-KAR"/>
    <x v="0"/>
    <n v="36"/>
    <s v="Yes"/>
    <x v="3"/>
    <n v="8"/>
    <n v="36"/>
    <s v="Deal 2"/>
    <x v="0"/>
    <s v="No"/>
    <x v="0"/>
    <s v="Fiber Optic"/>
    <x v="0"/>
    <s v="Yes"/>
    <x v="1"/>
    <s v="No"/>
    <x v="1"/>
    <s v="No"/>
    <s v="No"/>
    <s v="Yes"/>
    <x v="1"/>
    <s v="Yes"/>
    <x v="1"/>
    <n v="81.55"/>
    <n v="4509.5"/>
    <n v="0"/>
    <n v="0"/>
    <n v="1228.7"/>
    <n v="5738.2"/>
    <s v="Stayed"/>
    <x v="0"/>
    <s v="other"/>
    <n v="0"/>
    <s v="50-100"/>
    <n v="0"/>
    <x v="0"/>
    <x v="0"/>
  </r>
  <r>
    <s v="91563-RAJ"/>
    <x v="1"/>
    <n v="56"/>
    <s v="No"/>
    <x v="8"/>
    <n v="6"/>
    <n v="25"/>
    <s v="None"/>
    <x v="1"/>
    <s v="No"/>
    <x v="0"/>
    <s v="Cable"/>
    <x v="0"/>
    <s v="No"/>
    <x v="0"/>
    <s v="No"/>
    <x v="0"/>
    <s v="Yes"/>
    <s v="Yes"/>
    <s v="Yes"/>
    <x v="0"/>
    <s v="Yes"/>
    <x v="0"/>
    <n v="45"/>
    <n v="2689.35"/>
    <n v="0"/>
    <n v="0"/>
    <n v="0"/>
    <n v="2689.35"/>
    <s v="Stayed"/>
    <x v="0"/>
    <s v="other"/>
    <n v="0"/>
    <s v="20-50"/>
    <n v="0"/>
    <x v="1"/>
    <x v="0"/>
  </r>
  <r>
    <s v="72235-MAH"/>
    <x v="0"/>
    <n v="48"/>
    <s v="No"/>
    <x v="1"/>
    <n v="12"/>
    <n v="4"/>
    <s v="None"/>
    <x v="0"/>
    <s v="No"/>
    <x v="0"/>
    <s v="DSL"/>
    <x v="0"/>
    <s v="No"/>
    <x v="0"/>
    <s v="No"/>
    <x v="0"/>
    <s v="No"/>
    <s v="No"/>
    <s v="Yes"/>
    <x v="0"/>
    <s v="Yes"/>
    <x v="0"/>
    <n v="56.35"/>
    <n v="2391.15"/>
    <n v="0"/>
    <n v="0"/>
    <n v="186.62"/>
    <n v="2577.77"/>
    <s v="Stayed"/>
    <x v="0"/>
    <s v="other"/>
    <n v="0"/>
    <s v="50-100"/>
    <n v="0"/>
    <x v="0"/>
    <x v="4"/>
  </r>
  <r>
    <s v="58816-TAM"/>
    <x v="1"/>
    <n v="70"/>
    <s v="Yes"/>
    <x v="4"/>
    <n v="14"/>
    <n v="20"/>
    <s v="Deal 5"/>
    <x v="0"/>
    <s v="Yes"/>
    <x v="0"/>
    <s v="Fiber Optic"/>
    <x v="0"/>
    <s v="No"/>
    <x v="1"/>
    <s v="No"/>
    <x v="0"/>
    <s v="No"/>
    <s v="No"/>
    <s v="Yes"/>
    <x v="1"/>
    <s v="Yes"/>
    <x v="1"/>
    <n v="90.1"/>
    <n v="816.8"/>
    <n v="0"/>
    <n v="0"/>
    <n v="360"/>
    <n v="1176.8"/>
    <s v="Stayed"/>
    <x v="0"/>
    <s v="other"/>
    <n v="0"/>
    <s v="50-100"/>
    <n v="0"/>
    <x v="1"/>
    <x v="2"/>
  </r>
  <r>
    <s v="49428-TEL"/>
    <x v="1"/>
    <n v="59"/>
    <s v="Yes"/>
    <x v="5"/>
    <n v="8"/>
    <n v="26"/>
    <s v="None"/>
    <x v="0"/>
    <s v="No"/>
    <x v="1"/>
    <s v="No"/>
    <x v="0"/>
    <s v="No"/>
    <x v="0"/>
    <s v="No"/>
    <x v="1"/>
    <s v="No"/>
    <s v="No"/>
    <s v="No"/>
    <x v="1"/>
    <s v="No"/>
    <x v="2"/>
    <n v="20"/>
    <n v="109.2"/>
    <n v="0"/>
    <n v="0"/>
    <n v="284.76"/>
    <n v="393.96"/>
    <s v="Stayed"/>
    <x v="0"/>
    <s v="other"/>
    <n v="0"/>
    <s v="&lt;20"/>
    <n v="0"/>
    <x v="1"/>
    <x v="0"/>
  </r>
  <r>
    <s v="62371-KAR"/>
    <x v="1"/>
    <n v="53"/>
    <s v="Yes"/>
    <x v="3"/>
    <n v="15"/>
    <n v="29"/>
    <s v="Deal 2"/>
    <x v="0"/>
    <s v="No"/>
    <x v="1"/>
    <s v="No"/>
    <x v="0"/>
    <s v="No"/>
    <x v="0"/>
    <s v="No"/>
    <x v="1"/>
    <s v="No"/>
    <s v="No"/>
    <s v="No"/>
    <x v="0"/>
    <s v="No"/>
    <x v="1"/>
    <n v="19.7"/>
    <n v="1140.05"/>
    <n v="0"/>
    <n v="0"/>
    <n v="180.4"/>
    <n v="1320.45"/>
    <s v="Stayed"/>
    <x v="0"/>
    <s v="other"/>
    <n v="0"/>
    <s v="&lt;20"/>
    <n v="0"/>
    <x v="1"/>
    <x v="0"/>
  </r>
  <r>
    <s v="73737-WES"/>
    <x v="1"/>
    <n v="66"/>
    <s v="No"/>
    <x v="2"/>
    <n v="3"/>
    <n v="21"/>
    <s v="Deal 1"/>
    <x v="0"/>
    <s v="Yes"/>
    <x v="1"/>
    <s v="No"/>
    <x v="0"/>
    <s v="No"/>
    <x v="0"/>
    <s v="No"/>
    <x v="1"/>
    <s v="No"/>
    <s v="No"/>
    <s v="No"/>
    <x v="2"/>
    <s v="No"/>
    <x v="1"/>
    <n v="25.2"/>
    <n v="1787.35"/>
    <n v="0"/>
    <n v="0"/>
    <n v="2829.6"/>
    <n v="4616.95"/>
    <s v="Stayed"/>
    <x v="0"/>
    <s v="other"/>
    <n v="0"/>
    <s v="20-50"/>
    <n v="0"/>
    <x v="1"/>
    <x v="2"/>
  </r>
  <r>
    <s v="51260-KAR"/>
    <x v="0"/>
    <n v="40"/>
    <s v="No"/>
    <x v="3"/>
    <n v="5"/>
    <n v="7"/>
    <s v="None"/>
    <x v="0"/>
    <s v="No"/>
    <x v="1"/>
    <s v="No"/>
    <x v="0"/>
    <s v="No"/>
    <x v="0"/>
    <s v="No"/>
    <x v="1"/>
    <s v="No"/>
    <s v="No"/>
    <s v="No"/>
    <x v="1"/>
    <s v="No"/>
    <x v="0"/>
    <n v="19.2"/>
    <n v="156.85"/>
    <n v="0"/>
    <n v="0"/>
    <n v="114.56"/>
    <n v="271.41000000000003"/>
    <s v="Stayed"/>
    <x v="0"/>
    <s v="other"/>
    <n v="0"/>
    <s v="&lt;20"/>
    <n v="0"/>
    <x v="0"/>
    <x v="3"/>
  </r>
  <r>
    <s v="94208-AND"/>
    <x v="1"/>
    <n v="43"/>
    <s v="Yes"/>
    <x v="10"/>
    <n v="6"/>
    <n v="1"/>
    <s v="Deal 5"/>
    <x v="0"/>
    <s v="Yes"/>
    <x v="0"/>
    <s v="Fiber Optic"/>
    <x v="0"/>
    <s v="No"/>
    <x v="0"/>
    <s v="No"/>
    <x v="0"/>
    <s v="No"/>
    <s v="No"/>
    <s v="Yes"/>
    <x v="1"/>
    <s v="Yes"/>
    <x v="1"/>
    <n v="87.05"/>
    <n v="762.1"/>
    <n v="0"/>
    <n v="0"/>
    <n v="364.72"/>
    <n v="1126.82"/>
    <s v="Churned"/>
    <x v="3"/>
    <s v="Price too high"/>
    <n v="1"/>
    <s v="50-100"/>
    <n v="0"/>
    <x v="0"/>
    <x v="4"/>
  </r>
  <r>
    <s v="69272-TAM"/>
    <x v="1"/>
    <n v="62"/>
    <s v="Yes"/>
    <x v="4"/>
    <n v="9"/>
    <n v="7"/>
    <s v="Deal 1"/>
    <x v="0"/>
    <s v="No"/>
    <x v="1"/>
    <s v="No"/>
    <x v="0"/>
    <s v="No"/>
    <x v="0"/>
    <s v="No"/>
    <x v="1"/>
    <s v="No"/>
    <s v="No"/>
    <s v="No"/>
    <x v="0"/>
    <s v="Yes"/>
    <x v="1"/>
    <n v="20.85"/>
    <n v="1327.4"/>
    <n v="0"/>
    <n v="0"/>
    <n v="529.97"/>
    <n v="1857.37"/>
    <s v="Stayed"/>
    <x v="0"/>
    <s v="other"/>
    <n v="0"/>
    <s v="20-50"/>
    <n v="0"/>
    <x v="1"/>
    <x v="3"/>
  </r>
  <r>
    <s v="22383-TAM"/>
    <x v="0"/>
    <n v="29"/>
    <s v="No"/>
    <x v="4"/>
    <n v="3"/>
    <n v="28"/>
    <s v="None"/>
    <x v="0"/>
    <s v="No"/>
    <x v="1"/>
    <s v="No"/>
    <x v="0"/>
    <s v="No"/>
    <x v="0"/>
    <s v="No"/>
    <x v="1"/>
    <s v="No"/>
    <s v="No"/>
    <s v="No"/>
    <x v="2"/>
    <s v="No"/>
    <x v="1"/>
    <n v="20.2"/>
    <n v="1412.65"/>
    <n v="0"/>
    <n v="0"/>
    <n v="2931.81"/>
    <n v="4344.46"/>
    <s v="Stayed"/>
    <x v="0"/>
    <s v="other"/>
    <n v="0"/>
    <s v="20-50"/>
    <n v="0"/>
    <x v="2"/>
    <x v="0"/>
  </r>
  <r>
    <s v="15358-WES"/>
    <x v="0"/>
    <n v="26"/>
    <s v="Yes"/>
    <x v="2"/>
    <n v="2"/>
    <n v="3"/>
    <s v="None"/>
    <x v="1"/>
    <s v="No"/>
    <x v="0"/>
    <s v="DSL"/>
    <x v="0"/>
    <s v="No"/>
    <x v="1"/>
    <s v="Yes"/>
    <x v="0"/>
    <s v="Yes"/>
    <s v="Yes"/>
    <s v="No"/>
    <x v="0"/>
    <s v="Yes"/>
    <x v="1"/>
    <n v="54.3"/>
    <n v="2317.1"/>
    <n v="0"/>
    <n v="10"/>
    <n v="0"/>
    <n v="2327.1"/>
    <s v="Stayed"/>
    <x v="0"/>
    <s v="other"/>
    <n v="0"/>
    <s v="50-100"/>
    <n v="0"/>
    <x v="2"/>
    <x v="4"/>
  </r>
  <r>
    <s v="14291-PUN"/>
    <x v="1"/>
    <n v="40"/>
    <s v="No"/>
    <x v="13"/>
    <n v="6"/>
    <n v="33"/>
    <s v="Deal 5"/>
    <x v="0"/>
    <s v="No"/>
    <x v="0"/>
    <s v="DSL"/>
    <x v="0"/>
    <s v="No"/>
    <x v="0"/>
    <s v="No"/>
    <x v="1"/>
    <s v="No"/>
    <s v="No"/>
    <s v="Yes"/>
    <x v="1"/>
    <s v="No"/>
    <x v="2"/>
    <n v="44.4"/>
    <n v="44.4"/>
    <n v="0"/>
    <n v="0"/>
    <n v="32.44"/>
    <n v="76.84"/>
    <s v="Churned"/>
    <x v="1"/>
    <s v="Competitor had better devices"/>
    <n v="1"/>
    <s v="20-50"/>
    <n v="0"/>
    <x v="0"/>
    <x v="0"/>
  </r>
  <r>
    <s v="41173-MAH"/>
    <x v="1"/>
    <n v="76"/>
    <s v="Yes"/>
    <x v="1"/>
    <n v="14"/>
    <n v="23"/>
    <s v="Deal 5"/>
    <x v="0"/>
    <s v="No"/>
    <x v="1"/>
    <s v="No"/>
    <x v="0"/>
    <s v="No"/>
    <x v="0"/>
    <s v="No"/>
    <x v="1"/>
    <s v="No"/>
    <s v="No"/>
    <s v="No"/>
    <x v="1"/>
    <s v="Yes"/>
    <x v="0"/>
    <n v="20.85"/>
    <n v="20.85"/>
    <n v="0"/>
    <n v="0"/>
    <n v="22.86"/>
    <n v="43.71"/>
    <s v="Churned"/>
    <x v="4"/>
    <s v="Attitude of support person"/>
    <n v="1"/>
    <s v="20-50"/>
    <n v="0"/>
    <x v="1"/>
    <x v="2"/>
  </r>
  <r>
    <s v="29158-ODI"/>
    <x v="0"/>
    <n v="48"/>
    <s v="Yes"/>
    <x v="19"/>
    <n v="4"/>
    <n v="29"/>
    <s v="None"/>
    <x v="0"/>
    <s v="Yes"/>
    <x v="0"/>
    <s v="Fiber Optic"/>
    <x v="0"/>
    <s v="Yes"/>
    <x v="0"/>
    <s v="No"/>
    <x v="1"/>
    <s v="No"/>
    <s v="No"/>
    <s v="Yes"/>
    <x v="1"/>
    <s v="No"/>
    <x v="1"/>
    <n v="79.3"/>
    <n v="2015.8"/>
    <n v="0"/>
    <n v="0"/>
    <n v="977.6"/>
    <n v="2993.4"/>
    <s v="Stayed"/>
    <x v="0"/>
    <s v="other"/>
    <n v="0"/>
    <s v="50-100"/>
    <n v="0"/>
    <x v="0"/>
    <x v="0"/>
  </r>
  <r>
    <s v="78290-RAJ"/>
    <x v="0"/>
    <n v="27"/>
    <s v="No"/>
    <x v="8"/>
    <n v="1"/>
    <n v="10"/>
    <s v="Deal 3"/>
    <x v="0"/>
    <s v="No"/>
    <x v="0"/>
    <s v="Fiber Optic"/>
    <x v="0"/>
    <s v="Yes"/>
    <x v="0"/>
    <s v="No"/>
    <x v="0"/>
    <s v="No"/>
    <s v="No"/>
    <s v="Yes"/>
    <x v="1"/>
    <s v="Yes"/>
    <x v="0"/>
    <n v="86.3"/>
    <n v="3266"/>
    <n v="0"/>
    <n v="0"/>
    <n v="1569.75"/>
    <n v="4835.75"/>
    <s v="Churned"/>
    <x v="1"/>
    <s v="Competitor had better devices"/>
    <n v="1"/>
    <s v="50-100"/>
    <n v="0"/>
    <x v="2"/>
    <x v="3"/>
  </r>
  <r>
    <s v="18063-TEL"/>
    <x v="1"/>
    <n v="43"/>
    <s v="Yes"/>
    <x v="5"/>
    <n v="3"/>
    <n v="18"/>
    <s v="Deal 4"/>
    <x v="0"/>
    <s v="No"/>
    <x v="0"/>
    <s v="Fiber Optic"/>
    <x v="0"/>
    <s v="No"/>
    <x v="0"/>
    <s v="No"/>
    <x v="0"/>
    <s v="Yes"/>
    <s v="Yes"/>
    <s v="Yes"/>
    <x v="1"/>
    <s v="Yes"/>
    <x v="1"/>
    <n v="92.9"/>
    <n v="1337.45"/>
    <n v="0"/>
    <n v="0"/>
    <n v="389.2"/>
    <n v="1726.65"/>
    <s v="Stayed"/>
    <x v="0"/>
    <s v="other"/>
    <n v="0"/>
    <s v="50-100"/>
    <n v="0"/>
    <x v="0"/>
    <x v="2"/>
  </r>
  <r>
    <s v="36479-ODI"/>
    <x v="1"/>
    <n v="71"/>
    <s v="Yes"/>
    <x v="19"/>
    <n v="2"/>
    <n v="15"/>
    <s v="None"/>
    <x v="0"/>
    <s v="Yes"/>
    <x v="0"/>
    <s v="Fiber Optic"/>
    <x v="0"/>
    <s v="Yes"/>
    <x v="0"/>
    <s v="No"/>
    <x v="1"/>
    <s v="No"/>
    <s v="No"/>
    <s v="Yes"/>
    <x v="1"/>
    <s v="Yes"/>
    <x v="1"/>
    <n v="79.5"/>
    <n v="4370.25"/>
    <n v="0"/>
    <n v="0"/>
    <n v="2471.58"/>
    <n v="6841.83"/>
    <s v="Churned"/>
    <x v="4"/>
    <s v="Attitude of support person"/>
    <n v="1"/>
    <s v="50-100"/>
    <n v="0"/>
    <x v="1"/>
    <x v="1"/>
  </r>
  <r>
    <s v="57083-KAR"/>
    <x v="1"/>
    <n v="55"/>
    <s v="Yes"/>
    <x v="3"/>
    <n v="1"/>
    <n v="13"/>
    <s v="Deal 2"/>
    <x v="0"/>
    <s v="Yes"/>
    <x v="0"/>
    <s v="Fiber Optic"/>
    <x v="0"/>
    <s v="Yes"/>
    <x v="0"/>
    <s v="No"/>
    <x v="0"/>
    <s v="Yes"/>
    <s v="Yes"/>
    <s v="Yes"/>
    <x v="1"/>
    <s v="No"/>
    <x v="1"/>
    <n v="98.7"/>
    <n v="4920.55"/>
    <n v="0"/>
    <n v="0"/>
    <n v="2227.54"/>
    <n v="7148.09"/>
    <s v="Stayed"/>
    <x v="0"/>
    <s v="other"/>
    <n v="0"/>
    <s v="50-100"/>
    <n v="0"/>
    <x v="1"/>
    <x v="1"/>
  </r>
  <r>
    <s v="79616-WES"/>
    <x v="1"/>
    <n v="51"/>
    <s v="Yes"/>
    <x v="2"/>
    <n v="11"/>
    <n v="8"/>
    <s v="None"/>
    <x v="0"/>
    <s v="Yes"/>
    <x v="0"/>
    <s v="Fiber Optic"/>
    <x v="1"/>
    <s v="No"/>
    <x v="1"/>
    <s v="Yes"/>
    <x v="0"/>
    <s v="Yes"/>
    <s v="Yes"/>
    <s v="Yes"/>
    <x v="2"/>
    <s v="No"/>
    <x v="1"/>
    <n v="108.65"/>
    <n v="6937.95"/>
    <n v="0"/>
    <n v="0"/>
    <n v="2722.2"/>
    <n v="9660.15"/>
    <s v="Churned"/>
    <x v="4"/>
    <s v="Attitude of support person"/>
    <n v="1"/>
    <s v="&gt;100"/>
    <n v="0"/>
    <x v="1"/>
    <x v="3"/>
  </r>
  <r>
    <s v="82555-KER"/>
    <x v="0"/>
    <n v="32"/>
    <s v="Yes"/>
    <x v="20"/>
    <n v="13"/>
    <n v="9"/>
    <s v="Deal 3"/>
    <x v="0"/>
    <s v="Yes"/>
    <x v="0"/>
    <s v="DSL"/>
    <x v="0"/>
    <s v="No"/>
    <x v="1"/>
    <s v="Yes"/>
    <x v="1"/>
    <s v="Yes"/>
    <s v="Yes"/>
    <s v="Yes"/>
    <x v="0"/>
    <s v="No"/>
    <x v="0"/>
    <n v="69"/>
    <n v="2669.45"/>
    <n v="0"/>
    <n v="0"/>
    <n v="1220.18"/>
    <n v="3889.63"/>
    <s v="Stayed"/>
    <x v="0"/>
    <s v="other"/>
    <n v="0"/>
    <s v="50-100"/>
    <n v="0"/>
    <x v="2"/>
    <x v="3"/>
  </r>
  <r>
    <s v="73715-BIH"/>
    <x v="0"/>
    <n v="29"/>
    <s v="No"/>
    <x v="9"/>
    <n v="4"/>
    <n v="25"/>
    <s v="None"/>
    <x v="0"/>
    <s v="No"/>
    <x v="0"/>
    <s v="Fiber Optic"/>
    <x v="0"/>
    <s v="No"/>
    <x v="0"/>
    <s v="No"/>
    <x v="1"/>
    <s v="No"/>
    <s v="Yes"/>
    <s v="Yes"/>
    <x v="1"/>
    <s v="No"/>
    <x v="1"/>
    <n v="68.95"/>
    <n v="119.75"/>
    <n v="0"/>
    <n v="0"/>
    <n v="61.46"/>
    <n v="181.21"/>
    <s v="Churned"/>
    <x v="1"/>
    <s v="Competitor had better devices"/>
    <n v="1"/>
    <s v="50-100"/>
    <n v="0"/>
    <x v="2"/>
    <x v="0"/>
  </r>
  <r>
    <s v="76479-GUJ"/>
    <x v="1"/>
    <n v="50"/>
    <s v="Yes"/>
    <x v="6"/>
    <n v="15"/>
    <n v="30"/>
    <s v="None"/>
    <x v="0"/>
    <s v="Yes"/>
    <x v="0"/>
    <s v="Fiber Optic"/>
    <x v="1"/>
    <s v="No"/>
    <x v="1"/>
    <s v="Yes"/>
    <x v="0"/>
    <s v="Yes"/>
    <s v="Yes"/>
    <s v="No"/>
    <x v="2"/>
    <s v="Yes"/>
    <x v="1"/>
    <n v="110.6"/>
    <n v="6586.85"/>
    <n v="36.380000000000003"/>
    <n v="80"/>
    <n v="2421.6"/>
    <n v="9052.07"/>
    <s v="Stayed"/>
    <x v="0"/>
    <s v="other"/>
    <n v="0"/>
    <s v="&gt;100"/>
    <n v="0"/>
    <x v="1"/>
    <x v="0"/>
  </r>
  <r>
    <s v="11392-KAR"/>
    <x v="1"/>
    <n v="28"/>
    <s v="Yes"/>
    <x v="3"/>
    <n v="9"/>
    <n v="32"/>
    <s v="Deal 1"/>
    <x v="0"/>
    <s v="Yes"/>
    <x v="0"/>
    <s v="Fiber Optic"/>
    <x v="1"/>
    <s v="Yes"/>
    <x v="1"/>
    <s v="Yes"/>
    <x v="0"/>
    <s v="Yes"/>
    <s v="Yes"/>
    <s v="Yes"/>
    <x v="2"/>
    <s v="Yes"/>
    <x v="1"/>
    <n v="112.55"/>
    <n v="7806.5"/>
    <n v="0"/>
    <n v="0"/>
    <n v="235.29"/>
    <n v="8041.79"/>
    <s v="Stayed"/>
    <x v="0"/>
    <s v="other"/>
    <n v="0"/>
    <s v="&gt;100"/>
    <n v="0"/>
    <x v="2"/>
    <x v="0"/>
  </r>
  <r>
    <s v="78842-AND"/>
    <x v="0"/>
    <n v="36"/>
    <s v="Yes"/>
    <x v="10"/>
    <n v="5"/>
    <n v="10"/>
    <s v="None"/>
    <x v="0"/>
    <s v="No"/>
    <x v="0"/>
    <s v="Fiber Optic"/>
    <x v="0"/>
    <s v="Yes"/>
    <x v="1"/>
    <s v="Yes"/>
    <x v="0"/>
    <s v="Yes"/>
    <s v="Yes"/>
    <s v="Yes"/>
    <x v="0"/>
    <s v="Yes"/>
    <x v="1"/>
    <n v="106.15"/>
    <n v="7475.1"/>
    <n v="0"/>
    <n v="0"/>
    <n v="256.89999999999998"/>
    <n v="7732"/>
    <s v="Stayed"/>
    <x v="0"/>
    <s v="other"/>
    <n v="0"/>
    <s v="&gt;100"/>
    <n v="0"/>
    <x v="0"/>
    <x v="3"/>
  </r>
  <r>
    <s v="54432-KAR"/>
    <x v="1"/>
    <n v="55"/>
    <s v="Yes"/>
    <x v="3"/>
    <n v="4"/>
    <n v="32"/>
    <s v="None"/>
    <x v="0"/>
    <s v="No"/>
    <x v="0"/>
    <s v="DSL"/>
    <x v="0"/>
    <s v="No"/>
    <x v="0"/>
    <s v="No"/>
    <x v="1"/>
    <s v="Yes"/>
    <s v="Yes"/>
    <s v="Yes"/>
    <x v="1"/>
    <s v="Yes"/>
    <x v="1"/>
    <n v="55.9"/>
    <n v="238.5"/>
    <n v="0"/>
    <n v="0"/>
    <n v="70.8"/>
    <n v="309.3"/>
    <s v="Stayed"/>
    <x v="0"/>
    <s v="other"/>
    <n v="0"/>
    <s v="50-100"/>
    <n v="0"/>
    <x v="1"/>
    <x v="0"/>
  </r>
  <r>
    <s v="93149-BIH"/>
    <x v="1"/>
    <n v="29"/>
    <s v="Yes"/>
    <x v="9"/>
    <n v="3"/>
    <n v="16"/>
    <s v="Deal 4"/>
    <x v="0"/>
    <s v="Yes"/>
    <x v="0"/>
    <s v="DSL"/>
    <x v="0"/>
    <s v="Yes"/>
    <x v="0"/>
    <s v="No"/>
    <x v="1"/>
    <s v="No"/>
    <s v="No"/>
    <s v="Yes"/>
    <x v="0"/>
    <s v="Yes"/>
    <x v="2"/>
    <n v="54.25"/>
    <n v="773.2"/>
    <n v="0"/>
    <n v="0"/>
    <n v="294.42"/>
    <n v="1067.6199999999999"/>
    <s v="Stayed"/>
    <x v="0"/>
    <s v="other"/>
    <n v="0"/>
    <s v="50-100"/>
    <n v="0"/>
    <x v="2"/>
    <x v="1"/>
  </r>
  <r>
    <s v="41047-TAM"/>
    <x v="1"/>
    <n v="30"/>
    <s v="No"/>
    <x v="4"/>
    <n v="5"/>
    <n v="19"/>
    <s v="None"/>
    <x v="0"/>
    <s v="No"/>
    <x v="0"/>
    <s v="Fiber Optic"/>
    <x v="0"/>
    <s v="No"/>
    <x v="1"/>
    <s v="No"/>
    <x v="1"/>
    <s v="No"/>
    <s v="No"/>
    <s v="Yes"/>
    <x v="1"/>
    <s v="Yes"/>
    <x v="1"/>
    <n v="74.900000000000006"/>
    <n v="74.900000000000006"/>
    <n v="0"/>
    <n v="0"/>
    <n v="35.25"/>
    <n v="110.15"/>
    <s v="Churned"/>
    <x v="1"/>
    <s v="Competitor had better devices"/>
    <n v="1"/>
    <s v="50-100"/>
    <n v="0"/>
    <x v="2"/>
    <x v="2"/>
  </r>
  <r>
    <s v="98162-TEL"/>
    <x v="1"/>
    <n v="32"/>
    <s v="Yes"/>
    <x v="5"/>
    <n v="5"/>
    <n v="7"/>
    <s v="Deal 1"/>
    <x v="0"/>
    <s v="No"/>
    <x v="0"/>
    <s v="DSL"/>
    <x v="1"/>
    <s v="Yes"/>
    <x v="1"/>
    <s v="Yes"/>
    <x v="0"/>
    <s v="Yes"/>
    <s v="Yes"/>
    <s v="Yes"/>
    <x v="2"/>
    <s v="No"/>
    <x v="1"/>
    <n v="85.45"/>
    <n v="6029.9"/>
    <n v="0"/>
    <n v="0"/>
    <n v="1620.93"/>
    <n v="7650.83"/>
    <s v="Stayed"/>
    <x v="0"/>
    <s v="other"/>
    <n v="0"/>
    <s v="50-100"/>
    <n v="0"/>
    <x v="2"/>
    <x v="3"/>
  </r>
  <r>
    <s v="76966-AND"/>
    <x v="0"/>
    <n v="42"/>
    <s v="Yes"/>
    <x v="10"/>
    <n v="11"/>
    <n v="24"/>
    <s v="None"/>
    <x v="0"/>
    <s v="Yes"/>
    <x v="0"/>
    <s v="Fiber Optic"/>
    <x v="1"/>
    <s v="Yes"/>
    <x v="1"/>
    <s v="No"/>
    <x v="1"/>
    <s v="Yes"/>
    <s v="Yes"/>
    <s v="Yes"/>
    <x v="2"/>
    <s v="Yes"/>
    <x v="1"/>
    <n v="102.1"/>
    <n v="7149.35"/>
    <n v="0"/>
    <n v="0"/>
    <n v="3360.56"/>
    <n v="10509.91"/>
    <s v="Stayed"/>
    <x v="0"/>
    <s v="other"/>
    <n v="0"/>
    <s v="&gt;100"/>
    <n v="0"/>
    <x v="0"/>
    <x v="0"/>
  </r>
  <r>
    <s v="51991-CHH"/>
    <x v="1"/>
    <n v="62"/>
    <s v="No"/>
    <x v="12"/>
    <n v="3"/>
    <n v="17"/>
    <s v="None"/>
    <x v="0"/>
    <s v="Yes"/>
    <x v="0"/>
    <s v="DSL"/>
    <x v="0"/>
    <s v="No"/>
    <x v="0"/>
    <s v="No"/>
    <x v="1"/>
    <s v="Yes"/>
    <s v="No"/>
    <s v="Yes"/>
    <x v="1"/>
    <s v="Yes"/>
    <x v="0"/>
    <n v="61.6"/>
    <n v="1174.3499999999999"/>
    <n v="0"/>
    <n v="0"/>
    <n v="542.20000000000005"/>
    <n v="1716.55"/>
    <s v="Churned"/>
    <x v="3"/>
    <s v="Long distance charges"/>
    <n v="1"/>
    <s v="50-100"/>
    <n v="0"/>
    <x v="1"/>
    <x v="1"/>
  </r>
  <r>
    <s v="57883-WES"/>
    <x v="0"/>
    <n v="48"/>
    <s v="Yes"/>
    <x v="2"/>
    <n v="14"/>
    <n v="33"/>
    <s v="None"/>
    <x v="0"/>
    <s v="No"/>
    <x v="0"/>
    <s v="Fiber Optic"/>
    <x v="0"/>
    <s v="Yes"/>
    <x v="0"/>
    <s v="No"/>
    <x v="1"/>
    <s v="Yes"/>
    <s v="Yes"/>
    <s v="Yes"/>
    <x v="1"/>
    <s v="Yes"/>
    <x v="1"/>
    <n v="84.4"/>
    <n v="556.35"/>
    <n v="0"/>
    <n v="0"/>
    <n v="131.82"/>
    <n v="688.17"/>
    <s v="Churned"/>
    <x v="2"/>
    <s v="Service dissatisfaction"/>
    <n v="1"/>
    <s v="50-100"/>
    <n v="0"/>
    <x v="0"/>
    <x v="0"/>
  </r>
  <r>
    <s v="13319-MAD"/>
    <x v="1"/>
    <n v="79"/>
    <s v="Yes"/>
    <x v="11"/>
    <n v="10"/>
    <n v="8"/>
    <s v="Deal 1"/>
    <x v="0"/>
    <s v="No"/>
    <x v="0"/>
    <s v="Fiber Optic"/>
    <x v="1"/>
    <s v="Yes"/>
    <x v="1"/>
    <s v="Yes"/>
    <x v="0"/>
    <s v="No"/>
    <s v="No"/>
    <s v="Yes"/>
    <x v="2"/>
    <s v="Yes"/>
    <x v="1"/>
    <n v="99.4"/>
    <n v="7168.25"/>
    <n v="0"/>
    <n v="0"/>
    <n v="870.46"/>
    <n v="8038.71"/>
    <s v="Stayed"/>
    <x v="0"/>
    <s v="other"/>
    <n v="0"/>
    <s v="50-100"/>
    <n v="0"/>
    <x v="1"/>
    <x v="3"/>
  </r>
  <r>
    <s v="89686-TAM"/>
    <x v="0"/>
    <n v="58"/>
    <s v="No"/>
    <x v="4"/>
    <n v="7"/>
    <n v="6"/>
    <s v="None"/>
    <x v="0"/>
    <s v="Yes"/>
    <x v="1"/>
    <s v="No"/>
    <x v="0"/>
    <s v="No"/>
    <x v="0"/>
    <s v="No"/>
    <x v="1"/>
    <s v="No"/>
    <s v="No"/>
    <s v="No"/>
    <x v="2"/>
    <s v="Yes"/>
    <x v="0"/>
    <n v="25.3"/>
    <n v="1672.35"/>
    <n v="0"/>
    <n v="0"/>
    <n v="2544.3000000000002"/>
    <n v="4216.6499999999996"/>
    <s v="Stayed"/>
    <x v="0"/>
    <s v="other"/>
    <n v="0"/>
    <s v="20-50"/>
    <n v="0"/>
    <x v="1"/>
    <x v="3"/>
  </r>
  <r>
    <s v="42520-PUN"/>
    <x v="1"/>
    <n v="20"/>
    <s v="No"/>
    <x v="13"/>
    <n v="10"/>
    <n v="2"/>
    <s v="None"/>
    <x v="0"/>
    <s v="No"/>
    <x v="0"/>
    <s v="DSL"/>
    <x v="1"/>
    <s v="No"/>
    <x v="0"/>
    <s v="No"/>
    <x v="1"/>
    <s v="No"/>
    <s v="No"/>
    <s v="Yes"/>
    <x v="1"/>
    <s v="Yes"/>
    <x v="1"/>
    <n v="50.55"/>
    <n v="235.65"/>
    <n v="0"/>
    <n v="0"/>
    <n v="88.28"/>
    <n v="323.93"/>
    <s v="Stayed"/>
    <x v="0"/>
    <s v="other"/>
    <n v="0"/>
    <s v="50-100"/>
    <n v="0"/>
    <x v="3"/>
    <x v="4"/>
  </r>
  <r>
    <s v="73949-MAH"/>
    <x v="0"/>
    <n v="52"/>
    <s v="No"/>
    <x v="1"/>
    <n v="9"/>
    <n v="14"/>
    <s v="Deal 2"/>
    <x v="0"/>
    <s v="No"/>
    <x v="1"/>
    <s v="No"/>
    <x v="0"/>
    <s v="No"/>
    <x v="0"/>
    <s v="No"/>
    <x v="1"/>
    <s v="No"/>
    <s v="No"/>
    <s v="No"/>
    <x v="0"/>
    <s v="No"/>
    <x v="1"/>
    <n v="19.100000000000001"/>
    <n v="1001.5"/>
    <n v="0"/>
    <n v="0"/>
    <n v="2160.9499999999998"/>
    <n v="3162.45"/>
    <s v="Stayed"/>
    <x v="0"/>
    <s v="other"/>
    <n v="0"/>
    <s v="&lt;20"/>
    <n v="0"/>
    <x v="1"/>
    <x v="1"/>
  </r>
  <r>
    <s v="26425-MAH"/>
    <x v="0"/>
    <n v="45"/>
    <s v="No"/>
    <x v="1"/>
    <n v="4"/>
    <n v="8"/>
    <s v="None"/>
    <x v="0"/>
    <s v="Yes"/>
    <x v="1"/>
    <s v="No"/>
    <x v="0"/>
    <s v="No"/>
    <x v="0"/>
    <s v="No"/>
    <x v="1"/>
    <s v="No"/>
    <s v="No"/>
    <s v="No"/>
    <x v="2"/>
    <s v="No"/>
    <x v="0"/>
    <n v="24.1"/>
    <n v="1734.65"/>
    <n v="0"/>
    <n v="0"/>
    <n v="1414.08"/>
    <n v="3148.73"/>
    <s v="Stayed"/>
    <x v="0"/>
    <s v="other"/>
    <n v="0"/>
    <s v="20-50"/>
    <n v="0"/>
    <x v="0"/>
    <x v="3"/>
  </r>
  <r>
    <s v="73787-UTT"/>
    <x v="1"/>
    <n v="37"/>
    <s v="Yes"/>
    <x v="18"/>
    <n v="15"/>
    <n v="29"/>
    <s v="None"/>
    <x v="0"/>
    <s v="No"/>
    <x v="1"/>
    <s v="No"/>
    <x v="0"/>
    <s v="No"/>
    <x v="0"/>
    <s v="No"/>
    <x v="1"/>
    <s v="No"/>
    <s v="No"/>
    <s v="No"/>
    <x v="1"/>
    <s v="No"/>
    <x v="0"/>
    <n v="20.45"/>
    <n v="357"/>
    <n v="0"/>
    <n v="0"/>
    <n v="262.8"/>
    <n v="619.79999999999995"/>
    <s v="Stayed"/>
    <x v="0"/>
    <s v="other"/>
    <n v="0"/>
    <s v="20-50"/>
    <n v="0"/>
    <x v="0"/>
    <x v="0"/>
  </r>
  <r>
    <s v="35458-MAD"/>
    <x v="1"/>
    <n v="56"/>
    <s v="No"/>
    <x v="11"/>
    <n v="10"/>
    <n v="13"/>
    <s v="None"/>
    <x v="0"/>
    <s v="No"/>
    <x v="0"/>
    <s v="Fiber Optic"/>
    <x v="0"/>
    <s v="No"/>
    <x v="0"/>
    <s v="Yes"/>
    <x v="0"/>
    <s v="Yes"/>
    <s v="Yes"/>
    <s v="Yes"/>
    <x v="1"/>
    <s v="Yes"/>
    <x v="0"/>
    <n v="95.7"/>
    <n v="2338.35"/>
    <n v="0"/>
    <n v="0"/>
    <n v="95.25"/>
    <n v="2433.6"/>
    <s v="Stayed"/>
    <x v="0"/>
    <s v="other"/>
    <n v="0"/>
    <s v="50-100"/>
    <n v="0"/>
    <x v="1"/>
    <x v="1"/>
  </r>
  <r>
    <s v="23279-TAM"/>
    <x v="1"/>
    <n v="39"/>
    <s v="Yes"/>
    <x v="4"/>
    <n v="2"/>
    <n v="34"/>
    <s v="None"/>
    <x v="0"/>
    <s v="Yes"/>
    <x v="0"/>
    <s v="DSL"/>
    <x v="0"/>
    <s v="No"/>
    <x v="1"/>
    <s v="Yes"/>
    <x v="0"/>
    <s v="Yes"/>
    <s v="Yes"/>
    <s v="Yes"/>
    <x v="0"/>
    <s v="Yes"/>
    <x v="0"/>
    <n v="80.75"/>
    <n v="3208.65"/>
    <n v="0"/>
    <n v="0"/>
    <n v="1353.2"/>
    <n v="4561.8500000000004"/>
    <s v="Stayed"/>
    <x v="0"/>
    <s v="other"/>
    <n v="0"/>
    <s v="50-100"/>
    <n v="0"/>
    <x v="0"/>
    <x v="0"/>
  </r>
  <r>
    <s v="13304-KER"/>
    <x v="1"/>
    <n v="33"/>
    <s v="No"/>
    <x v="20"/>
    <n v="5"/>
    <n v="25"/>
    <s v="None"/>
    <x v="0"/>
    <s v="Yes"/>
    <x v="1"/>
    <s v="No"/>
    <x v="0"/>
    <s v="No"/>
    <x v="0"/>
    <s v="No"/>
    <x v="1"/>
    <s v="No"/>
    <s v="No"/>
    <s v="No"/>
    <x v="2"/>
    <s v="Yes"/>
    <x v="0"/>
    <n v="24.25"/>
    <n v="1732.95"/>
    <n v="0"/>
    <n v="0"/>
    <n v="582.91"/>
    <n v="2315.86"/>
    <s v="Stayed"/>
    <x v="0"/>
    <s v="other"/>
    <n v="0"/>
    <s v="20-50"/>
    <n v="0"/>
    <x v="2"/>
    <x v="0"/>
  </r>
  <r>
    <s v="12660-KER"/>
    <x v="1"/>
    <n v="58"/>
    <s v="No"/>
    <x v="20"/>
    <n v="10"/>
    <n v="17"/>
    <s v="None"/>
    <x v="1"/>
    <s v="No"/>
    <x v="0"/>
    <s v="Cable"/>
    <x v="0"/>
    <s v="No"/>
    <x v="0"/>
    <s v="No"/>
    <x v="1"/>
    <s v="No"/>
    <s v="No"/>
    <s v="Yes"/>
    <x v="1"/>
    <s v="Yes"/>
    <x v="0"/>
    <n v="25.1"/>
    <n v="712.85"/>
    <n v="0"/>
    <n v="0"/>
    <n v="0"/>
    <n v="712.85"/>
    <s v="Churned"/>
    <x v="1"/>
    <s v="Competitor offered higher download speeds"/>
    <n v="1"/>
    <s v="20-50"/>
    <n v="0"/>
    <x v="1"/>
    <x v="1"/>
  </r>
  <r>
    <s v="93819-ODI"/>
    <x v="0"/>
    <n v="75"/>
    <s v="Yes"/>
    <x v="19"/>
    <n v="5"/>
    <n v="15"/>
    <s v="None"/>
    <x v="0"/>
    <s v="No"/>
    <x v="0"/>
    <s v="Fiber Optic"/>
    <x v="1"/>
    <s v="No"/>
    <x v="1"/>
    <s v="No"/>
    <x v="1"/>
    <s v="Yes"/>
    <s v="Yes"/>
    <s v="Yes"/>
    <x v="0"/>
    <s v="No"/>
    <x v="1"/>
    <n v="90.1"/>
    <n v="2656.7"/>
    <n v="0"/>
    <n v="0"/>
    <n v="928.87"/>
    <n v="3585.57"/>
    <s v="Stayed"/>
    <x v="0"/>
    <s v="other"/>
    <n v="0"/>
    <s v="50-100"/>
    <n v="0"/>
    <x v="1"/>
    <x v="1"/>
  </r>
  <r>
    <s v="79129-KAR"/>
    <x v="1"/>
    <n v="40"/>
    <s v="No"/>
    <x v="3"/>
    <n v="15"/>
    <n v="1"/>
    <s v="Deal 2"/>
    <x v="0"/>
    <s v="Yes"/>
    <x v="0"/>
    <s v="Fiber Optic"/>
    <x v="1"/>
    <s v="Yes"/>
    <x v="1"/>
    <s v="Yes"/>
    <x v="0"/>
    <s v="Yes"/>
    <s v="Yes"/>
    <s v="Yes"/>
    <x v="2"/>
    <s v="No"/>
    <x v="0"/>
    <n v="115.1"/>
    <n v="7008.15"/>
    <n v="0"/>
    <n v="0"/>
    <n v="1220.6099999999999"/>
    <n v="8228.76"/>
    <s v="Stayed"/>
    <x v="0"/>
    <s v="other"/>
    <n v="0"/>
    <s v="&gt;100"/>
    <n v="0"/>
    <x v="0"/>
    <x v="4"/>
  </r>
  <r>
    <s v="83939-AND"/>
    <x v="1"/>
    <n v="42"/>
    <s v="No"/>
    <x v="10"/>
    <n v="8"/>
    <n v="27"/>
    <s v="None"/>
    <x v="0"/>
    <s v="No"/>
    <x v="1"/>
    <s v="No"/>
    <x v="0"/>
    <s v="No"/>
    <x v="0"/>
    <s v="No"/>
    <x v="1"/>
    <s v="No"/>
    <s v="No"/>
    <s v="No"/>
    <x v="1"/>
    <s v="No"/>
    <x v="1"/>
    <n v="20.100000000000001"/>
    <n v="43.15"/>
    <n v="0"/>
    <n v="0"/>
    <n v="65.72"/>
    <n v="108.87"/>
    <s v="Joined"/>
    <x v="0"/>
    <s v="other"/>
    <n v="0"/>
    <s v="20-50"/>
    <n v="1"/>
    <x v="0"/>
    <x v="0"/>
  </r>
  <r>
    <s v="38589-CHH"/>
    <x v="0"/>
    <n v="40"/>
    <s v="Yes"/>
    <x v="12"/>
    <n v="15"/>
    <n v="2"/>
    <s v="Deal 2"/>
    <x v="0"/>
    <s v="No"/>
    <x v="0"/>
    <s v="DSL"/>
    <x v="1"/>
    <s v="Yes"/>
    <x v="1"/>
    <s v="No"/>
    <x v="1"/>
    <s v="No"/>
    <s v="No"/>
    <s v="Yes"/>
    <x v="2"/>
    <s v="Yes"/>
    <x v="1"/>
    <n v="59.8"/>
    <n v="3457.45"/>
    <n v="35.01"/>
    <n v="0"/>
    <n v="1273.44"/>
    <n v="4695.88"/>
    <s v="Stayed"/>
    <x v="0"/>
    <s v="other"/>
    <n v="0"/>
    <s v="50-100"/>
    <n v="0"/>
    <x v="0"/>
    <x v="4"/>
  </r>
  <r>
    <s v="35430-ASS"/>
    <x v="1"/>
    <n v="56"/>
    <s v="No"/>
    <x v="17"/>
    <n v="15"/>
    <n v="3"/>
    <s v="Deal 4"/>
    <x v="0"/>
    <s v="No"/>
    <x v="0"/>
    <s v="Fiber Optic"/>
    <x v="0"/>
    <s v="No"/>
    <x v="0"/>
    <s v="No"/>
    <x v="0"/>
    <s v="No"/>
    <s v="No"/>
    <s v="No"/>
    <x v="1"/>
    <s v="Yes"/>
    <x v="0"/>
    <n v="78.3"/>
    <n v="1033.95"/>
    <n v="0"/>
    <n v="150"/>
    <n v="415.09"/>
    <n v="1599.04"/>
    <s v="Stayed"/>
    <x v="0"/>
    <s v="other"/>
    <n v="0"/>
    <s v="50-100"/>
    <n v="0"/>
    <x v="1"/>
    <x v="4"/>
  </r>
  <r>
    <s v="98687-KAR"/>
    <x v="1"/>
    <n v="61"/>
    <s v="Yes"/>
    <x v="3"/>
    <n v="11"/>
    <n v="9"/>
    <s v="None"/>
    <x v="0"/>
    <s v="No"/>
    <x v="0"/>
    <s v="Fiber Optic"/>
    <x v="0"/>
    <s v="No"/>
    <x v="1"/>
    <s v="No"/>
    <x v="1"/>
    <s v="No"/>
    <s v="No"/>
    <s v="Yes"/>
    <x v="2"/>
    <s v="No"/>
    <x v="0"/>
    <n v="75.5"/>
    <n v="637.4"/>
    <n v="0"/>
    <n v="0"/>
    <n v="224.64"/>
    <n v="862.04"/>
    <s v="Stayed"/>
    <x v="0"/>
    <s v="other"/>
    <n v="0"/>
    <s v="50-100"/>
    <n v="0"/>
    <x v="1"/>
    <x v="3"/>
  </r>
  <r>
    <s v="49376-WES"/>
    <x v="1"/>
    <n v="42"/>
    <s v="Yes"/>
    <x v="2"/>
    <n v="4"/>
    <n v="15"/>
    <s v="None"/>
    <x v="1"/>
    <s v="No"/>
    <x v="0"/>
    <s v="DSL"/>
    <x v="1"/>
    <s v="No"/>
    <x v="1"/>
    <s v="Yes"/>
    <x v="1"/>
    <s v="Yes"/>
    <s v="Yes"/>
    <s v="Yes"/>
    <x v="2"/>
    <s v="No"/>
    <x v="0"/>
    <n v="49.65"/>
    <n v="305.55"/>
    <n v="0"/>
    <n v="0"/>
    <n v="0"/>
    <n v="305.55"/>
    <s v="Stayed"/>
    <x v="0"/>
    <s v="other"/>
    <n v="0"/>
    <s v="20-50"/>
    <n v="0"/>
    <x v="0"/>
    <x v="1"/>
  </r>
  <r>
    <s v="33495-UTT"/>
    <x v="0"/>
    <n v="81"/>
    <s v="No"/>
    <x v="7"/>
    <n v="14"/>
    <n v="23"/>
    <s v="None"/>
    <x v="0"/>
    <s v="Yes"/>
    <x v="0"/>
    <s v="Fiber Optic"/>
    <x v="0"/>
    <s v="No"/>
    <x v="0"/>
    <s v="No"/>
    <x v="0"/>
    <s v="Yes"/>
    <s v="No"/>
    <s v="Yes"/>
    <x v="1"/>
    <s v="Yes"/>
    <x v="1"/>
    <n v="93.85"/>
    <n v="170.85"/>
    <n v="0"/>
    <n v="0"/>
    <n v="38.54"/>
    <n v="209.39"/>
    <s v="Churned"/>
    <x v="2"/>
    <s v="Poor expertise of online support"/>
    <n v="1"/>
    <s v="50-100"/>
    <n v="0"/>
    <x v="1"/>
    <x v="2"/>
  </r>
  <r>
    <s v="57465-TAM"/>
    <x v="0"/>
    <n v="66"/>
    <s v="No"/>
    <x v="4"/>
    <n v="11"/>
    <n v="2"/>
    <s v="Deal 2"/>
    <x v="0"/>
    <s v="No"/>
    <x v="0"/>
    <s v="Fiber Optic"/>
    <x v="0"/>
    <s v="Yes"/>
    <x v="0"/>
    <s v="Yes"/>
    <x v="0"/>
    <s v="No"/>
    <s v="No"/>
    <s v="Yes"/>
    <x v="0"/>
    <s v="Yes"/>
    <x v="1"/>
    <n v="89.55"/>
    <n v="3729.75"/>
    <n v="0"/>
    <n v="0"/>
    <n v="1854.02"/>
    <n v="5583.77"/>
    <s v="Stayed"/>
    <x v="0"/>
    <s v="other"/>
    <n v="0"/>
    <s v="50-100"/>
    <n v="0"/>
    <x v="1"/>
    <x v="4"/>
  </r>
  <r>
    <s v="35974-ODI"/>
    <x v="1"/>
    <n v="71"/>
    <s v="Yes"/>
    <x v="19"/>
    <n v="2"/>
    <n v="18"/>
    <s v="None"/>
    <x v="0"/>
    <s v="Yes"/>
    <x v="0"/>
    <s v="DSL"/>
    <x v="0"/>
    <s v="Yes"/>
    <x v="0"/>
    <s v="Yes"/>
    <x v="1"/>
    <s v="No"/>
    <s v="No"/>
    <s v="Yes"/>
    <x v="2"/>
    <s v="No"/>
    <x v="1"/>
    <n v="59.6"/>
    <n v="2754"/>
    <n v="0"/>
    <n v="0"/>
    <n v="694.66"/>
    <n v="3448.66"/>
    <s v="Stayed"/>
    <x v="0"/>
    <s v="other"/>
    <n v="0"/>
    <s v="50-100"/>
    <n v="0"/>
    <x v="1"/>
    <x v="2"/>
  </r>
  <r>
    <s v="41170-UTT"/>
    <x v="0"/>
    <n v="65"/>
    <s v="Yes"/>
    <x v="7"/>
    <n v="8"/>
    <n v="5"/>
    <s v="None"/>
    <x v="0"/>
    <s v="No"/>
    <x v="1"/>
    <s v="No"/>
    <x v="0"/>
    <s v="No"/>
    <x v="0"/>
    <s v="No"/>
    <x v="1"/>
    <s v="No"/>
    <s v="No"/>
    <s v="No"/>
    <x v="0"/>
    <s v="No"/>
    <x v="2"/>
    <n v="19.7"/>
    <n v="625.04999999999995"/>
    <n v="0"/>
    <n v="0"/>
    <n v="737.1"/>
    <n v="1362.15"/>
    <s v="Stayed"/>
    <x v="0"/>
    <s v="other"/>
    <n v="0"/>
    <s v="&lt;20"/>
    <n v="0"/>
    <x v="1"/>
    <x v="4"/>
  </r>
  <r>
    <s v="84978-PUD"/>
    <x v="0"/>
    <n v="72"/>
    <s v="Yes"/>
    <x v="21"/>
    <n v="11"/>
    <n v="34"/>
    <s v="None"/>
    <x v="0"/>
    <s v="Yes"/>
    <x v="0"/>
    <s v="Fiber Optic"/>
    <x v="0"/>
    <s v="No"/>
    <x v="1"/>
    <s v="No"/>
    <x v="0"/>
    <s v="Yes"/>
    <s v="No"/>
    <s v="No"/>
    <x v="1"/>
    <s v="Yes"/>
    <x v="1"/>
    <n v="99.05"/>
    <n v="3395.8"/>
    <n v="0"/>
    <n v="120"/>
    <n v="729.05"/>
    <n v="4244.8500000000004"/>
    <s v="Churned"/>
    <x v="0"/>
    <s v="Don't know"/>
    <n v="1"/>
    <s v="50-100"/>
    <n v="0"/>
    <x v="1"/>
    <x v="0"/>
  </r>
  <r>
    <s v="89453-HAR"/>
    <x v="1"/>
    <n v="51"/>
    <s v="No"/>
    <x v="15"/>
    <n v="4"/>
    <n v="19"/>
    <s v="None"/>
    <x v="1"/>
    <s v="No"/>
    <x v="0"/>
    <s v="DSL"/>
    <x v="1"/>
    <s v="No"/>
    <x v="0"/>
    <s v="Yes"/>
    <x v="1"/>
    <s v="Yes"/>
    <s v="Yes"/>
    <s v="Yes"/>
    <x v="0"/>
    <s v="No"/>
    <x v="1"/>
    <n v="44.1"/>
    <n v="2369.6999999999998"/>
    <n v="0"/>
    <n v="0"/>
    <n v="0"/>
    <n v="2369.6999999999998"/>
    <s v="Stayed"/>
    <x v="0"/>
    <s v="other"/>
    <n v="0"/>
    <s v="20-50"/>
    <n v="0"/>
    <x v="1"/>
    <x v="2"/>
  </r>
  <r>
    <s v="89219-GUJ"/>
    <x v="1"/>
    <n v="77"/>
    <s v="No"/>
    <x v="6"/>
    <n v="8"/>
    <n v="21"/>
    <s v="None"/>
    <x v="0"/>
    <s v="Yes"/>
    <x v="0"/>
    <s v="Cable"/>
    <x v="0"/>
    <s v="No"/>
    <x v="1"/>
    <s v="No"/>
    <x v="0"/>
    <s v="Yes"/>
    <s v="No"/>
    <s v="Yes"/>
    <x v="1"/>
    <s v="Yes"/>
    <x v="0"/>
    <n v="100.45"/>
    <n v="1622.45"/>
    <n v="0"/>
    <n v="0"/>
    <n v="479.06"/>
    <n v="2101.5100000000002"/>
    <s v="Churned"/>
    <x v="1"/>
    <s v="Competitor offered more data"/>
    <n v="1"/>
    <s v="&gt;100"/>
    <n v="0"/>
    <x v="1"/>
    <x v="2"/>
  </r>
  <r>
    <s v="33217-ODI"/>
    <x v="0"/>
    <n v="28"/>
    <s v="No"/>
    <x v="19"/>
    <n v="9"/>
    <n v="7"/>
    <s v="Deal 1"/>
    <x v="0"/>
    <s v="Yes"/>
    <x v="0"/>
    <s v="Fiber Optic"/>
    <x v="0"/>
    <s v="Yes"/>
    <x v="1"/>
    <s v="Yes"/>
    <x v="0"/>
    <s v="Yes"/>
    <s v="Yes"/>
    <s v="No"/>
    <x v="2"/>
    <s v="No"/>
    <x v="0"/>
    <n v="110.9"/>
    <n v="7922.75"/>
    <n v="0"/>
    <n v="130"/>
    <n v="3263.04"/>
    <n v="11315.79"/>
    <s v="Stayed"/>
    <x v="0"/>
    <s v="other"/>
    <n v="0"/>
    <s v="&gt;100"/>
    <n v="0"/>
    <x v="2"/>
    <x v="3"/>
  </r>
  <r>
    <s v="75751-TAM"/>
    <x v="0"/>
    <n v="31"/>
    <s v="No"/>
    <x v="4"/>
    <n v="1"/>
    <n v="8"/>
    <s v="None"/>
    <x v="0"/>
    <s v="No"/>
    <x v="0"/>
    <s v="Fiber Optic"/>
    <x v="1"/>
    <s v="No"/>
    <x v="0"/>
    <s v="Yes"/>
    <x v="1"/>
    <s v="Yes"/>
    <s v="Yes"/>
    <s v="Yes"/>
    <x v="1"/>
    <s v="Yes"/>
    <x v="1"/>
    <n v="89.25"/>
    <n v="2210.1999999999998"/>
    <n v="0"/>
    <n v="0"/>
    <n v="245.52"/>
    <n v="2455.7199999999998"/>
    <s v="Stayed"/>
    <x v="0"/>
    <s v="other"/>
    <n v="0"/>
    <s v="50-100"/>
    <n v="0"/>
    <x v="2"/>
    <x v="3"/>
  </r>
  <r>
    <s v="24461-TAM"/>
    <x v="1"/>
    <n v="41"/>
    <s v="Yes"/>
    <x v="4"/>
    <n v="6"/>
    <n v="20"/>
    <s v="None"/>
    <x v="0"/>
    <s v="Yes"/>
    <x v="0"/>
    <s v="Cable"/>
    <x v="1"/>
    <s v="No"/>
    <x v="0"/>
    <s v="No"/>
    <x v="0"/>
    <s v="No"/>
    <s v="No"/>
    <s v="Yes"/>
    <x v="0"/>
    <s v="No"/>
    <x v="1"/>
    <n v="64.650000000000006"/>
    <n v="2347.85"/>
    <n v="0"/>
    <n v="0"/>
    <n v="1375.66"/>
    <n v="3723.51"/>
    <s v="Stayed"/>
    <x v="0"/>
    <s v="other"/>
    <n v="0"/>
    <s v="50-100"/>
    <n v="0"/>
    <x v="0"/>
    <x v="2"/>
  </r>
  <r>
    <s v="35834-ASS"/>
    <x v="1"/>
    <n v="63"/>
    <s v="No"/>
    <x v="17"/>
    <n v="10"/>
    <n v="32"/>
    <s v="Deal 2"/>
    <x v="0"/>
    <s v="No"/>
    <x v="1"/>
    <s v="No"/>
    <x v="0"/>
    <s v="No"/>
    <x v="0"/>
    <s v="No"/>
    <x v="1"/>
    <s v="No"/>
    <s v="No"/>
    <s v="No"/>
    <x v="2"/>
    <s v="No"/>
    <x v="1"/>
    <n v="20.2"/>
    <n v="1027.25"/>
    <n v="0"/>
    <n v="0"/>
    <n v="894.72"/>
    <n v="1921.97"/>
    <s v="Stayed"/>
    <x v="0"/>
    <s v="other"/>
    <n v="0"/>
    <s v="20-50"/>
    <n v="0"/>
    <x v="1"/>
    <x v="0"/>
  </r>
  <r>
    <s v="36037-BIH"/>
    <x v="0"/>
    <n v="40"/>
    <s v="No"/>
    <x v="9"/>
    <n v="3"/>
    <n v="6"/>
    <s v="None"/>
    <x v="0"/>
    <s v="Yes"/>
    <x v="0"/>
    <s v="Fiber Optic"/>
    <x v="0"/>
    <s v="No"/>
    <x v="1"/>
    <s v="Yes"/>
    <x v="0"/>
    <s v="Yes"/>
    <s v="Yes"/>
    <s v="Yes"/>
    <x v="2"/>
    <s v="No"/>
    <x v="1"/>
    <n v="104"/>
    <n v="7028.5"/>
    <n v="0"/>
    <n v="0"/>
    <n v="127.65"/>
    <n v="7156.15"/>
    <s v="Stayed"/>
    <x v="0"/>
    <s v="other"/>
    <n v="0"/>
    <s v="&gt;100"/>
    <n v="0"/>
    <x v="0"/>
    <x v="3"/>
  </r>
  <r>
    <s v="77597-DEL"/>
    <x v="0"/>
    <n v="55"/>
    <s v="Yes"/>
    <x v="0"/>
    <n v="12"/>
    <n v="29"/>
    <s v="Deal 3"/>
    <x v="0"/>
    <s v="No"/>
    <x v="0"/>
    <s v="Cable"/>
    <x v="0"/>
    <s v="No"/>
    <x v="1"/>
    <s v="Yes"/>
    <x v="1"/>
    <s v="Yes"/>
    <s v="Yes"/>
    <s v="Yes"/>
    <x v="1"/>
    <s v="Yes"/>
    <x v="0"/>
    <n v="66.400000000000006"/>
    <n v="2019.8"/>
    <n v="0"/>
    <n v="0"/>
    <n v="784.3"/>
    <n v="2804.1"/>
    <s v="Stayed"/>
    <x v="0"/>
    <s v="other"/>
    <n v="0"/>
    <s v="50-100"/>
    <n v="0"/>
    <x v="1"/>
    <x v="0"/>
  </r>
  <r>
    <s v="41197-PUN"/>
    <x v="1"/>
    <n v="31"/>
    <s v="No"/>
    <x v="13"/>
    <n v="1"/>
    <n v="21"/>
    <s v="Deal 3"/>
    <x v="0"/>
    <s v="Yes"/>
    <x v="0"/>
    <s v="DSL"/>
    <x v="1"/>
    <s v="No"/>
    <x v="1"/>
    <s v="Yes"/>
    <x v="0"/>
    <s v="Yes"/>
    <s v="Yes"/>
    <s v="Yes"/>
    <x v="2"/>
    <s v="Yes"/>
    <x v="1"/>
    <n v="85.4"/>
    <n v="3297"/>
    <n v="0"/>
    <n v="0"/>
    <n v="665.76"/>
    <n v="3962.76"/>
    <s v="Stayed"/>
    <x v="0"/>
    <s v="other"/>
    <n v="0"/>
    <s v="50-100"/>
    <n v="0"/>
    <x v="2"/>
    <x v="2"/>
  </r>
  <r>
    <s v="97882-AND"/>
    <x v="1"/>
    <n v="65"/>
    <s v="No"/>
    <x v="10"/>
    <n v="4"/>
    <n v="15"/>
    <s v="Deal 3"/>
    <x v="1"/>
    <s v="No"/>
    <x v="0"/>
    <s v="Cable"/>
    <x v="0"/>
    <s v="No"/>
    <x v="1"/>
    <s v="No"/>
    <x v="1"/>
    <s v="Yes"/>
    <s v="Yes"/>
    <s v="Yes"/>
    <x v="1"/>
    <s v="Yes"/>
    <x v="0"/>
    <n v="40.200000000000003"/>
    <n v="1478.85"/>
    <n v="0"/>
    <n v="0"/>
    <n v="0"/>
    <n v="1478.85"/>
    <s v="Stayed"/>
    <x v="0"/>
    <s v="other"/>
    <n v="0"/>
    <s v="20-50"/>
    <n v="0"/>
    <x v="1"/>
    <x v="1"/>
  </r>
  <r>
    <s v="92857-GUJ"/>
    <x v="0"/>
    <n v="67"/>
    <s v="No"/>
    <x v="6"/>
    <n v="2"/>
    <n v="1"/>
    <s v="None"/>
    <x v="0"/>
    <s v="No"/>
    <x v="0"/>
    <s v="Fiber Optic"/>
    <x v="0"/>
    <s v="No"/>
    <x v="0"/>
    <s v="No"/>
    <x v="1"/>
    <s v="No"/>
    <s v="No"/>
    <s v="Yes"/>
    <x v="2"/>
    <s v="Yes"/>
    <x v="1"/>
    <n v="70.2"/>
    <n v="280.35000000000002"/>
    <n v="30.75"/>
    <n v="0"/>
    <n v="24.12"/>
    <n v="273.72000000000003"/>
    <s v="Stayed"/>
    <x v="0"/>
    <s v="other"/>
    <n v="0"/>
    <s v="50-100"/>
    <n v="0"/>
    <x v="1"/>
    <x v="4"/>
  </r>
  <r>
    <s v="73850-MAH"/>
    <x v="0"/>
    <n v="39"/>
    <s v="No"/>
    <x v="1"/>
    <n v="12"/>
    <n v="20"/>
    <s v="Deal 2"/>
    <x v="0"/>
    <s v="Yes"/>
    <x v="0"/>
    <s v="Fiber Optic"/>
    <x v="0"/>
    <s v="Yes"/>
    <x v="0"/>
    <s v="Yes"/>
    <x v="0"/>
    <s v="Yes"/>
    <s v="Yes"/>
    <s v="No"/>
    <x v="0"/>
    <s v="Yes"/>
    <x v="1"/>
    <n v="103.15"/>
    <n v="4594.6499999999996"/>
    <n v="0"/>
    <n v="130"/>
    <n v="1528.12"/>
    <n v="6252.77"/>
    <s v="Stayed"/>
    <x v="0"/>
    <s v="other"/>
    <n v="0"/>
    <s v="&gt;100"/>
    <n v="0"/>
    <x v="0"/>
    <x v="2"/>
  </r>
  <r>
    <s v="33933-MAD"/>
    <x v="0"/>
    <n v="56"/>
    <s v="Yes"/>
    <x v="11"/>
    <n v="9"/>
    <n v="3"/>
    <s v="Deal 4"/>
    <x v="0"/>
    <s v="No"/>
    <x v="1"/>
    <s v="No"/>
    <x v="0"/>
    <s v="No"/>
    <x v="0"/>
    <s v="No"/>
    <x v="1"/>
    <s v="No"/>
    <s v="No"/>
    <s v="No"/>
    <x v="1"/>
    <s v="No"/>
    <x v="0"/>
    <n v="20"/>
    <n v="417.7"/>
    <n v="0"/>
    <n v="0"/>
    <n v="722.19"/>
    <n v="1139.8900000000001"/>
    <s v="Stayed"/>
    <x v="0"/>
    <s v="other"/>
    <n v="0"/>
    <s v="&lt;20"/>
    <n v="0"/>
    <x v="1"/>
    <x v="4"/>
  </r>
  <r>
    <s v="81060-PUN"/>
    <x v="0"/>
    <n v="51"/>
    <s v="Yes"/>
    <x v="13"/>
    <n v="1"/>
    <n v="14"/>
    <s v="Deal 3"/>
    <x v="0"/>
    <s v="Yes"/>
    <x v="0"/>
    <s v="Fiber Optic"/>
    <x v="1"/>
    <s v="Yes"/>
    <x v="0"/>
    <s v="No"/>
    <x v="0"/>
    <s v="Yes"/>
    <s v="Yes"/>
    <s v="Yes"/>
    <x v="1"/>
    <s v="Yes"/>
    <x v="1"/>
    <n v="106.4"/>
    <n v="4040.65"/>
    <n v="0"/>
    <n v="0"/>
    <n v="669.63"/>
    <n v="4710.28"/>
    <s v="Stayed"/>
    <x v="0"/>
    <s v="other"/>
    <n v="0"/>
    <s v="&gt;100"/>
    <n v="0"/>
    <x v="1"/>
    <x v="1"/>
  </r>
  <r>
    <s v="72768-UTT"/>
    <x v="0"/>
    <n v="44"/>
    <s v="Yes"/>
    <x v="7"/>
    <n v="1"/>
    <n v="23"/>
    <s v="None"/>
    <x v="0"/>
    <s v="No"/>
    <x v="0"/>
    <s v="Cable"/>
    <x v="1"/>
    <s v="Yes"/>
    <x v="0"/>
    <s v="Yes"/>
    <x v="0"/>
    <s v="Yes"/>
    <s v="Yes"/>
    <s v="Yes"/>
    <x v="0"/>
    <s v="No"/>
    <x v="0"/>
    <n v="-7"/>
    <n v="1387.35"/>
    <n v="0"/>
    <n v="0"/>
    <n v="215.73"/>
    <n v="1603.08"/>
    <s v="Stayed"/>
    <x v="0"/>
    <s v="other"/>
    <n v="0"/>
    <s v="&lt;20"/>
    <n v="0"/>
    <x v="0"/>
    <x v="2"/>
  </r>
  <r>
    <s v="36802-GUJ"/>
    <x v="0"/>
    <n v="45"/>
    <s v="Yes"/>
    <x v="6"/>
    <n v="7"/>
    <n v="11"/>
    <s v="None"/>
    <x v="0"/>
    <s v="No"/>
    <x v="0"/>
    <s v="DSL"/>
    <x v="1"/>
    <s v="Yes"/>
    <x v="0"/>
    <s v="No"/>
    <x v="0"/>
    <s v="No"/>
    <s v="No"/>
    <s v="Yes"/>
    <x v="2"/>
    <s v="Yes"/>
    <x v="1"/>
    <n v="65.3"/>
    <n v="3512.9"/>
    <n v="0"/>
    <n v="0"/>
    <n v="1011.96"/>
    <n v="4524.8599999999997"/>
    <s v="Stayed"/>
    <x v="0"/>
    <s v="other"/>
    <n v="0"/>
    <s v="50-100"/>
    <n v="0"/>
    <x v="0"/>
    <x v="3"/>
  </r>
  <r>
    <s v="76261-TAM"/>
    <x v="1"/>
    <n v="22"/>
    <s v="Yes"/>
    <x v="4"/>
    <n v="10"/>
    <n v="10"/>
    <s v="None"/>
    <x v="0"/>
    <s v="No"/>
    <x v="0"/>
    <s v="Cable"/>
    <x v="0"/>
    <s v="Yes"/>
    <x v="0"/>
    <s v="No"/>
    <x v="1"/>
    <s v="No"/>
    <s v="No"/>
    <s v="Yes"/>
    <x v="1"/>
    <s v="No"/>
    <x v="0"/>
    <n v="50.85"/>
    <n v="466.6"/>
    <n v="0"/>
    <n v="0"/>
    <n v="113.31"/>
    <n v="579.91"/>
    <s v="Stayed"/>
    <x v="0"/>
    <s v="other"/>
    <n v="0"/>
    <s v="50-100"/>
    <n v="0"/>
    <x v="2"/>
    <x v="3"/>
  </r>
  <r>
    <s v="71254-UTT"/>
    <x v="0"/>
    <n v="24"/>
    <s v="Yes"/>
    <x v="7"/>
    <n v="10"/>
    <n v="12"/>
    <s v="Deal 5"/>
    <x v="0"/>
    <s v="No"/>
    <x v="0"/>
    <s v="DSL"/>
    <x v="0"/>
    <s v="No"/>
    <x v="0"/>
    <s v="No"/>
    <x v="1"/>
    <s v="No"/>
    <s v="Yes"/>
    <s v="Yes"/>
    <x v="1"/>
    <s v="No"/>
    <x v="0"/>
    <n v="45.95"/>
    <n v="45.95"/>
    <n v="0"/>
    <n v="0"/>
    <n v="5.12"/>
    <n v="51.07"/>
    <s v="Churned"/>
    <x v="4"/>
    <s v="Attitude of support person"/>
    <n v="1"/>
    <s v="20-50"/>
    <n v="0"/>
    <x v="2"/>
    <x v="1"/>
  </r>
  <r>
    <s v="55757-KAR"/>
    <x v="1"/>
    <n v="32"/>
    <s v="Yes"/>
    <x v="3"/>
    <n v="2"/>
    <n v="9"/>
    <s v="Deal 5"/>
    <x v="0"/>
    <s v="No"/>
    <x v="0"/>
    <s v="Cable"/>
    <x v="0"/>
    <s v="No"/>
    <x v="1"/>
    <s v="Yes"/>
    <x v="1"/>
    <s v="No"/>
    <s v="No"/>
    <s v="Yes"/>
    <x v="1"/>
    <s v="Yes"/>
    <x v="2"/>
    <n v="55.8"/>
    <n v="154.55000000000001"/>
    <n v="0"/>
    <n v="0"/>
    <n v="12.57"/>
    <n v="167.12"/>
    <s v="Joined"/>
    <x v="0"/>
    <s v="other"/>
    <n v="0"/>
    <s v="50-100"/>
    <n v="1"/>
    <x v="2"/>
    <x v="3"/>
  </r>
  <r>
    <s v="28160-MAH"/>
    <x v="0"/>
    <n v="55"/>
    <s v="No"/>
    <x v="1"/>
    <n v="1"/>
    <n v="18"/>
    <s v="Deal 1"/>
    <x v="0"/>
    <s v="Yes"/>
    <x v="0"/>
    <s v="Fiber Optic"/>
    <x v="1"/>
    <s v="Yes"/>
    <x v="1"/>
    <s v="Yes"/>
    <x v="0"/>
    <s v="Yes"/>
    <s v="Yes"/>
    <s v="Yes"/>
    <x v="2"/>
    <s v="Yes"/>
    <x v="0"/>
    <n v="111.95"/>
    <n v="7795.95"/>
    <n v="0"/>
    <n v="0"/>
    <n v="3119.9"/>
    <n v="10915.85"/>
    <s v="Stayed"/>
    <x v="0"/>
    <s v="other"/>
    <n v="0"/>
    <s v="&gt;100"/>
    <n v="0"/>
    <x v="1"/>
    <x v="2"/>
  </r>
  <r>
    <s v="75099-RAJ"/>
    <x v="0"/>
    <n v="32"/>
    <s v="Yes"/>
    <x v="8"/>
    <n v="14"/>
    <n v="28"/>
    <s v="Deal 2"/>
    <x v="0"/>
    <s v="No"/>
    <x v="0"/>
    <s v="Fiber Optic"/>
    <x v="1"/>
    <s v="Yes"/>
    <x v="0"/>
    <s v="Yes"/>
    <x v="0"/>
    <s v="Yes"/>
    <s v="Yes"/>
    <s v="Yes"/>
    <x v="0"/>
    <s v="Yes"/>
    <x v="0"/>
    <n v="105.4"/>
    <n v="5643.4"/>
    <n v="0"/>
    <n v="0"/>
    <n v="2698.92"/>
    <n v="8342.32"/>
    <s v="Churned"/>
    <x v="2"/>
    <s v="Product dissatisfaction"/>
    <n v="1"/>
    <s v="&gt;100"/>
    <n v="0"/>
    <x v="2"/>
    <x v="0"/>
  </r>
  <r>
    <s v="66658-PUD"/>
    <x v="0"/>
    <n v="67"/>
    <s v="No"/>
    <x v="21"/>
    <n v="5"/>
    <n v="32"/>
    <s v="Deal 2"/>
    <x v="0"/>
    <s v="Yes"/>
    <x v="0"/>
    <s v="Fiber Optic"/>
    <x v="0"/>
    <s v="Yes"/>
    <x v="0"/>
    <s v="No"/>
    <x v="0"/>
    <s v="Yes"/>
    <s v="No"/>
    <s v="Yes"/>
    <x v="1"/>
    <s v="Yes"/>
    <x v="1"/>
    <n v="101.9"/>
    <n v="5549.4"/>
    <n v="0"/>
    <n v="0"/>
    <n v="420.82"/>
    <n v="5970.22"/>
    <s v="Churned"/>
    <x v="3"/>
    <s v="Price too high"/>
    <n v="1"/>
    <s v="&gt;100"/>
    <n v="0"/>
    <x v="1"/>
    <x v="0"/>
  </r>
  <r>
    <s v="18585-WES"/>
    <x v="0"/>
    <n v="59"/>
    <s v="Yes"/>
    <x v="2"/>
    <n v="9"/>
    <n v="15"/>
    <s v="None"/>
    <x v="0"/>
    <s v="No"/>
    <x v="1"/>
    <s v="No"/>
    <x v="0"/>
    <s v="No"/>
    <x v="0"/>
    <s v="No"/>
    <x v="1"/>
    <s v="No"/>
    <s v="No"/>
    <s v="No"/>
    <x v="0"/>
    <s v="No"/>
    <x v="1"/>
    <n v="19.55"/>
    <n v="608.5"/>
    <n v="0"/>
    <n v="0"/>
    <n v="634.20000000000005"/>
    <n v="1242.7"/>
    <s v="Stayed"/>
    <x v="0"/>
    <s v="other"/>
    <n v="0"/>
    <s v="&lt;20"/>
    <n v="0"/>
    <x v="1"/>
    <x v="1"/>
  </r>
  <r>
    <s v="17437-PUN"/>
    <x v="0"/>
    <n v="67"/>
    <s v="Yes"/>
    <x v="13"/>
    <n v="13"/>
    <n v="14"/>
    <s v="None"/>
    <x v="0"/>
    <s v="Yes"/>
    <x v="0"/>
    <s v="Fiber Optic"/>
    <x v="0"/>
    <s v="Yes"/>
    <x v="0"/>
    <s v="No"/>
    <x v="0"/>
    <s v="Yes"/>
    <s v="No"/>
    <s v="Yes"/>
    <x v="0"/>
    <s v="Yes"/>
    <x v="1"/>
    <n v="99"/>
    <n v="4744.3500000000004"/>
    <n v="0"/>
    <n v="0"/>
    <n v="281.76"/>
    <n v="5026.1099999999997"/>
    <s v="Stayed"/>
    <x v="0"/>
    <s v="other"/>
    <n v="0"/>
    <s v="50-100"/>
    <n v="0"/>
    <x v="1"/>
    <x v="1"/>
  </r>
  <r>
    <s v="24511-GUJ"/>
    <x v="1"/>
    <n v="62"/>
    <s v="Yes"/>
    <x v="6"/>
    <n v="0"/>
    <n v="25"/>
    <s v="Deal 2"/>
    <x v="0"/>
    <s v="No"/>
    <x v="1"/>
    <s v="No"/>
    <x v="0"/>
    <s v="No"/>
    <x v="0"/>
    <s v="No"/>
    <x v="1"/>
    <s v="No"/>
    <s v="No"/>
    <s v="No"/>
    <x v="2"/>
    <s v="No"/>
    <x v="0"/>
    <n v="20.05"/>
    <n v="1263.9000000000001"/>
    <n v="0"/>
    <n v="0"/>
    <n v="1299.52"/>
    <n v="2563.42"/>
    <s v="Stayed"/>
    <x v="0"/>
    <s v="other"/>
    <n v="0"/>
    <s v="20-50"/>
    <n v="0"/>
    <x v="1"/>
    <x v="0"/>
  </r>
  <r>
    <s v="77491-JAM"/>
    <x v="1"/>
    <n v="27"/>
    <s v="Yes"/>
    <x v="16"/>
    <n v="7"/>
    <n v="13"/>
    <s v="None"/>
    <x v="0"/>
    <s v="No"/>
    <x v="0"/>
    <s v="Cable"/>
    <x v="0"/>
    <s v="No"/>
    <x v="0"/>
    <s v="No"/>
    <x v="1"/>
    <s v="No"/>
    <s v="Yes"/>
    <s v="Yes"/>
    <x v="1"/>
    <s v="Yes"/>
    <x v="2"/>
    <n v="45.3"/>
    <n v="45.3"/>
    <n v="0"/>
    <n v="0"/>
    <n v="39.94"/>
    <n v="85.24"/>
    <s v="Churned"/>
    <x v="1"/>
    <s v="Competitor made better offer"/>
    <n v="1"/>
    <s v="20-50"/>
    <n v="0"/>
    <x v="2"/>
    <x v="1"/>
  </r>
  <r>
    <s v="79008-GUJ"/>
    <x v="1"/>
    <n v="71"/>
    <s v="No"/>
    <x v="6"/>
    <n v="1"/>
    <n v="20"/>
    <s v="None"/>
    <x v="0"/>
    <s v="Yes"/>
    <x v="0"/>
    <s v="Fiber Optic"/>
    <x v="0"/>
    <s v="Yes"/>
    <x v="1"/>
    <s v="No"/>
    <x v="0"/>
    <s v="Yes"/>
    <s v="No"/>
    <s v="Yes"/>
    <x v="0"/>
    <s v="Yes"/>
    <x v="1"/>
    <n v="106.25"/>
    <n v="6979.8"/>
    <n v="0"/>
    <n v="0"/>
    <n v="1214.8499999999999"/>
    <n v="8194.65"/>
    <s v="Churned"/>
    <x v="1"/>
    <s v="Competitor made better offer"/>
    <n v="1"/>
    <s v="&gt;100"/>
    <n v="0"/>
    <x v="1"/>
    <x v="2"/>
  </r>
  <r>
    <s v="12281-RAJ"/>
    <x v="0"/>
    <n v="80"/>
    <s v="No"/>
    <x v="8"/>
    <n v="14"/>
    <n v="25"/>
    <s v="None"/>
    <x v="0"/>
    <s v="Yes"/>
    <x v="0"/>
    <s v="Fiber Optic"/>
    <x v="0"/>
    <s v="No"/>
    <x v="1"/>
    <s v="No"/>
    <x v="1"/>
    <s v="No"/>
    <s v="No"/>
    <s v="Yes"/>
    <x v="1"/>
    <s v="Yes"/>
    <x v="0"/>
    <n v="78.099999999999994"/>
    <n v="864.85"/>
    <n v="0"/>
    <n v="0"/>
    <n v="194.26"/>
    <n v="1059.1099999999999"/>
    <s v="Stayed"/>
    <x v="0"/>
    <s v="other"/>
    <n v="0"/>
    <s v="50-100"/>
    <n v="0"/>
    <x v="1"/>
    <x v="0"/>
  </r>
  <r>
    <s v="12255-KER"/>
    <x v="1"/>
    <n v="54"/>
    <s v="Yes"/>
    <x v="20"/>
    <n v="8"/>
    <n v="2"/>
    <s v="Deal 1"/>
    <x v="0"/>
    <s v="No"/>
    <x v="1"/>
    <s v="No"/>
    <x v="0"/>
    <s v="No"/>
    <x v="0"/>
    <s v="No"/>
    <x v="1"/>
    <s v="No"/>
    <s v="No"/>
    <s v="No"/>
    <x v="0"/>
    <s v="Yes"/>
    <x v="1"/>
    <n v="20.350000000000001"/>
    <n v="1359.5"/>
    <n v="0"/>
    <n v="0"/>
    <n v="2971.98"/>
    <n v="4331.4799999999996"/>
    <s v="Stayed"/>
    <x v="0"/>
    <s v="other"/>
    <n v="0"/>
    <s v="20-50"/>
    <n v="0"/>
    <x v="1"/>
    <x v="4"/>
  </r>
  <r>
    <s v="41280-UTT"/>
    <x v="0"/>
    <n v="78"/>
    <s v="Yes"/>
    <x v="7"/>
    <n v="10"/>
    <n v="16"/>
    <s v="None"/>
    <x v="0"/>
    <s v="Yes"/>
    <x v="0"/>
    <s v="Fiber Optic"/>
    <x v="0"/>
    <s v="Yes"/>
    <x v="0"/>
    <s v="No"/>
    <x v="1"/>
    <s v="No"/>
    <s v="No"/>
    <s v="Yes"/>
    <x v="1"/>
    <s v="Yes"/>
    <x v="1"/>
    <n v="79.400000000000006"/>
    <n v="205.05"/>
    <n v="0"/>
    <n v="0"/>
    <n v="125.7"/>
    <n v="330.75"/>
    <s v="Churned"/>
    <x v="2"/>
    <s v="Product dissatisfaction"/>
    <n v="1"/>
    <s v="50-100"/>
    <n v="0"/>
    <x v="1"/>
    <x v="1"/>
  </r>
  <r>
    <s v="97751-PUN"/>
    <x v="0"/>
    <n v="23"/>
    <s v="Yes"/>
    <x v="13"/>
    <n v="2"/>
    <n v="10"/>
    <s v="Deal 3"/>
    <x v="1"/>
    <s v="No"/>
    <x v="0"/>
    <s v="Cable"/>
    <x v="0"/>
    <s v="No"/>
    <x v="0"/>
    <s v="Yes"/>
    <x v="1"/>
    <s v="Yes"/>
    <s v="Yes"/>
    <s v="Yes"/>
    <x v="1"/>
    <s v="Yes"/>
    <x v="1"/>
    <n v="40.6"/>
    <n v="1494.5"/>
    <n v="0"/>
    <n v="0"/>
    <n v="0"/>
    <n v="1494.5"/>
    <s v="Stayed"/>
    <x v="0"/>
    <s v="other"/>
    <n v="0"/>
    <s v="20-50"/>
    <n v="0"/>
    <x v="2"/>
    <x v="3"/>
  </r>
  <r>
    <s v="36759-KAR"/>
    <x v="1"/>
    <n v="41"/>
    <s v="Yes"/>
    <x v="3"/>
    <n v="1"/>
    <n v="27"/>
    <s v="None"/>
    <x v="1"/>
    <s v="No"/>
    <x v="0"/>
    <s v="DSL"/>
    <x v="1"/>
    <s v="No"/>
    <x v="1"/>
    <s v="No"/>
    <x v="1"/>
    <s v="No"/>
    <s v="No"/>
    <s v="No"/>
    <x v="1"/>
    <s v="No"/>
    <x v="0"/>
    <n v="35"/>
    <n v="135.75"/>
    <n v="0"/>
    <n v="50"/>
    <n v="0"/>
    <n v="185.75"/>
    <s v="Stayed"/>
    <x v="0"/>
    <s v="other"/>
    <n v="0"/>
    <s v="20-50"/>
    <n v="0"/>
    <x v="0"/>
    <x v="0"/>
  </r>
  <r>
    <s v="45163-RAJ"/>
    <x v="1"/>
    <n v="66"/>
    <s v="No"/>
    <x v="8"/>
    <n v="15"/>
    <n v="33"/>
    <s v="None"/>
    <x v="0"/>
    <s v="No"/>
    <x v="0"/>
    <s v="DSL"/>
    <x v="0"/>
    <s v="No"/>
    <x v="1"/>
    <s v="Yes"/>
    <x v="0"/>
    <s v="Yes"/>
    <s v="Yes"/>
    <s v="Yes"/>
    <x v="1"/>
    <s v="Yes"/>
    <x v="1"/>
    <n v="74.150000000000006"/>
    <n v="741.4"/>
    <n v="0"/>
    <n v="0"/>
    <n v="592.67999999999995"/>
    <n v="1334.08"/>
    <s v="Stayed"/>
    <x v="0"/>
    <s v="other"/>
    <n v="0"/>
    <s v="50-100"/>
    <n v="0"/>
    <x v="1"/>
    <x v="0"/>
  </r>
  <r>
    <s v="39534-WES"/>
    <x v="1"/>
    <n v="60"/>
    <s v="Yes"/>
    <x v="2"/>
    <n v="10"/>
    <n v="5"/>
    <s v="None"/>
    <x v="1"/>
    <s v="No"/>
    <x v="0"/>
    <s v="Cable"/>
    <x v="1"/>
    <s v="Yes"/>
    <x v="0"/>
    <s v="No"/>
    <x v="1"/>
    <s v="No"/>
    <s v="No"/>
    <s v="Yes"/>
    <x v="1"/>
    <s v="Yes"/>
    <x v="1"/>
    <n v="35.15"/>
    <n v="1051.05"/>
    <n v="0"/>
    <n v="0"/>
    <n v="0"/>
    <n v="1051.05"/>
    <s v="Stayed"/>
    <x v="0"/>
    <s v="other"/>
    <n v="0"/>
    <s v="20-50"/>
    <n v="0"/>
    <x v="1"/>
    <x v="4"/>
  </r>
  <r>
    <s v="24121-KAR"/>
    <x v="1"/>
    <n v="40"/>
    <s v="No"/>
    <x v="3"/>
    <n v="6"/>
    <n v="11"/>
    <s v="None"/>
    <x v="0"/>
    <s v="Yes"/>
    <x v="0"/>
    <s v="Fiber Optic"/>
    <x v="0"/>
    <s v="No"/>
    <x v="1"/>
    <s v="No"/>
    <x v="0"/>
    <s v="Yes"/>
    <s v="Yes"/>
    <s v="Yes"/>
    <x v="1"/>
    <s v="Yes"/>
    <x v="1"/>
    <n v="98.75"/>
    <n v="2407.3000000000002"/>
    <n v="0"/>
    <n v="0"/>
    <n v="904.56"/>
    <n v="3311.86"/>
    <s v="Churned"/>
    <x v="1"/>
    <s v="Competitor had better devices"/>
    <n v="1"/>
    <s v="50-100"/>
    <n v="0"/>
    <x v="0"/>
    <x v="3"/>
  </r>
  <r>
    <s v="73204-AND"/>
    <x v="0"/>
    <n v="46"/>
    <s v="Yes"/>
    <x v="10"/>
    <n v="0"/>
    <n v="25"/>
    <s v="None"/>
    <x v="0"/>
    <s v="Yes"/>
    <x v="0"/>
    <s v="Fiber Optic"/>
    <x v="0"/>
    <s v="Yes"/>
    <x v="1"/>
    <s v="No"/>
    <x v="0"/>
    <s v="No"/>
    <s v="No"/>
    <s v="Yes"/>
    <x v="0"/>
    <s v="Yes"/>
    <x v="1"/>
    <n v="95"/>
    <n v="6602.9"/>
    <n v="0"/>
    <n v="0"/>
    <n v="2179.1"/>
    <n v="8782"/>
    <s v="Stayed"/>
    <x v="0"/>
    <s v="other"/>
    <n v="0"/>
    <s v="50-100"/>
    <n v="0"/>
    <x v="0"/>
    <x v="0"/>
  </r>
  <r>
    <s v="43186-BIH"/>
    <x v="1"/>
    <n v="61"/>
    <s v="Yes"/>
    <x v="9"/>
    <n v="6"/>
    <n v="12"/>
    <s v="None"/>
    <x v="0"/>
    <s v="No"/>
    <x v="1"/>
    <s v="No"/>
    <x v="0"/>
    <s v="No"/>
    <x v="0"/>
    <s v="No"/>
    <x v="1"/>
    <s v="No"/>
    <s v="No"/>
    <s v="No"/>
    <x v="2"/>
    <s v="No"/>
    <x v="0"/>
    <n v="20.25"/>
    <n v="1566.9"/>
    <n v="0"/>
    <n v="0"/>
    <n v="3049.92"/>
    <n v="4616.82"/>
    <s v="Stayed"/>
    <x v="0"/>
    <s v="other"/>
    <n v="0"/>
    <s v="20-50"/>
    <n v="0"/>
    <x v="1"/>
    <x v="1"/>
  </r>
  <r>
    <s v="98612-WES"/>
    <x v="0"/>
    <n v="27"/>
    <s v="Yes"/>
    <x v="2"/>
    <n v="7"/>
    <n v="25"/>
    <s v="Deal 4"/>
    <x v="0"/>
    <s v="Yes"/>
    <x v="1"/>
    <s v="No"/>
    <x v="0"/>
    <s v="No"/>
    <x v="0"/>
    <s v="No"/>
    <x v="1"/>
    <s v="No"/>
    <s v="No"/>
    <s v="No"/>
    <x v="1"/>
    <s v="Yes"/>
    <x v="0"/>
    <n v="25.4"/>
    <n v="399.6"/>
    <n v="0"/>
    <n v="0"/>
    <n v="687.6"/>
    <n v="1087.2"/>
    <s v="Churned"/>
    <x v="4"/>
    <s v="Attitude of support person"/>
    <n v="1"/>
    <s v="20-50"/>
    <n v="0"/>
    <x v="2"/>
    <x v="0"/>
  </r>
  <r>
    <s v="71914-HAR"/>
    <x v="1"/>
    <n v="21"/>
    <s v="Yes"/>
    <x v="15"/>
    <n v="0"/>
    <n v="7"/>
    <s v="Deal 4"/>
    <x v="0"/>
    <s v="No"/>
    <x v="0"/>
    <s v="DSL"/>
    <x v="1"/>
    <s v="Yes"/>
    <x v="0"/>
    <s v="No"/>
    <x v="0"/>
    <s v="Yes"/>
    <s v="Yes"/>
    <s v="Yes"/>
    <x v="1"/>
    <s v="No"/>
    <x v="0"/>
    <n v="74.55"/>
    <n v="1215.8"/>
    <n v="0"/>
    <n v="0"/>
    <n v="763.3"/>
    <n v="1979.1"/>
    <s v="Stayed"/>
    <x v="0"/>
    <s v="other"/>
    <n v="0"/>
    <s v="50-100"/>
    <n v="0"/>
    <x v="2"/>
    <x v="3"/>
  </r>
  <r>
    <s v="73384-RAJ"/>
    <x v="1"/>
    <n v="31"/>
    <s v="No"/>
    <x v="8"/>
    <n v="3"/>
    <n v="23"/>
    <s v="Deal 5"/>
    <x v="0"/>
    <s v="Yes"/>
    <x v="0"/>
    <s v="Fiber Optic"/>
    <x v="1"/>
    <s v="No"/>
    <x v="0"/>
    <s v="Yes"/>
    <x v="0"/>
    <s v="Yes"/>
    <s v="Yes"/>
    <s v="Yes"/>
    <x v="1"/>
    <s v="Yes"/>
    <x v="1"/>
    <n v="103.35"/>
    <n v="847.3"/>
    <n v="0"/>
    <n v="0"/>
    <n v="157.44"/>
    <n v="1004.74"/>
    <s v="Churned"/>
    <x v="1"/>
    <s v="Competitor offered more data"/>
    <n v="1"/>
    <s v="&gt;100"/>
    <n v="0"/>
    <x v="2"/>
    <x v="2"/>
  </r>
  <r>
    <s v="15895-AND"/>
    <x v="0"/>
    <n v="40"/>
    <s v="Yes"/>
    <x v="10"/>
    <n v="3"/>
    <n v="14"/>
    <s v="None"/>
    <x v="0"/>
    <s v="Yes"/>
    <x v="1"/>
    <s v="No"/>
    <x v="0"/>
    <s v="No"/>
    <x v="0"/>
    <s v="No"/>
    <x v="1"/>
    <s v="No"/>
    <s v="No"/>
    <s v="No"/>
    <x v="0"/>
    <s v="No"/>
    <x v="2"/>
    <n v="24.4"/>
    <n v="203.95"/>
    <n v="0"/>
    <n v="0"/>
    <n v="185.44"/>
    <n v="389.39"/>
    <s v="Stayed"/>
    <x v="0"/>
    <s v="other"/>
    <n v="0"/>
    <s v="20-50"/>
    <n v="0"/>
    <x v="0"/>
    <x v="1"/>
  </r>
  <r>
    <s v="12536-KAR"/>
    <x v="0"/>
    <n v="40"/>
    <s v="Yes"/>
    <x v="3"/>
    <n v="1"/>
    <n v="35"/>
    <s v="None"/>
    <x v="1"/>
    <s v="No"/>
    <x v="0"/>
    <s v="Cable"/>
    <x v="0"/>
    <s v="No"/>
    <x v="1"/>
    <s v="No"/>
    <x v="0"/>
    <s v="No"/>
    <s v="No"/>
    <s v="No"/>
    <x v="0"/>
    <s v="Yes"/>
    <x v="0"/>
    <n v="38.1"/>
    <n v="970.4"/>
    <n v="0"/>
    <n v="100"/>
    <n v="0"/>
    <n v="1070.4000000000001"/>
    <s v="Stayed"/>
    <x v="0"/>
    <s v="other"/>
    <n v="0"/>
    <s v="20-50"/>
    <n v="0"/>
    <x v="0"/>
    <x v="0"/>
  </r>
  <r>
    <s v="61112-KER"/>
    <x v="1"/>
    <n v="53"/>
    <s v="Yes"/>
    <x v="20"/>
    <n v="10"/>
    <n v="7"/>
    <s v="None"/>
    <x v="0"/>
    <s v="No"/>
    <x v="1"/>
    <s v="No"/>
    <x v="0"/>
    <s v="No"/>
    <x v="0"/>
    <s v="No"/>
    <x v="1"/>
    <s v="No"/>
    <s v="No"/>
    <s v="No"/>
    <x v="1"/>
    <s v="Yes"/>
    <x v="0"/>
    <n v="20.05"/>
    <n v="218.5"/>
    <n v="0"/>
    <n v="0"/>
    <n v="138.30000000000001"/>
    <n v="356.8"/>
    <s v="Stayed"/>
    <x v="0"/>
    <s v="other"/>
    <n v="0"/>
    <s v="20-50"/>
    <n v="0"/>
    <x v="1"/>
    <x v="3"/>
  </r>
  <r>
    <s v="98767-WES"/>
    <x v="1"/>
    <n v="26"/>
    <s v="No"/>
    <x v="2"/>
    <n v="14"/>
    <n v="7"/>
    <s v="None"/>
    <x v="0"/>
    <s v="No"/>
    <x v="1"/>
    <s v="No"/>
    <x v="0"/>
    <s v="No"/>
    <x v="0"/>
    <s v="No"/>
    <x v="1"/>
    <s v="No"/>
    <s v="No"/>
    <s v="No"/>
    <x v="1"/>
    <s v="No"/>
    <x v="0"/>
    <n v="20.05"/>
    <n v="20.05"/>
    <n v="0"/>
    <n v="0"/>
    <n v="11.1"/>
    <n v="31.15"/>
    <s v="Joined"/>
    <x v="0"/>
    <s v="other"/>
    <n v="0"/>
    <s v="20-50"/>
    <n v="1"/>
    <x v="2"/>
    <x v="3"/>
  </r>
  <r>
    <s v="89147-ODI"/>
    <x v="1"/>
    <n v="23"/>
    <s v="Yes"/>
    <x v="19"/>
    <n v="2"/>
    <n v="6"/>
    <s v="Deal 1"/>
    <x v="0"/>
    <s v="Yes"/>
    <x v="1"/>
    <s v="No"/>
    <x v="0"/>
    <s v="No"/>
    <x v="0"/>
    <s v="No"/>
    <x v="1"/>
    <s v="No"/>
    <s v="No"/>
    <s v="No"/>
    <x v="2"/>
    <s v="No"/>
    <x v="0"/>
    <n v="26.45"/>
    <n v="1914.5"/>
    <n v="0"/>
    <n v="0"/>
    <n v="1599.84"/>
    <n v="3514.34"/>
    <s v="Stayed"/>
    <x v="0"/>
    <s v="other"/>
    <n v="0"/>
    <s v="20-50"/>
    <n v="0"/>
    <x v="2"/>
    <x v="3"/>
  </r>
  <r>
    <s v="65303-RAJ"/>
    <x v="1"/>
    <n v="26"/>
    <s v="No"/>
    <x v="8"/>
    <n v="15"/>
    <n v="8"/>
    <s v="Deal 2"/>
    <x v="0"/>
    <s v="Yes"/>
    <x v="0"/>
    <s v="DSL"/>
    <x v="1"/>
    <s v="No"/>
    <x v="0"/>
    <s v="Yes"/>
    <x v="1"/>
    <s v="Yes"/>
    <s v="Yes"/>
    <s v="Yes"/>
    <x v="0"/>
    <s v="Yes"/>
    <x v="0"/>
    <n v="71.900000000000006"/>
    <n v="3173.35"/>
    <n v="0"/>
    <n v="0"/>
    <n v="2068.3000000000002"/>
    <n v="5241.6499999999996"/>
    <s v="Stayed"/>
    <x v="0"/>
    <s v="other"/>
    <n v="0"/>
    <s v="50-100"/>
    <n v="0"/>
    <x v="2"/>
    <x v="3"/>
  </r>
  <r>
    <s v="15424-MAD"/>
    <x v="1"/>
    <n v="29"/>
    <s v="Yes"/>
    <x v="11"/>
    <n v="5"/>
    <n v="19"/>
    <s v="None"/>
    <x v="0"/>
    <s v="No"/>
    <x v="0"/>
    <s v="Cable"/>
    <x v="1"/>
    <s v="Yes"/>
    <x v="1"/>
    <s v="Yes"/>
    <x v="0"/>
    <s v="Yes"/>
    <s v="Yes"/>
    <s v="Yes"/>
    <x v="2"/>
    <s v="Yes"/>
    <x v="1"/>
    <n v="83.7"/>
    <n v="6096.9"/>
    <n v="0"/>
    <n v="0"/>
    <n v="1155.5999999999999"/>
    <n v="7252.5"/>
    <s v="Stayed"/>
    <x v="0"/>
    <s v="other"/>
    <n v="0"/>
    <s v="50-100"/>
    <n v="0"/>
    <x v="2"/>
    <x v="2"/>
  </r>
  <r>
    <s v="18987-TAM"/>
    <x v="1"/>
    <n v="33"/>
    <s v="No"/>
    <x v="4"/>
    <n v="14"/>
    <n v="22"/>
    <s v="Deal 5"/>
    <x v="0"/>
    <s v="No"/>
    <x v="0"/>
    <s v="DSL"/>
    <x v="1"/>
    <s v="No"/>
    <x v="0"/>
    <s v="No"/>
    <x v="1"/>
    <s v="No"/>
    <s v="No"/>
    <s v="Yes"/>
    <x v="0"/>
    <s v="No"/>
    <x v="0"/>
    <n v="48.6"/>
    <n v="422.3"/>
    <n v="20.45"/>
    <n v="0"/>
    <n v="270.63"/>
    <n v="672.48"/>
    <s v="Stayed"/>
    <x v="0"/>
    <s v="other"/>
    <n v="0"/>
    <s v="20-50"/>
    <n v="0"/>
    <x v="2"/>
    <x v="2"/>
  </r>
  <r>
    <s v="24584-MAH"/>
    <x v="0"/>
    <n v="42"/>
    <s v="Yes"/>
    <x v="1"/>
    <n v="9"/>
    <n v="7"/>
    <s v="Deal 2"/>
    <x v="0"/>
    <s v="Yes"/>
    <x v="0"/>
    <s v="Fiber Optic"/>
    <x v="0"/>
    <s v="No"/>
    <x v="0"/>
    <s v="Yes"/>
    <x v="0"/>
    <s v="Yes"/>
    <s v="Yes"/>
    <s v="Yes"/>
    <x v="0"/>
    <s v="No"/>
    <x v="1"/>
    <n v="99.4"/>
    <n v="5059.75"/>
    <n v="0"/>
    <n v="0"/>
    <n v="1303"/>
    <n v="6362.75"/>
    <s v="Stayed"/>
    <x v="0"/>
    <s v="other"/>
    <n v="0"/>
    <s v="50-100"/>
    <n v="0"/>
    <x v="0"/>
    <x v="3"/>
  </r>
  <r>
    <s v="92461-KAR"/>
    <x v="1"/>
    <n v="58"/>
    <s v="No"/>
    <x v="3"/>
    <n v="4"/>
    <n v="16"/>
    <s v="Deal 1"/>
    <x v="0"/>
    <s v="Yes"/>
    <x v="0"/>
    <s v="Cable"/>
    <x v="1"/>
    <s v="Yes"/>
    <x v="0"/>
    <s v="Yes"/>
    <x v="0"/>
    <s v="No"/>
    <s v="No"/>
    <s v="Yes"/>
    <x v="0"/>
    <s v="No"/>
    <x v="0"/>
    <n v="-6"/>
    <n v="4885.8500000000004"/>
    <n v="0"/>
    <n v="0"/>
    <n v="540.96"/>
    <n v="5426.81"/>
    <s v="Stayed"/>
    <x v="0"/>
    <s v="other"/>
    <n v="0"/>
    <s v="&lt;20"/>
    <n v="0"/>
    <x v="1"/>
    <x v="1"/>
  </r>
  <r>
    <s v="23053-PUN"/>
    <x v="0"/>
    <n v="26"/>
    <s v="Yes"/>
    <x v="13"/>
    <n v="2"/>
    <n v="7"/>
    <s v="None"/>
    <x v="0"/>
    <s v="No"/>
    <x v="0"/>
    <s v="DSL"/>
    <x v="1"/>
    <s v="No"/>
    <x v="1"/>
    <s v="No"/>
    <x v="1"/>
    <s v="Yes"/>
    <s v="Yes"/>
    <s v="Yes"/>
    <x v="0"/>
    <s v="No"/>
    <x v="0"/>
    <n v="64.849999999999994"/>
    <n v="950.75"/>
    <n v="0"/>
    <n v="0"/>
    <n v="655.35"/>
    <n v="1606.1"/>
    <s v="Stayed"/>
    <x v="0"/>
    <s v="other"/>
    <n v="0"/>
    <s v="50-100"/>
    <n v="0"/>
    <x v="2"/>
    <x v="3"/>
  </r>
  <r>
    <s v="66215-ASS"/>
    <x v="1"/>
    <n v="74"/>
    <s v="Yes"/>
    <x v="17"/>
    <n v="9"/>
    <n v="16"/>
    <s v="None"/>
    <x v="0"/>
    <s v="No"/>
    <x v="0"/>
    <s v="Cable"/>
    <x v="0"/>
    <s v="No"/>
    <x v="1"/>
    <s v="No"/>
    <x v="1"/>
    <s v="Yes"/>
    <s v="No"/>
    <s v="Yes"/>
    <x v="0"/>
    <s v="No"/>
    <x v="0"/>
    <n v="60.7"/>
    <n v="1597.4"/>
    <n v="0"/>
    <n v="0"/>
    <n v="445.12"/>
    <n v="2042.52"/>
    <s v="Stayed"/>
    <x v="0"/>
    <s v="other"/>
    <n v="0"/>
    <s v="50-100"/>
    <n v="0"/>
    <x v="1"/>
    <x v="1"/>
  </r>
  <r>
    <s v="93499-AND"/>
    <x v="0"/>
    <n v="64"/>
    <s v="Yes"/>
    <x v="10"/>
    <n v="6"/>
    <n v="23"/>
    <s v="Deal 3"/>
    <x v="0"/>
    <s v="Yes"/>
    <x v="1"/>
    <s v="No"/>
    <x v="0"/>
    <s v="No"/>
    <x v="0"/>
    <s v="No"/>
    <x v="1"/>
    <s v="No"/>
    <s v="No"/>
    <s v="No"/>
    <x v="1"/>
    <s v="Yes"/>
    <x v="1"/>
    <n v="25.75"/>
    <n v="882.55"/>
    <n v="0"/>
    <n v="0"/>
    <n v="866.6"/>
    <n v="1749.15"/>
    <s v="Stayed"/>
    <x v="0"/>
    <s v="other"/>
    <n v="0"/>
    <s v="20-50"/>
    <n v="0"/>
    <x v="1"/>
    <x v="2"/>
  </r>
  <r>
    <s v="34757-KAR"/>
    <x v="1"/>
    <n v="70"/>
    <s v="No"/>
    <x v="3"/>
    <n v="11"/>
    <n v="12"/>
    <s v="None"/>
    <x v="0"/>
    <s v="Yes"/>
    <x v="0"/>
    <s v="DSL"/>
    <x v="0"/>
    <s v="Yes"/>
    <x v="1"/>
    <s v="No"/>
    <x v="1"/>
    <s v="Yes"/>
    <s v="No"/>
    <s v="No"/>
    <x v="0"/>
    <s v="No"/>
    <x v="1"/>
    <n v="71.7"/>
    <n v="1497.05"/>
    <n v="0"/>
    <n v="100"/>
    <n v="636.29999999999995"/>
    <n v="2233.35"/>
    <s v="Stayed"/>
    <x v="0"/>
    <s v="other"/>
    <n v="0"/>
    <s v="50-100"/>
    <n v="0"/>
    <x v="1"/>
    <x v="1"/>
  </r>
  <r>
    <s v="61123-BIH"/>
    <x v="1"/>
    <n v="33"/>
    <s v="No"/>
    <x v="9"/>
    <n v="10"/>
    <n v="3"/>
    <s v="None"/>
    <x v="0"/>
    <s v="Yes"/>
    <x v="0"/>
    <s v="DSL"/>
    <x v="1"/>
    <s v="Yes"/>
    <x v="1"/>
    <s v="Yes"/>
    <x v="0"/>
    <s v="Yes"/>
    <s v="Yes"/>
    <s v="Yes"/>
    <x v="2"/>
    <s v="Yes"/>
    <x v="0"/>
    <n v="89.25"/>
    <n v="4652.3999999999996"/>
    <n v="0"/>
    <n v="0"/>
    <n v="353.6"/>
    <n v="5006"/>
    <s v="Stayed"/>
    <x v="0"/>
    <s v="other"/>
    <n v="0"/>
    <s v="50-100"/>
    <n v="0"/>
    <x v="2"/>
    <x v="4"/>
  </r>
  <r>
    <s v="52325-KAR"/>
    <x v="0"/>
    <n v="26"/>
    <s v="Yes"/>
    <x v="3"/>
    <n v="3"/>
    <n v="30"/>
    <s v="Deal 3"/>
    <x v="0"/>
    <s v="No"/>
    <x v="0"/>
    <s v="Cable"/>
    <x v="0"/>
    <s v="No"/>
    <x v="0"/>
    <s v="No"/>
    <x v="1"/>
    <s v="No"/>
    <s v="No"/>
    <s v="Yes"/>
    <x v="1"/>
    <s v="No"/>
    <x v="1"/>
    <n v="45.45"/>
    <n v="1233.1500000000001"/>
    <n v="0"/>
    <n v="0"/>
    <n v="755.82"/>
    <n v="1988.97"/>
    <s v="Stayed"/>
    <x v="0"/>
    <s v="other"/>
    <n v="0"/>
    <s v="20-50"/>
    <n v="0"/>
    <x v="2"/>
    <x v="0"/>
  </r>
  <r>
    <s v="66674-PUN"/>
    <x v="1"/>
    <n v="62"/>
    <s v="Yes"/>
    <x v="13"/>
    <n v="12"/>
    <n v="28"/>
    <s v="None"/>
    <x v="1"/>
    <s v="No"/>
    <x v="0"/>
    <s v="Cable"/>
    <x v="0"/>
    <s v="No"/>
    <x v="1"/>
    <s v="Yes"/>
    <x v="1"/>
    <s v="Yes"/>
    <s v="Yes"/>
    <s v="Yes"/>
    <x v="2"/>
    <s v="Yes"/>
    <x v="1"/>
    <n v="47.05"/>
    <n v="3263.6"/>
    <n v="0"/>
    <n v="0"/>
    <n v="0"/>
    <n v="3263.6"/>
    <s v="Stayed"/>
    <x v="0"/>
    <s v="other"/>
    <n v="0"/>
    <s v="20-50"/>
    <n v="0"/>
    <x v="1"/>
    <x v="0"/>
  </r>
  <r>
    <s v="42024-TAM"/>
    <x v="1"/>
    <n v="35"/>
    <s v="Yes"/>
    <x v="4"/>
    <n v="13"/>
    <n v="33"/>
    <s v="None"/>
    <x v="0"/>
    <s v="No"/>
    <x v="0"/>
    <s v="Fiber Optic"/>
    <x v="0"/>
    <s v="No"/>
    <x v="0"/>
    <s v="No"/>
    <x v="1"/>
    <s v="No"/>
    <s v="No"/>
    <s v="Yes"/>
    <x v="1"/>
    <s v="No"/>
    <x v="1"/>
    <n v="68.25"/>
    <n v="2171.15"/>
    <n v="0"/>
    <n v="0"/>
    <n v="951.72"/>
    <n v="3122.87"/>
    <s v="Churned"/>
    <x v="4"/>
    <s v="Attitude of support person"/>
    <n v="1"/>
    <s v="50-100"/>
    <n v="0"/>
    <x v="0"/>
    <x v="0"/>
  </r>
  <r>
    <s v="83612-TAM"/>
    <x v="1"/>
    <n v="61"/>
    <s v="No"/>
    <x v="4"/>
    <n v="3"/>
    <n v="24"/>
    <s v="Deal 1"/>
    <x v="0"/>
    <s v="No"/>
    <x v="0"/>
    <s v="Cable"/>
    <x v="1"/>
    <s v="Yes"/>
    <x v="1"/>
    <s v="Yes"/>
    <x v="1"/>
    <s v="No"/>
    <s v="No"/>
    <s v="Yes"/>
    <x v="2"/>
    <s v="No"/>
    <x v="0"/>
    <n v="65.849999999999994"/>
    <n v="4097.05"/>
    <n v="0"/>
    <n v="0"/>
    <n v="1776.06"/>
    <n v="5873.11"/>
    <s v="Stayed"/>
    <x v="0"/>
    <s v="other"/>
    <n v="0"/>
    <s v="50-100"/>
    <n v="0"/>
    <x v="1"/>
    <x v="0"/>
  </r>
  <r>
    <s v="29938-TEL"/>
    <x v="1"/>
    <n v="52"/>
    <s v="No"/>
    <x v="5"/>
    <n v="5"/>
    <n v="34"/>
    <s v="Deal 2"/>
    <x v="0"/>
    <s v="No"/>
    <x v="1"/>
    <s v="No"/>
    <x v="0"/>
    <s v="No"/>
    <x v="0"/>
    <s v="No"/>
    <x v="1"/>
    <s v="No"/>
    <s v="No"/>
    <s v="No"/>
    <x v="2"/>
    <s v="No"/>
    <x v="1"/>
    <n v="19.850000000000001"/>
    <n v="1128.0999999999999"/>
    <n v="0"/>
    <n v="0"/>
    <n v="1867.2"/>
    <n v="2995.3"/>
    <s v="Stayed"/>
    <x v="0"/>
    <s v="other"/>
    <n v="0"/>
    <s v="&lt;20"/>
    <n v="0"/>
    <x v="1"/>
    <x v="0"/>
  </r>
  <r>
    <s v="58516-UTT"/>
    <x v="1"/>
    <n v="69"/>
    <s v="No"/>
    <x v="7"/>
    <n v="4"/>
    <n v="30"/>
    <s v="None"/>
    <x v="0"/>
    <s v="Yes"/>
    <x v="1"/>
    <s v="No"/>
    <x v="0"/>
    <s v="No"/>
    <x v="0"/>
    <s v="No"/>
    <x v="1"/>
    <s v="No"/>
    <s v="No"/>
    <s v="No"/>
    <x v="2"/>
    <s v="No"/>
    <x v="1"/>
    <n v="24.65"/>
    <n v="1830.05"/>
    <n v="0"/>
    <n v="0"/>
    <n v="1758.24"/>
    <n v="3588.29"/>
    <s v="Stayed"/>
    <x v="0"/>
    <s v="other"/>
    <n v="0"/>
    <s v="20-50"/>
    <n v="0"/>
    <x v="1"/>
    <x v="0"/>
  </r>
  <r>
    <s v="88976-TEL"/>
    <x v="0"/>
    <n v="35"/>
    <s v="Yes"/>
    <x v="5"/>
    <n v="10"/>
    <n v="12"/>
    <s v="None"/>
    <x v="0"/>
    <s v="Yes"/>
    <x v="0"/>
    <s v="Fiber Optic"/>
    <x v="0"/>
    <s v="No"/>
    <x v="0"/>
    <s v="No"/>
    <x v="0"/>
    <s v="No"/>
    <s v="No"/>
    <s v="Yes"/>
    <x v="1"/>
    <s v="No"/>
    <x v="1"/>
    <n v="84.5"/>
    <n v="84.5"/>
    <n v="0"/>
    <n v="0"/>
    <n v="6.89"/>
    <n v="91.39"/>
    <s v="Churned"/>
    <x v="3"/>
    <s v="Price too high"/>
    <n v="1"/>
    <s v="50-100"/>
    <n v="0"/>
    <x v="0"/>
    <x v="1"/>
  </r>
  <r>
    <s v="46857-AND"/>
    <x v="0"/>
    <n v="29"/>
    <s v="Yes"/>
    <x v="10"/>
    <n v="8"/>
    <n v="6"/>
    <s v="Deal 3"/>
    <x v="0"/>
    <s v="Yes"/>
    <x v="0"/>
    <s v="Fiber Optic"/>
    <x v="0"/>
    <s v="No"/>
    <x v="1"/>
    <s v="Yes"/>
    <x v="0"/>
    <s v="No"/>
    <s v="No"/>
    <s v="Yes"/>
    <x v="0"/>
    <s v="No"/>
    <x v="1"/>
    <n v="95"/>
    <n v="3605.6"/>
    <n v="0"/>
    <n v="0"/>
    <n v="150.1"/>
    <n v="3755.7"/>
    <s v="Stayed"/>
    <x v="0"/>
    <s v="other"/>
    <n v="0"/>
    <s v="50-100"/>
    <n v="0"/>
    <x v="2"/>
    <x v="3"/>
  </r>
  <r>
    <s v="74575-HAR"/>
    <x v="1"/>
    <n v="81"/>
    <s v="Yes"/>
    <x v="15"/>
    <n v="0"/>
    <n v="13"/>
    <s v="None"/>
    <x v="0"/>
    <s v="Yes"/>
    <x v="0"/>
    <s v="Fiber Optic"/>
    <x v="0"/>
    <s v="Yes"/>
    <x v="1"/>
    <s v="No"/>
    <x v="0"/>
    <s v="Yes"/>
    <s v="No"/>
    <s v="Yes"/>
    <x v="0"/>
    <s v="Yes"/>
    <x v="0"/>
    <n v="104.4"/>
    <n v="6405"/>
    <n v="0"/>
    <n v="0"/>
    <n v="2141.71"/>
    <n v="8546.7099999999991"/>
    <s v="Churned"/>
    <x v="1"/>
    <s v="Competitor had better devices"/>
    <n v="1"/>
    <s v="&gt;100"/>
    <n v="0"/>
    <x v="1"/>
    <x v="1"/>
  </r>
  <r>
    <s v="33278-KER"/>
    <x v="1"/>
    <n v="50"/>
    <s v="Yes"/>
    <x v="20"/>
    <n v="13"/>
    <n v="36"/>
    <s v="Deal 4"/>
    <x v="0"/>
    <s v="Yes"/>
    <x v="0"/>
    <s v="Fiber Optic"/>
    <x v="1"/>
    <s v="No"/>
    <x v="0"/>
    <s v="No"/>
    <x v="1"/>
    <s v="No"/>
    <s v="No"/>
    <s v="Yes"/>
    <x v="1"/>
    <s v="No"/>
    <x v="1"/>
    <n v="78.900000000000006"/>
    <n v="1348.95"/>
    <n v="0"/>
    <n v="0"/>
    <n v="359.55"/>
    <n v="1708.5"/>
    <s v="Stayed"/>
    <x v="0"/>
    <s v="other"/>
    <n v="0"/>
    <s v="50-100"/>
    <n v="0"/>
    <x v="1"/>
    <x v="0"/>
  </r>
  <r>
    <s v="94901-HAR"/>
    <x v="0"/>
    <n v="36"/>
    <s v="Yes"/>
    <x v="15"/>
    <n v="5"/>
    <n v="32"/>
    <s v="Deal 2"/>
    <x v="0"/>
    <s v="Yes"/>
    <x v="0"/>
    <s v="Fiber Optic"/>
    <x v="0"/>
    <s v="No"/>
    <x v="0"/>
    <s v="No"/>
    <x v="1"/>
    <s v="No"/>
    <s v="No"/>
    <s v="Yes"/>
    <x v="1"/>
    <s v="No"/>
    <x v="1"/>
    <n v="72.8"/>
    <n v="3249.4"/>
    <n v="0"/>
    <n v="0"/>
    <n v="1890.6"/>
    <n v="5140"/>
    <s v="Stayed"/>
    <x v="0"/>
    <s v="other"/>
    <n v="0"/>
    <s v="50-100"/>
    <n v="0"/>
    <x v="0"/>
    <x v="0"/>
  </r>
  <r>
    <s v="44243-AND"/>
    <x v="0"/>
    <n v="53"/>
    <s v="Yes"/>
    <x v="10"/>
    <n v="0"/>
    <n v="11"/>
    <s v="None"/>
    <x v="0"/>
    <s v="Yes"/>
    <x v="0"/>
    <s v="Cable"/>
    <x v="1"/>
    <s v="No"/>
    <x v="0"/>
    <s v="No"/>
    <x v="1"/>
    <s v="No"/>
    <s v="No"/>
    <s v="No"/>
    <x v="1"/>
    <s v="Yes"/>
    <x v="1"/>
    <n v="53.8"/>
    <n v="283.95"/>
    <n v="0"/>
    <n v="10"/>
    <n v="247"/>
    <n v="540.95000000000005"/>
    <s v="Stayed"/>
    <x v="0"/>
    <s v="other"/>
    <n v="0"/>
    <s v="50-100"/>
    <n v="0"/>
    <x v="1"/>
    <x v="3"/>
  </r>
  <r>
    <s v="46868-RAJ"/>
    <x v="0"/>
    <n v="63"/>
    <s v="No"/>
    <x v="8"/>
    <n v="2"/>
    <n v="31"/>
    <s v="Deal 3"/>
    <x v="0"/>
    <s v="No"/>
    <x v="0"/>
    <s v="Fiber Optic"/>
    <x v="0"/>
    <s v="No"/>
    <x v="0"/>
    <s v="No"/>
    <x v="1"/>
    <s v="Yes"/>
    <s v="Yes"/>
    <s v="Yes"/>
    <x v="0"/>
    <s v="Yes"/>
    <x v="1"/>
    <n v="78.95"/>
    <n v="2647.2"/>
    <n v="0"/>
    <n v="0"/>
    <n v="120.36"/>
    <n v="2767.56"/>
    <s v="Stayed"/>
    <x v="0"/>
    <s v="other"/>
    <n v="0"/>
    <s v="50-100"/>
    <n v="0"/>
    <x v="1"/>
    <x v="0"/>
  </r>
  <r>
    <s v="84798-PUN"/>
    <x v="1"/>
    <n v="59"/>
    <s v="No"/>
    <x v="13"/>
    <n v="1"/>
    <n v="6"/>
    <s v="Deal 4"/>
    <x v="0"/>
    <s v="Yes"/>
    <x v="0"/>
    <s v="Fiber Optic"/>
    <x v="0"/>
    <s v="No"/>
    <x v="1"/>
    <s v="No"/>
    <x v="1"/>
    <s v="No"/>
    <s v="No"/>
    <s v="Yes"/>
    <x v="1"/>
    <s v="No"/>
    <x v="1"/>
    <n v="80.05"/>
    <n v="1345.65"/>
    <n v="0"/>
    <n v="0"/>
    <n v="764.32"/>
    <n v="2109.9699999999998"/>
    <s v="Stayed"/>
    <x v="0"/>
    <s v="other"/>
    <n v="0"/>
    <s v="50-100"/>
    <n v="0"/>
    <x v="1"/>
    <x v="3"/>
  </r>
  <r>
    <s v="34319-MAH"/>
    <x v="1"/>
    <n v="82"/>
    <s v="Yes"/>
    <x v="1"/>
    <n v="3"/>
    <n v="17"/>
    <s v="None"/>
    <x v="0"/>
    <s v="No"/>
    <x v="0"/>
    <s v="DSL"/>
    <x v="1"/>
    <s v="Yes"/>
    <x v="0"/>
    <s v="No"/>
    <x v="1"/>
    <s v="No"/>
    <s v="No"/>
    <s v="Yes"/>
    <x v="2"/>
    <s v="Yes"/>
    <x v="1"/>
    <n v="54.55"/>
    <n v="825.1"/>
    <n v="0"/>
    <n v="0"/>
    <n v="568.48"/>
    <n v="1393.58"/>
    <s v="Stayed"/>
    <x v="0"/>
    <s v="other"/>
    <n v="0"/>
    <s v="50-100"/>
    <n v="0"/>
    <x v="1"/>
    <x v="1"/>
  </r>
  <r>
    <s v="91670-UTT"/>
    <x v="1"/>
    <n v="75"/>
    <s v="Yes"/>
    <x v="7"/>
    <n v="10"/>
    <n v="32"/>
    <s v="None"/>
    <x v="0"/>
    <s v="Yes"/>
    <x v="0"/>
    <s v="Fiber Optic"/>
    <x v="0"/>
    <s v="No"/>
    <x v="0"/>
    <s v="No"/>
    <x v="1"/>
    <s v="No"/>
    <s v="No"/>
    <s v="Yes"/>
    <x v="1"/>
    <s v="Yes"/>
    <x v="1"/>
    <n v="75.75"/>
    <n v="606.25"/>
    <n v="0"/>
    <n v="0"/>
    <n v="110.4"/>
    <n v="716.65"/>
    <s v="Churned"/>
    <x v="1"/>
    <s v="Competitor offered more data"/>
    <n v="1"/>
    <s v="50-100"/>
    <n v="0"/>
    <x v="1"/>
    <x v="0"/>
  </r>
  <r>
    <s v="87963-UTT"/>
    <x v="0"/>
    <n v="27"/>
    <s v="No"/>
    <x v="7"/>
    <n v="4"/>
    <n v="10"/>
    <s v="Deal 2"/>
    <x v="0"/>
    <s v="Yes"/>
    <x v="0"/>
    <s v="Fiber Optic"/>
    <x v="1"/>
    <s v="Yes"/>
    <x v="1"/>
    <s v="No"/>
    <x v="0"/>
    <s v="Yes"/>
    <s v="Yes"/>
    <s v="Yes"/>
    <x v="1"/>
    <s v="Yes"/>
    <x v="1"/>
    <n v="111.45"/>
    <n v="5315.1"/>
    <n v="0"/>
    <n v="0"/>
    <n v="1073.28"/>
    <n v="6388.38"/>
    <s v="Stayed"/>
    <x v="0"/>
    <s v="other"/>
    <n v="0"/>
    <s v="&gt;100"/>
    <n v="0"/>
    <x v="2"/>
    <x v="3"/>
  </r>
  <r>
    <s v="79427-BIH"/>
    <x v="1"/>
    <n v="50"/>
    <s v="Yes"/>
    <x v="9"/>
    <n v="10"/>
    <n v="1"/>
    <s v="Deal 2"/>
    <x v="1"/>
    <s v="No"/>
    <x v="0"/>
    <s v="DSL"/>
    <x v="1"/>
    <s v="No"/>
    <x v="1"/>
    <s v="Yes"/>
    <x v="0"/>
    <s v="Yes"/>
    <s v="Yes"/>
    <s v="Yes"/>
    <x v="2"/>
    <s v="No"/>
    <x v="0"/>
    <n v="59.85"/>
    <n v="3590.2"/>
    <n v="0"/>
    <n v="0"/>
    <n v="0"/>
    <n v="3590.2"/>
    <s v="Stayed"/>
    <x v="0"/>
    <s v="other"/>
    <n v="0"/>
    <s v="50-100"/>
    <n v="0"/>
    <x v="1"/>
    <x v="4"/>
  </r>
  <r>
    <s v="27136-JAM"/>
    <x v="1"/>
    <n v="52"/>
    <s v="Yes"/>
    <x v="16"/>
    <n v="3"/>
    <n v="24"/>
    <s v="Deal 3"/>
    <x v="0"/>
    <s v="No"/>
    <x v="0"/>
    <s v="Fiber Optic"/>
    <x v="1"/>
    <s v="Yes"/>
    <x v="0"/>
    <s v="No"/>
    <x v="1"/>
    <s v="No"/>
    <s v="No"/>
    <s v="Yes"/>
    <x v="1"/>
    <s v="Yes"/>
    <x v="1"/>
    <n v="79.849999999999994"/>
    <n v="2015.35"/>
    <n v="0"/>
    <n v="0"/>
    <n v="670.25"/>
    <n v="2685.6"/>
    <s v="Churned"/>
    <x v="1"/>
    <s v="Competitor made better offer"/>
    <n v="1"/>
    <s v="50-100"/>
    <n v="0"/>
    <x v="1"/>
    <x v="0"/>
  </r>
  <r>
    <s v="55127-UTT"/>
    <x v="0"/>
    <n v="70"/>
    <s v="No"/>
    <x v="7"/>
    <n v="0"/>
    <n v="30"/>
    <s v="Deal 1"/>
    <x v="0"/>
    <s v="Yes"/>
    <x v="0"/>
    <s v="Fiber Optic"/>
    <x v="0"/>
    <s v="Yes"/>
    <x v="1"/>
    <s v="Yes"/>
    <x v="0"/>
    <s v="Yes"/>
    <s v="Yes"/>
    <s v="Yes"/>
    <x v="2"/>
    <s v="Yes"/>
    <x v="1"/>
    <n v="108.1"/>
    <n v="7774.05"/>
    <n v="0"/>
    <n v="0"/>
    <n v="1934.64"/>
    <n v="9708.69"/>
    <s v="Stayed"/>
    <x v="0"/>
    <s v="other"/>
    <n v="0"/>
    <s v="&gt;100"/>
    <n v="0"/>
    <x v="1"/>
    <x v="0"/>
  </r>
  <r>
    <s v="81349-KAR"/>
    <x v="0"/>
    <n v="72"/>
    <s v="No"/>
    <x v="3"/>
    <n v="14"/>
    <n v="19"/>
    <s v="Deal 1"/>
    <x v="0"/>
    <s v="Yes"/>
    <x v="0"/>
    <s v="Fiber Optic"/>
    <x v="0"/>
    <s v="No"/>
    <x v="1"/>
    <s v="Yes"/>
    <x v="0"/>
    <s v="Yes"/>
    <s v="No"/>
    <s v="No"/>
    <x v="0"/>
    <s v="Yes"/>
    <x v="0"/>
    <n v="102.85"/>
    <n v="6976.75"/>
    <n v="0"/>
    <n v="60"/>
    <n v="767.58"/>
    <n v="7804.33"/>
    <s v="Stayed"/>
    <x v="0"/>
    <s v="other"/>
    <n v="0"/>
    <s v="&gt;100"/>
    <n v="0"/>
    <x v="1"/>
    <x v="2"/>
  </r>
  <r>
    <s v="97246-MAH"/>
    <x v="1"/>
    <n v="33"/>
    <s v="Yes"/>
    <x v="1"/>
    <n v="10"/>
    <n v="2"/>
    <s v="None"/>
    <x v="0"/>
    <s v="No"/>
    <x v="0"/>
    <s v="DSL"/>
    <x v="1"/>
    <s v="Yes"/>
    <x v="0"/>
    <s v="Yes"/>
    <x v="1"/>
    <s v="Yes"/>
    <s v="Yes"/>
    <s v="Yes"/>
    <x v="1"/>
    <s v="Yes"/>
    <x v="0"/>
    <n v="71.349999999999994"/>
    <n v="2847.2"/>
    <n v="0"/>
    <n v="0"/>
    <n v="1165.5999999999999"/>
    <n v="4012.8"/>
    <s v="Stayed"/>
    <x v="0"/>
    <s v="other"/>
    <n v="0"/>
    <s v="50-100"/>
    <n v="0"/>
    <x v="2"/>
    <x v="4"/>
  </r>
  <r>
    <s v="77392-KAR"/>
    <x v="1"/>
    <n v="74"/>
    <s v="Yes"/>
    <x v="3"/>
    <n v="3"/>
    <n v="11"/>
    <s v="None"/>
    <x v="1"/>
    <s v="No"/>
    <x v="0"/>
    <s v="DSL"/>
    <x v="0"/>
    <s v="No"/>
    <x v="0"/>
    <s v="No"/>
    <x v="0"/>
    <s v="Yes"/>
    <s v="No"/>
    <s v="Yes"/>
    <x v="0"/>
    <s v="Yes"/>
    <x v="1"/>
    <n v="45.25"/>
    <n v="3264.45"/>
    <n v="0"/>
    <n v="0"/>
    <n v="0"/>
    <n v="3264.45"/>
    <s v="Churned"/>
    <x v="4"/>
    <s v="Attitude of service provider"/>
    <n v="1"/>
    <s v="20-50"/>
    <n v="0"/>
    <x v="1"/>
    <x v="3"/>
  </r>
  <r>
    <s v="96782-MAH"/>
    <x v="1"/>
    <n v="59"/>
    <s v="Yes"/>
    <x v="1"/>
    <n v="11"/>
    <n v="23"/>
    <s v="Deal 4"/>
    <x v="0"/>
    <s v="No"/>
    <x v="1"/>
    <s v="No"/>
    <x v="0"/>
    <s v="No"/>
    <x v="0"/>
    <s v="No"/>
    <x v="1"/>
    <s v="No"/>
    <s v="No"/>
    <s v="No"/>
    <x v="0"/>
    <s v="No"/>
    <x v="1"/>
    <n v="-9"/>
    <n v="405.6"/>
    <n v="0"/>
    <n v="0"/>
    <n v="606.51"/>
    <n v="1012.11"/>
    <s v="Stayed"/>
    <x v="0"/>
    <s v="other"/>
    <n v="0"/>
    <s v="&lt;20"/>
    <n v="0"/>
    <x v="1"/>
    <x v="2"/>
  </r>
  <r>
    <s v="79111-MAD"/>
    <x v="1"/>
    <n v="71"/>
    <s v="Yes"/>
    <x v="11"/>
    <n v="10"/>
    <n v="7"/>
    <s v="Deal 3"/>
    <x v="0"/>
    <s v="Yes"/>
    <x v="0"/>
    <s v="Fiber Optic"/>
    <x v="0"/>
    <s v="No"/>
    <x v="0"/>
    <s v="No"/>
    <x v="0"/>
    <s v="No"/>
    <s v="No"/>
    <s v="Yes"/>
    <x v="1"/>
    <s v="Yes"/>
    <x v="1"/>
    <n v="85.7"/>
    <n v="3171.15"/>
    <n v="0"/>
    <n v="0"/>
    <n v="1724.57"/>
    <n v="4895.72"/>
    <s v="Churned"/>
    <x v="1"/>
    <s v="Competitor offered higher download speeds"/>
    <n v="1"/>
    <s v="50-100"/>
    <n v="0"/>
    <x v="1"/>
    <x v="3"/>
  </r>
  <r>
    <s v="88195-TAM"/>
    <x v="1"/>
    <n v="58"/>
    <s v="No"/>
    <x v="4"/>
    <n v="5"/>
    <n v="24"/>
    <s v="None"/>
    <x v="0"/>
    <s v="Yes"/>
    <x v="0"/>
    <s v="DSL"/>
    <x v="0"/>
    <s v="No"/>
    <x v="1"/>
    <s v="Yes"/>
    <x v="1"/>
    <s v="Yes"/>
    <s v="Yes"/>
    <s v="Yes"/>
    <x v="2"/>
    <s v="No"/>
    <x v="1"/>
    <n v="69.5"/>
    <n v="3418.2"/>
    <n v="5.73"/>
    <n v="0"/>
    <n v="1352"/>
    <n v="4764.47"/>
    <s v="Stayed"/>
    <x v="0"/>
    <s v="other"/>
    <n v="0"/>
    <s v="50-100"/>
    <n v="0"/>
    <x v="1"/>
    <x v="0"/>
  </r>
  <r>
    <s v="69387-RAJ"/>
    <x v="1"/>
    <n v="36"/>
    <s v="No"/>
    <x v="8"/>
    <n v="2"/>
    <n v="29"/>
    <s v="None"/>
    <x v="0"/>
    <s v="No"/>
    <x v="0"/>
    <s v="DSL"/>
    <x v="1"/>
    <s v="Yes"/>
    <x v="1"/>
    <s v="No"/>
    <x v="1"/>
    <s v="No"/>
    <s v="No"/>
    <s v="Yes"/>
    <x v="2"/>
    <s v="No"/>
    <x v="1"/>
    <n v="60.5"/>
    <n v="3694.45"/>
    <n v="0"/>
    <n v="0"/>
    <n v="2594.4"/>
    <n v="6288.85"/>
    <s v="Stayed"/>
    <x v="0"/>
    <s v="other"/>
    <n v="0"/>
    <s v="50-100"/>
    <n v="0"/>
    <x v="0"/>
    <x v="0"/>
  </r>
  <r>
    <s v="13642-TAM"/>
    <x v="1"/>
    <n v="24"/>
    <s v="No"/>
    <x v="4"/>
    <n v="8"/>
    <n v="9"/>
    <s v="Deal 5"/>
    <x v="0"/>
    <s v="No"/>
    <x v="1"/>
    <s v="No"/>
    <x v="0"/>
    <s v="No"/>
    <x v="0"/>
    <s v="No"/>
    <x v="1"/>
    <s v="No"/>
    <s v="No"/>
    <s v="No"/>
    <x v="1"/>
    <s v="Yes"/>
    <x v="0"/>
    <n v="20.45"/>
    <n v="162.30000000000001"/>
    <n v="0"/>
    <n v="0"/>
    <n v="281.68"/>
    <n v="443.98"/>
    <s v="Stayed"/>
    <x v="0"/>
    <s v="other"/>
    <n v="0"/>
    <s v="20-50"/>
    <n v="0"/>
    <x v="2"/>
    <x v="3"/>
  </r>
  <r>
    <s v="78909-TAM"/>
    <x v="1"/>
    <n v="74"/>
    <s v="No"/>
    <x v="4"/>
    <n v="5"/>
    <n v="30"/>
    <s v="Deal 2"/>
    <x v="0"/>
    <s v="Yes"/>
    <x v="0"/>
    <s v="Fiber Optic"/>
    <x v="0"/>
    <s v="Yes"/>
    <x v="1"/>
    <s v="No"/>
    <x v="0"/>
    <s v="Yes"/>
    <s v="No"/>
    <s v="Yes"/>
    <x v="1"/>
    <s v="Yes"/>
    <x v="1"/>
    <n v="103"/>
    <n v="4414.3"/>
    <n v="0"/>
    <n v="0"/>
    <n v="749.49"/>
    <n v="5163.79"/>
    <s v="Churned"/>
    <x v="1"/>
    <s v="Competitor had better devices"/>
    <n v="1"/>
    <s v="&gt;100"/>
    <n v="0"/>
    <x v="1"/>
    <x v="0"/>
  </r>
  <r>
    <s v="48067-MAH"/>
    <x v="0"/>
    <n v="33"/>
    <s v="Yes"/>
    <x v="1"/>
    <n v="8"/>
    <n v="26"/>
    <s v="Deal 4"/>
    <x v="0"/>
    <s v="No"/>
    <x v="0"/>
    <s v="DSL"/>
    <x v="1"/>
    <s v="No"/>
    <x v="0"/>
    <s v="Yes"/>
    <x v="0"/>
    <s v="No"/>
    <s v="No"/>
    <s v="Yes"/>
    <x v="1"/>
    <s v="No"/>
    <x v="1"/>
    <n v="62.25"/>
    <n v="612.95000000000005"/>
    <n v="0"/>
    <n v="0"/>
    <n v="76.5"/>
    <n v="689.45"/>
    <s v="Stayed"/>
    <x v="0"/>
    <s v="other"/>
    <n v="0"/>
    <s v="50-100"/>
    <n v="0"/>
    <x v="2"/>
    <x v="0"/>
  </r>
  <r>
    <s v="64905-UTT"/>
    <x v="1"/>
    <n v="64"/>
    <s v="No"/>
    <x v="7"/>
    <n v="11"/>
    <n v="27"/>
    <s v="None"/>
    <x v="0"/>
    <s v="Yes"/>
    <x v="0"/>
    <s v="Fiber Optic"/>
    <x v="0"/>
    <s v="Yes"/>
    <x v="1"/>
    <s v="No"/>
    <x v="0"/>
    <s v="Yes"/>
    <s v="Yes"/>
    <s v="Yes"/>
    <x v="1"/>
    <s v="Yes"/>
    <x v="1"/>
    <n v="105.3"/>
    <n v="1275.6500000000001"/>
    <n v="0"/>
    <n v="0"/>
    <n v="203.52"/>
    <n v="1479.17"/>
    <s v="Stayed"/>
    <x v="0"/>
    <s v="other"/>
    <n v="0"/>
    <s v="&gt;100"/>
    <n v="0"/>
    <x v="1"/>
    <x v="0"/>
  </r>
  <r>
    <s v="29403-UTT"/>
    <x v="0"/>
    <n v="59"/>
    <s v="Yes"/>
    <x v="7"/>
    <n v="14"/>
    <n v="23"/>
    <s v="None"/>
    <x v="0"/>
    <s v="No"/>
    <x v="0"/>
    <s v="Fiber Optic"/>
    <x v="0"/>
    <s v="No"/>
    <x v="0"/>
    <s v="No"/>
    <x v="1"/>
    <s v="No"/>
    <s v="No"/>
    <s v="Yes"/>
    <x v="1"/>
    <s v="Yes"/>
    <x v="0"/>
    <n v="70.349999999999994"/>
    <n v="2552.9"/>
    <n v="0"/>
    <n v="0"/>
    <n v="1067.08"/>
    <n v="3619.98"/>
    <s v="Stayed"/>
    <x v="0"/>
    <s v="other"/>
    <n v="0"/>
    <s v="50-100"/>
    <n v="0"/>
    <x v="1"/>
    <x v="2"/>
  </r>
  <r>
    <s v="65731-ASS"/>
    <x v="0"/>
    <n v="40"/>
    <s v="Yes"/>
    <x v="17"/>
    <n v="10"/>
    <n v="12"/>
    <s v="None"/>
    <x v="0"/>
    <s v="No"/>
    <x v="0"/>
    <s v="Fiber Optic"/>
    <x v="0"/>
    <s v="Yes"/>
    <x v="0"/>
    <s v="Yes"/>
    <x v="1"/>
    <s v="No"/>
    <s v="No"/>
    <s v="Yes"/>
    <x v="1"/>
    <s v="No"/>
    <x v="1"/>
    <n v="79.400000000000006"/>
    <n v="4238.45"/>
    <n v="0"/>
    <n v="0"/>
    <n v="739.75"/>
    <n v="4978.2"/>
    <s v="Stayed"/>
    <x v="0"/>
    <s v="other"/>
    <n v="0"/>
    <s v="50-100"/>
    <n v="0"/>
    <x v="0"/>
    <x v="1"/>
  </r>
  <r>
    <s v="28594-TAM"/>
    <x v="1"/>
    <n v="59"/>
    <s v="Yes"/>
    <x v="4"/>
    <n v="7"/>
    <n v="20"/>
    <s v="Deal 2"/>
    <x v="0"/>
    <s v="No"/>
    <x v="0"/>
    <s v="Cable"/>
    <x v="1"/>
    <s v="No"/>
    <x v="1"/>
    <s v="Yes"/>
    <x v="1"/>
    <s v="No"/>
    <s v="No"/>
    <s v="Yes"/>
    <x v="0"/>
    <s v="Yes"/>
    <x v="0"/>
    <n v="59.3"/>
    <n v="3274.35"/>
    <n v="0"/>
    <n v="0"/>
    <n v="1074.45"/>
    <n v="4348.8"/>
    <s v="Stayed"/>
    <x v="0"/>
    <s v="other"/>
    <n v="0"/>
    <s v="50-100"/>
    <n v="0"/>
    <x v="1"/>
    <x v="2"/>
  </r>
  <r>
    <s v="94746-ODI"/>
    <x v="1"/>
    <n v="46"/>
    <s v="Yes"/>
    <x v="19"/>
    <n v="3"/>
    <n v="7"/>
    <s v="Deal 5"/>
    <x v="0"/>
    <s v="No"/>
    <x v="0"/>
    <s v="Fiber Optic"/>
    <x v="0"/>
    <s v="No"/>
    <x v="0"/>
    <s v="No"/>
    <x v="1"/>
    <s v="No"/>
    <s v="No"/>
    <s v="Yes"/>
    <x v="1"/>
    <s v="No"/>
    <x v="1"/>
    <n v="69.95"/>
    <n v="69.95"/>
    <n v="0"/>
    <n v="0"/>
    <n v="27.58"/>
    <n v="97.53"/>
    <s v="Churned"/>
    <x v="0"/>
    <s v="Moved"/>
    <n v="1"/>
    <s v="50-100"/>
    <n v="0"/>
    <x v="0"/>
    <x v="3"/>
  </r>
  <r>
    <s v="39810-GUJ"/>
    <x v="1"/>
    <n v="72"/>
    <s v="No"/>
    <x v="6"/>
    <n v="12"/>
    <n v="23"/>
    <s v="None"/>
    <x v="0"/>
    <s v="No"/>
    <x v="0"/>
    <s v="Fiber Optic"/>
    <x v="0"/>
    <s v="No"/>
    <x v="0"/>
    <s v="No"/>
    <x v="0"/>
    <s v="Yes"/>
    <s v="Yes"/>
    <s v="No"/>
    <x v="1"/>
    <s v="Yes"/>
    <x v="1"/>
    <n v="90.5"/>
    <n v="1201.1500000000001"/>
    <n v="29.84"/>
    <n v="140"/>
    <n v="339.43"/>
    <n v="1650.74"/>
    <s v="Churned"/>
    <x v="1"/>
    <s v="Competitor had better devices"/>
    <n v="1"/>
    <s v="50-100"/>
    <n v="0"/>
    <x v="1"/>
    <x v="2"/>
  </r>
  <r>
    <s v="84823-JAM"/>
    <x v="0"/>
    <n v="33"/>
    <s v="Yes"/>
    <x v="16"/>
    <n v="11"/>
    <n v="22"/>
    <s v="None"/>
    <x v="0"/>
    <s v="Yes"/>
    <x v="0"/>
    <s v="DSL"/>
    <x v="0"/>
    <s v="Yes"/>
    <x v="1"/>
    <s v="Yes"/>
    <x v="0"/>
    <s v="Yes"/>
    <s v="Yes"/>
    <s v="No"/>
    <x v="0"/>
    <s v="No"/>
    <x v="0"/>
    <n v="85.1"/>
    <n v="3662.25"/>
    <n v="0"/>
    <n v="30"/>
    <n v="107.07"/>
    <n v="3799.32"/>
    <s v="Stayed"/>
    <x v="0"/>
    <s v="other"/>
    <n v="0"/>
    <s v="50-100"/>
    <n v="0"/>
    <x v="2"/>
    <x v="2"/>
  </r>
  <r>
    <s v="64312-ASS"/>
    <x v="1"/>
    <n v="27"/>
    <s v="No"/>
    <x v="17"/>
    <n v="4"/>
    <n v="35"/>
    <s v="Deal 2"/>
    <x v="0"/>
    <s v="No"/>
    <x v="1"/>
    <s v="No"/>
    <x v="0"/>
    <s v="No"/>
    <x v="0"/>
    <s v="No"/>
    <x v="1"/>
    <s v="No"/>
    <s v="No"/>
    <s v="No"/>
    <x v="2"/>
    <s v="No"/>
    <x v="2"/>
    <n v="19.75"/>
    <n v="1124.2"/>
    <n v="0"/>
    <n v="0"/>
    <n v="916.22"/>
    <n v="2040.42"/>
    <s v="Stayed"/>
    <x v="0"/>
    <s v="other"/>
    <n v="0"/>
    <s v="&lt;20"/>
    <n v="0"/>
    <x v="2"/>
    <x v="0"/>
  </r>
  <r>
    <s v="44208-AND"/>
    <x v="1"/>
    <n v="25"/>
    <s v="Yes"/>
    <x v="10"/>
    <n v="2"/>
    <n v="20"/>
    <s v="None"/>
    <x v="0"/>
    <s v="Yes"/>
    <x v="0"/>
    <s v="DSL"/>
    <x v="0"/>
    <s v="Yes"/>
    <x v="1"/>
    <s v="No"/>
    <x v="0"/>
    <s v="No"/>
    <s v="No"/>
    <s v="No"/>
    <x v="1"/>
    <s v="Yes"/>
    <x v="1"/>
    <n v="69.150000000000006"/>
    <n v="235"/>
    <n v="0"/>
    <n v="0"/>
    <n v="72.84"/>
    <n v="307.83999999999997"/>
    <s v="Joined"/>
    <x v="0"/>
    <s v="other"/>
    <n v="0"/>
    <s v="50-100"/>
    <n v="1"/>
    <x v="2"/>
    <x v="2"/>
  </r>
  <r>
    <s v="29682-HAR"/>
    <x v="1"/>
    <n v="40"/>
    <s v="Yes"/>
    <x v="15"/>
    <n v="15"/>
    <n v="25"/>
    <s v="Deal 1"/>
    <x v="0"/>
    <s v="Yes"/>
    <x v="0"/>
    <s v="Fiber Optic"/>
    <x v="0"/>
    <s v="Yes"/>
    <x v="1"/>
    <s v="No"/>
    <x v="1"/>
    <s v="Yes"/>
    <s v="Yes"/>
    <s v="No"/>
    <x v="2"/>
    <s v="Yes"/>
    <x v="1"/>
    <n v="93.15"/>
    <n v="6368.2"/>
    <n v="0"/>
    <n v="90"/>
    <n v="1165.8"/>
    <n v="7624"/>
    <s v="Stayed"/>
    <x v="0"/>
    <s v="other"/>
    <n v="0"/>
    <s v="50-100"/>
    <n v="0"/>
    <x v="0"/>
    <x v="0"/>
  </r>
  <r>
    <s v="89356-UTT"/>
    <x v="0"/>
    <n v="50"/>
    <s v="Yes"/>
    <x v="7"/>
    <n v="11"/>
    <n v="13"/>
    <s v="None"/>
    <x v="0"/>
    <s v="Yes"/>
    <x v="1"/>
    <s v="No"/>
    <x v="0"/>
    <s v="No"/>
    <x v="0"/>
    <s v="No"/>
    <x v="1"/>
    <s v="No"/>
    <s v="No"/>
    <s v="No"/>
    <x v="2"/>
    <s v="No"/>
    <x v="0"/>
    <n v="23.85"/>
    <n v="1672.1"/>
    <n v="0"/>
    <n v="0"/>
    <n v="1504.49"/>
    <n v="3176.59"/>
    <s v="Stayed"/>
    <x v="0"/>
    <s v="other"/>
    <n v="0"/>
    <s v="20-50"/>
    <n v="0"/>
    <x v="1"/>
    <x v="1"/>
  </r>
  <r>
    <s v="49835-TEL"/>
    <x v="0"/>
    <n v="49"/>
    <s v="No"/>
    <x v="5"/>
    <n v="0"/>
    <n v="7"/>
    <s v="None"/>
    <x v="0"/>
    <s v="Yes"/>
    <x v="0"/>
    <s v="DSL"/>
    <x v="1"/>
    <s v="Yes"/>
    <x v="1"/>
    <s v="Yes"/>
    <x v="1"/>
    <s v="No"/>
    <s v="No"/>
    <s v="Yes"/>
    <x v="2"/>
    <s v="No"/>
    <x v="0"/>
    <n v="71.599999999999994"/>
    <n v="4230.25"/>
    <n v="45.54"/>
    <n v="0"/>
    <n v="2353.06"/>
    <n v="6537.77"/>
    <s v="Stayed"/>
    <x v="0"/>
    <s v="other"/>
    <n v="0"/>
    <s v="50-100"/>
    <n v="0"/>
    <x v="0"/>
    <x v="3"/>
  </r>
  <r>
    <s v="59762-BIH"/>
    <x v="0"/>
    <n v="67"/>
    <s v="Yes"/>
    <x v="9"/>
    <n v="8"/>
    <n v="3"/>
    <s v="None"/>
    <x v="0"/>
    <s v="Yes"/>
    <x v="0"/>
    <s v="DSL"/>
    <x v="0"/>
    <s v="No"/>
    <x v="1"/>
    <s v="Yes"/>
    <x v="0"/>
    <s v="Yes"/>
    <s v="Yes"/>
    <s v="Yes"/>
    <x v="0"/>
    <s v="Yes"/>
    <x v="0"/>
    <n v="-4"/>
    <n v="1663.75"/>
    <n v="0"/>
    <n v="0"/>
    <n v="795.3"/>
    <n v="2459.0500000000002"/>
    <s v="Stayed"/>
    <x v="0"/>
    <s v="other"/>
    <n v="0"/>
    <s v="&lt;20"/>
    <n v="0"/>
    <x v="1"/>
    <x v="4"/>
  </r>
  <r>
    <s v="52378-JHA"/>
    <x v="0"/>
    <n v="58"/>
    <s v="Yes"/>
    <x v="14"/>
    <n v="7"/>
    <n v="13"/>
    <s v="Deal 2"/>
    <x v="0"/>
    <s v="Yes"/>
    <x v="0"/>
    <s v="Cable"/>
    <x v="1"/>
    <s v="Yes"/>
    <x v="1"/>
    <s v="Yes"/>
    <x v="0"/>
    <s v="Yes"/>
    <s v="Yes"/>
    <s v="Yes"/>
    <x v="2"/>
    <s v="No"/>
    <x v="2"/>
    <n v="89.55"/>
    <n v="5012.3500000000004"/>
    <n v="30.45"/>
    <n v="0"/>
    <n v="533.52"/>
    <n v="5515.42"/>
    <s v="Stayed"/>
    <x v="0"/>
    <s v="other"/>
    <n v="0"/>
    <s v="50-100"/>
    <n v="0"/>
    <x v="1"/>
    <x v="1"/>
  </r>
  <r>
    <s v="58332-DEL"/>
    <x v="0"/>
    <n v="35"/>
    <s v="No"/>
    <x v="0"/>
    <n v="12"/>
    <n v="1"/>
    <s v="None"/>
    <x v="0"/>
    <s v="No"/>
    <x v="1"/>
    <s v="No"/>
    <x v="0"/>
    <s v="No"/>
    <x v="0"/>
    <s v="No"/>
    <x v="1"/>
    <s v="No"/>
    <s v="No"/>
    <s v="No"/>
    <x v="2"/>
    <s v="Yes"/>
    <x v="0"/>
    <n v="19.8"/>
    <n v="1311.3"/>
    <n v="0"/>
    <n v="0"/>
    <n v="316.24"/>
    <n v="1627.54"/>
    <s v="Stayed"/>
    <x v="0"/>
    <s v="other"/>
    <n v="0"/>
    <s v="&lt;20"/>
    <n v="0"/>
    <x v="0"/>
    <x v="4"/>
  </r>
  <r>
    <s v="69777-TAM"/>
    <x v="1"/>
    <n v="59"/>
    <s v="Yes"/>
    <x v="4"/>
    <n v="7"/>
    <n v="3"/>
    <s v="Deal 3"/>
    <x v="0"/>
    <s v="No"/>
    <x v="1"/>
    <s v="No"/>
    <x v="0"/>
    <s v="No"/>
    <x v="0"/>
    <s v="No"/>
    <x v="1"/>
    <s v="No"/>
    <s v="No"/>
    <s v="No"/>
    <x v="1"/>
    <s v="No"/>
    <x v="1"/>
    <n v="19.2"/>
    <n v="702.9"/>
    <n v="0"/>
    <n v="0"/>
    <n v="740.52"/>
    <n v="1443.42"/>
    <s v="Stayed"/>
    <x v="0"/>
    <s v="other"/>
    <n v="0"/>
    <s v="&lt;20"/>
    <n v="0"/>
    <x v="1"/>
    <x v="4"/>
  </r>
  <r>
    <s v="58581-TAM"/>
    <x v="0"/>
    <n v="50"/>
    <s v="No"/>
    <x v="4"/>
    <n v="6"/>
    <n v="7"/>
    <s v="None"/>
    <x v="0"/>
    <s v="No"/>
    <x v="0"/>
    <s v="DSL"/>
    <x v="1"/>
    <s v="Yes"/>
    <x v="0"/>
    <s v="Yes"/>
    <x v="0"/>
    <s v="No"/>
    <s v="No"/>
    <s v="Yes"/>
    <x v="2"/>
    <s v="No"/>
    <x v="1"/>
    <n v="68.400000000000006"/>
    <n v="4855.3500000000004"/>
    <n v="0"/>
    <n v="0"/>
    <n v="1149.1199999999999"/>
    <n v="6004.47"/>
    <s v="Stayed"/>
    <x v="0"/>
    <s v="other"/>
    <n v="0"/>
    <s v="50-100"/>
    <n v="0"/>
    <x v="1"/>
    <x v="3"/>
  </r>
  <r>
    <s v="61730-AND"/>
    <x v="1"/>
    <n v="67"/>
    <s v="No"/>
    <x v="10"/>
    <n v="1"/>
    <n v="21"/>
    <s v="Deal 1"/>
    <x v="0"/>
    <s v="Yes"/>
    <x v="0"/>
    <s v="Fiber Optic"/>
    <x v="1"/>
    <s v="No"/>
    <x v="0"/>
    <s v="No"/>
    <x v="1"/>
    <s v="No"/>
    <s v="No"/>
    <s v="Yes"/>
    <x v="2"/>
    <s v="No"/>
    <x v="1"/>
    <n v="78.5"/>
    <n v="5602.25"/>
    <n v="0"/>
    <n v="0"/>
    <n v="2330.64"/>
    <n v="7932.89"/>
    <s v="Stayed"/>
    <x v="0"/>
    <s v="other"/>
    <n v="0"/>
    <s v="50-100"/>
    <n v="0"/>
    <x v="1"/>
    <x v="2"/>
  </r>
  <r>
    <s v="71771-WES"/>
    <x v="1"/>
    <n v="23"/>
    <s v="No"/>
    <x v="2"/>
    <n v="11"/>
    <n v="9"/>
    <s v="None"/>
    <x v="0"/>
    <s v="No"/>
    <x v="0"/>
    <s v="DSL"/>
    <x v="1"/>
    <s v="No"/>
    <x v="0"/>
    <s v="Yes"/>
    <x v="0"/>
    <s v="Yes"/>
    <s v="Yes"/>
    <s v="Yes"/>
    <x v="1"/>
    <s v="Yes"/>
    <x v="0"/>
    <n v="76.150000000000006"/>
    <n v="1992.95"/>
    <n v="0"/>
    <n v="0"/>
    <n v="541.75"/>
    <n v="2534.6999999999998"/>
    <s v="Stayed"/>
    <x v="0"/>
    <s v="other"/>
    <n v="0"/>
    <s v="50-100"/>
    <n v="0"/>
    <x v="2"/>
    <x v="3"/>
  </r>
  <r>
    <s v="24054-BIH"/>
    <x v="1"/>
    <n v="21"/>
    <s v="Yes"/>
    <x v="9"/>
    <n v="6"/>
    <n v="3"/>
    <s v="Deal 4"/>
    <x v="1"/>
    <s v="No"/>
    <x v="0"/>
    <s v="Cable"/>
    <x v="0"/>
    <s v="No"/>
    <x v="1"/>
    <s v="No"/>
    <x v="0"/>
    <s v="Yes"/>
    <s v="Yes"/>
    <s v="Yes"/>
    <x v="1"/>
    <s v="Yes"/>
    <x v="1"/>
    <n v="49.85"/>
    <n v="617.15"/>
    <n v="0"/>
    <n v="0"/>
    <n v="0"/>
    <n v="617.15"/>
    <s v="Stayed"/>
    <x v="0"/>
    <s v="other"/>
    <n v="0"/>
    <s v="20-50"/>
    <n v="0"/>
    <x v="2"/>
    <x v="4"/>
  </r>
  <r>
    <s v="98785-AND"/>
    <x v="0"/>
    <n v="52"/>
    <s v="Yes"/>
    <x v="10"/>
    <n v="2"/>
    <n v="27"/>
    <s v="Deal 1"/>
    <x v="0"/>
    <s v="Yes"/>
    <x v="0"/>
    <s v="Fiber Optic"/>
    <x v="1"/>
    <s v="Yes"/>
    <x v="1"/>
    <s v="Yes"/>
    <x v="0"/>
    <s v="Yes"/>
    <s v="Yes"/>
    <s v="Yes"/>
    <x v="2"/>
    <s v="Yes"/>
    <x v="1"/>
    <n v="114.95"/>
    <n v="7711.25"/>
    <n v="0"/>
    <n v="0"/>
    <n v="1024.0999999999999"/>
    <n v="8735.35"/>
    <s v="Stayed"/>
    <x v="0"/>
    <s v="other"/>
    <n v="0"/>
    <s v="&gt;100"/>
    <n v="0"/>
    <x v="1"/>
    <x v="0"/>
  </r>
  <r>
    <s v="42776-TAM"/>
    <x v="0"/>
    <n v="44"/>
    <s v="No"/>
    <x v="4"/>
    <n v="7"/>
    <n v="2"/>
    <s v="None"/>
    <x v="0"/>
    <s v="Yes"/>
    <x v="0"/>
    <s v="Fiber Optic"/>
    <x v="0"/>
    <s v="No"/>
    <x v="0"/>
    <s v="No"/>
    <x v="1"/>
    <s v="No"/>
    <s v="No"/>
    <s v="Yes"/>
    <x v="1"/>
    <s v="Yes"/>
    <x v="1"/>
    <n v="74.5"/>
    <n v="74.5"/>
    <n v="0"/>
    <n v="0"/>
    <n v="36.44"/>
    <n v="110.94"/>
    <s v="Churned"/>
    <x v="4"/>
    <s v="Attitude of service provider"/>
    <n v="1"/>
    <s v="50-100"/>
    <n v="0"/>
    <x v="0"/>
    <x v="4"/>
  </r>
  <r>
    <s v="86378-RAJ"/>
    <x v="1"/>
    <n v="56"/>
    <s v="Yes"/>
    <x v="8"/>
    <n v="7"/>
    <n v="4"/>
    <s v="None"/>
    <x v="0"/>
    <s v="Yes"/>
    <x v="0"/>
    <s v="Fiber Optic"/>
    <x v="1"/>
    <s v="No"/>
    <x v="1"/>
    <s v="No"/>
    <x v="0"/>
    <s v="Yes"/>
    <s v="Yes"/>
    <s v="Yes"/>
    <x v="1"/>
    <s v="Yes"/>
    <x v="1"/>
    <n v="102.45"/>
    <n v="102.45"/>
    <n v="0"/>
    <n v="0"/>
    <n v="25.88"/>
    <n v="128.33000000000001"/>
    <s v="Churned"/>
    <x v="4"/>
    <s v="Attitude of service provider"/>
    <n v="1"/>
    <s v="&gt;100"/>
    <n v="0"/>
    <x v="1"/>
    <x v="4"/>
  </r>
  <r>
    <s v="63087-PUN"/>
    <x v="1"/>
    <n v="59"/>
    <s v="No"/>
    <x v="13"/>
    <n v="2"/>
    <n v="26"/>
    <s v="Deal 4"/>
    <x v="0"/>
    <s v="Yes"/>
    <x v="0"/>
    <s v="Fiber Optic"/>
    <x v="1"/>
    <s v="No"/>
    <x v="1"/>
    <s v="No"/>
    <x v="0"/>
    <s v="Yes"/>
    <s v="Yes"/>
    <s v="Yes"/>
    <x v="1"/>
    <s v="No"/>
    <x v="0"/>
    <n v="103.85"/>
    <n v="2215"/>
    <n v="0"/>
    <n v="0"/>
    <n v="333.69"/>
    <n v="2548.69"/>
    <s v="Stayed"/>
    <x v="0"/>
    <s v="other"/>
    <n v="0"/>
    <s v="&gt;100"/>
    <n v="0"/>
    <x v="1"/>
    <x v="0"/>
  </r>
  <r>
    <s v="85248-KAR"/>
    <x v="1"/>
    <n v="35"/>
    <s v="Yes"/>
    <x v="3"/>
    <n v="4"/>
    <n v="11"/>
    <s v="None"/>
    <x v="0"/>
    <s v="Yes"/>
    <x v="0"/>
    <s v="Fiber Optic"/>
    <x v="1"/>
    <s v="No"/>
    <x v="0"/>
    <s v="No"/>
    <x v="0"/>
    <s v="Yes"/>
    <s v="Yes"/>
    <s v="No"/>
    <x v="2"/>
    <s v="Yes"/>
    <x v="1"/>
    <n v="101.15"/>
    <n v="6638.35"/>
    <n v="0"/>
    <n v="30"/>
    <n v="1775.68"/>
    <n v="8444.0300000000007"/>
    <s v="Stayed"/>
    <x v="0"/>
    <s v="other"/>
    <n v="0"/>
    <s v="&gt;100"/>
    <n v="0"/>
    <x v="0"/>
    <x v="3"/>
  </r>
  <r>
    <s v="39819-TAM"/>
    <x v="1"/>
    <n v="24"/>
    <s v="Yes"/>
    <x v="4"/>
    <n v="4"/>
    <n v="5"/>
    <s v="None"/>
    <x v="0"/>
    <s v="No"/>
    <x v="0"/>
    <s v="DSL"/>
    <x v="0"/>
    <s v="Yes"/>
    <x v="1"/>
    <s v="No"/>
    <x v="0"/>
    <s v="No"/>
    <s v="No"/>
    <s v="Yes"/>
    <x v="0"/>
    <s v="No"/>
    <x v="1"/>
    <n v="65.25"/>
    <n v="1441.8"/>
    <n v="0"/>
    <n v="0"/>
    <n v="38.28"/>
    <n v="1480.08"/>
    <s v="Stayed"/>
    <x v="0"/>
    <s v="other"/>
    <n v="0"/>
    <s v="50-100"/>
    <n v="0"/>
    <x v="2"/>
    <x v="4"/>
  </r>
  <r>
    <s v="85604-JHA"/>
    <x v="1"/>
    <n v="61"/>
    <s v="Yes"/>
    <x v="14"/>
    <n v="14"/>
    <n v="15"/>
    <s v="None"/>
    <x v="0"/>
    <s v="Yes"/>
    <x v="0"/>
    <s v="Fiber Optic"/>
    <x v="0"/>
    <s v="Yes"/>
    <x v="1"/>
    <s v="No"/>
    <x v="0"/>
    <s v="No"/>
    <s v="No"/>
    <s v="No"/>
    <x v="0"/>
    <s v="Yes"/>
    <x v="1"/>
    <n v="95.5"/>
    <n v="6153.85"/>
    <n v="0"/>
    <n v="80"/>
    <n v="1799.2"/>
    <n v="8033.05"/>
    <s v="Stayed"/>
    <x v="0"/>
    <s v="other"/>
    <n v="0"/>
    <s v="50-100"/>
    <n v="0"/>
    <x v="1"/>
    <x v="1"/>
  </r>
  <r>
    <s v="22270-KER"/>
    <x v="1"/>
    <n v="51"/>
    <s v="Yes"/>
    <x v="20"/>
    <n v="2"/>
    <n v="28"/>
    <s v="None"/>
    <x v="0"/>
    <s v="No"/>
    <x v="1"/>
    <s v="No"/>
    <x v="0"/>
    <s v="No"/>
    <x v="0"/>
    <s v="No"/>
    <x v="1"/>
    <s v="No"/>
    <s v="No"/>
    <s v="No"/>
    <x v="0"/>
    <s v="No"/>
    <x v="2"/>
    <n v="19.3"/>
    <n v="755.5"/>
    <n v="0"/>
    <n v="0"/>
    <n v="1239.94"/>
    <n v="1995.44"/>
    <s v="Stayed"/>
    <x v="0"/>
    <s v="other"/>
    <n v="0"/>
    <s v="&lt;20"/>
    <n v="0"/>
    <x v="1"/>
    <x v="0"/>
  </r>
  <r>
    <s v="58154-PUD"/>
    <x v="0"/>
    <n v="58"/>
    <s v="Yes"/>
    <x v="21"/>
    <n v="11"/>
    <n v="1"/>
    <s v="None"/>
    <x v="1"/>
    <s v="No"/>
    <x v="0"/>
    <s v="Cable"/>
    <x v="0"/>
    <s v="Yes"/>
    <x v="1"/>
    <s v="No"/>
    <x v="0"/>
    <s v="Yes"/>
    <s v="Yes"/>
    <s v="Yes"/>
    <x v="2"/>
    <s v="No"/>
    <x v="1"/>
    <n v="54.3"/>
    <n v="2390.4499999999998"/>
    <n v="0"/>
    <n v="0"/>
    <n v="0"/>
    <n v="2390.4499999999998"/>
    <s v="Stayed"/>
    <x v="0"/>
    <s v="other"/>
    <n v="0"/>
    <s v="50-100"/>
    <n v="0"/>
    <x v="1"/>
    <x v="4"/>
  </r>
  <r>
    <s v="85963-JHA"/>
    <x v="0"/>
    <n v="64"/>
    <s v="Yes"/>
    <x v="14"/>
    <n v="4"/>
    <n v="12"/>
    <s v="Deal 5"/>
    <x v="0"/>
    <s v="No"/>
    <x v="1"/>
    <s v="No"/>
    <x v="0"/>
    <s v="No"/>
    <x v="0"/>
    <s v="No"/>
    <x v="1"/>
    <s v="No"/>
    <s v="No"/>
    <s v="No"/>
    <x v="2"/>
    <s v="No"/>
    <x v="0"/>
    <n v="19.55"/>
    <n v="124.45"/>
    <n v="0"/>
    <n v="0"/>
    <n v="44.1"/>
    <n v="168.55"/>
    <s v="Stayed"/>
    <x v="0"/>
    <s v="other"/>
    <n v="0"/>
    <s v="&lt;20"/>
    <n v="0"/>
    <x v="1"/>
    <x v="1"/>
  </r>
  <r>
    <s v="78511-UTT"/>
    <x v="1"/>
    <n v="54"/>
    <s v="Yes"/>
    <x v="7"/>
    <n v="7"/>
    <n v="16"/>
    <s v="None"/>
    <x v="0"/>
    <s v="No"/>
    <x v="0"/>
    <s v="DSL"/>
    <x v="1"/>
    <s v="Yes"/>
    <x v="0"/>
    <s v="Yes"/>
    <x v="1"/>
    <s v="Yes"/>
    <s v="Yes"/>
    <s v="Yes"/>
    <x v="2"/>
    <s v="Yes"/>
    <x v="0"/>
    <n v="69.2"/>
    <n v="4671.6499999999996"/>
    <n v="0"/>
    <n v="0"/>
    <n v="3179.82"/>
    <n v="7851.47"/>
    <s v="Stayed"/>
    <x v="0"/>
    <s v="other"/>
    <n v="0"/>
    <s v="50-100"/>
    <n v="0"/>
    <x v="1"/>
    <x v="1"/>
  </r>
  <r>
    <s v="25912-BIH"/>
    <x v="0"/>
    <n v="35"/>
    <s v="No"/>
    <x v="9"/>
    <n v="7"/>
    <n v="2"/>
    <s v="None"/>
    <x v="0"/>
    <s v="No"/>
    <x v="0"/>
    <s v="Fiber Optic"/>
    <x v="0"/>
    <s v="No"/>
    <x v="0"/>
    <s v="No"/>
    <x v="0"/>
    <s v="No"/>
    <s v="No"/>
    <s v="Yes"/>
    <x v="1"/>
    <s v="No"/>
    <x v="1"/>
    <n v="79"/>
    <n v="143.65"/>
    <n v="0"/>
    <n v="0"/>
    <n v="97.32"/>
    <n v="240.97"/>
    <s v="Churned"/>
    <x v="4"/>
    <s v="Attitude of support person"/>
    <n v="1"/>
    <s v="50-100"/>
    <n v="0"/>
    <x v="0"/>
    <x v="4"/>
  </r>
  <r>
    <s v="73945-TAM"/>
    <x v="0"/>
    <n v="42"/>
    <s v="No"/>
    <x v="4"/>
    <n v="2"/>
    <n v="18"/>
    <s v="None"/>
    <x v="0"/>
    <s v="Yes"/>
    <x v="0"/>
    <s v="Fiber Optic"/>
    <x v="0"/>
    <s v="Yes"/>
    <x v="1"/>
    <s v="No"/>
    <x v="0"/>
    <s v="Yes"/>
    <s v="Yes"/>
    <s v="Yes"/>
    <x v="0"/>
    <s v="Yes"/>
    <x v="1"/>
    <n v="104.95"/>
    <n v="7544.3"/>
    <n v="25.42"/>
    <n v="0"/>
    <n v="2442.96"/>
    <n v="9961.84"/>
    <s v="Stayed"/>
    <x v="0"/>
    <s v="other"/>
    <n v="0"/>
    <s v="&gt;100"/>
    <n v="0"/>
    <x v="0"/>
    <x v="2"/>
  </r>
  <r>
    <s v="75526-BIH"/>
    <x v="0"/>
    <n v="47"/>
    <s v="No"/>
    <x v="9"/>
    <n v="12"/>
    <n v="27"/>
    <s v="None"/>
    <x v="0"/>
    <s v="No"/>
    <x v="1"/>
    <s v="No"/>
    <x v="0"/>
    <s v="No"/>
    <x v="0"/>
    <s v="No"/>
    <x v="1"/>
    <s v="No"/>
    <s v="No"/>
    <s v="No"/>
    <x v="2"/>
    <s v="Yes"/>
    <x v="1"/>
    <n v="20.6"/>
    <n v="827.3"/>
    <n v="0"/>
    <n v="0"/>
    <n v="915.6"/>
    <n v="1742.9"/>
    <s v="Stayed"/>
    <x v="0"/>
    <s v="other"/>
    <n v="0"/>
    <s v="20-50"/>
    <n v="0"/>
    <x v="0"/>
    <x v="0"/>
  </r>
  <r>
    <s v="51140-ASS"/>
    <x v="0"/>
    <n v="80"/>
    <s v="Yes"/>
    <x v="17"/>
    <n v="9"/>
    <n v="4"/>
    <s v="Deal 5"/>
    <x v="0"/>
    <s v="No"/>
    <x v="0"/>
    <s v="Cable"/>
    <x v="0"/>
    <s v="No"/>
    <x v="0"/>
    <s v="No"/>
    <x v="1"/>
    <s v="No"/>
    <s v="No"/>
    <s v="Yes"/>
    <x v="1"/>
    <s v="Yes"/>
    <x v="1"/>
    <n v="69.25"/>
    <n v="69.25"/>
    <n v="0"/>
    <n v="0"/>
    <n v="29.68"/>
    <n v="98.93"/>
    <s v="Churned"/>
    <x v="4"/>
    <s v="Attitude of support person"/>
    <n v="1"/>
    <s v="50-100"/>
    <n v="0"/>
    <x v="1"/>
    <x v="4"/>
  </r>
  <r>
    <s v="33781-WES"/>
    <x v="0"/>
    <n v="72"/>
    <s v="No"/>
    <x v="2"/>
    <n v="15"/>
    <n v="16"/>
    <s v="Deal 4"/>
    <x v="0"/>
    <s v="No"/>
    <x v="0"/>
    <s v="Fiber Optic"/>
    <x v="0"/>
    <s v="No"/>
    <x v="0"/>
    <s v="No"/>
    <x v="1"/>
    <s v="No"/>
    <s v="No"/>
    <s v="Yes"/>
    <x v="2"/>
    <s v="Yes"/>
    <x v="1"/>
    <n v="70.2"/>
    <n v="834.7"/>
    <n v="0"/>
    <n v="0"/>
    <n v="268.62"/>
    <n v="1103.32"/>
    <s v="Stayed"/>
    <x v="0"/>
    <s v="other"/>
    <n v="0"/>
    <s v="50-100"/>
    <n v="0"/>
    <x v="1"/>
    <x v="1"/>
  </r>
  <r>
    <s v="31596-BIH"/>
    <x v="0"/>
    <n v="21"/>
    <s v="No"/>
    <x v="9"/>
    <n v="2"/>
    <n v="11"/>
    <s v="None"/>
    <x v="0"/>
    <s v="Yes"/>
    <x v="0"/>
    <s v="Fiber Optic"/>
    <x v="0"/>
    <s v="Yes"/>
    <x v="1"/>
    <s v="No"/>
    <x v="0"/>
    <s v="Yes"/>
    <s v="Yes"/>
    <s v="Yes"/>
    <x v="1"/>
    <s v="Yes"/>
    <x v="1"/>
    <n v="105.5"/>
    <n v="6985.65"/>
    <n v="0"/>
    <n v="0"/>
    <n v="2219.1"/>
    <n v="9204.75"/>
    <s v="Churned"/>
    <x v="1"/>
    <s v="Competitor had better devices"/>
    <n v="1"/>
    <s v="&gt;100"/>
    <n v="0"/>
    <x v="2"/>
    <x v="3"/>
  </r>
  <r>
    <s v="38153-MAH"/>
    <x v="1"/>
    <n v="52"/>
    <s v="Yes"/>
    <x v="1"/>
    <n v="9"/>
    <n v="27"/>
    <s v="None"/>
    <x v="0"/>
    <s v="Yes"/>
    <x v="0"/>
    <s v="Fiber Optic"/>
    <x v="0"/>
    <s v="No"/>
    <x v="1"/>
    <s v="Yes"/>
    <x v="0"/>
    <s v="Yes"/>
    <s v="Yes"/>
    <s v="No"/>
    <x v="2"/>
    <s v="Yes"/>
    <x v="1"/>
    <n v="104.3"/>
    <n v="7188.5"/>
    <n v="0"/>
    <n v="30"/>
    <n v="382.2"/>
    <n v="7600.7"/>
    <s v="Stayed"/>
    <x v="0"/>
    <s v="other"/>
    <n v="0"/>
    <s v="&gt;100"/>
    <n v="0"/>
    <x v="1"/>
    <x v="0"/>
  </r>
  <r>
    <s v="36312-MAH"/>
    <x v="0"/>
    <n v="22"/>
    <s v="Yes"/>
    <x v="1"/>
    <n v="4"/>
    <n v="10"/>
    <s v="Deal 4"/>
    <x v="0"/>
    <s v="No"/>
    <x v="0"/>
    <s v="Fiber Optic"/>
    <x v="0"/>
    <s v="No"/>
    <x v="1"/>
    <s v="No"/>
    <x v="0"/>
    <s v="Yes"/>
    <s v="Yes"/>
    <s v="Yes"/>
    <x v="1"/>
    <s v="Yes"/>
    <x v="1"/>
    <n v="94.9"/>
    <n v="1048.8499999999999"/>
    <n v="0"/>
    <n v="0"/>
    <n v="402.2"/>
    <n v="1451.05"/>
    <s v="Churned"/>
    <x v="1"/>
    <s v="Competitor had better devices"/>
    <n v="1"/>
    <s v="50-100"/>
    <n v="0"/>
    <x v="2"/>
    <x v="3"/>
  </r>
  <r>
    <s v="59659-RAJ"/>
    <x v="0"/>
    <n v="74"/>
    <s v="No"/>
    <x v="8"/>
    <n v="8"/>
    <n v="25"/>
    <s v="None"/>
    <x v="0"/>
    <s v="Yes"/>
    <x v="0"/>
    <s v="Fiber Optic"/>
    <x v="0"/>
    <s v="No"/>
    <x v="1"/>
    <s v="No"/>
    <x v="0"/>
    <s v="Yes"/>
    <s v="No"/>
    <s v="Yes"/>
    <x v="1"/>
    <s v="Yes"/>
    <x v="1"/>
    <n v="100.8"/>
    <n v="100.8"/>
    <n v="0"/>
    <n v="0"/>
    <n v="17.350000000000001"/>
    <n v="118.15"/>
    <s v="Churned"/>
    <x v="4"/>
    <s v="Attitude of service provider"/>
    <n v="1"/>
    <s v="&gt;100"/>
    <n v="0"/>
    <x v="1"/>
    <x v="0"/>
  </r>
  <r>
    <s v="19901-JHA"/>
    <x v="0"/>
    <n v="30"/>
    <s v="No"/>
    <x v="14"/>
    <n v="12"/>
    <n v="32"/>
    <s v="Deal 2"/>
    <x v="0"/>
    <s v="No"/>
    <x v="1"/>
    <s v="No"/>
    <x v="0"/>
    <s v="No"/>
    <x v="0"/>
    <s v="No"/>
    <x v="1"/>
    <s v="No"/>
    <s v="No"/>
    <s v="No"/>
    <x v="0"/>
    <s v="No"/>
    <x v="1"/>
    <n v="19.5"/>
    <n v="798.2"/>
    <n v="0"/>
    <n v="0"/>
    <n v="1620.73"/>
    <n v="2418.9299999999998"/>
    <s v="Stayed"/>
    <x v="0"/>
    <s v="other"/>
    <n v="0"/>
    <s v="&lt;20"/>
    <n v="0"/>
    <x v="2"/>
    <x v="0"/>
  </r>
  <r>
    <s v="86553-BIH"/>
    <x v="0"/>
    <n v="25"/>
    <s v="No"/>
    <x v="9"/>
    <n v="10"/>
    <n v="6"/>
    <s v="None"/>
    <x v="0"/>
    <s v="No"/>
    <x v="0"/>
    <s v="Cable"/>
    <x v="1"/>
    <s v="Yes"/>
    <x v="0"/>
    <s v="Yes"/>
    <x v="1"/>
    <s v="Yes"/>
    <s v="Yes"/>
    <s v="Yes"/>
    <x v="1"/>
    <s v="Yes"/>
    <x v="0"/>
    <n v="70.3"/>
    <n v="1706.45"/>
    <n v="0"/>
    <n v="0"/>
    <n v="1069.68"/>
    <n v="2776.13"/>
    <s v="Stayed"/>
    <x v="0"/>
    <s v="other"/>
    <n v="0"/>
    <s v="50-100"/>
    <n v="0"/>
    <x v="2"/>
    <x v="3"/>
  </r>
  <r>
    <s v="83811-KAR"/>
    <x v="1"/>
    <n v="44"/>
    <s v="No"/>
    <x v="3"/>
    <n v="2"/>
    <n v="35"/>
    <s v="None"/>
    <x v="0"/>
    <s v="No"/>
    <x v="0"/>
    <s v="Fiber Optic"/>
    <x v="0"/>
    <s v="No"/>
    <x v="0"/>
    <s v="Yes"/>
    <x v="0"/>
    <s v="Yes"/>
    <s v="Yes"/>
    <s v="Yes"/>
    <x v="1"/>
    <s v="Yes"/>
    <x v="1"/>
    <n v="94.2"/>
    <n v="167.5"/>
    <n v="0"/>
    <n v="0"/>
    <n v="37.58"/>
    <n v="205.08"/>
    <s v="Churned"/>
    <x v="0"/>
    <s v="Don't know"/>
    <n v="1"/>
    <s v="50-100"/>
    <n v="0"/>
    <x v="0"/>
    <x v="0"/>
  </r>
  <r>
    <s v="98013-HAR"/>
    <x v="1"/>
    <n v="23"/>
    <s v="No"/>
    <x v="15"/>
    <n v="13"/>
    <n v="10"/>
    <s v="None"/>
    <x v="0"/>
    <s v="No"/>
    <x v="1"/>
    <s v="No"/>
    <x v="0"/>
    <s v="No"/>
    <x v="0"/>
    <s v="No"/>
    <x v="1"/>
    <s v="No"/>
    <s v="No"/>
    <s v="No"/>
    <x v="1"/>
    <s v="No"/>
    <x v="0"/>
    <n v="20.85"/>
    <n v="62.9"/>
    <n v="0"/>
    <n v="0"/>
    <n v="159.56"/>
    <n v="222.46"/>
    <s v="Stayed"/>
    <x v="0"/>
    <s v="other"/>
    <n v="0"/>
    <s v="20-50"/>
    <n v="0"/>
    <x v="2"/>
    <x v="3"/>
  </r>
  <r>
    <s v="73201-UTT"/>
    <x v="0"/>
    <n v="78"/>
    <s v="Yes"/>
    <x v="7"/>
    <n v="9"/>
    <n v="28"/>
    <s v="None"/>
    <x v="0"/>
    <s v="Yes"/>
    <x v="0"/>
    <s v="Fiber Optic"/>
    <x v="0"/>
    <s v="No"/>
    <x v="0"/>
    <s v="No"/>
    <x v="0"/>
    <s v="Yes"/>
    <s v="No"/>
    <s v="Yes"/>
    <x v="2"/>
    <s v="Yes"/>
    <x v="1"/>
    <n v="94.8"/>
    <n v="1563.9"/>
    <n v="0"/>
    <n v="0"/>
    <n v="789.48"/>
    <n v="2353.38"/>
    <s v="Stayed"/>
    <x v="0"/>
    <s v="other"/>
    <n v="0"/>
    <s v="50-100"/>
    <n v="0"/>
    <x v="1"/>
    <x v="0"/>
  </r>
  <r>
    <s v="52568-MAH"/>
    <x v="0"/>
    <n v="41"/>
    <s v="Yes"/>
    <x v="1"/>
    <n v="15"/>
    <n v="5"/>
    <s v="None"/>
    <x v="0"/>
    <s v="Yes"/>
    <x v="1"/>
    <s v="No"/>
    <x v="0"/>
    <s v="No"/>
    <x v="0"/>
    <s v="No"/>
    <x v="1"/>
    <s v="No"/>
    <s v="No"/>
    <s v="No"/>
    <x v="2"/>
    <s v="No"/>
    <x v="2"/>
    <n v="25.75"/>
    <n v="1686.15"/>
    <n v="0"/>
    <n v="0"/>
    <n v="1824.44"/>
    <n v="3510.59"/>
    <s v="Stayed"/>
    <x v="0"/>
    <s v="other"/>
    <n v="0"/>
    <s v="20-50"/>
    <n v="0"/>
    <x v="0"/>
    <x v="4"/>
  </r>
  <r>
    <s v="52216-BIH"/>
    <x v="0"/>
    <n v="27"/>
    <s v="No"/>
    <x v="9"/>
    <n v="11"/>
    <n v="33"/>
    <s v="None"/>
    <x v="0"/>
    <s v="No"/>
    <x v="0"/>
    <s v="Fiber Optic"/>
    <x v="0"/>
    <s v="No"/>
    <x v="0"/>
    <s v="No"/>
    <x v="0"/>
    <s v="Yes"/>
    <s v="Yes"/>
    <s v="Yes"/>
    <x v="1"/>
    <s v="Yes"/>
    <x v="1"/>
    <n v="88.45"/>
    <n v="370.65"/>
    <n v="0"/>
    <n v="0"/>
    <n v="196.56"/>
    <n v="567.21"/>
    <s v="Churned"/>
    <x v="0"/>
    <s v="Don't know"/>
    <n v="1"/>
    <s v="50-100"/>
    <n v="0"/>
    <x v="2"/>
    <x v="0"/>
  </r>
  <r>
    <s v="11370-TAM"/>
    <x v="1"/>
    <n v="21"/>
    <s v="No"/>
    <x v="4"/>
    <n v="15"/>
    <n v="10"/>
    <s v="Deal 4"/>
    <x v="0"/>
    <s v="No"/>
    <x v="0"/>
    <s v="Cable"/>
    <x v="0"/>
    <s v="No"/>
    <x v="0"/>
    <s v="Yes"/>
    <x v="1"/>
    <s v="Yes"/>
    <s v="Yes"/>
    <s v="Yes"/>
    <x v="0"/>
    <s v="No"/>
    <x v="0"/>
    <n v="59.1"/>
    <n v="772.85"/>
    <n v="0"/>
    <n v="0"/>
    <n v="476.14"/>
    <n v="1248.99"/>
    <s v="Stayed"/>
    <x v="0"/>
    <s v="other"/>
    <n v="0"/>
    <s v="50-100"/>
    <n v="0"/>
    <x v="2"/>
    <x v="3"/>
  </r>
  <r>
    <s v="21218-PUN"/>
    <x v="0"/>
    <n v="42"/>
    <s v="No"/>
    <x v="13"/>
    <n v="0"/>
    <n v="11"/>
    <s v="None"/>
    <x v="0"/>
    <s v="Yes"/>
    <x v="0"/>
    <s v="Fiber Optic"/>
    <x v="0"/>
    <s v="Yes"/>
    <x v="1"/>
    <s v="No"/>
    <x v="0"/>
    <s v="Yes"/>
    <s v="Yes"/>
    <s v="Yes"/>
    <x v="1"/>
    <s v="Yes"/>
    <x v="1"/>
    <n v="102.4"/>
    <n v="6444.05"/>
    <n v="0"/>
    <n v="0"/>
    <n v="1118.25"/>
    <n v="7562.3"/>
    <s v="Stayed"/>
    <x v="0"/>
    <s v="other"/>
    <n v="0"/>
    <s v="&gt;100"/>
    <n v="0"/>
    <x v="0"/>
    <x v="3"/>
  </r>
  <r>
    <s v="36627-BIH"/>
    <x v="1"/>
    <n v="36"/>
    <s v="Yes"/>
    <x v="9"/>
    <n v="5"/>
    <n v="32"/>
    <s v="Deal 2"/>
    <x v="1"/>
    <s v="No"/>
    <x v="0"/>
    <s v="Cable"/>
    <x v="1"/>
    <s v="No"/>
    <x v="0"/>
    <s v="Yes"/>
    <x v="1"/>
    <s v="No"/>
    <s v="No"/>
    <s v="Yes"/>
    <x v="1"/>
    <s v="No"/>
    <x v="1"/>
    <n v="34"/>
    <n v="1505.35"/>
    <n v="49.22"/>
    <n v="0"/>
    <n v="0"/>
    <n v="1456.13"/>
    <s v="Stayed"/>
    <x v="0"/>
    <s v="other"/>
    <n v="0"/>
    <s v="20-50"/>
    <n v="0"/>
    <x v="0"/>
    <x v="0"/>
  </r>
  <r>
    <s v="27523-UTT"/>
    <x v="1"/>
    <n v="53"/>
    <s v="Yes"/>
    <x v="7"/>
    <n v="12"/>
    <n v="4"/>
    <s v="Deal 1"/>
    <x v="0"/>
    <s v="Yes"/>
    <x v="0"/>
    <s v="DSL"/>
    <x v="1"/>
    <s v="No"/>
    <x v="1"/>
    <s v="Yes"/>
    <x v="0"/>
    <s v="Yes"/>
    <s v="Yes"/>
    <s v="Yes"/>
    <x v="2"/>
    <s v="Yes"/>
    <x v="0"/>
    <n v="84"/>
    <n v="5714.25"/>
    <n v="0"/>
    <n v="0"/>
    <n v="410.52"/>
    <n v="6124.77"/>
    <s v="Stayed"/>
    <x v="0"/>
    <s v="other"/>
    <n v="0"/>
    <s v="50-100"/>
    <n v="0"/>
    <x v="1"/>
    <x v="4"/>
  </r>
  <r>
    <s v="81710-TAM"/>
    <x v="0"/>
    <n v="73"/>
    <s v="No"/>
    <x v="4"/>
    <n v="7"/>
    <n v="2"/>
    <s v="None"/>
    <x v="0"/>
    <s v="Yes"/>
    <x v="0"/>
    <s v="Fiber Optic"/>
    <x v="0"/>
    <s v="No"/>
    <x v="1"/>
    <s v="No"/>
    <x v="0"/>
    <s v="Yes"/>
    <s v="No"/>
    <s v="Yes"/>
    <x v="1"/>
    <s v="No"/>
    <x v="1"/>
    <n v="101.35"/>
    <n v="780.5"/>
    <n v="0"/>
    <n v="0"/>
    <n v="351.84"/>
    <n v="1132.3399999999999"/>
    <s v="Churned"/>
    <x v="4"/>
    <s v="Attitude of support person"/>
    <n v="1"/>
    <s v="&gt;100"/>
    <n v="0"/>
    <x v="1"/>
    <x v="4"/>
  </r>
  <r>
    <s v="91510-GUJ"/>
    <x v="1"/>
    <n v="20"/>
    <s v="No"/>
    <x v="6"/>
    <n v="2"/>
    <n v="2"/>
    <s v="None"/>
    <x v="0"/>
    <s v="No"/>
    <x v="1"/>
    <s v="No"/>
    <x v="0"/>
    <s v="No"/>
    <x v="0"/>
    <s v="No"/>
    <x v="1"/>
    <s v="No"/>
    <s v="No"/>
    <s v="No"/>
    <x v="1"/>
    <s v="No"/>
    <x v="0"/>
    <n v="19"/>
    <n v="73.45"/>
    <n v="0"/>
    <n v="0"/>
    <n v="33.520000000000003"/>
    <n v="106.97"/>
    <s v="Stayed"/>
    <x v="0"/>
    <s v="other"/>
    <n v="0"/>
    <s v="&lt;20"/>
    <n v="0"/>
    <x v="3"/>
    <x v="4"/>
  </r>
  <r>
    <s v="47692-ODI"/>
    <x v="0"/>
    <n v="76"/>
    <s v="Yes"/>
    <x v="19"/>
    <n v="10"/>
    <n v="2"/>
    <s v="Deal 5"/>
    <x v="0"/>
    <s v="Yes"/>
    <x v="0"/>
    <s v="Fiber Optic"/>
    <x v="0"/>
    <s v="No"/>
    <x v="0"/>
    <s v="No"/>
    <x v="1"/>
    <s v="No"/>
    <s v="No"/>
    <s v="Yes"/>
    <x v="1"/>
    <s v="Yes"/>
    <x v="2"/>
    <n v="74.849999999999994"/>
    <n v="156.4"/>
    <n v="0"/>
    <n v="0"/>
    <n v="90.82"/>
    <n v="247.22"/>
    <s v="Churned"/>
    <x v="1"/>
    <s v="Competitor made better offer"/>
    <n v="1"/>
    <s v="50-100"/>
    <n v="0"/>
    <x v="1"/>
    <x v="4"/>
  </r>
  <r>
    <s v="65493-WES"/>
    <x v="1"/>
    <n v="18"/>
    <s v="Yes"/>
    <x v="2"/>
    <n v="10"/>
    <n v="6"/>
    <s v="None"/>
    <x v="0"/>
    <s v="No"/>
    <x v="1"/>
    <s v="No"/>
    <x v="0"/>
    <s v="No"/>
    <x v="0"/>
    <s v="No"/>
    <x v="1"/>
    <s v="No"/>
    <s v="No"/>
    <s v="No"/>
    <x v="1"/>
    <s v="No"/>
    <x v="0"/>
    <n v="19.75"/>
    <n v="19.75"/>
    <n v="0"/>
    <n v="0"/>
    <n v="29.33"/>
    <n v="49.08"/>
    <s v="Churned"/>
    <x v="1"/>
    <s v="Competitor made better offer"/>
    <n v="1"/>
    <s v="&lt;20"/>
    <n v="0"/>
    <x v="3"/>
    <x v="3"/>
  </r>
  <r>
    <s v="21544-BIH"/>
    <x v="0"/>
    <n v="56"/>
    <s v="Yes"/>
    <x v="9"/>
    <n v="3"/>
    <n v="16"/>
    <s v="None"/>
    <x v="1"/>
    <s v="No"/>
    <x v="0"/>
    <s v="DSL"/>
    <x v="0"/>
    <s v="No"/>
    <x v="1"/>
    <s v="No"/>
    <x v="0"/>
    <s v="Yes"/>
    <s v="Yes"/>
    <s v="No"/>
    <x v="1"/>
    <s v="Yes"/>
    <x v="1"/>
    <n v="48.75"/>
    <n v="442.2"/>
    <n v="0"/>
    <n v="10"/>
    <n v="0"/>
    <n v="452.2"/>
    <s v="Churned"/>
    <x v="3"/>
    <s v="Lack of affordable download/upload speed"/>
    <n v="1"/>
    <s v="20-50"/>
    <n v="0"/>
    <x v="1"/>
    <x v="1"/>
  </r>
  <r>
    <s v="87091-JAM"/>
    <x v="1"/>
    <n v="73"/>
    <s v="Yes"/>
    <x v="16"/>
    <n v="14"/>
    <n v="36"/>
    <s v="None"/>
    <x v="0"/>
    <s v="Yes"/>
    <x v="0"/>
    <s v="Fiber Optic"/>
    <x v="0"/>
    <s v="No"/>
    <x v="0"/>
    <s v="Yes"/>
    <x v="0"/>
    <s v="Yes"/>
    <s v="No"/>
    <s v="Yes"/>
    <x v="1"/>
    <s v="No"/>
    <x v="1"/>
    <n v="99.75"/>
    <n v="1836.25"/>
    <n v="0"/>
    <n v="0"/>
    <n v="454.86"/>
    <n v="2291.11"/>
    <s v="Churned"/>
    <x v="4"/>
    <s v="Attitude of support person"/>
    <n v="1"/>
    <s v="50-100"/>
    <n v="0"/>
    <x v="1"/>
    <x v="0"/>
  </r>
  <r>
    <s v="28999-TAM"/>
    <x v="1"/>
    <n v="50"/>
    <s v="No"/>
    <x v="4"/>
    <n v="3"/>
    <n v="16"/>
    <s v="None"/>
    <x v="0"/>
    <s v="Yes"/>
    <x v="0"/>
    <s v="Fiber Optic"/>
    <x v="1"/>
    <s v="No"/>
    <x v="0"/>
    <s v="Yes"/>
    <x v="1"/>
    <s v="No"/>
    <s v="No"/>
    <s v="No"/>
    <x v="1"/>
    <s v="No"/>
    <x v="1"/>
    <n v="87.65"/>
    <n v="2766.4"/>
    <n v="47.87"/>
    <n v="150"/>
    <n v="198.4"/>
    <n v="3066.93"/>
    <s v="Stayed"/>
    <x v="0"/>
    <s v="other"/>
    <n v="0"/>
    <s v="50-100"/>
    <n v="0"/>
    <x v="1"/>
    <x v="1"/>
  </r>
  <r>
    <s v="68132-KAR"/>
    <x v="0"/>
    <n v="52"/>
    <s v="Yes"/>
    <x v="3"/>
    <n v="12"/>
    <n v="19"/>
    <s v="Deal 2"/>
    <x v="0"/>
    <s v="No"/>
    <x v="1"/>
    <s v="No"/>
    <x v="0"/>
    <s v="No"/>
    <x v="0"/>
    <s v="No"/>
    <x v="1"/>
    <s v="No"/>
    <s v="No"/>
    <s v="No"/>
    <x v="2"/>
    <s v="No"/>
    <x v="1"/>
    <n v="19.55"/>
    <n v="819.95"/>
    <n v="0"/>
    <n v="0"/>
    <n v="632.28"/>
    <n v="1452.23"/>
    <s v="Stayed"/>
    <x v="0"/>
    <s v="other"/>
    <n v="0"/>
    <s v="&lt;20"/>
    <n v="0"/>
    <x v="1"/>
    <x v="2"/>
  </r>
  <r>
    <s v="16274-JAM"/>
    <x v="0"/>
    <n v="23"/>
    <s v="Yes"/>
    <x v="16"/>
    <n v="14"/>
    <n v="1"/>
    <s v="None"/>
    <x v="1"/>
    <s v="No"/>
    <x v="0"/>
    <s v="Cable"/>
    <x v="0"/>
    <s v="No"/>
    <x v="0"/>
    <s v="No"/>
    <x v="1"/>
    <s v="No"/>
    <s v="No"/>
    <s v="No"/>
    <x v="1"/>
    <s v="Yes"/>
    <x v="1"/>
    <n v="25.3"/>
    <n v="25.3"/>
    <n v="0"/>
    <n v="10"/>
    <n v="0"/>
    <n v="35.299999999999997"/>
    <s v="Churned"/>
    <x v="1"/>
    <s v="Competitor made better offer"/>
    <n v="1"/>
    <s v="20-50"/>
    <n v="0"/>
    <x v="2"/>
    <x v="4"/>
  </r>
  <r>
    <s v="32375-UTT"/>
    <x v="1"/>
    <n v="23"/>
    <s v="Yes"/>
    <x v="7"/>
    <n v="1"/>
    <n v="3"/>
    <s v="None"/>
    <x v="0"/>
    <s v="No"/>
    <x v="1"/>
    <s v="No"/>
    <x v="0"/>
    <s v="No"/>
    <x v="0"/>
    <s v="No"/>
    <x v="1"/>
    <s v="No"/>
    <s v="No"/>
    <s v="No"/>
    <x v="1"/>
    <s v="No"/>
    <x v="2"/>
    <n v="20.9"/>
    <n v="20.9"/>
    <n v="0"/>
    <n v="0"/>
    <n v="10.210000000000001"/>
    <n v="31.11"/>
    <s v="Joined"/>
    <x v="0"/>
    <s v="other"/>
    <n v="0"/>
    <s v="20-50"/>
    <n v="1"/>
    <x v="2"/>
    <x v="4"/>
  </r>
  <r>
    <s v="74233-TAM"/>
    <x v="0"/>
    <n v="29"/>
    <s v="No"/>
    <x v="4"/>
    <n v="5"/>
    <n v="6"/>
    <s v="None"/>
    <x v="0"/>
    <s v="No"/>
    <x v="1"/>
    <s v="No"/>
    <x v="0"/>
    <s v="No"/>
    <x v="0"/>
    <s v="No"/>
    <x v="1"/>
    <s v="No"/>
    <s v="No"/>
    <s v="No"/>
    <x v="0"/>
    <s v="No"/>
    <x v="0"/>
    <n v="20.45"/>
    <n v="527.35"/>
    <n v="0"/>
    <n v="0"/>
    <n v="143.52000000000001"/>
    <n v="670.87"/>
    <s v="Stayed"/>
    <x v="0"/>
    <s v="other"/>
    <n v="0"/>
    <s v="20-50"/>
    <n v="0"/>
    <x v="2"/>
    <x v="3"/>
  </r>
  <r>
    <s v="28237-JHA"/>
    <x v="1"/>
    <n v="52"/>
    <s v="No"/>
    <x v="14"/>
    <n v="7"/>
    <n v="9"/>
    <s v="Deal 5"/>
    <x v="0"/>
    <s v="No"/>
    <x v="0"/>
    <s v="Fiber Optic"/>
    <x v="0"/>
    <s v="No"/>
    <x v="0"/>
    <s v="No"/>
    <x v="1"/>
    <s v="No"/>
    <s v="No"/>
    <s v="Yes"/>
    <x v="1"/>
    <s v="Yes"/>
    <x v="1"/>
    <n v="69.849999999999994"/>
    <n v="199.85"/>
    <n v="0"/>
    <n v="0"/>
    <n v="104.28"/>
    <n v="304.13"/>
    <s v="Joined"/>
    <x v="0"/>
    <s v="other"/>
    <n v="0"/>
    <s v="50-100"/>
    <n v="1"/>
    <x v="1"/>
    <x v="3"/>
  </r>
  <r>
    <s v="21642-TEL"/>
    <x v="0"/>
    <n v="60"/>
    <s v="Yes"/>
    <x v="5"/>
    <n v="12"/>
    <n v="29"/>
    <s v="None"/>
    <x v="0"/>
    <s v="No"/>
    <x v="0"/>
    <s v="DSL"/>
    <x v="1"/>
    <s v="No"/>
    <x v="0"/>
    <s v="Yes"/>
    <x v="1"/>
    <s v="No"/>
    <s v="No"/>
    <s v="Yes"/>
    <x v="1"/>
    <s v="No"/>
    <x v="1"/>
    <n v="54.5"/>
    <n v="54.5"/>
    <n v="0"/>
    <n v="0"/>
    <n v="33.21"/>
    <n v="87.71"/>
    <s v="Joined"/>
    <x v="0"/>
    <s v="other"/>
    <n v="0"/>
    <s v="50-100"/>
    <n v="1"/>
    <x v="1"/>
    <x v="0"/>
  </r>
  <r>
    <s v="56072-JHA"/>
    <x v="0"/>
    <n v="48"/>
    <s v="No"/>
    <x v="14"/>
    <n v="6"/>
    <n v="29"/>
    <s v="Deal 2"/>
    <x v="0"/>
    <s v="Yes"/>
    <x v="0"/>
    <s v="DSL"/>
    <x v="1"/>
    <s v="No"/>
    <x v="1"/>
    <s v="Yes"/>
    <x v="0"/>
    <s v="No"/>
    <s v="No"/>
    <s v="Yes"/>
    <x v="0"/>
    <s v="No"/>
    <x v="1"/>
    <n v="77.400000000000006"/>
    <n v="4155.95"/>
    <n v="0"/>
    <n v="0"/>
    <n v="2520.15"/>
    <n v="6676.1"/>
    <s v="Stayed"/>
    <x v="0"/>
    <s v="other"/>
    <n v="0"/>
    <s v="50-100"/>
    <n v="0"/>
    <x v="0"/>
    <x v="0"/>
  </r>
  <r>
    <s v="36618-TEL"/>
    <x v="1"/>
    <n v="83"/>
    <s v="No"/>
    <x v="5"/>
    <n v="14"/>
    <n v="11"/>
    <s v="None"/>
    <x v="0"/>
    <s v="Yes"/>
    <x v="0"/>
    <s v="Fiber Optic"/>
    <x v="0"/>
    <s v="Yes"/>
    <x v="1"/>
    <s v="No"/>
    <x v="1"/>
    <s v="No"/>
    <s v="No"/>
    <s v="Yes"/>
    <x v="1"/>
    <s v="Yes"/>
    <x v="1"/>
    <n v="85.2"/>
    <n v="3969.35"/>
    <n v="0"/>
    <n v="0"/>
    <n v="791.01"/>
    <n v="4760.3599999999997"/>
    <s v="Churned"/>
    <x v="3"/>
    <s v="Price too high"/>
    <n v="1"/>
    <s v="50-100"/>
    <n v="0"/>
    <x v="1"/>
    <x v="3"/>
  </r>
  <r>
    <s v="52627-WES"/>
    <x v="1"/>
    <n v="61"/>
    <s v="No"/>
    <x v="2"/>
    <n v="14"/>
    <n v="8"/>
    <s v="None"/>
    <x v="0"/>
    <s v="Yes"/>
    <x v="0"/>
    <s v="Cable"/>
    <x v="0"/>
    <s v="No"/>
    <x v="0"/>
    <s v="No"/>
    <x v="0"/>
    <s v="No"/>
    <s v="No"/>
    <s v="Yes"/>
    <x v="1"/>
    <s v="Yes"/>
    <x v="1"/>
    <n v="85.6"/>
    <n v="813.85"/>
    <n v="0"/>
    <n v="0"/>
    <n v="301"/>
    <n v="1114.8499999999999"/>
    <s v="Churned"/>
    <x v="1"/>
    <s v="Competitor offered more data"/>
    <n v="1"/>
    <s v="50-100"/>
    <n v="0"/>
    <x v="1"/>
    <x v="3"/>
  </r>
  <r>
    <s v="43991-TAM"/>
    <x v="1"/>
    <n v="52"/>
    <s v="No"/>
    <x v="4"/>
    <n v="6"/>
    <n v="25"/>
    <s v="Deal 5"/>
    <x v="0"/>
    <s v="No"/>
    <x v="0"/>
    <s v="DSL"/>
    <x v="0"/>
    <s v="No"/>
    <x v="1"/>
    <s v="No"/>
    <x v="1"/>
    <s v="No"/>
    <s v="No"/>
    <s v="Yes"/>
    <x v="1"/>
    <s v="No"/>
    <x v="2"/>
    <n v="50.45"/>
    <n v="50.45"/>
    <n v="0"/>
    <n v="0"/>
    <n v="9.73"/>
    <n v="60.18"/>
    <s v="Churned"/>
    <x v="1"/>
    <s v="Competitor made better offer"/>
    <n v="1"/>
    <s v="50-100"/>
    <n v="0"/>
    <x v="1"/>
    <x v="0"/>
  </r>
  <r>
    <s v="49360-BIH"/>
    <x v="0"/>
    <n v="77"/>
    <s v="No"/>
    <x v="9"/>
    <n v="12"/>
    <n v="15"/>
    <s v="None"/>
    <x v="0"/>
    <s v="Yes"/>
    <x v="0"/>
    <s v="Fiber Optic"/>
    <x v="0"/>
    <s v="No"/>
    <x v="1"/>
    <s v="Yes"/>
    <x v="0"/>
    <s v="Yes"/>
    <s v="No"/>
    <s v="Yes"/>
    <x v="0"/>
    <s v="Yes"/>
    <x v="0"/>
    <n v="103.75"/>
    <n v="4188.3999999999996"/>
    <n v="0"/>
    <n v="0"/>
    <n v="1141.5999999999999"/>
    <n v="5330"/>
    <s v="Stayed"/>
    <x v="0"/>
    <s v="other"/>
    <n v="0"/>
    <s v="&gt;100"/>
    <n v="0"/>
    <x v="1"/>
    <x v="1"/>
  </r>
  <r>
    <s v="93621-GUJ"/>
    <x v="1"/>
    <n v="59"/>
    <s v="Yes"/>
    <x v="6"/>
    <n v="1"/>
    <n v="36"/>
    <s v="Deal 2"/>
    <x v="0"/>
    <s v="Yes"/>
    <x v="0"/>
    <s v="Fiber Optic"/>
    <x v="0"/>
    <s v="No"/>
    <x v="1"/>
    <s v="No"/>
    <x v="1"/>
    <s v="Yes"/>
    <s v="Yes"/>
    <s v="Yes"/>
    <x v="1"/>
    <s v="No"/>
    <x v="0"/>
    <n v="89.2"/>
    <n v="5500.6"/>
    <n v="0"/>
    <n v="0"/>
    <n v="885.72"/>
    <n v="6386.32"/>
    <s v="Stayed"/>
    <x v="0"/>
    <s v="other"/>
    <n v="0"/>
    <s v="50-100"/>
    <n v="0"/>
    <x v="1"/>
    <x v="0"/>
  </r>
  <r>
    <s v="46081-TAM"/>
    <x v="0"/>
    <n v="41"/>
    <s v="Yes"/>
    <x v="4"/>
    <n v="14"/>
    <n v="29"/>
    <s v="None"/>
    <x v="0"/>
    <s v="No"/>
    <x v="0"/>
    <s v="DSL"/>
    <x v="0"/>
    <s v="No"/>
    <x v="0"/>
    <s v="No"/>
    <x v="1"/>
    <s v="No"/>
    <s v="No"/>
    <s v="Yes"/>
    <x v="1"/>
    <s v="No"/>
    <x v="0"/>
    <n v="45.15"/>
    <n v="45.15"/>
    <n v="0"/>
    <n v="0"/>
    <n v="42.34"/>
    <n v="87.49"/>
    <s v="Joined"/>
    <x v="0"/>
    <s v="other"/>
    <n v="0"/>
    <s v="20-50"/>
    <n v="1"/>
    <x v="0"/>
    <x v="0"/>
  </r>
  <r>
    <s v="48378-BIH"/>
    <x v="0"/>
    <n v="56"/>
    <s v="Yes"/>
    <x v="9"/>
    <n v="4"/>
    <n v="2"/>
    <s v="None"/>
    <x v="0"/>
    <s v="No"/>
    <x v="0"/>
    <s v="DSL"/>
    <x v="0"/>
    <s v="No"/>
    <x v="1"/>
    <s v="Yes"/>
    <x v="1"/>
    <s v="No"/>
    <s v="No"/>
    <s v="Yes"/>
    <x v="2"/>
    <s v="No"/>
    <x v="0"/>
    <n v="54.35"/>
    <n v="2460.15"/>
    <n v="0"/>
    <n v="0"/>
    <n v="2079.1999999999998"/>
    <n v="4539.3500000000004"/>
    <s v="Churned"/>
    <x v="2"/>
    <s v="Network reliability"/>
    <n v="1"/>
    <s v="50-100"/>
    <n v="0"/>
    <x v="1"/>
    <x v="4"/>
  </r>
  <r>
    <s v="33437-MAD"/>
    <x v="1"/>
    <n v="34"/>
    <s v="No"/>
    <x v="11"/>
    <n v="13"/>
    <n v="35"/>
    <s v="Deal 5"/>
    <x v="0"/>
    <s v="No"/>
    <x v="0"/>
    <s v="Fiber Optic"/>
    <x v="0"/>
    <s v="No"/>
    <x v="0"/>
    <s v="No"/>
    <x v="1"/>
    <s v="No"/>
    <s v="No"/>
    <s v="Yes"/>
    <x v="1"/>
    <s v="Yes"/>
    <x v="1"/>
    <n v="69.650000000000006"/>
    <n v="69.650000000000006"/>
    <n v="0"/>
    <n v="0"/>
    <n v="28.7"/>
    <n v="98.35"/>
    <s v="Churned"/>
    <x v="2"/>
    <s v="Network reliability"/>
    <n v="1"/>
    <s v="50-100"/>
    <n v="0"/>
    <x v="2"/>
    <x v="0"/>
  </r>
  <r>
    <s v="12510-MAH"/>
    <x v="0"/>
    <n v="44"/>
    <s v="Yes"/>
    <x v="1"/>
    <n v="14"/>
    <n v="33"/>
    <s v="Deal 1"/>
    <x v="0"/>
    <s v="Yes"/>
    <x v="0"/>
    <s v="Fiber Optic"/>
    <x v="0"/>
    <s v="Yes"/>
    <x v="1"/>
    <s v="Yes"/>
    <x v="0"/>
    <s v="Yes"/>
    <s v="Yes"/>
    <s v="Yes"/>
    <x v="2"/>
    <s v="Yes"/>
    <x v="1"/>
    <n v="112.25"/>
    <n v="8041.65"/>
    <n v="0"/>
    <n v="0"/>
    <n v="839.52"/>
    <n v="8881.17"/>
    <s v="Stayed"/>
    <x v="0"/>
    <s v="other"/>
    <n v="0"/>
    <s v="&gt;100"/>
    <n v="0"/>
    <x v="0"/>
    <x v="0"/>
  </r>
  <r>
    <s v="66749-WES"/>
    <x v="1"/>
    <n v="42"/>
    <s v="Yes"/>
    <x v="2"/>
    <n v="10"/>
    <n v="31"/>
    <s v="None"/>
    <x v="0"/>
    <s v="No"/>
    <x v="1"/>
    <s v="No"/>
    <x v="0"/>
    <s v="No"/>
    <x v="0"/>
    <s v="No"/>
    <x v="1"/>
    <s v="No"/>
    <s v="No"/>
    <s v="No"/>
    <x v="1"/>
    <s v="Yes"/>
    <x v="1"/>
    <n v="20.45"/>
    <n v="250.8"/>
    <n v="0"/>
    <n v="0"/>
    <n v="183.37"/>
    <n v="434.17"/>
    <s v="Stayed"/>
    <x v="0"/>
    <s v="other"/>
    <n v="0"/>
    <s v="20-50"/>
    <n v="0"/>
    <x v="0"/>
    <x v="0"/>
  </r>
  <r>
    <s v="97949-ODI"/>
    <x v="0"/>
    <n v="28"/>
    <s v="Yes"/>
    <x v="19"/>
    <n v="15"/>
    <n v="20"/>
    <s v="Deal 3"/>
    <x v="0"/>
    <s v="No"/>
    <x v="1"/>
    <s v="No"/>
    <x v="0"/>
    <s v="No"/>
    <x v="0"/>
    <s v="No"/>
    <x v="1"/>
    <s v="No"/>
    <s v="No"/>
    <s v="No"/>
    <x v="2"/>
    <s v="No"/>
    <x v="0"/>
    <n v="20.100000000000001"/>
    <n v="486.05"/>
    <n v="0"/>
    <n v="0"/>
    <n v="114.25"/>
    <n v="600.29999999999995"/>
    <s v="Stayed"/>
    <x v="0"/>
    <s v="other"/>
    <n v="0"/>
    <s v="20-50"/>
    <n v="0"/>
    <x v="2"/>
    <x v="2"/>
  </r>
  <r>
    <s v="67762-PUN"/>
    <x v="0"/>
    <n v="80"/>
    <s v="Yes"/>
    <x v="13"/>
    <n v="4"/>
    <n v="27"/>
    <s v="Deal 4"/>
    <x v="0"/>
    <s v="Yes"/>
    <x v="0"/>
    <s v="Fiber Optic"/>
    <x v="0"/>
    <s v="No"/>
    <x v="1"/>
    <s v="Yes"/>
    <x v="0"/>
    <s v="No"/>
    <s v="No"/>
    <s v="Yes"/>
    <x v="2"/>
    <s v="No"/>
    <x v="1"/>
    <n v="93.9"/>
    <n v="1743.9"/>
    <n v="0"/>
    <n v="0"/>
    <n v="34.56"/>
    <n v="1778.46"/>
    <s v="Stayed"/>
    <x v="0"/>
    <s v="other"/>
    <n v="0"/>
    <s v="50-100"/>
    <n v="0"/>
    <x v="1"/>
    <x v="0"/>
  </r>
  <r>
    <s v="57292-AND"/>
    <x v="1"/>
    <n v="46"/>
    <s v="No"/>
    <x v="10"/>
    <n v="5"/>
    <n v="19"/>
    <s v="None"/>
    <x v="0"/>
    <s v="No"/>
    <x v="1"/>
    <s v="No"/>
    <x v="0"/>
    <s v="No"/>
    <x v="0"/>
    <s v="No"/>
    <x v="1"/>
    <s v="No"/>
    <s v="No"/>
    <s v="No"/>
    <x v="2"/>
    <s v="No"/>
    <x v="1"/>
    <n v="20.45"/>
    <n v="1297.3499999999999"/>
    <n v="0"/>
    <n v="0"/>
    <n v="115.94"/>
    <n v="1413.29"/>
    <s v="Stayed"/>
    <x v="0"/>
    <s v="other"/>
    <n v="0"/>
    <s v="20-50"/>
    <n v="0"/>
    <x v="0"/>
    <x v="2"/>
  </r>
  <r>
    <s v="63125-MAD"/>
    <x v="1"/>
    <n v="50"/>
    <s v="No"/>
    <x v="11"/>
    <n v="6"/>
    <n v="33"/>
    <s v="None"/>
    <x v="0"/>
    <s v="No"/>
    <x v="0"/>
    <s v="DSL"/>
    <x v="0"/>
    <s v="No"/>
    <x v="0"/>
    <s v="No"/>
    <x v="1"/>
    <s v="No"/>
    <s v="No"/>
    <s v="Yes"/>
    <x v="0"/>
    <s v="No"/>
    <x v="1"/>
    <n v="45.05"/>
    <n v="2462.6"/>
    <n v="0"/>
    <n v="0"/>
    <n v="1848"/>
    <n v="4310.6000000000004"/>
    <s v="Stayed"/>
    <x v="0"/>
    <s v="other"/>
    <n v="0"/>
    <s v="20-50"/>
    <n v="0"/>
    <x v="1"/>
    <x v="0"/>
  </r>
  <r>
    <s v="46713-MAD"/>
    <x v="1"/>
    <n v="55"/>
    <s v="Yes"/>
    <x v="11"/>
    <n v="7"/>
    <n v="29"/>
    <s v="None"/>
    <x v="0"/>
    <s v="Yes"/>
    <x v="0"/>
    <s v="Fiber Optic"/>
    <x v="0"/>
    <s v="No"/>
    <x v="0"/>
    <s v="Yes"/>
    <x v="0"/>
    <s v="No"/>
    <s v="No"/>
    <s v="Yes"/>
    <x v="1"/>
    <s v="Yes"/>
    <x v="1"/>
    <n v="-2"/>
    <n v="1993.8"/>
    <n v="0"/>
    <n v="0"/>
    <n v="268.18"/>
    <n v="2261.98"/>
    <s v="Churned"/>
    <x v="2"/>
    <s v="Limited range of services"/>
    <n v="1"/>
    <s v="&lt;20"/>
    <n v="0"/>
    <x v="1"/>
    <x v="0"/>
  </r>
  <r>
    <s v="23152-KAR"/>
    <x v="1"/>
    <n v="59"/>
    <s v="No"/>
    <x v="3"/>
    <n v="6"/>
    <n v="36"/>
    <s v="None"/>
    <x v="0"/>
    <s v="Yes"/>
    <x v="0"/>
    <s v="Fiber Optic"/>
    <x v="0"/>
    <s v="Yes"/>
    <x v="1"/>
    <s v="No"/>
    <x v="0"/>
    <s v="No"/>
    <s v="No"/>
    <s v="Yes"/>
    <x v="1"/>
    <s v="Yes"/>
    <x v="0"/>
    <n v="94.45"/>
    <n v="5073.1000000000004"/>
    <n v="0"/>
    <n v="0"/>
    <n v="1903.55"/>
    <n v="6976.65"/>
    <s v="Stayed"/>
    <x v="0"/>
    <s v="other"/>
    <n v="0"/>
    <s v="50-100"/>
    <n v="0"/>
    <x v="1"/>
    <x v="0"/>
  </r>
  <r>
    <s v="76124-JHA"/>
    <x v="0"/>
    <n v="35"/>
    <s v="Yes"/>
    <x v="14"/>
    <n v="0"/>
    <n v="15"/>
    <s v="Deal 3"/>
    <x v="0"/>
    <s v="Yes"/>
    <x v="0"/>
    <s v="Fiber Optic"/>
    <x v="0"/>
    <s v="Yes"/>
    <x v="0"/>
    <s v="No"/>
    <x v="0"/>
    <s v="Yes"/>
    <s v="Yes"/>
    <s v="Yes"/>
    <x v="0"/>
    <s v="No"/>
    <x v="1"/>
    <n v="100.2"/>
    <n v="2688.45"/>
    <n v="42.64"/>
    <n v="0"/>
    <n v="346.08"/>
    <n v="2991.89"/>
    <s v="Stayed"/>
    <x v="0"/>
    <s v="other"/>
    <n v="0"/>
    <s v="&gt;100"/>
    <n v="0"/>
    <x v="0"/>
    <x v="1"/>
  </r>
  <r>
    <s v="52413-KER"/>
    <x v="0"/>
    <n v="65"/>
    <s v="Yes"/>
    <x v="20"/>
    <n v="3"/>
    <n v="17"/>
    <s v="Deal 5"/>
    <x v="1"/>
    <s v="No"/>
    <x v="0"/>
    <s v="DSL"/>
    <x v="0"/>
    <s v="No"/>
    <x v="1"/>
    <s v="No"/>
    <x v="1"/>
    <s v="Yes"/>
    <s v="Yes"/>
    <s v="Yes"/>
    <x v="1"/>
    <s v="Yes"/>
    <x v="1"/>
    <n v="41.15"/>
    <n v="132.19999999999999"/>
    <n v="0"/>
    <n v="0"/>
    <n v="0"/>
    <n v="132.19999999999999"/>
    <s v="Churned"/>
    <x v="3"/>
    <s v="Long distance charges"/>
    <n v="1"/>
    <s v="20-50"/>
    <n v="0"/>
    <x v="1"/>
    <x v="1"/>
  </r>
  <r>
    <s v="38368-TAM"/>
    <x v="1"/>
    <n v="20"/>
    <s v="No"/>
    <x v="4"/>
    <n v="6"/>
    <n v="3"/>
    <s v="None"/>
    <x v="1"/>
    <s v="No"/>
    <x v="0"/>
    <s v="DSL"/>
    <x v="1"/>
    <s v="Yes"/>
    <x v="1"/>
    <s v="Yes"/>
    <x v="1"/>
    <s v="No"/>
    <s v="No"/>
    <s v="Yes"/>
    <x v="2"/>
    <s v="Yes"/>
    <x v="1"/>
    <n v="43.7"/>
    <n v="2618.3000000000002"/>
    <n v="0"/>
    <n v="0"/>
    <n v="0"/>
    <n v="2618.3000000000002"/>
    <s v="Stayed"/>
    <x v="0"/>
    <s v="other"/>
    <n v="0"/>
    <s v="20-50"/>
    <n v="0"/>
    <x v="3"/>
    <x v="4"/>
  </r>
  <r>
    <s v="68315-TAM"/>
    <x v="0"/>
    <n v="25"/>
    <s v="Yes"/>
    <x v="4"/>
    <n v="1"/>
    <n v="30"/>
    <s v="Deal 5"/>
    <x v="0"/>
    <s v="No"/>
    <x v="0"/>
    <s v="Fiber Optic"/>
    <x v="0"/>
    <s v="No"/>
    <x v="0"/>
    <s v="No"/>
    <x v="0"/>
    <s v="Yes"/>
    <s v="Yes"/>
    <s v="Yes"/>
    <x v="1"/>
    <s v="Yes"/>
    <x v="1"/>
    <n v="90.55"/>
    <n v="90.55"/>
    <n v="0"/>
    <n v="0"/>
    <n v="7.15"/>
    <n v="97.7"/>
    <s v="Churned"/>
    <x v="2"/>
    <s v="Product dissatisfaction"/>
    <n v="1"/>
    <s v="50-100"/>
    <n v="0"/>
    <x v="2"/>
    <x v="0"/>
  </r>
  <r>
    <s v="25556-MAH"/>
    <x v="0"/>
    <n v="21"/>
    <s v="Yes"/>
    <x v="1"/>
    <n v="7"/>
    <n v="2"/>
    <s v="Deal 4"/>
    <x v="0"/>
    <s v="No"/>
    <x v="1"/>
    <s v="No"/>
    <x v="0"/>
    <s v="No"/>
    <x v="0"/>
    <s v="No"/>
    <x v="1"/>
    <s v="No"/>
    <s v="No"/>
    <s v="No"/>
    <x v="2"/>
    <s v="No"/>
    <x v="0"/>
    <n v="20"/>
    <n v="268.45"/>
    <n v="0"/>
    <n v="0"/>
    <n v="20.93"/>
    <n v="289.38"/>
    <s v="Stayed"/>
    <x v="0"/>
    <s v="other"/>
    <n v="0"/>
    <s v="&lt;20"/>
    <n v="0"/>
    <x v="2"/>
    <x v="4"/>
  </r>
  <r>
    <s v="54025-UTT"/>
    <x v="1"/>
    <n v="43"/>
    <s v="No"/>
    <x v="7"/>
    <n v="8"/>
    <n v="23"/>
    <s v="None"/>
    <x v="0"/>
    <s v="No"/>
    <x v="0"/>
    <s v="Fiber Optic"/>
    <x v="1"/>
    <s v="No"/>
    <x v="0"/>
    <s v="Yes"/>
    <x v="1"/>
    <s v="Yes"/>
    <s v="Yes"/>
    <s v="Yes"/>
    <x v="1"/>
    <s v="Yes"/>
    <x v="1"/>
    <n v="89.05"/>
    <n v="1886.25"/>
    <n v="0"/>
    <n v="0"/>
    <n v="132"/>
    <n v="2018.25"/>
    <s v="Stayed"/>
    <x v="0"/>
    <s v="other"/>
    <n v="0"/>
    <s v="50-100"/>
    <n v="0"/>
    <x v="0"/>
    <x v="2"/>
  </r>
  <r>
    <s v="45780-PUN"/>
    <x v="0"/>
    <n v="73"/>
    <s v="No"/>
    <x v="13"/>
    <n v="2"/>
    <n v="14"/>
    <s v="None"/>
    <x v="0"/>
    <s v="Yes"/>
    <x v="0"/>
    <s v="Fiber Optic"/>
    <x v="0"/>
    <s v="Yes"/>
    <x v="0"/>
    <s v="No"/>
    <x v="1"/>
    <s v="No"/>
    <s v="No"/>
    <s v="Yes"/>
    <x v="2"/>
    <s v="Yes"/>
    <x v="1"/>
    <n v="80.5"/>
    <n v="2088.4499999999998"/>
    <n v="0"/>
    <n v="0"/>
    <n v="1107.1199999999999"/>
    <n v="3195.57"/>
    <s v="Stayed"/>
    <x v="0"/>
    <s v="other"/>
    <n v="0"/>
    <s v="50-100"/>
    <n v="0"/>
    <x v="1"/>
    <x v="1"/>
  </r>
  <r>
    <s v="81769-GUJ"/>
    <x v="1"/>
    <n v="71"/>
    <s v="Yes"/>
    <x v="6"/>
    <n v="4"/>
    <n v="31"/>
    <s v="None"/>
    <x v="0"/>
    <s v="Yes"/>
    <x v="0"/>
    <s v="Fiber Optic"/>
    <x v="1"/>
    <s v="Yes"/>
    <x v="1"/>
    <s v="No"/>
    <x v="0"/>
    <s v="Yes"/>
    <s v="Yes"/>
    <s v="Yes"/>
    <x v="1"/>
    <s v="Yes"/>
    <x v="1"/>
    <n v="113.2"/>
    <n v="4689.5"/>
    <n v="0"/>
    <n v="0"/>
    <n v="1145.95"/>
    <n v="5835.45"/>
    <s v="Churned"/>
    <x v="4"/>
    <s v="Attitude of support person"/>
    <n v="1"/>
    <s v="&gt;100"/>
    <n v="0"/>
    <x v="1"/>
    <x v="0"/>
  </r>
  <r>
    <s v="63009-PUN"/>
    <x v="1"/>
    <n v="41"/>
    <s v="Yes"/>
    <x v="13"/>
    <n v="1"/>
    <n v="15"/>
    <s v="None"/>
    <x v="0"/>
    <s v="No"/>
    <x v="1"/>
    <s v="No"/>
    <x v="0"/>
    <s v="No"/>
    <x v="0"/>
    <s v="No"/>
    <x v="1"/>
    <s v="No"/>
    <s v="No"/>
    <s v="No"/>
    <x v="0"/>
    <s v="No"/>
    <x v="1"/>
    <n v="19.899999999999999"/>
    <n v="323.14999999999998"/>
    <n v="0"/>
    <n v="0"/>
    <n v="435.54"/>
    <n v="758.69"/>
    <s v="Stayed"/>
    <x v="0"/>
    <s v="other"/>
    <n v="0"/>
    <s v="&lt;20"/>
    <n v="0"/>
    <x v="0"/>
    <x v="1"/>
  </r>
  <r>
    <s v="96068-UTT"/>
    <x v="0"/>
    <n v="47"/>
    <s v="No"/>
    <x v="18"/>
    <n v="10"/>
    <n v="15"/>
    <s v="Deal 5"/>
    <x v="1"/>
    <s v="No"/>
    <x v="0"/>
    <s v="Cable"/>
    <x v="0"/>
    <s v="Yes"/>
    <x v="0"/>
    <s v="No"/>
    <x v="0"/>
    <s v="Yes"/>
    <s v="Yes"/>
    <s v="Yes"/>
    <x v="1"/>
    <s v="Yes"/>
    <x v="0"/>
    <n v="50.95"/>
    <n v="229.4"/>
    <n v="0"/>
    <n v="0"/>
    <n v="0"/>
    <n v="229.4"/>
    <s v="Stayed"/>
    <x v="0"/>
    <s v="other"/>
    <n v="0"/>
    <s v="50-100"/>
    <n v="0"/>
    <x v="0"/>
    <x v="1"/>
  </r>
  <r>
    <s v="75647-RAJ"/>
    <x v="1"/>
    <n v="32"/>
    <s v="Yes"/>
    <x v="8"/>
    <n v="14"/>
    <n v="20"/>
    <s v="None"/>
    <x v="0"/>
    <s v="No"/>
    <x v="0"/>
    <s v="DSL"/>
    <x v="1"/>
    <s v="No"/>
    <x v="1"/>
    <s v="No"/>
    <x v="1"/>
    <s v="No"/>
    <s v="No"/>
    <s v="No"/>
    <x v="2"/>
    <s v="No"/>
    <x v="0"/>
    <n v="53.3"/>
    <n v="2296.25"/>
    <n v="0"/>
    <n v="90"/>
    <n v="1947.15"/>
    <n v="4333.3999999999996"/>
    <s v="Stayed"/>
    <x v="0"/>
    <s v="other"/>
    <n v="0"/>
    <s v="50-100"/>
    <n v="0"/>
    <x v="2"/>
    <x v="2"/>
  </r>
  <r>
    <s v="96058-UTT"/>
    <x v="1"/>
    <n v="49"/>
    <s v="No"/>
    <x v="18"/>
    <n v="14"/>
    <n v="14"/>
    <s v="None"/>
    <x v="0"/>
    <s v="Yes"/>
    <x v="0"/>
    <s v="Cable"/>
    <x v="1"/>
    <s v="No"/>
    <x v="1"/>
    <s v="No"/>
    <x v="0"/>
    <s v="Yes"/>
    <s v="Yes"/>
    <s v="Yes"/>
    <x v="0"/>
    <s v="No"/>
    <x v="1"/>
    <n v="78.849999999999994"/>
    <n v="876.75"/>
    <n v="0"/>
    <n v="0"/>
    <n v="301.08"/>
    <n v="1177.83"/>
    <s v="Stayed"/>
    <x v="0"/>
    <s v="other"/>
    <n v="0"/>
    <s v="50-100"/>
    <n v="0"/>
    <x v="0"/>
    <x v="1"/>
  </r>
  <r>
    <s v="13744-AND"/>
    <x v="1"/>
    <n v="41"/>
    <s v="Yes"/>
    <x v="10"/>
    <n v="8"/>
    <n v="3"/>
    <s v="Deal 5"/>
    <x v="0"/>
    <s v="No"/>
    <x v="1"/>
    <s v="No"/>
    <x v="0"/>
    <s v="No"/>
    <x v="0"/>
    <s v="No"/>
    <x v="1"/>
    <s v="No"/>
    <s v="No"/>
    <s v="No"/>
    <x v="1"/>
    <s v="Yes"/>
    <x v="1"/>
    <n v="19.649999999999999"/>
    <n v="19.649999999999999"/>
    <n v="0"/>
    <n v="0"/>
    <n v="13.85"/>
    <n v="33.5"/>
    <s v="Joined"/>
    <x v="0"/>
    <s v="other"/>
    <n v="0"/>
    <s v="&lt;20"/>
    <n v="1"/>
    <x v="0"/>
    <x v="4"/>
  </r>
  <r>
    <s v="24868-ODI"/>
    <x v="1"/>
    <n v="35"/>
    <s v="No"/>
    <x v="19"/>
    <n v="8"/>
    <n v="30"/>
    <s v="None"/>
    <x v="0"/>
    <s v="No"/>
    <x v="1"/>
    <s v="No"/>
    <x v="0"/>
    <s v="No"/>
    <x v="0"/>
    <s v="No"/>
    <x v="1"/>
    <s v="No"/>
    <s v="No"/>
    <s v="No"/>
    <x v="2"/>
    <s v="Yes"/>
    <x v="0"/>
    <n v="19.25"/>
    <n v="1103.25"/>
    <n v="0"/>
    <n v="0"/>
    <n v="1420.8"/>
    <n v="2524.0500000000002"/>
    <s v="Stayed"/>
    <x v="0"/>
    <s v="other"/>
    <n v="0"/>
    <s v="&lt;20"/>
    <n v="0"/>
    <x v="0"/>
    <x v="0"/>
  </r>
  <r>
    <s v="35004-RAJ"/>
    <x v="0"/>
    <n v="28"/>
    <s v="No"/>
    <x v="8"/>
    <n v="4"/>
    <n v="32"/>
    <s v="Deal 5"/>
    <x v="0"/>
    <s v="No"/>
    <x v="0"/>
    <s v="Fiber Optic"/>
    <x v="0"/>
    <s v="No"/>
    <x v="0"/>
    <s v="No"/>
    <x v="0"/>
    <s v="Yes"/>
    <s v="Yes"/>
    <s v="No"/>
    <x v="1"/>
    <s v="No"/>
    <x v="1"/>
    <n v="90.55"/>
    <n v="90.55"/>
    <n v="0"/>
    <n v="60"/>
    <n v="15.44"/>
    <n v="165.99"/>
    <s v="Churned"/>
    <x v="1"/>
    <s v="Competitor made better offer"/>
    <n v="1"/>
    <s v="50-100"/>
    <n v="0"/>
    <x v="2"/>
    <x v="0"/>
  </r>
  <r>
    <s v="16528-PUN"/>
    <x v="0"/>
    <n v="29"/>
    <s v="No"/>
    <x v="13"/>
    <n v="12"/>
    <n v="34"/>
    <s v="Deal 5"/>
    <x v="0"/>
    <s v="No"/>
    <x v="0"/>
    <s v="Fiber Optic"/>
    <x v="0"/>
    <s v="No"/>
    <x v="1"/>
    <s v="Yes"/>
    <x v="0"/>
    <s v="Yes"/>
    <s v="Yes"/>
    <s v="Yes"/>
    <x v="1"/>
    <s v="Yes"/>
    <x v="1"/>
    <n v="98.1"/>
    <n v="396.3"/>
    <n v="0"/>
    <n v="0"/>
    <n v="22.52"/>
    <n v="418.82"/>
    <s v="Churned"/>
    <x v="1"/>
    <s v="Competitor made better offer"/>
    <n v="1"/>
    <s v="50-100"/>
    <n v="0"/>
    <x v="2"/>
    <x v="0"/>
  </r>
  <r>
    <s v="12584-AND"/>
    <x v="1"/>
    <n v="64"/>
    <s v="No"/>
    <x v="10"/>
    <n v="11"/>
    <n v="13"/>
    <s v="Deal 4"/>
    <x v="0"/>
    <s v="No"/>
    <x v="0"/>
    <s v="Fiber Optic"/>
    <x v="0"/>
    <s v="No"/>
    <x v="0"/>
    <s v="No"/>
    <x v="1"/>
    <s v="No"/>
    <s v="No"/>
    <s v="Yes"/>
    <x v="1"/>
    <s v="No"/>
    <x v="1"/>
    <n v="70.2"/>
    <n v="1046.5"/>
    <n v="0"/>
    <n v="0"/>
    <n v="322"/>
    <n v="1368.5"/>
    <s v="Stayed"/>
    <x v="0"/>
    <s v="other"/>
    <n v="0"/>
    <s v="50-100"/>
    <n v="0"/>
    <x v="1"/>
    <x v="1"/>
  </r>
  <r>
    <s v="35724-UTT"/>
    <x v="1"/>
    <n v="62"/>
    <s v="No"/>
    <x v="7"/>
    <n v="13"/>
    <n v="26"/>
    <s v="Deal 2"/>
    <x v="0"/>
    <s v="No"/>
    <x v="1"/>
    <s v="No"/>
    <x v="0"/>
    <s v="No"/>
    <x v="0"/>
    <s v="No"/>
    <x v="1"/>
    <s v="No"/>
    <s v="No"/>
    <s v="No"/>
    <x v="0"/>
    <s v="Yes"/>
    <x v="1"/>
    <n v="19.850000000000001"/>
    <n v="996.95"/>
    <n v="0"/>
    <n v="0"/>
    <n v="1523.37"/>
    <n v="2520.3200000000002"/>
    <s v="Stayed"/>
    <x v="0"/>
    <s v="other"/>
    <n v="0"/>
    <s v="&lt;20"/>
    <n v="0"/>
    <x v="1"/>
    <x v="0"/>
  </r>
  <r>
    <s v="71234-HAR"/>
    <x v="1"/>
    <n v="44"/>
    <s v="No"/>
    <x v="15"/>
    <n v="10"/>
    <n v="34"/>
    <s v="None"/>
    <x v="0"/>
    <s v="No"/>
    <x v="1"/>
    <s v="No"/>
    <x v="0"/>
    <s v="No"/>
    <x v="0"/>
    <s v="No"/>
    <x v="1"/>
    <s v="No"/>
    <s v="No"/>
    <s v="No"/>
    <x v="1"/>
    <s v="Yes"/>
    <x v="0"/>
    <n v="19.399999999999999"/>
    <n v="19.399999999999999"/>
    <n v="0"/>
    <n v="0"/>
    <n v="23.97"/>
    <n v="43.37"/>
    <s v="Joined"/>
    <x v="0"/>
    <s v="other"/>
    <n v="0"/>
    <s v="&lt;20"/>
    <n v="1"/>
    <x v="0"/>
    <x v="0"/>
  </r>
  <r>
    <s v="43577-TAM"/>
    <x v="0"/>
    <n v="39"/>
    <s v="No"/>
    <x v="4"/>
    <n v="7"/>
    <n v="21"/>
    <s v="None"/>
    <x v="0"/>
    <s v="Yes"/>
    <x v="0"/>
    <s v="Cable"/>
    <x v="0"/>
    <s v="Yes"/>
    <x v="1"/>
    <s v="Yes"/>
    <x v="0"/>
    <s v="Yes"/>
    <s v="Yes"/>
    <s v="Yes"/>
    <x v="2"/>
    <s v="No"/>
    <x v="1"/>
    <n v="86.6"/>
    <n v="6350.5"/>
    <n v="0"/>
    <n v="0"/>
    <n v="596.88"/>
    <n v="6947.38"/>
    <s v="Stayed"/>
    <x v="0"/>
    <s v="other"/>
    <n v="0"/>
    <s v="50-100"/>
    <n v="0"/>
    <x v="0"/>
    <x v="2"/>
  </r>
  <r>
    <s v="15803-UTT"/>
    <x v="1"/>
    <n v="34"/>
    <s v="No"/>
    <x v="7"/>
    <n v="6"/>
    <n v="31"/>
    <s v="None"/>
    <x v="0"/>
    <s v="No"/>
    <x v="1"/>
    <s v="No"/>
    <x v="0"/>
    <s v="No"/>
    <x v="0"/>
    <s v="No"/>
    <x v="1"/>
    <s v="No"/>
    <s v="No"/>
    <s v="No"/>
    <x v="1"/>
    <s v="No"/>
    <x v="0"/>
    <n v="19.149999999999999"/>
    <n v="19.149999999999999"/>
    <n v="0"/>
    <n v="0"/>
    <n v="22.37"/>
    <n v="41.52"/>
    <s v="Joined"/>
    <x v="0"/>
    <s v="other"/>
    <n v="0"/>
    <s v="&lt;20"/>
    <n v="1"/>
    <x v="2"/>
    <x v="0"/>
  </r>
  <r>
    <s v="43510-WES"/>
    <x v="1"/>
    <n v="41"/>
    <s v="No"/>
    <x v="2"/>
    <n v="9"/>
    <n v="27"/>
    <s v="None"/>
    <x v="0"/>
    <s v="No"/>
    <x v="1"/>
    <s v="No"/>
    <x v="0"/>
    <s v="No"/>
    <x v="0"/>
    <s v="No"/>
    <x v="1"/>
    <s v="No"/>
    <s v="No"/>
    <s v="No"/>
    <x v="0"/>
    <s v="No"/>
    <x v="0"/>
    <n v="20.7"/>
    <n v="587.1"/>
    <n v="0"/>
    <n v="0"/>
    <n v="686.7"/>
    <n v="1273.8"/>
    <s v="Stayed"/>
    <x v="0"/>
    <s v="other"/>
    <n v="0"/>
    <s v="20-50"/>
    <n v="0"/>
    <x v="0"/>
    <x v="0"/>
  </r>
  <r>
    <s v="11663-GUJ"/>
    <x v="0"/>
    <n v="28"/>
    <s v="No"/>
    <x v="6"/>
    <n v="13"/>
    <n v="13"/>
    <s v="Deal 1"/>
    <x v="0"/>
    <s v="No"/>
    <x v="0"/>
    <s v="DSL"/>
    <x v="1"/>
    <s v="Yes"/>
    <x v="1"/>
    <s v="No"/>
    <x v="1"/>
    <s v="No"/>
    <s v="No"/>
    <s v="Yes"/>
    <x v="2"/>
    <s v="Yes"/>
    <x v="1"/>
    <n v="59.75"/>
    <n v="4069.9"/>
    <n v="0"/>
    <n v="0"/>
    <n v="3408.6"/>
    <n v="7478.5"/>
    <s v="Stayed"/>
    <x v="0"/>
    <s v="other"/>
    <n v="0"/>
    <s v="50-100"/>
    <n v="0"/>
    <x v="2"/>
    <x v="1"/>
  </r>
  <r>
    <s v="41427-HAR"/>
    <x v="0"/>
    <n v="37"/>
    <s v="No"/>
    <x v="15"/>
    <n v="13"/>
    <n v="13"/>
    <s v="Deal 5"/>
    <x v="0"/>
    <s v="No"/>
    <x v="1"/>
    <s v="No"/>
    <x v="0"/>
    <s v="No"/>
    <x v="0"/>
    <s v="No"/>
    <x v="1"/>
    <s v="No"/>
    <s v="No"/>
    <s v="No"/>
    <x v="1"/>
    <s v="No"/>
    <x v="1"/>
    <n v="20.2"/>
    <n v="20.2"/>
    <n v="0"/>
    <n v="0"/>
    <n v="24.48"/>
    <n v="44.68"/>
    <s v="Joined"/>
    <x v="0"/>
    <s v="other"/>
    <n v="0"/>
    <s v="20-50"/>
    <n v="1"/>
    <x v="0"/>
    <x v="1"/>
  </r>
  <r>
    <s v="97934-DEL"/>
    <x v="1"/>
    <n v="59"/>
    <s v="Yes"/>
    <x v="0"/>
    <n v="12"/>
    <n v="21"/>
    <s v="None"/>
    <x v="0"/>
    <s v="No"/>
    <x v="1"/>
    <s v="No"/>
    <x v="0"/>
    <s v="No"/>
    <x v="0"/>
    <s v="No"/>
    <x v="1"/>
    <s v="No"/>
    <s v="No"/>
    <s v="No"/>
    <x v="0"/>
    <s v="No"/>
    <x v="1"/>
    <n v="19.55"/>
    <n v="99.6"/>
    <n v="0"/>
    <n v="0"/>
    <n v="189.85"/>
    <n v="289.45"/>
    <s v="Stayed"/>
    <x v="0"/>
    <s v="other"/>
    <n v="0"/>
    <s v="&lt;20"/>
    <n v="0"/>
    <x v="1"/>
    <x v="2"/>
  </r>
  <r>
    <s v="31294-KAR"/>
    <x v="0"/>
    <n v="50"/>
    <s v="Yes"/>
    <x v="3"/>
    <n v="15"/>
    <n v="33"/>
    <s v="Deal 5"/>
    <x v="0"/>
    <s v="No"/>
    <x v="0"/>
    <s v="DSL"/>
    <x v="1"/>
    <s v="No"/>
    <x v="0"/>
    <s v="No"/>
    <x v="1"/>
    <s v="No"/>
    <s v="No"/>
    <s v="Yes"/>
    <x v="1"/>
    <s v="No"/>
    <x v="1"/>
    <n v="49.75"/>
    <n v="49.75"/>
    <n v="0"/>
    <n v="0"/>
    <n v="41.79"/>
    <n v="91.54"/>
    <s v="Joined"/>
    <x v="0"/>
    <s v="other"/>
    <n v="0"/>
    <s v="20-50"/>
    <n v="1"/>
    <x v="1"/>
    <x v="0"/>
  </r>
  <r>
    <s v="73510-DEL"/>
    <x v="1"/>
    <n v="47"/>
    <s v="Yes"/>
    <x v="0"/>
    <n v="2"/>
    <n v="14"/>
    <s v="None"/>
    <x v="0"/>
    <s v="Yes"/>
    <x v="0"/>
    <s v="Fiber Optic"/>
    <x v="0"/>
    <s v="Yes"/>
    <x v="0"/>
    <s v="No"/>
    <x v="1"/>
    <s v="No"/>
    <s v="No"/>
    <s v="Yes"/>
    <x v="1"/>
    <s v="Yes"/>
    <x v="1"/>
    <n v="82"/>
    <n v="184.65"/>
    <n v="0"/>
    <n v="0"/>
    <n v="82.36"/>
    <n v="267.01"/>
    <s v="Churned"/>
    <x v="1"/>
    <s v="Competitor made better offer"/>
    <n v="1"/>
    <s v="50-100"/>
    <n v="0"/>
    <x v="0"/>
    <x v="1"/>
  </r>
  <r>
    <s v="68150-AND"/>
    <x v="0"/>
    <n v="25"/>
    <s v="Yes"/>
    <x v="10"/>
    <n v="12"/>
    <n v="15"/>
    <s v="Deal 4"/>
    <x v="0"/>
    <s v="Yes"/>
    <x v="0"/>
    <s v="Fiber Optic"/>
    <x v="0"/>
    <s v="No"/>
    <x v="0"/>
    <s v="Yes"/>
    <x v="0"/>
    <s v="Yes"/>
    <s v="Yes"/>
    <s v="No"/>
    <x v="1"/>
    <s v="No"/>
    <x v="1"/>
    <n v="100.75"/>
    <n v="1313.25"/>
    <n v="0"/>
    <n v="120"/>
    <n v="577.59"/>
    <n v="2010.84"/>
    <s v="Stayed"/>
    <x v="0"/>
    <s v="other"/>
    <n v="0"/>
    <s v="&gt;100"/>
    <n v="0"/>
    <x v="2"/>
    <x v="1"/>
  </r>
  <r>
    <s v="57496-KER"/>
    <x v="1"/>
    <n v="58"/>
    <s v="Yes"/>
    <x v="20"/>
    <n v="3"/>
    <n v="30"/>
    <s v="Deal 1"/>
    <x v="0"/>
    <s v="Yes"/>
    <x v="0"/>
    <s v="Fiber Optic"/>
    <x v="0"/>
    <s v="Yes"/>
    <x v="1"/>
    <s v="Yes"/>
    <x v="0"/>
    <s v="Yes"/>
    <s v="Yes"/>
    <s v="No"/>
    <x v="2"/>
    <s v="Yes"/>
    <x v="0"/>
    <n v="108.6"/>
    <n v="7690.9"/>
    <n v="0"/>
    <n v="20"/>
    <n v="408.96"/>
    <n v="8119.86"/>
    <s v="Churned"/>
    <x v="2"/>
    <s v="Product dissatisfaction"/>
    <n v="1"/>
    <s v="&gt;100"/>
    <n v="0"/>
    <x v="1"/>
    <x v="0"/>
  </r>
  <r>
    <s v="15051-TAM"/>
    <x v="1"/>
    <n v="37"/>
    <s v="Yes"/>
    <x v="4"/>
    <n v="14"/>
    <n v="24"/>
    <s v="Deal 5"/>
    <x v="0"/>
    <s v="Yes"/>
    <x v="0"/>
    <s v="DSL"/>
    <x v="0"/>
    <s v="No"/>
    <x v="0"/>
    <s v="No"/>
    <x v="0"/>
    <s v="No"/>
    <s v="No"/>
    <s v="Yes"/>
    <x v="1"/>
    <s v="Yes"/>
    <x v="1"/>
    <n v="59.25"/>
    <n v="436.6"/>
    <n v="0"/>
    <n v="0"/>
    <n v="385.6"/>
    <n v="822.2"/>
    <s v="Stayed"/>
    <x v="0"/>
    <s v="other"/>
    <n v="0"/>
    <s v="50-100"/>
    <n v="0"/>
    <x v="0"/>
    <x v="0"/>
  </r>
  <r>
    <s v="53498-TAM"/>
    <x v="0"/>
    <n v="41"/>
    <s v="No"/>
    <x v="4"/>
    <n v="3"/>
    <n v="18"/>
    <s v="None"/>
    <x v="0"/>
    <s v="No"/>
    <x v="1"/>
    <s v="No"/>
    <x v="0"/>
    <s v="No"/>
    <x v="0"/>
    <s v="No"/>
    <x v="1"/>
    <s v="No"/>
    <s v="No"/>
    <s v="No"/>
    <x v="0"/>
    <s v="No"/>
    <x v="1"/>
    <n v="19.600000000000001"/>
    <n v="411.15"/>
    <n v="0"/>
    <n v="0"/>
    <n v="394"/>
    <n v="805.15"/>
    <s v="Stayed"/>
    <x v="0"/>
    <s v="other"/>
    <n v="0"/>
    <s v="&lt;20"/>
    <n v="0"/>
    <x v="0"/>
    <x v="2"/>
  </r>
  <r>
    <s v="34788-TEL"/>
    <x v="1"/>
    <n v="39"/>
    <s v="No"/>
    <x v="5"/>
    <n v="4"/>
    <n v="15"/>
    <s v="None"/>
    <x v="0"/>
    <s v="No"/>
    <x v="1"/>
    <s v="No"/>
    <x v="0"/>
    <s v="No"/>
    <x v="0"/>
    <s v="No"/>
    <x v="1"/>
    <s v="No"/>
    <s v="No"/>
    <s v="No"/>
    <x v="2"/>
    <s v="No"/>
    <x v="0"/>
    <n v="20.5"/>
    <n v="696.8"/>
    <n v="0"/>
    <n v="0"/>
    <n v="542.08000000000004"/>
    <n v="1238.8800000000001"/>
    <s v="Stayed"/>
    <x v="0"/>
    <s v="other"/>
    <n v="0"/>
    <s v="20-50"/>
    <n v="0"/>
    <x v="0"/>
    <x v="1"/>
  </r>
  <r>
    <s v="72912-TEL"/>
    <x v="1"/>
    <n v="50"/>
    <s v="Yes"/>
    <x v="5"/>
    <n v="15"/>
    <n v="16"/>
    <s v="Deal 4"/>
    <x v="0"/>
    <s v="Yes"/>
    <x v="0"/>
    <s v="Cable"/>
    <x v="0"/>
    <s v="No"/>
    <x v="0"/>
    <s v="Yes"/>
    <x v="0"/>
    <s v="No"/>
    <s v="No"/>
    <s v="Yes"/>
    <x v="1"/>
    <s v="No"/>
    <x v="1"/>
    <n v="90.15"/>
    <n v="987.95"/>
    <n v="0"/>
    <n v="0"/>
    <n v="245.96"/>
    <n v="1233.9100000000001"/>
    <s v="Churned"/>
    <x v="1"/>
    <s v="Competitor had better devices"/>
    <n v="1"/>
    <s v="50-100"/>
    <n v="0"/>
    <x v="1"/>
    <x v="1"/>
  </r>
  <r>
    <s v="33621-MAD"/>
    <x v="1"/>
    <n v="42"/>
    <s v="No"/>
    <x v="11"/>
    <n v="13"/>
    <n v="12"/>
    <s v="Deal 5"/>
    <x v="0"/>
    <s v="No"/>
    <x v="0"/>
    <s v="Fiber Optic"/>
    <x v="0"/>
    <s v="No"/>
    <x v="0"/>
    <s v="No"/>
    <x v="1"/>
    <s v="No"/>
    <s v="No"/>
    <s v="No"/>
    <x v="1"/>
    <s v="Yes"/>
    <x v="1"/>
    <n v="70.349999999999994"/>
    <n v="120.25"/>
    <n v="0"/>
    <n v="20"/>
    <n v="15.4"/>
    <n v="155.65"/>
    <s v="Joined"/>
    <x v="0"/>
    <s v="other"/>
    <n v="0"/>
    <s v="50-100"/>
    <n v="1"/>
    <x v="0"/>
    <x v="1"/>
  </r>
  <r>
    <s v="41319-CHH"/>
    <x v="1"/>
    <n v="62"/>
    <s v="No"/>
    <x v="12"/>
    <n v="14"/>
    <n v="32"/>
    <s v="None"/>
    <x v="1"/>
    <s v="No"/>
    <x v="0"/>
    <s v="DSL"/>
    <x v="1"/>
    <s v="Yes"/>
    <x v="0"/>
    <s v="Yes"/>
    <x v="1"/>
    <s v="No"/>
    <s v="No"/>
    <s v="Yes"/>
    <x v="2"/>
    <s v="No"/>
    <x v="0"/>
    <n v="40.549999999999997"/>
    <n v="590.35"/>
    <n v="0"/>
    <n v="0"/>
    <n v="0"/>
    <n v="590.35"/>
    <s v="Stayed"/>
    <x v="0"/>
    <s v="other"/>
    <n v="0"/>
    <s v="20-50"/>
    <n v="0"/>
    <x v="1"/>
    <x v="0"/>
  </r>
  <r>
    <s v="94196-UTT"/>
    <x v="0"/>
    <n v="71"/>
    <s v="Yes"/>
    <x v="7"/>
    <n v="10"/>
    <n v="4"/>
    <s v="Deal 1"/>
    <x v="0"/>
    <s v="Yes"/>
    <x v="0"/>
    <s v="Fiber Optic"/>
    <x v="1"/>
    <s v="Yes"/>
    <x v="1"/>
    <s v="Yes"/>
    <x v="1"/>
    <s v="No"/>
    <s v="No"/>
    <s v="Yes"/>
    <x v="2"/>
    <s v="Yes"/>
    <x v="1"/>
    <n v="93.05"/>
    <n v="6735.05"/>
    <n v="0"/>
    <n v="0"/>
    <n v="96.48"/>
    <n v="6831.53"/>
    <s v="Stayed"/>
    <x v="0"/>
    <s v="other"/>
    <n v="0"/>
    <s v="50-100"/>
    <n v="0"/>
    <x v="1"/>
    <x v="4"/>
  </r>
  <r>
    <s v="72671-KAR"/>
    <x v="1"/>
    <n v="41"/>
    <s v="No"/>
    <x v="3"/>
    <n v="2"/>
    <n v="23"/>
    <s v="None"/>
    <x v="1"/>
    <s v="No"/>
    <x v="0"/>
    <s v="DSL"/>
    <x v="1"/>
    <s v="Yes"/>
    <x v="0"/>
    <s v="Yes"/>
    <x v="1"/>
    <s v="No"/>
    <s v="No"/>
    <s v="Yes"/>
    <x v="0"/>
    <s v="Yes"/>
    <x v="1"/>
    <n v="40.299999999999997"/>
    <n v="1630.4"/>
    <n v="0"/>
    <n v="0"/>
    <n v="0"/>
    <n v="1630.4"/>
    <s v="Stayed"/>
    <x v="0"/>
    <s v="other"/>
    <n v="0"/>
    <s v="20-50"/>
    <n v="0"/>
    <x v="0"/>
    <x v="2"/>
  </r>
  <r>
    <s v="63117-BIH"/>
    <x v="1"/>
    <n v="51"/>
    <s v="No"/>
    <x v="9"/>
    <n v="1"/>
    <n v="27"/>
    <s v="None"/>
    <x v="0"/>
    <s v="No"/>
    <x v="0"/>
    <s v="Fiber Optic"/>
    <x v="0"/>
    <s v="No"/>
    <x v="0"/>
    <s v="No"/>
    <x v="1"/>
    <s v="No"/>
    <s v="No"/>
    <s v="Yes"/>
    <x v="1"/>
    <s v="Yes"/>
    <x v="1"/>
    <n v="69.8"/>
    <n v="377.85"/>
    <n v="0"/>
    <n v="0"/>
    <n v="231"/>
    <n v="608.85"/>
    <s v="Stayed"/>
    <x v="0"/>
    <s v="other"/>
    <n v="0"/>
    <s v="50-100"/>
    <n v="0"/>
    <x v="1"/>
    <x v="0"/>
  </r>
  <r>
    <s v="57226-JAM"/>
    <x v="1"/>
    <n v="62"/>
    <s v="No"/>
    <x v="16"/>
    <n v="1"/>
    <n v="18"/>
    <s v="Deal 3"/>
    <x v="0"/>
    <s v="No"/>
    <x v="1"/>
    <s v="No"/>
    <x v="0"/>
    <s v="No"/>
    <x v="0"/>
    <s v="No"/>
    <x v="1"/>
    <s v="No"/>
    <s v="No"/>
    <s v="No"/>
    <x v="0"/>
    <s v="No"/>
    <x v="0"/>
    <n v="20.100000000000001"/>
    <n v="589.25"/>
    <n v="0"/>
    <n v="0"/>
    <n v="1045.01"/>
    <n v="1634.26"/>
    <s v="Stayed"/>
    <x v="0"/>
    <s v="other"/>
    <n v="0"/>
    <s v="20-50"/>
    <n v="0"/>
    <x v="1"/>
    <x v="2"/>
  </r>
  <r>
    <s v="53044-ODI"/>
    <x v="1"/>
    <n v="26"/>
    <s v="Yes"/>
    <x v="19"/>
    <n v="1"/>
    <n v="8"/>
    <s v="Deal 5"/>
    <x v="0"/>
    <s v="Yes"/>
    <x v="0"/>
    <s v="Fiber Optic"/>
    <x v="0"/>
    <s v="Yes"/>
    <x v="0"/>
    <s v="No"/>
    <x v="0"/>
    <s v="No"/>
    <s v="Yes"/>
    <s v="Yes"/>
    <x v="1"/>
    <s v="Yes"/>
    <x v="1"/>
    <n v="90.8"/>
    <n v="455.5"/>
    <n v="0"/>
    <n v="0"/>
    <n v="7.45"/>
    <n v="462.95"/>
    <s v="Churned"/>
    <x v="1"/>
    <s v="Competitor offered more data"/>
    <n v="1"/>
    <s v="50-100"/>
    <n v="0"/>
    <x v="2"/>
    <x v="3"/>
  </r>
  <r>
    <s v="95810-RAJ"/>
    <x v="1"/>
    <n v="41"/>
    <s v="Yes"/>
    <x v="8"/>
    <n v="1"/>
    <n v="36"/>
    <s v="Deal 3"/>
    <x v="0"/>
    <s v="Yes"/>
    <x v="0"/>
    <s v="DSL"/>
    <x v="1"/>
    <s v="No"/>
    <x v="0"/>
    <s v="Yes"/>
    <x v="0"/>
    <s v="Yes"/>
    <s v="Yes"/>
    <s v="Yes"/>
    <x v="0"/>
    <s v="No"/>
    <x v="0"/>
    <n v="80.849999999999994"/>
    <n v="2204.35"/>
    <n v="0"/>
    <n v="0"/>
    <n v="319.41000000000003"/>
    <n v="2523.7600000000002"/>
    <s v="Stayed"/>
    <x v="0"/>
    <s v="other"/>
    <n v="0"/>
    <s v="50-100"/>
    <n v="0"/>
    <x v="0"/>
    <x v="0"/>
  </r>
  <r>
    <s v="58852-ASS"/>
    <x v="1"/>
    <n v="51"/>
    <s v="No"/>
    <x v="17"/>
    <n v="7"/>
    <n v="21"/>
    <s v="None"/>
    <x v="0"/>
    <s v="No"/>
    <x v="1"/>
    <s v="No"/>
    <x v="0"/>
    <s v="No"/>
    <x v="0"/>
    <s v="No"/>
    <x v="1"/>
    <s v="No"/>
    <s v="No"/>
    <s v="No"/>
    <x v="2"/>
    <s v="No"/>
    <x v="1"/>
    <n v="19.5"/>
    <n v="159.35"/>
    <n v="0"/>
    <n v="0"/>
    <n v="137.6"/>
    <n v="296.95"/>
    <s v="Stayed"/>
    <x v="0"/>
    <s v="other"/>
    <n v="0"/>
    <s v="&lt;20"/>
    <n v="0"/>
    <x v="1"/>
    <x v="2"/>
  </r>
  <r>
    <s v="47250-HAR"/>
    <x v="1"/>
    <n v="44"/>
    <s v="No"/>
    <x v="15"/>
    <n v="0"/>
    <n v="20"/>
    <s v="Deal 3"/>
    <x v="1"/>
    <s v="No"/>
    <x v="0"/>
    <s v="DSL"/>
    <x v="1"/>
    <s v="No"/>
    <x v="0"/>
    <s v="Yes"/>
    <x v="0"/>
    <s v="No"/>
    <s v="No"/>
    <s v="Yes"/>
    <x v="0"/>
    <s v="No"/>
    <x v="1"/>
    <n v="45.05"/>
    <n v="1790.6"/>
    <n v="0"/>
    <n v="0"/>
    <n v="0"/>
    <n v="1790.6"/>
    <s v="Stayed"/>
    <x v="0"/>
    <s v="other"/>
    <n v="0"/>
    <s v="20-50"/>
    <n v="0"/>
    <x v="0"/>
    <x v="2"/>
  </r>
  <r>
    <s v="37230-TEL"/>
    <x v="1"/>
    <n v="19"/>
    <s v="No"/>
    <x v="5"/>
    <n v="10"/>
    <n v="9"/>
    <s v="None"/>
    <x v="0"/>
    <s v="Yes"/>
    <x v="0"/>
    <s v="DSL"/>
    <x v="0"/>
    <s v="No"/>
    <x v="0"/>
    <s v="No"/>
    <x v="1"/>
    <s v="No"/>
    <s v="No"/>
    <s v="Yes"/>
    <x v="1"/>
    <s v="No"/>
    <x v="1"/>
    <n v="50.7"/>
    <n v="214.55"/>
    <n v="39.92"/>
    <n v="0"/>
    <n v="65"/>
    <n v="239.63"/>
    <s v="Stayed"/>
    <x v="0"/>
    <s v="other"/>
    <n v="0"/>
    <s v="50-100"/>
    <n v="0"/>
    <x v="3"/>
    <x v="3"/>
  </r>
  <r>
    <s v="69345-ODI"/>
    <x v="1"/>
    <n v="24"/>
    <s v="Yes"/>
    <x v="19"/>
    <n v="10"/>
    <n v="7"/>
    <s v="Deal 2"/>
    <x v="1"/>
    <s v="No"/>
    <x v="0"/>
    <s v="Cable"/>
    <x v="1"/>
    <s v="No"/>
    <x v="0"/>
    <s v="Yes"/>
    <x v="1"/>
    <s v="No"/>
    <s v="Yes"/>
    <s v="Yes"/>
    <x v="2"/>
    <s v="No"/>
    <x v="1"/>
    <n v="34.200000000000003"/>
    <n v="1782"/>
    <n v="9.39"/>
    <n v="0"/>
    <n v="0"/>
    <n v="1772.61"/>
    <s v="Stayed"/>
    <x v="0"/>
    <s v="other"/>
    <n v="0"/>
    <s v="20-50"/>
    <n v="0"/>
    <x v="2"/>
    <x v="3"/>
  </r>
  <r>
    <s v="64439-UTT"/>
    <x v="1"/>
    <n v="19"/>
    <s v="No"/>
    <x v="7"/>
    <n v="13"/>
    <n v="5"/>
    <s v="None"/>
    <x v="0"/>
    <s v="Yes"/>
    <x v="0"/>
    <s v="Fiber Optic"/>
    <x v="0"/>
    <s v="No"/>
    <x v="0"/>
    <s v="No"/>
    <x v="1"/>
    <s v="No"/>
    <s v="No"/>
    <s v="Yes"/>
    <x v="1"/>
    <s v="Yes"/>
    <x v="1"/>
    <n v="74.650000000000006"/>
    <n v="301.39999999999998"/>
    <n v="0"/>
    <n v="0"/>
    <n v="194.56"/>
    <n v="495.96"/>
    <s v="Churned"/>
    <x v="2"/>
    <s v="Product dissatisfaction"/>
    <n v="1"/>
    <s v="50-100"/>
    <n v="0"/>
    <x v="3"/>
    <x v="4"/>
  </r>
  <r>
    <s v="77911-TEL"/>
    <x v="1"/>
    <n v="20"/>
    <s v="No"/>
    <x v="5"/>
    <n v="5"/>
    <n v="8"/>
    <s v="Deal 5"/>
    <x v="0"/>
    <s v="Yes"/>
    <x v="1"/>
    <s v="No"/>
    <x v="0"/>
    <s v="No"/>
    <x v="0"/>
    <s v="No"/>
    <x v="1"/>
    <s v="No"/>
    <s v="No"/>
    <s v="No"/>
    <x v="1"/>
    <s v="Yes"/>
    <x v="0"/>
    <n v="23.6"/>
    <n v="89.05"/>
    <n v="0"/>
    <n v="0"/>
    <n v="42.3"/>
    <n v="131.35"/>
    <s v="Joined"/>
    <x v="0"/>
    <s v="other"/>
    <n v="0"/>
    <s v="20-50"/>
    <n v="1"/>
    <x v="3"/>
    <x v="3"/>
  </r>
  <r>
    <s v="14878-PUN"/>
    <x v="0"/>
    <n v="44"/>
    <s v="No"/>
    <x v="13"/>
    <n v="1"/>
    <n v="29"/>
    <s v="Deal 2"/>
    <x v="0"/>
    <s v="Yes"/>
    <x v="0"/>
    <s v="Fiber Optic"/>
    <x v="0"/>
    <s v="Yes"/>
    <x v="1"/>
    <s v="No"/>
    <x v="1"/>
    <s v="No"/>
    <s v="No"/>
    <s v="Yes"/>
    <x v="1"/>
    <s v="Yes"/>
    <x v="1"/>
    <n v="83.25"/>
    <n v="4949.1000000000004"/>
    <n v="0"/>
    <n v="0"/>
    <n v="1842.57"/>
    <n v="6791.67"/>
    <s v="Stayed"/>
    <x v="0"/>
    <s v="other"/>
    <n v="0"/>
    <s v="50-100"/>
    <n v="0"/>
    <x v="0"/>
    <x v="0"/>
  </r>
  <r>
    <s v="79837-GUJ"/>
    <x v="1"/>
    <n v="37"/>
    <s v="Yes"/>
    <x v="6"/>
    <n v="4"/>
    <n v="21"/>
    <s v="None"/>
    <x v="0"/>
    <s v="No"/>
    <x v="0"/>
    <s v="Cable"/>
    <x v="1"/>
    <s v="Yes"/>
    <x v="1"/>
    <s v="Yes"/>
    <x v="1"/>
    <s v="No"/>
    <s v="No"/>
    <s v="Yes"/>
    <x v="2"/>
    <s v="No"/>
    <x v="1"/>
    <n v="65.599999999999994"/>
    <n v="2313.8000000000002"/>
    <n v="0"/>
    <n v="0"/>
    <n v="1421.91"/>
    <n v="3735.71"/>
    <s v="Stayed"/>
    <x v="0"/>
    <s v="other"/>
    <n v="0"/>
    <s v="50-100"/>
    <n v="0"/>
    <x v="0"/>
    <x v="2"/>
  </r>
  <r>
    <s v="49343-ASS"/>
    <x v="1"/>
    <n v="62"/>
    <s v="No"/>
    <x v="17"/>
    <n v="5"/>
    <n v="13"/>
    <s v="None"/>
    <x v="0"/>
    <s v="No"/>
    <x v="0"/>
    <s v="Cable"/>
    <x v="0"/>
    <s v="Yes"/>
    <x v="1"/>
    <s v="No"/>
    <x v="0"/>
    <s v="No"/>
    <s v="No"/>
    <s v="Yes"/>
    <x v="2"/>
    <s v="Yes"/>
    <x v="1"/>
    <n v="64.95"/>
    <n v="493.65"/>
    <n v="0"/>
    <n v="0"/>
    <n v="54.74"/>
    <n v="548.39"/>
    <s v="Stayed"/>
    <x v="0"/>
    <s v="other"/>
    <n v="0"/>
    <s v="50-100"/>
    <n v="0"/>
    <x v="1"/>
    <x v="1"/>
  </r>
  <r>
    <s v="15302-TAM"/>
    <x v="1"/>
    <n v="44"/>
    <s v="Yes"/>
    <x v="4"/>
    <n v="1"/>
    <n v="33"/>
    <s v="Deal 5"/>
    <x v="1"/>
    <s v="No"/>
    <x v="0"/>
    <s v="Cable"/>
    <x v="1"/>
    <s v="Yes"/>
    <x v="0"/>
    <s v="Yes"/>
    <x v="1"/>
    <s v="Yes"/>
    <s v="Yes"/>
    <s v="Yes"/>
    <x v="1"/>
    <s v="No"/>
    <x v="0"/>
    <n v="50.95"/>
    <n v="307.60000000000002"/>
    <n v="0"/>
    <n v="0"/>
    <n v="0"/>
    <n v="307.60000000000002"/>
    <s v="Stayed"/>
    <x v="0"/>
    <s v="other"/>
    <n v="0"/>
    <s v="50-100"/>
    <n v="0"/>
    <x v="0"/>
    <x v="0"/>
  </r>
  <r>
    <s v="69296-HAR"/>
    <x v="1"/>
    <n v="43"/>
    <s v="Yes"/>
    <x v="15"/>
    <n v="2"/>
    <n v="30"/>
    <s v="None"/>
    <x v="0"/>
    <s v="No"/>
    <x v="1"/>
    <s v="No"/>
    <x v="0"/>
    <s v="No"/>
    <x v="0"/>
    <s v="No"/>
    <x v="1"/>
    <s v="No"/>
    <s v="No"/>
    <s v="No"/>
    <x v="0"/>
    <s v="No"/>
    <x v="0"/>
    <n v="20.25"/>
    <n v="129.15"/>
    <n v="0"/>
    <n v="0"/>
    <n v="277.13"/>
    <n v="406.28"/>
    <s v="Stayed"/>
    <x v="0"/>
    <s v="other"/>
    <n v="0"/>
    <s v="20-50"/>
    <n v="0"/>
    <x v="0"/>
    <x v="0"/>
  </r>
  <r>
    <s v="36369-MAH"/>
    <x v="0"/>
    <n v="54"/>
    <s v="No"/>
    <x v="1"/>
    <n v="10"/>
    <n v="13"/>
    <s v="Deal 5"/>
    <x v="0"/>
    <s v="Yes"/>
    <x v="0"/>
    <s v="Fiber Optic"/>
    <x v="0"/>
    <s v="No"/>
    <x v="0"/>
    <s v="No"/>
    <x v="1"/>
    <s v="No"/>
    <s v="No"/>
    <s v="Yes"/>
    <x v="1"/>
    <s v="Yes"/>
    <x v="1"/>
    <n v="75.849999999999994"/>
    <n v="724.65"/>
    <n v="0"/>
    <n v="0"/>
    <n v="65.88"/>
    <n v="790.53"/>
    <s v="Stayed"/>
    <x v="0"/>
    <s v="other"/>
    <n v="0"/>
    <s v="50-100"/>
    <n v="0"/>
    <x v="1"/>
    <x v="1"/>
  </r>
  <r>
    <s v="97173-MAH"/>
    <x v="1"/>
    <n v="30"/>
    <s v="Yes"/>
    <x v="1"/>
    <n v="7"/>
    <n v="29"/>
    <s v="Deal 5"/>
    <x v="0"/>
    <s v="Yes"/>
    <x v="1"/>
    <s v="No"/>
    <x v="0"/>
    <s v="No"/>
    <x v="0"/>
    <s v="No"/>
    <x v="1"/>
    <s v="No"/>
    <s v="No"/>
    <s v="No"/>
    <x v="0"/>
    <s v="No"/>
    <x v="1"/>
    <n v="23.9"/>
    <n v="97.5"/>
    <n v="0"/>
    <n v="0"/>
    <n v="25.44"/>
    <n v="122.94"/>
    <s v="Stayed"/>
    <x v="0"/>
    <s v="other"/>
    <n v="0"/>
    <s v="20-50"/>
    <n v="0"/>
    <x v="2"/>
    <x v="0"/>
  </r>
  <r>
    <s v="31507-RAJ"/>
    <x v="1"/>
    <n v="39"/>
    <s v="No"/>
    <x v="8"/>
    <n v="3"/>
    <n v="14"/>
    <s v="Deal 2"/>
    <x v="0"/>
    <s v="Yes"/>
    <x v="0"/>
    <s v="Fiber Optic"/>
    <x v="0"/>
    <s v="Yes"/>
    <x v="0"/>
    <s v="No"/>
    <x v="1"/>
    <s v="No"/>
    <s v="No"/>
    <s v="Yes"/>
    <x v="1"/>
    <s v="Yes"/>
    <x v="1"/>
    <n v="80"/>
    <n v="3769.7"/>
    <n v="0"/>
    <n v="0"/>
    <n v="253.92"/>
    <n v="4023.62"/>
    <s v="Stayed"/>
    <x v="0"/>
    <s v="other"/>
    <n v="0"/>
    <s v="50-100"/>
    <n v="0"/>
    <x v="0"/>
    <x v="1"/>
  </r>
  <r>
    <s v="71646-GUJ"/>
    <x v="0"/>
    <n v="31"/>
    <s v="No"/>
    <x v="6"/>
    <n v="13"/>
    <n v="34"/>
    <s v="None"/>
    <x v="0"/>
    <s v="No"/>
    <x v="0"/>
    <s v="DSL"/>
    <x v="0"/>
    <s v="No"/>
    <x v="0"/>
    <s v="No"/>
    <x v="1"/>
    <s v="No"/>
    <s v="No"/>
    <s v="Yes"/>
    <x v="1"/>
    <s v="No"/>
    <x v="1"/>
    <n v="45.75"/>
    <n v="45.75"/>
    <n v="0"/>
    <n v="0"/>
    <n v="24.24"/>
    <n v="69.989999999999995"/>
    <s v="Churned"/>
    <x v="4"/>
    <s v="Attitude of support person"/>
    <n v="1"/>
    <s v="20-50"/>
    <n v="0"/>
    <x v="2"/>
    <x v="0"/>
  </r>
  <r>
    <s v="22522-MAH"/>
    <x v="1"/>
    <n v="83"/>
    <s v="No"/>
    <x v="1"/>
    <n v="7"/>
    <n v="21"/>
    <s v="Deal 2"/>
    <x v="0"/>
    <s v="No"/>
    <x v="0"/>
    <s v="DSL"/>
    <x v="1"/>
    <s v="Yes"/>
    <x v="0"/>
    <s v="Yes"/>
    <x v="0"/>
    <s v="No"/>
    <s v="No"/>
    <s v="Yes"/>
    <x v="2"/>
    <s v="Yes"/>
    <x v="0"/>
    <n v="70.2"/>
    <n v="4481"/>
    <n v="0"/>
    <n v="0"/>
    <n v="1863.68"/>
    <n v="6344.68"/>
    <s v="Churned"/>
    <x v="3"/>
    <s v="Lack of affordable download/upload speed"/>
    <n v="1"/>
    <s v="50-100"/>
    <n v="0"/>
    <x v="1"/>
    <x v="2"/>
  </r>
  <r>
    <s v="22828-HAR"/>
    <x v="1"/>
    <n v="48"/>
    <s v="Yes"/>
    <x v="15"/>
    <n v="10"/>
    <n v="36"/>
    <s v="None"/>
    <x v="0"/>
    <s v="Yes"/>
    <x v="0"/>
    <s v="Fiber Optic"/>
    <x v="1"/>
    <s v="Yes"/>
    <x v="1"/>
    <s v="Yes"/>
    <x v="0"/>
    <s v="Yes"/>
    <s v="Yes"/>
    <s v="Yes"/>
    <x v="2"/>
    <s v="No"/>
    <x v="0"/>
    <n v="114.45"/>
    <n v="8375.0499999999993"/>
    <n v="0"/>
    <n v="0"/>
    <n v="452.88"/>
    <n v="8827.93"/>
    <s v="Stayed"/>
    <x v="0"/>
    <s v="other"/>
    <n v="0"/>
    <s v="&gt;100"/>
    <n v="0"/>
    <x v="0"/>
    <x v="0"/>
  </r>
  <r>
    <s v="48335-BIH"/>
    <x v="1"/>
    <n v="62"/>
    <s v="No"/>
    <x v="9"/>
    <n v="15"/>
    <n v="17"/>
    <s v="None"/>
    <x v="0"/>
    <s v="Yes"/>
    <x v="0"/>
    <s v="Cable"/>
    <x v="0"/>
    <s v="Yes"/>
    <x v="1"/>
    <s v="Yes"/>
    <x v="1"/>
    <s v="No"/>
    <s v="No"/>
    <s v="Yes"/>
    <x v="2"/>
    <s v="No"/>
    <x v="1"/>
    <n v="64.45"/>
    <n v="1867.6"/>
    <n v="0"/>
    <n v="0"/>
    <n v="356.16"/>
    <n v="2223.7600000000002"/>
    <s v="Stayed"/>
    <x v="0"/>
    <s v="other"/>
    <n v="0"/>
    <s v="50-100"/>
    <n v="0"/>
    <x v="1"/>
    <x v="1"/>
  </r>
  <r>
    <s v="54718-MAH"/>
    <x v="0"/>
    <n v="28"/>
    <s v="No"/>
    <x v="1"/>
    <n v="11"/>
    <n v="32"/>
    <s v="None"/>
    <x v="0"/>
    <s v="No"/>
    <x v="0"/>
    <s v="Fiber Optic"/>
    <x v="0"/>
    <s v="No"/>
    <x v="0"/>
    <s v="No"/>
    <x v="1"/>
    <s v="Yes"/>
    <s v="Yes"/>
    <s v="Yes"/>
    <x v="1"/>
    <s v="Yes"/>
    <x v="1"/>
    <n v="79.75"/>
    <n v="769.1"/>
    <n v="0"/>
    <n v="0"/>
    <n v="61.02"/>
    <n v="830.12"/>
    <s v="Stayed"/>
    <x v="0"/>
    <s v="other"/>
    <n v="0"/>
    <s v="50-100"/>
    <n v="0"/>
    <x v="2"/>
    <x v="0"/>
  </r>
  <r>
    <s v="77658-AND"/>
    <x v="0"/>
    <n v="44"/>
    <s v="No"/>
    <x v="10"/>
    <n v="0"/>
    <n v="4"/>
    <s v="Deal 5"/>
    <x v="1"/>
    <s v="No"/>
    <x v="0"/>
    <s v="DSL"/>
    <x v="0"/>
    <s v="No"/>
    <x v="0"/>
    <s v="No"/>
    <x v="1"/>
    <s v="No"/>
    <s v="No"/>
    <s v="Yes"/>
    <x v="1"/>
    <s v="Yes"/>
    <x v="1"/>
    <n v="24.4"/>
    <n v="24.4"/>
    <n v="0"/>
    <n v="0"/>
    <n v="0"/>
    <n v="24.4"/>
    <s v="Joined"/>
    <x v="0"/>
    <s v="other"/>
    <n v="0"/>
    <s v="20-50"/>
    <n v="1"/>
    <x v="0"/>
    <x v="4"/>
  </r>
  <r>
    <s v="14094-AND"/>
    <x v="0"/>
    <n v="59"/>
    <s v="No"/>
    <x v="10"/>
    <n v="7"/>
    <n v="6"/>
    <s v="Deal 4"/>
    <x v="0"/>
    <s v="No"/>
    <x v="1"/>
    <s v="No"/>
    <x v="0"/>
    <s v="No"/>
    <x v="0"/>
    <s v="No"/>
    <x v="1"/>
    <s v="No"/>
    <s v="No"/>
    <s v="No"/>
    <x v="0"/>
    <s v="No"/>
    <x v="0"/>
    <n v="18.8"/>
    <n v="279.2"/>
    <n v="0"/>
    <n v="0"/>
    <n v="326.23"/>
    <n v="605.42999999999995"/>
    <s v="Stayed"/>
    <x v="0"/>
    <s v="other"/>
    <n v="0"/>
    <s v="&lt;20"/>
    <n v="0"/>
    <x v="1"/>
    <x v="3"/>
  </r>
  <r>
    <s v="94889-MAH"/>
    <x v="0"/>
    <n v="70"/>
    <s v="No"/>
    <x v="1"/>
    <n v="11"/>
    <n v="6"/>
    <s v="None"/>
    <x v="0"/>
    <s v="No"/>
    <x v="0"/>
    <s v="Fiber Optic"/>
    <x v="0"/>
    <s v="Yes"/>
    <x v="1"/>
    <s v="Yes"/>
    <x v="1"/>
    <s v="Yes"/>
    <s v="No"/>
    <s v="Yes"/>
    <x v="2"/>
    <s v="Yes"/>
    <x v="0"/>
    <n v="95.5"/>
    <n v="6707.15"/>
    <n v="0"/>
    <n v="0"/>
    <n v="87.33"/>
    <n v="6794.48"/>
    <s v="Stayed"/>
    <x v="0"/>
    <s v="other"/>
    <n v="0"/>
    <s v="50-100"/>
    <n v="0"/>
    <x v="1"/>
    <x v="3"/>
  </r>
  <r>
    <s v="31589-MAD"/>
    <x v="1"/>
    <n v="32"/>
    <s v="No"/>
    <x v="11"/>
    <n v="8"/>
    <n v="14"/>
    <s v="Deal 5"/>
    <x v="0"/>
    <s v="No"/>
    <x v="0"/>
    <s v="DSL"/>
    <x v="1"/>
    <s v="No"/>
    <x v="0"/>
    <s v="No"/>
    <x v="1"/>
    <s v="No"/>
    <s v="No"/>
    <s v="Yes"/>
    <x v="1"/>
    <s v="Yes"/>
    <x v="1"/>
    <n v="47.8"/>
    <n v="92.45"/>
    <n v="0"/>
    <n v="0"/>
    <n v="27.46"/>
    <n v="119.91"/>
    <s v="Churned"/>
    <x v="4"/>
    <s v="Attitude of support person"/>
    <n v="1"/>
    <s v="20-50"/>
    <n v="0"/>
    <x v="2"/>
    <x v="1"/>
  </r>
  <r>
    <s v="13123-BIH"/>
    <x v="1"/>
    <n v="46"/>
    <s v="No"/>
    <x v="9"/>
    <n v="13"/>
    <n v="18"/>
    <s v="Deal 5"/>
    <x v="0"/>
    <s v="No"/>
    <x v="0"/>
    <s v="Fiber Optic"/>
    <x v="1"/>
    <s v="Yes"/>
    <x v="0"/>
    <s v="No"/>
    <x v="0"/>
    <s v="Yes"/>
    <s v="Yes"/>
    <s v="No"/>
    <x v="1"/>
    <s v="No"/>
    <x v="1"/>
    <n v="100.2"/>
    <n v="198.5"/>
    <n v="0"/>
    <n v="10"/>
    <n v="45.12"/>
    <n v="253.62"/>
    <s v="Joined"/>
    <x v="0"/>
    <s v="other"/>
    <n v="0"/>
    <s v="&gt;100"/>
    <n v="1"/>
    <x v="0"/>
    <x v="2"/>
  </r>
  <r>
    <s v="86963-WES"/>
    <x v="0"/>
    <n v="28"/>
    <s v="No"/>
    <x v="2"/>
    <n v="10"/>
    <n v="34"/>
    <s v="None"/>
    <x v="0"/>
    <s v="No"/>
    <x v="0"/>
    <s v="Fiber Optic"/>
    <x v="0"/>
    <s v="No"/>
    <x v="0"/>
    <s v="No"/>
    <x v="1"/>
    <s v="No"/>
    <s v="No"/>
    <s v="Yes"/>
    <x v="1"/>
    <s v="Yes"/>
    <x v="1"/>
    <n v="70.3"/>
    <n v="208.85"/>
    <n v="0"/>
    <n v="0"/>
    <n v="80.13"/>
    <n v="288.98"/>
    <s v="Churned"/>
    <x v="1"/>
    <s v="Competitor had better devices"/>
    <n v="1"/>
    <s v="50-100"/>
    <n v="0"/>
    <x v="2"/>
    <x v="0"/>
  </r>
  <r>
    <s v="53321-KAR"/>
    <x v="1"/>
    <n v="68"/>
    <s v="No"/>
    <x v="3"/>
    <n v="14"/>
    <n v="25"/>
    <s v="Deal 4"/>
    <x v="0"/>
    <s v="No"/>
    <x v="0"/>
    <s v="DSL"/>
    <x v="0"/>
    <s v="No"/>
    <x v="1"/>
    <s v="Yes"/>
    <x v="1"/>
    <s v="No"/>
    <s v="No"/>
    <s v="Yes"/>
    <x v="1"/>
    <s v="No"/>
    <x v="0"/>
    <n v="-2"/>
    <n v="1058.0999999999999"/>
    <n v="0"/>
    <n v="0"/>
    <n v="858.96"/>
    <n v="1917.06"/>
    <s v="Stayed"/>
    <x v="0"/>
    <s v="other"/>
    <n v="0"/>
    <s v="&lt;20"/>
    <n v="0"/>
    <x v="1"/>
    <x v="0"/>
  </r>
  <r>
    <s v="55971-UTT"/>
    <x v="1"/>
    <n v="58"/>
    <s v="Yes"/>
    <x v="7"/>
    <n v="10"/>
    <n v="17"/>
    <s v="Deal 5"/>
    <x v="1"/>
    <s v="No"/>
    <x v="0"/>
    <s v="Cable"/>
    <x v="0"/>
    <s v="No"/>
    <x v="0"/>
    <s v="No"/>
    <x v="1"/>
    <s v="Yes"/>
    <s v="Yes"/>
    <s v="Yes"/>
    <x v="1"/>
    <s v="Yes"/>
    <x v="1"/>
    <n v="35.15"/>
    <n v="99.75"/>
    <n v="0"/>
    <n v="0"/>
    <n v="0"/>
    <n v="99.75"/>
    <s v="Churned"/>
    <x v="4"/>
    <s v="Attitude of support person"/>
    <n v="1"/>
    <s v="20-50"/>
    <n v="0"/>
    <x v="1"/>
    <x v="1"/>
  </r>
  <r>
    <s v="42864-ODI"/>
    <x v="1"/>
    <n v="29"/>
    <s v="No"/>
    <x v="19"/>
    <n v="2"/>
    <n v="10"/>
    <s v="Deal 5"/>
    <x v="1"/>
    <s v="No"/>
    <x v="0"/>
    <s v="DSL"/>
    <x v="0"/>
    <s v="Yes"/>
    <x v="0"/>
    <s v="No"/>
    <x v="1"/>
    <s v="No"/>
    <s v="No"/>
    <s v="Yes"/>
    <x v="1"/>
    <s v="Yes"/>
    <x v="2"/>
    <n v="30.25"/>
    <n v="63.75"/>
    <n v="0"/>
    <n v="0"/>
    <n v="0"/>
    <n v="63.75"/>
    <s v="Joined"/>
    <x v="0"/>
    <s v="other"/>
    <n v="0"/>
    <s v="20-50"/>
    <n v="1"/>
    <x v="2"/>
    <x v="3"/>
  </r>
  <r>
    <s v="97820-ODI"/>
    <x v="0"/>
    <n v="22"/>
    <s v="No"/>
    <x v="19"/>
    <n v="8"/>
    <n v="7"/>
    <s v="Deal 4"/>
    <x v="0"/>
    <s v="Yes"/>
    <x v="0"/>
    <s v="Fiber Optic"/>
    <x v="0"/>
    <s v="Yes"/>
    <x v="0"/>
    <s v="No"/>
    <x v="0"/>
    <s v="Yes"/>
    <s v="Yes"/>
    <s v="Yes"/>
    <x v="1"/>
    <s v="Yes"/>
    <x v="1"/>
    <n v="100.65"/>
    <n v="2415.9499999999998"/>
    <n v="5.01"/>
    <n v="0"/>
    <n v="625.24"/>
    <n v="3036.18"/>
    <s v="Stayed"/>
    <x v="0"/>
    <s v="other"/>
    <n v="0"/>
    <s v="&gt;100"/>
    <n v="0"/>
    <x v="2"/>
    <x v="3"/>
  </r>
  <r>
    <s v="34695-JAM"/>
    <x v="1"/>
    <n v="64"/>
    <s v="No"/>
    <x v="16"/>
    <n v="6"/>
    <n v="22"/>
    <s v="Deal 5"/>
    <x v="0"/>
    <s v="No"/>
    <x v="0"/>
    <s v="Fiber Optic"/>
    <x v="0"/>
    <s v="No"/>
    <x v="0"/>
    <s v="No"/>
    <x v="0"/>
    <s v="Yes"/>
    <s v="Yes"/>
    <s v="Yes"/>
    <x v="1"/>
    <s v="No"/>
    <x v="1"/>
    <n v="89.45"/>
    <n v="853.1"/>
    <n v="0"/>
    <n v="0"/>
    <n v="238.59"/>
    <n v="1091.69"/>
    <s v="Churned"/>
    <x v="1"/>
    <s v="Competitor made better offer"/>
    <n v="1"/>
    <s v="50-100"/>
    <n v="0"/>
    <x v="1"/>
    <x v="2"/>
  </r>
  <r>
    <s v="51751-KER"/>
    <x v="1"/>
    <n v="62"/>
    <s v="No"/>
    <x v="20"/>
    <n v="9"/>
    <n v="25"/>
    <s v="None"/>
    <x v="0"/>
    <s v="No"/>
    <x v="0"/>
    <s v="Fiber Optic"/>
    <x v="0"/>
    <s v="No"/>
    <x v="0"/>
    <s v="No"/>
    <x v="1"/>
    <s v="No"/>
    <s v="No"/>
    <s v="Yes"/>
    <x v="1"/>
    <s v="Yes"/>
    <x v="1"/>
    <n v="70.150000000000006"/>
    <n v="123.8"/>
    <n v="0"/>
    <n v="0"/>
    <n v="67.5"/>
    <n v="191.3"/>
    <s v="Joined"/>
    <x v="0"/>
    <s v="other"/>
    <n v="0"/>
    <s v="50-100"/>
    <n v="1"/>
    <x v="1"/>
    <x v="0"/>
  </r>
  <r>
    <s v="46518-MAH"/>
    <x v="0"/>
    <n v="74"/>
    <s v="No"/>
    <x v="1"/>
    <n v="0"/>
    <n v="5"/>
    <s v="None"/>
    <x v="0"/>
    <s v="No"/>
    <x v="0"/>
    <s v="Fiber Optic"/>
    <x v="0"/>
    <s v="No"/>
    <x v="0"/>
    <s v="No"/>
    <x v="1"/>
    <s v="Yes"/>
    <s v="No"/>
    <s v="Yes"/>
    <x v="1"/>
    <s v="No"/>
    <x v="1"/>
    <n v="81.5"/>
    <n v="1329.2"/>
    <n v="0"/>
    <n v="0"/>
    <n v="161.5"/>
    <n v="1490.7"/>
    <s v="Churned"/>
    <x v="1"/>
    <s v="Competitor made better offer"/>
    <n v="1"/>
    <s v="50-100"/>
    <n v="0"/>
    <x v="1"/>
    <x v="4"/>
  </r>
  <r>
    <s v="16366-KAR"/>
    <x v="0"/>
    <n v="48"/>
    <s v="Yes"/>
    <x v="3"/>
    <n v="6"/>
    <n v="18"/>
    <s v="None"/>
    <x v="1"/>
    <s v="No"/>
    <x v="0"/>
    <s v="DSL"/>
    <x v="1"/>
    <s v="Yes"/>
    <x v="1"/>
    <s v="Yes"/>
    <x v="0"/>
    <s v="No"/>
    <s v="No"/>
    <s v="Yes"/>
    <x v="1"/>
    <s v="Yes"/>
    <x v="0"/>
    <n v="55"/>
    <n v="1165.55"/>
    <n v="0"/>
    <n v="0"/>
    <n v="0"/>
    <n v="1165.55"/>
    <s v="Stayed"/>
    <x v="0"/>
    <s v="other"/>
    <n v="0"/>
    <s v="50-100"/>
    <n v="0"/>
    <x v="0"/>
    <x v="2"/>
  </r>
  <r>
    <s v="25566-BIH"/>
    <x v="1"/>
    <n v="28"/>
    <s v="Yes"/>
    <x v="9"/>
    <n v="13"/>
    <n v="16"/>
    <s v="Deal 5"/>
    <x v="0"/>
    <s v="No"/>
    <x v="0"/>
    <s v="DSL"/>
    <x v="0"/>
    <s v="No"/>
    <x v="0"/>
    <s v="No"/>
    <x v="1"/>
    <s v="No"/>
    <s v="No"/>
    <s v="Yes"/>
    <x v="1"/>
    <s v="No"/>
    <x v="0"/>
    <n v="45.25"/>
    <n v="155.35"/>
    <n v="0"/>
    <n v="0"/>
    <n v="140.36000000000001"/>
    <n v="295.70999999999998"/>
    <s v="Stayed"/>
    <x v="0"/>
    <s v="other"/>
    <n v="0"/>
    <s v="20-50"/>
    <n v="0"/>
    <x v="2"/>
    <x v="1"/>
  </r>
  <r>
    <s v="96152-AND"/>
    <x v="1"/>
    <n v="33"/>
    <s v="Yes"/>
    <x v="10"/>
    <n v="5"/>
    <n v="19"/>
    <s v="Deal 1"/>
    <x v="0"/>
    <s v="Yes"/>
    <x v="0"/>
    <s v="Cable"/>
    <x v="1"/>
    <s v="Yes"/>
    <x v="1"/>
    <s v="Yes"/>
    <x v="0"/>
    <s v="Yes"/>
    <s v="Yes"/>
    <s v="Yes"/>
    <x v="2"/>
    <s v="No"/>
    <x v="1"/>
    <n v="90.55"/>
    <n v="6404"/>
    <n v="0"/>
    <n v="0"/>
    <n v="2029.18"/>
    <n v="8433.18"/>
    <s v="Stayed"/>
    <x v="0"/>
    <s v="other"/>
    <n v="0"/>
    <s v="50-100"/>
    <n v="0"/>
    <x v="2"/>
    <x v="2"/>
  </r>
  <r>
    <s v="68490-DEL"/>
    <x v="0"/>
    <n v="50"/>
    <s v="Yes"/>
    <x v="0"/>
    <n v="12"/>
    <n v="25"/>
    <s v="Deal 2"/>
    <x v="0"/>
    <s v="Yes"/>
    <x v="0"/>
    <s v="Fiber Optic"/>
    <x v="1"/>
    <s v="No"/>
    <x v="1"/>
    <s v="No"/>
    <x v="1"/>
    <s v="No"/>
    <s v="No"/>
    <s v="Yes"/>
    <x v="1"/>
    <s v="Yes"/>
    <x v="0"/>
    <n v="84.8"/>
    <n v="3626.35"/>
    <n v="43.96"/>
    <n v="0"/>
    <n v="941.16"/>
    <n v="4523.55"/>
    <s v="Stayed"/>
    <x v="0"/>
    <s v="other"/>
    <n v="0"/>
    <s v="50-100"/>
    <n v="0"/>
    <x v="1"/>
    <x v="0"/>
  </r>
  <r>
    <s v="76419-KAR"/>
    <x v="0"/>
    <n v="46"/>
    <s v="Yes"/>
    <x v="3"/>
    <n v="14"/>
    <n v="28"/>
    <s v="None"/>
    <x v="0"/>
    <s v="Yes"/>
    <x v="0"/>
    <s v="Fiber Optic"/>
    <x v="0"/>
    <s v="No"/>
    <x v="0"/>
    <s v="No"/>
    <x v="0"/>
    <s v="Yes"/>
    <s v="Yes"/>
    <s v="Yes"/>
    <x v="1"/>
    <s v="No"/>
    <x v="1"/>
    <n v="94.9"/>
    <n v="273.2"/>
    <n v="0"/>
    <n v="0"/>
    <n v="8.91"/>
    <n v="282.11"/>
    <s v="Joined"/>
    <x v="0"/>
    <s v="other"/>
    <n v="0"/>
    <s v="50-100"/>
    <n v="1"/>
    <x v="0"/>
    <x v="0"/>
  </r>
  <r>
    <s v="53647-TAM"/>
    <x v="0"/>
    <n v="53"/>
    <s v="No"/>
    <x v="4"/>
    <n v="2"/>
    <n v="11"/>
    <s v="None"/>
    <x v="0"/>
    <s v="Yes"/>
    <x v="0"/>
    <s v="Cable"/>
    <x v="1"/>
    <s v="Yes"/>
    <x v="0"/>
    <s v="Yes"/>
    <x v="1"/>
    <s v="No"/>
    <s v="No"/>
    <s v="Yes"/>
    <x v="2"/>
    <s v="No"/>
    <x v="0"/>
    <n v="66.75"/>
    <n v="4760.3"/>
    <n v="0"/>
    <n v="0"/>
    <n v="1628.64"/>
    <n v="6388.94"/>
    <s v="Stayed"/>
    <x v="0"/>
    <s v="other"/>
    <n v="0"/>
    <s v="50-100"/>
    <n v="0"/>
    <x v="1"/>
    <x v="3"/>
  </r>
  <r>
    <s v="53787-KER"/>
    <x v="1"/>
    <n v="29"/>
    <s v="No"/>
    <x v="20"/>
    <n v="1"/>
    <n v="8"/>
    <s v="None"/>
    <x v="0"/>
    <s v="Yes"/>
    <x v="0"/>
    <s v="Cable"/>
    <x v="1"/>
    <s v="Yes"/>
    <x v="1"/>
    <s v="Yes"/>
    <x v="0"/>
    <s v="Yes"/>
    <s v="Yes"/>
    <s v="Yes"/>
    <x v="2"/>
    <s v="No"/>
    <x v="0"/>
    <n v="91.3"/>
    <n v="4965"/>
    <n v="0"/>
    <n v="0"/>
    <n v="1601.64"/>
    <n v="6566.64"/>
    <s v="Stayed"/>
    <x v="0"/>
    <s v="other"/>
    <n v="0"/>
    <s v="50-100"/>
    <n v="0"/>
    <x v="2"/>
    <x v="3"/>
  </r>
  <r>
    <s v="85301-WES"/>
    <x v="1"/>
    <n v="30"/>
    <s v="Yes"/>
    <x v="2"/>
    <n v="15"/>
    <n v="36"/>
    <s v="Deal 4"/>
    <x v="0"/>
    <s v="No"/>
    <x v="0"/>
    <s v="Fiber Optic"/>
    <x v="1"/>
    <s v="No"/>
    <x v="0"/>
    <s v="No"/>
    <x v="1"/>
    <s v="No"/>
    <s v="No"/>
    <s v="Yes"/>
    <x v="1"/>
    <s v="No"/>
    <x v="1"/>
    <n v="74.8"/>
    <n v="1438.05"/>
    <n v="0"/>
    <n v="0"/>
    <n v="779.22"/>
    <n v="2217.27"/>
    <s v="Stayed"/>
    <x v="0"/>
    <s v="other"/>
    <n v="0"/>
    <s v="50-100"/>
    <n v="0"/>
    <x v="2"/>
    <x v="0"/>
  </r>
  <r>
    <s v="65806-KER"/>
    <x v="1"/>
    <n v="62"/>
    <s v="No"/>
    <x v="20"/>
    <n v="14"/>
    <n v="25"/>
    <s v="Deal 3"/>
    <x v="0"/>
    <s v="Yes"/>
    <x v="0"/>
    <s v="Fiber Optic"/>
    <x v="0"/>
    <s v="No"/>
    <x v="0"/>
    <s v="No"/>
    <x v="0"/>
    <s v="Yes"/>
    <s v="Yes"/>
    <s v="Yes"/>
    <x v="2"/>
    <s v="Yes"/>
    <x v="1"/>
    <n v="93.6"/>
    <n v="2404.1"/>
    <n v="0"/>
    <n v="0"/>
    <n v="651.04"/>
    <n v="3055.14"/>
    <s v="Stayed"/>
    <x v="0"/>
    <s v="other"/>
    <n v="0"/>
    <s v="50-100"/>
    <n v="0"/>
    <x v="1"/>
    <x v="0"/>
  </r>
  <r>
    <s v="58935-KAR"/>
    <x v="1"/>
    <n v="20"/>
    <s v="No"/>
    <x v="3"/>
    <n v="11"/>
    <n v="6"/>
    <s v="Deal 2"/>
    <x v="0"/>
    <s v="Yes"/>
    <x v="0"/>
    <s v="Fiber Optic"/>
    <x v="0"/>
    <s v="No"/>
    <x v="0"/>
    <s v="Yes"/>
    <x v="1"/>
    <s v="Yes"/>
    <s v="Yes"/>
    <s v="No"/>
    <x v="0"/>
    <s v="Yes"/>
    <x v="1"/>
    <n v="91.15"/>
    <n v="4862.5"/>
    <n v="0"/>
    <n v="150"/>
    <n v="2235.54"/>
    <n v="7248.04"/>
    <s v="Stayed"/>
    <x v="0"/>
    <s v="other"/>
    <n v="0"/>
    <s v="50-100"/>
    <n v="0"/>
    <x v="3"/>
    <x v="3"/>
  </r>
  <r>
    <s v="76256-HAR"/>
    <x v="0"/>
    <n v="31"/>
    <s v="No"/>
    <x v="15"/>
    <n v="6"/>
    <n v="29"/>
    <s v="Deal 3"/>
    <x v="0"/>
    <s v="No"/>
    <x v="1"/>
    <s v="No"/>
    <x v="0"/>
    <s v="No"/>
    <x v="0"/>
    <s v="No"/>
    <x v="1"/>
    <s v="No"/>
    <s v="No"/>
    <s v="No"/>
    <x v="1"/>
    <s v="No"/>
    <x v="0"/>
    <n v="20.6"/>
    <n v="541.5"/>
    <n v="0"/>
    <n v="0"/>
    <n v="334"/>
    <n v="875.5"/>
    <s v="Stayed"/>
    <x v="0"/>
    <s v="other"/>
    <n v="0"/>
    <s v="20-50"/>
    <n v="0"/>
    <x v="2"/>
    <x v="0"/>
  </r>
  <r>
    <s v="14753-PUN"/>
    <x v="1"/>
    <n v="20"/>
    <s v="No"/>
    <x v="13"/>
    <n v="8"/>
    <n v="3"/>
    <s v="None"/>
    <x v="0"/>
    <s v="Yes"/>
    <x v="0"/>
    <s v="DSL"/>
    <x v="1"/>
    <s v="Yes"/>
    <x v="1"/>
    <s v="Yes"/>
    <x v="0"/>
    <s v="Yes"/>
    <s v="Yes"/>
    <s v="Yes"/>
    <x v="2"/>
    <s v="No"/>
    <x v="0"/>
    <n v="89.8"/>
    <n v="6510.45"/>
    <n v="0"/>
    <n v="0"/>
    <n v="3234.24"/>
    <n v="9744.69"/>
    <s v="Stayed"/>
    <x v="0"/>
    <s v="other"/>
    <n v="0"/>
    <s v="50-100"/>
    <n v="0"/>
    <x v="3"/>
    <x v="4"/>
  </r>
  <r>
    <s v="55542-WES"/>
    <x v="0"/>
    <n v="30"/>
    <s v="No"/>
    <x v="2"/>
    <n v="5"/>
    <n v="4"/>
    <s v="None"/>
    <x v="0"/>
    <s v="Yes"/>
    <x v="0"/>
    <s v="Fiber Optic"/>
    <x v="0"/>
    <s v="Yes"/>
    <x v="1"/>
    <s v="Yes"/>
    <x v="0"/>
    <s v="Yes"/>
    <s v="Yes"/>
    <s v="Yes"/>
    <x v="0"/>
    <s v="Yes"/>
    <x v="1"/>
    <n v="111.8"/>
    <n v="5809.75"/>
    <n v="0"/>
    <n v="0"/>
    <n v="2216.46"/>
    <n v="8026.21"/>
    <s v="Stayed"/>
    <x v="0"/>
    <s v="other"/>
    <n v="0"/>
    <s v="&gt;100"/>
    <n v="0"/>
    <x v="2"/>
    <x v="4"/>
  </r>
  <r>
    <s v="73698-TAM"/>
    <x v="1"/>
    <n v="81"/>
    <s v="No"/>
    <x v="4"/>
    <n v="8"/>
    <n v="14"/>
    <s v="None"/>
    <x v="0"/>
    <s v="No"/>
    <x v="0"/>
    <s v="Fiber Optic"/>
    <x v="0"/>
    <s v="No"/>
    <x v="0"/>
    <s v="No"/>
    <x v="1"/>
    <s v="No"/>
    <s v="No"/>
    <s v="Yes"/>
    <x v="1"/>
    <s v="Yes"/>
    <x v="1"/>
    <n v="71"/>
    <n v="71"/>
    <n v="0"/>
    <n v="0"/>
    <n v="28.64"/>
    <n v="99.64"/>
    <s v="Churned"/>
    <x v="1"/>
    <s v="Competitor made better offer"/>
    <n v="1"/>
    <s v="50-100"/>
    <n v="0"/>
    <x v="1"/>
    <x v="1"/>
  </r>
  <r>
    <s v="56114-GUJ"/>
    <x v="0"/>
    <n v="50"/>
    <s v="No"/>
    <x v="6"/>
    <n v="13"/>
    <n v="3"/>
    <s v="None"/>
    <x v="0"/>
    <s v="No"/>
    <x v="0"/>
    <s v="DSL"/>
    <x v="0"/>
    <s v="No"/>
    <x v="1"/>
    <s v="No"/>
    <x v="1"/>
    <s v="No"/>
    <s v="No"/>
    <s v="Yes"/>
    <x v="1"/>
    <s v="Yes"/>
    <x v="2"/>
    <n v="49.55"/>
    <n v="878.35"/>
    <n v="0"/>
    <n v="0"/>
    <n v="342.9"/>
    <n v="1221.25"/>
    <s v="Churned"/>
    <x v="1"/>
    <s v="Competitor had better devices"/>
    <n v="1"/>
    <s v="20-50"/>
    <n v="0"/>
    <x v="1"/>
    <x v="4"/>
  </r>
  <r>
    <s v="84468-BIH"/>
    <x v="1"/>
    <n v="33"/>
    <s v="Yes"/>
    <x v="9"/>
    <n v="8"/>
    <n v="8"/>
    <s v="None"/>
    <x v="0"/>
    <s v="No"/>
    <x v="0"/>
    <s v="Fiber Optic"/>
    <x v="1"/>
    <s v="No"/>
    <x v="1"/>
    <s v="No"/>
    <x v="1"/>
    <s v="No"/>
    <s v="No"/>
    <s v="Yes"/>
    <x v="1"/>
    <s v="Yes"/>
    <x v="0"/>
    <n v="79.849999999999994"/>
    <n v="887.35"/>
    <n v="0"/>
    <n v="0"/>
    <n v="483.8"/>
    <n v="1371.15"/>
    <s v="Stayed"/>
    <x v="0"/>
    <s v="other"/>
    <n v="0"/>
    <s v="50-100"/>
    <n v="0"/>
    <x v="2"/>
    <x v="3"/>
  </r>
  <r>
    <s v="16741-UTT"/>
    <x v="1"/>
    <n v="34"/>
    <s v="Yes"/>
    <x v="7"/>
    <n v="15"/>
    <n v="4"/>
    <s v="None"/>
    <x v="0"/>
    <s v="Yes"/>
    <x v="0"/>
    <s v="Fiber Optic"/>
    <x v="0"/>
    <s v="No"/>
    <x v="0"/>
    <s v="No"/>
    <x v="1"/>
    <s v="No"/>
    <s v="No"/>
    <s v="Yes"/>
    <x v="1"/>
    <s v="No"/>
    <x v="0"/>
    <n v="75.45"/>
    <n v="480.75"/>
    <n v="0"/>
    <n v="0"/>
    <n v="126.7"/>
    <n v="607.45000000000005"/>
    <s v="Churned"/>
    <x v="1"/>
    <s v="Competitor had better devices"/>
    <n v="1"/>
    <s v="50-100"/>
    <n v="0"/>
    <x v="2"/>
    <x v="4"/>
  </r>
  <r>
    <s v="13022-MAD"/>
    <x v="1"/>
    <n v="57"/>
    <s v="Yes"/>
    <x v="11"/>
    <n v="1"/>
    <n v="20"/>
    <s v="Deal 2"/>
    <x v="0"/>
    <s v="No"/>
    <x v="1"/>
    <s v="No"/>
    <x v="0"/>
    <s v="No"/>
    <x v="0"/>
    <s v="No"/>
    <x v="1"/>
    <s v="No"/>
    <s v="No"/>
    <s v="No"/>
    <x v="2"/>
    <s v="Yes"/>
    <x v="1"/>
    <n v="19.600000000000001"/>
    <n v="1134.25"/>
    <n v="0"/>
    <n v="0"/>
    <n v="1326.96"/>
    <n v="2461.21"/>
    <s v="Stayed"/>
    <x v="0"/>
    <s v="other"/>
    <n v="0"/>
    <s v="&lt;20"/>
    <n v="0"/>
    <x v="1"/>
    <x v="2"/>
  </r>
  <r>
    <s v="78614-UTT"/>
    <x v="0"/>
    <n v="59"/>
    <s v="No"/>
    <x v="7"/>
    <n v="9"/>
    <n v="3"/>
    <s v="None"/>
    <x v="1"/>
    <s v="No"/>
    <x v="0"/>
    <s v="DSL"/>
    <x v="0"/>
    <s v="Yes"/>
    <x v="0"/>
    <s v="No"/>
    <x v="1"/>
    <s v="No"/>
    <s v="No"/>
    <s v="Yes"/>
    <x v="1"/>
    <s v="Yes"/>
    <x v="0"/>
    <n v="29.25"/>
    <n v="226.95"/>
    <n v="0"/>
    <n v="0"/>
    <n v="0"/>
    <n v="226.95"/>
    <s v="Stayed"/>
    <x v="0"/>
    <s v="other"/>
    <n v="0"/>
    <s v="20-50"/>
    <n v="0"/>
    <x v="1"/>
    <x v="4"/>
  </r>
  <r>
    <s v="87395-RAJ"/>
    <x v="0"/>
    <n v="33"/>
    <s v="No"/>
    <x v="8"/>
    <n v="10"/>
    <n v="3"/>
    <s v="None"/>
    <x v="0"/>
    <s v="Yes"/>
    <x v="0"/>
    <s v="Fiber Optic"/>
    <x v="0"/>
    <s v="Yes"/>
    <x v="1"/>
    <s v="No"/>
    <x v="1"/>
    <s v="Yes"/>
    <s v="Yes"/>
    <s v="Yes"/>
    <x v="1"/>
    <s v="Yes"/>
    <x v="1"/>
    <n v="93.35"/>
    <n v="3092"/>
    <n v="0"/>
    <n v="0"/>
    <n v="1048.08"/>
    <n v="4140.08"/>
    <s v="Stayed"/>
    <x v="0"/>
    <s v="other"/>
    <n v="0"/>
    <s v="50-100"/>
    <n v="0"/>
    <x v="2"/>
    <x v="4"/>
  </r>
  <r>
    <s v="65060-KAR"/>
    <x v="1"/>
    <n v="74"/>
    <s v="Yes"/>
    <x v="3"/>
    <n v="12"/>
    <n v="4"/>
    <s v="Deal 2"/>
    <x v="0"/>
    <s v="Yes"/>
    <x v="0"/>
    <s v="Fiber Optic"/>
    <x v="1"/>
    <s v="Yes"/>
    <x v="0"/>
    <s v="No"/>
    <x v="0"/>
    <s v="Yes"/>
    <s v="Yes"/>
    <s v="Yes"/>
    <x v="1"/>
    <s v="Yes"/>
    <x v="1"/>
    <n v="103.5"/>
    <n v="6548.65"/>
    <n v="0"/>
    <n v="0"/>
    <n v="1228.8"/>
    <n v="7777.45"/>
    <s v="Stayed"/>
    <x v="0"/>
    <s v="other"/>
    <n v="0"/>
    <s v="&gt;100"/>
    <n v="0"/>
    <x v="1"/>
    <x v="4"/>
  </r>
  <r>
    <s v="11510-KER"/>
    <x v="1"/>
    <n v="46"/>
    <s v="No"/>
    <x v="20"/>
    <n v="10"/>
    <n v="4"/>
    <s v="None"/>
    <x v="0"/>
    <s v="No"/>
    <x v="0"/>
    <s v="Fiber Optic"/>
    <x v="0"/>
    <s v="No"/>
    <x v="0"/>
    <s v="Yes"/>
    <x v="0"/>
    <s v="Yes"/>
    <s v="Yes"/>
    <s v="Yes"/>
    <x v="1"/>
    <s v="Yes"/>
    <x v="1"/>
    <n v="95.9"/>
    <n v="827.45"/>
    <n v="0"/>
    <n v="0"/>
    <n v="277.2"/>
    <n v="1104.6500000000001"/>
    <s v="Stayed"/>
    <x v="0"/>
    <s v="other"/>
    <n v="0"/>
    <s v="50-100"/>
    <n v="0"/>
    <x v="0"/>
    <x v="4"/>
  </r>
  <r>
    <s v="99166-BIH"/>
    <x v="1"/>
    <n v="66"/>
    <s v="No"/>
    <x v="9"/>
    <n v="9"/>
    <n v="27"/>
    <s v="None"/>
    <x v="0"/>
    <s v="Yes"/>
    <x v="0"/>
    <s v="Fiber Optic"/>
    <x v="1"/>
    <s v="No"/>
    <x v="0"/>
    <s v="No"/>
    <x v="1"/>
    <s v="No"/>
    <s v="No"/>
    <s v="Yes"/>
    <x v="2"/>
    <s v="Yes"/>
    <x v="1"/>
    <n v="80.95"/>
    <n v="4859.1000000000004"/>
    <n v="49.53"/>
    <n v="0"/>
    <n v="1093.8"/>
    <n v="5903.37"/>
    <s v="Stayed"/>
    <x v="0"/>
    <s v="other"/>
    <n v="0"/>
    <s v="50-100"/>
    <n v="0"/>
    <x v="1"/>
    <x v="0"/>
  </r>
  <r>
    <s v="59763-DEL"/>
    <x v="0"/>
    <n v="22"/>
    <s v="Yes"/>
    <x v="0"/>
    <n v="1"/>
    <n v="3"/>
    <s v="None"/>
    <x v="0"/>
    <s v="No"/>
    <x v="1"/>
    <s v="No"/>
    <x v="0"/>
    <s v="No"/>
    <x v="0"/>
    <s v="No"/>
    <x v="1"/>
    <s v="No"/>
    <s v="No"/>
    <s v="No"/>
    <x v="2"/>
    <s v="No"/>
    <x v="0"/>
    <n v="19.649999999999999"/>
    <n v="1008.7"/>
    <n v="0"/>
    <n v="0"/>
    <n v="1388.88"/>
    <n v="2397.58"/>
    <s v="Stayed"/>
    <x v="0"/>
    <s v="other"/>
    <n v="0"/>
    <s v="&lt;20"/>
    <n v="0"/>
    <x v="2"/>
    <x v="4"/>
  </r>
  <r>
    <s v="92854-TEL"/>
    <x v="1"/>
    <n v="20"/>
    <s v="Yes"/>
    <x v="5"/>
    <n v="9"/>
    <n v="1"/>
    <s v="Deal 2"/>
    <x v="0"/>
    <s v="No"/>
    <x v="0"/>
    <s v="Fiber Optic"/>
    <x v="0"/>
    <s v="No"/>
    <x v="1"/>
    <s v="Yes"/>
    <x v="1"/>
    <s v="Yes"/>
    <s v="Yes"/>
    <s v="No"/>
    <x v="0"/>
    <s v="No"/>
    <x v="1"/>
    <n v="90.95"/>
    <n v="4236.6000000000004"/>
    <n v="0"/>
    <n v="50"/>
    <n v="287.95999999999998"/>
    <n v="4574.5600000000004"/>
    <s v="Stayed"/>
    <x v="0"/>
    <s v="other"/>
    <n v="0"/>
    <s v="50-100"/>
    <n v="0"/>
    <x v="3"/>
    <x v="4"/>
  </r>
  <r>
    <s v="48363-ASS"/>
    <x v="1"/>
    <n v="20"/>
    <s v="Yes"/>
    <x v="17"/>
    <n v="9"/>
    <n v="12"/>
    <s v="Deal 5"/>
    <x v="0"/>
    <s v="No"/>
    <x v="1"/>
    <s v="No"/>
    <x v="0"/>
    <s v="No"/>
    <x v="0"/>
    <s v="No"/>
    <x v="1"/>
    <s v="No"/>
    <s v="No"/>
    <s v="No"/>
    <x v="0"/>
    <s v="No"/>
    <x v="0"/>
    <n v="20.6"/>
    <n v="116.6"/>
    <n v="0"/>
    <n v="0"/>
    <n v="73.02"/>
    <n v="189.62"/>
    <s v="Stayed"/>
    <x v="0"/>
    <s v="other"/>
    <n v="0"/>
    <s v="20-50"/>
    <n v="0"/>
    <x v="3"/>
    <x v="1"/>
  </r>
  <r>
    <s v="39332-TEL"/>
    <x v="1"/>
    <n v="44"/>
    <s v="Yes"/>
    <x v="5"/>
    <n v="6"/>
    <n v="8"/>
    <s v="None"/>
    <x v="0"/>
    <s v="No"/>
    <x v="0"/>
    <s v="Fiber Optic"/>
    <x v="0"/>
    <s v="No"/>
    <x v="0"/>
    <s v="No"/>
    <x v="0"/>
    <s v="No"/>
    <s v="No"/>
    <s v="No"/>
    <x v="1"/>
    <s v="Yes"/>
    <x v="1"/>
    <n v="80.55"/>
    <n v="80.55"/>
    <n v="0"/>
    <n v="60"/>
    <n v="5.93"/>
    <n v="146.47999999999999"/>
    <s v="Joined"/>
    <x v="0"/>
    <s v="other"/>
    <n v="0"/>
    <s v="50-100"/>
    <n v="1"/>
    <x v="0"/>
    <x v="3"/>
  </r>
  <r>
    <s v="49304-KAR"/>
    <x v="1"/>
    <n v="32"/>
    <s v="Yes"/>
    <x v="3"/>
    <n v="6"/>
    <n v="33"/>
    <s v="None"/>
    <x v="0"/>
    <s v="Yes"/>
    <x v="0"/>
    <s v="DSL"/>
    <x v="0"/>
    <s v="No"/>
    <x v="0"/>
    <s v="No"/>
    <x v="1"/>
    <s v="No"/>
    <s v="No"/>
    <s v="Yes"/>
    <x v="1"/>
    <s v="Yes"/>
    <x v="0"/>
    <n v="49.8"/>
    <n v="49.8"/>
    <n v="0"/>
    <n v="0"/>
    <n v="3.97"/>
    <n v="53.77"/>
    <s v="Joined"/>
    <x v="0"/>
    <s v="other"/>
    <n v="0"/>
    <s v="20-50"/>
    <n v="1"/>
    <x v="2"/>
    <x v="0"/>
  </r>
  <r>
    <s v="52077-ASS"/>
    <x v="1"/>
    <n v="48"/>
    <s v="Yes"/>
    <x v="17"/>
    <n v="10"/>
    <n v="22"/>
    <s v="Deal 2"/>
    <x v="0"/>
    <s v="Yes"/>
    <x v="0"/>
    <s v="DSL"/>
    <x v="0"/>
    <s v="Yes"/>
    <x v="1"/>
    <s v="Yes"/>
    <x v="0"/>
    <s v="No"/>
    <s v="No"/>
    <s v="No"/>
    <x v="0"/>
    <s v="Yes"/>
    <x v="1"/>
    <n v="73.849999999999994"/>
    <n v="3581.4"/>
    <n v="0"/>
    <n v="60"/>
    <n v="1026.72"/>
    <n v="4668.12"/>
    <s v="Stayed"/>
    <x v="0"/>
    <s v="other"/>
    <n v="0"/>
    <s v="50-100"/>
    <n v="0"/>
    <x v="0"/>
    <x v="2"/>
  </r>
  <r>
    <s v="62817-ASS"/>
    <x v="1"/>
    <n v="64"/>
    <s v="No"/>
    <x v="17"/>
    <n v="6"/>
    <n v="34"/>
    <s v="None"/>
    <x v="0"/>
    <s v="Yes"/>
    <x v="0"/>
    <s v="Fiber Optic"/>
    <x v="0"/>
    <s v="Yes"/>
    <x v="1"/>
    <s v="Yes"/>
    <x v="0"/>
    <s v="Yes"/>
    <s v="Yes"/>
    <s v="Yes"/>
    <x v="2"/>
    <s v="Yes"/>
    <x v="1"/>
    <n v="109.75"/>
    <n v="4900.6499999999996"/>
    <n v="0"/>
    <n v="0"/>
    <n v="336.6"/>
    <n v="5237.25"/>
    <s v="Stayed"/>
    <x v="0"/>
    <s v="other"/>
    <n v="0"/>
    <s v="&gt;100"/>
    <n v="0"/>
    <x v="1"/>
    <x v="0"/>
  </r>
  <r>
    <s v="74579-JHA"/>
    <x v="1"/>
    <n v="51"/>
    <s v="Yes"/>
    <x v="14"/>
    <n v="2"/>
    <n v="5"/>
    <s v="None"/>
    <x v="0"/>
    <s v="No"/>
    <x v="1"/>
    <s v="No"/>
    <x v="0"/>
    <s v="No"/>
    <x v="0"/>
    <s v="No"/>
    <x v="1"/>
    <s v="No"/>
    <s v="No"/>
    <s v="No"/>
    <x v="0"/>
    <s v="Yes"/>
    <x v="1"/>
    <n v="19.850000000000001"/>
    <n v="717.5"/>
    <n v="0"/>
    <n v="0"/>
    <n v="573.87"/>
    <n v="1291.3699999999999"/>
    <s v="Stayed"/>
    <x v="0"/>
    <s v="other"/>
    <n v="0"/>
    <s v="&lt;20"/>
    <n v="0"/>
    <x v="1"/>
    <x v="4"/>
  </r>
  <r>
    <s v="72002-UTT"/>
    <x v="0"/>
    <n v="78"/>
    <s v="No"/>
    <x v="7"/>
    <n v="1"/>
    <n v="19"/>
    <s v="None"/>
    <x v="0"/>
    <s v="Yes"/>
    <x v="0"/>
    <s v="DSL"/>
    <x v="1"/>
    <s v="Yes"/>
    <x v="0"/>
    <s v="No"/>
    <x v="1"/>
    <s v="No"/>
    <s v="No"/>
    <s v="No"/>
    <x v="2"/>
    <s v="No"/>
    <x v="1"/>
    <n v="60.25"/>
    <n v="662.95"/>
    <n v="0"/>
    <n v="120"/>
    <n v="531.63"/>
    <n v="1314.58"/>
    <s v="Stayed"/>
    <x v="0"/>
    <s v="other"/>
    <n v="0"/>
    <s v="50-100"/>
    <n v="0"/>
    <x v="1"/>
    <x v="2"/>
  </r>
  <r>
    <s v="62794-MAD"/>
    <x v="1"/>
    <n v="40"/>
    <s v="No"/>
    <x v="11"/>
    <n v="12"/>
    <n v="16"/>
    <s v="Deal 2"/>
    <x v="0"/>
    <s v="Yes"/>
    <x v="0"/>
    <s v="Fiber Optic"/>
    <x v="0"/>
    <s v="No"/>
    <x v="1"/>
    <s v="No"/>
    <x v="0"/>
    <s v="No"/>
    <s v="No"/>
    <s v="Yes"/>
    <x v="1"/>
    <s v="Yes"/>
    <x v="0"/>
    <n v="90.4"/>
    <n v="5099.1499999999996"/>
    <n v="0"/>
    <n v="0"/>
    <n v="1240.8"/>
    <n v="6339.95"/>
    <s v="Stayed"/>
    <x v="0"/>
    <s v="other"/>
    <n v="0"/>
    <s v="50-100"/>
    <n v="0"/>
    <x v="0"/>
    <x v="1"/>
  </r>
  <r>
    <s v="16522-JAM"/>
    <x v="0"/>
    <n v="80"/>
    <s v="Yes"/>
    <x v="16"/>
    <n v="2"/>
    <n v="12"/>
    <s v="None"/>
    <x v="0"/>
    <s v="Yes"/>
    <x v="0"/>
    <s v="Fiber Optic"/>
    <x v="0"/>
    <s v="No"/>
    <x v="1"/>
    <s v="No"/>
    <x v="0"/>
    <s v="Yes"/>
    <s v="No"/>
    <s v="Yes"/>
    <x v="1"/>
    <s v="Yes"/>
    <x v="1"/>
    <n v="99.45"/>
    <n v="1200.1500000000001"/>
    <n v="0"/>
    <n v="0"/>
    <n v="262.68"/>
    <n v="1462.83"/>
    <s v="Churned"/>
    <x v="1"/>
    <s v="Competitor made better offer"/>
    <n v="1"/>
    <s v="50-100"/>
    <n v="0"/>
    <x v="1"/>
    <x v="1"/>
  </r>
  <r>
    <s v="15026-ODI"/>
    <x v="0"/>
    <n v="47"/>
    <s v="No"/>
    <x v="19"/>
    <n v="3"/>
    <n v="31"/>
    <s v="None"/>
    <x v="0"/>
    <s v="Yes"/>
    <x v="1"/>
    <s v="No"/>
    <x v="0"/>
    <s v="No"/>
    <x v="0"/>
    <s v="No"/>
    <x v="1"/>
    <s v="No"/>
    <s v="No"/>
    <s v="No"/>
    <x v="0"/>
    <s v="No"/>
    <x v="1"/>
    <n v="25.45"/>
    <n v="958.45"/>
    <n v="0"/>
    <n v="0"/>
    <n v="1816.23"/>
    <n v="2774.68"/>
    <s v="Stayed"/>
    <x v="0"/>
    <s v="other"/>
    <n v="0"/>
    <s v="20-50"/>
    <n v="0"/>
    <x v="0"/>
    <x v="0"/>
  </r>
  <r>
    <s v="24041-UTT"/>
    <x v="1"/>
    <n v="54"/>
    <s v="No"/>
    <x v="7"/>
    <n v="2"/>
    <n v="17"/>
    <s v="None"/>
    <x v="0"/>
    <s v="Yes"/>
    <x v="0"/>
    <s v="DSL"/>
    <x v="1"/>
    <s v="Yes"/>
    <x v="1"/>
    <s v="Yes"/>
    <x v="1"/>
    <s v="No"/>
    <s v="No"/>
    <s v="No"/>
    <x v="1"/>
    <s v="No"/>
    <x v="1"/>
    <n v="69.95"/>
    <n v="2657.55"/>
    <n v="0"/>
    <n v="90"/>
    <n v="1064"/>
    <n v="3811.55"/>
    <s v="Stayed"/>
    <x v="0"/>
    <s v="other"/>
    <n v="0"/>
    <s v="50-100"/>
    <n v="0"/>
    <x v="1"/>
    <x v="1"/>
  </r>
  <r>
    <s v="37635-JAM"/>
    <x v="1"/>
    <n v="47"/>
    <s v="Yes"/>
    <x v="16"/>
    <n v="13"/>
    <n v="27"/>
    <s v="Deal 4"/>
    <x v="0"/>
    <s v="Yes"/>
    <x v="0"/>
    <s v="DSL"/>
    <x v="1"/>
    <s v="No"/>
    <x v="0"/>
    <s v="No"/>
    <x v="1"/>
    <s v="Yes"/>
    <s v="Yes"/>
    <s v="Yes"/>
    <x v="1"/>
    <s v="Yes"/>
    <x v="1"/>
    <n v="64.650000000000006"/>
    <n v="994.55"/>
    <n v="0"/>
    <n v="0"/>
    <n v="713.55"/>
    <n v="1708.1"/>
    <s v="Churned"/>
    <x v="1"/>
    <s v="Competitor made better offer"/>
    <n v="1"/>
    <s v="50-100"/>
    <n v="0"/>
    <x v="0"/>
    <x v="0"/>
  </r>
  <r>
    <s v="33081-KER"/>
    <x v="1"/>
    <n v="69"/>
    <s v="Yes"/>
    <x v="20"/>
    <n v="15"/>
    <n v="28"/>
    <s v="None"/>
    <x v="0"/>
    <s v="No"/>
    <x v="0"/>
    <s v="Fiber Optic"/>
    <x v="0"/>
    <s v="No"/>
    <x v="1"/>
    <s v="No"/>
    <x v="1"/>
    <s v="Yes"/>
    <s v="No"/>
    <s v="Yes"/>
    <x v="0"/>
    <s v="Yes"/>
    <x v="1"/>
    <n v="86.1"/>
    <n v="3861.45"/>
    <n v="12.19"/>
    <n v="0"/>
    <n v="1838.25"/>
    <n v="5687.51"/>
    <s v="Stayed"/>
    <x v="0"/>
    <s v="other"/>
    <n v="0"/>
    <s v="50-100"/>
    <n v="0"/>
    <x v="1"/>
    <x v="0"/>
  </r>
  <r>
    <s v="17909-PUD"/>
    <x v="0"/>
    <n v="48"/>
    <s v="Yes"/>
    <x v="21"/>
    <n v="6"/>
    <n v="33"/>
    <s v="None"/>
    <x v="0"/>
    <s v="No"/>
    <x v="1"/>
    <s v="No"/>
    <x v="0"/>
    <s v="No"/>
    <x v="0"/>
    <s v="No"/>
    <x v="1"/>
    <s v="No"/>
    <s v="No"/>
    <s v="No"/>
    <x v="2"/>
    <s v="No"/>
    <x v="1"/>
    <n v="20.05"/>
    <n v="1423.65"/>
    <n v="0"/>
    <n v="0"/>
    <n v="3401.28"/>
    <n v="4824.93"/>
    <s v="Stayed"/>
    <x v="0"/>
    <s v="other"/>
    <n v="0"/>
    <s v="20-50"/>
    <n v="0"/>
    <x v="0"/>
    <x v="0"/>
  </r>
  <r>
    <s v="31129-AND"/>
    <x v="0"/>
    <n v="68"/>
    <s v="No"/>
    <x v="10"/>
    <n v="15"/>
    <n v="15"/>
    <s v="None"/>
    <x v="0"/>
    <s v="No"/>
    <x v="0"/>
    <s v="Fiber Optic"/>
    <x v="0"/>
    <s v="No"/>
    <x v="0"/>
    <s v="No"/>
    <x v="1"/>
    <s v="No"/>
    <s v="No"/>
    <s v="No"/>
    <x v="1"/>
    <s v="Yes"/>
    <x v="1"/>
    <n v="70.349999999999994"/>
    <n v="70.349999999999994"/>
    <n v="0"/>
    <n v="10"/>
    <n v="14.42"/>
    <n v="94.77"/>
    <s v="Joined"/>
    <x v="0"/>
    <s v="other"/>
    <n v="0"/>
    <s v="50-100"/>
    <n v="1"/>
    <x v="1"/>
    <x v="1"/>
  </r>
  <r>
    <s v="62607-HAR"/>
    <x v="0"/>
    <n v="24"/>
    <s v="No"/>
    <x v="15"/>
    <n v="10"/>
    <n v="6"/>
    <s v="Deal 4"/>
    <x v="0"/>
    <s v="No"/>
    <x v="1"/>
    <s v="No"/>
    <x v="0"/>
    <s v="No"/>
    <x v="0"/>
    <s v="No"/>
    <x v="1"/>
    <s v="No"/>
    <s v="No"/>
    <s v="No"/>
    <x v="2"/>
    <s v="No"/>
    <x v="0"/>
    <n v="18.95"/>
    <n v="326.8"/>
    <n v="0"/>
    <n v="0"/>
    <n v="521.91999999999996"/>
    <n v="848.72"/>
    <s v="Stayed"/>
    <x v="0"/>
    <s v="other"/>
    <n v="0"/>
    <s v="&lt;20"/>
    <n v="0"/>
    <x v="2"/>
    <x v="3"/>
  </r>
  <r>
    <s v="93098-UTT"/>
    <x v="0"/>
    <n v="42"/>
    <s v="No"/>
    <x v="7"/>
    <n v="3"/>
    <n v="20"/>
    <s v="Deal 2"/>
    <x v="0"/>
    <s v="No"/>
    <x v="0"/>
    <s v="DSL"/>
    <x v="0"/>
    <s v="No"/>
    <x v="1"/>
    <s v="No"/>
    <x v="1"/>
    <s v="Yes"/>
    <s v="Yes"/>
    <s v="Yes"/>
    <x v="0"/>
    <s v="Yes"/>
    <x v="1"/>
    <n v="61.1"/>
    <n v="3357.9"/>
    <n v="0"/>
    <n v="0"/>
    <n v="255.46"/>
    <n v="3613.36"/>
    <s v="Stayed"/>
    <x v="0"/>
    <s v="other"/>
    <n v="0"/>
    <s v="50-100"/>
    <n v="0"/>
    <x v="0"/>
    <x v="2"/>
  </r>
  <r>
    <s v="39123-MAH"/>
    <x v="1"/>
    <n v="45"/>
    <s v="No"/>
    <x v="1"/>
    <n v="10"/>
    <n v="9"/>
    <s v="None"/>
    <x v="1"/>
    <s v="No"/>
    <x v="0"/>
    <s v="DSL"/>
    <x v="0"/>
    <s v="No"/>
    <x v="1"/>
    <s v="No"/>
    <x v="0"/>
    <s v="Yes"/>
    <s v="Yes"/>
    <s v="Yes"/>
    <x v="1"/>
    <s v="Yes"/>
    <x v="1"/>
    <n v="48.75"/>
    <n v="633.4"/>
    <n v="0"/>
    <n v="0"/>
    <n v="0"/>
    <n v="633.4"/>
    <s v="Churned"/>
    <x v="4"/>
    <s v="Attitude of support person"/>
    <n v="1"/>
    <s v="20-50"/>
    <n v="0"/>
    <x v="0"/>
    <x v="3"/>
  </r>
  <r>
    <s v="86329-TAM"/>
    <x v="0"/>
    <n v="73"/>
    <s v="Yes"/>
    <x v="4"/>
    <n v="14"/>
    <n v="27"/>
    <s v="None"/>
    <x v="0"/>
    <s v="Yes"/>
    <x v="0"/>
    <s v="DSL"/>
    <x v="0"/>
    <s v="Yes"/>
    <x v="1"/>
    <s v="Yes"/>
    <x v="1"/>
    <s v="Yes"/>
    <s v="No"/>
    <s v="No"/>
    <x v="0"/>
    <s v="Yes"/>
    <x v="1"/>
    <n v="72.900000000000006"/>
    <n v="5139.6499999999996"/>
    <n v="0"/>
    <n v="20"/>
    <n v="3273.81"/>
    <n v="8433.4599999999991"/>
    <s v="Stayed"/>
    <x v="0"/>
    <s v="other"/>
    <n v="0"/>
    <s v="50-100"/>
    <n v="0"/>
    <x v="1"/>
    <x v="0"/>
  </r>
  <r>
    <s v="28397-UTT"/>
    <x v="1"/>
    <n v="19"/>
    <s v="No"/>
    <x v="7"/>
    <n v="9"/>
    <n v="1"/>
    <s v="Deal 2"/>
    <x v="0"/>
    <s v="Yes"/>
    <x v="1"/>
    <s v="No"/>
    <x v="0"/>
    <s v="No"/>
    <x v="0"/>
    <s v="No"/>
    <x v="1"/>
    <s v="No"/>
    <s v="No"/>
    <s v="No"/>
    <x v="0"/>
    <s v="No"/>
    <x v="1"/>
    <n v="24.15"/>
    <n v="1505.9"/>
    <n v="0"/>
    <n v="0"/>
    <n v="985.2"/>
    <n v="2491.1"/>
    <s v="Stayed"/>
    <x v="0"/>
    <s v="other"/>
    <n v="0"/>
    <s v="20-50"/>
    <n v="0"/>
    <x v="3"/>
    <x v="4"/>
  </r>
  <r>
    <s v="28981-TEL"/>
    <x v="0"/>
    <n v="79"/>
    <s v="No"/>
    <x v="5"/>
    <n v="7"/>
    <n v="19"/>
    <s v="Deal 1"/>
    <x v="0"/>
    <s v="No"/>
    <x v="0"/>
    <s v="Fiber Optic"/>
    <x v="1"/>
    <s v="Yes"/>
    <x v="1"/>
    <s v="No"/>
    <x v="1"/>
    <s v="No"/>
    <s v="No"/>
    <s v="Yes"/>
    <x v="0"/>
    <s v="Yes"/>
    <x v="1"/>
    <n v="86.7"/>
    <n v="6179.35"/>
    <n v="0"/>
    <n v="0"/>
    <n v="2141.36"/>
    <n v="8320.7099999999991"/>
    <s v="Stayed"/>
    <x v="0"/>
    <s v="other"/>
    <n v="0"/>
    <s v="50-100"/>
    <n v="0"/>
    <x v="1"/>
    <x v="2"/>
  </r>
  <r>
    <s v="85351-BIH"/>
    <x v="1"/>
    <n v="36"/>
    <s v="No"/>
    <x v="9"/>
    <n v="8"/>
    <n v="28"/>
    <s v="Deal 4"/>
    <x v="0"/>
    <s v="No"/>
    <x v="1"/>
    <s v="No"/>
    <x v="0"/>
    <s v="No"/>
    <x v="0"/>
    <s v="No"/>
    <x v="1"/>
    <s v="No"/>
    <s v="No"/>
    <s v="No"/>
    <x v="2"/>
    <s v="No"/>
    <x v="2"/>
    <n v="18.8"/>
    <n v="255.55"/>
    <n v="0"/>
    <n v="0"/>
    <n v="623.70000000000005"/>
    <n v="879.25"/>
    <s v="Stayed"/>
    <x v="0"/>
    <s v="other"/>
    <n v="0"/>
    <s v="&lt;20"/>
    <n v="0"/>
    <x v="0"/>
    <x v="0"/>
  </r>
  <r>
    <s v="31198-RAJ"/>
    <x v="0"/>
    <n v="39"/>
    <s v="Yes"/>
    <x v="8"/>
    <n v="13"/>
    <n v="19"/>
    <s v="None"/>
    <x v="0"/>
    <s v="Yes"/>
    <x v="0"/>
    <s v="Fiber Optic"/>
    <x v="0"/>
    <s v="No"/>
    <x v="1"/>
    <s v="No"/>
    <x v="0"/>
    <s v="No"/>
    <s v="No"/>
    <s v="No"/>
    <x v="1"/>
    <s v="Yes"/>
    <x v="0"/>
    <n v="89.35"/>
    <n v="631.85"/>
    <n v="0"/>
    <n v="60"/>
    <n v="257.88"/>
    <n v="949.73"/>
    <s v="Churned"/>
    <x v="3"/>
    <s v="Price too high"/>
    <n v="1"/>
    <s v="50-100"/>
    <n v="0"/>
    <x v="0"/>
    <x v="2"/>
  </r>
  <r>
    <s v="79611-HAR"/>
    <x v="0"/>
    <n v="61"/>
    <s v="Yes"/>
    <x v="15"/>
    <n v="0"/>
    <n v="18"/>
    <s v="None"/>
    <x v="0"/>
    <s v="Yes"/>
    <x v="0"/>
    <s v="Fiber Optic"/>
    <x v="0"/>
    <s v="No"/>
    <x v="0"/>
    <s v="No"/>
    <x v="0"/>
    <s v="Yes"/>
    <s v="Yes"/>
    <s v="Yes"/>
    <x v="1"/>
    <s v="Yes"/>
    <x v="1"/>
    <n v="95.7"/>
    <n v="4816.7"/>
    <n v="0"/>
    <n v="0"/>
    <n v="946"/>
    <n v="5762.7"/>
    <s v="Churned"/>
    <x v="2"/>
    <s v="Network reliability"/>
    <n v="1"/>
    <s v="50-100"/>
    <n v="0"/>
    <x v="1"/>
    <x v="2"/>
  </r>
  <r>
    <s v="74503-WES"/>
    <x v="0"/>
    <n v="68"/>
    <s v="Yes"/>
    <x v="2"/>
    <n v="4"/>
    <n v="19"/>
    <s v="None"/>
    <x v="0"/>
    <s v="Yes"/>
    <x v="1"/>
    <s v="No"/>
    <x v="0"/>
    <s v="No"/>
    <x v="0"/>
    <s v="No"/>
    <x v="1"/>
    <s v="No"/>
    <s v="No"/>
    <s v="No"/>
    <x v="2"/>
    <s v="Yes"/>
    <x v="1"/>
    <n v="26"/>
    <n v="1796.55"/>
    <n v="0"/>
    <n v="0"/>
    <n v="800.4"/>
    <n v="2596.9499999999998"/>
    <s v="Stayed"/>
    <x v="0"/>
    <s v="other"/>
    <n v="0"/>
    <s v="20-50"/>
    <n v="0"/>
    <x v="1"/>
    <x v="2"/>
  </r>
  <r>
    <s v="24183-AND"/>
    <x v="0"/>
    <n v="81"/>
    <s v="No"/>
    <x v="10"/>
    <n v="5"/>
    <n v="29"/>
    <s v="Deal 2"/>
    <x v="0"/>
    <s v="Yes"/>
    <x v="0"/>
    <s v="Fiber Optic"/>
    <x v="0"/>
    <s v="No"/>
    <x v="1"/>
    <s v="No"/>
    <x v="1"/>
    <s v="Yes"/>
    <s v="No"/>
    <s v="Yes"/>
    <x v="1"/>
    <s v="Yes"/>
    <x v="0"/>
    <n v="90.85"/>
    <n v="4515.8500000000004"/>
    <n v="0"/>
    <n v="0"/>
    <n v="2199.12"/>
    <n v="6714.97"/>
    <s v="Churned"/>
    <x v="4"/>
    <s v="Attitude of support person"/>
    <n v="1"/>
    <s v="50-100"/>
    <n v="0"/>
    <x v="1"/>
    <x v="0"/>
  </r>
  <r>
    <s v="32454-UTT"/>
    <x v="1"/>
    <n v="37"/>
    <s v="No"/>
    <x v="7"/>
    <n v="12"/>
    <n v="20"/>
    <s v="Deal 3"/>
    <x v="0"/>
    <s v="Yes"/>
    <x v="0"/>
    <s v="Fiber Optic"/>
    <x v="0"/>
    <s v="Yes"/>
    <x v="1"/>
    <s v="No"/>
    <x v="0"/>
    <s v="No"/>
    <s v="No"/>
    <s v="Yes"/>
    <x v="1"/>
    <s v="Yes"/>
    <x v="1"/>
    <n v="92.95"/>
    <n v="3415.25"/>
    <n v="0"/>
    <n v="0"/>
    <n v="1438.93"/>
    <n v="4854.18"/>
    <s v="Stayed"/>
    <x v="0"/>
    <s v="other"/>
    <n v="0"/>
    <s v="50-100"/>
    <n v="0"/>
    <x v="0"/>
    <x v="2"/>
  </r>
  <r>
    <s v="87410-KAR"/>
    <x v="1"/>
    <n v="61"/>
    <s v="Yes"/>
    <x v="3"/>
    <n v="14"/>
    <n v="24"/>
    <s v="Deal 2"/>
    <x v="0"/>
    <s v="Yes"/>
    <x v="0"/>
    <s v="Fiber Optic"/>
    <x v="0"/>
    <s v="No"/>
    <x v="0"/>
    <s v="Yes"/>
    <x v="0"/>
    <s v="Yes"/>
    <s v="Yes"/>
    <s v="No"/>
    <x v="0"/>
    <s v="Yes"/>
    <x v="1"/>
    <n v="100"/>
    <n v="4211.55"/>
    <n v="0"/>
    <n v="140"/>
    <n v="1692.91"/>
    <n v="6044.46"/>
    <s v="Churned"/>
    <x v="2"/>
    <s v="Product dissatisfaction"/>
    <n v="1"/>
    <s v="&gt;100"/>
    <n v="0"/>
    <x v="1"/>
    <x v="0"/>
  </r>
  <r>
    <s v="82561-CHH"/>
    <x v="1"/>
    <n v="64"/>
    <s v="No"/>
    <x v="12"/>
    <n v="1"/>
    <n v="23"/>
    <s v="Deal 5"/>
    <x v="0"/>
    <s v="Yes"/>
    <x v="0"/>
    <s v="Fiber Optic"/>
    <x v="0"/>
    <s v="No"/>
    <x v="0"/>
    <s v="No"/>
    <x v="0"/>
    <s v="No"/>
    <s v="No"/>
    <s v="No"/>
    <x v="1"/>
    <s v="Yes"/>
    <x v="1"/>
    <n v="85.65"/>
    <n v="321.64999999999998"/>
    <n v="0"/>
    <n v="10"/>
    <n v="173.28"/>
    <n v="504.93"/>
    <s v="Churned"/>
    <x v="1"/>
    <s v="Competitor had better devices"/>
    <n v="1"/>
    <s v="50-100"/>
    <n v="0"/>
    <x v="1"/>
    <x v="2"/>
  </r>
  <r>
    <s v="53591-TAM"/>
    <x v="0"/>
    <n v="29"/>
    <s v="No"/>
    <x v="4"/>
    <n v="8"/>
    <n v="26"/>
    <s v="None"/>
    <x v="1"/>
    <s v="No"/>
    <x v="0"/>
    <s v="Cable"/>
    <x v="1"/>
    <s v="Yes"/>
    <x v="1"/>
    <s v="No"/>
    <x v="1"/>
    <s v="No"/>
    <s v="No"/>
    <s v="Yes"/>
    <x v="2"/>
    <s v="No"/>
    <x v="0"/>
    <n v="38.549999999999997"/>
    <n v="280"/>
    <n v="0"/>
    <n v="0"/>
    <n v="0"/>
    <n v="280"/>
    <s v="Stayed"/>
    <x v="0"/>
    <s v="other"/>
    <n v="0"/>
    <s v="20-50"/>
    <n v="0"/>
    <x v="2"/>
    <x v="0"/>
  </r>
  <r>
    <s v="72409-MAH"/>
    <x v="0"/>
    <n v="52"/>
    <s v="No"/>
    <x v="1"/>
    <n v="0"/>
    <n v="10"/>
    <s v="Deal 2"/>
    <x v="0"/>
    <s v="No"/>
    <x v="1"/>
    <s v="No"/>
    <x v="0"/>
    <s v="No"/>
    <x v="0"/>
    <s v="No"/>
    <x v="1"/>
    <s v="No"/>
    <s v="No"/>
    <s v="No"/>
    <x v="2"/>
    <s v="No"/>
    <x v="0"/>
    <n v="20.55"/>
    <n v="1252.8499999999999"/>
    <n v="0"/>
    <n v="0"/>
    <n v="740.43"/>
    <n v="1993.28"/>
    <s v="Stayed"/>
    <x v="0"/>
    <s v="other"/>
    <n v="0"/>
    <s v="20-50"/>
    <n v="0"/>
    <x v="1"/>
    <x v="3"/>
  </r>
  <r>
    <s v="61054-ASS"/>
    <x v="0"/>
    <n v="69"/>
    <s v="Yes"/>
    <x v="17"/>
    <n v="1"/>
    <n v="35"/>
    <s v="None"/>
    <x v="0"/>
    <s v="Yes"/>
    <x v="0"/>
    <s v="Fiber Optic"/>
    <x v="0"/>
    <s v="Yes"/>
    <x v="0"/>
    <s v="No"/>
    <x v="1"/>
    <s v="No"/>
    <s v="No"/>
    <s v="Yes"/>
    <x v="1"/>
    <s v="Yes"/>
    <x v="1"/>
    <n v="79.150000000000006"/>
    <n v="79.150000000000006"/>
    <n v="0"/>
    <n v="0"/>
    <n v="24.48"/>
    <n v="103.63"/>
    <s v="Churned"/>
    <x v="1"/>
    <s v="Competitor had better devices"/>
    <n v="1"/>
    <s v="50-100"/>
    <n v="0"/>
    <x v="1"/>
    <x v="0"/>
  </r>
  <r>
    <s v="88924-HAR"/>
    <x v="1"/>
    <n v="70"/>
    <s v="No"/>
    <x v="15"/>
    <n v="14"/>
    <n v="32"/>
    <s v="Deal 5"/>
    <x v="0"/>
    <s v="Yes"/>
    <x v="0"/>
    <s v="Fiber Optic"/>
    <x v="0"/>
    <s v="Yes"/>
    <x v="0"/>
    <s v="No"/>
    <x v="1"/>
    <s v="No"/>
    <s v="No"/>
    <s v="Yes"/>
    <x v="1"/>
    <s v="Yes"/>
    <x v="0"/>
    <n v="80.650000000000006"/>
    <n v="633.29999999999995"/>
    <n v="0"/>
    <n v="0"/>
    <n v="390.8"/>
    <n v="1024.0999999999999"/>
    <s v="Churned"/>
    <x v="1"/>
    <s v="Competitor made better offer"/>
    <n v="1"/>
    <s v="50-100"/>
    <n v="0"/>
    <x v="1"/>
    <x v="0"/>
  </r>
  <r>
    <s v="54968-MAH"/>
    <x v="1"/>
    <n v="54"/>
    <s v="No"/>
    <x v="1"/>
    <n v="2"/>
    <n v="30"/>
    <s v="Deal 2"/>
    <x v="0"/>
    <s v="No"/>
    <x v="0"/>
    <s v="DSL"/>
    <x v="0"/>
    <s v="No"/>
    <x v="1"/>
    <s v="Yes"/>
    <x v="0"/>
    <s v="Yes"/>
    <s v="Yes"/>
    <s v="No"/>
    <x v="2"/>
    <s v="Yes"/>
    <x v="1"/>
    <n v="73.8"/>
    <n v="4616.05"/>
    <n v="49.51"/>
    <n v="30"/>
    <n v="77.47"/>
    <n v="4674.01"/>
    <s v="Stayed"/>
    <x v="0"/>
    <s v="other"/>
    <n v="0"/>
    <s v="50-100"/>
    <n v="0"/>
    <x v="1"/>
    <x v="0"/>
  </r>
  <r>
    <s v="99475-KAR"/>
    <x v="0"/>
    <n v="22"/>
    <s v="Yes"/>
    <x v="3"/>
    <n v="11"/>
    <n v="11"/>
    <s v="None"/>
    <x v="0"/>
    <s v="No"/>
    <x v="0"/>
    <s v="DSL"/>
    <x v="0"/>
    <s v="Yes"/>
    <x v="0"/>
    <s v="No"/>
    <x v="1"/>
    <s v="No"/>
    <s v="No"/>
    <s v="Yes"/>
    <x v="1"/>
    <s v="No"/>
    <x v="0"/>
    <n v="51.55"/>
    <n v="106.2"/>
    <n v="0"/>
    <n v="0"/>
    <n v="37.22"/>
    <n v="143.41999999999999"/>
    <s v="Joined"/>
    <x v="0"/>
    <s v="other"/>
    <n v="0"/>
    <s v="50-100"/>
    <n v="1"/>
    <x v="2"/>
    <x v="3"/>
  </r>
  <r>
    <s v="11887-MAD"/>
    <x v="1"/>
    <n v="33"/>
    <s v="No"/>
    <x v="11"/>
    <n v="2"/>
    <n v="33"/>
    <s v="Deal 2"/>
    <x v="0"/>
    <s v="No"/>
    <x v="0"/>
    <s v="DSL"/>
    <x v="0"/>
    <s v="Yes"/>
    <x v="0"/>
    <s v="No"/>
    <x v="0"/>
    <s v="Yes"/>
    <s v="Yes"/>
    <s v="Yes"/>
    <x v="1"/>
    <s v="Yes"/>
    <x v="0"/>
    <n v="69.099999999999994"/>
    <n v="3168"/>
    <n v="0"/>
    <n v="0"/>
    <n v="1466.48"/>
    <n v="4634.4799999999996"/>
    <s v="Stayed"/>
    <x v="0"/>
    <s v="other"/>
    <n v="0"/>
    <s v="50-100"/>
    <n v="0"/>
    <x v="2"/>
    <x v="0"/>
  </r>
  <r>
    <s v="55833-UTT"/>
    <x v="1"/>
    <n v="48"/>
    <s v="Yes"/>
    <x v="7"/>
    <n v="2"/>
    <n v="5"/>
    <s v="Deal 2"/>
    <x v="0"/>
    <s v="Yes"/>
    <x v="1"/>
    <s v="No"/>
    <x v="0"/>
    <s v="No"/>
    <x v="0"/>
    <s v="No"/>
    <x v="1"/>
    <s v="No"/>
    <s v="No"/>
    <s v="No"/>
    <x v="2"/>
    <s v="Yes"/>
    <x v="2"/>
    <n v="24.05"/>
    <n v="1559.15"/>
    <n v="0"/>
    <n v="0"/>
    <n v="1147.52"/>
    <n v="2706.67"/>
    <s v="Stayed"/>
    <x v="0"/>
    <s v="other"/>
    <n v="0"/>
    <s v="20-50"/>
    <n v="0"/>
    <x v="0"/>
    <x v="4"/>
  </r>
  <r>
    <s v="45099-TAM"/>
    <x v="1"/>
    <n v="67"/>
    <s v="Yes"/>
    <x v="4"/>
    <n v="15"/>
    <n v="31"/>
    <s v="Deal 1"/>
    <x v="0"/>
    <s v="Yes"/>
    <x v="0"/>
    <s v="Cable"/>
    <x v="1"/>
    <s v="Yes"/>
    <x v="1"/>
    <s v="Yes"/>
    <x v="0"/>
    <s v="Yes"/>
    <s v="No"/>
    <s v="Yes"/>
    <x v="2"/>
    <s v="Yes"/>
    <x v="1"/>
    <n v="89.85"/>
    <n v="6697.35"/>
    <n v="0"/>
    <n v="0"/>
    <n v="3492.72"/>
    <n v="10190.07"/>
    <s v="Stayed"/>
    <x v="0"/>
    <s v="other"/>
    <n v="0"/>
    <s v="50-100"/>
    <n v="0"/>
    <x v="1"/>
    <x v="0"/>
  </r>
  <r>
    <s v="66239-PUN"/>
    <x v="1"/>
    <n v="76"/>
    <s v="Yes"/>
    <x v="13"/>
    <n v="9"/>
    <n v="25"/>
    <s v="Deal 4"/>
    <x v="0"/>
    <s v="No"/>
    <x v="0"/>
    <s v="Fiber Optic"/>
    <x v="0"/>
    <s v="Yes"/>
    <x v="0"/>
    <s v="No"/>
    <x v="1"/>
    <s v="No"/>
    <s v="No"/>
    <s v="Yes"/>
    <x v="1"/>
    <s v="Yes"/>
    <x v="0"/>
    <n v="74.3"/>
    <n v="1178.25"/>
    <n v="0"/>
    <n v="0"/>
    <n v="417.92"/>
    <n v="1596.17"/>
    <s v="Churned"/>
    <x v="1"/>
    <s v="Competitor had better devices"/>
    <n v="1"/>
    <s v="50-100"/>
    <n v="0"/>
    <x v="1"/>
    <x v="0"/>
  </r>
  <r>
    <s v="74594-TEL"/>
    <x v="0"/>
    <n v="24"/>
    <s v="No"/>
    <x v="5"/>
    <n v="9"/>
    <n v="12"/>
    <s v="None"/>
    <x v="0"/>
    <s v="Yes"/>
    <x v="0"/>
    <s v="Fiber Optic"/>
    <x v="0"/>
    <s v="No"/>
    <x v="0"/>
    <s v="No"/>
    <x v="0"/>
    <s v="No"/>
    <s v="No"/>
    <s v="No"/>
    <x v="1"/>
    <s v="Yes"/>
    <x v="2"/>
    <n v="84.65"/>
    <n v="84.65"/>
    <n v="0"/>
    <n v="40"/>
    <n v="22.3"/>
    <n v="146.94999999999999"/>
    <s v="Churned"/>
    <x v="2"/>
    <s v="Lack of self-service on Website"/>
    <n v="1"/>
    <s v="50-100"/>
    <n v="0"/>
    <x v="2"/>
    <x v="1"/>
  </r>
  <r>
    <s v="66114-MAD"/>
    <x v="1"/>
    <n v="47"/>
    <s v="Yes"/>
    <x v="11"/>
    <n v="6"/>
    <n v="10"/>
    <s v="Deal 3"/>
    <x v="0"/>
    <s v="No"/>
    <x v="0"/>
    <s v="Fiber Optic"/>
    <x v="0"/>
    <s v="No"/>
    <x v="0"/>
    <s v="No"/>
    <x v="1"/>
    <s v="No"/>
    <s v="No"/>
    <s v="No"/>
    <x v="1"/>
    <s v="No"/>
    <x v="1"/>
    <n v="69.75"/>
    <n v="1729.35"/>
    <n v="0"/>
    <n v="100"/>
    <n v="1002.75"/>
    <n v="2832.1"/>
    <s v="Stayed"/>
    <x v="0"/>
    <s v="other"/>
    <n v="0"/>
    <s v="50-100"/>
    <n v="0"/>
    <x v="0"/>
    <x v="3"/>
  </r>
  <r>
    <s v="57810-WES"/>
    <x v="1"/>
    <n v="25"/>
    <s v="Yes"/>
    <x v="2"/>
    <n v="13"/>
    <n v="15"/>
    <s v="None"/>
    <x v="0"/>
    <s v="Yes"/>
    <x v="0"/>
    <s v="DSL"/>
    <x v="1"/>
    <s v="Yes"/>
    <x v="1"/>
    <s v="Yes"/>
    <x v="0"/>
    <s v="Yes"/>
    <s v="Yes"/>
    <s v="Yes"/>
    <x v="2"/>
    <s v="Yes"/>
    <x v="0"/>
    <n v="86.4"/>
    <n v="5442.05"/>
    <n v="0"/>
    <n v="0"/>
    <n v="545.28"/>
    <n v="5987.33"/>
    <s v="Stayed"/>
    <x v="0"/>
    <s v="other"/>
    <n v="0"/>
    <s v="50-100"/>
    <n v="0"/>
    <x v="2"/>
    <x v="1"/>
  </r>
  <r>
    <s v="71965-TEL"/>
    <x v="0"/>
    <n v="32"/>
    <s v="Yes"/>
    <x v="5"/>
    <n v="7"/>
    <n v="32"/>
    <s v="None"/>
    <x v="0"/>
    <s v="No"/>
    <x v="0"/>
    <s v="Cable"/>
    <x v="1"/>
    <s v="No"/>
    <x v="1"/>
    <s v="No"/>
    <x v="1"/>
    <s v="No"/>
    <s v="No"/>
    <s v="Yes"/>
    <x v="0"/>
    <s v="Yes"/>
    <x v="0"/>
    <n v="56.25"/>
    <n v="1454.25"/>
    <n v="0"/>
    <n v="0"/>
    <n v="55.44"/>
    <n v="1509.69"/>
    <s v="Stayed"/>
    <x v="0"/>
    <s v="other"/>
    <n v="0"/>
    <s v="50-100"/>
    <n v="0"/>
    <x v="2"/>
    <x v="0"/>
  </r>
  <r>
    <s v="97664-GUJ"/>
    <x v="1"/>
    <n v="19"/>
    <s v="No"/>
    <x v="6"/>
    <n v="4"/>
    <n v="6"/>
    <s v="Deal 4"/>
    <x v="0"/>
    <s v="Yes"/>
    <x v="0"/>
    <s v="Fiber Optic"/>
    <x v="0"/>
    <s v="No"/>
    <x v="0"/>
    <s v="No"/>
    <x v="0"/>
    <s v="No"/>
    <s v="No"/>
    <s v="Yes"/>
    <x v="1"/>
    <s v="Yes"/>
    <x v="1"/>
    <n v="86.1"/>
    <n v="1235.55"/>
    <n v="0"/>
    <n v="0"/>
    <n v="101.64"/>
    <n v="1337.19"/>
    <s v="Churned"/>
    <x v="1"/>
    <s v="Competitor had better devices"/>
    <n v="1"/>
    <s v="50-100"/>
    <n v="0"/>
    <x v="3"/>
    <x v="3"/>
  </r>
  <r>
    <s v="14087-UTT"/>
    <x v="1"/>
    <n v="77"/>
    <s v="No"/>
    <x v="7"/>
    <n v="2"/>
    <n v="17"/>
    <s v="None"/>
    <x v="0"/>
    <s v="Yes"/>
    <x v="0"/>
    <s v="Fiber Optic"/>
    <x v="0"/>
    <s v="Yes"/>
    <x v="0"/>
    <s v="No"/>
    <x v="0"/>
    <s v="No"/>
    <s v="No"/>
    <s v="Yes"/>
    <x v="0"/>
    <s v="No"/>
    <x v="0"/>
    <n v="89"/>
    <n v="1288.3"/>
    <n v="45.69"/>
    <n v="0"/>
    <n v="25.05"/>
    <n v="1267.6600000000001"/>
    <s v="Stayed"/>
    <x v="0"/>
    <s v="other"/>
    <n v="0"/>
    <s v="50-100"/>
    <n v="0"/>
    <x v="1"/>
    <x v="1"/>
  </r>
  <r>
    <s v="44775-GUJ"/>
    <x v="1"/>
    <n v="58"/>
    <s v="Yes"/>
    <x v="6"/>
    <n v="10"/>
    <n v="1"/>
    <s v="None"/>
    <x v="1"/>
    <s v="No"/>
    <x v="0"/>
    <s v="Cable"/>
    <x v="0"/>
    <s v="No"/>
    <x v="0"/>
    <s v="No"/>
    <x v="0"/>
    <s v="Yes"/>
    <s v="Yes"/>
    <s v="No"/>
    <x v="1"/>
    <s v="Yes"/>
    <x v="1"/>
    <n v="45.4"/>
    <n v="418.8"/>
    <n v="0"/>
    <n v="20"/>
    <n v="0"/>
    <n v="438.8"/>
    <s v="Churned"/>
    <x v="1"/>
    <s v="Competitor had better devices"/>
    <n v="1"/>
    <s v="20-50"/>
    <n v="0"/>
    <x v="1"/>
    <x v="4"/>
  </r>
  <r>
    <s v="18804-PUN"/>
    <x v="1"/>
    <n v="71"/>
    <s v="No"/>
    <x v="13"/>
    <n v="0"/>
    <n v="20"/>
    <s v="None"/>
    <x v="0"/>
    <s v="No"/>
    <x v="1"/>
    <s v="No"/>
    <x v="0"/>
    <s v="No"/>
    <x v="0"/>
    <s v="No"/>
    <x v="1"/>
    <s v="No"/>
    <s v="No"/>
    <s v="No"/>
    <x v="2"/>
    <s v="No"/>
    <x v="0"/>
    <n v="-7"/>
    <n v="1356.3"/>
    <n v="0"/>
    <n v="0"/>
    <n v="1422.78"/>
    <n v="2779.08"/>
    <s v="Stayed"/>
    <x v="0"/>
    <s v="other"/>
    <n v="0"/>
    <s v="&lt;20"/>
    <n v="0"/>
    <x v="1"/>
    <x v="2"/>
  </r>
  <r>
    <s v="41658-KAR"/>
    <x v="0"/>
    <n v="72"/>
    <s v="Yes"/>
    <x v="3"/>
    <n v="2"/>
    <n v="16"/>
    <s v="None"/>
    <x v="0"/>
    <s v="Yes"/>
    <x v="0"/>
    <s v="Fiber Optic"/>
    <x v="1"/>
    <s v="No"/>
    <x v="1"/>
    <s v="No"/>
    <x v="0"/>
    <s v="Yes"/>
    <s v="Yes"/>
    <s v="Yes"/>
    <x v="2"/>
    <s v="Yes"/>
    <x v="0"/>
    <n v="105.05"/>
    <n v="5163.3"/>
    <n v="0"/>
    <n v="0"/>
    <n v="2045"/>
    <n v="7208.3"/>
    <s v="Stayed"/>
    <x v="0"/>
    <s v="other"/>
    <n v="0"/>
    <s v="&gt;100"/>
    <n v="0"/>
    <x v="1"/>
    <x v="1"/>
  </r>
  <r>
    <s v="45324-TAM"/>
    <x v="1"/>
    <n v="36"/>
    <s v="Yes"/>
    <x v="4"/>
    <n v="8"/>
    <n v="14"/>
    <s v="None"/>
    <x v="0"/>
    <s v="No"/>
    <x v="0"/>
    <s v="Fiber Optic"/>
    <x v="0"/>
    <s v="Yes"/>
    <x v="0"/>
    <s v="No"/>
    <x v="1"/>
    <s v="Yes"/>
    <s v="Yes"/>
    <s v="Yes"/>
    <x v="1"/>
    <s v="Yes"/>
    <x v="1"/>
    <n v="84.6"/>
    <n v="1017.35"/>
    <n v="0"/>
    <n v="0"/>
    <n v="30.84"/>
    <n v="1048.19"/>
    <s v="Stayed"/>
    <x v="0"/>
    <s v="other"/>
    <n v="0"/>
    <s v="50-100"/>
    <n v="0"/>
    <x v="0"/>
    <x v="1"/>
  </r>
  <r>
    <s v="78323-KER"/>
    <x v="0"/>
    <n v="34"/>
    <s v="No"/>
    <x v="20"/>
    <n v="1"/>
    <n v="12"/>
    <s v="Deal 4"/>
    <x v="0"/>
    <s v="No"/>
    <x v="0"/>
    <s v="Fiber Optic"/>
    <x v="1"/>
    <s v="No"/>
    <x v="0"/>
    <s v="No"/>
    <x v="1"/>
    <s v="No"/>
    <s v="No"/>
    <s v="Yes"/>
    <x v="1"/>
    <s v="Yes"/>
    <x v="1"/>
    <n v="73.2"/>
    <n v="1441.1"/>
    <n v="0"/>
    <n v="0"/>
    <n v="489.25"/>
    <n v="1930.35"/>
    <s v="Churned"/>
    <x v="4"/>
    <s v="Attitude of support person"/>
    <n v="1"/>
    <s v="50-100"/>
    <n v="0"/>
    <x v="2"/>
    <x v="1"/>
  </r>
  <r>
    <s v="97526-TEL"/>
    <x v="0"/>
    <n v="25"/>
    <s v="Yes"/>
    <x v="5"/>
    <n v="15"/>
    <n v="22"/>
    <s v="Deal 1"/>
    <x v="0"/>
    <s v="Yes"/>
    <x v="0"/>
    <s v="Fiber Optic"/>
    <x v="0"/>
    <s v="Yes"/>
    <x v="1"/>
    <s v="Yes"/>
    <x v="0"/>
    <s v="Yes"/>
    <s v="Yes"/>
    <s v="Yes"/>
    <x v="2"/>
    <s v="Yes"/>
    <x v="1"/>
    <n v="110.5"/>
    <n v="7455.45"/>
    <n v="0"/>
    <n v="0"/>
    <n v="1650.48"/>
    <n v="9105.93"/>
    <s v="Stayed"/>
    <x v="0"/>
    <s v="other"/>
    <n v="0"/>
    <s v="&gt;100"/>
    <n v="0"/>
    <x v="2"/>
    <x v="2"/>
  </r>
  <r>
    <s v="94700-UTT"/>
    <x v="1"/>
    <n v="26"/>
    <s v="No"/>
    <x v="7"/>
    <n v="8"/>
    <n v="21"/>
    <s v="None"/>
    <x v="0"/>
    <s v="Yes"/>
    <x v="0"/>
    <s v="DSL"/>
    <x v="1"/>
    <s v="Yes"/>
    <x v="1"/>
    <s v="No"/>
    <x v="1"/>
    <s v="No"/>
    <s v="No"/>
    <s v="Yes"/>
    <x v="1"/>
    <s v="Yes"/>
    <x v="1"/>
    <n v="67.45"/>
    <n v="4508.6499999999996"/>
    <n v="41.67"/>
    <n v="0"/>
    <n v="1531.2"/>
    <n v="5998.18"/>
    <s v="Stayed"/>
    <x v="0"/>
    <s v="other"/>
    <n v="0"/>
    <s v="50-100"/>
    <n v="0"/>
    <x v="2"/>
    <x v="2"/>
  </r>
  <r>
    <s v="61181-BIH"/>
    <x v="0"/>
    <n v="41"/>
    <s v="No"/>
    <x v="9"/>
    <n v="14"/>
    <n v="24"/>
    <s v="Deal 5"/>
    <x v="0"/>
    <s v="No"/>
    <x v="0"/>
    <s v="Cable"/>
    <x v="0"/>
    <s v="No"/>
    <x v="0"/>
    <s v="No"/>
    <x v="1"/>
    <s v="No"/>
    <s v="No"/>
    <s v="Yes"/>
    <x v="1"/>
    <s v="No"/>
    <x v="0"/>
    <n v="44.8"/>
    <n v="220.45"/>
    <n v="0"/>
    <n v="0"/>
    <n v="178"/>
    <n v="398.45"/>
    <s v="Stayed"/>
    <x v="0"/>
    <s v="other"/>
    <n v="0"/>
    <s v="20-50"/>
    <n v="0"/>
    <x v="0"/>
    <x v="0"/>
  </r>
  <r>
    <s v="55831-TAM"/>
    <x v="0"/>
    <n v="43"/>
    <s v="No"/>
    <x v="4"/>
    <n v="11"/>
    <n v="13"/>
    <s v="Deal 5"/>
    <x v="0"/>
    <s v="No"/>
    <x v="1"/>
    <s v="No"/>
    <x v="0"/>
    <s v="No"/>
    <x v="0"/>
    <s v="No"/>
    <x v="1"/>
    <s v="No"/>
    <s v="No"/>
    <s v="No"/>
    <x v="1"/>
    <s v="No"/>
    <x v="2"/>
    <n v="19.95"/>
    <n v="58.3"/>
    <n v="0"/>
    <n v="0"/>
    <n v="15.45"/>
    <n v="73.75"/>
    <s v="Joined"/>
    <x v="0"/>
    <s v="other"/>
    <n v="0"/>
    <s v="&lt;20"/>
    <n v="1"/>
    <x v="0"/>
    <x v="1"/>
  </r>
  <r>
    <s v="49592-UTT"/>
    <x v="0"/>
    <n v="70"/>
    <s v="No"/>
    <x v="7"/>
    <n v="0"/>
    <n v="4"/>
    <s v="Deal 1"/>
    <x v="0"/>
    <s v="Yes"/>
    <x v="0"/>
    <s v="Cable"/>
    <x v="1"/>
    <s v="No"/>
    <x v="1"/>
    <s v="Yes"/>
    <x v="1"/>
    <s v="Yes"/>
    <s v="Yes"/>
    <s v="Yes"/>
    <x v="2"/>
    <s v="No"/>
    <x v="0"/>
    <n v="74.099999999999994"/>
    <n v="5031"/>
    <n v="0"/>
    <n v="0"/>
    <n v="921.84"/>
    <n v="5952.84"/>
    <s v="Stayed"/>
    <x v="0"/>
    <s v="other"/>
    <n v="0"/>
    <s v="50-100"/>
    <n v="0"/>
    <x v="1"/>
    <x v="4"/>
  </r>
  <r>
    <s v="49119-KAR"/>
    <x v="1"/>
    <n v="43"/>
    <s v="No"/>
    <x v="3"/>
    <n v="15"/>
    <n v="27"/>
    <s v="Deal 4"/>
    <x v="0"/>
    <s v="Yes"/>
    <x v="0"/>
    <s v="Cable"/>
    <x v="0"/>
    <s v="No"/>
    <x v="0"/>
    <s v="No"/>
    <x v="0"/>
    <s v="Yes"/>
    <s v="Yes"/>
    <s v="Yes"/>
    <x v="1"/>
    <s v="Yes"/>
    <x v="1"/>
    <n v="96.05"/>
    <n v="1148.0999999999999"/>
    <n v="0"/>
    <n v="0"/>
    <n v="536.52"/>
    <n v="1684.62"/>
    <s v="Churned"/>
    <x v="4"/>
    <s v="Attitude of support person"/>
    <n v="1"/>
    <s v="50-100"/>
    <n v="0"/>
    <x v="0"/>
    <x v="0"/>
  </r>
  <r>
    <s v="99144-UTT"/>
    <x v="1"/>
    <n v="41"/>
    <s v="No"/>
    <x v="7"/>
    <n v="9"/>
    <n v="20"/>
    <s v="None"/>
    <x v="0"/>
    <s v="No"/>
    <x v="1"/>
    <s v="No"/>
    <x v="0"/>
    <s v="No"/>
    <x v="0"/>
    <s v="No"/>
    <x v="1"/>
    <s v="No"/>
    <s v="No"/>
    <s v="No"/>
    <x v="1"/>
    <s v="Yes"/>
    <x v="0"/>
    <n v="19.649999999999999"/>
    <n v="68.349999999999994"/>
    <n v="0"/>
    <n v="0"/>
    <n v="106.77"/>
    <n v="175.12"/>
    <s v="Joined"/>
    <x v="0"/>
    <s v="other"/>
    <n v="0"/>
    <s v="&lt;20"/>
    <n v="1"/>
    <x v="0"/>
    <x v="2"/>
  </r>
  <r>
    <s v="59230-TAM"/>
    <x v="1"/>
    <n v="29"/>
    <s v="No"/>
    <x v="4"/>
    <n v="3"/>
    <n v="18"/>
    <s v="Deal 4"/>
    <x v="0"/>
    <s v="Yes"/>
    <x v="1"/>
    <s v="No"/>
    <x v="0"/>
    <s v="No"/>
    <x v="0"/>
    <s v="No"/>
    <x v="1"/>
    <s v="No"/>
    <s v="No"/>
    <s v="No"/>
    <x v="2"/>
    <s v="Yes"/>
    <x v="0"/>
    <n v="25.15"/>
    <n v="412.6"/>
    <n v="0"/>
    <n v="0"/>
    <n v="769.08"/>
    <n v="1181.68"/>
    <s v="Stayed"/>
    <x v="0"/>
    <s v="other"/>
    <n v="0"/>
    <s v="20-50"/>
    <n v="0"/>
    <x v="2"/>
    <x v="2"/>
  </r>
  <r>
    <s v="44152-PUN"/>
    <x v="0"/>
    <n v="82"/>
    <s v="No"/>
    <x v="13"/>
    <n v="1"/>
    <n v="16"/>
    <s v="None"/>
    <x v="0"/>
    <s v="Yes"/>
    <x v="0"/>
    <s v="Fiber Optic"/>
    <x v="0"/>
    <s v="Yes"/>
    <x v="0"/>
    <s v="No"/>
    <x v="1"/>
    <s v="Yes"/>
    <s v="No"/>
    <s v="Yes"/>
    <x v="0"/>
    <s v="Yes"/>
    <x v="1"/>
    <n v="89.85"/>
    <n v="4925.3500000000004"/>
    <n v="0"/>
    <n v="0"/>
    <n v="2089.62"/>
    <n v="7014.97"/>
    <s v="Stayed"/>
    <x v="0"/>
    <s v="other"/>
    <n v="0"/>
    <s v="50-100"/>
    <n v="0"/>
    <x v="1"/>
    <x v="1"/>
  </r>
  <r>
    <s v="67019-MAD"/>
    <x v="0"/>
    <n v="27"/>
    <s v="No"/>
    <x v="11"/>
    <n v="3"/>
    <n v="19"/>
    <s v="None"/>
    <x v="0"/>
    <s v="No"/>
    <x v="0"/>
    <s v="Fiber Optic"/>
    <x v="0"/>
    <s v="Yes"/>
    <x v="1"/>
    <s v="Yes"/>
    <x v="1"/>
    <s v="No"/>
    <s v="Yes"/>
    <s v="Yes"/>
    <x v="1"/>
    <s v="Yes"/>
    <x v="0"/>
    <n v="84.25"/>
    <n v="3264.5"/>
    <n v="0"/>
    <n v="0"/>
    <n v="671.08"/>
    <n v="3935.58"/>
    <s v="Churned"/>
    <x v="4"/>
    <s v="Attitude of support person"/>
    <n v="1"/>
    <s v="50-100"/>
    <n v="0"/>
    <x v="2"/>
    <x v="2"/>
  </r>
  <r>
    <s v="13751-PUN"/>
    <x v="0"/>
    <n v="38"/>
    <s v="No"/>
    <x v="13"/>
    <n v="13"/>
    <n v="6"/>
    <s v="Deal 4"/>
    <x v="0"/>
    <s v="No"/>
    <x v="1"/>
    <s v="No"/>
    <x v="0"/>
    <s v="No"/>
    <x v="0"/>
    <s v="No"/>
    <x v="1"/>
    <s v="No"/>
    <s v="No"/>
    <s v="No"/>
    <x v="1"/>
    <s v="No"/>
    <x v="0"/>
    <n v="20.05"/>
    <n v="265.45"/>
    <n v="0"/>
    <n v="0"/>
    <n v="467.52"/>
    <n v="732.97"/>
    <s v="Stayed"/>
    <x v="0"/>
    <s v="other"/>
    <n v="0"/>
    <s v="20-50"/>
    <n v="0"/>
    <x v="0"/>
    <x v="3"/>
  </r>
  <r>
    <s v="65643-JAM"/>
    <x v="1"/>
    <n v="70"/>
    <s v="Yes"/>
    <x v="16"/>
    <n v="0"/>
    <n v="14"/>
    <s v="Deal 3"/>
    <x v="0"/>
    <s v="Yes"/>
    <x v="0"/>
    <s v="Fiber Optic"/>
    <x v="0"/>
    <s v="No"/>
    <x v="0"/>
    <s v="No"/>
    <x v="1"/>
    <s v="No"/>
    <s v="No"/>
    <s v="Yes"/>
    <x v="1"/>
    <s v="Yes"/>
    <x v="1"/>
    <n v="76.099999999999994"/>
    <n v="1712.7"/>
    <n v="0"/>
    <n v="0"/>
    <n v="740.88"/>
    <n v="2453.58"/>
    <s v="Churned"/>
    <x v="1"/>
    <s v="Competitor made better offer"/>
    <n v="1"/>
    <s v="50-100"/>
    <n v="0"/>
    <x v="1"/>
    <x v="1"/>
  </r>
  <r>
    <s v="29604-AND"/>
    <x v="0"/>
    <n v="73"/>
    <s v="Yes"/>
    <x v="10"/>
    <n v="3"/>
    <n v="32"/>
    <s v="None"/>
    <x v="0"/>
    <s v="Yes"/>
    <x v="0"/>
    <s v="Fiber Optic"/>
    <x v="1"/>
    <s v="Yes"/>
    <x v="1"/>
    <s v="No"/>
    <x v="0"/>
    <s v="Yes"/>
    <s v="Yes"/>
    <s v="Yes"/>
    <x v="1"/>
    <s v="Yes"/>
    <x v="1"/>
    <n v="109.4"/>
    <n v="7031.45"/>
    <n v="0"/>
    <n v="0"/>
    <n v="1644.93"/>
    <n v="8676.3799999999992"/>
    <s v="Stayed"/>
    <x v="0"/>
    <s v="other"/>
    <n v="0"/>
    <s v="&gt;100"/>
    <n v="0"/>
    <x v="1"/>
    <x v="0"/>
  </r>
  <r>
    <s v="92228-BIH"/>
    <x v="1"/>
    <n v="22"/>
    <s v="Yes"/>
    <x v="9"/>
    <n v="10"/>
    <n v="9"/>
    <s v="None"/>
    <x v="1"/>
    <s v="No"/>
    <x v="0"/>
    <s v="Cable"/>
    <x v="0"/>
    <s v="No"/>
    <x v="0"/>
    <s v="No"/>
    <x v="1"/>
    <s v="No"/>
    <s v="No"/>
    <s v="Yes"/>
    <x v="1"/>
    <s v="Yes"/>
    <x v="0"/>
    <n v="25.15"/>
    <n v="25.15"/>
    <n v="0"/>
    <n v="0"/>
    <n v="0"/>
    <n v="25.15"/>
    <s v="Joined"/>
    <x v="0"/>
    <s v="other"/>
    <n v="0"/>
    <s v="20-50"/>
    <n v="1"/>
    <x v="2"/>
    <x v="3"/>
  </r>
  <r>
    <s v="76561-RAJ"/>
    <x v="0"/>
    <n v="49"/>
    <s v="No"/>
    <x v="8"/>
    <n v="7"/>
    <n v="18"/>
    <s v="Deal 5"/>
    <x v="0"/>
    <s v="No"/>
    <x v="0"/>
    <s v="Fiber Optic"/>
    <x v="0"/>
    <s v="No"/>
    <x v="0"/>
    <s v="No"/>
    <x v="1"/>
    <s v="No"/>
    <s v="No"/>
    <s v="Yes"/>
    <x v="1"/>
    <s v="No"/>
    <x v="1"/>
    <n v="69.650000000000006"/>
    <n v="145.15"/>
    <n v="0"/>
    <n v="0"/>
    <n v="15.28"/>
    <n v="160.43"/>
    <s v="Churned"/>
    <x v="1"/>
    <s v="Competitor made better offer"/>
    <n v="1"/>
    <s v="50-100"/>
    <n v="0"/>
    <x v="0"/>
    <x v="2"/>
  </r>
  <r>
    <s v="48222-WES"/>
    <x v="0"/>
    <n v="22"/>
    <s v="No"/>
    <x v="2"/>
    <n v="5"/>
    <n v="11"/>
    <s v="None"/>
    <x v="0"/>
    <s v="No"/>
    <x v="0"/>
    <s v="Cable"/>
    <x v="0"/>
    <s v="Yes"/>
    <x v="0"/>
    <s v="Yes"/>
    <x v="1"/>
    <s v="Yes"/>
    <s v="Yes"/>
    <s v="Yes"/>
    <x v="0"/>
    <s v="Yes"/>
    <x v="0"/>
    <n v="65.400000000000006"/>
    <n v="2498.4"/>
    <n v="0"/>
    <n v="0"/>
    <n v="954.36"/>
    <n v="3452.76"/>
    <s v="Churned"/>
    <x v="0"/>
    <s v="Don't know"/>
    <n v="1"/>
    <s v="50-100"/>
    <n v="0"/>
    <x v="2"/>
    <x v="3"/>
  </r>
  <r>
    <s v="82380-MAH"/>
    <x v="1"/>
    <n v="57"/>
    <s v="No"/>
    <x v="1"/>
    <n v="0"/>
    <n v="3"/>
    <s v="None"/>
    <x v="0"/>
    <s v="No"/>
    <x v="1"/>
    <s v="No"/>
    <x v="0"/>
    <s v="No"/>
    <x v="0"/>
    <s v="No"/>
    <x v="1"/>
    <s v="No"/>
    <s v="No"/>
    <s v="No"/>
    <x v="1"/>
    <s v="No"/>
    <x v="0"/>
    <n v="20.05"/>
    <n v="358.5"/>
    <n v="0"/>
    <n v="0"/>
    <n v="413.46"/>
    <n v="771.96"/>
    <s v="Stayed"/>
    <x v="0"/>
    <s v="other"/>
    <n v="0"/>
    <s v="20-50"/>
    <n v="0"/>
    <x v="1"/>
    <x v="4"/>
  </r>
  <r>
    <s v="18440-HAR"/>
    <x v="0"/>
    <n v="30"/>
    <s v="Yes"/>
    <x v="15"/>
    <n v="0"/>
    <n v="20"/>
    <s v="None"/>
    <x v="0"/>
    <s v="Yes"/>
    <x v="0"/>
    <s v="Fiber Optic"/>
    <x v="0"/>
    <s v="No"/>
    <x v="1"/>
    <s v="Yes"/>
    <x v="0"/>
    <s v="Yes"/>
    <s v="Yes"/>
    <s v="Yes"/>
    <x v="0"/>
    <s v="Yes"/>
    <x v="1"/>
    <n v="105.05"/>
    <n v="6004.85"/>
    <n v="0"/>
    <n v="0"/>
    <n v="1961.56"/>
    <n v="7966.41"/>
    <s v="Stayed"/>
    <x v="0"/>
    <s v="other"/>
    <n v="0"/>
    <s v="&gt;100"/>
    <n v="0"/>
    <x v="2"/>
    <x v="2"/>
  </r>
  <r>
    <s v="57185-UTT"/>
    <x v="0"/>
    <n v="38"/>
    <s v="Yes"/>
    <x v="7"/>
    <n v="7"/>
    <n v="24"/>
    <s v="Deal 2"/>
    <x v="0"/>
    <s v="Yes"/>
    <x v="0"/>
    <s v="Fiber Optic"/>
    <x v="0"/>
    <s v="Yes"/>
    <x v="1"/>
    <s v="No"/>
    <x v="0"/>
    <s v="No"/>
    <s v="No"/>
    <s v="Yes"/>
    <x v="1"/>
    <s v="Yes"/>
    <x v="1"/>
    <n v="95.25"/>
    <n v="3959.35"/>
    <n v="27.3"/>
    <n v="0"/>
    <n v="766.92"/>
    <n v="4698.97"/>
    <s v="Churned"/>
    <x v="4"/>
    <s v="Attitude of service provider"/>
    <n v="1"/>
    <s v="50-100"/>
    <n v="0"/>
    <x v="0"/>
    <x v="0"/>
  </r>
  <r>
    <s v="41677-DEL"/>
    <x v="0"/>
    <n v="60"/>
    <s v="Yes"/>
    <x v="0"/>
    <n v="5"/>
    <n v="6"/>
    <s v="Deal 5"/>
    <x v="0"/>
    <s v="No"/>
    <x v="0"/>
    <s v="Fiber Optic"/>
    <x v="0"/>
    <s v="Yes"/>
    <x v="0"/>
    <s v="No"/>
    <x v="0"/>
    <s v="Yes"/>
    <s v="Yes"/>
    <s v="Yes"/>
    <x v="1"/>
    <s v="Yes"/>
    <x v="1"/>
    <n v="96.25"/>
    <n v="512.45000000000005"/>
    <n v="0"/>
    <n v="0"/>
    <n v="160.6"/>
    <n v="673.05"/>
    <s v="Churned"/>
    <x v="1"/>
    <s v="Competitor made better offer"/>
    <n v="1"/>
    <s v="50-100"/>
    <n v="0"/>
    <x v="1"/>
    <x v="3"/>
  </r>
  <r>
    <s v="68719-AND"/>
    <x v="1"/>
    <n v="52"/>
    <s v="Yes"/>
    <x v="10"/>
    <n v="6"/>
    <n v="17"/>
    <s v="Deal 2"/>
    <x v="0"/>
    <s v="Yes"/>
    <x v="0"/>
    <s v="Fiber Optic"/>
    <x v="1"/>
    <s v="Yes"/>
    <x v="1"/>
    <s v="No"/>
    <x v="0"/>
    <s v="No"/>
    <s v="No"/>
    <s v="No"/>
    <x v="1"/>
    <s v="Yes"/>
    <x v="1"/>
    <n v="100.55"/>
    <n v="6215.35"/>
    <n v="0"/>
    <n v="0"/>
    <n v="565.74"/>
    <n v="6781.09"/>
    <s v="Churned"/>
    <x v="3"/>
    <s v="Price too high"/>
    <n v="1"/>
    <s v="&gt;100"/>
    <n v="0"/>
    <x v="1"/>
    <x v="1"/>
  </r>
  <r>
    <s v="14570-KAR"/>
    <x v="1"/>
    <n v="31"/>
    <s v="Yes"/>
    <x v="3"/>
    <n v="14"/>
    <n v="27"/>
    <s v="None"/>
    <x v="0"/>
    <s v="Yes"/>
    <x v="0"/>
    <s v="Fiber Optic"/>
    <x v="1"/>
    <s v="Yes"/>
    <x v="1"/>
    <s v="No"/>
    <x v="0"/>
    <s v="Yes"/>
    <s v="Yes"/>
    <s v="Yes"/>
    <x v="0"/>
    <s v="Yes"/>
    <x v="1"/>
    <n v="108.25"/>
    <n v="5431.4"/>
    <n v="0"/>
    <n v="0"/>
    <n v="2079"/>
    <n v="7510.4"/>
    <s v="Stayed"/>
    <x v="0"/>
    <s v="other"/>
    <n v="0"/>
    <s v="&gt;100"/>
    <n v="0"/>
    <x v="2"/>
    <x v="0"/>
  </r>
  <r>
    <s v="47613-AND"/>
    <x v="0"/>
    <n v="48"/>
    <s v="No"/>
    <x v="10"/>
    <n v="10"/>
    <n v="9"/>
    <s v="Deal 5"/>
    <x v="0"/>
    <s v="No"/>
    <x v="0"/>
    <s v="DSL"/>
    <x v="0"/>
    <s v="Yes"/>
    <x v="1"/>
    <s v="No"/>
    <x v="1"/>
    <s v="No"/>
    <s v="No"/>
    <s v="Yes"/>
    <x v="1"/>
    <s v="Yes"/>
    <x v="2"/>
    <n v="55.3"/>
    <n v="324.25"/>
    <n v="0"/>
    <n v="0"/>
    <n v="11.16"/>
    <n v="335.41"/>
    <s v="Churned"/>
    <x v="1"/>
    <s v="Competitor made better offer"/>
    <n v="1"/>
    <s v="50-100"/>
    <n v="0"/>
    <x v="0"/>
    <x v="3"/>
  </r>
  <r>
    <s v="79282-TAM"/>
    <x v="1"/>
    <n v="58"/>
    <s v="No"/>
    <x v="4"/>
    <n v="0"/>
    <n v="17"/>
    <s v="None"/>
    <x v="0"/>
    <s v="No"/>
    <x v="1"/>
    <s v="No"/>
    <x v="0"/>
    <s v="No"/>
    <x v="0"/>
    <s v="No"/>
    <x v="1"/>
    <s v="No"/>
    <s v="No"/>
    <s v="No"/>
    <x v="1"/>
    <s v="No"/>
    <x v="0"/>
    <n v="-10"/>
    <n v="19.5"/>
    <n v="0"/>
    <n v="0"/>
    <n v="32.450000000000003"/>
    <n v="51.95"/>
    <s v="Churned"/>
    <x v="4"/>
    <s v="Attitude of support person"/>
    <n v="1"/>
    <s v="&lt;20"/>
    <n v="0"/>
    <x v="1"/>
    <x v="1"/>
  </r>
  <r>
    <s v="39190-WES"/>
    <x v="1"/>
    <n v="54"/>
    <s v="No"/>
    <x v="2"/>
    <n v="15"/>
    <n v="25"/>
    <s v="Deal 3"/>
    <x v="0"/>
    <s v="No"/>
    <x v="1"/>
    <s v="No"/>
    <x v="0"/>
    <s v="No"/>
    <x v="0"/>
    <s v="No"/>
    <x v="1"/>
    <s v="No"/>
    <s v="No"/>
    <s v="No"/>
    <x v="2"/>
    <s v="No"/>
    <x v="1"/>
    <n v="-9"/>
    <n v="520.54999999999995"/>
    <n v="0"/>
    <n v="0"/>
    <n v="1193.1300000000001"/>
    <n v="1713.68"/>
    <s v="Stayed"/>
    <x v="0"/>
    <s v="other"/>
    <n v="0"/>
    <s v="&lt;20"/>
    <n v="0"/>
    <x v="1"/>
    <x v="0"/>
  </r>
  <r>
    <s v="35267-ODI"/>
    <x v="1"/>
    <n v="26"/>
    <s v="Yes"/>
    <x v="19"/>
    <n v="6"/>
    <n v="20"/>
    <s v="Deal 5"/>
    <x v="0"/>
    <s v="No"/>
    <x v="0"/>
    <s v="DSL"/>
    <x v="0"/>
    <s v="No"/>
    <x v="0"/>
    <s v="No"/>
    <x v="1"/>
    <s v="No"/>
    <s v="No"/>
    <s v="Yes"/>
    <x v="1"/>
    <s v="No"/>
    <x v="0"/>
    <n v="45.65"/>
    <n v="323.45"/>
    <n v="0"/>
    <n v="0"/>
    <n v="34.14"/>
    <n v="357.59"/>
    <s v="Stayed"/>
    <x v="0"/>
    <s v="other"/>
    <n v="0"/>
    <s v="20-50"/>
    <n v="0"/>
    <x v="2"/>
    <x v="2"/>
  </r>
  <r>
    <s v="59749-TAM"/>
    <x v="0"/>
    <n v="39"/>
    <s v="No"/>
    <x v="4"/>
    <n v="6"/>
    <n v="26"/>
    <s v="None"/>
    <x v="0"/>
    <s v="Yes"/>
    <x v="1"/>
    <s v="No"/>
    <x v="0"/>
    <s v="No"/>
    <x v="0"/>
    <s v="No"/>
    <x v="1"/>
    <s v="No"/>
    <s v="No"/>
    <s v="No"/>
    <x v="2"/>
    <s v="No"/>
    <x v="1"/>
    <n v="25.7"/>
    <n v="251.6"/>
    <n v="0"/>
    <n v="0"/>
    <n v="321"/>
    <n v="572.6"/>
    <s v="Stayed"/>
    <x v="0"/>
    <s v="other"/>
    <n v="0"/>
    <s v="20-50"/>
    <n v="0"/>
    <x v="0"/>
    <x v="0"/>
  </r>
  <r>
    <s v="81676-KAR"/>
    <x v="1"/>
    <n v="49"/>
    <s v="Yes"/>
    <x v="3"/>
    <n v="11"/>
    <n v="25"/>
    <s v="None"/>
    <x v="0"/>
    <s v="No"/>
    <x v="1"/>
    <s v="No"/>
    <x v="0"/>
    <s v="No"/>
    <x v="0"/>
    <s v="No"/>
    <x v="1"/>
    <s v="No"/>
    <s v="No"/>
    <s v="No"/>
    <x v="2"/>
    <s v="Yes"/>
    <x v="0"/>
    <n v="20.8"/>
    <n v="1411.9"/>
    <n v="0"/>
    <n v="0"/>
    <n v="590.94000000000005"/>
    <n v="2002.84"/>
    <s v="Stayed"/>
    <x v="0"/>
    <s v="other"/>
    <n v="0"/>
    <s v="20-50"/>
    <n v="0"/>
    <x v="0"/>
    <x v="0"/>
  </r>
  <r>
    <s v="75045-ASS"/>
    <x v="1"/>
    <n v="64"/>
    <s v="Yes"/>
    <x v="17"/>
    <n v="13"/>
    <n v="20"/>
    <s v="None"/>
    <x v="0"/>
    <s v="No"/>
    <x v="0"/>
    <s v="DSL"/>
    <x v="1"/>
    <s v="No"/>
    <x v="1"/>
    <s v="Yes"/>
    <x v="0"/>
    <s v="Yes"/>
    <s v="Yes"/>
    <s v="Yes"/>
    <x v="2"/>
    <s v="No"/>
    <x v="1"/>
    <n v="79.599999999999994"/>
    <n v="5589.45"/>
    <n v="42.34"/>
    <n v="0"/>
    <n v="3340.4"/>
    <n v="8887.51"/>
    <s v="Stayed"/>
    <x v="0"/>
    <s v="other"/>
    <n v="0"/>
    <s v="50-100"/>
    <n v="0"/>
    <x v="1"/>
    <x v="2"/>
  </r>
  <r>
    <s v="74092-TAM"/>
    <x v="1"/>
    <n v="29"/>
    <s v="Yes"/>
    <x v="4"/>
    <n v="11"/>
    <n v="34"/>
    <s v="None"/>
    <x v="0"/>
    <s v="No"/>
    <x v="1"/>
    <s v="No"/>
    <x v="0"/>
    <s v="No"/>
    <x v="0"/>
    <s v="No"/>
    <x v="1"/>
    <s v="No"/>
    <s v="No"/>
    <s v="No"/>
    <x v="0"/>
    <s v="No"/>
    <x v="2"/>
    <n v="19.95"/>
    <n v="936.7"/>
    <n v="0"/>
    <n v="0"/>
    <n v="441.12"/>
    <n v="1377.82"/>
    <s v="Stayed"/>
    <x v="0"/>
    <s v="other"/>
    <n v="0"/>
    <s v="&lt;20"/>
    <n v="0"/>
    <x v="2"/>
    <x v="0"/>
  </r>
  <r>
    <s v="29419-TEL"/>
    <x v="1"/>
    <n v="37"/>
    <s v="No"/>
    <x v="5"/>
    <n v="3"/>
    <n v="33"/>
    <s v="None"/>
    <x v="0"/>
    <s v="No"/>
    <x v="0"/>
    <s v="Fiber Optic"/>
    <x v="0"/>
    <s v="Yes"/>
    <x v="1"/>
    <s v="No"/>
    <x v="1"/>
    <s v="Yes"/>
    <s v="Yes"/>
    <s v="Yes"/>
    <x v="1"/>
    <s v="Yes"/>
    <x v="0"/>
    <n v="93.2"/>
    <n v="1573.7"/>
    <n v="35.700000000000003"/>
    <n v="0"/>
    <n v="652.16"/>
    <n v="2190.16"/>
    <s v="Churned"/>
    <x v="1"/>
    <s v="Competitor made better offer"/>
    <n v="1"/>
    <s v="50-100"/>
    <n v="0"/>
    <x v="0"/>
    <x v="0"/>
  </r>
  <r>
    <s v="18349-RAJ"/>
    <x v="0"/>
    <n v="37"/>
    <s v="No"/>
    <x v="8"/>
    <n v="4"/>
    <n v="2"/>
    <s v="None"/>
    <x v="0"/>
    <s v="No"/>
    <x v="0"/>
    <s v="Fiber Optic"/>
    <x v="0"/>
    <s v="No"/>
    <x v="0"/>
    <s v="No"/>
    <x v="1"/>
    <s v="No"/>
    <s v="No"/>
    <s v="Yes"/>
    <x v="1"/>
    <s v="Yes"/>
    <x v="0"/>
    <n v="70.150000000000006"/>
    <n v="886.7"/>
    <n v="8.5299999999999994"/>
    <n v="0"/>
    <n v="339.69"/>
    <n v="1217.8599999999999"/>
    <s v="Stayed"/>
    <x v="0"/>
    <s v="other"/>
    <n v="0"/>
    <s v="50-100"/>
    <n v="0"/>
    <x v="0"/>
    <x v="4"/>
  </r>
  <r>
    <s v="28581-JAM"/>
    <x v="0"/>
    <n v="25"/>
    <s v="No"/>
    <x v="16"/>
    <n v="12"/>
    <n v="3"/>
    <s v="Deal 5"/>
    <x v="0"/>
    <s v="No"/>
    <x v="0"/>
    <s v="Fiber Optic"/>
    <x v="0"/>
    <s v="No"/>
    <x v="0"/>
    <s v="No"/>
    <x v="0"/>
    <s v="No"/>
    <s v="No"/>
    <s v="No"/>
    <x v="1"/>
    <s v="Yes"/>
    <x v="1"/>
    <n v="80.599999999999994"/>
    <n v="415.55"/>
    <n v="36.44"/>
    <n v="40"/>
    <n v="28.9"/>
    <n v="448.01"/>
    <s v="Churned"/>
    <x v="1"/>
    <s v="Competitor made better offer"/>
    <n v="1"/>
    <s v="50-100"/>
    <n v="0"/>
    <x v="2"/>
    <x v="4"/>
  </r>
  <r>
    <s v="81021-TAM"/>
    <x v="1"/>
    <n v="22"/>
    <s v="No"/>
    <x v="4"/>
    <n v="14"/>
    <n v="12"/>
    <s v="Deal 1"/>
    <x v="0"/>
    <s v="Yes"/>
    <x v="0"/>
    <s v="Fiber Optic"/>
    <x v="1"/>
    <s v="No"/>
    <x v="0"/>
    <s v="No"/>
    <x v="1"/>
    <s v="No"/>
    <s v="No"/>
    <s v="No"/>
    <x v="2"/>
    <s v="No"/>
    <x v="1"/>
    <n v="79.05"/>
    <n v="5730.7"/>
    <n v="0"/>
    <n v="80"/>
    <n v="524.88"/>
    <n v="6335.58"/>
    <s v="Stayed"/>
    <x v="0"/>
    <s v="other"/>
    <n v="0"/>
    <s v="50-100"/>
    <n v="0"/>
    <x v="2"/>
    <x v="1"/>
  </r>
  <r>
    <s v="53111-GUJ"/>
    <x v="0"/>
    <n v="56"/>
    <s v="No"/>
    <x v="6"/>
    <n v="4"/>
    <n v="15"/>
    <s v="Deal 1"/>
    <x v="0"/>
    <s v="Yes"/>
    <x v="0"/>
    <s v="Fiber Optic"/>
    <x v="0"/>
    <s v="Yes"/>
    <x v="1"/>
    <s v="Yes"/>
    <x v="0"/>
    <s v="Yes"/>
    <s v="Yes"/>
    <s v="No"/>
    <x v="2"/>
    <s v="Yes"/>
    <x v="1"/>
    <n v="110.15"/>
    <n v="7998.8"/>
    <n v="0"/>
    <n v="70"/>
    <n v="925.2"/>
    <n v="8994"/>
    <s v="Stayed"/>
    <x v="0"/>
    <s v="other"/>
    <n v="0"/>
    <s v="&gt;100"/>
    <n v="0"/>
    <x v="1"/>
    <x v="1"/>
  </r>
  <r>
    <s v="67547-GUJ"/>
    <x v="1"/>
    <n v="19"/>
    <s v="Yes"/>
    <x v="6"/>
    <n v="5"/>
    <n v="3"/>
    <s v="None"/>
    <x v="0"/>
    <s v="No"/>
    <x v="0"/>
    <s v="Fiber Optic"/>
    <x v="0"/>
    <s v="No"/>
    <x v="0"/>
    <s v="No"/>
    <x v="1"/>
    <s v="Yes"/>
    <s v="Yes"/>
    <s v="Yes"/>
    <x v="1"/>
    <s v="Yes"/>
    <x v="0"/>
    <n v="79.849999999999994"/>
    <n v="2001"/>
    <n v="0"/>
    <n v="0"/>
    <n v="847.2"/>
    <n v="2848.2"/>
    <s v="Stayed"/>
    <x v="0"/>
    <s v="other"/>
    <n v="0"/>
    <s v="50-100"/>
    <n v="0"/>
    <x v="3"/>
    <x v="4"/>
  </r>
  <r>
    <s v="11799-TAM"/>
    <x v="0"/>
    <n v="33"/>
    <s v="No"/>
    <x v="4"/>
    <n v="9"/>
    <n v="20"/>
    <s v="None"/>
    <x v="1"/>
    <s v="No"/>
    <x v="0"/>
    <s v="DSL"/>
    <x v="0"/>
    <s v="No"/>
    <x v="0"/>
    <s v="No"/>
    <x v="0"/>
    <s v="Yes"/>
    <s v="Yes"/>
    <s v="Yes"/>
    <x v="1"/>
    <s v="Yes"/>
    <x v="2"/>
    <n v="45.3"/>
    <n v="45.3"/>
    <n v="0"/>
    <n v="0"/>
    <n v="0"/>
    <n v="45.3"/>
    <s v="Churned"/>
    <x v="1"/>
    <s v="Competitor had better devices"/>
    <n v="1"/>
    <s v="20-50"/>
    <n v="0"/>
    <x v="2"/>
    <x v="2"/>
  </r>
  <r>
    <s v="42152-DEL"/>
    <x v="1"/>
    <n v="30"/>
    <s v="No"/>
    <x v="0"/>
    <n v="14"/>
    <n v="7"/>
    <s v="None"/>
    <x v="0"/>
    <s v="Yes"/>
    <x v="0"/>
    <s v="Fiber Optic"/>
    <x v="1"/>
    <s v="Yes"/>
    <x v="1"/>
    <s v="Yes"/>
    <x v="0"/>
    <s v="Yes"/>
    <s v="Yes"/>
    <s v="Yes"/>
    <x v="2"/>
    <s v="Yes"/>
    <x v="1"/>
    <n v="118.75"/>
    <n v="8672.4500000000007"/>
    <n v="0"/>
    <n v="0"/>
    <n v="2962.08"/>
    <n v="11634.53"/>
    <s v="Stayed"/>
    <x v="0"/>
    <s v="other"/>
    <n v="0"/>
    <s v="&gt;100"/>
    <n v="0"/>
    <x v="2"/>
    <x v="3"/>
  </r>
  <r>
    <s v="73761-UTT"/>
    <x v="1"/>
    <n v="51"/>
    <s v="Yes"/>
    <x v="7"/>
    <n v="0"/>
    <n v="8"/>
    <s v="Deal 1"/>
    <x v="0"/>
    <s v="Yes"/>
    <x v="0"/>
    <s v="Fiber Optic"/>
    <x v="1"/>
    <s v="Yes"/>
    <x v="0"/>
    <s v="No"/>
    <x v="1"/>
    <s v="No"/>
    <s v="No"/>
    <s v="Yes"/>
    <x v="2"/>
    <s v="Yes"/>
    <x v="1"/>
    <n v="-1"/>
    <n v="5711.05"/>
    <n v="0"/>
    <n v="0"/>
    <n v="535.16"/>
    <n v="6246.21"/>
    <s v="Stayed"/>
    <x v="0"/>
    <s v="other"/>
    <n v="0"/>
    <s v="&lt;20"/>
    <n v="0"/>
    <x v="1"/>
    <x v="3"/>
  </r>
  <r>
    <s v="27692-GUJ"/>
    <x v="1"/>
    <n v="40"/>
    <s v="No"/>
    <x v="6"/>
    <n v="6"/>
    <n v="34"/>
    <s v="None"/>
    <x v="0"/>
    <s v="Yes"/>
    <x v="0"/>
    <s v="Fiber Optic"/>
    <x v="0"/>
    <s v="No"/>
    <x v="0"/>
    <s v="No"/>
    <x v="1"/>
    <s v="No"/>
    <s v="No"/>
    <s v="Yes"/>
    <x v="1"/>
    <s v="No"/>
    <x v="0"/>
    <n v="74.900000000000006"/>
    <n v="147.15"/>
    <n v="0"/>
    <n v="0"/>
    <n v="76.56"/>
    <n v="223.71"/>
    <s v="Churned"/>
    <x v="3"/>
    <s v="Long distance charges"/>
    <n v="1"/>
    <s v="50-100"/>
    <n v="0"/>
    <x v="0"/>
    <x v="0"/>
  </r>
  <r>
    <s v="62966-TAM"/>
    <x v="1"/>
    <n v="39"/>
    <s v="No"/>
    <x v="4"/>
    <n v="5"/>
    <n v="24"/>
    <s v="Deal 2"/>
    <x v="0"/>
    <s v="Yes"/>
    <x v="0"/>
    <s v="Fiber Optic"/>
    <x v="0"/>
    <s v="No"/>
    <x v="1"/>
    <s v="Yes"/>
    <x v="0"/>
    <s v="Yes"/>
    <s v="Yes"/>
    <s v="Yes"/>
    <x v="2"/>
    <s v="Yes"/>
    <x v="1"/>
    <n v="104.05"/>
    <n v="6590.5"/>
    <n v="0"/>
    <n v="0"/>
    <n v="1095.54"/>
    <n v="7686.04"/>
    <s v="Stayed"/>
    <x v="0"/>
    <s v="other"/>
    <n v="0"/>
    <s v="&gt;100"/>
    <n v="0"/>
    <x v="0"/>
    <x v="0"/>
  </r>
  <r>
    <s v="89855-RAJ"/>
    <x v="1"/>
    <n v="33"/>
    <s v="No"/>
    <x v="8"/>
    <n v="0"/>
    <n v="20"/>
    <s v="Deal 2"/>
    <x v="0"/>
    <s v="No"/>
    <x v="0"/>
    <s v="DSL"/>
    <x v="1"/>
    <s v="No"/>
    <x v="0"/>
    <s v="Yes"/>
    <x v="0"/>
    <s v="Yes"/>
    <s v="Yes"/>
    <s v="Yes"/>
    <x v="0"/>
    <s v="Yes"/>
    <x v="0"/>
    <n v="74.7"/>
    <n v="3187.65"/>
    <n v="0"/>
    <n v="0"/>
    <n v="1031.56"/>
    <n v="4219.21"/>
    <s v="Stayed"/>
    <x v="0"/>
    <s v="other"/>
    <n v="0"/>
    <s v="50-100"/>
    <n v="0"/>
    <x v="2"/>
    <x v="2"/>
  </r>
  <r>
    <s v="65823-MAH"/>
    <x v="1"/>
    <n v="78"/>
    <s v="Yes"/>
    <x v="1"/>
    <n v="12"/>
    <n v="7"/>
    <s v="Deal 2"/>
    <x v="0"/>
    <s v="Yes"/>
    <x v="0"/>
    <s v="Fiber Optic"/>
    <x v="1"/>
    <s v="Yes"/>
    <x v="0"/>
    <s v="Yes"/>
    <x v="0"/>
    <s v="Yes"/>
    <s v="No"/>
    <s v="Yes"/>
    <x v="2"/>
    <s v="Yes"/>
    <x v="1"/>
    <n v="110.2"/>
    <n v="4972.1000000000004"/>
    <n v="0"/>
    <n v="0"/>
    <n v="939.32"/>
    <n v="5911.42"/>
    <s v="Stayed"/>
    <x v="0"/>
    <s v="other"/>
    <n v="0"/>
    <s v="&gt;100"/>
    <n v="0"/>
    <x v="1"/>
    <x v="3"/>
  </r>
  <r>
    <s v="53134-UTT"/>
    <x v="0"/>
    <n v="69"/>
    <s v="No"/>
    <x v="7"/>
    <n v="4"/>
    <n v="25"/>
    <s v="None"/>
    <x v="0"/>
    <s v="Yes"/>
    <x v="0"/>
    <s v="Fiber Optic"/>
    <x v="0"/>
    <s v="No"/>
    <x v="0"/>
    <s v="No"/>
    <x v="1"/>
    <s v="No"/>
    <s v="No"/>
    <s v="Yes"/>
    <x v="1"/>
    <s v="Yes"/>
    <x v="1"/>
    <n v="76.05"/>
    <n v="231.8"/>
    <n v="0"/>
    <n v="0"/>
    <n v="90.75"/>
    <n v="322.55"/>
    <s v="Churned"/>
    <x v="1"/>
    <s v="Competitor had better devices"/>
    <n v="1"/>
    <s v="50-100"/>
    <n v="0"/>
    <x v="1"/>
    <x v="0"/>
  </r>
  <r>
    <s v="37131-MAH"/>
    <x v="0"/>
    <n v="52"/>
    <s v="No"/>
    <x v="1"/>
    <n v="6"/>
    <n v="2"/>
    <s v="None"/>
    <x v="0"/>
    <s v="No"/>
    <x v="0"/>
    <s v="Fiber Optic"/>
    <x v="0"/>
    <s v="No"/>
    <x v="0"/>
    <s v="No"/>
    <x v="0"/>
    <s v="Yes"/>
    <s v="Yes"/>
    <s v="Yes"/>
    <x v="1"/>
    <s v="Yes"/>
    <x v="1"/>
    <n v="89.25"/>
    <n v="89.25"/>
    <n v="0"/>
    <n v="0"/>
    <n v="16.64"/>
    <n v="105.89"/>
    <s v="Joined"/>
    <x v="0"/>
    <s v="other"/>
    <n v="0"/>
    <s v="50-100"/>
    <n v="1"/>
    <x v="1"/>
    <x v="4"/>
  </r>
  <r>
    <s v="98918-UTT"/>
    <x v="1"/>
    <n v="63"/>
    <s v="Yes"/>
    <x v="7"/>
    <n v="6"/>
    <n v="28"/>
    <s v="Deal 1"/>
    <x v="0"/>
    <s v="Yes"/>
    <x v="0"/>
    <s v="DSL"/>
    <x v="1"/>
    <s v="Yes"/>
    <x v="1"/>
    <s v="Yes"/>
    <x v="0"/>
    <s v="Yes"/>
    <s v="Yes"/>
    <s v="Yes"/>
    <x v="2"/>
    <s v="Yes"/>
    <x v="0"/>
    <n v="91.25"/>
    <n v="6589.6"/>
    <n v="0"/>
    <n v="0"/>
    <n v="3303.63"/>
    <n v="9893.23"/>
    <s v="Stayed"/>
    <x v="0"/>
    <s v="other"/>
    <n v="0"/>
    <s v="50-100"/>
    <n v="0"/>
    <x v="1"/>
    <x v="0"/>
  </r>
  <r>
    <s v="95331-UTT"/>
    <x v="0"/>
    <n v="76"/>
    <s v="Yes"/>
    <x v="18"/>
    <n v="11"/>
    <n v="25"/>
    <s v="Deal 5"/>
    <x v="0"/>
    <s v="No"/>
    <x v="0"/>
    <s v="DSL"/>
    <x v="0"/>
    <s v="Yes"/>
    <x v="0"/>
    <s v="No"/>
    <x v="1"/>
    <s v="No"/>
    <s v="No"/>
    <s v="Yes"/>
    <x v="1"/>
    <s v="No"/>
    <x v="0"/>
    <n v="50.15"/>
    <n v="115.1"/>
    <n v="0"/>
    <n v="0"/>
    <n v="13.72"/>
    <n v="128.82"/>
    <s v="Churned"/>
    <x v="1"/>
    <s v="Competitor had better devices"/>
    <n v="1"/>
    <s v="50-100"/>
    <n v="0"/>
    <x v="1"/>
    <x v="0"/>
  </r>
  <r>
    <s v="92130-BIH"/>
    <x v="0"/>
    <n v="78"/>
    <s v="Yes"/>
    <x v="9"/>
    <n v="13"/>
    <n v="18"/>
    <s v="None"/>
    <x v="0"/>
    <s v="No"/>
    <x v="0"/>
    <s v="DSL"/>
    <x v="1"/>
    <s v="Yes"/>
    <x v="0"/>
    <s v="No"/>
    <x v="1"/>
    <s v="No"/>
    <s v="No"/>
    <s v="Yes"/>
    <x v="1"/>
    <s v="No"/>
    <x v="0"/>
    <n v="54.85"/>
    <n v="104.2"/>
    <n v="0"/>
    <n v="0"/>
    <n v="51.48"/>
    <n v="155.68"/>
    <s v="Churned"/>
    <x v="3"/>
    <s v="Extra data charges"/>
    <n v="1"/>
    <s v="50-100"/>
    <n v="0"/>
    <x v="1"/>
    <x v="2"/>
  </r>
  <r>
    <s v="11744-TAM"/>
    <x v="1"/>
    <n v="52"/>
    <s v="No"/>
    <x v="4"/>
    <n v="11"/>
    <n v="12"/>
    <s v="None"/>
    <x v="0"/>
    <s v="No"/>
    <x v="0"/>
    <s v="DSL"/>
    <x v="0"/>
    <s v="Yes"/>
    <x v="1"/>
    <s v="Yes"/>
    <x v="0"/>
    <s v="No"/>
    <s v="No"/>
    <s v="Yes"/>
    <x v="0"/>
    <s v="Yes"/>
    <x v="0"/>
    <n v="70.150000000000006"/>
    <n v="4224.7"/>
    <n v="0"/>
    <n v="0"/>
    <n v="2332.8000000000002"/>
    <n v="6557.5"/>
    <s v="Stayed"/>
    <x v="0"/>
    <s v="other"/>
    <n v="0"/>
    <s v="50-100"/>
    <n v="0"/>
    <x v="1"/>
    <x v="1"/>
  </r>
  <r>
    <s v="83690-AND"/>
    <x v="0"/>
    <n v="63"/>
    <s v="No"/>
    <x v="10"/>
    <n v="11"/>
    <n v="6"/>
    <s v="None"/>
    <x v="0"/>
    <s v="Yes"/>
    <x v="0"/>
    <s v="Fiber Optic"/>
    <x v="0"/>
    <s v="No"/>
    <x v="0"/>
    <s v="No"/>
    <x v="0"/>
    <s v="No"/>
    <s v="No"/>
    <s v="Yes"/>
    <x v="1"/>
    <s v="Yes"/>
    <x v="1"/>
    <n v="84.9"/>
    <n v="3369.05"/>
    <n v="0"/>
    <n v="0"/>
    <n v="713.2"/>
    <n v="4082.25"/>
    <s v="Stayed"/>
    <x v="0"/>
    <s v="other"/>
    <n v="0"/>
    <s v="50-100"/>
    <n v="0"/>
    <x v="1"/>
    <x v="3"/>
  </r>
  <r>
    <s v="44192-AND"/>
    <x v="0"/>
    <n v="41"/>
    <s v="Yes"/>
    <x v="10"/>
    <n v="9"/>
    <n v="5"/>
    <s v="None"/>
    <x v="0"/>
    <s v="Yes"/>
    <x v="0"/>
    <s v="Fiber Optic"/>
    <x v="1"/>
    <s v="Yes"/>
    <x v="0"/>
    <s v="Yes"/>
    <x v="0"/>
    <s v="No"/>
    <s v="No"/>
    <s v="Yes"/>
    <x v="1"/>
    <s v="No"/>
    <x v="1"/>
    <n v="100.75"/>
    <n v="2793.55"/>
    <n v="0"/>
    <n v="0"/>
    <n v="379.89"/>
    <n v="3173.44"/>
    <s v="Stayed"/>
    <x v="0"/>
    <s v="other"/>
    <n v="0"/>
    <s v="&gt;100"/>
    <n v="0"/>
    <x v="0"/>
    <x v="4"/>
  </r>
  <r>
    <s v="56658-ASS"/>
    <x v="1"/>
    <n v="26"/>
    <s v="No"/>
    <x v="17"/>
    <n v="12"/>
    <n v="29"/>
    <s v="Deal 5"/>
    <x v="0"/>
    <s v="No"/>
    <x v="0"/>
    <s v="DSL"/>
    <x v="0"/>
    <s v="No"/>
    <x v="0"/>
    <s v="No"/>
    <x v="1"/>
    <s v="No"/>
    <s v="Yes"/>
    <s v="Yes"/>
    <x v="1"/>
    <s v="Yes"/>
    <x v="1"/>
    <n v="43.3"/>
    <n v="123.65"/>
    <n v="0"/>
    <n v="0"/>
    <n v="146.52000000000001"/>
    <n v="270.17"/>
    <s v="Churned"/>
    <x v="3"/>
    <s v="Lack of affordable download/upload speed"/>
    <n v="1"/>
    <s v="20-50"/>
    <n v="0"/>
    <x v="2"/>
    <x v="0"/>
  </r>
  <r>
    <s v="17597-HAR"/>
    <x v="1"/>
    <n v="33"/>
    <s v="Yes"/>
    <x v="15"/>
    <n v="2"/>
    <n v="6"/>
    <s v="Deal 5"/>
    <x v="1"/>
    <s v="No"/>
    <x v="0"/>
    <s v="DSL"/>
    <x v="0"/>
    <s v="Yes"/>
    <x v="0"/>
    <s v="No"/>
    <x v="1"/>
    <s v="No"/>
    <s v="No"/>
    <s v="Yes"/>
    <x v="1"/>
    <s v="Yes"/>
    <x v="1"/>
    <n v="29.85"/>
    <n v="29.85"/>
    <n v="0"/>
    <n v="0"/>
    <n v="0"/>
    <n v="29.85"/>
    <s v="Joined"/>
    <x v="0"/>
    <s v="other"/>
    <n v="0"/>
    <s v="20-50"/>
    <n v="1"/>
    <x v="2"/>
    <x v="3"/>
  </r>
  <r>
    <s v="32887-MAH"/>
    <x v="1"/>
    <n v="60"/>
    <s v="Yes"/>
    <x v="1"/>
    <n v="6"/>
    <n v="11"/>
    <s v="Deal 5"/>
    <x v="0"/>
    <s v="No"/>
    <x v="0"/>
    <s v="DSL"/>
    <x v="0"/>
    <s v="No"/>
    <x v="0"/>
    <s v="No"/>
    <x v="1"/>
    <s v="No"/>
    <s v="No"/>
    <s v="Yes"/>
    <x v="1"/>
    <s v="Yes"/>
    <x v="1"/>
    <n v="44.6"/>
    <n v="260.8"/>
    <n v="0"/>
    <n v="0"/>
    <n v="295.2"/>
    <n v="556"/>
    <s v="Churned"/>
    <x v="3"/>
    <s v="Extra data charges"/>
    <n v="1"/>
    <s v="20-50"/>
    <n v="0"/>
    <x v="1"/>
    <x v="3"/>
  </r>
  <r>
    <s v="32447-HAR"/>
    <x v="1"/>
    <n v="38"/>
    <s v="Yes"/>
    <x v="15"/>
    <n v="13"/>
    <n v="18"/>
    <s v="None"/>
    <x v="0"/>
    <s v="No"/>
    <x v="0"/>
    <s v="DSL"/>
    <x v="0"/>
    <s v="No"/>
    <x v="0"/>
    <s v="No"/>
    <x v="1"/>
    <s v="No"/>
    <s v="No"/>
    <s v="Yes"/>
    <x v="1"/>
    <s v="No"/>
    <x v="0"/>
    <n v="-4"/>
    <n v="46.3"/>
    <n v="0"/>
    <n v="0"/>
    <n v="48.22"/>
    <n v="94.52"/>
    <s v="Churned"/>
    <x v="3"/>
    <s v="Extra data charges"/>
    <n v="1"/>
    <s v="&lt;20"/>
    <n v="0"/>
    <x v="0"/>
    <x v="2"/>
  </r>
  <r>
    <s v="66748-KAR"/>
    <x v="1"/>
    <n v="71"/>
    <s v="Yes"/>
    <x v="3"/>
    <n v="9"/>
    <n v="32"/>
    <s v="Deal 3"/>
    <x v="0"/>
    <s v="No"/>
    <x v="0"/>
    <s v="Fiber Optic"/>
    <x v="0"/>
    <s v="No"/>
    <x v="0"/>
    <s v="No"/>
    <x v="1"/>
    <s v="No"/>
    <s v="No"/>
    <s v="Yes"/>
    <x v="2"/>
    <s v="No"/>
    <x v="0"/>
    <n v="69.150000000000006"/>
    <n v="2275.1"/>
    <n v="0"/>
    <n v="0"/>
    <n v="461.04"/>
    <n v="2736.14"/>
    <s v="Stayed"/>
    <x v="0"/>
    <s v="other"/>
    <n v="0"/>
    <s v="50-100"/>
    <n v="0"/>
    <x v="1"/>
    <x v="0"/>
  </r>
  <r>
    <s v="46345-AND"/>
    <x v="1"/>
    <n v="45"/>
    <s v="Yes"/>
    <x v="10"/>
    <n v="2"/>
    <n v="14"/>
    <s v="None"/>
    <x v="1"/>
    <s v="No"/>
    <x v="0"/>
    <s v="DSL"/>
    <x v="0"/>
    <s v="No"/>
    <x v="1"/>
    <s v="No"/>
    <x v="0"/>
    <s v="Yes"/>
    <s v="Yes"/>
    <s v="Yes"/>
    <x v="1"/>
    <s v="No"/>
    <x v="0"/>
    <n v="50.6"/>
    <n v="1653.45"/>
    <n v="0"/>
    <n v="0"/>
    <n v="0"/>
    <n v="1653.45"/>
    <s v="Stayed"/>
    <x v="0"/>
    <s v="other"/>
    <n v="0"/>
    <s v="50-100"/>
    <n v="0"/>
    <x v="0"/>
    <x v="1"/>
  </r>
  <r>
    <s v="36574-WES"/>
    <x v="1"/>
    <n v="51"/>
    <s v="Yes"/>
    <x v="2"/>
    <n v="7"/>
    <n v="26"/>
    <s v="None"/>
    <x v="0"/>
    <s v="No"/>
    <x v="0"/>
    <s v="Fiber Optic"/>
    <x v="0"/>
    <s v="Yes"/>
    <x v="0"/>
    <s v="No"/>
    <x v="1"/>
    <s v="No"/>
    <s v="No"/>
    <s v="Yes"/>
    <x v="1"/>
    <s v="No"/>
    <x v="1"/>
    <n v="75.8"/>
    <n v="75.8"/>
    <n v="0"/>
    <n v="0"/>
    <n v="14.48"/>
    <n v="90.28"/>
    <s v="Churned"/>
    <x v="1"/>
    <s v="Competitor had better devices"/>
    <n v="1"/>
    <s v="50-100"/>
    <n v="0"/>
    <x v="1"/>
    <x v="0"/>
  </r>
  <r>
    <s v="87526-DEL"/>
    <x v="1"/>
    <n v="57"/>
    <s v="No"/>
    <x v="0"/>
    <n v="14"/>
    <n v="3"/>
    <s v="None"/>
    <x v="0"/>
    <s v="No"/>
    <x v="1"/>
    <s v="No"/>
    <x v="0"/>
    <s v="No"/>
    <x v="0"/>
    <s v="No"/>
    <x v="1"/>
    <s v="No"/>
    <s v="No"/>
    <s v="No"/>
    <x v="2"/>
    <s v="Yes"/>
    <x v="1"/>
    <n v="20.25"/>
    <n v="538.20000000000005"/>
    <n v="0"/>
    <n v="0"/>
    <n v="965.79"/>
    <n v="1503.99"/>
    <s v="Stayed"/>
    <x v="0"/>
    <s v="other"/>
    <n v="0"/>
    <s v="20-50"/>
    <n v="0"/>
    <x v="1"/>
    <x v="4"/>
  </r>
  <r>
    <s v="13819-TAM"/>
    <x v="1"/>
    <n v="57"/>
    <s v="No"/>
    <x v="4"/>
    <n v="13"/>
    <n v="21"/>
    <s v="Deal 4"/>
    <x v="0"/>
    <s v="No"/>
    <x v="0"/>
    <s v="Fiber Optic"/>
    <x v="1"/>
    <s v="No"/>
    <x v="0"/>
    <s v="No"/>
    <x v="0"/>
    <s v="No"/>
    <s v="No"/>
    <s v="Yes"/>
    <x v="0"/>
    <s v="Yes"/>
    <x v="0"/>
    <n v="85.15"/>
    <n v="979.05"/>
    <n v="0"/>
    <n v="0"/>
    <n v="191.64"/>
    <n v="1170.69"/>
    <s v="Stayed"/>
    <x v="0"/>
    <s v="other"/>
    <n v="0"/>
    <s v="50-100"/>
    <n v="0"/>
    <x v="1"/>
    <x v="2"/>
  </r>
  <r>
    <s v="94341-JHA"/>
    <x v="0"/>
    <n v="21"/>
    <s v="Yes"/>
    <x v="14"/>
    <n v="9"/>
    <n v="11"/>
    <s v="Deal 5"/>
    <x v="0"/>
    <s v="No"/>
    <x v="0"/>
    <s v="Fiber Optic"/>
    <x v="0"/>
    <s v="No"/>
    <x v="1"/>
    <s v="No"/>
    <x v="1"/>
    <s v="No"/>
    <s v="No"/>
    <s v="Yes"/>
    <x v="1"/>
    <s v="No"/>
    <x v="1"/>
    <n v="76.400000000000006"/>
    <n v="151.80000000000001"/>
    <n v="0"/>
    <n v="0"/>
    <n v="41"/>
    <n v="192.8"/>
    <s v="Churned"/>
    <x v="1"/>
    <s v="Competitor had better devices"/>
    <n v="1"/>
    <s v="50-100"/>
    <n v="0"/>
    <x v="2"/>
    <x v="3"/>
  </r>
  <r>
    <s v="24592-WES"/>
    <x v="0"/>
    <n v="58"/>
    <s v="Yes"/>
    <x v="2"/>
    <n v="2"/>
    <n v="4"/>
    <s v="None"/>
    <x v="0"/>
    <s v="Yes"/>
    <x v="0"/>
    <s v="Fiber Optic"/>
    <x v="0"/>
    <s v="No"/>
    <x v="1"/>
    <s v="Yes"/>
    <x v="0"/>
    <s v="Yes"/>
    <s v="Yes"/>
    <s v="Yes"/>
    <x v="1"/>
    <s v="Yes"/>
    <x v="1"/>
    <n v="106.15"/>
    <n v="4512.7"/>
    <n v="0"/>
    <n v="0"/>
    <n v="101.22"/>
    <n v="4613.92"/>
    <s v="Churned"/>
    <x v="0"/>
    <s v="Don't know"/>
    <n v="1"/>
    <s v="&gt;100"/>
    <n v="0"/>
    <x v="1"/>
    <x v="4"/>
  </r>
  <r>
    <s v="31406-WES"/>
    <x v="1"/>
    <n v="30"/>
    <s v="No"/>
    <x v="2"/>
    <n v="12"/>
    <n v="31"/>
    <s v="Deal 2"/>
    <x v="1"/>
    <s v="No"/>
    <x v="0"/>
    <s v="Cable"/>
    <x v="1"/>
    <s v="Yes"/>
    <x v="0"/>
    <s v="Yes"/>
    <x v="0"/>
    <s v="No"/>
    <s v="No"/>
    <s v="No"/>
    <x v="2"/>
    <s v="No"/>
    <x v="1"/>
    <n v="48.7"/>
    <n v="3008.55"/>
    <n v="0"/>
    <n v="120"/>
    <n v="0"/>
    <n v="3128.55"/>
    <s v="Stayed"/>
    <x v="0"/>
    <s v="other"/>
    <n v="0"/>
    <s v="20-50"/>
    <n v="0"/>
    <x v="2"/>
    <x v="0"/>
  </r>
  <r>
    <s v="18247-GUJ"/>
    <x v="1"/>
    <n v="53"/>
    <s v="Yes"/>
    <x v="6"/>
    <n v="1"/>
    <n v="32"/>
    <s v="Deal 2"/>
    <x v="0"/>
    <s v="Yes"/>
    <x v="1"/>
    <s v="No"/>
    <x v="0"/>
    <s v="No"/>
    <x v="0"/>
    <s v="No"/>
    <x v="1"/>
    <s v="No"/>
    <s v="No"/>
    <s v="No"/>
    <x v="2"/>
    <s v="No"/>
    <x v="0"/>
    <n v="24"/>
    <n v="1183.05"/>
    <n v="0"/>
    <n v="0"/>
    <n v="1479.36"/>
    <n v="2662.41"/>
    <s v="Stayed"/>
    <x v="0"/>
    <s v="other"/>
    <n v="0"/>
    <s v="20-50"/>
    <n v="0"/>
    <x v="1"/>
    <x v="0"/>
  </r>
  <r>
    <s v="48845-MAH"/>
    <x v="0"/>
    <n v="49"/>
    <s v="No"/>
    <x v="1"/>
    <n v="6"/>
    <n v="34"/>
    <s v="Deal 3"/>
    <x v="0"/>
    <s v="No"/>
    <x v="1"/>
    <s v="No"/>
    <x v="0"/>
    <s v="No"/>
    <x v="0"/>
    <s v="No"/>
    <x v="1"/>
    <s v="No"/>
    <s v="No"/>
    <s v="No"/>
    <x v="2"/>
    <s v="No"/>
    <x v="0"/>
    <n v="19.600000000000001"/>
    <n v="686.95"/>
    <n v="0"/>
    <n v="0"/>
    <n v="729.75"/>
    <n v="1416.7"/>
    <s v="Stayed"/>
    <x v="0"/>
    <s v="other"/>
    <n v="0"/>
    <s v="&lt;20"/>
    <n v="0"/>
    <x v="0"/>
    <x v="0"/>
  </r>
  <r>
    <s v="82427-MAH"/>
    <x v="0"/>
    <n v="36"/>
    <s v="No"/>
    <x v="1"/>
    <n v="15"/>
    <n v="28"/>
    <s v="Deal 5"/>
    <x v="0"/>
    <s v="No"/>
    <x v="1"/>
    <s v="No"/>
    <x v="0"/>
    <s v="No"/>
    <x v="0"/>
    <s v="No"/>
    <x v="1"/>
    <s v="No"/>
    <s v="No"/>
    <s v="No"/>
    <x v="1"/>
    <s v="No"/>
    <x v="0"/>
    <n v="19.55"/>
    <n v="19.55"/>
    <n v="0"/>
    <n v="0"/>
    <n v="17.940000000000001"/>
    <n v="37.49"/>
    <s v="Joined"/>
    <x v="0"/>
    <s v="other"/>
    <n v="0"/>
    <s v="&lt;20"/>
    <n v="1"/>
    <x v="0"/>
    <x v="0"/>
  </r>
  <r>
    <s v="52399-UTT"/>
    <x v="1"/>
    <n v="49"/>
    <s v="Yes"/>
    <x v="7"/>
    <n v="2"/>
    <n v="18"/>
    <s v="None"/>
    <x v="0"/>
    <s v="No"/>
    <x v="1"/>
    <s v="No"/>
    <x v="0"/>
    <s v="No"/>
    <x v="0"/>
    <s v="No"/>
    <x v="1"/>
    <s v="No"/>
    <s v="No"/>
    <s v="No"/>
    <x v="2"/>
    <s v="No"/>
    <x v="0"/>
    <n v="19.600000000000001"/>
    <n v="1416.5"/>
    <n v="0"/>
    <n v="0"/>
    <n v="2685.93"/>
    <n v="4102.43"/>
    <s v="Stayed"/>
    <x v="0"/>
    <s v="other"/>
    <n v="0"/>
    <s v="&lt;20"/>
    <n v="0"/>
    <x v="0"/>
    <x v="2"/>
  </r>
  <r>
    <s v="59612-RAJ"/>
    <x v="1"/>
    <n v="57"/>
    <s v="Yes"/>
    <x v="8"/>
    <n v="13"/>
    <n v="32"/>
    <s v="None"/>
    <x v="0"/>
    <s v="Yes"/>
    <x v="0"/>
    <s v="Fiber Optic"/>
    <x v="1"/>
    <s v="No"/>
    <x v="1"/>
    <s v="Yes"/>
    <x v="0"/>
    <s v="Yes"/>
    <s v="Yes"/>
    <s v="Yes"/>
    <x v="2"/>
    <s v="Yes"/>
    <x v="1"/>
    <n v="110.45"/>
    <n v="8058.85"/>
    <n v="0"/>
    <n v="0"/>
    <n v="3357.36"/>
    <n v="11416.21"/>
    <s v="Stayed"/>
    <x v="0"/>
    <s v="other"/>
    <n v="0"/>
    <s v="&gt;100"/>
    <n v="0"/>
    <x v="1"/>
    <x v="0"/>
  </r>
  <r>
    <s v="63303-TAM"/>
    <x v="0"/>
    <n v="25"/>
    <s v="No"/>
    <x v="4"/>
    <n v="10"/>
    <n v="28"/>
    <s v="Deal 4"/>
    <x v="0"/>
    <s v="Yes"/>
    <x v="0"/>
    <s v="Fiber Optic"/>
    <x v="0"/>
    <s v="No"/>
    <x v="0"/>
    <s v="No"/>
    <x v="1"/>
    <s v="No"/>
    <s v="Yes"/>
    <s v="Yes"/>
    <x v="1"/>
    <s v="Yes"/>
    <x v="0"/>
    <n v="73.75"/>
    <n v="871.4"/>
    <n v="0"/>
    <n v="0"/>
    <n v="179.52"/>
    <n v="1050.92"/>
    <s v="Churned"/>
    <x v="4"/>
    <s v="Attitude of support person"/>
    <n v="1"/>
    <s v="50-100"/>
    <n v="0"/>
    <x v="2"/>
    <x v="0"/>
  </r>
  <r>
    <s v="29841-UTT"/>
    <x v="1"/>
    <n v="32"/>
    <s v="No"/>
    <x v="7"/>
    <n v="14"/>
    <n v="11"/>
    <s v="None"/>
    <x v="1"/>
    <s v="No"/>
    <x v="0"/>
    <s v="DSL"/>
    <x v="1"/>
    <s v="Yes"/>
    <x v="0"/>
    <s v="Yes"/>
    <x v="1"/>
    <s v="Yes"/>
    <s v="Yes"/>
    <s v="Yes"/>
    <x v="2"/>
    <s v="Yes"/>
    <x v="1"/>
    <n v="49.85"/>
    <n v="1520.1"/>
    <n v="0"/>
    <n v="0"/>
    <n v="0"/>
    <n v="1520.1"/>
    <s v="Stayed"/>
    <x v="0"/>
    <s v="other"/>
    <n v="0"/>
    <s v="20-50"/>
    <n v="0"/>
    <x v="2"/>
    <x v="3"/>
  </r>
  <r>
    <s v="11873-HAR"/>
    <x v="0"/>
    <n v="45"/>
    <s v="Yes"/>
    <x v="15"/>
    <n v="9"/>
    <n v="10"/>
    <s v="Deal 2"/>
    <x v="0"/>
    <s v="No"/>
    <x v="0"/>
    <s v="DSL"/>
    <x v="0"/>
    <s v="No"/>
    <x v="1"/>
    <s v="No"/>
    <x v="1"/>
    <s v="No"/>
    <s v="No"/>
    <s v="Yes"/>
    <x v="1"/>
    <s v="Yes"/>
    <x v="0"/>
    <n v="50.25"/>
    <n v="2221.5500000000002"/>
    <n v="0"/>
    <n v="0"/>
    <n v="292.05"/>
    <n v="2513.6"/>
    <s v="Stayed"/>
    <x v="0"/>
    <s v="other"/>
    <n v="0"/>
    <s v="50-100"/>
    <n v="0"/>
    <x v="0"/>
    <x v="3"/>
  </r>
  <r>
    <s v="61289-MAH"/>
    <x v="1"/>
    <n v="37"/>
    <s v="Yes"/>
    <x v="1"/>
    <n v="13"/>
    <n v="8"/>
    <s v="Deal 1"/>
    <x v="0"/>
    <s v="No"/>
    <x v="1"/>
    <s v="No"/>
    <x v="0"/>
    <s v="No"/>
    <x v="0"/>
    <s v="No"/>
    <x v="1"/>
    <s v="No"/>
    <s v="No"/>
    <s v="No"/>
    <x v="2"/>
    <s v="Yes"/>
    <x v="0"/>
    <n v="19.8"/>
    <n v="1468.75"/>
    <n v="0"/>
    <n v="0"/>
    <n v="2191.6799999999998"/>
    <n v="3660.43"/>
    <s v="Stayed"/>
    <x v="0"/>
    <s v="other"/>
    <n v="0"/>
    <s v="&lt;20"/>
    <n v="0"/>
    <x v="0"/>
    <x v="3"/>
  </r>
  <r>
    <s v="29978-DEL"/>
    <x v="1"/>
    <n v="30"/>
    <s v="Yes"/>
    <x v="0"/>
    <n v="11"/>
    <n v="21"/>
    <s v="None"/>
    <x v="0"/>
    <s v="Yes"/>
    <x v="0"/>
    <s v="Fiber Optic"/>
    <x v="0"/>
    <s v="Yes"/>
    <x v="1"/>
    <s v="No"/>
    <x v="1"/>
    <s v="Yes"/>
    <s v="Yes"/>
    <s v="No"/>
    <x v="0"/>
    <s v="Yes"/>
    <x v="0"/>
    <n v="95"/>
    <n v="4368.8500000000004"/>
    <n v="0"/>
    <n v="60"/>
    <n v="1505.25"/>
    <n v="5934.1"/>
    <s v="Stayed"/>
    <x v="0"/>
    <s v="other"/>
    <n v="0"/>
    <s v="50-100"/>
    <n v="0"/>
    <x v="2"/>
    <x v="2"/>
  </r>
  <r>
    <s v="87630-MAD"/>
    <x v="0"/>
    <n v="66"/>
    <s v="Yes"/>
    <x v="11"/>
    <n v="3"/>
    <n v="34"/>
    <s v="Deal 2"/>
    <x v="0"/>
    <s v="Yes"/>
    <x v="1"/>
    <s v="No"/>
    <x v="0"/>
    <s v="No"/>
    <x v="0"/>
    <s v="No"/>
    <x v="1"/>
    <s v="No"/>
    <s v="No"/>
    <s v="No"/>
    <x v="2"/>
    <s v="Yes"/>
    <x v="0"/>
    <n v="-10"/>
    <n v="1413"/>
    <n v="0"/>
    <n v="0"/>
    <n v="1088.72"/>
    <n v="2501.7199999999998"/>
    <s v="Stayed"/>
    <x v="0"/>
    <s v="other"/>
    <n v="0"/>
    <s v="&lt;20"/>
    <n v="0"/>
    <x v="1"/>
    <x v="0"/>
  </r>
  <r>
    <s v="26069-AND"/>
    <x v="1"/>
    <n v="25"/>
    <s v="No"/>
    <x v="10"/>
    <n v="2"/>
    <n v="17"/>
    <s v="None"/>
    <x v="0"/>
    <s v="No"/>
    <x v="1"/>
    <s v="No"/>
    <x v="0"/>
    <s v="No"/>
    <x v="0"/>
    <s v="No"/>
    <x v="1"/>
    <s v="No"/>
    <s v="No"/>
    <s v="No"/>
    <x v="0"/>
    <s v="No"/>
    <x v="0"/>
    <n v="19.55"/>
    <n v="280.85000000000002"/>
    <n v="0"/>
    <n v="0"/>
    <n v="721.14"/>
    <n v="1001.99"/>
    <s v="Stayed"/>
    <x v="0"/>
    <s v="other"/>
    <n v="0"/>
    <s v="&lt;20"/>
    <n v="0"/>
    <x v="2"/>
    <x v="1"/>
  </r>
  <r>
    <s v="49078-MAH"/>
    <x v="1"/>
    <n v="56"/>
    <s v="Yes"/>
    <x v="1"/>
    <n v="1"/>
    <n v="25"/>
    <s v="None"/>
    <x v="0"/>
    <s v="Yes"/>
    <x v="0"/>
    <s v="DSL"/>
    <x v="1"/>
    <s v="No"/>
    <x v="1"/>
    <s v="Yes"/>
    <x v="0"/>
    <s v="Yes"/>
    <s v="Yes"/>
    <s v="No"/>
    <x v="2"/>
    <s v="No"/>
    <x v="1"/>
    <n v="87.1"/>
    <n v="4735.2"/>
    <n v="0"/>
    <n v="80"/>
    <n v="1001.16"/>
    <n v="5816.36"/>
    <s v="Stayed"/>
    <x v="0"/>
    <s v="other"/>
    <n v="0"/>
    <s v="50-100"/>
    <n v="0"/>
    <x v="1"/>
    <x v="0"/>
  </r>
  <r>
    <s v="75841-TAM"/>
    <x v="1"/>
    <n v="51"/>
    <s v="Yes"/>
    <x v="4"/>
    <n v="2"/>
    <n v="28"/>
    <s v="None"/>
    <x v="0"/>
    <s v="Yes"/>
    <x v="1"/>
    <s v="No"/>
    <x v="0"/>
    <s v="No"/>
    <x v="0"/>
    <s v="No"/>
    <x v="1"/>
    <s v="No"/>
    <s v="No"/>
    <s v="No"/>
    <x v="1"/>
    <s v="Yes"/>
    <x v="1"/>
    <n v="26.35"/>
    <n v="378.6"/>
    <n v="0"/>
    <n v="0"/>
    <n v="119.4"/>
    <n v="498"/>
    <s v="Stayed"/>
    <x v="0"/>
    <s v="other"/>
    <n v="0"/>
    <s v="20-50"/>
    <n v="0"/>
    <x v="1"/>
    <x v="0"/>
  </r>
  <r>
    <s v="48298-PUN"/>
    <x v="1"/>
    <n v="52"/>
    <s v="No"/>
    <x v="13"/>
    <n v="8"/>
    <n v="1"/>
    <s v="Deal 4"/>
    <x v="0"/>
    <s v="No"/>
    <x v="0"/>
    <s v="Fiber Optic"/>
    <x v="1"/>
    <s v="No"/>
    <x v="0"/>
    <s v="No"/>
    <x v="1"/>
    <s v="No"/>
    <s v="No"/>
    <s v="Yes"/>
    <x v="1"/>
    <s v="No"/>
    <x v="1"/>
    <n v="75"/>
    <n v="1573.95"/>
    <n v="0"/>
    <n v="0"/>
    <n v="854.04"/>
    <n v="2427.9899999999998"/>
    <s v="Stayed"/>
    <x v="0"/>
    <s v="other"/>
    <n v="0"/>
    <s v="50-100"/>
    <n v="0"/>
    <x v="1"/>
    <x v="4"/>
  </r>
  <r>
    <s v="23332-ODI"/>
    <x v="1"/>
    <n v="36"/>
    <s v="No"/>
    <x v="19"/>
    <n v="1"/>
    <n v="17"/>
    <s v="None"/>
    <x v="0"/>
    <s v="Yes"/>
    <x v="0"/>
    <s v="Fiber Optic"/>
    <x v="0"/>
    <s v="No"/>
    <x v="0"/>
    <s v="No"/>
    <x v="0"/>
    <s v="No"/>
    <s v="No"/>
    <s v="Yes"/>
    <x v="1"/>
    <s v="Yes"/>
    <x v="1"/>
    <n v="84.45"/>
    <n v="1059.55"/>
    <n v="0"/>
    <n v="0"/>
    <n v="148.32"/>
    <n v="1207.8699999999999"/>
    <s v="Churned"/>
    <x v="2"/>
    <s v="Limited range of services"/>
    <n v="1"/>
    <s v="50-100"/>
    <n v="0"/>
    <x v="0"/>
    <x v="1"/>
  </r>
  <r>
    <s v="75936-WES"/>
    <x v="1"/>
    <n v="58"/>
    <s v="Yes"/>
    <x v="2"/>
    <n v="13"/>
    <n v="29"/>
    <s v="None"/>
    <x v="1"/>
    <s v="No"/>
    <x v="0"/>
    <s v="DSL"/>
    <x v="0"/>
    <s v="Yes"/>
    <x v="0"/>
    <s v="No"/>
    <x v="0"/>
    <s v="Yes"/>
    <s v="Yes"/>
    <s v="No"/>
    <x v="0"/>
    <s v="Yes"/>
    <x v="1"/>
    <n v="51.8"/>
    <n v="2541.25"/>
    <n v="0"/>
    <n v="50"/>
    <n v="0"/>
    <n v="2591.25"/>
    <s v="Churned"/>
    <x v="0"/>
    <s v="Moved"/>
    <n v="1"/>
    <s v="50-100"/>
    <n v="0"/>
    <x v="1"/>
    <x v="0"/>
  </r>
  <r>
    <s v="59386-JAM"/>
    <x v="1"/>
    <n v="28"/>
    <s v="No"/>
    <x v="16"/>
    <n v="1"/>
    <n v="13"/>
    <s v="None"/>
    <x v="1"/>
    <s v="No"/>
    <x v="0"/>
    <s v="Cable"/>
    <x v="0"/>
    <s v="No"/>
    <x v="0"/>
    <s v="No"/>
    <x v="0"/>
    <s v="Yes"/>
    <s v="Yes"/>
    <s v="Yes"/>
    <x v="1"/>
    <s v="No"/>
    <x v="1"/>
    <n v="44.6"/>
    <n v="97.1"/>
    <n v="0"/>
    <n v="0"/>
    <n v="0"/>
    <n v="97.1"/>
    <s v="Churned"/>
    <x v="1"/>
    <s v="Competitor made better offer"/>
    <n v="1"/>
    <s v="20-50"/>
    <n v="0"/>
    <x v="2"/>
    <x v="1"/>
  </r>
  <r>
    <s v="28378-MAD"/>
    <x v="1"/>
    <n v="65"/>
    <s v="No"/>
    <x v="11"/>
    <n v="12"/>
    <n v="1"/>
    <s v="Deal 5"/>
    <x v="0"/>
    <s v="No"/>
    <x v="1"/>
    <s v="No"/>
    <x v="0"/>
    <s v="No"/>
    <x v="0"/>
    <s v="No"/>
    <x v="1"/>
    <s v="No"/>
    <s v="No"/>
    <s v="No"/>
    <x v="1"/>
    <s v="No"/>
    <x v="1"/>
    <n v="19.45"/>
    <n v="19.45"/>
    <n v="0"/>
    <n v="0"/>
    <n v="46.59"/>
    <n v="66.040000000000006"/>
    <s v="Joined"/>
    <x v="0"/>
    <s v="other"/>
    <n v="0"/>
    <s v="&lt;20"/>
    <n v="1"/>
    <x v="1"/>
    <x v="4"/>
  </r>
  <r>
    <s v="47511-AND"/>
    <x v="1"/>
    <n v="65"/>
    <s v="No"/>
    <x v="10"/>
    <n v="1"/>
    <n v="20"/>
    <s v="Deal 3"/>
    <x v="0"/>
    <s v="Yes"/>
    <x v="0"/>
    <s v="DSL"/>
    <x v="1"/>
    <s v="No"/>
    <x v="0"/>
    <s v="No"/>
    <x v="1"/>
    <s v="No"/>
    <s v="No"/>
    <s v="Yes"/>
    <x v="1"/>
    <s v="No"/>
    <x v="1"/>
    <n v="54.75"/>
    <n v="1338.15"/>
    <n v="0"/>
    <n v="0"/>
    <n v="414.48"/>
    <n v="1752.63"/>
    <s v="Churned"/>
    <x v="4"/>
    <s v="Attitude of support person"/>
    <n v="1"/>
    <s v="50-100"/>
    <n v="0"/>
    <x v="1"/>
    <x v="2"/>
  </r>
  <r>
    <s v="85208-TAM"/>
    <x v="1"/>
    <n v="37"/>
    <s v="Yes"/>
    <x v="4"/>
    <n v="6"/>
    <n v="31"/>
    <s v="Deal 2"/>
    <x v="0"/>
    <s v="Yes"/>
    <x v="0"/>
    <s v="Cable"/>
    <x v="1"/>
    <s v="Yes"/>
    <x v="1"/>
    <s v="No"/>
    <x v="1"/>
    <s v="Yes"/>
    <s v="Yes"/>
    <s v="Yes"/>
    <x v="0"/>
    <s v="No"/>
    <x v="1"/>
    <n v="74.099999999999994"/>
    <n v="3833.95"/>
    <n v="0"/>
    <n v="0"/>
    <n v="1968.42"/>
    <n v="5802.37"/>
    <s v="Stayed"/>
    <x v="0"/>
    <s v="other"/>
    <n v="0"/>
    <s v="50-100"/>
    <n v="0"/>
    <x v="0"/>
    <x v="0"/>
  </r>
  <r>
    <s v="58079-MAH"/>
    <x v="0"/>
    <n v="56"/>
    <s v="No"/>
    <x v="1"/>
    <n v="6"/>
    <n v="29"/>
    <s v="None"/>
    <x v="0"/>
    <s v="Yes"/>
    <x v="0"/>
    <s v="Fiber Optic"/>
    <x v="0"/>
    <s v="No"/>
    <x v="1"/>
    <s v="Yes"/>
    <x v="1"/>
    <s v="No"/>
    <s v="No"/>
    <s v="Yes"/>
    <x v="1"/>
    <s v="Yes"/>
    <x v="0"/>
    <n v="85.9"/>
    <n v="3729.75"/>
    <n v="0"/>
    <n v="0"/>
    <n v="864.36"/>
    <n v="4594.1099999999997"/>
    <s v="Stayed"/>
    <x v="0"/>
    <s v="other"/>
    <n v="0"/>
    <s v="50-100"/>
    <n v="0"/>
    <x v="1"/>
    <x v="0"/>
  </r>
  <r>
    <s v="66938-WES"/>
    <x v="0"/>
    <n v="73"/>
    <s v="Yes"/>
    <x v="2"/>
    <n v="14"/>
    <n v="11"/>
    <s v="None"/>
    <x v="0"/>
    <s v="No"/>
    <x v="0"/>
    <s v="DSL"/>
    <x v="1"/>
    <s v="Yes"/>
    <x v="1"/>
    <s v="Yes"/>
    <x v="0"/>
    <s v="Yes"/>
    <s v="No"/>
    <s v="Yes"/>
    <x v="2"/>
    <s v="Yes"/>
    <x v="1"/>
    <n v="85.65"/>
    <n v="4824.45"/>
    <n v="0"/>
    <n v="0"/>
    <n v="1774.08"/>
    <n v="6598.53"/>
    <s v="Stayed"/>
    <x v="0"/>
    <s v="other"/>
    <n v="0"/>
    <s v="50-100"/>
    <n v="0"/>
    <x v="1"/>
    <x v="3"/>
  </r>
  <r>
    <s v="67441-RAJ"/>
    <x v="0"/>
    <n v="26"/>
    <s v="No"/>
    <x v="8"/>
    <n v="0"/>
    <n v="16"/>
    <s v="Deal 3"/>
    <x v="1"/>
    <s v="No"/>
    <x v="0"/>
    <s v="DSL"/>
    <x v="0"/>
    <s v="No"/>
    <x v="0"/>
    <s v="Yes"/>
    <x v="1"/>
    <s v="No"/>
    <s v="No"/>
    <s v="Yes"/>
    <x v="1"/>
    <s v="Yes"/>
    <x v="0"/>
    <n v="30.1"/>
    <n v="810.85"/>
    <n v="0"/>
    <n v="0"/>
    <n v="0"/>
    <n v="810.85"/>
    <s v="Stayed"/>
    <x v="0"/>
    <s v="other"/>
    <n v="0"/>
    <s v="20-50"/>
    <n v="0"/>
    <x v="2"/>
    <x v="1"/>
  </r>
  <r>
    <s v="69607-TAM"/>
    <x v="0"/>
    <n v="44"/>
    <s v="No"/>
    <x v="4"/>
    <n v="14"/>
    <n v="31"/>
    <s v="None"/>
    <x v="0"/>
    <s v="No"/>
    <x v="1"/>
    <s v="No"/>
    <x v="0"/>
    <s v="No"/>
    <x v="0"/>
    <s v="No"/>
    <x v="1"/>
    <s v="No"/>
    <s v="No"/>
    <s v="No"/>
    <x v="1"/>
    <s v="No"/>
    <x v="2"/>
    <n v="19.7"/>
    <n v="111.65"/>
    <n v="0"/>
    <n v="0"/>
    <n v="166.68"/>
    <n v="278.33"/>
    <s v="Stayed"/>
    <x v="0"/>
    <s v="other"/>
    <n v="0"/>
    <s v="&lt;20"/>
    <n v="0"/>
    <x v="0"/>
    <x v="0"/>
  </r>
  <r>
    <s v="96244-AND"/>
    <x v="0"/>
    <n v="31"/>
    <s v="Yes"/>
    <x v="10"/>
    <n v="0"/>
    <n v="36"/>
    <s v="None"/>
    <x v="0"/>
    <s v="No"/>
    <x v="0"/>
    <s v="DSL"/>
    <x v="0"/>
    <s v="No"/>
    <x v="0"/>
    <s v="Yes"/>
    <x v="1"/>
    <s v="No"/>
    <s v="No"/>
    <s v="Yes"/>
    <x v="1"/>
    <s v="Yes"/>
    <x v="2"/>
    <n v="49.9"/>
    <n v="49.9"/>
    <n v="0"/>
    <n v="0"/>
    <n v="39.6"/>
    <n v="89.5"/>
    <s v="Churned"/>
    <x v="3"/>
    <s v="Extra data charges"/>
    <n v="1"/>
    <s v="20-50"/>
    <n v="0"/>
    <x v="2"/>
    <x v="0"/>
  </r>
  <r>
    <s v="73264-BIH"/>
    <x v="1"/>
    <n v="49"/>
    <s v="Yes"/>
    <x v="9"/>
    <n v="2"/>
    <n v="28"/>
    <s v="None"/>
    <x v="0"/>
    <s v="Yes"/>
    <x v="0"/>
    <s v="Fiber Optic"/>
    <x v="0"/>
    <s v="No"/>
    <x v="0"/>
    <s v="No"/>
    <x v="1"/>
    <s v="No"/>
    <s v="No"/>
    <s v="Yes"/>
    <x v="1"/>
    <s v="Yes"/>
    <x v="1"/>
    <n v="76.5"/>
    <n v="837.95"/>
    <n v="0"/>
    <n v="0"/>
    <n v="171.6"/>
    <n v="1009.55"/>
    <s v="Churned"/>
    <x v="2"/>
    <s v="Network reliability"/>
    <n v="1"/>
    <s v="50-100"/>
    <n v="0"/>
    <x v="0"/>
    <x v="0"/>
  </r>
  <r>
    <s v="79473-PUN"/>
    <x v="0"/>
    <n v="59"/>
    <s v="Yes"/>
    <x v="13"/>
    <n v="2"/>
    <n v="11"/>
    <s v="None"/>
    <x v="0"/>
    <s v="Yes"/>
    <x v="0"/>
    <s v="Fiber Optic"/>
    <x v="0"/>
    <s v="No"/>
    <x v="1"/>
    <s v="No"/>
    <x v="1"/>
    <s v="No"/>
    <s v="No"/>
    <s v="Yes"/>
    <x v="1"/>
    <s v="Yes"/>
    <x v="0"/>
    <n v="78.95"/>
    <n v="2839.65"/>
    <n v="0"/>
    <n v="0"/>
    <n v="1387.13"/>
    <n v="4226.78"/>
    <s v="Churned"/>
    <x v="1"/>
    <s v="Competitor offered higher download speeds"/>
    <n v="1"/>
    <s v="50-100"/>
    <n v="0"/>
    <x v="1"/>
    <x v="3"/>
  </r>
  <r>
    <s v="31674-UTT"/>
    <x v="1"/>
    <n v="75"/>
    <s v="No"/>
    <x v="7"/>
    <n v="15"/>
    <n v="7"/>
    <s v="Deal 2"/>
    <x v="0"/>
    <s v="Yes"/>
    <x v="0"/>
    <s v="Fiber Optic"/>
    <x v="1"/>
    <s v="Yes"/>
    <x v="1"/>
    <s v="Yes"/>
    <x v="1"/>
    <s v="No"/>
    <s v="No"/>
    <s v="Yes"/>
    <x v="0"/>
    <s v="No"/>
    <x v="1"/>
    <n v="95.65"/>
    <n v="5471.75"/>
    <n v="21.71"/>
    <n v="0"/>
    <n v="646.79999999999995"/>
    <n v="6096.84"/>
    <s v="Stayed"/>
    <x v="0"/>
    <s v="other"/>
    <n v="0"/>
    <s v="50-100"/>
    <n v="0"/>
    <x v="1"/>
    <x v="3"/>
  </r>
  <r>
    <s v="81582-UTT"/>
    <x v="1"/>
    <n v="34"/>
    <s v="Yes"/>
    <x v="7"/>
    <n v="4"/>
    <n v="1"/>
    <s v="None"/>
    <x v="0"/>
    <s v="No"/>
    <x v="0"/>
    <s v="DSL"/>
    <x v="1"/>
    <s v="No"/>
    <x v="0"/>
    <s v="No"/>
    <x v="1"/>
    <s v="Yes"/>
    <s v="Yes"/>
    <s v="Yes"/>
    <x v="0"/>
    <s v="Yes"/>
    <x v="1"/>
    <n v="59.1"/>
    <n v="369.25"/>
    <n v="0"/>
    <n v="0"/>
    <n v="47.81"/>
    <n v="417.06"/>
    <s v="Stayed"/>
    <x v="0"/>
    <s v="other"/>
    <n v="0"/>
    <s v="50-100"/>
    <n v="0"/>
    <x v="2"/>
    <x v="4"/>
  </r>
  <r>
    <s v="61027-DEL"/>
    <x v="0"/>
    <n v="74"/>
    <s v="No"/>
    <x v="0"/>
    <n v="6"/>
    <n v="36"/>
    <s v="None"/>
    <x v="0"/>
    <s v="Yes"/>
    <x v="0"/>
    <s v="Fiber Optic"/>
    <x v="0"/>
    <s v="Yes"/>
    <x v="1"/>
    <s v="Yes"/>
    <x v="0"/>
    <s v="Yes"/>
    <s v="No"/>
    <s v="Yes"/>
    <x v="0"/>
    <s v="No"/>
    <x v="0"/>
    <n v="110.9"/>
    <n v="7432.05"/>
    <n v="0"/>
    <n v="0"/>
    <n v="653.4"/>
    <n v="8085.45"/>
    <s v="Churned"/>
    <x v="4"/>
    <s v="Attitude of service provider"/>
    <n v="1"/>
    <s v="&gt;100"/>
    <n v="0"/>
    <x v="1"/>
    <x v="0"/>
  </r>
  <r>
    <s v="74471-AND"/>
    <x v="1"/>
    <n v="48"/>
    <s v="No"/>
    <x v="10"/>
    <n v="12"/>
    <n v="31"/>
    <s v="Deal 3"/>
    <x v="0"/>
    <s v="No"/>
    <x v="1"/>
    <s v="No"/>
    <x v="0"/>
    <s v="No"/>
    <x v="0"/>
    <s v="No"/>
    <x v="1"/>
    <s v="No"/>
    <s v="No"/>
    <s v="No"/>
    <x v="0"/>
    <s v="No"/>
    <x v="0"/>
    <n v="20.05"/>
    <n v="520.1"/>
    <n v="0"/>
    <n v="0"/>
    <n v="326.5"/>
    <n v="846.6"/>
    <s v="Stayed"/>
    <x v="0"/>
    <s v="other"/>
    <n v="0"/>
    <s v="20-50"/>
    <n v="0"/>
    <x v="0"/>
    <x v="0"/>
  </r>
  <r>
    <s v="48080-MAH"/>
    <x v="0"/>
    <n v="55"/>
    <s v="Yes"/>
    <x v="1"/>
    <n v="1"/>
    <n v="11"/>
    <s v="Deal 2"/>
    <x v="0"/>
    <s v="No"/>
    <x v="0"/>
    <s v="Cable"/>
    <x v="1"/>
    <s v="Yes"/>
    <x v="0"/>
    <s v="Yes"/>
    <x v="1"/>
    <s v="No"/>
    <s v="No"/>
    <s v="Yes"/>
    <x v="2"/>
    <s v="Yes"/>
    <x v="1"/>
    <n v="59.75"/>
    <n v="3450.15"/>
    <n v="0"/>
    <n v="0"/>
    <n v="2809.53"/>
    <n v="6259.68"/>
    <s v="Stayed"/>
    <x v="0"/>
    <s v="other"/>
    <n v="0"/>
    <s v="50-100"/>
    <n v="0"/>
    <x v="1"/>
    <x v="3"/>
  </r>
  <r>
    <s v="87760-BIH"/>
    <x v="1"/>
    <n v="48"/>
    <s v="No"/>
    <x v="9"/>
    <n v="11"/>
    <n v="33"/>
    <s v="None"/>
    <x v="0"/>
    <s v="No"/>
    <x v="1"/>
    <s v="No"/>
    <x v="0"/>
    <s v="No"/>
    <x v="0"/>
    <s v="No"/>
    <x v="1"/>
    <s v="No"/>
    <s v="No"/>
    <s v="No"/>
    <x v="2"/>
    <s v="No"/>
    <x v="0"/>
    <n v="20.05"/>
    <n v="1016.7"/>
    <n v="0"/>
    <n v="0"/>
    <n v="67.680000000000007"/>
    <n v="1084.3800000000001"/>
    <s v="Stayed"/>
    <x v="0"/>
    <s v="other"/>
    <n v="0"/>
    <s v="20-50"/>
    <n v="0"/>
    <x v="0"/>
    <x v="0"/>
  </r>
  <r>
    <s v="85022-MAD"/>
    <x v="1"/>
    <n v="76"/>
    <s v="Yes"/>
    <x v="11"/>
    <n v="6"/>
    <n v="21"/>
    <s v="None"/>
    <x v="1"/>
    <s v="No"/>
    <x v="0"/>
    <s v="DSL"/>
    <x v="0"/>
    <s v="Yes"/>
    <x v="0"/>
    <s v="No"/>
    <x v="1"/>
    <s v="No"/>
    <s v="No"/>
    <s v="Yes"/>
    <x v="2"/>
    <s v="Yes"/>
    <x v="0"/>
    <n v="29.35"/>
    <n v="381.2"/>
    <n v="38.979999999999997"/>
    <n v="0"/>
    <n v="0"/>
    <n v="342.22"/>
    <s v="Stayed"/>
    <x v="0"/>
    <s v="other"/>
    <n v="0"/>
    <s v="20-50"/>
    <n v="0"/>
    <x v="1"/>
    <x v="2"/>
  </r>
  <r>
    <s v="19440-BIH"/>
    <x v="1"/>
    <n v="41"/>
    <s v="Yes"/>
    <x v="9"/>
    <n v="9"/>
    <n v="10"/>
    <s v="None"/>
    <x v="0"/>
    <s v="No"/>
    <x v="0"/>
    <s v="Cable"/>
    <x v="0"/>
    <s v="No"/>
    <x v="0"/>
    <s v="No"/>
    <x v="1"/>
    <s v="No"/>
    <s v="No"/>
    <s v="No"/>
    <x v="0"/>
    <s v="Yes"/>
    <x v="0"/>
    <n v="44.1"/>
    <n v="2413.0500000000002"/>
    <n v="0"/>
    <n v="150"/>
    <n v="1313.7"/>
    <n v="3876.75"/>
    <s v="Stayed"/>
    <x v="0"/>
    <s v="other"/>
    <n v="0"/>
    <s v="20-50"/>
    <n v="0"/>
    <x v="0"/>
    <x v="3"/>
  </r>
  <r>
    <s v="18027-UTT"/>
    <x v="1"/>
    <n v="58"/>
    <s v="Yes"/>
    <x v="7"/>
    <n v="15"/>
    <n v="30"/>
    <s v="Deal 5"/>
    <x v="0"/>
    <s v="No"/>
    <x v="1"/>
    <s v="No"/>
    <x v="0"/>
    <s v="No"/>
    <x v="0"/>
    <s v="No"/>
    <x v="1"/>
    <s v="No"/>
    <s v="No"/>
    <s v="No"/>
    <x v="1"/>
    <s v="Yes"/>
    <x v="0"/>
    <n v="19.899999999999999"/>
    <n v="33.700000000000003"/>
    <n v="0"/>
    <n v="0"/>
    <n v="7.64"/>
    <n v="41.34"/>
    <s v="Joined"/>
    <x v="0"/>
    <s v="other"/>
    <n v="0"/>
    <s v="&lt;20"/>
    <n v="1"/>
    <x v="1"/>
    <x v="0"/>
  </r>
  <r>
    <s v="21572-ASS"/>
    <x v="1"/>
    <n v="60"/>
    <s v="No"/>
    <x v="17"/>
    <n v="3"/>
    <n v="10"/>
    <s v="None"/>
    <x v="0"/>
    <s v="No"/>
    <x v="0"/>
    <s v="Fiber Optic"/>
    <x v="0"/>
    <s v="No"/>
    <x v="0"/>
    <s v="No"/>
    <x v="0"/>
    <s v="No"/>
    <s v="No"/>
    <s v="Yes"/>
    <x v="1"/>
    <s v="Yes"/>
    <x v="1"/>
    <n v="79"/>
    <n v="522.95000000000005"/>
    <n v="0"/>
    <n v="0"/>
    <n v="182.63"/>
    <n v="705.58"/>
    <s v="Churned"/>
    <x v="4"/>
    <s v="Attitude of support person"/>
    <n v="1"/>
    <s v="50-100"/>
    <n v="0"/>
    <x v="1"/>
    <x v="3"/>
  </r>
  <r>
    <s v="41494-HAR"/>
    <x v="1"/>
    <n v="19"/>
    <s v="Yes"/>
    <x v="15"/>
    <n v="3"/>
    <n v="12"/>
    <s v="Deal 2"/>
    <x v="0"/>
    <s v="Yes"/>
    <x v="0"/>
    <s v="Cable"/>
    <x v="1"/>
    <s v="No"/>
    <x v="0"/>
    <s v="Yes"/>
    <x v="0"/>
    <s v="Yes"/>
    <s v="Yes"/>
    <s v="Yes"/>
    <x v="2"/>
    <s v="Yes"/>
    <x v="0"/>
    <n v="79.75"/>
    <n v="4217.8"/>
    <n v="0"/>
    <n v="0"/>
    <n v="1516.32"/>
    <n v="5734.12"/>
    <s v="Stayed"/>
    <x v="0"/>
    <s v="other"/>
    <n v="0"/>
    <s v="50-100"/>
    <n v="0"/>
    <x v="3"/>
    <x v="1"/>
  </r>
  <r>
    <s v="64053-JAM"/>
    <x v="0"/>
    <n v="52"/>
    <s v="No"/>
    <x v="16"/>
    <n v="4"/>
    <n v="7"/>
    <s v="Deal 1"/>
    <x v="0"/>
    <s v="Yes"/>
    <x v="0"/>
    <s v="Cable"/>
    <x v="1"/>
    <s v="Yes"/>
    <x v="1"/>
    <s v="Yes"/>
    <x v="0"/>
    <s v="No"/>
    <s v="No"/>
    <s v="Yes"/>
    <x v="2"/>
    <s v="Yes"/>
    <x v="1"/>
    <n v="79.25"/>
    <n v="5731.85"/>
    <n v="0"/>
    <n v="0"/>
    <n v="1957.9"/>
    <n v="7689.75"/>
    <s v="Stayed"/>
    <x v="0"/>
    <s v="other"/>
    <n v="0"/>
    <s v="50-100"/>
    <n v="0"/>
    <x v="1"/>
    <x v="3"/>
  </r>
  <r>
    <s v="64388-JHA"/>
    <x v="0"/>
    <n v="36"/>
    <s v="No"/>
    <x v="14"/>
    <n v="13"/>
    <n v="24"/>
    <s v="None"/>
    <x v="0"/>
    <s v="No"/>
    <x v="0"/>
    <s v="DSL"/>
    <x v="1"/>
    <s v="No"/>
    <x v="0"/>
    <s v="No"/>
    <x v="1"/>
    <s v="No"/>
    <s v="No"/>
    <s v="No"/>
    <x v="1"/>
    <s v="Yes"/>
    <x v="0"/>
    <n v="48.8"/>
    <n v="1054.5999999999999"/>
    <n v="0"/>
    <n v="20"/>
    <n v="86.9"/>
    <n v="1161.5"/>
    <s v="Churned"/>
    <x v="1"/>
    <s v="Competitor made better offer"/>
    <n v="1"/>
    <s v="20-50"/>
    <n v="0"/>
    <x v="0"/>
    <x v="0"/>
  </r>
  <r>
    <s v="64722-WES"/>
    <x v="1"/>
    <n v="81"/>
    <s v="Yes"/>
    <x v="2"/>
    <n v="8"/>
    <n v="2"/>
    <s v="None"/>
    <x v="0"/>
    <s v="Yes"/>
    <x v="0"/>
    <s v="Fiber Optic"/>
    <x v="1"/>
    <s v="Yes"/>
    <x v="1"/>
    <s v="No"/>
    <x v="0"/>
    <s v="No"/>
    <s v="No"/>
    <s v="Yes"/>
    <x v="1"/>
    <s v="Yes"/>
    <x v="1"/>
    <n v="100.7"/>
    <n v="4541.2"/>
    <n v="46.64"/>
    <n v="0"/>
    <n v="2259.06"/>
    <n v="6753.62"/>
    <s v="Churned"/>
    <x v="2"/>
    <s v="Product dissatisfaction"/>
    <n v="1"/>
    <s v="&gt;100"/>
    <n v="0"/>
    <x v="1"/>
    <x v="4"/>
  </r>
  <r>
    <s v="66574-MAH"/>
    <x v="1"/>
    <n v="29"/>
    <s v="No"/>
    <x v="1"/>
    <n v="4"/>
    <n v="22"/>
    <s v="Deal 2"/>
    <x v="0"/>
    <s v="No"/>
    <x v="1"/>
    <s v="No"/>
    <x v="0"/>
    <s v="No"/>
    <x v="0"/>
    <s v="No"/>
    <x v="1"/>
    <s v="No"/>
    <s v="No"/>
    <s v="No"/>
    <x v="2"/>
    <s v="No"/>
    <x v="1"/>
    <n v="19.350000000000001"/>
    <n v="1263.8499999999999"/>
    <n v="0"/>
    <n v="0"/>
    <n v="2635.92"/>
    <n v="3899.77"/>
    <s v="Stayed"/>
    <x v="0"/>
    <s v="other"/>
    <n v="0"/>
    <s v="&lt;20"/>
    <n v="0"/>
    <x v="2"/>
    <x v="2"/>
  </r>
  <r>
    <s v="59601-HAR"/>
    <x v="0"/>
    <n v="60"/>
    <s v="Yes"/>
    <x v="15"/>
    <n v="7"/>
    <n v="6"/>
    <s v="None"/>
    <x v="0"/>
    <s v="No"/>
    <x v="1"/>
    <s v="No"/>
    <x v="0"/>
    <s v="No"/>
    <x v="0"/>
    <s v="No"/>
    <x v="1"/>
    <s v="No"/>
    <s v="No"/>
    <s v="No"/>
    <x v="2"/>
    <s v="No"/>
    <x v="0"/>
    <n v="19.850000000000001"/>
    <n v="198.5"/>
    <n v="0"/>
    <n v="0"/>
    <n v="155.1"/>
    <n v="353.6"/>
    <s v="Stayed"/>
    <x v="0"/>
    <s v="other"/>
    <n v="0"/>
    <s v="&lt;20"/>
    <n v="0"/>
    <x v="1"/>
    <x v="3"/>
  </r>
  <r>
    <s v="83549-GUJ"/>
    <x v="1"/>
    <n v="47"/>
    <s v="Yes"/>
    <x v="6"/>
    <n v="4"/>
    <n v="32"/>
    <s v="None"/>
    <x v="0"/>
    <s v="No"/>
    <x v="1"/>
    <s v="No"/>
    <x v="0"/>
    <s v="No"/>
    <x v="0"/>
    <s v="No"/>
    <x v="1"/>
    <s v="No"/>
    <s v="No"/>
    <s v="No"/>
    <x v="2"/>
    <s v="Yes"/>
    <x v="1"/>
    <n v="-3"/>
    <n v="1092.3499999999999"/>
    <n v="0"/>
    <n v="0"/>
    <n v="2264.2199999999998"/>
    <n v="3356.57"/>
    <s v="Stayed"/>
    <x v="0"/>
    <s v="other"/>
    <n v="0"/>
    <s v="&lt;20"/>
    <n v="0"/>
    <x v="0"/>
    <x v="0"/>
  </r>
  <r>
    <s v="59408-AND"/>
    <x v="0"/>
    <n v="27"/>
    <s v="Yes"/>
    <x v="10"/>
    <n v="14"/>
    <n v="8"/>
    <s v="Deal 4"/>
    <x v="0"/>
    <s v="No"/>
    <x v="1"/>
    <s v="No"/>
    <x v="0"/>
    <s v="No"/>
    <x v="0"/>
    <s v="No"/>
    <x v="1"/>
    <s v="No"/>
    <s v="No"/>
    <s v="No"/>
    <x v="0"/>
    <s v="No"/>
    <x v="2"/>
    <n v="19.5"/>
    <n v="226.8"/>
    <n v="0"/>
    <n v="0"/>
    <n v="368.28"/>
    <n v="595.08000000000004"/>
    <s v="Stayed"/>
    <x v="0"/>
    <s v="other"/>
    <n v="0"/>
    <s v="&lt;20"/>
    <n v="0"/>
    <x v="2"/>
    <x v="3"/>
  </r>
  <r>
    <s v="33718-MAH"/>
    <x v="0"/>
    <n v="32"/>
    <s v="Yes"/>
    <x v="1"/>
    <n v="1"/>
    <n v="3"/>
    <s v="Deal 1"/>
    <x v="0"/>
    <s v="Yes"/>
    <x v="0"/>
    <s v="DSL"/>
    <x v="1"/>
    <s v="Yes"/>
    <x v="1"/>
    <s v="Yes"/>
    <x v="1"/>
    <s v="Yes"/>
    <s v="Yes"/>
    <s v="Yes"/>
    <x v="2"/>
    <s v="Yes"/>
    <x v="0"/>
    <n v="80.099999999999994"/>
    <n v="5585.4"/>
    <n v="0"/>
    <n v="0"/>
    <n v="778.87"/>
    <n v="6364.27"/>
    <s v="Stayed"/>
    <x v="0"/>
    <s v="other"/>
    <n v="0"/>
    <s v="50-100"/>
    <n v="0"/>
    <x v="2"/>
    <x v="4"/>
  </r>
  <r>
    <s v="27083-MAD"/>
    <x v="0"/>
    <n v="65"/>
    <s v="Yes"/>
    <x v="11"/>
    <n v="14"/>
    <n v="1"/>
    <s v="None"/>
    <x v="0"/>
    <s v="No"/>
    <x v="0"/>
    <s v="Fiber Optic"/>
    <x v="1"/>
    <s v="No"/>
    <x v="1"/>
    <s v="Yes"/>
    <x v="1"/>
    <s v="No"/>
    <s v="No"/>
    <s v="Yes"/>
    <x v="0"/>
    <s v="Yes"/>
    <x v="1"/>
    <n v="84.25"/>
    <n v="3539.25"/>
    <n v="0"/>
    <n v="0"/>
    <n v="653.6"/>
    <n v="4192.8500000000004"/>
    <s v="Stayed"/>
    <x v="0"/>
    <s v="other"/>
    <n v="0"/>
    <s v="50-100"/>
    <n v="0"/>
    <x v="1"/>
    <x v="4"/>
  </r>
  <r>
    <s v="86777-HAR"/>
    <x v="0"/>
    <n v="75"/>
    <s v="No"/>
    <x v="15"/>
    <n v="2"/>
    <n v="22"/>
    <s v="Deal 3"/>
    <x v="0"/>
    <s v="No"/>
    <x v="0"/>
    <s v="Cable"/>
    <x v="0"/>
    <s v="Yes"/>
    <x v="1"/>
    <s v="Yes"/>
    <x v="0"/>
    <s v="No"/>
    <s v="No"/>
    <s v="Yes"/>
    <x v="0"/>
    <s v="Yes"/>
    <x v="0"/>
    <n v="70.150000000000006"/>
    <n v="2497.35"/>
    <n v="0"/>
    <n v="0"/>
    <n v="218.5"/>
    <n v="2715.85"/>
    <s v="Churned"/>
    <x v="3"/>
    <s v="Lack of affordable download/upload speed"/>
    <n v="1"/>
    <s v="50-100"/>
    <n v="0"/>
    <x v="1"/>
    <x v="2"/>
  </r>
  <r>
    <s v="47441-TEL"/>
    <x v="1"/>
    <n v="70"/>
    <s v="Yes"/>
    <x v="5"/>
    <n v="8"/>
    <n v="4"/>
    <s v="None"/>
    <x v="0"/>
    <s v="No"/>
    <x v="0"/>
    <s v="Fiber Optic"/>
    <x v="0"/>
    <s v="No"/>
    <x v="1"/>
    <s v="No"/>
    <x v="0"/>
    <s v="No"/>
    <s v="No"/>
    <s v="Yes"/>
    <x v="1"/>
    <s v="No"/>
    <x v="1"/>
    <n v="86.55"/>
    <n v="1857.25"/>
    <n v="0"/>
    <n v="0"/>
    <n v="468.3"/>
    <n v="2325.5500000000002"/>
    <s v="Stayed"/>
    <x v="0"/>
    <s v="other"/>
    <n v="0"/>
    <s v="50-100"/>
    <n v="0"/>
    <x v="1"/>
    <x v="4"/>
  </r>
  <r>
    <s v="33124-TAM"/>
    <x v="1"/>
    <n v="53"/>
    <s v="No"/>
    <x v="4"/>
    <n v="15"/>
    <n v="26"/>
    <s v="None"/>
    <x v="0"/>
    <s v="No"/>
    <x v="0"/>
    <s v="Fiber Optic"/>
    <x v="0"/>
    <s v="No"/>
    <x v="0"/>
    <s v="No"/>
    <x v="1"/>
    <s v="No"/>
    <s v="No"/>
    <s v="Yes"/>
    <x v="1"/>
    <s v="Yes"/>
    <x v="1"/>
    <n v="69.2"/>
    <n v="69.2"/>
    <n v="0"/>
    <n v="0"/>
    <n v="10.08"/>
    <n v="79.28"/>
    <s v="Churned"/>
    <x v="2"/>
    <s v="Poor expertise of online support"/>
    <n v="1"/>
    <s v="50-100"/>
    <n v="0"/>
    <x v="1"/>
    <x v="0"/>
  </r>
  <r>
    <s v="85386-UTT"/>
    <x v="1"/>
    <n v="45"/>
    <s v="Yes"/>
    <x v="7"/>
    <n v="0"/>
    <n v="15"/>
    <s v="Deal 4"/>
    <x v="0"/>
    <s v="No"/>
    <x v="0"/>
    <s v="Fiber Optic"/>
    <x v="0"/>
    <s v="No"/>
    <x v="0"/>
    <s v="Yes"/>
    <x v="1"/>
    <s v="Yes"/>
    <s v="Yes"/>
    <s v="Yes"/>
    <x v="0"/>
    <s v="Yes"/>
    <x v="0"/>
    <n v="87.7"/>
    <n v="1725.95"/>
    <n v="0"/>
    <n v="0"/>
    <n v="819.09"/>
    <n v="2545.04"/>
    <s v="Stayed"/>
    <x v="0"/>
    <s v="other"/>
    <n v="0"/>
    <s v="50-100"/>
    <n v="0"/>
    <x v="0"/>
    <x v="1"/>
  </r>
  <r>
    <s v="81255-AND"/>
    <x v="1"/>
    <n v="32"/>
    <s v="Yes"/>
    <x v="10"/>
    <n v="1"/>
    <n v="35"/>
    <s v="Deal 2"/>
    <x v="0"/>
    <s v="Yes"/>
    <x v="0"/>
    <s v="Fiber Optic"/>
    <x v="1"/>
    <s v="Yes"/>
    <x v="1"/>
    <s v="Yes"/>
    <x v="0"/>
    <s v="Yes"/>
    <s v="Yes"/>
    <s v="Yes"/>
    <x v="2"/>
    <s v="No"/>
    <x v="1"/>
    <n v="113.75"/>
    <n v="6561.25"/>
    <n v="0"/>
    <n v="0"/>
    <n v="883.82"/>
    <n v="7445.07"/>
    <s v="Stayed"/>
    <x v="0"/>
    <s v="other"/>
    <n v="0"/>
    <s v="&gt;100"/>
    <n v="0"/>
    <x v="2"/>
    <x v="0"/>
  </r>
  <r>
    <s v="15757-HAR"/>
    <x v="1"/>
    <n v="41"/>
    <s v="No"/>
    <x v="15"/>
    <n v="6"/>
    <n v="23"/>
    <s v="None"/>
    <x v="0"/>
    <s v="No"/>
    <x v="0"/>
    <s v="DSL"/>
    <x v="0"/>
    <s v="No"/>
    <x v="0"/>
    <s v="No"/>
    <x v="1"/>
    <s v="No"/>
    <s v="No"/>
    <s v="Yes"/>
    <x v="1"/>
    <s v="Yes"/>
    <x v="0"/>
    <n v="44.15"/>
    <n v="44.15"/>
    <n v="0"/>
    <n v="0"/>
    <n v="8.77"/>
    <n v="52.92"/>
    <s v="Churned"/>
    <x v="0"/>
    <s v="Don't know"/>
    <n v="1"/>
    <s v="20-50"/>
    <n v="0"/>
    <x v="0"/>
    <x v="2"/>
  </r>
  <r>
    <s v="51507-BIH"/>
    <x v="1"/>
    <n v="34"/>
    <s v="No"/>
    <x v="9"/>
    <n v="0"/>
    <n v="25"/>
    <s v="Deal 1"/>
    <x v="0"/>
    <s v="Yes"/>
    <x v="0"/>
    <s v="Fiber Optic"/>
    <x v="1"/>
    <s v="Yes"/>
    <x v="1"/>
    <s v="Yes"/>
    <x v="0"/>
    <s v="No"/>
    <s v="No"/>
    <s v="No"/>
    <x v="2"/>
    <s v="Yes"/>
    <x v="1"/>
    <n v="103.95"/>
    <n v="7556.9"/>
    <n v="0"/>
    <n v="70"/>
    <n v="3187.44"/>
    <n v="10814.34"/>
    <s v="Stayed"/>
    <x v="0"/>
    <s v="other"/>
    <n v="0"/>
    <s v="&gt;100"/>
    <n v="0"/>
    <x v="2"/>
    <x v="0"/>
  </r>
  <r>
    <s v="39182-TAM"/>
    <x v="0"/>
    <n v="42"/>
    <s v="No"/>
    <x v="4"/>
    <n v="11"/>
    <n v="4"/>
    <s v="None"/>
    <x v="0"/>
    <s v="Yes"/>
    <x v="0"/>
    <s v="Fiber Optic"/>
    <x v="0"/>
    <s v="Yes"/>
    <x v="1"/>
    <s v="Yes"/>
    <x v="1"/>
    <s v="Yes"/>
    <s v="Yes"/>
    <s v="No"/>
    <x v="0"/>
    <s v="No"/>
    <x v="0"/>
    <n v="100.55"/>
    <n v="2830.45"/>
    <n v="0"/>
    <n v="100"/>
    <n v="1447.68"/>
    <n v="4378.13"/>
    <s v="Stayed"/>
    <x v="0"/>
    <s v="other"/>
    <n v="0"/>
    <s v="&gt;100"/>
    <n v="0"/>
    <x v="0"/>
    <x v="4"/>
  </r>
  <r>
    <s v="65804-BIH"/>
    <x v="1"/>
    <n v="20"/>
    <s v="No"/>
    <x v="9"/>
    <n v="8"/>
    <n v="1"/>
    <s v="None"/>
    <x v="1"/>
    <s v="No"/>
    <x v="0"/>
    <s v="Cable"/>
    <x v="1"/>
    <s v="No"/>
    <x v="1"/>
    <s v="Yes"/>
    <x v="1"/>
    <s v="No"/>
    <s v="No"/>
    <s v="Yes"/>
    <x v="2"/>
    <s v="No"/>
    <x v="0"/>
    <n v="40.65"/>
    <n v="1547.35"/>
    <n v="0"/>
    <n v="0"/>
    <n v="0"/>
    <n v="1547.35"/>
    <s v="Stayed"/>
    <x v="0"/>
    <s v="other"/>
    <n v="0"/>
    <s v="20-50"/>
    <n v="0"/>
    <x v="3"/>
    <x v="4"/>
  </r>
  <r>
    <s v="91824-DEL"/>
    <x v="1"/>
    <n v="22"/>
    <s v="Yes"/>
    <x v="0"/>
    <n v="7"/>
    <n v="1"/>
    <s v="None"/>
    <x v="0"/>
    <s v="No"/>
    <x v="0"/>
    <s v="Fiber Optic"/>
    <x v="0"/>
    <s v="No"/>
    <x v="0"/>
    <s v="No"/>
    <x v="1"/>
    <s v="No"/>
    <s v="Yes"/>
    <s v="Yes"/>
    <x v="1"/>
    <s v="Yes"/>
    <x v="1"/>
    <n v="69.599999999999994"/>
    <n v="69.599999999999994"/>
    <n v="0"/>
    <n v="0"/>
    <n v="14.19"/>
    <n v="83.79"/>
    <s v="Churned"/>
    <x v="1"/>
    <s v="Competitor made better offer"/>
    <n v="1"/>
    <s v="50-100"/>
    <n v="0"/>
    <x v="2"/>
    <x v="4"/>
  </r>
  <r>
    <s v="33958-BIH"/>
    <x v="1"/>
    <n v="43"/>
    <s v="Yes"/>
    <x v="9"/>
    <n v="10"/>
    <n v="19"/>
    <s v="None"/>
    <x v="0"/>
    <s v="No"/>
    <x v="1"/>
    <s v="No"/>
    <x v="0"/>
    <s v="No"/>
    <x v="0"/>
    <s v="No"/>
    <x v="1"/>
    <s v="No"/>
    <s v="No"/>
    <s v="No"/>
    <x v="0"/>
    <s v="No"/>
    <x v="0"/>
    <n v="20.350000000000001"/>
    <n v="176.3"/>
    <n v="0"/>
    <n v="0"/>
    <n v="174"/>
    <n v="350.3"/>
    <s v="Stayed"/>
    <x v="0"/>
    <s v="other"/>
    <n v="0"/>
    <s v="20-50"/>
    <n v="0"/>
    <x v="0"/>
    <x v="2"/>
  </r>
  <r>
    <s v="36599-BIH"/>
    <x v="1"/>
    <n v="40"/>
    <s v="No"/>
    <x v="9"/>
    <n v="0"/>
    <n v="29"/>
    <s v="None"/>
    <x v="0"/>
    <s v="No"/>
    <x v="0"/>
    <s v="Fiber Optic"/>
    <x v="0"/>
    <s v="No"/>
    <x v="1"/>
    <s v="Yes"/>
    <x v="1"/>
    <s v="No"/>
    <s v="No"/>
    <s v="Yes"/>
    <x v="2"/>
    <s v="Yes"/>
    <x v="1"/>
    <n v="80.45"/>
    <n v="3201.55"/>
    <n v="0"/>
    <n v="0"/>
    <n v="953.55"/>
    <n v="4155.1000000000004"/>
    <s v="Churned"/>
    <x v="2"/>
    <s v="Lack of self-service on Website"/>
    <n v="1"/>
    <s v="50-100"/>
    <n v="0"/>
    <x v="0"/>
    <x v="0"/>
  </r>
  <r>
    <s v="13035-KAR"/>
    <x v="1"/>
    <n v="80"/>
    <s v="Yes"/>
    <x v="3"/>
    <n v="2"/>
    <n v="33"/>
    <s v="None"/>
    <x v="0"/>
    <s v="Yes"/>
    <x v="0"/>
    <s v="Fiber Optic"/>
    <x v="0"/>
    <s v="No"/>
    <x v="0"/>
    <s v="No"/>
    <x v="0"/>
    <s v="Yes"/>
    <s v="No"/>
    <s v="Yes"/>
    <x v="1"/>
    <s v="Yes"/>
    <x v="1"/>
    <n v="-4"/>
    <n v="1614.7"/>
    <n v="0"/>
    <n v="0"/>
    <n v="65.11"/>
    <n v="1679.81"/>
    <s v="Stayed"/>
    <x v="0"/>
    <s v="other"/>
    <n v="0"/>
    <s v="&lt;20"/>
    <n v="0"/>
    <x v="1"/>
    <x v="0"/>
  </r>
  <r>
    <s v="35911-MAD"/>
    <x v="0"/>
    <n v="53"/>
    <s v="No"/>
    <x v="11"/>
    <n v="9"/>
    <n v="34"/>
    <s v="Deal 4"/>
    <x v="0"/>
    <s v="No"/>
    <x v="0"/>
    <s v="Cable"/>
    <x v="0"/>
    <s v="No"/>
    <x v="0"/>
    <s v="No"/>
    <x v="0"/>
    <s v="No"/>
    <s v="No"/>
    <s v="Yes"/>
    <x v="1"/>
    <s v="Yes"/>
    <x v="2"/>
    <n v="56.3"/>
    <n v="628.65"/>
    <n v="0"/>
    <n v="0"/>
    <n v="207.24"/>
    <n v="835.89"/>
    <s v="Stayed"/>
    <x v="0"/>
    <s v="other"/>
    <n v="0"/>
    <s v="50-100"/>
    <n v="0"/>
    <x v="1"/>
    <x v="0"/>
  </r>
  <r>
    <s v="53572-ASS"/>
    <x v="1"/>
    <n v="57"/>
    <s v="No"/>
    <x v="17"/>
    <n v="9"/>
    <n v="22"/>
    <s v="Deal 2"/>
    <x v="0"/>
    <s v="Yes"/>
    <x v="0"/>
    <s v="DSL"/>
    <x v="1"/>
    <s v="No"/>
    <x v="0"/>
    <s v="Yes"/>
    <x v="1"/>
    <s v="No"/>
    <s v="No"/>
    <s v="No"/>
    <x v="0"/>
    <s v="Yes"/>
    <x v="1"/>
    <n v="61.05"/>
    <n v="3478.75"/>
    <n v="0"/>
    <n v="0"/>
    <n v="1528.88"/>
    <n v="5007.63"/>
    <s v="Stayed"/>
    <x v="0"/>
    <s v="other"/>
    <n v="0"/>
    <s v="50-100"/>
    <n v="0"/>
    <x v="1"/>
    <x v="2"/>
  </r>
  <r>
    <s v="95872-TAM"/>
    <x v="1"/>
    <n v="26"/>
    <s v="Yes"/>
    <x v="4"/>
    <n v="7"/>
    <n v="34"/>
    <s v="None"/>
    <x v="0"/>
    <s v="No"/>
    <x v="0"/>
    <s v="Cable"/>
    <x v="1"/>
    <s v="No"/>
    <x v="0"/>
    <s v="Yes"/>
    <x v="1"/>
    <s v="No"/>
    <s v="No"/>
    <s v="Yes"/>
    <x v="1"/>
    <s v="No"/>
    <x v="1"/>
    <n v="55.7"/>
    <n v="3171.6"/>
    <n v="34.590000000000003"/>
    <n v="0"/>
    <n v="882.36"/>
    <n v="4019.37"/>
    <s v="Stayed"/>
    <x v="0"/>
    <s v="other"/>
    <n v="0"/>
    <s v="50-100"/>
    <n v="0"/>
    <x v="2"/>
    <x v="0"/>
  </r>
  <r>
    <s v="95759-ASS"/>
    <x v="1"/>
    <n v="60"/>
    <s v="No"/>
    <x v="17"/>
    <n v="11"/>
    <n v="27"/>
    <s v="None"/>
    <x v="0"/>
    <s v="No"/>
    <x v="1"/>
    <s v="No"/>
    <x v="0"/>
    <s v="No"/>
    <x v="0"/>
    <s v="No"/>
    <x v="1"/>
    <s v="No"/>
    <s v="No"/>
    <s v="No"/>
    <x v="2"/>
    <s v="No"/>
    <x v="1"/>
    <n v="20.149999999999999"/>
    <n v="1337.5"/>
    <n v="0"/>
    <n v="0"/>
    <n v="791.43"/>
    <n v="2128.9299999999998"/>
    <s v="Stayed"/>
    <x v="0"/>
    <s v="other"/>
    <n v="0"/>
    <s v="20-50"/>
    <n v="0"/>
    <x v="1"/>
    <x v="0"/>
  </r>
  <r>
    <s v="94418-TEL"/>
    <x v="1"/>
    <n v="42"/>
    <s v="Yes"/>
    <x v="5"/>
    <n v="7"/>
    <n v="5"/>
    <s v="None"/>
    <x v="0"/>
    <s v="Yes"/>
    <x v="0"/>
    <s v="DSL"/>
    <x v="1"/>
    <s v="No"/>
    <x v="1"/>
    <s v="No"/>
    <x v="0"/>
    <s v="Yes"/>
    <s v="Yes"/>
    <s v="Yes"/>
    <x v="0"/>
    <s v="Yes"/>
    <x v="1"/>
    <n v="78.55"/>
    <n v="1843.05"/>
    <n v="19.63"/>
    <n v="0"/>
    <n v="1124.24"/>
    <n v="2947.66"/>
    <s v="Stayed"/>
    <x v="0"/>
    <s v="other"/>
    <n v="0"/>
    <s v="50-100"/>
    <n v="0"/>
    <x v="0"/>
    <x v="4"/>
  </r>
  <r>
    <s v="59590-JHA"/>
    <x v="1"/>
    <n v="63"/>
    <s v="Yes"/>
    <x v="14"/>
    <n v="11"/>
    <n v="6"/>
    <s v="Deal 3"/>
    <x v="0"/>
    <s v="No"/>
    <x v="0"/>
    <s v="Fiber Optic"/>
    <x v="0"/>
    <s v="Yes"/>
    <x v="0"/>
    <s v="Yes"/>
    <x v="1"/>
    <s v="No"/>
    <s v="No"/>
    <s v="Yes"/>
    <x v="0"/>
    <s v="Yes"/>
    <x v="1"/>
    <n v="79.95"/>
    <n v="2684.85"/>
    <n v="0"/>
    <n v="0"/>
    <n v="1395.57"/>
    <n v="4080.42"/>
    <s v="Stayed"/>
    <x v="0"/>
    <s v="other"/>
    <n v="0"/>
    <s v="50-100"/>
    <n v="0"/>
    <x v="1"/>
    <x v="3"/>
  </r>
  <r>
    <s v="58784-ASS"/>
    <x v="1"/>
    <n v="80"/>
    <s v="Yes"/>
    <x v="17"/>
    <n v="2"/>
    <n v="29"/>
    <s v="None"/>
    <x v="0"/>
    <s v="No"/>
    <x v="0"/>
    <s v="DSL"/>
    <x v="0"/>
    <s v="No"/>
    <x v="0"/>
    <s v="No"/>
    <x v="1"/>
    <s v="No"/>
    <s v="No"/>
    <s v="No"/>
    <x v="1"/>
    <s v="No"/>
    <x v="1"/>
    <n v="45"/>
    <n v="127.1"/>
    <n v="0"/>
    <n v="10"/>
    <n v="90.42"/>
    <n v="227.52"/>
    <s v="Churned"/>
    <x v="1"/>
    <s v="Competitor made better offer"/>
    <n v="1"/>
    <s v="20-50"/>
    <n v="0"/>
    <x v="1"/>
    <x v="0"/>
  </r>
  <r>
    <s v="61073-TAM"/>
    <x v="1"/>
    <n v="25"/>
    <s v="Yes"/>
    <x v="4"/>
    <n v="5"/>
    <n v="12"/>
    <s v="Deal 5"/>
    <x v="0"/>
    <s v="No"/>
    <x v="1"/>
    <s v="No"/>
    <x v="0"/>
    <s v="No"/>
    <x v="0"/>
    <s v="No"/>
    <x v="1"/>
    <s v="No"/>
    <s v="No"/>
    <s v="No"/>
    <x v="0"/>
    <s v="No"/>
    <x v="0"/>
    <n v="19.899999999999999"/>
    <n v="153.94999999999999"/>
    <n v="0"/>
    <n v="0"/>
    <n v="387.12"/>
    <n v="541.07000000000005"/>
    <s v="Stayed"/>
    <x v="0"/>
    <s v="other"/>
    <n v="0"/>
    <s v="&lt;20"/>
    <n v="0"/>
    <x v="2"/>
    <x v="1"/>
  </r>
  <r>
    <s v="59266-MAH"/>
    <x v="0"/>
    <n v="21"/>
    <s v="No"/>
    <x v="1"/>
    <n v="0"/>
    <n v="6"/>
    <s v="None"/>
    <x v="0"/>
    <s v="No"/>
    <x v="0"/>
    <s v="Fiber Optic"/>
    <x v="0"/>
    <s v="Yes"/>
    <x v="1"/>
    <s v="No"/>
    <x v="0"/>
    <s v="No"/>
    <s v="No"/>
    <s v="Yes"/>
    <x v="1"/>
    <s v="Yes"/>
    <x v="1"/>
    <n v="89.85"/>
    <n v="3091.75"/>
    <n v="14.93"/>
    <n v="0"/>
    <n v="624.24"/>
    <n v="3701.06"/>
    <s v="Stayed"/>
    <x v="0"/>
    <s v="other"/>
    <n v="0"/>
    <s v="50-100"/>
    <n v="0"/>
    <x v="2"/>
    <x v="3"/>
  </r>
  <r>
    <s v="26038-UTT"/>
    <x v="0"/>
    <n v="38"/>
    <s v="Yes"/>
    <x v="7"/>
    <n v="14"/>
    <n v="14"/>
    <s v="None"/>
    <x v="0"/>
    <s v="No"/>
    <x v="0"/>
    <s v="Cable"/>
    <x v="1"/>
    <s v="Yes"/>
    <x v="0"/>
    <s v="No"/>
    <x v="0"/>
    <s v="No"/>
    <s v="No"/>
    <s v="Yes"/>
    <x v="1"/>
    <s v="Yes"/>
    <x v="1"/>
    <n v="65.45"/>
    <n v="937.6"/>
    <n v="0"/>
    <n v="0"/>
    <n v="638.4"/>
    <n v="1576"/>
    <s v="Churned"/>
    <x v="1"/>
    <s v="Competitor had better devices"/>
    <n v="1"/>
    <s v="50-100"/>
    <n v="0"/>
    <x v="0"/>
    <x v="1"/>
  </r>
  <r>
    <s v="91765-GUJ"/>
    <x v="1"/>
    <n v="57"/>
    <s v="Yes"/>
    <x v="6"/>
    <n v="3"/>
    <n v="27"/>
    <s v="Deal 1"/>
    <x v="0"/>
    <s v="Yes"/>
    <x v="1"/>
    <s v="No"/>
    <x v="0"/>
    <s v="No"/>
    <x v="0"/>
    <s v="No"/>
    <x v="1"/>
    <s v="No"/>
    <s v="No"/>
    <s v="No"/>
    <x v="2"/>
    <s v="No"/>
    <x v="1"/>
    <n v="24.3"/>
    <n v="1643.25"/>
    <n v="0"/>
    <n v="0"/>
    <n v="1470.24"/>
    <n v="3113.49"/>
    <s v="Stayed"/>
    <x v="0"/>
    <s v="other"/>
    <n v="0"/>
    <s v="20-50"/>
    <n v="0"/>
    <x v="1"/>
    <x v="0"/>
  </r>
  <r>
    <s v="85577-JAM"/>
    <x v="0"/>
    <n v="24"/>
    <s v="Yes"/>
    <x v="16"/>
    <n v="10"/>
    <n v="5"/>
    <s v="None"/>
    <x v="0"/>
    <s v="No"/>
    <x v="0"/>
    <s v="DSL"/>
    <x v="1"/>
    <s v="No"/>
    <x v="0"/>
    <s v="Yes"/>
    <x v="1"/>
    <s v="No"/>
    <s v="No"/>
    <s v="Yes"/>
    <x v="2"/>
    <s v="No"/>
    <x v="1"/>
    <n v="54.5"/>
    <n v="3778.2"/>
    <n v="0"/>
    <n v="0"/>
    <n v="3430.72"/>
    <n v="7208.92"/>
    <s v="Stayed"/>
    <x v="0"/>
    <s v="other"/>
    <n v="0"/>
    <s v="50-100"/>
    <n v="0"/>
    <x v="2"/>
    <x v="4"/>
  </r>
  <r>
    <s v="31742-BIH"/>
    <x v="0"/>
    <n v="25"/>
    <s v="No"/>
    <x v="9"/>
    <n v="4"/>
    <n v="14"/>
    <s v="Deal 2"/>
    <x v="0"/>
    <s v="No"/>
    <x v="0"/>
    <s v="DSL"/>
    <x v="1"/>
    <s v="No"/>
    <x v="1"/>
    <s v="No"/>
    <x v="0"/>
    <s v="Yes"/>
    <s v="Yes"/>
    <s v="Yes"/>
    <x v="0"/>
    <s v="Yes"/>
    <x v="0"/>
    <n v="73.05"/>
    <n v="4688.6499999999996"/>
    <n v="0"/>
    <n v="0"/>
    <n v="1704.96"/>
    <n v="6393.61"/>
    <s v="Stayed"/>
    <x v="0"/>
    <s v="other"/>
    <n v="0"/>
    <s v="50-100"/>
    <n v="0"/>
    <x v="2"/>
    <x v="1"/>
  </r>
  <r>
    <s v="16839-WES"/>
    <x v="1"/>
    <n v="36"/>
    <s v="Yes"/>
    <x v="2"/>
    <n v="13"/>
    <n v="8"/>
    <s v="Deal 2"/>
    <x v="0"/>
    <s v="No"/>
    <x v="0"/>
    <s v="DSL"/>
    <x v="0"/>
    <s v="Yes"/>
    <x v="0"/>
    <s v="Yes"/>
    <x v="0"/>
    <s v="No"/>
    <s v="No"/>
    <s v="Yes"/>
    <x v="1"/>
    <s v="No"/>
    <x v="0"/>
    <n v="65"/>
    <n v="3363.8"/>
    <n v="0"/>
    <n v="0"/>
    <n v="111.83"/>
    <n v="3475.63"/>
    <s v="Stayed"/>
    <x v="0"/>
    <s v="other"/>
    <n v="0"/>
    <s v="50-100"/>
    <n v="0"/>
    <x v="0"/>
    <x v="3"/>
  </r>
  <r>
    <s v="31978-WES"/>
    <x v="1"/>
    <n v="26"/>
    <s v="Yes"/>
    <x v="2"/>
    <n v="0"/>
    <n v="25"/>
    <s v="Deal 1"/>
    <x v="0"/>
    <s v="Yes"/>
    <x v="0"/>
    <s v="Fiber Optic"/>
    <x v="0"/>
    <s v="No"/>
    <x v="1"/>
    <s v="No"/>
    <x v="0"/>
    <s v="No"/>
    <s v="No"/>
    <s v="Yes"/>
    <x v="2"/>
    <s v="Yes"/>
    <x v="1"/>
    <n v="89.95"/>
    <n v="5974.3"/>
    <n v="0"/>
    <n v="0"/>
    <n v="1928.48"/>
    <n v="7902.78"/>
    <s v="Stayed"/>
    <x v="0"/>
    <s v="other"/>
    <n v="0"/>
    <s v="50-100"/>
    <n v="0"/>
    <x v="2"/>
    <x v="0"/>
  </r>
  <r>
    <s v="83919-PUN"/>
    <x v="1"/>
    <n v="61"/>
    <s v="Yes"/>
    <x v="13"/>
    <n v="0"/>
    <n v="36"/>
    <s v="None"/>
    <x v="0"/>
    <s v="Yes"/>
    <x v="0"/>
    <s v="Fiber Optic"/>
    <x v="0"/>
    <s v="Yes"/>
    <x v="0"/>
    <s v="No"/>
    <x v="1"/>
    <s v="No"/>
    <s v="No"/>
    <s v="Yes"/>
    <x v="1"/>
    <s v="Yes"/>
    <x v="1"/>
    <n v="80.150000000000006"/>
    <n v="385"/>
    <n v="0"/>
    <n v="0"/>
    <n v="57.7"/>
    <n v="442.7"/>
    <s v="Churned"/>
    <x v="1"/>
    <s v="Competitor had better devices"/>
    <n v="1"/>
    <s v="50-100"/>
    <n v="0"/>
    <x v="1"/>
    <x v="0"/>
  </r>
  <r>
    <s v="65611-UTT"/>
    <x v="0"/>
    <n v="70"/>
    <s v="Yes"/>
    <x v="7"/>
    <n v="6"/>
    <n v="13"/>
    <s v="Deal 2"/>
    <x v="0"/>
    <s v="Yes"/>
    <x v="0"/>
    <s v="Fiber Optic"/>
    <x v="0"/>
    <s v="No"/>
    <x v="0"/>
    <s v="No"/>
    <x v="1"/>
    <s v="No"/>
    <s v="No"/>
    <s v="Yes"/>
    <x v="2"/>
    <s v="Yes"/>
    <x v="1"/>
    <n v="72.95"/>
    <n v="3829.75"/>
    <n v="0"/>
    <n v="0"/>
    <n v="2193.88"/>
    <n v="6023.63"/>
    <s v="Stayed"/>
    <x v="0"/>
    <s v="other"/>
    <n v="0"/>
    <s v="50-100"/>
    <n v="0"/>
    <x v="1"/>
    <x v="1"/>
  </r>
  <r>
    <s v="19793-UTT"/>
    <x v="1"/>
    <n v="63"/>
    <s v="Yes"/>
    <x v="7"/>
    <n v="5"/>
    <n v="34"/>
    <s v="Deal 1"/>
    <x v="0"/>
    <s v="Yes"/>
    <x v="0"/>
    <s v="Fiber Optic"/>
    <x v="0"/>
    <s v="Yes"/>
    <x v="1"/>
    <s v="No"/>
    <x v="0"/>
    <s v="Yes"/>
    <s v="Yes"/>
    <s v="Yes"/>
    <x v="0"/>
    <s v="No"/>
    <x v="1"/>
    <n v="104.1"/>
    <n v="7040.85"/>
    <n v="0"/>
    <n v="0"/>
    <n v="548.05999999999995"/>
    <n v="7588.91"/>
    <s v="Churned"/>
    <x v="2"/>
    <s v="Product dissatisfaction"/>
    <n v="1"/>
    <s v="&gt;100"/>
    <n v="0"/>
    <x v="1"/>
    <x v="0"/>
  </r>
  <r>
    <s v="12752-RAJ"/>
    <x v="1"/>
    <n v="30"/>
    <s v="No"/>
    <x v="8"/>
    <n v="4"/>
    <n v="17"/>
    <s v="None"/>
    <x v="0"/>
    <s v="No"/>
    <x v="1"/>
    <s v="No"/>
    <x v="0"/>
    <s v="No"/>
    <x v="0"/>
    <s v="No"/>
    <x v="1"/>
    <s v="No"/>
    <s v="No"/>
    <s v="No"/>
    <x v="2"/>
    <s v="No"/>
    <x v="0"/>
    <n v="20.5"/>
    <n v="1424.9"/>
    <n v="0"/>
    <n v="0"/>
    <n v="3291.88"/>
    <n v="4716.78"/>
    <s v="Stayed"/>
    <x v="0"/>
    <s v="other"/>
    <n v="0"/>
    <s v="20-50"/>
    <n v="0"/>
    <x v="2"/>
    <x v="1"/>
  </r>
  <r>
    <s v="68522-ASS"/>
    <x v="0"/>
    <n v="21"/>
    <s v="Yes"/>
    <x v="17"/>
    <n v="6"/>
    <n v="5"/>
    <s v="None"/>
    <x v="0"/>
    <s v="No"/>
    <x v="0"/>
    <s v="DSL"/>
    <x v="0"/>
    <s v="Yes"/>
    <x v="1"/>
    <s v="No"/>
    <x v="0"/>
    <s v="Yes"/>
    <s v="Yes"/>
    <s v="Yes"/>
    <x v="0"/>
    <s v="No"/>
    <x v="0"/>
    <n v="78"/>
    <n v="3824.2"/>
    <n v="0"/>
    <n v="0"/>
    <n v="444.43"/>
    <n v="4268.63"/>
    <s v="Stayed"/>
    <x v="0"/>
    <s v="other"/>
    <n v="0"/>
    <s v="50-100"/>
    <n v="0"/>
    <x v="2"/>
    <x v="4"/>
  </r>
  <r>
    <s v="15559-MAH"/>
    <x v="1"/>
    <n v="22"/>
    <s v="No"/>
    <x v="1"/>
    <n v="8"/>
    <n v="4"/>
    <s v="None"/>
    <x v="0"/>
    <s v="No"/>
    <x v="1"/>
    <s v="No"/>
    <x v="0"/>
    <s v="No"/>
    <x v="0"/>
    <s v="No"/>
    <x v="1"/>
    <s v="No"/>
    <s v="No"/>
    <s v="No"/>
    <x v="2"/>
    <s v="No"/>
    <x v="1"/>
    <n v="19.8"/>
    <n v="726.1"/>
    <n v="0"/>
    <n v="0"/>
    <n v="303.77"/>
    <n v="1029.8699999999999"/>
    <s v="Stayed"/>
    <x v="0"/>
    <s v="other"/>
    <n v="0"/>
    <s v="&lt;20"/>
    <n v="0"/>
    <x v="2"/>
    <x v="4"/>
  </r>
  <r>
    <s v="28398-TEL"/>
    <x v="0"/>
    <n v="59"/>
    <s v="Yes"/>
    <x v="5"/>
    <n v="3"/>
    <n v="23"/>
    <s v="Deal 5"/>
    <x v="0"/>
    <s v="No"/>
    <x v="1"/>
    <s v="No"/>
    <x v="0"/>
    <s v="No"/>
    <x v="0"/>
    <s v="No"/>
    <x v="1"/>
    <s v="No"/>
    <s v="No"/>
    <s v="No"/>
    <x v="1"/>
    <s v="No"/>
    <x v="0"/>
    <n v="20"/>
    <n v="20"/>
    <n v="0"/>
    <n v="0"/>
    <n v="25.99"/>
    <n v="45.99"/>
    <s v="Joined"/>
    <x v="0"/>
    <s v="other"/>
    <n v="0"/>
    <s v="&lt;20"/>
    <n v="1"/>
    <x v="1"/>
    <x v="2"/>
  </r>
  <r>
    <s v="93496-TAM"/>
    <x v="1"/>
    <n v="43"/>
    <s v="Yes"/>
    <x v="4"/>
    <n v="9"/>
    <n v="9"/>
    <s v="Deal 4"/>
    <x v="0"/>
    <s v="Yes"/>
    <x v="0"/>
    <s v="Fiber Optic"/>
    <x v="0"/>
    <s v="No"/>
    <x v="1"/>
    <s v="No"/>
    <x v="1"/>
    <s v="No"/>
    <s v="No"/>
    <s v="Yes"/>
    <x v="1"/>
    <s v="Yes"/>
    <x v="1"/>
    <n v="81"/>
    <n v="1917.1"/>
    <n v="0"/>
    <n v="0"/>
    <n v="430.1"/>
    <n v="2347.1999999999998"/>
    <s v="Churned"/>
    <x v="1"/>
    <s v="Competitor offered more data"/>
    <n v="1"/>
    <s v="50-100"/>
    <n v="0"/>
    <x v="0"/>
    <x v="3"/>
  </r>
  <r>
    <s v="27287-UTT"/>
    <x v="1"/>
    <n v="62"/>
    <s v="No"/>
    <x v="7"/>
    <n v="15"/>
    <n v="25"/>
    <s v="Deal 4"/>
    <x v="0"/>
    <s v="No"/>
    <x v="1"/>
    <s v="No"/>
    <x v="0"/>
    <s v="No"/>
    <x v="0"/>
    <s v="No"/>
    <x v="1"/>
    <s v="No"/>
    <s v="No"/>
    <s v="No"/>
    <x v="1"/>
    <s v="Yes"/>
    <x v="0"/>
    <n v="20.45"/>
    <n v="237.3"/>
    <n v="0"/>
    <n v="0"/>
    <n v="489.83"/>
    <n v="727.13"/>
    <s v="Stayed"/>
    <x v="0"/>
    <s v="other"/>
    <n v="0"/>
    <s v="20-50"/>
    <n v="0"/>
    <x v="1"/>
    <x v="0"/>
  </r>
  <r>
    <s v="57149-TAM"/>
    <x v="0"/>
    <n v="32"/>
    <s v="No"/>
    <x v="4"/>
    <n v="14"/>
    <n v="24"/>
    <s v="None"/>
    <x v="0"/>
    <s v="No"/>
    <x v="1"/>
    <s v="No"/>
    <x v="0"/>
    <s v="No"/>
    <x v="0"/>
    <s v="No"/>
    <x v="1"/>
    <s v="No"/>
    <s v="No"/>
    <s v="No"/>
    <x v="0"/>
    <s v="No"/>
    <x v="1"/>
    <n v="19.7"/>
    <n v="1341.5"/>
    <n v="0"/>
    <n v="0"/>
    <n v="700"/>
    <n v="2041.5"/>
    <s v="Stayed"/>
    <x v="0"/>
    <s v="other"/>
    <n v="0"/>
    <s v="&lt;20"/>
    <n v="0"/>
    <x v="2"/>
    <x v="0"/>
  </r>
  <r>
    <s v="42182-TAM"/>
    <x v="1"/>
    <n v="54"/>
    <s v="Yes"/>
    <x v="4"/>
    <n v="7"/>
    <n v="31"/>
    <s v="None"/>
    <x v="0"/>
    <s v="No"/>
    <x v="0"/>
    <s v="DSL"/>
    <x v="1"/>
    <s v="Yes"/>
    <x v="0"/>
    <s v="Yes"/>
    <x v="1"/>
    <s v="No"/>
    <s v="No"/>
    <s v="Yes"/>
    <x v="1"/>
    <s v="Yes"/>
    <x v="0"/>
    <n v="61.9"/>
    <n v="2647.1"/>
    <n v="0"/>
    <n v="0"/>
    <n v="1479.2"/>
    <n v="4126.3"/>
    <s v="Stayed"/>
    <x v="0"/>
    <s v="other"/>
    <n v="0"/>
    <s v="50-100"/>
    <n v="0"/>
    <x v="1"/>
    <x v="0"/>
  </r>
  <r>
    <s v="94500-UTT"/>
    <x v="1"/>
    <n v="54"/>
    <s v="No"/>
    <x v="18"/>
    <n v="10"/>
    <n v="16"/>
    <s v="Deal 1"/>
    <x v="0"/>
    <s v="Yes"/>
    <x v="0"/>
    <s v="Fiber Optic"/>
    <x v="0"/>
    <s v="Yes"/>
    <x v="0"/>
    <s v="Yes"/>
    <x v="1"/>
    <s v="Yes"/>
    <s v="Yes"/>
    <s v="Yes"/>
    <x v="2"/>
    <s v="Yes"/>
    <x v="1"/>
    <n v="93.3"/>
    <n v="6398.05"/>
    <n v="0"/>
    <n v="0"/>
    <n v="1968.57"/>
    <n v="8366.6200000000008"/>
    <s v="Stayed"/>
    <x v="0"/>
    <s v="other"/>
    <n v="0"/>
    <s v="50-100"/>
    <n v="0"/>
    <x v="1"/>
    <x v="1"/>
  </r>
  <r>
    <s v="17154-MAH"/>
    <x v="1"/>
    <n v="46"/>
    <s v="Yes"/>
    <x v="1"/>
    <n v="2"/>
    <n v="11"/>
    <s v="None"/>
    <x v="0"/>
    <s v="Yes"/>
    <x v="1"/>
    <s v="No"/>
    <x v="0"/>
    <s v="No"/>
    <x v="0"/>
    <s v="No"/>
    <x v="1"/>
    <s v="No"/>
    <s v="No"/>
    <s v="No"/>
    <x v="2"/>
    <s v="No"/>
    <x v="1"/>
    <n v="24.7"/>
    <n v="1810.55"/>
    <n v="0"/>
    <n v="0"/>
    <n v="1383.79"/>
    <n v="3194.34"/>
    <s v="Stayed"/>
    <x v="0"/>
    <s v="other"/>
    <n v="0"/>
    <s v="20-50"/>
    <n v="0"/>
    <x v="0"/>
    <x v="3"/>
  </r>
  <r>
    <s v="36560-WES"/>
    <x v="1"/>
    <n v="26"/>
    <s v="No"/>
    <x v="2"/>
    <n v="3"/>
    <n v="4"/>
    <s v="Deal 2"/>
    <x v="0"/>
    <s v="No"/>
    <x v="0"/>
    <s v="Cable"/>
    <x v="1"/>
    <s v="Yes"/>
    <x v="1"/>
    <s v="Yes"/>
    <x v="0"/>
    <s v="Yes"/>
    <s v="Yes"/>
    <s v="Yes"/>
    <x v="0"/>
    <s v="No"/>
    <x v="1"/>
    <n v="84.9"/>
    <n v="5264.5"/>
    <n v="0"/>
    <n v="0"/>
    <n v="775.92"/>
    <n v="6040.42"/>
    <s v="Stayed"/>
    <x v="0"/>
    <s v="other"/>
    <n v="0"/>
    <s v="50-100"/>
    <n v="0"/>
    <x v="2"/>
    <x v="4"/>
  </r>
  <r>
    <s v="94678-MAH"/>
    <x v="1"/>
    <n v="57"/>
    <s v="No"/>
    <x v="1"/>
    <n v="7"/>
    <n v="33"/>
    <s v="Deal 3"/>
    <x v="0"/>
    <s v="Yes"/>
    <x v="0"/>
    <s v="Fiber Optic"/>
    <x v="0"/>
    <s v="No"/>
    <x v="1"/>
    <s v="No"/>
    <x v="0"/>
    <s v="Yes"/>
    <s v="Yes"/>
    <s v="Yes"/>
    <x v="1"/>
    <s v="Yes"/>
    <x v="1"/>
    <n v="100.5"/>
    <n v="2599.9499999999998"/>
    <n v="0"/>
    <n v="0"/>
    <n v="667.16"/>
    <n v="3267.11"/>
    <s v="Stayed"/>
    <x v="0"/>
    <s v="other"/>
    <n v="0"/>
    <s v="&gt;100"/>
    <n v="0"/>
    <x v="1"/>
    <x v="0"/>
  </r>
  <r>
    <s v="68013-MAH"/>
    <x v="1"/>
    <n v="44"/>
    <s v="Yes"/>
    <x v="1"/>
    <n v="4"/>
    <n v="14"/>
    <s v="Deal 2"/>
    <x v="0"/>
    <s v="Yes"/>
    <x v="0"/>
    <s v="Fiber Optic"/>
    <x v="0"/>
    <s v="No"/>
    <x v="0"/>
    <s v="No"/>
    <x v="1"/>
    <s v="Yes"/>
    <s v="Yes"/>
    <s v="Yes"/>
    <x v="0"/>
    <s v="Yes"/>
    <x v="2"/>
    <n v="82.05"/>
    <n v="4029.95"/>
    <n v="0"/>
    <n v="0"/>
    <n v="1149.5999999999999"/>
    <n v="5179.55"/>
    <s v="Churned"/>
    <x v="1"/>
    <s v="Competitor offered higher download speeds"/>
    <n v="1"/>
    <s v="50-100"/>
    <n v="0"/>
    <x v="0"/>
    <x v="1"/>
  </r>
  <r>
    <s v="47576-AND"/>
    <x v="1"/>
    <n v="35"/>
    <s v="No"/>
    <x v="10"/>
    <n v="4"/>
    <n v="33"/>
    <s v="Deal 2"/>
    <x v="0"/>
    <s v="No"/>
    <x v="1"/>
    <s v="No"/>
    <x v="0"/>
    <s v="No"/>
    <x v="0"/>
    <s v="No"/>
    <x v="1"/>
    <s v="No"/>
    <s v="No"/>
    <s v="No"/>
    <x v="2"/>
    <s v="No"/>
    <x v="0"/>
    <n v="20.55"/>
    <n v="1205.05"/>
    <n v="0"/>
    <n v="0"/>
    <n v="939"/>
    <n v="2144.0500000000002"/>
    <s v="Stayed"/>
    <x v="0"/>
    <s v="other"/>
    <n v="0"/>
    <s v="20-50"/>
    <n v="0"/>
    <x v="0"/>
    <x v="0"/>
  </r>
  <r>
    <s v="59594-TAM"/>
    <x v="0"/>
    <n v="50"/>
    <s v="Yes"/>
    <x v="4"/>
    <n v="0"/>
    <n v="27"/>
    <s v="Deal 4"/>
    <x v="0"/>
    <s v="No"/>
    <x v="0"/>
    <s v="Fiber Optic"/>
    <x v="0"/>
    <s v="No"/>
    <x v="0"/>
    <s v="No"/>
    <x v="1"/>
    <s v="No"/>
    <s v="No"/>
    <s v="No"/>
    <x v="1"/>
    <s v="Yes"/>
    <x v="1"/>
    <n v="68.599999999999994"/>
    <n v="1108.5999999999999"/>
    <n v="0"/>
    <n v="90"/>
    <n v="362.55"/>
    <n v="1561.15"/>
    <s v="Stayed"/>
    <x v="0"/>
    <s v="other"/>
    <n v="0"/>
    <s v="50-100"/>
    <n v="0"/>
    <x v="1"/>
    <x v="0"/>
  </r>
  <r>
    <s v="64615-JAM"/>
    <x v="1"/>
    <n v="54"/>
    <s v="Yes"/>
    <x v="16"/>
    <n v="12"/>
    <n v="3"/>
    <s v="Deal 1"/>
    <x v="0"/>
    <s v="No"/>
    <x v="0"/>
    <s v="Fiber Optic"/>
    <x v="1"/>
    <s v="Yes"/>
    <x v="0"/>
    <s v="Yes"/>
    <x v="0"/>
    <s v="Yes"/>
    <s v="Yes"/>
    <s v="Yes"/>
    <x v="0"/>
    <s v="Yes"/>
    <x v="0"/>
    <n v="106.4"/>
    <n v="7251.9"/>
    <n v="3.59"/>
    <n v="0"/>
    <n v="1667.73"/>
    <n v="8916.0400000000009"/>
    <s v="Stayed"/>
    <x v="0"/>
    <s v="other"/>
    <n v="0"/>
    <s v="&gt;100"/>
    <n v="0"/>
    <x v="1"/>
    <x v="4"/>
  </r>
  <r>
    <s v="13946-HAR"/>
    <x v="1"/>
    <n v="41"/>
    <s v="Yes"/>
    <x v="15"/>
    <n v="1"/>
    <n v="3"/>
    <s v="Deal 5"/>
    <x v="0"/>
    <s v="No"/>
    <x v="1"/>
    <s v="No"/>
    <x v="0"/>
    <s v="No"/>
    <x v="0"/>
    <s v="No"/>
    <x v="1"/>
    <s v="No"/>
    <s v="No"/>
    <s v="No"/>
    <x v="1"/>
    <s v="No"/>
    <x v="0"/>
    <n v="19.649999999999999"/>
    <n v="19.649999999999999"/>
    <n v="0"/>
    <n v="0"/>
    <n v="23.67"/>
    <n v="43.32"/>
    <s v="Joined"/>
    <x v="0"/>
    <s v="other"/>
    <n v="0"/>
    <s v="&lt;20"/>
    <n v="1"/>
    <x v="0"/>
    <x v="4"/>
  </r>
  <r>
    <s v="43542-MAD"/>
    <x v="1"/>
    <n v="27"/>
    <s v="Yes"/>
    <x v="11"/>
    <n v="10"/>
    <n v="12"/>
    <s v="Deal 2"/>
    <x v="1"/>
    <s v="No"/>
    <x v="0"/>
    <s v="DSL"/>
    <x v="0"/>
    <s v="Yes"/>
    <x v="0"/>
    <s v="No"/>
    <x v="1"/>
    <s v="Yes"/>
    <s v="Yes"/>
    <s v="Yes"/>
    <x v="1"/>
    <s v="Yes"/>
    <x v="1"/>
    <n v="41.05"/>
    <n v="2452.6999999999998"/>
    <n v="0"/>
    <n v="0"/>
    <n v="0"/>
    <n v="2452.6999999999998"/>
    <s v="Churned"/>
    <x v="1"/>
    <s v="Competitor offered higher download speeds"/>
    <n v="1"/>
    <s v="20-50"/>
    <n v="0"/>
    <x v="2"/>
    <x v="1"/>
  </r>
  <r>
    <s v="67686-KAR"/>
    <x v="0"/>
    <n v="53"/>
    <s v="Yes"/>
    <x v="3"/>
    <n v="9"/>
    <n v="18"/>
    <s v="None"/>
    <x v="0"/>
    <s v="Yes"/>
    <x v="0"/>
    <s v="Fiber Optic"/>
    <x v="0"/>
    <s v="Yes"/>
    <x v="0"/>
    <s v="Yes"/>
    <x v="0"/>
    <s v="Yes"/>
    <s v="Yes"/>
    <s v="Yes"/>
    <x v="0"/>
    <s v="Yes"/>
    <x v="1"/>
    <n v="105.2"/>
    <n v="5637.85"/>
    <n v="23.01"/>
    <n v="0"/>
    <n v="391.5"/>
    <n v="6006.34"/>
    <s v="Stayed"/>
    <x v="0"/>
    <s v="other"/>
    <n v="0"/>
    <s v="&gt;100"/>
    <n v="0"/>
    <x v="1"/>
    <x v="2"/>
  </r>
  <r>
    <s v="66276-WES"/>
    <x v="1"/>
    <n v="39"/>
    <s v="Yes"/>
    <x v="2"/>
    <n v="8"/>
    <n v="1"/>
    <s v="None"/>
    <x v="1"/>
    <s v="No"/>
    <x v="0"/>
    <s v="Cable"/>
    <x v="1"/>
    <s v="No"/>
    <x v="1"/>
    <s v="Yes"/>
    <x v="0"/>
    <s v="Yes"/>
    <s v="Yes"/>
    <s v="Yes"/>
    <x v="2"/>
    <s v="No"/>
    <x v="1"/>
    <n v="60.95"/>
    <n v="4549.05"/>
    <n v="0"/>
    <n v="0"/>
    <n v="0"/>
    <n v="4549.05"/>
    <s v="Stayed"/>
    <x v="0"/>
    <s v="other"/>
    <n v="0"/>
    <s v="50-100"/>
    <n v="0"/>
    <x v="0"/>
    <x v="4"/>
  </r>
  <r>
    <s v="92987-GUJ"/>
    <x v="1"/>
    <n v="60"/>
    <s v="Yes"/>
    <x v="6"/>
    <n v="10"/>
    <n v="36"/>
    <s v="None"/>
    <x v="0"/>
    <s v="No"/>
    <x v="1"/>
    <s v="No"/>
    <x v="0"/>
    <s v="No"/>
    <x v="0"/>
    <s v="No"/>
    <x v="1"/>
    <s v="No"/>
    <s v="No"/>
    <s v="No"/>
    <x v="1"/>
    <s v="No"/>
    <x v="1"/>
    <n v="19.5"/>
    <n v="150.35"/>
    <n v="0"/>
    <n v="0"/>
    <n v="394.47"/>
    <n v="544.82000000000005"/>
    <s v="Stayed"/>
    <x v="0"/>
    <s v="other"/>
    <n v="0"/>
    <s v="&lt;20"/>
    <n v="0"/>
    <x v="1"/>
    <x v="0"/>
  </r>
  <r>
    <s v="38577-BIH"/>
    <x v="1"/>
    <n v="30"/>
    <s v="Yes"/>
    <x v="9"/>
    <n v="6"/>
    <n v="36"/>
    <s v="None"/>
    <x v="0"/>
    <s v="No"/>
    <x v="0"/>
    <s v="DSL"/>
    <x v="0"/>
    <s v="No"/>
    <x v="0"/>
    <s v="No"/>
    <x v="1"/>
    <s v="No"/>
    <s v="No"/>
    <s v="Yes"/>
    <x v="1"/>
    <s v="Yes"/>
    <x v="1"/>
    <n v="44.5"/>
    <n v="90.05"/>
    <n v="0"/>
    <n v="0"/>
    <n v="61.74"/>
    <n v="151.79"/>
    <s v="Joined"/>
    <x v="0"/>
    <s v="other"/>
    <n v="0"/>
    <s v="20-50"/>
    <n v="1"/>
    <x v="2"/>
    <x v="0"/>
  </r>
  <r>
    <s v="95700-MAH"/>
    <x v="1"/>
    <n v="66"/>
    <s v="Yes"/>
    <x v="1"/>
    <n v="10"/>
    <n v="7"/>
    <s v="None"/>
    <x v="0"/>
    <s v="No"/>
    <x v="1"/>
    <s v="No"/>
    <x v="0"/>
    <s v="No"/>
    <x v="0"/>
    <s v="No"/>
    <x v="1"/>
    <s v="No"/>
    <s v="No"/>
    <s v="No"/>
    <x v="2"/>
    <s v="Yes"/>
    <x v="0"/>
    <n v="19.75"/>
    <n v="1344.5"/>
    <n v="0"/>
    <n v="0"/>
    <n v="2080.98"/>
    <n v="3425.48"/>
    <s v="Stayed"/>
    <x v="0"/>
    <s v="other"/>
    <n v="0"/>
    <s v="&lt;20"/>
    <n v="0"/>
    <x v="1"/>
    <x v="3"/>
  </r>
  <r>
    <s v="36197-GUJ"/>
    <x v="1"/>
    <n v="66"/>
    <s v="No"/>
    <x v="6"/>
    <n v="13"/>
    <n v="6"/>
    <s v="Deal 1"/>
    <x v="0"/>
    <s v="Yes"/>
    <x v="0"/>
    <s v="Fiber Optic"/>
    <x v="0"/>
    <s v="Yes"/>
    <x v="1"/>
    <s v="Yes"/>
    <x v="1"/>
    <s v="Yes"/>
    <s v="Yes"/>
    <s v="Yes"/>
    <x v="2"/>
    <s v="Yes"/>
    <x v="1"/>
    <n v="98.65"/>
    <n v="7129.45"/>
    <n v="0"/>
    <n v="0"/>
    <n v="2535.12"/>
    <n v="9664.57"/>
    <s v="Stayed"/>
    <x v="0"/>
    <s v="other"/>
    <n v="0"/>
    <s v="50-100"/>
    <n v="0"/>
    <x v="1"/>
    <x v="3"/>
  </r>
  <r>
    <s v="17950-AND"/>
    <x v="1"/>
    <n v="60"/>
    <s v="No"/>
    <x v="10"/>
    <n v="6"/>
    <n v="30"/>
    <s v="None"/>
    <x v="0"/>
    <s v="No"/>
    <x v="0"/>
    <s v="Fiber Optic"/>
    <x v="1"/>
    <s v="No"/>
    <x v="0"/>
    <s v="No"/>
    <x v="1"/>
    <s v="No"/>
    <s v="No"/>
    <s v="Yes"/>
    <x v="1"/>
    <s v="Yes"/>
    <x v="1"/>
    <n v="75.2"/>
    <n v="3198.6"/>
    <n v="0"/>
    <n v="0"/>
    <n v="1462"/>
    <n v="4660.6000000000004"/>
    <s v="Churned"/>
    <x v="2"/>
    <s v="Network reliability"/>
    <n v="1"/>
    <s v="50-100"/>
    <n v="0"/>
    <x v="1"/>
    <x v="0"/>
  </r>
  <r>
    <s v="84054-PUN"/>
    <x v="1"/>
    <n v="61"/>
    <s v="No"/>
    <x v="13"/>
    <n v="1"/>
    <n v="31"/>
    <s v="Deal 2"/>
    <x v="1"/>
    <s v="No"/>
    <x v="0"/>
    <s v="DSL"/>
    <x v="0"/>
    <s v="Yes"/>
    <x v="1"/>
    <s v="No"/>
    <x v="0"/>
    <s v="Yes"/>
    <s v="Yes"/>
    <s v="Yes"/>
    <x v="2"/>
    <s v="Yes"/>
    <x v="1"/>
    <n v="55"/>
    <n v="3094.05"/>
    <n v="0"/>
    <n v="0"/>
    <n v="0"/>
    <n v="3094.05"/>
    <s v="Stayed"/>
    <x v="0"/>
    <s v="other"/>
    <n v="0"/>
    <s v="50-100"/>
    <n v="0"/>
    <x v="1"/>
    <x v="0"/>
  </r>
  <r>
    <s v="89663-BIH"/>
    <x v="0"/>
    <n v="38"/>
    <s v="Yes"/>
    <x v="9"/>
    <n v="6"/>
    <n v="4"/>
    <s v="None"/>
    <x v="1"/>
    <s v="No"/>
    <x v="0"/>
    <s v="DSL"/>
    <x v="0"/>
    <s v="No"/>
    <x v="0"/>
    <s v="Yes"/>
    <x v="0"/>
    <s v="No"/>
    <s v="No"/>
    <s v="No"/>
    <x v="1"/>
    <s v="No"/>
    <x v="1"/>
    <n v="40.1"/>
    <n v="40.1"/>
    <n v="0"/>
    <n v="10"/>
    <n v="0"/>
    <n v="50.1"/>
    <s v="Churned"/>
    <x v="4"/>
    <s v="Attitude of support person"/>
    <n v="1"/>
    <s v="20-50"/>
    <n v="0"/>
    <x v="0"/>
    <x v="4"/>
  </r>
  <r>
    <s v="63752-KAR"/>
    <x v="1"/>
    <n v="47"/>
    <s v="Yes"/>
    <x v="3"/>
    <n v="3"/>
    <n v="35"/>
    <s v="None"/>
    <x v="0"/>
    <s v="Yes"/>
    <x v="0"/>
    <s v="Fiber Optic"/>
    <x v="0"/>
    <s v="No"/>
    <x v="1"/>
    <s v="No"/>
    <x v="1"/>
    <s v="Yes"/>
    <s v="Yes"/>
    <s v="No"/>
    <x v="1"/>
    <s v="Yes"/>
    <x v="1"/>
    <n v="91.05"/>
    <n v="2954.5"/>
    <n v="0"/>
    <n v="70"/>
    <n v="1501.44"/>
    <n v="4525.9399999999996"/>
    <s v="Churned"/>
    <x v="1"/>
    <s v="Competitor offered more data"/>
    <n v="1"/>
    <s v="50-100"/>
    <n v="0"/>
    <x v="0"/>
    <x v="0"/>
  </r>
  <r>
    <s v="59510-UTT"/>
    <x v="1"/>
    <n v="77"/>
    <s v="Yes"/>
    <x v="7"/>
    <n v="12"/>
    <n v="23"/>
    <s v="Deal 2"/>
    <x v="0"/>
    <s v="Yes"/>
    <x v="0"/>
    <s v="Fiber Optic"/>
    <x v="0"/>
    <s v="Yes"/>
    <x v="1"/>
    <s v="Yes"/>
    <x v="0"/>
    <s v="Yes"/>
    <s v="No"/>
    <s v="Yes"/>
    <x v="2"/>
    <s v="Yes"/>
    <x v="1"/>
    <n v="113.6"/>
    <n v="6292.7"/>
    <n v="0"/>
    <n v="0"/>
    <n v="710.05"/>
    <n v="7002.75"/>
    <s v="Stayed"/>
    <x v="0"/>
    <s v="other"/>
    <n v="0"/>
    <s v="&gt;100"/>
    <n v="0"/>
    <x v="1"/>
    <x v="2"/>
  </r>
  <r>
    <s v="16325-HAR"/>
    <x v="0"/>
    <n v="65"/>
    <s v="No"/>
    <x v="15"/>
    <n v="5"/>
    <n v="24"/>
    <s v="None"/>
    <x v="1"/>
    <s v="No"/>
    <x v="0"/>
    <s v="DSL"/>
    <x v="0"/>
    <s v="Yes"/>
    <x v="0"/>
    <s v="No"/>
    <x v="1"/>
    <s v="No"/>
    <s v="No"/>
    <s v="Yes"/>
    <x v="1"/>
    <s v="Yes"/>
    <x v="0"/>
    <n v="30.05"/>
    <n v="1529.45"/>
    <n v="0"/>
    <n v="0"/>
    <n v="0"/>
    <n v="1529.45"/>
    <s v="Stayed"/>
    <x v="0"/>
    <s v="other"/>
    <n v="0"/>
    <s v="20-50"/>
    <n v="0"/>
    <x v="1"/>
    <x v="0"/>
  </r>
  <r>
    <s v="74913-MAD"/>
    <x v="1"/>
    <n v="40"/>
    <s v="Yes"/>
    <x v="11"/>
    <n v="12"/>
    <n v="6"/>
    <s v="None"/>
    <x v="0"/>
    <s v="No"/>
    <x v="0"/>
    <s v="DSL"/>
    <x v="0"/>
    <s v="No"/>
    <x v="0"/>
    <s v="Yes"/>
    <x v="1"/>
    <s v="No"/>
    <s v="No"/>
    <s v="Yes"/>
    <x v="1"/>
    <s v="Yes"/>
    <x v="0"/>
    <n v="48.8"/>
    <n v="297.35000000000002"/>
    <n v="0"/>
    <n v="0"/>
    <n v="296.7"/>
    <n v="594.04999999999995"/>
    <s v="Stayed"/>
    <x v="0"/>
    <s v="other"/>
    <n v="0"/>
    <s v="20-50"/>
    <n v="0"/>
    <x v="0"/>
    <x v="3"/>
  </r>
  <r>
    <s v="41017-MAH"/>
    <x v="1"/>
    <n v="52"/>
    <s v="No"/>
    <x v="1"/>
    <n v="12"/>
    <n v="1"/>
    <s v="Deal 5"/>
    <x v="0"/>
    <s v="No"/>
    <x v="0"/>
    <s v="DSL"/>
    <x v="0"/>
    <s v="No"/>
    <x v="1"/>
    <s v="No"/>
    <x v="1"/>
    <s v="No"/>
    <s v="No"/>
    <s v="Yes"/>
    <x v="1"/>
    <s v="Yes"/>
    <x v="1"/>
    <n v="51.05"/>
    <n v="415.05"/>
    <n v="0"/>
    <n v="0"/>
    <n v="30.8"/>
    <n v="445.85"/>
    <s v="Churned"/>
    <x v="2"/>
    <s v="Product dissatisfaction"/>
    <n v="1"/>
    <s v="50-100"/>
    <n v="0"/>
    <x v="1"/>
    <x v="4"/>
  </r>
  <r>
    <s v="46826-WES"/>
    <x v="1"/>
    <n v="59"/>
    <s v="No"/>
    <x v="2"/>
    <n v="12"/>
    <n v="21"/>
    <s v="Deal 3"/>
    <x v="1"/>
    <s v="No"/>
    <x v="0"/>
    <s v="DSL"/>
    <x v="0"/>
    <s v="No"/>
    <x v="1"/>
    <s v="Yes"/>
    <x v="1"/>
    <s v="No"/>
    <s v="No"/>
    <s v="Yes"/>
    <x v="1"/>
    <s v="Yes"/>
    <x v="2"/>
    <n v="35.75"/>
    <n v="961.4"/>
    <n v="0"/>
    <n v="0"/>
    <n v="0"/>
    <n v="961.4"/>
    <s v="Stayed"/>
    <x v="0"/>
    <s v="other"/>
    <n v="0"/>
    <s v="20-50"/>
    <n v="0"/>
    <x v="1"/>
    <x v="2"/>
  </r>
  <r>
    <s v="74134-UTT"/>
    <x v="0"/>
    <n v="55"/>
    <s v="No"/>
    <x v="7"/>
    <n v="5"/>
    <n v="14"/>
    <s v="Deal 4"/>
    <x v="0"/>
    <s v="No"/>
    <x v="0"/>
    <s v="Cable"/>
    <x v="1"/>
    <s v="Yes"/>
    <x v="0"/>
    <s v="No"/>
    <x v="1"/>
    <s v="No"/>
    <s v="No"/>
    <s v="Yes"/>
    <x v="0"/>
    <s v="Yes"/>
    <x v="0"/>
    <n v="55.85"/>
    <n v="857.8"/>
    <n v="0"/>
    <n v="0"/>
    <n v="336.64"/>
    <n v="1194.44"/>
    <s v="Stayed"/>
    <x v="0"/>
    <s v="other"/>
    <n v="0"/>
    <s v="50-100"/>
    <n v="0"/>
    <x v="1"/>
    <x v="1"/>
  </r>
  <r>
    <s v="64096-UTT"/>
    <x v="1"/>
    <n v="78"/>
    <s v="Yes"/>
    <x v="7"/>
    <n v="7"/>
    <n v="19"/>
    <s v="None"/>
    <x v="0"/>
    <s v="Yes"/>
    <x v="0"/>
    <s v="Fiber Optic"/>
    <x v="0"/>
    <s v="No"/>
    <x v="0"/>
    <s v="Yes"/>
    <x v="0"/>
    <s v="Yes"/>
    <s v="Yes"/>
    <s v="Yes"/>
    <x v="2"/>
    <s v="Yes"/>
    <x v="1"/>
    <n v="101.3"/>
    <n v="2974.5"/>
    <n v="0"/>
    <n v="0"/>
    <n v="1122.5999999999999"/>
    <n v="4097.1000000000004"/>
    <s v="Stayed"/>
    <x v="0"/>
    <s v="other"/>
    <n v="0"/>
    <s v="&gt;100"/>
    <n v="0"/>
    <x v="1"/>
    <x v="2"/>
  </r>
  <r>
    <s v="62829-RAJ"/>
    <x v="0"/>
    <n v="58"/>
    <s v="No"/>
    <x v="8"/>
    <n v="15"/>
    <n v="3"/>
    <s v="None"/>
    <x v="1"/>
    <s v="No"/>
    <x v="0"/>
    <s v="Cable"/>
    <x v="0"/>
    <s v="Yes"/>
    <x v="1"/>
    <s v="Yes"/>
    <x v="0"/>
    <s v="Yes"/>
    <s v="Yes"/>
    <s v="Yes"/>
    <x v="0"/>
    <s v="No"/>
    <x v="1"/>
    <n v="60.65"/>
    <n v="743.3"/>
    <n v="40.409999999999997"/>
    <n v="0"/>
    <n v="0"/>
    <n v="702.89"/>
    <s v="Stayed"/>
    <x v="0"/>
    <s v="other"/>
    <n v="0"/>
    <s v="50-100"/>
    <n v="0"/>
    <x v="1"/>
    <x v="4"/>
  </r>
  <r>
    <s v="19000-HAR"/>
    <x v="1"/>
    <n v="19"/>
    <s v="No"/>
    <x v="15"/>
    <n v="8"/>
    <n v="6"/>
    <s v="None"/>
    <x v="0"/>
    <s v="Yes"/>
    <x v="0"/>
    <s v="Fiber Optic"/>
    <x v="0"/>
    <s v="Yes"/>
    <x v="1"/>
    <s v="No"/>
    <x v="0"/>
    <s v="Yes"/>
    <s v="Yes"/>
    <s v="Yes"/>
    <x v="1"/>
    <s v="Yes"/>
    <x v="1"/>
    <n v="105.9"/>
    <n v="6396.45"/>
    <n v="0"/>
    <n v="0"/>
    <n v="642"/>
    <n v="7038.45"/>
    <s v="Churned"/>
    <x v="0"/>
    <s v="Don't know"/>
    <n v="1"/>
    <s v="&gt;100"/>
    <n v="0"/>
    <x v="3"/>
    <x v="3"/>
  </r>
  <r>
    <s v="51033-UTT"/>
    <x v="1"/>
    <n v="49"/>
    <s v="No"/>
    <x v="7"/>
    <n v="6"/>
    <n v="3"/>
    <s v="Deal 2"/>
    <x v="0"/>
    <s v="No"/>
    <x v="0"/>
    <s v="Cable"/>
    <x v="0"/>
    <s v="Yes"/>
    <x v="0"/>
    <s v="Yes"/>
    <x v="1"/>
    <s v="Yes"/>
    <s v="Yes"/>
    <s v="No"/>
    <x v="0"/>
    <s v="Yes"/>
    <x v="1"/>
    <n v="64.2"/>
    <n v="3627.3"/>
    <n v="0"/>
    <n v="0"/>
    <n v="1520.75"/>
    <n v="5148.05"/>
    <s v="Stayed"/>
    <x v="0"/>
    <s v="other"/>
    <n v="0"/>
    <s v="50-100"/>
    <n v="0"/>
    <x v="0"/>
    <x v="4"/>
  </r>
  <r>
    <s v="83736-UTT"/>
    <x v="0"/>
    <n v="43"/>
    <s v="Yes"/>
    <x v="7"/>
    <n v="1"/>
    <n v="25"/>
    <s v="None"/>
    <x v="0"/>
    <s v="No"/>
    <x v="0"/>
    <s v="DSL"/>
    <x v="0"/>
    <s v="No"/>
    <x v="0"/>
    <s v="No"/>
    <x v="1"/>
    <s v="No"/>
    <s v="No"/>
    <s v="Yes"/>
    <x v="1"/>
    <s v="No"/>
    <x v="0"/>
    <n v="45.35"/>
    <n v="45.35"/>
    <n v="0"/>
    <n v="0"/>
    <n v="12.46"/>
    <n v="57.81"/>
    <s v="Joined"/>
    <x v="0"/>
    <s v="other"/>
    <n v="0"/>
    <s v="20-50"/>
    <n v="1"/>
    <x v="0"/>
    <x v="0"/>
  </r>
  <r>
    <s v="87696-TEL"/>
    <x v="0"/>
    <n v="36"/>
    <s v="Yes"/>
    <x v="5"/>
    <n v="7"/>
    <n v="29"/>
    <s v="None"/>
    <x v="1"/>
    <s v="No"/>
    <x v="0"/>
    <s v="DSL"/>
    <x v="0"/>
    <s v="No"/>
    <x v="0"/>
    <s v="Yes"/>
    <x v="0"/>
    <s v="No"/>
    <s v="No"/>
    <s v="Yes"/>
    <x v="2"/>
    <s v="Yes"/>
    <x v="1"/>
    <n v="40.549999999999997"/>
    <n v="1325.85"/>
    <n v="0"/>
    <n v="0"/>
    <n v="0"/>
    <n v="1325.85"/>
    <s v="Stayed"/>
    <x v="0"/>
    <s v="other"/>
    <n v="0"/>
    <s v="20-50"/>
    <n v="0"/>
    <x v="0"/>
    <x v="0"/>
  </r>
  <r>
    <s v="45330-MAH"/>
    <x v="1"/>
    <n v="58"/>
    <s v="Yes"/>
    <x v="1"/>
    <n v="14"/>
    <n v="22"/>
    <s v="None"/>
    <x v="1"/>
    <s v="No"/>
    <x v="0"/>
    <s v="DSL"/>
    <x v="0"/>
    <s v="No"/>
    <x v="0"/>
    <s v="Yes"/>
    <x v="1"/>
    <s v="No"/>
    <s v="No"/>
    <s v="No"/>
    <x v="1"/>
    <s v="Yes"/>
    <x v="1"/>
    <n v="29.7"/>
    <n v="438.25"/>
    <n v="0"/>
    <n v="90"/>
    <n v="0"/>
    <n v="528.25"/>
    <s v="Churned"/>
    <x v="1"/>
    <s v="Competitor offered more data"/>
    <n v="1"/>
    <s v="20-50"/>
    <n v="0"/>
    <x v="1"/>
    <x v="2"/>
  </r>
  <r>
    <s v="51123-HAR"/>
    <x v="1"/>
    <n v="28"/>
    <s v="Yes"/>
    <x v="15"/>
    <n v="4"/>
    <n v="7"/>
    <s v="None"/>
    <x v="0"/>
    <s v="No"/>
    <x v="0"/>
    <s v="Fiber Optic"/>
    <x v="0"/>
    <s v="No"/>
    <x v="0"/>
    <s v="No"/>
    <x v="0"/>
    <s v="No"/>
    <s v="No"/>
    <s v="No"/>
    <x v="1"/>
    <s v="Yes"/>
    <x v="1"/>
    <n v="80.650000000000006"/>
    <n v="144.15"/>
    <n v="0"/>
    <n v="20"/>
    <n v="11.7"/>
    <n v="175.85"/>
    <s v="Churned"/>
    <x v="1"/>
    <s v="Competitor had better devices"/>
    <n v="1"/>
    <s v="50-100"/>
    <n v="0"/>
    <x v="2"/>
    <x v="3"/>
  </r>
  <r>
    <s v="21495-KAR"/>
    <x v="1"/>
    <n v="66"/>
    <s v="No"/>
    <x v="3"/>
    <n v="13"/>
    <n v="21"/>
    <s v="None"/>
    <x v="0"/>
    <s v="No"/>
    <x v="1"/>
    <s v="No"/>
    <x v="0"/>
    <s v="No"/>
    <x v="0"/>
    <s v="No"/>
    <x v="1"/>
    <s v="No"/>
    <s v="No"/>
    <s v="No"/>
    <x v="0"/>
    <s v="No"/>
    <x v="0"/>
    <n v="19.7"/>
    <n v="94.45"/>
    <n v="0"/>
    <n v="0"/>
    <n v="264.77999999999997"/>
    <n v="359.23"/>
    <s v="Stayed"/>
    <x v="0"/>
    <s v="other"/>
    <n v="0"/>
    <s v="&lt;20"/>
    <n v="0"/>
    <x v="1"/>
    <x v="2"/>
  </r>
  <r>
    <s v="15875-MAD"/>
    <x v="1"/>
    <n v="27"/>
    <s v="Yes"/>
    <x v="11"/>
    <n v="8"/>
    <n v="4"/>
    <s v="None"/>
    <x v="0"/>
    <s v="Yes"/>
    <x v="0"/>
    <s v="Fiber Optic"/>
    <x v="1"/>
    <s v="No"/>
    <x v="1"/>
    <s v="No"/>
    <x v="0"/>
    <s v="Yes"/>
    <s v="Yes"/>
    <s v="Yes"/>
    <x v="2"/>
    <s v="Yes"/>
    <x v="0"/>
    <n v="106.05"/>
    <n v="6981.35"/>
    <n v="0"/>
    <n v="0"/>
    <n v="1551.66"/>
    <n v="8533.01"/>
    <s v="Churned"/>
    <x v="2"/>
    <s v="Product dissatisfaction"/>
    <n v="1"/>
    <s v="&gt;100"/>
    <n v="0"/>
    <x v="2"/>
    <x v="4"/>
  </r>
  <r>
    <s v="51657-TAM"/>
    <x v="0"/>
    <n v="54"/>
    <s v="No"/>
    <x v="4"/>
    <n v="13"/>
    <n v="16"/>
    <s v="None"/>
    <x v="0"/>
    <s v="No"/>
    <x v="1"/>
    <s v="No"/>
    <x v="0"/>
    <s v="No"/>
    <x v="0"/>
    <s v="No"/>
    <x v="1"/>
    <s v="No"/>
    <s v="No"/>
    <s v="No"/>
    <x v="1"/>
    <s v="No"/>
    <x v="0"/>
    <n v="20.85"/>
    <n v="60.65"/>
    <n v="0"/>
    <n v="0"/>
    <n v="58.74"/>
    <n v="119.39"/>
    <s v="Joined"/>
    <x v="0"/>
    <s v="other"/>
    <n v="0"/>
    <s v="20-50"/>
    <n v="1"/>
    <x v="1"/>
    <x v="1"/>
  </r>
  <r>
    <s v="98473-UTT"/>
    <x v="1"/>
    <n v="34"/>
    <s v="Yes"/>
    <x v="7"/>
    <n v="15"/>
    <n v="26"/>
    <s v="None"/>
    <x v="0"/>
    <s v="Yes"/>
    <x v="0"/>
    <s v="Fiber Optic"/>
    <x v="1"/>
    <s v="Yes"/>
    <x v="0"/>
    <s v="No"/>
    <x v="0"/>
    <s v="No"/>
    <s v="No"/>
    <s v="Yes"/>
    <x v="2"/>
    <s v="Yes"/>
    <x v="1"/>
    <n v="95.1"/>
    <n v="6843.15"/>
    <n v="0"/>
    <n v="0"/>
    <n v="1349.28"/>
    <n v="8192.43"/>
    <s v="Stayed"/>
    <x v="0"/>
    <s v="other"/>
    <n v="0"/>
    <s v="50-100"/>
    <n v="0"/>
    <x v="2"/>
    <x v="0"/>
  </r>
  <r>
    <s v="37295-KAR"/>
    <x v="0"/>
    <n v="62"/>
    <s v="Yes"/>
    <x v="3"/>
    <n v="3"/>
    <n v="20"/>
    <s v="None"/>
    <x v="0"/>
    <s v="No"/>
    <x v="0"/>
    <s v="Cable"/>
    <x v="0"/>
    <s v="No"/>
    <x v="0"/>
    <s v="Yes"/>
    <x v="1"/>
    <s v="Yes"/>
    <s v="Yes"/>
    <s v="Yes"/>
    <x v="1"/>
    <s v="Yes"/>
    <x v="0"/>
    <n v="60.95"/>
    <n v="629.54999999999995"/>
    <n v="0"/>
    <n v="0"/>
    <n v="83.5"/>
    <n v="713.05"/>
    <s v="Stayed"/>
    <x v="0"/>
    <s v="other"/>
    <n v="0"/>
    <s v="50-100"/>
    <n v="0"/>
    <x v="1"/>
    <x v="2"/>
  </r>
  <r>
    <s v="88933-TAM"/>
    <x v="0"/>
    <n v="38"/>
    <s v="No"/>
    <x v="4"/>
    <n v="8"/>
    <n v="21"/>
    <s v="None"/>
    <x v="0"/>
    <s v="Yes"/>
    <x v="0"/>
    <s v="Cable"/>
    <x v="0"/>
    <s v="No"/>
    <x v="0"/>
    <s v="No"/>
    <x v="1"/>
    <s v="No"/>
    <s v="No"/>
    <s v="Yes"/>
    <x v="1"/>
    <s v="Yes"/>
    <x v="1"/>
    <n v="50.45"/>
    <n v="50.45"/>
    <n v="0"/>
    <n v="0"/>
    <n v="28.25"/>
    <n v="78.7"/>
    <s v="Churned"/>
    <x v="1"/>
    <s v="Competitor made better offer"/>
    <n v="1"/>
    <s v="50-100"/>
    <n v="0"/>
    <x v="0"/>
    <x v="2"/>
  </r>
  <r>
    <s v="83915-AND"/>
    <x v="0"/>
    <n v="36"/>
    <s v="No"/>
    <x v="10"/>
    <n v="2"/>
    <n v="28"/>
    <s v="None"/>
    <x v="0"/>
    <s v="No"/>
    <x v="0"/>
    <s v="DSL"/>
    <x v="0"/>
    <s v="Yes"/>
    <x v="0"/>
    <s v="Yes"/>
    <x v="1"/>
    <s v="Yes"/>
    <s v="Yes"/>
    <s v="No"/>
    <x v="2"/>
    <s v="No"/>
    <x v="1"/>
    <n v="63.8"/>
    <n v="3007.25"/>
    <n v="0"/>
    <n v="80"/>
    <n v="1412.82"/>
    <n v="4500.07"/>
    <s v="Stayed"/>
    <x v="0"/>
    <s v="other"/>
    <n v="0"/>
    <s v="50-100"/>
    <n v="0"/>
    <x v="0"/>
    <x v="0"/>
  </r>
  <r>
    <s v="57155-KAR"/>
    <x v="0"/>
    <n v="67"/>
    <s v="No"/>
    <x v="3"/>
    <n v="8"/>
    <n v="4"/>
    <s v="None"/>
    <x v="1"/>
    <s v="No"/>
    <x v="0"/>
    <s v="DSL"/>
    <x v="0"/>
    <s v="No"/>
    <x v="1"/>
    <s v="Yes"/>
    <x v="0"/>
    <s v="Yes"/>
    <s v="Yes"/>
    <s v="Yes"/>
    <x v="2"/>
    <s v="No"/>
    <x v="1"/>
    <n v="56.75"/>
    <n v="1304.8499999999999"/>
    <n v="0"/>
    <n v="0"/>
    <n v="0"/>
    <n v="1304.8499999999999"/>
    <s v="Stayed"/>
    <x v="0"/>
    <s v="other"/>
    <n v="0"/>
    <s v="50-100"/>
    <n v="0"/>
    <x v="1"/>
    <x v="4"/>
  </r>
  <r>
    <s v="94815-RAJ"/>
    <x v="1"/>
    <n v="54"/>
    <s v="Yes"/>
    <x v="8"/>
    <n v="1"/>
    <n v="29"/>
    <s v="None"/>
    <x v="0"/>
    <s v="Yes"/>
    <x v="0"/>
    <s v="Fiber Optic"/>
    <x v="0"/>
    <s v="Yes"/>
    <x v="1"/>
    <s v="No"/>
    <x v="0"/>
    <s v="Yes"/>
    <s v="Yes"/>
    <s v="Yes"/>
    <x v="0"/>
    <s v="Yes"/>
    <x v="1"/>
    <n v="103.45"/>
    <n v="3066.45"/>
    <n v="0"/>
    <n v="0"/>
    <n v="287.37"/>
    <n v="3353.82"/>
    <s v="Churned"/>
    <x v="2"/>
    <s v="Poor expertise of phone support"/>
    <n v="1"/>
    <s v="&gt;100"/>
    <n v="0"/>
    <x v="1"/>
    <x v="0"/>
  </r>
  <r>
    <s v="96951-AND"/>
    <x v="1"/>
    <n v="59"/>
    <s v="No"/>
    <x v="10"/>
    <n v="5"/>
    <n v="34"/>
    <s v="Deal 3"/>
    <x v="0"/>
    <s v="No"/>
    <x v="0"/>
    <s v="Fiber Optic"/>
    <x v="0"/>
    <s v="No"/>
    <x v="1"/>
    <s v="Yes"/>
    <x v="1"/>
    <s v="No"/>
    <s v="No"/>
    <s v="Yes"/>
    <x v="1"/>
    <s v="Yes"/>
    <x v="1"/>
    <n v="81.5"/>
    <n v="3107.3"/>
    <n v="0"/>
    <n v="0"/>
    <n v="1586.52"/>
    <n v="4693.82"/>
    <s v="Stayed"/>
    <x v="0"/>
    <s v="other"/>
    <n v="0"/>
    <s v="50-100"/>
    <n v="0"/>
    <x v="1"/>
    <x v="0"/>
  </r>
  <r>
    <s v="58500-BIH"/>
    <x v="1"/>
    <n v="74"/>
    <s v="No"/>
    <x v="9"/>
    <n v="1"/>
    <n v="5"/>
    <s v="None"/>
    <x v="0"/>
    <s v="No"/>
    <x v="0"/>
    <s v="DSL"/>
    <x v="0"/>
    <s v="Yes"/>
    <x v="0"/>
    <s v="No"/>
    <x v="1"/>
    <s v="No"/>
    <s v="No"/>
    <s v="Yes"/>
    <x v="1"/>
    <s v="Yes"/>
    <x v="1"/>
    <n v="50.4"/>
    <n v="1527.5"/>
    <n v="0"/>
    <n v="0"/>
    <n v="139.5"/>
    <n v="1667"/>
    <s v="Churned"/>
    <x v="4"/>
    <s v="Attitude of support person"/>
    <n v="1"/>
    <s v="50-100"/>
    <n v="0"/>
    <x v="1"/>
    <x v="4"/>
  </r>
  <r>
    <s v="65329-UTT"/>
    <x v="1"/>
    <n v="47"/>
    <s v="Yes"/>
    <x v="7"/>
    <n v="4"/>
    <n v="32"/>
    <s v="None"/>
    <x v="0"/>
    <s v="No"/>
    <x v="1"/>
    <s v="No"/>
    <x v="0"/>
    <s v="No"/>
    <x v="0"/>
    <s v="No"/>
    <x v="1"/>
    <s v="No"/>
    <s v="No"/>
    <s v="No"/>
    <x v="1"/>
    <s v="Yes"/>
    <x v="0"/>
    <n v="20.100000000000001"/>
    <n v="232.4"/>
    <n v="0"/>
    <n v="0"/>
    <n v="295.8"/>
    <n v="528.20000000000005"/>
    <s v="Stayed"/>
    <x v="0"/>
    <s v="other"/>
    <n v="0"/>
    <s v="20-50"/>
    <n v="0"/>
    <x v="0"/>
    <x v="0"/>
  </r>
  <r>
    <s v="45307-MAD"/>
    <x v="1"/>
    <n v="73"/>
    <s v="Yes"/>
    <x v="11"/>
    <n v="5"/>
    <n v="9"/>
    <s v="None"/>
    <x v="0"/>
    <s v="Yes"/>
    <x v="0"/>
    <s v="Cable"/>
    <x v="0"/>
    <s v="No"/>
    <x v="0"/>
    <s v="No"/>
    <x v="1"/>
    <s v="Yes"/>
    <s v="No"/>
    <s v="Yes"/>
    <x v="1"/>
    <s v="Yes"/>
    <x v="1"/>
    <n v="86.65"/>
    <n v="856.65"/>
    <n v="0"/>
    <n v="0"/>
    <n v="465"/>
    <n v="1321.65"/>
    <s v="Churned"/>
    <x v="2"/>
    <s v="Limited range of services"/>
    <n v="1"/>
    <s v="50-100"/>
    <n v="0"/>
    <x v="1"/>
    <x v="3"/>
  </r>
  <r>
    <s v="11850-MAH"/>
    <x v="0"/>
    <n v="74"/>
    <s v="Yes"/>
    <x v="1"/>
    <n v="5"/>
    <n v="6"/>
    <s v="None"/>
    <x v="0"/>
    <s v="Yes"/>
    <x v="0"/>
    <s v="DSL"/>
    <x v="1"/>
    <s v="No"/>
    <x v="1"/>
    <s v="Yes"/>
    <x v="1"/>
    <s v="Yes"/>
    <s v="No"/>
    <s v="Yes"/>
    <x v="2"/>
    <s v="No"/>
    <x v="0"/>
    <n v="75.150000000000006"/>
    <n v="3480.35"/>
    <n v="0"/>
    <n v="0"/>
    <n v="422.55"/>
    <n v="3902.9"/>
    <s v="Stayed"/>
    <x v="0"/>
    <s v="other"/>
    <n v="0"/>
    <s v="50-100"/>
    <n v="0"/>
    <x v="1"/>
    <x v="3"/>
  </r>
  <r>
    <s v="46190-TAM"/>
    <x v="0"/>
    <n v="53"/>
    <s v="Yes"/>
    <x v="4"/>
    <n v="3"/>
    <n v="3"/>
    <s v="None"/>
    <x v="0"/>
    <s v="Yes"/>
    <x v="0"/>
    <s v="Fiber Optic"/>
    <x v="1"/>
    <s v="No"/>
    <x v="0"/>
    <s v="No"/>
    <x v="0"/>
    <s v="Yes"/>
    <s v="Yes"/>
    <s v="Yes"/>
    <x v="1"/>
    <s v="Yes"/>
    <x v="1"/>
    <n v="99.4"/>
    <n v="1742.95"/>
    <n v="0"/>
    <n v="0"/>
    <n v="203.4"/>
    <n v="1946.35"/>
    <s v="Churned"/>
    <x v="4"/>
    <s v="Attitude of support person"/>
    <n v="1"/>
    <s v="50-100"/>
    <n v="0"/>
    <x v="1"/>
    <x v="4"/>
  </r>
  <r>
    <s v="25726-TAM"/>
    <x v="0"/>
    <n v="22"/>
    <s v="No"/>
    <x v="4"/>
    <n v="4"/>
    <n v="10"/>
    <s v="Deal 1"/>
    <x v="1"/>
    <s v="No"/>
    <x v="0"/>
    <s v="Cable"/>
    <x v="0"/>
    <s v="Yes"/>
    <x v="1"/>
    <s v="Yes"/>
    <x v="0"/>
    <s v="Yes"/>
    <s v="Yes"/>
    <s v="Yes"/>
    <x v="0"/>
    <s v="No"/>
    <x v="1"/>
    <n v="60.35"/>
    <n v="4138.7"/>
    <n v="49.23"/>
    <n v="0"/>
    <n v="0"/>
    <n v="4089.47"/>
    <s v="Stayed"/>
    <x v="0"/>
    <s v="other"/>
    <n v="0"/>
    <s v="50-100"/>
    <n v="0"/>
    <x v="2"/>
    <x v="3"/>
  </r>
  <r>
    <s v="48146-KAR"/>
    <x v="1"/>
    <n v="60"/>
    <s v="No"/>
    <x v="3"/>
    <n v="9"/>
    <n v="25"/>
    <s v="Deal 1"/>
    <x v="1"/>
    <s v="No"/>
    <x v="0"/>
    <s v="DSL"/>
    <x v="1"/>
    <s v="Yes"/>
    <x v="1"/>
    <s v="Yes"/>
    <x v="0"/>
    <s v="Yes"/>
    <s v="Yes"/>
    <s v="Yes"/>
    <x v="2"/>
    <s v="Yes"/>
    <x v="0"/>
    <n v="65.2"/>
    <n v="4784.45"/>
    <n v="0"/>
    <n v="0"/>
    <n v="0"/>
    <n v="4784.45"/>
    <s v="Stayed"/>
    <x v="0"/>
    <s v="other"/>
    <n v="0"/>
    <s v="50-100"/>
    <n v="0"/>
    <x v="1"/>
    <x v="0"/>
  </r>
  <r>
    <s v="71837-TAM"/>
    <x v="1"/>
    <n v="44"/>
    <s v="Yes"/>
    <x v="4"/>
    <n v="7"/>
    <n v="15"/>
    <s v="Deal 4"/>
    <x v="0"/>
    <s v="Yes"/>
    <x v="0"/>
    <s v="Fiber Optic"/>
    <x v="1"/>
    <s v="Yes"/>
    <x v="1"/>
    <s v="No"/>
    <x v="1"/>
    <s v="Yes"/>
    <s v="Yes"/>
    <s v="Yes"/>
    <x v="1"/>
    <s v="Yes"/>
    <x v="1"/>
    <n v="99.7"/>
    <n v="1238.45"/>
    <n v="0"/>
    <n v="0"/>
    <n v="192.84"/>
    <n v="1431.29"/>
    <s v="Churned"/>
    <x v="3"/>
    <s v="Lack of affordable download/upload speed"/>
    <n v="1"/>
    <s v="50-100"/>
    <n v="0"/>
    <x v="0"/>
    <x v="1"/>
  </r>
  <r>
    <s v="22782-ODI"/>
    <x v="1"/>
    <n v="50"/>
    <s v="Yes"/>
    <x v="19"/>
    <n v="2"/>
    <n v="28"/>
    <s v="None"/>
    <x v="0"/>
    <s v="No"/>
    <x v="1"/>
    <s v="No"/>
    <x v="0"/>
    <s v="No"/>
    <x v="0"/>
    <s v="No"/>
    <x v="1"/>
    <s v="No"/>
    <s v="No"/>
    <s v="No"/>
    <x v="1"/>
    <s v="No"/>
    <x v="0"/>
    <n v="19.3"/>
    <n v="54.7"/>
    <n v="0"/>
    <n v="0"/>
    <n v="30.39"/>
    <n v="85.09"/>
    <s v="Joined"/>
    <x v="0"/>
    <s v="other"/>
    <n v="0"/>
    <s v="&lt;20"/>
    <n v="1"/>
    <x v="1"/>
    <x v="0"/>
  </r>
  <r>
    <s v="99127-JAM"/>
    <x v="1"/>
    <n v="35"/>
    <s v="No"/>
    <x v="16"/>
    <n v="8"/>
    <n v="5"/>
    <s v="None"/>
    <x v="0"/>
    <s v="Yes"/>
    <x v="0"/>
    <s v="Fiber Optic"/>
    <x v="0"/>
    <s v="Yes"/>
    <x v="0"/>
    <s v="No"/>
    <x v="1"/>
    <s v="No"/>
    <s v="No"/>
    <s v="Yes"/>
    <x v="1"/>
    <s v="No"/>
    <x v="1"/>
    <n v="77.95"/>
    <n v="305.55"/>
    <n v="0"/>
    <n v="0"/>
    <n v="123.8"/>
    <n v="429.35"/>
    <s v="Churned"/>
    <x v="1"/>
    <s v="Competitor made better offer"/>
    <n v="1"/>
    <s v="50-100"/>
    <n v="0"/>
    <x v="0"/>
    <x v="4"/>
  </r>
  <r>
    <s v="82213-AND"/>
    <x v="1"/>
    <n v="55"/>
    <s v="No"/>
    <x v="10"/>
    <n v="14"/>
    <n v="31"/>
    <s v="None"/>
    <x v="0"/>
    <s v="No"/>
    <x v="1"/>
    <s v="No"/>
    <x v="0"/>
    <s v="No"/>
    <x v="0"/>
    <s v="No"/>
    <x v="1"/>
    <s v="No"/>
    <s v="No"/>
    <s v="No"/>
    <x v="1"/>
    <s v="No"/>
    <x v="1"/>
    <n v="20.149999999999999"/>
    <n v="130.5"/>
    <n v="0"/>
    <n v="0"/>
    <n v="41.58"/>
    <n v="172.08"/>
    <s v="Stayed"/>
    <x v="0"/>
    <s v="other"/>
    <n v="0"/>
    <s v="20-50"/>
    <n v="0"/>
    <x v="1"/>
    <x v="0"/>
  </r>
  <r>
    <s v="46585-JAM"/>
    <x v="1"/>
    <n v="72"/>
    <s v="Yes"/>
    <x v="16"/>
    <n v="15"/>
    <n v="26"/>
    <s v="None"/>
    <x v="0"/>
    <s v="Yes"/>
    <x v="0"/>
    <s v="Fiber Optic"/>
    <x v="1"/>
    <s v="Yes"/>
    <x v="1"/>
    <s v="Yes"/>
    <x v="1"/>
    <s v="No"/>
    <s v="No"/>
    <s v="Yes"/>
    <x v="1"/>
    <s v="Yes"/>
    <x v="0"/>
    <n v="94.2"/>
    <n v="5895.45"/>
    <n v="0"/>
    <n v="0"/>
    <n v="2058.75"/>
    <n v="7954.2"/>
    <s v="Stayed"/>
    <x v="0"/>
    <s v="other"/>
    <n v="0"/>
    <s v="50-100"/>
    <n v="0"/>
    <x v="1"/>
    <x v="0"/>
  </r>
  <r>
    <s v="74762-MAD"/>
    <x v="1"/>
    <n v="80"/>
    <s v="No"/>
    <x v="11"/>
    <n v="8"/>
    <n v="4"/>
    <s v="None"/>
    <x v="0"/>
    <s v="Yes"/>
    <x v="0"/>
    <s v="Fiber Optic"/>
    <x v="1"/>
    <s v="No"/>
    <x v="1"/>
    <s v="No"/>
    <x v="0"/>
    <s v="Yes"/>
    <s v="Yes"/>
    <s v="Yes"/>
    <x v="0"/>
    <s v="Yes"/>
    <x v="1"/>
    <n v="105.2"/>
    <n v="4599.1499999999996"/>
    <n v="40.46"/>
    <n v="0"/>
    <n v="1485.96"/>
    <n v="6044.65"/>
    <s v="Stayed"/>
    <x v="0"/>
    <s v="other"/>
    <n v="0"/>
    <s v="&gt;100"/>
    <n v="0"/>
    <x v="1"/>
    <x v="4"/>
  </r>
  <r>
    <s v="61331-UTT"/>
    <x v="0"/>
    <n v="36"/>
    <s v="Yes"/>
    <x v="18"/>
    <n v="2"/>
    <n v="10"/>
    <s v="Deal 5"/>
    <x v="0"/>
    <s v="No"/>
    <x v="0"/>
    <s v="DSL"/>
    <x v="1"/>
    <s v="No"/>
    <x v="0"/>
    <s v="No"/>
    <x v="1"/>
    <s v="No"/>
    <s v="No"/>
    <s v="Yes"/>
    <x v="1"/>
    <s v="Yes"/>
    <x v="0"/>
    <n v="50.75"/>
    <n v="50.75"/>
    <n v="0"/>
    <n v="0"/>
    <n v="45.77"/>
    <n v="96.52"/>
    <s v="Joined"/>
    <x v="0"/>
    <s v="other"/>
    <n v="0"/>
    <s v="50-100"/>
    <n v="1"/>
    <x v="0"/>
    <x v="3"/>
  </r>
  <r>
    <s v="29458-HAR"/>
    <x v="1"/>
    <n v="48"/>
    <s v="No"/>
    <x v="15"/>
    <n v="5"/>
    <n v="22"/>
    <s v="None"/>
    <x v="1"/>
    <s v="No"/>
    <x v="0"/>
    <s v="DSL"/>
    <x v="1"/>
    <s v="No"/>
    <x v="1"/>
    <s v="Yes"/>
    <x v="1"/>
    <s v="No"/>
    <s v="No"/>
    <s v="Yes"/>
    <x v="0"/>
    <s v="No"/>
    <x v="1"/>
    <n v="42.3"/>
    <n v="1840.75"/>
    <n v="0"/>
    <n v="0"/>
    <n v="0"/>
    <n v="1840.75"/>
    <s v="Stayed"/>
    <x v="0"/>
    <s v="other"/>
    <n v="0"/>
    <s v="20-50"/>
    <n v="0"/>
    <x v="0"/>
    <x v="2"/>
  </r>
  <r>
    <s v="79733-UTT"/>
    <x v="1"/>
    <n v="31"/>
    <s v="Yes"/>
    <x v="7"/>
    <n v="12"/>
    <n v="21"/>
    <s v="Deal 5"/>
    <x v="0"/>
    <s v="No"/>
    <x v="0"/>
    <s v="DSL"/>
    <x v="1"/>
    <s v="No"/>
    <x v="0"/>
    <s v="Yes"/>
    <x v="1"/>
    <s v="Yes"/>
    <s v="Yes"/>
    <s v="Yes"/>
    <x v="1"/>
    <s v="No"/>
    <x v="1"/>
    <n v="66.05"/>
    <n v="574.5"/>
    <n v="0"/>
    <n v="0"/>
    <n v="268.32"/>
    <n v="842.82"/>
    <s v="Stayed"/>
    <x v="0"/>
    <s v="other"/>
    <n v="0"/>
    <s v="50-100"/>
    <n v="0"/>
    <x v="2"/>
    <x v="2"/>
  </r>
  <r>
    <s v="13038-WES"/>
    <x v="0"/>
    <n v="57"/>
    <s v="Yes"/>
    <x v="2"/>
    <n v="9"/>
    <n v="29"/>
    <s v="Deal 4"/>
    <x v="0"/>
    <s v="No"/>
    <x v="0"/>
    <s v="DSL"/>
    <x v="0"/>
    <s v="No"/>
    <x v="0"/>
    <s v="Yes"/>
    <x v="0"/>
    <s v="Yes"/>
    <s v="Yes"/>
    <s v="Yes"/>
    <x v="1"/>
    <s v="Yes"/>
    <x v="1"/>
    <n v="69.650000000000006"/>
    <n v="921.4"/>
    <n v="0"/>
    <n v="0"/>
    <n v="518.14"/>
    <n v="1439.54"/>
    <s v="Stayed"/>
    <x v="0"/>
    <s v="other"/>
    <n v="0"/>
    <s v="50-100"/>
    <n v="0"/>
    <x v="1"/>
    <x v="0"/>
  </r>
  <r>
    <s v="26736-TAM"/>
    <x v="1"/>
    <n v="18"/>
    <s v="Yes"/>
    <x v="4"/>
    <n v="5"/>
    <n v="9"/>
    <s v="Deal 4"/>
    <x v="0"/>
    <s v="No"/>
    <x v="0"/>
    <s v="DSL"/>
    <x v="1"/>
    <s v="No"/>
    <x v="1"/>
    <s v="Yes"/>
    <x v="0"/>
    <s v="No"/>
    <s v="No"/>
    <s v="Yes"/>
    <x v="1"/>
    <s v="Yes"/>
    <x v="1"/>
    <n v="68.349999999999994"/>
    <n v="1299.8"/>
    <n v="0"/>
    <n v="0"/>
    <n v="876.24"/>
    <n v="2176.04"/>
    <s v="Stayed"/>
    <x v="0"/>
    <s v="other"/>
    <n v="0"/>
    <s v="50-100"/>
    <n v="0"/>
    <x v="3"/>
    <x v="3"/>
  </r>
  <r>
    <s v="92563-MAD"/>
    <x v="1"/>
    <n v="40"/>
    <s v="Yes"/>
    <x v="11"/>
    <n v="1"/>
    <n v="23"/>
    <s v="None"/>
    <x v="0"/>
    <s v="Yes"/>
    <x v="1"/>
    <s v="No"/>
    <x v="0"/>
    <s v="No"/>
    <x v="0"/>
    <s v="No"/>
    <x v="1"/>
    <s v="No"/>
    <s v="No"/>
    <s v="No"/>
    <x v="2"/>
    <s v="Yes"/>
    <x v="0"/>
    <n v="25.7"/>
    <n v="1188.2"/>
    <n v="0"/>
    <n v="0"/>
    <n v="1097.79"/>
    <n v="2285.9899999999998"/>
    <s v="Stayed"/>
    <x v="0"/>
    <s v="other"/>
    <n v="0"/>
    <s v="20-50"/>
    <n v="0"/>
    <x v="0"/>
    <x v="2"/>
  </r>
  <r>
    <s v="78335-MAH"/>
    <x v="0"/>
    <n v="31"/>
    <s v="No"/>
    <x v="1"/>
    <n v="0"/>
    <n v="6"/>
    <s v="None"/>
    <x v="0"/>
    <s v="No"/>
    <x v="0"/>
    <s v="DSL"/>
    <x v="1"/>
    <s v="No"/>
    <x v="0"/>
    <s v="No"/>
    <x v="1"/>
    <s v="No"/>
    <s v="No"/>
    <s v="Yes"/>
    <x v="0"/>
    <s v="No"/>
    <x v="0"/>
    <n v="48.7"/>
    <n v="1421.75"/>
    <n v="0"/>
    <n v="0"/>
    <n v="243.27"/>
    <n v="1665.02"/>
    <s v="Stayed"/>
    <x v="0"/>
    <s v="other"/>
    <n v="0"/>
    <s v="20-50"/>
    <n v="0"/>
    <x v="2"/>
    <x v="3"/>
  </r>
  <r>
    <s v="59258-TEL"/>
    <x v="0"/>
    <n v="48"/>
    <s v="Yes"/>
    <x v="5"/>
    <n v="12"/>
    <n v="24"/>
    <s v="Deal 4"/>
    <x v="0"/>
    <s v="Yes"/>
    <x v="0"/>
    <s v="Fiber Optic"/>
    <x v="0"/>
    <s v="No"/>
    <x v="0"/>
    <s v="No"/>
    <x v="1"/>
    <s v="No"/>
    <s v="No"/>
    <s v="Yes"/>
    <x v="1"/>
    <s v="Yes"/>
    <x v="1"/>
    <n v="74.150000000000006"/>
    <n v="1345.75"/>
    <n v="0"/>
    <n v="0"/>
    <n v="204.48"/>
    <n v="1550.23"/>
    <s v="Stayed"/>
    <x v="0"/>
    <s v="other"/>
    <n v="0"/>
    <s v="50-100"/>
    <n v="0"/>
    <x v="0"/>
    <x v="0"/>
  </r>
  <r>
    <s v="56821-MAH"/>
    <x v="1"/>
    <n v="39"/>
    <s v="No"/>
    <x v="1"/>
    <n v="3"/>
    <n v="1"/>
    <s v="Deal 5"/>
    <x v="1"/>
    <s v="No"/>
    <x v="0"/>
    <s v="DSL"/>
    <x v="0"/>
    <s v="No"/>
    <x v="0"/>
    <s v="No"/>
    <x v="1"/>
    <s v="No"/>
    <s v="No"/>
    <s v="Yes"/>
    <x v="1"/>
    <s v="Yes"/>
    <x v="1"/>
    <n v="24.95"/>
    <n v="100.4"/>
    <n v="0"/>
    <n v="0"/>
    <n v="0"/>
    <n v="100.4"/>
    <s v="Churned"/>
    <x v="1"/>
    <s v="Competitor had better devices"/>
    <n v="1"/>
    <s v="20-50"/>
    <n v="0"/>
    <x v="0"/>
    <x v="4"/>
  </r>
  <r>
    <s v="84271-TEL"/>
    <x v="1"/>
    <n v="50"/>
    <s v="Yes"/>
    <x v="5"/>
    <n v="0"/>
    <n v="24"/>
    <s v="Deal 2"/>
    <x v="0"/>
    <s v="No"/>
    <x v="0"/>
    <s v="Fiber Optic"/>
    <x v="1"/>
    <s v="No"/>
    <x v="1"/>
    <s v="Yes"/>
    <x v="1"/>
    <s v="No"/>
    <s v="No"/>
    <s v="Yes"/>
    <x v="1"/>
    <s v="Yes"/>
    <x v="1"/>
    <n v="84.05"/>
    <n v="4326.8"/>
    <n v="0"/>
    <n v="0"/>
    <n v="1661.92"/>
    <n v="5988.72"/>
    <s v="Stayed"/>
    <x v="0"/>
    <s v="other"/>
    <n v="0"/>
    <s v="50-100"/>
    <n v="0"/>
    <x v="1"/>
    <x v="0"/>
  </r>
  <r>
    <s v="83440-GUJ"/>
    <x v="0"/>
    <n v="53"/>
    <s v="No"/>
    <x v="6"/>
    <n v="4"/>
    <n v="14"/>
    <s v="None"/>
    <x v="0"/>
    <s v="No"/>
    <x v="1"/>
    <s v="No"/>
    <x v="0"/>
    <s v="No"/>
    <x v="0"/>
    <s v="No"/>
    <x v="1"/>
    <s v="No"/>
    <s v="No"/>
    <s v="No"/>
    <x v="1"/>
    <s v="No"/>
    <x v="1"/>
    <n v="20"/>
    <n v="49.65"/>
    <n v="0"/>
    <n v="0"/>
    <n v="93.18"/>
    <n v="142.83000000000001"/>
    <s v="Joined"/>
    <x v="0"/>
    <s v="other"/>
    <n v="0"/>
    <s v="&lt;20"/>
    <n v="1"/>
    <x v="1"/>
    <x v="1"/>
  </r>
  <r>
    <s v="37167-TAM"/>
    <x v="1"/>
    <n v="49"/>
    <s v="No"/>
    <x v="4"/>
    <n v="0"/>
    <n v="27"/>
    <s v="None"/>
    <x v="0"/>
    <s v="No"/>
    <x v="0"/>
    <s v="Cable"/>
    <x v="0"/>
    <s v="No"/>
    <x v="1"/>
    <s v="No"/>
    <x v="1"/>
    <s v="No"/>
    <s v="No"/>
    <s v="No"/>
    <x v="1"/>
    <s v="No"/>
    <x v="0"/>
    <n v="49.7"/>
    <n v="1081.25"/>
    <n v="0"/>
    <n v="150"/>
    <n v="971.98"/>
    <n v="2203.23"/>
    <s v="Stayed"/>
    <x v="0"/>
    <s v="other"/>
    <n v="0"/>
    <s v="20-50"/>
    <n v="0"/>
    <x v="0"/>
    <x v="0"/>
  </r>
  <r>
    <s v="32067-PUN"/>
    <x v="1"/>
    <n v="28"/>
    <s v="No"/>
    <x v="13"/>
    <n v="13"/>
    <n v="33"/>
    <s v="Deal 4"/>
    <x v="0"/>
    <s v="Yes"/>
    <x v="1"/>
    <s v="No"/>
    <x v="0"/>
    <s v="No"/>
    <x v="0"/>
    <s v="No"/>
    <x v="1"/>
    <s v="No"/>
    <s v="No"/>
    <s v="No"/>
    <x v="1"/>
    <s v="No"/>
    <x v="0"/>
    <n v="24.1"/>
    <n v="409.9"/>
    <n v="0"/>
    <n v="0"/>
    <n v="310.42"/>
    <n v="720.32"/>
    <s v="Churned"/>
    <x v="3"/>
    <s v="Long distance charges"/>
    <n v="1"/>
    <s v="20-50"/>
    <n v="0"/>
    <x v="2"/>
    <x v="0"/>
  </r>
  <r>
    <s v="29754-UTT"/>
    <x v="1"/>
    <n v="27"/>
    <s v="Yes"/>
    <x v="7"/>
    <n v="8"/>
    <n v="22"/>
    <s v="None"/>
    <x v="0"/>
    <s v="No"/>
    <x v="1"/>
    <s v="No"/>
    <x v="0"/>
    <s v="No"/>
    <x v="0"/>
    <s v="No"/>
    <x v="1"/>
    <s v="No"/>
    <s v="No"/>
    <s v="No"/>
    <x v="0"/>
    <s v="No"/>
    <x v="0"/>
    <n v="20.350000000000001"/>
    <n v="393.15"/>
    <n v="0"/>
    <n v="0"/>
    <n v="559.20000000000005"/>
    <n v="952.35"/>
    <s v="Stayed"/>
    <x v="0"/>
    <s v="other"/>
    <n v="0"/>
    <s v="20-50"/>
    <n v="0"/>
    <x v="2"/>
    <x v="2"/>
  </r>
  <r>
    <s v="39306-TAM"/>
    <x v="0"/>
    <n v="73"/>
    <s v="Yes"/>
    <x v="4"/>
    <n v="14"/>
    <n v="19"/>
    <s v="Deal 3"/>
    <x v="0"/>
    <s v="Yes"/>
    <x v="0"/>
    <s v="Fiber Optic"/>
    <x v="0"/>
    <s v="No"/>
    <x v="1"/>
    <s v="Yes"/>
    <x v="0"/>
    <s v="No"/>
    <s v="No"/>
    <s v="Yes"/>
    <x v="2"/>
    <s v="Yes"/>
    <x v="1"/>
    <n v="96.6"/>
    <n v="2877.95"/>
    <n v="0"/>
    <n v="0"/>
    <n v="475.85"/>
    <n v="3353.8"/>
    <s v="Stayed"/>
    <x v="0"/>
    <s v="other"/>
    <n v="0"/>
    <s v="50-100"/>
    <n v="0"/>
    <x v="1"/>
    <x v="2"/>
  </r>
  <r>
    <s v="23078-UTT"/>
    <x v="1"/>
    <n v="57"/>
    <s v="Yes"/>
    <x v="7"/>
    <n v="3"/>
    <n v="24"/>
    <s v="None"/>
    <x v="0"/>
    <s v="No"/>
    <x v="1"/>
    <s v="No"/>
    <x v="0"/>
    <s v="No"/>
    <x v="0"/>
    <s v="No"/>
    <x v="1"/>
    <s v="No"/>
    <s v="No"/>
    <s v="No"/>
    <x v="1"/>
    <s v="Yes"/>
    <x v="1"/>
    <n v="20.3"/>
    <n v="20.3"/>
    <n v="0"/>
    <n v="0"/>
    <n v="6.64"/>
    <n v="26.94"/>
    <s v="Joined"/>
    <x v="0"/>
    <s v="other"/>
    <n v="0"/>
    <s v="20-50"/>
    <n v="1"/>
    <x v="1"/>
    <x v="0"/>
  </r>
  <r>
    <s v="96568-BIH"/>
    <x v="0"/>
    <n v="59"/>
    <s v="No"/>
    <x v="9"/>
    <n v="12"/>
    <n v="31"/>
    <s v="None"/>
    <x v="0"/>
    <s v="No"/>
    <x v="1"/>
    <s v="No"/>
    <x v="0"/>
    <s v="No"/>
    <x v="0"/>
    <s v="No"/>
    <x v="1"/>
    <s v="No"/>
    <s v="No"/>
    <s v="No"/>
    <x v="2"/>
    <s v="Yes"/>
    <x v="0"/>
    <n v="20.2"/>
    <n v="684.4"/>
    <n v="0"/>
    <n v="0"/>
    <n v="1498"/>
    <n v="2182.4"/>
    <s v="Stayed"/>
    <x v="0"/>
    <s v="other"/>
    <n v="0"/>
    <s v="20-50"/>
    <n v="0"/>
    <x v="1"/>
    <x v="0"/>
  </r>
  <r>
    <s v="79298-AND"/>
    <x v="1"/>
    <n v="58"/>
    <s v="No"/>
    <x v="10"/>
    <n v="15"/>
    <n v="20"/>
    <s v="Deal 5"/>
    <x v="1"/>
    <s v="No"/>
    <x v="0"/>
    <s v="Cable"/>
    <x v="0"/>
    <s v="Yes"/>
    <x v="1"/>
    <s v="Yes"/>
    <x v="1"/>
    <s v="No"/>
    <s v="No"/>
    <s v="No"/>
    <x v="2"/>
    <s v="No"/>
    <x v="0"/>
    <n v="40.549999999999997"/>
    <n v="217.5"/>
    <n v="0"/>
    <n v="50"/>
    <n v="0"/>
    <n v="267.5"/>
    <s v="Stayed"/>
    <x v="0"/>
    <s v="other"/>
    <n v="0"/>
    <s v="20-50"/>
    <n v="0"/>
    <x v="1"/>
    <x v="2"/>
  </r>
  <r>
    <s v="82326-ODI"/>
    <x v="1"/>
    <n v="27"/>
    <s v="Yes"/>
    <x v="19"/>
    <n v="4"/>
    <n v="4"/>
    <s v="None"/>
    <x v="0"/>
    <s v="Yes"/>
    <x v="0"/>
    <s v="Fiber Optic"/>
    <x v="0"/>
    <s v="No"/>
    <x v="0"/>
    <s v="No"/>
    <x v="1"/>
    <s v="No"/>
    <s v="No"/>
    <s v="Yes"/>
    <x v="1"/>
    <s v="Yes"/>
    <x v="1"/>
    <n v="75.55"/>
    <n v="166.3"/>
    <n v="0"/>
    <n v="0"/>
    <n v="82.74"/>
    <n v="249.04"/>
    <s v="Churned"/>
    <x v="1"/>
    <s v="Competitor made better offer"/>
    <n v="1"/>
    <s v="50-100"/>
    <n v="0"/>
    <x v="2"/>
    <x v="4"/>
  </r>
  <r>
    <s v="54470-MAD"/>
    <x v="0"/>
    <n v="26"/>
    <s v="No"/>
    <x v="11"/>
    <n v="9"/>
    <n v="16"/>
    <s v="Deal 4"/>
    <x v="0"/>
    <s v="No"/>
    <x v="1"/>
    <s v="No"/>
    <x v="0"/>
    <s v="No"/>
    <x v="0"/>
    <s v="No"/>
    <x v="1"/>
    <s v="No"/>
    <s v="No"/>
    <s v="No"/>
    <x v="0"/>
    <s v="No"/>
    <x v="1"/>
    <n v="20.399999999999999"/>
    <n v="275.7"/>
    <n v="0"/>
    <n v="0"/>
    <n v="509.88"/>
    <n v="785.58"/>
    <s v="Stayed"/>
    <x v="0"/>
    <s v="other"/>
    <n v="0"/>
    <s v="20-50"/>
    <n v="0"/>
    <x v="2"/>
    <x v="1"/>
  </r>
  <r>
    <s v="12426-KER"/>
    <x v="0"/>
    <n v="35"/>
    <s v="No"/>
    <x v="20"/>
    <n v="12"/>
    <n v="30"/>
    <s v="None"/>
    <x v="0"/>
    <s v="Yes"/>
    <x v="0"/>
    <s v="Fiber Optic"/>
    <x v="0"/>
    <s v="Yes"/>
    <x v="0"/>
    <s v="No"/>
    <x v="1"/>
    <s v="Yes"/>
    <s v="Yes"/>
    <s v="No"/>
    <x v="0"/>
    <s v="No"/>
    <x v="0"/>
    <n v="90.45"/>
    <n v="5825.5"/>
    <n v="0"/>
    <n v="100"/>
    <n v="580.23"/>
    <n v="6505.73"/>
    <s v="Stayed"/>
    <x v="0"/>
    <s v="other"/>
    <n v="0"/>
    <s v="50-100"/>
    <n v="0"/>
    <x v="0"/>
    <x v="0"/>
  </r>
  <r>
    <s v="52355-MAH"/>
    <x v="1"/>
    <n v="29"/>
    <s v="Yes"/>
    <x v="1"/>
    <n v="0"/>
    <n v="24"/>
    <s v="Deal 1"/>
    <x v="0"/>
    <s v="Yes"/>
    <x v="0"/>
    <s v="Fiber Optic"/>
    <x v="1"/>
    <s v="Yes"/>
    <x v="0"/>
    <s v="Yes"/>
    <x v="0"/>
    <s v="Yes"/>
    <s v="Yes"/>
    <s v="Yes"/>
    <x v="1"/>
    <s v="Yes"/>
    <x v="1"/>
    <n v="107.7"/>
    <n v="7320.9"/>
    <n v="0"/>
    <n v="0"/>
    <n v="1632.68"/>
    <n v="8953.58"/>
    <s v="Stayed"/>
    <x v="0"/>
    <s v="other"/>
    <n v="0"/>
    <s v="&gt;100"/>
    <n v="0"/>
    <x v="2"/>
    <x v="0"/>
  </r>
  <r>
    <s v="53350-TEL"/>
    <x v="0"/>
    <n v="37"/>
    <s v="Yes"/>
    <x v="5"/>
    <n v="6"/>
    <n v="22"/>
    <s v="None"/>
    <x v="0"/>
    <s v="Yes"/>
    <x v="0"/>
    <s v="Fiber Optic"/>
    <x v="0"/>
    <s v="No"/>
    <x v="0"/>
    <s v="No"/>
    <x v="1"/>
    <s v="No"/>
    <s v="No"/>
    <s v="Yes"/>
    <x v="1"/>
    <s v="No"/>
    <x v="1"/>
    <n v="74.5"/>
    <n v="217.45"/>
    <n v="0"/>
    <n v="0"/>
    <n v="20.91"/>
    <n v="238.36"/>
    <s v="Joined"/>
    <x v="0"/>
    <s v="other"/>
    <n v="0"/>
    <s v="50-100"/>
    <n v="1"/>
    <x v="0"/>
    <x v="2"/>
  </r>
  <r>
    <s v="43410-MAD"/>
    <x v="0"/>
    <n v="56"/>
    <s v="Yes"/>
    <x v="11"/>
    <n v="1"/>
    <n v="6"/>
    <s v="None"/>
    <x v="0"/>
    <s v="Yes"/>
    <x v="0"/>
    <s v="Fiber Optic"/>
    <x v="0"/>
    <s v="No"/>
    <x v="0"/>
    <s v="Yes"/>
    <x v="1"/>
    <s v="No"/>
    <s v="No"/>
    <s v="Yes"/>
    <x v="1"/>
    <s v="No"/>
    <x v="1"/>
    <n v="80.650000000000006"/>
    <n v="4807.3500000000004"/>
    <n v="0"/>
    <n v="0"/>
    <n v="2590.86"/>
    <n v="7398.21"/>
    <s v="Stayed"/>
    <x v="0"/>
    <s v="other"/>
    <n v="0"/>
    <s v="50-100"/>
    <n v="0"/>
    <x v="1"/>
    <x v="3"/>
  </r>
  <r>
    <s v="84133-KER"/>
    <x v="1"/>
    <n v="38"/>
    <s v="No"/>
    <x v="20"/>
    <n v="10"/>
    <n v="11"/>
    <s v="None"/>
    <x v="0"/>
    <s v="No"/>
    <x v="0"/>
    <s v="Fiber Optic"/>
    <x v="1"/>
    <s v="No"/>
    <x v="1"/>
    <s v="Yes"/>
    <x v="0"/>
    <s v="Yes"/>
    <s v="Yes"/>
    <s v="No"/>
    <x v="1"/>
    <s v="Yes"/>
    <x v="1"/>
    <n v="106.6"/>
    <n v="1934.45"/>
    <n v="21.72"/>
    <n v="40"/>
    <n v="538.65"/>
    <n v="2491.38"/>
    <s v="Churned"/>
    <x v="2"/>
    <s v="Network reliability"/>
    <n v="1"/>
    <s v="&gt;100"/>
    <n v="0"/>
    <x v="0"/>
    <x v="3"/>
  </r>
  <r>
    <s v="19665-JAM"/>
    <x v="0"/>
    <n v="38"/>
    <s v="No"/>
    <x v="16"/>
    <n v="1"/>
    <n v="3"/>
    <s v="Deal 5"/>
    <x v="0"/>
    <s v="No"/>
    <x v="0"/>
    <s v="DSL"/>
    <x v="0"/>
    <s v="No"/>
    <x v="0"/>
    <s v="No"/>
    <x v="1"/>
    <s v="No"/>
    <s v="No"/>
    <s v="No"/>
    <x v="1"/>
    <s v="No"/>
    <x v="1"/>
    <n v="-9"/>
    <n v="45.8"/>
    <n v="0"/>
    <n v="10"/>
    <n v="22.11"/>
    <n v="77.91"/>
    <s v="Churned"/>
    <x v="1"/>
    <s v="Competitor made better offer"/>
    <n v="1"/>
    <s v="&lt;20"/>
    <n v="0"/>
    <x v="0"/>
    <x v="4"/>
  </r>
  <r>
    <s v="37118-JAM"/>
    <x v="0"/>
    <n v="65"/>
    <s v="Yes"/>
    <x v="16"/>
    <n v="13"/>
    <n v="15"/>
    <s v="None"/>
    <x v="0"/>
    <s v="No"/>
    <x v="0"/>
    <s v="Fiber Optic"/>
    <x v="0"/>
    <s v="No"/>
    <x v="1"/>
    <s v="No"/>
    <x v="0"/>
    <s v="Yes"/>
    <s v="Yes"/>
    <s v="Yes"/>
    <x v="2"/>
    <s v="Yes"/>
    <x v="1"/>
    <n v="96.55"/>
    <n v="2263.4499999999998"/>
    <n v="0"/>
    <n v="0"/>
    <n v="498.72"/>
    <n v="2762.17"/>
    <s v="Stayed"/>
    <x v="0"/>
    <s v="other"/>
    <n v="0"/>
    <s v="50-100"/>
    <n v="0"/>
    <x v="1"/>
    <x v="1"/>
  </r>
  <r>
    <s v="96284-ODI"/>
    <x v="1"/>
    <n v="29"/>
    <s v="No"/>
    <x v="19"/>
    <n v="10"/>
    <n v="2"/>
    <s v="None"/>
    <x v="0"/>
    <s v="Yes"/>
    <x v="0"/>
    <s v="Fiber Optic"/>
    <x v="0"/>
    <s v="No"/>
    <x v="0"/>
    <s v="No"/>
    <x v="0"/>
    <s v="No"/>
    <s v="Yes"/>
    <s v="Yes"/>
    <x v="1"/>
    <s v="Yes"/>
    <x v="1"/>
    <n v="85.2"/>
    <n v="1553.9"/>
    <n v="0"/>
    <n v="0"/>
    <n v="439.2"/>
    <n v="1993.1"/>
    <s v="Churned"/>
    <x v="0"/>
    <s v="Don't know"/>
    <n v="1"/>
    <s v="50-100"/>
    <n v="0"/>
    <x v="2"/>
    <x v="4"/>
  </r>
  <r>
    <s v="35675-KAR"/>
    <x v="0"/>
    <n v="57"/>
    <s v="Yes"/>
    <x v="3"/>
    <n v="5"/>
    <n v="20"/>
    <s v="None"/>
    <x v="0"/>
    <s v="No"/>
    <x v="0"/>
    <s v="Cable"/>
    <x v="1"/>
    <s v="No"/>
    <x v="0"/>
    <s v="Yes"/>
    <x v="0"/>
    <s v="Yes"/>
    <s v="Yes"/>
    <s v="Yes"/>
    <x v="0"/>
    <s v="Yes"/>
    <x v="1"/>
    <n v="76.400000000000006"/>
    <n v="3966.3"/>
    <n v="0"/>
    <n v="0"/>
    <n v="1614.66"/>
    <n v="5580.96"/>
    <s v="Stayed"/>
    <x v="0"/>
    <s v="other"/>
    <n v="0"/>
    <s v="50-100"/>
    <n v="0"/>
    <x v="1"/>
    <x v="2"/>
  </r>
  <r>
    <s v="31459-UTT"/>
    <x v="0"/>
    <n v="34"/>
    <s v="Yes"/>
    <x v="7"/>
    <n v="14"/>
    <n v="34"/>
    <s v="Deal 2"/>
    <x v="0"/>
    <s v="No"/>
    <x v="0"/>
    <s v="Cable"/>
    <x v="1"/>
    <s v="Yes"/>
    <x v="1"/>
    <s v="No"/>
    <x v="0"/>
    <s v="Yes"/>
    <s v="Yes"/>
    <s v="Yes"/>
    <x v="0"/>
    <s v="No"/>
    <x v="1"/>
    <n v="78.8"/>
    <n v="3597.5"/>
    <n v="23.28"/>
    <n v="0"/>
    <n v="445.95"/>
    <n v="4020.17"/>
    <s v="Stayed"/>
    <x v="0"/>
    <s v="other"/>
    <n v="0"/>
    <s v="50-100"/>
    <n v="0"/>
    <x v="2"/>
    <x v="0"/>
  </r>
  <r>
    <s v="93568-TAM"/>
    <x v="1"/>
    <n v="29"/>
    <s v="Yes"/>
    <x v="4"/>
    <n v="4"/>
    <n v="12"/>
    <s v="Deal 2"/>
    <x v="0"/>
    <s v="Yes"/>
    <x v="0"/>
    <s v="DSL"/>
    <x v="1"/>
    <s v="Yes"/>
    <x v="0"/>
    <s v="No"/>
    <x v="1"/>
    <s v="No"/>
    <s v="No"/>
    <s v="No"/>
    <x v="1"/>
    <s v="No"/>
    <x v="1"/>
    <n v="59.8"/>
    <n v="3641.5"/>
    <n v="0"/>
    <n v="100"/>
    <n v="1628.7"/>
    <n v="5370.2"/>
    <s v="Stayed"/>
    <x v="0"/>
    <s v="other"/>
    <n v="0"/>
    <s v="50-100"/>
    <n v="0"/>
    <x v="2"/>
    <x v="1"/>
  </r>
  <r>
    <s v="24721-MAH"/>
    <x v="1"/>
    <n v="61"/>
    <s v="No"/>
    <x v="1"/>
    <n v="2"/>
    <n v="1"/>
    <s v="Deal 5"/>
    <x v="0"/>
    <s v="No"/>
    <x v="1"/>
    <s v="No"/>
    <x v="0"/>
    <s v="No"/>
    <x v="0"/>
    <s v="No"/>
    <x v="1"/>
    <s v="No"/>
    <s v="No"/>
    <s v="No"/>
    <x v="1"/>
    <s v="Yes"/>
    <x v="0"/>
    <n v="20.2"/>
    <n v="20.2"/>
    <n v="0"/>
    <n v="0"/>
    <n v="48.25"/>
    <n v="68.45"/>
    <s v="Churned"/>
    <x v="3"/>
    <s v="Long distance charges"/>
    <n v="1"/>
    <s v="20-50"/>
    <n v="0"/>
    <x v="1"/>
    <x v="4"/>
  </r>
  <r>
    <s v="92576-UTT"/>
    <x v="1"/>
    <n v="25"/>
    <s v="No"/>
    <x v="7"/>
    <n v="13"/>
    <n v="11"/>
    <s v="None"/>
    <x v="0"/>
    <s v="No"/>
    <x v="0"/>
    <s v="Cable"/>
    <x v="0"/>
    <s v="Yes"/>
    <x v="0"/>
    <s v="Yes"/>
    <x v="1"/>
    <s v="No"/>
    <s v="No"/>
    <s v="Yes"/>
    <x v="0"/>
    <s v="Yes"/>
    <x v="0"/>
    <n v="53.75"/>
    <n v="1857.3"/>
    <n v="0"/>
    <n v="0"/>
    <n v="509.85"/>
    <n v="2367.15"/>
    <s v="Stayed"/>
    <x v="0"/>
    <s v="other"/>
    <n v="0"/>
    <s v="50-100"/>
    <n v="0"/>
    <x v="2"/>
    <x v="3"/>
  </r>
  <r>
    <s v="84889-GUJ"/>
    <x v="1"/>
    <n v="23"/>
    <s v="No"/>
    <x v="6"/>
    <n v="12"/>
    <n v="10"/>
    <s v="None"/>
    <x v="0"/>
    <s v="No"/>
    <x v="0"/>
    <s v="DSL"/>
    <x v="0"/>
    <s v="No"/>
    <x v="0"/>
    <s v="No"/>
    <x v="1"/>
    <s v="No"/>
    <s v="Yes"/>
    <s v="Yes"/>
    <x v="1"/>
    <s v="Yes"/>
    <x v="0"/>
    <n v="-7"/>
    <n v="84.5"/>
    <n v="0"/>
    <n v="0"/>
    <n v="99.62"/>
    <n v="184.12"/>
    <s v="Churned"/>
    <x v="0"/>
    <s v="Don't know"/>
    <n v="1"/>
    <s v="&lt;20"/>
    <n v="0"/>
    <x v="2"/>
    <x v="3"/>
  </r>
  <r>
    <s v="84012-MAD"/>
    <x v="1"/>
    <n v="28"/>
    <s v="Yes"/>
    <x v="11"/>
    <n v="13"/>
    <n v="27"/>
    <s v="None"/>
    <x v="0"/>
    <s v="No"/>
    <x v="1"/>
    <s v="No"/>
    <x v="0"/>
    <s v="No"/>
    <x v="0"/>
    <s v="No"/>
    <x v="1"/>
    <s v="No"/>
    <s v="No"/>
    <s v="No"/>
    <x v="1"/>
    <s v="No"/>
    <x v="1"/>
    <n v="20.149999999999999"/>
    <n v="156.25"/>
    <n v="0"/>
    <n v="0"/>
    <n v="90.8"/>
    <n v="247.05"/>
    <s v="Churned"/>
    <x v="3"/>
    <s v="Price too high"/>
    <n v="1"/>
    <s v="20-50"/>
    <n v="0"/>
    <x v="2"/>
    <x v="0"/>
  </r>
  <r>
    <s v="78693-KER"/>
    <x v="1"/>
    <n v="35"/>
    <s v="No"/>
    <x v="20"/>
    <n v="9"/>
    <n v="14"/>
    <s v="None"/>
    <x v="0"/>
    <s v="No"/>
    <x v="1"/>
    <s v="No"/>
    <x v="0"/>
    <s v="No"/>
    <x v="0"/>
    <s v="No"/>
    <x v="1"/>
    <s v="No"/>
    <s v="No"/>
    <s v="No"/>
    <x v="2"/>
    <s v="No"/>
    <x v="0"/>
    <n v="19.649999999999999"/>
    <n v="494.9"/>
    <n v="0"/>
    <n v="0"/>
    <n v="330.46"/>
    <n v="825.36"/>
    <s v="Stayed"/>
    <x v="0"/>
    <s v="other"/>
    <n v="0"/>
    <s v="&lt;20"/>
    <n v="0"/>
    <x v="0"/>
    <x v="1"/>
  </r>
  <r>
    <s v="68773-MAD"/>
    <x v="1"/>
    <n v="36"/>
    <s v="Yes"/>
    <x v="11"/>
    <n v="1"/>
    <n v="19"/>
    <s v="None"/>
    <x v="0"/>
    <s v="No"/>
    <x v="0"/>
    <s v="Fiber Optic"/>
    <x v="1"/>
    <s v="No"/>
    <x v="0"/>
    <s v="No"/>
    <x v="1"/>
    <s v="No"/>
    <s v="No"/>
    <s v="Yes"/>
    <x v="1"/>
    <s v="Yes"/>
    <x v="1"/>
    <n v="75"/>
    <n v="1778.5"/>
    <n v="0"/>
    <n v="0"/>
    <n v="552.91999999999996"/>
    <n v="2331.42"/>
    <s v="Stayed"/>
    <x v="0"/>
    <s v="other"/>
    <n v="0"/>
    <s v="50-100"/>
    <n v="0"/>
    <x v="0"/>
    <x v="2"/>
  </r>
  <r>
    <s v="43274-WES"/>
    <x v="0"/>
    <n v="53"/>
    <s v="No"/>
    <x v="2"/>
    <n v="9"/>
    <n v="23"/>
    <s v="Deal 5"/>
    <x v="1"/>
    <s v="No"/>
    <x v="0"/>
    <s v="Cable"/>
    <x v="0"/>
    <s v="Yes"/>
    <x v="0"/>
    <s v="Yes"/>
    <x v="1"/>
    <s v="Yes"/>
    <s v="Yes"/>
    <s v="Yes"/>
    <x v="1"/>
    <s v="Yes"/>
    <x v="2"/>
    <n v="44.65"/>
    <n v="44.65"/>
    <n v="0"/>
    <n v="0"/>
    <n v="0"/>
    <n v="44.65"/>
    <s v="Churned"/>
    <x v="1"/>
    <s v="Competitor had better devices"/>
    <n v="1"/>
    <s v="20-50"/>
    <n v="0"/>
    <x v="1"/>
    <x v="2"/>
  </r>
  <r>
    <s v="25097-MAH"/>
    <x v="0"/>
    <n v="31"/>
    <s v="No"/>
    <x v="1"/>
    <n v="8"/>
    <n v="8"/>
    <s v="Deal 5"/>
    <x v="0"/>
    <s v="Yes"/>
    <x v="0"/>
    <s v="Fiber Optic"/>
    <x v="0"/>
    <s v="No"/>
    <x v="0"/>
    <s v="No"/>
    <x v="0"/>
    <s v="Yes"/>
    <s v="Yes"/>
    <s v="Yes"/>
    <x v="1"/>
    <s v="Yes"/>
    <x v="1"/>
    <n v="95.15"/>
    <n v="196.9"/>
    <n v="0"/>
    <n v="0"/>
    <n v="77.02"/>
    <n v="273.92"/>
    <s v="Churned"/>
    <x v="1"/>
    <s v="Competitor made better offer"/>
    <n v="1"/>
    <s v="50-100"/>
    <n v="0"/>
    <x v="2"/>
    <x v="3"/>
  </r>
  <r>
    <s v="25338-HAR"/>
    <x v="1"/>
    <n v="75"/>
    <s v="No"/>
    <x v="15"/>
    <n v="0"/>
    <n v="35"/>
    <s v="Deal 4"/>
    <x v="0"/>
    <s v="Yes"/>
    <x v="0"/>
    <s v="Fiber Optic"/>
    <x v="1"/>
    <s v="Yes"/>
    <x v="0"/>
    <s v="No"/>
    <x v="1"/>
    <s v="Yes"/>
    <s v="Yes"/>
    <s v="Yes"/>
    <x v="2"/>
    <s v="No"/>
    <x v="0"/>
    <n v="93.8"/>
    <n v="1261"/>
    <n v="0"/>
    <n v="0"/>
    <n v="625.95000000000005"/>
    <n v="1886.95"/>
    <s v="Stayed"/>
    <x v="0"/>
    <s v="other"/>
    <n v="0"/>
    <s v="50-100"/>
    <n v="0"/>
    <x v="1"/>
    <x v="0"/>
  </r>
  <r>
    <s v="67154-HAR"/>
    <x v="1"/>
    <n v="57"/>
    <s v="No"/>
    <x v="15"/>
    <n v="7"/>
    <n v="5"/>
    <s v="Deal 5"/>
    <x v="0"/>
    <s v="No"/>
    <x v="1"/>
    <s v="No"/>
    <x v="0"/>
    <s v="No"/>
    <x v="0"/>
    <s v="No"/>
    <x v="1"/>
    <s v="No"/>
    <s v="No"/>
    <s v="No"/>
    <x v="1"/>
    <s v="Yes"/>
    <x v="0"/>
    <n v="20.149999999999999"/>
    <n v="20.149999999999999"/>
    <n v="0"/>
    <n v="0"/>
    <n v="3.09"/>
    <n v="23.24"/>
    <s v="Churned"/>
    <x v="3"/>
    <s v="Long distance charges"/>
    <n v="1"/>
    <s v="20-50"/>
    <n v="0"/>
    <x v="1"/>
    <x v="4"/>
  </r>
  <r>
    <s v="97045-UTT"/>
    <x v="1"/>
    <n v="36"/>
    <s v="No"/>
    <x v="7"/>
    <n v="9"/>
    <n v="27"/>
    <s v="Deal 5"/>
    <x v="1"/>
    <s v="No"/>
    <x v="0"/>
    <s v="DSL"/>
    <x v="1"/>
    <s v="No"/>
    <x v="0"/>
    <s v="No"/>
    <x v="1"/>
    <s v="No"/>
    <s v="No"/>
    <s v="Yes"/>
    <x v="1"/>
    <s v="Yes"/>
    <x v="1"/>
    <n v="29.05"/>
    <n v="129.6"/>
    <n v="0"/>
    <n v="0"/>
    <n v="0"/>
    <n v="129.6"/>
    <s v="Stayed"/>
    <x v="0"/>
    <s v="other"/>
    <n v="0"/>
    <s v="20-50"/>
    <n v="0"/>
    <x v="0"/>
    <x v="0"/>
  </r>
  <r>
    <s v="85027-KAR"/>
    <x v="0"/>
    <n v="57"/>
    <s v="No"/>
    <x v="3"/>
    <n v="14"/>
    <n v="27"/>
    <s v="Deal 5"/>
    <x v="0"/>
    <s v="No"/>
    <x v="1"/>
    <s v="No"/>
    <x v="0"/>
    <s v="No"/>
    <x v="0"/>
    <s v="No"/>
    <x v="1"/>
    <s v="No"/>
    <s v="No"/>
    <s v="No"/>
    <x v="1"/>
    <s v="Yes"/>
    <x v="0"/>
    <n v="19.75"/>
    <n v="19.75"/>
    <n v="0"/>
    <n v="0"/>
    <n v="1.61"/>
    <n v="21.36"/>
    <s v="Joined"/>
    <x v="0"/>
    <s v="other"/>
    <n v="0"/>
    <s v="&lt;20"/>
    <n v="1"/>
    <x v="1"/>
    <x v="0"/>
  </r>
  <r>
    <s v="97989-JHA"/>
    <x v="1"/>
    <n v="41"/>
    <s v="Yes"/>
    <x v="14"/>
    <n v="13"/>
    <n v="35"/>
    <s v="Deal 4"/>
    <x v="0"/>
    <s v="Yes"/>
    <x v="0"/>
    <s v="Cable"/>
    <x v="1"/>
    <s v="Yes"/>
    <x v="0"/>
    <s v="No"/>
    <x v="1"/>
    <s v="No"/>
    <s v="No"/>
    <s v="Yes"/>
    <x v="1"/>
    <s v="No"/>
    <x v="1"/>
    <n v="59"/>
    <n v="1254.7"/>
    <n v="0"/>
    <n v="0"/>
    <n v="1087.46"/>
    <n v="2342.16"/>
    <s v="Churned"/>
    <x v="2"/>
    <s v="Poor expertise of online support"/>
    <n v="1"/>
    <s v="50-100"/>
    <n v="0"/>
    <x v="0"/>
    <x v="0"/>
  </r>
  <r>
    <s v="56022-RAJ"/>
    <x v="1"/>
    <n v="34"/>
    <s v="No"/>
    <x v="8"/>
    <n v="7"/>
    <n v="17"/>
    <s v="None"/>
    <x v="0"/>
    <s v="No"/>
    <x v="1"/>
    <s v="No"/>
    <x v="0"/>
    <s v="No"/>
    <x v="0"/>
    <s v="No"/>
    <x v="1"/>
    <s v="No"/>
    <s v="No"/>
    <s v="No"/>
    <x v="1"/>
    <s v="Yes"/>
    <x v="1"/>
    <n v="19.600000000000001"/>
    <n v="35.85"/>
    <n v="0"/>
    <n v="0"/>
    <n v="59.62"/>
    <n v="95.47"/>
    <s v="Churned"/>
    <x v="4"/>
    <s v="Attitude of support person"/>
    <n v="1"/>
    <s v="&lt;20"/>
    <n v="0"/>
    <x v="2"/>
    <x v="1"/>
  </r>
  <r>
    <s v="35016-ODI"/>
    <x v="0"/>
    <n v="49"/>
    <s v="Yes"/>
    <x v="19"/>
    <n v="15"/>
    <n v="1"/>
    <s v="Deal 5"/>
    <x v="1"/>
    <s v="No"/>
    <x v="0"/>
    <s v="Cable"/>
    <x v="0"/>
    <s v="No"/>
    <x v="0"/>
    <s v="No"/>
    <x v="1"/>
    <s v="Yes"/>
    <s v="Yes"/>
    <s v="Yes"/>
    <x v="1"/>
    <s v="No"/>
    <x v="1"/>
    <n v="35.9"/>
    <n v="35.9"/>
    <n v="0"/>
    <n v="0"/>
    <n v="0"/>
    <n v="35.9"/>
    <s v="Churned"/>
    <x v="1"/>
    <s v="Competitor offered higher download speeds"/>
    <n v="1"/>
    <s v="20-50"/>
    <n v="0"/>
    <x v="0"/>
    <x v="4"/>
  </r>
  <r>
    <s v="96875-WES"/>
    <x v="1"/>
    <n v="55"/>
    <s v="No"/>
    <x v="2"/>
    <n v="9"/>
    <n v="17"/>
    <s v="Deal 4"/>
    <x v="0"/>
    <s v="No"/>
    <x v="0"/>
    <s v="Fiber Optic"/>
    <x v="0"/>
    <s v="No"/>
    <x v="0"/>
    <s v="No"/>
    <x v="1"/>
    <s v="No"/>
    <s v="No"/>
    <s v="Yes"/>
    <x v="1"/>
    <s v="Yes"/>
    <x v="1"/>
    <n v="68.650000000000006"/>
    <n v="1493.2"/>
    <n v="0"/>
    <n v="0"/>
    <n v="642.39"/>
    <n v="2135.59"/>
    <s v="Stayed"/>
    <x v="0"/>
    <s v="other"/>
    <n v="0"/>
    <s v="50-100"/>
    <n v="0"/>
    <x v="1"/>
    <x v="1"/>
  </r>
  <r>
    <s v="65744-MAH"/>
    <x v="1"/>
    <n v="70"/>
    <s v="Yes"/>
    <x v="1"/>
    <n v="13"/>
    <n v="29"/>
    <s v="Deal 2"/>
    <x v="0"/>
    <s v="Yes"/>
    <x v="0"/>
    <s v="Fiber Optic"/>
    <x v="0"/>
    <s v="Yes"/>
    <x v="1"/>
    <s v="Yes"/>
    <x v="0"/>
    <s v="No"/>
    <s v="No"/>
    <s v="Yes"/>
    <x v="0"/>
    <s v="Yes"/>
    <x v="1"/>
    <n v="98.7"/>
    <n v="4525.8"/>
    <n v="0"/>
    <n v="0"/>
    <n v="107.1"/>
    <n v="4632.8999999999996"/>
    <s v="Stayed"/>
    <x v="0"/>
    <s v="other"/>
    <n v="0"/>
    <s v="50-100"/>
    <n v="0"/>
    <x v="1"/>
    <x v="0"/>
  </r>
  <r>
    <s v="38217-AND"/>
    <x v="1"/>
    <n v="38"/>
    <s v="Yes"/>
    <x v="10"/>
    <n v="7"/>
    <n v="24"/>
    <s v="Deal 4"/>
    <x v="0"/>
    <s v="Yes"/>
    <x v="0"/>
    <s v="Fiber Optic"/>
    <x v="0"/>
    <s v="No"/>
    <x v="0"/>
    <s v="No"/>
    <x v="1"/>
    <s v="Yes"/>
    <s v="Yes"/>
    <s v="No"/>
    <x v="1"/>
    <s v="Yes"/>
    <x v="1"/>
    <n v="86.55"/>
    <n v="1066.9000000000001"/>
    <n v="0"/>
    <n v="110"/>
    <n v="225"/>
    <n v="1401.9"/>
    <s v="Stayed"/>
    <x v="0"/>
    <s v="other"/>
    <n v="0"/>
    <s v="50-100"/>
    <n v="0"/>
    <x v="0"/>
    <x v="0"/>
  </r>
  <r>
    <s v="84182-TAM"/>
    <x v="1"/>
    <n v="23"/>
    <s v="No"/>
    <x v="4"/>
    <n v="1"/>
    <n v="7"/>
    <s v="Deal 1"/>
    <x v="0"/>
    <s v="Yes"/>
    <x v="0"/>
    <s v="Cable"/>
    <x v="1"/>
    <s v="Yes"/>
    <x v="1"/>
    <s v="No"/>
    <x v="1"/>
    <s v="No"/>
    <s v="No"/>
    <s v="Yes"/>
    <x v="2"/>
    <s v="No"/>
    <x v="0"/>
    <n v="64.45"/>
    <n v="4720"/>
    <n v="0"/>
    <n v="0"/>
    <n v="2352.2399999999998"/>
    <n v="7072.24"/>
    <s v="Stayed"/>
    <x v="0"/>
    <s v="other"/>
    <n v="0"/>
    <s v="50-100"/>
    <n v="0"/>
    <x v="2"/>
    <x v="3"/>
  </r>
  <r>
    <s v="65356-TAM"/>
    <x v="1"/>
    <n v="20"/>
    <s v="Yes"/>
    <x v="4"/>
    <n v="7"/>
    <n v="10"/>
    <s v="None"/>
    <x v="0"/>
    <s v="No"/>
    <x v="0"/>
    <s v="DSL"/>
    <x v="1"/>
    <s v="Yes"/>
    <x v="1"/>
    <s v="Yes"/>
    <x v="0"/>
    <s v="No"/>
    <s v="No"/>
    <s v="Yes"/>
    <x v="2"/>
    <s v="No"/>
    <x v="0"/>
    <n v="74.5"/>
    <n v="4674.55"/>
    <n v="0"/>
    <n v="0"/>
    <n v="2656.71"/>
    <n v="7331.26"/>
    <s v="Stayed"/>
    <x v="0"/>
    <s v="other"/>
    <n v="0"/>
    <s v="50-100"/>
    <n v="0"/>
    <x v="3"/>
    <x v="3"/>
  </r>
  <r>
    <s v="35715-WES"/>
    <x v="1"/>
    <n v="34"/>
    <s v="No"/>
    <x v="2"/>
    <n v="13"/>
    <n v="10"/>
    <s v="None"/>
    <x v="0"/>
    <s v="No"/>
    <x v="0"/>
    <s v="Cable"/>
    <x v="0"/>
    <s v="No"/>
    <x v="1"/>
    <s v="No"/>
    <x v="0"/>
    <s v="No"/>
    <s v="No"/>
    <s v="Yes"/>
    <x v="1"/>
    <s v="Yes"/>
    <x v="1"/>
    <n v="84.3"/>
    <n v="1308.4000000000001"/>
    <n v="0"/>
    <n v="0"/>
    <n v="424.5"/>
    <n v="1732.9"/>
    <s v="Churned"/>
    <x v="1"/>
    <s v="Competitor had better devices"/>
    <n v="1"/>
    <s v="50-100"/>
    <n v="0"/>
    <x v="2"/>
    <x v="3"/>
  </r>
  <r>
    <s v="14960-TEL"/>
    <x v="1"/>
    <n v="29"/>
    <s v="Yes"/>
    <x v="5"/>
    <n v="15"/>
    <n v="32"/>
    <s v="None"/>
    <x v="0"/>
    <s v="Yes"/>
    <x v="0"/>
    <s v="DSL"/>
    <x v="1"/>
    <s v="No"/>
    <x v="1"/>
    <s v="No"/>
    <x v="0"/>
    <s v="Yes"/>
    <s v="Yes"/>
    <s v="Yes"/>
    <x v="0"/>
    <s v="Yes"/>
    <x v="1"/>
    <n v="80.2"/>
    <n v="3581.6"/>
    <n v="0"/>
    <n v="0"/>
    <n v="1460.71"/>
    <n v="5042.3100000000004"/>
    <s v="Stayed"/>
    <x v="0"/>
    <s v="other"/>
    <n v="0"/>
    <s v="50-100"/>
    <n v="0"/>
    <x v="2"/>
    <x v="0"/>
  </r>
  <r>
    <s v="54803-UTT"/>
    <x v="0"/>
    <n v="64"/>
    <s v="Yes"/>
    <x v="7"/>
    <n v="9"/>
    <n v="31"/>
    <s v="None"/>
    <x v="0"/>
    <s v="No"/>
    <x v="0"/>
    <s v="Fiber Optic"/>
    <x v="1"/>
    <s v="Yes"/>
    <x v="1"/>
    <s v="Yes"/>
    <x v="0"/>
    <s v="Yes"/>
    <s v="No"/>
    <s v="Yes"/>
    <x v="2"/>
    <s v="Yes"/>
    <x v="1"/>
    <n v="110"/>
    <n v="6668.35"/>
    <n v="0"/>
    <n v="0"/>
    <n v="1477.2"/>
    <n v="8145.55"/>
    <s v="Stayed"/>
    <x v="0"/>
    <s v="other"/>
    <n v="0"/>
    <s v="&gt;100"/>
    <n v="0"/>
    <x v="1"/>
    <x v="0"/>
  </r>
  <r>
    <s v="85113-TAM"/>
    <x v="1"/>
    <n v="36"/>
    <s v="No"/>
    <x v="4"/>
    <n v="7"/>
    <n v="2"/>
    <s v="None"/>
    <x v="0"/>
    <s v="Yes"/>
    <x v="0"/>
    <s v="Cable"/>
    <x v="0"/>
    <s v="No"/>
    <x v="0"/>
    <s v="No"/>
    <x v="0"/>
    <s v="No"/>
    <s v="No"/>
    <s v="Yes"/>
    <x v="1"/>
    <s v="Yes"/>
    <x v="0"/>
    <n v="59.05"/>
    <n v="1882.8"/>
    <n v="0"/>
    <n v="0"/>
    <n v="890.32"/>
    <n v="2773.12"/>
    <s v="Stayed"/>
    <x v="0"/>
    <s v="other"/>
    <n v="0"/>
    <s v="50-100"/>
    <n v="0"/>
    <x v="0"/>
    <x v="4"/>
  </r>
  <r>
    <s v="42850-JHA"/>
    <x v="0"/>
    <n v="51"/>
    <s v="Yes"/>
    <x v="14"/>
    <n v="3"/>
    <n v="35"/>
    <s v="Deal 2"/>
    <x v="0"/>
    <s v="No"/>
    <x v="1"/>
    <s v="No"/>
    <x v="0"/>
    <s v="No"/>
    <x v="0"/>
    <s v="No"/>
    <x v="1"/>
    <s v="No"/>
    <s v="No"/>
    <s v="No"/>
    <x v="0"/>
    <s v="No"/>
    <x v="1"/>
    <n v="19.55"/>
    <n v="1007.9"/>
    <n v="0"/>
    <n v="0"/>
    <n v="1606.43"/>
    <n v="2614.33"/>
    <s v="Stayed"/>
    <x v="0"/>
    <s v="other"/>
    <n v="0"/>
    <s v="&lt;20"/>
    <n v="0"/>
    <x v="1"/>
    <x v="0"/>
  </r>
  <r>
    <s v="48839-RAJ"/>
    <x v="1"/>
    <n v="69"/>
    <s v="No"/>
    <x v="8"/>
    <n v="12"/>
    <n v="1"/>
    <s v="None"/>
    <x v="0"/>
    <s v="Yes"/>
    <x v="0"/>
    <s v="DSL"/>
    <x v="0"/>
    <s v="Yes"/>
    <x v="0"/>
    <s v="No"/>
    <x v="1"/>
    <s v="No"/>
    <s v="No"/>
    <s v="Yes"/>
    <x v="1"/>
    <s v="No"/>
    <x v="1"/>
    <n v="54.9"/>
    <n v="3725.5"/>
    <n v="0"/>
    <n v="0"/>
    <n v="3244.81"/>
    <n v="6970.31"/>
    <s v="Stayed"/>
    <x v="0"/>
    <s v="other"/>
    <n v="0"/>
    <s v="50-100"/>
    <n v="0"/>
    <x v="1"/>
    <x v="4"/>
  </r>
  <r>
    <s v="12303-BIH"/>
    <x v="1"/>
    <n v="56"/>
    <s v="No"/>
    <x v="9"/>
    <n v="7"/>
    <n v="14"/>
    <s v="None"/>
    <x v="0"/>
    <s v="Yes"/>
    <x v="0"/>
    <s v="DSL"/>
    <x v="1"/>
    <s v="Yes"/>
    <x v="1"/>
    <s v="Yes"/>
    <x v="0"/>
    <s v="Yes"/>
    <s v="Yes"/>
    <s v="Yes"/>
    <x v="2"/>
    <s v="No"/>
    <x v="0"/>
    <n v="88.55"/>
    <n v="6362.35"/>
    <n v="0"/>
    <n v="0"/>
    <n v="3319.2"/>
    <n v="9681.5499999999993"/>
    <s v="Stayed"/>
    <x v="0"/>
    <s v="other"/>
    <n v="0"/>
    <s v="50-100"/>
    <n v="0"/>
    <x v="1"/>
    <x v="1"/>
  </r>
  <r>
    <s v="45554-UTT"/>
    <x v="0"/>
    <n v="53"/>
    <s v="No"/>
    <x v="18"/>
    <n v="7"/>
    <n v="11"/>
    <s v="None"/>
    <x v="0"/>
    <s v="No"/>
    <x v="1"/>
    <s v="No"/>
    <x v="0"/>
    <s v="No"/>
    <x v="0"/>
    <s v="No"/>
    <x v="1"/>
    <s v="No"/>
    <s v="No"/>
    <s v="No"/>
    <x v="1"/>
    <s v="Yes"/>
    <x v="1"/>
    <n v="20.05"/>
    <n v="85.5"/>
    <n v="0"/>
    <n v="0"/>
    <n v="109.48"/>
    <n v="194.98"/>
    <s v="Stayed"/>
    <x v="0"/>
    <s v="other"/>
    <n v="0"/>
    <s v="20-50"/>
    <n v="0"/>
    <x v="1"/>
    <x v="3"/>
  </r>
  <r>
    <s v="94667-AND"/>
    <x v="1"/>
    <n v="52"/>
    <s v="Yes"/>
    <x v="10"/>
    <n v="15"/>
    <n v="32"/>
    <s v="None"/>
    <x v="1"/>
    <s v="No"/>
    <x v="0"/>
    <s v="DSL"/>
    <x v="1"/>
    <s v="No"/>
    <x v="1"/>
    <s v="Yes"/>
    <x v="0"/>
    <s v="Yes"/>
    <s v="Yes"/>
    <s v="Yes"/>
    <x v="0"/>
    <s v="No"/>
    <x v="1"/>
    <n v="60.15"/>
    <n v="3077"/>
    <n v="0"/>
    <n v="0"/>
    <n v="0"/>
    <n v="3077"/>
    <s v="Stayed"/>
    <x v="0"/>
    <s v="other"/>
    <n v="0"/>
    <s v="50-100"/>
    <n v="0"/>
    <x v="1"/>
    <x v="0"/>
  </r>
  <r>
    <s v="19200-TAM"/>
    <x v="0"/>
    <n v="35"/>
    <s v="No"/>
    <x v="4"/>
    <n v="0"/>
    <n v="30"/>
    <s v="Deal 4"/>
    <x v="0"/>
    <s v="Yes"/>
    <x v="0"/>
    <s v="DSL"/>
    <x v="0"/>
    <s v="No"/>
    <x v="0"/>
    <s v="No"/>
    <x v="1"/>
    <s v="No"/>
    <s v="No"/>
    <s v="Yes"/>
    <x v="1"/>
    <s v="Yes"/>
    <x v="0"/>
    <n v="48.8"/>
    <n v="720.1"/>
    <n v="0"/>
    <n v="0"/>
    <n v="398.1"/>
    <n v="1118.2"/>
    <s v="Stayed"/>
    <x v="0"/>
    <s v="other"/>
    <n v="0"/>
    <s v="20-50"/>
    <n v="0"/>
    <x v="0"/>
    <x v="0"/>
  </r>
  <r>
    <s v="31495-UTT"/>
    <x v="1"/>
    <n v="30"/>
    <s v="No"/>
    <x v="7"/>
    <n v="10"/>
    <n v="22"/>
    <s v="Deal 1"/>
    <x v="0"/>
    <s v="No"/>
    <x v="1"/>
    <s v="No"/>
    <x v="0"/>
    <s v="No"/>
    <x v="0"/>
    <s v="No"/>
    <x v="1"/>
    <s v="No"/>
    <s v="No"/>
    <s v="No"/>
    <x v="2"/>
    <s v="No"/>
    <x v="0"/>
    <n v="19.8"/>
    <n v="1436.95"/>
    <n v="0"/>
    <n v="0"/>
    <n v="578.91"/>
    <n v="2015.86"/>
    <s v="Stayed"/>
    <x v="0"/>
    <s v="other"/>
    <n v="0"/>
    <s v="&lt;20"/>
    <n v="0"/>
    <x v="2"/>
    <x v="2"/>
  </r>
  <r>
    <s v="43067-KAR"/>
    <x v="0"/>
    <n v="33"/>
    <s v="Yes"/>
    <x v="3"/>
    <n v="9"/>
    <n v="19"/>
    <s v="Deal 5"/>
    <x v="0"/>
    <s v="No"/>
    <x v="0"/>
    <s v="Cable"/>
    <x v="0"/>
    <s v="No"/>
    <x v="0"/>
    <s v="No"/>
    <x v="1"/>
    <s v="No"/>
    <s v="No"/>
    <s v="Yes"/>
    <x v="1"/>
    <s v="No"/>
    <x v="0"/>
    <n v="44.55"/>
    <n v="220.75"/>
    <n v="0"/>
    <n v="0"/>
    <n v="120.28"/>
    <n v="341.03"/>
    <s v="Stayed"/>
    <x v="0"/>
    <s v="other"/>
    <n v="0"/>
    <s v="20-50"/>
    <n v="0"/>
    <x v="2"/>
    <x v="2"/>
  </r>
  <r>
    <s v="53449-MAH"/>
    <x v="1"/>
    <n v="52"/>
    <s v="No"/>
    <x v="1"/>
    <n v="8"/>
    <n v="17"/>
    <s v="None"/>
    <x v="0"/>
    <s v="No"/>
    <x v="1"/>
    <s v="No"/>
    <x v="0"/>
    <s v="No"/>
    <x v="0"/>
    <s v="No"/>
    <x v="1"/>
    <s v="No"/>
    <s v="No"/>
    <s v="No"/>
    <x v="1"/>
    <s v="No"/>
    <x v="0"/>
    <n v="19.899999999999999"/>
    <n v="19.899999999999999"/>
    <n v="0"/>
    <n v="0"/>
    <n v="2.38"/>
    <n v="22.28"/>
    <s v="Joined"/>
    <x v="0"/>
    <s v="other"/>
    <n v="0"/>
    <s v="&lt;20"/>
    <n v="1"/>
    <x v="1"/>
    <x v="1"/>
  </r>
  <r>
    <s v="15488-RAJ"/>
    <x v="0"/>
    <n v="55"/>
    <s v="No"/>
    <x v="8"/>
    <n v="0"/>
    <n v="10"/>
    <s v="None"/>
    <x v="1"/>
    <s v="No"/>
    <x v="0"/>
    <s v="DSL"/>
    <x v="1"/>
    <s v="Yes"/>
    <x v="0"/>
    <s v="Yes"/>
    <x v="1"/>
    <s v="No"/>
    <s v="No"/>
    <s v="Yes"/>
    <x v="1"/>
    <s v="No"/>
    <x v="0"/>
    <n v="42.4"/>
    <n v="146.4"/>
    <n v="0"/>
    <n v="0"/>
    <n v="0"/>
    <n v="146.4"/>
    <s v="Stayed"/>
    <x v="0"/>
    <s v="other"/>
    <n v="0"/>
    <s v="20-50"/>
    <n v="0"/>
    <x v="1"/>
    <x v="3"/>
  </r>
  <r>
    <s v="61609-JHA"/>
    <x v="0"/>
    <n v="51"/>
    <s v="No"/>
    <x v="14"/>
    <n v="4"/>
    <n v="36"/>
    <s v="Deal 5"/>
    <x v="1"/>
    <s v="No"/>
    <x v="0"/>
    <s v="DSL"/>
    <x v="1"/>
    <s v="Yes"/>
    <x v="0"/>
    <s v="No"/>
    <x v="1"/>
    <s v="Yes"/>
    <s v="Yes"/>
    <s v="Yes"/>
    <x v="1"/>
    <s v="Yes"/>
    <x v="1"/>
    <n v="42.6"/>
    <n v="72.400000000000006"/>
    <n v="0"/>
    <n v="0"/>
    <n v="0"/>
    <n v="72.400000000000006"/>
    <s v="Churned"/>
    <x v="1"/>
    <s v="Competitor offered more data"/>
    <n v="1"/>
    <s v="20-50"/>
    <n v="0"/>
    <x v="1"/>
    <x v="0"/>
  </r>
  <r>
    <s v="87778-UTT"/>
    <x v="1"/>
    <n v="35"/>
    <s v="Yes"/>
    <x v="7"/>
    <n v="8"/>
    <n v="24"/>
    <s v="Deal 2"/>
    <x v="0"/>
    <s v="Yes"/>
    <x v="0"/>
    <s v="Fiber Optic"/>
    <x v="0"/>
    <s v="Yes"/>
    <x v="0"/>
    <s v="No"/>
    <x v="0"/>
    <s v="Yes"/>
    <s v="Yes"/>
    <s v="Yes"/>
    <x v="1"/>
    <s v="Yes"/>
    <x v="0"/>
    <n v="100.85"/>
    <n v="4740"/>
    <n v="0"/>
    <n v="0"/>
    <n v="635.4"/>
    <n v="5375.4"/>
    <s v="Churned"/>
    <x v="1"/>
    <s v="Competitor offered more data"/>
    <n v="1"/>
    <s v="&gt;100"/>
    <n v="0"/>
    <x v="0"/>
    <x v="0"/>
  </r>
  <r>
    <s v="77467-GUJ"/>
    <x v="1"/>
    <n v="35"/>
    <s v="No"/>
    <x v="6"/>
    <n v="1"/>
    <n v="13"/>
    <s v="Deal 4"/>
    <x v="0"/>
    <s v="No"/>
    <x v="0"/>
    <s v="Cable"/>
    <x v="0"/>
    <s v="No"/>
    <x v="0"/>
    <s v="No"/>
    <x v="1"/>
    <s v="No"/>
    <s v="No"/>
    <s v="Yes"/>
    <x v="1"/>
    <s v="No"/>
    <x v="0"/>
    <n v="44.9"/>
    <n v="839.65"/>
    <n v="0"/>
    <n v="0"/>
    <n v="655.69"/>
    <n v="1495.34"/>
    <s v="Stayed"/>
    <x v="0"/>
    <s v="other"/>
    <n v="0"/>
    <s v="20-50"/>
    <n v="0"/>
    <x v="0"/>
    <x v="1"/>
  </r>
  <r>
    <s v="92524-AND"/>
    <x v="0"/>
    <n v="65"/>
    <s v="No"/>
    <x v="10"/>
    <n v="13"/>
    <n v="22"/>
    <s v="Deal 5"/>
    <x v="1"/>
    <s v="No"/>
    <x v="0"/>
    <s v="DSL"/>
    <x v="0"/>
    <s v="No"/>
    <x v="0"/>
    <s v="No"/>
    <x v="0"/>
    <s v="No"/>
    <s v="No"/>
    <s v="Yes"/>
    <x v="1"/>
    <s v="Yes"/>
    <x v="0"/>
    <n v="36.450000000000003"/>
    <n v="93.7"/>
    <n v="0"/>
    <n v="0"/>
    <n v="0"/>
    <n v="93.7"/>
    <s v="Churned"/>
    <x v="1"/>
    <s v="Competitor had better devices"/>
    <n v="1"/>
    <s v="20-50"/>
    <n v="0"/>
    <x v="1"/>
    <x v="2"/>
  </r>
  <r>
    <s v="47504-HAR"/>
    <x v="0"/>
    <n v="27"/>
    <s v="No"/>
    <x v="15"/>
    <n v="14"/>
    <n v="33"/>
    <s v="Deal 3"/>
    <x v="0"/>
    <s v="Yes"/>
    <x v="0"/>
    <s v="Fiber Optic"/>
    <x v="0"/>
    <s v="No"/>
    <x v="1"/>
    <s v="Yes"/>
    <x v="0"/>
    <s v="Yes"/>
    <s v="Yes"/>
    <s v="Yes"/>
    <x v="1"/>
    <s v="Yes"/>
    <x v="1"/>
    <n v="104.8"/>
    <n v="3046.05"/>
    <n v="0"/>
    <n v="0"/>
    <n v="136.91999999999999"/>
    <n v="3182.97"/>
    <s v="Churned"/>
    <x v="0"/>
    <s v="Moved"/>
    <n v="1"/>
    <s v="&gt;100"/>
    <n v="0"/>
    <x v="2"/>
    <x v="0"/>
  </r>
  <r>
    <s v="36760-GUJ"/>
    <x v="1"/>
    <n v="20"/>
    <s v="Yes"/>
    <x v="6"/>
    <n v="14"/>
    <n v="6"/>
    <s v="None"/>
    <x v="0"/>
    <s v="Yes"/>
    <x v="0"/>
    <s v="Fiber Optic"/>
    <x v="0"/>
    <s v="No"/>
    <x v="0"/>
    <s v="No"/>
    <x v="1"/>
    <s v="Yes"/>
    <s v="Yes"/>
    <s v="Yes"/>
    <x v="1"/>
    <s v="No"/>
    <x v="1"/>
    <n v="85.6"/>
    <n v="1868.4"/>
    <n v="0"/>
    <n v="0"/>
    <n v="226.32"/>
    <n v="2094.7199999999998"/>
    <s v="Stayed"/>
    <x v="0"/>
    <s v="other"/>
    <n v="0"/>
    <s v="50-100"/>
    <n v="0"/>
    <x v="3"/>
    <x v="3"/>
  </r>
  <r>
    <s v="65450-KAR"/>
    <x v="0"/>
    <n v="51"/>
    <s v="No"/>
    <x v="3"/>
    <n v="3"/>
    <n v="28"/>
    <s v="None"/>
    <x v="0"/>
    <s v="No"/>
    <x v="1"/>
    <s v="No"/>
    <x v="0"/>
    <s v="No"/>
    <x v="0"/>
    <s v="No"/>
    <x v="1"/>
    <s v="No"/>
    <s v="No"/>
    <s v="No"/>
    <x v="1"/>
    <s v="No"/>
    <x v="1"/>
    <n v="20.55"/>
    <n v="20.55"/>
    <n v="0"/>
    <n v="0"/>
    <n v="15.91"/>
    <n v="36.46"/>
    <s v="Churned"/>
    <x v="4"/>
    <s v="Attitude of service provider"/>
    <n v="1"/>
    <s v="20-50"/>
    <n v="0"/>
    <x v="1"/>
    <x v="0"/>
  </r>
  <r>
    <s v="71642-KER"/>
    <x v="1"/>
    <n v="18"/>
    <s v="No"/>
    <x v="20"/>
    <n v="7"/>
    <n v="1"/>
    <s v="Deal 3"/>
    <x v="1"/>
    <s v="No"/>
    <x v="0"/>
    <s v="Cable"/>
    <x v="0"/>
    <s v="No"/>
    <x v="1"/>
    <s v="No"/>
    <x v="0"/>
    <s v="Yes"/>
    <s v="Yes"/>
    <s v="Yes"/>
    <x v="1"/>
    <s v="Yes"/>
    <x v="1"/>
    <n v="48.25"/>
    <n v="1293.8"/>
    <n v="0"/>
    <n v="0"/>
    <n v="0"/>
    <n v="1293.8"/>
    <s v="Stayed"/>
    <x v="0"/>
    <s v="other"/>
    <n v="0"/>
    <s v="20-50"/>
    <n v="0"/>
    <x v="3"/>
    <x v="4"/>
  </r>
  <r>
    <s v="16032-MAD"/>
    <x v="1"/>
    <n v="20"/>
    <s v="Yes"/>
    <x v="11"/>
    <n v="2"/>
    <n v="1"/>
    <s v="Deal 1"/>
    <x v="0"/>
    <s v="Yes"/>
    <x v="0"/>
    <s v="DSL"/>
    <x v="1"/>
    <s v="Yes"/>
    <x v="1"/>
    <s v="Yes"/>
    <x v="1"/>
    <s v="Yes"/>
    <s v="Yes"/>
    <s v="Yes"/>
    <x v="2"/>
    <s v="No"/>
    <x v="0"/>
    <n v="80.400000000000006"/>
    <n v="5727.15"/>
    <n v="0"/>
    <n v="0"/>
    <n v="1280.8399999999999"/>
    <n v="7007.99"/>
    <s v="Stayed"/>
    <x v="0"/>
    <s v="other"/>
    <n v="0"/>
    <s v="50-100"/>
    <n v="0"/>
    <x v="3"/>
    <x v="4"/>
  </r>
  <r>
    <s v="33023-GUJ"/>
    <x v="1"/>
    <n v="25"/>
    <s v="Yes"/>
    <x v="6"/>
    <n v="13"/>
    <n v="17"/>
    <s v="None"/>
    <x v="0"/>
    <s v="No"/>
    <x v="0"/>
    <s v="Fiber Optic"/>
    <x v="0"/>
    <s v="No"/>
    <x v="1"/>
    <s v="No"/>
    <x v="1"/>
    <s v="No"/>
    <s v="No"/>
    <s v="Yes"/>
    <x v="1"/>
    <s v="No"/>
    <x v="1"/>
    <n v="76.45"/>
    <n v="1117.55"/>
    <n v="0"/>
    <n v="0"/>
    <n v="258.44"/>
    <n v="1375.99"/>
    <s v="Stayed"/>
    <x v="0"/>
    <s v="other"/>
    <n v="0"/>
    <s v="50-100"/>
    <n v="0"/>
    <x v="2"/>
    <x v="1"/>
  </r>
  <r>
    <s v="46463-JAM"/>
    <x v="0"/>
    <n v="24"/>
    <s v="Yes"/>
    <x v="16"/>
    <n v="3"/>
    <n v="1"/>
    <s v="None"/>
    <x v="0"/>
    <s v="Yes"/>
    <x v="0"/>
    <s v="Cable"/>
    <x v="0"/>
    <s v="No"/>
    <x v="0"/>
    <s v="Yes"/>
    <x v="1"/>
    <s v="No"/>
    <s v="No"/>
    <s v="Yes"/>
    <x v="0"/>
    <s v="No"/>
    <x v="1"/>
    <n v="54.6"/>
    <n v="1242.25"/>
    <n v="28.42"/>
    <n v="0"/>
    <n v="180.48"/>
    <n v="1394.31"/>
    <s v="Stayed"/>
    <x v="0"/>
    <s v="other"/>
    <n v="0"/>
    <s v="50-100"/>
    <n v="0"/>
    <x v="2"/>
    <x v="4"/>
  </r>
  <r>
    <s v="88435-TEL"/>
    <x v="0"/>
    <n v="80"/>
    <s v="No"/>
    <x v="5"/>
    <n v="7"/>
    <n v="10"/>
    <s v="None"/>
    <x v="0"/>
    <s v="Yes"/>
    <x v="0"/>
    <s v="Fiber Optic"/>
    <x v="0"/>
    <s v="No"/>
    <x v="1"/>
    <s v="No"/>
    <x v="0"/>
    <s v="Yes"/>
    <s v="No"/>
    <s v="No"/>
    <x v="2"/>
    <s v="Yes"/>
    <x v="1"/>
    <n v="101.05"/>
    <n v="5594"/>
    <n v="0"/>
    <n v="10"/>
    <n v="290.64"/>
    <n v="5894.64"/>
    <s v="Stayed"/>
    <x v="0"/>
    <s v="other"/>
    <n v="0"/>
    <s v="&gt;100"/>
    <n v="0"/>
    <x v="1"/>
    <x v="3"/>
  </r>
  <r>
    <s v="28221-WES"/>
    <x v="1"/>
    <n v="82"/>
    <s v="Yes"/>
    <x v="2"/>
    <n v="7"/>
    <n v="36"/>
    <s v="None"/>
    <x v="0"/>
    <s v="Yes"/>
    <x v="0"/>
    <s v="Fiber Optic"/>
    <x v="1"/>
    <s v="No"/>
    <x v="0"/>
    <s v="No"/>
    <x v="1"/>
    <s v="No"/>
    <s v="No"/>
    <s v="Yes"/>
    <x v="1"/>
    <s v="Yes"/>
    <x v="1"/>
    <n v="80.3"/>
    <n v="80.3"/>
    <n v="0"/>
    <n v="0"/>
    <n v="17.510000000000002"/>
    <n v="97.81"/>
    <s v="Churned"/>
    <x v="1"/>
    <s v="Competitor had better devices"/>
    <n v="1"/>
    <s v="50-100"/>
    <n v="0"/>
    <x v="1"/>
    <x v="0"/>
  </r>
  <r>
    <s v="95485-MAH"/>
    <x v="0"/>
    <n v="69"/>
    <s v="Yes"/>
    <x v="1"/>
    <n v="5"/>
    <n v="22"/>
    <s v="None"/>
    <x v="0"/>
    <s v="Yes"/>
    <x v="0"/>
    <s v="Cable"/>
    <x v="1"/>
    <s v="Yes"/>
    <x v="0"/>
    <s v="Yes"/>
    <x v="1"/>
    <s v="No"/>
    <s v="No"/>
    <s v="Yes"/>
    <x v="2"/>
    <s v="No"/>
    <x v="1"/>
    <n v="64.2"/>
    <n v="475"/>
    <n v="0"/>
    <n v="0"/>
    <n v="22.33"/>
    <n v="497.33"/>
    <s v="Stayed"/>
    <x v="0"/>
    <s v="other"/>
    <n v="0"/>
    <s v="50-100"/>
    <n v="0"/>
    <x v="1"/>
    <x v="2"/>
  </r>
  <r>
    <s v="79440-RAJ"/>
    <x v="1"/>
    <n v="64"/>
    <s v="Yes"/>
    <x v="8"/>
    <n v="11"/>
    <n v="3"/>
    <s v="Deal 5"/>
    <x v="0"/>
    <s v="No"/>
    <x v="0"/>
    <s v="DSL"/>
    <x v="1"/>
    <s v="No"/>
    <x v="0"/>
    <s v="Yes"/>
    <x v="0"/>
    <s v="No"/>
    <s v="No"/>
    <s v="Yes"/>
    <x v="1"/>
    <s v="Yes"/>
    <x v="1"/>
    <n v="64.349999999999994"/>
    <n v="352.65"/>
    <n v="0"/>
    <n v="0"/>
    <n v="41.6"/>
    <n v="394.25"/>
    <s v="Stayed"/>
    <x v="0"/>
    <s v="other"/>
    <n v="0"/>
    <s v="50-100"/>
    <n v="0"/>
    <x v="1"/>
    <x v="4"/>
  </r>
  <r>
    <s v="95169-GUJ"/>
    <x v="1"/>
    <n v="43"/>
    <s v="No"/>
    <x v="6"/>
    <n v="1"/>
    <n v="13"/>
    <s v="Deal 5"/>
    <x v="0"/>
    <s v="No"/>
    <x v="0"/>
    <s v="Fiber Optic"/>
    <x v="0"/>
    <s v="No"/>
    <x v="0"/>
    <s v="No"/>
    <x v="1"/>
    <s v="No"/>
    <s v="No"/>
    <s v="No"/>
    <x v="1"/>
    <s v="Yes"/>
    <x v="2"/>
    <n v="69.400000000000006"/>
    <n v="69.400000000000006"/>
    <n v="0"/>
    <n v="10"/>
    <n v="33.46"/>
    <n v="112.86"/>
    <s v="Churned"/>
    <x v="1"/>
    <s v="Competitor had better devices"/>
    <n v="1"/>
    <s v="50-100"/>
    <n v="0"/>
    <x v="0"/>
    <x v="1"/>
  </r>
  <r>
    <s v="21292-HAR"/>
    <x v="0"/>
    <n v="34"/>
    <s v="No"/>
    <x v="15"/>
    <n v="9"/>
    <n v="28"/>
    <s v="Deal 5"/>
    <x v="0"/>
    <s v="Yes"/>
    <x v="0"/>
    <s v="Fiber Optic"/>
    <x v="0"/>
    <s v="No"/>
    <x v="0"/>
    <s v="No"/>
    <x v="1"/>
    <s v="No"/>
    <s v="No"/>
    <s v="Yes"/>
    <x v="1"/>
    <s v="Yes"/>
    <x v="1"/>
    <n v="75.099999999999994"/>
    <n v="552.95000000000005"/>
    <n v="0"/>
    <n v="0"/>
    <n v="132.93"/>
    <n v="685.88"/>
    <s v="Churned"/>
    <x v="1"/>
    <s v="Competitor offered more data"/>
    <n v="1"/>
    <s v="50-100"/>
    <n v="0"/>
    <x v="2"/>
    <x v="0"/>
  </r>
  <r>
    <s v="46048-HAR"/>
    <x v="1"/>
    <n v="59"/>
    <s v="No"/>
    <x v="15"/>
    <n v="13"/>
    <n v="2"/>
    <s v="Deal 4"/>
    <x v="0"/>
    <s v="No"/>
    <x v="0"/>
    <s v="Fiber Optic"/>
    <x v="0"/>
    <s v="Yes"/>
    <x v="0"/>
    <s v="No"/>
    <x v="1"/>
    <s v="No"/>
    <s v="No"/>
    <s v="Yes"/>
    <x v="1"/>
    <s v="No"/>
    <x v="1"/>
    <n v="73.25"/>
    <n v="1195.75"/>
    <n v="0"/>
    <n v="0"/>
    <n v="640.48"/>
    <n v="1836.23"/>
    <s v="Stayed"/>
    <x v="0"/>
    <s v="other"/>
    <n v="0"/>
    <s v="50-100"/>
    <n v="0"/>
    <x v="1"/>
    <x v="4"/>
  </r>
  <r>
    <s v="71574-TAM"/>
    <x v="1"/>
    <n v="34"/>
    <s v="Yes"/>
    <x v="4"/>
    <n v="5"/>
    <n v="4"/>
    <s v="Deal 4"/>
    <x v="0"/>
    <s v="No"/>
    <x v="0"/>
    <s v="DSL"/>
    <x v="0"/>
    <s v="Yes"/>
    <x v="1"/>
    <s v="No"/>
    <x v="1"/>
    <s v="Yes"/>
    <s v="Yes"/>
    <s v="Yes"/>
    <x v="0"/>
    <s v="Yes"/>
    <x v="0"/>
    <n v="65.900000000000006"/>
    <n v="660.05"/>
    <n v="0"/>
    <n v="0"/>
    <n v="420"/>
    <n v="1080.05"/>
    <s v="Stayed"/>
    <x v="0"/>
    <s v="other"/>
    <n v="0"/>
    <s v="50-100"/>
    <n v="0"/>
    <x v="2"/>
    <x v="4"/>
  </r>
  <r>
    <s v="31509-KAR"/>
    <x v="1"/>
    <n v="37"/>
    <s v="Yes"/>
    <x v="3"/>
    <n v="6"/>
    <n v="19"/>
    <s v="None"/>
    <x v="0"/>
    <s v="Yes"/>
    <x v="0"/>
    <s v="DSL"/>
    <x v="1"/>
    <s v="Yes"/>
    <x v="0"/>
    <s v="No"/>
    <x v="1"/>
    <s v="No"/>
    <s v="No"/>
    <s v="Yes"/>
    <x v="2"/>
    <s v="No"/>
    <x v="1"/>
    <n v="59.75"/>
    <n v="4265"/>
    <n v="0"/>
    <n v="0"/>
    <n v="909.36"/>
    <n v="5174.3599999999997"/>
    <s v="Stayed"/>
    <x v="0"/>
    <s v="other"/>
    <n v="0"/>
    <s v="50-100"/>
    <n v="0"/>
    <x v="0"/>
    <x v="2"/>
  </r>
  <r>
    <s v="73435-MAD"/>
    <x v="0"/>
    <n v="68"/>
    <s v="Yes"/>
    <x v="11"/>
    <n v="0"/>
    <n v="13"/>
    <s v="None"/>
    <x v="0"/>
    <s v="No"/>
    <x v="0"/>
    <s v="Fiber Optic"/>
    <x v="0"/>
    <s v="No"/>
    <x v="1"/>
    <s v="No"/>
    <x v="0"/>
    <s v="Yes"/>
    <s v="Yes"/>
    <s v="Yes"/>
    <x v="0"/>
    <s v="Yes"/>
    <x v="1"/>
    <n v="94"/>
    <n v="4905.75"/>
    <n v="0"/>
    <n v="0"/>
    <n v="211.14"/>
    <n v="5116.8900000000003"/>
    <s v="Stayed"/>
    <x v="0"/>
    <s v="other"/>
    <n v="0"/>
    <s v="50-100"/>
    <n v="0"/>
    <x v="1"/>
    <x v="1"/>
  </r>
  <r>
    <s v="54933-HAR"/>
    <x v="1"/>
    <n v="67"/>
    <s v="No"/>
    <x v="15"/>
    <n v="4"/>
    <n v="1"/>
    <s v="None"/>
    <x v="0"/>
    <s v="Yes"/>
    <x v="0"/>
    <s v="Fiber Optic"/>
    <x v="1"/>
    <s v="Yes"/>
    <x v="1"/>
    <s v="Yes"/>
    <x v="0"/>
    <s v="Yes"/>
    <s v="No"/>
    <s v="No"/>
    <x v="2"/>
    <s v="Yes"/>
    <x v="0"/>
    <n v="116.1"/>
    <n v="7839.85"/>
    <n v="0"/>
    <n v="40"/>
    <n v="2985.52"/>
    <n v="10865.37"/>
    <s v="Stayed"/>
    <x v="0"/>
    <s v="other"/>
    <n v="0"/>
    <s v="&gt;100"/>
    <n v="0"/>
    <x v="1"/>
    <x v="4"/>
  </r>
  <r>
    <s v="38731-AND"/>
    <x v="1"/>
    <n v="79"/>
    <s v="Yes"/>
    <x v="10"/>
    <n v="11"/>
    <n v="29"/>
    <s v="None"/>
    <x v="0"/>
    <s v="No"/>
    <x v="0"/>
    <s v="Fiber Optic"/>
    <x v="0"/>
    <s v="No"/>
    <x v="0"/>
    <s v="No"/>
    <x v="1"/>
    <s v="No"/>
    <s v="No"/>
    <s v="Yes"/>
    <x v="2"/>
    <s v="Yes"/>
    <x v="1"/>
    <n v="69.3"/>
    <n v="1813.1"/>
    <n v="0"/>
    <n v="0"/>
    <n v="964.75"/>
    <n v="2777.85"/>
    <s v="Stayed"/>
    <x v="0"/>
    <s v="other"/>
    <n v="0"/>
    <s v="50-100"/>
    <n v="0"/>
    <x v="1"/>
    <x v="0"/>
  </r>
  <r>
    <s v="71533-MAD"/>
    <x v="1"/>
    <n v="53"/>
    <s v="Yes"/>
    <x v="11"/>
    <n v="5"/>
    <n v="29"/>
    <s v="Deal 2"/>
    <x v="0"/>
    <s v="Yes"/>
    <x v="0"/>
    <s v="DSL"/>
    <x v="1"/>
    <s v="Yes"/>
    <x v="1"/>
    <s v="Yes"/>
    <x v="0"/>
    <s v="No"/>
    <s v="No"/>
    <s v="Yes"/>
    <x v="1"/>
    <s v="No"/>
    <x v="0"/>
    <n v="81.3"/>
    <n v="3541.1"/>
    <n v="0"/>
    <n v="0"/>
    <n v="459.45"/>
    <n v="4000.55"/>
    <s v="Stayed"/>
    <x v="0"/>
    <s v="other"/>
    <n v="0"/>
    <s v="50-100"/>
    <n v="0"/>
    <x v="1"/>
    <x v="0"/>
  </r>
  <r>
    <s v="78978-UTT"/>
    <x v="0"/>
    <n v="54"/>
    <s v="No"/>
    <x v="7"/>
    <n v="0"/>
    <n v="13"/>
    <s v="Deal 5"/>
    <x v="0"/>
    <s v="No"/>
    <x v="1"/>
    <s v="No"/>
    <x v="0"/>
    <s v="No"/>
    <x v="0"/>
    <s v="No"/>
    <x v="1"/>
    <s v="No"/>
    <s v="No"/>
    <s v="No"/>
    <x v="1"/>
    <s v="No"/>
    <x v="0"/>
    <n v="19.3"/>
    <n v="19.3"/>
    <n v="0"/>
    <n v="0"/>
    <n v="16.36"/>
    <n v="35.659999999999997"/>
    <s v="Joined"/>
    <x v="0"/>
    <s v="other"/>
    <n v="0"/>
    <s v="&lt;20"/>
    <n v="1"/>
    <x v="1"/>
    <x v="1"/>
  </r>
  <r>
    <s v="81324-PUN"/>
    <x v="1"/>
    <n v="49"/>
    <s v="No"/>
    <x v="13"/>
    <n v="4"/>
    <n v="3"/>
    <s v="Deal 3"/>
    <x v="0"/>
    <s v="No"/>
    <x v="0"/>
    <s v="Fiber Optic"/>
    <x v="0"/>
    <s v="No"/>
    <x v="0"/>
    <s v="Yes"/>
    <x v="0"/>
    <s v="No"/>
    <s v="No"/>
    <s v="Yes"/>
    <x v="1"/>
    <s v="No"/>
    <x v="1"/>
    <n v="85.15"/>
    <n v="2555.9"/>
    <n v="0"/>
    <n v="0"/>
    <n v="280.2"/>
    <n v="2836.1"/>
    <s v="Churned"/>
    <x v="4"/>
    <s v="Attitude of support person"/>
    <n v="1"/>
    <s v="50-100"/>
    <n v="0"/>
    <x v="0"/>
    <x v="4"/>
  </r>
  <r>
    <s v="41515-TEL"/>
    <x v="0"/>
    <n v="40"/>
    <s v="No"/>
    <x v="5"/>
    <n v="9"/>
    <n v="16"/>
    <s v="Deal 4"/>
    <x v="0"/>
    <s v="No"/>
    <x v="0"/>
    <s v="Fiber Optic"/>
    <x v="0"/>
    <s v="No"/>
    <x v="0"/>
    <s v="No"/>
    <x v="0"/>
    <s v="Yes"/>
    <s v="Yes"/>
    <s v="Yes"/>
    <x v="1"/>
    <s v="No"/>
    <x v="1"/>
    <n v="90.6"/>
    <n v="1020.2"/>
    <n v="0"/>
    <n v="0"/>
    <n v="423.28"/>
    <n v="1443.48"/>
    <s v="Stayed"/>
    <x v="0"/>
    <s v="other"/>
    <n v="0"/>
    <s v="50-100"/>
    <n v="0"/>
    <x v="0"/>
    <x v="1"/>
  </r>
  <r>
    <s v="27893-PUN"/>
    <x v="1"/>
    <n v="40"/>
    <s v="No"/>
    <x v="13"/>
    <n v="0"/>
    <n v="27"/>
    <s v="Deal 4"/>
    <x v="0"/>
    <s v="No"/>
    <x v="0"/>
    <s v="Fiber Optic"/>
    <x v="0"/>
    <s v="No"/>
    <x v="1"/>
    <s v="Yes"/>
    <x v="1"/>
    <s v="No"/>
    <s v="No"/>
    <s v="Yes"/>
    <x v="1"/>
    <s v="Yes"/>
    <x v="2"/>
    <n v="81"/>
    <n v="1683.7"/>
    <n v="0"/>
    <n v="0"/>
    <n v="227.8"/>
    <n v="1911.5"/>
    <s v="Stayed"/>
    <x v="0"/>
    <s v="other"/>
    <n v="0"/>
    <s v="50-100"/>
    <n v="0"/>
    <x v="0"/>
    <x v="0"/>
  </r>
  <r>
    <s v="77228-ASS"/>
    <x v="1"/>
    <n v="21"/>
    <s v="No"/>
    <x v="17"/>
    <n v="6"/>
    <n v="9"/>
    <s v="Deal 1"/>
    <x v="0"/>
    <s v="Yes"/>
    <x v="0"/>
    <s v="Fiber Optic"/>
    <x v="1"/>
    <s v="Yes"/>
    <x v="1"/>
    <s v="Yes"/>
    <x v="0"/>
    <s v="Yes"/>
    <s v="Yes"/>
    <s v="Yes"/>
    <x v="2"/>
    <s v="No"/>
    <x v="0"/>
    <n v="114.3"/>
    <n v="8244.2999999999993"/>
    <n v="0"/>
    <n v="0"/>
    <n v="1517.6"/>
    <n v="9761.9"/>
    <s v="Stayed"/>
    <x v="0"/>
    <s v="other"/>
    <n v="0"/>
    <s v="&gt;100"/>
    <n v="0"/>
    <x v="2"/>
    <x v="3"/>
  </r>
  <r>
    <s v="58080-BIH"/>
    <x v="1"/>
    <n v="49"/>
    <s v="No"/>
    <x v="9"/>
    <n v="9"/>
    <n v="24"/>
    <s v="None"/>
    <x v="0"/>
    <s v="No"/>
    <x v="0"/>
    <s v="Cable"/>
    <x v="0"/>
    <s v="No"/>
    <x v="1"/>
    <s v="Yes"/>
    <x v="1"/>
    <s v="Yes"/>
    <s v="Yes"/>
    <s v="Yes"/>
    <x v="0"/>
    <s v="Yes"/>
    <x v="0"/>
    <n v="62.3"/>
    <n v="2354.8000000000002"/>
    <n v="0"/>
    <n v="0"/>
    <n v="1755.98"/>
    <n v="4110.78"/>
    <s v="Churned"/>
    <x v="2"/>
    <s v="Poor expertise of phone support"/>
    <n v="1"/>
    <s v="50-100"/>
    <n v="0"/>
    <x v="0"/>
    <x v="0"/>
  </r>
  <r>
    <s v="81164-JAM"/>
    <x v="0"/>
    <n v="82"/>
    <s v="Yes"/>
    <x v="16"/>
    <n v="4"/>
    <n v="17"/>
    <s v="None"/>
    <x v="1"/>
    <s v="No"/>
    <x v="0"/>
    <s v="DSL"/>
    <x v="0"/>
    <s v="No"/>
    <x v="0"/>
    <s v="No"/>
    <x v="1"/>
    <s v="No"/>
    <s v="No"/>
    <s v="Yes"/>
    <x v="1"/>
    <s v="Yes"/>
    <x v="1"/>
    <n v="24.8"/>
    <n v="24.8"/>
    <n v="0"/>
    <n v="0"/>
    <n v="0"/>
    <n v="24.8"/>
    <s v="Churned"/>
    <x v="1"/>
    <s v="Competitor made better offer"/>
    <n v="1"/>
    <s v="20-50"/>
    <n v="0"/>
    <x v="1"/>
    <x v="1"/>
  </r>
  <r>
    <s v="49082-UTT"/>
    <x v="0"/>
    <n v="31"/>
    <s v="Yes"/>
    <x v="7"/>
    <n v="10"/>
    <n v="22"/>
    <s v="Deal 5"/>
    <x v="0"/>
    <s v="No"/>
    <x v="0"/>
    <s v="Fiber Optic"/>
    <x v="0"/>
    <s v="No"/>
    <x v="1"/>
    <s v="Yes"/>
    <x v="0"/>
    <s v="Yes"/>
    <s v="Yes"/>
    <s v="Yes"/>
    <x v="1"/>
    <s v="Yes"/>
    <x v="1"/>
    <n v="98.7"/>
    <n v="293.64999999999998"/>
    <n v="0"/>
    <n v="0"/>
    <n v="98.28"/>
    <n v="391.93"/>
    <s v="Churned"/>
    <x v="4"/>
    <s v="Attitude of service provider"/>
    <n v="1"/>
    <s v="50-100"/>
    <n v="0"/>
    <x v="2"/>
    <x v="2"/>
  </r>
  <r>
    <s v="11604-HAR"/>
    <x v="1"/>
    <n v="38"/>
    <s v="Yes"/>
    <x v="15"/>
    <n v="4"/>
    <n v="8"/>
    <s v="None"/>
    <x v="0"/>
    <s v="Yes"/>
    <x v="0"/>
    <s v="Fiber Optic"/>
    <x v="1"/>
    <s v="No"/>
    <x v="0"/>
    <s v="Yes"/>
    <x v="0"/>
    <s v="Yes"/>
    <s v="Yes"/>
    <s v="Yes"/>
    <x v="0"/>
    <s v="Yes"/>
    <x v="1"/>
    <n v="104.4"/>
    <n v="6721.6"/>
    <n v="0"/>
    <n v="0"/>
    <n v="892.8"/>
    <n v="7614.4"/>
    <s v="Stayed"/>
    <x v="0"/>
    <s v="other"/>
    <n v="0"/>
    <s v="&gt;100"/>
    <n v="0"/>
    <x v="0"/>
    <x v="3"/>
  </r>
  <r>
    <s v="34825-WES"/>
    <x v="1"/>
    <n v="30"/>
    <s v="Yes"/>
    <x v="2"/>
    <n v="12"/>
    <n v="3"/>
    <s v="Deal 2"/>
    <x v="0"/>
    <s v="No"/>
    <x v="1"/>
    <s v="No"/>
    <x v="0"/>
    <s v="No"/>
    <x v="0"/>
    <s v="No"/>
    <x v="1"/>
    <s v="No"/>
    <s v="No"/>
    <s v="No"/>
    <x v="2"/>
    <s v="Yes"/>
    <x v="0"/>
    <n v="19.55"/>
    <n v="1218.6500000000001"/>
    <n v="0"/>
    <n v="0"/>
    <n v="2905.5"/>
    <n v="4124.1499999999996"/>
    <s v="Stayed"/>
    <x v="0"/>
    <s v="other"/>
    <n v="0"/>
    <s v="&lt;20"/>
    <n v="0"/>
    <x v="2"/>
    <x v="4"/>
  </r>
  <r>
    <s v="41399-GUJ"/>
    <x v="1"/>
    <n v="36"/>
    <s v="No"/>
    <x v="6"/>
    <n v="6"/>
    <n v="2"/>
    <s v="Deal 5"/>
    <x v="0"/>
    <s v="Yes"/>
    <x v="0"/>
    <s v="Fiber Optic"/>
    <x v="0"/>
    <s v="No"/>
    <x v="0"/>
    <s v="No"/>
    <x v="0"/>
    <s v="Yes"/>
    <s v="Yes"/>
    <s v="No"/>
    <x v="1"/>
    <s v="Yes"/>
    <x v="1"/>
    <n v="94.75"/>
    <n v="889.9"/>
    <n v="0"/>
    <n v="30"/>
    <n v="90.63"/>
    <n v="1010.53"/>
    <s v="Churned"/>
    <x v="1"/>
    <s v="Competitor offered more data"/>
    <n v="1"/>
    <s v="50-100"/>
    <n v="0"/>
    <x v="0"/>
    <x v="4"/>
  </r>
  <r>
    <s v="24125-MAH"/>
    <x v="1"/>
    <n v="28"/>
    <s v="Yes"/>
    <x v="1"/>
    <n v="10"/>
    <n v="20"/>
    <s v="None"/>
    <x v="0"/>
    <s v="Yes"/>
    <x v="0"/>
    <s v="DSL"/>
    <x v="1"/>
    <s v="No"/>
    <x v="1"/>
    <s v="Yes"/>
    <x v="1"/>
    <s v="No"/>
    <s v="No"/>
    <s v="No"/>
    <x v="0"/>
    <s v="No"/>
    <x v="1"/>
    <n v="64.75"/>
    <n v="4039.5"/>
    <n v="0"/>
    <n v="120"/>
    <n v="2277"/>
    <n v="6436.5"/>
    <s v="Stayed"/>
    <x v="0"/>
    <s v="other"/>
    <n v="0"/>
    <s v="50-100"/>
    <n v="0"/>
    <x v="2"/>
    <x v="2"/>
  </r>
  <r>
    <s v="51326-MAD"/>
    <x v="0"/>
    <n v="52"/>
    <s v="No"/>
    <x v="11"/>
    <n v="15"/>
    <n v="21"/>
    <s v="None"/>
    <x v="0"/>
    <s v="No"/>
    <x v="1"/>
    <s v="No"/>
    <x v="0"/>
    <s v="No"/>
    <x v="0"/>
    <s v="No"/>
    <x v="1"/>
    <s v="No"/>
    <s v="No"/>
    <s v="No"/>
    <x v="2"/>
    <s v="No"/>
    <x v="1"/>
    <n v="21.45"/>
    <n v="705.45"/>
    <n v="0"/>
    <n v="0"/>
    <n v="602"/>
    <n v="1307.45"/>
    <s v="Stayed"/>
    <x v="0"/>
    <s v="other"/>
    <n v="0"/>
    <s v="20-50"/>
    <n v="0"/>
    <x v="1"/>
    <x v="2"/>
  </r>
  <r>
    <s v="48118-MAH"/>
    <x v="0"/>
    <n v="59"/>
    <s v="No"/>
    <x v="1"/>
    <n v="10"/>
    <n v="26"/>
    <s v="Deal 4"/>
    <x v="1"/>
    <s v="No"/>
    <x v="0"/>
    <s v="DSL"/>
    <x v="0"/>
    <s v="Yes"/>
    <x v="1"/>
    <s v="No"/>
    <x v="1"/>
    <s v="No"/>
    <s v="No"/>
    <s v="No"/>
    <x v="1"/>
    <s v="No"/>
    <x v="0"/>
    <n v="34.700000000000003"/>
    <n v="383.55"/>
    <n v="22.53"/>
    <n v="150"/>
    <n v="0"/>
    <n v="511.02"/>
    <s v="Stayed"/>
    <x v="0"/>
    <s v="other"/>
    <n v="0"/>
    <s v="20-50"/>
    <n v="0"/>
    <x v="1"/>
    <x v="0"/>
  </r>
  <r>
    <s v="85927-AND"/>
    <x v="1"/>
    <n v="19"/>
    <s v="No"/>
    <x v="10"/>
    <n v="14"/>
    <n v="3"/>
    <s v="None"/>
    <x v="0"/>
    <s v="Yes"/>
    <x v="1"/>
    <s v="No"/>
    <x v="0"/>
    <s v="No"/>
    <x v="0"/>
    <s v="No"/>
    <x v="1"/>
    <s v="No"/>
    <s v="No"/>
    <s v="No"/>
    <x v="2"/>
    <s v="Yes"/>
    <x v="0"/>
    <n v="24.5"/>
    <n v="740.3"/>
    <n v="35.049999999999997"/>
    <n v="0"/>
    <n v="1165.23"/>
    <n v="1870.48"/>
    <s v="Churned"/>
    <x v="3"/>
    <s v="Long distance charges"/>
    <n v="1"/>
    <s v="20-50"/>
    <n v="0"/>
    <x v="3"/>
    <x v="4"/>
  </r>
  <r>
    <s v="95349-HAR"/>
    <x v="1"/>
    <n v="28"/>
    <s v="Yes"/>
    <x v="15"/>
    <n v="10"/>
    <n v="9"/>
    <s v="None"/>
    <x v="0"/>
    <s v="No"/>
    <x v="0"/>
    <s v="Cable"/>
    <x v="1"/>
    <s v="Yes"/>
    <x v="1"/>
    <s v="Yes"/>
    <x v="0"/>
    <s v="Yes"/>
    <s v="Yes"/>
    <s v="No"/>
    <x v="0"/>
    <s v="No"/>
    <x v="1"/>
    <n v="85.85"/>
    <n v="3003.55"/>
    <n v="0"/>
    <n v="0"/>
    <n v="500.4"/>
    <n v="3503.95"/>
    <s v="Stayed"/>
    <x v="0"/>
    <s v="other"/>
    <n v="0"/>
    <s v="50-100"/>
    <n v="0"/>
    <x v="2"/>
    <x v="3"/>
  </r>
  <r>
    <s v="78220-TAM"/>
    <x v="1"/>
    <n v="21"/>
    <s v="Yes"/>
    <x v="4"/>
    <n v="14"/>
    <n v="10"/>
    <s v="None"/>
    <x v="0"/>
    <s v="No"/>
    <x v="0"/>
    <s v="Fiber Optic"/>
    <x v="0"/>
    <s v="No"/>
    <x v="1"/>
    <s v="Yes"/>
    <x v="0"/>
    <s v="No"/>
    <s v="Yes"/>
    <s v="Yes"/>
    <x v="1"/>
    <s v="Yes"/>
    <x v="0"/>
    <n v="89.85"/>
    <n v="244.45"/>
    <n v="0"/>
    <n v="0"/>
    <n v="75.3"/>
    <n v="319.75"/>
    <s v="Joined"/>
    <x v="0"/>
    <s v="other"/>
    <n v="0"/>
    <s v="50-100"/>
    <n v="1"/>
    <x v="2"/>
    <x v="3"/>
  </r>
  <r>
    <s v="44559-BIH"/>
    <x v="1"/>
    <n v="40"/>
    <s v="Yes"/>
    <x v="9"/>
    <n v="8"/>
    <n v="30"/>
    <s v="None"/>
    <x v="0"/>
    <s v="No"/>
    <x v="0"/>
    <s v="Fiber Optic"/>
    <x v="0"/>
    <s v="No"/>
    <x v="1"/>
    <s v="Yes"/>
    <x v="0"/>
    <s v="Yes"/>
    <s v="Yes"/>
    <s v="Yes"/>
    <x v="2"/>
    <s v="No"/>
    <x v="1"/>
    <n v="99.45"/>
    <n v="3109.9"/>
    <n v="43.38"/>
    <n v="0"/>
    <n v="311.55"/>
    <n v="3378.07"/>
    <s v="Stayed"/>
    <x v="0"/>
    <s v="other"/>
    <n v="0"/>
    <s v="50-100"/>
    <n v="0"/>
    <x v="0"/>
    <x v="0"/>
  </r>
  <r>
    <s v="79730-TAM"/>
    <x v="1"/>
    <n v="41"/>
    <s v="Yes"/>
    <x v="4"/>
    <n v="0"/>
    <n v="13"/>
    <s v="None"/>
    <x v="0"/>
    <s v="No"/>
    <x v="1"/>
    <s v="No"/>
    <x v="0"/>
    <s v="No"/>
    <x v="0"/>
    <s v="No"/>
    <x v="1"/>
    <s v="No"/>
    <s v="No"/>
    <s v="No"/>
    <x v="1"/>
    <s v="Yes"/>
    <x v="0"/>
    <n v="19.399999999999999"/>
    <n v="460.25"/>
    <n v="29.59"/>
    <n v="0"/>
    <n v="69.930000000000007"/>
    <n v="500.59"/>
    <s v="Stayed"/>
    <x v="0"/>
    <s v="other"/>
    <n v="0"/>
    <s v="&lt;20"/>
    <n v="0"/>
    <x v="0"/>
    <x v="1"/>
  </r>
  <r>
    <s v="87023-WES"/>
    <x v="1"/>
    <n v="62"/>
    <s v="No"/>
    <x v="2"/>
    <n v="15"/>
    <n v="29"/>
    <s v="Deal 2"/>
    <x v="0"/>
    <s v="No"/>
    <x v="0"/>
    <s v="Fiber Optic"/>
    <x v="1"/>
    <s v="Yes"/>
    <x v="0"/>
    <s v="No"/>
    <x v="1"/>
    <s v="No"/>
    <s v="No"/>
    <s v="Yes"/>
    <x v="1"/>
    <s v="Yes"/>
    <x v="0"/>
    <n v="79.2"/>
    <n v="3233.85"/>
    <n v="0"/>
    <n v="0"/>
    <n v="1794.4"/>
    <n v="5028.25"/>
    <s v="Churned"/>
    <x v="3"/>
    <s v="Price too high"/>
    <n v="1"/>
    <s v="50-100"/>
    <n v="0"/>
    <x v="1"/>
    <x v="0"/>
  </r>
  <r>
    <s v="25005-HAR"/>
    <x v="1"/>
    <n v="20"/>
    <s v="Yes"/>
    <x v="15"/>
    <n v="6"/>
    <n v="5"/>
    <s v="Deal 5"/>
    <x v="0"/>
    <s v="No"/>
    <x v="0"/>
    <s v="DSL"/>
    <x v="0"/>
    <s v="No"/>
    <x v="0"/>
    <s v="No"/>
    <x v="1"/>
    <s v="No"/>
    <s v="Yes"/>
    <s v="Yes"/>
    <x v="1"/>
    <s v="No"/>
    <x v="0"/>
    <n v="44.3"/>
    <n v="134.5"/>
    <n v="0"/>
    <n v="0"/>
    <n v="133.38"/>
    <n v="267.88"/>
    <s v="Churned"/>
    <x v="3"/>
    <s v="Extra data charges"/>
    <n v="1"/>
    <s v="20-50"/>
    <n v="0"/>
    <x v="3"/>
    <x v="4"/>
  </r>
  <r>
    <s v="12272-WES"/>
    <x v="0"/>
    <n v="66"/>
    <s v="No"/>
    <x v="2"/>
    <n v="9"/>
    <n v="8"/>
    <s v="None"/>
    <x v="1"/>
    <s v="No"/>
    <x v="0"/>
    <s v="DSL"/>
    <x v="1"/>
    <s v="Yes"/>
    <x v="0"/>
    <s v="Yes"/>
    <x v="1"/>
    <s v="No"/>
    <s v="No"/>
    <s v="No"/>
    <x v="2"/>
    <s v="No"/>
    <x v="0"/>
    <n v="39.1"/>
    <n v="1982.1"/>
    <n v="0"/>
    <n v="130"/>
    <n v="0"/>
    <n v="2112.1"/>
    <s v="Stayed"/>
    <x v="0"/>
    <s v="other"/>
    <n v="0"/>
    <s v="20-50"/>
    <n v="0"/>
    <x v="1"/>
    <x v="3"/>
  </r>
  <r>
    <s v="16898-UTT"/>
    <x v="0"/>
    <n v="63"/>
    <s v="Yes"/>
    <x v="7"/>
    <n v="6"/>
    <n v="2"/>
    <s v="Deal 4"/>
    <x v="0"/>
    <s v="Yes"/>
    <x v="0"/>
    <s v="Fiber Optic"/>
    <x v="1"/>
    <s v="No"/>
    <x v="0"/>
    <s v="No"/>
    <x v="1"/>
    <s v="No"/>
    <s v="No"/>
    <s v="Yes"/>
    <x v="1"/>
    <s v="No"/>
    <x v="1"/>
    <n v="80.349999999999994"/>
    <n v="1747.2"/>
    <n v="0"/>
    <n v="0"/>
    <n v="281.19"/>
    <n v="2028.39"/>
    <s v="Stayed"/>
    <x v="0"/>
    <s v="other"/>
    <n v="0"/>
    <s v="50-100"/>
    <n v="0"/>
    <x v="1"/>
    <x v="4"/>
  </r>
  <r>
    <s v="27607-KAR"/>
    <x v="1"/>
    <n v="18"/>
    <s v="Yes"/>
    <x v="3"/>
    <n v="0"/>
    <n v="8"/>
    <s v="None"/>
    <x v="0"/>
    <s v="Yes"/>
    <x v="0"/>
    <s v="DSL"/>
    <x v="1"/>
    <s v="Yes"/>
    <x v="1"/>
    <s v="No"/>
    <x v="1"/>
    <s v="No"/>
    <s v="No"/>
    <s v="Yes"/>
    <x v="1"/>
    <s v="No"/>
    <x v="0"/>
    <n v="66.3"/>
    <n v="1559.45"/>
    <n v="32.590000000000003"/>
    <n v="0"/>
    <n v="223.2"/>
    <n v="1750.06"/>
    <s v="Stayed"/>
    <x v="0"/>
    <s v="other"/>
    <n v="0"/>
    <s v="50-100"/>
    <n v="0"/>
    <x v="3"/>
    <x v="3"/>
  </r>
  <r>
    <s v="84726-BIH"/>
    <x v="1"/>
    <n v="42"/>
    <s v="Yes"/>
    <x v="9"/>
    <n v="2"/>
    <n v="4"/>
    <s v="None"/>
    <x v="0"/>
    <s v="Yes"/>
    <x v="0"/>
    <s v="Fiber Optic"/>
    <x v="0"/>
    <s v="Yes"/>
    <x v="0"/>
    <s v="No"/>
    <x v="0"/>
    <s v="No"/>
    <s v="No"/>
    <s v="Yes"/>
    <x v="0"/>
    <s v="Yes"/>
    <x v="1"/>
    <n v="88.4"/>
    <n v="5798.3"/>
    <n v="0"/>
    <n v="0"/>
    <n v="2519.1999999999998"/>
    <n v="8317.5"/>
    <s v="Stayed"/>
    <x v="0"/>
    <s v="other"/>
    <n v="0"/>
    <s v="50-100"/>
    <n v="0"/>
    <x v="0"/>
    <x v="4"/>
  </r>
  <r>
    <s v="86082-WES"/>
    <x v="0"/>
    <n v="34"/>
    <s v="No"/>
    <x v="2"/>
    <n v="9"/>
    <n v="28"/>
    <s v="None"/>
    <x v="0"/>
    <s v="Yes"/>
    <x v="0"/>
    <s v="DSL"/>
    <x v="1"/>
    <s v="No"/>
    <x v="0"/>
    <s v="No"/>
    <x v="1"/>
    <s v="No"/>
    <s v="No"/>
    <s v="Yes"/>
    <x v="1"/>
    <s v="Yes"/>
    <x v="0"/>
    <n v="54.5"/>
    <n v="568.20000000000005"/>
    <n v="0"/>
    <n v="0"/>
    <n v="339.8"/>
    <n v="908"/>
    <s v="Stayed"/>
    <x v="0"/>
    <s v="other"/>
    <n v="0"/>
    <s v="50-100"/>
    <n v="0"/>
    <x v="2"/>
    <x v="0"/>
  </r>
  <r>
    <s v="35391-UTT"/>
    <x v="0"/>
    <n v="23"/>
    <s v="No"/>
    <x v="7"/>
    <n v="15"/>
    <n v="5"/>
    <s v="Deal 5"/>
    <x v="0"/>
    <s v="No"/>
    <x v="0"/>
    <s v="Fiber Optic"/>
    <x v="0"/>
    <s v="No"/>
    <x v="0"/>
    <s v="No"/>
    <x v="1"/>
    <s v="No"/>
    <s v="Yes"/>
    <s v="Yes"/>
    <x v="1"/>
    <s v="No"/>
    <x v="1"/>
    <n v="70.7"/>
    <n v="553.4"/>
    <n v="0"/>
    <n v="0"/>
    <n v="335.44"/>
    <n v="888.84"/>
    <s v="Stayed"/>
    <x v="0"/>
    <s v="other"/>
    <n v="0"/>
    <s v="50-100"/>
    <n v="0"/>
    <x v="2"/>
    <x v="4"/>
  </r>
  <r>
    <s v="62381-AND"/>
    <x v="1"/>
    <n v="25"/>
    <s v="No"/>
    <x v="10"/>
    <n v="8"/>
    <n v="5"/>
    <s v="None"/>
    <x v="0"/>
    <s v="No"/>
    <x v="1"/>
    <s v="No"/>
    <x v="0"/>
    <s v="No"/>
    <x v="0"/>
    <s v="No"/>
    <x v="1"/>
    <s v="No"/>
    <s v="No"/>
    <s v="No"/>
    <x v="1"/>
    <s v="No"/>
    <x v="2"/>
    <n v="18.95"/>
    <n v="110.15"/>
    <n v="0"/>
    <n v="0"/>
    <n v="165.24"/>
    <n v="275.39"/>
    <s v="Stayed"/>
    <x v="0"/>
    <s v="other"/>
    <n v="0"/>
    <s v="&lt;20"/>
    <n v="0"/>
    <x v="2"/>
    <x v="4"/>
  </r>
  <r>
    <s v="77268-UTT"/>
    <x v="1"/>
    <n v="58"/>
    <s v="No"/>
    <x v="7"/>
    <n v="1"/>
    <n v="35"/>
    <s v="None"/>
    <x v="0"/>
    <s v="Yes"/>
    <x v="0"/>
    <s v="Fiber Optic"/>
    <x v="0"/>
    <s v="No"/>
    <x v="0"/>
    <s v="No"/>
    <x v="0"/>
    <s v="Yes"/>
    <s v="Yes"/>
    <s v="Yes"/>
    <x v="1"/>
    <s v="Yes"/>
    <x v="1"/>
    <n v="97.35"/>
    <n v="2119.5"/>
    <n v="0"/>
    <n v="0"/>
    <n v="190.26"/>
    <n v="2309.7600000000002"/>
    <s v="Churned"/>
    <x v="0"/>
    <s v="Moved"/>
    <n v="1"/>
    <s v="50-100"/>
    <n v="0"/>
    <x v="1"/>
    <x v="0"/>
  </r>
  <r>
    <s v="23476-DEL"/>
    <x v="0"/>
    <n v="28"/>
    <s v="Yes"/>
    <x v="0"/>
    <n v="9"/>
    <n v="30"/>
    <s v="Deal 2"/>
    <x v="0"/>
    <s v="No"/>
    <x v="1"/>
    <s v="No"/>
    <x v="0"/>
    <s v="No"/>
    <x v="0"/>
    <s v="No"/>
    <x v="1"/>
    <s v="No"/>
    <s v="No"/>
    <s v="No"/>
    <x v="2"/>
    <s v="No"/>
    <x v="0"/>
    <n v="19.899999999999999"/>
    <n v="1292.5999999999999"/>
    <n v="0"/>
    <n v="0"/>
    <n v="1174.55"/>
    <n v="2467.15"/>
    <s v="Stayed"/>
    <x v="0"/>
    <s v="other"/>
    <n v="0"/>
    <s v="&lt;20"/>
    <n v="0"/>
    <x v="2"/>
    <x v="0"/>
  </r>
  <r>
    <s v="27059-KAR"/>
    <x v="0"/>
    <n v="59"/>
    <s v="Yes"/>
    <x v="3"/>
    <n v="13"/>
    <n v="22"/>
    <s v="Deal 1"/>
    <x v="0"/>
    <s v="Yes"/>
    <x v="0"/>
    <s v="Fiber Optic"/>
    <x v="0"/>
    <s v="No"/>
    <x v="0"/>
    <s v="No"/>
    <x v="1"/>
    <s v="Yes"/>
    <s v="Yes"/>
    <s v="Yes"/>
    <x v="2"/>
    <s v="Yes"/>
    <x v="0"/>
    <n v="84.5"/>
    <n v="6130.85"/>
    <n v="0"/>
    <n v="0"/>
    <n v="3168"/>
    <n v="9298.85"/>
    <s v="Stayed"/>
    <x v="0"/>
    <s v="other"/>
    <n v="0"/>
    <s v="50-100"/>
    <n v="0"/>
    <x v="1"/>
    <x v="2"/>
  </r>
  <r>
    <s v="35612-TEL"/>
    <x v="1"/>
    <n v="19"/>
    <s v="Yes"/>
    <x v="5"/>
    <n v="13"/>
    <n v="6"/>
    <s v="Deal 1"/>
    <x v="0"/>
    <s v="Yes"/>
    <x v="0"/>
    <s v="Fiber Optic"/>
    <x v="1"/>
    <s v="No"/>
    <x v="1"/>
    <s v="Yes"/>
    <x v="1"/>
    <s v="No"/>
    <s v="No"/>
    <s v="Yes"/>
    <x v="2"/>
    <s v="Yes"/>
    <x v="0"/>
    <n v="90.95"/>
    <n v="5930.05"/>
    <n v="0"/>
    <n v="0"/>
    <n v="1787.94"/>
    <n v="7717.99"/>
    <s v="Stayed"/>
    <x v="0"/>
    <s v="other"/>
    <n v="0"/>
    <s v="50-100"/>
    <n v="0"/>
    <x v="3"/>
    <x v="3"/>
  </r>
  <r>
    <s v="67669-UTT"/>
    <x v="1"/>
    <n v="33"/>
    <s v="No"/>
    <x v="7"/>
    <n v="13"/>
    <n v="23"/>
    <s v="None"/>
    <x v="0"/>
    <s v="Yes"/>
    <x v="0"/>
    <s v="Fiber Optic"/>
    <x v="0"/>
    <s v="Yes"/>
    <x v="1"/>
    <s v="No"/>
    <x v="0"/>
    <s v="Yes"/>
    <s v="Yes"/>
    <s v="Yes"/>
    <x v="0"/>
    <s v="Yes"/>
    <x v="1"/>
    <n v="103.1"/>
    <n v="4889.3"/>
    <n v="0"/>
    <n v="0"/>
    <n v="782.08"/>
    <n v="5671.38"/>
    <s v="Stayed"/>
    <x v="0"/>
    <s v="other"/>
    <n v="0"/>
    <s v="&gt;100"/>
    <n v="0"/>
    <x v="2"/>
    <x v="2"/>
  </r>
  <r>
    <s v="17111-MAH"/>
    <x v="1"/>
    <n v="44"/>
    <s v="Yes"/>
    <x v="1"/>
    <n v="7"/>
    <n v="16"/>
    <s v="None"/>
    <x v="0"/>
    <s v="No"/>
    <x v="1"/>
    <s v="No"/>
    <x v="0"/>
    <s v="No"/>
    <x v="0"/>
    <s v="No"/>
    <x v="1"/>
    <s v="No"/>
    <s v="No"/>
    <s v="No"/>
    <x v="1"/>
    <s v="Yes"/>
    <x v="0"/>
    <n v="20.7"/>
    <n v="83.75"/>
    <n v="0"/>
    <n v="0"/>
    <n v="108.16"/>
    <n v="191.91"/>
    <s v="Stayed"/>
    <x v="0"/>
    <s v="other"/>
    <n v="0"/>
    <s v="20-50"/>
    <n v="0"/>
    <x v="0"/>
    <x v="1"/>
  </r>
  <r>
    <s v="16708-AND"/>
    <x v="1"/>
    <n v="44"/>
    <s v="No"/>
    <x v="10"/>
    <n v="11"/>
    <n v="22"/>
    <s v="Deal 4"/>
    <x v="0"/>
    <s v="No"/>
    <x v="1"/>
    <s v="No"/>
    <x v="0"/>
    <s v="No"/>
    <x v="0"/>
    <s v="No"/>
    <x v="1"/>
    <s v="No"/>
    <s v="No"/>
    <s v="No"/>
    <x v="2"/>
    <s v="No"/>
    <x v="0"/>
    <n v="19.600000000000001"/>
    <n v="397"/>
    <n v="0"/>
    <n v="0"/>
    <n v="579.6"/>
    <n v="976.6"/>
    <s v="Stayed"/>
    <x v="0"/>
    <s v="other"/>
    <n v="0"/>
    <s v="&lt;20"/>
    <n v="0"/>
    <x v="0"/>
    <x v="2"/>
  </r>
  <r>
    <s v="46116-MAH"/>
    <x v="1"/>
    <n v="27"/>
    <s v="No"/>
    <x v="1"/>
    <n v="12"/>
    <n v="23"/>
    <s v="None"/>
    <x v="0"/>
    <s v="No"/>
    <x v="0"/>
    <s v="Fiber Optic"/>
    <x v="0"/>
    <s v="No"/>
    <x v="1"/>
    <s v="No"/>
    <x v="1"/>
    <s v="No"/>
    <s v="No"/>
    <s v="Yes"/>
    <x v="1"/>
    <s v="Yes"/>
    <x v="1"/>
    <n v="74.599999999999994"/>
    <n v="1797.75"/>
    <n v="0"/>
    <n v="0"/>
    <n v="927.5"/>
    <n v="2725.25"/>
    <s v="Stayed"/>
    <x v="0"/>
    <s v="other"/>
    <n v="0"/>
    <s v="50-100"/>
    <n v="0"/>
    <x v="2"/>
    <x v="2"/>
  </r>
  <r>
    <s v="17197-WES"/>
    <x v="0"/>
    <n v="38"/>
    <s v="No"/>
    <x v="2"/>
    <n v="13"/>
    <n v="5"/>
    <s v="None"/>
    <x v="0"/>
    <s v="Yes"/>
    <x v="0"/>
    <s v="Fiber Optic"/>
    <x v="0"/>
    <s v="Yes"/>
    <x v="0"/>
    <s v="No"/>
    <x v="0"/>
    <s v="No"/>
    <s v="No"/>
    <s v="Yes"/>
    <x v="1"/>
    <s v="Yes"/>
    <x v="0"/>
    <n v="90.55"/>
    <n v="2282.5500000000002"/>
    <n v="0"/>
    <n v="0"/>
    <n v="862.32"/>
    <n v="3144.87"/>
    <s v="Churned"/>
    <x v="0"/>
    <s v="Don't know"/>
    <n v="1"/>
    <s v="50-100"/>
    <n v="0"/>
    <x v="0"/>
    <x v="4"/>
  </r>
  <r>
    <s v="92854-UTT"/>
    <x v="1"/>
    <n v="37"/>
    <s v="No"/>
    <x v="7"/>
    <n v="9"/>
    <n v="21"/>
    <s v="Deal 1"/>
    <x v="0"/>
    <s v="Yes"/>
    <x v="1"/>
    <s v="No"/>
    <x v="0"/>
    <s v="No"/>
    <x v="0"/>
    <s v="No"/>
    <x v="1"/>
    <s v="No"/>
    <s v="No"/>
    <s v="No"/>
    <x v="2"/>
    <s v="No"/>
    <x v="0"/>
    <n v="24.9"/>
    <n v="1859.2"/>
    <n v="0"/>
    <n v="0"/>
    <n v="1311.12"/>
    <n v="3170.32"/>
    <s v="Stayed"/>
    <x v="0"/>
    <s v="other"/>
    <n v="0"/>
    <s v="20-50"/>
    <n v="0"/>
    <x v="0"/>
    <x v="2"/>
  </r>
  <r>
    <s v="33538-GUJ"/>
    <x v="0"/>
    <n v="23"/>
    <s v="No"/>
    <x v="6"/>
    <n v="6"/>
    <n v="5"/>
    <s v="Deal 2"/>
    <x v="1"/>
    <s v="No"/>
    <x v="0"/>
    <s v="DSL"/>
    <x v="1"/>
    <s v="No"/>
    <x v="0"/>
    <s v="No"/>
    <x v="1"/>
    <s v="Yes"/>
    <s v="Yes"/>
    <s v="Yes"/>
    <x v="1"/>
    <s v="Yes"/>
    <x v="1"/>
    <n v="39.200000000000003"/>
    <n v="1838.15"/>
    <n v="0"/>
    <n v="0"/>
    <n v="0"/>
    <n v="1838.15"/>
    <s v="Stayed"/>
    <x v="0"/>
    <s v="other"/>
    <n v="0"/>
    <s v="20-50"/>
    <n v="0"/>
    <x v="2"/>
    <x v="4"/>
  </r>
  <r>
    <s v="89655-JAM"/>
    <x v="1"/>
    <n v="53"/>
    <s v="No"/>
    <x v="16"/>
    <n v="13"/>
    <n v="6"/>
    <s v="Deal 5"/>
    <x v="0"/>
    <s v="No"/>
    <x v="1"/>
    <s v="No"/>
    <x v="0"/>
    <s v="No"/>
    <x v="0"/>
    <s v="No"/>
    <x v="1"/>
    <s v="No"/>
    <s v="No"/>
    <s v="No"/>
    <x v="1"/>
    <s v="Yes"/>
    <x v="0"/>
    <n v="19.600000000000001"/>
    <n v="19.600000000000001"/>
    <n v="0"/>
    <n v="0"/>
    <n v="14.17"/>
    <n v="33.770000000000003"/>
    <s v="Churned"/>
    <x v="1"/>
    <s v="Competitor made better offer"/>
    <n v="1"/>
    <s v="&lt;20"/>
    <n v="0"/>
    <x v="1"/>
    <x v="3"/>
  </r>
  <r>
    <s v="63957-BIH"/>
    <x v="1"/>
    <n v="26"/>
    <s v="No"/>
    <x v="9"/>
    <n v="13"/>
    <n v="22"/>
    <s v="None"/>
    <x v="0"/>
    <s v="No"/>
    <x v="0"/>
    <s v="DSL"/>
    <x v="1"/>
    <s v="No"/>
    <x v="1"/>
    <s v="Yes"/>
    <x v="0"/>
    <s v="Yes"/>
    <s v="Yes"/>
    <s v="Yes"/>
    <x v="1"/>
    <s v="No"/>
    <x v="1"/>
    <n v="83.25"/>
    <n v="1611.15"/>
    <n v="0"/>
    <n v="0"/>
    <n v="185.22"/>
    <n v="1796.37"/>
    <s v="Stayed"/>
    <x v="0"/>
    <s v="other"/>
    <n v="0"/>
    <s v="50-100"/>
    <n v="0"/>
    <x v="2"/>
    <x v="2"/>
  </r>
  <r>
    <s v="51587-UTT"/>
    <x v="1"/>
    <n v="38"/>
    <s v="Yes"/>
    <x v="7"/>
    <n v="10"/>
    <n v="36"/>
    <s v="None"/>
    <x v="0"/>
    <s v="No"/>
    <x v="0"/>
    <s v="Fiber Optic"/>
    <x v="1"/>
    <s v="No"/>
    <x v="0"/>
    <s v="No"/>
    <x v="1"/>
    <s v="No"/>
    <s v="No"/>
    <s v="Yes"/>
    <x v="1"/>
    <s v="No"/>
    <x v="2"/>
    <n v="75.099999999999994"/>
    <n v="1151.55"/>
    <n v="0"/>
    <n v="0"/>
    <n v="490.95"/>
    <n v="1642.5"/>
    <s v="Stayed"/>
    <x v="0"/>
    <s v="other"/>
    <n v="0"/>
    <s v="50-100"/>
    <n v="0"/>
    <x v="0"/>
    <x v="0"/>
  </r>
  <r>
    <s v="26873-TAM"/>
    <x v="1"/>
    <n v="22"/>
    <s v="Yes"/>
    <x v="4"/>
    <n v="12"/>
    <n v="3"/>
    <s v="None"/>
    <x v="0"/>
    <s v="No"/>
    <x v="0"/>
    <s v="Fiber Optic"/>
    <x v="1"/>
    <s v="No"/>
    <x v="0"/>
    <s v="No"/>
    <x v="1"/>
    <s v="No"/>
    <s v="Yes"/>
    <s v="Yes"/>
    <x v="1"/>
    <s v="No"/>
    <x v="1"/>
    <n v="75"/>
    <n v="632.95000000000005"/>
    <n v="0"/>
    <n v="0"/>
    <n v="42.72"/>
    <n v="675.67"/>
    <s v="Churned"/>
    <x v="2"/>
    <s v="Network reliability"/>
    <n v="1"/>
    <s v="50-100"/>
    <n v="0"/>
    <x v="2"/>
    <x v="4"/>
  </r>
  <r>
    <s v="92753-JHA"/>
    <x v="1"/>
    <n v="67"/>
    <s v="No"/>
    <x v="14"/>
    <n v="13"/>
    <n v="16"/>
    <s v="Deal 5"/>
    <x v="0"/>
    <s v="Yes"/>
    <x v="0"/>
    <s v="Fiber Optic"/>
    <x v="0"/>
    <s v="No"/>
    <x v="0"/>
    <s v="No"/>
    <x v="1"/>
    <s v="Yes"/>
    <s v="Yes"/>
    <s v="No"/>
    <x v="1"/>
    <s v="Yes"/>
    <x v="1"/>
    <n v="85.65"/>
    <n v="659.45"/>
    <n v="0"/>
    <n v="70"/>
    <n v="316.72000000000003"/>
    <n v="1046.17"/>
    <s v="Stayed"/>
    <x v="0"/>
    <s v="other"/>
    <n v="0"/>
    <s v="50-100"/>
    <n v="0"/>
    <x v="1"/>
    <x v="1"/>
  </r>
  <r>
    <s v="79769-HAR"/>
    <x v="0"/>
    <n v="78"/>
    <s v="Yes"/>
    <x v="15"/>
    <n v="1"/>
    <n v="35"/>
    <s v="Deal 2"/>
    <x v="0"/>
    <s v="No"/>
    <x v="0"/>
    <s v="DSL"/>
    <x v="0"/>
    <s v="No"/>
    <x v="1"/>
    <s v="Yes"/>
    <x v="1"/>
    <s v="Yes"/>
    <s v="No"/>
    <s v="Yes"/>
    <x v="0"/>
    <s v="No"/>
    <x v="1"/>
    <n v="65.25"/>
    <n v="3529.95"/>
    <n v="33.07"/>
    <n v="0"/>
    <n v="277.56"/>
    <n v="3774.44"/>
    <s v="Stayed"/>
    <x v="0"/>
    <s v="other"/>
    <n v="0"/>
    <s v="50-100"/>
    <n v="0"/>
    <x v="1"/>
    <x v="0"/>
  </r>
  <r>
    <s v="92206-TEL"/>
    <x v="0"/>
    <n v="55"/>
    <s v="No"/>
    <x v="5"/>
    <n v="10"/>
    <n v="34"/>
    <s v="Deal 2"/>
    <x v="0"/>
    <s v="Yes"/>
    <x v="0"/>
    <s v="DSL"/>
    <x v="1"/>
    <s v="No"/>
    <x v="0"/>
    <s v="No"/>
    <x v="1"/>
    <s v="No"/>
    <s v="No"/>
    <s v="Yes"/>
    <x v="0"/>
    <s v="No"/>
    <x v="0"/>
    <n v="-7"/>
    <n v="2386.85"/>
    <n v="28.83"/>
    <n v="0"/>
    <n v="867.3"/>
    <n v="3225.32"/>
    <s v="Stayed"/>
    <x v="0"/>
    <s v="other"/>
    <n v="0"/>
    <s v="&lt;20"/>
    <n v="0"/>
    <x v="1"/>
    <x v="0"/>
  </r>
  <r>
    <s v="12678-UTT"/>
    <x v="1"/>
    <n v="45"/>
    <s v="No"/>
    <x v="7"/>
    <n v="11"/>
    <n v="2"/>
    <s v="None"/>
    <x v="0"/>
    <s v="Yes"/>
    <x v="1"/>
    <s v="No"/>
    <x v="0"/>
    <s v="No"/>
    <x v="0"/>
    <s v="No"/>
    <x v="1"/>
    <s v="No"/>
    <s v="No"/>
    <s v="No"/>
    <x v="2"/>
    <s v="Yes"/>
    <x v="1"/>
    <n v="25"/>
    <n v="332.5"/>
    <n v="0"/>
    <n v="0"/>
    <n v="457.47"/>
    <n v="789.97"/>
    <s v="Stayed"/>
    <x v="0"/>
    <s v="other"/>
    <n v="0"/>
    <s v="20-50"/>
    <n v="0"/>
    <x v="0"/>
    <x v="4"/>
  </r>
  <r>
    <s v="63548-GUJ"/>
    <x v="1"/>
    <n v="55"/>
    <s v="Yes"/>
    <x v="6"/>
    <n v="15"/>
    <n v="16"/>
    <s v="Deal 1"/>
    <x v="0"/>
    <s v="Yes"/>
    <x v="1"/>
    <s v="No"/>
    <x v="0"/>
    <s v="No"/>
    <x v="0"/>
    <s v="No"/>
    <x v="1"/>
    <s v="No"/>
    <s v="No"/>
    <s v="No"/>
    <x v="2"/>
    <s v="Yes"/>
    <x v="0"/>
    <n v="25.15"/>
    <n v="1683.6"/>
    <n v="0"/>
    <n v="0"/>
    <n v="1370.82"/>
    <n v="3054.42"/>
    <s v="Stayed"/>
    <x v="0"/>
    <s v="other"/>
    <n v="0"/>
    <s v="20-50"/>
    <n v="0"/>
    <x v="1"/>
    <x v="1"/>
  </r>
  <r>
    <s v="77604-WES"/>
    <x v="0"/>
    <n v="57"/>
    <s v="No"/>
    <x v="2"/>
    <n v="0"/>
    <n v="9"/>
    <s v="Deal 2"/>
    <x v="0"/>
    <s v="Yes"/>
    <x v="0"/>
    <s v="Fiber Optic"/>
    <x v="0"/>
    <s v="No"/>
    <x v="0"/>
    <s v="Yes"/>
    <x v="1"/>
    <s v="No"/>
    <s v="No"/>
    <s v="Yes"/>
    <x v="0"/>
    <s v="Yes"/>
    <x v="0"/>
    <n v="81.2"/>
    <n v="4965.1000000000004"/>
    <n v="0"/>
    <n v="0"/>
    <n v="2447.5500000000002"/>
    <n v="7412.65"/>
    <s v="Stayed"/>
    <x v="0"/>
    <s v="other"/>
    <n v="0"/>
    <s v="50-100"/>
    <n v="0"/>
    <x v="1"/>
    <x v="3"/>
  </r>
  <r>
    <s v="29065-UTT"/>
    <x v="0"/>
    <n v="54"/>
    <s v="No"/>
    <x v="7"/>
    <n v="5"/>
    <n v="4"/>
    <s v="None"/>
    <x v="0"/>
    <s v="Yes"/>
    <x v="0"/>
    <s v="DSL"/>
    <x v="1"/>
    <s v="Yes"/>
    <x v="1"/>
    <s v="Yes"/>
    <x v="1"/>
    <s v="Yes"/>
    <s v="Yes"/>
    <s v="Yes"/>
    <x v="2"/>
    <s v="No"/>
    <x v="1"/>
    <n v="80.599999999999994"/>
    <n v="5708.2"/>
    <n v="0"/>
    <n v="0"/>
    <n v="871.17"/>
    <n v="6579.37"/>
    <s v="Stayed"/>
    <x v="0"/>
    <s v="other"/>
    <n v="0"/>
    <s v="50-100"/>
    <n v="0"/>
    <x v="1"/>
    <x v="4"/>
  </r>
  <r>
    <s v="63165-JAM"/>
    <x v="1"/>
    <n v="70"/>
    <s v="Yes"/>
    <x v="16"/>
    <n v="10"/>
    <n v="13"/>
    <s v="Deal 5"/>
    <x v="0"/>
    <s v="No"/>
    <x v="0"/>
    <s v="Fiber Optic"/>
    <x v="0"/>
    <s v="No"/>
    <x v="0"/>
    <s v="No"/>
    <x v="1"/>
    <s v="No"/>
    <s v="No"/>
    <s v="No"/>
    <x v="1"/>
    <s v="Yes"/>
    <x v="1"/>
    <n v="69.95"/>
    <n v="69.95"/>
    <n v="0"/>
    <n v="10"/>
    <n v="22.5"/>
    <n v="102.45"/>
    <s v="Churned"/>
    <x v="1"/>
    <s v="Competitor made better offer"/>
    <n v="1"/>
    <s v="50-100"/>
    <n v="0"/>
    <x v="1"/>
    <x v="1"/>
  </r>
  <r>
    <s v="96761-GUJ"/>
    <x v="1"/>
    <n v="53"/>
    <s v="Yes"/>
    <x v="6"/>
    <n v="5"/>
    <n v="22"/>
    <s v="None"/>
    <x v="0"/>
    <s v="No"/>
    <x v="1"/>
    <s v="No"/>
    <x v="0"/>
    <s v="No"/>
    <x v="0"/>
    <s v="No"/>
    <x v="1"/>
    <s v="No"/>
    <s v="No"/>
    <s v="No"/>
    <x v="1"/>
    <s v="Yes"/>
    <x v="1"/>
    <n v="21.2"/>
    <n v="222.65"/>
    <n v="0"/>
    <n v="0"/>
    <n v="104.6"/>
    <n v="327.25"/>
    <s v="Stayed"/>
    <x v="0"/>
    <s v="other"/>
    <n v="0"/>
    <s v="20-50"/>
    <n v="0"/>
    <x v="1"/>
    <x v="2"/>
  </r>
  <r>
    <s v="85428-HAR"/>
    <x v="1"/>
    <n v="62"/>
    <s v="Yes"/>
    <x v="15"/>
    <n v="11"/>
    <n v="18"/>
    <s v="None"/>
    <x v="0"/>
    <s v="No"/>
    <x v="1"/>
    <s v="No"/>
    <x v="0"/>
    <s v="No"/>
    <x v="0"/>
    <s v="No"/>
    <x v="1"/>
    <s v="No"/>
    <s v="No"/>
    <s v="No"/>
    <x v="1"/>
    <s v="No"/>
    <x v="0"/>
    <n v="20.100000000000001"/>
    <n v="39.799999999999997"/>
    <n v="0"/>
    <n v="0"/>
    <n v="71"/>
    <n v="110.8"/>
    <s v="Joined"/>
    <x v="0"/>
    <s v="other"/>
    <n v="0"/>
    <s v="20-50"/>
    <n v="1"/>
    <x v="1"/>
    <x v="2"/>
  </r>
  <r>
    <s v="48150-KAR"/>
    <x v="1"/>
    <n v="53"/>
    <s v="Yes"/>
    <x v="3"/>
    <n v="5"/>
    <n v="29"/>
    <s v="None"/>
    <x v="0"/>
    <s v="Yes"/>
    <x v="1"/>
    <s v="No"/>
    <x v="0"/>
    <s v="No"/>
    <x v="0"/>
    <s v="No"/>
    <x v="1"/>
    <s v="No"/>
    <s v="No"/>
    <s v="No"/>
    <x v="2"/>
    <s v="No"/>
    <x v="1"/>
    <n v="25.05"/>
    <n v="369.1"/>
    <n v="0"/>
    <n v="0"/>
    <n v="614.54999999999995"/>
    <n v="983.65"/>
    <s v="Stayed"/>
    <x v="0"/>
    <s v="other"/>
    <n v="0"/>
    <s v="20-50"/>
    <n v="0"/>
    <x v="1"/>
    <x v="0"/>
  </r>
  <r>
    <s v="95529-TAM"/>
    <x v="1"/>
    <n v="47"/>
    <s v="Yes"/>
    <x v="4"/>
    <n v="9"/>
    <n v="36"/>
    <s v="None"/>
    <x v="0"/>
    <s v="No"/>
    <x v="0"/>
    <s v="Fiber Optic"/>
    <x v="1"/>
    <s v="Yes"/>
    <x v="1"/>
    <s v="Yes"/>
    <x v="0"/>
    <s v="Yes"/>
    <s v="Yes"/>
    <s v="Yes"/>
    <x v="0"/>
    <s v="No"/>
    <x v="1"/>
    <n v="110.5"/>
    <n v="5835.5"/>
    <n v="0"/>
    <n v="0"/>
    <n v="354.04"/>
    <n v="6189.54"/>
    <s v="Stayed"/>
    <x v="0"/>
    <s v="other"/>
    <n v="0"/>
    <s v="&gt;100"/>
    <n v="0"/>
    <x v="0"/>
    <x v="0"/>
  </r>
  <r>
    <s v="72344-HAR"/>
    <x v="0"/>
    <n v="40"/>
    <s v="Yes"/>
    <x v="15"/>
    <n v="10"/>
    <n v="14"/>
    <s v="Deal 4"/>
    <x v="1"/>
    <s v="No"/>
    <x v="0"/>
    <s v="Cable"/>
    <x v="0"/>
    <s v="No"/>
    <x v="1"/>
    <s v="No"/>
    <x v="0"/>
    <s v="Yes"/>
    <s v="Yes"/>
    <s v="No"/>
    <x v="1"/>
    <s v="Yes"/>
    <x v="1"/>
    <n v="50.75"/>
    <n v="712.75"/>
    <n v="0"/>
    <n v="10"/>
    <n v="0"/>
    <n v="722.75"/>
    <s v="Churned"/>
    <x v="1"/>
    <s v="Competitor had better devices"/>
    <n v="1"/>
    <s v="50-100"/>
    <n v="0"/>
    <x v="0"/>
    <x v="1"/>
  </r>
  <r>
    <s v="96976-BIH"/>
    <x v="1"/>
    <n v="35"/>
    <s v="No"/>
    <x v="9"/>
    <n v="6"/>
    <n v="28"/>
    <s v="Deal 3"/>
    <x v="0"/>
    <s v="No"/>
    <x v="1"/>
    <s v="No"/>
    <x v="0"/>
    <s v="No"/>
    <x v="0"/>
    <s v="No"/>
    <x v="1"/>
    <s v="No"/>
    <s v="No"/>
    <s v="No"/>
    <x v="0"/>
    <s v="No"/>
    <x v="0"/>
    <n v="19.649999999999999"/>
    <n v="708.8"/>
    <n v="0"/>
    <n v="0"/>
    <n v="640.15"/>
    <n v="1348.95"/>
    <s v="Stayed"/>
    <x v="0"/>
    <s v="other"/>
    <n v="0"/>
    <s v="&lt;20"/>
    <n v="0"/>
    <x v="0"/>
    <x v="0"/>
  </r>
  <r>
    <s v="15340-TEL"/>
    <x v="1"/>
    <n v="73"/>
    <s v="No"/>
    <x v="5"/>
    <n v="12"/>
    <n v="9"/>
    <s v="None"/>
    <x v="0"/>
    <s v="Yes"/>
    <x v="0"/>
    <s v="Fiber Optic"/>
    <x v="0"/>
    <s v="Yes"/>
    <x v="0"/>
    <s v="No"/>
    <x v="1"/>
    <s v="No"/>
    <s v="No"/>
    <s v="Yes"/>
    <x v="1"/>
    <s v="Yes"/>
    <x v="1"/>
    <n v="80.2"/>
    <n v="1217.25"/>
    <n v="0"/>
    <n v="0"/>
    <n v="181.2"/>
    <n v="1398.45"/>
    <s v="Churned"/>
    <x v="1"/>
    <s v="Competitor offered higher download speeds"/>
    <n v="1"/>
    <s v="50-100"/>
    <n v="0"/>
    <x v="1"/>
    <x v="3"/>
  </r>
  <r>
    <s v="13208-HAR"/>
    <x v="1"/>
    <n v="60"/>
    <s v="Yes"/>
    <x v="15"/>
    <n v="8"/>
    <n v="20"/>
    <s v="Deal 2"/>
    <x v="0"/>
    <s v="Yes"/>
    <x v="0"/>
    <s v="Fiber Optic"/>
    <x v="0"/>
    <s v="Yes"/>
    <x v="0"/>
    <s v="No"/>
    <x v="0"/>
    <s v="No"/>
    <s v="No"/>
    <s v="Yes"/>
    <x v="0"/>
    <s v="Yes"/>
    <x v="1"/>
    <n v="90.25"/>
    <n v="3838.75"/>
    <n v="0"/>
    <n v="0"/>
    <n v="540.94000000000005"/>
    <n v="4379.6899999999996"/>
    <s v="Stayed"/>
    <x v="0"/>
    <s v="other"/>
    <n v="0"/>
    <s v="50-100"/>
    <n v="0"/>
    <x v="1"/>
    <x v="2"/>
  </r>
  <r>
    <s v="82098-RAJ"/>
    <x v="1"/>
    <n v="57"/>
    <s v="Yes"/>
    <x v="8"/>
    <n v="8"/>
    <n v="2"/>
    <s v="Deal 1"/>
    <x v="0"/>
    <s v="Yes"/>
    <x v="0"/>
    <s v="Fiber Optic"/>
    <x v="1"/>
    <s v="Yes"/>
    <x v="1"/>
    <s v="Yes"/>
    <x v="0"/>
    <s v="Yes"/>
    <s v="Yes"/>
    <s v="Yes"/>
    <x v="2"/>
    <s v="Yes"/>
    <x v="1"/>
    <n v="115.5"/>
    <n v="8425.15"/>
    <n v="42.29"/>
    <n v="0"/>
    <n v="2651.04"/>
    <n v="11033.9"/>
    <s v="Stayed"/>
    <x v="0"/>
    <s v="other"/>
    <n v="0"/>
    <s v="&gt;100"/>
    <n v="0"/>
    <x v="1"/>
    <x v="4"/>
  </r>
  <r>
    <s v="52352-MAH"/>
    <x v="1"/>
    <n v="67"/>
    <s v="Yes"/>
    <x v="1"/>
    <n v="9"/>
    <n v="31"/>
    <s v="None"/>
    <x v="0"/>
    <s v="Yes"/>
    <x v="0"/>
    <s v="Fiber Optic"/>
    <x v="1"/>
    <s v="Yes"/>
    <x v="1"/>
    <s v="Yes"/>
    <x v="0"/>
    <s v="Yes"/>
    <s v="No"/>
    <s v="Yes"/>
    <x v="1"/>
    <s v="Yes"/>
    <x v="1"/>
    <n v="116.5"/>
    <n v="6382.55"/>
    <n v="0"/>
    <n v="0"/>
    <n v="1611.5"/>
    <n v="7994.05"/>
    <s v="Stayed"/>
    <x v="0"/>
    <s v="other"/>
    <n v="0"/>
    <s v="&gt;100"/>
    <n v="0"/>
    <x v="1"/>
    <x v="0"/>
  </r>
  <r>
    <s v="35126-UTT"/>
    <x v="1"/>
    <n v="68"/>
    <s v="No"/>
    <x v="7"/>
    <n v="11"/>
    <n v="22"/>
    <s v="None"/>
    <x v="0"/>
    <s v="Yes"/>
    <x v="0"/>
    <s v="Cable"/>
    <x v="0"/>
    <s v="Yes"/>
    <x v="1"/>
    <s v="No"/>
    <x v="0"/>
    <s v="No"/>
    <s v="No"/>
    <s v="Yes"/>
    <x v="0"/>
    <s v="Yes"/>
    <x v="1"/>
    <n v="70.849999999999994"/>
    <n v="4738.8500000000004"/>
    <n v="0"/>
    <n v="0"/>
    <n v="2904.66"/>
    <n v="7643.51"/>
    <s v="Stayed"/>
    <x v="0"/>
    <s v="other"/>
    <n v="0"/>
    <s v="50-100"/>
    <n v="0"/>
    <x v="1"/>
    <x v="2"/>
  </r>
  <r>
    <s v="37816-JAM"/>
    <x v="1"/>
    <n v="73"/>
    <s v="No"/>
    <x v="16"/>
    <n v="2"/>
    <n v="3"/>
    <s v="Deal 4"/>
    <x v="0"/>
    <s v="No"/>
    <x v="0"/>
    <s v="Fiber Optic"/>
    <x v="0"/>
    <s v="Yes"/>
    <x v="0"/>
    <s v="No"/>
    <x v="0"/>
    <s v="Yes"/>
    <s v="No"/>
    <s v="Yes"/>
    <x v="1"/>
    <s v="Yes"/>
    <x v="1"/>
    <n v="94.75"/>
    <n v="2293.6"/>
    <n v="0"/>
    <n v="0"/>
    <n v="716.91"/>
    <n v="3010.51"/>
    <s v="Churned"/>
    <x v="1"/>
    <s v="Competitor made better offer"/>
    <n v="1"/>
    <s v="50-100"/>
    <n v="0"/>
    <x v="1"/>
    <x v="4"/>
  </r>
  <r>
    <s v="61677-AND"/>
    <x v="1"/>
    <n v="66"/>
    <s v="Yes"/>
    <x v="10"/>
    <n v="3"/>
    <n v="29"/>
    <s v="None"/>
    <x v="0"/>
    <s v="Yes"/>
    <x v="0"/>
    <s v="DSL"/>
    <x v="0"/>
    <s v="Yes"/>
    <x v="0"/>
    <s v="No"/>
    <x v="1"/>
    <s v="No"/>
    <s v="No"/>
    <s v="Yes"/>
    <x v="1"/>
    <s v="No"/>
    <x v="0"/>
    <n v="56.6"/>
    <n v="2379.1"/>
    <n v="0"/>
    <n v="0"/>
    <n v="1931.6"/>
    <n v="4310.7"/>
    <s v="Stayed"/>
    <x v="0"/>
    <s v="other"/>
    <n v="0"/>
    <s v="50-100"/>
    <n v="0"/>
    <x v="1"/>
    <x v="0"/>
  </r>
  <r>
    <s v="28325-KER"/>
    <x v="1"/>
    <n v="51"/>
    <s v="Yes"/>
    <x v="20"/>
    <n v="11"/>
    <n v="26"/>
    <s v="Deal 2"/>
    <x v="0"/>
    <s v="Yes"/>
    <x v="0"/>
    <s v="Fiber Optic"/>
    <x v="0"/>
    <s v="Yes"/>
    <x v="1"/>
    <s v="Yes"/>
    <x v="1"/>
    <s v="Yes"/>
    <s v="Yes"/>
    <s v="No"/>
    <x v="1"/>
    <s v="Yes"/>
    <x v="1"/>
    <n v="99.45"/>
    <n v="4138.05"/>
    <n v="30.46"/>
    <n v="140"/>
    <n v="1455.3"/>
    <n v="5702.89"/>
    <s v="Churned"/>
    <x v="2"/>
    <s v="Network reliability"/>
    <n v="1"/>
    <s v="50-100"/>
    <n v="0"/>
    <x v="1"/>
    <x v="0"/>
  </r>
  <r>
    <s v="96496-UTT"/>
    <x v="1"/>
    <n v="73"/>
    <s v="Yes"/>
    <x v="7"/>
    <n v="0"/>
    <n v="5"/>
    <s v="None"/>
    <x v="0"/>
    <s v="No"/>
    <x v="0"/>
    <s v="Fiber Optic"/>
    <x v="0"/>
    <s v="Yes"/>
    <x v="0"/>
    <s v="No"/>
    <x v="1"/>
    <s v="No"/>
    <s v="No"/>
    <s v="Yes"/>
    <x v="1"/>
    <s v="Yes"/>
    <x v="0"/>
    <n v="75.3"/>
    <n v="1147.45"/>
    <n v="0"/>
    <n v="0"/>
    <n v="119.85"/>
    <n v="1267.3"/>
    <s v="Churned"/>
    <x v="1"/>
    <s v="Competitor offered more data"/>
    <n v="1"/>
    <s v="50-100"/>
    <n v="0"/>
    <x v="1"/>
    <x v="4"/>
  </r>
  <r>
    <s v="68691-UTT"/>
    <x v="0"/>
    <n v="59"/>
    <s v="Yes"/>
    <x v="7"/>
    <n v="9"/>
    <n v="10"/>
    <s v="None"/>
    <x v="0"/>
    <s v="No"/>
    <x v="1"/>
    <s v="No"/>
    <x v="0"/>
    <s v="No"/>
    <x v="0"/>
    <s v="No"/>
    <x v="1"/>
    <s v="No"/>
    <s v="No"/>
    <s v="No"/>
    <x v="0"/>
    <s v="No"/>
    <x v="0"/>
    <n v="19.600000000000001"/>
    <n v="422.5"/>
    <n v="0"/>
    <n v="0"/>
    <n v="450.12"/>
    <n v="872.62"/>
    <s v="Stayed"/>
    <x v="0"/>
    <s v="other"/>
    <n v="0"/>
    <s v="&lt;20"/>
    <n v="0"/>
    <x v="1"/>
    <x v="3"/>
  </r>
  <r>
    <s v="81800-WES"/>
    <x v="0"/>
    <n v="70"/>
    <s v="No"/>
    <x v="2"/>
    <n v="3"/>
    <n v="27"/>
    <s v="Deal 2"/>
    <x v="0"/>
    <s v="Yes"/>
    <x v="0"/>
    <s v="Fiber Optic"/>
    <x v="0"/>
    <s v="No"/>
    <x v="0"/>
    <s v="Yes"/>
    <x v="1"/>
    <s v="No"/>
    <s v="No"/>
    <s v="No"/>
    <x v="1"/>
    <s v="Yes"/>
    <x v="1"/>
    <n v="76.849999999999994"/>
    <n v="4275.75"/>
    <n v="0"/>
    <n v="120"/>
    <n v="1543.36"/>
    <n v="5939.11"/>
    <s v="Stayed"/>
    <x v="0"/>
    <s v="other"/>
    <n v="0"/>
    <s v="50-100"/>
    <n v="0"/>
    <x v="1"/>
    <x v="0"/>
  </r>
  <r>
    <s v="55736-TEL"/>
    <x v="1"/>
    <n v="62"/>
    <s v="Yes"/>
    <x v="5"/>
    <n v="13"/>
    <n v="10"/>
    <s v="None"/>
    <x v="0"/>
    <s v="Yes"/>
    <x v="0"/>
    <s v="Fiber Optic"/>
    <x v="1"/>
    <s v="Yes"/>
    <x v="1"/>
    <s v="Yes"/>
    <x v="1"/>
    <s v="Yes"/>
    <s v="Yes"/>
    <s v="Yes"/>
    <x v="2"/>
    <s v="Yes"/>
    <x v="1"/>
    <n v="107.4"/>
    <n v="7748.75"/>
    <n v="0"/>
    <n v="0"/>
    <n v="2254.3200000000002"/>
    <n v="10003.07"/>
    <s v="Stayed"/>
    <x v="0"/>
    <s v="other"/>
    <n v="0"/>
    <s v="&gt;100"/>
    <n v="0"/>
    <x v="1"/>
    <x v="3"/>
  </r>
  <r>
    <s v="65519-KAR"/>
    <x v="0"/>
    <n v="44"/>
    <s v="No"/>
    <x v="3"/>
    <n v="1"/>
    <n v="1"/>
    <s v="Deal 2"/>
    <x v="0"/>
    <s v="Yes"/>
    <x v="1"/>
    <s v="No"/>
    <x v="0"/>
    <s v="No"/>
    <x v="0"/>
    <s v="No"/>
    <x v="1"/>
    <s v="No"/>
    <s v="No"/>
    <s v="No"/>
    <x v="2"/>
    <s v="Yes"/>
    <x v="1"/>
    <n v="24.25"/>
    <n v="1424.6"/>
    <n v="0"/>
    <n v="0"/>
    <n v="3021.26"/>
    <n v="4445.8599999999997"/>
    <s v="Stayed"/>
    <x v="0"/>
    <s v="other"/>
    <n v="0"/>
    <s v="20-50"/>
    <n v="0"/>
    <x v="0"/>
    <x v="4"/>
  </r>
  <r>
    <s v="38496-UTT"/>
    <x v="1"/>
    <n v="67"/>
    <s v="Yes"/>
    <x v="7"/>
    <n v="14"/>
    <n v="4"/>
    <s v="Deal 1"/>
    <x v="0"/>
    <s v="Yes"/>
    <x v="0"/>
    <s v="Fiber Optic"/>
    <x v="1"/>
    <s v="Yes"/>
    <x v="1"/>
    <s v="Yes"/>
    <x v="0"/>
    <s v="Yes"/>
    <s v="No"/>
    <s v="Yes"/>
    <x v="2"/>
    <s v="Yes"/>
    <x v="1"/>
    <n v="115.05"/>
    <n v="8016.6"/>
    <n v="0"/>
    <n v="0"/>
    <n v="3324.22"/>
    <n v="11340.82"/>
    <s v="Stayed"/>
    <x v="0"/>
    <s v="other"/>
    <n v="0"/>
    <s v="&gt;100"/>
    <n v="0"/>
    <x v="1"/>
    <x v="4"/>
  </r>
  <r>
    <s v="46106-UTT"/>
    <x v="1"/>
    <n v="33"/>
    <s v="No"/>
    <x v="7"/>
    <n v="13"/>
    <n v="5"/>
    <s v="Deal 3"/>
    <x v="0"/>
    <s v="No"/>
    <x v="0"/>
    <s v="Cable"/>
    <x v="0"/>
    <s v="No"/>
    <x v="1"/>
    <s v="No"/>
    <x v="0"/>
    <s v="No"/>
    <s v="No"/>
    <s v="Yes"/>
    <x v="1"/>
    <s v="Yes"/>
    <x v="0"/>
    <n v="59.85"/>
    <n v="2341.5"/>
    <n v="0"/>
    <n v="0"/>
    <n v="1877.46"/>
    <n v="4218.96"/>
    <s v="Stayed"/>
    <x v="0"/>
    <s v="other"/>
    <n v="0"/>
    <s v="50-100"/>
    <n v="0"/>
    <x v="2"/>
    <x v="4"/>
  </r>
  <r>
    <s v="86539-KAR"/>
    <x v="0"/>
    <n v="31"/>
    <s v="Yes"/>
    <x v="3"/>
    <n v="4"/>
    <n v="17"/>
    <s v="None"/>
    <x v="0"/>
    <s v="Yes"/>
    <x v="0"/>
    <s v="Fiber Optic"/>
    <x v="1"/>
    <s v="No"/>
    <x v="1"/>
    <s v="No"/>
    <x v="0"/>
    <s v="Yes"/>
    <s v="Yes"/>
    <s v="Yes"/>
    <x v="0"/>
    <s v="Yes"/>
    <x v="1"/>
    <n v="103.95"/>
    <n v="5231.3"/>
    <n v="0"/>
    <n v="0"/>
    <n v="1164"/>
    <n v="6395.3"/>
    <s v="Stayed"/>
    <x v="0"/>
    <s v="other"/>
    <n v="0"/>
    <s v="&gt;100"/>
    <n v="0"/>
    <x v="2"/>
    <x v="1"/>
  </r>
  <r>
    <s v="25554-PUN"/>
    <x v="0"/>
    <n v="44"/>
    <s v="No"/>
    <x v="13"/>
    <n v="1"/>
    <n v="36"/>
    <s v="Deal 2"/>
    <x v="1"/>
    <s v="No"/>
    <x v="0"/>
    <s v="DSL"/>
    <x v="1"/>
    <s v="Yes"/>
    <x v="1"/>
    <s v="No"/>
    <x v="1"/>
    <s v="No"/>
    <s v="No"/>
    <s v="Yes"/>
    <x v="0"/>
    <s v="Yes"/>
    <x v="1"/>
    <n v="42.35"/>
    <n v="1716.45"/>
    <n v="0"/>
    <n v="0"/>
    <n v="0"/>
    <n v="1716.45"/>
    <s v="Churned"/>
    <x v="4"/>
    <s v="Attitude of support person"/>
    <n v="1"/>
    <s v="20-50"/>
    <n v="0"/>
    <x v="0"/>
    <x v="0"/>
  </r>
  <r>
    <s v="27064-TAM"/>
    <x v="0"/>
    <n v="65"/>
    <s v="Yes"/>
    <x v="4"/>
    <n v="2"/>
    <n v="35"/>
    <s v="Deal 5"/>
    <x v="0"/>
    <s v="No"/>
    <x v="0"/>
    <s v="Fiber Optic"/>
    <x v="0"/>
    <s v="No"/>
    <x v="1"/>
    <s v="Yes"/>
    <x v="1"/>
    <s v="Yes"/>
    <s v="Yes"/>
    <s v="Yes"/>
    <x v="1"/>
    <s v="Yes"/>
    <x v="1"/>
    <n v="89.25"/>
    <n v="487.05"/>
    <n v="0"/>
    <n v="0"/>
    <n v="215.28"/>
    <n v="702.33"/>
    <s v="Stayed"/>
    <x v="0"/>
    <s v="other"/>
    <n v="0"/>
    <s v="50-100"/>
    <n v="0"/>
    <x v="1"/>
    <x v="0"/>
  </r>
  <r>
    <s v="99510-BIH"/>
    <x v="1"/>
    <n v="32"/>
    <s v="No"/>
    <x v="9"/>
    <n v="8"/>
    <n v="28"/>
    <s v="Deal 1"/>
    <x v="0"/>
    <s v="No"/>
    <x v="0"/>
    <s v="DSL"/>
    <x v="1"/>
    <s v="Yes"/>
    <x v="1"/>
    <s v="No"/>
    <x v="1"/>
    <s v="Yes"/>
    <s v="Yes"/>
    <s v="Yes"/>
    <x v="2"/>
    <s v="No"/>
    <x v="0"/>
    <n v="68.75"/>
    <n v="4888.2"/>
    <n v="0"/>
    <n v="0"/>
    <n v="887.04"/>
    <n v="5775.24"/>
    <s v="Stayed"/>
    <x v="0"/>
    <s v="other"/>
    <n v="0"/>
    <s v="50-100"/>
    <n v="0"/>
    <x v="2"/>
    <x v="0"/>
  </r>
  <r>
    <s v="28094-UTT"/>
    <x v="0"/>
    <n v="25"/>
    <s v="No"/>
    <x v="7"/>
    <n v="6"/>
    <n v="19"/>
    <s v="None"/>
    <x v="1"/>
    <s v="No"/>
    <x v="0"/>
    <s v="DSL"/>
    <x v="1"/>
    <s v="No"/>
    <x v="1"/>
    <s v="Yes"/>
    <x v="0"/>
    <s v="Yes"/>
    <s v="Yes"/>
    <s v="No"/>
    <x v="2"/>
    <s v="No"/>
    <x v="1"/>
    <n v="60.25"/>
    <n v="4055.5"/>
    <n v="0"/>
    <n v="120"/>
    <n v="0"/>
    <n v="4175.5"/>
    <s v="Stayed"/>
    <x v="0"/>
    <s v="other"/>
    <n v="0"/>
    <s v="50-100"/>
    <n v="0"/>
    <x v="2"/>
    <x v="2"/>
  </r>
  <r>
    <s v="52641-JHA"/>
    <x v="1"/>
    <n v="44"/>
    <s v="Yes"/>
    <x v="14"/>
    <n v="7"/>
    <n v="29"/>
    <s v="None"/>
    <x v="0"/>
    <s v="No"/>
    <x v="0"/>
    <s v="Fiber Optic"/>
    <x v="0"/>
    <s v="No"/>
    <x v="0"/>
    <s v="No"/>
    <x v="1"/>
    <s v="No"/>
    <s v="No"/>
    <s v="Yes"/>
    <x v="1"/>
    <s v="No"/>
    <x v="2"/>
    <n v="71.099999999999994"/>
    <n v="71.099999999999994"/>
    <n v="0"/>
    <n v="0"/>
    <n v="37.51"/>
    <n v="108.61"/>
    <s v="Joined"/>
    <x v="0"/>
    <s v="other"/>
    <n v="0"/>
    <s v="50-100"/>
    <n v="1"/>
    <x v="0"/>
    <x v="0"/>
  </r>
  <r>
    <s v="81174-AND"/>
    <x v="1"/>
    <n v="68"/>
    <s v="No"/>
    <x v="10"/>
    <n v="7"/>
    <n v="7"/>
    <s v="None"/>
    <x v="0"/>
    <s v="Yes"/>
    <x v="0"/>
    <s v="Fiber Optic"/>
    <x v="1"/>
    <s v="Yes"/>
    <x v="1"/>
    <s v="No"/>
    <x v="0"/>
    <s v="Yes"/>
    <s v="Yes"/>
    <s v="Yes"/>
    <x v="2"/>
    <s v="No"/>
    <x v="0"/>
    <n v="108.5"/>
    <n v="6991.9"/>
    <n v="0"/>
    <n v="0"/>
    <n v="2338.56"/>
    <n v="9330.4599999999991"/>
    <s v="Stayed"/>
    <x v="0"/>
    <s v="other"/>
    <n v="0"/>
    <s v="&gt;100"/>
    <n v="0"/>
    <x v="1"/>
    <x v="3"/>
  </r>
  <r>
    <s v="39047-KAR"/>
    <x v="1"/>
    <n v="20"/>
    <s v="No"/>
    <x v="3"/>
    <n v="9"/>
    <n v="8"/>
    <s v="None"/>
    <x v="0"/>
    <s v="No"/>
    <x v="0"/>
    <s v="Fiber Optic"/>
    <x v="0"/>
    <s v="No"/>
    <x v="0"/>
    <s v="No"/>
    <x v="1"/>
    <s v="No"/>
    <s v="Yes"/>
    <s v="Yes"/>
    <x v="1"/>
    <s v="Yes"/>
    <x v="0"/>
    <n v="71.349999999999994"/>
    <n v="71.349999999999994"/>
    <n v="0"/>
    <n v="0"/>
    <n v="35.28"/>
    <n v="106.63"/>
    <s v="Churned"/>
    <x v="4"/>
    <s v="Attitude of support person"/>
    <n v="1"/>
    <s v="50-100"/>
    <n v="0"/>
    <x v="3"/>
    <x v="3"/>
  </r>
  <r>
    <s v="98753-TAM"/>
    <x v="1"/>
    <n v="39"/>
    <s v="Yes"/>
    <x v="4"/>
    <n v="13"/>
    <n v="7"/>
    <s v="Deal 1"/>
    <x v="0"/>
    <s v="Yes"/>
    <x v="1"/>
    <s v="No"/>
    <x v="0"/>
    <s v="No"/>
    <x v="0"/>
    <s v="No"/>
    <x v="1"/>
    <s v="No"/>
    <s v="No"/>
    <s v="No"/>
    <x v="0"/>
    <s v="No"/>
    <x v="1"/>
    <n v="25.45"/>
    <n v="1699.15"/>
    <n v="0"/>
    <n v="0"/>
    <n v="2126.52"/>
    <n v="3825.67"/>
    <s v="Stayed"/>
    <x v="0"/>
    <s v="other"/>
    <n v="0"/>
    <s v="20-50"/>
    <n v="0"/>
    <x v="0"/>
    <x v="3"/>
  </r>
  <r>
    <s v="38817-AND"/>
    <x v="1"/>
    <n v="44"/>
    <s v="No"/>
    <x v="10"/>
    <n v="3"/>
    <n v="4"/>
    <s v="Deal 2"/>
    <x v="0"/>
    <s v="No"/>
    <x v="1"/>
    <s v="No"/>
    <x v="0"/>
    <s v="No"/>
    <x v="0"/>
    <s v="No"/>
    <x v="1"/>
    <s v="No"/>
    <s v="No"/>
    <s v="No"/>
    <x v="2"/>
    <s v="No"/>
    <x v="2"/>
    <n v="19.55"/>
    <n v="1245.5999999999999"/>
    <n v="0"/>
    <n v="0"/>
    <n v="672.21"/>
    <n v="1917.81"/>
    <s v="Stayed"/>
    <x v="0"/>
    <s v="other"/>
    <n v="0"/>
    <s v="&lt;20"/>
    <n v="0"/>
    <x v="0"/>
    <x v="4"/>
  </r>
  <r>
    <s v="98879-JAM"/>
    <x v="1"/>
    <n v="45"/>
    <s v="No"/>
    <x v="16"/>
    <n v="4"/>
    <n v="17"/>
    <s v="Deal 4"/>
    <x v="0"/>
    <s v="No"/>
    <x v="1"/>
    <s v="No"/>
    <x v="0"/>
    <s v="No"/>
    <x v="0"/>
    <s v="No"/>
    <x v="1"/>
    <s v="No"/>
    <s v="No"/>
    <s v="No"/>
    <x v="1"/>
    <s v="Yes"/>
    <x v="1"/>
    <n v="21.15"/>
    <n v="306.05"/>
    <n v="0"/>
    <n v="0"/>
    <n v="406.8"/>
    <n v="712.85"/>
    <s v="Stayed"/>
    <x v="0"/>
    <s v="other"/>
    <n v="0"/>
    <s v="20-50"/>
    <n v="0"/>
    <x v="0"/>
    <x v="1"/>
  </r>
  <r>
    <s v="93935-RAJ"/>
    <x v="1"/>
    <n v="52"/>
    <s v="No"/>
    <x v="8"/>
    <n v="3"/>
    <n v="8"/>
    <s v="Deal 2"/>
    <x v="1"/>
    <s v="No"/>
    <x v="0"/>
    <s v="Cable"/>
    <x v="1"/>
    <s v="Yes"/>
    <x v="0"/>
    <s v="Yes"/>
    <x v="1"/>
    <s v="No"/>
    <s v="No"/>
    <s v="Yes"/>
    <x v="2"/>
    <s v="Yes"/>
    <x v="0"/>
    <n v="-10"/>
    <n v="2345.5500000000002"/>
    <n v="0"/>
    <n v="0"/>
    <n v="0"/>
    <n v="2345.5500000000002"/>
    <s v="Stayed"/>
    <x v="0"/>
    <s v="other"/>
    <n v="0"/>
    <s v="&lt;20"/>
    <n v="0"/>
    <x v="1"/>
    <x v="3"/>
  </r>
  <r>
    <s v="68556-MAH"/>
    <x v="0"/>
    <n v="68"/>
    <s v="No"/>
    <x v="1"/>
    <n v="4"/>
    <n v="23"/>
    <s v="None"/>
    <x v="0"/>
    <s v="No"/>
    <x v="1"/>
    <s v="No"/>
    <x v="0"/>
    <s v="No"/>
    <x v="0"/>
    <s v="No"/>
    <x v="1"/>
    <s v="No"/>
    <s v="No"/>
    <s v="No"/>
    <x v="1"/>
    <s v="No"/>
    <x v="0"/>
    <n v="20.2"/>
    <n v="20.2"/>
    <n v="0"/>
    <n v="0"/>
    <n v="13.08"/>
    <n v="33.28"/>
    <s v="Joined"/>
    <x v="0"/>
    <s v="other"/>
    <n v="0"/>
    <s v="20-50"/>
    <n v="1"/>
    <x v="1"/>
    <x v="2"/>
  </r>
  <r>
    <s v="33119-KAR"/>
    <x v="0"/>
    <n v="51"/>
    <s v="Yes"/>
    <x v="3"/>
    <n v="14"/>
    <n v="36"/>
    <s v="Deal 4"/>
    <x v="0"/>
    <s v="No"/>
    <x v="0"/>
    <s v="DSL"/>
    <x v="0"/>
    <s v="No"/>
    <x v="1"/>
    <s v="No"/>
    <x v="0"/>
    <s v="No"/>
    <s v="No"/>
    <s v="Yes"/>
    <x v="1"/>
    <s v="No"/>
    <x v="0"/>
    <n v="60.2"/>
    <n v="563.5"/>
    <n v="0"/>
    <n v="0"/>
    <n v="197.7"/>
    <n v="761.2"/>
    <s v="Stayed"/>
    <x v="0"/>
    <s v="other"/>
    <n v="0"/>
    <s v="50-100"/>
    <n v="0"/>
    <x v="1"/>
    <x v="0"/>
  </r>
  <r>
    <s v="74254-BIH"/>
    <x v="1"/>
    <n v="68"/>
    <s v="Yes"/>
    <x v="9"/>
    <n v="2"/>
    <n v="23"/>
    <s v="Deal 2"/>
    <x v="0"/>
    <s v="Yes"/>
    <x v="0"/>
    <s v="Cable"/>
    <x v="1"/>
    <s v="Yes"/>
    <x v="1"/>
    <s v="Yes"/>
    <x v="1"/>
    <s v="Yes"/>
    <s v="Yes"/>
    <s v="Yes"/>
    <x v="2"/>
    <s v="No"/>
    <x v="0"/>
    <n v="81.349999999999994"/>
    <n v="4060.9"/>
    <n v="0"/>
    <n v="0"/>
    <n v="2116.31"/>
    <n v="6177.21"/>
    <s v="Stayed"/>
    <x v="0"/>
    <s v="other"/>
    <n v="0"/>
    <s v="50-100"/>
    <n v="0"/>
    <x v="1"/>
    <x v="2"/>
  </r>
  <r>
    <s v="46794-MAH"/>
    <x v="1"/>
    <n v="60"/>
    <s v="No"/>
    <x v="1"/>
    <n v="7"/>
    <n v="15"/>
    <s v="None"/>
    <x v="1"/>
    <s v="No"/>
    <x v="0"/>
    <s v="DSL"/>
    <x v="0"/>
    <s v="No"/>
    <x v="1"/>
    <s v="No"/>
    <x v="0"/>
    <s v="Yes"/>
    <s v="Yes"/>
    <s v="Yes"/>
    <x v="0"/>
    <s v="Yes"/>
    <x v="0"/>
    <n v="49.45"/>
    <n v="1031.4000000000001"/>
    <n v="0"/>
    <n v="0"/>
    <n v="0"/>
    <n v="1031.4000000000001"/>
    <s v="Stayed"/>
    <x v="0"/>
    <s v="other"/>
    <n v="0"/>
    <s v="20-50"/>
    <n v="0"/>
    <x v="1"/>
    <x v="1"/>
  </r>
  <r>
    <s v="81988-PUN"/>
    <x v="1"/>
    <n v="26"/>
    <s v="No"/>
    <x v="13"/>
    <n v="5"/>
    <n v="35"/>
    <s v="Deal 2"/>
    <x v="0"/>
    <s v="No"/>
    <x v="0"/>
    <s v="DSL"/>
    <x v="1"/>
    <s v="No"/>
    <x v="1"/>
    <s v="No"/>
    <x v="1"/>
    <s v="No"/>
    <s v="No"/>
    <s v="Yes"/>
    <x v="0"/>
    <s v="No"/>
    <x v="0"/>
    <n v="54.75"/>
    <n v="3425.35"/>
    <n v="8.5"/>
    <n v="0"/>
    <n v="2041.04"/>
    <n v="5457.89"/>
    <s v="Stayed"/>
    <x v="0"/>
    <s v="other"/>
    <n v="0"/>
    <s v="50-100"/>
    <n v="0"/>
    <x v="2"/>
    <x v="0"/>
  </r>
  <r>
    <s v="92887-CHH"/>
    <x v="1"/>
    <n v="69"/>
    <s v="Yes"/>
    <x v="12"/>
    <n v="1"/>
    <n v="11"/>
    <s v="Deal 5"/>
    <x v="0"/>
    <s v="No"/>
    <x v="0"/>
    <s v="Fiber Optic"/>
    <x v="0"/>
    <s v="No"/>
    <x v="0"/>
    <s v="No"/>
    <x v="1"/>
    <s v="No"/>
    <s v="No"/>
    <s v="Yes"/>
    <x v="1"/>
    <s v="Yes"/>
    <x v="1"/>
    <n v="70.55"/>
    <n v="70.55"/>
    <n v="0"/>
    <n v="0"/>
    <n v="18.2"/>
    <n v="88.75"/>
    <s v="Churned"/>
    <x v="4"/>
    <s v="Attitude of service provider"/>
    <n v="1"/>
    <s v="50-100"/>
    <n v="0"/>
    <x v="1"/>
    <x v="3"/>
  </r>
  <r>
    <s v="23113-JAM"/>
    <x v="1"/>
    <n v="65"/>
    <s v="No"/>
    <x v="16"/>
    <n v="11"/>
    <n v="10"/>
    <s v="None"/>
    <x v="0"/>
    <s v="No"/>
    <x v="1"/>
    <s v="No"/>
    <x v="0"/>
    <s v="No"/>
    <x v="0"/>
    <s v="No"/>
    <x v="1"/>
    <s v="No"/>
    <s v="No"/>
    <s v="No"/>
    <x v="1"/>
    <s v="No"/>
    <x v="1"/>
    <n v="19.5"/>
    <n v="146.30000000000001"/>
    <n v="0"/>
    <n v="0"/>
    <n v="190.2"/>
    <n v="336.5"/>
    <s v="Churned"/>
    <x v="1"/>
    <s v="Competitor made better offer"/>
    <n v="1"/>
    <s v="&lt;20"/>
    <n v="0"/>
    <x v="1"/>
    <x v="3"/>
  </r>
  <r>
    <s v="16124-MAH"/>
    <x v="0"/>
    <n v="68"/>
    <s v="Yes"/>
    <x v="1"/>
    <n v="7"/>
    <n v="23"/>
    <s v="None"/>
    <x v="0"/>
    <s v="Yes"/>
    <x v="0"/>
    <s v="Fiber Optic"/>
    <x v="0"/>
    <s v="Yes"/>
    <x v="0"/>
    <s v="No"/>
    <x v="1"/>
    <s v="Yes"/>
    <s v="No"/>
    <s v="Yes"/>
    <x v="2"/>
    <s v="Yes"/>
    <x v="1"/>
    <n v="-8"/>
    <n v="4931.8"/>
    <n v="0"/>
    <n v="0"/>
    <n v="1003.32"/>
    <n v="5935.12"/>
    <s v="Stayed"/>
    <x v="0"/>
    <s v="other"/>
    <n v="0"/>
    <s v="&lt;20"/>
    <n v="0"/>
    <x v="1"/>
    <x v="2"/>
  </r>
  <r>
    <s v="27634-JAM"/>
    <x v="1"/>
    <n v="59"/>
    <s v="No"/>
    <x v="16"/>
    <n v="6"/>
    <n v="20"/>
    <s v="None"/>
    <x v="0"/>
    <s v="No"/>
    <x v="0"/>
    <s v="Fiber Optic"/>
    <x v="0"/>
    <s v="No"/>
    <x v="0"/>
    <s v="No"/>
    <x v="0"/>
    <s v="No"/>
    <s v="No"/>
    <s v="Yes"/>
    <x v="1"/>
    <s v="Yes"/>
    <x v="1"/>
    <n v="79.650000000000006"/>
    <n v="79.650000000000006"/>
    <n v="0"/>
    <n v="0"/>
    <n v="22.48"/>
    <n v="102.13"/>
    <s v="Churned"/>
    <x v="1"/>
    <s v="Competitor made better offer"/>
    <n v="1"/>
    <s v="50-100"/>
    <n v="0"/>
    <x v="1"/>
    <x v="2"/>
  </r>
  <r>
    <s v="52456-JAM"/>
    <x v="1"/>
    <n v="77"/>
    <s v="Yes"/>
    <x v="16"/>
    <n v="1"/>
    <n v="23"/>
    <s v="Deal 5"/>
    <x v="0"/>
    <s v="Yes"/>
    <x v="0"/>
    <s v="Fiber Optic"/>
    <x v="0"/>
    <s v="No"/>
    <x v="0"/>
    <s v="No"/>
    <x v="1"/>
    <s v="Yes"/>
    <s v="No"/>
    <s v="Yes"/>
    <x v="1"/>
    <s v="Yes"/>
    <x v="1"/>
    <n v="84.45"/>
    <n v="762.5"/>
    <n v="0"/>
    <n v="0"/>
    <n v="116.19"/>
    <n v="878.69"/>
    <s v="Churned"/>
    <x v="1"/>
    <s v="Competitor made better offer"/>
    <n v="1"/>
    <s v="50-100"/>
    <n v="0"/>
    <x v="1"/>
    <x v="2"/>
  </r>
  <r>
    <s v="92223-TEL"/>
    <x v="1"/>
    <n v="77"/>
    <s v="Yes"/>
    <x v="5"/>
    <n v="10"/>
    <n v="26"/>
    <s v="Deal 3"/>
    <x v="0"/>
    <s v="Yes"/>
    <x v="0"/>
    <s v="Fiber Optic"/>
    <x v="0"/>
    <s v="Yes"/>
    <x v="1"/>
    <s v="No"/>
    <x v="0"/>
    <s v="Yes"/>
    <s v="No"/>
    <s v="Yes"/>
    <x v="2"/>
    <s v="Yes"/>
    <x v="1"/>
    <n v="105.35"/>
    <n v="3465.05"/>
    <n v="0"/>
    <n v="0"/>
    <n v="420.75"/>
    <n v="3885.8"/>
    <s v="Stayed"/>
    <x v="0"/>
    <s v="other"/>
    <n v="0"/>
    <s v="&gt;100"/>
    <n v="0"/>
    <x v="1"/>
    <x v="0"/>
  </r>
  <r>
    <s v="44205-DEL"/>
    <x v="1"/>
    <n v="30"/>
    <s v="No"/>
    <x v="0"/>
    <n v="12"/>
    <n v="18"/>
    <s v="Deal 2"/>
    <x v="0"/>
    <s v="Yes"/>
    <x v="0"/>
    <s v="DSL"/>
    <x v="0"/>
    <s v="Yes"/>
    <x v="1"/>
    <s v="Yes"/>
    <x v="0"/>
    <s v="Yes"/>
    <s v="Yes"/>
    <s v="Yes"/>
    <x v="2"/>
    <s v="No"/>
    <x v="0"/>
    <n v="86.55"/>
    <n v="5632.55"/>
    <n v="0"/>
    <n v="0"/>
    <n v="920.96"/>
    <n v="6553.51"/>
    <s v="Stayed"/>
    <x v="0"/>
    <s v="other"/>
    <n v="0"/>
    <s v="50-100"/>
    <n v="0"/>
    <x v="2"/>
    <x v="2"/>
  </r>
  <r>
    <s v="72507-UTT"/>
    <x v="1"/>
    <n v="71"/>
    <s v="No"/>
    <x v="7"/>
    <n v="0"/>
    <n v="12"/>
    <s v="None"/>
    <x v="0"/>
    <s v="No"/>
    <x v="0"/>
    <s v="Fiber Optic"/>
    <x v="0"/>
    <s v="No"/>
    <x v="0"/>
    <s v="No"/>
    <x v="1"/>
    <s v="No"/>
    <s v="No"/>
    <s v="Yes"/>
    <x v="1"/>
    <s v="Yes"/>
    <x v="1"/>
    <n v="69.650000000000006"/>
    <n v="69.650000000000006"/>
    <n v="0"/>
    <n v="0"/>
    <n v="7.23"/>
    <n v="76.88"/>
    <s v="Churned"/>
    <x v="0"/>
    <s v="Don't know"/>
    <n v="1"/>
    <s v="50-100"/>
    <n v="0"/>
    <x v="1"/>
    <x v="1"/>
  </r>
  <r>
    <s v="93960-MAD"/>
    <x v="0"/>
    <n v="72"/>
    <s v="Yes"/>
    <x v="11"/>
    <n v="1"/>
    <n v="17"/>
    <s v="None"/>
    <x v="0"/>
    <s v="Yes"/>
    <x v="0"/>
    <s v="Fiber Optic"/>
    <x v="0"/>
    <s v="No"/>
    <x v="0"/>
    <s v="No"/>
    <x v="1"/>
    <s v="Yes"/>
    <s v="Yes"/>
    <s v="Yes"/>
    <x v="1"/>
    <s v="Yes"/>
    <x v="1"/>
    <n v="85.25"/>
    <n v="2287.25"/>
    <n v="0"/>
    <n v="0"/>
    <n v="841.59"/>
    <n v="3128.84"/>
    <s v="Churned"/>
    <x v="1"/>
    <s v="Competitor had better devices"/>
    <n v="1"/>
    <s v="50-100"/>
    <n v="0"/>
    <x v="1"/>
    <x v="1"/>
  </r>
  <r>
    <s v="14871-KER"/>
    <x v="0"/>
    <n v="30"/>
    <s v="No"/>
    <x v="20"/>
    <n v="6"/>
    <n v="34"/>
    <s v="None"/>
    <x v="0"/>
    <s v="No"/>
    <x v="0"/>
    <s v="Fiber Optic"/>
    <x v="1"/>
    <s v="No"/>
    <x v="0"/>
    <s v="No"/>
    <x v="0"/>
    <s v="Yes"/>
    <s v="Yes"/>
    <s v="No"/>
    <x v="1"/>
    <s v="Yes"/>
    <x v="1"/>
    <n v="94.25"/>
    <n v="1483.25"/>
    <n v="0"/>
    <n v="140"/>
    <n v="327.04000000000002"/>
    <n v="1950.29"/>
    <s v="Churned"/>
    <x v="1"/>
    <s v="Competitor offered higher download speeds"/>
    <n v="1"/>
    <s v="50-100"/>
    <n v="0"/>
    <x v="2"/>
    <x v="0"/>
  </r>
  <r>
    <s v="61025-MAH"/>
    <x v="1"/>
    <n v="45"/>
    <s v="No"/>
    <x v="1"/>
    <n v="4"/>
    <n v="16"/>
    <s v="Deal 5"/>
    <x v="0"/>
    <s v="No"/>
    <x v="0"/>
    <s v="DSL"/>
    <x v="0"/>
    <s v="No"/>
    <x v="1"/>
    <s v="No"/>
    <x v="1"/>
    <s v="No"/>
    <s v="No"/>
    <s v="Yes"/>
    <x v="1"/>
    <s v="Yes"/>
    <x v="1"/>
    <n v="49.85"/>
    <n v="49.85"/>
    <n v="0"/>
    <n v="0"/>
    <n v="42.55"/>
    <n v="92.4"/>
    <s v="Joined"/>
    <x v="0"/>
    <s v="other"/>
    <n v="0"/>
    <s v="20-50"/>
    <n v="1"/>
    <x v="0"/>
    <x v="1"/>
  </r>
  <r>
    <s v="61770-AND"/>
    <x v="0"/>
    <n v="79"/>
    <s v="No"/>
    <x v="10"/>
    <n v="0"/>
    <n v="25"/>
    <s v="Deal 2"/>
    <x v="0"/>
    <s v="No"/>
    <x v="0"/>
    <s v="Fiber Optic"/>
    <x v="0"/>
    <s v="Yes"/>
    <x v="1"/>
    <s v="No"/>
    <x v="0"/>
    <s v="Yes"/>
    <s v="Yes"/>
    <s v="Yes"/>
    <x v="2"/>
    <s v="Yes"/>
    <x v="1"/>
    <n v="99.1"/>
    <n v="6496.15"/>
    <n v="0"/>
    <n v="0"/>
    <n v="1184.95"/>
    <n v="7681.1"/>
    <s v="Stayed"/>
    <x v="0"/>
    <s v="other"/>
    <n v="0"/>
    <s v="50-100"/>
    <n v="0"/>
    <x v="1"/>
    <x v="0"/>
  </r>
  <r>
    <s v="32028-WES"/>
    <x v="0"/>
    <n v="64"/>
    <s v="No"/>
    <x v="2"/>
    <n v="13"/>
    <n v="20"/>
    <s v="Deal 1"/>
    <x v="0"/>
    <s v="Yes"/>
    <x v="0"/>
    <s v="Fiber Optic"/>
    <x v="1"/>
    <s v="Yes"/>
    <x v="0"/>
    <s v="Yes"/>
    <x v="0"/>
    <s v="No"/>
    <s v="No"/>
    <s v="Yes"/>
    <x v="0"/>
    <s v="Yes"/>
    <x v="0"/>
    <n v="99.65"/>
    <n v="7181.25"/>
    <n v="0"/>
    <n v="0"/>
    <n v="277.61"/>
    <n v="7458.86"/>
    <s v="Stayed"/>
    <x v="0"/>
    <s v="other"/>
    <n v="0"/>
    <s v="50-100"/>
    <n v="0"/>
    <x v="1"/>
    <x v="2"/>
  </r>
  <r>
    <s v="41652-JAM"/>
    <x v="1"/>
    <n v="43"/>
    <s v="No"/>
    <x v="16"/>
    <n v="13"/>
    <n v="28"/>
    <s v="None"/>
    <x v="0"/>
    <s v="Yes"/>
    <x v="0"/>
    <s v="Fiber Optic"/>
    <x v="0"/>
    <s v="No"/>
    <x v="0"/>
    <s v="No"/>
    <x v="1"/>
    <s v="No"/>
    <s v="No"/>
    <s v="Yes"/>
    <x v="1"/>
    <s v="Yes"/>
    <x v="1"/>
    <n v="74.75"/>
    <n v="799.65"/>
    <n v="0"/>
    <n v="0"/>
    <n v="56.3"/>
    <n v="855.95"/>
    <s v="Churned"/>
    <x v="0"/>
    <s v="Don't know"/>
    <n v="1"/>
    <s v="50-100"/>
    <n v="0"/>
    <x v="0"/>
    <x v="0"/>
  </r>
  <r>
    <s v="72036-PUN"/>
    <x v="0"/>
    <n v="25"/>
    <s v="No"/>
    <x v="13"/>
    <n v="11"/>
    <n v="33"/>
    <s v="Deal 4"/>
    <x v="1"/>
    <s v="No"/>
    <x v="0"/>
    <s v="Cable"/>
    <x v="0"/>
    <s v="No"/>
    <x v="0"/>
    <s v="No"/>
    <x v="1"/>
    <s v="Yes"/>
    <s v="Yes"/>
    <s v="Yes"/>
    <x v="1"/>
    <s v="Yes"/>
    <x v="1"/>
    <n v="-3"/>
    <n v="446.1"/>
    <n v="0"/>
    <n v="0"/>
    <n v="0"/>
    <n v="446.1"/>
    <s v="Churned"/>
    <x v="4"/>
    <s v="Attitude of service provider"/>
    <n v="1"/>
    <s v="&lt;20"/>
    <n v="0"/>
    <x v="2"/>
    <x v="0"/>
  </r>
  <r>
    <s v="16271-MAH"/>
    <x v="1"/>
    <n v="55"/>
    <s v="Yes"/>
    <x v="1"/>
    <n v="7"/>
    <n v="16"/>
    <s v="Deal 3"/>
    <x v="0"/>
    <s v="No"/>
    <x v="1"/>
    <s v="No"/>
    <x v="0"/>
    <s v="No"/>
    <x v="0"/>
    <s v="No"/>
    <x v="1"/>
    <s v="No"/>
    <s v="No"/>
    <s v="No"/>
    <x v="2"/>
    <s v="Yes"/>
    <x v="0"/>
    <n v="21.1"/>
    <n v="490.65"/>
    <n v="0"/>
    <n v="0"/>
    <n v="494.4"/>
    <n v="985.05"/>
    <s v="Stayed"/>
    <x v="0"/>
    <s v="other"/>
    <n v="0"/>
    <s v="20-50"/>
    <n v="0"/>
    <x v="1"/>
    <x v="1"/>
  </r>
  <r>
    <s v="89786-TEL"/>
    <x v="1"/>
    <n v="50"/>
    <s v="Yes"/>
    <x v="5"/>
    <n v="13"/>
    <n v="4"/>
    <s v="None"/>
    <x v="1"/>
    <s v="No"/>
    <x v="0"/>
    <s v="Cable"/>
    <x v="1"/>
    <s v="No"/>
    <x v="0"/>
    <s v="Yes"/>
    <x v="1"/>
    <s v="No"/>
    <s v="No"/>
    <s v="Yes"/>
    <x v="2"/>
    <s v="No"/>
    <x v="0"/>
    <n v="35.700000000000003"/>
    <n v="2545.6999999999998"/>
    <n v="0"/>
    <n v="0"/>
    <n v="0"/>
    <n v="2545.6999999999998"/>
    <s v="Stayed"/>
    <x v="0"/>
    <s v="other"/>
    <n v="0"/>
    <s v="20-50"/>
    <n v="0"/>
    <x v="1"/>
    <x v="4"/>
  </r>
  <r>
    <s v="75802-ODI"/>
    <x v="0"/>
    <n v="64"/>
    <s v="Yes"/>
    <x v="19"/>
    <n v="8"/>
    <n v="17"/>
    <s v="Deal 4"/>
    <x v="1"/>
    <s v="No"/>
    <x v="0"/>
    <s v="Cable"/>
    <x v="0"/>
    <s v="Yes"/>
    <x v="0"/>
    <s v="No"/>
    <x v="1"/>
    <s v="No"/>
    <s v="No"/>
    <s v="Yes"/>
    <x v="1"/>
    <s v="Yes"/>
    <x v="2"/>
    <n v="31.1"/>
    <n v="419.7"/>
    <n v="0"/>
    <n v="0"/>
    <n v="0"/>
    <n v="419.7"/>
    <s v="Stayed"/>
    <x v="0"/>
    <s v="other"/>
    <n v="0"/>
    <s v="20-50"/>
    <n v="0"/>
    <x v="1"/>
    <x v="1"/>
  </r>
  <r>
    <s v="29970-UTT"/>
    <x v="1"/>
    <n v="63"/>
    <s v="No"/>
    <x v="7"/>
    <n v="9"/>
    <n v="36"/>
    <s v="None"/>
    <x v="1"/>
    <s v="No"/>
    <x v="0"/>
    <s v="Cable"/>
    <x v="0"/>
    <s v="No"/>
    <x v="1"/>
    <s v="Yes"/>
    <x v="1"/>
    <s v="No"/>
    <s v="No"/>
    <s v="Yes"/>
    <x v="2"/>
    <s v="No"/>
    <x v="0"/>
    <n v="34.25"/>
    <n v="828.2"/>
    <n v="0"/>
    <n v="0"/>
    <n v="0"/>
    <n v="828.2"/>
    <s v="Stayed"/>
    <x v="0"/>
    <s v="other"/>
    <n v="0"/>
    <s v="20-50"/>
    <n v="0"/>
    <x v="1"/>
    <x v="0"/>
  </r>
  <r>
    <s v="71231-RAJ"/>
    <x v="1"/>
    <n v="65"/>
    <s v="No"/>
    <x v="8"/>
    <n v="10"/>
    <n v="6"/>
    <s v="None"/>
    <x v="0"/>
    <s v="Yes"/>
    <x v="0"/>
    <s v="Fiber Optic"/>
    <x v="1"/>
    <s v="Yes"/>
    <x v="1"/>
    <s v="No"/>
    <x v="0"/>
    <s v="Yes"/>
    <s v="Yes"/>
    <s v="Yes"/>
    <x v="2"/>
    <s v="Yes"/>
    <x v="0"/>
    <n v="111.15"/>
    <n v="7737.55"/>
    <n v="46.26"/>
    <n v="0"/>
    <n v="1620.5"/>
    <n v="9311.7900000000009"/>
    <s v="Stayed"/>
    <x v="0"/>
    <s v="other"/>
    <n v="0"/>
    <s v="&gt;100"/>
    <n v="0"/>
    <x v="1"/>
    <x v="3"/>
  </r>
  <r>
    <s v="64852-HAR"/>
    <x v="1"/>
    <n v="47"/>
    <s v="No"/>
    <x v="15"/>
    <n v="5"/>
    <n v="22"/>
    <s v="Deal 5"/>
    <x v="0"/>
    <s v="No"/>
    <x v="1"/>
    <s v="No"/>
    <x v="0"/>
    <s v="No"/>
    <x v="0"/>
    <s v="No"/>
    <x v="1"/>
    <s v="No"/>
    <s v="No"/>
    <s v="No"/>
    <x v="1"/>
    <s v="Yes"/>
    <x v="2"/>
    <n v="20.3"/>
    <n v="20.3"/>
    <n v="0"/>
    <n v="0"/>
    <n v="26.37"/>
    <n v="46.67"/>
    <s v="Churned"/>
    <x v="3"/>
    <s v="Long distance charges"/>
    <n v="1"/>
    <s v="20-50"/>
    <n v="0"/>
    <x v="0"/>
    <x v="2"/>
  </r>
  <r>
    <s v="14646-UTT"/>
    <x v="0"/>
    <n v="83"/>
    <s v="Yes"/>
    <x v="7"/>
    <n v="14"/>
    <n v="24"/>
    <s v="None"/>
    <x v="0"/>
    <s v="No"/>
    <x v="1"/>
    <s v="No"/>
    <x v="0"/>
    <s v="No"/>
    <x v="0"/>
    <s v="No"/>
    <x v="1"/>
    <s v="No"/>
    <s v="No"/>
    <s v="No"/>
    <x v="0"/>
    <s v="No"/>
    <x v="0"/>
    <n v="19.850000000000001"/>
    <n v="183.15"/>
    <n v="0"/>
    <n v="0"/>
    <n v="205.11"/>
    <n v="388.26"/>
    <s v="Stayed"/>
    <x v="0"/>
    <s v="other"/>
    <n v="0"/>
    <s v="&lt;20"/>
    <n v="0"/>
    <x v="1"/>
    <x v="0"/>
  </r>
  <r>
    <s v="17217-MAD"/>
    <x v="1"/>
    <n v="53"/>
    <s v="No"/>
    <x v="11"/>
    <n v="14"/>
    <n v="30"/>
    <s v="None"/>
    <x v="0"/>
    <s v="No"/>
    <x v="1"/>
    <s v="No"/>
    <x v="0"/>
    <s v="No"/>
    <x v="0"/>
    <s v="No"/>
    <x v="1"/>
    <s v="No"/>
    <s v="No"/>
    <s v="No"/>
    <x v="0"/>
    <s v="No"/>
    <x v="0"/>
    <n v="19.5"/>
    <n v="225.85"/>
    <n v="0"/>
    <n v="0"/>
    <n v="157.1"/>
    <n v="382.95"/>
    <s v="Stayed"/>
    <x v="0"/>
    <s v="other"/>
    <n v="0"/>
    <s v="&lt;20"/>
    <n v="0"/>
    <x v="1"/>
    <x v="0"/>
  </r>
  <r>
    <s v="13006-WES"/>
    <x v="1"/>
    <n v="36"/>
    <s v="No"/>
    <x v="2"/>
    <n v="0"/>
    <n v="24"/>
    <s v="Deal 2"/>
    <x v="0"/>
    <s v="Yes"/>
    <x v="0"/>
    <s v="Fiber Optic"/>
    <x v="1"/>
    <s v="Yes"/>
    <x v="1"/>
    <s v="No"/>
    <x v="1"/>
    <s v="No"/>
    <s v="No"/>
    <s v="Yes"/>
    <x v="0"/>
    <s v="No"/>
    <x v="1"/>
    <n v="89.75"/>
    <n v="5769.6"/>
    <n v="18.72"/>
    <n v="0"/>
    <n v="3206.45"/>
    <n v="8957.33"/>
    <s v="Churned"/>
    <x v="2"/>
    <s v="Network reliability"/>
    <n v="1"/>
    <s v="50-100"/>
    <n v="0"/>
    <x v="0"/>
    <x v="0"/>
  </r>
  <r>
    <s v="51695-MAH"/>
    <x v="0"/>
    <n v="68"/>
    <s v="Yes"/>
    <x v="1"/>
    <n v="5"/>
    <n v="12"/>
    <s v="Deal 5"/>
    <x v="0"/>
    <s v="No"/>
    <x v="0"/>
    <s v="Cable"/>
    <x v="0"/>
    <s v="No"/>
    <x v="0"/>
    <s v="No"/>
    <x v="1"/>
    <s v="No"/>
    <s v="No"/>
    <s v="Yes"/>
    <x v="1"/>
    <s v="No"/>
    <x v="1"/>
    <n v="45.1"/>
    <n v="45.1"/>
    <n v="0"/>
    <n v="0"/>
    <n v="15.28"/>
    <n v="60.38"/>
    <s v="Churned"/>
    <x v="4"/>
    <s v="Attitude of support person"/>
    <n v="1"/>
    <s v="20-50"/>
    <n v="0"/>
    <x v="1"/>
    <x v="1"/>
  </r>
  <r>
    <s v="26401-MAH"/>
    <x v="1"/>
    <n v="63"/>
    <s v="Yes"/>
    <x v="1"/>
    <n v="3"/>
    <n v="4"/>
    <s v="Deal 3"/>
    <x v="0"/>
    <s v="Yes"/>
    <x v="0"/>
    <s v="DSL"/>
    <x v="1"/>
    <s v="No"/>
    <x v="1"/>
    <s v="No"/>
    <x v="0"/>
    <s v="Yes"/>
    <s v="Yes"/>
    <s v="Yes"/>
    <x v="0"/>
    <s v="Yes"/>
    <x v="0"/>
    <n v="79.3"/>
    <n v="2427.1"/>
    <n v="0"/>
    <n v="0"/>
    <n v="202.2"/>
    <n v="2629.3"/>
    <s v="Stayed"/>
    <x v="0"/>
    <s v="other"/>
    <n v="0"/>
    <s v="50-100"/>
    <n v="0"/>
    <x v="1"/>
    <x v="4"/>
  </r>
  <r>
    <s v="12927-JAM"/>
    <x v="0"/>
    <n v="24"/>
    <s v="No"/>
    <x v="16"/>
    <n v="0"/>
    <n v="12"/>
    <s v="Deal 4"/>
    <x v="0"/>
    <s v="No"/>
    <x v="0"/>
    <s v="DSL"/>
    <x v="0"/>
    <s v="No"/>
    <x v="0"/>
    <s v="No"/>
    <x v="1"/>
    <s v="No"/>
    <s v="Yes"/>
    <s v="Yes"/>
    <x v="1"/>
    <s v="No"/>
    <x v="0"/>
    <n v="44"/>
    <n v="659.35"/>
    <n v="0"/>
    <n v="0"/>
    <n v="346.19"/>
    <n v="1005.54"/>
    <s v="Stayed"/>
    <x v="0"/>
    <s v="other"/>
    <n v="0"/>
    <s v="20-50"/>
    <n v="0"/>
    <x v="2"/>
    <x v="1"/>
  </r>
  <r>
    <s v="72185-JAM"/>
    <x v="0"/>
    <n v="56"/>
    <s v="No"/>
    <x v="16"/>
    <n v="13"/>
    <n v="36"/>
    <s v="None"/>
    <x v="0"/>
    <s v="Yes"/>
    <x v="0"/>
    <s v="Fiber Optic"/>
    <x v="0"/>
    <s v="No"/>
    <x v="0"/>
    <s v="No"/>
    <x v="1"/>
    <s v="No"/>
    <s v="No"/>
    <s v="Yes"/>
    <x v="1"/>
    <s v="Yes"/>
    <x v="1"/>
    <n v="74.349999999999994"/>
    <n v="265.35000000000002"/>
    <n v="0"/>
    <n v="0"/>
    <n v="191.28"/>
    <n v="456.63"/>
    <s v="Churned"/>
    <x v="4"/>
    <s v="Attitude of support person"/>
    <n v="1"/>
    <s v="50-100"/>
    <n v="0"/>
    <x v="1"/>
    <x v="0"/>
  </r>
  <r>
    <s v="47396-RAJ"/>
    <x v="1"/>
    <n v="27"/>
    <s v="No"/>
    <x v="8"/>
    <n v="9"/>
    <n v="3"/>
    <s v="Deal 4"/>
    <x v="0"/>
    <s v="No"/>
    <x v="1"/>
    <s v="No"/>
    <x v="0"/>
    <s v="No"/>
    <x v="0"/>
    <s v="No"/>
    <x v="1"/>
    <s v="No"/>
    <s v="No"/>
    <s v="No"/>
    <x v="0"/>
    <s v="No"/>
    <x v="0"/>
    <n v="20"/>
    <n v="211.95"/>
    <n v="0"/>
    <n v="0"/>
    <n v="511.39"/>
    <n v="723.34"/>
    <s v="Stayed"/>
    <x v="0"/>
    <s v="other"/>
    <n v="0"/>
    <s v="&lt;20"/>
    <n v="0"/>
    <x v="2"/>
    <x v="4"/>
  </r>
  <r>
    <s v="71651-PUN"/>
    <x v="1"/>
    <n v="19"/>
    <s v="No"/>
    <x v="13"/>
    <n v="13"/>
    <n v="10"/>
    <s v="Deal 2"/>
    <x v="0"/>
    <s v="Yes"/>
    <x v="0"/>
    <s v="Fiber Optic"/>
    <x v="1"/>
    <s v="Yes"/>
    <x v="1"/>
    <s v="Yes"/>
    <x v="0"/>
    <s v="Yes"/>
    <s v="Yes"/>
    <s v="Yes"/>
    <x v="2"/>
    <s v="No"/>
    <x v="0"/>
    <n v="113.95"/>
    <n v="6891.4"/>
    <n v="0"/>
    <n v="0"/>
    <n v="2646.16"/>
    <n v="9537.56"/>
    <s v="Stayed"/>
    <x v="0"/>
    <s v="other"/>
    <n v="0"/>
    <s v="&gt;100"/>
    <n v="0"/>
    <x v="3"/>
    <x v="3"/>
  </r>
  <r>
    <s v="52380-JAM"/>
    <x v="0"/>
    <n v="56"/>
    <s v="Yes"/>
    <x v="16"/>
    <n v="8"/>
    <n v="23"/>
    <s v="None"/>
    <x v="0"/>
    <s v="No"/>
    <x v="0"/>
    <s v="Fiber Optic"/>
    <x v="0"/>
    <s v="No"/>
    <x v="0"/>
    <s v="No"/>
    <x v="1"/>
    <s v="Yes"/>
    <s v="Yes"/>
    <s v="No"/>
    <x v="1"/>
    <s v="Yes"/>
    <x v="1"/>
    <n v="80.2"/>
    <n v="181.1"/>
    <n v="0"/>
    <n v="10"/>
    <n v="52.94"/>
    <n v="244.04"/>
    <s v="Churned"/>
    <x v="1"/>
    <s v="Competitor made better offer"/>
    <n v="1"/>
    <s v="50-100"/>
    <n v="0"/>
    <x v="1"/>
    <x v="2"/>
  </r>
  <r>
    <s v="41646-HAR"/>
    <x v="1"/>
    <n v="39"/>
    <s v="No"/>
    <x v="15"/>
    <n v="0"/>
    <n v="4"/>
    <s v="Deal 5"/>
    <x v="0"/>
    <s v="No"/>
    <x v="0"/>
    <s v="Fiber Optic"/>
    <x v="0"/>
    <s v="No"/>
    <x v="1"/>
    <s v="No"/>
    <x v="0"/>
    <s v="Yes"/>
    <s v="Yes"/>
    <s v="Yes"/>
    <x v="1"/>
    <s v="Yes"/>
    <x v="1"/>
    <n v="94.05"/>
    <n v="811.65"/>
    <n v="0"/>
    <n v="0"/>
    <n v="139.77000000000001"/>
    <n v="951.42"/>
    <s v="Stayed"/>
    <x v="0"/>
    <s v="other"/>
    <n v="0"/>
    <s v="50-100"/>
    <n v="0"/>
    <x v="0"/>
    <x v="4"/>
  </r>
  <r>
    <s v="63983-KAR"/>
    <x v="0"/>
    <n v="73"/>
    <s v="No"/>
    <x v="3"/>
    <n v="8"/>
    <n v="12"/>
    <s v="Deal 1"/>
    <x v="0"/>
    <s v="Yes"/>
    <x v="0"/>
    <s v="Fiber Optic"/>
    <x v="0"/>
    <s v="No"/>
    <x v="1"/>
    <s v="No"/>
    <x v="0"/>
    <s v="Yes"/>
    <s v="No"/>
    <s v="Yes"/>
    <x v="2"/>
    <s v="No"/>
    <x v="1"/>
    <n v="104.05"/>
    <n v="7413.55"/>
    <n v="0"/>
    <n v="0"/>
    <n v="3398.06"/>
    <n v="10811.61"/>
    <s v="Stayed"/>
    <x v="0"/>
    <s v="other"/>
    <n v="0"/>
    <s v="&gt;100"/>
    <n v="0"/>
    <x v="1"/>
    <x v="1"/>
  </r>
  <r>
    <s v="76353-HAR"/>
    <x v="0"/>
    <n v="43"/>
    <s v="Yes"/>
    <x v="15"/>
    <n v="5"/>
    <n v="36"/>
    <s v="Deal 2"/>
    <x v="0"/>
    <s v="Yes"/>
    <x v="0"/>
    <s v="Fiber Optic"/>
    <x v="0"/>
    <s v="No"/>
    <x v="1"/>
    <s v="No"/>
    <x v="0"/>
    <s v="Yes"/>
    <s v="Yes"/>
    <s v="Yes"/>
    <x v="0"/>
    <s v="No"/>
    <x v="0"/>
    <n v="100.35"/>
    <n v="5681.1"/>
    <n v="0"/>
    <n v="0"/>
    <n v="330.02"/>
    <n v="6011.12"/>
    <s v="Stayed"/>
    <x v="0"/>
    <s v="other"/>
    <n v="0"/>
    <s v="&gt;100"/>
    <n v="0"/>
    <x v="0"/>
    <x v="0"/>
  </r>
  <r>
    <s v="34927-MAH"/>
    <x v="1"/>
    <n v="22"/>
    <s v="No"/>
    <x v="1"/>
    <n v="5"/>
    <n v="10"/>
    <s v="Deal 1"/>
    <x v="0"/>
    <s v="Yes"/>
    <x v="1"/>
    <s v="No"/>
    <x v="0"/>
    <s v="No"/>
    <x v="0"/>
    <s v="No"/>
    <x v="1"/>
    <s v="No"/>
    <s v="No"/>
    <s v="No"/>
    <x v="2"/>
    <s v="No"/>
    <x v="1"/>
    <n v="24.75"/>
    <n v="1777.6"/>
    <n v="0"/>
    <n v="0"/>
    <n v="2108.88"/>
    <n v="3886.48"/>
    <s v="Stayed"/>
    <x v="0"/>
    <s v="other"/>
    <n v="0"/>
    <s v="20-50"/>
    <n v="0"/>
    <x v="2"/>
    <x v="3"/>
  </r>
  <r>
    <s v="18571-GUJ"/>
    <x v="1"/>
    <n v="48"/>
    <s v="No"/>
    <x v="6"/>
    <n v="12"/>
    <n v="27"/>
    <s v="Deal 4"/>
    <x v="0"/>
    <s v="No"/>
    <x v="0"/>
    <s v="DSL"/>
    <x v="0"/>
    <s v="No"/>
    <x v="0"/>
    <s v="No"/>
    <x v="1"/>
    <s v="No"/>
    <s v="No"/>
    <s v="No"/>
    <x v="1"/>
    <s v="No"/>
    <x v="0"/>
    <n v="45.25"/>
    <n v="428.7"/>
    <n v="44.9"/>
    <n v="0"/>
    <n v="35.5"/>
    <n v="419.3"/>
    <s v="Stayed"/>
    <x v="0"/>
    <s v="other"/>
    <n v="0"/>
    <s v="20-50"/>
    <n v="0"/>
    <x v="0"/>
    <x v="0"/>
  </r>
  <r>
    <s v="21598-PUN"/>
    <x v="0"/>
    <n v="61"/>
    <s v="Yes"/>
    <x v="13"/>
    <n v="7"/>
    <n v="11"/>
    <s v="Deal 4"/>
    <x v="0"/>
    <s v="No"/>
    <x v="0"/>
    <s v="Cable"/>
    <x v="0"/>
    <s v="No"/>
    <x v="0"/>
    <s v="No"/>
    <x v="1"/>
    <s v="Yes"/>
    <s v="Yes"/>
    <s v="Yes"/>
    <x v="1"/>
    <s v="Yes"/>
    <x v="1"/>
    <n v="56.2"/>
    <n v="1093.4000000000001"/>
    <n v="0"/>
    <n v="0"/>
    <n v="764.18"/>
    <n v="1857.58"/>
    <s v="Stayed"/>
    <x v="0"/>
    <s v="other"/>
    <n v="0"/>
    <s v="50-100"/>
    <n v="0"/>
    <x v="1"/>
    <x v="3"/>
  </r>
  <r>
    <s v="59564-PUN"/>
    <x v="1"/>
    <n v="62"/>
    <s v="Yes"/>
    <x v="13"/>
    <n v="14"/>
    <n v="1"/>
    <s v="None"/>
    <x v="0"/>
    <s v="No"/>
    <x v="0"/>
    <s v="DSL"/>
    <x v="0"/>
    <s v="Yes"/>
    <x v="1"/>
    <s v="Yes"/>
    <x v="0"/>
    <s v="Yes"/>
    <s v="Yes"/>
    <s v="Yes"/>
    <x v="0"/>
    <s v="No"/>
    <x v="0"/>
    <n v="76.75"/>
    <n v="4541.8999999999996"/>
    <n v="0"/>
    <n v="0"/>
    <n v="940.46"/>
    <n v="5482.36"/>
    <s v="Stayed"/>
    <x v="0"/>
    <s v="other"/>
    <n v="0"/>
    <s v="50-100"/>
    <n v="0"/>
    <x v="1"/>
    <x v="4"/>
  </r>
  <r>
    <s v="78859-UTT"/>
    <x v="0"/>
    <n v="62"/>
    <s v="No"/>
    <x v="7"/>
    <n v="15"/>
    <n v="29"/>
    <s v="Deal 2"/>
    <x v="0"/>
    <s v="No"/>
    <x v="0"/>
    <s v="Cable"/>
    <x v="1"/>
    <s v="Yes"/>
    <x v="0"/>
    <s v="Yes"/>
    <x v="0"/>
    <s v="No"/>
    <s v="No"/>
    <s v="Yes"/>
    <x v="1"/>
    <s v="Yes"/>
    <x v="0"/>
    <n v="69.900000000000006"/>
    <n v="3883.3"/>
    <n v="0"/>
    <n v="0"/>
    <n v="1491.48"/>
    <n v="5374.78"/>
    <s v="Stayed"/>
    <x v="0"/>
    <s v="other"/>
    <n v="0"/>
    <s v="50-100"/>
    <n v="0"/>
    <x v="1"/>
    <x v="0"/>
  </r>
  <r>
    <s v="11290-JAM"/>
    <x v="1"/>
    <n v="70"/>
    <s v="Yes"/>
    <x v="16"/>
    <n v="0"/>
    <n v="36"/>
    <s v="Deal 5"/>
    <x v="0"/>
    <s v="Yes"/>
    <x v="0"/>
    <s v="Fiber Optic"/>
    <x v="0"/>
    <s v="No"/>
    <x v="0"/>
    <s v="No"/>
    <x v="0"/>
    <s v="Yes"/>
    <s v="No"/>
    <s v="Yes"/>
    <x v="1"/>
    <s v="Yes"/>
    <x v="1"/>
    <n v="95.45"/>
    <n v="396.1"/>
    <n v="0"/>
    <n v="0"/>
    <n v="126.44"/>
    <n v="522.54"/>
    <s v="Churned"/>
    <x v="1"/>
    <s v="Competitor made better offer"/>
    <n v="1"/>
    <s v="50-100"/>
    <n v="0"/>
    <x v="1"/>
    <x v="0"/>
  </r>
  <r>
    <s v="35452-KER"/>
    <x v="1"/>
    <n v="58"/>
    <s v="Yes"/>
    <x v="20"/>
    <n v="12"/>
    <n v="24"/>
    <s v="None"/>
    <x v="0"/>
    <s v="Yes"/>
    <x v="1"/>
    <s v="No"/>
    <x v="0"/>
    <s v="No"/>
    <x v="0"/>
    <s v="No"/>
    <x v="1"/>
    <s v="No"/>
    <s v="No"/>
    <s v="No"/>
    <x v="2"/>
    <s v="No"/>
    <x v="1"/>
    <n v="25.25"/>
    <n v="1108.2"/>
    <n v="0"/>
    <n v="0"/>
    <n v="1412.46"/>
    <n v="2520.66"/>
    <s v="Stayed"/>
    <x v="0"/>
    <s v="other"/>
    <n v="0"/>
    <s v="20-50"/>
    <n v="0"/>
    <x v="1"/>
    <x v="0"/>
  </r>
  <r>
    <s v="96000-KAR"/>
    <x v="0"/>
    <n v="47"/>
    <s v="No"/>
    <x v="3"/>
    <n v="9"/>
    <n v="19"/>
    <s v="None"/>
    <x v="0"/>
    <s v="Yes"/>
    <x v="0"/>
    <s v="Fiber Optic"/>
    <x v="1"/>
    <s v="Yes"/>
    <x v="1"/>
    <s v="Yes"/>
    <x v="0"/>
    <s v="Yes"/>
    <s v="Yes"/>
    <s v="Yes"/>
    <x v="2"/>
    <s v="No"/>
    <x v="0"/>
    <n v="111.8"/>
    <n v="5443.65"/>
    <n v="0"/>
    <n v="0"/>
    <n v="603.36"/>
    <n v="6047.01"/>
    <s v="Stayed"/>
    <x v="0"/>
    <s v="other"/>
    <n v="0"/>
    <s v="&gt;100"/>
    <n v="0"/>
    <x v="0"/>
    <x v="2"/>
  </r>
  <r>
    <s v="77154-UTT"/>
    <x v="1"/>
    <n v="24"/>
    <s v="Yes"/>
    <x v="7"/>
    <n v="11"/>
    <n v="8"/>
    <s v="None"/>
    <x v="0"/>
    <s v="No"/>
    <x v="0"/>
    <s v="Cable"/>
    <x v="1"/>
    <s v="Yes"/>
    <x v="0"/>
    <s v="No"/>
    <x v="1"/>
    <s v="Yes"/>
    <s v="Yes"/>
    <s v="Yes"/>
    <x v="1"/>
    <s v="Yes"/>
    <x v="1"/>
    <n v="63.95"/>
    <n v="2737.05"/>
    <n v="0"/>
    <n v="0"/>
    <n v="240.8"/>
    <n v="2977.85"/>
    <s v="Stayed"/>
    <x v="0"/>
    <s v="other"/>
    <n v="0"/>
    <s v="50-100"/>
    <n v="0"/>
    <x v="2"/>
    <x v="3"/>
  </r>
  <r>
    <s v="82253-ASS"/>
    <x v="0"/>
    <n v="38"/>
    <s v="Yes"/>
    <x v="17"/>
    <n v="8"/>
    <n v="9"/>
    <s v="None"/>
    <x v="0"/>
    <s v="Yes"/>
    <x v="0"/>
    <s v="Cable"/>
    <x v="1"/>
    <s v="Yes"/>
    <x v="1"/>
    <s v="Yes"/>
    <x v="0"/>
    <s v="Yes"/>
    <s v="Yes"/>
    <s v="Yes"/>
    <x v="2"/>
    <s v="Yes"/>
    <x v="0"/>
    <n v="88.85"/>
    <n v="6132.7"/>
    <n v="0"/>
    <n v="0"/>
    <n v="2829.48"/>
    <n v="8962.18"/>
    <s v="Stayed"/>
    <x v="0"/>
    <s v="other"/>
    <n v="0"/>
    <s v="50-100"/>
    <n v="0"/>
    <x v="0"/>
    <x v="3"/>
  </r>
  <r>
    <s v="18801-UTT"/>
    <x v="1"/>
    <n v="57"/>
    <s v="Yes"/>
    <x v="7"/>
    <n v="14"/>
    <n v="17"/>
    <s v="Deal 4"/>
    <x v="0"/>
    <s v="Yes"/>
    <x v="0"/>
    <s v="Fiber Optic"/>
    <x v="1"/>
    <s v="No"/>
    <x v="0"/>
    <s v="No"/>
    <x v="1"/>
    <s v="No"/>
    <s v="No"/>
    <s v="Yes"/>
    <x v="1"/>
    <s v="Yes"/>
    <x v="1"/>
    <n v="79.8"/>
    <n v="1001.2"/>
    <n v="21.53"/>
    <n v="0"/>
    <n v="173.04"/>
    <n v="1152.71"/>
    <s v="Stayed"/>
    <x v="0"/>
    <s v="other"/>
    <n v="0"/>
    <s v="50-100"/>
    <n v="0"/>
    <x v="1"/>
    <x v="1"/>
  </r>
  <r>
    <s v="88605-TAM"/>
    <x v="1"/>
    <n v="48"/>
    <s v="Yes"/>
    <x v="4"/>
    <n v="10"/>
    <n v="9"/>
    <s v="None"/>
    <x v="1"/>
    <s v="No"/>
    <x v="0"/>
    <s v="Cable"/>
    <x v="1"/>
    <s v="Yes"/>
    <x v="0"/>
    <s v="Yes"/>
    <x v="0"/>
    <s v="Yes"/>
    <s v="Yes"/>
    <s v="Yes"/>
    <x v="2"/>
    <s v="Yes"/>
    <x v="1"/>
    <n v="60"/>
    <n v="2193.1999999999998"/>
    <n v="0"/>
    <n v="0"/>
    <n v="0"/>
    <n v="2193.1999999999998"/>
    <s v="Stayed"/>
    <x v="0"/>
    <s v="other"/>
    <n v="0"/>
    <s v="50-100"/>
    <n v="0"/>
    <x v="0"/>
    <x v="3"/>
  </r>
  <r>
    <s v="59324-UTT"/>
    <x v="1"/>
    <n v="74"/>
    <s v="No"/>
    <x v="7"/>
    <n v="9"/>
    <n v="19"/>
    <s v="None"/>
    <x v="0"/>
    <s v="Yes"/>
    <x v="0"/>
    <s v="Fiber Optic"/>
    <x v="0"/>
    <s v="No"/>
    <x v="0"/>
    <s v="No"/>
    <x v="1"/>
    <s v="No"/>
    <s v="No"/>
    <s v="Yes"/>
    <x v="2"/>
    <s v="Yes"/>
    <x v="1"/>
    <n v="75.099999999999994"/>
    <n v="1013.35"/>
    <n v="0"/>
    <n v="0"/>
    <n v="636.44000000000005"/>
    <n v="1649.79"/>
    <s v="Stayed"/>
    <x v="0"/>
    <s v="other"/>
    <n v="0"/>
    <s v="50-100"/>
    <n v="0"/>
    <x v="1"/>
    <x v="2"/>
  </r>
  <r>
    <s v="91863-KAR"/>
    <x v="1"/>
    <n v="19"/>
    <s v="No"/>
    <x v="3"/>
    <n v="15"/>
    <n v="10"/>
    <s v="None"/>
    <x v="1"/>
    <s v="No"/>
    <x v="0"/>
    <s v="Cable"/>
    <x v="1"/>
    <s v="No"/>
    <x v="0"/>
    <s v="No"/>
    <x v="0"/>
    <s v="Yes"/>
    <s v="Yes"/>
    <s v="Yes"/>
    <x v="1"/>
    <s v="No"/>
    <x v="1"/>
    <n v="50.55"/>
    <n v="565.35"/>
    <n v="0"/>
    <n v="0"/>
    <n v="0"/>
    <n v="565.35"/>
    <s v="Stayed"/>
    <x v="0"/>
    <s v="other"/>
    <n v="0"/>
    <s v="50-100"/>
    <n v="0"/>
    <x v="3"/>
    <x v="3"/>
  </r>
  <r>
    <s v="85470-RAJ"/>
    <x v="1"/>
    <n v="56"/>
    <s v="Yes"/>
    <x v="8"/>
    <n v="11"/>
    <n v="11"/>
    <s v="None"/>
    <x v="0"/>
    <s v="No"/>
    <x v="0"/>
    <s v="Cable"/>
    <x v="1"/>
    <s v="Yes"/>
    <x v="0"/>
    <s v="No"/>
    <x v="1"/>
    <s v="No"/>
    <s v="No"/>
    <s v="Yes"/>
    <x v="0"/>
    <s v="No"/>
    <x v="0"/>
    <n v="56.1"/>
    <n v="946.95"/>
    <n v="0"/>
    <n v="0"/>
    <n v="619.99"/>
    <n v="1566.94"/>
    <s v="Stayed"/>
    <x v="0"/>
    <s v="other"/>
    <n v="0"/>
    <s v="50-100"/>
    <n v="0"/>
    <x v="1"/>
    <x v="3"/>
  </r>
  <r>
    <s v="49502-TAM"/>
    <x v="1"/>
    <n v="28"/>
    <s v="Yes"/>
    <x v="4"/>
    <n v="6"/>
    <n v="29"/>
    <s v="Deal 4"/>
    <x v="1"/>
    <s v="No"/>
    <x v="0"/>
    <s v="DSL"/>
    <x v="1"/>
    <s v="Yes"/>
    <x v="1"/>
    <s v="No"/>
    <x v="1"/>
    <s v="No"/>
    <s v="No"/>
    <s v="Yes"/>
    <x v="1"/>
    <s v="No"/>
    <x v="1"/>
    <n v="40.700000000000003"/>
    <n v="449.3"/>
    <n v="0"/>
    <n v="0"/>
    <n v="0"/>
    <n v="449.3"/>
    <s v="Stayed"/>
    <x v="0"/>
    <s v="other"/>
    <n v="0"/>
    <s v="20-50"/>
    <n v="0"/>
    <x v="2"/>
    <x v="0"/>
  </r>
  <r>
    <s v="73468-JHA"/>
    <x v="1"/>
    <n v="21"/>
    <s v="Yes"/>
    <x v="14"/>
    <n v="4"/>
    <n v="12"/>
    <s v="Deal 5"/>
    <x v="0"/>
    <s v="Yes"/>
    <x v="0"/>
    <s v="Fiber Optic"/>
    <x v="0"/>
    <s v="No"/>
    <x v="0"/>
    <s v="No"/>
    <x v="1"/>
    <s v="No"/>
    <s v="Yes"/>
    <s v="Yes"/>
    <x v="1"/>
    <s v="Yes"/>
    <x v="1"/>
    <n v="72.2"/>
    <n v="305.55"/>
    <n v="0"/>
    <n v="0"/>
    <n v="119.92"/>
    <n v="425.47"/>
    <s v="Churned"/>
    <x v="2"/>
    <s v="Service dissatisfaction"/>
    <n v="1"/>
    <s v="50-100"/>
    <n v="0"/>
    <x v="2"/>
    <x v="1"/>
  </r>
  <r>
    <s v="83934-PUN"/>
    <x v="0"/>
    <n v="61"/>
    <s v="Yes"/>
    <x v="13"/>
    <n v="13"/>
    <n v="33"/>
    <s v="None"/>
    <x v="0"/>
    <s v="Yes"/>
    <x v="0"/>
    <s v="Fiber Optic"/>
    <x v="0"/>
    <s v="Yes"/>
    <x v="1"/>
    <s v="No"/>
    <x v="0"/>
    <s v="Yes"/>
    <s v="Yes"/>
    <s v="Yes"/>
    <x v="1"/>
    <s v="Yes"/>
    <x v="1"/>
    <n v="105.65"/>
    <n v="4284.8"/>
    <n v="0"/>
    <n v="0"/>
    <n v="1296.75"/>
    <n v="5581.55"/>
    <s v="Churned"/>
    <x v="4"/>
    <s v="Attitude of support person"/>
    <n v="1"/>
    <s v="&gt;100"/>
    <n v="0"/>
    <x v="1"/>
    <x v="0"/>
  </r>
  <r>
    <s v="58181-HAR"/>
    <x v="1"/>
    <n v="77"/>
    <s v="No"/>
    <x v="15"/>
    <n v="15"/>
    <n v="19"/>
    <s v="None"/>
    <x v="0"/>
    <s v="Yes"/>
    <x v="0"/>
    <s v="Fiber Optic"/>
    <x v="0"/>
    <s v="Yes"/>
    <x v="1"/>
    <s v="No"/>
    <x v="0"/>
    <s v="Yes"/>
    <s v="No"/>
    <s v="Yes"/>
    <x v="1"/>
    <s v="Yes"/>
    <x v="1"/>
    <n v="106.4"/>
    <n v="2483.5"/>
    <n v="0"/>
    <n v="0"/>
    <n v="405.26"/>
    <n v="2888.76"/>
    <s v="Churned"/>
    <x v="2"/>
    <s v="Product dissatisfaction"/>
    <n v="1"/>
    <s v="&gt;100"/>
    <n v="0"/>
    <x v="1"/>
    <x v="2"/>
  </r>
  <r>
    <s v="88971-HAR"/>
    <x v="0"/>
    <n v="38"/>
    <s v="No"/>
    <x v="15"/>
    <n v="5"/>
    <n v="15"/>
    <s v="None"/>
    <x v="0"/>
    <s v="No"/>
    <x v="0"/>
    <s v="Fiber Optic"/>
    <x v="0"/>
    <s v="Yes"/>
    <x v="0"/>
    <s v="Yes"/>
    <x v="0"/>
    <s v="Yes"/>
    <s v="Yes"/>
    <s v="Yes"/>
    <x v="1"/>
    <s v="Yes"/>
    <x v="1"/>
    <n v="101.5"/>
    <n v="906.85"/>
    <n v="0"/>
    <n v="0"/>
    <n v="332.46"/>
    <n v="1239.31"/>
    <s v="Stayed"/>
    <x v="0"/>
    <s v="other"/>
    <n v="0"/>
    <s v="&gt;100"/>
    <n v="0"/>
    <x v="0"/>
    <x v="1"/>
  </r>
  <r>
    <s v="19567-MAD"/>
    <x v="1"/>
    <n v="45"/>
    <s v="Yes"/>
    <x v="11"/>
    <n v="9"/>
    <n v="30"/>
    <s v="None"/>
    <x v="0"/>
    <s v="No"/>
    <x v="0"/>
    <s v="Fiber Optic"/>
    <x v="0"/>
    <s v="No"/>
    <x v="0"/>
    <s v="No"/>
    <x v="1"/>
    <s v="No"/>
    <s v="No"/>
    <s v="Yes"/>
    <x v="1"/>
    <s v="Yes"/>
    <x v="0"/>
    <n v="69.55"/>
    <n v="284.89999999999998"/>
    <n v="0"/>
    <n v="0"/>
    <n v="148.91999999999999"/>
    <n v="433.82"/>
    <s v="Stayed"/>
    <x v="0"/>
    <s v="other"/>
    <n v="0"/>
    <s v="50-100"/>
    <n v="0"/>
    <x v="0"/>
    <x v="0"/>
  </r>
  <r>
    <s v="61504-PUN"/>
    <x v="0"/>
    <n v="40"/>
    <s v="No"/>
    <x v="13"/>
    <n v="7"/>
    <n v="11"/>
    <s v="None"/>
    <x v="0"/>
    <s v="Yes"/>
    <x v="0"/>
    <s v="Fiber Optic"/>
    <x v="1"/>
    <s v="No"/>
    <x v="1"/>
    <s v="No"/>
    <x v="0"/>
    <s v="Yes"/>
    <s v="Yes"/>
    <s v="Yes"/>
    <x v="1"/>
    <s v="Yes"/>
    <x v="0"/>
    <n v="104.5"/>
    <n v="3684.95"/>
    <n v="0"/>
    <n v="0"/>
    <n v="1573.2"/>
    <n v="5258.15"/>
    <s v="Stayed"/>
    <x v="0"/>
    <s v="other"/>
    <n v="0"/>
    <s v="&gt;100"/>
    <n v="0"/>
    <x v="0"/>
    <x v="3"/>
  </r>
  <r>
    <s v="75626-TAM"/>
    <x v="1"/>
    <n v="32"/>
    <s v="Yes"/>
    <x v="4"/>
    <n v="14"/>
    <n v="2"/>
    <s v="None"/>
    <x v="1"/>
    <s v="No"/>
    <x v="0"/>
    <s v="Cable"/>
    <x v="0"/>
    <s v="No"/>
    <x v="0"/>
    <s v="Yes"/>
    <x v="0"/>
    <s v="Yes"/>
    <s v="Yes"/>
    <s v="Yes"/>
    <x v="0"/>
    <s v="Yes"/>
    <x v="0"/>
    <n v="49.25"/>
    <n v="255.6"/>
    <n v="0"/>
    <n v="0"/>
    <n v="0"/>
    <n v="255.6"/>
    <s v="Stayed"/>
    <x v="0"/>
    <s v="other"/>
    <n v="0"/>
    <s v="20-50"/>
    <n v="0"/>
    <x v="2"/>
    <x v="4"/>
  </r>
  <r>
    <s v="33345-MAH"/>
    <x v="1"/>
    <n v="33"/>
    <s v="Yes"/>
    <x v="1"/>
    <n v="12"/>
    <n v="17"/>
    <s v="None"/>
    <x v="0"/>
    <s v="Yes"/>
    <x v="0"/>
    <s v="DSL"/>
    <x v="1"/>
    <s v="No"/>
    <x v="1"/>
    <s v="Yes"/>
    <x v="0"/>
    <s v="Yes"/>
    <s v="Yes"/>
    <s v="Yes"/>
    <x v="2"/>
    <s v="Yes"/>
    <x v="1"/>
    <n v="84.9"/>
    <n v="6065.3"/>
    <n v="0"/>
    <n v="0"/>
    <n v="96.48"/>
    <n v="6161.78"/>
    <s v="Stayed"/>
    <x v="0"/>
    <s v="other"/>
    <n v="0"/>
    <s v="50-100"/>
    <n v="0"/>
    <x v="2"/>
    <x v="1"/>
  </r>
  <r>
    <s v="63463-UTT"/>
    <x v="1"/>
    <n v="64"/>
    <s v="No"/>
    <x v="7"/>
    <n v="9"/>
    <n v="18"/>
    <s v="None"/>
    <x v="0"/>
    <s v="Yes"/>
    <x v="0"/>
    <s v="Fiber Optic"/>
    <x v="1"/>
    <s v="No"/>
    <x v="0"/>
    <s v="No"/>
    <x v="1"/>
    <s v="No"/>
    <s v="No"/>
    <s v="Yes"/>
    <x v="1"/>
    <s v="Yes"/>
    <x v="0"/>
    <n v="79.650000000000006"/>
    <n v="604.70000000000005"/>
    <n v="0"/>
    <n v="0"/>
    <n v="282.24"/>
    <n v="886.94"/>
    <s v="Churned"/>
    <x v="4"/>
    <s v="Attitude of support person"/>
    <n v="1"/>
    <s v="50-100"/>
    <n v="0"/>
    <x v="1"/>
    <x v="2"/>
  </r>
  <r>
    <s v="19220-TAM"/>
    <x v="0"/>
    <n v="62"/>
    <s v="No"/>
    <x v="4"/>
    <n v="2"/>
    <n v="36"/>
    <s v="None"/>
    <x v="0"/>
    <s v="No"/>
    <x v="1"/>
    <s v="No"/>
    <x v="0"/>
    <s v="No"/>
    <x v="0"/>
    <s v="No"/>
    <x v="1"/>
    <s v="No"/>
    <s v="No"/>
    <s v="No"/>
    <x v="2"/>
    <s v="No"/>
    <x v="0"/>
    <n v="20.05"/>
    <n v="1090.0999999999999"/>
    <n v="0"/>
    <n v="0"/>
    <n v="1981.28"/>
    <n v="3071.38"/>
    <s v="Stayed"/>
    <x v="0"/>
    <s v="other"/>
    <n v="0"/>
    <s v="20-50"/>
    <n v="0"/>
    <x v="1"/>
    <x v="0"/>
  </r>
  <r>
    <s v="77101-RAJ"/>
    <x v="1"/>
    <n v="26"/>
    <s v="No"/>
    <x v="8"/>
    <n v="4"/>
    <n v="33"/>
    <s v="None"/>
    <x v="0"/>
    <s v="No"/>
    <x v="0"/>
    <s v="Fiber Optic"/>
    <x v="0"/>
    <s v="Yes"/>
    <x v="0"/>
    <s v="No"/>
    <x v="1"/>
    <s v="Yes"/>
    <s v="Yes"/>
    <s v="Yes"/>
    <x v="1"/>
    <s v="Yes"/>
    <x v="0"/>
    <n v="85.95"/>
    <n v="514.6"/>
    <n v="0"/>
    <n v="0"/>
    <n v="243.84"/>
    <n v="758.44"/>
    <s v="Stayed"/>
    <x v="0"/>
    <s v="other"/>
    <n v="0"/>
    <s v="50-100"/>
    <n v="0"/>
    <x v="2"/>
    <x v="0"/>
  </r>
  <r>
    <s v="69408-AND"/>
    <x v="1"/>
    <n v="75"/>
    <s v="Yes"/>
    <x v="10"/>
    <n v="9"/>
    <n v="5"/>
    <s v="Deal 2"/>
    <x v="0"/>
    <s v="Yes"/>
    <x v="0"/>
    <s v="Fiber Optic"/>
    <x v="1"/>
    <s v="Yes"/>
    <x v="1"/>
    <s v="Yes"/>
    <x v="1"/>
    <s v="Yes"/>
    <s v="Yes"/>
    <s v="Yes"/>
    <x v="0"/>
    <s v="No"/>
    <x v="1"/>
    <n v="103"/>
    <n v="5166.2"/>
    <n v="0"/>
    <n v="0"/>
    <n v="1787.03"/>
    <n v="6953.23"/>
    <s v="Stayed"/>
    <x v="0"/>
    <s v="other"/>
    <n v="0"/>
    <s v="&gt;100"/>
    <n v="0"/>
    <x v="1"/>
    <x v="4"/>
  </r>
  <r>
    <s v="91470-HAR"/>
    <x v="1"/>
    <n v="38"/>
    <s v="No"/>
    <x v="15"/>
    <n v="3"/>
    <n v="29"/>
    <s v="None"/>
    <x v="0"/>
    <s v="No"/>
    <x v="1"/>
    <s v="No"/>
    <x v="0"/>
    <s v="No"/>
    <x v="0"/>
    <s v="No"/>
    <x v="1"/>
    <s v="No"/>
    <s v="No"/>
    <s v="No"/>
    <x v="1"/>
    <s v="No"/>
    <x v="0"/>
    <n v="19.75"/>
    <n v="311.60000000000002"/>
    <n v="0"/>
    <n v="0"/>
    <n v="52.35"/>
    <n v="363.95"/>
    <s v="Stayed"/>
    <x v="0"/>
    <s v="other"/>
    <n v="0"/>
    <s v="&lt;20"/>
    <n v="0"/>
    <x v="0"/>
    <x v="0"/>
  </r>
  <r>
    <s v="97189-KAR"/>
    <x v="0"/>
    <n v="29"/>
    <s v="No"/>
    <x v="3"/>
    <n v="5"/>
    <n v="20"/>
    <s v="Deal 4"/>
    <x v="0"/>
    <s v="No"/>
    <x v="1"/>
    <s v="No"/>
    <x v="0"/>
    <s v="No"/>
    <x v="0"/>
    <s v="No"/>
    <x v="1"/>
    <s v="No"/>
    <s v="No"/>
    <s v="No"/>
    <x v="2"/>
    <s v="Yes"/>
    <x v="0"/>
    <n v="19.649999999999999"/>
    <n v="451.55"/>
    <n v="0"/>
    <n v="0"/>
    <n v="43.24"/>
    <n v="494.79"/>
    <s v="Stayed"/>
    <x v="0"/>
    <s v="other"/>
    <n v="0"/>
    <s v="&lt;20"/>
    <n v="0"/>
    <x v="2"/>
    <x v="2"/>
  </r>
  <r>
    <s v="56032-TAM"/>
    <x v="1"/>
    <n v="41"/>
    <s v="Yes"/>
    <x v="4"/>
    <n v="4"/>
    <n v="8"/>
    <s v="None"/>
    <x v="0"/>
    <s v="No"/>
    <x v="0"/>
    <s v="DSL"/>
    <x v="1"/>
    <s v="No"/>
    <x v="1"/>
    <s v="Yes"/>
    <x v="0"/>
    <s v="Yes"/>
    <s v="Yes"/>
    <s v="No"/>
    <x v="2"/>
    <s v="No"/>
    <x v="1"/>
    <n v="80.599999999999994"/>
    <n v="4299.95"/>
    <n v="0"/>
    <n v="140"/>
    <n v="1980.72"/>
    <n v="6420.67"/>
    <s v="Stayed"/>
    <x v="0"/>
    <s v="other"/>
    <n v="0"/>
    <s v="50-100"/>
    <n v="0"/>
    <x v="0"/>
    <x v="3"/>
  </r>
  <r>
    <s v="96129-TAM"/>
    <x v="1"/>
    <n v="23"/>
    <s v="Yes"/>
    <x v="4"/>
    <n v="11"/>
    <n v="12"/>
    <s v="Deal 1"/>
    <x v="0"/>
    <s v="No"/>
    <x v="0"/>
    <s v="DSL"/>
    <x v="1"/>
    <s v="No"/>
    <x v="1"/>
    <s v="Yes"/>
    <x v="0"/>
    <s v="Yes"/>
    <s v="Yes"/>
    <s v="Yes"/>
    <x v="2"/>
    <s v="No"/>
    <x v="1"/>
    <n v="81.849999999999994"/>
    <n v="5924.4"/>
    <n v="0"/>
    <n v="0"/>
    <n v="442.33"/>
    <n v="6366.73"/>
    <s v="Stayed"/>
    <x v="0"/>
    <s v="other"/>
    <n v="0"/>
    <s v="50-100"/>
    <n v="0"/>
    <x v="2"/>
    <x v="1"/>
  </r>
  <r>
    <s v="52215-HAR"/>
    <x v="1"/>
    <n v="32"/>
    <s v="Yes"/>
    <x v="15"/>
    <n v="3"/>
    <n v="36"/>
    <s v="None"/>
    <x v="0"/>
    <s v="No"/>
    <x v="0"/>
    <s v="Cable"/>
    <x v="0"/>
    <s v="Yes"/>
    <x v="0"/>
    <s v="No"/>
    <x v="1"/>
    <s v="No"/>
    <s v="No"/>
    <s v="No"/>
    <x v="1"/>
    <s v="Yes"/>
    <x v="1"/>
    <n v="49.8"/>
    <n v="1734.2"/>
    <n v="0"/>
    <n v="70"/>
    <n v="166.26"/>
    <n v="1970.46"/>
    <s v="Stayed"/>
    <x v="0"/>
    <s v="other"/>
    <n v="0"/>
    <s v="20-50"/>
    <n v="0"/>
    <x v="2"/>
    <x v="0"/>
  </r>
  <r>
    <s v="16633-UTT"/>
    <x v="1"/>
    <n v="48"/>
    <s v="Yes"/>
    <x v="18"/>
    <n v="13"/>
    <n v="3"/>
    <s v="None"/>
    <x v="0"/>
    <s v="Yes"/>
    <x v="1"/>
    <s v="No"/>
    <x v="0"/>
    <s v="No"/>
    <x v="0"/>
    <s v="No"/>
    <x v="1"/>
    <s v="No"/>
    <s v="No"/>
    <s v="No"/>
    <x v="2"/>
    <s v="No"/>
    <x v="1"/>
    <n v="22.95"/>
    <n v="1014.25"/>
    <n v="0"/>
    <n v="0"/>
    <n v="585.9"/>
    <n v="1600.15"/>
    <s v="Stayed"/>
    <x v="0"/>
    <s v="other"/>
    <n v="0"/>
    <s v="20-50"/>
    <n v="0"/>
    <x v="0"/>
    <x v="4"/>
  </r>
  <r>
    <s v="43742-TAM"/>
    <x v="0"/>
    <n v="57"/>
    <s v="No"/>
    <x v="4"/>
    <n v="11"/>
    <n v="11"/>
    <s v="Deal 5"/>
    <x v="0"/>
    <s v="No"/>
    <x v="1"/>
    <s v="No"/>
    <x v="0"/>
    <s v="No"/>
    <x v="0"/>
    <s v="No"/>
    <x v="1"/>
    <s v="No"/>
    <s v="No"/>
    <s v="No"/>
    <x v="2"/>
    <s v="No"/>
    <x v="0"/>
    <n v="19.600000000000001"/>
    <n v="125"/>
    <n v="0"/>
    <n v="0"/>
    <n v="107.44"/>
    <n v="232.44"/>
    <s v="Stayed"/>
    <x v="0"/>
    <s v="other"/>
    <n v="0"/>
    <s v="&lt;20"/>
    <n v="0"/>
    <x v="1"/>
    <x v="3"/>
  </r>
  <r>
    <s v="87241-TAM"/>
    <x v="1"/>
    <n v="42"/>
    <s v="No"/>
    <x v="4"/>
    <n v="4"/>
    <n v="10"/>
    <s v="Deal 3"/>
    <x v="0"/>
    <s v="Yes"/>
    <x v="0"/>
    <s v="Fiber Optic"/>
    <x v="0"/>
    <s v="No"/>
    <x v="0"/>
    <s v="No"/>
    <x v="1"/>
    <s v="No"/>
    <s v="No"/>
    <s v="Yes"/>
    <x v="1"/>
    <s v="Yes"/>
    <x v="0"/>
    <n v="73.150000000000006"/>
    <n v="2730.85"/>
    <n v="0"/>
    <n v="0"/>
    <n v="338.91"/>
    <n v="3069.76"/>
    <s v="Stayed"/>
    <x v="0"/>
    <s v="other"/>
    <n v="0"/>
    <s v="50-100"/>
    <n v="0"/>
    <x v="0"/>
    <x v="3"/>
  </r>
  <r>
    <s v="54633-UTT"/>
    <x v="0"/>
    <n v="53"/>
    <s v="Yes"/>
    <x v="7"/>
    <n v="5"/>
    <n v="20"/>
    <s v="Deal 5"/>
    <x v="0"/>
    <s v="Yes"/>
    <x v="0"/>
    <s v="Fiber Optic"/>
    <x v="0"/>
    <s v="No"/>
    <x v="0"/>
    <s v="No"/>
    <x v="0"/>
    <s v="Yes"/>
    <s v="Yes"/>
    <s v="Yes"/>
    <x v="1"/>
    <s v="Yes"/>
    <x v="1"/>
    <n v="93.85"/>
    <n v="93.85"/>
    <n v="0"/>
    <n v="0"/>
    <n v="16.149999999999999"/>
    <n v="110"/>
    <s v="Churned"/>
    <x v="1"/>
    <s v="Competitor offered more data"/>
    <n v="1"/>
    <s v="50-100"/>
    <n v="0"/>
    <x v="1"/>
    <x v="2"/>
  </r>
  <r>
    <s v="41500-KAR"/>
    <x v="0"/>
    <n v="31"/>
    <s v="No"/>
    <x v="3"/>
    <n v="1"/>
    <n v="31"/>
    <s v="Deal 5"/>
    <x v="0"/>
    <s v="No"/>
    <x v="1"/>
    <s v="No"/>
    <x v="0"/>
    <s v="No"/>
    <x v="0"/>
    <s v="No"/>
    <x v="1"/>
    <s v="No"/>
    <s v="No"/>
    <s v="No"/>
    <x v="1"/>
    <s v="No"/>
    <x v="0"/>
    <n v="19.850000000000001"/>
    <n v="51.6"/>
    <n v="0"/>
    <n v="0"/>
    <n v="54.94"/>
    <n v="106.54"/>
    <s v="Joined"/>
    <x v="0"/>
    <s v="other"/>
    <n v="0"/>
    <s v="&lt;20"/>
    <n v="1"/>
    <x v="2"/>
    <x v="0"/>
  </r>
  <r>
    <s v="27382-UTT"/>
    <x v="0"/>
    <n v="63"/>
    <s v="Yes"/>
    <x v="7"/>
    <n v="11"/>
    <n v="11"/>
    <s v="Deal 2"/>
    <x v="0"/>
    <s v="Yes"/>
    <x v="0"/>
    <s v="Fiber Optic"/>
    <x v="0"/>
    <s v="Yes"/>
    <x v="0"/>
    <s v="Yes"/>
    <x v="0"/>
    <s v="Yes"/>
    <s v="No"/>
    <s v="Yes"/>
    <x v="0"/>
    <s v="Yes"/>
    <x v="1"/>
    <n v="106.8"/>
    <n v="5347.95"/>
    <n v="0"/>
    <n v="0"/>
    <n v="530"/>
    <n v="5877.95"/>
    <s v="Stayed"/>
    <x v="0"/>
    <s v="other"/>
    <n v="0"/>
    <s v="&gt;100"/>
    <n v="0"/>
    <x v="1"/>
    <x v="3"/>
  </r>
  <r>
    <s v="25008-BIH"/>
    <x v="1"/>
    <n v="29"/>
    <s v="Yes"/>
    <x v="9"/>
    <n v="14"/>
    <n v="3"/>
    <s v="Deal 1"/>
    <x v="0"/>
    <s v="Yes"/>
    <x v="0"/>
    <s v="Fiber Optic"/>
    <x v="0"/>
    <s v="Yes"/>
    <x v="0"/>
    <s v="No"/>
    <x v="0"/>
    <s v="Yes"/>
    <s v="Yes"/>
    <s v="Yes"/>
    <x v="2"/>
    <s v="Yes"/>
    <x v="0"/>
    <n v="97.7"/>
    <n v="6869.7"/>
    <n v="0"/>
    <n v="0"/>
    <n v="2058.48"/>
    <n v="8928.18"/>
    <s v="Stayed"/>
    <x v="0"/>
    <s v="other"/>
    <n v="0"/>
    <s v="50-100"/>
    <n v="0"/>
    <x v="2"/>
    <x v="4"/>
  </r>
  <r>
    <s v="96389-JAM"/>
    <x v="1"/>
    <n v="56"/>
    <s v="Yes"/>
    <x v="16"/>
    <n v="15"/>
    <n v="1"/>
    <s v="None"/>
    <x v="0"/>
    <s v="Yes"/>
    <x v="0"/>
    <s v="Fiber Optic"/>
    <x v="0"/>
    <s v="No"/>
    <x v="0"/>
    <s v="No"/>
    <x v="1"/>
    <s v="No"/>
    <s v="No"/>
    <s v="Yes"/>
    <x v="1"/>
    <s v="Yes"/>
    <x v="0"/>
    <n v="75.400000000000006"/>
    <n v="1747.85"/>
    <n v="0"/>
    <n v="0"/>
    <n v="425.52"/>
    <n v="2173.37"/>
    <s v="Churned"/>
    <x v="4"/>
    <s v="Attitude of support person"/>
    <n v="1"/>
    <s v="50-100"/>
    <n v="0"/>
    <x v="1"/>
    <x v="4"/>
  </r>
  <r>
    <s v="58765-HAR"/>
    <x v="1"/>
    <n v="18"/>
    <s v="No"/>
    <x v="15"/>
    <n v="15"/>
    <n v="1"/>
    <s v="None"/>
    <x v="1"/>
    <s v="No"/>
    <x v="0"/>
    <s v="DSL"/>
    <x v="0"/>
    <s v="Yes"/>
    <x v="0"/>
    <s v="Yes"/>
    <x v="1"/>
    <s v="No"/>
    <s v="No"/>
    <s v="Yes"/>
    <x v="1"/>
    <s v="Yes"/>
    <x v="1"/>
    <n v="35.65"/>
    <n v="425.1"/>
    <n v="0"/>
    <n v="0"/>
    <n v="0"/>
    <n v="425.1"/>
    <s v="Stayed"/>
    <x v="0"/>
    <s v="other"/>
    <n v="0"/>
    <s v="20-50"/>
    <n v="0"/>
    <x v="3"/>
    <x v="4"/>
  </r>
  <r>
    <s v="87579-KAR"/>
    <x v="1"/>
    <n v="28"/>
    <s v="No"/>
    <x v="3"/>
    <n v="15"/>
    <n v="24"/>
    <s v="None"/>
    <x v="0"/>
    <s v="No"/>
    <x v="0"/>
    <s v="DSL"/>
    <x v="0"/>
    <s v="No"/>
    <x v="0"/>
    <s v="No"/>
    <x v="0"/>
    <s v="Yes"/>
    <s v="Yes"/>
    <s v="Yes"/>
    <x v="1"/>
    <s v="Yes"/>
    <x v="1"/>
    <n v="66.849999999999994"/>
    <n v="458.1"/>
    <n v="0"/>
    <n v="0"/>
    <n v="337.12"/>
    <n v="795.22"/>
    <s v="Stayed"/>
    <x v="0"/>
    <s v="other"/>
    <n v="0"/>
    <s v="50-100"/>
    <n v="0"/>
    <x v="2"/>
    <x v="0"/>
  </r>
  <r>
    <s v="22792-AND"/>
    <x v="1"/>
    <n v="53"/>
    <s v="No"/>
    <x v="10"/>
    <n v="8"/>
    <n v="34"/>
    <s v="None"/>
    <x v="0"/>
    <s v="Yes"/>
    <x v="0"/>
    <s v="Fiber Optic"/>
    <x v="0"/>
    <s v="No"/>
    <x v="0"/>
    <s v="No"/>
    <x v="0"/>
    <s v="Yes"/>
    <s v="Yes"/>
    <s v="Yes"/>
    <x v="1"/>
    <s v="Yes"/>
    <x v="1"/>
    <n v="94.1"/>
    <n v="701.3"/>
    <n v="0"/>
    <n v="0"/>
    <n v="51.59"/>
    <n v="752.89"/>
    <s v="Stayed"/>
    <x v="0"/>
    <s v="other"/>
    <n v="0"/>
    <s v="50-100"/>
    <n v="0"/>
    <x v="1"/>
    <x v="0"/>
  </r>
  <r>
    <s v="66301-GUJ"/>
    <x v="1"/>
    <n v="46"/>
    <s v="Yes"/>
    <x v="6"/>
    <n v="3"/>
    <n v="30"/>
    <s v="Deal 2"/>
    <x v="0"/>
    <s v="No"/>
    <x v="1"/>
    <s v="No"/>
    <x v="0"/>
    <s v="No"/>
    <x v="0"/>
    <s v="No"/>
    <x v="1"/>
    <s v="No"/>
    <s v="No"/>
    <s v="No"/>
    <x v="2"/>
    <s v="No"/>
    <x v="0"/>
    <n v="20.6"/>
    <n v="1286"/>
    <n v="0"/>
    <n v="0"/>
    <n v="145.72999999999999"/>
    <n v="1431.73"/>
    <s v="Stayed"/>
    <x v="0"/>
    <s v="other"/>
    <n v="0"/>
    <s v="20-50"/>
    <n v="0"/>
    <x v="0"/>
    <x v="0"/>
  </r>
  <r>
    <s v="91831-HAR"/>
    <x v="1"/>
    <n v="33"/>
    <s v="Yes"/>
    <x v="15"/>
    <n v="9"/>
    <n v="13"/>
    <s v="None"/>
    <x v="1"/>
    <s v="No"/>
    <x v="0"/>
    <s v="Cable"/>
    <x v="0"/>
    <s v="Yes"/>
    <x v="1"/>
    <s v="No"/>
    <x v="0"/>
    <s v="Yes"/>
    <s v="Yes"/>
    <s v="Yes"/>
    <x v="2"/>
    <s v="Yes"/>
    <x v="0"/>
    <n v="56.75"/>
    <n v="3708.4"/>
    <n v="0"/>
    <n v="0"/>
    <n v="0"/>
    <n v="3708.4"/>
    <s v="Stayed"/>
    <x v="0"/>
    <s v="other"/>
    <n v="0"/>
    <s v="50-100"/>
    <n v="0"/>
    <x v="2"/>
    <x v="1"/>
  </r>
  <r>
    <s v="63751-BIH"/>
    <x v="1"/>
    <n v="63"/>
    <s v="No"/>
    <x v="9"/>
    <n v="9"/>
    <n v="11"/>
    <s v="Deal 1"/>
    <x v="0"/>
    <s v="Yes"/>
    <x v="1"/>
    <s v="No"/>
    <x v="0"/>
    <s v="No"/>
    <x v="0"/>
    <s v="No"/>
    <x v="1"/>
    <s v="No"/>
    <s v="No"/>
    <s v="No"/>
    <x v="2"/>
    <s v="No"/>
    <x v="1"/>
    <n v="23.75"/>
    <n v="1679.25"/>
    <n v="0"/>
    <n v="0"/>
    <n v="1522.08"/>
    <n v="3201.33"/>
    <s v="Stayed"/>
    <x v="0"/>
    <s v="other"/>
    <n v="0"/>
    <s v="20-50"/>
    <n v="0"/>
    <x v="1"/>
    <x v="3"/>
  </r>
  <r>
    <s v="78356-KER"/>
    <x v="0"/>
    <n v="78"/>
    <s v="No"/>
    <x v="20"/>
    <n v="4"/>
    <n v="28"/>
    <s v="None"/>
    <x v="0"/>
    <s v="No"/>
    <x v="0"/>
    <s v="Fiber Optic"/>
    <x v="1"/>
    <s v="Yes"/>
    <x v="0"/>
    <s v="Yes"/>
    <x v="1"/>
    <s v="Yes"/>
    <s v="No"/>
    <s v="Yes"/>
    <x v="0"/>
    <s v="Yes"/>
    <x v="1"/>
    <n v="93.55"/>
    <n v="3055.5"/>
    <n v="0"/>
    <n v="0"/>
    <n v="1469.82"/>
    <n v="4525.32"/>
    <s v="Stayed"/>
    <x v="0"/>
    <s v="other"/>
    <n v="0"/>
    <s v="50-100"/>
    <n v="0"/>
    <x v="1"/>
    <x v="0"/>
  </r>
  <r>
    <s v="86218-HAR"/>
    <x v="1"/>
    <n v="71"/>
    <s v="Yes"/>
    <x v="15"/>
    <n v="7"/>
    <n v="23"/>
    <s v="None"/>
    <x v="0"/>
    <s v="Yes"/>
    <x v="0"/>
    <s v="Cable"/>
    <x v="0"/>
    <s v="Yes"/>
    <x v="1"/>
    <s v="No"/>
    <x v="0"/>
    <s v="Yes"/>
    <s v="No"/>
    <s v="Yes"/>
    <x v="2"/>
    <s v="Yes"/>
    <x v="1"/>
    <n v="80.55"/>
    <n v="5265.1"/>
    <n v="0"/>
    <n v="0"/>
    <n v="1432.2"/>
    <n v="6697.3"/>
    <s v="Churned"/>
    <x v="4"/>
    <s v="Attitude of support person"/>
    <n v="1"/>
    <s v="50-100"/>
    <n v="0"/>
    <x v="1"/>
    <x v="2"/>
  </r>
  <r>
    <s v="24881-HAR"/>
    <x v="1"/>
    <n v="47"/>
    <s v="Yes"/>
    <x v="15"/>
    <n v="7"/>
    <n v="33"/>
    <s v="None"/>
    <x v="0"/>
    <s v="Yes"/>
    <x v="0"/>
    <s v="Cable"/>
    <x v="0"/>
    <s v="No"/>
    <x v="1"/>
    <s v="No"/>
    <x v="0"/>
    <s v="Yes"/>
    <s v="Yes"/>
    <s v="Yes"/>
    <x v="1"/>
    <s v="Yes"/>
    <x v="1"/>
    <n v="97.85"/>
    <n v="1105.4000000000001"/>
    <n v="0"/>
    <n v="0"/>
    <n v="303.27"/>
    <n v="1408.67"/>
    <s v="Churned"/>
    <x v="1"/>
    <s v="Competitor offered more data"/>
    <n v="1"/>
    <s v="50-100"/>
    <n v="0"/>
    <x v="0"/>
    <x v="0"/>
  </r>
  <r>
    <s v="97172-WES"/>
    <x v="0"/>
    <n v="78"/>
    <s v="No"/>
    <x v="2"/>
    <n v="2"/>
    <n v="31"/>
    <s v="Deal 1"/>
    <x v="1"/>
    <s v="No"/>
    <x v="0"/>
    <s v="DSL"/>
    <x v="1"/>
    <s v="Yes"/>
    <x v="0"/>
    <s v="No"/>
    <x v="0"/>
    <s v="Yes"/>
    <s v="Yes"/>
    <s v="No"/>
    <x v="2"/>
    <s v="No"/>
    <x v="0"/>
    <n v="56.55"/>
    <n v="3952.65"/>
    <n v="0"/>
    <n v="40"/>
    <n v="0"/>
    <n v="3992.65"/>
    <s v="Stayed"/>
    <x v="0"/>
    <s v="other"/>
    <n v="0"/>
    <s v="50-100"/>
    <n v="0"/>
    <x v="1"/>
    <x v="0"/>
  </r>
  <r>
    <s v="29509-KER"/>
    <x v="1"/>
    <n v="54"/>
    <s v="Yes"/>
    <x v="20"/>
    <n v="0"/>
    <n v="7"/>
    <s v="None"/>
    <x v="0"/>
    <s v="No"/>
    <x v="1"/>
    <s v="No"/>
    <x v="0"/>
    <s v="No"/>
    <x v="0"/>
    <s v="No"/>
    <x v="1"/>
    <s v="No"/>
    <s v="No"/>
    <s v="No"/>
    <x v="2"/>
    <s v="No"/>
    <x v="0"/>
    <n v="19.7"/>
    <n v="452.55"/>
    <n v="0"/>
    <n v="0"/>
    <n v="729.84"/>
    <n v="1182.3900000000001"/>
    <s v="Stayed"/>
    <x v="0"/>
    <s v="other"/>
    <n v="0"/>
    <s v="&lt;20"/>
    <n v="0"/>
    <x v="1"/>
    <x v="3"/>
  </r>
  <r>
    <s v="34128-GUJ"/>
    <x v="1"/>
    <n v="48"/>
    <s v="No"/>
    <x v="6"/>
    <n v="9"/>
    <n v="32"/>
    <s v="None"/>
    <x v="0"/>
    <s v="No"/>
    <x v="1"/>
    <s v="No"/>
    <x v="0"/>
    <s v="No"/>
    <x v="0"/>
    <s v="No"/>
    <x v="1"/>
    <s v="No"/>
    <s v="No"/>
    <s v="No"/>
    <x v="2"/>
    <s v="No"/>
    <x v="0"/>
    <n v="20.9"/>
    <n v="689.35"/>
    <n v="0"/>
    <n v="0"/>
    <n v="810.96"/>
    <n v="1500.31"/>
    <s v="Stayed"/>
    <x v="0"/>
    <s v="other"/>
    <n v="0"/>
    <s v="20-50"/>
    <n v="0"/>
    <x v="0"/>
    <x v="0"/>
  </r>
  <r>
    <s v="94541-KAR"/>
    <x v="1"/>
    <n v="26"/>
    <s v="No"/>
    <x v="3"/>
    <n v="8"/>
    <n v="33"/>
    <s v="Deal 1"/>
    <x v="0"/>
    <s v="Yes"/>
    <x v="0"/>
    <s v="DSL"/>
    <x v="1"/>
    <s v="Yes"/>
    <x v="1"/>
    <s v="Yes"/>
    <x v="0"/>
    <s v="Yes"/>
    <s v="Yes"/>
    <s v="Yes"/>
    <x v="2"/>
    <s v="Yes"/>
    <x v="0"/>
    <n v="94.8"/>
    <n v="6859.05"/>
    <n v="0"/>
    <n v="0"/>
    <n v="1852.9"/>
    <n v="8711.9500000000007"/>
    <s v="Stayed"/>
    <x v="0"/>
    <s v="other"/>
    <n v="0"/>
    <s v="50-100"/>
    <n v="0"/>
    <x v="2"/>
    <x v="0"/>
  </r>
  <r>
    <s v="96254-UTT"/>
    <x v="0"/>
    <n v="46"/>
    <s v="Yes"/>
    <x v="7"/>
    <n v="12"/>
    <n v="14"/>
    <s v="None"/>
    <x v="0"/>
    <s v="Yes"/>
    <x v="0"/>
    <s v="Fiber Optic"/>
    <x v="1"/>
    <s v="Yes"/>
    <x v="0"/>
    <s v="No"/>
    <x v="1"/>
    <s v="Yes"/>
    <s v="Yes"/>
    <s v="Yes"/>
    <x v="1"/>
    <s v="Yes"/>
    <x v="1"/>
    <n v="93.7"/>
    <n v="4154.8"/>
    <n v="0"/>
    <n v="0"/>
    <n v="725.88"/>
    <n v="4880.68"/>
    <s v="Churned"/>
    <x v="3"/>
    <s v="Extra data charges"/>
    <n v="1"/>
    <s v="50-100"/>
    <n v="0"/>
    <x v="0"/>
    <x v="1"/>
  </r>
  <r>
    <s v="27461-MAD"/>
    <x v="0"/>
    <n v="22"/>
    <s v="Yes"/>
    <x v="11"/>
    <n v="7"/>
    <n v="6"/>
    <s v="Deal 5"/>
    <x v="0"/>
    <s v="No"/>
    <x v="0"/>
    <s v="Cable"/>
    <x v="0"/>
    <s v="No"/>
    <x v="0"/>
    <s v="No"/>
    <x v="1"/>
    <s v="No"/>
    <s v="No"/>
    <s v="Yes"/>
    <x v="1"/>
    <s v="Yes"/>
    <x v="0"/>
    <n v="44.55"/>
    <n v="44.55"/>
    <n v="0"/>
    <n v="0"/>
    <n v="23.04"/>
    <n v="67.59"/>
    <s v="Joined"/>
    <x v="0"/>
    <s v="other"/>
    <n v="0"/>
    <s v="20-50"/>
    <n v="1"/>
    <x v="2"/>
    <x v="3"/>
  </r>
  <r>
    <s v="82754-MAH"/>
    <x v="0"/>
    <n v="42"/>
    <s v="Yes"/>
    <x v="1"/>
    <n v="2"/>
    <n v="1"/>
    <s v="None"/>
    <x v="1"/>
    <s v="No"/>
    <x v="0"/>
    <s v="DSL"/>
    <x v="0"/>
    <s v="Yes"/>
    <x v="1"/>
    <s v="Yes"/>
    <x v="0"/>
    <s v="Yes"/>
    <s v="Yes"/>
    <s v="Yes"/>
    <x v="2"/>
    <s v="No"/>
    <x v="0"/>
    <n v="60.3"/>
    <n v="4109"/>
    <n v="0"/>
    <n v="0"/>
    <n v="0"/>
    <n v="4109"/>
    <s v="Stayed"/>
    <x v="0"/>
    <s v="other"/>
    <n v="0"/>
    <s v="50-100"/>
    <n v="0"/>
    <x v="0"/>
    <x v="4"/>
  </r>
  <r>
    <s v="97952-ODI"/>
    <x v="1"/>
    <n v="61"/>
    <s v="Yes"/>
    <x v="19"/>
    <n v="9"/>
    <n v="19"/>
    <s v="Deal 3"/>
    <x v="0"/>
    <s v="Yes"/>
    <x v="0"/>
    <s v="Fiber Optic"/>
    <x v="0"/>
    <s v="Yes"/>
    <x v="0"/>
    <s v="No"/>
    <x v="1"/>
    <s v="Yes"/>
    <s v="Yes"/>
    <s v="Yes"/>
    <x v="1"/>
    <s v="Yes"/>
    <x v="1"/>
    <n v="89.95"/>
    <n v="2625.55"/>
    <n v="0"/>
    <n v="0"/>
    <n v="847.84"/>
    <n v="3473.39"/>
    <s v="Churned"/>
    <x v="4"/>
    <s v="Attitude of service provider"/>
    <n v="1"/>
    <s v="50-100"/>
    <n v="0"/>
    <x v="1"/>
    <x v="2"/>
  </r>
  <r>
    <s v="71205-AND"/>
    <x v="1"/>
    <n v="48"/>
    <s v="No"/>
    <x v="10"/>
    <n v="7"/>
    <n v="32"/>
    <s v="None"/>
    <x v="0"/>
    <s v="No"/>
    <x v="0"/>
    <s v="DSL"/>
    <x v="0"/>
    <s v="No"/>
    <x v="0"/>
    <s v="Yes"/>
    <x v="1"/>
    <s v="No"/>
    <s v="No"/>
    <s v="No"/>
    <x v="1"/>
    <s v="No"/>
    <x v="1"/>
    <n v="50.25"/>
    <n v="593.75"/>
    <n v="0"/>
    <n v="120"/>
    <n v="558.96"/>
    <n v="1272.71"/>
    <s v="Churned"/>
    <x v="3"/>
    <s v="Extra data charges"/>
    <n v="1"/>
    <s v="50-100"/>
    <n v="0"/>
    <x v="0"/>
    <x v="0"/>
  </r>
  <r>
    <s v="72285-JAM"/>
    <x v="1"/>
    <n v="45"/>
    <s v="No"/>
    <x v="16"/>
    <n v="9"/>
    <n v="20"/>
    <s v="None"/>
    <x v="0"/>
    <s v="No"/>
    <x v="0"/>
    <s v="Fiber Optic"/>
    <x v="0"/>
    <s v="No"/>
    <x v="0"/>
    <s v="No"/>
    <x v="1"/>
    <s v="Yes"/>
    <s v="Yes"/>
    <s v="Yes"/>
    <x v="1"/>
    <s v="No"/>
    <x v="1"/>
    <n v="-1"/>
    <n v="159.44999999999999"/>
    <n v="0"/>
    <n v="0"/>
    <n v="10.220000000000001"/>
    <n v="169.67"/>
    <s v="Churned"/>
    <x v="1"/>
    <s v="Competitor made better offer"/>
    <n v="1"/>
    <s v="&lt;20"/>
    <n v="0"/>
    <x v="0"/>
    <x v="2"/>
  </r>
  <r>
    <s v="37737-PUN"/>
    <x v="0"/>
    <n v="52"/>
    <s v="No"/>
    <x v="13"/>
    <n v="11"/>
    <n v="24"/>
    <s v="None"/>
    <x v="0"/>
    <s v="No"/>
    <x v="0"/>
    <s v="DSL"/>
    <x v="1"/>
    <s v="No"/>
    <x v="1"/>
    <s v="Yes"/>
    <x v="1"/>
    <s v="Yes"/>
    <s v="Yes"/>
    <s v="Yes"/>
    <x v="0"/>
    <s v="No"/>
    <x v="0"/>
    <n v="71.400000000000006"/>
    <n v="4487.3"/>
    <n v="0"/>
    <n v="0"/>
    <n v="871.1"/>
    <n v="5358.4"/>
    <s v="Stayed"/>
    <x v="0"/>
    <s v="other"/>
    <n v="0"/>
    <s v="50-100"/>
    <n v="0"/>
    <x v="1"/>
    <x v="0"/>
  </r>
  <r>
    <s v="13703-TEL"/>
    <x v="0"/>
    <n v="36"/>
    <s v="Yes"/>
    <x v="5"/>
    <n v="5"/>
    <n v="20"/>
    <s v="None"/>
    <x v="0"/>
    <s v="Yes"/>
    <x v="0"/>
    <s v="Fiber Optic"/>
    <x v="0"/>
    <s v="No"/>
    <x v="0"/>
    <s v="No"/>
    <x v="1"/>
    <s v="No"/>
    <s v="No"/>
    <s v="Yes"/>
    <x v="1"/>
    <s v="Yes"/>
    <x v="1"/>
    <n v="75.5"/>
    <n v="438"/>
    <n v="0"/>
    <n v="0"/>
    <n v="127.38"/>
    <n v="565.38"/>
    <s v="Churned"/>
    <x v="2"/>
    <s v="Product dissatisfaction"/>
    <n v="1"/>
    <s v="50-100"/>
    <n v="0"/>
    <x v="0"/>
    <x v="2"/>
  </r>
  <r>
    <s v="14600-ASS"/>
    <x v="1"/>
    <n v="51"/>
    <s v="Yes"/>
    <x v="17"/>
    <n v="2"/>
    <n v="30"/>
    <s v="None"/>
    <x v="0"/>
    <s v="No"/>
    <x v="1"/>
    <s v="No"/>
    <x v="0"/>
    <s v="No"/>
    <x v="0"/>
    <s v="No"/>
    <x v="1"/>
    <s v="No"/>
    <s v="No"/>
    <s v="No"/>
    <x v="0"/>
    <s v="No"/>
    <x v="1"/>
    <n v="20.5"/>
    <n v="79.05"/>
    <n v="0"/>
    <n v="0"/>
    <n v="178.92"/>
    <n v="257.97000000000003"/>
    <s v="Stayed"/>
    <x v="0"/>
    <s v="other"/>
    <n v="0"/>
    <s v="20-50"/>
    <n v="0"/>
    <x v="1"/>
    <x v="0"/>
  </r>
  <r>
    <s v="25046-HAR"/>
    <x v="1"/>
    <n v="45"/>
    <s v="Yes"/>
    <x v="15"/>
    <n v="8"/>
    <n v="34"/>
    <s v="None"/>
    <x v="0"/>
    <s v="Yes"/>
    <x v="0"/>
    <s v="Fiber Optic"/>
    <x v="1"/>
    <s v="Yes"/>
    <x v="1"/>
    <s v="No"/>
    <x v="1"/>
    <s v="No"/>
    <s v="No"/>
    <s v="No"/>
    <x v="1"/>
    <s v="No"/>
    <x v="1"/>
    <n v="90.8"/>
    <n v="4921.2"/>
    <n v="0"/>
    <n v="60"/>
    <n v="133.03"/>
    <n v="5114.2299999999996"/>
    <s v="Stayed"/>
    <x v="0"/>
    <s v="other"/>
    <n v="0"/>
    <s v="50-100"/>
    <n v="0"/>
    <x v="0"/>
    <x v="0"/>
  </r>
  <r>
    <s v="33495-JAM"/>
    <x v="1"/>
    <n v="77"/>
    <s v="Yes"/>
    <x v="16"/>
    <n v="2"/>
    <n v="24"/>
    <s v="Deal 3"/>
    <x v="0"/>
    <s v="No"/>
    <x v="0"/>
    <s v="Fiber Optic"/>
    <x v="0"/>
    <s v="No"/>
    <x v="0"/>
    <s v="No"/>
    <x v="0"/>
    <s v="Yes"/>
    <s v="No"/>
    <s v="Yes"/>
    <x v="2"/>
    <s v="No"/>
    <x v="1"/>
    <n v="90.95"/>
    <n v="2897.95"/>
    <n v="25.55"/>
    <n v="0"/>
    <n v="1010.24"/>
    <n v="3882.64"/>
    <s v="Stayed"/>
    <x v="0"/>
    <s v="other"/>
    <n v="0"/>
    <s v="50-100"/>
    <n v="0"/>
    <x v="1"/>
    <x v="0"/>
  </r>
  <r>
    <s v="36279-TAM"/>
    <x v="0"/>
    <n v="49"/>
    <s v="Yes"/>
    <x v="4"/>
    <n v="1"/>
    <n v="15"/>
    <s v="None"/>
    <x v="1"/>
    <s v="No"/>
    <x v="0"/>
    <s v="Cable"/>
    <x v="0"/>
    <s v="No"/>
    <x v="1"/>
    <s v="No"/>
    <x v="0"/>
    <s v="Yes"/>
    <s v="Yes"/>
    <s v="No"/>
    <x v="0"/>
    <s v="Yes"/>
    <x v="1"/>
    <n v="51.35"/>
    <n v="2075.1"/>
    <n v="0"/>
    <n v="80"/>
    <n v="0"/>
    <n v="2155.1"/>
    <s v="Stayed"/>
    <x v="0"/>
    <s v="other"/>
    <n v="0"/>
    <s v="50-100"/>
    <n v="0"/>
    <x v="0"/>
    <x v="1"/>
  </r>
  <r>
    <s v="24866-HAR"/>
    <x v="1"/>
    <n v="59"/>
    <s v="Yes"/>
    <x v="15"/>
    <n v="6"/>
    <n v="1"/>
    <s v="Deal 2"/>
    <x v="0"/>
    <s v="No"/>
    <x v="1"/>
    <s v="No"/>
    <x v="0"/>
    <s v="No"/>
    <x v="0"/>
    <s v="No"/>
    <x v="1"/>
    <s v="No"/>
    <s v="No"/>
    <s v="No"/>
    <x v="0"/>
    <s v="No"/>
    <x v="2"/>
    <n v="20.65"/>
    <n v="1022.95"/>
    <n v="0"/>
    <n v="0"/>
    <n v="1172.5999999999999"/>
    <n v="2195.5500000000002"/>
    <s v="Stayed"/>
    <x v="0"/>
    <s v="other"/>
    <n v="0"/>
    <s v="20-50"/>
    <n v="0"/>
    <x v="1"/>
    <x v="4"/>
  </r>
  <r>
    <s v="61836-MAH"/>
    <x v="0"/>
    <n v="37"/>
    <s v="No"/>
    <x v="1"/>
    <n v="2"/>
    <n v="36"/>
    <s v="Deal 3"/>
    <x v="0"/>
    <s v="No"/>
    <x v="1"/>
    <s v="No"/>
    <x v="0"/>
    <s v="No"/>
    <x v="0"/>
    <s v="No"/>
    <x v="1"/>
    <s v="No"/>
    <s v="No"/>
    <s v="No"/>
    <x v="0"/>
    <s v="No"/>
    <x v="0"/>
    <n v="19.899999999999999"/>
    <n v="533.5"/>
    <n v="0"/>
    <n v="0"/>
    <n v="107.28"/>
    <n v="640.78"/>
    <s v="Stayed"/>
    <x v="0"/>
    <s v="other"/>
    <n v="0"/>
    <s v="&lt;20"/>
    <n v="0"/>
    <x v="0"/>
    <x v="0"/>
  </r>
  <r>
    <s v="74699-GUJ"/>
    <x v="1"/>
    <n v="63"/>
    <s v="No"/>
    <x v="6"/>
    <n v="1"/>
    <n v="21"/>
    <s v="Deal 1"/>
    <x v="0"/>
    <s v="Yes"/>
    <x v="0"/>
    <s v="Cable"/>
    <x v="1"/>
    <s v="Yes"/>
    <x v="1"/>
    <s v="Yes"/>
    <x v="0"/>
    <s v="Yes"/>
    <s v="Yes"/>
    <s v="Yes"/>
    <x v="2"/>
    <s v="Yes"/>
    <x v="1"/>
    <n v="93.25"/>
    <n v="6688.95"/>
    <n v="0"/>
    <n v="0"/>
    <n v="123.84"/>
    <n v="6812.79"/>
    <s v="Stayed"/>
    <x v="0"/>
    <s v="other"/>
    <n v="0"/>
    <s v="50-100"/>
    <n v="0"/>
    <x v="1"/>
    <x v="2"/>
  </r>
  <r>
    <s v="81858-KER"/>
    <x v="1"/>
    <n v="47"/>
    <s v="Yes"/>
    <x v="20"/>
    <n v="10"/>
    <n v="8"/>
    <s v="Deal 4"/>
    <x v="0"/>
    <s v="Yes"/>
    <x v="0"/>
    <s v="DSL"/>
    <x v="0"/>
    <s v="Yes"/>
    <x v="0"/>
    <s v="Yes"/>
    <x v="0"/>
    <s v="Yes"/>
    <s v="Yes"/>
    <s v="Yes"/>
    <x v="1"/>
    <s v="No"/>
    <x v="0"/>
    <n v="80.45"/>
    <n v="1137.05"/>
    <n v="0"/>
    <n v="0"/>
    <n v="136.78"/>
    <n v="1273.83"/>
    <s v="Stayed"/>
    <x v="0"/>
    <s v="other"/>
    <n v="0"/>
    <s v="50-100"/>
    <n v="0"/>
    <x v="0"/>
    <x v="3"/>
  </r>
  <r>
    <s v="47429-UTT"/>
    <x v="1"/>
    <n v="57"/>
    <s v="Yes"/>
    <x v="7"/>
    <n v="13"/>
    <n v="3"/>
    <s v="None"/>
    <x v="0"/>
    <s v="Yes"/>
    <x v="0"/>
    <s v="Fiber Optic"/>
    <x v="1"/>
    <s v="Yes"/>
    <x v="1"/>
    <s v="Yes"/>
    <x v="0"/>
    <s v="Yes"/>
    <s v="Yes"/>
    <s v="Yes"/>
    <x v="0"/>
    <s v="Yes"/>
    <x v="1"/>
    <n v="118.35"/>
    <n v="7804.15"/>
    <n v="0"/>
    <n v="0"/>
    <n v="1518.22"/>
    <n v="9322.3700000000008"/>
    <s v="Churned"/>
    <x v="1"/>
    <s v="Competitor had better devices"/>
    <n v="1"/>
    <s v="&gt;100"/>
    <n v="0"/>
    <x v="1"/>
    <x v="4"/>
  </r>
  <r>
    <s v="36427-TAM"/>
    <x v="1"/>
    <n v="60"/>
    <s v="Yes"/>
    <x v="4"/>
    <n v="6"/>
    <n v="21"/>
    <s v="None"/>
    <x v="0"/>
    <s v="No"/>
    <x v="0"/>
    <s v="DSL"/>
    <x v="1"/>
    <s v="No"/>
    <x v="1"/>
    <s v="Yes"/>
    <x v="0"/>
    <s v="Yes"/>
    <s v="Yes"/>
    <s v="No"/>
    <x v="0"/>
    <s v="No"/>
    <x v="0"/>
    <n v="80.900000000000006"/>
    <n v="1714.95"/>
    <n v="0"/>
    <n v="60"/>
    <n v="236.67"/>
    <n v="2011.62"/>
    <s v="Stayed"/>
    <x v="0"/>
    <s v="other"/>
    <n v="0"/>
    <s v="50-100"/>
    <n v="0"/>
    <x v="1"/>
    <x v="2"/>
  </r>
  <r>
    <s v="95736-RAJ"/>
    <x v="0"/>
    <n v="50"/>
    <s v="No"/>
    <x v="8"/>
    <n v="1"/>
    <n v="29"/>
    <s v="None"/>
    <x v="0"/>
    <s v="Yes"/>
    <x v="0"/>
    <s v="DSL"/>
    <x v="1"/>
    <s v="No"/>
    <x v="1"/>
    <s v="Yes"/>
    <x v="0"/>
    <s v="Yes"/>
    <s v="Yes"/>
    <s v="Yes"/>
    <x v="2"/>
    <s v="No"/>
    <x v="1"/>
    <n v="83.2"/>
    <n v="6126.1"/>
    <n v="0"/>
    <n v="0"/>
    <n v="2491.39"/>
    <n v="8617.49"/>
    <s v="Stayed"/>
    <x v="0"/>
    <s v="other"/>
    <n v="0"/>
    <s v="50-100"/>
    <n v="0"/>
    <x v="1"/>
    <x v="0"/>
  </r>
  <r>
    <s v="49485-JAM"/>
    <x v="0"/>
    <n v="57"/>
    <s v="No"/>
    <x v="16"/>
    <n v="14"/>
    <n v="2"/>
    <s v="None"/>
    <x v="0"/>
    <s v="Yes"/>
    <x v="0"/>
    <s v="Cable"/>
    <x v="0"/>
    <s v="No"/>
    <x v="0"/>
    <s v="No"/>
    <x v="0"/>
    <s v="No"/>
    <s v="No"/>
    <s v="No"/>
    <x v="1"/>
    <s v="No"/>
    <x v="1"/>
    <n v="60.35"/>
    <n v="1404.65"/>
    <n v="0"/>
    <n v="10"/>
    <n v="646.75"/>
    <n v="2061.4"/>
    <s v="Stayed"/>
    <x v="0"/>
    <s v="other"/>
    <n v="0"/>
    <s v="50-100"/>
    <n v="0"/>
    <x v="1"/>
    <x v="4"/>
  </r>
  <r>
    <s v="77311-MAD"/>
    <x v="0"/>
    <n v="47"/>
    <s v="Yes"/>
    <x v="11"/>
    <n v="9"/>
    <n v="19"/>
    <s v="Deal 5"/>
    <x v="0"/>
    <s v="No"/>
    <x v="1"/>
    <s v="No"/>
    <x v="0"/>
    <s v="No"/>
    <x v="0"/>
    <s v="No"/>
    <x v="1"/>
    <s v="No"/>
    <s v="No"/>
    <s v="No"/>
    <x v="1"/>
    <s v="No"/>
    <x v="0"/>
    <n v="20.25"/>
    <n v="20.25"/>
    <n v="0"/>
    <n v="0"/>
    <n v="40.46"/>
    <n v="60.71"/>
    <s v="Joined"/>
    <x v="0"/>
    <s v="other"/>
    <n v="0"/>
    <s v="20-50"/>
    <n v="1"/>
    <x v="0"/>
    <x v="2"/>
  </r>
  <r>
    <s v="72610-MAH"/>
    <x v="0"/>
    <n v="37"/>
    <s v="No"/>
    <x v="1"/>
    <n v="4"/>
    <n v="34"/>
    <s v="None"/>
    <x v="0"/>
    <s v="No"/>
    <x v="1"/>
    <s v="No"/>
    <x v="0"/>
    <s v="No"/>
    <x v="0"/>
    <s v="No"/>
    <x v="1"/>
    <s v="No"/>
    <s v="No"/>
    <s v="No"/>
    <x v="1"/>
    <s v="Yes"/>
    <x v="1"/>
    <n v="20.3"/>
    <n v="470.6"/>
    <n v="0"/>
    <n v="0"/>
    <n v="373.98"/>
    <n v="844.58"/>
    <s v="Stayed"/>
    <x v="0"/>
    <s v="other"/>
    <n v="0"/>
    <s v="20-50"/>
    <n v="0"/>
    <x v="0"/>
    <x v="0"/>
  </r>
  <r>
    <s v="14743-KAR"/>
    <x v="1"/>
    <n v="75"/>
    <s v="No"/>
    <x v="3"/>
    <n v="7"/>
    <n v="30"/>
    <s v="Deal 1"/>
    <x v="1"/>
    <s v="No"/>
    <x v="0"/>
    <s v="DSL"/>
    <x v="1"/>
    <s v="Yes"/>
    <x v="1"/>
    <s v="Yes"/>
    <x v="0"/>
    <s v="Yes"/>
    <s v="No"/>
    <s v="Yes"/>
    <x v="2"/>
    <s v="Yes"/>
    <x v="1"/>
    <n v="64.8"/>
    <n v="4732.3500000000004"/>
    <n v="0"/>
    <n v="0"/>
    <n v="0"/>
    <n v="4732.3500000000004"/>
    <s v="Stayed"/>
    <x v="0"/>
    <s v="other"/>
    <n v="0"/>
    <s v="50-100"/>
    <n v="0"/>
    <x v="1"/>
    <x v="0"/>
  </r>
  <r>
    <s v="11596-KAR"/>
    <x v="1"/>
    <n v="40"/>
    <s v="No"/>
    <x v="3"/>
    <n v="15"/>
    <n v="11"/>
    <s v="Deal 4"/>
    <x v="0"/>
    <s v="No"/>
    <x v="0"/>
    <s v="Cable"/>
    <x v="1"/>
    <s v="No"/>
    <x v="0"/>
    <s v="No"/>
    <x v="1"/>
    <s v="No"/>
    <s v="No"/>
    <s v="No"/>
    <x v="1"/>
    <s v="Yes"/>
    <x v="1"/>
    <n v="49.2"/>
    <n v="571.15"/>
    <n v="0"/>
    <n v="80"/>
    <n v="114.96"/>
    <n v="766.11"/>
    <s v="Stayed"/>
    <x v="0"/>
    <s v="other"/>
    <n v="0"/>
    <s v="20-50"/>
    <n v="0"/>
    <x v="0"/>
    <x v="3"/>
  </r>
  <r>
    <s v="19280-TEL"/>
    <x v="1"/>
    <n v="55"/>
    <s v="No"/>
    <x v="5"/>
    <n v="7"/>
    <n v="32"/>
    <s v="Deal 4"/>
    <x v="1"/>
    <s v="No"/>
    <x v="0"/>
    <s v="DSL"/>
    <x v="0"/>
    <s v="Yes"/>
    <x v="1"/>
    <s v="No"/>
    <x v="1"/>
    <s v="Yes"/>
    <s v="Yes"/>
    <s v="Yes"/>
    <x v="0"/>
    <s v="Yes"/>
    <x v="1"/>
    <n v="43.75"/>
    <n v="903.6"/>
    <n v="0"/>
    <n v="0"/>
    <n v="0"/>
    <n v="903.6"/>
    <s v="Churned"/>
    <x v="2"/>
    <s v="Network reliability"/>
    <n v="1"/>
    <s v="20-50"/>
    <n v="0"/>
    <x v="1"/>
    <x v="0"/>
  </r>
  <r>
    <s v="79601-KAR"/>
    <x v="0"/>
    <n v="46"/>
    <s v="Yes"/>
    <x v="3"/>
    <n v="12"/>
    <n v="11"/>
    <s v="None"/>
    <x v="0"/>
    <s v="Yes"/>
    <x v="0"/>
    <s v="Fiber Optic"/>
    <x v="1"/>
    <s v="Yes"/>
    <x v="1"/>
    <s v="Yes"/>
    <x v="0"/>
    <s v="Yes"/>
    <s v="Yes"/>
    <s v="No"/>
    <x v="2"/>
    <s v="No"/>
    <x v="1"/>
    <n v="114.55"/>
    <n v="8306.0499999999993"/>
    <n v="21.6"/>
    <n v="40"/>
    <n v="1576.08"/>
    <n v="9900.5300000000007"/>
    <s v="Stayed"/>
    <x v="0"/>
    <s v="other"/>
    <n v="0"/>
    <s v="&gt;100"/>
    <n v="0"/>
    <x v="0"/>
    <x v="3"/>
  </r>
  <r>
    <s v="75794-GUJ"/>
    <x v="1"/>
    <n v="40"/>
    <s v="No"/>
    <x v="6"/>
    <n v="1"/>
    <n v="15"/>
    <s v="None"/>
    <x v="0"/>
    <s v="Yes"/>
    <x v="1"/>
    <s v="No"/>
    <x v="0"/>
    <s v="No"/>
    <x v="0"/>
    <s v="No"/>
    <x v="1"/>
    <s v="No"/>
    <s v="No"/>
    <s v="No"/>
    <x v="2"/>
    <s v="Yes"/>
    <x v="1"/>
    <n v="26"/>
    <n v="2006.95"/>
    <n v="0"/>
    <n v="0"/>
    <n v="990.5"/>
    <n v="2997.45"/>
    <s v="Stayed"/>
    <x v="0"/>
    <s v="other"/>
    <n v="0"/>
    <s v="20-50"/>
    <n v="0"/>
    <x v="0"/>
    <x v="1"/>
  </r>
  <r>
    <s v="34626-BIH"/>
    <x v="0"/>
    <n v="42"/>
    <s v="No"/>
    <x v="9"/>
    <n v="14"/>
    <n v="5"/>
    <s v="None"/>
    <x v="1"/>
    <s v="No"/>
    <x v="0"/>
    <s v="DSL"/>
    <x v="1"/>
    <s v="Yes"/>
    <x v="1"/>
    <s v="Yes"/>
    <x v="0"/>
    <s v="No"/>
    <s v="No"/>
    <s v="Yes"/>
    <x v="2"/>
    <s v="No"/>
    <x v="0"/>
    <n v="54.85"/>
    <n v="916.15"/>
    <n v="0"/>
    <n v="0"/>
    <n v="0"/>
    <n v="916.15"/>
    <s v="Stayed"/>
    <x v="0"/>
    <s v="other"/>
    <n v="0"/>
    <s v="50-100"/>
    <n v="0"/>
    <x v="0"/>
    <x v="4"/>
  </r>
  <r>
    <s v="68634-TEL"/>
    <x v="1"/>
    <n v="19"/>
    <s v="Yes"/>
    <x v="5"/>
    <n v="9"/>
    <n v="9"/>
    <s v="None"/>
    <x v="0"/>
    <s v="No"/>
    <x v="0"/>
    <s v="Fiber Optic"/>
    <x v="0"/>
    <s v="No"/>
    <x v="0"/>
    <s v="No"/>
    <x v="0"/>
    <s v="No"/>
    <s v="No"/>
    <s v="No"/>
    <x v="1"/>
    <s v="Yes"/>
    <x v="0"/>
    <n v="80"/>
    <n v="1706.45"/>
    <n v="0"/>
    <n v="50"/>
    <n v="992.2"/>
    <n v="2748.65"/>
    <s v="Stayed"/>
    <x v="0"/>
    <s v="other"/>
    <n v="0"/>
    <s v="50-100"/>
    <n v="0"/>
    <x v="3"/>
    <x v="3"/>
  </r>
  <r>
    <s v="73015-KER"/>
    <x v="0"/>
    <n v="28"/>
    <s v="No"/>
    <x v="20"/>
    <n v="3"/>
    <n v="27"/>
    <s v="None"/>
    <x v="0"/>
    <s v="No"/>
    <x v="0"/>
    <s v="Fiber Optic"/>
    <x v="1"/>
    <s v="No"/>
    <x v="1"/>
    <s v="No"/>
    <x v="1"/>
    <s v="Yes"/>
    <s v="Yes"/>
    <s v="Yes"/>
    <x v="1"/>
    <s v="Yes"/>
    <x v="0"/>
    <n v="90.35"/>
    <n v="434.5"/>
    <n v="17.329999999999998"/>
    <n v="0"/>
    <n v="75.05"/>
    <n v="492.22"/>
    <s v="Stayed"/>
    <x v="0"/>
    <s v="other"/>
    <n v="0"/>
    <s v="50-100"/>
    <n v="0"/>
    <x v="2"/>
    <x v="0"/>
  </r>
  <r>
    <s v="77495-PUN"/>
    <x v="0"/>
    <n v="44"/>
    <s v="Yes"/>
    <x v="13"/>
    <n v="13"/>
    <n v="16"/>
    <s v="Deal 1"/>
    <x v="0"/>
    <s v="Yes"/>
    <x v="0"/>
    <s v="Fiber Optic"/>
    <x v="0"/>
    <s v="Yes"/>
    <x v="1"/>
    <s v="Yes"/>
    <x v="0"/>
    <s v="Yes"/>
    <s v="Yes"/>
    <s v="No"/>
    <x v="0"/>
    <s v="Yes"/>
    <x v="1"/>
    <n v="108.75"/>
    <n v="7493.05"/>
    <n v="0"/>
    <n v="100"/>
    <n v="3205.05"/>
    <n v="10798.1"/>
    <s v="Stayed"/>
    <x v="0"/>
    <s v="other"/>
    <n v="0"/>
    <s v="&gt;100"/>
    <n v="0"/>
    <x v="0"/>
    <x v="1"/>
  </r>
  <r>
    <s v="14458-MAH"/>
    <x v="1"/>
    <n v="66"/>
    <s v="No"/>
    <x v="1"/>
    <n v="3"/>
    <n v="1"/>
    <s v="Deal 2"/>
    <x v="0"/>
    <s v="No"/>
    <x v="1"/>
    <s v="No"/>
    <x v="0"/>
    <s v="No"/>
    <x v="0"/>
    <s v="No"/>
    <x v="1"/>
    <s v="No"/>
    <s v="No"/>
    <s v="No"/>
    <x v="2"/>
    <s v="No"/>
    <x v="0"/>
    <n v="20"/>
    <n v="833.55"/>
    <n v="0"/>
    <n v="0"/>
    <n v="131.88"/>
    <n v="965.43"/>
    <s v="Stayed"/>
    <x v="0"/>
    <s v="other"/>
    <n v="0"/>
    <s v="&lt;20"/>
    <n v="0"/>
    <x v="1"/>
    <x v="4"/>
  </r>
  <r>
    <s v="69034-UTT"/>
    <x v="1"/>
    <n v="41"/>
    <s v="No"/>
    <x v="7"/>
    <n v="13"/>
    <n v="2"/>
    <s v="None"/>
    <x v="0"/>
    <s v="No"/>
    <x v="0"/>
    <s v="Fiber Optic"/>
    <x v="0"/>
    <s v="No"/>
    <x v="1"/>
    <s v="Yes"/>
    <x v="0"/>
    <s v="Yes"/>
    <s v="Yes"/>
    <s v="Yes"/>
    <x v="2"/>
    <s v="Yes"/>
    <x v="1"/>
    <n v="100.4"/>
    <n v="4303.6499999999996"/>
    <n v="0"/>
    <n v="0"/>
    <n v="529.20000000000005"/>
    <n v="4832.8500000000004"/>
    <s v="Stayed"/>
    <x v="0"/>
    <s v="other"/>
    <n v="0"/>
    <s v="&gt;100"/>
    <n v="0"/>
    <x v="0"/>
    <x v="4"/>
  </r>
  <r>
    <s v="52609-BIH"/>
    <x v="0"/>
    <n v="25"/>
    <s v="Yes"/>
    <x v="9"/>
    <n v="14"/>
    <n v="14"/>
    <s v="Deal 5"/>
    <x v="0"/>
    <s v="No"/>
    <x v="0"/>
    <s v="Cable"/>
    <x v="1"/>
    <s v="No"/>
    <x v="0"/>
    <s v="Yes"/>
    <x v="1"/>
    <s v="No"/>
    <s v="Yes"/>
    <s v="Yes"/>
    <x v="1"/>
    <s v="Yes"/>
    <x v="0"/>
    <n v="55.75"/>
    <n v="266.95"/>
    <n v="0"/>
    <n v="0"/>
    <n v="154.6"/>
    <n v="421.55"/>
    <s v="Stayed"/>
    <x v="0"/>
    <s v="other"/>
    <n v="0"/>
    <s v="50-100"/>
    <n v="0"/>
    <x v="2"/>
    <x v="1"/>
  </r>
  <r>
    <s v="44155-HAR"/>
    <x v="1"/>
    <n v="20"/>
    <s v="Yes"/>
    <x v="15"/>
    <n v="5"/>
    <n v="9"/>
    <s v="None"/>
    <x v="0"/>
    <s v="Yes"/>
    <x v="0"/>
    <s v="DSL"/>
    <x v="1"/>
    <s v="Yes"/>
    <x v="0"/>
    <s v="Yes"/>
    <x v="0"/>
    <s v="Yes"/>
    <s v="Yes"/>
    <s v="Yes"/>
    <x v="2"/>
    <s v="Yes"/>
    <x v="1"/>
    <n v="86.4"/>
    <n v="6058.95"/>
    <n v="0"/>
    <n v="0"/>
    <n v="1105.2"/>
    <n v="7164.15"/>
    <s v="Stayed"/>
    <x v="0"/>
    <s v="other"/>
    <n v="0"/>
    <s v="50-100"/>
    <n v="0"/>
    <x v="3"/>
    <x v="3"/>
  </r>
  <r>
    <s v="32673-RAJ"/>
    <x v="0"/>
    <n v="55"/>
    <s v="Yes"/>
    <x v="8"/>
    <n v="8"/>
    <n v="25"/>
    <s v="None"/>
    <x v="0"/>
    <s v="Yes"/>
    <x v="1"/>
    <s v="No"/>
    <x v="0"/>
    <s v="No"/>
    <x v="0"/>
    <s v="No"/>
    <x v="1"/>
    <s v="No"/>
    <s v="No"/>
    <s v="No"/>
    <x v="2"/>
    <s v="No"/>
    <x v="0"/>
    <n v="25"/>
    <n v="1004.35"/>
    <n v="0"/>
    <n v="0"/>
    <n v="1948.05"/>
    <n v="2952.4"/>
    <s v="Stayed"/>
    <x v="0"/>
    <s v="other"/>
    <n v="0"/>
    <s v="20-50"/>
    <n v="0"/>
    <x v="1"/>
    <x v="0"/>
  </r>
  <r>
    <s v="68697-DEL"/>
    <x v="1"/>
    <n v="31"/>
    <s v="Yes"/>
    <x v="0"/>
    <n v="11"/>
    <n v="36"/>
    <s v="None"/>
    <x v="0"/>
    <s v="No"/>
    <x v="0"/>
    <s v="DSL"/>
    <x v="1"/>
    <s v="No"/>
    <x v="1"/>
    <s v="Yes"/>
    <x v="1"/>
    <s v="No"/>
    <s v="No"/>
    <s v="Yes"/>
    <x v="0"/>
    <s v="Yes"/>
    <x v="1"/>
    <n v="60.25"/>
    <n v="1258.3499999999999"/>
    <n v="0"/>
    <n v="0"/>
    <n v="155.61000000000001"/>
    <n v="1413.96"/>
    <s v="Stayed"/>
    <x v="0"/>
    <s v="other"/>
    <n v="0"/>
    <s v="50-100"/>
    <n v="0"/>
    <x v="2"/>
    <x v="0"/>
  </r>
  <r>
    <s v="47555-GUJ"/>
    <x v="1"/>
    <n v="23"/>
    <s v="Yes"/>
    <x v="6"/>
    <n v="12"/>
    <n v="11"/>
    <s v="None"/>
    <x v="0"/>
    <s v="No"/>
    <x v="0"/>
    <s v="DSL"/>
    <x v="1"/>
    <s v="Yes"/>
    <x v="1"/>
    <s v="No"/>
    <x v="1"/>
    <s v="No"/>
    <s v="No"/>
    <s v="Yes"/>
    <x v="1"/>
    <s v="No"/>
    <x v="0"/>
    <n v="61"/>
    <n v="2130.4499999999998"/>
    <n v="10.7"/>
    <n v="0"/>
    <n v="886.2"/>
    <n v="3005.95"/>
    <s v="Stayed"/>
    <x v="0"/>
    <s v="other"/>
    <n v="0"/>
    <s v="50-100"/>
    <n v="0"/>
    <x v="2"/>
    <x v="3"/>
  </r>
  <r>
    <s v="94050-WES"/>
    <x v="0"/>
    <n v="63"/>
    <s v="No"/>
    <x v="2"/>
    <n v="12"/>
    <n v="7"/>
    <s v="Deal 3"/>
    <x v="0"/>
    <s v="Yes"/>
    <x v="0"/>
    <s v="Cable"/>
    <x v="1"/>
    <s v="Yes"/>
    <x v="1"/>
    <s v="Yes"/>
    <x v="1"/>
    <s v="No"/>
    <s v="No"/>
    <s v="Yes"/>
    <x v="2"/>
    <s v="Yes"/>
    <x v="0"/>
    <n v="69.150000000000006"/>
    <n v="2490.15"/>
    <n v="0"/>
    <n v="0"/>
    <n v="177.1"/>
    <n v="2667.25"/>
    <s v="Stayed"/>
    <x v="0"/>
    <s v="other"/>
    <n v="0"/>
    <s v="50-100"/>
    <n v="0"/>
    <x v="1"/>
    <x v="3"/>
  </r>
  <r>
    <s v="84317-BIH"/>
    <x v="0"/>
    <n v="79"/>
    <s v="No"/>
    <x v="9"/>
    <n v="10"/>
    <n v="28"/>
    <s v="None"/>
    <x v="0"/>
    <s v="Yes"/>
    <x v="0"/>
    <s v="Fiber Optic"/>
    <x v="0"/>
    <s v="No"/>
    <x v="0"/>
    <s v="No"/>
    <x v="1"/>
    <s v="No"/>
    <s v="No"/>
    <s v="Yes"/>
    <x v="2"/>
    <s v="Yes"/>
    <x v="0"/>
    <n v="73.3"/>
    <n v="828.05"/>
    <n v="0"/>
    <n v="0"/>
    <n v="520.79999999999995"/>
    <n v="1348.85"/>
    <s v="Stayed"/>
    <x v="0"/>
    <s v="other"/>
    <n v="0"/>
    <s v="50-100"/>
    <n v="0"/>
    <x v="1"/>
    <x v="0"/>
  </r>
  <r>
    <s v="53441-TAM"/>
    <x v="1"/>
    <n v="37"/>
    <s v="Yes"/>
    <x v="4"/>
    <n v="15"/>
    <n v="30"/>
    <s v="None"/>
    <x v="0"/>
    <s v="No"/>
    <x v="0"/>
    <s v="DSL"/>
    <x v="1"/>
    <s v="Yes"/>
    <x v="0"/>
    <s v="No"/>
    <x v="1"/>
    <s v="No"/>
    <s v="No"/>
    <s v="Yes"/>
    <x v="1"/>
    <s v="Yes"/>
    <x v="0"/>
    <n v="56.7"/>
    <n v="1652.95"/>
    <n v="0"/>
    <n v="0"/>
    <n v="680.67"/>
    <n v="2333.62"/>
    <s v="Stayed"/>
    <x v="0"/>
    <s v="other"/>
    <n v="0"/>
    <s v="50-100"/>
    <n v="0"/>
    <x v="0"/>
    <x v="0"/>
  </r>
  <r>
    <s v="63820-KAR"/>
    <x v="0"/>
    <n v="21"/>
    <s v="Yes"/>
    <x v="3"/>
    <n v="11"/>
    <n v="5"/>
    <s v="Deal 1"/>
    <x v="0"/>
    <s v="Yes"/>
    <x v="1"/>
    <s v="No"/>
    <x v="0"/>
    <s v="No"/>
    <x v="0"/>
    <s v="No"/>
    <x v="1"/>
    <s v="No"/>
    <s v="No"/>
    <s v="No"/>
    <x v="2"/>
    <s v="No"/>
    <x v="1"/>
    <n v="25"/>
    <n v="1738.9"/>
    <n v="0"/>
    <n v="0"/>
    <n v="1370.88"/>
    <n v="3109.78"/>
    <s v="Stayed"/>
    <x v="0"/>
    <s v="other"/>
    <n v="0"/>
    <s v="20-50"/>
    <n v="0"/>
    <x v="2"/>
    <x v="4"/>
  </r>
  <r>
    <s v="27643-KAR"/>
    <x v="1"/>
    <n v="57"/>
    <s v="No"/>
    <x v="3"/>
    <n v="4"/>
    <n v="18"/>
    <s v="None"/>
    <x v="1"/>
    <s v="No"/>
    <x v="0"/>
    <s v="DSL"/>
    <x v="1"/>
    <s v="Yes"/>
    <x v="0"/>
    <s v="No"/>
    <x v="0"/>
    <s v="No"/>
    <s v="No"/>
    <s v="Yes"/>
    <x v="0"/>
    <s v="Yes"/>
    <x v="1"/>
    <n v="45.35"/>
    <n v="2540.1"/>
    <n v="4.08"/>
    <n v="0"/>
    <n v="0"/>
    <n v="2536.02"/>
    <s v="Stayed"/>
    <x v="0"/>
    <s v="other"/>
    <n v="0"/>
    <s v="20-50"/>
    <n v="0"/>
    <x v="1"/>
    <x v="2"/>
  </r>
  <r>
    <s v="46162-AND"/>
    <x v="1"/>
    <n v="76"/>
    <s v="Yes"/>
    <x v="10"/>
    <n v="4"/>
    <n v="11"/>
    <s v="Deal 4"/>
    <x v="0"/>
    <s v="No"/>
    <x v="0"/>
    <s v="Fiber Optic"/>
    <x v="0"/>
    <s v="No"/>
    <x v="0"/>
    <s v="No"/>
    <x v="1"/>
    <s v="Yes"/>
    <s v="No"/>
    <s v="Yes"/>
    <x v="1"/>
    <s v="Yes"/>
    <x v="1"/>
    <n v="79.25"/>
    <n v="793.55"/>
    <n v="0"/>
    <n v="0"/>
    <n v="75.099999999999994"/>
    <n v="868.65"/>
    <s v="Churned"/>
    <x v="1"/>
    <s v="Competitor had better devices"/>
    <n v="1"/>
    <s v="50-100"/>
    <n v="0"/>
    <x v="1"/>
    <x v="3"/>
  </r>
  <r>
    <s v="44192-HAR"/>
    <x v="0"/>
    <n v="35"/>
    <s v="Yes"/>
    <x v="15"/>
    <n v="7"/>
    <n v="30"/>
    <s v="Deal 2"/>
    <x v="0"/>
    <s v="Yes"/>
    <x v="0"/>
    <s v="Fiber Optic"/>
    <x v="1"/>
    <s v="Yes"/>
    <x v="1"/>
    <s v="No"/>
    <x v="1"/>
    <s v="No"/>
    <s v="No"/>
    <s v="Yes"/>
    <x v="0"/>
    <s v="No"/>
    <x v="1"/>
    <n v="89.45"/>
    <n v="5692.65"/>
    <n v="0"/>
    <n v="0"/>
    <n v="883.2"/>
    <n v="6575.85"/>
    <s v="Stayed"/>
    <x v="0"/>
    <s v="other"/>
    <n v="0"/>
    <s v="50-100"/>
    <n v="0"/>
    <x v="0"/>
    <x v="0"/>
  </r>
  <r>
    <s v="78711-MAD"/>
    <x v="1"/>
    <n v="62"/>
    <s v="Yes"/>
    <x v="11"/>
    <n v="1"/>
    <n v="25"/>
    <s v="None"/>
    <x v="0"/>
    <s v="No"/>
    <x v="1"/>
    <s v="No"/>
    <x v="0"/>
    <s v="No"/>
    <x v="0"/>
    <s v="No"/>
    <x v="1"/>
    <s v="No"/>
    <s v="No"/>
    <s v="No"/>
    <x v="2"/>
    <s v="No"/>
    <x v="1"/>
    <n v="20.5"/>
    <n v="1500.95"/>
    <n v="0"/>
    <n v="0"/>
    <n v="790.23"/>
    <n v="2291.1799999999998"/>
    <s v="Stayed"/>
    <x v="0"/>
    <s v="other"/>
    <n v="0"/>
    <s v="20-50"/>
    <n v="0"/>
    <x v="1"/>
    <x v="0"/>
  </r>
  <r>
    <s v="85989-TAM"/>
    <x v="1"/>
    <n v="42"/>
    <s v="No"/>
    <x v="4"/>
    <n v="6"/>
    <n v="18"/>
    <s v="Deal 4"/>
    <x v="0"/>
    <s v="No"/>
    <x v="0"/>
    <s v="DSL"/>
    <x v="0"/>
    <s v="Yes"/>
    <x v="0"/>
    <s v="No"/>
    <x v="1"/>
    <s v="No"/>
    <s v="No"/>
    <s v="Yes"/>
    <x v="1"/>
    <s v="No"/>
    <x v="1"/>
    <n v="51.2"/>
    <n v="498.25"/>
    <n v="0"/>
    <n v="0"/>
    <n v="455.6"/>
    <n v="953.85"/>
    <s v="Stayed"/>
    <x v="0"/>
    <s v="other"/>
    <n v="0"/>
    <s v="50-100"/>
    <n v="0"/>
    <x v="0"/>
    <x v="2"/>
  </r>
  <r>
    <s v="39512-TEL"/>
    <x v="1"/>
    <n v="39"/>
    <s v="Yes"/>
    <x v="5"/>
    <n v="10"/>
    <n v="12"/>
    <s v="Deal 5"/>
    <x v="0"/>
    <s v="No"/>
    <x v="0"/>
    <s v="Cable"/>
    <x v="0"/>
    <s v="No"/>
    <x v="0"/>
    <s v="No"/>
    <x v="1"/>
    <s v="No"/>
    <s v="No"/>
    <s v="Yes"/>
    <x v="1"/>
    <s v="Yes"/>
    <x v="0"/>
    <n v="45.3"/>
    <n v="196.95"/>
    <n v="0"/>
    <n v="0"/>
    <n v="159.6"/>
    <n v="356.55"/>
    <s v="Churned"/>
    <x v="0"/>
    <s v="Don't know"/>
    <n v="1"/>
    <s v="20-50"/>
    <n v="0"/>
    <x v="0"/>
    <x v="1"/>
  </r>
  <r>
    <s v="66309-JAM"/>
    <x v="1"/>
    <n v="48"/>
    <s v="No"/>
    <x v="16"/>
    <n v="3"/>
    <n v="3"/>
    <s v="Deal 1"/>
    <x v="0"/>
    <s v="Yes"/>
    <x v="0"/>
    <s v="Fiber Optic"/>
    <x v="0"/>
    <s v="Yes"/>
    <x v="0"/>
    <s v="No"/>
    <x v="1"/>
    <s v="No"/>
    <s v="No"/>
    <s v="Yes"/>
    <x v="0"/>
    <s v="Yes"/>
    <x v="0"/>
    <n v="79.05"/>
    <n v="5552.5"/>
    <n v="0"/>
    <n v="0"/>
    <n v="2935.14"/>
    <n v="8487.64"/>
    <s v="Stayed"/>
    <x v="0"/>
    <s v="other"/>
    <n v="0"/>
    <s v="50-100"/>
    <n v="0"/>
    <x v="0"/>
    <x v="4"/>
  </r>
  <r>
    <s v="53100-GUJ"/>
    <x v="1"/>
    <n v="60"/>
    <s v="Yes"/>
    <x v="6"/>
    <n v="10"/>
    <n v="24"/>
    <s v="Deal 1"/>
    <x v="0"/>
    <s v="No"/>
    <x v="0"/>
    <s v="DSL"/>
    <x v="1"/>
    <s v="No"/>
    <x v="0"/>
    <s v="No"/>
    <x v="0"/>
    <s v="No"/>
    <s v="No"/>
    <s v="Yes"/>
    <x v="2"/>
    <s v="Yes"/>
    <x v="1"/>
    <n v="59.75"/>
    <n v="3996.8"/>
    <n v="0"/>
    <n v="0"/>
    <n v="553.74"/>
    <n v="4550.54"/>
    <s v="Stayed"/>
    <x v="0"/>
    <s v="other"/>
    <n v="0"/>
    <s v="50-100"/>
    <n v="0"/>
    <x v="1"/>
    <x v="0"/>
  </r>
  <r>
    <s v="22506-KAR"/>
    <x v="0"/>
    <n v="23"/>
    <s v="No"/>
    <x v="3"/>
    <n v="7"/>
    <n v="6"/>
    <s v="None"/>
    <x v="0"/>
    <s v="No"/>
    <x v="1"/>
    <s v="No"/>
    <x v="0"/>
    <s v="No"/>
    <x v="0"/>
    <s v="No"/>
    <x v="1"/>
    <s v="No"/>
    <s v="No"/>
    <s v="No"/>
    <x v="2"/>
    <s v="No"/>
    <x v="0"/>
    <n v="19.95"/>
    <n v="1399.35"/>
    <n v="0"/>
    <n v="0"/>
    <n v="495.42"/>
    <n v="1894.77"/>
    <s v="Stayed"/>
    <x v="0"/>
    <s v="other"/>
    <n v="0"/>
    <s v="&lt;20"/>
    <n v="0"/>
    <x v="2"/>
    <x v="3"/>
  </r>
  <r>
    <s v="45778-KAR"/>
    <x v="1"/>
    <n v="41"/>
    <s v="Yes"/>
    <x v="3"/>
    <n v="4"/>
    <n v="12"/>
    <s v="None"/>
    <x v="0"/>
    <s v="Yes"/>
    <x v="1"/>
    <s v="No"/>
    <x v="0"/>
    <s v="No"/>
    <x v="0"/>
    <s v="No"/>
    <x v="1"/>
    <s v="No"/>
    <s v="No"/>
    <s v="No"/>
    <x v="2"/>
    <s v="No"/>
    <x v="1"/>
    <n v="26.45"/>
    <n v="1110.05"/>
    <n v="0"/>
    <n v="0"/>
    <n v="1242.7"/>
    <n v="2352.75"/>
    <s v="Stayed"/>
    <x v="0"/>
    <s v="other"/>
    <n v="0"/>
    <s v="20-50"/>
    <n v="0"/>
    <x v="0"/>
    <x v="1"/>
  </r>
  <r>
    <s v="82353-UTT"/>
    <x v="1"/>
    <n v="19"/>
    <s v="No"/>
    <x v="7"/>
    <n v="9"/>
    <n v="7"/>
    <s v="Deal 1"/>
    <x v="0"/>
    <s v="Yes"/>
    <x v="1"/>
    <s v="No"/>
    <x v="0"/>
    <s v="No"/>
    <x v="0"/>
    <s v="No"/>
    <x v="1"/>
    <s v="No"/>
    <s v="No"/>
    <s v="No"/>
    <x v="2"/>
    <s v="No"/>
    <x v="0"/>
    <n v="24.85"/>
    <n v="1871.85"/>
    <n v="0"/>
    <n v="0"/>
    <n v="955.44"/>
    <n v="2827.29"/>
    <s v="Stayed"/>
    <x v="0"/>
    <s v="other"/>
    <n v="0"/>
    <s v="20-50"/>
    <n v="0"/>
    <x v="3"/>
    <x v="3"/>
  </r>
  <r>
    <s v="99593-UTT"/>
    <x v="1"/>
    <n v="22"/>
    <s v="No"/>
    <x v="7"/>
    <n v="13"/>
    <n v="12"/>
    <s v="Deal 2"/>
    <x v="0"/>
    <s v="No"/>
    <x v="1"/>
    <s v="No"/>
    <x v="0"/>
    <s v="No"/>
    <x v="0"/>
    <s v="No"/>
    <x v="1"/>
    <s v="No"/>
    <s v="No"/>
    <s v="No"/>
    <x v="0"/>
    <s v="No"/>
    <x v="1"/>
    <n v="19.45"/>
    <n v="1336.35"/>
    <n v="0"/>
    <n v="0"/>
    <n v="1580.51"/>
    <n v="2916.86"/>
    <s v="Stayed"/>
    <x v="0"/>
    <s v="other"/>
    <n v="0"/>
    <s v="&lt;20"/>
    <n v="0"/>
    <x v="2"/>
    <x v="1"/>
  </r>
  <r>
    <s v="27736-BIH"/>
    <x v="0"/>
    <n v="43"/>
    <s v="No"/>
    <x v="9"/>
    <n v="5"/>
    <n v="3"/>
    <s v="None"/>
    <x v="1"/>
    <s v="No"/>
    <x v="0"/>
    <s v="DSL"/>
    <x v="1"/>
    <s v="No"/>
    <x v="1"/>
    <s v="Yes"/>
    <x v="1"/>
    <s v="No"/>
    <s v="No"/>
    <s v="Yes"/>
    <x v="2"/>
    <s v="Yes"/>
    <x v="0"/>
    <n v="39.15"/>
    <n v="2692.75"/>
    <n v="0"/>
    <n v="0"/>
    <n v="0"/>
    <n v="2692.75"/>
    <s v="Stayed"/>
    <x v="0"/>
    <s v="other"/>
    <n v="0"/>
    <s v="20-50"/>
    <n v="0"/>
    <x v="0"/>
    <x v="4"/>
  </r>
  <r>
    <s v="83153-KER"/>
    <x v="1"/>
    <n v="76"/>
    <s v="No"/>
    <x v="20"/>
    <n v="4"/>
    <n v="32"/>
    <s v="Deal 5"/>
    <x v="0"/>
    <s v="No"/>
    <x v="0"/>
    <s v="Fiber Optic"/>
    <x v="0"/>
    <s v="Yes"/>
    <x v="0"/>
    <s v="No"/>
    <x v="0"/>
    <s v="No"/>
    <s v="No"/>
    <s v="Yes"/>
    <x v="0"/>
    <s v="Yes"/>
    <x v="1"/>
    <n v="84.7"/>
    <n v="392.5"/>
    <n v="41.2"/>
    <n v="0"/>
    <n v="71.099999999999994"/>
    <n v="422.4"/>
    <s v="Stayed"/>
    <x v="0"/>
    <s v="other"/>
    <n v="0"/>
    <s v="50-100"/>
    <n v="0"/>
    <x v="1"/>
    <x v="0"/>
  </r>
  <r>
    <s v="28901-TEL"/>
    <x v="1"/>
    <n v="63"/>
    <s v="Yes"/>
    <x v="5"/>
    <n v="10"/>
    <n v="34"/>
    <s v="None"/>
    <x v="0"/>
    <s v="Yes"/>
    <x v="0"/>
    <s v="Fiber Optic"/>
    <x v="0"/>
    <s v="No"/>
    <x v="0"/>
    <s v="No"/>
    <x v="0"/>
    <s v="Yes"/>
    <s v="No"/>
    <s v="Yes"/>
    <x v="1"/>
    <s v="Yes"/>
    <x v="1"/>
    <n v="96.4"/>
    <n v="1581.2"/>
    <n v="47.2"/>
    <n v="0"/>
    <n v="513.76"/>
    <n v="2047.76"/>
    <s v="Churned"/>
    <x v="2"/>
    <s v="Poor expertise of phone support"/>
    <n v="1"/>
    <s v="50-100"/>
    <n v="0"/>
    <x v="1"/>
    <x v="0"/>
  </r>
  <r>
    <s v="95836-TEL"/>
    <x v="0"/>
    <n v="21"/>
    <s v="No"/>
    <x v="5"/>
    <n v="2"/>
    <n v="6"/>
    <s v="None"/>
    <x v="0"/>
    <s v="No"/>
    <x v="1"/>
    <s v="No"/>
    <x v="0"/>
    <s v="No"/>
    <x v="0"/>
    <s v="No"/>
    <x v="1"/>
    <s v="No"/>
    <s v="No"/>
    <s v="No"/>
    <x v="1"/>
    <s v="No"/>
    <x v="0"/>
    <n v="21.1"/>
    <n v="385.55"/>
    <n v="0"/>
    <n v="0"/>
    <n v="578.34"/>
    <n v="963.89"/>
    <s v="Stayed"/>
    <x v="0"/>
    <s v="other"/>
    <n v="0"/>
    <s v="20-50"/>
    <n v="0"/>
    <x v="2"/>
    <x v="3"/>
  </r>
  <r>
    <s v="53666-HAR"/>
    <x v="0"/>
    <n v="33"/>
    <s v="No"/>
    <x v="15"/>
    <n v="8"/>
    <n v="24"/>
    <s v="None"/>
    <x v="0"/>
    <s v="No"/>
    <x v="1"/>
    <s v="No"/>
    <x v="0"/>
    <s v="No"/>
    <x v="0"/>
    <s v="No"/>
    <x v="1"/>
    <s v="No"/>
    <s v="No"/>
    <s v="No"/>
    <x v="0"/>
    <s v="No"/>
    <x v="0"/>
    <n v="19.399999999999999"/>
    <n v="997.75"/>
    <n v="0"/>
    <n v="0"/>
    <n v="1919.13"/>
    <n v="2916.88"/>
    <s v="Stayed"/>
    <x v="0"/>
    <s v="other"/>
    <n v="0"/>
    <s v="&lt;20"/>
    <n v="0"/>
    <x v="2"/>
    <x v="0"/>
  </r>
  <r>
    <s v="57681-ODI"/>
    <x v="1"/>
    <n v="77"/>
    <s v="No"/>
    <x v="19"/>
    <n v="10"/>
    <n v="28"/>
    <s v="None"/>
    <x v="0"/>
    <s v="No"/>
    <x v="0"/>
    <s v="DSL"/>
    <x v="1"/>
    <s v="Yes"/>
    <x v="0"/>
    <s v="Yes"/>
    <x v="1"/>
    <s v="No"/>
    <s v="No"/>
    <s v="No"/>
    <x v="2"/>
    <s v="No"/>
    <x v="0"/>
    <n v="59.9"/>
    <n v="287.85000000000002"/>
    <n v="0"/>
    <n v="20"/>
    <n v="219.95"/>
    <n v="527.79999999999995"/>
    <s v="Stayed"/>
    <x v="0"/>
    <s v="other"/>
    <n v="0"/>
    <s v="50-100"/>
    <n v="0"/>
    <x v="1"/>
    <x v="0"/>
  </r>
  <r>
    <s v="88272-PUN"/>
    <x v="1"/>
    <n v="50"/>
    <s v="Yes"/>
    <x v="13"/>
    <n v="2"/>
    <n v="17"/>
    <s v="Deal 4"/>
    <x v="0"/>
    <s v="Yes"/>
    <x v="0"/>
    <s v="DSL"/>
    <x v="1"/>
    <s v="No"/>
    <x v="0"/>
    <s v="No"/>
    <x v="0"/>
    <s v="No"/>
    <s v="No"/>
    <s v="Yes"/>
    <x v="1"/>
    <s v="Yes"/>
    <x v="1"/>
    <n v="64.7"/>
    <n v="941"/>
    <n v="0"/>
    <n v="0"/>
    <n v="285.60000000000002"/>
    <n v="1226.5999999999999"/>
    <s v="Churned"/>
    <x v="1"/>
    <s v="Competitor offered more data"/>
    <n v="1"/>
    <s v="50-100"/>
    <n v="0"/>
    <x v="1"/>
    <x v="1"/>
  </r>
  <r>
    <s v="37529-MAH"/>
    <x v="1"/>
    <n v="72"/>
    <s v="No"/>
    <x v="1"/>
    <n v="6"/>
    <n v="4"/>
    <s v="None"/>
    <x v="0"/>
    <s v="Yes"/>
    <x v="0"/>
    <s v="Fiber Optic"/>
    <x v="0"/>
    <s v="No"/>
    <x v="0"/>
    <s v="No"/>
    <x v="1"/>
    <s v="No"/>
    <s v="No"/>
    <s v="Yes"/>
    <x v="1"/>
    <s v="Yes"/>
    <x v="1"/>
    <n v="77"/>
    <n v="237.75"/>
    <n v="0"/>
    <n v="0"/>
    <n v="145.02000000000001"/>
    <n v="382.77"/>
    <s v="Churned"/>
    <x v="1"/>
    <s v="Competitor had better devices"/>
    <n v="1"/>
    <s v="50-100"/>
    <n v="0"/>
    <x v="1"/>
    <x v="4"/>
  </r>
  <r>
    <s v="69827-HAR"/>
    <x v="0"/>
    <n v="54"/>
    <s v="No"/>
    <x v="15"/>
    <n v="6"/>
    <n v="9"/>
    <s v="Deal 2"/>
    <x v="0"/>
    <s v="Yes"/>
    <x v="0"/>
    <s v="DSL"/>
    <x v="0"/>
    <s v="Yes"/>
    <x v="0"/>
    <s v="No"/>
    <x v="1"/>
    <s v="No"/>
    <s v="No"/>
    <s v="Yes"/>
    <x v="0"/>
    <s v="Yes"/>
    <x v="1"/>
    <n v="53.85"/>
    <n v="3399.85"/>
    <n v="0"/>
    <n v="0"/>
    <n v="1092.48"/>
    <n v="4492.33"/>
    <s v="Stayed"/>
    <x v="0"/>
    <s v="other"/>
    <n v="0"/>
    <s v="50-100"/>
    <n v="0"/>
    <x v="1"/>
    <x v="3"/>
  </r>
  <r>
    <s v="34330-TAM"/>
    <x v="0"/>
    <n v="39"/>
    <s v="No"/>
    <x v="4"/>
    <n v="15"/>
    <n v="11"/>
    <s v="None"/>
    <x v="1"/>
    <s v="No"/>
    <x v="0"/>
    <s v="Cable"/>
    <x v="1"/>
    <s v="No"/>
    <x v="0"/>
    <s v="Yes"/>
    <x v="1"/>
    <s v="No"/>
    <s v="No"/>
    <s v="Yes"/>
    <x v="1"/>
    <s v="No"/>
    <x v="0"/>
    <n v="34.65"/>
    <n v="246.6"/>
    <n v="0"/>
    <n v="0"/>
    <n v="0"/>
    <n v="246.6"/>
    <s v="Stayed"/>
    <x v="0"/>
    <s v="other"/>
    <n v="0"/>
    <s v="20-50"/>
    <n v="0"/>
    <x v="0"/>
    <x v="3"/>
  </r>
  <r>
    <s v="39400-UTT"/>
    <x v="1"/>
    <n v="32"/>
    <s v="No"/>
    <x v="7"/>
    <n v="10"/>
    <n v="5"/>
    <s v="None"/>
    <x v="1"/>
    <s v="No"/>
    <x v="0"/>
    <s v="DSL"/>
    <x v="0"/>
    <s v="No"/>
    <x v="0"/>
    <s v="No"/>
    <x v="1"/>
    <s v="No"/>
    <s v="Yes"/>
    <s v="Yes"/>
    <x v="1"/>
    <s v="No"/>
    <x v="2"/>
    <n v="25.2"/>
    <n v="25.2"/>
    <n v="0"/>
    <n v="0"/>
    <n v="0"/>
    <n v="25.2"/>
    <s v="Churned"/>
    <x v="0"/>
    <s v="Don't know"/>
    <n v="1"/>
    <s v="20-50"/>
    <n v="0"/>
    <x v="2"/>
    <x v="4"/>
  </r>
  <r>
    <s v="84563-WES"/>
    <x v="1"/>
    <n v="65"/>
    <s v="Yes"/>
    <x v="2"/>
    <n v="5"/>
    <n v="34"/>
    <s v="None"/>
    <x v="0"/>
    <s v="Yes"/>
    <x v="0"/>
    <s v="Fiber Optic"/>
    <x v="1"/>
    <s v="Yes"/>
    <x v="1"/>
    <s v="Yes"/>
    <x v="0"/>
    <s v="Yes"/>
    <s v="No"/>
    <s v="Yes"/>
    <x v="2"/>
    <s v="Yes"/>
    <x v="1"/>
    <n v="116.05"/>
    <n v="6925.9"/>
    <n v="0"/>
    <n v="0"/>
    <n v="243.6"/>
    <n v="7169.5"/>
    <s v="Stayed"/>
    <x v="0"/>
    <s v="other"/>
    <n v="0"/>
    <s v="&gt;100"/>
    <n v="0"/>
    <x v="1"/>
    <x v="0"/>
  </r>
  <r>
    <s v="29093-ASS"/>
    <x v="0"/>
    <n v="57"/>
    <s v="Yes"/>
    <x v="17"/>
    <n v="6"/>
    <n v="6"/>
    <s v="None"/>
    <x v="0"/>
    <s v="No"/>
    <x v="1"/>
    <s v="No"/>
    <x v="0"/>
    <s v="No"/>
    <x v="0"/>
    <s v="No"/>
    <x v="1"/>
    <s v="No"/>
    <s v="No"/>
    <s v="No"/>
    <x v="1"/>
    <s v="Yes"/>
    <x v="2"/>
    <n v="20.45"/>
    <n v="20.45"/>
    <n v="0"/>
    <n v="0"/>
    <n v="11.61"/>
    <n v="32.06"/>
    <s v="Joined"/>
    <x v="0"/>
    <s v="other"/>
    <n v="0"/>
    <s v="20-50"/>
    <n v="1"/>
    <x v="1"/>
    <x v="3"/>
  </r>
  <r>
    <s v="69142-UTT"/>
    <x v="0"/>
    <n v="61"/>
    <s v="Yes"/>
    <x v="7"/>
    <n v="11"/>
    <n v="27"/>
    <s v="None"/>
    <x v="1"/>
    <s v="No"/>
    <x v="0"/>
    <s v="DSL"/>
    <x v="0"/>
    <s v="No"/>
    <x v="0"/>
    <s v="No"/>
    <x v="1"/>
    <s v="No"/>
    <s v="No"/>
    <s v="Yes"/>
    <x v="1"/>
    <s v="Yes"/>
    <x v="0"/>
    <n v="24.45"/>
    <n v="47.5"/>
    <n v="0"/>
    <n v="0"/>
    <n v="0"/>
    <n v="47.5"/>
    <s v="Churned"/>
    <x v="1"/>
    <s v="Competitor offered more data"/>
    <n v="1"/>
    <s v="20-50"/>
    <n v="0"/>
    <x v="1"/>
    <x v="0"/>
  </r>
  <r>
    <s v="61871-MAD"/>
    <x v="1"/>
    <n v="41"/>
    <s v="No"/>
    <x v="11"/>
    <n v="15"/>
    <n v="27"/>
    <s v="None"/>
    <x v="0"/>
    <s v="Yes"/>
    <x v="0"/>
    <s v="Cable"/>
    <x v="0"/>
    <s v="Yes"/>
    <x v="0"/>
    <s v="Yes"/>
    <x v="1"/>
    <s v="Yes"/>
    <s v="Yes"/>
    <s v="Yes"/>
    <x v="1"/>
    <s v="Yes"/>
    <x v="0"/>
    <n v="68.900000000000006"/>
    <n v="1370.35"/>
    <n v="0"/>
    <n v="0"/>
    <n v="455"/>
    <n v="1825.35"/>
    <s v="Stayed"/>
    <x v="0"/>
    <s v="other"/>
    <n v="0"/>
    <s v="50-100"/>
    <n v="0"/>
    <x v="0"/>
    <x v="0"/>
  </r>
  <r>
    <s v="41202-UTT"/>
    <x v="1"/>
    <n v="48"/>
    <s v="No"/>
    <x v="7"/>
    <n v="7"/>
    <n v="31"/>
    <s v="Deal 1"/>
    <x v="0"/>
    <s v="Yes"/>
    <x v="0"/>
    <s v="Fiber Optic"/>
    <x v="1"/>
    <s v="Yes"/>
    <x v="1"/>
    <s v="Yes"/>
    <x v="0"/>
    <s v="Yes"/>
    <s v="Yes"/>
    <s v="Yes"/>
    <x v="2"/>
    <s v="Yes"/>
    <x v="1"/>
    <n v="115.55"/>
    <n v="8425.2999999999993"/>
    <n v="0"/>
    <n v="0"/>
    <n v="3443.04"/>
    <n v="11868.34"/>
    <s v="Stayed"/>
    <x v="0"/>
    <s v="other"/>
    <n v="0"/>
    <s v="&gt;100"/>
    <n v="0"/>
    <x v="0"/>
    <x v="0"/>
  </r>
  <r>
    <s v="21015-TEL"/>
    <x v="1"/>
    <n v="40"/>
    <s v="No"/>
    <x v="5"/>
    <n v="7"/>
    <n v="17"/>
    <s v="None"/>
    <x v="0"/>
    <s v="Yes"/>
    <x v="0"/>
    <s v="Fiber Optic"/>
    <x v="1"/>
    <s v="Yes"/>
    <x v="1"/>
    <s v="Yes"/>
    <x v="1"/>
    <s v="Yes"/>
    <s v="Yes"/>
    <s v="Yes"/>
    <x v="2"/>
    <s v="No"/>
    <x v="0"/>
    <n v="107.45"/>
    <n v="7658.3"/>
    <n v="0"/>
    <n v="0"/>
    <n v="1288.08"/>
    <n v="8946.3799999999992"/>
    <s v="Stayed"/>
    <x v="0"/>
    <s v="other"/>
    <n v="0"/>
    <s v="&gt;100"/>
    <n v="0"/>
    <x v="0"/>
    <x v="1"/>
  </r>
  <r>
    <s v="48059-AND"/>
    <x v="0"/>
    <n v="50"/>
    <s v="Yes"/>
    <x v="10"/>
    <n v="15"/>
    <n v="15"/>
    <s v="None"/>
    <x v="0"/>
    <s v="No"/>
    <x v="0"/>
    <s v="Fiber Optic"/>
    <x v="0"/>
    <s v="No"/>
    <x v="1"/>
    <s v="Yes"/>
    <x v="1"/>
    <s v="Yes"/>
    <s v="Yes"/>
    <s v="Yes"/>
    <x v="1"/>
    <s v="Yes"/>
    <x v="1"/>
    <n v="90.4"/>
    <n v="356.65"/>
    <n v="0"/>
    <n v="0"/>
    <n v="127.68"/>
    <n v="484.33"/>
    <s v="Stayed"/>
    <x v="0"/>
    <s v="other"/>
    <n v="0"/>
    <s v="50-100"/>
    <n v="0"/>
    <x v="1"/>
    <x v="1"/>
  </r>
  <r>
    <s v="83817-UTT"/>
    <x v="0"/>
    <n v="48"/>
    <s v="No"/>
    <x v="7"/>
    <n v="8"/>
    <n v="18"/>
    <s v="None"/>
    <x v="0"/>
    <s v="No"/>
    <x v="1"/>
    <s v="No"/>
    <x v="0"/>
    <s v="No"/>
    <x v="0"/>
    <s v="No"/>
    <x v="1"/>
    <s v="No"/>
    <s v="No"/>
    <s v="No"/>
    <x v="1"/>
    <s v="Yes"/>
    <x v="2"/>
    <n v="21.05"/>
    <n v="21.05"/>
    <n v="0"/>
    <n v="0"/>
    <n v="10.14"/>
    <n v="31.19"/>
    <s v="Joined"/>
    <x v="0"/>
    <s v="other"/>
    <n v="0"/>
    <s v="20-50"/>
    <n v="1"/>
    <x v="0"/>
    <x v="2"/>
  </r>
  <r>
    <s v="39322-UTT"/>
    <x v="1"/>
    <n v="44"/>
    <s v="No"/>
    <x v="7"/>
    <n v="12"/>
    <n v="33"/>
    <s v="None"/>
    <x v="0"/>
    <s v="No"/>
    <x v="0"/>
    <s v="Fiber Optic"/>
    <x v="1"/>
    <s v="No"/>
    <x v="1"/>
    <s v="Yes"/>
    <x v="0"/>
    <s v="Yes"/>
    <s v="Yes"/>
    <s v="No"/>
    <x v="0"/>
    <s v="Yes"/>
    <x v="1"/>
    <n v="103.75"/>
    <n v="3361.05"/>
    <n v="0"/>
    <n v="100"/>
    <n v="516.78"/>
    <n v="3977.83"/>
    <s v="Churned"/>
    <x v="4"/>
    <s v="Attitude of service provider"/>
    <n v="1"/>
    <s v="&gt;100"/>
    <n v="0"/>
    <x v="0"/>
    <x v="0"/>
  </r>
  <r>
    <s v="68968-HAR"/>
    <x v="0"/>
    <n v="49"/>
    <s v="Yes"/>
    <x v="15"/>
    <n v="14"/>
    <n v="29"/>
    <s v="Deal 2"/>
    <x v="0"/>
    <s v="Yes"/>
    <x v="0"/>
    <s v="Fiber Optic"/>
    <x v="1"/>
    <s v="Yes"/>
    <x v="1"/>
    <s v="No"/>
    <x v="1"/>
    <s v="No"/>
    <s v="No"/>
    <s v="Yes"/>
    <x v="0"/>
    <s v="Yes"/>
    <x v="1"/>
    <n v="93.15"/>
    <n v="5253.95"/>
    <n v="0"/>
    <n v="0"/>
    <n v="2258.48"/>
    <n v="7512.43"/>
    <s v="Stayed"/>
    <x v="0"/>
    <s v="other"/>
    <n v="0"/>
    <s v="50-100"/>
    <n v="0"/>
    <x v="0"/>
    <x v="0"/>
  </r>
  <r>
    <s v="33601-UTT"/>
    <x v="0"/>
    <n v="29"/>
    <s v="No"/>
    <x v="7"/>
    <n v="2"/>
    <n v="34"/>
    <s v="Deal 5"/>
    <x v="0"/>
    <s v="No"/>
    <x v="0"/>
    <s v="Fiber Optic"/>
    <x v="0"/>
    <s v="No"/>
    <x v="0"/>
    <s v="No"/>
    <x v="1"/>
    <s v="No"/>
    <s v="No"/>
    <s v="Yes"/>
    <x v="1"/>
    <s v="Yes"/>
    <x v="1"/>
    <n v="70.5"/>
    <n v="597.9"/>
    <n v="0"/>
    <n v="0"/>
    <n v="366.39"/>
    <n v="964.29"/>
    <s v="Stayed"/>
    <x v="0"/>
    <s v="other"/>
    <n v="0"/>
    <s v="50-100"/>
    <n v="0"/>
    <x v="2"/>
    <x v="0"/>
  </r>
  <r>
    <s v="67293-JAM"/>
    <x v="1"/>
    <n v="62"/>
    <s v="No"/>
    <x v="16"/>
    <n v="14"/>
    <n v="11"/>
    <s v="Deal 4"/>
    <x v="0"/>
    <s v="No"/>
    <x v="0"/>
    <s v="Fiber Optic"/>
    <x v="0"/>
    <s v="No"/>
    <x v="1"/>
    <s v="No"/>
    <x v="0"/>
    <s v="Yes"/>
    <s v="Yes"/>
    <s v="Yes"/>
    <x v="0"/>
    <s v="No"/>
    <x v="1"/>
    <n v="95.7"/>
    <n v="1184"/>
    <n v="0"/>
    <n v="0"/>
    <n v="588"/>
    <n v="1772"/>
    <s v="Stayed"/>
    <x v="0"/>
    <s v="other"/>
    <n v="0"/>
    <s v="50-100"/>
    <n v="0"/>
    <x v="1"/>
    <x v="3"/>
  </r>
  <r>
    <s v="32391-HAR"/>
    <x v="1"/>
    <n v="75"/>
    <s v="No"/>
    <x v="15"/>
    <n v="13"/>
    <n v="36"/>
    <s v="Deal 2"/>
    <x v="0"/>
    <s v="Yes"/>
    <x v="0"/>
    <s v="Fiber Optic"/>
    <x v="0"/>
    <s v="No"/>
    <x v="1"/>
    <s v="No"/>
    <x v="0"/>
    <s v="Yes"/>
    <s v="No"/>
    <s v="Yes"/>
    <x v="1"/>
    <s v="Yes"/>
    <x v="1"/>
    <n v="97.8"/>
    <n v="4913.3"/>
    <n v="0"/>
    <n v="0"/>
    <n v="993.99"/>
    <n v="5907.29"/>
    <s v="Churned"/>
    <x v="3"/>
    <s v="Long distance charges"/>
    <n v="1"/>
    <s v="50-100"/>
    <n v="0"/>
    <x v="1"/>
    <x v="0"/>
  </r>
  <r>
    <s v="66343-TEL"/>
    <x v="1"/>
    <n v="42"/>
    <s v="No"/>
    <x v="5"/>
    <n v="8"/>
    <n v="30"/>
    <s v="Deal 5"/>
    <x v="0"/>
    <s v="No"/>
    <x v="0"/>
    <s v="Cable"/>
    <x v="0"/>
    <s v="No"/>
    <x v="1"/>
    <s v="No"/>
    <x v="1"/>
    <s v="No"/>
    <s v="No"/>
    <s v="Yes"/>
    <x v="1"/>
    <s v="Yes"/>
    <x v="2"/>
    <n v="50.45"/>
    <n v="50.45"/>
    <n v="0"/>
    <n v="0"/>
    <n v="23.7"/>
    <n v="74.150000000000006"/>
    <s v="Churned"/>
    <x v="2"/>
    <s v="Network reliability"/>
    <n v="1"/>
    <s v="50-100"/>
    <n v="0"/>
    <x v="0"/>
    <x v="0"/>
  </r>
  <r>
    <s v="76341-BIH"/>
    <x v="1"/>
    <n v="32"/>
    <s v="Yes"/>
    <x v="9"/>
    <n v="15"/>
    <n v="16"/>
    <s v="None"/>
    <x v="0"/>
    <s v="No"/>
    <x v="1"/>
    <s v="No"/>
    <x v="0"/>
    <s v="No"/>
    <x v="0"/>
    <s v="No"/>
    <x v="1"/>
    <s v="No"/>
    <s v="No"/>
    <s v="No"/>
    <x v="2"/>
    <s v="No"/>
    <x v="0"/>
    <n v="19.850000000000001"/>
    <n v="1328.35"/>
    <n v="33.29"/>
    <n v="0"/>
    <n v="2863.7"/>
    <n v="4158.76"/>
    <s v="Stayed"/>
    <x v="0"/>
    <s v="other"/>
    <n v="0"/>
    <s v="&lt;20"/>
    <n v="0"/>
    <x v="2"/>
    <x v="1"/>
  </r>
  <r>
    <s v="38452-MAH"/>
    <x v="1"/>
    <n v="34"/>
    <s v="No"/>
    <x v="1"/>
    <n v="6"/>
    <n v="14"/>
    <s v="Deal 5"/>
    <x v="0"/>
    <s v="No"/>
    <x v="0"/>
    <s v="DSL"/>
    <x v="1"/>
    <s v="No"/>
    <x v="0"/>
    <s v="No"/>
    <x v="1"/>
    <s v="No"/>
    <s v="No"/>
    <s v="Yes"/>
    <x v="1"/>
    <s v="No"/>
    <x v="1"/>
    <n v="47.95"/>
    <n v="47.95"/>
    <n v="0"/>
    <n v="0"/>
    <n v="46.23"/>
    <n v="94.18"/>
    <s v="Joined"/>
    <x v="0"/>
    <s v="other"/>
    <n v="0"/>
    <s v="20-50"/>
    <n v="1"/>
    <x v="2"/>
    <x v="1"/>
  </r>
  <r>
    <s v="91510-ASS"/>
    <x v="1"/>
    <n v="67"/>
    <s v="No"/>
    <x v="17"/>
    <n v="9"/>
    <n v="7"/>
    <s v="None"/>
    <x v="0"/>
    <s v="Yes"/>
    <x v="0"/>
    <s v="Fiber Optic"/>
    <x v="0"/>
    <s v="No"/>
    <x v="0"/>
    <s v="No"/>
    <x v="0"/>
    <s v="Yes"/>
    <s v="No"/>
    <s v="Yes"/>
    <x v="1"/>
    <s v="Yes"/>
    <x v="1"/>
    <n v="93.2"/>
    <n v="2931"/>
    <n v="17.88"/>
    <n v="0"/>
    <n v="1079.68"/>
    <n v="3992.8"/>
    <s v="Churned"/>
    <x v="1"/>
    <s v="Competitor made better offer"/>
    <n v="1"/>
    <s v="50-100"/>
    <n v="0"/>
    <x v="1"/>
    <x v="3"/>
  </r>
  <r>
    <s v="35527-TAM"/>
    <x v="1"/>
    <n v="18"/>
    <s v="Yes"/>
    <x v="4"/>
    <n v="2"/>
    <n v="12"/>
    <s v="Deal 3"/>
    <x v="1"/>
    <s v="No"/>
    <x v="0"/>
    <s v="DSL"/>
    <x v="1"/>
    <s v="Yes"/>
    <x v="0"/>
    <s v="Yes"/>
    <x v="1"/>
    <s v="No"/>
    <s v="No"/>
    <s v="Yes"/>
    <x v="0"/>
    <s v="No"/>
    <x v="1"/>
    <n v="41.15"/>
    <n v="1700.9"/>
    <n v="0"/>
    <n v="0"/>
    <n v="0"/>
    <n v="1700.9"/>
    <s v="Stayed"/>
    <x v="0"/>
    <s v="other"/>
    <n v="0"/>
    <s v="20-50"/>
    <n v="0"/>
    <x v="3"/>
    <x v="1"/>
  </r>
  <r>
    <s v="72562-TAM"/>
    <x v="1"/>
    <n v="49"/>
    <s v="Yes"/>
    <x v="4"/>
    <n v="1"/>
    <n v="21"/>
    <s v="Deal 2"/>
    <x v="0"/>
    <s v="Yes"/>
    <x v="1"/>
    <s v="No"/>
    <x v="0"/>
    <s v="No"/>
    <x v="0"/>
    <s v="No"/>
    <x v="1"/>
    <s v="No"/>
    <s v="No"/>
    <s v="No"/>
    <x v="2"/>
    <s v="Yes"/>
    <x v="1"/>
    <n v="24.65"/>
    <n v="1138.8"/>
    <n v="0"/>
    <n v="0"/>
    <n v="904.95"/>
    <n v="2043.75"/>
    <s v="Stayed"/>
    <x v="0"/>
    <s v="other"/>
    <n v="0"/>
    <s v="20-50"/>
    <n v="0"/>
    <x v="0"/>
    <x v="2"/>
  </r>
  <r>
    <s v="64546-HAR"/>
    <x v="0"/>
    <n v="58"/>
    <s v="Yes"/>
    <x v="15"/>
    <n v="2"/>
    <n v="22"/>
    <s v="Deal 4"/>
    <x v="0"/>
    <s v="No"/>
    <x v="0"/>
    <s v="Cable"/>
    <x v="0"/>
    <s v="No"/>
    <x v="1"/>
    <s v="Yes"/>
    <x v="1"/>
    <s v="No"/>
    <s v="No"/>
    <s v="No"/>
    <x v="1"/>
    <s v="Yes"/>
    <x v="0"/>
    <n v="55"/>
    <n v="1046.5"/>
    <n v="0"/>
    <n v="30"/>
    <n v="81.7"/>
    <n v="1158.2"/>
    <s v="Churned"/>
    <x v="1"/>
    <s v="Competitor offered more data"/>
    <n v="1"/>
    <s v="50-100"/>
    <n v="0"/>
    <x v="1"/>
    <x v="2"/>
  </r>
  <r>
    <s v="89597-MAH"/>
    <x v="1"/>
    <n v="63"/>
    <s v="Yes"/>
    <x v="1"/>
    <n v="5"/>
    <n v="3"/>
    <s v="None"/>
    <x v="0"/>
    <s v="No"/>
    <x v="0"/>
    <s v="Fiber Optic"/>
    <x v="0"/>
    <s v="No"/>
    <x v="0"/>
    <s v="Yes"/>
    <x v="0"/>
    <s v="Yes"/>
    <s v="Yes"/>
    <s v="Yes"/>
    <x v="0"/>
    <s v="Yes"/>
    <x v="1"/>
    <n v="94.4"/>
    <n v="2638.1"/>
    <n v="0"/>
    <n v="0"/>
    <n v="80.099999999999994"/>
    <n v="2718.2"/>
    <s v="Stayed"/>
    <x v="0"/>
    <s v="other"/>
    <n v="0"/>
    <s v="50-100"/>
    <n v="0"/>
    <x v="1"/>
    <x v="4"/>
  </r>
  <r>
    <s v="36502-TEL"/>
    <x v="1"/>
    <n v="60"/>
    <s v="No"/>
    <x v="5"/>
    <n v="1"/>
    <n v="33"/>
    <s v="None"/>
    <x v="0"/>
    <s v="No"/>
    <x v="1"/>
    <s v="No"/>
    <x v="0"/>
    <s v="No"/>
    <x v="0"/>
    <s v="No"/>
    <x v="1"/>
    <s v="No"/>
    <s v="No"/>
    <s v="No"/>
    <x v="1"/>
    <s v="Yes"/>
    <x v="0"/>
    <n v="19.399999999999999"/>
    <n v="168.65"/>
    <n v="0"/>
    <n v="0"/>
    <n v="64.33"/>
    <n v="232.98"/>
    <s v="Stayed"/>
    <x v="0"/>
    <s v="other"/>
    <n v="0"/>
    <s v="&lt;20"/>
    <n v="0"/>
    <x v="1"/>
    <x v="0"/>
  </r>
  <r>
    <s v="59258-ODI"/>
    <x v="1"/>
    <n v="37"/>
    <s v="Yes"/>
    <x v="19"/>
    <n v="14"/>
    <n v="35"/>
    <s v="None"/>
    <x v="0"/>
    <s v="Yes"/>
    <x v="0"/>
    <s v="DSL"/>
    <x v="1"/>
    <s v="No"/>
    <x v="1"/>
    <s v="Yes"/>
    <x v="0"/>
    <s v="No"/>
    <s v="No"/>
    <s v="Yes"/>
    <x v="2"/>
    <s v="Yes"/>
    <x v="0"/>
    <n v="76.45"/>
    <n v="4519.5"/>
    <n v="30.22"/>
    <n v="0"/>
    <n v="782.93"/>
    <n v="5272.21"/>
    <s v="Stayed"/>
    <x v="0"/>
    <s v="other"/>
    <n v="0"/>
    <s v="50-100"/>
    <n v="0"/>
    <x v="0"/>
    <x v="0"/>
  </r>
  <r>
    <s v="44718-JAM"/>
    <x v="0"/>
    <n v="52"/>
    <s v="Yes"/>
    <x v="16"/>
    <n v="15"/>
    <n v="18"/>
    <s v="None"/>
    <x v="0"/>
    <s v="No"/>
    <x v="1"/>
    <s v="No"/>
    <x v="0"/>
    <s v="No"/>
    <x v="0"/>
    <s v="No"/>
    <x v="1"/>
    <s v="No"/>
    <s v="No"/>
    <s v="No"/>
    <x v="1"/>
    <s v="Yes"/>
    <x v="2"/>
    <n v="20.2"/>
    <n v="20.2"/>
    <n v="0"/>
    <n v="0"/>
    <n v="13.27"/>
    <n v="33.47"/>
    <s v="Churned"/>
    <x v="3"/>
    <s v="Long distance charges"/>
    <n v="1"/>
    <s v="20-50"/>
    <n v="0"/>
    <x v="1"/>
    <x v="2"/>
  </r>
  <r>
    <s v="76233-BIH"/>
    <x v="1"/>
    <n v="78"/>
    <s v="Yes"/>
    <x v="9"/>
    <n v="6"/>
    <n v="9"/>
    <s v="Deal 5"/>
    <x v="0"/>
    <s v="No"/>
    <x v="0"/>
    <s v="Fiber Optic"/>
    <x v="0"/>
    <s v="No"/>
    <x v="0"/>
    <s v="No"/>
    <x v="1"/>
    <s v="No"/>
    <s v="No"/>
    <s v="No"/>
    <x v="2"/>
    <s v="Yes"/>
    <x v="0"/>
    <n v="70.599999999999994"/>
    <n v="70.599999999999994"/>
    <n v="0"/>
    <n v="30"/>
    <n v="32.61"/>
    <n v="133.21"/>
    <s v="Joined"/>
    <x v="0"/>
    <s v="other"/>
    <n v="0"/>
    <s v="50-100"/>
    <n v="1"/>
    <x v="1"/>
    <x v="3"/>
  </r>
  <r>
    <s v="89478-UTT"/>
    <x v="0"/>
    <n v="35"/>
    <s v="No"/>
    <x v="7"/>
    <n v="15"/>
    <n v="35"/>
    <s v="None"/>
    <x v="0"/>
    <s v="Yes"/>
    <x v="0"/>
    <s v="Fiber Optic"/>
    <x v="0"/>
    <s v="Yes"/>
    <x v="1"/>
    <s v="Yes"/>
    <x v="0"/>
    <s v="Yes"/>
    <s v="Yes"/>
    <s v="Yes"/>
    <x v="2"/>
    <s v="Yes"/>
    <x v="1"/>
    <n v="110.45"/>
    <n v="7982.5"/>
    <n v="0"/>
    <n v="0"/>
    <n v="3328.56"/>
    <n v="11311.06"/>
    <s v="Stayed"/>
    <x v="0"/>
    <s v="other"/>
    <n v="0"/>
    <s v="&gt;100"/>
    <n v="0"/>
    <x v="0"/>
    <x v="0"/>
  </r>
  <r>
    <s v="58707-KAR"/>
    <x v="1"/>
    <n v="22"/>
    <s v="Yes"/>
    <x v="3"/>
    <n v="13"/>
    <n v="1"/>
    <s v="Deal 1"/>
    <x v="0"/>
    <s v="Yes"/>
    <x v="0"/>
    <s v="DSL"/>
    <x v="1"/>
    <s v="No"/>
    <x v="0"/>
    <s v="No"/>
    <x v="0"/>
    <s v="Yes"/>
    <s v="Yes"/>
    <s v="Yes"/>
    <x v="2"/>
    <s v="Yes"/>
    <x v="1"/>
    <n v="75.5"/>
    <n v="5229.45"/>
    <n v="0"/>
    <n v="0"/>
    <n v="91.12"/>
    <n v="5320.57"/>
    <s v="Stayed"/>
    <x v="0"/>
    <s v="other"/>
    <n v="0"/>
    <s v="50-100"/>
    <n v="0"/>
    <x v="2"/>
    <x v="4"/>
  </r>
  <r>
    <s v="85445-HAR"/>
    <x v="0"/>
    <n v="60"/>
    <s v="No"/>
    <x v="15"/>
    <n v="0"/>
    <n v="26"/>
    <s v="Deal 2"/>
    <x v="0"/>
    <s v="No"/>
    <x v="0"/>
    <s v="DSL"/>
    <x v="0"/>
    <s v="Yes"/>
    <x v="1"/>
    <s v="No"/>
    <x v="0"/>
    <s v="Yes"/>
    <s v="Yes"/>
    <s v="Yes"/>
    <x v="2"/>
    <s v="No"/>
    <x v="1"/>
    <n v="73.599999999999994"/>
    <n v="3522.65"/>
    <n v="0"/>
    <n v="0"/>
    <n v="664.58"/>
    <n v="4187.2299999999996"/>
    <s v="Stayed"/>
    <x v="0"/>
    <s v="other"/>
    <n v="0"/>
    <s v="50-100"/>
    <n v="0"/>
    <x v="1"/>
    <x v="0"/>
  </r>
  <r>
    <s v="92735-AND"/>
    <x v="1"/>
    <n v="57"/>
    <s v="No"/>
    <x v="10"/>
    <n v="15"/>
    <n v="21"/>
    <s v="None"/>
    <x v="0"/>
    <s v="No"/>
    <x v="0"/>
    <s v="DSL"/>
    <x v="0"/>
    <s v="No"/>
    <x v="0"/>
    <s v="Yes"/>
    <x v="0"/>
    <s v="No"/>
    <s v="No"/>
    <s v="No"/>
    <x v="1"/>
    <s v="Yes"/>
    <x v="1"/>
    <n v="61.3"/>
    <n v="249.4"/>
    <n v="0"/>
    <n v="10"/>
    <n v="150.80000000000001"/>
    <n v="410.2"/>
    <s v="Stayed"/>
    <x v="0"/>
    <s v="other"/>
    <n v="0"/>
    <s v="50-100"/>
    <n v="0"/>
    <x v="1"/>
    <x v="2"/>
  </r>
  <r>
    <s v="34591-RAJ"/>
    <x v="1"/>
    <n v="53"/>
    <s v="No"/>
    <x v="8"/>
    <n v="2"/>
    <n v="15"/>
    <s v="None"/>
    <x v="0"/>
    <s v="Yes"/>
    <x v="0"/>
    <s v="Fiber Optic"/>
    <x v="0"/>
    <s v="Yes"/>
    <x v="1"/>
    <s v="No"/>
    <x v="0"/>
    <s v="Yes"/>
    <s v="Yes"/>
    <s v="No"/>
    <x v="1"/>
    <s v="Yes"/>
    <x v="1"/>
    <n v="104.15"/>
    <n v="2494.65"/>
    <n v="0"/>
    <n v="40"/>
    <n v="930.96"/>
    <n v="3465.61"/>
    <s v="Stayed"/>
    <x v="0"/>
    <s v="other"/>
    <n v="0"/>
    <s v="&gt;100"/>
    <n v="0"/>
    <x v="1"/>
    <x v="1"/>
  </r>
  <r>
    <s v="52842-BIH"/>
    <x v="1"/>
    <n v="60"/>
    <s v="No"/>
    <x v="9"/>
    <n v="14"/>
    <n v="35"/>
    <s v="None"/>
    <x v="1"/>
    <s v="No"/>
    <x v="0"/>
    <s v="DSL"/>
    <x v="1"/>
    <s v="No"/>
    <x v="1"/>
    <s v="Yes"/>
    <x v="1"/>
    <s v="Yes"/>
    <s v="Yes"/>
    <s v="Yes"/>
    <x v="0"/>
    <s v="No"/>
    <x v="2"/>
    <n v="50.8"/>
    <n v="463.6"/>
    <n v="0"/>
    <n v="0"/>
    <n v="0"/>
    <n v="463.6"/>
    <s v="Stayed"/>
    <x v="0"/>
    <s v="other"/>
    <n v="0"/>
    <s v="50-100"/>
    <n v="0"/>
    <x v="1"/>
    <x v="0"/>
  </r>
  <r>
    <s v="86919-PUD"/>
    <x v="0"/>
    <n v="37"/>
    <s v="Yes"/>
    <x v="21"/>
    <n v="13"/>
    <n v="31"/>
    <s v="Deal 5"/>
    <x v="0"/>
    <s v="No"/>
    <x v="1"/>
    <s v="No"/>
    <x v="0"/>
    <s v="No"/>
    <x v="0"/>
    <s v="No"/>
    <x v="1"/>
    <s v="No"/>
    <s v="No"/>
    <s v="No"/>
    <x v="2"/>
    <s v="No"/>
    <x v="0"/>
    <n v="19.850000000000001"/>
    <n v="144.15"/>
    <n v="0"/>
    <n v="0"/>
    <n v="246.82"/>
    <n v="390.97"/>
    <s v="Stayed"/>
    <x v="0"/>
    <s v="other"/>
    <n v="0"/>
    <s v="&lt;20"/>
    <n v="0"/>
    <x v="0"/>
    <x v="0"/>
  </r>
  <r>
    <s v="44507-WES"/>
    <x v="1"/>
    <n v="40"/>
    <s v="Yes"/>
    <x v="2"/>
    <n v="9"/>
    <n v="18"/>
    <s v="None"/>
    <x v="1"/>
    <s v="No"/>
    <x v="0"/>
    <s v="Cable"/>
    <x v="1"/>
    <s v="No"/>
    <x v="1"/>
    <s v="Yes"/>
    <x v="0"/>
    <s v="Yes"/>
    <s v="Yes"/>
    <s v="Yes"/>
    <x v="2"/>
    <s v="No"/>
    <x v="0"/>
    <n v="59.95"/>
    <n v="3921.1"/>
    <n v="0"/>
    <n v="0"/>
    <n v="0"/>
    <n v="3921.1"/>
    <s v="Stayed"/>
    <x v="0"/>
    <s v="other"/>
    <n v="0"/>
    <s v="50-100"/>
    <n v="0"/>
    <x v="0"/>
    <x v="2"/>
  </r>
  <r>
    <s v="19889-KAR"/>
    <x v="0"/>
    <n v="32"/>
    <s v="No"/>
    <x v="3"/>
    <n v="7"/>
    <n v="27"/>
    <s v="None"/>
    <x v="0"/>
    <s v="No"/>
    <x v="1"/>
    <s v="No"/>
    <x v="0"/>
    <s v="No"/>
    <x v="0"/>
    <s v="No"/>
    <x v="1"/>
    <s v="No"/>
    <s v="No"/>
    <s v="No"/>
    <x v="1"/>
    <s v="Yes"/>
    <x v="1"/>
    <n v="20.05"/>
    <n v="299.3"/>
    <n v="0"/>
    <n v="0"/>
    <n v="128.66"/>
    <n v="427.96"/>
    <s v="Stayed"/>
    <x v="0"/>
    <s v="other"/>
    <n v="0"/>
    <s v="20-50"/>
    <n v="0"/>
    <x v="2"/>
    <x v="0"/>
  </r>
  <r>
    <s v="43583-GUJ"/>
    <x v="0"/>
    <n v="50"/>
    <s v="No"/>
    <x v="6"/>
    <n v="13"/>
    <n v="28"/>
    <s v="None"/>
    <x v="1"/>
    <s v="No"/>
    <x v="0"/>
    <s v="DSL"/>
    <x v="1"/>
    <s v="No"/>
    <x v="1"/>
    <s v="No"/>
    <x v="0"/>
    <s v="Yes"/>
    <s v="Yes"/>
    <s v="Yes"/>
    <x v="0"/>
    <s v="No"/>
    <x v="0"/>
    <n v="53.15"/>
    <n v="1930.9"/>
    <n v="0"/>
    <n v="0"/>
    <n v="0"/>
    <n v="1930.9"/>
    <s v="Stayed"/>
    <x v="0"/>
    <s v="other"/>
    <n v="0"/>
    <s v="50-100"/>
    <n v="0"/>
    <x v="1"/>
    <x v="0"/>
  </r>
  <r>
    <s v="56107-PUN"/>
    <x v="0"/>
    <n v="31"/>
    <s v="No"/>
    <x v="13"/>
    <n v="6"/>
    <n v="20"/>
    <s v="None"/>
    <x v="1"/>
    <s v="No"/>
    <x v="0"/>
    <s v="Cable"/>
    <x v="0"/>
    <s v="Yes"/>
    <x v="0"/>
    <s v="No"/>
    <x v="0"/>
    <s v="No"/>
    <s v="No"/>
    <s v="Yes"/>
    <x v="0"/>
    <s v="Yes"/>
    <x v="1"/>
    <n v="39.950000000000003"/>
    <n v="1023.75"/>
    <n v="0"/>
    <n v="0"/>
    <n v="0"/>
    <n v="1023.75"/>
    <s v="Stayed"/>
    <x v="0"/>
    <s v="other"/>
    <n v="0"/>
    <s v="20-50"/>
    <n v="0"/>
    <x v="2"/>
    <x v="2"/>
  </r>
  <r>
    <s v="74352-TAM"/>
    <x v="1"/>
    <n v="53"/>
    <s v="No"/>
    <x v="4"/>
    <n v="6"/>
    <n v="24"/>
    <s v="None"/>
    <x v="0"/>
    <s v="No"/>
    <x v="0"/>
    <s v="Fiber Optic"/>
    <x v="0"/>
    <s v="No"/>
    <x v="1"/>
    <s v="No"/>
    <x v="1"/>
    <s v="No"/>
    <s v="No"/>
    <s v="No"/>
    <x v="1"/>
    <s v="Yes"/>
    <x v="1"/>
    <n v="75.150000000000006"/>
    <n v="525"/>
    <n v="0"/>
    <n v="10"/>
    <n v="210.42"/>
    <n v="745.42"/>
    <s v="Stayed"/>
    <x v="0"/>
    <s v="other"/>
    <n v="0"/>
    <s v="50-100"/>
    <n v="0"/>
    <x v="1"/>
    <x v="0"/>
  </r>
  <r>
    <s v="97474-WES"/>
    <x v="1"/>
    <n v="75"/>
    <s v="No"/>
    <x v="2"/>
    <n v="6"/>
    <n v="33"/>
    <s v="None"/>
    <x v="0"/>
    <s v="Yes"/>
    <x v="0"/>
    <s v="Cable"/>
    <x v="0"/>
    <s v="No"/>
    <x v="1"/>
    <s v="Yes"/>
    <x v="0"/>
    <s v="Yes"/>
    <s v="No"/>
    <s v="No"/>
    <x v="0"/>
    <s v="Yes"/>
    <x v="1"/>
    <n v="107.55"/>
    <n v="4533.8999999999996"/>
    <n v="0"/>
    <n v="140"/>
    <n v="595.12"/>
    <n v="5269.02"/>
    <s v="Churned"/>
    <x v="2"/>
    <s v="Service dissatisfaction"/>
    <n v="1"/>
    <s v="&gt;100"/>
    <n v="0"/>
    <x v="1"/>
    <x v="0"/>
  </r>
  <r>
    <s v="24099-KER"/>
    <x v="0"/>
    <n v="41"/>
    <s v="No"/>
    <x v="20"/>
    <n v="7"/>
    <n v="9"/>
    <s v="None"/>
    <x v="0"/>
    <s v="No"/>
    <x v="1"/>
    <s v="No"/>
    <x v="0"/>
    <s v="No"/>
    <x v="0"/>
    <s v="No"/>
    <x v="1"/>
    <s v="No"/>
    <s v="No"/>
    <s v="No"/>
    <x v="0"/>
    <s v="No"/>
    <x v="0"/>
    <n v="20.149999999999999"/>
    <n v="785.75"/>
    <n v="0"/>
    <n v="0"/>
    <n v="1271.69"/>
    <n v="2057.44"/>
    <s v="Stayed"/>
    <x v="0"/>
    <s v="other"/>
    <n v="0"/>
    <s v="20-50"/>
    <n v="0"/>
    <x v="0"/>
    <x v="3"/>
  </r>
  <r>
    <s v="48016-BIH"/>
    <x v="0"/>
    <n v="57"/>
    <s v="No"/>
    <x v="9"/>
    <n v="3"/>
    <n v="4"/>
    <s v="None"/>
    <x v="1"/>
    <s v="No"/>
    <x v="0"/>
    <s v="DSL"/>
    <x v="1"/>
    <s v="Yes"/>
    <x v="0"/>
    <s v="Yes"/>
    <x v="1"/>
    <s v="No"/>
    <s v="No"/>
    <s v="Yes"/>
    <x v="0"/>
    <s v="No"/>
    <x v="1"/>
    <n v="40.65"/>
    <n v="947.4"/>
    <n v="0"/>
    <n v="0"/>
    <n v="0"/>
    <n v="947.4"/>
    <s v="Stayed"/>
    <x v="0"/>
    <s v="other"/>
    <n v="0"/>
    <s v="20-50"/>
    <n v="0"/>
    <x v="1"/>
    <x v="4"/>
  </r>
  <r>
    <s v="37906-UTT"/>
    <x v="1"/>
    <n v="38"/>
    <s v="Yes"/>
    <x v="7"/>
    <n v="9"/>
    <n v="7"/>
    <s v="Deal 2"/>
    <x v="0"/>
    <s v="No"/>
    <x v="0"/>
    <s v="Fiber Optic"/>
    <x v="0"/>
    <s v="No"/>
    <x v="0"/>
    <s v="No"/>
    <x v="1"/>
    <s v="No"/>
    <s v="No"/>
    <s v="Yes"/>
    <x v="1"/>
    <s v="Yes"/>
    <x v="1"/>
    <n v="69.75"/>
    <n v="3557.7"/>
    <n v="0"/>
    <n v="0"/>
    <n v="510.5"/>
    <n v="4068.2"/>
    <s v="Stayed"/>
    <x v="0"/>
    <s v="other"/>
    <n v="0"/>
    <s v="50-100"/>
    <n v="0"/>
    <x v="0"/>
    <x v="3"/>
  </r>
  <r>
    <s v="66552-TAM"/>
    <x v="1"/>
    <n v="49"/>
    <s v="No"/>
    <x v="4"/>
    <n v="10"/>
    <n v="21"/>
    <s v="Deal 5"/>
    <x v="0"/>
    <s v="No"/>
    <x v="1"/>
    <s v="No"/>
    <x v="0"/>
    <s v="No"/>
    <x v="0"/>
    <s v="No"/>
    <x v="1"/>
    <s v="No"/>
    <s v="No"/>
    <s v="No"/>
    <x v="1"/>
    <s v="No"/>
    <x v="2"/>
    <n v="19.649999999999999"/>
    <n v="19.649999999999999"/>
    <n v="0"/>
    <n v="0"/>
    <n v="6.08"/>
    <n v="25.73"/>
    <s v="Churned"/>
    <x v="1"/>
    <s v="Competitor made better offer"/>
    <n v="1"/>
    <s v="&lt;20"/>
    <n v="0"/>
    <x v="0"/>
    <x v="2"/>
  </r>
  <r>
    <s v="95093-KAR"/>
    <x v="1"/>
    <n v="80"/>
    <s v="Yes"/>
    <x v="3"/>
    <n v="15"/>
    <n v="9"/>
    <s v="Deal 3"/>
    <x v="0"/>
    <s v="Yes"/>
    <x v="0"/>
    <s v="Fiber Optic"/>
    <x v="0"/>
    <s v="Yes"/>
    <x v="0"/>
    <s v="Yes"/>
    <x v="0"/>
    <s v="Yes"/>
    <s v="No"/>
    <s v="Yes"/>
    <x v="0"/>
    <s v="Yes"/>
    <x v="1"/>
    <n v="104.65"/>
    <n v="2964"/>
    <n v="0"/>
    <n v="0"/>
    <n v="928.53"/>
    <n v="3892.53"/>
    <s v="Stayed"/>
    <x v="0"/>
    <s v="other"/>
    <n v="0"/>
    <s v="&gt;100"/>
    <n v="0"/>
    <x v="1"/>
    <x v="3"/>
  </r>
  <r>
    <s v="33232-PUN"/>
    <x v="1"/>
    <n v="59"/>
    <s v="Yes"/>
    <x v="13"/>
    <n v="4"/>
    <n v="33"/>
    <s v="None"/>
    <x v="0"/>
    <s v="Yes"/>
    <x v="0"/>
    <s v="Cable"/>
    <x v="1"/>
    <s v="Yes"/>
    <x v="1"/>
    <s v="Yes"/>
    <x v="1"/>
    <s v="No"/>
    <s v="No"/>
    <s v="Yes"/>
    <x v="0"/>
    <s v="Yes"/>
    <x v="0"/>
    <n v="71.099999999999994"/>
    <n v="4299.2"/>
    <n v="0"/>
    <n v="0"/>
    <n v="2455.14"/>
    <n v="6754.34"/>
    <s v="Stayed"/>
    <x v="0"/>
    <s v="other"/>
    <n v="0"/>
    <s v="50-100"/>
    <n v="0"/>
    <x v="1"/>
    <x v="0"/>
  </r>
  <r>
    <s v="95731-HAR"/>
    <x v="0"/>
    <n v="57"/>
    <s v="Yes"/>
    <x v="15"/>
    <n v="13"/>
    <n v="1"/>
    <s v="None"/>
    <x v="0"/>
    <s v="Yes"/>
    <x v="1"/>
    <s v="No"/>
    <x v="0"/>
    <s v="No"/>
    <x v="0"/>
    <s v="No"/>
    <x v="1"/>
    <s v="No"/>
    <s v="No"/>
    <s v="No"/>
    <x v="0"/>
    <s v="No"/>
    <x v="2"/>
    <n v="26.4"/>
    <n v="314.95"/>
    <n v="0"/>
    <n v="0"/>
    <n v="541.79999999999995"/>
    <n v="856.75"/>
    <s v="Stayed"/>
    <x v="0"/>
    <s v="other"/>
    <n v="0"/>
    <s v="20-50"/>
    <n v="0"/>
    <x v="1"/>
    <x v="4"/>
  </r>
  <r>
    <s v="83193-CHH"/>
    <x v="1"/>
    <n v="67"/>
    <s v="No"/>
    <x v="12"/>
    <n v="10"/>
    <n v="26"/>
    <s v="None"/>
    <x v="0"/>
    <s v="Yes"/>
    <x v="0"/>
    <s v="DSL"/>
    <x v="1"/>
    <s v="Yes"/>
    <x v="1"/>
    <s v="Yes"/>
    <x v="1"/>
    <s v="Yes"/>
    <s v="Yes"/>
    <s v="Yes"/>
    <x v="2"/>
    <s v="No"/>
    <x v="1"/>
    <n v="78.45"/>
    <n v="5682.25"/>
    <n v="0"/>
    <n v="0"/>
    <n v="1139.04"/>
    <n v="6821.29"/>
    <s v="Stayed"/>
    <x v="0"/>
    <s v="other"/>
    <n v="0"/>
    <s v="50-100"/>
    <n v="0"/>
    <x v="1"/>
    <x v="0"/>
  </r>
  <r>
    <s v="91344-GUJ"/>
    <x v="1"/>
    <n v="59"/>
    <s v="Yes"/>
    <x v="6"/>
    <n v="0"/>
    <n v="11"/>
    <s v="None"/>
    <x v="0"/>
    <s v="No"/>
    <x v="0"/>
    <s v="Fiber Optic"/>
    <x v="0"/>
    <s v="Yes"/>
    <x v="0"/>
    <s v="No"/>
    <x v="1"/>
    <s v="Yes"/>
    <s v="Yes"/>
    <s v="No"/>
    <x v="1"/>
    <s v="Yes"/>
    <x v="1"/>
    <n v="86.3"/>
    <n v="1180.95"/>
    <n v="0"/>
    <n v="10"/>
    <n v="410.2"/>
    <n v="1601.15"/>
    <s v="Churned"/>
    <x v="4"/>
    <s v="Attitude of service provider"/>
    <n v="1"/>
    <s v="50-100"/>
    <n v="0"/>
    <x v="1"/>
    <x v="3"/>
  </r>
  <r>
    <s v="58100-CHH"/>
    <x v="0"/>
    <n v="74"/>
    <s v="No"/>
    <x v="12"/>
    <n v="10"/>
    <n v="12"/>
    <s v="None"/>
    <x v="0"/>
    <s v="Yes"/>
    <x v="0"/>
    <s v="Fiber Optic"/>
    <x v="0"/>
    <s v="No"/>
    <x v="1"/>
    <s v="No"/>
    <x v="1"/>
    <s v="Yes"/>
    <s v="No"/>
    <s v="Yes"/>
    <x v="1"/>
    <s v="Yes"/>
    <x v="1"/>
    <n v="89.8"/>
    <n v="914.3"/>
    <n v="0"/>
    <n v="0"/>
    <n v="168.8"/>
    <n v="1083.0999999999999"/>
    <s v="Churned"/>
    <x v="1"/>
    <s v="Competitor made better offer"/>
    <n v="1"/>
    <s v="50-100"/>
    <n v="0"/>
    <x v="1"/>
    <x v="1"/>
  </r>
  <r>
    <s v="12390-KAR"/>
    <x v="0"/>
    <n v="24"/>
    <s v="Yes"/>
    <x v="3"/>
    <n v="9"/>
    <n v="12"/>
    <s v="None"/>
    <x v="0"/>
    <s v="Yes"/>
    <x v="0"/>
    <s v="DSL"/>
    <x v="1"/>
    <s v="No"/>
    <x v="1"/>
    <s v="Yes"/>
    <x v="1"/>
    <s v="No"/>
    <s v="No"/>
    <s v="Yes"/>
    <x v="2"/>
    <s v="Yes"/>
    <x v="0"/>
    <n v="66.5"/>
    <n v="4811.6000000000004"/>
    <n v="45.61"/>
    <n v="0"/>
    <n v="438.48"/>
    <n v="5204.47"/>
    <s v="Stayed"/>
    <x v="0"/>
    <s v="other"/>
    <n v="0"/>
    <s v="50-100"/>
    <n v="0"/>
    <x v="2"/>
    <x v="1"/>
  </r>
  <r>
    <s v="42564-HAR"/>
    <x v="1"/>
    <n v="39"/>
    <s v="Yes"/>
    <x v="15"/>
    <n v="12"/>
    <n v="4"/>
    <s v="Deal 5"/>
    <x v="0"/>
    <s v="No"/>
    <x v="0"/>
    <s v="Cable"/>
    <x v="0"/>
    <s v="Yes"/>
    <x v="0"/>
    <s v="No"/>
    <x v="1"/>
    <s v="No"/>
    <s v="No"/>
    <s v="Yes"/>
    <x v="1"/>
    <s v="Yes"/>
    <x v="1"/>
    <n v="50.1"/>
    <n v="484.05"/>
    <n v="0"/>
    <n v="0"/>
    <n v="248.76"/>
    <n v="732.81"/>
    <s v="Stayed"/>
    <x v="0"/>
    <s v="other"/>
    <n v="0"/>
    <s v="50-100"/>
    <n v="0"/>
    <x v="0"/>
    <x v="4"/>
  </r>
  <r>
    <s v="52152-HAR"/>
    <x v="1"/>
    <n v="55"/>
    <s v="Yes"/>
    <x v="15"/>
    <n v="13"/>
    <n v="24"/>
    <s v="Deal 2"/>
    <x v="0"/>
    <s v="No"/>
    <x v="0"/>
    <s v="DSL"/>
    <x v="1"/>
    <s v="No"/>
    <x v="1"/>
    <s v="Yes"/>
    <x v="0"/>
    <s v="Yes"/>
    <s v="Yes"/>
    <s v="Yes"/>
    <x v="2"/>
    <s v="No"/>
    <x v="1"/>
    <n v="81.650000000000006"/>
    <n v="3618.7"/>
    <n v="0"/>
    <n v="0"/>
    <n v="1682.55"/>
    <n v="5301.25"/>
    <s v="Stayed"/>
    <x v="0"/>
    <s v="other"/>
    <n v="0"/>
    <s v="50-100"/>
    <n v="0"/>
    <x v="1"/>
    <x v="0"/>
  </r>
  <r>
    <s v="83296-AND"/>
    <x v="1"/>
    <n v="27"/>
    <s v="No"/>
    <x v="10"/>
    <n v="4"/>
    <n v="4"/>
    <s v="None"/>
    <x v="0"/>
    <s v="No"/>
    <x v="1"/>
    <s v="No"/>
    <x v="0"/>
    <s v="No"/>
    <x v="0"/>
    <s v="No"/>
    <x v="1"/>
    <s v="No"/>
    <s v="No"/>
    <s v="No"/>
    <x v="2"/>
    <s v="No"/>
    <x v="0"/>
    <n v="19.45"/>
    <n v="1225.6500000000001"/>
    <n v="0"/>
    <n v="0"/>
    <n v="945.92"/>
    <n v="2171.5700000000002"/>
    <s v="Stayed"/>
    <x v="0"/>
    <s v="other"/>
    <n v="0"/>
    <s v="&lt;20"/>
    <n v="0"/>
    <x v="2"/>
    <x v="4"/>
  </r>
  <r>
    <s v="89920-KER"/>
    <x v="0"/>
    <n v="22"/>
    <s v="Yes"/>
    <x v="20"/>
    <n v="0"/>
    <n v="9"/>
    <s v="Deal 5"/>
    <x v="1"/>
    <s v="No"/>
    <x v="0"/>
    <s v="DSL"/>
    <x v="0"/>
    <s v="No"/>
    <x v="1"/>
    <s v="No"/>
    <x v="0"/>
    <s v="Yes"/>
    <s v="Yes"/>
    <s v="Yes"/>
    <x v="1"/>
    <s v="Yes"/>
    <x v="1"/>
    <n v="49.25"/>
    <n v="90.35"/>
    <n v="0"/>
    <n v="0"/>
    <n v="0"/>
    <n v="90.35"/>
    <s v="Churned"/>
    <x v="2"/>
    <s v="Limited range of services"/>
    <n v="1"/>
    <s v="20-50"/>
    <n v="0"/>
    <x v="2"/>
    <x v="3"/>
  </r>
  <r>
    <s v="74553-MAD"/>
    <x v="1"/>
    <n v="76"/>
    <s v="Yes"/>
    <x v="11"/>
    <n v="2"/>
    <n v="1"/>
    <s v="None"/>
    <x v="0"/>
    <s v="No"/>
    <x v="0"/>
    <s v="Fiber Optic"/>
    <x v="1"/>
    <s v="No"/>
    <x v="1"/>
    <s v="No"/>
    <x v="1"/>
    <s v="No"/>
    <s v="No"/>
    <s v="Yes"/>
    <x v="0"/>
    <s v="No"/>
    <x v="0"/>
    <n v="80.3"/>
    <n v="5017.7"/>
    <n v="0"/>
    <n v="0"/>
    <n v="951.68"/>
    <n v="5969.38"/>
    <s v="Stayed"/>
    <x v="0"/>
    <s v="other"/>
    <n v="0"/>
    <s v="50-100"/>
    <n v="0"/>
    <x v="1"/>
    <x v="4"/>
  </r>
  <r>
    <s v="79921-GUJ"/>
    <x v="1"/>
    <n v="36"/>
    <s v="No"/>
    <x v="6"/>
    <n v="8"/>
    <n v="12"/>
    <s v="None"/>
    <x v="1"/>
    <s v="No"/>
    <x v="0"/>
    <s v="DSL"/>
    <x v="0"/>
    <s v="Yes"/>
    <x v="1"/>
    <s v="Yes"/>
    <x v="1"/>
    <s v="No"/>
    <s v="No"/>
    <s v="Yes"/>
    <x v="1"/>
    <s v="No"/>
    <x v="1"/>
    <n v="41.1"/>
    <n v="1597.05"/>
    <n v="0"/>
    <n v="0"/>
    <n v="0"/>
    <n v="1597.05"/>
    <s v="Stayed"/>
    <x v="0"/>
    <s v="other"/>
    <n v="0"/>
    <s v="20-50"/>
    <n v="0"/>
    <x v="0"/>
    <x v="1"/>
  </r>
  <r>
    <s v="41196-MAH"/>
    <x v="1"/>
    <n v="29"/>
    <s v="Yes"/>
    <x v="1"/>
    <n v="11"/>
    <n v="10"/>
    <s v="Deal 5"/>
    <x v="0"/>
    <s v="No"/>
    <x v="0"/>
    <s v="DSL"/>
    <x v="0"/>
    <s v="No"/>
    <x v="0"/>
    <s v="No"/>
    <x v="1"/>
    <s v="No"/>
    <s v="No"/>
    <s v="No"/>
    <x v="1"/>
    <s v="Yes"/>
    <x v="1"/>
    <n v="45"/>
    <n v="45"/>
    <n v="0"/>
    <n v="10"/>
    <n v="40.630000000000003"/>
    <n v="95.63"/>
    <s v="Joined"/>
    <x v="0"/>
    <s v="other"/>
    <n v="0"/>
    <s v="20-50"/>
    <n v="1"/>
    <x v="2"/>
    <x v="3"/>
  </r>
  <r>
    <s v="62467-GUJ"/>
    <x v="1"/>
    <n v="44"/>
    <s v="Yes"/>
    <x v="6"/>
    <n v="8"/>
    <n v="4"/>
    <s v="Deal 5"/>
    <x v="0"/>
    <s v="No"/>
    <x v="0"/>
    <s v="Fiber Optic"/>
    <x v="0"/>
    <s v="No"/>
    <x v="1"/>
    <s v="No"/>
    <x v="0"/>
    <s v="Yes"/>
    <s v="Yes"/>
    <s v="Yes"/>
    <x v="1"/>
    <s v="Yes"/>
    <x v="1"/>
    <n v="95.35"/>
    <n v="660.9"/>
    <n v="34.29"/>
    <n v="0"/>
    <n v="338.52"/>
    <n v="965.13"/>
    <s v="Churned"/>
    <x v="1"/>
    <s v="Competitor made better offer"/>
    <n v="1"/>
    <s v="50-100"/>
    <n v="0"/>
    <x v="0"/>
    <x v="4"/>
  </r>
  <r>
    <s v="55839-AND"/>
    <x v="1"/>
    <n v="30"/>
    <s v="No"/>
    <x v="10"/>
    <n v="4"/>
    <n v="25"/>
    <s v="Deal 2"/>
    <x v="0"/>
    <s v="Yes"/>
    <x v="1"/>
    <s v="No"/>
    <x v="0"/>
    <s v="No"/>
    <x v="0"/>
    <s v="No"/>
    <x v="1"/>
    <s v="No"/>
    <s v="No"/>
    <s v="No"/>
    <x v="2"/>
    <s v="No"/>
    <x v="0"/>
    <n v="24.35"/>
    <n v="1423.85"/>
    <n v="0"/>
    <n v="0"/>
    <n v="2239.96"/>
    <n v="3663.81"/>
    <s v="Stayed"/>
    <x v="0"/>
    <s v="other"/>
    <n v="0"/>
    <s v="20-50"/>
    <n v="0"/>
    <x v="2"/>
    <x v="0"/>
  </r>
  <r>
    <s v="28787-ASS"/>
    <x v="0"/>
    <n v="78"/>
    <s v="No"/>
    <x v="17"/>
    <n v="0"/>
    <n v="26"/>
    <s v="None"/>
    <x v="0"/>
    <s v="Yes"/>
    <x v="0"/>
    <s v="Fiber Optic"/>
    <x v="0"/>
    <s v="No"/>
    <x v="0"/>
    <s v="No"/>
    <x v="1"/>
    <s v="No"/>
    <s v="No"/>
    <s v="No"/>
    <x v="1"/>
    <s v="Yes"/>
    <x v="2"/>
    <n v="74.400000000000006"/>
    <n v="306.60000000000002"/>
    <n v="0"/>
    <n v="20"/>
    <n v="42.44"/>
    <n v="369.04"/>
    <s v="Churned"/>
    <x v="1"/>
    <s v="Competitor made better offer"/>
    <n v="1"/>
    <s v="50-100"/>
    <n v="0"/>
    <x v="1"/>
    <x v="0"/>
  </r>
  <r>
    <s v="72092-PUN"/>
    <x v="1"/>
    <n v="54"/>
    <s v="Yes"/>
    <x v="13"/>
    <n v="7"/>
    <n v="8"/>
    <s v="Deal 5"/>
    <x v="0"/>
    <s v="Yes"/>
    <x v="0"/>
    <s v="Cable"/>
    <x v="0"/>
    <s v="No"/>
    <x v="0"/>
    <s v="No"/>
    <x v="1"/>
    <s v="No"/>
    <s v="No"/>
    <s v="Yes"/>
    <x v="1"/>
    <s v="Yes"/>
    <x v="2"/>
    <n v="50.65"/>
    <n v="151.30000000000001"/>
    <n v="0"/>
    <n v="0"/>
    <n v="67.680000000000007"/>
    <n v="218.98"/>
    <s v="Churned"/>
    <x v="2"/>
    <s v="Lack of self-service on Website"/>
    <n v="1"/>
    <s v="50-100"/>
    <n v="0"/>
    <x v="1"/>
    <x v="3"/>
  </r>
  <r>
    <s v="83023-KAR"/>
    <x v="0"/>
    <n v="31"/>
    <s v="Yes"/>
    <x v="3"/>
    <n v="15"/>
    <n v="20"/>
    <s v="None"/>
    <x v="0"/>
    <s v="Yes"/>
    <x v="0"/>
    <s v="Fiber Optic"/>
    <x v="0"/>
    <s v="No"/>
    <x v="0"/>
    <s v="No"/>
    <x v="1"/>
    <s v="No"/>
    <s v="No"/>
    <s v="Yes"/>
    <x v="1"/>
    <s v="Yes"/>
    <x v="1"/>
    <n v="74.349999999999994"/>
    <n v="74.349999999999994"/>
    <n v="0"/>
    <n v="0"/>
    <n v="14.02"/>
    <n v="88.37"/>
    <s v="Churned"/>
    <x v="1"/>
    <s v="Competitor had better devices"/>
    <n v="1"/>
    <s v="50-100"/>
    <n v="0"/>
    <x v="2"/>
    <x v="2"/>
  </r>
  <r>
    <s v="52998-GUJ"/>
    <x v="1"/>
    <n v="23"/>
    <s v="No"/>
    <x v="6"/>
    <n v="12"/>
    <n v="1"/>
    <s v="None"/>
    <x v="0"/>
    <s v="Yes"/>
    <x v="0"/>
    <s v="DSL"/>
    <x v="1"/>
    <s v="Yes"/>
    <x v="0"/>
    <s v="Yes"/>
    <x v="0"/>
    <s v="Yes"/>
    <s v="Yes"/>
    <s v="No"/>
    <x v="2"/>
    <s v="No"/>
    <x v="0"/>
    <n v="86.05"/>
    <n v="6309.65"/>
    <n v="0"/>
    <n v="20"/>
    <n v="3481.92"/>
    <n v="9811.57"/>
    <s v="Stayed"/>
    <x v="0"/>
    <s v="other"/>
    <n v="0"/>
    <s v="50-100"/>
    <n v="0"/>
    <x v="2"/>
    <x v="4"/>
  </r>
  <r>
    <s v="92852-DEL"/>
    <x v="0"/>
    <n v="67"/>
    <s v="No"/>
    <x v="0"/>
    <n v="14"/>
    <n v="33"/>
    <s v="Deal 2"/>
    <x v="0"/>
    <s v="Yes"/>
    <x v="0"/>
    <s v="Fiber Optic"/>
    <x v="0"/>
    <s v="Yes"/>
    <x v="0"/>
    <s v="No"/>
    <x v="0"/>
    <s v="Yes"/>
    <s v="No"/>
    <s v="No"/>
    <x v="1"/>
    <s v="Yes"/>
    <x v="1"/>
    <n v="101"/>
    <n v="4388.3999999999996"/>
    <n v="0"/>
    <n v="150"/>
    <n v="1343.75"/>
    <n v="5882.15"/>
    <s v="Churned"/>
    <x v="2"/>
    <s v="Product dissatisfaction"/>
    <n v="1"/>
    <s v="&gt;100"/>
    <n v="0"/>
    <x v="1"/>
    <x v="0"/>
  </r>
  <r>
    <s v="96510-TEL"/>
    <x v="1"/>
    <n v="76"/>
    <s v="No"/>
    <x v="5"/>
    <n v="7"/>
    <n v="5"/>
    <s v="Deal 5"/>
    <x v="0"/>
    <s v="No"/>
    <x v="0"/>
    <s v="Fiber Optic"/>
    <x v="0"/>
    <s v="No"/>
    <x v="0"/>
    <s v="No"/>
    <x v="1"/>
    <s v="No"/>
    <s v="No"/>
    <s v="Yes"/>
    <x v="1"/>
    <s v="Yes"/>
    <x v="1"/>
    <n v="69.599999999999994"/>
    <n v="69.599999999999994"/>
    <n v="0"/>
    <n v="0"/>
    <n v="34.51"/>
    <n v="104.11"/>
    <s v="Churned"/>
    <x v="1"/>
    <s v="Competitor had better devices"/>
    <n v="1"/>
    <s v="50-100"/>
    <n v="0"/>
    <x v="1"/>
    <x v="4"/>
  </r>
  <r>
    <s v="24004-KAR"/>
    <x v="1"/>
    <n v="41"/>
    <s v="No"/>
    <x v="3"/>
    <n v="5"/>
    <n v="33"/>
    <s v="None"/>
    <x v="0"/>
    <s v="No"/>
    <x v="0"/>
    <s v="Fiber Optic"/>
    <x v="0"/>
    <s v="Yes"/>
    <x v="0"/>
    <s v="Yes"/>
    <x v="0"/>
    <s v="Yes"/>
    <s v="Yes"/>
    <s v="No"/>
    <x v="0"/>
    <s v="Yes"/>
    <x v="1"/>
    <n v="100.3"/>
    <n v="6754.35"/>
    <n v="0"/>
    <n v="90"/>
    <n v="3366.68"/>
    <n v="10211.030000000001"/>
    <s v="Stayed"/>
    <x v="0"/>
    <s v="other"/>
    <n v="0"/>
    <s v="&gt;100"/>
    <n v="0"/>
    <x v="0"/>
    <x v="0"/>
  </r>
  <r>
    <s v="73931-ODI"/>
    <x v="1"/>
    <n v="31"/>
    <s v="No"/>
    <x v="19"/>
    <n v="8"/>
    <n v="16"/>
    <s v="None"/>
    <x v="0"/>
    <s v="Yes"/>
    <x v="0"/>
    <s v="Fiber Optic"/>
    <x v="0"/>
    <s v="No"/>
    <x v="1"/>
    <s v="No"/>
    <x v="0"/>
    <s v="Yes"/>
    <s v="Yes"/>
    <s v="Yes"/>
    <x v="1"/>
    <s v="Yes"/>
    <x v="0"/>
    <n v="101.15"/>
    <n v="3956.7"/>
    <n v="0"/>
    <n v="0"/>
    <n v="920.36"/>
    <n v="4877.0600000000004"/>
    <s v="Stayed"/>
    <x v="0"/>
    <s v="other"/>
    <n v="0"/>
    <s v="&gt;100"/>
    <n v="0"/>
    <x v="2"/>
    <x v="1"/>
  </r>
  <r>
    <s v="56455-HAR"/>
    <x v="1"/>
    <n v="66"/>
    <s v="Yes"/>
    <x v="15"/>
    <n v="8"/>
    <n v="11"/>
    <s v="None"/>
    <x v="0"/>
    <s v="No"/>
    <x v="1"/>
    <s v="No"/>
    <x v="0"/>
    <s v="No"/>
    <x v="0"/>
    <s v="No"/>
    <x v="1"/>
    <s v="No"/>
    <s v="No"/>
    <s v="No"/>
    <x v="2"/>
    <s v="No"/>
    <x v="0"/>
    <n v="20.3"/>
    <n v="1079.05"/>
    <n v="0"/>
    <n v="0"/>
    <n v="174.9"/>
    <n v="1253.95"/>
    <s v="Stayed"/>
    <x v="0"/>
    <s v="other"/>
    <n v="0"/>
    <s v="20-50"/>
    <n v="0"/>
    <x v="1"/>
    <x v="3"/>
  </r>
  <r>
    <s v="15584-KAR"/>
    <x v="0"/>
    <n v="55"/>
    <s v="No"/>
    <x v="3"/>
    <n v="15"/>
    <n v="24"/>
    <s v="None"/>
    <x v="0"/>
    <s v="No"/>
    <x v="0"/>
    <s v="Fiber Optic"/>
    <x v="0"/>
    <s v="No"/>
    <x v="0"/>
    <s v="No"/>
    <x v="1"/>
    <s v="No"/>
    <s v="No"/>
    <s v="Yes"/>
    <x v="1"/>
    <s v="Yes"/>
    <x v="1"/>
    <n v="71.650000000000006"/>
    <n v="71.650000000000006"/>
    <n v="0"/>
    <n v="0"/>
    <n v="17.54"/>
    <n v="89.19"/>
    <s v="Churned"/>
    <x v="1"/>
    <s v="Competitor had better devices"/>
    <n v="1"/>
    <s v="50-100"/>
    <n v="0"/>
    <x v="1"/>
    <x v="0"/>
  </r>
  <r>
    <s v="31678-GUJ"/>
    <x v="1"/>
    <n v="57"/>
    <s v="No"/>
    <x v="6"/>
    <n v="7"/>
    <n v="3"/>
    <s v="None"/>
    <x v="0"/>
    <s v="Yes"/>
    <x v="0"/>
    <s v="Fiber Optic"/>
    <x v="0"/>
    <s v="No"/>
    <x v="0"/>
    <s v="No"/>
    <x v="1"/>
    <s v="Yes"/>
    <s v="Yes"/>
    <s v="Yes"/>
    <x v="1"/>
    <s v="Yes"/>
    <x v="1"/>
    <n v="84.9"/>
    <n v="764.95"/>
    <n v="0"/>
    <n v="0"/>
    <n v="232"/>
    <n v="996.95"/>
    <s v="Churned"/>
    <x v="3"/>
    <s v="Long distance charges"/>
    <n v="1"/>
    <s v="50-100"/>
    <n v="0"/>
    <x v="1"/>
    <x v="4"/>
  </r>
  <r>
    <s v="26176-UTT"/>
    <x v="1"/>
    <n v="39"/>
    <s v="No"/>
    <x v="18"/>
    <n v="14"/>
    <n v="11"/>
    <s v="None"/>
    <x v="0"/>
    <s v="Yes"/>
    <x v="0"/>
    <s v="Cable"/>
    <x v="1"/>
    <s v="No"/>
    <x v="0"/>
    <s v="Yes"/>
    <x v="1"/>
    <s v="No"/>
    <s v="No"/>
    <s v="Yes"/>
    <x v="0"/>
    <s v="No"/>
    <x v="1"/>
    <n v="59.4"/>
    <n v="1952.8"/>
    <n v="0"/>
    <n v="0"/>
    <n v="339.24"/>
    <n v="2292.04"/>
    <s v="Stayed"/>
    <x v="0"/>
    <s v="other"/>
    <n v="0"/>
    <s v="50-100"/>
    <n v="0"/>
    <x v="0"/>
    <x v="3"/>
  </r>
  <r>
    <s v="78013-UTT"/>
    <x v="1"/>
    <n v="36"/>
    <s v="No"/>
    <x v="7"/>
    <n v="11"/>
    <n v="6"/>
    <s v="None"/>
    <x v="0"/>
    <s v="Yes"/>
    <x v="0"/>
    <s v="Fiber Optic"/>
    <x v="0"/>
    <s v="Yes"/>
    <x v="0"/>
    <s v="No"/>
    <x v="0"/>
    <s v="Yes"/>
    <s v="Yes"/>
    <s v="Yes"/>
    <x v="1"/>
    <s v="Yes"/>
    <x v="1"/>
    <n v="100.6"/>
    <n v="5611.7"/>
    <n v="0"/>
    <n v="0"/>
    <n v="1845.09"/>
    <n v="7456.79"/>
    <s v="Stayed"/>
    <x v="0"/>
    <s v="other"/>
    <n v="0"/>
    <s v="&gt;100"/>
    <n v="0"/>
    <x v="0"/>
    <x v="3"/>
  </r>
  <r>
    <s v="23059-WES"/>
    <x v="0"/>
    <n v="48"/>
    <s v="Yes"/>
    <x v="2"/>
    <n v="5"/>
    <n v="6"/>
    <s v="None"/>
    <x v="0"/>
    <s v="No"/>
    <x v="0"/>
    <s v="Fiber Optic"/>
    <x v="0"/>
    <s v="No"/>
    <x v="0"/>
    <s v="No"/>
    <x v="0"/>
    <s v="No"/>
    <s v="No"/>
    <s v="Yes"/>
    <x v="1"/>
    <s v="Yes"/>
    <x v="0"/>
    <n v="77.95"/>
    <n v="3384"/>
    <n v="0"/>
    <n v="0"/>
    <n v="1428.84"/>
    <n v="4812.84"/>
    <s v="Churned"/>
    <x v="1"/>
    <s v="Competitor made better offer"/>
    <n v="1"/>
    <s v="50-100"/>
    <n v="0"/>
    <x v="0"/>
    <x v="3"/>
  </r>
  <r>
    <s v="31423-MAH"/>
    <x v="0"/>
    <n v="55"/>
    <s v="Yes"/>
    <x v="1"/>
    <n v="10"/>
    <n v="20"/>
    <s v="None"/>
    <x v="0"/>
    <s v="No"/>
    <x v="1"/>
    <s v="No"/>
    <x v="0"/>
    <s v="No"/>
    <x v="0"/>
    <s v="No"/>
    <x v="1"/>
    <s v="No"/>
    <s v="No"/>
    <s v="No"/>
    <x v="1"/>
    <s v="No"/>
    <x v="0"/>
    <n v="20.05"/>
    <n v="284.3"/>
    <n v="0"/>
    <n v="0"/>
    <n v="568.5"/>
    <n v="852.8"/>
    <s v="Stayed"/>
    <x v="0"/>
    <s v="other"/>
    <n v="0"/>
    <s v="20-50"/>
    <n v="0"/>
    <x v="1"/>
    <x v="2"/>
  </r>
  <r>
    <s v="46274-HAR"/>
    <x v="1"/>
    <n v="44"/>
    <s v="Yes"/>
    <x v="15"/>
    <n v="4"/>
    <n v="23"/>
    <s v="Deal 5"/>
    <x v="0"/>
    <s v="No"/>
    <x v="1"/>
    <s v="No"/>
    <x v="0"/>
    <s v="No"/>
    <x v="0"/>
    <s v="No"/>
    <x v="1"/>
    <s v="No"/>
    <s v="No"/>
    <s v="No"/>
    <x v="2"/>
    <s v="No"/>
    <x v="2"/>
    <n v="20.25"/>
    <n v="174.65"/>
    <n v="0"/>
    <n v="0"/>
    <n v="126.88"/>
    <n v="301.52999999999997"/>
    <s v="Stayed"/>
    <x v="0"/>
    <s v="other"/>
    <n v="0"/>
    <s v="20-50"/>
    <n v="0"/>
    <x v="0"/>
    <x v="2"/>
  </r>
  <r>
    <s v="67053-GUJ"/>
    <x v="0"/>
    <n v="23"/>
    <s v="Yes"/>
    <x v="6"/>
    <n v="5"/>
    <n v="11"/>
    <s v="Deal 5"/>
    <x v="0"/>
    <s v="No"/>
    <x v="0"/>
    <s v="DSL"/>
    <x v="1"/>
    <s v="No"/>
    <x v="1"/>
    <s v="No"/>
    <x v="1"/>
    <s v="No"/>
    <s v="No"/>
    <s v="Yes"/>
    <x v="1"/>
    <s v="No"/>
    <x v="1"/>
    <n v="56.75"/>
    <n v="245.15"/>
    <n v="0"/>
    <n v="0"/>
    <n v="138.76"/>
    <n v="383.91"/>
    <s v="Stayed"/>
    <x v="0"/>
    <s v="other"/>
    <n v="0"/>
    <s v="50-100"/>
    <n v="0"/>
    <x v="2"/>
    <x v="3"/>
  </r>
  <r>
    <s v="43728-GUJ"/>
    <x v="1"/>
    <n v="56"/>
    <s v="No"/>
    <x v="6"/>
    <n v="6"/>
    <n v="1"/>
    <s v="None"/>
    <x v="0"/>
    <s v="Yes"/>
    <x v="0"/>
    <s v="DSL"/>
    <x v="0"/>
    <s v="Yes"/>
    <x v="1"/>
    <s v="Yes"/>
    <x v="0"/>
    <s v="Yes"/>
    <s v="Yes"/>
    <s v="Yes"/>
    <x v="2"/>
    <s v="No"/>
    <x v="1"/>
    <n v="84.5"/>
    <n v="5193.2"/>
    <n v="0"/>
    <n v="0"/>
    <n v="375.1"/>
    <n v="5568.3"/>
    <s v="Stayed"/>
    <x v="0"/>
    <s v="other"/>
    <n v="0"/>
    <s v="50-100"/>
    <n v="0"/>
    <x v="1"/>
    <x v="4"/>
  </r>
  <r>
    <s v="23691-WES"/>
    <x v="0"/>
    <n v="59"/>
    <s v="Yes"/>
    <x v="2"/>
    <n v="11"/>
    <n v="24"/>
    <s v="None"/>
    <x v="0"/>
    <s v="No"/>
    <x v="0"/>
    <s v="Fiber Optic"/>
    <x v="0"/>
    <s v="Yes"/>
    <x v="0"/>
    <s v="No"/>
    <x v="0"/>
    <s v="Yes"/>
    <s v="Yes"/>
    <s v="Yes"/>
    <x v="1"/>
    <s v="Yes"/>
    <x v="1"/>
    <n v="95.9"/>
    <n v="2448.75"/>
    <n v="0"/>
    <n v="0"/>
    <n v="131.75"/>
    <n v="2580.5"/>
    <s v="Churned"/>
    <x v="1"/>
    <s v="Competitor offered more data"/>
    <n v="1"/>
    <s v="50-100"/>
    <n v="0"/>
    <x v="1"/>
    <x v="0"/>
  </r>
  <r>
    <s v="19898-HAR"/>
    <x v="0"/>
    <n v="31"/>
    <s v="Yes"/>
    <x v="15"/>
    <n v="3"/>
    <n v="30"/>
    <s v="Deal 5"/>
    <x v="0"/>
    <s v="No"/>
    <x v="1"/>
    <s v="No"/>
    <x v="0"/>
    <s v="No"/>
    <x v="0"/>
    <s v="No"/>
    <x v="1"/>
    <s v="No"/>
    <s v="No"/>
    <s v="No"/>
    <x v="1"/>
    <s v="No"/>
    <x v="0"/>
    <n v="19.45"/>
    <n v="19.45"/>
    <n v="0"/>
    <n v="0"/>
    <n v="29.15"/>
    <n v="48.6"/>
    <s v="Joined"/>
    <x v="0"/>
    <s v="other"/>
    <n v="0"/>
    <s v="&lt;20"/>
    <n v="1"/>
    <x v="2"/>
    <x v="0"/>
  </r>
  <r>
    <s v="84339-KAR"/>
    <x v="0"/>
    <n v="69"/>
    <s v="No"/>
    <x v="3"/>
    <n v="10"/>
    <n v="32"/>
    <s v="None"/>
    <x v="0"/>
    <s v="No"/>
    <x v="1"/>
    <s v="No"/>
    <x v="0"/>
    <s v="No"/>
    <x v="0"/>
    <s v="No"/>
    <x v="1"/>
    <s v="No"/>
    <s v="No"/>
    <s v="No"/>
    <x v="0"/>
    <s v="No"/>
    <x v="1"/>
    <n v="19.5"/>
    <n v="1193.55"/>
    <n v="0"/>
    <n v="0"/>
    <n v="2389.52"/>
    <n v="3583.07"/>
    <s v="Stayed"/>
    <x v="0"/>
    <s v="other"/>
    <n v="0"/>
    <s v="&lt;20"/>
    <n v="0"/>
    <x v="1"/>
    <x v="0"/>
  </r>
  <r>
    <s v="13685-PUN"/>
    <x v="0"/>
    <n v="25"/>
    <s v="Yes"/>
    <x v="13"/>
    <n v="5"/>
    <n v="21"/>
    <s v="Deal 3"/>
    <x v="0"/>
    <s v="Yes"/>
    <x v="0"/>
    <s v="Fiber Optic"/>
    <x v="0"/>
    <s v="No"/>
    <x v="1"/>
    <s v="No"/>
    <x v="0"/>
    <s v="Yes"/>
    <s v="Yes"/>
    <s v="No"/>
    <x v="1"/>
    <s v="Yes"/>
    <x v="1"/>
    <n v="100.05"/>
    <n v="3480"/>
    <n v="0"/>
    <n v="20"/>
    <n v="785.06"/>
    <n v="4285.0600000000004"/>
    <s v="Churned"/>
    <x v="2"/>
    <s v="Poor expertise of online support"/>
    <n v="1"/>
    <s v="&gt;100"/>
    <n v="0"/>
    <x v="2"/>
    <x v="2"/>
  </r>
  <r>
    <s v="72206-RAJ"/>
    <x v="1"/>
    <n v="48"/>
    <s v="No"/>
    <x v="8"/>
    <n v="11"/>
    <n v="4"/>
    <s v="Deal 1"/>
    <x v="0"/>
    <s v="Yes"/>
    <x v="0"/>
    <s v="Fiber Optic"/>
    <x v="1"/>
    <s v="No"/>
    <x v="0"/>
    <s v="Yes"/>
    <x v="1"/>
    <s v="No"/>
    <s v="No"/>
    <s v="Yes"/>
    <x v="2"/>
    <s v="Yes"/>
    <x v="1"/>
    <n v="84.7"/>
    <n v="6185.15"/>
    <n v="0"/>
    <n v="0"/>
    <n v="610.55999999999995"/>
    <n v="6795.71"/>
    <s v="Stayed"/>
    <x v="0"/>
    <s v="other"/>
    <n v="0"/>
    <s v="50-100"/>
    <n v="0"/>
    <x v="0"/>
    <x v="4"/>
  </r>
  <r>
    <s v="51432-BIH"/>
    <x v="0"/>
    <n v="83"/>
    <s v="Yes"/>
    <x v="9"/>
    <n v="4"/>
    <n v="29"/>
    <s v="None"/>
    <x v="0"/>
    <s v="No"/>
    <x v="0"/>
    <s v="DSL"/>
    <x v="0"/>
    <s v="No"/>
    <x v="1"/>
    <s v="No"/>
    <x v="0"/>
    <s v="No"/>
    <s v="No"/>
    <s v="Yes"/>
    <x v="1"/>
    <s v="Yes"/>
    <x v="1"/>
    <n v="60.05"/>
    <n v="1236.1500000000001"/>
    <n v="0"/>
    <n v="0"/>
    <n v="727.02"/>
    <n v="1963.17"/>
    <s v="Churned"/>
    <x v="1"/>
    <s v="Competitor had better devices"/>
    <n v="1"/>
    <s v="50-100"/>
    <n v="0"/>
    <x v="1"/>
    <x v="0"/>
  </r>
  <r>
    <s v="55900-TAM"/>
    <x v="1"/>
    <n v="51"/>
    <s v="Yes"/>
    <x v="4"/>
    <n v="8"/>
    <n v="10"/>
    <s v="Deal 2"/>
    <x v="0"/>
    <s v="No"/>
    <x v="0"/>
    <s v="DSL"/>
    <x v="1"/>
    <s v="Yes"/>
    <x v="0"/>
    <s v="No"/>
    <x v="1"/>
    <s v="No"/>
    <s v="No"/>
    <s v="Yes"/>
    <x v="1"/>
    <s v="No"/>
    <x v="1"/>
    <n v="55.7"/>
    <n v="3131.8"/>
    <n v="34.159999999999997"/>
    <n v="0"/>
    <n v="2002.55"/>
    <n v="5100.1899999999996"/>
    <s v="Stayed"/>
    <x v="0"/>
    <s v="other"/>
    <n v="0"/>
    <s v="50-100"/>
    <n v="0"/>
    <x v="1"/>
    <x v="3"/>
  </r>
  <r>
    <s v="29224-TEL"/>
    <x v="0"/>
    <n v="62"/>
    <s v="No"/>
    <x v="5"/>
    <n v="7"/>
    <n v="32"/>
    <s v="Deal 2"/>
    <x v="0"/>
    <s v="Yes"/>
    <x v="0"/>
    <s v="Cable"/>
    <x v="1"/>
    <s v="Yes"/>
    <x v="0"/>
    <s v="No"/>
    <x v="0"/>
    <s v="No"/>
    <s v="No"/>
    <s v="Yes"/>
    <x v="1"/>
    <s v="Yes"/>
    <x v="1"/>
    <n v="69.400000000000006"/>
    <n v="3058.3"/>
    <n v="0"/>
    <n v="0"/>
    <n v="700.14"/>
    <n v="3758.44"/>
    <s v="Stayed"/>
    <x v="0"/>
    <s v="other"/>
    <n v="0"/>
    <s v="50-100"/>
    <n v="0"/>
    <x v="1"/>
    <x v="0"/>
  </r>
  <r>
    <s v="66982-DEL"/>
    <x v="1"/>
    <n v="41"/>
    <s v="No"/>
    <x v="0"/>
    <n v="6"/>
    <n v="32"/>
    <s v="Deal 1"/>
    <x v="0"/>
    <s v="No"/>
    <x v="0"/>
    <s v="Fiber Optic"/>
    <x v="1"/>
    <s v="Yes"/>
    <x v="0"/>
    <s v="No"/>
    <x v="0"/>
    <s v="Yes"/>
    <s v="Yes"/>
    <s v="Yes"/>
    <x v="0"/>
    <s v="Yes"/>
    <x v="0"/>
    <n v="100.9"/>
    <n v="6733.15"/>
    <n v="0"/>
    <n v="0"/>
    <n v="2104.4699999999998"/>
    <n v="8837.6200000000008"/>
    <s v="Stayed"/>
    <x v="0"/>
    <s v="other"/>
    <n v="0"/>
    <s v="&gt;100"/>
    <n v="0"/>
    <x v="0"/>
    <x v="0"/>
  </r>
  <r>
    <s v="58762-GUJ"/>
    <x v="1"/>
    <n v="56"/>
    <s v="Yes"/>
    <x v="6"/>
    <n v="12"/>
    <n v="6"/>
    <s v="None"/>
    <x v="0"/>
    <s v="No"/>
    <x v="1"/>
    <s v="No"/>
    <x v="0"/>
    <s v="No"/>
    <x v="0"/>
    <s v="No"/>
    <x v="1"/>
    <s v="No"/>
    <s v="No"/>
    <s v="No"/>
    <x v="2"/>
    <s v="No"/>
    <x v="0"/>
    <n v="20.65"/>
    <n v="835.15"/>
    <n v="0"/>
    <n v="0"/>
    <n v="1296.42"/>
    <n v="2131.5700000000002"/>
    <s v="Stayed"/>
    <x v="0"/>
    <s v="other"/>
    <n v="0"/>
    <s v="20-50"/>
    <n v="0"/>
    <x v="1"/>
    <x v="3"/>
  </r>
  <r>
    <s v="35614-HAR"/>
    <x v="1"/>
    <n v="20"/>
    <s v="No"/>
    <x v="15"/>
    <n v="14"/>
    <n v="1"/>
    <s v="Deal 3"/>
    <x v="0"/>
    <s v="Yes"/>
    <x v="0"/>
    <s v="Fiber Optic"/>
    <x v="1"/>
    <s v="Yes"/>
    <x v="0"/>
    <s v="No"/>
    <x v="1"/>
    <s v="No"/>
    <s v="No"/>
    <s v="Yes"/>
    <x v="1"/>
    <s v="Yes"/>
    <x v="0"/>
    <n v="86.65"/>
    <n v="2208.75"/>
    <n v="0"/>
    <n v="0"/>
    <n v="1296.6199999999999"/>
    <n v="3505.37"/>
    <s v="Stayed"/>
    <x v="0"/>
    <s v="other"/>
    <n v="0"/>
    <s v="50-100"/>
    <n v="0"/>
    <x v="3"/>
    <x v="4"/>
  </r>
  <r>
    <s v="79919-PUN"/>
    <x v="1"/>
    <n v="52"/>
    <s v="Yes"/>
    <x v="13"/>
    <n v="1"/>
    <n v="18"/>
    <s v="Deal 5"/>
    <x v="0"/>
    <s v="Yes"/>
    <x v="0"/>
    <s v="DSL"/>
    <x v="0"/>
    <s v="No"/>
    <x v="1"/>
    <s v="No"/>
    <x v="0"/>
    <s v="No"/>
    <s v="No"/>
    <s v="Yes"/>
    <x v="1"/>
    <s v="No"/>
    <x v="1"/>
    <n v="65.599999999999994"/>
    <n v="250.1"/>
    <n v="0"/>
    <n v="0"/>
    <n v="40.520000000000003"/>
    <n v="290.62"/>
    <s v="Stayed"/>
    <x v="0"/>
    <s v="other"/>
    <n v="0"/>
    <s v="50-100"/>
    <n v="0"/>
    <x v="1"/>
    <x v="2"/>
  </r>
  <r>
    <s v="12531-AND"/>
    <x v="0"/>
    <n v="56"/>
    <s v="No"/>
    <x v="10"/>
    <n v="1"/>
    <n v="12"/>
    <s v="None"/>
    <x v="1"/>
    <s v="No"/>
    <x v="0"/>
    <s v="DSL"/>
    <x v="1"/>
    <s v="Yes"/>
    <x v="1"/>
    <s v="Yes"/>
    <x v="0"/>
    <s v="Yes"/>
    <s v="Yes"/>
    <s v="Yes"/>
    <x v="2"/>
    <s v="Yes"/>
    <x v="1"/>
    <n v="62.5"/>
    <n v="4136.3999999999996"/>
    <n v="0"/>
    <n v="0"/>
    <n v="0"/>
    <n v="4136.3999999999996"/>
    <s v="Stayed"/>
    <x v="0"/>
    <s v="other"/>
    <n v="0"/>
    <s v="50-100"/>
    <n v="0"/>
    <x v="1"/>
    <x v="1"/>
  </r>
  <r>
    <s v="56797-TAM"/>
    <x v="1"/>
    <n v="24"/>
    <s v="No"/>
    <x v="4"/>
    <n v="6"/>
    <n v="2"/>
    <s v="None"/>
    <x v="0"/>
    <s v="Yes"/>
    <x v="1"/>
    <s v="No"/>
    <x v="0"/>
    <s v="No"/>
    <x v="0"/>
    <s v="No"/>
    <x v="1"/>
    <s v="No"/>
    <s v="No"/>
    <s v="No"/>
    <x v="1"/>
    <s v="Yes"/>
    <x v="1"/>
    <n v="25.25"/>
    <n v="394.85"/>
    <n v="0"/>
    <n v="0"/>
    <n v="443.25"/>
    <n v="838.1"/>
    <s v="Stayed"/>
    <x v="0"/>
    <s v="other"/>
    <n v="0"/>
    <s v="20-50"/>
    <n v="0"/>
    <x v="2"/>
    <x v="4"/>
  </r>
  <r>
    <s v="48875-UTT"/>
    <x v="1"/>
    <n v="40"/>
    <s v="Yes"/>
    <x v="7"/>
    <n v="15"/>
    <n v="11"/>
    <s v="Deal 2"/>
    <x v="0"/>
    <s v="No"/>
    <x v="0"/>
    <s v="Fiber Optic"/>
    <x v="0"/>
    <s v="No"/>
    <x v="1"/>
    <s v="Yes"/>
    <x v="0"/>
    <s v="No"/>
    <s v="No"/>
    <s v="Yes"/>
    <x v="0"/>
    <s v="Yes"/>
    <x v="0"/>
    <n v="90.05"/>
    <n v="5817"/>
    <n v="0"/>
    <n v="0"/>
    <n v="2541.42"/>
    <n v="8358.42"/>
    <s v="Stayed"/>
    <x v="0"/>
    <s v="other"/>
    <n v="0"/>
    <s v="50-100"/>
    <n v="0"/>
    <x v="0"/>
    <x v="3"/>
  </r>
  <r>
    <s v="45660-DEL"/>
    <x v="1"/>
    <n v="79"/>
    <s v="Yes"/>
    <x v="0"/>
    <n v="5"/>
    <n v="6"/>
    <s v="None"/>
    <x v="0"/>
    <s v="No"/>
    <x v="0"/>
    <s v="Fiber Optic"/>
    <x v="1"/>
    <s v="Yes"/>
    <x v="1"/>
    <s v="No"/>
    <x v="1"/>
    <s v="No"/>
    <s v="No"/>
    <s v="Yes"/>
    <x v="0"/>
    <s v="Yes"/>
    <x v="0"/>
    <n v="82.95"/>
    <n v="4903.1499999999996"/>
    <n v="0"/>
    <n v="0"/>
    <n v="248.39"/>
    <n v="5151.54"/>
    <s v="Stayed"/>
    <x v="0"/>
    <s v="other"/>
    <n v="0"/>
    <s v="50-100"/>
    <n v="0"/>
    <x v="1"/>
    <x v="3"/>
  </r>
  <r>
    <s v="99889-AND"/>
    <x v="1"/>
    <n v="32"/>
    <s v="Yes"/>
    <x v="10"/>
    <n v="1"/>
    <n v="15"/>
    <s v="Deal 3"/>
    <x v="1"/>
    <s v="No"/>
    <x v="0"/>
    <s v="Cable"/>
    <x v="0"/>
    <s v="No"/>
    <x v="1"/>
    <s v="Yes"/>
    <x v="0"/>
    <s v="Yes"/>
    <s v="Yes"/>
    <s v="Yes"/>
    <x v="0"/>
    <s v="No"/>
    <x v="1"/>
    <n v="54.2"/>
    <n v="1423.15"/>
    <n v="0"/>
    <n v="0"/>
    <n v="0"/>
    <n v="1423.15"/>
    <s v="Stayed"/>
    <x v="0"/>
    <s v="other"/>
    <n v="0"/>
    <s v="50-100"/>
    <n v="0"/>
    <x v="2"/>
    <x v="1"/>
  </r>
  <r>
    <s v="67115-HAR"/>
    <x v="1"/>
    <n v="28"/>
    <s v="No"/>
    <x v="15"/>
    <n v="0"/>
    <n v="17"/>
    <s v="None"/>
    <x v="0"/>
    <s v="No"/>
    <x v="1"/>
    <s v="No"/>
    <x v="0"/>
    <s v="No"/>
    <x v="0"/>
    <s v="No"/>
    <x v="1"/>
    <s v="No"/>
    <s v="No"/>
    <s v="No"/>
    <x v="1"/>
    <s v="No"/>
    <x v="0"/>
    <n v="19.399999999999999"/>
    <n v="93.4"/>
    <n v="0"/>
    <n v="0"/>
    <n v="90.16"/>
    <n v="183.56"/>
    <s v="Stayed"/>
    <x v="0"/>
    <s v="other"/>
    <n v="0"/>
    <s v="&lt;20"/>
    <n v="0"/>
    <x v="2"/>
    <x v="1"/>
  </r>
  <r>
    <s v="12505-GUJ"/>
    <x v="0"/>
    <n v="29"/>
    <s v="No"/>
    <x v="6"/>
    <n v="0"/>
    <n v="7"/>
    <s v="None"/>
    <x v="0"/>
    <s v="No"/>
    <x v="0"/>
    <s v="Fiber Optic"/>
    <x v="0"/>
    <s v="Yes"/>
    <x v="0"/>
    <s v="No"/>
    <x v="0"/>
    <s v="Yes"/>
    <s v="Yes"/>
    <s v="Yes"/>
    <x v="1"/>
    <s v="No"/>
    <x v="1"/>
    <n v="95.65"/>
    <n v="167.3"/>
    <n v="0"/>
    <n v="0"/>
    <n v="33.520000000000003"/>
    <n v="200.82"/>
    <s v="Churned"/>
    <x v="2"/>
    <s v="Limited range of services"/>
    <n v="1"/>
    <s v="50-100"/>
    <n v="0"/>
    <x v="2"/>
    <x v="3"/>
  </r>
  <r>
    <s v="43243-KER"/>
    <x v="1"/>
    <n v="47"/>
    <s v="No"/>
    <x v="20"/>
    <n v="5"/>
    <n v="1"/>
    <s v="None"/>
    <x v="0"/>
    <s v="Yes"/>
    <x v="0"/>
    <s v="DSL"/>
    <x v="1"/>
    <s v="Yes"/>
    <x v="1"/>
    <s v="Yes"/>
    <x v="0"/>
    <s v="Yes"/>
    <s v="Yes"/>
    <s v="Yes"/>
    <x v="2"/>
    <s v="No"/>
    <x v="0"/>
    <n v="90.65"/>
    <n v="6322.1"/>
    <n v="0"/>
    <n v="0"/>
    <n v="3272.67"/>
    <n v="9594.77"/>
    <s v="Stayed"/>
    <x v="0"/>
    <s v="other"/>
    <n v="0"/>
    <s v="50-100"/>
    <n v="0"/>
    <x v="0"/>
    <x v="4"/>
  </r>
  <r>
    <s v="45007-MAH"/>
    <x v="1"/>
    <n v="80"/>
    <s v="No"/>
    <x v="1"/>
    <n v="8"/>
    <n v="31"/>
    <s v="None"/>
    <x v="0"/>
    <s v="No"/>
    <x v="0"/>
    <s v="Fiber Optic"/>
    <x v="0"/>
    <s v="No"/>
    <x v="0"/>
    <s v="No"/>
    <x v="0"/>
    <s v="Yes"/>
    <s v="No"/>
    <s v="Yes"/>
    <x v="1"/>
    <s v="Yes"/>
    <x v="1"/>
    <n v="91.4"/>
    <n v="449.75"/>
    <n v="0"/>
    <n v="0"/>
    <n v="22.95"/>
    <n v="472.7"/>
    <s v="Churned"/>
    <x v="2"/>
    <s v="Network reliability"/>
    <n v="1"/>
    <s v="50-100"/>
    <n v="0"/>
    <x v="1"/>
    <x v="0"/>
  </r>
  <r>
    <s v="36581-KER"/>
    <x v="1"/>
    <n v="51"/>
    <s v="Yes"/>
    <x v="20"/>
    <n v="8"/>
    <n v="2"/>
    <s v="Deal 1"/>
    <x v="0"/>
    <s v="No"/>
    <x v="0"/>
    <s v="DSL"/>
    <x v="0"/>
    <s v="Yes"/>
    <x v="1"/>
    <s v="Yes"/>
    <x v="0"/>
    <s v="Yes"/>
    <s v="Yes"/>
    <s v="Yes"/>
    <x v="2"/>
    <s v="Yes"/>
    <x v="0"/>
    <n v="79.5"/>
    <n v="5196.1000000000004"/>
    <n v="0"/>
    <n v="0"/>
    <n v="823.68"/>
    <n v="6019.78"/>
    <s v="Stayed"/>
    <x v="0"/>
    <s v="other"/>
    <n v="0"/>
    <s v="50-100"/>
    <n v="0"/>
    <x v="1"/>
    <x v="4"/>
  </r>
  <r>
    <s v="28896-KAR"/>
    <x v="0"/>
    <n v="49"/>
    <s v="Yes"/>
    <x v="3"/>
    <n v="1"/>
    <n v="35"/>
    <s v="None"/>
    <x v="0"/>
    <s v="No"/>
    <x v="0"/>
    <s v="Fiber Optic"/>
    <x v="0"/>
    <s v="Yes"/>
    <x v="0"/>
    <s v="No"/>
    <x v="1"/>
    <s v="Yes"/>
    <s v="Yes"/>
    <s v="Yes"/>
    <x v="1"/>
    <s v="Yes"/>
    <x v="0"/>
    <n v="83.55"/>
    <n v="477.55"/>
    <n v="0"/>
    <n v="0"/>
    <n v="161.46"/>
    <n v="639.01"/>
    <s v="Churned"/>
    <x v="2"/>
    <s v="Product dissatisfaction"/>
    <n v="1"/>
    <s v="50-100"/>
    <n v="0"/>
    <x v="0"/>
    <x v="0"/>
  </r>
  <r>
    <s v="74685-GUJ"/>
    <x v="0"/>
    <n v="34"/>
    <s v="Yes"/>
    <x v="6"/>
    <n v="6"/>
    <n v="25"/>
    <s v="None"/>
    <x v="0"/>
    <s v="Yes"/>
    <x v="0"/>
    <s v="Fiber Optic"/>
    <x v="0"/>
    <s v="No"/>
    <x v="0"/>
    <s v="No"/>
    <x v="0"/>
    <s v="Yes"/>
    <s v="Yes"/>
    <s v="Yes"/>
    <x v="0"/>
    <s v="No"/>
    <x v="1"/>
    <n v="92.2"/>
    <n v="2568.15"/>
    <n v="0"/>
    <n v="0"/>
    <n v="369.32"/>
    <n v="2937.47"/>
    <s v="Stayed"/>
    <x v="0"/>
    <s v="other"/>
    <n v="0"/>
    <s v="50-100"/>
    <n v="0"/>
    <x v="2"/>
    <x v="0"/>
  </r>
  <r>
    <s v="17000-ODI"/>
    <x v="1"/>
    <n v="70"/>
    <s v="Yes"/>
    <x v="19"/>
    <n v="2"/>
    <n v="11"/>
    <s v="None"/>
    <x v="0"/>
    <s v="No"/>
    <x v="0"/>
    <s v="Fiber Optic"/>
    <x v="0"/>
    <s v="Yes"/>
    <x v="1"/>
    <s v="Yes"/>
    <x v="0"/>
    <s v="No"/>
    <s v="No"/>
    <s v="Yes"/>
    <x v="1"/>
    <s v="Yes"/>
    <x v="0"/>
    <n v="95.3"/>
    <n v="5567.45"/>
    <n v="0"/>
    <n v="0"/>
    <n v="1610.25"/>
    <n v="7177.7"/>
    <s v="Stayed"/>
    <x v="0"/>
    <s v="other"/>
    <n v="0"/>
    <s v="50-100"/>
    <n v="0"/>
    <x v="1"/>
    <x v="3"/>
  </r>
  <r>
    <s v="41760-KER"/>
    <x v="0"/>
    <n v="42"/>
    <s v="No"/>
    <x v="20"/>
    <n v="2"/>
    <n v="11"/>
    <s v="Deal 4"/>
    <x v="0"/>
    <s v="Yes"/>
    <x v="0"/>
    <s v="Fiber Optic"/>
    <x v="1"/>
    <s v="No"/>
    <x v="0"/>
    <s v="No"/>
    <x v="0"/>
    <s v="Yes"/>
    <s v="Yes"/>
    <s v="Yes"/>
    <x v="1"/>
    <s v="Yes"/>
    <x v="1"/>
    <n v="101.35"/>
    <n v="2317.1"/>
    <n v="0"/>
    <n v="0"/>
    <n v="227.26"/>
    <n v="2544.36"/>
    <s v="Churned"/>
    <x v="3"/>
    <s v="Extra data charges"/>
    <n v="1"/>
    <s v="&gt;100"/>
    <n v="0"/>
    <x v="0"/>
    <x v="3"/>
  </r>
  <r>
    <s v="87839-BIH"/>
    <x v="0"/>
    <n v="65"/>
    <s v="Yes"/>
    <x v="9"/>
    <n v="12"/>
    <n v="15"/>
    <s v="None"/>
    <x v="0"/>
    <s v="No"/>
    <x v="1"/>
    <s v="No"/>
    <x v="0"/>
    <s v="No"/>
    <x v="0"/>
    <s v="No"/>
    <x v="1"/>
    <s v="No"/>
    <s v="No"/>
    <s v="No"/>
    <x v="0"/>
    <s v="No"/>
    <x v="0"/>
    <n v="20.7"/>
    <n v="1032.05"/>
    <n v="0"/>
    <n v="0"/>
    <n v="1429.82"/>
    <n v="2461.87"/>
    <s v="Stayed"/>
    <x v="0"/>
    <s v="other"/>
    <n v="0"/>
    <s v="20-50"/>
    <n v="0"/>
    <x v="1"/>
    <x v="1"/>
  </r>
  <r>
    <s v="11899-MAH"/>
    <x v="0"/>
    <n v="74"/>
    <s v="No"/>
    <x v="1"/>
    <n v="3"/>
    <n v="11"/>
    <s v="Deal 2"/>
    <x v="0"/>
    <s v="Yes"/>
    <x v="0"/>
    <s v="Fiber Optic"/>
    <x v="0"/>
    <s v="No"/>
    <x v="1"/>
    <s v="Yes"/>
    <x v="0"/>
    <s v="Yes"/>
    <s v="No"/>
    <s v="Yes"/>
    <x v="0"/>
    <s v="Yes"/>
    <x v="1"/>
    <n v="103.9"/>
    <n v="6767.1"/>
    <n v="0"/>
    <n v="0"/>
    <n v="102.7"/>
    <n v="6869.8"/>
    <s v="Stayed"/>
    <x v="0"/>
    <s v="other"/>
    <n v="0"/>
    <s v="&gt;100"/>
    <n v="0"/>
    <x v="1"/>
    <x v="3"/>
  </r>
  <r>
    <s v="31816-RAJ"/>
    <x v="1"/>
    <n v="58"/>
    <s v="Yes"/>
    <x v="8"/>
    <n v="2"/>
    <n v="35"/>
    <s v="None"/>
    <x v="0"/>
    <s v="No"/>
    <x v="0"/>
    <s v="Cable"/>
    <x v="1"/>
    <s v="No"/>
    <x v="0"/>
    <s v="No"/>
    <x v="1"/>
    <s v="No"/>
    <s v="No"/>
    <s v="Yes"/>
    <x v="1"/>
    <s v="Yes"/>
    <x v="1"/>
    <n v="75.7"/>
    <n v="189.2"/>
    <n v="0"/>
    <n v="0"/>
    <n v="84.32"/>
    <n v="273.52"/>
    <s v="Churned"/>
    <x v="0"/>
    <s v="Don't know"/>
    <n v="1"/>
    <s v="50-100"/>
    <n v="0"/>
    <x v="1"/>
    <x v="0"/>
  </r>
  <r>
    <s v="91045-JHA"/>
    <x v="0"/>
    <n v="57"/>
    <s v="Yes"/>
    <x v="14"/>
    <n v="12"/>
    <n v="3"/>
    <s v="Deal 2"/>
    <x v="0"/>
    <s v="Yes"/>
    <x v="0"/>
    <s v="DSL"/>
    <x v="0"/>
    <s v="No"/>
    <x v="1"/>
    <s v="Yes"/>
    <x v="0"/>
    <s v="Yes"/>
    <s v="Yes"/>
    <s v="Yes"/>
    <x v="2"/>
    <s v="Yes"/>
    <x v="0"/>
    <n v="78.45"/>
    <n v="3373.4"/>
    <n v="0"/>
    <n v="0"/>
    <n v="851.34"/>
    <n v="4224.74"/>
    <s v="Stayed"/>
    <x v="0"/>
    <s v="other"/>
    <n v="0"/>
    <s v="50-100"/>
    <n v="0"/>
    <x v="1"/>
    <x v="4"/>
  </r>
  <r>
    <s v="24910-RAJ"/>
    <x v="1"/>
    <n v="20"/>
    <s v="Yes"/>
    <x v="8"/>
    <n v="1"/>
    <n v="7"/>
    <s v="Deal 2"/>
    <x v="0"/>
    <s v="No"/>
    <x v="1"/>
    <s v="No"/>
    <x v="0"/>
    <s v="No"/>
    <x v="0"/>
    <s v="No"/>
    <x v="1"/>
    <s v="No"/>
    <s v="No"/>
    <s v="No"/>
    <x v="2"/>
    <s v="No"/>
    <x v="0"/>
    <n v="20.55"/>
    <n v="1305.95"/>
    <n v="0"/>
    <n v="0"/>
    <n v="2852.36"/>
    <n v="4158.3100000000004"/>
    <s v="Stayed"/>
    <x v="0"/>
    <s v="other"/>
    <n v="0"/>
    <s v="20-50"/>
    <n v="0"/>
    <x v="3"/>
    <x v="3"/>
  </r>
  <r>
    <s v="57919-TEL"/>
    <x v="0"/>
    <n v="66"/>
    <s v="No"/>
    <x v="5"/>
    <n v="7"/>
    <n v="5"/>
    <s v="Deal 3"/>
    <x v="0"/>
    <s v="Yes"/>
    <x v="0"/>
    <s v="Cable"/>
    <x v="0"/>
    <s v="No"/>
    <x v="0"/>
    <s v="No"/>
    <x v="0"/>
    <s v="No"/>
    <s v="No"/>
    <s v="Yes"/>
    <x v="1"/>
    <s v="Yes"/>
    <x v="1"/>
    <n v="83.75"/>
    <n v="2070.6"/>
    <n v="0"/>
    <n v="0"/>
    <n v="933.4"/>
    <n v="3004"/>
    <s v="Churned"/>
    <x v="1"/>
    <s v="Competitor offered higher download speeds"/>
    <n v="1"/>
    <s v="50-100"/>
    <n v="0"/>
    <x v="1"/>
    <x v="4"/>
  </r>
  <r>
    <s v="42508-MAH"/>
    <x v="0"/>
    <n v="50"/>
    <s v="No"/>
    <x v="1"/>
    <n v="13"/>
    <n v="4"/>
    <s v="Deal 4"/>
    <x v="0"/>
    <s v="No"/>
    <x v="1"/>
    <s v="No"/>
    <x v="0"/>
    <s v="No"/>
    <x v="0"/>
    <s v="No"/>
    <x v="1"/>
    <s v="No"/>
    <s v="No"/>
    <s v="No"/>
    <x v="1"/>
    <s v="Yes"/>
    <x v="0"/>
    <n v="20"/>
    <n v="198.6"/>
    <n v="0"/>
    <n v="0"/>
    <n v="191"/>
    <n v="389.6"/>
    <s v="Stayed"/>
    <x v="0"/>
    <s v="other"/>
    <n v="0"/>
    <s v="&lt;20"/>
    <n v="0"/>
    <x v="1"/>
    <x v="4"/>
  </r>
  <r>
    <s v="83086-MAH"/>
    <x v="1"/>
    <n v="55"/>
    <s v="No"/>
    <x v="1"/>
    <n v="11"/>
    <n v="20"/>
    <s v="None"/>
    <x v="0"/>
    <s v="Yes"/>
    <x v="1"/>
    <s v="No"/>
    <x v="0"/>
    <s v="No"/>
    <x v="0"/>
    <s v="No"/>
    <x v="1"/>
    <s v="No"/>
    <s v="No"/>
    <s v="No"/>
    <x v="2"/>
    <s v="Yes"/>
    <x v="1"/>
    <n v="25.6"/>
    <n v="1790.35"/>
    <n v="46.06"/>
    <n v="0"/>
    <n v="1120.24"/>
    <n v="2864.53"/>
    <s v="Stayed"/>
    <x v="0"/>
    <s v="other"/>
    <n v="0"/>
    <s v="20-50"/>
    <n v="0"/>
    <x v="1"/>
    <x v="2"/>
  </r>
  <r>
    <s v="71914-WES"/>
    <x v="1"/>
    <n v="55"/>
    <s v="Yes"/>
    <x v="2"/>
    <n v="2"/>
    <n v="3"/>
    <s v="None"/>
    <x v="0"/>
    <s v="No"/>
    <x v="0"/>
    <s v="Fiber Optic"/>
    <x v="0"/>
    <s v="Yes"/>
    <x v="0"/>
    <s v="Yes"/>
    <x v="0"/>
    <s v="Yes"/>
    <s v="Yes"/>
    <s v="Yes"/>
    <x v="1"/>
    <s v="Yes"/>
    <x v="1"/>
    <n v="99.85"/>
    <n v="990.9"/>
    <n v="0"/>
    <n v="0"/>
    <n v="432.8"/>
    <n v="1423.7"/>
    <s v="Churned"/>
    <x v="2"/>
    <s v="Service dissatisfaction"/>
    <n v="1"/>
    <s v="50-100"/>
    <n v="0"/>
    <x v="1"/>
    <x v="4"/>
  </r>
  <r>
    <s v="68969-WES"/>
    <x v="1"/>
    <n v="61"/>
    <s v="No"/>
    <x v="2"/>
    <n v="6"/>
    <n v="34"/>
    <s v="None"/>
    <x v="0"/>
    <s v="Yes"/>
    <x v="0"/>
    <s v="Fiber Optic"/>
    <x v="0"/>
    <s v="No"/>
    <x v="0"/>
    <s v="No"/>
    <x v="1"/>
    <s v="No"/>
    <s v="No"/>
    <s v="Yes"/>
    <x v="1"/>
    <s v="Yes"/>
    <x v="1"/>
    <n v="76.05"/>
    <n v="318.89999999999998"/>
    <n v="0"/>
    <n v="0"/>
    <n v="169.76"/>
    <n v="488.66"/>
    <s v="Churned"/>
    <x v="3"/>
    <s v="Long distance charges"/>
    <n v="1"/>
    <s v="50-100"/>
    <n v="0"/>
    <x v="1"/>
    <x v="0"/>
  </r>
  <r>
    <s v="13005-HAR"/>
    <x v="0"/>
    <n v="69"/>
    <s v="No"/>
    <x v="15"/>
    <n v="2"/>
    <n v="14"/>
    <s v="None"/>
    <x v="0"/>
    <s v="Yes"/>
    <x v="0"/>
    <s v="Fiber Optic"/>
    <x v="0"/>
    <s v="Yes"/>
    <x v="0"/>
    <s v="No"/>
    <x v="1"/>
    <s v="No"/>
    <s v="No"/>
    <s v="No"/>
    <x v="1"/>
    <s v="Yes"/>
    <x v="0"/>
    <n v="80.45"/>
    <n v="5224.3500000000004"/>
    <n v="0"/>
    <n v="140"/>
    <n v="3008.94"/>
    <n v="8373.2900000000009"/>
    <s v="Churned"/>
    <x v="4"/>
    <s v="Attitude of support person"/>
    <n v="1"/>
    <s v="50-100"/>
    <n v="0"/>
    <x v="1"/>
    <x v="1"/>
  </r>
  <r>
    <s v="88215-KAR"/>
    <x v="1"/>
    <n v="19"/>
    <s v="No"/>
    <x v="3"/>
    <n v="5"/>
    <n v="10"/>
    <s v="Deal 5"/>
    <x v="0"/>
    <s v="Yes"/>
    <x v="0"/>
    <s v="DSL"/>
    <x v="0"/>
    <s v="No"/>
    <x v="0"/>
    <s v="No"/>
    <x v="1"/>
    <s v="No"/>
    <s v="No"/>
    <s v="Yes"/>
    <x v="1"/>
    <s v="Yes"/>
    <x v="1"/>
    <n v="50.05"/>
    <n v="50.05"/>
    <n v="0"/>
    <n v="0"/>
    <n v="43.05"/>
    <n v="93.1"/>
    <s v="Joined"/>
    <x v="0"/>
    <s v="other"/>
    <n v="0"/>
    <s v="50-100"/>
    <n v="1"/>
    <x v="3"/>
    <x v="3"/>
  </r>
  <r>
    <s v="55330-WES"/>
    <x v="1"/>
    <n v="59"/>
    <s v="Yes"/>
    <x v="2"/>
    <n v="14"/>
    <n v="23"/>
    <s v="None"/>
    <x v="0"/>
    <s v="Yes"/>
    <x v="0"/>
    <s v="DSL"/>
    <x v="1"/>
    <s v="No"/>
    <x v="0"/>
    <s v="No"/>
    <x v="1"/>
    <s v="No"/>
    <s v="No"/>
    <s v="Yes"/>
    <x v="1"/>
    <s v="No"/>
    <x v="0"/>
    <n v="56.7"/>
    <n v="113.55"/>
    <n v="0"/>
    <n v="0"/>
    <n v="11.34"/>
    <n v="124.89"/>
    <s v="Churned"/>
    <x v="1"/>
    <s v="Competitor offered higher download speeds"/>
    <n v="1"/>
    <s v="50-100"/>
    <n v="0"/>
    <x v="1"/>
    <x v="2"/>
  </r>
  <r>
    <s v="21398-JAM"/>
    <x v="1"/>
    <n v="36"/>
    <s v="No"/>
    <x v="16"/>
    <n v="0"/>
    <n v="9"/>
    <s v="None"/>
    <x v="0"/>
    <s v="Yes"/>
    <x v="1"/>
    <s v="No"/>
    <x v="0"/>
    <s v="No"/>
    <x v="0"/>
    <s v="No"/>
    <x v="1"/>
    <s v="No"/>
    <s v="No"/>
    <s v="No"/>
    <x v="2"/>
    <s v="Yes"/>
    <x v="1"/>
    <n v="24.1"/>
    <n v="861.85"/>
    <n v="0"/>
    <n v="0"/>
    <n v="1653.16"/>
    <n v="2515.0100000000002"/>
    <s v="Stayed"/>
    <x v="0"/>
    <s v="other"/>
    <n v="0"/>
    <s v="20-50"/>
    <n v="0"/>
    <x v="0"/>
    <x v="3"/>
  </r>
  <r>
    <s v="37572-PUN"/>
    <x v="1"/>
    <n v="73"/>
    <s v="No"/>
    <x v="13"/>
    <n v="1"/>
    <n v="23"/>
    <s v="None"/>
    <x v="1"/>
    <s v="No"/>
    <x v="0"/>
    <s v="Cable"/>
    <x v="0"/>
    <s v="No"/>
    <x v="1"/>
    <s v="No"/>
    <x v="0"/>
    <s v="No"/>
    <s v="No"/>
    <s v="Yes"/>
    <x v="2"/>
    <s v="Yes"/>
    <x v="1"/>
    <n v="39.85"/>
    <n v="1434.6"/>
    <n v="0"/>
    <n v="0"/>
    <n v="0"/>
    <n v="1434.6"/>
    <s v="Stayed"/>
    <x v="0"/>
    <s v="other"/>
    <n v="0"/>
    <s v="20-50"/>
    <n v="0"/>
    <x v="1"/>
    <x v="2"/>
  </r>
  <r>
    <s v="44805-KER"/>
    <x v="1"/>
    <n v="36"/>
    <s v="Yes"/>
    <x v="20"/>
    <n v="9"/>
    <n v="7"/>
    <s v="Deal 1"/>
    <x v="0"/>
    <s v="Yes"/>
    <x v="0"/>
    <s v="Fiber Optic"/>
    <x v="1"/>
    <s v="Yes"/>
    <x v="1"/>
    <s v="Yes"/>
    <x v="0"/>
    <s v="Yes"/>
    <s v="Yes"/>
    <s v="Yes"/>
    <x v="2"/>
    <s v="No"/>
    <x v="0"/>
    <n v="115.05"/>
    <n v="8405"/>
    <n v="0"/>
    <n v="0"/>
    <n v="1411.2"/>
    <n v="9816.2000000000007"/>
    <s v="Stayed"/>
    <x v="0"/>
    <s v="other"/>
    <n v="0"/>
    <s v="&gt;100"/>
    <n v="0"/>
    <x v="0"/>
    <x v="3"/>
  </r>
  <r>
    <s v="78989-GUJ"/>
    <x v="1"/>
    <n v="54"/>
    <s v="No"/>
    <x v="6"/>
    <n v="3"/>
    <n v="18"/>
    <s v="None"/>
    <x v="0"/>
    <s v="No"/>
    <x v="0"/>
    <s v="DSL"/>
    <x v="0"/>
    <s v="No"/>
    <x v="0"/>
    <s v="No"/>
    <x v="1"/>
    <s v="No"/>
    <s v="No"/>
    <s v="Yes"/>
    <x v="1"/>
    <s v="No"/>
    <x v="0"/>
    <n v="44.45"/>
    <n v="369.3"/>
    <n v="0"/>
    <n v="0"/>
    <n v="87.28"/>
    <n v="456.58"/>
    <s v="Stayed"/>
    <x v="0"/>
    <s v="other"/>
    <n v="0"/>
    <s v="20-50"/>
    <n v="0"/>
    <x v="1"/>
    <x v="2"/>
  </r>
  <r>
    <s v="61183-KAR"/>
    <x v="1"/>
    <n v="58"/>
    <s v="Yes"/>
    <x v="3"/>
    <n v="12"/>
    <n v="33"/>
    <s v="None"/>
    <x v="0"/>
    <s v="No"/>
    <x v="0"/>
    <s v="Fiber Optic"/>
    <x v="0"/>
    <s v="No"/>
    <x v="0"/>
    <s v="No"/>
    <x v="0"/>
    <s v="No"/>
    <s v="No"/>
    <s v="Yes"/>
    <x v="1"/>
    <s v="Yes"/>
    <x v="1"/>
    <n v="78.7"/>
    <n v="1495.1"/>
    <n v="26.84"/>
    <n v="0"/>
    <n v="561.45000000000005"/>
    <n v="2029.71"/>
    <s v="Stayed"/>
    <x v="0"/>
    <s v="other"/>
    <n v="0"/>
    <s v="50-100"/>
    <n v="0"/>
    <x v="1"/>
    <x v="0"/>
  </r>
  <r>
    <s v="82943-KER"/>
    <x v="0"/>
    <n v="51"/>
    <s v="Yes"/>
    <x v="20"/>
    <n v="3"/>
    <n v="3"/>
    <s v="Deal 4"/>
    <x v="0"/>
    <s v="No"/>
    <x v="1"/>
    <s v="No"/>
    <x v="0"/>
    <s v="No"/>
    <x v="0"/>
    <s v="No"/>
    <x v="1"/>
    <s v="No"/>
    <s v="No"/>
    <s v="No"/>
    <x v="1"/>
    <s v="Yes"/>
    <x v="0"/>
    <n v="19.600000000000001"/>
    <n v="356.15"/>
    <n v="0"/>
    <n v="0"/>
    <n v="582.4"/>
    <n v="938.55"/>
    <s v="Stayed"/>
    <x v="0"/>
    <s v="other"/>
    <n v="0"/>
    <s v="&lt;20"/>
    <n v="0"/>
    <x v="1"/>
    <x v="4"/>
  </r>
  <r>
    <s v="25192-PUN"/>
    <x v="1"/>
    <n v="41"/>
    <s v="No"/>
    <x v="13"/>
    <n v="4"/>
    <n v="11"/>
    <s v="None"/>
    <x v="0"/>
    <s v="Yes"/>
    <x v="1"/>
    <s v="No"/>
    <x v="0"/>
    <s v="No"/>
    <x v="0"/>
    <s v="No"/>
    <x v="1"/>
    <s v="No"/>
    <s v="No"/>
    <s v="No"/>
    <x v="0"/>
    <s v="Yes"/>
    <x v="1"/>
    <n v="24.25"/>
    <n v="914.4"/>
    <n v="35.61"/>
    <n v="0"/>
    <n v="1754.84"/>
    <n v="2633.63"/>
    <s v="Stayed"/>
    <x v="0"/>
    <s v="other"/>
    <n v="0"/>
    <s v="20-50"/>
    <n v="0"/>
    <x v="0"/>
    <x v="3"/>
  </r>
  <r>
    <s v="34073-RAJ"/>
    <x v="0"/>
    <n v="48"/>
    <s v="Yes"/>
    <x v="8"/>
    <n v="7"/>
    <n v="6"/>
    <s v="None"/>
    <x v="0"/>
    <s v="No"/>
    <x v="1"/>
    <s v="No"/>
    <x v="0"/>
    <s v="No"/>
    <x v="0"/>
    <s v="No"/>
    <x v="1"/>
    <s v="No"/>
    <s v="No"/>
    <s v="No"/>
    <x v="2"/>
    <s v="No"/>
    <x v="0"/>
    <n v="18.8"/>
    <n v="1094.3499999999999"/>
    <n v="0"/>
    <n v="0"/>
    <n v="1122.33"/>
    <n v="2216.6799999999998"/>
    <s v="Stayed"/>
    <x v="0"/>
    <s v="other"/>
    <n v="0"/>
    <s v="&lt;20"/>
    <n v="0"/>
    <x v="0"/>
    <x v="3"/>
  </r>
  <r>
    <s v="36842-DEL"/>
    <x v="0"/>
    <n v="27"/>
    <s v="Yes"/>
    <x v="0"/>
    <n v="8"/>
    <n v="36"/>
    <s v="None"/>
    <x v="0"/>
    <s v="Yes"/>
    <x v="0"/>
    <s v="Fiber Optic"/>
    <x v="0"/>
    <s v="No"/>
    <x v="1"/>
    <s v="Yes"/>
    <x v="0"/>
    <s v="No"/>
    <s v="No"/>
    <s v="No"/>
    <x v="2"/>
    <s v="Yes"/>
    <x v="1"/>
    <n v="94.9"/>
    <n v="3616.25"/>
    <n v="0"/>
    <n v="0"/>
    <n v="981.92"/>
    <n v="4598.17"/>
    <s v="Stayed"/>
    <x v="0"/>
    <s v="other"/>
    <n v="0"/>
    <s v="50-100"/>
    <n v="0"/>
    <x v="2"/>
    <x v="0"/>
  </r>
  <r>
    <s v="87915-UTT"/>
    <x v="0"/>
    <n v="33"/>
    <s v="Yes"/>
    <x v="7"/>
    <n v="10"/>
    <n v="32"/>
    <s v="None"/>
    <x v="0"/>
    <s v="Yes"/>
    <x v="0"/>
    <s v="Fiber Optic"/>
    <x v="1"/>
    <s v="No"/>
    <x v="0"/>
    <s v="Yes"/>
    <x v="0"/>
    <s v="Yes"/>
    <s v="Yes"/>
    <s v="Yes"/>
    <x v="2"/>
    <s v="No"/>
    <x v="1"/>
    <n v="104.6"/>
    <n v="6885.75"/>
    <n v="0"/>
    <n v="0"/>
    <n v="757.77"/>
    <n v="7643.52"/>
    <s v="Stayed"/>
    <x v="0"/>
    <s v="other"/>
    <n v="0"/>
    <s v="&gt;100"/>
    <n v="0"/>
    <x v="2"/>
    <x v="0"/>
  </r>
  <r>
    <s v="93979-GUJ"/>
    <x v="1"/>
    <n v="60"/>
    <s v="No"/>
    <x v="6"/>
    <n v="6"/>
    <n v="5"/>
    <s v="None"/>
    <x v="0"/>
    <s v="No"/>
    <x v="0"/>
    <s v="DSL"/>
    <x v="1"/>
    <s v="No"/>
    <x v="0"/>
    <s v="Yes"/>
    <x v="1"/>
    <s v="No"/>
    <s v="No"/>
    <s v="Yes"/>
    <x v="1"/>
    <s v="No"/>
    <x v="2"/>
    <n v="55.1"/>
    <n v="1253.1500000000001"/>
    <n v="0"/>
    <n v="0"/>
    <n v="816.42"/>
    <n v="2069.5700000000002"/>
    <s v="Stayed"/>
    <x v="0"/>
    <s v="other"/>
    <n v="0"/>
    <s v="50-100"/>
    <n v="0"/>
    <x v="1"/>
    <x v="4"/>
  </r>
  <r>
    <s v="39398-TAM"/>
    <x v="0"/>
    <n v="37"/>
    <s v="Yes"/>
    <x v="4"/>
    <n v="5"/>
    <n v="28"/>
    <s v="Deal 2"/>
    <x v="0"/>
    <s v="Yes"/>
    <x v="0"/>
    <s v="Fiber Optic"/>
    <x v="1"/>
    <s v="No"/>
    <x v="0"/>
    <s v="No"/>
    <x v="0"/>
    <s v="Yes"/>
    <s v="Yes"/>
    <s v="Yes"/>
    <x v="1"/>
    <s v="Yes"/>
    <x v="1"/>
    <n v="-3"/>
    <n v="5497.05"/>
    <n v="0"/>
    <n v="0"/>
    <n v="694.83"/>
    <n v="6191.88"/>
    <s v="Stayed"/>
    <x v="0"/>
    <s v="other"/>
    <n v="0"/>
    <s v="&lt;20"/>
    <n v="0"/>
    <x v="0"/>
    <x v="0"/>
  </r>
  <r>
    <s v="19256-JAM"/>
    <x v="1"/>
    <n v="63"/>
    <s v="Yes"/>
    <x v="16"/>
    <n v="2"/>
    <n v="21"/>
    <s v="Deal 1"/>
    <x v="0"/>
    <s v="No"/>
    <x v="0"/>
    <s v="Cable"/>
    <x v="1"/>
    <s v="Yes"/>
    <x v="1"/>
    <s v="Yes"/>
    <x v="1"/>
    <s v="Yes"/>
    <s v="Yes"/>
    <s v="No"/>
    <x v="2"/>
    <s v="Yes"/>
    <x v="1"/>
    <n v="74.349999999999994"/>
    <n v="5237.3999999999996"/>
    <n v="0"/>
    <n v="50"/>
    <n v="1239.1199999999999"/>
    <n v="6526.52"/>
    <s v="Stayed"/>
    <x v="0"/>
    <s v="other"/>
    <n v="0"/>
    <s v="50-100"/>
    <n v="0"/>
    <x v="1"/>
    <x v="2"/>
  </r>
  <r>
    <s v="47330-MAH"/>
    <x v="1"/>
    <n v="42"/>
    <s v="No"/>
    <x v="1"/>
    <n v="9"/>
    <n v="11"/>
    <s v="None"/>
    <x v="0"/>
    <s v="Yes"/>
    <x v="0"/>
    <s v="DSL"/>
    <x v="1"/>
    <s v="Yes"/>
    <x v="1"/>
    <s v="Yes"/>
    <x v="0"/>
    <s v="No"/>
    <s v="No"/>
    <s v="Yes"/>
    <x v="0"/>
    <s v="No"/>
    <x v="1"/>
    <n v="79.400000000000006"/>
    <n v="5528.9"/>
    <n v="0"/>
    <n v="0"/>
    <n v="3042.2"/>
    <n v="8571.1"/>
    <s v="Stayed"/>
    <x v="0"/>
    <s v="other"/>
    <n v="0"/>
    <s v="50-100"/>
    <n v="0"/>
    <x v="0"/>
    <x v="3"/>
  </r>
  <r>
    <s v="21041-DEL"/>
    <x v="0"/>
    <n v="75"/>
    <s v="Yes"/>
    <x v="0"/>
    <n v="15"/>
    <n v="15"/>
    <s v="None"/>
    <x v="0"/>
    <s v="Yes"/>
    <x v="0"/>
    <s v="Fiber Optic"/>
    <x v="0"/>
    <s v="No"/>
    <x v="0"/>
    <s v="No"/>
    <x v="1"/>
    <s v="No"/>
    <s v="No"/>
    <s v="Yes"/>
    <x v="1"/>
    <s v="Yes"/>
    <x v="1"/>
    <n v="73.650000000000006"/>
    <n v="73.650000000000006"/>
    <n v="0"/>
    <n v="0"/>
    <n v="39.880000000000003"/>
    <n v="113.53"/>
    <s v="Churned"/>
    <x v="4"/>
    <s v="Attitude of service provider"/>
    <n v="1"/>
    <s v="50-100"/>
    <n v="0"/>
    <x v="1"/>
    <x v="1"/>
  </r>
  <r>
    <s v="93203-PUN"/>
    <x v="1"/>
    <n v="38"/>
    <s v="Yes"/>
    <x v="13"/>
    <n v="3"/>
    <n v="29"/>
    <s v="Deal 4"/>
    <x v="0"/>
    <s v="No"/>
    <x v="0"/>
    <s v="DSL"/>
    <x v="1"/>
    <s v="Yes"/>
    <x v="0"/>
    <s v="Yes"/>
    <x v="1"/>
    <s v="Yes"/>
    <s v="Yes"/>
    <s v="Yes"/>
    <x v="1"/>
    <s v="No"/>
    <x v="1"/>
    <n v="67.8"/>
    <n v="842.25"/>
    <n v="0"/>
    <n v="0"/>
    <n v="369.85"/>
    <n v="1212.0999999999999"/>
    <s v="Stayed"/>
    <x v="0"/>
    <s v="other"/>
    <n v="0"/>
    <s v="50-100"/>
    <n v="0"/>
    <x v="0"/>
    <x v="0"/>
  </r>
  <r>
    <s v="89254-GUJ"/>
    <x v="0"/>
    <n v="51"/>
    <s v="Yes"/>
    <x v="6"/>
    <n v="6"/>
    <n v="19"/>
    <s v="None"/>
    <x v="0"/>
    <s v="Yes"/>
    <x v="0"/>
    <s v="Fiber Optic"/>
    <x v="1"/>
    <s v="Yes"/>
    <x v="1"/>
    <s v="Yes"/>
    <x v="0"/>
    <s v="Yes"/>
    <s v="Yes"/>
    <s v="Yes"/>
    <x v="2"/>
    <s v="No"/>
    <x v="1"/>
    <n v="115.55"/>
    <n v="7159.05"/>
    <n v="0"/>
    <n v="0"/>
    <n v="2520.92"/>
    <n v="9679.9699999999993"/>
    <s v="Stayed"/>
    <x v="0"/>
    <s v="other"/>
    <n v="0"/>
    <s v="&gt;100"/>
    <n v="0"/>
    <x v="1"/>
    <x v="2"/>
  </r>
  <r>
    <s v="96646-TEL"/>
    <x v="0"/>
    <n v="26"/>
    <s v="Yes"/>
    <x v="5"/>
    <n v="14"/>
    <n v="20"/>
    <s v="Deal 5"/>
    <x v="0"/>
    <s v="No"/>
    <x v="0"/>
    <s v="Fiber Optic"/>
    <x v="0"/>
    <s v="Yes"/>
    <x v="0"/>
    <s v="Yes"/>
    <x v="1"/>
    <s v="Yes"/>
    <s v="Yes"/>
    <s v="Yes"/>
    <x v="1"/>
    <s v="Yes"/>
    <x v="1"/>
    <n v="89.35"/>
    <n v="461.7"/>
    <n v="0"/>
    <n v="0"/>
    <n v="50.55"/>
    <n v="512.25"/>
    <s v="Churned"/>
    <x v="2"/>
    <s v="Network reliability"/>
    <n v="1"/>
    <s v="50-100"/>
    <n v="0"/>
    <x v="2"/>
    <x v="2"/>
  </r>
  <r>
    <s v="47567-JAM"/>
    <x v="1"/>
    <n v="74"/>
    <s v="Yes"/>
    <x v="16"/>
    <n v="10"/>
    <n v="11"/>
    <s v="None"/>
    <x v="0"/>
    <s v="No"/>
    <x v="0"/>
    <s v="Fiber Optic"/>
    <x v="0"/>
    <s v="No"/>
    <x v="0"/>
    <s v="No"/>
    <x v="1"/>
    <s v="No"/>
    <s v="No"/>
    <s v="Yes"/>
    <x v="1"/>
    <s v="Yes"/>
    <x v="0"/>
    <n v="69.05"/>
    <n v="318.5"/>
    <n v="0"/>
    <n v="0"/>
    <n v="150.25"/>
    <n v="468.75"/>
    <s v="Churned"/>
    <x v="1"/>
    <s v="Competitor made better offer"/>
    <n v="1"/>
    <s v="50-100"/>
    <n v="0"/>
    <x v="1"/>
    <x v="3"/>
  </r>
  <r>
    <s v="53821-AND"/>
    <x v="0"/>
    <n v="27"/>
    <s v="No"/>
    <x v="10"/>
    <n v="13"/>
    <n v="14"/>
    <s v="None"/>
    <x v="0"/>
    <s v="Yes"/>
    <x v="0"/>
    <s v="Fiber Optic"/>
    <x v="0"/>
    <s v="No"/>
    <x v="0"/>
    <s v="No"/>
    <x v="1"/>
    <s v="No"/>
    <s v="No"/>
    <s v="Yes"/>
    <x v="1"/>
    <s v="Yes"/>
    <x v="1"/>
    <n v="76.05"/>
    <n v="2227.8000000000002"/>
    <n v="0"/>
    <n v="0"/>
    <n v="1202.18"/>
    <n v="3429.98"/>
    <s v="Stayed"/>
    <x v="0"/>
    <s v="other"/>
    <n v="0"/>
    <s v="50-100"/>
    <n v="0"/>
    <x v="2"/>
    <x v="1"/>
  </r>
  <r>
    <s v="41405-TAM"/>
    <x v="0"/>
    <n v="62"/>
    <s v="No"/>
    <x v="4"/>
    <n v="4"/>
    <n v="27"/>
    <s v="None"/>
    <x v="0"/>
    <s v="Yes"/>
    <x v="0"/>
    <s v="Fiber Optic"/>
    <x v="0"/>
    <s v="Yes"/>
    <x v="0"/>
    <s v="No"/>
    <x v="1"/>
    <s v="No"/>
    <s v="No"/>
    <s v="Yes"/>
    <x v="1"/>
    <s v="Yes"/>
    <x v="0"/>
    <n v="80.55"/>
    <n v="1411.65"/>
    <n v="0"/>
    <n v="0"/>
    <n v="698.22"/>
    <n v="2109.87"/>
    <s v="Stayed"/>
    <x v="0"/>
    <s v="other"/>
    <n v="0"/>
    <s v="50-100"/>
    <n v="0"/>
    <x v="1"/>
    <x v="0"/>
  </r>
  <r>
    <s v="68477-KAR"/>
    <x v="1"/>
    <n v="71"/>
    <s v="No"/>
    <x v="3"/>
    <n v="0"/>
    <n v="26"/>
    <s v="None"/>
    <x v="0"/>
    <s v="Yes"/>
    <x v="0"/>
    <s v="Fiber Optic"/>
    <x v="1"/>
    <s v="No"/>
    <x v="1"/>
    <s v="Yes"/>
    <x v="0"/>
    <s v="Yes"/>
    <s v="No"/>
    <s v="Yes"/>
    <x v="2"/>
    <s v="Yes"/>
    <x v="1"/>
    <n v="108.95"/>
    <n v="7111.3"/>
    <n v="0"/>
    <n v="0"/>
    <n v="1463.04"/>
    <n v="8574.34"/>
    <s v="Stayed"/>
    <x v="0"/>
    <s v="other"/>
    <n v="0"/>
    <s v="&gt;100"/>
    <n v="0"/>
    <x v="1"/>
    <x v="0"/>
  </r>
  <r>
    <s v="95868-AND"/>
    <x v="1"/>
    <n v="64"/>
    <s v="No"/>
    <x v="10"/>
    <n v="2"/>
    <n v="16"/>
    <s v="None"/>
    <x v="0"/>
    <s v="Yes"/>
    <x v="0"/>
    <s v="Cable"/>
    <x v="0"/>
    <s v="No"/>
    <x v="1"/>
    <s v="No"/>
    <x v="1"/>
    <s v="No"/>
    <s v="No"/>
    <s v="Yes"/>
    <x v="1"/>
    <s v="No"/>
    <x v="1"/>
    <n v="55.65"/>
    <n v="2421.75"/>
    <n v="0"/>
    <n v="0"/>
    <n v="1134"/>
    <n v="3555.75"/>
    <s v="Stayed"/>
    <x v="0"/>
    <s v="other"/>
    <n v="0"/>
    <s v="50-100"/>
    <n v="0"/>
    <x v="1"/>
    <x v="1"/>
  </r>
  <r>
    <s v="82508-WES"/>
    <x v="0"/>
    <n v="65"/>
    <s v="Yes"/>
    <x v="2"/>
    <n v="13"/>
    <n v="31"/>
    <s v="Deal 3"/>
    <x v="0"/>
    <s v="Yes"/>
    <x v="0"/>
    <s v="Fiber Optic"/>
    <x v="1"/>
    <s v="Yes"/>
    <x v="1"/>
    <s v="No"/>
    <x v="1"/>
    <s v="No"/>
    <s v="No"/>
    <s v="Yes"/>
    <x v="0"/>
    <s v="No"/>
    <x v="1"/>
    <n v="90.4"/>
    <n v="2820.65"/>
    <n v="0"/>
    <n v="0"/>
    <n v="215.7"/>
    <n v="3036.35"/>
    <s v="Stayed"/>
    <x v="0"/>
    <s v="other"/>
    <n v="0"/>
    <s v="50-100"/>
    <n v="0"/>
    <x v="1"/>
    <x v="0"/>
  </r>
  <r>
    <s v="45017-UTT"/>
    <x v="1"/>
    <n v="42"/>
    <s v="Yes"/>
    <x v="7"/>
    <n v="13"/>
    <n v="11"/>
    <s v="Deal 4"/>
    <x v="0"/>
    <s v="No"/>
    <x v="0"/>
    <s v="Fiber Optic"/>
    <x v="0"/>
    <s v="Yes"/>
    <x v="0"/>
    <s v="No"/>
    <x v="1"/>
    <s v="No"/>
    <s v="No"/>
    <s v="No"/>
    <x v="1"/>
    <s v="Yes"/>
    <x v="0"/>
    <n v="73.849999999999994"/>
    <n v="1424.5"/>
    <n v="0"/>
    <n v="130"/>
    <n v="34.01"/>
    <n v="1588.51"/>
    <s v="Churned"/>
    <x v="4"/>
    <s v="Attitude of support person"/>
    <n v="1"/>
    <s v="50-100"/>
    <n v="0"/>
    <x v="0"/>
    <x v="3"/>
  </r>
  <r>
    <s v="31791-TAM"/>
    <x v="1"/>
    <n v="66"/>
    <s v="Yes"/>
    <x v="4"/>
    <n v="1"/>
    <n v="19"/>
    <s v="None"/>
    <x v="0"/>
    <s v="No"/>
    <x v="0"/>
    <s v="DSL"/>
    <x v="1"/>
    <s v="No"/>
    <x v="1"/>
    <s v="No"/>
    <x v="1"/>
    <s v="No"/>
    <s v="No"/>
    <s v="Yes"/>
    <x v="1"/>
    <s v="Yes"/>
    <x v="0"/>
    <n v="55.15"/>
    <n v="3673.15"/>
    <n v="0"/>
    <n v="0"/>
    <n v="1299.3499999999999"/>
    <n v="4972.5"/>
    <s v="Stayed"/>
    <x v="0"/>
    <s v="other"/>
    <n v="0"/>
    <s v="50-100"/>
    <n v="0"/>
    <x v="1"/>
    <x v="2"/>
  </r>
  <r>
    <s v="36195-UTT"/>
    <x v="1"/>
    <n v="23"/>
    <s v="Yes"/>
    <x v="7"/>
    <n v="4"/>
    <n v="4"/>
    <s v="Deal 4"/>
    <x v="0"/>
    <s v="No"/>
    <x v="1"/>
    <s v="No"/>
    <x v="0"/>
    <s v="No"/>
    <x v="0"/>
    <s v="No"/>
    <x v="1"/>
    <s v="No"/>
    <s v="No"/>
    <s v="No"/>
    <x v="0"/>
    <s v="No"/>
    <x v="0"/>
    <n v="20.100000000000001"/>
    <n v="401.85"/>
    <n v="0"/>
    <n v="0"/>
    <n v="697.14"/>
    <n v="1098.99"/>
    <s v="Stayed"/>
    <x v="0"/>
    <s v="other"/>
    <n v="0"/>
    <s v="20-50"/>
    <n v="0"/>
    <x v="2"/>
    <x v="4"/>
  </r>
  <r>
    <s v="92815-BIH"/>
    <x v="1"/>
    <n v="65"/>
    <s v="Yes"/>
    <x v="9"/>
    <n v="6"/>
    <n v="14"/>
    <s v="Deal 4"/>
    <x v="0"/>
    <s v="Yes"/>
    <x v="0"/>
    <s v="Fiber Optic"/>
    <x v="1"/>
    <s v="No"/>
    <x v="0"/>
    <s v="No"/>
    <x v="0"/>
    <s v="Yes"/>
    <s v="No"/>
    <s v="Yes"/>
    <x v="1"/>
    <s v="Yes"/>
    <x v="1"/>
    <n v="100.8"/>
    <n v="1308.0999999999999"/>
    <n v="0"/>
    <n v="0"/>
    <n v="93.86"/>
    <n v="1401.96"/>
    <s v="Churned"/>
    <x v="4"/>
    <s v="Attitude of support person"/>
    <n v="1"/>
    <s v="&gt;100"/>
    <n v="0"/>
    <x v="1"/>
    <x v="1"/>
  </r>
  <r>
    <s v="69134-WES"/>
    <x v="1"/>
    <n v="42"/>
    <s v="No"/>
    <x v="2"/>
    <n v="0"/>
    <n v="30"/>
    <s v="None"/>
    <x v="0"/>
    <s v="No"/>
    <x v="1"/>
    <s v="No"/>
    <x v="0"/>
    <s v="No"/>
    <x v="0"/>
    <s v="No"/>
    <x v="1"/>
    <s v="No"/>
    <s v="No"/>
    <s v="No"/>
    <x v="0"/>
    <s v="Yes"/>
    <x v="0"/>
    <n v="19.75"/>
    <n v="806.95"/>
    <n v="0"/>
    <n v="0"/>
    <n v="1535.86"/>
    <n v="2342.81"/>
    <s v="Stayed"/>
    <x v="0"/>
    <s v="other"/>
    <n v="0"/>
    <s v="&lt;20"/>
    <n v="0"/>
    <x v="0"/>
    <x v="0"/>
  </r>
  <r>
    <s v="38825-KAR"/>
    <x v="1"/>
    <n v="63"/>
    <s v="No"/>
    <x v="3"/>
    <n v="8"/>
    <n v="29"/>
    <s v="None"/>
    <x v="0"/>
    <s v="Yes"/>
    <x v="0"/>
    <s v="Cable"/>
    <x v="0"/>
    <s v="Yes"/>
    <x v="1"/>
    <s v="No"/>
    <x v="1"/>
    <s v="No"/>
    <s v="No"/>
    <s v="Yes"/>
    <x v="2"/>
    <s v="Yes"/>
    <x v="1"/>
    <n v="59.8"/>
    <n v="3246.45"/>
    <n v="0"/>
    <n v="0"/>
    <n v="1243.08"/>
    <n v="4489.53"/>
    <s v="Stayed"/>
    <x v="0"/>
    <s v="other"/>
    <n v="0"/>
    <s v="50-100"/>
    <n v="0"/>
    <x v="1"/>
    <x v="0"/>
  </r>
  <r>
    <s v="63480-TEL"/>
    <x v="1"/>
    <n v="22"/>
    <s v="No"/>
    <x v="5"/>
    <n v="14"/>
    <n v="6"/>
    <s v="None"/>
    <x v="0"/>
    <s v="No"/>
    <x v="1"/>
    <s v="No"/>
    <x v="0"/>
    <s v="No"/>
    <x v="0"/>
    <s v="No"/>
    <x v="1"/>
    <s v="No"/>
    <s v="No"/>
    <s v="No"/>
    <x v="0"/>
    <s v="No"/>
    <x v="0"/>
    <n v="-6"/>
    <n v="707.5"/>
    <n v="0"/>
    <n v="0"/>
    <n v="1176.96"/>
    <n v="1884.46"/>
    <s v="Stayed"/>
    <x v="0"/>
    <s v="other"/>
    <n v="0"/>
    <s v="&lt;20"/>
    <n v="0"/>
    <x v="2"/>
    <x v="3"/>
  </r>
  <r>
    <s v="61369-WES"/>
    <x v="0"/>
    <n v="53"/>
    <s v="No"/>
    <x v="2"/>
    <n v="3"/>
    <n v="35"/>
    <s v="None"/>
    <x v="0"/>
    <s v="Yes"/>
    <x v="0"/>
    <s v="Fiber Optic"/>
    <x v="1"/>
    <s v="Yes"/>
    <x v="1"/>
    <s v="Yes"/>
    <x v="0"/>
    <s v="Yes"/>
    <s v="Yes"/>
    <s v="Yes"/>
    <x v="2"/>
    <s v="No"/>
    <x v="0"/>
    <n v="115.8"/>
    <n v="8332.15"/>
    <n v="0"/>
    <n v="0"/>
    <n v="1986.48"/>
    <n v="10318.629999999999"/>
    <s v="Stayed"/>
    <x v="0"/>
    <s v="other"/>
    <n v="0"/>
    <s v="&gt;100"/>
    <n v="0"/>
    <x v="1"/>
    <x v="0"/>
  </r>
  <r>
    <s v="14407-MAH"/>
    <x v="1"/>
    <n v="31"/>
    <s v="No"/>
    <x v="1"/>
    <n v="14"/>
    <n v="26"/>
    <s v="Deal 2"/>
    <x v="0"/>
    <s v="No"/>
    <x v="1"/>
    <s v="No"/>
    <x v="0"/>
    <s v="No"/>
    <x v="0"/>
    <s v="No"/>
    <x v="1"/>
    <s v="No"/>
    <s v="No"/>
    <s v="No"/>
    <x v="2"/>
    <s v="No"/>
    <x v="0"/>
    <n v="19.5"/>
    <n v="1147.8499999999999"/>
    <n v="0"/>
    <n v="0"/>
    <n v="1106.25"/>
    <n v="2254.1"/>
    <s v="Stayed"/>
    <x v="0"/>
    <s v="other"/>
    <n v="0"/>
    <s v="&lt;20"/>
    <n v="0"/>
    <x v="2"/>
    <x v="0"/>
  </r>
  <r>
    <s v="48917-TEL"/>
    <x v="0"/>
    <n v="57"/>
    <s v="Yes"/>
    <x v="5"/>
    <n v="9"/>
    <n v="27"/>
    <s v="Deal 3"/>
    <x v="0"/>
    <s v="Yes"/>
    <x v="1"/>
    <s v="No"/>
    <x v="0"/>
    <s v="No"/>
    <x v="0"/>
    <s v="No"/>
    <x v="1"/>
    <s v="No"/>
    <s v="No"/>
    <s v="No"/>
    <x v="2"/>
    <s v="No"/>
    <x v="0"/>
    <n v="24.75"/>
    <n v="692.1"/>
    <n v="0"/>
    <n v="0"/>
    <n v="493.75"/>
    <n v="1185.8499999999999"/>
    <s v="Churned"/>
    <x v="1"/>
    <s v="Competitor made better offer"/>
    <n v="1"/>
    <s v="20-50"/>
    <n v="0"/>
    <x v="1"/>
    <x v="0"/>
  </r>
  <r>
    <s v="67408-GUJ"/>
    <x v="0"/>
    <n v="73"/>
    <s v="Yes"/>
    <x v="6"/>
    <n v="2"/>
    <n v="5"/>
    <s v="None"/>
    <x v="0"/>
    <s v="Yes"/>
    <x v="0"/>
    <s v="Cable"/>
    <x v="0"/>
    <s v="No"/>
    <x v="0"/>
    <s v="No"/>
    <x v="1"/>
    <s v="Yes"/>
    <s v="No"/>
    <s v="Yes"/>
    <x v="1"/>
    <s v="Yes"/>
    <x v="1"/>
    <n v="85.6"/>
    <n v="1345.55"/>
    <n v="0"/>
    <n v="0"/>
    <n v="678.75"/>
    <n v="2024.3"/>
    <s v="Churned"/>
    <x v="1"/>
    <s v="Competitor had better devices"/>
    <n v="1"/>
    <s v="50-100"/>
    <n v="0"/>
    <x v="1"/>
    <x v="4"/>
  </r>
  <r>
    <s v="77448-KER"/>
    <x v="0"/>
    <n v="47"/>
    <s v="Yes"/>
    <x v="20"/>
    <n v="10"/>
    <n v="24"/>
    <s v="Deal 4"/>
    <x v="0"/>
    <s v="No"/>
    <x v="0"/>
    <s v="Cable"/>
    <x v="0"/>
    <s v="No"/>
    <x v="1"/>
    <s v="No"/>
    <x v="1"/>
    <s v="No"/>
    <s v="No"/>
    <s v="Yes"/>
    <x v="1"/>
    <s v="No"/>
    <x v="1"/>
    <n v="75.349999999999994"/>
    <n v="1025.95"/>
    <n v="0"/>
    <n v="0"/>
    <n v="262.36"/>
    <n v="1288.31"/>
    <s v="Churned"/>
    <x v="4"/>
    <s v="Attitude of service provider"/>
    <n v="1"/>
    <s v="50-100"/>
    <n v="0"/>
    <x v="0"/>
    <x v="0"/>
  </r>
  <r>
    <s v="94554-RAJ"/>
    <x v="0"/>
    <n v="64"/>
    <s v="Yes"/>
    <x v="8"/>
    <n v="3"/>
    <n v="17"/>
    <s v="Deal 2"/>
    <x v="0"/>
    <s v="Yes"/>
    <x v="1"/>
    <s v="No"/>
    <x v="0"/>
    <s v="No"/>
    <x v="0"/>
    <s v="No"/>
    <x v="1"/>
    <s v="No"/>
    <s v="No"/>
    <s v="No"/>
    <x v="2"/>
    <s v="No"/>
    <x v="2"/>
    <n v="25.75"/>
    <n v="1345.85"/>
    <n v="0"/>
    <n v="0"/>
    <n v="2574.52"/>
    <n v="3920.37"/>
    <s v="Stayed"/>
    <x v="0"/>
    <s v="other"/>
    <n v="0"/>
    <s v="20-50"/>
    <n v="0"/>
    <x v="1"/>
    <x v="1"/>
  </r>
  <r>
    <s v="91332-JAM"/>
    <x v="1"/>
    <n v="22"/>
    <s v="No"/>
    <x v="16"/>
    <n v="12"/>
    <n v="5"/>
    <s v="Deal 2"/>
    <x v="0"/>
    <s v="Yes"/>
    <x v="0"/>
    <s v="Fiber Optic"/>
    <x v="1"/>
    <s v="No"/>
    <x v="1"/>
    <s v="No"/>
    <x v="0"/>
    <s v="Yes"/>
    <s v="Yes"/>
    <s v="Yes"/>
    <x v="1"/>
    <s v="Yes"/>
    <x v="1"/>
    <n v="106.45"/>
    <n v="6300.15"/>
    <n v="0"/>
    <n v="0"/>
    <n v="2199.0500000000002"/>
    <n v="8499.2000000000007"/>
    <s v="Stayed"/>
    <x v="0"/>
    <s v="other"/>
    <n v="0"/>
    <s v="&gt;100"/>
    <n v="0"/>
    <x v="2"/>
    <x v="4"/>
  </r>
  <r>
    <s v="91393-KER"/>
    <x v="1"/>
    <n v="59"/>
    <s v="No"/>
    <x v="20"/>
    <n v="2"/>
    <n v="11"/>
    <s v="Deal 2"/>
    <x v="0"/>
    <s v="No"/>
    <x v="1"/>
    <s v="No"/>
    <x v="0"/>
    <s v="No"/>
    <x v="0"/>
    <s v="No"/>
    <x v="1"/>
    <s v="No"/>
    <s v="No"/>
    <s v="No"/>
    <x v="2"/>
    <s v="No"/>
    <x v="0"/>
    <n v="20.05"/>
    <n v="1102.4000000000001"/>
    <n v="0"/>
    <n v="0"/>
    <n v="1766.88"/>
    <n v="2869.28"/>
    <s v="Stayed"/>
    <x v="0"/>
    <s v="other"/>
    <n v="0"/>
    <s v="20-50"/>
    <n v="0"/>
    <x v="1"/>
    <x v="3"/>
  </r>
  <r>
    <s v="45376-TAM"/>
    <x v="0"/>
    <n v="27"/>
    <s v="No"/>
    <x v="4"/>
    <n v="11"/>
    <n v="9"/>
    <s v="None"/>
    <x v="0"/>
    <s v="Yes"/>
    <x v="0"/>
    <s v="Fiber Optic"/>
    <x v="0"/>
    <s v="No"/>
    <x v="0"/>
    <s v="No"/>
    <x v="1"/>
    <s v="No"/>
    <s v="No"/>
    <s v="Yes"/>
    <x v="1"/>
    <s v="Yes"/>
    <x v="1"/>
    <n v="73.5"/>
    <n v="632.20000000000005"/>
    <n v="0"/>
    <n v="0"/>
    <n v="138.4"/>
    <n v="770.6"/>
    <s v="Stayed"/>
    <x v="0"/>
    <s v="other"/>
    <n v="0"/>
    <s v="50-100"/>
    <n v="0"/>
    <x v="2"/>
    <x v="3"/>
  </r>
  <r>
    <s v="71197-PUN"/>
    <x v="1"/>
    <n v="38"/>
    <s v="No"/>
    <x v="13"/>
    <n v="0"/>
    <n v="33"/>
    <s v="Deal 5"/>
    <x v="0"/>
    <s v="No"/>
    <x v="0"/>
    <s v="Cable"/>
    <x v="1"/>
    <s v="No"/>
    <x v="1"/>
    <s v="No"/>
    <x v="0"/>
    <s v="Yes"/>
    <s v="Yes"/>
    <s v="Yes"/>
    <x v="1"/>
    <s v="Yes"/>
    <x v="1"/>
    <n v="77.400000000000006"/>
    <n v="206.15"/>
    <n v="0"/>
    <n v="0"/>
    <n v="133.26"/>
    <n v="339.41"/>
    <s v="Joined"/>
    <x v="0"/>
    <s v="other"/>
    <n v="0"/>
    <s v="50-100"/>
    <n v="1"/>
    <x v="0"/>
    <x v="0"/>
  </r>
  <r>
    <s v="62343-TEL"/>
    <x v="1"/>
    <n v="49"/>
    <s v="No"/>
    <x v="5"/>
    <n v="2"/>
    <n v="29"/>
    <s v="Deal 4"/>
    <x v="0"/>
    <s v="No"/>
    <x v="0"/>
    <s v="Fiber Optic"/>
    <x v="0"/>
    <s v="Yes"/>
    <x v="0"/>
    <s v="Yes"/>
    <x v="1"/>
    <s v="No"/>
    <s v="No"/>
    <s v="Yes"/>
    <x v="1"/>
    <s v="Yes"/>
    <x v="0"/>
    <n v="80.05"/>
    <n v="1112.3"/>
    <n v="0"/>
    <n v="0"/>
    <n v="23.66"/>
    <n v="1135.96"/>
    <s v="Stayed"/>
    <x v="0"/>
    <s v="other"/>
    <n v="0"/>
    <s v="50-100"/>
    <n v="0"/>
    <x v="0"/>
    <x v="0"/>
  </r>
  <r>
    <s v="13373-TAM"/>
    <x v="1"/>
    <n v="26"/>
    <s v="Yes"/>
    <x v="4"/>
    <n v="1"/>
    <n v="31"/>
    <s v="Deal 1"/>
    <x v="0"/>
    <s v="No"/>
    <x v="1"/>
    <s v="No"/>
    <x v="0"/>
    <s v="No"/>
    <x v="0"/>
    <s v="No"/>
    <x v="1"/>
    <s v="No"/>
    <s v="No"/>
    <s v="No"/>
    <x v="2"/>
    <s v="Yes"/>
    <x v="0"/>
    <n v="20.8"/>
    <n v="1521.2"/>
    <n v="0"/>
    <n v="0"/>
    <n v="1686.96"/>
    <n v="3208.16"/>
    <s v="Stayed"/>
    <x v="0"/>
    <s v="other"/>
    <n v="0"/>
    <s v="20-50"/>
    <n v="0"/>
    <x v="2"/>
    <x v="0"/>
  </r>
  <r>
    <s v="97589-MAH"/>
    <x v="1"/>
    <n v="67"/>
    <s v="Yes"/>
    <x v="1"/>
    <n v="11"/>
    <n v="21"/>
    <s v="Deal 3"/>
    <x v="0"/>
    <s v="Yes"/>
    <x v="0"/>
    <s v="Fiber Optic"/>
    <x v="1"/>
    <s v="Yes"/>
    <x v="1"/>
    <s v="Yes"/>
    <x v="1"/>
    <s v="No"/>
    <s v="No"/>
    <s v="No"/>
    <x v="1"/>
    <s v="Yes"/>
    <x v="0"/>
    <n v="96.75"/>
    <n v="3403.4"/>
    <n v="0"/>
    <n v="130"/>
    <n v="1395.45"/>
    <n v="4928.8500000000004"/>
    <s v="Stayed"/>
    <x v="0"/>
    <s v="other"/>
    <n v="0"/>
    <s v="50-100"/>
    <n v="0"/>
    <x v="1"/>
    <x v="2"/>
  </r>
  <r>
    <s v="19886-RAJ"/>
    <x v="0"/>
    <n v="25"/>
    <s v="Yes"/>
    <x v="8"/>
    <n v="15"/>
    <n v="13"/>
    <s v="None"/>
    <x v="0"/>
    <s v="Yes"/>
    <x v="0"/>
    <s v="DSL"/>
    <x v="0"/>
    <s v="No"/>
    <x v="0"/>
    <s v="Yes"/>
    <x v="1"/>
    <s v="Yes"/>
    <s v="Yes"/>
    <s v="Yes"/>
    <x v="1"/>
    <s v="No"/>
    <x v="1"/>
    <n v="63.85"/>
    <n v="4264.6000000000004"/>
    <n v="0"/>
    <n v="0"/>
    <n v="506.22"/>
    <n v="4770.82"/>
    <s v="Stayed"/>
    <x v="0"/>
    <s v="other"/>
    <n v="0"/>
    <s v="50-100"/>
    <n v="0"/>
    <x v="2"/>
    <x v="1"/>
  </r>
  <r>
    <s v="44388-CHH"/>
    <x v="0"/>
    <n v="38"/>
    <s v="Yes"/>
    <x v="12"/>
    <n v="1"/>
    <n v="27"/>
    <s v="Deal 2"/>
    <x v="0"/>
    <s v="Yes"/>
    <x v="0"/>
    <s v="Cable"/>
    <x v="0"/>
    <s v="Yes"/>
    <x v="1"/>
    <s v="No"/>
    <x v="1"/>
    <s v="Yes"/>
    <s v="Yes"/>
    <s v="Yes"/>
    <x v="0"/>
    <s v="Yes"/>
    <x v="0"/>
    <n v="70.55"/>
    <n v="3420.5"/>
    <n v="0"/>
    <n v="0"/>
    <n v="1863.36"/>
    <n v="5283.86"/>
    <s v="Stayed"/>
    <x v="0"/>
    <s v="other"/>
    <n v="0"/>
    <s v="50-100"/>
    <n v="0"/>
    <x v="0"/>
    <x v="0"/>
  </r>
  <r>
    <s v="34711-UTT"/>
    <x v="1"/>
    <n v="84"/>
    <s v="No"/>
    <x v="18"/>
    <n v="14"/>
    <n v="13"/>
    <s v="None"/>
    <x v="0"/>
    <s v="No"/>
    <x v="0"/>
    <s v="Fiber Optic"/>
    <x v="1"/>
    <s v="No"/>
    <x v="1"/>
    <s v="Yes"/>
    <x v="0"/>
    <s v="Yes"/>
    <s v="Yes"/>
    <s v="Yes"/>
    <x v="2"/>
    <s v="Yes"/>
    <x v="1"/>
    <n v="104.5"/>
    <n v="5068.05"/>
    <n v="0"/>
    <n v="0"/>
    <n v="643.20000000000005"/>
    <n v="5711.25"/>
    <s v="Stayed"/>
    <x v="0"/>
    <s v="other"/>
    <n v="0"/>
    <s v="&gt;100"/>
    <n v="0"/>
    <x v="1"/>
    <x v="1"/>
  </r>
  <r>
    <s v="12170-AND"/>
    <x v="1"/>
    <n v="38"/>
    <s v="Yes"/>
    <x v="10"/>
    <n v="15"/>
    <n v="2"/>
    <s v="Deal 4"/>
    <x v="0"/>
    <s v="Yes"/>
    <x v="0"/>
    <s v="Cable"/>
    <x v="1"/>
    <s v="Yes"/>
    <x v="0"/>
    <s v="Yes"/>
    <x v="0"/>
    <s v="No"/>
    <s v="No"/>
    <s v="No"/>
    <x v="0"/>
    <s v="No"/>
    <x v="2"/>
    <n v="77.5"/>
    <n v="1625"/>
    <n v="18.39"/>
    <n v="80"/>
    <n v="368.97"/>
    <n v="2055.58"/>
    <s v="Churned"/>
    <x v="0"/>
    <s v="Don't know"/>
    <n v="1"/>
    <s v="50-100"/>
    <n v="0"/>
    <x v="0"/>
    <x v="4"/>
  </r>
  <r>
    <s v="87704-GUJ"/>
    <x v="1"/>
    <n v="38"/>
    <s v="Yes"/>
    <x v="6"/>
    <n v="9"/>
    <n v="24"/>
    <s v="Deal 5"/>
    <x v="0"/>
    <s v="No"/>
    <x v="1"/>
    <s v="No"/>
    <x v="0"/>
    <s v="No"/>
    <x v="0"/>
    <s v="No"/>
    <x v="1"/>
    <s v="No"/>
    <s v="No"/>
    <s v="No"/>
    <x v="2"/>
    <s v="No"/>
    <x v="0"/>
    <n v="20.45"/>
    <n v="20.45"/>
    <n v="0"/>
    <n v="0"/>
    <n v="43.82"/>
    <n v="64.27"/>
    <s v="Joined"/>
    <x v="0"/>
    <s v="other"/>
    <n v="0"/>
    <s v="20-50"/>
    <n v="1"/>
    <x v="0"/>
    <x v="0"/>
  </r>
  <r>
    <s v="65531-MAH"/>
    <x v="1"/>
    <n v="55"/>
    <s v="No"/>
    <x v="1"/>
    <n v="10"/>
    <n v="22"/>
    <s v="None"/>
    <x v="0"/>
    <s v="No"/>
    <x v="1"/>
    <s v="No"/>
    <x v="0"/>
    <s v="No"/>
    <x v="0"/>
    <s v="No"/>
    <x v="1"/>
    <s v="No"/>
    <s v="No"/>
    <s v="No"/>
    <x v="1"/>
    <s v="No"/>
    <x v="0"/>
    <n v="19.8"/>
    <n v="19.8"/>
    <n v="0"/>
    <n v="0"/>
    <n v="11.96"/>
    <n v="31.76"/>
    <s v="Joined"/>
    <x v="0"/>
    <s v="other"/>
    <n v="0"/>
    <s v="&lt;20"/>
    <n v="1"/>
    <x v="1"/>
    <x v="2"/>
  </r>
  <r>
    <s v="97734-BIH"/>
    <x v="1"/>
    <n v="20"/>
    <s v="Yes"/>
    <x v="9"/>
    <n v="1"/>
    <n v="2"/>
    <s v="Deal 5"/>
    <x v="0"/>
    <s v="No"/>
    <x v="0"/>
    <s v="DSL"/>
    <x v="1"/>
    <s v="No"/>
    <x v="0"/>
    <s v="No"/>
    <x v="1"/>
    <s v="No"/>
    <s v="Yes"/>
    <s v="Yes"/>
    <x v="0"/>
    <s v="Yes"/>
    <x v="1"/>
    <n v="49.75"/>
    <n v="331.3"/>
    <n v="0"/>
    <n v="0"/>
    <n v="252.98"/>
    <n v="584.28"/>
    <s v="Churned"/>
    <x v="1"/>
    <s v="Competitor offered higher download speeds"/>
    <n v="1"/>
    <s v="20-50"/>
    <n v="0"/>
    <x v="3"/>
    <x v="4"/>
  </r>
  <r>
    <s v="72746-AND"/>
    <x v="0"/>
    <n v="47"/>
    <s v="Yes"/>
    <x v="10"/>
    <n v="6"/>
    <n v="15"/>
    <s v="Deal 4"/>
    <x v="0"/>
    <s v="No"/>
    <x v="0"/>
    <s v="Fiber Optic"/>
    <x v="0"/>
    <s v="Yes"/>
    <x v="1"/>
    <s v="No"/>
    <x v="1"/>
    <s v="Yes"/>
    <s v="Yes"/>
    <s v="Yes"/>
    <x v="1"/>
    <s v="Yes"/>
    <x v="0"/>
    <n v="90.95"/>
    <n v="1612.2"/>
    <n v="0"/>
    <n v="0"/>
    <n v="594.66"/>
    <n v="2206.86"/>
    <s v="Stayed"/>
    <x v="0"/>
    <s v="other"/>
    <n v="0"/>
    <s v="50-100"/>
    <n v="0"/>
    <x v="0"/>
    <x v="1"/>
  </r>
  <r>
    <s v="53499-TEL"/>
    <x v="1"/>
    <n v="34"/>
    <s v="Yes"/>
    <x v="5"/>
    <n v="12"/>
    <n v="5"/>
    <s v="Deal 2"/>
    <x v="0"/>
    <s v="Yes"/>
    <x v="0"/>
    <s v="Fiber Optic"/>
    <x v="0"/>
    <s v="Yes"/>
    <x v="1"/>
    <s v="No"/>
    <x v="0"/>
    <s v="Yes"/>
    <s v="Yes"/>
    <s v="Yes"/>
    <x v="0"/>
    <s v="Yes"/>
    <x v="1"/>
    <n v="106"/>
    <n v="4178.6499999999996"/>
    <n v="47.02"/>
    <n v="0"/>
    <n v="1178.4000000000001"/>
    <n v="5310.03"/>
    <s v="Stayed"/>
    <x v="0"/>
    <s v="other"/>
    <n v="0"/>
    <s v="&gt;100"/>
    <n v="0"/>
    <x v="2"/>
    <x v="4"/>
  </r>
  <r>
    <s v="29416-JAM"/>
    <x v="1"/>
    <n v="28"/>
    <s v="Yes"/>
    <x v="16"/>
    <n v="15"/>
    <n v="5"/>
    <s v="None"/>
    <x v="0"/>
    <s v="Yes"/>
    <x v="0"/>
    <s v="Fiber Optic"/>
    <x v="0"/>
    <s v="No"/>
    <x v="1"/>
    <s v="No"/>
    <x v="0"/>
    <s v="No"/>
    <s v="Yes"/>
    <s v="Yes"/>
    <x v="1"/>
    <s v="Yes"/>
    <x v="2"/>
    <n v="89.85"/>
    <n v="2165.0500000000002"/>
    <n v="0"/>
    <n v="0"/>
    <n v="671.28"/>
    <n v="2836.33"/>
    <s v="Churned"/>
    <x v="1"/>
    <s v="Competitor made better offer"/>
    <n v="1"/>
    <s v="50-100"/>
    <n v="0"/>
    <x v="2"/>
    <x v="4"/>
  </r>
  <r>
    <s v="35648-TAM"/>
    <x v="0"/>
    <n v="49"/>
    <s v="Yes"/>
    <x v="4"/>
    <n v="9"/>
    <n v="22"/>
    <s v="Deal 1"/>
    <x v="0"/>
    <s v="Yes"/>
    <x v="0"/>
    <s v="Fiber Optic"/>
    <x v="1"/>
    <s v="Yes"/>
    <x v="1"/>
    <s v="Yes"/>
    <x v="1"/>
    <s v="Yes"/>
    <s v="Yes"/>
    <s v="Yes"/>
    <x v="0"/>
    <s v="Yes"/>
    <x v="0"/>
    <n v="107.2"/>
    <n v="7317.1"/>
    <n v="0"/>
    <n v="0"/>
    <n v="2302.5300000000002"/>
    <n v="9619.6299999999992"/>
    <s v="Stayed"/>
    <x v="0"/>
    <s v="other"/>
    <n v="0"/>
    <s v="&gt;100"/>
    <n v="0"/>
    <x v="0"/>
    <x v="2"/>
  </r>
  <r>
    <s v="79054-TEL"/>
    <x v="1"/>
    <n v="75"/>
    <s v="Yes"/>
    <x v="5"/>
    <n v="7"/>
    <n v="35"/>
    <s v="None"/>
    <x v="0"/>
    <s v="No"/>
    <x v="0"/>
    <s v="Fiber Optic"/>
    <x v="1"/>
    <s v="Yes"/>
    <x v="0"/>
    <s v="Yes"/>
    <x v="1"/>
    <s v="No"/>
    <s v="No"/>
    <s v="Yes"/>
    <x v="2"/>
    <s v="Yes"/>
    <x v="0"/>
    <n v="84.8"/>
    <n v="6141.65"/>
    <n v="0"/>
    <n v="0"/>
    <n v="396.72"/>
    <n v="6538.37"/>
    <s v="Stayed"/>
    <x v="0"/>
    <s v="other"/>
    <n v="0"/>
    <s v="50-100"/>
    <n v="0"/>
    <x v="1"/>
    <x v="0"/>
  </r>
  <r>
    <s v="85917-TAM"/>
    <x v="0"/>
    <n v="53"/>
    <s v="Yes"/>
    <x v="4"/>
    <n v="7"/>
    <n v="15"/>
    <s v="Deal 5"/>
    <x v="0"/>
    <s v="No"/>
    <x v="1"/>
    <s v="No"/>
    <x v="0"/>
    <s v="No"/>
    <x v="0"/>
    <s v="No"/>
    <x v="1"/>
    <s v="No"/>
    <s v="No"/>
    <s v="No"/>
    <x v="1"/>
    <s v="Yes"/>
    <x v="0"/>
    <n v="19.5"/>
    <n v="19.5"/>
    <n v="0"/>
    <n v="0"/>
    <n v="33.020000000000003"/>
    <n v="52.52"/>
    <s v="Joined"/>
    <x v="0"/>
    <s v="other"/>
    <n v="0"/>
    <s v="&lt;20"/>
    <n v="1"/>
    <x v="1"/>
    <x v="1"/>
  </r>
  <r>
    <s v="53563-PUN"/>
    <x v="0"/>
    <n v="41"/>
    <s v="No"/>
    <x v="13"/>
    <n v="15"/>
    <n v="27"/>
    <s v="None"/>
    <x v="0"/>
    <s v="Yes"/>
    <x v="0"/>
    <s v="DSL"/>
    <x v="1"/>
    <s v="No"/>
    <x v="0"/>
    <s v="No"/>
    <x v="1"/>
    <s v="No"/>
    <s v="No"/>
    <s v="Yes"/>
    <x v="0"/>
    <s v="No"/>
    <x v="0"/>
    <n v="54.45"/>
    <n v="1893.5"/>
    <n v="0"/>
    <n v="0"/>
    <n v="934.2"/>
    <n v="2827.7"/>
    <s v="Stayed"/>
    <x v="0"/>
    <s v="other"/>
    <n v="0"/>
    <s v="50-100"/>
    <n v="0"/>
    <x v="0"/>
    <x v="0"/>
  </r>
  <r>
    <s v="56689-PUN"/>
    <x v="0"/>
    <n v="39"/>
    <s v="No"/>
    <x v="13"/>
    <n v="12"/>
    <n v="5"/>
    <s v="None"/>
    <x v="1"/>
    <s v="No"/>
    <x v="0"/>
    <s v="DSL"/>
    <x v="1"/>
    <s v="Yes"/>
    <x v="1"/>
    <s v="No"/>
    <x v="0"/>
    <s v="Yes"/>
    <s v="Yes"/>
    <s v="Yes"/>
    <x v="2"/>
    <s v="Yes"/>
    <x v="0"/>
    <n v="60"/>
    <n v="2768.65"/>
    <n v="0"/>
    <n v="0"/>
    <n v="0"/>
    <n v="2768.65"/>
    <s v="Stayed"/>
    <x v="0"/>
    <s v="other"/>
    <n v="0"/>
    <s v="50-100"/>
    <n v="0"/>
    <x v="0"/>
    <x v="4"/>
  </r>
  <r>
    <s v="51284-MAH"/>
    <x v="1"/>
    <n v="47"/>
    <s v="No"/>
    <x v="1"/>
    <n v="13"/>
    <n v="17"/>
    <s v="None"/>
    <x v="0"/>
    <s v="No"/>
    <x v="1"/>
    <s v="No"/>
    <x v="0"/>
    <s v="No"/>
    <x v="0"/>
    <s v="No"/>
    <x v="1"/>
    <s v="No"/>
    <s v="No"/>
    <s v="No"/>
    <x v="1"/>
    <s v="No"/>
    <x v="0"/>
    <n v="19.75"/>
    <n v="294.89999999999998"/>
    <n v="0"/>
    <n v="0"/>
    <n v="396.64"/>
    <n v="691.54"/>
    <s v="Stayed"/>
    <x v="0"/>
    <s v="other"/>
    <n v="0"/>
    <s v="&lt;20"/>
    <n v="0"/>
    <x v="0"/>
    <x v="1"/>
  </r>
  <r>
    <s v="68432-MAD"/>
    <x v="0"/>
    <n v="29"/>
    <s v="Yes"/>
    <x v="11"/>
    <n v="6"/>
    <n v="27"/>
    <s v="None"/>
    <x v="0"/>
    <s v="No"/>
    <x v="1"/>
    <s v="No"/>
    <x v="0"/>
    <s v="No"/>
    <x v="0"/>
    <s v="No"/>
    <x v="1"/>
    <s v="No"/>
    <s v="No"/>
    <s v="No"/>
    <x v="0"/>
    <s v="Yes"/>
    <x v="1"/>
    <n v="19.649999999999999"/>
    <n v="351.55"/>
    <n v="0"/>
    <n v="0"/>
    <n v="812.43"/>
    <n v="1163.98"/>
    <s v="Stayed"/>
    <x v="0"/>
    <s v="other"/>
    <n v="0"/>
    <s v="&lt;20"/>
    <n v="0"/>
    <x v="2"/>
    <x v="0"/>
  </r>
  <r>
    <s v="61781-UTT"/>
    <x v="1"/>
    <n v="59"/>
    <s v="Yes"/>
    <x v="7"/>
    <n v="8"/>
    <n v="35"/>
    <s v="None"/>
    <x v="0"/>
    <s v="No"/>
    <x v="1"/>
    <s v="No"/>
    <x v="0"/>
    <s v="No"/>
    <x v="0"/>
    <s v="No"/>
    <x v="1"/>
    <s v="No"/>
    <s v="No"/>
    <s v="No"/>
    <x v="2"/>
    <s v="Yes"/>
    <x v="0"/>
    <n v="20.2"/>
    <n v="746.05"/>
    <n v="0"/>
    <n v="0"/>
    <n v="1019.92"/>
    <n v="1765.97"/>
    <s v="Stayed"/>
    <x v="0"/>
    <s v="other"/>
    <n v="0"/>
    <s v="20-50"/>
    <n v="0"/>
    <x v="1"/>
    <x v="0"/>
  </r>
  <r>
    <s v="39659-JAM"/>
    <x v="1"/>
    <n v="61"/>
    <s v="No"/>
    <x v="16"/>
    <n v="8"/>
    <n v="10"/>
    <s v="None"/>
    <x v="0"/>
    <s v="No"/>
    <x v="0"/>
    <s v="Fiber Optic"/>
    <x v="0"/>
    <s v="No"/>
    <x v="0"/>
    <s v="No"/>
    <x v="0"/>
    <s v="No"/>
    <s v="No"/>
    <s v="Yes"/>
    <x v="1"/>
    <s v="Yes"/>
    <x v="1"/>
    <n v="79.099999999999994"/>
    <n v="79.099999999999994"/>
    <n v="0"/>
    <n v="0"/>
    <n v="42.3"/>
    <n v="121.4"/>
    <s v="Churned"/>
    <x v="1"/>
    <s v="Competitor made better offer"/>
    <n v="1"/>
    <s v="50-100"/>
    <n v="0"/>
    <x v="1"/>
    <x v="3"/>
  </r>
  <r>
    <s v="44580-HAR"/>
    <x v="1"/>
    <n v="82"/>
    <s v="No"/>
    <x v="15"/>
    <n v="8"/>
    <n v="17"/>
    <s v="None"/>
    <x v="0"/>
    <s v="Yes"/>
    <x v="0"/>
    <s v="DSL"/>
    <x v="1"/>
    <s v="Yes"/>
    <x v="1"/>
    <s v="Yes"/>
    <x v="0"/>
    <s v="Yes"/>
    <s v="No"/>
    <s v="Yes"/>
    <x v="2"/>
    <s v="No"/>
    <x v="0"/>
    <n v="92.45"/>
    <n v="6440.25"/>
    <n v="0"/>
    <n v="0"/>
    <n v="1855.44"/>
    <n v="8295.69"/>
    <s v="Churned"/>
    <x v="1"/>
    <s v="Competitor made better offer"/>
    <n v="1"/>
    <s v="50-100"/>
    <n v="0"/>
    <x v="1"/>
    <x v="1"/>
  </r>
  <r>
    <s v="74521-BIH"/>
    <x v="0"/>
    <n v="46"/>
    <s v="No"/>
    <x v="9"/>
    <n v="14"/>
    <n v="7"/>
    <s v="Deal 2"/>
    <x v="1"/>
    <s v="No"/>
    <x v="0"/>
    <s v="DSL"/>
    <x v="1"/>
    <s v="Yes"/>
    <x v="0"/>
    <s v="No"/>
    <x v="1"/>
    <s v="No"/>
    <s v="No"/>
    <s v="Yes"/>
    <x v="1"/>
    <s v="Yes"/>
    <x v="0"/>
    <n v="35"/>
    <n v="1782.4"/>
    <n v="0"/>
    <n v="0"/>
    <n v="0"/>
    <n v="1782.4"/>
    <s v="Stayed"/>
    <x v="0"/>
    <s v="other"/>
    <n v="0"/>
    <s v="20-50"/>
    <n v="0"/>
    <x v="0"/>
    <x v="3"/>
  </r>
  <r>
    <s v="76417-MAD"/>
    <x v="1"/>
    <n v="66"/>
    <s v="Yes"/>
    <x v="11"/>
    <n v="5"/>
    <n v="22"/>
    <s v="Deal 5"/>
    <x v="0"/>
    <s v="No"/>
    <x v="0"/>
    <s v="Fiber Optic"/>
    <x v="0"/>
    <s v="Yes"/>
    <x v="0"/>
    <s v="No"/>
    <x v="1"/>
    <s v="No"/>
    <s v="No"/>
    <s v="No"/>
    <x v="1"/>
    <s v="No"/>
    <x v="1"/>
    <n v="75.599999999999994"/>
    <n v="535.54999999999995"/>
    <n v="0"/>
    <n v="10"/>
    <n v="89.6"/>
    <n v="635.15"/>
    <s v="Stayed"/>
    <x v="0"/>
    <s v="other"/>
    <n v="0"/>
    <s v="50-100"/>
    <n v="0"/>
    <x v="1"/>
    <x v="2"/>
  </r>
  <r>
    <s v="58176-WES"/>
    <x v="1"/>
    <n v="58"/>
    <s v="No"/>
    <x v="2"/>
    <n v="10"/>
    <n v="36"/>
    <s v="Deal 1"/>
    <x v="0"/>
    <s v="No"/>
    <x v="0"/>
    <s v="DSL"/>
    <x v="0"/>
    <s v="No"/>
    <x v="0"/>
    <s v="Yes"/>
    <x v="1"/>
    <s v="No"/>
    <s v="No"/>
    <s v="Yes"/>
    <x v="2"/>
    <s v="No"/>
    <x v="1"/>
    <n v="50.55"/>
    <n v="3260.1"/>
    <n v="0"/>
    <n v="0"/>
    <n v="2182.86"/>
    <n v="5442.96"/>
    <s v="Stayed"/>
    <x v="0"/>
    <s v="other"/>
    <n v="0"/>
    <s v="50-100"/>
    <n v="0"/>
    <x v="1"/>
    <x v="0"/>
  </r>
  <r>
    <s v="73865-RAJ"/>
    <x v="0"/>
    <n v="51"/>
    <s v="Yes"/>
    <x v="8"/>
    <n v="13"/>
    <n v="29"/>
    <s v="Deal 3"/>
    <x v="0"/>
    <s v="No"/>
    <x v="1"/>
    <s v="No"/>
    <x v="0"/>
    <s v="No"/>
    <x v="0"/>
    <s v="No"/>
    <x v="1"/>
    <s v="No"/>
    <s v="No"/>
    <s v="No"/>
    <x v="0"/>
    <s v="No"/>
    <x v="0"/>
    <n v="20.3"/>
    <n v="749.35"/>
    <n v="10.65"/>
    <n v="0"/>
    <n v="1684.16"/>
    <n v="2422.86"/>
    <s v="Stayed"/>
    <x v="0"/>
    <s v="other"/>
    <n v="0"/>
    <s v="20-50"/>
    <n v="0"/>
    <x v="1"/>
    <x v="0"/>
  </r>
  <r>
    <s v="32458-MAD"/>
    <x v="0"/>
    <n v="23"/>
    <s v="No"/>
    <x v="11"/>
    <n v="14"/>
    <n v="9"/>
    <s v="Deal 1"/>
    <x v="0"/>
    <s v="No"/>
    <x v="0"/>
    <s v="DSL"/>
    <x v="1"/>
    <s v="Yes"/>
    <x v="1"/>
    <s v="Yes"/>
    <x v="1"/>
    <s v="No"/>
    <s v="No"/>
    <s v="Yes"/>
    <x v="2"/>
    <s v="No"/>
    <x v="0"/>
    <n v="64.95"/>
    <n v="4523.25"/>
    <n v="42.89"/>
    <n v="0"/>
    <n v="114.1"/>
    <n v="4594.46"/>
    <s v="Stayed"/>
    <x v="0"/>
    <s v="other"/>
    <n v="0"/>
    <s v="50-100"/>
    <n v="0"/>
    <x v="2"/>
    <x v="3"/>
  </r>
  <r>
    <s v="25335-TAM"/>
    <x v="0"/>
    <n v="49"/>
    <s v="No"/>
    <x v="4"/>
    <n v="10"/>
    <n v="20"/>
    <s v="Deal 2"/>
    <x v="0"/>
    <s v="Yes"/>
    <x v="0"/>
    <s v="DSL"/>
    <x v="1"/>
    <s v="No"/>
    <x v="1"/>
    <s v="Yes"/>
    <x v="1"/>
    <s v="Yes"/>
    <s v="Yes"/>
    <s v="No"/>
    <x v="1"/>
    <s v="Yes"/>
    <x v="1"/>
    <n v="74.650000000000006"/>
    <n v="3090.65"/>
    <n v="0"/>
    <n v="100"/>
    <n v="1274.28"/>
    <n v="4464.93"/>
    <s v="Stayed"/>
    <x v="0"/>
    <s v="other"/>
    <n v="0"/>
    <s v="50-100"/>
    <n v="0"/>
    <x v="0"/>
    <x v="2"/>
  </r>
  <r>
    <s v="45082-BIH"/>
    <x v="1"/>
    <n v="43"/>
    <s v="No"/>
    <x v="9"/>
    <n v="5"/>
    <n v="20"/>
    <s v="Deal 2"/>
    <x v="0"/>
    <s v="Yes"/>
    <x v="0"/>
    <s v="Fiber Optic"/>
    <x v="1"/>
    <s v="Yes"/>
    <x v="0"/>
    <s v="Yes"/>
    <x v="0"/>
    <s v="Yes"/>
    <s v="Yes"/>
    <s v="Yes"/>
    <x v="2"/>
    <s v="Yes"/>
    <x v="0"/>
    <n v="111.1"/>
    <n v="6555.2"/>
    <n v="0"/>
    <n v="0"/>
    <n v="2719.9"/>
    <n v="9275.1"/>
    <s v="Stayed"/>
    <x v="0"/>
    <s v="other"/>
    <n v="0"/>
    <s v="&gt;100"/>
    <n v="0"/>
    <x v="0"/>
    <x v="2"/>
  </r>
  <r>
    <s v="16623-WES"/>
    <x v="1"/>
    <n v="55"/>
    <s v="Yes"/>
    <x v="2"/>
    <n v="13"/>
    <n v="24"/>
    <s v="Deal 2"/>
    <x v="0"/>
    <s v="Yes"/>
    <x v="1"/>
    <s v="No"/>
    <x v="0"/>
    <s v="No"/>
    <x v="0"/>
    <s v="No"/>
    <x v="1"/>
    <s v="No"/>
    <s v="No"/>
    <s v="No"/>
    <x v="0"/>
    <s v="No"/>
    <x v="2"/>
    <n v="24.7"/>
    <n v="1642.75"/>
    <n v="0"/>
    <n v="0"/>
    <n v="257.92"/>
    <n v="1900.67"/>
    <s v="Stayed"/>
    <x v="0"/>
    <s v="other"/>
    <n v="0"/>
    <s v="20-50"/>
    <n v="0"/>
    <x v="1"/>
    <x v="0"/>
  </r>
  <r>
    <s v="99855-HAR"/>
    <x v="1"/>
    <n v="48"/>
    <s v="Yes"/>
    <x v="15"/>
    <n v="0"/>
    <n v="2"/>
    <s v="Deal 5"/>
    <x v="0"/>
    <s v="Yes"/>
    <x v="0"/>
    <s v="Fiber Optic"/>
    <x v="0"/>
    <s v="No"/>
    <x v="0"/>
    <s v="No"/>
    <x v="1"/>
    <s v="Yes"/>
    <s v="Yes"/>
    <s v="Yes"/>
    <x v="1"/>
    <s v="Yes"/>
    <x v="1"/>
    <n v="85.3"/>
    <n v="264.8"/>
    <n v="0"/>
    <n v="0"/>
    <n v="42.84"/>
    <n v="307.64"/>
    <s v="Churned"/>
    <x v="0"/>
    <s v="Don't know"/>
    <n v="1"/>
    <s v="50-100"/>
    <n v="0"/>
    <x v="0"/>
    <x v="4"/>
  </r>
  <r>
    <s v="59527-HAR"/>
    <x v="1"/>
    <n v="64"/>
    <s v="Yes"/>
    <x v="15"/>
    <n v="10"/>
    <n v="35"/>
    <s v="Deal 4"/>
    <x v="0"/>
    <s v="Yes"/>
    <x v="1"/>
    <s v="No"/>
    <x v="0"/>
    <s v="No"/>
    <x v="0"/>
    <s v="No"/>
    <x v="1"/>
    <s v="No"/>
    <s v="No"/>
    <s v="No"/>
    <x v="0"/>
    <s v="No"/>
    <x v="1"/>
    <n v="25.6"/>
    <n v="548.79999999999995"/>
    <n v="0"/>
    <n v="0"/>
    <n v="335.94"/>
    <n v="884.74"/>
    <s v="Stayed"/>
    <x v="0"/>
    <s v="other"/>
    <n v="0"/>
    <s v="20-50"/>
    <n v="0"/>
    <x v="1"/>
    <x v="0"/>
  </r>
  <r>
    <s v="78146-TAM"/>
    <x v="1"/>
    <n v="26"/>
    <s v="Yes"/>
    <x v="4"/>
    <n v="9"/>
    <n v="18"/>
    <s v="None"/>
    <x v="0"/>
    <s v="Yes"/>
    <x v="0"/>
    <s v="Cable"/>
    <x v="1"/>
    <s v="Yes"/>
    <x v="0"/>
    <s v="Yes"/>
    <x v="1"/>
    <s v="No"/>
    <s v="No"/>
    <s v="Yes"/>
    <x v="0"/>
    <s v="No"/>
    <x v="1"/>
    <n v="64.95"/>
    <n v="4551.5"/>
    <n v="20.87"/>
    <n v="0"/>
    <n v="1863.4"/>
    <n v="6394.03"/>
    <s v="Stayed"/>
    <x v="0"/>
    <s v="other"/>
    <n v="0"/>
    <s v="50-100"/>
    <n v="0"/>
    <x v="2"/>
    <x v="2"/>
  </r>
  <r>
    <s v="97280-PUD"/>
    <x v="1"/>
    <n v="53"/>
    <s v="Yes"/>
    <x v="21"/>
    <n v="2"/>
    <n v="22"/>
    <s v="None"/>
    <x v="0"/>
    <s v="Yes"/>
    <x v="0"/>
    <s v="Fiber Optic"/>
    <x v="0"/>
    <s v="No"/>
    <x v="0"/>
    <s v="No"/>
    <x v="0"/>
    <s v="Yes"/>
    <s v="Yes"/>
    <s v="Yes"/>
    <x v="0"/>
    <s v="No"/>
    <x v="0"/>
    <n v="94.35"/>
    <n v="3921.3"/>
    <n v="0"/>
    <n v="0"/>
    <n v="1772.46"/>
    <n v="5693.76"/>
    <s v="Stayed"/>
    <x v="0"/>
    <s v="other"/>
    <n v="0"/>
    <s v="50-100"/>
    <n v="0"/>
    <x v="1"/>
    <x v="2"/>
  </r>
  <r>
    <s v="29969-ASS"/>
    <x v="1"/>
    <n v="53"/>
    <s v="Yes"/>
    <x v="17"/>
    <n v="11"/>
    <n v="10"/>
    <s v="Deal 5"/>
    <x v="0"/>
    <s v="Yes"/>
    <x v="0"/>
    <s v="Cable"/>
    <x v="0"/>
    <s v="No"/>
    <x v="0"/>
    <s v="No"/>
    <x v="1"/>
    <s v="No"/>
    <s v="No"/>
    <s v="No"/>
    <x v="1"/>
    <s v="Yes"/>
    <x v="2"/>
    <n v="50.6"/>
    <n v="249.95"/>
    <n v="0"/>
    <n v="20"/>
    <n v="185.5"/>
    <n v="455.45"/>
    <s v="Churned"/>
    <x v="1"/>
    <s v="Competitor made better offer"/>
    <n v="1"/>
    <s v="50-100"/>
    <n v="0"/>
    <x v="1"/>
    <x v="3"/>
  </r>
  <r>
    <s v="57111-KAR"/>
    <x v="0"/>
    <n v="44"/>
    <s v="No"/>
    <x v="3"/>
    <n v="4"/>
    <n v="7"/>
    <s v="Deal 5"/>
    <x v="0"/>
    <s v="Yes"/>
    <x v="0"/>
    <s v="Fiber Optic"/>
    <x v="0"/>
    <s v="No"/>
    <x v="0"/>
    <s v="No"/>
    <x v="1"/>
    <s v="Yes"/>
    <s v="Yes"/>
    <s v="Yes"/>
    <x v="1"/>
    <s v="Yes"/>
    <x v="1"/>
    <n v="86.6"/>
    <n v="86.6"/>
    <n v="0"/>
    <n v="0"/>
    <n v="5.43"/>
    <n v="92.03"/>
    <s v="Churned"/>
    <x v="1"/>
    <s v="Competitor offered higher download speeds"/>
    <n v="1"/>
    <s v="50-100"/>
    <n v="0"/>
    <x v="0"/>
    <x v="3"/>
  </r>
  <r>
    <s v="16244-UTT"/>
    <x v="1"/>
    <n v="19"/>
    <s v="Yes"/>
    <x v="7"/>
    <n v="5"/>
    <n v="7"/>
    <s v="None"/>
    <x v="0"/>
    <s v="No"/>
    <x v="1"/>
    <s v="No"/>
    <x v="0"/>
    <s v="No"/>
    <x v="0"/>
    <s v="No"/>
    <x v="1"/>
    <s v="No"/>
    <s v="No"/>
    <s v="No"/>
    <x v="1"/>
    <s v="No"/>
    <x v="0"/>
    <n v="19.55"/>
    <n v="19.55"/>
    <n v="0"/>
    <n v="0"/>
    <n v="5.0999999999999996"/>
    <n v="24.65"/>
    <s v="Joined"/>
    <x v="0"/>
    <s v="other"/>
    <n v="0"/>
    <s v="&lt;20"/>
    <n v="1"/>
    <x v="3"/>
    <x v="3"/>
  </r>
  <r>
    <s v="17092-DEL"/>
    <x v="1"/>
    <n v="78"/>
    <s v="Yes"/>
    <x v="0"/>
    <n v="14"/>
    <n v="10"/>
    <s v="Deal 1"/>
    <x v="0"/>
    <s v="Yes"/>
    <x v="0"/>
    <s v="Fiber Optic"/>
    <x v="1"/>
    <s v="Yes"/>
    <x v="1"/>
    <s v="Yes"/>
    <x v="0"/>
    <s v="Yes"/>
    <s v="No"/>
    <s v="No"/>
    <x v="2"/>
    <s v="Yes"/>
    <x v="0"/>
    <n v="115.75"/>
    <n v="8399.15"/>
    <n v="0"/>
    <n v="110"/>
    <n v="2216.16"/>
    <n v="10725.31"/>
    <s v="Stayed"/>
    <x v="0"/>
    <s v="other"/>
    <n v="0"/>
    <s v="&gt;100"/>
    <n v="0"/>
    <x v="1"/>
    <x v="3"/>
  </r>
  <r>
    <s v="65807-AND"/>
    <x v="0"/>
    <n v="47"/>
    <s v="No"/>
    <x v="10"/>
    <n v="8"/>
    <n v="16"/>
    <s v="Deal 4"/>
    <x v="0"/>
    <s v="Yes"/>
    <x v="1"/>
    <s v="No"/>
    <x v="0"/>
    <s v="No"/>
    <x v="0"/>
    <s v="No"/>
    <x v="1"/>
    <s v="No"/>
    <s v="No"/>
    <s v="No"/>
    <x v="2"/>
    <s v="No"/>
    <x v="0"/>
    <n v="25.3"/>
    <n v="454.65"/>
    <n v="0"/>
    <n v="0"/>
    <n v="543.96"/>
    <n v="998.61"/>
    <s v="Stayed"/>
    <x v="0"/>
    <s v="other"/>
    <n v="0"/>
    <s v="20-50"/>
    <n v="0"/>
    <x v="0"/>
    <x v="1"/>
  </r>
  <r>
    <s v="71405-TAM"/>
    <x v="1"/>
    <n v="61"/>
    <s v="No"/>
    <x v="4"/>
    <n v="10"/>
    <n v="7"/>
    <s v="None"/>
    <x v="0"/>
    <s v="No"/>
    <x v="0"/>
    <s v="DSL"/>
    <x v="1"/>
    <s v="Yes"/>
    <x v="1"/>
    <s v="Yes"/>
    <x v="0"/>
    <s v="No"/>
    <s v="No"/>
    <s v="Yes"/>
    <x v="0"/>
    <s v="No"/>
    <x v="1"/>
    <n v="74.05"/>
    <n v="2802.3"/>
    <n v="0"/>
    <n v="0"/>
    <n v="1195.0999999999999"/>
    <n v="3997.4"/>
    <s v="Stayed"/>
    <x v="0"/>
    <s v="other"/>
    <n v="0"/>
    <s v="50-100"/>
    <n v="0"/>
    <x v="1"/>
    <x v="3"/>
  </r>
  <r>
    <s v="57868-UTT"/>
    <x v="1"/>
    <n v="58"/>
    <s v="No"/>
    <x v="7"/>
    <n v="11"/>
    <n v="13"/>
    <s v="None"/>
    <x v="0"/>
    <s v="Yes"/>
    <x v="0"/>
    <s v="Fiber Optic"/>
    <x v="0"/>
    <s v="No"/>
    <x v="0"/>
    <s v="No"/>
    <x v="0"/>
    <s v="Yes"/>
    <s v="Yes"/>
    <s v="Yes"/>
    <x v="1"/>
    <s v="Yes"/>
    <x v="1"/>
    <n v="95.6"/>
    <n v="4783.5"/>
    <n v="0"/>
    <n v="0"/>
    <n v="2431.87"/>
    <n v="7215.37"/>
    <s v="Churned"/>
    <x v="1"/>
    <s v="Competitor offered higher download speeds"/>
    <n v="1"/>
    <s v="50-100"/>
    <n v="0"/>
    <x v="1"/>
    <x v="1"/>
  </r>
  <r>
    <s v="44693-UTT"/>
    <x v="1"/>
    <n v="53"/>
    <s v="No"/>
    <x v="7"/>
    <n v="11"/>
    <n v="27"/>
    <s v="None"/>
    <x v="0"/>
    <s v="No"/>
    <x v="1"/>
    <s v="No"/>
    <x v="0"/>
    <s v="No"/>
    <x v="0"/>
    <s v="No"/>
    <x v="1"/>
    <s v="No"/>
    <s v="No"/>
    <s v="No"/>
    <x v="0"/>
    <s v="No"/>
    <x v="0"/>
    <n v="20.3"/>
    <n v="31.9"/>
    <n v="0"/>
    <n v="0"/>
    <n v="70.84"/>
    <n v="102.74"/>
    <s v="Joined"/>
    <x v="0"/>
    <s v="other"/>
    <n v="0"/>
    <s v="20-50"/>
    <n v="1"/>
    <x v="1"/>
    <x v="0"/>
  </r>
  <r>
    <s v="22781-KAR"/>
    <x v="0"/>
    <n v="56"/>
    <s v="No"/>
    <x v="3"/>
    <n v="13"/>
    <n v="6"/>
    <s v="Deal 4"/>
    <x v="0"/>
    <s v="Yes"/>
    <x v="1"/>
    <s v="No"/>
    <x v="0"/>
    <s v="No"/>
    <x v="0"/>
    <s v="No"/>
    <x v="1"/>
    <s v="No"/>
    <s v="No"/>
    <s v="No"/>
    <x v="2"/>
    <s v="Yes"/>
    <x v="1"/>
    <n v="25.4"/>
    <n v="313"/>
    <n v="0"/>
    <n v="0"/>
    <n v="529.44000000000005"/>
    <n v="842.44"/>
    <s v="Stayed"/>
    <x v="0"/>
    <s v="other"/>
    <n v="0"/>
    <s v="20-50"/>
    <n v="0"/>
    <x v="1"/>
    <x v="3"/>
  </r>
  <r>
    <s v="41013-TEL"/>
    <x v="1"/>
    <n v="35"/>
    <s v="Yes"/>
    <x v="5"/>
    <n v="4"/>
    <n v="19"/>
    <s v="None"/>
    <x v="0"/>
    <s v="Yes"/>
    <x v="0"/>
    <s v="DSL"/>
    <x v="0"/>
    <s v="No"/>
    <x v="0"/>
    <s v="No"/>
    <x v="1"/>
    <s v="No"/>
    <s v="No"/>
    <s v="Yes"/>
    <x v="1"/>
    <s v="Yes"/>
    <x v="1"/>
    <n v="49.1"/>
    <n v="679.55"/>
    <n v="0"/>
    <n v="0"/>
    <n v="145.65"/>
    <n v="825.2"/>
    <s v="Churned"/>
    <x v="1"/>
    <s v="Competitor had better devices"/>
    <n v="1"/>
    <s v="20-50"/>
    <n v="0"/>
    <x v="0"/>
    <x v="2"/>
  </r>
  <r>
    <s v="51214-MAH"/>
    <x v="0"/>
    <n v="28"/>
    <s v="No"/>
    <x v="1"/>
    <n v="12"/>
    <n v="22"/>
    <s v="None"/>
    <x v="0"/>
    <s v="No"/>
    <x v="0"/>
    <s v="Fiber Optic"/>
    <x v="0"/>
    <s v="No"/>
    <x v="1"/>
    <s v="No"/>
    <x v="1"/>
    <s v="No"/>
    <s v="No"/>
    <s v="No"/>
    <x v="1"/>
    <s v="Yes"/>
    <x v="0"/>
    <n v="73.599999999999994"/>
    <n v="232.5"/>
    <n v="0"/>
    <n v="10"/>
    <n v="82.02"/>
    <n v="324.52"/>
    <s v="Joined"/>
    <x v="0"/>
    <s v="other"/>
    <n v="0"/>
    <s v="50-100"/>
    <n v="1"/>
    <x v="2"/>
    <x v="2"/>
  </r>
  <r>
    <s v="72181-ODI"/>
    <x v="1"/>
    <n v="69"/>
    <s v="No"/>
    <x v="19"/>
    <n v="8"/>
    <n v="7"/>
    <s v="None"/>
    <x v="0"/>
    <s v="No"/>
    <x v="0"/>
    <s v="DSL"/>
    <x v="1"/>
    <s v="Yes"/>
    <x v="1"/>
    <s v="Yes"/>
    <x v="1"/>
    <s v="No"/>
    <s v="No"/>
    <s v="Yes"/>
    <x v="2"/>
    <s v="No"/>
    <x v="0"/>
    <n v="-10"/>
    <n v="4492.8999999999996"/>
    <n v="0"/>
    <n v="0"/>
    <n v="334.41"/>
    <n v="4827.3100000000004"/>
    <s v="Stayed"/>
    <x v="0"/>
    <s v="other"/>
    <n v="0"/>
    <s v="&lt;20"/>
    <n v="0"/>
    <x v="1"/>
    <x v="3"/>
  </r>
  <r>
    <s v="82718-TAM"/>
    <x v="0"/>
    <n v="32"/>
    <s v="Yes"/>
    <x v="4"/>
    <n v="12"/>
    <n v="7"/>
    <s v="None"/>
    <x v="0"/>
    <s v="No"/>
    <x v="1"/>
    <s v="No"/>
    <x v="0"/>
    <s v="No"/>
    <x v="0"/>
    <s v="No"/>
    <x v="1"/>
    <s v="No"/>
    <s v="No"/>
    <s v="No"/>
    <x v="1"/>
    <s v="No"/>
    <x v="1"/>
    <n v="20.7"/>
    <n v="20.7"/>
    <n v="0"/>
    <n v="0"/>
    <n v="45.86"/>
    <n v="66.56"/>
    <s v="Joined"/>
    <x v="0"/>
    <s v="other"/>
    <n v="0"/>
    <s v="20-50"/>
    <n v="1"/>
    <x v="2"/>
    <x v="3"/>
  </r>
  <r>
    <s v="62886-RAJ"/>
    <x v="1"/>
    <n v="78"/>
    <s v="No"/>
    <x v="8"/>
    <n v="4"/>
    <n v="10"/>
    <s v="None"/>
    <x v="0"/>
    <s v="Yes"/>
    <x v="0"/>
    <s v="Fiber Optic"/>
    <x v="0"/>
    <s v="Yes"/>
    <x v="1"/>
    <s v="No"/>
    <x v="1"/>
    <s v="Yes"/>
    <s v="No"/>
    <s v="Yes"/>
    <x v="1"/>
    <s v="Yes"/>
    <x v="1"/>
    <n v="94.25"/>
    <n v="3217.55"/>
    <n v="0"/>
    <n v="0"/>
    <n v="97.92"/>
    <n v="3315.47"/>
    <s v="Churned"/>
    <x v="1"/>
    <s v="Competitor had better devices"/>
    <n v="1"/>
    <s v="50-100"/>
    <n v="0"/>
    <x v="1"/>
    <x v="3"/>
  </r>
  <r>
    <s v="49927-PUN"/>
    <x v="0"/>
    <n v="52"/>
    <s v="Yes"/>
    <x v="13"/>
    <n v="5"/>
    <n v="12"/>
    <s v="None"/>
    <x v="0"/>
    <s v="Yes"/>
    <x v="0"/>
    <s v="Fiber Optic"/>
    <x v="0"/>
    <s v="Yes"/>
    <x v="0"/>
    <s v="No"/>
    <x v="1"/>
    <s v="Yes"/>
    <s v="Yes"/>
    <s v="Yes"/>
    <x v="1"/>
    <s v="Yes"/>
    <x v="1"/>
    <n v="90.75"/>
    <n v="512.25"/>
    <n v="0"/>
    <n v="0"/>
    <n v="140.1"/>
    <n v="652.35"/>
    <s v="Stayed"/>
    <x v="0"/>
    <s v="other"/>
    <n v="0"/>
    <s v="50-100"/>
    <n v="0"/>
    <x v="1"/>
    <x v="1"/>
  </r>
  <r>
    <s v="15731-MAD"/>
    <x v="1"/>
    <n v="79"/>
    <s v="No"/>
    <x v="11"/>
    <n v="6"/>
    <n v="4"/>
    <s v="Deal 2"/>
    <x v="0"/>
    <s v="Yes"/>
    <x v="0"/>
    <s v="Cable"/>
    <x v="0"/>
    <s v="Yes"/>
    <x v="1"/>
    <s v="No"/>
    <x v="1"/>
    <s v="No"/>
    <s v="No"/>
    <s v="Yes"/>
    <x v="1"/>
    <s v="Yes"/>
    <x v="1"/>
    <n v="84.2"/>
    <n v="4146.05"/>
    <n v="0"/>
    <n v="0"/>
    <n v="2222.58"/>
    <n v="6368.63"/>
    <s v="Churned"/>
    <x v="1"/>
    <s v="Competitor offered more data"/>
    <n v="1"/>
    <s v="50-100"/>
    <n v="0"/>
    <x v="1"/>
    <x v="4"/>
  </r>
  <r>
    <s v="83256-TEL"/>
    <x v="1"/>
    <n v="78"/>
    <s v="Yes"/>
    <x v="5"/>
    <n v="2"/>
    <n v="14"/>
    <s v="None"/>
    <x v="0"/>
    <s v="Yes"/>
    <x v="0"/>
    <s v="DSL"/>
    <x v="0"/>
    <s v="No"/>
    <x v="0"/>
    <s v="Yes"/>
    <x v="1"/>
    <s v="Yes"/>
    <s v="Yes"/>
    <s v="Yes"/>
    <x v="2"/>
    <s v="Yes"/>
    <x v="1"/>
    <n v="66.05"/>
    <n v="1652.4"/>
    <n v="47.73"/>
    <n v="0"/>
    <n v="314.33999999999997"/>
    <n v="1919.01"/>
    <s v="Stayed"/>
    <x v="0"/>
    <s v="other"/>
    <n v="0"/>
    <s v="50-100"/>
    <n v="0"/>
    <x v="1"/>
    <x v="1"/>
  </r>
  <r>
    <s v="51195-BIH"/>
    <x v="0"/>
    <n v="36"/>
    <s v="Yes"/>
    <x v="9"/>
    <n v="5"/>
    <n v="34"/>
    <s v="Deal 2"/>
    <x v="0"/>
    <s v="Yes"/>
    <x v="0"/>
    <s v="DSL"/>
    <x v="1"/>
    <s v="Yes"/>
    <x v="0"/>
    <s v="No"/>
    <x v="1"/>
    <s v="No"/>
    <s v="No"/>
    <s v="Yes"/>
    <x v="1"/>
    <s v="Yes"/>
    <x v="0"/>
    <n v="59.75"/>
    <n v="2934.3"/>
    <n v="0"/>
    <n v="0"/>
    <n v="1757.63"/>
    <n v="4691.93"/>
    <s v="Churned"/>
    <x v="0"/>
    <s v="Don't know"/>
    <n v="1"/>
    <s v="50-100"/>
    <n v="0"/>
    <x v="0"/>
    <x v="0"/>
  </r>
  <r>
    <s v="38636-TEL"/>
    <x v="1"/>
    <n v="54"/>
    <s v="No"/>
    <x v="5"/>
    <n v="8"/>
    <n v="13"/>
    <s v="Deal 3"/>
    <x v="0"/>
    <s v="Yes"/>
    <x v="0"/>
    <s v="Fiber Optic"/>
    <x v="0"/>
    <s v="Yes"/>
    <x v="1"/>
    <s v="No"/>
    <x v="0"/>
    <s v="Yes"/>
    <s v="Yes"/>
    <s v="Yes"/>
    <x v="1"/>
    <s v="Yes"/>
    <x v="1"/>
    <n v="104.65"/>
    <n v="2542.4499999999998"/>
    <n v="0"/>
    <n v="0"/>
    <n v="72"/>
    <n v="2614.4499999999998"/>
    <s v="Churned"/>
    <x v="1"/>
    <s v="Competitor made better offer"/>
    <n v="1"/>
    <s v="&gt;100"/>
    <n v="0"/>
    <x v="1"/>
    <x v="1"/>
  </r>
  <r>
    <s v="32011-TAM"/>
    <x v="1"/>
    <n v="59"/>
    <s v="Yes"/>
    <x v="4"/>
    <n v="15"/>
    <n v="35"/>
    <s v="None"/>
    <x v="1"/>
    <s v="No"/>
    <x v="0"/>
    <s v="Cable"/>
    <x v="1"/>
    <s v="Yes"/>
    <x v="0"/>
    <s v="Yes"/>
    <x v="0"/>
    <s v="Yes"/>
    <s v="Yes"/>
    <s v="Yes"/>
    <x v="2"/>
    <s v="Yes"/>
    <x v="1"/>
    <n v="60.05"/>
    <n v="4176.7"/>
    <n v="41.21"/>
    <n v="0"/>
    <n v="0"/>
    <n v="4135.49"/>
    <s v="Stayed"/>
    <x v="0"/>
    <s v="other"/>
    <n v="0"/>
    <s v="50-100"/>
    <n v="0"/>
    <x v="1"/>
    <x v="0"/>
  </r>
  <r>
    <s v="61271-KAR"/>
    <x v="0"/>
    <n v="53"/>
    <s v="Yes"/>
    <x v="3"/>
    <n v="15"/>
    <n v="17"/>
    <s v="Deal 2"/>
    <x v="0"/>
    <s v="Yes"/>
    <x v="1"/>
    <s v="No"/>
    <x v="0"/>
    <s v="No"/>
    <x v="0"/>
    <s v="No"/>
    <x v="1"/>
    <s v="No"/>
    <s v="No"/>
    <s v="No"/>
    <x v="2"/>
    <s v="Yes"/>
    <x v="0"/>
    <n v="24.8"/>
    <n v="1424.2"/>
    <n v="0"/>
    <n v="0"/>
    <n v="1258.32"/>
    <n v="2682.52"/>
    <s v="Stayed"/>
    <x v="0"/>
    <s v="other"/>
    <n v="0"/>
    <s v="20-50"/>
    <n v="0"/>
    <x v="1"/>
    <x v="1"/>
  </r>
  <r>
    <s v="63305-KAR"/>
    <x v="0"/>
    <n v="40"/>
    <s v="Yes"/>
    <x v="3"/>
    <n v="6"/>
    <n v="16"/>
    <s v="Deal 2"/>
    <x v="1"/>
    <s v="No"/>
    <x v="0"/>
    <s v="Cable"/>
    <x v="0"/>
    <s v="Yes"/>
    <x v="1"/>
    <s v="No"/>
    <x v="0"/>
    <s v="Yes"/>
    <s v="Yes"/>
    <s v="Yes"/>
    <x v="0"/>
    <s v="Yes"/>
    <x v="0"/>
    <n v="53.95"/>
    <n v="2375.4"/>
    <n v="0"/>
    <n v="0"/>
    <n v="0"/>
    <n v="2375.4"/>
    <s v="Churned"/>
    <x v="1"/>
    <s v="Competitor offered more data"/>
    <n v="1"/>
    <s v="50-100"/>
    <n v="0"/>
    <x v="0"/>
    <x v="1"/>
  </r>
  <r>
    <s v="24256-PUN"/>
    <x v="1"/>
    <n v="29"/>
    <s v="No"/>
    <x v="13"/>
    <n v="6"/>
    <n v="3"/>
    <s v="Deal 2"/>
    <x v="0"/>
    <s v="Yes"/>
    <x v="0"/>
    <s v="Fiber Optic"/>
    <x v="0"/>
    <s v="Yes"/>
    <x v="0"/>
    <s v="No"/>
    <x v="1"/>
    <s v="No"/>
    <s v="No"/>
    <s v="Yes"/>
    <x v="0"/>
    <s v="Yes"/>
    <x v="1"/>
    <n v="78.900000000000006"/>
    <n v="3650.35"/>
    <n v="0"/>
    <n v="0"/>
    <n v="1857.44"/>
    <n v="5507.79"/>
    <s v="Stayed"/>
    <x v="0"/>
    <s v="other"/>
    <n v="0"/>
    <s v="50-100"/>
    <n v="0"/>
    <x v="2"/>
    <x v="4"/>
  </r>
  <r>
    <s v="55833-TAM"/>
    <x v="1"/>
    <n v="77"/>
    <s v="No"/>
    <x v="4"/>
    <n v="9"/>
    <n v="29"/>
    <s v="Deal 1"/>
    <x v="0"/>
    <s v="Yes"/>
    <x v="0"/>
    <s v="Fiber Optic"/>
    <x v="1"/>
    <s v="Yes"/>
    <x v="1"/>
    <s v="Yes"/>
    <x v="0"/>
    <s v="Yes"/>
    <s v="No"/>
    <s v="Yes"/>
    <x v="2"/>
    <s v="Yes"/>
    <x v="0"/>
    <n v="116.75"/>
    <n v="8277.0499999999993"/>
    <n v="0"/>
    <n v="0"/>
    <n v="1062"/>
    <n v="9339.0499999999993"/>
    <s v="Stayed"/>
    <x v="0"/>
    <s v="other"/>
    <n v="0"/>
    <s v="&gt;100"/>
    <n v="0"/>
    <x v="1"/>
    <x v="0"/>
  </r>
  <r>
    <s v="25583-PUN"/>
    <x v="1"/>
    <n v="36"/>
    <s v="Yes"/>
    <x v="13"/>
    <n v="1"/>
    <n v="15"/>
    <s v="Deal 4"/>
    <x v="0"/>
    <s v="No"/>
    <x v="0"/>
    <s v="Fiber Optic"/>
    <x v="0"/>
    <s v="No"/>
    <x v="0"/>
    <s v="No"/>
    <x v="1"/>
    <s v="No"/>
    <s v="No"/>
    <s v="Yes"/>
    <x v="1"/>
    <s v="Yes"/>
    <x v="1"/>
    <n v="69.8"/>
    <n v="1221.6500000000001"/>
    <n v="0"/>
    <n v="0"/>
    <n v="614.16"/>
    <n v="1835.81"/>
    <s v="Stayed"/>
    <x v="0"/>
    <s v="other"/>
    <n v="0"/>
    <s v="50-100"/>
    <n v="0"/>
    <x v="0"/>
    <x v="1"/>
  </r>
  <r>
    <s v="93124-MAD"/>
    <x v="0"/>
    <n v="41"/>
    <s v="Yes"/>
    <x v="11"/>
    <n v="8"/>
    <n v="15"/>
    <s v="Deal 2"/>
    <x v="0"/>
    <s v="Yes"/>
    <x v="0"/>
    <s v="DSL"/>
    <x v="0"/>
    <s v="No"/>
    <x v="0"/>
    <s v="Yes"/>
    <x v="0"/>
    <s v="Yes"/>
    <s v="Yes"/>
    <s v="Yes"/>
    <x v="2"/>
    <s v="Yes"/>
    <x v="1"/>
    <n v="75.2"/>
    <n v="3901.25"/>
    <n v="0"/>
    <n v="0"/>
    <n v="509.49"/>
    <n v="4410.74"/>
    <s v="Stayed"/>
    <x v="0"/>
    <s v="other"/>
    <n v="0"/>
    <s v="50-100"/>
    <n v="0"/>
    <x v="0"/>
    <x v="1"/>
  </r>
  <r>
    <s v="98656-PUN"/>
    <x v="0"/>
    <n v="75"/>
    <s v="No"/>
    <x v="13"/>
    <n v="9"/>
    <n v="28"/>
    <s v="None"/>
    <x v="0"/>
    <s v="Yes"/>
    <x v="0"/>
    <s v="DSL"/>
    <x v="1"/>
    <s v="Yes"/>
    <x v="1"/>
    <s v="Yes"/>
    <x v="0"/>
    <s v="No"/>
    <s v="No"/>
    <s v="No"/>
    <x v="2"/>
    <s v="No"/>
    <x v="0"/>
    <n v="79.400000000000006"/>
    <n v="5154.6000000000004"/>
    <n v="0"/>
    <n v="150"/>
    <n v="1981.98"/>
    <n v="7286.58"/>
    <s v="Churned"/>
    <x v="1"/>
    <s v="Competitor offered higher download speeds"/>
    <n v="1"/>
    <s v="50-100"/>
    <n v="0"/>
    <x v="1"/>
    <x v="0"/>
  </r>
  <r>
    <s v="73015-GUJ"/>
    <x v="1"/>
    <n v="31"/>
    <s v="No"/>
    <x v="6"/>
    <n v="12"/>
    <n v="25"/>
    <s v="None"/>
    <x v="0"/>
    <s v="No"/>
    <x v="0"/>
    <s v="Fiber Optic"/>
    <x v="0"/>
    <s v="Yes"/>
    <x v="1"/>
    <s v="No"/>
    <x v="0"/>
    <s v="Yes"/>
    <s v="Yes"/>
    <s v="Yes"/>
    <x v="1"/>
    <s v="Yes"/>
    <x v="1"/>
    <n v="99.8"/>
    <n v="4391.25"/>
    <n v="0"/>
    <n v="0"/>
    <n v="805.46"/>
    <n v="5196.71"/>
    <s v="Stayed"/>
    <x v="0"/>
    <s v="other"/>
    <n v="0"/>
    <s v="50-100"/>
    <n v="0"/>
    <x v="2"/>
    <x v="0"/>
  </r>
  <r>
    <s v="32944-TAM"/>
    <x v="1"/>
    <n v="42"/>
    <s v="No"/>
    <x v="4"/>
    <n v="3"/>
    <n v="19"/>
    <s v="Deal 5"/>
    <x v="0"/>
    <s v="No"/>
    <x v="1"/>
    <s v="No"/>
    <x v="0"/>
    <s v="No"/>
    <x v="0"/>
    <s v="No"/>
    <x v="1"/>
    <s v="No"/>
    <s v="No"/>
    <s v="No"/>
    <x v="0"/>
    <s v="Yes"/>
    <x v="2"/>
    <n v="20.149999999999999"/>
    <n v="163.69999999999999"/>
    <n v="0"/>
    <n v="0"/>
    <n v="437.49"/>
    <n v="601.19000000000005"/>
    <s v="Stayed"/>
    <x v="0"/>
    <s v="other"/>
    <n v="0"/>
    <s v="20-50"/>
    <n v="0"/>
    <x v="0"/>
    <x v="2"/>
  </r>
  <r>
    <s v="16287-JAM"/>
    <x v="1"/>
    <n v="49"/>
    <s v="Yes"/>
    <x v="16"/>
    <n v="1"/>
    <n v="29"/>
    <s v="Deal 1"/>
    <x v="0"/>
    <s v="Yes"/>
    <x v="0"/>
    <s v="Fiber Optic"/>
    <x v="0"/>
    <s v="Yes"/>
    <x v="0"/>
    <s v="Yes"/>
    <x v="0"/>
    <s v="Yes"/>
    <s v="Yes"/>
    <s v="Yes"/>
    <x v="0"/>
    <s v="Yes"/>
    <x v="1"/>
    <n v="104.7"/>
    <n v="7220.35"/>
    <n v="0"/>
    <n v="0"/>
    <n v="1410.36"/>
    <n v="8630.7099999999991"/>
    <s v="Churned"/>
    <x v="1"/>
    <s v="Competitor made better offer"/>
    <n v="1"/>
    <s v="&gt;100"/>
    <n v="0"/>
    <x v="0"/>
    <x v="0"/>
  </r>
  <r>
    <s v="42965-UTT"/>
    <x v="0"/>
    <n v="64"/>
    <s v="No"/>
    <x v="18"/>
    <n v="5"/>
    <n v="33"/>
    <s v="None"/>
    <x v="0"/>
    <s v="Yes"/>
    <x v="0"/>
    <s v="Fiber Optic"/>
    <x v="0"/>
    <s v="No"/>
    <x v="1"/>
    <s v="No"/>
    <x v="0"/>
    <s v="Yes"/>
    <s v="No"/>
    <s v="Yes"/>
    <x v="1"/>
    <s v="Yes"/>
    <x v="1"/>
    <n v="100.05"/>
    <n v="4871.05"/>
    <n v="0"/>
    <n v="0"/>
    <n v="421.59"/>
    <n v="5292.64"/>
    <s v="Churned"/>
    <x v="4"/>
    <s v="Attitude of support person"/>
    <n v="1"/>
    <s v="&gt;100"/>
    <n v="0"/>
    <x v="1"/>
    <x v="0"/>
  </r>
  <r>
    <s v="51365-JHA"/>
    <x v="1"/>
    <n v="32"/>
    <s v="No"/>
    <x v="14"/>
    <n v="1"/>
    <n v="27"/>
    <s v="None"/>
    <x v="0"/>
    <s v="Yes"/>
    <x v="0"/>
    <s v="Fiber Optic"/>
    <x v="1"/>
    <s v="No"/>
    <x v="0"/>
    <s v="No"/>
    <x v="1"/>
    <s v="No"/>
    <s v="No"/>
    <s v="No"/>
    <x v="1"/>
    <s v="Yes"/>
    <x v="1"/>
    <n v="78.95"/>
    <n v="927.35"/>
    <n v="0"/>
    <n v="80"/>
    <n v="304.08"/>
    <n v="1311.43"/>
    <s v="Churned"/>
    <x v="4"/>
    <s v="Attitude of support person"/>
    <n v="1"/>
    <s v="50-100"/>
    <n v="0"/>
    <x v="2"/>
    <x v="0"/>
  </r>
  <r>
    <s v="29990-KAR"/>
    <x v="1"/>
    <n v="24"/>
    <s v="No"/>
    <x v="3"/>
    <n v="7"/>
    <n v="8"/>
    <s v="None"/>
    <x v="0"/>
    <s v="Yes"/>
    <x v="0"/>
    <s v="Fiber Optic"/>
    <x v="1"/>
    <s v="Yes"/>
    <x v="0"/>
    <s v="No"/>
    <x v="0"/>
    <s v="No"/>
    <s v="No"/>
    <s v="Yes"/>
    <x v="2"/>
    <s v="Yes"/>
    <x v="1"/>
    <n v="95.9"/>
    <n v="6954.15"/>
    <n v="0"/>
    <n v="0"/>
    <n v="853.2"/>
    <n v="7807.35"/>
    <s v="Stayed"/>
    <x v="0"/>
    <s v="other"/>
    <n v="0"/>
    <s v="50-100"/>
    <n v="0"/>
    <x v="2"/>
    <x v="3"/>
  </r>
  <r>
    <s v="68955-HAR"/>
    <x v="0"/>
    <n v="34"/>
    <s v="No"/>
    <x v="15"/>
    <n v="11"/>
    <n v="34"/>
    <s v="None"/>
    <x v="0"/>
    <s v="No"/>
    <x v="0"/>
    <s v="DSL"/>
    <x v="0"/>
    <s v="No"/>
    <x v="1"/>
    <s v="Yes"/>
    <x v="0"/>
    <s v="Yes"/>
    <s v="Yes"/>
    <s v="Yes"/>
    <x v="1"/>
    <s v="Yes"/>
    <x v="1"/>
    <n v="74.400000000000006"/>
    <n v="299.7"/>
    <n v="0"/>
    <n v="0"/>
    <n v="115.56"/>
    <n v="415.26"/>
    <s v="Churned"/>
    <x v="4"/>
    <s v="Attitude of support person"/>
    <n v="1"/>
    <s v="50-100"/>
    <n v="0"/>
    <x v="2"/>
    <x v="0"/>
  </r>
  <r>
    <s v="47183-TAM"/>
    <x v="1"/>
    <n v="27"/>
    <s v="Yes"/>
    <x v="4"/>
    <n v="14"/>
    <n v="26"/>
    <s v="None"/>
    <x v="0"/>
    <s v="No"/>
    <x v="0"/>
    <s v="Fiber Optic"/>
    <x v="0"/>
    <s v="Yes"/>
    <x v="1"/>
    <s v="No"/>
    <x v="1"/>
    <s v="No"/>
    <s v="No"/>
    <s v="Yes"/>
    <x v="1"/>
    <s v="No"/>
    <x v="1"/>
    <n v="79.7"/>
    <n v="165"/>
    <n v="0"/>
    <n v="0"/>
    <n v="57.72"/>
    <n v="222.72"/>
    <s v="Churned"/>
    <x v="1"/>
    <s v="Competitor had better devices"/>
    <n v="1"/>
    <s v="50-100"/>
    <n v="0"/>
    <x v="2"/>
    <x v="0"/>
  </r>
  <r>
    <s v="59387-MAH"/>
    <x v="1"/>
    <n v="68"/>
    <s v="No"/>
    <x v="1"/>
    <n v="14"/>
    <n v="1"/>
    <s v="Deal 5"/>
    <x v="0"/>
    <s v="No"/>
    <x v="0"/>
    <s v="Fiber Optic"/>
    <x v="0"/>
    <s v="No"/>
    <x v="0"/>
    <s v="No"/>
    <x v="1"/>
    <s v="No"/>
    <s v="No"/>
    <s v="Yes"/>
    <x v="1"/>
    <s v="Yes"/>
    <x v="1"/>
    <n v="71.650000000000006"/>
    <n v="71.650000000000006"/>
    <n v="0"/>
    <n v="0"/>
    <n v="28.46"/>
    <n v="100.11"/>
    <s v="Churned"/>
    <x v="1"/>
    <s v="Competitor offered more data"/>
    <n v="1"/>
    <s v="50-100"/>
    <n v="0"/>
    <x v="1"/>
    <x v="4"/>
  </r>
  <r>
    <s v="46424-AND"/>
    <x v="1"/>
    <n v="42"/>
    <s v="Yes"/>
    <x v="10"/>
    <n v="10"/>
    <n v="10"/>
    <s v="Deal 2"/>
    <x v="1"/>
    <s v="No"/>
    <x v="0"/>
    <s v="DSL"/>
    <x v="1"/>
    <s v="No"/>
    <x v="0"/>
    <s v="No"/>
    <x v="0"/>
    <s v="No"/>
    <s v="No"/>
    <s v="Yes"/>
    <x v="1"/>
    <s v="Yes"/>
    <x v="1"/>
    <n v="40.15"/>
    <n v="1626.05"/>
    <n v="0"/>
    <n v="0"/>
    <n v="0"/>
    <n v="1626.05"/>
    <s v="Stayed"/>
    <x v="0"/>
    <s v="other"/>
    <n v="0"/>
    <s v="20-50"/>
    <n v="0"/>
    <x v="0"/>
    <x v="3"/>
  </r>
  <r>
    <s v="51858-TAM"/>
    <x v="0"/>
    <n v="42"/>
    <s v="No"/>
    <x v="4"/>
    <n v="15"/>
    <n v="18"/>
    <s v="Deal 4"/>
    <x v="1"/>
    <s v="No"/>
    <x v="0"/>
    <s v="DSL"/>
    <x v="0"/>
    <s v="No"/>
    <x v="1"/>
    <s v="Yes"/>
    <x v="0"/>
    <s v="Yes"/>
    <s v="Yes"/>
    <s v="Yes"/>
    <x v="1"/>
    <s v="Yes"/>
    <x v="1"/>
    <n v="55"/>
    <n v="771.95"/>
    <n v="0"/>
    <n v="0"/>
    <n v="0"/>
    <n v="771.95"/>
    <s v="Stayed"/>
    <x v="0"/>
    <s v="other"/>
    <n v="0"/>
    <s v="50-100"/>
    <n v="0"/>
    <x v="0"/>
    <x v="2"/>
  </r>
  <r>
    <s v="17494-BIH"/>
    <x v="1"/>
    <n v="44"/>
    <s v="No"/>
    <x v="9"/>
    <n v="3"/>
    <n v="20"/>
    <s v="Deal 1"/>
    <x v="0"/>
    <s v="Yes"/>
    <x v="0"/>
    <s v="Fiber Optic"/>
    <x v="0"/>
    <s v="Yes"/>
    <x v="1"/>
    <s v="Yes"/>
    <x v="1"/>
    <s v="No"/>
    <s v="No"/>
    <s v="Yes"/>
    <x v="0"/>
    <s v="Yes"/>
    <x v="1"/>
    <n v="90.55"/>
    <n v="6130.95"/>
    <n v="0"/>
    <n v="0"/>
    <n v="773.52"/>
    <n v="6904.47"/>
    <s v="Stayed"/>
    <x v="0"/>
    <s v="other"/>
    <n v="0"/>
    <s v="50-100"/>
    <n v="0"/>
    <x v="0"/>
    <x v="2"/>
  </r>
  <r>
    <s v="51146-MAD"/>
    <x v="0"/>
    <n v="56"/>
    <s v="Yes"/>
    <x v="11"/>
    <n v="4"/>
    <n v="9"/>
    <s v="Deal 2"/>
    <x v="0"/>
    <s v="Yes"/>
    <x v="0"/>
    <s v="Fiber Optic"/>
    <x v="0"/>
    <s v="No"/>
    <x v="0"/>
    <s v="No"/>
    <x v="1"/>
    <s v="No"/>
    <s v="No"/>
    <s v="No"/>
    <x v="1"/>
    <s v="Yes"/>
    <x v="1"/>
    <n v="74.3"/>
    <n v="4018.35"/>
    <n v="0"/>
    <n v="70"/>
    <n v="2847.15"/>
    <n v="6935.5"/>
    <s v="Stayed"/>
    <x v="0"/>
    <s v="other"/>
    <n v="0"/>
    <s v="50-100"/>
    <n v="0"/>
    <x v="1"/>
    <x v="3"/>
  </r>
  <r>
    <s v="86342-MAD"/>
    <x v="1"/>
    <n v="67"/>
    <s v="No"/>
    <x v="11"/>
    <n v="0"/>
    <n v="10"/>
    <s v="None"/>
    <x v="1"/>
    <s v="No"/>
    <x v="0"/>
    <s v="Cable"/>
    <x v="0"/>
    <s v="No"/>
    <x v="0"/>
    <s v="No"/>
    <x v="0"/>
    <s v="Yes"/>
    <s v="Yes"/>
    <s v="Yes"/>
    <x v="2"/>
    <s v="Yes"/>
    <x v="1"/>
    <n v="46.35"/>
    <n v="672.7"/>
    <n v="0"/>
    <n v="0"/>
    <n v="0"/>
    <n v="672.7"/>
    <s v="Stayed"/>
    <x v="0"/>
    <s v="other"/>
    <n v="0"/>
    <s v="20-50"/>
    <n v="0"/>
    <x v="1"/>
    <x v="3"/>
  </r>
  <r>
    <s v="51301-WES"/>
    <x v="1"/>
    <n v="24"/>
    <s v="Yes"/>
    <x v="2"/>
    <n v="13"/>
    <n v="6"/>
    <s v="Deal 5"/>
    <x v="1"/>
    <s v="No"/>
    <x v="0"/>
    <s v="DSL"/>
    <x v="0"/>
    <s v="No"/>
    <x v="1"/>
    <s v="No"/>
    <x v="1"/>
    <s v="No"/>
    <s v="Yes"/>
    <s v="Yes"/>
    <x v="1"/>
    <s v="Yes"/>
    <x v="1"/>
    <n v="29.65"/>
    <n v="118.5"/>
    <n v="0"/>
    <n v="0"/>
    <n v="0"/>
    <n v="118.5"/>
    <s v="Churned"/>
    <x v="2"/>
    <s v="Limited range of services"/>
    <n v="1"/>
    <s v="20-50"/>
    <n v="0"/>
    <x v="2"/>
    <x v="3"/>
  </r>
  <r>
    <s v="53624-WES"/>
    <x v="0"/>
    <n v="66"/>
    <s v="No"/>
    <x v="2"/>
    <n v="12"/>
    <n v="6"/>
    <s v="None"/>
    <x v="0"/>
    <s v="Yes"/>
    <x v="0"/>
    <s v="Fiber Optic"/>
    <x v="0"/>
    <s v="No"/>
    <x v="1"/>
    <s v="Yes"/>
    <x v="0"/>
    <s v="Yes"/>
    <s v="No"/>
    <s v="No"/>
    <x v="0"/>
    <s v="Yes"/>
    <x v="1"/>
    <n v="106"/>
    <n v="6441.4"/>
    <n v="0"/>
    <n v="110"/>
    <n v="2063.4"/>
    <n v="8614.7999999999993"/>
    <s v="Churned"/>
    <x v="3"/>
    <s v="Long distance charges"/>
    <n v="1"/>
    <s v="&gt;100"/>
    <n v="0"/>
    <x v="1"/>
    <x v="3"/>
  </r>
  <r>
    <s v="95595-PUN"/>
    <x v="1"/>
    <n v="29"/>
    <s v="No"/>
    <x v="13"/>
    <n v="1"/>
    <n v="28"/>
    <s v="Deal 4"/>
    <x v="0"/>
    <s v="Yes"/>
    <x v="0"/>
    <s v="Fiber Optic"/>
    <x v="0"/>
    <s v="No"/>
    <x v="0"/>
    <s v="Yes"/>
    <x v="1"/>
    <s v="No"/>
    <s v="No"/>
    <s v="Yes"/>
    <x v="0"/>
    <s v="Yes"/>
    <x v="0"/>
    <n v="79.5"/>
    <n v="1264.2"/>
    <n v="0"/>
    <n v="0"/>
    <n v="435.68"/>
    <n v="1699.88"/>
    <s v="Stayed"/>
    <x v="0"/>
    <s v="other"/>
    <n v="0"/>
    <s v="50-100"/>
    <n v="0"/>
    <x v="2"/>
    <x v="0"/>
  </r>
  <r>
    <s v="67941-PUN"/>
    <x v="1"/>
    <n v="46"/>
    <s v="No"/>
    <x v="13"/>
    <n v="9"/>
    <n v="13"/>
    <s v="Deal 5"/>
    <x v="0"/>
    <s v="Yes"/>
    <x v="0"/>
    <s v="DSL"/>
    <x v="0"/>
    <s v="Yes"/>
    <x v="0"/>
    <s v="No"/>
    <x v="1"/>
    <s v="No"/>
    <s v="No"/>
    <s v="No"/>
    <x v="1"/>
    <s v="No"/>
    <x v="0"/>
    <n v="54.15"/>
    <n v="101.65"/>
    <n v="0"/>
    <n v="10"/>
    <n v="42.6"/>
    <n v="154.25"/>
    <s v="Joined"/>
    <x v="0"/>
    <s v="other"/>
    <n v="0"/>
    <s v="50-100"/>
    <n v="1"/>
    <x v="0"/>
    <x v="1"/>
  </r>
  <r>
    <s v="48809-HAR"/>
    <x v="1"/>
    <n v="64"/>
    <s v="Yes"/>
    <x v="15"/>
    <n v="3"/>
    <n v="35"/>
    <s v="None"/>
    <x v="0"/>
    <s v="Yes"/>
    <x v="0"/>
    <s v="DSL"/>
    <x v="0"/>
    <s v="Yes"/>
    <x v="1"/>
    <s v="Yes"/>
    <x v="1"/>
    <s v="Yes"/>
    <s v="No"/>
    <s v="Yes"/>
    <x v="2"/>
    <s v="No"/>
    <x v="0"/>
    <n v="74.650000000000006"/>
    <n v="4869.3500000000004"/>
    <n v="47.04"/>
    <n v="0"/>
    <n v="1772.8"/>
    <n v="6595.11"/>
    <s v="Stayed"/>
    <x v="0"/>
    <s v="other"/>
    <n v="0"/>
    <s v="50-100"/>
    <n v="0"/>
    <x v="1"/>
    <x v="0"/>
  </r>
  <r>
    <s v="91057-BIH"/>
    <x v="0"/>
    <n v="24"/>
    <s v="Yes"/>
    <x v="9"/>
    <n v="7"/>
    <n v="12"/>
    <s v="Deal 1"/>
    <x v="0"/>
    <s v="Yes"/>
    <x v="0"/>
    <s v="Fiber Optic"/>
    <x v="1"/>
    <s v="No"/>
    <x v="1"/>
    <s v="Yes"/>
    <x v="1"/>
    <s v="Yes"/>
    <s v="Yes"/>
    <s v="Yes"/>
    <x v="2"/>
    <s v="No"/>
    <x v="1"/>
    <n v="100.45"/>
    <n v="7159.7"/>
    <n v="16.12"/>
    <n v="0"/>
    <n v="2283.36"/>
    <n v="9426.94"/>
    <s v="Stayed"/>
    <x v="0"/>
    <s v="other"/>
    <n v="0"/>
    <s v="&gt;100"/>
    <n v="0"/>
    <x v="2"/>
    <x v="1"/>
  </r>
  <r>
    <s v="82965-TEL"/>
    <x v="1"/>
    <n v="38"/>
    <s v="No"/>
    <x v="5"/>
    <n v="8"/>
    <n v="20"/>
    <s v="None"/>
    <x v="0"/>
    <s v="No"/>
    <x v="0"/>
    <s v="Cable"/>
    <x v="0"/>
    <s v="No"/>
    <x v="0"/>
    <s v="No"/>
    <x v="1"/>
    <s v="No"/>
    <s v="No"/>
    <s v="No"/>
    <x v="1"/>
    <s v="No"/>
    <x v="0"/>
    <n v="44.75"/>
    <n v="148.05000000000001"/>
    <n v="0"/>
    <n v="10"/>
    <n v="104.67"/>
    <n v="262.72000000000003"/>
    <s v="Joined"/>
    <x v="0"/>
    <s v="other"/>
    <n v="0"/>
    <s v="20-50"/>
    <n v="1"/>
    <x v="0"/>
    <x v="2"/>
  </r>
  <r>
    <s v="96673-TAM"/>
    <x v="1"/>
    <n v="35"/>
    <s v="No"/>
    <x v="4"/>
    <n v="3"/>
    <n v="21"/>
    <s v="Deal 1"/>
    <x v="0"/>
    <s v="Yes"/>
    <x v="0"/>
    <s v="DSL"/>
    <x v="1"/>
    <s v="No"/>
    <x v="1"/>
    <s v="Yes"/>
    <x v="0"/>
    <s v="Yes"/>
    <s v="Yes"/>
    <s v="Yes"/>
    <x v="2"/>
    <s v="Yes"/>
    <x v="0"/>
    <n v="84.4"/>
    <n v="6096.45"/>
    <n v="0"/>
    <n v="0"/>
    <n v="378"/>
    <n v="6474.45"/>
    <s v="Stayed"/>
    <x v="0"/>
    <s v="other"/>
    <n v="0"/>
    <s v="50-100"/>
    <n v="0"/>
    <x v="0"/>
    <x v="2"/>
  </r>
  <r>
    <s v="79351-MAH"/>
    <x v="0"/>
    <n v="55"/>
    <s v="Yes"/>
    <x v="1"/>
    <n v="3"/>
    <n v="27"/>
    <s v="Deal 3"/>
    <x v="0"/>
    <s v="Yes"/>
    <x v="0"/>
    <s v="DSL"/>
    <x v="1"/>
    <s v="Yes"/>
    <x v="0"/>
    <s v="No"/>
    <x v="0"/>
    <s v="No"/>
    <s v="No"/>
    <s v="Yes"/>
    <x v="1"/>
    <s v="Yes"/>
    <x v="1"/>
    <n v="69.5"/>
    <n v="1800.05"/>
    <n v="0"/>
    <n v="0"/>
    <n v="660.4"/>
    <n v="2460.4499999999998"/>
    <s v="Stayed"/>
    <x v="0"/>
    <s v="other"/>
    <n v="0"/>
    <s v="50-100"/>
    <n v="0"/>
    <x v="1"/>
    <x v="0"/>
  </r>
  <r>
    <s v="33855-HAR"/>
    <x v="1"/>
    <n v="25"/>
    <s v="No"/>
    <x v="15"/>
    <n v="10"/>
    <n v="16"/>
    <s v="None"/>
    <x v="1"/>
    <s v="No"/>
    <x v="0"/>
    <s v="DSL"/>
    <x v="0"/>
    <s v="Yes"/>
    <x v="0"/>
    <s v="No"/>
    <x v="1"/>
    <s v="No"/>
    <s v="No"/>
    <s v="Yes"/>
    <x v="1"/>
    <s v="No"/>
    <x v="1"/>
    <n v="30.2"/>
    <n v="30.2"/>
    <n v="0"/>
    <n v="0"/>
    <n v="0"/>
    <n v="30.2"/>
    <s v="Churned"/>
    <x v="1"/>
    <s v="Competitor had better devices"/>
    <n v="1"/>
    <s v="20-50"/>
    <n v="0"/>
    <x v="2"/>
    <x v="1"/>
  </r>
  <r>
    <s v="34323-KAR"/>
    <x v="0"/>
    <n v="37"/>
    <s v="No"/>
    <x v="3"/>
    <n v="12"/>
    <n v="22"/>
    <s v="None"/>
    <x v="0"/>
    <s v="No"/>
    <x v="0"/>
    <s v="DSL"/>
    <x v="1"/>
    <s v="No"/>
    <x v="1"/>
    <s v="No"/>
    <x v="1"/>
    <s v="No"/>
    <s v="No"/>
    <s v="Yes"/>
    <x v="0"/>
    <s v="No"/>
    <x v="1"/>
    <n v="53.75"/>
    <n v="2790.65"/>
    <n v="43.12"/>
    <n v="0"/>
    <n v="2490.8000000000002"/>
    <n v="5238.33"/>
    <s v="Stayed"/>
    <x v="0"/>
    <s v="other"/>
    <n v="0"/>
    <s v="50-100"/>
    <n v="0"/>
    <x v="0"/>
    <x v="2"/>
  </r>
  <r>
    <s v="81494-KAR"/>
    <x v="1"/>
    <n v="31"/>
    <s v="Yes"/>
    <x v="3"/>
    <n v="5"/>
    <n v="25"/>
    <s v="Deal 1"/>
    <x v="0"/>
    <s v="Yes"/>
    <x v="0"/>
    <s v="Fiber Optic"/>
    <x v="1"/>
    <s v="Yes"/>
    <x v="1"/>
    <s v="Yes"/>
    <x v="0"/>
    <s v="Yes"/>
    <s v="Yes"/>
    <s v="Yes"/>
    <x v="2"/>
    <s v="No"/>
    <x v="1"/>
    <n v="113.4"/>
    <n v="8164.1"/>
    <n v="0"/>
    <n v="0"/>
    <n v="184.32"/>
    <n v="8348.42"/>
    <s v="Stayed"/>
    <x v="0"/>
    <s v="other"/>
    <n v="0"/>
    <s v="&gt;100"/>
    <n v="0"/>
    <x v="2"/>
    <x v="0"/>
  </r>
  <r>
    <s v="34857-WES"/>
    <x v="1"/>
    <n v="21"/>
    <s v="Yes"/>
    <x v="2"/>
    <n v="4"/>
    <n v="8"/>
    <s v="None"/>
    <x v="0"/>
    <s v="Yes"/>
    <x v="0"/>
    <s v="Cable"/>
    <x v="1"/>
    <s v="Yes"/>
    <x v="1"/>
    <s v="Yes"/>
    <x v="0"/>
    <s v="Yes"/>
    <s v="Yes"/>
    <s v="Yes"/>
    <x v="2"/>
    <s v="Yes"/>
    <x v="0"/>
    <n v="92.9"/>
    <n v="3379.25"/>
    <n v="0"/>
    <n v="0"/>
    <n v="1459.44"/>
    <n v="4838.6899999999996"/>
    <s v="Stayed"/>
    <x v="0"/>
    <s v="other"/>
    <n v="0"/>
    <s v="50-100"/>
    <n v="0"/>
    <x v="2"/>
    <x v="3"/>
  </r>
  <r>
    <s v="51049-KER"/>
    <x v="1"/>
    <n v="55"/>
    <s v="No"/>
    <x v="20"/>
    <n v="14"/>
    <n v="14"/>
    <s v="Deal 2"/>
    <x v="1"/>
    <s v="No"/>
    <x v="0"/>
    <s v="DSL"/>
    <x v="1"/>
    <s v="Yes"/>
    <x v="0"/>
    <s v="No"/>
    <x v="0"/>
    <s v="No"/>
    <s v="No"/>
    <s v="Yes"/>
    <x v="1"/>
    <s v="No"/>
    <x v="1"/>
    <n v="45.55"/>
    <n v="2062.15"/>
    <n v="0"/>
    <n v="0"/>
    <n v="0"/>
    <n v="2062.15"/>
    <s v="Stayed"/>
    <x v="0"/>
    <s v="other"/>
    <n v="0"/>
    <s v="20-50"/>
    <n v="0"/>
    <x v="1"/>
    <x v="1"/>
  </r>
  <r>
    <s v="81107-WES"/>
    <x v="0"/>
    <n v="44"/>
    <s v="Yes"/>
    <x v="2"/>
    <n v="3"/>
    <n v="23"/>
    <s v="None"/>
    <x v="0"/>
    <s v="No"/>
    <x v="0"/>
    <s v="DSL"/>
    <x v="0"/>
    <s v="No"/>
    <x v="0"/>
    <s v="Yes"/>
    <x v="1"/>
    <s v="No"/>
    <s v="No"/>
    <s v="Yes"/>
    <x v="0"/>
    <s v="No"/>
    <x v="0"/>
    <n v="47.85"/>
    <n v="2356.75"/>
    <n v="18.39"/>
    <n v="0"/>
    <n v="1866.09"/>
    <n v="4204.45"/>
    <s v="Stayed"/>
    <x v="0"/>
    <s v="other"/>
    <n v="0"/>
    <s v="20-50"/>
    <n v="0"/>
    <x v="0"/>
    <x v="2"/>
  </r>
  <r>
    <s v="23402-KAR"/>
    <x v="1"/>
    <n v="49"/>
    <s v="Yes"/>
    <x v="3"/>
    <n v="12"/>
    <n v="27"/>
    <s v="None"/>
    <x v="1"/>
    <s v="No"/>
    <x v="0"/>
    <s v="Cable"/>
    <x v="0"/>
    <s v="No"/>
    <x v="0"/>
    <s v="Yes"/>
    <x v="1"/>
    <s v="No"/>
    <s v="No"/>
    <s v="Yes"/>
    <x v="1"/>
    <s v="No"/>
    <x v="1"/>
    <n v="30.5"/>
    <n v="118.4"/>
    <n v="0"/>
    <n v="0"/>
    <n v="0"/>
    <n v="118.4"/>
    <s v="Stayed"/>
    <x v="0"/>
    <s v="other"/>
    <n v="0"/>
    <s v="20-50"/>
    <n v="0"/>
    <x v="0"/>
    <x v="0"/>
  </r>
  <r>
    <s v="57402-PUD"/>
    <x v="0"/>
    <n v="26"/>
    <s v="No"/>
    <x v="21"/>
    <n v="9"/>
    <n v="4"/>
    <s v="None"/>
    <x v="0"/>
    <s v="Yes"/>
    <x v="0"/>
    <s v="Fiber Optic"/>
    <x v="0"/>
    <s v="No"/>
    <x v="0"/>
    <s v="No"/>
    <x v="1"/>
    <s v="No"/>
    <s v="Yes"/>
    <s v="Yes"/>
    <x v="1"/>
    <s v="No"/>
    <x v="0"/>
    <n v="75"/>
    <n v="209.1"/>
    <n v="0"/>
    <n v="0"/>
    <n v="103.47"/>
    <n v="312.57"/>
    <s v="Churned"/>
    <x v="2"/>
    <s v="Limited range of services"/>
    <n v="1"/>
    <s v="50-100"/>
    <n v="0"/>
    <x v="2"/>
    <x v="4"/>
  </r>
  <r>
    <s v="92621-ODI"/>
    <x v="1"/>
    <n v="37"/>
    <s v="Yes"/>
    <x v="19"/>
    <n v="7"/>
    <n v="3"/>
    <s v="Deal 2"/>
    <x v="0"/>
    <s v="Yes"/>
    <x v="0"/>
    <s v="Fiber Optic"/>
    <x v="0"/>
    <s v="Yes"/>
    <x v="0"/>
    <s v="Yes"/>
    <x v="0"/>
    <s v="Yes"/>
    <s v="Yes"/>
    <s v="Yes"/>
    <x v="1"/>
    <s v="Yes"/>
    <x v="1"/>
    <n v="105.45"/>
    <n v="5916.95"/>
    <n v="0"/>
    <n v="0"/>
    <n v="140"/>
    <n v="6056.95"/>
    <s v="Stayed"/>
    <x v="0"/>
    <s v="other"/>
    <n v="0"/>
    <s v="&gt;100"/>
    <n v="0"/>
    <x v="0"/>
    <x v="4"/>
  </r>
  <r>
    <s v="55065-KAR"/>
    <x v="1"/>
    <n v="72"/>
    <s v="No"/>
    <x v="3"/>
    <n v="6"/>
    <n v="6"/>
    <s v="None"/>
    <x v="0"/>
    <s v="No"/>
    <x v="0"/>
    <s v="DSL"/>
    <x v="0"/>
    <s v="No"/>
    <x v="0"/>
    <s v="Yes"/>
    <x v="0"/>
    <s v="No"/>
    <s v="No"/>
    <s v="Yes"/>
    <x v="1"/>
    <s v="No"/>
    <x v="1"/>
    <n v="59.4"/>
    <n v="1023.9"/>
    <n v="0"/>
    <n v="0"/>
    <n v="589.28"/>
    <n v="1613.18"/>
    <s v="Churned"/>
    <x v="3"/>
    <s v="Price too high"/>
    <n v="1"/>
    <s v="50-100"/>
    <n v="0"/>
    <x v="1"/>
    <x v="3"/>
  </r>
  <r>
    <s v="81654-KER"/>
    <x v="0"/>
    <n v="27"/>
    <s v="Yes"/>
    <x v="20"/>
    <n v="15"/>
    <n v="14"/>
    <s v="None"/>
    <x v="0"/>
    <s v="No"/>
    <x v="0"/>
    <s v="Fiber Optic"/>
    <x v="0"/>
    <s v="No"/>
    <x v="0"/>
    <s v="No"/>
    <x v="0"/>
    <s v="Yes"/>
    <s v="Yes"/>
    <s v="Yes"/>
    <x v="0"/>
    <s v="Yes"/>
    <x v="1"/>
    <n v="90.65"/>
    <n v="3974.15"/>
    <n v="0"/>
    <n v="0"/>
    <n v="1045"/>
    <n v="5019.1499999999996"/>
    <s v="Stayed"/>
    <x v="0"/>
    <s v="other"/>
    <n v="0"/>
    <s v="50-100"/>
    <n v="0"/>
    <x v="2"/>
    <x v="1"/>
  </r>
  <r>
    <s v="55165-KER"/>
    <x v="1"/>
    <n v="39"/>
    <s v="No"/>
    <x v="20"/>
    <n v="8"/>
    <n v="14"/>
    <s v="Deal 3"/>
    <x v="0"/>
    <s v="No"/>
    <x v="0"/>
    <s v="DSL"/>
    <x v="1"/>
    <s v="Yes"/>
    <x v="0"/>
    <s v="Yes"/>
    <x v="1"/>
    <s v="No"/>
    <s v="No"/>
    <s v="No"/>
    <x v="0"/>
    <s v="Yes"/>
    <x v="1"/>
    <n v="58.75"/>
    <n v="1696.2"/>
    <n v="0"/>
    <n v="50"/>
    <n v="232"/>
    <n v="1978.2"/>
    <s v="Stayed"/>
    <x v="0"/>
    <s v="other"/>
    <n v="0"/>
    <s v="50-100"/>
    <n v="0"/>
    <x v="0"/>
    <x v="1"/>
  </r>
  <r>
    <s v="97143-JAM"/>
    <x v="1"/>
    <n v="78"/>
    <s v="No"/>
    <x v="16"/>
    <n v="6"/>
    <n v="16"/>
    <s v="None"/>
    <x v="0"/>
    <s v="Yes"/>
    <x v="0"/>
    <s v="Fiber Optic"/>
    <x v="0"/>
    <s v="No"/>
    <x v="0"/>
    <s v="No"/>
    <x v="1"/>
    <s v="No"/>
    <s v="No"/>
    <s v="No"/>
    <x v="1"/>
    <s v="Yes"/>
    <x v="1"/>
    <n v="74.400000000000006"/>
    <n v="1692.6"/>
    <n v="0"/>
    <n v="0"/>
    <n v="111.98"/>
    <n v="1804.58"/>
    <s v="Churned"/>
    <x v="1"/>
    <s v="Competitor had better devices"/>
    <n v="1"/>
    <s v="50-100"/>
    <n v="0"/>
    <x v="1"/>
    <x v="1"/>
  </r>
  <r>
    <s v="99862-BIH"/>
    <x v="1"/>
    <n v="30"/>
    <s v="No"/>
    <x v="9"/>
    <n v="12"/>
    <n v="9"/>
    <s v="Deal 5"/>
    <x v="0"/>
    <s v="No"/>
    <x v="0"/>
    <s v="Fiber Optic"/>
    <x v="0"/>
    <s v="No"/>
    <x v="0"/>
    <s v="Yes"/>
    <x v="1"/>
    <s v="No"/>
    <s v="No"/>
    <s v="Yes"/>
    <x v="1"/>
    <s v="No"/>
    <x v="1"/>
    <n v="74"/>
    <n v="74"/>
    <n v="0"/>
    <n v="0"/>
    <n v="23.7"/>
    <n v="97.7"/>
    <s v="Joined"/>
    <x v="0"/>
    <s v="other"/>
    <n v="0"/>
    <s v="50-100"/>
    <n v="1"/>
    <x v="2"/>
    <x v="3"/>
  </r>
  <r>
    <s v="71976-HAR"/>
    <x v="0"/>
    <n v="28"/>
    <s v="Yes"/>
    <x v="15"/>
    <n v="8"/>
    <n v="34"/>
    <s v="Deal 3"/>
    <x v="0"/>
    <s v="Yes"/>
    <x v="0"/>
    <s v="DSL"/>
    <x v="1"/>
    <s v="No"/>
    <x v="0"/>
    <s v="Yes"/>
    <x v="0"/>
    <s v="No"/>
    <s v="No"/>
    <s v="No"/>
    <x v="0"/>
    <s v="No"/>
    <x v="1"/>
    <n v="69.05"/>
    <n v="1958.45"/>
    <n v="0"/>
    <n v="40"/>
    <n v="1064.3"/>
    <n v="3062.75"/>
    <s v="Stayed"/>
    <x v="0"/>
    <s v="other"/>
    <n v="0"/>
    <s v="50-100"/>
    <n v="0"/>
    <x v="2"/>
    <x v="0"/>
  </r>
  <r>
    <s v="16071-HAR"/>
    <x v="1"/>
    <n v="48"/>
    <s v="No"/>
    <x v="15"/>
    <n v="15"/>
    <n v="24"/>
    <s v="None"/>
    <x v="0"/>
    <s v="Yes"/>
    <x v="0"/>
    <s v="DSL"/>
    <x v="1"/>
    <s v="Yes"/>
    <x v="1"/>
    <s v="Yes"/>
    <x v="0"/>
    <s v="Yes"/>
    <s v="Yes"/>
    <s v="No"/>
    <x v="2"/>
    <s v="No"/>
    <x v="0"/>
    <n v="88"/>
    <n v="6161.9"/>
    <n v="0"/>
    <n v="40"/>
    <n v="2958.68"/>
    <n v="9160.58"/>
    <s v="Stayed"/>
    <x v="0"/>
    <s v="other"/>
    <n v="0"/>
    <s v="50-100"/>
    <n v="0"/>
    <x v="0"/>
    <x v="0"/>
  </r>
  <r>
    <s v="42918-PUN"/>
    <x v="0"/>
    <n v="71"/>
    <s v="No"/>
    <x v="13"/>
    <n v="10"/>
    <n v="13"/>
    <s v="None"/>
    <x v="0"/>
    <s v="Yes"/>
    <x v="0"/>
    <s v="Fiber Optic"/>
    <x v="0"/>
    <s v="No"/>
    <x v="0"/>
    <s v="No"/>
    <x v="1"/>
    <s v="No"/>
    <s v="No"/>
    <s v="Yes"/>
    <x v="1"/>
    <s v="Yes"/>
    <x v="1"/>
    <n v="75.55"/>
    <n v="2425.4"/>
    <n v="0"/>
    <n v="0"/>
    <n v="70.38"/>
    <n v="2495.7800000000002"/>
    <s v="Stayed"/>
    <x v="0"/>
    <s v="other"/>
    <n v="0"/>
    <s v="50-100"/>
    <n v="0"/>
    <x v="1"/>
    <x v="1"/>
  </r>
  <r>
    <s v="81098-GUJ"/>
    <x v="0"/>
    <n v="31"/>
    <s v="Yes"/>
    <x v="6"/>
    <n v="13"/>
    <n v="11"/>
    <s v="None"/>
    <x v="0"/>
    <s v="No"/>
    <x v="0"/>
    <s v="DSL"/>
    <x v="1"/>
    <s v="No"/>
    <x v="0"/>
    <s v="No"/>
    <x v="1"/>
    <s v="No"/>
    <s v="No"/>
    <s v="Yes"/>
    <x v="1"/>
    <s v="No"/>
    <x v="0"/>
    <n v="51.25"/>
    <n v="51.25"/>
    <n v="0"/>
    <n v="0"/>
    <n v="39.299999999999997"/>
    <n v="90.55"/>
    <s v="Joined"/>
    <x v="0"/>
    <s v="other"/>
    <n v="0"/>
    <s v="50-100"/>
    <n v="1"/>
    <x v="2"/>
    <x v="3"/>
  </r>
  <r>
    <s v="34284-UTT"/>
    <x v="1"/>
    <n v="82"/>
    <s v="No"/>
    <x v="7"/>
    <n v="5"/>
    <n v="25"/>
    <s v="Deal 3"/>
    <x v="0"/>
    <s v="Yes"/>
    <x v="0"/>
    <s v="Fiber Optic"/>
    <x v="0"/>
    <s v="No"/>
    <x v="0"/>
    <s v="No"/>
    <x v="1"/>
    <s v="No"/>
    <s v="No"/>
    <s v="Yes"/>
    <x v="1"/>
    <s v="Yes"/>
    <x v="1"/>
    <n v="76.25"/>
    <n v="2841.55"/>
    <n v="0"/>
    <n v="0"/>
    <n v="997.15"/>
    <n v="3838.7"/>
    <s v="Churned"/>
    <x v="0"/>
    <s v="Don't know"/>
    <n v="1"/>
    <s v="50-100"/>
    <n v="0"/>
    <x v="1"/>
    <x v="0"/>
  </r>
  <r>
    <s v="22210-UTT"/>
    <x v="0"/>
    <n v="70"/>
    <s v="No"/>
    <x v="7"/>
    <n v="13"/>
    <n v="23"/>
    <s v="None"/>
    <x v="0"/>
    <s v="Yes"/>
    <x v="0"/>
    <s v="Fiber Optic"/>
    <x v="0"/>
    <s v="No"/>
    <x v="0"/>
    <s v="No"/>
    <x v="1"/>
    <s v="No"/>
    <s v="No"/>
    <s v="Yes"/>
    <x v="1"/>
    <s v="Yes"/>
    <x v="0"/>
    <n v="74.400000000000006"/>
    <n v="527.9"/>
    <n v="32.46"/>
    <n v="0"/>
    <n v="62.44"/>
    <n v="557.88"/>
    <s v="Churned"/>
    <x v="4"/>
    <s v="Attitude of service provider"/>
    <n v="1"/>
    <s v="50-100"/>
    <n v="0"/>
    <x v="1"/>
    <x v="2"/>
  </r>
  <r>
    <s v="42923-MAD"/>
    <x v="0"/>
    <n v="41"/>
    <s v="Yes"/>
    <x v="11"/>
    <n v="1"/>
    <n v="36"/>
    <s v="None"/>
    <x v="0"/>
    <s v="No"/>
    <x v="1"/>
    <s v="No"/>
    <x v="0"/>
    <s v="No"/>
    <x v="0"/>
    <s v="No"/>
    <x v="1"/>
    <s v="No"/>
    <s v="No"/>
    <s v="No"/>
    <x v="2"/>
    <s v="No"/>
    <x v="0"/>
    <n v="20.45"/>
    <n v="1042.6500000000001"/>
    <n v="0"/>
    <n v="0"/>
    <n v="2418.9299999999998"/>
    <n v="3461.58"/>
    <s v="Stayed"/>
    <x v="0"/>
    <s v="other"/>
    <n v="0"/>
    <s v="20-50"/>
    <n v="0"/>
    <x v="0"/>
    <x v="0"/>
  </r>
  <r>
    <s v="33715-AND"/>
    <x v="0"/>
    <n v="61"/>
    <s v="No"/>
    <x v="10"/>
    <n v="11"/>
    <n v="31"/>
    <s v="None"/>
    <x v="0"/>
    <s v="No"/>
    <x v="0"/>
    <s v="Fiber Optic"/>
    <x v="0"/>
    <s v="No"/>
    <x v="1"/>
    <s v="No"/>
    <x v="1"/>
    <s v="Yes"/>
    <s v="Yes"/>
    <s v="No"/>
    <x v="1"/>
    <s v="Yes"/>
    <x v="0"/>
    <n v="83.8"/>
    <n v="4331.3999999999996"/>
    <n v="0"/>
    <n v="70"/>
    <n v="307.83999999999997"/>
    <n v="4709.24"/>
    <s v="Stayed"/>
    <x v="0"/>
    <s v="other"/>
    <n v="0"/>
    <s v="50-100"/>
    <n v="0"/>
    <x v="1"/>
    <x v="0"/>
  </r>
  <r>
    <s v="41235-WES"/>
    <x v="1"/>
    <n v="37"/>
    <s v="No"/>
    <x v="2"/>
    <n v="8"/>
    <n v="10"/>
    <s v="Deal 5"/>
    <x v="0"/>
    <s v="No"/>
    <x v="0"/>
    <s v="DSL"/>
    <x v="0"/>
    <s v="No"/>
    <x v="0"/>
    <s v="No"/>
    <x v="1"/>
    <s v="No"/>
    <s v="No"/>
    <s v="Yes"/>
    <x v="1"/>
    <s v="Yes"/>
    <x v="1"/>
    <n v="44.8"/>
    <n v="44.8"/>
    <n v="0"/>
    <n v="0"/>
    <n v="27.46"/>
    <n v="72.260000000000005"/>
    <s v="Joined"/>
    <x v="0"/>
    <s v="other"/>
    <n v="0"/>
    <s v="20-50"/>
    <n v="1"/>
    <x v="0"/>
    <x v="3"/>
  </r>
  <r>
    <s v="19285-UTT"/>
    <x v="1"/>
    <n v="27"/>
    <s v="Yes"/>
    <x v="7"/>
    <n v="15"/>
    <n v="19"/>
    <s v="Deal 4"/>
    <x v="1"/>
    <s v="No"/>
    <x v="0"/>
    <s v="DSL"/>
    <x v="1"/>
    <s v="No"/>
    <x v="0"/>
    <s v="Yes"/>
    <x v="0"/>
    <s v="No"/>
    <s v="No"/>
    <s v="Yes"/>
    <x v="1"/>
    <s v="Yes"/>
    <x v="0"/>
    <n v="43.55"/>
    <n v="1011.5"/>
    <n v="0"/>
    <n v="0"/>
    <n v="0"/>
    <n v="1011.5"/>
    <s v="Stayed"/>
    <x v="0"/>
    <s v="other"/>
    <n v="0"/>
    <s v="20-50"/>
    <n v="0"/>
    <x v="2"/>
    <x v="2"/>
  </r>
  <r>
    <s v="41004-UTT"/>
    <x v="1"/>
    <n v="29"/>
    <s v="No"/>
    <x v="7"/>
    <n v="9"/>
    <n v="2"/>
    <s v="None"/>
    <x v="0"/>
    <s v="Yes"/>
    <x v="0"/>
    <s v="Fiber Optic"/>
    <x v="0"/>
    <s v="Yes"/>
    <x v="1"/>
    <s v="Yes"/>
    <x v="0"/>
    <s v="Yes"/>
    <s v="Yes"/>
    <s v="No"/>
    <x v="2"/>
    <s v="Yes"/>
    <x v="1"/>
    <n v="110.2"/>
    <n v="7689.8"/>
    <n v="0"/>
    <n v="150"/>
    <n v="385.7"/>
    <n v="8225.5"/>
    <s v="Stayed"/>
    <x v="0"/>
    <s v="other"/>
    <n v="0"/>
    <s v="&gt;100"/>
    <n v="0"/>
    <x v="2"/>
    <x v="4"/>
  </r>
  <r>
    <s v="83116-WES"/>
    <x v="1"/>
    <n v="62"/>
    <s v="No"/>
    <x v="2"/>
    <n v="13"/>
    <n v="15"/>
    <s v="None"/>
    <x v="0"/>
    <s v="No"/>
    <x v="0"/>
    <s v="Fiber Optic"/>
    <x v="1"/>
    <s v="Yes"/>
    <x v="0"/>
    <s v="No"/>
    <x v="1"/>
    <s v="Yes"/>
    <s v="No"/>
    <s v="Yes"/>
    <x v="0"/>
    <s v="No"/>
    <x v="0"/>
    <n v="87.3"/>
    <n v="6055.55"/>
    <n v="0"/>
    <n v="0"/>
    <n v="2383.9499999999998"/>
    <n v="8439.5"/>
    <s v="Stayed"/>
    <x v="0"/>
    <s v="other"/>
    <n v="0"/>
    <s v="50-100"/>
    <n v="0"/>
    <x v="1"/>
    <x v="1"/>
  </r>
  <r>
    <s v="63868-PUN"/>
    <x v="1"/>
    <n v="20"/>
    <s v="No"/>
    <x v="13"/>
    <n v="15"/>
    <n v="12"/>
    <s v="None"/>
    <x v="0"/>
    <s v="Yes"/>
    <x v="0"/>
    <s v="Fiber Optic"/>
    <x v="0"/>
    <s v="No"/>
    <x v="0"/>
    <s v="No"/>
    <x v="0"/>
    <s v="Yes"/>
    <s v="Yes"/>
    <s v="Yes"/>
    <x v="1"/>
    <s v="Yes"/>
    <x v="1"/>
    <n v="94.2"/>
    <n v="4186.3"/>
    <n v="0"/>
    <n v="0"/>
    <n v="287.27999999999997"/>
    <n v="4473.58"/>
    <s v="Churned"/>
    <x v="1"/>
    <s v="Competitor had better devices"/>
    <n v="1"/>
    <s v="50-100"/>
    <n v="0"/>
    <x v="3"/>
    <x v="1"/>
  </r>
  <r>
    <s v="34444-PUN"/>
    <x v="1"/>
    <n v="39"/>
    <s v="Yes"/>
    <x v="13"/>
    <n v="6"/>
    <n v="31"/>
    <s v="None"/>
    <x v="0"/>
    <s v="Yes"/>
    <x v="0"/>
    <s v="Fiber Optic"/>
    <x v="0"/>
    <s v="Yes"/>
    <x v="0"/>
    <s v="No"/>
    <x v="0"/>
    <s v="Yes"/>
    <s v="Yes"/>
    <s v="Yes"/>
    <x v="1"/>
    <s v="Yes"/>
    <x v="1"/>
    <n v="100"/>
    <n v="3320.6"/>
    <n v="0"/>
    <n v="0"/>
    <n v="546.80999999999995"/>
    <n v="3867.41"/>
    <s v="Stayed"/>
    <x v="0"/>
    <s v="other"/>
    <n v="0"/>
    <s v="&gt;100"/>
    <n v="0"/>
    <x v="0"/>
    <x v="0"/>
  </r>
  <r>
    <s v="81235-JHA"/>
    <x v="1"/>
    <n v="42"/>
    <s v="Yes"/>
    <x v="14"/>
    <n v="9"/>
    <n v="32"/>
    <s v="Deal 5"/>
    <x v="0"/>
    <s v="No"/>
    <x v="0"/>
    <s v="DSL"/>
    <x v="0"/>
    <s v="No"/>
    <x v="0"/>
    <s v="No"/>
    <x v="1"/>
    <s v="No"/>
    <s v="No"/>
    <s v="Yes"/>
    <x v="1"/>
    <s v="Yes"/>
    <x v="0"/>
    <n v="44.9"/>
    <n v="44.9"/>
    <n v="0"/>
    <n v="0"/>
    <n v="15.76"/>
    <n v="60.66"/>
    <s v="Joined"/>
    <x v="0"/>
    <s v="other"/>
    <n v="0"/>
    <s v="20-50"/>
    <n v="1"/>
    <x v="0"/>
    <x v="0"/>
  </r>
  <r>
    <s v="48308-TAM"/>
    <x v="1"/>
    <n v="45"/>
    <s v="Yes"/>
    <x v="4"/>
    <n v="10"/>
    <n v="3"/>
    <s v="None"/>
    <x v="0"/>
    <s v="No"/>
    <x v="1"/>
    <s v="No"/>
    <x v="0"/>
    <s v="No"/>
    <x v="0"/>
    <s v="No"/>
    <x v="1"/>
    <s v="No"/>
    <s v="No"/>
    <s v="No"/>
    <x v="2"/>
    <s v="No"/>
    <x v="0"/>
    <n v="19.850000000000001"/>
    <n v="1188.25"/>
    <n v="0"/>
    <n v="0"/>
    <n v="2430.21"/>
    <n v="3618.46"/>
    <s v="Stayed"/>
    <x v="0"/>
    <s v="other"/>
    <n v="0"/>
    <s v="&lt;20"/>
    <n v="0"/>
    <x v="0"/>
    <x v="4"/>
  </r>
  <r>
    <s v="34169-RAJ"/>
    <x v="0"/>
    <n v="51"/>
    <s v="Yes"/>
    <x v="8"/>
    <n v="14"/>
    <n v="30"/>
    <s v="Deal 5"/>
    <x v="0"/>
    <s v="Yes"/>
    <x v="1"/>
    <s v="No"/>
    <x v="0"/>
    <s v="No"/>
    <x v="0"/>
    <s v="No"/>
    <x v="1"/>
    <s v="No"/>
    <s v="No"/>
    <s v="No"/>
    <x v="1"/>
    <s v="No"/>
    <x v="0"/>
    <n v="24.85"/>
    <n v="62"/>
    <n v="0"/>
    <n v="0"/>
    <n v="80.5"/>
    <n v="142.5"/>
    <s v="Joined"/>
    <x v="0"/>
    <s v="other"/>
    <n v="0"/>
    <s v="20-50"/>
    <n v="1"/>
    <x v="1"/>
    <x v="0"/>
  </r>
  <r>
    <s v="44045-KER"/>
    <x v="1"/>
    <n v="19"/>
    <s v="Yes"/>
    <x v="20"/>
    <n v="7"/>
    <n v="6"/>
    <s v="Deal 5"/>
    <x v="0"/>
    <s v="No"/>
    <x v="0"/>
    <s v="Fiber Optic"/>
    <x v="0"/>
    <s v="No"/>
    <x v="1"/>
    <s v="No"/>
    <x v="1"/>
    <s v="Yes"/>
    <s v="Yes"/>
    <s v="Yes"/>
    <x v="1"/>
    <s v="Yes"/>
    <x v="0"/>
    <n v="82.85"/>
    <n v="319.60000000000002"/>
    <n v="0"/>
    <n v="0"/>
    <n v="79.36"/>
    <n v="398.96"/>
    <s v="Stayed"/>
    <x v="0"/>
    <s v="other"/>
    <n v="0"/>
    <s v="50-100"/>
    <n v="0"/>
    <x v="3"/>
    <x v="3"/>
  </r>
  <r>
    <s v="49203-PUN"/>
    <x v="1"/>
    <n v="43"/>
    <s v="Yes"/>
    <x v="13"/>
    <n v="9"/>
    <n v="7"/>
    <s v="None"/>
    <x v="0"/>
    <s v="Yes"/>
    <x v="0"/>
    <s v="Cable"/>
    <x v="0"/>
    <s v="Yes"/>
    <x v="0"/>
    <s v="No"/>
    <x v="1"/>
    <s v="Yes"/>
    <s v="Yes"/>
    <s v="No"/>
    <x v="1"/>
    <s v="Yes"/>
    <x v="1"/>
    <n v="91.15"/>
    <n v="2995.45"/>
    <n v="0"/>
    <n v="0"/>
    <n v="1198.77"/>
    <n v="4194.22"/>
    <s v="Churned"/>
    <x v="2"/>
    <s v="Poor expertise of online support"/>
    <n v="1"/>
    <s v="50-100"/>
    <n v="0"/>
    <x v="0"/>
    <x v="3"/>
  </r>
  <r>
    <s v="95032-HAR"/>
    <x v="0"/>
    <n v="58"/>
    <s v="Yes"/>
    <x v="15"/>
    <n v="1"/>
    <n v="34"/>
    <s v="Deal 2"/>
    <x v="0"/>
    <s v="Yes"/>
    <x v="0"/>
    <s v="Fiber Optic"/>
    <x v="0"/>
    <s v="No"/>
    <x v="1"/>
    <s v="Yes"/>
    <x v="0"/>
    <s v="Yes"/>
    <s v="Yes"/>
    <s v="Yes"/>
    <x v="0"/>
    <s v="Yes"/>
    <x v="1"/>
    <n v="103.3"/>
    <n v="6518.35"/>
    <n v="0"/>
    <n v="0"/>
    <n v="1099.83"/>
    <n v="7618.18"/>
    <s v="Stayed"/>
    <x v="0"/>
    <s v="other"/>
    <n v="0"/>
    <s v="&gt;100"/>
    <n v="0"/>
    <x v="1"/>
    <x v="0"/>
  </r>
  <r>
    <s v="64127-KAR"/>
    <x v="1"/>
    <n v="29"/>
    <s v="Yes"/>
    <x v="3"/>
    <n v="1"/>
    <n v="12"/>
    <s v="None"/>
    <x v="0"/>
    <s v="No"/>
    <x v="1"/>
    <s v="No"/>
    <x v="0"/>
    <s v="No"/>
    <x v="0"/>
    <s v="No"/>
    <x v="1"/>
    <s v="No"/>
    <s v="No"/>
    <s v="No"/>
    <x v="0"/>
    <s v="Yes"/>
    <x v="0"/>
    <n v="19.55"/>
    <n v="839.4"/>
    <n v="12.16"/>
    <n v="0"/>
    <n v="2033.22"/>
    <n v="2860.46"/>
    <s v="Stayed"/>
    <x v="0"/>
    <s v="other"/>
    <n v="0"/>
    <s v="&lt;20"/>
    <n v="0"/>
    <x v="2"/>
    <x v="1"/>
  </r>
  <r>
    <s v="83616-MAH"/>
    <x v="0"/>
    <n v="44"/>
    <s v="No"/>
    <x v="1"/>
    <n v="7"/>
    <n v="33"/>
    <s v="None"/>
    <x v="1"/>
    <s v="No"/>
    <x v="0"/>
    <s v="Cable"/>
    <x v="0"/>
    <s v="Yes"/>
    <x v="0"/>
    <s v="No"/>
    <x v="1"/>
    <s v="No"/>
    <s v="No"/>
    <s v="Yes"/>
    <x v="1"/>
    <s v="Yes"/>
    <x v="1"/>
    <n v="31.05"/>
    <n v="347.25"/>
    <n v="0"/>
    <n v="0"/>
    <n v="0"/>
    <n v="347.25"/>
    <s v="Churned"/>
    <x v="0"/>
    <s v="Don't know"/>
    <n v="1"/>
    <s v="20-50"/>
    <n v="0"/>
    <x v="0"/>
    <x v="0"/>
  </r>
  <r>
    <s v="23148-CHH"/>
    <x v="1"/>
    <n v="74"/>
    <s v="Yes"/>
    <x v="12"/>
    <n v="4"/>
    <n v="9"/>
    <s v="Deal 5"/>
    <x v="0"/>
    <s v="No"/>
    <x v="0"/>
    <s v="DSL"/>
    <x v="0"/>
    <s v="No"/>
    <x v="0"/>
    <s v="No"/>
    <x v="1"/>
    <s v="No"/>
    <s v="No"/>
    <s v="Yes"/>
    <x v="2"/>
    <s v="No"/>
    <x v="1"/>
    <n v="44"/>
    <n v="44"/>
    <n v="0"/>
    <n v="0"/>
    <n v="28.67"/>
    <n v="72.67"/>
    <s v="Joined"/>
    <x v="0"/>
    <s v="other"/>
    <n v="0"/>
    <s v="20-50"/>
    <n v="1"/>
    <x v="1"/>
    <x v="3"/>
  </r>
  <r>
    <s v="55665-UTT"/>
    <x v="1"/>
    <n v="28"/>
    <s v="No"/>
    <x v="7"/>
    <n v="11"/>
    <n v="10"/>
    <s v="None"/>
    <x v="1"/>
    <s v="No"/>
    <x v="0"/>
    <s v="Cable"/>
    <x v="1"/>
    <s v="No"/>
    <x v="1"/>
    <s v="Yes"/>
    <x v="1"/>
    <s v="No"/>
    <s v="Yes"/>
    <s v="Yes"/>
    <x v="1"/>
    <s v="No"/>
    <x v="0"/>
    <n v="40"/>
    <n v="223.45"/>
    <n v="0"/>
    <n v="0"/>
    <n v="0"/>
    <n v="223.45"/>
    <s v="Churned"/>
    <x v="1"/>
    <s v="Competitor had better devices"/>
    <n v="1"/>
    <s v="20-50"/>
    <n v="0"/>
    <x v="2"/>
    <x v="3"/>
  </r>
  <r>
    <s v="95066-AND"/>
    <x v="1"/>
    <n v="25"/>
    <s v="Yes"/>
    <x v="10"/>
    <n v="8"/>
    <n v="10"/>
    <s v="None"/>
    <x v="0"/>
    <s v="No"/>
    <x v="0"/>
    <s v="Fiber Optic"/>
    <x v="0"/>
    <s v="No"/>
    <x v="0"/>
    <s v="No"/>
    <x v="1"/>
    <s v="No"/>
    <s v="No"/>
    <s v="Yes"/>
    <x v="1"/>
    <s v="Yes"/>
    <x v="0"/>
    <n v="69.05"/>
    <n v="1793.25"/>
    <n v="22.72"/>
    <n v="0"/>
    <n v="944.46"/>
    <n v="2714.99"/>
    <s v="Stayed"/>
    <x v="0"/>
    <s v="other"/>
    <n v="0"/>
    <s v="50-100"/>
    <n v="0"/>
    <x v="2"/>
    <x v="3"/>
  </r>
  <r>
    <s v="99076-KER"/>
    <x v="1"/>
    <n v="61"/>
    <s v="No"/>
    <x v="20"/>
    <n v="7"/>
    <n v="32"/>
    <s v="None"/>
    <x v="0"/>
    <s v="No"/>
    <x v="1"/>
    <s v="No"/>
    <x v="0"/>
    <s v="No"/>
    <x v="0"/>
    <s v="No"/>
    <x v="1"/>
    <s v="No"/>
    <s v="No"/>
    <s v="No"/>
    <x v="2"/>
    <s v="No"/>
    <x v="0"/>
    <n v="20.75"/>
    <n v="1123.1500000000001"/>
    <n v="0"/>
    <n v="0"/>
    <n v="1689.48"/>
    <n v="2812.63"/>
    <s v="Stayed"/>
    <x v="0"/>
    <s v="other"/>
    <n v="0"/>
    <s v="20-50"/>
    <n v="0"/>
    <x v="1"/>
    <x v="0"/>
  </r>
  <r>
    <s v="28953-KAR"/>
    <x v="0"/>
    <n v="55"/>
    <s v="Yes"/>
    <x v="3"/>
    <n v="13"/>
    <n v="32"/>
    <s v="None"/>
    <x v="1"/>
    <s v="No"/>
    <x v="0"/>
    <s v="DSL"/>
    <x v="0"/>
    <s v="No"/>
    <x v="0"/>
    <s v="No"/>
    <x v="0"/>
    <s v="No"/>
    <s v="No"/>
    <s v="No"/>
    <x v="2"/>
    <s v="No"/>
    <x v="0"/>
    <n v="35.799999999999997"/>
    <n v="1316.9"/>
    <n v="0"/>
    <n v="100"/>
    <n v="0"/>
    <n v="1416.9"/>
    <s v="Stayed"/>
    <x v="0"/>
    <s v="other"/>
    <n v="0"/>
    <s v="20-50"/>
    <n v="0"/>
    <x v="1"/>
    <x v="0"/>
  </r>
  <r>
    <s v="61574-KAR"/>
    <x v="0"/>
    <n v="46"/>
    <s v="No"/>
    <x v="3"/>
    <n v="10"/>
    <n v="13"/>
    <s v="Deal 2"/>
    <x v="0"/>
    <s v="No"/>
    <x v="0"/>
    <s v="Fiber Optic"/>
    <x v="0"/>
    <s v="No"/>
    <x v="0"/>
    <s v="Yes"/>
    <x v="1"/>
    <s v="No"/>
    <s v="No"/>
    <s v="Yes"/>
    <x v="1"/>
    <s v="Yes"/>
    <x v="1"/>
    <n v="74.25"/>
    <n v="3089.1"/>
    <n v="0"/>
    <n v="0"/>
    <n v="44.28"/>
    <n v="3133.38"/>
    <s v="Stayed"/>
    <x v="0"/>
    <s v="other"/>
    <n v="0"/>
    <s v="50-100"/>
    <n v="0"/>
    <x v="0"/>
    <x v="1"/>
  </r>
  <r>
    <s v="49033-JAM"/>
    <x v="1"/>
    <n v="22"/>
    <s v="Yes"/>
    <x v="16"/>
    <n v="12"/>
    <n v="8"/>
    <s v="None"/>
    <x v="0"/>
    <s v="No"/>
    <x v="0"/>
    <s v="Cable"/>
    <x v="0"/>
    <s v="Yes"/>
    <x v="1"/>
    <s v="Yes"/>
    <x v="0"/>
    <s v="Yes"/>
    <s v="Yes"/>
    <s v="Yes"/>
    <x v="1"/>
    <s v="No"/>
    <x v="1"/>
    <n v="81.900000000000006"/>
    <n v="2078.5500000000002"/>
    <n v="44.86"/>
    <n v="0"/>
    <n v="291.98"/>
    <n v="2325.67"/>
    <s v="Stayed"/>
    <x v="0"/>
    <s v="other"/>
    <n v="0"/>
    <s v="50-100"/>
    <n v="0"/>
    <x v="2"/>
    <x v="3"/>
  </r>
  <r>
    <s v="87313-UTT"/>
    <x v="0"/>
    <n v="26"/>
    <s v="Yes"/>
    <x v="7"/>
    <n v="12"/>
    <n v="20"/>
    <s v="None"/>
    <x v="0"/>
    <s v="Yes"/>
    <x v="0"/>
    <s v="DSL"/>
    <x v="0"/>
    <s v="No"/>
    <x v="0"/>
    <s v="No"/>
    <x v="1"/>
    <s v="Yes"/>
    <s v="Yes"/>
    <s v="Yes"/>
    <x v="1"/>
    <s v="No"/>
    <x v="1"/>
    <n v="59.7"/>
    <n v="1825.5"/>
    <n v="0"/>
    <n v="0"/>
    <n v="950.77"/>
    <n v="2776.27"/>
    <s v="Stayed"/>
    <x v="0"/>
    <s v="other"/>
    <n v="0"/>
    <s v="50-100"/>
    <n v="0"/>
    <x v="2"/>
    <x v="2"/>
  </r>
  <r>
    <s v="49036-KER"/>
    <x v="1"/>
    <n v="36"/>
    <s v="No"/>
    <x v="20"/>
    <n v="12"/>
    <n v="10"/>
    <s v="Deal 4"/>
    <x v="0"/>
    <s v="No"/>
    <x v="0"/>
    <s v="DSL"/>
    <x v="1"/>
    <s v="No"/>
    <x v="0"/>
    <s v="Yes"/>
    <x v="1"/>
    <s v="No"/>
    <s v="No"/>
    <s v="Yes"/>
    <x v="1"/>
    <s v="Yes"/>
    <x v="0"/>
    <n v="54.95"/>
    <n v="568.85"/>
    <n v="0"/>
    <n v="0"/>
    <n v="218.5"/>
    <n v="787.35"/>
    <s v="Stayed"/>
    <x v="0"/>
    <s v="other"/>
    <n v="0"/>
    <s v="50-100"/>
    <n v="0"/>
    <x v="0"/>
    <x v="3"/>
  </r>
  <r>
    <s v="36337-AND"/>
    <x v="0"/>
    <n v="30"/>
    <s v="Yes"/>
    <x v="10"/>
    <n v="6"/>
    <n v="4"/>
    <s v="None"/>
    <x v="0"/>
    <s v="No"/>
    <x v="0"/>
    <s v="DSL"/>
    <x v="0"/>
    <s v="No"/>
    <x v="1"/>
    <s v="No"/>
    <x v="1"/>
    <s v="No"/>
    <s v="No"/>
    <s v="Yes"/>
    <x v="1"/>
    <s v="No"/>
    <x v="0"/>
    <n v="50.2"/>
    <n v="668.85"/>
    <n v="0"/>
    <n v="0"/>
    <n v="56.7"/>
    <n v="725.55"/>
    <s v="Stayed"/>
    <x v="0"/>
    <s v="other"/>
    <n v="0"/>
    <s v="50-100"/>
    <n v="0"/>
    <x v="2"/>
    <x v="4"/>
  </r>
  <r>
    <s v="23769-KAR"/>
    <x v="0"/>
    <n v="37"/>
    <s v="No"/>
    <x v="3"/>
    <n v="5"/>
    <n v="31"/>
    <s v="Deal 5"/>
    <x v="0"/>
    <s v="No"/>
    <x v="1"/>
    <s v="No"/>
    <x v="0"/>
    <s v="No"/>
    <x v="0"/>
    <s v="No"/>
    <x v="1"/>
    <s v="No"/>
    <s v="No"/>
    <s v="No"/>
    <x v="1"/>
    <s v="No"/>
    <x v="0"/>
    <n v="20.399999999999999"/>
    <n v="184.1"/>
    <n v="0"/>
    <n v="0"/>
    <n v="412.47"/>
    <n v="596.57000000000005"/>
    <s v="Stayed"/>
    <x v="0"/>
    <s v="other"/>
    <n v="0"/>
    <s v="20-50"/>
    <n v="0"/>
    <x v="0"/>
    <x v="0"/>
  </r>
  <r>
    <s v="34588-RAJ"/>
    <x v="1"/>
    <n v="67"/>
    <s v="Yes"/>
    <x v="8"/>
    <n v="2"/>
    <n v="19"/>
    <s v="Deal 1"/>
    <x v="0"/>
    <s v="Yes"/>
    <x v="1"/>
    <s v="No"/>
    <x v="0"/>
    <s v="No"/>
    <x v="0"/>
    <s v="No"/>
    <x v="1"/>
    <s v="No"/>
    <s v="No"/>
    <s v="No"/>
    <x v="2"/>
    <s v="No"/>
    <x v="1"/>
    <n v="24.3"/>
    <n v="1778.7"/>
    <n v="0"/>
    <n v="0"/>
    <n v="624.96"/>
    <n v="2403.66"/>
    <s v="Stayed"/>
    <x v="0"/>
    <s v="other"/>
    <n v="0"/>
    <s v="20-50"/>
    <n v="0"/>
    <x v="1"/>
    <x v="2"/>
  </r>
  <r>
    <s v="92142-AND"/>
    <x v="1"/>
    <n v="54"/>
    <s v="Yes"/>
    <x v="10"/>
    <n v="2"/>
    <n v="6"/>
    <s v="None"/>
    <x v="0"/>
    <s v="No"/>
    <x v="0"/>
    <s v="Cable"/>
    <x v="1"/>
    <s v="Yes"/>
    <x v="0"/>
    <s v="Yes"/>
    <x v="1"/>
    <s v="Yes"/>
    <s v="Yes"/>
    <s v="Yes"/>
    <x v="0"/>
    <s v="Yes"/>
    <x v="0"/>
    <n v="67.7"/>
    <n v="2882.25"/>
    <n v="0"/>
    <n v="0"/>
    <n v="1651.44"/>
    <n v="4533.6899999999996"/>
    <s v="Stayed"/>
    <x v="0"/>
    <s v="other"/>
    <n v="0"/>
    <s v="50-100"/>
    <n v="0"/>
    <x v="1"/>
    <x v="3"/>
  </r>
  <r>
    <s v="58044-KAR"/>
    <x v="1"/>
    <n v="31"/>
    <s v="No"/>
    <x v="3"/>
    <n v="5"/>
    <n v="13"/>
    <s v="Deal 5"/>
    <x v="0"/>
    <s v="No"/>
    <x v="1"/>
    <s v="No"/>
    <x v="0"/>
    <s v="No"/>
    <x v="0"/>
    <s v="No"/>
    <x v="1"/>
    <s v="No"/>
    <s v="No"/>
    <s v="No"/>
    <x v="1"/>
    <s v="No"/>
    <x v="0"/>
    <n v="20.350000000000001"/>
    <n v="41.85"/>
    <n v="0"/>
    <n v="0"/>
    <n v="10.84"/>
    <n v="52.69"/>
    <s v="Joined"/>
    <x v="0"/>
    <s v="other"/>
    <n v="0"/>
    <s v="20-50"/>
    <n v="1"/>
    <x v="2"/>
    <x v="1"/>
  </r>
  <r>
    <s v="13183-JAM"/>
    <x v="1"/>
    <n v="70"/>
    <s v="No"/>
    <x v="16"/>
    <n v="5"/>
    <n v="24"/>
    <s v="None"/>
    <x v="0"/>
    <s v="Yes"/>
    <x v="0"/>
    <s v="Fiber Optic"/>
    <x v="0"/>
    <s v="Yes"/>
    <x v="0"/>
    <s v="No"/>
    <x v="0"/>
    <s v="No"/>
    <s v="No"/>
    <s v="Yes"/>
    <x v="1"/>
    <s v="Yes"/>
    <x v="1"/>
    <n v="89.5"/>
    <n v="2196.15"/>
    <n v="0"/>
    <n v="0"/>
    <n v="461.5"/>
    <n v="2657.65"/>
    <s v="Churned"/>
    <x v="1"/>
    <s v="Competitor had better devices"/>
    <n v="1"/>
    <s v="50-100"/>
    <n v="0"/>
    <x v="1"/>
    <x v="0"/>
  </r>
  <r>
    <s v="36509-KAR"/>
    <x v="1"/>
    <n v="32"/>
    <s v="Yes"/>
    <x v="3"/>
    <n v="3"/>
    <n v="16"/>
    <s v="None"/>
    <x v="0"/>
    <s v="Yes"/>
    <x v="0"/>
    <s v="Fiber Optic"/>
    <x v="0"/>
    <s v="No"/>
    <x v="0"/>
    <s v="No"/>
    <x v="0"/>
    <s v="No"/>
    <s v="No"/>
    <s v="Yes"/>
    <x v="1"/>
    <s v="Yes"/>
    <x v="1"/>
    <n v="84"/>
    <n v="424.75"/>
    <n v="0"/>
    <n v="0"/>
    <n v="242.45"/>
    <n v="667.2"/>
    <s v="Stayed"/>
    <x v="0"/>
    <s v="other"/>
    <n v="0"/>
    <s v="50-100"/>
    <n v="0"/>
    <x v="2"/>
    <x v="1"/>
  </r>
  <r>
    <s v="54368-KAR"/>
    <x v="1"/>
    <n v="66"/>
    <s v="No"/>
    <x v="3"/>
    <n v="11"/>
    <n v="32"/>
    <s v="Deal 5"/>
    <x v="0"/>
    <s v="No"/>
    <x v="0"/>
    <s v="Fiber Optic"/>
    <x v="0"/>
    <s v="No"/>
    <x v="0"/>
    <s v="No"/>
    <x v="0"/>
    <s v="No"/>
    <s v="No"/>
    <s v="Yes"/>
    <x v="1"/>
    <s v="Yes"/>
    <x v="1"/>
    <n v="78.95"/>
    <n v="78.95"/>
    <n v="0"/>
    <n v="0"/>
    <n v="23.96"/>
    <n v="102.91"/>
    <s v="Churned"/>
    <x v="1"/>
    <s v="Competitor offered higher download speeds"/>
    <n v="1"/>
    <s v="50-100"/>
    <n v="0"/>
    <x v="1"/>
    <x v="0"/>
  </r>
  <r>
    <s v="83264-BIH"/>
    <x v="0"/>
    <n v="35"/>
    <s v="Yes"/>
    <x v="9"/>
    <n v="0"/>
    <n v="23"/>
    <s v="None"/>
    <x v="1"/>
    <s v="No"/>
    <x v="0"/>
    <s v="Cable"/>
    <x v="1"/>
    <s v="Yes"/>
    <x v="1"/>
    <s v="Yes"/>
    <x v="1"/>
    <s v="No"/>
    <s v="No"/>
    <s v="Yes"/>
    <x v="1"/>
    <s v="Yes"/>
    <x v="2"/>
    <n v="43.25"/>
    <n v="219"/>
    <n v="0"/>
    <n v="0"/>
    <n v="0"/>
    <n v="219"/>
    <s v="Churned"/>
    <x v="2"/>
    <s v="Network reliability"/>
    <n v="1"/>
    <s v="20-50"/>
    <n v="0"/>
    <x v="0"/>
    <x v="2"/>
  </r>
  <r>
    <s v="38211-WES"/>
    <x v="0"/>
    <n v="29"/>
    <s v="Yes"/>
    <x v="2"/>
    <n v="5"/>
    <n v="13"/>
    <s v="None"/>
    <x v="1"/>
    <s v="No"/>
    <x v="0"/>
    <s v="DSL"/>
    <x v="1"/>
    <s v="Yes"/>
    <x v="0"/>
    <s v="No"/>
    <x v="1"/>
    <s v="No"/>
    <s v="Yes"/>
    <s v="Yes"/>
    <x v="1"/>
    <s v="No"/>
    <x v="1"/>
    <n v="35.049999999999997"/>
    <n v="1620.25"/>
    <n v="0"/>
    <n v="0"/>
    <n v="0"/>
    <n v="1620.25"/>
    <s v="Stayed"/>
    <x v="0"/>
    <s v="other"/>
    <n v="0"/>
    <s v="20-50"/>
    <n v="0"/>
    <x v="2"/>
    <x v="1"/>
  </r>
  <r>
    <s v="44816-RAJ"/>
    <x v="0"/>
    <n v="40"/>
    <s v="No"/>
    <x v="8"/>
    <n v="3"/>
    <n v="1"/>
    <s v="None"/>
    <x v="1"/>
    <s v="No"/>
    <x v="0"/>
    <s v="DSL"/>
    <x v="1"/>
    <s v="No"/>
    <x v="1"/>
    <s v="Yes"/>
    <x v="1"/>
    <s v="No"/>
    <s v="No"/>
    <s v="Yes"/>
    <x v="0"/>
    <s v="Yes"/>
    <x v="0"/>
    <n v="41.1"/>
    <n v="2258.25"/>
    <n v="0"/>
    <n v="0"/>
    <n v="0"/>
    <n v="2258.25"/>
    <s v="Stayed"/>
    <x v="0"/>
    <s v="other"/>
    <n v="0"/>
    <s v="20-50"/>
    <n v="0"/>
    <x v="0"/>
    <x v="4"/>
  </r>
  <r>
    <s v="41718-RAJ"/>
    <x v="0"/>
    <n v="82"/>
    <s v="No"/>
    <x v="8"/>
    <n v="11"/>
    <n v="35"/>
    <s v="None"/>
    <x v="0"/>
    <s v="No"/>
    <x v="1"/>
    <s v="No"/>
    <x v="0"/>
    <s v="No"/>
    <x v="0"/>
    <s v="No"/>
    <x v="1"/>
    <s v="No"/>
    <s v="No"/>
    <s v="No"/>
    <x v="0"/>
    <s v="No"/>
    <x v="1"/>
    <n v="20.5"/>
    <n v="429.55"/>
    <n v="0"/>
    <n v="0"/>
    <n v="487.83"/>
    <n v="917.38"/>
    <s v="Stayed"/>
    <x v="0"/>
    <s v="other"/>
    <n v="0"/>
    <s v="20-50"/>
    <n v="0"/>
    <x v="1"/>
    <x v="0"/>
  </r>
  <r>
    <s v="77769-UTT"/>
    <x v="1"/>
    <n v="63"/>
    <s v="Yes"/>
    <x v="7"/>
    <n v="7"/>
    <n v="35"/>
    <s v="Deal 5"/>
    <x v="0"/>
    <s v="Yes"/>
    <x v="1"/>
    <s v="No"/>
    <x v="0"/>
    <s v="No"/>
    <x v="0"/>
    <s v="No"/>
    <x v="1"/>
    <s v="No"/>
    <s v="No"/>
    <s v="No"/>
    <x v="1"/>
    <s v="No"/>
    <x v="0"/>
    <n v="25.25"/>
    <n v="101.9"/>
    <n v="0"/>
    <n v="0"/>
    <n v="14.76"/>
    <n v="116.66"/>
    <s v="Stayed"/>
    <x v="0"/>
    <s v="other"/>
    <n v="0"/>
    <s v="20-50"/>
    <n v="0"/>
    <x v="1"/>
    <x v="0"/>
  </r>
  <r>
    <s v="91711-PUN"/>
    <x v="1"/>
    <n v="32"/>
    <s v="Yes"/>
    <x v="13"/>
    <n v="7"/>
    <n v="13"/>
    <s v="Deal 2"/>
    <x v="0"/>
    <s v="No"/>
    <x v="1"/>
    <s v="No"/>
    <x v="0"/>
    <s v="No"/>
    <x v="0"/>
    <s v="No"/>
    <x v="1"/>
    <s v="No"/>
    <s v="No"/>
    <s v="No"/>
    <x v="2"/>
    <s v="No"/>
    <x v="1"/>
    <n v="19.350000000000001"/>
    <n v="1319.95"/>
    <n v="0"/>
    <n v="0"/>
    <n v="3162.9"/>
    <n v="4482.8500000000004"/>
    <s v="Stayed"/>
    <x v="0"/>
    <s v="other"/>
    <n v="0"/>
    <s v="&lt;20"/>
    <n v="0"/>
    <x v="2"/>
    <x v="1"/>
  </r>
  <r>
    <s v="77645-WES"/>
    <x v="1"/>
    <n v="52"/>
    <s v="Yes"/>
    <x v="2"/>
    <n v="9"/>
    <n v="7"/>
    <s v="Deal 4"/>
    <x v="0"/>
    <s v="No"/>
    <x v="1"/>
    <s v="No"/>
    <x v="0"/>
    <s v="No"/>
    <x v="0"/>
    <s v="No"/>
    <x v="1"/>
    <s v="No"/>
    <s v="No"/>
    <s v="No"/>
    <x v="0"/>
    <s v="No"/>
    <x v="0"/>
    <n v="19.899999999999999"/>
    <n v="357.7"/>
    <n v="0"/>
    <n v="0"/>
    <n v="616.92999999999995"/>
    <n v="974.63"/>
    <s v="Stayed"/>
    <x v="0"/>
    <s v="other"/>
    <n v="0"/>
    <s v="&lt;20"/>
    <n v="0"/>
    <x v="1"/>
    <x v="3"/>
  </r>
  <r>
    <s v="75802-MAH"/>
    <x v="1"/>
    <n v="61"/>
    <s v="No"/>
    <x v="1"/>
    <n v="4"/>
    <n v="3"/>
    <s v="None"/>
    <x v="0"/>
    <s v="No"/>
    <x v="1"/>
    <s v="No"/>
    <x v="0"/>
    <s v="No"/>
    <x v="0"/>
    <s v="No"/>
    <x v="1"/>
    <s v="No"/>
    <s v="No"/>
    <s v="No"/>
    <x v="1"/>
    <s v="No"/>
    <x v="0"/>
    <n v="20.05"/>
    <n v="20.05"/>
    <n v="0"/>
    <n v="0"/>
    <n v="13.51"/>
    <n v="33.56"/>
    <s v="Joined"/>
    <x v="0"/>
    <s v="other"/>
    <n v="0"/>
    <s v="20-50"/>
    <n v="1"/>
    <x v="1"/>
    <x v="4"/>
  </r>
  <r>
    <s v="79397-HAR"/>
    <x v="1"/>
    <n v="83"/>
    <s v="No"/>
    <x v="15"/>
    <n v="5"/>
    <n v="8"/>
    <s v="Deal 2"/>
    <x v="0"/>
    <s v="Yes"/>
    <x v="0"/>
    <s v="Fiber Optic"/>
    <x v="1"/>
    <s v="No"/>
    <x v="1"/>
    <s v="No"/>
    <x v="0"/>
    <s v="No"/>
    <s v="No"/>
    <s v="Yes"/>
    <x v="1"/>
    <s v="Yes"/>
    <x v="1"/>
    <n v="93.8"/>
    <n v="4750.95"/>
    <n v="0"/>
    <n v="0"/>
    <n v="1129.1400000000001"/>
    <n v="5880.09"/>
    <s v="Churned"/>
    <x v="2"/>
    <s v="Limited range of services"/>
    <n v="1"/>
    <s v="50-100"/>
    <n v="0"/>
    <x v="1"/>
    <x v="3"/>
  </r>
  <r>
    <s v="15480-KAR"/>
    <x v="1"/>
    <n v="40"/>
    <s v="No"/>
    <x v="3"/>
    <n v="4"/>
    <n v="3"/>
    <s v="None"/>
    <x v="0"/>
    <s v="Yes"/>
    <x v="1"/>
    <s v="No"/>
    <x v="0"/>
    <s v="No"/>
    <x v="0"/>
    <s v="No"/>
    <x v="1"/>
    <s v="No"/>
    <s v="No"/>
    <s v="No"/>
    <x v="2"/>
    <s v="No"/>
    <x v="0"/>
    <n v="24.8"/>
    <n v="1874.3"/>
    <n v="16.260000000000002"/>
    <n v="0"/>
    <n v="987.84"/>
    <n v="2845.88"/>
    <s v="Stayed"/>
    <x v="0"/>
    <s v="other"/>
    <n v="0"/>
    <s v="20-50"/>
    <n v="0"/>
    <x v="0"/>
    <x v="4"/>
  </r>
  <r>
    <s v="27760-GUJ"/>
    <x v="1"/>
    <n v="36"/>
    <s v="No"/>
    <x v="6"/>
    <n v="7"/>
    <n v="6"/>
    <s v="Deal 1"/>
    <x v="0"/>
    <s v="No"/>
    <x v="1"/>
    <s v="No"/>
    <x v="0"/>
    <s v="No"/>
    <x v="0"/>
    <s v="No"/>
    <x v="1"/>
    <s v="No"/>
    <s v="No"/>
    <s v="No"/>
    <x v="2"/>
    <s v="No"/>
    <x v="1"/>
    <n v="19.8"/>
    <n v="1378.75"/>
    <n v="0"/>
    <n v="0"/>
    <n v="3390.8"/>
    <n v="4769.55"/>
    <s v="Stayed"/>
    <x v="0"/>
    <s v="other"/>
    <n v="0"/>
    <s v="&lt;20"/>
    <n v="0"/>
    <x v="0"/>
    <x v="3"/>
  </r>
  <r>
    <s v="58522-RAJ"/>
    <x v="1"/>
    <n v="55"/>
    <s v="Yes"/>
    <x v="8"/>
    <n v="6"/>
    <n v="5"/>
    <s v="None"/>
    <x v="0"/>
    <s v="No"/>
    <x v="0"/>
    <s v="Fiber Optic"/>
    <x v="0"/>
    <s v="Yes"/>
    <x v="1"/>
    <s v="No"/>
    <x v="1"/>
    <s v="Yes"/>
    <s v="Yes"/>
    <s v="Yes"/>
    <x v="1"/>
    <s v="No"/>
    <x v="0"/>
    <n v="89.9"/>
    <n v="2433.5"/>
    <n v="0"/>
    <n v="0"/>
    <n v="926.52"/>
    <n v="3360.02"/>
    <s v="Stayed"/>
    <x v="0"/>
    <s v="other"/>
    <n v="0"/>
    <s v="50-100"/>
    <n v="0"/>
    <x v="1"/>
    <x v="4"/>
  </r>
  <r>
    <s v="48613-TAM"/>
    <x v="1"/>
    <n v="68"/>
    <s v="Yes"/>
    <x v="4"/>
    <n v="9"/>
    <n v="10"/>
    <s v="None"/>
    <x v="0"/>
    <s v="Yes"/>
    <x v="0"/>
    <s v="Fiber Optic"/>
    <x v="1"/>
    <s v="Yes"/>
    <x v="1"/>
    <s v="Yes"/>
    <x v="1"/>
    <s v="No"/>
    <s v="No"/>
    <s v="Yes"/>
    <x v="0"/>
    <s v="Yes"/>
    <x v="1"/>
    <n v="92"/>
    <n v="6585.2"/>
    <n v="0"/>
    <n v="0"/>
    <n v="2598.6"/>
    <n v="9183.7999999999993"/>
    <s v="Stayed"/>
    <x v="0"/>
    <s v="other"/>
    <n v="0"/>
    <s v="50-100"/>
    <n v="0"/>
    <x v="1"/>
    <x v="3"/>
  </r>
  <r>
    <s v="21021-TEL"/>
    <x v="0"/>
    <n v="30"/>
    <s v="No"/>
    <x v="5"/>
    <n v="11"/>
    <n v="4"/>
    <s v="None"/>
    <x v="0"/>
    <s v="No"/>
    <x v="1"/>
    <s v="No"/>
    <x v="0"/>
    <s v="No"/>
    <x v="0"/>
    <s v="No"/>
    <x v="1"/>
    <s v="No"/>
    <s v="No"/>
    <s v="No"/>
    <x v="0"/>
    <s v="No"/>
    <x v="0"/>
    <n v="20.100000000000001"/>
    <n v="85.1"/>
    <n v="0"/>
    <n v="0"/>
    <n v="26"/>
    <n v="111.1"/>
    <s v="Stayed"/>
    <x v="0"/>
    <s v="other"/>
    <n v="0"/>
    <s v="20-50"/>
    <n v="0"/>
    <x v="2"/>
    <x v="4"/>
  </r>
  <r>
    <s v="15363-WES"/>
    <x v="0"/>
    <n v="58"/>
    <s v="No"/>
    <x v="2"/>
    <n v="9"/>
    <n v="8"/>
    <s v="None"/>
    <x v="0"/>
    <s v="No"/>
    <x v="0"/>
    <s v="Fiber Optic"/>
    <x v="0"/>
    <s v="No"/>
    <x v="0"/>
    <s v="No"/>
    <x v="0"/>
    <s v="No"/>
    <s v="No"/>
    <s v="Yes"/>
    <x v="1"/>
    <s v="Yes"/>
    <x v="1"/>
    <n v="79"/>
    <n v="303.14999999999998"/>
    <n v="0"/>
    <n v="0"/>
    <n v="110.28"/>
    <n v="413.43"/>
    <s v="Churned"/>
    <x v="2"/>
    <s v="Limited range of services"/>
    <n v="1"/>
    <s v="50-100"/>
    <n v="0"/>
    <x v="1"/>
    <x v="3"/>
  </r>
  <r>
    <s v="57506-ASS"/>
    <x v="1"/>
    <n v="78"/>
    <s v="No"/>
    <x v="17"/>
    <n v="4"/>
    <n v="15"/>
    <s v="None"/>
    <x v="0"/>
    <s v="Yes"/>
    <x v="0"/>
    <s v="Fiber Optic"/>
    <x v="0"/>
    <s v="Yes"/>
    <x v="1"/>
    <s v="No"/>
    <x v="1"/>
    <s v="Yes"/>
    <s v="Yes"/>
    <s v="Yes"/>
    <x v="2"/>
    <s v="Yes"/>
    <x v="1"/>
    <n v="95.35"/>
    <n v="6382"/>
    <n v="0"/>
    <n v="0"/>
    <n v="3443.79"/>
    <n v="9825.7900000000009"/>
    <s v="Stayed"/>
    <x v="0"/>
    <s v="other"/>
    <n v="0"/>
    <s v="50-100"/>
    <n v="0"/>
    <x v="1"/>
    <x v="1"/>
  </r>
  <r>
    <s v="11765-PUD"/>
    <x v="0"/>
    <n v="32"/>
    <s v="Yes"/>
    <x v="21"/>
    <n v="10"/>
    <n v="36"/>
    <s v="Deal 2"/>
    <x v="0"/>
    <s v="No"/>
    <x v="1"/>
    <s v="No"/>
    <x v="0"/>
    <s v="No"/>
    <x v="0"/>
    <s v="No"/>
    <x v="1"/>
    <s v="No"/>
    <s v="No"/>
    <s v="No"/>
    <x v="2"/>
    <s v="No"/>
    <x v="1"/>
    <n v="19.5"/>
    <n v="1167.5999999999999"/>
    <n v="19.89"/>
    <n v="0"/>
    <n v="2401.98"/>
    <n v="3549.69"/>
    <s v="Stayed"/>
    <x v="0"/>
    <s v="other"/>
    <n v="0"/>
    <s v="&lt;20"/>
    <n v="0"/>
    <x v="2"/>
    <x v="0"/>
  </r>
  <r>
    <s v="35445-MAH"/>
    <x v="1"/>
    <n v="55"/>
    <s v="No"/>
    <x v="1"/>
    <n v="13"/>
    <n v="2"/>
    <s v="None"/>
    <x v="1"/>
    <s v="No"/>
    <x v="0"/>
    <s v="Cable"/>
    <x v="0"/>
    <s v="Yes"/>
    <x v="0"/>
    <s v="Yes"/>
    <x v="1"/>
    <s v="Yes"/>
    <s v="Yes"/>
    <s v="Yes"/>
    <x v="1"/>
    <s v="No"/>
    <x v="1"/>
    <n v="44.95"/>
    <n v="3085.35"/>
    <n v="0"/>
    <n v="0"/>
    <n v="0"/>
    <n v="3085.35"/>
    <s v="Stayed"/>
    <x v="0"/>
    <s v="other"/>
    <n v="0"/>
    <s v="20-50"/>
    <n v="0"/>
    <x v="1"/>
    <x v="4"/>
  </r>
  <r>
    <s v="58848-PUN"/>
    <x v="0"/>
    <n v="58"/>
    <s v="Yes"/>
    <x v="13"/>
    <n v="14"/>
    <n v="18"/>
    <s v="None"/>
    <x v="0"/>
    <s v="No"/>
    <x v="0"/>
    <s v="Cable"/>
    <x v="1"/>
    <s v="No"/>
    <x v="0"/>
    <s v="No"/>
    <x v="1"/>
    <s v="No"/>
    <s v="No"/>
    <s v="Yes"/>
    <x v="1"/>
    <s v="Yes"/>
    <x v="0"/>
    <n v="49.8"/>
    <n v="49.8"/>
    <n v="0"/>
    <n v="0"/>
    <n v="38.21"/>
    <n v="88.01"/>
    <s v="Joined"/>
    <x v="0"/>
    <s v="other"/>
    <n v="0"/>
    <s v="20-50"/>
    <n v="1"/>
    <x v="1"/>
    <x v="2"/>
  </r>
  <r>
    <s v="83942-CHH"/>
    <x v="1"/>
    <n v="75"/>
    <s v="Yes"/>
    <x v="12"/>
    <n v="10"/>
    <n v="30"/>
    <s v="None"/>
    <x v="0"/>
    <s v="Yes"/>
    <x v="0"/>
    <s v="DSL"/>
    <x v="1"/>
    <s v="Yes"/>
    <x v="0"/>
    <s v="No"/>
    <x v="0"/>
    <s v="No"/>
    <s v="No"/>
    <s v="Yes"/>
    <x v="0"/>
    <s v="No"/>
    <x v="1"/>
    <n v="69.2"/>
    <n v="4982.5"/>
    <n v="0"/>
    <n v="0"/>
    <n v="3449.89"/>
    <n v="8432.39"/>
    <s v="Stayed"/>
    <x v="0"/>
    <s v="other"/>
    <n v="0"/>
    <s v="50-100"/>
    <n v="0"/>
    <x v="1"/>
    <x v="0"/>
  </r>
  <r>
    <s v="81484-TAM"/>
    <x v="1"/>
    <n v="43"/>
    <s v="No"/>
    <x v="4"/>
    <n v="10"/>
    <n v="22"/>
    <s v="None"/>
    <x v="0"/>
    <s v="No"/>
    <x v="0"/>
    <s v="Fiber Optic"/>
    <x v="0"/>
    <s v="Yes"/>
    <x v="0"/>
    <s v="Yes"/>
    <x v="0"/>
    <s v="Yes"/>
    <s v="Yes"/>
    <s v="Yes"/>
    <x v="1"/>
    <s v="No"/>
    <x v="1"/>
    <n v="100.55"/>
    <n v="4398.1499999999996"/>
    <n v="0"/>
    <n v="0"/>
    <n v="1888.48"/>
    <n v="6286.63"/>
    <s v="Churned"/>
    <x v="2"/>
    <s v="Network reliability"/>
    <n v="1"/>
    <s v="&gt;100"/>
    <n v="0"/>
    <x v="0"/>
    <x v="2"/>
  </r>
  <r>
    <s v="73111-MAH"/>
    <x v="0"/>
    <n v="39"/>
    <s v="No"/>
    <x v="1"/>
    <n v="2"/>
    <n v="13"/>
    <s v="None"/>
    <x v="0"/>
    <s v="No"/>
    <x v="1"/>
    <s v="No"/>
    <x v="0"/>
    <s v="No"/>
    <x v="0"/>
    <s v="No"/>
    <x v="1"/>
    <s v="No"/>
    <s v="No"/>
    <s v="No"/>
    <x v="0"/>
    <s v="Yes"/>
    <x v="0"/>
    <n v="20.55"/>
    <n v="583.29999999999995"/>
    <n v="0"/>
    <n v="0"/>
    <n v="565.91999999999996"/>
    <n v="1149.22"/>
    <s v="Stayed"/>
    <x v="0"/>
    <s v="other"/>
    <n v="0"/>
    <s v="20-50"/>
    <n v="0"/>
    <x v="0"/>
    <x v="1"/>
  </r>
  <r>
    <s v="11263-HAR"/>
    <x v="1"/>
    <n v="41"/>
    <s v="No"/>
    <x v="15"/>
    <n v="13"/>
    <n v="31"/>
    <s v="Deal 2"/>
    <x v="0"/>
    <s v="Yes"/>
    <x v="0"/>
    <s v="Fiber Optic"/>
    <x v="1"/>
    <s v="No"/>
    <x v="0"/>
    <s v="No"/>
    <x v="0"/>
    <s v="Yes"/>
    <s v="Yes"/>
    <s v="Yes"/>
    <x v="0"/>
    <s v="Yes"/>
    <x v="0"/>
    <n v="99.65"/>
    <n v="6311.2"/>
    <n v="0"/>
    <n v="0"/>
    <n v="90.09"/>
    <n v="6401.29"/>
    <s v="Stayed"/>
    <x v="0"/>
    <s v="other"/>
    <n v="0"/>
    <s v="50-100"/>
    <n v="0"/>
    <x v="0"/>
    <x v="0"/>
  </r>
  <r>
    <s v="41067-HAR"/>
    <x v="1"/>
    <n v="22"/>
    <s v="Yes"/>
    <x v="15"/>
    <n v="5"/>
    <n v="8"/>
    <s v="None"/>
    <x v="0"/>
    <s v="No"/>
    <x v="0"/>
    <s v="Cable"/>
    <x v="0"/>
    <s v="No"/>
    <x v="0"/>
    <s v="No"/>
    <x v="0"/>
    <s v="Yes"/>
    <s v="Yes"/>
    <s v="Yes"/>
    <x v="1"/>
    <s v="Yes"/>
    <x v="0"/>
    <n v="64.7"/>
    <n v="1093.0999999999999"/>
    <n v="0"/>
    <n v="0"/>
    <n v="689.35"/>
    <n v="1782.45"/>
    <s v="Churned"/>
    <x v="1"/>
    <s v="Competitor offered higher download speeds"/>
    <n v="1"/>
    <s v="50-100"/>
    <n v="0"/>
    <x v="2"/>
    <x v="3"/>
  </r>
  <r>
    <s v="12882-PUN"/>
    <x v="1"/>
    <n v="35"/>
    <s v="No"/>
    <x v="13"/>
    <n v="10"/>
    <n v="13"/>
    <s v="None"/>
    <x v="0"/>
    <s v="Yes"/>
    <x v="1"/>
    <s v="No"/>
    <x v="0"/>
    <s v="No"/>
    <x v="0"/>
    <s v="No"/>
    <x v="1"/>
    <s v="No"/>
    <s v="No"/>
    <s v="No"/>
    <x v="2"/>
    <s v="No"/>
    <x v="0"/>
    <n v="25.4"/>
    <n v="1797.1"/>
    <n v="0"/>
    <n v="0"/>
    <n v="298.8"/>
    <n v="2095.9"/>
    <s v="Stayed"/>
    <x v="0"/>
    <s v="other"/>
    <n v="0"/>
    <s v="20-50"/>
    <n v="0"/>
    <x v="0"/>
    <x v="1"/>
  </r>
  <r>
    <s v="58967-BIH"/>
    <x v="1"/>
    <n v="39"/>
    <s v="Yes"/>
    <x v="9"/>
    <n v="12"/>
    <n v="9"/>
    <s v="None"/>
    <x v="0"/>
    <s v="No"/>
    <x v="0"/>
    <s v="Cable"/>
    <x v="0"/>
    <s v="No"/>
    <x v="0"/>
    <s v="No"/>
    <x v="1"/>
    <s v="No"/>
    <s v="No"/>
    <s v="Yes"/>
    <x v="1"/>
    <s v="Yes"/>
    <x v="1"/>
    <n v="44.2"/>
    <n v="403.35"/>
    <n v="0"/>
    <n v="0"/>
    <n v="377.28"/>
    <n v="780.63"/>
    <s v="Churned"/>
    <x v="1"/>
    <s v="Competitor offered higher download speeds"/>
    <n v="1"/>
    <s v="20-50"/>
    <n v="0"/>
    <x v="0"/>
    <x v="3"/>
  </r>
  <r>
    <s v="33565-UTT"/>
    <x v="0"/>
    <n v="72"/>
    <s v="Yes"/>
    <x v="7"/>
    <n v="7"/>
    <n v="29"/>
    <s v="None"/>
    <x v="0"/>
    <s v="Yes"/>
    <x v="0"/>
    <s v="Fiber Optic"/>
    <x v="0"/>
    <s v="No"/>
    <x v="0"/>
    <s v="No"/>
    <x v="1"/>
    <s v="No"/>
    <s v="No"/>
    <s v="Yes"/>
    <x v="2"/>
    <s v="No"/>
    <x v="1"/>
    <n v="74.3"/>
    <n v="74.3"/>
    <n v="0"/>
    <n v="0"/>
    <n v="17.84"/>
    <n v="92.14"/>
    <s v="Joined"/>
    <x v="0"/>
    <s v="other"/>
    <n v="0"/>
    <s v="50-100"/>
    <n v="1"/>
    <x v="1"/>
    <x v="0"/>
  </r>
  <r>
    <s v="87547-PUN"/>
    <x v="0"/>
    <n v="74"/>
    <s v="No"/>
    <x v="13"/>
    <n v="7"/>
    <n v="22"/>
    <s v="Deal 5"/>
    <x v="0"/>
    <s v="Yes"/>
    <x v="0"/>
    <s v="Fiber Optic"/>
    <x v="0"/>
    <s v="Yes"/>
    <x v="0"/>
    <s v="No"/>
    <x v="0"/>
    <s v="No"/>
    <s v="No"/>
    <s v="Yes"/>
    <x v="1"/>
    <s v="Yes"/>
    <x v="1"/>
    <n v="90.6"/>
    <n v="90.6"/>
    <n v="0"/>
    <n v="0"/>
    <n v="13.02"/>
    <n v="103.62"/>
    <s v="Churned"/>
    <x v="0"/>
    <s v="Don't know"/>
    <n v="1"/>
    <s v="50-100"/>
    <n v="0"/>
    <x v="1"/>
    <x v="2"/>
  </r>
  <r>
    <s v="93453-UTT"/>
    <x v="0"/>
    <n v="64"/>
    <s v="Yes"/>
    <x v="7"/>
    <n v="8"/>
    <n v="10"/>
    <s v="Deal 2"/>
    <x v="0"/>
    <s v="No"/>
    <x v="0"/>
    <s v="Fiber Optic"/>
    <x v="0"/>
    <s v="Yes"/>
    <x v="1"/>
    <s v="Yes"/>
    <x v="0"/>
    <s v="Yes"/>
    <s v="Yes"/>
    <s v="Yes"/>
    <x v="2"/>
    <s v="Yes"/>
    <x v="0"/>
    <n v="105.85"/>
    <n v="6725.5"/>
    <n v="0"/>
    <n v="0"/>
    <n v="2371.85"/>
    <n v="9097.35"/>
    <s v="Stayed"/>
    <x v="0"/>
    <s v="other"/>
    <n v="0"/>
    <s v="&gt;100"/>
    <n v="0"/>
    <x v="1"/>
    <x v="3"/>
  </r>
  <r>
    <s v="39636-PUN"/>
    <x v="1"/>
    <n v="32"/>
    <s v="Yes"/>
    <x v="13"/>
    <n v="0"/>
    <n v="26"/>
    <s v="Deal 2"/>
    <x v="0"/>
    <s v="No"/>
    <x v="0"/>
    <s v="DSL"/>
    <x v="1"/>
    <s v="No"/>
    <x v="1"/>
    <s v="No"/>
    <x v="0"/>
    <s v="No"/>
    <s v="No"/>
    <s v="Yes"/>
    <x v="0"/>
    <s v="Yes"/>
    <x v="2"/>
    <n v="64.3"/>
    <n v="3410.6"/>
    <n v="0"/>
    <n v="0"/>
    <n v="219.44"/>
    <n v="3630.04"/>
    <s v="Stayed"/>
    <x v="0"/>
    <s v="other"/>
    <n v="0"/>
    <s v="50-100"/>
    <n v="0"/>
    <x v="2"/>
    <x v="0"/>
  </r>
  <r>
    <s v="24168-UTT"/>
    <x v="1"/>
    <n v="27"/>
    <s v="Yes"/>
    <x v="7"/>
    <n v="1"/>
    <n v="20"/>
    <s v="None"/>
    <x v="0"/>
    <s v="No"/>
    <x v="0"/>
    <s v="Fiber Optic"/>
    <x v="1"/>
    <s v="No"/>
    <x v="0"/>
    <s v="No"/>
    <x v="1"/>
    <s v="No"/>
    <s v="No"/>
    <s v="Yes"/>
    <x v="1"/>
    <s v="Yes"/>
    <x v="1"/>
    <n v="74.849999999999994"/>
    <n v="708.2"/>
    <n v="0"/>
    <n v="0"/>
    <n v="117.45"/>
    <n v="825.65"/>
    <s v="Stayed"/>
    <x v="0"/>
    <s v="other"/>
    <n v="0"/>
    <s v="50-100"/>
    <n v="0"/>
    <x v="2"/>
    <x v="2"/>
  </r>
  <r>
    <s v="78333-HAR"/>
    <x v="1"/>
    <n v="76"/>
    <s v="No"/>
    <x v="15"/>
    <n v="11"/>
    <n v="11"/>
    <s v="None"/>
    <x v="1"/>
    <s v="No"/>
    <x v="0"/>
    <s v="DSL"/>
    <x v="0"/>
    <s v="No"/>
    <x v="1"/>
    <s v="No"/>
    <x v="1"/>
    <s v="Yes"/>
    <s v="No"/>
    <s v="No"/>
    <x v="1"/>
    <s v="Yes"/>
    <x v="1"/>
    <n v="39.65"/>
    <n v="39.65"/>
    <n v="0"/>
    <n v="20"/>
    <n v="0"/>
    <n v="59.65"/>
    <s v="Churned"/>
    <x v="1"/>
    <s v="Competitor offered more data"/>
    <n v="1"/>
    <s v="20-50"/>
    <n v="0"/>
    <x v="1"/>
    <x v="3"/>
  </r>
  <r>
    <s v="27676-AND"/>
    <x v="1"/>
    <n v="39"/>
    <s v="Yes"/>
    <x v="10"/>
    <n v="11"/>
    <n v="27"/>
    <s v="None"/>
    <x v="0"/>
    <s v="No"/>
    <x v="1"/>
    <s v="No"/>
    <x v="0"/>
    <s v="No"/>
    <x v="0"/>
    <s v="No"/>
    <x v="1"/>
    <s v="No"/>
    <s v="No"/>
    <s v="No"/>
    <x v="0"/>
    <s v="No"/>
    <x v="0"/>
    <n v="19.8"/>
    <n v="350.1"/>
    <n v="0"/>
    <n v="0"/>
    <n v="378"/>
    <n v="728.1"/>
    <s v="Stayed"/>
    <x v="0"/>
    <s v="other"/>
    <n v="0"/>
    <s v="&lt;20"/>
    <n v="0"/>
    <x v="0"/>
    <x v="0"/>
  </r>
  <r>
    <s v="49183-UTT"/>
    <x v="0"/>
    <n v="24"/>
    <s v="No"/>
    <x v="7"/>
    <n v="13"/>
    <n v="12"/>
    <s v="None"/>
    <x v="0"/>
    <s v="Yes"/>
    <x v="1"/>
    <s v="No"/>
    <x v="0"/>
    <s v="No"/>
    <x v="0"/>
    <s v="No"/>
    <x v="1"/>
    <s v="No"/>
    <s v="No"/>
    <s v="No"/>
    <x v="2"/>
    <s v="No"/>
    <x v="0"/>
    <n v="24.65"/>
    <n v="1574.5"/>
    <n v="0"/>
    <n v="0"/>
    <n v="1821.96"/>
    <n v="3396.46"/>
    <s v="Stayed"/>
    <x v="0"/>
    <s v="other"/>
    <n v="0"/>
    <s v="20-50"/>
    <n v="0"/>
    <x v="2"/>
    <x v="1"/>
  </r>
  <r>
    <s v="26445-JAM"/>
    <x v="1"/>
    <n v="49"/>
    <s v="No"/>
    <x v="16"/>
    <n v="4"/>
    <n v="20"/>
    <s v="None"/>
    <x v="0"/>
    <s v="Yes"/>
    <x v="0"/>
    <s v="Fiber Optic"/>
    <x v="0"/>
    <s v="Yes"/>
    <x v="0"/>
    <s v="No"/>
    <x v="0"/>
    <s v="No"/>
    <s v="No"/>
    <s v="Yes"/>
    <x v="1"/>
    <s v="Yes"/>
    <x v="1"/>
    <n v="90.1"/>
    <n v="521.29999999999995"/>
    <n v="0"/>
    <n v="0"/>
    <n v="6.9"/>
    <n v="528.20000000000005"/>
    <s v="Churned"/>
    <x v="1"/>
    <s v="Competitor made better offer"/>
    <n v="1"/>
    <s v="50-100"/>
    <n v="0"/>
    <x v="0"/>
    <x v="2"/>
  </r>
  <r>
    <s v="23293-GUJ"/>
    <x v="1"/>
    <n v="37"/>
    <s v="Yes"/>
    <x v="6"/>
    <n v="8"/>
    <n v="3"/>
    <s v="Deal 3"/>
    <x v="0"/>
    <s v="No"/>
    <x v="1"/>
    <s v="No"/>
    <x v="0"/>
    <s v="No"/>
    <x v="0"/>
    <s v="No"/>
    <x v="1"/>
    <s v="No"/>
    <s v="No"/>
    <s v="No"/>
    <x v="1"/>
    <s v="Yes"/>
    <x v="0"/>
    <n v="19.2"/>
    <n v="532.1"/>
    <n v="0"/>
    <n v="0"/>
    <n v="150"/>
    <n v="682.1"/>
    <s v="Stayed"/>
    <x v="0"/>
    <s v="other"/>
    <n v="0"/>
    <s v="&lt;20"/>
    <n v="0"/>
    <x v="0"/>
    <x v="4"/>
  </r>
  <r>
    <s v="18347-GUJ"/>
    <x v="1"/>
    <n v="59"/>
    <s v="No"/>
    <x v="6"/>
    <n v="15"/>
    <n v="36"/>
    <s v="Deal 1"/>
    <x v="1"/>
    <s v="No"/>
    <x v="0"/>
    <s v="DSL"/>
    <x v="1"/>
    <s v="Yes"/>
    <x v="1"/>
    <s v="Yes"/>
    <x v="1"/>
    <s v="No"/>
    <s v="No"/>
    <s v="No"/>
    <x v="2"/>
    <s v="Yes"/>
    <x v="2"/>
    <n v="47.4"/>
    <n v="3177.25"/>
    <n v="0"/>
    <n v="0"/>
    <n v="0"/>
    <n v="3177.25"/>
    <s v="Stayed"/>
    <x v="0"/>
    <s v="other"/>
    <n v="0"/>
    <s v="20-50"/>
    <n v="0"/>
    <x v="1"/>
    <x v="0"/>
  </r>
  <r>
    <s v="23746-AND"/>
    <x v="1"/>
    <n v="49"/>
    <s v="Yes"/>
    <x v="10"/>
    <n v="9"/>
    <n v="29"/>
    <s v="None"/>
    <x v="0"/>
    <s v="Yes"/>
    <x v="0"/>
    <s v="Fiber Optic"/>
    <x v="0"/>
    <s v="No"/>
    <x v="1"/>
    <s v="No"/>
    <x v="1"/>
    <s v="Yes"/>
    <s v="Yes"/>
    <s v="Yes"/>
    <x v="1"/>
    <s v="Yes"/>
    <x v="0"/>
    <n v="90.4"/>
    <n v="4063"/>
    <n v="0"/>
    <n v="0"/>
    <n v="1976.48"/>
    <n v="6039.48"/>
    <s v="Stayed"/>
    <x v="0"/>
    <s v="other"/>
    <n v="0"/>
    <s v="50-100"/>
    <n v="0"/>
    <x v="0"/>
    <x v="0"/>
  </r>
  <r>
    <s v="75748-UTT"/>
    <x v="0"/>
    <n v="64"/>
    <s v="Yes"/>
    <x v="7"/>
    <n v="0"/>
    <n v="22"/>
    <s v="None"/>
    <x v="0"/>
    <s v="No"/>
    <x v="0"/>
    <s v="DSL"/>
    <x v="1"/>
    <s v="No"/>
    <x v="1"/>
    <s v="Yes"/>
    <x v="0"/>
    <s v="Yes"/>
    <s v="Yes"/>
    <s v="Yes"/>
    <x v="0"/>
    <s v="No"/>
    <x v="0"/>
    <n v="79"/>
    <n v="4801.1000000000004"/>
    <n v="0"/>
    <n v="0"/>
    <n v="2107.8000000000002"/>
    <n v="6908.9"/>
    <s v="Stayed"/>
    <x v="0"/>
    <s v="other"/>
    <n v="0"/>
    <s v="50-100"/>
    <n v="0"/>
    <x v="1"/>
    <x v="2"/>
  </r>
  <r>
    <s v="14850-PUN"/>
    <x v="1"/>
    <n v="37"/>
    <s v="No"/>
    <x v="13"/>
    <n v="7"/>
    <n v="15"/>
    <s v="None"/>
    <x v="0"/>
    <s v="Yes"/>
    <x v="0"/>
    <s v="Fiber Optic"/>
    <x v="0"/>
    <s v="No"/>
    <x v="0"/>
    <s v="Yes"/>
    <x v="0"/>
    <s v="Yes"/>
    <s v="Yes"/>
    <s v="Yes"/>
    <x v="1"/>
    <s v="Yes"/>
    <x v="1"/>
    <n v="99.85"/>
    <n v="1776.95"/>
    <n v="0"/>
    <n v="0"/>
    <n v="656.82"/>
    <n v="2433.77"/>
    <s v="Churned"/>
    <x v="2"/>
    <s v="Product dissatisfaction"/>
    <n v="1"/>
    <s v="50-100"/>
    <n v="0"/>
    <x v="0"/>
    <x v="1"/>
  </r>
  <r>
    <s v="24462-WES"/>
    <x v="1"/>
    <n v="23"/>
    <s v="No"/>
    <x v="2"/>
    <n v="5"/>
    <n v="1"/>
    <s v="None"/>
    <x v="0"/>
    <s v="Yes"/>
    <x v="0"/>
    <s v="Fiber Optic"/>
    <x v="0"/>
    <s v="Yes"/>
    <x v="0"/>
    <s v="No"/>
    <x v="0"/>
    <s v="Yes"/>
    <s v="Yes"/>
    <s v="Yes"/>
    <x v="1"/>
    <s v="Yes"/>
    <x v="1"/>
    <n v="99.8"/>
    <n v="5985.75"/>
    <n v="0"/>
    <n v="0"/>
    <n v="2068.8000000000002"/>
    <n v="8054.55"/>
    <s v="Stayed"/>
    <x v="0"/>
    <s v="other"/>
    <n v="0"/>
    <s v="50-100"/>
    <n v="0"/>
    <x v="2"/>
    <x v="4"/>
  </r>
  <r>
    <s v="91869-KAR"/>
    <x v="0"/>
    <n v="47"/>
    <s v="Yes"/>
    <x v="3"/>
    <n v="5"/>
    <n v="21"/>
    <s v="None"/>
    <x v="0"/>
    <s v="Yes"/>
    <x v="1"/>
    <s v="No"/>
    <x v="0"/>
    <s v="No"/>
    <x v="0"/>
    <s v="No"/>
    <x v="1"/>
    <s v="No"/>
    <s v="No"/>
    <s v="No"/>
    <x v="1"/>
    <s v="No"/>
    <x v="0"/>
    <n v="23.15"/>
    <n v="245.2"/>
    <n v="0"/>
    <n v="0"/>
    <n v="340.01"/>
    <n v="585.21"/>
    <s v="Churned"/>
    <x v="1"/>
    <s v="Competitor made better offer"/>
    <n v="1"/>
    <s v="20-50"/>
    <n v="0"/>
    <x v="0"/>
    <x v="2"/>
  </r>
  <r>
    <s v="46074-DEL"/>
    <x v="0"/>
    <n v="42"/>
    <s v="Yes"/>
    <x v="0"/>
    <n v="14"/>
    <n v="31"/>
    <s v="None"/>
    <x v="0"/>
    <s v="No"/>
    <x v="0"/>
    <s v="DSL"/>
    <x v="0"/>
    <s v="No"/>
    <x v="1"/>
    <s v="No"/>
    <x v="1"/>
    <s v="Yes"/>
    <s v="Yes"/>
    <s v="Yes"/>
    <x v="0"/>
    <s v="Yes"/>
    <x v="1"/>
    <n v="61.35"/>
    <n v="3645.5"/>
    <n v="0"/>
    <n v="0"/>
    <n v="572.29999999999995"/>
    <n v="4217.8"/>
    <s v="Stayed"/>
    <x v="0"/>
    <s v="other"/>
    <n v="0"/>
    <s v="50-100"/>
    <n v="0"/>
    <x v="0"/>
    <x v="0"/>
  </r>
  <r>
    <s v="14986-PUN"/>
    <x v="0"/>
    <n v="59"/>
    <s v="Yes"/>
    <x v="13"/>
    <n v="2"/>
    <n v="5"/>
    <s v="None"/>
    <x v="0"/>
    <s v="No"/>
    <x v="0"/>
    <s v="DSL"/>
    <x v="0"/>
    <s v="Yes"/>
    <x v="0"/>
    <s v="No"/>
    <x v="1"/>
    <s v="No"/>
    <s v="No"/>
    <s v="Yes"/>
    <x v="1"/>
    <s v="Yes"/>
    <x v="1"/>
    <n v="49.05"/>
    <n v="593.04999999999995"/>
    <n v="29.32"/>
    <n v="0"/>
    <n v="537.36"/>
    <n v="1101.0899999999999"/>
    <s v="Stayed"/>
    <x v="0"/>
    <s v="other"/>
    <n v="0"/>
    <s v="20-50"/>
    <n v="0"/>
    <x v="1"/>
    <x v="4"/>
  </r>
  <r>
    <s v="36138-KAR"/>
    <x v="1"/>
    <n v="28"/>
    <s v="Yes"/>
    <x v="3"/>
    <n v="14"/>
    <n v="29"/>
    <s v="Deal 5"/>
    <x v="0"/>
    <s v="No"/>
    <x v="0"/>
    <s v="DSL"/>
    <x v="1"/>
    <s v="No"/>
    <x v="0"/>
    <s v="Yes"/>
    <x v="1"/>
    <s v="Yes"/>
    <s v="Yes"/>
    <s v="Yes"/>
    <x v="2"/>
    <s v="No"/>
    <x v="0"/>
    <n v="65.5"/>
    <n v="564.35"/>
    <n v="0"/>
    <n v="0"/>
    <n v="189.44"/>
    <n v="753.79"/>
    <s v="Stayed"/>
    <x v="0"/>
    <s v="other"/>
    <n v="0"/>
    <s v="50-100"/>
    <n v="0"/>
    <x v="2"/>
    <x v="0"/>
  </r>
  <r>
    <s v="91284-HAR"/>
    <x v="0"/>
    <n v="36"/>
    <s v="Yes"/>
    <x v="15"/>
    <n v="13"/>
    <n v="23"/>
    <s v="Deal 3"/>
    <x v="1"/>
    <s v="No"/>
    <x v="0"/>
    <s v="DSL"/>
    <x v="0"/>
    <s v="No"/>
    <x v="1"/>
    <s v="No"/>
    <x v="1"/>
    <s v="No"/>
    <s v="No"/>
    <s v="Yes"/>
    <x v="1"/>
    <s v="Yes"/>
    <x v="0"/>
    <n v="29.75"/>
    <n v="790.7"/>
    <n v="0"/>
    <n v="0"/>
    <n v="0"/>
    <n v="790.7"/>
    <s v="Stayed"/>
    <x v="0"/>
    <s v="other"/>
    <n v="0"/>
    <s v="20-50"/>
    <n v="0"/>
    <x v="0"/>
    <x v="2"/>
  </r>
  <r>
    <s v="28033-ASS"/>
    <x v="1"/>
    <n v="51"/>
    <s v="Yes"/>
    <x v="17"/>
    <n v="5"/>
    <n v="20"/>
    <s v="None"/>
    <x v="0"/>
    <s v="Yes"/>
    <x v="0"/>
    <s v="Fiber Optic"/>
    <x v="0"/>
    <s v="No"/>
    <x v="0"/>
    <s v="No"/>
    <x v="0"/>
    <s v="No"/>
    <s v="No"/>
    <s v="Yes"/>
    <x v="1"/>
    <s v="Yes"/>
    <x v="1"/>
    <n v="84.05"/>
    <n v="966.55"/>
    <n v="0"/>
    <n v="0"/>
    <n v="214.2"/>
    <n v="1180.75"/>
    <s v="Stayed"/>
    <x v="0"/>
    <s v="other"/>
    <n v="0"/>
    <s v="50-100"/>
    <n v="0"/>
    <x v="1"/>
    <x v="2"/>
  </r>
  <r>
    <s v="48001-GUJ"/>
    <x v="1"/>
    <n v="57"/>
    <s v="No"/>
    <x v="6"/>
    <n v="5"/>
    <n v="33"/>
    <s v="None"/>
    <x v="0"/>
    <s v="Yes"/>
    <x v="0"/>
    <s v="Fiber Optic"/>
    <x v="0"/>
    <s v="Yes"/>
    <x v="1"/>
    <s v="Yes"/>
    <x v="0"/>
    <s v="Yes"/>
    <s v="Yes"/>
    <s v="Yes"/>
    <x v="1"/>
    <s v="Yes"/>
    <x v="1"/>
    <n v="107.5"/>
    <n v="3242.5"/>
    <n v="0"/>
    <n v="0"/>
    <n v="736.8"/>
    <n v="3979.3"/>
    <s v="Stayed"/>
    <x v="0"/>
    <s v="other"/>
    <n v="0"/>
    <s v="&gt;100"/>
    <n v="0"/>
    <x v="1"/>
    <x v="0"/>
  </r>
  <r>
    <s v="35990-GUJ"/>
    <x v="1"/>
    <n v="62"/>
    <s v="Yes"/>
    <x v="6"/>
    <n v="9"/>
    <n v="25"/>
    <s v="Deal 4"/>
    <x v="0"/>
    <s v="No"/>
    <x v="0"/>
    <s v="Cable"/>
    <x v="0"/>
    <s v="Yes"/>
    <x v="1"/>
    <s v="Yes"/>
    <x v="1"/>
    <s v="No"/>
    <s v="No"/>
    <s v="No"/>
    <x v="1"/>
    <s v="Yes"/>
    <x v="0"/>
    <n v="83.8"/>
    <n v="1029.75"/>
    <n v="44.58"/>
    <n v="80"/>
    <n v="343.56"/>
    <n v="1408.73"/>
    <s v="Churned"/>
    <x v="1"/>
    <s v="Competitor had better devices"/>
    <n v="1"/>
    <s v="50-100"/>
    <n v="0"/>
    <x v="1"/>
    <x v="0"/>
  </r>
  <r>
    <s v="89154-RAJ"/>
    <x v="1"/>
    <n v="47"/>
    <s v="No"/>
    <x v="8"/>
    <n v="5"/>
    <n v="3"/>
    <s v="Deal 5"/>
    <x v="0"/>
    <s v="No"/>
    <x v="0"/>
    <s v="Cable"/>
    <x v="0"/>
    <s v="Yes"/>
    <x v="0"/>
    <s v="No"/>
    <x v="1"/>
    <s v="No"/>
    <s v="No"/>
    <s v="Yes"/>
    <x v="1"/>
    <s v="No"/>
    <x v="0"/>
    <n v="49.2"/>
    <n v="103.7"/>
    <n v="0"/>
    <n v="0"/>
    <n v="58.56"/>
    <n v="162.26"/>
    <s v="Joined"/>
    <x v="0"/>
    <s v="other"/>
    <n v="0"/>
    <s v="20-50"/>
    <n v="1"/>
    <x v="0"/>
    <x v="4"/>
  </r>
  <r>
    <s v="29100-MAH"/>
    <x v="0"/>
    <n v="28"/>
    <s v="Yes"/>
    <x v="1"/>
    <n v="11"/>
    <n v="9"/>
    <s v="Deal 5"/>
    <x v="0"/>
    <s v="No"/>
    <x v="0"/>
    <s v="DSL"/>
    <x v="0"/>
    <s v="No"/>
    <x v="0"/>
    <s v="No"/>
    <x v="0"/>
    <s v="No"/>
    <s v="Yes"/>
    <s v="Yes"/>
    <x v="1"/>
    <s v="No"/>
    <x v="0"/>
    <n v="55.15"/>
    <n v="159.15"/>
    <n v="0"/>
    <n v="0"/>
    <n v="68.31"/>
    <n v="227.46"/>
    <s v="Churned"/>
    <x v="2"/>
    <s v="Network reliability"/>
    <n v="1"/>
    <s v="50-100"/>
    <n v="0"/>
    <x v="2"/>
    <x v="3"/>
  </r>
  <r>
    <s v="46542-HAR"/>
    <x v="0"/>
    <n v="61"/>
    <s v="Yes"/>
    <x v="15"/>
    <n v="0"/>
    <n v="32"/>
    <s v="Deal 2"/>
    <x v="1"/>
    <s v="No"/>
    <x v="0"/>
    <s v="Cable"/>
    <x v="0"/>
    <s v="Yes"/>
    <x v="0"/>
    <s v="No"/>
    <x v="1"/>
    <s v="Yes"/>
    <s v="Yes"/>
    <s v="Yes"/>
    <x v="1"/>
    <s v="Yes"/>
    <x v="1"/>
    <n v="40.35"/>
    <n v="1677.85"/>
    <n v="0"/>
    <n v="0"/>
    <n v="0"/>
    <n v="1677.85"/>
    <s v="Stayed"/>
    <x v="0"/>
    <s v="other"/>
    <n v="0"/>
    <s v="20-50"/>
    <n v="0"/>
    <x v="1"/>
    <x v="0"/>
  </r>
  <r>
    <s v="26376-KER"/>
    <x v="1"/>
    <n v="31"/>
    <s v="Yes"/>
    <x v="20"/>
    <n v="11"/>
    <n v="4"/>
    <s v="Deal 2"/>
    <x v="0"/>
    <s v="Yes"/>
    <x v="1"/>
    <s v="No"/>
    <x v="0"/>
    <s v="No"/>
    <x v="0"/>
    <s v="No"/>
    <x v="1"/>
    <s v="No"/>
    <s v="No"/>
    <s v="No"/>
    <x v="2"/>
    <s v="Yes"/>
    <x v="0"/>
    <n v="25.65"/>
    <n v="1388"/>
    <n v="0"/>
    <n v="0"/>
    <n v="79.2"/>
    <n v="1467.2"/>
    <s v="Stayed"/>
    <x v="0"/>
    <s v="other"/>
    <n v="0"/>
    <s v="20-50"/>
    <n v="0"/>
    <x v="2"/>
    <x v="4"/>
  </r>
  <r>
    <s v="17893-TAM"/>
    <x v="0"/>
    <n v="67"/>
    <s v="No"/>
    <x v="4"/>
    <n v="13"/>
    <n v="16"/>
    <s v="None"/>
    <x v="0"/>
    <s v="Yes"/>
    <x v="0"/>
    <s v="Fiber Optic"/>
    <x v="0"/>
    <s v="No"/>
    <x v="1"/>
    <s v="No"/>
    <x v="1"/>
    <s v="No"/>
    <s v="No"/>
    <s v="Yes"/>
    <x v="1"/>
    <s v="Yes"/>
    <x v="1"/>
    <n v="81.25"/>
    <n v="585.95000000000005"/>
    <n v="0"/>
    <n v="0"/>
    <n v="40.159999999999997"/>
    <n v="626.11"/>
    <s v="Churned"/>
    <x v="3"/>
    <s v="Price too high"/>
    <n v="1"/>
    <s v="50-100"/>
    <n v="0"/>
    <x v="1"/>
    <x v="1"/>
  </r>
  <r>
    <s v="35002-KAR"/>
    <x v="1"/>
    <n v="51"/>
    <s v="No"/>
    <x v="3"/>
    <n v="1"/>
    <n v="30"/>
    <s v="None"/>
    <x v="0"/>
    <s v="Yes"/>
    <x v="0"/>
    <s v="Fiber Optic"/>
    <x v="0"/>
    <s v="Yes"/>
    <x v="1"/>
    <s v="No"/>
    <x v="0"/>
    <s v="Yes"/>
    <s v="Yes"/>
    <s v="Yes"/>
    <x v="2"/>
    <s v="Yes"/>
    <x v="1"/>
    <n v="103.4"/>
    <n v="7372.65"/>
    <n v="0"/>
    <n v="0"/>
    <n v="221.04"/>
    <n v="7593.69"/>
    <s v="Churned"/>
    <x v="3"/>
    <s v="Lack of affordable download/upload speed"/>
    <n v="1"/>
    <s v="&gt;100"/>
    <n v="0"/>
    <x v="1"/>
    <x v="0"/>
  </r>
  <r>
    <s v="69085-KAR"/>
    <x v="1"/>
    <n v="65"/>
    <s v="Yes"/>
    <x v="3"/>
    <n v="4"/>
    <n v="16"/>
    <s v="Deal 1"/>
    <x v="0"/>
    <s v="Yes"/>
    <x v="0"/>
    <s v="Fiber Optic"/>
    <x v="1"/>
    <s v="Yes"/>
    <x v="0"/>
    <s v="Yes"/>
    <x v="1"/>
    <s v="Yes"/>
    <s v="Yes"/>
    <s v="Yes"/>
    <x v="2"/>
    <s v="Yes"/>
    <x v="1"/>
    <n v="100.55"/>
    <n v="7325.1"/>
    <n v="0"/>
    <n v="0"/>
    <n v="3156.48"/>
    <n v="10481.58"/>
    <s v="Stayed"/>
    <x v="0"/>
    <s v="other"/>
    <n v="0"/>
    <s v="&gt;100"/>
    <n v="0"/>
    <x v="1"/>
    <x v="1"/>
  </r>
  <r>
    <s v="28117-UTT"/>
    <x v="1"/>
    <n v="56"/>
    <s v="Yes"/>
    <x v="7"/>
    <n v="9"/>
    <n v="23"/>
    <s v="Deal 3"/>
    <x v="0"/>
    <s v="No"/>
    <x v="0"/>
    <s v="Fiber Optic"/>
    <x v="0"/>
    <s v="No"/>
    <x v="1"/>
    <s v="No"/>
    <x v="1"/>
    <s v="Yes"/>
    <s v="Yes"/>
    <s v="Yes"/>
    <x v="0"/>
    <s v="No"/>
    <x v="1"/>
    <n v="86.45"/>
    <n v="2538.0500000000002"/>
    <n v="0"/>
    <n v="0"/>
    <n v="1452.9"/>
    <n v="3990.95"/>
    <s v="Stayed"/>
    <x v="0"/>
    <s v="other"/>
    <n v="0"/>
    <s v="50-100"/>
    <n v="0"/>
    <x v="1"/>
    <x v="2"/>
  </r>
  <r>
    <s v="27188-KAR"/>
    <x v="0"/>
    <n v="62"/>
    <s v="No"/>
    <x v="3"/>
    <n v="3"/>
    <n v="26"/>
    <s v="Deal 3"/>
    <x v="0"/>
    <s v="Yes"/>
    <x v="1"/>
    <s v="No"/>
    <x v="0"/>
    <s v="No"/>
    <x v="0"/>
    <s v="No"/>
    <x v="1"/>
    <s v="No"/>
    <s v="No"/>
    <s v="No"/>
    <x v="1"/>
    <s v="Yes"/>
    <x v="1"/>
    <n v="-8"/>
    <n v="546.85"/>
    <n v="0"/>
    <n v="0"/>
    <n v="489"/>
    <n v="1035.8499999999999"/>
    <s v="Stayed"/>
    <x v="0"/>
    <s v="other"/>
    <n v="0"/>
    <s v="&lt;20"/>
    <n v="0"/>
    <x v="1"/>
    <x v="0"/>
  </r>
  <r>
    <s v="28195-UTT"/>
    <x v="0"/>
    <n v="38"/>
    <s v="No"/>
    <x v="7"/>
    <n v="13"/>
    <n v="24"/>
    <s v="None"/>
    <x v="0"/>
    <s v="Yes"/>
    <x v="0"/>
    <s v="Fiber Optic"/>
    <x v="0"/>
    <s v="No"/>
    <x v="0"/>
    <s v="No"/>
    <x v="1"/>
    <s v="No"/>
    <s v="No"/>
    <s v="Yes"/>
    <x v="1"/>
    <s v="Yes"/>
    <x v="1"/>
    <n v="75.099999999999994"/>
    <n v="75.099999999999994"/>
    <n v="0"/>
    <n v="0"/>
    <n v="5.94"/>
    <n v="81.040000000000006"/>
    <s v="Churned"/>
    <x v="2"/>
    <s v="Lack of self-service on Website"/>
    <n v="1"/>
    <s v="50-100"/>
    <n v="0"/>
    <x v="0"/>
    <x v="0"/>
  </r>
  <r>
    <s v="63295-KER"/>
    <x v="0"/>
    <n v="70"/>
    <s v="Yes"/>
    <x v="20"/>
    <n v="12"/>
    <n v="6"/>
    <s v="Deal 2"/>
    <x v="0"/>
    <s v="Yes"/>
    <x v="0"/>
    <s v="Fiber Optic"/>
    <x v="0"/>
    <s v="Yes"/>
    <x v="1"/>
    <s v="No"/>
    <x v="0"/>
    <s v="Yes"/>
    <s v="Yes"/>
    <s v="Yes"/>
    <x v="2"/>
    <s v="Yes"/>
    <x v="1"/>
    <n v="104.45"/>
    <n v="4863.8500000000004"/>
    <n v="36.78"/>
    <n v="0"/>
    <n v="1893.82"/>
    <n v="6720.89"/>
    <s v="Stayed"/>
    <x v="0"/>
    <s v="other"/>
    <n v="0"/>
    <s v="&gt;100"/>
    <n v="0"/>
    <x v="1"/>
    <x v="3"/>
  </r>
  <r>
    <s v="11965-BIH"/>
    <x v="1"/>
    <n v="38"/>
    <s v="Yes"/>
    <x v="9"/>
    <n v="4"/>
    <n v="21"/>
    <s v="Deal 3"/>
    <x v="0"/>
    <s v="Yes"/>
    <x v="0"/>
    <s v="Fiber Optic"/>
    <x v="1"/>
    <s v="No"/>
    <x v="0"/>
    <s v="No"/>
    <x v="0"/>
    <s v="Yes"/>
    <s v="Yes"/>
    <s v="No"/>
    <x v="1"/>
    <s v="Yes"/>
    <x v="0"/>
    <n v="-8"/>
    <n v="3204.65"/>
    <n v="35.82"/>
    <n v="110"/>
    <n v="1074.24"/>
    <n v="4353.07"/>
    <s v="Churned"/>
    <x v="1"/>
    <s v="Competitor made better offer"/>
    <n v="1"/>
    <s v="&lt;20"/>
    <n v="0"/>
    <x v="0"/>
    <x v="2"/>
  </r>
  <r>
    <s v="16774-MAH"/>
    <x v="0"/>
    <n v="38"/>
    <s v="No"/>
    <x v="1"/>
    <n v="7"/>
    <n v="8"/>
    <s v="None"/>
    <x v="0"/>
    <s v="Yes"/>
    <x v="0"/>
    <s v="Fiber Optic"/>
    <x v="0"/>
    <s v="Yes"/>
    <x v="0"/>
    <s v="No"/>
    <x v="1"/>
    <s v="No"/>
    <s v="No"/>
    <s v="Yes"/>
    <x v="1"/>
    <s v="Yes"/>
    <x v="1"/>
    <n v="80.45"/>
    <n v="2429.1"/>
    <n v="0"/>
    <n v="0"/>
    <n v="1149.17"/>
    <n v="3578.27"/>
    <s v="Stayed"/>
    <x v="0"/>
    <s v="other"/>
    <n v="0"/>
    <s v="50-100"/>
    <n v="0"/>
    <x v="0"/>
    <x v="3"/>
  </r>
  <r>
    <s v="29553-GUJ"/>
    <x v="1"/>
    <n v="39"/>
    <s v="No"/>
    <x v="6"/>
    <n v="10"/>
    <n v="30"/>
    <s v="Deal 1"/>
    <x v="1"/>
    <s v="No"/>
    <x v="0"/>
    <s v="Cable"/>
    <x v="1"/>
    <s v="No"/>
    <x v="1"/>
    <s v="No"/>
    <x v="0"/>
    <s v="Yes"/>
    <s v="Yes"/>
    <s v="Yes"/>
    <x v="2"/>
    <s v="Yes"/>
    <x v="1"/>
    <n v="54.1"/>
    <n v="3794.5"/>
    <n v="0"/>
    <n v="0"/>
    <n v="0"/>
    <n v="3794.5"/>
    <s v="Stayed"/>
    <x v="0"/>
    <s v="other"/>
    <n v="0"/>
    <s v="50-100"/>
    <n v="0"/>
    <x v="0"/>
    <x v="0"/>
  </r>
  <r>
    <s v="68655-TEL"/>
    <x v="0"/>
    <n v="55"/>
    <s v="No"/>
    <x v="5"/>
    <n v="4"/>
    <n v="3"/>
    <s v="None"/>
    <x v="0"/>
    <s v="Yes"/>
    <x v="0"/>
    <s v="Fiber Optic"/>
    <x v="1"/>
    <s v="Yes"/>
    <x v="0"/>
    <s v="Yes"/>
    <x v="0"/>
    <s v="Yes"/>
    <s v="Yes"/>
    <s v="Yes"/>
    <x v="2"/>
    <s v="Yes"/>
    <x v="0"/>
    <n v="109.1"/>
    <n v="6393.65"/>
    <n v="0"/>
    <n v="0"/>
    <n v="2154.6999999999998"/>
    <n v="8548.35"/>
    <s v="Stayed"/>
    <x v="0"/>
    <s v="other"/>
    <n v="0"/>
    <s v="&gt;100"/>
    <n v="0"/>
    <x v="1"/>
    <x v="4"/>
  </r>
  <r>
    <s v="88504-KAR"/>
    <x v="1"/>
    <n v="57"/>
    <s v="No"/>
    <x v="3"/>
    <n v="10"/>
    <n v="27"/>
    <s v="Deal 1"/>
    <x v="1"/>
    <s v="No"/>
    <x v="0"/>
    <s v="Cable"/>
    <x v="0"/>
    <s v="Yes"/>
    <x v="1"/>
    <s v="Yes"/>
    <x v="0"/>
    <s v="Yes"/>
    <s v="Yes"/>
    <s v="Yes"/>
    <x v="0"/>
    <s v="Yes"/>
    <x v="1"/>
    <n v="58.4"/>
    <n v="4113.1499999999996"/>
    <n v="32.53"/>
    <n v="0"/>
    <n v="0"/>
    <n v="4080.62"/>
    <s v="Stayed"/>
    <x v="0"/>
    <s v="other"/>
    <n v="0"/>
    <s v="50-100"/>
    <n v="0"/>
    <x v="1"/>
    <x v="0"/>
  </r>
  <r>
    <s v="54463-JAM"/>
    <x v="0"/>
    <n v="52"/>
    <s v="No"/>
    <x v="16"/>
    <n v="6"/>
    <n v="7"/>
    <s v="None"/>
    <x v="0"/>
    <s v="No"/>
    <x v="0"/>
    <s v="Fiber Optic"/>
    <x v="0"/>
    <s v="No"/>
    <x v="0"/>
    <s v="No"/>
    <x v="0"/>
    <s v="No"/>
    <s v="No"/>
    <s v="Yes"/>
    <x v="1"/>
    <s v="Yes"/>
    <x v="2"/>
    <n v="80.05"/>
    <n v="80.05"/>
    <n v="0"/>
    <n v="0"/>
    <n v="39.79"/>
    <n v="119.84"/>
    <s v="Churned"/>
    <x v="1"/>
    <s v="Competitor made better offer"/>
    <n v="1"/>
    <s v="50-100"/>
    <n v="0"/>
    <x v="1"/>
    <x v="3"/>
  </r>
  <r>
    <s v="35203-HAR"/>
    <x v="1"/>
    <n v="25"/>
    <s v="Yes"/>
    <x v="15"/>
    <n v="6"/>
    <n v="8"/>
    <s v="None"/>
    <x v="0"/>
    <s v="Yes"/>
    <x v="0"/>
    <s v="DSL"/>
    <x v="1"/>
    <s v="Yes"/>
    <x v="1"/>
    <s v="No"/>
    <x v="0"/>
    <s v="Yes"/>
    <s v="Yes"/>
    <s v="Yes"/>
    <x v="0"/>
    <s v="Yes"/>
    <x v="0"/>
    <n v="83.45"/>
    <n v="3887.85"/>
    <n v="0"/>
    <n v="0"/>
    <n v="2184.48"/>
    <n v="6072.33"/>
    <s v="Stayed"/>
    <x v="0"/>
    <s v="other"/>
    <n v="0"/>
    <s v="50-100"/>
    <n v="0"/>
    <x v="2"/>
    <x v="3"/>
  </r>
  <r>
    <s v="72446-ODI"/>
    <x v="1"/>
    <n v="28"/>
    <s v="Yes"/>
    <x v="19"/>
    <n v="2"/>
    <n v="26"/>
    <s v="Deal 1"/>
    <x v="0"/>
    <s v="Yes"/>
    <x v="0"/>
    <s v="Fiber Optic"/>
    <x v="1"/>
    <s v="Yes"/>
    <x v="1"/>
    <s v="No"/>
    <x v="0"/>
    <s v="Yes"/>
    <s v="Yes"/>
    <s v="Yes"/>
    <x v="2"/>
    <s v="Yes"/>
    <x v="0"/>
    <n v="110.65"/>
    <n v="8065.65"/>
    <n v="0"/>
    <n v="0"/>
    <n v="2967.12"/>
    <n v="11032.77"/>
    <s v="Stayed"/>
    <x v="0"/>
    <s v="other"/>
    <n v="0"/>
    <s v="&gt;100"/>
    <n v="0"/>
    <x v="2"/>
    <x v="0"/>
  </r>
  <r>
    <s v="77099-KAR"/>
    <x v="1"/>
    <n v="19"/>
    <s v="No"/>
    <x v="3"/>
    <n v="11"/>
    <n v="1"/>
    <s v="Deal 5"/>
    <x v="0"/>
    <s v="No"/>
    <x v="0"/>
    <s v="Cable"/>
    <x v="0"/>
    <s v="Yes"/>
    <x v="1"/>
    <s v="No"/>
    <x v="1"/>
    <s v="No"/>
    <s v="Yes"/>
    <s v="Yes"/>
    <x v="1"/>
    <s v="Yes"/>
    <x v="2"/>
    <n v="56.15"/>
    <n v="168.15"/>
    <n v="0"/>
    <n v="0"/>
    <n v="87.87"/>
    <n v="256.02"/>
    <s v="Churned"/>
    <x v="1"/>
    <s v="Competitor had better devices"/>
    <n v="1"/>
    <s v="50-100"/>
    <n v="0"/>
    <x v="3"/>
    <x v="4"/>
  </r>
  <r>
    <s v="88869-JAM"/>
    <x v="0"/>
    <n v="29"/>
    <s v="No"/>
    <x v="16"/>
    <n v="9"/>
    <n v="5"/>
    <s v="Deal 5"/>
    <x v="0"/>
    <s v="No"/>
    <x v="0"/>
    <s v="Cable"/>
    <x v="0"/>
    <s v="No"/>
    <x v="0"/>
    <s v="No"/>
    <x v="1"/>
    <s v="No"/>
    <s v="No"/>
    <s v="Yes"/>
    <x v="1"/>
    <s v="Yes"/>
    <x v="1"/>
    <n v="70.7"/>
    <n v="141.44999999999999"/>
    <n v="0"/>
    <n v="0"/>
    <n v="19.52"/>
    <n v="160.97"/>
    <s v="Churned"/>
    <x v="1"/>
    <s v="Competitor made better offer"/>
    <n v="1"/>
    <s v="50-100"/>
    <n v="0"/>
    <x v="2"/>
    <x v="4"/>
  </r>
  <r>
    <s v="72185-DEL"/>
    <x v="1"/>
    <n v="40"/>
    <s v="No"/>
    <x v="0"/>
    <n v="1"/>
    <n v="3"/>
    <s v="None"/>
    <x v="0"/>
    <s v="No"/>
    <x v="0"/>
    <s v="Fiber Optic"/>
    <x v="1"/>
    <s v="No"/>
    <x v="0"/>
    <s v="No"/>
    <x v="0"/>
    <s v="No"/>
    <s v="No"/>
    <s v="Yes"/>
    <x v="1"/>
    <s v="No"/>
    <x v="1"/>
    <n v="84.95"/>
    <n v="668.4"/>
    <n v="0"/>
    <n v="0"/>
    <n v="258.48"/>
    <n v="926.88"/>
    <s v="Churned"/>
    <x v="0"/>
    <s v="Moved"/>
    <n v="1"/>
    <s v="50-100"/>
    <n v="0"/>
    <x v="0"/>
    <x v="4"/>
  </r>
  <r>
    <s v="73369-GUJ"/>
    <x v="0"/>
    <n v="27"/>
    <s v="Yes"/>
    <x v="6"/>
    <n v="6"/>
    <n v="27"/>
    <s v="None"/>
    <x v="0"/>
    <s v="No"/>
    <x v="1"/>
    <s v="No"/>
    <x v="0"/>
    <s v="No"/>
    <x v="0"/>
    <s v="No"/>
    <x v="1"/>
    <s v="No"/>
    <s v="No"/>
    <s v="No"/>
    <x v="2"/>
    <s v="Yes"/>
    <x v="0"/>
    <n v="20.6"/>
    <n v="1298.7"/>
    <n v="0"/>
    <n v="0"/>
    <n v="1043.9100000000001"/>
    <n v="2342.61"/>
    <s v="Stayed"/>
    <x v="0"/>
    <s v="other"/>
    <n v="0"/>
    <s v="20-50"/>
    <n v="0"/>
    <x v="2"/>
    <x v="0"/>
  </r>
  <r>
    <s v="69814-BIH"/>
    <x v="1"/>
    <n v="67"/>
    <s v="Yes"/>
    <x v="9"/>
    <n v="13"/>
    <n v="15"/>
    <s v="None"/>
    <x v="0"/>
    <s v="Yes"/>
    <x v="0"/>
    <s v="Cable"/>
    <x v="1"/>
    <s v="Yes"/>
    <x v="0"/>
    <s v="Yes"/>
    <x v="0"/>
    <s v="No"/>
    <s v="No"/>
    <s v="Yes"/>
    <x v="1"/>
    <s v="Yes"/>
    <x v="1"/>
    <n v="100.5"/>
    <n v="3653.35"/>
    <n v="0"/>
    <n v="0"/>
    <n v="559.29999999999995"/>
    <n v="4212.6499999999996"/>
    <s v="Churned"/>
    <x v="4"/>
    <s v="Attitude of support person"/>
    <n v="1"/>
    <s v="&gt;100"/>
    <n v="0"/>
    <x v="1"/>
    <x v="1"/>
  </r>
  <r>
    <s v="29093-PUN"/>
    <x v="1"/>
    <n v="58"/>
    <s v="No"/>
    <x v="13"/>
    <n v="15"/>
    <n v="5"/>
    <s v="Deal 4"/>
    <x v="0"/>
    <s v="No"/>
    <x v="0"/>
    <s v="Fiber Optic"/>
    <x v="0"/>
    <s v="No"/>
    <x v="1"/>
    <s v="No"/>
    <x v="0"/>
    <s v="Yes"/>
    <s v="Yes"/>
    <s v="Yes"/>
    <x v="1"/>
    <s v="Yes"/>
    <x v="2"/>
    <n v="96.65"/>
    <n v="1162.8499999999999"/>
    <n v="0"/>
    <n v="0"/>
    <n v="592.79999999999995"/>
    <n v="1755.65"/>
    <s v="Churned"/>
    <x v="1"/>
    <s v="Competitor had better devices"/>
    <n v="1"/>
    <s v="50-100"/>
    <n v="0"/>
    <x v="1"/>
    <x v="4"/>
  </r>
  <r>
    <s v="67923-AND"/>
    <x v="1"/>
    <n v="52"/>
    <s v="No"/>
    <x v="10"/>
    <n v="10"/>
    <n v="24"/>
    <s v="Deal 3"/>
    <x v="0"/>
    <s v="No"/>
    <x v="0"/>
    <s v="Cable"/>
    <x v="0"/>
    <s v="No"/>
    <x v="1"/>
    <s v="Yes"/>
    <x v="0"/>
    <s v="No"/>
    <s v="No"/>
    <s v="Yes"/>
    <x v="0"/>
    <s v="Yes"/>
    <x v="1"/>
    <n v="64.5"/>
    <n v="1985.15"/>
    <n v="0"/>
    <n v="0"/>
    <n v="1102.2"/>
    <n v="3087.35"/>
    <s v="Stayed"/>
    <x v="0"/>
    <s v="other"/>
    <n v="0"/>
    <s v="50-100"/>
    <n v="0"/>
    <x v="1"/>
    <x v="0"/>
  </r>
  <r>
    <s v="68764-WES"/>
    <x v="0"/>
    <n v="35"/>
    <s v="No"/>
    <x v="2"/>
    <n v="5"/>
    <n v="31"/>
    <s v="Deal 2"/>
    <x v="1"/>
    <s v="No"/>
    <x v="0"/>
    <s v="DSL"/>
    <x v="0"/>
    <s v="Yes"/>
    <x v="1"/>
    <s v="Yes"/>
    <x v="0"/>
    <s v="Yes"/>
    <s v="Yes"/>
    <s v="Yes"/>
    <x v="1"/>
    <s v="Yes"/>
    <x v="1"/>
    <n v="60.2"/>
    <n v="3582.4"/>
    <n v="0"/>
    <n v="0"/>
    <n v="0"/>
    <n v="3582.4"/>
    <s v="Stayed"/>
    <x v="0"/>
    <s v="other"/>
    <n v="0"/>
    <s v="50-100"/>
    <n v="0"/>
    <x v="0"/>
    <x v="0"/>
  </r>
  <r>
    <s v="72303-KAR"/>
    <x v="1"/>
    <n v="53"/>
    <s v="No"/>
    <x v="3"/>
    <n v="1"/>
    <n v="35"/>
    <s v="Deal 3"/>
    <x v="0"/>
    <s v="No"/>
    <x v="0"/>
    <s v="Fiber Optic"/>
    <x v="0"/>
    <s v="No"/>
    <x v="0"/>
    <s v="No"/>
    <x v="0"/>
    <s v="Yes"/>
    <s v="Yes"/>
    <s v="No"/>
    <x v="1"/>
    <s v="No"/>
    <x v="1"/>
    <n v="91.25"/>
    <n v="2964.05"/>
    <n v="0"/>
    <n v="130"/>
    <n v="884.4"/>
    <n v="3978.45"/>
    <s v="Stayed"/>
    <x v="0"/>
    <s v="other"/>
    <n v="0"/>
    <s v="50-100"/>
    <n v="0"/>
    <x v="1"/>
    <x v="0"/>
  </r>
  <r>
    <s v="87132-UTT"/>
    <x v="1"/>
    <n v="55"/>
    <s v="Yes"/>
    <x v="7"/>
    <n v="11"/>
    <n v="9"/>
    <s v="None"/>
    <x v="0"/>
    <s v="Yes"/>
    <x v="0"/>
    <s v="Fiber Optic"/>
    <x v="1"/>
    <s v="Yes"/>
    <x v="0"/>
    <s v="No"/>
    <x v="0"/>
    <s v="Yes"/>
    <s v="Yes"/>
    <s v="Yes"/>
    <x v="0"/>
    <s v="No"/>
    <x v="1"/>
    <n v="106.55"/>
    <n v="5763.3"/>
    <n v="0"/>
    <n v="0"/>
    <n v="476.82"/>
    <n v="6240.12"/>
    <s v="Churned"/>
    <x v="2"/>
    <s v="Product dissatisfaction"/>
    <n v="1"/>
    <s v="&gt;100"/>
    <n v="0"/>
    <x v="1"/>
    <x v="3"/>
  </r>
  <r>
    <s v="48470-GUJ"/>
    <x v="1"/>
    <n v="57"/>
    <s v="No"/>
    <x v="6"/>
    <n v="8"/>
    <n v="29"/>
    <s v="None"/>
    <x v="0"/>
    <s v="Yes"/>
    <x v="0"/>
    <s v="Fiber Optic"/>
    <x v="1"/>
    <s v="No"/>
    <x v="1"/>
    <s v="Yes"/>
    <x v="0"/>
    <s v="Yes"/>
    <s v="Yes"/>
    <s v="Yes"/>
    <x v="0"/>
    <s v="Yes"/>
    <x v="1"/>
    <n v="109.4"/>
    <n v="7281.6"/>
    <n v="38.340000000000003"/>
    <n v="0"/>
    <n v="221.1"/>
    <n v="7464.36"/>
    <s v="Stayed"/>
    <x v="0"/>
    <s v="other"/>
    <n v="0"/>
    <s v="&gt;100"/>
    <n v="0"/>
    <x v="1"/>
    <x v="0"/>
  </r>
  <r>
    <s v="37288-GUJ"/>
    <x v="1"/>
    <n v="30"/>
    <s v="No"/>
    <x v="6"/>
    <n v="7"/>
    <n v="27"/>
    <s v="None"/>
    <x v="0"/>
    <s v="No"/>
    <x v="0"/>
    <s v="DSL"/>
    <x v="1"/>
    <s v="Yes"/>
    <x v="0"/>
    <s v="Yes"/>
    <x v="1"/>
    <s v="Yes"/>
    <s v="Yes"/>
    <s v="Yes"/>
    <x v="1"/>
    <s v="Yes"/>
    <x v="0"/>
    <n v="71.05"/>
    <n v="1837.7"/>
    <n v="28.08"/>
    <n v="0"/>
    <n v="58.5"/>
    <n v="1868.12"/>
    <s v="Stayed"/>
    <x v="0"/>
    <s v="other"/>
    <n v="0"/>
    <s v="50-100"/>
    <n v="0"/>
    <x v="2"/>
    <x v="0"/>
  </r>
  <r>
    <s v="63881-TAM"/>
    <x v="1"/>
    <n v="37"/>
    <s v="Yes"/>
    <x v="4"/>
    <n v="15"/>
    <n v="4"/>
    <s v="None"/>
    <x v="0"/>
    <s v="Yes"/>
    <x v="0"/>
    <s v="Fiber Optic"/>
    <x v="0"/>
    <s v="Yes"/>
    <x v="1"/>
    <s v="Yes"/>
    <x v="0"/>
    <s v="Yes"/>
    <s v="Yes"/>
    <s v="Yes"/>
    <x v="2"/>
    <s v="Yes"/>
    <x v="1"/>
    <n v="111.6"/>
    <n v="8012.75"/>
    <n v="0"/>
    <n v="0"/>
    <n v="1741.68"/>
    <n v="9754.43"/>
    <s v="Stayed"/>
    <x v="0"/>
    <s v="other"/>
    <n v="0"/>
    <s v="&gt;100"/>
    <n v="0"/>
    <x v="0"/>
    <x v="4"/>
  </r>
  <r>
    <s v="97655-RAJ"/>
    <x v="0"/>
    <n v="54"/>
    <s v="Yes"/>
    <x v="8"/>
    <n v="9"/>
    <n v="10"/>
    <s v="None"/>
    <x v="0"/>
    <s v="Yes"/>
    <x v="0"/>
    <s v="Fiber Optic"/>
    <x v="0"/>
    <s v="Yes"/>
    <x v="0"/>
    <s v="No"/>
    <x v="1"/>
    <s v="No"/>
    <s v="No"/>
    <s v="No"/>
    <x v="1"/>
    <s v="Yes"/>
    <x v="1"/>
    <n v="80.650000000000006"/>
    <n v="1451.9"/>
    <n v="0"/>
    <n v="30"/>
    <n v="699.66"/>
    <n v="2181.56"/>
    <s v="Churned"/>
    <x v="1"/>
    <s v="Competitor offered more data"/>
    <n v="1"/>
    <s v="50-100"/>
    <n v="0"/>
    <x v="1"/>
    <x v="3"/>
  </r>
  <r>
    <s v="82645-MAH"/>
    <x v="1"/>
    <n v="54"/>
    <s v="Yes"/>
    <x v="1"/>
    <n v="8"/>
    <n v="6"/>
    <s v="Deal 2"/>
    <x v="0"/>
    <s v="No"/>
    <x v="1"/>
    <s v="No"/>
    <x v="0"/>
    <s v="No"/>
    <x v="0"/>
    <s v="No"/>
    <x v="1"/>
    <s v="No"/>
    <s v="No"/>
    <s v="No"/>
    <x v="2"/>
    <s v="No"/>
    <x v="0"/>
    <n v="19.25"/>
    <n v="1237.6500000000001"/>
    <n v="0"/>
    <n v="0"/>
    <n v="1094.94"/>
    <n v="2332.59"/>
    <s v="Stayed"/>
    <x v="0"/>
    <s v="other"/>
    <n v="0"/>
    <s v="&lt;20"/>
    <n v="0"/>
    <x v="1"/>
    <x v="3"/>
  </r>
  <r>
    <s v="51835-TAM"/>
    <x v="1"/>
    <n v="44"/>
    <s v="No"/>
    <x v="4"/>
    <n v="14"/>
    <n v="36"/>
    <s v="None"/>
    <x v="0"/>
    <s v="Yes"/>
    <x v="1"/>
    <s v="No"/>
    <x v="0"/>
    <s v="No"/>
    <x v="0"/>
    <s v="No"/>
    <x v="1"/>
    <s v="No"/>
    <s v="No"/>
    <s v="No"/>
    <x v="2"/>
    <s v="Yes"/>
    <x v="0"/>
    <n v="23.8"/>
    <n v="903.8"/>
    <n v="0"/>
    <n v="0"/>
    <n v="1152.8399999999999"/>
    <n v="2056.64"/>
    <s v="Stayed"/>
    <x v="0"/>
    <s v="other"/>
    <n v="0"/>
    <s v="20-50"/>
    <n v="0"/>
    <x v="0"/>
    <x v="0"/>
  </r>
  <r>
    <s v="91007-MAH"/>
    <x v="1"/>
    <n v="20"/>
    <s v="No"/>
    <x v="1"/>
    <n v="13"/>
    <n v="5"/>
    <s v="None"/>
    <x v="0"/>
    <s v="No"/>
    <x v="1"/>
    <s v="No"/>
    <x v="0"/>
    <s v="No"/>
    <x v="0"/>
    <s v="No"/>
    <x v="1"/>
    <s v="No"/>
    <s v="No"/>
    <s v="No"/>
    <x v="2"/>
    <s v="No"/>
    <x v="0"/>
    <n v="20.350000000000001"/>
    <n v="689.75"/>
    <n v="0"/>
    <n v="0"/>
    <n v="477.84"/>
    <n v="1167.5899999999999"/>
    <s v="Stayed"/>
    <x v="0"/>
    <s v="other"/>
    <n v="0"/>
    <s v="20-50"/>
    <n v="0"/>
    <x v="3"/>
    <x v="4"/>
  </r>
  <r>
    <s v="13977-GUJ"/>
    <x v="0"/>
    <n v="41"/>
    <s v="No"/>
    <x v="6"/>
    <n v="8"/>
    <n v="22"/>
    <s v="Deal 2"/>
    <x v="0"/>
    <s v="No"/>
    <x v="1"/>
    <s v="No"/>
    <x v="0"/>
    <s v="No"/>
    <x v="0"/>
    <s v="No"/>
    <x v="1"/>
    <s v="No"/>
    <s v="No"/>
    <s v="No"/>
    <x v="0"/>
    <s v="No"/>
    <x v="1"/>
    <n v="19.95"/>
    <n v="1004.5"/>
    <n v="0"/>
    <n v="0"/>
    <n v="528.96"/>
    <n v="1533.46"/>
    <s v="Stayed"/>
    <x v="0"/>
    <s v="other"/>
    <n v="0"/>
    <s v="&lt;20"/>
    <n v="0"/>
    <x v="0"/>
    <x v="2"/>
  </r>
  <r>
    <s v="21710-JAM"/>
    <x v="0"/>
    <n v="58"/>
    <s v="Yes"/>
    <x v="16"/>
    <n v="12"/>
    <n v="26"/>
    <s v="None"/>
    <x v="0"/>
    <s v="Yes"/>
    <x v="0"/>
    <s v="Fiber Optic"/>
    <x v="0"/>
    <s v="No"/>
    <x v="0"/>
    <s v="No"/>
    <x v="1"/>
    <s v="Yes"/>
    <s v="Yes"/>
    <s v="Yes"/>
    <x v="1"/>
    <s v="No"/>
    <x v="1"/>
    <n v="86.45"/>
    <n v="830.85"/>
    <n v="0"/>
    <n v="0"/>
    <n v="176.5"/>
    <n v="1007.35"/>
    <s v="Churned"/>
    <x v="1"/>
    <s v="Competitor made better offer"/>
    <n v="1"/>
    <s v="50-100"/>
    <n v="0"/>
    <x v="1"/>
    <x v="0"/>
  </r>
  <r>
    <s v="83568-HAR"/>
    <x v="0"/>
    <n v="54"/>
    <s v="No"/>
    <x v="15"/>
    <n v="10"/>
    <n v="32"/>
    <s v="Deal 4"/>
    <x v="0"/>
    <s v="No"/>
    <x v="0"/>
    <s v="DSL"/>
    <x v="0"/>
    <s v="Yes"/>
    <x v="0"/>
    <s v="No"/>
    <x v="1"/>
    <s v="No"/>
    <s v="No"/>
    <s v="Yes"/>
    <x v="0"/>
    <s v="No"/>
    <x v="0"/>
    <n v="49.55"/>
    <n v="475.7"/>
    <n v="0"/>
    <n v="0"/>
    <n v="261.7"/>
    <n v="737.4"/>
    <s v="Stayed"/>
    <x v="0"/>
    <s v="other"/>
    <n v="0"/>
    <s v="20-50"/>
    <n v="0"/>
    <x v="1"/>
    <x v="0"/>
  </r>
  <r>
    <s v="84373-UTT"/>
    <x v="0"/>
    <n v="46"/>
    <s v="No"/>
    <x v="7"/>
    <n v="9"/>
    <n v="20"/>
    <s v="None"/>
    <x v="0"/>
    <s v="Yes"/>
    <x v="0"/>
    <s v="Fiber Optic"/>
    <x v="1"/>
    <s v="No"/>
    <x v="1"/>
    <s v="No"/>
    <x v="1"/>
    <s v="No"/>
    <s v="No"/>
    <s v="Yes"/>
    <x v="1"/>
    <s v="Yes"/>
    <x v="0"/>
    <n v="84.55"/>
    <n v="3713.95"/>
    <n v="0"/>
    <n v="0"/>
    <n v="1026"/>
    <n v="4739.95"/>
    <s v="Stayed"/>
    <x v="0"/>
    <s v="other"/>
    <n v="0"/>
    <s v="50-100"/>
    <n v="0"/>
    <x v="0"/>
    <x v="2"/>
  </r>
  <r>
    <s v="93519-MAD"/>
    <x v="1"/>
    <n v="36"/>
    <s v="Yes"/>
    <x v="11"/>
    <n v="3"/>
    <n v="5"/>
    <s v="Deal 3"/>
    <x v="0"/>
    <s v="Yes"/>
    <x v="0"/>
    <s v="Fiber Optic"/>
    <x v="0"/>
    <s v="Yes"/>
    <x v="1"/>
    <s v="No"/>
    <x v="0"/>
    <s v="Yes"/>
    <s v="Yes"/>
    <s v="No"/>
    <x v="1"/>
    <s v="Yes"/>
    <x v="1"/>
    <n v="105.7"/>
    <n v="2979.5"/>
    <n v="0"/>
    <n v="80"/>
    <n v="853.44"/>
    <n v="3912.94"/>
    <s v="Churned"/>
    <x v="2"/>
    <s v="Service dissatisfaction"/>
    <n v="1"/>
    <s v="&gt;100"/>
    <n v="0"/>
    <x v="0"/>
    <x v="4"/>
  </r>
  <r>
    <s v="64961-MAD"/>
    <x v="1"/>
    <n v="54"/>
    <s v="Yes"/>
    <x v="11"/>
    <n v="10"/>
    <n v="7"/>
    <s v="None"/>
    <x v="0"/>
    <s v="Yes"/>
    <x v="0"/>
    <s v="Fiber Optic"/>
    <x v="1"/>
    <s v="Yes"/>
    <x v="1"/>
    <s v="Yes"/>
    <x v="0"/>
    <s v="Yes"/>
    <s v="Yes"/>
    <s v="Yes"/>
    <x v="2"/>
    <s v="Yes"/>
    <x v="1"/>
    <n v="115.1"/>
    <n v="7334.05"/>
    <n v="0"/>
    <n v="0"/>
    <n v="2835.84"/>
    <n v="10169.89"/>
    <s v="Stayed"/>
    <x v="0"/>
    <s v="other"/>
    <n v="0"/>
    <s v="&gt;100"/>
    <n v="0"/>
    <x v="1"/>
    <x v="3"/>
  </r>
  <r>
    <s v="96905-JHA"/>
    <x v="1"/>
    <n v="56"/>
    <s v="No"/>
    <x v="14"/>
    <n v="8"/>
    <n v="25"/>
    <s v="None"/>
    <x v="0"/>
    <s v="No"/>
    <x v="0"/>
    <s v="DSL"/>
    <x v="1"/>
    <s v="No"/>
    <x v="1"/>
    <s v="Yes"/>
    <x v="1"/>
    <s v="No"/>
    <s v="No"/>
    <s v="Yes"/>
    <x v="0"/>
    <s v="Yes"/>
    <x v="0"/>
    <n v="60.35"/>
    <n v="2896.4"/>
    <n v="0"/>
    <n v="0"/>
    <n v="1627.68"/>
    <n v="4524.08"/>
    <s v="Churned"/>
    <x v="2"/>
    <s v="Poor expertise of phone support"/>
    <n v="1"/>
    <s v="50-100"/>
    <n v="0"/>
    <x v="1"/>
    <x v="0"/>
  </r>
  <r>
    <s v="14486-HAR"/>
    <x v="1"/>
    <n v="30"/>
    <s v="Yes"/>
    <x v="15"/>
    <n v="14"/>
    <n v="19"/>
    <s v="Deal 1"/>
    <x v="0"/>
    <s v="Yes"/>
    <x v="0"/>
    <s v="Fiber Optic"/>
    <x v="0"/>
    <s v="Yes"/>
    <x v="1"/>
    <s v="Yes"/>
    <x v="1"/>
    <s v="No"/>
    <s v="No"/>
    <s v="Yes"/>
    <x v="2"/>
    <s v="No"/>
    <x v="0"/>
    <n v="90.2"/>
    <n v="6297.65"/>
    <n v="0"/>
    <n v="0"/>
    <n v="231.88"/>
    <n v="6529.53"/>
    <s v="Stayed"/>
    <x v="0"/>
    <s v="other"/>
    <n v="0"/>
    <s v="50-100"/>
    <n v="0"/>
    <x v="2"/>
    <x v="2"/>
  </r>
  <r>
    <s v="83137-WES"/>
    <x v="1"/>
    <n v="40"/>
    <s v="Yes"/>
    <x v="2"/>
    <n v="0"/>
    <n v="8"/>
    <s v="None"/>
    <x v="0"/>
    <s v="Yes"/>
    <x v="0"/>
    <s v="Fiber Optic"/>
    <x v="0"/>
    <s v="No"/>
    <x v="0"/>
    <s v="No"/>
    <x v="1"/>
    <s v="No"/>
    <s v="No"/>
    <s v="Yes"/>
    <x v="1"/>
    <s v="Yes"/>
    <x v="0"/>
    <n v="73.849999999999994"/>
    <n v="401.3"/>
    <n v="0"/>
    <n v="0"/>
    <n v="166.14"/>
    <n v="567.44000000000005"/>
    <s v="Stayed"/>
    <x v="0"/>
    <s v="other"/>
    <n v="0"/>
    <s v="50-100"/>
    <n v="0"/>
    <x v="0"/>
    <x v="3"/>
  </r>
  <r>
    <s v="79288-AND"/>
    <x v="0"/>
    <n v="36"/>
    <s v="No"/>
    <x v="10"/>
    <n v="7"/>
    <n v="14"/>
    <s v="Deal 3"/>
    <x v="0"/>
    <s v="No"/>
    <x v="1"/>
    <s v="No"/>
    <x v="0"/>
    <s v="No"/>
    <x v="0"/>
    <s v="No"/>
    <x v="1"/>
    <s v="No"/>
    <s v="No"/>
    <s v="No"/>
    <x v="0"/>
    <s v="No"/>
    <x v="0"/>
    <n v="19.100000000000001"/>
    <n v="529.5"/>
    <n v="0"/>
    <n v="0"/>
    <n v="1436.08"/>
    <n v="1965.58"/>
    <s v="Stayed"/>
    <x v="0"/>
    <s v="other"/>
    <n v="0"/>
    <s v="&lt;20"/>
    <n v="0"/>
    <x v="0"/>
    <x v="1"/>
  </r>
  <r>
    <s v="31354-RAJ"/>
    <x v="1"/>
    <n v="69"/>
    <s v="No"/>
    <x v="8"/>
    <n v="1"/>
    <n v="16"/>
    <s v="None"/>
    <x v="0"/>
    <s v="Yes"/>
    <x v="1"/>
    <s v="No"/>
    <x v="0"/>
    <s v="No"/>
    <x v="0"/>
    <s v="No"/>
    <x v="1"/>
    <s v="No"/>
    <s v="No"/>
    <s v="No"/>
    <x v="2"/>
    <s v="No"/>
    <x v="0"/>
    <n v="25.2"/>
    <n v="987.95"/>
    <n v="0"/>
    <n v="0"/>
    <n v="799.11"/>
    <n v="1787.06"/>
    <s v="Stayed"/>
    <x v="0"/>
    <s v="other"/>
    <n v="0"/>
    <s v="20-50"/>
    <n v="0"/>
    <x v="1"/>
    <x v="1"/>
  </r>
  <r>
    <s v="31593-UTT"/>
    <x v="1"/>
    <n v="75"/>
    <s v="Yes"/>
    <x v="7"/>
    <n v="4"/>
    <n v="4"/>
    <s v="Deal 4"/>
    <x v="0"/>
    <s v="Yes"/>
    <x v="0"/>
    <s v="Fiber Optic"/>
    <x v="0"/>
    <s v="No"/>
    <x v="0"/>
    <s v="No"/>
    <x v="0"/>
    <s v="No"/>
    <s v="No"/>
    <s v="No"/>
    <x v="2"/>
    <s v="Yes"/>
    <x v="1"/>
    <n v="84.35"/>
    <n v="1745.2"/>
    <n v="0"/>
    <n v="10"/>
    <n v="510.2"/>
    <n v="2265.4"/>
    <s v="Stayed"/>
    <x v="0"/>
    <s v="other"/>
    <n v="0"/>
    <s v="50-100"/>
    <n v="0"/>
    <x v="1"/>
    <x v="4"/>
  </r>
  <r>
    <s v="11114-PUN"/>
    <x v="0"/>
    <n v="51"/>
    <s v="No"/>
    <x v="13"/>
    <n v="5"/>
    <n v="9"/>
    <s v="Deal 5"/>
    <x v="0"/>
    <s v="No"/>
    <x v="0"/>
    <s v="DSL"/>
    <x v="0"/>
    <s v="No"/>
    <x v="1"/>
    <s v="No"/>
    <x v="1"/>
    <s v="No"/>
    <s v="No"/>
    <s v="No"/>
    <x v="1"/>
    <s v="Yes"/>
    <x v="1"/>
    <n v="49.15"/>
    <n v="169.05"/>
    <n v="0"/>
    <n v="10"/>
    <n v="122.37"/>
    <n v="301.42"/>
    <s v="Churned"/>
    <x v="1"/>
    <s v="Competitor had better devices"/>
    <n v="1"/>
    <s v="20-50"/>
    <n v="0"/>
    <x v="1"/>
    <x v="3"/>
  </r>
  <r>
    <s v="85635-TAM"/>
    <x v="1"/>
    <n v="35"/>
    <s v="Yes"/>
    <x v="4"/>
    <n v="4"/>
    <n v="1"/>
    <s v="None"/>
    <x v="0"/>
    <s v="No"/>
    <x v="0"/>
    <s v="DSL"/>
    <x v="0"/>
    <s v="No"/>
    <x v="1"/>
    <s v="No"/>
    <x v="1"/>
    <s v="Yes"/>
    <s v="Yes"/>
    <s v="Yes"/>
    <x v="1"/>
    <s v="Yes"/>
    <x v="1"/>
    <n v="59.45"/>
    <n v="3043.7"/>
    <n v="0"/>
    <n v="0"/>
    <n v="487.24"/>
    <n v="3530.94"/>
    <s v="Stayed"/>
    <x v="0"/>
    <s v="other"/>
    <n v="0"/>
    <s v="50-100"/>
    <n v="0"/>
    <x v="0"/>
    <x v="4"/>
  </r>
  <r>
    <s v="92849-MAH"/>
    <x v="1"/>
    <n v="44"/>
    <s v="No"/>
    <x v="1"/>
    <n v="12"/>
    <n v="2"/>
    <s v="None"/>
    <x v="0"/>
    <s v="Yes"/>
    <x v="0"/>
    <s v="Fiber Optic"/>
    <x v="1"/>
    <s v="Yes"/>
    <x v="1"/>
    <s v="Yes"/>
    <x v="0"/>
    <s v="Yes"/>
    <s v="Yes"/>
    <s v="Yes"/>
    <x v="2"/>
    <s v="Yes"/>
    <x v="1"/>
    <n v="116.25"/>
    <n v="8564.75"/>
    <n v="0"/>
    <n v="0"/>
    <n v="439.49"/>
    <n v="9004.24"/>
    <s v="Stayed"/>
    <x v="0"/>
    <s v="other"/>
    <n v="0"/>
    <s v="&gt;100"/>
    <n v="0"/>
    <x v="0"/>
    <x v="4"/>
  </r>
  <r>
    <s v="49173-HAR"/>
    <x v="1"/>
    <n v="53"/>
    <s v="Yes"/>
    <x v="15"/>
    <n v="3"/>
    <n v="29"/>
    <s v="None"/>
    <x v="0"/>
    <s v="No"/>
    <x v="0"/>
    <s v="DSL"/>
    <x v="1"/>
    <s v="No"/>
    <x v="1"/>
    <s v="Yes"/>
    <x v="0"/>
    <s v="Yes"/>
    <s v="Yes"/>
    <s v="Yes"/>
    <x v="0"/>
    <s v="Yes"/>
    <x v="1"/>
    <n v="79.849999999999994"/>
    <n v="3320.75"/>
    <n v="0"/>
    <n v="0"/>
    <n v="1566.61"/>
    <n v="4887.3599999999997"/>
    <s v="Stayed"/>
    <x v="0"/>
    <s v="other"/>
    <n v="0"/>
    <s v="50-100"/>
    <n v="0"/>
    <x v="1"/>
    <x v="0"/>
  </r>
  <r>
    <s v="57439-AND"/>
    <x v="1"/>
    <n v="47"/>
    <s v="Yes"/>
    <x v="10"/>
    <n v="9"/>
    <n v="5"/>
    <s v="None"/>
    <x v="1"/>
    <s v="No"/>
    <x v="0"/>
    <s v="DSL"/>
    <x v="1"/>
    <s v="No"/>
    <x v="1"/>
    <s v="Yes"/>
    <x v="1"/>
    <s v="No"/>
    <s v="No"/>
    <s v="Yes"/>
    <x v="2"/>
    <s v="No"/>
    <x v="0"/>
    <n v="39.1"/>
    <n v="2779.5"/>
    <n v="0"/>
    <n v="0"/>
    <n v="0"/>
    <n v="2779.5"/>
    <s v="Stayed"/>
    <x v="0"/>
    <s v="other"/>
    <n v="0"/>
    <s v="20-50"/>
    <n v="0"/>
    <x v="0"/>
    <x v="4"/>
  </r>
  <r>
    <s v="44270-KAR"/>
    <x v="1"/>
    <n v="48"/>
    <s v="Yes"/>
    <x v="3"/>
    <n v="6"/>
    <n v="26"/>
    <s v="None"/>
    <x v="0"/>
    <s v="Yes"/>
    <x v="0"/>
    <s v="Fiber Optic"/>
    <x v="0"/>
    <s v="Yes"/>
    <x v="1"/>
    <s v="No"/>
    <x v="1"/>
    <s v="No"/>
    <s v="No"/>
    <s v="Yes"/>
    <x v="2"/>
    <s v="Yes"/>
    <x v="0"/>
    <n v="84.4"/>
    <n v="5746.75"/>
    <n v="0"/>
    <n v="0"/>
    <n v="1695.92"/>
    <n v="7442.67"/>
    <s v="Stayed"/>
    <x v="0"/>
    <s v="other"/>
    <n v="0"/>
    <s v="50-100"/>
    <n v="0"/>
    <x v="0"/>
    <x v="0"/>
  </r>
  <r>
    <s v="58224-AND"/>
    <x v="1"/>
    <n v="66"/>
    <s v="No"/>
    <x v="10"/>
    <n v="1"/>
    <n v="28"/>
    <s v="None"/>
    <x v="0"/>
    <s v="No"/>
    <x v="0"/>
    <s v="DSL"/>
    <x v="1"/>
    <s v="No"/>
    <x v="0"/>
    <s v="Yes"/>
    <x v="1"/>
    <s v="No"/>
    <s v="No"/>
    <s v="Yes"/>
    <x v="0"/>
    <s v="No"/>
    <x v="0"/>
    <n v="54"/>
    <n v="1055.9000000000001"/>
    <n v="0"/>
    <n v="0"/>
    <n v="446.2"/>
    <n v="1502.1"/>
    <s v="Stayed"/>
    <x v="0"/>
    <s v="other"/>
    <n v="0"/>
    <s v="50-100"/>
    <n v="0"/>
    <x v="1"/>
    <x v="0"/>
  </r>
  <r>
    <s v="24514-HAR"/>
    <x v="1"/>
    <n v="70"/>
    <s v="Yes"/>
    <x v="15"/>
    <n v="3"/>
    <n v="18"/>
    <s v="None"/>
    <x v="0"/>
    <s v="Yes"/>
    <x v="0"/>
    <s v="Fiber Optic"/>
    <x v="0"/>
    <s v="No"/>
    <x v="1"/>
    <s v="No"/>
    <x v="0"/>
    <s v="Yes"/>
    <s v="Yes"/>
    <s v="Yes"/>
    <x v="1"/>
    <s v="Yes"/>
    <x v="1"/>
    <n v="101.95"/>
    <n v="700.85"/>
    <n v="0"/>
    <n v="0"/>
    <n v="242.62"/>
    <n v="943.47"/>
    <s v="Churned"/>
    <x v="0"/>
    <s v="Don't know"/>
    <n v="1"/>
    <s v="&gt;100"/>
    <n v="0"/>
    <x v="1"/>
    <x v="2"/>
  </r>
  <r>
    <s v="19644-KAR"/>
    <x v="1"/>
    <n v="23"/>
    <s v="Yes"/>
    <x v="3"/>
    <n v="2"/>
    <n v="2"/>
    <s v="Deal 3"/>
    <x v="0"/>
    <s v="No"/>
    <x v="1"/>
    <s v="No"/>
    <x v="0"/>
    <s v="No"/>
    <x v="0"/>
    <s v="No"/>
    <x v="1"/>
    <s v="No"/>
    <s v="No"/>
    <s v="No"/>
    <x v="0"/>
    <s v="No"/>
    <x v="1"/>
    <n v="20.6"/>
    <n v="754"/>
    <n v="0"/>
    <n v="0"/>
    <n v="1470.7"/>
    <n v="2224.6999999999998"/>
    <s v="Stayed"/>
    <x v="0"/>
    <s v="other"/>
    <n v="0"/>
    <s v="20-50"/>
    <n v="0"/>
    <x v="2"/>
    <x v="4"/>
  </r>
  <r>
    <s v="47300-MAD"/>
    <x v="0"/>
    <n v="56"/>
    <s v="No"/>
    <x v="11"/>
    <n v="2"/>
    <n v="18"/>
    <s v="Deal 4"/>
    <x v="0"/>
    <s v="No"/>
    <x v="1"/>
    <s v="No"/>
    <x v="0"/>
    <s v="No"/>
    <x v="0"/>
    <s v="No"/>
    <x v="1"/>
    <s v="No"/>
    <s v="No"/>
    <s v="No"/>
    <x v="0"/>
    <s v="No"/>
    <x v="1"/>
    <n v="19.899999999999999"/>
    <n v="329.75"/>
    <n v="0"/>
    <n v="0"/>
    <n v="249.73"/>
    <n v="579.48"/>
    <s v="Stayed"/>
    <x v="0"/>
    <s v="other"/>
    <n v="0"/>
    <s v="&lt;20"/>
    <n v="0"/>
    <x v="1"/>
    <x v="2"/>
  </r>
  <r>
    <s v="77678-JHA"/>
    <x v="1"/>
    <n v="41"/>
    <s v="Yes"/>
    <x v="14"/>
    <n v="1"/>
    <n v="29"/>
    <s v="None"/>
    <x v="0"/>
    <s v="No"/>
    <x v="0"/>
    <s v="DSL"/>
    <x v="1"/>
    <s v="No"/>
    <x v="0"/>
    <s v="No"/>
    <x v="1"/>
    <s v="No"/>
    <s v="No"/>
    <s v="Yes"/>
    <x v="1"/>
    <s v="No"/>
    <x v="1"/>
    <n v="49.55"/>
    <n v="49.55"/>
    <n v="0"/>
    <n v="0"/>
    <n v="10.83"/>
    <n v="60.38"/>
    <s v="Joined"/>
    <x v="0"/>
    <s v="other"/>
    <n v="0"/>
    <s v="20-50"/>
    <n v="1"/>
    <x v="0"/>
    <x v="0"/>
  </r>
  <r>
    <s v="93155-KER"/>
    <x v="0"/>
    <n v="65"/>
    <s v="Yes"/>
    <x v="20"/>
    <n v="9"/>
    <n v="30"/>
    <s v="None"/>
    <x v="0"/>
    <s v="No"/>
    <x v="0"/>
    <s v="DSL"/>
    <x v="0"/>
    <s v="No"/>
    <x v="0"/>
    <s v="No"/>
    <x v="1"/>
    <s v="No"/>
    <s v="No"/>
    <s v="No"/>
    <x v="1"/>
    <s v="Yes"/>
    <x v="0"/>
    <n v="44.25"/>
    <n v="313.45"/>
    <n v="0"/>
    <n v="0"/>
    <n v="220.01"/>
    <n v="533.46"/>
    <s v="Stayed"/>
    <x v="0"/>
    <s v="other"/>
    <n v="0"/>
    <s v="20-50"/>
    <n v="0"/>
    <x v="1"/>
    <x v="0"/>
  </r>
  <r>
    <s v="77653-TEL"/>
    <x v="0"/>
    <n v="37"/>
    <s v="No"/>
    <x v="5"/>
    <n v="3"/>
    <n v="23"/>
    <s v="Deal 2"/>
    <x v="0"/>
    <s v="Yes"/>
    <x v="0"/>
    <s v="Fiber Optic"/>
    <x v="1"/>
    <s v="Yes"/>
    <x v="1"/>
    <s v="Yes"/>
    <x v="0"/>
    <s v="Yes"/>
    <s v="Yes"/>
    <s v="Yes"/>
    <x v="0"/>
    <s v="Yes"/>
    <x v="0"/>
    <n v="115.05"/>
    <n v="7133.45"/>
    <n v="0"/>
    <n v="0"/>
    <n v="2284.08"/>
    <n v="9417.5300000000007"/>
    <s v="Stayed"/>
    <x v="0"/>
    <s v="other"/>
    <n v="0"/>
    <s v="&gt;100"/>
    <n v="0"/>
    <x v="0"/>
    <x v="2"/>
  </r>
  <r>
    <s v="78021-UTT"/>
    <x v="1"/>
    <n v="45"/>
    <s v="Yes"/>
    <x v="7"/>
    <n v="12"/>
    <n v="35"/>
    <s v="Deal 5"/>
    <x v="0"/>
    <s v="Yes"/>
    <x v="1"/>
    <s v="No"/>
    <x v="0"/>
    <s v="No"/>
    <x v="0"/>
    <s v="No"/>
    <x v="1"/>
    <s v="No"/>
    <s v="No"/>
    <s v="No"/>
    <x v="1"/>
    <s v="Yes"/>
    <x v="0"/>
    <n v="25"/>
    <n v="25"/>
    <n v="0"/>
    <n v="0"/>
    <n v="3.39"/>
    <n v="28.39"/>
    <s v="Joined"/>
    <x v="0"/>
    <s v="other"/>
    <n v="0"/>
    <s v="20-50"/>
    <n v="1"/>
    <x v="0"/>
    <x v="0"/>
  </r>
  <r>
    <s v="93449-UTT"/>
    <x v="1"/>
    <n v="43"/>
    <s v="Yes"/>
    <x v="7"/>
    <n v="12"/>
    <n v="21"/>
    <s v="Deal 2"/>
    <x v="0"/>
    <s v="No"/>
    <x v="1"/>
    <s v="No"/>
    <x v="0"/>
    <s v="No"/>
    <x v="0"/>
    <s v="No"/>
    <x v="1"/>
    <s v="No"/>
    <s v="No"/>
    <s v="No"/>
    <x v="2"/>
    <s v="No"/>
    <x v="2"/>
    <n v="19.899999999999999"/>
    <n v="868.1"/>
    <n v="0"/>
    <n v="0"/>
    <n v="591.79999999999995"/>
    <n v="1459.9"/>
    <s v="Stayed"/>
    <x v="0"/>
    <s v="other"/>
    <n v="0"/>
    <s v="&lt;20"/>
    <n v="0"/>
    <x v="0"/>
    <x v="2"/>
  </r>
  <r>
    <s v="41449-ASS"/>
    <x v="0"/>
    <n v="36"/>
    <s v="Yes"/>
    <x v="17"/>
    <n v="15"/>
    <n v="15"/>
    <s v="None"/>
    <x v="1"/>
    <s v="No"/>
    <x v="0"/>
    <s v="DSL"/>
    <x v="0"/>
    <s v="No"/>
    <x v="1"/>
    <s v="Yes"/>
    <x v="1"/>
    <s v="No"/>
    <s v="No"/>
    <s v="Yes"/>
    <x v="0"/>
    <s v="No"/>
    <x v="0"/>
    <n v="35.549999999999997"/>
    <n v="1309.1500000000001"/>
    <n v="0"/>
    <n v="0"/>
    <n v="0"/>
    <n v="1309.1500000000001"/>
    <s v="Stayed"/>
    <x v="0"/>
    <s v="other"/>
    <n v="0"/>
    <s v="20-50"/>
    <n v="0"/>
    <x v="0"/>
    <x v="1"/>
  </r>
  <r>
    <s v="61190-JAM"/>
    <x v="1"/>
    <n v="43"/>
    <s v="Yes"/>
    <x v="16"/>
    <n v="1"/>
    <n v="2"/>
    <s v="None"/>
    <x v="1"/>
    <s v="No"/>
    <x v="0"/>
    <s v="DSL"/>
    <x v="0"/>
    <s v="Yes"/>
    <x v="0"/>
    <s v="No"/>
    <x v="1"/>
    <s v="No"/>
    <s v="No"/>
    <s v="Yes"/>
    <x v="1"/>
    <s v="No"/>
    <x v="2"/>
    <n v="29.2"/>
    <n v="309.10000000000002"/>
    <n v="0"/>
    <n v="0"/>
    <n v="0"/>
    <n v="309.10000000000002"/>
    <s v="Churned"/>
    <x v="1"/>
    <s v="Competitor made better offer"/>
    <n v="1"/>
    <s v="20-50"/>
    <n v="0"/>
    <x v="0"/>
    <x v="4"/>
  </r>
  <r>
    <s v="69143-ODI"/>
    <x v="1"/>
    <n v="41"/>
    <s v="Yes"/>
    <x v="19"/>
    <n v="4"/>
    <n v="6"/>
    <s v="Deal 1"/>
    <x v="0"/>
    <s v="Yes"/>
    <x v="0"/>
    <s v="Fiber Optic"/>
    <x v="0"/>
    <s v="Yes"/>
    <x v="1"/>
    <s v="Yes"/>
    <x v="0"/>
    <s v="Yes"/>
    <s v="Yes"/>
    <s v="Yes"/>
    <x v="2"/>
    <s v="Yes"/>
    <x v="1"/>
    <n v="109.2"/>
    <n v="7711.45"/>
    <n v="0"/>
    <n v="0"/>
    <n v="3170.16"/>
    <n v="10881.61"/>
    <s v="Stayed"/>
    <x v="0"/>
    <s v="other"/>
    <n v="0"/>
    <s v="&gt;100"/>
    <n v="0"/>
    <x v="0"/>
    <x v="3"/>
  </r>
  <r>
    <s v="89176-BIH"/>
    <x v="1"/>
    <n v="32"/>
    <s v="Yes"/>
    <x v="9"/>
    <n v="7"/>
    <n v="34"/>
    <s v="Deal 2"/>
    <x v="0"/>
    <s v="No"/>
    <x v="1"/>
    <s v="No"/>
    <x v="0"/>
    <s v="No"/>
    <x v="0"/>
    <s v="No"/>
    <x v="1"/>
    <s v="No"/>
    <s v="No"/>
    <s v="No"/>
    <x v="0"/>
    <s v="No"/>
    <x v="0"/>
    <n v="20.05"/>
    <n v="951.55"/>
    <n v="0"/>
    <n v="0"/>
    <n v="305.97000000000003"/>
    <n v="1257.52"/>
    <s v="Stayed"/>
    <x v="0"/>
    <s v="other"/>
    <n v="0"/>
    <s v="20-50"/>
    <n v="0"/>
    <x v="2"/>
    <x v="0"/>
  </r>
  <r>
    <s v="35538-TAM"/>
    <x v="1"/>
    <n v="52"/>
    <s v="No"/>
    <x v="4"/>
    <n v="7"/>
    <n v="11"/>
    <s v="None"/>
    <x v="0"/>
    <s v="No"/>
    <x v="0"/>
    <s v="Fiber Optic"/>
    <x v="1"/>
    <s v="No"/>
    <x v="1"/>
    <s v="No"/>
    <x v="0"/>
    <s v="Yes"/>
    <s v="Yes"/>
    <s v="Yes"/>
    <x v="1"/>
    <s v="No"/>
    <x v="1"/>
    <n v="101.75"/>
    <n v="1669.4"/>
    <n v="0"/>
    <n v="0"/>
    <n v="361.8"/>
    <n v="2031.2"/>
    <s v="Stayed"/>
    <x v="0"/>
    <s v="other"/>
    <n v="0"/>
    <s v="&gt;100"/>
    <n v="0"/>
    <x v="1"/>
    <x v="3"/>
  </r>
  <r>
    <s v="29371-WES"/>
    <x v="1"/>
    <n v="23"/>
    <s v="No"/>
    <x v="2"/>
    <n v="14"/>
    <n v="9"/>
    <s v="Deal 5"/>
    <x v="0"/>
    <s v="No"/>
    <x v="0"/>
    <s v="DSL"/>
    <x v="0"/>
    <s v="No"/>
    <x v="0"/>
    <s v="No"/>
    <x v="1"/>
    <s v="Yes"/>
    <s v="Yes"/>
    <s v="Yes"/>
    <x v="1"/>
    <s v="Yes"/>
    <x v="1"/>
    <n v="55.3"/>
    <n v="108.65"/>
    <n v="0"/>
    <n v="0"/>
    <n v="87.86"/>
    <n v="196.51"/>
    <s v="Joined"/>
    <x v="0"/>
    <s v="other"/>
    <n v="0"/>
    <s v="50-100"/>
    <n v="1"/>
    <x v="2"/>
    <x v="3"/>
  </r>
  <r>
    <s v="53976-CHH"/>
    <x v="1"/>
    <n v="79"/>
    <s v="No"/>
    <x v="12"/>
    <n v="14"/>
    <n v="32"/>
    <s v="Deal 2"/>
    <x v="1"/>
    <s v="No"/>
    <x v="0"/>
    <s v="DSL"/>
    <x v="0"/>
    <s v="No"/>
    <x v="0"/>
    <s v="No"/>
    <x v="1"/>
    <s v="No"/>
    <s v="No"/>
    <s v="Yes"/>
    <x v="1"/>
    <s v="Yes"/>
    <x v="1"/>
    <n v="24.95"/>
    <n v="1364.75"/>
    <n v="0"/>
    <n v="0"/>
    <n v="0"/>
    <n v="1364.75"/>
    <s v="Stayed"/>
    <x v="0"/>
    <s v="other"/>
    <n v="0"/>
    <s v="20-50"/>
    <n v="0"/>
    <x v="1"/>
    <x v="0"/>
  </r>
  <r>
    <s v="35529-DEL"/>
    <x v="1"/>
    <n v="35"/>
    <s v="No"/>
    <x v="0"/>
    <n v="15"/>
    <n v="27"/>
    <s v="None"/>
    <x v="0"/>
    <s v="No"/>
    <x v="0"/>
    <s v="Fiber Optic"/>
    <x v="0"/>
    <s v="Yes"/>
    <x v="0"/>
    <s v="No"/>
    <x v="0"/>
    <s v="Yes"/>
    <s v="Yes"/>
    <s v="Yes"/>
    <x v="0"/>
    <s v="Yes"/>
    <x v="0"/>
    <n v="95.65"/>
    <n v="6744.2"/>
    <n v="0"/>
    <n v="0"/>
    <n v="3234.03"/>
    <n v="9978.23"/>
    <s v="Stayed"/>
    <x v="0"/>
    <s v="other"/>
    <n v="0"/>
    <s v="50-100"/>
    <n v="0"/>
    <x v="0"/>
    <x v="0"/>
  </r>
  <r>
    <s v="62570-BIH"/>
    <x v="1"/>
    <n v="38"/>
    <s v="Yes"/>
    <x v="9"/>
    <n v="11"/>
    <n v="28"/>
    <s v="None"/>
    <x v="1"/>
    <s v="No"/>
    <x v="0"/>
    <s v="Cable"/>
    <x v="1"/>
    <s v="Yes"/>
    <x v="1"/>
    <s v="Yes"/>
    <x v="0"/>
    <s v="Yes"/>
    <s v="Yes"/>
    <s v="Yes"/>
    <x v="2"/>
    <s v="Yes"/>
    <x v="1"/>
    <n v="65.599999999999994"/>
    <n v="4566.5"/>
    <n v="0"/>
    <n v="0"/>
    <n v="0"/>
    <n v="4566.5"/>
    <s v="Stayed"/>
    <x v="0"/>
    <s v="other"/>
    <n v="0"/>
    <s v="50-100"/>
    <n v="0"/>
    <x v="0"/>
    <x v="0"/>
  </r>
  <r>
    <s v="48040-JHA"/>
    <x v="1"/>
    <n v="36"/>
    <s v="No"/>
    <x v="14"/>
    <n v="10"/>
    <n v="9"/>
    <s v="Deal 4"/>
    <x v="0"/>
    <s v="No"/>
    <x v="1"/>
    <s v="No"/>
    <x v="0"/>
    <s v="No"/>
    <x v="0"/>
    <s v="No"/>
    <x v="1"/>
    <s v="No"/>
    <s v="No"/>
    <s v="No"/>
    <x v="2"/>
    <s v="Yes"/>
    <x v="0"/>
    <n v="20.85"/>
    <n v="435.25"/>
    <n v="1.31"/>
    <n v="0"/>
    <n v="468.09"/>
    <n v="902.03"/>
    <s v="Stayed"/>
    <x v="0"/>
    <s v="other"/>
    <n v="0"/>
    <s v="20-50"/>
    <n v="0"/>
    <x v="0"/>
    <x v="3"/>
  </r>
  <r>
    <s v="88728-UTT"/>
    <x v="1"/>
    <n v="42"/>
    <s v="No"/>
    <x v="7"/>
    <n v="12"/>
    <n v="9"/>
    <s v="None"/>
    <x v="0"/>
    <s v="No"/>
    <x v="1"/>
    <s v="No"/>
    <x v="0"/>
    <s v="No"/>
    <x v="0"/>
    <s v="No"/>
    <x v="1"/>
    <s v="No"/>
    <s v="No"/>
    <s v="No"/>
    <x v="0"/>
    <s v="No"/>
    <x v="0"/>
    <n v="21.2"/>
    <n v="52.05"/>
    <n v="0"/>
    <n v="0"/>
    <n v="36.15"/>
    <n v="88.2"/>
    <s v="Joined"/>
    <x v="0"/>
    <s v="other"/>
    <n v="0"/>
    <s v="20-50"/>
    <n v="1"/>
    <x v="0"/>
    <x v="3"/>
  </r>
  <r>
    <s v="41104-MAD"/>
    <x v="1"/>
    <n v="29"/>
    <s v="Yes"/>
    <x v="11"/>
    <n v="9"/>
    <n v="18"/>
    <s v="Deal 2"/>
    <x v="0"/>
    <s v="No"/>
    <x v="0"/>
    <s v="Fiber Optic"/>
    <x v="1"/>
    <s v="Yes"/>
    <x v="1"/>
    <s v="No"/>
    <x v="0"/>
    <s v="No"/>
    <s v="No"/>
    <s v="Yes"/>
    <x v="0"/>
    <s v="Yes"/>
    <x v="0"/>
    <n v="95.65"/>
    <n v="4664.2"/>
    <n v="0"/>
    <n v="0"/>
    <n v="1407.6"/>
    <n v="6071.8"/>
    <s v="Stayed"/>
    <x v="0"/>
    <s v="other"/>
    <n v="0"/>
    <s v="50-100"/>
    <n v="0"/>
    <x v="2"/>
    <x v="2"/>
  </r>
  <r>
    <s v="68555-WES"/>
    <x v="0"/>
    <n v="71"/>
    <s v="Yes"/>
    <x v="2"/>
    <n v="12"/>
    <n v="11"/>
    <s v="None"/>
    <x v="0"/>
    <s v="No"/>
    <x v="0"/>
    <s v="Fiber Optic"/>
    <x v="0"/>
    <s v="No"/>
    <x v="0"/>
    <s v="No"/>
    <x v="1"/>
    <s v="No"/>
    <s v="No"/>
    <s v="Yes"/>
    <x v="2"/>
    <s v="No"/>
    <x v="0"/>
    <n v="71.55"/>
    <n v="2427.35"/>
    <n v="0"/>
    <n v="0"/>
    <n v="441.32"/>
    <n v="2868.67"/>
    <s v="Stayed"/>
    <x v="0"/>
    <s v="other"/>
    <n v="0"/>
    <s v="50-100"/>
    <n v="0"/>
    <x v="1"/>
    <x v="3"/>
  </r>
  <r>
    <s v="95040-TAM"/>
    <x v="0"/>
    <n v="66"/>
    <s v="No"/>
    <x v="4"/>
    <n v="7"/>
    <n v="18"/>
    <s v="None"/>
    <x v="0"/>
    <s v="Yes"/>
    <x v="0"/>
    <s v="Fiber Optic"/>
    <x v="0"/>
    <s v="Yes"/>
    <x v="1"/>
    <s v="No"/>
    <x v="0"/>
    <s v="No"/>
    <s v="No"/>
    <s v="No"/>
    <x v="1"/>
    <s v="No"/>
    <x v="1"/>
    <n v="93.8"/>
    <n v="3019.5"/>
    <n v="0"/>
    <n v="50"/>
    <n v="65.72"/>
    <n v="3135.22"/>
    <s v="Churned"/>
    <x v="0"/>
    <s v="Don't know"/>
    <n v="1"/>
    <s v="50-100"/>
    <n v="0"/>
    <x v="1"/>
    <x v="2"/>
  </r>
  <r>
    <s v="13281-GUJ"/>
    <x v="1"/>
    <n v="25"/>
    <s v="No"/>
    <x v="6"/>
    <n v="8"/>
    <n v="2"/>
    <s v="None"/>
    <x v="0"/>
    <s v="Yes"/>
    <x v="0"/>
    <s v="Fiber Optic"/>
    <x v="1"/>
    <s v="Yes"/>
    <x v="0"/>
    <s v="Yes"/>
    <x v="0"/>
    <s v="Yes"/>
    <s v="Yes"/>
    <s v="Yes"/>
    <x v="2"/>
    <s v="Yes"/>
    <x v="0"/>
    <n v="107.7"/>
    <n v="7919.8"/>
    <n v="0"/>
    <n v="0"/>
    <n v="3019.68"/>
    <n v="10939.48"/>
    <s v="Stayed"/>
    <x v="0"/>
    <s v="other"/>
    <n v="0"/>
    <s v="&gt;100"/>
    <n v="0"/>
    <x v="2"/>
    <x v="4"/>
  </r>
  <r>
    <s v="61771-MAD"/>
    <x v="1"/>
    <n v="30"/>
    <s v="No"/>
    <x v="11"/>
    <n v="1"/>
    <n v="27"/>
    <s v="None"/>
    <x v="0"/>
    <s v="No"/>
    <x v="1"/>
    <s v="No"/>
    <x v="0"/>
    <s v="No"/>
    <x v="0"/>
    <s v="No"/>
    <x v="1"/>
    <s v="No"/>
    <s v="No"/>
    <s v="No"/>
    <x v="2"/>
    <s v="No"/>
    <x v="0"/>
    <n v="19.850000000000001"/>
    <n v="784.25"/>
    <n v="0"/>
    <n v="0"/>
    <n v="980.13"/>
    <n v="1764.38"/>
    <s v="Stayed"/>
    <x v="0"/>
    <s v="other"/>
    <n v="0"/>
    <s v="&lt;20"/>
    <n v="0"/>
    <x v="2"/>
    <x v="0"/>
  </r>
  <r>
    <s v="28132-HAR"/>
    <x v="1"/>
    <n v="28"/>
    <s v="No"/>
    <x v="15"/>
    <n v="5"/>
    <n v="27"/>
    <s v="None"/>
    <x v="0"/>
    <s v="No"/>
    <x v="1"/>
    <s v="No"/>
    <x v="0"/>
    <s v="No"/>
    <x v="0"/>
    <s v="No"/>
    <x v="1"/>
    <s v="No"/>
    <s v="No"/>
    <s v="No"/>
    <x v="2"/>
    <s v="No"/>
    <x v="0"/>
    <n v="19.649999999999999"/>
    <n v="1161.75"/>
    <n v="0"/>
    <n v="0"/>
    <n v="1318.8"/>
    <n v="2480.5500000000002"/>
    <s v="Stayed"/>
    <x v="0"/>
    <s v="other"/>
    <n v="0"/>
    <s v="&lt;20"/>
    <n v="0"/>
    <x v="2"/>
    <x v="0"/>
  </r>
  <r>
    <s v="21712-MAD"/>
    <x v="0"/>
    <n v="76"/>
    <s v="No"/>
    <x v="11"/>
    <n v="3"/>
    <n v="34"/>
    <s v="None"/>
    <x v="1"/>
    <s v="No"/>
    <x v="0"/>
    <s v="Cable"/>
    <x v="0"/>
    <s v="Yes"/>
    <x v="0"/>
    <s v="No"/>
    <x v="1"/>
    <s v="No"/>
    <s v="No"/>
    <s v="Yes"/>
    <x v="1"/>
    <s v="Yes"/>
    <x v="1"/>
    <n v="30.35"/>
    <n v="1359.7"/>
    <n v="0"/>
    <n v="0"/>
    <n v="0"/>
    <n v="1359.7"/>
    <s v="Churned"/>
    <x v="1"/>
    <s v="Competitor had better devices"/>
    <n v="1"/>
    <s v="20-50"/>
    <n v="0"/>
    <x v="1"/>
    <x v="0"/>
  </r>
  <r>
    <s v="73850-HAR"/>
    <x v="0"/>
    <n v="65"/>
    <s v="No"/>
    <x v="15"/>
    <n v="14"/>
    <n v="15"/>
    <s v="None"/>
    <x v="0"/>
    <s v="Yes"/>
    <x v="0"/>
    <s v="Fiber Optic"/>
    <x v="0"/>
    <s v="Yes"/>
    <x v="1"/>
    <s v="Yes"/>
    <x v="0"/>
    <s v="Yes"/>
    <s v="Yes"/>
    <s v="Yes"/>
    <x v="0"/>
    <s v="Yes"/>
    <x v="1"/>
    <n v="110.75"/>
    <n v="7053.35"/>
    <n v="0"/>
    <n v="0"/>
    <n v="2963.6"/>
    <n v="10016.950000000001"/>
    <s v="Stayed"/>
    <x v="0"/>
    <s v="other"/>
    <n v="0"/>
    <s v="&gt;100"/>
    <n v="0"/>
    <x v="1"/>
    <x v="1"/>
  </r>
  <r>
    <s v="74656-ASS"/>
    <x v="1"/>
    <n v="74"/>
    <s v="No"/>
    <x v="17"/>
    <n v="11"/>
    <n v="24"/>
    <s v="None"/>
    <x v="0"/>
    <s v="Yes"/>
    <x v="0"/>
    <s v="Fiber Optic"/>
    <x v="0"/>
    <s v="Yes"/>
    <x v="0"/>
    <s v="No"/>
    <x v="1"/>
    <s v="Yes"/>
    <s v="No"/>
    <s v="Yes"/>
    <x v="1"/>
    <s v="Yes"/>
    <x v="1"/>
    <n v="-1"/>
    <n v="2187.5500000000002"/>
    <n v="23.33"/>
    <n v="0"/>
    <n v="909"/>
    <n v="3073.22"/>
    <s v="Churned"/>
    <x v="2"/>
    <s v="Poor expertise of online support"/>
    <n v="1"/>
    <s v="&lt;20"/>
    <n v="0"/>
    <x v="1"/>
    <x v="0"/>
  </r>
  <r>
    <s v="45226-UTT"/>
    <x v="0"/>
    <n v="68"/>
    <s v="No"/>
    <x v="7"/>
    <n v="12"/>
    <n v="12"/>
    <s v="None"/>
    <x v="0"/>
    <s v="No"/>
    <x v="1"/>
    <s v="No"/>
    <x v="0"/>
    <s v="No"/>
    <x v="0"/>
    <s v="No"/>
    <x v="1"/>
    <s v="No"/>
    <s v="No"/>
    <s v="No"/>
    <x v="2"/>
    <s v="No"/>
    <x v="2"/>
    <n v="19.350000000000001"/>
    <n v="867.3"/>
    <n v="0"/>
    <n v="0"/>
    <n v="1441.86"/>
    <n v="2309.16"/>
    <s v="Stayed"/>
    <x v="0"/>
    <s v="other"/>
    <n v="0"/>
    <s v="&lt;20"/>
    <n v="0"/>
    <x v="1"/>
    <x v="1"/>
  </r>
  <r>
    <s v="21645-RAJ"/>
    <x v="1"/>
    <n v="29"/>
    <s v="Yes"/>
    <x v="8"/>
    <n v="13"/>
    <n v="31"/>
    <s v="None"/>
    <x v="0"/>
    <s v="No"/>
    <x v="0"/>
    <s v="DSL"/>
    <x v="0"/>
    <s v="No"/>
    <x v="0"/>
    <s v="No"/>
    <x v="0"/>
    <s v="No"/>
    <s v="No"/>
    <s v="Yes"/>
    <x v="1"/>
    <s v="No"/>
    <x v="0"/>
    <n v="55.95"/>
    <n v="1082.8"/>
    <n v="0"/>
    <n v="0"/>
    <n v="332.46"/>
    <n v="1415.26"/>
    <s v="Stayed"/>
    <x v="0"/>
    <s v="other"/>
    <n v="0"/>
    <s v="50-100"/>
    <n v="0"/>
    <x v="2"/>
    <x v="0"/>
  </r>
  <r>
    <s v="74542-BIH"/>
    <x v="1"/>
    <n v="42"/>
    <s v="No"/>
    <x v="9"/>
    <n v="4"/>
    <n v="7"/>
    <s v="None"/>
    <x v="0"/>
    <s v="Yes"/>
    <x v="0"/>
    <s v="Fiber Optic"/>
    <x v="0"/>
    <s v="No"/>
    <x v="0"/>
    <s v="No"/>
    <x v="1"/>
    <s v="Yes"/>
    <s v="Yes"/>
    <s v="Yes"/>
    <x v="1"/>
    <s v="Yes"/>
    <x v="1"/>
    <n v="83.3"/>
    <n v="803.3"/>
    <n v="0"/>
    <n v="0"/>
    <n v="267.3"/>
    <n v="1070.5999999999999"/>
    <s v="Churned"/>
    <x v="4"/>
    <s v="Attitude of support person"/>
    <n v="1"/>
    <s v="50-100"/>
    <n v="0"/>
    <x v="0"/>
    <x v="3"/>
  </r>
  <r>
    <s v="78945-TEL"/>
    <x v="1"/>
    <n v="35"/>
    <s v="No"/>
    <x v="5"/>
    <n v="8"/>
    <n v="27"/>
    <s v="Deal 1"/>
    <x v="0"/>
    <s v="Yes"/>
    <x v="0"/>
    <s v="DSL"/>
    <x v="1"/>
    <s v="Yes"/>
    <x v="1"/>
    <s v="No"/>
    <x v="1"/>
    <s v="Yes"/>
    <s v="Yes"/>
    <s v="Yes"/>
    <x v="0"/>
    <s v="No"/>
    <x v="0"/>
    <n v="76.75"/>
    <n v="5233.25"/>
    <n v="0"/>
    <n v="0"/>
    <n v="1379.72"/>
    <n v="6612.97"/>
    <s v="Stayed"/>
    <x v="0"/>
    <s v="other"/>
    <n v="0"/>
    <s v="50-100"/>
    <n v="0"/>
    <x v="0"/>
    <x v="0"/>
  </r>
  <r>
    <s v="83102-BIH"/>
    <x v="1"/>
    <n v="45"/>
    <s v="Yes"/>
    <x v="9"/>
    <n v="9"/>
    <n v="31"/>
    <s v="None"/>
    <x v="0"/>
    <s v="No"/>
    <x v="0"/>
    <s v="Fiber Optic"/>
    <x v="1"/>
    <s v="No"/>
    <x v="0"/>
    <s v="No"/>
    <x v="1"/>
    <s v="Yes"/>
    <s v="Yes"/>
    <s v="Yes"/>
    <x v="1"/>
    <s v="Yes"/>
    <x v="0"/>
    <n v="84.6"/>
    <n v="84.6"/>
    <n v="0"/>
    <n v="0"/>
    <n v="26.85"/>
    <n v="111.45"/>
    <s v="Churned"/>
    <x v="2"/>
    <s v="Poor expertise of phone support"/>
    <n v="1"/>
    <s v="50-100"/>
    <n v="0"/>
    <x v="0"/>
    <x v="0"/>
  </r>
  <r>
    <s v="54563-WES"/>
    <x v="1"/>
    <n v="38"/>
    <s v="Yes"/>
    <x v="2"/>
    <n v="2"/>
    <n v="14"/>
    <s v="Deal 2"/>
    <x v="0"/>
    <s v="Yes"/>
    <x v="0"/>
    <s v="Fiber Optic"/>
    <x v="0"/>
    <s v="Yes"/>
    <x v="1"/>
    <s v="No"/>
    <x v="0"/>
    <s v="Yes"/>
    <s v="Yes"/>
    <s v="No"/>
    <x v="1"/>
    <s v="Yes"/>
    <x v="1"/>
    <n v="106.4"/>
    <n v="5127.95"/>
    <n v="0"/>
    <n v="0"/>
    <n v="1690.59"/>
    <n v="6818.54"/>
    <s v="Churned"/>
    <x v="1"/>
    <s v="Competitor had better devices"/>
    <n v="1"/>
    <s v="&gt;100"/>
    <n v="0"/>
    <x v="0"/>
    <x v="1"/>
  </r>
  <r>
    <s v="91827-UTT"/>
    <x v="1"/>
    <n v="31"/>
    <s v="Yes"/>
    <x v="7"/>
    <n v="1"/>
    <n v="6"/>
    <s v="None"/>
    <x v="0"/>
    <s v="No"/>
    <x v="1"/>
    <s v="No"/>
    <x v="0"/>
    <s v="No"/>
    <x v="0"/>
    <s v="No"/>
    <x v="1"/>
    <s v="No"/>
    <s v="No"/>
    <s v="No"/>
    <x v="1"/>
    <s v="No"/>
    <x v="2"/>
    <n v="20.45"/>
    <n v="255.35"/>
    <n v="0"/>
    <n v="0"/>
    <n v="493.32"/>
    <n v="748.67"/>
    <s v="Stayed"/>
    <x v="0"/>
    <s v="other"/>
    <n v="0"/>
    <s v="20-50"/>
    <n v="0"/>
    <x v="2"/>
    <x v="3"/>
  </r>
  <r>
    <s v="79433-KAR"/>
    <x v="1"/>
    <n v="51"/>
    <s v="No"/>
    <x v="3"/>
    <n v="13"/>
    <n v="23"/>
    <s v="Deal 5"/>
    <x v="0"/>
    <s v="No"/>
    <x v="0"/>
    <s v="Fiber Optic"/>
    <x v="0"/>
    <s v="No"/>
    <x v="0"/>
    <s v="No"/>
    <x v="0"/>
    <s v="No"/>
    <s v="No"/>
    <s v="Yes"/>
    <x v="1"/>
    <s v="Yes"/>
    <x v="2"/>
    <n v="79.650000000000006"/>
    <n v="152.69999999999999"/>
    <n v="0"/>
    <n v="0"/>
    <n v="58.08"/>
    <n v="210.78"/>
    <s v="Churned"/>
    <x v="3"/>
    <s v="Lack of affordable download/upload speed"/>
    <n v="1"/>
    <s v="50-100"/>
    <n v="0"/>
    <x v="1"/>
    <x v="2"/>
  </r>
  <r>
    <s v="47060-TAM"/>
    <x v="1"/>
    <n v="30"/>
    <s v="No"/>
    <x v="4"/>
    <n v="13"/>
    <n v="2"/>
    <s v="Deal 4"/>
    <x v="0"/>
    <s v="No"/>
    <x v="1"/>
    <s v="No"/>
    <x v="0"/>
    <s v="No"/>
    <x v="0"/>
    <s v="No"/>
    <x v="1"/>
    <s v="No"/>
    <s v="No"/>
    <s v="No"/>
    <x v="1"/>
    <s v="Yes"/>
    <x v="0"/>
    <n v="19.45"/>
    <n v="340.85"/>
    <n v="0"/>
    <n v="0"/>
    <n v="597.6"/>
    <n v="938.45"/>
    <s v="Stayed"/>
    <x v="0"/>
    <s v="other"/>
    <n v="0"/>
    <s v="&lt;20"/>
    <n v="0"/>
    <x v="2"/>
    <x v="4"/>
  </r>
  <r>
    <s v="39778-BIH"/>
    <x v="1"/>
    <n v="39"/>
    <s v="No"/>
    <x v="9"/>
    <n v="10"/>
    <n v="11"/>
    <s v="Deal 5"/>
    <x v="0"/>
    <s v="No"/>
    <x v="0"/>
    <s v="Fiber Optic"/>
    <x v="0"/>
    <s v="No"/>
    <x v="0"/>
    <s v="No"/>
    <x v="1"/>
    <s v="Yes"/>
    <s v="Yes"/>
    <s v="Yes"/>
    <x v="1"/>
    <s v="No"/>
    <x v="1"/>
    <n v="78.650000000000006"/>
    <n v="78.650000000000006"/>
    <n v="0"/>
    <n v="0"/>
    <n v="46.09"/>
    <n v="124.74"/>
    <s v="Churned"/>
    <x v="1"/>
    <s v="Competitor had better devices"/>
    <n v="1"/>
    <s v="50-100"/>
    <n v="0"/>
    <x v="0"/>
    <x v="3"/>
  </r>
  <r>
    <s v="94258-ASS"/>
    <x v="1"/>
    <n v="27"/>
    <s v="No"/>
    <x v="17"/>
    <n v="5"/>
    <n v="33"/>
    <s v="Deal 2"/>
    <x v="0"/>
    <s v="Yes"/>
    <x v="0"/>
    <s v="Fiber Optic"/>
    <x v="1"/>
    <s v="Yes"/>
    <x v="0"/>
    <s v="No"/>
    <x v="0"/>
    <s v="No"/>
    <s v="Yes"/>
    <s v="Yes"/>
    <x v="0"/>
    <s v="Yes"/>
    <x v="1"/>
    <n v="94.8"/>
    <n v="4837.6000000000004"/>
    <n v="0"/>
    <n v="0"/>
    <n v="2283.27"/>
    <n v="7120.87"/>
    <s v="Churned"/>
    <x v="1"/>
    <s v="Competitor made better offer"/>
    <n v="1"/>
    <s v="50-100"/>
    <n v="0"/>
    <x v="2"/>
    <x v="0"/>
  </r>
  <r>
    <s v="35094-GUJ"/>
    <x v="0"/>
    <n v="21"/>
    <s v="Yes"/>
    <x v="6"/>
    <n v="1"/>
    <n v="5"/>
    <s v="Deal 2"/>
    <x v="0"/>
    <s v="Yes"/>
    <x v="1"/>
    <s v="No"/>
    <x v="0"/>
    <s v="No"/>
    <x v="0"/>
    <s v="No"/>
    <x v="1"/>
    <s v="No"/>
    <s v="No"/>
    <s v="No"/>
    <x v="2"/>
    <s v="No"/>
    <x v="0"/>
    <n v="25.25"/>
    <n v="1573.05"/>
    <n v="0"/>
    <n v="0"/>
    <n v="1543.5"/>
    <n v="3116.55"/>
    <s v="Stayed"/>
    <x v="0"/>
    <s v="other"/>
    <n v="0"/>
    <s v="20-50"/>
    <n v="0"/>
    <x v="2"/>
    <x v="4"/>
  </r>
  <r>
    <s v="39867-RAJ"/>
    <x v="1"/>
    <n v="41"/>
    <s v="No"/>
    <x v="8"/>
    <n v="1"/>
    <n v="1"/>
    <s v="None"/>
    <x v="0"/>
    <s v="No"/>
    <x v="0"/>
    <s v="Fiber Optic"/>
    <x v="1"/>
    <s v="Yes"/>
    <x v="1"/>
    <s v="No"/>
    <x v="1"/>
    <s v="Yes"/>
    <s v="Yes"/>
    <s v="No"/>
    <x v="0"/>
    <s v="No"/>
    <x v="0"/>
    <n v="94.8"/>
    <n v="3131.55"/>
    <n v="0"/>
    <n v="40"/>
    <n v="1387.84"/>
    <n v="4559.3900000000003"/>
    <s v="Stayed"/>
    <x v="0"/>
    <s v="other"/>
    <n v="0"/>
    <s v="50-100"/>
    <n v="0"/>
    <x v="0"/>
    <x v="4"/>
  </r>
  <r>
    <s v="78104-TAM"/>
    <x v="1"/>
    <n v="44"/>
    <s v="Yes"/>
    <x v="4"/>
    <n v="1"/>
    <n v="20"/>
    <s v="Deal 3"/>
    <x v="0"/>
    <s v="Yes"/>
    <x v="0"/>
    <s v="Fiber Optic"/>
    <x v="0"/>
    <s v="No"/>
    <x v="1"/>
    <s v="No"/>
    <x v="0"/>
    <s v="Yes"/>
    <s v="Yes"/>
    <s v="Yes"/>
    <x v="1"/>
    <s v="Yes"/>
    <x v="0"/>
    <n v="98.6"/>
    <n v="2933.2"/>
    <n v="0"/>
    <n v="0"/>
    <n v="804.75"/>
    <n v="3737.95"/>
    <s v="Churned"/>
    <x v="1"/>
    <s v="Competitor had better devices"/>
    <n v="1"/>
    <s v="50-100"/>
    <n v="0"/>
    <x v="0"/>
    <x v="2"/>
  </r>
  <r>
    <s v="28782-PUN"/>
    <x v="0"/>
    <n v="58"/>
    <s v="Yes"/>
    <x v="13"/>
    <n v="8"/>
    <n v="7"/>
    <s v="Deal 5"/>
    <x v="0"/>
    <s v="No"/>
    <x v="0"/>
    <s v="DSL"/>
    <x v="0"/>
    <s v="No"/>
    <x v="0"/>
    <s v="No"/>
    <x v="1"/>
    <s v="No"/>
    <s v="No"/>
    <s v="Yes"/>
    <x v="1"/>
    <s v="Yes"/>
    <x v="2"/>
    <n v="44.95"/>
    <n v="44.95"/>
    <n v="0"/>
    <n v="0"/>
    <n v="13.63"/>
    <n v="58.58"/>
    <s v="Joined"/>
    <x v="0"/>
    <s v="other"/>
    <n v="0"/>
    <s v="20-50"/>
    <n v="1"/>
    <x v="1"/>
    <x v="3"/>
  </r>
  <r>
    <s v="97375-UTT"/>
    <x v="1"/>
    <n v="40"/>
    <s v="Yes"/>
    <x v="7"/>
    <n v="11"/>
    <n v="11"/>
    <s v="Deal 2"/>
    <x v="0"/>
    <s v="No"/>
    <x v="0"/>
    <s v="Fiber Optic"/>
    <x v="1"/>
    <s v="Yes"/>
    <x v="1"/>
    <s v="No"/>
    <x v="0"/>
    <s v="Yes"/>
    <s v="Yes"/>
    <s v="Yes"/>
    <x v="0"/>
    <s v="Yes"/>
    <x v="1"/>
    <n v="104.45"/>
    <n v="4162.05"/>
    <n v="0"/>
    <n v="0"/>
    <n v="403.85"/>
    <n v="4565.8999999999996"/>
    <s v="Stayed"/>
    <x v="0"/>
    <s v="other"/>
    <n v="0"/>
    <s v="&gt;100"/>
    <n v="0"/>
    <x v="0"/>
    <x v="3"/>
  </r>
  <r>
    <s v="11770-PUN"/>
    <x v="0"/>
    <n v="38"/>
    <s v="Yes"/>
    <x v="13"/>
    <n v="2"/>
    <n v="4"/>
    <s v="None"/>
    <x v="0"/>
    <s v="No"/>
    <x v="1"/>
    <s v="No"/>
    <x v="0"/>
    <s v="No"/>
    <x v="0"/>
    <s v="No"/>
    <x v="1"/>
    <s v="No"/>
    <s v="No"/>
    <s v="No"/>
    <x v="2"/>
    <s v="No"/>
    <x v="0"/>
    <n v="20.149999999999999"/>
    <n v="970.85"/>
    <n v="0"/>
    <n v="0"/>
    <n v="947.5"/>
    <n v="1918.35"/>
    <s v="Stayed"/>
    <x v="0"/>
    <s v="other"/>
    <n v="0"/>
    <s v="20-50"/>
    <n v="0"/>
    <x v="0"/>
    <x v="4"/>
  </r>
  <r>
    <s v="95557-AND"/>
    <x v="0"/>
    <n v="28"/>
    <s v="Yes"/>
    <x v="10"/>
    <n v="0"/>
    <n v="23"/>
    <s v="None"/>
    <x v="0"/>
    <s v="Yes"/>
    <x v="1"/>
    <s v="No"/>
    <x v="0"/>
    <s v="No"/>
    <x v="0"/>
    <s v="No"/>
    <x v="1"/>
    <s v="No"/>
    <s v="No"/>
    <s v="No"/>
    <x v="0"/>
    <s v="No"/>
    <x v="1"/>
    <n v="24.3"/>
    <n v="1261.7"/>
    <n v="0"/>
    <n v="0"/>
    <n v="1187.76"/>
    <n v="2449.46"/>
    <s v="Stayed"/>
    <x v="0"/>
    <s v="other"/>
    <n v="0"/>
    <s v="20-50"/>
    <n v="0"/>
    <x v="2"/>
    <x v="2"/>
  </r>
  <r>
    <s v="35416-UTT"/>
    <x v="1"/>
    <n v="37"/>
    <s v="Yes"/>
    <x v="18"/>
    <n v="8"/>
    <n v="23"/>
    <s v="Deal 2"/>
    <x v="0"/>
    <s v="No"/>
    <x v="0"/>
    <s v="Fiber Optic"/>
    <x v="0"/>
    <s v="Yes"/>
    <x v="0"/>
    <s v="No"/>
    <x v="0"/>
    <s v="Yes"/>
    <s v="Yes"/>
    <s v="Yes"/>
    <x v="0"/>
    <s v="Yes"/>
    <x v="1"/>
    <n v="95"/>
    <n v="5535.8"/>
    <n v="0"/>
    <n v="0"/>
    <n v="2404.2600000000002"/>
    <n v="7940.06"/>
    <s v="Stayed"/>
    <x v="0"/>
    <s v="other"/>
    <n v="0"/>
    <s v="50-100"/>
    <n v="0"/>
    <x v="0"/>
    <x v="2"/>
  </r>
  <r>
    <s v="49265-BIH"/>
    <x v="1"/>
    <n v="18"/>
    <s v="Yes"/>
    <x v="9"/>
    <n v="4"/>
    <n v="4"/>
    <s v="Deal 5"/>
    <x v="0"/>
    <s v="No"/>
    <x v="0"/>
    <s v="Cable"/>
    <x v="1"/>
    <s v="No"/>
    <x v="1"/>
    <s v="No"/>
    <x v="1"/>
    <s v="No"/>
    <s v="Yes"/>
    <s v="Yes"/>
    <x v="1"/>
    <s v="No"/>
    <x v="0"/>
    <n v="55.9"/>
    <n v="157.55000000000001"/>
    <n v="0"/>
    <n v="0"/>
    <n v="99.84"/>
    <n v="257.39"/>
    <s v="Joined"/>
    <x v="0"/>
    <s v="other"/>
    <n v="0"/>
    <s v="50-100"/>
    <n v="1"/>
    <x v="3"/>
    <x v="4"/>
  </r>
  <r>
    <s v="55601-MAD"/>
    <x v="0"/>
    <n v="30"/>
    <s v="Yes"/>
    <x v="11"/>
    <n v="7"/>
    <n v="11"/>
    <s v="Deal 4"/>
    <x v="0"/>
    <s v="No"/>
    <x v="1"/>
    <s v="No"/>
    <x v="0"/>
    <s v="No"/>
    <x v="0"/>
    <s v="No"/>
    <x v="1"/>
    <s v="No"/>
    <s v="No"/>
    <s v="No"/>
    <x v="1"/>
    <s v="Yes"/>
    <x v="1"/>
    <n v="20.55"/>
    <n v="469.85"/>
    <n v="0"/>
    <n v="0"/>
    <n v="967.34"/>
    <n v="1437.19"/>
    <s v="Stayed"/>
    <x v="0"/>
    <s v="other"/>
    <n v="0"/>
    <s v="20-50"/>
    <n v="0"/>
    <x v="2"/>
    <x v="3"/>
  </r>
  <r>
    <s v="15454-TAM"/>
    <x v="1"/>
    <n v="52"/>
    <s v="Yes"/>
    <x v="4"/>
    <n v="15"/>
    <n v="3"/>
    <s v="None"/>
    <x v="0"/>
    <s v="Yes"/>
    <x v="1"/>
    <s v="No"/>
    <x v="0"/>
    <s v="No"/>
    <x v="0"/>
    <s v="No"/>
    <x v="1"/>
    <s v="No"/>
    <s v="No"/>
    <s v="No"/>
    <x v="2"/>
    <s v="No"/>
    <x v="0"/>
    <n v="25.1"/>
    <n v="930.95"/>
    <n v="0"/>
    <n v="0"/>
    <n v="1252.44"/>
    <n v="2183.39"/>
    <s v="Stayed"/>
    <x v="0"/>
    <s v="other"/>
    <n v="0"/>
    <s v="20-50"/>
    <n v="0"/>
    <x v="1"/>
    <x v="4"/>
  </r>
  <r>
    <s v="46605-KAR"/>
    <x v="1"/>
    <n v="54"/>
    <s v="No"/>
    <x v="3"/>
    <n v="0"/>
    <n v="13"/>
    <s v="None"/>
    <x v="0"/>
    <s v="No"/>
    <x v="1"/>
    <s v="No"/>
    <x v="0"/>
    <s v="No"/>
    <x v="0"/>
    <s v="No"/>
    <x v="1"/>
    <s v="No"/>
    <s v="No"/>
    <s v="No"/>
    <x v="0"/>
    <s v="No"/>
    <x v="1"/>
    <n v="20.75"/>
    <n v="452.35"/>
    <n v="0"/>
    <n v="0"/>
    <n v="997.7"/>
    <n v="1450.05"/>
    <s v="Stayed"/>
    <x v="0"/>
    <s v="other"/>
    <n v="0"/>
    <s v="20-50"/>
    <n v="0"/>
    <x v="1"/>
    <x v="1"/>
  </r>
  <r>
    <s v="18782-KAR"/>
    <x v="0"/>
    <n v="30"/>
    <s v="Yes"/>
    <x v="3"/>
    <n v="15"/>
    <n v="23"/>
    <s v="None"/>
    <x v="0"/>
    <s v="No"/>
    <x v="1"/>
    <s v="No"/>
    <x v="0"/>
    <s v="No"/>
    <x v="0"/>
    <s v="No"/>
    <x v="1"/>
    <s v="No"/>
    <s v="No"/>
    <s v="No"/>
    <x v="2"/>
    <s v="No"/>
    <x v="1"/>
    <n v="19.45"/>
    <n v="1303.5"/>
    <n v="14.49"/>
    <n v="0"/>
    <n v="1646.4"/>
    <n v="2935.41"/>
    <s v="Stayed"/>
    <x v="0"/>
    <s v="other"/>
    <n v="0"/>
    <s v="&lt;20"/>
    <n v="0"/>
    <x v="2"/>
    <x v="2"/>
  </r>
  <r>
    <s v="94766-GUJ"/>
    <x v="1"/>
    <n v="27"/>
    <s v="Yes"/>
    <x v="6"/>
    <n v="4"/>
    <n v="11"/>
    <s v="Deal 4"/>
    <x v="0"/>
    <s v="No"/>
    <x v="0"/>
    <s v="DSL"/>
    <x v="0"/>
    <s v="Yes"/>
    <x v="0"/>
    <s v="No"/>
    <x v="1"/>
    <s v="No"/>
    <s v="No"/>
    <s v="No"/>
    <x v="1"/>
    <s v="No"/>
    <x v="1"/>
    <n v="50.45"/>
    <n v="765.45"/>
    <n v="0"/>
    <n v="140"/>
    <n v="549.08000000000004"/>
    <n v="1454.53"/>
    <s v="Stayed"/>
    <x v="0"/>
    <s v="other"/>
    <n v="0"/>
    <s v="50-100"/>
    <n v="0"/>
    <x v="2"/>
    <x v="3"/>
  </r>
  <r>
    <s v="76384-ODI"/>
    <x v="1"/>
    <n v="29"/>
    <s v="Yes"/>
    <x v="19"/>
    <n v="4"/>
    <n v="23"/>
    <s v="Deal 4"/>
    <x v="0"/>
    <s v="No"/>
    <x v="1"/>
    <s v="No"/>
    <x v="0"/>
    <s v="No"/>
    <x v="0"/>
    <s v="No"/>
    <x v="1"/>
    <s v="No"/>
    <s v="No"/>
    <s v="No"/>
    <x v="0"/>
    <s v="No"/>
    <x v="0"/>
    <n v="19.649999999999999"/>
    <n v="411.25"/>
    <n v="0"/>
    <n v="0"/>
    <n v="25.56"/>
    <n v="436.81"/>
    <s v="Stayed"/>
    <x v="0"/>
    <s v="other"/>
    <n v="0"/>
    <s v="&lt;20"/>
    <n v="0"/>
    <x v="2"/>
    <x v="2"/>
  </r>
  <r>
    <s v="57297-KAR"/>
    <x v="1"/>
    <n v="41"/>
    <s v="No"/>
    <x v="3"/>
    <n v="2"/>
    <n v="13"/>
    <s v="Deal 4"/>
    <x v="0"/>
    <s v="Yes"/>
    <x v="0"/>
    <s v="DSL"/>
    <x v="0"/>
    <s v="No"/>
    <x v="0"/>
    <s v="Yes"/>
    <x v="0"/>
    <s v="Yes"/>
    <s v="Yes"/>
    <s v="Yes"/>
    <x v="0"/>
    <s v="Yes"/>
    <x v="0"/>
    <n v="73.75"/>
    <n v="1756.6"/>
    <n v="0"/>
    <n v="0"/>
    <n v="805.69"/>
    <n v="2562.29"/>
    <s v="Stayed"/>
    <x v="0"/>
    <s v="other"/>
    <n v="0"/>
    <s v="50-100"/>
    <n v="0"/>
    <x v="0"/>
    <x v="1"/>
  </r>
  <r>
    <s v="39161-JAM"/>
    <x v="1"/>
    <n v="72"/>
    <s v="No"/>
    <x v="16"/>
    <n v="5"/>
    <n v="9"/>
    <s v="Deal 5"/>
    <x v="0"/>
    <s v="Yes"/>
    <x v="0"/>
    <s v="Fiber Optic"/>
    <x v="0"/>
    <s v="No"/>
    <x v="0"/>
    <s v="No"/>
    <x v="1"/>
    <s v="Yes"/>
    <s v="No"/>
    <s v="Yes"/>
    <x v="1"/>
    <s v="Yes"/>
    <x v="1"/>
    <n v="84.55"/>
    <n v="646.85"/>
    <n v="0"/>
    <n v="0"/>
    <n v="150.01"/>
    <n v="796.86"/>
    <s v="Churned"/>
    <x v="1"/>
    <s v="Competitor made better offer"/>
    <n v="1"/>
    <s v="50-100"/>
    <n v="0"/>
    <x v="1"/>
    <x v="3"/>
  </r>
  <r>
    <s v="84770-UTT"/>
    <x v="1"/>
    <n v="38"/>
    <s v="Yes"/>
    <x v="7"/>
    <n v="2"/>
    <n v="21"/>
    <s v="None"/>
    <x v="0"/>
    <s v="No"/>
    <x v="1"/>
    <s v="No"/>
    <x v="0"/>
    <s v="No"/>
    <x v="0"/>
    <s v="No"/>
    <x v="1"/>
    <s v="No"/>
    <s v="No"/>
    <s v="No"/>
    <x v="1"/>
    <s v="No"/>
    <x v="2"/>
    <n v="20.149999999999999"/>
    <n v="20.149999999999999"/>
    <n v="0"/>
    <n v="0"/>
    <n v="27.59"/>
    <n v="47.74"/>
    <s v="Joined"/>
    <x v="0"/>
    <s v="other"/>
    <n v="0"/>
    <s v="20-50"/>
    <n v="1"/>
    <x v="0"/>
    <x v="2"/>
  </r>
  <r>
    <s v="88685-WES"/>
    <x v="1"/>
    <n v="30"/>
    <s v="No"/>
    <x v="2"/>
    <n v="5"/>
    <n v="6"/>
    <s v="None"/>
    <x v="0"/>
    <s v="Yes"/>
    <x v="0"/>
    <s v="Fiber Optic"/>
    <x v="1"/>
    <s v="Yes"/>
    <x v="1"/>
    <s v="Yes"/>
    <x v="0"/>
    <s v="Yes"/>
    <s v="Yes"/>
    <s v="No"/>
    <x v="2"/>
    <s v="Yes"/>
    <x v="1"/>
    <n v="116.1"/>
    <n v="8310.5499999999993"/>
    <n v="0"/>
    <n v="130"/>
    <n v="2401.9299999999998"/>
    <n v="10842.48"/>
    <s v="Stayed"/>
    <x v="0"/>
    <s v="other"/>
    <n v="0"/>
    <s v="&gt;100"/>
    <n v="0"/>
    <x v="2"/>
    <x v="3"/>
  </r>
  <r>
    <s v="61811-KER"/>
    <x v="1"/>
    <n v="35"/>
    <s v="Yes"/>
    <x v="20"/>
    <n v="7"/>
    <n v="31"/>
    <s v="None"/>
    <x v="0"/>
    <s v="No"/>
    <x v="0"/>
    <s v="DSL"/>
    <x v="0"/>
    <s v="Yes"/>
    <x v="0"/>
    <s v="Yes"/>
    <x v="1"/>
    <s v="No"/>
    <s v="No"/>
    <s v="Yes"/>
    <x v="1"/>
    <s v="No"/>
    <x v="0"/>
    <n v="56.5"/>
    <n v="235.1"/>
    <n v="0"/>
    <n v="0"/>
    <n v="170.84"/>
    <n v="405.94"/>
    <s v="Churned"/>
    <x v="2"/>
    <s v="Lack of self-service on Website"/>
    <n v="1"/>
    <s v="50-100"/>
    <n v="0"/>
    <x v="0"/>
    <x v="0"/>
  </r>
  <r>
    <s v="63064-WES"/>
    <x v="1"/>
    <n v="70"/>
    <s v="No"/>
    <x v="2"/>
    <n v="1"/>
    <n v="34"/>
    <s v="None"/>
    <x v="0"/>
    <s v="Yes"/>
    <x v="0"/>
    <s v="Fiber Optic"/>
    <x v="0"/>
    <s v="No"/>
    <x v="1"/>
    <s v="Yes"/>
    <x v="0"/>
    <s v="Yes"/>
    <s v="Yes"/>
    <s v="Yes"/>
    <x v="0"/>
    <s v="No"/>
    <x v="1"/>
    <n v="102.1"/>
    <n v="6688.1"/>
    <n v="0"/>
    <n v="0"/>
    <n v="644.48"/>
    <n v="7332.58"/>
    <s v="Stayed"/>
    <x v="0"/>
    <s v="other"/>
    <n v="0"/>
    <s v="&gt;100"/>
    <n v="0"/>
    <x v="1"/>
    <x v="0"/>
  </r>
  <r>
    <s v="91215-JAM"/>
    <x v="1"/>
    <n v="56"/>
    <s v="No"/>
    <x v="16"/>
    <n v="15"/>
    <n v="16"/>
    <s v="None"/>
    <x v="0"/>
    <s v="No"/>
    <x v="0"/>
    <s v="DSL"/>
    <x v="0"/>
    <s v="No"/>
    <x v="1"/>
    <s v="No"/>
    <x v="1"/>
    <s v="Yes"/>
    <s v="Yes"/>
    <s v="Yes"/>
    <x v="1"/>
    <s v="Yes"/>
    <x v="1"/>
    <n v="62.1"/>
    <n v="2096.1"/>
    <n v="0"/>
    <n v="0"/>
    <n v="75.25"/>
    <n v="2171.35"/>
    <s v="Stayed"/>
    <x v="0"/>
    <s v="other"/>
    <n v="0"/>
    <s v="50-100"/>
    <n v="0"/>
    <x v="1"/>
    <x v="1"/>
  </r>
  <r>
    <s v="63813-ODI"/>
    <x v="0"/>
    <n v="59"/>
    <s v="No"/>
    <x v="19"/>
    <n v="2"/>
    <n v="19"/>
    <s v="Deal 4"/>
    <x v="0"/>
    <s v="Yes"/>
    <x v="0"/>
    <s v="Fiber Optic"/>
    <x v="0"/>
    <s v="No"/>
    <x v="1"/>
    <s v="No"/>
    <x v="1"/>
    <s v="No"/>
    <s v="No"/>
    <s v="Yes"/>
    <x v="1"/>
    <s v="Yes"/>
    <x v="2"/>
    <n v="78"/>
    <n v="851.8"/>
    <n v="0"/>
    <n v="0"/>
    <n v="518.32000000000005"/>
    <n v="1370.12"/>
    <s v="Stayed"/>
    <x v="0"/>
    <s v="other"/>
    <n v="0"/>
    <s v="50-100"/>
    <n v="0"/>
    <x v="1"/>
    <x v="2"/>
  </r>
  <r>
    <s v="91773-DEL"/>
    <x v="0"/>
    <n v="28"/>
    <s v="No"/>
    <x v="0"/>
    <n v="1"/>
    <n v="11"/>
    <s v="Deal 3"/>
    <x v="0"/>
    <s v="Yes"/>
    <x v="0"/>
    <s v="Fiber Optic"/>
    <x v="0"/>
    <s v="No"/>
    <x v="1"/>
    <s v="No"/>
    <x v="0"/>
    <s v="Yes"/>
    <s v="Yes"/>
    <s v="No"/>
    <x v="0"/>
    <s v="Yes"/>
    <x v="1"/>
    <n v="100.5"/>
    <n v="2673.45"/>
    <n v="0"/>
    <n v="70"/>
    <n v="239.22"/>
    <n v="2982.67"/>
    <s v="Stayed"/>
    <x v="0"/>
    <s v="other"/>
    <n v="0"/>
    <s v="&gt;100"/>
    <n v="0"/>
    <x v="2"/>
    <x v="3"/>
  </r>
  <r>
    <s v="54563-JAM"/>
    <x v="0"/>
    <n v="32"/>
    <s v="Yes"/>
    <x v="16"/>
    <n v="11"/>
    <n v="15"/>
    <s v="None"/>
    <x v="0"/>
    <s v="Yes"/>
    <x v="0"/>
    <s v="Fiber Optic"/>
    <x v="0"/>
    <s v="Yes"/>
    <x v="0"/>
    <s v="Yes"/>
    <x v="0"/>
    <s v="Yes"/>
    <s v="Yes"/>
    <s v="Yes"/>
    <x v="2"/>
    <s v="Yes"/>
    <x v="1"/>
    <n v="105.25"/>
    <n v="6823.4"/>
    <n v="23.67"/>
    <n v="0"/>
    <n v="2571.52"/>
    <n v="9371.25"/>
    <s v="Stayed"/>
    <x v="0"/>
    <s v="other"/>
    <n v="0"/>
    <s v="&gt;100"/>
    <n v="0"/>
    <x v="2"/>
    <x v="1"/>
  </r>
  <r>
    <s v="93440-AND"/>
    <x v="1"/>
    <n v="63"/>
    <s v="No"/>
    <x v="10"/>
    <n v="7"/>
    <n v="23"/>
    <s v="Deal 1"/>
    <x v="0"/>
    <s v="Yes"/>
    <x v="0"/>
    <s v="Fiber Optic"/>
    <x v="1"/>
    <s v="Yes"/>
    <x v="1"/>
    <s v="Yes"/>
    <x v="0"/>
    <s v="Yes"/>
    <s v="Yes"/>
    <s v="Yes"/>
    <x v="2"/>
    <s v="Yes"/>
    <x v="1"/>
    <n v="118.65"/>
    <n v="8477.6"/>
    <n v="0"/>
    <n v="0"/>
    <n v="1270.9000000000001"/>
    <n v="9748.5"/>
    <s v="Stayed"/>
    <x v="0"/>
    <s v="other"/>
    <n v="0"/>
    <s v="&gt;100"/>
    <n v="0"/>
    <x v="1"/>
    <x v="2"/>
  </r>
  <r>
    <s v="75058-TEL"/>
    <x v="1"/>
    <n v="59"/>
    <s v="No"/>
    <x v="5"/>
    <n v="6"/>
    <n v="14"/>
    <s v="None"/>
    <x v="0"/>
    <s v="No"/>
    <x v="0"/>
    <s v="DSL"/>
    <x v="0"/>
    <s v="No"/>
    <x v="1"/>
    <s v="Yes"/>
    <x v="0"/>
    <s v="Yes"/>
    <s v="Yes"/>
    <s v="Yes"/>
    <x v="0"/>
    <s v="No"/>
    <x v="0"/>
    <n v="74.099999999999994"/>
    <n v="74.099999999999994"/>
    <n v="0"/>
    <n v="0"/>
    <n v="36.049999999999997"/>
    <n v="110.15"/>
    <s v="Joined"/>
    <x v="0"/>
    <s v="other"/>
    <n v="0"/>
    <s v="50-100"/>
    <n v="1"/>
    <x v="1"/>
    <x v="1"/>
  </r>
  <r>
    <s v="26030-BIH"/>
    <x v="1"/>
    <n v="81"/>
    <s v="No"/>
    <x v="9"/>
    <n v="9"/>
    <n v="21"/>
    <s v="Deal 3"/>
    <x v="0"/>
    <s v="Yes"/>
    <x v="0"/>
    <s v="Fiber Optic"/>
    <x v="0"/>
    <s v="Yes"/>
    <x v="0"/>
    <s v="No"/>
    <x v="1"/>
    <s v="No"/>
    <s v="No"/>
    <s v="Yes"/>
    <x v="1"/>
    <s v="Yes"/>
    <x v="0"/>
    <n v="79.599999999999994"/>
    <n v="2718.3"/>
    <n v="0"/>
    <n v="0"/>
    <n v="878.56"/>
    <n v="3596.86"/>
    <s v="Churned"/>
    <x v="2"/>
    <s v="Product dissatisfaction"/>
    <n v="1"/>
    <s v="50-100"/>
    <n v="0"/>
    <x v="1"/>
    <x v="2"/>
  </r>
  <r>
    <s v="91540-GUJ"/>
    <x v="1"/>
    <n v="44"/>
    <s v="Yes"/>
    <x v="6"/>
    <n v="13"/>
    <n v="21"/>
    <s v="Deal 1"/>
    <x v="0"/>
    <s v="Yes"/>
    <x v="0"/>
    <s v="Cable"/>
    <x v="1"/>
    <s v="Yes"/>
    <x v="0"/>
    <s v="Yes"/>
    <x v="1"/>
    <s v="No"/>
    <s v="No"/>
    <s v="Yes"/>
    <x v="2"/>
    <s v="Yes"/>
    <x v="0"/>
    <n v="66.900000000000006"/>
    <n v="4577.8999999999996"/>
    <n v="0"/>
    <n v="0"/>
    <n v="959.79"/>
    <n v="5537.69"/>
    <s v="Stayed"/>
    <x v="0"/>
    <s v="other"/>
    <n v="0"/>
    <s v="50-100"/>
    <n v="0"/>
    <x v="0"/>
    <x v="2"/>
  </r>
  <r>
    <s v="67551-PUN"/>
    <x v="1"/>
    <n v="61"/>
    <s v="No"/>
    <x v="13"/>
    <n v="6"/>
    <n v="5"/>
    <s v="Deal 5"/>
    <x v="0"/>
    <s v="No"/>
    <x v="0"/>
    <s v="Fiber Optic"/>
    <x v="0"/>
    <s v="No"/>
    <x v="0"/>
    <s v="No"/>
    <x v="1"/>
    <s v="No"/>
    <s v="No"/>
    <s v="Yes"/>
    <x v="1"/>
    <s v="No"/>
    <x v="1"/>
    <n v="69.05"/>
    <n v="651.5"/>
    <n v="0"/>
    <n v="0"/>
    <n v="268.83"/>
    <n v="920.33"/>
    <s v="Stayed"/>
    <x v="0"/>
    <s v="other"/>
    <n v="0"/>
    <s v="50-100"/>
    <n v="0"/>
    <x v="1"/>
    <x v="4"/>
  </r>
  <r>
    <s v="81169-TEL"/>
    <x v="1"/>
    <n v="62"/>
    <s v="Yes"/>
    <x v="5"/>
    <n v="4"/>
    <n v="2"/>
    <s v="None"/>
    <x v="0"/>
    <s v="No"/>
    <x v="1"/>
    <s v="No"/>
    <x v="0"/>
    <s v="No"/>
    <x v="0"/>
    <s v="No"/>
    <x v="1"/>
    <s v="No"/>
    <s v="No"/>
    <s v="No"/>
    <x v="1"/>
    <s v="No"/>
    <x v="1"/>
    <n v="18.850000000000001"/>
    <n v="18.850000000000001"/>
    <n v="0"/>
    <n v="0"/>
    <n v="7.8"/>
    <n v="26.65"/>
    <s v="Joined"/>
    <x v="0"/>
    <s v="other"/>
    <n v="0"/>
    <s v="&lt;20"/>
    <n v="1"/>
    <x v="1"/>
    <x v="4"/>
  </r>
  <r>
    <s v="76820-ASS"/>
    <x v="0"/>
    <n v="43"/>
    <s v="No"/>
    <x v="17"/>
    <n v="12"/>
    <n v="18"/>
    <s v="Deal 5"/>
    <x v="1"/>
    <s v="No"/>
    <x v="0"/>
    <s v="DSL"/>
    <x v="0"/>
    <s v="No"/>
    <x v="1"/>
    <s v="No"/>
    <x v="0"/>
    <s v="Yes"/>
    <s v="Yes"/>
    <s v="Yes"/>
    <x v="1"/>
    <s v="Yes"/>
    <x v="1"/>
    <n v="50.35"/>
    <n v="50.35"/>
    <n v="0"/>
    <n v="0"/>
    <n v="0"/>
    <n v="50.35"/>
    <s v="Churned"/>
    <x v="1"/>
    <s v="Competitor offered more data"/>
    <n v="1"/>
    <s v="50-100"/>
    <n v="0"/>
    <x v="0"/>
    <x v="2"/>
  </r>
  <r>
    <s v="66176-CHH"/>
    <x v="1"/>
    <n v="20"/>
    <s v="Yes"/>
    <x v="12"/>
    <n v="0"/>
    <n v="5"/>
    <s v="Deal 4"/>
    <x v="0"/>
    <s v="No"/>
    <x v="0"/>
    <s v="DSL"/>
    <x v="0"/>
    <s v="No"/>
    <x v="1"/>
    <s v="No"/>
    <x v="1"/>
    <s v="Yes"/>
    <s v="Yes"/>
    <s v="Yes"/>
    <x v="1"/>
    <s v="No"/>
    <x v="0"/>
    <n v="61.65"/>
    <n v="1393.6"/>
    <n v="0"/>
    <n v="0"/>
    <n v="836.85"/>
    <n v="2230.4499999999998"/>
    <s v="Stayed"/>
    <x v="0"/>
    <s v="other"/>
    <n v="0"/>
    <s v="50-100"/>
    <n v="0"/>
    <x v="3"/>
    <x v="4"/>
  </r>
  <r>
    <s v="23057-TAM"/>
    <x v="0"/>
    <n v="61"/>
    <s v="No"/>
    <x v="4"/>
    <n v="9"/>
    <n v="11"/>
    <s v="None"/>
    <x v="0"/>
    <s v="No"/>
    <x v="0"/>
    <s v="DSL"/>
    <x v="1"/>
    <s v="Yes"/>
    <x v="0"/>
    <s v="No"/>
    <x v="1"/>
    <s v="No"/>
    <s v="No"/>
    <s v="Yes"/>
    <x v="1"/>
    <s v="Yes"/>
    <x v="1"/>
    <n v="56"/>
    <n v="764.55"/>
    <n v="0"/>
    <n v="0"/>
    <n v="351.52"/>
    <n v="1116.07"/>
    <s v="Stayed"/>
    <x v="0"/>
    <s v="other"/>
    <n v="0"/>
    <s v="50-100"/>
    <n v="0"/>
    <x v="1"/>
    <x v="3"/>
  </r>
  <r>
    <s v="66088-GUJ"/>
    <x v="0"/>
    <n v="49"/>
    <s v="Yes"/>
    <x v="6"/>
    <n v="8"/>
    <n v="4"/>
    <s v="None"/>
    <x v="0"/>
    <s v="No"/>
    <x v="0"/>
    <s v="Fiber Optic"/>
    <x v="0"/>
    <s v="No"/>
    <x v="0"/>
    <s v="No"/>
    <x v="1"/>
    <s v="No"/>
    <s v="No"/>
    <s v="Yes"/>
    <x v="1"/>
    <s v="No"/>
    <x v="1"/>
    <n v="69.150000000000006"/>
    <n v="488.65"/>
    <n v="0"/>
    <n v="0"/>
    <n v="147.84"/>
    <n v="636.49"/>
    <s v="Stayed"/>
    <x v="0"/>
    <s v="other"/>
    <n v="0"/>
    <s v="50-100"/>
    <n v="0"/>
    <x v="0"/>
    <x v="4"/>
  </r>
  <r>
    <s v="14158-MAH"/>
    <x v="0"/>
    <n v="60"/>
    <s v="No"/>
    <x v="1"/>
    <n v="9"/>
    <n v="33"/>
    <s v="None"/>
    <x v="1"/>
    <s v="No"/>
    <x v="0"/>
    <s v="DSL"/>
    <x v="0"/>
    <s v="No"/>
    <x v="0"/>
    <s v="No"/>
    <x v="1"/>
    <s v="No"/>
    <s v="No"/>
    <s v="Yes"/>
    <x v="1"/>
    <s v="No"/>
    <x v="1"/>
    <n v="25.25"/>
    <n v="58.9"/>
    <n v="0"/>
    <n v="0"/>
    <n v="0"/>
    <n v="58.9"/>
    <s v="Churned"/>
    <x v="1"/>
    <s v="Competitor had better devices"/>
    <n v="1"/>
    <s v="20-50"/>
    <n v="0"/>
    <x v="1"/>
    <x v="0"/>
  </r>
  <r>
    <s v="31447-ODI"/>
    <x v="0"/>
    <n v="77"/>
    <s v="No"/>
    <x v="19"/>
    <n v="9"/>
    <n v="18"/>
    <s v="Deal 2"/>
    <x v="0"/>
    <s v="No"/>
    <x v="0"/>
    <s v="DSL"/>
    <x v="0"/>
    <s v="No"/>
    <x v="1"/>
    <s v="Yes"/>
    <x v="1"/>
    <s v="No"/>
    <s v="No"/>
    <s v="Yes"/>
    <x v="0"/>
    <s v="Yes"/>
    <x v="1"/>
    <n v="53.5"/>
    <n v="3035.8"/>
    <n v="0"/>
    <n v="0"/>
    <n v="1621.08"/>
    <n v="4656.88"/>
    <s v="Stayed"/>
    <x v="0"/>
    <s v="other"/>
    <n v="0"/>
    <s v="50-100"/>
    <n v="0"/>
    <x v="1"/>
    <x v="2"/>
  </r>
  <r>
    <s v="28719-BIH"/>
    <x v="1"/>
    <n v="69"/>
    <s v="Yes"/>
    <x v="9"/>
    <n v="4"/>
    <n v="35"/>
    <s v="None"/>
    <x v="0"/>
    <s v="No"/>
    <x v="0"/>
    <s v="Fiber Optic"/>
    <x v="0"/>
    <s v="No"/>
    <x v="0"/>
    <s v="No"/>
    <x v="0"/>
    <s v="Yes"/>
    <s v="No"/>
    <s v="Yes"/>
    <x v="1"/>
    <s v="No"/>
    <x v="1"/>
    <n v="89.7"/>
    <n v="1047.7"/>
    <n v="0"/>
    <n v="0"/>
    <n v="43.56"/>
    <n v="1091.26"/>
    <s v="Churned"/>
    <x v="4"/>
    <s v="Attitude of support person"/>
    <n v="1"/>
    <s v="50-100"/>
    <n v="0"/>
    <x v="1"/>
    <x v="0"/>
  </r>
  <r>
    <s v="27929-BIH"/>
    <x v="1"/>
    <n v="52"/>
    <s v="No"/>
    <x v="9"/>
    <n v="5"/>
    <n v="13"/>
    <s v="Deal 4"/>
    <x v="0"/>
    <s v="No"/>
    <x v="1"/>
    <s v="No"/>
    <x v="0"/>
    <s v="No"/>
    <x v="0"/>
    <s v="No"/>
    <x v="1"/>
    <s v="No"/>
    <s v="No"/>
    <s v="No"/>
    <x v="2"/>
    <s v="No"/>
    <x v="0"/>
    <n v="20.149999999999999"/>
    <n v="387.7"/>
    <n v="2.97"/>
    <n v="0"/>
    <n v="605.15"/>
    <n v="989.88"/>
    <s v="Stayed"/>
    <x v="0"/>
    <s v="other"/>
    <n v="0"/>
    <s v="20-50"/>
    <n v="0"/>
    <x v="1"/>
    <x v="1"/>
  </r>
  <r>
    <s v="83633-UTT"/>
    <x v="1"/>
    <n v="74"/>
    <s v="Yes"/>
    <x v="7"/>
    <n v="8"/>
    <n v="27"/>
    <s v="Deal 1"/>
    <x v="0"/>
    <s v="Yes"/>
    <x v="0"/>
    <s v="Fiber Optic"/>
    <x v="0"/>
    <s v="Yes"/>
    <x v="1"/>
    <s v="No"/>
    <x v="0"/>
    <s v="Yes"/>
    <s v="Yes"/>
    <s v="No"/>
    <x v="0"/>
    <s v="Yes"/>
    <x v="0"/>
    <n v="105.75"/>
    <n v="7629.85"/>
    <n v="0"/>
    <n v="80"/>
    <n v="1306.8"/>
    <n v="9016.65"/>
    <s v="Stayed"/>
    <x v="0"/>
    <s v="other"/>
    <n v="0"/>
    <s v="&gt;100"/>
    <n v="0"/>
    <x v="1"/>
    <x v="0"/>
  </r>
  <r>
    <s v="58178-ODI"/>
    <x v="0"/>
    <n v="65"/>
    <s v="No"/>
    <x v="19"/>
    <n v="6"/>
    <n v="31"/>
    <s v="Deal 2"/>
    <x v="0"/>
    <s v="No"/>
    <x v="0"/>
    <s v="Cable"/>
    <x v="1"/>
    <s v="Yes"/>
    <x v="1"/>
    <s v="Yes"/>
    <x v="0"/>
    <s v="Yes"/>
    <s v="Yes"/>
    <s v="Yes"/>
    <x v="2"/>
    <s v="Yes"/>
    <x v="0"/>
    <n v="84.35"/>
    <n v="3858.05"/>
    <n v="0"/>
    <n v="0"/>
    <n v="1386"/>
    <n v="5244.05"/>
    <s v="Stayed"/>
    <x v="0"/>
    <s v="other"/>
    <n v="0"/>
    <s v="50-100"/>
    <n v="0"/>
    <x v="1"/>
    <x v="0"/>
  </r>
  <r>
    <s v="56053-HAR"/>
    <x v="1"/>
    <n v="74"/>
    <s v="Yes"/>
    <x v="15"/>
    <n v="10"/>
    <n v="4"/>
    <s v="None"/>
    <x v="1"/>
    <s v="No"/>
    <x v="0"/>
    <s v="DSL"/>
    <x v="0"/>
    <s v="Yes"/>
    <x v="0"/>
    <s v="No"/>
    <x v="0"/>
    <s v="Yes"/>
    <s v="No"/>
    <s v="No"/>
    <x v="2"/>
    <s v="Yes"/>
    <x v="0"/>
    <n v="49.45"/>
    <n v="2907.55"/>
    <n v="0"/>
    <n v="40"/>
    <n v="0"/>
    <n v="2947.55"/>
    <s v="Stayed"/>
    <x v="0"/>
    <s v="other"/>
    <n v="0"/>
    <s v="20-50"/>
    <n v="0"/>
    <x v="1"/>
    <x v="4"/>
  </r>
  <r>
    <s v="21130-PUN"/>
    <x v="0"/>
    <n v="56"/>
    <s v="Yes"/>
    <x v="13"/>
    <n v="0"/>
    <n v="29"/>
    <s v="None"/>
    <x v="0"/>
    <s v="Yes"/>
    <x v="0"/>
    <s v="Fiber Optic"/>
    <x v="0"/>
    <s v="No"/>
    <x v="1"/>
    <s v="No"/>
    <x v="1"/>
    <s v="No"/>
    <s v="No"/>
    <s v="Yes"/>
    <x v="1"/>
    <s v="No"/>
    <x v="1"/>
    <n v="79.900000000000006"/>
    <n v="3313.4"/>
    <n v="23.47"/>
    <n v="0"/>
    <n v="397.32"/>
    <n v="3687.25"/>
    <s v="Stayed"/>
    <x v="0"/>
    <s v="other"/>
    <n v="0"/>
    <s v="50-100"/>
    <n v="0"/>
    <x v="1"/>
    <x v="0"/>
  </r>
  <r>
    <s v="17180-UTT"/>
    <x v="1"/>
    <n v="25"/>
    <s v="Yes"/>
    <x v="7"/>
    <n v="3"/>
    <n v="9"/>
    <s v="Deal 2"/>
    <x v="1"/>
    <s v="No"/>
    <x v="0"/>
    <s v="DSL"/>
    <x v="0"/>
    <s v="Yes"/>
    <x v="1"/>
    <s v="No"/>
    <x v="1"/>
    <s v="Yes"/>
    <s v="Yes"/>
    <s v="Yes"/>
    <x v="1"/>
    <s v="No"/>
    <x v="0"/>
    <n v="45.55"/>
    <n v="2108.35"/>
    <n v="0"/>
    <n v="0"/>
    <n v="0"/>
    <n v="2108.35"/>
    <s v="Stayed"/>
    <x v="0"/>
    <s v="other"/>
    <n v="0"/>
    <s v="20-50"/>
    <n v="0"/>
    <x v="2"/>
    <x v="3"/>
  </r>
  <r>
    <s v="75712-JAM"/>
    <x v="0"/>
    <n v="64"/>
    <s v="Yes"/>
    <x v="16"/>
    <n v="4"/>
    <n v="32"/>
    <s v="Deal 2"/>
    <x v="0"/>
    <s v="No"/>
    <x v="0"/>
    <s v="Cable"/>
    <x v="0"/>
    <s v="Yes"/>
    <x v="1"/>
    <s v="No"/>
    <x v="1"/>
    <s v="Yes"/>
    <s v="Yes"/>
    <s v="Yes"/>
    <x v="2"/>
    <s v="Yes"/>
    <x v="2"/>
    <n v="64.75"/>
    <n v="3617.1"/>
    <n v="0"/>
    <n v="0"/>
    <n v="1485"/>
    <n v="5102.1000000000004"/>
    <s v="Stayed"/>
    <x v="0"/>
    <s v="other"/>
    <n v="0"/>
    <s v="50-100"/>
    <n v="0"/>
    <x v="1"/>
    <x v="0"/>
  </r>
  <r>
    <s v="58127-KER"/>
    <x v="1"/>
    <n v="63"/>
    <s v="Yes"/>
    <x v="20"/>
    <n v="14"/>
    <n v="2"/>
    <s v="None"/>
    <x v="0"/>
    <s v="No"/>
    <x v="0"/>
    <s v="Fiber Optic"/>
    <x v="0"/>
    <s v="No"/>
    <x v="0"/>
    <s v="No"/>
    <x v="0"/>
    <s v="No"/>
    <s v="No"/>
    <s v="No"/>
    <x v="1"/>
    <s v="No"/>
    <x v="1"/>
    <n v="79.55"/>
    <n v="79.55"/>
    <n v="0"/>
    <n v="10"/>
    <n v="32.130000000000003"/>
    <n v="121.68"/>
    <s v="Churned"/>
    <x v="1"/>
    <s v="Competitor made better offer"/>
    <n v="1"/>
    <s v="50-100"/>
    <n v="0"/>
    <x v="1"/>
    <x v="4"/>
  </r>
  <r>
    <s v="34402-MAD"/>
    <x v="1"/>
    <n v="44"/>
    <s v="No"/>
    <x v="11"/>
    <n v="5"/>
    <n v="36"/>
    <s v="Deal 5"/>
    <x v="0"/>
    <s v="Yes"/>
    <x v="0"/>
    <s v="Fiber Optic"/>
    <x v="0"/>
    <s v="No"/>
    <x v="0"/>
    <s v="No"/>
    <x v="0"/>
    <s v="Yes"/>
    <s v="Yes"/>
    <s v="Yes"/>
    <x v="1"/>
    <s v="Yes"/>
    <x v="1"/>
    <n v="93.55"/>
    <n v="536.4"/>
    <n v="0"/>
    <n v="0"/>
    <n v="262.8"/>
    <n v="799.2"/>
    <s v="Churned"/>
    <x v="0"/>
    <s v="Moved"/>
    <n v="1"/>
    <s v="50-100"/>
    <n v="0"/>
    <x v="0"/>
    <x v="0"/>
  </r>
  <r>
    <s v="31078-RAJ"/>
    <x v="0"/>
    <n v="61"/>
    <s v="Yes"/>
    <x v="8"/>
    <n v="14"/>
    <n v="1"/>
    <s v="Deal 5"/>
    <x v="0"/>
    <s v="No"/>
    <x v="1"/>
    <s v="No"/>
    <x v="0"/>
    <s v="No"/>
    <x v="0"/>
    <s v="No"/>
    <x v="1"/>
    <s v="No"/>
    <s v="No"/>
    <s v="No"/>
    <x v="1"/>
    <s v="Yes"/>
    <x v="0"/>
    <n v="18.95"/>
    <n v="185.6"/>
    <n v="0"/>
    <n v="0"/>
    <n v="447.66"/>
    <n v="633.26"/>
    <s v="Churned"/>
    <x v="4"/>
    <s v="Attitude of support person"/>
    <n v="1"/>
    <s v="&lt;20"/>
    <n v="0"/>
    <x v="1"/>
    <x v="4"/>
  </r>
  <r>
    <s v="31655-TAM"/>
    <x v="1"/>
    <n v="42"/>
    <s v="Yes"/>
    <x v="4"/>
    <n v="13"/>
    <n v="18"/>
    <s v="Deal 5"/>
    <x v="1"/>
    <s v="No"/>
    <x v="0"/>
    <s v="DSL"/>
    <x v="0"/>
    <s v="Yes"/>
    <x v="0"/>
    <s v="No"/>
    <x v="1"/>
    <s v="Yes"/>
    <s v="Yes"/>
    <s v="No"/>
    <x v="1"/>
    <s v="No"/>
    <x v="1"/>
    <n v="40.75"/>
    <n v="359.4"/>
    <n v="0"/>
    <n v="20"/>
    <n v="0"/>
    <n v="379.4"/>
    <s v="Stayed"/>
    <x v="0"/>
    <s v="other"/>
    <n v="0"/>
    <s v="20-50"/>
    <n v="0"/>
    <x v="0"/>
    <x v="2"/>
  </r>
  <r>
    <s v="86986-BIH"/>
    <x v="0"/>
    <n v="77"/>
    <s v="Yes"/>
    <x v="9"/>
    <n v="5"/>
    <n v="31"/>
    <s v="None"/>
    <x v="0"/>
    <s v="No"/>
    <x v="0"/>
    <s v="DSL"/>
    <x v="0"/>
    <s v="No"/>
    <x v="1"/>
    <s v="No"/>
    <x v="1"/>
    <s v="No"/>
    <s v="No"/>
    <s v="Yes"/>
    <x v="1"/>
    <s v="No"/>
    <x v="1"/>
    <n v="50.35"/>
    <n v="237.25"/>
    <n v="0"/>
    <n v="0"/>
    <n v="93.45"/>
    <n v="330.7"/>
    <s v="Churned"/>
    <x v="2"/>
    <s v="Product dissatisfaction"/>
    <n v="1"/>
    <s v="50-100"/>
    <n v="0"/>
    <x v="1"/>
    <x v="0"/>
  </r>
  <r>
    <s v="52496-TAM"/>
    <x v="1"/>
    <n v="44"/>
    <s v="No"/>
    <x v="4"/>
    <n v="3"/>
    <n v="21"/>
    <s v="None"/>
    <x v="0"/>
    <s v="No"/>
    <x v="0"/>
    <s v="DSL"/>
    <x v="1"/>
    <s v="No"/>
    <x v="1"/>
    <s v="Yes"/>
    <x v="0"/>
    <s v="Yes"/>
    <s v="Yes"/>
    <s v="Yes"/>
    <x v="2"/>
    <s v="Yes"/>
    <x v="1"/>
    <n v="78.8"/>
    <n v="3460.3"/>
    <n v="24.9"/>
    <n v="0"/>
    <n v="1656.79"/>
    <n v="5092.1899999999996"/>
    <s v="Stayed"/>
    <x v="0"/>
    <s v="other"/>
    <n v="0"/>
    <s v="50-100"/>
    <n v="0"/>
    <x v="0"/>
    <x v="2"/>
  </r>
  <r>
    <s v="73415-UTT"/>
    <x v="1"/>
    <n v="24"/>
    <s v="No"/>
    <x v="7"/>
    <n v="2"/>
    <n v="1"/>
    <s v="Deal 5"/>
    <x v="0"/>
    <s v="Yes"/>
    <x v="1"/>
    <s v="No"/>
    <x v="0"/>
    <s v="No"/>
    <x v="0"/>
    <s v="No"/>
    <x v="1"/>
    <s v="No"/>
    <s v="No"/>
    <s v="No"/>
    <x v="1"/>
    <s v="Yes"/>
    <x v="1"/>
    <n v="25.05"/>
    <n v="152.94999999999999"/>
    <n v="0"/>
    <n v="0"/>
    <n v="315.91000000000003"/>
    <n v="468.86"/>
    <s v="Stayed"/>
    <x v="0"/>
    <s v="other"/>
    <n v="0"/>
    <s v="20-50"/>
    <n v="0"/>
    <x v="2"/>
    <x v="4"/>
  </r>
  <r>
    <s v="97179-BIH"/>
    <x v="0"/>
    <n v="24"/>
    <s v="No"/>
    <x v="9"/>
    <n v="14"/>
    <n v="7"/>
    <s v="None"/>
    <x v="0"/>
    <s v="No"/>
    <x v="0"/>
    <s v="Fiber Optic"/>
    <x v="1"/>
    <s v="Yes"/>
    <x v="1"/>
    <s v="Yes"/>
    <x v="0"/>
    <s v="No"/>
    <s v="No"/>
    <s v="Yes"/>
    <x v="2"/>
    <s v="No"/>
    <x v="0"/>
    <n v="100.2"/>
    <n v="7209"/>
    <n v="0"/>
    <n v="0"/>
    <n v="2391.9899999999998"/>
    <n v="9600.99"/>
    <s v="Stayed"/>
    <x v="0"/>
    <s v="other"/>
    <n v="0"/>
    <s v="&gt;100"/>
    <n v="0"/>
    <x v="2"/>
    <x v="3"/>
  </r>
  <r>
    <s v="78524-TAM"/>
    <x v="1"/>
    <n v="64"/>
    <s v="No"/>
    <x v="4"/>
    <n v="1"/>
    <n v="23"/>
    <s v="Deal 3"/>
    <x v="0"/>
    <s v="Yes"/>
    <x v="0"/>
    <s v="Fiber Optic"/>
    <x v="0"/>
    <s v="No"/>
    <x v="1"/>
    <s v="No"/>
    <x v="1"/>
    <s v="No"/>
    <s v="No"/>
    <s v="Yes"/>
    <x v="2"/>
    <s v="No"/>
    <x v="2"/>
    <n v="79.3"/>
    <n v="2570"/>
    <n v="0"/>
    <n v="0"/>
    <n v="69.44"/>
    <n v="2639.44"/>
    <s v="Stayed"/>
    <x v="0"/>
    <s v="other"/>
    <n v="0"/>
    <s v="50-100"/>
    <n v="0"/>
    <x v="1"/>
    <x v="2"/>
  </r>
  <r>
    <s v="92231-WES"/>
    <x v="1"/>
    <n v="27"/>
    <s v="No"/>
    <x v="2"/>
    <n v="9"/>
    <n v="26"/>
    <s v="None"/>
    <x v="0"/>
    <s v="No"/>
    <x v="1"/>
    <s v="No"/>
    <x v="0"/>
    <s v="No"/>
    <x v="0"/>
    <s v="No"/>
    <x v="1"/>
    <s v="No"/>
    <s v="No"/>
    <s v="No"/>
    <x v="2"/>
    <s v="No"/>
    <x v="0"/>
    <n v="20.85"/>
    <n v="161.65"/>
    <n v="0"/>
    <n v="0"/>
    <n v="91.68"/>
    <n v="253.33"/>
    <s v="Stayed"/>
    <x v="0"/>
    <s v="other"/>
    <n v="0"/>
    <s v="20-50"/>
    <n v="0"/>
    <x v="2"/>
    <x v="0"/>
  </r>
  <r>
    <s v="25668-UTT"/>
    <x v="0"/>
    <n v="23"/>
    <s v="No"/>
    <x v="7"/>
    <n v="5"/>
    <n v="10"/>
    <s v="None"/>
    <x v="0"/>
    <s v="Yes"/>
    <x v="0"/>
    <s v="Fiber Optic"/>
    <x v="0"/>
    <s v="Yes"/>
    <x v="1"/>
    <s v="Yes"/>
    <x v="0"/>
    <s v="Yes"/>
    <s v="Yes"/>
    <s v="Yes"/>
    <x v="2"/>
    <s v="Yes"/>
    <x v="1"/>
    <n v="108.2"/>
    <n v="7840.6"/>
    <n v="0"/>
    <n v="0"/>
    <n v="1021.68"/>
    <n v="8862.2800000000007"/>
    <s v="Stayed"/>
    <x v="0"/>
    <s v="other"/>
    <n v="0"/>
    <s v="&gt;100"/>
    <n v="0"/>
    <x v="2"/>
    <x v="3"/>
  </r>
  <r>
    <s v="83094-KER"/>
    <x v="1"/>
    <n v="52"/>
    <s v="No"/>
    <x v="20"/>
    <n v="8"/>
    <n v="2"/>
    <s v="None"/>
    <x v="0"/>
    <s v="Yes"/>
    <x v="0"/>
    <s v="DSL"/>
    <x v="0"/>
    <s v="No"/>
    <x v="0"/>
    <s v="Yes"/>
    <x v="0"/>
    <s v="Yes"/>
    <s v="Yes"/>
    <s v="Yes"/>
    <x v="0"/>
    <s v="No"/>
    <x v="0"/>
    <n v="74.05"/>
    <n v="872.65"/>
    <n v="48.61"/>
    <n v="0"/>
    <n v="510.96"/>
    <n v="1335"/>
    <s v="Churned"/>
    <x v="0"/>
    <s v="Don't know"/>
    <n v="1"/>
    <s v="50-100"/>
    <n v="0"/>
    <x v="1"/>
    <x v="4"/>
  </r>
  <r>
    <s v="54678-GUJ"/>
    <x v="1"/>
    <n v="61"/>
    <s v="No"/>
    <x v="6"/>
    <n v="9"/>
    <n v="8"/>
    <s v="None"/>
    <x v="0"/>
    <s v="Yes"/>
    <x v="0"/>
    <s v="Fiber Optic"/>
    <x v="1"/>
    <s v="Yes"/>
    <x v="1"/>
    <s v="No"/>
    <x v="0"/>
    <s v="Yes"/>
    <s v="Yes"/>
    <s v="Yes"/>
    <x v="0"/>
    <s v="No"/>
    <x v="1"/>
    <n v="107.45"/>
    <n v="5680.9"/>
    <n v="14.76"/>
    <n v="0"/>
    <n v="384.54"/>
    <n v="6050.68"/>
    <s v="Stayed"/>
    <x v="0"/>
    <s v="other"/>
    <n v="0"/>
    <s v="&gt;100"/>
    <n v="0"/>
    <x v="1"/>
    <x v="3"/>
  </r>
  <r>
    <s v="71050-PUN"/>
    <x v="1"/>
    <n v="29"/>
    <s v="Yes"/>
    <x v="13"/>
    <n v="0"/>
    <n v="11"/>
    <s v="None"/>
    <x v="1"/>
    <s v="No"/>
    <x v="0"/>
    <s v="Cable"/>
    <x v="1"/>
    <s v="Yes"/>
    <x v="0"/>
    <s v="Yes"/>
    <x v="0"/>
    <s v="No"/>
    <s v="No"/>
    <s v="Yes"/>
    <x v="1"/>
    <s v="Yes"/>
    <x v="0"/>
    <n v="48.95"/>
    <n v="1880.85"/>
    <n v="0"/>
    <n v="0"/>
    <n v="0"/>
    <n v="1880.85"/>
    <s v="Churned"/>
    <x v="3"/>
    <s v="Price too high"/>
    <n v="1"/>
    <s v="20-50"/>
    <n v="0"/>
    <x v="2"/>
    <x v="3"/>
  </r>
  <r>
    <s v="65580-UTT"/>
    <x v="0"/>
    <n v="54"/>
    <s v="No"/>
    <x v="7"/>
    <n v="6"/>
    <n v="2"/>
    <s v="None"/>
    <x v="0"/>
    <s v="No"/>
    <x v="1"/>
    <s v="No"/>
    <x v="0"/>
    <s v="No"/>
    <x v="0"/>
    <s v="No"/>
    <x v="1"/>
    <s v="No"/>
    <s v="No"/>
    <s v="No"/>
    <x v="1"/>
    <s v="Yes"/>
    <x v="0"/>
    <n v="19.100000000000001"/>
    <n v="53.05"/>
    <n v="0"/>
    <n v="0"/>
    <n v="48.96"/>
    <n v="102.01"/>
    <s v="Joined"/>
    <x v="0"/>
    <s v="other"/>
    <n v="0"/>
    <s v="&lt;20"/>
    <n v="1"/>
    <x v="1"/>
    <x v="4"/>
  </r>
  <r>
    <s v="75216-WES"/>
    <x v="0"/>
    <n v="57"/>
    <s v="Yes"/>
    <x v="2"/>
    <n v="11"/>
    <n v="1"/>
    <s v="Deal 3"/>
    <x v="0"/>
    <s v="No"/>
    <x v="0"/>
    <s v="Fiber Optic"/>
    <x v="0"/>
    <s v="Yes"/>
    <x v="0"/>
    <s v="No"/>
    <x v="1"/>
    <s v="No"/>
    <s v="No"/>
    <s v="Yes"/>
    <x v="0"/>
    <s v="No"/>
    <x v="1"/>
    <n v="75.5"/>
    <n v="2018.1"/>
    <n v="0"/>
    <n v="0"/>
    <n v="1030.3800000000001"/>
    <n v="3048.48"/>
    <s v="Stayed"/>
    <x v="0"/>
    <s v="other"/>
    <n v="0"/>
    <s v="50-100"/>
    <n v="0"/>
    <x v="1"/>
    <x v="4"/>
  </r>
  <r>
    <s v="37765-TAM"/>
    <x v="0"/>
    <n v="46"/>
    <s v="Yes"/>
    <x v="4"/>
    <n v="9"/>
    <n v="16"/>
    <s v="None"/>
    <x v="0"/>
    <s v="No"/>
    <x v="1"/>
    <s v="No"/>
    <x v="0"/>
    <s v="No"/>
    <x v="0"/>
    <s v="No"/>
    <x v="1"/>
    <s v="No"/>
    <s v="No"/>
    <s v="No"/>
    <x v="1"/>
    <s v="No"/>
    <x v="1"/>
    <n v="20.75"/>
    <n v="739.9"/>
    <n v="0"/>
    <n v="0"/>
    <n v="627.20000000000005"/>
    <n v="1367.1"/>
    <s v="Stayed"/>
    <x v="0"/>
    <s v="other"/>
    <n v="0"/>
    <s v="20-50"/>
    <n v="0"/>
    <x v="0"/>
    <x v="1"/>
  </r>
  <r>
    <s v="97872-HAR"/>
    <x v="0"/>
    <n v="24"/>
    <s v="Yes"/>
    <x v="15"/>
    <n v="7"/>
    <n v="4"/>
    <s v="None"/>
    <x v="0"/>
    <s v="No"/>
    <x v="1"/>
    <s v="No"/>
    <x v="0"/>
    <s v="No"/>
    <x v="0"/>
    <s v="No"/>
    <x v="1"/>
    <s v="No"/>
    <s v="No"/>
    <s v="No"/>
    <x v="1"/>
    <s v="No"/>
    <x v="0"/>
    <n v="19.149999999999999"/>
    <n v="537.35"/>
    <n v="0"/>
    <n v="0"/>
    <n v="819.72"/>
    <n v="1357.07"/>
    <s v="Stayed"/>
    <x v="0"/>
    <s v="other"/>
    <n v="0"/>
    <s v="&lt;20"/>
    <n v="0"/>
    <x v="2"/>
    <x v="4"/>
  </r>
  <r>
    <s v="31072-ASS"/>
    <x v="1"/>
    <n v="49"/>
    <s v="No"/>
    <x v="17"/>
    <n v="10"/>
    <n v="33"/>
    <s v="None"/>
    <x v="0"/>
    <s v="No"/>
    <x v="0"/>
    <s v="Cable"/>
    <x v="0"/>
    <s v="No"/>
    <x v="0"/>
    <s v="Yes"/>
    <x v="0"/>
    <s v="Yes"/>
    <s v="Yes"/>
    <s v="Yes"/>
    <x v="1"/>
    <s v="Yes"/>
    <x v="1"/>
    <n v="69.349999999999994"/>
    <n v="191.35"/>
    <n v="0"/>
    <n v="0"/>
    <n v="106.92"/>
    <n v="298.27"/>
    <s v="Churned"/>
    <x v="0"/>
    <s v="Don't know"/>
    <n v="1"/>
    <s v="50-100"/>
    <n v="0"/>
    <x v="0"/>
    <x v="0"/>
  </r>
  <r>
    <s v="41348-BIH"/>
    <x v="1"/>
    <n v="64"/>
    <s v="No"/>
    <x v="9"/>
    <n v="14"/>
    <n v="13"/>
    <s v="None"/>
    <x v="0"/>
    <s v="No"/>
    <x v="0"/>
    <s v="Fiber Optic"/>
    <x v="0"/>
    <s v="No"/>
    <x v="0"/>
    <s v="No"/>
    <x v="0"/>
    <s v="No"/>
    <s v="No"/>
    <s v="Yes"/>
    <x v="2"/>
    <s v="No"/>
    <x v="0"/>
    <n v="81.5"/>
    <n v="162.55000000000001"/>
    <n v="0"/>
    <n v="0"/>
    <n v="49.9"/>
    <n v="212.45"/>
    <s v="Joined"/>
    <x v="0"/>
    <s v="other"/>
    <n v="0"/>
    <s v="50-100"/>
    <n v="1"/>
    <x v="1"/>
    <x v="1"/>
  </r>
  <r>
    <s v="72137-JAM"/>
    <x v="0"/>
    <n v="23"/>
    <s v="Yes"/>
    <x v="16"/>
    <n v="1"/>
    <n v="9"/>
    <s v="None"/>
    <x v="0"/>
    <s v="Yes"/>
    <x v="0"/>
    <s v="Fiber Optic"/>
    <x v="0"/>
    <s v="No"/>
    <x v="1"/>
    <s v="No"/>
    <x v="1"/>
    <s v="Yes"/>
    <s v="Yes"/>
    <s v="Yes"/>
    <x v="1"/>
    <s v="Yes"/>
    <x v="0"/>
    <n v="90.7"/>
    <n v="1597.25"/>
    <n v="0"/>
    <n v="0"/>
    <n v="514.62"/>
    <n v="2111.87"/>
    <s v="Churned"/>
    <x v="1"/>
    <s v="Competitor made better offer"/>
    <n v="1"/>
    <s v="50-100"/>
    <n v="0"/>
    <x v="2"/>
    <x v="3"/>
  </r>
  <r>
    <s v="96935-TAM"/>
    <x v="1"/>
    <n v="20"/>
    <s v="No"/>
    <x v="4"/>
    <n v="6"/>
    <n v="2"/>
    <s v="None"/>
    <x v="0"/>
    <s v="Yes"/>
    <x v="0"/>
    <s v="DSL"/>
    <x v="1"/>
    <s v="Yes"/>
    <x v="0"/>
    <s v="No"/>
    <x v="1"/>
    <s v="No"/>
    <s v="No"/>
    <s v="Yes"/>
    <x v="0"/>
    <s v="No"/>
    <x v="1"/>
    <n v="61.55"/>
    <n v="1581.95"/>
    <n v="0"/>
    <n v="0"/>
    <n v="989.04"/>
    <n v="2570.9899999999998"/>
    <s v="Stayed"/>
    <x v="0"/>
    <s v="other"/>
    <n v="0"/>
    <s v="50-100"/>
    <n v="0"/>
    <x v="3"/>
    <x v="4"/>
  </r>
  <r>
    <s v="54147-AND"/>
    <x v="1"/>
    <n v="73"/>
    <s v="No"/>
    <x v="10"/>
    <n v="7"/>
    <n v="30"/>
    <s v="Deal 2"/>
    <x v="0"/>
    <s v="Yes"/>
    <x v="0"/>
    <s v="Fiber Optic"/>
    <x v="1"/>
    <s v="Yes"/>
    <x v="1"/>
    <s v="No"/>
    <x v="0"/>
    <s v="Yes"/>
    <s v="No"/>
    <s v="Yes"/>
    <x v="0"/>
    <s v="Yes"/>
    <x v="0"/>
    <n v="109.4"/>
    <n v="7227.45"/>
    <n v="0"/>
    <n v="0"/>
    <n v="994.5"/>
    <n v="8221.9500000000007"/>
    <s v="Stayed"/>
    <x v="0"/>
    <s v="other"/>
    <n v="0"/>
    <s v="&gt;100"/>
    <n v="0"/>
    <x v="1"/>
    <x v="0"/>
  </r>
  <r>
    <s v="41373-KAR"/>
    <x v="1"/>
    <n v="30"/>
    <s v="Yes"/>
    <x v="3"/>
    <n v="5"/>
    <n v="32"/>
    <s v="Deal 2"/>
    <x v="0"/>
    <s v="Yes"/>
    <x v="0"/>
    <s v="Fiber Optic"/>
    <x v="0"/>
    <s v="Yes"/>
    <x v="0"/>
    <s v="No"/>
    <x v="0"/>
    <s v="No"/>
    <s v="No"/>
    <s v="Yes"/>
    <x v="1"/>
    <s v="Yes"/>
    <x v="1"/>
    <n v="89.2"/>
    <n v="3645.75"/>
    <n v="2.21"/>
    <n v="0"/>
    <n v="1715.85"/>
    <n v="5359.39"/>
    <s v="Stayed"/>
    <x v="0"/>
    <s v="other"/>
    <n v="0"/>
    <s v="50-100"/>
    <n v="0"/>
    <x v="2"/>
    <x v="0"/>
  </r>
  <r>
    <s v="91371-MAH"/>
    <x v="1"/>
    <n v="28"/>
    <s v="Yes"/>
    <x v="1"/>
    <n v="14"/>
    <n v="30"/>
    <s v="Deal 1"/>
    <x v="0"/>
    <s v="Yes"/>
    <x v="0"/>
    <s v="Fiber Optic"/>
    <x v="1"/>
    <s v="Yes"/>
    <x v="1"/>
    <s v="Yes"/>
    <x v="0"/>
    <s v="Yes"/>
    <s v="Yes"/>
    <s v="Yes"/>
    <x v="2"/>
    <s v="No"/>
    <x v="0"/>
    <n v="116.2"/>
    <n v="7752.3"/>
    <n v="0"/>
    <n v="0"/>
    <n v="2269.96"/>
    <n v="10022.26"/>
    <s v="Churned"/>
    <x v="0"/>
    <s v="Don't know"/>
    <n v="1"/>
    <s v="&gt;100"/>
    <n v="0"/>
    <x v="2"/>
    <x v="0"/>
  </r>
  <r>
    <s v="45799-GUJ"/>
    <x v="0"/>
    <n v="51"/>
    <s v="Yes"/>
    <x v="6"/>
    <n v="9"/>
    <n v="24"/>
    <s v="Deal 4"/>
    <x v="0"/>
    <s v="Yes"/>
    <x v="0"/>
    <s v="Fiber Optic"/>
    <x v="0"/>
    <s v="No"/>
    <x v="1"/>
    <s v="No"/>
    <x v="0"/>
    <s v="No"/>
    <s v="No"/>
    <s v="Yes"/>
    <x v="1"/>
    <s v="Yes"/>
    <x v="1"/>
    <n v="88.75"/>
    <n v="1885.15"/>
    <n v="0"/>
    <n v="0"/>
    <n v="250.58"/>
    <n v="2135.73"/>
    <s v="Stayed"/>
    <x v="0"/>
    <s v="other"/>
    <n v="0"/>
    <s v="50-100"/>
    <n v="0"/>
    <x v="1"/>
    <x v="0"/>
  </r>
  <r>
    <s v="54801-TEL"/>
    <x v="0"/>
    <n v="40"/>
    <s v="Yes"/>
    <x v="5"/>
    <n v="7"/>
    <n v="25"/>
    <s v="Deal 2"/>
    <x v="0"/>
    <s v="No"/>
    <x v="0"/>
    <s v="Cable"/>
    <x v="1"/>
    <s v="No"/>
    <x v="0"/>
    <s v="Yes"/>
    <x v="0"/>
    <s v="No"/>
    <s v="No"/>
    <s v="No"/>
    <x v="0"/>
    <s v="No"/>
    <x v="2"/>
    <n v="65.8"/>
    <n v="4068"/>
    <n v="27.79"/>
    <n v="20"/>
    <n v="1708.8"/>
    <n v="5769.01"/>
    <s v="Stayed"/>
    <x v="0"/>
    <s v="other"/>
    <n v="0"/>
    <s v="50-100"/>
    <n v="0"/>
    <x v="0"/>
    <x v="0"/>
  </r>
  <r>
    <s v="25151-JAM"/>
    <x v="1"/>
    <n v="67"/>
    <s v="No"/>
    <x v="16"/>
    <n v="9"/>
    <n v="27"/>
    <s v="None"/>
    <x v="1"/>
    <s v="No"/>
    <x v="0"/>
    <s v="Cable"/>
    <x v="1"/>
    <s v="No"/>
    <x v="0"/>
    <s v="No"/>
    <x v="1"/>
    <s v="No"/>
    <s v="No"/>
    <s v="No"/>
    <x v="1"/>
    <s v="No"/>
    <x v="0"/>
    <n v="30.75"/>
    <n v="805.1"/>
    <n v="0"/>
    <n v="140"/>
    <n v="0"/>
    <n v="945.1"/>
    <s v="Churned"/>
    <x v="1"/>
    <s v="Competitor made better offer"/>
    <n v="1"/>
    <s v="20-50"/>
    <n v="0"/>
    <x v="1"/>
    <x v="0"/>
  </r>
  <r>
    <s v="62802-TEL"/>
    <x v="1"/>
    <n v="52"/>
    <s v="Yes"/>
    <x v="5"/>
    <n v="0"/>
    <n v="33"/>
    <s v="Deal 5"/>
    <x v="0"/>
    <s v="Yes"/>
    <x v="0"/>
    <s v="Fiber Optic"/>
    <x v="0"/>
    <s v="No"/>
    <x v="0"/>
    <s v="No"/>
    <x v="0"/>
    <s v="Yes"/>
    <s v="Yes"/>
    <s v="Yes"/>
    <x v="1"/>
    <s v="Yes"/>
    <x v="1"/>
    <n v="96.6"/>
    <n v="291.89999999999998"/>
    <n v="0"/>
    <n v="0"/>
    <n v="29.85"/>
    <n v="321.75"/>
    <s v="Churned"/>
    <x v="3"/>
    <s v="Price too high"/>
    <n v="1"/>
    <s v="50-100"/>
    <n v="0"/>
    <x v="1"/>
    <x v="0"/>
  </r>
  <r>
    <s v="45987-MAH"/>
    <x v="1"/>
    <n v="68"/>
    <s v="Yes"/>
    <x v="1"/>
    <n v="12"/>
    <n v="8"/>
    <s v="None"/>
    <x v="0"/>
    <s v="Yes"/>
    <x v="0"/>
    <s v="Cable"/>
    <x v="0"/>
    <s v="No"/>
    <x v="0"/>
    <s v="No"/>
    <x v="1"/>
    <s v="No"/>
    <s v="No"/>
    <s v="Yes"/>
    <x v="1"/>
    <s v="No"/>
    <x v="0"/>
    <n v="50.55"/>
    <n v="50.55"/>
    <n v="0"/>
    <n v="0"/>
    <n v="22.56"/>
    <n v="73.11"/>
    <s v="Churned"/>
    <x v="2"/>
    <s v="Product dissatisfaction"/>
    <n v="1"/>
    <s v="50-100"/>
    <n v="0"/>
    <x v="1"/>
    <x v="3"/>
  </r>
  <r>
    <s v="64599-DEL"/>
    <x v="1"/>
    <n v="82"/>
    <s v="No"/>
    <x v="0"/>
    <n v="15"/>
    <n v="14"/>
    <s v="None"/>
    <x v="0"/>
    <s v="No"/>
    <x v="0"/>
    <s v="Fiber Optic"/>
    <x v="1"/>
    <s v="Yes"/>
    <x v="1"/>
    <s v="No"/>
    <x v="1"/>
    <s v="Yes"/>
    <s v="Yes"/>
    <s v="Yes"/>
    <x v="0"/>
    <s v="No"/>
    <x v="1"/>
    <n v="94.4"/>
    <n v="6126.15"/>
    <n v="0"/>
    <n v="0"/>
    <n v="2490.8000000000002"/>
    <n v="8616.9500000000007"/>
    <s v="Stayed"/>
    <x v="0"/>
    <s v="other"/>
    <n v="0"/>
    <s v="50-100"/>
    <n v="0"/>
    <x v="1"/>
    <x v="1"/>
  </r>
  <r>
    <s v="69719-TAM"/>
    <x v="1"/>
    <n v="36"/>
    <s v="No"/>
    <x v="4"/>
    <n v="2"/>
    <n v="16"/>
    <s v="None"/>
    <x v="0"/>
    <s v="No"/>
    <x v="0"/>
    <s v="Fiber Optic"/>
    <x v="1"/>
    <s v="No"/>
    <x v="0"/>
    <s v="No"/>
    <x v="0"/>
    <s v="Yes"/>
    <s v="Yes"/>
    <s v="Yes"/>
    <x v="1"/>
    <s v="Yes"/>
    <x v="1"/>
    <n v="94.6"/>
    <n v="2283.15"/>
    <n v="0"/>
    <n v="0"/>
    <n v="853.44"/>
    <n v="3136.59"/>
    <s v="Stayed"/>
    <x v="0"/>
    <s v="other"/>
    <n v="0"/>
    <s v="50-100"/>
    <n v="0"/>
    <x v="0"/>
    <x v="1"/>
  </r>
  <r>
    <s v="13500-BIH"/>
    <x v="0"/>
    <n v="51"/>
    <s v="No"/>
    <x v="9"/>
    <n v="9"/>
    <n v="18"/>
    <s v="None"/>
    <x v="1"/>
    <s v="No"/>
    <x v="0"/>
    <s v="DSL"/>
    <x v="0"/>
    <s v="Yes"/>
    <x v="1"/>
    <s v="No"/>
    <x v="0"/>
    <s v="Yes"/>
    <s v="Yes"/>
    <s v="Yes"/>
    <x v="0"/>
    <s v="Yes"/>
    <x v="0"/>
    <n v="56.4"/>
    <n v="2928.5"/>
    <n v="0"/>
    <n v="0"/>
    <n v="0"/>
    <n v="2928.5"/>
    <s v="Stayed"/>
    <x v="0"/>
    <s v="other"/>
    <n v="0"/>
    <s v="50-100"/>
    <n v="0"/>
    <x v="1"/>
    <x v="2"/>
  </r>
  <r>
    <s v="12345-TEL"/>
    <x v="1"/>
    <n v="71"/>
    <s v="Yes"/>
    <x v="5"/>
    <n v="9"/>
    <n v="34"/>
    <s v="None"/>
    <x v="0"/>
    <s v="Yes"/>
    <x v="0"/>
    <s v="Cable"/>
    <x v="0"/>
    <s v="No"/>
    <x v="0"/>
    <s v="No"/>
    <x v="0"/>
    <s v="Yes"/>
    <s v="Yes"/>
    <s v="Yes"/>
    <x v="1"/>
    <s v="Yes"/>
    <x v="1"/>
    <n v="95.25"/>
    <n v="1233.6500000000001"/>
    <n v="48.09"/>
    <n v="0"/>
    <n v="412.1"/>
    <n v="1597.66"/>
    <s v="Churned"/>
    <x v="1"/>
    <s v="Competitor had better devices"/>
    <n v="1"/>
    <s v="50-100"/>
    <n v="0"/>
    <x v="1"/>
    <x v="0"/>
  </r>
  <r>
    <s v="65528-UTT"/>
    <x v="0"/>
    <n v="24"/>
    <s v="Yes"/>
    <x v="7"/>
    <n v="14"/>
    <n v="5"/>
    <s v="None"/>
    <x v="0"/>
    <s v="No"/>
    <x v="1"/>
    <s v="No"/>
    <x v="0"/>
    <s v="No"/>
    <x v="0"/>
    <s v="No"/>
    <x v="1"/>
    <s v="No"/>
    <s v="No"/>
    <s v="No"/>
    <x v="1"/>
    <s v="Yes"/>
    <x v="0"/>
    <n v="19.399999999999999"/>
    <n v="1182.55"/>
    <n v="0"/>
    <n v="0"/>
    <n v="2822.47"/>
    <n v="4005.02"/>
    <s v="Churned"/>
    <x v="3"/>
    <s v="Long distance charges"/>
    <n v="1"/>
    <s v="&lt;20"/>
    <n v="0"/>
    <x v="2"/>
    <x v="4"/>
  </r>
  <r>
    <s v="96899-PUN"/>
    <x v="0"/>
    <n v="28"/>
    <s v="Yes"/>
    <x v="13"/>
    <n v="10"/>
    <n v="6"/>
    <s v="Deal 1"/>
    <x v="0"/>
    <s v="Yes"/>
    <x v="0"/>
    <s v="DSL"/>
    <x v="1"/>
    <s v="Yes"/>
    <x v="1"/>
    <s v="Yes"/>
    <x v="1"/>
    <s v="Yes"/>
    <s v="Yes"/>
    <s v="Yes"/>
    <x v="2"/>
    <s v="No"/>
    <x v="1"/>
    <n v="78.849999999999994"/>
    <n v="5763.15"/>
    <n v="0"/>
    <n v="0"/>
    <n v="2851.92"/>
    <n v="8615.07"/>
    <s v="Stayed"/>
    <x v="0"/>
    <s v="other"/>
    <n v="0"/>
    <s v="50-100"/>
    <n v="0"/>
    <x v="2"/>
    <x v="3"/>
  </r>
  <r>
    <s v="63113-ASS"/>
    <x v="1"/>
    <n v="27"/>
    <s v="No"/>
    <x v="17"/>
    <n v="10"/>
    <n v="20"/>
    <s v="Deal 1"/>
    <x v="0"/>
    <s v="Yes"/>
    <x v="1"/>
    <s v="No"/>
    <x v="0"/>
    <s v="No"/>
    <x v="0"/>
    <s v="No"/>
    <x v="1"/>
    <s v="No"/>
    <s v="No"/>
    <s v="No"/>
    <x v="0"/>
    <s v="Yes"/>
    <x v="1"/>
    <n v="26.3"/>
    <n v="1763.55"/>
    <n v="0"/>
    <n v="0"/>
    <n v="1523.52"/>
    <n v="3287.07"/>
    <s v="Stayed"/>
    <x v="0"/>
    <s v="other"/>
    <n v="0"/>
    <s v="20-50"/>
    <n v="0"/>
    <x v="2"/>
    <x v="2"/>
  </r>
  <r>
    <s v="18886-RAJ"/>
    <x v="0"/>
    <n v="40"/>
    <s v="Yes"/>
    <x v="8"/>
    <n v="13"/>
    <n v="9"/>
    <s v="None"/>
    <x v="0"/>
    <s v="No"/>
    <x v="1"/>
    <s v="No"/>
    <x v="0"/>
    <s v="No"/>
    <x v="0"/>
    <s v="No"/>
    <x v="1"/>
    <s v="No"/>
    <s v="No"/>
    <s v="No"/>
    <x v="0"/>
    <s v="No"/>
    <x v="1"/>
    <n v="20.6"/>
    <n v="926"/>
    <n v="0"/>
    <n v="0"/>
    <n v="1537.36"/>
    <n v="2463.36"/>
    <s v="Stayed"/>
    <x v="0"/>
    <s v="other"/>
    <n v="0"/>
    <s v="20-50"/>
    <n v="0"/>
    <x v="0"/>
    <x v="3"/>
  </r>
  <r>
    <s v="84496-RAJ"/>
    <x v="1"/>
    <n v="34"/>
    <s v="No"/>
    <x v="8"/>
    <n v="15"/>
    <n v="9"/>
    <s v="None"/>
    <x v="0"/>
    <s v="Yes"/>
    <x v="1"/>
    <s v="No"/>
    <x v="0"/>
    <s v="No"/>
    <x v="0"/>
    <s v="No"/>
    <x v="1"/>
    <s v="No"/>
    <s v="No"/>
    <s v="No"/>
    <x v="0"/>
    <s v="No"/>
    <x v="0"/>
    <n v="26.05"/>
    <n v="1856.4"/>
    <n v="0"/>
    <n v="0"/>
    <n v="2193.1"/>
    <n v="4049.5"/>
    <s v="Stayed"/>
    <x v="0"/>
    <s v="other"/>
    <n v="0"/>
    <s v="20-50"/>
    <n v="0"/>
    <x v="2"/>
    <x v="3"/>
  </r>
  <r>
    <s v="26447-BIH"/>
    <x v="1"/>
    <n v="39"/>
    <s v="Yes"/>
    <x v="9"/>
    <n v="10"/>
    <n v="1"/>
    <s v="None"/>
    <x v="0"/>
    <s v="No"/>
    <x v="1"/>
    <s v="No"/>
    <x v="0"/>
    <s v="No"/>
    <x v="0"/>
    <s v="No"/>
    <x v="1"/>
    <s v="No"/>
    <s v="No"/>
    <s v="No"/>
    <x v="2"/>
    <s v="No"/>
    <x v="1"/>
    <n v="20.149999999999999"/>
    <n v="777.35"/>
    <n v="0"/>
    <n v="0"/>
    <n v="120.4"/>
    <n v="897.75"/>
    <s v="Stayed"/>
    <x v="0"/>
    <s v="other"/>
    <n v="0"/>
    <s v="20-50"/>
    <n v="0"/>
    <x v="0"/>
    <x v="4"/>
  </r>
  <r>
    <s v="64865-KAR"/>
    <x v="1"/>
    <n v="23"/>
    <s v="No"/>
    <x v="3"/>
    <n v="10"/>
    <n v="3"/>
    <s v="None"/>
    <x v="0"/>
    <s v="Yes"/>
    <x v="0"/>
    <s v="Cable"/>
    <x v="1"/>
    <s v="No"/>
    <x v="1"/>
    <s v="Yes"/>
    <x v="1"/>
    <s v="Yes"/>
    <s v="Yes"/>
    <s v="Yes"/>
    <x v="2"/>
    <s v="No"/>
    <x v="0"/>
    <n v="75.349999999999994"/>
    <n v="4729.3"/>
    <n v="0"/>
    <n v="0"/>
    <n v="1756.8"/>
    <n v="6486.1"/>
    <s v="Stayed"/>
    <x v="0"/>
    <s v="other"/>
    <n v="0"/>
    <s v="50-100"/>
    <n v="0"/>
    <x v="2"/>
    <x v="4"/>
  </r>
  <r>
    <s v="42945-JAM"/>
    <x v="1"/>
    <n v="21"/>
    <s v="Yes"/>
    <x v="16"/>
    <n v="15"/>
    <n v="12"/>
    <s v="None"/>
    <x v="0"/>
    <s v="No"/>
    <x v="0"/>
    <s v="DSL"/>
    <x v="1"/>
    <s v="No"/>
    <x v="0"/>
    <s v="No"/>
    <x v="1"/>
    <s v="Yes"/>
    <s v="Yes"/>
    <s v="No"/>
    <x v="1"/>
    <s v="Yes"/>
    <x v="1"/>
    <n v="59.95"/>
    <n v="1406"/>
    <n v="26.55"/>
    <n v="140"/>
    <n v="84.41"/>
    <n v="1603.86"/>
    <s v="Stayed"/>
    <x v="0"/>
    <s v="other"/>
    <n v="0"/>
    <s v="50-100"/>
    <n v="0"/>
    <x v="2"/>
    <x v="1"/>
  </r>
  <r>
    <s v="49851-TAM"/>
    <x v="1"/>
    <n v="18"/>
    <s v="Yes"/>
    <x v="4"/>
    <n v="6"/>
    <n v="12"/>
    <s v="Deal 1"/>
    <x v="0"/>
    <s v="Yes"/>
    <x v="0"/>
    <s v="Fiber Optic"/>
    <x v="1"/>
    <s v="No"/>
    <x v="1"/>
    <s v="Yes"/>
    <x v="0"/>
    <s v="Yes"/>
    <s v="Yes"/>
    <s v="Yes"/>
    <x v="2"/>
    <s v="Yes"/>
    <x v="0"/>
    <n v="110.15"/>
    <n v="7881.2"/>
    <n v="0"/>
    <n v="0"/>
    <n v="1706.4"/>
    <n v="9587.6"/>
    <s v="Stayed"/>
    <x v="0"/>
    <s v="other"/>
    <n v="0"/>
    <s v="&gt;100"/>
    <n v="0"/>
    <x v="3"/>
    <x v="1"/>
  </r>
  <r>
    <s v="17341-TAM"/>
    <x v="1"/>
    <n v="56"/>
    <s v="No"/>
    <x v="4"/>
    <n v="9"/>
    <n v="9"/>
    <s v="None"/>
    <x v="0"/>
    <s v="No"/>
    <x v="0"/>
    <s v="DSL"/>
    <x v="1"/>
    <s v="Yes"/>
    <x v="1"/>
    <s v="Yes"/>
    <x v="0"/>
    <s v="Yes"/>
    <s v="Yes"/>
    <s v="Yes"/>
    <x v="2"/>
    <s v="No"/>
    <x v="1"/>
    <n v="86.1"/>
    <n v="5215.25"/>
    <n v="0"/>
    <n v="0"/>
    <n v="2678.4"/>
    <n v="7893.65"/>
    <s v="Stayed"/>
    <x v="0"/>
    <s v="other"/>
    <n v="0"/>
    <s v="50-100"/>
    <n v="0"/>
    <x v="1"/>
    <x v="3"/>
  </r>
  <r>
    <s v="74073-KAR"/>
    <x v="0"/>
    <n v="43"/>
    <s v="Yes"/>
    <x v="3"/>
    <n v="9"/>
    <n v="4"/>
    <s v="None"/>
    <x v="1"/>
    <s v="No"/>
    <x v="0"/>
    <s v="DSL"/>
    <x v="1"/>
    <s v="No"/>
    <x v="0"/>
    <s v="No"/>
    <x v="0"/>
    <s v="No"/>
    <s v="No"/>
    <s v="Yes"/>
    <x v="1"/>
    <s v="Yes"/>
    <x v="0"/>
    <n v="39.450000000000003"/>
    <n v="2021.35"/>
    <n v="0"/>
    <n v="0"/>
    <n v="0"/>
    <n v="2021.35"/>
    <s v="Stayed"/>
    <x v="0"/>
    <s v="other"/>
    <n v="0"/>
    <s v="20-50"/>
    <n v="0"/>
    <x v="0"/>
    <x v="4"/>
  </r>
  <r>
    <s v="26795-KAR"/>
    <x v="0"/>
    <n v="69"/>
    <s v="Yes"/>
    <x v="3"/>
    <n v="2"/>
    <n v="1"/>
    <s v="None"/>
    <x v="0"/>
    <s v="Yes"/>
    <x v="0"/>
    <s v="Fiber Optic"/>
    <x v="0"/>
    <s v="No"/>
    <x v="1"/>
    <s v="Yes"/>
    <x v="0"/>
    <s v="Yes"/>
    <s v="Yes"/>
    <s v="Yes"/>
    <x v="2"/>
    <s v="No"/>
    <x v="1"/>
    <n v="102.1"/>
    <n v="6538.45"/>
    <n v="0"/>
    <n v="0"/>
    <n v="1292.1600000000001"/>
    <n v="7830.61"/>
    <s v="Stayed"/>
    <x v="0"/>
    <s v="other"/>
    <n v="0"/>
    <s v="&gt;100"/>
    <n v="0"/>
    <x v="1"/>
    <x v="4"/>
  </r>
  <r>
    <s v="23579-DEL"/>
    <x v="0"/>
    <n v="47"/>
    <s v="No"/>
    <x v="0"/>
    <n v="15"/>
    <n v="7"/>
    <s v="None"/>
    <x v="0"/>
    <s v="Yes"/>
    <x v="0"/>
    <s v="Fiber Optic"/>
    <x v="1"/>
    <s v="Yes"/>
    <x v="0"/>
    <s v="Yes"/>
    <x v="0"/>
    <s v="No"/>
    <s v="No"/>
    <s v="Yes"/>
    <x v="1"/>
    <s v="No"/>
    <x v="0"/>
    <n v="100.75"/>
    <n v="4669.2"/>
    <n v="0"/>
    <n v="0"/>
    <n v="2243.31"/>
    <n v="6912.51"/>
    <s v="Stayed"/>
    <x v="0"/>
    <s v="other"/>
    <n v="0"/>
    <s v="&gt;100"/>
    <n v="0"/>
    <x v="0"/>
    <x v="3"/>
  </r>
  <r>
    <s v="35279-BIH"/>
    <x v="0"/>
    <n v="57"/>
    <s v="Yes"/>
    <x v="9"/>
    <n v="0"/>
    <n v="19"/>
    <s v="None"/>
    <x v="0"/>
    <s v="Yes"/>
    <x v="0"/>
    <s v="Fiber Optic"/>
    <x v="0"/>
    <s v="Yes"/>
    <x v="1"/>
    <s v="Yes"/>
    <x v="0"/>
    <s v="Yes"/>
    <s v="Yes"/>
    <s v="No"/>
    <x v="1"/>
    <s v="No"/>
    <x v="1"/>
    <n v="111.1"/>
    <n v="6014.85"/>
    <n v="0"/>
    <n v="50"/>
    <n v="2523.96"/>
    <n v="8588.81"/>
    <s v="Churned"/>
    <x v="2"/>
    <s v="Product dissatisfaction"/>
    <n v="1"/>
    <s v="&gt;100"/>
    <n v="0"/>
    <x v="1"/>
    <x v="2"/>
  </r>
  <r>
    <s v="67666-KAR"/>
    <x v="1"/>
    <n v="65"/>
    <s v="No"/>
    <x v="3"/>
    <n v="6"/>
    <n v="18"/>
    <s v="None"/>
    <x v="0"/>
    <s v="No"/>
    <x v="1"/>
    <s v="No"/>
    <x v="0"/>
    <s v="No"/>
    <x v="0"/>
    <s v="No"/>
    <x v="1"/>
    <s v="No"/>
    <s v="No"/>
    <s v="No"/>
    <x v="2"/>
    <s v="No"/>
    <x v="0"/>
    <n v="20.25"/>
    <n v="873.4"/>
    <n v="0"/>
    <n v="0"/>
    <n v="1755.45"/>
    <n v="2628.85"/>
    <s v="Stayed"/>
    <x v="0"/>
    <s v="other"/>
    <n v="0"/>
    <s v="20-50"/>
    <n v="0"/>
    <x v="1"/>
    <x v="2"/>
  </r>
  <r>
    <s v="29526-MAH"/>
    <x v="0"/>
    <n v="25"/>
    <s v="Yes"/>
    <x v="1"/>
    <n v="3"/>
    <n v="32"/>
    <s v="Deal 2"/>
    <x v="0"/>
    <s v="No"/>
    <x v="1"/>
    <s v="No"/>
    <x v="0"/>
    <s v="No"/>
    <x v="0"/>
    <s v="No"/>
    <x v="1"/>
    <s v="No"/>
    <s v="No"/>
    <s v="No"/>
    <x v="2"/>
    <s v="No"/>
    <x v="0"/>
    <n v="20.8"/>
    <n v="1212.25"/>
    <n v="0"/>
    <n v="0"/>
    <n v="2843.16"/>
    <n v="4055.41"/>
    <s v="Stayed"/>
    <x v="0"/>
    <s v="other"/>
    <n v="0"/>
    <s v="20-50"/>
    <n v="0"/>
    <x v="2"/>
    <x v="0"/>
  </r>
  <r>
    <s v="18430-MAH"/>
    <x v="1"/>
    <n v="20"/>
    <s v="Yes"/>
    <x v="1"/>
    <n v="3"/>
    <n v="3"/>
    <s v="Deal 3"/>
    <x v="0"/>
    <s v="Yes"/>
    <x v="0"/>
    <s v="Cable"/>
    <x v="0"/>
    <s v="No"/>
    <x v="1"/>
    <s v="No"/>
    <x v="0"/>
    <s v="Yes"/>
    <s v="Yes"/>
    <s v="Yes"/>
    <x v="0"/>
    <s v="No"/>
    <x v="1"/>
    <n v="77.2"/>
    <n v="2753.8"/>
    <n v="0"/>
    <n v="0"/>
    <n v="183.26"/>
    <n v="2937.06"/>
    <s v="Stayed"/>
    <x v="0"/>
    <s v="other"/>
    <n v="0"/>
    <s v="50-100"/>
    <n v="0"/>
    <x v="3"/>
    <x v="4"/>
  </r>
  <r>
    <s v="92237-UTT"/>
    <x v="1"/>
    <n v="62"/>
    <s v="Yes"/>
    <x v="7"/>
    <n v="14"/>
    <n v="19"/>
    <s v="Deal 2"/>
    <x v="0"/>
    <s v="Yes"/>
    <x v="1"/>
    <s v="No"/>
    <x v="0"/>
    <s v="No"/>
    <x v="0"/>
    <s v="No"/>
    <x v="1"/>
    <s v="No"/>
    <s v="No"/>
    <s v="No"/>
    <x v="2"/>
    <s v="No"/>
    <x v="2"/>
    <n v="25"/>
    <n v="1505.05"/>
    <n v="0"/>
    <n v="0"/>
    <n v="2364.6"/>
    <n v="3869.65"/>
    <s v="Stayed"/>
    <x v="0"/>
    <s v="other"/>
    <n v="0"/>
    <s v="20-50"/>
    <n v="0"/>
    <x v="1"/>
    <x v="2"/>
  </r>
  <r>
    <s v="93220-KER"/>
    <x v="1"/>
    <n v="55"/>
    <s v="Yes"/>
    <x v="20"/>
    <n v="9"/>
    <n v="12"/>
    <s v="None"/>
    <x v="0"/>
    <s v="No"/>
    <x v="0"/>
    <s v="DSL"/>
    <x v="0"/>
    <s v="No"/>
    <x v="1"/>
    <s v="No"/>
    <x v="0"/>
    <s v="No"/>
    <s v="No"/>
    <s v="Yes"/>
    <x v="1"/>
    <s v="Yes"/>
    <x v="0"/>
    <n v="58.35"/>
    <n v="740.55"/>
    <n v="0"/>
    <n v="0"/>
    <n v="95.64"/>
    <n v="836.19"/>
    <s v="Stayed"/>
    <x v="0"/>
    <s v="other"/>
    <n v="0"/>
    <s v="50-100"/>
    <n v="0"/>
    <x v="1"/>
    <x v="1"/>
  </r>
  <r>
    <s v="24315-KER"/>
    <x v="0"/>
    <n v="67"/>
    <s v="Yes"/>
    <x v="20"/>
    <n v="7"/>
    <n v="6"/>
    <s v="None"/>
    <x v="0"/>
    <s v="Yes"/>
    <x v="0"/>
    <s v="Fiber Optic"/>
    <x v="0"/>
    <s v="Yes"/>
    <x v="1"/>
    <s v="No"/>
    <x v="0"/>
    <s v="Yes"/>
    <s v="No"/>
    <s v="Yes"/>
    <x v="1"/>
    <s v="Yes"/>
    <x v="1"/>
    <n v="105.3"/>
    <n v="7299.65"/>
    <n v="0"/>
    <n v="0"/>
    <n v="3207.56"/>
    <n v="10507.21"/>
    <s v="Churned"/>
    <x v="1"/>
    <s v="Competitor offered more data"/>
    <n v="1"/>
    <s v="&gt;100"/>
    <n v="0"/>
    <x v="1"/>
    <x v="3"/>
  </r>
  <r>
    <s v="19668-AND"/>
    <x v="0"/>
    <n v="33"/>
    <s v="No"/>
    <x v="10"/>
    <n v="2"/>
    <n v="3"/>
    <s v="None"/>
    <x v="0"/>
    <s v="No"/>
    <x v="0"/>
    <s v="DSL"/>
    <x v="1"/>
    <s v="No"/>
    <x v="1"/>
    <s v="Yes"/>
    <x v="0"/>
    <s v="No"/>
    <s v="No"/>
    <s v="Yes"/>
    <x v="2"/>
    <s v="No"/>
    <x v="2"/>
    <n v="69.25"/>
    <n v="4447.75"/>
    <n v="0"/>
    <n v="0"/>
    <n v="1647.36"/>
    <n v="6095.11"/>
    <s v="Stayed"/>
    <x v="0"/>
    <s v="other"/>
    <n v="0"/>
    <s v="50-100"/>
    <n v="0"/>
    <x v="2"/>
    <x v="4"/>
  </r>
  <r>
    <s v="23164-TAM"/>
    <x v="0"/>
    <n v="45"/>
    <s v="Yes"/>
    <x v="4"/>
    <n v="2"/>
    <n v="22"/>
    <s v="Deal 4"/>
    <x v="0"/>
    <s v="Yes"/>
    <x v="1"/>
    <s v="No"/>
    <x v="0"/>
    <s v="No"/>
    <x v="0"/>
    <s v="No"/>
    <x v="1"/>
    <s v="No"/>
    <s v="No"/>
    <s v="No"/>
    <x v="1"/>
    <s v="Yes"/>
    <x v="0"/>
    <n v="24.85"/>
    <n v="493.4"/>
    <n v="21.32"/>
    <n v="0"/>
    <n v="505.34"/>
    <n v="977.42"/>
    <s v="Stayed"/>
    <x v="0"/>
    <s v="other"/>
    <n v="0"/>
    <s v="20-50"/>
    <n v="0"/>
    <x v="0"/>
    <x v="2"/>
  </r>
  <r>
    <s v="79425-GUJ"/>
    <x v="0"/>
    <n v="58"/>
    <s v="No"/>
    <x v="6"/>
    <n v="12"/>
    <n v="28"/>
    <s v="None"/>
    <x v="0"/>
    <s v="No"/>
    <x v="0"/>
    <s v="Fiber Optic"/>
    <x v="0"/>
    <s v="Yes"/>
    <x v="1"/>
    <s v="Yes"/>
    <x v="1"/>
    <s v="Yes"/>
    <s v="Yes"/>
    <s v="Yes"/>
    <x v="1"/>
    <s v="Yes"/>
    <x v="1"/>
    <n v="94.2"/>
    <n v="999.9"/>
    <n v="0"/>
    <n v="0"/>
    <n v="104.72"/>
    <n v="1104.6199999999999"/>
    <s v="Stayed"/>
    <x v="0"/>
    <s v="other"/>
    <n v="0"/>
    <s v="50-100"/>
    <n v="0"/>
    <x v="1"/>
    <x v="0"/>
  </r>
  <r>
    <s v="66926-KAR"/>
    <x v="1"/>
    <n v="66"/>
    <s v="Yes"/>
    <x v="3"/>
    <n v="0"/>
    <n v="33"/>
    <s v="Deal 4"/>
    <x v="0"/>
    <s v="Yes"/>
    <x v="0"/>
    <s v="Fiber Optic"/>
    <x v="0"/>
    <s v="Yes"/>
    <x v="0"/>
    <s v="No"/>
    <x v="0"/>
    <s v="Yes"/>
    <s v="Yes"/>
    <s v="No"/>
    <x v="1"/>
    <s v="Yes"/>
    <x v="1"/>
    <n v="100.15"/>
    <n v="1415"/>
    <n v="0"/>
    <n v="0"/>
    <n v="481.05"/>
    <n v="1896.05"/>
    <s v="Stayed"/>
    <x v="0"/>
    <s v="other"/>
    <n v="0"/>
    <s v="&gt;100"/>
    <n v="0"/>
    <x v="1"/>
    <x v="0"/>
  </r>
  <r>
    <s v="79166-JAM"/>
    <x v="1"/>
    <n v="63"/>
    <s v="No"/>
    <x v="16"/>
    <n v="14"/>
    <n v="33"/>
    <s v="Deal 5"/>
    <x v="0"/>
    <s v="No"/>
    <x v="0"/>
    <s v="Fiber Optic"/>
    <x v="0"/>
    <s v="No"/>
    <x v="0"/>
    <s v="No"/>
    <x v="0"/>
    <s v="No"/>
    <s v="No"/>
    <s v="No"/>
    <x v="1"/>
    <s v="Yes"/>
    <x v="0"/>
    <n v="81"/>
    <n v="389.6"/>
    <n v="0"/>
    <n v="10"/>
    <n v="101"/>
    <n v="500.6"/>
    <s v="Churned"/>
    <x v="1"/>
    <s v="Competitor made better offer"/>
    <n v="1"/>
    <s v="50-100"/>
    <n v="0"/>
    <x v="1"/>
    <x v="0"/>
  </r>
  <r>
    <s v="64508-MAD"/>
    <x v="0"/>
    <n v="37"/>
    <s v="No"/>
    <x v="11"/>
    <n v="9"/>
    <n v="13"/>
    <s v="Deal 4"/>
    <x v="0"/>
    <s v="No"/>
    <x v="0"/>
    <s v="DSL"/>
    <x v="0"/>
    <s v="No"/>
    <x v="0"/>
    <s v="Yes"/>
    <x v="1"/>
    <s v="No"/>
    <s v="No"/>
    <s v="Yes"/>
    <x v="1"/>
    <s v="No"/>
    <x v="1"/>
    <n v="48.8"/>
    <n v="664.4"/>
    <n v="0"/>
    <n v="0"/>
    <n v="298.76"/>
    <n v="963.16"/>
    <s v="Stayed"/>
    <x v="0"/>
    <s v="other"/>
    <n v="0"/>
    <s v="20-50"/>
    <n v="0"/>
    <x v="0"/>
    <x v="1"/>
  </r>
  <r>
    <s v="41525-UTT"/>
    <x v="1"/>
    <n v="43"/>
    <s v="Yes"/>
    <x v="7"/>
    <n v="8"/>
    <n v="35"/>
    <s v="None"/>
    <x v="0"/>
    <s v="Yes"/>
    <x v="0"/>
    <s v="Cable"/>
    <x v="1"/>
    <s v="No"/>
    <x v="0"/>
    <s v="No"/>
    <x v="1"/>
    <s v="No"/>
    <s v="No"/>
    <s v="Yes"/>
    <x v="1"/>
    <s v="No"/>
    <x v="1"/>
    <n v="54.4"/>
    <n v="1249.25"/>
    <n v="0"/>
    <n v="0"/>
    <n v="1118.49"/>
    <n v="2367.7399999999998"/>
    <s v="Stayed"/>
    <x v="0"/>
    <s v="other"/>
    <n v="0"/>
    <s v="50-100"/>
    <n v="0"/>
    <x v="0"/>
    <x v="0"/>
  </r>
  <r>
    <s v="17371-TAM"/>
    <x v="1"/>
    <n v="55"/>
    <s v="Yes"/>
    <x v="4"/>
    <n v="10"/>
    <n v="6"/>
    <s v="Deal 2"/>
    <x v="0"/>
    <s v="Yes"/>
    <x v="0"/>
    <s v="Fiber Optic"/>
    <x v="1"/>
    <s v="Yes"/>
    <x v="0"/>
    <s v="Yes"/>
    <x v="0"/>
    <s v="Yes"/>
    <s v="Yes"/>
    <s v="Yes"/>
    <x v="0"/>
    <s v="No"/>
    <x v="1"/>
    <n v="108.55"/>
    <n v="5610.7"/>
    <n v="0"/>
    <n v="0"/>
    <n v="1471.5"/>
    <n v="7082.2"/>
    <s v="Churned"/>
    <x v="0"/>
    <s v="Moved"/>
    <n v="1"/>
    <s v="&gt;100"/>
    <n v="0"/>
    <x v="1"/>
    <x v="3"/>
  </r>
  <r>
    <s v="89804-MAH"/>
    <x v="0"/>
    <n v="34"/>
    <s v="No"/>
    <x v="1"/>
    <n v="4"/>
    <n v="31"/>
    <s v="Deal 5"/>
    <x v="0"/>
    <s v="No"/>
    <x v="1"/>
    <s v="No"/>
    <x v="0"/>
    <s v="No"/>
    <x v="0"/>
    <s v="No"/>
    <x v="1"/>
    <s v="No"/>
    <s v="No"/>
    <s v="No"/>
    <x v="1"/>
    <s v="No"/>
    <x v="0"/>
    <n v="19.399999999999999"/>
    <n v="50.6"/>
    <n v="0"/>
    <n v="0"/>
    <n v="30.32"/>
    <n v="80.92"/>
    <s v="Joined"/>
    <x v="0"/>
    <s v="other"/>
    <n v="0"/>
    <s v="&lt;20"/>
    <n v="1"/>
    <x v="2"/>
    <x v="0"/>
  </r>
  <r>
    <s v="18312-RAJ"/>
    <x v="1"/>
    <n v="33"/>
    <s v="No"/>
    <x v="8"/>
    <n v="1"/>
    <n v="14"/>
    <s v="None"/>
    <x v="0"/>
    <s v="Yes"/>
    <x v="0"/>
    <s v="Fiber Optic"/>
    <x v="0"/>
    <s v="No"/>
    <x v="0"/>
    <s v="No"/>
    <x v="1"/>
    <s v="Yes"/>
    <s v="Yes"/>
    <s v="Yes"/>
    <x v="1"/>
    <s v="Yes"/>
    <x v="1"/>
    <n v="85.45"/>
    <n v="1451.6"/>
    <n v="0"/>
    <n v="0"/>
    <n v="811.92"/>
    <n v="2263.52"/>
    <s v="Churned"/>
    <x v="4"/>
    <s v="Attitude of support person"/>
    <n v="1"/>
    <s v="50-100"/>
    <n v="0"/>
    <x v="2"/>
    <x v="1"/>
  </r>
  <r>
    <s v="21486-TAM"/>
    <x v="0"/>
    <n v="31"/>
    <s v="Yes"/>
    <x v="4"/>
    <n v="2"/>
    <n v="8"/>
    <s v="Deal 2"/>
    <x v="0"/>
    <s v="Yes"/>
    <x v="0"/>
    <s v="Cable"/>
    <x v="0"/>
    <s v="No"/>
    <x v="1"/>
    <s v="No"/>
    <x v="1"/>
    <s v="No"/>
    <s v="No"/>
    <s v="Yes"/>
    <x v="2"/>
    <s v="No"/>
    <x v="0"/>
    <n v="54.15"/>
    <n v="3116.15"/>
    <n v="0"/>
    <n v="0"/>
    <n v="2919.32"/>
    <n v="6035.47"/>
    <s v="Stayed"/>
    <x v="0"/>
    <s v="other"/>
    <n v="0"/>
    <s v="50-100"/>
    <n v="0"/>
    <x v="2"/>
    <x v="3"/>
  </r>
  <r>
    <s v="74978-MAH"/>
    <x v="1"/>
    <n v="28"/>
    <s v="Yes"/>
    <x v="1"/>
    <n v="1"/>
    <n v="21"/>
    <s v="None"/>
    <x v="0"/>
    <s v="No"/>
    <x v="1"/>
    <s v="No"/>
    <x v="0"/>
    <s v="No"/>
    <x v="0"/>
    <s v="No"/>
    <x v="1"/>
    <s v="No"/>
    <s v="No"/>
    <s v="No"/>
    <x v="1"/>
    <s v="No"/>
    <x v="1"/>
    <n v="19.75"/>
    <n v="19.75"/>
    <n v="0"/>
    <n v="0"/>
    <n v="30.38"/>
    <n v="50.13"/>
    <s v="Joined"/>
    <x v="0"/>
    <s v="other"/>
    <n v="0"/>
    <s v="&lt;20"/>
    <n v="1"/>
    <x v="2"/>
    <x v="2"/>
  </r>
  <r>
    <s v="55872-HAR"/>
    <x v="0"/>
    <n v="65"/>
    <s v="Yes"/>
    <x v="15"/>
    <n v="4"/>
    <n v="24"/>
    <s v="Deal 4"/>
    <x v="0"/>
    <s v="Yes"/>
    <x v="0"/>
    <s v="DSL"/>
    <x v="1"/>
    <s v="No"/>
    <x v="0"/>
    <s v="No"/>
    <x v="1"/>
    <s v="No"/>
    <s v="No"/>
    <s v="Yes"/>
    <x v="1"/>
    <s v="Yes"/>
    <x v="2"/>
    <n v="55.7"/>
    <n v="899.8"/>
    <n v="0"/>
    <n v="0"/>
    <n v="609.9"/>
    <n v="1509.7"/>
    <s v="Churned"/>
    <x v="3"/>
    <s v="Price too high"/>
    <n v="1"/>
    <s v="50-100"/>
    <n v="0"/>
    <x v="1"/>
    <x v="0"/>
  </r>
  <r>
    <s v="72897-MAD"/>
    <x v="0"/>
    <n v="32"/>
    <s v="Yes"/>
    <x v="11"/>
    <n v="13"/>
    <n v="20"/>
    <s v="Deal 2"/>
    <x v="0"/>
    <s v="Yes"/>
    <x v="0"/>
    <s v="DSL"/>
    <x v="0"/>
    <s v="Yes"/>
    <x v="1"/>
    <s v="No"/>
    <x v="0"/>
    <s v="Yes"/>
    <s v="Yes"/>
    <s v="No"/>
    <x v="0"/>
    <s v="Yes"/>
    <x v="1"/>
    <n v="79.8"/>
    <n v="4914.8"/>
    <n v="0"/>
    <n v="70"/>
    <n v="1700.68"/>
    <n v="6685.48"/>
    <s v="Stayed"/>
    <x v="0"/>
    <s v="other"/>
    <n v="0"/>
    <s v="50-100"/>
    <n v="0"/>
    <x v="2"/>
    <x v="2"/>
  </r>
  <r>
    <s v="99996-HAR"/>
    <x v="0"/>
    <n v="22"/>
    <s v="Yes"/>
    <x v="15"/>
    <n v="2"/>
    <n v="8"/>
    <s v="Deal 5"/>
    <x v="0"/>
    <s v="No"/>
    <x v="0"/>
    <s v="DSL"/>
    <x v="1"/>
    <s v="Yes"/>
    <x v="0"/>
    <s v="No"/>
    <x v="1"/>
    <s v="No"/>
    <s v="Yes"/>
    <s v="Yes"/>
    <x v="1"/>
    <s v="Yes"/>
    <x v="0"/>
    <n v="53.55"/>
    <n v="53.55"/>
    <n v="0"/>
    <n v="0"/>
    <n v="16.059999999999999"/>
    <n v="69.61"/>
    <s v="Joined"/>
    <x v="0"/>
    <s v="other"/>
    <n v="0"/>
    <s v="50-100"/>
    <n v="1"/>
    <x v="2"/>
    <x v="3"/>
  </r>
  <r>
    <s v="37794-MAH"/>
    <x v="0"/>
    <n v="28"/>
    <s v="No"/>
    <x v="1"/>
    <n v="14"/>
    <n v="14"/>
    <s v="Deal 4"/>
    <x v="0"/>
    <s v="Yes"/>
    <x v="1"/>
    <s v="No"/>
    <x v="0"/>
    <s v="No"/>
    <x v="0"/>
    <s v="No"/>
    <x v="1"/>
    <s v="No"/>
    <s v="No"/>
    <s v="No"/>
    <x v="2"/>
    <s v="No"/>
    <x v="0"/>
    <n v="26.1"/>
    <n v="225.55"/>
    <n v="0"/>
    <n v="0"/>
    <n v="185.7"/>
    <n v="411.25"/>
    <s v="Stayed"/>
    <x v="0"/>
    <s v="other"/>
    <n v="0"/>
    <s v="20-50"/>
    <n v="0"/>
    <x v="2"/>
    <x v="1"/>
  </r>
  <r>
    <s v="61334-JAM"/>
    <x v="1"/>
    <n v="43"/>
    <s v="No"/>
    <x v="16"/>
    <n v="11"/>
    <n v="16"/>
    <s v="Deal 1"/>
    <x v="0"/>
    <s v="No"/>
    <x v="0"/>
    <s v="DSL"/>
    <x v="1"/>
    <s v="No"/>
    <x v="1"/>
    <s v="Yes"/>
    <x v="0"/>
    <s v="Yes"/>
    <s v="Yes"/>
    <s v="Yes"/>
    <x v="2"/>
    <s v="Yes"/>
    <x v="0"/>
    <n v="82.45"/>
    <n v="5555.3"/>
    <n v="15.38"/>
    <n v="0"/>
    <n v="1775.37"/>
    <n v="7315.29"/>
    <s v="Stayed"/>
    <x v="0"/>
    <s v="other"/>
    <n v="0"/>
    <s v="50-100"/>
    <n v="0"/>
    <x v="0"/>
    <x v="1"/>
  </r>
  <r>
    <s v="81745-BIH"/>
    <x v="1"/>
    <n v="63"/>
    <s v="Yes"/>
    <x v="9"/>
    <n v="12"/>
    <n v="22"/>
    <s v="None"/>
    <x v="0"/>
    <s v="No"/>
    <x v="0"/>
    <s v="Fiber Optic"/>
    <x v="0"/>
    <s v="No"/>
    <x v="0"/>
    <s v="No"/>
    <x v="1"/>
    <s v="No"/>
    <s v="No"/>
    <s v="Yes"/>
    <x v="1"/>
    <s v="No"/>
    <x v="1"/>
    <n v="70.55"/>
    <n v="2419"/>
    <n v="0"/>
    <n v="0"/>
    <n v="591.85"/>
    <n v="3010.85"/>
    <s v="Stayed"/>
    <x v="0"/>
    <s v="other"/>
    <n v="0"/>
    <s v="50-100"/>
    <n v="0"/>
    <x v="1"/>
    <x v="2"/>
  </r>
  <r>
    <s v="43066-TAM"/>
    <x v="1"/>
    <n v="23"/>
    <s v="Yes"/>
    <x v="4"/>
    <n v="15"/>
    <n v="10"/>
    <s v="Deal 2"/>
    <x v="0"/>
    <s v="No"/>
    <x v="0"/>
    <s v="DSL"/>
    <x v="0"/>
    <s v="Yes"/>
    <x v="1"/>
    <s v="No"/>
    <x v="1"/>
    <s v="Yes"/>
    <s v="Yes"/>
    <s v="Yes"/>
    <x v="0"/>
    <s v="Yes"/>
    <x v="1"/>
    <n v="65.650000000000006"/>
    <n v="3094.65"/>
    <n v="0"/>
    <n v="0"/>
    <n v="2394.2399999999998"/>
    <n v="5488.89"/>
    <s v="Stayed"/>
    <x v="0"/>
    <s v="other"/>
    <n v="0"/>
    <s v="50-100"/>
    <n v="0"/>
    <x v="2"/>
    <x v="3"/>
  </r>
  <r>
    <s v="74548-MAH"/>
    <x v="1"/>
    <n v="20"/>
    <s v="No"/>
    <x v="1"/>
    <n v="8"/>
    <n v="6"/>
    <s v="None"/>
    <x v="0"/>
    <s v="Yes"/>
    <x v="0"/>
    <s v="DSL"/>
    <x v="1"/>
    <s v="Yes"/>
    <x v="1"/>
    <s v="Yes"/>
    <x v="1"/>
    <s v="Yes"/>
    <s v="Yes"/>
    <s v="Yes"/>
    <x v="2"/>
    <s v="No"/>
    <x v="0"/>
    <n v="81"/>
    <n v="5750"/>
    <n v="0"/>
    <n v="0"/>
    <n v="196.56"/>
    <n v="5946.56"/>
    <s v="Stayed"/>
    <x v="0"/>
    <s v="other"/>
    <n v="0"/>
    <s v="50-100"/>
    <n v="0"/>
    <x v="3"/>
    <x v="3"/>
  </r>
  <r>
    <s v="35069-WES"/>
    <x v="0"/>
    <n v="21"/>
    <s v="Yes"/>
    <x v="2"/>
    <n v="14"/>
    <n v="2"/>
    <s v="Deal 2"/>
    <x v="0"/>
    <s v="Yes"/>
    <x v="0"/>
    <s v="Fiber Optic"/>
    <x v="1"/>
    <s v="Yes"/>
    <x v="0"/>
    <s v="No"/>
    <x v="1"/>
    <s v="Yes"/>
    <s v="Yes"/>
    <s v="Yes"/>
    <x v="0"/>
    <s v="No"/>
    <x v="1"/>
    <n v="96.1"/>
    <n v="6001.45"/>
    <n v="0"/>
    <n v="0"/>
    <n v="1891.62"/>
    <n v="7893.07"/>
    <s v="Stayed"/>
    <x v="0"/>
    <s v="other"/>
    <n v="0"/>
    <s v="50-100"/>
    <n v="0"/>
    <x v="2"/>
    <x v="4"/>
  </r>
  <r>
    <s v="63307-TEL"/>
    <x v="0"/>
    <n v="23"/>
    <s v="Yes"/>
    <x v="5"/>
    <n v="13"/>
    <n v="8"/>
    <s v="Deal 2"/>
    <x v="0"/>
    <s v="No"/>
    <x v="0"/>
    <s v="DSL"/>
    <x v="0"/>
    <s v="No"/>
    <x v="0"/>
    <s v="Yes"/>
    <x v="1"/>
    <s v="No"/>
    <s v="No"/>
    <s v="Yes"/>
    <x v="1"/>
    <s v="Yes"/>
    <x v="1"/>
    <n v="51.1"/>
    <n v="2092.9"/>
    <n v="0"/>
    <n v="0"/>
    <n v="1379.6"/>
    <n v="3472.5"/>
    <s v="Stayed"/>
    <x v="0"/>
    <s v="other"/>
    <n v="0"/>
    <s v="50-100"/>
    <n v="0"/>
    <x v="2"/>
    <x v="3"/>
  </r>
  <r>
    <s v="65616-MAH"/>
    <x v="0"/>
    <n v="35"/>
    <s v="Yes"/>
    <x v="1"/>
    <n v="7"/>
    <n v="27"/>
    <s v="None"/>
    <x v="0"/>
    <s v="No"/>
    <x v="0"/>
    <s v="DSL"/>
    <x v="0"/>
    <s v="No"/>
    <x v="0"/>
    <s v="No"/>
    <x v="1"/>
    <s v="No"/>
    <s v="No"/>
    <s v="Yes"/>
    <x v="1"/>
    <s v="Yes"/>
    <x v="2"/>
    <n v="45.7"/>
    <n v="45.7"/>
    <n v="0"/>
    <n v="0"/>
    <n v="10.41"/>
    <n v="56.11"/>
    <s v="Churned"/>
    <x v="2"/>
    <s v="Poor expertise of phone support"/>
    <n v="1"/>
    <s v="20-50"/>
    <n v="0"/>
    <x v="0"/>
    <x v="0"/>
  </r>
  <r>
    <s v="74706-KAR"/>
    <x v="1"/>
    <n v="66"/>
    <s v="Yes"/>
    <x v="3"/>
    <n v="1"/>
    <n v="32"/>
    <s v="Deal 4"/>
    <x v="0"/>
    <s v="Yes"/>
    <x v="0"/>
    <s v="Fiber Optic"/>
    <x v="0"/>
    <s v="No"/>
    <x v="0"/>
    <s v="No"/>
    <x v="0"/>
    <s v="No"/>
    <s v="No"/>
    <s v="Yes"/>
    <x v="2"/>
    <s v="Yes"/>
    <x v="0"/>
    <n v="85.05"/>
    <n v="1391.15"/>
    <n v="0"/>
    <n v="0"/>
    <n v="774.56"/>
    <n v="2165.71"/>
    <s v="Stayed"/>
    <x v="0"/>
    <s v="other"/>
    <n v="0"/>
    <s v="50-100"/>
    <n v="0"/>
    <x v="1"/>
    <x v="0"/>
  </r>
  <r>
    <s v="21065-HAR"/>
    <x v="0"/>
    <n v="27"/>
    <s v="No"/>
    <x v="15"/>
    <n v="5"/>
    <n v="10"/>
    <s v="None"/>
    <x v="0"/>
    <s v="No"/>
    <x v="1"/>
    <s v="No"/>
    <x v="0"/>
    <s v="No"/>
    <x v="0"/>
    <s v="No"/>
    <x v="1"/>
    <s v="No"/>
    <s v="No"/>
    <s v="No"/>
    <x v="1"/>
    <s v="No"/>
    <x v="0"/>
    <n v="20.3"/>
    <n v="20.3"/>
    <n v="0"/>
    <n v="0"/>
    <n v="10.84"/>
    <n v="31.14"/>
    <s v="Joined"/>
    <x v="0"/>
    <s v="other"/>
    <n v="0"/>
    <s v="20-50"/>
    <n v="1"/>
    <x v="2"/>
    <x v="3"/>
  </r>
  <r>
    <s v="35146-HAR"/>
    <x v="1"/>
    <n v="21"/>
    <s v="No"/>
    <x v="15"/>
    <n v="0"/>
    <n v="3"/>
    <s v="None"/>
    <x v="0"/>
    <s v="Yes"/>
    <x v="0"/>
    <s v="Fiber Optic"/>
    <x v="0"/>
    <s v="No"/>
    <x v="0"/>
    <s v="No"/>
    <x v="1"/>
    <s v="Yes"/>
    <s v="Yes"/>
    <s v="Yes"/>
    <x v="1"/>
    <s v="Yes"/>
    <x v="0"/>
    <n v="85.45"/>
    <n v="85.45"/>
    <n v="0"/>
    <n v="0"/>
    <n v="31.03"/>
    <n v="116.48"/>
    <s v="Churned"/>
    <x v="3"/>
    <s v="Price too high"/>
    <n v="1"/>
    <s v="50-100"/>
    <n v="0"/>
    <x v="2"/>
    <x v="4"/>
  </r>
  <r>
    <s v="88796-MAD"/>
    <x v="1"/>
    <n v="56"/>
    <s v="No"/>
    <x v="11"/>
    <n v="1"/>
    <n v="13"/>
    <s v="None"/>
    <x v="0"/>
    <s v="Yes"/>
    <x v="0"/>
    <s v="Fiber Optic"/>
    <x v="1"/>
    <s v="Yes"/>
    <x v="1"/>
    <s v="Yes"/>
    <x v="0"/>
    <s v="Yes"/>
    <s v="Yes"/>
    <s v="Yes"/>
    <x v="2"/>
    <s v="Yes"/>
    <x v="1"/>
    <n v="114"/>
    <n v="8093.15"/>
    <n v="0"/>
    <n v="0"/>
    <n v="2337.84"/>
    <n v="10430.99"/>
    <s v="Stayed"/>
    <x v="0"/>
    <s v="other"/>
    <n v="0"/>
    <s v="&gt;100"/>
    <n v="0"/>
    <x v="1"/>
    <x v="1"/>
  </r>
  <r>
    <s v="99814-ODI"/>
    <x v="1"/>
    <n v="37"/>
    <s v="Yes"/>
    <x v="19"/>
    <n v="3"/>
    <n v="25"/>
    <s v="None"/>
    <x v="0"/>
    <s v="No"/>
    <x v="0"/>
    <s v="DSL"/>
    <x v="1"/>
    <s v="Yes"/>
    <x v="0"/>
    <s v="Yes"/>
    <x v="1"/>
    <s v="No"/>
    <s v="No"/>
    <s v="Yes"/>
    <x v="0"/>
    <s v="Yes"/>
    <x v="1"/>
    <n v="-9"/>
    <n v="2603.9499999999998"/>
    <n v="0"/>
    <n v="0"/>
    <n v="774.84"/>
    <n v="3378.79"/>
    <s v="Stayed"/>
    <x v="0"/>
    <s v="other"/>
    <n v="0"/>
    <s v="&lt;20"/>
    <n v="0"/>
    <x v="0"/>
    <x v="0"/>
  </r>
  <r>
    <s v="13539-ODI"/>
    <x v="1"/>
    <n v="38"/>
    <s v="Yes"/>
    <x v="19"/>
    <n v="5"/>
    <n v="24"/>
    <s v="None"/>
    <x v="0"/>
    <s v="No"/>
    <x v="0"/>
    <s v="Fiber Optic"/>
    <x v="0"/>
    <s v="No"/>
    <x v="1"/>
    <s v="No"/>
    <x v="0"/>
    <s v="Yes"/>
    <s v="Yes"/>
    <s v="Yes"/>
    <x v="2"/>
    <s v="No"/>
    <x v="1"/>
    <n v="95.8"/>
    <n v="5655.45"/>
    <n v="0"/>
    <n v="0"/>
    <n v="1795.96"/>
    <n v="7451.41"/>
    <s v="Stayed"/>
    <x v="0"/>
    <s v="other"/>
    <n v="0"/>
    <s v="50-100"/>
    <n v="0"/>
    <x v="0"/>
    <x v="0"/>
  </r>
  <r>
    <s v="43566-BIH"/>
    <x v="1"/>
    <n v="66"/>
    <s v="Yes"/>
    <x v="9"/>
    <n v="2"/>
    <n v="12"/>
    <s v="None"/>
    <x v="0"/>
    <s v="Yes"/>
    <x v="0"/>
    <s v="Fiber Optic"/>
    <x v="0"/>
    <s v="Yes"/>
    <x v="0"/>
    <s v="Yes"/>
    <x v="0"/>
    <s v="Yes"/>
    <s v="Yes"/>
    <s v="No"/>
    <x v="1"/>
    <s v="Yes"/>
    <x v="0"/>
    <n v="103.6"/>
    <n v="1806.35"/>
    <n v="0"/>
    <n v="10"/>
    <n v="22.86"/>
    <n v="1839.21"/>
    <s v="Stayed"/>
    <x v="0"/>
    <s v="other"/>
    <n v="0"/>
    <s v="&gt;100"/>
    <n v="0"/>
    <x v="1"/>
    <x v="1"/>
  </r>
  <r>
    <s v="24441-UTT"/>
    <x v="1"/>
    <n v="45"/>
    <s v="No"/>
    <x v="7"/>
    <n v="8"/>
    <n v="34"/>
    <s v="None"/>
    <x v="0"/>
    <s v="Yes"/>
    <x v="0"/>
    <s v="Fiber Optic"/>
    <x v="0"/>
    <s v="Yes"/>
    <x v="0"/>
    <s v="No"/>
    <x v="0"/>
    <s v="Yes"/>
    <s v="Yes"/>
    <s v="Yes"/>
    <x v="1"/>
    <s v="Yes"/>
    <x v="0"/>
    <n v="98.7"/>
    <n v="2249.1"/>
    <n v="0"/>
    <n v="0"/>
    <n v="332.35"/>
    <n v="2581.4499999999998"/>
    <s v="Stayed"/>
    <x v="0"/>
    <s v="other"/>
    <n v="0"/>
    <s v="50-100"/>
    <n v="0"/>
    <x v="0"/>
    <x v="0"/>
  </r>
  <r>
    <s v="62857-PUN"/>
    <x v="1"/>
    <n v="74"/>
    <s v="No"/>
    <x v="13"/>
    <n v="12"/>
    <n v="9"/>
    <s v="Deal 5"/>
    <x v="0"/>
    <s v="No"/>
    <x v="0"/>
    <s v="Fiber Optic"/>
    <x v="0"/>
    <s v="No"/>
    <x v="0"/>
    <s v="No"/>
    <x v="0"/>
    <s v="Yes"/>
    <s v="No"/>
    <s v="Yes"/>
    <x v="1"/>
    <s v="Yes"/>
    <x v="1"/>
    <n v="89.5"/>
    <n v="676.7"/>
    <n v="0"/>
    <n v="0"/>
    <n v="95.41"/>
    <n v="772.11"/>
    <s v="Churned"/>
    <x v="2"/>
    <s v="Network reliability"/>
    <n v="1"/>
    <s v="50-100"/>
    <n v="0"/>
    <x v="1"/>
    <x v="3"/>
  </r>
  <r>
    <s v="66229-KAR"/>
    <x v="0"/>
    <n v="56"/>
    <s v="No"/>
    <x v="3"/>
    <n v="9"/>
    <n v="10"/>
    <s v="Deal 2"/>
    <x v="0"/>
    <s v="No"/>
    <x v="0"/>
    <s v="Fiber Optic"/>
    <x v="1"/>
    <s v="No"/>
    <x v="0"/>
    <s v="No"/>
    <x v="0"/>
    <s v="No"/>
    <s v="No"/>
    <s v="Yes"/>
    <x v="0"/>
    <s v="No"/>
    <x v="0"/>
    <n v="86.35"/>
    <n v="4267.1499999999996"/>
    <n v="0"/>
    <n v="0"/>
    <n v="1392.3"/>
    <n v="5659.45"/>
    <s v="Stayed"/>
    <x v="0"/>
    <s v="other"/>
    <n v="0"/>
    <s v="50-100"/>
    <n v="0"/>
    <x v="1"/>
    <x v="3"/>
  </r>
  <r>
    <s v="96622-MAH"/>
    <x v="0"/>
    <n v="29"/>
    <s v="Yes"/>
    <x v="1"/>
    <n v="1"/>
    <n v="5"/>
    <s v="Deal 2"/>
    <x v="0"/>
    <s v="No"/>
    <x v="1"/>
    <s v="No"/>
    <x v="0"/>
    <s v="No"/>
    <x v="0"/>
    <s v="No"/>
    <x v="1"/>
    <s v="No"/>
    <s v="No"/>
    <s v="No"/>
    <x v="2"/>
    <s v="Yes"/>
    <x v="1"/>
    <n v="19.7"/>
    <n v="1274.05"/>
    <n v="0"/>
    <n v="0"/>
    <n v="955.52"/>
    <n v="2229.5700000000002"/>
    <s v="Stayed"/>
    <x v="0"/>
    <s v="other"/>
    <n v="0"/>
    <s v="&lt;20"/>
    <n v="0"/>
    <x v="2"/>
    <x v="4"/>
  </r>
  <r>
    <s v="44303-TAM"/>
    <x v="0"/>
    <n v="38"/>
    <s v="No"/>
    <x v="4"/>
    <n v="6"/>
    <n v="28"/>
    <s v="None"/>
    <x v="0"/>
    <s v="No"/>
    <x v="0"/>
    <s v="DSL"/>
    <x v="1"/>
    <s v="Yes"/>
    <x v="1"/>
    <s v="Yes"/>
    <x v="0"/>
    <s v="Yes"/>
    <s v="Yes"/>
    <s v="Yes"/>
    <x v="2"/>
    <s v="Yes"/>
    <x v="0"/>
    <n v="84.7"/>
    <n v="5878.9"/>
    <n v="0"/>
    <n v="0"/>
    <n v="3337.53"/>
    <n v="9216.43"/>
    <s v="Stayed"/>
    <x v="0"/>
    <s v="other"/>
    <n v="0"/>
    <s v="50-100"/>
    <n v="0"/>
    <x v="0"/>
    <x v="0"/>
  </r>
  <r>
    <s v="57417-WES"/>
    <x v="1"/>
    <n v="41"/>
    <s v="No"/>
    <x v="2"/>
    <n v="6"/>
    <n v="6"/>
    <s v="None"/>
    <x v="1"/>
    <s v="No"/>
    <x v="0"/>
    <s v="Cable"/>
    <x v="0"/>
    <s v="No"/>
    <x v="0"/>
    <s v="No"/>
    <x v="1"/>
    <s v="No"/>
    <s v="No"/>
    <s v="Yes"/>
    <x v="1"/>
    <s v="Yes"/>
    <x v="2"/>
    <n v="24.45"/>
    <n v="24.45"/>
    <n v="0"/>
    <n v="0"/>
    <n v="0"/>
    <n v="24.45"/>
    <s v="Churned"/>
    <x v="3"/>
    <s v="Extra data charges"/>
    <n v="1"/>
    <s v="20-50"/>
    <n v="0"/>
    <x v="0"/>
    <x v="3"/>
  </r>
  <r>
    <s v="31412-HAR"/>
    <x v="1"/>
    <n v="81"/>
    <s v="Yes"/>
    <x v="15"/>
    <n v="14"/>
    <n v="29"/>
    <s v="None"/>
    <x v="0"/>
    <s v="No"/>
    <x v="1"/>
    <s v="No"/>
    <x v="0"/>
    <s v="No"/>
    <x v="0"/>
    <s v="No"/>
    <x v="1"/>
    <s v="No"/>
    <s v="No"/>
    <s v="No"/>
    <x v="2"/>
    <s v="No"/>
    <x v="1"/>
    <n v="19.2"/>
    <n v="37.200000000000003"/>
    <n v="0"/>
    <n v="0"/>
    <n v="14.06"/>
    <n v="51.26"/>
    <s v="Joined"/>
    <x v="0"/>
    <s v="other"/>
    <n v="0"/>
    <s v="&lt;20"/>
    <n v="1"/>
    <x v="1"/>
    <x v="0"/>
  </r>
  <r>
    <s v="69201-MAD"/>
    <x v="0"/>
    <n v="35"/>
    <s v="No"/>
    <x v="11"/>
    <n v="2"/>
    <n v="2"/>
    <s v="None"/>
    <x v="0"/>
    <s v="No"/>
    <x v="0"/>
    <s v="Fiber Optic"/>
    <x v="1"/>
    <s v="No"/>
    <x v="1"/>
    <s v="Yes"/>
    <x v="0"/>
    <s v="Yes"/>
    <s v="Yes"/>
    <s v="No"/>
    <x v="1"/>
    <s v="Yes"/>
    <x v="1"/>
    <n v="106.9"/>
    <n v="3756.45"/>
    <n v="34.47"/>
    <n v="150"/>
    <n v="913.15"/>
    <n v="4785.13"/>
    <s v="Stayed"/>
    <x v="0"/>
    <s v="other"/>
    <n v="0"/>
    <s v="&gt;100"/>
    <n v="0"/>
    <x v="0"/>
    <x v="4"/>
  </r>
  <r>
    <s v="61912-KER"/>
    <x v="0"/>
    <n v="57"/>
    <s v="No"/>
    <x v="20"/>
    <n v="8"/>
    <n v="16"/>
    <s v="None"/>
    <x v="0"/>
    <s v="No"/>
    <x v="0"/>
    <s v="Fiber Optic"/>
    <x v="0"/>
    <s v="No"/>
    <x v="0"/>
    <s v="No"/>
    <x v="1"/>
    <s v="Yes"/>
    <s v="Yes"/>
    <s v="Yes"/>
    <x v="0"/>
    <s v="No"/>
    <x v="1"/>
    <n v="78.95"/>
    <n v="2034.25"/>
    <n v="0"/>
    <n v="0"/>
    <n v="628.41999999999996"/>
    <n v="2662.67"/>
    <s v="Stayed"/>
    <x v="0"/>
    <s v="other"/>
    <n v="0"/>
    <s v="50-100"/>
    <n v="0"/>
    <x v="1"/>
    <x v="1"/>
  </r>
  <r>
    <s v="83438-HAR"/>
    <x v="1"/>
    <n v="39"/>
    <s v="No"/>
    <x v="15"/>
    <n v="9"/>
    <n v="33"/>
    <s v="None"/>
    <x v="1"/>
    <s v="No"/>
    <x v="0"/>
    <s v="Cable"/>
    <x v="1"/>
    <s v="Yes"/>
    <x v="1"/>
    <s v="No"/>
    <x v="0"/>
    <s v="No"/>
    <s v="No"/>
    <s v="No"/>
    <x v="0"/>
    <s v="No"/>
    <x v="1"/>
    <n v="47.85"/>
    <n v="1190.5"/>
    <n v="0"/>
    <n v="80"/>
    <n v="0"/>
    <n v="1270.5"/>
    <s v="Stayed"/>
    <x v="0"/>
    <s v="other"/>
    <n v="0"/>
    <s v="20-50"/>
    <n v="0"/>
    <x v="0"/>
    <x v="0"/>
  </r>
  <r>
    <s v="59675-JAM"/>
    <x v="1"/>
    <n v="37"/>
    <s v="No"/>
    <x v="16"/>
    <n v="14"/>
    <n v="11"/>
    <s v="None"/>
    <x v="0"/>
    <s v="Yes"/>
    <x v="0"/>
    <s v="Fiber Optic"/>
    <x v="0"/>
    <s v="Yes"/>
    <x v="0"/>
    <s v="No"/>
    <x v="0"/>
    <s v="Yes"/>
    <s v="Yes"/>
    <s v="Yes"/>
    <x v="0"/>
    <s v="No"/>
    <x v="2"/>
    <n v="100.45"/>
    <n v="4941.8"/>
    <n v="0"/>
    <n v="0"/>
    <n v="1292.1300000000001"/>
    <n v="6233.93"/>
    <s v="Churned"/>
    <x v="2"/>
    <s v="Poor expertise of online support"/>
    <n v="1"/>
    <s v="&gt;100"/>
    <n v="0"/>
    <x v="0"/>
    <x v="3"/>
  </r>
  <r>
    <s v="13623-TAM"/>
    <x v="1"/>
    <n v="40"/>
    <s v="No"/>
    <x v="4"/>
    <n v="13"/>
    <n v="29"/>
    <s v="Deal 1"/>
    <x v="0"/>
    <s v="No"/>
    <x v="0"/>
    <s v="DSL"/>
    <x v="1"/>
    <s v="Yes"/>
    <x v="0"/>
    <s v="Yes"/>
    <x v="0"/>
    <s v="Yes"/>
    <s v="Yes"/>
    <s v="Yes"/>
    <x v="2"/>
    <s v="Yes"/>
    <x v="1"/>
    <n v="79.599999999999994"/>
    <n v="5515.8"/>
    <n v="0"/>
    <n v="0"/>
    <n v="3260.6"/>
    <n v="8776.4"/>
    <s v="Stayed"/>
    <x v="0"/>
    <s v="other"/>
    <n v="0"/>
    <s v="50-100"/>
    <n v="0"/>
    <x v="0"/>
    <x v="0"/>
  </r>
  <r>
    <s v="91590-TAM"/>
    <x v="1"/>
    <n v="36"/>
    <s v="Yes"/>
    <x v="4"/>
    <n v="14"/>
    <n v="11"/>
    <s v="Deal 2"/>
    <x v="0"/>
    <s v="No"/>
    <x v="0"/>
    <s v="Fiber Optic"/>
    <x v="0"/>
    <s v="No"/>
    <x v="0"/>
    <s v="No"/>
    <x v="1"/>
    <s v="No"/>
    <s v="No"/>
    <s v="Yes"/>
    <x v="1"/>
    <s v="No"/>
    <x v="0"/>
    <n v="68.849999999999994"/>
    <n v="2958.95"/>
    <n v="0"/>
    <n v="0"/>
    <n v="74.8"/>
    <n v="3033.75"/>
    <s v="Stayed"/>
    <x v="0"/>
    <s v="other"/>
    <n v="0"/>
    <s v="50-100"/>
    <n v="0"/>
    <x v="0"/>
    <x v="3"/>
  </r>
  <r>
    <s v="54294-PUN"/>
    <x v="1"/>
    <n v="51"/>
    <s v="Yes"/>
    <x v="13"/>
    <n v="1"/>
    <n v="14"/>
    <s v="None"/>
    <x v="0"/>
    <s v="No"/>
    <x v="1"/>
    <s v="No"/>
    <x v="0"/>
    <s v="No"/>
    <x v="0"/>
    <s v="No"/>
    <x v="1"/>
    <s v="No"/>
    <s v="No"/>
    <s v="No"/>
    <x v="1"/>
    <s v="No"/>
    <x v="0"/>
    <n v="19.350000000000001"/>
    <n v="601.6"/>
    <n v="0"/>
    <n v="0"/>
    <n v="80.040000000000006"/>
    <n v="681.64"/>
    <s v="Stayed"/>
    <x v="0"/>
    <s v="other"/>
    <n v="0"/>
    <s v="&lt;20"/>
    <n v="0"/>
    <x v="1"/>
    <x v="1"/>
  </r>
  <r>
    <s v="26058-MAH"/>
    <x v="1"/>
    <n v="24"/>
    <s v="Yes"/>
    <x v="1"/>
    <n v="14"/>
    <n v="1"/>
    <s v="None"/>
    <x v="0"/>
    <s v="No"/>
    <x v="0"/>
    <s v="DSL"/>
    <x v="1"/>
    <s v="No"/>
    <x v="0"/>
    <s v="Yes"/>
    <x v="1"/>
    <s v="No"/>
    <s v="No"/>
    <s v="Yes"/>
    <x v="1"/>
    <s v="No"/>
    <x v="1"/>
    <n v="55.15"/>
    <n v="1319.85"/>
    <n v="0"/>
    <n v="0"/>
    <n v="656.88"/>
    <n v="1976.73"/>
    <s v="Stayed"/>
    <x v="0"/>
    <s v="other"/>
    <n v="0"/>
    <s v="50-100"/>
    <n v="0"/>
    <x v="2"/>
    <x v="4"/>
  </r>
  <r>
    <s v="36140-BIH"/>
    <x v="1"/>
    <n v="51"/>
    <s v="No"/>
    <x v="9"/>
    <n v="15"/>
    <n v="9"/>
    <s v="None"/>
    <x v="0"/>
    <s v="Yes"/>
    <x v="1"/>
    <s v="No"/>
    <x v="0"/>
    <s v="No"/>
    <x v="0"/>
    <s v="No"/>
    <x v="1"/>
    <s v="No"/>
    <s v="No"/>
    <s v="No"/>
    <x v="1"/>
    <s v="No"/>
    <x v="0"/>
    <n v="25.55"/>
    <n v="372.45"/>
    <n v="0"/>
    <n v="0"/>
    <n v="443.8"/>
    <n v="816.25"/>
    <s v="Stayed"/>
    <x v="0"/>
    <s v="other"/>
    <n v="0"/>
    <s v="20-50"/>
    <n v="0"/>
    <x v="1"/>
    <x v="3"/>
  </r>
  <r>
    <s v="18872-WES"/>
    <x v="0"/>
    <n v="62"/>
    <s v="No"/>
    <x v="2"/>
    <n v="8"/>
    <n v="9"/>
    <s v="None"/>
    <x v="0"/>
    <s v="No"/>
    <x v="0"/>
    <s v="Cable"/>
    <x v="1"/>
    <s v="No"/>
    <x v="1"/>
    <s v="No"/>
    <x v="1"/>
    <s v="No"/>
    <s v="No"/>
    <s v="Yes"/>
    <x v="0"/>
    <s v="No"/>
    <x v="0"/>
    <n v="52.7"/>
    <n v="3019.7"/>
    <n v="0"/>
    <n v="0"/>
    <n v="1210.1600000000001"/>
    <n v="4229.8599999999997"/>
    <s v="Stayed"/>
    <x v="0"/>
    <s v="other"/>
    <n v="0"/>
    <s v="50-100"/>
    <n v="0"/>
    <x v="1"/>
    <x v="3"/>
  </r>
  <r>
    <s v="53719-HAR"/>
    <x v="0"/>
    <n v="47"/>
    <s v="Yes"/>
    <x v="15"/>
    <n v="8"/>
    <n v="7"/>
    <s v="None"/>
    <x v="0"/>
    <s v="No"/>
    <x v="1"/>
    <s v="No"/>
    <x v="0"/>
    <s v="No"/>
    <x v="0"/>
    <s v="No"/>
    <x v="1"/>
    <s v="No"/>
    <s v="No"/>
    <s v="No"/>
    <x v="2"/>
    <s v="No"/>
    <x v="0"/>
    <n v="19.649999999999999"/>
    <n v="116.85"/>
    <n v="0"/>
    <n v="0"/>
    <n v="174.54"/>
    <n v="291.39"/>
    <s v="Stayed"/>
    <x v="0"/>
    <s v="other"/>
    <n v="0"/>
    <s v="&lt;20"/>
    <n v="0"/>
    <x v="0"/>
    <x v="3"/>
  </r>
  <r>
    <s v="43792-AND"/>
    <x v="0"/>
    <n v="53"/>
    <s v="Yes"/>
    <x v="10"/>
    <n v="1"/>
    <n v="27"/>
    <s v="Deal 5"/>
    <x v="0"/>
    <s v="No"/>
    <x v="0"/>
    <s v="Cable"/>
    <x v="1"/>
    <s v="No"/>
    <x v="1"/>
    <s v="Yes"/>
    <x v="0"/>
    <s v="Yes"/>
    <s v="Yes"/>
    <s v="Yes"/>
    <x v="2"/>
    <s v="Yes"/>
    <x v="0"/>
    <n v="80.25"/>
    <n v="493.4"/>
    <n v="0"/>
    <n v="0"/>
    <n v="137.69999999999999"/>
    <n v="631.1"/>
    <s v="Stayed"/>
    <x v="0"/>
    <s v="other"/>
    <n v="0"/>
    <s v="50-100"/>
    <n v="0"/>
    <x v="1"/>
    <x v="0"/>
  </r>
  <r>
    <s v="42420-UTT"/>
    <x v="1"/>
    <n v="62"/>
    <s v="Yes"/>
    <x v="7"/>
    <n v="0"/>
    <n v="20"/>
    <s v="Deal 1"/>
    <x v="0"/>
    <s v="Yes"/>
    <x v="1"/>
    <s v="No"/>
    <x v="0"/>
    <s v="No"/>
    <x v="0"/>
    <s v="No"/>
    <x v="1"/>
    <s v="No"/>
    <s v="No"/>
    <s v="No"/>
    <x v="2"/>
    <s v="No"/>
    <x v="1"/>
    <n v="25"/>
    <n v="1753"/>
    <n v="0"/>
    <n v="0"/>
    <n v="3408.71"/>
    <n v="5161.71"/>
    <s v="Stayed"/>
    <x v="0"/>
    <s v="other"/>
    <n v="0"/>
    <s v="20-50"/>
    <n v="0"/>
    <x v="1"/>
    <x v="2"/>
  </r>
  <r>
    <s v="58331-GUJ"/>
    <x v="1"/>
    <n v="23"/>
    <s v="No"/>
    <x v="6"/>
    <n v="13"/>
    <n v="8"/>
    <s v="None"/>
    <x v="0"/>
    <s v="Yes"/>
    <x v="0"/>
    <s v="Fiber Optic"/>
    <x v="0"/>
    <s v="No"/>
    <x v="1"/>
    <s v="Yes"/>
    <x v="0"/>
    <s v="Yes"/>
    <s v="Yes"/>
    <s v="Yes"/>
    <x v="0"/>
    <s v="Yes"/>
    <x v="0"/>
    <n v="104.3"/>
    <n v="4451.8500000000004"/>
    <n v="0"/>
    <n v="0"/>
    <n v="981.69"/>
    <n v="5433.54"/>
    <s v="Stayed"/>
    <x v="0"/>
    <s v="other"/>
    <n v="0"/>
    <s v="&gt;100"/>
    <n v="0"/>
    <x v="2"/>
    <x v="3"/>
  </r>
  <r>
    <s v="14301-HAR"/>
    <x v="1"/>
    <n v="38"/>
    <s v="Yes"/>
    <x v="15"/>
    <n v="3"/>
    <n v="15"/>
    <s v="None"/>
    <x v="0"/>
    <s v="Yes"/>
    <x v="0"/>
    <s v="Fiber Optic"/>
    <x v="1"/>
    <s v="Yes"/>
    <x v="1"/>
    <s v="Yes"/>
    <x v="0"/>
    <s v="Yes"/>
    <s v="Yes"/>
    <s v="Yes"/>
    <x v="1"/>
    <s v="Yes"/>
    <x v="1"/>
    <n v="113.6"/>
    <n v="4594.95"/>
    <n v="0"/>
    <n v="0"/>
    <n v="205.41"/>
    <n v="4800.3599999999997"/>
    <s v="Churned"/>
    <x v="3"/>
    <s v="Extra data charges"/>
    <n v="1"/>
    <s v="&gt;100"/>
    <n v="0"/>
    <x v="0"/>
    <x v="1"/>
  </r>
  <r>
    <s v="62480-MAH"/>
    <x v="1"/>
    <n v="31"/>
    <s v="No"/>
    <x v="1"/>
    <n v="0"/>
    <n v="25"/>
    <s v="None"/>
    <x v="0"/>
    <s v="No"/>
    <x v="0"/>
    <s v="Cable"/>
    <x v="0"/>
    <s v="Yes"/>
    <x v="0"/>
    <s v="No"/>
    <x v="1"/>
    <s v="No"/>
    <s v="No"/>
    <s v="Yes"/>
    <x v="1"/>
    <s v="No"/>
    <x v="1"/>
    <n v="48.85"/>
    <n v="736.8"/>
    <n v="0"/>
    <n v="0"/>
    <n v="475.2"/>
    <n v="1212"/>
    <s v="Stayed"/>
    <x v="0"/>
    <s v="other"/>
    <n v="0"/>
    <s v="20-50"/>
    <n v="0"/>
    <x v="2"/>
    <x v="0"/>
  </r>
  <r>
    <s v="32117-TAM"/>
    <x v="1"/>
    <n v="25"/>
    <s v="Yes"/>
    <x v="4"/>
    <n v="7"/>
    <n v="26"/>
    <s v="None"/>
    <x v="0"/>
    <s v="Yes"/>
    <x v="0"/>
    <s v="Fiber Optic"/>
    <x v="0"/>
    <s v="No"/>
    <x v="0"/>
    <s v="No"/>
    <x v="0"/>
    <s v="No"/>
    <s v="No"/>
    <s v="No"/>
    <x v="1"/>
    <s v="Yes"/>
    <x v="1"/>
    <n v="84.15"/>
    <n v="1821.95"/>
    <n v="0"/>
    <n v="60"/>
    <n v="422.4"/>
    <n v="2304.35"/>
    <s v="Stayed"/>
    <x v="0"/>
    <s v="other"/>
    <n v="0"/>
    <s v="50-100"/>
    <n v="0"/>
    <x v="2"/>
    <x v="0"/>
  </r>
  <r>
    <s v="35693-GUJ"/>
    <x v="0"/>
    <n v="74"/>
    <s v="No"/>
    <x v="6"/>
    <n v="14"/>
    <n v="2"/>
    <s v="None"/>
    <x v="0"/>
    <s v="Yes"/>
    <x v="0"/>
    <s v="Fiber Optic"/>
    <x v="0"/>
    <s v="No"/>
    <x v="1"/>
    <s v="Yes"/>
    <x v="0"/>
    <s v="Yes"/>
    <s v="No"/>
    <s v="Yes"/>
    <x v="2"/>
    <s v="No"/>
    <x v="1"/>
    <n v="104.15"/>
    <n v="4495.6499999999996"/>
    <n v="0"/>
    <n v="0"/>
    <n v="916.52"/>
    <n v="5412.17"/>
    <s v="Stayed"/>
    <x v="0"/>
    <s v="other"/>
    <n v="0"/>
    <s v="&gt;100"/>
    <n v="0"/>
    <x v="1"/>
    <x v="4"/>
  </r>
  <r>
    <s v="45317-UTT"/>
    <x v="0"/>
    <n v="23"/>
    <s v="No"/>
    <x v="18"/>
    <n v="5"/>
    <n v="1"/>
    <s v="None"/>
    <x v="0"/>
    <s v="Yes"/>
    <x v="0"/>
    <s v="DSL"/>
    <x v="0"/>
    <s v="No"/>
    <x v="1"/>
    <s v="No"/>
    <x v="0"/>
    <s v="Yes"/>
    <s v="Yes"/>
    <s v="Yes"/>
    <x v="1"/>
    <s v="No"/>
    <x v="1"/>
    <n v="74.75"/>
    <n v="827.05"/>
    <n v="0"/>
    <n v="0"/>
    <n v="222.24"/>
    <n v="1049.29"/>
    <s v="Stayed"/>
    <x v="0"/>
    <s v="other"/>
    <n v="0"/>
    <s v="50-100"/>
    <n v="0"/>
    <x v="2"/>
    <x v="4"/>
  </r>
  <r>
    <s v="76099-AND"/>
    <x v="1"/>
    <n v="45"/>
    <s v="No"/>
    <x v="10"/>
    <n v="1"/>
    <n v="29"/>
    <s v="None"/>
    <x v="0"/>
    <s v="No"/>
    <x v="1"/>
    <s v="No"/>
    <x v="0"/>
    <s v="No"/>
    <x v="0"/>
    <s v="No"/>
    <x v="1"/>
    <s v="No"/>
    <s v="No"/>
    <s v="No"/>
    <x v="0"/>
    <s v="No"/>
    <x v="0"/>
    <n v="19.600000000000001"/>
    <n v="1012.4"/>
    <n v="46.07"/>
    <n v="0"/>
    <n v="429"/>
    <n v="1395.33"/>
    <s v="Stayed"/>
    <x v="0"/>
    <s v="other"/>
    <n v="0"/>
    <s v="&lt;20"/>
    <n v="0"/>
    <x v="0"/>
    <x v="0"/>
  </r>
  <r>
    <s v="66411-MAH"/>
    <x v="0"/>
    <n v="66"/>
    <s v="No"/>
    <x v="1"/>
    <n v="0"/>
    <n v="7"/>
    <s v="Deal 4"/>
    <x v="0"/>
    <s v="Yes"/>
    <x v="0"/>
    <s v="Fiber Optic"/>
    <x v="1"/>
    <s v="Yes"/>
    <x v="1"/>
    <s v="No"/>
    <x v="1"/>
    <s v="No"/>
    <s v="No"/>
    <s v="Yes"/>
    <x v="1"/>
    <s v="No"/>
    <x v="0"/>
    <n v="90.2"/>
    <n v="1454.15"/>
    <n v="0"/>
    <n v="0"/>
    <n v="205.02"/>
    <n v="1659.17"/>
    <s v="Churned"/>
    <x v="2"/>
    <s v="Product dissatisfaction"/>
    <n v="1"/>
    <s v="50-100"/>
    <n v="0"/>
    <x v="1"/>
    <x v="3"/>
  </r>
  <r>
    <s v="79335-MAD"/>
    <x v="1"/>
    <n v="40"/>
    <s v="Yes"/>
    <x v="11"/>
    <n v="0"/>
    <n v="33"/>
    <s v="None"/>
    <x v="0"/>
    <s v="Yes"/>
    <x v="0"/>
    <s v="Cable"/>
    <x v="1"/>
    <s v="Yes"/>
    <x v="1"/>
    <s v="Yes"/>
    <x v="1"/>
    <s v="Yes"/>
    <s v="Yes"/>
    <s v="Yes"/>
    <x v="1"/>
    <s v="No"/>
    <x v="0"/>
    <n v="79.900000000000006"/>
    <n v="3326.2"/>
    <n v="0"/>
    <n v="0"/>
    <n v="1855.66"/>
    <n v="5181.8599999999997"/>
    <s v="Churned"/>
    <x v="3"/>
    <s v="Price too high"/>
    <n v="1"/>
    <s v="50-100"/>
    <n v="0"/>
    <x v="0"/>
    <x v="0"/>
  </r>
  <r>
    <s v="11679-PUN"/>
    <x v="1"/>
    <n v="38"/>
    <s v="Yes"/>
    <x v="13"/>
    <n v="13"/>
    <n v="35"/>
    <s v="Deal 4"/>
    <x v="0"/>
    <s v="Yes"/>
    <x v="0"/>
    <s v="Fiber Optic"/>
    <x v="1"/>
    <s v="No"/>
    <x v="0"/>
    <s v="No"/>
    <x v="0"/>
    <s v="Yes"/>
    <s v="Yes"/>
    <s v="Yes"/>
    <x v="1"/>
    <s v="Yes"/>
    <x v="1"/>
    <n v="98.7"/>
    <n v="973.25"/>
    <n v="0"/>
    <n v="0"/>
    <n v="373.6"/>
    <n v="1346.85"/>
    <s v="Churned"/>
    <x v="4"/>
    <s v="Attitude of support person"/>
    <n v="1"/>
    <s v="50-100"/>
    <n v="0"/>
    <x v="0"/>
    <x v="0"/>
  </r>
  <r>
    <s v="67930-KAR"/>
    <x v="1"/>
    <n v="51"/>
    <s v="No"/>
    <x v="3"/>
    <n v="13"/>
    <n v="2"/>
    <s v="None"/>
    <x v="0"/>
    <s v="No"/>
    <x v="0"/>
    <s v="Fiber Optic"/>
    <x v="0"/>
    <s v="No"/>
    <x v="0"/>
    <s v="No"/>
    <x v="0"/>
    <s v="Yes"/>
    <s v="Yes"/>
    <s v="Yes"/>
    <x v="1"/>
    <s v="Yes"/>
    <x v="1"/>
    <n v="90.8"/>
    <n v="2361.8000000000002"/>
    <n v="0"/>
    <n v="0"/>
    <n v="399.62"/>
    <n v="2761.42"/>
    <s v="Churned"/>
    <x v="0"/>
    <s v="Don't know"/>
    <n v="1"/>
    <s v="50-100"/>
    <n v="0"/>
    <x v="1"/>
    <x v="4"/>
  </r>
  <r>
    <s v="77670-UTT"/>
    <x v="1"/>
    <n v="51"/>
    <s v="No"/>
    <x v="7"/>
    <n v="15"/>
    <n v="13"/>
    <s v="None"/>
    <x v="0"/>
    <s v="No"/>
    <x v="1"/>
    <s v="No"/>
    <x v="0"/>
    <s v="No"/>
    <x v="0"/>
    <s v="No"/>
    <x v="1"/>
    <s v="No"/>
    <s v="No"/>
    <s v="No"/>
    <x v="2"/>
    <s v="No"/>
    <x v="0"/>
    <n v="20.9"/>
    <n v="1146.05"/>
    <n v="0"/>
    <n v="0"/>
    <n v="2316.63"/>
    <n v="3462.68"/>
    <s v="Stayed"/>
    <x v="0"/>
    <s v="other"/>
    <n v="0"/>
    <s v="20-50"/>
    <n v="0"/>
    <x v="1"/>
    <x v="1"/>
  </r>
  <r>
    <s v="96578-KAR"/>
    <x v="1"/>
    <n v="71"/>
    <s v="No"/>
    <x v="3"/>
    <n v="8"/>
    <n v="31"/>
    <s v="None"/>
    <x v="0"/>
    <s v="No"/>
    <x v="1"/>
    <s v="No"/>
    <x v="0"/>
    <s v="No"/>
    <x v="0"/>
    <s v="No"/>
    <x v="1"/>
    <s v="No"/>
    <s v="No"/>
    <s v="No"/>
    <x v="1"/>
    <s v="Yes"/>
    <x v="1"/>
    <n v="19.45"/>
    <n v="19.45"/>
    <n v="0"/>
    <n v="0"/>
    <n v="22.92"/>
    <n v="42.37"/>
    <s v="Churned"/>
    <x v="2"/>
    <s v="Limited range of services"/>
    <n v="1"/>
    <s v="&lt;20"/>
    <n v="0"/>
    <x v="1"/>
    <x v="0"/>
  </r>
  <r>
    <s v="94501-AND"/>
    <x v="0"/>
    <n v="41"/>
    <s v="No"/>
    <x v="10"/>
    <n v="9"/>
    <n v="29"/>
    <s v="Deal 2"/>
    <x v="0"/>
    <s v="No"/>
    <x v="0"/>
    <s v="Fiber Optic"/>
    <x v="0"/>
    <s v="No"/>
    <x v="0"/>
    <s v="No"/>
    <x v="1"/>
    <s v="No"/>
    <s v="No"/>
    <s v="Yes"/>
    <x v="2"/>
    <s v="No"/>
    <x v="0"/>
    <n v="70.349999999999994"/>
    <n v="3533.6"/>
    <n v="0"/>
    <n v="0"/>
    <n v="1805.5"/>
    <n v="5339.1"/>
    <s v="Stayed"/>
    <x v="0"/>
    <s v="other"/>
    <n v="0"/>
    <s v="50-100"/>
    <n v="0"/>
    <x v="0"/>
    <x v="0"/>
  </r>
  <r>
    <s v="61530-PUN"/>
    <x v="1"/>
    <n v="30"/>
    <s v="No"/>
    <x v="13"/>
    <n v="6"/>
    <n v="13"/>
    <s v="None"/>
    <x v="0"/>
    <s v="No"/>
    <x v="1"/>
    <s v="No"/>
    <x v="0"/>
    <s v="No"/>
    <x v="0"/>
    <s v="No"/>
    <x v="1"/>
    <s v="No"/>
    <s v="No"/>
    <s v="No"/>
    <x v="1"/>
    <s v="No"/>
    <x v="0"/>
    <n v="20.45"/>
    <n v="781.25"/>
    <n v="0"/>
    <n v="0"/>
    <n v="108.68"/>
    <n v="889.93"/>
    <s v="Stayed"/>
    <x v="0"/>
    <s v="other"/>
    <n v="0"/>
    <s v="20-50"/>
    <n v="0"/>
    <x v="2"/>
    <x v="1"/>
  </r>
  <r>
    <s v="55762-TEL"/>
    <x v="1"/>
    <n v="28"/>
    <s v="No"/>
    <x v="5"/>
    <n v="14"/>
    <n v="29"/>
    <s v="None"/>
    <x v="0"/>
    <s v="Yes"/>
    <x v="0"/>
    <s v="Fiber Optic"/>
    <x v="0"/>
    <s v="No"/>
    <x v="0"/>
    <s v="No"/>
    <x v="1"/>
    <s v="Yes"/>
    <s v="Yes"/>
    <s v="Yes"/>
    <x v="1"/>
    <s v="Yes"/>
    <x v="1"/>
    <n v="85.15"/>
    <n v="1139.2"/>
    <n v="38.479999999999997"/>
    <n v="0"/>
    <n v="298.2"/>
    <n v="1398.92"/>
    <s v="Churned"/>
    <x v="2"/>
    <s v="Poor expertise of phone support"/>
    <n v="1"/>
    <s v="50-100"/>
    <n v="0"/>
    <x v="2"/>
    <x v="0"/>
  </r>
  <r>
    <s v="52555-TAM"/>
    <x v="1"/>
    <n v="65"/>
    <s v="Yes"/>
    <x v="4"/>
    <n v="3"/>
    <n v="9"/>
    <s v="None"/>
    <x v="0"/>
    <s v="Yes"/>
    <x v="0"/>
    <s v="Fiber Optic"/>
    <x v="0"/>
    <s v="No"/>
    <x v="0"/>
    <s v="No"/>
    <x v="0"/>
    <s v="Yes"/>
    <s v="Yes"/>
    <s v="Yes"/>
    <x v="1"/>
    <s v="Yes"/>
    <x v="1"/>
    <n v="93.55"/>
    <n v="2264.0500000000002"/>
    <n v="0"/>
    <n v="0"/>
    <n v="321.12"/>
    <n v="2585.17"/>
    <s v="Churned"/>
    <x v="3"/>
    <s v="Price too high"/>
    <n v="1"/>
    <s v="50-100"/>
    <n v="0"/>
    <x v="1"/>
    <x v="3"/>
  </r>
  <r>
    <s v="15091-MAD"/>
    <x v="0"/>
    <n v="63"/>
    <s v="Yes"/>
    <x v="11"/>
    <n v="9"/>
    <n v="26"/>
    <s v="Deal 4"/>
    <x v="0"/>
    <s v="No"/>
    <x v="0"/>
    <s v="Fiber Optic"/>
    <x v="0"/>
    <s v="No"/>
    <x v="1"/>
    <s v="No"/>
    <x v="0"/>
    <s v="Yes"/>
    <s v="Yes"/>
    <s v="Yes"/>
    <x v="1"/>
    <s v="Yes"/>
    <x v="0"/>
    <n v="95.9"/>
    <n v="1777.9"/>
    <n v="0"/>
    <n v="0"/>
    <n v="622.63"/>
    <n v="2400.5300000000002"/>
    <s v="Churned"/>
    <x v="1"/>
    <s v="Competitor had better devices"/>
    <n v="1"/>
    <s v="50-100"/>
    <n v="0"/>
    <x v="1"/>
    <x v="0"/>
  </r>
  <r>
    <s v="33710-GUJ"/>
    <x v="1"/>
    <n v="37"/>
    <s v="No"/>
    <x v="6"/>
    <n v="0"/>
    <n v="8"/>
    <s v="None"/>
    <x v="0"/>
    <s v="No"/>
    <x v="0"/>
    <s v="Fiber Optic"/>
    <x v="0"/>
    <s v="No"/>
    <x v="1"/>
    <s v="No"/>
    <x v="1"/>
    <s v="No"/>
    <s v="No"/>
    <s v="Yes"/>
    <x v="1"/>
    <s v="Yes"/>
    <x v="1"/>
    <n v="75.150000000000006"/>
    <n v="496.9"/>
    <n v="0"/>
    <n v="0"/>
    <n v="60.83"/>
    <n v="557.73"/>
    <s v="Churned"/>
    <x v="2"/>
    <s v="Service dissatisfaction"/>
    <n v="1"/>
    <s v="50-100"/>
    <n v="0"/>
    <x v="0"/>
    <x v="3"/>
  </r>
  <r>
    <s v="55101-RAJ"/>
    <x v="1"/>
    <n v="28"/>
    <s v="No"/>
    <x v="8"/>
    <n v="6"/>
    <n v="28"/>
    <s v="None"/>
    <x v="0"/>
    <s v="Yes"/>
    <x v="0"/>
    <s v="DSL"/>
    <x v="1"/>
    <s v="No"/>
    <x v="1"/>
    <s v="Yes"/>
    <x v="0"/>
    <s v="Yes"/>
    <s v="Yes"/>
    <s v="Yes"/>
    <x v="2"/>
    <s v="No"/>
    <x v="0"/>
    <n v="84.35"/>
    <n v="3571.6"/>
    <n v="0"/>
    <n v="0"/>
    <n v="413.28"/>
    <n v="3984.88"/>
    <s v="Stayed"/>
    <x v="0"/>
    <s v="other"/>
    <n v="0"/>
    <s v="50-100"/>
    <n v="0"/>
    <x v="2"/>
    <x v="0"/>
  </r>
  <r>
    <s v="34947-UTT"/>
    <x v="1"/>
    <n v="40"/>
    <s v="Yes"/>
    <x v="7"/>
    <n v="12"/>
    <n v="34"/>
    <s v="Deal 2"/>
    <x v="0"/>
    <s v="Yes"/>
    <x v="0"/>
    <s v="Cable"/>
    <x v="1"/>
    <s v="Yes"/>
    <x v="0"/>
    <s v="No"/>
    <x v="0"/>
    <s v="Yes"/>
    <s v="Yes"/>
    <s v="No"/>
    <x v="0"/>
    <s v="Yes"/>
    <x v="0"/>
    <n v="79.7"/>
    <n v="4786.1499999999996"/>
    <n v="0"/>
    <n v="30"/>
    <n v="3092.04"/>
    <n v="7908.19"/>
    <s v="Stayed"/>
    <x v="0"/>
    <s v="other"/>
    <n v="0"/>
    <s v="50-100"/>
    <n v="0"/>
    <x v="0"/>
    <x v="0"/>
  </r>
  <r>
    <s v="32802-WES"/>
    <x v="0"/>
    <n v="22"/>
    <s v="Yes"/>
    <x v="2"/>
    <n v="3"/>
    <n v="5"/>
    <s v="None"/>
    <x v="1"/>
    <s v="No"/>
    <x v="0"/>
    <s v="DSL"/>
    <x v="0"/>
    <s v="No"/>
    <x v="1"/>
    <s v="Yes"/>
    <x v="0"/>
    <s v="Yes"/>
    <s v="Yes"/>
    <s v="No"/>
    <x v="0"/>
    <s v="Yes"/>
    <x v="1"/>
    <n v="54.05"/>
    <n v="2959.8"/>
    <n v="0"/>
    <n v="40"/>
    <n v="0"/>
    <n v="2999.8"/>
    <s v="Stayed"/>
    <x v="0"/>
    <s v="other"/>
    <n v="0"/>
    <s v="50-100"/>
    <n v="0"/>
    <x v="2"/>
    <x v="4"/>
  </r>
  <r>
    <s v="23147-PUN"/>
    <x v="0"/>
    <n v="24"/>
    <s v="No"/>
    <x v="13"/>
    <n v="14"/>
    <n v="6"/>
    <s v="None"/>
    <x v="1"/>
    <s v="No"/>
    <x v="0"/>
    <s v="Cable"/>
    <x v="1"/>
    <s v="No"/>
    <x v="0"/>
    <s v="Yes"/>
    <x v="0"/>
    <s v="Yes"/>
    <s v="Yes"/>
    <s v="Yes"/>
    <x v="1"/>
    <s v="Yes"/>
    <x v="1"/>
    <n v="54.45"/>
    <n v="706.85"/>
    <n v="0"/>
    <n v="0"/>
    <n v="0"/>
    <n v="706.85"/>
    <s v="Churned"/>
    <x v="2"/>
    <s v="Network reliability"/>
    <n v="1"/>
    <s v="50-100"/>
    <n v="0"/>
    <x v="2"/>
    <x v="3"/>
  </r>
  <r>
    <s v="77443-HAR"/>
    <x v="1"/>
    <n v="40"/>
    <s v="No"/>
    <x v="15"/>
    <n v="13"/>
    <n v="15"/>
    <s v="Deal 3"/>
    <x v="0"/>
    <s v="Yes"/>
    <x v="0"/>
    <s v="DSL"/>
    <x v="1"/>
    <s v="Yes"/>
    <x v="1"/>
    <s v="Yes"/>
    <x v="1"/>
    <s v="No"/>
    <s v="No"/>
    <s v="Yes"/>
    <x v="0"/>
    <s v="No"/>
    <x v="1"/>
    <n v="67.45"/>
    <n v="2443.3000000000002"/>
    <n v="0"/>
    <n v="0"/>
    <n v="482.48"/>
    <n v="2925.78"/>
    <s v="Stayed"/>
    <x v="0"/>
    <s v="other"/>
    <n v="0"/>
    <s v="50-100"/>
    <n v="0"/>
    <x v="0"/>
    <x v="1"/>
  </r>
  <r>
    <s v="54350-UTT"/>
    <x v="1"/>
    <n v="71"/>
    <s v="Yes"/>
    <x v="7"/>
    <n v="1"/>
    <n v="23"/>
    <s v="None"/>
    <x v="0"/>
    <s v="No"/>
    <x v="0"/>
    <s v="Fiber Optic"/>
    <x v="0"/>
    <s v="No"/>
    <x v="1"/>
    <s v="No"/>
    <x v="1"/>
    <s v="Yes"/>
    <s v="No"/>
    <s v="No"/>
    <x v="2"/>
    <s v="Yes"/>
    <x v="1"/>
    <n v="84.95"/>
    <n v="1443.65"/>
    <n v="4.76"/>
    <n v="70"/>
    <n v="462.6"/>
    <n v="1971.49"/>
    <s v="Stayed"/>
    <x v="0"/>
    <s v="other"/>
    <n v="0"/>
    <s v="50-100"/>
    <n v="0"/>
    <x v="1"/>
    <x v="2"/>
  </r>
  <r>
    <s v="41428-BIH"/>
    <x v="1"/>
    <n v="45"/>
    <s v="Yes"/>
    <x v="9"/>
    <n v="6"/>
    <n v="10"/>
    <s v="Deal 2"/>
    <x v="0"/>
    <s v="No"/>
    <x v="0"/>
    <s v="Cable"/>
    <x v="1"/>
    <s v="No"/>
    <x v="0"/>
    <s v="Yes"/>
    <x v="0"/>
    <s v="No"/>
    <s v="No"/>
    <s v="Yes"/>
    <x v="0"/>
    <s v="No"/>
    <x v="1"/>
    <n v="65.400000000000006"/>
    <n v="2774.55"/>
    <n v="0"/>
    <n v="0"/>
    <n v="1539.12"/>
    <n v="4313.67"/>
    <s v="Stayed"/>
    <x v="0"/>
    <s v="other"/>
    <n v="0"/>
    <s v="50-100"/>
    <n v="0"/>
    <x v="0"/>
    <x v="3"/>
  </r>
  <r>
    <s v="41508-AND"/>
    <x v="0"/>
    <n v="52"/>
    <s v="No"/>
    <x v="10"/>
    <n v="11"/>
    <n v="29"/>
    <s v="Deal 5"/>
    <x v="0"/>
    <s v="No"/>
    <x v="0"/>
    <s v="DSL"/>
    <x v="0"/>
    <s v="No"/>
    <x v="0"/>
    <s v="Yes"/>
    <x v="0"/>
    <s v="Yes"/>
    <s v="Yes"/>
    <s v="Yes"/>
    <x v="1"/>
    <s v="Yes"/>
    <x v="0"/>
    <n v="70.75"/>
    <n v="450.8"/>
    <n v="0"/>
    <n v="0"/>
    <n v="163.44999999999999"/>
    <n v="614.25"/>
    <s v="Churned"/>
    <x v="4"/>
    <s v="Attitude of support person"/>
    <n v="1"/>
    <s v="50-100"/>
    <n v="0"/>
    <x v="1"/>
    <x v="0"/>
  </r>
  <r>
    <s v="54997-UTT"/>
    <x v="1"/>
    <n v="55"/>
    <s v="No"/>
    <x v="7"/>
    <n v="7"/>
    <n v="23"/>
    <s v="None"/>
    <x v="0"/>
    <s v="No"/>
    <x v="0"/>
    <s v="DSL"/>
    <x v="0"/>
    <s v="No"/>
    <x v="0"/>
    <s v="No"/>
    <x v="1"/>
    <s v="No"/>
    <s v="No"/>
    <s v="Yes"/>
    <x v="1"/>
    <s v="Yes"/>
    <x v="0"/>
    <n v="44"/>
    <n v="44"/>
    <n v="0"/>
    <n v="0"/>
    <n v="26.15"/>
    <n v="70.150000000000006"/>
    <s v="Joined"/>
    <x v="0"/>
    <s v="other"/>
    <n v="0"/>
    <s v="20-50"/>
    <n v="1"/>
    <x v="1"/>
    <x v="2"/>
  </r>
  <r>
    <s v="26383-TAM"/>
    <x v="1"/>
    <n v="51"/>
    <s v="Yes"/>
    <x v="4"/>
    <n v="3"/>
    <n v="12"/>
    <s v="None"/>
    <x v="0"/>
    <s v="Yes"/>
    <x v="0"/>
    <s v="DSL"/>
    <x v="1"/>
    <s v="No"/>
    <x v="0"/>
    <s v="Yes"/>
    <x v="1"/>
    <s v="No"/>
    <s v="No"/>
    <s v="Yes"/>
    <x v="2"/>
    <s v="No"/>
    <x v="0"/>
    <n v="61.4"/>
    <n v="4059.85"/>
    <n v="0"/>
    <n v="0"/>
    <n v="2695.83"/>
    <n v="6755.68"/>
    <s v="Stayed"/>
    <x v="0"/>
    <s v="other"/>
    <n v="0"/>
    <s v="50-100"/>
    <n v="0"/>
    <x v="1"/>
    <x v="1"/>
  </r>
  <r>
    <s v="55149-MAD"/>
    <x v="1"/>
    <n v="68"/>
    <s v="Yes"/>
    <x v="11"/>
    <n v="0"/>
    <n v="6"/>
    <s v="None"/>
    <x v="0"/>
    <s v="No"/>
    <x v="0"/>
    <s v="Fiber Optic"/>
    <x v="0"/>
    <s v="No"/>
    <x v="1"/>
    <s v="Yes"/>
    <x v="0"/>
    <s v="No"/>
    <s v="No"/>
    <s v="Yes"/>
    <x v="2"/>
    <s v="No"/>
    <x v="0"/>
    <n v="88.8"/>
    <n v="4805.3"/>
    <n v="0"/>
    <n v="0"/>
    <n v="1826.55"/>
    <n v="6631.85"/>
    <s v="Stayed"/>
    <x v="0"/>
    <s v="other"/>
    <n v="0"/>
    <s v="50-100"/>
    <n v="0"/>
    <x v="1"/>
    <x v="3"/>
  </r>
  <r>
    <s v="66734-WES"/>
    <x v="1"/>
    <n v="81"/>
    <s v="No"/>
    <x v="2"/>
    <n v="3"/>
    <n v="1"/>
    <s v="None"/>
    <x v="0"/>
    <s v="Yes"/>
    <x v="0"/>
    <s v="Fiber Optic"/>
    <x v="0"/>
    <s v="Yes"/>
    <x v="1"/>
    <s v="No"/>
    <x v="0"/>
    <s v="Yes"/>
    <s v="No"/>
    <s v="Yes"/>
    <x v="1"/>
    <s v="Yes"/>
    <x v="1"/>
    <n v="104.85"/>
    <n v="1531.4"/>
    <n v="0"/>
    <n v="0"/>
    <n v="419.44"/>
    <n v="1950.84"/>
    <s v="Churned"/>
    <x v="2"/>
    <s v="Product dissatisfaction"/>
    <n v="1"/>
    <s v="&gt;100"/>
    <n v="0"/>
    <x v="1"/>
    <x v="4"/>
  </r>
  <r>
    <s v="27008-WES"/>
    <x v="1"/>
    <n v="53"/>
    <s v="No"/>
    <x v="2"/>
    <n v="9"/>
    <n v="4"/>
    <s v="None"/>
    <x v="0"/>
    <s v="No"/>
    <x v="0"/>
    <s v="Fiber Optic"/>
    <x v="0"/>
    <s v="No"/>
    <x v="1"/>
    <s v="No"/>
    <x v="0"/>
    <s v="Yes"/>
    <s v="Yes"/>
    <s v="Yes"/>
    <x v="1"/>
    <s v="No"/>
    <x v="1"/>
    <n v="94.4"/>
    <n v="94.4"/>
    <n v="0"/>
    <n v="0"/>
    <n v="18.34"/>
    <n v="112.74"/>
    <s v="Churned"/>
    <x v="3"/>
    <s v="Lack of affordable download/upload speed"/>
    <n v="1"/>
    <s v="50-100"/>
    <n v="0"/>
    <x v="1"/>
    <x v="4"/>
  </r>
  <r>
    <s v="54466-MAH"/>
    <x v="0"/>
    <n v="26"/>
    <s v="No"/>
    <x v="1"/>
    <n v="8"/>
    <n v="14"/>
    <s v="Deal 2"/>
    <x v="0"/>
    <s v="Yes"/>
    <x v="0"/>
    <s v="DSL"/>
    <x v="1"/>
    <s v="Yes"/>
    <x v="1"/>
    <s v="Yes"/>
    <x v="0"/>
    <s v="Yes"/>
    <s v="Yes"/>
    <s v="Yes"/>
    <x v="2"/>
    <s v="Yes"/>
    <x v="2"/>
    <n v="90.5"/>
    <n v="4318.3500000000004"/>
    <n v="0"/>
    <n v="0"/>
    <n v="551.78"/>
    <n v="4870.13"/>
    <s v="Stayed"/>
    <x v="0"/>
    <s v="other"/>
    <n v="0"/>
    <s v="50-100"/>
    <n v="0"/>
    <x v="2"/>
    <x v="1"/>
  </r>
  <r>
    <s v="22846-HAR"/>
    <x v="1"/>
    <n v="68"/>
    <s v="Yes"/>
    <x v="15"/>
    <n v="4"/>
    <n v="21"/>
    <s v="None"/>
    <x v="0"/>
    <s v="Yes"/>
    <x v="0"/>
    <s v="DSL"/>
    <x v="1"/>
    <s v="Yes"/>
    <x v="1"/>
    <s v="No"/>
    <x v="0"/>
    <s v="Yes"/>
    <s v="Yes"/>
    <s v="Yes"/>
    <x v="2"/>
    <s v="Yes"/>
    <x v="1"/>
    <n v="85.25"/>
    <n v="6083.1"/>
    <n v="0"/>
    <n v="0"/>
    <n v="1193.76"/>
    <n v="7276.86"/>
    <s v="Stayed"/>
    <x v="0"/>
    <s v="other"/>
    <n v="0"/>
    <s v="50-100"/>
    <n v="0"/>
    <x v="1"/>
    <x v="2"/>
  </r>
  <r>
    <s v="32997-AND"/>
    <x v="1"/>
    <n v="38"/>
    <s v="Yes"/>
    <x v="10"/>
    <n v="11"/>
    <n v="23"/>
    <s v="None"/>
    <x v="1"/>
    <s v="No"/>
    <x v="0"/>
    <s v="DSL"/>
    <x v="0"/>
    <s v="No"/>
    <x v="0"/>
    <s v="No"/>
    <x v="1"/>
    <s v="No"/>
    <s v="No"/>
    <s v="Yes"/>
    <x v="1"/>
    <s v="No"/>
    <x v="1"/>
    <n v="24.6"/>
    <n v="24.6"/>
    <n v="0"/>
    <n v="0"/>
    <n v="0"/>
    <n v="24.6"/>
    <s v="Churned"/>
    <x v="3"/>
    <s v="Price too high"/>
    <n v="1"/>
    <s v="20-50"/>
    <n v="0"/>
    <x v="0"/>
    <x v="2"/>
  </r>
  <r>
    <s v="23332-RAJ"/>
    <x v="1"/>
    <n v="41"/>
    <s v="Yes"/>
    <x v="8"/>
    <n v="6"/>
    <n v="26"/>
    <s v="Deal 4"/>
    <x v="0"/>
    <s v="No"/>
    <x v="1"/>
    <s v="No"/>
    <x v="0"/>
    <s v="No"/>
    <x v="0"/>
    <s v="No"/>
    <x v="1"/>
    <s v="No"/>
    <s v="No"/>
    <s v="No"/>
    <x v="2"/>
    <s v="No"/>
    <x v="2"/>
    <n v="19.75"/>
    <n v="284.35000000000002"/>
    <n v="0"/>
    <n v="0"/>
    <n v="642.72"/>
    <n v="927.07"/>
    <s v="Stayed"/>
    <x v="0"/>
    <s v="other"/>
    <n v="0"/>
    <s v="&lt;20"/>
    <n v="0"/>
    <x v="0"/>
    <x v="0"/>
  </r>
  <r>
    <s v="41238-KAR"/>
    <x v="1"/>
    <n v="20"/>
    <s v="Yes"/>
    <x v="3"/>
    <n v="6"/>
    <n v="8"/>
    <s v="Deal 2"/>
    <x v="0"/>
    <s v="Yes"/>
    <x v="0"/>
    <s v="DSL"/>
    <x v="1"/>
    <s v="Yes"/>
    <x v="0"/>
    <s v="Yes"/>
    <x v="0"/>
    <s v="Yes"/>
    <s v="Yes"/>
    <s v="No"/>
    <x v="2"/>
    <s v="Yes"/>
    <x v="1"/>
    <n v="82.5"/>
    <n v="5215.1000000000004"/>
    <n v="0"/>
    <n v="40"/>
    <n v="308.75"/>
    <n v="5563.85"/>
    <s v="Stayed"/>
    <x v="0"/>
    <s v="other"/>
    <n v="0"/>
    <s v="50-100"/>
    <n v="0"/>
    <x v="3"/>
    <x v="3"/>
  </r>
  <r>
    <s v="58920-WES"/>
    <x v="1"/>
    <n v="46"/>
    <s v="No"/>
    <x v="2"/>
    <n v="8"/>
    <n v="14"/>
    <s v="Deal 4"/>
    <x v="0"/>
    <s v="Yes"/>
    <x v="1"/>
    <s v="No"/>
    <x v="0"/>
    <s v="No"/>
    <x v="0"/>
    <s v="No"/>
    <x v="1"/>
    <s v="No"/>
    <s v="No"/>
    <s v="No"/>
    <x v="0"/>
    <s v="No"/>
    <x v="0"/>
    <n v="23.75"/>
    <n v="424.5"/>
    <n v="0"/>
    <n v="0"/>
    <n v="233.46"/>
    <n v="657.96"/>
    <s v="Stayed"/>
    <x v="0"/>
    <s v="other"/>
    <n v="0"/>
    <s v="20-50"/>
    <n v="0"/>
    <x v="0"/>
    <x v="1"/>
  </r>
  <r>
    <s v="49834-ODI"/>
    <x v="1"/>
    <n v="63"/>
    <s v="No"/>
    <x v="19"/>
    <n v="7"/>
    <n v="19"/>
    <s v="None"/>
    <x v="0"/>
    <s v="No"/>
    <x v="0"/>
    <s v="Fiber Optic"/>
    <x v="0"/>
    <s v="No"/>
    <x v="0"/>
    <s v="No"/>
    <x v="0"/>
    <s v="No"/>
    <s v="No"/>
    <s v="Yes"/>
    <x v="1"/>
    <s v="Yes"/>
    <x v="1"/>
    <n v="78.849999999999994"/>
    <n v="292.8"/>
    <n v="0"/>
    <n v="0"/>
    <n v="147.72"/>
    <n v="440.52"/>
    <s v="Churned"/>
    <x v="0"/>
    <s v="Moved"/>
    <n v="1"/>
    <s v="50-100"/>
    <n v="0"/>
    <x v="1"/>
    <x v="2"/>
  </r>
  <r>
    <s v="33565-JAM"/>
    <x v="0"/>
    <n v="73"/>
    <s v="Yes"/>
    <x v="16"/>
    <n v="4"/>
    <n v="7"/>
    <s v="Deal 2"/>
    <x v="0"/>
    <s v="Yes"/>
    <x v="0"/>
    <s v="Fiber Optic"/>
    <x v="0"/>
    <s v="No"/>
    <x v="1"/>
    <s v="No"/>
    <x v="0"/>
    <s v="Yes"/>
    <s v="No"/>
    <s v="Yes"/>
    <x v="0"/>
    <s v="Yes"/>
    <x v="1"/>
    <n v="100.15"/>
    <n v="4459.8"/>
    <n v="0"/>
    <n v="0"/>
    <n v="310.5"/>
    <n v="4770.3"/>
    <s v="Stayed"/>
    <x v="0"/>
    <s v="other"/>
    <n v="0"/>
    <s v="&gt;100"/>
    <n v="0"/>
    <x v="1"/>
    <x v="3"/>
  </r>
  <r>
    <s v="73324-MAH"/>
    <x v="1"/>
    <n v="32"/>
    <s v="No"/>
    <x v="1"/>
    <n v="9"/>
    <n v="4"/>
    <s v="Deal 4"/>
    <x v="1"/>
    <s v="No"/>
    <x v="0"/>
    <s v="DSL"/>
    <x v="1"/>
    <s v="No"/>
    <x v="0"/>
    <s v="Yes"/>
    <x v="1"/>
    <s v="No"/>
    <s v="No"/>
    <s v="Yes"/>
    <x v="2"/>
    <s v="No"/>
    <x v="0"/>
    <n v="35.1"/>
    <n v="770.4"/>
    <n v="0"/>
    <n v="0"/>
    <n v="0"/>
    <n v="770.4"/>
    <s v="Stayed"/>
    <x v="0"/>
    <s v="other"/>
    <n v="0"/>
    <s v="20-50"/>
    <n v="0"/>
    <x v="2"/>
    <x v="4"/>
  </r>
  <r>
    <s v="27663-HAR"/>
    <x v="1"/>
    <n v="20"/>
    <s v="Yes"/>
    <x v="15"/>
    <n v="1"/>
    <n v="3"/>
    <s v="None"/>
    <x v="0"/>
    <s v="No"/>
    <x v="0"/>
    <s v="Fiber Optic"/>
    <x v="0"/>
    <s v="No"/>
    <x v="0"/>
    <s v="No"/>
    <x v="1"/>
    <s v="No"/>
    <s v="No"/>
    <s v="Yes"/>
    <x v="1"/>
    <s v="Yes"/>
    <x v="1"/>
    <n v="70.7"/>
    <n v="151.65"/>
    <n v="0"/>
    <n v="0"/>
    <n v="18.239999999999998"/>
    <n v="169.89"/>
    <s v="Churned"/>
    <x v="0"/>
    <s v="Moved"/>
    <n v="1"/>
    <s v="50-100"/>
    <n v="0"/>
    <x v="3"/>
    <x v="4"/>
  </r>
  <r>
    <s v="48170-MAD"/>
    <x v="0"/>
    <n v="22"/>
    <s v="No"/>
    <x v="11"/>
    <n v="3"/>
    <n v="3"/>
    <s v="Deal 1"/>
    <x v="0"/>
    <s v="Yes"/>
    <x v="0"/>
    <s v="Fiber Optic"/>
    <x v="1"/>
    <s v="Yes"/>
    <x v="1"/>
    <s v="Yes"/>
    <x v="0"/>
    <s v="Yes"/>
    <s v="Yes"/>
    <s v="Yes"/>
    <x v="2"/>
    <s v="Yes"/>
    <x v="0"/>
    <n v="113.65"/>
    <n v="8124.2"/>
    <n v="0"/>
    <n v="0"/>
    <n v="1789.2"/>
    <n v="9913.4"/>
    <s v="Stayed"/>
    <x v="0"/>
    <s v="other"/>
    <n v="0"/>
    <s v="&gt;100"/>
    <n v="0"/>
    <x v="2"/>
    <x v="4"/>
  </r>
  <r>
    <s v="93303-HAR"/>
    <x v="1"/>
    <n v="19"/>
    <s v="No"/>
    <x v="15"/>
    <n v="6"/>
    <n v="5"/>
    <s v="Deal 5"/>
    <x v="1"/>
    <s v="No"/>
    <x v="0"/>
    <s v="DSL"/>
    <x v="0"/>
    <s v="No"/>
    <x v="1"/>
    <s v="No"/>
    <x v="0"/>
    <s v="Yes"/>
    <s v="Yes"/>
    <s v="Yes"/>
    <x v="1"/>
    <s v="Yes"/>
    <x v="1"/>
    <n v="47.95"/>
    <n v="305.10000000000002"/>
    <n v="0"/>
    <n v="0"/>
    <n v="0"/>
    <n v="305.10000000000002"/>
    <s v="Churned"/>
    <x v="1"/>
    <s v="Competitor had better devices"/>
    <n v="1"/>
    <s v="20-50"/>
    <n v="0"/>
    <x v="3"/>
    <x v="4"/>
  </r>
  <r>
    <s v="79045-RAJ"/>
    <x v="0"/>
    <n v="50"/>
    <s v="Yes"/>
    <x v="8"/>
    <n v="6"/>
    <n v="30"/>
    <s v="Deal 1"/>
    <x v="1"/>
    <s v="No"/>
    <x v="0"/>
    <s v="DSL"/>
    <x v="1"/>
    <s v="Yes"/>
    <x v="1"/>
    <s v="Yes"/>
    <x v="0"/>
    <s v="Yes"/>
    <s v="Yes"/>
    <s v="Yes"/>
    <x v="2"/>
    <s v="Yes"/>
    <x v="0"/>
    <n v="65.099999999999994"/>
    <n v="4754.3"/>
    <n v="0"/>
    <n v="0"/>
    <n v="0"/>
    <n v="4754.3"/>
    <s v="Stayed"/>
    <x v="0"/>
    <s v="other"/>
    <n v="0"/>
    <s v="50-100"/>
    <n v="0"/>
    <x v="1"/>
    <x v="0"/>
  </r>
  <r>
    <s v="56728-RAJ"/>
    <x v="0"/>
    <n v="40"/>
    <s v="No"/>
    <x v="8"/>
    <n v="0"/>
    <n v="1"/>
    <s v="None"/>
    <x v="0"/>
    <s v="No"/>
    <x v="0"/>
    <s v="DSL"/>
    <x v="0"/>
    <s v="No"/>
    <x v="0"/>
    <s v="No"/>
    <x v="1"/>
    <s v="No"/>
    <s v="No"/>
    <s v="Yes"/>
    <x v="1"/>
    <s v="No"/>
    <x v="0"/>
    <n v="45.6"/>
    <n v="45.6"/>
    <n v="0"/>
    <n v="0"/>
    <n v="37.44"/>
    <n v="83.04"/>
    <s v="Joined"/>
    <x v="0"/>
    <s v="other"/>
    <n v="0"/>
    <s v="20-50"/>
    <n v="1"/>
    <x v="0"/>
    <x v="4"/>
  </r>
  <r>
    <s v="63252-JAM"/>
    <x v="0"/>
    <n v="72"/>
    <s v="Yes"/>
    <x v="16"/>
    <n v="0"/>
    <n v="14"/>
    <s v="None"/>
    <x v="0"/>
    <s v="Yes"/>
    <x v="0"/>
    <s v="Fiber Optic"/>
    <x v="0"/>
    <s v="No"/>
    <x v="0"/>
    <s v="No"/>
    <x v="1"/>
    <s v="No"/>
    <s v="No"/>
    <s v="No"/>
    <x v="1"/>
    <s v="Yes"/>
    <x v="1"/>
    <n v="76.45"/>
    <n v="76.45"/>
    <n v="0"/>
    <n v="10"/>
    <n v="3.84"/>
    <n v="90.29"/>
    <s v="Churned"/>
    <x v="1"/>
    <s v="Competitor made better offer"/>
    <n v="1"/>
    <s v="50-100"/>
    <n v="0"/>
    <x v="1"/>
    <x v="1"/>
  </r>
  <r>
    <s v="39318-UTT"/>
    <x v="1"/>
    <n v="24"/>
    <s v="No"/>
    <x v="7"/>
    <n v="13"/>
    <n v="8"/>
    <s v="None"/>
    <x v="0"/>
    <s v="No"/>
    <x v="1"/>
    <s v="No"/>
    <x v="0"/>
    <s v="No"/>
    <x v="0"/>
    <s v="No"/>
    <x v="1"/>
    <s v="No"/>
    <s v="No"/>
    <s v="No"/>
    <x v="2"/>
    <s v="No"/>
    <x v="0"/>
    <n v="20"/>
    <n v="935.9"/>
    <n v="0"/>
    <n v="0"/>
    <n v="468.96"/>
    <n v="1404.86"/>
    <s v="Stayed"/>
    <x v="0"/>
    <s v="other"/>
    <n v="0"/>
    <s v="&lt;20"/>
    <n v="0"/>
    <x v="2"/>
    <x v="3"/>
  </r>
  <r>
    <s v="88636-KAR"/>
    <x v="1"/>
    <n v="27"/>
    <s v="No"/>
    <x v="3"/>
    <n v="11"/>
    <n v="7"/>
    <s v="Deal 1"/>
    <x v="0"/>
    <s v="Yes"/>
    <x v="0"/>
    <s v="DSL"/>
    <x v="1"/>
    <s v="Yes"/>
    <x v="1"/>
    <s v="No"/>
    <x v="1"/>
    <s v="Yes"/>
    <s v="Yes"/>
    <s v="Yes"/>
    <x v="0"/>
    <s v="No"/>
    <x v="2"/>
    <n v="75.099999999999994"/>
    <n v="5064.45"/>
    <n v="0"/>
    <n v="0"/>
    <n v="315.57"/>
    <n v="5380.02"/>
    <s v="Stayed"/>
    <x v="0"/>
    <s v="other"/>
    <n v="0"/>
    <s v="50-100"/>
    <n v="0"/>
    <x v="2"/>
    <x v="3"/>
  </r>
  <r>
    <s v="76034-MAD"/>
    <x v="0"/>
    <n v="71"/>
    <s v="Yes"/>
    <x v="11"/>
    <n v="2"/>
    <n v="3"/>
    <s v="None"/>
    <x v="0"/>
    <s v="Yes"/>
    <x v="0"/>
    <s v="Fiber Optic"/>
    <x v="0"/>
    <s v="No"/>
    <x v="0"/>
    <s v="No"/>
    <x v="0"/>
    <s v="Yes"/>
    <s v="No"/>
    <s v="Yes"/>
    <x v="1"/>
    <s v="Yes"/>
    <x v="1"/>
    <n v="94.45"/>
    <n v="2653.65"/>
    <n v="0"/>
    <n v="0"/>
    <n v="181.25"/>
    <n v="2834.9"/>
    <s v="Churned"/>
    <x v="1"/>
    <s v="Competitor had better devices"/>
    <n v="1"/>
    <s v="50-100"/>
    <n v="0"/>
    <x v="1"/>
    <x v="4"/>
  </r>
  <r>
    <s v="97262-ODI"/>
    <x v="0"/>
    <n v="49"/>
    <s v="Yes"/>
    <x v="19"/>
    <n v="1"/>
    <n v="23"/>
    <s v="Deal 2"/>
    <x v="0"/>
    <s v="Yes"/>
    <x v="0"/>
    <s v="DSL"/>
    <x v="1"/>
    <s v="Yes"/>
    <x v="1"/>
    <s v="No"/>
    <x v="1"/>
    <s v="No"/>
    <s v="No"/>
    <s v="Yes"/>
    <x v="0"/>
    <s v="No"/>
    <x v="0"/>
    <n v="67.05"/>
    <n v="4309.55"/>
    <n v="0"/>
    <n v="0"/>
    <n v="2566.85"/>
    <n v="6876.4"/>
    <s v="Stayed"/>
    <x v="0"/>
    <s v="other"/>
    <n v="0"/>
    <s v="50-100"/>
    <n v="0"/>
    <x v="0"/>
    <x v="2"/>
  </r>
  <r>
    <s v="37799-TAM"/>
    <x v="1"/>
    <n v="37"/>
    <s v="No"/>
    <x v="4"/>
    <n v="7"/>
    <n v="31"/>
    <s v="Deal 4"/>
    <x v="0"/>
    <s v="No"/>
    <x v="0"/>
    <s v="Fiber Optic"/>
    <x v="0"/>
    <s v="No"/>
    <x v="1"/>
    <s v="Yes"/>
    <x v="0"/>
    <s v="Yes"/>
    <s v="Yes"/>
    <s v="Yes"/>
    <x v="0"/>
    <s v="No"/>
    <x v="1"/>
    <n v="98.6"/>
    <n v="1704.95"/>
    <n v="0"/>
    <n v="0"/>
    <n v="91.8"/>
    <n v="1796.75"/>
    <s v="Churned"/>
    <x v="1"/>
    <s v="Competitor had better devices"/>
    <n v="1"/>
    <s v="50-100"/>
    <n v="0"/>
    <x v="0"/>
    <x v="0"/>
  </r>
  <r>
    <s v="45697-KER"/>
    <x v="1"/>
    <n v="36"/>
    <s v="No"/>
    <x v="20"/>
    <n v="5"/>
    <n v="22"/>
    <s v="None"/>
    <x v="0"/>
    <s v="No"/>
    <x v="1"/>
    <s v="No"/>
    <x v="0"/>
    <s v="No"/>
    <x v="0"/>
    <s v="No"/>
    <x v="1"/>
    <s v="No"/>
    <s v="No"/>
    <s v="No"/>
    <x v="1"/>
    <s v="No"/>
    <x v="1"/>
    <n v="20.3"/>
    <n v="246.3"/>
    <n v="0"/>
    <n v="0"/>
    <n v="538.12"/>
    <n v="784.42"/>
    <s v="Stayed"/>
    <x v="0"/>
    <s v="other"/>
    <n v="0"/>
    <s v="20-50"/>
    <n v="0"/>
    <x v="0"/>
    <x v="2"/>
  </r>
  <r>
    <s v="62989-TAM"/>
    <x v="1"/>
    <n v="25"/>
    <s v="No"/>
    <x v="4"/>
    <n v="10"/>
    <n v="21"/>
    <s v="Deal 1"/>
    <x v="0"/>
    <s v="Yes"/>
    <x v="0"/>
    <s v="Fiber Optic"/>
    <x v="1"/>
    <s v="Yes"/>
    <x v="1"/>
    <s v="Yes"/>
    <x v="0"/>
    <s v="Yes"/>
    <s v="Yes"/>
    <s v="Yes"/>
    <x v="2"/>
    <s v="No"/>
    <x v="0"/>
    <n v="113.65"/>
    <n v="8166.8"/>
    <n v="0"/>
    <n v="0"/>
    <n v="306.72000000000003"/>
    <n v="8473.52"/>
    <s v="Stayed"/>
    <x v="0"/>
    <s v="other"/>
    <n v="0"/>
    <s v="&gt;100"/>
    <n v="0"/>
    <x v="2"/>
    <x v="2"/>
  </r>
  <r>
    <s v="47624-TAM"/>
    <x v="1"/>
    <n v="62"/>
    <s v="Yes"/>
    <x v="4"/>
    <n v="7"/>
    <n v="29"/>
    <s v="None"/>
    <x v="0"/>
    <s v="No"/>
    <x v="0"/>
    <s v="DSL"/>
    <x v="0"/>
    <s v="No"/>
    <x v="0"/>
    <s v="No"/>
    <x v="1"/>
    <s v="Yes"/>
    <s v="Yes"/>
    <s v="Yes"/>
    <x v="1"/>
    <s v="No"/>
    <x v="2"/>
    <n v="-5"/>
    <n v="189.1"/>
    <n v="0"/>
    <n v="0"/>
    <n v="100.59"/>
    <n v="289.69"/>
    <s v="Joined"/>
    <x v="0"/>
    <s v="other"/>
    <n v="0"/>
    <s v="&lt;20"/>
    <n v="1"/>
    <x v="1"/>
    <x v="0"/>
  </r>
  <r>
    <s v="39642-RAJ"/>
    <x v="1"/>
    <n v="54"/>
    <s v="No"/>
    <x v="8"/>
    <n v="4"/>
    <n v="34"/>
    <s v="Deal 5"/>
    <x v="0"/>
    <s v="No"/>
    <x v="0"/>
    <s v="DSL"/>
    <x v="0"/>
    <s v="No"/>
    <x v="0"/>
    <s v="No"/>
    <x v="0"/>
    <s v="No"/>
    <s v="No"/>
    <s v="Yes"/>
    <x v="1"/>
    <s v="Yes"/>
    <x v="0"/>
    <n v="54.7"/>
    <n v="169.45"/>
    <n v="0"/>
    <n v="0"/>
    <n v="8.64"/>
    <n v="178.09"/>
    <s v="Churned"/>
    <x v="1"/>
    <s v="Competitor had better devices"/>
    <n v="1"/>
    <s v="50-100"/>
    <n v="0"/>
    <x v="1"/>
    <x v="0"/>
  </r>
  <r>
    <s v="46848-WES"/>
    <x v="1"/>
    <n v="22"/>
    <s v="Yes"/>
    <x v="2"/>
    <n v="14"/>
    <n v="10"/>
    <s v="None"/>
    <x v="0"/>
    <s v="No"/>
    <x v="0"/>
    <s v="Fiber Optic"/>
    <x v="0"/>
    <s v="No"/>
    <x v="0"/>
    <s v="No"/>
    <x v="1"/>
    <s v="No"/>
    <s v="No"/>
    <s v="Yes"/>
    <x v="1"/>
    <s v="No"/>
    <x v="0"/>
    <n v="70.150000000000006"/>
    <n v="735.5"/>
    <n v="0"/>
    <n v="0"/>
    <n v="42.9"/>
    <n v="778.4"/>
    <s v="Stayed"/>
    <x v="0"/>
    <s v="other"/>
    <n v="0"/>
    <s v="50-100"/>
    <n v="0"/>
    <x v="2"/>
    <x v="3"/>
  </r>
  <r>
    <s v="82479-TEL"/>
    <x v="1"/>
    <n v="72"/>
    <s v="Yes"/>
    <x v="5"/>
    <n v="8"/>
    <n v="26"/>
    <s v="None"/>
    <x v="0"/>
    <s v="Yes"/>
    <x v="0"/>
    <s v="Fiber Optic"/>
    <x v="0"/>
    <s v="No"/>
    <x v="0"/>
    <s v="No"/>
    <x v="1"/>
    <s v="No"/>
    <s v="No"/>
    <s v="Yes"/>
    <x v="1"/>
    <s v="No"/>
    <x v="1"/>
    <n v="74.95"/>
    <n v="308.7"/>
    <n v="0"/>
    <n v="0"/>
    <n v="112.44"/>
    <n v="421.14"/>
    <s v="Churned"/>
    <x v="1"/>
    <s v="Competitor offered more data"/>
    <n v="1"/>
    <s v="50-100"/>
    <n v="0"/>
    <x v="1"/>
    <x v="0"/>
  </r>
  <r>
    <s v="81946-TAM"/>
    <x v="1"/>
    <n v="55"/>
    <s v="Yes"/>
    <x v="4"/>
    <n v="7"/>
    <n v="3"/>
    <s v="None"/>
    <x v="0"/>
    <s v="No"/>
    <x v="0"/>
    <s v="Fiber Optic"/>
    <x v="0"/>
    <s v="Yes"/>
    <x v="0"/>
    <s v="No"/>
    <x v="0"/>
    <s v="No"/>
    <s v="No"/>
    <s v="Yes"/>
    <x v="1"/>
    <s v="Yes"/>
    <x v="1"/>
    <n v="83.2"/>
    <n v="1130"/>
    <n v="0"/>
    <n v="0"/>
    <n v="156.44999999999999"/>
    <n v="1286.45"/>
    <s v="Stayed"/>
    <x v="0"/>
    <s v="other"/>
    <n v="0"/>
    <s v="50-100"/>
    <n v="0"/>
    <x v="1"/>
    <x v="4"/>
  </r>
  <r>
    <s v="95053-UTT"/>
    <x v="1"/>
    <n v="32"/>
    <s v="No"/>
    <x v="7"/>
    <n v="15"/>
    <n v="2"/>
    <s v="None"/>
    <x v="0"/>
    <s v="Yes"/>
    <x v="1"/>
    <s v="No"/>
    <x v="0"/>
    <s v="No"/>
    <x v="0"/>
    <s v="No"/>
    <x v="1"/>
    <s v="No"/>
    <s v="No"/>
    <s v="No"/>
    <x v="1"/>
    <s v="No"/>
    <x v="0"/>
    <n v="24.6"/>
    <n v="86.35"/>
    <n v="0"/>
    <n v="0"/>
    <n v="78.989999999999995"/>
    <n v="165.34"/>
    <s v="Joined"/>
    <x v="0"/>
    <s v="other"/>
    <n v="0"/>
    <s v="20-50"/>
    <n v="1"/>
    <x v="2"/>
    <x v="4"/>
  </r>
  <r>
    <s v="22633-KER"/>
    <x v="1"/>
    <n v="69"/>
    <s v="No"/>
    <x v="20"/>
    <n v="1"/>
    <n v="10"/>
    <s v="None"/>
    <x v="0"/>
    <s v="Yes"/>
    <x v="0"/>
    <s v="Fiber Optic"/>
    <x v="1"/>
    <s v="Yes"/>
    <x v="1"/>
    <s v="No"/>
    <x v="0"/>
    <s v="Yes"/>
    <s v="No"/>
    <s v="Yes"/>
    <x v="2"/>
    <s v="Yes"/>
    <x v="1"/>
    <n v="109.1"/>
    <n v="5647.95"/>
    <n v="0"/>
    <n v="0"/>
    <n v="213.72"/>
    <n v="5861.67"/>
    <s v="Stayed"/>
    <x v="0"/>
    <s v="other"/>
    <n v="0"/>
    <s v="&gt;100"/>
    <n v="0"/>
    <x v="1"/>
    <x v="3"/>
  </r>
  <r>
    <s v="56232-UTT"/>
    <x v="1"/>
    <n v="79"/>
    <s v="Yes"/>
    <x v="7"/>
    <n v="3"/>
    <n v="35"/>
    <s v="None"/>
    <x v="0"/>
    <s v="Yes"/>
    <x v="0"/>
    <s v="Fiber Optic"/>
    <x v="0"/>
    <s v="No"/>
    <x v="0"/>
    <s v="No"/>
    <x v="0"/>
    <s v="Yes"/>
    <s v="No"/>
    <s v="Yes"/>
    <x v="1"/>
    <s v="Yes"/>
    <x v="1"/>
    <n v="95.4"/>
    <n v="2025.1"/>
    <n v="0"/>
    <n v="0"/>
    <n v="785.4"/>
    <n v="2810.5"/>
    <s v="Stayed"/>
    <x v="0"/>
    <s v="other"/>
    <n v="0"/>
    <s v="50-100"/>
    <n v="0"/>
    <x v="1"/>
    <x v="0"/>
  </r>
  <r>
    <s v="36382-WES"/>
    <x v="1"/>
    <n v="27"/>
    <s v="No"/>
    <x v="2"/>
    <n v="15"/>
    <n v="9"/>
    <s v="None"/>
    <x v="0"/>
    <s v="No"/>
    <x v="0"/>
    <s v="DSL"/>
    <x v="0"/>
    <s v="Yes"/>
    <x v="0"/>
    <s v="Yes"/>
    <x v="0"/>
    <s v="No"/>
    <s v="No"/>
    <s v="Yes"/>
    <x v="2"/>
    <s v="No"/>
    <x v="1"/>
    <n v="64.099999999999994"/>
    <n v="4326.25"/>
    <n v="19.12"/>
    <n v="0"/>
    <n v="586.16"/>
    <n v="4893.29"/>
    <s v="Stayed"/>
    <x v="0"/>
    <s v="other"/>
    <n v="0"/>
    <s v="50-100"/>
    <n v="0"/>
    <x v="2"/>
    <x v="3"/>
  </r>
  <r>
    <s v="28533-JHA"/>
    <x v="0"/>
    <n v="78"/>
    <s v="No"/>
    <x v="14"/>
    <n v="9"/>
    <n v="32"/>
    <s v="None"/>
    <x v="0"/>
    <s v="Yes"/>
    <x v="0"/>
    <s v="Fiber Optic"/>
    <x v="0"/>
    <s v="Yes"/>
    <x v="0"/>
    <s v="No"/>
    <x v="1"/>
    <s v="Yes"/>
    <s v="Yes"/>
    <s v="Yes"/>
    <x v="2"/>
    <s v="No"/>
    <x v="1"/>
    <n v="90.7"/>
    <n v="3413.25"/>
    <n v="0"/>
    <n v="0"/>
    <n v="782.34"/>
    <n v="4195.59"/>
    <s v="Stayed"/>
    <x v="0"/>
    <s v="other"/>
    <n v="0"/>
    <s v="50-100"/>
    <n v="0"/>
    <x v="1"/>
    <x v="0"/>
  </r>
  <r>
    <s v="34897-RAJ"/>
    <x v="1"/>
    <n v="45"/>
    <s v="Yes"/>
    <x v="8"/>
    <n v="12"/>
    <n v="9"/>
    <s v="None"/>
    <x v="1"/>
    <s v="No"/>
    <x v="0"/>
    <s v="DSL"/>
    <x v="0"/>
    <s v="No"/>
    <x v="0"/>
    <s v="No"/>
    <x v="0"/>
    <s v="Yes"/>
    <s v="Yes"/>
    <s v="Yes"/>
    <x v="1"/>
    <s v="Yes"/>
    <x v="1"/>
    <n v="43.95"/>
    <n v="2007.85"/>
    <n v="0"/>
    <n v="0"/>
    <n v="0"/>
    <n v="2007.85"/>
    <s v="Stayed"/>
    <x v="0"/>
    <s v="other"/>
    <n v="0"/>
    <s v="20-50"/>
    <n v="0"/>
    <x v="0"/>
    <x v="3"/>
  </r>
  <r>
    <s v="68167-MAH"/>
    <x v="1"/>
    <n v="56"/>
    <s v="No"/>
    <x v="1"/>
    <n v="15"/>
    <n v="25"/>
    <s v="Deal 5"/>
    <x v="0"/>
    <s v="Yes"/>
    <x v="0"/>
    <s v="Fiber Optic"/>
    <x v="0"/>
    <s v="No"/>
    <x v="0"/>
    <s v="No"/>
    <x v="1"/>
    <s v="Yes"/>
    <s v="Yes"/>
    <s v="Yes"/>
    <x v="1"/>
    <s v="Yes"/>
    <x v="1"/>
    <n v="85"/>
    <n v="85"/>
    <n v="0"/>
    <n v="0"/>
    <n v="30.52"/>
    <n v="115.52"/>
    <s v="Churned"/>
    <x v="0"/>
    <s v="Don't know"/>
    <n v="1"/>
    <s v="50-100"/>
    <n v="0"/>
    <x v="1"/>
    <x v="0"/>
  </r>
  <r>
    <s v="43397-UTT"/>
    <x v="1"/>
    <n v="41"/>
    <s v="No"/>
    <x v="7"/>
    <n v="6"/>
    <n v="33"/>
    <s v="None"/>
    <x v="0"/>
    <s v="Yes"/>
    <x v="0"/>
    <s v="Fiber Optic"/>
    <x v="0"/>
    <s v="No"/>
    <x v="0"/>
    <s v="No"/>
    <x v="1"/>
    <s v="No"/>
    <s v="No"/>
    <s v="Yes"/>
    <x v="1"/>
    <s v="Yes"/>
    <x v="0"/>
    <n v="74.400000000000006"/>
    <n v="896.75"/>
    <n v="0"/>
    <n v="0"/>
    <n v="37.96"/>
    <n v="934.71"/>
    <s v="Churned"/>
    <x v="1"/>
    <s v="Competitor made better offer"/>
    <n v="1"/>
    <s v="50-100"/>
    <n v="0"/>
    <x v="0"/>
    <x v="0"/>
  </r>
  <r>
    <s v="22240-HAR"/>
    <x v="0"/>
    <n v="51"/>
    <s v="Yes"/>
    <x v="15"/>
    <n v="0"/>
    <n v="19"/>
    <s v="Deal 1"/>
    <x v="1"/>
    <s v="No"/>
    <x v="0"/>
    <s v="DSL"/>
    <x v="1"/>
    <s v="Yes"/>
    <x v="1"/>
    <s v="Yes"/>
    <x v="1"/>
    <s v="No"/>
    <s v="No"/>
    <s v="Yes"/>
    <x v="2"/>
    <s v="No"/>
    <x v="0"/>
    <n v="45.25"/>
    <n v="3139.8"/>
    <n v="0"/>
    <n v="0"/>
    <n v="0"/>
    <n v="3139.8"/>
    <s v="Stayed"/>
    <x v="0"/>
    <s v="other"/>
    <n v="0"/>
    <s v="20-50"/>
    <n v="0"/>
    <x v="1"/>
    <x v="2"/>
  </r>
  <r>
    <s v="78682-KER"/>
    <x v="1"/>
    <n v="65"/>
    <s v="Yes"/>
    <x v="20"/>
    <n v="14"/>
    <n v="25"/>
    <s v="None"/>
    <x v="0"/>
    <s v="Yes"/>
    <x v="0"/>
    <s v="Fiber Optic"/>
    <x v="0"/>
    <s v="No"/>
    <x v="0"/>
    <s v="No"/>
    <x v="1"/>
    <s v="No"/>
    <s v="No"/>
    <s v="Yes"/>
    <x v="1"/>
    <s v="Yes"/>
    <x v="1"/>
    <n v="74.95"/>
    <n v="2869.85"/>
    <n v="0"/>
    <n v="0"/>
    <n v="599.64"/>
    <n v="3469.49"/>
    <s v="Churned"/>
    <x v="2"/>
    <s v="Product dissatisfaction"/>
    <n v="1"/>
    <s v="50-100"/>
    <n v="0"/>
    <x v="1"/>
    <x v="0"/>
  </r>
  <r>
    <s v="17816-ODI"/>
    <x v="0"/>
    <n v="23"/>
    <s v="No"/>
    <x v="19"/>
    <n v="2"/>
    <n v="10"/>
    <s v="None"/>
    <x v="0"/>
    <s v="Yes"/>
    <x v="0"/>
    <s v="DSL"/>
    <x v="0"/>
    <s v="Yes"/>
    <x v="0"/>
    <s v="Yes"/>
    <x v="1"/>
    <s v="Yes"/>
    <s v="Yes"/>
    <s v="Yes"/>
    <x v="0"/>
    <s v="Yes"/>
    <x v="0"/>
    <n v="70.150000000000006"/>
    <n v="4480.7"/>
    <n v="0"/>
    <n v="0"/>
    <n v="2107.52"/>
    <n v="6588.22"/>
    <s v="Stayed"/>
    <x v="0"/>
    <s v="other"/>
    <n v="0"/>
    <s v="50-100"/>
    <n v="0"/>
    <x v="2"/>
    <x v="3"/>
  </r>
  <r>
    <s v="34476-TAM"/>
    <x v="0"/>
    <n v="73"/>
    <s v="No"/>
    <x v="4"/>
    <n v="13"/>
    <n v="21"/>
    <s v="None"/>
    <x v="0"/>
    <s v="No"/>
    <x v="0"/>
    <s v="Fiber Optic"/>
    <x v="0"/>
    <s v="No"/>
    <x v="1"/>
    <s v="No"/>
    <x v="0"/>
    <s v="Yes"/>
    <s v="Yes"/>
    <s v="Yes"/>
    <x v="2"/>
    <s v="Yes"/>
    <x v="1"/>
    <n v="96.85"/>
    <n v="1235.55"/>
    <n v="0"/>
    <n v="0"/>
    <n v="346.84"/>
    <n v="1582.39"/>
    <s v="Stayed"/>
    <x v="0"/>
    <s v="other"/>
    <n v="0"/>
    <s v="50-100"/>
    <n v="0"/>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FBB23E-6C04-4D44-920B-E78AA28ED131}" name="PivotTable14"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J3:AK9" firstHeaderRow="1" firstDataRow="1" firstDataCol="1"/>
  <pivotFields count="37">
    <pivotField showAll="0"/>
    <pivotField showAll="0">
      <items count="3">
        <item x="1"/>
        <item x="0"/>
        <item t="default"/>
      </items>
    </pivotField>
    <pivotField showAll="0"/>
    <pivotField showAll="0"/>
    <pivotField showAll="0">
      <items count="23">
        <item x="10"/>
        <item x="17"/>
        <item x="9"/>
        <item x="12"/>
        <item x="0"/>
        <item x="6"/>
        <item x="15"/>
        <item x="16"/>
        <item x="14"/>
        <item x="3"/>
        <item x="20"/>
        <item x="11"/>
        <item x="1"/>
        <item x="19"/>
        <item x="21"/>
        <item x="13"/>
        <item x="8"/>
        <item x="4"/>
        <item x="5"/>
        <item x="7"/>
        <item x="18"/>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1"/>
        <item x="2"/>
        <item x="0"/>
        <item x="3"/>
        <item t="default"/>
      </items>
    </pivotField>
    <pivotField showAll="0"/>
    <pivotField dataField="1" showAll="0"/>
    <pivotField showAll="0"/>
    <pivotField showAll="0"/>
    <pivotField showAll="0">
      <items count="5">
        <item x="3"/>
        <item x="2"/>
        <item x="0"/>
        <item x="1"/>
        <item t="default"/>
      </items>
    </pivotField>
    <pivotField showAll="0"/>
  </pivotFields>
  <rowFields count="1">
    <field x="30"/>
  </rowFields>
  <rowItems count="6">
    <i>
      <x/>
    </i>
    <i>
      <x v="1"/>
    </i>
    <i>
      <x v="2"/>
    </i>
    <i>
      <x v="3"/>
    </i>
    <i>
      <x v="4"/>
    </i>
    <i t="grand">
      <x/>
    </i>
  </rowItems>
  <colItems count="1">
    <i/>
  </colItems>
  <dataFields count="1">
    <dataField name="Sum of Churn Status" fld="32" baseField="0" baseItem="0"/>
  </dataFields>
  <formats count="6">
    <format dxfId="13">
      <pivotArea type="all" dataOnly="0" outline="0" fieldPosition="0"/>
    </format>
    <format dxfId="12">
      <pivotArea outline="0" collapsedLevelsAreSubtotals="1" fieldPosition="0"/>
    </format>
    <format dxfId="11">
      <pivotArea field="30" type="button" dataOnly="0" labelOnly="1" outline="0" axis="axisRow" fieldPosition="0"/>
    </format>
    <format dxfId="10">
      <pivotArea dataOnly="0" labelOnly="1" fieldPosition="0">
        <references count="1">
          <reference field="30" count="0"/>
        </references>
      </pivotArea>
    </format>
    <format dxfId="9">
      <pivotArea dataOnly="0" labelOnly="1" grandRow="1" outline="0" fieldPosition="0"/>
    </format>
    <format dxfId="8">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93A7ED-ADED-4650-A37D-4B1261E04D4F}" name="PivotTable5"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4:N8" firstHeaderRow="1" firstDataRow="1" firstDataCol="1"/>
  <pivotFields count="37">
    <pivotField showAll="0"/>
    <pivotField showAll="0">
      <items count="3">
        <item x="1"/>
        <item x="0"/>
        <item t="default"/>
      </items>
    </pivotField>
    <pivotField showAll="0"/>
    <pivotField showAll="0"/>
    <pivotField showAll="0">
      <items count="23">
        <item x="10"/>
        <item x="17"/>
        <item x="9"/>
        <item x="12"/>
        <item x="0"/>
        <item x="6"/>
        <item x="15"/>
        <item x="16"/>
        <item x="14"/>
        <item x="3"/>
        <item x="20"/>
        <item x="11"/>
        <item x="1"/>
        <item x="19"/>
        <item x="21"/>
        <item x="13"/>
        <item x="8"/>
        <item x="4"/>
        <item x="5"/>
        <item x="7"/>
        <item x="18"/>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5">
        <item x="3"/>
        <item x="2"/>
        <item x="0"/>
        <item x="1"/>
        <item t="default"/>
      </items>
    </pivotField>
    <pivotField showAll="0"/>
  </pivotFields>
  <rowFields count="1">
    <field x="22"/>
  </rowFields>
  <rowItems count="4">
    <i>
      <x/>
    </i>
    <i>
      <x v="1"/>
    </i>
    <i>
      <x v="2"/>
    </i>
    <i t="grand">
      <x/>
    </i>
  </rowItems>
  <colItems count="1">
    <i/>
  </colItems>
  <dataFields count="1">
    <dataField name="Sum of Churn Status" fld="32" baseField="0" baseItem="0"/>
  </dataFields>
  <formats count="6">
    <format dxfId="34">
      <pivotArea type="all" dataOnly="0" outline="0" fieldPosition="0"/>
    </format>
    <format dxfId="33">
      <pivotArea outline="0" collapsedLevelsAreSubtotals="1" fieldPosition="0"/>
    </format>
    <format dxfId="32">
      <pivotArea field="22" type="button" dataOnly="0" labelOnly="1" outline="0" axis="axisRow" fieldPosition="0"/>
    </format>
    <format dxfId="31">
      <pivotArea dataOnly="0" labelOnly="1" fieldPosition="0">
        <references count="1">
          <reference field="22" count="0"/>
        </references>
      </pivotArea>
    </format>
    <format dxfId="30">
      <pivotArea dataOnly="0" labelOnly="1" grandRow="1" outline="0" fieldPosition="0"/>
    </format>
    <format dxfId="29">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20C93A-E38A-4C87-91BB-FC567AD3A2C5}" name="PivotTable13"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D16:AG18" firstHeaderRow="1" firstDataRow="2" firstDataCol="1"/>
  <pivotFields count="37">
    <pivotField showAll="0"/>
    <pivotField showAll="0">
      <items count="3">
        <item x="1"/>
        <item x="0"/>
        <item t="default"/>
      </items>
    </pivotField>
    <pivotField showAll="0"/>
    <pivotField showAll="0"/>
    <pivotField showAll="0">
      <items count="23">
        <item x="10"/>
        <item x="17"/>
        <item x="9"/>
        <item x="12"/>
        <item x="0"/>
        <item x="6"/>
        <item x="15"/>
        <item x="16"/>
        <item x="14"/>
        <item x="3"/>
        <item x="20"/>
        <item x="11"/>
        <item x="1"/>
        <item x="19"/>
        <item x="21"/>
        <item x="13"/>
        <item x="8"/>
        <item x="4"/>
        <item x="5"/>
        <item x="7"/>
        <item x="18"/>
        <item x="2"/>
        <item t="default"/>
      </items>
    </pivotField>
    <pivotField showAll="0"/>
    <pivotField showAll="0"/>
    <pivotField showAll="0"/>
    <pivotField showAll="0"/>
    <pivotField showAll="0"/>
    <pivotField showAll="0" sortType="descending"/>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5">
        <item x="3"/>
        <item x="2"/>
        <item x="0"/>
        <item x="1"/>
        <item t="default"/>
      </items>
    </pivotField>
    <pivotField showAll="0"/>
  </pivotFields>
  <rowItems count="1">
    <i/>
  </rowItems>
  <colFields count="1">
    <field x="12"/>
  </colFields>
  <colItems count="3">
    <i>
      <x/>
    </i>
    <i>
      <x v="1"/>
    </i>
    <i t="grand">
      <x/>
    </i>
  </colItems>
  <dataFields count="1">
    <dataField name="Sum of Churn Status" fld="32" showDataAs="percentOfTotal" baseField="0" baseItem="0" numFmtId="10"/>
  </dataFields>
  <formats count="9">
    <format dxfId="419">
      <pivotArea type="all" dataOnly="0" outline="0" fieldPosition="0"/>
    </format>
    <format dxfId="418">
      <pivotArea outline="0" collapsedLevelsAreSubtotals="1" fieldPosition="0"/>
    </format>
    <format dxfId="417">
      <pivotArea type="origin" dataOnly="0" labelOnly="1" outline="0" offset="A1" fieldPosition="0"/>
    </format>
    <format dxfId="416">
      <pivotArea dataOnly="0" labelOnly="1" outline="0" axis="axisValues" fieldPosition="0"/>
    </format>
    <format dxfId="415">
      <pivotArea field="12" type="button" dataOnly="0" labelOnly="1" outline="0" axis="axisCol" fieldPosition="0"/>
    </format>
    <format dxfId="414">
      <pivotArea type="topRight" dataOnly="0" labelOnly="1" outline="0" fieldPosition="0"/>
    </format>
    <format dxfId="413">
      <pivotArea type="origin" dataOnly="0" labelOnly="1" outline="0" offset="A2" fieldPosition="0"/>
    </format>
    <format dxfId="412">
      <pivotArea dataOnly="0" labelOnly="1" fieldPosition="0">
        <references count="1">
          <reference field="12" count="0"/>
        </references>
      </pivotArea>
    </format>
    <format dxfId="411">
      <pivotArea dataOnly="0" labelOnly="1" grandCol="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FB732A-E4B1-488F-9E7B-145343DE0826}" name="PivotTable2"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5" firstHeaderRow="0" firstDataRow="1" firstDataCol="0"/>
  <pivotFields count="37">
    <pivotField showAll="0"/>
    <pivotField showAll="0">
      <items count="3">
        <item x="1"/>
        <item x="0"/>
        <item t="default"/>
      </items>
    </pivotField>
    <pivotField showAll="0"/>
    <pivotField showAll="0"/>
    <pivotField showAll="0">
      <items count="23">
        <item x="10"/>
        <item x="17"/>
        <item x="9"/>
        <item x="12"/>
        <item x="0"/>
        <item x="6"/>
        <item x="15"/>
        <item x="16"/>
        <item x="14"/>
        <item x="3"/>
        <item x="20"/>
        <item x="11"/>
        <item x="1"/>
        <item x="19"/>
        <item x="21"/>
        <item x="13"/>
        <item x="8"/>
        <item x="4"/>
        <item x="5"/>
        <item x="7"/>
        <item x="18"/>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items count="5">
        <item x="3"/>
        <item x="2"/>
        <item x="0"/>
        <item x="1"/>
        <item t="default"/>
      </items>
    </pivotField>
    <pivotField showAll="0"/>
  </pivotFields>
  <rowItems count="1">
    <i/>
  </rowItems>
  <colFields count="1">
    <field x="-2"/>
  </colFields>
  <colItems count="2">
    <i>
      <x/>
    </i>
    <i i="1">
      <x v="1"/>
    </i>
  </colItems>
  <dataFields count="2">
    <dataField name="Sum of New Joiner" fld="34" baseField="0" baseItem="0"/>
    <dataField name="Sum of Churn Status" fld="3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FB3933-0C5E-4834-9F40-BC204F23255B}" name="PivotTable6"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Q4:R8" firstHeaderRow="1" firstDataRow="1" firstDataCol="1"/>
  <pivotFields count="37">
    <pivotField showAll="0"/>
    <pivotField showAll="0">
      <items count="3">
        <item x="1"/>
        <item x="0"/>
        <item t="default"/>
      </items>
    </pivotField>
    <pivotField showAll="0"/>
    <pivotField showAll="0"/>
    <pivotField showAll="0">
      <items count="23">
        <item x="10"/>
        <item x="17"/>
        <item x="9"/>
        <item x="12"/>
        <item x="0"/>
        <item x="6"/>
        <item x="15"/>
        <item x="16"/>
        <item x="14"/>
        <item x="3"/>
        <item x="20"/>
        <item x="11"/>
        <item x="1"/>
        <item x="19"/>
        <item x="21"/>
        <item x="13"/>
        <item x="8"/>
        <item x="4"/>
        <item x="5"/>
        <item x="7"/>
        <item x="18"/>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5">
        <item x="3"/>
        <item x="2"/>
        <item x="0"/>
        <item x="1"/>
        <item t="default"/>
      </items>
    </pivotField>
    <pivotField showAll="0"/>
  </pivotFields>
  <rowFields count="1">
    <field x="20"/>
  </rowFields>
  <rowItems count="4">
    <i>
      <x/>
    </i>
    <i>
      <x v="1"/>
    </i>
    <i>
      <x v="2"/>
    </i>
    <i t="grand">
      <x/>
    </i>
  </rowItems>
  <colItems count="1">
    <i/>
  </colItems>
  <dataFields count="1">
    <dataField name="Sum of Churn Status" fld="32" baseField="0" baseItem="0"/>
  </dataFields>
  <formats count="6">
    <format dxfId="27">
      <pivotArea type="all" dataOnly="0" outline="0" fieldPosition="0"/>
    </format>
    <format dxfId="26">
      <pivotArea outline="0" collapsedLevelsAreSubtotals="1" fieldPosition="0"/>
    </format>
    <format dxfId="25">
      <pivotArea field="20" type="button" dataOnly="0" labelOnly="1" outline="0" axis="axisRow" fieldPosition="0"/>
    </format>
    <format dxfId="24">
      <pivotArea dataOnly="0" labelOnly="1" fieldPosition="0">
        <references count="1">
          <reference field="20" count="0"/>
        </references>
      </pivotArea>
    </format>
    <format dxfId="23">
      <pivotArea dataOnly="0" labelOnly="1" grandRow="1" outline="0" fieldPosition="0"/>
    </format>
    <format dxfId="22">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58B7D9-4C3C-4B87-A2BF-9C6E8116263D}" name="PivotTable3"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4:G7" firstHeaderRow="1" firstDataRow="1" firstDataCol="1"/>
  <pivotFields count="37">
    <pivotField showAll="0"/>
    <pivotField axis="axisRow" showAll="0">
      <items count="3">
        <item x="1"/>
        <item x="0"/>
        <item t="default"/>
      </items>
    </pivotField>
    <pivotField showAll="0"/>
    <pivotField showAll="0"/>
    <pivotField showAll="0">
      <items count="23">
        <item x="10"/>
        <item x="17"/>
        <item x="9"/>
        <item x="12"/>
        <item x="0"/>
        <item x="6"/>
        <item x="15"/>
        <item x="16"/>
        <item x="14"/>
        <item x="3"/>
        <item x="20"/>
        <item x="11"/>
        <item x="1"/>
        <item x="19"/>
        <item x="21"/>
        <item x="13"/>
        <item x="8"/>
        <item x="4"/>
        <item x="5"/>
        <item x="7"/>
        <item x="18"/>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5">
        <item x="3"/>
        <item x="2"/>
        <item x="0"/>
        <item x="1"/>
        <item t="default"/>
      </items>
    </pivotField>
    <pivotField showAll="0"/>
  </pivotFields>
  <rowFields count="1">
    <field x="1"/>
  </rowFields>
  <rowItems count="3">
    <i>
      <x/>
    </i>
    <i>
      <x v="1"/>
    </i>
    <i t="grand">
      <x/>
    </i>
  </rowItems>
  <colItems count="1">
    <i/>
  </colItems>
  <dataFields count="1">
    <dataField name="Sum of Churn Status" fld="32" baseField="0" baseItem="0"/>
  </dataFields>
  <formats count="6">
    <format dxfId="48">
      <pivotArea type="all" dataOnly="0" outline="0" fieldPosition="0"/>
    </format>
    <format dxfId="47">
      <pivotArea outline="0" collapsedLevelsAreSubtotals="1" fieldPosition="0"/>
    </format>
    <format dxfId="46">
      <pivotArea field="1" type="button" dataOnly="0" labelOnly="1" outline="0" axis="axisRow" fieldPosition="0"/>
    </format>
    <format dxfId="45">
      <pivotArea dataOnly="0" labelOnly="1" fieldPosition="0">
        <references count="1">
          <reference field="1" count="0"/>
        </references>
      </pivotArea>
    </format>
    <format dxfId="44">
      <pivotArea dataOnly="0" labelOnly="1" grandRow="1" outline="0" fieldPosition="0"/>
    </format>
    <format dxfId="43">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04BE85-C515-47CD-B38C-38763F823687}" name="PivotTable12"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D12:AG14" firstHeaderRow="1" firstDataRow="2" firstDataCol="1"/>
  <pivotFields count="37">
    <pivotField showAll="0"/>
    <pivotField showAll="0">
      <items count="3">
        <item x="1"/>
        <item x="0"/>
        <item t="default"/>
      </items>
    </pivotField>
    <pivotField showAll="0"/>
    <pivotField showAll="0"/>
    <pivotField showAll="0">
      <items count="23">
        <item x="10"/>
        <item x="17"/>
        <item x="9"/>
        <item x="12"/>
        <item x="0"/>
        <item x="6"/>
        <item x="15"/>
        <item x="16"/>
        <item x="14"/>
        <item x="3"/>
        <item x="20"/>
        <item x="11"/>
        <item x="1"/>
        <item x="19"/>
        <item x="21"/>
        <item x="13"/>
        <item x="8"/>
        <item x="4"/>
        <item x="5"/>
        <item x="7"/>
        <item x="18"/>
        <item x="2"/>
        <item t="default"/>
      </items>
    </pivotField>
    <pivotField showAll="0"/>
    <pivotField showAll="0"/>
    <pivotField showAll="0"/>
    <pivotField showAll="0"/>
    <pivotField showAll="0"/>
    <pivotField showAll="0" sortType="descending"/>
    <pivotField showAll="0"/>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5">
        <item x="3"/>
        <item x="2"/>
        <item x="0"/>
        <item x="1"/>
        <item t="default"/>
      </items>
    </pivotField>
    <pivotField showAll="0"/>
  </pivotFields>
  <rowItems count="1">
    <i/>
  </rowItems>
  <colFields count="1">
    <field x="16"/>
  </colFields>
  <colItems count="3">
    <i>
      <x/>
    </i>
    <i>
      <x v="1"/>
    </i>
    <i t="grand">
      <x/>
    </i>
  </colItems>
  <dataFields count="1">
    <dataField name="Sum of Churn Status" fld="32" showDataAs="percentOfTotal" baseField="0" baseItem="0" numFmtId="10"/>
  </dataFields>
  <formats count="9">
    <format dxfId="428">
      <pivotArea type="all" dataOnly="0" outline="0" fieldPosition="0"/>
    </format>
    <format dxfId="427">
      <pivotArea outline="0" collapsedLevelsAreSubtotals="1" fieldPosition="0"/>
    </format>
    <format dxfId="426">
      <pivotArea type="origin" dataOnly="0" labelOnly="1" outline="0" offset="A1" fieldPosition="0"/>
    </format>
    <format dxfId="425">
      <pivotArea dataOnly="0" labelOnly="1" outline="0" axis="axisValues" fieldPosition="0"/>
    </format>
    <format dxfId="424">
      <pivotArea field="16" type="button" dataOnly="0" labelOnly="1" outline="0" axis="axisCol" fieldPosition="0"/>
    </format>
    <format dxfId="423">
      <pivotArea type="topRight" dataOnly="0" labelOnly="1" outline="0" fieldPosition="0"/>
    </format>
    <format dxfId="422">
      <pivotArea type="origin" dataOnly="0" labelOnly="1" outline="0" offset="A2" fieldPosition="0"/>
    </format>
    <format dxfId="421">
      <pivotArea dataOnly="0" labelOnly="1" fieldPosition="0">
        <references count="1">
          <reference field="16" count="0"/>
        </references>
      </pivotArea>
    </format>
    <format dxfId="420">
      <pivotArea dataOnly="0" labelOnly="1" grandCol="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532E1C-E60F-4EB0-B27A-ED20CD353423}" name="PivotTable11"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D8:AG10" firstHeaderRow="1" firstDataRow="2" firstDataCol="1"/>
  <pivotFields count="37">
    <pivotField showAll="0"/>
    <pivotField showAll="0">
      <items count="3">
        <item x="1"/>
        <item x="0"/>
        <item t="default"/>
      </items>
    </pivotField>
    <pivotField showAll="0"/>
    <pivotField showAll="0"/>
    <pivotField showAll="0">
      <items count="23">
        <item x="10"/>
        <item x="17"/>
        <item x="9"/>
        <item x="12"/>
        <item x="0"/>
        <item x="6"/>
        <item x="15"/>
        <item x="16"/>
        <item x="14"/>
        <item x="3"/>
        <item x="20"/>
        <item x="11"/>
        <item x="1"/>
        <item x="19"/>
        <item x="21"/>
        <item x="13"/>
        <item x="8"/>
        <item x="4"/>
        <item x="5"/>
        <item x="7"/>
        <item x="18"/>
        <item x="2"/>
        <item t="default"/>
      </items>
    </pivotField>
    <pivotField showAll="0"/>
    <pivotField showAll="0"/>
    <pivotField showAll="0"/>
    <pivotField showAll="0"/>
    <pivotField showAll="0"/>
    <pivotField showAll="0" sortType="descending"/>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5">
        <item x="3"/>
        <item x="2"/>
        <item x="0"/>
        <item x="1"/>
        <item t="default"/>
      </items>
    </pivotField>
    <pivotField showAll="0"/>
  </pivotFields>
  <rowItems count="1">
    <i/>
  </rowItems>
  <colFields count="1">
    <field x="14"/>
  </colFields>
  <colItems count="3">
    <i>
      <x/>
    </i>
    <i>
      <x v="1"/>
    </i>
    <i t="grand">
      <x/>
    </i>
  </colItems>
  <dataFields count="1">
    <dataField name="Sum of Churn Status" fld="32" showDataAs="percentOfTotal" baseField="0" baseItem="0" numFmtId="10"/>
  </dataFields>
  <formats count="9">
    <format dxfId="437">
      <pivotArea type="all" dataOnly="0" outline="0" fieldPosition="0"/>
    </format>
    <format dxfId="436">
      <pivotArea outline="0" collapsedLevelsAreSubtotals="1" fieldPosition="0"/>
    </format>
    <format dxfId="435">
      <pivotArea type="origin" dataOnly="0" labelOnly="1" outline="0" offset="A1" fieldPosition="0"/>
    </format>
    <format dxfId="434">
      <pivotArea dataOnly="0" labelOnly="1" outline="0" axis="axisValues" fieldPosition="0"/>
    </format>
    <format dxfId="433">
      <pivotArea field="14" type="button" dataOnly="0" labelOnly="1" outline="0" axis="axisCol" fieldPosition="0"/>
    </format>
    <format dxfId="432">
      <pivotArea type="topRight" dataOnly="0" labelOnly="1" outline="0" fieldPosition="0"/>
    </format>
    <format dxfId="431">
      <pivotArea type="origin" dataOnly="0" labelOnly="1" outline="0" offset="A2" fieldPosition="0"/>
    </format>
    <format dxfId="430">
      <pivotArea dataOnly="0" labelOnly="1" fieldPosition="0">
        <references count="1">
          <reference field="14" count="0"/>
        </references>
      </pivotArea>
    </format>
    <format dxfId="429">
      <pivotArea dataOnly="0" labelOnly="1" grandCol="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88B3FF-5A28-4689-953A-2AFF056CEE35}" name="PivotTable8"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1:B34" firstHeaderRow="1" firstDataRow="1" firstDataCol="1"/>
  <pivotFields count="37">
    <pivotField showAll="0"/>
    <pivotField showAll="0">
      <items count="3">
        <item x="1"/>
        <item x="0"/>
        <item t="default"/>
      </items>
    </pivotField>
    <pivotField showAll="0"/>
    <pivotField showAll="0"/>
    <pivotField axis="axisRow" showAll="0">
      <items count="23">
        <item x="10"/>
        <item x="17"/>
        <item x="9"/>
        <item x="12"/>
        <item x="0"/>
        <item x="6"/>
        <item x="15"/>
        <item x="16"/>
        <item x="14"/>
        <item x="3"/>
        <item x="20"/>
        <item x="11"/>
        <item x="1"/>
        <item x="19"/>
        <item x="21"/>
        <item x="13"/>
        <item x="8"/>
        <item x="4"/>
        <item x="5"/>
        <item x="7"/>
        <item x="18"/>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5">
        <item x="3"/>
        <item x="2"/>
        <item x="0"/>
        <item x="1"/>
        <item t="default"/>
      </items>
    </pivotField>
    <pivotField showAll="0"/>
  </pivotFields>
  <rowFields count="1">
    <field x="4"/>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Churn Status" fld="32" baseField="0" baseItem="0"/>
  </dataFields>
  <formats count="6">
    <format dxfId="6">
      <pivotArea type="all" dataOnly="0" outline="0" fieldPosition="0"/>
    </format>
    <format dxfId="5">
      <pivotArea outline="0" collapsedLevelsAreSubtotals="1" fieldPosition="0"/>
    </format>
    <format dxfId="4">
      <pivotArea field="4" type="button" dataOnly="0" labelOnly="1" outline="0" axis="axisRow" fieldPosition="0"/>
    </format>
    <format dxfId="3">
      <pivotArea dataOnly="0" labelOnly="1" fieldPosition="0">
        <references count="1">
          <reference field="4" count="0"/>
        </references>
      </pivotArea>
    </format>
    <format dxfId="2">
      <pivotArea dataOnly="0" labelOnly="1" grandRow="1" outline="0" fieldPosition="0"/>
    </format>
    <format dxfId="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242F9FC-E501-4EAD-9DE7-0ACA16871ABD}" name="PivotTable10"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D4:AG6" firstHeaderRow="1" firstDataRow="2" firstDataCol="1"/>
  <pivotFields count="37">
    <pivotField showAll="0"/>
    <pivotField showAll="0">
      <items count="3">
        <item x="1"/>
        <item x="0"/>
        <item t="default"/>
      </items>
    </pivotField>
    <pivotField showAll="0"/>
    <pivotField showAll="0"/>
    <pivotField showAll="0">
      <items count="23">
        <item x="10"/>
        <item x="17"/>
        <item x="9"/>
        <item x="12"/>
        <item x="0"/>
        <item x="6"/>
        <item x="15"/>
        <item x="16"/>
        <item x="14"/>
        <item x="3"/>
        <item x="20"/>
        <item x="11"/>
        <item x="1"/>
        <item x="19"/>
        <item x="21"/>
        <item x="13"/>
        <item x="8"/>
        <item x="4"/>
        <item x="5"/>
        <item x="7"/>
        <item x="18"/>
        <item x="2"/>
        <item t="default"/>
      </items>
    </pivotField>
    <pivotField showAll="0"/>
    <pivotField showAll="0"/>
    <pivotField showAll="0"/>
    <pivotField axis="axisCol" showAll="0">
      <items count="3">
        <item x="1"/>
        <item x="0"/>
        <item t="default"/>
      </items>
    </pivotField>
    <pivotField showAll="0"/>
    <pivotField showAll="0" sortType="descending"/>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5">
        <item x="3"/>
        <item x="2"/>
        <item x="0"/>
        <item x="1"/>
        <item t="default"/>
      </items>
    </pivotField>
    <pivotField showAll="0"/>
  </pivotFields>
  <rowItems count="1">
    <i/>
  </rowItems>
  <colFields count="1">
    <field x="8"/>
  </colFields>
  <colItems count="3">
    <i>
      <x/>
    </i>
    <i>
      <x v="1"/>
    </i>
    <i t="grand">
      <x/>
    </i>
  </colItems>
  <dataFields count="1">
    <dataField name="Sum of Churn Status" fld="32" showDataAs="percentOfTotal" baseField="0" baseItem="0" numFmtId="10"/>
  </dataFields>
  <formats count="9">
    <format dxfId="446">
      <pivotArea type="all" dataOnly="0" outline="0" fieldPosition="0"/>
    </format>
    <format dxfId="445">
      <pivotArea outline="0" collapsedLevelsAreSubtotals="1" fieldPosition="0"/>
    </format>
    <format dxfId="444">
      <pivotArea type="origin" dataOnly="0" labelOnly="1" outline="0" offset="A1" fieldPosition="0"/>
    </format>
    <format dxfId="443">
      <pivotArea dataOnly="0" labelOnly="1" outline="0" axis="axisValues" fieldPosition="0"/>
    </format>
    <format dxfId="442">
      <pivotArea field="8" type="button" dataOnly="0" labelOnly="1" outline="0" axis="axisCol" fieldPosition="0"/>
    </format>
    <format dxfId="441">
      <pivotArea type="topRight" dataOnly="0" labelOnly="1" outline="0" fieldPosition="0"/>
    </format>
    <format dxfId="440">
      <pivotArea type="origin" dataOnly="0" labelOnly="1" outline="0" offset="A2" fieldPosition="0"/>
    </format>
    <format dxfId="439">
      <pivotArea dataOnly="0" labelOnly="1" fieldPosition="0">
        <references count="1">
          <reference field="8" count="0"/>
        </references>
      </pivotArea>
    </format>
    <format dxfId="438">
      <pivotArea dataOnly="0" labelOnly="1" grandCol="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EA8135-7FC0-46AE-9E79-595AB177DDAA}" name="PivotTable4"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4:J9" firstHeaderRow="1" firstDataRow="1" firstDataCol="1"/>
  <pivotFields count="37">
    <pivotField showAll="0"/>
    <pivotField showAll="0">
      <items count="3">
        <item x="1"/>
        <item x="0"/>
        <item t="default"/>
      </items>
    </pivotField>
    <pivotField showAll="0"/>
    <pivotField showAll="0"/>
    <pivotField showAll="0">
      <items count="23">
        <item x="10"/>
        <item x="17"/>
        <item x="9"/>
        <item x="12"/>
        <item x="0"/>
        <item x="6"/>
        <item x="15"/>
        <item x="16"/>
        <item x="14"/>
        <item x="3"/>
        <item x="20"/>
        <item x="11"/>
        <item x="1"/>
        <item x="19"/>
        <item x="21"/>
        <item x="13"/>
        <item x="8"/>
        <item x="4"/>
        <item x="5"/>
        <item x="7"/>
        <item x="18"/>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5">
        <item x="3"/>
        <item x="2"/>
        <item x="0"/>
        <item x="1"/>
        <item t="default"/>
      </items>
    </pivotField>
    <pivotField showAll="0"/>
  </pivotFields>
  <rowFields count="1">
    <field x="35"/>
  </rowFields>
  <rowItems count="5">
    <i>
      <x/>
    </i>
    <i>
      <x v="1"/>
    </i>
    <i>
      <x v="2"/>
    </i>
    <i>
      <x v="3"/>
    </i>
    <i t="grand">
      <x/>
    </i>
  </rowItems>
  <colItems count="1">
    <i/>
  </colItems>
  <dataFields count="1">
    <dataField name="Sum of Churn Status" fld="32" baseField="0" baseItem="0"/>
  </dataFields>
  <formats count="6">
    <format dxfId="41">
      <pivotArea type="all" dataOnly="0" outline="0" fieldPosition="0"/>
    </format>
    <format dxfId="40">
      <pivotArea outline="0" collapsedLevelsAreSubtotals="1" fieldPosition="0"/>
    </format>
    <format dxfId="39">
      <pivotArea field="35" type="button" dataOnly="0" labelOnly="1" outline="0" axis="axisRow" fieldPosition="0"/>
    </format>
    <format dxfId="38">
      <pivotArea dataOnly="0" labelOnly="1" fieldPosition="0">
        <references count="1">
          <reference field="35" count="0"/>
        </references>
      </pivotArea>
    </format>
    <format dxfId="37">
      <pivotArea dataOnly="0" labelOnly="1" grandRow="1" outline="0" fieldPosition="0"/>
    </format>
    <format dxfId="36">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BA9B1BC-DFD0-4C63-A9E3-F2D56DC29898}" name="PivotTable1"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37">
    <pivotField dataField="1" showAll="0"/>
    <pivotField showAll="0">
      <items count="3">
        <item x="1"/>
        <item x="0"/>
        <item t="default"/>
      </items>
    </pivotField>
    <pivotField showAll="0"/>
    <pivotField showAll="0"/>
    <pivotField showAll="0">
      <items count="23">
        <item x="10"/>
        <item x="17"/>
        <item x="9"/>
        <item x="12"/>
        <item x="0"/>
        <item x="6"/>
        <item x="15"/>
        <item x="16"/>
        <item x="14"/>
        <item x="3"/>
        <item x="20"/>
        <item x="11"/>
        <item x="1"/>
        <item x="19"/>
        <item x="21"/>
        <item x="13"/>
        <item x="8"/>
        <item x="4"/>
        <item x="5"/>
        <item x="7"/>
        <item x="18"/>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2"/>
        <item x="0"/>
        <item x="1"/>
        <item t="default"/>
      </items>
    </pivotField>
    <pivotField showAll="0"/>
  </pivotFields>
  <rowItems count="1">
    <i/>
  </rowItems>
  <colItems count="1">
    <i/>
  </colItems>
  <dataFields count="1">
    <dataField name="Count of Custom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729F9AB-0FBD-4B0E-8CE2-ACB209960C7F}" name="PivotTable7"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U4:V10" firstHeaderRow="1" firstDataRow="1" firstDataCol="1"/>
  <pivotFields count="37">
    <pivotField showAll="0"/>
    <pivotField showAll="0">
      <items count="3">
        <item x="1"/>
        <item x="0"/>
        <item t="default"/>
      </items>
    </pivotField>
    <pivotField showAll="0"/>
    <pivotField showAll="0"/>
    <pivotField showAll="0">
      <items count="23">
        <item x="10"/>
        <item x="17"/>
        <item x="9"/>
        <item x="12"/>
        <item x="0"/>
        <item x="6"/>
        <item x="15"/>
        <item x="16"/>
        <item x="14"/>
        <item x="3"/>
        <item x="20"/>
        <item x="11"/>
        <item x="1"/>
        <item x="19"/>
        <item x="21"/>
        <item x="13"/>
        <item x="8"/>
        <item x="4"/>
        <item x="5"/>
        <item x="7"/>
        <item x="18"/>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5">
        <item x="3"/>
        <item x="2"/>
        <item x="0"/>
        <item x="1"/>
        <item t="default"/>
      </items>
    </pivotField>
    <pivotField axis="axisRow" showAll="0">
      <items count="6">
        <item x="4"/>
        <item x="1"/>
        <item x="2"/>
        <item x="0"/>
        <item x="3"/>
        <item t="default"/>
      </items>
    </pivotField>
  </pivotFields>
  <rowFields count="1">
    <field x="36"/>
  </rowFields>
  <rowItems count="6">
    <i>
      <x/>
    </i>
    <i>
      <x v="1"/>
    </i>
    <i>
      <x v="2"/>
    </i>
    <i>
      <x v="3"/>
    </i>
    <i>
      <x v="4"/>
    </i>
    <i t="grand">
      <x/>
    </i>
  </rowItems>
  <colItems count="1">
    <i/>
  </colItems>
  <dataFields count="1">
    <dataField name="Sum of Churn Status" fld="32" baseField="0" baseItem="0"/>
  </dataFields>
  <formats count="6">
    <format dxfId="20">
      <pivotArea type="all" dataOnly="0" outline="0" fieldPosition="0"/>
    </format>
    <format dxfId="19">
      <pivotArea outline="0" collapsedLevelsAreSubtotals="1" fieldPosition="0"/>
    </format>
    <format dxfId="18">
      <pivotArea field="36" type="button" dataOnly="0" labelOnly="1" outline="0" axis="axisRow" fieldPosition="0"/>
    </format>
    <format dxfId="17">
      <pivotArea dataOnly="0" labelOnly="1" fieldPosition="0">
        <references count="1">
          <reference field="36" count="0"/>
        </references>
      </pivotArea>
    </format>
    <format dxfId="16">
      <pivotArea dataOnly="0" labelOnly="1" grandRow="1" outline="0" fieldPosition="0"/>
    </format>
    <format dxfId="1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023F0D5-3FBA-4836-B4F4-05B88522B25B}" name="PivotTable9"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Y4:AB6" firstHeaderRow="1" firstDataRow="2" firstDataCol="1"/>
  <pivotFields count="37">
    <pivotField showAll="0"/>
    <pivotField showAll="0">
      <items count="3">
        <item x="1"/>
        <item x="0"/>
        <item t="default"/>
      </items>
    </pivotField>
    <pivotField showAll="0"/>
    <pivotField showAll="0"/>
    <pivotField showAll="0">
      <items count="23">
        <item x="10"/>
        <item x="17"/>
        <item x="9"/>
        <item x="12"/>
        <item x="0"/>
        <item x="6"/>
        <item x="15"/>
        <item x="16"/>
        <item x="14"/>
        <item x="3"/>
        <item x="20"/>
        <item x="11"/>
        <item x="1"/>
        <item x="19"/>
        <item x="21"/>
        <item x="13"/>
        <item x="8"/>
        <item x="4"/>
        <item x="5"/>
        <item x="7"/>
        <item x="18"/>
        <item x="2"/>
        <item t="default"/>
      </items>
    </pivotField>
    <pivotField showAll="0"/>
    <pivotField showAll="0"/>
    <pivotField showAll="0"/>
    <pivotField showAll="0"/>
    <pivotField showAll="0"/>
    <pivotField axis="axisCol" showAll="0" sortType="descending">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5">
        <item x="3"/>
        <item x="2"/>
        <item x="0"/>
        <item x="1"/>
        <item t="default"/>
      </items>
    </pivotField>
    <pivotField showAll="0"/>
  </pivotFields>
  <rowItems count="1">
    <i/>
  </rowItems>
  <colFields count="1">
    <field x="10"/>
  </colFields>
  <colItems count="3">
    <i>
      <x/>
    </i>
    <i>
      <x v="1"/>
    </i>
    <i t="grand">
      <x/>
    </i>
  </colItems>
  <dataFields count="1">
    <dataField name="Sum of Churn Status" fld="32" showDataAs="percentOfTotal" baseField="0" baseItem="0" numFmtId="10"/>
  </dataFields>
  <formats count="9">
    <format dxfId="455">
      <pivotArea type="all" dataOnly="0" outline="0" fieldPosition="0"/>
    </format>
    <format dxfId="454">
      <pivotArea outline="0" collapsedLevelsAreSubtotals="1" fieldPosition="0"/>
    </format>
    <format dxfId="453">
      <pivotArea type="origin" dataOnly="0" labelOnly="1" outline="0" offset="A1" fieldPosition="0"/>
    </format>
    <format dxfId="452">
      <pivotArea dataOnly="0" labelOnly="1" outline="0" axis="axisValues" fieldPosition="0"/>
    </format>
    <format dxfId="451">
      <pivotArea field="10" type="button" dataOnly="0" labelOnly="1" outline="0" axis="axisCol" fieldPosition="0"/>
    </format>
    <format dxfId="450">
      <pivotArea type="topRight" dataOnly="0" labelOnly="1" outline="0" fieldPosition="0"/>
    </format>
    <format dxfId="449">
      <pivotArea type="origin" dataOnly="0" labelOnly="1" outline="0" offset="A2" fieldPosition="0"/>
    </format>
    <format dxfId="448">
      <pivotArea dataOnly="0" labelOnly="1" fieldPosition="0">
        <references count="1">
          <reference field="10" count="0"/>
        </references>
      </pivotArea>
    </format>
    <format dxfId="447">
      <pivotArea dataOnly="0" labelOnly="1" grandCol="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6BD8A25-2E84-42BD-8BCC-72A876BB774E}" sourceName="State">
  <pivotTables>
    <pivotTable tabId="2" name="PivotTable1"/>
    <pivotTable tabId="2" name="PivotTable10"/>
    <pivotTable tabId="2" name="PivotTable11"/>
    <pivotTable tabId="2" name="PivotTable12"/>
    <pivotTable tabId="2" name="PivotTable13"/>
    <pivotTable tabId="2" name="PivotTable14"/>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994701610">
      <items count="22">
        <i x="10" s="1"/>
        <i x="17" s="1"/>
        <i x="9" s="1"/>
        <i x="12" s="1"/>
        <i x="0" s="1"/>
        <i x="6" s="1"/>
        <i x="15" s="1"/>
        <i x="16" s="1"/>
        <i x="14" s="1"/>
        <i x="3" s="1"/>
        <i x="20" s="1"/>
        <i x="11" s="1"/>
        <i x="1" s="1"/>
        <i x="19" s="1"/>
        <i x="21" s="1"/>
        <i x="13" s="1"/>
        <i x="8" s="1"/>
        <i x="4" s="1"/>
        <i x="5" s="1"/>
        <i x="7" s="1"/>
        <i x="18"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0B166FF-5A3A-48C4-AECD-0F6926B8342D}" sourceName="Gender">
  <pivotTables>
    <pivotTable tabId="2" name="PivotTable3"/>
    <pivotTable tabId="2" name="PivotTable1"/>
    <pivotTable tabId="2" name="PivotTable10"/>
    <pivotTable tabId="2" name="PivotTable11"/>
    <pivotTable tabId="2" name="PivotTable12"/>
    <pivotTable tabId="2" name="PivotTable13"/>
    <pivotTable tabId="2" name="PivotTable14"/>
    <pivotTable tabId="2" name="PivotTable2"/>
    <pivotTable tabId="2" name="PivotTable4"/>
    <pivotTable tabId="2" name="PivotTable5"/>
    <pivotTable tabId="2" name="PivotTable6"/>
    <pivotTable tabId="2" name="PivotTable7"/>
    <pivotTable tabId="2" name="PivotTable8"/>
    <pivotTable tabId="2" name="PivotTable9"/>
  </pivotTables>
  <data>
    <tabular pivotCacheId="99470161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3095F534-C8C4-4C49-97BD-CC2A5F9EB434}" sourceName="Age Group">
  <pivotTables>
    <pivotTable tabId="2" name="PivotTable4"/>
    <pivotTable tabId="2" name="PivotTable1"/>
    <pivotTable tabId="2" name="PivotTable10"/>
    <pivotTable tabId="2" name="PivotTable11"/>
    <pivotTable tabId="2" name="PivotTable12"/>
    <pivotTable tabId="2" name="PivotTable13"/>
    <pivotTable tabId="2" name="PivotTable14"/>
    <pivotTable tabId="2" name="PivotTable2"/>
    <pivotTable tabId="2" name="PivotTable3"/>
    <pivotTable tabId="2" name="PivotTable5"/>
    <pivotTable tabId="2" name="PivotTable6"/>
    <pivotTable tabId="2" name="PivotTable7"/>
    <pivotTable tabId="2" name="PivotTable8"/>
    <pivotTable tabId="2" name="PivotTable9"/>
  </pivotTables>
  <data>
    <tabular pivotCacheId="994701610">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62C83214-C95D-431A-807A-7F1D778CA7D9}" cache="Slicer_State" caption="State" rowHeight="234950"/>
  <slicer name="Gender" xr10:uid="{66C3DA51-8E41-49C8-BB9A-5721BEFCE023}" cache="Slicer_Gender" caption="Gender" rowHeight="234950"/>
  <slicer name="Age Group" xr10:uid="{99438036-69C9-44E4-A045-6817DE89783C}" cache="Slicer_Age_Group" caption="Age Group"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9621943F-1412-4523-86FD-77C8E5FF293D}" cache="Slicer_State" caption="State" style="Slicer Style 1" rowHeight="234950"/>
  <slicer name="Gender 1" xr10:uid="{8AF1E259-A64C-4A84-BFA7-89E78559CEB4}" cache="Slicer_Gender" caption="Gender" style="Slicer Style 1" rowHeight="234950"/>
  <slicer name="Age Group 1" xr10:uid="{D13574D9-9F96-43C7-A093-F60D55C58175}" cache="Slicer_Age_Group" caption="Age Group" style="Slicer Style 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6419"/>
  <sheetViews>
    <sheetView workbookViewId="0">
      <selection activeCell="E2" sqref="E2"/>
    </sheetView>
  </sheetViews>
  <sheetFormatPr defaultRowHeight="14.4" x14ac:dyDescent="0.3"/>
  <cols>
    <col min="1" max="1" width="11.88671875" bestFit="1" customWidth="1"/>
    <col min="2" max="2" width="7.109375" bestFit="1" customWidth="1"/>
    <col min="3" max="3" width="4.21875" bestFit="1" customWidth="1"/>
    <col min="4" max="4" width="7.6640625" bestFit="1" customWidth="1"/>
    <col min="5" max="5" width="15.5546875" bestFit="1" customWidth="1"/>
    <col min="6" max="6" width="19.21875" bestFit="1" customWidth="1"/>
    <col min="7" max="7" width="17.21875" bestFit="1" customWidth="1"/>
    <col min="8" max="8" width="10.44140625" bestFit="1" customWidth="1"/>
    <col min="9" max="9" width="13.5546875" bestFit="1" customWidth="1"/>
    <col min="10" max="10" width="13.33203125" bestFit="1" customWidth="1"/>
    <col min="11" max="11" width="14.88671875" bestFit="1" customWidth="1"/>
    <col min="12" max="12" width="12.88671875" bestFit="1" customWidth="1"/>
    <col min="13" max="13" width="14.33203125" bestFit="1" customWidth="1"/>
    <col min="14" max="14" width="13.77734375" bestFit="1" customWidth="1"/>
    <col min="15" max="15" width="21.33203125" bestFit="1" customWidth="1"/>
    <col min="16" max="16" width="16.5546875" bestFit="1" customWidth="1"/>
    <col min="17" max="17" width="12.77734375" bestFit="1" customWidth="1"/>
    <col min="18" max="18" width="16.77734375" bestFit="1" customWidth="1"/>
    <col min="19" max="19" width="15.6640625" bestFit="1" customWidth="1"/>
    <col min="20" max="20" width="14.21875" bestFit="1" customWidth="1"/>
    <col min="21" max="21" width="15.109375" bestFit="1" customWidth="1"/>
    <col min="22" max="22" width="15" bestFit="1" customWidth="1"/>
    <col min="23" max="23" width="16.44140625" bestFit="1" customWidth="1"/>
    <col min="24" max="24" width="15.21875" bestFit="1" customWidth="1"/>
    <col min="25" max="25" width="12.88671875" bestFit="1" customWidth="1"/>
    <col min="26" max="26" width="13.21875" bestFit="1" customWidth="1"/>
    <col min="27" max="27" width="23.33203125" bestFit="1" customWidth="1"/>
    <col min="28" max="28" width="26.5546875" bestFit="1" customWidth="1"/>
    <col min="29" max="29" width="13.6640625" bestFit="1" customWidth="1"/>
    <col min="30" max="30" width="15.44140625" bestFit="1" customWidth="1"/>
    <col min="31" max="31" width="14.77734375" bestFit="1" customWidth="1"/>
    <col min="32" max="32" width="37.5546875" bestFit="1" customWidth="1"/>
    <col min="33" max="33" width="11.77734375" bestFit="1" customWidth="1"/>
    <col min="34" max="34" width="20.44140625" bestFit="1" customWidth="1"/>
    <col min="35" max="35" width="10.21875" bestFit="1" customWidth="1"/>
    <col min="36" max="36" width="9.88671875" bestFit="1" customWidth="1"/>
    <col min="37" max="37" width="12.5546875" bestFit="1" customWidth="1"/>
  </cols>
  <sheetData>
    <row r="1" spans="1:3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2" t="s">
        <v>6520</v>
      </c>
      <c r="AH1" s="2" t="s">
        <v>6521</v>
      </c>
      <c r="AI1" s="2" t="s">
        <v>6523</v>
      </c>
      <c r="AJ1" s="5" t="s">
        <v>6530</v>
      </c>
      <c r="AK1" s="5" t="s">
        <v>6535</v>
      </c>
    </row>
    <row r="2" spans="1:37" x14ac:dyDescent="0.3">
      <c r="A2" t="s">
        <v>32</v>
      </c>
      <c r="B2" t="s">
        <v>33</v>
      </c>
      <c r="C2">
        <v>35</v>
      </c>
      <c r="D2" t="s">
        <v>34</v>
      </c>
      <c r="E2" t="s">
        <v>35</v>
      </c>
      <c r="F2">
        <v>7</v>
      </c>
      <c r="G2">
        <v>27</v>
      </c>
      <c r="H2" t="s">
        <v>36</v>
      </c>
      <c r="I2" t="s">
        <v>37</v>
      </c>
      <c r="J2" t="s">
        <v>34</v>
      </c>
      <c r="K2" t="s">
        <v>37</v>
      </c>
      <c r="L2" t="s">
        <v>38</v>
      </c>
      <c r="M2" t="s">
        <v>34</v>
      </c>
      <c r="N2" t="s">
        <v>37</v>
      </c>
      <c r="O2" t="s">
        <v>34</v>
      </c>
      <c r="P2" t="s">
        <v>37</v>
      </c>
      <c r="Q2" t="s">
        <v>37</v>
      </c>
      <c r="R2" t="s">
        <v>34</v>
      </c>
      <c r="S2" t="s">
        <v>34</v>
      </c>
      <c r="T2" t="s">
        <v>37</v>
      </c>
      <c r="U2" t="s">
        <v>39</v>
      </c>
      <c r="V2" t="s">
        <v>37</v>
      </c>
      <c r="W2" t="s">
        <v>40</v>
      </c>
      <c r="X2">
        <v>65.599999999999994</v>
      </c>
      <c r="Y2">
        <v>593.29999999999995</v>
      </c>
      <c r="Z2">
        <v>0</v>
      </c>
      <c r="AA2">
        <v>0</v>
      </c>
      <c r="AB2">
        <v>381.51</v>
      </c>
      <c r="AC2">
        <v>974.81</v>
      </c>
      <c r="AD2" t="s">
        <v>41</v>
      </c>
      <c r="AE2" t="s">
        <v>42</v>
      </c>
      <c r="AF2" t="s">
        <v>42</v>
      </c>
      <c r="AG2">
        <f>IF(AD2="Churned", 1,0)</f>
        <v>0</v>
      </c>
      <c r="AH2" t="str" cm="1">
        <f t="array" ref="AH2">_xlfn.IFS(
X2&lt;=20, "&lt;20",
AND(X2&gt;=20, X2&lt;50), "20-50",
AND(X2&gt;=50, X2&lt;100), "50-100",
X2&gt;=100, "&gt;100"
)</f>
        <v>50-100</v>
      </c>
      <c r="AI2">
        <f>IF(AD2="Joined", 1, 0)</f>
        <v>0</v>
      </c>
      <c r="AJ2" t="str" cm="1">
        <f t="array" ref="AJ2">_xlfn.IFS(
C2&lt;=20, "&lt;20",
AND(C2&gt;=20, C2&lt;35), "20-35",
AND(C2&gt;=35, C2&lt;50), "35-50",
C2&gt;=50, "50-100"
)</f>
        <v>35-50</v>
      </c>
      <c r="AK2" t="str" cm="1">
        <f t="array" ref="AK2">_xlfn.IFS(
G2&lt;6, "&lt;6",
AND(G2&gt;=6, G2&lt;12), "6-12",
AND(G2&gt;=12, G2&lt;18), "12-18",  AND(G2&gt;=18, G2&lt;24), "18-24", G2&gt;=24, "24-36")</f>
        <v>24-36</v>
      </c>
    </row>
    <row r="3" spans="1:37" x14ac:dyDescent="0.3">
      <c r="A3" t="s">
        <v>43</v>
      </c>
      <c r="B3" t="s">
        <v>44</v>
      </c>
      <c r="C3">
        <v>45</v>
      </c>
      <c r="D3" t="s">
        <v>37</v>
      </c>
      <c r="E3" t="s">
        <v>45</v>
      </c>
      <c r="F3">
        <v>14</v>
      </c>
      <c r="G3">
        <v>13</v>
      </c>
      <c r="H3" t="s">
        <v>36</v>
      </c>
      <c r="I3" t="s">
        <v>37</v>
      </c>
      <c r="J3" t="s">
        <v>37</v>
      </c>
      <c r="K3" t="s">
        <v>37</v>
      </c>
      <c r="L3" t="s">
        <v>38</v>
      </c>
      <c r="M3" t="s">
        <v>34</v>
      </c>
      <c r="N3" t="s">
        <v>34</v>
      </c>
      <c r="O3" t="s">
        <v>34</v>
      </c>
      <c r="P3" t="s">
        <v>34</v>
      </c>
      <c r="Q3" t="s">
        <v>34</v>
      </c>
      <c r="R3" t="s">
        <v>37</v>
      </c>
      <c r="S3" t="s">
        <v>37</v>
      </c>
      <c r="T3" t="s">
        <v>34</v>
      </c>
      <c r="U3" t="s">
        <v>46</v>
      </c>
      <c r="V3" t="s">
        <v>34</v>
      </c>
      <c r="W3" t="s">
        <v>40</v>
      </c>
      <c r="X3">
        <v>-4</v>
      </c>
      <c r="Y3">
        <v>542.4</v>
      </c>
      <c r="Z3">
        <v>38.33</v>
      </c>
      <c r="AA3">
        <v>10</v>
      </c>
      <c r="AB3">
        <v>96.21</v>
      </c>
      <c r="AC3">
        <v>610.28</v>
      </c>
      <c r="AD3" t="s">
        <v>41</v>
      </c>
      <c r="AE3" t="s">
        <v>42</v>
      </c>
      <c r="AF3" t="s">
        <v>42</v>
      </c>
      <c r="AG3">
        <f t="shared" ref="AG3:AG66" si="0">IF(AD3="Churned", 1,0)</f>
        <v>0</v>
      </c>
      <c r="AH3" t="str" cm="1">
        <f t="array" ref="AH3">_xlfn.IFS(
X3&lt;=20, "&lt;20",
AND(X3&gt;=20, X3&lt;50), "20-50",
AND(X3&gt;=50, X3&lt;100), "50-100",
X3&gt;=100, "&gt;100"
)</f>
        <v>&lt;20</v>
      </c>
      <c r="AI3">
        <f t="shared" ref="AI3:AI66" si="1">IF(AD3="Joined", 1, 0)</f>
        <v>0</v>
      </c>
      <c r="AJ3" t="str" cm="1">
        <f t="array" ref="AJ3">_xlfn.IFS(
C3&lt;=20, "&lt;20",
AND(C3&gt;=20, C3&lt;35), "20-35",
AND(C3&gt;=35, C3&lt;50), "35-50",
C3&gt;=50, "50-100"
)</f>
        <v>35-50</v>
      </c>
      <c r="AK3" t="str" cm="1">
        <f t="array" ref="AK3">_xlfn.IFS(
G3&lt;6, "&lt;6",
AND(G3&gt;=6, G3&lt;12), "6-12",
AND(G3&gt;=12, G3&lt;18), "12-18",  AND(G3&gt;=18, G3&lt;24), "18-24", G3&gt;=24, "24-36")</f>
        <v>12-18</v>
      </c>
    </row>
    <row r="4" spans="1:37" x14ac:dyDescent="0.3">
      <c r="A4" t="s">
        <v>47</v>
      </c>
      <c r="B4" t="s">
        <v>33</v>
      </c>
      <c r="C4">
        <v>51</v>
      </c>
      <c r="D4" t="s">
        <v>34</v>
      </c>
      <c r="E4" t="s">
        <v>48</v>
      </c>
      <c r="F4">
        <v>4</v>
      </c>
      <c r="G4">
        <v>35</v>
      </c>
      <c r="H4" t="s">
        <v>49</v>
      </c>
      <c r="I4" t="s">
        <v>37</v>
      </c>
      <c r="J4" t="s">
        <v>34</v>
      </c>
      <c r="K4" t="s">
        <v>37</v>
      </c>
      <c r="L4" t="s">
        <v>50</v>
      </c>
      <c r="M4" t="s">
        <v>34</v>
      </c>
      <c r="N4" t="s">
        <v>34</v>
      </c>
      <c r="O4" t="s">
        <v>37</v>
      </c>
      <c r="P4" t="s">
        <v>34</v>
      </c>
      <c r="Q4" t="s">
        <v>34</v>
      </c>
      <c r="R4" t="s">
        <v>34</v>
      </c>
      <c r="S4" t="s">
        <v>34</v>
      </c>
      <c r="T4" t="s">
        <v>37</v>
      </c>
      <c r="U4" t="s">
        <v>46</v>
      </c>
      <c r="V4" t="s">
        <v>37</v>
      </c>
      <c r="W4" t="s">
        <v>51</v>
      </c>
      <c r="X4">
        <v>73.900000000000006</v>
      </c>
      <c r="Y4">
        <v>280.85000000000002</v>
      </c>
      <c r="Z4">
        <v>0</v>
      </c>
      <c r="AA4">
        <v>0</v>
      </c>
      <c r="AB4">
        <v>134.6</v>
      </c>
      <c r="AC4">
        <v>415.45</v>
      </c>
      <c r="AD4" t="s">
        <v>52</v>
      </c>
      <c r="AE4" t="s">
        <v>53</v>
      </c>
      <c r="AF4" t="s">
        <v>54</v>
      </c>
      <c r="AG4">
        <f t="shared" si="0"/>
        <v>1</v>
      </c>
      <c r="AH4" t="str" cm="1">
        <f t="array" ref="AH4">_xlfn.IFS(
X4&lt;=20, "&lt;20",
AND(X4&gt;=20, X4&lt;50), "20-50",
AND(X4&gt;=50, X4&lt;100), "50-100",
X4&gt;=100, "&gt;100"
)</f>
        <v>50-100</v>
      </c>
      <c r="AI4">
        <f t="shared" si="1"/>
        <v>0</v>
      </c>
      <c r="AJ4" t="str" cm="1">
        <f t="array" ref="AJ4">_xlfn.IFS(
C4&lt;=20, "&lt;20",
AND(C4&gt;=20, C4&lt;35), "20-35",
AND(C4&gt;=35, C4&lt;50), "35-50",
C4&gt;=50, "50-100"
)</f>
        <v>50-100</v>
      </c>
      <c r="AK4" t="str" cm="1">
        <f t="array" ref="AK4">_xlfn.IFS(
G4&lt;6, "&lt;6",
AND(G4&gt;=6, G4&lt;12), "6-12",
AND(G4&gt;=12, G4&lt;18), "12-18",  AND(G4&gt;=18, G4&lt;24), "18-24", G4&gt;=24, "24-36")</f>
        <v>24-36</v>
      </c>
    </row>
    <row r="5" spans="1:37" x14ac:dyDescent="0.3">
      <c r="A5" t="s">
        <v>55</v>
      </c>
      <c r="B5" t="s">
        <v>33</v>
      </c>
      <c r="C5">
        <v>79</v>
      </c>
      <c r="D5" t="s">
        <v>34</v>
      </c>
      <c r="E5" t="s">
        <v>56</v>
      </c>
      <c r="F5">
        <v>3</v>
      </c>
      <c r="G5">
        <v>21</v>
      </c>
      <c r="H5" t="s">
        <v>57</v>
      </c>
      <c r="I5" t="s">
        <v>37</v>
      </c>
      <c r="J5" t="s">
        <v>34</v>
      </c>
      <c r="K5" t="s">
        <v>37</v>
      </c>
      <c r="L5" t="s">
        <v>50</v>
      </c>
      <c r="M5" t="s">
        <v>34</v>
      </c>
      <c r="N5" t="s">
        <v>37</v>
      </c>
      <c r="O5" t="s">
        <v>37</v>
      </c>
      <c r="P5" t="s">
        <v>34</v>
      </c>
      <c r="Q5" t="s">
        <v>37</v>
      </c>
      <c r="R5" t="s">
        <v>37</v>
      </c>
      <c r="S5" t="s">
        <v>34</v>
      </c>
      <c r="T5" t="s">
        <v>37</v>
      </c>
      <c r="U5" t="s">
        <v>46</v>
      </c>
      <c r="V5" t="s">
        <v>37</v>
      </c>
      <c r="W5" t="s">
        <v>51</v>
      </c>
      <c r="X5">
        <v>98</v>
      </c>
      <c r="Y5">
        <v>1237.8499999999999</v>
      </c>
      <c r="Z5">
        <v>0</v>
      </c>
      <c r="AA5">
        <v>0</v>
      </c>
      <c r="AB5">
        <v>361.66</v>
      </c>
      <c r="AC5">
        <v>1599.51</v>
      </c>
      <c r="AD5" t="s">
        <v>52</v>
      </c>
      <c r="AE5" t="s">
        <v>58</v>
      </c>
      <c r="AF5" t="s">
        <v>59</v>
      </c>
      <c r="AG5">
        <f t="shared" si="0"/>
        <v>1</v>
      </c>
      <c r="AH5" t="str" cm="1">
        <f t="array" ref="AH5">_xlfn.IFS(
X5&lt;=20, "&lt;20",
AND(X5&gt;=20, X5&lt;50), "20-50",
AND(X5&gt;=50, X5&lt;100), "50-100",
X5&gt;=100, "&gt;100"
)</f>
        <v>50-100</v>
      </c>
      <c r="AI5">
        <f t="shared" si="1"/>
        <v>0</v>
      </c>
      <c r="AJ5" t="str" cm="1">
        <f t="array" ref="AJ5">_xlfn.IFS(
C5&lt;=20, "&lt;20",
AND(C5&gt;=20, C5&lt;35), "20-35",
AND(C5&gt;=35, C5&lt;50), "35-50",
C5&gt;=50, "50-100"
)</f>
        <v>50-100</v>
      </c>
      <c r="AK5" t="str" cm="1">
        <f t="array" ref="AK5">_xlfn.IFS(
G5&lt;6, "&lt;6",
AND(G5&gt;=6, G5&lt;12), "6-12",
AND(G5&gt;=12, G5&lt;18), "12-18",  AND(G5&gt;=18, G5&lt;24), "18-24", G5&gt;=24, "24-36")</f>
        <v>18-24</v>
      </c>
    </row>
    <row r="6" spans="1:37" x14ac:dyDescent="0.3">
      <c r="A6" t="s">
        <v>60</v>
      </c>
      <c r="B6" t="s">
        <v>44</v>
      </c>
      <c r="C6">
        <v>80</v>
      </c>
      <c r="D6" t="s">
        <v>34</v>
      </c>
      <c r="E6" t="s">
        <v>61</v>
      </c>
      <c r="F6">
        <v>3</v>
      </c>
      <c r="G6">
        <v>8</v>
      </c>
      <c r="H6" t="s">
        <v>36</v>
      </c>
      <c r="I6" t="s">
        <v>37</v>
      </c>
      <c r="J6" t="s">
        <v>34</v>
      </c>
      <c r="K6" t="s">
        <v>37</v>
      </c>
      <c r="L6" t="s">
        <v>50</v>
      </c>
      <c r="M6" t="s">
        <v>34</v>
      </c>
      <c r="N6" t="s">
        <v>34</v>
      </c>
      <c r="O6" t="s">
        <v>34</v>
      </c>
      <c r="P6" t="s">
        <v>37</v>
      </c>
      <c r="Q6" t="s">
        <v>37</v>
      </c>
      <c r="R6" t="s">
        <v>34</v>
      </c>
      <c r="S6" t="s">
        <v>34</v>
      </c>
      <c r="T6" t="s">
        <v>37</v>
      </c>
      <c r="U6" t="s">
        <v>46</v>
      </c>
      <c r="V6" t="s">
        <v>37</v>
      </c>
      <c r="W6" t="s">
        <v>40</v>
      </c>
      <c r="X6">
        <v>83.9</v>
      </c>
      <c r="Y6">
        <v>267.39999999999998</v>
      </c>
      <c r="Z6">
        <v>0</v>
      </c>
      <c r="AA6">
        <v>0</v>
      </c>
      <c r="AB6">
        <v>22.14</v>
      </c>
      <c r="AC6">
        <v>289.54000000000002</v>
      </c>
      <c r="AD6" t="s">
        <v>52</v>
      </c>
      <c r="AE6" t="s">
        <v>58</v>
      </c>
      <c r="AF6" t="s">
        <v>62</v>
      </c>
      <c r="AG6">
        <f t="shared" si="0"/>
        <v>1</v>
      </c>
      <c r="AH6" t="str" cm="1">
        <f t="array" ref="AH6">_xlfn.IFS(
X6&lt;=20, "&lt;20",
AND(X6&gt;=20, X6&lt;50), "20-50",
AND(X6&gt;=50, X6&lt;100), "50-100",
X6&gt;=100, "&gt;100"
)</f>
        <v>50-100</v>
      </c>
      <c r="AI6">
        <f t="shared" si="1"/>
        <v>0</v>
      </c>
      <c r="AJ6" t="str" cm="1">
        <f t="array" ref="AJ6">_xlfn.IFS(
C6&lt;=20, "&lt;20",
AND(C6&gt;=20, C6&lt;35), "20-35",
AND(C6&gt;=35, C6&lt;50), "35-50",
C6&gt;=50, "50-100"
)</f>
        <v>50-100</v>
      </c>
      <c r="AK6" t="str" cm="1">
        <f t="array" ref="AK6">_xlfn.IFS(
G6&lt;6, "&lt;6",
AND(G6&gt;=6, G6&lt;12), "6-12",
AND(G6&gt;=12, G6&lt;18), "12-18",  AND(G6&gt;=18, G6&lt;24), "18-24", G6&gt;=24, "24-36")</f>
        <v>6-12</v>
      </c>
    </row>
    <row r="7" spans="1:37" x14ac:dyDescent="0.3">
      <c r="A7" t="s">
        <v>63</v>
      </c>
      <c r="B7" t="s">
        <v>33</v>
      </c>
      <c r="C7">
        <v>24</v>
      </c>
      <c r="D7" t="s">
        <v>34</v>
      </c>
      <c r="E7" t="s">
        <v>64</v>
      </c>
      <c r="F7">
        <v>9</v>
      </c>
      <c r="G7">
        <v>2</v>
      </c>
      <c r="H7" t="s">
        <v>49</v>
      </c>
      <c r="I7" t="s">
        <v>37</v>
      </c>
      <c r="J7" t="s">
        <v>34</v>
      </c>
      <c r="K7" t="s">
        <v>37</v>
      </c>
      <c r="L7" t="s">
        <v>38</v>
      </c>
      <c r="M7" t="s">
        <v>34</v>
      </c>
      <c r="N7" t="s">
        <v>34</v>
      </c>
      <c r="O7" t="s">
        <v>34</v>
      </c>
      <c r="P7" t="s">
        <v>37</v>
      </c>
      <c r="Q7" t="s">
        <v>37</v>
      </c>
      <c r="R7" t="s">
        <v>37</v>
      </c>
      <c r="S7" t="s">
        <v>37</v>
      </c>
      <c r="T7" t="s">
        <v>37</v>
      </c>
      <c r="U7" t="s">
        <v>46</v>
      </c>
      <c r="V7" t="s">
        <v>37</v>
      </c>
      <c r="W7" t="s">
        <v>40</v>
      </c>
      <c r="X7">
        <v>69.400000000000006</v>
      </c>
      <c r="Y7">
        <v>571.45000000000005</v>
      </c>
      <c r="Z7">
        <v>0</v>
      </c>
      <c r="AA7">
        <v>0</v>
      </c>
      <c r="AB7">
        <v>150.93</v>
      </c>
      <c r="AC7">
        <v>722.38</v>
      </c>
      <c r="AD7" t="s">
        <v>41</v>
      </c>
      <c r="AE7" t="s">
        <v>42</v>
      </c>
      <c r="AF7" t="s">
        <v>42</v>
      </c>
      <c r="AG7">
        <f t="shared" si="0"/>
        <v>0</v>
      </c>
      <c r="AH7" t="str" cm="1">
        <f t="array" ref="AH7">_xlfn.IFS(
X7&lt;=20, "&lt;20",
AND(X7&gt;=20, X7&lt;50), "20-50",
AND(X7&gt;=50, X7&lt;100), "50-100",
X7&gt;=100, "&gt;100"
)</f>
        <v>50-100</v>
      </c>
      <c r="AI7">
        <f t="shared" si="1"/>
        <v>0</v>
      </c>
      <c r="AJ7" t="str" cm="1">
        <f t="array" ref="AJ7">_xlfn.IFS(
C7&lt;=20, "&lt;20",
AND(C7&gt;=20, C7&lt;35), "20-35",
AND(C7&gt;=35, C7&lt;50), "35-50",
C7&gt;=50, "50-100"
)</f>
        <v>20-35</v>
      </c>
      <c r="AK7" t="str" cm="1">
        <f t="array" ref="AK7">_xlfn.IFS(
G7&lt;6, "&lt;6",
AND(G7&gt;=6, G7&lt;12), "6-12",
AND(G7&gt;=12, G7&lt;18), "12-18",  AND(G7&gt;=18, G7&lt;24), "18-24", G7&gt;=24, "24-36")</f>
        <v>&lt;6</v>
      </c>
    </row>
    <row r="8" spans="1:37" x14ac:dyDescent="0.3">
      <c r="A8" t="s">
        <v>65</v>
      </c>
      <c r="B8" t="s">
        <v>44</v>
      </c>
      <c r="C8">
        <v>66</v>
      </c>
      <c r="D8" t="s">
        <v>37</v>
      </c>
      <c r="E8" t="s">
        <v>45</v>
      </c>
      <c r="F8">
        <v>9</v>
      </c>
      <c r="G8">
        <v>23</v>
      </c>
      <c r="H8" t="s">
        <v>66</v>
      </c>
      <c r="I8" t="s">
        <v>37</v>
      </c>
      <c r="J8" t="s">
        <v>34</v>
      </c>
      <c r="K8" t="s">
        <v>37</v>
      </c>
      <c r="L8" t="s">
        <v>50</v>
      </c>
      <c r="M8" t="s">
        <v>37</v>
      </c>
      <c r="N8" t="s">
        <v>37</v>
      </c>
      <c r="O8" t="s">
        <v>37</v>
      </c>
      <c r="P8" t="s">
        <v>37</v>
      </c>
      <c r="Q8" t="s">
        <v>37</v>
      </c>
      <c r="R8" t="s">
        <v>37</v>
      </c>
      <c r="S8" t="s">
        <v>37</v>
      </c>
      <c r="T8" t="s">
        <v>37</v>
      </c>
      <c r="U8" t="s">
        <v>67</v>
      </c>
      <c r="V8" t="s">
        <v>37</v>
      </c>
      <c r="W8" t="s">
        <v>51</v>
      </c>
      <c r="X8">
        <v>109.7</v>
      </c>
      <c r="Y8">
        <v>7904.25</v>
      </c>
      <c r="Z8">
        <v>0</v>
      </c>
      <c r="AA8">
        <v>0</v>
      </c>
      <c r="AB8">
        <v>707.16</v>
      </c>
      <c r="AC8">
        <v>8611.41</v>
      </c>
      <c r="AD8" t="s">
        <v>41</v>
      </c>
      <c r="AE8" t="s">
        <v>42</v>
      </c>
      <c r="AF8" t="s">
        <v>42</v>
      </c>
      <c r="AG8">
        <f t="shared" si="0"/>
        <v>0</v>
      </c>
      <c r="AH8" t="str" cm="1">
        <f t="array" ref="AH8">_xlfn.IFS(
X8&lt;=20, "&lt;20",
AND(X8&gt;=20, X8&lt;50), "20-50",
AND(X8&gt;=50, X8&lt;100), "50-100",
X8&gt;=100, "&gt;100"
)</f>
        <v>&gt;100</v>
      </c>
      <c r="AI8">
        <f t="shared" si="1"/>
        <v>0</v>
      </c>
      <c r="AJ8" t="str" cm="1">
        <f t="array" ref="AJ8">_xlfn.IFS(
C8&lt;=20, "&lt;20",
AND(C8&gt;=20, C8&lt;35), "20-35",
AND(C8&gt;=35, C8&lt;50), "35-50",
C8&gt;=50, "50-100"
)</f>
        <v>50-100</v>
      </c>
      <c r="AK8" t="str" cm="1">
        <f t="array" ref="AK8">_xlfn.IFS(
G8&lt;6, "&lt;6",
AND(G8&gt;=6, G8&lt;12), "6-12",
AND(G8&gt;=12, G8&lt;18), "12-18",  AND(G8&gt;=18, G8&lt;24), "18-24", G8&gt;=24, "24-36")</f>
        <v>18-24</v>
      </c>
    </row>
    <row r="9" spans="1:37" x14ac:dyDescent="0.3">
      <c r="A9" t="s">
        <v>68</v>
      </c>
      <c r="B9" t="s">
        <v>33</v>
      </c>
      <c r="C9">
        <v>51</v>
      </c>
      <c r="D9" t="s">
        <v>37</v>
      </c>
      <c r="E9" t="s">
        <v>69</v>
      </c>
      <c r="F9">
        <v>12</v>
      </c>
      <c r="G9">
        <v>24</v>
      </c>
      <c r="H9" t="s">
        <v>70</v>
      </c>
      <c r="I9" t="s">
        <v>37</v>
      </c>
      <c r="J9" t="s">
        <v>37</v>
      </c>
      <c r="K9" t="s">
        <v>37</v>
      </c>
      <c r="L9" t="s">
        <v>50</v>
      </c>
      <c r="M9" t="s">
        <v>37</v>
      </c>
      <c r="N9" t="s">
        <v>34</v>
      </c>
      <c r="O9" t="s">
        <v>34</v>
      </c>
      <c r="P9" t="s">
        <v>37</v>
      </c>
      <c r="Q9" t="s">
        <v>34</v>
      </c>
      <c r="R9" t="s">
        <v>34</v>
      </c>
      <c r="S9" t="s">
        <v>34</v>
      </c>
      <c r="T9" t="s">
        <v>34</v>
      </c>
      <c r="U9" t="s">
        <v>67</v>
      </c>
      <c r="V9" t="s">
        <v>37</v>
      </c>
      <c r="W9" t="s">
        <v>40</v>
      </c>
      <c r="X9">
        <v>84.65</v>
      </c>
      <c r="Y9">
        <v>5377.8</v>
      </c>
      <c r="Z9">
        <v>0</v>
      </c>
      <c r="AA9">
        <v>20</v>
      </c>
      <c r="AB9">
        <v>816.48</v>
      </c>
      <c r="AC9">
        <v>6214.28</v>
      </c>
      <c r="AD9" t="s">
        <v>41</v>
      </c>
      <c r="AE9" t="s">
        <v>42</v>
      </c>
      <c r="AF9" t="s">
        <v>42</v>
      </c>
      <c r="AG9">
        <f t="shared" si="0"/>
        <v>0</v>
      </c>
      <c r="AH9" t="str" cm="1">
        <f t="array" ref="AH9">_xlfn.IFS(
X9&lt;=20, "&lt;20",
AND(X9&gt;=20, X9&lt;50), "20-50",
AND(X9&gt;=50, X9&lt;100), "50-100",
X9&gt;=100, "&gt;100"
)</f>
        <v>50-100</v>
      </c>
      <c r="AI9">
        <f t="shared" si="1"/>
        <v>0</v>
      </c>
      <c r="AJ9" t="str" cm="1">
        <f t="array" ref="AJ9">_xlfn.IFS(
C9&lt;=20, "&lt;20",
AND(C9&gt;=20, C9&lt;35), "20-35",
AND(C9&gt;=35, C9&lt;50), "35-50",
C9&gt;=50, "50-100"
)</f>
        <v>50-100</v>
      </c>
      <c r="AK9" t="str" cm="1">
        <f t="array" ref="AK9">_xlfn.IFS(
G9&lt;6, "&lt;6",
AND(G9&gt;=6, G9&lt;12), "6-12",
AND(G9&gt;=12, G9&lt;18), "12-18",  AND(G9&gt;=18, G9&lt;24), "18-24", G9&gt;=24, "24-36")</f>
        <v>24-36</v>
      </c>
    </row>
    <row r="10" spans="1:37" x14ac:dyDescent="0.3">
      <c r="A10" t="s">
        <v>71</v>
      </c>
      <c r="B10" t="s">
        <v>44</v>
      </c>
      <c r="C10">
        <v>63</v>
      </c>
      <c r="D10" t="s">
        <v>34</v>
      </c>
      <c r="E10" t="s">
        <v>69</v>
      </c>
      <c r="F10">
        <v>4</v>
      </c>
      <c r="G10">
        <v>10</v>
      </c>
      <c r="H10" t="s">
        <v>49</v>
      </c>
      <c r="I10" t="s">
        <v>37</v>
      </c>
      <c r="J10" t="s">
        <v>34</v>
      </c>
      <c r="K10" t="s">
        <v>37</v>
      </c>
      <c r="L10" t="s">
        <v>72</v>
      </c>
      <c r="M10" t="s">
        <v>37</v>
      </c>
      <c r="N10" t="s">
        <v>34</v>
      </c>
      <c r="O10" t="s">
        <v>34</v>
      </c>
      <c r="P10" t="s">
        <v>34</v>
      </c>
      <c r="Q10" t="s">
        <v>34</v>
      </c>
      <c r="R10" t="s">
        <v>34</v>
      </c>
      <c r="S10" t="s">
        <v>34</v>
      </c>
      <c r="T10" t="s">
        <v>37</v>
      </c>
      <c r="U10" t="s">
        <v>67</v>
      </c>
      <c r="V10" t="s">
        <v>37</v>
      </c>
      <c r="W10" t="s">
        <v>51</v>
      </c>
      <c r="X10">
        <v>48.2</v>
      </c>
      <c r="Y10">
        <v>340.35</v>
      </c>
      <c r="Z10">
        <v>0</v>
      </c>
      <c r="AA10">
        <v>0</v>
      </c>
      <c r="AB10">
        <v>73.709999999999994</v>
      </c>
      <c r="AC10">
        <v>414.06</v>
      </c>
      <c r="AD10" t="s">
        <v>41</v>
      </c>
      <c r="AE10" t="s">
        <v>42</v>
      </c>
      <c r="AF10" t="s">
        <v>42</v>
      </c>
      <c r="AG10">
        <f t="shared" si="0"/>
        <v>0</v>
      </c>
      <c r="AH10" t="str" cm="1">
        <f t="array" ref="AH10">_xlfn.IFS(
X10&lt;=20, "&lt;20",
AND(X10&gt;=20, X10&lt;50), "20-50",
AND(X10&gt;=50, X10&lt;100), "50-100",
X10&gt;=100, "&gt;100"
)</f>
        <v>20-50</v>
      </c>
      <c r="AI10">
        <f t="shared" si="1"/>
        <v>0</v>
      </c>
      <c r="AJ10" t="str" cm="1">
        <f t="array" ref="AJ10">_xlfn.IFS(
C10&lt;=20, "&lt;20",
AND(C10&gt;=20, C10&lt;35), "20-35",
AND(C10&gt;=35, C10&lt;50), "35-50",
C10&gt;=50, "50-100"
)</f>
        <v>50-100</v>
      </c>
      <c r="AK10" t="str" cm="1">
        <f t="array" ref="AK10">_xlfn.IFS(
G10&lt;6, "&lt;6",
AND(G10&gt;=6, G10&lt;12), "6-12",
AND(G10&gt;=12, G10&lt;18), "12-18",  AND(G10&gt;=18, G10&lt;24), "18-24", G10&gt;=24, "24-36")</f>
        <v>6-12</v>
      </c>
    </row>
    <row r="11" spans="1:37" x14ac:dyDescent="0.3">
      <c r="A11" t="s">
        <v>73</v>
      </c>
      <c r="B11" t="s">
        <v>44</v>
      </c>
      <c r="C11">
        <v>41</v>
      </c>
      <c r="D11" t="s">
        <v>34</v>
      </c>
      <c r="E11" t="s">
        <v>74</v>
      </c>
      <c r="F11">
        <v>3</v>
      </c>
      <c r="G11">
        <v>1</v>
      </c>
      <c r="H11" t="s">
        <v>36</v>
      </c>
      <c r="I11" t="s">
        <v>37</v>
      </c>
      <c r="J11" t="s">
        <v>37</v>
      </c>
      <c r="K11" t="s">
        <v>37</v>
      </c>
      <c r="L11" t="s">
        <v>38</v>
      </c>
      <c r="M11" t="s">
        <v>37</v>
      </c>
      <c r="N11" t="s">
        <v>37</v>
      </c>
      <c r="O11" t="s">
        <v>37</v>
      </c>
      <c r="P11" t="s">
        <v>37</v>
      </c>
      <c r="Q11" t="s">
        <v>37</v>
      </c>
      <c r="R11" t="s">
        <v>37</v>
      </c>
      <c r="S11" t="s">
        <v>37</v>
      </c>
      <c r="T11" t="s">
        <v>37</v>
      </c>
      <c r="U11" t="s">
        <v>67</v>
      </c>
      <c r="V11" t="s">
        <v>37</v>
      </c>
      <c r="W11" t="s">
        <v>40</v>
      </c>
      <c r="X11">
        <v>90.45</v>
      </c>
      <c r="Y11">
        <v>5957.9</v>
      </c>
      <c r="Z11">
        <v>0</v>
      </c>
      <c r="AA11">
        <v>0</v>
      </c>
      <c r="AB11">
        <v>1849.9</v>
      </c>
      <c r="AC11">
        <v>7807.8</v>
      </c>
      <c r="AD11" t="s">
        <v>41</v>
      </c>
      <c r="AE11" t="s">
        <v>42</v>
      </c>
      <c r="AF11" t="s">
        <v>42</v>
      </c>
      <c r="AG11">
        <f t="shared" si="0"/>
        <v>0</v>
      </c>
      <c r="AH11" t="str" cm="1">
        <f t="array" ref="AH11">_xlfn.IFS(
X11&lt;=20, "&lt;20",
AND(X11&gt;=20, X11&lt;50), "20-50",
AND(X11&gt;=50, X11&lt;100), "50-100",
X11&gt;=100, "&gt;100"
)</f>
        <v>50-100</v>
      </c>
      <c r="AI11">
        <f t="shared" si="1"/>
        <v>0</v>
      </c>
      <c r="AJ11" t="str" cm="1">
        <f t="array" ref="AJ11">_xlfn.IFS(
C11&lt;=20, "&lt;20",
AND(C11&gt;=20, C11&lt;35), "20-35",
AND(C11&gt;=35, C11&lt;50), "35-50",
C11&gt;=50, "50-100"
)</f>
        <v>35-50</v>
      </c>
      <c r="AK11" t="str" cm="1">
        <f t="array" ref="AK11">_xlfn.IFS(
G11&lt;6, "&lt;6",
AND(G11&gt;=6, G11&lt;12), "6-12",
AND(G11&gt;=12, G11&lt;18), "12-18",  AND(G11&gt;=18, G11&lt;24), "18-24", G11&gt;=24, "24-36")</f>
        <v>&lt;6</v>
      </c>
    </row>
    <row r="12" spans="1:37" x14ac:dyDescent="0.3">
      <c r="A12" t="s">
        <v>75</v>
      </c>
      <c r="B12" t="s">
        <v>33</v>
      </c>
      <c r="C12">
        <v>48</v>
      </c>
      <c r="D12" t="s">
        <v>37</v>
      </c>
      <c r="E12" t="s">
        <v>76</v>
      </c>
      <c r="F12">
        <v>0</v>
      </c>
      <c r="G12">
        <v>1</v>
      </c>
      <c r="H12" t="s">
        <v>36</v>
      </c>
      <c r="I12" t="s">
        <v>34</v>
      </c>
      <c r="J12" t="s">
        <v>34</v>
      </c>
      <c r="K12" t="s">
        <v>37</v>
      </c>
      <c r="L12" t="s">
        <v>38</v>
      </c>
      <c r="M12" t="s">
        <v>37</v>
      </c>
      <c r="N12" t="s">
        <v>34</v>
      </c>
      <c r="O12" t="s">
        <v>34</v>
      </c>
      <c r="P12" t="s">
        <v>37</v>
      </c>
      <c r="Q12" t="s">
        <v>37</v>
      </c>
      <c r="R12" t="s">
        <v>34</v>
      </c>
      <c r="S12" t="s">
        <v>34</v>
      </c>
      <c r="T12" t="s">
        <v>37</v>
      </c>
      <c r="U12" t="s">
        <v>67</v>
      </c>
      <c r="V12" t="s">
        <v>34</v>
      </c>
      <c r="W12" t="s">
        <v>40</v>
      </c>
      <c r="X12">
        <v>45.2</v>
      </c>
      <c r="Y12">
        <v>2460.5500000000002</v>
      </c>
      <c r="Z12">
        <v>0</v>
      </c>
      <c r="AA12">
        <v>0</v>
      </c>
      <c r="AB12">
        <v>0</v>
      </c>
      <c r="AC12">
        <v>2460.5500000000002</v>
      </c>
      <c r="AD12" t="s">
        <v>41</v>
      </c>
      <c r="AE12" t="s">
        <v>42</v>
      </c>
      <c r="AF12" t="s">
        <v>42</v>
      </c>
      <c r="AG12">
        <f t="shared" si="0"/>
        <v>0</v>
      </c>
      <c r="AH12" t="str" cm="1">
        <f t="array" ref="AH12">_xlfn.IFS(
X12&lt;=20, "&lt;20",
AND(X12&gt;=20, X12&lt;50), "20-50",
AND(X12&gt;=50, X12&lt;100), "50-100",
X12&gt;=100, "&gt;100"
)</f>
        <v>20-50</v>
      </c>
      <c r="AI12">
        <f t="shared" si="1"/>
        <v>0</v>
      </c>
      <c r="AJ12" t="str" cm="1">
        <f t="array" ref="AJ12">_xlfn.IFS(
C12&lt;=20, "&lt;20",
AND(C12&gt;=20, C12&lt;35), "20-35",
AND(C12&gt;=35, C12&lt;50), "35-50",
C12&gt;=50, "50-100"
)</f>
        <v>35-50</v>
      </c>
      <c r="AK12" t="str" cm="1">
        <f t="array" ref="AK12">_xlfn.IFS(
G12&lt;6, "&lt;6",
AND(G12&gt;=6, G12&lt;12), "6-12",
AND(G12&gt;=12, G12&lt;18), "12-18",  AND(G12&gt;=18, G12&lt;24), "18-24", G12&gt;=24, "24-36")</f>
        <v>&lt;6</v>
      </c>
    </row>
    <row r="13" spans="1:37" x14ac:dyDescent="0.3">
      <c r="A13" t="s">
        <v>77</v>
      </c>
      <c r="B13" t="s">
        <v>33</v>
      </c>
      <c r="C13">
        <v>26</v>
      </c>
      <c r="D13" t="s">
        <v>37</v>
      </c>
      <c r="E13" t="s">
        <v>74</v>
      </c>
      <c r="F13">
        <v>6</v>
      </c>
      <c r="G13">
        <v>22</v>
      </c>
      <c r="H13" t="s">
        <v>36</v>
      </c>
      <c r="I13" t="s">
        <v>37</v>
      </c>
      <c r="J13" t="s">
        <v>37</v>
      </c>
      <c r="K13" t="s">
        <v>37</v>
      </c>
      <c r="L13" t="s">
        <v>50</v>
      </c>
      <c r="M13" t="s">
        <v>37</v>
      </c>
      <c r="N13" t="s">
        <v>37</v>
      </c>
      <c r="O13" t="s">
        <v>37</v>
      </c>
      <c r="P13" t="s">
        <v>37</v>
      </c>
      <c r="Q13" t="s">
        <v>37</v>
      </c>
      <c r="R13" t="s">
        <v>37</v>
      </c>
      <c r="S13" t="s">
        <v>37</v>
      </c>
      <c r="T13" t="s">
        <v>37</v>
      </c>
      <c r="U13" t="s">
        <v>67</v>
      </c>
      <c r="V13" t="s">
        <v>37</v>
      </c>
      <c r="W13" t="s">
        <v>40</v>
      </c>
      <c r="X13">
        <v>116.8</v>
      </c>
      <c r="Y13">
        <v>8456.75</v>
      </c>
      <c r="Z13">
        <v>0</v>
      </c>
      <c r="AA13">
        <v>0</v>
      </c>
      <c r="AB13">
        <v>1152.72</v>
      </c>
      <c r="AC13">
        <v>9609.4699999999993</v>
      </c>
      <c r="AD13" t="s">
        <v>41</v>
      </c>
      <c r="AE13" t="s">
        <v>42</v>
      </c>
      <c r="AF13" t="s">
        <v>42</v>
      </c>
      <c r="AG13">
        <f t="shared" si="0"/>
        <v>0</v>
      </c>
      <c r="AH13" t="str" cm="1">
        <f t="array" ref="AH13">_xlfn.IFS(
X13&lt;=20, "&lt;20",
AND(X13&gt;=20, X13&lt;50), "20-50",
AND(X13&gt;=50, X13&lt;100), "50-100",
X13&gt;=100, "&gt;100"
)</f>
        <v>&gt;100</v>
      </c>
      <c r="AI13">
        <f t="shared" si="1"/>
        <v>0</v>
      </c>
      <c r="AJ13" t="str" cm="1">
        <f t="array" ref="AJ13">_xlfn.IFS(
C13&lt;=20, "&lt;20",
AND(C13&gt;=20, C13&lt;35), "20-35",
AND(C13&gt;=35, C13&lt;50), "35-50",
C13&gt;=50, "50-100"
)</f>
        <v>20-35</v>
      </c>
      <c r="AK13" t="str" cm="1">
        <f t="array" ref="AK13">_xlfn.IFS(
G13&lt;6, "&lt;6",
AND(G13&gt;=6, G13&lt;12), "6-12",
AND(G13&gt;=12, G13&lt;18), "12-18",  AND(G13&gt;=18, G13&lt;24), "18-24", G13&gt;=24, "24-36")</f>
        <v>18-24</v>
      </c>
    </row>
    <row r="14" spans="1:37" x14ac:dyDescent="0.3">
      <c r="A14" t="s">
        <v>78</v>
      </c>
      <c r="B14" t="s">
        <v>33</v>
      </c>
      <c r="C14">
        <v>56</v>
      </c>
      <c r="D14" t="s">
        <v>37</v>
      </c>
      <c r="E14" t="s">
        <v>74</v>
      </c>
      <c r="F14">
        <v>15</v>
      </c>
      <c r="G14">
        <v>26</v>
      </c>
      <c r="H14" t="s">
        <v>36</v>
      </c>
      <c r="I14" t="s">
        <v>37</v>
      </c>
      <c r="J14" t="s">
        <v>34</v>
      </c>
      <c r="K14" t="s">
        <v>37</v>
      </c>
      <c r="L14" t="s">
        <v>50</v>
      </c>
      <c r="M14" t="s">
        <v>34</v>
      </c>
      <c r="N14" t="s">
        <v>34</v>
      </c>
      <c r="O14" t="s">
        <v>34</v>
      </c>
      <c r="P14" t="s">
        <v>34</v>
      </c>
      <c r="Q14" t="s">
        <v>34</v>
      </c>
      <c r="R14" t="s">
        <v>34</v>
      </c>
      <c r="S14" t="s">
        <v>34</v>
      </c>
      <c r="T14" t="s">
        <v>37</v>
      </c>
      <c r="U14" t="s">
        <v>46</v>
      </c>
      <c r="V14" t="s">
        <v>37</v>
      </c>
      <c r="W14" t="s">
        <v>51</v>
      </c>
      <c r="X14">
        <v>68.95</v>
      </c>
      <c r="Y14">
        <v>351.5</v>
      </c>
      <c r="Z14">
        <v>0</v>
      </c>
      <c r="AA14">
        <v>0</v>
      </c>
      <c r="AB14">
        <v>93.25</v>
      </c>
      <c r="AC14">
        <v>444.75</v>
      </c>
      <c r="AD14" t="s">
        <v>41</v>
      </c>
      <c r="AE14" t="s">
        <v>42</v>
      </c>
      <c r="AF14" t="s">
        <v>42</v>
      </c>
      <c r="AG14">
        <f t="shared" si="0"/>
        <v>0</v>
      </c>
      <c r="AH14" t="str" cm="1">
        <f t="array" ref="AH14">_xlfn.IFS(
X14&lt;=20, "&lt;20",
AND(X14&gt;=20, X14&lt;50), "20-50",
AND(X14&gt;=50, X14&lt;100), "50-100",
X14&gt;=100, "&gt;100"
)</f>
        <v>50-100</v>
      </c>
      <c r="AI14">
        <f t="shared" si="1"/>
        <v>0</v>
      </c>
      <c r="AJ14" t="str" cm="1">
        <f t="array" ref="AJ14">_xlfn.IFS(
C14&lt;=20, "&lt;20",
AND(C14&gt;=20, C14&lt;35), "20-35",
AND(C14&gt;=35, C14&lt;50), "35-50",
C14&gt;=50, "50-100"
)</f>
        <v>50-100</v>
      </c>
      <c r="AK14" t="str" cm="1">
        <f t="array" ref="AK14">_xlfn.IFS(
G14&lt;6, "&lt;6",
AND(G14&gt;=6, G14&lt;12), "6-12",
AND(G14&gt;=12, G14&lt;18), "12-18",  AND(G14&gt;=18, G14&lt;24), "18-24", G14&gt;=24, "24-36")</f>
        <v>24-36</v>
      </c>
    </row>
    <row r="15" spans="1:37" x14ac:dyDescent="0.3">
      <c r="A15" t="s">
        <v>79</v>
      </c>
      <c r="B15" t="s">
        <v>44</v>
      </c>
      <c r="C15">
        <v>36</v>
      </c>
      <c r="D15" t="s">
        <v>37</v>
      </c>
      <c r="E15" t="s">
        <v>45</v>
      </c>
      <c r="F15">
        <v>8</v>
      </c>
      <c r="G15">
        <v>6</v>
      </c>
      <c r="H15" t="s">
        <v>66</v>
      </c>
      <c r="I15" t="s">
        <v>37</v>
      </c>
      <c r="J15" t="s">
        <v>37</v>
      </c>
      <c r="K15" t="s">
        <v>37</v>
      </c>
      <c r="L15" t="s">
        <v>50</v>
      </c>
      <c r="M15" t="s">
        <v>37</v>
      </c>
      <c r="N15" t="s">
        <v>37</v>
      </c>
      <c r="O15" t="s">
        <v>37</v>
      </c>
      <c r="P15" t="s">
        <v>34</v>
      </c>
      <c r="Q15" t="s">
        <v>37</v>
      </c>
      <c r="R15" t="s">
        <v>34</v>
      </c>
      <c r="S15" t="s">
        <v>34</v>
      </c>
      <c r="T15" t="s">
        <v>37</v>
      </c>
      <c r="U15" t="s">
        <v>67</v>
      </c>
      <c r="V15" t="s">
        <v>37</v>
      </c>
      <c r="W15" t="s">
        <v>51</v>
      </c>
      <c r="X15">
        <v>101.3</v>
      </c>
      <c r="Y15">
        <v>7261.25</v>
      </c>
      <c r="Z15">
        <v>0</v>
      </c>
      <c r="AA15">
        <v>0</v>
      </c>
      <c r="AB15">
        <v>162</v>
      </c>
      <c r="AC15">
        <v>7423.25</v>
      </c>
      <c r="AD15" t="s">
        <v>41</v>
      </c>
      <c r="AE15" t="s">
        <v>42</v>
      </c>
      <c r="AF15" t="s">
        <v>42</v>
      </c>
      <c r="AG15">
        <f t="shared" si="0"/>
        <v>0</v>
      </c>
      <c r="AH15" t="str" cm="1">
        <f t="array" ref="AH15">_xlfn.IFS(
X15&lt;=20, "&lt;20",
AND(X15&gt;=20, X15&lt;50), "20-50",
AND(X15&gt;=50, X15&lt;100), "50-100",
X15&gt;=100, "&gt;100"
)</f>
        <v>&gt;100</v>
      </c>
      <c r="AI15">
        <f t="shared" si="1"/>
        <v>0</v>
      </c>
      <c r="AJ15" t="str" cm="1">
        <f t="array" ref="AJ15">_xlfn.IFS(
C15&lt;=20, "&lt;20",
AND(C15&gt;=20, C15&lt;35), "20-35",
AND(C15&gt;=35, C15&lt;50), "35-50",
C15&gt;=50, "50-100"
)</f>
        <v>35-50</v>
      </c>
      <c r="AK15" t="str" cm="1">
        <f t="array" ref="AK15">_xlfn.IFS(
G15&lt;6, "&lt;6",
AND(G15&gt;=6, G15&lt;12), "6-12",
AND(G15&gt;=12, G15&lt;18), "12-18",  AND(G15&gt;=18, G15&lt;24), "18-24", G15&gt;=24, "24-36")</f>
        <v>6-12</v>
      </c>
    </row>
    <row r="16" spans="1:37" x14ac:dyDescent="0.3">
      <c r="A16" t="s">
        <v>80</v>
      </c>
      <c r="B16" t="s">
        <v>44</v>
      </c>
      <c r="C16">
        <v>38</v>
      </c>
      <c r="D16" t="s">
        <v>37</v>
      </c>
      <c r="E16" t="s">
        <v>74</v>
      </c>
      <c r="F16">
        <v>1</v>
      </c>
      <c r="G16">
        <v>19</v>
      </c>
      <c r="H16" t="s">
        <v>36</v>
      </c>
      <c r="I16" t="s">
        <v>34</v>
      </c>
      <c r="J16" t="s">
        <v>34</v>
      </c>
      <c r="K16" t="s">
        <v>37</v>
      </c>
      <c r="L16" t="s">
        <v>72</v>
      </c>
      <c r="M16" t="s">
        <v>37</v>
      </c>
      <c r="N16" t="s">
        <v>37</v>
      </c>
      <c r="O16" t="s">
        <v>37</v>
      </c>
      <c r="P16" t="s">
        <v>37</v>
      </c>
      <c r="Q16" t="s">
        <v>34</v>
      </c>
      <c r="R16" t="s">
        <v>34</v>
      </c>
      <c r="S16" t="s">
        <v>34</v>
      </c>
      <c r="T16" t="s">
        <v>37</v>
      </c>
      <c r="U16" t="s">
        <v>67</v>
      </c>
      <c r="V16" t="s">
        <v>34</v>
      </c>
      <c r="W16" t="s">
        <v>51</v>
      </c>
      <c r="X16">
        <v>45.05</v>
      </c>
      <c r="Y16">
        <v>2560.1</v>
      </c>
      <c r="Z16">
        <v>0</v>
      </c>
      <c r="AA16">
        <v>0</v>
      </c>
      <c r="AB16">
        <v>0</v>
      </c>
      <c r="AC16">
        <v>2560.1</v>
      </c>
      <c r="AD16" t="s">
        <v>41</v>
      </c>
      <c r="AE16" t="s">
        <v>42</v>
      </c>
      <c r="AF16" t="s">
        <v>42</v>
      </c>
      <c r="AG16">
        <f t="shared" si="0"/>
        <v>0</v>
      </c>
      <c r="AH16" t="str" cm="1">
        <f t="array" ref="AH16">_xlfn.IFS(
X16&lt;=20, "&lt;20",
AND(X16&gt;=20, X16&lt;50), "20-50",
AND(X16&gt;=50, X16&lt;100), "50-100",
X16&gt;=100, "&gt;100"
)</f>
        <v>20-50</v>
      </c>
      <c r="AI16">
        <f t="shared" si="1"/>
        <v>0</v>
      </c>
      <c r="AJ16" t="str" cm="1">
        <f t="array" ref="AJ16">_xlfn.IFS(
C16&lt;=20, "&lt;20",
AND(C16&gt;=20, C16&lt;35), "20-35",
AND(C16&gt;=35, C16&lt;50), "35-50",
C16&gt;=50, "50-100"
)</f>
        <v>35-50</v>
      </c>
      <c r="AK16" t="str" cm="1">
        <f t="array" ref="AK16">_xlfn.IFS(
G16&lt;6, "&lt;6",
AND(G16&gt;=6, G16&lt;12), "6-12",
AND(G16&gt;=12, G16&lt;18), "12-18",  AND(G16&gt;=18, G16&lt;24), "18-24", G16&gt;=24, "24-36")</f>
        <v>18-24</v>
      </c>
    </row>
    <row r="17" spans="1:37" x14ac:dyDescent="0.3">
      <c r="A17" t="s">
        <v>81</v>
      </c>
      <c r="B17" t="s">
        <v>44</v>
      </c>
      <c r="C17">
        <v>53</v>
      </c>
      <c r="D17" t="s">
        <v>37</v>
      </c>
      <c r="E17" t="s">
        <v>82</v>
      </c>
      <c r="F17">
        <v>5</v>
      </c>
      <c r="G17">
        <v>8</v>
      </c>
      <c r="H17" t="s">
        <v>66</v>
      </c>
      <c r="I17" t="s">
        <v>37</v>
      </c>
      <c r="J17" t="s">
        <v>37</v>
      </c>
      <c r="K17" t="s">
        <v>37</v>
      </c>
      <c r="L17" t="s">
        <v>50</v>
      </c>
      <c r="M17" t="s">
        <v>34</v>
      </c>
      <c r="N17" t="s">
        <v>37</v>
      </c>
      <c r="O17" t="s">
        <v>37</v>
      </c>
      <c r="P17" t="s">
        <v>34</v>
      </c>
      <c r="Q17" t="s">
        <v>34</v>
      </c>
      <c r="R17" t="s">
        <v>37</v>
      </c>
      <c r="S17" t="s">
        <v>37</v>
      </c>
      <c r="T17" t="s">
        <v>37</v>
      </c>
      <c r="U17" t="s">
        <v>67</v>
      </c>
      <c r="V17" t="s">
        <v>37</v>
      </c>
      <c r="W17" t="s">
        <v>40</v>
      </c>
      <c r="X17">
        <v>95.75</v>
      </c>
      <c r="Y17">
        <v>6849.4</v>
      </c>
      <c r="Z17">
        <v>0</v>
      </c>
      <c r="AA17">
        <v>0</v>
      </c>
      <c r="AB17">
        <v>1935.46</v>
      </c>
      <c r="AC17">
        <v>8784.86</v>
      </c>
      <c r="AD17" t="s">
        <v>41</v>
      </c>
      <c r="AE17" t="s">
        <v>42</v>
      </c>
      <c r="AF17" t="s">
        <v>42</v>
      </c>
      <c r="AG17">
        <f t="shared" si="0"/>
        <v>0</v>
      </c>
      <c r="AH17" t="str" cm="1">
        <f t="array" ref="AH17">_xlfn.IFS(
X17&lt;=20, "&lt;20",
AND(X17&gt;=20, X17&lt;50), "20-50",
AND(X17&gt;=50, X17&lt;100), "50-100",
X17&gt;=100, "&gt;100"
)</f>
        <v>50-100</v>
      </c>
      <c r="AI17">
        <f t="shared" si="1"/>
        <v>0</v>
      </c>
      <c r="AJ17" t="str" cm="1">
        <f t="array" ref="AJ17">_xlfn.IFS(
C17&lt;=20, "&lt;20",
AND(C17&gt;=20, C17&lt;35), "20-35",
AND(C17&gt;=35, C17&lt;50), "35-50",
C17&gt;=50, "50-100"
)</f>
        <v>50-100</v>
      </c>
      <c r="AK17" t="str" cm="1">
        <f t="array" ref="AK17">_xlfn.IFS(
G17&lt;6, "&lt;6",
AND(G17&gt;=6, G17&lt;12), "6-12",
AND(G17&gt;=12, G17&lt;18), "12-18",  AND(G17&gt;=18, G17&lt;24), "18-24", G17&gt;=24, "24-36")</f>
        <v>6-12</v>
      </c>
    </row>
    <row r="18" spans="1:37" x14ac:dyDescent="0.3">
      <c r="A18" t="s">
        <v>83</v>
      </c>
      <c r="B18" t="s">
        <v>44</v>
      </c>
      <c r="C18">
        <v>47</v>
      </c>
      <c r="D18" t="s">
        <v>34</v>
      </c>
      <c r="E18" t="s">
        <v>69</v>
      </c>
      <c r="F18">
        <v>14</v>
      </c>
      <c r="G18">
        <v>4</v>
      </c>
      <c r="H18" t="s">
        <v>36</v>
      </c>
      <c r="I18" t="s">
        <v>34</v>
      </c>
      <c r="J18" t="s">
        <v>34</v>
      </c>
      <c r="K18" t="s">
        <v>37</v>
      </c>
      <c r="L18" t="s">
        <v>72</v>
      </c>
      <c r="M18" t="s">
        <v>37</v>
      </c>
      <c r="N18" t="s">
        <v>34</v>
      </c>
      <c r="O18" t="s">
        <v>37</v>
      </c>
      <c r="P18" t="s">
        <v>37</v>
      </c>
      <c r="Q18" t="s">
        <v>37</v>
      </c>
      <c r="R18" t="s">
        <v>37</v>
      </c>
      <c r="S18" t="s">
        <v>37</v>
      </c>
      <c r="T18" t="s">
        <v>37</v>
      </c>
      <c r="U18" t="s">
        <v>39</v>
      </c>
      <c r="V18" t="s">
        <v>34</v>
      </c>
      <c r="W18" t="s">
        <v>40</v>
      </c>
      <c r="X18">
        <v>61.25</v>
      </c>
      <c r="Y18">
        <v>1993.2</v>
      </c>
      <c r="Z18">
        <v>0</v>
      </c>
      <c r="AA18">
        <v>0</v>
      </c>
      <c r="AB18">
        <v>0</v>
      </c>
      <c r="AC18">
        <v>1993.2</v>
      </c>
      <c r="AD18" t="s">
        <v>41</v>
      </c>
      <c r="AE18" t="s">
        <v>42</v>
      </c>
      <c r="AF18" t="s">
        <v>42</v>
      </c>
      <c r="AG18">
        <f t="shared" si="0"/>
        <v>0</v>
      </c>
      <c r="AH18" t="str" cm="1">
        <f t="array" ref="AH18">_xlfn.IFS(
X18&lt;=20, "&lt;20",
AND(X18&gt;=20, X18&lt;50), "20-50",
AND(X18&gt;=50, X18&lt;100), "50-100",
X18&gt;=100, "&gt;100"
)</f>
        <v>50-100</v>
      </c>
      <c r="AI18">
        <f t="shared" si="1"/>
        <v>0</v>
      </c>
      <c r="AJ18" t="str" cm="1">
        <f t="array" ref="AJ18">_xlfn.IFS(
C18&lt;=20, "&lt;20",
AND(C18&gt;=20, C18&lt;35), "20-35",
AND(C18&gt;=35, C18&lt;50), "35-50",
C18&gt;=50, "50-100"
)</f>
        <v>35-50</v>
      </c>
      <c r="AK18" t="str" cm="1">
        <f t="array" ref="AK18">_xlfn.IFS(
G18&lt;6, "&lt;6",
AND(G18&gt;=6, G18&lt;12), "6-12",
AND(G18&gt;=12, G18&lt;18), "12-18",  AND(G18&gt;=18, G18&lt;24), "18-24", G18&gt;=24, "24-36")</f>
        <v>&lt;6</v>
      </c>
    </row>
    <row r="19" spans="1:37" x14ac:dyDescent="0.3">
      <c r="A19" t="s">
        <v>84</v>
      </c>
      <c r="B19" t="s">
        <v>44</v>
      </c>
      <c r="C19">
        <v>67</v>
      </c>
      <c r="D19" t="s">
        <v>34</v>
      </c>
      <c r="E19" t="s">
        <v>69</v>
      </c>
      <c r="F19">
        <v>13</v>
      </c>
      <c r="G19">
        <v>19</v>
      </c>
      <c r="H19" t="s">
        <v>49</v>
      </c>
      <c r="I19" t="s">
        <v>37</v>
      </c>
      <c r="J19" t="s">
        <v>37</v>
      </c>
      <c r="K19" t="s">
        <v>37</v>
      </c>
      <c r="L19" t="s">
        <v>50</v>
      </c>
      <c r="M19" t="s">
        <v>34</v>
      </c>
      <c r="N19" t="s">
        <v>34</v>
      </c>
      <c r="O19" t="s">
        <v>34</v>
      </c>
      <c r="P19" t="s">
        <v>34</v>
      </c>
      <c r="Q19" t="s">
        <v>34</v>
      </c>
      <c r="R19" t="s">
        <v>34</v>
      </c>
      <c r="S19" t="s">
        <v>34</v>
      </c>
      <c r="T19" t="s">
        <v>37</v>
      </c>
      <c r="U19" t="s">
        <v>39</v>
      </c>
      <c r="V19" t="s">
        <v>37</v>
      </c>
      <c r="W19" t="s">
        <v>51</v>
      </c>
      <c r="X19">
        <v>72.099999999999994</v>
      </c>
      <c r="Y19">
        <v>72.099999999999994</v>
      </c>
      <c r="Z19">
        <v>0</v>
      </c>
      <c r="AA19">
        <v>0</v>
      </c>
      <c r="AB19">
        <v>7.77</v>
      </c>
      <c r="AC19">
        <v>79.87</v>
      </c>
      <c r="AD19" t="s">
        <v>85</v>
      </c>
      <c r="AE19" t="s">
        <v>42</v>
      </c>
      <c r="AF19" t="s">
        <v>42</v>
      </c>
      <c r="AG19">
        <f t="shared" si="0"/>
        <v>0</v>
      </c>
      <c r="AH19" t="str" cm="1">
        <f t="array" ref="AH19">_xlfn.IFS(
X19&lt;=20, "&lt;20",
AND(X19&gt;=20, X19&lt;50), "20-50",
AND(X19&gt;=50, X19&lt;100), "50-100",
X19&gt;=100, "&gt;100"
)</f>
        <v>50-100</v>
      </c>
      <c r="AI19">
        <f t="shared" si="1"/>
        <v>1</v>
      </c>
      <c r="AJ19" t="str" cm="1">
        <f t="array" ref="AJ19">_xlfn.IFS(
C19&lt;=20, "&lt;20",
AND(C19&gt;=20, C19&lt;35), "20-35",
AND(C19&gt;=35, C19&lt;50), "35-50",
C19&gt;=50, "50-100"
)</f>
        <v>50-100</v>
      </c>
      <c r="AK19" t="str" cm="1">
        <f t="array" ref="AK19">_xlfn.IFS(
G19&lt;6, "&lt;6",
AND(G19&gt;=6, G19&lt;12), "6-12",
AND(G19&gt;=12, G19&lt;18), "12-18",  AND(G19&gt;=18, G19&lt;24), "18-24", G19&gt;=24, "24-36")</f>
        <v>18-24</v>
      </c>
    </row>
    <row r="20" spans="1:37" x14ac:dyDescent="0.3">
      <c r="A20" t="s">
        <v>86</v>
      </c>
      <c r="B20" t="s">
        <v>44</v>
      </c>
      <c r="C20">
        <v>74</v>
      </c>
      <c r="D20" t="s">
        <v>34</v>
      </c>
      <c r="E20" t="s">
        <v>87</v>
      </c>
      <c r="F20">
        <v>0</v>
      </c>
      <c r="G20">
        <v>30</v>
      </c>
      <c r="H20" t="s">
        <v>36</v>
      </c>
      <c r="I20" t="s">
        <v>37</v>
      </c>
      <c r="J20" t="s">
        <v>34</v>
      </c>
      <c r="K20" t="s">
        <v>37</v>
      </c>
      <c r="L20" t="s">
        <v>72</v>
      </c>
      <c r="M20" t="s">
        <v>37</v>
      </c>
      <c r="N20" t="s">
        <v>34</v>
      </c>
      <c r="O20" t="s">
        <v>37</v>
      </c>
      <c r="P20" t="s">
        <v>34</v>
      </c>
      <c r="Q20" t="s">
        <v>34</v>
      </c>
      <c r="R20" t="s">
        <v>37</v>
      </c>
      <c r="S20" t="s">
        <v>34</v>
      </c>
      <c r="T20" t="s">
        <v>37</v>
      </c>
      <c r="U20" t="s">
        <v>39</v>
      </c>
      <c r="V20" t="s">
        <v>34</v>
      </c>
      <c r="W20" t="s">
        <v>40</v>
      </c>
      <c r="X20">
        <v>62.7</v>
      </c>
      <c r="Y20">
        <v>2791.5</v>
      </c>
      <c r="Z20">
        <v>0</v>
      </c>
      <c r="AA20">
        <v>0</v>
      </c>
      <c r="AB20">
        <v>480.15</v>
      </c>
      <c r="AC20">
        <v>3271.65</v>
      </c>
      <c r="AD20" t="s">
        <v>52</v>
      </c>
      <c r="AE20" t="s">
        <v>58</v>
      </c>
      <c r="AF20" t="s">
        <v>88</v>
      </c>
      <c r="AG20">
        <f t="shared" si="0"/>
        <v>1</v>
      </c>
      <c r="AH20" t="str" cm="1">
        <f t="array" ref="AH20">_xlfn.IFS(
X20&lt;=20, "&lt;20",
AND(X20&gt;=20, X20&lt;50), "20-50",
AND(X20&gt;=50, X20&lt;100), "50-100",
X20&gt;=100, "&gt;100"
)</f>
        <v>50-100</v>
      </c>
      <c r="AI20">
        <f t="shared" si="1"/>
        <v>0</v>
      </c>
      <c r="AJ20" t="str" cm="1">
        <f t="array" ref="AJ20">_xlfn.IFS(
C20&lt;=20, "&lt;20",
AND(C20&gt;=20, C20&lt;35), "20-35",
AND(C20&gt;=35, C20&lt;50), "35-50",
C20&gt;=50, "50-100"
)</f>
        <v>50-100</v>
      </c>
      <c r="AK20" t="str" cm="1">
        <f t="array" ref="AK20">_xlfn.IFS(
G20&lt;6, "&lt;6",
AND(G20&gt;=6, G20&lt;12), "6-12",
AND(G20&gt;=12, G20&lt;18), "12-18",  AND(G20&gt;=18, G20&lt;24), "18-24", G20&gt;=24, "24-36")</f>
        <v>24-36</v>
      </c>
    </row>
    <row r="21" spans="1:37" x14ac:dyDescent="0.3">
      <c r="A21" t="s">
        <v>89</v>
      </c>
      <c r="B21" t="s">
        <v>33</v>
      </c>
      <c r="C21">
        <v>64</v>
      </c>
      <c r="D21" t="s">
        <v>37</v>
      </c>
      <c r="E21" t="s">
        <v>90</v>
      </c>
      <c r="F21">
        <v>15</v>
      </c>
      <c r="G21">
        <v>33</v>
      </c>
      <c r="H21" t="s">
        <v>36</v>
      </c>
      <c r="I21" t="s">
        <v>34</v>
      </c>
      <c r="J21" t="s">
        <v>34</v>
      </c>
      <c r="K21" t="s">
        <v>37</v>
      </c>
      <c r="L21" t="s">
        <v>38</v>
      </c>
      <c r="M21" t="s">
        <v>34</v>
      </c>
      <c r="N21" t="s">
        <v>34</v>
      </c>
      <c r="O21" t="s">
        <v>34</v>
      </c>
      <c r="P21" t="s">
        <v>34</v>
      </c>
      <c r="Q21" t="s">
        <v>34</v>
      </c>
      <c r="R21" t="s">
        <v>34</v>
      </c>
      <c r="S21" t="s">
        <v>34</v>
      </c>
      <c r="T21" t="s">
        <v>37</v>
      </c>
      <c r="U21" t="s">
        <v>46</v>
      </c>
      <c r="V21" t="s">
        <v>37</v>
      </c>
      <c r="W21" t="s">
        <v>51</v>
      </c>
      <c r="X21">
        <v>25.1</v>
      </c>
      <c r="Y21">
        <v>25.1</v>
      </c>
      <c r="Z21">
        <v>0</v>
      </c>
      <c r="AA21">
        <v>0</v>
      </c>
      <c r="AB21">
        <v>0</v>
      </c>
      <c r="AC21">
        <v>25.1</v>
      </c>
      <c r="AD21" t="s">
        <v>52</v>
      </c>
      <c r="AE21" t="s">
        <v>53</v>
      </c>
      <c r="AF21" t="s">
        <v>91</v>
      </c>
      <c r="AG21">
        <f t="shared" si="0"/>
        <v>1</v>
      </c>
      <c r="AH21" t="str" cm="1">
        <f t="array" ref="AH21">_xlfn.IFS(
X21&lt;=20, "&lt;20",
AND(X21&gt;=20, X21&lt;50), "20-50",
AND(X21&gt;=50, X21&lt;100), "50-100",
X21&gt;=100, "&gt;100"
)</f>
        <v>20-50</v>
      </c>
      <c r="AI21">
        <f t="shared" si="1"/>
        <v>0</v>
      </c>
      <c r="AJ21" t="str" cm="1">
        <f t="array" ref="AJ21">_xlfn.IFS(
C21&lt;=20, "&lt;20",
AND(C21&gt;=20, C21&lt;35), "20-35",
AND(C21&gt;=35, C21&lt;50), "35-50",
C21&gt;=50, "50-100"
)</f>
        <v>50-100</v>
      </c>
      <c r="AK21" t="str" cm="1">
        <f t="array" ref="AK21">_xlfn.IFS(
G21&lt;6, "&lt;6",
AND(G21&gt;=6, G21&lt;12), "6-12",
AND(G21&gt;=12, G21&lt;18), "12-18",  AND(G21&gt;=18, G21&lt;24), "18-24", G21&gt;=24, "24-36")</f>
        <v>24-36</v>
      </c>
    </row>
    <row r="22" spans="1:37" x14ac:dyDescent="0.3">
      <c r="A22" t="s">
        <v>92</v>
      </c>
      <c r="B22" t="s">
        <v>44</v>
      </c>
      <c r="C22">
        <v>78</v>
      </c>
      <c r="D22" t="s">
        <v>37</v>
      </c>
      <c r="E22" t="s">
        <v>45</v>
      </c>
      <c r="F22">
        <v>12</v>
      </c>
      <c r="G22">
        <v>12</v>
      </c>
      <c r="H22" t="s">
        <v>36</v>
      </c>
      <c r="I22" t="s">
        <v>37</v>
      </c>
      <c r="J22" t="s">
        <v>37</v>
      </c>
      <c r="K22" t="s">
        <v>34</v>
      </c>
      <c r="L22" t="s">
        <v>34</v>
      </c>
      <c r="M22" t="s">
        <v>34</v>
      </c>
      <c r="N22" t="s">
        <v>34</v>
      </c>
      <c r="O22" t="s">
        <v>34</v>
      </c>
      <c r="P22" t="s">
        <v>34</v>
      </c>
      <c r="Q22" t="s">
        <v>34</v>
      </c>
      <c r="R22" t="s">
        <v>34</v>
      </c>
      <c r="S22" t="s">
        <v>34</v>
      </c>
      <c r="T22" t="s">
        <v>34</v>
      </c>
      <c r="U22" t="s">
        <v>39</v>
      </c>
      <c r="V22" t="s">
        <v>34</v>
      </c>
      <c r="W22" t="s">
        <v>51</v>
      </c>
      <c r="X22">
        <v>25.2</v>
      </c>
      <c r="Y22">
        <v>1306.3</v>
      </c>
      <c r="Z22">
        <v>0</v>
      </c>
      <c r="AA22">
        <v>0</v>
      </c>
      <c r="AB22">
        <v>1571.5</v>
      </c>
      <c r="AC22">
        <v>2877.8</v>
      </c>
      <c r="AD22" t="s">
        <v>41</v>
      </c>
      <c r="AE22" t="s">
        <v>42</v>
      </c>
      <c r="AF22" t="s">
        <v>42</v>
      </c>
      <c r="AG22">
        <f t="shared" si="0"/>
        <v>0</v>
      </c>
      <c r="AH22" t="str" cm="1">
        <f t="array" ref="AH22">_xlfn.IFS(
X22&lt;=20, "&lt;20",
AND(X22&gt;=20, X22&lt;50), "20-50",
AND(X22&gt;=50, X22&lt;100), "50-100",
X22&gt;=100, "&gt;100"
)</f>
        <v>20-50</v>
      </c>
      <c r="AI22">
        <f t="shared" si="1"/>
        <v>0</v>
      </c>
      <c r="AJ22" t="str" cm="1">
        <f t="array" ref="AJ22">_xlfn.IFS(
C22&lt;=20, "&lt;20",
AND(C22&gt;=20, C22&lt;35), "20-35",
AND(C22&gt;=35, C22&lt;50), "35-50",
C22&gt;=50, "50-100"
)</f>
        <v>50-100</v>
      </c>
      <c r="AK22" t="str" cm="1">
        <f t="array" ref="AK22">_xlfn.IFS(
G22&lt;6, "&lt;6",
AND(G22&gt;=6, G22&lt;12), "6-12",
AND(G22&gt;=12, G22&lt;18), "12-18",  AND(G22&gt;=18, G22&lt;24), "18-24", G22&gt;=24, "24-36")</f>
        <v>12-18</v>
      </c>
    </row>
    <row r="23" spans="1:37" x14ac:dyDescent="0.3">
      <c r="A23" t="s">
        <v>93</v>
      </c>
      <c r="B23" t="s">
        <v>44</v>
      </c>
      <c r="C23">
        <v>29</v>
      </c>
      <c r="D23" t="s">
        <v>37</v>
      </c>
      <c r="E23" t="s">
        <v>90</v>
      </c>
      <c r="F23">
        <v>12</v>
      </c>
      <c r="G23">
        <v>20</v>
      </c>
      <c r="H23" t="s">
        <v>36</v>
      </c>
      <c r="I23" t="s">
        <v>37</v>
      </c>
      <c r="J23" t="s">
        <v>37</v>
      </c>
      <c r="K23" t="s">
        <v>37</v>
      </c>
      <c r="L23" t="s">
        <v>50</v>
      </c>
      <c r="M23" t="s">
        <v>34</v>
      </c>
      <c r="N23" t="s">
        <v>37</v>
      </c>
      <c r="O23" t="s">
        <v>37</v>
      </c>
      <c r="P23" t="s">
        <v>34</v>
      </c>
      <c r="Q23" t="s">
        <v>37</v>
      </c>
      <c r="R23" t="s">
        <v>34</v>
      </c>
      <c r="S23" t="s">
        <v>34</v>
      </c>
      <c r="T23" t="s">
        <v>37</v>
      </c>
      <c r="U23" t="s">
        <v>46</v>
      </c>
      <c r="V23" t="s">
        <v>34</v>
      </c>
      <c r="W23" t="s">
        <v>51</v>
      </c>
      <c r="X23">
        <v>94.1</v>
      </c>
      <c r="Y23">
        <v>1215.5999999999999</v>
      </c>
      <c r="Z23">
        <v>0</v>
      </c>
      <c r="AA23">
        <v>0</v>
      </c>
      <c r="AB23">
        <v>566.28</v>
      </c>
      <c r="AC23">
        <v>1781.88</v>
      </c>
      <c r="AD23" t="s">
        <v>52</v>
      </c>
      <c r="AE23" t="s">
        <v>94</v>
      </c>
      <c r="AF23" t="s">
        <v>95</v>
      </c>
      <c r="AG23">
        <f t="shared" si="0"/>
        <v>1</v>
      </c>
      <c r="AH23" t="str" cm="1">
        <f t="array" ref="AH23">_xlfn.IFS(
X23&lt;=20, "&lt;20",
AND(X23&gt;=20, X23&lt;50), "20-50",
AND(X23&gt;=50, X23&lt;100), "50-100",
X23&gt;=100, "&gt;100"
)</f>
        <v>50-100</v>
      </c>
      <c r="AI23">
        <f t="shared" si="1"/>
        <v>0</v>
      </c>
      <c r="AJ23" t="str" cm="1">
        <f t="array" ref="AJ23">_xlfn.IFS(
C23&lt;=20, "&lt;20",
AND(C23&gt;=20, C23&lt;35), "20-35",
AND(C23&gt;=35, C23&lt;50), "35-50",
C23&gt;=50, "50-100"
)</f>
        <v>20-35</v>
      </c>
      <c r="AK23" t="str" cm="1">
        <f t="array" ref="AK23">_xlfn.IFS(
G23&lt;6, "&lt;6",
AND(G23&gt;=6, G23&lt;12), "6-12",
AND(G23&gt;=12, G23&lt;18), "12-18",  AND(G23&gt;=18, G23&lt;24), "18-24", G23&gt;=24, "24-36")</f>
        <v>18-24</v>
      </c>
    </row>
    <row r="24" spans="1:37" x14ac:dyDescent="0.3">
      <c r="A24" t="s">
        <v>96</v>
      </c>
      <c r="B24" t="s">
        <v>44</v>
      </c>
      <c r="C24">
        <v>29</v>
      </c>
      <c r="D24" t="s">
        <v>37</v>
      </c>
      <c r="E24" t="s">
        <v>45</v>
      </c>
      <c r="F24">
        <v>8</v>
      </c>
      <c r="G24">
        <v>22</v>
      </c>
      <c r="H24" t="s">
        <v>57</v>
      </c>
      <c r="I24" t="s">
        <v>37</v>
      </c>
      <c r="J24" t="s">
        <v>37</v>
      </c>
      <c r="K24" t="s">
        <v>37</v>
      </c>
      <c r="L24" t="s">
        <v>50</v>
      </c>
      <c r="M24" t="s">
        <v>34</v>
      </c>
      <c r="N24" t="s">
        <v>34</v>
      </c>
      <c r="O24" t="s">
        <v>34</v>
      </c>
      <c r="P24" t="s">
        <v>34</v>
      </c>
      <c r="Q24" t="s">
        <v>37</v>
      </c>
      <c r="R24" t="s">
        <v>34</v>
      </c>
      <c r="S24" t="s">
        <v>34</v>
      </c>
      <c r="T24" t="s">
        <v>37</v>
      </c>
      <c r="U24" t="s">
        <v>46</v>
      </c>
      <c r="V24" t="s">
        <v>37</v>
      </c>
      <c r="W24" t="s">
        <v>51</v>
      </c>
      <c r="X24">
        <v>83.75</v>
      </c>
      <c r="Y24">
        <v>1849.95</v>
      </c>
      <c r="Z24">
        <v>0</v>
      </c>
      <c r="AA24">
        <v>0</v>
      </c>
      <c r="AB24">
        <v>802.93</v>
      </c>
      <c r="AC24">
        <v>2652.88</v>
      </c>
      <c r="AD24" t="s">
        <v>41</v>
      </c>
      <c r="AE24" t="s">
        <v>42</v>
      </c>
      <c r="AF24" t="s">
        <v>42</v>
      </c>
      <c r="AG24">
        <f t="shared" si="0"/>
        <v>0</v>
      </c>
      <c r="AH24" t="str" cm="1">
        <f t="array" ref="AH24">_xlfn.IFS(
X24&lt;=20, "&lt;20",
AND(X24&gt;=20, X24&lt;50), "20-50",
AND(X24&gt;=50, X24&lt;100), "50-100",
X24&gt;=100, "&gt;100"
)</f>
        <v>50-100</v>
      </c>
      <c r="AI24">
        <f t="shared" si="1"/>
        <v>0</v>
      </c>
      <c r="AJ24" t="str" cm="1">
        <f t="array" ref="AJ24">_xlfn.IFS(
C24&lt;=20, "&lt;20",
AND(C24&gt;=20, C24&lt;35), "20-35",
AND(C24&gt;=35, C24&lt;50), "35-50",
C24&gt;=50, "50-100"
)</f>
        <v>20-35</v>
      </c>
      <c r="AK24" t="str" cm="1">
        <f t="array" ref="AK24">_xlfn.IFS(
G24&lt;6, "&lt;6",
AND(G24&gt;=6, G24&lt;12), "6-12",
AND(G24&gt;=12, G24&lt;18), "12-18",  AND(G24&gt;=18, G24&lt;24), "18-24", G24&gt;=24, "24-36")</f>
        <v>18-24</v>
      </c>
    </row>
    <row r="25" spans="1:37" x14ac:dyDescent="0.3">
      <c r="A25" t="s">
        <v>97</v>
      </c>
      <c r="B25" t="s">
        <v>44</v>
      </c>
      <c r="C25">
        <v>18</v>
      </c>
      <c r="D25" t="s">
        <v>34</v>
      </c>
      <c r="E25" t="s">
        <v>82</v>
      </c>
      <c r="F25">
        <v>9</v>
      </c>
      <c r="G25">
        <v>7</v>
      </c>
      <c r="H25" t="s">
        <v>36</v>
      </c>
      <c r="I25" t="s">
        <v>37</v>
      </c>
      <c r="J25" t="s">
        <v>34</v>
      </c>
      <c r="K25" t="s">
        <v>34</v>
      </c>
      <c r="L25" t="s">
        <v>34</v>
      </c>
      <c r="M25" t="s">
        <v>34</v>
      </c>
      <c r="N25" t="s">
        <v>34</v>
      </c>
      <c r="O25" t="s">
        <v>34</v>
      </c>
      <c r="P25" t="s">
        <v>34</v>
      </c>
      <c r="Q25" t="s">
        <v>34</v>
      </c>
      <c r="R25" t="s">
        <v>34</v>
      </c>
      <c r="S25" t="s">
        <v>34</v>
      </c>
      <c r="T25" t="s">
        <v>34</v>
      </c>
      <c r="U25" t="s">
        <v>46</v>
      </c>
      <c r="V25" t="s">
        <v>34</v>
      </c>
      <c r="W25" t="s">
        <v>40</v>
      </c>
      <c r="X25">
        <v>19.850000000000001</v>
      </c>
      <c r="Y25">
        <v>57.2</v>
      </c>
      <c r="Z25">
        <v>0</v>
      </c>
      <c r="AA25">
        <v>0</v>
      </c>
      <c r="AB25">
        <v>9.36</v>
      </c>
      <c r="AC25">
        <v>66.56</v>
      </c>
      <c r="AD25" t="s">
        <v>85</v>
      </c>
      <c r="AE25" t="s">
        <v>42</v>
      </c>
      <c r="AF25" t="s">
        <v>42</v>
      </c>
      <c r="AG25">
        <f t="shared" si="0"/>
        <v>0</v>
      </c>
      <c r="AH25" t="str" cm="1">
        <f t="array" ref="AH25">_xlfn.IFS(
X25&lt;=20, "&lt;20",
AND(X25&gt;=20, X25&lt;50), "20-50",
AND(X25&gt;=50, X25&lt;100), "50-100",
X25&gt;=100, "&gt;100"
)</f>
        <v>&lt;20</v>
      </c>
      <c r="AI25">
        <f t="shared" si="1"/>
        <v>1</v>
      </c>
      <c r="AJ25" t="str" cm="1">
        <f t="array" ref="AJ25">_xlfn.IFS(
C25&lt;=20, "&lt;20",
AND(C25&gt;=20, C25&lt;35), "20-35",
AND(C25&gt;=35, C25&lt;50), "35-50",
C25&gt;=50, "50-100"
)</f>
        <v>&lt;20</v>
      </c>
      <c r="AK25" t="str" cm="1">
        <f t="array" ref="AK25">_xlfn.IFS(
G25&lt;6, "&lt;6",
AND(G25&gt;=6, G25&lt;12), "6-12",
AND(G25&gt;=12, G25&lt;18), "12-18",  AND(G25&gt;=18, G25&lt;24), "18-24", G25&gt;=24, "24-36")</f>
        <v>6-12</v>
      </c>
    </row>
    <row r="26" spans="1:37" x14ac:dyDescent="0.3">
      <c r="A26" t="s">
        <v>98</v>
      </c>
      <c r="B26" t="s">
        <v>44</v>
      </c>
      <c r="C26">
        <v>31</v>
      </c>
      <c r="D26" t="s">
        <v>34</v>
      </c>
      <c r="E26" t="s">
        <v>99</v>
      </c>
      <c r="F26">
        <v>12</v>
      </c>
      <c r="G26">
        <v>24</v>
      </c>
      <c r="H26" t="s">
        <v>49</v>
      </c>
      <c r="I26" t="s">
        <v>37</v>
      </c>
      <c r="J26" t="s">
        <v>34</v>
      </c>
      <c r="K26" t="s">
        <v>34</v>
      </c>
      <c r="L26" t="s">
        <v>34</v>
      </c>
      <c r="M26" t="s">
        <v>34</v>
      </c>
      <c r="N26" t="s">
        <v>34</v>
      </c>
      <c r="O26" t="s">
        <v>34</v>
      </c>
      <c r="P26" t="s">
        <v>34</v>
      </c>
      <c r="Q26" t="s">
        <v>34</v>
      </c>
      <c r="R26" t="s">
        <v>34</v>
      </c>
      <c r="S26" t="s">
        <v>34</v>
      </c>
      <c r="T26" t="s">
        <v>34</v>
      </c>
      <c r="U26" t="s">
        <v>46</v>
      </c>
      <c r="V26" t="s">
        <v>34</v>
      </c>
      <c r="W26" t="s">
        <v>40</v>
      </c>
      <c r="X26">
        <v>20.350000000000001</v>
      </c>
      <c r="Y26">
        <v>76.349999999999994</v>
      </c>
      <c r="Z26">
        <v>0</v>
      </c>
      <c r="AA26">
        <v>0</v>
      </c>
      <c r="AB26">
        <v>49.72</v>
      </c>
      <c r="AC26">
        <v>126.07</v>
      </c>
      <c r="AD26" t="s">
        <v>52</v>
      </c>
      <c r="AE26" t="s">
        <v>100</v>
      </c>
      <c r="AF26" t="s">
        <v>101</v>
      </c>
      <c r="AG26">
        <f t="shared" si="0"/>
        <v>1</v>
      </c>
      <c r="AH26" t="str" cm="1">
        <f t="array" ref="AH26">_xlfn.IFS(
X26&lt;=20, "&lt;20",
AND(X26&gt;=20, X26&lt;50), "20-50",
AND(X26&gt;=50, X26&lt;100), "50-100",
X26&gt;=100, "&gt;100"
)</f>
        <v>20-50</v>
      </c>
      <c r="AI26">
        <f t="shared" si="1"/>
        <v>0</v>
      </c>
      <c r="AJ26" t="str" cm="1">
        <f t="array" ref="AJ26">_xlfn.IFS(
C26&lt;=20, "&lt;20",
AND(C26&gt;=20, C26&lt;35), "20-35",
AND(C26&gt;=35, C26&lt;50), "35-50",
C26&gt;=50, "50-100"
)</f>
        <v>20-35</v>
      </c>
      <c r="AK26" t="str" cm="1">
        <f t="array" ref="AK26">_xlfn.IFS(
G26&lt;6, "&lt;6",
AND(G26&gt;=6, G26&lt;12), "6-12",
AND(G26&gt;=12, G26&lt;18), "12-18",  AND(G26&gt;=18, G26&lt;24), "18-24", G26&gt;=24, "24-36")</f>
        <v>24-36</v>
      </c>
    </row>
    <row r="27" spans="1:37" x14ac:dyDescent="0.3">
      <c r="A27" t="s">
        <v>102</v>
      </c>
      <c r="B27" t="s">
        <v>44</v>
      </c>
      <c r="C27">
        <v>34</v>
      </c>
      <c r="D27" t="s">
        <v>37</v>
      </c>
      <c r="E27" t="s">
        <v>103</v>
      </c>
      <c r="F27">
        <v>12</v>
      </c>
      <c r="G27">
        <v>26</v>
      </c>
      <c r="H27" t="s">
        <v>36</v>
      </c>
      <c r="I27" t="s">
        <v>34</v>
      </c>
      <c r="J27" t="s">
        <v>34</v>
      </c>
      <c r="K27" t="s">
        <v>37</v>
      </c>
      <c r="L27" t="s">
        <v>72</v>
      </c>
      <c r="M27" t="s">
        <v>37</v>
      </c>
      <c r="N27" t="s">
        <v>34</v>
      </c>
      <c r="O27" t="s">
        <v>34</v>
      </c>
      <c r="P27" t="s">
        <v>34</v>
      </c>
      <c r="Q27" t="s">
        <v>34</v>
      </c>
      <c r="R27" t="s">
        <v>34</v>
      </c>
      <c r="S27" t="s">
        <v>34</v>
      </c>
      <c r="T27" t="s">
        <v>37</v>
      </c>
      <c r="U27" t="s">
        <v>46</v>
      </c>
      <c r="V27" t="s">
        <v>34</v>
      </c>
      <c r="W27" t="s">
        <v>51</v>
      </c>
      <c r="X27">
        <v>30.5</v>
      </c>
      <c r="Y27">
        <v>30.5</v>
      </c>
      <c r="Z27">
        <v>0</v>
      </c>
      <c r="AA27">
        <v>0</v>
      </c>
      <c r="AB27">
        <v>0</v>
      </c>
      <c r="AC27">
        <v>30.5</v>
      </c>
      <c r="AD27" t="s">
        <v>52</v>
      </c>
      <c r="AE27" t="s">
        <v>104</v>
      </c>
      <c r="AF27" t="s">
        <v>105</v>
      </c>
      <c r="AG27">
        <f t="shared" si="0"/>
        <v>1</v>
      </c>
      <c r="AH27" t="str" cm="1">
        <f t="array" ref="AH27">_xlfn.IFS(
X27&lt;=20, "&lt;20",
AND(X27&gt;=20, X27&lt;50), "20-50",
AND(X27&gt;=50, X27&lt;100), "50-100",
X27&gt;=100, "&gt;100"
)</f>
        <v>20-50</v>
      </c>
      <c r="AI27">
        <f t="shared" si="1"/>
        <v>0</v>
      </c>
      <c r="AJ27" t="str" cm="1">
        <f t="array" ref="AJ27">_xlfn.IFS(
C27&lt;=20, "&lt;20",
AND(C27&gt;=20, C27&lt;35), "20-35",
AND(C27&gt;=35, C27&lt;50), "35-50",
C27&gt;=50, "50-100"
)</f>
        <v>20-35</v>
      </c>
      <c r="AK27" t="str" cm="1">
        <f t="array" ref="AK27">_xlfn.IFS(
G27&lt;6, "&lt;6",
AND(G27&gt;=6, G27&lt;12), "6-12",
AND(G27&gt;=12, G27&lt;18), "12-18",  AND(G27&gt;=18, G27&lt;24), "18-24", G27&gt;=24, "24-36")</f>
        <v>24-36</v>
      </c>
    </row>
    <row r="28" spans="1:37" x14ac:dyDescent="0.3">
      <c r="A28" t="s">
        <v>106</v>
      </c>
      <c r="B28" t="s">
        <v>44</v>
      </c>
      <c r="C28">
        <v>35</v>
      </c>
      <c r="D28" t="s">
        <v>34</v>
      </c>
      <c r="E28" t="s">
        <v>74</v>
      </c>
      <c r="F28">
        <v>14</v>
      </c>
      <c r="G28">
        <v>18</v>
      </c>
      <c r="H28" t="s">
        <v>36</v>
      </c>
      <c r="I28" t="s">
        <v>37</v>
      </c>
      <c r="J28" t="s">
        <v>34</v>
      </c>
      <c r="K28" t="s">
        <v>37</v>
      </c>
      <c r="L28" t="s">
        <v>50</v>
      </c>
      <c r="M28" t="s">
        <v>34</v>
      </c>
      <c r="N28" t="s">
        <v>37</v>
      </c>
      <c r="O28" t="s">
        <v>37</v>
      </c>
      <c r="P28" t="s">
        <v>37</v>
      </c>
      <c r="Q28" t="s">
        <v>37</v>
      </c>
      <c r="R28" t="s">
        <v>37</v>
      </c>
      <c r="S28" t="s">
        <v>37</v>
      </c>
      <c r="T28" t="s">
        <v>34</v>
      </c>
      <c r="U28" t="s">
        <v>39</v>
      </c>
      <c r="V28" t="s">
        <v>37</v>
      </c>
      <c r="W28" t="s">
        <v>51</v>
      </c>
      <c r="X28">
        <v>103.7</v>
      </c>
      <c r="Y28">
        <v>5656.75</v>
      </c>
      <c r="Z28">
        <v>0</v>
      </c>
      <c r="AA28">
        <v>20</v>
      </c>
      <c r="AB28">
        <v>1927.2</v>
      </c>
      <c r="AC28">
        <v>7603.95</v>
      </c>
      <c r="AD28" t="s">
        <v>41</v>
      </c>
      <c r="AE28" t="s">
        <v>42</v>
      </c>
      <c r="AF28" t="s">
        <v>42</v>
      </c>
      <c r="AG28">
        <f t="shared" si="0"/>
        <v>0</v>
      </c>
      <c r="AH28" t="str" cm="1">
        <f t="array" ref="AH28">_xlfn.IFS(
X28&lt;=20, "&lt;20",
AND(X28&gt;=20, X28&lt;50), "20-50",
AND(X28&gt;=50, X28&lt;100), "50-100",
X28&gt;=100, "&gt;100"
)</f>
        <v>&gt;100</v>
      </c>
      <c r="AI28">
        <f t="shared" si="1"/>
        <v>0</v>
      </c>
      <c r="AJ28" t="str" cm="1">
        <f t="array" ref="AJ28">_xlfn.IFS(
C28&lt;=20, "&lt;20",
AND(C28&gt;=20, C28&lt;35), "20-35",
AND(C28&gt;=35, C28&lt;50), "35-50",
C28&gt;=50, "50-100"
)</f>
        <v>35-50</v>
      </c>
      <c r="AK28" t="str" cm="1">
        <f t="array" ref="AK28">_xlfn.IFS(
G28&lt;6, "&lt;6",
AND(G28&gt;=6, G28&lt;12), "6-12",
AND(G28&gt;=12, G28&lt;18), "12-18",  AND(G28&gt;=18, G28&lt;24), "18-24", G28&gt;=24, "24-36")</f>
        <v>18-24</v>
      </c>
    </row>
    <row r="29" spans="1:37" x14ac:dyDescent="0.3">
      <c r="A29" t="s">
        <v>107</v>
      </c>
      <c r="B29" t="s">
        <v>33</v>
      </c>
      <c r="C29">
        <v>44</v>
      </c>
      <c r="D29" t="s">
        <v>37</v>
      </c>
      <c r="E29" t="s">
        <v>61</v>
      </c>
      <c r="F29">
        <v>0</v>
      </c>
      <c r="G29">
        <v>23</v>
      </c>
      <c r="H29" t="s">
        <v>36</v>
      </c>
      <c r="I29" t="s">
        <v>37</v>
      </c>
      <c r="J29" t="s">
        <v>34</v>
      </c>
      <c r="K29" t="s">
        <v>34</v>
      </c>
      <c r="L29" t="s">
        <v>34</v>
      </c>
      <c r="M29" t="s">
        <v>34</v>
      </c>
      <c r="N29" t="s">
        <v>34</v>
      </c>
      <c r="O29" t="s">
        <v>34</v>
      </c>
      <c r="P29" t="s">
        <v>34</v>
      </c>
      <c r="Q29" t="s">
        <v>34</v>
      </c>
      <c r="R29" t="s">
        <v>34</v>
      </c>
      <c r="S29" t="s">
        <v>34</v>
      </c>
      <c r="T29" t="s">
        <v>34</v>
      </c>
      <c r="U29" t="s">
        <v>67</v>
      </c>
      <c r="V29" t="s">
        <v>34</v>
      </c>
      <c r="W29" t="s">
        <v>40</v>
      </c>
      <c r="X29">
        <v>20.399999999999999</v>
      </c>
      <c r="Y29">
        <v>1090.5999999999999</v>
      </c>
      <c r="Z29">
        <v>0</v>
      </c>
      <c r="AA29">
        <v>0</v>
      </c>
      <c r="AB29">
        <v>1063.8</v>
      </c>
      <c r="AC29">
        <v>2154.4</v>
      </c>
      <c r="AD29" t="s">
        <v>41</v>
      </c>
      <c r="AE29" t="s">
        <v>42</v>
      </c>
      <c r="AF29" t="s">
        <v>42</v>
      </c>
      <c r="AG29">
        <f t="shared" si="0"/>
        <v>0</v>
      </c>
      <c r="AH29" t="str" cm="1">
        <f t="array" ref="AH29">_xlfn.IFS(
X29&lt;=20, "&lt;20",
AND(X29&gt;=20, X29&lt;50), "20-50",
AND(X29&gt;=50, X29&lt;100), "50-100",
X29&gt;=100, "&gt;100"
)</f>
        <v>20-50</v>
      </c>
      <c r="AI29">
        <f t="shared" si="1"/>
        <v>0</v>
      </c>
      <c r="AJ29" t="str" cm="1">
        <f t="array" ref="AJ29">_xlfn.IFS(
C29&lt;=20, "&lt;20",
AND(C29&gt;=20, C29&lt;35), "20-35",
AND(C29&gt;=35, C29&lt;50), "35-50",
C29&gt;=50, "50-100"
)</f>
        <v>35-50</v>
      </c>
      <c r="AK29" t="str" cm="1">
        <f t="array" ref="AK29">_xlfn.IFS(
G29&lt;6, "&lt;6",
AND(G29&gt;=6, G29&lt;12), "6-12",
AND(G29&gt;=12, G29&lt;18), "12-18",  AND(G29&gt;=18, G29&lt;24), "18-24", G29&gt;=24, "24-36")</f>
        <v>18-24</v>
      </c>
    </row>
    <row r="30" spans="1:37" x14ac:dyDescent="0.3">
      <c r="A30" t="s">
        <v>108</v>
      </c>
      <c r="B30" t="s">
        <v>44</v>
      </c>
      <c r="C30">
        <v>69</v>
      </c>
      <c r="D30" t="s">
        <v>37</v>
      </c>
      <c r="E30" t="s">
        <v>109</v>
      </c>
      <c r="F30">
        <v>6</v>
      </c>
      <c r="G30">
        <v>3</v>
      </c>
      <c r="H30" t="s">
        <v>110</v>
      </c>
      <c r="I30" t="s">
        <v>37</v>
      </c>
      <c r="J30" t="s">
        <v>34</v>
      </c>
      <c r="K30" t="s">
        <v>34</v>
      </c>
      <c r="L30" t="s">
        <v>34</v>
      </c>
      <c r="M30" t="s">
        <v>34</v>
      </c>
      <c r="N30" t="s">
        <v>34</v>
      </c>
      <c r="O30" t="s">
        <v>34</v>
      </c>
      <c r="P30" t="s">
        <v>34</v>
      </c>
      <c r="Q30" t="s">
        <v>34</v>
      </c>
      <c r="R30" t="s">
        <v>34</v>
      </c>
      <c r="S30" t="s">
        <v>34</v>
      </c>
      <c r="T30" t="s">
        <v>34</v>
      </c>
      <c r="U30" t="s">
        <v>39</v>
      </c>
      <c r="V30" t="s">
        <v>37</v>
      </c>
      <c r="W30" t="s">
        <v>51</v>
      </c>
      <c r="X30">
        <v>19.600000000000001</v>
      </c>
      <c r="Y30">
        <v>471.85</v>
      </c>
      <c r="Z30">
        <v>21.25</v>
      </c>
      <c r="AA30">
        <v>0</v>
      </c>
      <c r="AB30">
        <v>980.2</v>
      </c>
      <c r="AC30">
        <v>1430.8</v>
      </c>
      <c r="AD30" t="s">
        <v>41</v>
      </c>
      <c r="AE30" t="s">
        <v>42</v>
      </c>
      <c r="AF30" t="s">
        <v>42</v>
      </c>
      <c r="AG30">
        <f t="shared" si="0"/>
        <v>0</v>
      </c>
      <c r="AH30" t="str" cm="1">
        <f t="array" ref="AH30">_xlfn.IFS(
X30&lt;=20, "&lt;20",
AND(X30&gt;=20, X30&lt;50), "20-50",
AND(X30&gt;=50, X30&lt;100), "50-100",
X30&gt;=100, "&gt;100"
)</f>
        <v>&lt;20</v>
      </c>
      <c r="AI30">
        <f t="shared" si="1"/>
        <v>0</v>
      </c>
      <c r="AJ30" t="str" cm="1">
        <f t="array" ref="AJ30">_xlfn.IFS(
C30&lt;=20, "&lt;20",
AND(C30&gt;=20, C30&lt;35), "20-35",
AND(C30&gt;=35, C30&lt;50), "35-50",
C30&gt;=50, "50-100"
)</f>
        <v>50-100</v>
      </c>
      <c r="AK30" t="str" cm="1">
        <f t="array" ref="AK30">_xlfn.IFS(
G30&lt;6, "&lt;6",
AND(G30&gt;=6, G30&lt;12), "6-12",
AND(G30&gt;=12, G30&lt;18), "12-18",  AND(G30&gt;=18, G30&lt;24), "18-24", G30&gt;=24, "24-36")</f>
        <v>&lt;6</v>
      </c>
    </row>
    <row r="31" spans="1:37" x14ac:dyDescent="0.3">
      <c r="A31" t="s">
        <v>111</v>
      </c>
      <c r="B31" t="s">
        <v>44</v>
      </c>
      <c r="C31">
        <v>49</v>
      </c>
      <c r="D31" t="s">
        <v>34</v>
      </c>
      <c r="E31" t="s">
        <v>74</v>
      </c>
      <c r="F31">
        <v>8</v>
      </c>
      <c r="G31">
        <v>2</v>
      </c>
      <c r="H31" t="s">
        <v>36</v>
      </c>
      <c r="I31" t="s">
        <v>37</v>
      </c>
      <c r="J31" t="s">
        <v>34</v>
      </c>
      <c r="K31" t="s">
        <v>34</v>
      </c>
      <c r="L31" t="s">
        <v>34</v>
      </c>
      <c r="M31" t="s">
        <v>34</v>
      </c>
      <c r="N31" t="s">
        <v>34</v>
      </c>
      <c r="O31" t="s">
        <v>34</v>
      </c>
      <c r="P31" t="s">
        <v>34</v>
      </c>
      <c r="Q31" t="s">
        <v>34</v>
      </c>
      <c r="R31" t="s">
        <v>34</v>
      </c>
      <c r="S31" t="s">
        <v>34</v>
      </c>
      <c r="T31" t="s">
        <v>34</v>
      </c>
      <c r="U31" t="s">
        <v>67</v>
      </c>
      <c r="V31" t="s">
        <v>34</v>
      </c>
      <c r="W31" t="s">
        <v>51</v>
      </c>
      <c r="X31">
        <v>19.7</v>
      </c>
      <c r="Y31">
        <v>1396.9</v>
      </c>
      <c r="Z31">
        <v>0</v>
      </c>
      <c r="AA31">
        <v>0</v>
      </c>
      <c r="AB31">
        <v>2648.91</v>
      </c>
      <c r="AC31">
        <v>4045.81</v>
      </c>
      <c r="AD31" t="s">
        <v>41</v>
      </c>
      <c r="AE31" t="s">
        <v>42</v>
      </c>
      <c r="AF31" t="s">
        <v>42</v>
      </c>
      <c r="AG31">
        <f t="shared" si="0"/>
        <v>0</v>
      </c>
      <c r="AH31" t="str" cm="1">
        <f t="array" ref="AH31">_xlfn.IFS(
X31&lt;=20, "&lt;20",
AND(X31&gt;=20, X31&lt;50), "20-50",
AND(X31&gt;=50, X31&lt;100), "50-100",
X31&gt;=100, "&gt;100"
)</f>
        <v>&lt;20</v>
      </c>
      <c r="AI31">
        <f t="shared" si="1"/>
        <v>0</v>
      </c>
      <c r="AJ31" t="str" cm="1">
        <f t="array" ref="AJ31">_xlfn.IFS(
C31&lt;=20, "&lt;20",
AND(C31&gt;=20, C31&lt;35), "20-35",
AND(C31&gt;=35, C31&lt;50), "35-50",
C31&gt;=50, "50-100"
)</f>
        <v>35-50</v>
      </c>
      <c r="AK31" t="str" cm="1">
        <f t="array" ref="AK31">_xlfn.IFS(
G31&lt;6, "&lt;6",
AND(G31&gt;=6, G31&lt;12), "6-12",
AND(G31&gt;=12, G31&lt;18), "12-18",  AND(G31&gt;=18, G31&lt;24), "18-24", G31&gt;=24, "24-36")</f>
        <v>&lt;6</v>
      </c>
    </row>
    <row r="32" spans="1:37" x14ac:dyDescent="0.3">
      <c r="A32" t="s">
        <v>112</v>
      </c>
      <c r="B32" t="s">
        <v>44</v>
      </c>
      <c r="C32">
        <v>22</v>
      </c>
      <c r="D32" t="s">
        <v>37</v>
      </c>
      <c r="E32" t="s">
        <v>45</v>
      </c>
      <c r="F32">
        <v>4</v>
      </c>
      <c r="G32">
        <v>8</v>
      </c>
      <c r="H32" t="s">
        <v>110</v>
      </c>
      <c r="I32" t="s">
        <v>37</v>
      </c>
      <c r="J32" t="s">
        <v>34</v>
      </c>
      <c r="K32" t="s">
        <v>37</v>
      </c>
      <c r="L32" t="s">
        <v>50</v>
      </c>
      <c r="M32" t="s">
        <v>34</v>
      </c>
      <c r="N32" t="s">
        <v>34</v>
      </c>
      <c r="O32" t="s">
        <v>34</v>
      </c>
      <c r="P32" t="s">
        <v>34</v>
      </c>
      <c r="Q32" t="s">
        <v>37</v>
      </c>
      <c r="R32" t="s">
        <v>37</v>
      </c>
      <c r="S32" t="s">
        <v>37</v>
      </c>
      <c r="T32" t="s">
        <v>37</v>
      </c>
      <c r="U32" t="s">
        <v>39</v>
      </c>
      <c r="V32" t="s">
        <v>34</v>
      </c>
      <c r="W32" t="s">
        <v>40</v>
      </c>
      <c r="X32">
        <v>91.2</v>
      </c>
      <c r="Y32">
        <v>3247.55</v>
      </c>
      <c r="Z32">
        <v>0</v>
      </c>
      <c r="AA32">
        <v>0</v>
      </c>
      <c r="AB32">
        <v>1591.37</v>
      </c>
      <c r="AC32">
        <v>4838.92</v>
      </c>
      <c r="AD32" t="s">
        <v>41</v>
      </c>
      <c r="AE32" t="s">
        <v>42</v>
      </c>
      <c r="AF32" t="s">
        <v>42</v>
      </c>
      <c r="AG32">
        <f t="shared" si="0"/>
        <v>0</v>
      </c>
      <c r="AH32" t="str" cm="1">
        <f t="array" ref="AH32">_xlfn.IFS(
X32&lt;=20, "&lt;20",
AND(X32&gt;=20, X32&lt;50), "20-50",
AND(X32&gt;=50, X32&lt;100), "50-100",
X32&gt;=100, "&gt;100"
)</f>
        <v>50-100</v>
      </c>
      <c r="AI32">
        <f t="shared" si="1"/>
        <v>0</v>
      </c>
      <c r="AJ32" t="str" cm="1">
        <f t="array" ref="AJ32">_xlfn.IFS(
C32&lt;=20, "&lt;20",
AND(C32&gt;=20, C32&lt;35), "20-35",
AND(C32&gt;=35, C32&lt;50), "35-50",
C32&gt;=50, "50-100"
)</f>
        <v>20-35</v>
      </c>
      <c r="AK32" t="str" cm="1">
        <f t="array" ref="AK32">_xlfn.IFS(
G32&lt;6, "&lt;6",
AND(G32&gt;=6, G32&lt;12), "6-12",
AND(G32&gt;=12, G32&lt;18), "12-18",  AND(G32&gt;=18, G32&lt;24), "18-24", G32&gt;=24, "24-36")</f>
        <v>6-12</v>
      </c>
    </row>
    <row r="33" spans="1:37" x14ac:dyDescent="0.3">
      <c r="A33" t="s">
        <v>113</v>
      </c>
      <c r="B33" t="s">
        <v>44</v>
      </c>
      <c r="C33">
        <v>46</v>
      </c>
      <c r="D33" t="s">
        <v>37</v>
      </c>
      <c r="E33" t="s">
        <v>114</v>
      </c>
      <c r="F33">
        <v>2</v>
      </c>
      <c r="G33">
        <v>18</v>
      </c>
      <c r="H33" t="s">
        <v>70</v>
      </c>
      <c r="I33" t="s">
        <v>37</v>
      </c>
      <c r="J33" t="s">
        <v>34</v>
      </c>
      <c r="K33" t="s">
        <v>34</v>
      </c>
      <c r="L33" t="s">
        <v>34</v>
      </c>
      <c r="M33" t="s">
        <v>34</v>
      </c>
      <c r="N33" t="s">
        <v>34</v>
      </c>
      <c r="O33" t="s">
        <v>34</v>
      </c>
      <c r="P33" t="s">
        <v>34</v>
      </c>
      <c r="Q33" t="s">
        <v>34</v>
      </c>
      <c r="R33" t="s">
        <v>34</v>
      </c>
      <c r="S33" t="s">
        <v>34</v>
      </c>
      <c r="T33" t="s">
        <v>34</v>
      </c>
      <c r="U33" t="s">
        <v>39</v>
      </c>
      <c r="V33" t="s">
        <v>34</v>
      </c>
      <c r="W33" t="s">
        <v>51</v>
      </c>
      <c r="X33">
        <v>20.45</v>
      </c>
      <c r="Y33">
        <v>900.9</v>
      </c>
      <c r="Z33">
        <v>0</v>
      </c>
      <c r="AA33">
        <v>0</v>
      </c>
      <c r="AB33">
        <v>2429.42</v>
      </c>
      <c r="AC33">
        <v>3330.32</v>
      </c>
      <c r="AD33" t="s">
        <v>41</v>
      </c>
      <c r="AE33" t="s">
        <v>42</v>
      </c>
      <c r="AF33" t="s">
        <v>42</v>
      </c>
      <c r="AG33">
        <f t="shared" si="0"/>
        <v>0</v>
      </c>
      <c r="AH33" t="str" cm="1">
        <f t="array" ref="AH33">_xlfn.IFS(
X33&lt;=20, "&lt;20",
AND(X33&gt;=20, X33&lt;50), "20-50",
AND(X33&gt;=50, X33&lt;100), "50-100",
X33&gt;=100, "&gt;100"
)</f>
        <v>20-50</v>
      </c>
      <c r="AI33">
        <f t="shared" si="1"/>
        <v>0</v>
      </c>
      <c r="AJ33" t="str" cm="1">
        <f t="array" ref="AJ33">_xlfn.IFS(
C33&lt;=20, "&lt;20",
AND(C33&gt;=20, C33&lt;35), "20-35",
AND(C33&gt;=35, C33&lt;50), "35-50",
C33&gt;=50, "50-100"
)</f>
        <v>35-50</v>
      </c>
      <c r="AK33" t="str" cm="1">
        <f t="array" ref="AK33">_xlfn.IFS(
G33&lt;6, "&lt;6",
AND(G33&gt;=6, G33&lt;12), "6-12",
AND(G33&gt;=12, G33&lt;18), "12-18",  AND(G33&gt;=18, G33&lt;24), "18-24", G33&gt;=24, "24-36")</f>
        <v>18-24</v>
      </c>
    </row>
    <row r="34" spans="1:37" x14ac:dyDescent="0.3">
      <c r="A34" t="s">
        <v>115</v>
      </c>
      <c r="B34" t="s">
        <v>33</v>
      </c>
      <c r="C34">
        <v>26</v>
      </c>
      <c r="D34" t="s">
        <v>37</v>
      </c>
      <c r="E34" t="s">
        <v>114</v>
      </c>
      <c r="F34">
        <v>7</v>
      </c>
      <c r="G34">
        <v>8</v>
      </c>
      <c r="H34" t="s">
        <v>36</v>
      </c>
      <c r="I34" t="s">
        <v>37</v>
      </c>
      <c r="J34" t="s">
        <v>37</v>
      </c>
      <c r="K34" t="s">
        <v>37</v>
      </c>
      <c r="L34" t="s">
        <v>50</v>
      </c>
      <c r="M34" t="s">
        <v>37</v>
      </c>
      <c r="N34" t="s">
        <v>37</v>
      </c>
      <c r="O34" t="s">
        <v>37</v>
      </c>
      <c r="P34" t="s">
        <v>37</v>
      </c>
      <c r="Q34" t="s">
        <v>37</v>
      </c>
      <c r="R34" t="s">
        <v>37</v>
      </c>
      <c r="S34" t="s">
        <v>37</v>
      </c>
      <c r="T34" t="s">
        <v>37</v>
      </c>
      <c r="U34" t="s">
        <v>39</v>
      </c>
      <c r="V34" t="s">
        <v>34</v>
      </c>
      <c r="W34" t="s">
        <v>51</v>
      </c>
      <c r="X34">
        <v>-2</v>
      </c>
      <c r="Y34">
        <v>7942.15</v>
      </c>
      <c r="Z34">
        <v>0</v>
      </c>
      <c r="AA34">
        <v>0</v>
      </c>
      <c r="AB34">
        <v>2888.82</v>
      </c>
      <c r="AC34">
        <v>10830.97</v>
      </c>
      <c r="AD34" t="s">
        <v>41</v>
      </c>
      <c r="AE34" t="s">
        <v>42</v>
      </c>
      <c r="AF34" t="s">
        <v>42</v>
      </c>
      <c r="AG34">
        <f t="shared" si="0"/>
        <v>0</v>
      </c>
      <c r="AH34" t="str" cm="1">
        <f t="array" ref="AH34">_xlfn.IFS(
X34&lt;=20, "&lt;20",
AND(X34&gt;=20, X34&lt;50), "20-50",
AND(X34&gt;=50, X34&lt;100), "50-100",
X34&gt;=100, "&gt;100"
)</f>
        <v>&lt;20</v>
      </c>
      <c r="AI34">
        <f t="shared" si="1"/>
        <v>0</v>
      </c>
      <c r="AJ34" t="str" cm="1">
        <f t="array" ref="AJ34">_xlfn.IFS(
C34&lt;=20, "&lt;20",
AND(C34&gt;=20, C34&lt;35), "20-35",
AND(C34&gt;=35, C34&lt;50), "35-50",
C34&gt;=50, "50-100"
)</f>
        <v>20-35</v>
      </c>
      <c r="AK34" t="str" cm="1">
        <f t="array" ref="AK34">_xlfn.IFS(
G34&lt;6, "&lt;6",
AND(G34&gt;=6, G34&lt;12), "6-12",
AND(G34&gt;=12, G34&lt;18), "12-18",  AND(G34&gt;=18, G34&lt;24), "18-24", G34&gt;=24, "24-36")</f>
        <v>6-12</v>
      </c>
    </row>
    <row r="35" spans="1:37" x14ac:dyDescent="0.3">
      <c r="A35" t="s">
        <v>116</v>
      </c>
      <c r="B35" t="s">
        <v>44</v>
      </c>
      <c r="C35">
        <v>30</v>
      </c>
      <c r="D35" t="s">
        <v>34</v>
      </c>
      <c r="E35" t="s">
        <v>74</v>
      </c>
      <c r="F35">
        <v>12</v>
      </c>
      <c r="G35">
        <v>20</v>
      </c>
      <c r="H35" t="s">
        <v>36</v>
      </c>
      <c r="I35" t="s">
        <v>37</v>
      </c>
      <c r="J35" t="s">
        <v>34</v>
      </c>
      <c r="K35" t="s">
        <v>34</v>
      </c>
      <c r="L35" t="s">
        <v>34</v>
      </c>
      <c r="M35" t="s">
        <v>34</v>
      </c>
      <c r="N35" t="s">
        <v>34</v>
      </c>
      <c r="O35" t="s">
        <v>34</v>
      </c>
      <c r="P35" t="s">
        <v>34</v>
      </c>
      <c r="Q35" t="s">
        <v>34</v>
      </c>
      <c r="R35" t="s">
        <v>34</v>
      </c>
      <c r="S35" t="s">
        <v>34</v>
      </c>
      <c r="T35" t="s">
        <v>34</v>
      </c>
      <c r="U35" t="s">
        <v>39</v>
      </c>
      <c r="V35" t="s">
        <v>34</v>
      </c>
      <c r="W35" t="s">
        <v>51</v>
      </c>
      <c r="X35">
        <v>20.55</v>
      </c>
      <c r="Y35">
        <v>1343.4</v>
      </c>
      <c r="Z35">
        <v>30.53</v>
      </c>
      <c r="AA35">
        <v>0</v>
      </c>
      <c r="AB35">
        <v>1549.04</v>
      </c>
      <c r="AC35">
        <v>2861.91</v>
      </c>
      <c r="AD35" t="s">
        <v>41</v>
      </c>
      <c r="AE35" t="s">
        <v>42</v>
      </c>
      <c r="AF35" t="s">
        <v>42</v>
      </c>
      <c r="AG35">
        <f t="shared" si="0"/>
        <v>0</v>
      </c>
      <c r="AH35" t="str" cm="1">
        <f t="array" ref="AH35">_xlfn.IFS(
X35&lt;=20, "&lt;20",
AND(X35&gt;=20, X35&lt;50), "20-50",
AND(X35&gt;=50, X35&lt;100), "50-100",
X35&gt;=100, "&gt;100"
)</f>
        <v>20-50</v>
      </c>
      <c r="AI35">
        <f t="shared" si="1"/>
        <v>0</v>
      </c>
      <c r="AJ35" t="str" cm="1">
        <f t="array" ref="AJ35">_xlfn.IFS(
C35&lt;=20, "&lt;20",
AND(C35&gt;=20, C35&lt;35), "20-35",
AND(C35&gt;=35, C35&lt;50), "35-50",
C35&gt;=50, "50-100"
)</f>
        <v>20-35</v>
      </c>
      <c r="AK35" t="str" cm="1">
        <f t="array" ref="AK35">_xlfn.IFS(
G35&lt;6, "&lt;6",
AND(G35&gt;=6, G35&lt;12), "6-12",
AND(G35&gt;=12, G35&lt;18), "12-18",  AND(G35&gt;=18, G35&lt;24), "18-24", G35&gt;=24, "24-36")</f>
        <v>18-24</v>
      </c>
    </row>
    <row r="36" spans="1:37" x14ac:dyDescent="0.3">
      <c r="A36" t="s">
        <v>117</v>
      </c>
      <c r="B36" t="s">
        <v>33</v>
      </c>
      <c r="C36">
        <v>32</v>
      </c>
      <c r="D36" t="s">
        <v>34</v>
      </c>
      <c r="E36" t="s">
        <v>90</v>
      </c>
      <c r="F36">
        <v>14</v>
      </c>
      <c r="G36">
        <v>2</v>
      </c>
      <c r="H36" t="s">
        <v>36</v>
      </c>
      <c r="I36" t="s">
        <v>34</v>
      </c>
      <c r="J36" t="s">
        <v>34</v>
      </c>
      <c r="K36" t="s">
        <v>37</v>
      </c>
      <c r="L36" t="s">
        <v>38</v>
      </c>
      <c r="M36" t="s">
        <v>37</v>
      </c>
      <c r="N36" t="s">
        <v>34</v>
      </c>
      <c r="O36" t="s">
        <v>37</v>
      </c>
      <c r="P36" t="s">
        <v>37</v>
      </c>
      <c r="Q36" t="s">
        <v>34</v>
      </c>
      <c r="R36" t="s">
        <v>34</v>
      </c>
      <c r="S36" t="s">
        <v>34</v>
      </c>
      <c r="T36" t="s">
        <v>37</v>
      </c>
      <c r="U36" t="s">
        <v>67</v>
      </c>
      <c r="V36" t="s">
        <v>37</v>
      </c>
      <c r="W36" t="s">
        <v>40</v>
      </c>
      <c r="X36">
        <v>39.4</v>
      </c>
      <c r="Y36">
        <v>825.4</v>
      </c>
      <c r="Z36">
        <v>0</v>
      </c>
      <c r="AA36">
        <v>0</v>
      </c>
      <c r="AB36">
        <v>0</v>
      </c>
      <c r="AC36">
        <v>825.4</v>
      </c>
      <c r="AD36" t="s">
        <v>41</v>
      </c>
      <c r="AE36" t="s">
        <v>42</v>
      </c>
      <c r="AF36" t="s">
        <v>42</v>
      </c>
      <c r="AG36">
        <f t="shared" si="0"/>
        <v>0</v>
      </c>
      <c r="AH36" t="str" cm="1">
        <f t="array" ref="AH36">_xlfn.IFS(
X36&lt;=20, "&lt;20",
AND(X36&gt;=20, X36&lt;50), "20-50",
AND(X36&gt;=50, X36&lt;100), "50-100",
X36&gt;=100, "&gt;100"
)</f>
        <v>20-50</v>
      </c>
      <c r="AI36">
        <f t="shared" si="1"/>
        <v>0</v>
      </c>
      <c r="AJ36" t="str" cm="1">
        <f t="array" ref="AJ36">_xlfn.IFS(
C36&lt;=20, "&lt;20",
AND(C36&gt;=20, C36&lt;35), "20-35",
AND(C36&gt;=35, C36&lt;50), "35-50",
C36&gt;=50, "50-100"
)</f>
        <v>20-35</v>
      </c>
      <c r="AK36" t="str" cm="1">
        <f t="array" ref="AK36">_xlfn.IFS(
G36&lt;6, "&lt;6",
AND(G36&gt;=6, G36&lt;12), "6-12",
AND(G36&gt;=12, G36&lt;18), "12-18",  AND(G36&gt;=18, G36&lt;24), "18-24", G36&gt;=24, "24-36")</f>
        <v>&lt;6</v>
      </c>
    </row>
    <row r="37" spans="1:37" x14ac:dyDescent="0.3">
      <c r="A37" t="s">
        <v>118</v>
      </c>
      <c r="B37" t="s">
        <v>44</v>
      </c>
      <c r="C37">
        <v>32</v>
      </c>
      <c r="D37" t="s">
        <v>34</v>
      </c>
      <c r="E37" t="s">
        <v>45</v>
      </c>
      <c r="F37">
        <v>10</v>
      </c>
      <c r="G37">
        <v>8</v>
      </c>
      <c r="H37" t="s">
        <v>36</v>
      </c>
      <c r="I37" t="s">
        <v>37</v>
      </c>
      <c r="J37" t="s">
        <v>37</v>
      </c>
      <c r="K37" t="s">
        <v>34</v>
      </c>
      <c r="L37" t="s">
        <v>34</v>
      </c>
      <c r="M37" t="s">
        <v>34</v>
      </c>
      <c r="N37" t="s">
        <v>34</v>
      </c>
      <c r="O37" t="s">
        <v>34</v>
      </c>
      <c r="P37" t="s">
        <v>34</v>
      </c>
      <c r="Q37" t="s">
        <v>34</v>
      </c>
      <c r="R37" t="s">
        <v>34</v>
      </c>
      <c r="S37" t="s">
        <v>34</v>
      </c>
      <c r="T37" t="s">
        <v>34</v>
      </c>
      <c r="U37" t="s">
        <v>67</v>
      </c>
      <c r="V37" t="s">
        <v>37</v>
      </c>
      <c r="W37" t="s">
        <v>51</v>
      </c>
      <c r="X37">
        <v>25.1</v>
      </c>
      <c r="Y37">
        <v>1070.1500000000001</v>
      </c>
      <c r="Z37">
        <v>0</v>
      </c>
      <c r="AA37">
        <v>0</v>
      </c>
      <c r="AB37">
        <v>1317.52</v>
      </c>
      <c r="AC37">
        <v>2387.67</v>
      </c>
      <c r="AD37" t="s">
        <v>41</v>
      </c>
      <c r="AE37" t="s">
        <v>42</v>
      </c>
      <c r="AF37" t="s">
        <v>42</v>
      </c>
      <c r="AG37">
        <f t="shared" si="0"/>
        <v>0</v>
      </c>
      <c r="AH37" t="str" cm="1">
        <f t="array" ref="AH37">_xlfn.IFS(
X37&lt;=20, "&lt;20",
AND(X37&gt;=20, X37&lt;50), "20-50",
AND(X37&gt;=50, X37&lt;100), "50-100",
X37&gt;=100, "&gt;100"
)</f>
        <v>20-50</v>
      </c>
      <c r="AI37">
        <f t="shared" si="1"/>
        <v>0</v>
      </c>
      <c r="AJ37" t="str" cm="1">
        <f t="array" ref="AJ37">_xlfn.IFS(
C37&lt;=20, "&lt;20",
AND(C37&gt;=20, C37&lt;35), "20-35",
AND(C37&gt;=35, C37&lt;50), "35-50",
C37&gt;=50, "50-100"
)</f>
        <v>20-35</v>
      </c>
      <c r="AK37" t="str" cm="1">
        <f t="array" ref="AK37">_xlfn.IFS(
G37&lt;6, "&lt;6",
AND(G37&gt;=6, G37&lt;12), "6-12",
AND(G37&gt;=12, G37&lt;18), "12-18",  AND(G37&gt;=18, G37&lt;24), "18-24", G37&gt;=24, "24-36")</f>
        <v>6-12</v>
      </c>
    </row>
    <row r="38" spans="1:37" x14ac:dyDescent="0.3">
      <c r="A38" t="s">
        <v>119</v>
      </c>
      <c r="B38" t="s">
        <v>44</v>
      </c>
      <c r="C38">
        <v>41</v>
      </c>
      <c r="D38" t="s">
        <v>34</v>
      </c>
      <c r="E38" t="s">
        <v>45</v>
      </c>
      <c r="F38">
        <v>15</v>
      </c>
      <c r="G38">
        <v>16</v>
      </c>
      <c r="H38" t="s">
        <v>70</v>
      </c>
      <c r="I38" t="s">
        <v>37</v>
      </c>
      <c r="J38" t="s">
        <v>37</v>
      </c>
      <c r="K38" t="s">
        <v>37</v>
      </c>
      <c r="L38" t="s">
        <v>50</v>
      </c>
      <c r="M38" t="s">
        <v>37</v>
      </c>
      <c r="N38" t="s">
        <v>34</v>
      </c>
      <c r="O38" t="s">
        <v>34</v>
      </c>
      <c r="P38" t="s">
        <v>34</v>
      </c>
      <c r="Q38" t="s">
        <v>37</v>
      </c>
      <c r="R38" t="s">
        <v>34</v>
      </c>
      <c r="S38" t="s">
        <v>34</v>
      </c>
      <c r="T38" t="s">
        <v>37</v>
      </c>
      <c r="U38" t="s">
        <v>46</v>
      </c>
      <c r="V38" t="s">
        <v>37</v>
      </c>
      <c r="W38" t="s">
        <v>51</v>
      </c>
      <c r="X38">
        <v>89.8</v>
      </c>
      <c r="Y38">
        <v>4959.6000000000004</v>
      </c>
      <c r="Z38">
        <v>0</v>
      </c>
      <c r="AA38">
        <v>0</v>
      </c>
      <c r="AB38">
        <v>279.39999999999998</v>
      </c>
      <c r="AC38">
        <v>5239</v>
      </c>
      <c r="AD38" t="s">
        <v>41</v>
      </c>
      <c r="AE38" t="s">
        <v>42</v>
      </c>
      <c r="AF38" t="s">
        <v>42</v>
      </c>
      <c r="AG38">
        <f t="shared" si="0"/>
        <v>0</v>
      </c>
      <c r="AH38" t="str" cm="1">
        <f t="array" ref="AH38">_xlfn.IFS(
X38&lt;=20, "&lt;20",
AND(X38&gt;=20, X38&lt;50), "20-50",
AND(X38&gt;=50, X38&lt;100), "50-100",
X38&gt;=100, "&gt;100"
)</f>
        <v>50-100</v>
      </c>
      <c r="AI38">
        <f t="shared" si="1"/>
        <v>0</v>
      </c>
      <c r="AJ38" t="str" cm="1">
        <f t="array" ref="AJ38">_xlfn.IFS(
C38&lt;=20, "&lt;20",
AND(C38&gt;=20, C38&lt;35), "20-35",
AND(C38&gt;=35, C38&lt;50), "35-50",
C38&gt;=50, "50-100"
)</f>
        <v>35-50</v>
      </c>
      <c r="AK38" t="str" cm="1">
        <f t="array" ref="AK38">_xlfn.IFS(
G38&lt;6, "&lt;6",
AND(G38&gt;=6, G38&lt;12), "6-12",
AND(G38&gt;=12, G38&lt;18), "12-18",  AND(G38&gt;=18, G38&lt;24), "18-24", G38&gt;=24, "24-36")</f>
        <v>12-18</v>
      </c>
    </row>
    <row r="39" spans="1:37" x14ac:dyDescent="0.3">
      <c r="A39" t="s">
        <v>120</v>
      </c>
      <c r="B39" t="s">
        <v>33</v>
      </c>
      <c r="C39">
        <v>56</v>
      </c>
      <c r="D39" t="s">
        <v>37</v>
      </c>
      <c r="E39" t="s">
        <v>114</v>
      </c>
      <c r="F39">
        <v>2</v>
      </c>
      <c r="G39">
        <v>30</v>
      </c>
      <c r="H39" t="s">
        <v>70</v>
      </c>
      <c r="I39" t="s">
        <v>37</v>
      </c>
      <c r="J39" t="s">
        <v>37</v>
      </c>
      <c r="K39" t="s">
        <v>37</v>
      </c>
      <c r="L39" t="s">
        <v>50</v>
      </c>
      <c r="M39" t="s">
        <v>37</v>
      </c>
      <c r="N39" t="s">
        <v>37</v>
      </c>
      <c r="O39" t="s">
        <v>34</v>
      </c>
      <c r="P39" t="s">
        <v>34</v>
      </c>
      <c r="Q39" t="s">
        <v>37</v>
      </c>
      <c r="R39" t="s">
        <v>34</v>
      </c>
      <c r="S39" t="s">
        <v>34</v>
      </c>
      <c r="T39" t="s">
        <v>37</v>
      </c>
      <c r="U39" t="s">
        <v>46</v>
      </c>
      <c r="V39" t="s">
        <v>37</v>
      </c>
      <c r="W39" t="s">
        <v>51</v>
      </c>
      <c r="X39">
        <v>94.75</v>
      </c>
      <c r="Y39">
        <v>5597.65</v>
      </c>
      <c r="Z39">
        <v>0</v>
      </c>
      <c r="AA39">
        <v>0</v>
      </c>
      <c r="AB39">
        <v>967.01</v>
      </c>
      <c r="AC39">
        <v>6564.66</v>
      </c>
      <c r="AD39" t="s">
        <v>41</v>
      </c>
      <c r="AE39" t="s">
        <v>42</v>
      </c>
      <c r="AF39" t="s">
        <v>42</v>
      </c>
      <c r="AG39">
        <f t="shared" si="0"/>
        <v>0</v>
      </c>
      <c r="AH39" t="str" cm="1">
        <f t="array" ref="AH39">_xlfn.IFS(
X39&lt;=20, "&lt;20",
AND(X39&gt;=20, X39&lt;50), "20-50",
AND(X39&gt;=50, X39&lt;100), "50-100",
X39&gt;=100, "&gt;100"
)</f>
        <v>50-100</v>
      </c>
      <c r="AI39">
        <f t="shared" si="1"/>
        <v>0</v>
      </c>
      <c r="AJ39" t="str" cm="1">
        <f t="array" ref="AJ39">_xlfn.IFS(
C39&lt;=20, "&lt;20",
AND(C39&gt;=20, C39&lt;35), "20-35",
AND(C39&gt;=35, C39&lt;50), "35-50",
C39&gt;=50, "50-100"
)</f>
        <v>50-100</v>
      </c>
      <c r="AK39" t="str" cm="1">
        <f t="array" ref="AK39">_xlfn.IFS(
G39&lt;6, "&lt;6",
AND(G39&gt;=6, G39&lt;12), "6-12",
AND(G39&gt;=12, G39&lt;18), "12-18",  AND(G39&gt;=18, G39&lt;24), "18-24", G39&gt;=24, "24-36")</f>
        <v>24-36</v>
      </c>
    </row>
    <row r="40" spans="1:37" x14ac:dyDescent="0.3">
      <c r="A40" t="s">
        <v>121</v>
      </c>
      <c r="B40" t="s">
        <v>44</v>
      </c>
      <c r="C40">
        <v>52</v>
      </c>
      <c r="D40" t="s">
        <v>34</v>
      </c>
      <c r="E40" t="s">
        <v>35</v>
      </c>
      <c r="F40">
        <v>0</v>
      </c>
      <c r="G40">
        <v>31</v>
      </c>
      <c r="H40" t="s">
        <v>36</v>
      </c>
      <c r="I40" t="s">
        <v>37</v>
      </c>
      <c r="J40" t="s">
        <v>34</v>
      </c>
      <c r="K40" t="s">
        <v>34</v>
      </c>
      <c r="L40" t="s">
        <v>34</v>
      </c>
      <c r="M40" t="s">
        <v>34</v>
      </c>
      <c r="N40" t="s">
        <v>34</v>
      </c>
      <c r="O40" t="s">
        <v>34</v>
      </c>
      <c r="P40" t="s">
        <v>34</v>
      </c>
      <c r="Q40" t="s">
        <v>34</v>
      </c>
      <c r="R40" t="s">
        <v>34</v>
      </c>
      <c r="S40" t="s">
        <v>34</v>
      </c>
      <c r="T40" t="s">
        <v>34</v>
      </c>
      <c r="U40" t="s">
        <v>67</v>
      </c>
      <c r="V40" t="s">
        <v>34</v>
      </c>
      <c r="W40" t="s">
        <v>51</v>
      </c>
      <c r="X40">
        <v>20.3</v>
      </c>
      <c r="Y40">
        <v>224.5</v>
      </c>
      <c r="Z40">
        <v>0</v>
      </c>
      <c r="AA40">
        <v>0</v>
      </c>
      <c r="AB40">
        <v>231.36</v>
      </c>
      <c r="AC40">
        <v>455.86</v>
      </c>
      <c r="AD40" t="s">
        <v>41</v>
      </c>
      <c r="AE40" t="s">
        <v>42</v>
      </c>
      <c r="AF40" t="s">
        <v>42</v>
      </c>
      <c r="AG40">
        <f t="shared" si="0"/>
        <v>0</v>
      </c>
      <c r="AH40" t="str" cm="1">
        <f t="array" ref="AH40">_xlfn.IFS(
X40&lt;=20, "&lt;20",
AND(X40&gt;=20, X40&lt;50), "20-50",
AND(X40&gt;=50, X40&lt;100), "50-100",
X40&gt;=100, "&gt;100"
)</f>
        <v>20-50</v>
      </c>
      <c r="AI40">
        <f t="shared" si="1"/>
        <v>0</v>
      </c>
      <c r="AJ40" t="str" cm="1">
        <f t="array" ref="AJ40">_xlfn.IFS(
C40&lt;=20, "&lt;20",
AND(C40&gt;=20, C40&lt;35), "20-35",
AND(C40&gt;=35, C40&lt;50), "35-50",
C40&gt;=50, "50-100"
)</f>
        <v>50-100</v>
      </c>
      <c r="AK40" t="str" cm="1">
        <f t="array" ref="AK40">_xlfn.IFS(
G40&lt;6, "&lt;6",
AND(G40&gt;=6, G40&lt;12), "6-12",
AND(G40&gt;=12, G40&lt;18), "12-18",  AND(G40&gt;=18, G40&lt;24), "18-24", G40&gt;=24, "24-36")</f>
        <v>24-36</v>
      </c>
    </row>
    <row r="41" spans="1:37" x14ac:dyDescent="0.3">
      <c r="A41" t="s">
        <v>122</v>
      </c>
      <c r="B41" t="s">
        <v>33</v>
      </c>
      <c r="C41">
        <v>61</v>
      </c>
      <c r="D41" t="s">
        <v>34</v>
      </c>
      <c r="E41" t="s">
        <v>74</v>
      </c>
      <c r="F41">
        <v>1</v>
      </c>
      <c r="G41">
        <v>20</v>
      </c>
      <c r="H41" t="s">
        <v>110</v>
      </c>
      <c r="I41" t="s">
        <v>37</v>
      </c>
      <c r="J41" t="s">
        <v>37</v>
      </c>
      <c r="K41" t="s">
        <v>37</v>
      </c>
      <c r="L41" t="s">
        <v>50</v>
      </c>
      <c r="M41" t="s">
        <v>34</v>
      </c>
      <c r="N41" t="s">
        <v>34</v>
      </c>
      <c r="O41" t="s">
        <v>34</v>
      </c>
      <c r="P41" t="s">
        <v>34</v>
      </c>
      <c r="Q41" t="s">
        <v>34</v>
      </c>
      <c r="R41" t="s">
        <v>34</v>
      </c>
      <c r="S41" t="s">
        <v>34</v>
      </c>
      <c r="T41" t="s">
        <v>37</v>
      </c>
      <c r="U41" t="s">
        <v>46</v>
      </c>
      <c r="V41" t="s">
        <v>37</v>
      </c>
      <c r="W41" t="s">
        <v>51</v>
      </c>
      <c r="X41">
        <v>75.75</v>
      </c>
      <c r="Y41">
        <v>1929</v>
      </c>
      <c r="Z41">
        <v>0</v>
      </c>
      <c r="AA41">
        <v>0</v>
      </c>
      <c r="AB41">
        <v>682.02</v>
      </c>
      <c r="AC41">
        <v>2611.02</v>
      </c>
      <c r="AD41" t="s">
        <v>41</v>
      </c>
      <c r="AE41" t="s">
        <v>42</v>
      </c>
      <c r="AF41" t="s">
        <v>42</v>
      </c>
      <c r="AG41">
        <f t="shared" si="0"/>
        <v>0</v>
      </c>
      <c r="AH41" t="str" cm="1">
        <f t="array" ref="AH41">_xlfn.IFS(
X41&lt;=20, "&lt;20",
AND(X41&gt;=20, X41&lt;50), "20-50",
AND(X41&gt;=50, X41&lt;100), "50-100",
X41&gt;=100, "&gt;100"
)</f>
        <v>50-100</v>
      </c>
      <c r="AI41">
        <f t="shared" si="1"/>
        <v>0</v>
      </c>
      <c r="AJ41" t="str" cm="1">
        <f t="array" ref="AJ41">_xlfn.IFS(
C41&lt;=20, "&lt;20",
AND(C41&gt;=20, C41&lt;35), "20-35",
AND(C41&gt;=35, C41&lt;50), "35-50",
C41&gt;=50, "50-100"
)</f>
        <v>50-100</v>
      </c>
      <c r="AK41" t="str" cm="1">
        <f t="array" ref="AK41">_xlfn.IFS(
G41&lt;6, "&lt;6",
AND(G41&gt;=6, G41&lt;12), "6-12",
AND(G41&gt;=12, G41&lt;18), "12-18",  AND(G41&gt;=18, G41&lt;24), "18-24", G41&gt;=24, "24-36")</f>
        <v>18-24</v>
      </c>
    </row>
    <row r="42" spans="1:37" x14ac:dyDescent="0.3">
      <c r="A42" t="s">
        <v>123</v>
      </c>
      <c r="B42" t="s">
        <v>44</v>
      </c>
      <c r="C42">
        <v>66</v>
      </c>
      <c r="D42" t="s">
        <v>37</v>
      </c>
      <c r="E42" t="s">
        <v>124</v>
      </c>
      <c r="F42">
        <v>10</v>
      </c>
      <c r="G42">
        <v>21</v>
      </c>
      <c r="H42" t="s">
        <v>36</v>
      </c>
      <c r="I42" t="s">
        <v>37</v>
      </c>
      <c r="J42" t="s">
        <v>34</v>
      </c>
      <c r="K42" t="s">
        <v>37</v>
      </c>
      <c r="L42" t="s">
        <v>72</v>
      </c>
      <c r="M42" t="s">
        <v>37</v>
      </c>
      <c r="N42" t="s">
        <v>34</v>
      </c>
      <c r="O42" t="s">
        <v>34</v>
      </c>
      <c r="P42" t="s">
        <v>34</v>
      </c>
      <c r="Q42" t="s">
        <v>34</v>
      </c>
      <c r="R42" t="s">
        <v>34</v>
      </c>
      <c r="S42" t="s">
        <v>34</v>
      </c>
      <c r="T42" t="s">
        <v>37</v>
      </c>
      <c r="U42" t="s">
        <v>46</v>
      </c>
      <c r="V42" t="s">
        <v>37</v>
      </c>
      <c r="W42" t="s">
        <v>51</v>
      </c>
      <c r="X42">
        <v>49.25</v>
      </c>
      <c r="Y42">
        <v>91.1</v>
      </c>
      <c r="Z42">
        <v>0</v>
      </c>
      <c r="AA42">
        <v>0</v>
      </c>
      <c r="AB42">
        <v>87.98</v>
      </c>
      <c r="AC42">
        <v>179.08</v>
      </c>
      <c r="AD42" t="s">
        <v>52</v>
      </c>
      <c r="AE42" t="s">
        <v>53</v>
      </c>
      <c r="AF42" t="s">
        <v>91</v>
      </c>
      <c r="AG42">
        <f t="shared" si="0"/>
        <v>1</v>
      </c>
      <c r="AH42" t="str" cm="1">
        <f t="array" ref="AH42">_xlfn.IFS(
X42&lt;=20, "&lt;20",
AND(X42&gt;=20, X42&lt;50), "20-50",
AND(X42&gt;=50, X42&lt;100), "50-100",
X42&gt;=100, "&gt;100"
)</f>
        <v>20-50</v>
      </c>
      <c r="AI42">
        <f t="shared" si="1"/>
        <v>0</v>
      </c>
      <c r="AJ42" t="str" cm="1">
        <f t="array" ref="AJ42">_xlfn.IFS(
C42&lt;=20, "&lt;20",
AND(C42&gt;=20, C42&lt;35), "20-35",
AND(C42&gt;=35, C42&lt;50), "35-50",
C42&gt;=50, "50-100"
)</f>
        <v>50-100</v>
      </c>
      <c r="AK42" t="str" cm="1">
        <f t="array" ref="AK42">_xlfn.IFS(
G42&lt;6, "&lt;6",
AND(G42&gt;=6, G42&lt;12), "6-12",
AND(G42&gt;=12, G42&lt;18), "12-18",  AND(G42&gt;=18, G42&lt;24), "18-24", G42&gt;=24, "24-36")</f>
        <v>18-24</v>
      </c>
    </row>
    <row r="43" spans="1:37" x14ac:dyDescent="0.3">
      <c r="A43" t="s">
        <v>125</v>
      </c>
      <c r="B43" t="s">
        <v>44</v>
      </c>
      <c r="C43">
        <v>25</v>
      </c>
      <c r="D43" t="s">
        <v>37</v>
      </c>
      <c r="E43" t="s">
        <v>45</v>
      </c>
      <c r="F43">
        <v>3</v>
      </c>
      <c r="G43">
        <v>25</v>
      </c>
      <c r="H43" t="s">
        <v>110</v>
      </c>
      <c r="I43" t="s">
        <v>37</v>
      </c>
      <c r="J43" t="s">
        <v>34</v>
      </c>
      <c r="K43" t="s">
        <v>37</v>
      </c>
      <c r="L43" t="s">
        <v>72</v>
      </c>
      <c r="M43" t="s">
        <v>34</v>
      </c>
      <c r="N43" t="s">
        <v>37</v>
      </c>
      <c r="O43" t="s">
        <v>37</v>
      </c>
      <c r="P43" t="s">
        <v>37</v>
      </c>
      <c r="Q43" t="s">
        <v>37</v>
      </c>
      <c r="R43" t="s">
        <v>37</v>
      </c>
      <c r="S43" t="s">
        <v>37</v>
      </c>
      <c r="T43" t="s">
        <v>37</v>
      </c>
      <c r="U43" t="s">
        <v>39</v>
      </c>
      <c r="V43" t="s">
        <v>34</v>
      </c>
      <c r="W43" t="s">
        <v>40</v>
      </c>
      <c r="X43">
        <v>78.2</v>
      </c>
      <c r="Y43">
        <v>2078.9499999999998</v>
      </c>
      <c r="Z43">
        <v>0</v>
      </c>
      <c r="AA43">
        <v>0</v>
      </c>
      <c r="AB43">
        <v>1320.57</v>
      </c>
      <c r="AC43">
        <v>3399.52</v>
      </c>
      <c r="AD43" t="s">
        <v>41</v>
      </c>
      <c r="AE43" t="s">
        <v>42</v>
      </c>
      <c r="AF43" t="s">
        <v>42</v>
      </c>
      <c r="AG43">
        <f t="shared" si="0"/>
        <v>0</v>
      </c>
      <c r="AH43" t="str" cm="1">
        <f t="array" ref="AH43">_xlfn.IFS(
X43&lt;=20, "&lt;20",
AND(X43&gt;=20, X43&lt;50), "20-50",
AND(X43&gt;=50, X43&lt;100), "50-100",
X43&gt;=100, "&gt;100"
)</f>
        <v>50-100</v>
      </c>
      <c r="AI43">
        <f t="shared" si="1"/>
        <v>0</v>
      </c>
      <c r="AJ43" t="str" cm="1">
        <f t="array" ref="AJ43">_xlfn.IFS(
C43&lt;=20, "&lt;20",
AND(C43&gt;=20, C43&lt;35), "20-35",
AND(C43&gt;=35, C43&lt;50), "35-50",
C43&gt;=50, "50-100"
)</f>
        <v>20-35</v>
      </c>
      <c r="AK43" t="str" cm="1">
        <f t="array" ref="AK43">_xlfn.IFS(
G43&lt;6, "&lt;6",
AND(G43&gt;=6, G43&lt;12), "6-12",
AND(G43&gt;=12, G43&lt;18), "12-18",  AND(G43&gt;=18, G43&lt;24), "18-24", G43&gt;=24, "24-36")</f>
        <v>24-36</v>
      </c>
    </row>
    <row r="44" spans="1:37" x14ac:dyDescent="0.3">
      <c r="A44" t="s">
        <v>126</v>
      </c>
      <c r="B44" t="s">
        <v>33</v>
      </c>
      <c r="C44">
        <v>35</v>
      </c>
      <c r="D44" t="s">
        <v>34</v>
      </c>
      <c r="E44" t="s">
        <v>109</v>
      </c>
      <c r="F44">
        <v>12</v>
      </c>
      <c r="G44">
        <v>19</v>
      </c>
      <c r="H44" t="s">
        <v>36</v>
      </c>
      <c r="I44" t="s">
        <v>37</v>
      </c>
      <c r="J44" t="s">
        <v>37</v>
      </c>
      <c r="K44" t="s">
        <v>34</v>
      </c>
      <c r="L44" t="s">
        <v>34</v>
      </c>
      <c r="M44" t="s">
        <v>34</v>
      </c>
      <c r="N44" t="s">
        <v>34</v>
      </c>
      <c r="O44" t="s">
        <v>34</v>
      </c>
      <c r="P44" t="s">
        <v>34</v>
      </c>
      <c r="Q44" t="s">
        <v>34</v>
      </c>
      <c r="R44" t="s">
        <v>34</v>
      </c>
      <c r="S44" t="s">
        <v>34</v>
      </c>
      <c r="T44" t="s">
        <v>34</v>
      </c>
      <c r="U44" t="s">
        <v>67</v>
      </c>
      <c r="V44" t="s">
        <v>34</v>
      </c>
      <c r="W44" t="s">
        <v>40</v>
      </c>
      <c r="X44">
        <v>25.5</v>
      </c>
      <c r="Y44">
        <v>630.6</v>
      </c>
      <c r="Z44">
        <v>44.42</v>
      </c>
      <c r="AA44">
        <v>0</v>
      </c>
      <c r="AB44">
        <v>592.25</v>
      </c>
      <c r="AC44">
        <v>1178.43</v>
      </c>
      <c r="AD44" t="s">
        <v>41</v>
      </c>
      <c r="AE44" t="s">
        <v>42</v>
      </c>
      <c r="AF44" t="s">
        <v>42</v>
      </c>
      <c r="AG44">
        <f t="shared" si="0"/>
        <v>0</v>
      </c>
      <c r="AH44" t="str" cm="1">
        <f t="array" ref="AH44">_xlfn.IFS(
X44&lt;=20, "&lt;20",
AND(X44&gt;=20, X44&lt;50), "20-50",
AND(X44&gt;=50, X44&lt;100), "50-100",
X44&gt;=100, "&gt;100"
)</f>
        <v>20-50</v>
      </c>
      <c r="AI44">
        <f t="shared" si="1"/>
        <v>0</v>
      </c>
      <c r="AJ44" t="str" cm="1">
        <f t="array" ref="AJ44">_xlfn.IFS(
C44&lt;=20, "&lt;20",
AND(C44&gt;=20, C44&lt;35), "20-35",
AND(C44&gt;=35, C44&lt;50), "35-50",
C44&gt;=50, "50-100"
)</f>
        <v>35-50</v>
      </c>
      <c r="AK44" t="str" cm="1">
        <f t="array" ref="AK44">_xlfn.IFS(
G44&lt;6, "&lt;6",
AND(G44&gt;=6, G44&lt;12), "6-12",
AND(G44&gt;=12, G44&lt;18), "12-18",  AND(G44&gt;=18, G44&lt;24), "18-24", G44&gt;=24, "24-36")</f>
        <v>18-24</v>
      </c>
    </row>
    <row r="45" spans="1:37" x14ac:dyDescent="0.3">
      <c r="A45" t="s">
        <v>127</v>
      </c>
      <c r="B45" t="s">
        <v>33</v>
      </c>
      <c r="C45">
        <v>51</v>
      </c>
      <c r="D45" t="s">
        <v>37</v>
      </c>
      <c r="E45" t="s">
        <v>103</v>
      </c>
      <c r="F45">
        <v>15</v>
      </c>
      <c r="G45">
        <v>14</v>
      </c>
      <c r="H45" t="s">
        <v>36</v>
      </c>
      <c r="I45" t="s">
        <v>37</v>
      </c>
      <c r="J45" t="s">
        <v>34</v>
      </c>
      <c r="K45" t="s">
        <v>37</v>
      </c>
      <c r="L45" t="s">
        <v>38</v>
      </c>
      <c r="M45" t="s">
        <v>37</v>
      </c>
      <c r="N45" t="s">
        <v>37</v>
      </c>
      <c r="O45" t="s">
        <v>37</v>
      </c>
      <c r="P45" t="s">
        <v>34</v>
      </c>
      <c r="Q45" t="s">
        <v>34</v>
      </c>
      <c r="R45" t="s">
        <v>34</v>
      </c>
      <c r="S45" t="s">
        <v>34</v>
      </c>
      <c r="T45" t="s">
        <v>37</v>
      </c>
      <c r="U45" t="s">
        <v>39</v>
      </c>
      <c r="V45" t="s">
        <v>37</v>
      </c>
      <c r="W45" t="s">
        <v>51</v>
      </c>
      <c r="X45">
        <v>61.6</v>
      </c>
      <c r="Y45">
        <v>1611</v>
      </c>
      <c r="Z45">
        <v>44.9</v>
      </c>
      <c r="AA45">
        <v>0</v>
      </c>
      <c r="AB45">
        <v>161.25</v>
      </c>
      <c r="AC45">
        <v>1727.35</v>
      </c>
      <c r="AD45" t="s">
        <v>41</v>
      </c>
      <c r="AE45" t="s">
        <v>42</v>
      </c>
      <c r="AF45" t="s">
        <v>42</v>
      </c>
      <c r="AG45">
        <f t="shared" si="0"/>
        <v>0</v>
      </c>
      <c r="AH45" t="str" cm="1">
        <f t="array" ref="AH45">_xlfn.IFS(
X45&lt;=20, "&lt;20",
AND(X45&gt;=20, X45&lt;50), "20-50",
AND(X45&gt;=50, X45&lt;100), "50-100",
X45&gt;=100, "&gt;100"
)</f>
        <v>50-100</v>
      </c>
      <c r="AI45">
        <f t="shared" si="1"/>
        <v>0</v>
      </c>
      <c r="AJ45" t="str" cm="1">
        <f t="array" ref="AJ45">_xlfn.IFS(
C45&lt;=20, "&lt;20",
AND(C45&gt;=20, C45&lt;35), "20-35",
AND(C45&gt;=35, C45&lt;50), "35-50",
C45&gt;=50, "50-100"
)</f>
        <v>50-100</v>
      </c>
      <c r="AK45" t="str" cm="1">
        <f t="array" ref="AK45">_xlfn.IFS(
G45&lt;6, "&lt;6",
AND(G45&gt;=6, G45&lt;12), "6-12",
AND(G45&gt;=12, G45&lt;18), "12-18",  AND(G45&gt;=18, G45&lt;24), "18-24", G45&gt;=24, "24-36")</f>
        <v>12-18</v>
      </c>
    </row>
    <row r="46" spans="1:37" x14ac:dyDescent="0.3">
      <c r="A46" t="s">
        <v>128</v>
      </c>
      <c r="B46" t="s">
        <v>44</v>
      </c>
      <c r="C46">
        <v>52</v>
      </c>
      <c r="D46" t="s">
        <v>34</v>
      </c>
      <c r="E46" t="s">
        <v>74</v>
      </c>
      <c r="F46">
        <v>7</v>
      </c>
      <c r="G46">
        <v>23</v>
      </c>
      <c r="H46" t="s">
        <v>36</v>
      </c>
      <c r="I46" t="s">
        <v>34</v>
      </c>
      <c r="J46" t="s">
        <v>34</v>
      </c>
      <c r="K46" t="s">
        <v>37</v>
      </c>
      <c r="L46" t="s">
        <v>72</v>
      </c>
      <c r="M46" t="s">
        <v>37</v>
      </c>
      <c r="N46" t="s">
        <v>37</v>
      </c>
      <c r="O46" t="s">
        <v>37</v>
      </c>
      <c r="P46" t="s">
        <v>37</v>
      </c>
      <c r="Q46" t="s">
        <v>34</v>
      </c>
      <c r="R46" t="s">
        <v>34</v>
      </c>
      <c r="S46" t="s">
        <v>34</v>
      </c>
      <c r="T46" t="s">
        <v>37</v>
      </c>
      <c r="U46" t="s">
        <v>46</v>
      </c>
      <c r="V46" t="s">
        <v>37</v>
      </c>
      <c r="W46" t="s">
        <v>40</v>
      </c>
      <c r="X46">
        <v>45</v>
      </c>
      <c r="Y46">
        <v>1242.45</v>
      </c>
      <c r="Z46">
        <v>12.26</v>
      </c>
      <c r="AA46">
        <v>0</v>
      </c>
      <c r="AB46">
        <v>0</v>
      </c>
      <c r="AC46">
        <v>1230.19</v>
      </c>
      <c r="AD46" t="s">
        <v>41</v>
      </c>
      <c r="AE46" t="s">
        <v>42</v>
      </c>
      <c r="AF46" t="s">
        <v>42</v>
      </c>
      <c r="AG46">
        <f t="shared" si="0"/>
        <v>0</v>
      </c>
      <c r="AH46" t="str" cm="1">
        <f t="array" ref="AH46">_xlfn.IFS(
X46&lt;=20, "&lt;20",
AND(X46&gt;=20, X46&lt;50), "20-50",
AND(X46&gt;=50, X46&lt;100), "50-100",
X46&gt;=100, "&gt;100"
)</f>
        <v>20-50</v>
      </c>
      <c r="AI46">
        <f t="shared" si="1"/>
        <v>0</v>
      </c>
      <c r="AJ46" t="str" cm="1">
        <f t="array" ref="AJ46">_xlfn.IFS(
C46&lt;=20, "&lt;20",
AND(C46&gt;=20, C46&lt;35), "20-35",
AND(C46&gt;=35, C46&lt;50), "35-50",
C46&gt;=50, "50-100"
)</f>
        <v>50-100</v>
      </c>
      <c r="AK46" t="str" cm="1">
        <f t="array" ref="AK46">_xlfn.IFS(
G46&lt;6, "&lt;6",
AND(G46&gt;=6, G46&lt;12), "6-12",
AND(G46&gt;=12, G46&lt;18), "12-18",  AND(G46&gt;=18, G46&lt;24), "18-24", G46&gt;=24, "24-36")</f>
        <v>18-24</v>
      </c>
    </row>
    <row r="47" spans="1:37" x14ac:dyDescent="0.3">
      <c r="A47" t="s">
        <v>129</v>
      </c>
      <c r="B47" t="s">
        <v>44</v>
      </c>
      <c r="C47">
        <v>22</v>
      </c>
      <c r="D47" t="s">
        <v>34</v>
      </c>
      <c r="E47" t="s">
        <v>130</v>
      </c>
      <c r="F47">
        <v>6</v>
      </c>
      <c r="G47">
        <v>3</v>
      </c>
      <c r="H47" t="s">
        <v>36</v>
      </c>
      <c r="I47" t="s">
        <v>37</v>
      </c>
      <c r="J47" t="s">
        <v>37</v>
      </c>
      <c r="K47" t="s">
        <v>37</v>
      </c>
      <c r="L47" t="s">
        <v>72</v>
      </c>
      <c r="M47" t="s">
        <v>34</v>
      </c>
      <c r="N47" t="s">
        <v>37</v>
      </c>
      <c r="O47" t="s">
        <v>37</v>
      </c>
      <c r="P47" t="s">
        <v>37</v>
      </c>
      <c r="Q47" t="s">
        <v>37</v>
      </c>
      <c r="R47" t="s">
        <v>37</v>
      </c>
      <c r="S47" t="s">
        <v>37</v>
      </c>
      <c r="T47" t="s">
        <v>37</v>
      </c>
      <c r="U47" t="s">
        <v>67</v>
      </c>
      <c r="V47" t="s">
        <v>37</v>
      </c>
      <c r="W47" t="s">
        <v>51</v>
      </c>
      <c r="X47">
        <v>85.15</v>
      </c>
      <c r="Y47">
        <v>6316.2</v>
      </c>
      <c r="Z47">
        <v>0</v>
      </c>
      <c r="AA47">
        <v>0</v>
      </c>
      <c r="AB47">
        <v>2329.92</v>
      </c>
      <c r="AC47">
        <v>8646.1200000000008</v>
      </c>
      <c r="AD47" t="s">
        <v>41</v>
      </c>
      <c r="AE47" t="s">
        <v>42</v>
      </c>
      <c r="AF47" t="s">
        <v>42</v>
      </c>
      <c r="AG47">
        <f t="shared" si="0"/>
        <v>0</v>
      </c>
      <c r="AH47" t="str" cm="1">
        <f t="array" ref="AH47">_xlfn.IFS(
X47&lt;=20, "&lt;20",
AND(X47&gt;=20, X47&lt;50), "20-50",
AND(X47&gt;=50, X47&lt;100), "50-100",
X47&gt;=100, "&gt;100"
)</f>
        <v>50-100</v>
      </c>
      <c r="AI47">
        <f t="shared" si="1"/>
        <v>0</v>
      </c>
      <c r="AJ47" t="str" cm="1">
        <f t="array" ref="AJ47">_xlfn.IFS(
C47&lt;=20, "&lt;20",
AND(C47&gt;=20, C47&lt;35), "20-35",
AND(C47&gt;=35, C47&lt;50), "35-50",
C47&gt;=50, "50-100"
)</f>
        <v>20-35</v>
      </c>
      <c r="AK47" t="str" cm="1">
        <f t="array" ref="AK47">_xlfn.IFS(
G47&lt;6, "&lt;6",
AND(G47&gt;=6, G47&lt;12), "6-12",
AND(G47&gt;=12, G47&lt;18), "12-18",  AND(G47&gt;=18, G47&lt;24), "18-24", G47&gt;=24, "24-36")</f>
        <v>&lt;6</v>
      </c>
    </row>
    <row r="48" spans="1:37" x14ac:dyDescent="0.3">
      <c r="A48" t="s">
        <v>131</v>
      </c>
      <c r="B48" t="s">
        <v>44</v>
      </c>
      <c r="C48">
        <v>61</v>
      </c>
      <c r="D48" t="s">
        <v>37</v>
      </c>
      <c r="E48" t="s">
        <v>48</v>
      </c>
      <c r="F48">
        <v>12</v>
      </c>
      <c r="G48">
        <v>28</v>
      </c>
      <c r="H48" t="s">
        <v>36</v>
      </c>
      <c r="I48" t="s">
        <v>37</v>
      </c>
      <c r="J48" t="s">
        <v>34</v>
      </c>
      <c r="K48" t="s">
        <v>37</v>
      </c>
      <c r="L48" t="s">
        <v>38</v>
      </c>
      <c r="M48" t="s">
        <v>34</v>
      </c>
      <c r="N48" t="s">
        <v>37</v>
      </c>
      <c r="O48" t="s">
        <v>34</v>
      </c>
      <c r="P48" t="s">
        <v>34</v>
      </c>
      <c r="Q48" t="s">
        <v>34</v>
      </c>
      <c r="R48" t="s">
        <v>34</v>
      </c>
      <c r="S48" t="s">
        <v>34</v>
      </c>
      <c r="T48" t="s">
        <v>37</v>
      </c>
      <c r="U48" t="s">
        <v>39</v>
      </c>
      <c r="V48" t="s">
        <v>34</v>
      </c>
      <c r="W48" t="s">
        <v>40</v>
      </c>
      <c r="X48">
        <v>51.45</v>
      </c>
      <c r="Y48">
        <v>727.85</v>
      </c>
      <c r="Z48">
        <v>0</v>
      </c>
      <c r="AA48">
        <v>0</v>
      </c>
      <c r="AB48">
        <v>336.56</v>
      </c>
      <c r="AC48">
        <v>1064.4100000000001</v>
      </c>
      <c r="AD48" t="s">
        <v>41</v>
      </c>
      <c r="AE48" t="s">
        <v>42</v>
      </c>
      <c r="AF48" t="s">
        <v>42</v>
      </c>
      <c r="AG48">
        <f t="shared" si="0"/>
        <v>0</v>
      </c>
      <c r="AH48" t="str" cm="1">
        <f t="array" ref="AH48">_xlfn.IFS(
X48&lt;=20, "&lt;20",
AND(X48&gt;=20, X48&lt;50), "20-50",
AND(X48&gt;=50, X48&lt;100), "50-100",
X48&gt;=100, "&gt;100"
)</f>
        <v>50-100</v>
      </c>
      <c r="AI48">
        <f t="shared" si="1"/>
        <v>0</v>
      </c>
      <c r="AJ48" t="str" cm="1">
        <f t="array" ref="AJ48">_xlfn.IFS(
C48&lt;=20, "&lt;20",
AND(C48&gt;=20, C48&lt;35), "20-35",
AND(C48&gt;=35, C48&lt;50), "35-50",
C48&gt;=50, "50-100"
)</f>
        <v>50-100</v>
      </c>
      <c r="AK48" t="str" cm="1">
        <f t="array" ref="AK48">_xlfn.IFS(
G48&lt;6, "&lt;6",
AND(G48&gt;=6, G48&lt;12), "6-12",
AND(G48&gt;=12, G48&lt;18), "12-18",  AND(G48&gt;=18, G48&lt;24), "18-24", G48&gt;=24, "24-36")</f>
        <v>24-36</v>
      </c>
    </row>
    <row r="49" spans="1:37" x14ac:dyDescent="0.3">
      <c r="A49" t="s">
        <v>132</v>
      </c>
      <c r="B49" t="s">
        <v>44</v>
      </c>
      <c r="C49">
        <v>36</v>
      </c>
      <c r="D49" t="s">
        <v>34</v>
      </c>
      <c r="E49" t="s">
        <v>109</v>
      </c>
      <c r="F49">
        <v>5</v>
      </c>
      <c r="G49">
        <v>4</v>
      </c>
      <c r="H49" t="s">
        <v>110</v>
      </c>
      <c r="I49" t="s">
        <v>37</v>
      </c>
      <c r="J49" t="s">
        <v>34</v>
      </c>
      <c r="K49" t="s">
        <v>37</v>
      </c>
      <c r="L49" t="s">
        <v>50</v>
      </c>
      <c r="M49" t="s">
        <v>34</v>
      </c>
      <c r="N49" t="s">
        <v>34</v>
      </c>
      <c r="O49" t="s">
        <v>37</v>
      </c>
      <c r="P49" t="s">
        <v>37</v>
      </c>
      <c r="Q49" t="s">
        <v>37</v>
      </c>
      <c r="R49" t="s">
        <v>37</v>
      </c>
      <c r="S49" t="s">
        <v>37</v>
      </c>
      <c r="T49" t="s">
        <v>37</v>
      </c>
      <c r="U49" t="s">
        <v>39</v>
      </c>
      <c r="V49" t="s">
        <v>37</v>
      </c>
      <c r="W49" t="s">
        <v>51</v>
      </c>
      <c r="X49">
        <v>99.25</v>
      </c>
      <c r="Y49">
        <v>3532</v>
      </c>
      <c r="Z49">
        <v>0</v>
      </c>
      <c r="AA49">
        <v>0</v>
      </c>
      <c r="AB49">
        <v>1274.7</v>
      </c>
      <c r="AC49">
        <v>4806.7</v>
      </c>
      <c r="AD49" t="s">
        <v>41</v>
      </c>
      <c r="AE49" t="s">
        <v>42</v>
      </c>
      <c r="AF49" t="s">
        <v>42</v>
      </c>
      <c r="AG49">
        <f t="shared" si="0"/>
        <v>0</v>
      </c>
      <c r="AH49" t="str" cm="1">
        <f t="array" ref="AH49">_xlfn.IFS(
X49&lt;=20, "&lt;20",
AND(X49&gt;=20, X49&lt;50), "20-50",
AND(X49&gt;=50, X49&lt;100), "50-100",
X49&gt;=100, "&gt;100"
)</f>
        <v>50-100</v>
      </c>
      <c r="AI49">
        <f t="shared" si="1"/>
        <v>0</v>
      </c>
      <c r="AJ49" t="str" cm="1">
        <f t="array" ref="AJ49">_xlfn.IFS(
C49&lt;=20, "&lt;20",
AND(C49&gt;=20, C49&lt;35), "20-35",
AND(C49&gt;=35, C49&lt;50), "35-50",
C49&gt;=50, "50-100"
)</f>
        <v>35-50</v>
      </c>
      <c r="AK49" t="str" cm="1">
        <f t="array" ref="AK49">_xlfn.IFS(
G49&lt;6, "&lt;6",
AND(G49&gt;=6, G49&lt;12), "6-12",
AND(G49&gt;=12, G49&lt;18), "12-18",  AND(G49&gt;=18, G49&lt;24), "18-24", G49&gt;=24, "24-36")</f>
        <v>&lt;6</v>
      </c>
    </row>
    <row r="50" spans="1:37" x14ac:dyDescent="0.3">
      <c r="A50" t="s">
        <v>133</v>
      </c>
      <c r="B50" t="s">
        <v>44</v>
      </c>
      <c r="C50">
        <v>53</v>
      </c>
      <c r="D50" t="s">
        <v>34</v>
      </c>
      <c r="E50" t="s">
        <v>90</v>
      </c>
      <c r="F50">
        <v>14</v>
      </c>
      <c r="G50">
        <v>12</v>
      </c>
      <c r="H50" t="s">
        <v>49</v>
      </c>
      <c r="I50" t="s">
        <v>37</v>
      </c>
      <c r="J50" t="s">
        <v>34</v>
      </c>
      <c r="K50" t="s">
        <v>37</v>
      </c>
      <c r="L50" t="s">
        <v>72</v>
      </c>
      <c r="M50" t="s">
        <v>34</v>
      </c>
      <c r="N50" t="s">
        <v>34</v>
      </c>
      <c r="O50" t="s">
        <v>34</v>
      </c>
      <c r="P50" t="s">
        <v>34</v>
      </c>
      <c r="Q50" t="s">
        <v>34</v>
      </c>
      <c r="R50" t="s">
        <v>34</v>
      </c>
      <c r="S50" t="s">
        <v>34</v>
      </c>
      <c r="T50" t="s">
        <v>37</v>
      </c>
      <c r="U50" t="s">
        <v>46</v>
      </c>
      <c r="V50" t="s">
        <v>37</v>
      </c>
      <c r="W50" t="s">
        <v>40</v>
      </c>
      <c r="X50">
        <v>44.3</v>
      </c>
      <c r="Y50">
        <v>44.3</v>
      </c>
      <c r="Z50">
        <v>0</v>
      </c>
      <c r="AA50">
        <v>0</v>
      </c>
      <c r="AB50">
        <v>42.95</v>
      </c>
      <c r="AC50">
        <v>87.25</v>
      </c>
      <c r="AD50" t="s">
        <v>85</v>
      </c>
      <c r="AE50" t="s">
        <v>42</v>
      </c>
      <c r="AF50" t="s">
        <v>42</v>
      </c>
      <c r="AG50">
        <f t="shared" si="0"/>
        <v>0</v>
      </c>
      <c r="AH50" t="str" cm="1">
        <f t="array" ref="AH50">_xlfn.IFS(
X50&lt;=20, "&lt;20",
AND(X50&gt;=20, X50&lt;50), "20-50",
AND(X50&gt;=50, X50&lt;100), "50-100",
X50&gt;=100, "&gt;100"
)</f>
        <v>20-50</v>
      </c>
      <c r="AI50">
        <f t="shared" si="1"/>
        <v>1</v>
      </c>
      <c r="AJ50" t="str" cm="1">
        <f t="array" ref="AJ50">_xlfn.IFS(
C50&lt;=20, "&lt;20",
AND(C50&gt;=20, C50&lt;35), "20-35",
AND(C50&gt;=35, C50&lt;50), "35-50",
C50&gt;=50, "50-100"
)</f>
        <v>50-100</v>
      </c>
      <c r="AK50" t="str" cm="1">
        <f t="array" ref="AK50">_xlfn.IFS(
G50&lt;6, "&lt;6",
AND(G50&gt;=6, G50&lt;12), "6-12",
AND(G50&gt;=12, G50&lt;18), "12-18",  AND(G50&gt;=18, G50&lt;24), "18-24", G50&gt;=24, "24-36")</f>
        <v>12-18</v>
      </c>
    </row>
    <row r="51" spans="1:37" x14ac:dyDescent="0.3">
      <c r="A51" t="s">
        <v>134</v>
      </c>
      <c r="B51" t="s">
        <v>33</v>
      </c>
      <c r="C51">
        <v>54</v>
      </c>
      <c r="D51" t="s">
        <v>37</v>
      </c>
      <c r="E51" t="s">
        <v>35</v>
      </c>
      <c r="F51">
        <v>3</v>
      </c>
      <c r="G51">
        <v>14</v>
      </c>
      <c r="H51" t="s">
        <v>36</v>
      </c>
      <c r="I51" t="s">
        <v>37</v>
      </c>
      <c r="J51" t="s">
        <v>34</v>
      </c>
      <c r="K51" t="s">
        <v>37</v>
      </c>
      <c r="L51" t="s">
        <v>50</v>
      </c>
      <c r="M51" t="s">
        <v>34</v>
      </c>
      <c r="N51" t="s">
        <v>34</v>
      </c>
      <c r="O51" t="s">
        <v>34</v>
      </c>
      <c r="P51" t="s">
        <v>37</v>
      </c>
      <c r="Q51" t="s">
        <v>37</v>
      </c>
      <c r="R51" t="s">
        <v>37</v>
      </c>
      <c r="S51" t="s">
        <v>37</v>
      </c>
      <c r="T51" t="s">
        <v>34</v>
      </c>
      <c r="U51" t="s">
        <v>46</v>
      </c>
      <c r="V51" t="s">
        <v>37</v>
      </c>
      <c r="W51" t="s">
        <v>51</v>
      </c>
      <c r="X51">
        <v>94.2</v>
      </c>
      <c r="Y51">
        <v>2607.6</v>
      </c>
      <c r="Z51">
        <v>0</v>
      </c>
      <c r="AA51">
        <v>20</v>
      </c>
      <c r="AB51">
        <v>59.45</v>
      </c>
      <c r="AC51">
        <v>2687.05</v>
      </c>
      <c r="AD51" t="s">
        <v>41</v>
      </c>
      <c r="AE51" t="s">
        <v>42</v>
      </c>
      <c r="AF51" t="s">
        <v>42</v>
      </c>
      <c r="AG51">
        <f t="shared" si="0"/>
        <v>0</v>
      </c>
      <c r="AH51" t="str" cm="1">
        <f t="array" ref="AH51">_xlfn.IFS(
X51&lt;=20, "&lt;20",
AND(X51&gt;=20, X51&lt;50), "20-50",
AND(X51&gt;=50, X51&lt;100), "50-100",
X51&gt;=100, "&gt;100"
)</f>
        <v>50-100</v>
      </c>
      <c r="AI51">
        <f t="shared" si="1"/>
        <v>0</v>
      </c>
      <c r="AJ51" t="str" cm="1">
        <f t="array" ref="AJ51">_xlfn.IFS(
C51&lt;=20, "&lt;20",
AND(C51&gt;=20, C51&lt;35), "20-35",
AND(C51&gt;=35, C51&lt;50), "35-50",
C51&gt;=50, "50-100"
)</f>
        <v>50-100</v>
      </c>
      <c r="AK51" t="str" cm="1">
        <f t="array" ref="AK51">_xlfn.IFS(
G51&lt;6, "&lt;6",
AND(G51&gt;=6, G51&lt;12), "6-12",
AND(G51&gt;=12, G51&lt;18), "12-18",  AND(G51&gt;=18, G51&lt;24), "18-24", G51&gt;=24, "24-36")</f>
        <v>12-18</v>
      </c>
    </row>
    <row r="52" spans="1:37" x14ac:dyDescent="0.3">
      <c r="A52" t="s">
        <v>135</v>
      </c>
      <c r="B52" t="s">
        <v>44</v>
      </c>
      <c r="C52">
        <v>26</v>
      </c>
      <c r="D52" t="s">
        <v>34</v>
      </c>
      <c r="E52" t="s">
        <v>136</v>
      </c>
      <c r="F52">
        <v>3</v>
      </c>
      <c r="G52">
        <v>20</v>
      </c>
      <c r="H52" t="s">
        <v>36</v>
      </c>
      <c r="I52" t="s">
        <v>37</v>
      </c>
      <c r="J52" t="s">
        <v>37</v>
      </c>
      <c r="K52" t="s">
        <v>37</v>
      </c>
      <c r="L52" t="s">
        <v>72</v>
      </c>
      <c r="M52" t="s">
        <v>37</v>
      </c>
      <c r="N52" t="s">
        <v>37</v>
      </c>
      <c r="O52" t="s">
        <v>37</v>
      </c>
      <c r="P52" t="s">
        <v>37</v>
      </c>
      <c r="Q52" t="s">
        <v>37</v>
      </c>
      <c r="R52" t="s">
        <v>34</v>
      </c>
      <c r="S52" t="s">
        <v>34</v>
      </c>
      <c r="T52" t="s">
        <v>34</v>
      </c>
      <c r="U52" t="s">
        <v>39</v>
      </c>
      <c r="V52" t="s">
        <v>34</v>
      </c>
      <c r="W52" t="s">
        <v>51</v>
      </c>
      <c r="X52">
        <v>81.25</v>
      </c>
      <c r="Y52">
        <v>5567.55</v>
      </c>
      <c r="Z52">
        <v>0</v>
      </c>
      <c r="AA52">
        <v>40</v>
      </c>
      <c r="AB52">
        <v>351.36</v>
      </c>
      <c r="AC52">
        <v>5958.91</v>
      </c>
      <c r="AD52" t="s">
        <v>41</v>
      </c>
      <c r="AE52" t="s">
        <v>42</v>
      </c>
      <c r="AF52" t="s">
        <v>42</v>
      </c>
      <c r="AG52">
        <f t="shared" si="0"/>
        <v>0</v>
      </c>
      <c r="AH52" t="str" cm="1">
        <f t="array" ref="AH52">_xlfn.IFS(
X52&lt;=20, "&lt;20",
AND(X52&gt;=20, X52&lt;50), "20-50",
AND(X52&gt;=50, X52&lt;100), "50-100",
X52&gt;=100, "&gt;100"
)</f>
        <v>50-100</v>
      </c>
      <c r="AI52">
        <f t="shared" si="1"/>
        <v>0</v>
      </c>
      <c r="AJ52" t="str" cm="1">
        <f t="array" ref="AJ52">_xlfn.IFS(
C52&lt;=20, "&lt;20",
AND(C52&gt;=20, C52&lt;35), "20-35",
AND(C52&gt;=35, C52&lt;50), "35-50",
C52&gt;=50, "50-100"
)</f>
        <v>20-35</v>
      </c>
      <c r="AK52" t="str" cm="1">
        <f t="array" ref="AK52">_xlfn.IFS(
G52&lt;6, "&lt;6",
AND(G52&gt;=6, G52&lt;12), "6-12",
AND(G52&gt;=12, G52&lt;18), "12-18",  AND(G52&gt;=18, G52&lt;24), "18-24", G52&gt;=24, "24-36")</f>
        <v>18-24</v>
      </c>
    </row>
    <row r="53" spans="1:37" x14ac:dyDescent="0.3">
      <c r="A53" t="s">
        <v>137</v>
      </c>
      <c r="B53" t="s">
        <v>33</v>
      </c>
      <c r="C53">
        <v>31</v>
      </c>
      <c r="D53" t="s">
        <v>37</v>
      </c>
      <c r="E53" t="s">
        <v>87</v>
      </c>
      <c r="F53">
        <v>9</v>
      </c>
      <c r="G53">
        <v>14</v>
      </c>
      <c r="H53" t="s">
        <v>36</v>
      </c>
      <c r="I53" t="s">
        <v>37</v>
      </c>
      <c r="J53" t="s">
        <v>37</v>
      </c>
      <c r="K53" t="s">
        <v>37</v>
      </c>
      <c r="L53" t="s">
        <v>50</v>
      </c>
      <c r="M53" t="s">
        <v>34</v>
      </c>
      <c r="N53" t="s">
        <v>34</v>
      </c>
      <c r="O53" t="s">
        <v>34</v>
      </c>
      <c r="P53" t="s">
        <v>37</v>
      </c>
      <c r="Q53" t="s">
        <v>37</v>
      </c>
      <c r="R53" t="s">
        <v>37</v>
      </c>
      <c r="S53" t="s">
        <v>37</v>
      </c>
      <c r="T53" t="s">
        <v>37</v>
      </c>
      <c r="U53" t="s">
        <v>46</v>
      </c>
      <c r="V53" t="s">
        <v>37</v>
      </c>
      <c r="W53" t="s">
        <v>40</v>
      </c>
      <c r="X53">
        <v>99.95</v>
      </c>
      <c r="Y53">
        <v>3767.4</v>
      </c>
      <c r="Z53">
        <v>0</v>
      </c>
      <c r="AA53">
        <v>0</v>
      </c>
      <c r="AB53">
        <v>950.82</v>
      </c>
      <c r="AC53">
        <v>4718.22</v>
      </c>
      <c r="AD53" t="s">
        <v>41</v>
      </c>
      <c r="AE53" t="s">
        <v>42</v>
      </c>
      <c r="AF53" t="s">
        <v>42</v>
      </c>
      <c r="AG53">
        <f t="shared" si="0"/>
        <v>0</v>
      </c>
      <c r="AH53" t="str" cm="1">
        <f t="array" ref="AH53">_xlfn.IFS(
X53&lt;=20, "&lt;20",
AND(X53&gt;=20, X53&lt;50), "20-50",
AND(X53&gt;=50, X53&lt;100), "50-100",
X53&gt;=100, "&gt;100"
)</f>
        <v>50-100</v>
      </c>
      <c r="AI53">
        <f t="shared" si="1"/>
        <v>0</v>
      </c>
      <c r="AJ53" t="str" cm="1">
        <f t="array" ref="AJ53">_xlfn.IFS(
C53&lt;=20, "&lt;20",
AND(C53&gt;=20, C53&lt;35), "20-35",
AND(C53&gt;=35, C53&lt;50), "35-50",
C53&gt;=50, "50-100"
)</f>
        <v>20-35</v>
      </c>
      <c r="AK53" t="str" cm="1">
        <f t="array" ref="AK53">_xlfn.IFS(
G53&lt;6, "&lt;6",
AND(G53&gt;=6, G53&lt;12), "6-12",
AND(G53&gt;=12, G53&lt;18), "12-18",  AND(G53&gt;=18, G53&lt;24), "18-24", G53&gt;=24, "24-36")</f>
        <v>12-18</v>
      </c>
    </row>
    <row r="54" spans="1:37" x14ac:dyDescent="0.3">
      <c r="A54" t="s">
        <v>138</v>
      </c>
      <c r="B54" t="s">
        <v>44</v>
      </c>
      <c r="C54">
        <v>73</v>
      </c>
      <c r="D54" t="s">
        <v>34</v>
      </c>
      <c r="E54" t="s">
        <v>76</v>
      </c>
      <c r="F54">
        <v>4</v>
      </c>
      <c r="G54">
        <v>29</v>
      </c>
      <c r="H54" t="s">
        <v>36</v>
      </c>
      <c r="I54" t="s">
        <v>37</v>
      </c>
      <c r="J54" t="s">
        <v>34</v>
      </c>
      <c r="K54" t="s">
        <v>37</v>
      </c>
      <c r="L54" t="s">
        <v>50</v>
      </c>
      <c r="M54" t="s">
        <v>34</v>
      </c>
      <c r="N54" t="s">
        <v>34</v>
      </c>
      <c r="O54" t="s">
        <v>34</v>
      </c>
      <c r="P54" t="s">
        <v>34</v>
      </c>
      <c r="Q54" t="s">
        <v>37</v>
      </c>
      <c r="R54" t="s">
        <v>37</v>
      </c>
      <c r="S54" t="s">
        <v>34</v>
      </c>
      <c r="T54" t="s">
        <v>37</v>
      </c>
      <c r="U54" t="s">
        <v>67</v>
      </c>
      <c r="V54" t="s">
        <v>37</v>
      </c>
      <c r="W54" t="s">
        <v>51</v>
      </c>
      <c r="X54">
        <v>91.55</v>
      </c>
      <c r="Y54">
        <v>3673.6</v>
      </c>
      <c r="Z54">
        <v>0</v>
      </c>
      <c r="AA54">
        <v>0</v>
      </c>
      <c r="AB54">
        <v>1765.6</v>
      </c>
      <c r="AC54">
        <v>5439.2</v>
      </c>
      <c r="AD54" t="s">
        <v>41</v>
      </c>
      <c r="AE54" t="s">
        <v>42</v>
      </c>
      <c r="AF54" t="s">
        <v>42</v>
      </c>
      <c r="AG54">
        <f t="shared" si="0"/>
        <v>0</v>
      </c>
      <c r="AH54" t="str" cm="1">
        <f t="array" ref="AH54">_xlfn.IFS(
X54&lt;=20, "&lt;20",
AND(X54&gt;=20, X54&lt;50), "20-50",
AND(X54&gt;=50, X54&lt;100), "50-100",
X54&gt;=100, "&gt;100"
)</f>
        <v>50-100</v>
      </c>
      <c r="AI54">
        <f t="shared" si="1"/>
        <v>0</v>
      </c>
      <c r="AJ54" t="str" cm="1">
        <f t="array" ref="AJ54">_xlfn.IFS(
C54&lt;=20, "&lt;20",
AND(C54&gt;=20, C54&lt;35), "20-35",
AND(C54&gt;=35, C54&lt;50), "35-50",
C54&gt;=50, "50-100"
)</f>
        <v>50-100</v>
      </c>
      <c r="AK54" t="str" cm="1">
        <f t="array" ref="AK54">_xlfn.IFS(
G54&lt;6, "&lt;6",
AND(G54&gt;=6, G54&lt;12), "6-12",
AND(G54&gt;=12, G54&lt;18), "12-18",  AND(G54&gt;=18, G54&lt;24), "18-24", G54&gt;=24, "24-36")</f>
        <v>24-36</v>
      </c>
    </row>
    <row r="55" spans="1:37" x14ac:dyDescent="0.3">
      <c r="A55" t="s">
        <v>139</v>
      </c>
      <c r="B55" t="s">
        <v>33</v>
      </c>
      <c r="C55">
        <v>47</v>
      </c>
      <c r="D55" t="s">
        <v>34</v>
      </c>
      <c r="E55" t="s">
        <v>99</v>
      </c>
      <c r="F55">
        <v>9</v>
      </c>
      <c r="G55">
        <v>26</v>
      </c>
      <c r="H55" t="s">
        <v>36</v>
      </c>
      <c r="I55" t="s">
        <v>37</v>
      </c>
      <c r="J55" t="s">
        <v>37</v>
      </c>
      <c r="K55" t="s">
        <v>37</v>
      </c>
      <c r="L55" t="s">
        <v>50</v>
      </c>
      <c r="M55" t="s">
        <v>34</v>
      </c>
      <c r="N55" t="s">
        <v>37</v>
      </c>
      <c r="O55" t="s">
        <v>37</v>
      </c>
      <c r="P55" t="s">
        <v>34</v>
      </c>
      <c r="Q55" t="s">
        <v>37</v>
      </c>
      <c r="R55" t="s">
        <v>37</v>
      </c>
      <c r="S55" t="s">
        <v>37</v>
      </c>
      <c r="T55" t="s">
        <v>37</v>
      </c>
      <c r="U55" t="s">
        <v>46</v>
      </c>
      <c r="V55" t="s">
        <v>37</v>
      </c>
      <c r="W55" t="s">
        <v>40</v>
      </c>
      <c r="X55">
        <v>104.5</v>
      </c>
      <c r="Y55">
        <v>4036.85</v>
      </c>
      <c r="Z55">
        <v>0</v>
      </c>
      <c r="AA55">
        <v>0</v>
      </c>
      <c r="AB55">
        <v>1507.6</v>
      </c>
      <c r="AC55">
        <v>5544.45</v>
      </c>
      <c r="AD55" t="s">
        <v>52</v>
      </c>
      <c r="AE55" t="s">
        <v>53</v>
      </c>
      <c r="AF55" t="s">
        <v>54</v>
      </c>
      <c r="AG55">
        <f t="shared" si="0"/>
        <v>1</v>
      </c>
      <c r="AH55" t="str" cm="1">
        <f t="array" ref="AH55">_xlfn.IFS(
X55&lt;=20, "&lt;20",
AND(X55&gt;=20, X55&lt;50), "20-50",
AND(X55&gt;=50, X55&lt;100), "50-100",
X55&gt;=100, "&gt;100"
)</f>
        <v>&gt;100</v>
      </c>
      <c r="AI55">
        <f t="shared" si="1"/>
        <v>0</v>
      </c>
      <c r="AJ55" t="str" cm="1">
        <f t="array" ref="AJ55">_xlfn.IFS(
C55&lt;=20, "&lt;20",
AND(C55&gt;=20, C55&lt;35), "20-35",
AND(C55&gt;=35, C55&lt;50), "35-50",
C55&gt;=50, "50-100"
)</f>
        <v>35-50</v>
      </c>
      <c r="AK55" t="str" cm="1">
        <f t="array" ref="AK55">_xlfn.IFS(
G55&lt;6, "&lt;6",
AND(G55&gt;=6, G55&lt;12), "6-12",
AND(G55&gt;=12, G55&lt;18), "12-18",  AND(G55&gt;=18, G55&lt;24), "18-24", G55&gt;=24, "24-36")</f>
        <v>24-36</v>
      </c>
    </row>
    <row r="56" spans="1:37" x14ac:dyDescent="0.3">
      <c r="A56" t="s">
        <v>140</v>
      </c>
      <c r="B56" t="s">
        <v>44</v>
      </c>
      <c r="C56">
        <v>73</v>
      </c>
      <c r="D56" t="s">
        <v>37</v>
      </c>
      <c r="E56" t="s">
        <v>76</v>
      </c>
      <c r="F56">
        <v>4</v>
      </c>
      <c r="G56">
        <v>1</v>
      </c>
      <c r="H56" t="s">
        <v>57</v>
      </c>
      <c r="I56" t="s">
        <v>37</v>
      </c>
      <c r="J56" t="s">
        <v>34</v>
      </c>
      <c r="K56" t="s">
        <v>37</v>
      </c>
      <c r="L56" t="s">
        <v>50</v>
      </c>
      <c r="M56" t="s">
        <v>34</v>
      </c>
      <c r="N56" t="s">
        <v>37</v>
      </c>
      <c r="O56" t="s">
        <v>34</v>
      </c>
      <c r="P56" t="s">
        <v>34</v>
      </c>
      <c r="Q56" t="s">
        <v>37</v>
      </c>
      <c r="R56" t="s">
        <v>37</v>
      </c>
      <c r="S56" t="s">
        <v>34</v>
      </c>
      <c r="T56" t="s">
        <v>34</v>
      </c>
      <c r="U56" t="s">
        <v>46</v>
      </c>
      <c r="V56" t="s">
        <v>37</v>
      </c>
      <c r="W56" t="s">
        <v>51</v>
      </c>
      <c r="X56">
        <v>95</v>
      </c>
      <c r="Y56">
        <v>1120.3</v>
      </c>
      <c r="Z56">
        <v>0</v>
      </c>
      <c r="AA56">
        <v>120</v>
      </c>
      <c r="AB56">
        <v>127.49</v>
      </c>
      <c r="AC56">
        <v>1367.79</v>
      </c>
      <c r="AD56" t="s">
        <v>52</v>
      </c>
      <c r="AE56" t="s">
        <v>58</v>
      </c>
      <c r="AF56" t="s">
        <v>59</v>
      </c>
      <c r="AG56">
        <f t="shared" si="0"/>
        <v>1</v>
      </c>
      <c r="AH56" t="str" cm="1">
        <f t="array" ref="AH56">_xlfn.IFS(
X56&lt;=20, "&lt;20",
AND(X56&gt;=20, X56&lt;50), "20-50",
AND(X56&gt;=50, X56&lt;100), "50-100",
X56&gt;=100, "&gt;100"
)</f>
        <v>50-100</v>
      </c>
      <c r="AI56">
        <f t="shared" si="1"/>
        <v>0</v>
      </c>
      <c r="AJ56" t="str" cm="1">
        <f t="array" ref="AJ56">_xlfn.IFS(
C56&lt;=20, "&lt;20",
AND(C56&gt;=20, C56&lt;35), "20-35",
AND(C56&gt;=35, C56&lt;50), "35-50",
C56&gt;=50, "50-100"
)</f>
        <v>50-100</v>
      </c>
      <c r="AK56" t="str" cm="1">
        <f t="array" ref="AK56">_xlfn.IFS(
G56&lt;6, "&lt;6",
AND(G56&gt;=6, G56&lt;12), "6-12",
AND(G56&gt;=12, G56&lt;18), "12-18",  AND(G56&gt;=18, G56&lt;24), "18-24", G56&gt;=24, "24-36")</f>
        <v>&lt;6</v>
      </c>
    </row>
    <row r="57" spans="1:37" x14ac:dyDescent="0.3">
      <c r="A57" t="s">
        <v>141</v>
      </c>
      <c r="B57" t="s">
        <v>44</v>
      </c>
      <c r="C57">
        <v>28</v>
      </c>
      <c r="D57" t="s">
        <v>37</v>
      </c>
      <c r="E57" t="s">
        <v>74</v>
      </c>
      <c r="F57">
        <v>2</v>
      </c>
      <c r="G57">
        <v>3</v>
      </c>
      <c r="H57" t="s">
        <v>49</v>
      </c>
      <c r="I57" t="s">
        <v>37</v>
      </c>
      <c r="J57" t="s">
        <v>37</v>
      </c>
      <c r="K57" t="s">
        <v>37</v>
      </c>
      <c r="L57" t="s">
        <v>38</v>
      </c>
      <c r="M57" t="s">
        <v>34</v>
      </c>
      <c r="N57" t="s">
        <v>34</v>
      </c>
      <c r="O57" t="s">
        <v>34</v>
      </c>
      <c r="P57" t="s">
        <v>34</v>
      </c>
      <c r="Q57" t="s">
        <v>34</v>
      </c>
      <c r="R57" t="s">
        <v>34</v>
      </c>
      <c r="S57" t="s">
        <v>34</v>
      </c>
      <c r="T57" t="s">
        <v>37</v>
      </c>
      <c r="U57" t="s">
        <v>46</v>
      </c>
      <c r="V57" t="s">
        <v>34</v>
      </c>
      <c r="W57" t="s">
        <v>51</v>
      </c>
      <c r="X57">
        <v>50.35</v>
      </c>
      <c r="Y57">
        <v>314.55</v>
      </c>
      <c r="Z57">
        <v>0</v>
      </c>
      <c r="AA57">
        <v>0</v>
      </c>
      <c r="AB57">
        <v>255.96</v>
      </c>
      <c r="AC57">
        <v>570.51</v>
      </c>
      <c r="AD57" t="s">
        <v>41</v>
      </c>
      <c r="AE57" t="s">
        <v>42</v>
      </c>
      <c r="AF57" t="s">
        <v>42</v>
      </c>
      <c r="AG57">
        <f t="shared" si="0"/>
        <v>0</v>
      </c>
      <c r="AH57" t="str" cm="1">
        <f t="array" ref="AH57">_xlfn.IFS(
X57&lt;=20, "&lt;20",
AND(X57&gt;=20, X57&lt;50), "20-50",
AND(X57&gt;=50, X57&lt;100), "50-100",
X57&gt;=100, "&gt;100"
)</f>
        <v>50-100</v>
      </c>
      <c r="AI57">
        <f t="shared" si="1"/>
        <v>0</v>
      </c>
      <c r="AJ57" t="str" cm="1">
        <f t="array" ref="AJ57">_xlfn.IFS(
C57&lt;=20, "&lt;20",
AND(C57&gt;=20, C57&lt;35), "20-35",
AND(C57&gt;=35, C57&lt;50), "35-50",
C57&gt;=50, "50-100"
)</f>
        <v>20-35</v>
      </c>
      <c r="AK57" t="str" cm="1">
        <f t="array" ref="AK57">_xlfn.IFS(
G57&lt;6, "&lt;6",
AND(G57&gt;=6, G57&lt;12), "6-12",
AND(G57&gt;=12, G57&lt;18), "12-18",  AND(G57&gt;=18, G57&lt;24), "18-24", G57&gt;=24, "24-36")</f>
        <v>&lt;6</v>
      </c>
    </row>
    <row r="58" spans="1:37" x14ac:dyDescent="0.3">
      <c r="A58" t="s">
        <v>142</v>
      </c>
      <c r="B58" t="s">
        <v>44</v>
      </c>
      <c r="C58">
        <v>54</v>
      </c>
      <c r="D58" t="s">
        <v>34</v>
      </c>
      <c r="E58" t="s">
        <v>109</v>
      </c>
      <c r="F58">
        <v>15</v>
      </c>
      <c r="G58">
        <v>34</v>
      </c>
      <c r="H58" t="s">
        <v>36</v>
      </c>
      <c r="I58" t="s">
        <v>37</v>
      </c>
      <c r="J58" t="s">
        <v>37</v>
      </c>
      <c r="K58" t="s">
        <v>37</v>
      </c>
      <c r="L58" t="s">
        <v>72</v>
      </c>
      <c r="M58" t="s">
        <v>37</v>
      </c>
      <c r="N58" t="s">
        <v>34</v>
      </c>
      <c r="O58" t="s">
        <v>34</v>
      </c>
      <c r="P58" t="s">
        <v>34</v>
      </c>
      <c r="Q58" t="s">
        <v>34</v>
      </c>
      <c r="R58" t="s">
        <v>37</v>
      </c>
      <c r="S58" t="s">
        <v>37</v>
      </c>
      <c r="T58" t="s">
        <v>37</v>
      </c>
      <c r="U58" t="s">
        <v>46</v>
      </c>
      <c r="V58" t="s">
        <v>37</v>
      </c>
      <c r="W58" t="s">
        <v>143</v>
      </c>
      <c r="X58">
        <v>64.5</v>
      </c>
      <c r="Y58">
        <v>1888.45</v>
      </c>
      <c r="Z58">
        <v>0</v>
      </c>
      <c r="AA58">
        <v>0</v>
      </c>
      <c r="AB58">
        <v>79.2</v>
      </c>
      <c r="AC58">
        <v>1967.65</v>
      </c>
      <c r="AD58" t="s">
        <v>41</v>
      </c>
      <c r="AE58" t="s">
        <v>42</v>
      </c>
      <c r="AF58" t="s">
        <v>42</v>
      </c>
      <c r="AG58">
        <f t="shared" si="0"/>
        <v>0</v>
      </c>
      <c r="AH58" t="str" cm="1">
        <f t="array" ref="AH58">_xlfn.IFS(
X58&lt;=20, "&lt;20",
AND(X58&gt;=20, X58&lt;50), "20-50",
AND(X58&gt;=50, X58&lt;100), "50-100",
X58&gt;=100, "&gt;100"
)</f>
        <v>50-100</v>
      </c>
      <c r="AI58">
        <f t="shared" si="1"/>
        <v>0</v>
      </c>
      <c r="AJ58" t="str" cm="1">
        <f t="array" ref="AJ58">_xlfn.IFS(
C58&lt;=20, "&lt;20",
AND(C58&gt;=20, C58&lt;35), "20-35",
AND(C58&gt;=35, C58&lt;50), "35-50",
C58&gt;=50, "50-100"
)</f>
        <v>50-100</v>
      </c>
      <c r="AK58" t="str" cm="1">
        <f t="array" ref="AK58">_xlfn.IFS(
G58&lt;6, "&lt;6",
AND(G58&gt;=6, G58&lt;12), "6-12",
AND(G58&gt;=12, G58&lt;18), "12-18",  AND(G58&gt;=18, G58&lt;24), "18-24", G58&gt;=24, "24-36")</f>
        <v>24-36</v>
      </c>
    </row>
    <row r="59" spans="1:37" x14ac:dyDescent="0.3">
      <c r="A59" t="s">
        <v>144</v>
      </c>
      <c r="B59" t="s">
        <v>33</v>
      </c>
      <c r="C59">
        <v>31</v>
      </c>
      <c r="D59" t="s">
        <v>37</v>
      </c>
      <c r="E59" t="s">
        <v>103</v>
      </c>
      <c r="F59">
        <v>8</v>
      </c>
      <c r="G59">
        <v>31</v>
      </c>
      <c r="H59" t="s">
        <v>36</v>
      </c>
      <c r="I59" t="s">
        <v>37</v>
      </c>
      <c r="J59" t="s">
        <v>34</v>
      </c>
      <c r="K59" t="s">
        <v>34</v>
      </c>
      <c r="L59" t="s">
        <v>34</v>
      </c>
      <c r="M59" t="s">
        <v>34</v>
      </c>
      <c r="N59" t="s">
        <v>34</v>
      </c>
      <c r="O59" t="s">
        <v>34</v>
      </c>
      <c r="P59" t="s">
        <v>34</v>
      </c>
      <c r="Q59" t="s">
        <v>34</v>
      </c>
      <c r="R59" t="s">
        <v>34</v>
      </c>
      <c r="S59" t="s">
        <v>34</v>
      </c>
      <c r="T59" t="s">
        <v>34</v>
      </c>
      <c r="U59" t="s">
        <v>46</v>
      </c>
      <c r="V59" t="s">
        <v>37</v>
      </c>
      <c r="W59" t="s">
        <v>51</v>
      </c>
      <c r="X59">
        <v>19.399999999999999</v>
      </c>
      <c r="Y59">
        <v>529.79999999999995</v>
      </c>
      <c r="Z59">
        <v>0</v>
      </c>
      <c r="AA59">
        <v>0</v>
      </c>
      <c r="AB59">
        <v>557.82000000000005</v>
      </c>
      <c r="AC59">
        <v>1087.6199999999999</v>
      </c>
      <c r="AD59" t="s">
        <v>41</v>
      </c>
      <c r="AE59" t="s">
        <v>42</v>
      </c>
      <c r="AF59" t="s">
        <v>42</v>
      </c>
      <c r="AG59">
        <f t="shared" si="0"/>
        <v>0</v>
      </c>
      <c r="AH59" t="str" cm="1">
        <f t="array" ref="AH59">_xlfn.IFS(
X59&lt;=20, "&lt;20",
AND(X59&gt;=20, X59&lt;50), "20-50",
AND(X59&gt;=50, X59&lt;100), "50-100",
X59&gt;=100, "&gt;100"
)</f>
        <v>&lt;20</v>
      </c>
      <c r="AI59">
        <f t="shared" si="1"/>
        <v>0</v>
      </c>
      <c r="AJ59" t="str" cm="1">
        <f t="array" ref="AJ59">_xlfn.IFS(
C59&lt;=20, "&lt;20",
AND(C59&gt;=20, C59&lt;35), "20-35",
AND(C59&gt;=35, C59&lt;50), "35-50",
C59&gt;=50, "50-100"
)</f>
        <v>20-35</v>
      </c>
      <c r="AK59" t="str" cm="1">
        <f t="array" ref="AK59">_xlfn.IFS(
G59&lt;6, "&lt;6",
AND(G59&gt;=6, G59&lt;12), "6-12",
AND(G59&gt;=12, G59&lt;18), "12-18",  AND(G59&gt;=18, G59&lt;24), "18-24", G59&gt;=24, "24-36")</f>
        <v>24-36</v>
      </c>
    </row>
    <row r="60" spans="1:37" x14ac:dyDescent="0.3">
      <c r="A60" t="s">
        <v>145</v>
      </c>
      <c r="B60" t="s">
        <v>44</v>
      </c>
      <c r="C60">
        <v>68</v>
      </c>
      <c r="D60" t="s">
        <v>34</v>
      </c>
      <c r="E60" t="s">
        <v>61</v>
      </c>
      <c r="F60">
        <v>3</v>
      </c>
      <c r="G60">
        <v>16</v>
      </c>
      <c r="H60" t="s">
        <v>36</v>
      </c>
      <c r="I60" t="s">
        <v>37</v>
      </c>
      <c r="J60" t="s">
        <v>37</v>
      </c>
      <c r="K60" t="s">
        <v>37</v>
      </c>
      <c r="L60" t="s">
        <v>50</v>
      </c>
      <c r="M60" t="s">
        <v>34</v>
      </c>
      <c r="N60" t="s">
        <v>37</v>
      </c>
      <c r="O60" t="s">
        <v>37</v>
      </c>
      <c r="P60" t="s">
        <v>34</v>
      </c>
      <c r="Q60" t="s">
        <v>37</v>
      </c>
      <c r="R60" t="s">
        <v>37</v>
      </c>
      <c r="S60" t="s">
        <v>34</v>
      </c>
      <c r="T60" t="s">
        <v>37</v>
      </c>
      <c r="U60" t="s">
        <v>39</v>
      </c>
      <c r="V60" t="s">
        <v>37</v>
      </c>
      <c r="W60" t="s">
        <v>51</v>
      </c>
      <c r="X60">
        <v>104.8</v>
      </c>
      <c r="Y60">
        <v>7308.95</v>
      </c>
      <c r="Z60">
        <v>6.11</v>
      </c>
      <c r="AA60">
        <v>0</v>
      </c>
      <c r="AB60">
        <v>2764.3</v>
      </c>
      <c r="AC60">
        <v>10067.14</v>
      </c>
      <c r="AD60" t="s">
        <v>41</v>
      </c>
      <c r="AE60" t="s">
        <v>42</v>
      </c>
      <c r="AF60" t="s">
        <v>42</v>
      </c>
      <c r="AG60">
        <f t="shared" si="0"/>
        <v>0</v>
      </c>
      <c r="AH60" t="str" cm="1">
        <f t="array" ref="AH60">_xlfn.IFS(
X60&lt;=20, "&lt;20",
AND(X60&gt;=20, X60&lt;50), "20-50",
AND(X60&gt;=50, X60&lt;100), "50-100",
X60&gt;=100, "&gt;100"
)</f>
        <v>&gt;100</v>
      </c>
      <c r="AI60">
        <f t="shared" si="1"/>
        <v>0</v>
      </c>
      <c r="AJ60" t="str" cm="1">
        <f t="array" ref="AJ60">_xlfn.IFS(
C60&lt;=20, "&lt;20",
AND(C60&gt;=20, C60&lt;35), "20-35",
AND(C60&gt;=35, C60&lt;50), "35-50",
C60&gt;=50, "50-100"
)</f>
        <v>50-100</v>
      </c>
      <c r="AK60" t="str" cm="1">
        <f t="array" ref="AK60">_xlfn.IFS(
G60&lt;6, "&lt;6",
AND(G60&gt;=6, G60&lt;12), "6-12",
AND(G60&gt;=12, G60&lt;18), "12-18",  AND(G60&gt;=18, G60&lt;24), "18-24", G60&gt;=24, "24-36")</f>
        <v>12-18</v>
      </c>
    </row>
    <row r="61" spans="1:37" x14ac:dyDescent="0.3">
      <c r="A61" t="s">
        <v>146</v>
      </c>
      <c r="B61" t="s">
        <v>33</v>
      </c>
      <c r="C61">
        <v>65</v>
      </c>
      <c r="D61" t="s">
        <v>34</v>
      </c>
      <c r="E61" t="s">
        <v>124</v>
      </c>
      <c r="F61">
        <v>5</v>
      </c>
      <c r="G61">
        <v>2</v>
      </c>
      <c r="H61" t="s">
        <v>36</v>
      </c>
      <c r="I61" t="s">
        <v>37</v>
      </c>
      <c r="J61" t="s">
        <v>34</v>
      </c>
      <c r="K61" t="s">
        <v>37</v>
      </c>
      <c r="L61" t="s">
        <v>72</v>
      </c>
      <c r="M61" t="s">
        <v>34</v>
      </c>
      <c r="N61" t="s">
        <v>34</v>
      </c>
      <c r="O61" t="s">
        <v>37</v>
      </c>
      <c r="P61" t="s">
        <v>34</v>
      </c>
      <c r="Q61" t="s">
        <v>34</v>
      </c>
      <c r="R61" t="s">
        <v>34</v>
      </c>
      <c r="S61" t="s">
        <v>34</v>
      </c>
      <c r="T61" t="s">
        <v>37</v>
      </c>
      <c r="U61" t="s">
        <v>39</v>
      </c>
      <c r="V61" t="s">
        <v>34</v>
      </c>
      <c r="W61" t="s">
        <v>40</v>
      </c>
      <c r="X61">
        <v>50.3</v>
      </c>
      <c r="Y61">
        <v>2878.55</v>
      </c>
      <c r="Z61">
        <v>10.23</v>
      </c>
      <c r="AA61">
        <v>0</v>
      </c>
      <c r="AB61">
        <v>1065.46</v>
      </c>
      <c r="AC61">
        <v>3933.78</v>
      </c>
      <c r="AD61" t="s">
        <v>41</v>
      </c>
      <c r="AE61" t="s">
        <v>42</v>
      </c>
      <c r="AF61" t="s">
        <v>42</v>
      </c>
      <c r="AG61">
        <f t="shared" si="0"/>
        <v>0</v>
      </c>
      <c r="AH61" t="str" cm="1">
        <f t="array" ref="AH61">_xlfn.IFS(
X61&lt;=20, "&lt;20",
AND(X61&gt;=20, X61&lt;50), "20-50",
AND(X61&gt;=50, X61&lt;100), "50-100",
X61&gt;=100, "&gt;100"
)</f>
        <v>50-100</v>
      </c>
      <c r="AI61">
        <f t="shared" si="1"/>
        <v>0</v>
      </c>
      <c r="AJ61" t="str" cm="1">
        <f t="array" ref="AJ61">_xlfn.IFS(
C61&lt;=20, "&lt;20",
AND(C61&gt;=20, C61&lt;35), "20-35",
AND(C61&gt;=35, C61&lt;50), "35-50",
C61&gt;=50, "50-100"
)</f>
        <v>50-100</v>
      </c>
      <c r="AK61" t="str" cm="1">
        <f t="array" ref="AK61">_xlfn.IFS(
G61&lt;6, "&lt;6",
AND(G61&gt;=6, G61&lt;12), "6-12",
AND(G61&gt;=12, G61&lt;18), "12-18",  AND(G61&gt;=18, G61&lt;24), "18-24", G61&gt;=24, "24-36")</f>
        <v>&lt;6</v>
      </c>
    </row>
    <row r="62" spans="1:37" x14ac:dyDescent="0.3">
      <c r="A62" t="s">
        <v>147</v>
      </c>
      <c r="B62" t="s">
        <v>44</v>
      </c>
      <c r="C62">
        <v>21</v>
      </c>
      <c r="D62" t="s">
        <v>34</v>
      </c>
      <c r="E62" t="s">
        <v>45</v>
      </c>
      <c r="F62">
        <v>9</v>
      </c>
      <c r="G62">
        <v>6</v>
      </c>
      <c r="H62" t="s">
        <v>36</v>
      </c>
      <c r="I62" t="s">
        <v>37</v>
      </c>
      <c r="J62" t="s">
        <v>37</v>
      </c>
      <c r="K62" t="s">
        <v>37</v>
      </c>
      <c r="L62" t="s">
        <v>72</v>
      </c>
      <c r="M62" t="s">
        <v>34</v>
      </c>
      <c r="N62" t="s">
        <v>37</v>
      </c>
      <c r="O62" t="s">
        <v>37</v>
      </c>
      <c r="P62" t="s">
        <v>34</v>
      </c>
      <c r="Q62" t="s">
        <v>34</v>
      </c>
      <c r="R62" t="s">
        <v>37</v>
      </c>
      <c r="S62" t="s">
        <v>37</v>
      </c>
      <c r="T62" t="s">
        <v>37</v>
      </c>
      <c r="U62" t="s">
        <v>46</v>
      </c>
      <c r="V62" t="s">
        <v>37</v>
      </c>
      <c r="W62" t="s">
        <v>51</v>
      </c>
      <c r="X62">
        <v>71.400000000000006</v>
      </c>
      <c r="Y62">
        <v>1212.0999999999999</v>
      </c>
      <c r="Z62">
        <v>0</v>
      </c>
      <c r="AA62">
        <v>0</v>
      </c>
      <c r="AB62">
        <v>411.36</v>
      </c>
      <c r="AC62">
        <v>1623.46</v>
      </c>
      <c r="AD62" t="s">
        <v>41</v>
      </c>
      <c r="AE62" t="s">
        <v>42</v>
      </c>
      <c r="AF62" t="s">
        <v>42</v>
      </c>
      <c r="AG62">
        <f t="shared" si="0"/>
        <v>0</v>
      </c>
      <c r="AH62" t="str" cm="1">
        <f t="array" ref="AH62">_xlfn.IFS(
X62&lt;=20, "&lt;20",
AND(X62&gt;=20, X62&lt;50), "20-50",
AND(X62&gt;=50, X62&lt;100), "50-100",
X62&gt;=100, "&gt;100"
)</f>
        <v>50-100</v>
      </c>
      <c r="AI62">
        <f t="shared" si="1"/>
        <v>0</v>
      </c>
      <c r="AJ62" t="str" cm="1">
        <f t="array" ref="AJ62">_xlfn.IFS(
C62&lt;=20, "&lt;20",
AND(C62&gt;=20, C62&lt;35), "20-35",
AND(C62&gt;=35, C62&lt;50), "35-50",
C62&gt;=50, "50-100"
)</f>
        <v>20-35</v>
      </c>
      <c r="AK62" t="str" cm="1">
        <f t="array" ref="AK62">_xlfn.IFS(
G62&lt;6, "&lt;6",
AND(G62&gt;=6, G62&lt;12), "6-12",
AND(G62&gt;=12, G62&lt;18), "12-18",  AND(G62&gt;=18, G62&lt;24), "18-24", G62&gt;=24, "24-36")</f>
        <v>6-12</v>
      </c>
    </row>
    <row r="63" spans="1:37" x14ac:dyDescent="0.3">
      <c r="A63" t="s">
        <v>148</v>
      </c>
      <c r="B63" t="s">
        <v>44</v>
      </c>
      <c r="C63">
        <v>58</v>
      </c>
      <c r="D63" t="s">
        <v>37</v>
      </c>
      <c r="E63" t="s">
        <v>56</v>
      </c>
      <c r="F63">
        <v>15</v>
      </c>
      <c r="G63">
        <v>33</v>
      </c>
      <c r="H63" t="s">
        <v>66</v>
      </c>
      <c r="I63" t="s">
        <v>37</v>
      </c>
      <c r="J63" t="s">
        <v>37</v>
      </c>
      <c r="K63" t="s">
        <v>37</v>
      </c>
      <c r="L63" t="s">
        <v>50</v>
      </c>
      <c r="M63" t="s">
        <v>37</v>
      </c>
      <c r="N63" t="s">
        <v>37</v>
      </c>
      <c r="O63" t="s">
        <v>37</v>
      </c>
      <c r="P63" t="s">
        <v>37</v>
      </c>
      <c r="Q63" t="s">
        <v>37</v>
      </c>
      <c r="R63" t="s">
        <v>37</v>
      </c>
      <c r="S63" t="s">
        <v>37</v>
      </c>
      <c r="T63" t="s">
        <v>37</v>
      </c>
      <c r="U63" t="s">
        <v>67</v>
      </c>
      <c r="V63" t="s">
        <v>37</v>
      </c>
      <c r="W63" t="s">
        <v>51</v>
      </c>
      <c r="X63">
        <v>116</v>
      </c>
      <c r="Y63">
        <v>8182.85</v>
      </c>
      <c r="Z63">
        <v>0</v>
      </c>
      <c r="AA63">
        <v>0</v>
      </c>
      <c r="AB63">
        <v>2657.88</v>
      </c>
      <c r="AC63">
        <v>10840.73</v>
      </c>
      <c r="AD63" t="s">
        <v>41</v>
      </c>
      <c r="AE63" t="s">
        <v>42</v>
      </c>
      <c r="AF63" t="s">
        <v>42</v>
      </c>
      <c r="AG63">
        <f t="shared" si="0"/>
        <v>0</v>
      </c>
      <c r="AH63" t="str" cm="1">
        <f t="array" ref="AH63">_xlfn.IFS(
X63&lt;=20, "&lt;20",
AND(X63&gt;=20, X63&lt;50), "20-50",
AND(X63&gt;=50, X63&lt;100), "50-100",
X63&gt;=100, "&gt;100"
)</f>
        <v>&gt;100</v>
      </c>
      <c r="AI63">
        <f t="shared" si="1"/>
        <v>0</v>
      </c>
      <c r="AJ63" t="str" cm="1">
        <f t="array" ref="AJ63">_xlfn.IFS(
C63&lt;=20, "&lt;20",
AND(C63&gt;=20, C63&lt;35), "20-35",
AND(C63&gt;=35, C63&lt;50), "35-50",
C63&gt;=50, "50-100"
)</f>
        <v>50-100</v>
      </c>
      <c r="AK63" t="str" cm="1">
        <f t="array" ref="AK63">_xlfn.IFS(
G63&lt;6, "&lt;6",
AND(G63&gt;=6, G63&lt;12), "6-12",
AND(G63&gt;=12, G63&lt;18), "12-18",  AND(G63&gt;=18, G63&lt;24), "18-24", G63&gt;=24, "24-36")</f>
        <v>24-36</v>
      </c>
    </row>
    <row r="64" spans="1:37" x14ac:dyDescent="0.3">
      <c r="A64" t="s">
        <v>149</v>
      </c>
      <c r="B64" t="s">
        <v>33</v>
      </c>
      <c r="C64">
        <v>27</v>
      </c>
      <c r="D64" t="s">
        <v>34</v>
      </c>
      <c r="E64" t="s">
        <v>61</v>
      </c>
      <c r="F64">
        <v>9</v>
      </c>
      <c r="G64">
        <v>27</v>
      </c>
      <c r="H64" t="s">
        <v>49</v>
      </c>
      <c r="I64" t="s">
        <v>37</v>
      </c>
      <c r="J64" t="s">
        <v>34</v>
      </c>
      <c r="K64" t="s">
        <v>34</v>
      </c>
      <c r="L64" t="s">
        <v>34</v>
      </c>
      <c r="M64" t="s">
        <v>34</v>
      </c>
      <c r="N64" t="s">
        <v>34</v>
      </c>
      <c r="O64" t="s">
        <v>34</v>
      </c>
      <c r="P64" t="s">
        <v>34</v>
      </c>
      <c r="Q64" t="s">
        <v>34</v>
      </c>
      <c r="R64" t="s">
        <v>34</v>
      </c>
      <c r="S64" t="s">
        <v>34</v>
      </c>
      <c r="T64" t="s">
        <v>34</v>
      </c>
      <c r="U64" t="s">
        <v>46</v>
      </c>
      <c r="V64" t="s">
        <v>37</v>
      </c>
      <c r="W64" t="s">
        <v>51</v>
      </c>
      <c r="X64">
        <v>19.850000000000001</v>
      </c>
      <c r="Y64">
        <v>19.850000000000001</v>
      </c>
      <c r="Z64">
        <v>0</v>
      </c>
      <c r="AA64">
        <v>0</v>
      </c>
      <c r="AB64">
        <v>31.77</v>
      </c>
      <c r="AC64">
        <v>51.62</v>
      </c>
      <c r="AD64" t="s">
        <v>52</v>
      </c>
      <c r="AE64" t="s">
        <v>104</v>
      </c>
      <c r="AF64" t="s">
        <v>150</v>
      </c>
      <c r="AG64">
        <f t="shared" si="0"/>
        <v>1</v>
      </c>
      <c r="AH64" t="str" cm="1">
        <f t="array" ref="AH64">_xlfn.IFS(
X64&lt;=20, "&lt;20",
AND(X64&gt;=20, X64&lt;50), "20-50",
AND(X64&gt;=50, X64&lt;100), "50-100",
X64&gt;=100, "&gt;100"
)</f>
        <v>&lt;20</v>
      </c>
      <c r="AI64">
        <f t="shared" si="1"/>
        <v>0</v>
      </c>
      <c r="AJ64" t="str" cm="1">
        <f t="array" ref="AJ64">_xlfn.IFS(
C64&lt;=20, "&lt;20",
AND(C64&gt;=20, C64&lt;35), "20-35",
AND(C64&gt;=35, C64&lt;50), "35-50",
C64&gt;=50, "50-100"
)</f>
        <v>20-35</v>
      </c>
      <c r="AK64" t="str" cm="1">
        <f t="array" ref="AK64">_xlfn.IFS(
G64&lt;6, "&lt;6",
AND(G64&gt;=6, G64&lt;12), "6-12",
AND(G64&gt;=12, G64&lt;18), "12-18",  AND(G64&gt;=18, G64&lt;24), "18-24", G64&gt;=24, "24-36")</f>
        <v>24-36</v>
      </c>
    </row>
    <row r="65" spans="1:37" x14ac:dyDescent="0.3">
      <c r="A65" t="s">
        <v>151</v>
      </c>
      <c r="B65" t="s">
        <v>44</v>
      </c>
      <c r="C65">
        <v>54</v>
      </c>
      <c r="D65" t="s">
        <v>37</v>
      </c>
      <c r="E65" t="s">
        <v>114</v>
      </c>
      <c r="F65">
        <v>6</v>
      </c>
      <c r="G65">
        <v>36</v>
      </c>
      <c r="H65" t="s">
        <v>36</v>
      </c>
      <c r="I65" t="s">
        <v>37</v>
      </c>
      <c r="J65" t="s">
        <v>37</v>
      </c>
      <c r="K65" t="s">
        <v>37</v>
      </c>
      <c r="L65" t="s">
        <v>50</v>
      </c>
      <c r="M65" t="s">
        <v>34</v>
      </c>
      <c r="N65" t="s">
        <v>34</v>
      </c>
      <c r="O65" t="s">
        <v>37</v>
      </c>
      <c r="P65" t="s">
        <v>34</v>
      </c>
      <c r="Q65" t="s">
        <v>37</v>
      </c>
      <c r="R65" t="s">
        <v>37</v>
      </c>
      <c r="S65" t="s">
        <v>37</v>
      </c>
      <c r="T65" t="s">
        <v>37</v>
      </c>
      <c r="U65" t="s">
        <v>46</v>
      </c>
      <c r="V65" t="s">
        <v>37</v>
      </c>
      <c r="W65" t="s">
        <v>51</v>
      </c>
      <c r="X65">
        <v>99.75</v>
      </c>
      <c r="Y65">
        <v>99.75</v>
      </c>
      <c r="Z65">
        <v>0</v>
      </c>
      <c r="AA65">
        <v>0</v>
      </c>
      <c r="AB65">
        <v>40.71</v>
      </c>
      <c r="AC65">
        <v>140.46</v>
      </c>
      <c r="AD65" t="s">
        <v>52</v>
      </c>
      <c r="AE65" t="s">
        <v>53</v>
      </c>
      <c r="AF65" t="s">
        <v>54</v>
      </c>
      <c r="AG65">
        <f t="shared" si="0"/>
        <v>1</v>
      </c>
      <c r="AH65" t="str" cm="1">
        <f t="array" ref="AH65">_xlfn.IFS(
X65&lt;=20, "&lt;20",
AND(X65&gt;=20, X65&lt;50), "20-50",
AND(X65&gt;=50, X65&lt;100), "50-100",
X65&gt;=100, "&gt;100"
)</f>
        <v>50-100</v>
      </c>
      <c r="AI65">
        <f t="shared" si="1"/>
        <v>0</v>
      </c>
      <c r="AJ65" t="str" cm="1">
        <f t="array" ref="AJ65">_xlfn.IFS(
C65&lt;=20, "&lt;20",
AND(C65&gt;=20, C65&lt;35), "20-35",
AND(C65&gt;=35, C65&lt;50), "35-50",
C65&gt;=50, "50-100"
)</f>
        <v>50-100</v>
      </c>
      <c r="AK65" t="str" cm="1">
        <f t="array" ref="AK65">_xlfn.IFS(
G65&lt;6, "&lt;6",
AND(G65&gt;=6, G65&lt;12), "6-12",
AND(G65&gt;=12, G65&lt;18), "12-18",  AND(G65&gt;=18, G65&lt;24), "18-24", G65&gt;=24, "24-36")</f>
        <v>24-36</v>
      </c>
    </row>
    <row r="66" spans="1:37" x14ac:dyDescent="0.3">
      <c r="A66" t="s">
        <v>152</v>
      </c>
      <c r="B66" t="s">
        <v>44</v>
      </c>
      <c r="C66">
        <v>73</v>
      </c>
      <c r="D66" t="s">
        <v>37</v>
      </c>
      <c r="E66" t="s">
        <v>74</v>
      </c>
      <c r="F66">
        <v>8</v>
      </c>
      <c r="G66">
        <v>32</v>
      </c>
      <c r="H66" t="s">
        <v>110</v>
      </c>
      <c r="I66" t="s">
        <v>37</v>
      </c>
      <c r="J66" t="s">
        <v>34</v>
      </c>
      <c r="K66" t="s">
        <v>37</v>
      </c>
      <c r="L66" t="s">
        <v>50</v>
      </c>
      <c r="M66" t="s">
        <v>34</v>
      </c>
      <c r="N66" t="s">
        <v>37</v>
      </c>
      <c r="O66" t="s">
        <v>34</v>
      </c>
      <c r="P66" t="s">
        <v>34</v>
      </c>
      <c r="Q66" t="s">
        <v>37</v>
      </c>
      <c r="R66" t="s">
        <v>37</v>
      </c>
      <c r="S66" t="s">
        <v>37</v>
      </c>
      <c r="T66" t="s">
        <v>37</v>
      </c>
      <c r="U66" t="s">
        <v>39</v>
      </c>
      <c r="V66" t="s">
        <v>37</v>
      </c>
      <c r="W66" t="s">
        <v>143</v>
      </c>
      <c r="X66">
        <v>93.95</v>
      </c>
      <c r="Y66">
        <v>2861.45</v>
      </c>
      <c r="Z66">
        <v>0</v>
      </c>
      <c r="AA66">
        <v>0</v>
      </c>
      <c r="AB66">
        <v>1019.52</v>
      </c>
      <c r="AC66">
        <v>3880.97</v>
      </c>
      <c r="AD66" t="s">
        <v>41</v>
      </c>
      <c r="AE66" t="s">
        <v>42</v>
      </c>
      <c r="AF66" t="s">
        <v>42</v>
      </c>
      <c r="AG66">
        <f t="shared" si="0"/>
        <v>0</v>
      </c>
      <c r="AH66" t="str" cm="1">
        <f t="array" ref="AH66">_xlfn.IFS(
X66&lt;=20, "&lt;20",
AND(X66&gt;=20, X66&lt;50), "20-50",
AND(X66&gt;=50, X66&lt;100), "50-100",
X66&gt;=100, "&gt;100"
)</f>
        <v>50-100</v>
      </c>
      <c r="AI66">
        <f t="shared" si="1"/>
        <v>0</v>
      </c>
      <c r="AJ66" t="str" cm="1">
        <f t="array" ref="AJ66">_xlfn.IFS(
C66&lt;=20, "&lt;20",
AND(C66&gt;=20, C66&lt;35), "20-35",
AND(C66&gt;=35, C66&lt;50), "35-50",
C66&gt;=50, "50-100"
)</f>
        <v>50-100</v>
      </c>
      <c r="AK66" t="str" cm="1">
        <f t="array" ref="AK66">_xlfn.IFS(
G66&lt;6, "&lt;6",
AND(G66&gt;=6, G66&lt;12), "6-12",
AND(G66&gt;=12, G66&lt;18), "12-18",  AND(G66&gt;=18, G66&lt;24), "18-24", G66&gt;=24, "24-36")</f>
        <v>24-36</v>
      </c>
    </row>
    <row r="67" spans="1:37" x14ac:dyDescent="0.3">
      <c r="A67" t="s">
        <v>153</v>
      </c>
      <c r="B67" t="s">
        <v>33</v>
      </c>
      <c r="C67">
        <v>46</v>
      </c>
      <c r="D67" t="s">
        <v>34</v>
      </c>
      <c r="E67" t="s">
        <v>61</v>
      </c>
      <c r="F67">
        <v>9</v>
      </c>
      <c r="G67">
        <v>35</v>
      </c>
      <c r="H67" t="s">
        <v>57</v>
      </c>
      <c r="I67" t="s">
        <v>37</v>
      </c>
      <c r="J67" t="s">
        <v>37</v>
      </c>
      <c r="K67" t="s">
        <v>37</v>
      </c>
      <c r="L67" t="s">
        <v>50</v>
      </c>
      <c r="M67" t="s">
        <v>34</v>
      </c>
      <c r="N67" t="s">
        <v>34</v>
      </c>
      <c r="O67" t="s">
        <v>37</v>
      </c>
      <c r="P67" t="s">
        <v>34</v>
      </c>
      <c r="Q67" t="s">
        <v>37</v>
      </c>
      <c r="R67" t="s">
        <v>34</v>
      </c>
      <c r="S67" t="s">
        <v>34</v>
      </c>
      <c r="T67" t="s">
        <v>37</v>
      </c>
      <c r="U67" t="s">
        <v>46</v>
      </c>
      <c r="V67" t="s">
        <v>37</v>
      </c>
      <c r="W67" t="s">
        <v>51</v>
      </c>
      <c r="X67">
        <v>90.8</v>
      </c>
      <c r="Y67">
        <v>1442.2</v>
      </c>
      <c r="Z67">
        <v>0</v>
      </c>
      <c r="AA67">
        <v>0</v>
      </c>
      <c r="AB67">
        <v>779.36</v>
      </c>
      <c r="AC67">
        <v>2221.56</v>
      </c>
      <c r="AD67" t="s">
        <v>41</v>
      </c>
      <c r="AE67" t="s">
        <v>42</v>
      </c>
      <c r="AF67" t="s">
        <v>42</v>
      </c>
      <c r="AG67">
        <f t="shared" ref="AG67:AG130" si="2">IF(AD67="Churned", 1,0)</f>
        <v>0</v>
      </c>
      <c r="AH67" t="str" cm="1">
        <f t="array" ref="AH67">_xlfn.IFS(
X67&lt;=20, "&lt;20",
AND(X67&gt;=20, X67&lt;50), "20-50",
AND(X67&gt;=50, X67&lt;100), "50-100",
X67&gt;=100, "&gt;100"
)</f>
        <v>50-100</v>
      </c>
      <c r="AI67">
        <f t="shared" ref="AI67:AI130" si="3">IF(AD67="Joined", 1, 0)</f>
        <v>0</v>
      </c>
      <c r="AJ67" t="str" cm="1">
        <f t="array" ref="AJ67">_xlfn.IFS(
C67&lt;=20, "&lt;20",
AND(C67&gt;=20, C67&lt;35), "20-35",
AND(C67&gt;=35, C67&lt;50), "35-50",
C67&gt;=50, "50-100"
)</f>
        <v>35-50</v>
      </c>
      <c r="AK67" t="str" cm="1">
        <f t="array" ref="AK67">_xlfn.IFS(
G67&lt;6, "&lt;6",
AND(G67&gt;=6, G67&lt;12), "6-12",
AND(G67&gt;=12, G67&lt;18), "12-18",  AND(G67&gt;=18, G67&lt;24), "18-24", G67&gt;=24, "24-36")</f>
        <v>24-36</v>
      </c>
    </row>
    <row r="68" spans="1:37" x14ac:dyDescent="0.3">
      <c r="A68" t="s">
        <v>154</v>
      </c>
      <c r="B68" t="s">
        <v>33</v>
      </c>
      <c r="C68">
        <v>66</v>
      </c>
      <c r="D68" t="s">
        <v>37</v>
      </c>
      <c r="E68" t="s">
        <v>114</v>
      </c>
      <c r="F68">
        <v>10</v>
      </c>
      <c r="G68">
        <v>1</v>
      </c>
      <c r="H68" t="s">
        <v>70</v>
      </c>
      <c r="I68" t="s">
        <v>37</v>
      </c>
      <c r="J68" t="s">
        <v>37</v>
      </c>
      <c r="K68" t="s">
        <v>37</v>
      </c>
      <c r="L68" t="s">
        <v>38</v>
      </c>
      <c r="M68" t="s">
        <v>37</v>
      </c>
      <c r="N68" t="s">
        <v>34</v>
      </c>
      <c r="O68" t="s">
        <v>37</v>
      </c>
      <c r="P68" t="s">
        <v>37</v>
      </c>
      <c r="Q68" t="s">
        <v>37</v>
      </c>
      <c r="R68" t="s">
        <v>37</v>
      </c>
      <c r="S68" t="s">
        <v>37</v>
      </c>
      <c r="T68" t="s">
        <v>37</v>
      </c>
      <c r="U68" t="s">
        <v>39</v>
      </c>
      <c r="V68" t="s">
        <v>34</v>
      </c>
      <c r="W68" t="s">
        <v>51</v>
      </c>
      <c r="X68">
        <v>84.35</v>
      </c>
      <c r="Y68">
        <v>4059.35</v>
      </c>
      <c r="Z68">
        <v>0</v>
      </c>
      <c r="AA68">
        <v>0</v>
      </c>
      <c r="AB68">
        <v>1937.95</v>
      </c>
      <c r="AC68">
        <v>5997.3</v>
      </c>
      <c r="AD68" t="s">
        <v>52</v>
      </c>
      <c r="AE68" t="s">
        <v>53</v>
      </c>
      <c r="AF68" t="s">
        <v>155</v>
      </c>
      <c r="AG68">
        <f t="shared" si="2"/>
        <v>1</v>
      </c>
      <c r="AH68" t="str" cm="1">
        <f t="array" ref="AH68">_xlfn.IFS(
X68&lt;=20, "&lt;20",
AND(X68&gt;=20, X68&lt;50), "20-50",
AND(X68&gt;=50, X68&lt;100), "50-100",
X68&gt;=100, "&gt;100"
)</f>
        <v>50-100</v>
      </c>
      <c r="AI68">
        <f t="shared" si="3"/>
        <v>0</v>
      </c>
      <c r="AJ68" t="str" cm="1">
        <f t="array" ref="AJ68">_xlfn.IFS(
C68&lt;=20, "&lt;20",
AND(C68&gt;=20, C68&lt;35), "20-35",
AND(C68&gt;=35, C68&lt;50), "35-50",
C68&gt;=50, "50-100"
)</f>
        <v>50-100</v>
      </c>
      <c r="AK68" t="str" cm="1">
        <f t="array" ref="AK68">_xlfn.IFS(
G68&lt;6, "&lt;6",
AND(G68&gt;=6, G68&lt;12), "6-12",
AND(G68&gt;=12, G68&lt;18), "12-18",  AND(G68&gt;=18, G68&lt;24), "18-24", G68&gt;=24, "24-36")</f>
        <v>&lt;6</v>
      </c>
    </row>
    <row r="69" spans="1:37" x14ac:dyDescent="0.3">
      <c r="A69" t="s">
        <v>156</v>
      </c>
      <c r="B69" t="s">
        <v>44</v>
      </c>
      <c r="C69">
        <v>42</v>
      </c>
      <c r="D69" t="s">
        <v>34</v>
      </c>
      <c r="E69" t="s">
        <v>103</v>
      </c>
      <c r="F69">
        <v>13</v>
      </c>
      <c r="G69">
        <v>12</v>
      </c>
      <c r="H69" t="s">
        <v>66</v>
      </c>
      <c r="I69" t="s">
        <v>34</v>
      </c>
      <c r="J69" t="s">
        <v>34</v>
      </c>
      <c r="K69" t="s">
        <v>37</v>
      </c>
      <c r="L69" t="s">
        <v>38</v>
      </c>
      <c r="M69" t="s">
        <v>34</v>
      </c>
      <c r="N69" t="s">
        <v>37</v>
      </c>
      <c r="O69" t="s">
        <v>37</v>
      </c>
      <c r="P69" t="s">
        <v>37</v>
      </c>
      <c r="Q69" t="s">
        <v>37</v>
      </c>
      <c r="R69" t="s">
        <v>37</v>
      </c>
      <c r="S69" t="s">
        <v>37</v>
      </c>
      <c r="T69" t="s">
        <v>37</v>
      </c>
      <c r="U69" t="s">
        <v>67</v>
      </c>
      <c r="V69" t="s">
        <v>34</v>
      </c>
      <c r="W69" t="s">
        <v>51</v>
      </c>
      <c r="X69">
        <v>58.25</v>
      </c>
      <c r="Y69">
        <v>4145.8999999999996</v>
      </c>
      <c r="Z69">
        <v>0</v>
      </c>
      <c r="AA69">
        <v>0</v>
      </c>
      <c r="AB69">
        <v>0</v>
      </c>
      <c r="AC69">
        <v>4145.8999999999996</v>
      </c>
      <c r="AD69" t="s">
        <v>41</v>
      </c>
      <c r="AE69" t="s">
        <v>42</v>
      </c>
      <c r="AF69" t="s">
        <v>42</v>
      </c>
      <c r="AG69">
        <f t="shared" si="2"/>
        <v>0</v>
      </c>
      <c r="AH69" t="str" cm="1">
        <f t="array" ref="AH69">_xlfn.IFS(
X69&lt;=20, "&lt;20",
AND(X69&gt;=20, X69&lt;50), "20-50",
AND(X69&gt;=50, X69&lt;100), "50-100",
X69&gt;=100, "&gt;100"
)</f>
        <v>50-100</v>
      </c>
      <c r="AI69">
        <f t="shared" si="3"/>
        <v>0</v>
      </c>
      <c r="AJ69" t="str" cm="1">
        <f t="array" ref="AJ69">_xlfn.IFS(
C69&lt;=20, "&lt;20",
AND(C69&gt;=20, C69&lt;35), "20-35",
AND(C69&gt;=35, C69&lt;50), "35-50",
C69&gt;=50, "50-100"
)</f>
        <v>35-50</v>
      </c>
      <c r="AK69" t="str" cm="1">
        <f t="array" ref="AK69">_xlfn.IFS(
G69&lt;6, "&lt;6",
AND(G69&gt;=6, G69&lt;12), "6-12",
AND(G69&gt;=12, G69&lt;18), "12-18",  AND(G69&gt;=18, G69&lt;24), "18-24", G69&gt;=24, "24-36")</f>
        <v>12-18</v>
      </c>
    </row>
    <row r="70" spans="1:37" x14ac:dyDescent="0.3">
      <c r="A70" t="s">
        <v>157</v>
      </c>
      <c r="B70" t="s">
        <v>33</v>
      </c>
      <c r="C70">
        <v>41</v>
      </c>
      <c r="D70" t="s">
        <v>37</v>
      </c>
      <c r="E70" t="s">
        <v>158</v>
      </c>
      <c r="F70">
        <v>3</v>
      </c>
      <c r="G70">
        <v>31</v>
      </c>
      <c r="H70" t="s">
        <v>36</v>
      </c>
      <c r="I70" t="s">
        <v>37</v>
      </c>
      <c r="J70" t="s">
        <v>37</v>
      </c>
      <c r="K70" t="s">
        <v>37</v>
      </c>
      <c r="L70" t="s">
        <v>50</v>
      </c>
      <c r="M70" t="s">
        <v>34</v>
      </c>
      <c r="N70" t="s">
        <v>37</v>
      </c>
      <c r="O70" t="s">
        <v>37</v>
      </c>
      <c r="P70" t="s">
        <v>34</v>
      </c>
      <c r="Q70" t="s">
        <v>37</v>
      </c>
      <c r="R70" t="s">
        <v>37</v>
      </c>
      <c r="S70" t="s">
        <v>37</v>
      </c>
      <c r="T70" t="s">
        <v>37</v>
      </c>
      <c r="U70" t="s">
        <v>46</v>
      </c>
      <c r="V70" t="s">
        <v>34</v>
      </c>
      <c r="W70" t="s">
        <v>51</v>
      </c>
      <c r="X70">
        <v>107.55</v>
      </c>
      <c r="Y70">
        <v>3645.5</v>
      </c>
      <c r="Z70">
        <v>0</v>
      </c>
      <c r="AA70">
        <v>0</v>
      </c>
      <c r="AB70">
        <v>1639.77</v>
      </c>
      <c r="AC70">
        <v>5285.27</v>
      </c>
      <c r="AD70" t="s">
        <v>41</v>
      </c>
      <c r="AE70" t="s">
        <v>42</v>
      </c>
      <c r="AF70" t="s">
        <v>42</v>
      </c>
      <c r="AG70">
        <f t="shared" si="2"/>
        <v>0</v>
      </c>
      <c r="AH70" t="str" cm="1">
        <f t="array" ref="AH70">_xlfn.IFS(
X70&lt;=20, "&lt;20",
AND(X70&gt;=20, X70&lt;50), "20-50",
AND(X70&gt;=50, X70&lt;100), "50-100",
X70&gt;=100, "&gt;100"
)</f>
        <v>&gt;100</v>
      </c>
      <c r="AI70">
        <f t="shared" si="3"/>
        <v>0</v>
      </c>
      <c r="AJ70" t="str" cm="1">
        <f t="array" ref="AJ70">_xlfn.IFS(
C70&lt;=20, "&lt;20",
AND(C70&gt;=20, C70&lt;35), "20-35",
AND(C70&gt;=35, C70&lt;50), "35-50",
C70&gt;=50, "50-100"
)</f>
        <v>35-50</v>
      </c>
      <c r="AK70" t="str" cm="1">
        <f t="array" ref="AK70">_xlfn.IFS(
G70&lt;6, "&lt;6",
AND(G70&gt;=6, G70&lt;12), "6-12",
AND(G70&gt;=12, G70&lt;18), "12-18",  AND(G70&gt;=18, G70&lt;24), "18-24", G70&gt;=24, "24-36")</f>
        <v>24-36</v>
      </c>
    </row>
    <row r="71" spans="1:37" x14ac:dyDescent="0.3">
      <c r="A71" t="s">
        <v>159</v>
      </c>
      <c r="B71" t="s">
        <v>44</v>
      </c>
      <c r="C71">
        <v>18</v>
      </c>
      <c r="D71" t="s">
        <v>34</v>
      </c>
      <c r="E71" t="s">
        <v>45</v>
      </c>
      <c r="F71">
        <v>1</v>
      </c>
      <c r="G71">
        <v>1</v>
      </c>
      <c r="H71" t="s">
        <v>57</v>
      </c>
      <c r="I71" t="s">
        <v>37</v>
      </c>
      <c r="J71" t="s">
        <v>34</v>
      </c>
      <c r="K71" t="s">
        <v>34</v>
      </c>
      <c r="L71" t="s">
        <v>34</v>
      </c>
      <c r="M71" t="s">
        <v>34</v>
      </c>
      <c r="N71" t="s">
        <v>34</v>
      </c>
      <c r="O71" t="s">
        <v>34</v>
      </c>
      <c r="P71" t="s">
        <v>34</v>
      </c>
      <c r="Q71" t="s">
        <v>34</v>
      </c>
      <c r="R71" t="s">
        <v>34</v>
      </c>
      <c r="S71" t="s">
        <v>34</v>
      </c>
      <c r="T71" t="s">
        <v>34</v>
      </c>
      <c r="U71" t="s">
        <v>46</v>
      </c>
      <c r="V71" t="s">
        <v>37</v>
      </c>
      <c r="W71" t="s">
        <v>51</v>
      </c>
      <c r="X71">
        <v>19.95</v>
      </c>
      <c r="Y71">
        <v>187.75</v>
      </c>
      <c r="Z71">
        <v>0</v>
      </c>
      <c r="AA71">
        <v>0</v>
      </c>
      <c r="AB71">
        <v>496</v>
      </c>
      <c r="AC71">
        <v>683.75</v>
      </c>
      <c r="AD71" t="s">
        <v>41</v>
      </c>
      <c r="AE71" t="s">
        <v>42</v>
      </c>
      <c r="AF71" t="s">
        <v>42</v>
      </c>
      <c r="AG71">
        <f t="shared" si="2"/>
        <v>0</v>
      </c>
      <c r="AH71" t="str" cm="1">
        <f t="array" ref="AH71">_xlfn.IFS(
X71&lt;=20, "&lt;20",
AND(X71&gt;=20, X71&lt;50), "20-50",
AND(X71&gt;=50, X71&lt;100), "50-100",
X71&gt;=100, "&gt;100"
)</f>
        <v>&lt;20</v>
      </c>
      <c r="AI71">
        <f t="shared" si="3"/>
        <v>0</v>
      </c>
      <c r="AJ71" t="str" cm="1">
        <f t="array" ref="AJ71">_xlfn.IFS(
C71&lt;=20, "&lt;20",
AND(C71&gt;=20, C71&lt;35), "20-35",
AND(C71&gt;=35, C71&lt;50), "35-50",
C71&gt;=50, "50-100"
)</f>
        <v>&lt;20</v>
      </c>
      <c r="AK71" t="str" cm="1">
        <f t="array" ref="AK71">_xlfn.IFS(
G71&lt;6, "&lt;6",
AND(G71&gt;=6, G71&lt;12), "6-12",
AND(G71&gt;=12, G71&lt;18), "12-18",  AND(G71&gt;=18, G71&lt;24), "18-24", G71&gt;=24, "24-36")</f>
        <v>&lt;6</v>
      </c>
    </row>
    <row r="72" spans="1:37" x14ac:dyDescent="0.3">
      <c r="A72" t="s">
        <v>160</v>
      </c>
      <c r="B72" t="s">
        <v>44</v>
      </c>
      <c r="C72">
        <v>20</v>
      </c>
      <c r="D72" t="s">
        <v>37</v>
      </c>
      <c r="E72" t="s">
        <v>103</v>
      </c>
      <c r="F72">
        <v>15</v>
      </c>
      <c r="G72">
        <v>1</v>
      </c>
      <c r="H72" t="s">
        <v>36</v>
      </c>
      <c r="I72" t="s">
        <v>37</v>
      </c>
      <c r="J72" t="s">
        <v>37</v>
      </c>
      <c r="K72" t="s">
        <v>37</v>
      </c>
      <c r="L72" t="s">
        <v>50</v>
      </c>
      <c r="M72" t="s">
        <v>34</v>
      </c>
      <c r="N72" t="s">
        <v>37</v>
      </c>
      <c r="O72" t="s">
        <v>37</v>
      </c>
      <c r="P72" t="s">
        <v>37</v>
      </c>
      <c r="Q72" t="s">
        <v>37</v>
      </c>
      <c r="R72" t="s">
        <v>37</v>
      </c>
      <c r="S72" t="s">
        <v>37</v>
      </c>
      <c r="T72" t="s">
        <v>34</v>
      </c>
      <c r="U72" t="s">
        <v>46</v>
      </c>
      <c r="V72" t="s">
        <v>37</v>
      </c>
      <c r="W72" t="s">
        <v>51</v>
      </c>
      <c r="X72">
        <v>111.2</v>
      </c>
      <c r="Y72">
        <v>2317.1</v>
      </c>
      <c r="Z72">
        <v>0</v>
      </c>
      <c r="AA72">
        <v>120</v>
      </c>
      <c r="AB72">
        <v>761.46</v>
      </c>
      <c r="AC72">
        <v>3198.56</v>
      </c>
      <c r="AD72" t="s">
        <v>52</v>
      </c>
      <c r="AE72" t="s">
        <v>104</v>
      </c>
      <c r="AF72" t="s">
        <v>105</v>
      </c>
      <c r="AG72">
        <f t="shared" si="2"/>
        <v>1</v>
      </c>
      <c r="AH72" t="str" cm="1">
        <f t="array" ref="AH72">_xlfn.IFS(
X72&lt;=20, "&lt;20",
AND(X72&gt;=20, X72&lt;50), "20-50",
AND(X72&gt;=50, X72&lt;100), "50-100",
X72&gt;=100, "&gt;100"
)</f>
        <v>&gt;100</v>
      </c>
      <c r="AI72">
        <f t="shared" si="3"/>
        <v>0</v>
      </c>
      <c r="AJ72" t="str" cm="1">
        <f t="array" ref="AJ72">_xlfn.IFS(
C72&lt;=20, "&lt;20",
AND(C72&gt;=20, C72&lt;35), "20-35",
AND(C72&gt;=35, C72&lt;50), "35-50",
C72&gt;=50, "50-100"
)</f>
        <v>&lt;20</v>
      </c>
      <c r="AK72" t="str" cm="1">
        <f t="array" ref="AK72">_xlfn.IFS(
G72&lt;6, "&lt;6",
AND(G72&gt;=6, G72&lt;12), "6-12",
AND(G72&gt;=12, G72&lt;18), "12-18",  AND(G72&gt;=18, G72&lt;24), "18-24", G72&gt;=24, "24-36")</f>
        <v>&lt;6</v>
      </c>
    </row>
    <row r="73" spans="1:37" x14ac:dyDescent="0.3">
      <c r="A73" t="s">
        <v>161</v>
      </c>
      <c r="B73" t="s">
        <v>33</v>
      </c>
      <c r="C73">
        <v>47</v>
      </c>
      <c r="D73" t="s">
        <v>34</v>
      </c>
      <c r="E73" t="s">
        <v>74</v>
      </c>
      <c r="F73">
        <v>7</v>
      </c>
      <c r="G73">
        <v>10</v>
      </c>
      <c r="H73" t="s">
        <v>36</v>
      </c>
      <c r="I73" t="s">
        <v>34</v>
      </c>
      <c r="J73" t="s">
        <v>34</v>
      </c>
      <c r="K73" t="s">
        <v>37</v>
      </c>
      <c r="L73" t="s">
        <v>72</v>
      </c>
      <c r="M73" t="s">
        <v>37</v>
      </c>
      <c r="N73" t="s">
        <v>37</v>
      </c>
      <c r="O73" t="s">
        <v>37</v>
      </c>
      <c r="P73" t="s">
        <v>34</v>
      </c>
      <c r="Q73" t="s">
        <v>34</v>
      </c>
      <c r="R73" t="s">
        <v>34</v>
      </c>
      <c r="S73" t="s">
        <v>34</v>
      </c>
      <c r="T73" t="s">
        <v>37</v>
      </c>
      <c r="U73" t="s">
        <v>46</v>
      </c>
      <c r="V73" t="s">
        <v>34</v>
      </c>
      <c r="W73" t="s">
        <v>51</v>
      </c>
      <c r="X73">
        <v>40.200000000000003</v>
      </c>
      <c r="Y73">
        <v>1448.8</v>
      </c>
      <c r="Z73">
        <v>0</v>
      </c>
      <c r="AA73">
        <v>0</v>
      </c>
      <c r="AB73">
        <v>0</v>
      </c>
      <c r="AC73">
        <v>1448.8</v>
      </c>
      <c r="AD73" t="s">
        <v>52</v>
      </c>
      <c r="AE73" t="s">
        <v>53</v>
      </c>
      <c r="AF73" t="s">
        <v>162</v>
      </c>
      <c r="AG73">
        <f t="shared" si="2"/>
        <v>1</v>
      </c>
      <c r="AH73" t="str" cm="1">
        <f t="array" ref="AH73">_xlfn.IFS(
X73&lt;=20, "&lt;20",
AND(X73&gt;=20, X73&lt;50), "20-50",
AND(X73&gt;=50, X73&lt;100), "50-100",
X73&gt;=100, "&gt;100"
)</f>
        <v>20-50</v>
      </c>
      <c r="AI73">
        <f t="shared" si="3"/>
        <v>0</v>
      </c>
      <c r="AJ73" t="str" cm="1">
        <f t="array" ref="AJ73">_xlfn.IFS(
C73&lt;=20, "&lt;20",
AND(C73&gt;=20, C73&lt;35), "20-35",
AND(C73&gt;=35, C73&lt;50), "35-50",
C73&gt;=50, "50-100"
)</f>
        <v>35-50</v>
      </c>
      <c r="AK73" t="str" cm="1">
        <f t="array" ref="AK73">_xlfn.IFS(
G73&lt;6, "&lt;6",
AND(G73&gt;=6, G73&lt;12), "6-12",
AND(G73&gt;=12, G73&lt;18), "12-18",  AND(G73&gt;=18, G73&lt;24), "18-24", G73&gt;=24, "24-36")</f>
        <v>6-12</v>
      </c>
    </row>
    <row r="74" spans="1:37" x14ac:dyDescent="0.3">
      <c r="A74" t="s">
        <v>163</v>
      </c>
      <c r="B74" t="s">
        <v>44</v>
      </c>
      <c r="C74">
        <v>72</v>
      </c>
      <c r="D74" t="s">
        <v>34</v>
      </c>
      <c r="E74" t="s">
        <v>164</v>
      </c>
      <c r="F74">
        <v>14</v>
      </c>
      <c r="G74">
        <v>29</v>
      </c>
      <c r="H74" t="s">
        <v>36</v>
      </c>
      <c r="I74" t="s">
        <v>37</v>
      </c>
      <c r="J74" t="s">
        <v>34</v>
      </c>
      <c r="K74" t="s">
        <v>37</v>
      </c>
      <c r="L74" t="s">
        <v>50</v>
      </c>
      <c r="M74" t="s">
        <v>37</v>
      </c>
      <c r="N74" t="s">
        <v>34</v>
      </c>
      <c r="O74" t="s">
        <v>34</v>
      </c>
      <c r="P74" t="s">
        <v>34</v>
      </c>
      <c r="Q74" t="s">
        <v>37</v>
      </c>
      <c r="R74" t="s">
        <v>34</v>
      </c>
      <c r="S74" t="s">
        <v>34</v>
      </c>
      <c r="T74" t="s">
        <v>37</v>
      </c>
      <c r="U74" t="s">
        <v>46</v>
      </c>
      <c r="V74" t="s">
        <v>37</v>
      </c>
      <c r="W74" t="s">
        <v>40</v>
      </c>
      <c r="X74">
        <v>85.8</v>
      </c>
      <c r="Y74">
        <v>2193.65</v>
      </c>
      <c r="Z74">
        <v>0</v>
      </c>
      <c r="AA74">
        <v>0</v>
      </c>
      <c r="AB74">
        <v>877.24</v>
      </c>
      <c r="AC74">
        <v>3070.89</v>
      </c>
      <c r="AD74" t="s">
        <v>41</v>
      </c>
      <c r="AE74" t="s">
        <v>42</v>
      </c>
      <c r="AF74" t="s">
        <v>42</v>
      </c>
      <c r="AG74">
        <f t="shared" si="2"/>
        <v>0</v>
      </c>
      <c r="AH74" t="str" cm="1">
        <f t="array" ref="AH74">_xlfn.IFS(
X74&lt;=20, "&lt;20",
AND(X74&gt;=20, X74&lt;50), "20-50",
AND(X74&gt;=50, X74&lt;100), "50-100",
X74&gt;=100, "&gt;100"
)</f>
        <v>50-100</v>
      </c>
      <c r="AI74">
        <f t="shared" si="3"/>
        <v>0</v>
      </c>
      <c r="AJ74" t="str" cm="1">
        <f t="array" ref="AJ74">_xlfn.IFS(
C74&lt;=20, "&lt;20",
AND(C74&gt;=20, C74&lt;35), "20-35",
AND(C74&gt;=35, C74&lt;50), "35-50",
C74&gt;=50, "50-100"
)</f>
        <v>50-100</v>
      </c>
      <c r="AK74" t="str" cm="1">
        <f t="array" ref="AK74">_xlfn.IFS(
G74&lt;6, "&lt;6",
AND(G74&gt;=6, G74&lt;12), "6-12",
AND(G74&gt;=12, G74&lt;18), "12-18",  AND(G74&gt;=18, G74&lt;24), "18-24", G74&gt;=24, "24-36")</f>
        <v>24-36</v>
      </c>
    </row>
    <row r="75" spans="1:37" x14ac:dyDescent="0.3">
      <c r="A75" t="s">
        <v>165</v>
      </c>
      <c r="B75" t="s">
        <v>33</v>
      </c>
      <c r="C75">
        <v>50</v>
      </c>
      <c r="D75" t="s">
        <v>34</v>
      </c>
      <c r="E75" t="s">
        <v>45</v>
      </c>
      <c r="F75">
        <v>5</v>
      </c>
      <c r="G75">
        <v>17</v>
      </c>
      <c r="H75" t="s">
        <v>70</v>
      </c>
      <c r="I75" t="s">
        <v>34</v>
      </c>
      <c r="J75" t="s">
        <v>34</v>
      </c>
      <c r="K75" t="s">
        <v>37</v>
      </c>
      <c r="L75" t="s">
        <v>72</v>
      </c>
      <c r="M75" t="s">
        <v>37</v>
      </c>
      <c r="N75" t="s">
        <v>34</v>
      </c>
      <c r="O75" t="s">
        <v>34</v>
      </c>
      <c r="P75" t="s">
        <v>37</v>
      </c>
      <c r="Q75" t="s">
        <v>34</v>
      </c>
      <c r="R75" t="s">
        <v>34</v>
      </c>
      <c r="S75" t="s">
        <v>34</v>
      </c>
      <c r="T75" t="s">
        <v>37</v>
      </c>
      <c r="U75" t="s">
        <v>39</v>
      </c>
      <c r="V75" t="s">
        <v>37</v>
      </c>
      <c r="W75" t="s">
        <v>40</v>
      </c>
      <c r="X75">
        <v>35.4</v>
      </c>
      <c r="Y75">
        <v>1748.9</v>
      </c>
      <c r="Z75">
        <v>0</v>
      </c>
      <c r="AA75">
        <v>0</v>
      </c>
      <c r="AB75">
        <v>0</v>
      </c>
      <c r="AC75">
        <v>1748.9</v>
      </c>
      <c r="AD75" t="s">
        <v>41</v>
      </c>
      <c r="AE75" t="s">
        <v>42</v>
      </c>
      <c r="AF75" t="s">
        <v>42</v>
      </c>
      <c r="AG75">
        <f t="shared" si="2"/>
        <v>0</v>
      </c>
      <c r="AH75" t="str" cm="1">
        <f t="array" ref="AH75">_xlfn.IFS(
X75&lt;=20, "&lt;20",
AND(X75&gt;=20, X75&lt;50), "20-50",
AND(X75&gt;=50, X75&lt;100), "50-100",
X75&gt;=100, "&gt;100"
)</f>
        <v>20-50</v>
      </c>
      <c r="AI75">
        <f t="shared" si="3"/>
        <v>0</v>
      </c>
      <c r="AJ75" t="str" cm="1">
        <f t="array" ref="AJ75">_xlfn.IFS(
C75&lt;=20, "&lt;20",
AND(C75&gt;=20, C75&lt;35), "20-35",
AND(C75&gt;=35, C75&lt;50), "35-50",
C75&gt;=50, "50-100"
)</f>
        <v>50-100</v>
      </c>
      <c r="AK75" t="str" cm="1">
        <f t="array" ref="AK75">_xlfn.IFS(
G75&lt;6, "&lt;6",
AND(G75&gt;=6, G75&lt;12), "6-12",
AND(G75&gt;=12, G75&lt;18), "12-18",  AND(G75&gt;=18, G75&lt;24), "18-24", G75&gt;=24, "24-36")</f>
        <v>12-18</v>
      </c>
    </row>
    <row r="76" spans="1:37" x14ac:dyDescent="0.3">
      <c r="A76" t="s">
        <v>166</v>
      </c>
      <c r="B76" t="s">
        <v>44</v>
      </c>
      <c r="C76">
        <v>31</v>
      </c>
      <c r="D76" t="s">
        <v>37</v>
      </c>
      <c r="E76" t="s">
        <v>124</v>
      </c>
      <c r="F76">
        <v>5</v>
      </c>
      <c r="G76">
        <v>10</v>
      </c>
      <c r="H76" t="s">
        <v>36</v>
      </c>
      <c r="I76" t="s">
        <v>37</v>
      </c>
      <c r="J76" t="s">
        <v>37</v>
      </c>
      <c r="K76" t="s">
        <v>37</v>
      </c>
      <c r="L76" t="s">
        <v>50</v>
      </c>
      <c r="M76" t="s">
        <v>34</v>
      </c>
      <c r="N76" t="s">
        <v>34</v>
      </c>
      <c r="O76" t="s">
        <v>34</v>
      </c>
      <c r="P76" t="s">
        <v>34</v>
      </c>
      <c r="Q76" t="s">
        <v>34</v>
      </c>
      <c r="R76" t="s">
        <v>34</v>
      </c>
      <c r="S76" t="s">
        <v>37</v>
      </c>
      <c r="T76" t="s">
        <v>37</v>
      </c>
      <c r="U76" t="s">
        <v>46</v>
      </c>
      <c r="V76" t="s">
        <v>37</v>
      </c>
      <c r="W76" t="s">
        <v>51</v>
      </c>
      <c r="X76">
        <v>73.849999999999994</v>
      </c>
      <c r="Y76">
        <v>511.25</v>
      </c>
      <c r="Z76">
        <v>13.03</v>
      </c>
      <c r="AA76">
        <v>0</v>
      </c>
      <c r="AB76">
        <v>200.34</v>
      </c>
      <c r="AC76">
        <v>698.56</v>
      </c>
      <c r="AD76" t="s">
        <v>52</v>
      </c>
      <c r="AE76" t="s">
        <v>53</v>
      </c>
      <c r="AF76" t="s">
        <v>91</v>
      </c>
      <c r="AG76">
        <f t="shared" si="2"/>
        <v>1</v>
      </c>
      <c r="AH76" t="str" cm="1">
        <f t="array" ref="AH76">_xlfn.IFS(
X76&lt;=20, "&lt;20",
AND(X76&gt;=20, X76&lt;50), "20-50",
AND(X76&gt;=50, X76&lt;100), "50-100",
X76&gt;=100, "&gt;100"
)</f>
        <v>50-100</v>
      </c>
      <c r="AI76">
        <f t="shared" si="3"/>
        <v>0</v>
      </c>
      <c r="AJ76" t="str" cm="1">
        <f t="array" ref="AJ76">_xlfn.IFS(
C76&lt;=20, "&lt;20",
AND(C76&gt;=20, C76&lt;35), "20-35",
AND(C76&gt;=35, C76&lt;50), "35-50",
C76&gt;=50, "50-100"
)</f>
        <v>20-35</v>
      </c>
      <c r="AK76" t="str" cm="1">
        <f t="array" ref="AK76">_xlfn.IFS(
G76&lt;6, "&lt;6",
AND(G76&gt;=6, G76&lt;12), "6-12",
AND(G76&gt;=12, G76&lt;18), "12-18",  AND(G76&gt;=18, G76&lt;24), "18-24", G76&gt;=24, "24-36")</f>
        <v>6-12</v>
      </c>
    </row>
    <row r="77" spans="1:37" x14ac:dyDescent="0.3">
      <c r="A77" t="s">
        <v>167</v>
      </c>
      <c r="B77" t="s">
        <v>44</v>
      </c>
      <c r="C77">
        <v>59</v>
      </c>
      <c r="D77" t="s">
        <v>37</v>
      </c>
      <c r="E77" t="s">
        <v>74</v>
      </c>
      <c r="F77">
        <v>9</v>
      </c>
      <c r="G77">
        <v>5</v>
      </c>
      <c r="H77" t="s">
        <v>70</v>
      </c>
      <c r="I77" t="s">
        <v>37</v>
      </c>
      <c r="J77" t="s">
        <v>37</v>
      </c>
      <c r="K77" t="s">
        <v>37</v>
      </c>
      <c r="L77" t="s">
        <v>72</v>
      </c>
      <c r="M77" t="s">
        <v>37</v>
      </c>
      <c r="N77" t="s">
        <v>37</v>
      </c>
      <c r="O77" t="s">
        <v>37</v>
      </c>
      <c r="P77" t="s">
        <v>37</v>
      </c>
      <c r="Q77" t="s">
        <v>37</v>
      </c>
      <c r="R77" t="s">
        <v>37</v>
      </c>
      <c r="S77" t="s">
        <v>37</v>
      </c>
      <c r="T77" t="s">
        <v>37</v>
      </c>
      <c r="U77" t="s">
        <v>67</v>
      </c>
      <c r="V77" t="s">
        <v>34</v>
      </c>
      <c r="W77" t="s">
        <v>143</v>
      </c>
      <c r="X77">
        <v>88.1</v>
      </c>
      <c r="Y77">
        <v>5526.75</v>
      </c>
      <c r="Z77">
        <v>0</v>
      </c>
      <c r="AA77">
        <v>0</v>
      </c>
      <c r="AB77">
        <v>2878.59</v>
      </c>
      <c r="AC77">
        <v>8405.34</v>
      </c>
      <c r="AD77" t="s">
        <v>41</v>
      </c>
      <c r="AE77" t="s">
        <v>42</v>
      </c>
      <c r="AF77" t="s">
        <v>42</v>
      </c>
      <c r="AG77">
        <f t="shared" si="2"/>
        <v>0</v>
      </c>
      <c r="AH77" t="str" cm="1">
        <f t="array" ref="AH77">_xlfn.IFS(
X77&lt;=20, "&lt;20",
AND(X77&gt;=20, X77&lt;50), "20-50",
AND(X77&gt;=50, X77&lt;100), "50-100",
X77&gt;=100, "&gt;100"
)</f>
        <v>50-100</v>
      </c>
      <c r="AI77">
        <f t="shared" si="3"/>
        <v>0</v>
      </c>
      <c r="AJ77" t="str" cm="1">
        <f t="array" ref="AJ77">_xlfn.IFS(
C77&lt;=20, "&lt;20",
AND(C77&gt;=20, C77&lt;35), "20-35",
AND(C77&gt;=35, C77&lt;50), "35-50",
C77&gt;=50, "50-100"
)</f>
        <v>50-100</v>
      </c>
      <c r="AK77" t="str" cm="1">
        <f t="array" ref="AK77">_xlfn.IFS(
G77&lt;6, "&lt;6",
AND(G77&gt;=6, G77&lt;12), "6-12",
AND(G77&gt;=12, G77&lt;18), "12-18",  AND(G77&gt;=18, G77&lt;24), "18-24", G77&gt;=24, "24-36")</f>
        <v>&lt;6</v>
      </c>
    </row>
    <row r="78" spans="1:37" x14ac:dyDescent="0.3">
      <c r="A78" t="s">
        <v>168</v>
      </c>
      <c r="B78" t="s">
        <v>44</v>
      </c>
      <c r="C78">
        <v>38</v>
      </c>
      <c r="D78" t="s">
        <v>37</v>
      </c>
      <c r="E78" t="s">
        <v>64</v>
      </c>
      <c r="F78">
        <v>8</v>
      </c>
      <c r="G78">
        <v>27</v>
      </c>
      <c r="H78" t="s">
        <v>57</v>
      </c>
      <c r="I78" t="s">
        <v>37</v>
      </c>
      <c r="J78" t="s">
        <v>34</v>
      </c>
      <c r="K78" t="s">
        <v>37</v>
      </c>
      <c r="L78" t="s">
        <v>50</v>
      </c>
      <c r="M78" t="s">
        <v>34</v>
      </c>
      <c r="N78" t="s">
        <v>34</v>
      </c>
      <c r="O78" t="s">
        <v>37</v>
      </c>
      <c r="P78" t="s">
        <v>37</v>
      </c>
      <c r="Q78" t="s">
        <v>37</v>
      </c>
      <c r="R78" t="s">
        <v>37</v>
      </c>
      <c r="S78" t="s">
        <v>37</v>
      </c>
      <c r="T78" t="s">
        <v>37</v>
      </c>
      <c r="U78" t="s">
        <v>46</v>
      </c>
      <c r="V78" t="s">
        <v>37</v>
      </c>
      <c r="W78" t="s">
        <v>51</v>
      </c>
      <c r="X78">
        <v>101.35</v>
      </c>
      <c r="Y78">
        <v>1553.95</v>
      </c>
      <c r="Z78">
        <v>0</v>
      </c>
      <c r="AA78">
        <v>0</v>
      </c>
      <c r="AB78">
        <v>688.8</v>
      </c>
      <c r="AC78">
        <v>2242.75</v>
      </c>
      <c r="AD78" t="s">
        <v>52</v>
      </c>
      <c r="AE78" t="s">
        <v>104</v>
      </c>
      <c r="AF78" t="s">
        <v>105</v>
      </c>
      <c r="AG78">
        <f t="shared" si="2"/>
        <v>1</v>
      </c>
      <c r="AH78" t="str" cm="1">
        <f t="array" ref="AH78">_xlfn.IFS(
X78&lt;=20, "&lt;20",
AND(X78&gt;=20, X78&lt;50), "20-50",
AND(X78&gt;=50, X78&lt;100), "50-100",
X78&gt;=100, "&gt;100"
)</f>
        <v>&gt;100</v>
      </c>
      <c r="AI78">
        <f t="shared" si="3"/>
        <v>0</v>
      </c>
      <c r="AJ78" t="str" cm="1">
        <f t="array" ref="AJ78">_xlfn.IFS(
C78&lt;=20, "&lt;20",
AND(C78&gt;=20, C78&lt;35), "20-35",
AND(C78&gt;=35, C78&lt;50), "35-50",
C78&gt;=50, "50-100"
)</f>
        <v>35-50</v>
      </c>
      <c r="AK78" t="str" cm="1">
        <f t="array" ref="AK78">_xlfn.IFS(
G78&lt;6, "&lt;6",
AND(G78&gt;=6, G78&lt;12), "6-12",
AND(G78&gt;=12, G78&lt;18), "12-18",  AND(G78&gt;=18, G78&lt;24), "18-24", G78&gt;=24, "24-36")</f>
        <v>24-36</v>
      </c>
    </row>
    <row r="79" spans="1:37" x14ac:dyDescent="0.3">
      <c r="A79" t="s">
        <v>169</v>
      </c>
      <c r="B79" t="s">
        <v>33</v>
      </c>
      <c r="C79">
        <v>54</v>
      </c>
      <c r="D79" t="s">
        <v>37</v>
      </c>
      <c r="E79" t="s">
        <v>48</v>
      </c>
      <c r="F79">
        <v>10</v>
      </c>
      <c r="G79">
        <v>7</v>
      </c>
      <c r="H79" t="s">
        <v>36</v>
      </c>
      <c r="I79" t="s">
        <v>34</v>
      </c>
      <c r="J79" t="s">
        <v>34</v>
      </c>
      <c r="K79" t="s">
        <v>37</v>
      </c>
      <c r="L79" t="s">
        <v>72</v>
      </c>
      <c r="M79" t="s">
        <v>37</v>
      </c>
      <c r="N79" t="s">
        <v>34</v>
      </c>
      <c r="O79" t="s">
        <v>34</v>
      </c>
      <c r="P79" t="s">
        <v>37</v>
      </c>
      <c r="Q79" t="s">
        <v>34</v>
      </c>
      <c r="R79" t="s">
        <v>37</v>
      </c>
      <c r="S79" t="s">
        <v>37</v>
      </c>
      <c r="T79" t="s">
        <v>37</v>
      </c>
      <c r="U79" t="s">
        <v>46</v>
      </c>
      <c r="V79" t="s">
        <v>34</v>
      </c>
      <c r="W79" t="s">
        <v>40</v>
      </c>
      <c r="X79">
        <v>45.8</v>
      </c>
      <c r="Y79">
        <v>1147</v>
      </c>
      <c r="Z79">
        <v>0</v>
      </c>
      <c r="AA79">
        <v>0</v>
      </c>
      <c r="AB79">
        <v>0</v>
      </c>
      <c r="AC79">
        <v>1147</v>
      </c>
      <c r="AD79" t="s">
        <v>41</v>
      </c>
      <c r="AE79" t="s">
        <v>42</v>
      </c>
      <c r="AF79" t="s">
        <v>42</v>
      </c>
      <c r="AG79">
        <f t="shared" si="2"/>
        <v>0</v>
      </c>
      <c r="AH79" t="str" cm="1">
        <f t="array" ref="AH79">_xlfn.IFS(
X79&lt;=20, "&lt;20",
AND(X79&gt;=20, X79&lt;50), "20-50",
AND(X79&gt;=50, X79&lt;100), "50-100",
X79&gt;=100, "&gt;100"
)</f>
        <v>20-50</v>
      </c>
      <c r="AI79">
        <f t="shared" si="3"/>
        <v>0</v>
      </c>
      <c r="AJ79" t="str" cm="1">
        <f t="array" ref="AJ79">_xlfn.IFS(
C79&lt;=20, "&lt;20",
AND(C79&gt;=20, C79&lt;35), "20-35",
AND(C79&gt;=35, C79&lt;50), "35-50",
C79&gt;=50, "50-100"
)</f>
        <v>50-100</v>
      </c>
      <c r="AK79" t="str" cm="1">
        <f t="array" ref="AK79">_xlfn.IFS(
G79&lt;6, "&lt;6",
AND(G79&gt;=6, G79&lt;12), "6-12",
AND(G79&gt;=12, G79&lt;18), "12-18",  AND(G79&gt;=18, G79&lt;24), "18-24", G79&gt;=24, "24-36")</f>
        <v>6-12</v>
      </c>
    </row>
    <row r="80" spans="1:37" x14ac:dyDescent="0.3">
      <c r="A80" t="s">
        <v>170</v>
      </c>
      <c r="B80" t="s">
        <v>44</v>
      </c>
      <c r="C80">
        <v>35</v>
      </c>
      <c r="D80" t="s">
        <v>37</v>
      </c>
      <c r="E80" t="s">
        <v>61</v>
      </c>
      <c r="F80">
        <v>4</v>
      </c>
      <c r="G80">
        <v>29</v>
      </c>
      <c r="H80" t="s">
        <v>36</v>
      </c>
      <c r="I80" t="s">
        <v>37</v>
      </c>
      <c r="J80" t="s">
        <v>34</v>
      </c>
      <c r="K80" t="s">
        <v>37</v>
      </c>
      <c r="L80" t="s">
        <v>50</v>
      </c>
      <c r="M80" t="s">
        <v>34</v>
      </c>
      <c r="N80" t="s">
        <v>34</v>
      </c>
      <c r="O80" t="s">
        <v>37</v>
      </c>
      <c r="P80" t="s">
        <v>34</v>
      </c>
      <c r="Q80" t="s">
        <v>37</v>
      </c>
      <c r="R80" t="s">
        <v>37</v>
      </c>
      <c r="S80" t="s">
        <v>37</v>
      </c>
      <c r="T80" t="s">
        <v>37</v>
      </c>
      <c r="U80" t="s">
        <v>46</v>
      </c>
      <c r="V80" t="s">
        <v>37</v>
      </c>
      <c r="W80" t="s">
        <v>51</v>
      </c>
      <c r="X80">
        <v>94.65</v>
      </c>
      <c r="Y80">
        <v>6747.35</v>
      </c>
      <c r="Z80">
        <v>0</v>
      </c>
      <c r="AA80">
        <v>0</v>
      </c>
      <c r="AB80">
        <v>2391.84</v>
      </c>
      <c r="AC80">
        <v>9139.19</v>
      </c>
      <c r="AD80" t="s">
        <v>41</v>
      </c>
      <c r="AE80" t="s">
        <v>42</v>
      </c>
      <c r="AF80" t="s">
        <v>42</v>
      </c>
      <c r="AG80">
        <f t="shared" si="2"/>
        <v>0</v>
      </c>
      <c r="AH80" t="str" cm="1">
        <f t="array" ref="AH80">_xlfn.IFS(
X80&lt;=20, "&lt;20",
AND(X80&gt;=20, X80&lt;50), "20-50",
AND(X80&gt;=50, X80&lt;100), "50-100",
X80&gt;=100, "&gt;100"
)</f>
        <v>50-100</v>
      </c>
      <c r="AI80">
        <f t="shared" si="3"/>
        <v>0</v>
      </c>
      <c r="AJ80" t="str" cm="1">
        <f t="array" ref="AJ80">_xlfn.IFS(
C80&lt;=20, "&lt;20",
AND(C80&gt;=20, C80&lt;35), "20-35",
AND(C80&gt;=35, C80&lt;50), "35-50",
C80&gt;=50, "50-100"
)</f>
        <v>35-50</v>
      </c>
      <c r="AK80" t="str" cm="1">
        <f t="array" ref="AK80">_xlfn.IFS(
G80&lt;6, "&lt;6",
AND(G80&gt;=6, G80&lt;12), "6-12",
AND(G80&gt;=12, G80&lt;18), "12-18",  AND(G80&gt;=18, G80&lt;24), "18-24", G80&gt;=24, "24-36")</f>
        <v>24-36</v>
      </c>
    </row>
    <row r="81" spans="1:37" x14ac:dyDescent="0.3">
      <c r="A81" t="s">
        <v>171</v>
      </c>
      <c r="B81" t="s">
        <v>33</v>
      </c>
      <c r="C81">
        <v>69</v>
      </c>
      <c r="D81" t="s">
        <v>37</v>
      </c>
      <c r="E81" t="s">
        <v>164</v>
      </c>
      <c r="F81">
        <v>4</v>
      </c>
      <c r="G81">
        <v>12</v>
      </c>
      <c r="H81" t="s">
        <v>36</v>
      </c>
      <c r="I81" t="s">
        <v>37</v>
      </c>
      <c r="J81" t="s">
        <v>34</v>
      </c>
      <c r="K81" t="s">
        <v>34</v>
      </c>
      <c r="L81" t="s">
        <v>34</v>
      </c>
      <c r="M81" t="s">
        <v>34</v>
      </c>
      <c r="N81" t="s">
        <v>34</v>
      </c>
      <c r="O81" t="s">
        <v>34</v>
      </c>
      <c r="P81" t="s">
        <v>34</v>
      </c>
      <c r="Q81" t="s">
        <v>34</v>
      </c>
      <c r="R81" t="s">
        <v>34</v>
      </c>
      <c r="S81" t="s">
        <v>34</v>
      </c>
      <c r="T81" t="s">
        <v>34</v>
      </c>
      <c r="U81" t="s">
        <v>39</v>
      </c>
      <c r="V81" t="s">
        <v>37</v>
      </c>
      <c r="W81" t="s">
        <v>51</v>
      </c>
      <c r="X81">
        <v>20.5</v>
      </c>
      <c r="Y81">
        <v>865.05</v>
      </c>
      <c r="Z81">
        <v>0</v>
      </c>
      <c r="AA81">
        <v>0</v>
      </c>
      <c r="AB81">
        <v>1205.5999999999999</v>
      </c>
      <c r="AC81">
        <v>2070.65</v>
      </c>
      <c r="AD81" t="s">
        <v>41</v>
      </c>
      <c r="AE81" t="s">
        <v>42</v>
      </c>
      <c r="AF81" t="s">
        <v>42</v>
      </c>
      <c r="AG81">
        <f t="shared" si="2"/>
        <v>0</v>
      </c>
      <c r="AH81" t="str" cm="1">
        <f t="array" ref="AH81">_xlfn.IFS(
X81&lt;=20, "&lt;20",
AND(X81&gt;=20, X81&lt;50), "20-50",
AND(X81&gt;=50, X81&lt;100), "50-100",
X81&gt;=100, "&gt;100"
)</f>
        <v>20-50</v>
      </c>
      <c r="AI81">
        <f t="shared" si="3"/>
        <v>0</v>
      </c>
      <c r="AJ81" t="str" cm="1">
        <f t="array" ref="AJ81">_xlfn.IFS(
C81&lt;=20, "&lt;20",
AND(C81&gt;=20, C81&lt;35), "20-35",
AND(C81&gt;=35, C81&lt;50), "35-50",
C81&gt;=50, "50-100"
)</f>
        <v>50-100</v>
      </c>
      <c r="AK81" t="str" cm="1">
        <f t="array" ref="AK81">_xlfn.IFS(
G81&lt;6, "&lt;6",
AND(G81&gt;=6, G81&lt;12), "6-12",
AND(G81&gt;=12, G81&lt;18), "12-18",  AND(G81&gt;=18, G81&lt;24), "18-24", G81&gt;=24, "24-36")</f>
        <v>12-18</v>
      </c>
    </row>
    <row r="82" spans="1:37" x14ac:dyDescent="0.3">
      <c r="A82" t="s">
        <v>172</v>
      </c>
      <c r="B82" t="s">
        <v>44</v>
      </c>
      <c r="C82">
        <v>57</v>
      </c>
      <c r="D82" t="s">
        <v>34</v>
      </c>
      <c r="E82" t="s">
        <v>45</v>
      </c>
      <c r="F82">
        <v>13</v>
      </c>
      <c r="G82">
        <v>23</v>
      </c>
      <c r="H82" t="s">
        <v>66</v>
      </c>
      <c r="I82" t="s">
        <v>37</v>
      </c>
      <c r="J82" t="s">
        <v>37</v>
      </c>
      <c r="K82" t="s">
        <v>37</v>
      </c>
      <c r="L82" t="s">
        <v>50</v>
      </c>
      <c r="M82" t="s">
        <v>34</v>
      </c>
      <c r="N82" t="s">
        <v>37</v>
      </c>
      <c r="O82" t="s">
        <v>34</v>
      </c>
      <c r="P82" t="s">
        <v>34</v>
      </c>
      <c r="Q82" t="s">
        <v>34</v>
      </c>
      <c r="R82" t="s">
        <v>37</v>
      </c>
      <c r="S82" t="s">
        <v>37</v>
      </c>
      <c r="T82" t="s">
        <v>34</v>
      </c>
      <c r="U82" t="s">
        <v>46</v>
      </c>
      <c r="V82" t="s">
        <v>34</v>
      </c>
      <c r="W82" t="s">
        <v>40</v>
      </c>
      <c r="X82">
        <v>89.4</v>
      </c>
      <c r="Y82">
        <v>5976.9</v>
      </c>
      <c r="Z82">
        <v>36.020000000000003</v>
      </c>
      <c r="AA82">
        <v>40</v>
      </c>
      <c r="AB82">
        <v>3219.48</v>
      </c>
      <c r="AC82">
        <v>9200.36</v>
      </c>
      <c r="AD82" t="s">
        <v>41</v>
      </c>
      <c r="AE82" t="s">
        <v>42</v>
      </c>
      <c r="AF82" t="s">
        <v>42</v>
      </c>
      <c r="AG82">
        <f t="shared" si="2"/>
        <v>0</v>
      </c>
      <c r="AH82" t="str" cm="1">
        <f t="array" ref="AH82">_xlfn.IFS(
X82&lt;=20, "&lt;20",
AND(X82&gt;=20, X82&lt;50), "20-50",
AND(X82&gt;=50, X82&lt;100), "50-100",
X82&gt;=100, "&gt;100"
)</f>
        <v>50-100</v>
      </c>
      <c r="AI82">
        <f t="shared" si="3"/>
        <v>0</v>
      </c>
      <c r="AJ82" t="str" cm="1">
        <f t="array" ref="AJ82">_xlfn.IFS(
C82&lt;=20, "&lt;20",
AND(C82&gt;=20, C82&lt;35), "20-35",
AND(C82&gt;=35, C82&lt;50), "35-50",
C82&gt;=50, "50-100"
)</f>
        <v>50-100</v>
      </c>
      <c r="AK82" t="str" cm="1">
        <f t="array" ref="AK82">_xlfn.IFS(
G82&lt;6, "&lt;6",
AND(G82&gt;=6, G82&lt;12), "6-12",
AND(G82&gt;=12, G82&lt;18), "12-18",  AND(G82&gt;=18, G82&lt;24), "18-24", G82&gt;=24, "24-36")</f>
        <v>18-24</v>
      </c>
    </row>
    <row r="83" spans="1:37" x14ac:dyDescent="0.3">
      <c r="A83" t="s">
        <v>173</v>
      </c>
      <c r="B83" t="s">
        <v>44</v>
      </c>
      <c r="C83">
        <v>44</v>
      </c>
      <c r="D83" t="s">
        <v>34</v>
      </c>
      <c r="E83" t="s">
        <v>74</v>
      </c>
      <c r="F83">
        <v>14</v>
      </c>
      <c r="G83">
        <v>6</v>
      </c>
      <c r="H83" t="s">
        <v>36</v>
      </c>
      <c r="I83" t="s">
        <v>37</v>
      </c>
      <c r="J83" t="s">
        <v>34</v>
      </c>
      <c r="K83" t="s">
        <v>37</v>
      </c>
      <c r="L83" t="s">
        <v>50</v>
      </c>
      <c r="M83" t="s">
        <v>37</v>
      </c>
      <c r="N83" t="s">
        <v>37</v>
      </c>
      <c r="O83" t="s">
        <v>34</v>
      </c>
      <c r="P83" t="s">
        <v>37</v>
      </c>
      <c r="Q83" t="s">
        <v>34</v>
      </c>
      <c r="R83" t="s">
        <v>34</v>
      </c>
      <c r="S83" t="s">
        <v>34</v>
      </c>
      <c r="T83" t="s">
        <v>37</v>
      </c>
      <c r="U83" t="s">
        <v>46</v>
      </c>
      <c r="V83" t="s">
        <v>37</v>
      </c>
      <c r="W83" t="s">
        <v>51</v>
      </c>
      <c r="X83">
        <v>86.25</v>
      </c>
      <c r="Y83">
        <v>181.65</v>
      </c>
      <c r="Z83">
        <v>0</v>
      </c>
      <c r="AA83">
        <v>0</v>
      </c>
      <c r="AB83">
        <v>73.62</v>
      </c>
      <c r="AC83">
        <v>255.27</v>
      </c>
      <c r="AD83" t="s">
        <v>52</v>
      </c>
      <c r="AE83" t="s">
        <v>53</v>
      </c>
      <c r="AF83" t="s">
        <v>155</v>
      </c>
      <c r="AG83">
        <f t="shared" si="2"/>
        <v>1</v>
      </c>
      <c r="AH83" t="str" cm="1">
        <f t="array" ref="AH83">_xlfn.IFS(
X83&lt;=20, "&lt;20",
AND(X83&gt;=20, X83&lt;50), "20-50",
AND(X83&gt;=50, X83&lt;100), "50-100",
X83&gt;=100, "&gt;100"
)</f>
        <v>50-100</v>
      </c>
      <c r="AI83">
        <f t="shared" si="3"/>
        <v>0</v>
      </c>
      <c r="AJ83" t="str" cm="1">
        <f t="array" ref="AJ83">_xlfn.IFS(
C83&lt;=20, "&lt;20",
AND(C83&gt;=20, C83&lt;35), "20-35",
AND(C83&gt;=35, C83&lt;50), "35-50",
C83&gt;=50, "50-100"
)</f>
        <v>35-50</v>
      </c>
      <c r="AK83" t="str" cm="1">
        <f t="array" ref="AK83">_xlfn.IFS(
G83&lt;6, "&lt;6",
AND(G83&gt;=6, G83&lt;12), "6-12",
AND(G83&gt;=12, G83&lt;18), "12-18",  AND(G83&gt;=18, G83&lt;24), "18-24", G83&gt;=24, "24-36")</f>
        <v>6-12</v>
      </c>
    </row>
    <row r="84" spans="1:37" x14ac:dyDescent="0.3">
      <c r="A84" t="s">
        <v>174</v>
      </c>
      <c r="B84" t="s">
        <v>33</v>
      </c>
      <c r="C84">
        <v>79</v>
      </c>
      <c r="D84" t="s">
        <v>37</v>
      </c>
      <c r="E84" t="s">
        <v>87</v>
      </c>
      <c r="F84">
        <v>15</v>
      </c>
      <c r="G84">
        <v>36</v>
      </c>
      <c r="H84" t="s">
        <v>36</v>
      </c>
      <c r="I84" t="s">
        <v>37</v>
      </c>
      <c r="J84" t="s">
        <v>34</v>
      </c>
      <c r="K84" t="s">
        <v>37</v>
      </c>
      <c r="L84" t="s">
        <v>72</v>
      </c>
      <c r="M84" t="s">
        <v>34</v>
      </c>
      <c r="N84" t="s">
        <v>34</v>
      </c>
      <c r="O84" t="s">
        <v>37</v>
      </c>
      <c r="P84" t="s">
        <v>37</v>
      </c>
      <c r="Q84" t="s">
        <v>37</v>
      </c>
      <c r="R84" t="s">
        <v>37</v>
      </c>
      <c r="S84" t="s">
        <v>37</v>
      </c>
      <c r="T84" t="s">
        <v>37</v>
      </c>
      <c r="U84" t="s">
        <v>39</v>
      </c>
      <c r="V84" t="s">
        <v>34</v>
      </c>
      <c r="W84" t="s">
        <v>51</v>
      </c>
      <c r="X84">
        <v>74.849999999999994</v>
      </c>
      <c r="Y84">
        <v>3268.05</v>
      </c>
      <c r="Z84">
        <v>17.91</v>
      </c>
      <c r="AA84">
        <v>0</v>
      </c>
      <c r="AB84">
        <v>339.68</v>
      </c>
      <c r="AC84">
        <v>3589.82</v>
      </c>
      <c r="AD84" t="s">
        <v>41</v>
      </c>
      <c r="AE84" t="s">
        <v>42</v>
      </c>
      <c r="AF84" t="s">
        <v>42</v>
      </c>
      <c r="AG84">
        <f t="shared" si="2"/>
        <v>0</v>
      </c>
      <c r="AH84" t="str" cm="1">
        <f t="array" ref="AH84">_xlfn.IFS(
X84&lt;=20, "&lt;20",
AND(X84&gt;=20, X84&lt;50), "20-50",
AND(X84&gt;=50, X84&lt;100), "50-100",
X84&gt;=100, "&gt;100"
)</f>
        <v>50-100</v>
      </c>
      <c r="AI84">
        <f t="shared" si="3"/>
        <v>0</v>
      </c>
      <c r="AJ84" t="str" cm="1">
        <f t="array" ref="AJ84">_xlfn.IFS(
C84&lt;=20, "&lt;20",
AND(C84&gt;=20, C84&lt;35), "20-35",
AND(C84&gt;=35, C84&lt;50), "35-50",
C84&gt;=50, "50-100"
)</f>
        <v>50-100</v>
      </c>
      <c r="AK84" t="str" cm="1">
        <f t="array" ref="AK84">_xlfn.IFS(
G84&lt;6, "&lt;6",
AND(G84&gt;=6, G84&lt;12), "6-12",
AND(G84&gt;=12, G84&lt;18), "12-18",  AND(G84&gt;=18, G84&lt;24), "18-24", G84&gt;=24, "24-36")</f>
        <v>24-36</v>
      </c>
    </row>
    <row r="85" spans="1:37" x14ac:dyDescent="0.3">
      <c r="A85" t="s">
        <v>175</v>
      </c>
      <c r="B85" t="s">
        <v>44</v>
      </c>
      <c r="C85">
        <v>58</v>
      </c>
      <c r="D85" t="s">
        <v>37</v>
      </c>
      <c r="E85" t="s">
        <v>48</v>
      </c>
      <c r="F85">
        <v>14</v>
      </c>
      <c r="G85">
        <v>28</v>
      </c>
      <c r="H85" t="s">
        <v>57</v>
      </c>
      <c r="I85" t="s">
        <v>37</v>
      </c>
      <c r="J85" t="s">
        <v>37</v>
      </c>
      <c r="K85" t="s">
        <v>37</v>
      </c>
      <c r="L85" t="s">
        <v>50</v>
      </c>
      <c r="M85" t="s">
        <v>34</v>
      </c>
      <c r="N85" t="s">
        <v>37</v>
      </c>
      <c r="O85" t="s">
        <v>34</v>
      </c>
      <c r="P85" t="s">
        <v>34</v>
      </c>
      <c r="Q85" t="s">
        <v>37</v>
      </c>
      <c r="R85" t="s">
        <v>34</v>
      </c>
      <c r="S85" t="s">
        <v>34</v>
      </c>
      <c r="T85" t="s">
        <v>37</v>
      </c>
      <c r="U85" t="s">
        <v>46</v>
      </c>
      <c r="V85" t="s">
        <v>37</v>
      </c>
      <c r="W85" t="s">
        <v>51</v>
      </c>
      <c r="X85">
        <v>89.75</v>
      </c>
      <c r="Y85">
        <v>1052.4000000000001</v>
      </c>
      <c r="Z85">
        <v>0</v>
      </c>
      <c r="AA85">
        <v>0</v>
      </c>
      <c r="AB85">
        <v>172.56</v>
      </c>
      <c r="AC85">
        <v>1224.96</v>
      </c>
      <c r="AD85" t="s">
        <v>52</v>
      </c>
      <c r="AE85" t="s">
        <v>104</v>
      </c>
      <c r="AF85" t="s">
        <v>150</v>
      </c>
      <c r="AG85">
        <f t="shared" si="2"/>
        <v>1</v>
      </c>
      <c r="AH85" t="str" cm="1">
        <f t="array" ref="AH85">_xlfn.IFS(
X85&lt;=20, "&lt;20",
AND(X85&gt;=20, X85&lt;50), "20-50",
AND(X85&gt;=50, X85&lt;100), "50-100",
X85&gt;=100, "&gt;100"
)</f>
        <v>50-100</v>
      </c>
      <c r="AI85">
        <f t="shared" si="3"/>
        <v>0</v>
      </c>
      <c r="AJ85" t="str" cm="1">
        <f t="array" ref="AJ85">_xlfn.IFS(
C85&lt;=20, "&lt;20",
AND(C85&gt;=20, C85&lt;35), "20-35",
AND(C85&gt;=35, C85&lt;50), "35-50",
C85&gt;=50, "50-100"
)</f>
        <v>50-100</v>
      </c>
      <c r="AK85" t="str" cm="1">
        <f t="array" ref="AK85">_xlfn.IFS(
G85&lt;6, "&lt;6",
AND(G85&gt;=6, G85&lt;12), "6-12",
AND(G85&gt;=12, G85&lt;18), "12-18",  AND(G85&gt;=18, G85&lt;24), "18-24", G85&gt;=24, "24-36")</f>
        <v>24-36</v>
      </c>
    </row>
    <row r="86" spans="1:37" x14ac:dyDescent="0.3">
      <c r="A86" t="s">
        <v>176</v>
      </c>
      <c r="B86" t="s">
        <v>44</v>
      </c>
      <c r="C86">
        <v>73</v>
      </c>
      <c r="D86" t="s">
        <v>34</v>
      </c>
      <c r="E86" t="s">
        <v>114</v>
      </c>
      <c r="F86">
        <v>11</v>
      </c>
      <c r="G86">
        <v>20</v>
      </c>
      <c r="H86" t="s">
        <v>36</v>
      </c>
      <c r="I86" t="s">
        <v>37</v>
      </c>
      <c r="J86" t="s">
        <v>37</v>
      </c>
      <c r="K86" t="s">
        <v>37</v>
      </c>
      <c r="L86" t="s">
        <v>50</v>
      </c>
      <c r="M86" t="s">
        <v>34</v>
      </c>
      <c r="N86" t="s">
        <v>37</v>
      </c>
      <c r="O86" t="s">
        <v>37</v>
      </c>
      <c r="P86" t="s">
        <v>37</v>
      </c>
      <c r="Q86" t="s">
        <v>37</v>
      </c>
      <c r="R86" t="s">
        <v>37</v>
      </c>
      <c r="S86" t="s">
        <v>34</v>
      </c>
      <c r="T86" t="s">
        <v>37</v>
      </c>
      <c r="U86" t="s">
        <v>67</v>
      </c>
      <c r="V86" t="s">
        <v>37</v>
      </c>
      <c r="W86" t="s">
        <v>51</v>
      </c>
      <c r="X86">
        <v>109.95</v>
      </c>
      <c r="Y86">
        <v>7634.25</v>
      </c>
      <c r="Z86">
        <v>0</v>
      </c>
      <c r="AA86">
        <v>0</v>
      </c>
      <c r="AB86">
        <v>1270.29</v>
      </c>
      <c r="AC86">
        <v>8904.5400000000009</v>
      </c>
      <c r="AD86" t="s">
        <v>41</v>
      </c>
      <c r="AE86" t="s">
        <v>42</v>
      </c>
      <c r="AF86" t="s">
        <v>42</v>
      </c>
      <c r="AG86">
        <f t="shared" si="2"/>
        <v>0</v>
      </c>
      <c r="AH86" t="str" cm="1">
        <f t="array" ref="AH86">_xlfn.IFS(
X86&lt;=20, "&lt;20",
AND(X86&gt;=20, X86&lt;50), "20-50",
AND(X86&gt;=50, X86&lt;100), "50-100",
X86&gt;=100, "&gt;100"
)</f>
        <v>&gt;100</v>
      </c>
      <c r="AI86">
        <f t="shared" si="3"/>
        <v>0</v>
      </c>
      <c r="AJ86" t="str" cm="1">
        <f t="array" ref="AJ86">_xlfn.IFS(
C86&lt;=20, "&lt;20",
AND(C86&gt;=20, C86&lt;35), "20-35",
AND(C86&gt;=35, C86&lt;50), "35-50",
C86&gt;=50, "50-100"
)</f>
        <v>50-100</v>
      </c>
      <c r="AK86" t="str" cm="1">
        <f t="array" ref="AK86">_xlfn.IFS(
G86&lt;6, "&lt;6",
AND(G86&gt;=6, G86&lt;12), "6-12",
AND(G86&gt;=12, G86&lt;18), "12-18",  AND(G86&gt;=18, G86&lt;24), "18-24", G86&gt;=24, "24-36")</f>
        <v>18-24</v>
      </c>
    </row>
    <row r="87" spans="1:37" x14ac:dyDescent="0.3">
      <c r="A87" t="s">
        <v>177</v>
      </c>
      <c r="B87" t="s">
        <v>44</v>
      </c>
      <c r="C87">
        <v>26</v>
      </c>
      <c r="D87" t="s">
        <v>37</v>
      </c>
      <c r="E87" t="s">
        <v>48</v>
      </c>
      <c r="F87">
        <v>13</v>
      </c>
      <c r="G87">
        <v>27</v>
      </c>
      <c r="H87" t="s">
        <v>49</v>
      </c>
      <c r="I87" t="s">
        <v>37</v>
      </c>
      <c r="J87" t="s">
        <v>37</v>
      </c>
      <c r="K87" t="s">
        <v>37</v>
      </c>
      <c r="L87" t="s">
        <v>50</v>
      </c>
      <c r="M87" t="s">
        <v>34</v>
      </c>
      <c r="N87" t="s">
        <v>37</v>
      </c>
      <c r="O87" t="s">
        <v>34</v>
      </c>
      <c r="P87" t="s">
        <v>34</v>
      </c>
      <c r="Q87" t="s">
        <v>34</v>
      </c>
      <c r="R87" t="s">
        <v>34</v>
      </c>
      <c r="S87" t="s">
        <v>34</v>
      </c>
      <c r="T87" t="s">
        <v>37</v>
      </c>
      <c r="U87" t="s">
        <v>46</v>
      </c>
      <c r="V87" t="s">
        <v>37</v>
      </c>
      <c r="W87" t="s">
        <v>143</v>
      </c>
      <c r="X87">
        <v>80.2</v>
      </c>
      <c r="Y87">
        <v>80.2</v>
      </c>
      <c r="Z87">
        <v>0</v>
      </c>
      <c r="AA87">
        <v>0</v>
      </c>
      <c r="AB87">
        <v>1.23</v>
      </c>
      <c r="AC87">
        <v>81.430000000000007</v>
      </c>
      <c r="AD87" t="s">
        <v>52</v>
      </c>
      <c r="AE87" t="s">
        <v>100</v>
      </c>
      <c r="AF87" t="s">
        <v>178</v>
      </c>
      <c r="AG87">
        <f t="shared" si="2"/>
        <v>1</v>
      </c>
      <c r="AH87" t="str" cm="1">
        <f t="array" ref="AH87">_xlfn.IFS(
X87&lt;=20, "&lt;20",
AND(X87&gt;=20, X87&lt;50), "20-50",
AND(X87&gt;=50, X87&lt;100), "50-100",
X87&gt;=100, "&gt;100"
)</f>
        <v>50-100</v>
      </c>
      <c r="AI87">
        <f t="shared" si="3"/>
        <v>0</v>
      </c>
      <c r="AJ87" t="str" cm="1">
        <f t="array" ref="AJ87">_xlfn.IFS(
C87&lt;=20, "&lt;20",
AND(C87&gt;=20, C87&lt;35), "20-35",
AND(C87&gt;=35, C87&lt;50), "35-50",
C87&gt;=50, "50-100"
)</f>
        <v>20-35</v>
      </c>
      <c r="AK87" t="str" cm="1">
        <f t="array" ref="AK87">_xlfn.IFS(
G87&lt;6, "&lt;6",
AND(G87&gt;=6, G87&lt;12), "6-12",
AND(G87&gt;=12, G87&lt;18), "12-18",  AND(G87&gt;=18, G87&lt;24), "18-24", G87&gt;=24, "24-36")</f>
        <v>24-36</v>
      </c>
    </row>
    <row r="88" spans="1:37" x14ac:dyDescent="0.3">
      <c r="A88" t="s">
        <v>179</v>
      </c>
      <c r="B88" t="s">
        <v>44</v>
      </c>
      <c r="C88">
        <v>28</v>
      </c>
      <c r="D88" t="s">
        <v>37</v>
      </c>
      <c r="E88" t="s">
        <v>45</v>
      </c>
      <c r="F88">
        <v>6</v>
      </c>
      <c r="G88">
        <v>18</v>
      </c>
      <c r="H88" t="s">
        <v>49</v>
      </c>
      <c r="I88" t="s">
        <v>37</v>
      </c>
      <c r="J88" t="s">
        <v>34</v>
      </c>
      <c r="K88" t="s">
        <v>34</v>
      </c>
      <c r="L88" t="s">
        <v>34</v>
      </c>
      <c r="M88" t="s">
        <v>34</v>
      </c>
      <c r="N88" t="s">
        <v>34</v>
      </c>
      <c r="O88" t="s">
        <v>34</v>
      </c>
      <c r="P88" t="s">
        <v>34</v>
      </c>
      <c r="Q88" t="s">
        <v>34</v>
      </c>
      <c r="R88" t="s">
        <v>34</v>
      </c>
      <c r="S88" t="s">
        <v>34</v>
      </c>
      <c r="T88" t="s">
        <v>34</v>
      </c>
      <c r="U88" t="s">
        <v>46</v>
      </c>
      <c r="V88" t="s">
        <v>34</v>
      </c>
      <c r="W88" t="s">
        <v>40</v>
      </c>
      <c r="X88">
        <v>19.850000000000001</v>
      </c>
      <c r="Y88">
        <v>63.75</v>
      </c>
      <c r="Z88">
        <v>0</v>
      </c>
      <c r="AA88">
        <v>0</v>
      </c>
      <c r="AB88">
        <v>77.25</v>
      </c>
      <c r="AC88">
        <v>141</v>
      </c>
      <c r="AD88" t="s">
        <v>52</v>
      </c>
      <c r="AE88" t="s">
        <v>100</v>
      </c>
      <c r="AF88" t="s">
        <v>101</v>
      </c>
      <c r="AG88">
        <f t="shared" si="2"/>
        <v>1</v>
      </c>
      <c r="AH88" t="str" cm="1">
        <f t="array" ref="AH88">_xlfn.IFS(
X88&lt;=20, "&lt;20",
AND(X88&gt;=20, X88&lt;50), "20-50",
AND(X88&gt;=50, X88&lt;100), "50-100",
X88&gt;=100, "&gt;100"
)</f>
        <v>&lt;20</v>
      </c>
      <c r="AI88">
        <f t="shared" si="3"/>
        <v>0</v>
      </c>
      <c r="AJ88" t="str" cm="1">
        <f t="array" ref="AJ88">_xlfn.IFS(
C88&lt;=20, "&lt;20",
AND(C88&gt;=20, C88&lt;35), "20-35",
AND(C88&gt;=35, C88&lt;50), "35-50",
C88&gt;=50, "50-100"
)</f>
        <v>20-35</v>
      </c>
      <c r="AK88" t="str" cm="1">
        <f t="array" ref="AK88">_xlfn.IFS(
G88&lt;6, "&lt;6",
AND(G88&gt;=6, G88&lt;12), "6-12",
AND(G88&gt;=12, G88&lt;18), "12-18",  AND(G88&gt;=18, G88&lt;24), "18-24", G88&gt;=24, "24-36")</f>
        <v>18-24</v>
      </c>
    </row>
    <row r="89" spans="1:37" x14ac:dyDescent="0.3">
      <c r="A89" t="s">
        <v>180</v>
      </c>
      <c r="B89" t="s">
        <v>33</v>
      </c>
      <c r="C89">
        <v>81</v>
      </c>
      <c r="D89" t="s">
        <v>34</v>
      </c>
      <c r="E89" t="s">
        <v>130</v>
      </c>
      <c r="F89">
        <v>0</v>
      </c>
      <c r="G89">
        <v>21</v>
      </c>
      <c r="H89" t="s">
        <v>36</v>
      </c>
      <c r="I89" t="s">
        <v>37</v>
      </c>
      <c r="J89" t="s">
        <v>37</v>
      </c>
      <c r="K89" t="s">
        <v>37</v>
      </c>
      <c r="L89" t="s">
        <v>50</v>
      </c>
      <c r="M89" t="s">
        <v>34</v>
      </c>
      <c r="N89" t="s">
        <v>37</v>
      </c>
      <c r="O89" t="s">
        <v>37</v>
      </c>
      <c r="P89" t="s">
        <v>34</v>
      </c>
      <c r="Q89" t="s">
        <v>34</v>
      </c>
      <c r="R89" t="s">
        <v>34</v>
      </c>
      <c r="S89" t="s">
        <v>34</v>
      </c>
      <c r="T89" t="s">
        <v>37</v>
      </c>
      <c r="U89" t="s">
        <v>67</v>
      </c>
      <c r="V89" t="s">
        <v>37</v>
      </c>
      <c r="W89" t="s">
        <v>51</v>
      </c>
      <c r="X89">
        <v>86.45</v>
      </c>
      <c r="Y89">
        <v>2401.0500000000002</v>
      </c>
      <c r="Z89">
        <v>0</v>
      </c>
      <c r="AA89">
        <v>0</v>
      </c>
      <c r="AB89">
        <v>80.19</v>
      </c>
      <c r="AC89">
        <v>2481.2399999999998</v>
      </c>
      <c r="AD89" t="s">
        <v>41</v>
      </c>
      <c r="AE89" t="s">
        <v>42</v>
      </c>
      <c r="AF89" t="s">
        <v>42</v>
      </c>
      <c r="AG89">
        <f t="shared" si="2"/>
        <v>0</v>
      </c>
      <c r="AH89" t="str" cm="1">
        <f t="array" ref="AH89">_xlfn.IFS(
X89&lt;=20, "&lt;20",
AND(X89&gt;=20, X89&lt;50), "20-50",
AND(X89&gt;=50, X89&lt;100), "50-100",
X89&gt;=100, "&gt;100"
)</f>
        <v>50-100</v>
      </c>
      <c r="AI89">
        <f t="shared" si="3"/>
        <v>0</v>
      </c>
      <c r="AJ89" t="str" cm="1">
        <f t="array" ref="AJ89">_xlfn.IFS(
C89&lt;=20, "&lt;20",
AND(C89&gt;=20, C89&lt;35), "20-35",
AND(C89&gt;=35, C89&lt;50), "35-50",
C89&gt;=50, "50-100"
)</f>
        <v>50-100</v>
      </c>
      <c r="AK89" t="str" cm="1">
        <f t="array" ref="AK89">_xlfn.IFS(
G89&lt;6, "&lt;6",
AND(G89&gt;=6, G89&lt;12), "6-12",
AND(G89&gt;=12, G89&lt;18), "12-18",  AND(G89&gt;=18, G89&lt;24), "18-24", G89&gt;=24, "24-36")</f>
        <v>18-24</v>
      </c>
    </row>
    <row r="90" spans="1:37" x14ac:dyDescent="0.3">
      <c r="A90" t="s">
        <v>181</v>
      </c>
      <c r="B90" t="s">
        <v>44</v>
      </c>
      <c r="C90">
        <v>54</v>
      </c>
      <c r="D90" t="s">
        <v>34</v>
      </c>
      <c r="E90" t="s">
        <v>69</v>
      </c>
      <c r="F90">
        <v>10</v>
      </c>
      <c r="G90">
        <v>12</v>
      </c>
      <c r="H90" t="s">
        <v>110</v>
      </c>
      <c r="I90" t="s">
        <v>37</v>
      </c>
      <c r="J90" t="s">
        <v>34</v>
      </c>
      <c r="K90" t="s">
        <v>34</v>
      </c>
      <c r="L90" t="s">
        <v>34</v>
      </c>
      <c r="M90" t="s">
        <v>34</v>
      </c>
      <c r="N90" t="s">
        <v>34</v>
      </c>
      <c r="O90" t="s">
        <v>34</v>
      </c>
      <c r="P90" t="s">
        <v>34</v>
      </c>
      <c r="Q90" t="s">
        <v>34</v>
      </c>
      <c r="R90" t="s">
        <v>34</v>
      </c>
      <c r="S90" t="s">
        <v>34</v>
      </c>
      <c r="T90" t="s">
        <v>34</v>
      </c>
      <c r="U90" t="s">
        <v>46</v>
      </c>
      <c r="V90" t="s">
        <v>37</v>
      </c>
      <c r="W90" t="s">
        <v>51</v>
      </c>
      <c r="X90">
        <v>20.3</v>
      </c>
      <c r="Y90">
        <v>511.25</v>
      </c>
      <c r="Z90">
        <v>0</v>
      </c>
      <c r="AA90">
        <v>0</v>
      </c>
      <c r="AB90">
        <v>346.84</v>
      </c>
      <c r="AC90">
        <v>858.09</v>
      </c>
      <c r="AD90" t="s">
        <v>41</v>
      </c>
      <c r="AE90" t="s">
        <v>42</v>
      </c>
      <c r="AF90" t="s">
        <v>42</v>
      </c>
      <c r="AG90">
        <f t="shared" si="2"/>
        <v>0</v>
      </c>
      <c r="AH90" t="str" cm="1">
        <f t="array" ref="AH90">_xlfn.IFS(
X90&lt;=20, "&lt;20",
AND(X90&gt;=20, X90&lt;50), "20-50",
AND(X90&gt;=50, X90&lt;100), "50-100",
X90&gt;=100, "&gt;100"
)</f>
        <v>20-50</v>
      </c>
      <c r="AI90">
        <f t="shared" si="3"/>
        <v>0</v>
      </c>
      <c r="AJ90" t="str" cm="1">
        <f t="array" ref="AJ90">_xlfn.IFS(
C90&lt;=20, "&lt;20",
AND(C90&gt;=20, C90&lt;35), "20-35",
AND(C90&gt;=35, C90&lt;50), "35-50",
C90&gt;=50, "50-100"
)</f>
        <v>50-100</v>
      </c>
      <c r="AK90" t="str" cm="1">
        <f t="array" ref="AK90">_xlfn.IFS(
G90&lt;6, "&lt;6",
AND(G90&gt;=6, G90&lt;12), "6-12",
AND(G90&gt;=12, G90&lt;18), "12-18",  AND(G90&gt;=18, G90&lt;24), "18-24", G90&gt;=24, "24-36")</f>
        <v>12-18</v>
      </c>
    </row>
    <row r="91" spans="1:37" x14ac:dyDescent="0.3">
      <c r="A91" t="s">
        <v>182</v>
      </c>
      <c r="B91" t="s">
        <v>44</v>
      </c>
      <c r="C91">
        <v>76</v>
      </c>
      <c r="D91" t="s">
        <v>34</v>
      </c>
      <c r="E91" t="s">
        <v>74</v>
      </c>
      <c r="F91">
        <v>6</v>
      </c>
      <c r="G91">
        <v>12</v>
      </c>
      <c r="H91" t="s">
        <v>36</v>
      </c>
      <c r="I91" t="s">
        <v>37</v>
      </c>
      <c r="J91" t="s">
        <v>37</v>
      </c>
      <c r="K91" t="s">
        <v>37</v>
      </c>
      <c r="L91" t="s">
        <v>50</v>
      </c>
      <c r="M91" t="s">
        <v>34</v>
      </c>
      <c r="N91" t="s">
        <v>34</v>
      </c>
      <c r="O91" t="s">
        <v>34</v>
      </c>
      <c r="P91" t="s">
        <v>37</v>
      </c>
      <c r="Q91" t="s">
        <v>37</v>
      </c>
      <c r="R91" t="s">
        <v>37</v>
      </c>
      <c r="S91" t="s">
        <v>37</v>
      </c>
      <c r="T91" t="s">
        <v>37</v>
      </c>
      <c r="U91" t="s">
        <v>46</v>
      </c>
      <c r="V91" t="s">
        <v>37</v>
      </c>
      <c r="W91" t="s">
        <v>51</v>
      </c>
      <c r="X91">
        <v>101.25</v>
      </c>
      <c r="Y91">
        <v>3949.15</v>
      </c>
      <c r="Z91">
        <v>0</v>
      </c>
      <c r="AA91">
        <v>0</v>
      </c>
      <c r="AB91">
        <v>785.85</v>
      </c>
      <c r="AC91">
        <v>4735</v>
      </c>
      <c r="AD91" t="s">
        <v>41</v>
      </c>
      <c r="AE91" t="s">
        <v>42</v>
      </c>
      <c r="AF91" t="s">
        <v>42</v>
      </c>
      <c r="AG91">
        <f t="shared" si="2"/>
        <v>0</v>
      </c>
      <c r="AH91" t="str" cm="1">
        <f t="array" ref="AH91">_xlfn.IFS(
X91&lt;=20, "&lt;20",
AND(X91&gt;=20, X91&lt;50), "20-50",
AND(X91&gt;=50, X91&lt;100), "50-100",
X91&gt;=100, "&gt;100"
)</f>
        <v>&gt;100</v>
      </c>
      <c r="AI91">
        <f t="shared" si="3"/>
        <v>0</v>
      </c>
      <c r="AJ91" t="str" cm="1">
        <f t="array" ref="AJ91">_xlfn.IFS(
C91&lt;=20, "&lt;20",
AND(C91&gt;=20, C91&lt;35), "20-35",
AND(C91&gt;=35, C91&lt;50), "35-50",
C91&gt;=50, "50-100"
)</f>
        <v>50-100</v>
      </c>
      <c r="AK91" t="str" cm="1">
        <f t="array" ref="AK91">_xlfn.IFS(
G91&lt;6, "&lt;6",
AND(G91&gt;=6, G91&lt;12), "6-12",
AND(G91&gt;=12, G91&lt;18), "12-18",  AND(G91&gt;=18, G91&lt;24), "18-24", G91&gt;=24, "24-36")</f>
        <v>12-18</v>
      </c>
    </row>
    <row r="92" spans="1:37" x14ac:dyDescent="0.3">
      <c r="A92" t="s">
        <v>183</v>
      </c>
      <c r="B92" t="s">
        <v>33</v>
      </c>
      <c r="C92">
        <v>42</v>
      </c>
      <c r="D92" t="s">
        <v>34</v>
      </c>
      <c r="E92" t="s">
        <v>99</v>
      </c>
      <c r="F92">
        <v>4</v>
      </c>
      <c r="G92">
        <v>20</v>
      </c>
      <c r="H92" t="s">
        <v>36</v>
      </c>
      <c r="I92" t="s">
        <v>37</v>
      </c>
      <c r="J92" t="s">
        <v>37</v>
      </c>
      <c r="K92" t="s">
        <v>37</v>
      </c>
      <c r="L92" t="s">
        <v>50</v>
      </c>
      <c r="M92" t="s">
        <v>34</v>
      </c>
      <c r="N92" t="s">
        <v>34</v>
      </c>
      <c r="O92" t="s">
        <v>34</v>
      </c>
      <c r="P92" t="s">
        <v>34</v>
      </c>
      <c r="Q92" t="s">
        <v>37</v>
      </c>
      <c r="R92" t="s">
        <v>37</v>
      </c>
      <c r="S92" t="s">
        <v>37</v>
      </c>
      <c r="T92" t="s">
        <v>37</v>
      </c>
      <c r="U92" t="s">
        <v>46</v>
      </c>
      <c r="V92" t="s">
        <v>37</v>
      </c>
      <c r="W92" t="s">
        <v>51</v>
      </c>
      <c r="X92">
        <v>94.7</v>
      </c>
      <c r="Y92">
        <v>2362.1</v>
      </c>
      <c r="Z92">
        <v>0</v>
      </c>
      <c r="AA92">
        <v>0</v>
      </c>
      <c r="AB92">
        <v>872</v>
      </c>
      <c r="AC92">
        <v>3234.1</v>
      </c>
      <c r="AD92" t="s">
        <v>52</v>
      </c>
      <c r="AE92" t="s">
        <v>53</v>
      </c>
      <c r="AF92" t="s">
        <v>54</v>
      </c>
      <c r="AG92">
        <f t="shared" si="2"/>
        <v>1</v>
      </c>
      <c r="AH92" t="str" cm="1">
        <f t="array" ref="AH92">_xlfn.IFS(
X92&lt;=20, "&lt;20",
AND(X92&gt;=20, X92&lt;50), "20-50",
AND(X92&gt;=50, X92&lt;100), "50-100",
X92&gt;=100, "&gt;100"
)</f>
        <v>50-100</v>
      </c>
      <c r="AI92">
        <f t="shared" si="3"/>
        <v>0</v>
      </c>
      <c r="AJ92" t="str" cm="1">
        <f t="array" ref="AJ92">_xlfn.IFS(
C92&lt;=20, "&lt;20",
AND(C92&gt;=20, C92&lt;35), "20-35",
AND(C92&gt;=35, C92&lt;50), "35-50",
C92&gt;=50, "50-100"
)</f>
        <v>35-50</v>
      </c>
      <c r="AK92" t="str" cm="1">
        <f t="array" ref="AK92">_xlfn.IFS(
G92&lt;6, "&lt;6",
AND(G92&gt;=6, G92&lt;12), "6-12",
AND(G92&gt;=12, G92&lt;18), "12-18",  AND(G92&gt;=18, G92&lt;24), "18-24", G92&gt;=24, "24-36")</f>
        <v>18-24</v>
      </c>
    </row>
    <row r="93" spans="1:37" x14ac:dyDescent="0.3">
      <c r="A93" t="s">
        <v>184</v>
      </c>
      <c r="B93" t="s">
        <v>44</v>
      </c>
      <c r="C93">
        <v>42</v>
      </c>
      <c r="D93" t="s">
        <v>37</v>
      </c>
      <c r="E93" t="s">
        <v>56</v>
      </c>
      <c r="F93">
        <v>11</v>
      </c>
      <c r="G93">
        <v>1</v>
      </c>
      <c r="H93" t="s">
        <v>49</v>
      </c>
      <c r="I93" t="s">
        <v>37</v>
      </c>
      <c r="J93" t="s">
        <v>34</v>
      </c>
      <c r="K93" t="s">
        <v>37</v>
      </c>
      <c r="L93" t="s">
        <v>50</v>
      </c>
      <c r="M93" t="s">
        <v>34</v>
      </c>
      <c r="N93" t="s">
        <v>34</v>
      </c>
      <c r="O93" t="s">
        <v>34</v>
      </c>
      <c r="P93" t="s">
        <v>34</v>
      </c>
      <c r="Q93" t="s">
        <v>34</v>
      </c>
      <c r="R93" t="s">
        <v>34</v>
      </c>
      <c r="S93" t="s">
        <v>34</v>
      </c>
      <c r="T93" t="s">
        <v>37</v>
      </c>
      <c r="U93" t="s">
        <v>46</v>
      </c>
      <c r="V93" t="s">
        <v>34</v>
      </c>
      <c r="W93" t="s">
        <v>143</v>
      </c>
      <c r="X93">
        <v>70.900000000000006</v>
      </c>
      <c r="Y93">
        <v>70.900000000000006</v>
      </c>
      <c r="Z93">
        <v>0</v>
      </c>
      <c r="AA93">
        <v>0</v>
      </c>
      <c r="AB93">
        <v>39.81</v>
      </c>
      <c r="AC93">
        <v>110.71</v>
      </c>
      <c r="AD93" t="s">
        <v>52</v>
      </c>
      <c r="AE93" t="s">
        <v>53</v>
      </c>
      <c r="AF93" t="s">
        <v>54</v>
      </c>
      <c r="AG93">
        <f t="shared" si="2"/>
        <v>1</v>
      </c>
      <c r="AH93" t="str" cm="1">
        <f t="array" ref="AH93">_xlfn.IFS(
X93&lt;=20, "&lt;20",
AND(X93&gt;=20, X93&lt;50), "20-50",
AND(X93&gt;=50, X93&lt;100), "50-100",
X93&gt;=100, "&gt;100"
)</f>
        <v>50-100</v>
      </c>
      <c r="AI93">
        <f t="shared" si="3"/>
        <v>0</v>
      </c>
      <c r="AJ93" t="str" cm="1">
        <f t="array" ref="AJ93">_xlfn.IFS(
C93&lt;=20, "&lt;20",
AND(C93&gt;=20, C93&lt;35), "20-35",
AND(C93&gt;=35, C93&lt;50), "35-50",
C93&gt;=50, "50-100"
)</f>
        <v>35-50</v>
      </c>
      <c r="AK93" t="str" cm="1">
        <f t="array" ref="AK93">_xlfn.IFS(
G93&lt;6, "&lt;6",
AND(G93&gt;=6, G93&lt;12), "6-12",
AND(G93&gt;=12, G93&lt;18), "12-18",  AND(G93&gt;=18, G93&lt;24), "18-24", G93&gt;=24, "24-36")</f>
        <v>&lt;6</v>
      </c>
    </row>
    <row r="94" spans="1:37" x14ac:dyDescent="0.3">
      <c r="A94" t="s">
        <v>185</v>
      </c>
      <c r="B94" t="s">
        <v>44</v>
      </c>
      <c r="C94">
        <v>52</v>
      </c>
      <c r="D94" t="s">
        <v>34</v>
      </c>
      <c r="E94" t="s">
        <v>82</v>
      </c>
      <c r="F94">
        <v>5</v>
      </c>
      <c r="G94">
        <v>34</v>
      </c>
      <c r="H94" t="s">
        <v>57</v>
      </c>
      <c r="I94" t="s">
        <v>37</v>
      </c>
      <c r="J94" t="s">
        <v>34</v>
      </c>
      <c r="K94" t="s">
        <v>37</v>
      </c>
      <c r="L94" t="s">
        <v>72</v>
      </c>
      <c r="M94" t="s">
        <v>37</v>
      </c>
      <c r="N94" t="s">
        <v>34</v>
      </c>
      <c r="O94" t="s">
        <v>34</v>
      </c>
      <c r="P94" t="s">
        <v>37</v>
      </c>
      <c r="Q94" t="s">
        <v>34</v>
      </c>
      <c r="R94" t="s">
        <v>34</v>
      </c>
      <c r="S94" t="s">
        <v>34</v>
      </c>
      <c r="T94" t="s">
        <v>37</v>
      </c>
      <c r="U94" t="s">
        <v>46</v>
      </c>
      <c r="V94" t="s">
        <v>37</v>
      </c>
      <c r="W94" t="s">
        <v>51</v>
      </c>
      <c r="X94">
        <v>54.2</v>
      </c>
      <c r="Y94">
        <v>1152.7</v>
      </c>
      <c r="Z94">
        <v>0</v>
      </c>
      <c r="AA94">
        <v>0</v>
      </c>
      <c r="AB94">
        <v>599.28</v>
      </c>
      <c r="AC94">
        <v>1751.98</v>
      </c>
      <c r="AD94" t="s">
        <v>52</v>
      </c>
      <c r="AE94" t="s">
        <v>104</v>
      </c>
      <c r="AF94" t="s">
        <v>105</v>
      </c>
      <c r="AG94">
        <f t="shared" si="2"/>
        <v>1</v>
      </c>
      <c r="AH94" t="str" cm="1">
        <f t="array" ref="AH94">_xlfn.IFS(
X94&lt;=20, "&lt;20",
AND(X94&gt;=20, X94&lt;50), "20-50",
AND(X94&gt;=50, X94&lt;100), "50-100",
X94&gt;=100, "&gt;100"
)</f>
        <v>50-100</v>
      </c>
      <c r="AI94">
        <f t="shared" si="3"/>
        <v>0</v>
      </c>
      <c r="AJ94" t="str" cm="1">
        <f t="array" ref="AJ94">_xlfn.IFS(
C94&lt;=20, "&lt;20",
AND(C94&gt;=20, C94&lt;35), "20-35",
AND(C94&gt;=35, C94&lt;50), "35-50",
C94&gt;=50, "50-100"
)</f>
        <v>50-100</v>
      </c>
      <c r="AK94" t="str" cm="1">
        <f t="array" ref="AK94">_xlfn.IFS(
G94&lt;6, "&lt;6",
AND(G94&gt;=6, G94&lt;12), "6-12",
AND(G94&gt;=12, G94&lt;18), "12-18",  AND(G94&gt;=18, G94&lt;24), "18-24", G94&gt;=24, "24-36")</f>
        <v>24-36</v>
      </c>
    </row>
    <row r="95" spans="1:37" x14ac:dyDescent="0.3">
      <c r="A95" t="s">
        <v>186</v>
      </c>
      <c r="B95" t="s">
        <v>44</v>
      </c>
      <c r="C95">
        <v>57</v>
      </c>
      <c r="D95" t="s">
        <v>34</v>
      </c>
      <c r="E95" t="s">
        <v>90</v>
      </c>
      <c r="F95">
        <v>12</v>
      </c>
      <c r="G95">
        <v>26</v>
      </c>
      <c r="H95" t="s">
        <v>66</v>
      </c>
      <c r="I95" t="s">
        <v>37</v>
      </c>
      <c r="J95" t="s">
        <v>37</v>
      </c>
      <c r="K95" t="s">
        <v>37</v>
      </c>
      <c r="L95" t="s">
        <v>50</v>
      </c>
      <c r="M95" t="s">
        <v>37</v>
      </c>
      <c r="N95" t="s">
        <v>37</v>
      </c>
      <c r="O95" t="s">
        <v>37</v>
      </c>
      <c r="P95" t="s">
        <v>37</v>
      </c>
      <c r="Q95" t="s">
        <v>37</v>
      </c>
      <c r="R95" t="s">
        <v>37</v>
      </c>
      <c r="S95" t="s">
        <v>37</v>
      </c>
      <c r="T95" t="s">
        <v>37</v>
      </c>
      <c r="U95" t="s">
        <v>67</v>
      </c>
      <c r="V95" t="s">
        <v>37</v>
      </c>
      <c r="W95" t="s">
        <v>51</v>
      </c>
      <c r="X95">
        <v>114.9</v>
      </c>
      <c r="Y95">
        <v>8496.7000000000007</v>
      </c>
      <c r="Z95">
        <v>0</v>
      </c>
      <c r="AA95">
        <v>0</v>
      </c>
      <c r="AB95">
        <v>3482.64</v>
      </c>
      <c r="AC95">
        <v>11979.34</v>
      </c>
      <c r="AD95" t="s">
        <v>41</v>
      </c>
      <c r="AE95" t="s">
        <v>42</v>
      </c>
      <c r="AF95" t="s">
        <v>42</v>
      </c>
      <c r="AG95">
        <f t="shared" si="2"/>
        <v>0</v>
      </c>
      <c r="AH95" t="str" cm="1">
        <f t="array" ref="AH95">_xlfn.IFS(
X95&lt;=20, "&lt;20",
AND(X95&gt;=20, X95&lt;50), "20-50",
AND(X95&gt;=50, X95&lt;100), "50-100",
X95&gt;=100, "&gt;100"
)</f>
        <v>&gt;100</v>
      </c>
      <c r="AI95">
        <f t="shared" si="3"/>
        <v>0</v>
      </c>
      <c r="AJ95" t="str" cm="1">
        <f t="array" ref="AJ95">_xlfn.IFS(
C95&lt;=20, "&lt;20",
AND(C95&gt;=20, C95&lt;35), "20-35",
AND(C95&gt;=35, C95&lt;50), "35-50",
C95&gt;=50, "50-100"
)</f>
        <v>50-100</v>
      </c>
      <c r="AK95" t="str" cm="1">
        <f t="array" ref="AK95">_xlfn.IFS(
G95&lt;6, "&lt;6",
AND(G95&gt;=6, G95&lt;12), "6-12",
AND(G95&gt;=12, G95&lt;18), "12-18",  AND(G95&gt;=18, G95&lt;24), "18-24", G95&gt;=24, "24-36")</f>
        <v>24-36</v>
      </c>
    </row>
    <row r="96" spans="1:37" x14ac:dyDescent="0.3">
      <c r="A96" t="s">
        <v>187</v>
      </c>
      <c r="B96" t="s">
        <v>44</v>
      </c>
      <c r="C96">
        <v>55</v>
      </c>
      <c r="D96" t="s">
        <v>37</v>
      </c>
      <c r="E96" t="s">
        <v>158</v>
      </c>
      <c r="F96">
        <v>7</v>
      </c>
      <c r="G96">
        <v>24</v>
      </c>
      <c r="H96" t="s">
        <v>36</v>
      </c>
      <c r="I96" t="s">
        <v>37</v>
      </c>
      <c r="J96" t="s">
        <v>34</v>
      </c>
      <c r="K96" t="s">
        <v>34</v>
      </c>
      <c r="L96" t="s">
        <v>34</v>
      </c>
      <c r="M96" t="s">
        <v>34</v>
      </c>
      <c r="N96" t="s">
        <v>34</v>
      </c>
      <c r="O96" t="s">
        <v>34</v>
      </c>
      <c r="P96" t="s">
        <v>34</v>
      </c>
      <c r="Q96" t="s">
        <v>34</v>
      </c>
      <c r="R96" t="s">
        <v>34</v>
      </c>
      <c r="S96" t="s">
        <v>34</v>
      </c>
      <c r="T96" t="s">
        <v>34</v>
      </c>
      <c r="U96" t="s">
        <v>67</v>
      </c>
      <c r="V96" t="s">
        <v>37</v>
      </c>
      <c r="W96" t="s">
        <v>51</v>
      </c>
      <c r="X96">
        <v>19.55</v>
      </c>
      <c r="Y96">
        <v>470.2</v>
      </c>
      <c r="Z96">
        <v>0</v>
      </c>
      <c r="AA96">
        <v>0</v>
      </c>
      <c r="AB96">
        <v>255.36</v>
      </c>
      <c r="AC96">
        <v>725.56</v>
      </c>
      <c r="AD96" t="s">
        <v>41</v>
      </c>
      <c r="AE96" t="s">
        <v>42</v>
      </c>
      <c r="AF96" t="s">
        <v>42</v>
      </c>
      <c r="AG96">
        <f t="shared" si="2"/>
        <v>0</v>
      </c>
      <c r="AH96" t="str" cm="1">
        <f t="array" ref="AH96">_xlfn.IFS(
X96&lt;=20, "&lt;20",
AND(X96&gt;=20, X96&lt;50), "20-50",
AND(X96&gt;=50, X96&lt;100), "50-100",
X96&gt;=100, "&gt;100"
)</f>
        <v>&lt;20</v>
      </c>
      <c r="AI96">
        <f t="shared" si="3"/>
        <v>0</v>
      </c>
      <c r="AJ96" t="str" cm="1">
        <f t="array" ref="AJ96">_xlfn.IFS(
C96&lt;=20, "&lt;20",
AND(C96&gt;=20, C96&lt;35), "20-35",
AND(C96&gt;=35, C96&lt;50), "35-50",
C96&gt;=50, "50-100"
)</f>
        <v>50-100</v>
      </c>
      <c r="AK96" t="str" cm="1">
        <f t="array" ref="AK96">_xlfn.IFS(
G96&lt;6, "&lt;6",
AND(G96&gt;=6, G96&lt;12), "6-12",
AND(G96&gt;=12, G96&lt;18), "12-18",  AND(G96&gt;=18, G96&lt;24), "18-24", G96&gt;=24, "24-36")</f>
        <v>24-36</v>
      </c>
    </row>
    <row r="97" spans="1:37" x14ac:dyDescent="0.3">
      <c r="A97" t="s">
        <v>188</v>
      </c>
      <c r="B97" t="s">
        <v>33</v>
      </c>
      <c r="C97">
        <v>38</v>
      </c>
      <c r="D97" t="s">
        <v>34</v>
      </c>
      <c r="E97" t="s">
        <v>74</v>
      </c>
      <c r="F97">
        <v>0</v>
      </c>
      <c r="G97">
        <v>32</v>
      </c>
      <c r="H97" t="s">
        <v>36</v>
      </c>
      <c r="I97" t="s">
        <v>37</v>
      </c>
      <c r="J97" t="s">
        <v>37</v>
      </c>
      <c r="K97" t="s">
        <v>37</v>
      </c>
      <c r="L97" t="s">
        <v>50</v>
      </c>
      <c r="M97" t="s">
        <v>34</v>
      </c>
      <c r="N97" t="s">
        <v>34</v>
      </c>
      <c r="O97" t="s">
        <v>34</v>
      </c>
      <c r="P97" t="s">
        <v>34</v>
      </c>
      <c r="Q97" t="s">
        <v>37</v>
      </c>
      <c r="R97" t="s">
        <v>34</v>
      </c>
      <c r="S97" t="s">
        <v>34</v>
      </c>
      <c r="T97" t="s">
        <v>37</v>
      </c>
      <c r="U97" t="s">
        <v>46</v>
      </c>
      <c r="V97" t="s">
        <v>37</v>
      </c>
      <c r="W97" t="s">
        <v>51</v>
      </c>
      <c r="X97">
        <v>86.85</v>
      </c>
      <c r="Y97">
        <v>1564.4</v>
      </c>
      <c r="Z97">
        <v>0</v>
      </c>
      <c r="AA97">
        <v>0</v>
      </c>
      <c r="AB97">
        <v>148.96</v>
      </c>
      <c r="AC97">
        <v>1713.36</v>
      </c>
      <c r="AD97" t="s">
        <v>41</v>
      </c>
      <c r="AE97" t="s">
        <v>42</v>
      </c>
      <c r="AF97" t="s">
        <v>42</v>
      </c>
      <c r="AG97">
        <f t="shared" si="2"/>
        <v>0</v>
      </c>
      <c r="AH97" t="str" cm="1">
        <f t="array" ref="AH97">_xlfn.IFS(
X97&lt;=20, "&lt;20",
AND(X97&gt;=20, X97&lt;50), "20-50",
AND(X97&gt;=50, X97&lt;100), "50-100",
X97&gt;=100, "&gt;100"
)</f>
        <v>50-100</v>
      </c>
      <c r="AI97">
        <f t="shared" si="3"/>
        <v>0</v>
      </c>
      <c r="AJ97" t="str" cm="1">
        <f t="array" ref="AJ97">_xlfn.IFS(
C97&lt;=20, "&lt;20",
AND(C97&gt;=20, C97&lt;35), "20-35",
AND(C97&gt;=35, C97&lt;50), "35-50",
C97&gt;=50, "50-100"
)</f>
        <v>35-50</v>
      </c>
      <c r="AK97" t="str" cm="1">
        <f t="array" ref="AK97">_xlfn.IFS(
G97&lt;6, "&lt;6",
AND(G97&gt;=6, G97&lt;12), "6-12",
AND(G97&gt;=12, G97&lt;18), "12-18",  AND(G97&gt;=18, G97&lt;24), "18-24", G97&gt;=24, "24-36")</f>
        <v>24-36</v>
      </c>
    </row>
    <row r="98" spans="1:37" x14ac:dyDescent="0.3">
      <c r="A98" t="s">
        <v>189</v>
      </c>
      <c r="B98" t="s">
        <v>44</v>
      </c>
      <c r="C98">
        <v>18</v>
      </c>
      <c r="D98" t="s">
        <v>34</v>
      </c>
      <c r="E98" t="s">
        <v>69</v>
      </c>
      <c r="F98">
        <v>3</v>
      </c>
      <c r="G98">
        <v>6</v>
      </c>
      <c r="H98" t="s">
        <v>36</v>
      </c>
      <c r="I98" t="s">
        <v>37</v>
      </c>
      <c r="J98" t="s">
        <v>37</v>
      </c>
      <c r="K98" t="s">
        <v>34</v>
      </c>
      <c r="L98" t="s">
        <v>34</v>
      </c>
      <c r="M98" t="s">
        <v>34</v>
      </c>
      <c r="N98" t="s">
        <v>34</v>
      </c>
      <c r="O98" t="s">
        <v>34</v>
      </c>
      <c r="P98" t="s">
        <v>34</v>
      </c>
      <c r="Q98" t="s">
        <v>34</v>
      </c>
      <c r="R98" t="s">
        <v>34</v>
      </c>
      <c r="S98" t="s">
        <v>34</v>
      </c>
      <c r="T98" t="s">
        <v>34</v>
      </c>
      <c r="U98" t="s">
        <v>67</v>
      </c>
      <c r="V98" t="s">
        <v>34</v>
      </c>
      <c r="W98" t="s">
        <v>40</v>
      </c>
      <c r="X98">
        <v>25.35</v>
      </c>
      <c r="Y98">
        <v>1847.55</v>
      </c>
      <c r="Z98">
        <v>0</v>
      </c>
      <c r="AA98">
        <v>0</v>
      </c>
      <c r="AB98">
        <v>653.20000000000005</v>
      </c>
      <c r="AC98">
        <v>2500.75</v>
      </c>
      <c r="AD98" t="s">
        <v>41</v>
      </c>
      <c r="AE98" t="s">
        <v>42</v>
      </c>
      <c r="AF98" t="s">
        <v>42</v>
      </c>
      <c r="AG98">
        <f t="shared" si="2"/>
        <v>0</v>
      </c>
      <c r="AH98" t="str" cm="1">
        <f t="array" ref="AH98">_xlfn.IFS(
X98&lt;=20, "&lt;20",
AND(X98&gt;=20, X98&lt;50), "20-50",
AND(X98&gt;=50, X98&lt;100), "50-100",
X98&gt;=100, "&gt;100"
)</f>
        <v>20-50</v>
      </c>
      <c r="AI98">
        <f t="shared" si="3"/>
        <v>0</v>
      </c>
      <c r="AJ98" t="str" cm="1">
        <f t="array" ref="AJ98">_xlfn.IFS(
C98&lt;=20, "&lt;20",
AND(C98&gt;=20, C98&lt;35), "20-35",
AND(C98&gt;=35, C98&lt;50), "35-50",
C98&gt;=50, "50-100"
)</f>
        <v>&lt;20</v>
      </c>
      <c r="AK98" t="str" cm="1">
        <f t="array" ref="AK98">_xlfn.IFS(
G98&lt;6, "&lt;6",
AND(G98&gt;=6, G98&lt;12), "6-12",
AND(G98&gt;=12, G98&lt;18), "12-18",  AND(G98&gt;=18, G98&lt;24), "18-24", G98&gt;=24, "24-36")</f>
        <v>6-12</v>
      </c>
    </row>
    <row r="99" spans="1:37" x14ac:dyDescent="0.3">
      <c r="A99" t="s">
        <v>190</v>
      </c>
      <c r="B99" t="s">
        <v>33</v>
      </c>
      <c r="C99">
        <v>77</v>
      </c>
      <c r="D99" t="s">
        <v>34</v>
      </c>
      <c r="E99" t="s">
        <v>158</v>
      </c>
      <c r="F99">
        <v>5</v>
      </c>
      <c r="G99">
        <v>5</v>
      </c>
      <c r="H99" t="s">
        <v>36</v>
      </c>
      <c r="I99" t="s">
        <v>37</v>
      </c>
      <c r="J99" t="s">
        <v>37</v>
      </c>
      <c r="K99" t="s">
        <v>37</v>
      </c>
      <c r="L99" t="s">
        <v>50</v>
      </c>
      <c r="M99" t="s">
        <v>37</v>
      </c>
      <c r="N99" t="s">
        <v>34</v>
      </c>
      <c r="O99" t="s">
        <v>37</v>
      </c>
      <c r="P99" t="s">
        <v>37</v>
      </c>
      <c r="Q99" t="s">
        <v>37</v>
      </c>
      <c r="R99" t="s">
        <v>37</v>
      </c>
      <c r="S99" t="s">
        <v>34</v>
      </c>
      <c r="T99" t="s">
        <v>37</v>
      </c>
      <c r="U99" t="s">
        <v>39</v>
      </c>
      <c r="V99" t="s">
        <v>37</v>
      </c>
      <c r="W99" t="s">
        <v>51</v>
      </c>
      <c r="X99">
        <v>109.9</v>
      </c>
      <c r="Y99">
        <v>3694.7</v>
      </c>
      <c r="Z99">
        <v>0</v>
      </c>
      <c r="AA99">
        <v>0</v>
      </c>
      <c r="AB99">
        <v>829.95</v>
      </c>
      <c r="AC99">
        <v>4524.6499999999996</v>
      </c>
      <c r="AD99" t="s">
        <v>41</v>
      </c>
      <c r="AE99" t="s">
        <v>42</v>
      </c>
      <c r="AF99" t="s">
        <v>42</v>
      </c>
      <c r="AG99">
        <f t="shared" si="2"/>
        <v>0</v>
      </c>
      <c r="AH99" t="str" cm="1">
        <f t="array" ref="AH99">_xlfn.IFS(
X99&lt;=20, "&lt;20",
AND(X99&gt;=20, X99&lt;50), "20-50",
AND(X99&gt;=50, X99&lt;100), "50-100",
X99&gt;=100, "&gt;100"
)</f>
        <v>&gt;100</v>
      </c>
      <c r="AI99">
        <f t="shared" si="3"/>
        <v>0</v>
      </c>
      <c r="AJ99" t="str" cm="1">
        <f t="array" ref="AJ99">_xlfn.IFS(
C99&lt;=20, "&lt;20",
AND(C99&gt;=20, C99&lt;35), "20-35",
AND(C99&gt;=35, C99&lt;50), "35-50",
C99&gt;=50, "50-100"
)</f>
        <v>50-100</v>
      </c>
      <c r="AK99" t="str" cm="1">
        <f t="array" ref="AK99">_xlfn.IFS(
G99&lt;6, "&lt;6",
AND(G99&gt;=6, G99&lt;12), "6-12",
AND(G99&gt;=12, G99&lt;18), "12-18",  AND(G99&gt;=18, G99&lt;24), "18-24", G99&gt;=24, "24-36")</f>
        <v>&lt;6</v>
      </c>
    </row>
    <row r="100" spans="1:37" x14ac:dyDescent="0.3">
      <c r="A100" t="s">
        <v>191</v>
      </c>
      <c r="B100" t="s">
        <v>44</v>
      </c>
      <c r="C100">
        <v>58</v>
      </c>
      <c r="D100" t="s">
        <v>37</v>
      </c>
      <c r="E100" t="s">
        <v>56</v>
      </c>
      <c r="F100">
        <v>11</v>
      </c>
      <c r="G100">
        <v>18</v>
      </c>
      <c r="H100" t="s">
        <v>36</v>
      </c>
      <c r="I100" t="s">
        <v>37</v>
      </c>
      <c r="J100" t="s">
        <v>34</v>
      </c>
      <c r="K100" t="s">
        <v>34</v>
      </c>
      <c r="L100" t="s">
        <v>34</v>
      </c>
      <c r="M100" t="s">
        <v>34</v>
      </c>
      <c r="N100" t="s">
        <v>34</v>
      </c>
      <c r="O100" t="s">
        <v>34</v>
      </c>
      <c r="P100" t="s">
        <v>34</v>
      </c>
      <c r="Q100" t="s">
        <v>34</v>
      </c>
      <c r="R100" t="s">
        <v>34</v>
      </c>
      <c r="S100" t="s">
        <v>34</v>
      </c>
      <c r="T100" t="s">
        <v>34</v>
      </c>
      <c r="U100" t="s">
        <v>46</v>
      </c>
      <c r="V100" t="s">
        <v>34</v>
      </c>
      <c r="W100" t="s">
        <v>40</v>
      </c>
      <c r="X100">
        <v>19.95</v>
      </c>
      <c r="Y100">
        <v>58</v>
      </c>
      <c r="Z100">
        <v>0</v>
      </c>
      <c r="AA100">
        <v>0</v>
      </c>
      <c r="AB100">
        <v>8.07</v>
      </c>
      <c r="AC100">
        <v>66.069999999999993</v>
      </c>
      <c r="AD100" t="s">
        <v>85</v>
      </c>
      <c r="AE100" t="s">
        <v>42</v>
      </c>
      <c r="AF100" t="s">
        <v>42</v>
      </c>
      <c r="AG100">
        <f t="shared" si="2"/>
        <v>0</v>
      </c>
      <c r="AH100" t="str" cm="1">
        <f t="array" ref="AH100">_xlfn.IFS(
X100&lt;=20, "&lt;20",
AND(X100&gt;=20, X100&lt;50), "20-50",
AND(X100&gt;=50, X100&lt;100), "50-100",
X100&gt;=100, "&gt;100"
)</f>
        <v>&lt;20</v>
      </c>
      <c r="AI100">
        <f t="shared" si="3"/>
        <v>1</v>
      </c>
      <c r="AJ100" t="str" cm="1">
        <f t="array" ref="AJ100">_xlfn.IFS(
C100&lt;=20, "&lt;20",
AND(C100&gt;=20, C100&lt;35), "20-35",
AND(C100&gt;=35, C100&lt;50), "35-50",
C100&gt;=50, "50-100"
)</f>
        <v>50-100</v>
      </c>
      <c r="AK100" t="str" cm="1">
        <f t="array" ref="AK100">_xlfn.IFS(
G100&lt;6, "&lt;6",
AND(G100&gt;=6, G100&lt;12), "6-12",
AND(G100&gt;=12, G100&lt;18), "12-18",  AND(G100&gt;=18, G100&lt;24), "18-24", G100&gt;=24, "24-36")</f>
        <v>18-24</v>
      </c>
    </row>
    <row r="101" spans="1:37" x14ac:dyDescent="0.3">
      <c r="A101" t="s">
        <v>192</v>
      </c>
      <c r="B101" t="s">
        <v>33</v>
      </c>
      <c r="C101">
        <v>52</v>
      </c>
      <c r="D101" t="s">
        <v>34</v>
      </c>
      <c r="E101" t="s">
        <v>61</v>
      </c>
      <c r="F101">
        <v>11</v>
      </c>
      <c r="G101">
        <v>1</v>
      </c>
      <c r="H101" t="s">
        <v>36</v>
      </c>
      <c r="I101" t="s">
        <v>37</v>
      </c>
      <c r="J101" t="s">
        <v>37</v>
      </c>
      <c r="K101" t="s">
        <v>37</v>
      </c>
      <c r="L101" t="s">
        <v>50</v>
      </c>
      <c r="M101" t="s">
        <v>34</v>
      </c>
      <c r="N101" t="s">
        <v>37</v>
      </c>
      <c r="O101" t="s">
        <v>34</v>
      </c>
      <c r="P101" t="s">
        <v>34</v>
      </c>
      <c r="Q101" t="s">
        <v>37</v>
      </c>
      <c r="R101" t="s">
        <v>34</v>
      </c>
      <c r="S101" t="s">
        <v>34</v>
      </c>
      <c r="T101" t="s">
        <v>37</v>
      </c>
      <c r="U101" t="s">
        <v>46</v>
      </c>
      <c r="V101" t="s">
        <v>34</v>
      </c>
      <c r="W101" t="s">
        <v>51</v>
      </c>
      <c r="X101">
        <v>87.2</v>
      </c>
      <c r="Y101">
        <v>4017.45</v>
      </c>
      <c r="Z101">
        <v>0</v>
      </c>
      <c r="AA101">
        <v>0</v>
      </c>
      <c r="AB101">
        <v>51.23</v>
      </c>
      <c r="AC101">
        <v>4068.68</v>
      </c>
      <c r="AD101" t="s">
        <v>41</v>
      </c>
      <c r="AE101" t="s">
        <v>42</v>
      </c>
      <c r="AF101" t="s">
        <v>42</v>
      </c>
      <c r="AG101">
        <f t="shared" si="2"/>
        <v>0</v>
      </c>
      <c r="AH101" t="str" cm="1">
        <f t="array" ref="AH101">_xlfn.IFS(
X101&lt;=20, "&lt;20",
AND(X101&gt;=20, X101&lt;50), "20-50",
AND(X101&gt;=50, X101&lt;100), "50-100",
X101&gt;=100, "&gt;100"
)</f>
        <v>50-100</v>
      </c>
      <c r="AI101">
        <f t="shared" si="3"/>
        <v>0</v>
      </c>
      <c r="AJ101" t="str" cm="1">
        <f t="array" ref="AJ101">_xlfn.IFS(
C101&lt;=20, "&lt;20",
AND(C101&gt;=20, C101&lt;35), "20-35",
AND(C101&gt;=35, C101&lt;50), "35-50",
C101&gt;=50, "50-100"
)</f>
        <v>50-100</v>
      </c>
      <c r="AK101" t="str" cm="1">
        <f t="array" ref="AK101">_xlfn.IFS(
G101&lt;6, "&lt;6",
AND(G101&gt;=6, G101&lt;12), "6-12",
AND(G101&gt;=12, G101&lt;18), "12-18",  AND(G101&gt;=18, G101&lt;24), "18-24", G101&gt;=24, "24-36")</f>
        <v>&lt;6</v>
      </c>
    </row>
    <row r="102" spans="1:37" x14ac:dyDescent="0.3">
      <c r="A102" t="s">
        <v>193</v>
      </c>
      <c r="B102" t="s">
        <v>44</v>
      </c>
      <c r="C102">
        <v>39</v>
      </c>
      <c r="D102" t="s">
        <v>34</v>
      </c>
      <c r="E102" t="s">
        <v>124</v>
      </c>
      <c r="F102">
        <v>4</v>
      </c>
      <c r="G102">
        <v>36</v>
      </c>
      <c r="H102" t="s">
        <v>36</v>
      </c>
      <c r="I102" t="s">
        <v>37</v>
      </c>
      <c r="J102" t="s">
        <v>34</v>
      </c>
      <c r="K102" t="s">
        <v>37</v>
      </c>
      <c r="L102" t="s">
        <v>50</v>
      </c>
      <c r="M102" t="s">
        <v>37</v>
      </c>
      <c r="N102" t="s">
        <v>37</v>
      </c>
      <c r="O102" t="s">
        <v>37</v>
      </c>
      <c r="P102" t="s">
        <v>37</v>
      </c>
      <c r="Q102" t="s">
        <v>37</v>
      </c>
      <c r="R102" t="s">
        <v>37</v>
      </c>
      <c r="S102" t="s">
        <v>37</v>
      </c>
      <c r="T102" t="s">
        <v>37</v>
      </c>
      <c r="U102" t="s">
        <v>67</v>
      </c>
      <c r="V102" t="s">
        <v>34</v>
      </c>
      <c r="W102" t="s">
        <v>40</v>
      </c>
      <c r="X102">
        <v>108.15</v>
      </c>
      <c r="Y102">
        <v>6825.65</v>
      </c>
      <c r="Z102">
        <v>0</v>
      </c>
      <c r="AA102">
        <v>0</v>
      </c>
      <c r="AB102">
        <v>109.12</v>
      </c>
      <c r="AC102">
        <v>6934.77</v>
      </c>
      <c r="AD102" t="s">
        <v>41</v>
      </c>
      <c r="AE102" t="s">
        <v>42</v>
      </c>
      <c r="AF102" t="s">
        <v>42</v>
      </c>
      <c r="AG102">
        <f t="shared" si="2"/>
        <v>0</v>
      </c>
      <c r="AH102" t="str" cm="1">
        <f t="array" ref="AH102">_xlfn.IFS(
X102&lt;=20, "&lt;20",
AND(X102&gt;=20, X102&lt;50), "20-50",
AND(X102&gt;=50, X102&lt;100), "50-100",
X102&gt;=100, "&gt;100"
)</f>
        <v>&gt;100</v>
      </c>
      <c r="AI102">
        <f t="shared" si="3"/>
        <v>0</v>
      </c>
      <c r="AJ102" t="str" cm="1">
        <f t="array" ref="AJ102">_xlfn.IFS(
C102&lt;=20, "&lt;20",
AND(C102&gt;=20, C102&lt;35), "20-35",
AND(C102&gt;=35, C102&lt;50), "35-50",
C102&gt;=50, "50-100"
)</f>
        <v>35-50</v>
      </c>
      <c r="AK102" t="str" cm="1">
        <f t="array" ref="AK102">_xlfn.IFS(
G102&lt;6, "&lt;6",
AND(G102&gt;=6, G102&lt;12), "6-12",
AND(G102&gt;=12, G102&lt;18), "12-18",  AND(G102&gt;=18, G102&lt;24), "18-24", G102&gt;=24, "24-36")</f>
        <v>24-36</v>
      </c>
    </row>
    <row r="103" spans="1:37" x14ac:dyDescent="0.3">
      <c r="A103" t="s">
        <v>194</v>
      </c>
      <c r="B103" t="s">
        <v>33</v>
      </c>
      <c r="C103">
        <v>23</v>
      </c>
      <c r="D103" t="s">
        <v>37</v>
      </c>
      <c r="E103" t="s">
        <v>136</v>
      </c>
      <c r="F103">
        <v>6</v>
      </c>
      <c r="G103">
        <v>1</v>
      </c>
      <c r="H103" t="s">
        <v>36</v>
      </c>
      <c r="I103" t="s">
        <v>37</v>
      </c>
      <c r="J103" t="s">
        <v>37</v>
      </c>
      <c r="K103" t="s">
        <v>37</v>
      </c>
      <c r="L103" t="s">
        <v>50</v>
      </c>
      <c r="M103" t="s">
        <v>37</v>
      </c>
      <c r="N103" t="s">
        <v>37</v>
      </c>
      <c r="O103" t="s">
        <v>37</v>
      </c>
      <c r="P103" t="s">
        <v>37</v>
      </c>
      <c r="Q103" t="s">
        <v>37</v>
      </c>
      <c r="R103" t="s">
        <v>37</v>
      </c>
      <c r="S103" t="s">
        <v>37</v>
      </c>
      <c r="T103" t="s">
        <v>37</v>
      </c>
      <c r="U103" t="s">
        <v>39</v>
      </c>
      <c r="V103" t="s">
        <v>37</v>
      </c>
      <c r="W103" t="s">
        <v>51</v>
      </c>
      <c r="X103">
        <v>116.3</v>
      </c>
      <c r="Y103">
        <v>8309.5499999999993</v>
      </c>
      <c r="Z103">
        <v>0</v>
      </c>
      <c r="AA103">
        <v>0</v>
      </c>
      <c r="AB103">
        <v>204.48</v>
      </c>
      <c r="AC103">
        <v>8514.0300000000007</v>
      </c>
      <c r="AD103" t="s">
        <v>41</v>
      </c>
      <c r="AE103" t="s">
        <v>42</v>
      </c>
      <c r="AF103" t="s">
        <v>42</v>
      </c>
      <c r="AG103">
        <f t="shared" si="2"/>
        <v>0</v>
      </c>
      <c r="AH103" t="str" cm="1">
        <f t="array" ref="AH103">_xlfn.IFS(
X103&lt;=20, "&lt;20",
AND(X103&gt;=20, X103&lt;50), "20-50",
AND(X103&gt;=50, X103&lt;100), "50-100",
X103&gt;=100, "&gt;100"
)</f>
        <v>&gt;100</v>
      </c>
      <c r="AI103">
        <f t="shared" si="3"/>
        <v>0</v>
      </c>
      <c r="AJ103" t="str" cm="1">
        <f t="array" ref="AJ103">_xlfn.IFS(
C103&lt;=20, "&lt;20",
AND(C103&gt;=20, C103&lt;35), "20-35",
AND(C103&gt;=35, C103&lt;50), "35-50",
C103&gt;=50, "50-100"
)</f>
        <v>20-35</v>
      </c>
      <c r="AK103" t="str" cm="1">
        <f t="array" ref="AK103">_xlfn.IFS(
G103&lt;6, "&lt;6",
AND(G103&gt;=6, G103&lt;12), "6-12",
AND(G103&gt;=12, G103&lt;18), "12-18",  AND(G103&gt;=18, G103&lt;24), "18-24", G103&gt;=24, "24-36")</f>
        <v>&lt;6</v>
      </c>
    </row>
    <row r="104" spans="1:37" x14ac:dyDescent="0.3">
      <c r="A104" t="s">
        <v>195</v>
      </c>
      <c r="B104" t="s">
        <v>33</v>
      </c>
      <c r="C104">
        <v>66</v>
      </c>
      <c r="D104" t="s">
        <v>37</v>
      </c>
      <c r="E104" t="s">
        <v>103</v>
      </c>
      <c r="F104">
        <v>9</v>
      </c>
      <c r="G104">
        <v>8</v>
      </c>
      <c r="H104" t="s">
        <v>36</v>
      </c>
      <c r="I104" t="s">
        <v>37</v>
      </c>
      <c r="J104" t="s">
        <v>34</v>
      </c>
      <c r="K104" t="s">
        <v>37</v>
      </c>
      <c r="L104" t="s">
        <v>50</v>
      </c>
      <c r="M104" t="s">
        <v>34</v>
      </c>
      <c r="N104" t="s">
        <v>34</v>
      </c>
      <c r="O104" t="s">
        <v>34</v>
      </c>
      <c r="P104" t="s">
        <v>34</v>
      </c>
      <c r="Q104" t="s">
        <v>37</v>
      </c>
      <c r="R104" t="s">
        <v>37</v>
      </c>
      <c r="S104" t="s">
        <v>37</v>
      </c>
      <c r="T104" t="s">
        <v>37</v>
      </c>
      <c r="U104" t="s">
        <v>67</v>
      </c>
      <c r="V104" t="s">
        <v>37</v>
      </c>
      <c r="W104" t="s">
        <v>51</v>
      </c>
      <c r="X104">
        <v>89</v>
      </c>
      <c r="Y104">
        <v>605.45000000000005</v>
      </c>
      <c r="Z104">
        <v>0</v>
      </c>
      <c r="AA104">
        <v>0</v>
      </c>
      <c r="AB104">
        <v>293.79000000000002</v>
      </c>
      <c r="AC104">
        <v>899.24</v>
      </c>
      <c r="AD104" t="s">
        <v>41</v>
      </c>
      <c r="AE104" t="s">
        <v>42</v>
      </c>
      <c r="AF104" t="s">
        <v>42</v>
      </c>
      <c r="AG104">
        <f t="shared" si="2"/>
        <v>0</v>
      </c>
      <c r="AH104" t="str" cm="1">
        <f t="array" ref="AH104">_xlfn.IFS(
X104&lt;=20, "&lt;20",
AND(X104&gt;=20, X104&lt;50), "20-50",
AND(X104&gt;=50, X104&lt;100), "50-100",
X104&gt;=100, "&gt;100"
)</f>
        <v>50-100</v>
      </c>
      <c r="AI104">
        <f t="shared" si="3"/>
        <v>0</v>
      </c>
      <c r="AJ104" t="str" cm="1">
        <f t="array" ref="AJ104">_xlfn.IFS(
C104&lt;=20, "&lt;20",
AND(C104&gt;=20, C104&lt;35), "20-35",
AND(C104&gt;=35, C104&lt;50), "35-50",
C104&gt;=50, "50-100"
)</f>
        <v>50-100</v>
      </c>
      <c r="AK104" t="str" cm="1">
        <f t="array" ref="AK104">_xlfn.IFS(
G104&lt;6, "&lt;6",
AND(G104&gt;=6, G104&lt;12), "6-12",
AND(G104&gt;=12, G104&lt;18), "12-18",  AND(G104&gt;=18, G104&lt;24), "18-24", G104&gt;=24, "24-36")</f>
        <v>6-12</v>
      </c>
    </row>
    <row r="105" spans="1:37" x14ac:dyDescent="0.3">
      <c r="A105" t="s">
        <v>196</v>
      </c>
      <c r="B105" t="s">
        <v>44</v>
      </c>
      <c r="C105">
        <v>51</v>
      </c>
      <c r="D105" t="s">
        <v>34</v>
      </c>
      <c r="E105" t="s">
        <v>164</v>
      </c>
      <c r="F105">
        <v>4</v>
      </c>
      <c r="G105">
        <v>36</v>
      </c>
      <c r="H105" t="s">
        <v>110</v>
      </c>
      <c r="I105" t="s">
        <v>37</v>
      </c>
      <c r="J105" t="s">
        <v>34</v>
      </c>
      <c r="K105" t="s">
        <v>37</v>
      </c>
      <c r="L105" t="s">
        <v>50</v>
      </c>
      <c r="M105" t="s">
        <v>37</v>
      </c>
      <c r="N105" t="s">
        <v>34</v>
      </c>
      <c r="O105" t="s">
        <v>34</v>
      </c>
      <c r="P105" t="s">
        <v>34</v>
      </c>
      <c r="Q105" t="s">
        <v>34</v>
      </c>
      <c r="R105" t="s">
        <v>34</v>
      </c>
      <c r="S105" t="s">
        <v>34</v>
      </c>
      <c r="T105" t="s">
        <v>37</v>
      </c>
      <c r="U105" t="s">
        <v>46</v>
      </c>
      <c r="V105" t="s">
        <v>34</v>
      </c>
      <c r="W105" t="s">
        <v>40</v>
      </c>
      <c r="X105">
        <v>74.400000000000006</v>
      </c>
      <c r="Y105">
        <v>1972.35</v>
      </c>
      <c r="Z105">
        <v>0</v>
      </c>
      <c r="AA105">
        <v>0</v>
      </c>
      <c r="AB105">
        <v>1259.82</v>
      </c>
      <c r="AC105">
        <v>3232.17</v>
      </c>
      <c r="AD105" t="s">
        <v>41</v>
      </c>
      <c r="AE105" t="s">
        <v>42</v>
      </c>
      <c r="AF105" t="s">
        <v>42</v>
      </c>
      <c r="AG105">
        <f t="shared" si="2"/>
        <v>0</v>
      </c>
      <c r="AH105" t="str" cm="1">
        <f t="array" ref="AH105">_xlfn.IFS(
X105&lt;=20, "&lt;20",
AND(X105&gt;=20, X105&lt;50), "20-50",
AND(X105&gt;=50, X105&lt;100), "50-100",
X105&gt;=100, "&gt;100"
)</f>
        <v>50-100</v>
      </c>
      <c r="AI105">
        <f t="shared" si="3"/>
        <v>0</v>
      </c>
      <c r="AJ105" t="str" cm="1">
        <f t="array" ref="AJ105">_xlfn.IFS(
C105&lt;=20, "&lt;20",
AND(C105&gt;=20, C105&lt;35), "20-35",
AND(C105&gt;=35, C105&lt;50), "35-50",
C105&gt;=50, "50-100"
)</f>
        <v>50-100</v>
      </c>
      <c r="AK105" t="str" cm="1">
        <f t="array" ref="AK105">_xlfn.IFS(
G105&lt;6, "&lt;6",
AND(G105&gt;=6, G105&lt;12), "6-12",
AND(G105&gt;=12, G105&lt;18), "12-18",  AND(G105&gt;=18, G105&lt;24), "18-24", G105&gt;=24, "24-36")</f>
        <v>24-36</v>
      </c>
    </row>
    <row r="106" spans="1:37" x14ac:dyDescent="0.3">
      <c r="A106" t="s">
        <v>197</v>
      </c>
      <c r="B106" t="s">
        <v>33</v>
      </c>
      <c r="C106">
        <v>31</v>
      </c>
      <c r="D106" t="s">
        <v>37</v>
      </c>
      <c r="E106" t="s">
        <v>48</v>
      </c>
      <c r="F106">
        <v>5</v>
      </c>
      <c r="G106">
        <v>5</v>
      </c>
      <c r="H106" t="s">
        <v>36</v>
      </c>
      <c r="I106" t="s">
        <v>37</v>
      </c>
      <c r="J106" t="s">
        <v>34</v>
      </c>
      <c r="K106" t="s">
        <v>34</v>
      </c>
      <c r="L106" t="s">
        <v>34</v>
      </c>
      <c r="M106" t="s">
        <v>34</v>
      </c>
      <c r="N106" t="s">
        <v>34</v>
      </c>
      <c r="O106" t="s">
        <v>34</v>
      </c>
      <c r="P106" t="s">
        <v>34</v>
      </c>
      <c r="Q106" t="s">
        <v>34</v>
      </c>
      <c r="R106" t="s">
        <v>34</v>
      </c>
      <c r="S106" t="s">
        <v>34</v>
      </c>
      <c r="T106" t="s">
        <v>34</v>
      </c>
      <c r="U106" t="s">
        <v>46</v>
      </c>
      <c r="V106" t="s">
        <v>34</v>
      </c>
      <c r="W106" t="s">
        <v>40</v>
      </c>
      <c r="X106">
        <v>20.05</v>
      </c>
      <c r="Y106">
        <v>33.700000000000003</v>
      </c>
      <c r="Z106">
        <v>0</v>
      </c>
      <c r="AA106">
        <v>0</v>
      </c>
      <c r="AB106">
        <v>3.62</v>
      </c>
      <c r="AC106">
        <v>37.32</v>
      </c>
      <c r="AD106" t="s">
        <v>85</v>
      </c>
      <c r="AE106" t="s">
        <v>42</v>
      </c>
      <c r="AF106" t="s">
        <v>42</v>
      </c>
      <c r="AG106">
        <f t="shared" si="2"/>
        <v>0</v>
      </c>
      <c r="AH106" t="str" cm="1">
        <f t="array" ref="AH106">_xlfn.IFS(
X106&lt;=20, "&lt;20",
AND(X106&gt;=20, X106&lt;50), "20-50",
AND(X106&gt;=50, X106&lt;100), "50-100",
X106&gt;=100, "&gt;100"
)</f>
        <v>20-50</v>
      </c>
      <c r="AI106">
        <f t="shared" si="3"/>
        <v>1</v>
      </c>
      <c r="AJ106" t="str" cm="1">
        <f t="array" ref="AJ106">_xlfn.IFS(
C106&lt;=20, "&lt;20",
AND(C106&gt;=20, C106&lt;35), "20-35",
AND(C106&gt;=35, C106&lt;50), "35-50",
C106&gt;=50, "50-100"
)</f>
        <v>20-35</v>
      </c>
      <c r="AK106" t="str" cm="1">
        <f t="array" ref="AK106">_xlfn.IFS(
G106&lt;6, "&lt;6",
AND(G106&gt;=6, G106&lt;12), "6-12",
AND(G106&gt;=12, G106&lt;18), "12-18",  AND(G106&gt;=18, G106&lt;24), "18-24", G106&gt;=24, "24-36")</f>
        <v>&lt;6</v>
      </c>
    </row>
    <row r="107" spans="1:37" x14ac:dyDescent="0.3">
      <c r="A107" t="s">
        <v>198</v>
      </c>
      <c r="B107" t="s">
        <v>44</v>
      </c>
      <c r="C107">
        <v>31</v>
      </c>
      <c r="D107" t="s">
        <v>37</v>
      </c>
      <c r="E107" t="s">
        <v>48</v>
      </c>
      <c r="F107">
        <v>9</v>
      </c>
      <c r="G107">
        <v>3</v>
      </c>
      <c r="H107" t="s">
        <v>110</v>
      </c>
      <c r="I107" t="s">
        <v>34</v>
      </c>
      <c r="J107" t="s">
        <v>34</v>
      </c>
      <c r="K107" t="s">
        <v>37</v>
      </c>
      <c r="L107" t="s">
        <v>38</v>
      </c>
      <c r="M107" t="s">
        <v>37</v>
      </c>
      <c r="N107" t="s">
        <v>34</v>
      </c>
      <c r="O107" t="s">
        <v>34</v>
      </c>
      <c r="P107" t="s">
        <v>37</v>
      </c>
      <c r="Q107" t="s">
        <v>34</v>
      </c>
      <c r="R107" t="s">
        <v>34</v>
      </c>
      <c r="S107" t="s">
        <v>34</v>
      </c>
      <c r="T107" t="s">
        <v>37</v>
      </c>
      <c r="U107" t="s">
        <v>67</v>
      </c>
      <c r="V107" t="s">
        <v>34</v>
      </c>
      <c r="W107" t="s">
        <v>51</v>
      </c>
      <c r="X107">
        <v>35.049999999999997</v>
      </c>
      <c r="Y107">
        <v>844.45</v>
      </c>
      <c r="Z107">
        <v>0</v>
      </c>
      <c r="AA107">
        <v>0</v>
      </c>
      <c r="AB107">
        <v>0</v>
      </c>
      <c r="AC107">
        <v>844.45</v>
      </c>
      <c r="AD107" t="s">
        <v>41</v>
      </c>
      <c r="AE107" t="s">
        <v>42</v>
      </c>
      <c r="AF107" t="s">
        <v>42</v>
      </c>
      <c r="AG107">
        <f t="shared" si="2"/>
        <v>0</v>
      </c>
      <c r="AH107" t="str" cm="1">
        <f t="array" ref="AH107">_xlfn.IFS(
X107&lt;=20, "&lt;20",
AND(X107&gt;=20, X107&lt;50), "20-50",
AND(X107&gt;=50, X107&lt;100), "50-100",
X107&gt;=100, "&gt;100"
)</f>
        <v>20-50</v>
      </c>
      <c r="AI107">
        <f t="shared" si="3"/>
        <v>0</v>
      </c>
      <c r="AJ107" t="str" cm="1">
        <f t="array" ref="AJ107">_xlfn.IFS(
C107&lt;=20, "&lt;20",
AND(C107&gt;=20, C107&lt;35), "20-35",
AND(C107&gt;=35, C107&lt;50), "35-50",
C107&gt;=50, "50-100"
)</f>
        <v>20-35</v>
      </c>
      <c r="AK107" t="str" cm="1">
        <f t="array" ref="AK107">_xlfn.IFS(
G107&lt;6, "&lt;6",
AND(G107&gt;=6, G107&lt;12), "6-12",
AND(G107&gt;=12, G107&lt;18), "12-18",  AND(G107&gt;=18, G107&lt;24), "18-24", G107&gt;=24, "24-36")</f>
        <v>&lt;6</v>
      </c>
    </row>
    <row r="108" spans="1:37" x14ac:dyDescent="0.3">
      <c r="A108" t="s">
        <v>199</v>
      </c>
      <c r="B108" t="s">
        <v>33</v>
      </c>
      <c r="C108">
        <v>77</v>
      </c>
      <c r="D108" t="s">
        <v>37</v>
      </c>
      <c r="E108" t="s">
        <v>109</v>
      </c>
      <c r="F108">
        <v>0</v>
      </c>
      <c r="G108">
        <v>25</v>
      </c>
      <c r="H108" t="s">
        <v>36</v>
      </c>
      <c r="I108" t="s">
        <v>37</v>
      </c>
      <c r="J108" t="s">
        <v>34</v>
      </c>
      <c r="K108" t="s">
        <v>37</v>
      </c>
      <c r="L108" t="s">
        <v>72</v>
      </c>
      <c r="M108" t="s">
        <v>37</v>
      </c>
      <c r="N108" t="s">
        <v>37</v>
      </c>
      <c r="O108" t="s">
        <v>34</v>
      </c>
      <c r="P108" t="s">
        <v>34</v>
      </c>
      <c r="Q108" t="s">
        <v>37</v>
      </c>
      <c r="R108" t="s">
        <v>37</v>
      </c>
      <c r="S108" t="s">
        <v>34</v>
      </c>
      <c r="T108" t="s">
        <v>37</v>
      </c>
      <c r="U108" t="s">
        <v>39</v>
      </c>
      <c r="V108" t="s">
        <v>37</v>
      </c>
      <c r="W108" t="s">
        <v>51</v>
      </c>
      <c r="X108">
        <v>74.75</v>
      </c>
      <c r="Y108">
        <v>2111.3000000000002</v>
      </c>
      <c r="Z108">
        <v>0</v>
      </c>
      <c r="AA108">
        <v>0</v>
      </c>
      <c r="AB108">
        <v>1158.3</v>
      </c>
      <c r="AC108">
        <v>3269.6</v>
      </c>
      <c r="AD108" t="s">
        <v>41</v>
      </c>
      <c r="AE108" t="s">
        <v>42</v>
      </c>
      <c r="AF108" t="s">
        <v>42</v>
      </c>
      <c r="AG108">
        <f t="shared" si="2"/>
        <v>0</v>
      </c>
      <c r="AH108" t="str" cm="1">
        <f t="array" ref="AH108">_xlfn.IFS(
X108&lt;=20, "&lt;20",
AND(X108&gt;=20, X108&lt;50), "20-50",
AND(X108&gt;=50, X108&lt;100), "50-100",
X108&gt;=100, "&gt;100"
)</f>
        <v>50-100</v>
      </c>
      <c r="AI108">
        <f t="shared" si="3"/>
        <v>0</v>
      </c>
      <c r="AJ108" t="str" cm="1">
        <f t="array" ref="AJ108">_xlfn.IFS(
C108&lt;=20, "&lt;20",
AND(C108&gt;=20, C108&lt;35), "20-35",
AND(C108&gt;=35, C108&lt;50), "35-50",
C108&gt;=50, "50-100"
)</f>
        <v>50-100</v>
      </c>
      <c r="AK108" t="str" cm="1">
        <f t="array" ref="AK108">_xlfn.IFS(
G108&lt;6, "&lt;6",
AND(G108&gt;=6, G108&lt;12), "6-12",
AND(G108&gt;=12, G108&lt;18), "12-18",  AND(G108&gt;=18, G108&lt;24), "18-24", G108&gt;=24, "24-36")</f>
        <v>24-36</v>
      </c>
    </row>
    <row r="109" spans="1:37" x14ac:dyDescent="0.3">
      <c r="A109" t="s">
        <v>200</v>
      </c>
      <c r="B109" t="s">
        <v>44</v>
      </c>
      <c r="C109">
        <v>69</v>
      </c>
      <c r="D109" t="s">
        <v>37</v>
      </c>
      <c r="E109" t="s">
        <v>45</v>
      </c>
      <c r="F109">
        <v>3</v>
      </c>
      <c r="G109">
        <v>7</v>
      </c>
      <c r="H109" t="s">
        <v>36</v>
      </c>
      <c r="I109" t="s">
        <v>37</v>
      </c>
      <c r="J109" t="s">
        <v>34</v>
      </c>
      <c r="K109" t="s">
        <v>37</v>
      </c>
      <c r="L109" t="s">
        <v>50</v>
      </c>
      <c r="M109" t="s">
        <v>37</v>
      </c>
      <c r="N109" t="s">
        <v>37</v>
      </c>
      <c r="O109" t="s">
        <v>34</v>
      </c>
      <c r="P109" t="s">
        <v>37</v>
      </c>
      <c r="Q109" t="s">
        <v>37</v>
      </c>
      <c r="R109" t="s">
        <v>37</v>
      </c>
      <c r="S109" t="s">
        <v>37</v>
      </c>
      <c r="T109" t="s">
        <v>37</v>
      </c>
      <c r="U109" t="s">
        <v>39</v>
      </c>
      <c r="V109" t="s">
        <v>37</v>
      </c>
      <c r="W109" t="s">
        <v>40</v>
      </c>
      <c r="X109">
        <v>105.5</v>
      </c>
      <c r="Y109">
        <v>6205.5</v>
      </c>
      <c r="Z109">
        <v>0</v>
      </c>
      <c r="AA109">
        <v>0</v>
      </c>
      <c r="AB109">
        <v>982.52</v>
      </c>
      <c r="AC109">
        <v>7188.02</v>
      </c>
      <c r="AD109" t="s">
        <v>52</v>
      </c>
      <c r="AE109" t="s">
        <v>104</v>
      </c>
      <c r="AF109" t="s">
        <v>150</v>
      </c>
      <c r="AG109">
        <f t="shared" si="2"/>
        <v>1</v>
      </c>
      <c r="AH109" t="str" cm="1">
        <f t="array" ref="AH109">_xlfn.IFS(
X109&lt;=20, "&lt;20",
AND(X109&gt;=20, X109&lt;50), "20-50",
AND(X109&gt;=50, X109&lt;100), "50-100",
X109&gt;=100, "&gt;100"
)</f>
        <v>&gt;100</v>
      </c>
      <c r="AI109">
        <f t="shared" si="3"/>
        <v>0</v>
      </c>
      <c r="AJ109" t="str" cm="1">
        <f t="array" ref="AJ109">_xlfn.IFS(
C109&lt;=20, "&lt;20",
AND(C109&gt;=20, C109&lt;35), "20-35",
AND(C109&gt;=35, C109&lt;50), "35-50",
C109&gt;=50, "50-100"
)</f>
        <v>50-100</v>
      </c>
      <c r="AK109" t="str" cm="1">
        <f t="array" ref="AK109">_xlfn.IFS(
G109&lt;6, "&lt;6",
AND(G109&gt;=6, G109&lt;12), "6-12",
AND(G109&gt;=12, G109&lt;18), "12-18",  AND(G109&gt;=18, G109&lt;24), "18-24", G109&gt;=24, "24-36")</f>
        <v>6-12</v>
      </c>
    </row>
    <row r="110" spans="1:37" x14ac:dyDescent="0.3">
      <c r="A110" t="s">
        <v>201</v>
      </c>
      <c r="B110" t="s">
        <v>33</v>
      </c>
      <c r="C110">
        <v>29</v>
      </c>
      <c r="D110" t="s">
        <v>34</v>
      </c>
      <c r="E110" t="s">
        <v>99</v>
      </c>
      <c r="F110">
        <v>13</v>
      </c>
      <c r="G110">
        <v>7</v>
      </c>
      <c r="H110" t="s">
        <v>57</v>
      </c>
      <c r="I110" t="s">
        <v>37</v>
      </c>
      <c r="J110" t="s">
        <v>37</v>
      </c>
      <c r="K110" t="s">
        <v>37</v>
      </c>
      <c r="L110" t="s">
        <v>50</v>
      </c>
      <c r="M110" t="s">
        <v>34</v>
      </c>
      <c r="N110" t="s">
        <v>34</v>
      </c>
      <c r="O110" t="s">
        <v>34</v>
      </c>
      <c r="P110" t="s">
        <v>34</v>
      </c>
      <c r="Q110" t="s">
        <v>34</v>
      </c>
      <c r="R110" t="s">
        <v>37</v>
      </c>
      <c r="S110" t="s">
        <v>37</v>
      </c>
      <c r="T110" t="s">
        <v>34</v>
      </c>
      <c r="U110" t="s">
        <v>46</v>
      </c>
      <c r="V110" t="s">
        <v>37</v>
      </c>
      <c r="W110" t="s">
        <v>51</v>
      </c>
      <c r="X110">
        <v>85.25</v>
      </c>
      <c r="Y110">
        <v>855.3</v>
      </c>
      <c r="Z110">
        <v>0</v>
      </c>
      <c r="AA110">
        <v>100</v>
      </c>
      <c r="AB110">
        <v>20.2</v>
      </c>
      <c r="AC110">
        <v>975.5</v>
      </c>
      <c r="AD110" t="s">
        <v>52</v>
      </c>
      <c r="AE110" t="s">
        <v>53</v>
      </c>
      <c r="AF110" t="s">
        <v>162</v>
      </c>
      <c r="AG110">
        <f t="shared" si="2"/>
        <v>1</v>
      </c>
      <c r="AH110" t="str" cm="1">
        <f t="array" ref="AH110">_xlfn.IFS(
X110&lt;=20, "&lt;20",
AND(X110&gt;=20, X110&lt;50), "20-50",
AND(X110&gt;=50, X110&lt;100), "50-100",
X110&gt;=100, "&gt;100"
)</f>
        <v>50-100</v>
      </c>
      <c r="AI110">
        <f t="shared" si="3"/>
        <v>0</v>
      </c>
      <c r="AJ110" t="str" cm="1">
        <f t="array" ref="AJ110">_xlfn.IFS(
C110&lt;=20, "&lt;20",
AND(C110&gt;=20, C110&lt;35), "20-35",
AND(C110&gt;=35, C110&lt;50), "35-50",
C110&gt;=50, "50-100"
)</f>
        <v>20-35</v>
      </c>
      <c r="AK110" t="str" cm="1">
        <f t="array" ref="AK110">_xlfn.IFS(
G110&lt;6, "&lt;6",
AND(G110&gt;=6, G110&lt;12), "6-12",
AND(G110&gt;=12, G110&lt;18), "12-18",  AND(G110&gt;=18, G110&lt;24), "18-24", G110&gt;=24, "24-36")</f>
        <v>6-12</v>
      </c>
    </row>
    <row r="111" spans="1:37" x14ac:dyDescent="0.3">
      <c r="A111" t="s">
        <v>202</v>
      </c>
      <c r="B111" t="s">
        <v>44</v>
      </c>
      <c r="C111">
        <v>64</v>
      </c>
      <c r="D111" t="s">
        <v>34</v>
      </c>
      <c r="E111" t="s">
        <v>76</v>
      </c>
      <c r="F111">
        <v>2</v>
      </c>
      <c r="G111">
        <v>15</v>
      </c>
      <c r="H111" t="s">
        <v>36</v>
      </c>
      <c r="I111" t="s">
        <v>37</v>
      </c>
      <c r="J111" t="s">
        <v>37</v>
      </c>
      <c r="K111" t="s">
        <v>37</v>
      </c>
      <c r="L111" t="s">
        <v>50</v>
      </c>
      <c r="M111" t="s">
        <v>34</v>
      </c>
      <c r="N111" t="s">
        <v>34</v>
      </c>
      <c r="O111" t="s">
        <v>34</v>
      </c>
      <c r="P111" t="s">
        <v>34</v>
      </c>
      <c r="Q111" t="s">
        <v>34</v>
      </c>
      <c r="R111" t="s">
        <v>34</v>
      </c>
      <c r="S111" t="s">
        <v>34</v>
      </c>
      <c r="T111" t="s">
        <v>37</v>
      </c>
      <c r="U111" t="s">
        <v>46</v>
      </c>
      <c r="V111" t="s">
        <v>37</v>
      </c>
      <c r="W111" t="s">
        <v>40</v>
      </c>
      <c r="X111">
        <v>75.2</v>
      </c>
      <c r="Y111">
        <v>633.85</v>
      </c>
      <c r="Z111">
        <v>0</v>
      </c>
      <c r="AA111">
        <v>0</v>
      </c>
      <c r="AB111">
        <v>83.43</v>
      </c>
      <c r="AC111">
        <v>717.28</v>
      </c>
      <c r="AD111" t="s">
        <v>41</v>
      </c>
      <c r="AE111" t="s">
        <v>42</v>
      </c>
      <c r="AF111" t="s">
        <v>42</v>
      </c>
      <c r="AG111">
        <f t="shared" si="2"/>
        <v>0</v>
      </c>
      <c r="AH111" t="str" cm="1">
        <f t="array" ref="AH111">_xlfn.IFS(
X111&lt;=20, "&lt;20",
AND(X111&gt;=20, X111&lt;50), "20-50",
AND(X111&gt;=50, X111&lt;100), "50-100",
X111&gt;=100, "&gt;100"
)</f>
        <v>50-100</v>
      </c>
      <c r="AI111">
        <f t="shared" si="3"/>
        <v>0</v>
      </c>
      <c r="AJ111" t="str" cm="1">
        <f t="array" ref="AJ111">_xlfn.IFS(
C111&lt;=20, "&lt;20",
AND(C111&gt;=20, C111&lt;35), "20-35",
AND(C111&gt;=35, C111&lt;50), "35-50",
C111&gt;=50, "50-100"
)</f>
        <v>50-100</v>
      </c>
      <c r="AK111" t="str" cm="1">
        <f t="array" ref="AK111">_xlfn.IFS(
G111&lt;6, "&lt;6",
AND(G111&gt;=6, G111&lt;12), "6-12",
AND(G111&gt;=12, G111&lt;18), "12-18",  AND(G111&gt;=18, G111&lt;24), "18-24", G111&gt;=24, "24-36")</f>
        <v>12-18</v>
      </c>
    </row>
    <row r="112" spans="1:37" x14ac:dyDescent="0.3">
      <c r="A112" t="s">
        <v>203</v>
      </c>
      <c r="B112" t="s">
        <v>44</v>
      </c>
      <c r="C112">
        <v>83</v>
      </c>
      <c r="D112" t="s">
        <v>37</v>
      </c>
      <c r="E112" t="s">
        <v>45</v>
      </c>
      <c r="F112">
        <v>3</v>
      </c>
      <c r="G112">
        <v>1</v>
      </c>
      <c r="H112" t="s">
        <v>36</v>
      </c>
      <c r="I112" t="s">
        <v>37</v>
      </c>
      <c r="J112" t="s">
        <v>37</v>
      </c>
      <c r="K112" t="s">
        <v>37</v>
      </c>
      <c r="L112" t="s">
        <v>50</v>
      </c>
      <c r="M112" t="s">
        <v>34</v>
      </c>
      <c r="N112" t="s">
        <v>34</v>
      </c>
      <c r="O112" t="s">
        <v>34</v>
      </c>
      <c r="P112" t="s">
        <v>34</v>
      </c>
      <c r="Q112" t="s">
        <v>34</v>
      </c>
      <c r="R112" t="s">
        <v>37</v>
      </c>
      <c r="S112" t="s">
        <v>34</v>
      </c>
      <c r="T112" t="s">
        <v>37</v>
      </c>
      <c r="U112" t="s">
        <v>46</v>
      </c>
      <c r="V112" t="s">
        <v>37</v>
      </c>
      <c r="W112" t="s">
        <v>51</v>
      </c>
      <c r="X112">
        <v>84.35</v>
      </c>
      <c r="Y112">
        <v>474.9</v>
      </c>
      <c r="Z112">
        <v>0</v>
      </c>
      <c r="AA112">
        <v>0</v>
      </c>
      <c r="AB112">
        <v>172.26</v>
      </c>
      <c r="AC112">
        <v>647.16</v>
      </c>
      <c r="AD112" t="s">
        <v>52</v>
      </c>
      <c r="AE112" t="s">
        <v>94</v>
      </c>
      <c r="AF112" t="s">
        <v>204</v>
      </c>
      <c r="AG112">
        <f t="shared" si="2"/>
        <v>1</v>
      </c>
      <c r="AH112" t="str" cm="1">
        <f t="array" ref="AH112">_xlfn.IFS(
X112&lt;=20, "&lt;20",
AND(X112&gt;=20, X112&lt;50), "20-50",
AND(X112&gt;=50, X112&lt;100), "50-100",
X112&gt;=100, "&gt;100"
)</f>
        <v>50-100</v>
      </c>
      <c r="AI112">
        <f t="shared" si="3"/>
        <v>0</v>
      </c>
      <c r="AJ112" t="str" cm="1">
        <f t="array" ref="AJ112">_xlfn.IFS(
C112&lt;=20, "&lt;20",
AND(C112&gt;=20, C112&lt;35), "20-35",
AND(C112&gt;=35, C112&lt;50), "35-50",
C112&gt;=50, "50-100"
)</f>
        <v>50-100</v>
      </c>
      <c r="AK112" t="str" cm="1">
        <f t="array" ref="AK112">_xlfn.IFS(
G112&lt;6, "&lt;6",
AND(G112&gt;=6, G112&lt;12), "6-12",
AND(G112&gt;=12, G112&lt;18), "12-18",  AND(G112&gt;=18, G112&lt;24), "18-24", G112&gt;=24, "24-36")</f>
        <v>&lt;6</v>
      </c>
    </row>
    <row r="113" spans="1:37" x14ac:dyDescent="0.3">
      <c r="A113" t="s">
        <v>205</v>
      </c>
      <c r="B113" t="s">
        <v>33</v>
      </c>
      <c r="C113">
        <v>46</v>
      </c>
      <c r="D113" t="s">
        <v>34</v>
      </c>
      <c r="E113" t="s">
        <v>45</v>
      </c>
      <c r="F113">
        <v>1</v>
      </c>
      <c r="G113">
        <v>34</v>
      </c>
      <c r="H113" t="s">
        <v>36</v>
      </c>
      <c r="I113" t="s">
        <v>37</v>
      </c>
      <c r="J113" t="s">
        <v>37</v>
      </c>
      <c r="K113" t="s">
        <v>37</v>
      </c>
      <c r="L113" t="s">
        <v>50</v>
      </c>
      <c r="M113" t="s">
        <v>37</v>
      </c>
      <c r="N113" t="s">
        <v>34</v>
      </c>
      <c r="O113" t="s">
        <v>37</v>
      </c>
      <c r="P113" t="s">
        <v>34</v>
      </c>
      <c r="Q113" t="s">
        <v>34</v>
      </c>
      <c r="R113" t="s">
        <v>34</v>
      </c>
      <c r="S113" t="s">
        <v>34</v>
      </c>
      <c r="T113" t="s">
        <v>34</v>
      </c>
      <c r="U113" t="s">
        <v>39</v>
      </c>
      <c r="V113" t="s">
        <v>34</v>
      </c>
      <c r="W113" t="s">
        <v>51</v>
      </c>
      <c r="X113">
        <v>84.45</v>
      </c>
      <c r="Y113">
        <v>5848.6</v>
      </c>
      <c r="Z113">
        <v>0</v>
      </c>
      <c r="AA113">
        <v>40</v>
      </c>
      <c r="AB113">
        <v>2685.48</v>
      </c>
      <c r="AC113">
        <v>8574.08</v>
      </c>
      <c r="AD113" t="s">
        <v>41</v>
      </c>
      <c r="AE113" t="s">
        <v>42</v>
      </c>
      <c r="AF113" t="s">
        <v>42</v>
      </c>
      <c r="AG113">
        <f t="shared" si="2"/>
        <v>0</v>
      </c>
      <c r="AH113" t="str" cm="1">
        <f t="array" ref="AH113">_xlfn.IFS(
X113&lt;=20, "&lt;20",
AND(X113&gt;=20, X113&lt;50), "20-50",
AND(X113&gt;=50, X113&lt;100), "50-100",
X113&gt;=100, "&gt;100"
)</f>
        <v>50-100</v>
      </c>
      <c r="AI113">
        <f t="shared" si="3"/>
        <v>0</v>
      </c>
      <c r="AJ113" t="str" cm="1">
        <f t="array" ref="AJ113">_xlfn.IFS(
C113&lt;=20, "&lt;20",
AND(C113&gt;=20, C113&lt;35), "20-35",
AND(C113&gt;=35, C113&lt;50), "35-50",
C113&gt;=50, "50-100"
)</f>
        <v>35-50</v>
      </c>
      <c r="AK113" t="str" cm="1">
        <f t="array" ref="AK113">_xlfn.IFS(
G113&lt;6, "&lt;6",
AND(G113&gt;=6, G113&lt;12), "6-12",
AND(G113&gt;=12, G113&lt;18), "12-18",  AND(G113&gt;=18, G113&lt;24), "18-24", G113&gt;=24, "24-36")</f>
        <v>24-36</v>
      </c>
    </row>
    <row r="114" spans="1:37" x14ac:dyDescent="0.3">
      <c r="A114" t="s">
        <v>206</v>
      </c>
      <c r="B114" t="s">
        <v>44</v>
      </c>
      <c r="C114">
        <v>65</v>
      </c>
      <c r="D114" t="s">
        <v>34</v>
      </c>
      <c r="E114" t="s">
        <v>87</v>
      </c>
      <c r="F114">
        <v>4</v>
      </c>
      <c r="G114">
        <v>13</v>
      </c>
      <c r="H114" t="s">
        <v>36</v>
      </c>
      <c r="I114" t="s">
        <v>37</v>
      </c>
      <c r="J114" t="s">
        <v>37</v>
      </c>
      <c r="K114" t="s">
        <v>37</v>
      </c>
      <c r="L114" t="s">
        <v>50</v>
      </c>
      <c r="M114" t="s">
        <v>37</v>
      </c>
      <c r="N114" t="s">
        <v>34</v>
      </c>
      <c r="O114" t="s">
        <v>34</v>
      </c>
      <c r="P114" t="s">
        <v>34</v>
      </c>
      <c r="Q114" t="s">
        <v>37</v>
      </c>
      <c r="R114" t="s">
        <v>37</v>
      </c>
      <c r="S114" t="s">
        <v>37</v>
      </c>
      <c r="T114" t="s">
        <v>37</v>
      </c>
      <c r="U114" t="s">
        <v>67</v>
      </c>
      <c r="V114" t="s">
        <v>37</v>
      </c>
      <c r="W114" t="s">
        <v>51</v>
      </c>
      <c r="X114">
        <v>102.4</v>
      </c>
      <c r="Y114">
        <v>6471.85</v>
      </c>
      <c r="Z114">
        <v>0</v>
      </c>
      <c r="AA114">
        <v>0</v>
      </c>
      <c r="AB114">
        <v>689.7</v>
      </c>
      <c r="AC114">
        <v>7161.55</v>
      </c>
      <c r="AD114" t="s">
        <v>41</v>
      </c>
      <c r="AE114" t="s">
        <v>42</v>
      </c>
      <c r="AF114" t="s">
        <v>42</v>
      </c>
      <c r="AG114">
        <f t="shared" si="2"/>
        <v>0</v>
      </c>
      <c r="AH114" t="str" cm="1">
        <f t="array" ref="AH114">_xlfn.IFS(
X114&lt;=20, "&lt;20",
AND(X114&gt;=20, X114&lt;50), "20-50",
AND(X114&gt;=50, X114&lt;100), "50-100",
X114&gt;=100, "&gt;100"
)</f>
        <v>&gt;100</v>
      </c>
      <c r="AI114">
        <f t="shared" si="3"/>
        <v>0</v>
      </c>
      <c r="AJ114" t="str" cm="1">
        <f t="array" ref="AJ114">_xlfn.IFS(
C114&lt;=20, "&lt;20",
AND(C114&gt;=20, C114&lt;35), "20-35",
AND(C114&gt;=35, C114&lt;50), "35-50",
C114&gt;=50, "50-100"
)</f>
        <v>50-100</v>
      </c>
      <c r="AK114" t="str" cm="1">
        <f t="array" ref="AK114">_xlfn.IFS(
G114&lt;6, "&lt;6",
AND(G114&gt;=6, G114&lt;12), "6-12",
AND(G114&gt;=12, G114&lt;18), "12-18",  AND(G114&gt;=18, G114&lt;24), "18-24", G114&gt;=24, "24-36")</f>
        <v>12-18</v>
      </c>
    </row>
    <row r="115" spans="1:37" x14ac:dyDescent="0.3">
      <c r="A115" t="s">
        <v>207</v>
      </c>
      <c r="B115" t="s">
        <v>44</v>
      </c>
      <c r="C115">
        <v>28</v>
      </c>
      <c r="D115" t="s">
        <v>34</v>
      </c>
      <c r="E115" t="s">
        <v>130</v>
      </c>
      <c r="F115">
        <v>11</v>
      </c>
      <c r="G115">
        <v>10</v>
      </c>
      <c r="H115" t="s">
        <v>66</v>
      </c>
      <c r="I115" t="s">
        <v>37</v>
      </c>
      <c r="J115" t="s">
        <v>37</v>
      </c>
      <c r="K115" t="s">
        <v>37</v>
      </c>
      <c r="L115" t="s">
        <v>50</v>
      </c>
      <c r="M115" t="s">
        <v>37</v>
      </c>
      <c r="N115" t="s">
        <v>37</v>
      </c>
      <c r="O115" t="s">
        <v>37</v>
      </c>
      <c r="P115" t="s">
        <v>37</v>
      </c>
      <c r="Q115" t="s">
        <v>37</v>
      </c>
      <c r="R115" t="s">
        <v>37</v>
      </c>
      <c r="S115" t="s">
        <v>37</v>
      </c>
      <c r="T115" t="s">
        <v>37</v>
      </c>
      <c r="U115" t="s">
        <v>39</v>
      </c>
      <c r="V115" t="s">
        <v>34</v>
      </c>
      <c r="W115" t="s">
        <v>40</v>
      </c>
      <c r="X115">
        <v>115.55</v>
      </c>
      <c r="Y115">
        <v>8127.6</v>
      </c>
      <c r="Z115">
        <v>0</v>
      </c>
      <c r="AA115">
        <v>0</v>
      </c>
      <c r="AB115">
        <v>714.7</v>
      </c>
      <c r="AC115">
        <v>8842.2999999999993</v>
      </c>
      <c r="AD115" t="s">
        <v>52</v>
      </c>
      <c r="AE115" t="s">
        <v>58</v>
      </c>
      <c r="AF115" t="s">
        <v>62</v>
      </c>
      <c r="AG115">
        <f t="shared" si="2"/>
        <v>1</v>
      </c>
      <c r="AH115" t="str" cm="1">
        <f t="array" ref="AH115">_xlfn.IFS(
X115&lt;=20, "&lt;20",
AND(X115&gt;=20, X115&lt;50), "20-50",
AND(X115&gt;=50, X115&lt;100), "50-100",
X115&gt;=100, "&gt;100"
)</f>
        <v>&gt;100</v>
      </c>
      <c r="AI115">
        <f t="shared" si="3"/>
        <v>0</v>
      </c>
      <c r="AJ115" t="str" cm="1">
        <f t="array" ref="AJ115">_xlfn.IFS(
C115&lt;=20, "&lt;20",
AND(C115&gt;=20, C115&lt;35), "20-35",
AND(C115&gt;=35, C115&lt;50), "35-50",
C115&gt;=50, "50-100"
)</f>
        <v>20-35</v>
      </c>
      <c r="AK115" t="str" cm="1">
        <f t="array" ref="AK115">_xlfn.IFS(
G115&lt;6, "&lt;6",
AND(G115&gt;=6, G115&lt;12), "6-12",
AND(G115&gt;=12, G115&lt;18), "12-18",  AND(G115&gt;=18, G115&lt;24), "18-24", G115&gt;=24, "24-36")</f>
        <v>6-12</v>
      </c>
    </row>
    <row r="116" spans="1:37" x14ac:dyDescent="0.3">
      <c r="A116" t="s">
        <v>208</v>
      </c>
      <c r="B116" t="s">
        <v>44</v>
      </c>
      <c r="C116">
        <v>58</v>
      </c>
      <c r="D116" t="s">
        <v>37</v>
      </c>
      <c r="E116" t="s">
        <v>56</v>
      </c>
      <c r="F116">
        <v>6</v>
      </c>
      <c r="G116">
        <v>35</v>
      </c>
      <c r="H116" t="s">
        <v>110</v>
      </c>
      <c r="I116" t="s">
        <v>37</v>
      </c>
      <c r="J116" t="s">
        <v>37</v>
      </c>
      <c r="K116" t="s">
        <v>34</v>
      </c>
      <c r="L116" t="s">
        <v>34</v>
      </c>
      <c r="M116" t="s">
        <v>34</v>
      </c>
      <c r="N116" t="s">
        <v>34</v>
      </c>
      <c r="O116" t="s">
        <v>34</v>
      </c>
      <c r="P116" t="s">
        <v>34</v>
      </c>
      <c r="Q116" t="s">
        <v>34</v>
      </c>
      <c r="R116" t="s">
        <v>34</v>
      </c>
      <c r="S116" t="s">
        <v>34</v>
      </c>
      <c r="T116" t="s">
        <v>34</v>
      </c>
      <c r="U116" t="s">
        <v>39</v>
      </c>
      <c r="V116" t="s">
        <v>34</v>
      </c>
      <c r="W116" t="s">
        <v>51</v>
      </c>
      <c r="X116">
        <v>25.3</v>
      </c>
      <c r="Y116">
        <v>676.35</v>
      </c>
      <c r="Z116">
        <v>0</v>
      </c>
      <c r="AA116">
        <v>0</v>
      </c>
      <c r="AB116">
        <v>139.25</v>
      </c>
      <c r="AC116">
        <v>815.6</v>
      </c>
      <c r="AD116" t="s">
        <v>52</v>
      </c>
      <c r="AE116" t="s">
        <v>100</v>
      </c>
      <c r="AF116" t="s">
        <v>101</v>
      </c>
      <c r="AG116">
        <f t="shared" si="2"/>
        <v>1</v>
      </c>
      <c r="AH116" t="str" cm="1">
        <f t="array" ref="AH116">_xlfn.IFS(
X116&lt;=20, "&lt;20",
AND(X116&gt;=20, X116&lt;50), "20-50",
AND(X116&gt;=50, X116&lt;100), "50-100",
X116&gt;=100, "&gt;100"
)</f>
        <v>20-50</v>
      </c>
      <c r="AI116">
        <f t="shared" si="3"/>
        <v>0</v>
      </c>
      <c r="AJ116" t="str" cm="1">
        <f t="array" ref="AJ116">_xlfn.IFS(
C116&lt;=20, "&lt;20",
AND(C116&gt;=20, C116&lt;35), "20-35",
AND(C116&gt;=35, C116&lt;50), "35-50",
C116&gt;=50, "50-100"
)</f>
        <v>50-100</v>
      </c>
      <c r="AK116" t="str" cm="1">
        <f t="array" ref="AK116">_xlfn.IFS(
G116&lt;6, "&lt;6",
AND(G116&gt;=6, G116&lt;12), "6-12",
AND(G116&gt;=12, G116&lt;18), "12-18",  AND(G116&gt;=18, G116&lt;24), "18-24", G116&gt;=24, "24-36")</f>
        <v>24-36</v>
      </c>
    </row>
    <row r="117" spans="1:37" x14ac:dyDescent="0.3">
      <c r="A117" t="s">
        <v>209</v>
      </c>
      <c r="B117" t="s">
        <v>44</v>
      </c>
      <c r="C117">
        <v>49</v>
      </c>
      <c r="D117" t="s">
        <v>37</v>
      </c>
      <c r="E117" t="s">
        <v>76</v>
      </c>
      <c r="F117">
        <v>9</v>
      </c>
      <c r="G117">
        <v>32</v>
      </c>
      <c r="H117" t="s">
        <v>70</v>
      </c>
      <c r="I117" t="s">
        <v>37</v>
      </c>
      <c r="J117" t="s">
        <v>34</v>
      </c>
      <c r="K117" t="s">
        <v>34</v>
      </c>
      <c r="L117" t="s">
        <v>34</v>
      </c>
      <c r="M117" t="s">
        <v>34</v>
      </c>
      <c r="N117" t="s">
        <v>34</v>
      </c>
      <c r="O117" t="s">
        <v>34</v>
      </c>
      <c r="P117" t="s">
        <v>34</v>
      </c>
      <c r="Q117" t="s">
        <v>34</v>
      </c>
      <c r="R117" t="s">
        <v>34</v>
      </c>
      <c r="S117" t="s">
        <v>34</v>
      </c>
      <c r="T117" t="s">
        <v>34</v>
      </c>
      <c r="U117" t="s">
        <v>67</v>
      </c>
      <c r="V117" t="s">
        <v>37</v>
      </c>
      <c r="W117" t="s">
        <v>40</v>
      </c>
      <c r="X117">
        <v>19.25</v>
      </c>
      <c r="Y117">
        <v>864.2</v>
      </c>
      <c r="Z117">
        <v>0</v>
      </c>
      <c r="AA117">
        <v>0</v>
      </c>
      <c r="AB117">
        <v>1119.18</v>
      </c>
      <c r="AC117">
        <v>1983.38</v>
      </c>
      <c r="AD117" t="s">
        <v>41</v>
      </c>
      <c r="AE117" t="s">
        <v>42</v>
      </c>
      <c r="AF117" t="s">
        <v>42</v>
      </c>
      <c r="AG117">
        <f t="shared" si="2"/>
        <v>0</v>
      </c>
      <c r="AH117" t="str" cm="1">
        <f t="array" ref="AH117">_xlfn.IFS(
X117&lt;=20, "&lt;20",
AND(X117&gt;=20, X117&lt;50), "20-50",
AND(X117&gt;=50, X117&lt;100), "50-100",
X117&gt;=100, "&gt;100"
)</f>
        <v>&lt;20</v>
      </c>
      <c r="AI117">
        <f t="shared" si="3"/>
        <v>0</v>
      </c>
      <c r="AJ117" t="str" cm="1">
        <f t="array" ref="AJ117">_xlfn.IFS(
C117&lt;=20, "&lt;20",
AND(C117&gt;=20, C117&lt;35), "20-35",
AND(C117&gt;=35, C117&lt;50), "35-50",
C117&gt;=50, "50-100"
)</f>
        <v>35-50</v>
      </c>
      <c r="AK117" t="str" cm="1">
        <f t="array" ref="AK117">_xlfn.IFS(
G117&lt;6, "&lt;6",
AND(G117&gt;=6, G117&lt;12), "6-12",
AND(G117&gt;=12, G117&lt;18), "12-18",  AND(G117&gt;=18, G117&lt;24), "18-24", G117&gt;=24, "24-36")</f>
        <v>24-36</v>
      </c>
    </row>
    <row r="118" spans="1:37" x14ac:dyDescent="0.3">
      <c r="A118" t="s">
        <v>210</v>
      </c>
      <c r="B118" t="s">
        <v>44</v>
      </c>
      <c r="C118">
        <v>68</v>
      </c>
      <c r="D118" t="s">
        <v>37</v>
      </c>
      <c r="E118" t="s">
        <v>61</v>
      </c>
      <c r="F118">
        <v>8</v>
      </c>
      <c r="G118">
        <v>28</v>
      </c>
      <c r="H118" t="s">
        <v>70</v>
      </c>
      <c r="I118" t="s">
        <v>37</v>
      </c>
      <c r="J118" t="s">
        <v>37</v>
      </c>
      <c r="K118" t="s">
        <v>37</v>
      </c>
      <c r="L118" t="s">
        <v>50</v>
      </c>
      <c r="M118" t="s">
        <v>37</v>
      </c>
      <c r="N118" t="s">
        <v>37</v>
      </c>
      <c r="O118" t="s">
        <v>37</v>
      </c>
      <c r="P118" t="s">
        <v>37</v>
      </c>
      <c r="Q118" t="s">
        <v>37</v>
      </c>
      <c r="R118" t="s">
        <v>37</v>
      </c>
      <c r="S118" t="s">
        <v>37</v>
      </c>
      <c r="T118" t="s">
        <v>37</v>
      </c>
      <c r="U118" t="s">
        <v>39</v>
      </c>
      <c r="V118" t="s">
        <v>37</v>
      </c>
      <c r="W118" t="s">
        <v>40</v>
      </c>
      <c r="X118">
        <v>114.65</v>
      </c>
      <c r="Y118">
        <v>6049.5</v>
      </c>
      <c r="Z118">
        <v>0</v>
      </c>
      <c r="AA118">
        <v>0</v>
      </c>
      <c r="AB118">
        <v>615.6</v>
      </c>
      <c r="AC118">
        <v>6665.1</v>
      </c>
      <c r="AD118" t="s">
        <v>41</v>
      </c>
      <c r="AE118" t="s">
        <v>42</v>
      </c>
      <c r="AF118" t="s">
        <v>42</v>
      </c>
      <c r="AG118">
        <f t="shared" si="2"/>
        <v>0</v>
      </c>
      <c r="AH118" t="str" cm="1">
        <f t="array" ref="AH118">_xlfn.IFS(
X118&lt;=20, "&lt;20",
AND(X118&gt;=20, X118&lt;50), "20-50",
AND(X118&gt;=50, X118&lt;100), "50-100",
X118&gt;=100, "&gt;100"
)</f>
        <v>&gt;100</v>
      </c>
      <c r="AI118">
        <f t="shared" si="3"/>
        <v>0</v>
      </c>
      <c r="AJ118" t="str" cm="1">
        <f t="array" ref="AJ118">_xlfn.IFS(
C118&lt;=20, "&lt;20",
AND(C118&gt;=20, C118&lt;35), "20-35",
AND(C118&gt;=35, C118&lt;50), "35-50",
C118&gt;=50, "50-100"
)</f>
        <v>50-100</v>
      </c>
      <c r="AK118" t="str" cm="1">
        <f t="array" ref="AK118">_xlfn.IFS(
G118&lt;6, "&lt;6",
AND(G118&gt;=6, G118&lt;12), "6-12",
AND(G118&gt;=12, G118&lt;18), "12-18",  AND(G118&gt;=18, G118&lt;24), "18-24", G118&gt;=24, "24-36")</f>
        <v>24-36</v>
      </c>
    </row>
    <row r="119" spans="1:37" x14ac:dyDescent="0.3">
      <c r="A119" t="s">
        <v>211</v>
      </c>
      <c r="B119" t="s">
        <v>44</v>
      </c>
      <c r="C119">
        <v>58</v>
      </c>
      <c r="D119" t="s">
        <v>37</v>
      </c>
      <c r="E119" t="s">
        <v>87</v>
      </c>
      <c r="F119">
        <v>10</v>
      </c>
      <c r="G119">
        <v>35</v>
      </c>
      <c r="H119" t="s">
        <v>36</v>
      </c>
      <c r="I119" t="s">
        <v>37</v>
      </c>
      <c r="J119" t="s">
        <v>34</v>
      </c>
      <c r="K119" t="s">
        <v>37</v>
      </c>
      <c r="L119" t="s">
        <v>50</v>
      </c>
      <c r="M119" t="s">
        <v>37</v>
      </c>
      <c r="N119" t="s">
        <v>34</v>
      </c>
      <c r="O119" t="s">
        <v>37</v>
      </c>
      <c r="P119" t="s">
        <v>37</v>
      </c>
      <c r="Q119" t="s">
        <v>37</v>
      </c>
      <c r="R119" t="s">
        <v>37</v>
      </c>
      <c r="S119" t="s">
        <v>37</v>
      </c>
      <c r="T119" t="s">
        <v>37</v>
      </c>
      <c r="U119" t="s">
        <v>46</v>
      </c>
      <c r="V119" t="s">
        <v>34</v>
      </c>
      <c r="W119" t="s">
        <v>51</v>
      </c>
      <c r="X119">
        <v>105.1</v>
      </c>
      <c r="Y119">
        <v>1582.75</v>
      </c>
      <c r="Z119">
        <v>0</v>
      </c>
      <c r="AA119">
        <v>0</v>
      </c>
      <c r="AB119">
        <v>335.85</v>
      </c>
      <c r="AC119">
        <v>1918.6</v>
      </c>
      <c r="AD119" t="s">
        <v>52</v>
      </c>
      <c r="AE119" t="s">
        <v>53</v>
      </c>
      <c r="AF119" t="s">
        <v>91</v>
      </c>
      <c r="AG119">
        <f t="shared" si="2"/>
        <v>1</v>
      </c>
      <c r="AH119" t="str" cm="1">
        <f t="array" ref="AH119">_xlfn.IFS(
X119&lt;=20, "&lt;20",
AND(X119&gt;=20, X119&lt;50), "20-50",
AND(X119&gt;=50, X119&lt;100), "50-100",
X119&gt;=100, "&gt;100"
)</f>
        <v>&gt;100</v>
      </c>
      <c r="AI119">
        <f t="shared" si="3"/>
        <v>0</v>
      </c>
      <c r="AJ119" t="str" cm="1">
        <f t="array" ref="AJ119">_xlfn.IFS(
C119&lt;=20, "&lt;20",
AND(C119&gt;=20, C119&lt;35), "20-35",
AND(C119&gt;=35, C119&lt;50), "35-50",
C119&gt;=50, "50-100"
)</f>
        <v>50-100</v>
      </c>
      <c r="AK119" t="str" cm="1">
        <f t="array" ref="AK119">_xlfn.IFS(
G119&lt;6, "&lt;6",
AND(G119&gt;=6, G119&lt;12), "6-12",
AND(G119&gt;=12, G119&lt;18), "12-18",  AND(G119&gt;=18, G119&lt;24), "18-24", G119&gt;=24, "24-36")</f>
        <v>24-36</v>
      </c>
    </row>
    <row r="120" spans="1:37" x14ac:dyDescent="0.3">
      <c r="A120" t="s">
        <v>212</v>
      </c>
      <c r="B120" t="s">
        <v>44</v>
      </c>
      <c r="C120">
        <v>46</v>
      </c>
      <c r="D120" t="s">
        <v>37</v>
      </c>
      <c r="E120" t="s">
        <v>35</v>
      </c>
      <c r="F120">
        <v>14</v>
      </c>
      <c r="G120">
        <v>30</v>
      </c>
      <c r="H120" t="s">
        <v>57</v>
      </c>
      <c r="I120" t="s">
        <v>37</v>
      </c>
      <c r="J120" t="s">
        <v>34</v>
      </c>
      <c r="K120" t="s">
        <v>34</v>
      </c>
      <c r="L120" t="s">
        <v>34</v>
      </c>
      <c r="M120" t="s">
        <v>34</v>
      </c>
      <c r="N120" t="s">
        <v>34</v>
      </c>
      <c r="O120" t="s">
        <v>34</v>
      </c>
      <c r="P120" t="s">
        <v>34</v>
      </c>
      <c r="Q120" t="s">
        <v>34</v>
      </c>
      <c r="R120" t="s">
        <v>34</v>
      </c>
      <c r="S120" t="s">
        <v>34</v>
      </c>
      <c r="T120" t="s">
        <v>34</v>
      </c>
      <c r="U120" t="s">
        <v>46</v>
      </c>
      <c r="V120" t="s">
        <v>34</v>
      </c>
      <c r="W120" t="s">
        <v>51</v>
      </c>
      <c r="X120">
        <v>19.399999999999999</v>
      </c>
      <c r="Y120">
        <v>198.1</v>
      </c>
      <c r="Z120">
        <v>0</v>
      </c>
      <c r="AA120">
        <v>0</v>
      </c>
      <c r="AB120">
        <v>99</v>
      </c>
      <c r="AC120">
        <v>297.10000000000002</v>
      </c>
      <c r="AD120" t="s">
        <v>41</v>
      </c>
      <c r="AE120" t="s">
        <v>42</v>
      </c>
      <c r="AF120" t="s">
        <v>42</v>
      </c>
      <c r="AG120">
        <f t="shared" si="2"/>
        <v>0</v>
      </c>
      <c r="AH120" t="str" cm="1">
        <f t="array" ref="AH120">_xlfn.IFS(
X120&lt;=20, "&lt;20",
AND(X120&gt;=20, X120&lt;50), "20-50",
AND(X120&gt;=50, X120&lt;100), "50-100",
X120&gt;=100, "&gt;100"
)</f>
        <v>&lt;20</v>
      </c>
      <c r="AI120">
        <f t="shared" si="3"/>
        <v>0</v>
      </c>
      <c r="AJ120" t="str" cm="1">
        <f t="array" ref="AJ120">_xlfn.IFS(
C120&lt;=20, "&lt;20",
AND(C120&gt;=20, C120&lt;35), "20-35",
AND(C120&gt;=35, C120&lt;50), "35-50",
C120&gt;=50, "50-100"
)</f>
        <v>35-50</v>
      </c>
      <c r="AK120" t="str" cm="1">
        <f t="array" ref="AK120">_xlfn.IFS(
G120&lt;6, "&lt;6",
AND(G120&gt;=6, G120&lt;12), "6-12",
AND(G120&gt;=12, G120&lt;18), "12-18",  AND(G120&gt;=18, G120&lt;24), "18-24", G120&gt;=24, "24-36")</f>
        <v>24-36</v>
      </c>
    </row>
    <row r="121" spans="1:37" x14ac:dyDescent="0.3">
      <c r="A121" t="s">
        <v>213</v>
      </c>
      <c r="B121" t="s">
        <v>44</v>
      </c>
      <c r="C121">
        <v>46</v>
      </c>
      <c r="D121" t="s">
        <v>34</v>
      </c>
      <c r="E121" t="s">
        <v>74</v>
      </c>
      <c r="F121">
        <v>5</v>
      </c>
      <c r="G121">
        <v>33</v>
      </c>
      <c r="H121" t="s">
        <v>36</v>
      </c>
      <c r="I121" t="s">
        <v>34</v>
      </c>
      <c r="J121" t="s">
        <v>34</v>
      </c>
      <c r="K121" t="s">
        <v>37</v>
      </c>
      <c r="L121" t="s">
        <v>38</v>
      </c>
      <c r="M121" t="s">
        <v>34</v>
      </c>
      <c r="N121" t="s">
        <v>37</v>
      </c>
      <c r="O121" t="s">
        <v>34</v>
      </c>
      <c r="P121" t="s">
        <v>34</v>
      </c>
      <c r="Q121" t="s">
        <v>37</v>
      </c>
      <c r="R121" t="s">
        <v>37</v>
      </c>
      <c r="S121" t="s">
        <v>37</v>
      </c>
      <c r="T121" t="s">
        <v>37</v>
      </c>
      <c r="U121" t="s">
        <v>46</v>
      </c>
      <c r="V121" t="s">
        <v>37</v>
      </c>
      <c r="W121" t="s">
        <v>51</v>
      </c>
      <c r="X121">
        <v>50.35</v>
      </c>
      <c r="Y121">
        <v>1098.8499999999999</v>
      </c>
      <c r="Z121">
        <v>0</v>
      </c>
      <c r="AA121">
        <v>0</v>
      </c>
      <c r="AB121">
        <v>0</v>
      </c>
      <c r="AC121">
        <v>1098.8499999999999</v>
      </c>
      <c r="AD121" t="s">
        <v>41</v>
      </c>
      <c r="AE121" t="s">
        <v>42</v>
      </c>
      <c r="AF121" t="s">
        <v>42</v>
      </c>
      <c r="AG121">
        <f t="shared" si="2"/>
        <v>0</v>
      </c>
      <c r="AH121" t="str" cm="1">
        <f t="array" ref="AH121">_xlfn.IFS(
X121&lt;=20, "&lt;20",
AND(X121&gt;=20, X121&lt;50), "20-50",
AND(X121&gt;=50, X121&lt;100), "50-100",
X121&gt;=100, "&gt;100"
)</f>
        <v>50-100</v>
      </c>
      <c r="AI121">
        <f t="shared" si="3"/>
        <v>0</v>
      </c>
      <c r="AJ121" t="str" cm="1">
        <f t="array" ref="AJ121">_xlfn.IFS(
C121&lt;=20, "&lt;20",
AND(C121&gt;=20, C121&lt;35), "20-35",
AND(C121&gt;=35, C121&lt;50), "35-50",
C121&gt;=50, "50-100"
)</f>
        <v>35-50</v>
      </c>
      <c r="AK121" t="str" cm="1">
        <f t="array" ref="AK121">_xlfn.IFS(
G121&lt;6, "&lt;6",
AND(G121&gt;=6, G121&lt;12), "6-12",
AND(G121&gt;=12, G121&lt;18), "12-18",  AND(G121&gt;=18, G121&lt;24), "18-24", G121&gt;=24, "24-36")</f>
        <v>24-36</v>
      </c>
    </row>
    <row r="122" spans="1:37" x14ac:dyDescent="0.3">
      <c r="A122" t="s">
        <v>214</v>
      </c>
      <c r="B122" t="s">
        <v>44</v>
      </c>
      <c r="C122">
        <v>19</v>
      </c>
      <c r="D122" t="s">
        <v>34</v>
      </c>
      <c r="E122" t="s">
        <v>90</v>
      </c>
      <c r="F122">
        <v>14</v>
      </c>
      <c r="G122">
        <v>11</v>
      </c>
      <c r="H122" t="s">
        <v>36</v>
      </c>
      <c r="I122" t="s">
        <v>34</v>
      </c>
      <c r="J122" t="s">
        <v>34</v>
      </c>
      <c r="K122" t="s">
        <v>37</v>
      </c>
      <c r="L122" t="s">
        <v>38</v>
      </c>
      <c r="M122" t="s">
        <v>34</v>
      </c>
      <c r="N122" t="s">
        <v>37</v>
      </c>
      <c r="O122" t="s">
        <v>37</v>
      </c>
      <c r="P122" t="s">
        <v>37</v>
      </c>
      <c r="Q122" t="s">
        <v>37</v>
      </c>
      <c r="R122" t="s">
        <v>37</v>
      </c>
      <c r="S122" t="s">
        <v>37</v>
      </c>
      <c r="T122" t="s">
        <v>37</v>
      </c>
      <c r="U122" t="s">
        <v>67</v>
      </c>
      <c r="V122" t="s">
        <v>34</v>
      </c>
      <c r="W122" t="s">
        <v>51</v>
      </c>
      <c r="X122">
        <v>57.8</v>
      </c>
      <c r="Y122">
        <v>4039.3</v>
      </c>
      <c r="Z122">
        <v>1.01</v>
      </c>
      <c r="AA122">
        <v>0</v>
      </c>
      <c r="AB122">
        <v>0</v>
      </c>
      <c r="AC122">
        <v>4038.29</v>
      </c>
      <c r="AD122" t="s">
        <v>41</v>
      </c>
      <c r="AE122" t="s">
        <v>42</v>
      </c>
      <c r="AF122" t="s">
        <v>42</v>
      </c>
      <c r="AG122">
        <f t="shared" si="2"/>
        <v>0</v>
      </c>
      <c r="AH122" t="str" cm="1">
        <f t="array" ref="AH122">_xlfn.IFS(
X122&lt;=20, "&lt;20",
AND(X122&gt;=20, X122&lt;50), "20-50",
AND(X122&gt;=50, X122&lt;100), "50-100",
X122&gt;=100, "&gt;100"
)</f>
        <v>50-100</v>
      </c>
      <c r="AI122">
        <f t="shared" si="3"/>
        <v>0</v>
      </c>
      <c r="AJ122" t="str" cm="1">
        <f t="array" ref="AJ122">_xlfn.IFS(
C122&lt;=20, "&lt;20",
AND(C122&gt;=20, C122&lt;35), "20-35",
AND(C122&gt;=35, C122&lt;50), "35-50",
C122&gt;=50, "50-100"
)</f>
        <v>&lt;20</v>
      </c>
      <c r="AK122" t="str" cm="1">
        <f t="array" ref="AK122">_xlfn.IFS(
G122&lt;6, "&lt;6",
AND(G122&gt;=6, G122&lt;12), "6-12",
AND(G122&gt;=12, G122&lt;18), "12-18",  AND(G122&gt;=18, G122&lt;24), "18-24", G122&gt;=24, "24-36")</f>
        <v>6-12</v>
      </c>
    </row>
    <row r="123" spans="1:37" x14ac:dyDescent="0.3">
      <c r="A123" t="s">
        <v>215</v>
      </c>
      <c r="B123" t="s">
        <v>33</v>
      </c>
      <c r="C123">
        <v>51</v>
      </c>
      <c r="D123" t="s">
        <v>37</v>
      </c>
      <c r="E123" t="s">
        <v>76</v>
      </c>
      <c r="F123">
        <v>3</v>
      </c>
      <c r="G123">
        <v>29</v>
      </c>
      <c r="H123" t="s">
        <v>110</v>
      </c>
      <c r="I123" t="s">
        <v>37</v>
      </c>
      <c r="J123" t="s">
        <v>34</v>
      </c>
      <c r="K123" t="s">
        <v>37</v>
      </c>
      <c r="L123" t="s">
        <v>50</v>
      </c>
      <c r="M123" t="s">
        <v>37</v>
      </c>
      <c r="N123" t="s">
        <v>37</v>
      </c>
      <c r="O123" t="s">
        <v>37</v>
      </c>
      <c r="P123" t="s">
        <v>34</v>
      </c>
      <c r="Q123" t="s">
        <v>34</v>
      </c>
      <c r="R123" t="s">
        <v>34</v>
      </c>
      <c r="S123" t="s">
        <v>34</v>
      </c>
      <c r="T123" t="s">
        <v>34</v>
      </c>
      <c r="U123" t="s">
        <v>46</v>
      </c>
      <c r="V123" t="s">
        <v>37</v>
      </c>
      <c r="W123" t="s">
        <v>40</v>
      </c>
      <c r="X123">
        <v>84.3</v>
      </c>
      <c r="Y123">
        <v>2438.6</v>
      </c>
      <c r="Z123">
        <v>0</v>
      </c>
      <c r="AA123">
        <v>130</v>
      </c>
      <c r="AB123">
        <v>741.9</v>
      </c>
      <c r="AC123">
        <v>3310.5</v>
      </c>
      <c r="AD123" t="s">
        <v>41</v>
      </c>
      <c r="AE123" t="s">
        <v>42</v>
      </c>
      <c r="AF123" t="s">
        <v>42</v>
      </c>
      <c r="AG123">
        <f t="shared" si="2"/>
        <v>0</v>
      </c>
      <c r="AH123" t="str" cm="1">
        <f t="array" ref="AH123">_xlfn.IFS(
X123&lt;=20, "&lt;20",
AND(X123&gt;=20, X123&lt;50), "20-50",
AND(X123&gt;=50, X123&lt;100), "50-100",
X123&gt;=100, "&gt;100"
)</f>
        <v>50-100</v>
      </c>
      <c r="AI123">
        <f t="shared" si="3"/>
        <v>0</v>
      </c>
      <c r="AJ123" t="str" cm="1">
        <f t="array" ref="AJ123">_xlfn.IFS(
C123&lt;=20, "&lt;20",
AND(C123&gt;=20, C123&lt;35), "20-35",
AND(C123&gt;=35, C123&lt;50), "35-50",
C123&gt;=50, "50-100"
)</f>
        <v>50-100</v>
      </c>
      <c r="AK123" t="str" cm="1">
        <f t="array" ref="AK123">_xlfn.IFS(
G123&lt;6, "&lt;6",
AND(G123&gt;=6, G123&lt;12), "6-12",
AND(G123&gt;=12, G123&lt;18), "12-18",  AND(G123&gt;=18, G123&lt;24), "18-24", G123&gt;=24, "24-36")</f>
        <v>24-36</v>
      </c>
    </row>
    <row r="124" spans="1:37" x14ac:dyDescent="0.3">
      <c r="A124" t="s">
        <v>216</v>
      </c>
      <c r="B124" t="s">
        <v>33</v>
      </c>
      <c r="C124">
        <v>21</v>
      </c>
      <c r="D124" t="s">
        <v>34</v>
      </c>
      <c r="E124" t="s">
        <v>74</v>
      </c>
      <c r="F124">
        <v>10</v>
      </c>
      <c r="G124">
        <v>10</v>
      </c>
      <c r="H124" t="s">
        <v>66</v>
      </c>
      <c r="I124" t="s">
        <v>37</v>
      </c>
      <c r="J124" t="s">
        <v>37</v>
      </c>
      <c r="K124" t="s">
        <v>37</v>
      </c>
      <c r="L124" t="s">
        <v>50</v>
      </c>
      <c r="M124" t="s">
        <v>34</v>
      </c>
      <c r="N124" t="s">
        <v>37</v>
      </c>
      <c r="O124" t="s">
        <v>34</v>
      </c>
      <c r="P124" t="s">
        <v>34</v>
      </c>
      <c r="Q124" t="s">
        <v>37</v>
      </c>
      <c r="R124" t="s">
        <v>37</v>
      </c>
      <c r="S124" t="s">
        <v>37</v>
      </c>
      <c r="T124" t="s">
        <v>37</v>
      </c>
      <c r="U124" t="s">
        <v>39</v>
      </c>
      <c r="V124" t="s">
        <v>34</v>
      </c>
      <c r="W124" t="s">
        <v>51</v>
      </c>
      <c r="X124">
        <v>100.55</v>
      </c>
      <c r="Y124">
        <v>7113.75</v>
      </c>
      <c r="Z124">
        <v>16.989999999999998</v>
      </c>
      <c r="AA124">
        <v>0</v>
      </c>
      <c r="AB124">
        <v>2012.14</v>
      </c>
      <c r="AC124">
        <v>9108.9</v>
      </c>
      <c r="AD124" t="s">
        <v>41</v>
      </c>
      <c r="AE124" t="s">
        <v>42</v>
      </c>
      <c r="AF124" t="s">
        <v>42</v>
      </c>
      <c r="AG124">
        <f t="shared" si="2"/>
        <v>0</v>
      </c>
      <c r="AH124" t="str" cm="1">
        <f t="array" ref="AH124">_xlfn.IFS(
X124&lt;=20, "&lt;20",
AND(X124&gt;=20, X124&lt;50), "20-50",
AND(X124&gt;=50, X124&lt;100), "50-100",
X124&gt;=100, "&gt;100"
)</f>
        <v>&gt;100</v>
      </c>
      <c r="AI124">
        <f t="shared" si="3"/>
        <v>0</v>
      </c>
      <c r="AJ124" t="str" cm="1">
        <f t="array" ref="AJ124">_xlfn.IFS(
C124&lt;=20, "&lt;20",
AND(C124&gt;=20, C124&lt;35), "20-35",
AND(C124&gt;=35, C124&lt;50), "35-50",
C124&gt;=50, "50-100"
)</f>
        <v>20-35</v>
      </c>
      <c r="AK124" t="str" cm="1">
        <f t="array" ref="AK124">_xlfn.IFS(
G124&lt;6, "&lt;6",
AND(G124&gt;=6, G124&lt;12), "6-12",
AND(G124&gt;=12, G124&lt;18), "12-18",  AND(G124&gt;=18, G124&lt;24), "18-24", G124&gt;=24, "24-36")</f>
        <v>6-12</v>
      </c>
    </row>
    <row r="125" spans="1:37" x14ac:dyDescent="0.3">
      <c r="A125" t="s">
        <v>217</v>
      </c>
      <c r="B125" t="s">
        <v>44</v>
      </c>
      <c r="C125">
        <v>30</v>
      </c>
      <c r="D125" t="s">
        <v>34</v>
      </c>
      <c r="E125" t="s">
        <v>45</v>
      </c>
      <c r="F125">
        <v>13</v>
      </c>
      <c r="G125">
        <v>6</v>
      </c>
      <c r="H125" t="s">
        <v>36</v>
      </c>
      <c r="I125" t="s">
        <v>37</v>
      </c>
      <c r="J125" t="s">
        <v>34</v>
      </c>
      <c r="K125" t="s">
        <v>34</v>
      </c>
      <c r="L125" t="s">
        <v>34</v>
      </c>
      <c r="M125" t="s">
        <v>34</v>
      </c>
      <c r="N125" t="s">
        <v>34</v>
      </c>
      <c r="O125" t="s">
        <v>34</v>
      </c>
      <c r="P125" t="s">
        <v>34</v>
      </c>
      <c r="Q125" t="s">
        <v>34</v>
      </c>
      <c r="R125" t="s">
        <v>34</v>
      </c>
      <c r="S125" t="s">
        <v>34</v>
      </c>
      <c r="T125" t="s">
        <v>34</v>
      </c>
      <c r="U125" t="s">
        <v>39</v>
      </c>
      <c r="V125" t="s">
        <v>34</v>
      </c>
      <c r="W125" t="s">
        <v>40</v>
      </c>
      <c r="X125">
        <v>19.8</v>
      </c>
      <c r="Y125">
        <v>576.65</v>
      </c>
      <c r="Z125">
        <v>0</v>
      </c>
      <c r="AA125">
        <v>0</v>
      </c>
      <c r="AB125">
        <v>294.3</v>
      </c>
      <c r="AC125">
        <v>870.95</v>
      </c>
      <c r="AD125" t="s">
        <v>41</v>
      </c>
      <c r="AE125" t="s">
        <v>42</v>
      </c>
      <c r="AF125" t="s">
        <v>42</v>
      </c>
      <c r="AG125">
        <f t="shared" si="2"/>
        <v>0</v>
      </c>
      <c r="AH125" t="str" cm="1">
        <f t="array" ref="AH125">_xlfn.IFS(
X125&lt;=20, "&lt;20",
AND(X125&gt;=20, X125&lt;50), "20-50",
AND(X125&gt;=50, X125&lt;100), "50-100",
X125&gt;=100, "&gt;100"
)</f>
        <v>&lt;20</v>
      </c>
      <c r="AI125">
        <f t="shared" si="3"/>
        <v>0</v>
      </c>
      <c r="AJ125" t="str" cm="1">
        <f t="array" ref="AJ125">_xlfn.IFS(
C125&lt;=20, "&lt;20",
AND(C125&gt;=20, C125&lt;35), "20-35",
AND(C125&gt;=35, C125&lt;50), "35-50",
C125&gt;=50, "50-100"
)</f>
        <v>20-35</v>
      </c>
      <c r="AK125" t="str" cm="1">
        <f t="array" ref="AK125">_xlfn.IFS(
G125&lt;6, "&lt;6",
AND(G125&gt;=6, G125&lt;12), "6-12",
AND(G125&gt;=12, G125&lt;18), "12-18",  AND(G125&gt;=18, G125&lt;24), "18-24", G125&gt;=24, "24-36")</f>
        <v>6-12</v>
      </c>
    </row>
    <row r="126" spans="1:37" x14ac:dyDescent="0.3">
      <c r="A126" t="s">
        <v>218</v>
      </c>
      <c r="B126" t="s">
        <v>33</v>
      </c>
      <c r="C126">
        <v>21</v>
      </c>
      <c r="D126" t="s">
        <v>37</v>
      </c>
      <c r="E126" t="s">
        <v>124</v>
      </c>
      <c r="F126">
        <v>1</v>
      </c>
      <c r="G126">
        <v>1</v>
      </c>
      <c r="H126" t="s">
        <v>49</v>
      </c>
      <c r="I126" t="s">
        <v>37</v>
      </c>
      <c r="J126" t="s">
        <v>37</v>
      </c>
      <c r="K126" t="s">
        <v>37</v>
      </c>
      <c r="L126" t="s">
        <v>50</v>
      </c>
      <c r="M126" t="s">
        <v>34</v>
      </c>
      <c r="N126" t="s">
        <v>37</v>
      </c>
      <c r="O126" t="s">
        <v>37</v>
      </c>
      <c r="P126" t="s">
        <v>34</v>
      </c>
      <c r="Q126" t="s">
        <v>34</v>
      </c>
      <c r="R126" t="s">
        <v>34</v>
      </c>
      <c r="S126" t="s">
        <v>37</v>
      </c>
      <c r="T126" t="s">
        <v>37</v>
      </c>
      <c r="U126" t="s">
        <v>46</v>
      </c>
      <c r="V126" t="s">
        <v>37</v>
      </c>
      <c r="W126" t="s">
        <v>51</v>
      </c>
      <c r="X126">
        <v>84.8</v>
      </c>
      <c r="Y126">
        <v>371.9</v>
      </c>
      <c r="Z126">
        <v>0</v>
      </c>
      <c r="AA126">
        <v>0</v>
      </c>
      <c r="AB126">
        <v>115.08</v>
      </c>
      <c r="AC126">
        <v>486.98</v>
      </c>
      <c r="AD126" t="s">
        <v>52</v>
      </c>
      <c r="AE126" t="s">
        <v>53</v>
      </c>
      <c r="AF126" t="s">
        <v>91</v>
      </c>
      <c r="AG126">
        <f t="shared" si="2"/>
        <v>1</v>
      </c>
      <c r="AH126" t="str" cm="1">
        <f t="array" ref="AH126">_xlfn.IFS(
X126&lt;=20, "&lt;20",
AND(X126&gt;=20, X126&lt;50), "20-50",
AND(X126&gt;=50, X126&lt;100), "50-100",
X126&gt;=100, "&gt;100"
)</f>
        <v>50-100</v>
      </c>
      <c r="AI126">
        <f t="shared" si="3"/>
        <v>0</v>
      </c>
      <c r="AJ126" t="str" cm="1">
        <f t="array" ref="AJ126">_xlfn.IFS(
C126&lt;=20, "&lt;20",
AND(C126&gt;=20, C126&lt;35), "20-35",
AND(C126&gt;=35, C126&lt;50), "35-50",
C126&gt;=50, "50-100"
)</f>
        <v>20-35</v>
      </c>
      <c r="AK126" t="str" cm="1">
        <f t="array" ref="AK126">_xlfn.IFS(
G126&lt;6, "&lt;6",
AND(G126&gt;=6, G126&lt;12), "6-12",
AND(G126&gt;=12, G126&lt;18), "12-18",  AND(G126&gt;=18, G126&lt;24), "18-24", G126&gt;=24, "24-36")</f>
        <v>&lt;6</v>
      </c>
    </row>
    <row r="127" spans="1:37" x14ac:dyDescent="0.3">
      <c r="A127" t="s">
        <v>219</v>
      </c>
      <c r="B127" t="s">
        <v>44</v>
      </c>
      <c r="C127">
        <v>61</v>
      </c>
      <c r="D127" t="s">
        <v>34</v>
      </c>
      <c r="E127" t="s">
        <v>61</v>
      </c>
      <c r="F127">
        <v>7</v>
      </c>
      <c r="G127">
        <v>8</v>
      </c>
      <c r="H127" t="s">
        <v>49</v>
      </c>
      <c r="I127" t="s">
        <v>37</v>
      </c>
      <c r="J127" t="s">
        <v>34</v>
      </c>
      <c r="K127" t="s">
        <v>37</v>
      </c>
      <c r="L127" t="s">
        <v>50</v>
      </c>
      <c r="M127" t="s">
        <v>34</v>
      </c>
      <c r="N127" t="s">
        <v>34</v>
      </c>
      <c r="O127" t="s">
        <v>37</v>
      </c>
      <c r="P127" t="s">
        <v>34</v>
      </c>
      <c r="Q127" t="s">
        <v>34</v>
      </c>
      <c r="R127" t="s">
        <v>37</v>
      </c>
      <c r="S127" t="s">
        <v>37</v>
      </c>
      <c r="T127" t="s">
        <v>37</v>
      </c>
      <c r="U127" t="s">
        <v>46</v>
      </c>
      <c r="V127" t="s">
        <v>37</v>
      </c>
      <c r="W127" t="s">
        <v>51</v>
      </c>
      <c r="X127">
        <v>85.85</v>
      </c>
      <c r="Y127">
        <v>167.3</v>
      </c>
      <c r="Z127">
        <v>0</v>
      </c>
      <c r="AA127">
        <v>0</v>
      </c>
      <c r="AB127">
        <v>28.28</v>
      </c>
      <c r="AC127">
        <v>195.58</v>
      </c>
      <c r="AD127" t="s">
        <v>52</v>
      </c>
      <c r="AE127" t="s">
        <v>53</v>
      </c>
      <c r="AF127" t="s">
        <v>91</v>
      </c>
      <c r="AG127">
        <f t="shared" si="2"/>
        <v>1</v>
      </c>
      <c r="AH127" t="str" cm="1">
        <f t="array" ref="AH127">_xlfn.IFS(
X127&lt;=20, "&lt;20",
AND(X127&gt;=20, X127&lt;50), "20-50",
AND(X127&gt;=50, X127&lt;100), "50-100",
X127&gt;=100, "&gt;100"
)</f>
        <v>50-100</v>
      </c>
      <c r="AI127">
        <f t="shared" si="3"/>
        <v>0</v>
      </c>
      <c r="AJ127" t="str" cm="1">
        <f t="array" ref="AJ127">_xlfn.IFS(
C127&lt;=20, "&lt;20",
AND(C127&gt;=20, C127&lt;35), "20-35",
AND(C127&gt;=35, C127&lt;50), "35-50",
C127&gt;=50, "50-100"
)</f>
        <v>50-100</v>
      </c>
      <c r="AK127" t="str" cm="1">
        <f t="array" ref="AK127">_xlfn.IFS(
G127&lt;6, "&lt;6",
AND(G127&gt;=6, G127&lt;12), "6-12",
AND(G127&gt;=12, G127&lt;18), "12-18",  AND(G127&gt;=18, G127&lt;24), "18-24", G127&gt;=24, "24-36")</f>
        <v>6-12</v>
      </c>
    </row>
    <row r="128" spans="1:37" x14ac:dyDescent="0.3">
      <c r="A128" t="s">
        <v>220</v>
      </c>
      <c r="B128" t="s">
        <v>44</v>
      </c>
      <c r="C128">
        <v>21</v>
      </c>
      <c r="D128" t="s">
        <v>34</v>
      </c>
      <c r="E128" t="s">
        <v>124</v>
      </c>
      <c r="F128">
        <v>8</v>
      </c>
      <c r="G128">
        <v>7</v>
      </c>
      <c r="H128" t="s">
        <v>36</v>
      </c>
      <c r="I128" t="s">
        <v>37</v>
      </c>
      <c r="J128" t="s">
        <v>34</v>
      </c>
      <c r="K128" t="s">
        <v>34</v>
      </c>
      <c r="L128" t="s">
        <v>34</v>
      </c>
      <c r="M128" t="s">
        <v>34</v>
      </c>
      <c r="N128" t="s">
        <v>34</v>
      </c>
      <c r="O128" t="s">
        <v>34</v>
      </c>
      <c r="P128" t="s">
        <v>34</v>
      </c>
      <c r="Q128" t="s">
        <v>34</v>
      </c>
      <c r="R128" t="s">
        <v>34</v>
      </c>
      <c r="S128" t="s">
        <v>34</v>
      </c>
      <c r="T128" t="s">
        <v>34</v>
      </c>
      <c r="U128" t="s">
        <v>39</v>
      </c>
      <c r="V128" t="s">
        <v>37</v>
      </c>
      <c r="W128" t="s">
        <v>51</v>
      </c>
      <c r="X128">
        <v>19.95</v>
      </c>
      <c r="Y128">
        <v>219.5</v>
      </c>
      <c r="Z128">
        <v>0</v>
      </c>
      <c r="AA128">
        <v>0</v>
      </c>
      <c r="AB128">
        <v>78.599999999999994</v>
      </c>
      <c r="AC128">
        <v>298.10000000000002</v>
      </c>
      <c r="AD128" t="s">
        <v>41</v>
      </c>
      <c r="AE128" t="s">
        <v>42</v>
      </c>
      <c r="AF128" t="s">
        <v>42</v>
      </c>
      <c r="AG128">
        <f t="shared" si="2"/>
        <v>0</v>
      </c>
      <c r="AH128" t="str" cm="1">
        <f t="array" ref="AH128">_xlfn.IFS(
X128&lt;=20, "&lt;20",
AND(X128&gt;=20, X128&lt;50), "20-50",
AND(X128&gt;=50, X128&lt;100), "50-100",
X128&gt;=100, "&gt;100"
)</f>
        <v>&lt;20</v>
      </c>
      <c r="AI128">
        <f t="shared" si="3"/>
        <v>0</v>
      </c>
      <c r="AJ128" t="str" cm="1">
        <f t="array" ref="AJ128">_xlfn.IFS(
C128&lt;=20, "&lt;20",
AND(C128&gt;=20, C128&lt;35), "20-35",
AND(C128&gt;=35, C128&lt;50), "35-50",
C128&gt;=50, "50-100"
)</f>
        <v>20-35</v>
      </c>
      <c r="AK128" t="str" cm="1">
        <f t="array" ref="AK128">_xlfn.IFS(
G128&lt;6, "&lt;6",
AND(G128&gt;=6, G128&lt;12), "6-12",
AND(G128&gt;=12, G128&lt;18), "12-18",  AND(G128&gt;=18, G128&lt;24), "18-24", G128&gt;=24, "24-36")</f>
        <v>6-12</v>
      </c>
    </row>
    <row r="129" spans="1:37" x14ac:dyDescent="0.3">
      <c r="A129" t="s">
        <v>221</v>
      </c>
      <c r="B129" t="s">
        <v>33</v>
      </c>
      <c r="C129">
        <v>70</v>
      </c>
      <c r="D129" t="s">
        <v>34</v>
      </c>
      <c r="E129" t="s">
        <v>82</v>
      </c>
      <c r="F129">
        <v>10</v>
      </c>
      <c r="G129">
        <v>15</v>
      </c>
      <c r="H129" t="s">
        <v>49</v>
      </c>
      <c r="I129" t="s">
        <v>37</v>
      </c>
      <c r="J129" t="s">
        <v>34</v>
      </c>
      <c r="K129" t="s">
        <v>37</v>
      </c>
      <c r="L129" t="s">
        <v>50</v>
      </c>
      <c r="M129" t="s">
        <v>37</v>
      </c>
      <c r="N129" t="s">
        <v>34</v>
      </c>
      <c r="O129" t="s">
        <v>34</v>
      </c>
      <c r="P129" t="s">
        <v>34</v>
      </c>
      <c r="Q129" t="s">
        <v>34</v>
      </c>
      <c r="R129" t="s">
        <v>34</v>
      </c>
      <c r="S129" t="s">
        <v>34</v>
      </c>
      <c r="T129" t="s">
        <v>37</v>
      </c>
      <c r="U129" t="s">
        <v>39</v>
      </c>
      <c r="V129" t="s">
        <v>34</v>
      </c>
      <c r="W129" t="s">
        <v>51</v>
      </c>
      <c r="X129">
        <v>75.349999999999994</v>
      </c>
      <c r="Y129">
        <v>273.39999999999998</v>
      </c>
      <c r="Z129">
        <v>0</v>
      </c>
      <c r="AA129">
        <v>0</v>
      </c>
      <c r="AB129">
        <v>145.6</v>
      </c>
      <c r="AC129">
        <v>419</v>
      </c>
      <c r="AD129" t="s">
        <v>41</v>
      </c>
      <c r="AE129" t="s">
        <v>42</v>
      </c>
      <c r="AF129" t="s">
        <v>42</v>
      </c>
      <c r="AG129">
        <f t="shared" si="2"/>
        <v>0</v>
      </c>
      <c r="AH129" t="str" cm="1">
        <f t="array" ref="AH129">_xlfn.IFS(
X129&lt;=20, "&lt;20",
AND(X129&gt;=20, X129&lt;50), "20-50",
AND(X129&gt;=50, X129&lt;100), "50-100",
X129&gt;=100, "&gt;100"
)</f>
        <v>50-100</v>
      </c>
      <c r="AI129">
        <f t="shared" si="3"/>
        <v>0</v>
      </c>
      <c r="AJ129" t="str" cm="1">
        <f t="array" ref="AJ129">_xlfn.IFS(
C129&lt;=20, "&lt;20",
AND(C129&gt;=20, C129&lt;35), "20-35",
AND(C129&gt;=35, C129&lt;50), "35-50",
C129&gt;=50, "50-100"
)</f>
        <v>50-100</v>
      </c>
      <c r="AK129" t="str" cm="1">
        <f t="array" ref="AK129">_xlfn.IFS(
G129&lt;6, "&lt;6",
AND(G129&gt;=6, G129&lt;12), "6-12",
AND(G129&gt;=12, G129&lt;18), "12-18",  AND(G129&gt;=18, G129&lt;24), "18-24", G129&gt;=24, "24-36")</f>
        <v>12-18</v>
      </c>
    </row>
    <row r="130" spans="1:37" x14ac:dyDescent="0.3">
      <c r="A130" t="s">
        <v>222</v>
      </c>
      <c r="B130" t="s">
        <v>33</v>
      </c>
      <c r="C130">
        <v>65</v>
      </c>
      <c r="D130" t="s">
        <v>37</v>
      </c>
      <c r="E130" t="s">
        <v>56</v>
      </c>
      <c r="F130">
        <v>11</v>
      </c>
      <c r="G130">
        <v>24</v>
      </c>
      <c r="H130" t="s">
        <v>70</v>
      </c>
      <c r="I130" t="s">
        <v>34</v>
      </c>
      <c r="J130" t="s">
        <v>34</v>
      </c>
      <c r="K130" t="s">
        <v>37</v>
      </c>
      <c r="L130" t="s">
        <v>72</v>
      </c>
      <c r="M130" t="s">
        <v>37</v>
      </c>
      <c r="N130" t="s">
        <v>34</v>
      </c>
      <c r="O130" t="s">
        <v>34</v>
      </c>
      <c r="P130" t="s">
        <v>34</v>
      </c>
      <c r="Q130" t="s">
        <v>37</v>
      </c>
      <c r="R130" t="s">
        <v>37</v>
      </c>
      <c r="S130" t="s">
        <v>37</v>
      </c>
      <c r="T130" t="s">
        <v>37</v>
      </c>
      <c r="U130" t="s">
        <v>67</v>
      </c>
      <c r="V130" t="s">
        <v>37</v>
      </c>
      <c r="W130" t="s">
        <v>40</v>
      </c>
      <c r="X130">
        <v>48.8</v>
      </c>
      <c r="Y130">
        <v>2555.0500000000002</v>
      </c>
      <c r="Z130">
        <v>0</v>
      </c>
      <c r="AA130">
        <v>0</v>
      </c>
      <c r="AB130">
        <v>0</v>
      </c>
      <c r="AC130">
        <v>2555.0500000000002</v>
      </c>
      <c r="AD130" t="s">
        <v>41</v>
      </c>
      <c r="AE130" t="s">
        <v>42</v>
      </c>
      <c r="AF130" t="s">
        <v>42</v>
      </c>
      <c r="AG130">
        <f t="shared" si="2"/>
        <v>0</v>
      </c>
      <c r="AH130" t="str" cm="1">
        <f t="array" ref="AH130">_xlfn.IFS(
X130&lt;=20, "&lt;20",
AND(X130&gt;=20, X130&lt;50), "20-50",
AND(X130&gt;=50, X130&lt;100), "50-100",
X130&gt;=100, "&gt;100"
)</f>
        <v>20-50</v>
      </c>
      <c r="AI130">
        <f t="shared" si="3"/>
        <v>0</v>
      </c>
      <c r="AJ130" t="str" cm="1">
        <f t="array" ref="AJ130">_xlfn.IFS(
C130&lt;=20, "&lt;20",
AND(C130&gt;=20, C130&lt;35), "20-35",
AND(C130&gt;=35, C130&lt;50), "35-50",
C130&gt;=50, "50-100"
)</f>
        <v>50-100</v>
      </c>
      <c r="AK130" t="str" cm="1">
        <f t="array" ref="AK130">_xlfn.IFS(
G130&lt;6, "&lt;6",
AND(G130&gt;=6, G130&lt;12), "6-12",
AND(G130&gt;=12, G130&lt;18), "12-18",  AND(G130&gt;=18, G130&lt;24), "18-24", G130&gt;=24, "24-36")</f>
        <v>24-36</v>
      </c>
    </row>
    <row r="131" spans="1:37" x14ac:dyDescent="0.3">
      <c r="A131" t="s">
        <v>223</v>
      </c>
      <c r="B131" t="s">
        <v>44</v>
      </c>
      <c r="C131">
        <v>20</v>
      </c>
      <c r="D131" t="s">
        <v>37</v>
      </c>
      <c r="E131" t="s">
        <v>124</v>
      </c>
      <c r="F131">
        <v>6</v>
      </c>
      <c r="G131">
        <v>11</v>
      </c>
      <c r="H131" t="s">
        <v>36</v>
      </c>
      <c r="I131" t="s">
        <v>37</v>
      </c>
      <c r="J131" t="s">
        <v>37</v>
      </c>
      <c r="K131" t="s">
        <v>37</v>
      </c>
      <c r="L131" t="s">
        <v>38</v>
      </c>
      <c r="M131" t="s">
        <v>34</v>
      </c>
      <c r="N131" t="s">
        <v>34</v>
      </c>
      <c r="O131" t="s">
        <v>34</v>
      </c>
      <c r="P131" t="s">
        <v>34</v>
      </c>
      <c r="Q131" t="s">
        <v>34</v>
      </c>
      <c r="R131" t="s">
        <v>34</v>
      </c>
      <c r="S131" t="s">
        <v>37</v>
      </c>
      <c r="T131" t="s">
        <v>37</v>
      </c>
      <c r="U131" t="s">
        <v>46</v>
      </c>
      <c r="V131" t="s">
        <v>34</v>
      </c>
      <c r="W131" t="s">
        <v>51</v>
      </c>
      <c r="X131">
        <v>47.15</v>
      </c>
      <c r="Y131">
        <v>223.15</v>
      </c>
      <c r="Z131">
        <v>0</v>
      </c>
      <c r="AA131">
        <v>0</v>
      </c>
      <c r="AB131">
        <v>110.05</v>
      </c>
      <c r="AC131">
        <v>333.2</v>
      </c>
      <c r="AD131" t="s">
        <v>52</v>
      </c>
      <c r="AE131" t="s">
        <v>53</v>
      </c>
      <c r="AF131" t="s">
        <v>91</v>
      </c>
      <c r="AG131">
        <f t="shared" ref="AG131:AG194" si="4">IF(AD131="Churned", 1,0)</f>
        <v>1</v>
      </c>
      <c r="AH131" t="str" cm="1">
        <f t="array" ref="AH131">_xlfn.IFS(
X131&lt;=20, "&lt;20",
AND(X131&gt;=20, X131&lt;50), "20-50",
AND(X131&gt;=50, X131&lt;100), "50-100",
X131&gt;=100, "&gt;100"
)</f>
        <v>20-50</v>
      </c>
      <c r="AI131">
        <f t="shared" ref="AI131:AI194" si="5">IF(AD131="Joined", 1, 0)</f>
        <v>0</v>
      </c>
      <c r="AJ131" t="str" cm="1">
        <f t="array" ref="AJ131">_xlfn.IFS(
C131&lt;=20, "&lt;20",
AND(C131&gt;=20, C131&lt;35), "20-35",
AND(C131&gt;=35, C131&lt;50), "35-50",
C131&gt;=50, "50-100"
)</f>
        <v>&lt;20</v>
      </c>
      <c r="AK131" t="str" cm="1">
        <f t="array" ref="AK131">_xlfn.IFS(
G131&lt;6, "&lt;6",
AND(G131&gt;=6, G131&lt;12), "6-12",
AND(G131&gt;=12, G131&lt;18), "12-18",  AND(G131&gt;=18, G131&lt;24), "18-24", G131&gt;=24, "24-36")</f>
        <v>6-12</v>
      </c>
    </row>
    <row r="132" spans="1:37" x14ac:dyDescent="0.3">
      <c r="A132" t="s">
        <v>224</v>
      </c>
      <c r="B132" t="s">
        <v>33</v>
      </c>
      <c r="C132">
        <v>35</v>
      </c>
      <c r="D132" t="s">
        <v>34</v>
      </c>
      <c r="E132" t="s">
        <v>45</v>
      </c>
      <c r="F132">
        <v>14</v>
      </c>
      <c r="G132">
        <v>1</v>
      </c>
      <c r="H132" t="s">
        <v>49</v>
      </c>
      <c r="I132" t="s">
        <v>37</v>
      </c>
      <c r="J132" t="s">
        <v>34</v>
      </c>
      <c r="K132" t="s">
        <v>34</v>
      </c>
      <c r="L132" t="s">
        <v>34</v>
      </c>
      <c r="M132" t="s">
        <v>34</v>
      </c>
      <c r="N132" t="s">
        <v>34</v>
      </c>
      <c r="O132" t="s">
        <v>34</v>
      </c>
      <c r="P132" t="s">
        <v>34</v>
      </c>
      <c r="Q132" t="s">
        <v>34</v>
      </c>
      <c r="R132" t="s">
        <v>34</v>
      </c>
      <c r="S132" t="s">
        <v>34</v>
      </c>
      <c r="T132" t="s">
        <v>34</v>
      </c>
      <c r="U132" t="s">
        <v>67</v>
      </c>
      <c r="V132" t="s">
        <v>34</v>
      </c>
      <c r="W132" t="s">
        <v>40</v>
      </c>
      <c r="X132">
        <v>20.149999999999999</v>
      </c>
      <c r="Y132">
        <v>165.5</v>
      </c>
      <c r="Z132">
        <v>0</v>
      </c>
      <c r="AA132">
        <v>0</v>
      </c>
      <c r="AB132">
        <v>22.96</v>
      </c>
      <c r="AC132">
        <v>188.46</v>
      </c>
      <c r="AD132" t="s">
        <v>41</v>
      </c>
      <c r="AE132" t="s">
        <v>42</v>
      </c>
      <c r="AF132" t="s">
        <v>42</v>
      </c>
      <c r="AG132">
        <f t="shared" si="4"/>
        <v>0</v>
      </c>
      <c r="AH132" t="str" cm="1">
        <f t="array" ref="AH132">_xlfn.IFS(
X132&lt;=20, "&lt;20",
AND(X132&gt;=20, X132&lt;50), "20-50",
AND(X132&gt;=50, X132&lt;100), "50-100",
X132&gt;=100, "&gt;100"
)</f>
        <v>20-50</v>
      </c>
      <c r="AI132">
        <f t="shared" si="5"/>
        <v>0</v>
      </c>
      <c r="AJ132" t="str" cm="1">
        <f t="array" ref="AJ132">_xlfn.IFS(
C132&lt;=20, "&lt;20",
AND(C132&gt;=20, C132&lt;35), "20-35",
AND(C132&gt;=35, C132&lt;50), "35-50",
C132&gt;=50, "50-100"
)</f>
        <v>35-50</v>
      </c>
      <c r="AK132" t="str" cm="1">
        <f t="array" ref="AK132">_xlfn.IFS(
G132&lt;6, "&lt;6",
AND(G132&gt;=6, G132&lt;12), "6-12",
AND(G132&gt;=12, G132&lt;18), "12-18",  AND(G132&gt;=18, G132&lt;24), "18-24", G132&gt;=24, "24-36")</f>
        <v>&lt;6</v>
      </c>
    </row>
    <row r="133" spans="1:37" x14ac:dyDescent="0.3">
      <c r="A133" t="s">
        <v>225</v>
      </c>
      <c r="B133" t="s">
        <v>44</v>
      </c>
      <c r="C133">
        <v>78</v>
      </c>
      <c r="D133" t="s">
        <v>34</v>
      </c>
      <c r="E133" t="s">
        <v>74</v>
      </c>
      <c r="F133">
        <v>2</v>
      </c>
      <c r="G133">
        <v>10</v>
      </c>
      <c r="H133" t="s">
        <v>49</v>
      </c>
      <c r="I133" t="s">
        <v>37</v>
      </c>
      <c r="J133" t="s">
        <v>34</v>
      </c>
      <c r="K133" t="s">
        <v>37</v>
      </c>
      <c r="L133" t="s">
        <v>38</v>
      </c>
      <c r="M133" t="s">
        <v>34</v>
      </c>
      <c r="N133" t="s">
        <v>34</v>
      </c>
      <c r="O133" t="s">
        <v>34</v>
      </c>
      <c r="P133" t="s">
        <v>34</v>
      </c>
      <c r="Q133" t="s">
        <v>34</v>
      </c>
      <c r="R133" t="s">
        <v>34</v>
      </c>
      <c r="S133" t="s">
        <v>34</v>
      </c>
      <c r="T133" t="s">
        <v>37</v>
      </c>
      <c r="U133" t="s">
        <v>39</v>
      </c>
      <c r="V133" t="s">
        <v>37</v>
      </c>
      <c r="W133" t="s">
        <v>51</v>
      </c>
      <c r="X133">
        <v>44.3</v>
      </c>
      <c r="Y133">
        <v>89.3</v>
      </c>
      <c r="Z133">
        <v>0</v>
      </c>
      <c r="AA133">
        <v>0</v>
      </c>
      <c r="AB133">
        <v>47.82</v>
      </c>
      <c r="AC133">
        <v>137.12</v>
      </c>
      <c r="AD133" t="s">
        <v>85</v>
      </c>
      <c r="AE133" t="s">
        <v>42</v>
      </c>
      <c r="AF133" t="s">
        <v>42</v>
      </c>
      <c r="AG133">
        <f t="shared" si="4"/>
        <v>0</v>
      </c>
      <c r="AH133" t="str" cm="1">
        <f t="array" ref="AH133">_xlfn.IFS(
X133&lt;=20, "&lt;20",
AND(X133&gt;=20, X133&lt;50), "20-50",
AND(X133&gt;=50, X133&lt;100), "50-100",
X133&gt;=100, "&gt;100"
)</f>
        <v>20-50</v>
      </c>
      <c r="AI133">
        <f t="shared" si="5"/>
        <v>1</v>
      </c>
      <c r="AJ133" t="str" cm="1">
        <f t="array" ref="AJ133">_xlfn.IFS(
C133&lt;=20, "&lt;20",
AND(C133&gt;=20, C133&lt;35), "20-35",
AND(C133&gt;=35, C133&lt;50), "35-50",
C133&gt;=50, "50-100"
)</f>
        <v>50-100</v>
      </c>
      <c r="AK133" t="str" cm="1">
        <f t="array" ref="AK133">_xlfn.IFS(
G133&lt;6, "&lt;6",
AND(G133&gt;=6, G133&lt;12), "6-12",
AND(G133&gt;=12, G133&lt;18), "12-18",  AND(G133&gt;=18, G133&lt;24), "18-24", G133&gt;=24, "24-36")</f>
        <v>6-12</v>
      </c>
    </row>
    <row r="134" spans="1:37" x14ac:dyDescent="0.3">
      <c r="A134" t="s">
        <v>226</v>
      </c>
      <c r="B134" t="s">
        <v>44</v>
      </c>
      <c r="C134">
        <v>47</v>
      </c>
      <c r="D134" t="s">
        <v>37</v>
      </c>
      <c r="E134" t="s">
        <v>69</v>
      </c>
      <c r="F134">
        <v>6</v>
      </c>
      <c r="G134">
        <v>33</v>
      </c>
      <c r="H134" t="s">
        <v>49</v>
      </c>
      <c r="I134" t="s">
        <v>37</v>
      </c>
      <c r="J134" t="s">
        <v>34</v>
      </c>
      <c r="K134" t="s">
        <v>37</v>
      </c>
      <c r="L134" t="s">
        <v>50</v>
      </c>
      <c r="M134" t="s">
        <v>34</v>
      </c>
      <c r="N134" t="s">
        <v>37</v>
      </c>
      <c r="O134" t="s">
        <v>34</v>
      </c>
      <c r="P134" t="s">
        <v>34</v>
      </c>
      <c r="Q134" t="s">
        <v>34</v>
      </c>
      <c r="R134" t="s">
        <v>37</v>
      </c>
      <c r="S134" t="s">
        <v>37</v>
      </c>
      <c r="T134" t="s">
        <v>37</v>
      </c>
      <c r="U134" t="s">
        <v>46</v>
      </c>
      <c r="V134" t="s">
        <v>34</v>
      </c>
      <c r="W134" t="s">
        <v>51</v>
      </c>
      <c r="X134">
        <v>84.3</v>
      </c>
      <c r="Y134">
        <v>235.05</v>
      </c>
      <c r="Z134">
        <v>0</v>
      </c>
      <c r="AA134">
        <v>0</v>
      </c>
      <c r="AB134">
        <v>41.16</v>
      </c>
      <c r="AC134">
        <v>276.20999999999998</v>
      </c>
      <c r="AD134" t="s">
        <v>85</v>
      </c>
      <c r="AE134" t="s">
        <v>42</v>
      </c>
      <c r="AF134" t="s">
        <v>42</v>
      </c>
      <c r="AG134">
        <f t="shared" si="4"/>
        <v>0</v>
      </c>
      <c r="AH134" t="str" cm="1">
        <f t="array" ref="AH134">_xlfn.IFS(
X134&lt;=20, "&lt;20",
AND(X134&gt;=20, X134&lt;50), "20-50",
AND(X134&gt;=50, X134&lt;100), "50-100",
X134&gt;=100, "&gt;100"
)</f>
        <v>50-100</v>
      </c>
      <c r="AI134">
        <f t="shared" si="5"/>
        <v>1</v>
      </c>
      <c r="AJ134" t="str" cm="1">
        <f t="array" ref="AJ134">_xlfn.IFS(
C134&lt;=20, "&lt;20",
AND(C134&gt;=20, C134&lt;35), "20-35",
AND(C134&gt;=35, C134&lt;50), "35-50",
C134&gt;=50, "50-100"
)</f>
        <v>35-50</v>
      </c>
      <c r="AK134" t="str" cm="1">
        <f t="array" ref="AK134">_xlfn.IFS(
G134&lt;6, "&lt;6",
AND(G134&gt;=6, G134&lt;12), "6-12",
AND(G134&gt;=12, G134&lt;18), "12-18",  AND(G134&gt;=18, G134&lt;24), "18-24", G134&gt;=24, "24-36")</f>
        <v>24-36</v>
      </c>
    </row>
    <row r="135" spans="1:37" x14ac:dyDescent="0.3">
      <c r="A135" t="s">
        <v>227</v>
      </c>
      <c r="B135" t="s">
        <v>33</v>
      </c>
      <c r="C135">
        <v>35</v>
      </c>
      <c r="D135" t="s">
        <v>34</v>
      </c>
      <c r="E135" t="s">
        <v>69</v>
      </c>
      <c r="F135">
        <v>4</v>
      </c>
      <c r="G135">
        <v>32</v>
      </c>
      <c r="H135" t="s">
        <v>57</v>
      </c>
      <c r="I135" t="s">
        <v>37</v>
      </c>
      <c r="J135" t="s">
        <v>37</v>
      </c>
      <c r="K135" t="s">
        <v>37</v>
      </c>
      <c r="L135" t="s">
        <v>72</v>
      </c>
      <c r="M135" t="s">
        <v>34</v>
      </c>
      <c r="N135" t="s">
        <v>34</v>
      </c>
      <c r="O135" t="s">
        <v>37</v>
      </c>
      <c r="P135" t="s">
        <v>37</v>
      </c>
      <c r="Q135" t="s">
        <v>34</v>
      </c>
      <c r="R135" t="s">
        <v>34</v>
      </c>
      <c r="S135" t="s">
        <v>34</v>
      </c>
      <c r="T135" t="s">
        <v>37</v>
      </c>
      <c r="U135" t="s">
        <v>46</v>
      </c>
      <c r="V135" t="s">
        <v>34</v>
      </c>
      <c r="W135" t="s">
        <v>51</v>
      </c>
      <c r="X135">
        <v>59.55</v>
      </c>
      <c r="Y135">
        <v>1144.5999999999999</v>
      </c>
      <c r="Z135">
        <v>0</v>
      </c>
      <c r="AA135">
        <v>0</v>
      </c>
      <c r="AB135">
        <v>225.15</v>
      </c>
      <c r="AC135">
        <v>1369.75</v>
      </c>
      <c r="AD135" t="s">
        <v>41</v>
      </c>
      <c r="AE135" t="s">
        <v>42</v>
      </c>
      <c r="AF135" t="s">
        <v>42</v>
      </c>
      <c r="AG135">
        <f t="shared" si="4"/>
        <v>0</v>
      </c>
      <c r="AH135" t="str" cm="1">
        <f t="array" ref="AH135">_xlfn.IFS(
X135&lt;=20, "&lt;20",
AND(X135&gt;=20, X135&lt;50), "20-50",
AND(X135&gt;=50, X135&lt;100), "50-100",
X135&gt;=100, "&gt;100"
)</f>
        <v>50-100</v>
      </c>
      <c r="AI135">
        <f t="shared" si="5"/>
        <v>0</v>
      </c>
      <c r="AJ135" t="str" cm="1">
        <f t="array" ref="AJ135">_xlfn.IFS(
C135&lt;=20, "&lt;20",
AND(C135&gt;=20, C135&lt;35), "20-35",
AND(C135&gt;=35, C135&lt;50), "35-50",
C135&gt;=50, "50-100"
)</f>
        <v>35-50</v>
      </c>
      <c r="AK135" t="str" cm="1">
        <f t="array" ref="AK135">_xlfn.IFS(
G135&lt;6, "&lt;6",
AND(G135&gt;=6, G135&lt;12), "6-12",
AND(G135&gt;=12, G135&lt;18), "12-18",  AND(G135&gt;=18, G135&lt;24), "18-24", G135&gt;=24, "24-36")</f>
        <v>24-36</v>
      </c>
    </row>
    <row r="136" spans="1:37" x14ac:dyDescent="0.3">
      <c r="A136" t="s">
        <v>228</v>
      </c>
      <c r="B136" t="s">
        <v>44</v>
      </c>
      <c r="C136">
        <v>56</v>
      </c>
      <c r="D136" t="s">
        <v>37</v>
      </c>
      <c r="E136" t="s">
        <v>82</v>
      </c>
      <c r="F136">
        <v>6</v>
      </c>
      <c r="G136">
        <v>18</v>
      </c>
      <c r="H136" t="s">
        <v>66</v>
      </c>
      <c r="I136" t="s">
        <v>37</v>
      </c>
      <c r="J136" t="s">
        <v>37</v>
      </c>
      <c r="K136" t="s">
        <v>37</v>
      </c>
      <c r="L136" t="s">
        <v>72</v>
      </c>
      <c r="M136" t="s">
        <v>37</v>
      </c>
      <c r="N136" t="s">
        <v>37</v>
      </c>
      <c r="O136" t="s">
        <v>37</v>
      </c>
      <c r="P136" t="s">
        <v>37</v>
      </c>
      <c r="Q136" t="s">
        <v>34</v>
      </c>
      <c r="R136" t="s">
        <v>34</v>
      </c>
      <c r="S136" t="s">
        <v>34</v>
      </c>
      <c r="T136" t="s">
        <v>37</v>
      </c>
      <c r="U136" t="s">
        <v>67</v>
      </c>
      <c r="V136" t="s">
        <v>34</v>
      </c>
      <c r="W136" t="s">
        <v>51</v>
      </c>
      <c r="X136">
        <v>69.650000000000006</v>
      </c>
      <c r="Y136">
        <v>4908.25</v>
      </c>
      <c r="Z136">
        <v>0</v>
      </c>
      <c r="AA136">
        <v>0</v>
      </c>
      <c r="AB136">
        <v>263.52</v>
      </c>
      <c r="AC136">
        <v>5171.7700000000004</v>
      </c>
      <c r="AD136" t="s">
        <v>41</v>
      </c>
      <c r="AE136" t="s">
        <v>42</v>
      </c>
      <c r="AF136" t="s">
        <v>42</v>
      </c>
      <c r="AG136">
        <f t="shared" si="4"/>
        <v>0</v>
      </c>
      <c r="AH136" t="str" cm="1">
        <f t="array" ref="AH136">_xlfn.IFS(
X136&lt;=20, "&lt;20",
AND(X136&gt;=20, X136&lt;50), "20-50",
AND(X136&gt;=50, X136&lt;100), "50-100",
X136&gt;=100, "&gt;100"
)</f>
        <v>50-100</v>
      </c>
      <c r="AI136">
        <f t="shared" si="5"/>
        <v>0</v>
      </c>
      <c r="AJ136" t="str" cm="1">
        <f t="array" ref="AJ136">_xlfn.IFS(
C136&lt;=20, "&lt;20",
AND(C136&gt;=20, C136&lt;35), "20-35",
AND(C136&gt;=35, C136&lt;50), "35-50",
C136&gt;=50, "50-100"
)</f>
        <v>50-100</v>
      </c>
      <c r="AK136" t="str" cm="1">
        <f t="array" ref="AK136">_xlfn.IFS(
G136&lt;6, "&lt;6",
AND(G136&gt;=6, G136&lt;12), "6-12",
AND(G136&gt;=12, G136&lt;18), "12-18",  AND(G136&gt;=18, G136&lt;24), "18-24", G136&gt;=24, "24-36")</f>
        <v>18-24</v>
      </c>
    </row>
    <row r="137" spans="1:37" x14ac:dyDescent="0.3">
      <c r="A137" t="s">
        <v>229</v>
      </c>
      <c r="B137" t="s">
        <v>33</v>
      </c>
      <c r="C137">
        <v>77</v>
      </c>
      <c r="D137" t="s">
        <v>37</v>
      </c>
      <c r="E137" t="s">
        <v>61</v>
      </c>
      <c r="F137">
        <v>13</v>
      </c>
      <c r="G137">
        <v>26</v>
      </c>
      <c r="H137" t="s">
        <v>70</v>
      </c>
      <c r="I137" t="s">
        <v>34</v>
      </c>
      <c r="J137" t="s">
        <v>34</v>
      </c>
      <c r="K137" t="s">
        <v>37</v>
      </c>
      <c r="L137" t="s">
        <v>72</v>
      </c>
      <c r="M137" t="s">
        <v>37</v>
      </c>
      <c r="N137" t="s">
        <v>34</v>
      </c>
      <c r="O137" t="s">
        <v>34</v>
      </c>
      <c r="P137" t="s">
        <v>37</v>
      </c>
      <c r="Q137" t="s">
        <v>34</v>
      </c>
      <c r="R137" t="s">
        <v>34</v>
      </c>
      <c r="S137" t="s">
        <v>34</v>
      </c>
      <c r="T137" t="s">
        <v>37</v>
      </c>
      <c r="U137" t="s">
        <v>39</v>
      </c>
      <c r="V137" t="s">
        <v>34</v>
      </c>
      <c r="W137" t="s">
        <v>51</v>
      </c>
      <c r="X137">
        <v>36.1</v>
      </c>
      <c r="Y137">
        <v>2298.9</v>
      </c>
      <c r="Z137">
        <v>0</v>
      </c>
      <c r="AA137">
        <v>0</v>
      </c>
      <c r="AB137">
        <v>0</v>
      </c>
      <c r="AC137">
        <v>2298.9</v>
      </c>
      <c r="AD137" t="s">
        <v>41</v>
      </c>
      <c r="AE137" t="s">
        <v>42</v>
      </c>
      <c r="AF137" t="s">
        <v>42</v>
      </c>
      <c r="AG137">
        <f t="shared" si="4"/>
        <v>0</v>
      </c>
      <c r="AH137" t="str" cm="1">
        <f t="array" ref="AH137">_xlfn.IFS(
X137&lt;=20, "&lt;20",
AND(X137&gt;=20, X137&lt;50), "20-50",
AND(X137&gt;=50, X137&lt;100), "50-100",
X137&gt;=100, "&gt;100"
)</f>
        <v>20-50</v>
      </c>
      <c r="AI137">
        <f t="shared" si="5"/>
        <v>0</v>
      </c>
      <c r="AJ137" t="str" cm="1">
        <f t="array" ref="AJ137">_xlfn.IFS(
C137&lt;=20, "&lt;20",
AND(C137&gt;=20, C137&lt;35), "20-35",
AND(C137&gt;=35, C137&lt;50), "35-50",
C137&gt;=50, "50-100"
)</f>
        <v>50-100</v>
      </c>
      <c r="AK137" t="str" cm="1">
        <f t="array" ref="AK137">_xlfn.IFS(
G137&lt;6, "&lt;6",
AND(G137&gt;=6, G137&lt;12), "6-12",
AND(G137&gt;=12, G137&lt;18), "12-18",  AND(G137&gt;=18, G137&lt;24), "18-24", G137&gt;=24, "24-36")</f>
        <v>24-36</v>
      </c>
    </row>
    <row r="138" spans="1:37" x14ac:dyDescent="0.3">
      <c r="A138" t="s">
        <v>230</v>
      </c>
      <c r="B138" t="s">
        <v>44</v>
      </c>
      <c r="C138">
        <v>41</v>
      </c>
      <c r="D138" t="s">
        <v>37</v>
      </c>
      <c r="E138" t="s">
        <v>45</v>
      </c>
      <c r="F138">
        <v>10</v>
      </c>
      <c r="G138">
        <v>23</v>
      </c>
      <c r="H138" t="s">
        <v>36</v>
      </c>
      <c r="I138" t="s">
        <v>34</v>
      </c>
      <c r="J138" t="s">
        <v>34</v>
      </c>
      <c r="K138" t="s">
        <v>37</v>
      </c>
      <c r="L138" t="s">
        <v>72</v>
      </c>
      <c r="M138" t="s">
        <v>37</v>
      </c>
      <c r="N138" t="s">
        <v>37</v>
      </c>
      <c r="O138" t="s">
        <v>37</v>
      </c>
      <c r="P138" t="s">
        <v>37</v>
      </c>
      <c r="Q138" t="s">
        <v>37</v>
      </c>
      <c r="R138" t="s">
        <v>34</v>
      </c>
      <c r="S138" t="s">
        <v>34</v>
      </c>
      <c r="T138" t="s">
        <v>37</v>
      </c>
      <c r="U138" t="s">
        <v>67</v>
      </c>
      <c r="V138" t="s">
        <v>37</v>
      </c>
      <c r="W138" t="s">
        <v>51</v>
      </c>
      <c r="X138">
        <v>56.6</v>
      </c>
      <c r="Y138">
        <v>3789.2</v>
      </c>
      <c r="Z138">
        <v>0</v>
      </c>
      <c r="AA138">
        <v>0</v>
      </c>
      <c r="AB138">
        <v>0</v>
      </c>
      <c r="AC138">
        <v>3789.2</v>
      </c>
      <c r="AD138" t="s">
        <v>41</v>
      </c>
      <c r="AE138" t="s">
        <v>42</v>
      </c>
      <c r="AF138" t="s">
        <v>42</v>
      </c>
      <c r="AG138">
        <f t="shared" si="4"/>
        <v>0</v>
      </c>
      <c r="AH138" t="str" cm="1">
        <f t="array" ref="AH138">_xlfn.IFS(
X138&lt;=20, "&lt;20",
AND(X138&gt;=20, X138&lt;50), "20-50",
AND(X138&gt;=50, X138&lt;100), "50-100",
X138&gt;=100, "&gt;100"
)</f>
        <v>50-100</v>
      </c>
      <c r="AI138">
        <f t="shared" si="5"/>
        <v>0</v>
      </c>
      <c r="AJ138" t="str" cm="1">
        <f t="array" ref="AJ138">_xlfn.IFS(
C138&lt;=20, "&lt;20",
AND(C138&gt;=20, C138&lt;35), "20-35",
AND(C138&gt;=35, C138&lt;50), "35-50",
C138&gt;=50, "50-100"
)</f>
        <v>35-50</v>
      </c>
      <c r="AK138" t="str" cm="1">
        <f t="array" ref="AK138">_xlfn.IFS(
G138&lt;6, "&lt;6",
AND(G138&gt;=6, G138&lt;12), "6-12",
AND(G138&gt;=12, G138&lt;18), "12-18",  AND(G138&gt;=18, G138&lt;24), "18-24", G138&gt;=24, "24-36")</f>
        <v>18-24</v>
      </c>
    </row>
    <row r="139" spans="1:37" x14ac:dyDescent="0.3">
      <c r="A139" t="s">
        <v>231</v>
      </c>
      <c r="B139" t="s">
        <v>33</v>
      </c>
      <c r="C139">
        <v>28</v>
      </c>
      <c r="D139" t="s">
        <v>34</v>
      </c>
      <c r="E139" t="s">
        <v>35</v>
      </c>
      <c r="F139">
        <v>0</v>
      </c>
      <c r="G139">
        <v>21</v>
      </c>
      <c r="H139" t="s">
        <v>36</v>
      </c>
      <c r="I139" t="s">
        <v>37</v>
      </c>
      <c r="J139" t="s">
        <v>34</v>
      </c>
      <c r="K139" t="s">
        <v>37</v>
      </c>
      <c r="L139" t="s">
        <v>50</v>
      </c>
      <c r="M139" t="s">
        <v>34</v>
      </c>
      <c r="N139" t="s">
        <v>34</v>
      </c>
      <c r="O139" t="s">
        <v>34</v>
      </c>
      <c r="P139" t="s">
        <v>37</v>
      </c>
      <c r="Q139" t="s">
        <v>34</v>
      </c>
      <c r="R139" t="s">
        <v>34</v>
      </c>
      <c r="S139" t="s">
        <v>34</v>
      </c>
      <c r="T139" t="s">
        <v>37</v>
      </c>
      <c r="U139" t="s">
        <v>46</v>
      </c>
      <c r="V139" t="s">
        <v>37</v>
      </c>
      <c r="W139" t="s">
        <v>51</v>
      </c>
      <c r="X139">
        <v>75.900000000000006</v>
      </c>
      <c r="Y139">
        <v>75.900000000000006</v>
      </c>
      <c r="Z139">
        <v>0</v>
      </c>
      <c r="AA139">
        <v>0</v>
      </c>
      <c r="AB139">
        <v>44.56</v>
      </c>
      <c r="AC139">
        <v>120.46</v>
      </c>
      <c r="AD139" t="s">
        <v>52</v>
      </c>
      <c r="AE139" t="s">
        <v>53</v>
      </c>
      <c r="AF139" t="s">
        <v>91</v>
      </c>
      <c r="AG139">
        <f t="shared" si="4"/>
        <v>1</v>
      </c>
      <c r="AH139" t="str" cm="1">
        <f t="array" ref="AH139">_xlfn.IFS(
X139&lt;=20, "&lt;20",
AND(X139&gt;=20, X139&lt;50), "20-50",
AND(X139&gt;=50, X139&lt;100), "50-100",
X139&gt;=100, "&gt;100"
)</f>
        <v>50-100</v>
      </c>
      <c r="AI139">
        <f t="shared" si="5"/>
        <v>0</v>
      </c>
      <c r="AJ139" t="str" cm="1">
        <f t="array" ref="AJ139">_xlfn.IFS(
C139&lt;=20, "&lt;20",
AND(C139&gt;=20, C139&lt;35), "20-35",
AND(C139&gt;=35, C139&lt;50), "35-50",
C139&gt;=50, "50-100"
)</f>
        <v>20-35</v>
      </c>
      <c r="AK139" t="str" cm="1">
        <f t="array" ref="AK139">_xlfn.IFS(
G139&lt;6, "&lt;6",
AND(G139&gt;=6, G139&lt;12), "6-12",
AND(G139&gt;=12, G139&lt;18), "12-18",  AND(G139&gt;=18, G139&lt;24), "18-24", G139&gt;=24, "24-36")</f>
        <v>18-24</v>
      </c>
    </row>
    <row r="140" spans="1:37" x14ac:dyDescent="0.3">
      <c r="A140" t="s">
        <v>232</v>
      </c>
      <c r="B140" t="s">
        <v>44</v>
      </c>
      <c r="C140">
        <v>20</v>
      </c>
      <c r="D140" t="s">
        <v>37</v>
      </c>
      <c r="E140" t="s">
        <v>90</v>
      </c>
      <c r="F140">
        <v>4</v>
      </c>
      <c r="G140">
        <v>6</v>
      </c>
      <c r="H140" t="s">
        <v>36</v>
      </c>
      <c r="I140" t="s">
        <v>37</v>
      </c>
      <c r="J140" t="s">
        <v>37</v>
      </c>
      <c r="K140" t="s">
        <v>37</v>
      </c>
      <c r="L140" t="s">
        <v>50</v>
      </c>
      <c r="M140" t="s">
        <v>34</v>
      </c>
      <c r="N140" t="s">
        <v>34</v>
      </c>
      <c r="O140" t="s">
        <v>37</v>
      </c>
      <c r="P140" t="s">
        <v>34</v>
      </c>
      <c r="Q140" t="s">
        <v>34</v>
      </c>
      <c r="R140" t="s">
        <v>34</v>
      </c>
      <c r="S140" t="s">
        <v>34</v>
      </c>
      <c r="T140" t="s">
        <v>37</v>
      </c>
      <c r="U140" t="s">
        <v>39</v>
      </c>
      <c r="V140" t="s">
        <v>37</v>
      </c>
      <c r="W140" t="s">
        <v>51</v>
      </c>
      <c r="X140">
        <v>79.2</v>
      </c>
      <c r="Y140">
        <v>4765</v>
      </c>
      <c r="Z140">
        <v>0</v>
      </c>
      <c r="AA140">
        <v>0</v>
      </c>
      <c r="AB140">
        <v>917.4</v>
      </c>
      <c r="AC140">
        <v>5682.4</v>
      </c>
      <c r="AD140" t="s">
        <v>41</v>
      </c>
      <c r="AE140" t="s">
        <v>42</v>
      </c>
      <c r="AF140" t="s">
        <v>42</v>
      </c>
      <c r="AG140">
        <f t="shared" si="4"/>
        <v>0</v>
      </c>
      <c r="AH140" t="str" cm="1">
        <f t="array" ref="AH140">_xlfn.IFS(
X140&lt;=20, "&lt;20",
AND(X140&gt;=20, X140&lt;50), "20-50",
AND(X140&gt;=50, X140&lt;100), "50-100",
X140&gt;=100, "&gt;100"
)</f>
        <v>50-100</v>
      </c>
      <c r="AI140">
        <f t="shared" si="5"/>
        <v>0</v>
      </c>
      <c r="AJ140" t="str" cm="1">
        <f t="array" ref="AJ140">_xlfn.IFS(
C140&lt;=20, "&lt;20",
AND(C140&gt;=20, C140&lt;35), "20-35",
AND(C140&gt;=35, C140&lt;50), "35-50",
C140&gt;=50, "50-100"
)</f>
        <v>&lt;20</v>
      </c>
      <c r="AK140" t="str" cm="1">
        <f t="array" ref="AK140">_xlfn.IFS(
G140&lt;6, "&lt;6",
AND(G140&gt;=6, G140&lt;12), "6-12",
AND(G140&gt;=12, G140&lt;18), "12-18",  AND(G140&gt;=18, G140&lt;24), "18-24", G140&gt;=24, "24-36")</f>
        <v>6-12</v>
      </c>
    </row>
    <row r="141" spans="1:37" x14ac:dyDescent="0.3">
      <c r="A141" t="s">
        <v>233</v>
      </c>
      <c r="B141" t="s">
        <v>44</v>
      </c>
      <c r="C141">
        <v>42</v>
      </c>
      <c r="D141" t="s">
        <v>34</v>
      </c>
      <c r="E141" t="s">
        <v>87</v>
      </c>
      <c r="F141">
        <v>12</v>
      </c>
      <c r="G141">
        <v>2</v>
      </c>
      <c r="H141" t="s">
        <v>36</v>
      </c>
      <c r="I141" t="s">
        <v>34</v>
      </c>
      <c r="J141" t="s">
        <v>34</v>
      </c>
      <c r="K141" t="s">
        <v>37</v>
      </c>
      <c r="L141" t="s">
        <v>72</v>
      </c>
      <c r="M141" t="s">
        <v>37</v>
      </c>
      <c r="N141" t="s">
        <v>34</v>
      </c>
      <c r="O141" t="s">
        <v>37</v>
      </c>
      <c r="P141" t="s">
        <v>34</v>
      </c>
      <c r="Q141" t="s">
        <v>34</v>
      </c>
      <c r="R141" t="s">
        <v>37</v>
      </c>
      <c r="S141" t="s">
        <v>37</v>
      </c>
      <c r="T141" t="s">
        <v>37</v>
      </c>
      <c r="U141" t="s">
        <v>39</v>
      </c>
      <c r="V141" t="s">
        <v>34</v>
      </c>
      <c r="W141" t="s">
        <v>40</v>
      </c>
      <c r="X141">
        <v>45</v>
      </c>
      <c r="Y141">
        <v>2196.3000000000002</v>
      </c>
      <c r="Z141">
        <v>0</v>
      </c>
      <c r="AA141">
        <v>0</v>
      </c>
      <c r="AB141">
        <v>0</v>
      </c>
      <c r="AC141">
        <v>2196.3000000000002</v>
      </c>
      <c r="AD141" t="s">
        <v>41</v>
      </c>
      <c r="AE141" t="s">
        <v>42</v>
      </c>
      <c r="AF141" t="s">
        <v>42</v>
      </c>
      <c r="AG141">
        <f t="shared" si="4"/>
        <v>0</v>
      </c>
      <c r="AH141" t="str" cm="1">
        <f t="array" ref="AH141">_xlfn.IFS(
X141&lt;=20, "&lt;20",
AND(X141&gt;=20, X141&lt;50), "20-50",
AND(X141&gt;=50, X141&lt;100), "50-100",
X141&gt;=100, "&gt;100"
)</f>
        <v>20-50</v>
      </c>
      <c r="AI141">
        <f t="shared" si="5"/>
        <v>0</v>
      </c>
      <c r="AJ141" t="str" cm="1">
        <f t="array" ref="AJ141">_xlfn.IFS(
C141&lt;=20, "&lt;20",
AND(C141&gt;=20, C141&lt;35), "20-35",
AND(C141&gt;=35, C141&lt;50), "35-50",
C141&gt;=50, "50-100"
)</f>
        <v>35-50</v>
      </c>
      <c r="AK141" t="str" cm="1">
        <f t="array" ref="AK141">_xlfn.IFS(
G141&lt;6, "&lt;6",
AND(G141&gt;=6, G141&lt;12), "6-12",
AND(G141&gt;=12, G141&lt;18), "12-18",  AND(G141&gt;=18, G141&lt;24), "18-24", G141&gt;=24, "24-36")</f>
        <v>&lt;6</v>
      </c>
    </row>
    <row r="142" spans="1:37" x14ac:dyDescent="0.3">
      <c r="A142" t="s">
        <v>234</v>
      </c>
      <c r="B142" t="s">
        <v>44</v>
      </c>
      <c r="C142">
        <v>50</v>
      </c>
      <c r="D142" t="s">
        <v>34</v>
      </c>
      <c r="E142" t="s">
        <v>76</v>
      </c>
      <c r="F142">
        <v>15</v>
      </c>
      <c r="G142">
        <v>7</v>
      </c>
      <c r="H142" t="s">
        <v>49</v>
      </c>
      <c r="I142" t="s">
        <v>37</v>
      </c>
      <c r="J142" t="s">
        <v>34</v>
      </c>
      <c r="K142" t="s">
        <v>37</v>
      </c>
      <c r="L142" t="s">
        <v>50</v>
      </c>
      <c r="M142" t="s">
        <v>34</v>
      </c>
      <c r="N142" t="s">
        <v>34</v>
      </c>
      <c r="O142" t="s">
        <v>37</v>
      </c>
      <c r="P142" t="s">
        <v>34</v>
      </c>
      <c r="Q142" t="s">
        <v>37</v>
      </c>
      <c r="R142" t="s">
        <v>34</v>
      </c>
      <c r="S142" t="s">
        <v>34</v>
      </c>
      <c r="T142" t="s">
        <v>37</v>
      </c>
      <c r="U142" t="s">
        <v>46</v>
      </c>
      <c r="V142" t="s">
        <v>37</v>
      </c>
      <c r="W142" t="s">
        <v>40</v>
      </c>
      <c r="X142">
        <v>85.55</v>
      </c>
      <c r="Y142">
        <v>85.55</v>
      </c>
      <c r="Z142">
        <v>0</v>
      </c>
      <c r="AA142">
        <v>0</v>
      </c>
      <c r="AB142">
        <v>33.340000000000003</v>
      </c>
      <c r="AC142">
        <v>118.89</v>
      </c>
      <c r="AD142" t="s">
        <v>52</v>
      </c>
      <c r="AE142" t="s">
        <v>94</v>
      </c>
      <c r="AF142" t="s">
        <v>235</v>
      </c>
      <c r="AG142">
        <f t="shared" si="4"/>
        <v>1</v>
      </c>
      <c r="AH142" t="str" cm="1">
        <f t="array" ref="AH142">_xlfn.IFS(
X142&lt;=20, "&lt;20",
AND(X142&gt;=20, X142&lt;50), "20-50",
AND(X142&gt;=50, X142&lt;100), "50-100",
X142&gt;=100, "&gt;100"
)</f>
        <v>50-100</v>
      </c>
      <c r="AI142">
        <f t="shared" si="5"/>
        <v>0</v>
      </c>
      <c r="AJ142" t="str" cm="1">
        <f t="array" ref="AJ142">_xlfn.IFS(
C142&lt;=20, "&lt;20",
AND(C142&gt;=20, C142&lt;35), "20-35",
AND(C142&gt;=35, C142&lt;50), "35-50",
C142&gt;=50, "50-100"
)</f>
        <v>50-100</v>
      </c>
      <c r="AK142" t="str" cm="1">
        <f t="array" ref="AK142">_xlfn.IFS(
G142&lt;6, "&lt;6",
AND(G142&gt;=6, G142&lt;12), "6-12",
AND(G142&gt;=12, G142&lt;18), "12-18",  AND(G142&gt;=18, G142&lt;24), "18-24", G142&gt;=24, "24-36")</f>
        <v>6-12</v>
      </c>
    </row>
    <row r="143" spans="1:37" x14ac:dyDescent="0.3">
      <c r="A143" t="s">
        <v>236</v>
      </c>
      <c r="B143" t="s">
        <v>33</v>
      </c>
      <c r="C143">
        <v>50</v>
      </c>
      <c r="D143" t="s">
        <v>34</v>
      </c>
      <c r="E143" t="s">
        <v>74</v>
      </c>
      <c r="F143">
        <v>8</v>
      </c>
      <c r="G143">
        <v>7</v>
      </c>
      <c r="H143" t="s">
        <v>36</v>
      </c>
      <c r="I143" t="s">
        <v>37</v>
      </c>
      <c r="J143" t="s">
        <v>37</v>
      </c>
      <c r="K143" t="s">
        <v>37</v>
      </c>
      <c r="L143" t="s">
        <v>50</v>
      </c>
      <c r="M143" t="s">
        <v>34</v>
      </c>
      <c r="N143" t="s">
        <v>34</v>
      </c>
      <c r="O143" t="s">
        <v>34</v>
      </c>
      <c r="P143" t="s">
        <v>34</v>
      </c>
      <c r="Q143" t="s">
        <v>37</v>
      </c>
      <c r="R143" t="s">
        <v>37</v>
      </c>
      <c r="S143" t="s">
        <v>37</v>
      </c>
      <c r="T143" t="s">
        <v>37</v>
      </c>
      <c r="U143" t="s">
        <v>46</v>
      </c>
      <c r="V143" t="s">
        <v>37</v>
      </c>
      <c r="W143" t="s">
        <v>51</v>
      </c>
      <c r="X143">
        <v>93.35</v>
      </c>
      <c r="Y143">
        <v>1444.65</v>
      </c>
      <c r="Z143">
        <v>0</v>
      </c>
      <c r="AA143">
        <v>0</v>
      </c>
      <c r="AB143">
        <v>733.95</v>
      </c>
      <c r="AC143">
        <v>2178.6</v>
      </c>
      <c r="AD143" t="s">
        <v>52</v>
      </c>
      <c r="AE143" t="s">
        <v>53</v>
      </c>
      <c r="AF143" t="s">
        <v>54</v>
      </c>
      <c r="AG143">
        <f t="shared" si="4"/>
        <v>1</v>
      </c>
      <c r="AH143" t="str" cm="1">
        <f t="array" ref="AH143">_xlfn.IFS(
X143&lt;=20, "&lt;20",
AND(X143&gt;=20, X143&lt;50), "20-50",
AND(X143&gt;=50, X143&lt;100), "50-100",
X143&gt;=100, "&gt;100"
)</f>
        <v>50-100</v>
      </c>
      <c r="AI143">
        <f t="shared" si="5"/>
        <v>0</v>
      </c>
      <c r="AJ143" t="str" cm="1">
        <f t="array" ref="AJ143">_xlfn.IFS(
C143&lt;=20, "&lt;20",
AND(C143&gt;=20, C143&lt;35), "20-35",
AND(C143&gt;=35, C143&lt;50), "35-50",
C143&gt;=50, "50-100"
)</f>
        <v>50-100</v>
      </c>
      <c r="AK143" t="str" cm="1">
        <f t="array" ref="AK143">_xlfn.IFS(
G143&lt;6, "&lt;6",
AND(G143&gt;=6, G143&lt;12), "6-12",
AND(G143&gt;=12, G143&lt;18), "12-18",  AND(G143&gt;=18, G143&lt;24), "18-24", G143&gt;=24, "24-36")</f>
        <v>6-12</v>
      </c>
    </row>
    <row r="144" spans="1:37" x14ac:dyDescent="0.3">
      <c r="A144" t="s">
        <v>237</v>
      </c>
      <c r="B144" t="s">
        <v>44</v>
      </c>
      <c r="C144">
        <v>64</v>
      </c>
      <c r="D144" t="s">
        <v>34</v>
      </c>
      <c r="E144" t="s">
        <v>45</v>
      </c>
      <c r="F144">
        <v>4</v>
      </c>
      <c r="G144">
        <v>9</v>
      </c>
      <c r="H144" t="s">
        <v>70</v>
      </c>
      <c r="I144" t="s">
        <v>37</v>
      </c>
      <c r="J144" t="s">
        <v>37</v>
      </c>
      <c r="K144" t="s">
        <v>37</v>
      </c>
      <c r="L144" t="s">
        <v>50</v>
      </c>
      <c r="M144" t="s">
        <v>37</v>
      </c>
      <c r="N144" t="s">
        <v>37</v>
      </c>
      <c r="O144" t="s">
        <v>34</v>
      </c>
      <c r="P144" t="s">
        <v>37</v>
      </c>
      <c r="Q144" t="s">
        <v>37</v>
      </c>
      <c r="R144" t="s">
        <v>37</v>
      </c>
      <c r="S144" t="s">
        <v>37</v>
      </c>
      <c r="T144" t="s">
        <v>37</v>
      </c>
      <c r="U144" t="s">
        <v>46</v>
      </c>
      <c r="V144" t="s">
        <v>37</v>
      </c>
      <c r="W144" t="s">
        <v>51</v>
      </c>
      <c r="X144">
        <v>109.65</v>
      </c>
      <c r="Y144">
        <v>5405.8</v>
      </c>
      <c r="Z144">
        <v>0</v>
      </c>
      <c r="AA144">
        <v>0</v>
      </c>
      <c r="AB144">
        <v>1728.5</v>
      </c>
      <c r="AC144">
        <v>7134.3</v>
      </c>
      <c r="AD144" t="s">
        <v>41</v>
      </c>
      <c r="AE144" t="s">
        <v>42</v>
      </c>
      <c r="AF144" t="s">
        <v>42</v>
      </c>
      <c r="AG144">
        <f t="shared" si="4"/>
        <v>0</v>
      </c>
      <c r="AH144" t="str" cm="1">
        <f t="array" ref="AH144">_xlfn.IFS(
X144&lt;=20, "&lt;20",
AND(X144&gt;=20, X144&lt;50), "20-50",
AND(X144&gt;=50, X144&lt;100), "50-100",
X144&gt;=100, "&gt;100"
)</f>
        <v>&gt;100</v>
      </c>
      <c r="AI144">
        <f t="shared" si="5"/>
        <v>0</v>
      </c>
      <c r="AJ144" t="str" cm="1">
        <f t="array" ref="AJ144">_xlfn.IFS(
C144&lt;=20, "&lt;20",
AND(C144&gt;=20, C144&lt;35), "20-35",
AND(C144&gt;=35, C144&lt;50), "35-50",
C144&gt;=50, "50-100"
)</f>
        <v>50-100</v>
      </c>
      <c r="AK144" t="str" cm="1">
        <f t="array" ref="AK144">_xlfn.IFS(
G144&lt;6, "&lt;6",
AND(G144&gt;=6, G144&lt;12), "6-12",
AND(G144&gt;=12, G144&lt;18), "12-18",  AND(G144&gt;=18, G144&lt;24), "18-24", G144&gt;=24, "24-36")</f>
        <v>6-12</v>
      </c>
    </row>
    <row r="145" spans="1:37" x14ac:dyDescent="0.3">
      <c r="A145" t="s">
        <v>238</v>
      </c>
      <c r="B145" t="s">
        <v>44</v>
      </c>
      <c r="C145">
        <v>20</v>
      </c>
      <c r="D145" t="s">
        <v>34</v>
      </c>
      <c r="E145" t="s">
        <v>56</v>
      </c>
      <c r="F145">
        <v>3</v>
      </c>
      <c r="G145">
        <v>1</v>
      </c>
      <c r="H145" t="s">
        <v>66</v>
      </c>
      <c r="I145" t="s">
        <v>37</v>
      </c>
      <c r="J145" t="s">
        <v>37</v>
      </c>
      <c r="K145" t="s">
        <v>37</v>
      </c>
      <c r="L145" t="s">
        <v>38</v>
      </c>
      <c r="M145" t="s">
        <v>37</v>
      </c>
      <c r="N145" t="s">
        <v>37</v>
      </c>
      <c r="O145" t="s">
        <v>37</v>
      </c>
      <c r="P145" t="s">
        <v>37</v>
      </c>
      <c r="Q145" t="s">
        <v>37</v>
      </c>
      <c r="R145" t="s">
        <v>37</v>
      </c>
      <c r="S145" t="s">
        <v>37</v>
      </c>
      <c r="T145" t="s">
        <v>37</v>
      </c>
      <c r="U145" t="s">
        <v>67</v>
      </c>
      <c r="V145" t="s">
        <v>34</v>
      </c>
      <c r="W145" t="s">
        <v>40</v>
      </c>
      <c r="X145">
        <v>89.7</v>
      </c>
      <c r="Y145">
        <v>6339.3</v>
      </c>
      <c r="Z145">
        <v>0</v>
      </c>
      <c r="AA145">
        <v>0</v>
      </c>
      <c r="AB145">
        <v>2430</v>
      </c>
      <c r="AC145">
        <v>8769.2999999999993</v>
      </c>
      <c r="AD145" t="s">
        <v>41</v>
      </c>
      <c r="AE145" t="s">
        <v>42</v>
      </c>
      <c r="AF145" t="s">
        <v>42</v>
      </c>
      <c r="AG145">
        <f t="shared" si="4"/>
        <v>0</v>
      </c>
      <c r="AH145" t="str" cm="1">
        <f t="array" ref="AH145">_xlfn.IFS(
X145&lt;=20, "&lt;20",
AND(X145&gt;=20, X145&lt;50), "20-50",
AND(X145&gt;=50, X145&lt;100), "50-100",
X145&gt;=100, "&gt;100"
)</f>
        <v>50-100</v>
      </c>
      <c r="AI145">
        <f t="shared" si="5"/>
        <v>0</v>
      </c>
      <c r="AJ145" t="str" cm="1">
        <f t="array" ref="AJ145">_xlfn.IFS(
C145&lt;=20, "&lt;20",
AND(C145&gt;=20, C145&lt;35), "20-35",
AND(C145&gt;=35, C145&lt;50), "35-50",
C145&gt;=50, "50-100"
)</f>
        <v>&lt;20</v>
      </c>
      <c r="AK145" t="str" cm="1">
        <f t="array" ref="AK145">_xlfn.IFS(
G145&lt;6, "&lt;6",
AND(G145&gt;=6, G145&lt;12), "6-12",
AND(G145&gt;=12, G145&lt;18), "12-18",  AND(G145&gt;=18, G145&lt;24), "18-24", G145&gt;=24, "24-36")</f>
        <v>&lt;6</v>
      </c>
    </row>
    <row r="146" spans="1:37" x14ac:dyDescent="0.3">
      <c r="A146" t="s">
        <v>239</v>
      </c>
      <c r="B146" t="s">
        <v>44</v>
      </c>
      <c r="C146">
        <v>32</v>
      </c>
      <c r="D146" t="s">
        <v>34</v>
      </c>
      <c r="E146" t="s">
        <v>164</v>
      </c>
      <c r="F146">
        <v>9</v>
      </c>
      <c r="G146">
        <v>26</v>
      </c>
      <c r="H146" t="s">
        <v>36</v>
      </c>
      <c r="I146" t="s">
        <v>37</v>
      </c>
      <c r="J146" t="s">
        <v>37</v>
      </c>
      <c r="K146" t="s">
        <v>37</v>
      </c>
      <c r="L146" t="s">
        <v>50</v>
      </c>
      <c r="M146" t="s">
        <v>37</v>
      </c>
      <c r="N146" t="s">
        <v>37</v>
      </c>
      <c r="O146" t="s">
        <v>34</v>
      </c>
      <c r="P146" t="s">
        <v>34</v>
      </c>
      <c r="Q146" t="s">
        <v>34</v>
      </c>
      <c r="R146" t="s">
        <v>34</v>
      </c>
      <c r="S146" t="s">
        <v>34</v>
      </c>
      <c r="T146" t="s">
        <v>34</v>
      </c>
      <c r="U146" t="s">
        <v>46</v>
      </c>
      <c r="V146" t="s">
        <v>34</v>
      </c>
      <c r="W146" t="s">
        <v>40</v>
      </c>
      <c r="X146">
        <v>84.25</v>
      </c>
      <c r="Y146">
        <v>3847.6</v>
      </c>
      <c r="Z146">
        <v>0</v>
      </c>
      <c r="AA146">
        <v>100</v>
      </c>
      <c r="AB146">
        <v>1990.42</v>
      </c>
      <c r="AC146">
        <v>5938.02</v>
      </c>
      <c r="AD146" t="s">
        <v>41</v>
      </c>
      <c r="AE146" t="s">
        <v>42</v>
      </c>
      <c r="AF146" t="s">
        <v>42</v>
      </c>
      <c r="AG146">
        <f t="shared" si="4"/>
        <v>0</v>
      </c>
      <c r="AH146" t="str" cm="1">
        <f t="array" ref="AH146">_xlfn.IFS(
X146&lt;=20, "&lt;20",
AND(X146&gt;=20, X146&lt;50), "20-50",
AND(X146&gt;=50, X146&lt;100), "50-100",
X146&gt;=100, "&gt;100"
)</f>
        <v>50-100</v>
      </c>
      <c r="AI146">
        <f t="shared" si="5"/>
        <v>0</v>
      </c>
      <c r="AJ146" t="str" cm="1">
        <f t="array" ref="AJ146">_xlfn.IFS(
C146&lt;=20, "&lt;20",
AND(C146&gt;=20, C146&lt;35), "20-35",
AND(C146&gt;=35, C146&lt;50), "35-50",
C146&gt;=50, "50-100"
)</f>
        <v>20-35</v>
      </c>
      <c r="AK146" t="str" cm="1">
        <f t="array" ref="AK146">_xlfn.IFS(
G146&lt;6, "&lt;6",
AND(G146&gt;=6, G146&lt;12), "6-12",
AND(G146&gt;=12, G146&lt;18), "12-18",  AND(G146&gt;=18, G146&lt;24), "18-24", G146&gt;=24, "24-36")</f>
        <v>24-36</v>
      </c>
    </row>
    <row r="147" spans="1:37" x14ac:dyDescent="0.3">
      <c r="A147" t="s">
        <v>240</v>
      </c>
      <c r="B147" t="s">
        <v>44</v>
      </c>
      <c r="C147">
        <v>38</v>
      </c>
      <c r="D147" t="s">
        <v>34</v>
      </c>
      <c r="E147" t="s">
        <v>45</v>
      </c>
      <c r="F147">
        <v>10</v>
      </c>
      <c r="G147">
        <v>24</v>
      </c>
      <c r="H147" t="s">
        <v>36</v>
      </c>
      <c r="I147" t="s">
        <v>37</v>
      </c>
      <c r="J147" t="s">
        <v>37</v>
      </c>
      <c r="K147" t="s">
        <v>37</v>
      </c>
      <c r="L147" t="s">
        <v>72</v>
      </c>
      <c r="M147" t="s">
        <v>37</v>
      </c>
      <c r="N147" t="s">
        <v>37</v>
      </c>
      <c r="O147" t="s">
        <v>37</v>
      </c>
      <c r="P147" t="s">
        <v>37</v>
      </c>
      <c r="Q147" t="s">
        <v>37</v>
      </c>
      <c r="R147" t="s">
        <v>37</v>
      </c>
      <c r="S147" t="s">
        <v>37</v>
      </c>
      <c r="T147" t="s">
        <v>37</v>
      </c>
      <c r="U147" t="s">
        <v>67</v>
      </c>
      <c r="V147" t="s">
        <v>34</v>
      </c>
      <c r="W147" t="s">
        <v>51</v>
      </c>
      <c r="X147">
        <v>92.65</v>
      </c>
      <c r="Y147">
        <v>6733</v>
      </c>
      <c r="Z147">
        <v>0</v>
      </c>
      <c r="AA147">
        <v>0</v>
      </c>
      <c r="AB147">
        <v>2160</v>
      </c>
      <c r="AC147">
        <v>8893</v>
      </c>
      <c r="AD147" t="s">
        <v>41</v>
      </c>
      <c r="AE147" t="s">
        <v>42</v>
      </c>
      <c r="AF147" t="s">
        <v>42</v>
      </c>
      <c r="AG147">
        <f t="shared" si="4"/>
        <v>0</v>
      </c>
      <c r="AH147" t="str" cm="1">
        <f t="array" ref="AH147">_xlfn.IFS(
X147&lt;=20, "&lt;20",
AND(X147&gt;=20, X147&lt;50), "20-50",
AND(X147&gt;=50, X147&lt;100), "50-100",
X147&gt;=100, "&gt;100"
)</f>
        <v>50-100</v>
      </c>
      <c r="AI147">
        <f t="shared" si="5"/>
        <v>0</v>
      </c>
      <c r="AJ147" t="str" cm="1">
        <f t="array" ref="AJ147">_xlfn.IFS(
C147&lt;=20, "&lt;20",
AND(C147&gt;=20, C147&lt;35), "20-35",
AND(C147&gt;=35, C147&lt;50), "35-50",
C147&gt;=50, "50-100"
)</f>
        <v>35-50</v>
      </c>
      <c r="AK147" t="str" cm="1">
        <f t="array" ref="AK147">_xlfn.IFS(
G147&lt;6, "&lt;6",
AND(G147&gt;=6, G147&lt;12), "6-12",
AND(G147&gt;=12, G147&lt;18), "12-18",  AND(G147&gt;=18, G147&lt;24), "18-24", G147&gt;=24, "24-36")</f>
        <v>24-36</v>
      </c>
    </row>
    <row r="148" spans="1:37" x14ac:dyDescent="0.3">
      <c r="A148" t="s">
        <v>241</v>
      </c>
      <c r="B148" t="s">
        <v>44</v>
      </c>
      <c r="C148">
        <v>36</v>
      </c>
      <c r="D148" t="s">
        <v>34</v>
      </c>
      <c r="E148" t="s">
        <v>82</v>
      </c>
      <c r="F148">
        <v>2</v>
      </c>
      <c r="G148">
        <v>4</v>
      </c>
      <c r="H148" t="s">
        <v>36</v>
      </c>
      <c r="I148" t="s">
        <v>37</v>
      </c>
      <c r="J148" t="s">
        <v>34</v>
      </c>
      <c r="K148" t="s">
        <v>34</v>
      </c>
      <c r="L148" t="s">
        <v>34</v>
      </c>
      <c r="M148" t="s">
        <v>34</v>
      </c>
      <c r="N148" t="s">
        <v>34</v>
      </c>
      <c r="O148" t="s">
        <v>34</v>
      </c>
      <c r="P148" t="s">
        <v>34</v>
      </c>
      <c r="Q148" t="s">
        <v>34</v>
      </c>
      <c r="R148" t="s">
        <v>34</v>
      </c>
      <c r="S148" t="s">
        <v>34</v>
      </c>
      <c r="T148" t="s">
        <v>34</v>
      </c>
      <c r="U148" t="s">
        <v>46</v>
      </c>
      <c r="V148" t="s">
        <v>34</v>
      </c>
      <c r="W148" t="s">
        <v>40</v>
      </c>
      <c r="X148">
        <v>19.7</v>
      </c>
      <c r="Y148">
        <v>19.7</v>
      </c>
      <c r="Z148">
        <v>0</v>
      </c>
      <c r="AA148">
        <v>0</v>
      </c>
      <c r="AB148">
        <v>34.28</v>
      </c>
      <c r="AC148">
        <v>53.98</v>
      </c>
      <c r="AD148" t="s">
        <v>85</v>
      </c>
      <c r="AE148" t="s">
        <v>42</v>
      </c>
      <c r="AF148" t="s">
        <v>42</v>
      </c>
      <c r="AG148">
        <f t="shared" si="4"/>
        <v>0</v>
      </c>
      <c r="AH148" t="str" cm="1">
        <f t="array" ref="AH148">_xlfn.IFS(
X148&lt;=20, "&lt;20",
AND(X148&gt;=20, X148&lt;50), "20-50",
AND(X148&gt;=50, X148&lt;100), "50-100",
X148&gt;=100, "&gt;100"
)</f>
        <v>&lt;20</v>
      </c>
      <c r="AI148">
        <f t="shared" si="5"/>
        <v>1</v>
      </c>
      <c r="AJ148" t="str" cm="1">
        <f t="array" ref="AJ148">_xlfn.IFS(
C148&lt;=20, "&lt;20",
AND(C148&gt;=20, C148&lt;35), "20-35",
AND(C148&gt;=35, C148&lt;50), "35-50",
C148&gt;=50, "50-100"
)</f>
        <v>35-50</v>
      </c>
      <c r="AK148" t="str" cm="1">
        <f t="array" ref="AK148">_xlfn.IFS(
G148&lt;6, "&lt;6",
AND(G148&gt;=6, G148&lt;12), "6-12",
AND(G148&gt;=12, G148&lt;18), "12-18",  AND(G148&gt;=18, G148&lt;24), "18-24", G148&gt;=24, "24-36")</f>
        <v>&lt;6</v>
      </c>
    </row>
    <row r="149" spans="1:37" x14ac:dyDescent="0.3">
      <c r="A149" t="s">
        <v>242</v>
      </c>
      <c r="B149" t="s">
        <v>44</v>
      </c>
      <c r="C149">
        <v>20</v>
      </c>
      <c r="D149" t="s">
        <v>37</v>
      </c>
      <c r="E149" t="s">
        <v>45</v>
      </c>
      <c r="F149">
        <v>6</v>
      </c>
      <c r="G149">
        <v>3</v>
      </c>
      <c r="H149" t="s">
        <v>36</v>
      </c>
      <c r="I149" t="s">
        <v>37</v>
      </c>
      <c r="J149" t="s">
        <v>37</v>
      </c>
      <c r="K149" t="s">
        <v>37</v>
      </c>
      <c r="L149" t="s">
        <v>38</v>
      </c>
      <c r="M149" t="s">
        <v>34</v>
      </c>
      <c r="N149" t="s">
        <v>34</v>
      </c>
      <c r="O149" t="s">
        <v>34</v>
      </c>
      <c r="P149" t="s">
        <v>34</v>
      </c>
      <c r="Q149" t="s">
        <v>34</v>
      </c>
      <c r="R149" t="s">
        <v>34</v>
      </c>
      <c r="S149" t="s">
        <v>34</v>
      </c>
      <c r="T149" t="s">
        <v>37</v>
      </c>
      <c r="U149" t="s">
        <v>46</v>
      </c>
      <c r="V149" t="s">
        <v>37</v>
      </c>
      <c r="W149" t="s">
        <v>51</v>
      </c>
      <c r="X149">
        <v>50.1</v>
      </c>
      <c r="Y149">
        <v>50.1</v>
      </c>
      <c r="Z149">
        <v>0</v>
      </c>
      <c r="AA149">
        <v>0</v>
      </c>
      <c r="AB149">
        <v>29.13</v>
      </c>
      <c r="AC149">
        <v>79.23</v>
      </c>
      <c r="AD149" t="s">
        <v>85</v>
      </c>
      <c r="AE149" t="s">
        <v>42</v>
      </c>
      <c r="AF149" t="s">
        <v>42</v>
      </c>
      <c r="AG149">
        <f t="shared" si="4"/>
        <v>0</v>
      </c>
      <c r="AH149" t="str" cm="1">
        <f t="array" ref="AH149">_xlfn.IFS(
X149&lt;=20, "&lt;20",
AND(X149&gt;=20, X149&lt;50), "20-50",
AND(X149&gt;=50, X149&lt;100), "50-100",
X149&gt;=100, "&gt;100"
)</f>
        <v>50-100</v>
      </c>
      <c r="AI149">
        <f t="shared" si="5"/>
        <v>1</v>
      </c>
      <c r="AJ149" t="str" cm="1">
        <f t="array" ref="AJ149">_xlfn.IFS(
C149&lt;=20, "&lt;20",
AND(C149&gt;=20, C149&lt;35), "20-35",
AND(C149&gt;=35, C149&lt;50), "35-50",
C149&gt;=50, "50-100"
)</f>
        <v>&lt;20</v>
      </c>
      <c r="AK149" t="str" cm="1">
        <f t="array" ref="AK149">_xlfn.IFS(
G149&lt;6, "&lt;6",
AND(G149&gt;=6, G149&lt;12), "6-12",
AND(G149&gt;=12, G149&lt;18), "12-18",  AND(G149&gt;=18, G149&lt;24), "18-24", G149&gt;=24, "24-36")</f>
        <v>&lt;6</v>
      </c>
    </row>
    <row r="150" spans="1:37" x14ac:dyDescent="0.3">
      <c r="A150" t="s">
        <v>243</v>
      </c>
      <c r="B150" t="s">
        <v>33</v>
      </c>
      <c r="C150">
        <v>64</v>
      </c>
      <c r="D150" t="s">
        <v>37</v>
      </c>
      <c r="E150" t="s">
        <v>82</v>
      </c>
      <c r="F150">
        <v>13</v>
      </c>
      <c r="G150">
        <v>29</v>
      </c>
      <c r="H150" t="s">
        <v>66</v>
      </c>
      <c r="I150" t="s">
        <v>37</v>
      </c>
      <c r="J150" t="s">
        <v>34</v>
      </c>
      <c r="K150" t="s">
        <v>37</v>
      </c>
      <c r="L150" t="s">
        <v>50</v>
      </c>
      <c r="M150" t="s">
        <v>37</v>
      </c>
      <c r="N150" t="s">
        <v>37</v>
      </c>
      <c r="O150" t="s">
        <v>34</v>
      </c>
      <c r="P150" t="s">
        <v>37</v>
      </c>
      <c r="Q150" t="s">
        <v>37</v>
      </c>
      <c r="R150" t="s">
        <v>34</v>
      </c>
      <c r="S150" t="s">
        <v>34</v>
      </c>
      <c r="T150" t="s">
        <v>37</v>
      </c>
      <c r="U150" t="s">
        <v>67</v>
      </c>
      <c r="V150" t="s">
        <v>37</v>
      </c>
      <c r="W150" t="s">
        <v>51</v>
      </c>
      <c r="X150">
        <v>92.45</v>
      </c>
      <c r="Y150">
        <v>6140.85</v>
      </c>
      <c r="Z150">
        <v>0</v>
      </c>
      <c r="AA150">
        <v>0</v>
      </c>
      <c r="AB150">
        <v>172.19</v>
      </c>
      <c r="AC150">
        <v>6313.04</v>
      </c>
      <c r="AD150" t="s">
        <v>41</v>
      </c>
      <c r="AE150" t="s">
        <v>42</v>
      </c>
      <c r="AF150" t="s">
        <v>42</v>
      </c>
      <c r="AG150">
        <f t="shared" si="4"/>
        <v>0</v>
      </c>
      <c r="AH150" t="str" cm="1">
        <f t="array" ref="AH150">_xlfn.IFS(
X150&lt;=20, "&lt;20",
AND(X150&gt;=20, X150&lt;50), "20-50",
AND(X150&gt;=50, X150&lt;100), "50-100",
X150&gt;=100, "&gt;100"
)</f>
        <v>50-100</v>
      </c>
      <c r="AI150">
        <f t="shared" si="5"/>
        <v>0</v>
      </c>
      <c r="AJ150" t="str" cm="1">
        <f t="array" ref="AJ150">_xlfn.IFS(
C150&lt;=20, "&lt;20",
AND(C150&gt;=20, C150&lt;35), "20-35",
AND(C150&gt;=35, C150&lt;50), "35-50",
C150&gt;=50, "50-100"
)</f>
        <v>50-100</v>
      </c>
      <c r="AK150" t="str" cm="1">
        <f t="array" ref="AK150">_xlfn.IFS(
G150&lt;6, "&lt;6",
AND(G150&gt;=6, G150&lt;12), "6-12",
AND(G150&gt;=12, G150&lt;18), "12-18",  AND(G150&gt;=18, G150&lt;24), "18-24", G150&gt;=24, "24-36")</f>
        <v>24-36</v>
      </c>
    </row>
    <row r="151" spans="1:37" x14ac:dyDescent="0.3">
      <c r="A151" t="s">
        <v>244</v>
      </c>
      <c r="B151" t="s">
        <v>44</v>
      </c>
      <c r="C151">
        <v>46</v>
      </c>
      <c r="D151" t="s">
        <v>34</v>
      </c>
      <c r="E151" t="s">
        <v>114</v>
      </c>
      <c r="F151">
        <v>2</v>
      </c>
      <c r="G151">
        <v>5</v>
      </c>
      <c r="H151" t="s">
        <v>36</v>
      </c>
      <c r="I151" t="s">
        <v>37</v>
      </c>
      <c r="J151" t="s">
        <v>37</v>
      </c>
      <c r="K151" t="s">
        <v>37</v>
      </c>
      <c r="L151" t="s">
        <v>72</v>
      </c>
      <c r="M151" t="s">
        <v>34</v>
      </c>
      <c r="N151" t="s">
        <v>37</v>
      </c>
      <c r="O151" t="s">
        <v>34</v>
      </c>
      <c r="P151" t="s">
        <v>37</v>
      </c>
      <c r="Q151" t="s">
        <v>37</v>
      </c>
      <c r="R151" t="s">
        <v>37</v>
      </c>
      <c r="S151" t="s">
        <v>37</v>
      </c>
      <c r="T151" t="s">
        <v>37</v>
      </c>
      <c r="U151" t="s">
        <v>67</v>
      </c>
      <c r="V151" t="s">
        <v>34</v>
      </c>
      <c r="W151" t="s">
        <v>51</v>
      </c>
      <c r="X151">
        <v>79.650000000000006</v>
      </c>
      <c r="Y151">
        <v>3870.3</v>
      </c>
      <c r="Z151">
        <v>0</v>
      </c>
      <c r="AA151">
        <v>0</v>
      </c>
      <c r="AB151">
        <v>429.12</v>
      </c>
      <c r="AC151">
        <v>4299.42</v>
      </c>
      <c r="AD151" t="s">
        <v>41</v>
      </c>
      <c r="AE151" t="s">
        <v>42</v>
      </c>
      <c r="AF151" t="s">
        <v>42</v>
      </c>
      <c r="AG151">
        <f t="shared" si="4"/>
        <v>0</v>
      </c>
      <c r="AH151" t="str" cm="1">
        <f t="array" ref="AH151">_xlfn.IFS(
X151&lt;=20, "&lt;20",
AND(X151&gt;=20, X151&lt;50), "20-50",
AND(X151&gt;=50, X151&lt;100), "50-100",
X151&gt;=100, "&gt;100"
)</f>
        <v>50-100</v>
      </c>
      <c r="AI151">
        <f t="shared" si="5"/>
        <v>0</v>
      </c>
      <c r="AJ151" t="str" cm="1">
        <f t="array" ref="AJ151">_xlfn.IFS(
C151&lt;=20, "&lt;20",
AND(C151&gt;=20, C151&lt;35), "20-35",
AND(C151&gt;=35, C151&lt;50), "35-50",
C151&gt;=50, "50-100"
)</f>
        <v>35-50</v>
      </c>
      <c r="AK151" t="str" cm="1">
        <f t="array" ref="AK151">_xlfn.IFS(
G151&lt;6, "&lt;6",
AND(G151&gt;=6, G151&lt;12), "6-12",
AND(G151&gt;=12, G151&lt;18), "12-18",  AND(G151&gt;=18, G151&lt;24), "18-24", G151&gt;=24, "24-36")</f>
        <v>&lt;6</v>
      </c>
    </row>
    <row r="152" spans="1:37" x14ac:dyDescent="0.3">
      <c r="A152" t="s">
        <v>245</v>
      </c>
      <c r="B152" t="s">
        <v>44</v>
      </c>
      <c r="C152">
        <v>21</v>
      </c>
      <c r="D152" t="s">
        <v>37</v>
      </c>
      <c r="E152" t="s">
        <v>56</v>
      </c>
      <c r="F152">
        <v>12</v>
      </c>
      <c r="G152">
        <v>12</v>
      </c>
      <c r="H152" t="s">
        <v>36</v>
      </c>
      <c r="I152" t="s">
        <v>37</v>
      </c>
      <c r="J152" t="s">
        <v>34</v>
      </c>
      <c r="K152" t="s">
        <v>37</v>
      </c>
      <c r="L152" t="s">
        <v>50</v>
      </c>
      <c r="M152" t="s">
        <v>37</v>
      </c>
      <c r="N152" t="s">
        <v>37</v>
      </c>
      <c r="O152" t="s">
        <v>37</v>
      </c>
      <c r="P152" t="s">
        <v>37</v>
      </c>
      <c r="Q152" t="s">
        <v>37</v>
      </c>
      <c r="R152" t="s">
        <v>37</v>
      </c>
      <c r="S152" t="s">
        <v>37</v>
      </c>
      <c r="T152" t="s">
        <v>37</v>
      </c>
      <c r="U152" t="s">
        <v>67</v>
      </c>
      <c r="V152" t="s">
        <v>37</v>
      </c>
      <c r="W152" t="s">
        <v>51</v>
      </c>
      <c r="X152">
        <v>109.9</v>
      </c>
      <c r="Y152">
        <v>7624.2</v>
      </c>
      <c r="Z152">
        <v>0</v>
      </c>
      <c r="AA152">
        <v>0</v>
      </c>
      <c r="AB152">
        <v>3017.52</v>
      </c>
      <c r="AC152">
        <v>10641.72</v>
      </c>
      <c r="AD152" t="s">
        <v>41</v>
      </c>
      <c r="AE152" t="s">
        <v>42</v>
      </c>
      <c r="AF152" t="s">
        <v>42</v>
      </c>
      <c r="AG152">
        <f t="shared" si="4"/>
        <v>0</v>
      </c>
      <c r="AH152" t="str" cm="1">
        <f t="array" ref="AH152">_xlfn.IFS(
X152&lt;=20, "&lt;20",
AND(X152&gt;=20, X152&lt;50), "20-50",
AND(X152&gt;=50, X152&lt;100), "50-100",
X152&gt;=100, "&gt;100"
)</f>
        <v>&gt;100</v>
      </c>
      <c r="AI152">
        <f t="shared" si="5"/>
        <v>0</v>
      </c>
      <c r="AJ152" t="str" cm="1">
        <f t="array" ref="AJ152">_xlfn.IFS(
C152&lt;=20, "&lt;20",
AND(C152&gt;=20, C152&lt;35), "20-35",
AND(C152&gt;=35, C152&lt;50), "35-50",
C152&gt;=50, "50-100"
)</f>
        <v>20-35</v>
      </c>
      <c r="AK152" t="str" cm="1">
        <f t="array" ref="AK152">_xlfn.IFS(
G152&lt;6, "&lt;6",
AND(G152&gt;=6, G152&lt;12), "6-12",
AND(G152&gt;=12, G152&lt;18), "12-18",  AND(G152&gt;=18, G152&lt;24), "18-24", G152&gt;=24, "24-36")</f>
        <v>12-18</v>
      </c>
    </row>
    <row r="153" spans="1:37" x14ac:dyDescent="0.3">
      <c r="A153" t="s">
        <v>246</v>
      </c>
      <c r="B153" t="s">
        <v>33</v>
      </c>
      <c r="C153">
        <v>65</v>
      </c>
      <c r="D153" t="s">
        <v>37</v>
      </c>
      <c r="E153" t="s">
        <v>61</v>
      </c>
      <c r="F153">
        <v>1</v>
      </c>
      <c r="G153">
        <v>32</v>
      </c>
      <c r="H153" t="s">
        <v>70</v>
      </c>
      <c r="I153" t="s">
        <v>37</v>
      </c>
      <c r="J153" t="s">
        <v>37</v>
      </c>
      <c r="K153" t="s">
        <v>37</v>
      </c>
      <c r="L153" t="s">
        <v>38</v>
      </c>
      <c r="M153" t="s">
        <v>37</v>
      </c>
      <c r="N153" t="s">
        <v>37</v>
      </c>
      <c r="O153" t="s">
        <v>37</v>
      </c>
      <c r="P153" t="s">
        <v>37</v>
      </c>
      <c r="Q153" t="s">
        <v>34</v>
      </c>
      <c r="R153" t="s">
        <v>37</v>
      </c>
      <c r="S153" t="s">
        <v>37</v>
      </c>
      <c r="T153" t="s">
        <v>37</v>
      </c>
      <c r="U153" t="s">
        <v>39</v>
      </c>
      <c r="V153" t="s">
        <v>37</v>
      </c>
      <c r="W153" t="s">
        <v>40</v>
      </c>
      <c r="X153">
        <v>81.400000000000006</v>
      </c>
      <c r="Y153">
        <v>4354.45</v>
      </c>
      <c r="Z153">
        <v>0</v>
      </c>
      <c r="AA153">
        <v>0</v>
      </c>
      <c r="AB153">
        <v>2149.6799999999998</v>
      </c>
      <c r="AC153">
        <v>6504.13</v>
      </c>
      <c r="AD153" t="s">
        <v>41</v>
      </c>
      <c r="AE153" t="s">
        <v>42</v>
      </c>
      <c r="AF153" t="s">
        <v>42</v>
      </c>
      <c r="AG153">
        <f t="shared" si="4"/>
        <v>0</v>
      </c>
      <c r="AH153" t="str" cm="1">
        <f t="array" ref="AH153">_xlfn.IFS(
X153&lt;=20, "&lt;20",
AND(X153&gt;=20, X153&lt;50), "20-50",
AND(X153&gt;=50, X153&lt;100), "50-100",
X153&gt;=100, "&gt;100"
)</f>
        <v>50-100</v>
      </c>
      <c r="AI153">
        <f t="shared" si="5"/>
        <v>0</v>
      </c>
      <c r="AJ153" t="str" cm="1">
        <f t="array" ref="AJ153">_xlfn.IFS(
C153&lt;=20, "&lt;20",
AND(C153&gt;=20, C153&lt;35), "20-35",
AND(C153&gt;=35, C153&lt;50), "35-50",
C153&gt;=50, "50-100"
)</f>
        <v>50-100</v>
      </c>
      <c r="AK153" t="str" cm="1">
        <f t="array" ref="AK153">_xlfn.IFS(
G153&lt;6, "&lt;6",
AND(G153&gt;=6, G153&lt;12), "6-12",
AND(G153&gt;=12, G153&lt;18), "12-18",  AND(G153&gt;=18, G153&lt;24), "18-24", G153&gt;=24, "24-36")</f>
        <v>24-36</v>
      </c>
    </row>
    <row r="154" spans="1:37" x14ac:dyDescent="0.3">
      <c r="A154" t="s">
        <v>247</v>
      </c>
      <c r="B154" t="s">
        <v>44</v>
      </c>
      <c r="C154">
        <v>40</v>
      </c>
      <c r="D154" t="s">
        <v>34</v>
      </c>
      <c r="E154" t="s">
        <v>56</v>
      </c>
      <c r="F154">
        <v>13</v>
      </c>
      <c r="G154">
        <v>15</v>
      </c>
      <c r="H154" t="s">
        <v>66</v>
      </c>
      <c r="I154" t="s">
        <v>37</v>
      </c>
      <c r="J154" t="s">
        <v>34</v>
      </c>
      <c r="K154" t="s">
        <v>37</v>
      </c>
      <c r="L154" t="s">
        <v>38</v>
      </c>
      <c r="M154" t="s">
        <v>34</v>
      </c>
      <c r="N154" t="s">
        <v>37</v>
      </c>
      <c r="O154" t="s">
        <v>34</v>
      </c>
      <c r="P154" t="s">
        <v>34</v>
      </c>
      <c r="Q154" t="s">
        <v>34</v>
      </c>
      <c r="R154" t="s">
        <v>34</v>
      </c>
      <c r="S154" t="s">
        <v>34</v>
      </c>
      <c r="T154" t="s">
        <v>37</v>
      </c>
      <c r="U154" t="s">
        <v>39</v>
      </c>
      <c r="V154" t="s">
        <v>34</v>
      </c>
      <c r="W154" t="s">
        <v>40</v>
      </c>
      <c r="X154">
        <v>50.55</v>
      </c>
      <c r="Y154">
        <v>3431.75</v>
      </c>
      <c r="Z154">
        <v>0</v>
      </c>
      <c r="AA154">
        <v>0</v>
      </c>
      <c r="AB154">
        <v>3142.3</v>
      </c>
      <c r="AC154">
        <v>6574.05</v>
      </c>
      <c r="AD154" t="s">
        <v>41</v>
      </c>
      <c r="AE154" t="s">
        <v>42</v>
      </c>
      <c r="AF154" t="s">
        <v>42</v>
      </c>
      <c r="AG154">
        <f t="shared" si="4"/>
        <v>0</v>
      </c>
      <c r="AH154" t="str" cm="1">
        <f t="array" ref="AH154">_xlfn.IFS(
X154&lt;=20, "&lt;20",
AND(X154&gt;=20, X154&lt;50), "20-50",
AND(X154&gt;=50, X154&lt;100), "50-100",
X154&gt;=100, "&gt;100"
)</f>
        <v>50-100</v>
      </c>
      <c r="AI154">
        <f t="shared" si="5"/>
        <v>0</v>
      </c>
      <c r="AJ154" t="str" cm="1">
        <f t="array" ref="AJ154">_xlfn.IFS(
C154&lt;=20, "&lt;20",
AND(C154&gt;=20, C154&lt;35), "20-35",
AND(C154&gt;=35, C154&lt;50), "35-50",
C154&gt;=50, "50-100"
)</f>
        <v>35-50</v>
      </c>
      <c r="AK154" t="str" cm="1">
        <f t="array" ref="AK154">_xlfn.IFS(
G154&lt;6, "&lt;6",
AND(G154&gt;=6, G154&lt;12), "6-12",
AND(G154&gt;=12, G154&lt;18), "12-18",  AND(G154&gt;=18, G154&lt;24), "18-24", G154&gt;=24, "24-36")</f>
        <v>12-18</v>
      </c>
    </row>
    <row r="155" spans="1:37" x14ac:dyDescent="0.3">
      <c r="A155" t="s">
        <v>248</v>
      </c>
      <c r="B155" t="s">
        <v>33</v>
      </c>
      <c r="C155">
        <v>60</v>
      </c>
      <c r="D155" t="s">
        <v>34</v>
      </c>
      <c r="E155" t="s">
        <v>82</v>
      </c>
      <c r="F155">
        <v>9</v>
      </c>
      <c r="G155">
        <v>36</v>
      </c>
      <c r="H155" t="s">
        <v>110</v>
      </c>
      <c r="I155" t="s">
        <v>37</v>
      </c>
      <c r="J155" t="s">
        <v>34</v>
      </c>
      <c r="K155" t="s">
        <v>37</v>
      </c>
      <c r="L155" t="s">
        <v>50</v>
      </c>
      <c r="M155" t="s">
        <v>34</v>
      </c>
      <c r="N155" t="s">
        <v>34</v>
      </c>
      <c r="O155" t="s">
        <v>34</v>
      </c>
      <c r="P155" t="s">
        <v>34</v>
      </c>
      <c r="Q155" t="s">
        <v>34</v>
      </c>
      <c r="R155" t="s">
        <v>37</v>
      </c>
      <c r="S155" t="s">
        <v>37</v>
      </c>
      <c r="T155" t="s">
        <v>37</v>
      </c>
      <c r="U155" t="s">
        <v>46</v>
      </c>
      <c r="V155" t="s">
        <v>37</v>
      </c>
      <c r="W155" t="s">
        <v>51</v>
      </c>
      <c r="X155">
        <v>81.05</v>
      </c>
      <c r="Y155">
        <v>2227.1</v>
      </c>
      <c r="Z155">
        <v>0</v>
      </c>
      <c r="AA155">
        <v>0</v>
      </c>
      <c r="AB155">
        <v>471.8</v>
      </c>
      <c r="AC155">
        <v>2698.9</v>
      </c>
      <c r="AD155" t="s">
        <v>52</v>
      </c>
      <c r="AE155" t="s">
        <v>53</v>
      </c>
      <c r="AF155" t="s">
        <v>54</v>
      </c>
      <c r="AG155">
        <f t="shared" si="4"/>
        <v>1</v>
      </c>
      <c r="AH155" t="str" cm="1">
        <f t="array" ref="AH155">_xlfn.IFS(
X155&lt;=20, "&lt;20",
AND(X155&gt;=20, X155&lt;50), "20-50",
AND(X155&gt;=50, X155&lt;100), "50-100",
X155&gt;=100, "&gt;100"
)</f>
        <v>50-100</v>
      </c>
      <c r="AI155">
        <f t="shared" si="5"/>
        <v>0</v>
      </c>
      <c r="AJ155" t="str" cm="1">
        <f t="array" ref="AJ155">_xlfn.IFS(
C155&lt;=20, "&lt;20",
AND(C155&gt;=20, C155&lt;35), "20-35",
AND(C155&gt;=35, C155&lt;50), "35-50",
C155&gt;=50, "50-100"
)</f>
        <v>50-100</v>
      </c>
      <c r="AK155" t="str" cm="1">
        <f t="array" ref="AK155">_xlfn.IFS(
G155&lt;6, "&lt;6",
AND(G155&gt;=6, G155&lt;12), "6-12",
AND(G155&gt;=12, G155&lt;18), "12-18",  AND(G155&gt;=18, G155&lt;24), "18-24", G155&gt;=24, "24-36")</f>
        <v>24-36</v>
      </c>
    </row>
    <row r="156" spans="1:37" x14ac:dyDescent="0.3">
      <c r="A156" t="s">
        <v>249</v>
      </c>
      <c r="B156" t="s">
        <v>44</v>
      </c>
      <c r="C156">
        <v>27</v>
      </c>
      <c r="D156" t="s">
        <v>37</v>
      </c>
      <c r="E156" t="s">
        <v>103</v>
      </c>
      <c r="F156">
        <v>6</v>
      </c>
      <c r="G156">
        <v>22</v>
      </c>
      <c r="H156" t="s">
        <v>110</v>
      </c>
      <c r="I156" t="s">
        <v>37</v>
      </c>
      <c r="J156" t="s">
        <v>37</v>
      </c>
      <c r="K156" t="s">
        <v>37</v>
      </c>
      <c r="L156" t="s">
        <v>72</v>
      </c>
      <c r="M156" t="s">
        <v>34</v>
      </c>
      <c r="N156" t="s">
        <v>37</v>
      </c>
      <c r="O156" t="s">
        <v>37</v>
      </c>
      <c r="P156" t="s">
        <v>34</v>
      </c>
      <c r="Q156" t="s">
        <v>34</v>
      </c>
      <c r="R156" t="s">
        <v>34</v>
      </c>
      <c r="S156" t="s">
        <v>37</v>
      </c>
      <c r="T156" t="s">
        <v>37</v>
      </c>
      <c r="U156" t="s">
        <v>46</v>
      </c>
      <c r="V156" t="s">
        <v>34</v>
      </c>
      <c r="W156" t="s">
        <v>51</v>
      </c>
      <c r="X156">
        <v>62.45</v>
      </c>
      <c r="Y156">
        <v>2045.55</v>
      </c>
      <c r="Z156">
        <v>0</v>
      </c>
      <c r="AA156">
        <v>0</v>
      </c>
      <c r="AB156">
        <v>1064.96</v>
      </c>
      <c r="AC156">
        <v>3110.51</v>
      </c>
      <c r="AD156" t="s">
        <v>41</v>
      </c>
      <c r="AE156" t="s">
        <v>42</v>
      </c>
      <c r="AF156" t="s">
        <v>42</v>
      </c>
      <c r="AG156">
        <f t="shared" si="4"/>
        <v>0</v>
      </c>
      <c r="AH156" t="str" cm="1">
        <f t="array" ref="AH156">_xlfn.IFS(
X156&lt;=20, "&lt;20",
AND(X156&gt;=20, X156&lt;50), "20-50",
AND(X156&gt;=50, X156&lt;100), "50-100",
X156&gt;=100, "&gt;100"
)</f>
        <v>50-100</v>
      </c>
      <c r="AI156">
        <f t="shared" si="5"/>
        <v>0</v>
      </c>
      <c r="AJ156" t="str" cm="1">
        <f t="array" ref="AJ156">_xlfn.IFS(
C156&lt;=20, "&lt;20",
AND(C156&gt;=20, C156&lt;35), "20-35",
AND(C156&gt;=35, C156&lt;50), "35-50",
C156&gt;=50, "50-100"
)</f>
        <v>20-35</v>
      </c>
      <c r="AK156" t="str" cm="1">
        <f t="array" ref="AK156">_xlfn.IFS(
G156&lt;6, "&lt;6",
AND(G156&gt;=6, G156&lt;12), "6-12",
AND(G156&gt;=12, G156&lt;18), "12-18",  AND(G156&gt;=18, G156&lt;24), "18-24", G156&gt;=24, "24-36")</f>
        <v>18-24</v>
      </c>
    </row>
    <row r="157" spans="1:37" x14ac:dyDescent="0.3">
      <c r="A157" t="s">
        <v>250</v>
      </c>
      <c r="B157" t="s">
        <v>33</v>
      </c>
      <c r="C157">
        <v>77</v>
      </c>
      <c r="D157" t="s">
        <v>34</v>
      </c>
      <c r="E157" t="s">
        <v>35</v>
      </c>
      <c r="F157">
        <v>14</v>
      </c>
      <c r="G157">
        <v>20</v>
      </c>
      <c r="H157" t="s">
        <v>36</v>
      </c>
      <c r="I157" t="s">
        <v>37</v>
      </c>
      <c r="J157" t="s">
        <v>34</v>
      </c>
      <c r="K157" t="s">
        <v>37</v>
      </c>
      <c r="L157" t="s">
        <v>38</v>
      </c>
      <c r="M157" t="s">
        <v>37</v>
      </c>
      <c r="N157" t="s">
        <v>34</v>
      </c>
      <c r="O157" t="s">
        <v>34</v>
      </c>
      <c r="P157" t="s">
        <v>34</v>
      </c>
      <c r="Q157" t="s">
        <v>34</v>
      </c>
      <c r="R157" t="s">
        <v>34</v>
      </c>
      <c r="S157" t="s">
        <v>34</v>
      </c>
      <c r="T157" t="s">
        <v>37</v>
      </c>
      <c r="U157" t="s">
        <v>46</v>
      </c>
      <c r="V157" t="s">
        <v>37</v>
      </c>
      <c r="W157" t="s">
        <v>51</v>
      </c>
      <c r="X157">
        <v>75.2</v>
      </c>
      <c r="Y157">
        <v>1929.35</v>
      </c>
      <c r="Z157">
        <v>0</v>
      </c>
      <c r="AA157">
        <v>0</v>
      </c>
      <c r="AB157">
        <v>189.54</v>
      </c>
      <c r="AC157">
        <v>2118.89</v>
      </c>
      <c r="AD157" t="s">
        <v>52</v>
      </c>
      <c r="AE157" t="s">
        <v>104</v>
      </c>
      <c r="AF157" t="s">
        <v>150</v>
      </c>
      <c r="AG157">
        <f t="shared" si="4"/>
        <v>1</v>
      </c>
      <c r="AH157" t="str" cm="1">
        <f t="array" ref="AH157">_xlfn.IFS(
X157&lt;=20, "&lt;20",
AND(X157&gt;=20, X157&lt;50), "20-50",
AND(X157&gt;=50, X157&lt;100), "50-100",
X157&gt;=100, "&gt;100"
)</f>
        <v>50-100</v>
      </c>
      <c r="AI157">
        <f t="shared" si="5"/>
        <v>0</v>
      </c>
      <c r="AJ157" t="str" cm="1">
        <f t="array" ref="AJ157">_xlfn.IFS(
C157&lt;=20, "&lt;20",
AND(C157&gt;=20, C157&lt;35), "20-35",
AND(C157&gt;=35, C157&lt;50), "35-50",
C157&gt;=50, "50-100"
)</f>
        <v>50-100</v>
      </c>
      <c r="AK157" t="str" cm="1">
        <f t="array" ref="AK157">_xlfn.IFS(
G157&lt;6, "&lt;6",
AND(G157&gt;=6, G157&lt;12), "6-12",
AND(G157&gt;=12, G157&lt;18), "12-18",  AND(G157&gt;=18, G157&lt;24), "18-24", G157&gt;=24, "24-36")</f>
        <v>18-24</v>
      </c>
    </row>
    <row r="158" spans="1:37" x14ac:dyDescent="0.3">
      <c r="A158" t="s">
        <v>251</v>
      </c>
      <c r="B158" t="s">
        <v>33</v>
      </c>
      <c r="C158">
        <v>27</v>
      </c>
      <c r="D158" t="s">
        <v>34</v>
      </c>
      <c r="E158" t="s">
        <v>48</v>
      </c>
      <c r="F158">
        <v>2</v>
      </c>
      <c r="G158">
        <v>20</v>
      </c>
      <c r="H158" t="s">
        <v>36</v>
      </c>
      <c r="I158" t="s">
        <v>37</v>
      </c>
      <c r="J158" t="s">
        <v>34</v>
      </c>
      <c r="K158" t="s">
        <v>37</v>
      </c>
      <c r="L158" t="s">
        <v>50</v>
      </c>
      <c r="M158" t="s">
        <v>34</v>
      </c>
      <c r="N158" t="s">
        <v>37</v>
      </c>
      <c r="O158" t="s">
        <v>37</v>
      </c>
      <c r="P158" t="s">
        <v>34</v>
      </c>
      <c r="Q158" t="s">
        <v>34</v>
      </c>
      <c r="R158" t="s">
        <v>37</v>
      </c>
      <c r="S158" t="s">
        <v>37</v>
      </c>
      <c r="T158" t="s">
        <v>37</v>
      </c>
      <c r="U158" t="s">
        <v>46</v>
      </c>
      <c r="V158" t="s">
        <v>34</v>
      </c>
      <c r="W158" t="s">
        <v>51</v>
      </c>
      <c r="X158">
        <v>90.4</v>
      </c>
      <c r="Y158">
        <v>268.45</v>
      </c>
      <c r="Z158">
        <v>0</v>
      </c>
      <c r="AA158">
        <v>0</v>
      </c>
      <c r="AB158">
        <v>94.44</v>
      </c>
      <c r="AC158">
        <v>362.89</v>
      </c>
      <c r="AD158" t="s">
        <v>85</v>
      </c>
      <c r="AE158" t="s">
        <v>42</v>
      </c>
      <c r="AF158" t="s">
        <v>42</v>
      </c>
      <c r="AG158">
        <f t="shared" si="4"/>
        <v>0</v>
      </c>
      <c r="AH158" t="str" cm="1">
        <f t="array" ref="AH158">_xlfn.IFS(
X158&lt;=20, "&lt;20",
AND(X158&gt;=20, X158&lt;50), "20-50",
AND(X158&gt;=50, X158&lt;100), "50-100",
X158&gt;=100, "&gt;100"
)</f>
        <v>50-100</v>
      </c>
      <c r="AI158">
        <f t="shared" si="5"/>
        <v>1</v>
      </c>
      <c r="AJ158" t="str" cm="1">
        <f t="array" ref="AJ158">_xlfn.IFS(
C158&lt;=20, "&lt;20",
AND(C158&gt;=20, C158&lt;35), "20-35",
AND(C158&gt;=35, C158&lt;50), "35-50",
C158&gt;=50, "50-100"
)</f>
        <v>20-35</v>
      </c>
      <c r="AK158" t="str" cm="1">
        <f t="array" ref="AK158">_xlfn.IFS(
G158&lt;6, "&lt;6",
AND(G158&gt;=6, G158&lt;12), "6-12",
AND(G158&gt;=12, G158&lt;18), "12-18",  AND(G158&gt;=18, G158&lt;24), "18-24", G158&gt;=24, "24-36")</f>
        <v>18-24</v>
      </c>
    </row>
    <row r="159" spans="1:37" x14ac:dyDescent="0.3">
      <c r="A159" t="s">
        <v>252</v>
      </c>
      <c r="B159" t="s">
        <v>33</v>
      </c>
      <c r="C159">
        <v>21</v>
      </c>
      <c r="D159" t="s">
        <v>37</v>
      </c>
      <c r="E159" t="s">
        <v>124</v>
      </c>
      <c r="F159">
        <v>4</v>
      </c>
      <c r="G159">
        <v>3</v>
      </c>
      <c r="H159" t="s">
        <v>49</v>
      </c>
      <c r="I159" t="s">
        <v>37</v>
      </c>
      <c r="J159" t="s">
        <v>37</v>
      </c>
      <c r="K159" t="s">
        <v>37</v>
      </c>
      <c r="L159" t="s">
        <v>38</v>
      </c>
      <c r="M159" t="s">
        <v>34</v>
      </c>
      <c r="N159" t="s">
        <v>34</v>
      </c>
      <c r="O159" t="s">
        <v>34</v>
      </c>
      <c r="P159" t="s">
        <v>34</v>
      </c>
      <c r="Q159" t="s">
        <v>37</v>
      </c>
      <c r="R159" t="s">
        <v>34</v>
      </c>
      <c r="S159" t="s">
        <v>37</v>
      </c>
      <c r="T159" t="s">
        <v>37</v>
      </c>
      <c r="U159" t="s">
        <v>46</v>
      </c>
      <c r="V159" t="s">
        <v>37</v>
      </c>
      <c r="W159" t="s">
        <v>51</v>
      </c>
      <c r="X159">
        <v>85.65</v>
      </c>
      <c r="Y159">
        <v>181.5</v>
      </c>
      <c r="Z159">
        <v>0</v>
      </c>
      <c r="AA159">
        <v>0</v>
      </c>
      <c r="AB159">
        <v>80.86</v>
      </c>
      <c r="AC159">
        <v>262.36</v>
      </c>
      <c r="AD159" t="s">
        <v>52</v>
      </c>
      <c r="AE159" t="s">
        <v>53</v>
      </c>
      <c r="AF159" t="s">
        <v>91</v>
      </c>
      <c r="AG159">
        <f t="shared" si="4"/>
        <v>1</v>
      </c>
      <c r="AH159" t="str" cm="1">
        <f t="array" ref="AH159">_xlfn.IFS(
X159&lt;=20, "&lt;20",
AND(X159&gt;=20, X159&lt;50), "20-50",
AND(X159&gt;=50, X159&lt;100), "50-100",
X159&gt;=100, "&gt;100"
)</f>
        <v>50-100</v>
      </c>
      <c r="AI159">
        <f t="shared" si="5"/>
        <v>0</v>
      </c>
      <c r="AJ159" t="str" cm="1">
        <f t="array" ref="AJ159">_xlfn.IFS(
C159&lt;=20, "&lt;20",
AND(C159&gt;=20, C159&lt;35), "20-35",
AND(C159&gt;=35, C159&lt;50), "35-50",
C159&gt;=50, "50-100"
)</f>
        <v>20-35</v>
      </c>
      <c r="AK159" t="str" cm="1">
        <f t="array" ref="AK159">_xlfn.IFS(
G159&lt;6, "&lt;6",
AND(G159&gt;=6, G159&lt;12), "6-12",
AND(G159&gt;=12, G159&lt;18), "12-18",  AND(G159&gt;=18, G159&lt;24), "18-24", G159&gt;=24, "24-36")</f>
        <v>&lt;6</v>
      </c>
    </row>
    <row r="160" spans="1:37" x14ac:dyDescent="0.3">
      <c r="A160" t="s">
        <v>253</v>
      </c>
      <c r="B160" t="s">
        <v>44</v>
      </c>
      <c r="C160">
        <v>53</v>
      </c>
      <c r="D160" t="s">
        <v>34</v>
      </c>
      <c r="E160" t="s">
        <v>74</v>
      </c>
      <c r="F160">
        <v>9</v>
      </c>
      <c r="G160">
        <v>2</v>
      </c>
      <c r="H160" t="s">
        <v>36</v>
      </c>
      <c r="I160" t="s">
        <v>37</v>
      </c>
      <c r="J160" t="s">
        <v>34</v>
      </c>
      <c r="K160" t="s">
        <v>37</v>
      </c>
      <c r="L160" t="s">
        <v>38</v>
      </c>
      <c r="M160" t="s">
        <v>34</v>
      </c>
      <c r="N160" t="s">
        <v>34</v>
      </c>
      <c r="O160" t="s">
        <v>37</v>
      </c>
      <c r="P160" t="s">
        <v>37</v>
      </c>
      <c r="Q160" t="s">
        <v>37</v>
      </c>
      <c r="R160" t="s">
        <v>37</v>
      </c>
      <c r="S160" t="s">
        <v>37</v>
      </c>
      <c r="T160" t="s">
        <v>37</v>
      </c>
      <c r="U160" t="s">
        <v>46</v>
      </c>
      <c r="V160" t="s">
        <v>37</v>
      </c>
      <c r="W160" t="s">
        <v>40</v>
      </c>
      <c r="X160">
        <v>72.900000000000006</v>
      </c>
      <c r="Y160">
        <v>651.4</v>
      </c>
      <c r="Z160">
        <v>0</v>
      </c>
      <c r="AA160">
        <v>0</v>
      </c>
      <c r="AB160">
        <v>319.41000000000003</v>
      </c>
      <c r="AC160">
        <v>970.81</v>
      </c>
      <c r="AD160" t="s">
        <v>52</v>
      </c>
      <c r="AE160" t="s">
        <v>53</v>
      </c>
      <c r="AF160" t="s">
        <v>91</v>
      </c>
      <c r="AG160">
        <f t="shared" si="4"/>
        <v>1</v>
      </c>
      <c r="AH160" t="str" cm="1">
        <f t="array" ref="AH160">_xlfn.IFS(
X160&lt;=20, "&lt;20",
AND(X160&gt;=20, X160&lt;50), "20-50",
AND(X160&gt;=50, X160&lt;100), "50-100",
X160&gt;=100, "&gt;100"
)</f>
        <v>50-100</v>
      </c>
      <c r="AI160">
        <f t="shared" si="5"/>
        <v>0</v>
      </c>
      <c r="AJ160" t="str" cm="1">
        <f t="array" ref="AJ160">_xlfn.IFS(
C160&lt;=20, "&lt;20",
AND(C160&gt;=20, C160&lt;35), "20-35",
AND(C160&gt;=35, C160&lt;50), "35-50",
C160&gt;=50, "50-100"
)</f>
        <v>50-100</v>
      </c>
      <c r="AK160" t="str" cm="1">
        <f t="array" ref="AK160">_xlfn.IFS(
G160&lt;6, "&lt;6",
AND(G160&gt;=6, G160&lt;12), "6-12",
AND(G160&gt;=12, G160&lt;18), "12-18",  AND(G160&gt;=18, G160&lt;24), "18-24", G160&gt;=24, "24-36")</f>
        <v>&lt;6</v>
      </c>
    </row>
    <row r="161" spans="1:37" x14ac:dyDescent="0.3">
      <c r="A161" t="s">
        <v>254</v>
      </c>
      <c r="B161" t="s">
        <v>44</v>
      </c>
      <c r="C161">
        <v>51</v>
      </c>
      <c r="D161" t="s">
        <v>37</v>
      </c>
      <c r="E161" t="s">
        <v>114</v>
      </c>
      <c r="F161">
        <v>14</v>
      </c>
      <c r="G161">
        <v>1</v>
      </c>
      <c r="H161" t="s">
        <v>70</v>
      </c>
      <c r="I161" t="s">
        <v>37</v>
      </c>
      <c r="J161" t="s">
        <v>37</v>
      </c>
      <c r="K161" t="s">
        <v>37</v>
      </c>
      <c r="L161" t="s">
        <v>38</v>
      </c>
      <c r="M161" t="s">
        <v>37</v>
      </c>
      <c r="N161" t="s">
        <v>34</v>
      </c>
      <c r="O161" t="s">
        <v>34</v>
      </c>
      <c r="P161" t="s">
        <v>37</v>
      </c>
      <c r="Q161" t="s">
        <v>37</v>
      </c>
      <c r="R161" t="s">
        <v>34</v>
      </c>
      <c r="S161" t="s">
        <v>34</v>
      </c>
      <c r="T161" t="s">
        <v>37</v>
      </c>
      <c r="U161" t="s">
        <v>67</v>
      </c>
      <c r="V161" t="s">
        <v>37</v>
      </c>
      <c r="W161" t="s">
        <v>40</v>
      </c>
      <c r="X161">
        <v>70.5</v>
      </c>
      <c r="Y161">
        <v>3486.65</v>
      </c>
      <c r="Z161">
        <v>0</v>
      </c>
      <c r="AA161">
        <v>0</v>
      </c>
      <c r="AB161">
        <v>2224.5</v>
      </c>
      <c r="AC161">
        <v>5711.15</v>
      </c>
      <c r="AD161" t="s">
        <v>41</v>
      </c>
      <c r="AE161" t="s">
        <v>42</v>
      </c>
      <c r="AF161" t="s">
        <v>42</v>
      </c>
      <c r="AG161">
        <f t="shared" si="4"/>
        <v>0</v>
      </c>
      <c r="AH161" t="str" cm="1">
        <f t="array" ref="AH161">_xlfn.IFS(
X161&lt;=20, "&lt;20",
AND(X161&gt;=20, X161&lt;50), "20-50",
AND(X161&gt;=50, X161&lt;100), "50-100",
X161&gt;=100, "&gt;100"
)</f>
        <v>50-100</v>
      </c>
      <c r="AI161">
        <f t="shared" si="5"/>
        <v>0</v>
      </c>
      <c r="AJ161" t="str" cm="1">
        <f t="array" ref="AJ161">_xlfn.IFS(
C161&lt;=20, "&lt;20",
AND(C161&gt;=20, C161&lt;35), "20-35",
AND(C161&gt;=35, C161&lt;50), "35-50",
C161&gt;=50, "50-100"
)</f>
        <v>50-100</v>
      </c>
      <c r="AK161" t="str" cm="1">
        <f t="array" ref="AK161">_xlfn.IFS(
G161&lt;6, "&lt;6",
AND(G161&gt;=6, G161&lt;12), "6-12",
AND(G161&gt;=12, G161&lt;18), "12-18",  AND(G161&gt;=18, G161&lt;24), "18-24", G161&gt;=24, "24-36")</f>
        <v>&lt;6</v>
      </c>
    </row>
    <row r="162" spans="1:37" x14ac:dyDescent="0.3">
      <c r="A162" t="s">
        <v>255</v>
      </c>
      <c r="B162" t="s">
        <v>44</v>
      </c>
      <c r="C162">
        <v>47</v>
      </c>
      <c r="D162" t="s">
        <v>37</v>
      </c>
      <c r="E162" t="s">
        <v>164</v>
      </c>
      <c r="F162">
        <v>11</v>
      </c>
      <c r="G162">
        <v>36</v>
      </c>
      <c r="H162" t="s">
        <v>36</v>
      </c>
      <c r="I162" t="s">
        <v>37</v>
      </c>
      <c r="J162" t="s">
        <v>34</v>
      </c>
      <c r="K162" t="s">
        <v>34</v>
      </c>
      <c r="L162" t="s">
        <v>34</v>
      </c>
      <c r="M162" t="s">
        <v>34</v>
      </c>
      <c r="N162" t="s">
        <v>34</v>
      </c>
      <c r="O162" t="s">
        <v>34</v>
      </c>
      <c r="P162" t="s">
        <v>34</v>
      </c>
      <c r="Q162" t="s">
        <v>34</v>
      </c>
      <c r="R162" t="s">
        <v>34</v>
      </c>
      <c r="S162" t="s">
        <v>34</v>
      </c>
      <c r="T162" t="s">
        <v>34</v>
      </c>
      <c r="U162" t="s">
        <v>67</v>
      </c>
      <c r="V162" t="s">
        <v>34</v>
      </c>
      <c r="W162" t="s">
        <v>51</v>
      </c>
      <c r="X162">
        <v>20.100000000000001</v>
      </c>
      <c r="Y162">
        <v>1389.6</v>
      </c>
      <c r="Z162">
        <v>0</v>
      </c>
      <c r="AA162">
        <v>0</v>
      </c>
      <c r="AB162">
        <v>2203.13</v>
      </c>
      <c r="AC162">
        <v>3592.73</v>
      </c>
      <c r="AD162" t="s">
        <v>41</v>
      </c>
      <c r="AE162" t="s">
        <v>42</v>
      </c>
      <c r="AF162" t="s">
        <v>42</v>
      </c>
      <c r="AG162">
        <f t="shared" si="4"/>
        <v>0</v>
      </c>
      <c r="AH162" t="str" cm="1">
        <f t="array" ref="AH162">_xlfn.IFS(
X162&lt;=20, "&lt;20",
AND(X162&gt;=20, X162&lt;50), "20-50",
AND(X162&gt;=50, X162&lt;100), "50-100",
X162&gt;=100, "&gt;100"
)</f>
        <v>20-50</v>
      </c>
      <c r="AI162">
        <f t="shared" si="5"/>
        <v>0</v>
      </c>
      <c r="AJ162" t="str" cm="1">
        <f t="array" ref="AJ162">_xlfn.IFS(
C162&lt;=20, "&lt;20",
AND(C162&gt;=20, C162&lt;35), "20-35",
AND(C162&gt;=35, C162&lt;50), "35-50",
C162&gt;=50, "50-100"
)</f>
        <v>35-50</v>
      </c>
      <c r="AK162" t="str" cm="1">
        <f t="array" ref="AK162">_xlfn.IFS(
G162&lt;6, "&lt;6",
AND(G162&gt;=6, G162&lt;12), "6-12",
AND(G162&gt;=12, G162&lt;18), "12-18",  AND(G162&gt;=18, G162&lt;24), "18-24", G162&gt;=24, "24-36")</f>
        <v>24-36</v>
      </c>
    </row>
    <row r="163" spans="1:37" x14ac:dyDescent="0.3">
      <c r="A163" t="s">
        <v>256</v>
      </c>
      <c r="B163" t="s">
        <v>44</v>
      </c>
      <c r="C163">
        <v>79</v>
      </c>
      <c r="D163" t="s">
        <v>34</v>
      </c>
      <c r="E163" t="s">
        <v>124</v>
      </c>
      <c r="F163">
        <v>2</v>
      </c>
      <c r="G163">
        <v>24</v>
      </c>
      <c r="H163" t="s">
        <v>110</v>
      </c>
      <c r="I163" t="s">
        <v>37</v>
      </c>
      <c r="J163" t="s">
        <v>37</v>
      </c>
      <c r="K163" t="s">
        <v>37</v>
      </c>
      <c r="L163" t="s">
        <v>50</v>
      </c>
      <c r="M163" t="s">
        <v>34</v>
      </c>
      <c r="N163" t="s">
        <v>34</v>
      </c>
      <c r="O163" t="s">
        <v>34</v>
      </c>
      <c r="P163" t="s">
        <v>34</v>
      </c>
      <c r="Q163" t="s">
        <v>34</v>
      </c>
      <c r="R163" t="s">
        <v>34</v>
      </c>
      <c r="S163" t="s">
        <v>34</v>
      </c>
      <c r="T163" t="s">
        <v>37</v>
      </c>
      <c r="U163" t="s">
        <v>46</v>
      </c>
      <c r="V163" t="s">
        <v>37</v>
      </c>
      <c r="W163" t="s">
        <v>51</v>
      </c>
      <c r="X163">
        <v>74.900000000000006</v>
      </c>
      <c r="Y163">
        <v>2303.35</v>
      </c>
      <c r="Z163">
        <v>0</v>
      </c>
      <c r="AA163">
        <v>0</v>
      </c>
      <c r="AB163">
        <v>1514.88</v>
      </c>
      <c r="AC163">
        <v>3818.23</v>
      </c>
      <c r="AD163" t="s">
        <v>52</v>
      </c>
      <c r="AE163" t="s">
        <v>104</v>
      </c>
      <c r="AF163" t="s">
        <v>150</v>
      </c>
      <c r="AG163">
        <f t="shared" si="4"/>
        <v>1</v>
      </c>
      <c r="AH163" t="str" cm="1">
        <f t="array" ref="AH163">_xlfn.IFS(
X163&lt;=20, "&lt;20",
AND(X163&gt;=20, X163&lt;50), "20-50",
AND(X163&gt;=50, X163&lt;100), "50-100",
X163&gt;=100, "&gt;100"
)</f>
        <v>50-100</v>
      </c>
      <c r="AI163">
        <f t="shared" si="5"/>
        <v>0</v>
      </c>
      <c r="AJ163" t="str" cm="1">
        <f t="array" ref="AJ163">_xlfn.IFS(
C163&lt;=20, "&lt;20",
AND(C163&gt;=20, C163&lt;35), "20-35",
AND(C163&gt;=35, C163&lt;50), "35-50",
C163&gt;=50, "50-100"
)</f>
        <v>50-100</v>
      </c>
      <c r="AK163" t="str" cm="1">
        <f t="array" ref="AK163">_xlfn.IFS(
G163&lt;6, "&lt;6",
AND(G163&gt;=6, G163&lt;12), "6-12",
AND(G163&gt;=12, G163&lt;18), "12-18",  AND(G163&gt;=18, G163&lt;24), "18-24", G163&gt;=24, "24-36")</f>
        <v>24-36</v>
      </c>
    </row>
    <row r="164" spans="1:37" x14ac:dyDescent="0.3">
      <c r="A164" t="s">
        <v>257</v>
      </c>
      <c r="B164" t="s">
        <v>44</v>
      </c>
      <c r="C164">
        <v>53</v>
      </c>
      <c r="D164" t="s">
        <v>37</v>
      </c>
      <c r="E164" t="s">
        <v>164</v>
      </c>
      <c r="F164">
        <v>1</v>
      </c>
      <c r="G164">
        <v>23</v>
      </c>
      <c r="H164" t="s">
        <v>57</v>
      </c>
      <c r="I164" t="s">
        <v>37</v>
      </c>
      <c r="J164" t="s">
        <v>34</v>
      </c>
      <c r="K164" t="s">
        <v>37</v>
      </c>
      <c r="L164" t="s">
        <v>50</v>
      </c>
      <c r="M164" t="s">
        <v>37</v>
      </c>
      <c r="N164" t="s">
        <v>34</v>
      </c>
      <c r="O164" t="s">
        <v>37</v>
      </c>
      <c r="P164" t="s">
        <v>34</v>
      </c>
      <c r="Q164" t="s">
        <v>37</v>
      </c>
      <c r="R164" t="s">
        <v>37</v>
      </c>
      <c r="S164" t="s">
        <v>37</v>
      </c>
      <c r="T164" t="s">
        <v>37</v>
      </c>
      <c r="U164" t="s">
        <v>46</v>
      </c>
      <c r="V164" t="s">
        <v>34</v>
      </c>
      <c r="W164" t="s">
        <v>51</v>
      </c>
      <c r="X164">
        <v>100.7</v>
      </c>
      <c r="Y164">
        <v>1522.7</v>
      </c>
      <c r="Z164">
        <v>0</v>
      </c>
      <c r="AA164">
        <v>0</v>
      </c>
      <c r="AB164">
        <v>436.32</v>
      </c>
      <c r="AC164">
        <v>1959.02</v>
      </c>
      <c r="AD164" t="s">
        <v>41</v>
      </c>
      <c r="AE164" t="s">
        <v>42</v>
      </c>
      <c r="AF164" t="s">
        <v>42</v>
      </c>
      <c r="AG164">
        <f t="shared" si="4"/>
        <v>0</v>
      </c>
      <c r="AH164" t="str" cm="1">
        <f t="array" ref="AH164">_xlfn.IFS(
X164&lt;=20, "&lt;20",
AND(X164&gt;=20, X164&lt;50), "20-50",
AND(X164&gt;=50, X164&lt;100), "50-100",
X164&gt;=100, "&gt;100"
)</f>
        <v>&gt;100</v>
      </c>
      <c r="AI164">
        <f t="shared" si="5"/>
        <v>0</v>
      </c>
      <c r="AJ164" t="str" cm="1">
        <f t="array" ref="AJ164">_xlfn.IFS(
C164&lt;=20, "&lt;20",
AND(C164&gt;=20, C164&lt;35), "20-35",
AND(C164&gt;=35, C164&lt;50), "35-50",
C164&gt;=50, "50-100"
)</f>
        <v>50-100</v>
      </c>
      <c r="AK164" t="str" cm="1">
        <f t="array" ref="AK164">_xlfn.IFS(
G164&lt;6, "&lt;6",
AND(G164&gt;=6, G164&lt;12), "6-12",
AND(G164&gt;=12, G164&lt;18), "12-18",  AND(G164&gt;=18, G164&lt;24), "18-24", G164&gt;=24, "24-36")</f>
        <v>18-24</v>
      </c>
    </row>
    <row r="165" spans="1:37" x14ac:dyDescent="0.3">
      <c r="A165" t="s">
        <v>258</v>
      </c>
      <c r="B165" t="s">
        <v>44</v>
      </c>
      <c r="C165">
        <v>40</v>
      </c>
      <c r="D165" t="s">
        <v>34</v>
      </c>
      <c r="E165" t="s">
        <v>69</v>
      </c>
      <c r="F165">
        <v>0</v>
      </c>
      <c r="G165">
        <v>30</v>
      </c>
      <c r="H165" t="s">
        <v>66</v>
      </c>
      <c r="I165" t="s">
        <v>37</v>
      </c>
      <c r="J165" t="s">
        <v>37</v>
      </c>
      <c r="K165" t="s">
        <v>37</v>
      </c>
      <c r="L165" t="s">
        <v>50</v>
      </c>
      <c r="M165" t="s">
        <v>34</v>
      </c>
      <c r="N165" t="s">
        <v>34</v>
      </c>
      <c r="O165" t="s">
        <v>37</v>
      </c>
      <c r="P165" t="s">
        <v>37</v>
      </c>
      <c r="Q165" t="s">
        <v>37</v>
      </c>
      <c r="R165" t="s">
        <v>37</v>
      </c>
      <c r="S165" t="s">
        <v>37</v>
      </c>
      <c r="T165" t="s">
        <v>37</v>
      </c>
      <c r="U165" t="s">
        <v>67</v>
      </c>
      <c r="V165" t="s">
        <v>37</v>
      </c>
      <c r="W165" t="s">
        <v>51</v>
      </c>
      <c r="X165">
        <v>105.65</v>
      </c>
      <c r="Y165">
        <v>6717.9</v>
      </c>
      <c r="Z165">
        <v>0</v>
      </c>
      <c r="AA165">
        <v>0</v>
      </c>
      <c r="AB165">
        <v>1191.93</v>
      </c>
      <c r="AC165">
        <v>7909.83</v>
      </c>
      <c r="AD165" t="s">
        <v>41</v>
      </c>
      <c r="AE165" t="s">
        <v>42</v>
      </c>
      <c r="AF165" t="s">
        <v>42</v>
      </c>
      <c r="AG165">
        <f t="shared" si="4"/>
        <v>0</v>
      </c>
      <c r="AH165" t="str" cm="1">
        <f t="array" ref="AH165">_xlfn.IFS(
X165&lt;=20, "&lt;20",
AND(X165&gt;=20, X165&lt;50), "20-50",
AND(X165&gt;=50, X165&lt;100), "50-100",
X165&gt;=100, "&gt;100"
)</f>
        <v>&gt;100</v>
      </c>
      <c r="AI165">
        <f t="shared" si="5"/>
        <v>0</v>
      </c>
      <c r="AJ165" t="str" cm="1">
        <f t="array" ref="AJ165">_xlfn.IFS(
C165&lt;=20, "&lt;20",
AND(C165&gt;=20, C165&lt;35), "20-35",
AND(C165&gt;=35, C165&lt;50), "35-50",
C165&gt;=50, "50-100"
)</f>
        <v>35-50</v>
      </c>
      <c r="AK165" t="str" cm="1">
        <f t="array" ref="AK165">_xlfn.IFS(
G165&lt;6, "&lt;6",
AND(G165&gt;=6, G165&lt;12), "6-12",
AND(G165&gt;=12, G165&lt;18), "12-18",  AND(G165&gt;=18, G165&lt;24), "18-24", G165&gt;=24, "24-36")</f>
        <v>24-36</v>
      </c>
    </row>
    <row r="166" spans="1:37" x14ac:dyDescent="0.3">
      <c r="A166" t="s">
        <v>259</v>
      </c>
      <c r="B166" t="s">
        <v>33</v>
      </c>
      <c r="C166">
        <v>41</v>
      </c>
      <c r="D166" t="s">
        <v>34</v>
      </c>
      <c r="E166" t="s">
        <v>45</v>
      </c>
      <c r="F166">
        <v>1</v>
      </c>
      <c r="G166">
        <v>7</v>
      </c>
      <c r="H166" t="s">
        <v>36</v>
      </c>
      <c r="I166" t="s">
        <v>37</v>
      </c>
      <c r="J166" t="s">
        <v>37</v>
      </c>
      <c r="K166" t="s">
        <v>37</v>
      </c>
      <c r="L166" t="s">
        <v>50</v>
      </c>
      <c r="M166" t="s">
        <v>37</v>
      </c>
      <c r="N166" t="s">
        <v>37</v>
      </c>
      <c r="O166" t="s">
        <v>37</v>
      </c>
      <c r="P166" t="s">
        <v>37</v>
      </c>
      <c r="Q166" t="s">
        <v>37</v>
      </c>
      <c r="R166" t="s">
        <v>37</v>
      </c>
      <c r="S166" t="s">
        <v>37</v>
      </c>
      <c r="T166" t="s">
        <v>37</v>
      </c>
      <c r="U166" t="s">
        <v>67</v>
      </c>
      <c r="V166" t="s">
        <v>37</v>
      </c>
      <c r="W166" t="s">
        <v>40</v>
      </c>
      <c r="X166">
        <v>114.3</v>
      </c>
      <c r="Y166">
        <v>8058.55</v>
      </c>
      <c r="Z166">
        <v>0</v>
      </c>
      <c r="AA166">
        <v>0</v>
      </c>
      <c r="AB166">
        <v>1147.68</v>
      </c>
      <c r="AC166">
        <v>9206.23</v>
      </c>
      <c r="AD166" t="s">
        <v>41</v>
      </c>
      <c r="AE166" t="s">
        <v>42</v>
      </c>
      <c r="AF166" t="s">
        <v>42</v>
      </c>
      <c r="AG166">
        <f t="shared" si="4"/>
        <v>0</v>
      </c>
      <c r="AH166" t="str" cm="1">
        <f t="array" ref="AH166">_xlfn.IFS(
X166&lt;=20, "&lt;20",
AND(X166&gt;=20, X166&lt;50), "20-50",
AND(X166&gt;=50, X166&lt;100), "50-100",
X166&gt;=100, "&gt;100"
)</f>
        <v>&gt;100</v>
      </c>
      <c r="AI166">
        <f t="shared" si="5"/>
        <v>0</v>
      </c>
      <c r="AJ166" t="str" cm="1">
        <f t="array" ref="AJ166">_xlfn.IFS(
C166&lt;=20, "&lt;20",
AND(C166&gt;=20, C166&lt;35), "20-35",
AND(C166&gt;=35, C166&lt;50), "35-50",
C166&gt;=50, "50-100"
)</f>
        <v>35-50</v>
      </c>
      <c r="AK166" t="str" cm="1">
        <f t="array" ref="AK166">_xlfn.IFS(
G166&lt;6, "&lt;6",
AND(G166&gt;=6, G166&lt;12), "6-12",
AND(G166&gt;=12, G166&lt;18), "12-18",  AND(G166&gt;=18, G166&lt;24), "18-24", G166&gt;=24, "24-36")</f>
        <v>6-12</v>
      </c>
    </row>
    <row r="167" spans="1:37" x14ac:dyDescent="0.3">
      <c r="A167" t="s">
        <v>260</v>
      </c>
      <c r="B167" t="s">
        <v>44</v>
      </c>
      <c r="C167">
        <v>39</v>
      </c>
      <c r="D167" t="s">
        <v>34</v>
      </c>
      <c r="E167" t="s">
        <v>164</v>
      </c>
      <c r="F167">
        <v>14</v>
      </c>
      <c r="G167">
        <v>15</v>
      </c>
      <c r="H167" t="s">
        <v>49</v>
      </c>
      <c r="I167" t="s">
        <v>37</v>
      </c>
      <c r="J167" t="s">
        <v>34</v>
      </c>
      <c r="K167" t="s">
        <v>34</v>
      </c>
      <c r="L167" t="s">
        <v>34</v>
      </c>
      <c r="M167" t="s">
        <v>34</v>
      </c>
      <c r="N167" t="s">
        <v>34</v>
      </c>
      <c r="O167" t="s">
        <v>34</v>
      </c>
      <c r="P167" t="s">
        <v>34</v>
      </c>
      <c r="Q167" t="s">
        <v>34</v>
      </c>
      <c r="R167" t="s">
        <v>34</v>
      </c>
      <c r="S167" t="s">
        <v>34</v>
      </c>
      <c r="T167" t="s">
        <v>34</v>
      </c>
      <c r="U167" t="s">
        <v>46</v>
      </c>
      <c r="V167" t="s">
        <v>34</v>
      </c>
      <c r="W167" t="s">
        <v>51</v>
      </c>
      <c r="X167">
        <v>19.75</v>
      </c>
      <c r="Y167">
        <v>58.85</v>
      </c>
      <c r="Z167">
        <v>0</v>
      </c>
      <c r="AA167">
        <v>0</v>
      </c>
      <c r="AB167">
        <v>73.89</v>
      </c>
      <c r="AC167">
        <v>132.74</v>
      </c>
      <c r="AD167" t="s">
        <v>52</v>
      </c>
      <c r="AE167" t="s">
        <v>104</v>
      </c>
      <c r="AF167" t="s">
        <v>150</v>
      </c>
      <c r="AG167">
        <f t="shared" si="4"/>
        <v>1</v>
      </c>
      <c r="AH167" t="str" cm="1">
        <f t="array" ref="AH167">_xlfn.IFS(
X167&lt;=20, "&lt;20",
AND(X167&gt;=20, X167&lt;50), "20-50",
AND(X167&gt;=50, X167&lt;100), "50-100",
X167&gt;=100, "&gt;100"
)</f>
        <v>&lt;20</v>
      </c>
      <c r="AI167">
        <f t="shared" si="5"/>
        <v>0</v>
      </c>
      <c r="AJ167" t="str" cm="1">
        <f t="array" ref="AJ167">_xlfn.IFS(
C167&lt;=20, "&lt;20",
AND(C167&gt;=20, C167&lt;35), "20-35",
AND(C167&gt;=35, C167&lt;50), "35-50",
C167&gt;=50, "50-100"
)</f>
        <v>35-50</v>
      </c>
      <c r="AK167" t="str" cm="1">
        <f t="array" ref="AK167">_xlfn.IFS(
G167&lt;6, "&lt;6",
AND(G167&gt;=6, G167&lt;12), "6-12",
AND(G167&gt;=12, G167&lt;18), "12-18",  AND(G167&gt;=18, G167&lt;24), "18-24", G167&gt;=24, "24-36")</f>
        <v>12-18</v>
      </c>
    </row>
    <row r="168" spans="1:37" x14ac:dyDescent="0.3">
      <c r="A168" t="s">
        <v>261</v>
      </c>
      <c r="B168" t="s">
        <v>44</v>
      </c>
      <c r="C168">
        <v>18</v>
      </c>
      <c r="D168" t="s">
        <v>34</v>
      </c>
      <c r="E168" t="s">
        <v>74</v>
      </c>
      <c r="F168">
        <v>15</v>
      </c>
      <c r="G168">
        <v>2</v>
      </c>
      <c r="H168" t="s">
        <v>36</v>
      </c>
      <c r="I168" t="s">
        <v>37</v>
      </c>
      <c r="J168" t="s">
        <v>37</v>
      </c>
      <c r="K168" t="s">
        <v>34</v>
      </c>
      <c r="L168" t="s">
        <v>34</v>
      </c>
      <c r="M168" t="s">
        <v>34</v>
      </c>
      <c r="N168" t="s">
        <v>34</v>
      </c>
      <c r="O168" t="s">
        <v>34</v>
      </c>
      <c r="P168" t="s">
        <v>34</v>
      </c>
      <c r="Q168" t="s">
        <v>34</v>
      </c>
      <c r="R168" t="s">
        <v>34</v>
      </c>
      <c r="S168" t="s">
        <v>34</v>
      </c>
      <c r="T168" t="s">
        <v>34</v>
      </c>
      <c r="U168" t="s">
        <v>39</v>
      </c>
      <c r="V168" t="s">
        <v>34</v>
      </c>
      <c r="W168" t="s">
        <v>40</v>
      </c>
      <c r="X168">
        <v>24.35</v>
      </c>
      <c r="Y168">
        <v>538.5</v>
      </c>
      <c r="Z168">
        <v>0</v>
      </c>
      <c r="AA168">
        <v>0</v>
      </c>
      <c r="AB168">
        <v>1104.46</v>
      </c>
      <c r="AC168">
        <v>1642.96</v>
      </c>
      <c r="AD168" t="s">
        <v>41</v>
      </c>
      <c r="AE168" t="s">
        <v>42</v>
      </c>
      <c r="AF168" t="s">
        <v>42</v>
      </c>
      <c r="AG168">
        <f t="shared" si="4"/>
        <v>0</v>
      </c>
      <c r="AH168" t="str" cm="1">
        <f t="array" ref="AH168">_xlfn.IFS(
X168&lt;=20, "&lt;20",
AND(X168&gt;=20, X168&lt;50), "20-50",
AND(X168&gt;=50, X168&lt;100), "50-100",
X168&gt;=100, "&gt;100"
)</f>
        <v>20-50</v>
      </c>
      <c r="AI168">
        <f t="shared" si="5"/>
        <v>0</v>
      </c>
      <c r="AJ168" t="str" cm="1">
        <f t="array" ref="AJ168">_xlfn.IFS(
C168&lt;=20, "&lt;20",
AND(C168&gt;=20, C168&lt;35), "20-35",
AND(C168&gt;=35, C168&lt;50), "35-50",
C168&gt;=50, "50-100"
)</f>
        <v>&lt;20</v>
      </c>
      <c r="AK168" t="str" cm="1">
        <f t="array" ref="AK168">_xlfn.IFS(
G168&lt;6, "&lt;6",
AND(G168&gt;=6, G168&lt;12), "6-12",
AND(G168&gt;=12, G168&lt;18), "12-18",  AND(G168&gt;=18, G168&lt;24), "18-24", G168&gt;=24, "24-36")</f>
        <v>&lt;6</v>
      </c>
    </row>
    <row r="169" spans="1:37" x14ac:dyDescent="0.3">
      <c r="A169" t="s">
        <v>262</v>
      </c>
      <c r="B169" t="s">
        <v>44</v>
      </c>
      <c r="C169">
        <v>58</v>
      </c>
      <c r="D169" t="s">
        <v>34</v>
      </c>
      <c r="E169" t="s">
        <v>48</v>
      </c>
      <c r="F169">
        <v>3</v>
      </c>
      <c r="G169">
        <v>23</v>
      </c>
      <c r="H169" t="s">
        <v>36</v>
      </c>
      <c r="I169" t="s">
        <v>37</v>
      </c>
      <c r="J169" t="s">
        <v>37</v>
      </c>
      <c r="K169" t="s">
        <v>37</v>
      </c>
      <c r="L169" t="s">
        <v>72</v>
      </c>
      <c r="M169" t="s">
        <v>37</v>
      </c>
      <c r="N169" t="s">
        <v>37</v>
      </c>
      <c r="O169" t="s">
        <v>37</v>
      </c>
      <c r="P169" t="s">
        <v>37</v>
      </c>
      <c r="Q169" t="s">
        <v>34</v>
      </c>
      <c r="R169" t="s">
        <v>34</v>
      </c>
      <c r="S169" t="s">
        <v>34</v>
      </c>
      <c r="T169" t="s">
        <v>37</v>
      </c>
      <c r="U169" t="s">
        <v>67</v>
      </c>
      <c r="V169" t="s">
        <v>34</v>
      </c>
      <c r="W169" t="s">
        <v>51</v>
      </c>
      <c r="X169">
        <v>69.849999999999994</v>
      </c>
      <c r="Y169">
        <v>5102.3500000000004</v>
      </c>
      <c r="Z169">
        <v>25.24</v>
      </c>
      <c r="AA169">
        <v>0</v>
      </c>
      <c r="AB169">
        <v>2042.64</v>
      </c>
      <c r="AC169">
        <v>7119.75</v>
      </c>
      <c r="AD169" t="s">
        <v>41</v>
      </c>
      <c r="AE169" t="s">
        <v>42</v>
      </c>
      <c r="AF169" t="s">
        <v>42</v>
      </c>
      <c r="AG169">
        <f t="shared" si="4"/>
        <v>0</v>
      </c>
      <c r="AH169" t="str" cm="1">
        <f t="array" ref="AH169">_xlfn.IFS(
X169&lt;=20, "&lt;20",
AND(X169&gt;=20, X169&lt;50), "20-50",
AND(X169&gt;=50, X169&lt;100), "50-100",
X169&gt;=100, "&gt;100"
)</f>
        <v>50-100</v>
      </c>
      <c r="AI169">
        <f t="shared" si="5"/>
        <v>0</v>
      </c>
      <c r="AJ169" t="str" cm="1">
        <f t="array" ref="AJ169">_xlfn.IFS(
C169&lt;=20, "&lt;20",
AND(C169&gt;=20, C169&lt;35), "20-35",
AND(C169&gt;=35, C169&lt;50), "35-50",
C169&gt;=50, "50-100"
)</f>
        <v>50-100</v>
      </c>
      <c r="AK169" t="str" cm="1">
        <f t="array" ref="AK169">_xlfn.IFS(
G169&lt;6, "&lt;6",
AND(G169&gt;=6, G169&lt;12), "6-12",
AND(G169&gt;=12, G169&lt;18), "12-18",  AND(G169&gt;=18, G169&lt;24), "18-24", G169&gt;=24, "24-36")</f>
        <v>18-24</v>
      </c>
    </row>
    <row r="170" spans="1:37" x14ac:dyDescent="0.3">
      <c r="A170" t="s">
        <v>263</v>
      </c>
      <c r="B170" t="s">
        <v>33</v>
      </c>
      <c r="C170">
        <v>24</v>
      </c>
      <c r="D170" t="s">
        <v>37</v>
      </c>
      <c r="E170" t="s">
        <v>114</v>
      </c>
      <c r="F170">
        <v>12</v>
      </c>
      <c r="G170">
        <v>4</v>
      </c>
      <c r="H170" t="s">
        <v>49</v>
      </c>
      <c r="I170" t="s">
        <v>34</v>
      </c>
      <c r="J170" t="s">
        <v>34</v>
      </c>
      <c r="K170" t="s">
        <v>37</v>
      </c>
      <c r="L170" t="s">
        <v>38</v>
      </c>
      <c r="M170" t="s">
        <v>37</v>
      </c>
      <c r="N170" t="s">
        <v>37</v>
      </c>
      <c r="O170" t="s">
        <v>37</v>
      </c>
      <c r="P170" t="s">
        <v>34</v>
      </c>
      <c r="Q170" t="s">
        <v>37</v>
      </c>
      <c r="R170" t="s">
        <v>37</v>
      </c>
      <c r="S170" t="s">
        <v>37</v>
      </c>
      <c r="T170" t="s">
        <v>37</v>
      </c>
      <c r="U170" t="s">
        <v>46</v>
      </c>
      <c r="V170" t="s">
        <v>34</v>
      </c>
      <c r="W170" t="s">
        <v>40</v>
      </c>
      <c r="X170">
        <v>-3</v>
      </c>
      <c r="Y170">
        <v>465.7</v>
      </c>
      <c r="Z170">
        <v>0</v>
      </c>
      <c r="AA170">
        <v>0</v>
      </c>
      <c r="AB170">
        <v>0</v>
      </c>
      <c r="AC170">
        <v>465.7</v>
      </c>
      <c r="AD170" t="s">
        <v>41</v>
      </c>
      <c r="AE170" t="s">
        <v>42</v>
      </c>
      <c r="AF170" t="s">
        <v>42</v>
      </c>
      <c r="AG170">
        <f t="shared" si="4"/>
        <v>0</v>
      </c>
      <c r="AH170" t="str" cm="1">
        <f t="array" ref="AH170">_xlfn.IFS(
X170&lt;=20, "&lt;20",
AND(X170&gt;=20, X170&lt;50), "20-50",
AND(X170&gt;=50, X170&lt;100), "50-100",
X170&gt;=100, "&gt;100"
)</f>
        <v>&lt;20</v>
      </c>
      <c r="AI170">
        <f t="shared" si="5"/>
        <v>0</v>
      </c>
      <c r="AJ170" t="str" cm="1">
        <f t="array" ref="AJ170">_xlfn.IFS(
C170&lt;=20, "&lt;20",
AND(C170&gt;=20, C170&lt;35), "20-35",
AND(C170&gt;=35, C170&lt;50), "35-50",
C170&gt;=50, "50-100"
)</f>
        <v>20-35</v>
      </c>
      <c r="AK170" t="str" cm="1">
        <f t="array" ref="AK170">_xlfn.IFS(
G170&lt;6, "&lt;6",
AND(G170&gt;=6, G170&lt;12), "6-12",
AND(G170&gt;=12, G170&lt;18), "12-18",  AND(G170&gt;=18, G170&lt;24), "18-24", G170&gt;=24, "24-36")</f>
        <v>&lt;6</v>
      </c>
    </row>
    <row r="171" spans="1:37" x14ac:dyDescent="0.3">
      <c r="A171" t="s">
        <v>264</v>
      </c>
      <c r="B171" t="s">
        <v>33</v>
      </c>
      <c r="C171">
        <v>51</v>
      </c>
      <c r="D171" t="s">
        <v>37</v>
      </c>
      <c r="E171" t="s">
        <v>64</v>
      </c>
      <c r="F171">
        <v>11</v>
      </c>
      <c r="G171">
        <v>33</v>
      </c>
      <c r="H171" t="s">
        <v>49</v>
      </c>
      <c r="I171" t="s">
        <v>37</v>
      </c>
      <c r="J171" t="s">
        <v>34</v>
      </c>
      <c r="K171" t="s">
        <v>37</v>
      </c>
      <c r="L171" t="s">
        <v>72</v>
      </c>
      <c r="M171" t="s">
        <v>34</v>
      </c>
      <c r="N171" t="s">
        <v>34</v>
      </c>
      <c r="O171" t="s">
        <v>34</v>
      </c>
      <c r="P171" t="s">
        <v>34</v>
      </c>
      <c r="Q171" t="s">
        <v>37</v>
      </c>
      <c r="R171" t="s">
        <v>34</v>
      </c>
      <c r="S171" t="s">
        <v>34</v>
      </c>
      <c r="T171" t="s">
        <v>37</v>
      </c>
      <c r="U171" t="s">
        <v>46</v>
      </c>
      <c r="V171" t="s">
        <v>37</v>
      </c>
      <c r="W171" t="s">
        <v>51</v>
      </c>
      <c r="X171">
        <v>54.4</v>
      </c>
      <c r="Y171">
        <v>475.1</v>
      </c>
      <c r="Z171">
        <v>0</v>
      </c>
      <c r="AA171">
        <v>0</v>
      </c>
      <c r="AB171">
        <v>12.48</v>
      </c>
      <c r="AC171">
        <v>487.58</v>
      </c>
      <c r="AD171" t="s">
        <v>41</v>
      </c>
      <c r="AE171" t="s">
        <v>42</v>
      </c>
      <c r="AF171" t="s">
        <v>42</v>
      </c>
      <c r="AG171">
        <f t="shared" si="4"/>
        <v>0</v>
      </c>
      <c r="AH171" t="str" cm="1">
        <f t="array" ref="AH171">_xlfn.IFS(
X171&lt;=20, "&lt;20",
AND(X171&gt;=20, X171&lt;50), "20-50",
AND(X171&gt;=50, X171&lt;100), "50-100",
X171&gt;=100, "&gt;100"
)</f>
        <v>50-100</v>
      </c>
      <c r="AI171">
        <f t="shared" si="5"/>
        <v>0</v>
      </c>
      <c r="AJ171" t="str" cm="1">
        <f t="array" ref="AJ171">_xlfn.IFS(
C171&lt;=20, "&lt;20",
AND(C171&gt;=20, C171&lt;35), "20-35",
AND(C171&gt;=35, C171&lt;50), "35-50",
C171&gt;=50, "50-100"
)</f>
        <v>50-100</v>
      </c>
      <c r="AK171" t="str" cm="1">
        <f t="array" ref="AK171">_xlfn.IFS(
G171&lt;6, "&lt;6",
AND(G171&gt;=6, G171&lt;12), "6-12",
AND(G171&gt;=12, G171&lt;18), "12-18",  AND(G171&gt;=18, G171&lt;24), "18-24", G171&gt;=24, "24-36")</f>
        <v>24-36</v>
      </c>
    </row>
    <row r="172" spans="1:37" x14ac:dyDescent="0.3">
      <c r="A172" t="s">
        <v>265</v>
      </c>
      <c r="B172" t="s">
        <v>44</v>
      </c>
      <c r="C172">
        <v>35</v>
      </c>
      <c r="D172" t="s">
        <v>34</v>
      </c>
      <c r="E172" t="s">
        <v>74</v>
      </c>
      <c r="F172">
        <v>12</v>
      </c>
      <c r="G172">
        <v>10</v>
      </c>
      <c r="H172" t="s">
        <v>66</v>
      </c>
      <c r="I172" t="s">
        <v>34</v>
      </c>
      <c r="J172" t="s">
        <v>34</v>
      </c>
      <c r="K172" t="s">
        <v>37</v>
      </c>
      <c r="L172" t="s">
        <v>38</v>
      </c>
      <c r="M172" t="s">
        <v>34</v>
      </c>
      <c r="N172" t="s">
        <v>34</v>
      </c>
      <c r="O172" t="s">
        <v>34</v>
      </c>
      <c r="P172" t="s">
        <v>37</v>
      </c>
      <c r="Q172" t="s">
        <v>37</v>
      </c>
      <c r="R172" t="s">
        <v>37</v>
      </c>
      <c r="S172" t="s">
        <v>37</v>
      </c>
      <c r="T172" t="s">
        <v>34</v>
      </c>
      <c r="U172" t="s">
        <v>67</v>
      </c>
      <c r="V172" t="s">
        <v>34</v>
      </c>
      <c r="W172" t="s">
        <v>51</v>
      </c>
      <c r="X172">
        <v>50.55</v>
      </c>
      <c r="Y172">
        <v>3364.55</v>
      </c>
      <c r="Z172">
        <v>0</v>
      </c>
      <c r="AA172">
        <v>110</v>
      </c>
      <c r="AB172">
        <v>0</v>
      </c>
      <c r="AC172">
        <v>3474.55</v>
      </c>
      <c r="AD172" t="s">
        <v>41</v>
      </c>
      <c r="AE172" t="s">
        <v>42</v>
      </c>
      <c r="AF172" t="s">
        <v>42</v>
      </c>
      <c r="AG172">
        <f t="shared" si="4"/>
        <v>0</v>
      </c>
      <c r="AH172" t="str" cm="1">
        <f t="array" ref="AH172">_xlfn.IFS(
X172&lt;=20, "&lt;20",
AND(X172&gt;=20, X172&lt;50), "20-50",
AND(X172&gt;=50, X172&lt;100), "50-100",
X172&gt;=100, "&gt;100"
)</f>
        <v>50-100</v>
      </c>
      <c r="AI172">
        <f t="shared" si="5"/>
        <v>0</v>
      </c>
      <c r="AJ172" t="str" cm="1">
        <f t="array" ref="AJ172">_xlfn.IFS(
C172&lt;=20, "&lt;20",
AND(C172&gt;=20, C172&lt;35), "20-35",
AND(C172&gt;=35, C172&lt;50), "35-50",
C172&gt;=50, "50-100"
)</f>
        <v>35-50</v>
      </c>
      <c r="AK172" t="str" cm="1">
        <f t="array" ref="AK172">_xlfn.IFS(
G172&lt;6, "&lt;6",
AND(G172&gt;=6, G172&lt;12), "6-12",
AND(G172&gt;=12, G172&lt;18), "12-18",  AND(G172&gt;=18, G172&lt;24), "18-24", G172&gt;=24, "24-36")</f>
        <v>6-12</v>
      </c>
    </row>
    <row r="173" spans="1:37" x14ac:dyDescent="0.3">
      <c r="A173" t="s">
        <v>266</v>
      </c>
      <c r="B173" t="s">
        <v>33</v>
      </c>
      <c r="C173">
        <v>33</v>
      </c>
      <c r="D173" t="s">
        <v>37</v>
      </c>
      <c r="E173" t="s">
        <v>45</v>
      </c>
      <c r="F173">
        <v>0</v>
      </c>
      <c r="G173">
        <v>17</v>
      </c>
      <c r="H173" t="s">
        <v>49</v>
      </c>
      <c r="I173" t="s">
        <v>37</v>
      </c>
      <c r="J173" t="s">
        <v>34</v>
      </c>
      <c r="K173" t="s">
        <v>34</v>
      </c>
      <c r="L173" t="s">
        <v>34</v>
      </c>
      <c r="M173" t="s">
        <v>34</v>
      </c>
      <c r="N173" t="s">
        <v>34</v>
      </c>
      <c r="O173" t="s">
        <v>34</v>
      </c>
      <c r="P173" t="s">
        <v>34</v>
      </c>
      <c r="Q173" t="s">
        <v>34</v>
      </c>
      <c r="R173" t="s">
        <v>34</v>
      </c>
      <c r="S173" t="s">
        <v>34</v>
      </c>
      <c r="T173" t="s">
        <v>34</v>
      </c>
      <c r="U173" t="s">
        <v>46</v>
      </c>
      <c r="V173" t="s">
        <v>34</v>
      </c>
      <c r="W173" t="s">
        <v>40</v>
      </c>
      <c r="X173">
        <v>21.05</v>
      </c>
      <c r="Y173">
        <v>113.85</v>
      </c>
      <c r="Z173">
        <v>0</v>
      </c>
      <c r="AA173">
        <v>0</v>
      </c>
      <c r="AB173">
        <v>171.3</v>
      </c>
      <c r="AC173">
        <v>285.14999999999998</v>
      </c>
      <c r="AD173" t="s">
        <v>52</v>
      </c>
      <c r="AE173" t="s">
        <v>104</v>
      </c>
      <c r="AF173" t="s">
        <v>150</v>
      </c>
      <c r="AG173">
        <f t="shared" si="4"/>
        <v>1</v>
      </c>
      <c r="AH173" t="str" cm="1">
        <f t="array" ref="AH173">_xlfn.IFS(
X173&lt;=20, "&lt;20",
AND(X173&gt;=20, X173&lt;50), "20-50",
AND(X173&gt;=50, X173&lt;100), "50-100",
X173&gt;=100, "&gt;100"
)</f>
        <v>20-50</v>
      </c>
      <c r="AI173">
        <f t="shared" si="5"/>
        <v>0</v>
      </c>
      <c r="AJ173" t="str" cm="1">
        <f t="array" ref="AJ173">_xlfn.IFS(
C173&lt;=20, "&lt;20",
AND(C173&gt;=20, C173&lt;35), "20-35",
AND(C173&gt;=35, C173&lt;50), "35-50",
C173&gt;=50, "50-100"
)</f>
        <v>20-35</v>
      </c>
      <c r="AK173" t="str" cm="1">
        <f t="array" ref="AK173">_xlfn.IFS(
G173&lt;6, "&lt;6",
AND(G173&gt;=6, G173&lt;12), "6-12",
AND(G173&gt;=12, G173&lt;18), "12-18",  AND(G173&gt;=18, G173&lt;24), "18-24", G173&gt;=24, "24-36")</f>
        <v>12-18</v>
      </c>
    </row>
    <row r="174" spans="1:37" x14ac:dyDescent="0.3">
      <c r="A174" t="s">
        <v>267</v>
      </c>
      <c r="B174" t="s">
        <v>44</v>
      </c>
      <c r="C174">
        <v>34</v>
      </c>
      <c r="D174" t="s">
        <v>37</v>
      </c>
      <c r="E174" t="s">
        <v>114</v>
      </c>
      <c r="F174">
        <v>11</v>
      </c>
      <c r="G174">
        <v>10</v>
      </c>
      <c r="H174" t="s">
        <v>36</v>
      </c>
      <c r="I174" t="s">
        <v>37</v>
      </c>
      <c r="J174" t="s">
        <v>37</v>
      </c>
      <c r="K174" t="s">
        <v>37</v>
      </c>
      <c r="L174" t="s">
        <v>50</v>
      </c>
      <c r="M174" t="s">
        <v>34</v>
      </c>
      <c r="N174" t="s">
        <v>37</v>
      </c>
      <c r="O174" t="s">
        <v>37</v>
      </c>
      <c r="P174" t="s">
        <v>34</v>
      </c>
      <c r="Q174" t="s">
        <v>37</v>
      </c>
      <c r="R174" t="s">
        <v>37</v>
      </c>
      <c r="S174" t="s">
        <v>37</v>
      </c>
      <c r="T174" t="s">
        <v>37</v>
      </c>
      <c r="U174" t="s">
        <v>46</v>
      </c>
      <c r="V174" t="s">
        <v>37</v>
      </c>
      <c r="W174" t="s">
        <v>51</v>
      </c>
      <c r="X174">
        <v>103.7</v>
      </c>
      <c r="Y174">
        <v>5036.3</v>
      </c>
      <c r="Z174">
        <v>0</v>
      </c>
      <c r="AA174">
        <v>0</v>
      </c>
      <c r="AB174">
        <v>2172.17</v>
      </c>
      <c r="AC174">
        <v>7208.47</v>
      </c>
      <c r="AD174" t="s">
        <v>52</v>
      </c>
      <c r="AE174" t="s">
        <v>53</v>
      </c>
      <c r="AF174" t="s">
        <v>54</v>
      </c>
      <c r="AG174">
        <f t="shared" si="4"/>
        <v>1</v>
      </c>
      <c r="AH174" t="str" cm="1">
        <f t="array" ref="AH174">_xlfn.IFS(
X174&lt;=20, "&lt;20",
AND(X174&gt;=20, X174&lt;50), "20-50",
AND(X174&gt;=50, X174&lt;100), "50-100",
X174&gt;=100, "&gt;100"
)</f>
        <v>&gt;100</v>
      </c>
      <c r="AI174">
        <f t="shared" si="5"/>
        <v>0</v>
      </c>
      <c r="AJ174" t="str" cm="1">
        <f t="array" ref="AJ174">_xlfn.IFS(
C174&lt;=20, "&lt;20",
AND(C174&gt;=20, C174&lt;35), "20-35",
AND(C174&gt;=35, C174&lt;50), "35-50",
C174&gt;=50, "50-100"
)</f>
        <v>20-35</v>
      </c>
      <c r="AK174" t="str" cm="1">
        <f t="array" ref="AK174">_xlfn.IFS(
G174&lt;6, "&lt;6",
AND(G174&gt;=6, G174&lt;12), "6-12",
AND(G174&gt;=12, G174&lt;18), "12-18",  AND(G174&gt;=18, G174&lt;24), "18-24", G174&gt;=24, "24-36")</f>
        <v>6-12</v>
      </c>
    </row>
    <row r="175" spans="1:37" x14ac:dyDescent="0.3">
      <c r="A175" t="s">
        <v>268</v>
      </c>
      <c r="B175" t="s">
        <v>44</v>
      </c>
      <c r="C175">
        <v>61</v>
      </c>
      <c r="D175" t="s">
        <v>34</v>
      </c>
      <c r="E175" t="s">
        <v>87</v>
      </c>
      <c r="F175">
        <v>12</v>
      </c>
      <c r="G175">
        <v>15</v>
      </c>
      <c r="H175" t="s">
        <v>70</v>
      </c>
      <c r="I175" t="s">
        <v>37</v>
      </c>
      <c r="J175" t="s">
        <v>34</v>
      </c>
      <c r="K175" t="s">
        <v>34</v>
      </c>
      <c r="L175" t="s">
        <v>34</v>
      </c>
      <c r="M175" t="s">
        <v>34</v>
      </c>
      <c r="N175" t="s">
        <v>34</v>
      </c>
      <c r="O175" t="s">
        <v>34</v>
      </c>
      <c r="P175" t="s">
        <v>34</v>
      </c>
      <c r="Q175" t="s">
        <v>34</v>
      </c>
      <c r="R175" t="s">
        <v>34</v>
      </c>
      <c r="S175" t="s">
        <v>34</v>
      </c>
      <c r="T175" t="s">
        <v>34</v>
      </c>
      <c r="U175" t="s">
        <v>67</v>
      </c>
      <c r="V175" t="s">
        <v>37</v>
      </c>
      <c r="W175" t="s">
        <v>51</v>
      </c>
      <c r="X175">
        <v>19.95</v>
      </c>
      <c r="Y175">
        <v>1234.8</v>
      </c>
      <c r="Z175">
        <v>0</v>
      </c>
      <c r="AA175">
        <v>0</v>
      </c>
      <c r="AB175">
        <v>2416.6799999999998</v>
      </c>
      <c r="AC175">
        <v>3651.48</v>
      </c>
      <c r="AD175" t="s">
        <v>41</v>
      </c>
      <c r="AE175" t="s">
        <v>42</v>
      </c>
      <c r="AF175" t="s">
        <v>42</v>
      </c>
      <c r="AG175">
        <f t="shared" si="4"/>
        <v>0</v>
      </c>
      <c r="AH175" t="str" cm="1">
        <f t="array" ref="AH175">_xlfn.IFS(
X175&lt;=20, "&lt;20",
AND(X175&gt;=20, X175&lt;50), "20-50",
AND(X175&gt;=50, X175&lt;100), "50-100",
X175&gt;=100, "&gt;100"
)</f>
        <v>&lt;20</v>
      </c>
      <c r="AI175">
        <f t="shared" si="5"/>
        <v>0</v>
      </c>
      <c r="AJ175" t="str" cm="1">
        <f t="array" ref="AJ175">_xlfn.IFS(
C175&lt;=20, "&lt;20",
AND(C175&gt;=20, C175&lt;35), "20-35",
AND(C175&gt;=35, C175&lt;50), "35-50",
C175&gt;=50, "50-100"
)</f>
        <v>50-100</v>
      </c>
      <c r="AK175" t="str" cm="1">
        <f t="array" ref="AK175">_xlfn.IFS(
G175&lt;6, "&lt;6",
AND(G175&gt;=6, G175&lt;12), "6-12",
AND(G175&gt;=12, G175&lt;18), "12-18",  AND(G175&gt;=18, G175&lt;24), "18-24", G175&gt;=24, "24-36")</f>
        <v>12-18</v>
      </c>
    </row>
    <row r="176" spans="1:37" x14ac:dyDescent="0.3">
      <c r="A176" t="s">
        <v>269</v>
      </c>
      <c r="B176" t="s">
        <v>44</v>
      </c>
      <c r="C176">
        <v>73</v>
      </c>
      <c r="D176" t="s">
        <v>37</v>
      </c>
      <c r="E176" t="s">
        <v>48</v>
      </c>
      <c r="F176">
        <v>3</v>
      </c>
      <c r="G176">
        <v>23</v>
      </c>
      <c r="H176" t="s">
        <v>57</v>
      </c>
      <c r="I176" t="s">
        <v>34</v>
      </c>
      <c r="J176" t="s">
        <v>34</v>
      </c>
      <c r="K176" t="s">
        <v>37</v>
      </c>
      <c r="L176" t="s">
        <v>72</v>
      </c>
      <c r="M176" t="s">
        <v>34</v>
      </c>
      <c r="N176" t="s">
        <v>34</v>
      </c>
      <c r="O176" t="s">
        <v>34</v>
      </c>
      <c r="P176" t="s">
        <v>37</v>
      </c>
      <c r="Q176" t="s">
        <v>34</v>
      </c>
      <c r="R176" t="s">
        <v>34</v>
      </c>
      <c r="S176" t="s">
        <v>34</v>
      </c>
      <c r="T176" t="s">
        <v>37</v>
      </c>
      <c r="U176" t="s">
        <v>46</v>
      </c>
      <c r="V176" t="s">
        <v>37</v>
      </c>
      <c r="W176" t="s">
        <v>143</v>
      </c>
      <c r="X176">
        <v>29.3</v>
      </c>
      <c r="Y176">
        <v>355.9</v>
      </c>
      <c r="Z176">
        <v>0</v>
      </c>
      <c r="AA176">
        <v>0</v>
      </c>
      <c r="AB176">
        <v>0</v>
      </c>
      <c r="AC176">
        <v>355.9</v>
      </c>
      <c r="AD176" t="s">
        <v>41</v>
      </c>
      <c r="AE176" t="s">
        <v>42</v>
      </c>
      <c r="AF176" t="s">
        <v>42</v>
      </c>
      <c r="AG176">
        <f t="shared" si="4"/>
        <v>0</v>
      </c>
      <c r="AH176" t="str" cm="1">
        <f t="array" ref="AH176">_xlfn.IFS(
X176&lt;=20, "&lt;20",
AND(X176&gt;=20, X176&lt;50), "20-50",
AND(X176&gt;=50, X176&lt;100), "50-100",
X176&gt;=100, "&gt;100"
)</f>
        <v>20-50</v>
      </c>
      <c r="AI176">
        <f t="shared" si="5"/>
        <v>0</v>
      </c>
      <c r="AJ176" t="str" cm="1">
        <f t="array" ref="AJ176">_xlfn.IFS(
C176&lt;=20, "&lt;20",
AND(C176&gt;=20, C176&lt;35), "20-35",
AND(C176&gt;=35, C176&lt;50), "35-50",
C176&gt;=50, "50-100"
)</f>
        <v>50-100</v>
      </c>
      <c r="AK176" t="str" cm="1">
        <f t="array" ref="AK176">_xlfn.IFS(
G176&lt;6, "&lt;6",
AND(G176&gt;=6, G176&lt;12), "6-12",
AND(G176&gt;=12, G176&lt;18), "12-18",  AND(G176&gt;=18, G176&lt;24), "18-24", G176&gt;=24, "24-36")</f>
        <v>18-24</v>
      </c>
    </row>
    <row r="177" spans="1:37" x14ac:dyDescent="0.3">
      <c r="A177" t="s">
        <v>270</v>
      </c>
      <c r="B177" t="s">
        <v>44</v>
      </c>
      <c r="C177">
        <v>59</v>
      </c>
      <c r="D177" t="s">
        <v>34</v>
      </c>
      <c r="E177" t="s">
        <v>114</v>
      </c>
      <c r="F177">
        <v>10</v>
      </c>
      <c r="G177">
        <v>12</v>
      </c>
      <c r="H177" t="s">
        <v>36</v>
      </c>
      <c r="I177" t="s">
        <v>37</v>
      </c>
      <c r="J177" t="s">
        <v>34</v>
      </c>
      <c r="K177" t="s">
        <v>37</v>
      </c>
      <c r="L177" t="s">
        <v>72</v>
      </c>
      <c r="M177" t="s">
        <v>37</v>
      </c>
      <c r="N177" t="s">
        <v>37</v>
      </c>
      <c r="O177" t="s">
        <v>34</v>
      </c>
      <c r="P177" t="s">
        <v>34</v>
      </c>
      <c r="Q177" t="s">
        <v>34</v>
      </c>
      <c r="R177" t="s">
        <v>34</v>
      </c>
      <c r="S177" t="s">
        <v>34</v>
      </c>
      <c r="T177" t="s">
        <v>37</v>
      </c>
      <c r="U177" t="s">
        <v>46</v>
      </c>
      <c r="V177" t="s">
        <v>37</v>
      </c>
      <c r="W177" t="s">
        <v>40</v>
      </c>
      <c r="X177">
        <v>54.75</v>
      </c>
      <c r="Y177">
        <v>1510.3</v>
      </c>
      <c r="Z177">
        <v>0</v>
      </c>
      <c r="AA177">
        <v>0</v>
      </c>
      <c r="AB177">
        <v>977.13</v>
      </c>
      <c r="AC177">
        <v>2487.4299999999998</v>
      </c>
      <c r="AD177" t="s">
        <v>41</v>
      </c>
      <c r="AE177" t="s">
        <v>42</v>
      </c>
      <c r="AF177" t="s">
        <v>42</v>
      </c>
      <c r="AG177">
        <f t="shared" si="4"/>
        <v>0</v>
      </c>
      <c r="AH177" t="str" cm="1">
        <f t="array" ref="AH177">_xlfn.IFS(
X177&lt;=20, "&lt;20",
AND(X177&gt;=20, X177&lt;50), "20-50",
AND(X177&gt;=50, X177&lt;100), "50-100",
X177&gt;=100, "&gt;100"
)</f>
        <v>50-100</v>
      </c>
      <c r="AI177">
        <f t="shared" si="5"/>
        <v>0</v>
      </c>
      <c r="AJ177" t="str" cm="1">
        <f t="array" ref="AJ177">_xlfn.IFS(
C177&lt;=20, "&lt;20",
AND(C177&gt;=20, C177&lt;35), "20-35",
AND(C177&gt;=35, C177&lt;50), "35-50",
C177&gt;=50, "50-100"
)</f>
        <v>50-100</v>
      </c>
      <c r="AK177" t="str" cm="1">
        <f t="array" ref="AK177">_xlfn.IFS(
G177&lt;6, "&lt;6",
AND(G177&gt;=6, G177&lt;12), "6-12",
AND(G177&gt;=12, G177&lt;18), "12-18",  AND(G177&gt;=18, G177&lt;24), "18-24", G177&gt;=24, "24-36")</f>
        <v>12-18</v>
      </c>
    </row>
    <row r="178" spans="1:37" x14ac:dyDescent="0.3">
      <c r="A178" t="s">
        <v>271</v>
      </c>
      <c r="B178" t="s">
        <v>44</v>
      </c>
      <c r="C178">
        <v>60</v>
      </c>
      <c r="D178" t="s">
        <v>34</v>
      </c>
      <c r="E178" t="s">
        <v>74</v>
      </c>
      <c r="F178">
        <v>15</v>
      </c>
      <c r="G178">
        <v>25</v>
      </c>
      <c r="H178" t="s">
        <v>36</v>
      </c>
      <c r="I178" t="s">
        <v>37</v>
      </c>
      <c r="J178" t="s">
        <v>34</v>
      </c>
      <c r="K178" t="s">
        <v>37</v>
      </c>
      <c r="L178" t="s">
        <v>72</v>
      </c>
      <c r="M178" t="s">
        <v>37</v>
      </c>
      <c r="N178" t="s">
        <v>37</v>
      </c>
      <c r="O178" t="s">
        <v>37</v>
      </c>
      <c r="P178" t="s">
        <v>34</v>
      </c>
      <c r="Q178" t="s">
        <v>34</v>
      </c>
      <c r="R178" t="s">
        <v>34</v>
      </c>
      <c r="S178" t="s">
        <v>34</v>
      </c>
      <c r="T178" t="s">
        <v>37</v>
      </c>
      <c r="U178" t="s">
        <v>46</v>
      </c>
      <c r="V178" t="s">
        <v>34</v>
      </c>
      <c r="W178" t="s">
        <v>51</v>
      </c>
      <c r="X178">
        <v>60.55</v>
      </c>
      <c r="Y178">
        <v>1982.6</v>
      </c>
      <c r="Z178">
        <v>0</v>
      </c>
      <c r="AA178">
        <v>0</v>
      </c>
      <c r="AB178">
        <v>1568.35</v>
      </c>
      <c r="AC178">
        <v>3550.95</v>
      </c>
      <c r="AD178" t="s">
        <v>41</v>
      </c>
      <c r="AE178" t="s">
        <v>42</v>
      </c>
      <c r="AF178" t="s">
        <v>42</v>
      </c>
      <c r="AG178">
        <f t="shared" si="4"/>
        <v>0</v>
      </c>
      <c r="AH178" t="str" cm="1">
        <f t="array" ref="AH178">_xlfn.IFS(
X178&lt;=20, "&lt;20",
AND(X178&gt;=20, X178&lt;50), "20-50",
AND(X178&gt;=50, X178&lt;100), "50-100",
X178&gt;=100, "&gt;100"
)</f>
        <v>50-100</v>
      </c>
      <c r="AI178">
        <f t="shared" si="5"/>
        <v>0</v>
      </c>
      <c r="AJ178" t="str" cm="1">
        <f t="array" ref="AJ178">_xlfn.IFS(
C178&lt;=20, "&lt;20",
AND(C178&gt;=20, C178&lt;35), "20-35",
AND(C178&gt;=35, C178&lt;50), "35-50",
C178&gt;=50, "50-100"
)</f>
        <v>50-100</v>
      </c>
      <c r="AK178" t="str" cm="1">
        <f t="array" ref="AK178">_xlfn.IFS(
G178&lt;6, "&lt;6",
AND(G178&gt;=6, G178&lt;12), "6-12",
AND(G178&gt;=12, G178&lt;18), "12-18",  AND(G178&gt;=18, G178&lt;24), "18-24", G178&gt;=24, "24-36")</f>
        <v>24-36</v>
      </c>
    </row>
    <row r="179" spans="1:37" x14ac:dyDescent="0.3">
      <c r="A179" t="s">
        <v>272</v>
      </c>
      <c r="B179" t="s">
        <v>44</v>
      </c>
      <c r="C179">
        <v>35</v>
      </c>
      <c r="D179" t="s">
        <v>37</v>
      </c>
      <c r="E179" t="s">
        <v>103</v>
      </c>
      <c r="F179">
        <v>7</v>
      </c>
      <c r="G179">
        <v>32</v>
      </c>
      <c r="H179" t="s">
        <v>70</v>
      </c>
      <c r="I179" t="s">
        <v>37</v>
      </c>
      <c r="J179" t="s">
        <v>37</v>
      </c>
      <c r="K179" t="s">
        <v>37</v>
      </c>
      <c r="L179" t="s">
        <v>72</v>
      </c>
      <c r="M179" t="s">
        <v>34</v>
      </c>
      <c r="N179" t="s">
        <v>37</v>
      </c>
      <c r="O179" t="s">
        <v>37</v>
      </c>
      <c r="P179" t="s">
        <v>37</v>
      </c>
      <c r="Q179" t="s">
        <v>37</v>
      </c>
      <c r="R179" t="s">
        <v>37</v>
      </c>
      <c r="S179" t="s">
        <v>37</v>
      </c>
      <c r="T179" t="s">
        <v>37</v>
      </c>
      <c r="U179" t="s">
        <v>46</v>
      </c>
      <c r="V179" t="s">
        <v>37</v>
      </c>
      <c r="W179" t="s">
        <v>51</v>
      </c>
      <c r="X179">
        <v>86.2</v>
      </c>
      <c r="Y179">
        <v>4524.05</v>
      </c>
      <c r="Z179">
        <v>0</v>
      </c>
      <c r="AA179">
        <v>0</v>
      </c>
      <c r="AB179">
        <v>233.82</v>
      </c>
      <c r="AC179">
        <v>4757.87</v>
      </c>
      <c r="AD179" t="s">
        <v>41</v>
      </c>
      <c r="AE179" t="s">
        <v>42</v>
      </c>
      <c r="AF179" t="s">
        <v>42</v>
      </c>
      <c r="AG179">
        <f t="shared" si="4"/>
        <v>0</v>
      </c>
      <c r="AH179" t="str" cm="1">
        <f t="array" ref="AH179">_xlfn.IFS(
X179&lt;=20, "&lt;20",
AND(X179&gt;=20, X179&lt;50), "20-50",
AND(X179&gt;=50, X179&lt;100), "50-100",
X179&gt;=100, "&gt;100"
)</f>
        <v>50-100</v>
      </c>
      <c r="AI179">
        <f t="shared" si="5"/>
        <v>0</v>
      </c>
      <c r="AJ179" t="str" cm="1">
        <f t="array" ref="AJ179">_xlfn.IFS(
C179&lt;=20, "&lt;20",
AND(C179&gt;=20, C179&lt;35), "20-35",
AND(C179&gt;=35, C179&lt;50), "35-50",
C179&gt;=50, "50-100"
)</f>
        <v>35-50</v>
      </c>
      <c r="AK179" t="str" cm="1">
        <f t="array" ref="AK179">_xlfn.IFS(
G179&lt;6, "&lt;6",
AND(G179&gt;=6, G179&lt;12), "6-12",
AND(G179&gt;=12, G179&lt;18), "12-18",  AND(G179&gt;=18, G179&lt;24), "18-24", G179&gt;=24, "24-36")</f>
        <v>24-36</v>
      </c>
    </row>
    <row r="180" spans="1:37" x14ac:dyDescent="0.3">
      <c r="A180" t="s">
        <v>273</v>
      </c>
      <c r="B180" t="s">
        <v>44</v>
      </c>
      <c r="C180">
        <v>61</v>
      </c>
      <c r="D180" t="s">
        <v>37</v>
      </c>
      <c r="E180" t="s">
        <v>164</v>
      </c>
      <c r="F180">
        <v>9</v>
      </c>
      <c r="G180">
        <v>20</v>
      </c>
      <c r="H180" t="s">
        <v>36</v>
      </c>
      <c r="I180" t="s">
        <v>37</v>
      </c>
      <c r="J180" t="s">
        <v>37</v>
      </c>
      <c r="K180" t="s">
        <v>37</v>
      </c>
      <c r="L180" t="s">
        <v>50</v>
      </c>
      <c r="M180" t="s">
        <v>34</v>
      </c>
      <c r="N180" t="s">
        <v>34</v>
      </c>
      <c r="O180" t="s">
        <v>34</v>
      </c>
      <c r="P180" t="s">
        <v>34</v>
      </c>
      <c r="Q180" t="s">
        <v>37</v>
      </c>
      <c r="R180" t="s">
        <v>37</v>
      </c>
      <c r="S180" t="s">
        <v>37</v>
      </c>
      <c r="T180" t="s">
        <v>37</v>
      </c>
      <c r="U180" t="s">
        <v>46</v>
      </c>
      <c r="V180" t="s">
        <v>37</v>
      </c>
      <c r="W180" t="s">
        <v>51</v>
      </c>
      <c r="X180">
        <v>95.45</v>
      </c>
      <c r="Y180">
        <v>95.45</v>
      </c>
      <c r="Z180">
        <v>0</v>
      </c>
      <c r="AA180">
        <v>0</v>
      </c>
      <c r="AB180">
        <v>5.59</v>
      </c>
      <c r="AC180">
        <v>101.04</v>
      </c>
      <c r="AD180" t="s">
        <v>52</v>
      </c>
      <c r="AE180" t="s">
        <v>53</v>
      </c>
      <c r="AF180" t="s">
        <v>54</v>
      </c>
      <c r="AG180">
        <f t="shared" si="4"/>
        <v>1</v>
      </c>
      <c r="AH180" t="str" cm="1">
        <f t="array" ref="AH180">_xlfn.IFS(
X180&lt;=20, "&lt;20",
AND(X180&gt;=20, X180&lt;50), "20-50",
AND(X180&gt;=50, X180&lt;100), "50-100",
X180&gt;=100, "&gt;100"
)</f>
        <v>50-100</v>
      </c>
      <c r="AI180">
        <f t="shared" si="5"/>
        <v>0</v>
      </c>
      <c r="AJ180" t="str" cm="1">
        <f t="array" ref="AJ180">_xlfn.IFS(
C180&lt;=20, "&lt;20",
AND(C180&gt;=20, C180&lt;35), "20-35",
AND(C180&gt;=35, C180&lt;50), "35-50",
C180&gt;=50, "50-100"
)</f>
        <v>50-100</v>
      </c>
      <c r="AK180" t="str" cm="1">
        <f t="array" ref="AK180">_xlfn.IFS(
G180&lt;6, "&lt;6",
AND(G180&gt;=6, G180&lt;12), "6-12",
AND(G180&gt;=12, G180&lt;18), "12-18",  AND(G180&gt;=18, G180&lt;24), "18-24", G180&gt;=24, "24-36")</f>
        <v>18-24</v>
      </c>
    </row>
    <row r="181" spans="1:37" x14ac:dyDescent="0.3">
      <c r="A181" t="s">
        <v>274</v>
      </c>
      <c r="B181" t="s">
        <v>44</v>
      </c>
      <c r="C181">
        <v>39</v>
      </c>
      <c r="D181" t="s">
        <v>37</v>
      </c>
      <c r="E181" t="s">
        <v>56</v>
      </c>
      <c r="F181">
        <v>7</v>
      </c>
      <c r="G181">
        <v>10</v>
      </c>
      <c r="H181" t="s">
        <v>49</v>
      </c>
      <c r="I181" t="s">
        <v>37</v>
      </c>
      <c r="J181" t="s">
        <v>34</v>
      </c>
      <c r="K181" t="s">
        <v>37</v>
      </c>
      <c r="L181" t="s">
        <v>72</v>
      </c>
      <c r="M181" t="s">
        <v>34</v>
      </c>
      <c r="N181" t="s">
        <v>34</v>
      </c>
      <c r="O181" t="s">
        <v>37</v>
      </c>
      <c r="P181" t="s">
        <v>37</v>
      </c>
      <c r="Q181" t="s">
        <v>37</v>
      </c>
      <c r="R181" t="s">
        <v>34</v>
      </c>
      <c r="S181" t="s">
        <v>34</v>
      </c>
      <c r="T181" t="s">
        <v>37</v>
      </c>
      <c r="U181" t="s">
        <v>46</v>
      </c>
      <c r="V181" t="s">
        <v>37</v>
      </c>
      <c r="W181" t="s">
        <v>40</v>
      </c>
      <c r="X181">
        <v>63.95</v>
      </c>
      <c r="Y181">
        <v>318.10000000000002</v>
      </c>
      <c r="Z181">
        <v>0</v>
      </c>
      <c r="AA181">
        <v>0</v>
      </c>
      <c r="AB181">
        <v>69.8</v>
      </c>
      <c r="AC181">
        <v>387.9</v>
      </c>
      <c r="AD181" t="s">
        <v>41</v>
      </c>
      <c r="AE181" t="s">
        <v>42</v>
      </c>
      <c r="AF181" t="s">
        <v>42</v>
      </c>
      <c r="AG181">
        <f t="shared" si="4"/>
        <v>0</v>
      </c>
      <c r="AH181" t="str" cm="1">
        <f t="array" ref="AH181">_xlfn.IFS(
X181&lt;=20, "&lt;20",
AND(X181&gt;=20, X181&lt;50), "20-50",
AND(X181&gt;=50, X181&lt;100), "50-100",
X181&gt;=100, "&gt;100"
)</f>
        <v>50-100</v>
      </c>
      <c r="AI181">
        <f t="shared" si="5"/>
        <v>0</v>
      </c>
      <c r="AJ181" t="str" cm="1">
        <f t="array" ref="AJ181">_xlfn.IFS(
C181&lt;=20, "&lt;20",
AND(C181&gt;=20, C181&lt;35), "20-35",
AND(C181&gt;=35, C181&lt;50), "35-50",
C181&gt;=50, "50-100"
)</f>
        <v>35-50</v>
      </c>
      <c r="AK181" t="str" cm="1">
        <f t="array" ref="AK181">_xlfn.IFS(
G181&lt;6, "&lt;6",
AND(G181&gt;=6, G181&lt;12), "6-12",
AND(G181&gt;=12, G181&lt;18), "12-18",  AND(G181&gt;=18, G181&lt;24), "18-24", G181&gt;=24, "24-36")</f>
        <v>6-12</v>
      </c>
    </row>
    <row r="182" spans="1:37" x14ac:dyDescent="0.3">
      <c r="A182" t="s">
        <v>275</v>
      </c>
      <c r="B182" t="s">
        <v>33</v>
      </c>
      <c r="C182">
        <v>60</v>
      </c>
      <c r="D182" t="s">
        <v>37</v>
      </c>
      <c r="E182" t="s">
        <v>74</v>
      </c>
      <c r="F182">
        <v>8</v>
      </c>
      <c r="G182">
        <v>34</v>
      </c>
      <c r="H182" t="s">
        <v>36</v>
      </c>
      <c r="I182" t="s">
        <v>37</v>
      </c>
      <c r="J182" t="s">
        <v>34</v>
      </c>
      <c r="K182" t="s">
        <v>37</v>
      </c>
      <c r="L182" t="s">
        <v>72</v>
      </c>
      <c r="M182" t="s">
        <v>34</v>
      </c>
      <c r="N182" t="s">
        <v>37</v>
      </c>
      <c r="O182" t="s">
        <v>34</v>
      </c>
      <c r="P182" t="s">
        <v>37</v>
      </c>
      <c r="Q182" t="s">
        <v>34</v>
      </c>
      <c r="R182" t="s">
        <v>37</v>
      </c>
      <c r="S182" t="s">
        <v>37</v>
      </c>
      <c r="T182" t="s">
        <v>34</v>
      </c>
      <c r="U182" t="s">
        <v>39</v>
      </c>
      <c r="V182" t="s">
        <v>37</v>
      </c>
      <c r="W182" t="s">
        <v>51</v>
      </c>
      <c r="X182">
        <v>65.349999999999994</v>
      </c>
      <c r="Y182">
        <v>1231.8499999999999</v>
      </c>
      <c r="Z182">
        <v>0</v>
      </c>
      <c r="AA182">
        <v>60</v>
      </c>
      <c r="AB182">
        <v>794.01</v>
      </c>
      <c r="AC182">
        <v>2085.86</v>
      </c>
      <c r="AD182" t="s">
        <v>41</v>
      </c>
      <c r="AE182" t="s">
        <v>42</v>
      </c>
      <c r="AF182" t="s">
        <v>42</v>
      </c>
      <c r="AG182">
        <f t="shared" si="4"/>
        <v>0</v>
      </c>
      <c r="AH182" t="str" cm="1">
        <f t="array" ref="AH182">_xlfn.IFS(
X182&lt;=20, "&lt;20",
AND(X182&gt;=20, X182&lt;50), "20-50",
AND(X182&gt;=50, X182&lt;100), "50-100",
X182&gt;=100, "&gt;100"
)</f>
        <v>50-100</v>
      </c>
      <c r="AI182">
        <f t="shared" si="5"/>
        <v>0</v>
      </c>
      <c r="AJ182" t="str" cm="1">
        <f t="array" ref="AJ182">_xlfn.IFS(
C182&lt;=20, "&lt;20",
AND(C182&gt;=20, C182&lt;35), "20-35",
AND(C182&gt;=35, C182&lt;50), "35-50",
C182&gt;=50, "50-100"
)</f>
        <v>50-100</v>
      </c>
      <c r="AK182" t="str" cm="1">
        <f t="array" ref="AK182">_xlfn.IFS(
G182&lt;6, "&lt;6",
AND(G182&gt;=6, G182&lt;12), "6-12",
AND(G182&gt;=12, G182&lt;18), "12-18",  AND(G182&gt;=18, G182&lt;24), "18-24", G182&gt;=24, "24-36")</f>
        <v>24-36</v>
      </c>
    </row>
    <row r="183" spans="1:37" x14ac:dyDescent="0.3">
      <c r="A183" t="s">
        <v>276</v>
      </c>
      <c r="B183" t="s">
        <v>33</v>
      </c>
      <c r="C183">
        <v>30</v>
      </c>
      <c r="D183" t="s">
        <v>34</v>
      </c>
      <c r="E183" t="s">
        <v>99</v>
      </c>
      <c r="F183">
        <v>11</v>
      </c>
      <c r="G183">
        <v>30</v>
      </c>
      <c r="H183" t="s">
        <v>36</v>
      </c>
      <c r="I183" t="s">
        <v>34</v>
      </c>
      <c r="J183" t="s">
        <v>34</v>
      </c>
      <c r="K183" t="s">
        <v>37</v>
      </c>
      <c r="L183" t="s">
        <v>72</v>
      </c>
      <c r="M183" t="s">
        <v>34</v>
      </c>
      <c r="N183" t="s">
        <v>37</v>
      </c>
      <c r="O183" t="s">
        <v>37</v>
      </c>
      <c r="P183" t="s">
        <v>37</v>
      </c>
      <c r="Q183" t="s">
        <v>37</v>
      </c>
      <c r="R183" t="s">
        <v>34</v>
      </c>
      <c r="S183" t="s">
        <v>34</v>
      </c>
      <c r="T183" t="s">
        <v>37</v>
      </c>
      <c r="U183" t="s">
        <v>67</v>
      </c>
      <c r="V183" t="s">
        <v>34</v>
      </c>
      <c r="W183" t="s">
        <v>40</v>
      </c>
      <c r="X183">
        <v>50.2</v>
      </c>
      <c r="Y183">
        <v>2554</v>
      </c>
      <c r="Z183">
        <v>27.01</v>
      </c>
      <c r="AA183">
        <v>0</v>
      </c>
      <c r="AB183">
        <v>0</v>
      </c>
      <c r="AC183">
        <v>2526.9899999999998</v>
      </c>
      <c r="AD183" t="s">
        <v>41</v>
      </c>
      <c r="AE183" t="s">
        <v>42</v>
      </c>
      <c r="AF183" t="s">
        <v>42</v>
      </c>
      <c r="AG183">
        <f t="shared" si="4"/>
        <v>0</v>
      </c>
      <c r="AH183" t="str" cm="1">
        <f t="array" ref="AH183">_xlfn.IFS(
X183&lt;=20, "&lt;20",
AND(X183&gt;=20, X183&lt;50), "20-50",
AND(X183&gt;=50, X183&lt;100), "50-100",
X183&gt;=100, "&gt;100"
)</f>
        <v>50-100</v>
      </c>
      <c r="AI183">
        <f t="shared" si="5"/>
        <v>0</v>
      </c>
      <c r="AJ183" t="str" cm="1">
        <f t="array" ref="AJ183">_xlfn.IFS(
C183&lt;=20, "&lt;20",
AND(C183&gt;=20, C183&lt;35), "20-35",
AND(C183&gt;=35, C183&lt;50), "35-50",
C183&gt;=50, "50-100"
)</f>
        <v>20-35</v>
      </c>
      <c r="AK183" t="str" cm="1">
        <f t="array" ref="AK183">_xlfn.IFS(
G183&lt;6, "&lt;6",
AND(G183&gt;=6, G183&lt;12), "6-12",
AND(G183&gt;=12, G183&lt;18), "12-18",  AND(G183&gt;=18, G183&lt;24), "18-24", G183&gt;=24, "24-36")</f>
        <v>24-36</v>
      </c>
    </row>
    <row r="184" spans="1:37" x14ac:dyDescent="0.3">
      <c r="A184" t="s">
        <v>277</v>
      </c>
      <c r="B184" t="s">
        <v>44</v>
      </c>
      <c r="C184">
        <v>56</v>
      </c>
      <c r="D184" t="s">
        <v>34</v>
      </c>
      <c r="E184" t="s">
        <v>76</v>
      </c>
      <c r="F184">
        <v>8</v>
      </c>
      <c r="G184">
        <v>33</v>
      </c>
      <c r="H184" t="s">
        <v>36</v>
      </c>
      <c r="I184" t="s">
        <v>34</v>
      </c>
      <c r="J184" t="s">
        <v>34</v>
      </c>
      <c r="K184" t="s">
        <v>37</v>
      </c>
      <c r="L184" t="s">
        <v>72</v>
      </c>
      <c r="M184" t="s">
        <v>37</v>
      </c>
      <c r="N184" t="s">
        <v>37</v>
      </c>
      <c r="O184" t="s">
        <v>37</v>
      </c>
      <c r="P184" t="s">
        <v>37</v>
      </c>
      <c r="Q184" t="s">
        <v>37</v>
      </c>
      <c r="R184" t="s">
        <v>37</v>
      </c>
      <c r="S184" t="s">
        <v>37</v>
      </c>
      <c r="T184" t="s">
        <v>37</v>
      </c>
      <c r="U184" t="s">
        <v>67</v>
      </c>
      <c r="V184" t="s">
        <v>37</v>
      </c>
      <c r="W184" t="s">
        <v>51</v>
      </c>
      <c r="X184">
        <v>63.8</v>
      </c>
      <c r="Y184">
        <v>4684.3</v>
      </c>
      <c r="Z184">
        <v>0</v>
      </c>
      <c r="AA184">
        <v>0</v>
      </c>
      <c r="AB184">
        <v>0</v>
      </c>
      <c r="AC184">
        <v>4684.3</v>
      </c>
      <c r="AD184" t="s">
        <v>41</v>
      </c>
      <c r="AE184" t="s">
        <v>42</v>
      </c>
      <c r="AF184" t="s">
        <v>42</v>
      </c>
      <c r="AG184">
        <f t="shared" si="4"/>
        <v>0</v>
      </c>
      <c r="AH184" t="str" cm="1">
        <f t="array" ref="AH184">_xlfn.IFS(
X184&lt;=20, "&lt;20",
AND(X184&gt;=20, X184&lt;50), "20-50",
AND(X184&gt;=50, X184&lt;100), "50-100",
X184&gt;=100, "&gt;100"
)</f>
        <v>50-100</v>
      </c>
      <c r="AI184">
        <f t="shared" si="5"/>
        <v>0</v>
      </c>
      <c r="AJ184" t="str" cm="1">
        <f t="array" ref="AJ184">_xlfn.IFS(
C184&lt;=20, "&lt;20",
AND(C184&gt;=20, C184&lt;35), "20-35",
AND(C184&gt;=35, C184&lt;50), "35-50",
C184&gt;=50, "50-100"
)</f>
        <v>50-100</v>
      </c>
      <c r="AK184" t="str" cm="1">
        <f t="array" ref="AK184">_xlfn.IFS(
G184&lt;6, "&lt;6",
AND(G184&gt;=6, G184&lt;12), "6-12",
AND(G184&gt;=12, G184&lt;18), "12-18",  AND(G184&gt;=18, G184&lt;24), "18-24", G184&gt;=24, "24-36")</f>
        <v>24-36</v>
      </c>
    </row>
    <row r="185" spans="1:37" x14ac:dyDescent="0.3">
      <c r="A185" t="s">
        <v>278</v>
      </c>
      <c r="B185" t="s">
        <v>44</v>
      </c>
      <c r="C185">
        <v>49</v>
      </c>
      <c r="D185" t="s">
        <v>37</v>
      </c>
      <c r="E185" t="s">
        <v>61</v>
      </c>
      <c r="F185">
        <v>9</v>
      </c>
      <c r="G185">
        <v>23</v>
      </c>
      <c r="H185" t="s">
        <v>36</v>
      </c>
      <c r="I185" t="s">
        <v>37</v>
      </c>
      <c r="J185" t="s">
        <v>34</v>
      </c>
      <c r="K185" t="s">
        <v>34</v>
      </c>
      <c r="L185" t="s">
        <v>34</v>
      </c>
      <c r="M185" t="s">
        <v>34</v>
      </c>
      <c r="N185" t="s">
        <v>34</v>
      </c>
      <c r="O185" t="s">
        <v>34</v>
      </c>
      <c r="P185" t="s">
        <v>34</v>
      </c>
      <c r="Q185" t="s">
        <v>34</v>
      </c>
      <c r="R185" t="s">
        <v>34</v>
      </c>
      <c r="S185" t="s">
        <v>34</v>
      </c>
      <c r="T185" t="s">
        <v>34</v>
      </c>
      <c r="U185" t="s">
        <v>67</v>
      </c>
      <c r="V185" t="s">
        <v>37</v>
      </c>
      <c r="W185" t="s">
        <v>51</v>
      </c>
      <c r="X185">
        <v>20.05</v>
      </c>
      <c r="Y185">
        <v>614.45000000000005</v>
      </c>
      <c r="Z185">
        <v>9.73</v>
      </c>
      <c r="AA185">
        <v>0</v>
      </c>
      <c r="AB185">
        <v>477.12</v>
      </c>
      <c r="AC185">
        <v>1081.8399999999999</v>
      </c>
      <c r="AD185" t="s">
        <v>41</v>
      </c>
      <c r="AE185" t="s">
        <v>42</v>
      </c>
      <c r="AF185" t="s">
        <v>42</v>
      </c>
      <c r="AG185">
        <f t="shared" si="4"/>
        <v>0</v>
      </c>
      <c r="AH185" t="str" cm="1">
        <f t="array" ref="AH185">_xlfn.IFS(
X185&lt;=20, "&lt;20",
AND(X185&gt;=20, X185&lt;50), "20-50",
AND(X185&gt;=50, X185&lt;100), "50-100",
X185&gt;=100, "&gt;100"
)</f>
        <v>20-50</v>
      </c>
      <c r="AI185">
        <f t="shared" si="5"/>
        <v>0</v>
      </c>
      <c r="AJ185" t="str" cm="1">
        <f t="array" ref="AJ185">_xlfn.IFS(
C185&lt;=20, "&lt;20",
AND(C185&gt;=20, C185&lt;35), "20-35",
AND(C185&gt;=35, C185&lt;50), "35-50",
C185&gt;=50, "50-100"
)</f>
        <v>35-50</v>
      </c>
      <c r="AK185" t="str" cm="1">
        <f t="array" ref="AK185">_xlfn.IFS(
G185&lt;6, "&lt;6",
AND(G185&gt;=6, G185&lt;12), "6-12",
AND(G185&gt;=12, G185&lt;18), "12-18",  AND(G185&gt;=18, G185&lt;24), "18-24", G185&gt;=24, "24-36")</f>
        <v>18-24</v>
      </c>
    </row>
    <row r="186" spans="1:37" x14ac:dyDescent="0.3">
      <c r="A186" t="s">
        <v>279</v>
      </c>
      <c r="B186" t="s">
        <v>44</v>
      </c>
      <c r="C186">
        <v>43</v>
      </c>
      <c r="D186" t="s">
        <v>37</v>
      </c>
      <c r="E186" t="s">
        <v>124</v>
      </c>
      <c r="F186">
        <v>2</v>
      </c>
      <c r="G186">
        <v>8</v>
      </c>
      <c r="H186" t="s">
        <v>36</v>
      </c>
      <c r="I186" t="s">
        <v>37</v>
      </c>
      <c r="J186" t="s">
        <v>34</v>
      </c>
      <c r="K186" t="s">
        <v>37</v>
      </c>
      <c r="L186" t="s">
        <v>50</v>
      </c>
      <c r="M186" t="s">
        <v>34</v>
      </c>
      <c r="N186" t="s">
        <v>37</v>
      </c>
      <c r="O186" t="s">
        <v>37</v>
      </c>
      <c r="P186" t="s">
        <v>34</v>
      </c>
      <c r="Q186" t="s">
        <v>37</v>
      </c>
      <c r="R186" t="s">
        <v>37</v>
      </c>
      <c r="S186" t="s">
        <v>37</v>
      </c>
      <c r="T186" t="s">
        <v>37</v>
      </c>
      <c r="U186" t="s">
        <v>46</v>
      </c>
      <c r="V186" t="s">
        <v>34</v>
      </c>
      <c r="W186" t="s">
        <v>51</v>
      </c>
      <c r="X186">
        <v>101.15</v>
      </c>
      <c r="Y186">
        <v>842.9</v>
      </c>
      <c r="Z186">
        <v>0</v>
      </c>
      <c r="AA186">
        <v>0</v>
      </c>
      <c r="AB186">
        <v>135.04</v>
      </c>
      <c r="AC186">
        <v>977.94</v>
      </c>
      <c r="AD186" t="s">
        <v>52</v>
      </c>
      <c r="AE186" t="s">
        <v>53</v>
      </c>
      <c r="AF186" t="s">
        <v>91</v>
      </c>
      <c r="AG186">
        <f t="shared" si="4"/>
        <v>1</v>
      </c>
      <c r="AH186" t="str" cm="1">
        <f t="array" ref="AH186">_xlfn.IFS(
X186&lt;=20, "&lt;20",
AND(X186&gt;=20, X186&lt;50), "20-50",
AND(X186&gt;=50, X186&lt;100), "50-100",
X186&gt;=100, "&gt;100"
)</f>
        <v>&gt;100</v>
      </c>
      <c r="AI186">
        <f t="shared" si="5"/>
        <v>0</v>
      </c>
      <c r="AJ186" t="str" cm="1">
        <f t="array" ref="AJ186">_xlfn.IFS(
C186&lt;=20, "&lt;20",
AND(C186&gt;=20, C186&lt;35), "20-35",
AND(C186&gt;=35, C186&lt;50), "35-50",
C186&gt;=50, "50-100"
)</f>
        <v>35-50</v>
      </c>
      <c r="AK186" t="str" cm="1">
        <f t="array" ref="AK186">_xlfn.IFS(
G186&lt;6, "&lt;6",
AND(G186&gt;=6, G186&lt;12), "6-12",
AND(G186&gt;=12, G186&lt;18), "12-18",  AND(G186&gt;=18, G186&lt;24), "18-24", G186&gt;=24, "24-36")</f>
        <v>6-12</v>
      </c>
    </row>
    <row r="187" spans="1:37" x14ac:dyDescent="0.3">
      <c r="A187" t="s">
        <v>280</v>
      </c>
      <c r="B187" t="s">
        <v>44</v>
      </c>
      <c r="C187">
        <v>38</v>
      </c>
      <c r="D187" t="s">
        <v>37</v>
      </c>
      <c r="E187" t="s">
        <v>82</v>
      </c>
      <c r="F187">
        <v>11</v>
      </c>
      <c r="G187">
        <v>15</v>
      </c>
      <c r="H187" t="s">
        <v>70</v>
      </c>
      <c r="I187" t="s">
        <v>37</v>
      </c>
      <c r="J187" t="s">
        <v>37</v>
      </c>
      <c r="K187" t="s">
        <v>37</v>
      </c>
      <c r="L187" t="s">
        <v>72</v>
      </c>
      <c r="M187" t="s">
        <v>34</v>
      </c>
      <c r="N187" t="s">
        <v>34</v>
      </c>
      <c r="O187" t="s">
        <v>37</v>
      </c>
      <c r="P187" t="s">
        <v>34</v>
      </c>
      <c r="Q187" t="s">
        <v>34</v>
      </c>
      <c r="R187" t="s">
        <v>37</v>
      </c>
      <c r="S187" t="s">
        <v>37</v>
      </c>
      <c r="T187" t="s">
        <v>34</v>
      </c>
      <c r="U187" t="s">
        <v>39</v>
      </c>
      <c r="V187" t="s">
        <v>34</v>
      </c>
      <c r="W187" t="s">
        <v>143</v>
      </c>
      <c r="X187">
        <v>65</v>
      </c>
      <c r="Y187">
        <v>2531.8000000000002</v>
      </c>
      <c r="Z187">
        <v>0</v>
      </c>
      <c r="AA187">
        <v>140</v>
      </c>
      <c r="AB187">
        <v>1539.55</v>
      </c>
      <c r="AC187">
        <v>4211.3500000000004</v>
      </c>
      <c r="AD187" t="s">
        <v>41</v>
      </c>
      <c r="AE187" t="s">
        <v>42</v>
      </c>
      <c r="AF187" t="s">
        <v>42</v>
      </c>
      <c r="AG187">
        <f t="shared" si="4"/>
        <v>0</v>
      </c>
      <c r="AH187" t="str" cm="1">
        <f t="array" ref="AH187">_xlfn.IFS(
X187&lt;=20, "&lt;20",
AND(X187&gt;=20, X187&lt;50), "20-50",
AND(X187&gt;=50, X187&lt;100), "50-100",
X187&gt;=100, "&gt;100"
)</f>
        <v>50-100</v>
      </c>
      <c r="AI187">
        <f t="shared" si="5"/>
        <v>0</v>
      </c>
      <c r="AJ187" t="str" cm="1">
        <f t="array" ref="AJ187">_xlfn.IFS(
C187&lt;=20, "&lt;20",
AND(C187&gt;=20, C187&lt;35), "20-35",
AND(C187&gt;=35, C187&lt;50), "35-50",
C187&gt;=50, "50-100"
)</f>
        <v>35-50</v>
      </c>
      <c r="AK187" t="str" cm="1">
        <f t="array" ref="AK187">_xlfn.IFS(
G187&lt;6, "&lt;6",
AND(G187&gt;=6, G187&lt;12), "6-12",
AND(G187&gt;=12, G187&lt;18), "12-18",  AND(G187&gt;=18, G187&lt;24), "18-24", G187&gt;=24, "24-36")</f>
        <v>12-18</v>
      </c>
    </row>
    <row r="188" spans="1:37" x14ac:dyDescent="0.3">
      <c r="A188" t="s">
        <v>281</v>
      </c>
      <c r="B188" t="s">
        <v>44</v>
      </c>
      <c r="C188">
        <v>34</v>
      </c>
      <c r="D188" t="s">
        <v>37</v>
      </c>
      <c r="E188" t="s">
        <v>45</v>
      </c>
      <c r="F188">
        <v>12</v>
      </c>
      <c r="G188">
        <v>16</v>
      </c>
      <c r="H188" t="s">
        <v>36</v>
      </c>
      <c r="I188" t="s">
        <v>37</v>
      </c>
      <c r="J188" t="s">
        <v>34</v>
      </c>
      <c r="K188" t="s">
        <v>34</v>
      </c>
      <c r="L188" t="s">
        <v>34</v>
      </c>
      <c r="M188" t="s">
        <v>34</v>
      </c>
      <c r="N188" t="s">
        <v>34</v>
      </c>
      <c r="O188" t="s">
        <v>34</v>
      </c>
      <c r="P188" t="s">
        <v>34</v>
      </c>
      <c r="Q188" t="s">
        <v>34</v>
      </c>
      <c r="R188" t="s">
        <v>34</v>
      </c>
      <c r="S188" t="s">
        <v>34</v>
      </c>
      <c r="T188" t="s">
        <v>34</v>
      </c>
      <c r="U188" t="s">
        <v>46</v>
      </c>
      <c r="V188" t="s">
        <v>37</v>
      </c>
      <c r="W188" t="s">
        <v>40</v>
      </c>
      <c r="X188">
        <v>19.25</v>
      </c>
      <c r="Y188">
        <v>86.05</v>
      </c>
      <c r="Z188">
        <v>0</v>
      </c>
      <c r="AA188">
        <v>0</v>
      </c>
      <c r="AB188">
        <v>105.05</v>
      </c>
      <c r="AC188">
        <v>191.1</v>
      </c>
      <c r="AD188" t="s">
        <v>41</v>
      </c>
      <c r="AE188" t="s">
        <v>42</v>
      </c>
      <c r="AF188" t="s">
        <v>42</v>
      </c>
      <c r="AG188">
        <f t="shared" si="4"/>
        <v>0</v>
      </c>
      <c r="AH188" t="str" cm="1">
        <f t="array" ref="AH188">_xlfn.IFS(
X188&lt;=20, "&lt;20",
AND(X188&gt;=20, X188&lt;50), "20-50",
AND(X188&gt;=50, X188&lt;100), "50-100",
X188&gt;=100, "&gt;100"
)</f>
        <v>&lt;20</v>
      </c>
      <c r="AI188">
        <f t="shared" si="5"/>
        <v>0</v>
      </c>
      <c r="AJ188" t="str" cm="1">
        <f t="array" ref="AJ188">_xlfn.IFS(
C188&lt;=20, "&lt;20",
AND(C188&gt;=20, C188&lt;35), "20-35",
AND(C188&gt;=35, C188&lt;50), "35-50",
C188&gt;=50, "50-100"
)</f>
        <v>20-35</v>
      </c>
      <c r="AK188" t="str" cm="1">
        <f t="array" ref="AK188">_xlfn.IFS(
G188&lt;6, "&lt;6",
AND(G188&gt;=6, G188&lt;12), "6-12",
AND(G188&gt;=12, G188&lt;18), "12-18",  AND(G188&gt;=18, G188&lt;24), "18-24", G188&gt;=24, "24-36")</f>
        <v>12-18</v>
      </c>
    </row>
    <row r="189" spans="1:37" x14ac:dyDescent="0.3">
      <c r="A189" t="s">
        <v>282</v>
      </c>
      <c r="B189" t="s">
        <v>44</v>
      </c>
      <c r="C189">
        <v>55</v>
      </c>
      <c r="D189" t="s">
        <v>37</v>
      </c>
      <c r="E189" t="s">
        <v>114</v>
      </c>
      <c r="F189">
        <v>2</v>
      </c>
      <c r="G189">
        <v>31</v>
      </c>
      <c r="H189" t="s">
        <v>36</v>
      </c>
      <c r="I189" t="s">
        <v>34</v>
      </c>
      <c r="J189" t="s">
        <v>34</v>
      </c>
      <c r="K189" t="s">
        <v>37</v>
      </c>
      <c r="L189" t="s">
        <v>72</v>
      </c>
      <c r="M189" t="s">
        <v>37</v>
      </c>
      <c r="N189" t="s">
        <v>34</v>
      </c>
      <c r="O189" t="s">
        <v>34</v>
      </c>
      <c r="P189" t="s">
        <v>37</v>
      </c>
      <c r="Q189" t="s">
        <v>34</v>
      </c>
      <c r="R189" t="s">
        <v>34</v>
      </c>
      <c r="S189" t="s">
        <v>34</v>
      </c>
      <c r="T189" t="s">
        <v>34</v>
      </c>
      <c r="U189" t="s">
        <v>39</v>
      </c>
      <c r="V189" t="s">
        <v>37</v>
      </c>
      <c r="W189" t="s">
        <v>40</v>
      </c>
      <c r="X189">
        <v>36.049999999999997</v>
      </c>
      <c r="Y189">
        <v>402.6</v>
      </c>
      <c r="Z189">
        <v>0</v>
      </c>
      <c r="AA189">
        <v>100</v>
      </c>
      <c r="AB189">
        <v>0</v>
      </c>
      <c r="AC189">
        <v>502.6</v>
      </c>
      <c r="AD189" t="s">
        <v>41</v>
      </c>
      <c r="AE189" t="s">
        <v>42</v>
      </c>
      <c r="AF189" t="s">
        <v>42</v>
      </c>
      <c r="AG189">
        <f t="shared" si="4"/>
        <v>0</v>
      </c>
      <c r="AH189" t="str" cm="1">
        <f t="array" ref="AH189">_xlfn.IFS(
X189&lt;=20, "&lt;20",
AND(X189&gt;=20, X189&lt;50), "20-50",
AND(X189&gt;=50, X189&lt;100), "50-100",
X189&gt;=100, "&gt;100"
)</f>
        <v>20-50</v>
      </c>
      <c r="AI189">
        <f t="shared" si="5"/>
        <v>0</v>
      </c>
      <c r="AJ189" t="str" cm="1">
        <f t="array" ref="AJ189">_xlfn.IFS(
C189&lt;=20, "&lt;20",
AND(C189&gt;=20, C189&lt;35), "20-35",
AND(C189&gt;=35, C189&lt;50), "35-50",
C189&gt;=50, "50-100"
)</f>
        <v>50-100</v>
      </c>
      <c r="AK189" t="str" cm="1">
        <f t="array" ref="AK189">_xlfn.IFS(
G189&lt;6, "&lt;6",
AND(G189&gt;=6, G189&lt;12), "6-12",
AND(G189&gt;=12, G189&lt;18), "12-18",  AND(G189&gt;=18, G189&lt;24), "18-24", G189&gt;=24, "24-36")</f>
        <v>24-36</v>
      </c>
    </row>
    <row r="190" spans="1:37" x14ac:dyDescent="0.3">
      <c r="A190" t="s">
        <v>283</v>
      </c>
      <c r="B190" t="s">
        <v>33</v>
      </c>
      <c r="C190">
        <v>60</v>
      </c>
      <c r="D190" t="s">
        <v>37</v>
      </c>
      <c r="E190" t="s">
        <v>130</v>
      </c>
      <c r="F190">
        <v>1</v>
      </c>
      <c r="G190">
        <v>20</v>
      </c>
      <c r="H190" t="s">
        <v>36</v>
      </c>
      <c r="I190" t="s">
        <v>37</v>
      </c>
      <c r="J190" t="s">
        <v>34</v>
      </c>
      <c r="K190" t="s">
        <v>37</v>
      </c>
      <c r="L190" t="s">
        <v>50</v>
      </c>
      <c r="M190" t="s">
        <v>34</v>
      </c>
      <c r="N190" t="s">
        <v>34</v>
      </c>
      <c r="O190" t="s">
        <v>34</v>
      </c>
      <c r="P190" t="s">
        <v>37</v>
      </c>
      <c r="Q190" t="s">
        <v>37</v>
      </c>
      <c r="R190" t="s">
        <v>37</v>
      </c>
      <c r="S190" t="s">
        <v>37</v>
      </c>
      <c r="T190" t="s">
        <v>37</v>
      </c>
      <c r="U190" t="s">
        <v>46</v>
      </c>
      <c r="V190" t="s">
        <v>37</v>
      </c>
      <c r="W190" t="s">
        <v>51</v>
      </c>
      <c r="X190">
        <v>96.1</v>
      </c>
      <c r="Y190">
        <v>453.4</v>
      </c>
      <c r="Z190">
        <v>0</v>
      </c>
      <c r="AA190">
        <v>0</v>
      </c>
      <c r="AB190">
        <v>155.44999999999999</v>
      </c>
      <c r="AC190">
        <v>608.85</v>
      </c>
      <c r="AD190" t="s">
        <v>52</v>
      </c>
      <c r="AE190" t="s">
        <v>53</v>
      </c>
      <c r="AF190" t="s">
        <v>91</v>
      </c>
      <c r="AG190">
        <f t="shared" si="4"/>
        <v>1</v>
      </c>
      <c r="AH190" t="str" cm="1">
        <f t="array" ref="AH190">_xlfn.IFS(
X190&lt;=20, "&lt;20",
AND(X190&gt;=20, X190&lt;50), "20-50",
AND(X190&gt;=50, X190&lt;100), "50-100",
X190&gt;=100, "&gt;100"
)</f>
        <v>50-100</v>
      </c>
      <c r="AI190">
        <f t="shared" si="5"/>
        <v>0</v>
      </c>
      <c r="AJ190" t="str" cm="1">
        <f t="array" ref="AJ190">_xlfn.IFS(
C190&lt;=20, "&lt;20",
AND(C190&gt;=20, C190&lt;35), "20-35",
AND(C190&gt;=35, C190&lt;50), "35-50",
C190&gt;=50, "50-100"
)</f>
        <v>50-100</v>
      </c>
      <c r="AK190" t="str" cm="1">
        <f t="array" ref="AK190">_xlfn.IFS(
G190&lt;6, "&lt;6",
AND(G190&gt;=6, G190&lt;12), "6-12",
AND(G190&gt;=12, G190&lt;18), "12-18",  AND(G190&gt;=18, G190&lt;24), "18-24", G190&gt;=24, "24-36")</f>
        <v>18-24</v>
      </c>
    </row>
    <row r="191" spans="1:37" x14ac:dyDescent="0.3">
      <c r="A191" t="s">
        <v>284</v>
      </c>
      <c r="B191" t="s">
        <v>44</v>
      </c>
      <c r="C191">
        <v>64</v>
      </c>
      <c r="D191" t="s">
        <v>34</v>
      </c>
      <c r="E191" t="s">
        <v>74</v>
      </c>
      <c r="F191">
        <v>7</v>
      </c>
      <c r="G191">
        <v>5</v>
      </c>
      <c r="H191" t="s">
        <v>57</v>
      </c>
      <c r="I191" t="s">
        <v>37</v>
      </c>
      <c r="J191" t="s">
        <v>34</v>
      </c>
      <c r="K191" t="s">
        <v>34</v>
      </c>
      <c r="L191" t="s">
        <v>34</v>
      </c>
      <c r="M191" t="s">
        <v>34</v>
      </c>
      <c r="N191" t="s">
        <v>34</v>
      </c>
      <c r="O191" t="s">
        <v>34</v>
      </c>
      <c r="P191" t="s">
        <v>34</v>
      </c>
      <c r="Q191" t="s">
        <v>34</v>
      </c>
      <c r="R191" t="s">
        <v>34</v>
      </c>
      <c r="S191" t="s">
        <v>34</v>
      </c>
      <c r="T191" t="s">
        <v>34</v>
      </c>
      <c r="U191" t="s">
        <v>39</v>
      </c>
      <c r="V191" t="s">
        <v>34</v>
      </c>
      <c r="W191" t="s">
        <v>40</v>
      </c>
      <c r="X191">
        <v>19.05</v>
      </c>
      <c r="Y191">
        <v>326.64999999999998</v>
      </c>
      <c r="Z191">
        <v>0</v>
      </c>
      <c r="AA191">
        <v>0</v>
      </c>
      <c r="AB191">
        <v>664.16</v>
      </c>
      <c r="AC191">
        <v>990.81</v>
      </c>
      <c r="AD191" t="s">
        <v>41</v>
      </c>
      <c r="AE191" t="s">
        <v>42</v>
      </c>
      <c r="AF191" t="s">
        <v>42</v>
      </c>
      <c r="AG191">
        <f t="shared" si="4"/>
        <v>0</v>
      </c>
      <c r="AH191" t="str" cm="1">
        <f t="array" ref="AH191">_xlfn.IFS(
X191&lt;=20, "&lt;20",
AND(X191&gt;=20, X191&lt;50), "20-50",
AND(X191&gt;=50, X191&lt;100), "50-100",
X191&gt;=100, "&gt;100"
)</f>
        <v>&lt;20</v>
      </c>
      <c r="AI191">
        <f t="shared" si="5"/>
        <v>0</v>
      </c>
      <c r="AJ191" t="str" cm="1">
        <f t="array" ref="AJ191">_xlfn.IFS(
C191&lt;=20, "&lt;20",
AND(C191&gt;=20, C191&lt;35), "20-35",
AND(C191&gt;=35, C191&lt;50), "35-50",
C191&gt;=50, "50-100"
)</f>
        <v>50-100</v>
      </c>
      <c r="AK191" t="str" cm="1">
        <f t="array" ref="AK191">_xlfn.IFS(
G191&lt;6, "&lt;6",
AND(G191&gt;=6, G191&lt;12), "6-12",
AND(G191&gt;=12, G191&lt;18), "12-18",  AND(G191&gt;=18, G191&lt;24), "18-24", G191&gt;=24, "24-36")</f>
        <v>&lt;6</v>
      </c>
    </row>
    <row r="192" spans="1:37" x14ac:dyDescent="0.3">
      <c r="A192" t="s">
        <v>285</v>
      </c>
      <c r="B192" t="s">
        <v>44</v>
      </c>
      <c r="C192">
        <v>76</v>
      </c>
      <c r="D192" t="s">
        <v>34</v>
      </c>
      <c r="E192" t="s">
        <v>124</v>
      </c>
      <c r="F192">
        <v>6</v>
      </c>
      <c r="G192">
        <v>23</v>
      </c>
      <c r="H192" t="s">
        <v>36</v>
      </c>
      <c r="I192" t="s">
        <v>37</v>
      </c>
      <c r="J192" t="s">
        <v>37</v>
      </c>
      <c r="K192" t="s">
        <v>37</v>
      </c>
      <c r="L192" t="s">
        <v>50</v>
      </c>
      <c r="M192" t="s">
        <v>34</v>
      </c>
      <c r="N192" t="s">
        <v>37</v>
      </c>
      <c r="O192" t="s">
        <v>34</v>
      </c>
      <c r="P192" t="s">
        <v>37</v>
      </c>
      <c r="Q192" t="s">
        <v>37</v>
      </c>
      <c r="R192" t="s">
        <v>37</v>
      </c>
      <c r="S192" t="s">
        <v>34</v>
      </c>
      <c r="T192" t="s">
        <v>37</v>
      </c>
      <c r="U192" t="s">
        <v>39</v>
      </c>
      <c r="V192" t="s">
        <v>34</v>
      </c>
      <c r="W192" t="s">
        <v>51</v>
      </c>
      <c r="X192">
        <v>105.75</v>
      </c>
      <c r="Y192">
        <v>7382.85</v>
      </c>
      <c r="Z192">
        <v>0</v>
      </c>
      <c r="AA192">
        <v>0</v>
      </c>
      <c r="AB192">
        <v>433.1</v>
      </c>
      <c r="AC192">
        <v>7815.95</v>
      </c>
      <c r="AD192" t="s">
        <v>41</v>
      </c>
      <c r="AE192" t="s">
        <v>42</v>
      </c>
      <c r="AF192" t="s">
        <v>42</v>
      </c>
      <c r="AG192">
        <f t="shared" si="4"/>
        <v>0</v>
      </c>
      <c r="AH192" t="str" cm="1">
        <f t="array" ref="AH192">_xlfn.IFS(
X192&lt;=20, "&lt;20",
AND(X192&gt;=20, X192&lt;50), "20-50",
AND(X192&gt;=50, X192&lt;100), "50-100",
X192&gt;=100, "&gt;100"
)</f>
        <v>&gt;100</v>
      </c>
      <c r="AI192">
        <f t="shared" si="5"/>
        <v>0</v>
      </c>
      <c r="AJ192" t="str" cm="1">
        <f t="array" ref="AJ192">_xlfn.IFS(
C192&lt;=20, "&lt;20",
AND(C192&gt;=20, C192&lt;35), "20-35",
AND(C192&gt;=35, C192&lt;50), "35-50",
C192&gt;=50, "50-100"
)</f>
        <v>50-100</v>
      </c>
      <c r="AK192" t="str" cm="1">
        <f t="array" ref="AK192">_xlfn.IFS(
G192&lt;6, "&lt;6",
AND(G192&gt;=6, G192&lt;12), "6-12",
AND(G192&gt;=12, G192&lt;18), "12-18",  AND(G192&gt;=18, G192&lt;24), "18-24", G192&gt;=24, "24-36")</f>
        <v>18-24</v>
      </c>
    </row>
    <row r="193" spans="1:37" x14ac:dyDescent="0.3">
      <c r="A193" t="s">
        <v>286</v>
      </c>
      <c r="B193" t="s">
        <v>33</v>
      </c>
      <c r="C193">
        <v>27</v>
      </c>
      <c r="D193" t="s">
        <v>34</v>
      </c>
      <c r="E193" t="s">
        <v>158</v>
      </c>
      <c r="F193">
        <v>5</v>
      </c>
      <c r="G193">
        <v>20</v>
      </c>
      <c r="H193" t="s">
        <v>36</v>
      </c>
      <c r="I193" t="s">
        <v>34</v>
      </c>
      <c r="J193" t="s">
        <v>34</v>
      </c>
      <c r="K193" t="s">
        <v>37</v>
      </c>
      <c r="L193" t="s">
        <v>72</v>
      </c>
      <c r="M193" t="s">
        <v>34</v>
      </c>
      <c r="N193" t="s">
        <v>37</v>
      </c>
      <c r="O193" t="s">
        <v>37</v>
      </c>
      <c r="P193" t="s">
        <v>37</v>
      </c>
      <c r="Q193" t="s">
        <v>34</v>
      </c>
      <c r="R193" t="s">
        <v>34</v>
      </c>
      <c r="S193" t="s">
        <v>34</v>
      </c>
      <c r="T193" t="s">
        <v>37</v>
      </c>
      <c r="U193" t="s">
        <v>39</v>
      </c>
      <c r="V193" t="s">
        <v>37</v>
      </c>
      <c r="W193" t="s">
        <v>40</v>
      </c>
      <c r="X193">
        <v>40.4</v>
      </c>
      <c r="Y193">
        <v>422.6</v>
      </c>
      <c r="Z193">
        <v>0</v>
      </c>
      <c r="AA193">
        <v>0</v>
      </c>
      <c r="AB193">
        <v>0</v>
      </c>
      <c r="AC193">
        <v>422.6</v>
      </c>
      <c r="AD193" t="s">
        <v>41</v>
      </c>
      <c r="AE193" t="s">
        <v>42</v>
      </c>
      <c r="AF193" t="s">
        <v>42</v>
      </c>
      <c r="AG193">
        <f t="shared" si="4"/>
        <v>0</v>
      </c>
      <c r="AH193" t="str" cm="1">
        <f t="array" ref="AH193">_xlfn.IFS(
X193&lt;=20, "&lt;20",
AND(X193&gt;=20, X193&lt;50), "20-50",
AND(X193&gt;=50, X193&lt;100), "50-100",
X193&gt;=100, "&gt;100"
)</f>
        <v>20-50</v>
      </c>
      <c r="AI193">
        <f t="shared" si="5"/>
        <v>0</v>
      </c>
      <c r="AJ193" t="str" cm="1">
        <f t="array" ref="AJ193">_xlfn.IFS(
C193&lt;=20, "&lt;20",
AND(C193&gt;=20, C193&lt;35), "20-35",
AND(C193&gt;=35, C193&lt;50), "35-50",
C193&gt;=50, "50-100"
)</f>
        <v>20-35</v>
      </c>
      <c r="AK193" t="str" cm="1">
        <f t="array" ref="AK193">_xlfn.IFS(
G193&lt;6, "&lt;6",
AND(G193&gt;=6, G193&lt;12), "6-12",
AND(G193&gt;=12, G193&lt;18), "12-18",  AND(G193&gt;=18, G193&lt;24), "18-24", G193&gt;=24, "24-36")</f>
        <v>18-24</v>
      </c>
    </row>
    <row r="194" spans="1:37" x14ac:dyDescent="0.3">
      <c r="A194" t="s">
        <v>287</v>
      </c>
      <c r="B194" t="s">
        <v>44</v>
      </c>
      <c r="C194">
        <v>62</v>
      </c>
      <c r="D194" t="s">
        <v>37</v>
      </c>
      <c r="E194" t="s">
        <v>45</v>
      </c>
      <c r="F194">
        <v>4</v>
      </c>
      <c r="G194">
        <v>27</v>
      </c>
      <c r="H194" t="s">
        <v>36</v>
      </c>
      <c r="I194" t="s">
        <v>37</v>
      </c>
      <c r="J194" t="s">
        <v>37</v>
      </c>
      <c r="K194" t="s">
        <v>37</v>
      </c>
      <c r="L194" t="s">
        <v>50</v>
      </c>
      <c r="M194" t="s">
        <v>34</v>
      </c>
      <c r="N194" t="s">
        <v>37</v>
      </c>
      <c r="O194" t="s">
        <v>34</v>
      </c>
      <c r="P194" t="s">
        <v>34</v>
      </c>
      <c r="Q194" t="s">
        <v>37</v>
      </c>
      <c r="R194" t="s">
        <v>37</v>
      </c>
      <c r="S194" t="s">
        <v>37</v>
      </c>
      <c r="T194" t="s">
        <v>37</v>
      </c>
      <c r="U194" t="s">
        <v>46</v>
      </c>
      <c r="V194" t="s">
        <v>37</v>
      </c>
      <c r="W194" t="s">
        <v>51</v>
      </c>
      <c r="X194">
        <v>99.15</v>
      </c>
      <c r="Y194">
        <v>6010.05</v>
      </c>
      <c r="Z194">
        <v>0</v>
      </c>
      <c r="AA194">
        <v>0</v>
      </c>
      <c r="AB194">
        <v>3009.13</v>
      </c>
      <c r="AC194">
        <v>9019.18</v>
      </c>
      <c r="AD194" t="s">
        <v>52</v>
      </c>
      <c r="AE194" t="s">
        <v>58</v>
      </c>
      <c r="AF194" t="s">
        <v>288</v>
      </c>
      <c r="AG194">
        <f t="shared" si="4"/>
        <v>1</v>
      </c>
      <c r="AH194" t="str" cm="1">
        <f t="array" ref="AH194">_xlfn.IFS(
X194&lt;=20, "&lt;20",
AND(X194&gt;=20, X194&lt;50), "20-50",
AND(X194&gt;=50, X194&lt;100), "50-100",
X194&gt;=100, "&gt;100"
)</f>
        <v>50-100</v>
      </c>
      <c r="AI194">
        <f t="shared" si="5"/>
        <v>0</v>
      </c>
      <c r="AJ194" t="str" cm="1">
        <f t="array" ref="AJ194">_xlfn.IFS(
C194&lt;=20, "&lt;20",
AND(C194&gt;=20, C194&lt;35), "20-35",
AND(C194&gt;=35, C194&lt;50), "35-50",
C194&gt;=50, "50-100"
)</f>
        <v>50-100</v>
      </c>
      <c r="AK194" t="str" cm="1">
        <f t="array" ref="AK194">_xlfn.IFS(
G194&lt;6, "&lt;6",
AND(G194&gt;=6, G194&lt;12), "6-12",
AND(G194&gt;=12, G194&lt;18), "12-18",  AND(G194&gt;=18, G194&lt;24), "18-24", G194&gt;=24, "24-36")</f>
        <v>24-36</v>
      </c>
    </row>
    <row r="195" spans="1:37" x14ac:dyDescent="0.3">
      <c r="A195" t="s">
        <v>289</v>
      </c>
      <c r="B195" t="s">
        <v>44</v>
      </c>
      <c r="C195">
        <v>54</v>
      </c>
      <c r="D195" t="s">
        <v>34</v>
      </c>
      <c r="E195" t="s">
        <v>45</v>
      </c>
      <c r="F195">
        <v>13</v>
      </c>
      <c r="G195">
        <v>33</v>
      </c>
      <c r="H195" t="s">
        <v>36</v>
      </c>
      <c r="I195" t="s">
        <v>37</v>
      </c>
      <c r="J195" t="s">
        <v>34</v>
      </c>
      <c r="K195" t="s">
        <v>37</v>
      </c>
      <c r="L195" t="s">
        <v>38</v>
      </c>
      <c r="M195" t="s">
        <v>37</v>
      </c>
      <c r="N195" t="s">
        <v>37</v>
      </c>
      <c r="O195" t="s">
        <v>37</v>
      </c>
      <c r="P195" t="s">
        <v>37</v>
      </c>
      <c r="Q195" t="s">
        <v>37</v>
      </c>
      <c r="R195" t="s">
        <v>37</v>
      </c>
      <c r="S195" t="s">
        <v>37</v>
      </c>
      <c r="T195" t="s">
        <v>37</v>
      </c>
      <c r="U195" t="s">
        <v>39</v>
      </c>
      <c r="V195" t="s">
        <v>37</v>
      </c>
      <c r="W195" t="s">
        <v>51</v>
      </c>
      <c r="X195">
        <v>84.8</v>
      </c>
      <c r="Y195">
        <v>6046.1</v>
      </c>
      <c r="Z195">
        <v>0</v>
      </c>
      <c r="AA195">
        <v>0</v>
      </c>
      <c r="AB195">
        <v>1637.26</v>
      </c>
      <c r="AC195">
        <v>7683.36</v>
      </c>
      <c r="AD195" t="s">
        <v>41</v>
      </c>
      <c r="AE195" t="s">
        <v>42</v>
      </c>
      <c r="AF195" t="s">
        <v>42</v>
      </c>
      <c r="AG195">
        <f t="shared" ref="AG195:AG258" si="6">IF(AD195="Churned", 1,0)</f>
        <v>0</v>
      </c>
      <c r="AH195" t="str" cm="1">
        <f t="array" ref="AH195">_xlfn.IFS(
X195&lt;=20, "&lt;20",
AND(X195&gt;=20, X195&lt;50), "20-50",
AND(X195&gt;=50, X195&lt;100), "50-100",
X195&gt;=100, "&gt;100"
)</f>
        <v>50-100</v>
      </c>
      <c r="AI195">
        <f t="shared" ref="AI195:AI258" si="7">IF(AD195="Joined", 1, 0)</f>
        <v>0</v>
      </c>
      <c r="AJ195" t="str" cm="1">
        <f t="array" ref="AJ195">_xlfn.IFS(
C195&lt;=20, "&lt;20",
AND(C195&gt;=20, C195&lt;35), "20-35",
AND(C195&gt;=35, C195&lt;50), "35-50",
C195&gt;=50, "50-100"
)</f>
        <v>50-100</v>
      </c>
      <c r="AK195" t="str" cm="1">
        <f t="array" ref="AK195">_xlfn.IFS(
G195&lt;6, "&lt;6",
AND(G195&gt;=6, G195&lt;12), "6-12",
AND(G195&gt;=12, G195&lt;18), "12-18",  AND(G195&gt;=18, G195&lt;24), "18-24", G195&gt;=24, "24-36")</f>
        <v>24-36</v>
      </c>
    </row>
    <row r="196" spans="1:37" x14ac:dyDescent="0.3">
      <c r="A196" t="s">
        <v>290</v>
      </c>
      <c r="B196" t="s">
        <v>33</v>
      </c>
      <c r="C196">
        <v>54</v>
      </c>
      <c r="D196" t="s">
        <v>34</v>
      </c>
      <c r="E196" t="s">
        <v>56</v>
      </c>
      <c r="F196">
        <v>13</v>
      </c>
      <c r="G196">
        <v>5</v>
      </c>
      <c r="H196" t="s">
        <v>36</v>
      </c>
      <c r="I196" t="s">
        <v>37</v>
      </c>
      <c r="J196" t="s">
        <v>34</v>
      </c>
      <c r="K196" t="s">
        <v>34</v>
      </c>
      <c r="L196" t="s">
        <v>34</v>
      </c>
      <c r="M196" t="s">
        <v>34</v>
      </c>
      <c r="N196" t="s">
        <v>34</v>
      </c>
      <c r="O196" t="s">
        <v>34</v>
      </c>
      <c r="P196" t="s">
        <v>34</v>
      </c>
      <c r="Q196" t="s">
        <v>34</v>
      </c>
      <c r="R196" t="s">
        <v>34</v>
      </c>
      <c r="S196" t="s">
        <v>34</v>
      </c>
      <c r="T196" t="s">
        <v>34</v>
      </c>
      <c r="U196" t="s">
        <v>46</v>
      </c>
      <c r="V196" t="s">
        <v>34</v>
      </c>
      <c r="W196" t="s">
        <v>40</v>
      </c>
      <c r="X196">
        <v>19.850000000000001</v>
      </c>
      <c r="Y196">
        <v>178.8</v>
      </c>
      <c r="Z196">
        <v>0</v>
      </c>
      <c r="AA196">
        <v>0</v>
      </c>
      <c r="AB196">
        <v>366.66</v>
      </c>
      <c r="AC196">
        <v>545.46</v>
      </c>
      <c r="AD196" t="s">
        <v>41</v>
      </c>
      <c r="AE196" t="s">
        <v>42</v>
      </c>
      <c r="AF196" t="s">
        <v>42</v>
      </c>
      <c r="AG196">
        <f t="shared" si="6"/>
        <v>0</v>
      </c>
      <c r="AH196" t="str" cm="1">
        <f t="array" ref="AH196">_xlfn.IFS(
X196&lt;=20, "&lt;20",
AND(X196&gt;=20, X196&lt;50), "20-50",
AND(X196&gt;=50, X196&lt;100), "50-100",
X196&gt;=100, "&gt;100"
)</f>
        <v>&lt;20</v>
      </c>
      <c r="AI196">
        <f t="shared" si="7"/>
        <v>0</v>
      </c>
      <c r="AJ196" t="str" cm="1">
        <f t="array" ref="AJ196">_xlfn.IFS(
C196&lt;=20, "&lt;20",
AND(C196&gt;=20, C196&lt;35), "20-35",
AND(C196&gt;=35, C196&lt;50), "35-50",
C196&gt;=50, "50-100"
)</f>
        <v>50-100</v>
      </c>
      <c r="AK196" t="str" cm="1">
        <f t="array" ref="AK196">_xlfn.IFS(
G196&lt;6, "&lt;6",
AND(G196&gt;=6, G196&lt;12), "6-12",
AND(G196&gt;=12, G196&lt;18), "12-18",  AND(G196&gt;=18, G196&lt;24), "18-24", G196&gt;=24, "24-36")</f>
        <v>&lt;6</v>
      </c>
    </row>
    <row r="197" spans="1:37" x14ac:dyDescent="0.3">
      <c r="A197" t="s">
        <v>291</v>
      </c>
      <c r="B197" t="s">
        <v>44</v>
      </c>
      <c r="C197">
        <v>65</v>
      </c>
      <c r="D197" t="s">
        <v>34</v>
      </c>
      <c r="E197" t="s">
        <v>74</v>
      </c>
      <c r="F197">
        <v>13</v>
      </c>
      <c r="G197">
        <v>32</v>
      </c>
      <c r="H197" t="s">
        <v>36</v>
      </c>
      <c r="I197" t="s">
        <v>37</v>
      </c>
      <c r="J197" t="s">
        <v>34</v>
      </c>
      <c r="K197" t="s">
        <v>37</v>
      </c>
      <c r="L197" t="s">
        <v>72</v>
      </c>
      <c r="M197" t="s">
        <v>37</v>
      </c>
      <c r="N197" t="s">
        <v>34</v>
      </c>
      <c r="O197" t="s">
        <v>34</v>
      </c>
      <c r="P197" t="s">
        <v>34</v>
      </c>
      <c r="Q197" t="s">
        <v>34</v>
      </c>
      <c r="R197" t="s">
        <v>34</v>
      </c>
      <c r="S197" t="s">
        <v>34</v>
      </c>
      <c r="T197" t="s">
        <v>37</v>
      </c>
      <c r="U197" t="s">
        <v>46</v>
      </c>
      <c r="V197" t="s">
        <v>37</v>
      </c>
      <c r="W197" t="s">
        <v>51</v>
      </c>
      <c r="X197">
        <v>49.45</v>
      </c>
      <c r="Y197">
        <v>314.60000000000002</v>
      </c>
      <c r="Z197">
        <v>0</v>
      </c>
      <c r="AA197">
        <v>0</v>
      </c>
      <c r="AB197">
        <v>234.96</v>
      </c>
      <c r="AC197">
        <v>549.55999999999995</v>
      </c>
      <c r="AD197" t="s">
        <v>41</v>
      </c>
      <c r="AE197" t="s">
        <v>42</v>
      </c>
      <c r="AF197" t="s">
        <v>42</v>
      </c>
      <c r="AG197">
        <f t="shared" si="6"/>
        <v>0</v>
      </c>
      <c r="AH197" t="str" cm="1">
        <f t="array" ref="AH197">_xlfn.IFS(
X197&lt;=20, "&lt;20",
AND(X197&gt;=20, X197&lt;50), "20-50",
AND(X197&gt;=50, X197&lt;100), "50-100",
X197&gt;=100, "&gt;100"
)</f>
        <v>20-50</v>
      </c>
      <c r="AI197">
        <f t="shared" si="7"/>
        <v>0</v>
      </c>
      <c r="AJ197" t="str" cm="1">
        <f t="array" ref="AJ197">_xlfn.IFS(
C197&lt;=20, "&lt;20",
AND(C197&gt;=20, C197&lt;35), "20-35",
AND(C197&gt;=35, C197&lt;50), "35-50",
C197&gt;=50, "50-100"
)</f>
        <v>50-100</v>
      </c>
      <c r="AK197" t="str" cm="1">
        <f t="array" ref="AK197">_xlfn.IFS(
G197&lt;6, "&lt;6",
AND(G197&gt;=6, G197&lt;12), "6-12",
AND(G197&gt;=12, G197&lt;18), "12-18",  AND(G197&gt;=18, G197&lt;24), "18-24", G197&gt;=24, "24-36")</f>
        <v>24-36</v>
      </c>
    </row>
    <row r="198" spans="1:37" x14ac:dyDescent="0.3">
      <c r="A198" t="s">
        <v>292</v>
      </c>
      <c r="B198" t="s">
        <v>44</v>
      </c>
      <c r="C198">
        <v>60</v>
      </c>
      <c r="D198" t="s">
        <v>37</v>
      </c>
      <c r="E198" t="s">
        <v>61</v>
      </c>
      <c r="F198">
        <v>4</v>
      </c>
      <c r="G198">
        <v>26</v>
      </c>
      <c r="H198" t="s">
        <v>36</v>
      </c>
      <c r="I198" t="s">
        <v>37</v>
      </c>
      <c r="J198" t="s">
        <v>34</v>
      </c>
      <c r="K198" t="s">
        <v>37</v>
      </c>
      <c r="L198" t="s">
        <v>50</v>
      </c>
      <c r="M198" t="s">
        <v>34</v>
      </c>
      <c r="N198" t="s">
        <v>34</v>
      </c>
      <c r="O198" t="s">
        <v>34</v>
      </c>
      <c r="P198" t="s">
        <v>34</v>
      </c>
      <c r="Q198" t="s">
        <v>37</v>
      </c>
      <c r="R198" t="s">
        <v>37</v>
      </c>
      <c r="S198" t="s">
        <v>37</v>
      </c>
      <c r="T198" t="s">
        <v>34</v>
      </c>
      <c r="U198" t="s">
        <v>46</v>
      </c>
      <c r="V198" t="s">
        <v>37</v>
      </c>
      <c r="W198" t="s">
        <v>51</v>
      </c>
      <c r="X198">
        <v>88.8</v>
      </c>
      <c r="Y198">
        <v>2274.35</v>
      </c>
      <c r="Z198">
        <v>0</v>
      </c>
      <c r="AA198">
        <v>50</v>
      </c>
      <c r="AB198">
        <v>990.34</v>
      </c>
      <c r="AC198">
        <v>3314.69</v>
      </c>
      <c r="AD198" t="s">
        <v>52</v>
      </c>
      <c r="AE198" t="s">
        <v>58</v>
      </c>
      <c r="AF198" t="s">
        <v>288</v>
      </c>
      <c r="AG198">
        <f t="shared" si="6"/>
        <v>1</v>
      </c>
      <c r="AH198" t="str" cm="1">
        <f t="array" ref="AH198">_xlfn.IFS(
X198&lt;=20, "&lt;20",
AND(X198&gt;=20, X198&lt;50), "20-50",
AND(X198&gt;=50, X198&lt;100), "50-100",
X198&gt;=100, "&gt;100"
)</f>
        <v>50-100</v>
      </c>
      <c r="AI198">
        <f t="shared" si="7"/>
        <v>0</v>
      </c>
      <c r="AJ198" t="str" cm="1">
        <f t="array" ref="AJ198">_xlfn.IFS(
C198&lt;=20, "&lt;20",
AND(C198&gt;=20, C198&lt;35), "20-35",
AND(C198&gt;=35, C198&lt;50), "35-50",
C198&gt;=50, "50-100"
)</f>
        <v>50-100</v>
      </c>
      <c r="AK198" t="str" cm="1">
        <f t="array" ref="AK198">_xlfn.IFS(
G198&lt;6, "&lt;6",
AND(G198&gt;=6, G198&lt;12), "6-12",
AND(G198&gt;=12, G198&lt;18), "12-18",  AND(G198&gt;=18, G198&lt;24), "18-24", G198&gt;=24, "24-36")</f>
        <v>24-36</v>
      </c>
    </row>
    <row r="199" spans="1:37" x14ac:dyDescent="0.3">
      <c r="A199" t="s">
        <v>293</v>
      </c>
      <c r="B199" t="s">
        <v>33</v>
      </c>
      <c r="C199">
        <v>34</v>
      </c>
      <c r="D199" t="s">
        <v>37</v>
      </c>
      <c r="E199" t="s">
        <v>61</v>
      </c>
      <c r="F199">
        <v>7</v>
      </c>
      <c r="G199">
        <v>6</v>
      </c>
      <c r="H199" t="s">
        <v>49</v>
      </c>
      <c r="I199" t="s">
        <v>37</v>
      </c>
      <c r="J199" t="s">
        <v>34</v>
      </c>
      <c r="K199" t="s">
        <v>37</v>
      </c>
      <c r="L199" t="s">
        <v>38</v>
      </c>
      <c r="M199" t="s">
        <v>37</v>
      </c>
      <c r="N199" t="s">
        <v>37</v>
      </c>
      <c r="O199" t="s">
        <v>34</v>
      </c>
      <c r="P199" t="s">
        <v>34</v>
      </c>
      <c r="Q199" t="s">
        <v>34</v>
      </c>
      <c r="R199" t="s">
        <v>34</v>
      </c>
      <c r="S199" t="s">
        <v>34</v>
      </c>
      <c r="T199" t="s">
        <v>34</v>
      </c>
      <c r="U199" t="s">
        <v>46</v>
      </c>
      <c r="V199" t="s">
        <v>34</v>
      </c>
      <c r="W199" t="s">
        <v>143</v>
      </c>
      <c r="X199">
        <v>55.15</v>
      </c>
      <c r="Y199">
        <v>322.89999999999998</v>
      </c>
      <c r="Z199">
        <v>0</v>
      </c>
      <c r="AA199">
        <v>0</v>
      </c>
      <c r="AB199">
        <v>41.88</v>
      </c>
      <c r="AC199">
        <v>364.78</v>
      </c>
      <c r="AD199" t="s">
        <v>41</v>
      </c>
      <c r="AE199" t="s">
        <v>42</v>
      </c>
      <c r="AF199" t="s">
        <v>42</v>
      </c>
      <c r="AG199">
        <f t="shared" si="6"/>
        <v>0</v>
      </c>
      <c r="AH199" t="str" cm="1">
        <f t="array" ref="AH199">_xlfn.IFS(
X199&lt;=20, "&lt;20",
AND(X199&gt;=20, X199&lt;50), "20-50",
AND(X199&gt;=50, X199&lt;100), "50-100",
X199&gt;=100, "&gt;100"
)</f>
        <v>50-100</v>
      </c>
      <c r="AI199">
        <f t="shared" si="7"/>
        <v>0</v>
      </c>
      <c r="AJ199" t="str" cm="1">
        <f t="array" ref="AJ199">_xlfn.IFS(
C199&lt;=20, "&lt;20",
AND(C199&gt;=20, C199&lt;35), "20-35",
AND(C199&gt;=35, C199&lt;50), "35-50",
C199&gt;=50, "50-100"
)</f>
        <v>20-35</v>
      </c>
      <c r="AK199" t="str" cm="1">
        <f t="array" ref="AK199">_xlfn.IFS(
G199&lt;6, "&lt;6",
AND(G199&gt;=6, G199&lt;12), "6-12",
AND(G199&gt;=12, G199&lt;18), "12-18",  AND(G199&gt;=18, G199&lt;24), "18-24", G199&gt;=24, "24-36")</f>
        <v>6-12</v>
      </c>
    </row>
    <row r="200" spans="1:37" x14ac:dyDescent="0.3">
      <c r="A200" t="s">
        <v>294</v>
      </c>
      <c r="B200" t="s">
        <v>33</v>
      </c>
      <c r="C200">
        <v>57</v>
      </c>
      <c r="D200" t="s">
        <v>34</v>
      </c>
      <c r="E200" t="s">
        <v>56</v>
      </c>
      <c r="F200">
        <v>9</v>
      </c>
      <c r="G200">
        <v>28</v>
      </c>
      <c r="H200" t="s">
        <v>36</v>
      </c>
      <c r="I200" t="s">
        <v>37</v>
      </c>
      <c r="J200" t="s">
        <v>34</v>
      </c>
      <c r="K200" t="s">
        <v>37</v>
      </c>
      <c r="L200" t="s">
        <v>50</v>
      </c>
      <c r="M200" t="s">
        <v>34</v>
      </c>
      <c r="N200" t="s">
        <v>34</v>
      </c>
      <c r="O200" t="s">
        <v>37</v>
      </c>
      <c r="P200" t="s">
        <v>34</v>
      </c>
      <c r="Q200" t="s">
        <v>34</v>
      </c>
      <c r="R200" t="s">
        <v>37</v>
      </c>
      <c r="S200" t="s">
        <v>37</v>
      </c>
      <c r="T200" t="s">
        <v>37</v>
      </c>
      <c r="U200" t="s">
        <v>46</v>
      </c>
      <c r="V200" t="s">
        <v>34</v>
      </c>
      <c r="W200" t="s">
        <v>51</v>
      </c>
      <c r="X200">
        <v>84.8</v>
      </c>
      <c r="Y200">
        <v>888.75</v>
      </c>
      <c r="Z200">
        <v>0</v>
      </c>
      <c r="AA200">
        <v>0</v>
      </c>
      <c r="AB200">
        <v>336.27</v>
      </c>
      <c r="AC200">
        <v>1225.02</v>
      </c>
      <c r="AD200" t="s">
        <v>41</v>
      </c>
      <c r="AE200" t="s">
        <v>42</v>
      </c>
      <c r="AF200" t="s">
        <v>42</v>
      </c>
      <c r="AG200">
        <f t="shared" si="6"/>
        <v>0</v>
      </c>
      <c r="AH200" t="str" cm="1">
        <f t="array" ref="AH200">_xlfn.IFS(
X200&lt;=20, "&lt;20",
AND(X200&gt;=20, X200&lt;50), "20-50",
AND(X200&gt;=50, X200&lt;100), "50-100",
X200&gt;=100, "&gt;100"
)</f>
        <v>50-100</v>
      </c>
      <c r="AI200">
        <f t="shared" si="7"/>
        <v>0</v>
      </c>
      <c r="AJ200" t="str" cm="1">
        <f t="array" ref="AJ200">_xlfn.IFS(
C200&lt;=20, "&lt;20",
AND(C200&gt;=20, C200&lt;35), "20-35",
AND(C200&gt;=35, C200&lt;50), "35-50",
C200&gt;=50, "50-100"
)</f>
        <v>50-100</v>
      </c>
      <c r="AK200" t="str" cm="1">
        <f t="array" ref="AK200">_xlfn.IFS(
G200&lt;6, "&lt;6",
AND(G200&gt;=6, G200&lt;12), "6-12",
AND(G200&gt;=12, G200&lt;18), "12-18",  AND(G200&gt;=18, G200&lt;24), "18-24", G200&gt;=24, "24-36")</f>
        <v>24-36</v>
      </c>
    </row>
    <row r="201" spans="1:37" x14ac:dyDescent="0.3">
      <c r="A201" t="s">
        <v>295</v>
      </c>
      <c r="B201" t="s">
        <v>44</v>
      </c>
      <c r="C201">
        <v>28</v>
      </c>
      <c r="D201" t="s">
        <v>37</v>
      </c>
      <c r="E201" t="s">
        <v>109</v>
      </c>
      <c r="F201">
        <v>9</v>
      </c>
      <c r="G201">
        <v>19</v>
      </c>
      <c r="H201" t="s">
        <v>36</v>
      </c>
      <c r="I201" t="s">
        <v>37</v>
      </c>
      <c r="J201" t="s">
        <v>34</v>
      </c>
      <c r="K201" t="s">
        <v>37</v>
      </c>
      <c r="L201" t="s">
        <v>50</v>
      </c>
      <c r="M201" t="s">
        <v>34</v>
      </c>
      <c r="N201" t="s">
        <v>34</v>
      </c>
      <c r="O201" t="s">
        <v>34</v>
      </c>
      <c r="P201" t="s">
        <v>34</v>
      </c>
      <c r="Q201" t="s">
        <v>37</v>
      </c>
      <c r="R201" t="s">
        <v>34</v>
      </c>
      <c r="S201" t="s">
        <v>37</v>
      </c>
      <c r="T201" t="s">
        <v>34</v>
      </c>
      <c r="U201" t="s">
        <v>46</v>
      </c>
      <c r="V201" t="s">
        <v>37</v>
      </c>
      <c r="W201" t="s">
        <v>51</v>
      </c>
      <c r="X201">
        <v>80.55</v>
      </c>
      <c r="Y201">
        <v>80.55</v>
      </c>
      <c r="Z201">
        <v>0</v>
      </c>
      <c r="AA201">
        <v>0</v>
      </c>
      <c r="AB201">
        <v>43.67</v>
      </c>
      <c r="AC201">
        <v>124.22</v>
      </c>
      <c r="AD201" t="s">
        <v>52</v>
      </c>
      <c r="AE201" t="s">
        <v>53</v>
      </c>
      <c r="AF201" t="s">
        <v>54</v>
      </c>
      <c r="AG201">
        <f t="shared" si="6"/>
        <v>1</v>
      </c>
      <c r="AH201" t="str" cm="1">
        <f t="array" ref="AH201">_xlfn.IFS(
X201&lt;=20, "&lt;20",
AND(X201&gt;=20, X201&lt;50), "20-50",
AND(X201&gt;=50, X201&lt;100), "50-100",
X201&gt;=100, "&gt;100"
)</f>
        <v>50-100</v>
      </c>
      <c r="AI201">
        <f t="shared" si="7"/>
        <v>0</v>
      </c>
      <c r="AJ201" t="str" cm="1">
        <f t="array" ref="AJ201">_xlfn.IFS(
C201&lt;=20, "&lt;20",
AND(C201&gt;=20, C201&lt;35), "20-35",
AND(C201&gt;=35, C201&lt;50), "35-50",
C201&gt;=50, "50-100"
)</f>
        <v>20-35</v>
      </c>
      <c r="AK201" t="str" cm="1">
        <f t="array" ref="AK201">_xlfn.IFS(
G201&lt;6, "&lt;6",
AND(G201&gt;=6, G201&lt;12), "6-12",
AND(G201&gt;=12, G201&lt;18), "12-18",  AND(G201&gt;=18, G201&lt;24), "18-24", G201&gt;=24, "24-36")</f>
        <v>18-24</v>
      </c>
    </row>
    <row r="202" spans="1:37" x14ac:dyDescent="0.3">
      <c r="A202" t="s">
        <v>296</v>
      </c>
      <c r="B202" t="s">
        <v>44</v>
      </c>
      <c r="C202">
        <v>36</v>
      </c>
      <c r="D202" t="s">
        <v>34</v>
      </c>
      <c r="E202" t="s">
        <v>61</v>
      </c>
      <c r="F202">
        <v>0</v>
      </c>
      <c r="G202">
        <v>33</v>
      </c>
      <c r="H202" t="s">
        <v>36</v>
      </c>
      <c r="I202" t="s">
        <v>37</v>
      </c>
      <c r="J202" t="s">
        <v>34</v>
      </c>
      <c r="K202" t="s">
        <v>34</v>
      </c>
      <c r="L202" t="s">
        <v>34</v>
      </c>
      <c r="M202" t="s">
        <v>34</v>
      </c>
      <c r="N202" t="s">
        <v>34</v>
      </c>
      <c r="O202" t="s">
        <v>34</v>
      </c>
      <c r="P202" t="s">
        <v>34</v>
      </c>
      <c r="Q202" t="s">
        <v>34</v>
      </c>
      <c r="R202" t="s">
        <v>34</v>
      </c>
      <c r="S202" t="s">
        <v>34</v>
      </c>
      <c r="T202" t="s">
        <v>34</v>
      </c>
      <c r="U202" t="s">
        <v>67</v>
      </c>
      <c r="V202" t="s">
        <v>37</v>
      </c>
      <c r="W202" t="s">
        <v>51</v>
      </c>
      <c r="X202">
        <v>20.149999999999999</v>
      </c>
      <c r="Y202">
        <v>973.35</v>
      </c>
      <c r="Z202">
        <v>0</v>
      </c>
      <c r="AA202">
        <v>0</v>
      </c>
      <c r="AB202">
        <v>138.18</v>
      </c>
      <c r="AC202">
        <v>1111.53</v>
      </c>
      <c r="AD202" t="s">
        <v>41</v>
      </c>
      <c r="AE202" t="s">
        <v>42</v>
      </c>
      <c r="AF202" t="s">
        <v>42</v>
      </c>
      <c r="AG202">
        <f t="shared" si="6"/>
        <v>0</v>
      </c>
      <c r="AH202" t="str" cm="1">
        <f t="array" ref="AH202">_xlfn.IFS(
X202&lt;=20, "&lt;20",
AND(X202&gt;=20, X202&lt;50), "20-50",
AND(X202&gt;=50, X202&lt;100), "50-100",
X202&gt;=100, "&gt;100"
)</f>
        <v>20-50</v>
      </c>
      <c r="AI202">
        <f t="shared" si="7"/>
        <v>0</v>
      </c>
      <c r="AJ202" t="str" cm="1">
        <f t="array" ref="AJ202">_xlfn.IFS(
C202&lt;=20, "&lt;20",
AND(C202&gt;=20, C202&lt;35), "20-35",
AND(C202&gt;=35, C202&lt;50), "35-50",
C202&gt;=50, "50-100"
)</f>
        <v>35-50</v>
      </c>
      <c r="AK202" t="str" cm="1">
        <f t="array" ref="AK202">_xlfn.IFS(
G202&lt;6, "&lt;6",
AND(G202&gt;=6, G202&lt;12), "6-12",
AND(G202&gt;=12, G202&lt;18), "12-18",  AND(G202&gt;=18, G202&lt;24), "18-24", G202&gt;=24, "24-36")</f>
        <v>24-36</v>
      </c>
    </row>
    <row r="203" spans="1:37" x14ac:dyDescent="0.3">
      <c r="A203" t="s">
        <v>297</v>
      </c>
      <c r="B203" t="s">
        <v>44</v>
      </c>
      <c r="C203">
        <v>26</v>
      </c>
      <c r="D203" t="s">
        <v>34</v>
      </c>
      <c r="E203" t="s">
        <v>109</v>
      </c>
      <c r="F203">
        <v>9</v>
      </c>
      <c r="G203">
        <v>8</v>
      </c>
      <c r="H203" t="s">
        <v>49</v>
      </c>
      <c r="I203" t="s">
        <v>37</v>
      </c>
      <c r="J203" t="s">
        <v>34</v>
      </c>
      <c r="K203" t="s">
        <v>37</v>
      </c>
      <c r="L203" t="s">
        <v>72</v>
      </c>
      <c r="M203" t="s">
        <v>34</v>
      </c>
      <c r="N203" t="s">
        <v>37</v>
      </c>
      <c r="O203" t="s">
        <v>34</v>
      </c>
      <c r="P203" t="s">
        <v>34</v>
      </c>
      <c r="Q203" t="s">
        <v>37</v>
      </c>
      <c r="R203" t="s">
        <v>34</v>
      </c>
      <c r="S203" t="s">
        <v>34</v>
      </c>
      <c r="T203" t="s">
        <v>37</v>
      </c>
      <c r="U203" t="s">
        <v>46</v>
      </c>
      <c r="V203" t="s">
        <v>37</v>
      </c>
      <c r="W203" t="s">
        <v>40</v>
      </c>
      <c r="X203">
        <v>58.7</v>
      </c>
      <c r="Y203">
        <v>168.6</v>
      </c>
      <c r="Z203">
        <v>0</v>
      </c>
      <c r="AA203">
        <v>0</v>
      </c>
      <c r="AB203">
        <v>34.409999999999997</v>
      </c>
      <c r="AC203">
        <v>203.01</v>
      </c>
      <c r="AD203" t="s">
        <v>85</v>
      </c>
      <c r="AE203" t="s">
        <v>42</v>
      </c>
      <c r="AF203" t="s">
        <v>42</v>
      </c>
      <c r="AG203">
        <f t="shared" si="6"/>
        <v>0</v>
      </c>
      <c r="AH203" t="str" cm="1">
        <f t="array" ref="AH203">_xlfn.IFS(
X203&lt;=20, "&lt;20",
AND(X203&gt;=20, X203&lt;50), "20-50",
AND(X203&gt;=50, X203&lt;100), "50-100",
X203&gt;=100, "&gt;100"
)</f>
        <v>50-100</v>
      </c>
      <c r="AI203">
        <f t="shared" si="7"/>
        <v>1</v>
      </c>
      <c r="AJ203" t="str" cm="1">
        <f t="array" ref="AJ203">_xlfn.IFS(
C203&lt;=20, "&lt;20",
AND(C203&gt;=20, C203&lt;35), "20-35",
AND(C203&gt;=35, C203&lt;50), "35-50",
C203&gt;=50, "50-100"
)</f>
        <v>20-35</v>
      </c>
      <c r="AK203" t="str" cm="1">
        <f t="array" ref="AK203">_xlfn.IFS(
G203&lt;6, "&lt;6",
AND(G203&gt;=6, G203&lt;12), "6-12",
AND(G203&gt;=12, G203&lt;18), "12-18",  AND(G203&gt;=18, G203&lt;24), "18-24", G203&gt;=24, "24-36")</f>
        <v>6-12</v>
      </c>
    </row>
    <row r="204" spans="1:37" x14ac:dyDescent="0.3">
      <c r="A204" t="s">
        <v>298</v>
      </c>
      <c r="B204" t="s">
        <v>44</v>
      </c>
      <c r="C204">
        <v>51</v>
      </c>
      <c r="D204" t="s">
        <v>37</v>
      </c>
      <c r="E204" t="s">
        <v>56</v>
      </c>
      <c r="F204">
        <v>0</v>
      </c>
      <c r="G204">
        <v>8</v>
      </c>
      <c r="H204" t="s">
        <v>70</v>
      </c>
      <c r="I204" t="s">
        <v>37</v>
      </c>
      <c r="J204" t="s">
        <v>34</v>
      </c>
      <c r="K204" t="s">
        <v>37</v>
      </c>
      <c r="L204" t="s">
        <v>50</v>
      </c>
      <c r="M204" t="s">
        <v>37</v>
      </c>
      <c r="N204" t="s">
        <v>37</v>
      </c>
      <c r="O204" t="s">
        <v>37</v>
      </c>
      <c r="P204" t="s">
        <v>37</v>
      </c>
      <c r="Q204" t="s">
        <v>34</v>
      </c>
      <c r="R204" t="s">
        <v>37</v>
      </c>
      <c r="S204" t="s">
        <v>37</v>
      </c>
      <c r="T204" t="s">
        <v>37</v>
      </c>
      <c r="U204" t="s">
        <v>67</v>
      </c>
      <c r="V204" t="s">
        <v>34</v>
      </c>
      <c r="W204" t="s">
        <v>40</v>
      </c>
      <c r="X204">
        <v>99.5</v>
      </c>
      <c r="Y204">
        <v>5424.25</v>
      </c>
      <c r="Z204">
        <v>0</v>
      </c>
      <c r="AA204">
        <v>0</v>
      </c>
      <c r="AB204">
        <v>2309.21</v>
      </c>
      <c r="AC204">
        <v>7733.46</v>
      </c>
      <c r="AD204" t="s">
        <v>41</v>
      </c>
      <c r="AE204" t="s">
        <v>42</v>
      </c>
      <c r="AF204" t="s">
        <v>42</v>
      </c>
      <c r="AG204">
        <f t="shared" si="6"/>
        <v>0</v>
      </c>
      <c r="AH204" t="str" cm="1">
        <f t="array" ref="AH204">_xlfn.IFS(
X204&lt;=20, "&lt;20",
AND(X204&gt;=20, X204&lt;50), "20-50",
AND(X204&gt;=50, X204&lt;100), "50-100",
X204&gt;=100, "&gt;100"
)</f>
        <v>50-100</v>
      </c>
      <c r="AI204">
        <f t="shared" si="7"/>
        <v>0</v>
      </c>
      <c r="AJ204" t="str" cm="1">
        <f t="array" ref="AJ204">_xlfn.IFS(
C204&lt;=20, "&lt;20",
AND(C204&gt;=20, C204&lt;35), "20-35",
AND(C204&gt;=35, C204&lt;50), "35-50",
C204&gt;=50, "50-100"
)</f>
        <v>50-100</v>
      </c>
      <c r="AK204" t="str" cm="1">
        <f t="array" ref="AK204">_xlfn.IFS(
G204&lt;6, "&lt;6",
AND(G204&gt;=6, G204&lt;12), "6-12",
AND(G204&gt;=12, G204&lt;18), "12-18",  AND(G204&gt;=18, G204&lt;24), "18-24", G204&gt;=24, "24-36")</f>
        <v>6-12</v>
      </c>
    </row>
    <row r="205" spans="1:37" x14ac:dyDescent="0.3">
      <c r="A205" t="s">
        <v>299</v>
      </c>
      <c r="B205" t="s">
        <v>44</v>
      </c>
      <c r="C205">
        <v>26</v>
      </c>
      <c r="D205" t="s">
        <v>34</v>
      </c>
      <c r="E205" t="s">
        <v>45</v>
      </c>
      <c r="F205">
        <v>6</v>
      </c>
      <c r="G205">
        <v>32</v>
      </c>
      <c r="H205" t="s">
        <v>36</v>
      </c>
      <c r="I205" t="s">
        <v>37</v>
      </c>
      <c r="J205" t="s">
        <v>34</v>
      </c>
      <c r="K205" t="s">
        <v>37</v>
      </c>
      <c r="L205" t="s">
        <v>50</v>
      </c>
      <c r="M205" t="s">
        <v>37</v>
      </c>
      <c r="N205" t="s">
        <v>34</v>
      </c>
      <c r="O205" t="s">
        <v>34</v>
      </c>
      <c r="P205" t="s">
        <v>37</v>
      </c>
      <c r="Q205" t="s">
        <v>37</v>
      </c>
      <c r="R205" t="s">
        <v>37</v>
      </c>
      <c r="S205" t="s">
        <v>37</v>
      </c>
      <c r="T205" t="s">
        <v>37</v>
      </c>
      <c r="U205" t="s">
        <v>46</v>
      </c>
      <c r="V205" t="s">
        <v>37</v>
      </c>
      <c r="W205" t="s">
        <v>51</v>
      </c>
      <c r="X205">
        <v>99.85</v>
      </c>
      <c r="Y205">
        <v>2331.3000000000002</v>
      </c>
      <c r="Z205">
        <v>0</v>
      </c>
      <c r="AA205">
        <v>0</v>
      </c>
      <c r="AB205">
        <v>872.85</v>
      </c>
      <c r="AC205">
        <v>3204.15</v>
      </c>
      <c r="AD205" t="s">
        <v>52</v>
      </c>
      <c r="AE205" t="s">
        <v>94</v>
      </c>
      <c r="AF205" t="s">
        <v>95</v>
      </c>
      <c r="AG205">
        <f t="shared" si="6"/>
        <v>1</v>
      </c>
      <c r="AH205" t="str" cm="1">
        <f t="array" ref="AH205">_xlfn.IFS(
X205&lt;=20, "&lt;20",
AND(X205&gt;=20, X205&lt;50), "20-50",
AND(X205&gt;=50, X205&lt;100), "50-100",
X205&gt;=100, "&gt;100"
)</f>
        <v>50-100</v>
      </c>
      <c r="AI205">
        <f t="shared" si="7"/>
        <v>0</v>
      </c>
      <c r="AJ205" t="str" cm="1">
        <f t="array" ref="AJ205">_xlfn.IFS(
C205&lt;=20, "&lt;20",
AND(C205&gt;=20, C205&lt;35), "20-35",
AND(C205&gt;=35, C205&lt;50), "35-50",
C205&gt;=50, "50-100"
)</f>
        <v>20-35</v>
      </c>
      <c r="AK205" t="str" cm="1">
        <f t="array" ref="AK205">_xlfn.IFS(
G205&lt;6, "&lt;6",
AND(G205&gt;=6, G205&lt;12), "6-12",
AND(G205&gt;=12, G205&lt;18), "12-18",  AND(G205&gt;=18, G205&lt;24), "18-24", G205&gt;=24, "24-36")</f>
        <v>24-36</v>
      </c>
    </row>
    <row r="206" spans="1:37" x14ac:dyDescent="0.3">
      <c r="A206" t="s">
        <v>300</v>
      </c>
      <c r="B206" t="s">
        <v>44</v>
      </c>
      <c r="C206">
        <v>60</v>
      </c>
      <c r="D206" t="s">
        <v>34</v>
      </c>
      <c r="E206" t="s">
        <v>74</v>
      </c>
      <c r="F206">
        <v>0</v>
      </c>
      <c r="G206">
        <v>23</v>
      </c>
      <c r="H206" t="s">
        <v>36</v>
      </c>
      <c r="I206" t="s">
        <v>37</v>
      </c>
      <c r="J206" t="s">
        <v>34</v>
      </c>
      <c r="K206" t="s">
        <v>37</v>
      </c>
      <c r="L206" t="s">
        <v>72</v>
      </c>
      <c r="M206" t="s">
        <v>34</v>
      </c>
      <c r="N206" t="s">
        <v>34</v>
      </c>
      <c r="O206" t="s">
        <v>34</v>
      </c>
      <c r="P206" t="s">
        <v>34</v>
      </c>
      <c r="Q206" t="s">
        <v>34</v>
      </c>
      <c r="R206" t="s">
        <v>34</v>
      </c>
      <c r="S206" t="s">
        <v>34</v>
      </c>
      <c r="T206" t="s">
        <v>37</v>
      </c>
      <c r="U206" t="s">
        <v>46</v>
      </c>
      <c r="V206" t="s">
        <v>34</v>
      </c>
      <c r="W206" t="s">
        <v>51</v>
      </c>
      <c r="X206">
        <v>45.35</v>
      </c>
      <c r="Y206">
        <v>89.5</v>
      </c>
      <c r="Z206">
        <v>0</v>
      </c>
      <c r="AA206">
        <v>0</v>
      </c>
      <c r="AB206">
        <v>50.98</v>
      </c>
      <c r="AC206">
        <v>140.47999999999999</v>
      </c>
      <c r="AD206" t="s">
        <v>52</v>
      </c>
      <c r="AE206" t="s">
        <v>53</v>
      </c>
      <c r="AF206" t="s">
        <v>54</v>
      </c>
      <c r="AG206">
        <f t="shared" si="6"/>
        <v>1</v>
      </c>
      <c r="AH206" t="str" cm="1">
        <f t="array" ref="AH206">_xlfn.IFS(
X206&lt;=20, "&lt;20",
AND(X206&gt;=20, X206&lt;50), "20-50",
AND(X206&gt;=50, X206&lt;100), "50-100",
X206&gt;=100, "&gt;100"
)</f>
        <v>20-50</v>
      </c>
      <c r="AI206">
        <f t="shared" si="7"/>
        <v>0</v>
      </c>
      <c r="AJ206" t="str" cm="1">
        <f t="array" ref="AJ206">_xlfn.IFS(
C206&lt;=20, "&lt;20",
AND(C206&gt;=20, C206&lt;35), "20-35",
AND(C206&gt;=35, C206&lt;50), "35-50",
C206&gt;=50, "50-100"
)</f>
        <v>50-100</v>
      </c>
      <c r="AK206" t="str" cm="1">
        <f t="array" ref="AK206">_xlfn.IFS(
G206&lt;6, "&lt;6",
AND(G206&gt;=6, G206&lt;12), "6-12",
AND(G206&gt;=12, G206&lt;18), "12-18",  AND(G206&gt;=18, G206&lt;24), "18-24", G206&gt;=24, "24-36")</f>
        <v>18-24</v>
      </c>
    </row>
    <row r="207" spans="1:37" x14ac:dyDescent="0.3">
      <c r="A207" t="s">
        <v>301</v>
      </c>
      <c r="B207" t="s">
        <v>44</v>
      </c>
      <c r="C207">
        <v>32</v>
      </c>
      <c r="D207" t="s">
        <v>37</v>
      </c>
      <c r="E207" t="s">
        <v>87</v>
      </c>
      <c r="F207">
        <v>6</v>
      </c>
      <c r="G207">
        <v>21</v>
      </c>
      <c r="H207" t="s">
        <v>36</v>
      </c>
      <c r="I207" t="s">
        <v>37</v>
      </c>
      <c r="J207" t="s">
        <v>34</v>
      </c>
      <c r="K207" t="s">
        <v>37</v>
      </c>
      <c r="L207" t="s">
        <v>72</v>
      </c>
      <c r="M207" t="s">
        <v>37</v>
      </c>
      <c r="N207" t="s">
        <v>34</v>
      </c>
      <c r="O207" t="s">
        <v>34</v>
      </c>
      <c r="P207" t="s">
        <v>34</v>
      </c>
      <c r="Q207" t="s">
        <v>34</v>
      </c>
      <c r="R207" t="s">
        <v>34</v>
      </c>
      <c r="S207" t="s">
        <v>34</v>
      </c>
      <c r="T207" t="s">
        <v>37</v>
      </c>
      <c r="U207" t="s">
        <v>46</v>
      </c>
      <c r="V207" t="s">
        <v>37</v>
      </c>
      <c r="W207" t="s">
        <v>40</v>
      </c>
      <c r="X207">
        <v>48.55</v>
      </c>
      <c r="Y207">
        <v>48.55</v>
      </c>
      <c r="Z207">
        <v>0</v>
      </c>
      <c r="AA207">
        <v>0</v>
      </c>
      <c r="AB207">
        <v>11.35</v>
      </c>
      <c r="AC207">
        <v>59.9</v>
      </c>
      <c r="AD207" t="s">
        <v>52</v>
      </c>
      <c r="AE207" t="s">
        <v>104</v>
      </c>
      <c r="AF207" t="s">
        <v>150</v>
      </c>
      <c r="AG207">
        <f t="shared" si="6"/>
        <v>1</v>
      </c>
      <c r="AH207" t="str" cm="1">
        <f t="array" ref="AH207">_xlfn.IFS(
X207&lt;=20, "&lt;20",
AND(X207&gt;=20, X207&lt;50), "20-50",
AND(X207&gt;=50, X207&lt;100), "50-100",
X207&gt;=100, "&gt;100"
)</f>
        <v>20-50</v>
      </c>
      <c r="AI207">
        <f t="shared" si="7"/>
        <v>0</v>
      </c>
      <c r="AJ207" t="str" cm="1">
        <f t="array" ref="AJ207">_xlfn.IFS(
C207&lt;=20, "&lt;20",
AND(C207&gt;=20, C207&lt;35), "20-35",
AND(C207&gt;=35, C207&lt;50), "35-50",
C207&gt;=50, "50-100"
)</f>
        <v>20-35</v>
      </c>
      <c r="AK207" t="str" cm="1">
        <f t="array" ref="AK207">_xlfn.IFS(
G207&lt;6, "&lt;6",
AND(G207&gt;=6, G207&lt;12), "6-12",
AND(G207&gt;=12, G207&lt;18), "12-18",  AND(G207&gt;=18, G207&lt;24), "18-24", G207&gt;=24, "24-36")</f>
        <v>18-24</v>
      </c>
    </row>
    <row r="208" spans="1:37" x14ac:dyDescent="0.3">
      <c r="A208" t="s">
        <v>302</v>
      </c>
      <c r="B208" t="s">
        <v>33</v>
      </c>
      <c r="C208">
        <v>48</v>
      </c>
      <c r="D208" t="s">
        <v>34</v>
      </c>
      <c r="E208" t="s">
        <v>87</v>
      </c>
      <c r="F208">
        <v>14</v>
      </c>
      <c r="G208">
        <v>21</v>
      </c>
      <c r="H208" t="s">
        <v>36</v>
      </c>
      <c r="I208" t="s">
        <v>37</v>
      </c>
      <c r="J208" t="s">
        <v>37</v>
      </c>
      <c r="K208" t="s">
        <v>34</v>
      </c>
      <c r="L208" t="s">
        <v>34</v>
      </c>
      <c r="M208" t="s">
        <v>34</v>
      </c>
      <c r="N208" t="s">
        <v>34</v>
      </c>
      <c r="O208" t="s">
        <v>34</v>
      </c>
      <c r="P208" t="s">
        <v>34</v>
      </c>
      <c r="Q208" t="s">
        <v>34</v>
      </c>
      <c r="R208" t="s">
        <v>34</v>
      </c>
      <c r="S208" t="s">
        <v>34</v>
      </c>
      <c r="T208" t="s">
        <v>34</v>
      </c>
      <c r="U208" t="s">
        <v>67</v>
      </c>
      <c r="V208" t="s">
        <v>37</v>
      </c>
      <c r="W208" t="s">
        <v>40</v>
      </c>
      <c r="X208">
        <v>26.4</v>
      </c>
      <c r="Y208">
        <v>121.25</v>
      </c>
      <c r="Z208">
        <v>0</v>
      </c>
      <c r="AA208">
        <v>0</v>
      </c>
      <c r="AB208">
        <v>101.61</v>
      </c>
      <c r="AC208">
        <v>222.86</v>
      </c>
      <c r="AD208" t="s">
        <v>85</v>
      </c>
      <c r="AE208" t="s">
        <v>42</v>
      </c>
      <c r="AF208" t="s">
        <v>42</v>
      </c>
      <c r="AG208">
        <f t="shared" si="6"/>
        <v>0</v>
      </c>
      <c r="AH208" t="str" cm="1">
        <f t="array" ref="AH208">_xlfn.IFS(
X208&lt;=20, "&lt;20",
AND(X208&gt;=20, X208&lt;50), "20-50",
AND(X208&gt;=50, X208&lt;100), "50-100",
X208&gt;=100, "&gt;100"
)</f>
        <v>20-50</v>
      </c>
      <c r="AI208">
        <f t="shared" si="7"/>
        <v>1</v>
      </c>
      <c r="AJ208" t="str" cm="1">
        <f t="array" ref="AJ208">_xlfn.IFS(
C208&lt;=20, "&lt;20",
AND(C208&gt;=20, C208&lt;35), "20-35",
AND(C208&gt;=35, C208&lt;50), "35-50",
C208&gt;=50, "50-100"
)</f>
        <v>35-50</v>
      </c>
      <c r="AK208" t="str" cm="1">
        <f t="array" ref="AK208">_xlfn.IFS(
G208&lt;6, "&lt;6",
AND(G208&gt;=6, G208&lt;12), "6-12",
AND(G208&gt;=12, G208&lt;18), "12-18",  AND(G208&gt;=18, G208&lt;24), "18-24", G208&gt;=24, "24-36")</f>
        <v>18-24</v>
      </c>
    </row>
    <row r="209" spans="1:37" x14ac:dyDescent="0.3">
      <c r="A209" t="s">
        <v>303</v>
      </c>
      <c r="B209" t="s">
        <v>33</v>
      </c>
      <c r="C209">
        <v>71</v>
      </c>
      <c r="D209" t="s">
        <v>37</v>
      </c>
      <c r="E209" t="s">
        <v>74</v>
      </c>
      <c r="F209">
        <v>11</v>
      </c>
      <c r="G209">
        <v>20</v>
      </c>
      <c r="H209" t="s">
        <v>36</v>
      </c>
      <c r="I209" t="s">
        <v>37</v>
      </c>
      <c r="J209" t="s">
        <v>37</v>
      </c>
      <c r="K209" t="s">
        <v>37</v>
      </c>
      <c r="L209" t="s">
        <v>38</v>
      </c>
      <c r="M209" t="s">
        <v>34</v>
      </c>
      <c r="N209" t="s">
        <v>37</v>
      </c>
      <c r="O209" t="s">
        <v>34</v>
      </c>
      <c r="P209" t="s">
        <v>34</v>
      </c>
      <c r="Q209" t="s">
        <v>37</v>
      </c>
      <c r="R209" t="s">
        <v>37</v>
      </c>
      <c r="S209" t="s">
        <v>37</v>
      </c>
      <c r="T209" t="s">
        <v>37</v>
      </c>
      <c r="U209" t="s">
        <v>46</v>
      </c>
      <c r="V209" t="s">
        <v>37</v>
      </c>
      <c r="W209" t="s">
        <v>51</v>
      </c>
      <c r="X209">
        <v>100.2</v>
      </c>
      <c r="Y209">
        <v>6851.65</v>
      </c>
      <c r="Z209">
        <v>0</v>
      </c>
      <c r="AA209">
        <v>0</v>
      </c>
      <c r="AB209">
        <v>1450.44</v>
      </c>
      <c r="AC209">
        <v>8302.09</v>
      </c>
      <c r="AD209" t="s">
        <v>52</v>
      </c>
      <c r="AE209" t="s">
        <v>53</v>
      </c>
      <c r="AF209" t="s">
        <v>162</v>
      </c>
      <c r="AG209">
        <f t="shared" si="6"/>
        <v>1</v>
      </c>
      <c r="AH209" t="str" cm="1">
        <f t="array" ref="AH209">_xlfn.IFS(
X209&lt;=20, "&lt;20",
AND(X209&gt;=20, X209&lt;50), "20-50",
AND(X209&gt;=50, X209&lt;100), "50-100",
X209&gt;=100, "&gt;100"
)</f>
        <v>&gt;100</v>
      </c>
      <c r="AI209">
        <f t="shared" si="7"/>
        <v>0</v>
      </c>
      <c r="AJ209" t="str" cm="1">
        <f t="array" ref="AJ209">_xlfn.IFS(
C209&lt;=20, "&lt;20",
AND(C209&gt;=20, C209&lt;35), "20-35",
AND(C209&gt;=35, C209&lt;50), "35-50",
C209&gt;=50, "50-100"
)</f>
        <v>50-100</v>
      </c>
      <c r="AK209" t="str" cm="1">
        <f t="array" ref="AK209">_xlfn.IFS(
G209&lt;6, "&lt;6",
AND(G209&gt;=6, G209&lt;12), "6-12",
AND(G209&gt;=12, G209&lt;18), "12-18",  AND(G209&gt;=18, G209&lt;24), "18-24", G209&gt;=24, "24-36")</f>
        <v>18-24</v>
      </c>
    </row>
    <row r="210" spans="1:37" x14ac:dyDescent="0.3">
      <c r="A210" t="s">
        <v>304</v>
      </c>
      <c r="B210" t="s">
        <v>33</v>
      </c>
      <c r="C210">
        <v>48</v>
      </c>
      <c r="D210" t="s">
        <v>37</v>
      </c>
      <c r="E210" t="s">
        <v>76</v>
      </c>
      <c r="F210">
        <v>7</v>
      </c>
      <c r="G210">
        <v>9</v>
      </c>
      <c r="H210" t="s">
        <v>36</v>
      </c>
      <c r="I210" t="s">
        <v>37</v>
      </c>
      <c r="J210" t="s">
        <v>34</v>
      </c>
      <c r="K210" t="s">
        <v>37</v>
      </c>
      <c r="L210" t="s">
        <v>50</v>
      </c>
      <c r="M210" t="s">
        <v>34</v>
      </c>
      <c r="N210" t="s">
        <v>34</v>
      </c>
      <c r="O210" t="s">
        <v>37</v>
      </c>
      <c r="P210" t="s">
        <v>34</v>
      </c>
      <c r="Q210" t="s">
        <v>37</v>
      </c>
      <c r="R210" t="s">
        <v>37</v>
      </c>
      <c r="S210" t="s">
        <v>37</v>
      </c>
      <c r="T210" t="s">
        <v>34</v>
      </c>
      <c r="U210" t="s">
        <v>46</v>
      </c>
      <c r="V210" t="s">
        <v>37</v>
      </c>
      <c r="W210" t="s">
        <v>51</v>
      </c>
      <c r="X210">
        <v>94.7</v>
      </c>
      <c r="Y210">
        <v>740.3</v>
      </c>
      <c r="Z210">
        <v>0</v>
      </c>
      <c r="AA210">
        <v>80</v>
      </c>
      <c r="AB210">
        <v>155.91999999999999</v>
      </c>
      <c r="AC210">
        <v>976.22</v>
      </c>
      <c r="AD210" t="s">
        <v>52</v>
      </c>
      <c r="AE210" t="s">
        <v>53</v>
      </c>
      <c r="AF210" t="s">
        <v>162</v>
      </c>
      <c r="AG210">
        <f t="shared" si="6"/>
        <v>1</v>
      </c>
      <c r="AH210" t="str" cm="1">
        <f t="array" ref="AH210">_xlfn.IFS(
X210&lt;=20, "&lt;20",
AND(X210&gt;=20, X210&lt;50), "20-50",
AND(X210&gt;=50, X210&lt;100), "50-100",
X210&gt;=100, "&gt;100"
)</f>
        <v>50-100</v>
      </c>
      <c r="AI210">
        <f t="shared" si="7"/>
        <v>0</v>
      </c>
      <c r="AJ210" t="str" cm="1">
        <f t="array" ref="AJ210">_xlfn.IFS(
C210&lt;=20, "&lt;20",
AND(C210&gt;=20, C210&lt;35), "20-35",
AND(C210&gt;=35, C210&lt;50), "35-50",
C210&gt;=50, "50-100"
)</f>
        <v>35-50</v>
      </c>
      <c r="AK210" t="str" cm="1">
        <f t="array" ref="AK210">_xlfn.IFS(
G210&lt;6, "&lt;6",
AND(G210&gt;=6, G210&lt;12), "6-12",
AND(G210&gt;=12, G210&lt;18), "12-18",  AND(G210&gt;=18, G210&lt;24), "18-24", G210&gt;=24, "24-36")</f>
        <v>6-12</v>
      </c>
    </row>
    <row r="211" spans="1:37" x14ac:dyDescent="0.3">
      <c r="A211" t="s">
        <v>305</v>
      </c>
      <c r="B211" t="s">
        <v>33</v>
      </c>
      <c r="C211">
        <v>57</v>
      </c>
      <c r="D211" t="s">
        <v>34</v>
      </c>
      <c r="E211" t="s">
        <v>158</v>
      </c>
      <c r="F211">
        <v>3</v>
      </c>
      <c r="G211">
        <v>21</v>
      </c>
      <c r="H211" t="s">
        <v>110</v>
      </c>
      <c r="I211" t="s">
        <v>37</v>
      </c>
      <c r="J211" t="s">
        <v>37</v>
      </c>
      <c r="K211" t="s">
        <v>37</v>
      </c>
      <c r="L211" t="s">
        <v>50</v>
      </c>
      <c r="M211" t="s">
        <v>34</v>
      </c>
      <c r="N211" t="s">
        <v>34</v>
      </c>
      <c r="O211" t="s">
        <v>37</v>
      </c>
      <c r="P211" t="s">
        <v>34</v>
      </c>
      <c r="Q211" t="s">
        <v>37</v>
      </c>
      <c r="R211" t="s">
        <v>37</v>
      </c>
      <c r="S211" t="s">
        <v>37</v>
      </c>
      <c r="T211" t="s">
        <v>37</v>
      </c>
      <c r="U211" t="s">
        <v>39</v>
      </c>
      <c r="V211" t="s">
        <v>34</v>
      </c>
      <c r="W211" t="s">
        <v>51</v>
      </c>
      <c r="X211">
        <v>100</v>
      </c>
      <c r="Y211">
        <v>3835.55</v>
      </c>
      <c r="Z211">
        <v>0</v>
      </c>
      <c r="AA211">
        <v>0</v>
      </c>
      <c r="AB211">
        <v>674.31</v>
      </c>
      <c r="AC211">
        <v>4509.8599999999997</v>
      </c>
      <c r="AD211" t="s">
        <v>41</v>
      </c>
      <c r="AE211" t="s">
        <v>42</v>
      </c>
      <c r="AF211" t="s">
        <v>42</v>
      </c>
      <c r="AG211">
        <f t="shared" si="6"/>
        <v>0</v>
      </c>
      <c r="AH211" t="str" cm="1">
        <f t="array" ref="AH211">_xlfn.IFS(
X211&lt;=20, "&lt;20",
AND(X211&gt;=20, X211&lt;50), "20-50",
AND(X211&gt;=50, X211&lt;100), "50-100",
X211&gt;=100, "&gt;100"
)</f>
        <v>&gt;100</v>
      </c>
      <c r="AI211">
        <f t="shared" si="7"/>
        <v>0</v>
      </c>
      <c r="AJ211" t="str" cm="1">
        <f t="array" ref="AJ211">_xlfn.IFS(
C211&lt;=20, "&lt;20",
AND(C211&gt;=20, C211&lt;35), "20-35",
AND(C211&gt;=35, C211&lt;50), "35-50",
C211&gt;=50, "50-100"
)</f>
        <v>50-100</v>
      </c>
      <c r="AK211" t="str" cm="1">
        <f t="array" ref="AK211">_xlfn.IFS(
G211&lt;6, "&lt;6",
AND(G211&gt;=6, G211&lt;12), "6-12",
AND(G211&gt;=12, G211&lt;18), "12-18",  AND(G211&gt;=18, G211&lt;24), "18-24", G211&gt;=24, "24-36")</f>
        <v>18-24</v>
      </c>
    </row>
    <row r="212" spans="1:37" x14ac:dyDescent="0.3">
      <c r="A212" t="s">
        <v>306</v>
      </c>
      <c r="B212" t="s">
        <v>44</v>
      </c>
      <c r="C212">
        <v>39</v>
      </c>
      <c r="D212" t="s">
        <v>37</v>
      </c>
      <c r="E212" t="s">
        <v>82</v>
      </c>
      <c r="F212">
        <v>15</v>
      </c>
      <c r="G212">
        <v>34</v>
      </c>
      <c r="H212" t="s">
        <v>36</v>
      </c>
      <c r="I212" t="s">
        <v>37</v>
      </c>
      <c r="J212" t="s">
        <v>34</v>
      </c>
      <c r="K212" t="s">
        <v>37</v>
      </c>
      <c r="L212" t="s">
        <v>50</v>
      </c>
      <c r="M212" t="s">
        <v>34</v>
      </c>
      <c r="N212" t="s">
        <v>34</v>
      </c>
      <c r="O212" t="s">
        <v>34</v>
      </c>
      <c r="P212" t="s">
        <v>34</v>
      </c>
      <c r="Q212" t="s">
        <v>34</v>
      </c>
      <c r="R212" t="s">
        <v>34</v>
      </c>
      <c r="S212" t="s">
        <v>34</v>
      </c>
      <c r="T212" t="s">
        <v>37</v>
      </c>
      <c r="U212" t="s">
        <v>46</v>
      </c>
      <c r="V212" t="s">
        <v>37</v>
      </c>
      <c r="W212" t="s">
        <v>51</v>
      </c>
      <c r="X212">
        <v>70.099999999999994</v>
      </c>
      <c r="Y212">
        <v>70.099999999999994</v>
      </c>
      <c r="Z212">
        <v>0</v>
      </c>
      <c r="AA212">
        <v>0</v>
      </c>
      <c r="AB212">
        <v>17.37</v>
      </c>
      <c r="AC212">
        <v>87.47</v>
      </c>
      <c r="AD212" t="s">
        <v>52</v>
      </c>
      <c r="AE212" t="s">
        <v>53</v>
      </c>
      <c r="AF212" t="s">
        <v>54</v>
      </c>
      <c r="AG212">
        <f t="shared" si="6"/>
        <v>1</v>
      </c>
      <c r="AH212" t="str" cm="1">
        <f t="array" ref="AH212">_xlfn.IFS(
X212&lt;=20, "&lt;20",
AND(X212&gt;=20, X212&lt;50), "20-50",
AND(X212&gt;=50, X212&lt;100), "50-100",
X212&gt;=100, "&gt;100"
)</f>
        <v>50-100</v>
      </c>
      <c r="AI212">
        <f t="shared" si="7"/>
        <v>0</v>
      </c>
      <c r="AJ212" t="str" cm="1">
        <f t="array" ref="AJ212">_xlfn.IFS(
C212&lt;=20, "&lt;20",
AND(C212&gt;=20, C212&lt;35), "20-35",
AND(C212&gt;=35, C212&lt;50), "35-50",
C212&gt;=50, "50-100"
)</f>
        <v>35-50</v>
      </c>
      <c r="AK212" t="str" cm="1">
        <f t="array" ref="AK212">_xlfn.IFS(
G212&lt;6, "&lt;6",
AND(G212&gt;=6, G212&lt;12), "6-12",
AND(G212&gt;=12, G212&lt;18), "12-18",  AND(G212&gt;=18, G212&lt;24), "18-24", G212&gt;=24, "24-36")</f>
        <v>24-36</v>
      </c>
    </row>
    <row r="213" spans="1:37" x14ac:dyDescent="0.3">
      <c r="A213" t="s">
        <v>307</v>
      </c>
      <c r="B213" t="s">
        <v>44</v>
      </c>
      <c r="C213">
        <v>39</v>
      </c>
      <c r="D213" t="s">
        <v>34</v>
      </c>
      <c r="E213" t="s">
        <v>76</v>
      </c>
      <c r="F213">
        <v>13</v>
      </c>
      <c r="G213">
        <v>25</v>
      </c>
      <c r="H213" t="s">
        <v>36</v>
      </c>
      <c r="I213" t="s">
        <v>37</v>
      </c>
      <c r="J213" t="s">
        <v>34</v>
      </c>
      <c r="K213" t="s">
        <v>37</v>
      </c>
      <c r="L213" t="s">
        <v>50</v>
      </c>
      <c r="M213" t="s">
        <v>34</v>
      </c>
      <c r="N213" t="s">
        <v>37</v>
      </c>
      <c r="O213" t="s">
        <v>34</v>
      </c>
      <c r="P213" t="s">
        <v>37</v>
      </c>
      <c r="Q213" t="s">
        <v>37</v>
      </c>
      <c r="R213" t="s">
        <v>37</v>
      </c>
      <c r="S213" t="s">
        <v>37</v>
      </c>
      <c r="T213" t="s">
        <v>37</v>
      </c>
      <c r="U213" t="s">
        <v>46</v>
      </c>
      <c r="V213" t="s">
        <v>37</v>
      </c>
      <c r="W213" t="s">
        <v>51</v>
      </c>
      <c r="X213">
        <v>97.9</v>
      </c>
      <c r="Y213">
        <v>315.3</v>
      </c>
      <c r="Z213">
        <v>0</v>
      </c>
      <c r="AA213">
        <v>0</v>
      </c>
      <c r="AB213">
        <v>90.54</v>
      </c>
      <c r="AC213">
        <v>405.84</v>
      </c>
      <c r="AD213" t="s">
        <v>52</v>
      </c>
      <c r="AE213" t="s">
        <v>100</v>
      </c>
      <c r="AF213" t="s">
        <v>308</v>
      </c>
      <c r="AG213">
        <f t="shared" si="6"/>
        <v>1</v>
      </c>
      <c r="AH213" t="str" cm="1">
        <f t="array" ref="AH213">_xlfn.IFS(
X213&lt;=20, "&lt;20",
AND(X213&gt;=20, X213&lt;50), "20-50",
AND(X213&gt;=50, X213&lt;100), "50-100",
X213&gt;=100, "&gt;100"
)</f>
        <v>50-100</v>
      </c>
      <c r="AI213">
        <f t="shared" si="7"/>
        <v>0</v>
      </c>
      <c r="AJ213" t="str" cm="1">
        <f t="array" ref="AJ213">_xlfn.IFS(
C213&lt;=20, "&lt;20",
AND(C213&gt;=20, C213&lt;35), "20-35",
AND(C213&gt;=35, C213&lt;50), "35-50",
C213&gt;=50, "50-100"
)</f>
        <v>35-50</v>
      </c>
      <c r="AK213" t="str" cm="1">
        <f t="array" ref="AK213">_xlfn.IFS(
G213&lt;6, "&lt;6",
AND(G213&gt;=6, G213&lt;12), "6-12",
AND(G213&gt;=12, G213&lt;18), "12-18",  AND(G213&gt;=18, G213&lt;24), "18-24", G213&gt;=24, "24-36")</f>
        <v>24-36</v>
      </c>
    </row>
    <row r="214" spans="1:37" x14ac:dyDescent="0.3">
      <c r="A214" t="s">
        <v>309</v>
      </c>
      <c r="B214" t="s">
        <v>33</v>
      </c>
      <c r="C214">
        <v>53</v>
      </c>
      <c r="D214" t="s">
        <v>34</v>
      </c>
      <c r="E214" t="s">
        <v>48</v>
      </c>
      <c r="F214">
        <v>4</v>
      </c>
      <c r="G214">
        <v>13</v>
      </c>
      <c r="H214" t="s">
        <v>70</v>
      </c>
      <c r="I214" t="s">
        <v>37</v>
      </c>
      <c r="J214" t="s">
        <v>37</v>
      </c>
      <c r="K214" t="s">
        <v>37</v>
      </c>
      <c r="L214" t="s">
        <v>50</v>
      </c>
      <c r="M214" t="s">
        <v>34</v>
      </c>
      <c r="N214" t="s">
        <v>37</v>
      </c>
      <c r="O214" t="s">
        <v>37</v>
      </c>
      <c r="P214" t="s">
        <v>34</v>
      </c>
      <c r="Q214" t="s">
        <v>37</v>
      </c>
      <c r="R214" t="s">
        <v>37</v>
      </c>
      <c r="S214" t="s">
        <v>37</v>
      </c>
      <c r="T214" t="s">
        <v>37</v>
      </c>
      <c r="U214" t="s">
        <v>39</v>
      </c>
      <c r="V214" t="s">
        <v>34</v>
      </c>
      <c r="W214" t="s">
        <v>51</v>
      </c>
      <c r="X214">
        <v>102.5</v>
      </c>
      <c r="Y214">
        <v>6157.6</v>
      </c>
      <c r="Z214">
        <v>0</v>
      </c>
      <c r="AA214">
        <v>0</v>
      </c>
      <c r="AB214">
        <v>1153.2</v>
      </c>
      <c r="AC214">
        <v>7310.8</v>
      </c>
      <c r="AD214" t="s">
        <v>41</v>
      </c>
      <c r="AE214" t="s">
        <v>42</v>
      </c>
      <c r="AF214" t="s">
        <v>42</v>
      </c>
      <c r="AG214">
        <f t="shared" si="6"/>
        <v>0</v>
      </c>
      <c r="AH214" t="str" cm="1">
        <f t="array" ref="AH214">_xlfn.IFS(
X214&lt;=20, "&lt;20",
AND(X214&gt;=20, X214&lt;50), "20-50",
AND(X214&gt;=50, X214&lt;100), "50-100",
X214&gt;=100, "&gt;100"
)</f>
        <v>&gt;100</v>
      </c>
      <c r="AI214">
        <f t="shared" si="7"/>
        <v>0</v>
      </c>
      <c r="AJ214" t="str" cm="1">
        <f t="array" ref="AJ214">_xlfn.IFS(
C214&lt;=20, "&lt;20",
AND(C214&gt;=20, C214&lt;35), "20-35",
AND(C214&gt;=35, C214&lt;50), "35-50",
C214&gt;=50, "50-100"
)</f>
        <v>50-100</v>
      </c>
      <c r="AK214" t="str" cm="1">
        <f t="array" ref="AK214">_xlfn.IFS(
G214&lt;6, "&lt;6",
AND(G214&gt;=6, G214&lt;12), "6-12",
AND(G214&gt;=12, G214&lt;18), "12-18",  AND(G214&gt;=18, G214&lt;24), "18-24", G214&gt;=24, "24-36")</f>
        <v>12-18</v>
      </c>
    </row>
    <row r="215" spans="1:37" x14ac:dyDescent="0.3">
      <c r="A215" t="s">
        <v>310</v>
      </c>
      <c r="B215" t="s">
        <v>33</v>
      </c>
      <c r="C215">
        <v>50</v>
      </c>
      <c r="D215" t="s">
        <v>34</v>
      </c>
      <c r="E215" t="s">
        <v>74</v>
      </c>
      <c r="F215">
        <v>5</v>
      </c>
      <c r="G215">
        <v>29</v>
      </c>
      <c r="H215" t="s">
        <v>49</v>
      </c>
      <c r="I215" t="s">
        <v>37</v>
      </c>
      <c r="J215" t="s">
        <v>34</v>
      </c>
      <c r="K215" t="s">
        <v>37</v>
      </c>
      <c r="L215" t="s">
        <v>50</v>
      </c>
      <c r="M215" t="s">
        <v>34</v>
      </c>
      <c r="N215" t="s">
        <v>34</v>
      </c>
      <c r="O215" t="s">
        <v>34</v>
      </c>
      <c r="P215" t="s">
        <v>34</v>
      </c>
      <c r="Q215" t="s">
        <v>34</v>
      </c>
      <c r="R215" t="s">
        <v>34</v>
      </c>
      <c r="S215" t="s">
        <v>34</v>
      </c>
      <c r="T215" t="s">
        <v>37</v>
      </c>
      <c r="U215" t="s">
        <v>46</v>
      </c>
      <c r="V215" t="s">
        <v>34</v>
      </c>
      <c r="W215" t="s">
        <v>51</v>
      </c>
      <c r="X215">
        <v>69.95</v>
      </c>
      <c r="Y215">
        <v>330.15</v>
      </c>
      <c r="Z215">
        <v>0</v>
      </c>
      <c r="AA215">
        <v>0</v>
      </c>
      <c r="AB215">
        <v>85.4</v>
      </c>
      <c r="AC215">
        <v>415.55</v>
      </c>
      <c r="AD215" t="s">
        <v>52</v>
      </c>
      <c r="AE215" t="s">
        <v>104</v>
      </c>
      <c r="AF215" t="s">
        <v>105</v>
      </c>
      <c r="AG215">
        <f t="shared" si="6"/>
        <v>1</v>
      </c>
      <c r="AH215" t="str" cm="1">
        <f t="array" ref="AH215">_xlfn.IFS(
X215&lt;=20, "&lt;20",
AND(X215&gt;=20, X215&lt;50), "20-50",
AND(X215&gt;=50, X215&lt;100), "50-100",
X215&gt;=100, "&gt;100"
)</f>
        <v>50-100</v>
      </c>
      <c r="AI215">
        <f t="shared" si="7"/>
        <v>0</v>
      </c>
      <c r="AJ215" t="str" cm="1">
        <f t="array" ref="AJ215">_xlfn.IFS(
C215&lt;=20, "&lt;20",
AND(C215&gt;=20, C215&lt;35), "20-35",
AND(C215&gt;=35, C215&lt;50), "35-50",
C215&gt;=50, "50-100"
)</f>
        <v>50-100</v>
      </c>
      <c r="AK215" t="str" cm="1">
        <f t="array" ref="AK215">_xlfn.IFS(
G215&lt;6, "&lt;6",
AND(G215&gt;=6, G215&lt;12), "6-12",
AND(G215&gt;=12, G215&lt;18), "12-18",  AND(G215&gt;=18, G215&lt;24), "18-24", G215&gt;=24, "24-36")</f>
        <v>24-36</v>
      </c>
    </row>
    <row r="216" spans="1:37" x14ac:dyDescent="0.3">
      <c r="A216" t="s">
        <v>311</v>
      </c>
      <c r="B216" t="s">
        <v>33</v>
      </c>
      <c r="C216">
        <v>82</v>
      </c>
      <c r="D216" t="s">
        <v>37</v>
      </c>
      <c r="E216" t="s">
        <v>124</v>
      </c>
      <c r="F216">
        <v>1</v>
      </c>
      <c r="G216">
        <v>1</v>
      </c>
      <c r="H216" t="s">
        <v>49</v>
      </c>
      <c r="I216" t="s">
        <v>37</v>
      </c>
      <c r="J216" t="s">
        <v>37</v>
      </c>
      <c r="K216" t="s">
        <v>37</v>
      </c>
      <c r="L216" t="s">
        <v>50</v>
      </c>
      <c r="M216" t="s">
        <v>34</v>
      </c>
      <c r="N216" t="s">
        <v>37</v>
      </c>
      <c r="O216" t="s">
        <v>34</v>
      </c>
      <c r="P216" t="s">
        <v>34</v>
      </c>
      <c r="Q216" t="s">
        <v>34</v>
      </c>
      <c r="R216" t="s">
        <v>34</v>
      </c>
      <c r="S216" t="s">
        <v>34</v>
      </c>
      <c r="T216" t="s">
        <v>37</v>
      </c>
      <c r="U216" t="s">
        <v>46</v>
      </c>
      <c r="V216" t="s">
        <v>37</v>
      </c>
      <c r="W216" t="s">
        <v>51</v>
      </c>
      <c r="X216">
        <v>81.349999999999994</v>
      </c>
      <c r="Y216">
        <v>233.7</v>
      </c>
      <c r="Z216">
        <v>0</v>
      </c>
      <c r="AA216">
        <v>0</v>
      </c>
      <c r="AB216">
        <v>27.66</v>
      </c>
      <c r="AC216">
        <v>261.36</v>
      </c>
      <c r="AD216" t="s">
        <v>52</v>
      </c>
      <c r="AE216" t="s">
        <v>53</v>
      </c>
      <c r="AF216" t="s">
        <v>91</v>
      </c>
      <c r="AG216">
        <f t="shared" si="6"/>
        <v>1</v>
      </c>
      <c r="AH216" t="str" cm="1">
        <f t="array" ref="AH216">_xlfn.IFS(
X216&lt;=20, "&lt;20",
AND(X216&gt;=20, X216&lt;50), "20-50",
AND(X216&gt;=50, X216&lt;100), "50-100",
X216&gt;=100, "&gt;100"
)</f>
        <v>50-100</v>
      </c>
      <c r="AI216">
        <f t="shared" si="7"/>
        <v>0</v>
      </c>
      <c r="AJ216" t="str" cm="1">
        <f t="array" ref="AJ216">_xlfn.IFS(
C216&lt;=20, "&lt;20",
AND(C216&gt;=20, C216&lt;35), "20-35",
AND(C216&gt;=35, C216&lt;50), "35-50",
C216&gt;=50, "50-100"
)</f>
        <v>50-100</v>
      </c>
      <c r="AK216" t="str" cm="1">
        <f t="array" ref="AK216">_xlfn.IFS(
G216&lt;6, "&lt;6",
AND(G216&gt;=6, G216&lt;12), "6-12",
AND(G216&gt;=12, G216&lt;18), "12-18",  AND(G216&gt;=18, G216&lt;24), "18-24", G216&gt;=24, "24-36")</f>
        <v>&lt;6</v>
      </c>
    </row>
    <row r="217" spans="1:37" x14ac:dyDescent="0.3">
      <c r="A217" t="s">
        <v>312</v>
      </c>
      <c r="B217" t="s">
        <v>44</v>
      </c>
      <c r="C217">
        <v>44</v>
      </c>
      <c r="D217" t="s">
        <v>34</v>
      </c>
      <c r="E217" t="s">
        <v>124</v>
      </c>
      <c r="F217">
        <v>9</v>
      </c>
      <c r="G217">
        <v>21</v>
      </c>
      <c r="H217" t="s">
        <v>36</v>
      </c>
      <c r="I217" t="s">
        <v>37</v>
      </c>
      <c r="J217" t="s">
        <v>37</v>
      </c>
      <c r="K217" t="s">
        <v>37</v>
      </c>
      <c r="L217" t="s">
        <v>38</v>
      </c>
      <c r="M217" t="s">
        <v>37</v>
      </c>
      <c r="N217" t="s">
        <v>37</v>
      </c>
      <c r="O217" t="s">
        <v>34</v>
      </c>
      <c r="P217" t="s">
        <v>37</v>
      </c>
      <c r="Q217" t="s">
        <v>34</v>
      </c>
      <c r="R217" t="s">
        <v>34</v>
      </c>
      <c r="S217" t="s">
        <v>34</v>
      </c>
      <c r="T217" t="s">
        <v>34</v>
      </c>
      <c r="U217" t="s">
        <v>39</v>
      </c>
      <c r="V217" t="s">
        <v>37</v>
      </c>
      <c r="W217" t="s">
        <v>40</v>
      </c>
      <c r="X217">
        <v>66.05</v>
      </c>
      <c r="Y217">
        <v>3462.1</v>
      </c>
      <c r="Z217">
        <v>44.53</v>
      </c>
      <c r="AA217">
        <v>150</v>
      </c>
      <c r="AB217">
        <v>1945.9</v>
      </c>
      <c r="AC217">
        <v>5513.47</v>
      </c>
      <c r="AD217" t="s">
        <v>41</v>
      </c>
      <c r="AE217" t="s">
        <v>42</v>
      </c>
      <c r="AF217" t="s">
        <v>42</v>
      </c>
      <c r="AG217">
        <f t="shared" si="6"/>
        <v>0</v>
      </c>
      <c r="AH217" t="str" cm="1">
        <f t="array" ref="AH217">_xlfn.IFS(
X217&lt;=20, "&lt;20",
AND(X217&gt;=20, X217&lt;50), "20-50",
AND(X217&gt;=50, X217&lt;100), "50-100",
X217&gt;=100, "&gt;100"
)</f>
        <v>50-100</v>
      </c>
      <c r="AI217">
        <f t="shared" si="7"/>
        <v>0</v>
      </c>
      <c r="AJ217" t="str" cm="1">
        <f t="array" ref="AJ217">_xlfn.IFS(
C217&lt;=20, "&lt;20",
AND(C217&gt;=20, C217&lt;35), "20-35",
AND(C217&gt;=35, C217&lt;50), "35-50",
C217&gt;=50, "50-100"
)</f>
        <v>35-50</v>
      </c>
      <c r="AK217" t="str" cm="1">
        <f t="array" ref="AK217">_xlfn.IFS(
G217&lt;6, "&lt;6",
AND(G217&gt;=6, G217&lt;12), "6-12",
AND(G217&gt;=12, G217&lt;18), "12-18",  AND(G217&gt;=18, G217&lt;24), "18-24", G217&gt;=24, "24-36")</f>
        <v>18-24</v>
      </c>
    </row>
    <row r="218" spans="1:37" x14ac:dyDescent="0.3">
      <c r="A218" t="s">
        <v>313</v>
      </c>
      <c r="B218" t="s">
        <v>33</v>
      </c>
      <c r="C218">
        <v>38</v>
      </c>
      <c r="D218" t="s">
        <v>34</v>
      </c>
      <c r="E218" t="s">
        <v>56</v>
      </c>
      <c r="F218">
        <v>13</v>
      </c>
      <c r="G218">
        <v>24</v>
      </c>
      <c r="H218" t="s">
        <v>36</v>
      </c>
      <c r="I218" t="s">
        <v>34</v>
      </c>
      <c r="J218" t="s">
        <v>34</v>
      </c>
      <c r="K218" t="s">
        <v>37</v>
      </c>
      <c r="L218" t="s">
        <v>72</v>
      </c>
      <c r="M218" t="s">
        <v>37</v>
      </c>
      <c r="N218" t="s">
        <v>34</v>
      </c>
      <c r="O218" t="s">
        <v>37</v>
      </c>
      <c r="P218" t="s">
        <v>37</v>
      </c>
      <c r="Q218" t="s">
        <v>37</v>
      </c>
      <c r="R218" t="s">
        <v>37</v>
      </c>
      <c r="S218" t="s">
        <v>37</v>
      </c>
      <c r="T218" t="s">
        <v>37</v>
      </c>
      <c r="U218" t="s">
        <v>67</v>
      </c>
      <c r="V218" t="s">
        <v>37</v>
      </c>
      <c r="W218" t="s">
        <v>40</v>
      </c>
      <c r="X218">
        <v>61.2</v>
      </c>
      <c r="Y218">
        <v>4390.25</v>
      </c>
      <c r="Z218">
        <v>0</v>
      </c>
      <c r="AA218">
        <v>0</v>
      </c>
      <c r="AB218">
        <v>0</v>
      </c>
      <c r="AC218">
        <v>4390.25</v>
      </c>
      <c r="AD218" t="s">
        <v>41</v>
      </c>
      <c r="AE218" t="s">
        <v>42</v>
      </c>
      <c r="AF218" t="s">
        <v>42</v>
      </c>
      <c r="AG218">
        <f t="shared" si="6"/>
        <v>0</v>
      </c>
      <c r="AH218" t="str" cm="1">
        <f t="array" ref="AH218">_xlfn.IFS(
X218&lt;=20, "&lt;20",
AND(X218&gt;=20, X218&lt;50), "20-50",
AND(X218&gt;=50, X218&lt;100), "50-100",
X218&gt;=100, "&gt;100"
)</f>
        <v>50-100</v>
      </c>
      <c r="AI218">
        <f t="shared" si="7"/>
        <v>0</v>
      </c>
      <c r="AJ218" t="str" cm="1">
        <f t="array" ref="AJ218">_xlfn.IFS(
C218&lt;=20, "&lt;20",
AND(C218&gt;=20, C218&lt;35), "20-35",
AND(C218&gt;=35, C218&lt;50), "35-50",
C218&gt;=50, "50-100"
)</f>
        <v>35-50</v>
      </c>
      <c r="AK218" t="str" cm="1">
        <f t="array" ref="AK218">_xlfn.IFS(
G218&lt;6, "&lt;6",
AND(G218&gt;=6, G218&lt;12), "6-12",
AND(G218&gt;=12, G218&lt;18), "12-18",  AND(G218&gt;=18, G218&lt;24), "18-24", G218&gt;=24, "24-36")</f>
        <v>24-36</v>
      </c>
    </row>
    <row r="219" spans="1:37" x14ac:dyDescent="0.3">
      <c r="A219" t="s">
        <v>314</v>
      </c>
      <c r="B219" t="s">
        <v>44</v>
      </c>
      <c r="C219">
        <v>65</v>
      </c>
      <c r="D219" t="s">
        <v>34</v>
      </c>
      <c r="E219" t="s">
        <v>69</v>
      </c>
      <c r="F219">
        <v>10</v>
      </c>
      <c r="G219">
        <v>15</v>
      </c>
      <c r="H219" t="s">
        <v>66</v>
      </c>
      <c r="I219" t="s">
        <v>37</v>
      </c>
      <c r="J219" t="s">
        <v>34</v>
      </c>
      <c r="K219" t="s">
        <v>37</v>
      </c>
      <c r="L219" t="s">
        <v>72</v>
      </c>
      <c r="M219" t="s">
        <v>37</v>
      </c>
      <c r="N219" t="s">
        <v>37</v>
      </c>
      <c r="O219" t="s">
        <v>37</v>
      </c>
      <c r="P219" t="s">
        <v>37</v>
      </c>
      <c r="Q219" t="s">
        <v>37</v>
      </c>
      <c r="R219" t="s">
        <v>34</v>
      </c>
      <c r="S219" t="s">
        <v>34</v>
      </c>
      <c r="T219" t="s">
        <v>34</v>
      </c>
      <c r="U219" t="s">
        <v>67</v>
      </c>
      <c r="V219" t="s">
        <v>34</v>
      </c>
      <c r="W219" t="s">
        <v>51</v>
      </c>
      <c r="X219">
        <v>74.400000000000006</v>
      </c>
      <c r="Y219">
        <v>5360.75</v>
      </c>
      <c r="Z219">
        <v>0</v>
      </c>
      <c r="AA219">
        <v>140</v>
      </c>
      <c r="AB219">
        <v>379.44</v>
      </c>
      <c r="AC219">
        <v>5880.19</v>
      </c>
      <c r="AD219" t="s">
        <v>41</v>
      </c>
      <c r="AE219" t="s">
        <v>42</v>
      </c>
      <c r="AF219" t="s">
        <v>42</v>
      </c>
      <c r="AG219">
        <f t="shared" si="6"/>
        <v>0</v>
      </c>
      <c r="AH219" t="str" cm="1">
        <f t="array" ref="AH219">_xlfn.IFS(
X219&lt;=20, "&lt;20",
AND(X219&gt;=20, X219&lt;50), "20-50",
AND(X219&gt;=50, X219&lt;100), "50-100",
X219&gt;=100, "&gt;100"
)</f>
        <v>50-100</v>
      </c>
      <c r="AI219">
        <f t="shared" si="7"/>
        <v>0</v>
      </c>
      <c r="AJ219" t="str" cm="1">
        <f t="array" ref="AJ219">_xlfn.IFS(
C219&lt;=20, "&lt;20",
AND(C219&gt;=20, C219&lt;35), "20-35",
AND(C219&gt;=35, C219&lt;50), "35-50",
C219&gt;=50, "50-100"
)</f>
        <v>50-100</v>
      </c>
      <c r="AK219" t="str" cm="1">
        <f t="array" ref="AK219">_xlfn.IFS(
G219&lt;6, "&lt;6",
AND(G219&gt;=6, G219&lt;12), "6-12",
AND(G219&gt;=12, G219&lt;18), "12-18",  AND(G219&gt;=18, G219&lt;24), "18-24", G219&gt;=24, "24-36")</f>
        <v>12-18</v>
      </c>
    </row>
    <row r="220" spans="1:37" x14ac:dyDescent="0.3">
      <c r="A220" t="s">
        <v>315</v>
      </c>
      <c r="B220" t="s">
        <v>44</v>
      </c>
      <c r="C220">
        <v>66</v>
      </c>
      <c r="D220" t="s">
        <v>37</v>
      </c>
      <c r="E220" t="s">
        <v>114</v>
      </c>
      <c r="F220">
        <v>10</v>
      </c>
      <c r="G220">
        <v>28</v>
      </c>
      <c r="H220" t="s">
        <v>36</v>
      </c>
      <c r="I220" t="s">
        <v>37</v>
      </c>
      <c r="J220" t="s">
        <v>37</v>
      </c>
      <c r="K220" t="s">
        <v>37</v>
      </c>
      <c r="L220" t="s">
        <v>50</v>
      </c>
      <c r="M220" t="s">
        <v>34</v>
      </c>
      <c r="N220" t="s">
        <v>37</v>
      </c>
      <c r="O220" t="s">
        <v>37</v>
      </c>
      <c r="P220" t="s">
        <v>34</v>
      </c>
      <c r="Q220" t="s">
        <v>37</v>
      </c>
      <c r="R220" t="s">
        <v>37</v>
      </c>
      <c r="S220" t="s">
        <v>37</v>
      </c>
      <c r="T220" t="s">
        <v>34</v>
      </c>
      <c r="U220" t="s">
        <v>46</v>
      </c>
      <c r="V220" t="s">
        <v>37</v>
      </c>
      <c r="W220" t="s">
        <v>51</v>
      </c>
      <c r="X220">
        <v>106.3</v>
      </c>
      <c r="Y220">
        <v>4443.45</v>
      </c>
      <c r="Z220">
        <v>0</v>
      </c>
      <c r="AA220">
        <v>130</v>
      </c>
      <c r="AB220">
        <v>427.63</v>
      </c>
      <c r="AC220">
        <v>5001.08</v>
      </c>
      <c r="AD220" t="s">
        <v>52</v>
      </c>
      <c r="AE220" t="s">
        <v>100</v>
      </c>
      <c r="AF220" t="s">
        <v>308</v>
      </c>
      <c r="AG220">
        <f t="shared" si="6"/>
        <v>1</v>
      </c>
      <c r="AH220" t="str" cm="1">
        <f t="array" ref="AH220">_xlfn.IFS(
X220&lt;=20, "&lt;20",
AND(X220&gt;=20, X220&lt;50), "20-50",
AND(X220&gt;=50, X220&lt;100), "50-100",
X220&gt;=100, "&gt;100"
)</f>
        <v>&gt;100</v>
      </c>
      <c r="AI220">
        <f t="shared" si="7"/>
        <v>0</v>
      </c>
      <c r="AJ220" t="str" cm="1">
        <f t="array" ref="AJ220">_xlfn.IFS(
C220&lt;=20, "&lt;20",
AND(C220&gt;=20, C220&lt;35), "20-35",
AND(C220&gt;=35, C220&lt;50), "35-50",
C220&gt;=50, "50-100"
)</f>
        <v>50-100</v>
      </c>
      <c r="AK220" t="str" cm="1">
        <f t="array" ref="AK220">_xlfn.IFS(
G220&lt;6, "&lt;6",
AND(G220&gt;=6, G220&lt;12), "6-12",
AND(G220&gt;=12, G220&lt;18), "12-18",  AND(G220&gt;=18, G220&lt;24), "18-24", G220&gt;=24, "24-36")</f>
        <v>24-36</v>
      </c>
    </row>
    <row r="221" spans="1:37" x14ac:dyDescent="0.3">
      <c r="A221" t="s">
        <v>316</v>
      </c>
      <c r="B221" t="s">
        <v>33</v>
      </c>
      <c r="C221">
        <v>34</v>
      </c>
      <c r="D221" t="s">
        <v>37</v>
      </c>
      <c r="E221" t="s">
        <v>103</v>
      </c>
      <c r="F221">
        <v>0</v>
      </c>
      <c r="G221">
        <v>11</v>
      </c>
      <c r="H221" t="s">
        <v>70</v>
      </c>
      <c r="I221" t="s">
        <v>34</v>
      </c>
      <c r="J221" t="s">
        <v>34</v>
      </c>
      <c r="K221" t="s">
        <v>37</v>
      </c>
      <c r="L221" t="s">
        <v>72</v>
      </c>
      <c r="M221" t="s">
        <v>37</v>
      </c>
      <c r="N221" t="s">
        <v>37</v>
      </c>
      <c r="O221" t="s">
        <v>37</v>
      </c>
      <c r="P221" t="s">
        <v>34</v>
      </c>
      <c r="Q221" t="s">
        <v>34</v>
      </c>
      <c r="R221" t="s">
        <v>34</v>
      </c>
      <c r="S221" t="s">
        <v>34</v>
      </c>
      <c r="T221" t="s">
        <v>37</v>
      </c>
      <c r="U221" t="s">
        <v>67</v>
      </c>
      <c r="V221" t="s">
        <v>34</v>
      </c>
      <c r="W221" t="s">
        <v>51</v>
      </c>
      <c r="X221">
        <v>39.6</v>
      </c>
      <c r="Y221">
        <v>2424.5</v>
      </c>
      <c r="Z221">
        <v>38.46</v>
      </c>
      <c r="AA221">
        <v>0</v>
      </c>
      <c r="AB221">
        <v>0</v>
      </c>
      <c r="AC221">
        <v>2386.04</v>
      </c>
      <c r="AD221" t="s">
        <v>41</v>
      </c>
      <c r="AE221" t="s">
        <v>42</v>
      </c>
      <c r="AF221" t="s">
        <v>42</v>
      </c>
      <c r="AG221">
        <f t="shared" si="6"/>
        <v>0</v>
      </c>
      <c r="AH221" t="str" cm="1">
        <f t="array" ref="AH221">_xlfn.IFS(
X221&lt;=20, "&lt;20",
AND(X221&gt;=20, X221&lt;50), "20-50",
AND(X221&gt;=50, X221&lt;100), "50-100",
X221&gt;=100, "&gt;100"
)</f>
        <v>20-50</v>
      </c>
      <c r="AI221">
        <f t="shared" si="7"/>
        <v>0</v>
      </c>
      <c r="AJ221" t="str" cm="1">
        <f t="array" ref="AJ221">_xlfn.IFS(
C221&lt;=20, "&lt;20",
AND(C221&gt;=20, C221&lt;35), "20-35",
AND(C221&gt;=35, C221&lt;50), "35-50",
C221&gt;=50, "50-100"
)</f>
        <v>20-35</v>
      </c>
      <c r="AK221" t="str" cm="1">
        <f t="array" ref="AK221">_xlfn.IFS(
G221&lt;6, "&lt;6",
AND(G221&gt;=6, G221&lt;12), "6-12",
AND(G221&gt;=12, G221&lt;18), "12-18",  AND(G221&gt;=18, G221&lt;24), "18-24", G221&gt;=24, "24-36")</f>
        <v>6-12</v>
      </c>
    </row>
    <row r="222" spans="1:37" x14ac:dyDescent="0.3">
      <c r="A222" t="s">
        <v>317</v>
      </c>
      <c r="B222" t="s">
        <v>44</v>
      </c>
      <c r="C222">
        <v>44</v>
      </c>
      <c r="D222" t="s">
        <v>34</v>
      </c>
      <c r="E222" t="s">
        <v>124</v>
      </c>
      <c r="F222">
        <v>2</v>
      </c>
      <c r="G222">
        <v>31</v>
      </c>
      <c r="H222" t="s">
        <v>36</v>
      </c>
      <c r="I222" t="s">
        <v>37</v>
      </c>
      <c r="J222" t="s">
        <v>34</v>
      </c>
      <c r="K222" t="s">
        <v>37</v>
      </c>
      <c r="L222" t="s">
        <v>50</v>
      </c>
      <c r="M222" t="s">
        <v>34</v>
      </c>
      <c r="N222" t="s">
        <v>34</v>
      </c>
      <c r="O222" t="s">
        <v>34</v>
      </c>
      <c r="P222" t="s">
        <v>34</v>
      </c>
      <c r="Q222" t="s">
        <v>37</v>
      </c>
      <c r="R222" t="s">
        <v>37</v>
      </c>
      <c r="S222" t="s">
        <v>37</v>
      </c>
      <c r="T222" t="s">
        <v>37</v>
      </c>
      <c r="U222" t="s">
        <v>46</v>
      </c>
      <c r="V222" t="s">
        <v>34</v>
      </c>
      <c r="W222" t="s">
        <v>51</v>
      </c>
      <c r="X222">
        <v>89.3</v>
      </c>
      <c r="Y222">
        <v>577.6</v>
      </c>
      <c r="Z222">
        <v>0</v>
      </c>
      <c r="AA222">
        <v>0</v>
      </c>
      <c r="AB222">
        <v>15.6</v>
      </c>
      <c r="AC222">
        <v>593.20000000000005</v>
      </c>
      <c r="AD222" t="s">
        <v>52</v>
      </c>
      <c r="AE222" t="s">
        <v>94</v>
      </c>
      <c r="AF222" t="s">
        <v>95</v>
      </c>
      <c r="AG222">
        <f t="shared" si="6"/>
        <v>1</v>
      </c>
      <c r="AH222" t="str" cm="1">
        <f t="array" ref="AH222">_xlfn.IFS(
X222&lt;=20, "&lt;20",
AND(X222&gt;=20, X222&lt;50), "20-50",
AND(X222&gt;=50, X222&lt;100), "50-100",
X222&gt;=100, "&gt;100"
)</f>
        <v>50-100</v>
      </c>
      <c r="AI222">
        <f t="shared" si="7"/>
        <v>0</v>
      </c>
      <c r="AJ222" t="str" cm="1">
        <f t="array" ref="AJ222">_xlfn.IFS(
C222&lt;=20, "&lt;20",
AND(C222&gt;=20, C222&lt;35), "20-35",
AND(C222&gt;=35, C222&lt;50), "35-50",
C222&gt;=50, "50-100"
)</f>
        <v>35-50</v>
      </c>
      <c r="AK222" t="str" cm="1">
        <f t="array" ref="AK222">_xlfn.IFS(
G222&lt;6, "&lt;6",
AND(G222&gt;=6, G222&lt;12), "6-12",
AND(G222&gt;=12, G222&lt;18), "12-18",  AND(G222&gt;=18, G222&lt;24), "18-24", G222&gt;=24, "24-36")</f>
        <v>24-36</v>
      </c>
    </row>
    <row r="223" spans="1:37" x14ac:dyDescent="0.3">
      <c r="A223" t="s">
        <v>318</v>
      </c>
      <c r="B223" t="s">
        <v>33</v>
      </c>
      <c r="C223">
        <v>24</v>
      </c>
      <c r="D223" t="s">
        <v>34</v>
      </c>
      <c r="E223" t="s">
        <v>45</v>
      </c>
      <c r="F223">
        <v>3</v>
      </c>
      <c r="G223">
        <v>9</v>
      </c>
      <c r="H223" t="s">
        <v>36</v>
      </c>
      <c r="I223" t="s">
        <v>37</v>
      </c>
      <c r="J223" t="s">
        <v>37</v>
      </c>
      <c r="K223" t="s">
        <v>37</v>
      </c>
      <c r="L223" t="s">
        <v>50</v>
      </c>
      <c r="M223" t="s">
        <v>34</v>
      </c>
      <c r="N223" t="s">
        <v>37</v>
      </c>
      <c r="O223" t="s">
        <v>37</v>
      </c>
      <c r="P223" t="s">
        <v>37</v>
      </c>
      <c r="Q223" t="s">
        <v>37</v>
      </c>
      <c r="R223" t="s">
        <v>37</v>
      </c>
      <c r="S223" t="s">
        <v>37</v>
      </c>
      <c r="T223" t="s">
        <v>37</v>
      </c>
      <c r="U223" t="s">
        <v>67</v>
      </c>
      <c r="V223" t="s">
        <v>37</v>
      </c>
      <c r="W223" t="s">
        <v>40</v>
      </c>
      <c r="X223">
        <v>108.9</v>
      </c>
      <c r="Y223">
        <v>4854.3</v>
      </c>
      <c r="Z223">
        <v>0</v>
      </c>
      <c r="AA223">
        <v>0</v>
      </c>
      <c r="AB223">
        <v>92</v>
      </c>
      <c r="AC223">
        <v>4946.3</v>
      </c>
      <c r="AD223" t="s">
        <v>41</v>
      </c>
      <c r="AE223" t="s">
        <v>42</v>
      </c>
      <c r="AF223" t="s">
        <v>42</v>
      </c>
      <c r="AG223">
        <f t="shared" si="6"/>
        <v>0</v>
      </c>
      <c r="AH223" t="str" cm="1">
        <f t="array" ref="AH223">_xlfn.IFS(
X223&lt;=20, "&lt;20",
AND(X223&gt;=20, X223&lt;50), "20-50",
AND(X223&gt;=50, X223&lt;100), "50-100",
X223&gt;=100, "&gt;100"
)</f>
        <v>&gt;100</v>
      </c>
      <c r="AI223">
        <f t="shared" si="7"/>
        <v>0</v>
      </c>
      <c r="AJ223" t="str" cm="1">
        <f t="array" ref="AJ223">_xlfn.IFS(
C223&lt;=20, "&lt;20",
AND(C223&gt;=20, C223&lt;35), "20-35",
AND(C223&gt;=35, C223&lt;50), "35-50",
C223&gt;=50, "50-100"
)</f>
        <v>20-35</v>
      </c>
      <c r="AK223" t="str" cm="1">
        <f t="array" ref="AK223">_xlfn.IFS(
G223&lt;6, "&lt;6",
AND(G223&gt;=6, G223&lt;12), "6-12",
AND(G223&gt;=12, G223&lt;18), "12-18",  AND(G223&gt;=18, G223&lt;24), "18-24", G223&gt;=24, "24-36")</f>
        <v>6-12</v>
      </c>
    </row>
    <row r="224" spans="1:37" x14ac:dyDescent="0.3">
      <c r="A224" t="s">
        <v>319</v>
      </c>
      <c r="B224" t="s">
        <v>44</v>
      </c>
      <c r="C224">
        <v>49</v>
      </c>
      <c r="D224" t="s">
        <v>37</v>
      </c>
      <c r="E224" t="s">
        <v>74</v>
      </c>
      <c r="F224">
        <v>3</v>
      </c>
      <c r="G224">
        <v>18</v>
      </c>
      <c r="H224" t="s">
        <v>36</v>
      </c>
      <c r="I224" t="s">
        <v>37</v>
      </c>
      <c r="J224" t="s">
        <v>34</v>
      </c>
      <c r="K224" t="s">
        <v>34</v>
      </c>
      <c r="L224" t="s">
        <v>34</v>
      </c>
      <c r="M224" t="s">
        <v>34</v>
      </c>
      <c r="N224" t="s">
        <v>34</v>
      </c>
      <c r="O224" t="s">
        <v>34</v>
      </c>
      <c r="P224" t="s">
        <v>34</v>
      </c>
      <c r="Q224" t="s">
        <v>34</v>
      </c>
      <c r="R224" t="s">
        <v>34</v>
      </c>
      <c r="S224" t="s">
        <v>34</v>
      </c>
      <c r="T224" t="s">
        <v>34</v>
      </c>
      <c r="U224" t="s">
        <v>46</v>
      </c>
      <c r="V224" t="s">
        <v>34</v>
      </c>
      <c r="W224" t="s">
        <v>143</v>
      </c>
      <c r="X224">
        <v>19.899999999999999</v>
      </c>
      <c r="Y224">
        <v>320.45</v>
      </c>
      <c r="Z224">
        <v>0</v>
      </c>
      <c r="AA224">
        <v>0</v>
      </c>
      <c r="AB224">
        <v>41.1</v>
      </c>
      <c r="AC224">
        <v>361.55</v>
      </c>
      <c r="AD224" t="s">
        <v>41</v>
      </c>
      <c r="AE224" t="s">
        <v>42</v>
      </c>
      <c r="AF224" t="s">
        <v>42</v>
      </c>
      <c r="AG224">
        <f t="shared" si="6"/>
        <v>0</v>
      </c>
      <c r="AH224" t="str" cm="1">
        <f t="array" ref="AH224">_xlfn.IFS(
X224&lt;=20, "&lt;20",
AND(X224&gt;=20, X224&lt;50), "20-50",
AND(X224&gt;=50, X224&lt;100), "50-100",
X224&gt;=100, "&gt;100"
)</f>
        <v>&lt;20</v>
      </c>
      <c r="AI224">
        <f t="shared" si="7"/>
        <v>0</v>
      </c>
      <c r="AJ224" t="str" cm="1">
        <f t="array" ref="AJ224">_xlfn.IFS(
C224&lt;=20, "&lt;20",
AND(C224&gt;=20, C224&lt;35), "20-35",
AND(C224&gt;=35, C224&lt;50), "35-50",
C224&gt;=50, "50-100"
)</f>
        <v>35-50</v>
      </c>
      <c r="AK224" t="str" cm="1">
        <f t="array" ref="AK224">_xlfn.IFS(
G224&lt;6, "&lt;6",
AND(G224&gt;=6, G224&lt;12), "6-12",
AND(G224&gt;=12, G224&lt;18), "12-18",  AND(G224&gt;=18, G224&lt;24), "18-24", G224&gt;=24, "24-36")</f>
        <v>18-24</v>
      </c>
    </row>
    <row r="225" spans="1:37" x14ac:dyDescent="0.3">
      <c r="A225" t="s">
        <v>320</v>
      </c>
      <c r="B225" t="s">
        <v>44</v>
      </c>
      <c r="C225">
        <v>32</v>
      </c>
      <c r="D225" t="s">
        <v>34</v>
      </c>
      <c r="E225" t="s">
        <v>124</v>
      </c>
      <c r="F225">
        <v>2</v>
      </c>
      <c r="G225">
        <v>34</v>
      </c>
      <c r="H225" t="s">
        <v>36</v>
      </c>
      <c r="I225" t="s">
        <v>37</v>
      </c>
      <c r="J225" t="s">
        <v>37</v>
      </c>
      <c r="K225" t="s">
        <v>37</v>
      </c>
      <c r="L225" t="s">
        <v>50</v>
      </c>
      <c r="M225" t="s">
        <v>34</v>
      </c>
      <c r="N225" t="s">
        <v>34</v>
      </c>
      <c r="O225" t="s">
        <v>37</v>
      </c>
      <c r="P225" t="s">
        <v>37</v>
      </c>
      <c r="Q225" t="s">
        <v>37</v>
      </c>
      <c r="R225" t="s">
        <v>37</v>
      </c>
      <c r="S225" t="s">
        <v>37</v>
      </c>
      <c r="T225" t="s">
        <v>34</v>
      </c>
      <c r="U225" t="s">
        <v>46</v>
      </c>
      <c r="V225" t="s">
        <v>37</v>
      </c>
      <c r="W225" t="s">
        <v>40</v>
      </c>
      <c r="X225">
        <v>102.1</v>
      </c>
      <c r="Y225">
        <v>5885.4</v>
      </c>
      <c r="Z225">
        <v>0</v>
      </c>
      <c r="AA225">
        <v>100</v>
      </c>
      <c r="AB225">
        <v>203.58</v>
      </c>
      <c r="AC225">
        <v>6188.98</v>
      </c>
      <c r="AD225" t="s">
        <v>52</v>
      </c>
      <c r="AE225" t="s">
        <v>53</v>
      </c>
      <c r="AF225" t="s">
        <v>91</v>
      </c>
      <c r="AG225">
        <f t="shared" si="6"/>
        <v>1</v>
      </c>
      <c r="AH225" t="str" cm="1">
        <f t="array" ref="AH225">_xlfn.IFS(
X225&lt;=20, "&lt;20",
AND(X225&gt;=20, X225&lt;50), "20-50",
AND(X225&gt;=50, X225&lt;100), "50-100",
X225&gt;=100, "&gt;100"
)</f>
        <v>&gt;100</v>
      </c>
      <c r="AI225">
        <f t="shared" si="7"/>
        <v>0</v>
      </c>
      <c r="AJ225" t="str" cm="1">
        <f t="array" ref="AJ225">_xlfn.IFS(
C225&lt;=20, "&lt;20",
AND(C225&gt;=20, C225&lt;35), "20-35",
AND(C225&gt;=35, C225&lt;50), "35-50",
C225&gt;=50, "50-100"
)</f>
        <v>20-35</v>
      </c>
      <c r="AK225" t="str" cm="1">
        <f t="array" ref="AK225">_xlfn.IFS(
G225&lt;6, "&lt;6",
AND(G225&gt;=6, G225&lt;12), "6-12",
AND(G225&gt;=12, G225&lt;18), "12-18",  AND(G225&gt;=18, G225&lt;24), "18-24", G225&gt;=24, "24-36")</f>
        <v>24-36</v>
      </c>
    </row>
    <row r="226" spans="1:37" x14ac:dyDescent="0.3">
      <c r="A226" t="s">
        <v>321</v>
      </c>
      <c r="B226" t="s">
        <v>33</v>
      </c>
      <c r="C226">
        <v>57</v>
      </c>
      <c r="D226" t="s">
        <v>37</v>
      </c>
      <c r="E226" t="s">
        <v>114</v>
      </c>
      <c r="F226">
        <v>10</v>
      </c>
      <c r="G226">
        <v>19</v>
      </c>
      <c r="H226" t="s">
        <v>36</v>
      </c>
      <c r="I226" t="s">
        <v>37</v>
      </c>
      <c r="J226" t="s">
        <v>34</v>
      </c>
      <c r="K226" t="s">
        <v>34</v>
      </c>
      <c r="L226" t="s">
        <v>34</v>
      </c>
      <c r="M226" t="s">
        <v>34</v>
      </c>
      <c r="N226" t="s">
        <v>34</v>
      </c>
      <c r="O226" t="s">
        <v>34</v>
      </c>
      <c r="P226" t="s">
        <v>34</v>
      </c>
      <c r="Q226" t="s">
        <v>34</v>
      </c>
      <c r="R226" t="s">
        <v>34</v>
      </c>
      <c r="S226" t="s">
        <v>34</v>
      </c>
      <c r="T226" t="s">
        <v>34</v>
      </c>
      <c r="U226" t="s">
        <v>67</v>
      </c>
      <c r="V226" t="s">
        <v>34</v>
      </c>
      <c r="W226" t="s">
        <v>40</v>
      </c>
      <c r="X226">
        <v>19.600000000000001</v>
      </c>
      <c r="Y226">
        <v>426.65</v>
      </c>
      <c r="Z226">
        <v>0</v>
      </c>
      <c r="AA226">
        <v>0</v>
      </c>
      <c r="AB226">
        <v>782.92</v>
      </c>
      <c r="AC226">
        <v>1209.57</v>
      </c>
      <c r="AD226" t="s">
        <v>41</v>
      </c>
      <c r="AE226" t="s">
        <v>42</v>
      </c>
      <c r="AF226" t="s">
        <v>42</v>
      </c>
      <c r="AG226">
        <f t="shared" si="6"/>
        <v>0</v>
      </c>
      <c r="AH226" t="str" cm="1">
        <f t="array" ref="AH226">_xlfn.IFS(
X226&lt;=20, "&lt;20",
AND(X226&gt;=20, X226&lt;50), "20-50",
AND(X226&gt;=50, X226&lt;100), "50-100",
X226&gt;=100, "&gt;100"
)</f>
        <v>&lt;20</v>
      </c>
      <c r="AI226">
        <f t="shared" si="7"/>
        <v>0</v>
      </c>
      <c r="AJ226" t="str" cm="1">
        <f t="array" ref="AJ226">_xlfn.IFS(
C226&lt;=20, "&lt;20",
AND(C226&gt;=20, C226&lt;35), "20-35",
AND(C226&gt;=35, C226&lt;50), "35-50",
C226&gt;=50, "50-100"
)</f>
        <v>50-100</v>
      </c>
      <c r="AK226" t="str" cm="1">
        <f t="array" ref="AK226">_xlfn.IFS(
G226&lt;6, "&lt;6",
AND(G226&gt;=6, G226&lt;12), "6-12",
AND(G226&gt;=12, G226&lt;18), "12-18",  AND(G226&gt;=18, G226&lt;24), "18-24", G226&gt;=24, "24-36")</f>
        <v>18-24</v>
      </c>
    </row>
    <row r="227" spans="1:37" x14ac:dyDescent="0.3">
      <c r="A227" t="s">
        <v>322</v>
      </c>
      <c r="B227" t="s">
        <v>44</v>
      </c>
      <c r="C227">
        <v>65</v>
      </c>
      <c r="D227" t="s">
        <v>34</v>
      </c>
      <c r="E227" t="s">
        <v>74</v>
      </c>
      <c r="F227">
        <v>1</v>
      </c>
      <c r="G227">
        <v>35</v>
      </c>
      <c r="H227" t="s">
        <v>110</v>
      </c>
      <c r="I227" t="s">
        <v>37</v>
      </c>
      <c r="J227" t="s">
        <v>34</v>
      </c>
      <c r="K227" t="s">
        <v>37</v>
      </c>
      <c r="L227" t="s">
        <v>50</v>
      </c>
      <c r="M227" t="s">
        <v>34</v>
      </c>
      <c r="N227" t="s">
        <v>34</v>
      </c>
      <c r="O227" t="s">
        <v>37</v>
      </c>
      <c r="P227" t="s">
        <v>37</v>
      </c>
      <c r="Q227" t="s">
        <v>37</v>
      </c>
      <c r="R227" t="s">
        <v>37</v>
      </c>
      <c r="S227" t="s">
        <v>34</v>
      </c>
      <c r="T227" t="s">
        <v>37</v>
      </c>
      <c r="U227" t="s">
        <v>46</v>
      </c>
      <c r="V227" t="s">
        <v>37</v>
      </c>
      <c r="W227" t="s">
        <v>51</v>
      </c>
      <c r="X227">
        <v>98.9</v>
      </c>
      <c r="Y227">
        <v>2911.3</v>
      </c>
      <c r="Z227">
        <v>0</v>
      </c>
      <c r="AA227">
        <v>0</v>
      </c>
      <c r="AB227">
        <v>1486.45</v>
      </c>
      <c r="AC227">
        <v>4397.75</v>
      </c>
      <c r="AD227" t="s">
        <v>52</v>
      </c>
      <c r="AE227" t="s">
        <v>94</v>
      </c>
      <c r="AF227" t="s">
        <v>95</v>
      </c>
      <c r="AG227">
        <f t="shared" si="6"/>
        <v>1</v>
      </c>
      <c r="AH227" t="str" cm="1">
        <f t="array" ref="AH227">_xlfn.IFS(
X227&lt;=20, "&lt;20",
AND(X227&gt;=20, X227&lt;50), "20-50",
AND(X227&gt;=50, X227&lt;100), "50-100",
X227&gt;=100, "&gt;100"
)</f>
        <v>50-100</v>
      </c>
      <c r="AI227">
        <f t="shared" si="7"/>
        <v>0</v>
      </c>
      <c r="AJ227" t="str" cm="1">
        <f t="array" ref="AJ227">_xlfn.IFS(
C227&lt;=20, "&lt;20",
AND(C227&gt;=20, C227&lt;35), "20-35",
AND(C227&gt;=35, C227&lt;50), "35-50",
C227&gt;=50, "50-100"
)</f>
        <v>50-100</v>
      </c>
      <c r="AK227" t="str" cm="1">
        <f t="array" ref="AK227">_xlfn.IFS(
G227&lt;6, "&lt;6",
AND(G227&gt;=6, G227&lt;12), "6-12",
AND(G227&gt;=12, G227&lt;18), "12-18",  AND(G227&gt;=18, G227&lt;24), "18-24", G227&gt;=24, "24-36")</f>
        <v>24-36</v>
      </c>
    </row>
    <row r="228" spans="1:37" x14ac:dyDescent="0.3">
      <c r="A228" t="s">
        <v>323</v>
      </c>
      <c r="B228" t="s">
        <v>33</v>
      </c>
      <c r="C228">
        <v>57</v>
      </c>
      <c r="D228" t="s">
        <v>37</v>
      </c>
      <c r="E228" t="s">
        <v>56</v>
      </c>
      <c r="F228">
        <v>10</v>
      </c>
      <c r="G228">
        <v>4</v>
      </c>
      <c r="H228" t="s">
        <v>57</v>
      </c>
      <c r="I228" t="s">
        <v>37</v>
      </c>
      <c r="J228" t="s">
        <v>34</v>
      </c>
      <c r="K228" t="s">
        <v>37</v>
      </c>
      <c r="L228" t="s">
        <v>38</v>
      </c>
      <c r="M228" t="s">
        <v>34</v>
      </c>
      <c r="N228" t="s">
        <v>34</v>
      </c>
      <c r="O228" t="s">
        <v>34</v>
      </c>
      <c r="P228" t="s">
        <v>34</v>
      </c>
      <c r="Q228" t="s">
        <v>34</v>
      </c>
      <c r="R228" t="s">
        <v>34</v>
      </c>
      <c r="S228" t="s">
        <v>34</v>
      </c>
      <c r="T228" t="s">
        <v>37</v>
      </c>
      <c r="U228" t="s">
        <v>46</v>
      </c>
      <c r="V228" t="s">
        <v>37</v>
      </c>
      <c r="W228" t="s">
        <v>51</v>
      </c>
      <c r="X228">
        <v>45.9</v>
      </c>
      <c r="Y228">
        <v>521.9</v>
      </c>
      <c r="Z228">
        <v>0</v>
      </c>
      <c r="AA228">
        <v>0</v>
      </c>
      <c r="AB228">
        <v>142.44999999999999</v>
      </c>
      <c r="AC228">
        <v>664.35</v>
      </c>
      <c r="AD228" t="s">
        <v>41</v>
      </c>
      <c r="AE228" t="s">
        <v>42</v>
      </c>
      <c r="AF228" t="s">
        <v>42</v>
      </c>
      <c r="AG228">
        <f t="shared" si="6"/>
        <v>0</v>
      </c>
      <c r="AH228" t="str" cm="1">
        <f t="array" ref="AH228">_xlfn.IFS(
X228&lt;=20, "&lt;20",
AND(X228&gt;=20, X228&lt;50), "20-50",
AND(X228&gt;=50, X228&lt;100), "50-100",
X228&gt;=100, "&gt;100"
)</f>
        <v>20-50</v>
      </c>
      <c r="AI228">
        <f t="shared" si="7"/>
        <v>0</v>
      </c>
      <c r="AJ228" t="str" cm="1">
        <f t="array" ref="AJ228">_xlfn.IFS(
C228&lt;=20, "&lt;20",
AND(C228&gt;=20, C228&lt;35), "20-35",
AND(C228&gt;=35, C228&lt;50), "35-50",
C228&gt;=50, "50-100"
)</f>
        <v>50-100</v>
      </c>
      <c r="AK228" t="str" cm="1">
        <f t="array" ref="AK228">_xlfn.IFS(
G228&lt;6, "&lt;6",
AND(G228&gt;=6, G228&lt;12), "6-12",
AND(G228&gt;=12, G228&lt;18), "12-18",  AND(G228&gt;=18, G228&lt;24), "18-24", G228&gt;=24, "24-36")</f>
        <v>&lt;6</v>
      </c>
    </row>
    <row r="229" spans="1:37" x14ac:dyDescent="0.3">
      <c r="A229" t="s">
        <v>324</v>
      </c>
      <c r="B229" t="s">
        <v>44</v>
      </c>
      <c r="C229">
        <v>79</v>
      </c>
      <c r="D229" t="s">
        <v>37</v>
      </c>
      <c r="E229" t="s">
        <v>136</v>
      </c>
      <c r="F229">
        <v>14</v>
      </c>
      <c r="G229">
        <v>9</v>
      </c>
      <c r="H229" t="s">
        <v>36</v>
      </c>
      <c r="I229" t="s">
        <v>37</v>
      </c>
      <c r="J229" t="s">
        <v>37</v>
      </c>
      <c r="K229" t="s">
        <v>37</v>
      </c>
      <c r="L229" t="s">
        <v>50</v>
      </c>
      <c r="M229" t="s">
        <v>34</v>
      </c>
      <c r="N229" t="s">
        <v>37</v>
      </c>
      <c r="O229" t="s">
        <v>37</v>
      </c>
      <c r="P229" t="s">
        <v>37</v>
      </c>
      <c r="Q229" t="s">
        <v>37</v>
      </c>
      <c r="R229" t="s">
        <v>34</v>
      </c>
      <c r="S229" t="s">
        <v>34</v>
      </c>
      <c r="T229" t="s">
        <v>37</v>
      </c>
      <c r="U229" t="s">
        <v>67</v>
      </c>
      <c r="V229" t="s">
        <v>37</v>
      </c>
      <c r="W229" t="s">
        <v>51</v>
      </c>
      <c r="X229">
        <v>99.9</v>
      </c>
      <c r="Y229">
        <v>5706.3</v>
      </c>
      <c r="Z229">
        <v>0</v>
      </c>
      <c r="AA229">
        <v>0</v>
      </c>
      <c r="AB229">
        <v>970.48</v>
      </c>
      <c r="AC229">
        <v>6676.78</v>
      </c>
      <c r="AD229" t="s">
        <v>41</v>
      </c>
      <c r="AE229" t="s">
        <v>42</v>
      </c>
      <c r="AF229" t="s">
        <v>42</v>
      </c>
      <c r="AG229">
        <f t="shared" si="6"/>
        <v>0</v>
      </c>
      <c r="AH229" t="str" cm="1">
        <f t="array" ref="AH229">_xlfn.IFS(
X229&lt;=20, "&lt;20",
AND(X229&gt;=20, X229&lt;50), "20-50",
AND(X229&gt;=50, X229&lt;100), "50-100",
X229&gt;=100, "&gt;100"
)</f>
        <v>50-100</v>
      </c>
      <c r="AI229">
        <f t="shared" si="7"/>
        <v>0</v>
      </c>
      <c r="AJ229" t="str" cm="1">
        <f t="array" ref="AJ229">_xlfn.IFS(
C229&lt;=20, "&lt;20",
AND(C229&gt;=20, C229&lt;35), "20-35",
AND(C229&gt;=35, C229&lt;50), "35-50",
C229&gt;=50, "50-100"
)</f>
        <v>50-100</v>
      </c>
      <c r="AK229" t="str" cm="1">
        <f t="array" ref="AK229">_xlfn.IFS(
G229&lt;6, "&lt;6",
AND(G229&gt;=6, G229&lt;12), "6-12",
AND(G229&gt;=12, G229&lt;18), "12-18",  AND(G229&gt;=18, G229&lt;24), "18-24", G229&gt;=24, "24-36")</f>
        <v>6-12</v>
      </c>
    </row>
    <row r="230" spans="1:37" x14ac:dyDescent="0.3">
      <c r="A230" t="s">
        <v>325</v>
      </c>
      <c r="B230" t="s">
        <v>44</v>
      </c>
      <c r="C230">
        <v>36</v>
      </c>
      <c r="D230" t="s">
        <v>37</v>
      </c>
      <c r="E230" t="s">
        <v>69</v>
      </c>
      <c r="F230">
        <v>7</v>
      </c>
      <c r="G230">
        <v>9</v>
      </c>
      <c r="H230" t="s">
        <v>110</v>
      </c>
      <c r="I230" t="s">
        <v>37</v>
      </c>
      <c r="J230" t="s">
        <v>34</v>
      </c>
      <c r="K230" t="s">
        <v>34</v>
      </c>
      <c r="L230" t="s">
        <v>34</v>
      </c>
      <c r="M230" t="s">
        <v>34</v>
      </c>
      <c r="N230" t="s">
        <v>34</v>
      </c>
      <c r="O230" t="s">
        <v>34</v>
      </c>
      <c r="P230" t="s">
        <v>34</v>
      </c>
      <c r="Q230" t="s">
        <v>34</v>
      </c>
      <c r="R230" t="s">
        <v>34</v>
      </c>
      <c r="S230" t="s">
        <v>34</v>
      </c>
      <c r="T230" t="s">
        <v>34</v>
      </c>
      <c r="U230" t="s">
        <v>46</v>
      </c>
      <c r="V230" t="s">
        <v>34</v>
      </c>
      <c r="W230" t="s">
        <v>40</v>
      </c>
      <c r="X230">
        <v>20.05</v>
      </c>
      <c r="Y230">
        <v>471.7</v>
      </c>
      <c r="Z230">
        <v>0</v>
      </c>
      <c r="AA230">
        <v>0</v>
      </c>
      <c r="AB230">
        <v>321.75</v>
      </c>
      <c r="AC230">
        <v>793.45</v>
      </c>
      <c r="AD230" t="s">
        <v>41</v>
      </c>
      <c r="AE230" t="s">
        <v>42</v>
      </c>
      <c r="AF230" t="s">
        <v>42</v>
      </c>
      <c r="AG230">
        <f t="shared" si="6"/>
        <v>0</v>
      </c>
      <c r="AH230" t="str" cm="1">
        <f t="array" ref="AH230">_xlfn.IFS(
X230&lt;=20, "&lt;20",
AND(X230&gt;=20, X230&lt;50), "20-50",
AND(X230&gt;=50, X230&lt;100), "50-100",
X230&gt;=100, "&gt;100"
)</f>
        <v>20-50</v>
      </c>
      <c r="AI230">
        <f t="shared" si="7"/>
        <v>0</v>
      </c>
      <c r="AJ230" t="str" cm="1">
        <f t="array" ref="AJ230">_xlfn.IFS(
C230&lt;=20, "&lt;20",
AND(C230&gt;=20, C230&lt;35), "20-35",
AND(C230&gt;=35, C230&lt;50), "35-50",
C230&gt;=50, "50-100"
)</f>
        <v>35-50</v>
      </c>
      <c r="AK230" t="str" cm="1">
        <f t="array" ref="AK230">_xlfn.IFS(
G230&lt;6, "&lt;6",
AND(G230&gt;=6, G230&lt;12), "6-12",
AND(G230&gt;=12, G230&lt;18), "12-18",  AND(G230&gt;=18, G230&lt;24), "18-24", G230&gt;=24, "24-36")</f>
        <v>6-12</v>
      </c>
    </row>
    <row r="231" spans="1:37" x14ac:dyDescent="0.3">
      <c r="A231" t="s">
        <v>326</v>
      </c>
      <c r="B231" t="s">
        <v>44</v>
      </c>
      <c r="C231">
        <v>41</v>
      </c>
      <c r="D231" t="s">
        <v>34</v>
      </c>
      <c r="E231" t="s">
        <v>74</v>
      </c>
      <c r="F231">
        <v>5</v>
      </c>
      <c r="G231">
        <v>15</v>
      </c>
      <c r="H231" t="s">
        <v>66</v>
      </c>
      <c r="I231" t="s">
        <v>34</v>
      </c>
      <c r="J231" t="s">
        <v>34</v>
      </c>
      <c r="K231" t="s">
        <v>37</v>
      </c>
      <c r="L231" t="s">
        <v>72</v>
      </c>
      <c r="M231" t="s">
        <v>37</v>
      </c>
      <c r="N231" t="s">
        <v>37</v>
      </c>
      <c r="O231" t="s">
        <v>37</v>
      </c>
      <c r="P231" t="s">
        <v>37</v>
      </c>
      <c r="Q231" t="s">
        <v>37</v>
      </c>
      <c r="R231" t="s">
        <v>37</v>
      </c>
      <c r="S231" t="s">
        <v>37</v>
      </c>
      <c r="T231" t="s">
        <v>34</v>
      </c>
      <c r="U231" t="s">
        <v>67</v>
      </c>
      <c r="V231" t="s">
        <v>34</v>
      </c>
      <c r="W231" t="s">
        <v>40</v>
      </c>
      <c r="X231">
        <v>-8</v>
      </c>
      <c r="Y231">
        <v>4539.6000000000004</v>
      </c>
      <c r="Z231">
        <v>0</v>
      </c>
      <c r="AA231">
        <v>130</v>
      </c>
      <c r="AB231">
        <v>0</v>
      </c>
      <c r="AC231">
        <v>4669.6000000000004</v>
      </c>
      <c r="AD231" t="s">
        <v>41</v>
      </c>
      <c r="AE231" t="s">
        <v>42</v>
      </c>
      <c r="AF231" t="s">
        <v>42</v>
      </c>
      <c r="AG231">
        <f t="shared" si="6"/>
        <v>0</v>
      </c>
      <c r="AH231" t="str" cm="1">
        <f t="array" ref="AH231">_xlfn.IFS(
X231&lt;=20, "&lt;20",
AND(X231&gt;=20, X231&lt;50), "20-50",
AND(X231&gt;=50, X231&lt;100), "50-100",
X231&gt;=100, "&gt;100"
)</f>
        <v>&lt;20</v>
      </c>
      <c r="AI231">
        <f t="shared" si="7"/>
        <v>0</v>
      </c>
      <c r="AJ231" t="str" cm="1">
        <f t="array" ref="AJ231">_xlfn.IFS(
C231&lt;=20, "&lt;20",
AND(C231&gt;=20, C231&lt;35), "20-35",
AND(C231&gt;=35, C231&lt;50), "35-50",
C231&gt;=50, "50-100"
)</f>
        <v>35-50</v>
      </c>
      <c r="AK231" t="str" cm="1">
        <f t="array" ref="AK231">_xlfn.IFS(
G231&lt;6, "&lt;6",
AND(G231&gt;=6, G231&lt;12), "6-12",
AND(G231&gt;=12, G231&lt;18), "12-18",  AND(G231&gt;=18, G231&lt;24), "18-24", G231&gt;=24, "24-36")</f>
        <v>12-18</v>
      </c>
    </row>
    <row r="232" spans="1:37" x14ac:dyDescent="0.3">
      <c r="A232" t="s">
        <v>327</v>
      </c>
      <c r="B232" t="s">
        <v>44</v>
      </c>
      <c r="C232">
        <v>44</v>
      </c>
      <c r="D232" t="s">
        <v>37</v>
      </c>
      <c r="E232" t="s">
        <v>164</v>
      </c>
      <c r="F232">
        <v>13</v>
      </c>
      <c r="G232">
        <v>1</v>
      </c>
      <c r="H232" t="s">
        <v>36</v>
      </c>
      <c r="I232" t="s">
        <v>37</v>
      </c>
      <c r="J232" t="s">
        <v>34</v>
      </c>
      <c r="K232" t="s">
        <v>34</v>
      </c>
      <c r="L232" t="s">
        <v>34</v>
      </c>
      <c r="M232" t="s">
        <v>34</v>
      </c>
      <c r="N232" t="s">
        <v>34</v>
      </c>
      <c r="O232" t="s">
        <v>34</v>
      </c>
      <c r="P232" t="s">
        <v>34</v>
      </c>
      <c r="Q232" t="s">
        <v>34</v>
      </c>
      <c r="R232" t="s">
        <v>34</v>
      </c>
      <c r="S232" t="s">
        <v>34</v>
      </c>
      <c r="T232" t="s">
        <v>34</v>
      </c>
      <c r="U232" t="s">
        <v>67</v>
      </c>
      <c r="V232" t="s">
        <v>34</v>
      </c>
      <c r="W232" t="s">
        <v>40</v>
      </c>
      <c r="X232">
        <v>19.649999999999999</v>
      </c>
      <c r="Y232">
        <v>830.25</v>
      </c>
      <c r="Z232">
        <v>0</v>
      </c>
      <c r="AA232">
        <v>0</v>
      </c>
      <c r="AB232">
        <v>1041.2</v>
      </c>
      <c r="AC232">
        <v>1871.45</v>
      </c>
      <c r="AD232" t="s">
        <v>41</v>
      </c>
      <c r="AE232" t="s">
        <v>42</v>
      </c>
      <c r="AF232" t="s">
        <v>42</v>
      </c>
      <c r="AG232">
        <f t="shared" si="6"/>
        <v>0</v>
      </c>
      <c r="AH232" t="str" cm="1">
        <f t="array" ref="AH232">_xlfn.IFS(
X232&lt;=20, "&lt;20",
AND(X232&gt;=20, X232&lt;50), "20-50",
AND(X232&gt;=50, X232&lt;100), "50-100",
X232&gt;=100, "&gt;100"
)</f>
        <v>&lt;20</v>
      </c>
      <c r="AI232">
        <f t="shared" si="7"/>
        <v>0</v>
      </c>
      <c r="AJ232" t="str" cm="1">
        <f t="array" ref="AJ232">_xlfn.IFS(
C232&lt;=20, "&lt;20",
AND(C232&gt;=20, C232&lt;35), "20-35",
AND(C232&gt;=35, C232&lt;50), "35-50",
C232&gt;=50, "50-100"
)</f>
        <v>35-50</v>
      </c>
      <c r="AK232" t="str" cm="1">
        <f t="array" ref="AK232">_xlfn.IFS(
G232&lt;6, "&lt;6",
AND(G232&gt;=6, G232&lt;12), "6-12",
AND(G232&gt;=12, G232&lt;18), "12-18",  AND(G232&gt;=18, G232&lt;24), "18-24", G232&gt;=24, "24-36")</f>
        <v>&lt;6</v>
      </c>
    </row>
    <row r="233" spans="1:37" x14ac:dyDescent="0.3">
      <c r="A233" t="s">
        <v>328</v>
      </c>
      <c r="B233" t="s">
        <v>33</v>
      </c>
      <c r="C233">
        <v>45</v>
      </c>
      <c r="D233" t="s">
        <v>37</v>
      </c>
      <c r="E233" t="s">
        <v>48</v>
      </c>
      <c r="F233">
        <v>2</v>
      </c>
      <c r="G233">
        <v>21</v>
      </c>
      <c r="H233" t="s">
        <v>36</v>
      </c>
      <c r="I233" t="s">
        <v>37</v>
      </c>
      <c r="J233" t="s">
        <v>37</v>
      </c>
      <c r="K233" t="s">
        <v>37</v>
      </c>
      <c r="L233" t="s">
        <v>50</v>
      </c>
      <c r="M233" t="s">
        <v>34</v>
      </c>
      <c r="N233" t="s">
        <v>34</v>
      </c>
      <c r="O233" t="s">
        <v>34</v>
      </c>
      <c r="P233" t="s">
        <v>34</v>
      </c>
      <c r="Q233" t="s">
        <v>34</v>
      </c>
      <c r="R233" t="s">
        <v>37</v>
      </c>
      <c r="S233" t="s">
        <v>37</v>
      </c>
      <c r="T233" t="s">
        <v>37</v>
      </c>
      <c r="U233" t="s">
        <v>46</v>
      </c>
      <c r="V233" t="s">
        <v>37</v>
      </c>
      <c r="W233" t="s">
        <v>51</v>
      </c>
      <c r="X233">
        <v>84.9</v>
      </c>
      <c r="Y233">
        <v>3067.2</v>
      </c>
      <c r="Z233">
        <v>0</v>
      </c>
      <c r="AA233">
        <v>0</v>
      </c>
      <c r="AB233">
        <v>887.76</v>
      </c>
      <c r="AC233">
        <v>3954.96</v>
      </c>
      <c r="AD233" t="s">
        <v>52</v>
      </c>
      <c r="AE233" t="s">
        <v>104</v>
      </c>
      <c r="AF233" t="s">
        <v>105</v>
      </c>
      <c r="AG233">
        <f t="shared" si="6"/>
        <v>1</v>
      </c>
      <c r="AH233" t="str" cm="1">
        <f t="array" ref="AH233">_xlfn.IFS(
X233&lt;=20, "&lt;20",
AND(X233&gt;=20, X233&lt;50), "20-50",
AND(X233&gt;=50, X233&lt;100), "50-100",
X233&gt;=100, "&gt;100"
)</f>
        <v>50-100</v>
      </c>
      <c r="AI233">
        <f t="shared" si="7"/>
        <v>0</v>
      </c>
      <c r="AJ233" t="str" cm="1">
        <f t="array" ref="AJ233">_xlfn.IFS(
C233&lt;=20, "&lt;20",
AND(C233&gt;=20, C233&lt;35), "20-35",
AND(C233&gt;=35, C233&lt;50), "35-50",
C233&gt;=50, "50-100"
)</f>
        <v>35-50</v>
      </c>
      <c r="AK233" t="str" cm="1">
        <f t="array" ref="AK233">_xlfn.IFS(
G233&lt;6, "&lt;6",
AND(G233&gt;=6, G233&lt;12), "6-12",
AND(G233&gt;=12, G233&lt;18), "12-18",  AND(G233&gt;=18, G233&lt;24), "18-24", G233&gt;=24, "24-36")</f>
        <v>18-24</v>
      </c>
    </row>
    <row r="234" spans="1:37" x14ac:dyDescent="0.3">
      <c r="A234" t="s">
        <v>329</v>
      </c>
      <c r="B234" t="s">
        <v>33</v>
      </c>
      <c r="C234">
        <v>32</v>
      </c>
      <c r="D234" t="s">
        <v>37</v>
      </c>
      <c r="E234" t="s">
        <v>64</v>
      </c>
      <c r="F234">
        <v>13</v>
      </c>
      <c r="G234">
        <v>4</v>
      </c>
      <c r="H234" t="s">
        <v>66</v>
      </c>
      <c r="I234" t="s">
        <v>37</v>
      </c>
      <c r="J234" t="s">
        <v>37</v>
      </c>
      <c r="K234" t="s">
        <v>37</v>
      </c>
      <c r="L234" t="s">
        <v>72</v>
      </c>
      <c r="M234" t="s">
        <v>37</v>
      </c>
      <c r="N234" t="s">
        <v>37</v>
      </c>
      <c r="O234" t="s">
        <v>37</v>
      </c>
      <c r="P234" t="s">
        <v>37</v>
      </c>
      <c r="Q234" t="s">
        <v>37</v>
      </c>
      <c r="R234" t="s">
        <v>37</v>
      </c>
      <c r="S234" t="s">
        <v>37</v>
      </c>
      <c r="T234" t="s">
        <v>37</v>
      </c>
      <c r="U234" t="s">
        <v>67</v>
      </c>
      <c r="V234" t="s">
        <v>34</v>
      </c>
      <c r="W234" t="s">
        <v>51</v>
      </c>
      <c r="X234">
        <v>86.85</v>
      </c>
      <c r="Y234">
        <v>6263.8</v>
      </c>
      <c r="Z234">
        <v>0</v>
      </c>
      <c r="AA234">
        <v>0</v>
      </c>
      <c r="AB234">
        <v>717.81</v>
      </c>
      <c r="AC234">
        <v>6981.61</v>
      </c>
      <c r="AD234" t="s">
        <v>41</v>
      </c>
      <c r="AE234" t="s">
        <v>42</v>
      </c>
      <c r="AF234" t="s">
        <v>42</v>
      </c>
      <c r="AG234">
        <f t="shared" si="6"/>
        <v>0</v>
      </c>
      <c r="AH234" t="str" cm="1">
        <f t="array" ref="AH234">_xlfn.IFS(
X234&lt;=20, "&lt;20",
AND(X234&gt;=20, X234&lt;50), "20-50",
AND(X234&gt;=50, X234&lt;100), "50-100",
X234&gt;=100, "&gt;100"
)</f>
        <v>50-100</v>
      </c>
      <c r="AI234">
        <f t="shared" si="7"/>
        <v>0</v>
      </c>
      <c r="AJ234" t="str" cm="1">
        <f t="array" ref="AJ234">_xlfn.IFS(
C234&lt;=20, "&lt;20",
AND(C234&gt;=20, C234&lt;35), "20-35",
AND(C234&gt;=35, C234&lt;50), "35-50",
C234&gt;=50, "50-100"
)</f>
        <v>20-35</v>
      </c>
      <c r="AK234" t="str" cm="1">
        <f t="array" ref="AK234">_xlfn.IFS(
G234&lt;6, "&lt;6",
AND(G234&gt;=6, G234&lt;12), "6-12",
AND(G234&gt;=12, G234&lt;18), "12-18",  AND(G234&gt;=18, G234&lt;24), "18-24", G234&gt;=24, "24-36")</f>
        <v>&lt;6</v>
      </c>
    </row>
    <row r="235" spans="1:37" x14ac:dyDescent="0.3">
      <c r="A235" t="s">
        <v>330</v>
      </c>
      <c r="B235" t="s">
        <v>33</v>
      </c>
      <c r="C235">
        <v>53</v>
      </c>
      <c r="D235" t="s">
        <v>34</v>
      </c>
      <c r="E235" t="s">
        <v>45</v>
      </c>
      <c r="F235">
        <v>0</v>
      </c>
      <c r="G235">
        <v>3</v>
      </c>
      <c r="H235" t="s">
        <v>57</v>
      </c>
      <c r="I235" t="s">
        <v>37</v>
      </c>
      <c r="J235" t="s">
        <v>37</v>
      </c>
      <c r="K235" t="s">
        <v>37</v>
      </c>
      <c r="L235" t="s">
        <v>50</v>
      </c>
      <c r="M235" t="s">
        <v>34</v>
      </c>
      <c r="N235" t="s">
        <v>37</v>
      </c>
      <c r="O235" t="s">
        <v>37</v>
      </c>
      <c r="P235" t="s">
        <v>34</v>
      </c>
      <c r="Q235" t="s">
        <v>37</v>
      </c>
      <c r="R235" t="s">
        <v>37</v>
      </c>
      <c r="S235" t="s">
        <v>37</v>
      </c>
      <c r="T235" t="s">
        <v>37</v>
      </c>
      <c r="U235" t="s">
        <v>46</v>
      </c>
      <c r="V235" t="s">
        <v>37</v>
      </c>
      <c r="W235" t="s">
        <v>51</v>
      </c>
      <c r="X235">
        <v>102.55</v>
      </c>
      <c r="Y235">
        <v>1742.5</v>
      </c>
      <c r="Z235">
        <v>0</v>
      </c>
      <c r="AA235">
        <v>0</v>
      </c>
      <c r="AB235">
        <v>171.87</v>
      </c>
      <c r="AC235">
        <v>1914.37</v>
      </c>
      <c r="AD235" t="s">
        <v>41</v>
      </c>
      <c r="AE235" t="s">
        <v>42</v>
      </c>
      <c r="AF235" t="s">
        <v>42</v>
      </c>
      <c r="AG235">
        <f t="shared" si="6"/>
        <v>0</v>
      </c>
      <c r="AH235" t="str" cm="1">
        <f t="array" ref="AH235">_xlfn.IFS(
X235&lt;=20, "&lt;20",
AND(X235&gt;=20, X235&lt;50), "20-50",
AND(X235&gt;=50, X235&lt;100), "50-100",
X235&gt;=100, "&gt;100"
)</f>
        <v>&gt;100</v>
      </c>
      <c r="AI235">
        <f t="shared" si="7"/>
        <v>0</v>
      </c>
      <c r="AJ235" t="str" cm="1">
        <f t="array" ref="AJ235">_xlfn.IFS(
C235&lt;=20, "&lt;20",
AND(C235&gt;=20, C235&lt;35), "20-35",
AND(C235&gt;=35, C235&lt;50), "35-50",
C235&gt;=50, "50-100"
)</f>
        <v>50-100</v>
      </c>
      <c r="AK235" t="str" cm="1">
        <f t="array" ref="AK235">_xlfn.IFS(
G235&lt;6, "&lt;6",
AND(G235&gt;=6, G235&lt;12), "6-12",
AND(G235&gt;=12, G235&lt;18), "12-18",  AND(G235&gt;=18, G235&lt;24), "18-24", G235&gt;=24, "24-36")</f>
        <v>&lt;6</v>
      </c>
    </row>
    <row r="236" spans="1:37" x14ac:dyDescent="0.3">
      <c r="A236" t="s">
        <v>331</v>
      </c>
      <c r="B236" t="s">
        <v>33</v>
      </c>
      <c r="C236">
        <v>50</v>
      </c>
      <c r="D236" t="s">
        <v>37</v>
      </c>
      <c r="E236" t="s">
        <v>114</v>
      </c>
      <c r="F236">
        <v>10</v>
      </c>
      <c r="G236">
        <v>16</v>
      </c>
      <c r="H236" t="s">
        <v>57</v>
      </c>
      <c r="I236" t="s">
        <v>37</v>
      </c>
      <c r="J236" t="s">
        <v>34</v>
      </c>
      <c r="K236" t="s">
        <v>37</v>
      </c>
      <c r="L236" t="s">
        <v>50</v>
      </c>
      <c r="M236" t="s">
        <v>34</v>
      </c>
      <c r="N236" t="s">
        <v>34</v>
      </c>
      <c r="O236" t="s">
        <v>37</v>
      </c>
      <c r="P236" t="s">
        <v>37</v>
      </c>
      <c r="Q236" t="s">
        <v>34</v>
      </c>
      <c r="R236" t="s">
        <v>34</v>
      </c>
      <c r="S236" t="s">
        <v>34</v>
      </c>
      <c r="T236" t="s">
        <v>37</v>
      </c>
      <c r="U236" t="s">
        <v>46</v>
      </c>
      <c r="V236" t="s">
        <v>34</v>
      </c>
      <c r="W236" t="s">
        <v>51</v>
      </c>
      <c r="X236">
        <v>78.2</v>
      </c>
      <c r="Y236">
        <v>1468.75</v>
      </c>
      <c r="Z236">
        <v>0</v>
      </c>
      <c r="AA236">
        <v>0</v>
      </c>
      <c r="AB236">
        <v>572.22</v>
      </c>
      <c r="AC236">
        <v>2040.97</v>
      </c>
      <c r="AD236" t="s">
        <v>41</v>
      </c>
      <c r="AE236" t="s">
        <v>42</v>
      </c>
      <c r="AF236" t="s">
        <v>42</v>
      </c>
      <c r="AG236">
        <f t="shared" si="6"/>
        <v>0</v>
      </c>
      <c r="AH236" t="str" cm="1">
        <f t="array" ref="AH236">_xlfn.IFS(
X236&lt;=20, "&lt;20",
AND(X236&gt;=20, X236&lt;50), "20-50",
AND(X236&gt;=50, X236&lt;100), "50-100",
X236&gt;=100, "&gt;100"
)</f>
        <v>50-100</v>
      </c>
      <c r="AI236">
        <f t="shared" si="7"/>
        <v>0</v>
      </c>
      <c r="AJ236" t="str" cm="1">
        <f t="array" ref="AJ236">_xlfn.IFS(
C236&lt;=20, "&lt;20",
AND(C236&gt;=20, C236&lt;35), "20-35",
AND(C236&gt;=35, C236&lt;50), "35-50",
C236&gt;=50, "50-100"
)</f>
        <v>50-100</v>
      </c>
      <c r="AK236" t="str" cm="1">
        <f t="array" ref="AK236">_xlfn.IFS(
G236&lt;6, "&lt;6",
AND(G236&gt;=6, G236&lt;12), "6-12",
AND(G236&gt;=12, G236&lt;18), "12-18",  AND(G236&gt;=18, G236&lt;24), "18-24", G236&gt;=24, "24-36")</f>
        <v>12-18</v>
      </c>
    </row>
    <row r="237" spans="1:37" x14ac:dyDescent="0.3">
      <c r="A237" t="s">
        <v>332</v>
      </c>
      <c r="B237" t="s">
        <v>44</v>
      </c>
      <c r="C237">
        <v>48</v>
      </c>
      <c r="D237" t="s">
        <v>34</v>
      </c>
      <c r="E237" t="s">
        <v>87</v>
      </c>
      <c r="F237">
        <v>12</v>
      </c>
      <c r="G237">
        <v>29</v>
      </c>
      <c r="H237" t="s">
        <v>36</v>
      </c>
      <c r="I237" t="s">
        <v>37</v>
      </c>
      <c r="J237" t="s">
        <v>37</v>
      </c>
      <c r="K237" t="s">
        <v>37</v>
      </c>
      <c r="L237" t="s">
        <v>50</v>
      </c>
      <c r="M237" t="s">
        <v>37</v>
      </c>
      <c r="N237" t="s">
        <v>37</v>
      </c>
      <c r="O237" t="s">
        <v>37</v>
      </c>
      <c r="P237" t="s">
        <v>34</v>
      </c>
      <c r="Q237" t="s">
        <v>34</v>
      </c>
      <c r="R237" t="s">
        <v>34</v>
      </c>
      <c r="S237" t="s">
        <v>34</v>
      </c>
      <c r="T237" t="s">
        <v>34</v>
      </c>
      <c r="U237" t="s">
        <v>46</v>
      </c>
      <c r="V237" t="s">
        <v>34</v>
      </c>
      <c r="W237" t="s">
        <v>51</v>
      </c>
      <c r="X237">
        <v>91.2</v>
      </c>
      <c r="Y237">
        <v>3382.3</v>
      </c>
      <c r="Z237">
        <v>0</v>
      </c>
      <c r="AA237">
        <v>0</v>
      </c>
      <c r="AB237">
        <v>434.01</v>
      </c>
      <c r="AC237">
        <v>3816.31</v>
      </c>
      <c r="AD237" t="s">
        <v>41</v>
      </c>
      <c r="AE237" t="s">
        <v>42</v>
      </c>
      <c r="AF237" t="s">
        <v>42</v>
      </c>
      <c r="AG237">
        <f t="shared" si="6"/>
        <v>0</v>
      </c>
      <c r="AH237" t="str" cm="1">
        <f t="array" ref="AH237">_xlfn.IFS(
X237&lt;=20, "&lt;20",
AND(X237&gt;=20, X237&lt;50), "20-50",
AND(X237&gt;=50, X237&lt;100), "50-100",
X237&gt;=100, "&gt;100"
)</f>
        <v>50-100</v>
      </c>
      <c r="AI237">
        <f t="shared" si="7"/>
        <v>0</v>
      </c>
      <c r="AJ237" t="str" cm="1">
        <f t="array" ref="AJ237">_xlfn.IFS(
C237&lt;=20, "&lt;20",
AND(C237&gt;=20, C237&lt;35), "20-35",
AND(C237&gt;=35, C237&lt;50), "35-50",
C237&gt;=50, "50-100"
)</f>
        <v>35-50</v>
      </c>
      <c r="AK237" t="str" cm="1">
        <f t="array" ref="AK237">_xlfn.IFS(
G237&lt;6, "&lt;6",
AND(G237&gt;=6, G237&lt;12), "6-12",
AND(G237&gt;=12, G237&lt;18), "12-18",  AND(G237&gt;=18, G237&lt;24), "18-24", G237&gt;=24, "24-36")</f>
        <v>24-36</v>
      </c>
    </row>
    <row r="238" spans="1:37" x14ac:dyDescent="0.3">
      <c r="A238" t="s">
        <v>333</v>
      </c>
      <c r="B238" t="s">
        <v>44</v>
      </c>
      <c r="C238">
        <v>39</v>
      </c>
      <c r="D238" t="s">
        <v>37</v>
      </c>
      <c r="E238" t="s">
        <v>74</v>
      </c>
      <c r="F238">
        <v>5</v>
      </c>
      <c r="G238">
        <v>14</v>
      </c>
      <c r="H238" t="s">
        <v>36</v>
      </c>
      <c r="I238" t="s">
        <v>37</v>
      </c>
      <c r="J238" t="s">
        <v>34</v>
      </c>
      <c r="K238" t="s">
        <v>34</v>
      </c>
      <c r="L238" t="s">
        <v>34</v>
      </c>
      <c r="M238" t="s">
        <v>34</v>
      </c>
      <c r="N238" t="s">
        <v>34</v>
      </c>
      <c r="O238" t="s">
        <v>34</v>
      </c>
      <c r="P238" t="s">
        <v>34</v>
      </c>
      <c r="Q238" t="s">
        <v>34</v>
      </c>
      <c r="R238" t="s">
        <v>34</v>
      </c>
      <c r="S238" t="s">
        <v>34</v>
      </c>
      <c r="T238" t="s">
        <v>34</v>
      </c>
      <c r="U238" t="s">
        <v>46</v>
      </c>
      <c r="V238" t="s">
        <v>34</v>
      </c>
      <c r="W238" t="s">
        <v>40</v>
      </c>
      <c r="X238">
        <v>19.350000000000001</v>
      </c>
      <c r="Y238">
        <v>46.35</v>
      </c>
      <c r="Z238">
        <v>0</v>
      </c>
      <c r="AA238">
        <v>0</v>
      </c>
      <c r="AB238">
        <v>88.68</v>
      </c>
      <c r="AC238">
        <v>135.03</v>
      </c>
      <c r="AD238" t="s">
        <v>85</v>
      </c>
      <c r="AE238" t="s">
        <v>42</v>
      </c>
      <c r="AF238" t="s">
        <v>42</v>
      </c>
      <c r="AG238">
        <f t="shared" si="6"/>
        <v>0</v>
      </c>
      <c r="AH238" t="str" cm="1">
        <f t="array" ref="AH238">_xlfn.IFS(
X238&lt;=20, "&lt;20",
AND(X238&gt;=20, X238&lt;50), "20-50",
AND(X238&gt;=50, X238&lt;100), "50-100",
X238&gt;=100, "&gt;100"
)</f>
        <v>&lt;20</v>
      </c>
      <c r="AI238">
        <f t="shared" si="7"/>
        <v>1</v>
      </c>
      <c r="AJ238" t="str" cm="1">
        <f t="array" ref="AJ238">_xlfn.IFS(
C238&lt;=20, "&lt;20",
AND(C238&gt;=20, C238&lt;35), "20-35",
AND(C238&gt;=35, C238&lt;50), "35-50",
C238&gt;=50, "50-100"
)</f>
        <v>35-50</v>
      </c>
      <c r="AK238" t="str" cm="1">
        <f t="array" ref="AK238">_xlfn.IFS(
G238&lt;6, "&lt;6",
AND(G238&gt;=6, G238&lt;12), "6-12",
AND(G238&gt;=12, G238&lt;18), "12-18",  AND(G238&gt;=18, G238&lt;24), "18-24", G238&gt;=24, "24-36")</f>
        <v>12-18</v>
      </c>
    </row>
    <row r="239" spans="1:37" x14ac:dyDescent="0.3">
      <c r="A239" t="s">
        <v>334</v>
      </c>
      <c r="B239" t="s">
        <v>44</v>
      </c>
      <c r="C239">
        <v>61</v>
      </c>
      <c r="D239" t="s">
        <v>34</v>
      </c>
      <c r="E239" t="s">
        <v>335</v>
      </c>
      <c r="F239">
        <v>11</v>
      </c>
      <c r="G239">
        <v>29</v>
      </c>
      <c r="H239" t="s">
        <v>110</v>
      </c>
      <c r="I239" t="s">
        <v>37</v>
      </c>
      <c r="J239" t="s">
        <v>34</v>
      </c>
      <c r="K239" t="s">
        <v>37</v>
      </c>
      <c r="L239" t="s">
        <v>50</v>
      </c>
      <c r="M239" t="s">
        <v>34</v>
      </c>
      <c r="N239" t="s">
        <v>34</v>
      </c>
      <c r="O239" t="s">
        <v>34</v>
      </c>
      <c r="P239" t="s">
        <v>34</v>
      </c>
      <c r="Q239" t="s">
        <v>34</v>
      </c>
      <c r="R239" t="s">
        <v>34</v>
      </c>
      <c r="S239" t="s">
        <v>34</v>
      </c>
      <c r="T239" t="s">
        <v>37</v>
      </c>
      <c r="U239" t="s">
        <v>39</v>
      </c>
      <c r="V239" t="s">
        <v>37</v>
      </c>
      <c r="W239" t="s">
        <v>51</v>
      </c>
      <c r="X239">
        <v>70.400000000000006</v>
      </c>
      <c r="Y239">
        <v>1992.2</v>
      </c>
      <c r="Z239">
        <v>0</v>
      </c>
      <c r="AA239">
        <v>0</v>
      </c>
      <c r="AB239">
        <v>362.32</v>
      </c>
      <c r="AC239">
        <v>2354.52</v>
      </c>
      <c r="AD239" t="s">
        <v>41</v>
      </c>
      <c r="AE239" t="s">
        <v>42</v>
      </c>
      <c r="AF239" t="s">
        <v>42</v>
      </c>
      <c r="AG239">
        <f t="shared" si="6"/>
        <v>0</v>
      </c>
      <c r="AH239" t="str" cm="1">
        <f t="array" ref="AH239">_xlfn.IFS(
X239&lt;=20, "&lt;20",
AND(X239&gt;=20, X239&lt;50), "20-50",
AND(X239&gt;=50, X239&lt;100), "50-100",
X239&gt;=100, "&gt;100"
)</f>
        <v>50-100</v>
      </c>
      <c r="AI239">
        <f t="shared" si="7"/>
        <v>0</v>
      </c>
      <c r="AJ239" t="str" cm="1">
        <f t="array" ref="AJ239">_xlfn.IFS(
C239&lt;=20, "&lt;20",
AND(C239&gt;=20, C239&lt;35), "20-35",
AND(C239&gt;=35, C239&lt;50), "35-50",
C239&gt;=50, "50-100"
)</f>
        <v>50-100</v>
      </c>
      <c r="AK239" t="str" cm="1">
        <f t="array" ref="AK239">_xlfn.IFS(
G239&lt;6, "&lt;6",
AND(G239&gt;=6, G239&lt;12), "6-12",
AND(G239&gt;=12, G239&lt;18), "12-18",  AND(G239&gt;=18, G239&lt;24), "18-24", G239&gt;=24, "24-36")</f>
        <v>24-36</v>
      </c>
    </row>
    <row r="240" spans="1:37" x14ac:dyDescent="0.3">
      <c r="A240" t="s">
        <v>336</v>
      </c>
      <c r="B240" t="s">
        <v>33</v>
      </c>
      <c r="C240">
        <v>38</v>
      </c>
      <c r="D240" t="s">
        <v>37</v>
      </c>
      <c r="E240" t="s">
        <v>56</v>
      </c>
      <c r="F240">
        <v>2</v>
      </c>
      <c r="G240">
        <v>35</v>
      </c>
      <c r="H240" t="s">
        <v>49</v>
      </c>
      <c r="I240" t="s">
        <v>34</v>
      </c>
      <c r="J240" t="s">
        <v>34</v>
      </c>
      <c r="K240" t="s">
        <v>37</v>
      </c>
      <c r="L240" t="s">
        <v>38</v>
      </c>
      <c r="M240" t="s">
        <v>37</v>
      </c>
      <c r="N240" t="s">
        <v>37</v>
      </c>
      <c r="O240" t="s">
        <v>37</v>
      </c>
      <c r="P240" t="s">
        <v>34</v>
      </c>
      <c r="Q240" t="s">
        <v>34</v>
      </c>
      <c r="R240" t="s">
        <v>34</v>
      </c>
      <c r="S240" t="s">
        <v>34</v>
      </c>
      <c r="T240" t="s">
        <v>37</v>
      </c>
      <c r="U240" t="s">
        <v>39</v>
      </c>
      <c r="V240" t="s">
        <v>34</v>
      </c>
      <c r="W240" t="s">
        <v>40</v>
      </c>
      <c r="X240">
        <v>39.549999999999997</v>
      </c>
      <c r="Y240">
        <v>373</v>
      </c>
      <c r="Z240">
        <v>0</v>
      </c>
      <c r="AA240">
        <v>0</v>
      </c>
      <c r="AB240">
        <v>0</v>
      </c>
      <c r="AC240">
        <v>373</v>
      </c>
      <c r="AD240" t="s">
        <v>41</v>
      </c>
      <c r="AE240" t="s">
        <v>42</v>
      </c>
      <c r="AF240" t="s">
        <v>42</v>
      </c>
      <c r="AG240">
        <f t="shared" si="6"/>
        <v>0</v>
      </c>
      <c r="AH240" t="str" cm="1">
        <f t="array" ref="AH240">_xlfn.IFS(
X240&lt;=20, "&lt;20",
AND(X240&gt;=20, X240&lt;50), "20-50",
AND(X240&gt;=50, X240&lt;100), "50-100",
X240&gt;=100, "&gt;100"
)</f>
        <v>20-50</v>
      </c>
      <c r="AI240">
        <f t="shared" si="7"/>
        <v>0</v>
      </c>
      <c r="AJ240" t="str" cm="1">
        <f t="array" ref="AJ240">_xlfn.IFS(
C240&lt;=20, "&lt;20",
AND(C240&gt;=20, C240&lt;35), "20-35",
AND(C240&gt;=35, C240&lt;50), "35-50",
C240&gt;=50, "50-100"
)</f>
        <v>35-50</v>
      </c>
      <c r="AK240" t="str" cm="1">
        <f t="array" ref="AK240">_xlfn.IFS(
G240&lt;6, "&lt;6",
AND(G240&gt;=6, G240&lt;12), "6-12",
AND(G240&gt;=12, G240&lt;18), "12-18",  AND(G240&gt;=18, G240&lt;24), "18-24", G240&gt;=24, "24-36")</f>
        <v>24-36</v>
      </c>
    </row>
    <row r="241" spans="1:37" x14ac:dyDescent="0.3">
      <c r="A241" t="s">
        <v>337</v>
      </c>
      <c r="B241" t="s">
        <v>33</v>
      </c>
      <c r="C241">
        <v>67</v>
      </c>
      <c r="D241" t="s">
        <v>34</v>
      </c>
      <c r="E241" t="s">
        <v>48</v>
      </c>
      <c r="F241">
        <v>10</v>
      </c>
      <c r="G241">
        <v>22</v>
      </c>
      <c r="H241" t="s">
        <v>49</v>
      </c>
      <c r="I241" t="s">
        <v>37</v>
      </c>
      <c r="J241" t="s">
        <v>34</v>
      </c>
      <c r="K241" t="s">
        <v>37</v>
      </c>
      <c r="L241" t="s">
        <v>72</v>
      </c>
      <c r="M241" t="s">
        <v>37</v>
      </c>
      <c r="N241" t="s">
        <v>34</v>
      </c>
      <c r="O241" t="s">
        <v>34</v>
      </c>
      <c r="P241" t="s">
        <v>34</v>
      </c>
      <c r="Q241" t="s">
        <v>34</v>
      </c>
      <c r="R241" t="s">
        <v>34</v>
      </c>
      <c r="S241" t="s">
        <v>34</v>
      </c>
      <c r="T241" t="s">
        <v>34</v>
      </c>
      <c r="U241" t="s">
        <v>46</v>
      </c>
      <c r="V241" t="s">
        <v>34</v>
      </c>
      <c r="W241" t="s">
        <v>51</v>
      </c>
      <c r="X241">
        <v>50.15</v>
      </c>
      <c r="Y241">
        <v>50.15</v>
      </c>
      <c r="Z241">
        <v>0</v>
      </c>
      <c r="AA241">
        <v>50</v>
      </c>
      <c r="AB241">
        <v>38.33</v>
      </c>
      <c r="AC241">
        <v>138.47999999999999</v>
      </c>
      <c r="AD241" t="s">
        <v>85</v>
      </c>
      <c r="AE241" t="s">
        <v>42</v>
      </c>
      <c r="AF241" t="s">
        <v>42</v>
      </c>
      <c r="AG241">
        <f t="shared" si="6"/>
        <v>0</v>
      </c>
      <c r="AH241" t="str" cm="1">
        <f t="array" ref="AH241">_xlfn.IFS(
X241&lt;=20, "&lt;20",
AND(X241&gt;=20, X241&lt;50), "20-50",
AND(X241&gt;=50, X241&lt;100), "50-100",
X241&gt;=100, "&gt;100"
)</f>
        <v>50-100</v>
      </c>
      <c r="AI241">
        <f t="shared" si="7"/>
        <v>1</v>
      </c>
      <c r="AJ241" t="str" cm="1">
        <f t="array" ref="AJ241">_xlfn.IFS(
C241&lt;=20, "&lt;20",
AND(C241&gt;=20, C241&lt;35), "20-35",
AND(C241&gt;=35, C241&lt;50), "35-50",
C241&gt;=50, "50-100"
)</f>
        <v>50-100</v>
      </c>
      <c r="AK241" t="str" cm="1">
        <f t="array" ref="AK241">_xlfn.IFS(
G241&lt;6, "&lt;6",
AND(G241&gt;=6, G241&lt;12), "6-12",
AND(G241&gt;=12, G241&lt;18), "12-18",  AND(G241&gt;=18, G241&lt;24), "18-24", G241&gt;=24, "24-36")</f>
        <v>18-24</v>
      </c>
    </row>
    <row r="242" spans="1:37" x14ac:dyDescent="0.3">
      <c r="A242" t="s">
        <v>338</v>
      </c>
      <c r="B242" t="s">
        <v>44</v>
      </c>
      <c r="C242">
        <v>58</v>
      </c>
      <c r="D242" t="s">
        <v>37</v>
      </c>
      <c r="E242" t="s">
        <v>69</v>
      </c>
      <c r="F242">
        <v>11</v>
      </c>
      <c r="G242">
        <v>25</v>
      </c>
      <c r="H242" t="s">
        <v>36</v>
      </c>
      <c r="I242" t="s">
        <v>37</v>
      </c>
      <c r="J242" t="s">
        <v>34</v>
      </c>
      <c r="K242" t="s">
        <v>34</v>
      </c>
      <c r="L242" t="s">
        <v>34</v>
      </c>
      <c r="M242" t="s">
        <v>34</v>
      </c>
      <c r="N242" t="s">
        <v>34</v>
      </c>
      <c r="O242" t="s">
        <v>34</v>
      </c>
      <c r="P242" t="s">
        <v>34</v>
      </c>
      <c r="Q242" t="s">
        <v>34</v>
      </c>
      <c r="R242" t="s">
        <v>34</v>
      </c>
      <c r="S242" t="s">
        <v>34</v>
      </c>
      <c r="T242" t="s">
        <v>34</v>
      </c>
      <c r="U242" t="s">
        <v>67</v>
      </c>
      <c r="V242" t="s">
        <v>37</v>
      </c>
      <c r="W242" t="s">
        <v>40</v>
      </c>
      <c r="X242">
        <v>20.399999999999999</v>
      </c>
      <c r="Y242">
        <v>1414.45</v>
      </c>
      <c r="Z242">
        <v>0</v>
      </c>
      <c r="AA242">
        <v>0</v>
      </c>
      <c r="AB242">
        <v>1524.9</v>
      </c>
      <c r="AC242">
        <v>2939.35</v>
      </c>
      <c r="AD242" t="s">
        <v>41</v>
      </c>
      <c r="AE242" t="s">
        <v>42</v>
      </c>
      <c r="AF242" t="s">
        <v>42</v>
      </c>
      <c r="AG242">
        <f t="shared" si="6"/>
        <v>0</v>
      </c>
      <c r="AH242" t="str" cm="1">
        <f t="array" ref="AH242">_xlfn.IFS(
X242&lt;=20, "&lt;20",
AND(X242&gt;=20, X242&lt;50), "20-50",
AND(X242&gt;=50, X242&lt;100), "50-100",
X242&gt;=100, "&gt;100"
)</f>
        <v>20-50</v>
      </c>
      <c r="AI242">
        <f t="shared" si="7"/>
        <v>0</v>
      </c>
      <c r="AJ242" t="str" cm="1">
        <f t="array" ref="AJ242">_xlfn.IFS(
C242&lt;=20, "&lt;20",
AND(C242&gt;=20, C242&lt;35), "20-35",
AND(C242&gt;=35, C242&lt;50), "35-50",
C242&gt;=50, "50-100"
)</f>
        <v>50-100</v>
      </c>
      <c r="AK242" t="str" cm="1">
        <f t="array" ref="AK242">_xlfn.IFS(
G242&lt;6, "&lt;6",
AND(G242&gt;=6, G242&lt;12), "6-12",
AND(G242&gt;=12, G242&lt;18), "12-18",  AND(G242&gt;=18, G242&lt;24), "18-24", G242&gt;=24, "24-36")</f>
        <v>24-36</v>
      </c>
    </row>
    <row r="243" spans="1:37" x14ac:dyDescent="0.3">
      <c r="A243" t="s">
        <v>339</v>
      </c>
      <c r="B243" t="s">
        <v>44</v>
      </c>
      <c r="C243">
        <v>60</v>
      </c>
      <c r="D243" t="s">
        <v>37</v>
      </c>
      <c r="E243" t="s">
        <v>158</v>
      </c>
      <c r="F243">
        <v>15</v>
      </c>
      <c r="G243">
        <v>8</v>
      </c>
      <c r="H243" t="s">
        <v>36</v>
      </c>
      <c r="I243" t="s">
        <v>37</v>
      </c>
      <c r="J243" t="s">
        <v>34</v>
      </c>
      <c r="K243" t="s">
        <v>37</v>
      </c>
      <c r="L243" t="s">
        <v>38</v>
      </c>
      <c r="M243" t="s">
        <v>34</v>
      </c>
      <c r="N243" t="s">
        <v>34</v>
      </c>
      <c r="O243" t="s">
        <v>34</v>
      </c>
      <c r="P243" t="s">
        <v>34</v>
      </c>
      <c r="Q243" t="s">
        <v>34</v>
      </c>
      <c r="R243" t="s">
        <v>34</v>
      </c>
      <c r="S243" t="s">
        <v>34</v>
      </c>
      <c r="T243" t="s">
        <v>37</v>
      </c>
      <c r="U243" t="s">
        <v>46</v>
      </c>
      <c r="V243" t="s">
        <v>34</v>
      </c>
      <c r="W243" t="s">
        <v>51</v>
      </c>
      <c r="X243">
        <v>44.6</v>
      </c>
      <c r="Y243">
        <v>122.7</v>
      </c>
      <c r="Z243">
        <v>0</v>
      </c>
      <c r="AA243">
        <v>0</v>
      </c>
      <c r="AB243">
        <v>46.77</v>
      </c>
      <c r="AC243">
        <v>169.47</v>
      </c>
      <c r="AD243" t="s">
        <v>85</v>
      </c>
      <c r="AE243" t="s">
        <v>42</v>
      </c>
      <c r="AF243" t="s">
        <v>42</v>
      </c>
      <c r="AG243">
        <f t="shared" si="6"/>
        <v>0</v>
      </c>
      <c r="AH243" t="str" cm="1">
        <f t="array" ref="AH243">_xlfn.IFS(
X243&lt;=20, "&lt;20",
AND(X243&gt;=20, X243&lt;50), "20-50",
AND(X243&gt;=50, X243&lt;100), "50-100",
X243&gt;=100, "&gt;100"
)</f>
        <v>20-50</v>
      </c>
      <c r="AI243">
        <f t="shared" si="7"/>
        <v>1</v>
      </c>
      <c r="AJ243" t="str" cm="1">
        <f t="array" ref="AJ243">_xlfn.IFS(
C243&lt;=20, "&lt;20",
AND(C243&gt;=20, C243&lt;35), "20-35",
AND(C243&gt;=35, C243&lt;50), "35-50",
C243&gt;=50, "50-100"
)</f>
        <v>50-100</v>
      </c>
      <c r="AK243" t="str" cm="1">
        <f t="array" ref="AK243">_xlfn.IFS(
G243&lt;6, "&lt;6",
AND(G243&gt;=6, G243&lt;12), "6-12",
AND(G243&gt;=12, G243&lt;18), "12-18",  AND(G243&gt;=18, G243&lt;24), "18-24", G243&gt;=24, "24-36")</f>
        <v>6-12</v>
      </c>
    </row>
    <row r="244" spans="1:37" x14ac:dyDescent="0.3">
      <c r="A244" t="s">
        <v>340</v>
      </c>
      <c r="B244" t="s">
        <v>44</v>
      </c>
      <c r="C244">
        <v>30</v>
      </c>
      <c r="D244" t="s">
        <v>37</v>
      </c>
      <c r="E244" t="s">
        <v>114</v>
      </c>
      <c r="F244">
        <v>12</v>
      </c>
      <c r="G244">
        <v>19</v>
      </c>
      <c r="H244" t="s">
        <v>49</v>
      </c>
      <c r="I244" t="s">
        <v>34</v>
      </c>
      <c r="J244" t="s">
        <v>34</v>
      </c>
      <c r="K244" t="s">
        <v>37</v>
      </c>
      <c r="L244" t="s">
        <v>72</v>
      </c>
      <c r="M244" t="s">
        <v>34</v>
      </c>
      <c r="N244" t="s">
        <v>34</v>
      </c>
      <c r="O244" t="s">
        <v>34</v>
      </c>
      <c r="P244" t="s">
        <v>34</v>
      </c>
      <c r="Q244" t="s">
        <v>37</v>
      </c>
      <c r="R244" t="s">
        <v>34</v>
      </c>
      <c r="S244" t="s">
        <v>34</v>
      </c>
      <c r="T244" t="s">
        <v>37</v>
      </c>
      <c r="U244" t="s">
        <v>46</v>
      </c>
      <c r="V244" t="s">
        <v>37</v>
      </c>
      <c r="W244" t="s">
        <v>51</v>
      </c>
      <c r="X244">
        <v>34.700000000000003</v>
      </c>
      <c r="Y244">
        <v>34.700000000000003</v>
      </c>
      <c r="Z244">
        <v>0</v>
      </c>
      <c r="AA244">
        <v>0</v>
      </c>
      <c r="AB244">
        <v>0</v>
      </c>
      <c r="AC244">
        <v>34.700000000000003</v>
      </c>
      <c r="AD244" t="s">
        <v>52</v>
      </c>
      <c r="AE244" t="s">
        <v>94</v>
      </c>
      <c r="AF244" t="s">
        <v>95</v>
      </c>
      <c r="AG244">
        <f t="shared" si="6"/>
        <v>1</v>
      </c>
      <c r="AH244" t="str" cm="1">
        <f t="array" ref="AH244">_xlfn.IFS(
X244&lt;=20, "&lt;20",
AND(X244&gt;=20, X244&lt;50), "20-50",
AND(X244&gt;=50, X244&lt;100), "50-100",
X244&gt;=100, "&gt;100"
)</f>
        <v>20-50</v>
      </c>
      <c r="AI244">
        <f t="shared" si="7"/>
        <v>0</v>
      </c>
      <c r="AJ244" t="str" cm="1">
        <f t="array" ref="AJ244">_xlfn.IFS(
C244&lt;=20, "&lt;20",
AND(C244&gt;=20, C244&lt;35), "20-35",
AND(C244&gt;=35, C244&lt;50), "35-50",
C244&gt;=50, "50-100"
)</f>
        <v>20-35</v>
      </c>
      <c r="AK244" t="str" cm="1">
        <f t="array" ref="AK244">_xlfn.IFS(
G244&lt;6, "&lt;6",
AND(G244&gt;=6, G244&lt;12), "6-12",
AND(G244&gt;=12, G244&lt;18), "12-18",  AND(G244&gt;=18, G244&lt;24), "18-24", G244&gt;=24, "24-36")</f>
        <v>18-24</v>
      </c>
    </row>
    <row r="245" spans="1:37" x14ac:dyDescent="0.3">
      <c r="A245" t="s">
        <v>341</v>
      </c>
      <c r="B245" t="s">
        <v>33</v>
      </c>
      <c r="C245">
        <v>22</v>
      </c>
      <c r="D245" t="s">
        <v>37</v>
      </c>
      <c r="E245" t="s">
        <v>56</v>
      </c>
      <c r="F245">
        <v>11</v>
      </c>
      <c r="G245">
        <v>7</v>
      </c>
      <c r="H245" t="s">
        <v>110</v>
      </c>
      <c r="I245" t="s">
        <v>37</v>
      </c>
      <c r="J245" t="s">
        <v>34</v>
      </c>
      <c r="K245" t="s">
        <v>37</v>
      </c>
      <c r="L245" t="s">
        <v>50</v>
      </c>
      <c r="M245" t="s">
        <v>37</v>
      </c>
      <c r="N245" t="s">
        <v>34</v>
      </c>
      <c r="O245" t="s">
        <v>34</v>
      </c>
      <c r="P245" t="s">
        <v>34</v>
      </c>
      <c r="Q245" t="s">
        <v>37</v>
      </c>
      <c r="R245" t="s">
        <v>37</v>
      </c>
      <c r="S245" t="s">
        <v>37</v>
      </c>
      <c r="T245" t="s">
        <v>37</v>
      </c>
      <c r="U245" t="s">
        <v>46</v>
      </c>
      <c r="V245" t="s">
        <v>37</v>
      </c>
      <c r="W245" t="s">
        <v>51</v>
      </c>
      <c r="X245">
        <v>93.6</v>
      </c>
      <c r="Y245">
        <v>3366.05</v>
      </c>
      <c r="Z245">
        <v>16.559999999999999</v>
      </c>
      <c r="AA245">
        <v>0</v>
      </c>
      <c r="AB245">
        <v>1487.88</v>
      </c>
      <c r="AC245">
        <v>4837.37</v>
      </c>
      <c r="AD245" t="s">
        <v>41</v>
      </c>
      <c r="AE245" t="s">
        <v>42</v>
      </c>
      <c r="AF245" t="s">
        <v>42</v>
      </c>
      <c r="AG245">
        <f t="shared" si="6"/>
        <v>0</v>
      </c>
      <c r="AH245" t="str" cm="1">
        <f t="array" ref="AH245">_xlfn.IFS(
X245&lt;=20, "&lt;20",
AND(X245&gt;=20, X245&lt;50), "20-50",
AND(X245&gt;=50, X245&lt;100), "50-100",
X245&gt;=100, "&gt;100"
)</f>
        <v>50-100</v>
      </c>
      <c r="AI245">
        <f t="shared" si="7"/>
        <v>0</v>
      </c>
      <c r="AJ245" t="str" cm="1">
        <f t="array" ref="AJ245">_xlfn.IFS(
C245&lt;=20, "&lt;20",
AND(C245&gt;=20, C245&lt;35), "20-35",
AND(C245&gt;=35, C245&lt;50), "35-50",
C245&gt;=50, "50-100"
)</f>
        <v>20-35</v>
      </c>
      <c r="AK245" t="str" cm="1">
        <f t="array" ref="AK245">_xlfn.IFS(
G245&lt;6, "&lt;6",
AND(G245&gt;=6, G245&lt;12), "6-12",
AND(G245&gt;=12, G245&lt;18), "12-18",  AND(G245&gt;=18, G245&lt;24), "18-24", G245&gt;=24, "24-36")</f>
        <v>6-12</v>
      </c>
    </row>
    <row r="246" spans="1:37" x14ac:dyDescent="0.3">
      <c r="A246" t="s">
        <v>342</v>
      </c>
      <c r="B246" t="s">
        <v>33</v>
      </c>
      <c r="C246">
        <v>26</v>
      </c>
      <c r="D246" t="s">
        <v>37</v>
      </c>
      <c r="E246" t="s">
        <v>82</v>
      </c>
      <c r="F246">
        <v>0</v>
      </c>
      <c r="G246">
        <v>2</v>
      </c>
      <c r="H246" t="s">
        <v>57</v>
      </c>
      <c r="I246" t="s">
        <v>37</v>
      </c>
      <c r="J246" t="s">
        <v>34</v>
      </c>
      <c r="K246" t="s">
        <v>37</v>
      </c>
      <c r="L246" t="s">
        <v>72</v>
      </c>
      <c r="M246" t="s">
        <v>37</v>
      </c>
      <c r="N246" t="s">
        <v>37</v>
      </c>
      <c r="O246" t="s">
        <v>34</v>
      </c>
      <c r="P246" t="s">
        <v>37</v>
      </c>
      <c r="Q246" t="s">
        <v>34</v>
      </c>
      <c r="R246" t="s">
        <v>34</v>
      </c>
      <c r="S246" t="s">
        <v>37</v>
      </c>
      <c r="T246" t="s">
        <v>37</v>
      </c>
      <c r="U246" t="s">
        <v>46</v>
      </c>
      <c r="V246" t="s">
        <v>37</v>
      </c>
      <c r="W246" t="s">
        <v>40</v>
      </c>
      <c r="X246">
        <v>57.95</v>
      </c>
      <c r="Y246">
        <v>1271.8</v>
      </c>
      <c r="Z246">
        <v>0</v>
      </c>
      <c r="AA246">
        <v>0</v>
      </c>
      <c r="AB246">
        <v>936.76</v>
      </c>
      <c r="AC246">
        <v>2208.56</v>
      </c>
      <c r="AD246" t="s">
        <v>41</v>
      </c>
      <c r="AE246" t="s">
        <v>42</v>
      </c>
      <c r="AF246" t="s">
        <v>42</v>
      </c>
      <c r="AG246">
        <f t="shared" si="6"/>
        <v>0</v>
      </c>
      <c r="AH246" t="str" cm="1">
        <f t="array" ref="AH246">_xlfn.IFS(
X246&lt;=20, "&lt;20",
AND(X246&gt;=20, X246&lt;50), "20-50",
AND(X246&gt;=50, X246&lt;100), "50-100",
X246&gt;=100, "&gt;100"
)</f>
        <v>50-100</v>
      </c>
      <c r="AI246">
        <f t="shared" si="7"/>
        <v>0</v>
      </c>
      <c r="AJ246" t="str" cm="1">
        <f t="array" ref="AJ246">_xlfn.IFS(
C246&lt;=20, "&lt;20",
AND(C246&gt;=20, C246&lt;35), "20-35",
AND(C246&gt;=35, C246&lt;50), "35-50",
C246&gt;=50, "50-100"
)</f>
        <v>20-35</v>
      </c>
      <c r="AK246" t="str" cm="1">
        <f t="array" ref="AK246">_xlfn.IFS(
G246&lt;6, "&lt;6",
AND(G246&gt;=6, G246&lt;12), "6-12",
AND(G246&gt;=12, G246&lt;18), "12-18",  AND(G246&gt;=18, G246&lt;24), "18-24", G246&gt;=24, "24-36")</f>
        <v>&lt;6</v>
      </c>
    </row>
    <row r="247" spans="1:37" x14ac:dyDescent="0.3">
      <c r="A247" t="s">
        <v>343</v>
      </c>
      <c r="B247" t="s">
        <v>44</v>
      </c>
      <c r="C247">
        <v>51</v>
      </c>
      <c r="D247" t="s">
        <v>34</v>
      </c>
      <c r="E247" t="s">
        <v>74</v>
      </c>
      <c r="F247">
        <v>8</v>
      </c>
      <c r="G247">
        <v>16</v>
      </c>
      <c r="H247" t="s">
        <v>36</v>
      </c>
      <c r="I247" t="s">
        <v>37</v>
      </c>
      <c r="J247" t="s">
        <v>37</v>
      </c>
      <c r="K247" t="s">
        <v>37</v>
      </c>
      <c r="L247" t="s">
        <v>50</v>
      </c>
      <c r="M247" t="s">
        <v>37</v>
      </c>
      <c r="N247" t="s">
        <v>37</v>
      </c>
      <c r="O247" t="s">
        <v>37</v>
      </c>
      <c r="P247" t="s">
        <v>37</v>
      </c>
      <c r="Q247" t="s">
        <v>37</v>
      </c>
      <c r="R247" t="s">
        <v>37</v>
      </c>
      <c r="S247" t="s">
        <v>37</v>
      </c>
      <c r="T247" t="s">
        <v>37</v>
      </c>
      <c r="U247" t="s">
        <v>67</v>
      </c>
      <c r="V247" t="s">
        <v>34</v>
      </c>
      <c r="W247" t="s">
        <v>40</v>
      </c>
      <c r="X247">
        <v>112.1</v>
      </c>
      <c r="Y247">
        <v>7965.95</v>
      </c>
      <c r="Z247">
        <v>18.88</v>
      </c>
      <c r="AA247">
        <v>0</v>
      </c>
      <c r="AB247">
        <v>328.32</v>
      </c>
      <c r="AC247">
        <v>8275.39</v>
      </c>
      <c r="AD247" t="s">
        <v>41</v>
      </c>
      <c r="AE247" t="s">
        <v>42</v>
      </c>
      <c r="AF247" t="s">
        <v>42</v>
      </c>
      <c r="AG247">
        <f t="shared" si="6"/>
        <v>0</v>
      </c>
      <c r="AH247" t="str" cm="1">
        <f t="array" ref="AH247">_xlfn.IFS(
X247&lt;=20, "&lt;20",
AND(X247&gt;=20, X247&lt;50), "20-50",
AND(X247&gt;=50, X247&lt;100), "50-100",
X247&gt;=100, "&gt;100"
)</f>
        <v>&gt;100</v>
      </c>
      <c r="AI247">
        <f t="shared" si="7"/>
        <v>0</v>
      </c>
      <c r="AJ247" t="str" cm="1">
        <f t="array" ref="AJ247">_xlfn.IFS(
C247&lt;=20, "&lt;20",
AND(C247&gt;=20, C247&lt;35), "20-35",
AND(C247&gt;=35, C247&lt;50), "35-50",
C247&gt;=50, "50-100"
)</f>
        <v>50-100</v>
      </c>
      <c r="AK247" t="str" cm="1">
        <f t="array" ref="AK247">_xlfn.IFS(
G247&lt;6, "&lt;6",
AND(G247&gt;=6, G247&lt;12), "6-12",
AND(G247&gt;=12, G247&lt;18), "12-18",  AND(G247&gt;=18, G247&lt;24), "18-24", G247&gt;=24, "24-36")</f>
        <v>12-18</v>
      </c>
    </row>
    <row r="248" spans="1:37" x14ac:dyDescent="0.3">
      <c r="A248" t="s">
        <v>344</v>
      </c>
      <c r="B248" t="s">
        <v>33</v>
      </c>
      <c r="C248">
        <v>30</v>
      </c>
      <c r="D248" t="s">
        <v>37</v>
      </c>
      <c r="E248" t="s">
        <v>114</v>
      </c>
      <c r="F248">
        <v>2</v>
      </c>
      <c r="G248">
        <v>20</v>
      </c>
      <c r="H248" t="s">
        <v>36</v>
      </c>
      <c r="I248" t="s">
        <v>37</v>
      </c>
      <c r="J248" t="s">
        <v>37</v>
      </c>
      <c r="K248" t="s">
        <v>37</v>
      </c>
      <c r="L248" t="s">
        <v>50</v>
      </c>
      <c r="M248" t="s">
        <v>34</v>
      </c>
      <c r="N248" t="s">
        <v>34</v>
      </c>
      <c r="O248" t="s">
        <v>37</v>
      </c>
      <c r="P248" t="s">
        <v>34</v>
      </c>
      <c r="Q248" t="s">
        <v>37</v>
      </c>
      <c r="R248" t="s">
        <v>34</v>
      </c>
      <c r="S248" t="s">
        <v>34</v>
      </c>
      <c r="T248" t="s">
        <v>37</v>
      </c>
      <c r="U248" t="s">
        <v>46</v>
      </c>
      <c r="V248" t="s">
        <v>34</v>
      </c>
      <c r="W248" t="s">
        <v>51</v>
      </c>
      <c r="X248">
        <v>88.25</v>
      </c>
      <c r="Y248">
        <v>1460.65</v>
      </c>
      <c r="Z248">
        <v>0</v>
      </c>
      <c r="AA248">
        <v>0</v>
      </c>
      <c r="AB248">
        <v>304.47000000000003</v>
      </c>
      <c r="AC248">
        <v>1765.12</v>
      </c>
      <c r="AD248" t="s">
        <v>52</v>
      </c>
      <c r="AE248" t="s">
        <v>94</v>
      </c>
      <c r="AF248" t="s">
        <v>204</v>
      </c>
      <c r="AG248">
        <f t="shared" si="6"/>
        <v>1</v>
      </c>
      <c r="AH248" t="str" cm="1">
        <f t="array" ref="AH248">_xlfn.IFS(
X248&lt;=20, "&lt;20",
AND(X248&gt;=20, X248&lt;50), "20-50",
AND(X248&gt;=50, X248&lt;100), "50-100",
X248&gt;=100, "&gt;100"
)</f>
        <v>50-100</v>
      </c>
      <c r="AI248">
        <f t="shared" si="7"/>
        <v>0</v>
      </c>
      <c r="AJ248" t="str" cm="1">
        <f t="array" ref="AJ248">_xlfn.IFS(
C248&lt;=20, "&lt;20",
AND(C248&gt;=20, C248&lt;35), "20-35",
AND(C248&gt;=35, C248&lt;50), "35-50",
C248&gt;=50, "50-100"
)</f>
        <v>20-35</v>
      </c>
      <c r="AK248" t="str" cm="1">
        <f t="array" ref="AK248">_xlfn.IFS(
G248&lt;6, "&lt;6",
AND(G248&gt;=6, G248&lt;12), "6-12",
AND(G248&gt;=12, G248&lt;18), "12-18",  AND(G248&gt;=18, G248&lt;24), "18-24", G248&gt;=24, "24-36")</f>
        <v>18-24</v>
      </c>
    </row>
    <row r="249" spans="1:37" x14ac:dyDescent="0.3">
      <c r="A249" t="s">
        <v>345</v>
      </c>
      <c r="B249" t="s">
        <v>44</v>
      </c>
      <c r="C249">
        <v>24</v>
      </c>
      <c r="D249" t="s">
        <v>37</v>
      </c>
      <c r="E249" t="s">
        <v>130</v>
      </c>
      <c r="F249">
        <v>2</v>
      </c>
      <c r="G249">
        <v>6</v>
      </c>
      <c r="H249" t="s">
        <v>36</v>
      </c>
      <c r="I249" t="s">
        <v>37</v>
      </c>
      <c r="J249" t="s">
        <v>34</v>
      </c>
      <c r="K249" t="s">
        <v>37</v>
      </c>
      <c r="L249" t="s">
        <v>50</v>
      </c>
      <c r="M249" t="s">
        <v>34</v>
      </c>
      <c r="N249" t="s">
        <v>34</v>
      </c>
      <c r="O249" t="s">
        <v>34</v>
      </c>
      <c r="P249" t="s">
        <v>37</v>
      </c>
      <c r="Q249" t="s">
        <v>34</v>
      </c>
      <c r="R249" t="s">
        <v>37</v>
      </c>
      <c r="S249" t="s">
        <v>37</v>
      </c>
      <c r="T249" t="s">
        <v>37</v>
      </c>
      <c r="U249" t="s">
        <v>46</v>
      </c>
      <c r="V249" t="s">
        <v>34</v>
      </c>
      <c r="W249" t="s">
        <v>51</v>
      </c>
      <c r="X249">
        <v>85.8</v>
      </c>
      <c r="Y249">
        <v>272.2</v>
      </c>
      <c r="Z249">
        <v>0</v>
      </c>
      <c r="AA249">
        <v>0</v>
      </c>
      <c r="AB249">
        <v>31.8</v>
      </c>
      <c r="AC249">
        <v>304</v>
      </c>
      <c r="AD249" t="s">
        <v>52</v>
      </c>
      <c r="AE249" t="s">
        <v>53</v>
      </c>
      <c r="AF249" t="s">
        <v>54</v>
      </c>
      <c r="AG249">
        <f t="shared" si="6"/>
        <v>1</v>
      </c>
      <c r="AH249" t="str" cm="1">
        <f t="array" ref="AH249">_xlfn.IFS(
X249&lt;=20, "&lt;20",
AND(X249&gt;=20, X249&lt;50), "20-50",
AND(X249&gt;=50, X249&lt;100), "50-100",
X249&gt;=100, "&gt;100"
)</f>
        <v>50-100</v>
      </c>
      <c r="AI249">
        <f t="shared" si="7"/>
        <v>0</v>
      </c>
      <c r="AJ249" t="str" cm="1">
        <f t="array" ref="AJ249">_xlfn.IFS(
C249&lt;=20, "&lt;20",
AND(C249&gt;=20, C249&lt;35), "20-35",
AND(C249&gt;=35, C249&lt;50), "35-50",
C249&gt;=50, "50-100"
)</f>
        <v>20-35</v>
      </c>
      <c r="AK249" t="str" cm="1">
        <f t="array" ref="AK249">_xlfn.IFS(
G249&lt;6, "&lt;6",
AND(G249&gt;=6, G249&lt;12), "6-12",
AND(G249&gt;=12, G249&lt;18), "12-18",  AND(G249&gt;=18, G249&lt;24), "18-24", G249&gt;=24, "24-36")</f>
        <v>6-12</v>
      </c>
    </row>
    <row r="250" spans="1:37" x14ac:dyDescent="0.3">
      <c r="A250" t="s">
        <v>346</v>
      </c>
      <c r="B250" t="s">
        <v>33</v>
      </c>
      <c r="C250">
        <v>27</v>
      </c>
      <c r="D250" t="s">
        <v>37</v>
      </c>
      <c r="E250" t="s">
        <v>103</v>
      </c>
      <c r="F250">
        <v>9</v>
      </c>
      <c r="G250">
        <v>11</v>
      </c>
      <c r="H250" t="s">
        <v>70</v>
      </c>
      <c r="I250" t="s">
        <v>37</v>
      </c>
      <c r="J250" t="s">
        <v>34</v>
      </c>
      <c r="K250" t="s">
        <v>37</v>
      </c>
      <c r="L250" t="s">
        <v>38</v>
      </c>
      <c r="M250" t="s">
        <v>37</v>
      </c>
      <c r="N250" t="s">
        <v>37</v>
      </c>
      <c r="O250" t="s">
        <v>37</v>
      </c>
      <c r="P250" t="s">
        <v>34</v>
      </c>
      <c r="Q250" t="s">
        <v>34</v>
      </c>
      <c r="R250" t="s">
        <v>34</v>
      </c>
      <c r="S250" t="s">
        <v>34</v>
      </c>
      <c r="T250" t="s">
        <v>37</v>
      </c>
      <c r="U250" t="s">
        <v>39</v>
      </c>
      <c r="V250" t="s">
        <v>34</v>
      </c>
      <c r="W250" t="s">
        <v>40</v>
      </c>
      <c r="X250">
        <v>60.3</v>
      </c>
      <c r="Y250">
        <v>3563.8</v>
      </c>
      <c r="Z250">
        <v>0</v>
      </c>
      <c r="AA250">
        <v>0</v>
      </c>
      <c r="AB250">
        <v>998.76</v>
      </c>
      <c r="AC250">
        <v>4562.5600000000004</v>
      </c>
      <c r="AD250" t="s">
        <v>52</v>
      </c>
      <c r="AE250" t="s">
        <v>58</v>
      </c>
      <c r="AF250" t="s">
        <v>62</v>
      </c>
      <c r="AG250">
        <f t="shared" si="6"/>
        <v>1</v>
      </c>
      <c r="AH250" t="str" cm="1">
        <f t="array" ref="AH250">_xlfn.IFS(
X250&lt;=20, "&lt;20",
AND(X250&gt;=20, X250&lt;50), "20-50",
AND(X250&gt;=50, X250&lt;100), "50-100",
X250&gt;=100, "&gt;100"
)</f>
        <v>50-100</v>
      </c>
      <c r="AI250">
        <f t="shared" si="7"/>
        <v>0</v>
      </c>
      <c r="AJ250" t="str" cm="1">
        <f t="array" ref="AJ250">_xlfn.IFS(
C250&lt;=20, "&lt;20",
AND(C250&gt;=20, C250&lt;35), "20-35",
AND(C250&gt;=35, C250&lt;50), "35-50",
C250&gt;=50, "50-100"
)</f>
        <v>20-35</v>
      </c>
      <c r="AK250" t="str" cm="1">
        <f t="array" ref="AK250">_xlfn.IFS(
G250&lt;6, "&lt;6",
AND(G250&gt;=6, G250&lt;12), "6-12",
AND(G250&gt;=12, G250&lt;18), "12-18",  AND(G250&gt;=18, G250&lt;24), "18-24", G250&gt;=24, "24-36")</f>
        <v>6-12</v>
      </c>
    </row>
    <row r="251" spans="1:37" x14ac:dyDescent="0.3">
      <c r="A251" t="s">
        <v>347</v>
      </c>
      <c r="B251" t="s">
        <v>33</v>
      </c>
      <c r="C251">
        <v>65</v>
      </c>
      <c r="D251" t="s">
        <v>34</v>
      </c>
      <c r="E251" t="s">
        <v>74</v>
      </c>
      <c r="F251">
        <v>11</v>
      </c>
      <c r="G251">
        <v>32</v>
      </c>
      <c r="H251" t="s">
        <v>36</v>
      </c>
      <c r="I251" t="s">
        <v>37</v>
      </c>
      <c r="J251" t="s">
        <v>34</v>
      </c>
      <c r="K251" t="s">
        <v>37</v>
      </c>
      <c r="L251" t="s">
        <v>72</v>
      </c>
      <c r="M251" t="s">
        <v>37</v>
      </c>
      <c r="N251" t="s">
        <v>37</v>
      </c>
      <c r="O251" t="s">
        <v>37</v>
      </c>
      <c r="P251" t="s">
        <v>34</v>
      </c>
      <c r="Q251" t="s">
        <v>37</v>
      </c>
      <c r="R251" t="s">
        <v>37</v>
      </c>
      <c r="S251" t="s">
        <v>37</v>
      </c>
      <c r="T251" t="s">
        <v>37</v>
      </c>
      <c r="U251" t="s">
        <v>67</v>
      </c>
      <c r="V251" t="s">
        <v>34</v>
      </c>
      <c r="W251" t="s">
        <v>40</v>
      </c>
      <c r="X251">
        <v>81.349999999999994</v>
      </c>
      <c r="Y251">
        <v>5398.6</v>
      </c>
      <c r="Z251">
        <v>0</v>
      </c>
      <c r="AA251">
        <v>0</v>
      </c>
      <c r="AB251">
        <v>3031.75</v>
      </c>
      <c r="AC251">
        <v>8430.35</v>
      </c>
      <c r="AD251" t="s">
        <v>41</v>
      </c>
      <c r="AE251" t="s">
        <v>42</v>
      </c>
      <c r="AF251" t="s">
        <v>42</v>
      </c>
      <c r="AG251">
        <f t="shared" si="6"/>
        <v>0</v>
      </c>
      <c r="AH251" t="str" cm="1">
        <f t="array" ref="AH251">_xlfn.IFS(
X251&lt;=20, "&lt;20",
AND(X251&gt;=20, X251&lt;50), "20-50",
AND(X251&gt;=50, X251&lt;100), "50-100",
X251&gt;=100, "&gt;100"
)</f>
        <v>50-100</v>
      </c>
      <c r="AI251">
        <f t="shared" si="7"/>
        <v>0</v>
      </c>
      <c r="AJ251" t="str" cm="1">
        <f t="array" ref="AJ251">_xlfn.IFS(
C251&lt;=20, "&lt;20",
AND(C251&gt;=20, C251&lt;35), "20-35",
AND(C251&gt;=35, C251&lt;50), "35-50",
C251&gt;=50, "50-100"
)</f>
        <v>50-100</v>
      </c>
      <c r="AK251" t="str" cm="1">
        <f t="array" ref="AK251">_xlfn.IFS(
G251&lt;6, "&lt;6",
AND(G251&gt;=6, G251&lt;12), "6-12",
AND(G251&gt;=12, G251&lt;18), "12-18",  AND(G251&gt;=18, G251&lt;24), "18-24", G251&gt;=24, "24-36")</f>
        <v>24-36</v>
      </c>
    </row>
    <row r="252" spans="1:37" x14ac:dyDescent="0.3">
      <c r="A252" t="s">
        <v>348</v>
      </c>
      <c r="B252" t="s">
        <v>44</v>
      </c>
      <c r="C252">
        <v>69</v>
      </c>
      <c r="D252" t="s">
        <v>37</v>
      </c>
      <c r="E252" t="s">
        <v>76</v>
      </c>
      <c r="F252">
        <v>2</v>
      </c>
      <c r="G252">
        <v>9</v>
      </c>
      <c r="H252" t="s">
        <v>36</v>
      </c>
      <c r="I252" t="s">
        <v>37</v>
      </c>
      <c r="J252" t="s">
        <v>34</v>
      </c>
      <c r="K252" t="s">
        <v>37</v>
      </c>
      <c r="L252" t="s">
        <v>50</v>
      </c>
      <c r="M252" t="s">
        <v>34</v>
      </c>
      <c r="N252" t="s">
        <v>37</v>
      </c>
      <c r="O252" t="s">
        <v>37</v>
      </c>
      <c r="P252" t="s">
        <v>34</v>
      </c>
      <c r="Q252" t="s">
        <v>37</v>
      </c>
      <c r="R252" t="s">
        <v>37</v>
      </c>
      <c r="S252" t="s">
        <v>34</v>
      </c>
      <c r="T252" t="s">
        <v>37</v>
      </c>
      <c r="U252" t="s">
        <v>39</v>
      </c>
      <c r="V252" t="s">
        <v>37</v>
      </c>
      <c r="W252" t="s">
        <v>51</v>
      </c>
      <c r="X252">
        <v>99.85</v>
      </c>
      <c r="Y252">
        <v>3343.15</v>
      </c>
      <c r="Z252">
        <v>0</v>
      </c>
      <c r="AA252">
        <v>0</v>
      </c>
      <c r="AB252">
        <v>1190</v>
      </c>
      <c r="AC252">
        <v>4533.1499999999996</v>
      </c>
      <c r="AD252" t="s">
        <v>41</v>
      </c>
      <c r="AE252" t="s">
        <v>42</v>
      </c>
      <c r="AF252" t="s">
        <v>42</v>
      </c>
      <c r="AG252">
        <f t="shared" si="6"/>
        <v>0</v>
      </c>
      <c r="AH252" t="str" cm="1">
        <f t="array" ref="AH252">_xlfn.IFS(
X252&lt;=20, "&lt;20",
AND(X252&gt;=20, X252&lt;50), "20-50",
AND(X252&gt;=50, X252&lt;100), "50-100",
X252&gt;=100, "&gt;100"
)</f>
        <v>50-100</v>
      </c>
      <c r="AI252">
        <f t="shared" si="7"/>
        <v>0</v>
      </c>
      <c r="AJ252" t="str" cm="1">
        <f t="array" ref="AJ252">_xlfn.IFS(
C252&lt;=20, "&lt;20",
AND(C252&gt;=20, C252&lt;35), "20-35",
AND(C252&gt;=35, C252&lt;50), "35-50",
C252&gt;=50, "50-100"
)</f>
        <v>50-100</v>
      </c>
      <c r="AK252" t="str" cm="1">
        <f t="array" ref="AK252">_xlfn.IFS(
G252&lt;6, "&lt;6",
AND(G252&gt;=6, G252&lt;12), "6-12",
AND(G252&gt;=12, G252&lt;18), "12-18",  AND(G252&gt;=18, G252&lt;24), "18-24", G252&gt;=24, "24-36")</f>
        <v>6-12</v>
      </c>
    </row>
    <row r="253" spans="1:37" x14ac:dyDescent="0.3">
      <c r="A253" t="s">
        <v>349</v>
      </c>
      <c r="B253" t="s">
        <v>33</v>
      </c>
      <c r="C253">
        <v>52</v>
      </c>
      <c r="D253" t="s">
        <v>34</v>
      </c>
      <c r="E253" t="s">
        <v>74</v>
      </c>
      <c r="F253">
        <v>11</v>
      </c>
      <c r="G253">
        <v>2</v>
      </c>
      <c r="H253" t="s">
        <v>36</v>
      </c>
      <c r="I253" t="s">
        <v>37</v>
      </c>
      <c r="J253" t="s">
        <v>34</v>
      </c>
      <c r="K253" t="s">
        <v>34</v>
      </c>
      <c r="L253" t="s">
        <v>34</v>
      </c>
      <c r="M253" t="s">
        <v>34</v>
      </c>
      <c r="N253" t="s">
        <v>34</v>
      </c>
      <c r="O253" t="s">
        <v>34</v>
      </c>
      <c r="P253" t="s">
        <v>34</v>
      </c>
      <c r="Q253" t="s">
        <v>34</v>
      </c>
      <c r="R253" t="s">
        <v>34</v>
      </c>
      <c r="S253" t="s">
        <v>34</v>
      </c>
      <c r="T253" t="s">
        <v>34</v>
      </c>
      <c r="U253" t="s">
        <v>46</v>
      </c>
      <c r="V253" t="s">
        <v>34</v>
      </c>
      <c r="W253" t="s">
        <v>40</v>
      </c>
      <c r="X253">
        <v>20</v>
      </c>
      <c r="Y253">
        <v>198.7</v>
      </c>
      <c r="Z253">
        <v>0</v>
      </c>
      <c r="AA253">
        <v>0</v>
      </c>
      <c r="AB253">
        <v>44.2</v>
      </c>
      <c r="AC253">
        <v>242.9</v>
      </c>
      <c r="AD253" t="s">
        <v>41</v>
      </c>
      <c r="AE253" t="s">
        <v>42</v>
      </c>
      <c r="AF253" t="s">
        <v>42</v>
      </c>
      <c r="AG253">
        <f t="shared" si="6"/>
        <v>0</v>
      </c>
      <c r="AH253" t="str" cm="1">
        <f t="array" ref="AH253">_xlfn.IFS(
X253&lt;=20, "&lt;20",
AND(X253&gt;=20, X253&lt;50), "20-50",
AND(X253&gt;=50, X253&lt;100), "50-100",
X253&gt;=100, "&gt;100"
)</f>
        <v>&lt;20</v>
      </c>
      <c r="AI253">
        <f t="shared" si="7"/>
        <v>0</v>
      </c>
      <c r="AJ253" t="str" cm="1">
        <f t="array" ref="AJ253">_xlfn.IFS(
C253&lt;=20, "&lt;20",
AND(C253&gt;=20, C253&lt;35), "20-35",
AND(C253&gt;=35, C253&lt;50), "35-50",
C253&gt;=50, "50-100"
)</f>
        <v>50-100</v>
      </c>
      <c r="AK253" t="str" cm="1">
        <f t="array" ref="AK253">_xlfn.IFS(
G253&lt;6, "&lt;6",
AND(G253&gt;=6, G253&lt;12), "6-12",
AND(G253&gt;=12, G253&lt;18), "12-18",  AND(G253&gt;=18, G253&lt;24), "18-24", G253&gt;=24, "24-36")</f>
        <v>&lt;6</v>
      </c>
    </row>
    <row r="254" spans="1:37" x14ac:dyDescent="0.3">
      <c r="A254" t="s">
        <v>350</v>
      </c>
      <c r="B254" t="s">
        <v>33</v>
      </c>
      <c r="C254">
        <v>39</v>
      </c>
      <c r="D254" t="s">
        <v>37</v>
      </c>
      <c r="E254" t="s">
        <v>61</v>
      </c>
      <c r="F254">
        <v>5</v>
      </c>
      <c r="G254">
        <v>34</v>
      </c>
      <c r="H254" t="s">
        <v>66</v>
      </c>
      <c r="I254" t="s">
        <v>37</v>
      </c>
      <c r="J254" t="s">
        <v>37</v>
      </c>
      <c r="K254" t="s">
        <v>37</v>
      </c>
      <c r="L254" t="s">
        <v>72</v>
      </c>
      <c r="M254" t="s">
        <v>37</v>
      </c>
      <c r="N254" t="s">
        <v>34</v>
      </c>
      <c r="O254" t="s">
        <v>37</v>
      </c>
      <c r="P254" t="s">
        <v>37</v>
      </c>
      <c r="Q254" t="s">
        <v>37</v>
      </c>
      <c r="R254" t="s">
        <v>37</v>
      </c>
      <c r="S254" t="s">
        <v>37</v>
      </c>
      <c r="T254" t="s">
        <v>37</v>
      </c>
      <c r="U254" t="s">
        <v>67</v>
      </c>
      <c r="V254" t="s">
        <v>37</v>
      </c>
      <c r="W254" t="s">
        <v>40</v>
      </c>
      <c r="X254">
        <v>85.35</v>
      </c>
      <c r="Y254">
        <v>5897.4</v>
      </c>
      <c r="Z254">
        <v>0</v>
      </c>
      <c r="AA254">
        <v>0</v>
      </c>
      <c r="AB254">
        <v>1274.43</v>
      </c>
      <c r="AC254">
        <v>7171.83</v>
      </c>
      <c r="AD254" t="s">
        <v>41</v>
      </c>
      <c r="AE254" t="s">
        <v>42</v>
      </c>
      <c r="AF254" t="s">
        <v>42</v>
      </c>
      <c r="AG254">
        <f t="shared" si="6"/>
        <v>0</v>
      </c>
      <c r="AH254" t="str" cm="1">
        <f t="array" ref="AH254">_xlfn.IFS(
X254&lt;=20, "&lt;20",
AND(X254&gt;=20, X254&lt;50), "20-50",
AND(X254&gt;=50, X254&lt;100), "50-100",
X254&gt;=100, "&gt;100"
)</f>
        <v>50-100</v>
      </c>
      <c r="AI254">
        <f t="shared" si="7"/>
        <v>0</v>
      </c>
      <c r="AJ254" t="str" cm="1">
        <f t="array" ref="AJ254">_xlfn.IFS(
C254&lt;=20, "&lt;20",
AND(C254&gt;=20, C254&lt;35), "20-35",
AND(C254&gt;=35, C254&lt;50), "35-50",
C254&gt;=50, "50-100"
)</f>
        <v>35-50</v>
      </c>
      <c r="AK254" t="str" cm="1">
        <f t="array" ref="AK254">_xlfn.IFS(
G254&lt;6, "&lt;6",
AND(G254&gt;=6, G254&lt;12), "6-12",
AND(G254&gt;=12, G254&lt;18), "12-18",  AND(G254&gt;=18, G254&lt;24), "18-24", G254&gt;=24, "24-36")</f>
        <v>24-36</v>
      </c>
    </row>
    <row r="255" spans="1:37" x14ac:dyDescent="0.3">
      <c r="A255" t="s">
        <v>351</v>
      </c>
      <c r="B255" t="s">
        <v>33</v>
      </c>
      <c r="C255">
        <v>35</v>
      </c>
      <c r="D255" t="s">
        <v>37</v>
      </c>
      <c r="E255" t="s">
        <v>114</v>
      </c>
      <c r="F255">
        <v>0</v>
      </c>
      <c r="G255">
        <v>16</v>
      </c>
      <c r="H255" t="s">
        <v>36</v>
      </c>
      <c r="I255" t="s">
        <v>34</v>
      </c>
      <c r="J255" t="s">
        <v>34</v>
      </c>
      <c r="K255" t="s">
        <v>37</v>
      </c>
      <c r="L255" t="s">
        <v>38</v>
      </c>
      <c r="M255" t="s">
        <v>37</v>
      </c>
      <c r="N255" t="s">
        <v>37</v>
      </c>
      <c r="O255" t="s">
        <v>37</v>
      </c>
      <c r="P255" t="s">
        <v>34</v>
      </c>
      <c r="Q255" t="s">
        <v>37</v>
      </c>
      <c r="R255" t="s">
        <v>37</v>
      </c>
      <c r="S255" t="s">
        <v>37</v>
      </c>
      <c r="T255" t="s">
        <v>37</v>
      </c>
      <c r="U255" t="s">
        <v>39</v>
      </c>
      <c r="V255" t="s">
        <v>34</v>
      </c>
      <c r="W255" t="s">
        <v>40</v>
      </c>
      <c r="X255">
        <v>62.05</v>
      </c>
      <c r="Y255">
        <v>2511.5500000000002</v>
      </c>
      <c r="Z255">
        <v>0</v>
      </c>
      <c r="AA255">
        <v>0</v>
      </c>
      <c r="AB255">
        <v>0</v>
      </c>
      <c r="AC255">
        <v>2511.5500000000002</v>
      </c>
      <c r="AD255" t="s">
        <v>41</v>
      </c>
      <c r="AE255" t="s">
        <v>42</v>
      </c>
      <c r="AF255" t="s">
        <v>42</v>
      </c>
      <c r="AG255">
        <f t="shared" si="6"/>
        <v>0</v>
      </c>
      <c r="AH255" t="str" cm="1">
        <f t="array" ref="AH255">_xlfn.IFS(
X255&lt;=20, "&lt;20",
AND(X255&gt;=20, X255&lt;50), "20-50",
AND(X255&gt;=50, X255&lt;100), "50-100",
X255&gt;=100, "&gt;100"
)</f>
        <v>50-100</v>
      </c>
      <c r="AI255">
        <f t="shared" si="7"/>
        <v>0</v>
      </c>
      <c r="AJ255" t="str" cm="1">
        <f t="array" ref="AJ255">_xlfn.IFS(
C255&lt;=20, "&lt;20",
AND(C255&gt;=20, C255&lt;35), "20-35",
AND(C255&gt;=35, C255&lt;50), "35-50",
C255&gt;=50, "50-100"
)</f>
        <v>35-50</v>
      </c>
      <c r="AK255" t="str" cm="1">
        <f t="array" ref="AK255">_xlfn.IFS(
G255&lt;6, "&lt;6",
AND(G255&gt;=6, G255&lt;12), "6-12",
AND(G255&gt;=12, G255&lt;18), "12-18",  AND(G255&gt;=18, G255&lt;24), "18-24", G255&gt;=24, "24-36")</f>
        <v>12-18</v>
      </c>
    </row>
    <row r="256" spans="1:37" x14ac:dyDescent="0.3">
      <c r="A256" t="s">
        <v>352</v>
      </c>
      <c r="B256" t="s">
        <v>33</v>
      </c>
      <c r="C256">
        <v>68</v>
      </c>
      <c r="D256" t="s">
        <v>34</v>
      </c>
      <c r="E256" t="s">
        <v>45</v>
      </c>
      <c r="F256">
        <v>7</v>
      </c>
      <c r="G256">
        <v>33</v>
      </c>
      <c r="H256" t="s">
        <v>57</v>
      </c>
      <c r="I256" t="s">
        <v>37</v>
      </c>
      <c r="J256" t="s">
        <v>34</v>
      </c>
      <c r="K256" t="s">
        <v>37</v>
      </c>
      <c r="L256" t="s">
        <v>72</v>
      </c>
      <c r="M256" t="s">
        <v>37</v>
      </c>
      <c r="N256" t="s">
        <v>34</v>
      </c>
      <c r="O256" t="s">
        <v>37</v>
      </c>
      <c r="P256" t="s">
        <v>34</v>
      </c>
      <c r="Q256" t="s">
        <v>34</v>
      </c>
      <c r="R256" t="s">
        <v>37</v>
      </c>
      <c r="S256" t="s">
        <v>37</v>
      </c>
      <c r="T256" t="s">
        <v>37</v>
      </c>
      <c r="U256" t="s">
        <v>46</v>
      </c>
      <c r="V256" t="s">
        <v>34</v>
      </c>
      <c r="W256" t="s">
        <v>40</v>
      </c>
      <c r="X256">
        <v>64.400000000000006</v>
      </c>
      <c r="Y256">
        <v>1398.6</v>
      </c>
      <c r="Z256">
        <v>0</v>
      </c>
      <c r="AA256">
        <v>0</v>
      </c>
      <c r="AB256">
        <v>252</v>
      </c>
      <c r="AC256">
        <v>1650.6</v>
      </c>
      <c r="AD256" t="s">
        <v>41</v>
      </c>
      <c r="AE256" t="s">
        <v>42</v>
      </c>
      <c r="AF256" t="s">
        <v>42</v>
      </c>
      <c r="AG256">
        <f t="shared" si="6"/>
        <v>0</v>
      </c>
      <c r="AH256" t="str" cm="1">
        <f t="array" ref="AH256">_xlfn.IFS(
X256&lt;=20, "&lt;20",
AND(X256&gt;=20, X256&lt;50), "20-50",
AND(X256&gt;=50, X256&lt;100), "50-100",
X256&gt;=100, "&gt;100"
)</f>
        <v>50-100</v>
      </c>
      <c r="AI256">
        <f t="shared" si="7"/>
        <v>0</v>
      </c>
      <c r="AJ256" t="str" cm="1">
        <f t="array" ref="AJ256">_xlfn.IFS(
C256&lt;=20, "&lt;20",
AND(C256&gt;=20, C256&lt;35), "20-35",
AND(C256&gt;=35, C256&lt;50), "35-50",
C256&gt;=50, "50-100"
)</f>
        <v>50-100</v>
      </c>
      <c r="AK256" t="str" cm="1">
        <f t="array" ref="AK256">_xlfn.IFS(
G256&lt;6, "&lt;6",
AND(G256&gt;=6, G256&lt;12), "6-12",
AND(G256&gt;=12, G256&lt;18), "12-18",  AND(G256&gt;=18, G256&lt;24), "18-24", G256&gt;=24, "24-36")</f>
        <v>24-36</v>
      </c>
    </row>
    <row r="257" spans="1:37" x14ac:dyDescent="0.3">
      <c r="A257" t="s">
        <v>353</v>
      </c>
      <c r="B257" t="s">
        <v>44</v>
      </c>
      <c r="C257">
        <v>56</v>
      </c>
      <c r="D257" t="s">
        <v>37</v>
      </c>
      <c r="E257" t="s">
        <v>82</v>
      </c>
      <c r="F257">
        <v>0</v>
      </c>
      <c r="G257">
        <v>21</v>
      </c>
      <c r="H257" t="s">
        <v>36</v>
      </c>
      <c r="I257" t="s">
        <v>37</v>
      </c>
      <c r="J257" t="s">
        <v>34</v>
      </c>
      <c r="K257" t="s">
        <v>34</v>
      </c>
      <c r="L257" t="s">
        <v>34</v>
      </c>
      <c r="M257" t="s">
        <v>34</v>
      </c>
      <c r="N257" t="s">
        <v>34</v>
      </c>
      <c r="O257" t="s">
        <v>34</v>
      </c>
      <c r="P257" t="s">
        <v>34</v>
      </c>
      <c r="Q257" t="s">
        <v>34</v>
      </c>
      <c r="R257" t="s">
        <v>34</v>
      </c>
      <c r="S257" t="s">
        <v>34</v>
      </c>
      <c r="T257" t="s">
        <v>34</v>
      </c>
      <c r="U257" t="s">
        <v>67</v>
      </c>
      <c r="V257" t="s">
        <v>34</v>
      </c>
      <c r="W257" t="s">
        <v>40</v>
      </c>
      <c r="X257">
        <v>19.399999999999999</v>
      </c>
      <c r="Y257">
        <v>967.85</v>
      </c>
      <c r="Z257">
        <v>0</v>
      </c>
      <c r="AA257">
        <v>0</v>
      </c>
      <c r="AB257">
        <v>2185</v>
      </c>
      <c r="AC257">
        <v>3152.85</v>
      </c>
      <c r="AD257" t="s">
        <v>41</v>
      </c>
      <c r="AE257" t="s">
        <v>42</v>
      </c>
      <c r="AF257" t="s">
        <v>42</v>
      </c>
      <c r="AG257">
        <f t="shared" si="6"/>
        <v>0</v>
      </c>
      <c r="AH257" t="str" cm="1">
        <f t="array" ref="AH257">_xlfn.IFS(
X257&lt;=20, "&lt;20",
AND(X257&gt;=20, X257&lt;50), "20-50",
AND(X257&gt;=50, X257&lt;100), "50-100",
X257&gt;=100, "&gt;100"
)</f>
        <v>&lt;20</v>
      </c>
      <c r="AI257">
        <f t="shared" si="7"/>
        <v>0</v>
      </c>
      <c r="AJ257" t="str" cm="1">
        <f t="array" ref="AJ257">_xlfn.IFS(
C257&lt;=20, "&lt;20",
AND(C257&gt;=20, C257&lt;35), "20-35",
AND(C257&gt;=35, C257&lt;50), "35-50",
C257&gt;=50, "50-100"
)</f>
        <v>50-100</v>
      </c>
      <c r="AK257" t="str" cm="1">
        <f t="array" ref="AK257">_xlfn.IFS(
G257&lt;6, "&lt;6",
AND(G257&gt;=6, G257&lt;12), "6-12",
AND(G257&gt;=12, G257&lt;18), "12-18",  AND(G257&gt;=18, G257&lt;24), "18-24", G257&gt;=24, "24-36")</f>
        <v>18-24</v>
      </c>
    </row>
    <row r="258" spans="1:37" x14ac:dyDescent="0.3">
      <c r="A258" t="s">
        <v>354</v>
      </c>
      <c r="B258" t="s">
        <v>44</v>
      </c>
      <c r="C258">
        <v>33</v>
      </c>
      <c r="D258" t="s">
        <v>37</v>
      </c>
      <c r="E258" t="s">
        <v>64</v>
      </c>
      <c r="F258">
        <v>4</v>
      </c>
      <c r="G258">
        <v>5</v>
      </c>
      <c r="H258" t="s">
        <v>36</v>
      </c>
      <c r="I258" t="s">
        <v>37</v>
      </c>
      <c r="J258" t="s">
        <v>34</v>
      </c>
      <c r="K258" t="s">
        <v>37</v>
      </c>
      <c r="L258" t="s">
        <v>50</v>
      </c>
      <c r="M258" t="s">
        <v>37</v>
      </c>
      <c r="N258" t="s">
        <v>34</v>
      </c>
      <c r="O258" t="s">
        <v>34</v>
      </c>
      <c r="P258" t="s">
        <v>34</v>
      </c>
      <c r="Q258" t="s">
        <v>34</v>
      </c>
      <c r="R258" t="s">
        <v>34</v>
      </c>
      <c r="S258" t="s">
        <v>34</v>
      </c>
      <c r="T258" t="s">
        <v>37</v>
      </c>
      <c r="U258" t="s">
        <v>46</v>
      </c>
      <c r="V258" t="s">
        <v>37</v>
      </c>
      <c r="W258" t="s">
        <v>51</v>
      </c>
      <c r="X258">
        <v>74.400000000000006</v>
      </c>
      <c r="Y258">
        <v>139.4</v>
      </c>
      <c r="Z258">
        <v>0</v>
      </c>
      <c r="AA258">
        <v>0</v>
      </c>
      <c r="AB258">
        <v>19.579999999999998</v>
      </c>
      <c r="AC258">
        <v>158.97999999999999</v>
      </c>
      <c r="AD258" t="s">
        <v>52</v>
      </c>
      <c r="AE258" t="s">
        <v>104</v>
      </c>
      <c r="AF258" t="s">
        <v>150</v>
      </c>
      <c r="AG258">
        <f t="shared" si="6"/>
        <v>1</v>
      </c>
      <c r="AH258" t="str" cm="1">
        <f t="array" ref="AH258">_xlfn.IFS(
X258&lt;=20, "&lt;20",
AND(X258&gt;=20, X258&lt;50), "20-50",
AND(X258&gt;=50, X258&lt;100), "50-100",
X258&gt;=100, "&gt;100"
)</f>
        <v>50-100</v>
      </c>
      <c r="AI258">
        <f t="shared" si="7"/>
        <v>0</v>
      </c>
      <c r="AJ258" t="str" cm="1">
        <f t="array" ref="AJ258">_xlfn.IFS(
C258&lt;=20, "&lt;20",
AND(C258&gt;=20, C258&lt;35), "20-35",
AND(C258&gt;=35, C258&lt;50), "35-50",
C258&gt;=50, "50-100"
)</f>
        <v>20-35</v>
      </c>
      <c r="AK258" t="str" cm="1">
        <f t="array" ref="AK258">_xlfn.IFS(
G258&lt;6, "&lt;6",
AND(G258&gt;=6, G258&lt;12), "6-12",
AND(G258&gt;=12, G258&lt;18), "12-18",  AND(G258&gt;=18, G258&lt;24), "18-24", G258&gt;=24, "24-36")</f>
        <v>&lt;6</v>
      </c>
    </row>
    <row r="259" spans="1:37" x14ac:dyDescent="0.3">
      <c r="A259" t="s">
        <v>355</v>
      </c>
      <c r="B259" t="s">
        <v>44</v>
      </c>
      <c r="C259">
        <v>74</v>
      </c>
      <c r="D259" t="s">
        <v>37</v>
      </c>
      <c r="E259" t="s">
        <v>90</v>
      </c>
      <c r="F259">
        <v>8</v>
      </c>
      <c r="G259">
        <v>5</v>
      </c>
      <c r="H259" t="s">
        <v>49</v>
      </c>
      <c r="I259" t="s">
        <v>37</v>
      </c>
      <c r="J259" t="s">
        <v>34</v>
      </c>
      <c r="K259" t="s">
        <v>37</v>
      </c>
      <c r="L259" t="s">
        <v>50</v>
      </c>
      <c r="M259" t="s">
        <v>34</v>
      </c>
      <c r="N259" t="s">
        <v>34</v>
      </c>
      <c r="O259" t="s">
        <v>34</v>
      </c>
      <c r="P259" t="s">
        <v>34</v>
      </c>
      <c r="Q259" t="s">
        <v>34</v>
      </c>
      <c r="R259" t="s">
        <v>34</v>
      </c>
      <c r="S259" t="s">
        <v>34</v>
      </c>
      <c r="T259" t="s">
        <v>37</v>
      </c>
      <c r="U259" t="s">
        <v>46</v>
      </c>
      <c r="V259" t="s">
        <v>37</v>
      </c>
      <c r="W259" t="s">
        <v>143</v>
      </c>
      <c r="X259">
        <v>70.45</v>
      </c>
      <c r="Y259">
        <v>70.45</v>
      </c>
      <c r="Z259">
        <v>0</v>
      </c>
      <c r="AA259">
        <v>0</v>
      </c>
      <c r="AB259">
        <v>15.28</v>
      </c>
      <c r="AC259">
        <v>85.73</v>
      </c>
      <c r="AD259" t="s">
        <v>52</v>
      </c>
      <c r="AE259" t="s">
        <v>94</v>
      </c>
      <c r="AF259" t="s">
        <v>95</v>
      </c>
      <c r="AG259">
        <f t="shared" ref="AG259:AG322" si="8">IF(AD259="Churned", 1,0)</f>
        <v>1</v>
      </c>
      <c r="AH259" t="str" cm="1">
        <f t="array" ref="AH259">_xlfn.IFS(
X259&lt;=20, "&lt;20",
AND(X259&gt;=20, X259&lt;50), "20-50",
AND(X259&gt;=50, X259&lt;100), "50-100",
X259&gt;=100, "&gt;100"
)</f>
        <v>50-100</v>
      </c>
      <c r="AI259">
        <f t="shared" ref="AI259:AI322" si="9">IF(AD259="Joined", 1, 0)</f>
        <v>0</v>
      </c>
      <c r="AJ259" t="str" cm="1">
        <f t="array" ref="AJ259">_xlfn.IFS(
C259&lt;=20, "&lt;20",
AND(C259&gt;=20, C259&lt;35), "20-35",
AND(C259&gt;=35, C259&lt;50), "35-50",
C259&gt;=50, "50-100"
)</f>
        <v>50-100</v>
      </c>
      <c r="AK259" t="str" cm="1">
        <f t="array" ref="AK259">_xlfn.IFS(
G259&lt;6, "&lt;6",
AND(G259&gt;=6, G259&lt;12), "6-12",
AND(G259&gt;=12, G259&lt;18), "12-18",  AND(G259&gt;=18, G259&lt;24), "18-24", G259&gt;=24, "24-36")</f>
        <v>&lt;6</v>
      </c>
    </row>
    <row r="260" spans="1:37" x14ac:dyDescent="0.3">
      <c r="A260" t="s">
        <v>356</v>
      </c>
      <c r="B260" t="s">
        <v>44</v>
      </c>
      <c r="C260">
        <v>48</v>
      </c>
      <c r="D260" t="s">
        <v>37</v>
      </c>
      <c r="E260" t="s">
        <v>103</v>
      </c>
      <c r="F260">
        <v>5</v>
      </c>
      <c r="G260">
        <v>2</v>
      </c>
      <c r="H260" t="s">
        <v>36</v>
      </c>
      <c r="I260" t="s">
        <v>37</v>
      </c>
      <c r="J260" t="s">
        <v>37</v>
      </c>
      <c r="K260" t="s">
        <v>37</v>
      </c>
      <c r="L260" t="s">
        <v>50</v>
      </c>
      <c r="M260" t="s">
        <v>37</v>
      </c>
      <c r="N260" t="s">
        <v>34</v>
      </c>
      <c r="O260" t="s">
        <v>37</v>
      </c>
      <c r="P260" t="s">
        <v>34</v>
      </c>
      <c r="Q260" t="s">
        <v>37</v>
      </c>
      <c r="R260" t="s">
        <v>37</v>
      </c>
      <c r="S260" t="s">
        <v>37</v>
      </c>
      <c r="T260" t="s">
        <v>37</v>
      </c>
      <c r="U260" t="s">
        <v>67</v>
      </c>
      <c r="V260" t="s">
        <v>37</v>
      </c>
      <c r="W260" t="s">
        <v>40</v>
      </c>
      <c r="X260">
        <v>105</v>
      </c>
      <c r="Y260">
        <v>7589.8</v>
      </c>
      <c r="Z260">
        <v>0</v>
      </c>
      <c r="AA260">
        <v>0</v>
      </c>
      <c r="AB260">
        <v>473.76</v>
      </c>
      <c r="AC260">
        <v>8063.56</v>
      </c>
      <c r="AD260" t="s">
        <v>41</v>
      </c>
      <c r="AE260" t="s">
        <v>42</v>
      </c>
      <c r="AF260" t="s">
        <v>42</v>
      </c>
      <c r="AG260">
        <f t="shared" si="8"/>
        <v>0</v>
      </c>
      <c r="AH260" t="str" cm="1">
        <f t="array" ref="AH260">_xlfn.IFS(
X260&lt;=20, "&lt;20",
AND(X260&gt;=20, X260&lt;50), "20-50",
AND(X260&gt;=50, X260&lt;100), "50-100",
X260&gt;=100, "&gt;100"
)</f>
        <v>&gt;100</v>
      </c>
      <c r="AI260">
        <f t="shared" si="9"/>
        <v>0</v>
      </c>
      <c r="AJ260" t="str" cm="1">
        <f t="array" ref="AJ260">_xlfn.IFS(
C260&lt;=20, "&lt;20",
AND(C260&gt;=20, C260&lt;35), "20-35",
AND(C260&gt;=35, C260&lt;50), "35-50",
C260&gt;=50, "50-100"
)</f>
        <v>35-50</v>
      </c>
      <c r="AK260" t="str" cm="1">
        <f t="array" ref="AK260">_xlfn.IFS(
G260&lt;6, "&lt;6",
AND(G260&gt;=6, G260&lt;12), "6-12",
AND(G260&gt;=12, G260&lt;18), "12-18",  AND(G260&gt;=18, G260&lt;24), "18-24", G260&gt;=24, "24-36")</f>
        <v>&lt;6</v>
      </c>
    </row>
    <row r="261" spans="1:37" x14ac:dyDescent="0.3">
      <c r="A261" t="s">
        <v>357</v>
      </c>
      <c r="B261" t="s">
        <v>44</v>
      </c>
      <c r="C261">
        <v>33</v>
      </c>
      <c r="D261" t="s">
        <v>34</v>
      </c>
      <c r="E261" t="s">
        <v>61</v>
      </c>
      <c r="F261">
        <v>6</v>
      </c>
      <c r="G261">
        <v>7</v>
      </c>
      <c r="H261" t="s">
        <v>36</v>
      </c>
      <c r="I261" t="s">
        <v>37</v>
      </c>
      <c r="J261" t="s">
        <v>37</v>
      </c>
      <c r="K261" t="s">
        <v>34</v>
      </c>
      <c r="L261" t="s">
        <v>34</v>
      </c>
      <c r="M261" t="s">
        <v>34</v>
      </c>
      <c r="N261" t="s">
        <v>34</v>
      </c>
      <c r="O261" t="s">
        <v>34</v>
      </c>
      <c r="P261" t="s">
        <v>34</v>
      </c>
      <c r="Q261" t="s">
        <v>34</v>
      </c>
      <c r="R261" t="s">
        <v>34</v>
      </c>
      <c r="S261" t="s">
        <v>34</v>
      </c>
      <c r="T261" t="s">
        <v>34</v>
      </c>
      <c r="U261" t="s">
        <v>67</v>
      </c>
      <c r="V261" t="s">
        <v>34</v>
      </c>
      <c r="W261" t="s">
        <v>40</v>
      </c>
      <c r="X261">
        <v>25.15</v>
      </c>
      <c r="Y261">
        <v>1790.15</v>
      </c>
      <c r="Z261">
        <v>0</v>
      </c>
      <c r="AA261">
        <v>0</v>
      </c>
      <c r="AB261">
        <v>85.4</v>
      </c>
      <c r="AC261">
        <v>1875.55</v>
      </c>
      <c r="AD261" t="s">
        <v>41</v>
      </c>
      <c r="AE261" t="s">
        <v>42</v>
      </c>
      <c r="AF261" t="s">
        <v>42</v>
      </c>
      <c r="AG261">
        <f t="shared" si="8"/>
        <v>0</v>
      </c>
      <c r="AH261" t="str" cm="1">
        <f t="array" ref="AH261">_xlfn.IFS(
X261&lt;=20, "&lt;20",
AND(X261&gt;=20, X261&lt;50), "20-50",
AND(X261&gt;=50, X261&lt;100), "50-100",
X261&gt;=100, "&gt;100"
)</f>
        <v>20-50</v>
      </c>
      <c r="AI261">
        <f t="shared" si="9"/>
        <v>0</v>
      </c>
      <c r="AJ261" t="str" cm="1">
        <f t="array" ref="AJ261">_xlfn.IFS(
C261&lt;=20, "&lt;20",
AND(C261&gt;=20, C261&lt;35), "20-35",
AND(C261&gt;=35, C261&lt;50), "35-50",
C261&gt;=50, "50-100"
)</f>
        <v>20-35</v>
      </c>
      <c r="AK261" t="str" cm="1">
        <f t="array" ref="AK261">_xlfn.IFS(
G261&lt;6, "&lt;6",
AND(G261&gt;=6, G261&lt;12), "6-12",
AND(G261&gt;=12, G261&lt;18), "12-18",  AND(G261&gt;=18, G261&lt;24), "18-24", G261&gt;=24, "24-36")</f>
        <v>6-12</v>
      </c>
    </row>
    <row r="262" spans="1:37" x14ac:dyDescent="0.3">
      <c r="A262" t="s">
        <v>358</v>
      </c>
      <c r="B262" t="s">
        <v>33</v>
      </c>
      <c r="C262">
        <v>33</v>
      </c>
      <c r="D262" t="s">
        <v>37</v>
      </c>
      <c r="E262" t="s">
        <v>114</v>
      </c>
      <c r="F262">
        <v>11</v>
      </c>
      <c r="G262">
        <v>25</v>
      </c>
      <c r="H262" t="s">
        <v>36</v>
      </c>
      <c r="I262" t="s">
        <v>37</v>
      </c>
      <c r="J262" t="s">
        <v>34</v>
      </c>
      <c r="K262" t="s">
        <v>34</v>
      </c>
      <c r="L262" t="s">
        <v>34</v>
      </c>
      <c r="M262" t="s">
        <v>34</v>
      </c>
      <c r="N262" t="s">
        <v>34</v>
      </c>
      <c r="O262" t="s">
        <v>34</v>
      </c>
      <c r="P262" t="s">
        <v>34</v>
      </c>
      <c r="Q262" t="s">
        <v>34</v>
      </c>
      <c r="R262" t="s">
        <v>34</v>
      </c>
      <c r="S262" t="s">
        <v>34</v>
      </c>
      <c r="T262" t="s">
        <v>34</v>
      </c>
      <c r="U262" t="s">
        <v>46</v>
      </c>
      <c r="V262" t="s">
        <v>34</v>
      </c>
      <c r="W262" t="s">
        <v>40</v>
      </c>
      <c r="X262">
        <v>19.3</v>
      </c>
      <c r="Y262">
        <v>44.4</v>
      </c>
      <c r="Z262">
        <v>0</v>
      </c>
      <c r="AA262">
        <v>0</v>
      </c>
      <c r="AB262">
        <v>99.82</v>
      </c>
      <c r="AC262">
        <v>144.22</v>
      </c>
      <c r="AD262" t="s">
        <v>85</v>
      </c>
      <c r="AE262" t="s">
        <v>42</v>
      </c>
      <c r="AF262" t="s">
        <v>42</v>
      </c>
      <c r="AG262">
        <f t="shared" si="8"/>
        <v>0</v>
      </c>
      <c r="AH262" t="str" cm="1">
        <f t="array" ref="AH262">_xlfn.IFS(
X262&lt;=20, "&lt;20",
AND(X262&gt;=20, X262&lt;50), "20-50",
AND(X262&gt;=50, X262&lt;100), "50-100",
X262&gt;=100, "&gt;100"
)</f>
        <v>&lt;20</v>
      </c>
      <c r="AI262">
        <f t="shared" si="9"/>
        <v>1</v>
      </c>
      <c r="AJ262" t="str" cm="1">
        <f t="array" ref="AJ262">_xlfn.IFS(
C262&lt;=20, "&lt;20",
AND(C262&gt;=20, C262&lt;35), "20-35",
AND(C262&gt;=35, C262&lt;50), "35-50",
C262&gt;=50, "50-100"
)</f>
        <v>20-35</v>
      </c>
      <c r="AK262" t="str" cm="1">
        <f t="array" ref="AK262">_xlfn.IFS(
G262&lt;6, "&lt;6",
AND(G262&gt;=6, G262&lt;12), "6-12",
AND(G262&gt;=12, G262&lt;18), "12-18",  AND(G262&gt;=18, G262&lt;24), "18-24", G262&gt;=24, "24-36")</f>
        <v>24-36</v>
      </c>
    </row>
    <row r="263" spans="1:37" x14ac:dyDescent="0.3">
      <c r="A263" t="s">
        <v>359</v>
      </c>
      <c r="B263" t="s">
        <v>44</v>
      </c>
      <c r="C263">
        <v>24</v>
      </c>
      <c r="D263" t="s">
        <v>34</v>
      </c>
      <c r="E263" t="s">
        <v>48</v>
      </c>
      <c r="F263">
        <v>4</v>
      </c>
      <c r="G263">
        <v>11</v>
      </c>
      <c r="H263" t="s">
        <v>57</v>
      </c>
      <c r="I263" t="s">
        <v>37</v>
      </c>
      <c r="J263" t="s">
        <v>34</v>
      </c>
      <c r="K263" t="s">
        <v>37</v>
      </c>
      <c r="L263" t="s">
        <v>72</v>
      </c>
      <c r="M263" t="s">
        <v>34</v>
      </c>
      <c r="N263" t="s">
        <v>37</v>
      </c>
      <c r="O263" t="s">
        <v>34</v>
      </c>
      <c r="P263" t="s">
        <v>37</v>
      </c>
      <c r="Q263" t="s">
        <v>34</v>
      </c>
      <c r="R263" t="s">
        <v>34</v>
      </c>
      <c r="S263" t="s">
        <v>37</v>
      </c>
      <c r="T263" t="s">
        <v>37</v>
      </c>
      <c r="U263" t="s">
        <v>46</v>
      </c>
      <c r="V263" t="s">
        <v>37</v>
      </c>
      <c r="W263" t="s">
        <v>51</v>
      </c>
      <c r="X263">
        <v>55.3</v>
      </c>
      <c r="Y263">
        <v>1284.2</v>
      </c>
      <c r="Z263">
        <v>0</v>
      </c>
      <c r="AA263">
        <v>0</v>
      </c>
      <c r="AB263">
        <v>36.340000000000003</v>
      </c>
      <c r="AC263">
        <v>1320.54</v>
      </c>
      <c r="AD263" t="s">
        <v>41</v>
      </c>
      <c r="AE263" t="s">
        <v>42</v>
      </c>
      <c r="AF263" t="s">
        <v>42</v>
      </c>
      <c r="AG263">
        <f t="shared" si="8"/>
        <v>0</v>
      </c>
      <c r="AH263" t="str" cm="1">
        <f t="array" ref="AH263">_xlfn.IFS(
X263&lt;=20, "&lt;20",
AND(X263&gt;=20, X263&lt;50), "20-50",
AND(X263&gt;=50, X263&lt;100), "50-100",
X263&gt;=100, "&gt;100"
)</f>
        <v>50-100</v>
      </c>
      <c r="AI263">
        <f t="shared" si="9"/>
        <v>0</v>
      </c>
      <c r="AJ263" t="str" cm="1">
        <f t="array" ref="AJ263">_xlfn.IFS(
C263&lt;=20, "&lt;20",
AND(C263&gt;=20, C263&lt;35), "20-35",
AND(C263&gt;=35, C263&lt;50), "35-50",
C263&gt;=50, "50-100"
)</f>
        <v>20-35</v>
      </c>
      <c r="AK263" t="str" cm="1">
        <f t="array" ref="AK263">_xlfn.IFS(
G263&lt;6, "&lt;6",
AND(G263&gt;=6, G263&lt;12), "6-12",
AND(G263&gt;=12, G263&lt;18), "12-18",  AND(G263&gt;=18, G263&lt;24), "18-24", G263&gt;=24, "24-36")</f>
        <v>6-12</v>
      </c>
    </row>
    <row r="264" spans="1:37" x14ac:dyDescent="0.3">
      <c r="A264" t="s">
        <v>360</v>
      </c>
      <c r="B264" t="s">
        <v>44</v>
      </c>
      <c r="C264">
        <v>63</v>
      </c>
      <c r="D264" t="s">
        <v>34</v>
      </c>
      <c r="E264" t="s">
        <v>56</v>
      </c>
      <c r="F264">
        <v>1</v>
      </c>
      <c r="G264">
        <v>36</v>
      </c>
      <c r="H264" t="s">
        <v>110</v>
      </c>
      <c r="I264" t="s">
        <v>37</v>
      </c>
      <c r="J264" t="s">
        <v>37</v>
      </c>
      <c r="K264" t="s">
        <v>37</v>
      </c>
      <c r="L264" t="s">
        <v>50</v>
      </c>
      <c r="M264" t="s">
        <v>34</v>
      </c>
      <c r="N264" t="s">
        <v>34</v>
      </c>
      <c r="O264" t="s">
        <v>34</v>
      </c>
      <c r="P264" t="s">
        <v>34</v>
      </c>
      <c r="Q264" t="s">
        <v>37</v>
      </c>
      <c r="R264" t="s">
        <v>37</v>
      </c>
      <c r="S264" t="s">
        <v>37</v>
      </c>
      <c r="T264" t="s">
        <v>37</v>
      </c>
      <c r="U264" t="s">
        <v>46</v>
      </c>
      <c r="V264" t="s">
        <v>37</v>
      </c>
      <c r="W264" t="s">
        <v>51</v>
      </c>
      <c r="X264">
        <v>95.4</v>
      </c>
      <c r="Y264">
        <v>3474.2</v>
      </c>
      <c r="Z264">
        <v>0</v>
      </c>
      <c r="AA264">
        <v>0</v>
      </c>
      <c r="AB264">
        <v>1460.88</v>
      </c>
      <c r="AC264">
        <v>4935.08</v>
      </c>
      <c r="AD264" t="s">
        <v>41</v>
      </c>
      <c r="AE264" t="s">
        <v>42</v>
      </c>
      <c r="AF264" t="s">
        <v>42</v>
      </c>
      <c r="AG264">
        <f t="shared" si="8"/>
        <v>0</v>
      </c>
      <c r="AH264" t="str" cm="1">
        <f t="array" ref="AH264">_xlfn.IFS(
X264&lt;=20, "&lt;20",
AND(X264&gt;=20, X264&lt;50), "20-50",
AND(X264&gt;=50, X264&lt;100), "50-100",
X264&gt;=100, "&gt;100"
)</f>
        <v>50-100</v>
      </c>
      <c r="AI264">
        <f t="shared" si="9"/>
        <v>0</v>
      </c>
      <c r="AJ264" t="str" cm="1">
        <f t="array" ref="AJ264">_xlfn.IFS(
C264&lt;=20, "&lt;20",
AND(C264&gt;=20, C264&lt;35), "20-35",
AND(C264&gt;=35, C264&lt;50), "35-50",
C264&gt;=50, "50-100"
)</f>
        <v>50-100</v>
      </c>
      <c r="AK264" t="str" cm="1">
        <f t="array" ref="AK264">_xlfn.IFS(
G264&lt;6, "&lt;6",
AND(G264&gt;=6, G264&lt;12), "6-12",
AND(G264&gt;=12, G264&lt;18), "12-18",  AND(G264&gt;=18, G264&lt;24), "18-24", G264&gt;=24, "24-36")</f>
        <v>24-36</v>
      </c>
    </row>
    <row r="265" spans="1:37" x14ac:dyDescent="0.3">
      <c r="A265" t="s">
        <v>361</v>
      </c>
      <c r="B265" t="s">
        <v>44</v>
      </c>
      <c r="C265">
        <v>68</v>
      </c>
      <c r="D265" t="s">
        <v>37</v>
      </c>
      <c r="E265" t="s">
        <v>48</v>
      </c>
      <c r="F265">
        <v>1</v>
      </c>
      <c r="G265">
        <v>35</v>
      </c>
      <c r="H265" t="s">
        <v>36</v>
      </c>
      <c r="I265" t="s">
        <v>37</v>
      </c>
      <c r="J265" t="s">
        <v>37</v>
      </c>
      <c r="K265" t="s">
        <v>37</v>
      </c>
      <c r="L265" t="s">
        <v>50</v>
      </c>
      <c r="M265" t="s">
        <v>34</v>
      </c>
      <c r="N265" t="s">
        <v>34</v>
      </c>
      <c r="O265" t="s">
        <v>34</v>
      </c>
      <c r="P265" t="s">
        <v>34</v>
      </c>
      <c r="Q265" t="s">
        <v>37</v>
      </c>
      <c r="R265" t="s">
        <v>37</v>
      </c>
      <c r="S265" t="s">
        <v>34</v>
      </c>
      <c r="T265" t="s">
        <v>37</v>
      </c>
      <c r="U265" t="s">
        <v>46</v>
      </c>
      <c r="V265" t="s">
        <v>37</v>
      </c>
      <c r="W265" t="s">
        <v>51</v>
      </c>
      <c r="X265">
        <v>93.85</v>
      </c>
      <c r="Y265">
        <v>5574.75</v>
      </c>
      <c r="Z265">
        <v>8.1300000000000008</v>
      </c>
      <c r="AA265">
        <v>0</v>
      </c>
      <c r="AB265">
        <v>636.02</v>
      </c>
      <c r="AC265">
        <v>6202.64</v>
      </c>
      <c r="AD265" t="s">
        <v>52</v>
      </c>
      <c r="AE265" t="s">
        <v>100</v>
      </c>
      <c r="AF265" t="s">
        <v>308</v>
      </c>
      <c r="AG265">
        <f t="shared" si="8"/>
        <v>1</v>
      </c>
      <c r="AH265" t="str" cm="1">
        <f t="array" ref="AH265">_xlfn.IFS(
X265&lt;=20, "&lt;20",
AND(X265&gt;=20, X265&lt;50), "20-50",
AND(X265&gt;=50, X265&lt;100), "50-100",
X265&gt;=100, "&gt;100"
)</f>
        <v>50-100</v>
      </c>
      <c r="AI265">
        <f t="shared" si="9"/>
        <v>0</v>
      </c>
      <c r="AJ265" t="str" cm="1">
        <f t="array" ref="AJ265">_xlfn.IFS(
C265&lt;=20, "&lt;20",
AND(C265&gt;=20, C265&lt;35), "20-35",
AND(C265&gt;=35, C265&lt;50), "35-50",
C265&gt;=50, "50-100"
)</f>
        <v>50-100</v>
      </c>
      <c r="AK265" t="str" cm="1">
        <f t="array" ref="AK265">_xlfn.IFS(
G265&lt;6, "&lt;6",
AND(G265&gt;=6, G265&lt;12), "6-12",
AND(G265&gt;=12, G265&lt;18), "12-18",  AND(G265&gt;=18, G265&lt;24), "18-24", G265&gt;=24, "24-36")</f>
        <v>24-36</v>
      </c>
    </row>
    <row r="266" spans="1:37" x14ac:dyDescent="0.3">
      <c r="A266" t="s">
        <v>362</v>
      </c>
      <c r="B266" t="s">
        <v>33</v>
      </c>
      <c r="C266">
        <v>22</v>
      </c>
      <c r="D266" t="s">
        <v>37</v>
      </c>
      <c r="E266" t="s">
        <v>82</v>
      </c>
      <c r="F266">
        <v>5</v>
      </c>
      <c r="G266">
        <v>8</v>
      </c>
      <c r="H266" t="s">
        <v>66</v>
      </c>
      <c r="I266" t="s">
        <v>37</v>
      </c>
      <c r="J266" t="s">
        <v>34</v>
      </c>
      <c r="K266" t="s">
        <v>34</v>
      </c>
      <c r="L266" t="s">
        <v>34</v>
      </c>
      <c r="M266" t="s">
        <v>34</v>
      </c>
      <c r="N266" t="s">
        <v>34</v>
      </c>
      <c r="O266" t="s">
        <v>34</v>
      </c>
      <c r="P266" t="s">
        <v>34</v>
      </c>
      <c r="Q266" t="s">
        <v>34</v>
      </c>
      <c r="R266" t="s">
        <v>34</v>
      </c>
      <c r="S266" t="s">
        <v>34</v>
      </c>
      <c r="T266" t="s">
        <v>34</v>
      </c>
      <c r="U266" t="s">
        <v>67</v>
      </c>
      <c r="V266" t="s">
        <v>34</v>
      </c>
      <c r="W266" t="s">
        <v>51</v>
      </c>
      <c r="X266">
        <v>20.5</v>
      </c>
      <c r="Y266">
        <v>1430.95</v>
      </c>
      <c r="Z266">
        <v>0</v>
      </c>
      <c r="AA266">
        <v>0</v>
      </c>
      <c r="AB266">
        <v>3169.77</v>
      </c>
      <c r="AC266">
        <v>4600.72</v>
      </c>
      <c r="AD266" t="s">
        <v>41</v>
      </c>
      <c r="AE266" t="s">
        <v>42</v>
      </c>
      <c r="AF266" t="s">
        <v>42</v>
      </c>
      <c r="AG266">
        <f t="shared" si="8"/>
        <v>0</v>
      </c>
      <c r="AH266" t="str" cm="1">
        <f t="array" ref="AH266">_xlfn.IFS(
X266&lt;=20, "&lt;20",
AND(X266&gt;=20, X266&lt;50), "20-50",
AND(X266&gt;=50, X266&lt;100), "50-100",
X266&gt;=100, "&gt;100"
)</f>
        <v>20-50</v>
      </c>
      <c r="AI266">
        <f t="shared" si="9"/>
        <v>0</v>
      </c>
      <c r="AJ266" t="str" cm="1">
        <f t="array" ref="AJ266">_xlfn.IFS(
C266&lt;=20, "&lt;20",
AND(C266&gt;=20, C266&lt;35), "20-35",
AND(C266&gt;=35, C266&lt;50), "35-50",
C266&gt;=50, "50-100"
)</f>
        <v>20-35</v>
      </c>
      <c r="AK266" t="str" cm="1">
        <f t="array" ref="AK266">_xlfn.IFS(
G266&lt;6, "&lt;6",
AND(G266&gt;=6, G266&lt;12), "6-12",
AND(G266&gt;=12, G266&lt;18), "12-18",  AND(G266&gt;=18, G266&lt;24), "18-24", G266&gt;=24, "24-36")</f>
        <v>6-12</v>
      </c>
    </row>
    <row r="267" spans="1:37" x14ac:dyDescent="0.3">
      <c r="A267" t="s">
        <v>363</v>
      </c>
      <c r="B267" t="s">
        <v>44</v>
      </c>
      <c r="C267">
        <v>20</v>
      </c>
      <c r="D267" t="s">
        <v>37</v>
      </c>
      <c r="E267" t="s">
        <v>103</v>
      </c>
      <c r="F267">
        <v>11</v>
      </c>
      <c r="G267">
        <v>8</v>
      </c>
      <c r="H267" t="s">
        <v>36</v>
      </c>
      <c r="I267" t="s">
        <v>37</v>
      </c>
      <c r="J267" t="s">
        <v>37</v>
      </c>
      <c r="K267" t="s">
        <v>37</v>
      </c>
      <c r="L267" t="s">
        <v>50</v>
      </c>
      <c r="M267" t="s">
        <v>37</v>
      </c>
      <c r="N267" t="s">
        <v>34</v>
      </c>
      <c r="O267" t="s">
        <v>37</v>
      </c>
      <c r="P267" t="s">
        <v>34</v>
      </c>
      <c r="Q267" t="s">
        <v>37</v>
      </c>
      <c r="R267" t="s">
        <v>37</v>
      </c>
      <c r="S267" t="s">
        <v>37</v>
      </c>
      <c r="T267" t="s">
        <v>34</v>
      </c>
      <c r="U267" t="s">
        <v>67</v>
      </c>
      <c r="V267" t="s">
        <v>37</v>
      </c>
      <c r="W267" t="s">
        <v>51</v>
      </c>
      <c r="X267">
        <v>105.55</v>
      </c>
      <c r="Y267">
        <v>7542.25</v>
      </c>
      <c r="Z267">
        <v>0</v>
      </c>
      <c r="AA267">
        <v>10</v>
      </c>
      <c r="AB267">
        <v>599.76</v>
      </c>
      <c r="AC267">
        <v>8152.01</v>
      </c>
      <c r="AD267" t="s">
        <v>41</v>
      </c>
      <c r="AE267" t="s">
        <v>42</v>
      </c>
      <c r="AF267" t="s">
        <v>42</v>
      </c>
      <c r="AG267">
        <f t="shared" si="8"/>
        <v>0</v>
      </c>
      <c r="AH267" t="str" cm="1">
        <f t="array" ref="AH267">_xlfn.IFS(
X267&lt;=20, "&lt;20",
AND(X267&gt;=20, X267&lt;50), "20-50",
AND(X267&gt;=50, X267&lt;100), "50-100",
X267&gt;=100, "&gt;100"
)</f>
        <v>&gt;100</v>
      </c>
      <c r="AI267">
        <f t="shared" si="9"/>
        <v>0</v>
      </c>
      <c r="AJ267" t="str" cm="1">
        <f t="array" ref="AJ267">_xlfn.IFS(
C267&lt;=20, "&lt;20",
AND(C267&gt;=20, C267&lt;35), "20-35",
AND(C267&gt;=35, C267&lt;50), "35-50",
C267&gt;=50, "50-100"
)</f>
        <v>&lt;20</v>
      </c>
      <c r="AK267" t="str" cm="1">
        <f t="array" ref="AK267">_xlfn.IFS(
G267&lt;6, "&lt;6",
AND(G267&gt;=6, G267&lt;12), "6-12",
AND(G267&gt;=12, G267&lt;18), "12-18",  AND(G267&gt;=18, G267&lt;24), "18-24", G267&gt;=24, "24-36")</f>
        <v>6-12</v>
      </c>
    </row>
    <row r="268" spans="1:37" x14ac:dyDescent="0.3">
      <c r="A268" t="s">
        <v>364</v>
      </c>
      <c r="B268" t="s">
        <v>44</v>
      </c>
      <c r="C268">
        <v>27</v>
      </c>
      <c r="D268" t="s">
        <v>34</v>
      </c>
      <c r="E268" t="s">
        <v>45</v>
      </c>
      <c r="F268">
        <v>8</v>
      </c>
      <c r="G268">
        <v>2</v>
      </c>
      <c r="H268" t="s">
        <v>36</v>
      </c>
      <c r="I268" t="s">
        <v>37</v>
      </c>
      <c r="J268" t="s">
        <v>37</v>
      </c>
      <c r="K268" t="s">
        <v>37</v>
      </c>
      <c r="L268" t="s">
        <v>50</v>
      </c>
      <c r="M268" t="s">
        <v>34</v>
      </c>
      <c r="N268" t="s">
        <v>37</v>
      </c>
      <c r="O268" t="s">
        <v>37</v>
      </c>
      <c r="P268" t="s">
        <v>34</v>
      </c>
      <c r="Q268" t="s">
        <v>37</v>
      </c>
      <c r="R268" t="s">
        <v>37</v>
      </c>
      <c r="S268" t="s">
        <v>37</v>
      </c>
      <c r="T268" t="s">
        <v>37</v>
      </c>
      <c r="U268" t="s">
        <v>46</v>
      </c>
      <c r="V268" t="s">
        <v>37</v>
      </c>
      <c r="W268" t="s">
        <v>51</v>
      </c>
      <c r="X268">
        <v>101.9</v>
      </c>
      <c r="Y268">
        <v>3545.35</v>
      </c>
      <c r="Z268">
        <v>0</v>
      </c>
      <c r="AA268">
        <v>0</v>
      </c>
      <c r="AB268">
        <v>889.48</v>
      </c>
      <c r="AC268">
        <v>4434.83</v>
      </c>
      <c r="AD268" t="s">
        <v>52</v>
      </c>
      <c r="AE268" t="s">
        <v>58</v>
      </c>
      <c r="AF268" t="s">
        <v>365</v>
      </c>
      <c r="AG268">
        <f t="shared" si="8"/>
        <v>1</v>
      </c>
      <c r="AH268" t="str" cm="1">
        <f t="array" ref="AH268">_xlfn.IFS(
X268&lt;=20, "&lt;20",
AND(X268&gt;=20, X268&lt;50), "20-50",
AND(X268&gt;=50, X268&lt;100), "50-100",
X268&gt;=100, "&gt;100"
)</f>
        <v>&gt;100</v>
      </c>
      <c r="AI268">
        <f t="shared" si="9"/>
        <v>0</v>
      </c>
      <c r="AJ268" t="str" cm="1">
        <f t="array" ref="AJ268">_xlfn.IFS(
C268&lt;=20, "&lt;20",
AND(C268&gt;=20, C268&lt;35), "20-35",
AND(C268&gt;=35, C268&lt;50), "35-50",
C268&gt;=50, "50-100"
)</f>
        <v>20-35</v>
      </c>
      <c r="AK268" t="str" cm="1">
        <f t="array" ref="AK268">_xlfn.IFS(
G268&lt;6, "&lt;6",
AND(G268&gt;=6, G268&lt;12), "6-12",
AND(G268&gt;=12, G268&lt;18), "12-18",  AND(G268&gt;=18, G268&lt;24), "18-24", G268&gt;=24, "24-36")</f>
        <v>&lt;6</v>
      </c>
    </row>
    <row r="269" spans="1:37" x14ac:dyDescent="0.3">
      <c r="A269" t="s">
        <v>366</v>
      </c>
      <c r="B269" t="s">
        <v>44</v>
      </c>
      <c r="C269">
        <v>35</v>
      </c>
      <c r="D269" t="s">
        <v>34</v>
      </c>
      <c r="E269" t="s">
        <v>87</v>
      </c>
      <c r="F269">
        <v>2</v>
      </c>
      <c r="G269">
        <v>26</v>
      </c>
      <c r="H269" t="s">
        <v>66</v>
      </c>
      <c r="I269" t="s">
        <v>37</v>
      </c>
      <c r="J269" t="s">
        <v>37</v>
      </c>
      <c r="K269" t="s">
        <v>34</v>
      </c>
      <c r="L269" t="s">
        <v>34</v>
      </c>
      <c r="M269" t="s">
        <v>34</v>
      </c>
      <c r="N269" t="s">
        <v>34</v>
      </c>
      <c r="O269" t="s">
        <v>34</v>
      </c>
      <c r="P269" t="s">
        <v>34</v>
      </c>
      <c r="Q269" t="s">
        <v>34</v>
      </c>
      <c r="R269" t="s">
        <v>34</v>
      </c>
      <c r="S269" t="s">
        <v>34</v>
      </c>
      <c r="T269" t="s">
        <v>34</v>
      </c>
      <c r="U269" t="s">
        <v>67</v>
      </c>
      <c r="V269" t="s">
        <v>34</v>
      </c>
      <c r="W269" t="s">
        <v>51</v>
      </c>
      <c r="X269">
        <v>24.45</v>
      </c>
      <c r="Y269">
        <v>1709.1</v>
      </c>
      <c r="Z269">
        <v>0</v>
      </c>
      <c r="AA269">
        <v>0</v>
      </c>
      <c r="AB269">
        <v>1480.32</v>
      </c>
      <c r="AC269">
        <v>3189.42</v>
      </c>
      <c r="AD269" t="s">
        <v>41</v>
      </c>
      <c r="AE269" t="s">
        <v>42</v>
      </c>
      <c r="AF269" t="s">
        <v>42</v>
      </c>
      <c r="AG269">
        <f t="shared" si="8"/>
        <v>0</v>
      </c>
      <c r="AH269" t="str" cm="1">
        <f t="array" ref="AH269">_xlfn.IFS(
X269&lt;=20, "&lt;20",
AND(X269&gt;=20, X269&lt;50), "20-50",
AND(X269&gt;=50, X269&lt;100), "50-100",
X269&gt;=100, "&gt;100"
)</f>
        <v>20-50</v>
      </c>
      <c r="AI269">
        <f t="shared" si="9"/>
        <v>0</v>
      </c>
      <c r="AJ269" t="str" cm="1">
        <f t="array" ref="AJ269">_xlfn.IFS(
C269&lt;=20, "&lt;20",
AND(C269&gt;=20, C269&lt;35), "20-35",
AND(C269&gt;=35, C269&lt;50), "35-50",
C269&gt;=50, "50-100"
)</f>
        <v>35-50</v>
      </c>
      <c r="AK269" t="str" cm="1">
        <f t="array" ref="AK269">_xlfn.IFS(
G269&lt;6, "&lt;6",
AND(G269&gt;=6, G269&lt;12), "6-12",
AND(G269&gt;=12, G269&lt;18), "12-18",  AND(G269&gt;=18, G269&lt;24), "18-24", G269&gt;=24, "24-36")</f>
        <v>24-36</v>
      </c>
    </row>
    <row r="270" spans="1:37" x14ac:dyDescent="0.3">
      <c r="A270" t="s">
        <v>367</v>
      </c>
      <c r="B270" t="s">
        <v>44</v>
      </c>
      <c r="C270">
        <v>20</v>
      </c>
      <c r="D270" t="s">
        <v>37</v>
      </c>
      <c r="E270" t="s">
        <v>82</v>
      </c>
      <c r="F270">
        <v>13</v>
      </c>
      <c r="G270">
        <v>7</v>
      </c>
      <c r="H270" t="s">
        <v>66</v>
      </c>
      <c r="I270" t="s">
        <v>37</v>
      </c>
      <c r="J270" t="s">
        <v>34</v>
      </c>
      <c r="K270" t="s">
        <v>34</v>
      </c>
      <c r="L270" t="s">
        <v>34</v>
      </c>
      <c r="M270" t="s">
        <v>34</v>
      </c>
      <c r="N270" t="s">
        <v>34</v>
      </c>
      <c r="O270" t="s">
        <v>34</v>
      </c>
      <c r="P270" t="s">
        <v>34</v>
      </c>
      <c r="Q270" t="s">
        <v>34</v>
      </c>
      <c r="R270" t="s">
        <v>34</v>
      </c>
      <c r="S270" t="s">
        <v>34</v>
      </c>
      <c r="T270" t="s">
        <v>34</v>
      </c>
      <c r="U270" t="s">
        <v>67</v>
      </c>
      <c r="V270" t="s">
        <v>34</v>
      </c>
      <c r="W270" t="s">
        <v>40</v>
      </c>
      <c r="X270">
        <v>19.7</v>
      </c>
      <c r="Y270">
        <v>1421.9</v>
      </c>
      <c r="Z270">
        <v>0</v>
      </c>
      <c r="AA270">
        <v>0</v>
      </c>
      <c r="AB270">
        <v>2013.84</v>
      </c>
      <c r="AC270">
        <v>3435.74</v>
      </c>
      <c r="AD270" t="s">
        <v>41</v>
      </c>
      <c r="AE270" t="s">
        <v>42</v>
      </c>
      <c r="AF270" t="s">
        <v>42</v>
      </c>
      <c r="AG270">
        <f t="shared" si="8"/>
        <v>0</v>
      </c>
      <c r="AH270" t="str" cm="1">
        <f t="array" ref="AH270">_xlfn.IFS(
X270&lt;=20, "&lt;20",
AND(X270&gt;=20, X270&lt;50), "20-50",
AND(X270&gt;=50, X270&lt;100), "50-100",
X270&gt;=100, "&gt;100"
)</f>
        <v>&lt;20</v>
      </c>
      <c r="AI270">
        <f t="shared" si="9"/>
        <v>0</v>
      </c>
      <c r="AJ270" t="str" cm="1">
        <f t="array" ref="AJ270">_xlfn.IFS(
C270&lt;=20, "&lt;20",
AND(C270&gt;=20, C270&lt;35), "20-35",
AND(C270&gt;=35, C270&lt;50), "35-50",
C270&gt;=50, "50-100"
)</f>
        <v>&lt;20</v>
      </c>
      <c r="AK270" t="str" cm="1">
        <f t="array" ref="AK270">_xlfn.IFS(
G270&lt;6, "&lt;6",
AND(G270&gt;=6, G270&lt;12), "6-12",
AND(G270&gt;=12, G270&lt;18), "12-18",  AND(G270&gt;=18, G270&lt;24), "18-24", G270&gt;=24, "24-36")</f>
        <v>6-12</v>
      </c>
    </row>
    <row r="271" spans="1:37" x14ac:dyDescent="0.3">
      <c r="A271" t="s">
        <v>368</v>
      </c>
      <c r="B271" t="s">
        <v>44</v>
      </c>
      <c r="C271">
        <v>26</v>
      </c>
      <c r="D271" t="s">
        <v>37</v>
      </c>
      <c r="E271" t="s">
        <v>103</v>
      </c>
      <c r="F271">
        <v>7</v>
      </c>
      <c r="G271">
        <v>19</v>
      </c>
      <c r="H271" t="s">
        <v>49</v>
      </c>
      <c r="I271" t="s">
        <v>37</v>
      </c>
      <c r="J271" t="s">
        <v>37</v>
      </c>
      <c r="K271" t="s">
        <v>37</v>
      </c>
      <c r="L271" t="s">
        <v>50</v>
      </c>
      <c r="M271" t="s">
        <v>34</v>
      </c>
      <c r="N271" t="s">
        <v>34</v>
      </c>
      <c r="O271" t="s">
        <v>34</v>
      </c>
      <c r="P271" t="s">
        <v>34</v>
      </c>
      <c r="Q271" t="s">
        <v>34</v>
      </c>
      <c r="R271" t="s">
        <v>34</v>
      </c>
      <c r="S271" t="s">
        <v>37</v>
      </c>
      <c r="T271" t="s">
        <v>37</v>
      </c>
      <c r="U271" t="s">
        <v>46</v>
      </c>
      <c r="V271" t="s">
        <v>37</v>
      </c>
      <c r="W271" t="s">
        <v>51</v>
      </c>
      <c r="X271">
        <v>74.400000000000006</v>
      </c>
      <c r="Y271">
        <v>229.55</v>
      </c>
      <c r="Z271">
        <v>8.74</v>
      </c>
      <c r="AA271">
        <v>0</v>
      </c>
      <c r="AB271">
        <v>43.8</v>
      </c>
      <c r="AC271">
        <v>264.61</v>
      </c>
      <c r="AD271" t="s">
        <v>52</v>
      </c>
      <c r="AE271" t="s">
        <v>58</v>
      </c>
      <c r="AF271" t="s">
        <v>59</v>
      </c>
      <c r="AG271">
        <f t="shared" si="8"/>
        <v>1</v>
      </c>
      <c r="AH271" t="str" cm="1">
        <f t="array" ref="AH271">_xlfn.IFS(
X271&lt;=20, "&lt;20",
AND(X271&gt;=20, X271&lt;50), "20-50",
AND(X271&gt;=50, X271&lt;100), "50-100",
X271&gt;=100, "&gt;100"
)</f>
        <v>50-100</v>
      </c>
      <c r="AI271">
        <f t="shared" si="9"/>
        <v>0</v>
      </c>
      <c r="AJ271" t="str" cm="1">
        <f t="array" ref="AJ271">_xlfn.IFS(
C271&lt;=20, "&lt;20",
AND(C271&gt;=20, C271&lt;35), "20-35",
AND(C271&gt;=35, C271&lt;50), "35-50",
C271&gt;=50, "50-100"
)</f>
        <v>20-35</v>
      </c>
      <c r="AK271" t="str" cm="1">
        <f t="array" ref="AK271">_xlfn.IFS(
G271&lt;6, "&lt;6",
AND(G271&gt;=6, G271&lt;12), "6-12",
AND(G271&gt;=12, G271&lt;18), "12-18",  AND(G271&gt;=18, G271&lt;24), "18-24", G271&gt;=24, "24-36")</f>
        <v>18-24</v>
      </c>
    </row>
    <row r="272" spans="1:37" x14ac:dyDescent="0.3">
      <c r="A272" t="s">
        <v>369</v>
      </c>
      <c r="B272" t="s">
        <v>44</v>
      </c>
      <c r="C272">
        <v>73</v>
      </c>
      <c r="D272" t="s">
        <v>34</v>
      </c>
      <c r="E272" t="s">
        <v>130</v>
      </c>
      <c r="F272">
        <v>15</v>
      </c>
      <c r="G272">
        <v>12</v>
      </c>
      <c r="H272" t="s">
        <v>70</v>
      </c>
      <c r="I272" t="s">
        <v>37</v>
      </c>
      <c r="J272" t="s">
        <v>37</v>
      </c>
      <c r="K272" t="s">
        <v>37</v>
      </c>
      <c r="L272" t="s">
        <v>50</v>
      </c>
      <c r="M272" t="s">
        <v>34</v>
      </c>
      <c r="N272" t="s">
        <v>37</v>
      </c>
      <c r="O272" t="s">
        <v>34</v>
      </c>
      <c r="P272" t="s">
        <v>34</v>
      </c>
      <c r="Q272" t="s">
        <v>37</v>
      </c>
      <c r="R272" t="s">
        <v>37</v>
      </c>
      <c r="S272" t="s">
        <v>37</v>
      </c>
      <c r="T272" t="s">
        <v>37</v>
      </c>
      <c r="U272" t="s">
        <v>39</v>
      </c>
      <c r="V272" t="s">
        <v>37</v>
      </c>
      <c r="W272" t="s">
        <v>40</v>
      </c>
      <c r="X272">
        <v>101.5</v>
      </c>
      <c r="Y272">
        <v>5373.1</v>
      </c>
      <c r="Z272">
        <v>0</v>
      </c>
      <c r="AA272">
        <v>0</v>
      </c>
      <c r="AB272">
        <v>1808.46</v>
      </c>
      <c r="AC272">
        <v>7181.56</v>
      </c>
      <c r="AD272" t="s">
        <v>52</v>
      </c>
      <c r="AE272" t="s">
        <v>100</v>
      </c>
      <c r="AF272" t="s">
        <v>178</v>
      </c>
      <c r="AG272">
        <f t="shared" si="8"/>
        <v>1</v>
      </c>
      <c r="AH272" t="str" cm="1">
        <f t="array" ref="AH272">_xlfn.IFS(
X272&lt;=20, "&lt;20",
AND(X272&gt;=20, X272&lt;50), "20-50",
AND(X272&gt;=50, X272&lt;100), "50-100",
X272&gt;=100, "&gt;100"
)</f>
        <v>&gt;100</v>
      </c>
      <c r="AI272">
        <f t="shared" si="9"/>
        <v>0</v>
      </c>
      <c r="AJ272" t="str" cm="1">
        <f t="array" ref="AJ272">_xlfn.IFS(
C272&lt;=20, "&lt;20",
AND(C272&gt;=20, C272&lt;35), "20-35",
AND(C272&gt;=35, C272&lt;50), "35-50",
C272&gt;=50, "50-100"
)</f>
        <v>50-100</v>
      </c>
      <c r="AK272" t="str" cm="1">
        <f t="array" ref="AK272">_xlfn.IFS(
G272&lt;6, "&lt;6",
AND(G272&gt;=6, G272&lt;12), "6-12",
AND(G272&gt;=12, G272&lt;18), "12-18",  AND(G272&gt;=18, G272&lt;24), "18-24", G272&gt;=24, "24-36")</f>
        <v>12-18</v>
      </c>
    </row>
    <row r="273" spans="1:37" x14ac:dyDescent="0.3">
      <c r="A273" t="s">
        <v>370</v>
      </c>
      <c r="B273" t="s">
        <v>33</v>
      </c>
      <c r="C273">
        <v>63</v>
      </c>
      <c r="D273" t="s">
        <v>34</v>
      </c>
      <c r="E273" t="s">
        <v>74</v>
      </c>
      <c r="F273">
        <v>5</v>
      </c>
      <c r="G273">
        <v>30</v>
      </c>
      <c r="H273" t="s">
        <v>36</v>
      </c>
      <c r="I273" t="s">
        <v>37</v>
      </c>
      <c r="J273" t="s">
        <v>37</v>
      </c>
      <c r="K273" t="s">
        <v>37</v>
      </c>
      <c r="L273" t="s">
        <v>50</v>
      </c>
      <c r="M273" t="s">
        <v>34</v>
      </c>
      <c r="N273" t="s">
        <v>37</v>
      </c>
      <c r="O273" t="s">
        <v>37</v>
      </c>
      <c r="P273" t="s">
        <v>34</v>
      </c>
      <c r="Q273" t="s">
        <v>37</v>
      </c>
      <c r="R273" t="s">
        <v>34</v>
      </c>
      <c r="S273" t="s">
        <v>34</v>
      </c>
      <c r="T273" t="s">
        <v>37</v>
      </c>
      <c r="U273" t="s">
        <v>46</v>
      </c>
      <c r="V273" t="s">
        <v>37</v>
      </c>
      <c r="W273" t="s">
        <v>51</v>
      </c>
      <c r="X273">
        <v>95.75</v>
      </c>
      <c r="Y273">
        <v>5742.9</v>
      </c>
      <c r="Z273">
        <v>0</v>
      </c>
      <c r="AA273">
        <v>0</v>
      </c>
      <c r="AB273">
        <v>2113.1999999999998</v>
      </c>
      <c r="AC273">
        <v>7856.1</v>
      </c>
      <c r="AD273" t="s">
        <v>52</v>
      </c>
      <c r="AE273" t="s">
        <v>58</v>
      </c>
      <c r="AF273" t="s">
        <v>288</v>
      </c>
      <c r="AG273">
        <f t="shared" si="8"/>
        <v>1</v>
      </c>
      <c r="AH273" t="str" cm="1">
        <f t="array" ref="AH273">_xlfn.IFS(
X273&lt;=20, "&lt;20",
AND(X273&gt;=20, X273&lt;50), "20-50",
AND(X273&gt;=50, X273&lt;100), "50-100",
X273&gt;=100, "&gt;100"
)</f>
        <v>50-100</v>
      </c>
      <c r="AI273">
        <f t="shared" si="9"/>
        <v>0</v>
      </c>
      <c r="AJ273" t="str" cm="1">
        <f t="array" ref="AJ273">_xlfn.IFS(
C273&lt;=20, "&lt;20",
AND(C273&gt;=20, C273&lt;35), "20-35",
AND(C273&gt;=35, C273&lt;50), "35-50",
C273&gt;=50, "50-100"
)</f>
        <v>50-100</v>
      </c>
      <c r="AK273" t="str" cm="1">
        <f t="array" ref="AK273">_xlfn.IFS(
G273&lt;6, "&lt;6",
AND(G273&gt;=6, G273&lt;12), "6-12",
AND(G273&gt;=12, G273&lt;18), "12-18",  AND(G273&gt;=18, G273&lt;24), "18-24", G273&gt;=24, "24-36")</f>
        <v>24-36</v>
      </c>
    </row>
    <row r="274" spans="1:37" x14ac:dyDescent="0.3">
      <c r="A274" t="s">
        <v>371</v>
      </c>
      <c r="B274" t="s">
        <v>44</v>
      </c>
      <c r="C274">
        <v>31</v>
      </c>
      <c r="D274" t="s">
        <v>34</v>
      </c>
      <c r="E274" t="s">
        <v>45</v>
      </c>
      <c r="F274">
        <v>9</v>
      </c>
      <c r="G274">
        <v>1</v>
      </c>
      <c r="H274" t="s">
        <v>70</v>
      </c>
      <c r="I274" t="s">
        <v>37</v>
      </c>
      <c r="J274" t="s">
        <v>37</v>
      </c>
      <c r="K274" t="s">
        <v>37</v>
      </c>
      <c r="L274" t="s">
        <v>50</v>
      </c>
      <c r="M274" t="s">
        <v>37</v>
      </c>
      <c r="N274" t="s">
        <v>37</v>
      </c>
      <c r="O274" t="s">
        <v>37</v>
      </c>
      <c r="P274" t="s">
        <v>34</v>
      </c>
      <c r="Q274" t="s">
        <v>37</v>
      </c>
      <c r="R274" t="s">
        <v>37</v>
      </c>
      <c r="S274" t="s">
        <v>37</v>
      </c>
      <c r="T274" t="s">
        <v>37</v>
      </c>
      <c r="U274" t="s">
        <v>39</v>
      </c>
      <c r="V274" t="s">
        <v>37</v>
      </c>
      <c r="W274" t="s">
        <v>40</v>
      </c>
      <c r="X274">
        <v>110.65</v>
      </c>
      <c r="Y274">
        <v>6526.65</v>
      </c>
      <c r="Z274">
        <v>0</v>
      </c>
      <c r="AA274">
        <v>0</v>
      </c>
      <c r="AB274">
        <v>2201.1</v>
      </c>
      <c r="AC274">
        <v>8727.75</v>
      </c>
      <c r="AD274" t="s">
        <v>41</v>
      </c>
      <c r="AE274" t="s">
        <v>42</v>
      </c>
      <c r="AF274" t="s">
        <v>42</v>
      </c>
      <c r="AG274">
        <f t="shared" si="8"/>
        <v>0</v>
      </c>
      <c r="AH274" t="str" cm="1">
        <f t="array" ref="AH274">_xlfn.IFS(
X274&lt;=20, "&lt;20",
AND(X274&gt;=20, X274&lt;50), "20-50",
AND(X274&gt;=50, X274&lt;100), "50-100",
X274&gt;=100, "&gt;100"
)</f>
        <v>&gt;100</v>
      </c>
      <c r="AI274">
        <f t="shared" si="9"/>
        <v>0</v>
      </c>
      <c r="AJ274" t="str" cm="1">
        <f t="array" ref="AJ274">_xlfn.IFS(
C274&lt;=20, "&lt;20",
AND(C274&gt;=20, C274&lt;35), "20-35",
AND(C274&gt;=35, C274&lt;50), "35-50",
C274&gt;=50, "50-100"
)</f>
        <v>20-35</v>
      </c>
      <c r="AK274" t="str" cm="1">
        <f t="array" ref="AK274">_xlfn.IFS(
G274&lt;6, "&lt;6",
AND(G274&gt;=6, G274&lt;12), "6-12",
AND(G274&gt;=12, G274&lt;18), "12-18",  AND(G274&gt;=18, G274&lt;24), "18-24", G274&gt;=24, "24-36")</f>
        <v>&lt;6</v>
      </c>
    </row>
    <row r="275" spans="1:37" x14ac:dyDescent="0.3">
      <c r="A275" t="s">
        <v>372</v>
      </c>
      <c r="B275" t="s">
        <v>44</v>
      </c>
      <c r="C275">
        <v>68</v>
      </c>
      <c r="D275" t="s">
        <v>37</v>
      </c>
      <c r="E275" t="s">
        <v>61</v>
      </c>
      <c r="F275">
        <v>1</v>
      </c>
      <c r="G275">
        <v>21</v>
      </c>
      <c r="H275" t="s">
        <v>110</v>
      </c>
      <c r="I275" t="s">
        <v>37</v>
      </c>
      <c r="J275" t="s">
        <v>34</v>
      </c>
      <c r="K275" t="s">
        <v>37</v>
      </c>
      <c r="L275" t="s">
        <v>50</v>
      </c>
      <c r="M275" t="s">
        <v>34</v>
      </c>
      <c r="N275" t="s">
        <v>37</v>
      </c>
      <c r="O275" t="s">
        <v>34</v>
      </c>
      <c r="P275" t="s">
        <v>34</v>
      </c>
      <c r="Q275" t="s">
        <v>34</v>
      </c>
      <c r="R275" t="s">
        <v>37</v>
      </c>
      <c r="S275" t="s">
        <v>37</v>
      </c>
      <c r="T275" t="s">
        <v>37</v>
      </c>
      <c r="U275" t="s">
        <v>46</v>
      </c>
      <c r="V275" t="s">
        <v>37</v>
      </c>
      <c r="W275" t="s">
        <v>51</v>
      </c>
      <c r="X275">
        <v>83.85</v>
      </c>
      <c r="Y275">
        <v>2674.15</v>
      </c>
      <c r="Z275">
        <v>11.37</v>
      </c>
      <c r="AA275">
        <v>0</v>
      </c>
      <c r="AB275">
        <v>372.93</v>
      </c>
      <c r="AC275">
        <v>3035.71</v>
      </c>
      <c r="AD275" t="s">
        <v>41</v>
      </c>
      <c r="AE275" t="s">
        <v>42</v>
      </c>
      <c r="AF275" t="s">
        <v>42</v>
      </c>
      <c r="AG275">
        <f t="shared" si="8"/>
        <v>0</v>
      </c>
      <c r="AH275" t="str" cm="1">
        <f t="array" ref="AH275">_xlfn.IFS(
X275&lt;=20, "&lt;20",
AND(X275&gt;=20, X275&lt;50), "20-50",
AND(X275&gt;=50, X275&lt;100), "50-100",
X275&gt;=100, "&gt;100"
)</f>
        <v>50-100</v>
      </c>
      <c r="AI275">
        <f t="shared" si="9"/>
        <v>0</v>
      </c>
      <c r="AJ275" t="str" cm="1">
        <f t="array" ref="AJ275">_xlfn.IFS(
C275&lt;=20, "&lt;20",
AND(C275&gt;=20, C275&lt;35), "20-35",
AND(C275&gt;=35, C275&lt;50), "35-50",
C275&gt;=50, "50-100"
)</f>
        <v>50-100</v>
      </c>
      <c r="AK275" t="str" cm="1">
        <f t="array" ref="AK275">_xlfn.IFS(
G275&lt;6, "&lt;6",
AND(G275&gt;=6, G275&lt;12), "6-12",
AND(G275&gt;=12, G275&lt;18), "12-18",  AND(G275&gt;=18, G275&lt;24), "18-24", G275&gt;=24, "24-36")</f>
        <v>18-24</v>
      </c>
    </row>
    <row r="276" spans="1:37" x14ac:dyDescent="0.3">
      <c r="A276" t="s">
        <v>373</v>
      </c>
      <c r="B276" t="s">
        <v>44</v>
      </c>
      <c r="C276">
        <v>63</v>
      </c>
      <c r="D276" t="s">
        <v>34</v>
      </c>
      <c r="E276" t="s">
        <v>45</v>
      </c>
      <c r="F276">
        <v>12</v>
      </c>
      <c r="G276">
        <v>34</v>
      </c>
      <c r="H276" t="s">
        <v>36</v>
      </c>
      <c r="I276" t="s">
        <v>37</v>
      </c>
      <c r="J276" t="s">
        <v>37</v>
      </c>
      <c r="K276" t="s">
        <v>37</v>
      </c>
      <c r="L276" t="s">
        <v>72</v>
      </c>
      <c r="M276" t="s">
        <v>34</v>
      </c>
      <c r="N276" t="s">
        <v>34</v>
      </c>
      <c r="O276" t="s">
        <v>34</v>
      </c>
      <c r="P276" t="s">
        <v>34</v>
      </c>
      <c r="Q276" t="s">
        <v>37</v>
      </c>
      <c r="R276" t="s">
        <v>34</v>
      </c>
      <c r="S276" t="s">
        <v>34</v>
      </c>
      <c r="T276" t="s">
        <v>34</v>
      </c>
      <c r="U276" t="s">
        <v>46</v>
      </c>
      <c r="V276" t="s">
        <v>37</v>
      </c>
      <c r="W276" t="s">
        <v>51</v>
      </c>
      <c r="X276">
        <v>60.25</v>
      </c>
      <c r="Y276">
        <v>170.5</v>
      </c>
      <c r="Z276">
        <v>0</v>
      </c>
      <c r="AA276">
        <v>70</v>
      </c>
      <c r="AB276">
        <v>60.3</v>
      </c>
      <c r="AC276">
        <v>300.8</v>
      </c>
      <c r="AD276" t="s">
        <v>85</v>
      </c>
      <c r="AE276" t="s">
        <v>42</v>
      </c>
      <c r="AF276" t="s">
        <v>42</v>
      </c>
      <c r="AG276">
        <f t="shared" si="8"/>
        <v>0</v>
      </c>
      <c r="AH276" t="str" cm="1">
        <f t="array" ref="AH276">_xlfn.IFS(
X276&lt;=20, "&lt;20",
AND(X276&gt;=20, X276&lt;50), "20-50",
AND(X276&gt;=50, X276&lt;100), "50-100",
X276&gt;=100, "&gt;100"
)</f>
        <v>50-100</v>
      </c>
      <c r="AI276">
        <f t="shared" si="9"/>
        <v>1</v>
      </c>
      <c r="AJ276" t="str" cm="1">
        <f t="array" ref="AJ276">_xlfn.IFS(
C276&lt;=20, "&lt;20",
AND(C276&gt;=20, C276&lt;35), "20-35",
AND(C276&gt;=35, C276&lt;50), "35-50",
C276&gt;=50, "50-100"
)</f>
        <v>50-100</v>
      </c>
      <c r="AK276" t="str" cm="1">
        <f t="array" ref="AK276">_xlfn.IFS(
G276&lt;6, "&lt;6",
AND(G276&gt;=6, G276&lt;12), "6-12",
AND(G276&gt;=12, G276&lt;18), "12-18",  AND(G276&gt;=18, G276&lt;24), "18-24", G276&gt;=24, "24-36")</f>
        <v>24-36</v>
      </c>
    </row>
    <row r="277" spans="1:37" x14ac:dyDescent="0.3">
      <c r="A277" t="s">
        <v>374</v>
      </c>
      <c r="B277" t="s">
        <v>44</v>
      </c>
      <c r="C277">
        <v>56</v>
      </c>
      <c r="D277" t="s">
        <v>37</v>
      </c>
      <c r="E277" t="s">
        <v>69</v>
      </c>
      <c r="F277">
        <v>1</v>
      </c>
      <c r="G277">
        <v>2</v>
      </c>
      <c r="H277" t="s">
        <v>49</v>
      </c>
      <c r="I277" t="s">
        <v>37</v>
      </c>
      <c r="J277" t="s">
        <v>34</v>
      </c>
      <c r="K277" t="s">
        <v>37</v>
      </c>
      <c r="L277" t="s">
        <v>72</v>
      </c>
      <c r="M277" t="s">
        <v>34</v>
      </c>
      <c r="N277" t="s">
        <v>34</v>
      </c>
      <c r="O277" t="s">
        <v>34</v>
      </c>
      <c r="P277" t="s">
        <v>34</v>
      </c>
      <c r="Q277" t="s">
        <v>34</v>
      </c>
      <c r="R277" t="s">
        <v>34</v>
      </c>
      <c r="S277" t="s">
        <v>34</v>
      </c>
      <c r="T277" t="s">
        <v>37</v>
      </c>
      <c r="U277" t="s">
        <v>46</v>
      </c>
      <c r="V277" t="s">
        <v>34</v>
      </c>
      <c r="W277" t="s">
        <v>40</v>
      </c>
      <c r="X277">
        <v>44.4</v>
      </c>
      <c r="Y277">
        <v>44.4</v>
      </c>
      <c r="Z277">
        <v>0</v>
      </c>
      <c r="AA277">
        <v>0</v>
      </c>
      <c r="AB277">
        <v>26.53</v>
      </c>
      <c r="AC277">
        <v>70.930000000000007</v>
      </c>
      <c r="AD277" t="s">
        <v>52</v>
      </c>
      <c r="AE277" t="s">
        <v>104</v>
      </c>
      <c r="AF277" t="s">
        <v>150</v>
      </c>
      <c r="AG277">
        <f t="shared" si="8"/>
        <v>1</v>
      </c>
      <c r="AH277" t="str" cm="1">
        <f t="array" ref="AH277">_xlfn.IFS(
X277&lt;=20, "&lt;20",
AND(X277&gt;=20, X277&lt;50), "20-50",
AND(X277&gt;=50, X277&lt;100), "50-100",
X277&gt;=100, "&gt;100"
)</f>
        <v>20-50</v>
      </c>
      <c r="AI277">
        <f t="shared" si="9"/>
        <v>0</v>
      </c>
      <c r="AJ277" t="str" cm="1">
        <f t="array" ref="AJ277">_xlfn.IFS(
C277&lt;=20, "&lt;20",
AND(C277&gt;=20, C277&lt;35), "20-35",
AND(C277&gt;=35, C277&lt;50), "35-50",
C277&gt;=50, "50-100"
)</f>
        <v>50-100</v>
      </c>
      <c r="AK277" t="str" cm="1">
        <f t="array" ref="AK277">_xlfn.IFS(
G277&lt;6, "&lt;6",
AND(G277&gt;=6, G277&lt;12), "6-12",
AND(G277&gt;=12, G277&lt;18), "12-18",  AND(G277&gt;=18, G277&lt;24), "18-24", G277&gt;=24, "24-36")</f>
        <v>&lt;6</v>
      </c>
    </row>
    <row r="278" spans="1:37" x14ac:dyDescent="0.3">
      <c r="A278" t="s">
        <v>375</v>
      </c>
      <c r="B278" t="s">
        <v>33</v>
      </c>
      <c r="C278">
        <v>45</v>
      </c>
      <c r="D278" t="s">
        <v>34</v>
      </c>
      <c r="E278" t="s">
        <v>74</v>
      </c>
      <c r="F278">
        <v>5</v>
      </c>
      <c r="G278">
        <v>16</v>
      </c>
      <c r="H278" t="s">
        <v>70</v>
      </c>
      <c r="I278" t="s">
        <v>37</v>
      </c>
      <c r="J278" t="s">
        <v>34</v>
      </c>
      <c r="K278" t="s">
        <v>37</v>
      </c>
      <c r="L278" t="s">
        <v>50</v>
      </c>
      <c r="M278" t="s">
        <v>34</v>
      </c>
      <c r="N278" t="s">
        <v>37</v>
      </c>
      <c r="O278" t="s">
        <v>34</v>
      </c>
      <c r="P278" t="s">
        <v>34</v>
      </c>
      <c r="Q278" t="s">
        <v>37</v>
      </c>
      <c r="R278" t="s">
        <v>34</v>
      </c>
      <c r="S278" t="s">
        <v>34</v>
      </c>
      <c r="T278" t="s">
        <v>37</v>
      </c>
      <c r="U278" t="s">
        <v>46</v>
      </c>
      <c r="V278" t="s">
        <v>37</v>
      </c>
      <c r="W278" t="s">
        <v>40</v>
      </c>
      <c r="X278">
        <v>85.3</v>
      </c>
      <c r="Y278">
        <v>4297.95</v>
      </c>
      <c r="Z278">
        <v>0</v>
      </c>
      <c r="AA278">
        <v>0</v>
      </c>
      <c r="AB278">
        <v>696.29</v>
      </c>
      <c r="AC278">
        <v>4994.24</v>
      </c>
      <c r="AD278" t="s">
        <v>41</v>
      </c>
      <c r="AE278" t="s">
        <v>42</v>
      </c>
      <c r="AF278" t="s">
        <v>42</v>
      </c>
      <c r="AG278">
        <f t="shared" si="8"/>
        <v>0</v>
      </c>
      <c r="AH278" t="str" cm="1">
        <f t="array" ref="AH278">_xlfn.IFS(
X278&lt;=20, "&lt;20",
AND(X278&gt;=20, X278&lt;50), "20-50",
AND(X278&gt;=50, X278&lt;100), "50-100",
X278&gt;=100, "&gt;100"
)</f>
        <v>50-100</v>
      </c>
      <c r="AI278">
        <f t="shared" si="9"/>
        <v>0</v>
      </c>
      <c r="AJ278" t="str" cm="1">
        <f t="array" ref="AJ278">_xlfn.IFS(
C278&lt;=20, "&lt;20",
AND(C278&gt;=20, C278&lt;35), "20-35",
AND(C278&gt;=35, C278&lt;50), "35-50",
C278&gt;=50, "50-100"
)</f>
        <v>35-50</v>
      </c>
      <c r="AK278" t="str" cm="1">
        <f t="array" ref="AK278">_xlfn.IFS(
G278&lt;6, "&lt;6",
AND(G278&gt;=6, G278&lt;12), "6-12",
AND(G278&gt;=12, G278&lt;18), "12-18",  AND(G278&gt;=18, G278&lt;24), "18-24", G278&gt;=24, "24-36")</f>
        <v>12-18</v>
      </c>
    </row>
    <row r="279" spans="1:37" x14ac:dyDescent="0.3">
      <c r="A279" t="s">
        <v>376</v>
      </c>
      <c r="B279" t="s">
        <v>33</v>
      </c>
      <c r="C279">
        <v>35</v>
      </c>
      <c r="D279" t="s">
        <v>34</v>
      </c>
      <c r="E279" t="s">
        <v>124</v>
      </c>
      <c r="F279">
        <v>1</v>
      </c>
      <c r="G279">
        <v>15</v>
      </c>
      <c r="H279" t="s">
        <v>36</v>
      </c>
      <c r="I279" t="s">
        <v>34</v>
      </c>
      <c r="J279" t="s">
        <v>34</v>
      </c>
      <c r="K279" t="s">
        <v>37</v>
      </c>
      <c r="L279" t="s">
        <v>72</v>
      </c>
      <c r="M279" t="s">
        <v>34</v>
      </c>
      <c r="N279" t="s">
        <v>34</v>
      </c>
      <c r="O279" t="s">
        <v>34</v>
      </c>
      <c r="P279" t="s">
        <v>34</v>
      </c>
      <c r="Q279" t="s">
        <v>34</v>
      </c>
      <c r="R279" t="s">
        <v>34</v>
      </c>
      <c r="S279" t="s">
        <v>34</v>
      </c>
      <c r="T279" t="s">
        <v>37</v>
      </c>
      <c r="U279" t="s">
        <v>46</v>
      </c>
      <c r="V279" t="s">
        <v>34</v>
      </c>
      <c r="W279" t="s">
        <v>143</v>
      </c>
      <c r="X279">
        <v>25.5</v>
      </c>
      <c r="Y279">
        <v>215.2</v>
      </c>
      <c r="Z279">
        <v>0</v>
      </c>
      <c r="AA279">
        <v>0</v>
      </c>
      <c r="AB279">
        <v>0</v>
      </c>
      <c r="AC279">
        <v>215.2</v>
      </c>
      <c r="AD279" t="s">
        <v>52</v>
      </c>
      <c r="AE279" t="s">
        <v>104</v>
      </c>
      <c r="AF279" t="s">
        <v>150</v>
      </c>
      <c r="AG279">
        <f t="shared" si="8"/>
        <v>1</v>
      </c>
      <c r="AH279" t="str" cm="1">
        <f t="array" ref="AH279">_xlfn.IFS(
X279&lt;=20, "&lt;20",
AND(X279&gt;=20, X279&lt;50), "20-50",
AND(X279&gt;=50, X279&lt;100), "50-100",
X279&gt;=100, "&gt;100"
)</f>
        <v>20-50</v>
      </c>
      <c r="AI279">
        <f t="shared" si="9"/>
        <v>0</v>
      </c>
      <c r="AJ279" t="str" cm="1">
        <f t="array" ref="AJ279">_xlfn.IFS(
C279&lt;=20, "&lt;20",
AND(C279&gt;=20, C279&lt;35), "20-35",
AND(C279&gt;=35, C279&lt;50), "35-50",
C279&gt;=50, "50-100"
)</f>
        <v>35-50</v>
      </c>
      <c r="AK279" t="str" cm="1">
        <f t="array" ref="AK279">_xlfn.IFS(
G279&lt;6, "&lt;6",
AND(G279&gt;=6, G279&lt;12), "6-12",
AND(G279&gt;=12, G279&lt;18), "12-18",  AND(G279&gt;=18, G279&lt;24), "18-24", G279&gt;=24, "24-36")</f>
        <v>12-18</v>
      </c>
    </row>
    <row r="280" spans="1:37" x14ac:dyDescent="0.3">
      <c r="A280" t="s">
        <v>377</v>
      </c>
      <c r="B280" t="s">
        <v>33</v>
      </c>
      <c r="C280">
        <v>73</v>
      </c>
      <c r="D280" t="s">
        <v>37</v>
      </c>
      <c r="E280" t="s">
        <v>130</v>
      </c>
      <c r="F280">
        <v>11</v>
      </c>
      <c r="G280">
        <v>35</v>
      </c>
      <c r="H280" t="s">
        <v>36</v>
      </c>
      <c r="I280" t="s">
        <v>37</v>
      </c>
      <c r="J280" t="s">
        <v>37</v>
      </c>
      <c r="K280" t="s">
        <v>37</v>
      </c>
      <c r="L280" t="s">
        <v>50</v>
      </c>
      <c r="M280" t="s">
        <v>34</v>
      </c>
      <c r="N280" t="s">
        <v>34</v>
      </c>
      <c r="O280" t="s">
        <v>37</v>
      </c>
      <c r="P280" t="s">
        <v>34</v>
      </c>
      <c r="Q280" t="s">
        <v>37</v>
      </c>
      <c r="R280" t="s">
        <v>37</v>
      </c>
      <c r="S280" t="s">
        <v>34</v>
      </c>
      <c r="T280" t="s">
        <v>37</v>
      </c>
      <c r="U280" t="s">
        <v>67</v>
      </c>
      <c r="V280" t="s">
        <v>37</v>
      </c>
      <c r="W280" t="s">
        <v>51</v>
      </c>
      <c r="X280">
        <v>99.75</v>
      </c>
      <c r="Y280">
        <v>4036</v>
      </c>
      <c r="Z280">
        <v>0</v>
      </c>
      <c r="AA280">
        <v>0</v>
      </c>
      <c r="AB280">
        <v>391.17</v>
      </c>
      <c r="AC280">
        <v>4427.17</v>
      </c>
      <c r="AD280" t="s">
        <v>41</v>
      </c>
      <c r="AE280" t="s">
        <v>42</v>
      </c>
      <c r="AF280" t="s">
        <v>42</v>
      </c>
      <c r="AG280">
        <f t="shared" si="8"/>
        <v>0</v>
      </c>
      <c r="AH280" t="str" cm="1">
        <f t="array" ref="AH280">_xlfn.IFS(
X280&lt;=20, "&lt;20",
AND(X280&gt;=20, X280&lt;50), "20-50",
AND(X280&gt;=50, X280&lt;100), "50-100",
X280&gt;=100, "&gt;100"
)</f>
        <v>50-100</v>
      </c>
      <c r="AI280">
        <f t="shared" si="9"/>
        <v>0</v>
      </c>
      <c r="AJ280" t="str" cm="1">
        <f t="array" ref="AJ280">_xlfn.IFS(
C280&lt;=20, "&lt;20",
AND(C280&gt;=20, C280&lt;35), "20-35",
AND(C280&gt;=35, C280&lt;50), "35-50",
C280&gt;=50, "50-100"
)</f>
        <v>50-100</v>
      </c>
      <c r="AK280" t="str" cm="1">
        <f t="array" ref="AK280">_xlfn.IFS(
G280&lt;6, "&lt;6",
AND(G280&gt;=6, G280&lt;12), "6-12",
AND(G280&gt;=12, G280&lt;18), "12-18",  AND(G280&gt;=18, G280&lt;24), "18-24", G280&gt;=24, "24-36")</f>
        <v>24-36</v>
      </c>
    </row>
    <row r="281" spans="1:37" x14ac:dyDescent="0.3">
      <c r="A281" t="s">
        <v>378</v>
      </c>
      <c r="B281" t="s">
        <v>33</v>
      </c>
      <c r="C281">
        <v>46</v>
      </c>
      <c r="D281" t="s">
        <v>34</v>
      </c>
      <c r="E281" t="s">
        <v>103</v>
      </c>
      <c r="F281">
        <v>1</v>
      </c>
      <c r="G281">
        <v>2</v>
      </c>
      <c r="H281" t="s">
        <v>66</v>
      </c>
      <c r="I281" t="s">
        <v>37</v>
      </c>
      <c r="J281" t="s">
        <v>37</v>
      </c>
      <c r="K281" t="s">
        <v>37</v>
      </c>
      <c r="L281" t="s">
        <v>72</v>
      </c>
      <c r="M281" t="s">
        <v>37</v>
      </c>
      <c r="N281" t="s">
        <v>37</v>
      </c>
      <c r="O281" t="s">
        <v>37</v>
      </c>
      <c r="P281" t="s">
        <v>34</v>
      </c>
      <c r="Q281" t="s">
        <v>34</v>
      </c>
      <c r="R281" t="s">
        <v>34</v>
      </c>
      <c r="S281" t="s">
        <v>34</v>
      </c>
      <c r="T281" t="s">
        <v>37</v>
      </c>
      <c r="U281" t="s">
        <v>67</v>
      </c>
      <c r="V281" t="s">
        <v>37</v>
      </c>
      <c r="W281" t="s">
        <v>40</v>
      </c>
      <c r="X281">
        <v>66.099999999999994</v>
      </c>
      <c r="Y281">
        <v>4428.45</v>
      </c>
      <c r="Z281">
        <v>0</v>
      </c>
      <c r="AA281">
        <v>0</v>
      </c>
      <c r="AB281">
        <v>2488.86</v>
      </c>
      <c r="AC281">
        <v>6917.31</v>
      </c>
      <c r="AD281" t="s">
        <v>41</v>
      </c>
      <c r="AE281" t="s">
        <v>42</v>
      </c>
      <c r="AF281" t="s">
        <v>42</v>
      </c>
      <c r="AG281">
        <f t="shared" si="8"/>
        <v>0</v>
      </c>
      <c r="AH281" t="str" cm="1">
        <f t="array" ref="AH281">_xlfn.IFS(
X281&lt;=20, "&lt;20",
AND(X281&gt;=20, X281&lt;50), "20-50",
AND(X281&gt;=50, X281&lt;100), "50-100",
X281&gt;=100, "&gt;100"
)</f>
        <v>50-100</v>
      </c>
      <c r="AI281">
        <f t="shared" si="9"/>
        <v>0</v>
      </c>
      <c r="AJ281" t="str" cm="1">
        <f t="array" ref="AJ281">_xlfn.IFS(
C281&lt;=20, "&lt;20",
AND(C281&gt;=20, C281&lt;35), "20-35",
AND(C281&gt;=35, C281&lt;50), "35-50",
C281&gt;=50, "50-100"
)</f>
        <v>35-50</v>
      </c>
      <c r="AK281" t="str" cm="1">
        <f t="array" ref="AK281">_xlfn.IFS(
G281&lt;6, "&lt;6",
AND(G281&gt;=6, G281&lt;12), "6-12",
AND(G281&gt;=12, G281&lt;18), "12-18",  AND(G281&gt;=18, G281&lt;24), "18-24", G281&gt;=24, "24-36")</f>
        <v>&lt;6</v>
      </c>
    </row>
    <row r="282" spans="1:37" x14ac:dyDescent="0.3">
      <c r="A282" t="s">
        <v>379</v>
      </c>
      <c r="B282" t="s">
        <v>44</v>
      </c>
      <c r="C282">
        <v>18</v>
      </c>
      <c r="D282" t="s">
        <v>34</v>
      </c>
      <c r="E282" t="s">
        <v>103</v>
      </c>
      <c r="F282">
        <v>6</v>
      </c>
      <c r="G282">
        <v>12</v>
      </c>
      <c r="H282" t="s">
        <v>36</v>
      </c>
      <c r="I282" t="s">
        <v>37</v>
      </c>
      <c r="J282" t="s">
        <v>34</v>
      </c>
      <c r="K282" t="s">
        <v>34</v>
      </c>
      <c r="L282" t="s">
        <v>34</v>
      </c>
      <c r="M282" t="s">
        <v>34</v>
      </c>
      <c r="N282" t="s">
        <v>34</v>
      </c>
      <c r="O282" t="s">
        <v>34</v>
      </c>
      <c r="P282" t="s">
        <v>34</v>
      </c>
      <c r="Q282" t="s">
        <v>34</v>
      </c>
      <c r="R282" t="s">
        <v>34</v>
      </c>
      <c r="S282" t="s">
        <v>34</v>
      </c>
      <c r="T282" t="s">
        <v>34</v>
      </c>
      <c r="U282" t="s">
        <v>39</v>
      </c>
      <c r="V282" t="s">
        <v>34</v>
      </c>
      <c r="W282" t="s">
        <v>40</v>
      </c>
      <c r="X282">
        <v>20.55</v>
      </c>
      <c r="Y282">
        <v>295.95</v>
      </c>
      <c r="Z282">
        <v>0</v>
      </c>
      <c r="AA282">
        <v>0</v>
      </c>
      <c r="AB282">
        <v>519.45000000000005</v>
      </c>
      <c r="AC282">
        <v>815.4</v>
      </c>
      <c r="AD282" t="s">
        <v>41</v>
      </c>
      <c r="AE282" t="s">
        <v>42</v>
      </c>
      <c r="AF282" t="s">
        <v>42</v>
      </c>
      <c r="AG282">
        <f t="shared" si="8"/>
        <v>0</v>
      </c>
      <c r="AH282" t="str" cm="1">
        <f t="array" ref="AH282">_xlfn.IFS(
X282&lt;=20, "&lt;20",
AND(X282&gt;=20, X282&lt;50), "20-50",
AND(X282&gt;=50, X282&lt;100), "50-100",
X282&gt;=100, "&gt;100"
)</f>
        <v>20-50</v>
      </c>
      <c r="AI282">
        <f t="shared" si="9"/>
        <v>0</v>
      </c>
      <c r="AJ282" t="str" cm="1">
        <f t="array" ref="AJ282">_xlfn.IFS(
C282&lt;=20, "&lt;20",
AND(C282&gt;=20, C282&lt;35), "20-35",
AND(C282&gt;=35, C282&lt;50), "35-50",
C282&gt;=50, "50-100"
)</f>
        <v>&lt;20</v>
      </c>
      <c r="AK282" t="str" cm="1">
        <f t="array" ref="AK282">_xlfn.IFS(
G282&lt;6, "&lt;6",
AND(G282&gt;=6, G282&lt;12), "6-12",
AND(G282&gt;=12, G282&lt;18), "12-18",  AND(G282&gt;=18, G282&lt;24), "18-24", G282&gt;=24, "24-36")</f>
        <v>12-18</v>
      </c>
    </row>
    <row r="283" spans="1:37" x14ac:dyDescent="0.3">
      <c r="A283" t="s">
        <v>380</v>
      </c>
      <c r="B283" t="s">
        <v>44</v>
      </c>
      <c r="C283">
        <v>30</v>
      </c>
      <c r="D283" t="s">
        <v>37</v>
      </c>
      <c r="E283" t="s">
        <v>124</v>
      </c>
      <c r="F283">
        <v>10</v>
      </c>
      <c r="G283">
        <v>5</v>
      </c>
      <c r="H283" t="s">
        <v>70</v>
      </c>
      <c r="I283" t="s">
        <v>37</v>
      </c>
      <c r="J283" t="s">
        <v>37</v>
      </c>
      <c r="K283" t="s">
        <v>37</v>
      </c>
      <c r="L283" t="s">
        <v>50</v>
      </c>
      <c r="M283" t="s">
        <v>34</v>
      </c>
      <c r="N283" t="s">
        <v>34</v>
      </c>
      <c r="O283" t="s">
        <v>37</v>
      </c>
      <c r="P283" t="s">
        <v>34</v>
      </c>
      <c r="Q283" t="s">
        <v>37</v>
      </c>
      <c r="R283" t="s">
        <v>37</v>
      </c>
      <c r="S283" t="s">
        <v>37</v>
      </c>
      <c r="T283" t="s">
        <v>34</v>
      </c>
      <c r="U283" t="s">
        <v>39</v>
      </c>
      <c r="V283" t="s">
        <v>37</v>
      </c>
      <c r="W283" t="s">
        <v>51</v>
      </c>
      <c r="X283">
        <v>98.85</v>
      </c>
      <c r="Y283">
        <v>4947.55</v>
      </c>
      <c r="Z283">
        <v>0</v>
      </c>
      <c r="AA283">
        <v>130</v>
      </c>
      <c r="AB283">
        <v>2433.7199999999998</v>
      </c>
      <c r="AC283">
        <v>7511.27</v>
      </c>
      <c r="AD283" t="s">
        <v>41</v>
      </c>
      <c r="AE283" t="s">
        <v>42</v>
      </c>
      <c r="AF283" t="s">
        <v>42</v>
      </c>
      <c r="AG283">
        <f t="shared" si="8"/>
        <v>0</v>
      </c>
      <c r="AH283" t="str" cm="1">
        <f t="array" ref="AH283">_xlfn.IFS(
X283&lt;=20, "&lt;20",
AND(X283&gt;=20, X283&lt;50), "20-50",
AND(X283&gt;=50, X283&lt;100), "50-100",
X283&gt;=100, "&gt;100"
)</f>
        <v>50-100</v>
      </c>
      <c r="AI283">
        <f t="shared" si="9"/>
        <v>0</v>
      </c>
      <c r="AJ283" t="str" cm="1">
        <f t="array" ref="AJ283">_xlfn.IFS(
C283&lt;=20, "&lt;20",
AND(C283&gt;=20, C283&lt;35), "20-35",
AND(C283&gt;=35, C283&lt;50), "35-50",
C283&gt;=50, "50-100"
)</f>
        <v>20-35</v>
      </c>
      <c r="AK283" t="str" cm="1">
        <f t="array" ref="AK283">_xlfn.IFS(
G283&lt;6, "&lt;6",
AND(G283&gt;=6, G283&lt;12), "6-12",
AND(G283&gt;=12, G283&lt;18), "12-18",  AND(G283&gt;=18, G283&lt;24), "18-24", G283&gt;=24, "24-36")</f>
        <v>&lt;6</v>
      </c>
    </row>
    <row r="284" spans="1:37" x14ac:dyDescent="0.3">
      <c r="A284" t="s">
        <v>381</v>
      </c>
      <c r="B284" t="s">
        <v>33</v>
      </c>
      <c r="C284">
        <v>69</v>
      </c>
      <c r="D284" t="s">
        <v>34</v>
      </c>
      <c r="E284" t="s">
        <v>45</v>
      </c>
      <c r="F284">
        <v>8</v>
      </c>
      <c r="G284">
        <v>21</v>
      </c>
      <c r="H284" t="s">
        <v>36</v>
      </c>
      <c r="I284" t="s">
        <v>37</v>
      </c>
      <c r="J284" t="s">
        <v>34</v>
      </c>
      <c r="K284" t="s">
        <v>37</v>
      </c>
      <c r="L284" t="s">
        <v>72</v>
      </c>
      <c r="M284" t="s">
        <v>34</v>
      </c>
      <c r="N284" t="s">
        <v>34</v>
      </c>
      <c r="O284" t="s">
        <v>34</v>
      </c>
      <c r="P284" t="s">
        <v>37</v>
      </c>
      <c r="Q284" t="s">
        <v>34</v>
      </c>
      <c r="R284" t="s">
        <v>34</v>
      </c>
      <c r="S284" t="s">
        <v>34</v>
      </c>
      <c r="T284" t="s">
        <v>37</v>
      </c>
      <c r="U284" t="s">
        <v>67</v>
      </c>
      <c r="V284" t="s">
        <v>34</v>
      </c>
      <c r="W284" t="s">
        <v>143</v>
      </c>
      <c r="X284">
        <v>49.2</v>
      </c>
      <c r="Y284">
        <v>447.9</v>
      </c>
      <c r="Z284">
        <v>0</v>
      </c>
      <c r="AA284">
        <v>0</v>
      </c>
      <c r="AB284">
        <v>63.99</v>
      </c>
      <c r="AC284">
        <v>511.89</v>
      </c>
      <c r="AD284" t="s">
        <v>41</v>
      </c>
      <c r="AE284" t="s">
        <v>42</v>
      </c>
      <c r="AF284" t="s">
        <v>42</v>
      </c>
      <c r="AG284">
        <f t="shared" si="8"/>
        <v>0</v>
      </c>
      <c r="AH284" t="str" cm="1">
        <f t="array" ref="AH284">_xlfn.IFS(
X284&lt;=20, "&lt;20",
AND(X284&gt;=20, X284&lt;50), "20-50",
AND(X284&gt;=50, X284&lt;100), "50-100",
X284&gt;=100, "&gt;100"
)</f>
        <v>20-50</v>
      </c>
      <c r="AI284">
        <f t="shared" si="9"/>
        <v>0</v>
      </c>
      <c r="AJ284" t="str" cm="1">
        <f t="array" ref="AJ284">_xlfn.IFS(
C284&lt;=20, "&lt;20",
AND(C284&gt;=20, C284&lt;35), "20-35",
AND(C284&gt;=35, C284&lt;50), "35-50",
C284&gt;=50, "50-100"
)</f>
        <v>50-100</v>
      </c>
      <c r="AK284" t="str" cm="1">
        <f t="array" ref="AK284">_xlfn.IFS(
G284&lt;6, "&lt;6",
AND(G284&gt;=6, G284&lt;12), "6-12",
AND(G284&gt;=12, G284&lt;18), "12-18",  AND(G284&gt;=18, G284&lt;24), "18-24", G284&gt;=24, "24-36")</f>
        <v>18-24</v>
      </c>
    </row>
    <row r="285" spans="1:37" x14ac:dyDescent="0.3">
      <c r="A285" t="s">
        <v>382</v>
      </c>
      <c r="B285" t="s">
        <v>44</v>
      </c>
      <c r="C285">
        <v>56</v>
      </c>
      <c r="D285" t="s">
        <v>34</v>
      </c>
      <c r="E285" t="s">
        <v>74</v>
      </c>
      <c r="F285">
        <v>13</v>
      </c>
      <c r="G285">
        <v>29</v>
      </c>
      <c r="H285" t="s">
        <v>49</v>
      </c>
      <c r="I285" t="s">
        <v>37</v>
      </c>
      <c r="J285" t="s">
        <v>34</v>
      </c>
      <c r="K285" t="s">
        <v>34</v>
      </c>
      <c r="L285" t="s">
        <v>34</v>
      </c>
      <c r="M285" t="s">
        <v>34</v>
      </c>
      <c r="N285" t="s">
        <v>34</v>
      </c>
      <c r="O285" t="s">
        <v>34</v>
      </c>
      <c r="P285" t="s">
        <v>34</v>
      </c>
      <c r="Q285" t="s">
        <v>34</v>
      </c>
      <c r="R285" t="s">
        <v>34</v>
      </c>
      <c r="S285" t="s">
        <v>34</v>
      </c>
      <c r="T285" t="s">
        <v>34</v>
      </c>
      <c r="U285" t="s">
        <v>46</v>
      </c>
      <c r="V285" t="s">
        <v>34</v>
      </c>
      <c r="W285" t="s">
        <v>40</v>
      </c>
      <c r="X285">
        <v>20.9</v>
      </c>
      <c r="Y285">
        <v>20.9</v>
      </c>
      <c r="Z285">
        <v>0</v>
      </c>
      <c r="AA285">
        <v>0</v>
      </c>
      <c r="AB285">
        <v>15.51</v>
      </c>
      <c r="AC285">
        <v>36.409999999999997</v>
      </c>
      <c r="AD285" t="s">
        <v>52</v>
      </c>
      <c r="AE285" t="s">
        <v>58</v>
      </c>
      <c r="AF285" t="s">
        <v>88</v>
      </c>
      <c r="AG285">
        <f t="shared" si="8"/>
        <v>1</v>
      </c>
      <c r="AH285" t="str" cm="1">
        <f t="array" ref="AH285">_xlfn.IFS(
X285&lt;=20, "&lt;20",
AND(X285&gt;=20, X285&lt;50), "20-50",
AND(X285&gt;=50, X285&lt;100), "50-100",
X285&gt;=100, "&gt;100"
)</f>
        <v>20-50</v>
      </c>
      <c r="AI285">
        <f t="shared" si="9"/>
        <v>0</v>
      </c>
      <c r="AJ285" t="str" cm="1">
        <f t="array" ref="AJ285">_xlfn.IFS(
C285&lt;=20, "&lt;20",
AND(C285&gt;=20, C285&lt;35), "20-35",
AND(C285&gt;=35, C285&lt;50), "35-50",
C285&gt;=50, "50-100"
)</f>
        <v>50-100</v>
      </c>
      <c r="AK285" t="str" cm="1">
        <f t="array" ref="AK285">_xlfn.IFS(
G285&lt;6, "&lt;6",
AND(G285&gt;=6, G285&lt;12), "6-12",
AND(G285&gt;=12, G285&lt;18), "12-18",  AND(G285&gt;=18, G285&lt;24), "18-24", G285&gt;=24, "24-36")</f>
        <v>24-36</v>
      </c>
    </row>
    <row r="286" spans="1:37" x14ac:dyDescent="0.3">
      <c r="A286" t="s">
        <v>383</v>
      </c>
      <c r="B286" t="s">
        <v>33</v>
      </c>
      <c r="C286">
        <v>32</v>
      </c>
      <c r="D286" t="s">
        <v>34</v>
      </c>
      <c r="E286" t="s">
        <v>48</v>
      </c>
      <c r="F286">
        <v>10</v>
      </c>
      <c r="G286">
        <v>13</v>
      </c>
      <c r="H286" t="s">
        <v>110</v>
      </c>
      <c r="I286" t="s">
        <v>37</v>
      </c>
      <c r="J286" t="s">
        <v>34</v>
      </c>
      <c r="K286" t="s">
        <v>34</v>
      </c>
      <c r="L286" t="s">
        <v>34</v>
      </c>
      <c r="M286" t="s">
        <v>34</v>
      </c>
      <c r="N286" t="s">
        <v>34</v>
      </c>
      <c r="O286" t="s">
        <v>34</v>
      </c>
      <c r="P286" t="s">
        <v>34</v>
      </c>
      <c r="Q286" t="s">
        <v>34</v>
      </c>
      <c r="R286" t="s">
        <v>34</v>
      </c>
      <c r="S286" t="s">
        <v>34</v>
      </c>
      <c r="T286" t="s">
        <v>34</v>
      </c>
      <c r="U286" t="s">
        <v>39</v>
      </c>
      <c r="V286" t="s">
        <v>37</v>
      </c>
      <c r="W286" t="s">
        <v>51</v>
      </c>
      <c r="X286">
        <v>19.5</v>
      </c>
      <c r="Y286">
        <v>516.29999999999995</v>
      </c>
      <c r="Z286">
        <v>0</v>
      </c>
      <c r="AA286">
        <v>0</v>
      </c>
      <c r="AB286">
        <v>89.5</v>
      </c>
      <c r="AC286">
        <v>605.79999999999995</v>
      </c>
      <c r="AD286" t="s">
        <v>41</v>
      </c>
      <c r="AE286" t="s">
        <v>42</v>
      </c>
      <c r="AF286" t="s">
        <v>42</v>
      </c>
      <c r="AG286">
        <f t="shared" si="8"/>
        <v>0</v>
      </c>
      <c r="AH286" t="str" cm="1">
        <f t="array" ref="AH286">_xlfn.IFS(
X286&lt;=20, "&lt;20",
AND(X286&gt;=20, X286&lt;50), "20-50",
AND(X286&gt;=50, X286&lt;100), "50-100",
X286&gt;=100, "&gt;100"
)</f>
        <v>&lt;20</v>
      </c>
      <c r="AI286">
        <f t="shared" si="9"/>
        <v>0</v>
      </c>
      <c r="AJ286" t="str" cm="1">
        <f t="array" ref="AJ286">_xlfn.IFS(
C286&lt;=20, "&lt;20",
AND(C286&gt;=20, C286&lt;35), "20-35",
AND(C286&gt;=35, C286&lt;50), "35-50",
C286&gt;=50, "50-100"
)</f>
        <v>20-35</v>
      </c>
      <c r="AK286" t="str" cm="1">
        <f t="array" ref="AK286">_xlfn.IFS(
G286&lt;6, "&lt;6",
AND(G286&gt;=6, G286&lt;12), "6-12",
AND(G286&gt;=12, G286&lt;18), "12-18",  AND(G286&gt;=18, G286&lt;24), "18-24", G286&gt;=24, "24-36")</f>
        <v>12-18</v>
      </c>
    </row>
    <row r="287" spans="1:37" x14ac:dyDescent="0.3">
      <c r="A287" t="s">
        <v>384</v>
      </c>
      <c r="B287" t="s">
        <v>44</v>
      </c>
      <c r="C287">
        <v>53</v>
      </c>
      <c r="D287" t="s">
        <v>37</v>
      </c>
      <c r="E287" t="s">
        <v>74</v>
      </c>
      <c r="F287">
        <v>14</v>
      </c>
      <c r="G287">
        <v>16</v>
      </c>
      <c r="H287" t="s">
        <v>36</v>
      </c>
      <c r="I287" t="s">
        <v>37</v>
      </c>
      <c r="J287" t="s">
        <v>34</v>
      </c>
      <c r="K287" t="s">
        <v>37</v>
      </c>
      <c r="L287" t="s">
        <v>50</v>
      </c>
      <c r="M287" t="s">
        <v>34</v>
      </c>
      <c r="N287" t="s">
        <v>34</v>
      </c>
      <c r="O287" t="s">
        <v>37</v>
      </c>
      <c r="P287" t="s">
        <v>34</v>
      </c>
      <c r="Q287" t="s">
        <v>37</v>
      </c>
      <c r="R287" t="s">
        <v>34</v>
      </c>
      <c r="S287" t="s">
        <v>34</v>
      </c>
      <c r="T287" t="s">
        <v>37</v>
      </c>
      <c r="U287" t="s">
        <v>46</v>
      </c>
      <c r="V287" t="s">
        <v>37</v>
      </c>
      <c r="W287" t="s">
        <v>51</v>
      </c>
      <c r="X287">
        <v>87</v>
      </c>
      <c r="Y287">
        <v>1850.65</v>
      </c>
      <c r="Z287">
        <v>0</v>
      </c>
      <c r="AA287">
        <v>0</v>
      </c>
      <c r="AB287">
        <v>1070.96</v>
      </c>
      <c r="AC287">
        <v>2921.61</v>
      </c>
      <c r="AD287" t="s">
        <v>41</v>
      </c>
      <c r="AE287" t="s">
        <v>42</v>
      </c>
      <c r="AF287" t="s">
        <v>42</v>
      </c>
      <c r="AG287">
        <f t="shared" si="8"/>
        <v>0</v>
      </c>
      <c r="AH287" t="str" cm="1">
        <f t="array" ref="AH287">_xlfn.IFS(
X287&lt;=20, "&lt;20",
AND(X287&gt;=20, X287&lt;50), "20-50",
AND(X287&gt;=50, X287&lt;100), "50-100",
X287&gt;=100, "&gt;100"
)</f>
        <v>50-100</v>
      </c>
      <c r="AI287">
        <f t="shared" si="9"/>
        <v>0</v>
      </c>
      <c r="AJ287" t="str" cm="1">
        <f t="array" ref="AJ287">_xlfn.IFS(
C287&lt;=20, "&lt;20",
AND(C287&gt;=20, C287&lt;35), "20-35",
AND(C287&gt;=35, C287&lt;50), "35-50",
C287&gt;=50, "50-100"
)</f>
        <v>50-100</v>
      </c>
      <c r="AK287" t="str" cm="1">
        <f t="array" ref="AK287">_xlfn.IFS(
G287&lt;6, "&lt;6",
AND(G287&gt;=6, G287&lt;12), "6-12",
AND(G287&gt;=12, G287&lt;18), "12-18",  AND(G287&gt;=18, G287&lt;24), "18-24", G287&gt;=24, "24-36")</f>
        <v>12-18</v>
      </c>
    </row>
    <row r="288" spans="1:37" x14ac:dyDescent="0.3">
      <c r="A288" t="s">
        <v>385</v>
      </c>
      <c r="B288" t="s">
        <v>33</v>
      </c>
      <c r="C288">
        <v>44</v>
      </c>
      <c r="D288" t="s">
        <v>34</v>
      </c>
      <c r="E288" t="s">
        <v>90</v>
      </c>
      <c r="F288">
        <v>3</v>
      </c>
      <c r="G288">
        <v>16</v>
      </c>
      <c r="H288" t="s">
        <v>36</v>
      </c>
      <c r="I288" t="s">
        <v>37</v>
      </c>
      <c r="J288" t="s">
        <v>37</v>
      </c>
      <c r="K288" t="s">
        <v>37</v>
      </c>
      <c r="L288" t="s">
        <v>72</v>
      </c>
      <c r="M288" t="s">
        <v>34</v>
      </c>
      <c r="N288" t="s">
        <v>34</v>
      </c>
      <c r="O288" t="s">
        <v>34</v>
      </c>
      <c r="P288" t="s">
        <v>34</v>
      </c>
      <c r="Q288" t="s">
        <v>34</v>
      </c>
      <c r="R288" t="s">
        <v>34</v>
      </c>
      <c r="S288" t="s">
        <v>34</v>
      </c>
      <c r="T288" t="s">
        <v>37</v>
      </c>
      <c r="U288" t="s">
        <v>46</v>
      </c>
      <c r="V288" t="s">
        <v>37</v>
      </c>
      <c r="W288" t="s">
        <v>51</v>
      </c>
      <c r="X288">
        <v>49</v>
      </c>
      <c r="Y288">
        <v>749.25</v>
      </c>
      <c r="Z288">
        <v>0</v>
      </c>
      <c r="AA288">
        <v>0</v>
      </c>
      <c r="AB288">
        <v>176.25</v>
      </c>
      <c r="AC288">
        <v>925.5</v>
      </c>
      <c r="AD288" t="s">
        <v>41</v>
      </c>
      <c r="AE288" t="s">
        <v>42</v>
      </c>
      <c r="AF288" t="s">
        <v>42</v>
      </c>
      <c r="AG288">
        <f t="shared" si="8"/>
        <v>0</v>
      </c>
      <c r="AH288" t="str" cm="1">
        <f t="array" ref="AH288">_xlfn.IFS(
X288&lt;=20, "&lt;20",
AND(X288&gt;=20, X288&lt;50), "20-50",
AND(X288&gt;=50, X288&lt;100), "50-100",
X288&gt;=100, "&gt;100"
)</f>
        <v>20-50</v>
      </c>
      <c r="AI288">
        <f t="shared" si="9"/>
        <v>0</v>
      </c>
      <c r="AJ288" t="str" cm="1">
        <f t="array" ref="AJ288">_xlfn.IFS(
C288&lt;=20, "&lt;20",
AND(C288&gt;=20, C288&lt;35), "20-35",
AND(C288&gt;=35, C288&lt;50), "35-50",
C288&gt;=50, "50-100"
)</f>
        <v>35-50</v>
      </c>
      <c r="AK288" t="str" cm="1">
        <f t="array" ref="AK288">_xlfn.IFS(
G288&lt;6, "&lt;6",
AND(G288&gt;=6, G288&lt;12), "6-12",
AND(G288&gt;=12, G288&lt;18), "12-18",  AND(G288&gt;=18, G288&lt;24), "18-24", G288&gt;=24, "24-36")</f>
        <v>12-18</v>
      </c>
    </row>
    <row r="289" spans="1:37" x14ac:dyDescent="0.3">
      <c r="A289" t="s">
        <v>386</v>
      </c>
      <c r="B289" t="s">
        <v>44</v>
      </c>
      <c r="C289">
        <v>36</v>
      </c>
      <c r="D289" t="s">
        <v>37</v>
      </c>
      <c r="E289" t="s">
        <v>82</v>
      </c>
      <c r="F289">
        <v>2</v>
      </c>
      <c r="G289">
        <v>21</v>
      </c>
      <c r="H289" t="s">
        <v>36</v>
      </c>
      <c r="I289" t="s">
        <v>37</v>
      </c>
      <c r="J289" t="s">
        <v>34</v>
      </c>
      <c r="K289" t="s">
        <v>37</v>
      </c>
      <c r="L289" t="s">
        <v>50</v>
      </c>
      <c r="M289" t="s">
        <v>34</v>
      </c>
      <c r="N289" t="s">
        <v>34</v>
      </c>
      <c r="O289" t="s">
        <v>34</v>
      </c>
      <c r="P289" t="s">
        <v>34</v>
      </c>
      <c r="Q289" t="s">
        <v>37</v>
      </c>
      <c r="R289" t="s">
        <v>37</v>
      </c>
      <c r="S289" t="s">
        <v>37</v>
      </c>
      <c r="T289" t="s">
        <v>37</v>
      </c>
      <c r="U289" t="s">
        <v>39</v>
      </c>
      <c r="V289" t="s">
        <v>37</v>
      </c>
      <c r="W289" t="s">
        <v>51</v>
      </c>
      <c r="X289">
        <v>90.1</v>
      </c>
      <c r="Y289">
        <v>2598.9499999999998</v>
      </c>
      <c r="Z289">
        <v>0</v>
      </c>
      <c r="AA289">
        <v>0</v>
      </c>
      <c r="AB289">
        <v>512.67999999999995</v>
      </c>
      <c r="AC289">
        <v>3111.63</v>
      </c>
      <c r="AD289" t="s">
        <v>52</v>
      </c>
      <c r="AE289" t="s">
        <v>58</v>
      </c>
      <c r="AF289" t="s">
        <v>387</v>
      </c>
      <c r="AG289">
        <f t="shared" si="8"/>
        <v>1</v>
      </c>
      <c r="AH289" t="str" cm="1">
        <f t="array" ref="AH289">_xlfn.IFS(
X289&lt;=20, "&lt;20",
AND(X289&gt;=20, X289&lt;50), "20-50",
AND(X289&gt;=50, X289&lt;100), "50-100",
X289&gt;=100, "&gt;100"
)</f>
        <v>50-100</v>
      </c>
      <c r="AI289">
        <f t="shared" si="9"/>
        <v>0</v>
      </c>
      <c r="AJ289" t="str" cm="1">
        <f t="array" ref="AJ289">_xlfn.IFS(
C289&lt;=20, "&lt;20",
AND(C289&gt;=20, C289&lt;35), "20-35",
AND(C289&gt;=35, C289&lt;50), "35-50",
C289&gt;=50, "50-100"
)</f>
        <v>35-50</v>
      </c>
      <c r="AK289" t="str" cm="1">
        <f t="array" ref="AK289">_xlfn.IFS(
G289&lt;6, "&lt;6",
AND(G289&gt;=6, G289&lt;12), "6-12",
AND(G289&gt;=12, G289&lt;18), "12-18",  AND(G289&gt;=18, G289&lt;24), "18-24", G289&gt;=24, "24-36")</f>
        <v>18-24</v>
      </c>
    </row>
    <row r="290" spans="1:37" x14ac:dyDescent="0.3">
      <c r="A290" t="s">
        <v>388</v>
      </c>
      <c r="B290" t="s">
        <v>33</v>
      </c>
      <c r="C290">
        <v>48</v>
      </c>
      <c r="D290" t="s">
        <v>37</v>
      </c>
      <c r="E290" t="s">
        <v>35</v>
      </c>
      <c r="F290">
        <v>8</v>
      </c>
      <c r="G290">
        <v>24</v>
      </c>
      <c r="H290" t="s">
        <v>36</v>
      </c>
      <c r="I290" t="s">
        <v>37</v>
      </c>
      <c r="J290" t="s">
        <v>34</v>
      </c>
      <c r="K290" t="s">
        <v>37</v>
      </c>
      <c r="L290" t="s">
        <v>50</v>
      </c>
      <c r="M290" t="s">
        <v>34</v>
      </c>
      <c r="N290" t="s">
        <v>34</v>
      </c>
      <c r="O290" t="s">
        <v>34</v>
      </c>
      <c r="P290" t="s">
        <v>34</v>
      </c>
      <c r="Q290" t="s">
        <v>37</v>
      </c>
      <c r="R290" t="s">
        <v>37</v>
      </c>
      <c r="S290" t="s">
        <v>37</v>
      </c>
      <c r="T290" t="s">
        <v>37</v>
      </c>
      <c r="U290" t="s">
        <v>46</v>
      </c>
      <c r="V290" t="s">
        <v>34</v>
      </c>
      <c r="W290" t="s">
        <v>40</v>
      </c>
      <c r="X290">
        <v>90.7</v>
      </c>
      <c r="Y290">
        <v>237.65</v>
      </c>
      <c r="Z290">
        <v>0</v>
      </c>
      <c r="AA290">
        <v>0</v>
      </c>
      <c r="AB290">
        <v>16.170000000000002</v>
      </c>
      <c r="AC290">
        <v>253.82</v>
      </c>
      <c r="AD290" t="s">
        <v>85</v>
      </c>
      <c r="AE290" t="s">
        <v>42</v>
      </c>
      <c r="AF290" t="s">
        <v>42</v>
      </c>
      <c r="AG290">
        <f t="shared" si="8"/>
        <v>0</v>
      </c>
      <c r="AH290" t="str" cm="1">
        <f t="array" ref="AH290">_xlfn.IFS(
X290&lt;=20, "&lt;20",
AND(X290&gt;=20, X290&lt;50), "20-50",
AND(X290&gt;=50, X290&lt;100), "50-100",
X290&gt;=100, "&gt;100"
)</f>
        <v>50-100</v>
      </c>
      <c r="AI290">
        <f t="shared" si="9"/>
        <v>1</v>
      </c>
      <c r="AJ290" t="str" cm="1">
        <f t="array" ref="AJ290">_xlfn.IFS(
C290&lt;=20, "&lt;20",
AND(C290&gt;=20, C290&lt;35), "20-35",
AND(C290&gt;=35, C290&lt;50), "35-50",
C290&gt;=50, "50-100"
)</f>
        <v>35-50</v>
      </c>
      <c r="AK290" t="str" cm="1">
        <f t="array" ref="AK290">_xlfn.IFS(
G290&lt;6, "&lt;6",
AND(G290&gt;=6, G290&lt;12), "6-12",
AND(G290&gt;=12, G290&lt;18), "12-18",  AND(G290&gt;=18, G290&lt;24), "18-24", G290&gt;=24, "24-36")</f>
        <v>24-36</v>
      </c>
    </row>
    <row r="291" spans="1:37" x14ac:dyDescent="0.3">
      <c r="A291" t="s">
        <v>389</v>
      </c>
      <c r="B291" t="s">
        <v>44</v>
      </c>
      <c r="C291">
        <v>36</v>
      </c>
      <c r="D291" t="s">
        <v>34</v>
      </c>
      <c r="E291" t="s">
        <v>114</v>
      </c>
      <c r="F291">
        <v>7</v>
      </c>
      <c r="G291">
        <v>14</v>
      </c>
      <c r="H291" t="s">
        <v>70</v>
      </c>
      <c r="I291" t="s">
        <v>37</v>
      </c>
      <c r="J291" t="s">
        <v>37</v>
      </c>
      <c r="K291" t="s">
        <v>37</v>
      </c>
      <c r="L291" t="s">
        <v>50</v>
      </c>
      <c r="M291" t="s">
        <v>34</v>
      </c>
      <c r="N291" t="s">
        <v>34</v>
      </c>
      <c r="O291" t="s">
        <v>37</v>
      </c>
      <c r="P291" t="s">
        <v>34</v>
      </c>
      <c r="Q291" t="s">
        <v>37</v>
      </c>
      <c r="R291" t="s">
        <v>37</v>
      </c>
      <c r="S291" t="s">
        <v>37</v>
      </c>
      <c r="T291" t="s">
        <v>37</v>
      </c>
      <c r="U291" t="s">
        <v>46</v>
      </c>
      <c r="V291" t="s">
        <v>37</v>
      </c>
      <c r="W291" t="s">
        <v>51</v>
      </c>
      <c r="X291">
        <v>100.5</v>
      </c>
      <c r="Y291">
        <v>4707.1000000000004</v>
      </c>
      <c r="Z291">
        <v>0</v>
      </c>
      <c r="AA291">
        <v>0</v>
      </c>
      <c r="AB291">
        <v>1793.05</v>
      </c>
      <c r="AC291">
        <v>6500.15</v>
      </c>
      <c r="AD291" t="s">
        <v>41</v>
      </c>
      <c r="AE291" t="s">
        <v>42</v>
      </c>
      <c r="AF291" t="s">
        <v>42</v>
      </c>
      <c r="AG291">
        <f t="shared" si="8"/>
        <v>0</v>
      </c>
      <c r="AH291" t="str" cm="1">
        <f t="array" ref="AH291">_xlfn.IFS(
X291&lt;=20, "&lt;20",
AND(X291&gt;=20, X291&lt;50), "20-50",
AND(X291&gt;=50, X291&lt;100), "50-100",
X291&gt;=100, "&gt;100"
)</f>
        <v>&gt;100</v>
      </c>
      <c r="AI291">
        <f t="shared" si="9"/>
        <v>0</v>
      </c>
      <c r="AJ291" t="str" cm="1">
        <f t="array" ref="AJ291">_xlfn.IFS(
C291&lt;=20, "&lt;20",
AND(C291&gt;=20, C291&lt;35), "20-35",
AND(C291&gt;=35, C291&lt;50), "35-50",
C291&gt;=50, "50-100"
)</f>
        <v>35-50</v>
      </c>
      <c r="AK291" t="str" cm="1">
        <f t="array" ref="AK291">_xlfn.IFS(
G291&lt;6, "&lt;6",
AND(G291&gt;=6, G291&lt;12), "6-12",
AND(G291&gt;=12, G291&lt;18), "12-18",  AND(G291&gt;=18, G291&lt;24), "18-24", G291&gt;=24, "24-36")</f>
        <v>12-18</v>
      </c>
    </row>
    <row r="292" spans="1:37" x14ac:dyDescent="0.3">
      <c r="A292" t="s">
        <v>390</v>
      </c>
      <c r="B292" t="s">
        <v>44</v>
      </c>
      <c r="C292">
        <v>25</v>
      </c>
      <c r="D292" t="s">
        <v>34</v>
      </c>
      <c r="E292" t="s">
        <v>61</v>
      </c>
      <c r="F292">
        <v>13</v>
      </c>
      <c r="G292">
        <v>14</v>
      </c>
      <c r="H292" t="s">
        <v>66</v>
      </c>
      <c r="I292" t="s">
        <v>37</v>
      </c>
      <c r="J292" t="s">
        <v>37</v>
      </c>
      <c r="K292" t="s">
        <v>37</v>
      </c>
      <c r="L292" t="s">
        <v>72</v>
      </c>
      <c r="M292" t="s">
        <v>37</v>
      </c>
      <c r="N292" t="s">
        <v>34</v>
      </c>
      <c r="O292" t="s">
        <v>37</v>
      </c>
      <c r="P292" t="s">
        <v>37</v>
      </c>
      <c r="Q292" t="s">
        <v>37</v>
      </c>
      <c r="R292" t="s">
        <v>37</v>
      </c>
      <c r="S292" t="s">
        <v>37</v>
      </c>
      <c r="T292" t="s">
        <v>37</v>
      </c>
      <c r="U292" t="s">
        <v>67</v>
      </c>
      <c r="V292" t="s">
        <v>37</v>
      </c>
      <c r="W292" t="s">
        <v>143</v>
      </c>
      <c r="X292">
        <v>85.25</v>
      </c>
      <c r="Y292">
        <v>5714.2</v>
      </c>
      <c r="Z292">
        <v>1.31</v>
      </c>
      <c r="AA292">
        <v>0</v>
      </c>
      <c r="AB292">
        <v>583.57000000000005</v>
      </c>
      <c r="AC292">
        <v>6296.46</v>
      </c>
      <c r="AD292" t="s">
        <v>41</v>
      </c>
      <c r="AE292" t="s">
        <v>42</v>
      </c>
      <c r="AF292" t="s">
        <v>42</v>
      </c>
      <c r="AG292">
        <f t="shared" si="8"/>
        <v>0</v>
      </c>
      <c r="AH292" t="str" cm="1">
        <f t="array" ref="AH292">_xlfn.IFS(
X292&lt;=20, "&lt;20",
AND(X292&gt;=20, X292&lt;50), "20-50",
AND(X292&gt;=50, X292&lt;100), "50-100",
X292&gt;=100, "&gt;100"
)</f>
        <v>50-100</v>
      </c>
      <c r="AI292">
        <f t="shared" si="9"/>
        <v>0</v>
      </c>
      <c r="AJ292" t="str" cm="1">
        <f t="array" ref="AJ292">_xlfn.IFS(
C292&lt;=20, "&lt;20",
AND(C292&gt;=20, C292&lt;35), "20-35",
AND(C292&gt;=35, C292&lt;50), "35-50",
C292&gt;=50, "50-100"
)</f>
        <v>20-35</v>
      </c>
      <c r="AK292" t="str" cm="1">
        <f t="array" ref="AK292">_xlfn.IFS(
G292&lt;6, "&lt;6",
AND(G292&gt;=6, G292&lt;12), "6-12",
AND(G292&gt;=12, G292&lt;18), "12-18",  AND(G292&gt;=18, G292&lt;24), "18-24", G292&gt;=24, "24-36")</f>
        <v>12-18</v>
      </c>
    </row>
    <row r="293" spans="1:37" x14ac:dyDescent="0.3">
      <c r="A293" t="s">
        <v>391</v>
      </c>
      <c r="B293" t="s">
        <v>44</v>
      </c>
      <c r="C293">
        <v>75</v>
      </c>
      <c r="D293" t="s">
        <v>37</v>
      </c>
      <c r="E293" t="s">
        <v>61</v>
      </c>
      <c r="F293">
        <v>13</v>
      </c>
      <c r="G293">
        <v>22</v>
      </c>
      <c r="H293" t="s">
        <v>57</v>
      </c>
      <c r="I293" t="s">
        <v>37</v>
      </c>
      <c r="J293" t="s">
        <v>34</v>
      </c>
      <c r="K293" t="s">
        <v>37</v>
      </c>
      <c r="L293" t="s">
        <v>50</v>
      </c>
      <c r="M293" t="s">
        <v>34</v>
      </c>
      <c r="N293" t="s">
        <v>37</v>
      </c>
      <c r="O293" t="s">
        <v>34</v>
      </c>
      <c r="P293" t="s">
        <v>34</v>
      </c>
      <c r="Q293" t="s">
        <v>34</v>
      </c>
      <c r="R293" t="s">
        <v>34</v>
      </c>
      <c r="S293" t="s">
        <v>34</v>
      </c>
      <c r="T293" t="s">
        <v>34</v>
      </c>
      <c r="U293" t="s">
        <v>46</v>
      </c>
      <c r="V293" t="s">
        <v>37</v>
      </c>
      <c r="W293" t="s">
        <v>51</v>
      </c>
      <c r="X293">
        <v>74.7</v>
      </c>
      <c r="Y293">
        <v>1294.5999999999999</v>
      </c>
      <c r="Z293">
        <v>0</v>
      </c>
      <c r="AA293">
        <v>20</v>
      </c>
      <c r="AB293">
        <v>379.62</v>
      </c>
      <c r="AC293">
        <v>1694.22</v>
      </c>
      <c r="AD293" t="s">
        <v>41</v>
      </c>
      <c r="AE293" t="s">
        <v>42</v>
      </c>
      <c r="AF293" t="s">
        <v>42</v>
      </c>
      <c r="AG293">
        <f t="shared" si="8"/>
        <v>0</v>
      </c>
      <c r="AH293" t="str" cm="1">
        <f t="array" ref="AH293">_xlfn.IFS(
X293&lt;=20, "&lt;20",
AND(X293&gt;=20, X293&lt;50), "20-50",
AND(X293&gt;=50, X293&lt;100), "50-100",
X293&gt;=100, "&gt;100"
)</f>
        <v>50-100</v>
      </c>
      <c r="AI293">
        <f t="shared" si="9"/>
        <v>0</v>
      </c>
      <c r="AJ293" t="str" cm="1">
        <f t="array" ref="AJ293">_xlfn.IFS(
C293&lt;=20, "&lt;20",
AND(C293&gt;=20, C293&lt;35), "20-35",
AND(C293&gt;=35, C293&lt;50), "35-50",
C293&gt;=50, "50-100"
)</f>
        <v>50-100</v>
      </c>
      <c r="AK293" t="str" cm="1">
        <f t="array" ref="AK293">_xlfn.IFS(
G293&lt;6, "&lt;6",
AND(G293&gt;=6, G293&lt;12), "6-12",
AND(G293&gt;=12, G293&lt;18), "12-18",  AND(G293&gt;=18, G293&lt;24), "18-24", G293&gt;=24, "24-36")</f>
        <v>18-24</v>
      </c>
    </row>
    <row r="294" spans="1:37" x14ac:dyDescent="0.3">
      <c r="A294" t="s">
        <v>392</v>
      </c>
      <c r="B294" t="s">
        <v>44</v>
      </c>
      <c r="C294">
        <v>42</v>
      </c>
      <c r="D294" t="s">
        <v>37</v>
      </c>
      <c r="E294" t="s">
        <v>90</v>
      </c>
      <c r="F294">
        <v>11</v>
      </c>
      <c r="G294">
        <v>1</v>
      </c>
      <c r="H294" t="s">
        <v>70</v>
      </c>
      <c r="I294" t="s">
        <v>37</v>
      </c>
      <c r="J294" t="s">
        <v>34</v>
      </c>
      <c r="K294" t="s">
        <v>37</v>
      </c>
      <c r="L294" t="s">
        <v>38</v>
      </c>
      <c r="M294" t="s">
        <v>34</v>
      </c>
      <c r="N294" t="s">
        <v>37</v>
      </c>
      <c r="O294" t="s">
        <v>37</v>
      </c>
      <c r="P294" t="s">
        <v>37</v>
      </c>
      <c r="Q294" t="s">
        <v>34</v>
      </c>
      <c r="R294" t="s">
        <v>34</v>
      </c>
      <c r="S294" t="s">
        <v>34</v>
      </c>
      <c r="T294" t="s">
        <v>37</v>
      </c>
      <c r="U294" t="s">
        <v>67</v>
      </c>
      <c r="V294" t="s">
        <v>37</v>
      </c>
      <c r="W294" t="s">
        <v>40</v>
      </c>
      <c r="X294">
        <v>60.15</v>
      </c>
      <c r="Y294">
        <v>3753.2</v>
      </c>
      <c r="Z294">
        <v>0</v>
      </c>
      <c r="AA294">
        <v>0</v>
      </c>
      <c r="AB294">
        <v>2089.4</v>
      </c>
      <c r="AC294">
        <v>5842.6</v>
      </c>
      <c r="AD294" t="s">
        <v>41</v>
      </c>
      <c r="AE294" t="s">
        <v>42</v>
      </c>
      <c r="AF294" t="s">
        <v>42</v>
      </c>
      <c r="AG294">
        <f t="shared" si="8"/>
        <v>0</v>
      </c>
      <c r="AH294" t="str" cm="1">
        <f t="array" ref="AH294">_xlfn.IFS(
X294&lt;=20, "&lt;20",
AND(X294&gt;=20, X294&lt;50), "20-50",
AND(X294&gt;=50, X294&lt;100), "50-100",
X294&gt;=100, "&gt;100"
)</f>
        <v>50-100</v>
      </c>
      <c r="AI294">
        <f t="shared" si="9"/>
        <v>0</v>
      </c>
      <c r="AJ294" t="str" cm="1">
        <f t="array" ref="AJ294">_xlfn.IFS(
C294&lt;=20, "&lt;20",
AND(C294&gt;=20, C294&lt;35), "20-35",
AND(C294&gt;=35, C294&lt;50), "35-50",
C294&gt;=50, "50-100"
)</f>
        <v>35-50</v>
      </c>
      <c r="AK294" t="str" cm="1">
        <f t="array" ref="AK294">_xlfn.IFS(
G294&lt;6, "&lt;6",
AND(G294&gt;=6, G294&lt;12), "6-12",
AND(G294&gt;=12, G294&lt;18), "12-18",  AND(G294&gt;=18, G294&lt;24), "18-24", G294&gt;=24, "24-36")</f>
        <v>&lt;6</v>
      </c>
    </row>
    <row r="295" spans="1:37" x14ac:dyDescent="0.3">
      <c r="A295" t="s">
        <v>393</v>
      </c>
      <c r="B295" t="s">
        <v>44</v>
      </c>
      <c r="C295">
        <v>46</v>
      </c>
      <c r="D295" t="s">
        <v>34</v>
      </c>
      <c r="E295" t="s">
        <v>45</v>
      </c>
      <c r="F295">
        <v>12</v>
      </c>
      <c r="G295">
        <v>14</v>
      </c>
      <c r="H295" t="s">
        <v>36</v>
      </c>
      <c r="I295" t="s">
        <v>37</v>
      </c>
      <c r="J295" t="s">
        <v>37</v>
      </c>
      <c r="K295" t="s">
        <v>37</v>
      </c>
      <c r="L295" t="s">
        <v>72</v>
      </c>
      <c r="M295" t="s">
        <v>34</v>
      </c>
      <c r="N295" t="s">
        <v>37</v>
      </c>
      <c r="O295" t="s">
        <v>37</v>
      </c>
      <c r="P295" t="s">
        <v>34</v>
      </c>
      <c r="Q295" t="s">
        <v>37</v>
      </c>
      <c r="R295" t="s">
        <v>37</v>
      </c>
      <c r="S295" t="s">
        <v>37</v>
      </c>
      <c r="T295" t="s">
        <v>37</v>
      </c>
      <c r="U295" t="s">
        <v>39</v>
      </c>
      <c r="V295" t="s">
        <v>37</v>
      </c>
      <c r="W295" t="s">
        <v>51</v>
      </c>
      <c r="X295">
        <v>80.55</v>
      </c>
      <c r="Y295">
        <v>3263.9</v>
      </c>
      <c r="Z295">
        <v>0</v>
      </c>
      <c r="AA295">
        <v>0</v>
      </c>
      <c r="AB295">
        <v>252.56</v>
      </c>
      <c r="AC295">
        <v>3516.46</v>
      </c>
      <c r="AD295" t="s">
        <v>41</v>
      </c>
      <c r="AE295" t="s">
        <v>42</v>
      </c>
      <c r="AF295" t="s">
        <v>42</v>
      </c>
      <c r="AG295">
        <f t="shared" si="8"/>
        <v>0</v>
      </c>
      <c r="AH295" t="str" cm="1">
        <f t="array" ref="AH295">_xlfn.IFS(
X295&lt;=20, "&lt;20",
AND(X295&gt;=20, X295&lt;50), "20-50",
AND(X295&gt;=50, X295&lt;100), "50-100",
X295&gt;=100, "&gt;100"
)</f>
        <v>50-100</v>
      </c>
      <c r="AI295">
        <f t="shared" si="9"/>
        <v>0</v>
      </c>
      <c r="AJ295" t="str" cm="1">
        <f t="array" ref="AJ295">_xlfn.IFS(
C295&lt;=20, "&lt;20",
AND(C295&gt;=20, C295&lt;35), "20-35",
AND(C295&gt;=35, C295&lt;50), "35-50",
C295&gt;=50, "50-100"
)</f>
        <v>35-50</v>
      </c>
      <c r="AK295" t="str" cm="1">
        <f t="array" ref="AK295">_xlfn.IFS(
G295&lt;6, "&lt;6",
AND(G295&gt;=6, G295&lt;12), "6-12",
AND(G295&gt;=12, G295&lt;18), "12-18",  AND(G295&gt;=18, G295&lt;24), "18-24", G295&gt;=24, "24-36")</f>
        <v>12-18</v>
      </c>
    </row>
    <row r="296" spans="1:37" x14ac:dyDescent="0.3">
      <c r="A296" t="s">
        <v>394</v>
      </c>
      <c r="B296" t="s">
        <v>33</v>
      </c>
      <c r="C296">
        <v>60</v>
      </c>
      <c r="D296" t="s">
        <v>34</v>
      </c>
      <c r="E296" t="s">
        <v>124</v>
      </c>
      <c r="F296">
        <v>0</v>
      </c>
      <c r="G296">
        <v>24</v>
      </c>
      <c r="H296" t="s">
        <v>70</v>
      </c>
      <c r="I296" t="s">
        <v>37</v>
      </c>
      <c r="J296" t="s">
        <v>37</v>
      </c>
      <c r="K296" t="s">
        <v>37</v>
      </c>
      <c r="L296" t="s">
        <v>72</v>
      </c>
      <c r="M296" t="s">
        <v>34</v>
      </c>
      <c r="N296" t="s">
        <v>34</v>
      </c>
      <c r="O296" t="s">
        <v>34</v>
      </c>
      <c r="P296" t="s">
        <v>34</v>
      </c>
      <c r="Q296" t="s">
        <v>34</v>
      </c>
      <c r="R296" t="s">
        <v>34</v>
      </c>
      <c r="S296" t="s">
        <v>34</v>
      </c>
      <c r="T296" t="s">
        <v>37</v>
      </c>
      <c r="U296" t="s">
        <v>46</v>
      </c>
      <c r="V296" t="s">
        <v>37</v>
      </c>
      <c r="W296" t="s">
        <v>40</v>
      </c>
      <c r="X296">
        <v>50.15</v>
      </c>
      <c r="Y296">
        <v>2139.1</v>
      </c>
      <c r="Z296">
        <v>0</v>
      </c>
      <c r="AA296">
        <v>0</v>
      </c>
      <c r="AB296">
        <v>810.48</v>
      </c>
      <c r="AC296">
        <v>2949.58</v>
      </c>
      <c r="AD296" t="s">
        <v>41</v>
      </c>
      <c r="AE296" t="s">
        <v>42</v>
      </c>
      <c r="AF296" t="s">
        <v>42</v>
      </c>
      <c r="AG296">
        <f t="shared" si="8"/>
        <v>0</v>
      </c>
      <c r="AH296" t="str" cm="1">
        <f t="array" ref="AH296">_xlfn.IFS(
X296&lt;=20, "&lt;20",
AND(X296&gt;=20, X296&lt;50), "20-50",
AND(X296&gt;=50, X296&lt;100), "50-100",
X296&gt;=100, "&gt;100"
)</f>
        <v>50-100</v>
      </c>
      <c r="AI296">
        <f t="shared" si="9"/>
        <v>0</v>
      </c>
      <c r="AJ296" t="str" cm="1">
        <f t="array" ref="AJ296">_xlfn.IFS(
C296&lt;=20, "&lt;20",
AND(C296&gt;=20, C296&lt;35), "20-35",
AND(C296&gt;=35, C296&lt;50), "35-50",
C296&gt;=50, "50-100"
)</f>
        <v>50-100</v>
      </c>
      <c r="AK296" t="str" cm="1">
        <f t="array" ref="AK296">_xlfn.IFS(
G296&lt;6, "&lt;6",
AND(G296&gt;=6, G296&lt;12), "6-12",
AND(G296&gt;=12, G296&lt;18), "12-18",  AND(G296&gt;=18, G296&lt;24), "18-24", G296&gt;=24, "24-36")</f>
        <v>24-36</v>
      </c>
    </row>
    <row r="297" spans="1:37" x14ac:dyDescent="0.3">
      <c r="A297" t="s">
        <v>395</v>
      </c>
      <c r="B297" t="s">
        <v>44</v>
      </c>
      <c r="C297">
        <v>58</v>
      </c>
      <c r="D297" t="s">
        <v>37</v>
      </c>
      <c r="E297" t="s">
        <v>99</v>
      </c>
      <c r="F297">
        <v>2</v>
      </c>
      <c r="G297">
        <v>35</v>
      </c>
      <c r="H297" t="s">
        <v>36</v>
      </c>
      <c r="I297" t="s">
        <v>37</v>
      </c>
      <c r="J297" t="s">
        <v>34</v>
      </c>
      <c r="K297" t="s">
        <v>37</v>
      </c>
      <c r="L297" t="s">
        <v>50</v>
      </c>
      <c r="M297" t="s">
        <v>34</v>
      </c>
      <c r="N297" t="s">
        <v>37</v>
      </c>
      <c r="O297" t="s">
        <v>37</v>
      </c>
      <c r="P297" t="s">
        <v>37</v>
      </c>
      <c r="Q297" t="s">
        <v>34</v>
      </c>
      <c r="R297" t="s">
        <v>37</v>
      </c>
      <c r="S297" t="s">
        <v>37</v>
      </c>
      <c r="T297" t="s">
        <v>37</v>
      </c>
      <c r="U297" t="s">
        <v>39</v>
      </c>
      <c r="V297" t="s">
        <v>37</v>
      </c>
      <c r="W297" t="s">
        <v>40</v>
      </c>
      <c r="X297">
        <v>94.45</v>
      </c>
      <c r="Y297">
        <v>5042.75</v>
      </c>
      <c r="Z297">
        <v>0</v>
      </c>
      <c r="AA297">
        <v>0</v>
      </c>
      <c r="AB297">
        <v>1795.64</v>
      </c>
      <c r="AC297">
        <v>6838.39</v>
      </c>
      <c r="AD297" t="s">
        <v>41</v>
      </c>
      <c r="AE297" t="s">
        <v>42</v>
      </c>
      <c r="AF297" t="s">
        <v>42</v>
      </c>
      <c r="AG297">
        <f t="shared" si="8"/>
        <v>0</v>
      </c>
      <c r="AH297" t="str" cm="1">
        <f t="array" ref="AH297">_xlfn.IFS(
X297&lt;=20, "&lt;20",
AND(X297&gt;=20, X297&lt;50), "20-50",
AND(X297&gt;=50, X297&lt;100), "50-100",
X297&gt;=100, "&gt;100"
)</f>
        <v>50-100</v>
      </c>
      <c r="AI297">
        <f t="shared" si="9"/>
        <v>0</v>
      </c>
      <c r="AJ297" t="str" cm="1">
        <f t="array" ref="AJ297">_xlfn.IFS(
C297&lt;=20, "&lt;20",
AND(C297&gt;=20, C297&lt;35), "20-35",
AND(C297&gt;=35, C297&lt;50), "35-50",
C297&gt;=50, "50-100"
)</f>
        <v>50-100</v>
      </c>
      <c r="AK297" t="str" cm="1">
        <f t="array" ref="AK297">_xlfn.IFS(
G297&lt;6, "&lt;6",
AND(G297&gt;=6, G297&lt;12), "6-12",
AND(G297&gt;=12, G297&lt;18), "12-18",  AND(G297&gt;=18, G297&lt;24), "18-24", G297&gt;=24, "24-36")</f>
        <v>24-36</v>
      </c>
    </row>
    <row r="298" spans="1:37" x14ac:dyDescent="0.3">
      <c r="A298" t="s">
        <v>396</v>
      </c>
      <c r="B298" t="s">
        <v>33</v>
      </c>
      <c r="C298">
        <v>43</v>
      </c>
      <c r="D298" t="s">
        <v>34</v>
      </c>
      <c r="E298" t="s">
        <v>87</v>
      </c>
      <c r="F298">
        <v>10</v>
      </c>
      <c r="G298">
        <v>33</v>
      </c>
      <c r="H298" t="s">
        <v>36</v>
      </c>
      <c r="I298" t="s">
        <v>37</v>
      </c>
      <c r="J298" t="s">
        <v>34</v>
      </c>
      <c r="K298" t="s">
        <v>34</v>
      </c>
      <c r="L298" t="s">
        <v>34</v>
      </c>
      <c r="M298" t="s">
        <v>34</v>
      </c>
      <c r="N298" t="s">
        <v>34</v>
      </c>
      <c r="O298" t="s">
        <v>34</v>
      </c>
      <c r="P298" t="s">
        <v>34</v>
      </c>
      <c r="Q298" t="s">
        <v>34</v>
      </c>
      <c r="R298" t="s">
        <v>34</v>
      </c>
      <c r="S298" t="s">
        <v>34</v>
      </c>
      <c r="T298" t="s">
        <v>34</v>
      </c>
      <c r="U298" t="s">
        <v>67</v>
      </c>
      <c r="V298" t="s">
        <v>37</v>
      </c>
      <c r="W298" t="s">
        <v>40</v>
      </c>
      <c r="X298">
        <v>20.05</v>
      </c>
      <c r="Y298">
        <v>1036</v>
      </c>
      <c r="Z298">
        <v>0</v>
      </c>
      <c r="AA298">
        <v>0</v>
      </c>
      <c r="AB298">
        <v>1586.88</v>
      </c>
      <c r="AC298">
        <v>2622.88</v>
      </c>
      <c r="AD298" t="s">
        <v>41</v>
      </c>
      <c r="AE298" t="s">
        <v>42</v>
      </c>
      <c r="AF298" t="s">
        <v>42</v>
      </c>
      <c r="AG298">
        <f t="shared" si="8"/>
        <v>0</v>
      </c>
      <c r="AH298" t="str" cm="1">
        <f t="array" ref="AH298">_xlfn.IFS(
X298&lt;=20, "&lt;20",
AND(X298&gt;=20, X298&lt;50), "20-50",
AND(X298&gt;=50, X298&lt;100), "50-100",
X298&gt;=100, "&gt;100"
)</f>
        <v>20-50</v>
      </c>
      <c r="AI298">
        <f t="shared" si="9"/>
        <v>0</v>
      </c>
      <c r="AJ298" t="str" cm="1">
        <f t="array" ref="AJ298">_xlfn.IFS(
C298&lt;=20, "&lt;20",
AND(C298&gt;=20, C298&lt;35), "20-35",
AND(C298&gt;=35, C298&lt;50), "35-50",
C298&gt;=50, "50-100"
)</f>
        <v>35-50</v>
      </c>
      <c r="AK298" t="str" cm="1">
        <f t="array" ref="AK298">_xlfn.IFS(
G298&lt;6, "&lt;6",
AND(G298&gt;=6, G298&lt;12), "6-12",
AND(G298&gt;=12, G298&lt;18), "12-18",  AND(G298&gt;=18, G298&lt;24), "18-24", G298&gt;=24, "24-36")</f>
        <v>24-36</v>
      </c>
    </row>
    <row r="299" spans="1:37" x14ac:dyDescent="0.3">
      <c r="A299" t="s">
        <v>397</v>
      </c>
      <c r="B299" t="s">
        <v>44</v>
      </c>
      <c r="C299">
        <v>81</v>
      </c>
      <c r="D299" t="s">
        <v>37</v>
      </c>
      <c r="E299" t="s">
        <v>130</v>
      </c>
      <c r="F299">
        <v>8</v>
      </c>
      <c r="G299">
        <v>5</v>
      </c>
      <c r="H299" t="s">
        <v>70</v>
      </c>
      <c r="I299" t="s">
        <v>37</v>
      </c>
      <c r="J299" t="s">
        <v>37</v>
      </c>
      <c r="K299" t="s">
        <v>37</v>
      </c>
      <c r="L299" t="s">
        <v>50</v>
      </c>
      <c r="M299" t="s">
        <v>37</v>
      </c>
      <c r="N299" t="s">
        <v>37</v>
      </c>
      <c r="O299" t="s">
        <v>37</v>
      </c>
      <c r="P299" t="s">
        <v>37</v>
      </c>
      <c r="Q299" t="s">
        <v>37</v>
      </c>
      <c r="R299" t="s">
        <v>37</v>
      </c>
      <c r="S299" t="s">
        <v>34</v>
      </c>
      <c r="T299" t="s">
        <v>37</v>
      </c>
      <c r="U299" t="s">
        <v>39</v>
      </c>
      <c r="V299" t="s">
        <v>37</v>
      </c>
      <c r="W299" t="s">
        <v>51</v>
      </c>
      <c r="X299">
        <v>115.6</v>
      </c>
      <c r="Y299">
        <v>6431.05</v>
      </c>
      <c r="Z299">
        <v>0</v>
      </c>
      <c r="AA299">
        <v>0</v>
      </c>
      <c r="AB299">
        <v>2360.34</v>
      </c>
      <c r="AC299">
        <v>8791.39</v>
      </c>
      <c r="AD299" t="s">
        <v>41</v>
      </c>
      <c r="AE299" t="s">
        <v>42</v>
      </c>
      <c r="AF299" t="s">
        <v>42</v>
      </c>
      <c r="AG299">
        <f t="shared" si="8"/>
        <v>0</v>
      </c>
      <c r="AH299" t="str" cm="1">
        <f t="array" ref="AH299">_xlfn.IFS(
X299&lt;=20, "&lt;20",
AND(X299&gt;=20, X299&lt;50), "20-50",
AND(X299&gt;=50, X299&lt;100), "50-100",
X299&gt;=100, "&gt;100"
)</f>
        <v>&gt;100</v>
      </c>
      <c r="AI299">
        <f t="shared" si="9"/>
        <v>0</v>
      </c>
      <c r="AJ299" t="str" cm="1">
        <f t="array" ref="AJ299">_xlfn.IFS(
C299&lt;=20, "&lt;20",
AND(C299&gt;=20, C299&lt;35), "20-35",
AND(C299&gt;=35, C299&lt;50), "35-50",
C299&gt;=50, "50-100"
)</f>
        <v>50-100</v>
      </c>
      <c r="AK299" t="str" cm="1">
        <f t="array" ref="AK299">_xlfn.IFS(
G299&lt;6, "&lt;6",
AND(G299&gt;=6, G299&lt;12), "6-12",
AND(G299&gt;=12, G299&lt;18), "12-18",  AND(G299&gt;=18, G299&lt;24), "18-24", G299&gt;=24, "24-36")</f>
        <v>&lt;6</v>
      </c>
    </row>
    <row r="300" spans="1:37" x14ac:dyDescent="0.3">
      <c r="A300" t="s">
        <v>398</v>
      </c>
      <c r="B300" t="s">
        <v>44</v>
      </c>
      <c r="C300">
        <v>25</v>
      </c>
      <c r="D300" t="s">
        <v>37</v>
      </c>
      <c r="E300" t="s">
        <v>99</v>
      </c>
      <c r="F300">
        <v>0</v>
      </c>
      <c r="G300">
        <v>8</v>
      </c>
      <c r="H300" t="s">
        <v>36</v>
      </c>
      <c r="I300" t="s">
        <v>34</v>
      </c>
      <c r="J300" t="s">
        <v>34</v>
      </c>
      <c r="K300" t="s">
        <v>37</v>
      </c>
      <c r="L300" t="s">
        <v>38</v>
      </c>
      <c r="M300" t="s">
        <v>37</v>
      </c>
      <c r="N300" t="s">
        <v>34</v>
      </c>
      <c r="O300" t="s">
        <v>37</v>
      </c>
      <c r="P300" t="s">
        <v>34</v>
      </c>
      <c r="Q300" t="s">
        <v>34</v>
      </c>
      <c r="R300" t="s">
        <v>37</v>
      </c>
      <c r="S300" t="s">
        <v>37</v>
      </c>
      <c r="T300" t="s">
        <v>34</v>
      </c>
      <c r="U300" t="s">
        <v>46</v>
      </c>
      <c r="V300" t="s">
        <v>37</v>
      </c>
      <c r="W300" t="s">
        <v>51</v>
      </c>
      <c r="X300">
        <v>45.3</v>
      </c>
      <c r="Y300">
        <v>2145</v>
      </c>
      <c r="Z300">
        <v>0</v>
      </c>
      <c r="AA300">
        <v>140</v>
      </c>
      <c r="AB300">
        <v>0</v>
      </c>
      <c r="AC300">
        <v>2285</v>
      </c>
      <c r="AD300" t="s">
        <v>52</v>
      </c>
      <c r="AE300" t="s">
        <v>100</v>
      </c>
      <c r="AF300" t="s">
        <v>308</v>
      </c>
      <c r="AG300">
        <f t="shared" si="8"/>
        <v>1</v>
      </c>
      <c r="AH300" t="str" cm="1">
        <f t="array" ref="AH300">_xlfn.IFS(
X300&lt;=20, "&lt;20",
AND(X300&gt;=20, X300&lt;50), "20-50",
AND(X300&gt;=50, X300&lt;100), "50-100",
X300&gt;=100, "&gt;100"
)</f>
        <v>20-50</v>
      </c>
      <c r="AI300">
        <f t="shared" si="9"/>
        <v>0</v>
      </c>
      <c r="AJ300" t="str" cm="1">
        <f t="array" ref="AJ300">_xlfn.IFS(
C300&lt;=20, "&lt;20",
AND(C300&gt;=20, C300&lt;35), "20-35",
AND(C300&gt;=35, C300&lt;50), "35-50",
C300&gt;=50, "50-100"
)</f>
        <v>20-35</v>
      </c>
      <c r="AK300" t="str" cm="1">
        <f t="array" ref="AK300">_xlfn.IFS(
G300&lt;6, "&lt;6",
AND(G300&gt;=6, G300&lt;12), "6-12",
AND(G300&gt;=12, G300&lt;18), "12-18",  AND(G300&gt;=18, G300&lt;24), "18-24", G300&gt;=24, "24-36")</f>
        <v>6-12</v>
      </c>
    </row>
    <row r="301" spans="1:37" x14ac:dyDescent="0.3">
      <c r="A301" t="s">
        <v>399</v>
      </c>
      <c r="B301" t="s">
        <v>44</v>
      </c>
      <c r="C301">
        <v>37</v>
      </c>
      <c r="D301" t="s">
        <v>34</v>
      </c>
      <c r="E301" t="s">
        <v>82</v>
      </c>
      <c r="F301">
        <v>14</v>
      </c>
      <c r="G301">
        <v>27</v>
      </c>
      <c r="H301" t="s">
        <v>110</v>
      </c>
      <c r="I301" t="s">
        <v>37</v>
      </c>
      <c r="J301" t="s">
        <v>37</v>
      </c>
      <c r="K301" t="s">
        <v>37</v>
      </c>
      <c r="L301" t="s">
        <v>50</v>
      </c>
      <c r="M301" t="s">
        <v>34</v>
      </c>
      <c r="N301" t="s">
        <v>37</v>
      </c>
      <c r="O301" t="s">
        <v>34</v>
      </c>
      <c r="P301" t="s">
        <v>34</v>
      </c>
      <c r="Q301" t="s">
        <v>37</v>
      </c>
      <c r="R301" t="s">
        <v>37</v>
      </c>
      <c r="S301" t="s">
        <v>37</v>
      </c>
      <c r="T301" t="s">
        <v>37</v>
      </c>
      <c r="U301" t="s">
        <v>46</v>
      </c>
      <c r="V301" t="s">
        <v>37</v>
      </c>
      <c r="W301" t="s">
        <v>51</v>
      </c>
      <c r="X301">
        <v>99.65</v>
      </c>
      <c r="Y301">
        <v>2404.85</v>
      </c>
      <c r="Z301">
        <v>0</v>
      </c>
      <c r="AA301">
        <v>0</v>
      </c>
      <c r="AB301">
        <v>616.32000000000005</v>
      </c>
      <c r="AC301">
        <v>3021.17</v>
      </c>
      <c r="AD301" t="s">
        <v>41</v>
      </c>
      <c r="AE301" t="s">
        <v>42</v>
      </c>
      <c r="AF301" t="s">
        <v>42</v>
      </c>
      <c r="AG301">
        <f t="shared" si="8"/>
        <v>0</v>
      </c>
      <c r="AH301" t="str" cm="1">
        <f t="array" ref="AH301">_xlfn.IFS(
X301&lt;=20, "&lt;20",
AND(X301&gt;=20, X301&lt;50), "20-50",
AND(X301&gt;=50, X301&lt;100), "50-100",
X301&gt;=100, "&gt;100"
)</f>
        <v>50-100</v>
      </c>
      <c r="AI301">
        <f t="shared" si="9"/>
        <v>0</v>
      </c>
      <c r="AJ301" t="str" cm="1">
        <f t="array" ref="AJ301">_xlfn.IFS(
C301&lt;=20, "&lt;20",
AND(C301&gt;=20, C301&lt;35), "20-35",
AND(C301&gt;=35, C301&lt;50), "35-50",
C301&gt;=50, "50-100"
)</f>
        <v>35-50</v>
      </c>
      <c r="AK301" t="str" cm="1">
        <f t="array" ref="AK301">_xlfn.IFS(
G301&lt;6, "&lt;6",
AND(G301&gt;=6, G301&lt;12), "6-12",
AND(G301&gt;=12, G301&lt;18), "12-18",  AND(G301&gt;=18, G301&lt;24), "18-24", G301&gt;=24, "24-36")</f>
        <v>24-36</v>
      </c>
    </row>
    <row r="302" spans="1:37" x14ac:dyDescent="0.3">
      <c r="A302" t="s">
        <v>400</v>
      </c>
      <c r="B302" t="s">
        <v>33</v>
      </c>
      <c r="C302">
        <v>37</v>
      </c>
      <c r="D302" t="s">
        <v>34</v>
      </c>
      <c r="E302" t="s">
        <v>74</v>
      </c>
      <c r="F302">
        <v>11</v>
      </c>
      <c r="G302">
        <v>35</v>
      </c>
      <c r="H302" t="s">
        <v>110</v>
      </c>
      <c r="I302" t="s">
        <v>37</v>
      </c>
      <c r="J302" t="s">
        <v>34</v>
      </c>
      <c r="K302" t="s">
        <v>37</v>
      </c>
      <c r="L302" t="s">
        <v>50</v>
      </c>
      <c r="M302" t="s">
        <v>34</v>
      </c>
      <c r="N302" t="s">
        <v>37</v>
      </c>
      <c r="O302" t="s">
        <v>34</v>
      </c>
      <c r="P302" t="s">
        <v>37</v>
      </c>
      <c r="Q302" t="s">
        <v>34</v>
      </c>
      <c r="R302" t="s">
        <v>34</v>
      </c>
      <c r="S302" t="s">
        <v>34</v>
      </c>
      <c r="T302" t="s">
        <v>37</v>
      </c>
      <c r="U302" t="s">
        <v>67</v>
      </c>
      <c r="V302" t="s">
        <v>34</v>
      </c>
      <c r="W302" t="s">
        <v>51</v>
      </c>
      <c r="X302">
        <v>80.599999999999994</v>
      </c>
      <c r="Y302">
        <v>2651.1</v>
      </c>
      <c r="Z302">
        <v>0</v>
      </c>
      <c r="AA302">
        <v>0</v>
      </c>
      <c r="AB302">
        <v>1150.05</v>
      </c>
      <c r="AC302">
        <v>3801.15</v>
      </c>
      <c r="AD302" t="s">
        <v>41</v>
      </c>
      <c r="AE302" t="s">
        <v>42</v>
      </c>
      <c r="AF302" t="s">
        <v>42</v>
      </c>
      <c r="AG302">
        <f t="shared" si="8"/>
        <v>0</v>
      </c>
      <c r="AH302" t="str" cm="1">
        <f t="array" ref="AH302">_xlfn.IFS(
X302&lt;=20, "&lt;20",
AND(X302&gt;=20, X302&lt;50), "20-50",
AND(X302&gt;=50, X302&lt;100), "50-100",
X302&gt;=100, "&gt;100"
)</f>
        <v>50-100</v>
      </c>
      <c r="AI302">
        <f t="shared" si="9"/>
        <v>0</v>
      </c>
      <c r="AJ302" t="str" cm="1">
        <f t="array" ref="AJ302">_xlfn.IFS(
C302&lt;=20, "&lt;20",
AND(C302&gt;=20, C302&lt;35), "20-35",
AND(C302&gt;=35, C302&lt;50), "35-50",
C302&gt;=50, "50-100"
)</f>
        <v>35-50</v>
      </c>
      <c r="AK302" t="str" cm="1">
        <f t="array" ref="AK302">_xlfn.IFS(
G302&lt;6, "&lt;6",
AND(G302&gt;=6, G302&lt;12), "6-12",
AND(G302&gt;=12, G302&lt;18), "12-18",  AND(G302&gt;=18, G302&lt;24), "18-24", G302&gt;=24, "24-36")</f>
        <v>24-36</v>
      </c>
    </row>
    <row r="303" spans="1:37" x14ac:dyDescent="0.3">
      <c r="A303" t="s">
        <v>401</v>
      </c>
      <c r="B303" t="s">
        <v>44</v>
      </c>
      <c r="C303">
        <v>57</v>
      </c>
      <c r="D303" t="s">
        <v>37</v>
      </c>
      <c r="E303" t="s">
        <v>64</v>
      </c>
      <c r="F303">
        <v>5</v>
      </c>
      <c r="G303">
        <v>6</v>
      </c>
      <c r="H303" t="s">
        <v>36</v>
      </c>
      <c r="I303" t="s">
        <v>37</v>
      </c>
      <c r="J303" t="s">
        <v>37</v>
      </c>
      <c r="K303" t="s">
        <v>37</v>
      </c>
      <c r="L303" t="s">
        <v>72</v>
      </c>
      <c r="M303" t="s">
        <v>37</v>
      </c>
      <c r="N303" t="s">
        <v>37</v>
      </c>
      <c r="O303" t="s">
        <v>34</v>
      </c>
      <c r="P303" t="s">
        <v>37</v>
      </c>
      <c r="Q303" t="s">
        <v>37</v>
      </c>
      <c r="R303" t="s">
        <v>37</v>
      </c>
      <c r="S303" t="s">
        <v>37</v>
      </c>
      <c r="T303" t="s">
        <v>37</v>
      </c>
      <c r="U303" t="s">
        <v>67</v>
      </c>
      <c r="V303" t="s">
        <v>34</v>
      </c>
      <c r="W303" t="s">
        <v>51</v>
      </c>
      <c r="X303">
        <v>85.25</v>
      </c>
      <c r="Y303">
        <v>5538.35</v>
      </c>
      <c r="Z303">
        <v>0</v>
      </c>
      <c r="AA303">
        <v>0</v>
      </c>
      <c r="AB303">
        <v>2828.1</v>
      </c>
      <c r="AC303">
        <v>8366.4500000000007</v>
      </c>
      <c r="AD303" t="s">
        <v>41</v>
      </c>
      <c r="AE303" t="s">
        <v>42</v>
      </c>
      <c r="AF303" t="s">
        <v>42</v>
      </c>
      <c r="AG303">
        <f t="shared" si="8"/>
        <v>0</v>
      </c>
      <c r="AH303" t="str" cm="1">
        <f t="array" ref="AH303">_xlfn.IFS(
X303&lt;=20, "&lt;20",
AND(X303&gt;=20, X303&lt;50), "20-50",
AND(X303&gt;=50, X303&lt;100), "50-100",
X303&gt;=100, "&gt;100"
)</f>
        <v>50-100</v>
      </c>
      <c r="AI303">
        <f t="shared" si="9"/>
        <v>0</v>
      </c>
      <c r="AJ303" t="str" cm="1">
        <f t="array" ref="AJ303">_xlfn.IFS(
C303&lt;=20, "&lt;20",
AND(C303&gt;=20, C303&lt;35), "20-35",
AND(C303&gt;=35, C303&lt;50), "35-50",
C303&gt;=50, "50-100"
)</f>
        <v>50-100</v>
      </c>
      <c r="AK303" t="str" cm="1">
        <f t="array" ref="AK303">_xlfn.IFS(
G303&lt;6, "&lt;6",
AND(G303&gt;=6, G303&lt;12), "6-12",
AND(G303&gt;=12, G303&lt;18), "12-18",  AND(G303&gt;=18, G303&lt;24), "18-24", G303&gt;=24, "24-36")</f>
        <v>6-12</v>
      </c>
    </row>
    <row r="304" spans="1:37" x14ac:dyDescent="0.3">
      <c r="A304" t="s">
        <v>402</v>
      </c>
      <c r="B304" t="s">
        <v>44</v>
      </c>
      <c r="C304">
        <v>63</v>
      </c>
      <c r="D304" t="s">
        <v>37</v>
      </c>
      <c r="E304" t="s">
        <v>87</v>
      </c>
      <c r="F304">
        <v>0</v>
      </c>
      <c r="G304">
        <v>28</v>
      </c>
      <c r="H304" t="s">
        <v>36</v>
      </c>
      <c r="I304" t="s">
        <v>37</v>
      </c>
      <c r="J304" t="s">
        <v>34</v>
      </c>
      <c r="K304" t="s">
        <v>37</v>
      </c>
      <c r="L304" t="s">
        <v>50</v>
      </c>
      <c r="M304" t="s">
        <v>34</v>
      </c>
      <c r="N304" t="s">
        <v>34</v>
      </c>
      <c r="O304" t="s">
        <v>34</v>
      </c>
      <c r="P304" t="s">
        <v>34</v>
      </c>
      <c r="Q304" t="s">
        <v>34</v>
      </c>
      <c r="R304" t="s">
        <v>34</v>
      </c>
      <c r="S304" t="s">
        <v>34</v>
      </c>
      <c r="T304" t="s">
        <v>37</v>
      </c>
      <c r="U304" t="s">
        <v>46</v>
      </c>
      <c r="V304" t="s">
        <v>37</v>
      </c>
      <c r="W304" t="s">
        <v>51</v>
      </c>
      <c r="X304">
        <v>69.55</v>
      </c>
      <c r="Y304">
        <v>200.2</v>
      </c>
      <c r="Z304">
        <v>33.799999999999997</v>
      </c>
      <c r="AA304">
        <v>0</v>
      </c>
      <c r="AB304">
        <v>5.01</v>
      </c>
      <c r="AC304">
        <v>171.41</v>
      </c>
      <c r="AD304" t="s">
        <v>85</v>
      </c>
      <c r="AE304" t="s">
        <v>42</v>
      </c>
      <c r="AF304" t="s">
        <v>42</v>
      </c>
      <c r="AG304">
        <f t="shared" si="8"/>
        <v>0</v>
      </c>
      <c r="AH304" t="str" cm="1">
        <f t="array" ref="AH304">_xlfn.IFS(
X304&lt;=20, "&lt;20",
AND(X304&gt;=20, X304&lt;50), "20-50",
AND(X304&gt;=50, X304&lt;100), "50-100",
X304&gt;=100, "&gt;100"
)</f>
        <v>50-100</v>
      </c>
      <c r="AI304">
        <f t="shared" si="9"/>
        <v>1</v>
      </c>
      <c r="AJ304" t="str" cm="1">
        <f t="array" ref="AJ304">_xlfn.IFS(
C304&lt;=20, "&lt;20",
AND(C304&gt;=20, C304&lt;35), "20-35",
AND(C304&gt;=35, C304&lt;50), "35-50",
C304&gt;=50, "50-100"
)</f>
        <v>50-100</v>
      </c>
      <c r="AK304" t="str" cm="1">
        <f t="array" ref="AK304">_xlfn.IFS(
G304&lt;6, "&lt;6",
AND(G304&gt;=6, G304&lt;12), "6-12",
AND(G304&gt;=12, G304&lt;18), "12-18",  AND(G304&gt;=18, G304&lt;24), "18-24", G304&gt;=24, "24-36")</f>
        <v>24-36</v>
      </c>
    </row>
    <row r="305" spans="1:37" x14ac:dyDescent="0.3">
      <c r="A305" t="s">
        <v>403</v>
      </c>
      <c r="B305" t="s">
        <v>44</v>
      </c>
      <c r="C305">
        <v>57</v>
      </c>
      <c r="D305" t="s">
        <v>37</v>
      </c>
      <c r="E305" t="s">
        <v>69</v>
      </c>
      <c r="F305">
        <v>10</v>
      </c>
      <c r="G305">
        <v>9</v>
      </c>
      <c r="H305" t="s">
        <v>57</v>
      </c>
      <c r="I305" t="s">
        <v>34</v>
      </c>
      <c r="J305" t="s">
        <v>34</v>
      </c>
      <c r="K305" t="s">
        <v>37</v>
      </c>
      <c r="L305" t="s">
        <v>38</v>
      </c>
      <c r="M305" t="s">
        <v>34</v>
      </c>
      <c r="N305" t="s">
        <v>34</v>
      </c>
      <c r="O305" t="s">
        <v>37</v>
      </c>
      <c r="P305" t="s">
        <v>37</v>
      </c>
      <c r="Q305" t="s">
        <v>34</v>
      </c>
      <c r="R305" t="s">
        <v>34</v>
      </c>
      <c r="S305" t="s">
        <v>34</v>
      </c>
      <c r="T305" t="s">
        <v>34</v>
      </c>
      <c r="U305" t="s">
        <v>67</v>
      </c>
      <c r="V305" t="s">
        <v>34</v>
      </c>
      <c r="W305" t="s">
        <v>40</v>
      </c>
      <c r="X305">
        <v>35.4</v>
      </c>
      <c r="Y305">
        <v>450.4</v>
      </c>
      <c r="Z305">
        <v>0</v>
      </c>
      <c r="AA305">
        <v>100</v>
      </c>
      <c r="AB305">
        <v>0</v>
      </c>
      <c r="AC305">
        <v>550.4</v>
      </c>
      <c r="AD305" t="s">
        <v>41</v>
      </c>
      <c r="AE305" t="s">
        <v>42</v>
      </c>
      <c r="AF305" t="s">
        <v>42</v>
      </c>
      <c r="AG305">
        <f t="shared" si="8"/>
        <v>0</v>
      </c>
      <c r="AH305" t="str" cm="1">
        <f t="array" ref="AH305">_xlfn.IFS(
X305&lt;=20, "&lt;20",
AND(X305&gt;=20, X305&lt;50), "20-50",
AND(X305&gt;=50, X305&lt;100), "50-100",
X305&gt;=100, "&gt;100"
)</f>
        <v>20-50</v>
      </c>
      <c r="AI305">
        <f t="shared" si="9"/>
        <v>0</v>
      </c>
      <c r="AJ305" t="str" cm="1">
        <f t="array" ref="AJ305">_xlfn.IFS(
C305&lt;=20, "&lt;20",
AND(C305&gt;=20, C305&lt;35), "20-35",
AND(C305&gt;=35, C305&lt;50), "35-50",
C305&gt;=50, "50-100"
)</f>
        <v>50-100</v>
      </c>
      <c r="AK305" t="str" cm="1">
        <f t="array" ref="AK305">_xlfn.IFS(
G305&lt;6, "&lt;6",
AND(G305&gt;=6, G305&lt;12), "6-12",
AND(G305&gt;=12, G305&lt;18), "12-18",  AND(G305&gt;=18, G305&lt;24), "18-24", G305&gt;=24, "24-36")</f>
        <v>6-12</v>
      </c>
    </row>
    <row r="306" spans="1:37" x14ac:dyDescent="0.3">
      <c r="A306" t="s">
        <v>404</v>
      </c>
      <c r="B306" t="s">
        <v>33</v>
      </c>
      <c r="C306">
        <v>23</v>
      </c>
      <c r="D306" t="s">
        <v>34</v>
      </c>
      <c r="E306" t="s">
        <v>76</v>
      </c>
      <c r="F306">
        <v>3</v>
      </c>
      <c r="G306">
        <v>12</v>
      </c>
      <c r="H306" t="s">
        <v>36</v>
      </c>
      <c r="I306" t="s">
        <v>37</v>
      </c>
      <c r="J306" t="s">
        <v>37</v>
      </c>
      <c r="K306" t="s">
        <v>37</v>
      </c>
      <c r="L306" t="s">
        <v>72</v>
      </c>
      <c r="M306" t="s">
        <v>37</v>
      </c>
      <c r="N306" t="s">
        <v>37</v>
      </c>
      <c r="O306" t="s">
        <v>37</v>
      </c>
      <c r="P306" t="s">
        <v>34</v>
      </c>
      <c r="Q306" t="s">
        <v>37</v>
      </c>
      <c r="R306" t="s">
        <v>37</v>
      </c>
      <c r="S306" t="s">
        <v>37</v>
      </c>
      <c r="T306" t="s">
        <v>37</v>
      </c>
      <c r="U306" t="s">
        <v>67</v>
      </c>
      <c r="V306" t="s">
        <v>34</v>
      </c>
      <c r="W306" t="s">
        <v>40</v>
      </c>
      <c r="X306">
        <v>83.5</v>
      </c>
      <c r="Y306">
        <v>5435</v>
      </c>
      <c r="Z306">
        <v>0</v>
      </c>
      <c r="AA306">
        <v>0</v>
      </c>
      <c r="AB306">
        <v>847.35</v>
      </c>
      <c r="AC306">
        <v>6282.35</v>
      </c>
      <c r="AD306" t="s">
        <v>41</v>
      </c>
      <c r="AE306" t="s">
        <v>42</v>
      </c>
      <c r="AF306" t="s">
        <v>42</v>
      </c>
      <c r="AG306">
        <f t="shared" si="8"/>
        <v>0</v>
      </c>
      <c r="AH306" t="str" cm="1">
        <f t="array" ref="AH306">_xlfn.IFS(
X306&lt;=20, "&lt;20",
AND(X306&gt;=20, X306&lt;50), "20-50",
AND(X306&gt;=50, X306&lt;100), "50-100",
X306&gt;=100, "&gt;100"
)</f>
        <v>50-100</v>
      </c>
      <c r="AI306">
        <f t="shared" si="9"/>
        <v>0</v>
      </c>
      <c r="AJ306" t="str" cm="1">
        <f t="array" ref="AJ306">_xlfn.IFS(
C306&lt;=20, "&lt;20",
AND(C306&gt;=20, C306&lt;35), "20-35",
AND(C306&gt;=35, C306&lt;50), "35-50",
C306&gt;=50, "50-100"
)</f>
        <v>20-35</v>
      </c>
      <c r="AK306" t="str" cm="1">
        <f t="array" ref="AK306">_xlfn.IFS(
G306&lt;6, "&lt;6",
AND(G306&gt;=6, G306&lt;12), "6-12",
AND(G306&gt;=12, G306&lt;18), "12-18",  AND(G306&gt;=18, G306&lt;24), "18-24", G306&gt;=24, "24-36")</f>
        <v>12-18</v>
      </c>
    </row>
    <row r="307" spans="1:37" x14ac:dyDescent="0.3">
      <c r="A307" t="s">
        <v>405</v>
      </c>
      <c r="B307" t="s">
        <v>44</v>
      </c>
      <c r="C307">
        <v>50</v>
      </c>
      <c r="D307" t="s">
        <v>34</v>
      </c>
      <c r="E307" t="s">
        <v>82</v>
      </c>
      <c r="F307">
        <v>9</v>
      </c>
      <c r="G307">
        <v>16</v>
      </c>
      <c r="H307" t="s">
        <v>36</v>
      </c>
      <c r="I307" t="s">
        <v>37</v>
      </c>
      <c r="J307" t="s">
        <v>34</v>
      </c>
      <c r="K307" t="s">
        <v>37</v>
      </c>
      <c r="L307" t="s">
        <v>50</v>
      </c>
      <c r="M307" t="s">
        <v>34</v>
      </c>
      <c r="N307" t="s">
        <v>37</v>
      </c>
      <c r="O307" t="s">
        <v>37</v>
      </c>
      <c r="P307" t="s">
        <v>37</v>
      </c>
      <c r="Q307" t="s">
        <v>34</v>
      </c>
      <c r="R307" t="s">
        <v>34</v>
      </c>
      <c r="S307" t="s">
        <v>34</v>
      </c>
      <c r="T307" t="s">
        <v>37</v>
      </c>
      <c r="U307" t="s">
        <v>46</v>
      </c>
      <c r="V307" t="s">
        <v>34</v>
      </c>
      <c r="W307" t="s">
        <v>51</v>
      </c>
      <c r="X307">
        <v>83.8</v>
      </c>
      <c r="Y307">
        <v>1900.25</v>
      </c>
      <c r="Z307">
        <v>0</v>
      </c>
      <c r="AA307">
        <v>0</v>
      </c>
      <c r="AB307">
        <v>892.63</v>
      </c>
      <c r="AC307">
        <v>2792.88</v>
      </c>
      <c r="AD307" t="s">
        <v>52</v>
      </c>
      <c r="AE307" t="s">
        <v>104</v>
      </c>
      <c r="AF307" t="s">
        <v>150</v>
      </c>
      <c r="AG307">
        <f t="shared" si="8"/>
        <v>1</v>
      </c>
      <c r="AH307" t="str" cm="1">
        <f t="array" ref="AH307">_xlfn.IFS(
X307&lt;=20, "&lt;20",
AND(X307&gt;=20, X307&lt;50), "20-50",
AND(X307&gt;=50, X307&lt;100), "50-100",
X307&gt;=100, "&gt;100"
)</f>
        <v>50-100</v>
      </c>
      <c r="AI307">
        <f t="shared" si="9"/>
        <v>0</v>
      </c>
      <c r="AJ307" t="str" cm="1">
        <f t="array" ref="AJ307">_xlfn.IFS(
C307&lt;=20, "&lt;20",
AND(C307&gt;=20, C307&lt;35), "20-35",
AND(C307&gt;=35, C307&lt;50), "35-50",
C307&gt;=50, "50-100"
)</f>
        <v>50-100</v>
      </c>
      <c r="AK307" t="str" cm="1">
        <f t="array" ref="AK307">_xlfn.IFS(
G307&lt;6, "&lt;6",
AND(G307&gt;=6, G307&lt;12), "6-12",
AND(G307&gt;=12, G307&lt;18), "12-18",  AND(G307&gt;=18, G307&lt;24), "18-24", G307&gt;=24, "24-36")</f>
        <v>12-18</v>
      </c>
    </row>
    <row r="308" spans="1:37" x14ac:dyDescent="0.3">
      <c r="A308" t="s">
        <v>406</v>
      </c>
      <c r="B308" t="s">
        <v>44</v>
      </c>
      <c r="C308">
        <v>30</v>
      </c>
      <c r="D308" t="s">
        <v>37</v>
      </c>
      <c r="E308" t="s">
        <v>76</v>
      </c>
      <c r="F308">
        <v>7</v>
      </c>
      <c r="G308">
        <v>10</v>
      </c>
      <c r="H308" t="s">
        <v>36</v>
      </c>
      <c r="I308" t="s">
        <v>37</v>
      </c>
      <c r="J308" t="s">
        <v>37</v>
      </c>
      <c r="K308" t="s">
        <v>34</v>
      </c>
      <c r="L308" t="s">
        <v>34</v>
      </c>
      <c r="M308" t="s">
        <v>34</v>
      </c>
      <c r="N308" t="s">
        <v>34</v>
      </c>
      <c r="O308" t="s">
        <v>34</v>
      </c>
      <c r="P308" t="s">
        <v>34</v>
      </c>
      <c r="Q308" t="s">
        <v>34</v>
      </c>
      <c r="R308" t="s">
        <v>34</v>
      </c>
      <c r="S308" t="s">
        <v>34</v>
      </c>
      <c r="T308" t="s">
        <v>34</v>
      </c>
      <c r="U308" t="s">
        <v>67</v>
      </c>
      <c r="V308" t="s">
        <v>34</v>
      </c>
      <c r="W308" t="s">
        <v>40</v>
      </c>
      <c r="X308">
        <v>25.6</v>
      </c>
      <c r="Y308">
        <v>1334.5</v>
      </c>
      <c r="Z308">
        <v>0</v>
      </c>
      <c r="AA308">
        <v>0</v>
      </c>
      <c r="AB308">
        <v>1202.24</v>
      </c>
      <c r="AC308">
        <v>2536.7399999999998</v>
      </c>
      <c r="AD308" t="s">
        <v>41</v>
      </c>
      <c r="AE308" t="s">
        <v>42</v>
      </c>
      <c r="AF308" t="s">
        <v>42</v>
      </c>
      <c r="AG308">
        <f t="shared" si="8"/>
        <v>0</v>
      </c>
      <c r="AH308" t="str" cm="1">
        <f t="array" ref="AH308">_xlfn.IFS(
X308&lt;=20, "&lt;20",
AND(X308&gt;=20, X308&lt;50), "20-50",
AND(X308&gt;=50, X308&lt;100), "50-100",
X308&gt;=100, "&gt;100"
)</f>
        <v>20-50</v>
      </c>
      <c r="AI308">
        <f t="shared" si="9"/>
        <v>0</v>
      </c>
      <c r="AJ308" t="str" cm="1">
        <f t="array" ref="AJ308">_xlfn.IFS(
C308&lt;=20, "&lt;20",
AND(C308&gt;=20, C308&lt;35), "20-35",
AND(C308&gt;=35, C308&lt;50), "35-50",
C308&gt;=50, "50-100"
)</f>
        <v>20-35</v>
      </c>
      <c r="AK308" t="str" cm="1">
        <f t="array" ref="AK308">_xlfn.IFS(
G308&lt;6, "&lt;6",
AND(G308&gt;=6, G308&lt;12), "6-12",
AND(G308&gt;=12, G308&lt;18), "12-18",  AND(G308&gt;=18, G308&lt;24), "18-24", G308&gt;=24, "24-36")</f>
        <v>6-12</v>
      </c>
    </row>
    <row r="309" spans="1:37" x14ac:dyDescent="0.3">
      <c r="A309" t="s">
        <v>407</v>
      </c>
      <c r="B309" t="s">
        <v>44</v>
      </c>
      <c r="C309">
        <v>20</v>
      </c>
      <c r="D309" t="s">
        <v>34</v>
      </c>
      <c r="E309" t="s">
        <v>82</v>
      </c>
      <c r="F309">
        <v>0</v>
      </c>
      <c r="G309">
        <v>2</v>
      </c>
      <c r="H309" t="s">
        <v>49</v>
      </c>
      <c r="I309" t="s">
        <v>37</v>
      </c>
      <c r="J309" t="s">
        <v>34</v>
      </c>
      <c r="K309" t="s">
        <v>34</v>
      </c>
      <c r="L309" t="s">
        <v>34</v>
      </c>
      <c r="M309" t="s">
        <v>34</v>
      </c>
      <c r="N309" t="s">
        <v>34</v>
      </c>
      <c r="O309" t="s">
        <v>34</v>
      </c>
      <c r="P309" t="s">
        <v>34</v>
      </c>
      <c r="Q309" t="s">
        <v>34</v>
      </c>
      <c r="R309" t="s">
        <v>34</v>
      </c>
      <c r="S309" t="s">
        <v>34</v>
      </c>
      <c r="T309" t="s">
        <v>34</v>
      </c>
      <c r="U309" t="s">
        <v>46</v>
      </c>
      <c r="V309" t="s">
        <v>37</v>
      </c>
      <c r="W309" t="s">
        <v>40</v>
      </c>
      <c r="X309">
        <v>20.75</v>
      </c>
      <c r="Y309">
        <v>67.099999999999994</v>
      </c>
      <c r="Z309">
        <v>0</v>
      </c>
      <c r="AA309">
        <v>0</v>
      </c>
      <c r="AB309">
        <v>49.17</v>
      </c>
      <c r="AC309">
        <v>116.27</v>
      </c>
      <c r="AD309" t="s">
        <v>85</v>
      </c>
      <c r="AE309" t="s">
        <v>42</v>
      </c>
      <c r="AF309" t="s">
        <v>42</v>
      </c>
      <c r="AG309">
        <f t="shared" si="8"/>
        <v>0</v>
      </c>
      <c r="AH309" t="str" cm="1">
        <f t="array" ref="AH309">_xlfn.IFS(
X309&lt;=20, "&lt;20",
AND(X309&gt;=20, X309&lt;50), "20-50",
AND(X309&gt;=50, X309&lt;100), "50-100",
X309&gt;=100, "&gt;100"
)</f>
        <v>20-50</v>
      </c>
      <c r="AI309">
        <f t="shared" si="9"/>
        <v>1</v>
      </c>
      <c r="AJ309" t="str" cm="1">
        <f t="array" ref="AJ309">_xlfn.IFS(
C309&lt;=20, "&lt;20",
AND(C309&gt;=20, C309&lt;35), "20-35",
AND(C309&gt;=35, C309&lt;50), "35-50",
C309&gt;=50, "50-100"
)</f>
        <v>&lt;20</v>
      </c>
      <c r="AK309" t="str" cm="1">
        <f t="array" ref="AK309">_xlfn.IFS(
G309&lt;6, "&lt;6",
AND(G309&gt;=6, G309&lt;12), "6-12",
AND(G309&gt;=12, G309&lt;18), "12-18",  AND(G309&gt;=18, G309&lt;24), "18-24", G309&gt;=24, "24-36")</f>
        <v>&lt;6</v>
      </c>
    </row>
    <row r="310" spans="1:37" x14ac:dyDescent="0.3">
      <c r="A310" t="s">
        <v>408</v>
      </c>
      <c r="B310" t="s">
        <v>44</v>
      </c>
      <c r="C310">
        <v>27</v>
      </c>
      <c r="D310" t="s">
        <v>34</v>
      </c>
      <c r="E310" t="s">
        <v>61</v>
      </c>
      <c r="F310">
        <v>8</v>
      </c>
      <c r="G310">
        <v>8</v>
      </c>
      <c r="H310" t="s">
        <v>36</v>
      </c>
      <c r="I310" t="s">
        <v>37</v>
      </c>
      <c r="J310" t="s">
        <v>34</v>
      </c>
      <c r="K310" t="s">
        <v>37</v>
      </c>
      <c r="L310" t="s">
        <v>72</v>
      </c>
      <c r="M310" t="s">
        <v>34</v>
      </c>
      <c r="N310" t="s">
        <v>34</v>
      </c>
      <c r="O310" t="s">
        <v>34</v>
      </c>
      <c r="P310" t="s">
        <v>34</v>
      </c>
      <c r="Q310" t="s">
        <v>34</v>
      </c>
      <c r="R310" t="s">
        <v>37</v>
      </c>
      <c r="S310" t="s">
        <v>37</v>
      </c>
      <c r="T310" t="s">
        <v>34</v>
      </c>
      <c r="U310" t="s">
        <v>46</v>
      </c>
      <c r="V310" t="s">
        <v>37</v>
      </c>
      <c r="W310" t="s">
        <v>51</v>
      </c>
      <c r="X310">
        <v>56.75</v>
      </c>
      <c r="Y310">
        <v>503.25</v>
      </c>
      <c r="Z310">
        <v>0</v>
      </c>
      <c r="AA310">
        <v>30</v>
      </c>
      <c r="AB310">
        <v>303</v>
      </c>
      <c r="AC310">
        <v>836.25</v>
      </c>
      <c r="AD310" t="s">
        <v>41</v>
      </c>
      <c r="AE310" t="s">
        <v>42</v>
      </c>
      <c r="AF310" t="s">
        <v>42</v>
      </c>
      <c r="AG310">
        <f t="shared" si="8"/>
        <v>0</v>
      </c>
      <c r="AH310" t="str" cm="1">
        <f t="array" ref="AH310">_xlfn.IFS(
X310&lt;=20, "&lt;20",
AND(X310&gt;=20, X310&lt;50), "20-50",
AND(X310&gt;=50, X310&lt;100), "50-100",
X310&gt;=100, "&gt;100"
)</f>
        <v>50-100</v>
      </c>
      <c r="AI310">
        <f t="shared" si="9"/>
        <v>0</v>
      </c>
      <c r="AJ310" t="str" cm="1">
        <f t="array" ref="AJ310">_xlfn.IFS(
C310&lt;=20, "&lt;20",
AND(C310&gt;=20, C310&lt;35), "20-35",
AND(C310&gt;=35, C310&lt;50), "35-50",
C310&gt;=50, "50-100"
)</f>
        <v>20-35</v>
      </c>
      <c r="AK310" t="str" cm="1">
        <f t="array" ref="AK310">_xlfn.IFS(
G310&lt;6, "&lt;6",
AND(G310&gt;=6, G310&lt;12), "6-12",
AND(G310&gt;=12, G310&lt;18), "12-18",  AND(G310&gt;=18, G310&lt;24), "18-24", G310&gt;=24, "24-36")</f>
        <v>6-12</v>
      </c>
    </row>
    <row r="311" spans="1:37" x14ac:dyDescent="0.3">
      <c r="A311" t="s">
        <v>409</v>
      </c>
      <c r="B311" t="s">
        <v>44</v>
      </c>
      <c r="C311">
        <v>37</v>
      </c>
      <c r="D311" t="s">
        <v>34</v>
      </c>
      <c r="E311" t="s">
        <v>158</v>
      </c>
      <c r="F311">
        <v>3</v>
      </c>
      <c r="G311">
        <v>28</v>
      </c>
      <c r="H311" t="s">
        <v>36</v>
      </c>
      <c r="I311" t="s">
        <v>37</v>
      </c>
      <c r="J311" t="s">
        <v>34</v>
      </c>
      <c r="K311" t="s">
        <v>34</v>
      </c>
      <c r="L311" t="s">
        <v>34</v>
      </c>
      <c r="M311" t="s">
        <v>34</v>
      </c>
      <c r="N311" t="s">
        <v>34</v>
      </c>
      <c r="O311" t="s">
        <v>34</v>
      </c>
      <c r="P311" t="s">
        <v>34</v>
      </c>
      <c r="Q311" t="s">
        <v>34</v>
      </c>
      <c r="R311" t="s">
        <v>34</v>
      </c>
      <c r="S311" t="s">
        <v>34</v>
      </c>
      <c r="T311" t="s">
        <v>34</v>
      </c>
      <c r="U311" t="s">
        <v>67</v>
      </c>
      <c r="V311" t="s">
        <v>34</v>
      </c>
      <c r="W311" t="s">
        <v>51</v>
      </c>
      <c r="X311">
        <v>20.100000000000001</v>
      </c>
      <c r="Y311">
        <v>1460.85</v>
      </c>
      <c r="Z311">
        <v>0</v>
      </c>
      <c r="AA311">
        <v>0</v>
      </c>
      <c r="AB311">
        <v>1020.24</v>
      </c>
      <c r="AC311">
        <v>2481.09</v>
      </c>
      <c r="AD311" t="s">
        <v>41</v>
      </c>
      <c r="AE311" t="s">
        <v>42</v>
      </c>
      <c r="AF311" t="s">
        <v>42</v>
      </c>
      <c r="AG311">
        <f t="shared" si="8"/>
        <v>0</v>
      </c>
      <c r="AH311" t="str" cm="1">
        <f t="array" ref="AH311">_xlfn.IFS(
X311&lt;=20, "&lt;20",
AND(X311&gt;=20, X311&lt;50), "20-50",
AND(X311&gt;=50, X311&lt;100), "50-100",
X311&gt;=100, "&gt;100"
)</f>
        <v>20-50</v>
      </c>
      <c r="AI311">
        <f t="shared" si="9"/>
        <v>0</v>
      </c>
      <c r="AJ311" t="str" cm="1">
        <f t="array" ref="AJ311">_xlfn.IFS(
C311&lt;=20, "&lt;20",
AND(C311&gt;=20, C311&lt;35), "20-35",
AND(C311&gt;=35, C311&lt;50), "35-50",
C311&gt;=50, "50-100"
)</f>
        <v>35-50</v>
      </c>
      <c r="AK311" t="str" cm="1">
        <f t="array" ref="AK311">_xlfn.IFS(
G311&lt;6, "&lt;6",
AND(G311&gt;=6, G311&lt;12), "6-12",
AND(G311&gt;=12, G311&lt;18), "12-18",  AND(G311&gt;=18, G311&lt;24), "18-24", G311&gt;=24, "24-36")</f>
        <v>24-36</v>
      </c>
    </row>
    <row r="312" spans="1:37" x14ac:dyDescent="0.3">
      <c r="A312" t="s">
        <v>410</v>
      </c>
      <c r="B312" t="s">
        <v>44</v>
      </c>
      <c r="C312">
        <v>57</v>
      </c>
      <c r="D312" t="s">
        <v>37</v>
      </c>
      <c r="E312" t="s">
        <v>164</v>
      </c>
      <c r="F312">
        <v>9</v>
      </c>
      <c r="G312">
        <v>25</v>
      </c>
      <c r="H312" t="s">
        <v>110</v>
      </c>
      <c r="I312" t="s">
        <v>37</v>
      </c>
      <c r="J312" t="s">
        <v>34</v>
      </c>
      <c r="K312" t="s">
        <v>37</v>
      </c>
      <c r="L312" t="s">
        <v>50</v>
      </c>
      <c r="M312" t="s">
        <v>34</v>
      </c>
      <c r="N312" t="s">
        <v>34</v>
      </c>
      <c r="O312" t="s">
        <v>37</v>
      </c>
      <c r="P312" t="s">
        <v>37</v>
      </c>
      <c r="Q312" t="s">
        <v>37</v>
      </c>
      <c r="R312" t="s">
        <v>37</v>
      </c>
      <c r="S312" t="s">
        <v>37</v>
      </c>
      <c r="T312" t="s">
        <v>37</v>
      </c>
      <c r="U312" t="s">
        <v>46</v>
      </c>
      <c r="V312" t="s">
        <v>37</v>
      </c>
      <c r="W312" t="s">
        <v>40</v>
      </c>
      <c r="X312">
        <v>98.8</v>
      </c>
      <c r="Y312">
        <v>2807.1</v>
      </c>
      <c r="Z312">
        <v>0</v>
      </c>
      <c r="AA312">
        <v>0</v>
      </c>
      <c r="AB312">
        <v>1397.8</v>
      </c>
      <c r="AC312">
        <v>4204.8999999999996</v>
      </c>
      <c r="AD312" t="s">
        <v>41</v>
      </c>
      <c r="AE312" t="s">
        <v>42</v>
      </c>
      <c r="AF312" t="s">
        <v>42</v>
      </c>
      <c r="AG312">
        <f t="shared" si="8"/>
        <v>0</v>
      </c>
      <c r="AH312" t="str" cm="1">
        <f t="array" ref="AH312">_xlfn.IFS(
X312&lt;=20, "&lt;20",
AND(X312&gt;=20, X312&lt;50), "20-50",
AND(X312&gt;=50, X312&lt;100), "50-100",
X312&gt;=100, "&gt;100"
)</f>
        <v>50-100</v>
      </c>
      <c r="AI312">
        <f t="shared" si="9"/>
        <v>0</v>
      </c>
      <c r="AJ312" t="str" cm="1">
        <f t="array" ref="AJ312">_xlfn.IFS(
C312&lt;=20, "&lt;20",
AND(C312&gt;=20, C312&lt;35), "20-35",
AND(C312&gt;=35, C312&lt;50), "35-50",
C312&gt;=50, "50-100"
)</f>
        <v>50-100</v>
      </c>
      <c r="AK312" t="str" cm="1">
        <f t="array" ref="AK312">_xlfn.IFS(
G312&lt;6, "&lt;6",
AND(G312&gt;=6, G312&lt;12), "6-12",
AND(G312&gt;=12, G312&lt;18), "12-18",  AND(G312&gt;=18, G312&lt;24), "18-24", G312&gt;=24, "24-36")</f>
        <v>24-36</v>
      </c>
    </row>
    <row r="313" spans="1:37" x14ac:dyDescent="0.3">
      <c r="A313" t="s">
        <v>411</v>
      </c>
      <c r="B313" t="s">
        <v>33</v>
      </c>
      <c r="C313">
        <v>75</v>
      </c>
      <c r="D313" t="s">
        <v>34</v>
      </c>
      <c r="E313" t="s">
        <v>35</v>
      </c>
      <c r="F313">
        <v>7</v>
      </c>
      <c r="G313">
        <v>3</v>
      </c>
      <c r="H313" t="s">
        <v>70</v>
      </c>
      <c r="I313" t="s">
        <v>37</v>
      </c>
      <c r="J313" t="s">
        <v>37</v>
      </c>
      <c r="K313" t="s">
        <v>37</v>
      </c>
      <c r="L313" t="s">
        <v>50</v>
      </c>
      <c r="M313" t="s">
        <v>37</v>
      </c>
      <c r="N313" t="s">
        <v>34</v>
      </c>
      <c r="O313" t="s">
        <v>37</v>
      </c>
      <c r="P313" t="s">
        <v>34</v>
      </c>
      <c r="Q313" t="s">
        <v>37</v>
      </c>
      <c r="R313" t="s">
        <v>37</v>
      </c>
      <c r="S313" t="s">
        <v>37</v>
      </c>
      <c r="T313" t="s">
        <v>37</v>
      </c>
      <c r="U313" t="s">
        <v>39</v>
      </c>
      <c r="V313" t="s">
        <v>37</v>
      </c>
      <c r="W313" t="s">
        <v>51</v>
      </c>
      <c r="X313">
        <v>104.85</v>
      </c>
      <c r="Y313">
        <v>6312.9</v>
      </c>
      <c r="Z313">
        <v>0</v>
      </c>
      <c r="AA313">
        <v>0</v>
      </c>
      <c r="AB313">
        <v>1409.88</v>
      </c>
      <c r="AC313">
        <v>7722.78</v>
      </c>
      <c r="AD313" t="s">
        <v>41</v>
      </c>
      <c r="AE313" t="s">
        <v>42</v>
      </c>
      <c r="AF313" t="s">
        <v>42</v>
      </c>
      <c r="AG313">
        <f t="shared" si="8"/>
        <v>0</v>
      </c>
      <c r="AH313" t="str" cm="1">
        <f t="array" ref="AH313">_xlfn.IFS(
X313&lt;=20, "&lt;20",
AND(X313&gt;=20, X313&lt;50), "20-50",
AND(X313&gt;=50, X313&lt;100), "50-100",
X313&gt;=100, "&gt;100"
)</f>
        <v>&gt;100</v>
      </c>
      <c r="AI313">
        <f t="shared" si="9"/>
        <v>0</v>
      </c>
      <c r="AJ313" t="str" cm="1">
        <f t="array" ref="AJ313">_xlfn.IFS(
C313&lt;=20, "&lt;20",
AND(C313&gt;=20, C313&lt;35), "20-35",
AND(C313&gt;=35, C313&lt;50), "35-50",
C313&gt;=50, "50-100"
)</f>
        <v>50-100</v>
      </c>
      <c r="AK313" t="str" cm="1">
        <f t="array" ref="AK313">_xlfn.IFS(
G313&lt;6, "&lt;6",
AND(G313&gt;=6, G313&lt;12), "6-12",
AND(G313&gt;=12, G313&lt;18), "12-18",  AND(G313&gt;=18, G313&lt;24), "18-24", G313&gt;=24, "24-36")</f>
        <v>&lt;6</v>
      </c>
    </row>
    <row r="314" spans="1:37" x14ac:dyDescent="0.3">
      <c r="A314" t="s">
        <v>412</v>
      </c>
      <c r="B314" t="s">
        <v>44</v>
      </c>
      <c r="C314">
        <v>33</v>
      </c>
      <c r="D314" t="s">
        <v>34</v>
      </c>
      <c r="E314" t="s">
        <v>61</v>
      </c>
      <c r="F314">
        <v>13</v>
      </c>
      <c r="G314">
        <v>33</v>
      </c>
      <c r="H314" t="s">
        <v>36</v>
      </c>
      <c r="I314" t="s">
        <v>37</v>
      </c>
      <c r="J314" t="s">
        <v>37</v>
      </c>
      <c r="K314" t="s">
        <v>37</v>
      </c>
      <c r="L314" t="s">
        <v>72</v>
      </c>
      <c r="M314" t="s">
        <v>34</v>
      </c>
      <c r="N314" t="s">
        <v>34</v>
      </c>
      <c r="O314" t="s">
        <v>37</v>
      </c>
      <c r="P314" t="s">
        <v>34</v>
      </c>
      <c r="Q314" t="s">
        <v>37</v>
      </c>
      <c r="R314" t="s">
        <v>37</v>
      </c>
      <c r="S314" t="s">
        <v>37</v>
      </c>
      <c r="T314" t="s">
        <v>37</v>
      </c>
      <c r="U314" t="s">
        <v>39</v>
      </c>
      <c r="V314" t="s">
        <v>37</v>
      </c>
      <c r="W314" t="s">
        <v>51</v>
      </c>
      <c r="X314">
        <v>73</v>
      </c>
      <c r="Y314">
        <v>3001.2</v>
      </c>
      <c r="Z314">
        <v>0</v>
      </c>
      <c r="AA314">
        <v>0</v>
      </c>
      <c r="AB314">
        <v>652.30999999999995</v>
      </c>
      <c r="AC314">
        <v>3653.51</v>
      </c>
      <c r="AD314" t="s">
        <v>52</v>
      </c>
      <c r="AE314" t="s">
        <v>53</v>
      </c>
      <c r="AF314" t="s">
        <v>155</v>
      </c>
      <c r="AG314">
        <f t="shared" si="8"/>
        <v>1</v>
      </c>
      <c r="AH314" t="str" cm="1">
        <f t="array" ref="AH314">_xlfn.IFS(
X314&lt;=20, "&lt;20",
AND(X314&gt;=20, X314&lt;50), "20-50",
AND(X314&gt;=50, X314&lt;100), "50-100",
X314&gt;=100, "&gt;100"
)</f>
        <v>50-100</v>
      </c>
      <c r="AI314">
        <f t="shared" si="9"/>
        <v>0</v>
      </c>
      <c r="AJ314" t="str" cm="1">
        <f t="array" ref="AJ314">_xlfn.IFS(
C314&lt;=20, "&lt;20",
AND(C314&gt;=20, C314&lt;35), "20-35",
AND(C314&gt;=35, C314&lt;50), "35-50",
C314&gt;=50, "50-100"
)</f>
        <v>20-35</v>
      </c>
      <c r="AK314" t="str" cm="1">
        <f t="array" ref="AK314">_xlfn.IFS(
G314&lt;6, "&lt;6",
AND(G314&gt;=6, G314&lt;12), "6-12",
AND(G314&gt;=12, G314&lt;18), "12-18",  AND(G314&gt;=18, G314&lt;24), "18-24", G314&gt;=24, "24-36")</f>
        <v>24-36</v>
      </c>
    </row>
    <row r="315" spans="1:37" x14ac:dyDescent="0.3">
      <c r="A315" t="s">
        <v>413</v>
      </c>
      <c r="B315" t="s">
        <v>44</v>
      </c>
      <c r="C315">
        <v>49</v>
      </c>
      <c r="D315" t="s">
        <v>34</v>
      </c>
      <c r="E315" t="s">
        <v>136</v>
      </c>
      <c r="F315">
        <v>2</v>
      </c>
      <c r="G315">
        <v>30</v>
      </c>
      <c r="H315" t="s">
        <v>70</v>
      </c>
      <c r="I315" t="s">
        <v>37</v>
      </c>
      <c r="J315" t="s">
        <v>37</v>
      </c>
      <c r="K315" t="s">
        <v>37</v>
      </c>
      <c r="L315" t="s">
        <v>50</v>
      </c>
      <c r="M315" t="s">
        <v>34</v>
      </c>
      <c r="N315" t="s">
        <v>37</v>
      </c>
      <c r="O315" t="s">
        <v>34</v>
      </c>
      <c r="P315" t="s">
        <v>34</v>
      </c>
      <c r="Q315" t="s">
        <v>34</v>
      </c>
      <c r="R315" t="s">
        <v>34</v>
      </c>
      <c r="S315" t="s">
        <v>34</v>
      </c>
      <c r="T315" t="s">
        <v>37</v>
      </c>
      <c r="U315" t="s">
        <v>46</v>
      </c>
      <c r="V315" t="s">
        <v>37</v>
      </c>
      <c r="W315" t="s">
        <v>51</v>
      </c>
      <c r="X315">
        <v>77.849999999999994</v>
      </c>
      <c r="Y315">
        <v>3365.85</v>
      </c>
      <c r="Z315">
        <v>0</v>
      </c>
      <c r="AA315">
        <v>0</v>
      </c>
      <c r="AB315">
        <v>2112.59</v>
      </c>
      <c r="AC315">
        <v>5478.44</v>
      </c>
      <c r="AD315" t="s">
        <v>52</v>
      </c>
      <c r="AE315" t="s">
        <v>100</v>
      </c>
      <c r="AF315" t="s">
        <v>178</v>
      </c>
      <c r="AG315">
        <f t="shared" si="8"/>
        <v>1</v>
      </c>
      <c r="AH315" t="str" cm="1">
        <f t="array" ref="AH315">_xlfn.IFS(
X315&lt;=20, "&lt;20",
AND(X315&gt;=20, X315&lt;50), "20-50",
AND(X315&gt;=50, X315&lt;100), "50-100",
X315&gt;=100, "&gt;100"
)</f>
        <v>50-100</v>
      </c>
      <c r="AI315">
        <f t="shared" si="9"/>
        <v>0</v>
      </c>
      <c r="AJ315" t="str" cm="1">
        <f t="array" ref="AJ315">_xlfn.IFS(
C315&lt;=20, "&lt;20",
AND(C315&gt;=20, C315&lt;35), "20-35",
AND(C315&gt;=35, C315&lt;50), "35-50",
C315&gt;=50, "50-100"
)</f>
        <v>35-50</v>
      </c>
      <c r="AK315" t="str" cm="1">
        <f t="array" ref="AK315">_xlfn.IFS(
G315&lt;6, "&lt;6",
AND(G315&gt;=6, G315&lt;12), "6-12",
AND(G315&gt;=12, G315&lt;18), "12-18",  AND(G315&gt;=18, G315&lt;24), "18-24", G315&gt;=24, "24-36")</f>
        <v>24-36</v>
      </c>
    </row>
    <row r="316" spans="1:37" x14ac:dyDescent="0.3">
      <c r="A316" t="s">
        <v>414</v>
      </c>
      <c r="B316" t="s">
        <v>33</v>
      </c>
      <c r="C316">
        <v>67</v>
      </c>
      <c r="D316" t="s">
        <v>34</v>
      </c>
      <c r="E316" t="s">
        <v>82</v>
      </c>
      <c r="F316">
        <v>7</v>
      </c>
      <c r="G316">
        <v>7</v>
      </c>
      <c r="H316" t="s">
        <v>110</v>
      </c>
      <c r="I316" t="s">
        <v>37</v>
      </c>
      <c r="J316" t="s">
        <v>34</v>
      </c>
      <c r="K316" t="s">
        <v>37</v>
      </c>
      <c r="L316" t="s">
        <v>50</v>
      </c>
      <c r="M316" t="s">
        <v>34</v>
      </c>
      <c r="N316" t="s">
        <v>37</v>
      </c>
      <c r="O316" t="s">
        <v>37</v>
      </c>
      <c r="P316" t="s">
        <v>37</v>
      </c>
      <c r="Q316" t="s">
        <v>37</v>
      </c>
      <c r="R316" t="s">
        <v>37</v>
      </c>
      <c r="S316" t="s">
        <v>37</v>
      </c>
      <c r="T316" t="s">
        <v>37</v>
      </c>
      <c r="U316" t="s">
        <v>67</v>
      </c>
      <c r="V316" t="s">
        <v>37</v>
      </c>
      <c r="W316" t="s">
        <v>51</v>
      </c>
      <c r="X316">
        <v>105.45</v>
      </c>
      <c r="Y316">
        <v>2715.3</v>
      </c>
      <c r="Z316">
        <v>0</v>
      </c>
      <c r="AA316">
        <v>0</v>
      </c>
      <c r="AB316">
        <v>64.48</v>
      </c>
      <c r="AC316">
        <v>2779.78</v>
      </c>
      <c r="AD316" t="s">
        <v>41</v>
      </c>
      <c r="AE316" t="s">
        <v>42</v>
      </c>
      <c r="AF316" t="s">
        <v>42</v>
      </c>
      <c r="AG316">
        <f t="shared" si="8"/>
        <v>0</v>
      </c>
      <c r="AH316" t="str" cm="1">
        <f t="array" ref="AH316">_xlfn.IFS(
X316&lt;=20, "&lt;20",
AND(X316&gt;=20, X316&lt;50), "20-50",
AND(X316&gt;=50, X316&lt;100), "50-100",
X316&gt;=100, "&gt;100"
)</f>
        <v>&gt;100</v>
      </c>
      <c r="AI316">
        <f t="shared" si="9"/>
        <v>0</v>
      </c>
      <c r="AJ316" t="str" cm="1">
        <f t="array" ref="AJ316">_xlfn.IFS(
C316&lt;=20, "&lt;20",
AND(C316&gt;=20, C316&lt;35), "20-35",
AND(C316&gt;=35, C316&lt;50), "35-50",
C316&gt;=50, "50-100"
)</f>
        <v>50-100</v>
      </c>
      <c r="AK316" t="str" cm="1">
        <f t="array" ref="AK316">_xlfn.IFS(
G316&lt;6, "&lt;6",
AND(G316&gt;=6, G316&lt;12), "6-12",
AND(G316&gt;=12, G316&lt;18), "12-18",  AND(G316&gt;=18, G316&lt;24), "18-24", G316&gt;=24, "24-36")</f>
        <v>6-12</v>
      </c>
    </row>
    <row r="317" spans="1:37" x14ac:dyDescent="0.3">
      <c r="A317" t="s">
        <v>415</v>
      </c>
      <c r="B317" t="s">
        <v>44</v>
      </c>
      <c r="C317">
        <v>53</v>
      </c>
      <c r="D317" t="s">
        <v>37</v>
      </c>
      <c r="E317" t="s">
        <v>69</v>
      </c>
      <c r="F317">
        <v>14</v>
      </c>
      <c r="G317">
        <v>27</v>
      </c>
      <c r="H317" t="s">
        <v>57</v>
      </c>
      <c r="I317" t="s">
        <v>37</v>
      </c>
      <c r="J317" t="s">
        <v>34</v>
      </c>
      <c r="K317" t="s">
        <v>37</v>
      </c>
      <c r="L317" t="s">
        <v>50</v>
      </c>
      <c r="M317" t="s">
        <v>34</v>
      </c>
      <c r="N317" t="s">
        <v>34</v>
      </c>
      <c r="O317" t="s">
        <v>37</v>
      </c>
      <c r="P317" t="s">
        <v>34</v>
      </c>
      <c r="Q317" t="s">
        <v>37</v>
      </c>
      <c r="R317" t="s">
        <v>37</v>
      </c>
      <c r="S317" t="s">
        <v>37</v>
      </c>
      <c r="T317" t="s">
        <v>37</v>
      </c>
      <c r="U317" t="s">
        <v>46</v>
      </c>
      <c r="V317" t="s">
        <v>37</v>
      </c>
      <c r="W317" t="s">
        <v>51</v>
      </c>
      <c r="X317">
        <v>96.8</v>
      </c>
      <c r="Y317">
        <v>1743.05</v>
      </c>
      <c r="Z317">
        <v>0</v>
      </c>
      <c r="AA317">
        <v>0</v>
      </c>
      <c r="AB317">
        <v>202.92</v>
      </c>
      <c r="AC317">
        <v>1945.97</v>
      </c>
      <c r="AD317" t="s">
        <v>41</v>
      </c>
      <c r="AE317" t="s">
        <v>42</v>
      </c>
      <c r="AF317" t="s">
        <v>42</v>
      </c>
      <c r="AG317">
        <f t="shared" si="8"/>
        <v>0</v>
      </c>
      <c r="AH317" t="str" cm="1">
        <f t="array" ref="AH317">_xlfn.IFS(
X317&lt;=20, "&lt;20",
AND(X317&gt;=20, X317&lt;50), "20-50",
AND(X317&gt;=50, X317&lt;100), "50-100",
X317&gt;=100, "&gt;100"
)</f>
        <v>50-100</v>
      </c>
      <c r="AI317">
        <f t="shared" si="9"/>
        <v>0</v>
      </c>
      <c r="AJ317" t="str" cm="1">
        <f t="array" ref="AJ317">_xlfn.IFS(
C317&lt;=20, "&lt;20",
AND(C317&gt;=20, C317&lt;35), "20-35",
AND(C317&gt;=35, C317&lt;50), "35-50",
C317&gt;=50, "50-100"
)</f>
        <v>50-100</v>
      </c>
      <c r="AK317" t="str" cm="1">
        <f t="array" ref="AK317">_xlfn.IFS(
G317&lt;6, "&lt;6",
AND(G317&gt;=6, G317&lt;12), "6-12",
AND(G317&gt;=12, G317&lt;18), "12-18",  AND(G317&gt;=18, G317&lt;24), "18-24", G317&gt;=24, "24-36")</f>
        <v>24-36</v>
      </c>
    </row>
    <row r="318" spans="1:37" x14ac:dyDescent="0.3">
      <c r="A318" t="s">
        <v>416</v>
      </c>
      <c r="B318" t="s">
        <v>44</v>
      </c>
      <c r="C318">
        <v>43</v>
      </c>
      <c r="D318" t="s">
        <v>37</v>
      </c>
      <c r="E318" t="s">
        <v>56</v>
      </c>
      <c r="F318">
        <v>10</v>
      </c>
      <c r="G318">
        <v>24</v>
      </c>
      <c r="H318" t="s">
        <v>36</v>
      </c>
      <c r="I318" t="s">
        <v>37</v>
      </c>
      <c r="J318" t="s">
        <v>37</v>
      </c>
      <c r="K318" t="s">
        <v>34</v>
      </c>
      <c r="L318" t="s">
        <v>34</v>
      </c>
      <c r="M318" t="s">
        <v>34</v>
      </c>
      <c r="N318" t="s">
        <v>34</v>
      </c>
      <c r="O318" t="s">
        <v>34</v>
      </c>
      <c r="P318" t="s">
        <v>34</v>
      </c>
      <c r="Q318" t="s">
        <v>34</v>
      </c>
      <c r="R318" t="s">
        <v>34</v>
      </c>
      <c r="S318" t="s">
        <v>34</v>
      </c>
      <c r="T318" t="s">
        <v>34</v>
      </c>
      <c r="U318" t="s">
        <v>67</v>
      </c>
      <c r="V318" t="s">
        <v>34</v>
      </c>
      <c r="W318" t="s">
        <v>40</v>
      </c>
      <c r="X318">
        <v>24.25</v>
      </c>
      <c r="Y318">
        <v>1784.5</v>
      </c>
      <c r="Z318">
        <v>49.76</v>
      </c>
      <c r="AA318">
        <v>0</v>
      </c>
      <c r="AB318">
        <v>3427.2</v>
      </c>
      <c r="AC318">
        <v>5161.9399999999996</v>
      </c>
      <c r="AD318" t="s">
        <v>41</v>
      </c>
      <c r="AE318" t="s">
        <v>42</v>
      </c>
      <c r="AF318" t="s">
        <v>42</v>
      </c>
      <c r="AG318">
        <f t="shared" si="8"/>
        <v>0</v>
      </c>
      <c r="AH318" t="str" cm="1">
        <f t="array" ref="AH318">_xlfn.IFS(
X318&lt;=20, "&lt;20",
AND(X318&gt;=20, X318&lt;50), "20-50",
AND(X318&gt;=50, X318&lt;100), "50-100",
X318&gt;=100, "&gt;100"
)</f>
        <v>20-50</v>
      </c>
      <c r="AI318">
        <f t="shared" si="9"/>
        <v>0</v>
      </c>
      <c r="AJ318" t="str" cm="1">
        <f t="array" ref="AJ318">_xlfn.IFS(
C318&lt;=20, "&lt;20",
AND(C318&gt;=20, C318&lt;35), "20-35",
AND(C318&gt;=35, C318&lt;50), "35-50",
C318&gt;=50, "50-100"
)</f>
        <v>35-50</v>
      </c>
      <c r="AK318" t="str" cm="1">
        <f t="array" ref="AK318">_xlfn.IFS(
G318&lt;6, "&lt;6",
AND(G318&gt;=6, G318&lt;12), "6-12",
AND(G318&gt;=12, G318&lt;18), "12-18",  AND(G318&gt;=18, G318&lt;24), "18-24", G318&gt;=24, "24-36")</f>
        <v>24-36</v>
      </c>
    </row>
    <row r="319" spans="1:37" x14ac:dyDescent="0.3">
      <c r="A319" t="s">
        <v>417</v>
      </c>
      <c r="B319" t="s">
        <v>44</v>
      </c>
      <c r="C319">
        <v>78</v>
      </c>
      <c r="D319" t="s">
        <v>37</v>
      </c>
      <c r="E319" t="s">
        <v>76</v>
      </c>
      <c r="F319">
        <v>0</v>
      </c>
      <c r="G319">
        <v>15</v>
      </c>
      <c r="H319" t="s">
        <v>70</v>
      </c>
      <c r="I319" t="s">
        <v>37</v>
      </c>
      <c r="J319" t="s">
        <v>37</v>
      </c>
      <c r="K319" t="s">
        <v>37</v>
      </c>
      <c r="L319" t="s">
        <v>50</v>
      </c>
      <c r="M319" t="s">
        <v>34</v>
      </c>
      <c r="N319" t="s">
        <v>34</v>
      </c>
      <c r="O319" t="s">
        <v>37</v>
      </c>
      <c r="P319" t="s">
        <v>34</v>
      </c>
      <c r="Q319" t="s">
        <v>37</v>
      </c>
      <c r="R319" t="s">
        <v>37</v>
      </c>
      <c r="S319" t="s">
        <v>34</v>
      </c>
      <c r="T319" t="s">
        <v>37</v>
      </c>
      <c r="U319" t="s">
        <v>39</v>
      </c>
      <c r="V319" t="s">
        <v>37</v>
      </c>
      <c r="W319" t="s">
        <v>51</v>
      </c>
      <c r="X319">
        <v>102.15</v>
      </c>
      <c r="Y319">
        <v>4735.3500000000004</v>
      </c>
      <c r="Z319">
        <v>0</v>
      </c>
      <c r="AA319">
        <v>0</v>
      </c>
      <c r="AB319">
        <v>1535.4</v>
      </c>
      <c r="AC319">
        <v>6270.75</v>
      </c>
      <c r="AD319" t="s">
        <v>41</v>
      </c>
      <c r="AE319" t="s">
        <v>42</v>
      </c>
      <c r="AF319" t="s">
        <v>42</v>
      </c>
      <c r="AG319">
        <f t="shared" si="8"/>
        <v>0</v>
      </c>
      <c r="AH319" t="str" cm="1">
        <f t="array" ref="AH319">_xlfn.IFS(
X319&lt;=20, "&lt;20",
AND(X319&gt;=20, X319&lt;50), "20-50",
AND(X319&gt;=50, X319&lt;100), "50-100",
X319&gt;=100, "&gt;100"
)</f>
        <v>&gt;100</v>
      </c>
      <c r="AI319">
        <f t="shared" si="9"/>
        <v>0</v>
      </c>
      <c r="AJ319" t="str" cm="1">
        <f t="array" ref="AJ319">_xlfn.IFS(
C319&lt;=20, "&lt;20",
AND(C319&gt;=20, C319&lt;35), "20-35",
AND(C319&gt;=35, C319&lt;50), "35-50",
C319&gt;=50, "50-100"
)</f>
        <v>50-100</v>
      </c>
      <c r="AK319" t="str" cm="1">
        <f t="array" ref="AK319">_xlfn.IFS(
G319&lt;6, "&lt;6",
AND(G319&gt;=6, G319&lt;12), "6-12",
AND(G319&gt;=12, G319&lt;18), "12-18",  AND(G319&gt;=18, G319&lt;24), "18-24", G319&gt;=24, "24-36")</f>
        <v>12-18</v>
      </c>
    </row>
    <row r="320" spans="1:37" x14ac:dyDescent="0.3">
      <c r="A320" t="s">
        <v>418</v>
      </c>
      <c r="B320" t="s">
        <v>44</v>
      </c>
      <c r="C320">
        <v>44</v>
      </c>
      <c r="D320" t="s">
        <v>37</v>
      </c>
      <c r="E320" t="s">
        <v>56</v>
      </c>
      <c r="F320">
        <v>2</v>
      </c>
      <c r="G320">
        <v>15</v>
      </c>
      <c r="H320" t="s">
        <v>36</v>
      </c>
      <c r="I320" t="s">
        <v>37</v>
      </c>
      <c r="J320" t="s">
        <v>34</v>
      </c>
      <c r="K320" t="s">
        <v>37</v>
      </c>
      <c r="L320" t="s">
        <v>72</v>
      </c>
      <c r="M320" t="s">
        <v>34</v>
      </c>
      <c r="N320" t="s">
        <v>34</v>
      </c>
      <c r="O320" t="s">
        <v>34</v>
      </c>
      <c r="P320" t="s">
        <v>34</v>
      </c>
      <c r="Q320" t="s">
        <v>37</v>
      </c>
      <c r="R320" t="s">
        <v>37</v>
      </c>
      <c r="S320" t="s">
        <v>37</v>
      </c>
      <c r="T320" t="s">
        <v>37</v>
      </c>
      <c r="U320" t="s">
        <v>39</v>
      </c>
      <c r="V320" t="s">
        <v>37</v>
      </c>
      <c r="W320" t="s">
        <v>51</v>
      </c>
      <c r="X320">
        <v>64.849999999999994</v>
      </c>
      <c r="Y320">
        <v>2010.95</v>
      </c>
      <c r="Z320">
        <v>0</v>
      </c>
      <c r="AA320">
        <v>0</v>
      </c>
      <c r="AB320">
        <v>496.64</v>
      </c>
      <c r="AC320">
        <v>2507.59</v>
      </c>
      <c r="AD320" t="s">
        <v>41</v>
      </c>
      <c r="AE320" t="s">
        <v>42</v>
      </c>
      <c r="AF320" t="s">
        <v>42</v>
      </c>
      <c r="AG320">
        <f t="shared" si="8"/>
        <v>0</v>
      </c>
      <c r="AH320" t="str" cm="1">
        <f t="array" ref="AH320">_xlfn.IFS(
X320&lt;=20, "&lt;20",
AND(X320&gt;=20, X320&lt;50), "20-50",
AND(X320&gt;=50, X320&lt;100), "50-100",
X320&gt;=100, "&gt;100"
)</f>
        <v>50-100</v>
      </c>
      <c r="AI320">
        <f t="shared" si="9"/>
        <v>0</v>
      </c>
      <c r="AJ320" t="str" cm="1">
        <f t="array" ref="AJ320">_xlfn.IFS(
C320&lt;=20, "&lt;20",
AND(C320&gt;=20, C320&lt;35), "20-35",
AND(C320&gt;=35, C320&lt;50), "35-50",
C320&gt;=50, "50-100"
)</f>
        <v>35-50</v>
      </c>
      <c r="AK320" t="str" cm="1">
        <f t="array" ref="AK320">_xlfn.IFS(
G320&lt;6, "&lt;6",
AND(G320&gt;=6, G320&lt;12), "6-12",
AND(G320&gt;=12, G320&lt;18), "12-18",  AND(G320&gt;=18, G320&lt;24), "18-24", G320&gt;=24, "24-36")</f>
        <v>12-18</v>
      </c>
    </row>
    <row r="321" spans="1:37" x14ac:dyDescent="0.3">
      <c r="A321" t="s">
        <v>419</v>
      </c>
      <c r="B321" t="s">
        <v>33</v>
      </c>
      <c r="C321">
        <v>21</v>
      </c>
      <c r="D321" t="s">
        <v>37</v>
      </c>
      <c r="E321" t="s">
        <v>45</v>
      </c>
      <c r="F321">
        <v>3</v>
      </c>
      <c r="G321">
        <v>10</v>
      </c>
      <c r="H321" t="s">
        <v>36</v>
      </c>
      <c r="I321" t="s">
        <v>37</v>
      </c>
      <c r="J321" t="s">
        <v>37</v>
      </c>
      <c r="K321" t="s">
        <v>34</v>
      </c>
      <c r="L321" t="s">
        <v>34</v>
      </c>
      <c r="M321" t="s">
        <v>34</v>
      </c>
      <c r="N321" t="s">
        <v>34</v>
      </c>
      <c r="O321" t="s">
        <v>34</v>
      </c>
      <c r="P321" t="s">
        <v>34</v>
      </c>
      <c r="Q321" t="s">
        <v>34</v>
      </c>
      <c r="R321" t="s">
        <v>34</v>
      </c>
      <c r="S321" t="s">
        <v>34</v>
      </c>
      <c r="T321" t="s">
        <v>34</v>
      </c>
      <c r="U321" t="s">
        <v>46</v>
      </c>
      <c r="V321" t="s">
        <v>37</v>
      </c>
      <c r="W321" t="s">
        <v>51</v>
      </c>
      <c r="X321">
        <v>25.25</v>
      </c>
      <c r="Y321">
        <v>996.45</v>
      </c>
      <c r="Z321">
        <v>0</v>
      </c>
      <c r="AA321">
        <v>0</v>
      </c>
      <c r="AB321">
        <v>1689.61</v>
      </c>
      <c r="AC321">
        <v>2686.06</v>
      </c>
      <c r="AD321" t="s">
        <v>41</v>
      </c>
      <c r="AE321" t="s">
        <v>42</v>
      </c>
      <c r="AF321" t="s">
        <v>42</v>
      </c>
      <c r="AG321">
        <f t="shared" si="8"/>
        <v>0</v>
      </c>
      <c r="AH321" t="str" cm="1">
        <f t="array" ref="AH321">_xlfn.IFS(
X321&lt;=20, "&lt;20",
AND(X321&gt;=20, X321&lt;50), "20-50",
AND(X321&gt;=50, X321&lt;100), "50-100",
X321&gt;=100, "&gt;100"
)</f>
        <v>20-50</v>
      </c>
      <c r="AI321">
        <f t="shared" si="9"/>
        <v>0</v>
      </c>
      <c r="AJ321" t="str" cm="1">
        <f t="array" ref="AJ321">_xlfn.IFS(
C321&lt;=20, "&lt;20",
AND(C321&gt;=20, C321&lt;35), "20-35",
AND(C321&gt;=35, C321&lt;50), "35-50",
C321&gt;=50, "50-100"
)</f>
        <v>20-35</v>
      </c>
      <c r="AK321" t="str" cm="1">
        <f t="array" ref="AK321">_xlfn.IFS(
G321&lt;6, "&lt;6",
AND(G321&gt;=6, G321&lt;12), "6-12",
AND(G321&gt;=12, G321&lt;18), "12-18",  AND(G321&gt;=18, G321&lt;24), "18-24", G321&gt;=24, "24-36")</f>
        <v>6-12</v>
      </c>
    </row>
    <row r="322" spans="1:37" x14ac:dyDescent="0.3">
      <c r="A322" t="s">
        <v>420</v>
      </c>
      <c r="B322" t="s">
        <v>44</v>
      </c>
      <c r="C322">
        <v>57</v>
      </c>
      <c r="D322" t="s">
        <v>34</v>
      </c>
      <c r="E322" t="s">
        <v>56</v>
      </c>
      <c r="F322">
        <v>14</v>
      </c>
      <c r="G322">
        <v>7</v>
      </c>
      <c r="H322" t="s">
        <v>36</v>
      </c>
      <c r="I322" t="s">
        <v>37</v>
      </c>
      <c r="J322" t="s">
        <v>37</v>
      </c>
      <c r="K322" t="s">
        <v>34</v>
      </c>
      <c r="L322" t="s">
        <v>34</v>
      </c>
      <c r="M322" t="s">
        <v>34</v>
      </c>
      <c r="N322" t="s">
        <v>34</v>
      </c>
      <c r="O322" t="s">
        <v>34</v>
      </c>
      <c r="P322" t="s">
        <v>34</v>
      </c>
      <c r="Q322" t="s">
        <v>34</v>
      </c>
      <c r="R322" t="s">
        <v>34</v>
      </c>
      <c r="S322" t="s">
        <v>34</v>
      </c>
      <c r="T322" t="s">
        <v>34</v>
      </c>
      <c r="U322" t="s">
        <v>67</v>
      </c>
      <c r="V322" t="s">
        <v>34</v>
      </c>
      <c r="W322" t="s">
        <v>40</v>
      </c>
      <c r="X322">
        <v>24.75</v>
      </c>
      <c r="Y322">
        <v>1715.1</v>
      </c>
      <c r="Z322">
        <v>0</v>
      </c>
      <c r="AA322">
        <v>0</v>
      </c>
      <c r="AB322">
        <v>2372.5</v>
      </c>
      <c r="AC322">
        <v>4087.6</v>
      </c>
      <c r="AD322" t="s">
        <v>41</v>
      </c>
      <c r="AE322" t="s">
        <v>42</v>
      </c>
      <c r="AF322" t="s">
        <v>42</v>
      </c>
      <c r="AG322">
        <f t="shared" si="8"/>
        <v>0</v>
      </c>
      <c r="AH322" t="str" cm="1">
        <f t="array" ref="AH322">_xlfn.IFS(
X322&lt;=20, "&lt;20",
AND(X322&gt;=20, X322&lt;50), "20-50",
AND(X322&gt;=50, X322&lt;100), "50-100",
X322&gt;=100, "&gt;100"
)</f>
        <v>20-50</v>
      </c>
      <c r="AI322">
        <f t="shared" si="9"/>
        <v>0</v>
      </c>
      <c r="AJ322" t="str" cm="1">
        <f t="array" ref="AJ322">_xlfn.IFS(
C322&lt;=20, "&lt;20",
AND(C322&gt;=20, C322&lt;35), "20-35",
AND(C322&gt;=35, C322&lt;50), "35-50",
C322&gt;=50, "50-100"
)</f>
        <v>50-100</v>
      </c>
      <c r="AK322" t="str" cm="1">
        <f t="array" ref="AK322">_xlfn.IFS(
G322&lt;6, "&lt;6",
AND(G322&gt;=6, G322&lt;12), "6-12",
AND(G322&gt;=12, G322&lt;18), "12-18",  AND(G322&gt;=18, G322&lt;24), "18-24", G322&gt;=24, "24-36")</f>
        <v>6-12</v>
      </c>
    </row>
    <row r="323" spans="1:37" x14ac:dyDescent="0.3">
      <c r="A323" t="s">
        <v>421</v>
      </c>
      <c r="B323" t="s">
        <v>44</v>
      </c>
      <c r="C323">
        <v>36</v>
      </c>
      <c r="D323" t="s">
        <v>37</v>
      </c>
      <c r="E323" t="s">
        <v>335</v>
      </c>
      <c r="F323">
        <v>8</v>
      </c>
      <c r="G323">
        <v>16</v>
      </c>
      <c r="H323" t="s">
        <v>36</v>
      </c>
      <c r="I323" t="s">
        <v>37</v>
      </c>
      <c r="J323" t="s">
        <v>37</v>
      </c>
      <c r="K323" t="s">
        <v>37</v>
      </c>
      <c r="L323" t="s">
        <v>50</v>
      </c>
      <c r="M323" t="s">
        <v>37</v>
      </c>
      <c r="N323" t="s">
        <v>37</v>
      </c>
      <c r="O323" t="s">
        <v>34</v>
      </c>
      <c r="P323" t="s">
        <v>34</v>
      </c>
      <c r="Q323" t="s">
        <v>37</v>
      </c>
      <c r="R323" t="s">
        <v>34</v>
      </c>
      <c r="S323" t="s">
        <v>34</v>
      </c>
      <c r="T323" t="s">
        <v>37</v>
      </c>
      <c r="U323" t="s">
        <v>46</v>
      </c>
      <c r="V323" t="s">
        <v>37</v>
      </c>
      <c r="W323" t="s">
        <v>51</v>
      </c>
      <c r="X323">
        <v>96.75</v>
      </c>
      <c r="Y323">
        <v>5238.8999999999996</v>
      </c>
      <c r="Z323">
        <v>0</v>
      </c>
      <c r="AA323">
        <v>0</v>
      </c>
      <c r="AB323">
        <v>2698.3</v>
      </c>
      <c r="AC323">
        <v>7937.2</v>
      </c>
      <c r="AD323" t="s">
        <v>52</v>
      </c>
      <c r="AE323" t="s">
        <v>100</v>
      </c>
      <c r="AF323" t="s">
        <v>101</v>
      </c>
      <c r="AG323">
        <f t="shared" ref="AG323:AG386" si="10">IF(AD323="Churned", 1,0)</f>
        <v>1</v>
      </c>
      <c r="AH323" t="str" cm="1">
        <f t="array" ref="AH323">_xlfn.IFS(
X323&lt;=20, "&lt;20",
AND(X323&gt;=20, X323&lt;50), "20-50",
AND(X323&gt;=50, X323&lt;100), "50-100",
X323&gt;=100, "&gt;100"
)</f>
        <v>50-100</v>
      </c>
      <c r="AI323">
        <f t="shared" ref="AI323:AI386" si="11">IF(AD323="Joined", 1, 0)</f>
        <v>0</v>
      </c>
      <c r="AJ323" t="str" cm="1">
        <f t="array" ref="AJ323">_xlfn.IFS(
C323&lt;=20, "&lt;20",
AND(C323&gt;=20, C323&lt;35), "20-35",
AND(C323&gt;=35, C323&lt;50), "35-50",
C323&gt;=50, "50-100"
)</f>
        <v>35-50</v>
      </c>
      <c r="AK323" t="str" cm="1">
        <f t="array" ref="AK323">_xlfn.IFS(
G323&lt;6, "&lt;6",
AND(G323&gt;=6, G323&lt;12), "6-12",
AND(G323&gt;=12, G323&lt;18), "12-18",  AND(G323&gt;=18, G323&lt;24), "18-24", G323&gt;=24, "24-36")</f>
        <v>12-18</v>
      </c>
    </row>
    <row r="324" spans="1:37" x14ac:dyDescent="0.3">
      <c r="A324" t="s">
        <v>422</v>
      </c>
      <c r="B324" t="s">
        <v>44</v>
      </c>
      <c r="C324">
        <v>49</v>
      </c>
      <c r="D324" t="s">
        <v>37</v>
      </c>
      <c r="E324" t="s">
        <v>64</v>
      </c>
      <c r="F324">
        <v>15</v>
      </c>
      <c r="G324">
        <v>31</v>
      </c>
      <c r="H324" t="s">
        <v>57</v>
      </c>
      <c r="I324" t="s">
        <v>37</v>
      </c>
      <c r="J324" t="s">
        <v>34</v>
      </c>
      <c r="K324" t="s">
        <v>34</v>
      </c>
      <c r="L324" t="s">
        <v>34</v>
      </c>
      <c r="M324" t="s">
        <v>34</v>
      </c>
      <c r="N324" t="s">
        <v>34</v>
      </c>
      <c r="O324" t="s">
        <v>34</v>
      </c>
      <c r="P324" t="s">
        <v>34</v>
      </c>
      <c r="Q324" t="s">
        <v>34</v>
      </c>
      <c r="R324" t="s">
        <v>34</v>
      </c>
      <c r="S324" t="s">
        <v>34</v>
      </c>
      <c r="T324" t="s">
        <v>34</v>
      </c>
      <c r="U324" t="s">
        <v>67</v>
      </c>
      <c r="V324" t="s">
        <v>34</v>
      </c>
      <c r="W324" t="s">
        <v>40</v>
      </c>
      <c r="X324">
        <v>19.649999999999999</v>
      </c>
      <c r="Y324">
        <v>225.75</v>
      </c>
      <c r="Z324">
        <v>0</v>
      </c>
      <c r="AA324">
        <v>0</v>
      </c>
      <c r="AB324">
        <v>448.36</v>
      </c>
      <c r="AC324">
        <v>674.11</v>
      </c>
      <c r="AD324" t="s">
        <v>41</v>
      </c>
      <c r="AE324" t="s">
        <v>42</v>
      </c>
      <c r="AF324" t="s">
        <v>42</v>
      </c>
      <c r="AG324">
        <f t="shared" si="10"/>
        <v>0</v>
      </c>
      <c r="AH324" t="str" cm="1">
        <f t="array" ref="AH324">_xlfn.IFS(
X324&lt;=20, "&lt;20",
AND(X324&gt;=20, X324&lt;50), "20-50",
AND(X324&gt;=50, X324&lt;100), "50-100",
X324&gt;=100, "&gt;100"
)</f>
        <v>&lt;20</v>
      </c>
      <c r="AI324">
        <f t="shared" si="11"/>
        <v>0</v>
      </c>
      <c r="AJ324" t="str" cm="1">
        <f t="array" ref="AJ324">_xlfn.IFS(
C324&lt;=20, "&lt;20",
AND(C324&gt;=20, C324&lt;35), "20-35",
AND(C324&gt;=35, C324&lt;50), "35-50",
C324&gt;=50, "50-100"
)</f>
        <v>35-50</v>
      </c>
      <c r="AK324" t="str" cm="1">
        <f t="array" ref="AK324">_xlfn.IFS(
G324&lt;6, "&lt;6",
AND(G324&gt;=6, G324&lt;12), "6-12",
AND(G324&gt;=12, G324&lt;18), "12-18",  AND(G324&gt;=18, G324&lt;24), "18-24", G324&gt;=24, "24-36")</f>
        <v>24-36</v>
      </c>
    </row>
    <row r="325" spans="1:37" x14ac:dyDescent="0.3">
      <c r="A325" t="s">
        <v>423</v>
      </c>
      <c r="B325" t="s">
        <v>44</v>
      </c>
      <c r="C325">
        <v>63</v>
      </c>
      <c r="D325" t="s">
        <v>37</v>
      </c>
      <c r="E325" t="s">
        <v>69</v>
      </c>
      <c r="F325">
        <v>11</v>
      </c>
      <c r="G325">
        <v>15</v>
      </c>
      <c r="H325" t="s">
        <v>70</v>
      </c>
      <c r="I325" t="s">
        <v>37</v>
      </c>
      <c r="J325" t="s">
        <v>34</v>
      </c>
      <c r="K325" t="s">
        <v>37</v>
      </c>
      <c r="L325" t="s">
        <v>72</v>
      </c>
      <c r="M325" t="s">
        <v>34</v>
      </c>
      <c r="N325" t="s">
        <v>34</v>
      </c>
      <c r="O325" t="s">
        <v>37</v>
      </c>
      <c r="P325" t="s">
        <v>37</v>
      </c>
      <c r="Q325" t="s">
        <v>37</v>
      </c>
      <c r="R325" t="s">
        <v>37</v>
      </c>
      <c r="S325" t="s">
        <v>37</v>
      </c>
      <c r="T325" t="s">
        <v>37</v>
      </c>
      <c r="U325" t="s">
        <v>67</v>
      </c>
      <c r="V325" t="s">
        <v>37</v>
      </c>
      <c r="W325" t="s">
        <v>51</v>
      </c>
      <c r="X325">
        <v>74.45</v>
      </c>
      <c r="Y325">
        <v>3721.9</v>
      </c>
      <c r="Z325">
        <v>0</v>
      </c>
      <c r="AA325">
        <v>0</v>
      </c>
      <c r="AB325">
        <v>367.99</v>
      </c>
      <c r="AC325">
        <v>4089.89</v>
      </c>
      <c r="AD325" t="s">
        <v>41</v>
      </c>
      <c r="AE325" t="s">
        <v>42</v>
      </c>
      <c r="AF325" t="s">
        <v>42</v>
      </c>
      <c r="AG325">
        <f t="shared" si="10"/>
        <v>0</v>
      </c>
      <c r="AH325" t="str" cm="1">
        <f t="array" ref="AH325">_xlfn.IFS(
X325&lt;=20, "&lt;20",
AND(X325&gt;=20, X325&lt;50), "20-50",
AND(X325&gt;=50, X325&lt;100), "50-100",
X325&gt;=100, "&gt;100"
)</f>
        <v>50-100</v>
      </c>
      <c r="AI325">
        <f t="shared" si="11"/>
        <v>0</v>
      </c>
      <c r="AJ325" t="str" cm="1">
        <f t="array" ref="AJ325">_xlfn.IFS(
C325&lt;=20, "&lt;20",
AND(C325&gt;=20, C325&lt;35), "20-35",
AND(C325&gt;=35, C325&lt;50), "35-50",
C325&gt;=50, "50-100"
)</f>
        <v>50-100</v>
      </c>
      <c r="AK325" t="str" cm="1">
        <f t="array" ref="AK325">_xlfn.IFS(
G325&lt;6, "&lt;6",
AND(G325&gt;=6, G325&lt;12), "6-12",
AND(G325&gt;=12, G325&lt;18), "12-18",  AND(G325&gt;=18, G325&lt;24), "18-24", G325&gt;=24, "24-36")</f>
        <v>12-18</v>
      </c>
    </row>
    <row r="326" spans="1:37" x14ac:dyDescent="0.3">
      <c r="A326" t="s">
        <v>424</v>
      </c>
      <c r="B326" t="s">
        <v>33</v>
      </c>
      <c r="C326">
        <v>45</v>
      </c>
      <c r="D326" t="s">
        <v>34</v>
      </c>
      <c r="E326" t="s">
        <v>45</v>
      </c>
      <c r="F326">
        <v>5</v>
      </c>
      <c r="G326">
        <v>23</v>
      </c>
      <c r="H326" t="s">
        <v>36</v>
      </c>
      <c r="I326" t="s">
        <v>37</v>
      </c>
      <c r="J326" t="s">
        <v>37</v>
      </c>
      <c r="K326" t="s">
        <v>37</v>
      </c>
      <c r="L326" t="s">
        <v>50</v>
      </c>
      <c r="M326" t="s">
        <v>37</v>
      </c>
      <c r="N326" t="s">
        <v>34</v>
      </c>
      <c r="O326" t="s">
        <v>37</v>
      </c>
      <c r="P326" t="s">
        <v>37</v>
      </c>
      <c r="Q326" t="s">
        <v>37</v>
      </c>
      <c r="R326" t="s">
        <v>34</v>
      </c>
      <c r="S326" t="s">
        <v>34</v>
      </c>
      <c r="T326" t="s">
        <v>37</v>
      </c>
      <c r="U326" t="s">
        <v>46</v>
      </c>
      <c r="V326" t="s">
        <v>34</v>
      </c>
      <c r="W326" t="s">
        <v>51</v>
      </c>
      <c r="X326">
        <v>99.4</v>
      </c>
      <c r="Y326">
        <v>5943.65</v>
      </c>
      <c r="Z326">
        <v>0</v>
      </c>
      <c r="AA326">
        <v>0</v>
      </c>
      <c r="AB326">
        <v>924.15</v>
      </c>
      <c r="AC326">
        <v>6867.8</v>
      </c>
      <c r="AD326" t="s">
        <v>41</v>
      </c>
      <c r="AE326" t="s">
        <v>42</v>
      </c>
      <c r="AF326" t="s">
        <v>42</v>
      </c>
      <c r="AG326">
        <f t="shared" si="10"/>
        <v>0</v>
      </c>
      <c r="AH326" t="str" cm="1">
        <f t="array" ref="AH326">_xlfn.IFS(
X326&lt;=20, "&lt;20",
AND(X326&gt;=20, X326&lt;50), "20-50",
AND(X326&gt;=50, X326&lt;100), "50-100",
X326&gt;=100, "&gt;100"
)</f>
        <v>50-100</v>
      </c>
      <c r="AI326">
        <f t="shared" si="11"/>
        <v>0</v>
      </c>
      <c r="AJ326" t="str" cm="1">
        <f t="array" ref="AJ326">_xlfn.IFS(
C326&lt;=20, "&lt;20",
AND(C326&gt;=20, C326&lt;35), "20-35",
AND(C326&gt;=35, C326&lt;50), "35-50",
C326&gt;=50, "50-100"
)</f>
        <v>35-50</v>
      </c>
      <c r="AK326" t="str" cm="1">
        <f t="array" ref="AK326">_xlfn.IFS(
G326&lt;6, "&lt;6",
AND(G326&gt;=6, G326&lt;12), "6-12",
AND(G326&gt;=12, G326&lt;18), "12-18",  AND(G326&gt;=18, G326&lt;24), "18-24", G326&gt;=24, "24-36")</f>
        <v>18-24</v>
      </c>
    </row>
    <row r="327" spans="1:37" x14ac:dyDescent="0.3">
      <c r="A327" t="s">
        <v>425</v>
      </c>
      <c r="B327" t="s">
        <v>44</v>
      </c>
      <c r="C327">
        <v>44</v>
      </c>
      <c r="D327" t="s">
        <v>37</v>
      </c>
      <c r="E327" t="s">
        <v>82</v>
      </c>
      <c r="F327">
        <v>10</v>
      </c>
      <c r="G327">
        <v>34</v>
      </c>
      <c r="H327" t="s">
        <v>36</v>
      </c>
      <c r="I327" t="s">
        <v>37</v>
      </c>
      <c r="J327" t="s">
        <v>34</v>
      </c>
      <c r="K327" t="s">
        <v>34</v>
      </c>
      <c r="L327" t="s">
        <v>34</v>
      </c>
      <c r="M327" t="s">
        <v>34</v>
      </c>
      <c r="N327" t="s">
        <v>34</v>
      </c>
      <c r="O327" t="s">
        <v>34</v>
      </c>
      <c r="P327" t="s">
        <v>34</v>
      </c>
      <c r="Q327" t="s">
        <v>34</v>
      </c>
      <c r="R327" t="s">
        <v>34</v>
      </c>
      <c r="S327" t="s">
        <v>34</v>
      </c>
      <c r="T327" t="s">
        <v>34</v>
      </c>
      <c r="U327" t="s">
        <v>46</v>
      </c>
      <c r="V327" t="s">
        <v>37</v>
      </c>
      <c r="W327" t="s">
        <v>40</v>
      </c>
      <c r="X327">
        <v>19.149999999999999</v>
      </c>
      <c r="Y327">
        <v>477.6</v>
      </c>
      <c r="Z327">
        <v>0</v>
      </c>
      <c r="AA327">
        <v>0</v>
      </c>
      <c r="AB327">
        <v>477.25</v>
      </c>
      <c r="AC327">
        <v>954.85</v>
      </c>
      <c r="AD327" t="s">
        <v>41</v>
      </c>
      <c r="AE327" t="s">
        <v>42</v>
      </c>
      <c r="AF327" t="s">
        <v>42</v>
      </c>
      <c r="AG327">
        <f t="shared" si="10"/>
        <v>0</v>
      </c>
      <c r="AH327" t="str" cm="1">
        <f t="array" ref="AH327">_xlfn.IFS(
X327&lt;=20, "&lt;20",
AND(X327&gt;=20, X327&lt;50), "20-50",
AND(X327&gt;=50, X327&lt;100), "50-100",
X327&gt;=100, "&gt;100"
)</f>
        <v>&lt;20</v>
      </c>
      <c r="AI327">
        <f t="shared" si="11"/>
        <v>0</v>
      </c>
      <c r="AJ327" t="str" cm="1">
        <f t="array" ref="AJ327">_xlfn.IFS(
C327&lt;=20, "&lt;20",
AND(C327&gt;=20, C327&lt;35), "20-35",
AND(C327&gt;=35, C327&lt;50), "35-50",
C327&gt;=50, "50-100"
)</f>
        <v>35-50</v>
      </c>
      <c r="AK327" t="str" cm="1">
        <f t="array" ref="AK327">_xlfn.IFS(
G327&lt;6, "&lt;6",
AND(G327&gt;=6, G327&lt;12), "6-12",
AND(G327&gt;=12, G327&lt;18), "12-18",  AND(G327&gt;=18, G327&lt;24), "18-24", G327&gt;=24, "24-36")</f>
        <v>24-36</v>
      </c>
    </row>
    <row r="328" spans="1:37" x14ac:dyDescent="0.3">
      <c r="A328" t="s">
        <v>426</v>
      </c>
      <c r="B328" t="s">
        <v>44</v>
      </c>
      <c r="C328">
        <v>43</v>
      </c>
      <c r="D328" t="s">
        <v>37</v>
      </c>
      <c r="E328" t="s">
        <v>82</v>
      </c>
      <c r="F328">
        <v>13</v>
      </c>
      <c r="G328">
        <v>9</v>
      </c>
      <c r="H328" t="s">
        <v>36</v>
      </c>
      <c r="I328" t="s">
        <v>37</v>
      </c>
      <c r="J328" t="s">
        <v>34</v>
      </c>
      <c r="K328" t="s">
        <v>37</v>
      </c>
      <c r="L328" t="s">
        <v>50</v>
      </c>
      <c r="M328" t="s">
        <v>34</v>
      </c>
      <c r="N328" t="s">
        <v>34</v>
      </c>
      <c r="O328" t="s">
        <v>34</v>
      </c>
      <c r="P328" t="s">
        <v>34</v>
      </c>
      <c r="Q328" t="s">
        <v>34</v>
      </c>
      <c r="R328" t="s">
        <v>34</v>
      </c>
      <c r="S328" t="s">
        <v>34</v>
      </c>
      <c r="T328" t="s">
        <v>37</v>
      </c>
      <c r="U328" t="s">
        <v>46</v>
      </c>
      <c r="V328" t="s">
        <v>37</v>
      </c>
      <c r="W328" t="s">
        <v>51</v>
      </c>
      <c r="X328">
        <v>69.5</v>
      </c>
      <c r="Y328">
        <v>69.5</v>
      </c>
      <c r="Z328">
        <v>0</v>
      </c>
      <c r="AA328">
        <v>0</v>
      </c>
      <c r="AB328">
        <v>8.31</v>
      </c>
      <c r="AC328">
        <v>77.81</v>
      </c>
      <c r="AD328" t="s">
        <v>52</v>
      </c>
      <c r="AE328" t="s">
        <v>58</v>
      </c>
      <c r="AF328" t="s">
        <v>59</v>
      </c>
      <c r="AG328">
        <f t="shared" si="10"/>
        <v>1</v>
      </c>
      <c r="AH328" t="str" cm="1">
        <f t="array" ref="AH328">_xlfn.IFS(
X328&lt;=20, "&lt;20",
AND(X328&gt;=20, X328&lt;50), "20-50",
AND(X328&gt;=50, X328&lt;100), "50-100",
X328&gt;=100, "&gt;100"
)</f>
        <v>50-100</v>
      </c>
      <c r="AI328">
        <f t="shared" si="11"/>
        <v>0</v>
      </c>
      <c r="AJ328" t="str" cm="1">
        <f t="array" ref="AJ328">_xlfn.IFS(
C328&lt;=20, "&lt;20",
AND(C328&gt;=20, C328&lt;35), "20-35",
AND(C328&gt;=35, C328&lt;50), "35-50",
C328&gt;=50, "50-100"
)</f>
        <v>35-50</v>
      </c>
      <c r="AK328" t="str" cm="1">
        <f t="array" ref="AK328">_xlfn.IFS(
G328&lt;6, "&lt;6",
AND(G328&gt;=6, G328&lt;12), "6-12",
AND(G328&gt;=12, G328&lt;18), "12-18",  AND(G328&gt;=18, G328&lt;24), "18-24", G328&gt;=24, "24-36")</f>
        <v>6-12</v>
      </c>
    </row>
    <row r="329" spans="1:37" x14ac:dyDescent="0.3">
      <c r="A329" t="s">
        <v>427</v>
      </c>
      <c r="B329" t="s">
        <v>44</v>
      </c>
      <c r="C329">
        <v>56</v>
      </c>
      <c r="D329" t="s">
        <v>34</v>
      </c>
      <c r="E329" t="s">
        <v>99</v>
      </c>
      <c r="F329">
        <v>0</v>
      </c>
      <c r="G329">
        <v>25</v>
      </c>
      <c r="H329" t="s">
        <v>57</v>
      </c>
      <c r="I329" t="s">
        <v>37</v>
      </c>
      <c r="J329" t="s">
        <v>34</v>
      </c>
      <c r="K329" t="s">
        <v>37</v>
      </c>
      <c r="L329" t="s">
        <v>38</v>
      </c>
      <c r="M329" t="s">
        <v>34</v>
      </c>
      <c r="N329" t="s">
        <v>34</v>
      </c>
      <c r="O329" t="s">
        <v>34</v>
      </c>
      <c r="P329" t="s">
        <v>37</v>
      </c>
      <c r="Q329" t="s">
        <v>34</v>
      </c>
      <c r="R329" t="s">
        <v>34</v>
      </c>
      <c r="S329" t="s">
        <v>34</v>
      </c>
      <c r="T329" t="s">
        <v>37</v>
      </c>
      <c r="U329" t="s">
        <v>39</v>
      </c>
      <c r="V329" t="s">
        <v>37</v>
      </c>
      <c r="W329" t="s">
        <v>51</v>
      </c>
      <c r="X329">
        <v>49.45</v>
      </c>
      <c r="Y329">
        <v>1119.3499999999999</v>
      </c>
      <c r="Z329">
        <v>0</v>
      </c>
      <c r="AA329">
        <v>0</v>
      </c>
      <c r="AB329">
        <v>594.54999999999995</v>
      </c>
      <c r="AC329">
        <v>1713.9</v>
      </c>
      <c r="AD329" t="s">
        <v>41</v>
      </c>
      <c r="AE329" t="s">
        <v>42</v>
      </c>
      <c r="AF329" t="s">
        <v>42</v>
      </c>
      <c r="AG329">
        <f t="shared" si="10"/>
        <v>0</v>
      </c>
      <c r="AH329" t="str" cm="1">
        <f t="array" ref="AH329">_xlfn.IFS(
X329&lt;=20, "&lt;20",
AND(X329&gt;=20, X329&lt;50), "20-50",
AND(X329&gt;=50, X329&lt;100), "50-100",
X329&gt;=100, "&gt;100"
)</f>
        <v>20-50</v>
      </c>
      <c r="AI329">
        <f t="shared" si="11"/>
        <v>0</v>
      </c>
      <c r="AJ329" t="str" cm="1">
        <f t="array" ref="AJ329">_xlfn.IFS(
C329&lt;=20, "&lt;20",
AND(C329&gt;=20, C329&lt;35), "20-35",
AND(C329&gt;=35, C329&lt;50), "35-50",
C329&gt;=50, "50-100"
)</f>
        <v>50-100</v>
      </c>
      <c r="AK329" t="str" cm="1">
        <f t="array" ref="AK329">_xlfn.IFS(
G329&lt;6, "&lt;6",
AND(G329&gt;=6, G329&lt;12), "6-12",
AND(G329&gt;=12, G329&lt;18), "12-18",  AND(G329&gt;=18, G329&lt;24), "18-24", G329&gt;=24, "24-36")</f>
        <v>24-36</v>
      </c>
    </row>
    <row r="330" spans="1:37" x14ac:dyDescent="0.3">
      <c r="A330" t="s">
        <v>428</v>
      </c>
      <c r="B330" t="s">
        <v>44</v>
      </c>
      <c r="C330">
        <v>30</v>
      </c>
      <c r="D330" t="s">
        <v>34</v>
      </c>
      <c r="E330" t="s">
        <v>56</v>
      </c>
      <c r="F330">
        <v>13</v>
      </c>
      <c r="G330">
        <v>22</v>
      </c>
      <c r="H330" t="s">
        <v>57</v>
      </c>
      <c r="I330" t="s">
        <v>37</v>
      </c>
      <c r="J330" t="s">
        <v>37</v>
      </c>
      <c r="K330" t="s">
        <v>37</v>
      </c>
      <c r="L330" t="s">
        <v>50</v>
      </c>
      <c r="M330" t="s">
        <v>34</v>
      </c>
      <c r="N330" t="s">
        <v>34</v>
      </c>
      <c r="O330" t="s">
        <v>34</v>
      </c>
      <c r="P330" t="s">
        <v>34</v>
      </c>
      <c r="Q330" t="s">
        <v>34</v>
      </c>
      <c r="R330" t="s">
        <v>34</v>
      </c>
      <c r="S330" t="s">
        <v>37</v>
      </c>
      <c r="T330" t="s">
        <v>37</v>
      </c>
      <c r="U330" t="s">
        <v>46</v>
      </c>
      <c r="V330" t="s">
        <v>37</v>
      </c>
      <c r="W330" t="s">
        <v>51</v>
      </c>
      <c r="X330">
        <v>73.7</v>
      </c>
      <c r="Y330">
        <v>1558.7</v>
      </c>
      <c r="Z330">
        <v>0</v>
      </c>
      <c r="AA330">
        <v>0</v>
      </c>
      <c r="AB330">
        <v>599.34</v>
      </c>
      <c r="AC330">
        <v>2158.04</v>
      </c>
      <c r="AD330" t="s">
        <v>41</v>
      </c>
      <c r="AE330" t="s">
        <v>42</v>
      </c>
      <c r="AF330" t="s">
        <v>42</v>
      </c>
      <c r="AG330">
        <f t="shared" si="10"/>
        <v>0</v>
      </c>
      <c r="AH330" t="str" cm="1">
        <f t="array" ref="AH330">_xlfn.IFS(
X330&lt;=20, "&lt;20",
AND(X330&gt;=20, X330&lt;50), "20-50",
AND(X330&gt;=50, X330&lt;100), "50-100",
X330&gt;=100, "&gt;100"
)</f>
        <v>50-100</v>
      </c>
      <c r="AI330">
        <f t="shared" si="11"/>
        <v>0</v>
      </c>
      <c r="AJ330" t="str" cm="1">
        <f t="array" ref="AJ330">_xlfn.IFS(
C330&lt;=20, "&lt;20",
AND(C330&gt;=20, C330&lt;35), "20-35",
AND(C330&gt;=35, C330&lt;50), "35-50",
C330&gt;=50, "50-100"
)</f>
        <v>20-35</v>
      </c>
      <c r="AK330" t="str" cm="1">
        <f t="array" ref="AK330">_xlfn.IFS(
G330&lt;6, "&lt;6",
AND(G330&gt;=6, G330&lt;12), "6-12",
AND(G330&gt;=12, G330&lt;18), "12-18",  AND(G330&gt;=18, G330&lt;24), "18-24", G330&gt;=24, "24-36")</f>
        <v>18-24</v>
      </c>
    </row>
    <row r="331" spans="1:37" x14ac:dyDescent="0.3">
      <c r="A331" t="s">
        <v>429</v>
      </c>
      <c r="B331" t="s">
        <v>44</v>
      </c>
      <c r="C331">
        <v>41</v>
      </c>
      <c r="D331" t="s">
        <v>37</v>
      </c>
      <c r="E331" t="s">
        <v>109</v>
      </c>
      <c r="F331">
        <v>10</v>
      </c>
      <c r="G331">
        <v>2</v>
      </c>
      <c r="H331" t="s">
        <v>36</v>
      </c>
      <c r="I331" t="s">
        <v>37</v>
      </c>
      <c r="J331" t="s">
        <v>34</v>
      </c>
      <c r="K331" t="s">
        <v>37</v>
      </c>
      <c r="L331" t="s">
        <v>50</v>
      </c>
      <c r="M331" t="s">
        <v>34</v>
      </c>
      <c r="N331" t="s">
        <v>34</v>
      </c>
      <c r="O331" t="s">
        <v>34</v>
      </c>
      <c r="P331" t="s">
        <v>34</v>
      </c>
      <c r="Q331" t="s">
        <v>34</v>
      </c>
      <c r="R331" t="s">
        <v>37</v>
      </c>
      <c r="S331" t="s">
        <v>37</v>
      </c>
      <c r="T331" t="s">
        <v>37</v>
      </c>
      <c r="U331" t="s">
        <v>46</v>
      </c>
      <c r="V331" t="s">
        <v>37</v>
      </c>
      <c r="W331" t="s">
        <v>51</v>
      </c>
      <c r="X331">
        <v>79.7</v>
      </c>
      <c r="Y331">
        <v>79.7</v>
      </c>
      <c r="Z331">
        <v>0</v>
      </c>
      <c r="AA331">
        <v>0</v>
      </c>
      <c r="AB331">
        <v>33.880000000000003</v>
      </c>
      <c r="AC331">
        <v>113.58</v>
      </c>
      <c r="AD331" t="s">
        <v>52</v>
      </c>
      <c r="AE331" t="s">
        <v>58</v>
      </c>
      <c r="AF331" t="s">
        <v>387</v>
      </c>
      <c r="AG331">
        <f t="shared" si="10"/>
        <v>1</v>
      </c>
      <c r="AH331" t="str" cm="1">
        <f t="array" ref="AH331">_xlfn.IFS(
X331&lt;=20, "&lt;20",
AND(X331&gt;=20, X331&lt;50), "20-50",
AND(X331&gt;=50, X331&lt;100), "50-100",
X331&gt;=100, "&gt;100"
)</f>
        <v>50-100</v>
      </c>
      <c r="AI331">
        <f t="shared" si="11"/>
        <v>0</v>
      </c>
      <c r="AJ331" t="str" cm="1">
        <f t="array" ref="AJ331">_xlfn.IFS(
C331&lt;=20, "&lt;20",
AND(C331&gt;=20, C331&lt;35), "20-35",
AND(C331&gt;=35, C331&lt;50), "35-50",
C331&gt;=50, "50-100"
)</f>
        <v>35-50</v>
      </c>
      <c r="AK331" t="str" cm="1">
        <f t="array" ref="AK331">_xlfn.IFS(
G331&lt;6, "&lt;6",
AND(G331&gt;=6, G331&lt;12), "6-12",
AND(G331&gt;=12, G331&lt;18), "12-18",  AND(G331&gt;=18, G331&lt;24), "18-24", G331&gt;=24, "24-36")</f>
        <v>&lt;6</v>
      </c>
    </row>
    <row r="332" spans="1:37" x14ac:dyDescent="0.3">
      <c r="A332" t="s">
        <v>430</v>
      </c>
      <c r="B332" t="s">
        <v>44</v>
      </c>
      <c r="C332">
        <v>80</v>
      </c>
      <c r="D332" t="s">
        <v>37</v>
      </c>
      <c r="E332" t="s">
        <v>76</v>
      </c>
      <c r="F332">
        <v>4</v>
      </c>
      <c r="G332">
        <v>8</v>
      </c>
      <c r="H332" t="s">
        <v>36</v>
      </c>
      <c r="I332" t="s">
        <v>37</v>
      </c>
      <c r="J332" t="s">
        <v>37</v>
      </c>
      <c r="K332" t="s">
        <v>37</v>
      </c>
      <c r="L332" t="s">
        <v>50</v>
      </c>
      <c r="M332" t="s">
        <v>34</v>
      </c>
      <c r="N332" t="s">
        <v>34</v>
      </c>
      <c r="O332" t="s">
        <v>37</v>
      </c>
      <c r="P332" t="s">
        <v>34</v>
      </c>
      <c r="Q332" t="s">
        <v>34</v>
      </c>
      <c r="R332" t="s">
        <v>34</v>
      </c>
      <c r="S332" t="s">
        <v>34</v>
      </c>
      <c r="T332" t="s">
        <v>34</v>
      </c>
      <c r="U332" t="s">
        <v>46</v>
      </c>
      <c r="V332" t="s">
        <v>37</v>
      </c>
      <c r="W332" t="s">
        <v>51</v>
      </c>
      <c r="X332">
        <v>-1</v>
      </c>
      <c r="Y332">
        <v>343.95</v>
      </c>
      <c r="Z332">
        <v>0</v>
      </c>
      <c r="AA332">
        <v>20</v>
      </c>
      <c r="AB332">
        <v>33.299999999999997</v>
      </c>
      <c r="AC332">
        <v>397.25</v>
      </c>
      <c r="AD332" t="s">
        <v>52</v>
      </c>
      <c r="AE332" t="s">
        <v>53</v>
      </c>
      <c r="AF332" t="s">
        <v>162</v>
      </c>
      <c r="AG332">
        <f t="shared" si="10"/>
        <v>1</v>
      </c>
      <c r="AH332" t="str" cm="1">
        <f t="array" ref="AH332">_xlfn.IFS(
X332&lt;=20, "&lt;20",
AND(X332&gt;=20, X332&lt;50), "20-50",
AND(X332&gt;=50, X332&lt;100), "50-100",
X332&gt;=100, "&gt;100"
)</f>
        <v>&lt;20</v>
      </c>
      <c r="AI332">
        <f t="shared" si="11"/>
        <v>0</v>
      </c>
      <c r="AJ332" t="str" cm="1">
        <f t="array" ref="AJ332">_xlfn.IFS(
C332&lt;=20, "&lt;20",
AND(C332&gt;=20, C332&lt;35), "20-35",
AND(C332&gt;=35, C332&lt;50), "35-50",
C332&gt;=50, "50-100"
)</f>
        <v>50-100</v>
      </c>
      <c r="AK332" t="str" cm="1">
        <f t="array" ref="AK332">_xlfn.IFS(
G332&lt;6, "&lt;6",
AND(G332&gt;=6, G332&lt;12), "6-12",
AND(G332&gt;=12, G332&lt;18), "12-18",  AND(G332&gt;=18, G332&lt;24), "18-24", G332&gt;=24, "24-36")</f>
        <v>6-12</v>
      </c>
    </row>
    <row r="333" spans="1:37" x14ac:dyDescent="0.3">
      <c r="A333" t="s">
        <v>431</v>
      </c>
      <c r="B333" t="s">
        <v>33</v>
      </c>
      <c r="C333">
        <v>65</v>
      </c>
      <c r="D333" t="s">
        <v>34</v>
      </c>
      <c r="E333" t="s">
        <v>61</v>
      </c>
      <c r="F333">
        <v>1</v>
      </c>
      <c r="G333">
        <v>12</v>
      </c>
      <c r="H333" t="s">
        <v>110</v>
      </c>
      <c r="I333" t="s">
        <v>37</v>
      </c>
      <c r="J333" t="s">
        <v>34</v>
      </c>
      <c r="K333" t="s">
        <v>37</v>
      </c>
      <c r="L333" t="s">
        <v>38</v>
      </c>
      <c r="M333" t="s">
        <v>37</v>
      </c>
      <c r="N333" t="s">
        <v>34</v>
      </c>
      <c r="O333" t="s">
        <v>34</v>
      </c>
      <c r="P333" t="s">
        <v>37</v>
      </c>
      <c r="Q333" t="s">
        <v>37</v>
      </c>
      <c r="R333" t="s">
        <v>37</v>
      </c>
      <c r="S333" t="s">
        <v>37</v>
      </c>
      <c r="T333" t="s">
        <v>37</v>
      </c>
      <c r="U333" t="s">
        <v>39</v>
      </c>
      <c r="V333" t="s">
        <v>34</v>
      </c>
      <c r="W333" t="s">
        <v>51</v>
      </c>
      <c r="X333">
        <v>74.400000000000006</v>
      </c>
      <c r="Y333">
        <v>1712.9</v>
      </c>
      <c r="Z333">
        <v>0</v>
      </c>
      <c r="AA333">
        <v>0</v>
      </c>
      <c r="AB333">
        <v>788.64</v>
      </c>
      <c r="AC333">
        <v>2501.54</v>
      </c>
      <c r="AD333" t="s">
        <v>41</v>
      </c>
      <c r="AE333" t="s">
        <v>42</v>
      </c>
      <c r="AF333" t="s">
        <v>42</v>
      </c>
      <c r="AG333">
        <f t="shared" si="10"/>
        <v>0</v>
      </c>
      <c r="AH333" t="str" cm="1">
        <f t="array" ref="AH333">_xlfn.IFS(
X333&lt;=20, "&lt;20",
AND(X333&gt;=20, X333&lt;50), "20-50",
AND(X333&gt;=50, X333&lt;100), "50-100",
X333&gt;=100, "&gt;100"
)</f>
        <v>50-100</v>
      </c>
      <c r="AI333">
        <f t="shared" si="11"/>
        <v>0</v>
      </c>
      <c r="AJ333" t="str" cm="1">
        <f t="array" ref="AJ333">_xlfn.IFS(
C333&lt;=20, "&lt;20",
AND(C333&gt;=20, C333&lt;35), "20-35",
AND(C333&gt;=35, C333&lt;50), "35-50",
C333&gt;=50, "50-100"
)</f>
        <v>50-100</v>
      </c>
      <c r="AK333" t="str" cm="1">
        <f t="array" ref="AK333">_xlfn.IFS(
G333&lt;6, "&lt;6",
AND(G333&gt;=6, G333&lt;12), "6-12",
AND(G333&gt;=12, G333&lt;18), "12-18",  AND(G333&gt;=18, G333&lt;24), "18-24", G333&gt;=24, "24-36")</f>
        <v>12-18</v>
      </c>
    </row>
    <row r="334" spans="1:37" x14ac:dyDescent="0.3">
      <c r="A334" t="s">
        <v>432</v>
      </c>
      <c r="B334" t="s">
        <v>44</v>
      </c>
      <c r="C334">
        <v>77</v>
      </c>
      <c r="D334" t="s">
        <v>34</v>
      </c>
      <c r="E334" t="s">
        <v>76</v>
      </c>
      <c r="F334">
        <v>4</v>
      </c>
      <c r="G334">
        <v>18</v>
      </c>
      <c r="H334" t="s">
        <v>36</v>
      </c>
      <c r="I334" t="s">
        <v>37</v>
      </c>
      <c r="J334" t="s">
        <v>37</v>
      </c>
      <c r="K334" t="s">
        <v>37</v>
      </c>
      <c r="L334" t="s">
        <v>50</v>
      </c>
      <c r="M334" t="s">
        <v>34</v>
      </c>
      <c r="N334" t="s">
        <v>34</v>
      </c>
      <c r="O334" t="s">
        <v>37</v>
      </c>
      <c r="P334" t="s">
        <v>34</v>
      </c>
      <c r="Q334" t="s">
        <v>34</v>
      </c>
      <c r="R334" t="s">
        <v>37</v>
      </c>
      <c r="S334" t="s">
        <v>34</v>
      </c>
      <c r="T334" t="s">
        <v>37</v>
      </c>
      <c r="U334" t="s">
        <v>46</v>
      </c>
      <c r="V334" t="s">
        <v>34</v>
      </c>
      <c r="W334" t="s">
        <v>40</v>
      </c>
      <c r="X334">
        <v>88.3</v>
      </c>
      <c r="Y334">
        <v>2467.75</v>
      </c>
      <c r="Z334">
        <v>0</v>
      </c>
      <c r="AA334">
        <v>0</v>
      </c>
      <c r="AB334">
        <v>457.38</v>
      </c>
      <c r="AC334">
        <v>2925.13</v>
      </c>
      <c r="AD334" t="s">
        <v>52</v>
      </c>
      <c r="AE334" t="s">
        <v>94</v>
      </c>
      <c r="AF334" t="s">
        <v>95</v>
      </c>
      <c r="AG334">
        <f t="shared" si="10"/>
        <v>1</v>
      </c>
      <c r="AH334" t="str" cm="1">
        <f t="array" ref="AH334">_xlfn.IFS(
X334&lt;=20, "&lt;20",
AND(X334&gt;=20, X334&lt;50), "20-50",
AND(X334&gt;=50, X334&lt;100), "50-100",
X334&gt;=100, "&gt;100"
)</f>
        <v>50-100</v>
      </c>
      <c r="AI334">
        <f t="shared" si="11"/>
        <v>0</v>
      </c>
      <c r="AJ334" t="str" cm="1">
        <f t="array" ref="AJ334">_xlfn.IFS(
C334&lt;=20, "&lt;20",
AND(C334&gt;=20, C334&lt;35), "20-35",
AND(C334&gt;=35, C334&lt;50), "35-50",
C334&gt;=50, "50-100"
)</f>
        <v>50-100</v>
      </c>
      <c r="AK334" t="str" cm="1">
        <f t="array" ref="AK334">_xlfn.IFS(
G334&lt;6, "&lt;6",
AND(G334&gt;=6, G334&lt;12), "6-12",
AND(G334&gt;=12, G334&lt;18), "12-18",  AND(G334&gt;=18, G334&lt;24), "18-24", G334&gt;=24, "24-36")</f>
        <v>18-24</v>
      </c>
    </row>
    <row r="335" spans="1:37" x14ac:dyDescent="0.3">
      <c r="A335" t="s">
        <v>433</v>
      </c>
      <c r="B335" t="s">
        <v>44</v>
      </c>
      <c r="C335">
        <v>36</v>
      </c>
      <c r="D335" t="s">
        <v>37</v>
      </c>
      <c r="E335" t="s">
        <v>64</v>
      </c>
      <c r="F335">
        <v>5</v>
      </c>
      <c r="G335">
        <v>16</v>
      </c>
      <c r="H335" t="s">
        <v>66</v>
      </c>
      <c r="I335" t="s">
        <v>37</v>
      </c>
      <c r="J335" t="s">
        <v>34</v>
      </c>
      <c r="K335" t="s">
        <v>34</v>
      </c>
      <c r="L335" t="s">
        <v>34</v>
      </c>
      <c r="M335" t="s">
        <v>34</v>
      </c>
      <c r="N335" t="s">
        <v>34</v>
      </c>
      <c r="O335" t="s">
        <v>34</v>
      </c>
      <c r="P335" t="s">
        <v>34</v>
      </c>
      <c r="Q335" t="s">
        <v>34</v>
      </c>
      <c r="R335" t="s">
        <v>34</v>
      </c>
      <c r="S335" t="s">
        <v>34</v>
      </c>
      <c r="T335" t="s">
        <v>34</v>
      </c>
      <c r="U335" t="s">
        <v>67</v>
      </c>
      <c r="V335" t="s">
        <v>34</v>
      </c>
      <c r="W335" t="s">
        <v>51</v>
      </c>
      <c r="X335">
        <v>19.8</v>
      </c>
      <c r="Y335">
        <v>1397.65</v>
      </c>
      <c r="Z335">
        <v>0</v>
      </c>
      <c r="AA335">
        <v>0</v>
      </c>
      <c r="AB335">
        <v>819.7</v>
      </c>
      <c r="AC335">
        <v>2217.35</v>
      </c>
      <c r="AD335" t="s">
        <v>41</v>
      </c>
      <c r="AE335" t="s">
        <v>42</v>
      </c>
      <c r="AF335" t="s">
        <v>42</v>
      </c>
      <c r="AG335">
        <f t="shared" si="10"/>
        <v>0</v>
      </c>
      <c r="AH335" t="str" cm="1">
        <f t="array" ref="AH335">_xlfn.IFS(
X335&lt;=20, "&lt;20",
AND(X335&gt;=20, X335&lt;50), "20-50",
AND(X335&gt;=50, X335&lt;100), "50-100",
X335&gt;=100, "&gt;100"
)</f>
        <v>&lt;20</v>
      </c>
      <c r="AI335">
        <f t="shared" si="11"/>
        <v>0</v>
      </c>
      <c r="AJ335" t="str" cm="1">
        <f t="array" ref="AJ335">_xlfn.IFS(
C335&lt;=20, "&lt;20",
AND(C335&gt;=20, C335&lt;35), "20-35",
AND(C335&gt;=35, C335&lt;50), "35-50",
C335&gt;=50, "50-100"
)</f>
        <v>35-50</v>
      </c>
      <c r="AK335" t="str" cm="1">
        <f t="array" ref="AK335">_xlfn.IFS(
G335&lt;6, "&lt;6",
AND(G335&gt;=6, G335&lt;12), "6-12",
AND(G335&gt;=12, G335&lt;18), "12-18",  AND(G335&gt;=18, G335&lt;24), "18-24", G335&gt;=24, "24-36")</f>
        <v>12-18</v>
      </c>
    </row>
    <row r="336" spans="1:37" x14ac:dyDescent="0.3">
      <c r="A336" t="s">
        <v>434</v>
      </c>
      <c r="B336" t="s">
        <v>44</v>
      </c>
      <c r="C336">
        <v>74</v>
      </c>
      <c r="D336" t="s">
        <v>37</v>
      </c>
      <c r="E336" t="s">
        <v>130</v>
      </c>
      <c r="F336">
        <v>8</v>
      </c>
      <c r="G336">
        <v>8</v>
      </c>
      <c r="H336" t="s">
        <v>36</v>
      </c>
      <c r="I336" t="s">
        <v>37</v>
      </c>
      <c r="J336" t="s">
        <v>34</v>
      </c>
      <c r="K336" t="s">
        <v>37</v>
      </c>
      <c r="L336" t="s">
        <v>50</v>
      </c>
      <c r="M336" t="s">
        <v>34</v>
      </c>
      <c r="N336" t="s">
        <v>34</v>
      </c>
      <c r="O336" t="s">
        <v>37</v>
      </c>
      <c r="P336" t="s">
        <v>34</v>
      </c>
      <c r="Q336" t="s">
        <v>34</v>
      </c>
      <c r="R336" t="s">
        <v>34</v>
      </c>
      <c r="S336" t="s">
        <v>34</v>
      </c>
      <c r="T336" t="s">
        <v>37</v>
      </c>
      <c r="U336" t="s">
        <v>46</v>
      </c>
      <c r="V336" t="s">
        <v>37</v>
      </c>
      <c r="W336" t="s">
        <v>40</v>
      </c>
      <c r="X336">
        <v>75.55</v>
      </c>
      <c r="Y336">
        <v>349.65</v>
      </c>
      <c r="Z336">
        <v>0</v>
      </c>
      <c r="AA336">
        <v>0</v>
      </c>
      <c r="AB336">
        <v>211.65</v>
      </c>
      <c r="AC336">
        <v>561.29999999999995</v>
      </c>
      <c r="AD336" t="s">
        <v>52</v>
      </c>
      <c r="AE336" t="s">
        <v>53</v>
      </c>
      <c r="AF336" t="s">
        <v>54</v>
      </c>
      <c r="AG336">
        <f t="shared" si="10"/>
        <v>1</v>
      </c>
      <c r="AH336" t="str" cm="1">
        <f t="array" ref="AH336">_xlfn.IFS(
X336&lt;=20, "&lt;20",
AND(X336&gt;=20, X336&lt;50), "20-50",
AND(X336&gt;=50, X336&lt;100), "50-100",
X336&gt;=100, "&gt;100"
)</f>
        <v>50-100</v>
      </c>
      <c r="AI336">
        <f t="shared" si="11"/>
        <v>0</v>
      </c>
      <c r="AJ336" t="str" cm="1">
        <f t="array" ref="AJ336">_xlfn.IFS(
C336&lt;=20, "&lt;20",
AND(C336&gt;=20, C336&lt;35), "20-35",
AND(C336&gt;=35, C336&lt;50), "35-50",
C336&gt;=50, "50-100"
)</f>
        <v>50-100</v>
      </c>
      <c r="AK336" t="str" cm="1">
        <f t="array" ref="AK336">_xlfn.IFS(
G336&lt;6, "&lt;6",
AND(G336&gt;=6, G336&lt;12), "6-12",
AND(G336&gt;=12, G336&lt;18), "12-18",  AND(G336&gt;=18, G336&lt;24), "18-24", G336&gt;=24, "24-36")</f>
        <v>6-12</v>
      </c>
    </row>
    <row r="337" spans="1:37" x14ac:dyDescent="0.3">
      <c r="A337" t="s">
        <v>435</v>
      </c>
      <c r="B337" t="s">
        <v>33</v>
      </c>
      <c r="C337">
        <v>52</v>
      </c>
      <c r="D337" t="s">
        <v>34</v>
      </c>
      <c r="E337" t="s">
        <v>90</v>
      </c>
      <c r="F337">
        <v>6</v>
      </c>
      <c r="G337">
        <v>24</v>
      </c>
      <c r="H337" t="s">
        <v>36</v>
      </c>
      <c r="I337" t="s">
        <v>37</v>
      </c>
      <c r="J337" t="s">
        <v>34</v>
      </c>
      <c r="K337" t="s">
        <v>34</v>
      </c>
      <c r="L337" t="s">
        <v>34</v>
      </c>
      <c r="M337" t="s">
        <v>34</v>
      </c>
      <c r="N337" t="s">
        <v>34</v>
      </c>
      <c r="O337" t="s">
        <v>34</v>
      </c>
      <c r="P337" t="s">
        <v>34</v>
      </c>
      <c r="Q337" t="s">
        <v>34</v>
      </c>
      <c r="R337" t="s">
        <v>34</v>
      </c>
      <c r="S337" t="s">
        <v>34</v>
      </c>
      <c r="T337" t="s">
        <v>34</v>
      </c>
      <c r="U337" t="s">
        <v>67</v>
      </c>
      <c r="V337" t="s">
        <v>37</v>
      </c>
      <c r="W337" t="s">
        <v>40</v>
      </c>
      <c r="X337">
        <v>20.2</v>
      </c>
      <c r="Y337">
        <v>917.45</v>
      </c>
      <c r="Z337">
        <v>0</v>
      </c>
      <c r="AA337">
        <v>0</v>
      </c>
      <c r="AB337">
        <v>2112.3200000000002</v>
      </c>
      <c r="AC337">
        <v>3029.77</v>
      </c>
      <c r="AD337" t="s">
        <v>41</v>
      </c>
      <c r="AE337" t="s">
        <v>42</v>
      </c>
      <c r="AF337" t="s">
        <v>42</v>
      </c>
      <c r="AG337">
        <f t="shared" si="10"/>
        <v>0</v>
      </c>
      <c r="AH337" t="str" cm="1">
        <f t="array" ref="AH337">_xlfn.IFS(
X337&lt;=20, "&lt;20",
AND(X337&gt;=20, X337&lt;50), "20-50",
AND(X337&gt;=50, X337&lt;100), "50-100",
X337&gt;=100, "&gt;100"
)</f>
        <v>20-50</v>
      </c>
      <c r="AI337">
        <f t="shared" si="11"/>
        <v>0</v>
      </c>
      <c r="AJ337" t="str" cm="1">
        <f t="array" ref="AJ337">_xlfn.IFS(
C337&lt;=20, "&lt;20",
AND(C337&gt;=20, C337&lt;35), "20-35",
AND(C337&gt;=35, C337&lt;50), "35-50",
C337&gt;=50, "50-100"
)</f>
        <v>50-100</v>
      </c>
      <c r="AK337" t="str" cm="1">
        <f t="array" ref="AK337">_xlfn.IFS(
G337&lt;6, "&lt;6",
AND(G337&gt;=6, G337&lt;12), "6-12",
AND(G337&gt;=12, G337&lt;18), "12-18",  AND(G337&gt;=18, G337&lt;24), "18-24", G337&gt;=24, "24-36")</f>
        <v>24-36</v>
      </c>
    </row>
    <row r="338" spans="1:37" x14ac:dyDescent="0.3">
      <c r="A338" t="s">
        <v>436</v>
      </c>
      <c r="B338" t="s">
        <v>44</v>
      </c>
      <c r="C338">
        <v>36</v>
      </c>
      <c r="D338" t="s">
        <v>34</v>
      </c>
      <c r="E338" t="s">
        <v>48</v>
      </c>
      <c r="F338">
        <v>8</v>
      </c>
      <c r="G338">
        <v>24</v>
      </c>
      <c r="H338" t="s">
        <v>36</v>
      </c>
      <c r="I338" t="s">
        <v>37</v>
      </c>
      <c r="J338" t="s">
        <v>34</v>
      </c>
      <c r="K338" t="s">
        <v>37</v>
      </c>
      <c r="L338" t="s">
        <v>50</v>
      </c>
      <c r="M338" t="s">
        <v>34</v>
      </c>
      <c r="N338" t="s">
        <v>34</v>
      </c>
      <c r="O338" t="s">
        <v>34</v>
      </c>
      <c r="P338" t="s">
        <v>34</v>
      </c>
      <c r="Q338" t="s">
        <v>34</v>
      </c>
      <c r="R338" t="s">
        <v>34</v>
      </c>
      <c r="S338" t="s">
        <v>34</v>
      </c>
      <c r="T338" t="s">
        <v>37</v>
      </c>
      <c r="U338" t="s">
        <v>46</v>
      </c>
      <c r="V338" t="s">
        <v>37</v>
      </c>
      <c r="W338" t="s">
        <v>51</v>
      </c>
      <c r="X338">
        <v>71.650000000000006</v>
      </c>
      <c r="Y338">
        <v>135.75</v>
      </c>
      <c r="Z338">
        <v>0</v>
      </c>
      <c r="AA338">
        <v>0</v>
      </c>
      <c r="AB338">
        <v>58.06</v>
      </c>
      <c r="AC338">
        <v>193.81</v>
      </c>
      <c r="AD338" t="s">
        <v>85</v>
      </c>
      <c r="AE338" t="s">
        <v>42</v>
      </c>
      <c r="AF338" t="s">
        <v>42</v>
      </c>
      <c r="AG338">
        <f t="shared" si="10"/>
        <v>0</v>
      </c>
      <c r="AH338" t="str" cm="1">
        <f t="array" ref="AH338">_xlfn.IFS(
X338&lt;=20, "&lt;20",
AND(X338&gt;=20, X338&lt;50), "20-50",
AND(X338&gt;=50, X338&lt;100), "50-100",
X338&gt;=100, "&gt;100"
)</f>
        <v>50-100</v>
      </c>
      <c r="AI338">
        <f t="shared" si="11"/>
        <v>1</v>
      </c>
      <c r="AJ338" t="str" cm="1">
        <f t="array" ref="AJ338">_xlfn.IFS(
C338&lt;=20, "&lt;20",
AND(C338&gt;=20, C338&lt;35), "20-35",
AND(C338&gt;=35, C338&lt;50), "35-50",
C338&gt;=50, "50-100"
)</f>
        <v>35-50</v>
      </c>
      <c r="AK338" t="str" cm="1">
        <f t="array" ref="AK338">_xlfn.IFS(
G338&lt;6, "&lt;6",
AND(G338&gt;=6, G338&lt;12), "6-12",
AND(G338&gt;=12, G338&lt;18), "12-18",  AND(G338&gt;=18, G338&lt;24), "18-24", G338&gt;=24, "24-36")</f>
        <v>24-36</v>
      </c>
    </row>
    <row r="339" spans="1:37" x14ac:dyDescent="0.3">
      <c r="A339" t="s">
        <v>437</v>
      </c>
      <c r="B339" t="s">
        <v>44</v>
      </c>
      <c r="C339">
        <v>33</v>
      </c>
      <c r="D339" t="s">
        <v>37</v>
      </c>
      <c r="E339" t="s">
        <v>45</v>
      </c>
      <c r="F339">
        <v>12</v>
      </c>
      <c r="G339">
        <v>15</v>
      </c>
      <c r="H339" t="s">
        <v>70</v>
      </c>
      <c r="I339" t="s">
        <v>37</v>
      </c>
      <c r="J339" t="s">
        <v>34</v>
      </c>
      <c r="K339" t="s">
        <v>34</v>
      </c>
      <c r="L339" t="s">
        <v>34</v>
      </c>
      <c r="M339" t="s">
        <v>34</v>
      </c>
      <c r="N339" t="s">
        <v>34</v>
      </c>
      <c r="O339" t="s">
        <v>34</v>
      </c>
      <c r="P339" t="s">
        <v>34</v>
      </c>
      <c r="Q339" t="s">
        <v>34</v>
      </c>
      <c r="R339" t="s">
        <v>34</v>
      </c>
      <c r="S339" t="s">
        <v>34</v>
      </c>
      <c r="T339" t="s">
        <v>34</v>
      </c>
      <c r="U339" t="s">
        <v>67</v>
      </c>
      <c r="V339" t="s">
        <v>37</v>
      </c>
      <c r="W339" t="s">
        <v>51</v>
      </c>
      <c r="X339">
        <v>20.100000000000001</v>
      </c>
      <c r="Y339">
        <v>1087.7</v>
      </c>
      <c r="Z339">
        <v>0</v>
      </c>
      <c r="AA339">
        <v>0</v>
      </c>
      <c r="AB339">
        <v>1520.19</v>
      </c>
      <c r="AC339">
        <v>2607.89</v>
      </c>
      <c r="AD339" t="s">
        <v>41</v>
      </c>
      <c r="AE339" t="s">
        <v>42</v>
      </c>
      <c r="AF339" t="s">
        <v>42</v>
      </c>
      <c r="AG339">
        <f t="shared" si="10"/>
        <v>0</v>
      </c>
      <c r="AH339" t="str" cm="1">
        <f t="array" ref="AH339">_xlfn.IFS(
X339&lt;=20, "&lt;20",
AND(X339&gt;=20, X339&lt;50), "20-50",
AND(X339&gt;=50, X339&lt;100), "50-100",
X339&gt;=100, "&gt;100"
)</f>
        <v>20-50</v>
      </c>
      <c r="AI339">
        <f t="shared" si="11"/>
        <v>0</v>
      </c>
      <c r="AJ339" t="str" cm="1">
        <f t="array" ref="AJ339">_xlfn.IFS(
C339&lt;=20, "&lt;20",
AND(C339&gt;=20, C339&lt;35), "20-35",
AND(C339&gt;=35, C339&lt;50), "35-50",
C339&gt;=50, "50-100"
)</f>
        <v>20-35</v>
      </c>
      <c r="AK339" t="str" cm="1">
        <f t="array" ref="AK339">_xlfn.IFS(
G339&lt;6, "&lt;6",
AND(G339&gt;=6, G339&lt;12), "6-12",
AND(G339&gt;=12, G339&lt;18), "12-18",  AND(G339&gt;=18, G339&lt;24), "18-24", G339&gt;=24, "24-36")</f>
        <v>12-18</v>
      </c>
    </row>
    <row r="340" spans="1:37" x14ac:dyDescent="0.3">
      <c r="A340" t="s">
        <v>438</v>
      </c>
      <c r="B340" t="s">
        <v>44</v>
      </c>
      <c r="C340">
        <v>36</v>
      </c>
      <c r="D340" t="s">
        <v>34</v>
      </c>
      <c r="E340" t="s">
        <v>74</v>
      </c>
      <c r="F340">
        <v>1</v>
      </c>
      <c r="G340">
        <v>1</v>
      </c>
      <c r="H340" t="s">
        <v>49</v>
      </c>
      <c r="I340" t="s">
        <v>37</v>
      </c>
      <c r="J340" t="s">
        <v>34</v>
      </c>
      <c r="K340" t="s">
        <v>37</v>
      </c>
      <c r="L340" t="s">
        <v>50</v>
      </c>
      <c r="M340" t="s">
        <v>34</v>
      </c>
      <c r="N340" t="s">
        <v>34</v>
      </c>
      <c r="O340" t="s">
        <v>34</v>
      </c>
      <c r="P340" t="s">
        <v>34</v>
      </c>
      <c r="Q340" t="s">
        <v>34</v>
      </c>
      <c r="R340" t="s">
        <v>34</v>
      </c>
      <c r="S340" t="s">
        <v>34</v>
      </c>
      <c r="T340" t="s">
        <v>37</v>
      </c>
      <c r="U340" t="s">
        <v>46</v>
      </c>
      <c r="V340" t="s">
        <v>34</v>
      </c>
      <c r="W340" t="s">
        <v>143</v>
      </c>
      <c r="X340">
        <v>71.099999999999994</v>
      </c>
      <c r="Y340">
        <v>71.099999999999994</v>
      </c>
      <c r="Z340">
        <v>0</v>
      </c>
      <c r="AA340">
        <v>0</v>
      </c>
      <c r="AB340">
        <v>10.19</v>
      </c>
      <c r="AC340">
        <v>81.290000000000006</v>
      </c>
      <c r="AD340" t="s">
        <v>52</v>
      </c>
      <c r="AE340" t="s">
        <v>53</v>
      </c>
      <c r="AF340" t="s">
        <v>91</v>
      </c>
      <c r="AG340">
        <f t="shared" si="10"/>
        <v>1</v>
      </c>
      <c r="AH340" t="str" cm="1">
        <f t="array" ref="AH340">_xlfn.IFS(
X340&lt;=20, "&lt;20",
AND(X340&gt;=20, X340&lt;50), "20-50",
AND(X340&gt;=50, X340&lt;100), "50-100",
X340&gt;=100, "&gt;100"
)</f>
        <v>50-100</v>
      </c>
      <c r="AI340">
        <f t="shared" si="11"/>
        <v>0</v>
      </c>
      <c r="AJ340" t="str" cm="1">
        <f t="array" ref="AJ340">_xlfn.IFS(
C340&lt;=20, "&lt;20",
AND(C340&gt;=20, C340&lt;35), "20-35",
AND(C340&gt;=35, C340&lt;50), "35-50",
C340&gt;=50, "50-100"
)</f>
        <v>35-50</v>
      </c>
      <c r="AK340" t="str" cm="1">
        <f t="array" ref="AK340">_xlfn.IFS(
G340&lt;6, "&lt;6",
AND(G340&gt;=6, G340&lt;12), "6-12",
AND(G340&gt;=12, G340&lt;18), "12-18",  AND(G340&gt;=18, G340&lt;24), "18-24", G340&gt;=24, "24-36")</f>
        <v>&lt;6</v>
      </c>
    </row>
    <row r="341" spans="1:37" x14ac:dyDescent="0.3">
      <c r="A341" t="s">
        <v>439</v>
      </c>
      <c r="B341" t="s">
        <v>44</v>
      </c>
      <c r="C341">
        <v>76</v>
      </c>
      <c r="D341" t="s">
        <v>37</v>
      </c>
      <c r="E341" t="s">
        <v>103</v>
      </c>
      <c r="F341">
        <v>2</v>
      </c>
      <c r="G341">
        <v>32</v>
      </c>
      <c r="H341" t="s">
        <v>36</v>
      </c>
      <c r="I341" t="s">
        <v>37</v>
      </c>
      <c r="J341" t="s">
        <v>37</v>
      </c>
      <c r="K341" t="s">
        <v>37</v>
      </c>
      <c r="L341" t="s">
        <v>50</v>
      </c>
      <c r="M341" t="s">
        <v>34</v>
      </c>
      <c r="N341" t="s">
        <v>34</v>
      </c>
      <c r="O341" t="s">
        <v>37</v>
      </c>
      <c r="P341" t="s">
        <v>34</v>
      </c>
      <c r="Q341" t="s">
        <v>37</v>
      </c>
      <c r="R341" t="s">
        <v>37</v>
      </c>
      <c r="S341" t="s">
        <v>34</v>
      </c>
      <c r="T341" t="s">
        <v>37</v>
      </c>
      <c r="U341" t="s">
        <v>39</v>
      </c>
      <c r="V341" t="s">
        <v>37</v>
      </c>
      <c r="W341" t="s">
        <v>40</v>
      </c>
      <c r="X341">
        <v>100.5</v>
      </c>
      <c r="Y341">
        <v>6029</v>
      </c>
      <c r="Z341">
        <v>0</v>
      </c>
      <c r="AA341">
        <v>0</v>
      </c>
      <c r="AB341">
        <v>1660.8</v>
      </c>
      <c r="AC341">
        <v>7689.8</v>
      </c>
      <c r="AD341" t="s">
        <v>41</v>
      </c>
      <c r="AE341" t="s">
        <v>42</v>
      </c>
      <c r="AF341" t="s">
        <v>42</v>
      </c>
      <c r="AG341">
        <f t="shared" si="10"/>
        <v>0</v>
      </c>
      <c r="AH341" t="str" cm="1">
        <f t="array" ref="AH341">_xlfn.IFS(
X341&lt;=20, "&lt;20",
AND(X341&gt;=20, X341&lt;50), "20-50",
AND(X341&gt;=50, X341&lt;100), "50-100",
X341&gt;=100, "&gt;100"
)</f>
        <v>&gt;100</v>
      </c>
      <c r="AI341">
        <f t="shared" si="11"/>
        <v>0</v>
      </c>
      <c r="AJ341" t="str" cm="1">
        <f t="array" ref="AJ341">_xlfn.IFS(
C341&lt;=20, "&lt;20",
AND(C341&gt;=20, C341&lt;35), "20-35",
AND(C341&gt;=35, C341&lt;50), "35-50",
C341&gt;=50, "50-100"
)</f>
        <v>50-100</v>
      </c>
      <c r="AK341" t="str" cm="1">
        <f t="array" ref="AK341">_xlfn.IFS(
G341&lt;6, "&lt;6",
AND(G341&gt;=6, G341&lt;12), "6-12",
AND(G341&gt;=12, G341&lt;18), "12-18",  AND(G341&gt;=18, G341&lt;24), "18-24", G341&gt;=24, "24-36")</f>
        <v>24-36</v>
      </c>
    </row>
    <row r="342" spans="1:37" x14ac:dyDescent="0.3">
      <c r="A342" t="s">
        <v>440</v>
      </c>
      <c r="B342" t="s">
        <v>33</v>
      </c>
      <c r="C342">
        <v>55</v>
      </c>
      <c r="D342" t="s">
        <v>34</v>
      </c>
      <c r="E342" t="s">
        <v>76</v>
      </c>
      <c r="F342">
        <v>1</v>
      </c>
      <c r="G342">
        <v>25</v>
      </c>
      <c r="H342" t="s">
        <v>36</v>
      </c>
      <c r="I342" t="s">
        <v>37</v>
      </c>
      <c r="J342" t="s">
        <v>37</v>
      </c>
      <c r="K342" t="s">
        <v>37</v>
      </c>
      <c r="L342" t="s">
        <v>72</v>
      </c>
      <c r="M342" t="s">
        <v>37</v>
      </c>
      <c r="N342" t="s">
        <v>34</v>
      </c>
      <c r="O342" t="s">
        <v>37</v>
      </c>
      <c r="P342" t="s">
        <v>37</v>
      </c>
      <c r="Q342" t="s">
        <v>34</v>
      </c>
      <c r="R342" t="s">
        <v>34</v>
      </c>
      <c r="S342" t="s">
        <v>34</v>
      </c>
      <c r="T342" t="s">
        <v>37</v>
      </c>
      <c r="U342" t="s">
        <v>67</v>
      </c>
      <c r="V342" t="s">
        <v>37</v>
      </c>
      <c r="W342" t="s">
        <v>40</v>
      </c>
      <c r="X342">
        <v>62.8</v>
      </c>
      <c r="Y342">
        <v>2278.75</v>
      </c>
      <c r="Z342">
        <v>16.97</v>
      </c>
      <c r="AA342">
        <v>0</v>
      </c>
      <c r="AB342">
        <v>166.5</v>
      </c>
      <c r="AC342">
        <v>2428.2800000000002</v>
      </c>
      <c r="AD342" t="s">
        <v>41</v>
      </c>
      <c r="AE342" t="s">
        <v>42</v>
      </c>
      <c r="AF342" t="s">
        <v>42</v>
      </c>
      <c r="AG342">
        <f t="shared" si="10"/>
        <v>0</v>
      </c>
      <c r="AH342" t="str" cm="1">
        <f t="array" ref="AH342">_xlfn.IFS(
X342&lt;=20, "&lt;20",
AND(X342&gt;=20, X342&lt;50), "20-50",
AND(X342&gt;=50, X342&lt;100), "50-100",
X342&gt;=100, "&gt;100"
)</f>
        <v>50-100</v>
      </c>
      <c r="AI342">
        <f t="shared" si="11"/>
        <v>0</v>
      </c>
      <c r="AJ342" t="str" cm="1">
        <f t="array" ref="AJ342">_xlfn.IFS(
C342&lt;=20, "&lt;20",
AND(C342&gt;=20, C342&lt;35), "20-35",
AND(C342&gt;=35, C342&lt;50), "35-50",
C342&gt;=50, "50-100"
)</f>
        <v>50-100</v>
      </c>
      <c r="AK342" t="str" cm="1">
        <f t="array" ref="AK342">_xlfn.IFS(
G342&lt;6, "&lt;6",
AND(G342&gt;=6, G342&lt;12), "6-12",
AND(G342&gt;=12, G342&lt;18), "12-18",  AND(G342&gt;=18, G342&lt;24), "18-24", G342&gt;=24, "24-36")</f>
        <v>24-36</v>
      </c>
    </row>
    <row r="343" spans="1:37" x14ac:dyDescent="0.3">
      <c r="A343" t="s">
        <v>441</v>
      </c>
      <c r="B343" t="s">
        <v>44</v>
      </c>
      <c r="C343">
        <v>45</v>
      </c>
      <c r="D343" t="s">
        <v>34</v>
      </c>
      <c r="E343" t="s">
        <v>103</v>
      </c>
      <c r="F343">
        <v>8</v>
      </c>
      <c r="G343">
        <v>31</v>
      </c>
      <c r="H343" t="s">
        <v>36</v>
      </c>
      <c r="I343" t="s">
        <v>37</v>
      </c>
      <c r="J343" t="s">
        <v>34</v>
      </c>
      <c r="K343" t="s">
        <v>37</v>
      </c>
      <c r="L343" t="s">
        <v>50</v>
      </c>
      <c r="M343" t="s">
        <v>34</v>
      </c>
      <c r="N343" t="s">
        <v>34</v>
      </c>
      <c r="O343" t="s">
        <v>34</v>
      </c>
      <c r="P343" t="s">
        <v>34</v>
      </c>
      <c r="Q343" t="s">
        <v>34</v>
      </c>
      <c r="R343" t="s">
        <v>34</v>
      </c>
      <c r="S343" t="s">
        <v>34</v>
      </c>
      <c r="T343" t="s">
        <v>34</v>
      </c>
      <c r="U343" t="s">
        <v>46</v>
      </c>
      <c r="V343" t="s">
        <v>37</v>
      </c>
      <c r="W343" t="s">
        <v>40</v>
      </c>
      <c r="X343">
        <v>70.45</v>
      </c>
      <c r="Y343">
        <v>70.45</v>
      </c>
      <c r="Z343">
        <v>0</v>
      </c>
      <c r="AA343">
        <v>10</v>
      </c>
      <c r="AB343">
        <v>42.87</v>
      </c>
      <c r="AC343">
        <v>123.32</v>
      </c>
      <c r="AD343" t="s">
        <v>52</v>
      </c>
      <c r="AE343" t="s">
        <v>53</v>
      </c>
      <c r="AF343" t="s">
        <v>54</v>
      </c>
      <c r="AG343">
        <f t="shared" si="10"/>
        <v>1</v>
      </c>
      <c r="AH343" t="str" cm="1">
        <f t="array" ref="AH343">_xlfn.IFS(
X343&lt;=20, "&lt;20",
AND(X343&gt;=20, X343&lt;50), "20-50",
AND(X343&gt;=50, X343&lt;100), "50-100",
X343&gt;=100, "&gt;100"
)</f>
        <v>50-100</v>
      </c>
      <c r="AI343">
        <f t="shared" si="11"/>
        <v>0</v>
      </c>
      <c r="AJ343" t="str" cm="1">
        <f t="array" ref="AJ343">_xlfn.IFS(
C343&lt;=20, "&lt;20",
AND(C343&gt;=20, C343&lt;35), "20-35",
AND(C343&gt;=35, C343&lt;50), "35-50",
C343&gt;=50, "50-100"
)</f>
        <v>35-50</v>
      </c>
      <c r="AK343" t="str" cm="1">
        <f t="array" ref="AK343">_xlfn.IFS(
G343&lt;6, "&lt;6",
AND(G343&gt;=6, G343&lt;12), "6-12",
AND(G343&gt;=12, G343&lt;18), "12-18",  AND(G343&gt;=18, G343&lt;24), "18-24", G343&gt;=24, "24-36")</f>
        <v>24-36</v>
      </c>
    </row>
    <row r="344" spans="1:37" x14ac:dyDescent="0.3">
      <c r="A344" t="s">
        <v>442</v>
      </c>
      <c r="B344" t="s">
        <v>33</v>
      </c>
      <c r="C344">
        <v>34</v>
      </c>
      <c r="D344" t="s">
        <v>37</v>
      </c>
      <c r="E344" t="s">
        <v>82</v>
      </c>
      <c r="F344">
        <v>9</v>
      </c>
      <c r="G344">
        <v>36</v>
      </c>
      <c r="H344" t="s">
        <v>36</v>
      </c>
      <c r="I344" t="s">
        <v>37</v>
      </c>
      <c r="J344" t="s">
        <v>34</v>
      </c>
      <c r="K344" t="s">
        <v>37</v>
      </c>
      <c r="L344" t="s">
        <v>50</v>
      </c>
      <c r="M344" t="s">
        <v>34</v>
      </c>
      <c r="N344" t="s">
        <v>37</v>
      </c>
      <c r="O344" t="s">
        <v>37</v>
      </c>
      <c r="P344" t="s">
        <v>34</v>
      </c>
      <c r="Q344" t="s">
        <v>37</v>
      </c>
      <c r="R344" t="s">
        <v>37</v>
      </c>
      <c r="S344" t="s">
        <v>37</v>
      </c>
      <c r="T344" t="s">
        <v>37</v>
      </c>
      <c r="U344" t="s">
        <v>39</v>
      </c>
      <c r="V344" t="s">
        <v>34</v>
      </c>
      <c r="W344" t="s">
        <v>51</v>
      </c>
      <c r="X344">
        <v>100.35</v>
      </c>
      <c r="Y344">
        <v>2799</v>
      </c>
      <c r="Z344">
        <v>0</v>
      </c>
      <c r="AA344">
        <v>0</v>
      </c>
      <c r="AB344">
        <v>216.44</v>
      </c>
      <c r="AC344">
        <v>3015.44</v>
      </c>
      <c r="AD344" t="s">
        <v>41</v>
      </c>
      <c r="AE344" t="s">
        <v>42</v>
      </c>
      <c r="AF344" t="s">
        <v>42</v>
      </c>
      <c r="AG344">
        <f t="shared" si="10"/>
        <v>0</v>
      </c>
      <c r="AH344" t="str" cm="1">
        <f t="array" ref="AH344">_xlfn.IFS(
X344&lt;=20, "&lt;20",
AND(X344&gt;=20, X344&lt;50), "20-50",
AND(X344&gt;=50, X344&lt;100), "50-100",
X344&gt;=100, "&gt;100"
)</f>
        <v>&gt;100</v>
      </c>
      <c r="AI344">
        <f t="shared" si="11"/>
        <v>0</v>
      </c>
      <c r="AJ344" t="str" cm="1">
        <f t="array" ref="AJ344">_xlfn.IFS(
C344&lt;=20, "&lt;20",
AND(C344&gt;=20, C344&lt;35), "20-35",
AND(C344&gt;=35, C344&lt;50), "35-50",
C344&gt;=50, "50-100"
)</f>
        <v>20-35</v>
      </c>
      <c r="AK344" t="str" cm="1">
        <f t="array" ref="AK344">_xlfn.IFS(
G344&lt;6, "&lt;6",
AND(G344&gt;=6, G344&lt;12), "6-12",
AND(G344&gt;=12, G344&lt;18), "12-18",  AND(G344&gt;=18, G344&lt;24), "18-24", G344&gt;=24, "24-36")</f>
        <v>24-36</v>
      </c>
    </row>
    <row r="345" spans="1:37" x14ac:dyDescent="0.3">
      <c r="A345" t="s">
        <v>443</v>
      </c>
      <c r="B345" t="s">
        <v>44</v>
      </c>
      <c r="C345">
        <v>74</v>
      </c>
      <c r="D345" t="s">
        <v>34</v>
      </c>
      <c r="E345" t="s">
        <v>164</v>
      </c>
      <c r="F345">
        <v>5</v>
      </c>
      <c r="G345">
        <v>2</v>
      </c>
      <c r="H345" t="s">
        <v>36</v>
      </c>
      <c r="I345" t="s">
        <v>37</v>
      </c>
      <c r="J345" t="s">
        <v>34</v>
      </c>
      <c r="K345" t="s">
        <v>34</v>
      </c>
      <c r="L345" t="s">
        <v>34</v>
      </c>
      <c r="M345" t="s">
        <v>34</v>
      </c>
      <c r="N345" t="s">
        <v>34</v>
      </c>
      <c r="O345" t="s">
        <v>34</v>
      </c>
      <c r="P345" t="s">
        <v>34</v>
      </c>
      <c r="Q345" t="s">
        <v>34</v>
      </c>
      <c r="R345" t="s">
        <v>34</v>
      </c>
      <c r="S345" t="s">
        <v>34</v>
      </c>
      <c r="T345" t="s">
        <v>34</v>
      </c>
      <c r="U345" t="s">
        <v>67</v>
      </c>
      <c r="V345" t="s">
        <v>37</v>
      </c>
      <c r="W345" t="s">
        <v>40</v>
      </c>
      <c r="X345">
        <v>20.3</v>
      </c>
      <c r="Y345">
        <v>459.95</v>
      </c>
      <c r="Z345">
        <v>0</v>
      </c>
      <c r="AA345">
        <v>0</v>
      </c>
      <c r="AB345">
        <v>441.36</v>
      </c>
      <c r="AC345">
        <v>901.31</v>
      </c>
      <c r="AD345" t="s">
        <v>41</v>
      </c>
      <c r="AE345" t="s">
        <v>42</v>
      </c>
      <c r="AF345" t="s">
        <v>42</v>
      </c>
      <c r="AG345">
        <f t="shared" si="10"/>
        <v>0</v>
      </c>
      <c r="AH345" t="str" cm="1">
        <f t="array" ref="AH345">_xlfn.IFS(
X345&lt;=20, "&lt;20",
AND(X345&gt;=20, X345&lt;50), "20-50",
AND(X345&gt;=50, X345&lt;100), "50-100",
X345&gt;=100, "&gt;100"
)</f>
        <v>20-50</v>
      </c>
      <c r="AI345">
        <f t="shared" si="11"/>
        <v>0</v>
      </c>
      <c r="AJ345" t="str" cm="1">
        <f t="array" ref="AJ345">_xlfn.IFS(
C345&lt;=20, "&lt;20",
AND(C345&gt;=20, C345&lt;35), "20-35",
AND(C345&gt;=35, C345&lt;50), "35-50",
C345&gt;=50, "50-100"
)</f>
        <v>50-100</v>
      </c>
      <c r="AK345" t="str" cm="1">
        <f t="array" ref="AK345">_xlfn.IFS(
G345&lt;6, "&lt;6",
AND(G345&gt;=6, G345&lt;12), "6-12",
AND(G345&gt;=12, G345&lt;18), "12-18",  AND(G345&gt;=18, G345&lt;24), "18-24", G345&gt;=24, "24-36")</f>
        <v>&lt;6</v>
      </c>
    </row>
    <row r="346" spans="1:37" x14ac:dyDescent="0.3">
      <c r="A346" t="s">
        <v>444</v>
      </c>
      <c r="B346" t="s">
        <v>33</v>
      </c>
      <c r="C346">
        <v>32</v>
      </c>
      <c r="D346" t="s">
        <v>37</v>
      </c>
      <c r="E346" t="s">
        <v>45</v>
      </c>
      <c r="F346">
        <v>6</v>
      </c>
      <c r="G346">
        <v>20</v>
      </c>
      <c r="H346" t="s">
        <v>36</v>
      </c>
      <c r="I346" t="s">
        <v>37</v>
      </c>
      <c r="J346" t="s">
        <v>37</v>
      </c>
      <c r="K346" t="s">
        <v>37</v>
      </c>
      <c r="L346" t="s">
        <v>50</v>
      </c>
      <c r="M346" t="s">
        <v>37</v>
      </c>
      <c r="N346" t="s">
        <v>37</v>
      </c>
      <c r="O346" t="s">
        <v>37</v>
      </c>
      <c r="P346" t="s">
        <v>34</v>
      </c>
      <c r="Q346" t="s">
        <v>34</v>
      </c>
      <c r="R346" t="s">
        <v>34</v>
      </c>
      <c r="S346" t="s">
        <v>34</v>
      </c>
      <c r="T346" t="s">
        <v>37</v>
      </c>
      <c r="U346" t="s">
        <v>39</v>
      </c>
      <c r="V346" t="s">
        <v>37</v>
      </c>
      <c r="W346" t="s">
        <v>51</v>
      </c>
      <c r="X346">
        <v>92.05</v>
      </c>
      <c r="Y346">
        <v>5755.8</v>
      </c>
      <c r="Z346">
        <v>14.21</v>
      </c>
      <c r="AA346">
        <v>0</v>
      </c>
      <c r="AB346">
        <v>1480.56</v>
      </c>
      <c r="AC346">
        <v>7222.15</v>
      </c>
      <c r="AD346" t="s">
        <v>41</v>
      </c>
      <c r="AE346" t="s">
        <v>42</v>
      </c>
      <c r="AF346" t="s">
        <v>42</v>
      </c>
      <c r="AG346">
        <f t="shared" si="10"/>
        <v>0</v>
      </c>
      <c r="AH346" t="str" cm="1">
        <f t="array" ref="AH346">_xlfn.IFS(
X346&lt;=20, "&lt;20",
AND(X346&gt;=20, X346&lt;50), "20-50",
AND(X346&gt;=50, X346&lt;100), "50-100",
X346&gt;=100, "&gt;100"
)</f>
        <v>50-100</v>
      </c>
      <c r="AI346">
        <f t="shared" si="11"/>
        <v>0</v>
      </c>
      <c r="AJ346" t="str" cm="1">
        <f t="array" ref="AJ346">_xlfn.IFS(
C346&lt;=20, "&lt;20",
AND(C346&gt;=20, C346&lt;35), "20-35",
AND(C346&gt;=35, C346&lt;50), "35-50",
C346&gt;=50, "50-100"
)</f>
        <v>20-35</v>
      </c>
      <c r="AK346" t="str" cm="1">
        <f t="array" ref="AK346">_xlfn.IFS(
G346&lt;6, "&lt;6",
AND(G346&gt;=6, G346&lt;12), "6-12",
AND(G346&gt;=12, G346&lt;18), "12-18",  AND(G346&gt;=18, G346&lt;24), "18-24", G346&gt;=24, "24-36")</f>
        <v>18-24</v>
      </c>
    </row>
    <row r="347" spans="1:37" x14ac:dyDescent="0.3">
      <c r="A347" t="s">
        <v>445</v>
      </c>
      <c r="B347" t="s">
        <v>44</v>
      </c>
      <c r="C347">
        <v>38</v>
      </c>
      <c r="D347" t="s">
        <v>34</v>
      </c>
      <c r="E347" t="s">
        <v>56</v>
      </c>
      <c r="F347">
        <v>1</v>
      </c>
      <c r="G347">
        <v>8</v>
      </c>
      <c r="H347" t="s">
        <v>57</v>
      </c>
      <c r="I347" t="s">
        <v>37</v>
      </c>
      <c r="J347" t="s">
        <v>34</v>
      </c>
      <c r="K347" t="s">
        <v>34</v>
      </c>
      <c r="L347" t="s">
        <v>34</v>
      </c>
      <c r="M347" t="s">
        <v>34</v>
      </c>
      <c r="N347" t="s">
        <v>34</v>
      </c>
      <c r="O347" t="s">
        <v>34</v>
      </c>
      <c r="P347" t="s">
        <v>34</v>
      </c>
      <c r="Q347" t="s">
        <v>34</v>
      </c>
      <c r="R347" t="s">
        <v>34</v>
      </c>
      <c r="S347" t="s">
        <v>34</v>
      </c>
      <c r="T347" t="s">
        <v>34</v>
      </c>
      <c r="U347" t="s">
        <v>39</v>
      </c>
      <c r="V347" t="s">
        <v>34</v>
      </c>
      <c r="W347" t="s">
        <v>51</v>
      </c>
      <c r="X347">
        <v>20.149999999999999</v>
      </c>
      <c r="Y347">
        <v>390.85</v>
      </c>
      <c r="Z347">
        <v>0</v>
      </c>
      <c r="AA347">
        <v>0</v>
      </c>
      <c r="AB347">
        <v>161.1</v>
      </c>
      <c r="AC347">
        <v>551.95000000000005</v>
      </c>
      <c r="AD347" t="s">
        <v>52</v>
      </c>
      <c r="AE347" t="s">
        <v>104</v>
      </c>
      <c r="AF347" t="s">
        <v>150</v>
      </c>
      <c r="AG347">
        <f t="shared" si="10"/>
        <v>1</v>
      </c>
      <c r="AH347" t="str" cm="1">
        <f t="array" ref="AH347">_xlfn.IFS(
X347&lt;=20, "&lt;20",
AND(X347&gt;=20, X347&lt;50), "20-50",
AND(X347&gt;=50, X347&lt;100), "50-100",
X347&gt;=100, "&gt;100"
)</f>
        <v>20-50</v>
      </c>
      <c r="AI347">
        <f t="shared" si="11"/>
        <v>0</v>
      </c>
      <c r="AJ347" t="str" cm="1">
        <f t="array" ref="AJ347">_xlfn.IFS(
C347&lt;=20, "&lt;20",
AND(C347&gt;=20, C347&lt;35), "20-35",
AND(C347&gt;=35, C347&lt;50), "35-50",
C347&gt;=50, "50-100"
)</f>
        <v>35-50</v>
      </c>
      <c r="AK347" t="str" cm="1">
        <f t="array" ref="AK347">_xlfn.IFS(
G347&lt;6, "&lt;6",
AND(G347&gt;=6, G347&lt;12), "6-12",
AND(G347&gt;=12, G347&lt;18), "12-18",  AND(G347&gt;=18, G347&lt;24), "18-24", G347&gt;=24, "24-36")</f>
        <v>6-12</v>
      </c>
    </row>
    <row r="348" spans="1:37" x14ac:dyDescent="0.3">
      <c r="A348" t="s">
        <v>446</v>
      </c>
      <c r="B348" t="s">
        <v>44</v>
      </c>
      <c r="C348">
        <v>20</v>
      </c>
      <c r="D348" t="s">
        <v>34</v>
      </c>
      <c r="E348" t="s">
        <v>56</v>
      </c>
      <c r="F348">
        <v>3</v>
      </c>
      <c r="G348">
        <v>9</v>
      </c>
      <c r="H348" t="s">
        <v>36</v>
      </c>
      <c r="I348" t="s">
        <v>37</v>
      </c>
      <c r="J348" t="s">
        <v>34</v>
      </c>
      <c r="K348" t="s">
        <v>37</v>
      </c>
      <c r="L348" t="s">
        <v>72</v>
      </c>
      <c r="M348" t="s">
        <v>37</v>
      </c>
      <c r="N348" t="s">
        <v>34</v>
      </c>
      <c r="O348" t="s">
        <v>34</v>
      </c>
      <c r="P348" t="s">
        <v>37</v>
      </c>
      <c r="Q348" t="s">
        <v>34</v>
      </c>
      <c r="R348" t="s">
        <v>34</v>
      </c>
      <c r="S348" t="s">
        <v>34</v>
      </c>
      <c r="T348" t="s">
        <v>37</v>
      </c>
      <c r="U348" t="s">
        <v>46</v>
      </c>
      <c r="V348" t="s">
        <v>34</v>
      </c>
      <c r="W348" t="s">
        <v>51</v>
      </c>
      <c r="X348">
        <v>54.2</v>
      </c>
      <c r="Y348">
        <v>308.25</v>
      </c>
      <c r="Z348">
        <v>0</v>
      </c>
      <c r="AA348">
        <v>0</v>
      </c>
      <c r="AB348">
        <v>18.05</v>
      </c>
      <c r="AC348">
        <v>326.3</v>
      </c>
      <c r="AD348" t="s">
        <v>52</v>
      </c>
      <c r="AE348" t="s">
        <v>58</v>
      </c>
      <c r="AF348" t="s">
        <v>62</v>
      </c>
      <c r="AG348">
        <f t="shared" si="10"/>
        <v>1</v>
      </c>
      <c r="AH348" t="str" cm="1">
        <f t="array" ref="AH348">_xlfn.IFS(
X348&lt;=20, "&lt;20",
AND(X348&gt;=20, X348&lt;50), "20-50",
AND(X348&gt;=50, X348&lt;100), "50-100",
X348&gt;=100, "&gt;100"
)</f>
        <v>50-100</v>
      </c>
      <c r="AI348">
        <f t="shared" si="11"/>
        <v>0</v>
      </c>
      <c r="AJ348" t="str" cm="1">
        <f t="array" ref="AJ348">_xlfn.IFS(
C348&lt;=20, "&lt;20",
AND(C348&gt;=20, C348&lt;35), "20-35",
AND(C348&gt;=35, C348&lt;50), "35-50",
C348&gt;=50, "50-100"
)</f>
        <v>&lt;20</v>
      </c>
      <c r="AK348" t="str" cm="1">
        <f t="array" ref="AK348">_xlfn.IFS(
G348&lt;6, "&lt;6",
AND(G348&gt;=6, G348&lt;12), "6-12",
AND(G348&gt;=12, G348&lt;18), "12-18",  AND(G348&gt;=18, G348&lt;24), "18-24", G348&gt;=24, "24-36")</f>
        <v>6-12</v>
      </c>
    </row>
    <row r="349" spans="1:37" x14ac:dyDescent="0.3">
      <c r="A349" t="s">
        <v>447</v>
      </c>
      <c r="B349" t="s">
        <v>33</v>
      </c>
      <c r="C349">
        <v>61</v>
      </c>
      <c r="D349" t="s">
        <v>37</v>
      </c>
      <c r="E349" t="s">
        <v>45</v>
      </c>
      <c r="F349">
        <v>14</v>
      </c>
      <c r="G349">
        <v>16</v>
      </c>
      <c r="H349" t="s">
        <v>36</v>
      </c>
      <c r="I349" t="s">
        <v>37</v>
      </c>
      <c r="J349" t="s">
        <v>34</v>
      </c>
      <c r="K349" t="s">
        <v>34</v>
      </c>
      <c r="L349" t="s">
        <v>34</v>
      </c>
      <c r="M349" t="s">
        <v>34</v>
      </c>
      <c r="N349" t="s">
        <v>34</v>
      </c>
      <c r="O349" t="s">
        <v>34</v>
      </c>
      <c r="P349" t="s">
        <v>34</v>
      </c>
      <c r="Q349" t="s">
        <v>34</v>
      </c>
      <c r="R349" t="s">
        <v>34</v>
      </c>
      <c r="S349" t="s">
        <v>34</v>
      </c>
      <c r="T349" t="s">
        <v>34</v>
      </c>
      <c r="U349" t="s">
        <v>46</v>
      </c>
      <c r="V349" t="s">
        <v>34</v>
      </c>
      <c r="W349" t="s">
        <v>40</v>
      </c>
      <c r="X349">
        <v>20.350000000000001</v>
      </c>
      <c r="Y349">
        <v>442.6</v>
      </c>
      <c r="Z349">
        <v>0</v>
      </c>
      <c r="AA349">
        <v>0</v>
      </c>
      <c r="AB349">
        <v>849.2</v>
      </c>
      <c r="AC349">
        <v>1291.8</v>
      </c>
      <c r="AD349" t="s">
        <v>41</v>
      </c>
      <c r="AE349" t="s">
        <v>42</v>
      </c>
      <c r="AF349" t="s">
        <v>42</v>
      </c>
      <c r="AG349">
        <f t="shared" si="10"/>
        <v>0</v>
      </c>
      <c r="AH349" t="str" cm="1">
        <f t="array" ref="AH349">_xlfn.IFS(
X349&lt;=20, "&lt;20",
AND(X349&gt;=20, X349&lt;50), "20-50",
AND(X349&gt;=50, X349&lt;100), "50-100",
X349&gt;=100, "&gt;100"
)</f>
        <v>20-50</v>
      </c>
      <c r="AI349">
        <f t="shared" si="11"/>
        <v>0</v>
      </c>
      <c r="AJ349" t="str" cm="1">
        <f t="array" ref="AJ349">_xlfn.IFS(
C349&lt;=20, "&lt;20",
AND(C349&gt;=20, C349&lt;35), "20-35",
AND(C349&gt;=35, C349&lt;50), "35-50",
C349&gt;=50, "50-100"
)</f>
        <v>50-100</v>
      </c>
      <c r="AK349" t="str" cm="1">
        <f t="array" ref="AK349">_xlfn.IFS(
G349&lt;6, "&lt;6",
AND(G349&gt;=6, G349&lt;12), "6-12",
AND(G349&gt;=12, G349&lt;18), "12-18",  AND(G349&gt;=18, G349&lt;24), "18-24", G349&gt;=24, "24-36")</f>
        <v>12-18</v>
      </c>
    </row>
    <row r="350" spans="1:37" x14ac:dyDescent="0.3">
      <c r="A350" t="s">
        <v>448</v>
      </c>
      <c r="B350" t="s">
        <v>33</v>
      </c>
      <c r="C350">
        <v>55</v>
      </c>
      <c r="D350" t="s">
        <v>34</v>
      </c>
      <c r="E350" t="s">
        <v>87</v>
      </c>
      <c r="F350">
        <v>13</v>
      </c>
      <c r="G350">
        <v>16</v>
      </c>
      <c r="H350" t="s">
        <v>36</v>
      </c>
      <c r="I350" t="s">
        <v>37</v>
      </c>
      <c r="J350" t="s">
        <v>34</v>
      </c>
      <c r="K350" t="s">
        <v>37</v>
      </c>
      <c r="L350" t="s">
        <v>50</v>
      </c>
      <c r="M350" t="s">
        <v>34</v>
      </c>
      <c r="N350" t="s">
        <v>34</v>
      </c>
      <c r="O350" t="s">
        <v>34</v>
      </c>
      <c r="P350" t="s">
        <v>34</v>
      </c>
      <c r="Q350" t="s">
        <v>34</v>
      </c>
      <c r="R350" t="s">
        <v>34</v>
      </c>
      <c r="S350" t="s">
        <v>34</v>
      </c>
      <c r="T350" t="s">
        <v>37</v>
      </c>
      <c r="U350" t="s">
        <v>46</v>
      </c>
      <c r="V350" t="s">
        <v>34</v>
      </c>
      <c r="W350" t="s">
        <v>143</v>
      </c>
      <c r="X350">
        <v>70.75</v>
      </c>
      <c r="Y350">
        <v>70.75</v>
      </c>
      <c r="Z350">
        <v>0</v>
      </c>
      <c r="AA350">
        <v>0</v>
      </c>
      <c r="AB350">
        <v>26</v>
      </c>
      <c r="AC350">
        <v>96.75</v>
      </c>
      <c r="AD350" t="s">
        <v>52</v>
      </c>
      <c r="AE350" t="s">
        <v>58</v>
      </c>
      <c r="AF350" t="s">
        <v>288</v>
      </c>
      <c r="AG350">
        <f t="shared" si="10"/>
        <v>1</v>
      </c>
      <c r="AH350" t="str" cm="1">
        <f t="array" ref="AH350">_xlfn.IFS(
X350&lt;=20, "&lt;20",
AND(X350&gt;=20, X350&lt;50), "20-50",
AND(X350&gt;=50, X350&lt;100), "50-100",
X350&gt;=100, "&gt;100"
)</f>
        <v>50-100</v>
      </c>
      <c r="AI350">
        <f t="shared" si="11"/>
        <v>0</v>
      </c>
      <c r="AJ350" t="str" cm="1">
        <f t="array" ref="AJ350">_xlfn.IFS(
C350&lt;=20, "&lt;20",
AND(C350&gt;=20, C350&lt;35), "20-35",
AND(C350&gt;=35, C350&lt;50), "35-50",
C350&gt;=50, "50-100"
)</f>
        <v>50-100</v>
      </c>
      <c r="AK350" t="str" cm="1">
        <f t="array" ref="AK350">_xlfn.IFS(
G350&lt;6, "&lt;6",
AND(G350&gt;=6, G350&lt;12), "6-12",
AND(G350&gt;=12, G350&lt;18), "12-18",  AND(G350&gt;=18, G350&lt;24), "18-24", G350&gt;=24, "24-36")</f>
        <v>12-18</v>
      </c>
    </row>
    <row r="351" spans="1:37" x14ac:dyDescent="0.3">
      <c r="A351" t="s">
        <v>449</v>
      </c>
      <c r="B351" t="s">
        <v>44</v>
      </c>
      <c r="C351">
        <v>30</v>
      </c>
      <c r="D351" t="s">
        <v>37</v>
      </c>
      <c r="E351" t="s">
        <v>76</v>
      </c>
      <c r="F351">
        <v>13</v>
      </c>
      <c r="G351">
        <v>4</v>
      </c>
      <c r="H351" t="s">
        <v>36</v>
      </c>
      <c r="I351" t="s">
        <v>37</v>
      </c>
      <c r="J351" t="s">
        <v>34</v>
      </c>
      <c r="K351" t="s">
        <v>37</v>
      </c>
      <c r="L351" t="s">
        <v>50</v>
      </c>
      <c r="M351" t="s">
        <v>34</v>
      </c>
      <c r="N351" t="s">
        <v>37</v>
      </c>
      <c r="O351" t="s">
        <v>37</v>
      </c>
      <c r="P351" t="s">
        <v>34</v>
      </c>
      <c r="Q351" t="s">
        <v>37</v>
      </c>
      <c r="R351" t="s">
        <v>37</v>
      </c>
      <c r="S351" t="s">
        <v>37</v>
      </c>
      <c r="T351" t="s">
        <v>37</v>
      </c>
      <c r="U351" t="s">
        <v>39</v>
      </c>
      <c r="V351" t="s">
        <v>37</v>
      </c>
      <c r="W351" t="s">
        <v>51</v>
      </c>
      <c r="X351">
        <v>102.35</v>
      </c>
      <c r="Y351">
        <v>3626.1</v>
      </c>
      <c r="Z351">
        <v>0</v>
      </c>
      <c r="AA351">
        <v>0</v>
      </c>
      <c r="AB351">
        <v>1394.4</v>
      </c>
      <c r="AC351">
        <v>5020.5</v>
      </c>
      <c r="AD351" t="s">
        <v>52</v>
      </c>
      <c r="AE351" t="s">
        <v>100</v>
      </c>
      <c r="AF351" t="s">
        <v>308</v>
      </c>
      <c r="AG351">
        <f t="shared" si="10"/>
        <v>1</v>
      </c>
      <c r="AH351" t="str" cm="1">
        <f t="array" ref="AH351">_xlfn.IFS(
X351&lt;=20, "&lt;20",
AND(X351&gt;=20, X351&lt;50), "20-50",
AND(X351&gt;=50, X351&lt;100), "50-100",
X351&gt;=100, "&gt;100"
)</f>
        <v>&gt;100</v>
      </c>
      <c r="AI351">
        <f t="shared" si="11"/>
        <v>0</v>
      </c>
      <c r="AJ351" t="str" cm="1">
        <f t="array" ref="AJ351">_xlfn.IFS(
C351&lt;=20, "&lt;20",
AND(C351&gt;=20, C351&lt;35), "20-35",
AND(C351&gt;=35, C351&lt;50), "35-50",
C351&gt;=50, "50-100"
)</f>
        <v>20-35</v>
      </c>
      <c r="AK351" t="str" cm="1">
        <f t="array" ref="AK351">_xlfn.IFS(
G351&lt;6, "&lt;6",
AND(G351&gt;=6, G351&lt;12), "6-12",
AND(G351&gt;=12, G351&lt;18), "12-18",  AND(G351&gt;=18, G351&lt;24), "18-24", G351&gt;=24, "24-36")</f>
        <v>&lt;6</v>
      </c>
    </row>
    <row r="352" spans="1:37" x14ac:dyDescent="0.3">
      <c r="A352" t="s">
        <v>450</v>
      </c>
      <c r="B352" t="s">
        <v>44</v>
      </c>
      <c r="C352">
        <v>77</v>
      </c>
      <c r="D352" t="s">
        <v>37</v>
      </c>
      <c r="E352" t="s">
        <v>69</v>
      </c>
      <c r="F352">
        <v>9</v>
      </c>
      <c r="G352">
        <v>18</v>
      </c>
      <c r="H352" t="s">
        <v>36</v>
      </c>
      <c r="I352" t="s">
        <v>34</v>
      </c>
      <c r="J352" t="s">
        <v>34</v>
      </c>
      <c r="K352" t="s">
        <v>37</v>
      </c>
      <c r="L352" t="s">
        <v>72</v>
      </c>
      <c r="M352" t="s">
        <v>34</v>
      </c>
      <c r="N352" t="s">
        <v>37</v>
      </c>
      <c r="O352" t="s">
        <v>37</v>
      </c>
      <c r="P352" t="s">
        <v>37</v>
      </c>
      <c r="Q352" t="s">
        <v>37</v>
      </c>
      <c r="R352" t="s">
        <v>34</v>
      </c>
      <c r="S352" t="s">
        <v>34</v>
      </c>
      <c r="T352" t="s">
        <v>37</v>
      </c>
      <c r="U352" t="s">
        <v>67</v>
      </c>
      <c r="V352" t="s">
        <v>37</v>
      </c>
      <c r="W352" t="s">
        <v>51</v>
      </c>
      <c r="X352">
        <v>50.5</v>
      </c>
      <c r="Y352">
        <v>2566.3000000000002</v>
      </c>
      <c r="Z352">
        <v>0</v>
      </c>
      <c r="AA352">
        <v>0</v>
      </c>
      <c r="AB352">
        <v>0</v>
      </c>
      <c r="AC352">
        <v>2566.3000000000002</v>
      </c>
      <c r="AD352" t="s">
        <v>41</v>
      </c>
      <c r="AE352" t="s">
        <v>42</v>
      </c>
      <c r="AF352" t="s">
        <v>42</v>
      </c>
      <c r="AG352">
        <f t="shared" si="10"/>
        <v>0</v>
      </c>
      <c r="AH352" t="str" cm="1">
        <f t="array" ref="AH352">_xlfn.IFS(
X352&lt;=20, "&lt;20",
AND(X352&gt;=20, X352&lt;50), "20-50",
AND(X352&gt;=50, X352&lt;100), "50-100",
X352&gt;=100, "&gt;100"
)</f>
        <v>50-100</v>
      </c>
      <c r="AI352">
        <f t="shared" si="11"/>
        <v>0</v>
      </c>
      <c r="AJ352" t="str" cm="1">
        <f t="array" ref="AJ352">_xlfn.IFS(
C352&lt;=20, "&lt;20",
AND(C352&gt;=20, C352&lt;35), "20-35",
AND(C352&gt;=35, C352&lt;50), "35-50",
C352&gt;=50, "50-100"
)</f>
        <v>50-100</v>
      </c>
      <c r="AK352" t="str" cm="1">
        <f t="array" ref="AK352">_xlfn.IFS(
G352&lt;6, "&lt;6",
AND(G352&gt;=6, G352&lt;12), "6-12",
AND(G352&gt;=12, G352&lt;18), "12-18",  AND(G352&gt;=18, G352&lt;24), "18-24", G352&gt;=24, "24-36")</f>
        <v>18-24</v>
      </c>
    </row>
    <row r="353" spans="1:37" x14ac:dyDescent="0.3">
      <c r="A353" t="s">
        <v>451</v>
      </c>
      <c r="B353" t="s">
        <v>44</v>
      </c>
      <c r="C353">
        <v>23</v>
      </c>
      <c r="D353" t="s">
        <v>34</v>
      </c>
      <c r="E353" t="s">
        <v>64</v>
      </c>
      <c r="F353">
        <v>11</v>
      </c>
      <c r="G353">
        <v>2</v>
      </c>
      <c r="H353" t="s">
        <v>110</v>
      </c>
      <c r="I353" t="s">
        <v>37</v>
      </c>
      <c r="J353" t="s">
        <v>37</v>
      </c>
      <c r="K353" t="s">
        <v>37</v>
      </c>
      <c r="L353" t="s">
        <v>50</v>
      </c>
      <c r="M353" t="s">
        <v>34</v>
      </c>
      <c r="N353" t="s">
        <v>34</v>
      </c>
      <c r="O353" t="s">
        <v>34</v>
      </c>
      <c r="P353" t="s">
        <v>34</v>
      </c>
      <c r="Q353" t="s">
        <v>34</v>
      </c>
      <c r="R353" t="s">
        <v>37</v>
      </c>
      <c r="S353" t="s">
        <v>37</v>
      </c>
      <c r="T353" t="s">
        <v>37</v>
      </c>
      <c r="U353" t="s">
        <v>46</v>
      </c>
      <c r="V353" t="s">
        <v>37</v>
      </c>
      <c r="W353" t="s">
        <v>51</v>
      </c>
      <c r="X353">
        <v>85</v>
      </c>
      <c r="Y353">
        <v>2624.25</v>
      </c>
      <c r="Z353">
        <v>0</v>
      </c>
      <c r="AA353">
        <v>0</v>
      </c>
      <c r="AB353">
        <v>144.6</v>
      </c>
      <c r="AC353">
        <v>2768.85</v>
      </c>
      <c r="AD353" t="s">
        <v>52</v>
      </c>
      <c r="AE353" t="s">
        <v>94</v>
      </c>
      <c r="AF353" t="s">
        <v>95</v>
      </c>
      <c r="AG353">
        <f t="shared" si="10"/>
        <v>1</v>
      </c>
      <c r="AH353" t="str" cm="1">
        <f t="array" ref="AH353">_xlfn.IFS(
X353&lt;=20, "&lt;20",
AND(X353&gt;=20, X353&lt;50), "20-50",
AND(X353&gt;=50, X353&lt;100), "50-100",
X353&gt;=100, "&gt;100"
)</f>
        <v>50-100</v>
      </c>
      <c r="AI353">
        <f t="shared" si="11"/>
        <v>0</v>
      </c>
      <c r="AJ353" t="str" cm="1">
        <f t="array" ref="AJ353">_xlfn.IFS(
C353&lt;=20, "&lt;20",
AND(C353&gt;=20, C353&lt;35), "20-35",
AND(C353&gt;=35, C353&lt;50), "35-50",
C353&gt;=50, "50-100"
)</f>
        <v>20-35</v>
      </c>
      <c r="AK353" t="str" cm="1">
        <f t="array" ref="AK353">_xlfn.IFS(
G353&lt;6, "&lt;6",
AND(G353&gt;=6, G353&lt;12), "6-12",
AND(G353&gt;=12, G353&lt;18), "12-18",  AND(G353&gt;=18, G353&lt;24), "18-24", G353&gt;=24, "24-36")</f>
        <v>&lt;6</v>
      </c>
    </row>
    <row r="354" spans="1:37" x14ac:dyDescent="0.3">
      <c r="A354" t="s">
        <v>452</v>
      </c>
      <c r="B354" t="s">
        <v>44</v>
      </c>
      <c r="C354">
        <v>35</v>
      </c>
      <c r="D354" t="s">
        <v>34</v>
      </c>
      <c r="E354" t="s">
        <v>64</v>
      </c>
      <c r="F354">
        <v>12</v>
      </c>
      <c r="G354">
        <v>20</v>
      </c>
      <c r="H354" t="s">
        <v>66</v>
      </c>
      <c r="I354" t="s">
        <v>34</v>
      </c>
      <c r="J354" t="s">
        <v>34</v>
      </c>
      <c r="K354" t="s">
        <v>37</v>
      </c>
      <c r="L354" t="s">
        <v>38</v>
      </c>
      <c r="M354" t="s">
        <v>37</v>
      </c>
      <c r="N354" t="s">
        <v>37</v>
      </c>
      <c r="O354" t="s">
        <v>37</v>
      </c>
      <c r="P354" t="s">
        <v>34</v>
      </c>
      <c r="Q354" t="s">
        <v>34</v>
      </c>
      <c r="R354" t="s">
        <v>34</v>
      </c>
      <c r="S354" t="s">
        <v>34</v>
      </c>
      <c r="T354" t="s">
        <v>37</v>
      </c>
      <c r="U354" t="s">
        <v>67</v>
      </c>
      <c r="V354" t="s">
        <v>34</v>
      </c>
      <c r="W354" t="s">
        <v>51</v>
      </c>
      <c r="X354">
        <v>42.1</v>
      </c>
      <c r="Y354">
        <v>2962</v>
      </c>
      <c r="Z354">
        <v>0</v>
      </c>
      <c r="AA354">
        <v>0</v>
      </c>
      <c r="AB354">
        <v>0</v>
      </c>
      <c r="AC354">
        <v>2962</v>
      </c>
      <c r="AD354" t="s">
        <v>41</v>
      </c>
      <c r="AE354" t="s">
        <v>42</v>
      </c>
      <c r="AF354" t="s">
        <v>42</v>
      </c>
      <c r="AG354">
        <f t="shared" si="10"/>
        <v>0</v>
      </c>
      <c r="AH354" t="str" cm="1">
        <f t="array" ref="AH354">_xlfn.IFS(
X354&lt;=20, "&lt;20",
AND(X354&gt;=20, X354&lt;50), "20-50",
AND(X354&gt;=50, X354&lt;100), "50-100",
X354&gt;=100, "&gt;100"
)</f>
        <v>20-50</v>
      </c>
      <c r="AI354">
        <f t="shared" si="11"/>
        <v>0</v>
      </c>
      <c r="AJ354" t="str" cm="1">
        <f t="array" ref="AJ354">_xlfn.IFS(
C354&lt;=20, "&lt;20",
AND(C354&gt;=20, C354&lt;35), "20-35",
AND(C354&gt;=35, C354&lt;50), "35-50",
C354&gt;=50, "50-100"
)</f>
        <v>35-50</v>
      </c>
      <c r="AK354" t="str" cm="1">
        <f t="array" ref="AK354">_xlfn.IFS(
G354&lt;6, "&lt;6",
AND(G354&gt;=6, G354&lt;12), "6-12",
AND(G354&gt;=12, G354&lt;18), "12-18",  AND(G354&gt;=18, G354&lt;24), "18-24", G354&gt;=24, "24-36")</f>
        <v>18-24</v>
      </c>
    </row>
    <row r="355" spans="1:37" x14ac:dyDescent="0.3">
      <c r="A355" t="s">
        <v>453</v>
      </c>
      <c r="B355" t="s">
        <v>33</v>
      </c>
      <c r="C355">
        <v>68</v>
      </c>
      <c r="D355" t="s">
        <v>34</v>
      </c>
      <c r="E355" t="s">
        <v>136</v>
      </c>
      <c r="F355">
        <v>0</v>
      </c>
      <c r="G355">
        <v>9</v>
      </c>
      <c r="H355" t="s">
        <v>57</v>
      </c>
      <c r="I355" t="s">
        <v>37</v>
      </c>
      <c r="J355" t="s">
        <v>37</v>
      </c>
      <c r="K355" t="s">
        <v>37</v>
      </c>
      <c r="L355" t="s">
        <v>50</v>
      </c>
      <c r="M355" t="s">
        <v>34</v>
      </c>
      <c r="N355" t="s">
        <v>34</v>
      </c>
      <c r="O355" t="s">
        <v>34</v>
      </c>
      <c r="P355" t="s">
        <v>34</v>
      </c>
      <c r="Q355" t="s">
        <v>34</v>
      </c>
      <c r="R355" t="s">
        <v>34</v>
      </c>
      <c r="S355" t="s">
        <v>34</v>
      </c>
      <c r="T355" t="s">
        <v>37</v>
      </c>
      <c r="U355" t="s">
        <v>46</v>
      </c>
      <c r="V355" t="s">
        <v>34</v>
      </c>
      <c r="W355" t="s">
        <v>51</v>
      </c>
      <c r="X355">
        <v>75.650000000000006</v>
      </c>
      <c r="Y355">
        <v>1146.6500000000001</v>
      </c>
      <c r="Z355">
        <v>0</v>
      </c>
      <c r="AA355">
        <v>0</v>
      </c>
      <c r="AB355">
        <v>695.7</v>
      </c>
      <c r="AC355">
        <v>1842.35</v>
      </c>
      <c r="AD355" t="s">
        <v>52</v>
      </c>
      <c r="AE355" t="s">
        <v>104</v>
      </c>
      <c r="AF355" t="s">
        <v>150</v>
      </c>
      <c r="AG355">
        <f t="shared" si="10"/>
        <v>1</v>
      </c>
      <c r="AH355" t="str" cm="1">
        <f t="array" ref="AH355">_xlfn.IFS(
X355&lt;=20, "&lt;20",
AND(X355&gt;=20, X355&lt;50), "20-50",
AND(X355&gt;=50, X355&lt;100), "50-100",
X355&gt;=100, "&gt;100"
)</f>
        <v>50-100</v>
      </c>
      <c r="AI355">
        <f t="shared" si="11"/>
        <v>0</v>
      </c>
      <c r="AJ355" t="str" cm="1">
        <f t="array" ref="AJ355">_xlfn.IFS(
C355&lt;=20, "&lt;20",
AND(C355&gt;=20, C355&lt;35), "20-35",
AND(C355&gt;=35, C355&lt;50), "35-50",
C355&gt;=50, "50-100"
)</f>
        <v>50-100</v>
      </c>
      <c r="AK355" t="str" cm="1">
        <f t="array" ref="AK355">_xlfn.IFS(
G355&lt;6, "&lt;6",
AND(G355&gt;=6, G355&lt;12), "6-12",
AND(G355&gt;=12, G355&lt;18), "12-18",  AND(G355&gt;=18, G355&lt;24), "18-24", G355&gt;=24, "24-36")</f>
        <v>6-12</v>
      </c>
    </row>
    <row r="356" spans="1:37" x14ac:dyDescent="0.3">
      <c r="A356" t="s">
        <v>454</v>
      </c>
      <c r="B356" t="s">
        <v>33</v>
      </c>
      <c r="C356">
        <v>32</v>
      </c>
      <c r="D356" t="s">
        <v>34</v>
      </c>
      <c r="E356" t="s">
        <v>87</v>
      </c>
      <c r="F356">
        <v>10</v>
      </c>
      <c r="G356">
        <v>23</v>
      </c>
      <c r="H356" t="s">
        <v>66</v>
      </c>
      <c r="I356" t="s">
        <v>37</v>
      </c>
      <c r="J356" t="s">
        <v>37</v>
      </c>
      <c r="K356" t="s">
        <v>37</v>
      </c>
      <c r="L356" t="s">
        <v>50</v>
      </c>
      <c r="M356" t="s">
        <v>37</v>
      </c>
      <c r="N356" t="s">
        <v>37</v>
      </c>
      <c r="O356" t="s">
        <v>37</v>
      </c>
      <c r="P356" t="s">
        <v>37</v>
      </c>
      <c r="Q356" t="s">
        <v>37</v>
      </c>
      <c r="R356" t="s">
        <v>37</v>
      </c>
      <c r="S356" t="s">
        <v>37</v>
      </c>
      <c r="T356" t="s">
        <v>37</v>
      </c>
      <c r="U356" t="s">
        <v>67</v>
      </c>
      <c r="V356" t="s">
        <v>37</v>
      </c>
      <c r="W356" t="s">
        <v>51</v>
      </c>
      <c r="X356">
        <v>114.6</v>
      </c>
      <c r="Y356">
        <v>7882.5</v>
      </c>
      <c r="Z356">
        <v>0</v>
      </c>
      <c r="AA356">
        <v>0</v>
      </c>
      <c r="AB356">
        <v>1866.9</v>
      </c>
      <c r="AC356">
        <v>9749.4</v>
      </c>
      <c r="AD356" t="s">
        <v>41</v>
      </c>
      <c r="AE356" t="s">
        <v>42</v>
      </c>
      <c r="AF356" t="s">
        <v>42</v>
      </c>
      <c r="AG356">
        <f t="shared" si="10"/>
        <v>0</v>
      </c>
      <c r="AH356" t="str" cm="1">
        <f t="array" ref="AH356">_xlfn.IFS(
X356&lt;=20, "&lt;20",
AND(X356&gt;=20, X356&lt;50), "20-50",
AND(X356&gt;=50, X356&lt;100), "50-100",
X356&gt;=100, "&gt;100"
)</f>
        <v>&gt;100</v>
      </c>
      <c r="AI356">
        <f t="shared" si="11"/>
        <v>0</v>
      </c>
      <c r="AJ356" t="str" cm="1">
        <f t="array" ref="AJ356">_xlfn.IFS(
C356&lt;=20, "&lt;20",
AND(C356&gt;=20, C356&lt;35), "20-35",
AND(C356&gt;=35, C356&lt;50), "35-50",
C356&gt;=50, "50-100"
)</f>
        <v>20-35</v>
      </c>
      <c r="AK356" t="str" cm="1">
        <f t="array" ref="AK356">_xlfn.IFS(
G356&lt;6, "&lt;6",
AND(G356&gt;=6, G356&lt;12), "6-12",
AND(G356&gt;=12, G356&lt;18), "12-18",  AND(G356&gt;=18, G356&lt;24), "18-24", G356&gt;=24, "24-36")</f>
        <v>18-24</v>
      </c>
    </row>
    <row r="357" spans="1:37" x14ac:dyDescent="0.3">
      <c r="A357" t="s">
        <v>455</v>
      </c>
      <c r="B357" t="s">
        <v>44</v>
      </c>
      <c r="C357">
        <v>40</v>
      </c>
      <c r="D357" t="s">
        <v>34</v>
      </c>
      <c r="E357" t="s">
        <v>76</v>
      </c>
      <c r="F357">
        <v>1</v>
      </c>
      <c r="G357">
        <v>36</v>
      </c>
      <c r="H357" t="s">
        <v>36</v>
      </c>
      <c r="I357" t="s">
        <v>37</v>
      </c>
      <c r="J357" t="s">
        <v>37</v>
      </c>
      <c r="K357" t="s">
        <v>37</v>
      </c>
      <c r="L357" t="s">
        <v>72</v>
      </c>
      <c r="M357" t="s">
        <v>37</v>
      </c>
      <c r="N357" t="s">
        <v>37</v>
      </c>
      <c r="O357" t="s">
        <v>34</v>
      </c>
      <c r="P357" t="s">
        <v>37</v>
      </c>
      <c r="Q357" t="s">
        <v>34</v>
      </c>
      <c r="R357" t="s">
        <v>34</v>
      </c>
      <c r="S357" t="s">
        <v>34</v>
      </c>
      <c r="T357" t="s">
        <v>37</v>
      </c>
      <c r="U357" t="s">
        <v>67</v>
      </c>
      <c r="V357" t="s">
        <v>34</v>
      </c>
      <c r="W357" t="s">
        <v>51</v>
      </c>
      <c r="X357">
        <v>65.7</v>
      </c>
      <c r="Y357">
        <v>4378.8999999999996</v>
      </c>
      <c r="Z357">
        <v>0</v>
      </c>
      <c r="AA357">
        <v>0</v>
      </c>
      <c r="AB357">
        <v>2119.92</v>
      </c>
      <c r="AC357">
        <v>6498.82</v>
      </c>
      <c r="AD357" t="s">
        <v>41</v>
      </c>
      <c r="AE357" t="s">
        <v>42</v>
      </c>
      <c r="AF357" t="s">
        <v>42</v>
      </c>
      <c r="AG357">
        <f t="shared" si="10"/>
        <v>0</v>
      </c>
      <c r="AH357" t="str" cm="1">
        <f t="array" ref="AH357">_xlfn.IFS(
X357&lt;=20, "&lt;20",
AND(X357&gt;=20, X357&lt;50), "20-50",
AND(X357&gt;=50, X357&lt;100), "50-100",
X357&gt;=100, "&gt;100"
)</f>
        <v>50-100</v>
      </c>
      <c r="AI357">
        <f t="shared" si="11"/>
        <v>0</v>
      </c>
      <c r="AJ357" t="str" cm="1">
        <f t="array" ref="AJ357">_xlfn.IFS(
C357&lt;=20, "&lt;20",
AND(C357&gt;=20, C357&lt;35), "20-35",
AND(C357&gt;=35, C357&lt;50), "35-50",
C357&gt;=50, "50-100"
)</f>
        <v>35-50</v>
      </c>
      <c r="AK357" t="str" cm="1">
        <f t="array" ref="AK357">_xlfn.IFS(
G357&lt;6, "&lt;6",
AND(G357&gt;=6, G357&lt;12), "6-12",
AND(G357&gt;=12, G357&lt;18), "12-18",  AND(G357&gt;=18, G357&lt;24), "18-24", G357&gt;=24, "24-36")</f>
        <v>24-36</v>
      </c>
    </row>
    <row r="358" spans="1:37" x14ac:dyDescent="0.3">
      <c r="A358" t="s">
        <v>456</v>
      </c>
      <c r="B358" t="s">
        <v>33</v>
      </c>
      <c r="C358">
        <v>65</v>
      </c>
      <c r="D358" t="s">
        <v>37</v>
      </c>
      <c r="E358" t="s">
        <v>130</v>
      </c>
      <c r="F358">
        <v>11</v>
      </c>
      <c r="G358">
        <v>4</v>
      </c>
      <c r="H358" t="s">
        <v>36</v>
      </c>
      <c r="I358" t="s">
        <v>37</v>
      </c>
      <c r="J358" t="s">
        <v>37</v>
      </c>
      <c r="K358" t="s">
        <v>37</v>
      </c>
      <c r="L358" t="s">
        <v>50</v>
      </c>
      <c r="M358" t="s">
        <v>34</v>
      </c>
      <c r="N358" t="s">
        <v>34</v>
      </c>
      <c r="O358" t="s">
        <v>34</v>
      </c>
      <c r="P358" t="s">
        <v>34</v>
      </c>
      <c r="Q358" t="s">
        <v>34</v>
      </c>
      <c r="R358" t="s">
        <v>34</v>
      </c>
      <c r="S358" t="s">
        <v>34</v>
      </c>
      <c r="T358" t="s">
        <v>37</v>
      </c>
      <c r="U358" t="s">
        <v>67</v>
      </c>
      <c r="V358" t="s">
        <v>37</v>
      </c>
      <c r="W358" t="s">
        <v>51</v>
      </c>
      <c r="X358">
        <v>74</v>
      </c>
      <c r="Y358">
        <v>4052.4</v>
      </c>
      <c r="Z358">
        <v>0</v>
      </c>
      <c r="AA358">
        <v>0</v>
      </c>
      <c r="AB358">
        <v>2359.5</v>
      </c>
      <c r="AC358">
        <v>6411.9</v>
      </c>
      <c r="AD358" t="s">
        <v>41</v>
      </c>
      <c r="AE358" t="s">
        <v>42</v>
      </c>
      <c r="AF358" t="s">
        <v>42</v>
      </c>
      <c r="AG358">
        <f t="shared" si="10"/>
        <v>0</v>
      </c>
      <c r="AH358" t="str" cm="1">
        <f t="array" ref="AH358">_xlfn.IFS(
X358&lt;=20, "&lt;20",
AND(X358&gt;=20, X358&lt;50), "20-50",
AND(X358&gt;=50, X358&lt;100), "50-100",
X358&gt;=100, "&gt;100"
)</f>
        <v>50-100</v>
      </c>
      <c r="AI358">
        <f t="shared" si="11"/>
        <v>0</v>
      </c>
      <c r="AJ358" t="str" cm="1">
        <f t="array" ref="AJ358">_xlfn.IFS(
C358&lt;=20, "&lt;20",
AND(C358&gt;=20, C358&lt;35), "20-35",
AND(C358&gt;=35, C358&lt;50), "35-50",
C358&gt;=50, "50-100"
)</f>
        <v>50-100</v>
      </c>
      <c r="AK358" t="str" cm="1">
        <f t="array" ref="AK358">_xlfn.IFS(
G358&lt;6, "&lt;6",
AND(G358&gt;=6, G358&lt;12), "6-12",
AND(G358&gt;=12, G358&lt;18), "12-18",  AND(G358&gt;=18, G358&lt;24), "18-24", G358&gt;=24, "24-36")</f>
        <v>&lt;6</v>
      </c>
    </row>
    <row r="359" spans="1:37" x14ac:dyDescent="0.3">
      <c r="A359" t="s">
        <v>457</v>
      </c>
      <c r="B359" t="s">
        <v>44</v>
      </c>
      <c r="C359">
        <v>62</v>
      </c>
      <c r="D359" t="s">
        <v>37</v>
      </c>
      <c r="E359" t="s">
        <v>124</v>
      </c>
      <c r="F359">
        <v>14</v>
      </c>
      <c r="G359">
        <v>17</v>
      </c>
      <c r="H359" t="s">
        <v>70</v>
      </c>
      <c r="I359" t="s">
        <v>37</v>
      </c>
      <c r="J359" t="s">
        <v>37</v>
      </c>
      <c r="K359" t="s">
        <v>37</v>
      </c>
      <c r="L359" t="s">
        <v>50</v>
      </c>
      <c r="M359" t="s">
        <v>34</v>
      </c>
      <c r="N359" t="s">
        <v>37</v>
      </c>
      <c r="O359" t="s">
        <v>37</v>
      </c>
      <c r="P359" t="s">
        <v>34</v>
      </c>
      <c r="Q359" t="s">
        <v>34</v>
      </c>
      <c r="R359" t="s">
        <v>34</v>
      </c>
      <c r="S359" t="s">
        <v>34</v>
      </c>
      <c r="T359" t="s">
        <v>34</v>
      </c>
      <c r="U359" t="s">
        <v>46</v>
      </c>
      <c r="V359" t="s">
        <v>37</v>
      </c>
      <c r="W359" t="s">
        <v>51</v>
      </c>
      <c r="X359">
        <v>85.45</v>
      </c>
      <c r="Y359">
        <v>4874.7</v>
      </c>
      <c r="Z359">
        <v>0</v>
      </c>
      <c r="AA359">
        <v>90</v>
      </c>
      <c r="AB359">
        <v>2355.1</v>
      </c>
      <c r="AC359">
        <v>7319.8</v>
      </c>
      <c r="AD359" t="s">
        <v>52</v>
      </c>
      <c r="AE359" t="s">
        <v>53</v>
      </c>
      <c r="AF359" t="s">
        <v>91</v>
      </c>
      <c r="AG359">
        <f t="shared" si="10"/>
        <v>1</v>
      </c>
      <c r="AH359" t="str" cm="1">
        <f t="array" ref="AH359">_xlfn.IFS(
X359&lt;=20, "&lt;20",
AND(X359&gt;=20, X359&lt;50), "20-50",
AND(X359&gt;=50, X359&lt;100), "50-100",
X359&gt;=100, "&gt;100"
)</f>
        <v>50-100</v>
      </c>
      <c r="AI359">
        <f t="shared" si="11"/>
        <v>0</v>
      </c>
      <c r="AJ359" t="str" cm="1">
        <f t="array" ref="AJ359">_xlfn.IFS(
C359&lt;=20, "&lt;20",
AND(C359&gt;=20, C359&lt;35), "20-35",
AND(C359&gt;=35, C359&lt;50), "35-50",
C359&gt;=50, "50-100"
)</f>
        <v>50-100</v>
      </c>
      <c r="AK359" t="str" cm="1">
        <f t="array" ref="AK359">_xlfn.IFS(
G359&lt;6, "&lt;6",
AND(G359&gt;=6, G359&lt;12), "6-12",
AND(G359&gt;=12, G359&lt;18), "12-18",  AND(G359&gt;=18, G359&lt;24), "18-24", G359&gt;=24, "24-36")</f>
        <v>12-18</v>
      </c>
    </row>
    <row r="360" spans="1:37" x14ac:dyDescent="0.3">
      <c r="A360" t="s">
        <v>458</v>
      </c>
      <c r="B360" t="s">
        <v>33</v>
      </c>
      <c r="C360">
        <v>76</v>
      </c>
      <c r="D360" t="s">
        <v>37</v>
      </c>
      <c r="E360" t="s">
        <v>45</v>
      </c>
      <c r="F360">
        <v>0</v>
      </c>
      <c r="G360">
        <v>4</v>
      </c>
      <c r="H360" t="s">
        <v>36</v>
      </c>
      <c r="I360" t="s">
        <v>37</v>
      </c>
      <c r="J360" t="s">
        <v>37</v>
      </c>
      <c r="K360" t="s">
        <v>37</v>
      </c>
      <c r="L360" t="s">
        <v>72</v>
      </c>
      <c r="M360" t="s">
        <v>34</v>
      </c>
      <c r="N360" t="s">
        <v>37</v>
      </c>
      <c r="O360" t="s">
        <v>37</v>
      </c>
      <c r="P360" t="s">
        <v>34</v>
      </c>
      <c r="Q360" t="s">
        <v>37</v>
      </c>
      <c r="R360" t="s">
        <v>34</v>
      </c>
      <c r="S360" t="s">
        <v>34</v>
      </c>
      <c r="T360" t="s">
        <v>37</v>
      </c>
      <c r="U360" t="s">
        <v>39</v>
      </c>
      <c r="V360" t="s">
        <v>37</v>
      </c>
      <c r="W360" t="s">
        <v>40</v>
      </c>
      <c r="X360">
        <v>71.099999999999994</v>
      </c>
      <c r="Y360">
        <v>4140.1000000000004</v>
      </c>
      <c r="Z360">
        <v>0</v>
      </c>
      <c r="AA360">
        <v>0</v>
      </c>
      <c r="AB360">
        <v>2745.12</v>
      </c>
      <c r="AC360">
        <v>6885.22</v>
      </c>
      <c r="AD360" t="s">
        <v>41</v>
      </c>
      <c r="AE360" t="s">
        <v>42</v>
      </c>
      <c r="AF360" t="s">
        <v>42</v>
      </c>
      <c r="AG360">
        <f t="shared" si="10"/>
        <v>0</v>
      </c>
      <c r="AH360" t="str" cm="1">
        <f t="array" ref="AH360">_xlfn.IFS(
X360&lt;=20, "&lt;20",
AND(X360&gt;=20, X360&lt;50), "20-50",
AND(X360&gt;=50, X360&lt;100), "50-100",
X360&gt;=100, "&gt;100"
)</f>
        <v>50-100</v>
      </c>
      <c r="AI360">
        <f t="shared" si="11"/>
        <v>0</v>
      </c>
      <c r="AJ360" t="str" cm="1">
        <f t="array" ref="AJ360">_xlfn.IFS(
C360&lt;=20, "&lt;20",
AND(C360&gt;=20, C360&lt;35), "20-35",
AND(C360&gt;=35, C360&lt;50), "35-50",
C360&gt;=50, "50-100"
)</f>
        <v>50-100</v>
      </c>
      <c r="AK360" t="str" cm="1">
        <f t="array" ref="AK360">_xlfn.IFS(
G360&lt;6, "&lt;6",
AND(G360&gt;=6, G360&lt;12), "6-12",
AND(G360&gt;=12, G360&lt;18), "12-18",  AND(G360&gt;=18, G360&lt;24), "18-24", G360&gt;=24, "24-36")</f>
        <v>&lt;6</v>
      </c>
    </row>
    <row r="361" spans="1:37" x14ac:dyDescent="0.3">
      <c r="A361" t="s">
        <v>459</v>
      </c>
      <c r="B361" t="s">
        <v>33</v>
      </c>
      <c r="C361">
        <v>35</v>
      </c>
      <c r="D361" t="s">
        <v>37</v>
      </c>
      <c r="E361" t="s">
        <v>48</v>
      </c>
      <c r="F361">
        <v>8</v>
      </c>
      <c r="G361">
        <v>7</v>
      </c>
      <c r="H361" t="s">
        <v>36</v>
      </c>
      <c r="I361" t="s">
        <v>37</v>
      </c>
      <c r="J361" t="s">
        <v>37</v>
      </c>
      <c r="K361" t="s">
        <v>37</v>
      </c>
      <c r="L361" t="s">
        <v>50</v>
      </c>
      <c r="M361" t="s">
        <v>37</v>
      </c>
      <c r="N361" t="s">
        <v>37</v>
      </c>
      <c r="O361" t="s">
        <v>37</v>
      </c>
      <c r="P361" t="s">
        <v>34</v>
      </c>
      <c r="Q361" t="s">
        <v>37</v>
      </c>
      <c r="R361" t="s">
        <v>37</v>
      </c>
      <c r="S361" t="s">
        <v>37</v>
      </c>
      <c r="T361" t="s">
        <v>37</v>
      </c>
      <c r="U361" t="s">
        <v>67</v>
      </c>
      <c r="V361" t="s">
        <v>37</v>
      </c>
      <c r="W361" t="s">
        <v>51</v>
      </c>
      <c r="X361">
        <v>109.55</v>
      </c>
      <c r="Y361">
        <v>8165.1</v>
      </c>
      <c r="Z361">
        <v>0</v>
      </c>
      <c r="AA361">
        <v>0</v>
      </c>
      <c r="AB361">
        <v>3182.4</v>
      </c>
      <c r="AC361">
        <v>11347.5</v>
      </c>
      <c r="AD361" t="s">
        <v>41</v>
      </c>
      <c r="AE361" t="s">
        <v>42</v>
      </c>
      <c r="AF361" t="s">
        <v>42</v>
      </c>
      <c r="AG361">
        <f t="shared" si="10"/>
        <v>0</v>
      </c>
      <c r="AH361" t="str" cm="1">
        <f t="array" ref="AH361">_xlfn.IFS(
X361&lt;=20, "&lt;20",
AND(X361&gt;=20, X361&lt;50), "20-50",
AND(X361&gt;=50, X361&lt;100), "50-100",
X361&gt;=100, "&gt;100"
)</f>
        <v>&gt;100</v>
      </c>
      <c r="AI361">
        <f t="shared" si="11"/>
        <v>0</v>
      </c>
      <c r="AJ361" t="str" cm="1">
        <f t="array" ref="AJ361">_xlfn.IFS(
C361&lt;=20, "&lt;20",
AND(C361&gt;=20, C361&lt;35), "20-35",
AND(C361&gt;=35, C361&lt;50), "35-50",
C361&gt;=50, "50-100"
)</f>
        <v>35-50</v>
      </c>
      <c r="AK361" t="str" cm="1">
        <f t="array" ref="AK361">_xlfn.IFS(
G361&lt;6, "&lt;6",
AND(G361&gt;=6, G361&lt;12), "6-12",
AND(G361&gt;=12, G361&lt;18), "12-18",  AND(G361&gt;=18, G361&lt;24), "18-24", G361&gt;=24, "24-36")</f>
        <v>6-12</v>
      </c>
    </row>
    <row r="362" spans="1:37" x14ac:dyDescent="0.3">
      <c r="A362" t="s">
        <v>460</v>
      </c>
      <c r="B362" t="s">
        <v>44</v>
      </c>
      <c r="C362">
        <v>31</v>
      </c>
      <c r="D362" t="s">
        <v>34</v>
      </c>
      <c r="E362" t="s">
        <v>61</v>
      </c>
      <c r="F362">
        <v>4</v>
      </c>
      <c r="G362">
        <v>28</v>
      </c>
      <c r="H362" t="s">
        <v>36</v>
      </c>
      <c r="I362" t="s">
        <v>37</v>
      </c>
      <c r="J362" t="s">
        <v>34</v>
      </c>
      <c r="K362" t="s">
        <v>34</v>
      </c>
      <c r="L362" t="s">
        <v>34</v>
      </c>
      <c r="M362" t="s">
        <v>34</v>
      </c>
      <c r="N362" t="s">
        <v>34</v>
      </c>
      <c r="O362" t="s">
        <v>34</v>
      </c>
      <c r="P362" t="s">
        <v>34</v>
      </c>
      <c r="Q362" t="s">
        <v>34</v>
      </c>
      <c r="R362" t="s">
        <v>34</v>
      </c>
      <c r="S362" t="s">
        <v>34</v>
      </c>
      <c r="T362" t="s">
        <v>34</v>
      </c>
      <c r="U362" t="s">
        <v>46</v>
      </c>
      <c r="V362" t="s">
        <v>34</v>
      </c>
      <c r="W362" t="s">
        <v>40</v>
      </c>
      <c r="X362">
        <v>20.5</v>
      </c>
      <c r="Y362">
        <v>563.04999999999995</v>
      </c>
      <c r="Z362">
        <v>0</v>
      </c>
      <c r="AA362">
        <v>0</v>
      </c>
      <c r="AB362">
        <v>1185.24</v>
      </c>
      <c r="AC362">
        <v>1748.29</v>
      </c>
      <c r="AD362" t="s">
        <v>41</v>
      </c>
      <c r="AE362" t="s">
        <v>42</v>
      </c>
      <c r="AF362" t="s">
        <v>42</v>
      </c>
      <c r="AG362">
        <f t="shared" si="10"/>
        <v>0</v>
      </c>
      <c r="AH362" t="str" cm="1">
        <f t="array" ref="AH362">_xlfn.IFS(
X362&lt;=20, "&lt;20",
AND(X362&gt;=20, X362&lt;50), "20-50",
AND(X362&gt;=50, X362&lt;100), "50-100",
X362&gt;=100, "&gt;100"
)</f>
        <v>20-50</v>
      </c>
      <c r="AI362">
        <f t="shared" si="11"/>
        <v>0</v>
      </c>
      <c r="AJ362" t="str" cm="1">
        <f t="array" ref="AJ362">_xlfn.IFS(
C362&lt;=20, "&lt;20",
AND(C362&gt;=20, C362&lt;35), "20-35",
AND(C362&gt;=35, C362&lt;50), "35-50",
C362&gt;=50, "50-100"
)</f>
        <v>20-35</v>
      </c>
      <c r="AK362" t="str" cm="1">
        <f t="array" ref="AK362">_xlfn.IFS(
G362&lt;6, "&lt;6",
AND(G362&gt;=6, G362&lt;12), "6-12",
AND(G362&gt;=12, G362&lt;18), "12-18",  AND(G362&gt;=18, G362&lt;24), "18-24", G362&gt;=24, "24-36")</f>
        <v>24-36</v>
      </c>
    </row>
    <row r="363" spans="1:37" x14ac:dyDescent="0.3">
      <c r="A363" t="s">
        <v>461</v>
      </c>
      <c r="B363" t="s">
        <v>44</v>
      </c>
      <c r="C363">
        <v>43</v>
      </c>
      <c r="D363" t="s">
        <v>34</v>
      </c>
      <c r="E363" t="s">
        <v>136</v>
      </c>
      <c r="F363">
        <v>5</v>
      </c>
      <c r="G363">
        <v>34</v>
      </c>
      <c r="H363" t="s">
        <v>36</v>
      </c>
      <c r="I363" t="s">
        <v>37</v>
      </c>
      <c r="J363" t="s">
        <v>34</v>
      </c>
      <c r="K363" t="s">
        <v>37</v>
      </c>
      <c r="L363" t="s">
        <v>72</v>
      </c>
      <c r="M363" t="s">
        <v>37</v>
      </c>
      <c r="N363" t="s">
        <v>37</v>
      </c>
      <c r="O363" t="s">
        <v>34</v>
      </c>
      <c r="P363" t="s">
        <v>34</v>
      </c>
      <c r="Q363" t="s">
        <v>37</v>
      </c>
      <c r="R363" t="s">
        <v>37</v>
      </c>
      <c r="S363" t="s">
        <v>37</v>
      </c>
      <c r="T363" t="s">
        <v>37</v>
      </c>
      <c r="U363" t="s">
        <v>67</v>
      </c>
      <c r="V363" t="s">
        <v>37</v>
      </c>
      <c r="W363" t="s">
        <v>51</v>
      </c>
      <c r="X363">
        <v>74.55</v>
      </c>
      <c r="Y363">
        <v>4191.45</v>
      </c>
      <c r="Z363">
        <v>0</v>
      </c>
      <c r="AA363">
        <v>0</v>
      </c>
      <c r="AB363">
        <v>765.72</v>
      </c>
      <c r="AC363">
        <v>4957.17</v>
      </c>
      <c r="AD363" t="s">
        <v>41</v>
      </c>
      <c r="AE363" t="s">
        <v>42</v>
      </c>
      <c r="AF363" t="s">
        <v>42</v>
      </c>
      <c r="AG363">
        <f t="shared" si="10"/>
        <v>0</v>
      </c>
      <c r="AH363" t="str" cm="1">
        <f t="array" ref="AH363">_xlfn.IFS(
X363&lt;=20, "&lt;20",
AND(X363&gt;=20, X363&lt;50), "20-50",
AND(X363&gt;=50, X363&lt;100), "50-100",
X363&gt;=100, "&gt;100"
)</f>
        <v>50-100</v>
      </c>
      <c r="AI363">
        <f t="shared" si="11"/>
        <v>0</v>
      </c>
      <c r="AJ363" t="str" cm="1">
        <f t="array" ref="AJ363">_xlfn.IFS(
C363&lt;=20, "&lt;20",
AND(C363&gt;=20, C363&lt;35), "20-35",
AND(C363&gt;=35, C363&lt;50), "35-50",
C363&gt;=50, "50-100"
)</f>
        <v>35-50</v>
      </c>
      <c r="AK363" t="str" cm="1">
        <f t="array" ref="AK363">_xlfn.IFS(
G363&lt;6, "&lt;6",
AND(G363&gt;=6, G363&lt;12), "6-12",
AND(G363&gt;=12, G363&lt;18), "12-18",  AND(G363&gt;=18, G363&lt;24), "18-24", G363&gt;=24, "24-36")</f>
        <v>24-36</v>
      </c>
    </row>
    <row r="364" spans="1:37" x14ac:dyDescent="0.3">
      <c r="A364" t="s">
        <v>462</v>
      </c>
      <c r="B364" t="s">
        <v>44</v>
      </c>
      <c r="C364">
        <v>69</v>
      </c>
      <c r="D364" t="s">
        <v>34</v>
      </c>
      <c r="E364" t="s">
        <v>45</v>
      </c>
      <c r="F364">
        <v>8</v>
      </c>
      <c r="G364">
        <v>25</v>
      </c>
      <c r="H364" t="s">
        <v>110</v>
      </c>
      <c r="I364" t="s">
        <v>37</v>
      </c>
      <c r="J364" t="s">
        <v>37</v>
      </c>
      <c r="K364" t="s">
        <v>37</v>
      </c>
      <c r="L364" t="s">
        <v>50</v>
      </c>
      <c r="M364" t="s">
        <v>37</v>
      </c>
      <c r="N364" t="s">
        <v>34</v>
      </c>
      <c r="O364" t="s">
        <v>34</v>
      </c>
      <c r="P364" t="s">
        <v>34</v>
      </c>
      <c r="Q364" t="s">
        <v>34</v>
      </c>
      <c r="R364" t="s">
        <v>34</v>
      </c>
      <c r="S364" t="s">
        <v>34</v>
      </c>
      <c r="T364" t="s">
        <v>37</v>
      </c>
      <c r="U364" t="s">
        <v>67</v>
      </c>
      <c r="V364" t="s">
        <v>37</v>
      </c>
      <c r="W364" t="s">
        <v>51</v>
      </c>
      <c r="X364">
        <v>79.849999999999994</v>
      </c>
      <c r="Y364">
        <v>1857.75</v>
      </c>
      <c r="Z364">
        <v>0</v>
      </c>
      <c r="AA364">
        <v>0</v>
      </c>
      <c r="AB364">
        <v>97.44</v>
      </c>
      <c r="AC364">
        <v>1955.19</v>
      </c>
      <c r="AD364" t="s">
        <v>41</v>
      </c>
      <c r="AE364" t="s">
        <v>42</v>
      </c>
      <c r="AF364" t="s">
        <v>42</v>
      </c>
      <c r="AG364">
        <f t="shared" si="10"/>
        <v>0</v>
      </c>
      <c r="AH364" t="str" cm="1">
        <f t="array" ref="AH364">_xlfn.IFS(
X364&lt;=20, "&lt;20",
AND(X364&gt;=20, X364&lt;50), "20-50",
AND(X364&gt;=50, X364&lt;100), "50-100",
X364&gt;=100, "&gt;100"
)</f>
        <v>50-100</v>
      </c>
      <c r="AI364">
        <f t="shared" si="11"/>
        <v>0</v>
      </c>
      <c r="AJ364" t="str" cm="1">
        <f t="array" ref="AJ364">_xlfn.IFS(
C364&lt;=20, "&lt;20",
AND(C364&gt;=20, C364&lt;35), "20-35",
AND(C364&gt;=35, C364&lt;50), "35-50",
C364&gt;=50, "50-100"
)</f>
        <v>50-100</v>
      </c>
      <c r="AK364" t="str" cm="1">
        <f t="array" ref="AK364">_xlfn.IFS(
G364&lt;6, "&lt;6",
AND(G364&gt;=6, G364&lt;12), "6-12",
AND(G364&gt;=12, G364&lt;18), "12-18",  AND(G364&gt;=18, G364&lt;24), "18-24", G364&gt;=24, "24-36")</f>
        <v>24-36</v>
      </c>
    </row>
    <row r="365" spans="1:37" x14ac:dyDescent="0.3">
      <c r="A365" t="s">
        <v>463</v>
      </c>
      <c r="B365" t="s">
        <v>44</v>
      </c>
      <c r="C365">
        <v>62</v>
      </c>
      <c r="D365" t="s">
        <v>37</v>
      </c>
      <c r="E365" t="s">
        <v>69</v>
      </c>
      <c r="F365">
        <v>3</v>
      </c>
      <c r="G365">
        <v>19</v>
      </c>
      <c r="H365" t="s">
        <v>49</v>
      </c>
      <c r="I365" t="s">
        <v>37</v>
      </c>
      <c r="J365" t="s">
        <v>34</v>
      </c>
      <c r="K365" t="s">
        <v>37</v>
      </c>
      <c r="L365" t="s">
        <v>38</v>
      </c>
      <c r="M365" t="s">
        <v>37</v>
      </c>
      <c r="N365" t="s">
        <v>34</v>
      </c>
      <c r="O365" t="s">
        <v>34</v>
      </c>
      <c r="P365" t="s">
        <v>34</v>
      </c>
      <c r="Q365" t="s">
        <v>34</v>
      </c>
      <c r="R365" t="s">
        <v>37</v>
      </c>
      <c r="S365" t="s">
        <v>37</v>
      </c>
      <c r="T365" t="s">
        <v>37</v>
      </c>
      <c r="U365" t="s">
        <v>46</v>
      </c>
      <c r="V365" t="s">
        <v>37</v>
      </c>
      <c r="W365" t="s">
        <v>143</v>
      </c>
      <c r="X365">
        <v>62.15</v>
      </c>
      <c r="Y365">
        <v>113.1</v>
      </c>
      <c r="Z365">
        <v>0</v>
      </c>
      <c r="AA365">
        <v>0</v>
      </c>
      <c r="AB365">
        <v>96.78</v>
      </c>
      <c r="AC365">
        <v>209.88</v>
      </c>
      <c r="AD365" t="s">
        <v>85</v>
      </c>
      <c r="AE365" t="s">
        <v>42</v>
      </c>
      <c r="AF365" t="s">
        <v>42</v>
      </c>
      <c r="AG365">
        <f t="shared" si="10"/>
        <v>0</v>
      </c>
      <c r="AH365" t="str" cm="1">
        <f t="array" ref="AH365">_xlfn.IFS(
X365&lt;=20, "&lt;20",
AND(X365&gt;=20, X365&lt;50), "20-50",
AND(X365&gt;=50, X365&lt;100), "50-100",
X365&gt;=100, "&gt;100"
)</f>
        <v>50-100</v>
      </c>
      <c r="AI365">
        <f t="shared" si="11"/>
        <v>1</v>
      </c>
      <c r="AJ365" t="str" cm="1">
        <f t="array" ref="AJ365">_xlfn.IFS(
C365&lt;=20, "&lt;20",
AND(C365&gt;=20, C365&lt;35), "20-35",
AND(C365&gt;=35, C365&lt;50), "35-50",
C365&gt;=50, "50-100"
)</f>
        <v>50-100</v>
      </c>
      <c r="AK365" t="str" cm="1">
        <f t="array" ref="AK365">_xlfn.IFS(
G365&lt;6, "&lt;6",
AND(G365&gt;=6, G365&lt;12), "6-12",
AND(G365&gt;=12, G365&lt;18), "12-18",  AND(G365&gt;=18, G365&lt;24), "18-24", G365&gt;=24, "24-36")</f>
        <v>18-24</v>
      </c>
    </row>
    <row r="366" spans="1:37" x14ac:dyDescent="0.3">
      <c r="A366" t="s">
        <v>464</v>
      </c>
      <c r="B366" t="s">
        <v>33</v>
      </c>
      <c r="C366">
        <v>67</v>
      </c>
      <c r="D366" t="s">
        <v>37</v>
      </c>
      <c r="E366" t="s">
        <v>61</v>
      </c>
      <c r="F366">
        <v>3</v>
      </c>
      <c r="G366">
        <v>36</v>
      </c>
      <c r="H366" t="s">
        <v>36</v>
      </c>
      <c r="I366" t="s">
        <v>37</v>
      </c>
      <c r="J366" t="s">
        <v>37</v>
      </c>
      <c r="K366" t="s">
        <v>37</v>
      </c>
      <c r="L366" t="s">
        <v>50</v>
      </c>
      <c r="M366" t="s">
        <v>34</v>
      </c>
      <c r="N366" t="s">
        <v>37</v>
      </c>
      <c r="O366" t="s">
        <v>34</v>
      </c>
      <c r="P366" t="s">
        <v>34</v>
      </c>
      <c r="Q366" t="s">
        <v>34</v>
      </c>
      <c r="R366" t="s">
        <v>34</v>
      </c>
      <c r="S366" t="s">
        <v>34</v>
      </c>
      <c r="T366" t="s">
        <v>37</v>
      </c>
      <c r="U366" t="s">
        <v>39</v>
      </c>
      <c r="V366" t="s">
        <v>37</v>
      </c>
      <c r="W366" t="s">
        <v>51</v>
      </c>
      <c r="X366">
        <v>79.599999999999994</v>
      </c>
      <c r="Y366">
        <v>3974.7</v>
      </c>
      <c r="Z366">
        <v>16.73</v>
      </c>
      <c r="AA366">
        <v>0</v>
      </c>
      <c r="AB366">
        <v>1270.92</v>
      </c>
      <c r="AC366">
        <v>5228.8900000000003</v>
      </c>
      <c r="AD366" t="s">
        <v>41</v>
      </c>
      <c r="AE366" t="s">
        <v>42</v>
      </c>
      <c r="AF366" t="s">
        <v>42</v>
      </c>
      <c r="AG366">
        <f t="shared" si="10"/>
        <v>0</v>
      </c>
      <c r="AH366" t="str" cm="1">
        <f t="array" ref="AH366">_xlfn.IFS(
X366&lt;=20, "&lt;20",
AND(X366&gt;=20, X366&lt;50), "20-50",
AND(X366&gt;=50, X366&lt;100), "50-100",
X366&gt;=100, "&gt;100"
)</f>
        <v>50-100</v>
      </c>
      <c r="AI366">
        <f t="shared" si="11"/>
        <v>0</v>
      </c>
      <c r="AJ366" t="str" cm="1">
        <f t="array" ref="AJ366">_xlfn.IFS(
C366&lt;=20, "&lt;20",
AND(C366&gt;=20, C366&lt;35), "20-35",
AND(C366&gt;=35, C366&lt;50), "35-50",
C366&gt;=50, "50-100"
)</f>
        <v>50-100</v>
      </c>
      <c r="AK366" t="str" cm="1">
        <f t="array" ref="AK366">_xlfn.IFS(
G366&lt;6, "&lt;6",
AND(G366&gt;=6, G366&lt;12), "6-12",
AND(G366&gt;=12, G366&lt;18), "12-18",  AND(G366&gt;=18, G366&lt;24), "18-24", G366&gt;=24, "24-36")</f>
        <v>24-36</v>
      </c>
    </row>
    <row r="367" spans="1:37" x14ac:dyDescent="0.3">
      <c r="A367" t="s">
        <v>465</v>
      </c>
      <c r="B367" t="s">
        <v>33</v>
      </c>
      <c r="C367">
        <v>68</v>
      </c>
      <c r="D367" t="s">
        <v>37</v>
      </c>
      <c r="E367" t="s">
        <v>136</v>
      </c>
      <c r="F367">
        <v>7</v>
      </c>
      <c r="G367">
        <v>3</v>
      </c>
      <c r="H367" t="s">
        <v>36</v>
      </c>
      <c r="I367" t="s">
        <v>37</v>
      </c>
      <c r="J367" t="s">
        <v>34</v>
      </c>
      <c r="K367" t="s">
        <v>37</v>
      </c>
      <c r="L367" t="s">
        <v>72</v>
      </c>
      <c r="M367" t="s">
        <v>34</v>
      </c>
      <c r="N367" t="s">
        <v>37</v>
      </c>
      <c r="O367" t="s">
        <v>34</v>
      </c>
      <c r="P367" t="s">
        <v>37</v>
      </c>
      <c r="Q367" t="s">
        <v>37</v>
      </c>
      <c r="R367" t="s">
        <v>37</v>
      </c>
      <c r="S367" t="s">
        <v>37</v>
      </c>
      <c r="T367" t="s">
        <v>37</v>
      </c>
      <c r="U367" t="s">
        <v>46</v>
      </c>
      <c r="V367" t="s">
        <v>34</v>
      </c>
      <c r="W367" t="s">
        <v>143</v>
      </c>
      <c r="X367">
        <v>73.349999999999994</v>
      </c>
      <c r="Y367">
        <v>931.55</v>
      </c>
      <c r="Z367">
        <v>49.02</v>
      </c>
      <c r="AA367">
        <v>0</v>
      </c>
      <c r="AB367">
        <v>532.87</v>
      </c>
      <c r="AC367">
        <v>1415.4</v>
      </c>
      <c r="AD367" t="s">
        <v>41</v>
      </c>
      <c r="AE367" t="s">
        <v>42</v>
      </c>
      <c r="AF367" t="s">
        <v>42</v>
      </c>
      <c r="AG367">
        <f t="shared" si="10"/>
        <v>0</v>
      </c>
      <c r="AH367" t="str" cm="1">
        <f t="array" ref="AH367">_xlfn.IFS(
X367&lt;=20, "&lt;20",
AND(X367&gt;=20, X367&lt;50), "20-50",
AND(X367&gt;=50, X367&lt;100), "50-100",
X367&gt;=100, "&gt;100"
)</f>
        <v>50-100</v>
      </c>
      <c r="AI367">
        <f t="shared" si="11"/>
        <v>0</v>
      </c>
      <c r="AJ367" t="str" cm="1">
        <f t="array" ref="AJ367">_xlfn.IFS(
C367&lt;=20, "&lt;20",
AND(C367&gt;=20, C367&lt;35), "20-35",
AND(C367&gt;=35, C367&lt;50), "35-50",
C367&gt;=50, "50-100"
)</f>
        <v>50-100</v>
      </c>
      <c r="AK367" t="str" cm="1">
        <f t="array" ref="AK367">_xlfn.IFS(
G367&lt;6, "&lt;6",
AND(G367&gt;=6, G367&lt;12), "6-12",
AND(G367&gt;=12, G367&lt;18), "12-18",  AND(G367&gt;=18, G367&lt;24), "18-24", G367&gt;=24, "24-36")</f>
        <v>&lt;6</v>
      </c>
    </row>
    <row r="368" spans="1:37" x14ac:dyDescent="0.3">
      <c r="A368" t="s">
        <v>466</v>
      </c>
      <c r="B368" t="s">
        <v>44</v>
      </c>
      <c r="C368">
        <v>23</v>
      </c>
      <c r="D368" t="s">
        <v>37</v>
      </c>
      <c r="E368" t="s">
        <v>74</v>
      </c>
      <c r="F368">
        <v>1</v>
      </c>
      <c r="G368">
        <v>12</v>
      </c>
      <c r="H368" t="s">
        <v>70</v>
      </c>
      <c r="I368" t="s">
        <v>37</v>
      </c>
      <c r="J368" t="s">
        <v>34</v>
      </c>
      <c r="K368" t="s">
        <v>37</v>
      </c>
      <c r="L368" t="s">
        <v>72</v>
      </c>
      <c r="M368" t="s">
        <v>34</v>
      </c>
      <c r="N368" t="s">
        <v>37</v>
      </c>
      <c r="O368" t="s">
        <v>37</v>
      </c>
      <c r="P368" t="s">
        <v>37</v>
      </c>
      <c r="Q368" t="s">
        <v>37</v>
      </c>
      <c r="R368" t="s">
        <v>34</v>
      </c>
      <c r="S368" t="s">
        <v>34</v>
      </c>
      <c r="T368" t="s">
        <v>37</v>
      </c>
      <c r="U368" t="s">
        <v>67</v>
      </c>
      <c r="V368" t="s">
        <v>34</v>
      </c>
      <c r="W368" t="s">
        <v>51</v>
      </c>
      <c r="X368">
        <v>70.099999999999994</v>
      </c>
      <c r="Y368">
        <v>4048.95</v>
      </c>
      <c r="Z368">
        <v>0</v>
      </c>
      <c r="AA368">
        <v>0</v>
      </c>
      <c r="AB368">
        <v>2753.26</v>
      </c>
      <c r="AC368">
        <v>6802.21</v>
      </c>
      <c r="AD368" t="s">
        <v>41</v>
      </c>
      <c r="AE368" t="s">
        <v>42</v>
      </c>
      <c r="AF368" t="s">
        <v>42</v>
      </c>
      <c r="AG368">
        <f t="shared" si="10"/>
        <v>0</v>
      </c>
      <c r="AH368" t="str" cm="1">
        <f t="array" ref="AH368">_xlfn.IFS(
X368&lt;=20, "&lt;20",
AND(X368&gt;=20, X368&lt;50), "20-50",
AND(X368&gt;=50, X368&lt;100), "50-100",
X368&gt;=100, "&gt;100"
)</f>
        <v>50-100</v>
      </c>
      <c r="AI368">
        <f t="shared" si="11"/>
        <v>0</v>
      </c>
      <c r="AJ368" t="str" cm="1">
        <f t="array" ref="AJ368">_xlfn.IFS(
C368&lt;=20, "&lt;20",
AND(C368&gt;=20, C368&lt;35), "20-35",
AND(C368&gt;=35, C368&lt;50), "35-50",
C368&gt;=50, "50-100"
)</f>
        <v>20-35</v>
      </c>
      <c r="AK368" t="str" cm="1">
        <f t="array" ref="AK368">_xlfn.IFS(
G368&lt;6, "&lt;6",
AND(G368&gt;=6, G368&lt;12), "6-12",
AND(G368&gt;=12, G368&lt;18), "12-18",  AND(G368&gt;=18, G368&lt;24), "18-24", G368&gt;=24, "24-36")</f>
        <v>12-18</v>
      </c>
    </row>
    <row r="369" spans="1:37" x14ac:dyDescent="0.3">
      <c r="A369" t="s">
        <v>467</v>
      </c>
      <c r="B369" t="s">
        <v>44</v>
      </c>
      <c r="C369">
        <v>39</v>
      </c>
      <c r="D369" t="s">
        <v>37</v>
      </c>
      <c r="E369" t="s">
        <v>82</v>
      </c>
      <c r="F369">
        <v>3</v>
      </c>
      <c r="G369">
        <v>23</v>
      </c>
      <c r="H369" t="s">
        <v>57</v>
      </c>
      <c r="I369" t="s">
        <v>37</v>
      </c>
      <c r="J369" t="s">
        <v>34</v>
      </c>
      <c r="K369" t="s">
        <v>37</v>
      </c>
      <c r="L369" t="s">
        <v>38</v>
      </c>
      <c r="M369" t="s">
        <v>34</v>
      </c>
      <c r="N369" t="s">
        <v>34</v>
      </c>
      <c r="O369" t="s">
        <v>37</v>
      </c>
      <c r="P369" t="s">
        <v>37</v>
      </c>
      <c r="Q369" t="s">
        <v>34</v>
      </c>
      <c r="R369" t="s">
        <v>34</v>
      </c>
      <c r="S369" t="s">
        <v>34</v>
      </c>
      <c r="T369" t="s">
        <v>37</v>
      </c>
      <c r="U369" t="s">
        <v>39</v>
      </c>
      <c r="V369" t="s">
        <v>37</v>
      </c>
      <c r="W369" t="s">
        <v>40</v>
      </c>
      <c r="X369">
        <v>54.4</v>
      </c>
      <c r="Y369">
        <v>957.1</v>
      </c>
      <c r="Z369">
        <v>0</v>
      </c>
      <c r="AA369">
        <v>0</v>
      </c>
      <c r="AB369">
        <v>809.46</v>
      </c>
      <c r="AC369">
        <v>1766.56</v>
      </c>
      <c r="AD369" t="s">
        <v>41</v>
      </c>
      <c r="AE369" t="s">
        <v>42</v>
      </c>
      <c r="AF369" t="s">
        <v>42</v>
      </c>
      <c r="AG369">
        <f t="shared" si="10"/>
        <v>0</v>
      </c>
      <c r="AH369" t="str" cm="1">
        <f t="array" ref="AH369">_xlfn.IFS(
X369&lt;=20, "&lt;20",
AND(X369&gt;=20, X369&lt;50), "20-50",
AND(X369&gt;=50, X369&lt;100), "50-100",
X369&gt;=100, "&gt;100"
)</f>
        <v>50-100</v>
      </c>
      <c r="AI369">
        <f t="shared" si="11"/>
        <v>0</v>
      </c>
      <c r="AJ369" t="str" cm="1">
        <f t="array" ref="AJ369">_xlfn.IFS(
C369&lt;=20, "&lt;20",
AND(C369&gt;=20, C369&lt;35), "20-35",
AND(C369&gt;=35, C369&lt;50), "35-50",
C369&gt;=50, "50-100"
)</f>
        <v>35-50</v>
      </c>
      <c r="AK369" t="str" cm="1">
        <f t="array" ref="AK369">_xlfn.IFS(
G369&lt;6, "&lt;6",
AND(G369&gt;=6, G369&lt;12), "6-12",
AND(G369&gt;=12, G369&lt;18), "12-18",  AND(G369&gt;=18, G369&lt;24), "18-24", G369&gt;=24, "24-36")</f>
        <v>18-24</v>
      </c>
    </row>
    <row r="370" spans="1:37" x14ac:dyDescent="0.3">
      <c r="A370" t="s">
        <v>468</v>
      </c>
      <c r="B370" t="s">
        <v>44</v>
      </c>
      <c r="C370">
        <v>49</v>
      </c>
      <c r="D370" t="s">
        <v>34</v>
      </c>
      <c r="E370" t="s">
        <v>82</v>
      </c>
      <c r="F370">
        <v>5</v>
      </c>
      <c r="G370">
        <v>32</v>
      </c>
      <c r="H370" t="s">
        <v>110</v>
      </c>
      <c r="I370" t="s">
        <v>37</v>
      </c>
      <c r="J370" t="s">
        <v>34</v>
      </c>
      <c r="K370" t="s">
        <v>34</v>
      </c>
      <c r="L370" t="s">
        <v>34</v>
      </c>
      <c r="M370" t="s">
        <v>34</v>
      </c>
      <c r="N370" t="s">
        <v>34</v>
      </c>
      <c r="O370" t="s">
        <v>34</v>
      </c>
      <c r="P370" t="s">
        <v>34</v>
      </c>
      <c r="Q370" t="s">
        <v>34</v>
      </c>
      <c r="R370" t="s">
        <v>34</v>
      </c>
      <c r="S370" t="s">
        <v>34</v>
      </c>
      <c r="T370" t="s">
        <v>34</v>
      </c>
      <c r="U370" t="s">
        <v>67</v>
      </c>
      <c r="V370" t="s">
        <v>37</v>
      </c>
      <c r="W370" t="s">
        <v>40</v>
      </c>
      <c r="X370">
        <v>19.55</v>
      </c>
      <c r="Y370">
        <v>521.79999999999995</v>
      </c>
      <c r="Z370">
        <v>0</v>
      </c>
      <c r="AA370">
        <v>0</v>
      </c>
      <c r="AB370">
        <v>1448.84</v>
      </c>
      <c r="AC370">
        <v>1970.64</v>
      </c>
      <c r="AD370" t="s">
        <v>41</v>
      </c>
      <c r="AE370" t="s">
        <v>42</v>
      </c>
      <c r="AF370" t="s">
        <v>42</v>
      </c>
      <c r="AG370">
        <f t="shared" si="10"/>
        <v>0</v>
      </c>
      <c r="AH370" t="str" cm="1">
        <f t="array" ref="AH370">_xlfn.IFS(
X370&lt;=20, "&lt;20",
AND(X370&gt;=20, X370&lt;50), "20-50",
AND(X370&gt;=50, X370&lt;100), "50-100",
X370&gt;=100, "&gt;100"
)</f>
        <v>&lt;20</v>
      </c>
      <c r="AI370">
        <f t="shared" si="11"/>
        <v>0</v>
      </c>
      <c r="AJ370" t="str" cm="1">
        <f t="array" ref="AJ370">_xlfn.IFS(
C370&lt;=20, "&lt;20",
AND(C370&gt;=20, C370&lt;35), "20-35",
AND(C370&gt;=35, C370&lt;50), "35-50",
C370&gt;=50, "50-100"
)</f>
        <v>35-50</v>
      </c>
      <c r="AK370" t="str" cm="1">
        <f t="array" ref="AK370">_xlfn.IFS(
G370&lt;6, "&lt;6",
AND(G370&gt;=6, G370&lt;12), "6-12",
AND(G370&gt;=12, G370&lt;18), "12-18",  AND(G370&gt;=18, G370&lt;24), "18-24", G370&gt;=24, "24-36")</f>
        <v>24-36</v>
      </c>
    </row>
    <row r="371" spans="1:37" x14ac:dyDescent="0.3">
      <c r="A371" t="s">
        <v>469</v>
      </c>
      <c r="B371" t="s">
        <v>44</v>
      </c>
      <c r="C371">
        <v>59</v>
      </c>
      <c r="D371" t="s">
        <v>34</v>
      </c>
      <c r="E371" t="s">
        <v>74</v>
      </c>
      <c r="F371">
        <v>1</v>
      </c>
      <c r="G371">
        <v>10</v>
      </c>
      <c r="H371" t="s">
        <v>36</v>
      </c>
      <c r="I371" t="s">
        <v>37</v>
      </c>
      <c r="J371" t="s">
        <v>37</v>
      </c>
      <c r="K371" t="s">
        <v>37</v>
      </c>
      <c r="L371" t="s">
        <v>72</v>
      </c>
      <c r="M371" t="s">
        <v>37</v>
      </c>
      <c r="N371" t="s">
        <v>37</v>
      </c>
      <c r="O371" t="s">
        <v>34</v>
      </c>
      <c r="P371" t="s">
        <v>37</v>
      </c>
      <c r="Q371" t="s">
        <v>37</v>
      </c>
      <c r="R371" t="s">
        <v>34</v>
      </c>
      <c r="S371" t="s">
        <v>34</v>
      </c>
      <c r="T371" t="s">
        <v>37</v>
      </c>
      <c r="U371" t="s">
        <v>67</v>
      </c>
      <c r="V371" t="s">
        <v>34</v>
      </c>
      <c r="W371" t="s">
        <v>40</v>
      </c>
      <c r="X371">
        <v>74.55</v>
      </c>
      <c r="Y371">
        <v>5430.65</v>
      </c>
      <c r="Z371">
        <v>0</v>
      </c>
      <c r="AA371">
        <v>0</v>
      </c>
      <c r="AB371">
        <v>1572.48</v>
      </c>
      <c r="AC371">
        <v>7003.13</v>
      </c>
      <c r="AD371" t="s">
        <v>41</v>
      </c>
      <c r="AE371" t="s">
        <v>42</v>
      </c>
      <c r="AF371" t="s">
        <v>42</v>
      </c>
      <c r="AG371">
        <f t="shared" si="10"/>
        <v>0</v>
      </c>
      <c r="AH371" t="str" cm="1">
        <f t="array" ref="AH371">_xlfn.IFS(
X371&lt;=20, "&lt;20",
AND(X371&gt;=20, X371&lt;50), "20-50",
AND(X371&gt;=50, X371&lt;100), "50-100",
X371&gt;=100, "&gt;100"
)</f>
        <v>50-100</v>
      </c>
      <c r="AI371">
        <f t="shared" si="11"/>
        <v>0</v>
      </c>
      <c r="AJ371" t="str" cm="1">
        <f t="array" ref="AJ371">_xlfn.IFS(
C371&lt;=20, "&lt;20",
AND(C371&gt;=20, C371&lt;35), "20-35",
AND(C371&gt;=35, C371&lt;50), "35-50",
C371&gt;=50, "50-100"
)</f>
        <v>50-100</v>
      </c>
      <c r="AK371" t="str" cm="1">
        <f t="array" ref="AK371">_xlfn.IFS(
G371&lt;6, "&lt;6",
AND(G371&gt;=6, G371&lt;12), "6-12",
AND(G371&gt;=12, G371&lt;18), "12-18",  AND(G371&gt;=18, G371&lt;24), "18-24", G371&gt;=24, "24-36")</f>
        <v>6-12</v>
      </c>
    </row>
    <row r="372" spans="1:37" x14ac:dyDescent="0.3">
      <c r="A372" t="s">
        <v>470</v>
      </c>
      <c r="B372" t="s">
        <v>44</v>
      </c>
      <c r="C372">
        <v>44</v>
      </c>
      <c r="D372" t="s">
        <v>34</v>
      </c>
      <c r="E372" t="s">
        <v>82</v>
      </c>
      <c r="F372">
        <v>1</v>
      </c>
      <c r="G372">
        <v>25</v>
      </c>
      <c r="H372" t="s">
        <v>66</v>
      </c>
      <c r="I372" t="s">
        <v>37</v>
      </c>
      <c r="J372" t="s">
        <v>37</v>
      </c>
      <c r="K372" t="s">
        <v>34</v>
      </c>
      <c r="L372" t="s">
        <v>34</v>
      </c>
      <c r="M372" t="s">
        <v>34</v>
      </c>
      <c r="N372" t="s">
        <v>34</v>
      </c>
      <c r="O372" t="s">
        <v>34</v>
      </c>
      <c r="P372" t="s">
        <v>34</v>
      </c>
      <c r="Q372" t="s">
        <v>34</v>
      </c>
      <c r="R372" t="s">
        <v>34</v>
      </c>
      <c r="S372" t="s">
        <v>34</v>
      </c>
      <c r="T372" t="s">
        <v>34</v>
      </c>
      <c r="U372" t="s">
        <v>67</v>
      </c>
      <c r="V372" t="s">
        <v>34</v>
      </c>
      <c r="W372" t="s">
        <v>40</v>
      </c>
      <c r="X372">
        <v>23.9</v>
      </c>
      <c r="Y372">
        <v>1626.4</v>
      </c>
      <c r="Z372">
        <v>0</v>
      </c>
      <c r="AA372">
        <v>0</v>
      </c>
      <c r="AB372">
        <v>1348.29</v>
      </c>
      <c r="AC372">
        <v>2974.69</v>
      </c>
      <c r="AD372" t="s">
        <v>41</v>
      </c>
      <c r="AE372" t="s">
        <v>42</v>
      </c>
      <c r="AF372" t="s">
        <v>42</v>
      </c>
      <c r="AG372">
        <f t="shared" si="10"/>
        <v>0</v>
      </c>
      <c r="AH372" t="str" cm="1">
        <f t="array" ref="AH372">_xlfn.IFS(
X372&lt;=20, "&lt;20",
AND(X372&gt;=20, X372&lt;50), "20-50",
AND(X372&gt;=50, X372&lt;100), "50-100",
X372&gt;=100, "&gt;100"
)</f>
        <v>20-50</v>
      </c>
      <c r="AI372">
        <f t="shared" si="11"/>
        <v>0</v>
      </c>
      <c r="AJ372" t="str" cm="1">
        <f t="array" ref="AJ372">_xlfn.IFS(
C372&lt;=20, "&lt;20",
AND(C372&gt;=20, C372&lt;35), "20-35",
AND(C372&gt;=35, C372&lt;50), "35-50",
C372&gt;=50, "50-100"
)</f>
        <v>35-50</v>
      </c>
      <c r="AK372" t="str" cm="1">
        <f t="array" ref="AK372">_xlfn.IFS(
G372&lt;6, "&lt;6",
AND(G372&gt;=6, G372&lt;12), "6-12",
AND(G372&gt;=12, G372&lt;18), "12-18",  AND(G372&gt;=18, G372&lt;24), "18-24", G372&gt;=24, "24-36")</f>
        <v>24-36</v>
      </c>
    </row>
    <row r="373" spans="1:37" x14ac:dyDescent="0.3">
      <c r="A373" t="s">
        <v>471</v>
      </c>
      <c r="B373" t="s">
        <v>44</v>
      </c>
      <c r="C373">
        <v>65</v>
      </c>
      <c r="D373" t="s">
        <v>34</v>
      </c>
      <c r="E373" t="s">
        <v>48</v>
      </c>
      <c r="F373">
        <v>4</v>
      </c>
      <c r="G373">
        <v>3</v>
      </c>
      <c r="H373" t="s">
        <v>66</v>
      </c>
      <c r="I373" t="s">
        <v>34</v>
      </c>
      <c r="J373" t="s">
        <v>34</v>
      </c>
      <c r="K373" t="s">
        <v>37</v>
      </c>
      <c r="L373" t="s">
        <v>72</v>
      </c>
      <c r="M373" t="s">
        <v>37</v>
      </c>
      <c r="N373" t="s">
        <v>37</v>
      </c>
      <c r="O373" t="s">
        <v>37</v>
      </c>
      <c r="P373" t="s">
        <v>37</v>
      </c>
      <c r="Q373" t="s">
        <v>34</v>
      </c>
      <c r="R373" t="s">
        <v>34</v>
      </c>
      <c r="S373" t="s">
        <v>34</v>
      </c>
      <c r="T373" t="s">
        <v>37</v>
      </c>
      <c r="U373" t="s">
        <v>67</v>
      </c>
      <c r="V373" t="s">
        <v>37</v>
      </c>
      <c r="W373" t="s">
        <v>51</v>
      </c>
      <c r="X373">
        <v>44.6</v>
      </c>
      <c r="Y373">
        <v>3058.15</v>
      </c>
      <c r="Z373">
        <v>0</v>
      </c>
      <c r="AA373">
        <v>0</v>
      </c>
      <c r="AB373">
        <v>0</v>
      </c>
      <c r="AC373">
        <v>3058.15</v>
      </c>
      <c r="AD373" t="s">
        <v>41</v>
      </c>
      <c r="AE373" t="s">
        <v>42</v>
      </c>
      <c r="AF373" t="s">
        <v>42</v>
      </c>
      <c r="AG373">
        <f t="shared" si="10"/>
        <v>0</v>
      </c>
      <c r="AH373" t="str" cm="1">
        <f t="array" ref="AH373">_xlfn.IFS(
X373&lt;=20, "&lt;20",
AND(X373&gt;=20, X373&lt;50), "20-50",
AND(X373&gt;=50, X373&lt;100), "50-100",
X373&gt;=100, "&gt;100"
)</f>
        <v>20-50</v>
      </c>
      <c r="AI373">
        <f t="shared" si="11"/>
        <v>0</v>
      </c>
      <c r="AJ373" t="str" cm="1">
        <f t="array" ref="AJ373">_xlfn.IFS(
C373&lt;=20, "&lt;20",
AND(C373&gt;=20, C373&lt;35), "20-35",
AND(C373&gt;=35, C373&lt;50), "35-50",
C373&gt;=50, "50-100"
)</f>
        <v>50-100</v>
      </c>
      <c r="AK373" t="str" cm="1">
        <f t="array" ref="AK373">_xlfn.IFS(
G373&lt;6, "&lt;6",
AND(G373&gt;=6, G373&lt;12), "6-12",
AND(G373&gt;=12, G373&lt;18), "12-18",  AND(G373&gt;=18, G373&lt;24), "18-24", G373&gt;=24, "24-36")</f>
        <v>&lt;6</v>
      </c>
    </row>
    <row r="374" spans="1:37" x14ac:dyDescent="0.3">
      <c r="A374" t="s">
        <v>472</v>
      </c>
      <c r="B374" t="s">
        <v>33</v>
      </c>
      <c r="C374">
        <v>46</v>
      </c>
      <c r="D374" t="s">
        <v>34</v>
      </c>
      <c r="E374" t="s">
        <v>69</v>
      </c>
      <c r="F374">
        <v>3</v>
      </c>
      <c r="G374">
        <v>13</v>
      </c>
      <c r="H374" t="s">
        <v>36</v>
      </c>
      <c r="I374" t="s">
        <v>37</v>
      </c>
      <c r="J374" t="s">
        <v>37</v>
      </c>
      <c r="K374" t="s">
        <v>37</v>
      </c>
      <c r="L374" t="s">
        <v>50</v>
      </c>
      <c r="M374" t="s">
        <v>34</v>
      </c>
      <c r="N374" t="s">
        <v>34</v>
      </c>
      <c r="O374" t="s">
        <v>34</v>
      </c>
      <c r="P374" t="s">
        <v>34</v>
      </c>
      <c r="Q374" t="s">
        <v>37</v>
      </c>
      <c r="R374" t="s">
        <v>37</v>
      </c>
      <c r="S374" t="s">
        <v>37</v>
      </c>
      <c r="T374" t="s">
        <v>37</v>
      </c>
      <c r="U374" t="s">
        <v>46</v>
      </c>
      <c r="V374" t="s">
        <v>37</v>
      </c>
      <c r="W374" t="s">
        <v>51</v>
      </c>
      <c r="X374">
        <v>95.5</v>
      </c>
      <c r="Y374">
        <v>829.1</v>
      </c>
      <c r="Z374">
        <v>0</v>
      </c>
      <c r="AA374">
        <v>0</v>
      </c>
      <c r="AB374">
        <v>172.98</v>
      </c>
      <c r="AC374">
        <v>1002.08</v>
      </c>
      <c r="AD374" t="s">
        <v>52</v>
      </c>
      <c r="AE374" t="s">
        <v>58</v>
      </c>
      <c r="AF374" t="s">
        <v>88</v>
      </c>
      <c r="AG374">
        <f t="shared" si="10"/>
        <v>1</v>
      </c>
      <c r="AH374" t="str" cm="1">
        <f t="array" ref="AH374">_xlfn.IFS(
X374&lt;=20, "&lt;20",
AND(X374&gt;=20, X374&lt;50), "20-50",
AND(X374&gt;=50, X374&lt;100), "50-100",
X374&gt;=100, "&gt;100"
)</f>
        <v>50-100</v>
      </c>
      <c r="AI374">
        <f t="shared" si="11"/>
        <v>0</v>
      </c>
      <c r="AJ374" t="str" cm="1">
        <f t="array" ref="AJ374">_xlfn.IFS(
C374&lt;=20, "&lt;20",
AND(C374&gt;=20, C374&lt;35), "20-35",
AND(C374&gt;=35, C374&lt;50), "35-50",
C374&gt;=50, "50-100"
)</f>
        <v>35-50</v>
      </c>
      <c r="AK374" t="str" cm="1">
        <f t="array" ref="AK374">_xlfn.IFS(
G374&lt;6, "&lt;6",
AND(G374&gt;=6, G374&lt;12), "6-12",
AND(G374&gt;=12, G374&lt;18), "12-18",  AND(G374&gt;=18, G374&lt;24), "18-24", G374&gt;=24, "24-36")</f>
        <v>12-18</v>
      </c>
    </row>
    <row r="375" spans="1:37" x14ac:dyDescent="0.3">
      <c r="A375" t="s">
        <v>473</v>
      </c>
      <c r="B375" t="s">
        <v>44</v>
      </c>
      <c r="C375">
        <v>24</v>
      </c>
      <c r="D375" t="s">
        <v>37</v>
      </c>
      <c r="E375" t="s">
        <v>114</v>
      </c>
      <c r="F375">
        <v>11</v>
      </c>
      <c r="G375">
        <v>3</v>
      </c>
      <c r="H375" t="s">
        <v>36</v>
      </c>
      <c r="I375" t="s">
        <v>37</v>
      </c>
      <c r="J375" t="s">
        <v>37</v>
      </c>
      <c r="K375" t="s">
        <v>37</v>
      </c>
      <c r="L375" t="s">
        <v>50</v>
      </c>
      <c r="M375" t="s">
        <v>34</v>
      </c>
      <c r="N375" t="s">
        <v>34</v>
      </c>
      <c r="O375" t="s">
        <v>37</v>
      </c>
      <c r="P375" t="s">
        <v>37</v>
      </c>
      <c r="Q375" t="s">
        <v>34</v>
      </c>
      <c r="R375" t="s">
        <v>37</v>
      </c>
      <c r="S375" t="s">
        <v>37</v>
      </c>
      <c r="T375" t="s">
        <v>37</v>
      </c>
      <c r="U375" t="s">
        <v>46</v>
      </c>
      <c r="V375" t="s">
        <v>37</v>
      </c>
      <c r="W375" t="s">
        <v>51</v>
      </c>
      <c r="X375">
        <v>95.5</v>
      </c>
      <c r="Y375">
        <v>1916.2</v>
      </c>
      <c r="Z375">
        <v>0</v>
      </c>
      <c r="AA375">
        <v>0</v>
      </c>
      <c r="AB375">
        <v>774.2</v>
      </c>
      <c r="AC375">
        <v>2690.4</v>
      </c>
      <c r="AD375" t="s">
        <v>41</v>
      </c>
      <c r="AE375" t="s">
        <v>42</v>
      </c>
      <c r="AF375" t="s">
        <v>42</v>
      </c>
      <c r="AG375">
        <f t="shared" si="10"/>
        <v>0</v>
      </c>
      <c r="AH375" t="str" cm="1">
        <f t="array" ref="AH375">_xlfn.IFS(
X375&lt;=20, "&lt;20",
AND(X375&gt;=20, X375&lt;50), "20-50",
AND(X375&gt;=50, X375&lt;100), "50-100",
X375&gt;=100, "&gt;100"
)</f>
        <v>50-100</v>
      </c>
      <c r="AI375">
        <f t="shared" si="11"/>
        <v>0</v>
      </c>
      <c r="AJ375" t="str" cm="1">
        <f t="array" ref="AJ375">_xlfn.IFS(
C375&lt;=20, "&lt;20",
AND(C375&gt;=20, C375&lt;35), "20-35",
AND(C375&gt;=35, C375&lt;50), "35-50",
C375&gt;=50, "50-100"
)</f>
        <v>20-35</v>
      </c>
      <c r="AK375" t="str" cm="1">
        <f t="array" ref="AK375">_xlfn.IFS(
G375&lt;6, "&lt;6",
AND(G375&gt;=6, G375&lt;12), "6-12",
AND(G375&gt;=12, G375&lt;18), "12-18",  AND(G375&gt;=18, G375&lt;24), "18-24", G375&gt;=24, "24-36")</f>
        <v>&lt;6</v>
      </c>
    </row>
    <row r="376" spans="1:37" x14ac:dyDescent="0.3">
      <c r="A376" t="s">
        <v>474</v>
      </c>
      <c r="B376" t="s">
        <v>44</v>
      </c>
      <c r="C376">
        <v>56</v>
      </c>
      <c r="D376" t="s">
        <v>34</v>
      </c>
      <c r="E376" t="s">
        <v>124</v>
      </c>
      <c r="F376">
        <v>3</v>
      </c>
      <c r="G376">
        <v>6</v>
      </c>
      <c r="H376" t="s">
        <v>66</v>
      </c>
      <c r="I376" t="s">
        <v>37</v>
      </c>
      <c r="J376" t="s">
        <v>37</v>
      </c>
      <c r="K376" t="s">
        <v>37</v>
      </c>
      <c r="L376" t="s">
        <v>72</v>
      </c>
      <c r="M376" t="s">
        <v>37</v>
      </c>
      <c r="N376" t="s">
        <v>37</v>
      </c>
      <c r="O376" t="s">
        <v>37</v>
      </c>
      <c r="P376" t="s">
        <v>37</v>
      </c>
      <c r="Q376" t="s">
        <v>34</v>
      </c>
      <c r="R376" t="s">
        <v>37</v>
      </c>
      <c r="S376" t="s">
        <v>37</v>
      </c>
      <c r="T376" t="s">
        <v>37</v>
      </c>
      <c r="U376" t="s">
        <v>39</v>
      </c>
      <c r="V376" t="s">
        <v>37</v>
      </c>
      <c r="W376" t="s">
        <v>40</v>
      </c>
      <c r="X376">
        <v>78.599999999999994</v>
      </c>
      <c r="Y376">
        <v>5356.45</v>
      </c>
      <c r="Z376">
        <v>0</v>
      </c>
      <c r="AA376">
        <v>0</v>
      </c>
      <c r="AB376">
        <v>2027.22</v>
      </c>
      <c r="AC376">
        <v>7383.67</v>
      </c>
      <c r="AD376" t="s">
        <v>52</v>
      </c>
      <c r="AE376" t="s">
        <v>53</v>
      </c>
      <c r="AF376" t="s">
        <v>91</v>
      </c>
      <c r="AG376">
        <f t="shared" si="10"/>
        <v>1</v>
      </c>
      <c r="AH376" t="str" cm="1">
        <f t="array" ref="AH376">_xlfn.IFS(
X376&lt;=20, "&lt;20",
AND(X376&gt;=20, X376&lt;50), "20-50",
AND(X376&gt;=50, X376&lt;100), "50-100",
X376&gt;=100, "&gt;100"
)</f>
        <v>50-100</v>
      </c>
      <c r="AI376">
        <f t="shared" si="11"/>
        <v>0</v>
      </c>
      <c r="AJ376" t="str" cm="1">
        <f t="array" ref="AJ376">_xlfn.IFS(
C376&lt;=20, "&lt;20",
AND(C376&gt;=20, C376&lt;35), "20-35",
AND(C376&gt;=35, C376&lt;50), "35-50",
C376&gt;=50, "50-100"
)</f>
        <v>50-100</v>
      </c>
      <c r="AK376" t="str" cm="1">
        <f t="array" ref="AK376">_xlfn.IFS(
G376&lt;6, "&lt;6",
AND(G376&gt;=6, G376&lt;12), "6-12",
AND(G376&gt;=12, G376&lt;18), "12-18",  AND(G376&gt;=18, G376&lt;24), "18-24", G376&gt;=24, "24-36")</f>
        <v>6-12</v>
      </c>
    </row>
    <row r="377" spans="1:37" x14ac:dyDescent="0.3">
      <c r="A377" t="s">
        <v>475</v>
      </c>
      <c r="B377" t="s">
        <v>33</v>
      </c>
      <c r="C377">
        <v>25</v>
      </c>
      <c r="D377" t="s">
        <v>37</v>
      </c>
      <c r="E377" t="s">
        <v>61</v>
      </c>
      <c r="F377">
        <v>6</v>
      </c>
      <c r="G377">
        <v>30</v>
      </c>
      <c r="H377" t="s">
        <v>36</v>
      </c>
      <c r="I377" t="s">
        <v>37</v>
      </c>
      <c r="J377" t="s">
        <v>37</v>
      </c>
      <c r="K377" t="s">
        <v>37</v>
      </c>
      <c r="L377" t="s">
        <v>50</v>
      </c>
      <c r="M377" t="s">
        <v>37</v>
      </c>
      <c r="N377" t="s">
        <v>37</v>
      </c>
      <c r="O377" t="s">
        <v>37</v>
      </c>
      <c r="P377" t="s">
        <v>37</v>
      </c>
      <c r="Q377" t="s">
        <v>37</v>
      </c>
      <c r="R377" t="s">
        <v>34</v>
      </c>
      <c r="S377" t="s">
        <v>34</v>
      </c>
      <c r="T377" t="s">
        <v>37</v>
      </c>
      <c r="U377" t="s">
        <v>39</v>
      </c>
      <c r="V377" t="s">
        <v>34</v>
      </c>
      <c r="W377" t="s">
        <v>40</v>
      </c>
      <c r="X377">
        <v>104.5</v>
      </c>
      <c r="Y377">
        <v>6590.8</v>
      </c>
      <c r="Z377">
        <v>0</v>
      </c>
      <c r="AA377">
        <v>0</v>
      </c>
      <c r="AB377">
        <v>1351.35</v>
      </c>
      <c r="AC377">
        <v>7942.15</v>
      </c>
      <c r="AD377" t="s">
        <v>41</v>
      </c>
      <c r="AE377" t="s">
        <v>42</v>
      </c>
      <c r="AF377" t="s">
        <v>42</v>
      </c>
      <c r="AG377">
        <f t="shared" si="10"/>
        <v>0</v>
      </c>
      <c r="AH377" t="str" cm="1">
        <f t="array" ref="AH377">_xlfn.IFS(
X377&lt;=20, "&lt;20",
AND(X377&gt;=20, X377&lt;50), "20-50",
AND(X377&gt;=50, X377&lt;100), "50-100",
X377&gt;=100, "&gt;100"
)</f>
        <v>&gt;100</v>
      </c>
      <c r="AI377">
        <f t="shared" si="11"/>
        <v>0</v>
      </c>
      <c r="AJ377" t="str" cm="1">
        <f t="array" ref="AJ377">_xlfn.IFS(
C377&lt;=20, "&lt;20",
AND(C377&gt;=20, C377&lt;35), "20-35",
AND(C377&gt;=35, C377&lt;50), "35-50",
C377&gt;=50, "50-100"
)</f>
        <v>20-35</v>
      </c>
      <c r="AK377" t="str" cm="1">
        <f t="array" ref="AK377">_xlfn.IFS(
G377&lt;6, "&lt;6",
AND(G377&gt;=6, G377&lt;12), "6-12",
AND(G377&gt;=12, G377&lt;18), "12-18",  AND(G377&gt;=18, G377&lt;24), "18-24", G377&gt;=24, "24-36")</f>
        <v>24-36</v>
      </c>
    </row>
    <row r="378" spans="1:37" x14ac:dyDescent="0.3">
      <c r="A378" t="s">
        <v>476</v>
      </c>
      <c r="B378" t="s">
        <v>44</v>
      </c>
      <c r="C378">
        <v>40</v>
      </c>
      <c r="D378" t="s">
        <v>37</v>
      </c>
      <c r="E378" t="s">
        <v>90</v>
      </c>
      <c r="F378">
        <v>3</v>
      </c>
      <c r="G378">
        <v>4</v>
      </c>
      <c r="H378" t="s">
        <v>36</v>
      </c>
      <c r="I378" t="s">
        <v>37</v>
      </c>
      <c r="J378" t="s">
        <v>34</v>
      </c>
      <c r="K378" t="s">
        <v>37</v>
      </c>
      <c r="L378" t="s">
        <v>72</v>
      </c>
      <c r="M378" t="s">
        <v>37</v>
      </c>
      <c r="N378" t="s">
        <v>37</v>
      </c>
      <c r="O378" t="s">
        <v>37</v>
      </c>
      <c r="P378" t="s">
        <v>34</v>
      </c>
      <c r="Q378" t="s">
        <v>34</v>
      </c>
      <c r="R378" t="s">
        <v>34</v>
      </c>
      <c r="S378" t="s">
        <v>34</v>
      </c>
      <c r="T378" t="s">
        <v>37</v>
      </c>
      <c r="U378" t="s">
        <v>46</v>
      </c>
      <c r="V378" t="s">
        <v>34</v>
      </c>
      <c r="W378" t="s">
        <v>51</v>
      </c>
      <c r="X378">
        <v>61.4</v>
      </c>
      <c r="Y378">
        <v>438.9</v>
      </c>
      <c r="Z378">
        <v>0</v>
      </c>
      <c r="AA378">
        <v>0</v>
      </c>
      <c r="AB378">
        <v>110.88</v>
      </c>
      <c r="AC378">
        <v>549.78</v>
      </c>
      <c r="AD378" t="s">
        <v>41</v>
      </c>
      <c r="AE378" t="s">
        <v>42</v>
      </c>
      <c r="AF378" t="s">
        <v>42</v>
      </c>
      <c r="AG378">
        <f t="shared" si="10"/>
        <v>0</v>
      </c>
      <c r="AH378" t="str" cm="1">
        <f t="array" ref="AH378">_xlfn.IFS(
X378&lt;=20, "&lt;20",
AND(X378&gt;=20, X378&lt;50), "20-50",
AND(X378&gt;=50, X378&lt;100), "50-100",
X378&gt;=100, "&gt;100"
)</f>
        <v>50-100</v>
      </c>
      <c r="AI378">
        <f t="shared" si="11"/>
        <v>0</v>
      </c>
      <c r="AJ378" t="str" cm="1">
        <f t="array" ref="AJ378">_xlfn.IFS(
C378&lt;=20, "&lt;20",
AND(C378&gt;=20, C378&lt;35), "20-35",
AND(C378&gt;=35, C378&lt;50), "35-50",
C378&gt;=50, "50-100"
)</f>
        <v>35-50</v>
      </c>
      <c r="AK378" t="str" cm="1">
        <f t="array" ref="AK378">_xlfn.IFS(
G378&lt;6, "&lt;6",
AND(G378&gt;=6, G378&lt;12), "6-12",
AND(G378&gt;=12, G378&lt;18), "12-18",  AND(G378&gt;=18, G378&lt;24), "18-24", G378&gt;=24, "24-36")</f>
        <v>&lt;6</v>
      </c>
    </row>
    <row r="379" spans="1:37" x14ac:dyDescent="0.3">
      <c r="A379" t="s">
        <v>477</v>
      </c>
      <c r="B379" t="s">
        <v>44</v>
      </c>
      <c r="C379">
        <v>21</v>
      </c>
      <c r="D379" t="s">
        <v>37</v>
      </c>
      <c r="E379" t="s">
        <v>114</v>
      </c>
      <c r="F379">
        <v>5</v>
      </c>
      <c r="G379">
        <v>2</v>
      </c>
      <c r="H379" t="s">
        <v>36</v>
      </c>
      <c r="I379" t="s">
        <v>34</v>
      </c>
      <c r="J379" t="s">
        <v>34</v>
      </c>
      <c r="K379" t="s">
        <v>37</v>
      </c>
      <c r="L379" t="s">
        <v>72</v>
      </c>
      <c r="M379" t="s">
        <v>37</v>
      </c>
      <c r="N379" t="s">
        <v>34</v>
      </c>
      <c r="O379" t="s">
        <v>37</v>
      </c>
      <c r="P379" t="s">
        <v>34</v>
      </c>
      <c r="Q379" t="s">
        <v>34</v>
      </c>
      <c r="R379" t="s">
        <v>37</v>
      </c>
      <c r="S379" t="s">
        <v>37</v>
      </c>
      <c r="T379" t="s">
        <v>37</v>
      </c>
      <c r="U379" t="s">
        <v>67</v>
      </c>
      <c r="V379" t="s">
        <v>37</v>
      </c>
      <c r="W379" t="s">
        <v>40</v>
      </c>
      <c r="X379">
        <v>43.95</v>
      </c>
      <c r="Y379">
        <v>2960.1</v>
      </c>
      <c r="Z379">
        <v>0</v>
      </c>
      <c r="AA379">
        <v>0</v>
      </c>
      <c r="AB379">
        <v>0</v>
      </c>
      <c r="AC379">
        <v>2960.1</v>
      </c>
      <c r="AD379" t="s">
        <v>41</v>
      </c>
      <c r="AE379" t="s">
        <v>42</v>
      </c>
      <c r="AF379" t="s">
        <v>42</v>
      </c>
      <c r="AG379">
        <f t="shared" si="10"/>
        <v>0</v>
      </c>
      <c r="AH379" t="str" cm="1">
        <f t="array" ref="AH379">_xlfn.IFS(
X379&lt;=20, "&lt;20",
AND(X379&gt;=20, X379&lt;50), "20-50",
AND(X379&gt;=50, X379&lt;100), "50-100",
X379&gt;=100, "&gt;100"
)</f>
        <v>20-50</v>
      </c>
      <c r="AI379">
        <f t="shared" si="11"/>
        <v>0</v>
      </c>
      <c r="AJ379" t="str" cm="1">
        <f t="array" ref="AJ379">_xlfn.IFS(
C379&lt;=20, "&lt;20",
AND(C379&gt;=20, C379&lt;35), "20-35",
AND(C379&gt;=35, C379&lt;50), "35-50",
C379&gt;=50, "50-100"
)</f>
        <v>20-35</v>
      </c>
      <c r="AK379" t="str" cm="1">
        <f t="array" ref="AK379">_xlfn.IFS(
G379&lt;6, "&lt;6",
AND(G379&gt;=6, G379&lt;12), "6-12",
AND(G379&gt;=12, G379&lt;18), "12-18",  AND(G379&gt;=18, G379&lt;24), "18-24", G379&gt;=24, "24-36")</f>
        <v>&lt;6</v>
      </c>
    </row>
    <row r="380" spans="1:37" x14ac:dyDescent="0.3">
      <c r="A380" t="s">
        <v>478</v>
      </c>
      <c r="B380" t="s">
        <v>44</v>
      </c>
      <c r="C380">
        <v>35</v>
      </c>
      <c r="D380" t="s">
        <v>34</v>
      </c>
      <c r="E380" t="s">
        <v>74</v>
      </c>
      <c r="F380">
        <v>13</v>
      </c>
      <c r="G380">
        <v>2</v>
      </c>
      <c r="H380" t="s">
        <v>49</v>
      </c>
      <c r="I380" t="s">
        <v>37</v>
      </c>
      <c r="J380" t="s">
        <v>37</v>
      </c>
      <c r="K380" t="s">
        <v>34</v>
      </c>
      <c r="L380" t="s">
        <v>34</v>
      </c>
      <c r="M380" t="s">
        <v>34</v>
      </c>
      <c r="N380" t="s">
        <v>34</v>
      </c>
      <c r="O380" t="s">
        <v>34</v>
      </c>
      <c r="P380" t="s">
        <v>34</v>
      </c>
      <c r="Q380" t="s">
        <v>34</v>
      </c>
      <c r="R380" t="s">
        <v>34</v>
      </c>
      <c r="S380" t="s">
        <v>34</v>
      </c>
      <c r="T380" t="s">
        <v>34</v>
      </c>
      <c r="U380" t="s">
        <v>46</v>
      </c>
      <c r="V380" t="s">
        <v>37</v>
      </c>
      <c r="W380" t="s">
        <v>51</v>
      </c>
      <c r="X380">
        <v>25.9</v>
      </c>
      <c r="Y380">
        <v>135</v>
      </c>
      <c r="Z380">
        <v>0</v>
      </c>
      <c r="AA380">
        <v>0</v>
      </c>
      <c r="AB380">
        <v>200.25</v>
      </c>
      <c r="AC380">
        <v>335.25</v>
      </c>
      <c r="AD380" t="s">
        <v>52</v>
      </c>
      <c r="AE380" t="s">
        <v>94</v>
      </c>
      <c r="AF380" t="s">
        <v>235</v>
      </c>
      <c r="AG380">
        <f t="shared" si="10"/>
        <v>1</v>
      </c>
      <c r="AH380" t="str" cm="1">
        <f t="array" ref="AH380">_xlfn.IFS(
X380&lt;=20, "&lt;20",
AND(X380&gt;=20, X380&lt;50), "20-50",
AND(X380&gt;=50, X380&lt;100), "50-100",
X380&gt;=100, "&gt;100"
)</f>
        <v>20-50</v>
      </c>
      <c r="AI380">
        <f t="shared" si="11"/>
        <v>0</v>
      </c>
      <c r="AJ380" t="str" cm="1">
        <f t="array" ref="AJ380">_xlfn.IFS(
C380&lt;=20, "&lt;20",
AND(C380&gt;=20, C380&lt;35), "20-35",
AND(C380&gt;=35, C380&lt;50), "35-50",
C380&gt;=50, "50-100"
)</f>
        <v>35-50</v>
      </c>
      <c r="AK380" t="str" cm="1">
        <f t="array" ref="AK380">_xlfn.IFS(
G380&lt;6, "&lt;6",
AND(G380&gt;=6, G380&lt;12), "6-12",
AND(G380&gt;=12, G380&lt;18), "12-18",  AND(G380&gt;=18, G380&lt;24), "18-24", G380&gt;=24, "24-36")</f>
        <v>&lt;6</v>
      </c>
    </row>
    <row r="381" spans="1:37" x14ac:dyDescent="0.3">
      <c r="A381" t="s">
        <v>479</v>
      </c>
      <c r="B381" t="s">
        <v>44</v>
      </c>
      <c r="C381">
        <v>35</v>
      </c>
      <c r="D381" t="s">
        <v>37</v>
      </c>
      <c r="E381" t="s">
        <v>74</v>
      </c>
      <c r="F381">
        <v>13</v>
      </c>
      <c r="G381">
        <v>28</v>
      </c>
      <c r="H381" t="s">
        <v>36</v>
      </c>
      <c r="I381" t="s">
        <v>37</v>
      </c>
      <c r="J381" t="s">
        <v>34</v>
      </c>
      <c r="K381" t="s">
        <v>37</v>
      </c>
      <c r="L381" t="s">
        <v>50</v>
      </c>
      <c r="M381" t="s">
        <v>34</v>
      </c>
      <c r="N381" t="s">
        <v>37</v>
      </c>
      <c r="O381" t="s">
        <v>37</v>
      </c>
      <c r="P381" t="s">
        <v>34</v>
      </c>
      <c r="Q381" t="s">
        <v>34</v>
      </c>
      <c r="R381" t="s">
        <v>34</v>
      </c>
      <c r="S381" t="s">
        <v>34</v>
      </c>
      <c r="T381" t="s">
        <v>37</v>
      </c>
      <c r="U381" t="s">
        <v>46</v>
      </c>
      <c r="V381" t="s">
        <v>34</v>
      </c>
      <c r="W381" t="s">
        <v>51</v>
      </c>
      <c r="X381">
        <v>80.55</v>
      </c>
      <c r="Y381">
        <v>653.9</v>
      </c>
      <c r="Z381">
        <v>2.2799999999999998</v>
      </c>
      <c r="AA381">
        <v>0</v>
      </c>
      <c r="AB381">
        <v>293.13</v>
      </c>
      <c r="AC381">
        <v>944.75</v>
      </c>
      <c r="AD381" t="s">
        <v>41</v>
      </c>
      <c r="AE381" t="s">
        <v>42</v>
      </c>
      <c r="AF381" t="s">
        <v>42</v>
      </c>
      <c r="AG381">
        <f t="shared" si="10"/>
        <v>0</v>
      </c>
      <c r="AH381" t="str" cm="1">
        <f t="array" ref="AH381">_xlfn.IFS(
X381&lt;=20, "&lt;20",
AND(X381&gt;=20, X381&lt;50), "20-50",
AND(X381&gt;=50, X381&lt;100), "50-100",
X381&gt;=100, "&gt;100"
)</f>
        <v>50-100</v>
      </c>
      <c r="AI381">
        <f t="shared" si="11"/>
        <v>0</v>
      </c>
      <c r="AJ381" t="str" cm="1">
        <f t="array" ref="AJ381">_xlfn.IFS(
C381&lt;=20, "&lt;20",
AND(C381&gt;=20, C381&lt;35), "20-35",
AND(C381&gt;=35, C381&lt;50), "35-50",
C381&gt;=50, "50-100"
)</f>
        <v>35-50</v>
      </c>
      <c r="AK381" t="str" cm="1">
        <f t="array" ref="AK381">_xlfn.IFS(
G381&lt;6, "&lt;6",
AND(G381&gt;=6, G381&lt;12), "6-12",
AND(G381&gt;=12, G381&lt;18), "12-18",  AND(G381&gt;=18, G381&lt;24), "18-24", G381&gt;=24, "24-36")</f>
        <v>24-36</v>
      </c>
    </row>
    <row r="382" spans="1:37" x14ac:dyDescent="0.3">
      <c r="A382" t="s">
        <v>480</v>
      </c>
      <c r="B382" t="s">
        <v>33</v>
      </c>
      <c r="C382">
        <v>37</v>
      </c>
      <c r="D382" t="s">
        <v>34</v>
      </c>
      <c r="E382" t="s">
        <v>64</v>
      </c>
      <c r="F382">
        <v>1</v>
      </c>
      <c r="G382">
        <v>34</v>
      </c>
      <c r="H382" t="s">
        <v>70</v>
      </c>
      <c r="I382" t="s">
        <v>37</v>
      </c>
      <c r="J382" t="s">
        <v>37</v>
      </c>
      <c r="K382" t="s">
        <v>37</v>
      </c>
      <c r="L382" t="s">
        <v>50</v>
      </c>
      <c r="M382" t="s">
        <v>37</v>
      </c>
      <c r="N382" t="s">
        <v>34</v>
      </c>
      <c r="O382" t="s">
        <v>37</v>
      </c>
      <c r="P382" t="s">
        <v>37</v>
      </c>
      <c r="Q382" t="s">
        <v>34</v>
      </c>
      <c r="R382" t="s">
        <v>37</v>
      </c>
      <c r="S382" t="s">
        <v>37</v>
      </c>
      <c r="T382" t="s">
        <v>37</v>
      </c>
      <c r="U382" t="s">
        <v>67</v>
      </c>
      <c r="V382" t="s">
        <v>34</v>
      </c>
      <c r="W382" t="s">
        <v>40</v>
      </c>
      <c r="X382">
        <v>99.65</v>
      </c>
      <c r="Y382">
        <v>4630.2</v>
      </c>
      <c r="Z382">
        <v>9.35</v>
      </c>
      <c r="AA382">
        <v>0</v>
      </c>
      <c r="AB382">
        <v>2265.96</v>
      </c>
      <c r="AC382">
        <v>6886.81</v>
      </c>
      <c r="AD382" t="s">
        <v>41</v>
      </c>
      <c r="AE382" t="s">
        <v>42</v>
      </c>
      <c r="AF382" t="s">
        <v>42</v>
      </c>
      <c r="AG382">
        <f t="shared" si="10"/>
        <v>0</v>
      </c>
      <c r="AH382" t="str" cm="1">
        <f t="array" ref="AH382">_xlfn.IFS(
X382&lt;=20, "&lt;20",
AND(X382&gt;=20, X382&lt;50), "20-50",
AND(X382&gt;=50, X382&lt;100), "50-100",
X382&gt;=100, "&gt;100"
)</f>
        <v>50-100</v>
      </c>
      <c r="AI382">
        <f t="shared" si="11"/>
        <v>0</v>
      </c>
      <c r="AJ382" t="str" cm="1">
        <f t="array" ref="AJ382">_xlfn.IFS(
C382&lt;=20, "&lt;20",
AND(C382&gt;=20, C382&lt;35), "20-35",
AND(C382&gt;=35, C382&lt;50), "35-50",
C382&gt;=50, "50-100"
)</f>
        <v>35-50</v>
      </c>
      <c r="AK382" t="str" cm="1">
        <f t="array" ref="AK382">_xlfn.IFS(
G382&lt;6, "&lt;6",
AND(G382&gt;=6, G382&lt;12), "6-12",
AND(G382&gt;=12, G382&lt;18), "12-18",  AND(G382&gt;=18, G382&lt;24), "18-24", G382&gt;=24, "24-36")</f>
        <v>24-36</v>
      </c>
    </row>
    <row r="383" spans="1:37" x14ac:dyDescent="0.3">
      <c r="A383" t="s">
        <v>481</v>
      </c>
      <c r="B383" t="s">
        <v>44</v>
      </c>
      <c r="C383">
        <v>71</v>
      </c>
      <c r="D383" t="s">
        <v>37</v>
      </c>
      <c r="E383" t="s">
        <v>69</v>
      </c>
      <c r="F383">
        <v>7</v>
      </c>
      <c r="G383">
        <v>22</v>
      </c>
      <c r="H383" t="s">
        <v>70</v>
      </c>
      <c r="I383" t="s">
        <v>37</v>
      </c>
      <c r="J383" t="s">
        <v>34</v>
      </c>
      <c r="K383" t="s">
        <v>37</v>
      </c>
      <c r="L383" t="s">
        <v>50</v>
      </c>
      <c r="M383" t="s">
        <v>34</v>
      </c>
      <c r="N383" t="s">
        <v>37</v>
      </c>
      <c r="O383" t="s">
        <v>37</v>
      </c>
      <c r="P383" t="s">
        <v>34</v>
      </c>
      <c r="Q383" t="s">
        <v>37</v>
      </c>
      <c r="R383" t="s">
        <v>37</v>
      </c>
      <c r="S383" t="s">
        <v>34</v>
      </c>
      <c r="T383" t="s">
        <v>37</v>
      </c>
      <c r="U383" t="s">
        <v>39</v>
      </c>
      <c r="V383" t="s">
        <v>37</v>
      </c>
      <c r="W383" t="s">
        <v>51</v>
      </c>
      <c r="X383">
        <v>97.95</v>
      </c>
      <c r="Y383">
        <v>5867</v>
      </c>
      <c r="Z383">
        <v>0</v>
      </c>
      <c r="AA383">
        <v>0</v>
      </c>
      <c r="AB383">
        <v>1023</v>
      </c>
      <c r="AC383">
        <v>6890</v>
      </c>
      <c r="AD383" t="s">
        <v>41</v>
      </c>
      <c r="AE383" t="s">
        <v>42</v>
      </c>
      <c r="AF383" t="s">
        <v>42</v>
      </c>
      <c r="AG383">
        <f t="shared" si="10"/>
        <v>0</v>
      </c>
      <c r="AH383" t="str" cm="1">
        <f t="array" ref="AH383">_xlfn.IFS(
X383&lt;=20, "&lt;20",
AND(X383&gt;=20, X383&lt;50), "20-50",
AND(X383&gt;=50, X383&lt;100), "50-100",
X383&gt;=100, "&gt;100"
)</f>
        <v>50-100</v>
      </c>
      <c r="AI383">
        <f t="shared" si="11"/>
        <v>0</v>
      </c>
      <c r="AJ383" t="str" cm="1">
        <f t="array" ref="AJ383">_xlfn.IFS(
C383&lt;=20, "&lt;20",
AND(C383&gt;=20, C383&lt;35), "20-35",
AND(C383&gt;=35, C383&lt;50), "35-50",
C383&gt;=50, "50-100"
)</f>
        <v>50-100</v>
      </c>
      <c r="AK383" t="str" cm="1">
        <f t="array" ref="AK383">_xlfn.IFS(
G383&lt;6, "&lt;6",
AND(G383&gt;=6, G383&lt;12), "6-12",
AND(G383&gt;=12, G383&lt;18), "12-18",  AND(G383&gt;=18, G383&lt;24), "18-24", G383&gt;=24, "24-36")</f>
        <v>18-24</v>
      </c>
    </row>
    <row r="384" spans="1:37" x14ac:dyDescent="0.3">
      <c r="A384" t="s">
        <v>482</v>
      </c>
      <c r="B384" t="s">
        <v>44</v>
      </c>
      <c r="C384">
        <v>73</v>
      </c>
      <c r="D384" t="s">
        <v>37</v>
      </c>
      <c r="E384" t="s">
        <v>74</v>
      </c>
      <c r="F384">
        <v>7</v>
      </c>
      <c r="G384">
        <v>20</v>
      </c>
      <c r="H384" t="s">
        <v>36</v>
      </c>
      <c r="I384" t="s">
        <v>37</v>
      </c>
      <c r="J384" t="s">
        <v>37</v>
      </c>
      <c r="K384" t="s">
        <v>37</v>
      </c>
      <c r="L384" t="s">
        <v>50</v>
      </c>
      <c r="M384" t="s">
        <v>34</v>
      </c>
      <c r="N384" t="s">
        <v>37</v>
      </c>
      <c r="O384" t="s">
        <v>37</v>
      </c>
      <c r="P384" t="s">
        <v>34</v>
      </c>
      <c r="Q384" t="s">
        <v>34</v>
      </c>
      <c r="R384" t="s">
        <v>37</v>
      </c>
      <c r="S384" t="s">
        <v>37</v>
      </c>
      <c r="T384" t="s">
        <v>37</v>
      </c>
      <c r="U384" t="s">
        <v>46</v>
      </c>
      <c r="V384" t="s">
        <v>37</v>
      </c>
      <c r="W384" t="s">
        <v>51</v>
      </c>
      <c r="X384">
        <v>95.55</v>
      </c>
      <c r="Y384">
        <v>2510.1999999999998</v>
      </c>
      <c r="Z384">
        <v>0</v>
      </c>
      <c r="AA384">
        <v>0</v>
      </c>
      <c r="AB384">
        <v>1066.23</v>
      </c>
      <c r="AC384">
        <v>3576.43</v>
      </c>
      <c r="AD384" t="s">
        <v>52</v>
      </c>
      <c r="AE384" t="s">
        <v>58</v>
      </c>
      <c r="AF384" t="s">
        <v>288</v>
      </c>
      <c r="AG384">
        <f t="shared" si="10"/>
        <v>1</v>
      </c>
      <c r="AH384" t="str" cm="1">
        <f t="array" ref="AH384">_xlfn.IFS(
X384&lt;=20, "&lt;20",
AND(X384&gt;=20, X384&lt;50), "20-50",
AND(X384&gt;=50, X384&lt;100), "50-100",
X384&gt;=100, "&gt;100"
)</f>
        <v>50-100</v>
      </c>
      <c r="AI384">
        <f t="shared" si="11"/>
        <v>0</v>
      </c>
      <c r="AJ384" t="str" cm="1">
        <f t="array" ref="AJ384">_xlfn.IFS(
C384&lt;=20, "&lt;20",
AND(C384&gt;=20, C384&lt;35), "20-35",
AND(C384&gt;=35, C384&lt;50), "35-50",
C384&gt;=50, "50-100"
)</f>
        <v>50-100</v>
      </c>
      <c r="AK384" t="str" cm="1">
        <f t="array" ref="AK384">_xlfn.IFS(
G384&lt;6, "&lt;6",
AND(G384&gt;=6, G384&lt;12), "6-12",
AND(G384&gt;=12, G384&lt;18), "12-18",  AND(G384&gt;=18, G384&lt;24), "18-24", G384&gt;=24, "24-36")</f>
        <v>18-24</v>
      </c>
    </row>
    <row r="385" spans="1:37" x14ac:dyDescent="0.3">
      <c r="A385" t="s">
        <v>483</v>
      </c>
      <c r="B385" t="s">
        <v>44</v>
      </c>
      <c r="C385">
        <v>20</v>
      </c>
      <c r="D385" t="s">
        <v>37</v>
      </c>
      <c r="E385" t="s">
        <v>82</v>
      </c>
      <c r="F385">
        <v>3</v>
      </c>
      <c r="G385">
        <v>4</v>
      </c>
      <c r="H385" t="s">
        <v>36</v>
      </c>
      <c r="I385" t="s">
        <v>37</v>
      </c>
      <c r="J385" t="s">
        <v>34</v>
      </c>
      <c r="K385" t="s">
        <v>37</v>
      </c>
      <c r="L385" t="s">
        <v>38</v>
      </c>
      <c r="M385" t="s">
        <v>34</v>
      </c>
      <c r="N385" t="s">
        <v>37</v>
      </c>
      <c r="O385" t="s">
        <v>34</v>
      </c>
      <c r="P385" t="s">
        <v>34</v>
      </c>
      <c r="Q385" t="s">
        <v>34</v>
      </c>
      <c r="R385" t="s">
        <v>37</v>
      </c>
      <c r="S385" t="s">
        <v>37</v>
      </c>
      <c r="T385" t="s">
        <v>37</v>
      </c>
      <c r="U385" t="s">
        <v>46</v>
      </c>
      <c r="V385" t="s">
        <v>34</v>
      </c>
      <c r="W385" t="s">
        <v>51</v>
      </c>
      <c r="X385">
        <v>83.3</v>
      </c>
      <c r="Y385">
        <v>1845.9</v>
      </c>
      <c r="Z385">
        <v>0</v>
      </c>
      <c r="AA385">
        <v>0</v>
      </c>
      <c r="AB385">
        <v>88.22</v>
      </c>
      <c r="AC385">
        <v>1934.12</v>
      </c>
      <c r="AD385" t="s">
        <v>52</v>
      </c>
      <c r="AE385" t="s">
        <v>53</v>
      </c>
      <c r="AF385" t="s">
        <v>54</v>
      </c>
      <c r="AG385">
        <f t="shared" si="10"/>
        <v>1</v>
      </c>
      <c r="AH385" t="str" cm="1">
        <f t="array" ref="AH385">_xlfn.IFS(
X385&lt;=20, "&lt;20",
AND(X385&gt;=20, X385&lt;50), "20-50",
AND(X385&gt;=50, X385&lt;100), "50-100",
X385&gt;=100, "&gt;100"
)</f>
        <v>50-100</v>
      </c>
      <c r="AI385">
        <f t="shared" si="11"/>
        <v>0</v>
      </c>
      <c r="AJ385" t="str" cm="1">
        <f t="array" ref="AJ385">_xlfn.IFS(
C385&lt;=20, "&lt;20",
AND(C385&gt;=20, C385&lt;35), "20-35",
AND(C385&gt;=35, C385&lt;50), "35-50",
C385&gt;=50, "50-100"
)</f>
        <v>&lt;20</v>
      </c>
      <c r="AK385" t="str" cm="1">
        <f t="array" ref="AK385">_xlfn.IFS(
G385&lt;6, "&lt;6",
AND(G385&gt;=6, G385&lt;12), "6-12",
AND(G385&gt;=12, G385&lt;18), "12-18",  AND(G385&gt;=18, G385&lt;24), "18-24", G385&gt;=24, "24-36")</f>
        <v>&lt;6</v>
      </c>
    </row>
    <row r="386" spans="1:37" x14ac:dyDescent="0.3">
      <c r="A386" t="s">
        <v>484</v>
      </c>
      <c r="B386" t="s">
        <v>44</v>
      </c>
      <c r="C386">
        <v>24</v>
      </c>
      <c r="D386" t="s">
        <v>34</v>
      </c>
      <c r="E386" t="s">
        <v>64</v>
      </c>
      <c r="F386">
        <v>5</v>
      </c>
      <c r="G386">
        <v>2</v>
      </c>
      <c r="H386" t="s">
        <v>70</v>
      </c>
      <c r="I386" t="s">
        <v>37</v>
      </c>
      <c r="J386" t="s">
        <v>37</v>
      </c>
      <c r="K386" t="s">
        <v>37</v>
      </c>
      <c r="L386" t="s">
        <v>50</v>
      </c>
      <c r="M386" t="s">
        <v>37</v>
      </c>
      <c r="N386" t="s">
        <v>37</v>
      </c>
      <c r="O386" t="s">
        <v>37</v>
      </c>
      <c r="P386" t="s">
        <v>34</v>
      </c>
      <c r="Q386" t="s">
        <v>34</v>
      </c>
      <c r="R386" t="s">
        <v>37</v>
      </c>
      <c r="S386" t="s">
        <v>37</v>
      </c>
      <c r="T386" t="s">
        <v>37</v>
      </c>
      <c r="U386" t="s">
        <v>39</v>
      </c>
      <c r="V386" t="s">
        <v>37</v>
      </c>
      <c r="W386" t="s">
        <v>51</v>
      </c>
      <c r="X386">
        <v>101.6</v>
      </c>
      <c r="Y386">
        <v>3930.55</v>
      </c>
      <c r="Z386">
        <v>0</v>
      </c>
      <c r="AA386">
        <v>0</v>
      </c>
      <c r="AB386">
        <v>603.92999999999995</v>
      </c>
      <c r="AC386">
        <v>4534.4799999999996</v>
      </c>
      <c r="AD386" t="s">
        <v>41</v>
      </c>
      <c r="AE386" t="s">
        <v>42</v>
      </c>
      <c r="AF386" t="s">
        <v>42</v>
      </c>
      <c r="AG386">
        <f t="shared" si="10"/>
        <v>0</v>
      </c>
      <c r="AH386" t="str" cm="1">
        <f t="array" ref="AH386">_xlfn.IFS(
X386&lt;=20, "&lt;20",
AND(X386&gt;=20, X386&lt;50), "20-50",
AND(X386&gt;=50, X386&lt;100), "50-100",
X386&gt;=100, "&gt;100"
)</f>
        <v>&gt;100</v>
      </c>
      <c r="AI386">
        <f t="shared" si="11"/>
        <v>0</v>
      </c>
      <c r="AJ386" t="str" cm="1">
        <f t="array" ref="AJ386">_xlfn.IFS(
C386&lt;=20, "&lt;20",
AND(C386&gt;=20, C386&lt;35), "20-35",
AND(C386&gt;=35, C386&lt;50), "35-50",
C386&gt;=50, "50-100"
)</f>
        <v>20-35</v>
      </c>
      <c r="AK386" t="str" cm="1">
        <f t="array" ref="AK386">_xlfn.IFS(
G386&lt;6, "&lt;6",
AND(G386&gt;=6, G386&lt;12), "6-12",
AND(G386&gt;=12, G386&lt;18), "12-18",  AND(G386&gt;=18, G386&lt;24), "18-24", G386&gt;=24, "24-36")</f>
        <v>&lt;6</v>
      </c>
    </row>
    <row r="387" spans="1:37" x14ac:dyDescent="0.3">
      <c r="A387" t="s">
        <v>485</v>
      </c>
      <c r="B387" t="s">
        <v>44</v>
      </c>
      <c r="C387">
        <v>71</v>
      </c>
      <c r="D387" t="s">
        <v>34</v>
      </c>
      <c r="E387" t="s">
        <v>82</v>
      </c>
      <c r="F387">
        <v>3</v>
      </c>
      <c r="G387">
        <v>4</v>
      </c>
      <c r="H387" t="s">
        <v>36</v>
      </c>
      <c r="I387" t="s">
        <v>37</v>
      </c>
      <c r="J387" t="s">
        <v>34</v>
      </c>
      <c r="K387" t="s">
        <v>37</v>
      </c>
      <c r="L387" t="s">
        <v>50</v>
      </c>
      <c r="M387" t="s">
        <v>34</v>
      </c>
      <c r="N387" t="s">
        <v>37</v>
      </c>
      <c r="O387" t="s">
        <v>34</v>
      </c>
      <c r="P387" t="s">
        <v>34</v>
      </c>
      <c r="Q387" t="s">
        <v>34</v>
      </c>
      <c r="R387" t="s">
        <v>34</v>
      </c>
      <c r="S387" t="s">
        <v>34</v>
      </c>
      <c r="T387" t="s">
        <v>37</v>
      </c>
      <c r="U387" t="s">
        <v>67</v>
      </c>
      <c r="V387" t="s">
        <v>34</v>
      </c>
      <c r="W387" t="s">
        <v>51</v>
      </c>
      <c r="X387">
        <v>72.75</v>
      </c>
      <c r="Y387">
        <v>317.75</v>
      </c>
      <c r="Z387">
        <v>0</v>
      </c>
      <c r="AA387">
        <v>0</v>
      </c>
      <c r="AB387">
        <v>142.68</v>
      </c>
      <c r="AC387">
        <v>460.43</v>
      </c>
      <c r="AD387" t="s">
        <v>41</v>
      </c>
      <c r="AE387" t="s">
        <v>42</v>
      </c>
      <c r="AF387" t="s">
        <v>42</v>
      </c>
      <c r="AG387">
        <f t="shared" ref="AG387:AG450" si="12">IF(AD387="Churned", 1,0)</f>
        <v>0</v>
      </c>
      <c r="AH387" t="str" cm="1">
        <f t="array" ref="AH387">_xlfn.IFS(
X387&lt;=20, "&lt;20",
AND(X387&gt;=20, X387&lt;50), "20-50",
AND(X387&gt;=50, X387&lt;100), "50-100",
X387&gt;=100, "&gt;100"
)</f>
        <v>50-100</v>
      </c>
      <c r="AI387">
        <f t="shared" ref="AI387:AI450" si="13">IF(AD387="Joined", 1, 0)</f>
        <v>0</v>
      </c>
      <c r="AJ387" t="str" cm="1">
        <f t="array" ref="AJ387">_xlfn.IFS(
C387&lt;=20, "&lt;20",
AND(C387&gt;=20, C387&lt;35), "20-35",
AND(C387&gt;=35, C387&lt;50), "35-50",
C387&gt;=50, "50-100"
)</f>
        <v>50-100</v>
      </c>
      <c r="AK387" t="str" cm="1">
        <f t="array" ref="AK387">_xlfn.IFS(
G387&lt;6, "&lt;6",
AND(G387&gt;=6, G387&lt;12), "6-12",
AND(G387&gt;=12, G387&lt;18), "12-18",  AND(G387&gt;=18, G387&lt;24), "18-24", G387&gt;=24, "24-36")</f>
        <v>&lt;6</v>
      </c>
    </row>
    <row r="388" spans="1:37" x14ac:dyDescent="0.3">
      <c r="A388" t="s">
        <v>486</v>
      </c>
      <c r="B388" t="s">
        <v>44</v>
      </c>
      <c r="C388">
        <v>66</v>
      </c>
      <c r="D388" t="s">
        <v>34</v>
      </c>
      <c r="E388" t="s">
        <v>103</v>
      </c>
      <c r="F388">
        <v>10</v>
      </c>
      <c r="G388">
        <v>31</v>
      </c>
      <c r="H388" t="s">
        <v>110</v>
      </c>
      <c r="I388" t="s">
        <v>37</v>
      </c>
      <c r="J388" t="s">
        <v>37</v>
      </c>
      <c r="K388" t="s">
        <v>37</v>
      </c>
      <c r="L388" t="s">
        <v>50</v>
      </c>
      <c r="M388" t="s">
        <v>34</v>
      </c>
      <c r="N388" t="s">
        <v>34</v>
      </c>
      <c r="O388" t="s">
        <v>37</v>
      </c>
      <c r="P388" t="s">
        <v>34</v>
      </c>
      <c r="Q388" t="s">
        <v>37</v>
      </c>
      <c r="R388" t="s">
        <v>34</v>
      </c>
      <c r="S388" t="s">
        <v>34</v>
      </c>
      <c r="T388" t="s">
        <v>37</v>
      </c>
      <c r="U388" t="s">
        <v>46</v>
      </c>
      <c r="V388" t="s">
        <v>37</v>
      </c>
      <c r="W388" t="s">
        <v>40</v>
      </c>
      <c r="X388">
        <v>88.95</v>
      </c>
      <c r="Y388">
        <v>2072.75</v>
      </c>
      <c r="Z388">
        <v>0</v>
      </c>
      <c r="AA388">
        <v>0</v>
      </c>
      <c r="AB388">
        <v>1058.1600000000001</v>
      </c>
      <c r="AC388">
        <v>3130.91</v>
      </c>
      <c r="AD388" t="s">
        <v>41</v>
      </c>
      <c r="AE388" t="s">
        <v>42</v>
      </c>
      <c r="AF388" t="s">
        <v>42</v>
      </c>
      <c r="AG388">
        <f t="shared" si="12"/>
        <v>0</v>
      </c>
      <c r="AH388" t="str" cm="1">
        <f t="array" ref="AH388">_xlfn.IFS(
X388&lt;=20, "&lt;20",
AND(X388&gt;=20, X388&lt;50), "20-50",
AND(X388&gt;=50, X388&lt;100), "50-100",
X388&gt;=100, "&gt;100"
)</f>
        <v>50-100</v>
      </c>
      <c r="AI388">
        <f t="shared" si="13"/>
        <v>0</v>
      </c>
      <c r="AJ388" t="str" cm="1">
        <f t="array" ref="AJ388">_xlfn.IFS(
C388&lt;=20, "&lt;20",
AND(C388&gt;=20, C388&lt;35), "20-35",
AND(C388&gt;=35, C388&lt;50), "35-50",
C388&gt;=50, "50-100"
)</f>
        <v>50-100</v>
      </c>
      <c r="AK388" t="str" cm="1">
        <f t="array" ref="AK388">_xlfn.IFS(
G388&lt;6, "&lt;6",
AND(G388&gt;=6, G388&lt;12), "6-12",
AND(G388&gt;=12, G388&lt;18), "12-18",  AND(G388&gt;=18, G388&lt;24), "18-24", G388&gt;=24, "24-36")</f>
        <v>24-36</v>
      </c>
    </row>
    <row r="389" spans="1:37" x14ac:dyDescent="0.3">
      <c r="A389" t="s">
        <v>487</v>
      </c>
      <c r="B389" t="s">
        <v>33</v>
      </c>
      <c r="C389">
        <v>42</v>
      </c>
      <c r="D389" t="s">
        <v>37</v>
      </c>
      <c r="E389" t="s">
        <v>56</v>
      </c>
      <c r="F389">
        <v>6</v>
      </c>
      <c r="G389">
        <v>11</v>
      </c>
      <c r="H389" t="s">
        <v>36</v>
      </c>
      <c r="I389" t="s">
        <v>37</v>
      </c>
      <c r="J389" t="s">
        <v>34</v>
      </c>
      <c r="K389" t="s">
        <v>34</v>
      </c>
      <c r="L389" t="s">
        <v>34</v>
      </c>
      <c r="M389" t="s">
        <v>34</v>
      </c>
      <c r="N389" t="s">
        <v>34</v>
      </c>
      <c r="O389" t="s">
        <v>34</v>
      </c>
      <c r="P389" t="s">
        <v>34</v>
      </c>
      <c r="Q389" t="s">
        <v>34</v>
      </c>
      <c r="R389" t="s">
        <v>34</v>
      </c>
      <c r="S389" t="s">
        <v>34</v>
      </c>
      <c r="T389" t="s">
        <v>34</v>
      </c>
      <c r="U389" t="s">
        <v>67</v>
      </c>
      <c r="V389" t="s">
        <v>34</v>
      </c>
      <c r="W389" t="s">
        <v>40</v>
      </c>
      <c r="X389">
        <v>20.3</v>
      </c>
      <c r="Y389">
        <v>743.05</v>
      </c>
      <c r="Z389">
        <v>0</v>
      </c>
      <c r="AA389">
        <v>0</v>
      </c>
      <c r="AB389">
        <v>1641.22</v>
      </c>
      <c r="AC389">
        <v>2384.27</v>
      </c>
      <c r="AD389" t="s">
        <v>41</v>
      </c>
      <c r="AE389" t="s">
        <v>42</v>
      </c>
      <c r="AF389" t="s">
        <v>42</v>
      </c>
      <c r="AG389">
        <f t="shared" si="12"/>
        <v>0</v>
      </c>
      <c r="AH389" t="str" cm="1">
        <f t="array" ref="AH389">_xlfn.IFS(
X389&lt;=20, "&lt;20",
AND(X389&gt;=20, X389&lt;50), "20-50",
AND(X389&gt;=50, X389&lt;100), "50-100",
X389&gt;=100, "&gt;100"
)</f>
        <v>20-50</v>
      </c>
      <c r="AI389">
        <f t="shared" si="13"/>
        <v>0</v>
      </c>
      <c r="AJ389" t="str" cm="1">
        <f t="array" ref="AJ389">_xlfn.IFS(
C389&lt;=20, "&lt;20",
AND(C389&gt;=20, C389&lt;35), "20-35",
AND(C389&gt;=35, C389&lt;50), "35-50",
C389&gt;=50, "50-100"
)</f>
        <v>35-50</v>
      </c>
      <c r="AK389" t="str" cm="1">
        <f t="array" ref="AK389">_xlfn.IFS(
G389&lt;6, "&lt;6",
AND(G389&gt;=6, G389&lt;12), "6-12",
AND(G389&gt;=12, G389&lt;18), "12-18",  AND(G389&gt;=18, G389&lt;24), "18-24", G389&gt;=24, "24-36")</f>
        <v>6-12</v>
      </c>
    </row>
    <row r="390" spans="1:37" x14ac:dyDescent="0.3">
      <c r="A390" t="s">
        <v>488</v>
      </c>
      <c r="B390" t="s">
        <v>44</v>
      </c>
      <c r="C390">
        <v>22</v>
      </c>
      <c r="D390" t="s">
        <v>37</v>
      </c>
      <c r="E390" t="s">
        <v>82</v>
      </c>
      <c r="F390">
        <v>6</v>
      </c>
      <c r="G390">
        <v>10</v>
      </c>
      <c r="H390" t="s">
        <v>36</v>
      </c>
      <c r="I390" t="s">
        <v>37</v>
      </c>
      <c r="J390" t="s">
        <v>37</v>
      </c>
      <c r="K390" t="s">
        <v>37</v>
      </c>
      <c r="L390" t="s">
        <v>38</v>
      </c>
      <c r="M390" t="s">
        <v>37</v>
      </c>
      <c r="N390" t="s">
        <v>37</v>
      </c>
      <c r="O390" t="s">
        <v>37</v>
      </c>
      <c r="P390" t="s">
        <v>37</v>
      </c>
      <c r="Q390" t="s">
        <v>37</v>
      </c>
      <c r="R390" t="s">
        <v>34</v>
      </c>
      <c r="S390" t="s">
        <v>34</v>
      </c>
      <c r="T390" t="s">
        <v>37</v>
      </c>
      <c r="U390" t="s">
        <v>46</v>
      </c>
      <c r="V390" t="s">
        <v>37</v>
      </c>
      <c r="W390" t="s">
        <v>51</v>
      </c>
      <c r="X390">
        <v>78.349999999999994</v>
      </c>
      <c r="Y390">
        <v>1837.9</v>
      </c>
      <c r="Z390">
        <v>0</v>
      </c>
      <c r="AA390">
        <v>0</v>
      </c>
      <c r="AB390">
        <v>701.25</v>
      </c>
      <c r="AC390">
        <v>2539.15</v>
      </c>
      <c r="AD390" t="s">
        <v>41</v>
      </c>
      <c r="AE390" t="s">
        <v>42</v>
      </c>
      <c r="AF390" t="s">
        <v>42</v>
      </c>
      <c r="AG390">
        <f t="shared" si="12"/>
        <v>0</v>
      </c>
      <c r="AH390" t="str" cm="1">
        <f t="array" ref="AH390">_xlfn.IFS(
X390&lt;=20, "&lt;20",
AND(X390&gt;=20, X390&lt;50), "20-50",
AND(X390&gt;=50, X390&lt;100), "50-100",
X390&gt;=100, "&gt;100"
)</f>
        <v>50-100</v>
      </c>
      <c r="AI390">
        <f t="shared" si="13"/>
        <v>0</v>
      </c>
      <c r="AJ390" t="str" cm="1">
        <f t="array" ref="AJ390">_xlfn.IFS(
C390&lt;=20, "&lt;20",
AND(C390&gt;=20, C390&lt;35), "20-35",
AND(C390&gt;=35, C390&lt;50), "35-50",
C390&gt;=50, "50-100"
)</f>
        <v>20-35</v>
      </c>
      <c r="AK390" t="str" cm="1">
        <f t="array" ref="AK390">_xlfn.IFS(
G390&lt;6, "&lt;6",
AND(G390&gt;=6, G390&lt;12), "6-12",
AND(G390&gt;=12, G390&lt;18), "12-18",  AND(G390&gt;=18, G390&lt;24), "18-24", G390&gt;=24, "24-36")</f>
        <v>6-12</v>
      </c>
    </row>
    <row r="391" spans="1:37" x14ac:dyDescent="0.3">
      <c r="A391" t="s">
        <v>489</v>
      </c>
      <c r="B391" t="s">
        <v>33</v>
      </c>
      <c r="C391">
        <v>37</v>
      </c>
      <c r="D391" t="s">
        <v>34</v>
      </c>
      <c r="E391" t="s">
        <v>114</v>
      </c>
      <c r="F391">
        <v>11</v>
      </c>
      <c r="G391">
        <v>18</v>
      </c>
      <c r="H391" t="s">
        <v>70</v>
      </c>
      <c r="I391" t="s">
        <v>37</v>
      </c>
      <c r="J391" t="s">
        <v>34</v>
      </c>
      <c r="K391" t="s">
        <v>37</v>
      </c>
      <c r="L391" t="s">
        <v>50</v>
      </c>
      <c r="M391" t="s">
        <v>34</v>
      </c>
      <c r="N391" t="s">
        <v>37</v>
      </c>
      <c r="O391" t="s">
        <v>37</v>
      </c>
      <c r="P391" t="s">
        <v>34</v>
      </c>
      <c r="Q391" t="s">
        <v>34</v>
      </c>
      <c r="R391" t="s">
        <v>34</v>
      </c>
      <c r="S391" t="s">
        <v>34</v>
      </c>
      <c r="T391" t="s">
        <v>37</v>
      </c>
      <c r="U391" t="s">
        <v>46</v>
      </c>
      <c r="V391" t="s">
        <v>37</v>
      </c>
      <c r="W391" t="s">
        <v>51</v>
      </c>
      <c r="X391">
        <v>80</v>
      </c>
      <c r="Y391">
        <v>3168.75</v>
      </c>
      <c r="Z391">
        <v>41.74</v>
      </c>
      <c r="AA391">
        <v>0</v>
      </c>
      <c r="AB391">
        <v>1568.8</v>
      </c>
      <c r="AC391">
        <v>4695.8100000000004</v>
      </c>
      <c r="AD391" t="s">
        <v>41</v>
      </c>
      <c r="AE391" t="s">
        <v>42</v>
      </c>
      <c r="AF391" t="s">
        <v>42</v>
      </c>
      <c r="AG391">
        <f t="shared" si="12"/>
        <v>0</v>
      </c>
      <c r="AH391" t="str" cm="1">
        <f t="array" ref="AH391">_xlfn.IFS(
X391&lt;=20, "&lt;20",
AND(X391&gt;=20, X391&lt;50), "20-50",
AND(X391&gt;=50, X391&lt;100), "50-100",
X391&gt;=100, "&gt;100"
)</f>
        <v>50-100</v>
      </c>
      <c r="AI391">
        <f t="shared" si="13"/>
        <v>0</v>
      </c>
      <c r="AJ391" t="str" cm="1">
        <f t="array" ref="AJ391">_xlfn.IFS(
C391&lt;=20, "&lt;20",
AND(C391&gt;=20, C391&lt;35), "20-35",
AND(C391&gt;=35, C391&lt;50), "35-50",
C391&gt;=50, "50-100"
)</f>
        <v>35-50</v>
      </c>
      <c r="AK391" t="str" cm="1">
        <f t="array" ref="AK391">_xlfn.IFS(
G391&lt;6, "&lt;6",
AND(G391&gt;=6, G391&lt;12), "6-12",
AND(G391&gt;=12, G391&lt;18), "12-18",  AND(G391&gt;=18, G391&lt;24), "18-24", G391&gt;=24, "24-36")</f>
        <v>18-24</v>
      </c>
    </row>
    <row r="392" spans="1:37" x14ac:dyDescent="0.3">
      <c r="A392" t="s">
        <v>490</v>
      </c>
      <c r="B392" t="s">
        <v>44</v>
      </c>
      <c r="C392">
        <v>46</v>
      </c>
      <c r="D392" t="s">
        <v>34</v>
      </c>
      <c r="E392" t="s">
        <v>90</v>
      </c>
      <c r="F392">
        <v>9</v>
      </c>
      <c r="G392">
        <v>8</v>
      </c>
      <c r="H392" t="s">
        <v>36</v>
      </c>
      <c r="I392" t="s">
        <v>37</v>
      </c>
      <c r="J392" t="s">
        <v>34</v>
      </c>
      <c r="K392" t="s">
        <v>37</v>
      </c>
      <c r="L392" t="s">
        <v>38</v>
      </c>
      <c r="M392" t="s">
        <v>37</v>
      </c>
      <c r="N392" t="s">
        <v>34</v>
      </c>
      <c r="O392" t="s">
        <v>34</v>
      </c>
      <c r="P392" t="s">
        <v>34</v>
      </c>
      <c r="Q392" t="s">
        <v>34</v>
      </c>
      <c r="R392" t="s">
        <v>34</v>
      </c>
      <c r="S392" t="s">
        <v>34</v>
      </c>
      <c r="T392" t="s">
        <v>34</v>
      </c>
      <c r="U392" t="s">
        <v>46</v>
      </c>
      <c r="V392" t="s">
        <v>37</v>
      </c>
      <c r="W392" t="s">
        <v>51</v>
      </c>
      <c r="X392">
        <v>49.85</v>
      </c>
      <c r="Y392">
        <v>365.55</v>
      </c>
      <c r="Z392">
        <v>13.01</v>
      </c>
      <c r="AA392">
        <v>10</v>
      </c>
      <c r="AB392">
        <v>302.32</v>
      </c>
      <c r="AC392">
        <v>664.86</v>
      </c>
      <c r="AD392" t="s">
        <v>52</v>
      </c>
      <c r="AE392" t="s">
        <v>53</v>
      </c>
      <c r="AF392" t="s">
        <v>155</v>
      </c>
      <c r="AG392">
        <f t="shared" si="12"/>
        <v>1</v>
      </c>
      <c r="AH392" t="str" cm="1">
        <f t="array" ref="AH392">_xlfn.IFS(
X392&lt;=20, "&lt;20",
AND(X392&gt;=20, X392&lt;50), "20-50",
AND(X392&gt;=50, X392&lt;100), "50-100",
X392&gt;=100, "&gt;100"
)</f>
        <v>20-50</v>
      </c>
      <c r="AI392">
        <f t="shared" si="13"/>
        <v>0</v>
      </c>
      <c r="AJ392" t="str" cm="1">
        <f t="array" ref="AJ392">_xlfn.IFS(
C392&lt;=20, "&lt;20",
AND(C392&gt;=20, C392&lt;35), "20-35",
AND(C392&gt;=35, C392&lt;50), "35-50",
C392&gt;=50, "50-100"
)</f>
        <v>35-50</v>
      </c>
      <c r="AK392" t="str" cm="1">
        <f t="array" ref="AK392">_xlfn.IFS(
G392&lt;6, "&lt;6",
AND(G392&gt;=6, G392&lt;12), "6-12",
AND(G392&gt;=12, G392&lt;18), "12-18",  AND(G392&gt;=18, G392&lt;24), "18-24", G392&gt;=24, "24-36")</f>
        <v>6-12</v>
      </c>
    </row>
    <row r="393" spans="1:37" x14ac:dyDescent="0.3">
      <c r="A393" t="s">
        <v>491</v>
      </c>
      <c r="B393" t="s">
        <v>44</v>
      </c>
      <c r="C393">
        <v>38</v>
      </c>
      <c r="D393" t="s">
        <v>37</v>
      </c>
      <c r="E393" t="s">
        <v>82</v>
      </c>
      <c r="F393">
        <v>12</v>
      </c>
      <c r="G393">
        <v>28</v>
      </c>
      <c r="H393" t="s">
        <v>57</v>
      </c>
      <c r="I393" t="s">
        <v>37</v>
      </c>
      <c r="J393" t="s">
        <v>34</v>
      </c>
      <c r="K393" t="s">
        <v>34</v>
      </c>
      <c r="L393" t="s">
        <v>34</v>
      </c>
      <c r="M393" t="s">
        <v>34</v>
      </c>
      <c r="N393" t="s">
        <v>34</v>
      </c>
      <c r="O393" t="s">
        <v>34</v>
      </c>
      <c r="P393" t="s">
        <v>34</v>
      </c>
      <c r="Q393" t="s">
        <v>34</v>
      </c>
      <c r="R393" t="s">
        <v>34</v>
      </c>
      <c r="S393" t="s">
        <v>34</v>
      </c>
      <c r="T393" t="s">
        <v>34</v>
      </c>
      <c r="U393" t="s">
        <v>46</v>
      </c>
      <c r="V393" t="s">
        <v>37</v>
      </c>
      <c r="W393" t="s">
        <v>40</v>
      </c>
      <c r="X393">
        <v>19.850000000000001</v>
      </c>
      <c r="Y393">
        <v>252</v>
      </c>
      <c r="Z393">
        <v>0</v>
      </c>
      <c r="AA393">
        <v>0</v>
      </c>
      <c r="AB393">
        <v>522.6</v>
      </c>
      <c r="AC393">
        <v>774.6</v>
      </c>
      <c r="AD393" t="s">
        <v>41</v>
      </c>
      <c r="AE393" t="s">
        <v>42</v>
      </c>
      <c r="AF393" t="s">
        <v>42</v>
      </c>
      <c r="AG393">
        <f t="shared" si="12"/>
        <v>0</v>
      </c>
      <c r="AH393" t="str" cm="1">
        <f t="array" ref="AH393">_xlfn.IFS(
X393&lt;=20, "&lt;20",
AND(X393&gt;=20, X393&lt;50), "20-50",
AND(X393&gt;=50, X393&lt;100), "50-100",
X393&gt;=100, "&gt;100"
)</f>
        <v>&lt;20</v>
      </c>
      <c r="AI393">
        <f t="shared" si="13"/>
        <v>0</v>
      </c>
      <c r="AJ393" t="str" cm="1">
        <f t="array" ref="AJ393">_xlfn.IFS(
C393&lt;=20, "&lt;20",
AND(C393&gt;=20, C393&lt;35), "20-35",
AND(C393&gt;=35, C393&lt;50), "35-50",
C393&gt;=50, "50-100"
)</f>
        <v>35-50</v>
      </c>
      <c r="AK393" t="str" cm="1">
        <f t="array" ref="AK393">_xlfn.IFS(
G393&lt;6, "&lt;6",
AND(G393&gt;=6, G393&lt;12), "6-12",
AND(G393&gt;=12, G393&lt;18), "12-18",  AND(G393&gt;=18, G393&lt;24), "18-24", G393&gt;=24, "24-36")</f>
        <v>24-36</v>
      </c>
    </row>
    <row r="394" spans="1:37" x14ac:dyDescent="0.3">
      <c r="A394" t="s">
        <v>492</v>
      </c>
      <c r="B394" t="s">
        <v>33</v>
      </c>
      <c r="C394">
        <v>26</v>
      </c>
      <c r="D394" t="s">
        <v>34</v>
      </c>
      <c r="E394" t="s">
        <v>64</v>
      </c>
      <c r="F394">
        <v>9</v>
      </c>
      <c r="G394">
        <v>28</v>
      </c>
      <c r="H394" t="s">
        <v>36</v>
      </c>
      <c r="I394" t="s">
        <v>37</v>
      </c>
      <c r="J394" t="s">
        <v>37</v>
      </c>
      <c r="K394" t="s">
        <v>37</v>
      </c>
      <c r="L394" t="s">
        <v>50</v>
      </c>
      <c r="M394" t="s">
        <v>37</v>
      </c>
      <c r="N394" t="s">
        <v>37</v>
      </c>
      <c r="O394" t="s">
        <v>37</v>
      </c>
      <c r="P394" t="s">
        <v>34</v>
      </c>
      <c r="Q394" t="s">
        <v>34</v>
      </c>
      <c r="R394" t="s">
        <v>34</v>
      </c>
      <c r="S394" t="s">
        <v>34</v>
      </c>
      <c r="T394" t="s">
        <v>37</v>
      </c>
      <c r="U394" t="s">
        <v>46</v>
      </c>
      <c r="V394" t="s">
        <v>37</v>
      </c>
      <c r="W394" t="s">
        <v>51</v>
      </c>
      <c r="X394">
        <v>91.8</v>
      </c>
      <c r="Y394">
        <v>5960.5</v>
      </c>
      <c r="Z394">
        <v>0</v>
      </c>
      <c r="AA394">
        <v>0</v>
      </c>
      <c r="AB394">
        <v>2213.12</v>
      </c>
      <c r="AC394">
        <v>8173.62</v>
      </c>
      <c r="AD394" t="s">
        <v>41</v>
      </c>
      <c r="AE394" t="s">
        <v>42</v>
      </c>
      <c r="AF394" t="s">
        <v>42</v>
      </c>
      <c r="AG394">
        <f t="shared" si="12"/>
        <v>0</v>
      </c>
      <c r="AH394" t="str" cm="1">
        <f t="array" ref="AH394">_xlfn.IFS(
X394&lt;=20, "&lt;20",
AND(X394&gt;=20, X394&lt;50), "20-50",
AND(X394&gt;=50, X394&lt;100), "50-100",
X394&gt;=100, "&gt;100"
)</f>
        <v>50-100</v>
      </c>
      <c r="AI394">
        <f t="shared" si="13"/>
        <v>0</v>
      </c>
      <c r="AJ394" t="str" cm="1">
        <f t="array" ref="AJ394">_xlfn.IFS(
C394&lt;=20, "&lt;20",
AND(C394&gt;=20, C394&lt;35), "20-35",
AND(C394&gt;=35, C394&lt;50), "35-50",
C394&gt;=50, "50-100"
)</f>
        <v>20-35</v>
      </c>
      <c r="AK394" t="str" cm="1">
        <f t="array" ref="AK394">_xlfn.IFS(
G394&lt;6, "&lt;6",
AND(G394&gt;=6, G394&lt;12), "6-12",
AND(G394&gt;=12, G394&lt;18), "12-18",  AND(G394&gt;=18, G394&lt;24), "18-24", G394&gt;=24, "24-36")</f>
        <v>24-36</v>
      </c>
    </row>
    <row r="395" spans="1:37" x14ac:dyDescent="0.3">
      <c r="A395" t="s">
        <v>493</v>
      </c>
      <c r="B395" t="s">
        <v>33</v>
      </c>
      <c r="C395">
        <v>37</v>
      </c>
      <c r="D395" t="s">
        <v>37</v>
      </c>
      <c r="E395" t="s">
        <v>114</v>
      </c>
      <c r="F395">
        <v>1</v>
      </c>
      <c r="G395">
        <v>34</v>
      </c>
      <c r="H395" t="s">
        <v>36</v>
      </c>
      <c r="I395" t="s">
        <v>37</v>
      </c>
      <c r="J395" t="s">
        <v>34</v>
      </c>
      <c r="K395" t="s">
        <v>37</v>
      </c>
      <c r="L395" t="s">
        <v>50</v>
      </c>
      <c r="M395" t="s">
        <v>34</v>
      </c>
      <c r="N395" t="s">
        <v>37</v>
      </c>
      <c r="O395" t="s">
        <v>37</v>
      </c>
      <c r="P395" t="s">
        <v>34</v>
      </c>
      <c r="Q395" t="s">
        <v>37</v>
      </c>
      <c r="R395" t="s">
        <v>37</v>
      </c>
      <c r="S395" t="s">
        <v>37</v>
      </c>
      <c r="T395" t="s">
        <v>37</v>
      </c>
      <c r="U395" t="s">
        <v>46</v>
      </c>
      <c r="V395" t="s">
        <v>37</v>
      </c>
      <c r="W395" t="s">
        <v>51</v>
      </c>
      <c r="X395">
        <v>100.15</v>
      </c>
      <c r="Y395">
        <v>6283.3</v>
      </c>
      <c r="Z395">
        <v>0</v>
      </c>
      <c r="AA395">
        <v>0</v>
      </c>
      <c r="AB395">
        <v>3011.96</v>
      </c>
      <c r="AC395">
        <v>9295.26</v>
      </c>
      <c r="AD395" t="s">
        <v>52</v>
      </c>
      <c r="AE395" t="s">
        <v>53</v>
      </c>
      <c r="AF395" t="s">
        <v>54</v>
      </c>
      <c r="AG395">
        <f t="shared" si="12"/>
        <v>1</v>
      </c>
      <c r="AH395" t="str" cm="1">
        <f t="array" ref="AH395">_xlfn.IFS(
X395&lt;=20, "&lt;20",
AND(X395&gt;=20, X395&lt;50), "20-50",
AND(X395&gt;=50, X395&lt;100), "50-100",
X395&gt;=100, "&gt;100"
)</f>
        <v>&gt;100</v>
      </c>
      <c r="AI395">
        <f t="shared" si="13"/>
        <v>0</v>
      </c>
      <c r="AJ395" t="str" cm="1">
        <f t="array" ref="AJ395">_xlfn.IFS(
C395&lt;=20, "&lt;20",
AND(C395&gt;=20, C395&lt;35), "20-35",
AND(C395&gt;=35, C395&lt;50), "35-50",
C395&gt;=50, "50-100"
)</f>
        <v>35-50</v>
      </c>
      <c r="AK395" t="str" cm="1">
        <f t="array" ref="AK395">_xlfn.IFS(
G395&lt;6, "&lt;6",
AND(G395&gt;=6, G395&lt;12), "6-12",
AND(G395&gt;=12, G395&lt;18), "12-18",  AND(G395&gt;=18, G395&lt;24), "18-24", G395&gt;=24, "24-36")</f>
        <v>24-36</v>
      </c>
    </row>
    <row r="396" spans="1:37" x14ac:dyDescent="0.3">
      <c r="A396" t="s">
        <v>494</v>
      </c>
      <c r="B396" t="s">
        <v>44</v>
      </c>
      <c r="C396">
        <v>54</v>
      </c>
      <c r="D396" t="s">
        <v>34</v>
      </c>
      <c r="E396" t="s">
        <v>48</v>
      </c>
      <c r="F396">
        <v>8</v>
      </c>
      <c r="G396">
        <v>19</v>
      </c>
      <c r="H396" t="s">
        <v>36</v>
      </c>
      <c r="I396" t="s">
        <v>37</v>
      </c>
      <c r="J396" t="s">
        <v>34</v>
      </c>
      <c r="K396" t="s">
        <v>37</v>
      </c>
      <c r="L396" t="s">
        <v>50</v>
      </c>
      <c r="M396" t="s">
        <v>34</v>
      </c>
      <c r="N396" t="s">
        <v>34</v>
      </c>
      <c r="O396" t="s">
        <v>34</v>
      </c>
      <c r="P396" t="s">
        <v>34</v>
      </c>
      <c r="Q396" t="s">
        <v>34</v>
      </c>
      <c r="R396" t="s">
        <v>34</v>
      </c>
      <c r="S396" t="s">
        <v>34</v>
      </c>
      <c r="T396" t="s">
        <v>37</v>
      </c>
      <c r="U396" t="s">
        <v>46</v>
      </c>
      <c r="V396" t="s">
        <v>37</v>
      </c>
      <c r="W396" t="s">
        <v>51</v>
      </c>
      <c r="X396">
        <v>69.8</v>
      </c>
      <c r="Y396">
        <v>1540.35</v>
      </c>
      <c r="Z396">
        <v>0</v>
      </c>
      <c r="AA396">
        <v>0</v>
      </c>
      <c r="AB396">
        <v>869.8</v>
      </c>
      <c r="AC396">
        <v>2410.15</v>
      </c>
      <c r="AD396" t="s">
        <v>41</v>
      </c>
      <c r="AE396" t="s">
        <v>42</v>
      </c>
      <c r="AF396" t="s">
        <v>42</v>
      </c>
      <c r="AG396">
        <f t="shared" si="12"/>
        <v>0</v>
      </c>
      <c r="AH396" t="str" cm="1">
        <f t="array" ref="AH396">_xlfn.IFS(
X396&lt;=20, "&lt;20",
AND(X396&gt;=20, X396&lt;50), "20-50",
AND(X396&gt;=50, X396&lt;100), "50-100",
X396&gt;=100, "&gt;100"
)</f>
        <v>50-100</v>
      </c>
      <c r="AI396">
        <f t="shared" si="13"/>
        <v>0</v>
      </c>
      <c r="AJ396" t="str" cm="1">
        <f t="array" ref="AJ396">_xlfn.IFS(
C396&lt;=20, "&lt;20",
AND(C396&gt;=20, C396&lt;35), "20-35",
AND(C396&gt;=35, C396&lt;50), "35-50",
C396&gt;=50, "50-100"
)</f>
        <v>50-100</v>
      </c>
      <c r="AK396" t="str" cm="1">
        <f t="array" ref="AK396">_xlfn.IFS(
G396&lt;6, "&lt;6",
AND(G396&gt;=6, G396&lt;12), "6-12",
AND(G396&gt;=12, G396&lt;18), "12-18",  AND(G396&gt;=18, G396&lt;24), "18-24", G396&gt;=24, "24-36")</f>
        <v>18-24</v>
      </c>
    </row>
    <row r="397" spans="1:37" x14ac:dyDescent="0.3">
      <c r="A397" t="s">
        <v>495</v>
      </c>
      <c r="B397" t="s">
        <v>44</v>
      </c>
      <c r="C397">
        <v>49</v>
      </c>
      <c r="D397" t="s">
        <v>37</v>
      </c>
      <c r="E397" t="s">
        <v>56</v>
      </c>
      <c r="F397">
        <v>14</v>
      </c>
      <c r="G397">
        <v>25</v>
      </c>
      <c r="H397" t="s">
        <v>57</v>
      </c>
      <c r="I397" t="s">
        <v>34</v>
      </c>
      <c r="J397" t="s">
        <v>34</v>
      </c>
      <c r="K397" t="s">
        <v>37</v>
      </c>
      <c r="L397" t="s">
        <v>72</v>
      </c>
      <c r="M397" t="s">
        <v>34</v>
      </c>
      <c r="N397" t="s">
        <v>34</v>
      </c>
      <c r="O397" t="s">
        <v>34</v>
      </c>
      <c r="P397" t="s">
        <v>34</v>
      </c>
      <c r="Q397" t="s">
        <v>37</v>
      </c>
      <c r="R397" t="s">
        <v>37</v>
      </c>
      <c r="S397" t="s">
        <v>37</v>
      </c>
      <c r="T397" t="s">
        <v>37</v>
      </c>
      <c r="U397" t="s">
        <v>46</v>
      </c>
      <c r="V397" t="s">
        <v>34</v>
      </c>
      <c r="W397" t="s">
        <v>51</v>
      </c>
      <c r="X397">
        <v>46.35</v>
      </c>
      <c r="Y397">
        <v>667.7</v>
      </c>
      <c r="Z397">
        <v>0</v>
      </c>
      <c r="AA397">
        <v>0</v>
      </c>
      <c r="AB397">
        <v>0</v>
      </c>
      <c r="AC397">
        <v>667.7</v>
      </c>
      <c r="AD397" t="s">
        <v>52</v>
      </c>
      <c r="AE397" t="s">
        <v>104</v>
      </c>
      <c r="AF397" t="s">
        <v>105</v>
      </c>
      <c r="AG397">
        <f t="shared" si="12"/>
        <v>1</v>
      </c>
      <c r="AH397" t="str" cm="1">
        <f t="array" ref="AH397">_xlfn.IFS(
X397&lt;=20, "&lt;20",
AND(X397&gt;=20, X397&lt;50), "20-50",
AND(X397&gt;=50, X397&lt;100), "50-100",
X397&gt;=100, "&gt;100"
)</f>
        <v>20-50</v>
      </c>
      <c r="AI397">
        <f t="shared" si="13"/>
        <v>0</v>
      </c>
      <c r="AJ397" t="str" cm="1">
        <f t="array" ref="AJ397">_xlfn.IFS(
C397&lt;=20, "&lt;20",
AND(C397&gt;=20, C397&lt;35), "20-35",
AND(C397&gt;=35, C397&lt;50), "35-50",
C397&gt;=50, "50-100"
)</f>
        <v>35-50</v>
      </c>
      <c r="AK397" t="str" cm="1">
        <f t="array" ref="AK397">_xlfn.IFS(
G397&lt;6, "&lt;6",
AND(G397&gt;=6, G397&lt;12), "6-12",
AND(G397&gt;=12, G397&lt;18), "12-18",  AND(G397&gt;=18, G397&lt;24), "18-24", G397&gt;=24, "24-36")</f>
        <v>24-36</v>
      </c>
    </row>
    <row r="398" spans="1:37" x14ac:dyDescent="0.3">
      <c r="A398" t="s">
        <v>496</v>
      </c>
      <c r="B398" t="s">
        <v>44</v>
      </c>
      <c r="C398">
        <v>19</v>
      </c>
      <c r="D398" t="s">
        <v>34</v>
      </c>
      <c r="E398" t="s">
        <v>130</v>
      </c>
      <c r="F398">
        <v>0</v>
      </c>
      <c r="G398">
        <v>11</v>
      </c>
      <c r="H398" t="s">
        <v>36</v>
      </c>
      <c r="I398" t="s">
        <v>37</v>
      </c>
      <c r="J398" t="s">
        <v>34</v>
      </c>
      <c r="K398" t="s">
        <v>37</v>
      </c>
      <c r="L398" t="s">
        <v>38</v>
      </c>
      <c r="M398" t="s">
        <v>34</v>
      </c>
      <c r="N398" t="s">
        <v>37</v>
      </c>
      <c r="O398" t="s">
        <v>37</v>
      </c>
      <c r="P398" t="s">
        <v>37</v>
      </c>
      <c r="Q398" t="s">
        <v>37</v>
      </c>
      <c r="R398" t="s">
        <v>34</v>
      </c>
      <c r="S398" t="s">
        <v>37</v>
      </c>
      <c r="T398" t="s">
        <v>37</v>
      </c>
      <c r="U398" t="s">
        <v>67</v>
      </c>
      <c r="V398" t="s">
        <v>34</v>
      </c>
      <c r="W398" t="s">
        <v>143</v>
      </c>
      <c r="X398">
        <v>69.75</v>
      </c>
      <c r="Y398">
        <v>3894.4</v>
      </c>
      <c r="Z398">
        <v>0</v>
      </c>
      <c r="AA398">
        <v>0</v>
      </c>
      <c r="AB398">
        <v>2059.98</v>
      </c>
      <c r="AC398">
        <v>5954.38</v>
      </c>
      <c r="AD398" t="s">
        <v>41</v>
      </c>
      <c r="AE398" t="s">
        <v>42</v>
      </c>
      <c r="AF398" t="s">
        <v>42</v>
      </c>
      <c r="AG398">
        <f t="shared" si="12"/>
        <v>0</v>
      </c>
      <c r="AH398" t="str" cm="1">
        <f t="array" ref="AH398">_xlfn.IFS(
X398&lt;=20, "&lt;20",
AND(X398&gt;=20, X398&lt;50), "20-50",
AND(X398&gt;=50, X398&lt;100), "50-100",
X398&gt;=100, "&gt;100"
)</f>
        <v>50-100</v>
      </c>
      <c r="AI398">
        <f t="shared" si="13"/>
        <v>0</v>
      </c>
      <c r="AJ398" t="str" cm="1">
        <f t="array" ref="AJ398">_xlfn.IFS(
C398&lt;=20, "&lt;20",
AND(C398&gt;=20, C398&lt;35), "20-35",
AND(C398&gt;=35, C398&lt;50), "35-50",
C398&gt;=50, "50-100"
)</f>
        <v>&lt;20</v>
      </c>
      <c r="AK398" t="str" cm="1">
        <f t="array" ref="AK398">_xlfn.IFS(
G398&lt;6, "&lt;6",
AND(G398&gt;=6, G398&lt;12), "6-12",
AND(G398&gt;=12, G398&lt;18), "12-18",  AND(G398&gt;=18, G398&lt;24), "18-24", G398&gt;=24, "24-36")</f>
        <v>6-12</v>
      </c>
    </row>
    <row r="399" spans="1:37" x14ac:dyDescent="0.3">
      <c r="A399" t="s">
        <v>497</v>
      </c>
      <c r="B399" t="s">
        <v>33</v>
      </c>
      <c r="C399">
        <v>44</v>
      </c>
      <c r="D399" t="s">
        <v>34</v>
      </c>
      <c r="E399" t="s">
        <v>45</v>
      </c>
      <c r="F399">
        <v>3</v>
      </c>
      <c r="G399">
        <v>5</v>
      </c>
      <c r="H399" t="s">
        <v>57</v>
      </c>
      <c r="I399" t="s">
        <v>37</v>
      </c>
      <c r="J399" t="s">
        <v>34</v>
      </c>
      <c r="K399" t="s">
        <v>37</v>
      </c>
      <c r="L399" t="s">
        <v>38</v>
      </c>
      <c r="M399" t="s">
        <v>37</v>
      </c>
      <c r="N399" t="s">
        <v>34</v>
      </c>
      <c r="O399" t="s">
        <v>34</v>
      </c>
      <c r="P399" t="s">
        <v>34</v>
      </c>
      <c r="Q399" t="s">
        <v>37</v>
      </c>
      <c r="R399" t="s">
        <v>37</v>
      </c>
      <c r="S399" t="s">
        <v>37</v>
      </c>
      <c r="T399" t="s">
        <v>37</v>
      </c>
      <c r="U399" t="s">
        <v>46</v>
      </c>
      <c r="V399" t="s">
        <v>37</v>
      </c>
      <c r="W399" t="s">
        <v>143</v>
      </c>
      <c r="X399">
        <v>69.849999999999994</v>
      </c>
      <c r="Y399">
        <v>837.5</v>
      </c>
      <c r="Z399">
        <v>0</v>
      </c>
      <c r="AA399">
        <v>0</v>
      </c>
      <c r="AB399">
        <v>324.83999999999997</v>
      </c>
      <c r="AC399">
        <v>1162.3399999999999</v>
      </c>
      <c r="AD399" t="s">
        <v>41</v>
      </c>
      <c r="AE399" t="s">
        <v>42</v>
      </c>
      <c r="AF399" t="s">
        <v>42</v>
      </c>
      <c r="AG399">
        <f t="shared" si="12"/>
        <v>0</v>
      </c>
      <c r="AH399" t="str" cm="1">
        <f t="array" ref="AH399">_xlfn.IFS(
X399&lt;=20, "&lt;20",
AND(X399&gt;=20, X399&lt;50), "20-50",
AND(X399&gt;=50, X399&lt;100), "50-100",
X399&gt;=100, "&gt;100"
)</f>
        <v>50-100</v>
      </c>
      <c r="AI399">
        <f t="shared" si="13"/>
        <v>0</v>
      </c>
      <c r="AJ399" t="str" cm="1">
        <f t="array" ref="AJ399">_xlfn.IFS(
C399&lt;=20, "&lt;20",
AND(C399&gt;=20, C399&lt;35), "20-35",
AND(C399&gt;=35, C399&lt;50), "35-50",
C399&gt;=50, "50-100"
)</f>
        <v>35-50</v>
      </c>
      <c r="AK399" t="str" cm="1">
        <f t="array" ref="AK399">_xlfn.IFS(
G399&lt;6, "&lt;6",
AND(G399&gt;=6, G399&lt;12), "6-12",
AND(G399&gt;=12, G399&lt;18), "12-18",  AND(G399&gt;=18, G399&lt;24), "18-24", G399&gt;=24, "24-36")</f>
        <v>&lt;6</v>
      </c>
    </row>
    <row r="400" spans="1:37" x14ac:dyDescent="0.3">
      <c r="A400" t="s">
        <v>498</v>
      </c>
      <c r="B400" t="s">
        <v>33</v>
      </c>
      <c r="C400">
        <v>43</v>
      </c>
      <c r="D400" t="s">
        <v>37</v>
      </c>
      <c r="E400" t="s">
        <v>61</v>
      </c>
      <c r="F400">
        <v>0</v>
      </c>
      <c r="G400">
        <v>4</v>
      </c>
      <c r="H400" t="s">
        <v>70</v>
      </c>
      <c r="I400" t="s">
        <v>37</v>
      </c>
      <c r="J400" t="s">
        <v>37</v>
      </c>
      <c r="K400" t="s">
        <v>34</v>
      </c>
      <c r="L400" t="s">
        <v>34</v>
      </c>
      <c r="M400" t="s">
        <v>34</v>
      </c>
      <c r="N400" t="s">
        <v>34</v>
      </c>
      <c r="O400" t="s">
        <v>34</v>
      </c>
      <c r="P400" t="s">
        <v>34</v>
      </c>
      <c r="Q400" t="s">
        <v>34</v>
      </c>
      <c r="R400" t="s">
        <v>34</v>
      </c>
      <c r="S400" t="s">
        <v>34</v>
      </c>
      <c r="T400" t="s">
        <v>34</v>
      </c>
      <c r="U400" t="s">
        <v>67</v>
      </c>
      <c r="V400" t="s">
        <v>34</v>
      </c>
      <c r="W400" t="s">
        <v>40</v>
      </c>
      <c r="X400">
        <v>25.45</v>
      </c>
      <c r="Y400">
        <v>1534.05</v>
      </c>
      <c r="Z400">
        <v>0</v>
      </c>
      <c r="AA400">
        <v>0</v>
      </c>
      <c r="AB400">
        <v>2499.83</v>
      </c>
      <c r="AC400">
        <v>4033.88</v>
      </c>
      <c r="AD400" t="s">
        <v>41</v>
      </c>
      <c r="AE400" t="s">
        <v>42</v>
      </c>
      <c r="AF400" t="s">
        <v>42</v>
      </c>
      <c r="AG400">
        <f t="shared" si="12"/>
        <v>0</v>
      </c>
      <c r="AH400" t="str" cm="1">
        <f t="array" ref="AH400">_xlfn.IFS(
X400&lt;=20, "&lt;20",
AND(X400&gt;=20, X400&lt;50), "20-50",
AND(X400&gt;=50, X400&lt;100), "50-100",
X400&gt;=100, "&gt;100"
)</f>
        <v>20-50</v>
      </c>
      <c r="AI400">
        <f t="shared" si="13"/>
        <v>0</v>
      </c>
      <c r="AJ400" t="str" cm="1">
        <f t="array" ref="AJ400">_xlfn.IFS(
C400&lt;=20, "&lt;20",
AND(C400&gt;=20, C400&lt;35), "20-35",
AND(C400&gt;=35, C400&lt;50), "35-50",
C400&gt;=50, "50-100"
)</f>
        <v>35-50</v>
      </c>
      <c r="AK400" t="str" cm="1">
        <f t="array" ref="AK400">_xlfn.IFS(
G400&lt;6, "&lt;6",
AND(G400&gt;=6, G400&lt;12), "6-12",
AND(G400&gt;=12, G400&lt;18), "12-18",  AND(G400&gt;=18, G400&lt;24), "18-24", G400&gt;=24, "24-36")</f>
        <v>&lt;6</v>
      </c>
    </row>
    <row r="401" spans="1:37" x14ac:dyDescent="0.3">
      <c r="A401" t="s">
        <v>499</v>
      </c>
      <c r="B401" t="s">
        <v>33</v>
      </c>
      <c r="C401">
        <v>37</v>
      </c>
      <c r="D401" t="s">
        <v>37</v>
      </c>
      <c r="E401" t="s">
        <v>76</v>
      </c>
      <c r="F401">
        <v>15</v>
      </c>
      <c r="G401">
        <v>19</v>
      </c>
      <c r="H401" t="s">
        <v>70</v>
      </c>
      <c r="I401" t="s">
        <v>37</v>
      </c>
      <c r="J401" t="s">
        <v>34</v>
      </c>
      <c r="K401" t="s">
        <v>37</v>
      </c>
      <c r="L401" t="s">
        <v>72</v>
      </c>
      <c r="M401" t="s">
        <v>34</v>
      </c>
      <c r="N401" t="s">
        <v>37</v>
      </c>
      <c r="O401" t="s">
        <v>34</v>
      </c>
      <c r="P401" t="s">
        <v>37</v>
      </c>
      <c r="Q401" t="s">
        <v>37</v>
      </c>
      <c r="R401" t="s">
        <v>37</v>
      </c>
      <c r="S401" t="s">
        <v>37</v>
      </c>
      <c r="T401" t="s">
        <v>37</v>
      </c>
      <c r="U401" t="s">
        <v>67</v>
      </c>
      <c r="V401" t="s">
        <v>37</v>
      </c>
      <c r="W401" t="s">
        <v>40</v>
      </c>
      <c r="X401">
        <v>75.95</v>
      </c>
      <c r="Y401">
        <v>4542.3500000000004</v>
      </c>
      <c r="Z401">
        <v>0</v>
      </c>
      <c r="AA401">
        <v>0</v>
      </c>
      <c r="AB401">
        <v>488.52</v>
      </c>
      <c r="AC401">
        <v>5030.87</v>
      </c>
      <c r="AD401" t="s">
        <v>41</v>
      </c>
      <c r="AE401" t="s">
        <v>42</v>
      </c>
      <c r="AF401" t="s">
        <v>42</v>
      </c>
      <c r="AG401">
        <f t="shared" si="12"/>
        <v>0</v>
      </c>
      <c r="AH401" t="str" cm="1">
        <f t="array" ref="AH401">_xlfn.IFS(
X401&lt;=20, "&lt;20",
AND(X401&gt;=20, X401&lt;50), "20-50",
AND(X401&gt;=50, X401&lt;100), "50-100",
X401&gt;=100, "&gt;100"
)</f>
        <v>50-100</v>
      </c>
      <c r="AI401">
        <f t="shared" si="13"/>
        <v>0</v>
      </c>
      <c r="AJ401" t="str" cm="1">
        <f t="array" ref="AJ401">_xlfn.IFS(
C401&lt;=20, "&lt;20",
AND(C401&gt;=20, C401&lt;35), "20-35",
AND(C401&gt;=35, C401&lt;50), "35-50",
C401&gt;=50, "50-100"
)</f>
        <v>35-50</v>
      </c>
      <c r="AK401" t="str" cm="1">
        <f t="array" ref="AK401">_xlfn.IFS(
G401&lt;6, "&lt;6",
AND(G401&gt;=6, G401&lt;12), "6-12",
AND(G401&gt;=12, G401&lt;18), "12-18",  AND(G401&gt;=18, G401&lt;24), "18-24", G401&gt;=24, "24-36")</f>
        <v>18-24</v>
      </c>
    </row>
    <row r="402" spans="1:37" x14ac:dyDescent="0.3">
      <c r="A402" t="s">
        <v>500</v>
      </c>
      <c r="B402" t="s">
        <v>33</v>
      </c>
      <c r="C402">
        <v>57</v>
      </c>
      <c r="D402" t="s">
        <v>34</v>
      </c>
      <c r="E402" t="s">
        <v>109</v>
      </c>
      <c r="F402">
        <v>6</v>
      </c>
      <c r="G402">
        <v>19</v>
      </c>
      <c r="H402" t="s">
        <v>70</v>
      </c>
      <c r="I402" t="s">
        <v>37</v>
      </c>
      <c r="J402" t="s">
        <v>34</v>
      </c>
      <c r="K402" t="s">
        <v>34</v>
      </c>
      <c r="L402" t="s">
        <v>34</v>
      </c>
      <c r="M402" t="s">
        <v>34</v>
      </c>
      <c r="N402" t="s">
        <v>34</v>
      </c>
      <c r="O402" t="s">
        <v>34</v>
      </c>
      <c r="P402" t="s">
        <v>34</v>
      </c>
      <c r="Q402" t="s">
        <v>34</v>
      </c>
      <c r="R402" t="s">
        <v>34</v>
      </c>
      <c r="S402" t="s">
        <v>34</v>
      </c>
      <c r="T402" t="s">
        <v>34</v>
      </c>
      <c r="U402" t="s">
        <v>67</v>
      </c>
      <c r="V402" t="s">
        <v>34</v>
      </c>
      <c r="W402" t="s">
        <v>51</v>
      </c>
      <c r="X402">
        <v>19.75</v>
      </c>
      <c r="Y402">
        <v>1052.3499999999999</v>
      </c>
      <c r="Z402">
        <v>0</v>
      </c>
      <c r="AA402">
        <v>0</v>
      </c>
      <c r="AB402">
        <v>1389.13</v>
      </c>
      <c r="AC402">
        <v>2441.48</v>
      </c>
      <c r="AD402" t="s">
        <v>52</v>
      </c>
      <c r="AE402" t="s">
        <v>100</v>
      </c>
      <c r="AF402" t="s">
        <v>101</v>
      </c>
      <c r="AG402">
        <f t="shared" si="12"/>
        <v>1</v>
      </c>
      <c r="AH402" t="str" cm="1">
        <f t="array" ref="AH402">_xlfn.IFS(
X402&lt;=20, "&lt;20",
AND(X402&gt;=20, X402&lt;50), "20-50",
AND(X402&gt;=50, X402&lt;100), "50-100",
X402&gt;=100, "&gt;100"
)</f>
        <v>&lt;20</v>
      </c>
      <c r="AI402">
        <f t="shared" si="13"/>
        <v>0</v>
      </c>
      <c r="AJ402" t="str" cm="1">
        <f t="array" ref="AJ402">_xlfn.IFS(
C402&lt;=20, "&lt;20",
AND(C402&gt;=20, C402&lt;35), "20-35",
AND(C402&gt;=35, C402&lt;50), "35-50",
C402&gt;=50, "50-100"
)</f>
        <v>50-100</v>
      </c>
      <c r="AK402" t="str" cm="1">
        <f t="array" ref="AK402">_xlfn.IFS(
G402&lt;6, "&lt;6",
AND(G402&gt;=6, G402&lt;12), "6-12",
AND(G402&gt;=12, G402&lt;18), "12-18",  AND(G402&gt;=18, G402&lt;24), "18-24", G402&gt;=24, "24-36")</f>
        <v>18-24</v>
      </c>
    </row>
    <row r="403" spans="1:37" x14ac:dyDescent="0.3">
      <c r="A403" t="s">
        <v>501</v>
      </c>
      <c r="B403" t="s">
        <v>33</v>
      </c>
      <c r="C403">
        <v>32</v>
      </c>
      <c r="D403" t="s">
        <v>34</v>
      </c>
      <c r="E403" t="s">
        <v>56</v>
      </c>
      <c r="F403">
        <v>12</v>
      </c>
      <c r="G403">
        <v>10</v>
      </c>
      <c r="H403" t="s">
        <v>36</v>
      </c>
      <c r="I403" t="s">
        <v>37</v>
      </c>
      <c r="J403" t="s">
        <v>37</v>
      </c>
      <c r="K403" t="s">
        <v>37</v>
      </c>
      <c r="L403" t="s">
        <v>72</v>
      </c>
      <c r="M403" t="s">
        <v>34</v>
      </c>
      <c r="N403" t="s">
        <v>37</v>
      </c>
      <c r="O403" t="s">
        <v>37</v>
      </c>
      <c r="P403" t="s">
        <v>34</v>
      </c>
      <c r="Q403" t="s">
        <v>37</v>
      </c>
      <c r="R403" t="s">
        <v>37</v>
      </c>
      <c r="S403" t="s">
        <v>37</v>
      </c>
      <c r="T403" t="s">
        <v>37</v>
      </c>
      <c r="U403" t="s">
        <v>39</v>
      </c>
      <c r="V403" t="s">
        <v>34</v>
      </c>
      <c r="W403" t="s">
        <v>40</v>
      </c>
      <c r="X403">
        <v>78.75</v>
      </c>
      <c r="Y403">
        <v>3600.65</v>
      </c>
      <c r="Z403">
        <v>0</v>
      </c>
      <c r="AA403">
        <v>0</v>
      </c>
      <c r="AB403">
        <v>1791.9</v>
      </c>
      <c r="AC403">
        <v>5392.55</v>
      </c>
      <c r="AD403" t="s">
        <v>41</v>
      </c>
      <c r="AE403" t="s">
        <v>42</v>
      </c>
      <c r="AF403" t="s">
        <v>42</v>
      </c>
      <c r="AG403">
        <f t="shared" si="12"/>
        <v>0</v>
      </c>
      <c r="AH403" t="str" cm="1">
        <f t="array" ref="AH403">_xlfn.IFS(
X403&lt;=20, "&lt;20",
AND(X403&gt;=20, X403&lt;50), "20-50",
AND(X403&gt;=50, X403&lt;100), "50-100",
X403&gt;=100, "&gt;100"
)</f>
        <v>50-100</v>
      </c>
      <c r="AI403">
        <f t="shared" si="13"/>
        <v>0</v>
      </c>
      <c r="AJ403" t="str" cm="1">
        <f t="array" ref="AJ403">_xlfn.IFS(
C403&lt;=20, "&lt;20",
AND(C403&gt;=20, C403&lt;35), "20-35",
AND(C403&gt;=35, C403&lt;50), "35-50",
C403&gt;=50, "50-100"
)</f>
        <v>20-35</v>
      </c>
      <c r="AK403" t="str" cm="1">
        <f t="array" ref="AK403">_xlfn.IFS(
G403&lt;6, "&lt;6",
AND(G403&gt;=6, G403&lt;12), "6-12",
AND(G403&gt;=12, G403&lt;18), "12-18",  AND(G403&gt;=18, G403&lt;24), "18-24", G403&gt;=24, "24-36")</f>
        <v>6-12</v>
      </c>
    </row>
    <row r="404" spans="1:37" x14ac:dyDescent="0.3">
      <c r="A404" t="s">
        <v>502</v>
      </c>
      <c r="B404" t="s">
        <v>44</v>
      </c>
      <c r="C404">
        <v>53</v>
      </c>
      <c r="D404" t="s">
        <v>34</v>
      </c>
      <c r="E404" t="s">
        <v>48</v>
      </c>
      <c r="F404">
        <v>0</v>
      </c>
      <c r="G404">
        <v>6</v>
      </c>
      <c r="H404" t="s">
        <v>70</v>
      </c>
      <c r="I404" t="s">
        <v>37</v>
      </c>
      <c r="J404" t="s">
        <v>34</v>
      </c>
      <c r="K404" t="s">
        <v>34</v>
      </c>
      <c r="L404" t="s">
        <v>34</v>
      </c>
      <c r="M404" t="s">
        <v>34</v>
      </c>
      <c r="N404" t="s">
        <v>34</v>
      </c>
      <c r="O404" t="s">
        <v>34</v>
      </c>
      <c r="P404" t="s">
        <v>34</v>
      </c>
      <c r="Q404" t="s">
        <v>34</v>
      </c>
      <c r="R404" t="s">
        <v>34</v>
      </c>
      <c r="S404" t="s">
        <v>34</v>
      </c>
      <c r="T404" t="s">
        <v>34</v>
      </c>
      <c r="U404" t="s">
        <v>67</v>
      </c>
      <c r="V404" t="s">
        <v>34</v>
      </c>
      <c r="W404" t="s">
        <v>51</v>
      </c>
      <c r="X404">
        <v>19.8</v>
      </c>
      <c r="Y404">
        <v>1013.2</v>
      </c>
      <c r="Z404">
        <v>0</v>
      </c>
      <c r="AA404">
        <v>0</v>
      </c>
      <c r="AB404">
        <v>93.5</v>
      </c>
      <c r="AC404">
        <v>1106.7</v>
      </c>
      <c r="AD404" t="s">
        <v>41</v>
      </c>
      <c r="AE404" t="s">
        <v>42</v>
      </c>
      <c r="AF404" t="s">
        <v>42</v>
      </c>
      <c r="AG404">
        <f t="shared" si="12"/>
        <v>0</v>
      </c>
      <c r="AH404" t="str" cm="1">
        <f t="array" ref="AH404">_xlfn.IFS(
X404&lt;=20, "&lt;20",
AND(X404&gt;=20, X404&lt;50), "20-50",
AND(X404&gt;=50, X404&lt;100), "50-100",
X404&gt;=100, "&gt;100"
)</f>
        <v>&lt;20</v>
      </c>
      <c r="AI404">
        <f t="shared" si="13"/>
        <v>0</v>
      </c>
      <c r="AJ404" t="str" cm="1">
        <f t="array" ref="AJ404">_xlfn.IFS(
C404&lt;=20, "&lt;20",
AND(C404&gt;=20, C404&lt;35), "20-35",
AND(C404&gt;=35, C404&lt;50), "35-50",
C404&gt;=50, "50-100"
)</f>
        <v>50-100</v>
      </c>
      <c r="AK404" t="str" cm="1">
        <f t="array" ref="AK404">_xlfn.IFS(
G404&lt;6, "&lt;6",
AND(G404&gt;=6, G404&lt;12), "6-12",
AND(G404&gt;=12, G404&lt;18), "12-18",  AND(G404&gt;=18, G404&lt;24), "18-24", G404&gt;=24, "24-36")</f>
        <v>6-12</v>
      </c>
    </row>
    <row r="405" spans="1:37" x14ac:dyDescent="0.3">
      <c r="A405" t="s">
        <v>503</v>
      </c>
      <c r="B405" t="s">
        <v>44</v>
      </c>
      <c r="C405">
        <v>38</v>
      </c>
      <c r="D405" t="s">
        <v>37</v>
      </c>
      <c r="E405" t="s">
        <v>87</v>
      </c>
      <c r="F405">
        <v>7</v>
      </c>
      <c r="G405">
        <v>31</v>
      </c>
      <c r="H405" t="s">
        <v>57</v>
      </c>
      <c r="I405" t="s">
        <v>37</v>
      </c>
      <c r="J405" t="s">
        <v>34</v>
      </c>
      <c r="K405" t="s">
        <v>37</v>
      </c>
      <c r="L405" t="s">
        <v>50</v>
      </c>
      <c r="M405" t="s">
        <v>34</v>
      </c>
      <c r="N405" t="s">
        <v>34</v>
      </c>
      <c r="O405" t="s">
        <v>34</v>
      </c>
      <c r="P405" t="s">
        <v>34</v>
      </c>
      <c r="Q405" t="s">
        <v>37</v>
      </c>
      <c r="R405" t="s">
        <v>37</v>
      </c>
      <c r="S405" t="s">
        <v>37</v>
      </c>
      <c r="T405" t="s">
        <v>37</v>
      </c>
      <c r="U405" t="s">
        <v>46</v>
      </c>
      <c r="V405" t="s">
        <v>37</v>
      </c>
      <c r="W405" t="s">
        <v>40</v>
      </c>
      <c r="X405">
        <v>89</v>
      </c>
      <c r="Y405">
        <v>1820.45</v>
      </c>
      <c r="Z405">
        <v>0</v>
      </c>
      <c r="AA405">
        <v>0</v>
      </c>
      <c r="AB405">
        <v>361</v>
      </c>
      <c r="AC405">
        <v>2181.4499999999998</v>
      </c>
      <c r="AD405" t="s">
        <v>52</v>
      </c>
      <c r="AE405" t="s">
        <v>58</v>
      </c>
      <c r="AF405" t="s">
        <v>288</v>
      </c>
      <c r="AG405">
        <f t="shared" si="12"/>
        <v>1</v>
      </c>
      <c r="AH405" t="str" cm="1">
        <f t="array" ref="AH405">_xlfn.IFS(
X405&lt;=20, "&lt;20",
AND(X405&gt;=20, X405&lt;50), "20-50",
AND(X405&gt;=50, X405&lt;100), "50-100",
X405&gt;=100, "&gt;100"
)</f>
        <v>50-100</v>
      </c>
      <c r="AI405">
        <f t="shared" si="13"/>
        <v>0</v>
      </c>
      <c r="AJ405" t="str" cm="1">
        <f t="array" ref="AJ405">_xlfn.IFS(
C405&lt;=20, "&lt;20",
AND(C405&gt;=20, C405&lt;35), "20-35",
AND(C405&gt;=35, C405&lt;50), "35-50",
C405&gt;=50, "50-100"
)</f>
        <v>35-50</v>
      </c>
      <c r="AK405" t="str" cm="1">
        <f t="array" ref="AK405">_xlfn.IFS(
G405&lt;6, "&lt;6",
AND(G405&gt;=6, G405&lt;12), "6-12",
AND(G405&gt;=12, G405&lt;18), "12-18",  AND(G405&gt;=18, G405&lt;24), "18-24", G405&gt;=24, "24-36")</f>
        <v>24-36</v>
      </c>
    </row>
    <row r="406" spans="1:37" x14ac:dyDescent="0.3">
      <c r="A406" t="s">
        <v>504</v>
      </c>
      <c r="B406" t="s">
        <v>44</v>
      </c>
      <c r="C406">
        <v>73</v>
      </c>
      <c r="D406" t="s">
        <v>37</v>
      </c>
      <c r="E406" t="s">
        <v>56</v>
      </c>
      <c r="F406">
        <v>9</v>
      </c>
      <c r="G406">
        <v>19</v>
      </c>
      <c r="H406" t="s">
        <v>49</v>
      </c>
      <c r="I406" t="s">
        <v>34</v>
      </c>
      <c r="J406" t="s">
        <v>34</v>
      </c>
      <c r="K406" t="s">
        <v>37</v>
      </c>
      <c r="L406" t="s">
        <v>72</v>
      </c>
      <c r="M406" t="s">
        <v>34</v>
      </c>
      <c r="N406" t="s">
        <v>34</v>
      </c>
      <c r="O406" t="s">
        <v>34</v>
      </c>
      <c r="P406" t="s">
        <v>34</v>
      </c>
      <c r="Q406" t="s">
        <v>34</v>
      </c>
      <c r="R406" t="s">
        <v>34</v>
      </c>
      <c r="S406" t="s">
        <v>34</v>
      </c>
      <c r="T406" t="s">
        <v>37</v>
      </c>
      <c r="U406" t="s">
        <v>46</v>
      </c>
      <c r="V406" t="s">
        <v>34</v>
      </c>
      <c r="W406" t="s">
        <v>51</v>
      </c>
      <c r="X406">
        <v>25.25</v>
      </c>
      <c r="Y406">
        <v>25.25</v>
      </c>
      <c r="Z406">
        <v>0</v>
      </c>
      <c r="AA406">
        <v>0</v>
      </c>
      <c r="AB406">
        <v>0</v>
      </c>
      <c r="AC406">
        <v>25.25</v>
      </c>
      <c r="AD406" t="s">
        <v>52</v>
      </c>
      <c r="AE406" t="s">
        <v>100</v>
      </c>
      <c r="AF406" t="s">
        <v>308</v>
      </c>
      <c r="AG406">
        <f t="shared" si="12"/>
        <v>1</v>
      </c>
      <c r="AH406" t="str" cm="1">
        <f t="array" ref="AH406">_xlfn.IFS(
X406&lt;=20, "&lt;20",
AND(X406&gt;=20, X406&lt;50), "20-50",
AND(X406&gt;=50, X406&lt;100), "50-100",
X406&gt;=100, "&gt;100"
)</f>
        <v>20-50</v>
      </c>
      <c r="AI406">
        <f t="shared" si="13"/>
        <v>0</v>
      </c>
      <c r="AJ406" t="str" cm="1">
        <f t="array" ref="AJ406">_xlfn.IFS(
C406&lt;=20, "&lt;20",
AND(C406&gt;=20, C406&lt;35), "20-35",
AND(C406&gt;=35, C406&lt;50), "35-50",
C406&gt;=50, "50-100"
)</f>
        <v>50-100</v>
      </c>
      <c r="AK406" t="str" cm="1">
        <f t="array" ref="AK406">_xlfn.IFS(
G406&lt;6, "&lt;6",
AND(G406&gt;=6, G406&lt;12), "6-12",
AND(G406&gt;=12, G406&lt;18), "12-18",  AND(G406&gt;=18, G406&lt;24), "18-24", G406&gt;=24, "24-36")</f>
        <v>18-24</v>
      </c>
    </row>
    <row r="407" spans="1:37" x14ac:dyDescent="0.3">
      <c r="A407" t="s">
        <v>505</v>
      </c>
      <c r="B407" t="s">
        <v>44</v>
      </c>
      <c r="C407">
        <v>36</v>
      </c>
      <c r="D407" t="s">
        <v>34</v>
      </c>
      <c r="E407" t="s">
        <v>87</v>
      </c>
      <c r="F407">
        <v>14</v>
      </c>
      <c r="G407">
        <v>29</v>
      </c>
      <c r="H407" t="s">
        <v>36</v>
      </c>
      <c r="I407" t="s">
        <v>37</v>
      </c>
      <c r="J407" t="s">
        <v>34</v>
      </c>
      <c r="K407" t="s">
        <v>34</v>
      </c>
      <c r="L407" t="s">
        <v>34</v>
      </c>
      <c r="M407" t="s">
        <v>34</v>
      </c>
      <c r="N407" t="s">
        <v>34</v>
      </c>
      <c r="O407" t="s">
        <v>34</v>
      </c>
      <c r="P407" t="s">
        <v>34</v>
      </c>
      <c r="Q407" t="s">
        <v>34</v>
      </c>
      <c r="R407" t="s">
        <v>34</v>
      </c>
      <c r="S407" t="s">
        <v>34</v>
      </c>
      <c r="T407" t="s">
        <v>34</v>
      </c>
      <c r="U407" t="s">
        <v>67</v>
      </c>
      <c r="V407" t="s">
        <v>37</v>
      </c>
      <c r="W407" t="s">
        <v>40</v>
      </c>
      <c r="X407">
        <v>19.2</v>
      </c>
      <c r="Y407">
        <v>1401.4</v>
      </c>
      <c r="Z407">
        <v>0</v>
      </c>
      <c r="AA407">
        <v>0</v>
      </c>
      <c r="AB407">
        <v>2704.1</v>
      </c>
      <c r="AC407">
        <v>4105.5</v>
      </c>
      <c r="AD407" t="s">
        <v>41</v>
      </c>
      <c r="AE407" t="s">
        <v>42</v>
      </c>
      <c r="AF407" t="s">
        <v>42</v>
      </c>
      <c r="AG407">
        <f t="shared" si="12"/>
        <v>0</v>
      </c>
      <c r="AH407" t="str" cm="1">
        <f t="array" ref="AH407">_xlfn.IFS(
X407&lt;=20, "&lt;20",
AND(X407&gt;=20, X407&lt;50), "20-50",
AND(X407&gt;=50, X407&lt;100), "50-100",
X407&gt;=100, "&gt;100"
)</f>
        <v>&lt;20</v>
      </c>
      <c r="AI407">
        <f t="shared" si="13"/>
        <v>0</v>
      </c>
      <c r="AJ407" t="str" cm="1">
        <f t="array" ref="AJ407">_xlfn.IFS(
C407&lt;=20, "&lt;20",
AND(C407&gt;=20, C407&lt;35), "20-35",
AND(C407&gt;=35, C407&lt;50), "35-50",
C407&gt;=50, "50-100"
)</f>
        <v>35-50</v>
      </c>
      <c r="AK407" t="str" cm="1">
        <f t="array" ref="AK407">_xlfn.IFS(
G407&lt;6, "&lt;6",
AND(G407&gt;=6, G407&lt;12), "6-12",
AND(G407&gt;=12, G407&lt;18), "12-18",  AND(G407&gt;=18, G407&lt;24), "18-24", G407&gt;=24, "24-36")</f>
        <v>24-36</v>
      </c>
    </row>
    <row r="408" spans="1:37" x14ac:dyDescent="0.3">
      <c r="A408" t="s">
        <v>506</v>
      </c>
      <c r="B408" t="s">
        <v>33</v>
      </c>
      <c r="C408">
        <v>73</v>
      </c>
      <c r="D408" t="s">
        <v>34</v>
      </c>
      <c r="E408" t="s">
        <v>87</v>
      </c>
      <c r="F408">
        <v>5</v>
      </c>
      <c r="G408">
        <v>34</v>
      </c>
      <c r="H408" t="s">
        <v>49</v>
      </c>
      <c r="I408" t="s">
        <v>34</v>
      </c>
      <c r="J408" t="s">
        <v>34</v>
      </c>
      <c r="K408" t="s">
        <v>37</v>
      </c>
      <c r="L408" t="s">
        <v>38</v>
      </c>
      <c r="M408" t="s">
        <v>34</v>
      </c>
      <c r="N408" t="s">
        <v>34</v>
      </c>
      <c r="O408" t="s">
        <v>34</v>
      </c>
      <c r="P408" t="s">
        <v>34</v>
      </c>
      <c r="Q408" t="s">
        <v>34</v>
      </c>
      <c r="R408" t="s">
        <v>34</v>
      </c>
      <c r="S408" t="s">
        <v>34</v>
      </c>
      <c r="T408" t="s">
        <v>37</v>
      </c>
      <c r="U408" t="s">
        <v>46</v>
      </c>
      <c r="V408" t="s">
        <v>34</v>
      </c>
      <c r="W408" t="s">
        <v>51</v>
      </c>
      <c r="X408">
        <v>25.05</v>
      </c>
      <c r="Y408">
        <v>25.05</v>
      </c>
      <c r="Z408">
        <v>0</v>
      </c>
      <c r="AA408">
        <v>0</v>
      </c>
      <c r="AB408">
        <v>0</v>
      </c>
      <c r="AC408">
        <v>25.05</v>
      </c>
      <c r="AD408" t="s">
        <v>52</v>
      </c>
      <c r="AE408" t="s">
        <v>53</v>
      </c>
      <c r="AF408" t="s">
        <v>54</v>
      </c>
      <c r="AG408">
        <f t="shared" si="12"/>
        <v>1</v>
      </c>
      <c r="AH408" t="str" cm="1">
        <f t="array" ref="AH408">_xlfn.IFS(
X408&lt;=20, "&lt;20",
AND(X408&gt;=20, X408&lt;50), "20-50",
AND(X408&gt;=50, X408&lt;100), "50-100",
X408&gt;=100, "&gt;100"
)</f>
        <v>20-50</v>
      </c>
      <c r="AI408">
        <f t="shared" si="13"/>
        <v>0</v>
      </c>
      <c r="AJ408" t="str" cm="1">
        <f t="array" ref="AJ408">_xlfn.IFS(
C408&lt;=20, "&lt;20",
AND(C408&gt;=20, C408&lt;35), "20-35",
AND(C408&gt;=35, C408&lt;50), "35-50",
C408&gt;=50, "50-100"
)</f>
        <v>50-100</v>
      </c>
      <c r="AK408" t="str" cm="1">
        <f t="array" ref="AK408">_xlfn.IFS(
G408&lt;6, "&lt;6",
AND(G408&gt;=6, G408&lt;12), "6-12",
AND(G408&gt;=12, G408&lt;18), "12-18",  AND(G408&gt;=18, G408&lt;24), "18-24", G408&gt;=24, "24-36")</f>
        <v>24-36</v>
      </c>
    </row>
    <row r="409" spans="1:37" x14ac:dyDescent="0.3">
      <c r="A409" t="s">
        <v>507</v>
      </c>
      <c r="B409" t="s">
        <v>44</v>
      </c>
      <c r="C409">
        <v>63</v>
      </c>
      <c r="D409" t="s">
        <v>37</v>
      </c>
      <c r="E409" t="s">
        <v>109</v>
      </c>
      <c r="F409">
        <v>1</v>
      </c>
      <c r="G409">
        <v>35</v>
      </c>
      <c r="H409" t="s">
        <v>36</v>
      </c>
      <c r="I409" t="s">
        <v>34</v>
      </c>
      <c r="J409" t="s">
        <v>34</v>
      </c>
      <c r="K409" t="s">
        <v>37</v>
      </c>
      <c r="L409" t="s">
        <v>72</v>
      </c>
      <c r="M409" t="s">
        <v>37</v>
      </c>
      <c r="N409" t="s">
        <v>34</v>
      </c>
      <c r="O409" t="s">
        <v>37</v>
      </c>
      <c r="P409" t="s">
        <v>37</v>
      </c>
      <c r="Q409" t="s">
        <v>34</v>
      </c>
      <c r="R409" t="s">
        <v>37</v>
      </c>
      <c r="S409" t="s">
        <v>37</v>
      </c>
      <c r="T409" t="s">
        <v>37</v>
      </c>
      <c r="U409" t="s">
        <v>67</v>
      </c>
      <c r="V409" t="s">
        <v>34</v>
      </c>
      <c r="W409" t="s">
        <v>51</v>
      </c>
      <c r="X409">
        <v>47.85</v>
      </c>
      <c r="Y409">
        <v>3147.5</v>
      </c>
      <c r="Z409">
        <v>0</v>
      </c>
      <c r="AA409">
        <v>0</v>
      </c>
      <c r="AB409">
        <v>0</v>
      </c>
      <c r="AC409">
        <v>3147.5</v>
      </c>
      <c r="AD409" t="s">
        <v>52</v>
      </c>
      <c r="AE409" t="s">
        <v>53</v>
      </c>
      <c r="AF409" t="s">
        <v>91</v>
      </c>
      <c r="AG409">
        <f t="shared" si="12"/>
        <v>1</v>
      </c>
      <c r="AH409" t="str" cm="1">
        <f t="array" ref="AH409">_xlfn.IFS(
X409&lt;=20, "&lt;20",
AND(X409&gt;=20, X409&lt;50), "20-50",
AND(X409&gt;=50, X409&lt;100), "50-100",
X409&gt;=100, "&gt;100"
)</f>
        <v>20-50</v>
      </c>
      <c r="AI409">
        <f t="shared" si="13"/>
        <v>0</v>
      </c>
      <c r="AJ409" t="str" cm="1">
        <f t="array" ref="AJ409">_xlfn.IFS(
C409&lt;=20, "&lt;20",
AND(C409&gt;=20, C409&lt;35), "20-35",
AND(C409&gt;=35, C409&lt;50), "35-50",
C409&gt;=50, "50-100"
)</f>
        <v>50-100</v>
      </c>
      <c r="AK409" t="str" cm="1">
        <f t="array" ref="AK409">_xlfn.IFS(
G409&lt;6, "&lt;6",
AND(G409&gt;=6, G409&lt;12), "6-12",
AND(G409&gt;=12, G409&lt;18), "12-18",  AND(G409&gt;=18, G409&lt;24), "18-24", G409&gt;=24, "24-36")</f>
        <v>24-36</v>
      </c>
    </row>
    <row r="410" spans="1:37" x14ac:dyDescent="0.3">
      <c r="A410" t="s">
        <v>508</v>
      </c>
      <c r="B410" t="s">
        <v>33</v>
      </c>
      <c r="C410">
        <v>65</v>
      </c>
      <c r="D410" t="s">
        <v>34</v>
      </c>
      <c r="E410" t="s">
        <v>130</v>
      </c>
      <c r="F410">
        <v>14</v>
      </c>
      <c r="G410">
        <v>35</v>
      </c>
      <c r="H410" t="s">
        <v>36</v>
      </c>
      <c r="I410" t="s">
        <v>37</v>
      </c>
      <c r="J410" t="s">
        <v>37</v>
      </c>
      <c r="K410" t="s">
        <v>37</v>
      </c>
      <c r="L410" t="s">
        <v>50</v>
      </c>
      <c r="M410" t="s">
        <v>34</v>
      </c>
      <c r="N410" t="s">
        <v>34</v>
      </c>
      <c r="O410" t="s">
        <v>34</v>
      </c>
      <c r="P410" t="s">
        <v>34</v>
      </c>
      <c r="Q410" t="s">
        <v>34</v>
      </c>
      <c r="R410" t="s">
        <v>34</v>
      </c>
      <c r="S410" t="s">
        <v>34</v>
      </c>
      <c r="T410" t="s">
        <v>34</v>
      </c>
      <c r="U410" t="s">
        <v>46</v>
      </c>
      <c r="V410" t="s">
        <v>34</v>
      </c>
      <c r="W410" t="s">
        <v>40</v>
      </c>
      <c r="X410">
        <v>75.2</v>
      </c>
      <c r="Y410">
        <v>3678.3</v>
      </c>
      <c r="Z410">
        <v>0</v>
      </c>
      <c r="AA410">
        <v>20</v>
      </c>
      <c r="AB410">
        <v>934.92</v>
      </c>
      <c r="AC410">
        <v>4633.22</v>
      </c>
      <c r="AD410" t="s">
        <v>52</v>
      </c>
      <c r="AE410" t="s">
        <v>100</v>
      </c>
      <c r="AF410" t="s">
        <v>509</v>
      </c>
      <c r="AG410">
        <f t="shared" si="12"/>
        <v>1</v>
      </c>
      <c r="AH410" t="str" cm="1">
        <f t="array" ref="AH410">_xlfn.IFS(
X410&lt;=20, "&lt;20",
AND(X410&gt;=20, X410&lt;50), "20-50",
AND(X410&gt;=50, X410&lt;100), "50-100",
X410&gt;=100, "&gt;100"
)</f>
        <v>50-100</v>
      </c>
      <c r="AI410">
        <f t="shared" si="13"/>
        <v>0</v>
      </c>
      <c r="AJ410" t="str" cm="1">
        <f t="array" ref="AJ410">_xlfn.IFS(
C410&lt;=20, "&lt;20",
AND(C410&gt;=20, C410&lt;35), "20-35",
AND(C410&gt;=35, C410&lt;50), "35-50",
C410&gt;=50, "50-100"
)</f>
        <v>50-100</v>
      </c>
      <c r="AK410" t="str" cm="1">
        <f t="array" ref="AK410">_xlfn.IFS(
G410&lt;6, "&lt;6",
AND(G410&gt;=6, G410&lt;12), "6-12",
AND(G410&gt;=12, G410&lt;18), "12-18",  AND(G410&gt;=18, G410&lt;24), "18-24", G410&gt;=24, "24-36")</f>
        <v>24-36</v>
      </c>
    </row>
    <row r="411" spans="1:37" x14ac:dyDescent="0.3">
      <c r="A411" t="s">
        <v>510</v>
      </c>
      <c r="B411" t="s">
        <v>33</v>
      </c>
      <c r="C411">
        <v>64</v>
      </c>
      <c r="D411" t="s">
        <v>34</v>
      </c>
      <c r="E411" t="s">
        <v>90</v>
      </c>
      <c r="F411">
        <v>7</v>
      </c>
      <c r="G411">
        <v>34</v>
      </c>
      <c r="H411" t="s">
        <v>110</v>
      </c>
      <c r="I411" t="s">
        <v>37</v>
      </c>
      <c r="J411" t="s">
        <v>34</v>
      </c>
      <c r="K411" t="s">
        <v>37</v>
      </c>
      <c r="L411" t="s">
        <v>50</v>
      </c>
      <c r="M411" t="s">
        <v>37</v>
      </c>
      <c r="N411" t="s">
        <v>34</v>
      </c>
      <c r="O411" t="s">
        <v>34</v>
      </c>
      <c r="P411" t="s">
        <v>34</v>
      </c>
      <c r="Q411" t="s">
        <v>34</v>
      </c>
      <c r="R411" t="s">
        <v>34</v>
      </c>
      <c r="S411" t="s">
        <v>34</v>
      </c>
      <c r="T411" t="s">
        <v>37</v>
      </c>
      <c r="U411" t="s">
        <v>46</v>
      </c>
      <c r="V411" t="s">
        <v>37</v>
      </c>
      <c r="W411" t="s">
        <v>51</v>
      </c>
      <c r="X411">
        <v>74.900000000000006</v>
      </c>
      <c r="Y411">
        <v>2068.5500000000002</v>
      </c>
      <c r="Z411">
        <v>0</v>
      </c>
      <c r="AA411">
        <v>0</v>
      </c>
      <c r="AB411">
        <v>1239.8399999999999</v>
      </c>
      <c r="AC411">
        <v>3308.39</v>
      </c>
      <c r="AD411" t="s">
        <v>52</v>
      </c>
      <c r="AE411" t="s">
        <v>100</v>
      </c>
      <c r="AF411" t="s">
        <v>101</v>
      </c>
      <c r="AG411">
        <f t="shared" si="12"/>
        <v>1</v>
      </c>
      <c r="AH411" t="str" cm="1">
        <f t="array" ref="AH411">_xlfn.IFS(
X411&lt;=20, "&lt;20",
AND(X411&gt;=20, X411&lt;50), "20-50",
AND(X411&gt;=50, X411&lt;100), "50-100",
X411&gt;=100, "&gt;100"
)</f>
        <v>50-100</v>
      </c>
      <c r="AI411">
        <f t="shared" si="13"/>
        <v>0</v>
      </c>
      <c r="AJ411" t="str" cm="1">
        <f t="array" ref="AJ411">_xlfn.IFS(
C411&lt;=20, "&lt;20",
AND(C411&gt;=20, C411&lt;35), "20-35",
AND(C411&gt;=35, C411&lt;50), "35-50",
C411&gt;=50, "50-100"
)</f>
        <v>50-100</v>
      </c>
      <c r="AK411" t="str" cm="1">
        <f t="array" ref="AK411">_xlfn.IFS(
G411&lt;6, "&lt;6",
AND(G411&gt;=6, G411&lt;12), "6-12",
AND(G411&gt;=12, G411&lt;18), "12-18",  AND(G411&gt;=18, G411&lt;24), "18-24", G411&gt;=24, "24-36")</f>
        <v>24-36</v>
      </c>
    </row>
    <row r="412" spans="1:37" x14ac:dyDescent="0.3">
      <c r="A412" t="s">
        <v>511</v>
      </c>
      <c r="B412" t="s">
        <v>33</v>
      </c>
      <c r="C412">
        <v>27</v>
      </c>
      <c r="D412" t="s">
        <v>37</v>
      </c>
      <c r="E412" t="s">
        <v>76</v>
      </c>
      <c r="F412">
        <v>3</v>
      </c>
      <c r="G412">
        <v>6</v>
      </c>
      <c r="H412" t="s">
        <v>36</v>
      </c>
      <c r="I412" t="s">
        <v>37</v>
      </c>
      <c r="J412" t="s">
        <v>37</v>
      </c>
      <c r="K412" t="s">
        <v>37</v>
      </c>
      <c r="L412" t="s">
        <v>50</v>
      </c>
      <c r="M412" t="s">
        <v>37</v>
      </c>
      <c r="N412" t="s">
        <v>34</v>
      </c>
      <c r="O412" t="s">
        <v>37</v>
      </c>
      <c r="P412" t="s">
        <v>37</v>
      </c>
      <c r="Q412" t="s">
        <v>37</v>
      </c>
      <c r="R412" t="s">
        <v>37</v>
      </c>
      <c r="S412" t="s">
        <v>37</v>
      </c>
      <c r="T412" t="s">
        <v>37</v>
      </c>
      <c r="U412" t="s">
        <v>67</v>
      </c>
      <c r="V412" t="s">
        <v>37</v>
      </c>
      <c r="W412" t="s">
        <v>40</v>
      </c>
      <c r="X412">
        <v>111.9</v>
      </c>
      <c r="Y412">
        <v>8071.05</v>
      </c>
      <c r="Z412">
        <v>0</v>
      </c>
      <c r="AA412">
        <v>0</v>
      </c>
      <c r="AB412">
        <v>3443.76</v>
      </c>
      <c r="AC412">
        <v>11514.81</v>
      </c>
      <c r="AD412" t="s">
        <v>41</v>
      </c>
      <c r="AE412" t="s">
        <v>42</v>
      </c>
      <c r="AF412" t="s">
        <v>42</v>
      </c>
      <c r="AG412">
        <f t="shared" si="12"/>
        <v>0</v>
      </c>
      <c r="AH412" t="str" cm="1">
        <f t="array" ref="AH412">_xlfn.IFS(
X412&lt;=20, "&lt;20",
AND(X412&gt;=20, X412&lt;50), "20-50",
AND(X412&gt;=50, X412&lt;100), "50-100",
X412&gt;=100, "&gt;100"
)</f>
        <v>&gt;100</v>
      </c>
      <c r="AI412">
        <f t="shared" si="13"/>
        <v>0</v>
      </c>
      <c r="AJ412" t="str" cm="1">
        <f t="array" ref="AJ412">_xlfn.IFS(
C412&lt;=20, "&lt;20",
AND(C412&gt;=20, C412&lt;35), "20-35",
AND(C412&gt;=35, C412&lt;50), "35-50",
C412&gt;=50, "50-100"
)</f>
        <v>20-35</v>
      </c>
      <c r="AK412" t="str" cm="1">
        <f t="array" ref="AK412">_xlfn.IFS(
G412&lt;6, "&lt;6",
AND(G412&gt;=6, G412&lt;12), "6-12",
AND(G412&gt;=12, G412&lt;18), "12-18",  AND(G412&gt;=18, G412&lt;24), "18-24", G412&gt;=24, "24-36")</f>
        <v>6-12</v>
      </c>
    </row>
    <row r="413" spans="1:37" x14ac:dyDescent="0.3">
      <c r="A413" t="s">
        <v>512</v>
      </c>
      <c r="B413" t="s">
        <v>44</v>
      </c>
      <c r="C413">
        <v>45</v>
      </c>
      <c r="D413" t="s">
        <v>37</v>
      </c>
      <c r="E413" t="s">
        <v>64</v>
      </c>
      <c r="F413">
        <v>0</v>
      </c>
      <c r="G413">
        <v>14</v>
      </c>
      <c r="H413" t="s">
        <v>36</v>
      </c>
      <c r="I413" t="s">
        <v>37</v>
      </c>
      <c r="J413" t="s">
        <v>34</v>
      </c>
      <c r="K413" t="s">
        <v>37</v>
      </c>
      <c r="L413" t="s">
        <v>50</v>
      </c>
      <c r="M413" t="s">
        <v>34</v>
      </c>
      <c r="N413" t="s">
        <v>34</v>
      </c>
      <c r="O413" t="s">
        <v>34</v>
      </c>
      <c r="P413" t="s">
        <v>34</v>
      </c>
      <c r="Q413" t="s">
        <v>37</v>
      </c>
      <c r="R413" t="s">
        <v>34</v>
      </c>
      <c r="S413" t="s">
        <v>34</v>
      </c>
      <c r="T413" t="s">
        <v>37</v>
      </c>
      <c r="U413" t="s">
        <v>46</v>
      </c>
      <c r="V413" t="s">
        <v>37</v>
      </c>
      <c r="W413" t="s">
        <v>40</v>
      </c>
      <c r="X413">
        <v>81.900000000000006</v>
      </c>
      <c r="Y413">
        <v>1028.9000000000001</v>
      </c>
      <c r="Z413">
        <v>0</v>
      </c>
      <c r="AA413">
        <v>0</v>
      </c>
      <c r="AB413">
        <v>444.34</v>
      </c>
      <c r="AC413">
        <v>1473.24</v>
      </c>
      <c r="AD413" t="s">
        <v>41</v>
      </c>
      <c r="AE413" t="s">
        <v>42</v>
      </c>
      <c r="AF413" t="s">
        <v>42</v>
      </c>
      <c r="AG413">
        <f t="shared" si="12"/>
        <v>0</v>
      </c>
      <c r="AH413" t="str" cm="1">
        <f t="array" ref="AH413">_xlfn.IFS(
X413&lt;=20, "&lt;20",
AND(X413&gt;=20, X413&lt;50), "20-50",
AND(X413&gt;=50, X413&lt;100), "50-100",
X413&gt;=100, "&gt;100"
)</f>
        <v>50-100</v>
      </c>
      <c r="AI413">
        <f t="shared" si="13"/>
        <v>0</v>
      </c>
      <c r="AJ413" t="str" cm="1">
        <f t="array" ref="AJ413">_xlfn.IFS(
C413&lt;=20, "&lt;20",
AND(C413&gt;=20, C413&lt;35), "20-35",
AND(C413&gt;=35, C413&lt;50), "35-50",
C413&gt;=50, "50-100"
)</f>
        <v>35-50</v>
      </c>
      <c r="AK413" t="str" cm="1">
        <f t="array" ref="AK413">_xlfn.IFS(
G413&lt;6, "&lt;6",
AND(G413&gt;=6, G413&lt;12), "6-12",
AND(G413&gt;=12, G413&lt;18), "12-18",  AND(G413&gt;=18, G413&lt;24), "18-24", G413&gt;=24, "24-36")</f>
        <v>12-18</v>
      </c>
    </row>
    <row r="414" spans="1:37" x14ac:dyDescent="0.3">
      <c r="A414" t="s">
        <v>513</v>
      </c>
      <c r="B414" t="s">
        <v>33</v>
      </c>
      <c r="C414">
        <v>46</v>
      </c>
      <c r="D414" t="s">
        <v>37</v>
      </c>
      <c r="E414" t="s">
        <v>82</v>
      </c>
      <c r="F414">
        <v>0</v>
      </c>
      <c r="G414">
        <v>19</v>
      </c>
      <c r="H414" t="s">
        <v>49</v>
      </c>
      <c r="I414" t="s">
        <v>37</v>
      </c>
      <c r="J414" t="s">
        <v>34</v>
      </c>
      <c r="K414" t="s">
        <v>34</v>
      </c>
      <c r="L414" t="s">
        <v>34</v>
      </c>
      <c r="M414" t="s">
        <v>34</v>
      </c>
      <c r="N414" t="s">
        <v>34</v>
      </c>
      <c r="O414" t="s">
        <v>34</v>
      </c>
      <c r="P414" t="s">
        <v>34</v>
      </c>
      <c r="Q414" t="s">
        <v>34</v>
      </c>
      <c r="R414" t="s">
        <v>34</v>
      </c>
      <c r="S414" t="s">
        <v>34</v>
      </c>
      <c r="T414" t="s">
        <v>34</v>
      </c>
      <c r="U414" t="s">
        <v>46</v>
      </c>
      <c r="V414" t="s">
        <v>34</v>
      </c>
      <c r="W414" t="s">
        <v>40</v>
      </c>
      <c r="X414">
        <v>18.850000000000001</v>
      </c>
      <c r="Y414">
        <v>84.2</v>
      </c>
      <c r="Z414">
        <v>0</v>
      </c>
      <c r="AA414">
        <v>0</v>
      </c>
      <c r="AB414">
        <v>156.16</v>
      </c>
      <c r="AC414">
        <v>240.36</v>
      </c>
      <c r="AD414" t="s">
        <v>41</v>
      </c>
      <c r="AE414" t="s">
        <v>42</v>
      </c>
      <c r="AF414" t="s">
        <v>42</v>
      </c>
      <c r="AG414">
        <f t="shared" si="12"/>
        <v>0</v>
      </c>
      <c r="AH414" t="str" cm="1">
        <f t="array" ref="AH414">_xlfn.IFS(
X414&lt;=20, "&lt;20",
AND(X414&gt;=20, X414&lt;50), "20-50",
AND(X414&gt;=50, X414&lt;100), "50-100",
X414&gt;=100, "&gt;100"
)</f>
        <v>&lt;20</v>
      </c>
      <c r="AI414">
        <f t="shared" si="13"/>
        <v>0</v>
      </c>
      <c r="AJ414" t="str" cm="1">
        <f t="array" ref="AJ414">_xlfn.IFS(
C414&lt;=20, "&lt;20",
AND(C414&gt;=20, C414&lt;35), "20-35",
AND(C414&gt;=35, C414&lt;50), "35-50",
C414&gt;=50, "50-100"
)</f>
        <v>35-50</v>
      </c>
      <c r="AK414" t="str" cm="1">
        <f t="array" ref="AK414">_xlfn.IFS(
G414&lt;6, "&lt;6",
AND(G414&gt;=6, G414&lt;12), "6-12",
AND(G414&gt;=12, G414&lt;18), "12-18",  AND(G414&gt;=18, G414&lt;24), "18-24", G414&gt;=24, "24-36")</f>
        <v>18-24</v>
      </c>
    </row>
    <row r="415" spans="1:37" x14ac:dyDescent="0.3">
      <c r="A415" t="s">
        <v>514</v>
      </c>
      <c r="B415" t="s">
        <v>44</v>
      </c>
      <c r="C415">
        <v>59</v>
      </c>
      <c r="D415" t="s">
        <v>37</v>
      </c>
      <c r="E415" t="s">
        <v>114</v>
      </c>
      <c r="F415">
        <v>4</v>
      </c>
      <c r="G415">
        <v>13</v>
      </c>
      <c r="H415" t="s">
        <v>70</v>
      </c>
      <c r="I415" t="s">
        <v>37</v>
      </c>
      <c r="J415" t="s">
        <v>34</v>
      </c>
      <c r="K415" t="s">
        <v>34</v>
      </c>
      <c r="L415" t="s">
        <v>34</v>
      </c>
      <c r="M415" t="s">
        <v>34</v>
      </c>
      <c r="N415" t="s">
        <v>34</v>
      </c>
      <c r="O415" t="s">
        <v>34</v>
      </c>
      <c r="P415" t="s">
        <v>34</v>
      </c>
      <c r="Q415" t="s">
        <v>34</v>
      </c>
      <c r="R415" t="s">
        <v>34</v>
      </c>
      <c r="S415" t="s">
        <v>34</v>
      </c>
      <c r="T415" t="s">
        <v>34</v>
      </c>
      <c r="U415" t="s">
        <v>67</v>
      </c>
      <c r="V415" t="s">
        <v>34</v>
      </c>
      <c r="W415" t="s">
        <v>143</v>
      </c>
      <c r="X415">
        <v>18.7</v>
      </c>
      <c r="Y415">
        <v>1005.7</v>
      </c>
      <c r="Z415">
        <v>0</v>
      </c>
      <c r="AA415">
        <v>0</v>
      </c>
      <c r="AB415">
        <v>546.96</v>
      </c>
      <c r="AC415">
        <v>1552.66</v>
      </c>
      <c r="AD415" t="s">
        <v>41</v>
      </c>
      <c r="AE415" t="s">
        <v>42</v>
      </c>
      <c r="AF415" t="s">
        <v>42</v>
      </c>
      <c r="AG415">
        <f t="shared" si="12"/>
        <v>0</v>
      </c>
      <c r="AH415" t="str" cm="1">
        <f t="array" ref="AH415">_xlfn.IFS(
X415&lt;=20, "&lt;20",
AND(X415&gt;=20, X415&lt;50), "20-50",
AND(X415&gt;=50, X415&lt;100), "50-100",
X415&gt;=100, "&gt;100"
)</f>
        <v>&lt;20</v>
      </c>
      <c r="AI415">
        <f t="shared" si="13"/>
        <v>0</v>
      </c>
      <c r="AJ415" t="str" cm="1">
        <f t="array" ref="AJ415">_xlfn.IFS(
C415&lt;=20, "&lt;20",
AND(C415&gt;=20, C415&lt;35), "20-35",
AND(C415&gt;=35, C415&lt;50), "35-50",
C415&gt;=50, "50-100"
)</f>
        <v>50-100</v>
      </c>
      <c r="AK415" t="str" cm="1">
        <f t="array" ref="AK415">_xlfn.IFS(
G415&lt;6, "&lt;6",
AND(G415&gt;=6, G415&lt;12), "6-12",
AND(G415&gt;=12, G415&lt;18), "12-18",  AND(G415&gt;=18, G415&lt;24), "18-24", G415&gt;=24, "24-36")</f>
        <v>12-18</v>
      </c>
    </row>
    <row r="416" spans="1:37" x14ac:dyDescent="0.3">
      <c r="A416" t="s">
        <v>515</v>
      </c>
      <c r="B416" t="s">
        <v>44</v>
      </c>
      <c r="C416">
        <v>56</v>
      </c>
      <c r="D416" t="s">
        <v>37</v>
      </c>
      <c r="E416" t="s">
        <v>45</v>
      </c>
      <c r="F416">
        <v>12</v>
      </c>
      <c r="G416">
        <v>25</v>
      </c>
      <c r="H416" t="s">
        <v>70</v>
      </c>
      <c r="I416" t="s">
        <v>37</v>
      </c>
      <c r="J416" t="s">
        <v>37</v>
      </c>
      <c r="K416" t="s">
        <v>37</v>
      </c>
      <c r="L416" t="s">
        <v>50</v>
      </c>
      <c r="M416" t="s">
        <v>34</v>
      </c>
      <c r="N416" t="s">
        <v>37</v>
      </c>
      <c r="O416" t="s">
        <v>34</v>
      </c>
      <c r="P416" t="s">
        <v>34</v>
      </c>
      <c r="Q416" t="s">
        <v>34</v>
      </c>
      <c r="R416" t="s">
        <v>34</v>
      </c>
      <c r="S416" t="s">
        <v>34</v>
      </c>
      <c r="T416" t="s">
        <v>37</v>
      </c>
      <c r="U416" t="s">
        <v>46</v>
      </c>
      <c r="V416" t="s">
        <v>37</v>
      </c>
      <c r="W416" t="s">
        <v>51</v>
      </c>
      <c r="X416">
        <v>81.55</v>
      </c>
      <c r="Y416">
        <v>5029.05</v>
      </c>
      <c r="Z416">
        <v>0</v>
      </c>
      <c r="AA416">
        <v>0</v>
      </c>
      <c r="AB416">
        <v>1332.45</v>
      </c>
      <c r="AC416">
        <v>6361.5</v>
      </c>
      <c r="AD416" t="s">
        <v>41</v>
      </c>
      <c r="AE416" t="s">
        <v>42</v>
      </c>
      <c r="AF416" t="s">
        <v>42</v>
      </c>
      <c r="AG416">
        <f t="shared" si="12"/>
        <v>0</v>
      </c>
      <c r="AH416" t="str" cm="1">
        <f t="array" ref="AH416">_xlfn.IFS(
X416&lt;=20, "&lt;20",
AND(X416&gt;=20, X416&lt;50), "20-50",
AND(X416&gt;=50, X416&lt;100), "50-100",
X416&gt;=100, "&gt;100"
)</f>
        <v>50-100</v>
      </c>
      <c r="AI416">
        <f t="shared" si="13"/>
        <v>0</v>
      </c>
      <c r="AJ416" t="str" cm="1">
        <f t="array" ref="AJ416">_xlfn.IFS(
C416&lt;=20, "&lt;20",
AND(C416&gt;=20, C416&lt;35), "20-35",
AND(C416&gt;=35, C416&lt;50), "35-50",
C416&gt;=50, "50-100"
)</f>
        <v>50-100</v>
      </c>
      <c r="AK416" t="str" cm="1">
        <f t="array" ref="AK416">_xlfn.IFS(
G416&lt;6, "&lt;6",
AND(G416&gt;=6, G416&lt;12), "6-12",
AND(G416&gt;=12, G416&lt;18), "12-18",  AND(G416&gt;=18, G416&lt;24), "18-24", G416&gt;=24, "24-36")</f>
        <v>24-36</v>
      </c>
    </row>
    <row r="417" spans="1:37" x14ac:dyDescent="0.3">
      <c r="A417" t="s">
        <v>516</v>
      </c>
      <c r="B417" t="s">
        <v>44</v>
      </c>
      <c r="C417">
        <v>43</v>
      </c>
      <c r="D417" t="s">
        <v>34</v>
      </c>
      <c r="E417" t="s">
        <v>76</v>
      </c>
      <c r="F417">
        <v>6</v>
      </c>
      <c r="G417">
        <v>29</v>
      </c>
      <c r="H417" t="s">
        <v>57</v>
      </c>
      <c r="I417" t="s">
        <v>34</v>
      </c>
      <c r="J417" t="s">
        <v>34</v>
      </c>
      <c r="K417" t="s">
        <v>37</v>
      </c>
      <c r="L417" t="s">
        <v>38</v>
      </c>
      <c r="M417" t="s">
        <v>34</v>
      </c>
      <c r="N417" t="s">
        <v>34</v>
      </c>
      <c r="O417" t="s">
        <v>34</v>
      </c>
      <c r="P417" t="s">
        <v>37</v>
      </c>
      <c r="Q417" t="s">
        <v>34</v>
      </c>
      <c r="R417" t="s">
        <v>34</v>
      </c>
      <c r="S417" t="s">
        <v>34</v>
      </c>
      <c r="T417" t="s">
        <v>37</v>
      </c>
      <c r="U417" t="s">
        <v>67</v>
      </c>
      <c r="V417" t="s">
        <v>37</v>
      </c>
      <c r="W417" t="s">
        <v>143</v>
      </c>
      <c r="X417">
        <v>29.6</v>
      </c>
      <c r="Y417">
        <v>299.05</v>
      </c>
      <c r="Z417">
        <v>0</v>
      </c>
      <c r="AA417">
        <v>0</v>
      </c>
      <c r="AB417">
        <v>0</v>
      </c>
      <c r="AC417">
        <v>299.05</v>
      </c>
      <c r="AD417" t="s">
        <v>41</v>
      </c>
      <c r="AE417" t="s">
        <v>42</v>
      </c>
      <c r="AF417" t="s">
        <v>42</v>
      </c>
      <c r="AG417">
        <f t="shared" si="12"/>
        <v>0</v>
      </c>
      <c r="AH417" t="str" cm="1">
        <f t="array" ref="AH417">_xlfn.IFS(
X417&lt;=20, "&lt;20",
AND(X417&gt;=20, X417&lt;50), "20-50",
AND(X417&gt;=50, X417&lt;100), "50-100",
X417&gt;=100, "&gt;100"
)</f>
        <v>20-50</v>
      </c>
      <c r="AI417">
        <f t="shared" si="13"/>
        <v>0</v>
      </c>
      <c r="AJ417" t="str" cm="1">
        <f t="array" ref="AJ417">_xlfn.IFS(
C417&lt;=20, "&lt;20",
AND(C417&gt;=20, C417&lt;35), "20-35",
AND(C417&gt;=35, C417&lt;50), "35-50",
C417&gt;=50, "50-100"
)</f>
        <v>35-50</v>
      </c>
      <c r="AK417" t="str" cm="1">
        <f t="array" ref="AK417">_xlfn.IFS(
G417&lt;6, "&lt;6",
AND(G417&gt;=6, G417&lt;12), "6-12",
AND(G417&gt;=12, G417&lt;18), "12-18",  AND(G417&gt;=18, G417&lt;24), "18-24", G417&gt;=24, "24-36")</f>
        <v>24-36</v>
      </c>
    </row>
    <row r="418" spans="1:37" x14ac:dyDescent="0.3">
      <c r="A418" t="s">
        <v>517</v>
      </c>
      <c r="B418" t="s">
        <v>33</v>
      </c>
      <c r="C418">
        <v>31</v>
      </c>
      <c r="D418" t="s">
        <v>37</v>
      </c>
      <c r="E418" t="s">
        <v>82</v>
      </c>
      <c r="F418">
        <v>6</v>
      </c>
      <c r="G418">
        <v>36</v>
      </c>
      <c r="H418" t="s">
        <v>36</v>
      </c>
      <c r="I418" t="s">
        <v>37</v>
      </c>
      <c r="J418" t="s">
        <v>34</v>
      </c>
      <c r="K418" t="s">
        <v>34</v>
      </c>
      <c r="L418" t="s">
        <v>34</v>
      </c>
      <c r="M418" t="s">
        <v>34</v>
      </c>
      <c r="N418" t="s">
        <v>34</v>
      </c>
      <c r="O418" t="s">
        <v>34</v>
      </c>
      <c r="P418" t="s">
        <v>34</v>
      </c>
      <c r="Q418" t="s">
        <v>34</v>
      </c>
      <c r="R418" t="s">
        <v>34</v>
      </c>
      <c r="S418" t="s">
        <v>34</v>
      </c>
      <c r="T418" t="s">
        <v>34</v>
      </c>
      <c r="U418" t="s">
        <v>39</v>
      </c>
      <c r="V418" t="s">
        <v>34</v>
      </c>
      <c r="W418" t="s">
        <v>40</v>
      </c>
      <c r="X418">
        <v>19.95</v>
      </c>
      <c r="Y418">
        <v>1126.75</v>
      </c>
      <c r="Z418">
        <v>0</v>
      </c>
      <c r="AA418">
        <v>0</v>
      </c>
      <c r="AB418">
        <v>2736.72</v>
      </c>
      <c r="AC418">
        <v>3863.47</v>
      </c>
      <c r="AD418" t="s">
        <v>41</v>
      </c>
      <c r="AE418" t="s">
        <v>42</v>
      </c>
      <c r="AF418" t="s">
        <v>42</v>
      </c>
      <c r="AG418">
        <f t="shared" si="12"/>
        <v>0</v>
      </c>
      <c r="AH418" t="str" cm="1">
        <f t="array" ref="AH418">_xlfn.IFS(
X418&lt;=20, "&lt;20",
AND(X418&gt;=20, X418&lt;50), "20-50",
AND(X418&gt;=50, X418&lt;100), "50-100",
X418&gt;=100, "&gt;100"
)</f>
        <v>&lt;20</v>
      </c>
      <c r="AI418">
        <f t="shared" si="13"/>
        <v>0</v>
      </c>
      <c r="AJ418" t="str" cm="1">
        <f t="array" ref="AJ418">_xlfn.IFS(
C418&lt;=20, "&lt;20",
AND(C418&gt;=20, C418&lt;35), "20-35",
AND(C418&gt;=35, C418&lt;50), "35-50",
C418&gt;=50, "50-100"
)</f>
        <v>20-35</v>
      </c>
      <c r="AK418" t="str" cm="1">
        <f t="array" ref="AK418">_xlfn.IFS(
G418&lt;6, "&lt;6",
AND(G418&gt;=6, G418&lt;12), "6-12",
AND(G418&gt;=12, G418&lt;18), "12-18",  AND(G418&gt;=18, G418&lt;24), "18-24", G418&gt;=24, "24-36")</f>
        <v>24-36</v>
      </c>
    </row>
    <row r="419" spans="1:37" x14ac:dyDescent="0.3">
      <c r="A419" t="s">
        <v>518</v>
      </c>
      <c r="B419" t="s">
        <v>33</v>
      </c>
      <c r="C419">
        <v>32</v>
      </c>
      <c r="D419" t="s">
        <v>34</v>
      </c>
      <c r="E419" t="s">
        <v>158</v>
      </c>
      <c r="F419">
        <v>3</v>
      </c>
      <c r="G419">
        <v>21</v>
      </c>
      <c r="H419" t="s">
        <v>57</v>
      </c>
      <c r="I419" t="s">
        <v>37</v>
      </c>
      <c r="J419" t="s">
        <v>34</v>
      </c>
      <c r="K419" t="s">
        <v>37</v>
      </c>
      <c r="L419" t="s">
        <v>38</v>
      </c>
      <c r="M419" t="s">
        <v>34</v>
      </c>
      <c r="N419" t="s">
        <v>34</v>
      </c>
      <c r="O419" t="s">
        <v>34</v>
      </c>
      <c r="P419" t="s">
        <v>34</v>
      </c>
      <c r="Q419" t="s">
        <v>34</v>
      </c>
      <c r="R419" t="s">
        <v>34</v>
      </c>
      <c r="S419" t="s">
        <v>37</v>
      </c>
      <c r="T419" t="s">
        <v>37</v>
      </c>
      <c r="U419" t="s">
        <v>46</v>
      </c>
      <c r="V419" t="s">
        <v>37</v>
      </c>
      <c r="W419" t="s">
        <v>51</v>
      </c>
      <c r="X419">
        <v>45.55</v>
      </c>
      <c r="Y419">
        <v>402.6</v>
      </c>
      <c r="Z419">
        <v>0</v>
      </c>
      <c r="AA419">
        <v>0</v>
      </c>
      <c r="AB419">
        <v>344.4</v>
      </c>
      <c r="AC419">
        <v>747</v>
      </c>
      <c r="AD419" t="s">
        <v>52</v>
      </c>
      <c r="AE419" t="s">
        <v>104</v>
      </c>
      <c r="AF419" t="s">
        <v>150</v>
      </c>
      <c r="AG419">
        <f t="shared" si="12"/>
        <v>1</v>
      </c>
      <c r="AH419" t="str" cm="1">
        <f t="array" ref="AH419">_xlfn.IFS(
X419&lt;=20, "&lt;20",
AND(X419&gt;=20, X419&lt;50), "20-50",
AND(X419&gt;=50, X419&lt;100), "50-100",
X419&gt;=100, "&gt;100"
)</f>
        <v>20-50</v>
      </c>
      <c r="AI419">
        <f t="shared" si="13"/>
        <v>0</v>
      </c>
      <c r="AJ419" t="str" cm="1">
        <f t="array" ref="AJ419">_xlfn.IFS(
C419&lt;=20, "&lt;20",
AND(C419&gt;=20, C419&lt;35), "20-35",
AND(C419&gt;=35, C419&lt;50), "35-50",
C419&gt;=50, "50-100"
)</f>
        <v>20-35</v>
      </c>
      <c r="AK419" t="str" cm="1">
        <f t="array" ref="AK419">_xlfn.IFS(
G419&lt;6, "&lt;6",
AND(G419&gt;=6, G419&lt;12), "6-12",
AND(G419&gt;=12, G419&lt;18), "12-18",  AND(G419&gt;=18, G419&lt;24), "18-24", G419&gt;=24, "24-36")</f>
        <v>18-24</v>
      </c>
    </row>
    <row r="420" spans="1:37" x14ac:dyDescent="0.3">
      <c r="A420" t="s">
        <v>519</v>
      </c>
      <c r="B420" t="s">
        <v>33</v>
      </c>
      <c r="C420">
        <v>46</v>
      </c>
      <c r="D420" t="s">
        <v>37</v>
      </c>
      <c r="E420" t="s">
        <v>48</v>
      </c>
      <c r="F420">
        <v>1</v>
      </c>
      <c r="G420">
        <v>33</v>
      </c>
      <c r="H420" t="s">
        <v>70</v>
      </c>
      <c r="I420" t="s">
        <v>37</v>
      </c>
      <c r="J420" t="s">
        <v>37</v>
      </c>
      <c r="K420" t="s">
        <v>37</v>
      </c>
      <c r="L420" t="s">
        <v>50</v>
      </c>
      <c r="M420" t="s">
        <v>37</v>
      </c>
      <c r="N420" t="s">
        <v>34</v>
      </c>
      <c r="O420" t="s">
        <v>34</v>
      </c>
      <c r="P420" t="s">
        <v>37</v>
      </c>
      <c r="Q420" t="s">
        <v>34</v>
      </c>
      <c r="R420" t="s">
        <v>37</v>
      </c>
      <c r="S420" t="s">
        <v>37</v>
      </c>
      <c r="T420" t="s">
        <v>34</v>
      </c>
      <c r="U420" t="s">
        <v>39</v>
      </c>
      <c r="V420" t="s">
        <v>34</v>
      </c>
      <c r="W420" t="s">
        <v>51</v>
      </c>
      <c r="X420">
        <v>93.55</v>
      </c>
      <c r="Y420">
        <v>6069.25</v>
      </c>
      <c r="Z420">
        <v>0</v>
      </c>
      <c r="AA420">
        <v>30</v>
      </c>
      <c r="AB420">
        <v>176.8</v>
      </c>
      <c r="AC420">
        <v>6276.05</v>
      </c>
      <c r="AD420" t="s">
        <v>41</v>
      </c>
      <c r="AE420" t="s">
        <v>42</v>
      </c>
      <c r="AF420" t="s">
        <v>42</v>
      </c>
      <c r="AG420">
        <f t="shared" si="12"/>
        <v>0</v>
      </c>
      <c r="AH420" t="str" cm="1">
        <f t="array" ref="AH420">_xlfn.IFS(
X420&lt;=20, "&lt;20",
AND(X420&gt;=20, X420&lt;50), "20-50",
AND(X420&gt;=50, X420&lt;100), "50-100",
X420&gt;=100, "&gt;100"
)</f>
        <v>50-100</v>
      </c>
      <c r="AI420">
        <f t="shared" si="13"/>
        <v>0</v>
      </c>
      <c r="AJ420" t="str" cm="1">
        <f t="array" ref="AJ420">_xlfn.IFS(
C420&lt;=20, "&lt;20",
AND(C420&gt;=20, C420&lt;35), "20-35",
AND(C420&gt;=35, C420&lt;50), "35-50",
C420&gt;=50, "50-100"
)</f>
        <v>35-50</v>
      </c>
      <c r="AK420" t="str" cm="1">
        <f t="array" ref="AK420">_xlfn.IFS(
G420&lt;6, "&lt;6",
AND(G420&gt;=6, G420&lt;12), "6-12",
AND(G420&gt;=12, G420&lt;18), "12-18",  AND(G420&gt;=18, G420&lt;24), "18-24", G420&gt;=24, "24-36")</f>
        <v>24-36</v>
      </c>
    </row>
    <row r="421" spans="1:37" x14ac:dyDescent="0.3">
      <c r="A421" t="s">
        <v>520</v>
      </c>
      <c r="B421" t="s">
        <v>44</v>
      </c>
      <c r="C421">
        <v>65</v>
      </c>
      <c r="D421" t="s">
        <v>34</v>
      </c>
      <c r="E421" t="s">
        <v>82</v>
      </c>
      <c r="F421">
        <v>5</v>
      </c>
      <c r="G421">
        <v>1</v>
      </c>
      <c r="H421" t="s">
        <v>36</v>
      </c>
      <c r="I421" t="s">
        <v>37</v>
      </c>
      <c r="J421" t="s">
        <v>34</v>
      </c>
      <c r="K421" t="s">
        <v>37</v>
      </c>
      <c r="L421" t="s">
        <v>38</v>
      </c>
      <c r="M421" t="s">
        <v>37</v>
      </c>
      <c r="N421" t="s">
        <v>34</v>
      </c>
      <c r="O421" t="s">
        <v>34</v>
      </c>
      <c r="P421" t="s">
        <v>34</v>
      </c>
      <c r="Q421" t="s">
        <v>34</v>
      </c>
      <c r="R421" t="s">
        <v>34</v>
      </c>
      <c r="S421" t="s">
        <v>34</v>
      </c>
      <c r="T421" t="s">
        <v>37</v>
      </c>
      <c r="U421" t="s">
        <v>46</v>
      </c>
      <c r="V421" t="s">
        <v>37</v>
      </c>
      <c r="W421" t="s">
        <v>51</v>
      </c>
      <c r="X421">
        <v>48.45</v>
      </c>
      <c r="Y421">
        <v>48.45</v>
      </c>
      <c r="Z421">
        <v>0</v>
      </c>
      <c r="AA421">
        <v>0</v>
      </c>
      <c r="AB421">
        <v>16.420000000000002</v>
      </c>
      <c r="AC421">
        <v>64.87</v>
      </c>
      <c r="AD421" t="s">
        <v>85</v>
      </c>
      <c r="AE421" t="s">
        <v>42</v>
      </c>
      <c r="AF421" t="s">
        <v>42</v>
      </c>
      <c r="AG421">
        <f t="shared" si="12"/>
        <v>0</v>
      </c>
      <c r="AH421" t="str" cm="1">
        <f t="array" ref="AH421">_xlfn.IFS(
X421&lt;=20, "&lt;20",
AND(X421&gt;=20, X421&lt;50), "20-50",
AND(X421&gt;=50, X421&lt;100), "50-100",
X421&gt;=100, "&gt;100"
)</f>
        <v>20-50</v>
      </c>
      <c r="AI421">
        <f t="shared" si="13"/>
        <v>1</v>
      </c>
      <c r="AJ421" t="str" cm="1">
        <f t="array" ref="AJ421">_xlfn.IFS(
C421&lt;=20, "&lt;20",
AND(C421&gt;=20, C421&lt;35), "20-35",
AND(C421&gt;=35, C421&lt;50), "35-50",
C421&gt;=50, "50-100"
)</f>
        <v>50-100</v>
      </c>
      <c r="AK421" t="str" cm="1">
        <f t="array" ref="AK421">_xlfn.IFS(
G421&lt;6, "&lt;6",
AND(G421&gt;=6, G421&lt;12), "6-12",
AND(G421&gt;=12, G421&lt;18), "12-18",  AND(G421&gt;=18, G421&lt;24), "18-24", G421&gt;=24, "24-36")</f>
        <v>&lt;6</v>
      </c>
    </row>
    <row r="422" spans="1:37" x14ac:dyDescent="0.3">
      <c r="A422" t="s">
        <v>521</v>
      </c>
      <c r="B422" t="s">
        <v>44</v>
      </c>
      <c r="C422">
        <v>80</v>
      </c>
      <c r="D422" t="s">
        <v>34</v>
      </c>
      <c r="E422" t="s">
        <v>124</v>
      </c>
      <c r="F422">
        <v>5</v>
      </c>
      <c r="G422">
        <v>8</v>
      </c>
      <c r="H422" t="s">
        <v>36</v>
      </c>
      <c r="I422" t="s">
        <v>34</v>
      </c>
      <c r="J422" t="s">
        <v>34</v>
      </c>
      <c r="K422" t="s">
        <v>37</v>
      </c>
      <c r="L422" t="s">
        <v>38</v>
      </c>
      <c r="M422" t="s">
        <v>37</v>
      </c>
      <c r="N422" t="s">
        <v>34</v>
      </c>
      <c r="O422" t="s">
        <v>34</v>
      </c>
      <c r="P422" t="s">
        <v>34</v>
      </c>
      <c r="Q422" t="s">
        <v>37</v>
      </c>
      <c r="R422" t="s">
        <v>34</v>
      </c>
      <c r="S422" t="s">
        <v>34</v>
      </c>
      <c r="T422" t="s">
        <v>37</v>
      </c>
      <c r="U422" t="s">
        <v>46</v>
      </c>
      <c r="V422" t="s">
        <v>37</v>
      </c>
      <c r="W422" t="s">
        <v>51</v>
      </c>
      <c r="X422">
        <v>-10</v>
      </c>
      <c r="Y422">
        <v>840.1</v>
      </c>
      <c r="Z422">
        <v>0</v>
      </c>
      <c r="AA422">
        <v>0</v>
      </c>
      <c r="AB422">
        <v>0</v>
      </c>
      <c r="AC422">
        <v>840.1</v>
      </c>
      <c r="AD422" t="s">
        <v>52</v>
      </c>
      <c r="AE422" t="s">
        <v>53</v>
      </c>
      <c r="AF422" t="s">
        <v>91</v>
      </c>
      <c r="AG422">
        <f t="shared" si="12"/>
        <v>1</v>
      </c>
      <c r="AH422" t="str" cm="1">
        <f t="array" ref="AH422">_xlfn.IFS(
X422&lt;=20, "&lt;20",
AND(X422&gt;=20, X422&lt;50), "20-50",
AND(X422&gt;=50, X422&lt;100), "50-100",
X422&gt;=100, "&gt;100"
)</f>
        <v>&lt;20</v>
      </c>
      <c r="AI422">
        <f t="shared" si="13"/>
        <v>0</v>
      </c>
      <c r="AJ422" t="str" cm="1">
        <f t="array" ref="AJ422">_xlfn.IFS(
C422&lt;=20, "&lt;20",
AND(C422&gt;=20, C422&lt;35), "20-35",
AND(C422&gt;=35, C422&lt;50), "35-50",
C422&gt;=50, "50-100"
)</f>
        <v>50-100</v>
      </c>
      <c r="AK422" t="str" cm="1">
        <f t="array" ref="AK422">_xlfn.IFS(
G422&lt;6, "&lt;6",
AND(G422&gt;=6, G422&lt;12), "6-12",
AND(G422&gt;=12, G422&lt;18), "12-18",  AND(G422&gt;=18, G422&lt;24), "18-24", G422&gt;=24, "24-36")</f>
        <v>6-12</v>
      </c>
    </row>
    <row r="423" spans="1:37" x14ac:dyDescent="0.3">
      <c r="A423" t="s">
        <v>522</v>
      </c>
      <c r="B423" t="s">
        <v>33</v>
      </c>
      <c r="C423">
        <v>37</v>
      </c>
      <c r="D423" t="s">
        <v>34</v>
      </c>
      <c r="E423" t="s">
        <v>90</v>
      </c>
      <c r="F423">
        <v>11</v>
      </c>
      <c r="G423">
        <v>23</v>
      </c>
      <c r="H423" t="s">
        <v>110</v>
      </c>
      <c r="I423" t="s">
        <v>37</v>
      </c>
      <c r="J423" t="s">
        <v>34</v>
      </c>
      <c r="K423" t="s">
        <v>34</v>
      </c>
      <c r="L423" t="s">
        <v>34</v>
      </c>
      <c r="M423" t="s">
        <v>34</v>
      </c>
      <c r="N423" t="s">
        <v>34</v>
      </c>
      <c r="O423" t="s">
        <v>34</v>
      </c>
      <c r="P423" t="s">
        <v>34</v>
      </c>
      <c r="Q423" t="s">
        <v>34</v>
      </c>
      <c r="R423" t="s">
        <v>34</v>
      </c>
      <c r="S423" t="s">
        <v>34</v>
      </c>
      <c r="T423" t="s">
        <v>34</v>
      </c>
      <c r="U423" t="s">
        <v>67</v>
      </c>
      <c r="V423" t="s">
        <v>34</v>
      </c>
      <c r="W423" t="s">
        <v>40</v>
      </c>
      <c r="X423">
        <v>20.2</v>
      </c>
      <c r="Y423">
        <v>558.79999999999995</v>
      </c>
      <c r="Z423">
        <v>0</v>
      </c>
      <c r="AA423">
        <v>0</v>
      </c>
      <c r="AB423">
        <v>998.76</v>
      </c>
      <c r="AC423">
        <v>1557.56</v>
      </c>
      <c r="AD423" t="s">
        <v>41</v>
      </c>
      <c r="AE423" t="s">
        <v>42</v>
      </c>
      <c r="AF423" t="s">
        <v>42</v>
      </c>
      <c r="AG423">
        <f t="shared" si="12"/>
        <v>0</v>
      </c>
      <c r="AH423" t="str" cm="1">
        <f t="array" ref="AH423">_xlfn.IFS(
X423&lt;=20, "&lt;20",
AND(X423&gt;=20, X423&lt;50), "20-50",
AND(X423&gt;=50, X423&lt;100), "50-100",
X423&gt;=100, "&gt;100"
)</f>
        <v>20-50</v>
      </c>
      <c r="AI423">
        <f t="shared" si="13"/>
        <v>0</v>
      </c>
      <c r="AJ423" t="str" cm="1">
        <f t="array" ref="AJ423">_xlfn.IFS(
C423&lt;=20, "&lt;20",
AND(C423&gt;=20, C423&lt;35), "20-35",
AND(C423&gt;=35, C423&lt;50), "35-50",
C423&gt;=50, "50-100"
)</f>
        <v>35-50</v>
      </c>
      <c r="AK423" t="str" cm="1">
        <f t="array" ref="AK423">_xlfn.IFS(
G423&lt;6, "&lt;6",
AND(G423&gt;=6, G423&lt;12), "6-12",
AND(G423&gt;=12, G423&lt;18), "12-18",  AND(G423&gt;=18, G423&lt;24), "18-24", G423&gt;=24, "24-36")</f>
        <v>18-24</v>
      </c>
    </row>
    <row r="424" spans="1:37" x14ac:dyDescent="0.3">
      <c r="A424" t="s">
        <v>523</v>
      </c>
      <c r="B424" t="s">
        <v>44</v>
      </c>
      <c r="C424">
        <v>56</v>
      </c>
      <c r="D424" t="s">
        <v>37</v>
      </c>
      <c r="E424" t="s">
        <v>87</v>
      </c>
      <c r="F424">
        <v>9</v>
      </c>
      <c r="G424">
        <v>2</v>
      </c>
      <c r="H424" t="s">
        <v>36</v>
      </c>
      <c r="I424" t="s">
        <v>37</v>
      </c>
      <c r="J424" t="s">
        <v>37</v>
      </c>
      <c r="K424" t="s">
        <v>34</v>
      </c>
      <c r="L424" t="s">
        <v>34</v>
      </c>
      <c r="M424" t="s">
        <v>34</v>
      </c>
      <c r="N424" t="s">
        <v>34</v>
      </c>
      <c r="O424" t="s">
        <v>34</v>
      </c>
      <c r="P424" t="s">
        <v>34</v>
      </c>
      <c r="Q424" t="s">
        <v>34</v>
      </c>
      <c r="R424" t="s">
        <v>34</v>
      </c>
      <c r="S424" t="s">
        <v>34</v>
      </c>
      <c r="T424" t="s">
        <v>34</v>
      </c>
      <c r="U424" t="s">
        <v>67</v>
      </c>
      <c r="V424" t="s">
        <v>37</v>
      </c>
      <c r="W424" t="s">
        <v>40</v>
      </c>
      <c r="X424">
        <v>24.15</v>
      </c>
      <c r="Y424">
        <v>1776.45</v>
      </c>
      <c r="Z424">
        <v>0</v>
      </c>
      <c r="AA424">
        <v>0</v>
      </c>
      <c r="AB424">
        <v>2734.56</v>
      </c>
      <c r="AC424">
        <v>4511.01</v>
      </c>
      <c r="AD424" t="s">
        <v>41</v>
      </c>
      <c r="AE424" t="s">
        <v>42</v>
      </c>
      <c r="AF424" t="s">
        <v>42</v>
      </c>
      <c r="AG424">
        <f t="shared" si="12"/>
        <v>0</v>
      </c>
      <c r="AH424" t="str" cm="1">
        <f t="array" ref="AH424">_xlfn.IFS(
X424&lt;=20, "&lt;20",
AND(X424&gt;=20, X424&lt;50), "20-50",
AND(X424&gt;=50, X424&lt;100), "50-100",
X424&gt;=100, "&gt;100"
)</f>
        <v>20-50</v>
      </c>
      <c r="AI424">
        <f t="shared" si="13"/>
        <v>0</v>
      </c>
      <c r="AJ424" t="str" cm="1">
        <f t="array" ref="AJ424">_xlfn.IFS(
C424&lt;=20, "&lt;20",
AND(C424&gt;=20, C424&lt;35), "20-35",
AND(C424&gt;=35, C424&lt;50), "35-50",
C424&gt;=50, "50-100"
)</f>
        <v>50-100</v>
      </c>
      <c r="AK424" t="str" cm="1">
        <f t="array" ref="AK424">_xlfn.IFS(
G424&lt;6, "&lt;6",
AND(G424&gt;=6, G424&lt;12), "6-12",
AND(G424&gt;=12, G424&lt;18), "12-18",  AND(G424&gt;=18, G424&lt;24), "18-24", G424&gt;=24, "24-36")</f>
        <v>&lt;6</v>
      </c>
    </row>
    <row r="425" spans="1:37" x14ac:dyDescent="0.3">
      <c r="A425" t="s">
        <v>524</v>
      </c>
      <c r="B425" t="s">
        <v>44</v>
      </c>
      <c r="C425">
        <v>46</v>
      </c>
      <c r="D425" t="s">
        <v>37</v>
      </c>
      <c r="E425" t="s">
        <v>35</v>
      </c>
      <c r="F425">
        <v>10</v>
      </c>
      <c r="G425">
        <v>19</v>
      </c>
      <c r="H425" t="s">
        <v>36</v>
      </c>
      <c r="I425" t="s">
        <v>37</v>
      </c>
      <c r="J425" t="s">
        <v>34</v>
      </c>
      <c r="K425" t="s">
        <v>37</v>
      </c>
      <c r="L425" t="s">
        <v>38</v>
      </c>
      <c r="M425" t="s">
        <v>37</v>
      </c>
      <c r="N425" t="s">
        <v>34</v>
      </c>
      <c r="O425" t="s">
        <v>37</v>
      </c>
      <c r="P425" t="s">
        <v>37</v>
      </c>
      <c r="Q425" t="s">
        <v>37</v>
      </c>
      <c r="R425" t="s">
        <v>34</v>
      </c>
      <c r="S425" t="s">
        <v>34</v>
      </c>
      <c r="T425" t="s">
        <v>37</v>
      </c>
      <c r="U425" t="s">
        <v>39</v>
      </c>
      <c r="V425" t="s">
        <v>37</v>
      </c>
      <c r="W425" t="s">
        <v>51</v>
      </c>
      <c r="X425">
        <v>67.5</v>
      </c>
      <c r="Y425">
        <v>1544.05</v>
      </c>
      <c r="Z425">
        <v>0</v>
      </c>
      <c r="AA425">
        <v>0</v>
      </c>
      <c r="AB425">
        <v>435.6</v>
      </c>
      <c r="AC425">
        <v>1979.65</v>
      </c>
      <c r="AD425" t="s">
        <v>52</v>
      </c>
      <c r="AE425" t="s">
        <v>94</v>
      </c>
      <c r="AF425" t="s">
        <v>95</v>
      </c>
      <c r="AG425">
        <f t="shared" si="12"/>
        <v>1</v>
      </c>
      <c r="AH425" t="str" cm="1">
        <f t="array" ref="AH425">_xlfn.IFS(
X425&lt;=20, "&lt;20",
AND(X425&gt;=20, X425&lt;50), "20-50",
AND(X425&gt;=50, X425&lt;100), "50-100",
X425&gt;=100, "&gt;100"
)</f>
        <v>50-100</v>
      </c>
      <c r="AI425">
        <f t="shared" si="13"/>
        <v>0</v>
      </c>
      <c r="AJ425" t="str" cm="1">
        <f t="array" ref="AJ425">_xlfn.IFS(
C425&lt;=20, "&lt;20",
AND(C425&gt;=20, C425&lt;35), "20-35",
AND(C425&gt;=35, C425&lt;50), "35-50",
C425&gt;=50, "50-100"
)</f>
        <v>35-50</v>
      </c>
      <c r="AK425" t="str" cm="1">
        <f t="array" ref="AK425">_xlfn.IFS(
G425&lt;6, "&lt;6",
AND(G425&gt;=6, G425&lt;12), "6-12",
AND(G425&gt;=12, G425&lt;18), "12-18",  AND(G425&gt;=18, G425&lt;24), "18-24", G425&gt;=24, "24-36")</f>
        <v>18-24</v>
      </c>
    </row>
    <row r="426" spans="1:37" x14ac:dyDescent="0.3">
      <c r="A426" t="s">
        <v>525</v>
      </c>
      <c r="B426" t="s">
        <v>44</v>
      </c>
      <c r="C426">
        <v>63</v>
      </c>
      <c r="D426" t="s">
        <v>34</v>
      </c>
      <c r="E426" t="s">
        <v>45</v>
      </c>
      <c r="F426">
        <v>9</v>
      </c>
      <c r="G426">
        <v>5</v>
      </c>
      <c r="H426" t="s">
        <v>36</v>
      </c>
      <c r="I426" t="s">
        <v>37</v>
      </c>
      <c r="J426" t="s">
        <v>37</v>
      </c>
      <c r="K426" t="s">
        <v>37</v>
      </c>
      <c r="L426" t="s">
        <v>50</v>
      </c>
      <c r="M426" t="s">
        <v>37</v>
      </c>
      <c r="N426" t="s">
        <v>34</v>
      </c>
      <c r="O426" t="s">
        <v>34</v>
      </c>
      <c r="P426" t="s">
        <v>34</v>
      </c>
      <c r="Q426" t="s">
        <v>37</v>
      </c>
      <c r="R426" t="s">
        <v>34</v>
      </c>
      <c r="S426" t="s">
        <v>34</v>
      </c>
      <c r="T426" t="s">
        <v>37</v>
      </c>
      <c r="U426" t="s">
        <v>46</v>
      </c>
      <c r="V426" t="s">
        <v>37</v>
      </c>
      <c r="W426" t="s">
        <v>51</v>
      </c>
      <c r="X426">
        <v>90.05</v>
      </c>
      <c r="Y426">
        <v>2169.8000000000002</v>
      </c>
      <c r="Z426">
        <v>27.38</v>
      </c>
      <c r="AA426">
        <v>0</v>
      </c>
      <c r="AB426">
        <v>81.650000000000006</v>
      </c>
      <c r="AC426">
        <v>2224.0700000000002</v>
      </c>
      <c r="AD426" t="s">
        <v>52</v>
      </c>
      <c r="AE426" t="s">
        <v>53</v>
      </c>
      <c r="AF426" t="s">
        <v>155</v>
      </c>
      <c r="AG426">
        <f t="shared" si="12"/>
        <v>1</v>
      </c>
      <c r="AH426" t="str" cm="1">
        <f t="array" ref="AH426">_xlfn.IFS(
X426&lt;=20, "&lt;20",
AND(X426&gt;=20, X426&lt;50), "20-50",
AND(X426&gt;=50, X426&lt;100), "50-100",
X426&gt;=100, "&gt;100"
)</f>
        <v>50-100</v>
      </c>
      <c r="AI426">
        <f t="shared" si="13"/>
        <v>0</v>
      </c>
      <c r="AJ426" t="str" cm="1">
        <f t="array" ref="AJ426">_xlfn.IFS(
C426&lt;=20, "&lt;20",
AND(C426&gt;=20, C426&lt;35), "20-35",
AND(C426&gt;=35, C426&lt;50), "35-50",
C426&gt;=50, "50-100"
)</f>
        <v>50-100</v>
      </c>
      <c r="AK426" t="str" cm="1">
        <f t="array" ref="AK426">_xlfn.IFS(
G426&lt;6, "&lt;6",
AND(G426&gt;=6, G426&lt;12), "6-12",
AND(G426&gt;=12, G426&lt;18), "12-18",  AND(G426&gt;=18, G426&lt;24), "18-24", G426&gt;=24, "24-36")</f>
        <v>&lt;6</v>
      </c>
    </row>
    <row r="427" spans="1:37" x14ac:dyDescent="0.3">
      <c r="A427" t="s">
        <v>526</v>
      </c>
      <c r="B427" t="s">
        <v>33</v>
      </c>
      <c r="C427">
        <v>32</v>
      </c>
      <c r="D427" t="s">
        <v>34</v>
      </c>
      <c r="E427" t="s">
        <v>87</v>
      </c>
      <c r="F427">
        <v>13</v>
      </c>
      <c r="G427">
        <v>10</v>
      </c>
      <c r="H427" t="s">
        <v>70</v>
      </c>
      <c r="I427" t="s">
        <v>37</v>
      </c>
      <c r="J427" t="s">
        <v>37</v>
      </c>
      <c r="K427" t="s">
        <v>37</v>
      </c>
      <c r="L427" t="s">
        <v>72</v>
      </c>
      <c r="M427" t="s">
        <v>34</v>
      </c>
      <c r="N427" t="s">
        <v>37</v>
      </c>
      <c r="O427" t="s">
        <v>34</v>
      </c>
      <c r="P427" t="s">
        <v>37</v>
      </c>
      <c r="Q427" t="s">
        <v>37</v>
      </c>
      <c r="R427" t="s">
        <v>34</v>
      </c>
      <c r="S427" t="s">
        <v>34</v>
      </c>
      <c r="T427" t="s">
        <v>37</v>
      </c>
      <c r="U427" t="s">
        <v>39</v>
      </c>
      <c r="V427" t="s">
        <v>34</v>
      </c>
      <c r="W427" t="s">
        <v>40</v>
      </c>
      <c r="X427">
        <v>70.75</v>
      </c>
      <c r="Y427">
        <v>2921.75</v>
      </c>
      <c r="Z427">
        <v>0</v>
      </c>
      <c r="AA427">
        <v>0</v>
      </c>
      <c r="AB427">
        <v>949.6</v>
      </c>
      <c r="AC427">
        <v>3871.35</v>
      </c>
      <c r="AD427" t="s">
        <v>41</v>
      </c>
      <c r="AE427" t="s">
        <v>42</v>
      </c>
      <c r="AF427" t="s">
        <v>42</v>
      </c>
      <c r="AG427">
        <f t="shared" si="12"/>
        <v>0</v>
      </c>
      <c r="AH427" t="str" cm="1">
        <f t="array" ref="AH427">_xlfn.IFS(
X427&lt;=20, "&lt;20",
AND(X427&gt;=20, X427&lt;50), "20-50",
AND(X427&gt;=50, X427&lt;100), "50-100",
X427&gt;=100, "&gt;100"
)</f>
        <v>50-100</v>
      </c>
      <c r="AI427">
        <f t="shared" si="13"/>
        <v>0</v>
      </c>
      <c r="AJ427" t="str" cm="1">
        <f t="array" ref="AJ427">_xlfn.IFS(
C427&lt;=20, "&lt;20",
AND(C427&gt;=20, C427&lt;35), "20-35",
AND(C427&gt;=35, C427&lt;50), "35-50",
C427&gt;=50, "50-100"
)</f>
        <v>20-35</v>
      </c>
      <c r="AK427" t="str" cm="1">
        <f t="array" ref="AK427">_xlfn.IFS(
G427&lt;6, "&lt;6",
AND(G427&gt;=6, G427&lt;12), "6-12",
AND(G427&gt;=12, G427&lt;18), "12-18",  AND(G427&gt;=18, G427&lt;24), "18-24", G427&gt;=24, "24-36")</f>
        <v>6-12</v>
      </c>
    </row>
    <row r="428" spans="1:37" x14ac:dyDescent="0.3">
      <c r="A428" t="s">
        <v>527</v>
      </c>
      <c r="B428" t="s">
        <v>33</v>
      </c>
      <c r="C428">
        <v>27</v>
      </c>
      <c r="D428" t="s">
        <v>34</v>
      </c>
      <c r="E428" t="s">
        <v>90</v>
      </c>
      <c r="F428">
        <v>11</v>
      </c>
      <c r="G428">
        <v>6</v>
      </c>
      <c r="H428" t="s">
        <v>49</v>
      </c>
      <c r="I428" t="s">
        <v>37</v>
      </c>
      <c r="J428" t="s">
        <v>37</v>
      </c>
      <c r="K428" t="s">
        <v>37</v>
      </c>
      <c r="L428" t="s">
        <v>50</v>
      </c>
      <c r="M428" t="s">
        <v>34</v>
      </c>
      <c r="N428" t="s">
        <v>34</v>
      </c>
      <c r="O428" t="s">
        <v>34</v>
      </c>
      <c r="P428" t="s">
        <v>34</v>
      </c>
      <c r="Q428" t="s">
        <v>34</v>
      </c>
      <c r="R428" t="s">
        <v>34</v>
      </c>
      <c r="S428" t="s">
        <v>34</v>
      </c>
      <c r="T428" t="s">
        <v>37</v>
      </c>
      <c r="U428" t="s">
        <v>46</v>
      </c>
      <c r="V428" t="s">
        <v>37</v>
      </c>
      <c r="W428" t="s">
        <v>51</v>
      </c>
      <c r="X428">
        <v>76.5</v>
      </c>
      <c r="Y428">
        <v>162.44999999999999</v>
      </c>
      <c r="Z428">
        <v>0</v>
      </c>
      <c r="AA428">
        <v>0</v>
      </c>
      <c r="AB428">
        <v>34.44</v>
      </c>
      <c r="AC428">
        <v>196.89</v>
      </c>
      <c r="AD428" t="s">
        <v>52</v>
      </c>
      <c r="AE428" t="s">
        <v>94</v>
      </c>
      <c r="AF428" t="s">
        <v>95</v>
      </c>
      <c r="AG428">
        <f t="shared" si="12"/>
        <v>1</v>
      </c>
      <c r="AH428" t="str" cm="1">
        <f t="array" ref="AH428">_xlfn.IFS(
X428&lt;=20, "&lt;20",
AND(X428&gt;=20, X428&lt;50), "20-50",
AND(X428&gt;=50, X428&lt;100), "50-100",
X428&gt;=100, "&gt;100"
)</f>
        <v>50-100</v>
      </c>
      <c r="AI428">
        <f t="shared" si="13"/>
        <v>0</v>
      </c>
      <c r="AJ428" t="str" cm="1">
        <f t="array" ref="AJ428">_xlfn.IFS(
C428&lt;=20, "&lt;20",
AND(C428&gt;=20, C428&lt;35), "20-35",
AND(C428&gt;=35, C428&lt;50), "35-50",
C428&gt;=50, "50-100"
)</f>
        <v>20-35</v>
      </c>
      <c r="AK428" t="str" cm="1">
        <f t="array" ref="AK428">_xlfn.IFS(
G428&lt;6, "&lt;6",
AND(G428&gt;=6, G428&lt;12), "6-12",
AND(G428&gt;=12, G428&lt;18), "12-18",  AND(G428&gt;=18, G428&lt;24), "18-24", G428&gt;=24, "24-36")</f>
        <v>6-12</v>
      </c>
    </row>
    <row r="429" spans="1:37" x14ac:dyDescent="0.3">
      <c r="A429" t="s">
        <v>528</v>
      </c>
      <c r="B429" t="s">
        <v>33</v>
      </c>
      <c r="C429">
        <v>41</v>
      </c>
      <c r="D429" t="s">
        <v>37</v>
      </c>
      <c r="E429" t="s">
        <v>45</v>
      </c>
      <c r="F429">
        <v>5</v>
      </c>
      <c r="G429">
        <v>21</v>
      </c>
      <c r="H429" t="s">
        <v>57</v>
      </c>
      <c r="I429" t="s">
        <v>37</v>
      </c>
      <c r="J429" t="s">
        <v>34</v>
      </c>
      <c r="K429" t="s">
        <v>37</v>
      </c>
      <c r="L429" t="s">
        <v>50</v>
      </c>
      <c r="M429" t="s">
        <v>37</v>
      </c>
      <c r="N429" t="s">
        <v>34</v>
      </c>
      <c r="O429" t="s">
        <v>34</v>
      </c>
      <c r="P429" t="s">
        <v>34</v>
      </c>
      <c r="Q429" t="s">
        <v>34</v>
      </c>
      <c r="R429" t="s">
        <v>37</v>
      </c>
      <c r="S429" t="s">
        <v>37</v>
      </c>
      <c r="T429" t="s">
        <v>37</v>
      </c>
      <c r="U429" t="s">
        <v>46</v>
      </c>
      <c r="V429" t="s">
        <v>34</v>
      </c>
      <c r="W429" t="s">
        <v>51</v>
      </c>
      <c r="X429">
        <v>84.05</v>
      </c>
      <c r="Y429">
        <v>1095.3</v>
      </c>
      <c r="Z429">
        <v>23.97</v>
      </c>
      <c r="AA429">
        <v>0</v>
      </c>
      <c r="AB429">
        <v>388.96</v>
      </c>
      <c r="AC429">
        <v>1460.29</v>
      </c>
      <c r="AD429" t="s">
        <v>52</v>
      </c>
      <c r="AE429" t="s">
        <v>53</v>
      </c>
      <c r="AF429" t="s">
        <v>155</v>
      </c>
      <c r="AG429">
        <f t="shared" si="12"/>
        <v>1</v>
      </c>
      <c r="AH429" t="str" cm="1">
        <f t="array" ref="AH429">_xlfn.IFS(
X429&lt;=20, "&lt;20",
AND(X429&gt;=20, X429&lt;50), "20-50",
AND(X429&gt;=50, X429&lt;100), "50-100",
X429&gt;=100, "&gt;100"
)</f>
        <v>50-100</v>
      </c>
      <c r="AI429">
        <f t="shared" si="13"/>
        <v>0</v>
      </c>
      <c r="AJ429" t="str" cm="1">
        <f t="array" ref="AJ429">_xlfn.IFS(
C429&lt;=20, "&lt;20",
AND(C429&gt;=20, C429&lt;35), "20-35",
AND(C429&gt;=35, C429&lt;50), "35-50",
C429&gt;=50, "50-100"
)</f>
        <v>35-50</v>
      </c>
      <c r="AK429" t="str" cm="1">
        <f t="array" ref="AK429">_xlfn.IFS(
G429&lt;6, "&lt;6",
AND(G429&gt;=6, G429&lt;12), "6-12",
AND(G429&gt;=12, G429&lt;18), "12-18",  AND(G429&gt;=18, G429&lt;24), "18-24", G429&gt;=24, "24-36")</f>
        <v>18-24</v>
      </c>
    </row>
    <row r="430" spans="1:37" x14ac:dyDescent="0.3">
      <c r="A430" t="s">
        <v>529</v>
      </c>
      <c r="B430" t="s">
        <v>44</v>
      </c>
      <c r="C430">
        <v>42</v>
      </c>
      <c r="D430" t="s">
        <v>37</v>
      </c>
      <c r="E430" t="s">
        <v>64</v>
      </c>
      <c r="F430">
        <v>0</v>
      </c>
      <c r="G430">
        <v>4</v>
      </c>
      <c r="H430" t="s">
        <v>57</v>
      </c>
      <c r="I430" t="s">
        <v>37</v>
      </c>
      <c r="J430" t="s">
        <v>37</v>
      </c>
      <c r="K430" t="s">
        <v>37</v>
      </c>
      <c r="L430" t="s">
        <v>50</v>
      </c>
      <c r="M430" t="s">
        <v>34</v>
      </c>
      <c r="N430" t="s">
        <v>37</v>
      </c>
      <c r="O430" t="s">
        <v>37</v>
      </c>
      <c r="P430" t="s">
        <v>34</v>
      </c>
      <c r="Q430" t="s">
        <v>34</v>
      </c>
      <c r="R430" t="s">
        <v>37</v>
      </c>
      <c r="S430" t="s">
        <v>37</v>
      </c>
      <c r="T430" t="s">
        <v>37</v>
      </c>
      <c r="U430" t="s">
        <v>46</v>
      </c>
      <c r="V430" t="s">
        <v>37</v>
      </c>
      <c r="W430" t="s">
        <v>40</v>
      </c>
      <c r="X430">
        <v>95.6</v>
      </c>
      <c r="Y430">
        <v>1555.65</v>
      </c>
      <c r="Z430">
        <v>0</v>
      </c>
      <c r="AA430">
        <v>0</v>
      </c>
      <c r="AB430">
        <v>303.83999999999997</v>
      </c>
      <c r="AC430">
        <v>1859.49</v>
      </c>
      <c r="AD430" t="s">
        <v>52</v>
      </c>
      <c r="AE430" t="s">
        <v>104</v>
      </c>
      <c r="AF430" t="s">
        <v>105</v>
      </c>
      <c r="AG430">
        <f t="shared" si="12"/>
        <v>1</v>
      </c>
      <c r="AH430" t="str" cm="1">
        <f t="array" ref="AH430">_xlfn.IFS(
X430&lt;=20, "&lt;20",
AND(X430&gt;=20, X430&lt;50), "20-50",
AND(X430&gt;=50, X430&lt;100), "50-100",
X430&gt;=100, "&gt;100"
)</f>
        <v>50-100</v>
      </c>
      <c r="AI430">
        <f t="shared" si="13"/>
        <v>0</v>
      </c>
      <c r="AJ430" t="str" cm="1">
        <f t="array" ref="AJ430">_xlfn.IFS(
C430&lt;=20, "&lt;20",
AND(C430&gt;=20, C430&lt;35), "20-35",
AND(C430&gt;=35, C430&lt;50), "35-50",
C430&gt;=50, "50-100"
)</f>
        <v>35-50</v>
      </c>
      <c r="AK430" t="str" cm="1">
        <f t="array" ref="AK430">_xlfn.IFS(
G430&lt;6, "&lt;6",
AND(G430&gt;=6, G430&lt;12), "6-12",
AND(G430&gt;=12, G430&lt;18), "12-18",  AND(G430&gt;=18, G430&lt;24), "18-24", G430&gt;=24, "24-36")</f>
        <v>&lt;6</v>
      </c>
    </row>
    <row r="431" spans="1:37" x14ac:dyDescent="0.3">
      <c r="A431" t="s">
        <v>530</v>
      </c>
      <c r="B431" t="s">
        <v>44</v>
      </c>
      <c r="C431">
        <v>25</v>
      </c>
      <c r="D431" t="s">
        <v>34</v>
      </c>
      <c r="E431" t="s">
        <v>74</v>
      </c>
      <c r="F431">
        <v>10</v>
      </c>
      <c r="G431">
        <v>21</v>
      </c>
      <c r="H431" t="s">
        <v>66</v>
      </c>
      <c r="I431" t="s">
        <v>37</v>
      </c>
      <c r="J431" t="s">
        <v>37</v>
      </c>
      <c r="K431" t="s">
        <v>37</v>
      </c>
      <c r="L431" t="s">
        <v>50</v>
      </c>
      <c r="M431" t="s">
        <v>37</v>
      </c>
      <c r="N431" t="s">
        <v>37</v>
      </c>
      <c r="O431" t="s">
        <v>37</v>
      </c>
      <c r="P431" t="s">
        <v>34</v>
      </c>
      <c r="Q431" t="s">
        <v>37</v>
      </c>
      <c r="R431" t="s">
        <v>34</v>
      </c>
      <c r="S431" t="s">
        <v>34</v>
      </c>
      <c r="T431" t="s">
        <v>37</v>
      </c>
      <c r="U431" t="s">
        <v>46</v>
      </c>
      <c r="V431" t="s">
        <v>37</v>
      </c>
      <c r="W431" t="s">
        <v>40</v>
      </c>
      <c r="X431">
        <v>102.95</v>
      </c>
      <c r="Y431">
        <v>6886.25</v>
      </c>
      <c r="Z431">
        <v>0</v>
      </c>
      <c r="AA431">
        <v>0</v>
      </c>
      <c r="AB431">
        <v>2512.5</v>
      </c>
      <c r="AC431">
        <v>9398.75</v>
      </c>
      <c r="AD431" t="s">
        <v>52</v>
      </c>
      <c r="AE431" t="s">
        <v>53</v>
      </c>
      <c r="AF431" t="s">
        <v>162</v>
      </c>
      <c r="AG431">
        <f t="shared" si="12"/>
        <v>1</v>
      </c>
      <c r="AH431" t="str" cm="1">
        <f t="array" ref="AH431">_xlfn.IFS(
X431&lt;=20, "&lt;20",
AND(X431&gt;=20, X431&lt;50), "20-50",
AND(X431&gt;=50, X431&lt;100), "50-100",
X431&gt;=100, "&gt;100"
)</f>
        <v>&gt;100</v>
      </c>
      <c r="AI431">
        <f t="shared" si="13"/>
        <v>0</v>
      </c>
      <c r="AJ431" t="str" cm="1">
        <f t="array" ref="AJ431">_xlfn.IFS(
C431&lt;=20, "&lt;20",
AND(C431&gt;=20, C431&lt;35), "20-35",
AND(C431&gt;=35, C431&lt;50), "35-50",
C431&gt;=50, "50-100"
)</f>
        <v>20-35</v>
      </c>
      <c r="AK431" t="str" cm="1">
        <f t="array" ref="AK431">_xlfn.IFS(
G431&lt;6, "&lt;6",
AND(G431&gt;=6, G431&lt;12), "6-12",
AND(G431&gt;=12, G431&lt;18), "12-18",  AND(G431&gt;=18, G431&lt;24), "18-24", G431&gt;=24, "24-36")</f>
        <v>18-24</v>
      </c>
    </row>
    <row r="432" spans="1:37" x14ac:dyDescent="0.3">
      <c r="A432" t="s">
        <v>531</v>
      </c>
      <c r="B432" t="s">
        <v>44</v>
      </c>
      <c r="C432">
        <v>22</v>
      </c>
      <c r="D432" t="s">
        <v>34</v>
      </c>
      <c r="E432" t="s">
        <v>76</v>
      </c>
      <c r="F432">
        <v>9</v>
      </c>
      <c r="G432">
        <v>11</v>
      </c>
      <c r="H432" t="s">
        <v>66</v>
      </c>
      <c r="I432" t="s">
        <v>37</v>
      </c>
      <c r="J432" t="s">
        <v>34</v>
      </c>
      <c r="K432" t="s">
        <v>34</v>
      </c>
      <c r="L432" t="s">
        <v>34</v>
      </c>
      <c r="M432" t="s">
        <v>34</v>
      </c>
      <c r="N432" t="s">
        <v>34</v>
      </c>
      <c r="O432" t="s">
        <v>34</v>
      </c>
      <c r="P432" t="s">
        <v>34</v>
      </c>
      <c r="Q432" t="s">
        <v>34</v>
      </c>
      <c r="R432" t="s">
        <v>34</v>
      </c>
      <c r="S432" t="s">
        <v>34</v>
      </c>
      <c r="T432" t="s">
        <v>34</v>
      </c>
      <c r="U432" t="s">
        <v>67</v>
      </c>
      <c r="V432" t="s">
        <v>34</v>
      </c>
      <c r="W432" t="s">
        <v>51</v>
      </c>
      <c r="X432">
        <v>21</v>
      </c>
      <c r="Y432">
        <v>1493.75</v>
      </c>
      <c r="Z432">
        <v>0</v>
      </c>
      <c r="AA432">
        <v>0</v>
      </c>
      <c r="AB432">
        <v>410.4</v>
      </c>
      <c r="AC432">
        <v>1904.15</v>
      </c>
      <c r="AD432" t="s">
        <v>41</v>
      </c>
      <c r="AE432" t="s">
        <v>42</v>
      </c>
      <c r="AF432" t="s">
        <v>42</v>
      </c>
      <c r="AG432">
        <f t="shared" si="12"/>
        <v>0</v>
      </c>
      <c r="AH432" t="str" cm="1">
        <f t="array" ref="AH432">_xlfn.IFS(
X432&lt;=20, "&lt;20",
AND(X432&gt;=20, X432&lt;50), "20-50",
AND(X432&gt;=50, X432&lt;100), "50-100",
X432&gt;=100, "&gt;100"
)</f>
        <v>20-50</v>
      </c>
      <c r="AI432">
        <f t="shared" si="13"/>
        <v>0</v>
      </c>
      <c r="AJ432" t="str" cm="1">
        <f t="array" ref="AJ432">_xlfn.IFS(
C432&lt;=20, "&lt;20",
AND(C432&gt;=20, C432&lt;35), "20-35",
AND(C432&gt;=35, C432&lt;50), "35-50",
C432&gt;=50, "50-100"
)</f>
        <v>20-35</v>
      </c>
      <c r="AK432" t="str" cm="1">
        <f t="array" ref="AK432">_xlfn.IFS(
G432&lt;6, "&lt;6",
AND(G432&gt;=6, G432&lt;12), "6-12",
AND(G432&gt;=12, G432&lt;18), "12-18",  AND(G432&gt;=18, G432&lt;24), "18-24", G432&gt;=24, "24-36")</f>
        <v>6-12</v>
      </c>
    </row>
    <row r="433" spans="1:37" x14ac:dyDescent="0.3">
      <c r="A433" t="s">
        <v>532</v>
      </c>
      <c r="B433" t="s">
        <v>44</v>
      </c>
      <c r="C433">
        <v>59</v>
      </c>
      <c r="D433" t="s">
        <v>37</v>
      </c>
      <c r="E433" t="s">
        <v>109</v>
      </c>
      <c r="F433">
        <v>10</v>
      </c>
      <c r="G433">
        <v>8</v>
      </c>
      <c r="H433" t="s">
        <v>36</v>
      </c>
      <c r="I433" t="s">
        <v>37</v>
      </c>
      <c r="J433" t="s">
        <v>34</v>
      </c>
      <c r="K433" t="s">
        <v>37</v>
      </c>
      <c r="L433" t="s">
        <v>50</v>
      </c>
      <c r="M433" t="s">
        <v>37</v>
      </c>
      <c r="N433" t="s">
        <v>34</v>
      </c>
      <c r="O433" t="s">
        <v>34</v>
      </c>
      <c r="P433" t="s">
        <v>37</v>
      </c>
      <c r="Q433" t="s">
        <v>34</v>
      </c>
      <c r="R433" t="s">
        <v>34</v>
      </c>
      <c r="S433" t="s">
        <v>34</v>
      </c>
      <c r="T433" t="s">
        <v>34</v>
      </c>
      <c r="U433" t="s">
        <v>46</v>
      </c>
      <c r="V433" t="s">
        <v>37</v>
      </c>
      <c r="W433" t="s">
        <v>40</v>
      </c>
      <c r="X433">
        <v>82.3</v>
      </c>
      <c r="Y433">
        <v>214.4</v>
      </c>
      <c r="Z433">
        <v>0</v>
      </c>
      <c r="AA433">
        <v>20</v>
      </c>
      <c r="AB433">
        <v>134.91</v>
      </c>
      <c r="AC433">
        <v>369.31</v>
      </c>
      <c r="AD433" t="s">
        <v>85</v>
      </c>
      <c r="AE433" t="s">
        <v>42</v>
      </c>
      <c r="AF433" t="s">
        <v>42</v>
      </c>
      <c r="AG433">
        <f t="shared" si="12"/>
        <v>0</v>
      </c>
      <c r="AH433" t="str" cm="1">
        <f t="array" ref="AH433">_xlfn.IFS(
X433&lt;=20, "&lt;20",
AND(X433&gt;=20, X433&lt;50), "20-50",
AND(X433&gt;=50, X433&lt;100), "50-100",
X433&gt;=100, "&gt;100"
)</f>
        <v>50-100</v>
      </c>
      <c r="AI433">
        <f t="shared" si="13"/>
        <v>1</v>
      </c>
      <c r="AJ433" t="str" cm="1">
        <f t="array" ref="AJ433">_xlfn.IFS(
C433&lt;=20, "&lt;20",
AND(C433&gt;=20, C433&lt;35), "20-35",
AND(C433&gt;=35, C433&lt;50), "35-50",
C433&gt;=50, "50-100"
)</f>
        <v>50-100</v>
      </c>
      <c r="AK433" t="str" cm="1">
        <f t="array" ref="AK433">_xlfn.IFS(
G433&lt;6, "&lt;6",
AND(G433&gt;=6, G433&lt;12), "6-12",
AND(G433&gt;=12, G433&lt;18), "12-18",  AND(G433&gt;=18, G433&lt;24), "18-24", G433&gt;=24, "24-36")</f>
        <v>6-12</v>
      </c>
    </row>
    <row r="434" spans="1:37" x14ac:dyDescent="0.3">
      <c r="A434" t="s">
        <v>533</v>
      </c>
      <c r="B434" t="s">
        <v>44</v>
      </c>
      <c r="C434">
        <v>75</v>
      </c>
      <c r="D434" t="s">
        <v>34</v>
      </c>
      <c r="E434" t="s">
        <v>76</v>
      </c>
      <c r="F434">
        <v>2</v>
      </c>
      <c r="G434">
        <v>33</v>
      </c>
      <c r="H434" t="s">
        <v>36</v>
      </c>
      <c r="I434" t="s">
        <v>37</v>
      </c>
      <c r="J434" t="s">
        <v>37</v>
      </c>
      <c r="K434" t="s">
        <v>37</v>
      </c>
      <c r="L434" t="s">
        <v>50</v>
      </c>
      <c r="M434" t="s">
        <v>37</v>
      </c>
      <c r="N434" t="s">
        <v>34</v>
      </c>
      <c r="O434" t="s">
        <v>34</v>
      </c>
      <c r="P434" t="s">
        <v>34</v>
      </c>
      <c r="Q434" t="s">
        <v>34</v>
      </c>
      <c r="R434" t="s">
        <v>34</v>
      </c>
      <c r="S434" t="s">
        <v>34</v>
      </c>
      <c r="T434" t="s">
        <v>34</v>
      </c>
      <c r="U434" t="s">
        <v>46</v>
      </c>
      <c r="V434" t="s">
        <v>34</v>
      </c>
      <c r="W434" t="s">
        <v>51</v>
      </c>
      <c r="X434">
        <v>80.349999999999994</v>
      </c>
      <c r="Y434">
        <v>3825.85</v>
      </c>
      <c r="Z434">
        <v>0</v>
      </c>
      <c r="AA434">
        <v>90</v>
      </c>
      <c r="AB434">
        <v>1800.57</v>
      </c>
      <c r="AC434">
        <v>5716.42</v>
      </c>
      <c r="AD434" t="s">
        <v>52</v>
      </c>
      <c r="AE434" t="s">
        <v>58</v>
      </c>
      <c r="AF434" t="s">
        <v>62</v>
      </c>
      <c r="AG434">
        <f t="shared" si="12"/>
        <v>1</v>
      </c>
      <c r="AH434" t="str" cm="1">
        <f t="array" ref="AH434">_xlfn.IFS(
X434&lt;=20, "&lt;20",
AND(X434&gt;=20, X434&lt;50), "20-50",
AND(X434&gt;=50, X434&lt;100), "50-100",
X434&gt;=100, "&gt;100"
)</f>
        <v>50-100</v>
      </c>
      <c r="AI434">
        <f t="shared" si="13"/>
        <v>0</v>
      </c>
      <c r="AJ434" t="str" cm="1">
        <f t="array" ref="AJ434">_xlfn.IFS(
C434&lt;=20, "&lt;20",
AND(C434&gt;=20, C434&lt;35), "20-35",
AND(C434&gt;=35, C434&lt;50), "35-50",
C434&gt;=50, "50-100"
)</f>
        <v>50-100</v>
      </c>
      <c r="AK434" t="str" cm="1">
        <f t="array" ref="AK434">_xlfn.IFS(
G434&lt;6, "&lt;6",
AND(G434&gt;=6, G434&lt;12), "6-12",
AND(G434&gt;=12, G434&lt;18), "12-18",  AND(G434&gt;=18, G434&lt;24), "18-24", G434&gt;=24, "24-36")</f>
        <v>24-36</v>
      </c>
    </row>
    <row r="435" spans="1:37" x14ac:dyDescent="0.3">
      <c r="A435" t="s">
        <v>534</v>
      </c>
      <c r="B435" t="s">
        <v>33</v>
      </c>
      <c r="C435">
        <v>70</v>
      </c>
      <c r="D435" t="s">
        <v>34</v>
      </c>
      <c r="E435" t="s">
        <v>114</v>
      </c>
      <c r="F435">
        <v>15</v>
      </c>
      <c r="G435">
        <v>22</v>
      </c>
      <c r="H435" t="s">
        <v>49</v>
      </c>
      <c r="I435" t="s">
        <v>37</v>
      </c>
      <c r="J435" t="s">
        <v>34</v>
      </c>
      <c r="K435" t="s">
        <v>37</v>
      </c>
      <c r="L435" t="s">
        <v>50</v>
      </c>
      <c r="M435" t="s">
        <v>34</v>
      </c>
      <c r="N435" t="s">
        <v>34</v>
      </c>
      <c r="O435" t="s">
        <v>34</v>
      </c>
      <c r="P435" t="s">
        <v>34</v>
      </c>
      <c r="Q435" t="s">
        <v>34</v>
      </c>
      <c r="R435" t="s">
        <v>34</v>
      </c>
      <c r="S435" t="s">
        <v>34</v>
      </c>
      <c r="T435" t="s">
        <v>37</v>
      </c>
      <c r="U435" t="s">
        <v>46</v>
      </c>
      <c r="V435" t="s">
        <v>37</v>
      </c>
      <c r="W435" t="s">
        <v>51</v>
      </c>
      <c r="X435">
        <v>70.650000000000006</v>
      </c>
      <c r="Y435">
        <v>293.85000000000002</v>
      </c>
      <c r="Z435">
        <v>0</v>
      </c>
      <c r="AA435">
        <v>0</v>
      </c>
      <c r="AB435">
        <v>24.72</v>
      </c>
      <c r="AC435">
        <v>318.57</v>
      </c>
      <c r="AD435" t="s">
        <v>41</v>
      </c>
      <c r="AE435" t="s">
        <v>42</v>
      </c>
      <c r="AF435" t="s">
        <v>42</v>
      </c>
      <c r="AG435">
        <f t="shared" si="12"/>
        <v>0</v>
      </c>
      <c r="AH435" t="str" cm="1">
        <f t="array" ref="AH435">_xlfn.IFS(
X435&lt;=20, "&lt;20",
AND(X435&gt;=20, X435&lt;50), "20-50",
AND(X435&gt;=50, X435&lt;100), "50-100",
X435&gt;=100, "&gt;100"
)</f>
        <v>50-100</v>
      </c>
      <c r="AI435">
        <f t="shared" si="13"/>
        <v>0</v>
      </c>
      <c r="AJ435" t="str" cm="1">
        <f t="array" ref="AJ435">_xlfn.IFS(
C435&lt;=20, "&lt;20",
AND(C435&gt;=20, C435&lt;35), "20-35",
AND(C435&gt;=35, C435&lt;50), "35-50",
C435&gt;=50, "50-100"
)</f>
        <v>50-100</v>
      </c>
      <c r="AK435" t="str" cm="1">
        <f t="array" ref="AK435">_xlfn.IFS(
G435&lt;6, "&lt;6",
AND(G435&gt;=6, G435&lt;12), "6-12",
AND(G435&gt;=12, G435&lt;18), "12-18",  AND(G435&gt;=18, G435&lt;24), "18-24", G435&gt;=24, "24-36")</f>
        <v>18-24</v>
      </c>
    </row>
    <row r="436" spans="1:37" x14ac:dyDescent="0.3">
      <c r="A436" t="s">
        <v>535</v>
      </c>
      <c r="B436" t="s">
        <v>33</v>
      </c>
      <c r="C436">
        <v>72</v>
      </c>
      <c r="D436" t="s">
        <v>34</v>
      </c>
      <c r="E436" t="s">
        <v>90</v>
      </c>
      <c r="F436">
        <v>4</v>
      </c>
      <c r="G436">
        <v>35</v>
      </c>
      <c r="H436" t="s">
        <v>36</v>
      </c>
      <c r="I436" t="s">
        <v>37</v>
      </c>
      <c r="J436" t="s">
        <v>34</v>
      </c>
      <c r="K436" t="s">
        <v>37</v>
      </c>
      <c r="L436" t="s">
        <v>50</v>
      </c>
      <c r="M436" t="s">
        <v>34</v>
      </c>
      <c r="N436" t="s">
        <v>37</v>
      </c>
      <c r="O436" t="s">
        <v>34</v>
      </c>
      <c r="P436" t="s">
        <v>34</v>
      </c>
      <c r="Q436" t="s">
        <v>34</v>
      </c>
      <c r="R436" t="s">
        <v>34</v>
      </c>
      <c r="S436" t="s">
        <v>34</v>
      </c>
      <c r="T436" t="s">
        <v>37</v>
      </c>
      <c r="U436" t="s">
        <v>67</v>
      </c>
      <c r="V436" t="s">
        <v>37</v>
      </c>
      <c r="W436" t="s">
        <v>51</v>
      </c>
      <c r="X436">
        <v>73.55</v>
      </c>
      <c r="Y436">
        <v>1359.45</v>
      </c>
      <c r="Z436">
        <v>0</v>
      </c>
      <c r="AA436">
        <v>0</v>
      </c>
      <c r="AB436">
        <v>135.18</v>
      </c>
      <c r="AC436">
        <v>1494.63</v>
      </c>
      <c r="AD436" t="s">
        <v>41</v>
      </c>
      <c r="AE436" t="s">
        <v>42</v>
      </c>
      <c r="AF436" t="s">
        <v>42</v>
      </c>
      <c r="AG436">
        <f t="shared" si="12"/>
        <v>0</v>
      </c>
      <c r="AH436" t="str" cm="1">
        <f t="array" ref="AH436">_xlfn.IFS(
X436&lt;=20, "&lt;20",
AND(X436&gt;=20, X436&lt;50), "20-50",
AND(X436&gt;=50, X436&lt;100), "50-100",
X436&gt;=100, "&gt;100"
)</f>
        <v>50-100</v>
      </c>
      <c r="AI436">
        <f t="shared" si="13"/>
        <v>0</v>
      </c>
      <c r="AJ436" t="str" cm="1">
        <f t="array" ref="AJ436">_xlfn.IFS(
C436&lt;=20, "&lt;20",
AND(C436&gt;=20, C436&lt;35), "20-35",
AND(C436&gt;=35, C436&lt;50), "35-50",
C436&gt;=50, "50-100"
)</f>
        <v>50-100</v>
      </c>
      <c r="AK436" t="str" cm="1">
        <f t="array" ref="AK436">_xlfn.IFS(
G436&lt;6, "&lt;6",
AND(G436&gt;=6, G436&lt;12), "6-12",
AND(G436&gt;=12, G436&lt;18), "12-18",  AND(G436&gt;=18, G436&lt;24), "18-24", G436&gt;=24, "24-36")</f>
        <v>24-36</v>
      </c>
    </row>
    <row r="437" spans="1:37" x14ac:dyDescent="0.3">
      <c r="A437" t="s">
        <v>536</v>
      </c>
      <c r="B437" t="s">
        <v>44</v>
      </c>
      <c r="C437">
        <v>48</v>
      </c>
      <c r="D437" t="s">
        <v>34</v>
      </c>
      <c r="E437" t="s">
        <v>124</v>
      </c>
      <c r="F437">
        <v>6</v>
      </c>
      <c r="G437">
        <v>12</v>
      </c>
      <c r="H437" t="s">
        <v>57</v>
      </c>
      <c r="I437" t="s">
        <v>37</v>
      </c>
      <c r="J437" t="s">
        <v>37</v>
      </c>
      <c r="K437" t="s">
        <v>37</v>
      </c>
      <c r="L437" t="s">
        <v>50</v>
      </c>
      <c r="M437" t="s">
        <v>34</v>
      </c>
      <c r="N437" t="s">
        <v>37</v>
      </c>
      <c r="O437" t="s">
        <v>37</v>
      </c>
      <c r="P437" t="s">
        <v>34</v>
      </c>
      <c r="Q437" t="s">
        <v>37</v>
      </c>
      <c r="R437" t="s">
        <v>37</v>
      </c>
      <c r="S437" t="s">
        <v>37</v>
      </c>
      <c r="T437" t="s">
        <v>37</v>
      </c>
      <c r="U437" t="s">
        <v>46</v>
      </c>
      <c r="V437" t="s">
        <v>34</v>
      </c>
      <c r="W437" t="s">
        <v>51</v>
      </c>
      <c r="X437">
        <v>104.4</v>
      </c>
      <c r="Y437">
        <v>2157.9499999999998</v>
      </c>
      <c r="Z437">
        <v>0</v>
      </c>
      <c r="AA437">
        <v>0</v>
      </c>
      <c r="AB437">
        <v>895.65</v>
      </c>
      <c r="AC437">
        <v>3053.6</v>
      </c>
      <c r="AD437" t="s">
        <v>52</v>
      </c>
      <c r="AE437" t="s">
        <v>104</v>
      </c>
      <c r="AF437" t="s">
        <v>150</v>
      </c>
      <c r="AG437">
        <f t="shared" si="12"/>
        <v>1</v>
      </c>
      <c r="AH437" t="str" cm="1">
        <f t="array" ref="AH437">_xlfn.IFS(
X437&lt;=20, "&lt;20",
AND(X437&gt;=20, X437&lt;50), "20-50",
AND(X437&gt;=50, X437&lt;100), "50-100",
X437&gt;=100, "&gt;100"
)</f>
        <v>&gt;100</v>
      </c>
      <c r="AI437">
        <f t="shared" si="13"/>
        <v>0</v>
      </c>
      <c r="AJ437" t="str" cm="1">
        <f t="array" ref="AJ437">_xlfn.IFS(
C437&lt;=20, "&lt;20",
AND(C437&gt;=20, C437&lt;35), "20-35",
AND(C437&gt;=35, C437&lt;50), "35-50",
C437&gt;=50, "50-100"
)</f>
        <v>35-50</v>
      </c>
      <c r="AK437" t="str" cm="1">
        <f t="array" ref="AK437">_xlfn.IFS(
G437&lt;6, "&lt;6",
AND(G437&gt;=6, G437&lt;12), "6-12",
AND(G437&gt;=12, G437&lt;18), "12-18",  AND(G437&gt;=18, G437&lt;24), "18-24", G437&gt;=24, "24-36")</f>
        <v>12-18</v>
      </c>
    </row>
    <row r="438" spans="1:37" x14ac:dyDescent="0.3">
      <c r="A438" t="s">
        <v>537</v>
      </c>
      <c r="B438" t="s">
        <v>44</v>
      </c>
      <c r="C438">
        <v>57</v>
      </c>
      <c r="D438" t="s">
        <v>37</v>
      </c>
      <c r="E438" t="s">
        <v>87</v>
      </c>
      <c r="F438">
        <v>12</v>
      </c>
      <c r="G438">
        <v>19</v>
      </c>
      <c r="H438" t="s">
        <v>36</v>
      </c>
      <c r="I438" t="s">
        <v>37</v>
      </c>
      <c r="J438" t="s">
        <v>34</v>
      </c>
      <c r="K438" t="s">
        <v>37</v>
      </c>
      <c r="L438" t="s">
        <v>72</v>
      </c>
      <c r="M438" t="s">
        <v>37</v>
      </c>
      <c r="N438" t="s">
        <v>34</v>
      </c>
      <c r="O438" t="s">
        <v>37</v>
      </c>
      <c r="P438" t="s">
        <v>37</v>
      </c>
      <c r="Q438" t="s">
        <v>37</v>
      </c>
      <c r="R438" t="s">
        <v>34</v>
      </c>
      <c r="S438" t="s">
        <v>34</v>
      </c>
      <c r="T438" t="s">
        <v>37</v>
      </c>
      <c r="U438" t="s">
        <v>39</v>
      </c>
      <c r="V438" t="s">
        <v>37</v>
      </c>
      <c r="W438" t="s">
        <v>51</v>
      </c>
      <c r="X438">
        <v>70.75</v>
      </c>
      <c r="Y438">
        <v>4263.45</v>
      </c>
      <c r="Z438">
        <v>0</v>
      </c>
      <c r="AA438">
        <v>0</v>
      </c>
      <c r="AB438">
        <v>2607.1</v>
      </c>
      <c r="AC438">
        <v>6870.55</v>
      </c>
      <c r="AD438" t="s">
        <v>41</v>
      </c>
      <c r="AE438" t="s">
        <v>42</v>
      </c>
      <c r="AF438" t="s">
        <v>42</v>
      </c>
      <c r="AG438">
        <f t="shared" si="12"/>
        <v>0</v>
      </c>
      <c r="AH438" t="str" cm="1">
        <f t="array" ref="AH438">_xlfn.IFS(
X438&lt;=20, "&lt;20",
AND(X438&gt;=20, X438&lt;50), "20-50",
AND(X438&gt;=50, X438&lt;100), "50-100",
X438&gt;=100, "&gt;100"
)</f>
        <v>50-100</v>
      </c>
      <c r="AI438">
        <f t="shared" si="13"/>
        <v>0</v>
      </c>
      <c r="AJ438" t="str" cm="1">
        <f t="array" ref="AJ438">_xlfn.IFS(
C438&lt;=20, "&lt;20",
AND(C438&gt;=20, C438&lt;35), "20-35",
AND(C438&gt;=35, C438&lt;50), "35-50",
C438&gt;=50, "50-100"
)</f>
        <v>50-100</v>
      </c>
      <c r="AK438" t="str" cm="1">
        <f t="array" ref="AK438">_xlfn.IFS(
G438&lt;6, "&lt;6",
AND(G438&gt;=6, G438&lt;12), "6-12",
AND(G438&gt;=12, G438&lt;18), "12-18",  AND(G438&gt;=18, G438&lt;24), "18-24", G438&gt;=24, "24-36")</f>
        <v>18-24</v>
      </c>
    </row>
    <row r="439" spans="1:37" x14ac:dyDescent="0.3">
      <c r="A439" t="s">
        <v>538</v>
      </c>
      <c r="B439" t="s">
        <v>33</v>
      </c>
      <c r="C439">
        <v>35</v>
      </c>
      <c r="D439" t="s">
        <v>34</v>
      </c>
      <c r="E439" t="s">
        <v>64</v>
      </c>
      <c r="F439">
        <v>0</v>
      </c>
      <c r="G439">
        <v>13</v>
      </c>
      <c r="H439" t="s">
        <v>49</v>
      </c>
      <c r="I439" t="s">
        <v>37</v>
      </c>
      <c r="J439" t="s">
        <v>37</v>
      </c>
      <c r="K439" t="s">
        <v>37</v>
      </c>
      <c r="L439" t="s">
        <v>50</v>
      </c>
      <c r="M439" t="s">
        <v>34</v>
      </c>
      <c r="N439" t="s">
        <v>34</v>
      </c>
      <c r="O439" t="s">
        <v>37</v>
      </c>
      <c r="P439" t="s">
        <v>34</v>
      </c>
      <c r="Q439" t="s">
        <v>37</v>
      </c>
      <c r="R439" t="s">
        <v>37</v>
      </c>
      <c r="S439" t="s">
        <v>37</v>
      </c>
      <c r="T439" t="s">
        <v>37</v>
      </c>
      <c r="U439" t="s">
        <v>46</v>
      </c>
      <c r="V439" t="s">
        <v>37</v>
      </c>
      <c r="W439" t="s">
        <v>51</v>
      </c>
      <c r="X439">
        <v>98.05</v>
      </c>
      <c r="Y439">
        <v>713</v>
      </c>
      <c r="Z439">
        <v>0</v>
      </c>
      <c r="AA439">
        <v>0</v>
      </c>
      <c r="AB439">
        <v>64.75</v>
      </c>
      <c r="AC439">
        <v>777.75</v>
      </c>
      <c r="AD439" t="s">
        <v>52</v>
      </c>
      <c r="AE439" t="s">
        <v>53</v>
      </c>
      <c r="AF439" t="s">
        <v>54</v>
      </c>
      <c r="AG439">
        <f t="shared" si="12"/>
        <v>1</v>
      </c>
      <c r="AH439" t="str" cm="1">
        <f t="array" ref="AH439">_xlfn.IFS(
X439&lt;=20, "&lt;20",
AND(X439&gt;=20, X439&lt;50), "20-50",
AND(X439&gt;=50, X439&lt;100), "50-100",
X439&gt;=100, "&gt;100"
)</f>
        <v>50-100</v>
      </c>
      <c r="AI439">
        <f t="shared" si="13"/>
        <v>0</v>
      </c>
      <c r="AJ439" t="str" cm="1">
        <f t="array" ref="AJ439">_xlfn.IFS(
C439&lt;=20, "&lt;20",
AND(C439&gt;=20, C439&lt;35), "20-35",
AND(C439&gt;=35, C439&lt;50), "35-50",
C439&gt;=50, "50-100"
)</f>
        <v>35-50</v>
      </c>
      <c r="AK439" t="str" cm="1">
        <f t="array" ref="AK439">_xlfn.IFS(
G439&lt;6, "&lt;6",
AND(G439&gt;=6, G439&lt;12), "6-12",
AND(G439&gt;=12, G439&lt;18), "12-18",  AND(G439&gt;=18, G439&lt;24), "18-24", G439&gt;=24, "24-36")</f>
        <v>12-18</v>
      </c>
    </row>
    <row r="440" spans="1:37" x14ac:dyDescent="0.3">
      <c r="A440" t="s">
        <v>539</v>
      </c>
      <c r="B440" t="s">
        <v>33</v>
      </c>
      <c r="C440">
        <v>31</v>
      </c>
      <c r="D440" t="s">
        <v>34</v>
      </c>
      <c r="E440" t="s">
        <v>48</v>
      </c>
      <c r="F440">
        <v>2</v>
      </c>
      <c r="G440">
        <v>6</v>
      </c>
      <c r="H440" t="s">
        <v>110</v>
      </c>
      <c r="I440" t="s">
        <v>37</v>
      </c>
      <c r="J440" t="s">
        <v>34</v>
      </c>
      <c r="K440" t="s">
        <v>37</v>
      </c>
      <c r="L440" t="s">
        <v>72</v>
      </c>
      <c r="M440" t="s">
        <v>34</v>
      </c>
      <c r="N440" t="s">
        <v>34</v>
      </c>
      <c r="O440" t="s">
        <v>37</v>
      </c>
      <c r="P440" t="s">
        <v>34</v>
      </c>
      <c r="Q440" t="s">
        <v>34</v>
      </c>
      <c r="R440" t="s">
        <v>34</v>
      </c>
      <c r="S440" t="s">
        <v>34</v>
      </c>
      <c r="T440" t="s">
        <v>37</v>
      </c>
      <c r="U440" t="s">
        <v>46</v>
      </c>
      <c r="V440" t="s">
        <v>34</v>
      </c>
      <c r="W440" t="s">
        <v>51</v>
      </c>
      <c r="X440">
        <v>48.95</v>
      </c>
      <c r="Y440">
        <v>1323.7</v>
      </c>
      <c r="Z440">
        <v>0</v>
      </c>
      <c r="AA440">
        <v>0</v>
      </c>
      <c r="AB440">
        <v>291.74</v>
      </c>
      <c r="AC440">
        <v>1615.44</v>
      </c>
      <c r="AD440" t="s">
        <v>41</v>
      </c>
      <c r="AE440" t="s">
        <v>42</v>
      </c>
      <c r="AF440" t="s">
        <v>42</v>
      </c>
      <c r="AG440">
        <f t="shared" si="12"/>
        <v>0</v>
      </c>
      <c r="AH440" t="str" cm="1">
        <f t="array" ref="AH440">_xlfn.IFS(
X440&lt;=20, "&lt;20",
AND(X440&gt;=20, X440&lt;50), "20-50",
AND(X440&gt;=50, X440&lt;100), "50-100",
X440&gt;=100, "&gt;100"
)</f>
        <v>20-50</v>
      </c>
      <c r="AI440">
        <f t="shared" si="13"/>
        <v>0</v>
      </c>
      <c r="AJ440" t="str" cm="1">
        <f t="array" ref="AJ440">_xlfn.IFS(
C440&lt;=20, "&lt;20",
AND(C440&gt;=20, C440&lt;35), "20-35",
AND(C440&gt;=35, C440&lt;50), "35-50",
C440&gt;=50, "50-100"
)</f>
        <v>20-35</v>
      </c>
      <c r="AK440" t="str" cm="1">
        <f t="array" ref="AK440">_xlfn.IFS(
G440&lt;6, "&lt;6",
AND(G440&gt;=6, G440&lt;12), "6-12",
AND(G440&gt;=12, G440&lt;18), "12-18",  AND(G440&gt;=18, G440&lt;24), "18-24", G440&gt;=24, "24-36")</f>
        <v>6-12</v>
      </c>
    </row>
    <row r="441" spans="1:37" x14ac:dyDescent="0.3">
      <c r="A441" t="s">
        <v>540</v>
      </c>
      <c r="B441" t="s">
        <v>33</v>
      </c>
      <c r="C441">
        <v>37</v>
      </c>
      <c r="D441" t="s">
        <v>34</v>
      </c>
      <c r="E441" t="s">
        <v>69</v>
      </c>
      <c r="F441">
        <v>0</v>
      </c>
      <c r="G441">
        <v>3</v>
      </c>
      <c r="H441" t="s">
        <v>70</v>
      </c>
      <c r="I441" t="s">
        <v>37</v>
      </c>
      <c r="J441" t="s">
        <v>37</v>
      </c>
      <c r="K441" t="s">
        <v>37</v>
      </c>
      <c r="L441" t="s">
        <v>72</v>
      </c>
      <c r="M441" t="s">
        <v>37</v>
      </c>
      <c r="N441" t="s">
        <v>34</v>
      </c>
      <c r="O441" t="s">
        <v>34</v>
      </c>
      <c r="P441" t="s">
        <v>37</v>
      </c>
      <c r="Q441" t="s">
        <v>34</v>
      </c>
      <c r="R441" t="s">
        <v>34</v>
      </c>
      <c r="S441" t="s">
        <v>34</v>
      </c>
      <c r="T441" t="s">
        <v>34</v>
      </c>
      <c r="U441" t="s">
        <v>39</v>
      </c>
      <c r="V441" t="s">
        <v>37</v>
      </c>
      <c r="W441" t="s">
        <v>51</v>
      </c>
      <c r="X441">
        <v>60.6</v>
      </c>
      <c r="Y441">
        <v>2985.25</v>
      </c>
      <c r="Z441">
        <v>0</v>
      </c>
      <c r="AA441">
        <v>100</v>
      </c>
      <c r="AB441">
        <v>2146.56</v>
      </c>
      <c r="AC441">
        <v>5231.8100000000004</v>
      </c>
      <c r="AD441" t="s">
        <v>41</v>
      </c>
      <c r="AE441" t="s">
        <v>42</v>
      </c>
      <c r="AF441" t="s">
        <v>42</v>
      </c>
      <c r="AG441">
        <f t="shared" si="12"/>
        <v>0</v>
      </c>
      <c r="AH441" t="str" cm="1">
        <f t="array" ref="AH441">_xlfn.IFS(
X441&lt;=20, "&lt;20",
AND(X441&gt;=20, X441&lt;50), "20-50",
AND(X441&gt;=50, X441&lt;100), "50-100",
X441&gt;=100, "&gt;100"
)</f>
        <v>50-100</v>
      </c>
      <c r="AI441">
        <f t="shared" si="13"/>
        <v>0</v>
      </c>
      <c r="AJ441" t="str" cm="1">
        <f t="array" ref="AJ441">_xlfn.IFS(
C441&lt;=20, "&lt;20",
AND(C441&gt;=20, C441&lt;35), "20-35",
AND(C441&gt;=35, C441&lt;50), "35-50",
C441&gt;=50, "50-100"
)</f>
        <v>35-50</v>
      </c>
      <c r="AK441" t="str" cm="1">
        <f t="array" ref="AK441">_xlfn.IFS(
G441&lt;6, "&lt;6",
AND(G441&gt;=6, G441&lt;12), "6-12",
AND(G441&gt;=12, G441&lt;18), "12-18",  AND(G441&gt;=18, G441&lt;24), "18-24", G441&gt;=24, "24-36")</f>
        <v>&lt;6</v>
      </c>
    </row>
    <row r="442" spans="1:37" x14ac:dyDescent="0.3">
      <c r="A442" t="s">
        <v>541</v>
      </c>
      <c r="B442" t="s">
        <v>33</v>
      </c>
      <c r="C442">
        <v>47</v>
      </c>
      <c r="D442" t="s">
        <v>34</v>
      </c>
      <c r="E442" t="s">
        <v>48</v>
      </c>
      <c r="F442">
        <v>4</v>
      </c>
      <c r="G442">
        <v>3</v>
      </c>
      <c r="H442" t="s">
        <v>36</v>
      </c>
      <c r="I442" t="s">
        <v>37</v>
      </c>
      <c r="J442" t="s">
        <v>37</v>
      </c>
      <c r="K442" t="s">
        <v>37</v>
      </c>
      <c r="L442" t="s">
        <v>72</v>
      </c>
      <c r="M442" t="s">
        <v>34</v>
      </c>
      <c r="N442" t="s">
        <v>34</v>
      </c>
      <c r="O442" t="s">
        <v>37</v>
      </c>
      <c r="P442" t="s">
        <v>37</v>
      </c>
      <c r="Q442" t="s">
        <v>37</v>
      </c>
      <c r="R442" t="s">
        <v>37</v>
      </c>
      <c r="S442" t="s">
        <v>37</v>
      </c>
      <c r="T442" t="s">
        <v>37</v>
      </c>
      <c r="U442" t="s">
        <v>39</v>
      </c>
      <c r="V442" t="s">
        <v>37</v>
      </c>
      <c r="W442" t="s">
        <v>40</v>
      </c>
      <c r="X442">
        <v>78.75</v>
      </c>
      <c r="Y442">
        <v>3942.45</v>
      </c>
      <c r="Z442">
        <v>0</v>
      </c>
      <c r="AA442">
        <v>0</v>
      </c>
      <c r="AB442">
        <v>1688.58</v>
      </c>
      <c r="AC442">
        <v>5631.03</v>
      </c>
      <c r="AD442" t="s">
        <v>41</v>
      </c>
      <c r="AE442" t="s">
        <v>42</v>
      </c>
      <c r="AF442" t="s">
        <v>42</v>
      </c>
      <c r="AG442">
        <f t="shared" si="12"/>
        <v>0</v>
      </c>
      <c r="AH442" t="str" cm="1">
        <f t="array" ref="AH442">_xlfn.IFS(
X442&lt;=20, "&lt;20",
AND(X442&gt;=20, X442&lt;50), "20-50",
AND(X442&gt;=50, X442&lt;100), "50-100",
X442&gt;=100, "&gt;100"
)</f>
        <v>50-100</v>
      </c>
      <c r="AI442">
        <f t="shared" si="13"/>
        <v>0</v>
      </c>
      <c r="AJ442" t="str" cm="1">
        <f t="array" ref="AJ442">_xlfn.IFS(
C442&lt;=20, "&lt;20",
AND(C442&gt;=20, C442&lt;35), "20-35",
AND(C442&gt;=35, C442&lt;50), "35-50",
C442&gt;=50, "50-100"
)</f>
        <v>35-50</v>
      </c>
      <c r="AK442" t="str" cm="1">
        <f t="array" ref="AK442">_xlfn.IFS(
G442&lt;6, "&lt;6",
AND(G442&gt;=6, G442&lt;12), "6-12",
AND(G442&gt;=12, G442&lt;18), "12-18",  AND(G442&gt;=18, G442&lt;24), "18-24", G442&gt;=24, "24-36")</f>
        <v>&lt;6</v>
      </c>
    </row>
    <row r="443" spans="1:37" x14ac:dyDescent="0.3">
      <c r="A443" t="s">
        <v>542</v>
      </c>
      <c r="B443" t="s">
        <v>44</v>
      </c>
      <c r="C443">
        <v>35</v>
      </c>
      <c r="D443" t="s">
        <v>34</v>
      </c>
      <c r="E443" t="s">
        <v>158</v>
      </c>
      <c r="F443">
        <v>7</v>
      </c>
      <c r="G443">
        <v>4</v>
      </c>
      <c r="H443" t="s">
        <v>36</v>
      </c>
      <c r="I443" t="s">
        <v>37</v>
      </c>
      <c r="J443" t="s">
        <v>34</v>
      </c>
      <c r="K443" t="s">
        <v>34</v>
      </c>
      <c r="L443" t="s">
        <v>34</v>
      </c>
      <c r="M443" t="s">
        <v>34</v>
      </c>
      <c r="N443" t="s">
        <v>34</v>
      </c>
      <c r="O443" t="s">
        <v>34</v>
      </c>
      <c r="P443" t="s">
        <v>34</v>
      </c>
      <c r="Q443" t="s">
        <v>34</v>
      </c>
      <c r="R443" t="s">
        <v>34</v>
      </c>
      <c r="S443" t="s">
        <v>34</v>
      </c>
      <c r="T443" t="s">
        <v>34</v>
      </c>
      <c r="U443" t="s">
        <v>39</v>
      </c>
      <c r="V443" t="s">
        <v>34</v>
      </c>
      <c r="W443" t="s">
        <v>40</v>
      </c>
      <c r="X443">
        <v>19</v>
      </c>
      <c r="Y443">
        <v>105.5</v>
      </c>
      <c r="Z443">
        <v>0</v>
      </c>
      <c r="AA443">
        <v>0</v>
      </c>
      <c r="AB443">
        <v>180.06</v>
      </c>
      <c r="AC443">
        <v>285.56</v>
      </c>
      <c r="AD443" t="s">
        <v>41</v>
      </c>
      <c r="AE443" t="s">
        <v>42</v>
      </c>
      <c r="AF443" t="s">
        <v>42</v>
      </c>
      <c r="AG443">
        <f t="shared" si="12"/>
        <v>0</v>
      </c>
      <c r="AH443" t="str" cm="1">
        <f t="array" ref="AH443">_xlfn.IFS(
X443&lt;=20, "&lt;20",
AND(X443&gt;=20, X443&lt;50), "20-50",
AND(X443&gt;=50, X443&lt;100), "50-100",
X443&gt;=100, "&gt;100"
)</f>
        <v>&lt;20</v>
      </c>
      <c r="AI443">
        <f t="shared" si="13"/>
        <v>0</v>
      </c>
      <c r="AJ443" t="str" cm="1">
        <f t="array" ref="AJ443">_xlfn.IFS(
C443&lt;=20, "&lt;20",
AND(C443&gt;=20, C443&lt;35), "20-35",
AND(C443&gt;=35, C443&lt;50), "35-50",
C443&gt;=50, "50-100"
)</f>
        <v>35-50</v>
      </c>
      <c r="AK443" t="str" cm="1">
        <f t="array" ref="AK443">_xlfn.IFS(
G443&lt;6, "&lt;6",
AND(G443&gt;=6, G443&lt;12), "6-12",
AND(G443&gt;=12, G443&lt;18), "12-18",  AND(G443&gt;=18, G443&lt;24), "18-24", G443&gt;=24, "24-36")</f>
        <v>&lt;6</v>
      </c>
    </row>
    <row r="444" spans="1:37" x14ac:dyDescent="0.3">
      <c r="A444" t="s">
        <v>543</v>
      </c>
      <c r="B444" t="s">
        <v>44</v>
      </c>
      <c r="C444">
        <v>57</v>
      </c>
      <c r="D444" t="s">
        <v>34</v>
      </c>
      <c r="E444" t="s">
        <v>69</v>
      </c>
      <c r="F444">
        <v>9</v>
      </c>
      <c r="G444">
        <v>23</v>
      </c>
      <c r="H444" t="s">
        <v>57</v>
      </c>
      <c r="I444" t="s">
        <v>37</v>
      </c>
      <c r="J444" t="s">
        <v>34</v>
      </c>
      <c r="K444" t="s">
        <v>37</v>
      </c>
      <c r="L444" t="s">
        <v>72</v>
      </c>
      <c r="M444" t="s">
        <v>37</v>
      </c>
      <c r="N444" t="s">
        <v>34</v>
      </c>
      <c r="O444" t="s">
        <v>34</v>
      </c>
      <c r="P444" t="s">
        <v>37</v>
      </c>
      <c r="Q444" t="s">
        <v>34</v>
      </c>
      <c r="R444" t="s">
        <v>34</v>
      </c>
      <c r="S444" t="s">
        <v>34</v>
      </c>
      <c r="T444" t="s">
        <v>34</v>
      </c>
      <c r="U444" t="s">
        <v>39</v>
      </c>
      <c r="V444" t="s">
        <v>37</v>
      </c>
      <c r="W444" t="s">
        <v>40</v>
      </c>
      <c r="X444">
        <v>56.25</v>
      </c>
      <c r="Y444">
        <v>1292.2</v>
      </c>
      <c r="Z444">
        <v>0</v>
      </c>
      <c r="AA444">
        <v>100</v>
      </c>
      <c r="AB444">
        <v>168.96</v>
      </c>
      <c r="AC444">
        <v>1561.16</v>
      </c>
      <c r="AD444" t="s">
        <v>41</v>
      </c>
      <c r="AE444" t="s">
        <v>42</v>
      </c>
      <c r="AF444" t="s">
        <v>42</v>
      </c>
      <c r="AG444">
        <f t="shared" si="12"/>
        <v>0</v>
      </c>
      <c r="AH444" t="str" cm="1">
        <f t="array" ref="AH444">_xlfn.IFS(
X444&lt;=20, "&lt;20",
AND(X444&gt;=20, X444&lt;50), "20-50",
AND(X444&gt;=50, X444&lt;100), "50-100",
X444&gt;=100, "&gt;100"
)</f>
        <v>50-100</v>
      </c>
      <c r="AI444">
        <f t="shared" si="13"/>
        <v>0</v>
      </c>
      <c r="AJ444" t="str" cm="1">
        <f t="array" ref="AJ444">_xlfn.IFS(
C444&lt;=20, "&lt;20",
AND(C444&gt;=20, C444&lt;35), "20-35",
AND(C444&gt;=35, C444&lt;50), "35-50",
C444&gt;=50, "50-100"
)</f>
        <v>50-100</v>
      </c>
      <c r="AK444" t="str" cm="1">
        <f t="array" ref="AK444">_xlfn.IFS(
G444&lt;6, "&lt;6",
AND(G444&gt;=6, G444&lt;12), "6-12",
AND(G444&gt;=12, G444&lt;18), "12-18",  AND(G444&gt;=18, G444&lt;24), "18-24", G444&gt;=24, "24-36")</f>
        <v>18-24</v>
      </c>
    </row>
    <row r="445" spans="1:37" x14ac:dyDescent="0.3">
      <c r="A445" t="s">
        <v>544</v>
      </c>
      <c r="B445" t="s">
        <v>44</v>
      </c>
      <c r="C445">
        <v>77</v>
      </c>
      <c r="D445" t="s">
        <v>34</v>
      </c>
      <c r="E445" t="s">
        <v>90</v>
      </c>
      <c r="F445">
        <v>15</v>
      </c>
      <c r="G445">
        <v>15</v>
      </c>
      <c r="H445" t="s">
        <v>36</v>
      </c>
      <c r="I445" t="s">
        <v>34</v>
      </c>
      <c r="J445" t="s">
        <v>34</v>
      </c>
      <c r="K445" t="s">
        <v>37</v>
      </c>
      <c r="L445" t="s">
        <v>72</v>
      </c>
      <c r="M445" t="s">
        <v>34</v>
      </c>
      <c r="N445" t="s">
        <v>34</v>
      </c>
      <c r="O445" t="s">
        <v>34</v>
      </c>
      <c r="P445" t="s">
        <v>34</v>
      </c>
      <c r="Q445" t="s">
        <v>34</v>
      </c>
      <c r="R445" t="s">
        <v>34</v>
      </c>
      <c r="S445" t="s">
        <v>34</v>
      </c>
      <c r="T445" t="s">
        <v>34</v>
      </c>
      <c r="U445" t="s">
        <v>46</v>
      </c>
      <c r="V445" t="s">
        <v>37</v>
      </c>
      <c r="W445" t="s">
        <v>143</v>
      </c>
      <c r="X445">
        <v>25.8</v>
      </c>
      <c r="Y445">
        <v>25.8</v>
      </c>
      <c r="Z445">
        <v>0</v>
      </c>
      <c r="AA445">
        <v>20</v>
      </c>
      <c r="AB445">
        <v>0</v>
      </c>
      <c r="AC445">
        <v>45.8</v>
      </c>
      <c r="AD445" t="s">
        <v>52</v>
      </c>
      <c r="AE445" t="s">
        <v>53</v>
      </c>
      <c r="AF445" t="s">
        <v>54</v>
      </c>
      <c r="AG445">
        <f t="shared" si="12"/>
        <v>1</v>
      </c>
      <c r="AH445" t="str" cm="1">
        <f t="array" ref="AH445">_xlfn.IFS(
X445&lt;=20, "&lt;20",
AND(X445&gt;=20, X445&lt;50), "20-50",
AND(X445&gt;=50, X445&lt;100), "50-100",
X445&gt;=100, "&gt;100"
)</f>
        <v>20-50</v>
      </c>
      <c r="AI445">
        <f t="shared" si="13"/>
        <v>0</v>
      </c>
      <c r="AJ445" t="str" cm="1">
        <f t="array" ref="AJ445">_xlfn.IFS(
C445&lt;=20, "&lt;20",
AND(C445&gt;=20, C445&lt;35), "20-35",
AND(C445&gt;=35, C445&lt;50), "35-50",
C445&gt;=50, "50-100"
)</f>
        <v>50-100</v>
      </c>
      <c r="AK445" t="str" cm="1">
        <f t="array" ref="AK445">_xlfn.IFS(
G445&lt;6, "&lt;6",
AND(G445&gt;=6, G445&lt;12), "6-12",
AND(G445&gt;=12, G445&lt;18), "12-18",  AND(G445&gt;=18, G445&lt;24), "18-24", G445&gt;=24, "24-36")</f>
        <v>12-18</v>
      </c>
    </row>
    <row r="446" spans="1:37" x14ac:dyDescent="0.3">
      <c r="A446" t="s">
        <v>545</v>
      </c>
      <c r="B446" t="s">
        <v>44</v>
      </c>
      <c r="C446">
        <v>26</v>
      </c>
      <c r="D446" t="s">
        <v>34</v>
      </c>
      <c r="E446" t="s">
        <v>74</v>
      </c>
      <c r="F446">
        <v>9</v>
      </c>
      <c r="G446">
        <v>2</v>
      </c>
      <c r="H446" t="s">
        <v>36</v>
      </c>
      <c r="I446" t="s">
        <v>37</v>
      </c>
      <c r="J446" t="s">
        <v>37</v>
      </c>
      <c r="K446" t="s">
        <v>37</v>
      </c>
      <c r="L446" t="s">
        <v>50</v>
      </c>
      <c r="M446" t="s">
        <v>34</v>
      </c>
      <c r="N446" t="s">
        <v>37</v>
      </c>
      <c r="O446" t="s">
        <v>34</v>
      </c>
      <c r="P446" t="s">
        <v>34</v>
      </c>
      <c r="Q446" t="s">
        <v>37</v>
      </c>
      <c r="R446" t="s">
        <v>37</v>
      </c>
      <c r="S446" t="s">
        <v>37</v>
      </c>
      <c r="T446" t="s">
        <v>37</v>
      </c>
      <c r="U446" t="s">
        <v>67</v>
      </c>
      <c r="V446" t="s">
        <v>37</v>
      </c>
      <c r="W446" t="s">
        <v>51</v>
      </c>
      <c r="X446">
        <v>99.4</v>
      </c>
      <c r="Y446">
        <v>7285.7</v>
      </c>
      <c r="Z446">
        <v>0</v>
      </c>
      <c r="AA446">
        <v>0</v>
      </c>
      <c r="AB446">
        <v>2516.4</v>
      </c>
      <c r="AC446">
        <v>9802.1</v>
      </c>
      <c r="AD446" t="s">
        <v>41</v>
      </c>
      <c r="AE446" t="s">
        <v>42</v>
      </c>
      <c r="AF446" t="s">
        <v>42</v>
      </c>
      <c r="AG446">
        <f t="shared" si="12"/>
        <v>0</v>
      </c>
      <c r="AH446" t="str" cm="1">
        <f t="array" ref="AH446">_xlfn.IFS(
X446&lt;=20, "&lt;20",
AND(X446&gt;=20, X446&lt;50), "20-50",
AND(X446&gt;=50, X446&lt;100), "50-100",
X446&gt;=100, "&gt;100"
)</f>
        <v>50-100</v>
      </c>
      <c r="AI446">
        <f t="shared" si="13"/>
        <v>0</v>
      </c>
      <c r="AJ446" t="str" cm="1">
        <f t="array" ref="AJ446">_xlfn.IFS(
C446&lt;=20, "&lt;20",
AND(C446&gt;=20, C446&lt;35), "20-35",
AND(C446&gt;=35, C446&lt;50), "35-50",
C446&gt;=50, "50-100"
)</f>
        <v>20-35</v>
      </c>
      <c r="AK446" t="str" cm="1">
        <f t="array" ref="AK446">_xlfn.IFS(
G446&lt;6, "&lt;6",
AND(G446&gt;=6, G446&lt;12), "6-12",
AND(G446&gt;=12, G446&lt;18), "12-18",  AND(G446&gt;=18, G446&lt;24), "18-24", G446&gt;=24, "24-36")</f>
        <v>&lt;6</v>
      </c>
    </row>
    <row r="447" spans="1:37" x14ac:dyDescent="0.3">
      <c r="A447" t="s">
        <v>546</v>
      </c>
      <c r="B447" t="s">
        <v>33</v>
      </c>
      <c r="C447">
        <v>83</v>
      </c>
      <c r="D447" t="s">
        <v>37</v>
      </c>
      <c r="E447" t="s">
        <v>74</v>
      </c>
      <c r="F447">
        <v>2</v>
      </c>
      <c r="G447">
        <v>25</v>
      </c>
      <c r="H447" t="s">
        <v>110</v>
      </c>
      <c r="I447" t="s">
        <v>37</v>
      </c>
      <c r="J447" t="s">
        <v>34</v>
      </c>
      <c r="K447" t="s">
        <v>37</v>
      </c>
      <c r="L447" t="s">
        <v>50</v>
      </c>
      <c r="M447" t="s">
        <v>34</v>
      </c>
      <c r="N447" t="s">
        <v>34</v>
      </c>
      <c r="O447" t="s">
        <v>37</v>
      </c>
      <c r="P447" t="s">
        <v>34</v>
      </c>
      <c r="Q447" t="s">
        <v>37</v>
      </c>
      <c r="R447" t="s">
        <v>34</v>
      </c>
      <c r="S447" t="s">
        <v>34</v>
      </c>
      <c r="T447" t="s">
        <v>37</v>
      </c>
      <c r="U447" t="s">
        <v>46</v>
      </c>
      <c r="V447" t="s">
        <v>37</v>
      </c>
      <c r="W447" t="s">
        <v>40</v>
      </c>
      <c r="X447">
        <v>85.2</v>
      </c>
      <c r="Y447">
        <v>2874.45</v>
      </c>
      <c r="Z447">
        <v>0</v>
      </c>
      <c r="AA447">
        <v>0</v>
      </c>
      <c r="AB447">
        <v>1008.44</v>
      </c>
      <c r="AC447">
        <v>3882.89</v>
      </c>
      <c r="AD447" t="s">
        <v>41</v>
      </c>
      <c r="AE447" t="s">
        <v>42</v>
      </c>
      <c r="AF447" t="s">
        <v>42</v>
      </c>
      <c r="AG447">
        <f t="shared" si="12"/>
        <v>0</v>
      </c>
      <c r="AH447" t="str" cm="1">
        <f t="array" ref="AH447">_xlfn.IFS(
X447&lt;=20, "&lt;20",
AND(X447&gt;=20, X447&lt;50), "20-50",
AND(X447&gt;=50, X447&lt;100), "50-100",
X447&gt;=100, "&gt;100"
)</f>
        <v>50-100</v>
      </c>
      <c r="AI447">
        <f t="shared" si="13"/>
        <v>0</v>
      </c>
      <c r="AJ447" t="str" cm="1">
        <f t="array" ref="AJ447">_xlfn.IFS(
C447&lt;=20, "&lt;20",
AND(C447&gt;=20, C447&lt;35), "20-35",
AND(C447&gt;=35, C447&lt;50), "35-50",
C447&gt;=50, "50-100"
)</f>
        <v>50-100</v>
      </c>
      <c r="AK447" t="str" cm="1">
        <f t="array" ref="AK447">_xlfn.IFS(
G447&lt;6, "&lt;6",
AND(G447&gt;=6, G447&lt;12), "6-12",
AND(G447&gt;=12, G447&lt;18), "12-18",  AND(G447&gt;=18, G447&lt;24), "18-24", G447&gt;=24, "24-36")</f>
        <v>24-36</v>
      </c>
    </row>
    <row r="448" spans="1:37" x14ac:dyDescent="0.3">
      <c r="A448" t="s">
        <v>547</v>
      </c>
      <c r="B448" t="s">
        <v>44</v>
      </c>
      <c r="C448">
        <v>50</v>
      </c>
      <c r="D448" t="s">
        <v>34</v>
      </c>
      <c r="E448" t="s">
        <v>48</v>
      </c>
      <c r="F448">
        <v>13</v>
      </c>
      <c r="G448">
        <v>5</v>
      </c>
      <c r="H448" t="s">
        <v>36</v>
      </c>
      <c r="I448" t="s">
        <v>37</v>
      </c>
      <c r="J448" t="s">
        <v>37</v>
      </c>
      <c r="K448" t="s">
        <v>37</v>
      </c>
      <c r="L448" t="s">
        <v>72</v>
      </c>
      <c r="M448" t="s">
        <v>34</v>
      </c>
      <c r="N448" t="s">
        <v>34</v>
      </c>
      <c r="O448" t="s">
        <v>37</v>
      </c>
      <c r="P448" t="s">
        <v>37</v>
      </c>
      <c r="Q448" t="s">
        <v>34</v>
      </c>
      <c r="R448" t="s">
        <v>37</v>
      </c>
      <c r="S448" t="s">
        <v>37</v>
      </c>
      <c r="T448" t="s">
        <v>37</v>
      </c>
      <c r="U448" t="s">
        <v>39</v>
      </c>
      <c r="V448" t="s">
        <v>37</v>
      </c>
      <c r="W448" t="s">
        <v>40</v>
      </c>
      <c r="X448">
        <v>69.55</v>
      </c>
      <c r="Y448">
        <v>3435.6</v>
      </c>
      <c r="Z448">
        <v>0</v>
      </c>
      <c r="AA448">
        <v>0</v>
      </c>
      <c r="AB448">
        <v>817.44</v>
      </c>
      <c r="AC448">
        <v>4253.04</v>
      </c>
      <c r="AD448" t="s">
        <v>41</v>
      </c>
      <c r="AE448" t="s">
        <v>42</v>
      </c>
      <c r="AF448" t="s">
        <v>42</v>
      </c>
      <c r="AG448">
        <f t="shared" si="12"/>
        <v>0</v>
      </c>
      <c r="AH448" t="str" cm="1">
        <f t="array" ref="AH448">_xlfn.IFS(
X448&lt;=20, "&lt;20",
AND(X448&gt;=20, X448&lt;50), "20-50",
AND(X448&gt;=50, X448&lt;100), "50-100",
X448&gt;=100, "&gt;100"
)</f>
        <v>50-100</v>
      </c>
      <c r="AI448">
        <f t="shared" si="13"/>
        <v>0</v>
      </c>
      <c r="AJ448" t="str" cm="1">
        <f t="array" ref="AJ448">_xlfn.IFS(
C448&lt;=20, "&lt;20",
AND(C448&gt;=20, C448&lt;35), "20-35",
AND(C448&gt;=35, C448&lt;50), "35-50",
C448&gt;=50, "50-100"
)</f>
        <v>50-100</v>
      </c>
      <c r="AK448" t="str" cm="1">
        <f t="array" ref="AK448">_xlfn.IFS(
G448&lt;6, "&lt;6",
AND(G448&gt;=6, G448&lt;12), "6-12",
AND(G448&gt;=12, G448&lt;18), "12-18",  AND(G448&gt;=18, G448&lt;24), "18-24", G448&gt;=24, "24-36")</f>
        <v>&lt;6</v>
      </c>
    </row>
    <row r="449" spans="1:37" x14ac:dyDescent="0.3">
      <c r="A449" t="s">
        <v>548</v>
      </c>
      <c r="B449" t="s">
        <v>33</v>
      </c>
      <c r="C449">
        <v>48</v>
      </c>
      <c r="D449" t="s">
        <v>34</v>
      </c>
      <c r="E449" t="s">
        <v>74</v>
      </c>
      <c r="F449">
        <v>10</v>
      </c>
      <c r="G449">
        <v>32</v>
      </c>
      <c r="H449" t="s">
        <v>36</v>
      </c>
      <c r="I449" t="s">
        <v>37</v>
      </c>
      <c r="J449" t="s">
        <v>37</v>
      </c>
      <c r="K449" t="s">
        <v>37</v>
      </c>
      <c r="L449" t="s">
        <v>50</v>
      </c>
      <c r="M449" t="s">
        <v>37</v>
      </c>
      <c r="N449" t="s">
        <v>34</v>
      </c>
      <c r="O449" t="s">
        <v>34</v>
      </c>
      <c r="P449" t="s">
        <v>37</v>
      </c>
      <c r="Q449" t="s">
        <v>34</v>
      </c>
      <c r="R449" t="s">
        <v>37</v>
      </c>
      <c r="S449" t="s">
        <v>37</v>
      </c>
      <c r="T449" t="s">
        <v>37</v>
      </c>
      <c r="U449" t="s">
        <v>39</v>
      </c>
      <c r="V449" t="s">
        <v>34</v>
      </c>
      <c r="W449" t="s">
        <v>40</v>
      </c>
      <c r="X449">
        <v>97.65</v>
      </c>
      <c r="Y449">
        <v>6687.85</v>
      </c>
      <c r="Z449">
        <v>0</v>
      </c>
      <c r="AA449">
        <v>0</v>
      </c>
      <c r="AB449">
        <v>1176.47</v>
      </c>
      <c r="AC449">
        <v>7864.32</v>
      </c>
      <c r="AD449" t="s">
        <v>41</v>
      </c>
      <c r="AE449" t="s">
        <v>42</v>
      </c>
      <c r="AF449" t="s">
        <v>42</v>
      </c>
      <c r="AG449">
        <f t="shared" si="12"/>
        <v>0</v>
      </c>
      <c r="AH449" t="str" cm="1">
        <f t="array" ref="AH449">_xlfn.IFS(
X449&lt;=20, "&lt;20",
AND(X449&gt;=20, X449&lt;50), "20-50",
AND(X449&gt;=50, X449&lt;100), "50-100",
X449&gt;=100, "&gt;100"
)</f>
        <v>50-100</v>
      </c>
      <c r="AI449">
        <f t="shared" si="13"/>
        <v>0</v>
      </c>
      <c r="AJ449" t="str" cm="1">
        <f t="array" ref="AJ449">_xlfn.IFS(
C449&lt;=20, "&lt;20",
AND(C449&gt;=20, C449&lt;35), "20-35",
AND(C449&gt;=35, C449&lt;50), "35-50",
C449&gt;=50, "50-100"
)</f>
        <v>35-50</v>
      </c>
      <c r="AK449" t="str" cm="1">
        <f t="array" ref="AK449">_xlfn.IFS(
G449&lt;6, "&lt;6",
AND(G449&gt;=6, G449&lt;12), "6-12",
AND(G449&gt;=12, G449&lt;18), "12-18",  AND(G449&gt;=18, G449&lt;24), "18-24", G449&gt;=24, "24-36")</f>
        <v>24-36</v>
      </c>
    </row>
    <row r="450" spans="1:37" x14ac:dyDescent="0.3">
      <c r="A450" t="s">
        <v>549</v>
      </c>
      <c r="B450" t="s">
        <v>44</v>
      </c>
      <c r="C450">
        <v>44</v>
      </c>
      <c r="D450" t="s">
        <v>37</v>
      </c>
      <c r="E450" t="s">
        <v>35</v>
      </c>
      <c r="F450">
        <v>8</v>
      </c>
      <c r="G450">
        <v>15</v>
      </c>
      <c r="H450" t="s">
        <v>49</v>
      </c>
      <c r="I450" t="s">
        <v>37</v>
      </c>
      <c r="J450" t="s">
        <v>34</v>
      </c>
      <c r="K450" t="s">
        <v>34</v>
      </c>
      <c r="L450" t="s">
        <v>34</v>
      </c>
      <c r="M450" t="s">
        <v>34</v>
      </c>
      <c r="N450" t="s">
        <v>34</v>
      </c>
      <c r="O450" t="s">
        <v>34</v>
      </c>
      <c r="P450" t="s">
        <v>34</v>
      </c>
      <c r="Q450" t="s">
        <v>34</v>
      </c>
      <c r="R450" t="s">
        <v>34</v>
      </c>
      <c r="S450" t="s">
        <v>34</v>
      </c>
      <c r="T450" t="s">
        <v>34</v>
      </c>
      <c r="U450" t="s">
        <v>46</v>
      </c>
      <c r="V450" t="s">
        <v>37</v>
      </c>
      <c r="W450" t="s">
        <v>40</v>
      </c>
      <c r="X450">
        <v>20.25</v>
      </c>
      <c r="Y450">
        <v>20.25</v>
      </c>
      <c r="Z450">
        <v>0</v>
      </c>
      <c r="AA450">
        <v>0</v>
      </c>
      <c r="AB450">
        <v>28.18</v>
      </c>
      <c r="AC450">
        <v>48.43</v>
      </c>
      <c r="AD450" t="s">
        <v>85</v>
      </c>
      <c r="AE450" t="s">
        <v>42</v>
      </c>
      <c r="AF450" t="s">
        <v>42</v>
      </c>
      <c r="AG450">
        <f t="shared" si="12"/>
        <v>0</v>
      </c>
      <c r="AH450" t="str" cm="1">
        <f t="array" ref="AH450">_xlfn.IFS(
X450&lt;=20, "&lt;20",
AND(X450&gt;=20, X450&lt;50), "20-50",
AND(X450&gt;=50, X450&lt;100), "50-100",
X450&gt;=100, "&gt;100"
)</f>
        <v>20-50</v>
      </c>
      <c r="AI450">
        <f t="shared" si="13"/>
        <v>1</v>
      </c>
      <c r="AJ450" t="str" cm="1">
        <f t="array" ref="AJ450">_xlfn.IFS(
C450&lt;=20, "&lt;20",
AND(C450&gt;=20, C450&lt;35), "20-35",
AND(C450&gt;=35, C450&lt;50), "35-50",
C450&gt;=50, "50-100"
)</f>
        <v>35-50</v>
      </c>
      <c r="AK450" t="str" cm="1">
        <f t="array" ref="AK450">_xlfn.IFS(
G450&lt;6, "&lt;6",
AND(G450&gt;=6, G450&lt;12), "6-12",
AND(G450&gt;=12, G450&lt;18), "12-18",  AND(G450&gt;=18, G450&lt;24), "18-24", G450&gt;=24, "24-36")</f>
        <v>12-18</v>
      </c>
    </row>
    <row r="451" spans="1:37" x14ac:dyDescent="0.3">
      <c r="A451" t="s">
        <v>550</v>
      </c>
      <c r="B451" t="s">
        <v>44</v>
      </c>
      <c r="C451">
        <v>24</v>
      </c>
      <c r="D451" t="s">
        <v>34</v>
      </c>
      <c r="E451" t="s">
        <v>74</v>
      </c>
      <c r="F451">
        <v>0</v>
      </c>
      <c r="G451">
        <v>12</v>
      </c>
      <c r="H451" t="s">
        <v>36</v>
      </c>
      <c r="I451" t="s">
        <v>37</v>
      </c>
      <c r="J451" t="s">
        <v>34</v>
      </c>
      <c r="K451" t="s">
        <v>34</v>
      </c>
      <c r="L451" t="s">
        <v>34</v>
      </c>
      <c r="M451" t="s">
        <v>34</v>
      </c>
      <c r="N451" t="s">
        <v>34</v>
      </c>
      <c r="O451" t="s">
        <v>34</v>
      </c>
      <c r="P451" t="s">
        <v>34</v>
      </c>
      <c r="Q451" t="s">
        <v>34</v>
      </c>
      <c r="R451" t="s">
        <v>34</v>
      </c>
      <c r="S451" t="s">
        <v>34</v>
      </c>
      <c r="T451" t="s">
        <v>34</v>
      </c>
      <c r="U451" t="s">
        <v>46</v>
      </c>
      <c r="V451" t="s">
        <v>34</v>
      </c>
      <c r="W451" t="s">
        <v>40</v>
      </c>
      <c r="X451">
        <v>20.45</v>
      </c>
      <c r="Y451">
        <v>20.45</v>
      </c>
      <c r="Z451">
        <v>0</v>
      </c>
      <c r="AA451">
        <v>0</v>
      </c>
      <c r="AB451">
        <v>30.09</v>
      </c>
      <c r="AC451">
        <v>50.54</v>
      </c>
      <c r="AD451" t="s">
        <v>85</v>
      </c>
      <c r="AE451" t="s">
        <v>42</v>
      </c>
      <c r="AF451" t="s">
        <v>42</v>
      </c>
      <c r="AG451">
        <f t="shared" ref="AG451:AG514" si="14">IF(AD451="Churned", 1,0)</f>
        <v>0</v>
      </c>
      <c r="AH451" t="str" cm="1">
        <f t="array" ref="AH451">_xlfn.IFS(
X451&lt;=20, "&lt;20",
AND(X451&gt;=20, X451&lt;50), "20-50",
AND(X451&gt;=50, X451&lt;100), "50-100",
X451&gt;=100, "&gt;100"
)</f>
        <v>20-50</v>
      </c>
      <c r="AI451">
        <f t="shared" ref="AI451:AI514" si="15">IF(AD451="Joined", 1, 0)</f>
        <v>1</v>
      </c>
      <c r="AJ451" t="str" cm="1">
        <f t="array" ref="AJ451">_xlfn.IFS(
C451&lt;=20, "&lt;20",
AND(C451&gt;=20, C451&lt;35), "20-35",
AND(C451&gt;=35, C451&lt;50), "35-50",
C451&gt;=50, "50-100"
)</f>
        <v>20-35</v>
      </c>
      <c r="AK451" t="str" cm="1">
        <f t="array" ref="AK451">_xlfn.IFS(
G451&lt;6, "&lt;6",
AND(G451&gt;=6, G451&lt;12), "6-12",
AND(G451&gt;=12, G451&lt;18), "12-18",  AND(G451&gt;=18, G451&lt;24), "18-24", G451&gt;=24, "24-36")</f>
        <v>12-18</v>
      </c>
    </row>
    <row r="452" spans="1:37" x14ac:dyDescent="0.3">
      <c r="A452" t="s">
        <v>551</v>
      </c>
      <c r="B452" t="s">
        <v>33</v>
      </c>
      <c r="C452">
        <v>77</v>
      </c>
      <c r="D452" t="s">
        <v>37</v>
      </c>
      <c r="E452" t="s">
        <v>64</v>
      </c>
      <c r="F452">
        <v>6</v>
      </c>
      <c r="G452">
        <v>23</v>
      </c>
      <c r="H452" t="s">
        <v>110</v>
      </c>
      <c r="I452" t="s">
        <v>37</v>
      </c>
      <c r="J452" t="s">
        <v>37</v>
      </c>
      <c r="K452" t="s">
        <v>37</v>
      </c>
      <c r="L452" t="s">
        <v>50</v>
      </c>
      <c r="M452" t="s">
        <v>34</v>
      </c>
      <c r="N452" t="s">
        <v>37</v>
      </c>
      <c r="O452" t="s">
        <v>37</v>
      </c>
      <c r="P452" t="s">
        <v>34</v>
      </c>
      <c r="Q452" t="s">
        <v>34</v>
      </c>
      <c r="R452" t="s">
        <v>37</v>
      </c>
      <c r="S452" t="s">
        <v>34</v>
      </c>
      <c r="T452" t="s">
        <v>37</v>
      </c>
      <c r="U452" t="s">
        <v>67</v>
      </c>
      <c r="V452" t="s">
        <v>37</v>
      </c>
      <c r="W452" t="s">
        <v>51</v>
      </c>
      <c r="X452">
        <v>93.5</v>
      </c>
      <c r="Y452">
        <v>2970.8</v>
      </c>
      <c r="Z452">
        <v>0</v>
      </c>
      <c r="AA452">
        <v>0</v>
      </c>
      <c r="AB452">
        <v>1393.28</v>
      </c>
      <c r="AC452">
        <v>4364.08</v>
      </c>
      <c r="AD452" t="s">
        <v>41</v>
      </c>
      <c r="AE452" t="s">
        <v>42</v>
      </c>
      <c r="AF452" t="s">
        <v>42</v>
      </c>
      <c r="AG452">
        <f t="shared" si="14"/>
        <v>0</v>
      </c>
      <c r="AH452" t="str" cm="1">
        <f t="array" ref="AH452">_xlfn.IFS(
X452&lt;=20, "&lt;20",
AND(X452&gt;=20, X452&lt;50), "20-50",
AND(X452&gt;=50, X452&lt;100), "50-100",
X452&gt;=100, "&gt;100"
)</f>
        <v>50-100</v>
      </c>
      <c r="AI452">
        <f t="shared" si="15"/>
        <v>0</v>
      </c>
      <c r="AJ452" t="str" cm="1">
        <f t="array" ref="AJ452">_xlfn.IFS(
C452&lt;=20, "&lt;20",
AND(C452&gt;=20, C452&lt;35), "20-35",
AND(C452&gt;=35, C452&lt;50), "35-50",
C452&gt;=50, "50-100"
)</f>
        <v>50-100</v>
      </c>
      <c r="AK452" t="str" cm="1">
        <f t="array" ref="AK452">_xlfn.IFS(
G452&lt;6, "&lt;6",
AND(G452&gt;=6, G452&lt;12), "6-12",
AND(G452&gt;=12, G452&lt;18), "12-18",  AND(G452&gt;=18, G452&lt;24), "18-24", G452&gt;=24, "24-36")</f>
        <v>18-24</v>
      </c>
    </row>
    <row r="453" spans="1:37" x14ac:dyDescent="0.3">
      <c r="A453" t="s">
        <v>552</v>
      </c>
      <c r="B453" t="s">
        <v>44</v>
      </c>
      <c r="C453">
        <v>40</v>
      </c>
      <c r="D453" t="s">
        <v>34</v>
      </c>
      <c r="E453" t="s">
        <v>114</v>
      </c>
      <c r="F453">
        <v>3</v>
      </c>
      <c r="G453">
        <v>27</v>
      </c>
      <c r="H453" t="s">
        <v>36</v>
      </c>
      <c r="I453" t="s">
        <v>37</v>
      </c>
      <c r="J453" t="s">
        <v>34</v>
      </c>
      <c r="K453" t="s">
        <v>37</v>
      </c>
      <c r="L453" t="s">
        <v>72</v>
      </c>
      <c r="M453" t="s">
        <v>34</v>
      </c>
      <c r="N453" t="s">
        <v>34</v>
      </c>
      <c r="O453" t="s">
        <v>34</v>
      </c>
      <c r="P453" t="s">
        <v>34</v>
      </c>
      <c r="Q453" t="s">
        <v>37</v>
      </c>
      <c r="R453" t="s">
        <v>34</v>
      </c>
      <c r="S453" t="s">
        <v>34</v>
      </c>
      <c r="T453" t="s">
        <v>37</v>
      </c>
      <c r="U453" t="s">
        <v>46</v>
      </c>
      <c r="V453" t="s">
        <v>37</v>
      </c>
      <c r="W453" t="s">
        <v>51</v>
      </c>
      <c r="X453">
        <v>54.65</v>
      </c>
      <c r="Y453">
        <v>54.65</v>
      </c>
      <c r="Z453">
        <v>0</v>
      </c>
      <c r="AA453">
        <v>0</v>
      </c>
      <c r="AB453">
        <v>36.33</v>
      </c>
      <c r="AC453">
        <v>90.98</v>
      </c>
      <c r="AD453" t="s">
        <v>85</v>
      </c>
      <c r="AE453" t="s">
        <v>42</v>
      </c>
      <c r="AF453" t="s">
        <v>42</v>
      </c>
      <c r="AG453">
        <f t="shared" si="14"/>
        <v>0</v>
      </c>
      <c r="AH453" t="str" cm="1">
        <f t="array" ref="AH453">_xlfn.IFS(
X453&lt;=20, "&lt;20",
AND(X453&gt;=20, X453&lt;50), "20-50",
AND(X453&gt;=50, X453&lt;100), "50-100",
X453&gt;=100, "&gt;100"
)</f>
        <v>50-100</v>
      </c>
      <c r="AI453">
        <f t="shared" si="15"/>
        <v>1</v>
      </c>
      <c r="AJ453" t="str" cm="1">
        <f t="array" ref="AJ453">_xlfn.IFS(
C453&lt;=20, "&lt;20",
AND(C453&gt;=20, C453&lt;35), "20-35",
AND(C453&gt;=35, C453&lt;50), "35-50",
C453&gt;=50, "50-100"
)</f>
        <v>35-50</v>
      </c>
      <c r="AK453" t="str" cm="1">
        <f t="array" ref="AK453">_xlfn.IFS(
G453&lt;6, "&lt;6",
AND(G453&gt;=6, G453&lt;12), "6-12",
AND(G453&gt;=12, G453&lt;18), "12-18",  AND(G453&gt;=18, G453&lt;24), "18-24", G453&gt;=24, "24-36")</f>
        <v>24-36</v>
      </c>
    </row>
    <row r="454" spans="1:37" x14ac:dyDescent="0.3">
      <c r="A454" t="s">
        <v>553</v>
      </c>
      <c r="B454" t="s">
        <v>44</v>
      </c>
      <c r="C454">
        <v>18</v>
      </c>
      <c r="D454" t="s">
        <v>34</v>
      </c>
      <c r="E454" t="s">
        <v>56</v>
      </c>
      <c r="F454">
        <v>13</v>
      </c>
      <c r="G454">
        <v>8</v>
      </c>
      <c r="H454" t="s">
        <v>70</v>
      </c>
      <c r="I454" t="s">
        <v>37</v>
      </c>
      <c r="J454" t="s">
        <v>37</v>
      </c>
      <c r="K454" t="s">
        <v>37</v>
      </c>
      <c r="L454" t="s">
        <v>72</v>
      </c>
      <c r="M454" t="s">
        <v>37</v>
      </c>
      <c r="N454" t="s">
        <v>34</v>
      </c>
      <c r="O454" t="s">
        <v>37</v>
      </c>
      <c r="P454" t="s">
        <v>37</v>
      </c>
      <c r="Q454" t="s">
        <v>34</v>
      </c>
      <c r="R454" t="s">
        <v>37</v>
      </c>
      <c r="S454" t="s">
        <v>37</v>
      </c>
      <c r="T454" t="s">
        <v>37</v>
      </c>
      <c r="U454" t="s">
        <v>67</v>
      </c>
      <c r="V454" t="s">
        <v>37</v>
      </c>
      <c r="W454" t="s">
        <v>51</v>
      </c>
      <c r="X454">
        <v>71.900000000000006</v>
      </c>
      <c r="Y454">
        <v>4479.2</v>
      </c>
      <c r="Z454">
        <v>0</v>
      </c>
      <c r="AA454">
        <v>0</v>
      </c>
      <c r="AB454">
        <v>2683.17</v>
      </c>
      <c r="AC454">
        <v>7162.37</v>
      </c>
      <c r="AD454" t="s">
        <v>41</v>
      </c>
      <c r="AE454" t="s">
        <v>42</v>
      </c>
      <c r="AF454" t="s">
        <v>42</v>
      </c>
      <c r="AG454">
        <f t="shared" si="14"/>
        <v>0</v>
      </c>
      <c r="AH454" t="str" cm="1">
        <f t="array" ref="AH454">_xlfn.IFS(
X454&lt;=20, "&lt;20",
AND(X454&gt;=20, X454&lt;50), "20-50",
AND(X454&gt;=50, X454&lt;100), "50-100",
X454&gt;=100, "&gt;100"
)</f>
        <v>50-100</v>
      </c>
      <c r="AI454">
        <f t="shared" si="15"/>
        <v>0</v>
      </c>
      <c r="AJ454" t="str" cm="1">
        <f t="array" ref="AJ454">_xlfn.IFS(
C454&lt;=20, "&lt;20",
AND(C454&gt;=20, C454&lt;35), "20-35",
AND(C454&gt;=35, C454&lt;50), "35-50",
C454&gt;=50, "50-100"
)</f>
        <v>&lt;20</v>
      </c>
      <c r="AK454" t="str" cm="1">
        <f t="array" ref="AK454">_xlfn.IFS(
G454&lt;6, "&lt;6",
AND(G454&gt;=6, G454&lt;12), "6-12",
AND(G454&gt;=12, G454&lt;18), "12-18",  AND(G454&gt;=18, G454&lt;24), "18-24", G454&gt;=24, "24-36")</f>
        <v>6-12</v>
      </c>
    </row>
    <row r="455" spans="1:37" x14ac:dyDescent="0.3">
      <c r="A455" t="s">
        <v>554</v>
      </c>
      <c r="B455" t="s">
        <v>44</v>
      </c>
      <c r="C455">
        <v>65</v>
      </c>
      <c r="D455" t="s">
        <v>34</v>
      </c>
      <c r="E455" t="s">
        <v>74</v>
      </c>
      <c r="F455">
        <v>11</v>
      </c>
      <c r="G455">
        <v>21</v>
      </c>
      <c r="H455" t="s">
        <v>66</v>
      </c>
      <c r="I455" t="s">
        <v>37</v>
      </c>
      <c r="J455" t="s">
        <v>37</v>
      </c>
      <c r="K455" t="s">
        <v>37</v>
      </c>
      <c r="L455" t="s">
        <v>50</v>
      </c>
      <c r="M455" t="s">
        <v>37</v>
      </c>
      <c r="N455" t="s">
        <v>37</v>
      </c>
      <c r="O455" t="s">
        <v>37</v>
      </c>
      <c r="P455" t="s">
        <v>37</v>
      </c>
      <c r="Q455" t="s">
        <v>37</v>
      </c>
      <c r="R455" t="s">
        <v>37</v>
      </c>
      <c r="S455" t="s">
        <v>37</v>
      </c>
      <c r="T455" t="s">
        <v>37</v>
      </c>
      <c r="U455" t="s">
        <v>67</v>
      </c>
      <c r="V455" t="s">
        <v>37</v>
      </c>
      <c r="W455" t="s">
        <v>40</v>
      </c>
      <c r="X455">
        <v>116.4</v>
      </c>
      <c r="Y455">
        <v>8543.25</v>
      </c>
      <c r="Z455">
        <v>0</v>
      </c>
      <c r="AA455">
        <v>0</v>
      </c>
      <c r="AB455">
        <v>2077.92</v>
      </c>
      <c r="AC455">
        <v>10621.17</v>
      </c>
      <c r="AD455" t="s">
        <v>41</v>
      </c>
      <c r="AE455" t="s">
        <v>42</v>
      </c>
      <c r="AF455" t="s">
        <v>42</v>
      </c>
      <c r="AG455">
        <f t="shared" si="14"/>
        <v>0</v>
      </c>
      <c r="AH455" t="str" cm="1">
        <f t="array" ref="AH455">_xlfn.IFS(
X455&lt;=20, "&lt;20",
AND(X455&gt;=20, X455&lt;50), "20-50",
AND(X455&gt;=50, X455&lt;100), "50-100",
X455&gt;=100, "&gt;100"
)</f>
        <v>&gt;100</v>
      </c>
      <c r="AI455">
        <f t="shared" si="15"/>
        <v>0</v>
      </c>
      <c r="AJ455" t="str" cm="1">
        <f t="array" ref="AJ455">_xlfn.IFS(
C455&lt;=20, "&lt;20",
AND(C455&gt;=20, C455&lt;35), "20-35",
AND(C455&gt;=35, C455&lt;50), "35-50",
C455&gt;=50, "50-100"
)</f>
        <v>50-100</v>
      </c>
      <c r="AK455" t="str" cm="1">
        <f t="array" ref="AK455">_xlfn.IFS(
G455&lt;6, "&lt;6",
AND(G455&gt;=6, G455&lt;12), "6-12",
AND(G455&gt;=12, G455&lt;18), "12-18",  AND(G455&gt;=18, G455&lt;24), "18-24", G455&gt;=24, "24-36")</f>
        <v>18-24</v>
      </c>
    </row>
    <row r="456" spans="1:37" x14ac:dyDescent="0.3">
      <c r="A456" t="s">
        <v>555</v>
      </c>
      <c r="B456" t="s">
        <v>33</v>
      </c>
      <c r="C456">
        <v>38</v>
      </c>
      <c r="D456" t="s">
        <v>37</v>
      </c>
      <c r="E456" t="s">
        <v>48</v>
      </c>
      <c r="F456">
        <v>4</v>
      </c>
      <c r="G456">
        <v>34</v>
      </c>
      <c r="H456" t="s">
        <v>70</v>
      </c>
      <c r="I456" t="s">
        <v>37</v>
      </c>
      <c r="J456" t="s">
        <v>37</v>
      </c>
      <c r="K456" t="s">
        <v>37</v>
      </c>
      <c r="L456" t="s">
        <v>50</v>
      </c>
      <c r="M456" t="s">
        <v>34</v>
      </c>
      <c r="N456" t="s">
        <v>37</v>
      </c>
      <c r="O456" t="s">
        <v>37</v>
      </c>
      <c r="P456" t="s">
        <v>34</v>
      </c>
      <c r="Q456" t="s">
        <v>37</v>
      </c>
      <c r="R456" t="s">
        <v>37</v>
      </c>
      <c r="S456" t="s">
        <v>37</v>
      </c>
      <c r="T456" t="s">
        <v>37</v>
      </c>
      <c r="U456" t="s">
        <v>67</v>
      </c>
      <c r="V456" t="s">
        <v>34</v>
      </c>
      <c r="W456" t="s">
        <v>51</v>
      </c>
      <c r="X456">
        <v>105.55</v>
      </c>
      <c r="Y456">
        <v>5682.25</v>
      </c>
      <c r="Z456">
        <v>0</v>
      </c>
      <c r="AA456">
        <v>0</v>
      </c>
      <c r="AB456">
        <v>684.76</v>
      </c>
      <c r="AC456">
        <v>6367.01</v>
      </c>
      <c r="AD456" t="s">
        <v>41</v>
      </c>
      <c r="AE456" t="s">
        <v>42</v>
      </c>
      <c r="AF456" t="s">
        <v>42</v>
      </c>
      <c r="AG456">
        <f t="shared" si="14"/>
        <v>0</v>
      </c>
      <c r="AH456" t="str" cm="1">
        <f t="array" ref="AH456">_xlfn.IFS(
X456&lt;=20, "&lt;20",
AND(X456&gt;=20, X456&lt;50), "20-50",
AND(X456&gt;=50, X456&lt;100), "50-100",
X456&gt;=100, "&gt;100"
)</f>
        <v>&gt;100</v>
      </c>
      <c r="AI456">
        <f t="shared" si="15"/>
        <v>0</v>
      </c>
      <c r="AJ456" t="str" cm="1">
        <f t="array" ref="AJ456">_xlfn.IFS(
C456&lt;=20, "&lt;20",
AND(C456&gt;=20, C456&lt;35), "20-35",
AND(C456&gt;=35, C456&lt;50), "35-50",
C456&gt;=50, "50-100"
)</f>
        <v>35-50</v>
      </c>
      <c r="AK456" t="str" cm="1">
        <f t="array" ref="AK456">_xlfn.IFS(
G456&lt;6, "&lt;6",
AND(G456&gt;=6, G456&lt;12), "6-12",
AND(G456&gt;=12, G456&lt;18), "12-18",  AND(G456&gt;=18, G456&lt;24), "18-24", G456&gt;=24, "24-36")</f>
        <v>24-36</v>
      </c>
    </row>
    <row r="457" spans="1:37" x14ac:dyDescent="0.3">
      <c r="A457" t="s">
        <v>556</v>
      </c>
      <c r="B457" t="s">
        <v>44</v>
      </c>
      <c r="C457">
        <v>78</v>
      </c>
      <c r="D457" t="s">
        <v>37</v>
      </c>
      <c r="E457" t="s">
        <v>64</v>
      </c>
      <c r="F457">
        <v>14</v>
      </c>
      <c r="G457">
        <v>27</v>
      </c>
      <c r="H457" t="s">
        <v>36</v>
      </c>
      <c r="I457" t="s">
        <v>37</v>
      </c>
      <c r="J457" t="s">
        <v>34</v>
      </c>
      <c r="K457" t="s">
        <v>37</v>
      </c>
      <c r="L457" t="s">
        <v>50</v>
      </c>
      <c r="M457" t="s">
        <v>34</v>
      </c>
      <c r="N457" t="s">
        <v>34</v>
      </c>
      <c r="O457" t="s">
        <v>34</v>
      </c>
      <c r="P457" t="s">
        <v>34</v>
      </c>
      <c r="Q457" t="s">
        <v>34</v>
      </c>
      <c r="R457" t="s">
        <v>34</v>
      </c>
      <c r="S457" t="s">
        <v>34</v>
      </c>
      <c r="T457" t="s">
        <v>37</v>
      </c>
      <c r="U457" t="s">
        <v>46</v>
      </c>
      <c r="V457" t="s">
        <v>37</v>
      </c>
      <c r="W457" t="s">
        <v>51</v>
      </c>
      <c r="X457">
        <v>69.25</v>
      </c>
      <c r="Y457">
        <v>69.25</v>
      </c>
      <c r="Z457">
        <v>0</v>
      </c>
      <c r="AA457">
        <v>0</v>
      </c>
      <c r="AB457">
        <v>37.299999999999997</v>
      </c>
      <c r="AC457">
        <v>106.55</v>
      </c>
      <c r="AD457" t="s">
        <v>52</v>
      </c>
      <c r="AE457" t="s">
        <v>53</v>
      </c>
      <c r="AF457" t="s">
        <v>54</v>
      </c>
      <c r="AG457">
        <f t="shared" si="14"/>
        <v>1</v>
      </c>
      <c r="AH457" t="str" cm="1">
        <f t="array" ref="AH457">_xlfn.IFS(
X457&lt;=20, "&lt;20",
AND(X457&gt;=20, X457&lt;50), "20-50",
AND(X457&gt;=50, X457&lt;100), "50-100",
X457&gt;=100, "&gt;100"
)</f>
        <v>50-100</v>
      </c>
      <c r="AI457">
        <f t="shared" si="15"/>
        <v>0</v>
      </c>
      <c r="AJ457" t="str" cm="1">
        <f t="array" ref="AJ457">_xlfn.IFS(
C457&lt;=20, "&lt;20",
AND(C457&gt;=20, C457&lt;35), "20-35",
AND(C457&gt;=35, C457&lt;50), "35-50",
C457&gt;=50, "50-100"
)</f>
        <v>50-100</v>
      </c>
      <c r="AK457" t="str" cm="1">
        <f t="array" ref="AK457">_xlfn.IFS(
G457&lt;6, "&lt;6",
AND(G457&gt;=6, G457&lt;12), "6-12",
AND(G457&gt;=12, G457&lt;18), "12-18",  AND(G457&gt;=18, G457&lt;24), "18-24", G457&gt;=24, "24-36")</f>
        <v>24-36</v>
      </c>
    </row>
    <row r="458" spans="1:37" x14ac:dyDescent="0.3">
      <c r="A458" t="s">
        <v>557</v>
      </c>
      <c r="B458" t="s">
        <v>33</v>
      </c>
      <c r="C458">
        <v>30</v>
      </c>
      <c r="D458" t="s">
        <v>34</v>
      </c>
      <c r="E458" t="s">
        <v>103</v>
      </c>
      <c r="F458">
        <v>8</v>
      </c>
      <c r="G458">
        <v>15</v>
      </c>
      <c r="H458" t="s">
        <v>36</v>
      </c>
      <c r="I458" t="s">
        <v>37</v>
      </c>
      <c r="J458" t="s">
        <v>34</v>
      </c>
      <c r="K458" t="s">
        <v>37</v>
      </c>
      <c r="L458" t="s">
        <v>38</v>
      </c>
      <c r="M458" t="s">
        <v>37</v>
      </c>
      <c r="N458" t="s">
        <v>34</v>
      </c>
      <c r="O458" t="s">
        <v>34</v>
      </c>
      <c r="P458" t="s">
        <v>37</v>
      </c>
      <c r="Q458" t="s">
        <v>37</v>
      </c>
      <c r="R458" t="s">
        <v>37</v>
      </c>
      <c r="S458" t="s">
        <v>37</v>
      </c>
      <c r="T458" t="s">
        <v>34</v>
      </c>
      <c r="U458" t="s">
        <v>39</v>
      </c>
      <c r="V458" t="s">
        <v>34</v>
      </c>
      <c r="W458" t="s">
        <v>51</v>
      </c>
      <c r="X458">
        <v>75.5</v>
      </c>
      <c r="Y458">
        <v>4025.6</v>
      </c>
      <c r="Z458">
        <v>0</v>
      </c>
      <c r="AA458">
        <v>100</v>
      </c>
      <c r="AB458">
        <v>1591.5</v>
      </c>
      <c r="AC458">
        <v>5717.1</v>
      </c>
      <c r="AD458" t="s">
        <v>41</v>
      </c>
      <c r="AE458" t="s">
        <v>42</v>
      </c>
      <c r="AF458" t="s">
        <v>42</v>
      </c>
      <c r="AG458">
        <f t="shared" si="14"/>
        <v>0</v>
      </c>
      <c r="AH458" t="str" cm="1">
        <f t="array" ref="AH458">_xlfn.IFS(
X458&lt;=20, "&lt;20",
AND(X458&gt;=20, X458&lt;50), "20-50",
AND(X458&gt;=50, X458&lt;100), "50-100",
X458&gt;=100, "&gt;100"
)</f>
        <v>50-100</v>
      </c>
      <c r="AI458">
        <f t="shared" si="15"/>
        <v>0</v>
      </c>
      <c r="AJ458" t="str" cm="1">
        <f t="array" ref="AJ458">_xlfn.IFS(
C458&lt;=20, "&lt;20",
AND(C458&gt;=20, C458&lt;35), "20-35",
AND(C458&gt;=35, C458&lt;50), "35-50",
C458&gt;=50, "50-100"
)</f>
        <v>20-35</v>
      </c>
      <c r="AK458" t="str" cm="1">
        <f t="array" ref="AK458">_xlfn.IFS(
G458&lt;6, "&lt;6",
AND(G458&gt;=6, G458&lt;12), "6-12",
AND(G458&gt;=12, G458&lt;18), "12-18",  AND(G458&gt;=18, G458&lt;24), "18-24", G458&gt;=24, "24-36")</f>
        <v>12-18</v>
      </c>
    </row>
    <row r="459" spans="1:37" x14ac:dyDescent="0.3">
      <c r="A459" t="s">
        <v>558</v>
      </c>
      <c r="B459" t="s">
        <v>33</v>
      </c>
      <c r="C459">
        <v>64</v>
      </c>
      <c r="D459" t="s">
        <v>37</v>
      </c>
      <c r="E459" t="s">
        <v>99</v>
      </c>
      <c r="F459">
        <v>3</v>
      </c>
      <c r="G459">
        <v>20</v>
      </c>
      <c r="H459" t="s">
        <v>36</v>
      </c>
      <c r="I459" t="s">
        <v>37</v>
      </c>
      <c r="J459" t="s">
        <v>37</v>
      </c>
      <c r="K459" t="s">
        <v>37</v>
      </c>
      <c r="L459" t="s">
        <v>50</v>
      </c>
      <c r="M459" t="s">
        <v>34</v>
      </c>
      <c r="N459" t="s">
        <v>34</v>
      </c>
      <c r="O459" t="s">
        <v>37</v>
      </c>
      <c r="P459" t="s">
        <v>34</v>
      </c>
      <c r="Q459" t="s">
        <v>37</v>
      </c>
      <c r="R459" t="s">
        <v>37</v>
      </c>
      <c r="S459" t="s">
        <v>37</v>
      </c>
      <c r="T459" t="s">
        <v>37</v>
      </c>
      <c r="U459" t="s">
        <v>46</v>
      </c>
      <c r="V459" t="s">
        <v>37</v>
      </c>
      <c r="W459" t="s">
        <v>51</v>
      </c>
      <c r="X459">
        <v>101.1</v>
      </c>
      <c r="Y459">
        <v>1504.05</v>
      </c>
      <c r="Z459">
        <v>0</v>
      </c>
      <c r="AA459">
        <v>0</v>
      </c>
      <c r="AB459">
        <v>610.5</v>
      </c>
      <c r="AC459">
        <v>2114.5500000000002</v>
      </c>
      <c r="AD459" t="s">
        <v>52</v>
      </c>
      <c r="AE459" t="s">
        <v>53</v>
      </c>
      <c r="AF459" t="s">
        <v>162</v>
      </c>
      <c r="AG459">
        <f t="shared" si="14"/>
        <v>1</v>
      </c>
      <c r="AH459" t="str" cm="1">
        <f t="array" ref="AH459">_xlfn.IFS(
X459&lt;=20, "&lt;20",
AND(X459&gt;=20, X459&lt;50), "20-50",
AND(X459&gt;=50, X459&lt;100), "50-100",
X459&gt;=100, "&gt;100"
)</f>
        <v>&gt;100</v>
      </c>
      <c r="AI459">
        <f t="shared" si="15"/>
        <v>0</v>
      </c>
      <c r="AJ459" t="str" cm="1">
        <f t="array" ref="AJ459">_xlfn.IFS(
C459&lt;=20, "&lt;20",
AND(C459&gt;=20, C459&lt;35), "20-35",
AND(C459&gt;=35, C459&lt;50), "35-50",
C459&gt;=50, "50-100"
)</f>
        <v>50-100</v>
      </c>
      <c r="AK459" t="str" cm="1">
        <f t="array" ref="AK459">_xlfn.IFS(
G459&lt;6, "&lt;6",
AND(G459&gt;=6, G459&lt;12), "6-12",
AND(G459&gt;=12, G459&lt;18), "12-18",  AND(G459&gt;=18, G459&lt;24), "18-24", G459&gt;=24, "24-36")</f>
        <v>18-24</v>
      </c>
    </row>
    <row r="460" spans="1:37" x14ac:dyDescent="0.3">
      <c r="A460" t="s">
        <v>559</v>
      </c>
      <c r="B460" t="s">
        <v>44</v>
      </c>
      <c r="C460">
        <v>45</v>
      </c>
      <c r="D460" t="s">
        <v>34</v>
      </c>
      <c r="E460" t="s">
        <v>45</v>
      </c>
      <c r="F460">
        <v>13</v>
      </c>
      <c r="G460">
        <v>29</v>
      </c>
      <c r="H460" t="s">
        <v>36</v>
      </c>
      <c r="I460" t="s">
        <v>37</v>
      </c>
      <c r="J460" t="s">
        <v>34</v>
      </c>
      <c r="K460" t="s">
        <v>37</v>
      </c>
      <c r="L460" t="s">
        <v>50</v>
      </c>
      <c r="M460" t="s">
        <v>34</v>
      </c>
      <c r="N460" t="s">
        <v>34</v>
      </c>
      <c r="O460" t="s">
        <v>34</v>
      </c>
      <c r="P460" t="s">
        <v>37</v>
      </c>
      <c r="Q460" t="s">
        <v>37</v>
      </c>
      <c r="R460" t="s">
        <v>34</v>
      </c>
      <c r="S460" t="s">
        <v>34</v>
      </c>
      <c r="T460" t="s">
        <v>37</v>
      </c>
      <c r="U460" t="s">
        <v>46</v>
      </c>
      <c r="V460" t="s">
        <v>37</v>
      </c>
      <c r="W460" t="s">
        <v>51</v>
      </c>
      <c r="X460">
        <v>86.05</v>
      </c>
      <c r="Y460">
        <v>1818.9</v>
      </c>
      <c r="Z460">
        <v>0</v>
      </c>
      <c r="AA460">
        <v>0</v>
      </c>
      <c r="AB460">
        <v>311.01</v>
      </c>
      <c r="AC460">
        <v>2129.91</v>
      </c>
      <c r="AD460" t="s">
        <v>41</v>
      </c>
      <c r="AE460" t="s">
        <v>42</v>
      </c>
      <c r="AF460" t="s">
        <v>42</v>
      </c>
      <c r="AG460">
        <f t="shared" si="14"/>
        <v>0</v>
      </c>
      <c r="AH460" t="str" cm="1">
        <f t="array" ref="AH460">_xlfn.IFS(
X460&lt;=20, "&lt;20",
AND(X460&gt;=20, X460&lt;50), "20-50",
AND(X460&gt;=50, X460&lt;100), "50-100",
X460&gt;=100, "&gt;100"
)</f>
        <v>50-100</v>
      </c>
      <c r="AI460">
        <f t="shared" si="15"/>
        <v>0</v>
      </c>
      <c r="AJ460" t="str" cm="1">
        <f t="array" ref="AJ460">_xlfn.IFS(
C460&lt;=20, "&lt;20",
AND(C460&gt;=20, C460&lt;35), "20-35",
AND(C460&gt;=35, C460&lt;50), "35-50",
C460&gt;=50, "50-100"
)</f>
        <v>35-50</v>
      </c>
      <c r="AK460" t="str" cm="1">
        <f t="array" ref="AK460">_xlfn.IFS(
G460&lt;6, "&lt;6",
AND(G460&gt;=6, G460&lt;12), "6-12",
AND(G460&gt;=12, G460&lt;18), "12-18",  AND(G460&gt;=18, G460&lt;24), "18-24", G460&gt;=24, "24-36")</f>
        <v>24-36</v>
      </c>
    </row>
    <row r="461" spans="1:37" x14ac:dyDescent="0.3">
      <c r="A461" t="s">
        <v>560</v>
      </c>
      <c r="B461" t="s">
        <v>33</v>
      </c>
      <c r="C461">
        <v>45</v>
      </c>
      <c r="D461" t="s">
        <v>34</v>
      </c>
      <c r="E461" t="s">
        <v>74</v>
      </c>
      <c r="F461">
        <v>11</v>
      </c>
      <c r="G461">
        <v>20</v>
      </c>
      <c r="H461" t="s">
        <v>36</v>
      </c>
      <c r="I461" t="s">
        <v>37</v>
      </c>
      <c r="J461" t="s">
        <v>34</v>
      </c>
      <c r="K461" t="s">
        <v>37</v>
      </c>
      <c r="L461" t="s">
        <v>38</v>
      </c>
      <c r="M461" t="s">
        <v>37</v>
      </c>
      <c r="N461" t="s">
        <v>34</v>
      </c>
      <c r="O461" t="s">
        <v>34</v>
      </c>
      <c r="P461" t="s">
        <v>34</v>
      </c>
      <c r="Q461" t="s">
        <v>37</v>
      </c>
      <c r="R461" t="s">
        <v>37</v>
      </c>
      <c r="S461" t="s">
        <v>37</v>
      </c>
      <c r="T461" t="s">
        <v>37</v>
      </c>
      <c r="U461" t="s">
        <v>46</v>
      </c>
      <c r="V461" t="s">
        <v>37</v>
      </c>
      <c r="W461" t="s">
        <v>51</v>
      </c>
      <c r="X461">
        <v>95</v>
      </c>
      <c r="Y461">
        <v>95</v>
      </c>
      <c r="Z461">
        <v>0</v>
      </c>
      <c r="AA461">
        <v>0</v>
      </c>
      <c r="AB461">
        <v>12.04</v>
      </c>
      <c r="AC461">
        <v>107.04</v>
      </c>
      <c r="AD461" t="s">
        <v>52</v>
      </c>
      <c r="AE461" t="s">
        <v>58</v>
      </c>
      <c r="AF461" t="s">
        <v>62</v>
      </c>
      <c r="AG461">
        <f t="shared" si="14"/>
        <v>1</v>
      </c>
      <c r="AH461" t="str" cm="1">
        <f t="array" ref="AH461">_xlfn.IFS(
X461&lt;=20, "&lt;20",
AND(X461&gt;=20, X461&lt;50), "20-50",
AND(X461&gt;=50, X461&lt;100), "50-100",
X461&gt;=100, "&gt;100"
)</f>
        <v>50-100</v>
      </c>
      <c r="AI461">
        <f t="shared" si="15"/>
        <v>0</v>
      </c>
      <c r="AJ461" t="str" cm="1">
        <f t="array" ref="AJ461">_xlfn.IFS(
C461&lt;=20, "&lt;20",
AND(C461&gt;=20, C461&lt;35), "20-35",
AND(C461&gt;=35, C461&lt;50), "35-50",
C461&gt;=50, "50-100"
)</f>
        <v>35-50</v>
      </c>
      <c r="AK461" t="str" cm="1">
        <f t="array" ref="AK461">_xlfn.IFS(
G461&lt;6, "&lt;6",
AND(G461&gt;=6, G461&lt;12), "6-12",
AND(G461&gt;=12, G461&lt;18), "12-18",  AND(G461&gt;=18, G461&lt;24), "18-24", G461&gt;=24, "24-36")</f>
        <v>18-24</v>
      </c>
    </row>
    <row r="462" spans="1:37" x14ac:dyDescent="0.3">
      <c r="A462" t="s">
        <v>561</v>
      </c>
      <c r="B462" t="s">
        <v>33</v>
      </c>
      <c r="C462">
        <v>78</v>
      </c>
      <c r="D462" t="s">
        <v>34</v>
      </c>
      <c r="E462" t="s">
        <v>69</v>
      </c>
      <c r="F462">
        <v>14</v>
      </c>
      <c r="G462">
        <v>4</v>
      </c>
      <c r="H462" t="s">
        <v>49</v>
      </c>
      <c r="I462" t="s">
        <v>37</v>
      </c>
      <c r="J462" t="s">
        <v>34</v>
      </c>
      <c r="K462" t="s">
        <v>37</v>
      </c>
      <c r="L462" t="s">
        <v>50</v>
      </c>
      <c r="M462" t="s">
        <v>34</v>
      </c>
      <c r="N462" t="s">
        <v>34</v>
      </c>
      <c r="O462" t="s">
        <v>34</v>
      </c>
      <c r="P462" t="s">
        <v>34</v>
      </c>
      <c r="Q462" t="s">
        <v>34</v>
      </c>
      <c r="R462" t="s">
        <v>34</v>
      </c>
      <c r="S462" t="s">
        <v>34</v>
      </c>
      <c r="T462" t="s">
        <v>37</v>
      </c>
      <c r="U462" t="s">
        <v>46</v>
      </c>
      <c r="V462" t="s">
        <v>34</v>
      </c>
      <c r="W462" t="s">
        <v>51</v>
      </c>
      <c r="X462">
        <v>70.75</v>
      </c>
      <c r="Y462">
        <v>154.85</v>
      </c>
      <c r="Z462">
        <v>0</v>
      </c>
      <c r="AA462">
        <v>0</v>
      </c>
      <c r="AB462">
        <v>19.72</v>
      </c>
      <c r="AC462">
        <v>174.57</v>
      </c>
      <c r="AD462" t="s">
        <v>52</v>
      </c>
      <c r="AE462" t="s">
        <v>100</v>
      </c>
      <c r="AF462" t="s">
        <v>101</v>
      </c>
      <c r="AG462">
        <f t="shared" si="14"/>
        <v>1</v>
      </c>
      <c r="AH462" t="str" cm="1">
        <f t="array" ref="AH462">_xlfn.IFS(
X462&lt;=20, "&lt;20",
AND(X462&gt;=20, X462&lt;50), "20-50",
AND(X462&gt;=50, X462&lt;100), "50-100",
X462&gt;=100, "&gt;100"
)</f>
        <v>50-100</v>
      </c>
      <c r="AI462">
        <f t="shared" si="15"/>
        <v>0</v>
      </c>
      <c r="AJ462" t="str" cm="1">
        <f t="array" ref="AJ462">_xlfn.IFS(
C462&lt;=20, "&lt;20",
AND(C462&gt;=20, C462&lt;35), "20-35",
AND(C462&gt;=35, C462&lt;50), "35-50",
C462&gt;=50, "50-100"
)</f>
        <v>50-100</v>
      </c>
      <c r="AK462" t="str" cm="1">
        <f t="array" ref="AK462">_xlfn.IFS(
G462&lt;6, "&lt;6",
AND(G462&gt;=6, G462&lt;12), "6-12",
AND(G462&gt;=12, G462&lt;18), "12-18",  AND(G462&gt;=18, G462&lt;24), "18-24", G462&gt;=24, "24-36")</f>
        <v>&lt;6</v>
      </c>
    </row>
    <row r="463" spans="1:37" x14ac:dyDescent="0.3">
      <c r="A463" t="s">
        <v>562</v>
      </c>
      <c r="B463" t="s">
        <v>33</v>
      </c>
      <c r="C463">
        <v>26</v>
      </c>
      <c r="D463" t="s">
        <v>34</v>
      </c>
      <c r="E463" t="s">
        <v>164</v>
      </c>
      <c r="F463">
        <v>12</v>
      </c>
      <c r="G463">
        <v>34</v>
      </c>
      <c r="H463" t="s">
        <v>70</v>
      </c>
      <c r="I463" t="s">
        <v>37</v>
      </c>
      <c r="J463" t="s">
        <v>37</v>
      </c>
      <c r="K463" t="s">
        <v>37</v>
      </c>
      <c r="L463" t="s">
        <v>38</v>
      </c>
      <c r="M463" t="s">
        <v>37</v>
      </c>
      <c r="N463" t="s">
        <v>37</v>
      </c>
      <c r="O463" t="s">
        <v>37</v>
      </c>
      <c r="P463" t="s">
        <v>34</v>
      </c>
      <c r="Q463" t="s">
        <v>34</v>
      </c>
      <c r="R463" t="s">
        <v>37</v>
      </c>
      <c r="S463" t="s">
        <v>37</v>
      </c>
      <c r="T463" t="s">
        <v>37</v>
      </c>
      <c r="U463" t="s">
        <v>39</v>
      </c>
      <c r="V463" t="s">
        <v>34</v>
      </c>
      <c r="W463" t="s">
        <v>40</v>
      </c>
      <c r="X463">
        <v>72.45</v>
      </c>
      <c r="Y463">
        <v>4653.8500000000004</v>
      </c>
      <c r="Z463">
        <v>14.23</v>
      </c>
      <c r="AA463">
        <v>0</v>
      </c>
      <c r="AB463">
        <v>1738.75</v>
      </c>
      <c r="AC463">
        <v>6378.37</v>
      </c>
      <c r="AD463" t="s">
        <v>52</v>
      </c>
      <c r="AE463" t="s">
        <v>53</v>
      </c>
      <c r="AF463" t="s">
        <v>162</v>
      </c>
      <c r="AG463">
        <f t="shared" si="14"/>
        <v>1</v>
      </c>
      <c r="AH463" t="str" cm="1">
        <f t="array" ref="AH463">_xlfn.IFS(
X463&lt;=20, "&lt;20",
AND(X463&gt;=20, X463&lt;50), "20-50",
AND(X463&gt;=50, X463&lt;100), "50-100",
X463&gt;=100, "&gt;100"
)</f>
        <v>50-100</v>
      </c>
      <c r="AI463">
        <f t="shared" si="15"/>
        <v>0</v>
      </c>
      <c r="AJ463" t="str" cm="1">
        <f t="array" ref="AJ463">_xlfn.IFS(
C463&lt;=20, "&lt;20",
AND(C463&gt;=20, C463&lt;35), "20-35",
AND(C463&gt;=35, C463&lt;50), "35-50",
C463&gt;=50, "50-100"
)</f>
        <v>20-35</v>
      </c>
      <c r="AK463" t="str" cm="1">
        <f t="array" ref="AK463">_xlfn.IFS(
G463&lt;6, "&lt;6",
AND(G463&gt;=6, G463&lt;12), "6-12",
AND(G463&gt;=12, G463&lt;18), "12-18",  AND(G463&gt;=18, G463&lt;24), "18-24", G463&gt;=24, "24-36")</f>
        <v>24-36</v>
      </c>
    </row>
    <row r="464" spans="1:37" x14ac:dyDescent="0.3">
      <c r="A464" t="s">
        <v>563</v>
      </c>
      <c r="B464" t="s">
        <v>44</v>
      </c>
      <c r="C464">
        <v>63</v>
      </c>
      <c r="D464" t="s">
        <v>34</v>
      </c>
      <c r="E464" t="s">
        <v>69</v>
      </c>
      <c r="F464">
        <v>7</v>
      </c>
      <c r="G464">
        <v>9</v>
      </c>
      <c r="H464" t="s">
        <v>70</v>
      </c>
      <c r="I464" t="s">
        <v>37</v>
      </c>
      <c r="J464" t="s">
        <v>34</v>
      </c>
      <c r="K464" t="s">
        <v>37</v>
      </c>
      <c r="L464" t="s">
        <v>50</v>
      </c>
      <c r="M464" t="s">
        <v>34</v>
      </c>
      <c r="N464" t="s">
        <v>37</v>
      </c>
      <c r="O464" t="s">
        <v>37</v>
      </c>
      <c r="P464" t="s">
        <v>37</v>
      </c>
      <c r="Q464" t="s">
        <v>34</v>
      </c>
      <c r="R464" t="s">
        <v>34</v>
      </c>
      <c r="S464" t="s">
        <v>34</v>
      </c>
      <c r="T464" t="s">
        <v>37</v>
      </c>
      <c r="U464" t="s">
        <v>46</v>
      </c>
      <c r="V464" t="s">
        <v>34</v>
      </c>
      <c r="W464" t="s">
        <v>51</v>
      </c>
      <c r="X464">
        <v>85.8</v>
      </c>
      <c r="Y464">
        <v>4433.3</v>
      </c>
      <c r="Z464">
        <v>0</v>
      </c>
      <c r="AA464">
        <v>0</v>
      </c>
      <c r="AB464">
        <v>877.24</v>
      </c>
      <c r="AC464">
        <v>5310.54</v>
      </c>
      <c r="AD464" t="s">
        <v>41</v>
      </c>
      <c r="AE464" t="s">
        <v>42</v>
      </c>
      <c r="AF464" t="s">
        <v>42</v>
      </c>
      <c r="AG464">
        <f t="shared" si="14"/>
        <v>0</v>
      </c>
      <c r="AH464" t="str" cm="1">
        <f t="array" ref="AH464">_xlfn.IFS(
X464&lt;=20, "&lt;20",
AND(X464&gt;=20, X464&lt;50), "20-50",
AND(X464&gt;=50, X464&lt;100), "50-100",
X464&gt;=100, "&gt;100"
)</f>
        <v>50-100</v>
      </c>
      <c r="AI464">
        <f t="shared" si="15"/>
        <v>0</v>
      </c>
      <c r="AJ464" t="str" cm="1">
        <f t="array" ref="AJ464">_xlfn.IFS(
C464&lt;=20, "&lt;20",
AND(C464&gt;=20, C464&lt;35), "20-35",
AND(C464&gt;=35, C464&lt;50), "35-50",
C464&gt;=50, "50-100"
)</f>
        <v>50-100</v>
      </c>
      <c r="AK464" t="str" cm="1">
        <f t="array" ref="AK464">_xlfn.IFS(
G464&lt;6, "&lt;6",
AND(G464&gt;=6, G464&lt;12), "6-12",
AND(G464&gt;=12, G464&lt;18), "12-18",  AND(G464&gt;=18, G464&lt;24), "18-24", G464&gt;=24, "24-36")</f>
        <v>6-12</v>
      </c>
    </row>
    <row r="465" spans="1:37" x14ac:dyDescent="0.3">
      <c r="A465" t="s">
        <v>564</v>
      </c>
      <c r="B465" t="s">
        <v>44</v>
      </c>
      <c r="C465">
        <v>43</v>
      </c>
      <c r="D465" t="s">
        <v>34</v>
      </c>
      <c r="E465" t="s">
        <v>114</v>
      </c>
      <c r="F465">
        <v>5</v>
      </c>
      <c r="G465">
        <v>33</v>
      </c>
      <c r="H465" t="s">
        <v>57</v>
      </c>
      <c r="I465" t="s">
        <v>37</v>
      </c>
      <c r="J465" t="s">
        <v>34</v>
      </c>
      <c r="K465" t="s">
        <v>37</v>
      </c>
      <c r="L465" t="s">
        <v>50</v>
      </c>
      <c r="M465" t="s">
        <v>34</v>
      </c>
      <c r="N465" t="s">
        <v>34</v>
      </c>
      <c r="O465" t="s">
        <v>37</v>
      </c>
      <c r="P465" t="s">
        <v>34</v>
      </c>
      <c r="Q465" t="s">
        <v>37</v>
      </c>
      <c r="R465" t="s">
        <v>34</v>
      </c>
      <c r="S465" t="s">
        <v>34</v>
      </c>
      <c r="T465" t="s">
        <v>37</v>
      </c>
      <c r="U465" t="s">
        <v>46</v>
      </c>
      <c r="V465" t="s">
        <v>37</v>
      </c>
      <c r="W465" t="s">
        <v>51</v>
      </c>
      <c r="X465">
        <v>83.2</v>
      </c>
      <c r="Y465">
        <v>1060.5999999999999</v>
      </c>
      <c r="Z465">
        <v>0</v>
      </c>
      <c r="AA465">
        <v>0</v>
      </c>
      <c r="AB465">
        <v>460.2</v>
      </c>
      <c r="AC465">
        <v>1520.8</v>
      </c>
      <c r="AD465" t="s">
        <v>52</v>
      </c>
      <c r="AE465" t="s">
        <v>104</v>
      </c>
      <c r="AF465" t="s">
        <v>150</v>
      </c>
      <c r="AG465">
        <f t="shared" si="14"/>
        <v>1</v>
      </c>
      <c r="AH465" t="str" cm="1">
        <f t="array" ref="AH465">_xlfn.IFS(
X465&lt;=20, "&lt;20",
AND(X465&gt;=20, X465&lt;50), "20-50",
AND(X465&gt;=50, X465&lt;100), "50-100",
X465&gt;=100, "&gt;100"
)</f>
        <v>50-100</v>
      </c>
      <c r="AI465">
        <f t="shared" si="15"/>
        <v>0</v>
      </c>
      <c r="AJ465" t="str" cm="1">
        <f t="array" ref="AJ465">_xlfn.IFS(
C465&lt;=20, "&lt;20",
AND(C465&gt;=20, C465&lt;35), "20-35",
AND(C465&gt;=35, C465&lt;50), "35-50",
C465&gt;=50, "50-100"
)</f>
        <v>35-50</v>
      </c>
      <c r="AK465" t="str" cm="1">
        <f t="array" ref="AK465">_xlfn.IFS(
G465&lt;6, "&lt;6",
AND(G465&gt;=6, G465&lt;12), "6-12",
AND(G465&gt;=12, G465&lt;18), "12-18",  AND(G465&gt;=18, G465&lt;24), "18-24", G465&gt;=24, "24-36")</f>
        <v>24-36</v>
      </c>
    </row>
    <row r="466" spans="1:37" x14ac:dyDescent="0.3">
      <c r="A466" t="s">
        <v>565</v>
      </c>
      <c r="B466" t="s">
        <v>33</v>
      </c>
      <c r="C466">
        <v>21</v>
      </c>
      <c r="D466" t="s">
        <v>37</v>
      </c>
      <c r="E466" t="s">
        <v>45</v>
      </c>
      <c r="F466">
        <v>6</v>
      </c>
      <c r="G466">
        <v>2</v>
      </c>
      <c r="H466" t="s">
        <v>49</v>
      </c>
      <c r="I466" t="s">
        <v>37</v>
      </c>
      <c r="J466" t="s">
        <v>34</v>
      </c>
      <c r="K466" t="s">
        <v>34</v>
      </c>
      <c r="L466" t="s">
        <v>34</v>
      </c>
      <c r="M466" t="s">
        <v>34</v>
      </c>
      <c r="N466" t="s">
        <v>34</v>
      </c>
      <c r="O466" t="s">
        <v>34</v>
      </c>
      <c r="P466" t="s">
        <v>34</v>
      </c>
      <c r="Q466" t="s">
        <v>34</v>
      </c>
      <c r="R466" t="s">
        <v>34</v>
      </c>
      <c r="S466" t="s">
        <v>34</v>
      </c>
      <c r="T466" t="s">
        <v>34</v>
      </c>
      <c r="U466" t="s">
        <v>46</v>
      </c>
      <c r="V466" t="s">
        <v>37</v>
      </c>
      <c r="W466" t="s">
        <v>40</v>
      </c>
      <c r="X466">
        <v>19.649999999999999</v>
      </c>
      <c r="Y466">
        <v>67.55</v>
      </c>
      <c r="Z466">
        <v>0</v>
      </c>
      <c r="AA466">
        <v>0</v>
      </c>
      <c r="AB466">
        <v>73.12</v>
      </c>
      <c r="AC466">
        <v>140.66999999999999</v>
      </c>
      <c r="AD466" t="s">
        <v>41</v>
      </c>
      <c r="AE466" t="s">
        <v>42</v>
      </c>
      <c r="AF466" t="s">
        <v>42</v>
      </c>
      <c r="AG466">
        <f t="shared" si="14"/>
        <v>0</v>
      </c>
      <c r="AH466" t="str" cm="1">
        <f t="array" ref="AH466">_xlfn.IFS(
X466&lt;=20, "&lt;20",
AND(X466&gt;=20, X466&lt;50), "20-50",
AND(X466&gt;=50, X466&lt;100), "50-100",
X466&gt;=100, "&gt;100"
)</f>
        <v>&lt;20</v>
      </c>
      <c r="AI466">
        <f t="shared" si="15"/>
        <v>0</v>
      </c>
      <c r="AJ466" t="str" cm="1">
        <f t="array" ref="AJ466">_xlfn.IFS(
C466&lt;=20, "&lt;20",
AND(C466&gt;=20, C466&lt;35), "20-35",
AND(C466&gt;=35, C466&lt;50), "35-50",
C466&gt;=50, "50-100"
)</f>
        <v>20-35</v>
      </c>
      <c r="AK466" t="str" cm="1">
        <f t="array" ref="AK466">_xlfn.IFS(
G466&lt;6, "&lt;6",
AND(G466&gt;=6, G466&lt;12), "6-12",
AND(G466&gt;=12, G466&lt;18), "12-18",  AND(G466&gt;=18, G466&lt;24), "18-24", G466&gt;=24, "24-36")</f>
        <v>&lt;6</v>
      </c>
    </row>
    <row r="467" spans="1:37" x14ac:dyDescent="0.3">
      <c r="A467" t="s">
        <v>566</v>
      </c>
      <c r="B467" t="s">
        <v>44</v>
      </c>
      <c r="C467">
        <v>63</v>
      </c>
      <c r="D467" t="s">
        <v>34</v>
      </c>
      <c r="E467" t="s">
        <v>90</v>
      </c>
      <c r="F467">
        <v>0</v>
      </c>
      <c r="G467">
        <v>10</v>
      </c>
      <c r="H467" t="s">
        <v>36</v>
      </c>
      <c r="I467" t="s">
        <v>37</v>
      </c>
      <c r="J467" t="s">
        <v>37</v>
      </c>
      <c r="K467" t="s">
        <v>37</v>
      </c>
      <c r="L467" t="s">
        <v>50</v>
      </c>
      <c r="M467" t="s">
        <v>37</v>
      </c>
      <c r="N467" t="s">
        <v>37</v>
      </c>
      <c r="O467" t="s">
        <v>37</v>
      </c>
      <c r="P467" t="s">
        <v>34</v>
      </c>
      <c r="Q467" t="s">
        <v>37</v>
      </c>
      <c r="R467" t="s">
        <v>37</v>
      </c>
      <c r="S467" t="s">
        <v>37</v>
      </c>
      <c r="T467" t="s">
        <v>37</v>
      </c>
      <c r="U467" t="s">
        <v>39</v>
      </c>
      <c r="V467" t="s">
        <v>37</v>
      </c>
      <c r="W467" t="s">
        <v>51</v>
      </c>
      <c r="X467">
        <v>110</v>
      </c>
      <c r="Y467">
        <v>4874.8</v>
      </c>
      <c r="Z467">
        <v>0</v>
      </c>
      <c r="AA467">
        <v>0</v>
      </c>
      <c r="AB467">
        <v>109.02</v>
      </c>
      <c r="AC467">
        <v>4983.82</v>
      </c>
      <c r="AD467" t="s">
        <v>52</v>
      </c>
      <c r="AE467" t="s">
        <v>53</v>
      </c>
      <c r="AF467" t="s">
        <v>91</v>
      </c>
      <c r="AG467">
        <f t="shared" si="14"/>
        <v>1</v>
      </c>
      <c r="AH467" t="str" cm="1">
        <f t="array" ref="AH467">_xlfn.IFS(
X467&lt;=20, "&lt;20",
AND(X467&gt;=20, X467&lt;50), "20-50",
AND(X467&gt;=50, X467&lt;100), "50-100",
X467&gt;=100, "&gt;100"
)</f>
        <v>&gt;100</v>
      </c>
      <c r="AI467">
        <f t="shared" si="15"/>
        <v>0</v>
      </c>
      <c r="AJ467" t="str" cm="1">
        <f t="array" ref="AJ467">_xlfn.IFS(
C467&lt;=20, "&lt;20",
AND(C467&gt;=20, C467&lt;35), "20-35",
AND(C467&gt;=35, C467&lt;50), "35-50",
C467&gt;=50, "50-100"
)</f>
        <v>50-100</v>
      </c>
      <c r="AK467" t="str" cm="1">
        <f t="array" ref="AK467">_xlfn.IFS(
G467&lt;6, "&lt;6",
AND(G467&gt;=6, G467&lt;12), "6-12",
AND(G467&gt;=12, G467&lt;18), "12-18",  AND(G467&gt;=18, G467&lt;24), "18-24", G467&gt;=24, "24-36")</f>
        <v>6-12</v>
      </c>
    </row>
    <row r="468" spans="1:37" x14ac:dyDescent="0.3">
      <c r="A468" t="s">
        <v>567</v>
      </c>
      <c r="B468" t="s">
        <v>44</v>
      </c>
      <c r="C468">
        <v>22</v>
      </c>
      <c r="D468" t="s">
        <v>37</v>
      </c>
      <c r="E468" t="s">
        <v>64</v>
      </c>
      <c r="F468">
        <v>1</v>
      </c>
      <c r="G468">
        <v>12</v>
      </c>
      <c r="H468" t="s">
        <v>36</v>
      </c>
      <c r="I468" t="s">
        <v>37</v>
      </c>
      <c r="J468" t="s">
        <v>34</v>
      </c>
      <c r="K468" t="s">
        <v>37</v>
      </c>
      <c r="L468" t="s">
        <v>50</v>
      </c>
      <c r="M468" t="s">
        <v>34</v>
      </c>
      <c r="N468" t="s">
        <v>34</v>
      </c>
      <c r="O468" t="s">
        <v>37</v>
      </c>
      <c r="P468" t="s">
        <v>34</v>
      </c>
      <c r="Q468" t="s">
        <v>37</v>
      </c>
      <c r="R468" t="s">
        <v>37</v>
      </c>
      <c r="S468" t="s">
        <v>37</v>
      </c>
      <c r="T468" t="s">
        <v>37</v>
      </c>
      <c r="U468" t="s">
        <v>39</v>
      </c>
      <c r="V468" t="s">
        <v>37</v>
      </c>
      <c r="W468" t="s">
        <v>51</v>
      </c>
      <c r="X468">
        <v>94.85</v>
      </c>
      <c r="Y468">
        <v>5000.2</v>
      </c>
      <c r="Z468">
        <v>18.55</v>
      </c>
      <c r="AA468">
        <v>0</v>
      </c>
      <c r="AB468">
        <v>2152.86</v>
      </c>
      <c r="AC468">
        <v>7134.51</v>
      </c>
      <c r="AD468" t="s">
        <v>52</v>
      </c>
      <c r="AE468" t="s">
        <v>53</v>
      </c>
      <c r="AF468" t="s">
        <v>54</v>
      </c>
      <c r="AG468">
        <f t="shared" si="14"/>
        <v>1</v>
      </c>
      <c r="AH468" t="str" cm="1">
        <f t="array" ref="AH468">_xlfn.IFS(
X468&lt;=20, "&lt;20",
AND(X468&gt;=20, X468&lt;50), "20-50",
AND(X468&gt;=50, X468&lt;100), "50-100",
X468&gt;=100, "&gt;100"
)</f>
        <v>50-100</v>
      </c>
      <c r="AI468">
        <f t="shared" si="15"/>
        <v>0</v>
      </c>
      <c r="AJ468" t="str" cm="1">
        <f t="array" ref="AJ468">_xlfn.IFS(
C468&lt;=20, "&lt;20",
AND(C468&gt;=20, C468&lt;35), "20-35",
AND(C468&gt;=35, C468&lt;50), "35-50",
C468&gt;=50, "50-100"
)</f>
        <v>20-35</v>
      </c>
      <c r="AK468" t="str" cm="1">
        <f t="array" ref="AK468">_xlfn.IFS(
G468&lt;6, "&lt;6",
AND(G468&gt;=6, G468&lt;12), "6-12",
AND(G468&gt;=12, G468&lt;18), "12-18",  AND(G468&gt;=18, G468&lt;24), "18-24", G468&gt;=24, "24-36")</f>
        <v>12-18</v>
      </c>
    </row>
    <row r="469" spans="1:37" x14ac:dyDescent="0.3">
      <c r="A469" t="s">
        <v>568</v>
      </c>
      <c r="B469" t="s">
        <v>44</v>
      </c>
      <c r="C469">
        <v>38</v>
      </c>
      <c r="D469" t="s">
        <v>37</v>
      </c>
      <c r="E469" t="s">
        <v>48</v>
      </c>
      <c r="F469">
        <v>15</v>
      </c>
      <c r="G469">
        <v>16</v>
      </c>
      <c r="H469" t="s">
        <v>70</v>
      </c>
      <c r="I469" t="s">
        <v>37</v>
      </c>
      <c r="J469" t="s">
        <v>37</v>
      </c>
      <c r="K469" t="s">
        <v>37</v>
      </c>
      <c r="L469" t="s">
        <v>50</v>
      </c>
      <c r="M469" t="s">
        <v>34</v>
      </c>
      <c r="N469" t="s">
        <v>34</v>
      </c>
      <c r="O469" t="s">
        <v>37</v>
      </c>
      <c r="P469" t="s">
        <v>37</v>
      </c>
      <c r="Q469" t="s">
        <v>37</v>
      </c>
      <c r="R469" t="s">
        <v>37</v>
      </c>
      <c r="S469" t="s">
        <v>37</v>
      </c>
      <c r="T469" t="s">
        <v>37</v>
      </c>
      <c r="U469" t="s">
        <v>39</v>
      </c>
      <c r="V469" t="s">
        <v>37</v>
      </c>
      <c r="W469" t="s">
        <v>40</v>
      </c>
      <c r="X469">
        <v>105.95</v>
      </c>
      <c r="Y469">
        <v>4335.2</v>
      </c>
      <c r="Z469">
        <v>0</v>
      </c>
      <c r="AA469">
        <v>0</v>
      </c>
      <c r="AB469">
        <v>669.2</v>
      </c>
      <c r="AC469">
        <v>5004.3999999999996</v>
      </c>
      <c r="AD469" t="s">
        <v>41</v>
      </c>
      <c r="AE469" t="s">
        <v>42</v>
      </c>
      <c r="AF469" t="s">
        <v>42</v>
      </c>
      <c r="AG469">
        <f t="shared" si="14"/>
        <v>0</v>
      </c>
      <c r="AH469" t="str" cm="1">
        <f t="array" ref="AH469">_xlfn.IFS(
X469&lt;=20, "&lt;20",
AND(X469&gt;=20, X469&lt;50), "20-50",
AND(X469&gt;=50, X469&lt;100), "50-100",
X469&gt;=100, "&gt;100"
)</f>
        <v>&gt;100</v>
      </c>
      <c r="AI469">
        <f t="shared" si="15"/>
        <v>0</v>
      </c>
      <c r="AJ469" t="str" cm="1">
        <f t="array" ref="AJ469">_xlfn.IFS(
C469&lt;=20, "&lt;20",
AND(C469&gt;=20, C469&lt;35), "20-35",
AND(C469&gt;=35, C469&lt;50), "35-50",
C469&gt;=50, "50-100"
)</f>
        <v>35-50</v>
      </c>
      <c r="AK469" t="str" cm="1">
        <f t="array" ref="AK469">_xlfn.IFS(
G469&lt;6, "&lt;6",
AND(G469&gt;=6, G469&lt;12), "6-12",
AND(G469&gt;=12, G469&lt;18), "12-18",  AND(G469&gt;=18, G469&lt;24), "18-24", G469&gt;=24, "24-36")</f>
        <v>12-18</v>
      </c>
    </row>
    <row r="470" spans="1:37" x14ac:dyDescent="0.3">
      <c r="A470" t="s">
        <v>569</v>
      </c>
      <c r="B470" t="s">
        <v>44</v>
      </c>
      <c r="C470">
        <v>63</v>
      </c>
      <c r="D470" t="s">
        <v>37</v>
      </c>
      <c r="E470" t="s">
        <v>109</v>
      </c>
      <c r="F470">
        <v>11</v>
      </c>
      <c r="G470">
        <v>2</v>
      </c>
      <c r="H470" t="s">
        <v>36</v>
      </c>
      <c r="I470" t="s">
        <v>37</v>
      </c>
      <c r="J470" t="s">
        <v>34</v>
      </c>
      <c r="K470" t="s">
        <v>37</v>
      </c>
      <c r="L470" t="s">
        <v>38</v>
      </c>
      <c r="M470" t="s">
        <v>34</v>
      </c>
      <c r="N470" t="s">
        <v>37</v>
      </c>
      <c r="O470" t="s">
        <v>34</v>
      </c>
      <c r="P470" t="s">
        <v>37</v>
      </c>
      <c r="Q470" t="s">
        <v>34</v>
      </c>
      <c r="R470" t="s">
        <v>34</v>
      </c>
      <c r="S470" t="s">
        <v>34</v>
      </c>
      <c r="T470" t="s">
        <v>34</v>
      </c>
      <c r="U470" t="s">
        <v>46</v>
      </c>
      <c r="V470" t="s">
        <v>34</v>
      </c>
      <c r="W470" t="s">
        <v>51</v>
      </c>
      <c r="X470">
        <v>54.15</v>
      </c>
      <c r="Y470">
        <v>1312.45</v>
      </c>
      <c r="Z470">
        <v>0</v>
      </c>
      <c r="AA470">
        <v>40</v>
      </c>
      <c r="AB470">
        <v>193.2</v>
      </c>
      <c r="AC470">
        <v>1545.65</v>
      </c>
      <c r="AD470" t="s">
        <v>41</v>
      </c>
      <c r="AE470" t="s">
        <v>42</v>
      </c>
      <c r="AF470" t="s">
        <v>42</v>
      </c>
      <c r="AG470">
        <f t="shared" si="14"/>
        <v>0</v>
      </c>
      <c r="AH470" t="str" cm="1">
        <f t="array" ref="AH470">_xlfn.IFS(
X470&lt;=20, "&lt;20",
AND(X470&gt;=20, X470&lt;50), "20-50",
AND(X470&gt;=50, X470&lt;100), "50-100",
X470&gt;=100, "&gt;100"
)</f>
        <v>50-100</v>
      </c>
      <c r="AI470">
        <f t="shared" si="15"/>
        <v>0</v>
      </c>
      <c r="AJ470" t="str" cm="1">
        <f t="array" ref="AJ470">_xlfn.IFS(
C470&lt;=20, "&lt;20",
AND(C470&gt;=20, C470&lt;35), "20-35",
AND(C470&gt;=35, C470&lt;50), "35-50",
C470&gt;=50, "50-100"
)</f>
        <v>50-100</v>
      </c>
      <c r="AK470" t="str" cm="1">
        <f t="array" ref="AK470">_xlfn.IFS(
G470&lt;6, "&lt;6",
AND(G470&gt;=6, G470&lt;12), "6-12",
AND(G470&gt;=12, G470&lt;18), "12-18",  AND(G470&gt;=18, G470&lt;24), "18-24", G470&gt;=24, "24-36")</f>
        <v>&lt;6</v>
      </c>
    </row>
    <row r="471" spans="1:37" x14ac:dyDescent="0.3">
      <c r="A471" t="s">
        <v>570</v>
      </c>
      <c r="B471" t="s">
        <v>44</v>
      </c>
      <c r="C471">
        <v>18</v>
      </c>
      <c r="D471" t="s">
        <v>34</v>
      </c>
      <c r="E471" t="s">
        <v>114</v>
      </c>
      <c r="F471">
        <v>8</v>
      </c>
      <c r="G471">
        <v>5</v>
      </c>
      <c r="H471" t="s">
        <v>36</v>
      </c>
      <c r="I471" t="s">
        <v>37</v>
      </c>
      <c r="J471" t="s">
        <v>37</v>
      </c>
      <c r="K471" t="s">
        <v>37</v>
      </c>
      <c r="L471" t="s">
        <v>50</v>
      </c>
      <c r="M471" t="s">
        <v>34</v>
      </c>
      <c r="N471" t="s">
        <v>34</v>
      </c>
      <c r="O471" t="s">
        <v>34</v>
      </c>
      <c r="P471" t="s">
        <v>34</v>
      </c>
      <c r="Q471" t="s">
        <v>34</v>
      </c>
      <c r="R471" t="s">
        <v>37</v>
      </c>
      <c r="S471" t="s">
        <v>37</v>
      </c>
      <c r="T471" t="s">
        <v>37</v>
      </c>
      <c r="U471" t="s">
        <v>46</v>
      </c>
      <c r="V471" t="s">
        <v>37</v>
      </c>
      <c r="W471" t="s">
        <v>51</v>
      </c>
      <c r="X471">
        <v>85.65</v>
      </c>
      <c r="Y471">
        <v>338.9</v>
      </c>
      <c r="Z471">
        <v>0</v>
      </c>
      <c r="AA471">
        <v>0</v>
      </c>
      <c r="AB471">
        <v>27.64</v>
      </c>
      <c r="AC471">
        <v>366.54</v>
      </c>
      <c r="AD471" t="s">
        <v>52</v>
      </c>
      <c r="AE471" t="s">
        <v>58</v>
      </c>
      <c r="AF471" t="s">
        <v>88</v>
      </c>
      <c r="AG471">
        <f t="shared" si="14"/>
        <v>1</v>
      </c>
      <c r="AH471" t="str" cm="1">
        <f t="array" ref="AH471">_xlfn.IFS(
X471&lt;=20, "&lt;20",
AND(X471&gt;=20, X471&lt;50), "20-50",
AND(X471&gt;=50, X471&lt;100), "50-100",
X471&gt;=100, "&gt;100"
)</f>
        <v>50-100</v>
      </c>
      <c r="AI471">
        <f t="shared" si="15"/>
        <v>0</v>
      </c>
      <c r="AJ471" t="str" cm="1">
        <f t="array" ref="AJ471">_xlfn.IFS(
C471&lt;=20, "&lt;20",
AND(C471&gt;=20, C471&lt;35), "20-35",
AND(C471&gt;=35, C471&lt;50), "35-50",
C471&gt;=50, "50-100"
)</f>
        <v>&lt;20</v>
      </c>
      <c r="AK471" t="str" cm="1">
        <f t="array" ref="AK471">_xlfn.IFS(
G471&lt;6, "&lt;6",
AND(G471&gt;=6, G471&lt;12), "6-12",
AND(G471&gt;=12, G471&lt;18), "12-18",  AND(G471&gt;=18, G471&lt;24), "18-24", G471&gt;=24, "24-36")</f>
        <v>&lt;6</v>
      </c>
    </row>
    <row r="472" spans="1:37" x14ac:dyDescent="0.3">
      <c r="A472" t="s">
        <v>571</v>
      </c>
      <c r="B472" t="s">
        <v>44</v>
      </c>
      <c r="C472">
        <v>41</v>
      </c>
      <c r="D472" t="s">
        <v>34</v>
      </c>
      <c r="E472" t="s">
        <v>103</v>
      </c>
      <c r="F472">
        <v>11</v>
      </c>
      <c r="G472">
        <v>10</v>
      </c>
      <c r="H472" t="s">
        <v>70</v>
      </c>
      <c r="I472" t="s">
        <v>34</v>
      </c>
      <c r="J472" t="s">
        <v>34</v>
      </c>
      <c r="K472" t="s">
        <v>37</v>
      </c>
      <c r="L472" t="s">
        <v>38</v>
      </c>
      <c r="M472" t="s">
        <v>37</v>
      </c>
      <c r="N472" t="s">
        <v>37</v>
      </c>
      <c r="O472" t="s">
        <v>37</v>
      </c>
      <c r="P472" t="s">
        <v>34</v>
      </c>
      <c r="Q472" t="s">
        <v>37</v>
      </c>
      <c r="R472" t="s">
        <v>37</v>
      </c>
      <c r="S472" t="s">
        <v>37</v>
      </c>
      <c r="T472" t="s">
        <v>37</v>
      </c>
      <c r="U472" t="s">
        <v>46</v>
      </c>
      <c r="V472" t="s">
        <v>37</v>
      </c>
      <c r="W472" t="s">
        <v>51</v>
      </c>
      <c r="X472">
        <v>58.75</v>
      </c>
      <c r="Y472">
        <v>3437.45</v>
      </c>
      <c r="Z472">
        <v>0</v>
      </c>
      <c r="AA472">
        <v>0</v>
      </c>
      <c r="AB472">
        <v>0</v>
      </c>
      <c r="AC472">
        <v>3437.45</v>
      </c>
      <c r="AD472" t="s">
        <v>41</v>
      </c>
      <c r="AE472" t="s">
        <v>42</v>
      </c>
      <c r="AF472" t="s">
        <v>42</v>
      </c>
      <c r="AG472">
        <f t="shared" si="14"/>
        <v>0</v>
      </c>
      <c r="AH472" t="str" cm="1">
        <f t="array" ref="AH472">_xlfn.IFS(
X472&lt;=20, "&lt;20",
AND(X472&gt;=20, X472&lt;50), "20-50",
AND(X472&gt;=50, X472&lt;100), "50-100",
X472&gt;=100, "&gt;100"
)</f>
        <v>50-100</v>
      </c>
      <c r="AI472">
        <f t="shared" si="15"/>
        <v>0</v>
      </c>
      <c r="AJ472" t="str" cm="1">
        <f t="array" ref="AJ472">_xlfn.IFS(
C472&lt;=20, "&lt;20",
AND(C472&gt;=20, C472&lt;35), "20-35",
AND(C472&gt;=35, C472&lt;50), "35-50",
C472&gt;=50, "50-100"
)</f>
        <v>35-50</v>
      </c>
      <c r="AK472" t="str" cm="1">
        <f t="array" ref="AK472">_xlfn.IFS(
G472&lt;6, "&lt;6",
AND(G472&gt;=6, G472&lt;12), "6-12",
AND(G472&gt;=12, G472&lt;18), "12-18",  AND(G472&gt;=18, G472&lt;24), "18-24", G472&gt;=24, "24-36")</f>
        <v>6-12</v>
      </c>
    </row>
    <row r="473" spans="1:37" x14ac:dyDescent="0.3">
      <c r="A473" t="s">
        <v>572</v>
      </c>
      <c r="B473" t="s">
        <v>44</v>
      </c>
      <c r="C473">
        <v>54</v>
      </c>
      <c r="D473" t="s">
        <v>34</v>
      </c>
      <c r="E473" t="s">
        <v>45</v>
      </c>
      <c r="F473">
        <v>9</v>
      </c>
      <c r="G473">
        <v>18</v>
      </c>
      <c r="H473" t="s">
        <v>70</v>
      </c>
      <c r="I473" t="s">
        <v>37</v>
      </c>
      <c r="J473" t="s">
        <v>37</v>
      </c>
      <c r="K473" t="s">
        <v>37</v>
      </c>
      <c r="L473" t="s">
        <v>50</v>
      </c>
      <c r="M473" t="s">
        <v>34</v>
      </c>
      <c r="N473" t="s">
        <v>34</v>
      </c>
      <c r="O473" t="s">
        <v>34</v>
      </c>
      <c r="P473" t="s">
        <v>34</v>
      </c>
      <c r="Q473" t="s">
        <v>37</v>
      </c>
      <c r="R473" t="s">
        <v>37</v>
      </c>
      <c r="S473" t="s">
        <v>37</v>
      </c>
      <c r="T473" t="s">
        <v>37</v>
      </c>
      <c r="U473" t="s">
        <v>46</v>
      </c>
      <c r="V473" t="s">
        <v>37</v>
      </c>
      <c r="W473" t="s">
        <v>51</v>
      </c>
      <c r="X473">
        <v>95.4</v>
      </c>
      <c r="Y473">
        <v>4613.95</v>
      </c>
      <c r="Z473">
        <v>0</v>
      </c>
      <c r="AA473">
        <v>0</v>
      </c>
      <c r="AB473">
        <v>400.82</v>
      </c>
      <c r="AC473">
        <v>5014.7700000000004</v>
      </c>
      <c r="AD473" t="s">
        <v>41</v>
      </c>
      <c r="AE473" t="s">
        <v>42</v>
      </c>
      <c r="AF473" t="s">
        <v>42</v>
      </c>
      <c r="AG473">
        <f t="shared" si="14"/>
        <v>0</v>
      </c>
      <c r="AH473" t="str" cm="1">
        <f t="array" ref="AH473">_xlfn.IFS(
X473&lt;=20, "&lt;20",
AND(X473&gt;=20, X473&lt;50), "20-50",
AND(X473&gt;=50, X473&lt;100), "50-100",
X473&gt;=100, "&gt;100"
)</f>
        <v>50-100</v>
      </c>
      <c r="AI473">
        <f t="shared" si="15"/>
        <v>0</v>
      </c>
      <c r="AJ473" t="str" cm="1">
        <f t="array" ref="AJ473">_xlfn.IFS(
C473&lt;=20, "&lt;20",
AND(C473&gt;=20, C473&lt;35), "20-35",
AND(C473&gt;=35, C473&lt;50), "35-50",
C473&gt;=50, "50-100"
)</f>
        <v>50-100</v>
      </c>
      <c r="AK473" t="str" cm="1">
        <f t="array" ref="AK473">_xlfn.IFS(
G473&lt;6, "&lt;6",
AND(G473&gt;=6, G473&lt;12), "6-12",
AND(G473&gt;=12, G473&lt;18), "12-18",  AND(G473&gt;=18, G473&lt;24), "18-24", G473&gt;=24, "24-36")</f>
        <v>18-24</v>
      </c>
    </row>
    <row r="474" spans="1:37" x14ac:dyDescent="0.3">
      <c r="A474" t="s">
        <v>573</v>
      </c>
      <c r="B474" t="s">
        <v>33</v>
      </c>
      <c r="C474">
        <v>42</v>
      </c>
      <c r="D474" t="s">
        <v>34</v>
      </c>
      <c r="E474" t="s">
        <v>82</v>
      </c>
      <c r="F474">
        <v>5</v>
      </c>
      <c r="G474">
        <v>33</v>
      </c>
      <c r="H474" t="s">
        <v>49</v>
      </c>
      <c r="I474" t="s">
        <v>37</v>
      </c>
      <c r="J474" t="s">
        <v>34</v>
      </c>
      <c r="K474" t="s">
        <v>37</v>
      </c>
      <c r="L474" t="s">
        <v>38</v>
      </c>
      <c r="M474" t="s">
        <v>37</v>
      </c>
      <c r="N474" t="s">
        <v>34</v>
      </c>
      <c r="O474" t="s">
        <v>37</v>
      </c>
      <c r="P474" t="s">
        <v>37</v>
      </c>
      <c r="Q474" t="s">
        <v>34</v>
      </c>
      <c r="R474" t="s">
        <v>37</v>
      </c>
      <c r="S474" t="s">
        <v>37</v>
      </c>
      <c r="T474" t="s">
        <v>37</v>
      </c>
      <c r="U474" t="s">
        <v>46</v>
      </c>
      <c r="V474" t="s">
        <v>37</v>
      </c>
      <c r="W474" t="s">
        <v>51</v>
      </c>
      <c r="X474">
        <v>68.25</v>
      </c>
      <c r="Y474">
        <v>576.95000000000005</v>
      </c>
      <c r="Z474">
        <v>0</v>
      </c>
      <c r="AA474">
        <v>0</v>
      </c>
      <c r="AB474">
        <v>290.79000000000002</v>
      </c>
      <c r="AC474">
        <v>867.74</v>
      </c>
      <c r="AD474" t="s">
        <v>41</v>
      </c>
      <c r="AE474" t="s">
        <v>42</v>
      </c>
      <c r="AF474" t="s">
        <v>42</v>
      </c>
      <c r="AG474">
        <f t="shared" si="14"/>
        <v>0</v>
      </c>
      <c r="AH474" t="str" cm="1">
        <f t="array" ref="AH474">_xlfn.IFS(
X474&lt;=20, "&lt;20",
AND(X474&gt;=20, X474&lt;50), "20-50",
AND(X474&gt;=50, X474&lt;100), "50-100",
X474&gt;=100, "&gt;100"
)</f>
        <v>50-100</v>
      </c>
      <c r="AI474">
        <f t="shared" si="15"/>
        <v>0</v>
      </c>
      <c r="AJ474" t="str" cm="1">
        <f t="array" ref="AJ474">_xlfn.IFS(
C474&lt;=20, "&lt;20",
AND(C474&gt;=20, C474&lt;35), "20-35",
AND(C474&gt;=35, C474&lt;50), "35-50",
C474&gt;=50, "50-100"
)</f>
        <v>35-50</v>
      </c>
      <c r="AK474" t="str" cm="1">
        <f t="array" ref="AK474">_xlfn.IFS(
G474&lt;6, "&lt;6",
AND(G474&gt;=6, G474&lt;12), "6-12",
AND(G474&gt;=12, G474&lt;18), "12-18",  AND(G474&gt;=18, G474&lt;24), "18-24", G474&gt;=24, "24-36")</f>
        <v>24-36</v>
      </c>
    </row>
    <row r="475" spans="1:37" x14ac:dyDescent="0.3">
      <c r="A475" t="s">
        <v>574</v>
      </c>
      <c r="B475" t="s">
        <v>44</v>
      </c>
      <c r="C475">
        <v>23</v>
      </c>
      <c r="D475" t="s">
        <v>37</v>
      </c>
      <c r="E475" t="s">
        <v>114</v>
      </c>
      <c r="F475">
        <v>12</v>
      </c>
      <c r="G475">
        <v>3</v>
      </c>
      <c r="H475" t="s">
        <v>49</v>
      </c>
      <c r="I475" t="s">
        <v>37</v>
      </c>
      <c r="J475" t="s">
        <v>37</v>
      </c>
      <c r="K475" t="s">
        <v>37</v>
      </c>
      <c r="L475" t="s">
        <v>50</v>
      </c>
      <c r="M475" t="s">
        <v>34</v>
      </c>
      <c r="N475" t="s">
        <v>37</v>
      </c>
      <c r="O475" t="s">
        <v>34</v>
      </c>
      <c r="P475" t="s">
        <v>34</v>
      </c>
      <c r="Q475" t="s">
        <v>37</v>
      </c>
      <c r="R475" t="s">
        <v>37</v>
      </c>
      <c r="S475" t="s">
        <v>37</v>
      </c>
      <c r="T475" t="s">
        <v>37</v>
      </c>
      <c r="U475" t="s">
        <v>46</v>
      </c>
      <c r="V475" t="s">
        <v>37</v>
      </c>
      <c r="W475" t="s">
        <v>51</v>
      </c>
      <c r="X475">
        <v>101.7</v>
      </c>
      <c r="Y475">
        <v>364.55</v>
      </c>
      <c r="Z475">
        <v>1.48</v>
      </c>
      <c r="AA475">
        <v>0</v>
      </c>
      <c r="AB475">
        <v>104.64</v>
      </c>
      <c r="AC475">
        <v>467.71</v>
      </c>
      <c r="AD475" t="s">
        <v>52</v>
      </c>
      <c r="AE475" t="s">
        <v>53</v>
      </c>
      <c r="AF475" t="s">
        <v>91</v>
      </c>
      <c r="AG475">
        <f t="shared" si="14"/>
        <v>1</v>
      </c>
      <c r="AH475" t="str" cm="1">
        <f t="array" ref="AH475">_xlfn.IFS(
X475&lt;=20, "&lt;20",
AND(X475&gt;=20, X475&lt;50), "20-50",
AND(X475&gt;=50, X475&lt;100), "50-100",
X475&gt;=100, "&gt;100"
)</f>
        <v>&gt;100</v>
      </c>
      <c r="AI475">
        <f t="shared" si="15"/>
        <v>0</v>
      </c>
      <c r="AJ475" t="str" cm="1">
        <f t="array" ref="AJ475">_xlfn.IFS(
C475&lt;=20, "&lt;20",
AND(C475&gt;=20, C475&lt;35), "20-35",
AND(C475&gt;=35, C475&lt;50), "35-50",
C475&gt;=50, "50-100"
)</f>
        <v>20-35</v>
      </c>
      <c r="AK475" t="str" cm="1">
        <f t="array" ref="AK475">_xlfn.IFS(
G475&lt;6, "&lt;6",
AND(G475&gt;=6, G475&lt;12), "6-12",
AND(G475&gt;=12, G475&lt;18), "12-18",  AND(G475&gt;=18, G475&lt;24), "18-24", G475&gt;=24, "24-36")</f>
        <v>&lt;6</v>
      </c>
    </row>
    <row r="476" spans="1:37" x14ac:dyDescent="0.3">
      <c r="A476" t="s">
        <v>575</v>
      </c>
      <c r="B476" t="s">
        <v>33</v>
      </c>
      <c r="C476">
        <v>68</v>
      </c>
      <c r="D476" t="s">
        <v>34</v>
      </c>
      <c r="E476" t="s">
        <v>124</v>
      </c>
      <c r="F476">
        <v>1</v>
      </c>
      <c r="G476">
        <v>15</v>
      </c>
      <c r="H476" t="s">
        <v>36</v>
      </c>
      <c r="I476" t="s">
        <v>37</v>
      </c>
      <c r="J476" t="s">
        <v>34</v>
      </c>
      <c r="K476" t="s">
        <v>34</v>
      </c>
      <c r="L476" t="s">
        <v>34</v>
      </c>
      <c r="M476" t="s">
        <v>34</v>
      </c>
      <c r="N476" t="s">
        <v>34</v>
      </c>
      <c r="O476" t="s">
        <v>34</v>
      </c>
      <c r="P476" t="s">
        <v>34</v>
      </c>
      <c r="Q476" t="s">
        <v>34</v>
      </c>
      <c r="R476" t="s">
        <v>34</v>
      </c>
      <c r="S476" t="s">
        <v>34</v>
      </c>
      <c r="T476" t="s">
        <v>34</v>
      </c>
      <c r="U476" t="s">
        <v>67</v>
      </c>
      <c r="V476" t="s">
        <v>34</v>
      </c>
      <c r="W476" t="s">
        <v>40</v>
      </c>
      <c r="X476">
        <v>20.25</v>
      </c>
      <c r="Y476">
        <v>1278.8</v>
      </c>
      <c r="Z476">
        <v>5.15</v>
      </c>
      <c r="AA476">
        <v>0</v>
      </c>
      <c r="AB476">
        <v>667.34</v>
      </c>
      <c r="AC476">
        <v>1940.99</v>
      </c>
      <c r="AD476" t="s">
        <v>41</v>
      </c>
      <c r="AE476" t="s">
        <v>42</v>
      </c>
      <c r="AF476" t="s">
        <v>42</v>
      </c>
      <c r="AG476">
        <f t="shared" si="14"/>
        <v>0</v>
      </c>
      <c r="AH476" t="str" cm="1">
        <f t="array" ref="AH476">_xlfn.IFS(
X476&lt;=20, "&lt;20",
AND(X476&gt;=20, X476&lt;50), "20-50",
AND(X476&gt;=50, X476&lt;100), "50-100",
X476&gt;=100, "&gt;100"
)</f>
        <v>20-50</v>
      </c>
      <c r="AI476">
        <f t="shared" si="15"/>
        <v>0</v>
      </c>
      <c r="AJ476" t="str" cm="1">
        <f t="array" ref="AJ476">_xlfn.IFS(
C476&lt;=20, "&lt;20",
AND(C476&gt;=20, C476&lt;35), "20-35",
AND(C476&gt;=35, C476&lt;50), "35-50",
C476&gt;=50, "50-100"
)</f>
        <v>50-100</v>
      </c>
      <c r="AK476" t="str" cm="1">
        <f t="array" ref="AK476">_xlfn.IFS(
G476&lt;6, "&lt;6",
AND(G476&gt;=6, G476&lt;12), "6-12",
AND(G476&gt;=12, G476&lt;18), "12-18",  AND(G476&gt;=18, G476&lt;24), "18-24", G476&gt;=24, "24-36")</f>
        <v>12-18</v>
      </c>
    </row>
    <row r="477" spans="1:37" x14ac:dyDescent="0.3">
      <c r="A477" t="s">
        <v>576</v>
      </c>
      <c r="B477" t="s">
        <v>44</v>
      </c>
      <c r="C477">
        <v>83</v>
      </c>
      <c r="D477" t="s">
        <v>37</v>
      </c>
      <c r="E477" t="s">
        <v>45</v>
      </c>
      <c r="F477">
        <v>9</v>
      </c>
      <c r="G477">
        <v>11</v>
      </c>
      <c r="H477" t="s">
        <v>66</v>
      </c>
      <c r="I477" t="s">
        <v>37</v>
      </c>
      <c r="J477" t="s">
        <v>37</v>
      </c>
      <c r="K477" t="s">
        <v>37</v>
      </c>
      <c r="L477" t="s">
        <v>38</v>
      </c>
      <c r="M477" t="s">
        <v>34</v>
      </c>
      <c r="N477" t="s">
        <v>37</v>
      </c>
      <c r="O477" t="s">
        <v>37</v>
      </c>
      <c r="P477" t="s">
        <v>37</v>
      </c>
      <c r="Q477" t="s">
        <v>37</v>
      </c>
      <c r="R477" t="s">
        <v>34</v>
      </c>
      <c r="S477" t="s">
        <v>34</v>
      </c>
      <c r="T477" t="s">
        <v>37</v>
      </c>
      <c r="U477" t="s">
        <v>67</v>
      </c>
      <c r="V477" t="s">
        <v>37</v>
      </c>
      <c r="W477" t="s">
        <v>51</v>
      </c>
      <c r="X477">
        <v>75.5</v>
      </c>
      <c r="Y477">
        <v>5212.6499999999996</v>
      </c>
      <c r="Z477">
        <v>0</v>
      </c>
      <c r="AA477">
        <v>0</v>
      </c>
      <c r="AB477">
        <v>3308.9</v>
      </c>
      <c r="AC477">
        <v>8521.5499999999993</v>
      </c>
      <c r="AD477" t="s">
        <v>41</v>
      </c>
      <c r="AE477" t="s">
        <v>42</v>
      </c>
      <c r="AF477" t="s">
        <v>42</v>
      </c>
      <c r="AG477">
        <f t="shared" si="14"/>
        <v>0</v>
      </c>
      <c r="AH477" t="str" cm="1">
        <f t="array" ref="AH477">_xlfn.IFS(
X477&lt;=20, "&lt;20",
AND(X477&gt;=20, X477&lt;50), "20-50",
AND(X477&gt;=50, X477&lt;100), "50-100",
X477&gt;=100, "&gt;100"
)</f>
        <v>50-100</v>
      </c>
      <c r="AI477">
        <f t="shared" si="15"/>
        <v>0</v>
      </c>
      <c r="AJ477" t="str" cm="1">
        <f t="array" ref="AJ477">_xlfn.IFS(
C477&lt;=20, "&lt;20",
AND(C477&gt;=20, C477&lt;35), "20-35",
AND(C477&gt;=35, C477&lt;50), "35-50",
C477&gt;=50, "50-100"
)</f>
        <v>50-100</v>
      </c>
      <c r="AK477" t="str" cm="1">
        <f t="array" ref="AK477">_xlfn.IFS(
G477&lt;6, "&lt;6",
AND(G477&gt;=6, G477&lt;12), "6-12",
AND(G477&gt;=12, G477&lt;18), "12-18",  AND(G477&gt;=18, G477&lt;24), "18-24", G477&gt;=24, "24-36")</f>
        <v>6-12</v>
      </c>
    </row>
    <row r="478" spans="1:37" x14ac:dyDescent="0.3">
      <c r="A478" t="s">
        <v>577</v>
      </c>
      <c r="B478" t="s">
        <v>33</v>
      </c>
      <c r="C478">
        <v>58</v>
      </c>
      <c r="D478" t="s">
        <v>37</v>
      </c>
      <c r="E478" t="s">
        <v>82</v>
      </c>
      <c r="F478">
        <v>6</v>
      </c>
      <c r="G478">
        <v>34</v>
      </c>
      <c r="H478" t="s">
        <v>57</v>
      </c>
      <c r="I478" t="s">
        <v>37</v>
      </c>
      <c r="J478" t="s">
        <v>37</v>
      </c>
      <c r="K478" t="s">
        <v>37</v>
      </c>
      <c r="L478" t="s">
        <v>72</v>
      </c>
      <c r="M478" t="s">
        <v>37</v>
      </c>
      <c r="N478" t="s">
        <v>34</v>
      </c>
      <c r="O478" t="s">
        <v>34</v>
      </c>
      <c r="P478" t="s">
        <v>34</v>
      </c>
      <c r="Q478" t="s">
        <v>34</v>
      </c>
      <c r="R478" t="s">
        <v>37</v>
      </c>
      <c r="S478" t="s">
        <v>37</v>
      </c>
      <c r="T478" t="s">
        <v>37</v>
      </c>
      <c r="U478" t="s">
        <v>46</v>
      </c>
      <c r="V478" t="s">
        <v>37</v>
      </c>
      <c r="W478" t="s">
        <v>51</v>
      </c>
      <c r="X478">
        <v>65.849999999999994</v>
      </c>
      <c r="Y478">
        <v>902.25</v>
      </c>
      <c r="Z478">
        <v>0</v>
      </c>
      <c r="AA478">
        <v>0</v>
      </c>
      <c r="AB478">
        <v>186.16</v>
      </c>
      <c r="AC478">
        <v>1088.4100000000001</v>
      </c>
      <c r="AD478" t="s">
        <v>41</v>
      </c>
      <c r="AE478" t="s">
        <v>42</v>
      </c>
      <c r="AF478" t="s">
        <v>42</v>
      </c>
      <c r="AG478">
        <f t="shared" si="14"/>
        <v>0</v>
      </c>
      <c r="AH478" t="str" cm="1">
        <f t="array" ref="AH478">_xlfn.IFS(
X478&lt;=20, "&lt;20",
AND(X478&gt;=20, X478&lt;50), "20-50",
AND(X478&gt;=50, X478&lt;100), "50-100",
X478&gt;=100, "&gt;100"
)</f>
        <v>50-100</v>
      </c>
      <c r="AI478">
        <f t="shared" si="15"/>
        <v>0</v>
      </c>
      <c r="AJ478" t="str" cm="1">
        <f t="array" ref="AJ478">_xlfn.IFS(
C478&lt;=20, "&lt;20",
AND(C478&gt;=20, C478&lt;35), "20-35",
AND(C478&gt;=35, C478&lt;50), "35-50",
C478&gt;=50, "50-100"
)</f>
        <v>50-100</v>
      </c>
      <c r="AK478" t="str" cm="1">
        <f t="array" ref="AK478">_xlfn.IFS(
G478&lt;6, "&lt;6",
AND(G478&gt;=6, G478&lt;12), "6-12",
AND(G478&gt;=12, G478&lt;18), "12-18",  AND(G478&gt;=18, G478&lt;24), "18-24", G478&gt;=24, "24-36")</f>
        <v>24-36</v>
      </c>
    </row>
    <row r="479" spans="1:37" x14ac:dyDescent="0.3">
      <c r="A479" t="s">
        <v>578</v>
      </c>
      <c r="B479" t="s">
        <v>44</v>
      </c>
      <c r="C479">
        <v>28</v>
      </c>
      <c r="D479" t="s">
        <v>37</v>
      </c>
      <c r="E479" t="s">
        <v>61</v>
      </c>
      <c r="F479">
        <v>15</v>
      </c>
      <c r="G479">
        <v>6</v>
      </c>
      <c r="H479" t="s">
        <v>110</v>
      </c>
      <c r="I479" t="s">
        <v>37</v>
      </c>
      <c r="J479" t="s">
        <v>37</v>
      </c>
      <c r="K479" t="s">
        <v>37</v>
      </c>
      <c r="L479" t="s">
        <v>38</v>
      </c>
      <c r="M479" t="s">
        <v>34</v>
      </c>
      <c r="N479" t="s">
        <v>34</v>
      </c>
      <c r="O479" t="s">
        <v>34</v>
      </c>
      <c r="P479" t="s">
        <v>37</v>
      </c>
      <c r="Q479" t="s">
        <v>37</v>
      </c>
      <c r="R479" t="s">
        <v>34</v>
      </c>
      <c r="S479" t="s">
        <v>34</v>
      </c>
      <c r="T479" t="s">
        <v>37</v>
      </c>
      <c r="U479" t="s">
        <v>46</v>
      </c>
      <c r="V479" t="s">
        <v>34</v>
      </c>
      <c r="W479" t="s">
        <v>40</v>
      </c>
      <c r="X479">
        <v>65</v>
      </c>
      <c r="Y479">
        <v>2157.5</v>
      </c>
      <c r="Z479">
        <v>0</v>
      </c>
      <c r="AA479">
        <v>0</v>
      </c>
      <c r="AB479">
        <v>1539.52</v>
      </c>
      <c r="AC479">
        <v>3697.02</v>
      </c>
      <c r="AD479" t="s">
        <v>41</v>
      </c>
      <c r="AE479" t="s">
        <v>42</v>
      </c>
      <c r="AF479" t="s">
        <v>42</v>
      </c>
      <c r="AG479">
        <f t="shared" si="14"/>
        <v>0</v>
      </c>
      <c r="AH479" t="str" cm="1">
        <f t="array" ref="AH479">_xlfn.IFS(
X479&lt;=20, "&lt;20",
AND(X479&gt;=20, X479&lt;50), "20-50",
AND(X479&gt;=50, X479&lt;100), "50-100",
X479&gt;=100, "&gt;100"
)</f>
        <v>50-100</v>
      </c>
      <c r="AI479">
        <f t="shared" si="15"/>
        <v>0</v>
      </c>
      <c r="AJ479" t="str" cm="1">
        <f t="array" ref="AJ479">_xlfn.IFS(
C479&lt;=20, "&lt;20",
AND(C479&gt;=20, C479&lt;35), "20-35",
AND(C479&gt;=35, C479&lt;50), "35-50",
C479&gt;=50, "50-100"
)</f>
        <v>20-35</v>
      </c>
      <c r="AK479" t="str" cm="1">
        <f t="array" ref="AK479">_xlfn.IFS(
G479&lt;6, "&lt;6",
AND(G479&gt;=6, G479&lt;12), "6-12",
AND(G479&gt;=12, G479&lt;18), "12-18",  AND(G479&gt;=18, G479&lt;24), "18-24", G479&gt;=24, "24-36")</f>
        <v>6-12</v>
      </c>
    </row>
    <row r="480" spans="1:37" x14ac:dyDescent="0.3">
      <c r="A480" t="s">
        <v>579</v>
      </c>
      <c r="B480" t="s">
        <v>44</v>
      </c>
      <c r="C480">
        <v>66</v>
      </c>
      <c r="D480" t="s">
        <v>37</v>
      </c>
      <c r="E480" t="s">
        <v>45</v>
      </c>
      <c r="F480">
        <v>2</v>
      </c>
      <c r="G480">
        <v>9</v>
      </c>
      <c r="H480" t="s">
        <v>36</v>
      </c>
      <c r="I480" t="s">
        <v>37</v>
      </c>
      <c r="J480" t="s">
        <v>37</v>
      </c>
      <c r="K480" t="s">
        <v>37</v>
      </c>
      <c r="L480" t="s">
        <v>50</v>
      </c>
      <c r="M480" t="s">
        <v>34</v>
      </c>
      <c r="N480" t="s">
        <v>34</v>
      </c>
      <c r="O480" t="s">
        <v>34</v>
      </c>
      <c r="P480" t="s">
        <v>34</v>
      </c>
      <c r="Q480" t="s">
        <v>34</v>
      </c>
      <c r="R480" t="s">
        <v>34</v>
      </c>
      <c r="S480" t="s">
        <v>34</v>
      </c>
      <c r="T480" t="s">
        <v>37</v>
      </c>
      <c r="U480" t="s">
        <v>46</v>
      </c>
      <c r="V480" t="s">
        <v>37</v>
      </c>
      <c r="W480" t="s">
        <v>51</v>
      </c>
      <c r="X480">
        <v>74.55</v>
      </c>
      <c r="Y480">
        <v>622.9</v>
      </c>
      <c r="Z480">
        <v>33.25</v>
      </c>
      <c r="AA480">
        <v>0</v>
      </c>
      <c r="AB480">
        <v>158.04</v>
      </c>
      <c r="AC480">
        <v>747.69</v>
      </c>
      <c r="AD480" t="s">
        <v>52</v>
      </c>
      <c r="AE480" t="s">
        <v>53</v>
      </c>
      <c r="AF480" t="s">
        <v>54</v>
      </c>
      <c r="AG480">
        <f t="shared" si="14"/>
        <v>1</v>
      </c>
      <c r="AH480" t="str" cm="1">
        <f t="array" ref="AH480">_xlfn.IFS(
X480&lt;=20, "&lt;20",
AND(X480&gt;=20, X480&lt;50), "20-50",
AND(X480&gt;=50, X480&lt;100), "50-100",
X480&gt;=100, "&gt;100"
)</f>
        <v>50-100</v>
      </c>
      <c r="AI480">
        <f t="shared" si="15"/>
        <v>0</v>
      </c>
      <c r="AJ480" t="str" cm="1">
        <f t="array" ref="AJ480">_xlfn.IFS(
C480&lt;=20, "&lt;20",
AND(C480&gt;=20, C480&lt;35), "20-35",
AND(C480&gt;=35, C480&lt;50), "35-50",
C480&gt;=50, "50-100"
)</f>
        <v>50-100</v>
      </c>
      <c r="AK480" t="str" cm="1">
        <f t="array" ref="AK480">_xlfn.IFS(
G480&lt;6, "&lt;6",
AND(G480&gt;=6, G480&lt;12), "6-12",
AND(G480&gt;=12, G480&lt;18), "12-18",  AND(G480&gt;=18, G480&lt;24), "18-24", G480&gt;=24, "24-36")</f>
        <v>6-12</v>
      </c>
    </row>
    <row r="481" spans="1:37" x14ac:dyDescent="0.3">
      <c r="A481" t="s">
        <v>580</v>
      </c>
      <c r="B481" t="s">
        <v>33</v>
      </c>
      <c r="C481">
        <v>81</v>
      </c>
      <c r="D481" t="s">
        <v>34</v>
      </c>
      <c r="E481" t="s">
        <v>61</v>
      </c>
      <c r="F481">
        <v>1</v>
      </c>
      <c r="G481">
        <v>21</v>
      </c>
      <c r="H481" t="s">
        <v>36</v>
      </c>
      <c r="I481" t="s">
        <v>37</v>
      </c>
      <c r="J481" t="s">
        <v>37</v>
      </c>
      <c r="K481" t="s">
        <v>37</v>
      </c>
      <c r="L481" t="s">
        <v>50</v>
      </c>
      <c r="M481" t="s">
        <v>37</v>
      </c>
      <c r="N481" t="s">
        <v>34</v>
      </c>
      <c r="O481" t="s">
        <v>34</v>
      </c>
      <c r="P481" t="s">
        <v>37</v>
      </c>
      <c r="Q481" t="s">
        <v>34</v>
      </c>
      <c r="R481" t="s">
        <v>37</v>
      </c>
      <c r="S481" t="s">
        <v>37</v>
      </c>
      <c r="T481" t="s">
        <v>37</v>
      </c>
      <c r="U481" t="s">
        <v>67</v>
      </c>
      <c r="V481" t="s">
        <v>34</v>
      </c>
      <c r="W481" t="s">
        <v>51</v>
      </c>
      <c r="X481">
        <v>93.75</v>
      </c>
      <c r="Y481">
        <v>5625.55</v>
      </c>
      <c r="Z481">
        <v>0</v>
      </c>
      <c r="AA481">
        <v>0</v>
      </c>
      <c r="AB481">
        <v>125.97</v>
      </c>
      <c r="AC481">
        <v>5751.52</v>
      </c>
      <c r="AD481" t="s">
        <v>41</v>
      </c>
      <c r="AE481" t="s">
        <v>42</v>
      </c>
      <c r="AF481" t="s">
        <v>42</v>
      </c>
      <c r="AG481">
        <f t="shared" si="14"/>
        <v>0</v>
      </c>
      <c r="AH481" t="str" cm="1">
        <f t="array" ref="AH481">_xlfn.IFS(
X481&lt;=20, "&lt;20",
AND(X481&gt;=20, X481&lt;50), "20-50",
AND(X481&gt;=50, X481&lt;100), "50-100",
X481&gt;=100, "&gt;100"
)</f>
        <v>50-100</v>
      </c>
      <c r="AI481">
        <f t="shared" si="15"/>
        <v>0</v>
      </c>
      <c r="AJ481" t="str" cm="1">
        <f t="array" ref="AJ481">_xlfn.IFS(
C481&lt;=20, "&lt;20",
AND(C481&gt;=20, C481&lt;35), "20-35",
AND(C481&gt;=35, C481&lt;50), "35-50",
C481&gt;=50, "50-100"
)</f>
        <v>50-100</v>
      </c>
      <c r="AK481" t="str" cm="1">
        <f t="array" ref="AK481">_xlfn.IFS(
G481&lt;6, "&lt;6",
AND(G481&gt;=6, G481&lt;12), "6-12",
AND(G481&gt;=12, G481&lt;18), "12-18",  AND(G481&gt;=18, G481&lt;24), "18-24", G481&gt;=24, "24-36")</f>
        <v>18-24</v>
      </c>
    </row>
    <row r="482" spans="1:37" x14ac:dyDescent="0.3">
      <c r="A482" t="s">
        <v>581</v>
      </c>
      <c r="B482" t="s">
        <v>33</v>
      </c>
      <c r="C482">
        <v>51</v>
      </c>
      <c r="D482" t="s">
        <v>34</v>
      </c>
      <c r="E482" t="s">
        <v>164</v>
      </c>
      <c r="F482">
        <v>13</v>
      </c>
      <c r="G482">
        <v>12</v>
      </c>
      <c r="H482" t="s">
        <v>57</v>
      </c>
      <c r="I482" t="s">
        <v>37</v>
      </c>
      <c r="J482" t="s">
        <v>37</v>
      </c>
      <c r="K482" t="s">
        <v>37</v>
      </c>
      <c r="L482" t="s">
        <v>72</v>
      </c>
      <c r="M482" t="s">
        <v>37</v>
      </c>
      <c r="N482" t="s">
        <v>34</v>
      </c>
      <c r="O482" t="s">
        <v>37</v>
      </c>
      <c r="P482" t="s">
        <v>37</v>
      </c>
      <c r="Q482" t="s">
        <v>34</v>
      </c>
      <c r="R482" t="s">
        <v>34</v>
      </c>
      <c r="S482" t="s">
        <v>34</v>
      </c>
      <c r="T482" t="s">
        <v>37</v>
      </c>
      <c r="U482" t="s">
        <v>46</v>
      </c>
      <c r="V482" t="s">
        <v>37</v>
      </c>
      <c r="W482" t="s">
        <v>143</v>
      </c>
      <c r="X482">
        <v>61.65</v>
      </c>
      <c r="Y482">
        <v>713.75</v>
      </c>
      <c r="Z482">
        <v>0</v>
      </c>
      <c r="AA482">
        <v>0</v>
      </c>
      <c r="AB482">
        <v>434.88</v>
      </c>
      <c r="AC482">
        <v>1148.6300000000001</v>
      </c>
      <c r="AD482" t="s">
        <v>52</v>
      </c>
      <c r="AE482" t="s">
        <v>53</v>
      </c>
      <c r="AF482" t="s">
        <v>155</v>
      </c>
      <c r="AG482">
        <f t="shared" si="14"/>
        <v>1</v>
      </c>
      <c r="AH482" t="str" cm="1">
        <f t="array" ref="AH482">_xlfn.IFS(
X482&lt;=20, "&lt;20",
AND(X482&gt;=20, X482&lt;50), "20-50",
AND(X482&gt;=50, X482&lt;100), "50-100",
X482&gt;=100, "&gt;100"
)</f>
        <v>50-100</v>
      </c>
      <c r="AI482">
        <f t="shared" si="15"/>
        <v>0</v>
      </c>
      <c r="AJ482" t="str" cm="1">
        <f t="array" ref="AJ482">_xlfn.IFS(
C482&lt;=20, "&lt;20",
AND(C482&gt;=20, C482&lt;35), "20-35",
AND(C482&gt;=35, C482&lt;50), "35-50",
C482&gt;=50, "50-100"
)</f>
        <v>50-100</v>
      </c>
      <c r="AK482" t="str" cm="1">
        <f t="array" ref="AK482">_xlfn.IFS(
G482&lt;6, "&lt;6",
AND(G482&gt;=6, G482&lt;12), "6-12",
AND(G482&gt;=12, G482&lt;18), "12-18",  AND(G482&gt;=18, G482&lt;24), "18-24", G482&gt;=24, "24-36")</f>
        <v>12-18</v>
      </c>
    </row>
    <row r="483" spans="1:37" x14ac:dyDescent="0.3">
      <c r="A483" t="s">
        <v>582</v>
      </c>
      <c r="B483" t="s">
        <v>44</v>
      </c>
      <c r="C483">
        <v>41</v>
      </c>
      <c r="D483" t="s">
        <v>34</v>
      </c>
      <c r="E483" t="s">
        <v>45</v>
      </c>
      <c r="F483">
        <v>0</v>
      </c>
      <c r="G483">
        <v>13</v>
      </c>
      <c r="H483" t="s">
        <v>36</v>
      </c>
      <c r="I483" t="s">
        <v>37</v>
      </c>
      <c r="J483" t="s">
        <v>34</v>
      </c>
      <c r="K483" t="s">
        <v>37</v>
      </c>
      <c r="L483" t="s">
        <v>50</v>
      </c>
      <c r="M483" t="s">
        <v>34</v>
      </c>
      <c r="N483" t="s">
        <v>34</v>
      </c>
      <c r="O483" t="s">
        <v>37</v>
      </c>
      <c r="P483" t="s">
        <v>37</v>
      </c>
      <c r="Q483" t="s">
        <v>37</v>
      </c>
      <c r="R483" t="s">
        <v>37</v>
      </c>
      <c r="S483" t="s">
        <v>37</v>
      </c>
      <c r="T483" t="s">
        <v>37</v>
      </c>
      <c r="U483" t="s">
        <v>46</v>
      </c>
      <c r="V483" t="s">
        <v>37</v>
      </c>
      <c r="W483" t="s">
        <v>51</v>
      </c>
      <c r="X483">
        <v>100.4</v>
      </c>
      <c r="Y483">
        <v>715</v>
      </c>
      <c r="Z483">
        <v>0</v>
      </c>
      <c r="AA483">
        <v>0</v>
      </c>
      <c r="AB483">
        <v>273.14</v>
      </c>
      <c r="AC483">
        <v>988.14</v>
      </c>
      <c r="AD483" t="s">
        <v>41</v>
      </c>
      <c r="AE483" t="s">
        <v>42</v>
      </c>
      <c r="AF483" t="s">
        <v>42</v>
      </c>
      <c r="AG483">
        <f t="shared" si="14"/>
        <v>0</v>
      </c>
      <c r="AH483" t="str" cm="1">
        <f t="array" ref="AH483">_xlfn.IFS(
X483&lt;=20, "&lt;20",
AND(X483&gt;=20, X483&lt;50), "20-50",
AND(X483&gt;=50, X483&lt;100), "50-100",
X483&gt;=100, "&gt;100"
)</f>
        <v>&gt;100</v>
      </c>
      <c r="AI483">
        <f t="shared" si="15"/>
        <v>0</v>
      </c>
      <c r="AJ483" t="str" cm="1">
        <f t="array" ref="AJ483">_xlfn.IFS(
C483&lt;=20, "&lt;20",
AND(C483&gt;=20, C483&lt;35), "20-35",
AND(C483&gt;=35, C483&lt;50), "35-50",
C483&gt;=50, "50-100"
)</f>
        <v>35-50</v>
      </c>
      <c r="AK483" t="str" cm="1">
        <f t="array" ref="AK483">_xlfn.IFS(
G483&lt;6, "&lt;6",
AND(G483&gt;=6, G483&lt;12), "6-12",
AND(G483&gt;=12, G483&lt;18), "12-18",  AND(G483&gt;=18, G483&lt;24), "18-24", G483&gt;=24, "24-36")</f>
        <v>12-18</v>
      </c>
    </row>
    <row r="484" spans="1:37" x14ac:dyDescent="0.3">
      <c r="A484" t="s">
        <v>583</v>
      </c>
      <c r="B484" t="s">
        <v>44</v>
      </c>
      <c r="C484">
        <v>73</v>
      </c>
      <c r="D484" t="s">
        <v>37</v>
      </c>
      <c r="E484" t="s">
        <v>69</v>
      </c>
      <c r="F484">
        <v>1</v>
      </c>
      <c r="G484">
        <v>15</v>
      </c>
      <c r="H484" t="s">
        <v>36</v>
      </c>
      <c r="I484" t="s">
        <v>37</v>
      </c>
      <c r="J484" t="s">
        <v>37</v>
      </c>
      <c r="K484" t="s">
        <v>37</v>
      </c>
      <c r="L484" t="s">
        <v>50</v>
      </c>
      <c r="M484" t="s">
        <v>34</v>
      </c>
      <c r="N484" t="s">
        <v>34</v>
      </c>
      <c r="O484" t="s">
        <v>34</v>
      </c>
      <c r="P484" t="s">
        <v>34</v>
      </c>
      <c r="Q484" t="s">
        <v>34</v>
      </c>
      <c r="R484" t="s">
        <v>34</v>
      </c>
      <c r="S484" t="s">
        <v>34</v>
      </c>
      <c r="T484" t="s">
        <v>37</v>
      </c>
      <c r="U484" t="s">
        <v>46</v>
      </c>
      <c r="V484" t="s">
        <v>37</v>
      </c>
      <c r="W484" t="s">
        <v>51</v>
      </c>
      <c r="X484">
        <v>74.900000000000006</v>
      </c>
      <c r="Y484">
        <v>321.75</v>
      </c>
      <c r="Z484">
        <v>0</v>
      </c>
      <c r="AA484">
        <v>0</v>
      </c>
      <c r="AB484">
        <v>104.92</v>
      </c>
      <c r="AC484">
        <v>426.67</v>
      </c>
      <c r="AD484" t="s">
        <v>52</v>
      </c>
      <c r="AE484" t="s">
        <v>100</v>
      </c>
      <c r="AF484" t="s">
        <v>178</v>
      </c>
      <c r="AG484">
        <f t="shared" si="14"/>
        <v>1</v>
      </c>
      <c r="AH484" t="str" cm="1">
        <f t="array" ref="AH484">_xlfn.IFS(
X484&lt;=20, "&lt;20",
AND(X484&gt;=20, X484&lt;50), "20-50",
AND(X484&gt;=50, X484&lt;100), "50-100",
X484&gt;=100, "&gt;100"
)</f>
        <v>50-100</v>
      </c>
      <c r="AI484">
        <f t="shared" si="15"/>
        <v>0</v>
      </c>
      <c r="AJ484" t="str" cm="1">
        <f t="array" ref="AJ484">_xlfn.IFS(
C484&lt;=20, "&lt;20",
AND(C484&gt;=20, C484&lt;35), "20-35",
AND(C484&gt;=35, C484&lt;50), "35-50",
C484&gt;=50, "50-100"
)</f>
        <v>50-100</v>
      </c>
      <c r="AK484" t="str" cm="1">
        <f t="array" ref="AK484">_xlfn.IFS(
G484&lt;6, "&lt;6",
AND(G484&gt;=6, G484&lt;12), "6-12",
AND(G484&gt;=12, G484&lt;18), "12-18",  AND(G484&gt;=18, G484&lt;24), "18-24", G484&gt;=24, "24-36")</f>
        <v>12-18</v>
      </c>
    </row>
    <row r="485" spans="1:37" x14ac:dyDescent="0.3">
      <c r="A485" t="s">
        <v>584</v>
      </c>
      <c r="B485" t="s">
        <v>44</v>
      </c>
      <c r="C485">
        <v>75</v>
      </c>
      <c r="D485" t="s">
        <v>34</v>
      </c>
      <c r="E485" t="s">
        <v>130</v>
      </c>
      <c r="F485">
        <v>2</v>
      </c>
      <c r="G485">
        <v>22</v>
      </c>
      <c r="H485" t="s">
        <v>36</v>
      </c>
      <c r="I485" t="s">
        <v>37</v>
      </c>
      <c r="J485" t="s">
        <v>37</v>
      </c>
      <c r="K485" t="s">
        <v>37</v>
      </c>
      <c r="L485" t="s">
        <v>50</v>
      </c>
      <c r="M485" t="s">
        <v>34</v>
      </c>
      <c r="N485" t="s">
        <v>34</v>
      </c>
      <c r="O485" t="s">
        <v>34</v>
      </c>
      <c r="P485" t="s">
        <v>34</v>
      </c>
      <c r="Q485" t="s">
        <v>34</v>
      </c>
      <c r="R485" t="s">
        <v>34</v>
      </c>
      <c r="S485" t="s">
        <v>34</v>
      </c>
      <c r="T485" t="s">
        <v>34</v>
      </c>
      <c r="U485" t="s">
        <v>46</v>
      </c>
      <c r="V485" t="s">
        <v>37</v>
      </c>
      <c r="W485" t="s">
        <v>51</v>
      </c>
      <c r="X485">
        <v>74.45</v>
      </c>
      <c r="Y485">
        <v>74.45</v>
      </c>
      <c r="Z485">
        <v>0</v>
      </c>
      <c r="AA485">
        <v>10</v>
      </c>
      <c r="AB485">
        <v>31.27</v>
      </c>
      <c r="AC485">
        <v>115.72</v>
      </c>
      <c r="AD485" t="s">
        <v>52</v>
      </c>
      <c r="AE485" t="s">
        <v>94</v>
      </c>
      <c r="AF485" t="s">
        <v>95</v>
      </c>
      <c r="AG485">
        <f t="shared" si="14"/>
        <v>1</v>
      </c>
      <c r="AH485" t="str" cm="1">
        <f t="array" ref="AH485">_xlfn.IFS(
X485&lt;=20, "&lt;20",
AND(X485&gt;=20, X485&lt;50), "20-50",
AND(X485&gt;=50, X485&lt;100), "50-100",
X485&gt;=100, "&gt;100"
)</f>
        <v>50-100</v>
      </c>
      <c r="AI485">
        <f t="shared" si="15"/>
        <v>0</v>
      </c>
      <c r="AJ485" t="str" cm="1">
        <f t="array" ref="AJ485">_xlfn.IFS(
C485&lt;=20, "&lt;20",
AND(C485&gt;=20, C485&lt;35), "20-35",
AND(C485&gt;=35, C485&lt;50), "35-50",
C485&gt;=50, "50-100"
)</f>
        <v>50-100</v>
      </c>
      <c r="AK485" t="str" cm="1">
        <f t="array" ref="AK485">_xlfn.IFS(
G485&lt;6, "&lt;6",
AND(G485&gt;=6, G485&lt;12), "6-12",
AND(G485&gt;=12, G485&lt;18), "12-18",  AND(G485&gt;=18, G485&lt;24), "18-24", G485&gt;=24, "24-36")</f>
        <v>18-24</v>
      </c>
    </row>
    <row r="486" spans="1:37" x14ac:dyDescent="0.3">
      <c r="A486" t="s">
        <v>585</v>
      </c>
      <c r="B486" t="s">
        <v>33</v>
      </c>
      <c r="C486">
        <v>57</v>
      </c>
      <c r="D486" t="s">
        <v>37</v>
      </c>
      <c r="E486" t="s">
        <v>90</v>
      </c>
      <c r="F486">
        <v>7</v>
      </c>
      <c r="G486">
        <v>21</v>
      </c>
      <c r="H486" t="s">
        <v>70</v>
      </c>
      <c r="I486" t="s">
        <v>37</v>
      </c>
      <c r="J486" t="s">
        <v>37</v>
      </c>
      <c r="K486" t="s">
        <v>37</v>
      </c>
      <c r="L486" t="s">
        <v>38</v>
      </c>
      <c r="M486" t="s">
        <v>34</v>
      </c>
      <c r="N486" t="s">
        <v>37</v>
      </c>
      <c r="O486" t="s">
        <v>37</v>
      </c>
      <c r="P486" t="s">
        <v>37</v>
      </c>
      <c r="Q486" t="s">
        <v>37</v>
      </c>
      <c r="R486" t="s">
        <v>37</v>
      </c>
      <c r="S486" t="s">
        <v>37</v>
      </c>
      <c r="T486" t="s">
        <v>34</v>
      </c>
      <c r="U486" t="s">
        <v>39</v>
      </c>
      <c r="V486" t="s">
        <v>37</v>
      </c>
      <c r="W486" t="s">
        <v>51</v>
      </c>
      <c r="X486">
        <v>85.25</v>
      </c>
      <c r="Y486">
        <v>3704.15</v>
      </c>
      <c r="Z486">
        <v>0</v>
      </c>
      <c r="AA486">
        <v>100</v>
      </c>
      <c r="AB486">
        <v>2181.08</v>
      </c>
      <c r="AC486">
        <v>5985.23</v>
      </c>
      <c r="AD486" t="s">
        <v>41</v>
      </c>
      <c r="AE486" t="s">
        <v>42</v>
      </c>
      <c r="AF486" t="s">
        <v>42</v>
      </c>
      <c r="AG486">
        <f t="shared" si="14"/>
        <v>0</v>
      </c>
      <c r="AH486" t="str" cm="1">
        <f t="array" ref="AH486">_xlfn.IFS(
X486&lt;=20, "&lt;20",
AND(X486&gt;=20, X486&lt;50), "20-50",
AND(X486&gt;=50, X486&lt;100), "50-100",
X486&gt;=100, "&gt;100"
)</f>
        <v>50-100</v>
      </c>
      <c r="AI486">
        <f t="shared" si="15"/>
        <v>0</v>
      </c>
      <c r="AJ486" t="str" cm="1">
        <f t="array" ref="AJ486">_xlfn.IFS(
C486&lt;=20, "&lt;20",
AND(C486&gt;=20, C486&lt;35), "20-35",
AND(C486&gt;=35, C486&lt;50), "35-50",
C486&gt;=50, "50-100"
)</f>
        <v>50-100</v>
      </c>
      <c r="AK486" t="str" cm="1">
        <f t="array" ref="AK486">_xlfn.IFS(
G486&lt;6, "&lt;6",
AND(G486&gt;=6, G486&lt;12), "6-12",
AND(G486&gt;=12, G486&lt;18), "12-18",  AND(G486&gt;=18, G486&lt;24), "18-24", G486&gt;=24, "24-36")</f>
        <v>18-24</v>
      </c>
    </row>
    <row r="487" spans="1:37" x14ac:dyDescent="0.3">
      <c r="A487" t="s">
        <v>586</v>
      </c>
      <c r="B487" t="s">
        <v>33</v>
      </c>
      <c r="C487">
        <v>70</v>
      </c>
      <c r="D487" t="s">
        <v>34</v>
      </c>
      <c r="E487" t="s">
        <v>82</v>
      </c>
      <c r="F487">
        <v>9</v>
      </c>
      <c r="G487">
        <v>16</v>
      </c>
      <c r="H487" t="s">
        <v>70</v>
      </c>
      <c r="I487" t="s">
        <v>34</v>
      </c>
      <c r="J487" t="s">
        <v>34</v>
      </c>
      <c r="K487" t="s">
        <v>37</v>
      </c>
      <c r="L487" t="s">
        <v>38</v>
      </c>
      <c r="M487" t="s">
        <v>34</v>
      </c>
      <c r="N487" t="s">
        <v>34</v>
      </c>
      <c r="O487" t="s">
        <v>34</v>
      </c>
      <c r="P487" t="s">
        <v>34</v>
      </c>
      <c r="Q487" t="s">
        <v>34</v>
      </c>
      <c r="R487" t="s">
        <v>37</v>
      </c>
      <c r="S487" t="s">
        <v>34</v>
      </c>
      <c r="T487" t="s">
        <v>34</v>
      </c>
      <c r="U487" t="s">
        <v>39</v>
      </c>
      <c r="V487" t="s">
        <v>34</v>
      </c>
      <c r="W487" t="s">
        <v>51</v>
      </c>
      <c r="X487">
        <v>34.200000000000003</v>
      </c>
      <c r="Y487">
        <v>1596.6</v>
      </c>
      <c r="Z487">
        <v>0</v>
      </c>
      <c r="AA487">
        <v>0</v>
      </c>
      <c r="AB487">
        <v>0</v>
      </c>
      <c r="AC487">
        <v>1596.6</v>
      </c>
      <c r="AD487" t="s">
        <v>41</v>
      </c>
      <c r="AE487" t="s">
        <v>42</v>
      </c>
      <c r="AF487" t="s">
        <v>42</v>
      </c>
      <c r="AG487">
        <f t="shared" si="14"/>
        <v>0</v>
      </c>
      <c r="AH487" t="str" cm="1">
        <f t="array" ref="AH487">_xlfn.IFS(
X487&lt;=20, "&lt;20",
AND(X487&gt;=20, X487&lt;50), "20-50",
AND(X487&gt;=50, X487&lt;100), "50-100",
X487&gt;=100, "&gt;100"
)</f>
        <v>20-50</v>
      </c>
      <c r="AI487">
        <f t="shared" si="15"/>
        <v>0</v>
      </c>
      <c r="AJ487" t="str" cm="1">
        <f t="array" ref="AJ487">_xlfn.IFS(
C487&lt;=20, "&lt;20",
AND(C487&gt;=20, C487&lt;35), "20-35",
AND(C487&gt;=35, C487&lt;50), "35-50",
C487&gt;=50, "50-100"
)</f>
        <v>50-100</v>
      </c>
      <c r="AK487" t="str" cm="1">
        <f t="array" ref="AK487">_xlfn.IFS(
G487&lt;6, "&lt;6",
AND(G487&gt;=6, G487&lt;12), "6-12",
AND(G487&gt;=12, G487&lt;18), "12-18",  AND(G487&gt;=18, G487&lt;24), "18-24", G487&gt;=24, "24-36")</f>
        <v>12-18</v>
      </c>
    </row>
    <row r="488" spans="1:37" x14ac:dyDescent="0.3">
      <c r="A488" t="s">
        <v>587</v>
      </c>
      <c r="B488" t="s">
        <v>44</v>
      </c>
      <c r="C488">
        <v>26</v>
      </c>
      <c r="D488" t="s">
        <v>34</v>
      </c>
      <c r="E488" t="s">
        <v>74</v>
      </c>
      <c r="F488">
        <v>12</v>
      </c>
      <c r="G488">
        <v>31</v>
      </c>
      <c r="H488" t="s">
        <v>36</v>
      </c>
      <c r="I488" t="s">
        <v>37</v>
      </c>
      <c r="J488" t="s">
        <v>37</v>
      </c>
      <c r="K488" t="s">
        <v>37</v>
      </c>
      <c r="L488" t="s">
        <v>72</v>
      </c>
      <c r="M488" t="s">
        <v>37</v>
      </c>
      <c r="N488" t="s">
        <v>34</v>
      </c>
      <c r="O488" t="s">
        <v>37</v>
      </c>
      <c r="P488" t="s">
        <v>37</v>
      </c>
      <c r="Q488" t="s">
        <v>37</v>
      </c>
      <c r="R488" t="s">
        <v>37</v>
      </c>
      <c r="S488" t="s">
        <v>37</v>
      </c>
      <c r="T488" t="s">
        <v>37</v>
      </c>
      <c r="U488" t="s">
        <v>39</v>
      </c>
      <c r="V488" t="s">
        <v>37</v>
      </c>
      <c r="W488" t="s">
        <v>40</v>
      </c>
      <c r="X488">
        <v>89.65</v>
      </c>
      <c r="Y488">
        <v>3348.1</v>
      </c>
      <c r="Z488">
        <v>0</v>
      </c>
      <c r="AA488">
        <v>0</v>
      </c>
      <c r="AB488">
        <v>1609.2</v>
      </c>
      <c r="AC488">
        <v>4957.3</v>
      </c>
      <c r="AD488" t="s">
        <v>41</v>
      </c>
      <c r="AE488" t="s">
        <v>42</v>
      </c>
      <c r="AF488" t="s">
        <v>42</v>
      </c>
      <c r="AG488">
        <f t="shared" si="14"/>
        <v>0</v>
      </c>
      <c r="AH488" t="str" cm="1">
        <f t="array" ref="AH488">_xlfn.IFS(
X488&lt;=20, "&lt;20",
AND(X488&gt;=20, X488&lt;50), "20-50",
AND(X488&gt;=50, X488&lt;100), "50-100",
X488&gt;=100, "&gt;100"
)</f>
        <v>50-100</v>
      </c>
      <c r="AI488">
        <f t="shared" si="15"/>
        <v>0</v>
      </c>
      <c r="AJ488" t="str" cm="1">
        <f t="array" ref="AJ488">_xlfn.IFS(
C488&lt;=20, "&lt;20",
AND(C488&gt;=20, C488&lt;35), "20-35",
AND(C488&gt;=35, C488&lt;50), "35-50",
C488&gt;=50, "50-100"
)</f>
        <v>20-35</v>
      </c>
      <c r="AK488" t="str" cm="1">
        <f t="array" ref="AK488">_xlfn.IFS(
G488&lt;6, "&lt;6",
AND(G488&gt;=6, G488&lt;12), "6-12",
AND(G488&gt;=12, G488&lt;18), "12-18",  AND(G488&gt;=18, G488&lt;24), "18-24", G488&gt;=24, "24-36")</f>
        <v>24-36</v>
      </c>
    </row>
    <row r="489" spans="1:37" x14ac:dyDescent="0.3">
      <c r="A489" t="s">
        <v>588</v>
      </c>
      <c r="B489" t="s">
        <v>44</v>
      </c>
      <c r="C489">
        <v>61</v>
      </c>
      <c r="D489" t="s">
        <v>37</v>
      </c>
      <c r="E489" t="s">
        <v>103</v>
      </c>
      <c r="F489">
        <v>12</v>
      </c>
      <c r="G489">
        <v>13</v>
      </c>
      <c r="H489" t="s">
        <v>36</v>
      </c>
      <c r="I489" t="s">
        <v>37</v>
      </c>
      <c r="J489" t="s">
        <v>37</v>
      </c>
      <c r="K489" t="s">
        <v>37</v>
      </c>
      <c r="L489" t="s">
        <v>50</v>
      </c>
      <c r="M489" t="s">
        <v>34</v>
      </c>
      <c r="N489" t="s">
        <v>34</v>
      </c>
      <c r="O489" t="s">
        <v>37</v>
      </c>
      <c r="P489" t="s">
        <v>34</v>
      </c>
      <c r="Q489" t="s">
        <v>37</v>
      </c>
      <c r="R489" t="s">
        <v>37</v>
      </c>
      <c r="S489" t="s">
        <v>37</v>
      </c>
      <c r="T489" t="s">
        <v>34</v>
      </c>
      <c r="U489" t="s">
        <v>39</v>
      </c>
      <c r="V489" t="s">
        <v>37</v>
      </c>
      <c r="W489" t="s">
        <v>51</v>
      </c>
      <c r="X489">
        <v>100</v>
      </c>
      <c r="Y489">
        <v>5509.3</v>
      </c>
      <c r="Z489">
        <v>0</v>
      </c>
      <c r="AA489">
        <v>100</v>
      </c>
      <c r="AB489">
        <v>2055.9</v>
      </c>
      <c r="AC489">
        <v>7665.2</v>
      </c>
      <c r="AD489" t="s">
        <v>52</v>
      </c>
      <c r="AE489" t="s">
        <v>53</v>
      </c>
      <c r="AF489" t="s">
        <v>155</v>
      </c>
      <c r="AG489">
        <f t="shared" si="14"/>
        <v>1</v>
      </c>
      <c r="AH489" t="str" cm="1">
        <f t="array" ref="AH489">_xlfn.IFS(
X489&lt;=20, "&lt;20",
AND(X489&gt;=20, X489&lt;50), "20-50",
AND(X489&gt;=50, X489&lt;100), "50-100",
X489&gt;=100, "&gt;100"
)</f>
        <v>&gt;100</v>
      </c>
      <c r="AI489">
        <f t="shared" si="15"/>
        <v>0</v>
      </c>
      <c r="AJ489" t="str" cm="1">
        <f t="array" ref="AJ489">_xlfn.IFS(
C489&lt;=20, "&lt;20",
AND(C489&gt;=20, C489&lt;35), "20-35",
AND(C489&gt;=35, C489&lt;50), "35-50",
C489&gt;=50, "50-100"
)</f>
        <v>50-100</v>
      </c>
      <c r="AK489" t="str" cm="1">
        <f t="array" ref="AK489">_xlfn.IFS(
G489&lt;6, "&lt;6",
AND(G489&gt;=6, G489&lt;12), "6-12",
AND(G489&gt;=12, G489&lt;18), "12-18",  AND(G489&gt;=18, G489&lt;24), "18-24", G489&gt;=24, "24-36")</f>
        <v>12-18</v>
      </c>
    </row>
    <row r="490" spans="1:37" x14ac:dyDescent="0.3">
      <c r="A490" t="s">
        <v>589</v>
      </c>
      <c r="B490" t="s">
        <v>44</v>
      </c>
      <c r="C490">
        <v>38</v>
      </c>
      <c r="D490" t="s">
        <v>34</v>
      </c>
      <c r="E490" t="s">
        <v>114</v>
      </c>
      <c r="F490">
        <v>3</v>
      </c>
      <c r="G490">
        <v>3</v>
      </c>
      <c r="H490" t="s">
        <v>66</v>
      </c>
      <c r="I490" t="s">
        <v>37</v>
      </c>
      <c r="J490" t="s">
        <v>37</v>
      </c>
      <c r="K490" t="s">
        <v>37</v>
      </c>
      <c r="L490" t="s">
        <v>50</v>
      </c>
      <c r="M490" t="s">
        <v>34</v>
      </c>
      <c r="N490" t="s">
        <v>37</v>
      </c>
      <c r="O490" t="s">
        <v>37</v>
      </c>
      <c r="P490" t="s">
        <v>37</v>
      </c>
      <c r="Q490" t="s">
        <v>37</v>
      </c>
      <c r="R490" t="s">
        <v>34</v>
      </c>
      <c r="S490" t="s">
        <v>34</v>
      </c>
      <c r="T490" t="s">
        <v>37</v>
      </c>
      <c r="U490" t="s">
        <v>67</v>
      </c>
      <c r="V490" t="s">
        <v>37</v>
      </c>
      <c r="W490" t="s">
        <v>40</v>
      </c>
      <c r="X490">
        <v>97.65</v>
      </c>
      <c r="Y490">
        <v>6743.55</v>
      </c>
      <c r="Z490">
        <v>0</v>
      </c>
      <c r="AA490">
        <v>0</v>
      </c>
      <c r="AB490">
        <v>3405.15</v>
      </c>
      <c r="AC490">
        <v>10148.700000000001</v>
      </c>
      <c r="AD490" t="s">
        <v>41</v>
      </c>
      <c r="AE490" t="s">
        <v>42</v>
      </c>
      <c r="AF490" t="s">
        <v>42</v>
      </c>
      <c r="AG490">
        <f t="shared" si="14"/>
        <v>0</v>
      </c>
      <c r="AH490" t="str" cm="1">
        <f t="array" ref="AH490">_xlfn.IFS(
X490&lt;=20, "&lt;20",
AND(X490&gt;=20, X490&lt;50), "20-50",
AND(X490&gt;=50, X490&lt;100), "50-100",
X490&gt;=100, "&gt;100"
)</f>
        <v>50-100</v>
      </c>
      <c r="AI490">
        <f t="shared" si="15"/>
        <v>0</v>
      </c>
      <c r="AJ490" t="str" cm="1">
        <f t="array" ref="AJ490">_xlfn.IFS(
C490&lt;=20, "&lt;20",
AND(C490&gt;=20, C490&lt;35), "20-35",
AND(C490&gt;=35, C490&lt;50), "35-50",
C490&gt;=50, "50-100"
)</f>
        <v>35-50</v>
      </c>
      <c r="AK490" t="str" cm="1">
        <f t="array" ref="AK490">_xlfn.IFS(
G490&lt;6, "&lt;6",
AND(G490&gt;=6, G490&lt;12), "6-12",
AND(G490&gt;=12, G490&lt;18), "12-18",  AND(G490&gt;=18, G490&lt;24), "18-24", G490&gt;=24, "24-36")</f>
        <v>&lt;6</v>
      </c>
    </row>
    <row r="491" spans="1:37" x14ac:dyDescent="0.3">
      <c r="A491" t="s">
        <v>590</v>
      </c>
      <c r="B491" t="s">
        <v>33</v>
      </c>
      <c r="C491">
        <v>40</v>
      </c>
      <c r="D491" t="s">
        <v>37</v>
      </c>
      <c r="E491" t="s">
        <v>74</v>
      </c>
      <c r="F491">
        <v>1</v>
      </c>
      <c r="G491">
        <v>27</v>
      </c>
      <c r="H491" t="s">
        <v>49</v>
      </c>
      <c r="I491" t="s">
        <v>37</v>
      </c>
      <c r="J491" t="s">
        <v>34</v>
      </c>
      <c r="K491" t="s">
        <v>37</v>
      </c>
      <c r="L491" t="s">
        <v>50</v>
      </c>
      <c r="M491" t="s">
        <v>34</v>
      </c>
      <c r="N491" t="s">
        <v>37</v>
      </c>
      <c r="O491" t="s">
        <v>37</v>
      </c>
      <c r="P491" t="s">
        <v>34</v>
      </c>
      <c r="Q491" t="s">
        <v>34</v>
      </c>
      <c r="R491" t="s">
        <v>34</v>
      </c>
      <c r="S491" t="s">
        <v>34</v>
      </c>
      <c r="T491" t="s">
        <v>37</v>
      </c>
      <c r="U491" t="s">
        <v>46</v>
      </c>
      <c r="V491" t="s">
        <v>37</v>
      </c>
      <c r="W491" t="s">
        <v>51</v>
      </c>
      <c r="X491">
        <v>79.900000000000006</v>
      </c>
      <c r="Y491">
        <v>741.7</v>
      </c>
      <c r="Z491">
        <v>0</v>
      </c>
      <c r="AA491">
        <v>0</v>
      </c>
      <c r="AB491">
        <v>172.62</v>
      </c>
      <c r="AC491">
        <v>914.32</v>
      </c>
      <c r="AD491" t="s">
        <v>52</v>
      </c>
      <c r="AE491" t="s">
        <v>100</v>
      </c>
      <c r="AF491" t="s">
        <v>509</v>
      </c>
      <c r="AG491">
        <f t="shared" si="14"/>
        <v>1</v>
      </c>
      <c r="AH491" t="str" cm="1">
        <f t="array" ref="AH491">_xlfn.IFS(
X491&lt;=20, "&lt;20",
AND(X491&gt;=20, X491&lt;50), "20-50",
AND(X491&gt;=50, X491&lt;100), "50-100",
X491&gt;=100, "&gt;100"
)</f>
        <v>50-100</v>
      </c>
      <c r="AI491">
        <f t="shared" si="15"/>
        <v>0</v>
      </c>
      <c r="AJ491" t="str" cm="1">
        <f t="array" ref="AJ491">_xlfn.IFS(
C491&lt;=20, "&lt;20",
AND(C491&gt;=20, C491&lt;35), "20-35",
AND(C491&gt;=35, C491&lt;50), "35-50",
C491&gt;=50, "50-100"
)</f>
        <v>35-50</v>
      </c>
      <c r="AK491" t="str" cm="1">
        <f t="array" ref="AK491">_xlfn.IFS(
G491&lt;6, "&lt;6",
AND(G491&gt;=6, G491&lt;12), "6-12",
AND(G491&gt;=12, G491&lt;18), "12-18",  AND(G491&gt;=18, G491&lt;24), "18-24", G491&gt;=24, "24-36")</f>
        <v>24-36</v>
      </c>
    </row>
    <row r="492" spans="1:37" x14ac:dyDescent="0.3">
      <c r="A492" t="s">
        <v>591</v>
      </c>
      <c r="B492" t="s">
        <v>44</v>
      </c>
      <c r="C492">
        <v>46</v>
      </c>
      <c r="D492" t="s">
        <v>37</v>
      </c>
      <c r="E492" t="s">
        <v>45</v>
      </c>
      <c r="F492">
        <v>5</v>
      </c>
      <c r="G492">
        <v>33</v>
      </c>
      <c r="H492" t="s">
        <v>66</v>
      </c>
      <c r="I492" t="s">
        <v>37</v>
      </c>
      <c r="J492" t="s">
        <v>37</v>
      </c>
      <c r="K492" t="s">
        <v>37</v>
      </c>
      <c r="L492" t="s">
        <v>72</v>
      </c>
      <c r="M492" t="s">
        <v>37</v>
      </c>
      <c r="N492" t="s">
        <v>37</v>
      </c>
      <c r="O492" t="s">
        <v>37</v>
      </c>
      <c r="P492" t="s">
        <v>37</v>
      </c>
      <c r="Q492" t="s">
        <v>37</v>
      </c>
      <c r="R492" t="s">
        <v>37</v>
      </c>
      <c r="S492" t="s">
        <v>37</v>
      </c>
      <c r="T492" t="s">
        <v>34</v>
      </c>
      <c r="U492" t="s">
        <v>67</v>
      </c>
      <c r="V492" t="s">
        <v>34</v>
      </c>
      <c r="W492" t="s">
        <v>40</v>
      </c>
      <c r="X492">
        <v>90.3</v>
      </c>
      <c r="Y492">
        <v>6287.3</v>
      </c>
      <c r="Z492">
        <v>0</v>
      </c>
      <c r="AA492">
        <v>100</v>
      </c>
      <c r="AB492">
        <v>1115.4100000000001</v>
      </c>
      <c r="AC492">
        <v>7502.71</v>
      </c>
      <c r="AD492" t="s">
        <v>41</v>
      </c>
      <c r="AE492" t="s">
        <v>42</v>
      </c>
      <c r="AF492" t="s">
        <v>42</v>
      </c>
      <c r="AG492">
        <f t="shared" si="14"/>
        <v>0</v>
      </c>
      <c r="AH492" t="str" cm="1">
        <f t="array" ref="AH492">_xlfn.IFS(
X492&lt;=20, "&lt;20",
AND(X492&gt;=20, X492&lt;50), "20-50",
AND(X492&gt;=50, X492&lt;100), "50-100",
X492&gt;=100, "&gt;100"
)</f>
        <v>50-100</v>
      </c>
      <c r="AI492">
        <f t="shared" si="15"/>
        <v>0</v>
      </c>
      <c r="AJ492" t="str" cm="1">
        <f t="array" ref="AJ492">_xlfn.IFS(
C492&lt;=20, "&lt;20",
AND(C492&gt;=20, C492&lt;35), "20-35",
AND(C492&gt;=35, C492&lt;50), "35-50",
C492&gt;=50, "50-100"
)</f>
        <v>35-50</v>
      </c>
      <c r="AK492" t="str" cm="1">
        <f t="array" ref="AK492">_xlfn.IFS(
G492&lt;6, "&lt;6",
AND(G492&gt;=6, G492&lt;12), "6-12",
AND(G492&gt;=12, G492&lt;18), "12-18",  AND(G492&gt;=18, G492&lt;24), "18-24", G492&gt;=24, "24-36")</f>
        <v>24-36</v>
      </c>
    </row>
    <row r="493" spans="1:37" x14ac:dyDescent="0.3">
      <c r="A493" t="s">
        <v>592</v>
      </c>
      <c r="B493" t="s">
        <v>44</v>
      </c>
      <c r="C493">
        <v>51</v>
      </c>
      <c r="D493" t="s">
        <v>34</v>
      </c>
      <c r="E493" t="s">
        <v>48</v>
      </c>
      <c r="F493">
        <v>0</v>
      </c>
      <c r="G493">
        <v>9</v>
      </c>
      <c r="H493" t="s">
        <v>110</v>
      </c>
      <c r="I493" t="s">
        <v>37</v>
      </c>
      <c r="J493" t="s">
        <v>37</v>
      </c>
      <c r="K493" t="s">
        <v>37</v>
      </c>
      <c r="L493" t="s">
        <v>50</v>
      </c>
      <c r="M493" t="s">
        <v>37</v>
      </c>
      <c r="N493" t="s">
        <v>37</v>
      </c>
      <c r="O493" t="s">
        <v>34</v>
      </c>
      <c r="P493" t="s">
        <v>34</v>
      </c>
      <c r="Q493" t="s">
        <v>34</v>
      </c>
      <c r="R493" t="s">
        <v>37</v>
      </c>
      <c r="S493" t="s">
        <v>37</v>
      </c>
      <c r="T493" t="s">
        <v>37</v>
      </c>
      <c r="U493" t="s">
        <v>46</v>
      </c>
      <c r="V493" t="s">
        <v>37</v>
      </c>
      <c r="W493" t="s">
        <v>40</v>
      </c>
      <c r="X493">
        <v>94.3</v>
      </c>
      <c r="Y493">
        <v>2679.7</v>
      </c>
      <c r="Z493">
        <v>0</v>
      </c>
      <c r="AA493">
        <v>0</v>
      </c>
      <c r="AB493">
        <v>1249.8</v>
      </c>
      <c r="AC493">
        <v>3929.5</v>
      </c>
      <c r="AD493" t="s">
        <v>41</v>
      </c>
      <c r="AE493" t="s">
        <v>42</v>
      </c>
      <c r="AF493" t="s">
        <v>42</v>
      </c>
      <c r="AG493">
        <f t="shared" si="14"/>
        <v>0</v>
      </c>
      <c r="AH493" t="str" cm="1">
        <f t="array" ref="AH493">_xlfn.IFS(
X493&lt;=20, "&lt;20",
AND(X493&gt;=20, X493&lt;50), "20-50",
AND(X493&gt;=50, X493&lt;100), "50-100",
X493&gt;=100, "&gt;100"
)</f>
        <v>50-100</v>
      </c>
      <c r="AI493">
        <f t="shared" si="15"/>
        <v>0</v>
      </c>
      <c r="AJ493" t="str" cm="1">
        <f t="array" ref="AJ493">_xlfn.IFS(
C493&lt;=20, "&lt;20",
AND(C493&gt;=20, C493&lt;35), "20-35",
AND(C493&gt;=35, C493&lt;50), "35-50",
C493&gt;=50, "50-100"
)</f>
        <v>50-100</v>
      </c>
      <c r="AK493" t="str" cm="1">
        <f t="array" ref="AK493">_xlfn.IFS(
G493&lt;6, "&lt;6",
AND(G493&gt;=6, G493&lt;12), "6-12",
AND(G493&gt;=12, G493&lt;18), "12-18",  AND(G493&gt;=18, G493&lt;24), "18-24", G493&gt;=24, "24-36")</f>
        <v>6-12</v>
      </c>
    </row>
    <row r="494" spans="1:37" x14ac:dyDescent="0.3">
      <c r="A494" t="s">
        <v>593</v>
      </c>
      <c r="B494" t="s">
        <v>44</v>
      </c>
      <c r="C494">
        <v>20</v>
      </c>
      <c r="D494" t="s">
        <v>34</v>
      </c>
      <c r="E494" t="s">
        <v>56</v>
      </c>
      <c r="F494">
        <v>3</v>
      </c>
      <c r="G494">
        <v>11</v>
      </c>
      <c r="H494" t="s">
        <v>70</v>
      </c>
      <c r="I494" t="s">
        <v>37</v>
      </c>
      <c r="J494" t="s">
        <v>34</v>
      </c>
      <c r="K494" t="s">
        <v>34</v>
      </c>
      <c r="L494" t="s">
        <v>34</v>
      </c>
      <c r="M494" t="s">
        <v>34</v>
      </c>
      <c r="N494" t="s">
        <v>34</v>
      </c>
      <c r="O494" t="s">
        <v>34</v>
      </c>
      <c r="P494" t="s">
        <v>34</v>
      </c>
      <c r="Q494" t="s">
        <v>34</v>
      </c>
      <c r="R494" t="s">
        <v>34</v>
      </c>
      <c r="S494" t="s">
        <v>34</v>
      </c>
      <c r="T494" t="s">
        <v>34</v>
      </c>
      <c r="U494" t="s">
        <v>39</v>
      </c>
      <c r="V494" t="s">
        <v>37</v>
      </c>
      <c r="W494" t="s">
        <v>51</v>
      </c>
      <c r="X494">
        <v>20.399999999999999</v>
      </c>
      <c r="Y494">
        <v>1090.6500000000001</v>
      </c>
      <c r="Z494">
        <v>0</v>
      </c>
      <c r="AA494">
        <v>0</v>
      </c>
      <c r="AB494">
        <v>293.8</v>
      </c>
      <c r="AC494">
        <v>1384.45</v>
      </c>
      <c r="AD494" t="s">
        <v>41</v>
      </c>
      <c r="AE494" t="s">
        <v>42</v>
      </c>
      <c r="AF494" t="s">
        <v>42</v>
      </c>
      <c r="AG494">
        <f t="shared" si="14"/>
        <v>0</v>
      </c>
      <c r="AH494" t="str" cm="1">
        <f t="array" ref="AH494">_xlfn.IFS(
X494&lt;=20, "&lt;20",
AND(X494&gt;=20, X494&lt;50), "20-50",
AND(X494&gt;=50, X494&lt;100), "50-100",
X494&gt;=100, "&gt;100"
)</f>
        <v>20-50</v>
      </c>
      <c r="AI494">
        <f t="shared" si="15"/>
        <v>0</v>
      </c>
      <c r="AJ494" t="str" cm="1">
        <f t="array" ref="AJ494">_xlfn.IFS(
C494&lt;=20, "&lt;20",
AND(C494&gt;=20, C494&lt;35), "20-35",
AND(C494&gt;=35, C494&lt;50), "35-50",
C494&gt;=50, "50-100"
)</f>
        <v>&lt;20</v>
      </c>
      <c r="AK494" t="str" cm="1">
        <f t="array" ref="AK494">_xlfn.IFS(
G494&lt;6, "&lt;6",
AND(G494&gt;=6, G494&lt;12), "6-12",
AND(G494&gt;=12, G494&lt;18), "12-18",  AND(G494&gt;=18, G494&lt;24), "18-24", G494&gt;=24, "24-36")</f>
        <v>6-12</v>
      </c>
    </row>
    <row r="495" spans="1:37" x14ac:dyDescent="0.3">
      <c r="A495" t="s">
        <v>594</v>
      </c>
      <c r="B495" t="s">
        <v>33</v>
      </c>
      <c r="C495">
        <v>26</v>
      </c>
      <c r="D495" t="s">
        <v>37</v>
      </c>
      <c r="E495" t="s">
        <v>103</v>
      </c>
      <c r="F495">
        <v>8</v>
      </c>
      <c r="G495">
        <v>36</v>
      </c>
      <c r="H495" t="s">
        <v>70</v>
      </c>
      <c r="I495" t="s">
        <v>37</v>
      </c>
      <c r="J495" t="s">
        <v>37</v>
      </c>
      <c r="K495" t="s">
        <v>34</v>
      </c>
      <c r="L495" t="s">
        <v>34</v>
      </c>
      <c r="M495" t="s">
        <v>34</v>
      </c>
      <c r="N495" t="s">
        <v>34</v>
      </c>
      <c r="O495" t="s">
        <v>34</v>
      </c>
      <c r="P495" t="s">
        <v>34</v>
      </c>
      <c r="Q495" t="s">
        <v>34</v>
      </c>
      <c r="R495" t="s">
        <v>34</v>
      </c>
      <c r="S495" t="s">
        <v>34</v>
      </c>
      <c r="T495" t="s">
        <v>34</v>
      </c>
      <c r="U495" t="s">
        <v>67</v>
      </c>
      <c r="V495" t="s">
        <v>37</v>
      </c>
      <c r="W495" t="s">
        <v>51</v>
      </c>
      <c r="X495">
        <v>25.05</v>
      </c>
      <c r="Y495">
        <v>1270.25</v>
      </c>
      <c r="Z495">
        <v>0</v>
      </c>
      <c r="AA495">
        <v>0</v>
      </c>
      <c r="AB495">
        <v>276.64</v>
      </c>
      <c r="AC495">
        <v>1546.89</v>
      </c>
      <c r="AD495" t="s">
        <v>41</v>
      </c>
      <c r="AE495" t="s">
        <v>42</v>
      </c>
      <c r="AF495" t="s">
        <v>42</v>
      </c>
      <c r="AG495">
        <f t="shared" si="14"/>
        <v>0</v>
      </c>
      <c r="AH495" t="str" cm="1">
        <f t="array" ref="AH495">_xlfn.IFS(
X495&lt;=20, "&lt;20",
AND(X495&gt;=20, X495&lt;50), "20-50",
AND(X495&gt;=50, X495&lt;100), "50-100",
X495&gt;=100, "&gt;100"
)</f>
        <v>20-50</v>
      </c>
      <c r="AI495">
        <f t="shared" si="15"/>
        <v>0</v>
      </c>
      <c r="AJ495" t="str" cm="1">
        <f t="array" ref="AJ495">_xlfn.IFS(
C495&lt;=20, "&lt;20",
AND(C495&gt;=20, C495&lt;35), "20-35",
AND(C495&gt;=35, C495&lt;50), "35-50",
C495&gt;=50, "50-100"
)</f>
        <v>20-35</v>
      </c>
      <c r="AK495" t="str" cm="1">
        <f t="array" ref="AK495">_xlfn.IFS(
G495&lt;6, "&lt;6",
AND(G495&gt;=6, G495&lt;12), "6-12",
AND(G495&gt;=12, G495&lt;18), "12-18",  AND(G495&gt;=18, G495&lt;24), "18-24", G495&gt;=24, "24-36")</f>
        <v>24-36</v>
      </c>
    </row>
    <row r="496" spans="1:37" x14ac:dyDescent="0.3">
      <c r="A496" t="s">
        <v>595</v>
      </c>
      <c r="B496" t="s">
        <v>44</v>
      </c>
      <c r="C496">
        <v>47</v>
      </c>
      <c r="D496" t="s">
        <v>34</v>
      </c>
      <c r="E496" t="s">
        <v>74</v>
      </c>
      <c r="F496">
        <v>6</v>
      </c>
      <c r="G496">
        <v>3</v>
      </c>
      <c r="H496" t="s">
        <v>36</v>
      </c>
      <c r="I496" t="s">
        <v>37</v>
      </c>
      <c r="J496" t="s">
        <v>37</v>
      </c>
      <c r="K496" t="s">
        <v>37</v>
      </c>
      <c r="L496" t="s">
        <v>72</v>
      </c>
      <c r="M496" t="s">
        <v>37</v>
      </c>
      <c r="N496" t="s">
        <v>34</v>
      </c>
      <c r="O496" t="s">
        <v>34</v>
      </c>
      <c r="P496" t="s">
        <v>34</v>
      </c>
      <c r="Q496" t="s">
        <v>34</v>
      </c>
      <c r="R496" t="s">
        <v>34</v>
      </c>
      <c r="S496" t="s">
        <v>34</v>
      </c>
      <c r="T496" t="s">
        <v>34</v>
      </c>
      <c r="U496" t="s">
        <v>46</v>
      </c>
      <c r="V496" t="s">
        <v>37</v>
      </c>
      <c r="W496" t="s">
        <v>51</v>
      </c>
      <c r="X496">
        <v>55.65</v>
      </c>
      <c r="Y496">
        <v>1400.55</v>
      </c>
      <c r="Z496">
        <v>0</v>
      </c>
      <c r="AA496">
        <v>60</v>
      </c>
      <c r="AB496">
        <v>215.76</v>
      </c>
      <c r="AC496">
        <v>1676.31</v>
      </c>
      <c r="AD496" t="s">
        <v>52</v>
      </c>
      <c r="AE496" t="s">
        <v>53</v>
      </c>
      <c r="AF496" t="s">
        <v>54</v>
      </c>
      <c r="AG496">
        <f t="shared" si="14"/>
        <v>1</v>
      </c>
      <c r="AH496" t="str" cm="1">
        <f t="array" ref="AH496">_xlfn.IFS(
X496&lt;=20, "&lt;20",
AND(X496&gt;=20, X496&lt;50), "20-50",
AND(X496&gt;=50, X496&lt;100), "50-100",
X496&gt;=100, "&gt;100"
)</f>
        <v>50-100</v>
      </c>
      <c r="AI496">
        <f t="shared" si="15"/>
        <v>0</v>
      </c>
      <c r="AJ496" t="str" cm="1">
        <f t="array" ref="AJ496">_xlfn.IFS(
C496&lt;=20, "&lt;20",
AND(C496&gt;=20, C496&lt;35), "20-35",
AND(C496&gt;=35, C496&lt;50), "35-50",
C496&gt;=50, "50-100"
)</f>
        <v>35-50</v>
      </c>
      <c r="AK496" t="str" cm="1">
        <f t="array" ref="AK496">_xlfn.IFS(
G496&lt;6, "&lt;6",
AND(G496&gt;=6, G496&lt;12), "6-12",
AND(G496&gt;=12, G496&lt;18), "12-18",  AND(G496&gt;=18, G496&lt;24), "18-24", G496&gt;=24, "24-36")</f>
        <v>&lt;6</v>
      </c>
    </row>
    <row r="497" spans="1:37" x14ac:dyDescent="0.3">
      <c r="A497" t="s">
        <v>596</v>
      </c>
      <c r="B497" t="s">
        <v>33</v>
      </c>
      <c r="C497">
        <v>42</v>
      </c>
      <c r="D497" t="s">
        <v>34</v>
      </c>
      <c r="E497" t="s">
        <v>87</v>
      </c>
      <c r="F497">
        <v>8</v>
      </c>
      <c r="G497">
        <v>22</v>
      </c>
      <c r="H497" t="s">
        <v>49</v>
      </c>
      <c r="I497" t="s">
        <v>37</v>
      </c>
      <c r="J497" t="s">
        <v>34</v>
      </c>
      <c r="K497" t="s">
        <v>37</v>
      </c>
      <c r="L497" t="s">
        <v>38</v>
      </c>
      <c r="M497" t="s">
        <v>34</v>
      </c>
      <c r="N497" t="s">
        <v>34</v>
      </c>
      <c r="O497" t="s">
        <v>34</v>
      </c>
      <c r="P497" t="s">
        <v>37</v>
      </c>
      <c r="Q497" t="s">
        <v>37</v>
      </c>
      <c r="R497" t="s">
        <v>37</v>
      </c>
      <c r="S497" t="s">
        <v>37</v>
      </c>
      <c r="T497" t="s">
        <v>37</v>
      </c>
      <c r="U497" t="s">
        <v>46</v>
      </c>
      <c r="V497" t="s">
        <v>34</v>
      </c>
      <c r="W497" t="s">
        <v>40</v>
      </c>
      <c r="X497">
        <v>70.7</v>
      </c>
      <c r="Y497">
        <v>225.65</v>
      </c>
      <c r="Z497">
        <v>0</v>
      </c>
      <c r="AA497">
        <v>0</v>
      </c>
      <c r="AB497">
        <v>75.12</v>
      </c>
      <c r="AC497">
        <v>300.77</v>
      </c>
      <c r="AD497" t="s">
        <v>85</v>
      </c>
      <c r="AE497" t="s">
        <v>42</v>
      </c>
      <c r="AF497" t="s">
        <v>42</v>
      </c>
      <c r="AG497">
        <f t="shared" si="14"/>
        <v>0</v>
      </c>
      <c r="AH497" t="str" cm="1">
        <f t="array" ref="AH497">_xlfn.IFS(
X497&lt;=20, "&lt;20",
AND(X497&gt;=20, X497&lt;50), "20-50",
AND(X497&gt;=50, X497&lt;100), "50-100",
X497&gt;=100, "&gt;100"
)</f>
        <v>50-100</v>
      </c>
      <c r="AI497">
        <f t="shared" si="15"/>
        <v>1</v>
      </c>
      <c r="AJ497" t="str" cm="1">
        <f t="array" ref="AJ497">_xlfn.IFS(
C497&lt;=20, "&lt;20",
AND(C497&gt;=20, C497&lt;35), "20-35",
AND(C497&gt;=35, C497&lt;50), "35-50",
C497&gt;=50, "50-100"
)</f>
        <v>35-50</v>
      </c>
      <c r="AK497" t="str" cm="1">
        <f t="array" ref="AK497">_xlfn.IFS(
G497&lt;6, "&lt;6",
AND(G497&gt;=6, G497&lt;12), "6-12",
AND(G497&gt;=12, G497&lt;18), "12-18",  AND(G497&gt;=18, G497&lt;24), "18-24", G497&gt;=24, "24-36")</f>
        <v>18-24</v>
      </c>
    </row>
    <row r="498" spans="1:37" x14ac:dyDescent="0.3">
      <c r="A498" t="s">
        <v>597</v>
      </c>
      <c r="B498" t="s">
        <v>33</v>
      </c>
      <c r="C498">
        <v>60</v>
      </c>
      <c r="D498" t="s">
        <v>37</v>
      </c>
      <c r="E498" t="s">
        <v>87</v>
      </c>
      <c r="F498">
        <v>11</v>
      </c>
      <c r="G498">
        <v>26</v>
      </c>
      <c r="H498" t="s">
        <v>66</v>
      </c>
      <c r="I498" t="s">
        <v>34</v>
      </c>
      <c r="J498" t="s">
        <v>34</v>
      </c>
      <c r="K498" t="s">
        <v>37</v>
      </c>
      <c r="L498" t="s">
        <v>38</v>
      </c>
      <c r="M498" t="s">
        <v>37</v>
      </c>
      <c r="N498" t="s">
        <v>34</v>
      </c>
      <c r="O498" t="s">
        <v>37</v>
      </c>
      <c r="P498" t="s">
        <v>34</v>
      </c>
      <c r="Q498" t="s">
        <v>37</v>
      </c>
      <c r="R498" t="s">
        <v>37</v>
      </c>
      <c r="S498" t="s">
        <v>37</v>
      </c>
      <c r="T498" t="s">
        <v>37</v>
      </c>
      <c r="U498" t="s">
        <v>67</v>
      </c>
      <c r="V498" t="s">
        <v>37</v>
      </c>
      <c r="W498" t="s">
        <v>40</v>
      </c>
      <c r="X498">
        <v>53.8</v>
      </c>
      <c r="Y498">
        <v>3952.45</v>
      </c>
      <c r="Z498">
        <v>0</v>
      </c>
      <c r="AA498">
        <v>0</v>
      </c>
      <c r="AB498">
        <v>0</v>
      </c>
      <c r="AC498">
        <v>3952.45</v>
      </c>
      <c r="AD498" t="s">
        <v>41</v>
      </c>
      <c r="AE498" t="s">
        <v>42</v>
      </c>
      <c r="AF498" t="s">
        <v>42</v>
      </c>
      <c r="AG498">
        <f t="shared" si="14"/>
        <v>0</v>
      </c>
      <c r="AH498" t="str" cm="1">
        <f t="array" ref="AH498">_xlfn.IFS(
X498&lt;=20, "&lt;20",
AND(X498&gt;=20, X498&lt;50), "20-50",
AND(X498&gt;=50, X498&lt;100), "50-100",
X498&gt;=100, "&gt;100"
)</f>
        <v>50-100</v>
      </c>
      <c r="AI498">
        <f t="shared" si="15"/>
        <v>0</v>
      </c>
      <c r="AJ498" t="str" cm="1">
        <f t="array" ref="AJ498">_xlfn.IFS(
C498&lt;=20, "&lt;20",
AND(C498&gt;=20, C498&lt;35), "20-35",
AND(C498&gt;=35, C498&lt;50), "35-50",
C498&gt;=50, "50-100"
)</f>
        <v>50-100</v>
      </c>
      <c r="AK498" t="str" cm="1">
        <f t="array" ref="AK498">_xlfn.IFS(
G498&lt;6, "&lt;6",
AND(G498&gt;=6, G498&lt;12), "6-12",
AND(G498&gt;=12, G498&lt;18), "12-18",  AND(G498&gt;=18, G498&lt;24), "18-24", G498&gt;=24, "24-36")</f>
        <v>24-36</v>
      </c>
    </row>
    <row r="499" spans="1:37" x14ac:dyDescent="0.3">
      <c r="A499" t="s">
        <v>598</v>
      </c>
      <c r="B499" t="s">
        <v>33</v>
      </c>
      <c r="C499">
        <v>56</v>
      </c>
      <c r="D499" t="s">
        <v>34</v>
      </c>
      <c r="E499" t="s">
        <v>64</v>
      </c>
      <c r="F499">
        <v>4</v>
      </c>
      <c r="G499">
        <v>36</v>
      </c>
      <c r="H499" t="s">
        <v>36</v>
      </c>
      <c r="I499" t="s">
        <v>37</v>
      </c>
      <c r="J499" t="s">
        <v>37</v>
      </c>
      <c r="K499" t="s">
        <v>37</v>
      </c>
      <c r="L499" t="s">
        <v>50</v>
      </c>
      <c r="M499" t="s">
        <v>37</v>
      </c>
      <c r="N499" t="s">
        <v>37</v>
      </c>
      <c r="O499" t="s">
        <v>37</v>
      </c>
      <c r="P499" t="s">
        <v>34</v>
      </c>
      <c r="Q499" t="s">
        <v>34</v>
      </c>
      <c r="R499" t="s">
        <v>37</v>
      </c>
      <c r="S499" t="s">
        <v>37</v>
      </c>
      <c r="T499" t="s">
        <v>37</v>
      </c>
      <c r="U499" t="s">
        <v>67</v>
      </c>
      <c r="V499" t="s">
        <v>37</v>
      </c>
      <c r="W499" t="s">
        <v>51</v>
      </c>
      <c r="X499">
        <v>99.15</v>
      </c>
      <c r="Y499">
        <v>7422.1</v>
      </c>
      <c r="Z499">
        <v>0</v>
      </c>
      <c r="AA499">
        <v>0</v>
      </c>
      <c r="AB499">
        <v>2077.92</v>
      </c>
      <c r="AC499">
        <v>9500.02</v>
      </c>
      <c r="AD499" t="s">
        <v>41</v>
      </c>
      <c r="AE499" t="s">
        <v>42</v>
      </c>
      <c r="AF499" t="s">
        <v>42</v>
      </c>
      <c r="AG499">
        <f t="shared" si="14"/>
        <v>0</v>
      </c>
      <c r="AH499" t="str" cm="1">
        <f t="array" ref="AH499">_xlfn.IFS(
X499&lt;=20, "&lt;20",
AND(X499&gt;=20, X499&lt;50), "20-50",
AND(X499&gt;=50, X499&lt;100), "50-100",
X499&gt;=100, "&gt;100"
)</f>
        <v>50-100</v>
      </c>
      <c r="AI499">
        <f t="shared" si="15"/>
        <v>0</v>
      </c>
      <c r="AJ499" t="str" cm="1">
        <f t="array" ref="AJ499">_xlfn.IFS(
C499&lt;=20, "&lt;20",
AND(C499&gt;=20, C499&lt;35), "20-35",
AND(C499&gt;=35, C499&lt;50), "35-50",
C499&gt;=50, "50-100"
)</f>
        <v>50-100</v>
      </c>
      <c r="AK499" t="str" cm="1">
        <f t="array" ref="AK499">_xlfn.IFS(
G499&lt;6, "&lt;6",
AND(G499&gt;=6, G499&lt;12), "6-12",
AND(G499&gt;=12, G499&lt;18), "12-18",  AND(G499&gt;=18, G499&lt;24), "18-24", G499&gt;=24, "24-36")</f>
        <v>24-36</v>
      </c>
    </row>
    <row r="500" spans="1:37" x14ac:dyDescent="0.3">
      <c r="A500" t="s">
        <v>599</v>
      </c>
      <c r="B500" t="s">
        <v>33</v>
      </c>
      <c r="C500">
        <v>52</v>
      </c>
      <c r="D500" t="s">
        <v>37</v>
      </c>
      <c r="E500" t="s">
        <v>130</v>
      </c>
      <c r="F500">
        <v>5</v>
      </c>
      <c r="G500">
        <v>15</v>
      </c>
      <c r="H500" t="s">
        <v>36</v>
      </c>
      <c r="I500" t="s">
        <v>37</v>
      </c>
      <c r="J500" t="s">
        <v>34</v>
      </c>
      <c r="K500" t="s">
        <v>37</v>
      </c>
      <c r="L500" t="s">
        <v>38</v>
      </c>
      <c r="M500" t="s">
        <v>34</v>
      </c>
      <c r="N500" t="s">
        <v>34</v>
      </c>
      <c r="O500" t="s">
        <v>34</v>
      </c>
      <c r="P500" t="s">
        <v>37</v>
      </c>
      <c r="Q500" t="s">
        <v>34</v>
      </c>
      <c r="R500" t="s">
        <v>34</v>
      </c>
      <c r="S500" t="s">
        <v>34</v>
      </c>
      <c r="T500" t="s">
        <v>37</v>
      </c>
      <c r="U500" t="s">
        <v>46</v>
      </c>
      <c r="V500" t="s">
        <v>34</v>
      </c>
      <c r="W500" t="s">
        <v>40</v>
      </c>
      <c r="X500">
        <v>50.05</v>
      </c>
      <c r="Y500">
        <v>179.35</v>
      </c>
      <c r="Z500">
        <v>0</v>
      </c>
      <c r="AA500">
        <v>0</v>
      </c>
      <c r="AB500">
        <v>38.68</v>
      </c>
      <c r="AC500">
        <v>218.03</v>
      </c>
      <c r="AD500" t="s">
        <v>52</v>
      </c>
      <c r="AE500" t="s">
        <v>53</v>
      </c>
      <c r="AF500" t="s">
        <v>91</v>
      </c>
      <c r="AG500">
        <f t="shared" si="14"/>
        <v>1</v>
      </c>
      <c r="AH500" t="str" cm="1">
        <f t="array" ref="AH500">_xlfn.IFS(
X500&lt;=20, "&lt;20",
AND(X500&gt;=20, X500&lt;50), "20-50",
AND(X500&gt;=50, X500&lt;100), "50-100",
X500&gt;=100, "&gt;100"
)</f>
        <v>50-100</v>
      </c>
      <c r="AI500">
        <f t="shared" si="15"/>
        <v>0</v>
      </c>
      <c r="AJ500" t="str" cm="1">
        <f t="array" ref="AJ500">_xlfn.IFS(
C500&lt;=20, "&lt;20",
AND(C500&gt;=20, C500&lt;35), "20-35",
AND(C500&gt;=35, C500&lt;50), "35-50",
C500&gt;=50, "50-100"
)</f>
        <v>50-100</v>
      </c>
      <c r="AK500" t="str" cm="1">
        <f t="array" ref="AK500">_xlfn.IFS(
G500&lt;6, "&lt;6",
AND(G500&gt;=6, G500&lt;12), "6-12",
AND(G500&gt;=12, G500&lt;18), "12-18",  AND(G500&gt;=18, G500&lt;24), "18-24", G500&gt;=24, "24-36")</f>
        <v>12-18</v>
      </c>
    </row>
    <row r="501" spans="1:37" x14ac:dyDescent="0.3">
      <c r="A501" t="s">
        <v>600</v>
      </c>
      <c r="B501" t="s">
        <v>44</v>
      </c>
      <c r="C501">
        <v>69</v>
      </c>
      <c r="D501" t="s">
        <v>34</v>
      </c>
      <c r="E501" t="s">
        <v>69</v>
      </c>
      <c r="F501">
        <v>2</v>
      </c>
      <c r="G501">
        <v>13</v>
      </c>
      <c r="H501" t="s">
        <v>49</v>
      </c>
      <c r="I501" t="s">
        <v>37</v>
      </c>
      <c r="J501" t="s">
        <v>34</v>
      </c>
      <c r="K501" t="s">
        <v>37</v>
      </c>
      <c r="L501" t="s">
        <v>50</v>
      </c>
      <c r="M501" t="s">
        <v>34</v>
      </c>
      <c r="N501" t="s">
        <v>37</v>
      </c>
      <c r="O501" t="s">
        <v>37</v>
      </c>
      <c r="P501" t="s">
        <v>34</v>
      </c>
      <c r="Q501" t="s">
        <v>34</v>
      </c>
      <c r="R501" t="s">
        <v>34</v>
      </c>
      <c r="S501" t="s">
        <v>34</v>
      </c>
      <c r="T501" t="s">
        <v>37</v>
      </c>
      <c r="U501" t="s">
        <v>46</v>
      </c>
      <c r="V501" t="s">
        <v>37</v>
      </c>
      <c r="W501" t="s">
        <v>51</v>
      </c>
      <c r="X501">
        <v>82.3</v>
      </c>
      <c r="Y501">
        <v>82.3</v>
      </c>
      <c r="Z501">
        <v>0</v>
      </c>
      <c r="AA501">
        <v>0</v>
      </c>
      <c r="AB501">
        <v>33.409999999999997</v>
      </c>
      <c r="AC501">
        <v>115.71</v>
      </c>
      <c r="AD501" t="s">
        <v>52</v>
      </c>
      <c r="AE501" t="s">
        <v>53</v>
      </c>
      <c r="AF501" t="s">
        <v>54</v>
      </c>
      <c r="AG501">
        <f t="shared" si="14"/>
        <v>1</v>
      </c>
      <c r="AH501" t="str" cm="1">
        <f t="array" ref="AH501">_xlfn.IFS(
X501&lt;=20, "&lt;20",
AND(X501&gt;=20, X501&lt;50), "20-50",
AND(X501&gt;=50, X501&lt;100), "50-100",
X501&gt;=100, "&gt;100"
)</f>
        <v>50-100</v>
      </c>
      <c r="AI501">
        <f t="shared" si="15"/>
        <v>0</v>
      </c>
      <c r="AJ501" t="str" cm="1">
        <f t="array" ref="AJ501">_xlfn.IFS(
C501&lt;=20, "&lt;20",
AND(C501&gt;=20, C501&lt;35), "20-35",
AND(C501&gt;=35, C501&lt;50), "35-50",
C501&gt;=50, "50-100"
)</f>
        <v>50-100</v>
      </c>
      <c r="AK501" t="str" cm="1">
        <f t="array" ref="AK501">_xlfn.IFS(
G501&lt;6, "&lt;6",
AND(G501&gt;=6, G501&lt;12), "6-12",
AND(G501&gt;=12, G501&lt;18), "12-18",  AND(G501&gt;=18, G501&lt;24), "18-24", G501&gt;=24, "24-36")</f>
        <v>12-18</v>
      </c>
    </row>
    <row r="502" spans="1:37" x14ac:dyDescent="0.3">
      <c r="A502" t="s">
        <v>601</v>
      </c>
      <c r="B502" t="s">
        <v>44</v>
      </c>
      <c r="C502">
        <v>54</v>
      </c>
      <c r="D502" t="s">
        <v>37</v>
      </c>
      <c r="E502" t="s">
        <v>90</v>
      </c>
      <c r="F502">
        <v>9</v>
      </c>
      <c r="G502">
        <v>3</v>
      </c>
      <c r="H502" t="s">
        <v>36</v>
      </c>
      <c r="I502" t="s">
        <v>37</v>
      </c>
      <c r="J502" t="s">
        <v>34</v>
      </c>
      <c r="K502" t="s">
        <v>37</v>
      </c>
      <c r="L502" t="s">
        <v>72</v>
      </c>
      <c r="M502" t="s">
        <v>37</v>
      </c>
      <c r="N502" t="s">
        <v>37</v>
      </c>
      <c r="O502" t="s">
        <v>34</v>
      </c>
      <c r="P502" t="s">
        <v>37</v>
      </c>
      <c r="Q502" t="s">
        <v>34</v>
      </c>
      <c r="R502" t="s">
        <v>37</v>
      </c>
      <c r="S502" t="s">
        <v>37</v>
      </c>
      <c r="T502" t="s">
        <v>37</v>
      </c>
      <c r="U502" t="s">
        <v>39</v>
      </c>
      <c r="V502" t="s">
        <v>37</v>
      </c>
      <c r="W502" t="s">
        <v>40</v>
      </c>
      <c r="X502">
        <v>69.75</v>
      </c>
      <c r="Y502">
        <v>3562.5</v>
      </c>
      <c r="Z502">
        <v>0</v>
      </c>
      <c r="AA502">
        <v>0</v>
      </c>
      <c r="AB502">
        <v>915.45</v>
      </c>
      <c r="AC502">
        <v>4477.95</v>
      </c>
      <c r="AD502" t="s">
        <v>41</v>
      </c>
      <c r="AE502" t="s">
        <v>42</v>
      </c>
      <c r="AF502" t="s">
        <v>42</v>
      </c>
      <c r="AG502">
        <f t="shared" si="14"/>
        <v>0</v>
      </c>
      <c r="AH502" t="str" cm="1">
        <f t="array" ref="AH502">_xlfn.IFS(
X502&lt;=20, "&lt;20",
AND(X502&gt;=20, X502&lt;50), "20-50",
AND(X502&gt;=50, X502&lt;100), "50-100",
X502&gt;=100, "&gt;100"
)</f>
        <v>50-100</v>
      </c>
      <c r="AI502">
        <f t="shared" si="15"/>
        <v>0</v>
      </c>
      <c r="AJ502" t="str" cm="1">
        <f t="array" ref="AJ502">_xlfn.IFS(
C502&lt;=20, "&lt;20",
AND(C502&gt;=20, C502&lt;35), "20-35",
AND(C502&gt;=35, C502&lt;50), "35-50",
C502&gt;=50, "50-100"
)</f>
        <v>50-100</v>
      </c>
      <c r="AK502" t="str" cm="1">
        <f t="array" ref="AK502">_xlfn.IFS(
G502&lt;6, "&lt;6",
AND(G502&gt;=6, G502&lt;12), "6-12",
AND(G502&gt;=12, G502&lt;18), "12-18",  AND(G502&gt;=18, G502&lt;24), "18-24", G502&gt;=24, "24-36")</f>
        <v>&lt;6</v>
      </c>
    </row>
    <row r="503" spans="1:37" x14ac:dyDescent="0.3">
      <c r="A503" t="s">
        <v>602</v>
      </c>
      <c r="B503" t="s">
        <v>44</v>
      </c>
      <c r="C503">
        <v>38</v>
      </c>
      <c r="D503" t="s">
        <v>37</v>
      </c>
      <c r="E503" t="s">
        <v>56</v>
      </c>
      <c r="F503">
        <v>12</v>
      </c>
      <c r="G503">
        <v>34</v>
      </c>
      <c r="H503" t="s">
        <v>36</v>
      </c>
      <c r="I503" t="s">
        <v>34</v>
      </c>
      <c r="J503" t="s">
        <v>34</v>
      </c>
      <c r="K503" t="s">
        <v>37</v>
      </c>
      <c r="L503" t="s">
        <v>72</v>
      </c>
      <c r="M503" t="s">
        <v>34</v>
      </c>
      <c r="N503" t="s">
        <v>34</v>
      </c>
      <c r="O503" t="s">
        <v>37</v>
      </c>
      <c r="P503" t="s">
        <v>37</v>
      </c>
      <c r="Q503" t="s">
        <v>37</v>
      </c>
      <c r="R503" t="s">
        <v>37</v>
      </c>
      <c r="S503" t="s">
        <v>37</v>
      </c>
      <c r="T503" t="s">
        <v>37</v>
      </c>
      <c r="U503" t="s">
        <v>39</v>
      </c>
      <c r="V503" t="s">
        <v>37</v>
      </c>
      <c r="W503" t="s">
        <v>51</v>
      </c>
      <c r="X503">
        <v>56.15</v>
      </c>
      <c r="Y503">
        <v>2898.95</v>
      </c>
      <c r="Z503">
        <v>0</v>
      </c>
      <c r="AA503">
        <v>0</v>
      </c>
      <c r="AB503">
        <v>0</v>
      </c>
      <c r="AC503">
        <v>2898.95</v>
      </c>
      <c r="AD503" t="s">
        <v>41</v>
      </c>
      <c r="AE503" t="s">
        <v>42</v>
      </c>
      <c r="AF503" t="s">
        <v>42</v>
      </c>
      <c r="AG503">
        <f t="shared" si="14"/>
        <v>0</v>
      </c>
      <c r="AH503" t="str" cm="1">
        <f t="array" ref="AH503">_xlfn.IFS(
X503&lt;=20, "&lt;20",
AND(X503&gt;=20, X503&lt;50), "20-50",
AND(X503&gt;=50, X503&lt;100), "50-100",
X503&gt;=100, "&gt;100"
)</f>
        <v>50-100</v>
      </c>
      <c r="AI503">
        <f t="shared" si="15"/>
        <v>0</v>
      </c>
      <c r="AJ503" t="str" cm="1">
        <f t="array" ref="AJ503">_xlfn.IFS(
C503&lt;=20, "&lt;20",
AND(C503&gt;=20, C503&lt;35), "20-35",
AND(C503&gt;=35, C503&lt;50), "35-50",
C503&gt;=50, "50-100"
)</f>
        <v>35-50</v>
      </c>
      <c r="AK503" t="str" cm="1">
        <f t="array" ref="AK503">_xlfn.IFS(
G503&lt;6, "&lt;6",
AND(G503&gt;=6, G503&lt;12), "6-12",
AND(G503&gt;=12, G503&lt;18), "12-18",  AND(G503&gt;=18, G503&lt;24), "18-24", G503&gt;=24, "24-36")</f>
        <v>24-36</v>
      </c>
    </row>
    <row r="504" spans="1:37" x14ac:dyDescent="0.3">
      <c r="A504" t="s">
        <v>603</v>
      </c>
      <c r="B504" t="s">
        <v>33</v>
      </c>
      <c r="C504">
        <v>41</v>
      </c>
      <c r="D504" t="s">
        <v>37</v>
      </c>
      <c r="E504" t="s">
        <v>56</v>
      </c>
      <c r="F504">
        <v>9</v>
      </c>
      <c r="G504">
        <v>18</v>
      </c>
      <c r="H504" t="s">
        <v>66</v>
      </c>
      <c r="I504" t="s">
        <v>37</v>
      </c>
      <c r="J504" t="s">
        <v>37</v>
      </c>
      <c r="K504" t="s">
        <v>37</v>
      </c>
      <c r="L504" t="s">
        <v>72</v>
      </c>
      <c r="M504" t="s">
        <v>37</v>
      </c>
      <c r="N504" t="s">
        <v>37</v>
      </c>
      <c r="O504" t="s">
        <v>37</v>
      </c>
      <c r="P504" t="s">
        <v>37</v>
      </c>
      <c r="Q504" t="s">
        <v>37</v>
      </c>
      <c r="R504" t="s">
        <v>37</v>
      </c>
      <c r="S504" t="s">
        <v>37</v>
      </c>
      <c r="T504" t="s">
        <v>37</v>
      </c>
      <c r="U504" t="s">
        <v>67</v>
      </c>
      <c r="V504" t="s">
        <v>34</v>
      </c>
      <c r="W504" t="s">
        <v>51</v>
      </c>
      <c r="X504">
        <v>86.65</v>
      </c>
      <c r="Y504">
        <v>6224.8</v>
      </c>
      <c r="Z504">
        <v>0</v>
      </c>
      <c r="AA504">
        <v>0</v>
      </c>
      <c r="AB504">
        <v>821.52</v>
      </c>
      <c r="AC504">
        <v>7046.32</v>
      </c>
      <c r="AD504" t="s">
        <v>41</v>
      </c>
      <c r="AE504" t="s">
        <v>42</v>
      </c>
      <c r="AF504" t="s">
        <v>42</v>
      </c>
      <c r="AG504">
        <f t="shared" si="14"/>
        <v>0</v>
      </c>
      <c r="AH504" t="str" cm="1">
        <f t="array" ref="AH504">_xlfn.IFS(
X504&lt;=20, "&lt;20",
AND(X504&gt;=20, X504&lt;50), "20-50",
AND(X504&gt;=50, X504&lt;100), "50-100",
X504&gt;=100, "&gt;100"
)</f>
        <v>50-100</v>
      </c>
      <c r="AI504">
        <f t="shared" si="15"/>
        <v>0</v>
      </c>
      <c r="AJ504" t="str" cm="1">
        <f t="array" ref="AJ504">_xlfn.IFS(
C504&lt;=20, "&lt;20",
AND(C504&gt;=20, C504&lt;35), "20-35",
AND(C504&gt;=35, C504&lt;50), "35-50",
C504&gt;=50, "50-100"
)</f>
        <v>35-50</v>
      </c>
      <c r="AK504" t="str" cm="1">
        <f t="array" ref="AK504">_xlfn.IFS(
G504&lt;6, "&lt;6",
AND(G504&gt;=6, G504&lt;12), "6-12",
AND(G504&gt;=12, G504&lt;18), "12-18",  AND(G504&gt;=18, G504&lt;24), "18-24", G504&gt;=24, "24-36")</f>
        <v>18-24</v>
      </c>
    </row>
    <row r="505" spans="1:37" x14ac:dyDescent="0.3">
      <c r="A505" t="s">
        <v>604</v>
      </c>
      <c r="B505" t="s">
        <v>44</v>
      </c>
      <c r="C505">
        <v>35</v>
      </c>
      <c r="D505" t="s">
        <v>37</v>
      </c>
      <c r="E505" t="s">
        <v>45</v>
      </c>
      <c r="F505">
        <v>3</v>
      </c>
      <c r="G505">
        <v>14</v>
      </c>
      <c r="H505" t="s">
        <v>70</v>
      </c>
      <c r="I505" t="s">
        <v>37</v>
      </c>
      <c r="J505" t="s">
        <v>37</v>
      </c>
      <c r="K505" t="s">
        <v>37</v>
      </c>
      <c r="L505" t="s">
        <v>50</v>
      </c>
      <c r="M505" t="s">
        <v>37</v>
      </c>
      <c r="N505" t="s">
        <v>34</v>
      </c>
      <c r="O505" t="s">
        <v>34</v>
      </c>
      <c r="P505" t="s">
        <v>37</v>
      </c>
      <c r="Q505" t="s">
        <v>34</v>
      </c>
      <c r="R505" t="s">
        <v>34</v>
      </c>
      <c r="S505" t="s">
        <v>34</v>
      </c>
      <c r="T505" t="s">
        <v>37</v>
      </c>
      <c r="U505" t="s">
        <v>46</v>
      </c>
      <c r="V505" t="s">
        <v>37</v>
      </c>
      <c r="W505" t="s">
        <v>51</v>
      </c>
      <c r="X505">
        <v>86.8</v>
      </c>
      <c r="Y505">
        <v>5327.25</v>
      </c>
      <c r="Z505">
        <v>0</v>
      </c>
      <c r="AA505">
        <v>0</v>
      </c>
      <c r="AB505">
        <v>1775.36</v>
      </c>
      <c r="AC505">
        <v>7102.61</v>
      </c>
      <c r="AD505" t="s">
        <v>41</v>
      </c>
      <c r="AE505" t="s">
        <v>42</v>
      </c>
      <c r="AF505" t="s">
        <v>42</v>
      </c>
      <c r="AG505">
        <f t="shared" si="14"/>
        <v>0</v>
      </c>
      <c r="AH505" t="str" cm="1">
        <f t="array" ref="AH505">_xlfn.IFS(
X505&lt;=20, "&lt;20",
AND(X505&gt;=20, X505&lt;50), "20-50",
AND(X505&gt;=50, X505&lt;100), "50-100",
X505&gt;=100, "&gt;100"
)</f>
        <v>50-100</v>
      </c>
      <c r="AI505">
        <f t="shared" si="15"/>
        <v>0</v>
      </c>
      <c r="AJ505" t="str" cm="1">
        <f t="array" ref="AJ505">_xlfn.IFS(
C505&lt;=20, "&lt;20",
AND(C505&gt;=20, C505&lt;35), "20-35",
AND(C505&gt;=35, C505&lt;50), "35-50",
C505&gt;=50, "50-100"
)</f>
        <v>35-50</v>
      </c>
      <c r="AK505" t="str" cm="1">
        <f t="array" ref="AK505">_xlfn.IFS(
G505&lt;6, "&lt;6",
AND(G505&gt;=6, G505&lt;12), "6-12",
AND(G505&gt;=12, G505&lt;18), "12-18",  AND(G505&gt;=18, G505&lt;24), "18-24", G505&gt;=24, "24-36")</f>
        <v>12-18</v>
      </c>
    </row>
    <row r="506" spans="1:37" x14ac:dyDescent="0.3">
      <c r="A506" t="s">
        <v>605</v>
      </c>
      <c r="B506" t="s">
        <v>44</v>
      </c>
      <c r="C506">
        <v>20</v>
      </c>
      <c r="D506" t="s">
        <v>37</v>
      </c>
      <c r="E506" t="s">
        <v>45</v>
      </c>
      <c r="F506">
        <v>1</v>
      </c>
      <c r="G506">
        <v>12</v>
      </c>
      <c r="H506" t="s">
        <v>49</v>
      </c>
      <c r="I506" t="s">
        <v>34</v>
      </c>
      <c r="J506" t="s">
        <v>34</v>
      </c>
      <c r="K506" t="s">
        <v>37</v>
      </c>
      <c r="L506" t="s">
        <v>38</v>
      </c>
      <c r="M506" t="s">
        <v>34</v>
      </c>
      <c r="N506" t="s">
        <v>34</v>
      </c>
      <c r="O506" t="s">
        <v>34</v>
      </c>
      <c r="P506" t="s">
        <v>34</v>
      </c>
      <c r="Q506" t="s">
        <v>34</v>
      </c>
      <c r="R506" t="s">
        <v>34</v>
      </c>
      <c r="S506" t="s">
        <v>37</v>
      </c>
      <c r="T506" t="s">
        <v>37</v>
      </c>
      <c r="U506" t="s">
        <v>46</v>
      </c>
      <c r="V506" t="s">
        <v>37</v>
      </c>
      <c r="W506" t="s">
        <v>51</v>
      </c>
      <c r="X506">
        <v>25.05</v>
      </c>
      <c r="Y506">
        <v>56.35</v>
      </c>
      <c r="Z506">
        <v>0</v>
      </c>
      <c r="AA506">
        <v>0</v>
      </c>
      <c r="AB506">
        <v>0</v>
      </c>
      <c r="AC506">
        <v>56.35</v>
      </c>
      <c r="AD506" t="s">
        <v>52</v>
      </c>
      <c r="AE506" t="s">
        <v>58</v>
      </c>
      <c r="AF506" t="s">
        <v>59</v>
      </c>
      <c r="AG506">
        <f t="shared" si="14"/>
        <v>1</v>
      </c>
      <c r="AH506" t="str" cm="1">
        <f t="array" ref="AH506">_xlfn.IFS(
X506&lt;=20, "&lt;20",
AND(X506&gt;=20, X506&lt;50), "20-50",
AND(X506&gt;=50, X506&lt;100), "50-100",
X506&gt;=100, "&gt;100"
)</f>
        <v>20-50</v>
      </c>
      <c r="AI506">
        <f t="shared" si="15"/>
        <v>0</v>
      </c>
      <c r="AJ506" t="str" cm="1">
        <f t="array" ref="AJ506">_xlfn.IFS(
C506&lt;=20, "&lt;20",
AND(C506&gt;=20, C506&lt;35), "20-35",
AND(C506&gt;=35, C506&lt;50), "35-50",
C506&gt;=50, "50-100"
)</f>
        <v>&lt;20</v>
      </c>
      <c r="AK506" t="str" cm="1">
        <f t="array" ref="AK506">_xlfn.IFS(
G506&lt;6, "&lt;6",
AND(G506&gt;=6, G506&lt;12), "6-12",
AND(G506&gt;=12, G506&lt;18), "12-18",  AND(G506&gt;=18, G506&lt;24), "18-24", G506&gt;=24, "24-36")</f>
        <v>12-18</v>
      </c>
    </row>
    <row r="507" spans="1:37" x14ac:dyDescent="0.3">
      <c r="A507" t="s">
        <v>606</v>
      </c>
      <c r="B507" t="s">
        <v>44</v>
      </c>
      <c r="C507">
        <v>41</v>
      </c>
      <c r="D507" t="s">
        <v>37</v>
      </c>
      <c r="E507" t="s">
        <v>103</v>
      </c>
      <c r="F507">
        <v>1</v>
      </c>
      <c r="G507">
        <v>10</v>
      </c>
      <c r="H507" t="s">
        <v>36</v>
      </c>
      <c r="I507" t="s">
        <v>37</v>
      </c>
      <c r="J507" t="s">
        <v>34</v>
      </c>
      <c r="K507" t="s">
        <v>37</v>
      </c>
      <c r="L507" t="s">
        <v>50</v>
      </c>
      <c r="M507" t="s">
        <v>37</v>
      </c>
      <c r="N507" t="s">
        <v>37</v>
      </c>
      <c r="O507" t="s">
        <v>37</v>
      </c>
      <c r="P507" t="s">
        <v>37</v>
      </c>
      <c r="Q507" t="s">
        <v>37</v>
      </c>
      <c r="R507" t="s">
        <v>37</v>
      </c>
      <c r="S507" t="s">
        <v>37</v>
      </c>
      <c r="T507" t="s">
        <v>37</v>
      </c>
      <c r="U507" t="s">
        <v>39</v>
      </c>
      <c r="V507" t="s">
        <v>37</v>
      </c>
      <c r="W507" t="s">
        <v>51</v>
      </c>
      <c r="X507">
        <v>109.5</v>
      </c>
      <c r="Y507">
        <v>7534.65</v>
      </c>
      <c r="Z507">
        <v>0</v>
      </c>
      <c r="AA507">
        <v>0</v>
      </c>
      <c r="AB507">
        <v>2774.1</v>
      </c>
      <c r="AC507">
        <v>10308.75</v>
      </c>
      <c r="AD507" t="s">
        <v>52</v>
      </c>
      <c r="AE507" t="s">
        <v>100</v>
      </c>
      <c r="AF507" t="s">
        <v>101</v>
      </c>
      <c r="AG507">
        <f t="shared" si="14"/>
        <v>1</v>
      </c>
      <c r="AH507" t="str" cm="1">
        <f t="array" ref="AH507">_xlfn.IFS(
X507&lt;=20, "&lt;20",
AND(X507&gt;=20, X507&lt;50), "20-50",
AND(X507&gt;=50, X507&lt;100), "50-100",
X507&gt;=100, "&gt;100"
)</f>
        <v>&gt;100</v>
      </c>
      <c r="AI507">
        <f t="shared" si="15"/>
        <v>0</v>
      </c>
      <c r="AJ507" t="str" cm="1">
        <f t="array" ref="AJ507">_xlfn.IFS(
C507&lt;=20, "&lt;20",
AND(C507&gt;=20, C507&lt;35), "20-35",
AND(C507&gt;=35, C507&lt;50), "35-50",
C507&gt;=50, "50-100"
)</f>
        <v>35-50</v>
      </c>
      <c r="AK507" t="str" cm="1">
        <f t="array" ref="AK507">_xlfn.IFS(
G507&lt;6, "&lt;6",
AND(G507&gt;=6, G507&lt;12), "6-12",
AND(G507&gt;=12, G507&lt;18), "12-18",  AND(G507&gt;=18, G507&lt;24), "18-24", G507&gt;=24, "24-36")</f>
        <v>6-12</v>
      </c>
    </row>
    <row r="508" spans="1:37" x14ac:dyDescent="0.3">
      <c r="A508" t="s">
        <v>607</v>
      </c>
      <c r="B508" t="s">
        <v>44</v>
      </c>
      <c r="C508">
        <v>63</v>
      </c>
      <c r="D508" t="s">
        <v>37</v>
      </c>
      <c r="E508" t="s">
        <v>69</v>
      </c>
      <c r="F508">
        <v>14</v>
      </c>
      <c r="G508">
        <v>33</v>
      </c>
      <c r="H508" t="s">
        <v>36</v>
      </c>
      <c r="I508" t="s">
        <v>34</v>
      </c>
      <c r="J508" t="s">
        <v>34</v>
      </c>
      <c r="K508" t="s">
        <v>37</v>
      </c>
      <c r="L508" t="s">
        <v>72</v>
      </c>
      <c r="M508" t="s">
        <v>34</v>
      </c>
      <c r="N508" t="s">
        <v>34</v>
      </c>
      <c r="O508" t="s">
        <v>34</v>
      </c>
      <c r="P508" t="s">
        <v>34</v>
      </c>
      <c r="Q508" t="s">
        <v>37</v>
      </c>
      <c r="R508" t="s">
        <v>37</v>
      </c>
      <c r="S508" t="s">
        <v>34</v>
      </c>
      <c r="T508" t="s">
        <v>37</v>
      </c>
      <c r="U508" t="s">
        <v>46</v>
      </c>
      <c r="V508" t="s">
        <v>34</v>
      </c>
      <c r="W508" t="s">
        <v>51</v>
      </c>
      <c r="X508">
        <v>45.3</v>
      </c>
      <c r="Y508">
        <v>528.45000000000005</v>
      </c>
      <c r="Z508">
        <v>0</v>
      </c>
      <c r="AA508">
        <v>0</v>
      </c>
      <c r="AB508">
        <v>0</v>
      </c>
      <c r="AC508">
        <v>528.45000000000005</v>
      </c>
      <c r="AD508" t="s">
        <v>41</v>
      </c>
      <c r="AE508" t="s">
        <v>42</v>
      </c>
      <c r="AF508" t="s">
        <v>42</v>
      </c>
      <c r="AG508">
        <f t="shared" si="14"/>
        <v>0</v>
      </c>
      <c r="AH508" t="str" cm="1">
        <f t="array" ref="AH508">_xlfn.IFS(
X508&lt;=20, "&lt;20",
AND(X508&gt;=20, X508&lt;50), "20-50",
AND(X508&gt;=50, X508&lt;100), "50-100",
X508&gt;=100, "&gt;100"
)</f>
        <v>20-50</v>
      </c>
      <c r="AI508">
        <f t="shared" si="15"/>
        <v>0</v>
      </c>
      <c r="AJ508" t="str" cm="1">
        <f t="array" ref="AJ508">_xlfn.IFS(
C508&lt;=20, "&lt;20",
AND(C508&gt;=20, C508&lt;35), "20-35",
AND(C508&gt;=35, C508&lt;50), "35-50",
C508&gt;=50, "50-100"
)</f>
        <v>50-100</v>
      </c>
      <c r="AK508" t="str" cm="1">
        <f t="array" ref="AK508">_xlfn.IFS(
G508&lt;6, "&lt;6",
AND(G508&gt;=6, G508&lt;12), "6-12",
AND(G508&gt;=12, G508&lt;18), "12-18",  AND(G508&gt;=18, G508&lt;24), "18-24", G508&gt;=24, "24-36")</f>
        <v>24-36</v>
      </c>
    </row>
    <row r="509" spans="1:37" x14ac:dyDescent="0.3">
      <c r="A509" t="s">
        <v>608</v>
      </c>
      <c r="B509" t="s">
        <v>33</v>
      </c>
      <c r="C509">
        <v>41</v>
      </c>
      <c r="D509" t="s">
        <v>37</v>
      </c>
      <c r="E509" t="s">
        <v>35</v>
      </c>
      <c r="F509">
        <v>9</v>
      </c>
      <c r="G509">
        <v>10</v>
      </c>
      <c r="H509" t="s">
        <v>70</v>
      </c>
      <c r="I509" t="s">
        <v>37</v>
      </c>
      <c r="J509" t="s">
        <v>34</v>
      </c>
      <c r="K509" t="s">
        <v>37</v>
      </c>
      <c r="L509" t="s">
        <v>50</v>
      </c>
      <c r="M509" t="s">
        <v>37</v>
      </c>
      <c r="N509" t="s">
        <v>34</v>
      </c>
      <c r="O509" t="s">
        <v>37</v>
      </c>
      <c r="P509" t="s">
        <v>34</v>
      </c>
      <c r="Q509" t="s">
        <v>37</v>
      </c>
      <c r="R509" t="s">
        <v>34</v>
      </c>
      <c r="S509" t="s">
        <v>34</v>
      </c>
      <c r="T509" t="s">
        <v>37</v>
      </c>
      <c r="U509" t="s">
        <v>39</v>
      </c>
      <c r="V509" t="s">
        <v>34</v>
      </c>
      <c r="W509" t="s">
        <v>51</v>
      </c>
      <c r="X509">
        <v>91.25</v>
      </c>
      <c r="Y509">
        <v>4738.3</v>
      </c>
      <c r="Z509">
        <v>0</v>
      </c>
      <c r="AA509">
        <v>0</v>
      </c>
      <c r="AB509">
        <v>1628.12</v>
      </c>
      <c r="AC509">
        <v>6366.42</v>
      </c>
      <c r="AD509" t="s">
        <v>41</v>
      </c>
      <c r="AE509" t="s">
        <v>42</v>
      </c>
      <c r="AF509" t="s">
        <v>42</v>
      </c>
      <c r="AG509">
        <f t="shared" si="14"/>
        <v>0</v>
      </c>
      <c r="AH509" t="str" cm="1">
        <f t="array" ref="AH509">_xlfn.IFS(
X509&lt;=20, "&lt;20",
AND(X509&gt;=20, X509&lt;50), "20-50",
AND(X509&gt;=50, X509&lt;100), "50-100",
X509&gt;=100, "&gt;100"
)</f>
        <v>50-100</v>
      </c>
      <c r="AI509">
        <f t="shared" si="15"/>
        <v>0</v>
      </c>
      <c r="AJ509" t="str" cm="1">
        <f t="array" ref="AJ509">_xlfn.IFS(
C509&lt;=20, "&lt;20",
AND(C509&gt;=20, C509&lt;35), "20-35",
AND(C509&gt;=35, C509&lt;50), "35-50",
C509&gt;=50, "50-100"
)</f>
        <v>35-50</v>
      </c>
      <c r="AK509" t="str" cm="1">
        <f t="array" ref="AK509">_xlfn.IFS(
G509&lt;6, "&lt;6",
AND(G509&gt;=6, G509&lt;12), "6-12",
AND(G509&gt;=12, G509&lt;18), "12-18",  AND(G509&gt;=18, G509&lt;24), "18-24", G509&gt;=24, "24-36")</f>
        <v>6-12</v>
      </c>
    </row>
    <row r="510" spans="1:37" x14ac:dyDescent="0.3">
      <c r="A510" t="s">
        <v>609</v>
      </c>
      <c r="B510" t="s">
        <v>33</v>
      </c>
      <c r="C510">
        <v>42</v>
      </c>
      <c r="D510" t="s">
        <v>34</v>
      </c>
      <c r="E510" t="s">
        <v>61</v>
      </c>
      <c r="F510">
        <v>15</v>
      </c>
      <c r="G510">
        <v>12</v>
      </c>
      <c r="H510" t="s">
        <v>49</v>
      </c>
      <c r="I510" t="s">
        <v>37</v>
      </c>
      <c r="J510" t="s">
        <v>34</v>
      </c>
      <c r="K510" t="s">
        <v>34</v>
      </c>
      <c r="L510" t="s">
        <v>34</v>
      </c>
      <c r="M510" t="s">
        <v>34</v>
      </c>
      <c r="N510" t="s">
        <v>34</v>
      </c>
      <c r="O510" t="s">
        <v>34</v>
      </c>
      <c r="P510" t="s">
        <v>34</v>
      </c>
      <c r="Q510" t="s">
        <v>34</v>
      </c>
      <c r="R510" t="s">
        <v>34</v>
      </c>
      <c r="S510" t="s">
        <v>34</v>
      </c>
      <c r="T510" t="s">
        <v>34</v>
      </c>
      <c r="U510" t="s">
        <v>46</v>
      </c>
      <c r="V510" t="s">
        <v>34</v>
      </c>
      <c r="W510" t="s">
        <v>143</v>
      </c>
      <c r="X510">
        <v>20.75</v>
      </c>
      <c r="Y510">
        <v>141.1</v>
      </c>
      <c r="Z510">
        <v>0</v>
      </c>
      <c r="AA510">
        <v>0</v>
      </c>
      <c r="AB510">
        <v>330.33</v>
      </c>
      <c r="AC510">
        <v>471.43</v>
      </c>
      <c r="AD510" t="s">
        <v>41</v>
      </c>
      <c r="AE510" t="s">
        <v>42</v>
      </c>
      <c r="AF510" t="s">
        <v>42</v>
      </c>
      <c r="AG510">
        <f t="shared" si="14"/>
        <v>0</v>
      </c>
      <c r="AH510" t="str" cm="1">
        <f t="array" ref="AH510">_xlfn.IFS(
X510&lt;=20, "&lt;20",
AND(X510&gt;=20, X510&lt;50), "20-50",
AND(X510&gt;=50, X510&lt;100), "50-100",
X510&gt;=100, "&gt;100"
)</f>
        <v>20-50</v>
      </c>
      <c r="AI510">
        <f t="shared" si="15"/>
        <v>0</v>
      </c>
      <c r="AJ510" t="str" cm="1">
        <f t="array" ref="AJ510">_xlfn.IFS(
C510&lt;=20, "&lt;20",
AND(C510&gt;=20, C510&lt;35), "20-35",
AND(C510&gt;=35, C510&lt;50), "35-50",
C510&gt;=50, "50-100"
)</f>
        <v>35-50</v>
      </c>
      <c r="AK510" t="str" cm="1">
        <f t="array" ref="AK510">_xlfn.IFS(
G510&lt;6, "&lt;6",
AND(G510&gt;=6, G510&lt;12), "6-12",
AND(G510&gt;=12, G510&lt;18), "12-18",  AND(G510&gt;=18, G510&lt;24), "18-24", G510&gt;=24, "24-36")</f>
        <v>12-18</v>
      </c>
    </row>
    <row r="511" spans="1:37" x14ac:dyDescent="0.3">
      <c r="A511" t="s">
        <v>610</v>
      </c>
      <c r="B511" t="s">
        <v>44</v>
      </c>
      <c r="C511">
        <v>20</v>
      </c>
      <c r="D511" t="s">
        <v>34</v>
      </c>
      <c r="E511" t="s">
        <v>87</v>
      </c>
      <c r="F511">
        <v>0</v>
      </c>
      <c r="G511">
        <v>1</v>
      </c>
      <c r="H511" t="s">
        <v>49</v>
      </c>
      <c r="I511" t="s">
        <v>37</v>
      </c>
      <c r="J511" t="s">
        <v>34</v>
      </c>
      <c r="K511" t="s">
        <v>34</v>
      </c>
      <c r="L511" t="s">
        <v>34</v>
      </c>
      <c r="M511" t="s">
        <v>34</v>
      </c>
      <c r="N511" t="s">
        <v>34</v>
      </c>
      <c r="O511" t="s">
        <v>34</v>
      </c>
      <c r="P511" t="s">
        <v>34</v>
      </c>
      <c r="Q511" t="s">
        <v>34</v>
      </c>
      <c r="R511" t="s">
        <v>34</v>
      </c>
      <c r="S511" t="s">
        <v>34</v>
      </c>
      <c r="T511" t="s">
        <v>34</v>
      </c>
      <c r="U511" t="s">
        <v>67</v>
      </c>
      <c r="V511" t="s">
        <v>34</v>
      </c>
      <c r="W511" t="s">
        <v>143</v>
      </c>
      <c r="X511">
        <v>19.899999999999999</v>
      </c>
      <c r="Y511">
        <v>76.650000000000006</v>
      </c>
      <c r="Z511">
        <v>0</v>
      </c>
      <c r="AA511">
        <v>0</v>
      </c>
      <c r="AB511">
        <v>98.28</v>
      </c>
      <c r="AC511">
        <v>174.93</v>
      </c>
      <c r="AD511" t="s">
        <v>41</v>
      </c>
      <c r="AE511" t="s">
        <v>42</v>
      </c>
      <c r="AF511" t="s">
        <v>42</v>
      </c>
      <c r="AG511">
        <f t="shared" si="14"/>
        <v>0</v>
      </c>
      <c r="AH511" t="str" cm="1">
        <f t="array" ref="AH511">_xlfn.IFS(
X511&lt;=20, "&lt;20",
AND(X511&gt;=20, X511&lt;50), "20-50",
AND(X511&gt;=50, X511&lt;100), "50-100",
X511&gt;=100, "&gt;100"
)</f>
        <v>&lt;20</v>
      </c>
      <c r="AI511">
        <f t="shared" si="15"/>
        <v>0</v>
      </c>
      <c r="AJ511" t="str" cm="1">
        <f t="array" ref="AJ511">_xlfn.IFS(
C511&lt;=20, "&lt;20",
AND(C511&gt;=20, C511&lt;35), "20-35",
AND(C511&gt;=35, C511&lt;50), "35-50",
C511&gt;=50, "50-100"
)</f>
        <v>&lt;20</v>
      </c>
      <c r="AK511" t="str" cm="1">
        <f t="array" ref="AK511">_xlfn.IFS(
G511&lt;6, "&lt;6",
AND(G511&gt;=6, G511&lt;12), "6-12",
AND(G511&gt;=12, G511&lt;18), "12-18",  AND(G511&gt;=18, G511&lt;24), "18-24", G511&gt;=24, "24-36")</f>
        <v>&lt;6</v>
      </c>
    </row>
    <row r="512" spans="1:37" x14ac:dyDescent="0.3">
      <c r="A512" t="s">
        <v>611</v>
      </c>
      <c r="B512" t="s">
        <v>33</v>
      </c>
      <c r="C512">
        <v>65</v>
      </c>
      <c r="D512" t="s">
        <v>34</v>
      </c>
      <c r="E512" t="s">
        <v>74</v>
      </c>
      <c r="F512">
        <v>6</v>
      </c>
      <c r="G512">
        <v>20</v>
      </c>
      <c r="H512" t="s">
        <v>36</v>
      </c>
      <c r="I512" t="s">
        <v>37</v>
      </c>
      <c r="J512" t="s">
        <v>34</v>
      </c>
      <c r="K512" t="s">
        <v>37</v>
      </c>
      <c r="L512" t="s">
        <v>50</v>
      </c>
      <c r="M512" t="s">
        <v>34</v>
      </c>
      <c r="N512" t="s">
        <v>34</v>
      </c>
      <c r="O512" t="s">
        <v>37</v>
      </c>
      <c r="P512" t="s">
        <v>34</v>
      </c>
      <c r="Q512" t="s">
        <v>37</v>
      </c>
      <c r="R512" t="s">
        <v>37</v>
      </c>
      <c r="S512" t="s">
        <v>37</v>
      </c>
      <c r="T512" t="s">
        <v>37</v>
      </c>
      <c r="U512" t="s">
        <v>46</v>
      </c>
      <c r="V512" t="s">
        <v>37</v>
      </c>
      <c r="W512" t="s">
        <v>51</v>
      </c>
      <c r="X512">
        <v>95.85</v>
      </c>
      <c r="Y512">
        <v>197.7</v>
      </c>
      <c r="Z512">
        <v>0</v>
      </c>
      <c r="AA512">
        <v>0</v>
      </c>
      <c r="AB512">
        <v>74.86</v>
      </c>
      <c r="AC512">
        <v>272.56</v>
      </c>
      <c r="AD512" t="s">
        <v>52</v>
      </c>
      <c r="AE512" t="s">
        <v>53</v>
      </c>
      <c r="AF512" t="s">
        <v>54</v>
      </c>
      <c r="AG512">
        <f t="shared" si="14"/>
        <v>1</v>
      </c>
      <c r="AH512" t="str" cm="1">
        <f t="array" ref="AH512">_xlfn.IFS(
X512&lt;=20, "&lt;20",
AND(X512&gt;=20, X512&lt;50), "20-50",
AND(X512&gt;=50, X512&lt;100), "50-100",
X512&gt;=100, "&gt;100"
)</f>
        <v>50-100</v>
      </c>
      <c r="AI512">
        <f t="shared" si="15"/>
        <v>0</v>
      </c>
      <c r="AJ512" t="str" cm="1">
        <f t="array" ref="AJ512">_xlfn.IFS(
C512&lt;=20, "&lt;20",
AND(C512&gt;=20, C512&lt;35), "20-35",
AND(C512&gt;=35, C512&lt;50), "35-50",
C512&gt;=50, "50-100"
)</f>
        <v>50-100</v>
      </c>
      <c r="AK512" t="str" cm="1">
        <f t="array" ref="AK512">_xlfn.IFS(
G512&lt;6, "&lt;6",
AND(G512&gt;=6, G512&lt;12), "6-12",
AND(G512&gt;=12, G512&lt;18), "12-18",  AND(G512&gt;=18, G512&lt;24), "18-24", G512&gt;=24, "24-36")</f>
        <v>18-24</v>
      </c>
    </row>
    <row r="513" spans="1:37" x14ac:dyDescent="0.3">
      <c r="A513" t="s">
        <v>612</v>
      </c>
      <c r="B513" t="s">
        <v>33</v>
      </c>
      <c r="C513">
        <v>33</v>
      </c>
      <c r="D513" t="s">
        <v>34</v>
      </c>
      <c r="E513" t="s">
        <v>74</v>
      </c>
      <c r="F513">
        <v>3</v>
      </c>
      <c r="G513">
        <v>24</v>
      </c>
      <c r="H513" t="s">
        <v>70</v>
      </c>
      <c r="I513" t="s">
        <v>34</v>
      </c>
      <c r="J513" t="s">
        <v>34</v>
      </c>
      <c r="K513" t="s">
        <v>37</v>
      </c>
      <c r="L513" t="s">
        <v>72</v>
      </c>
      <c r="M513" t="s">
        <v>34</v>
      </c>
      <c r="N513" t="s">
        <v>34</v>
      </c>
      <c r="O513" t="s">
        <v>37</v>
      </c>
      <c r="P513" t="s">
        <v>37</v>
      </c>
      <c r="Q513" t="s">
        <v>34</v>
      </c>
      <c r="R513" t="s">
        <v>34</v>
      </c>
      <c r="S513" t="s">
        <v>34</v>
      </c>
      <c r="T513" t="s">
        <v>37</v>
      </c>
      <c r="U513" t="s">
        <v>39</v>
      </c>
      <c r="V513" t="s">
        <v>34</v>
      </c>
      <c r="W513" t="s">
        <v>40</v>
      </c>
      <c r="X513">
        <v>33.700000000000003</v>
      </c>
      <c r="Y513">
        <v>1537.85</v>
      </c>
      <c r="Z513">
        <v>0</v>
      </c>
      <c r="AA513">
        <v>0</v>
      </c>
      <c r="AB513">
        <v>0</v>
      </c>
      <c r="AC513">
        <v>1537.85</v>
      </c>
      <c r="AD513" t="s">
        <v>41</v>
      </c>
      <c r="AE513" t="s">
        <v>42</v>
      </c>
      <c r="AF513" t="s">
        <v>42</v>
      </c>
      <c r="AG513">
        <f t="shared" si="14"/>
        <v>0</v>
      </c>
      <c r="AH513" t="str" cm="1">
        <f t="array" ref="AH513">_xlfn.IFS(
X513&lt;=20, "&lt;20",
AND(X513&gt;=20, X513&lt;50), "20-50",
AND(X513&gt;=50, X513&lt;100), "50-100",
X513&gt;=100, "&gt;100"
)</f>
        <v>20-50</v>
      </c>
      <c r="AI513">
        <f t="shared" si="15"/>
        <v>0</v>
      </c>
      <c r="AJ513" t="str" cm="1">
        <f t="array" ref="AJ513">_xlfn.IFS(
C513&lt;=20, "&lt;20",
AND(C513&gt;=20, C513&lt;35), "20-35",
AND(C513&gt;=35, C513&lt;50), "35-50",
C513&gt;=50, "50-100"
)</f>
        <v>20-35</v>
      </c>
      <c r="AK513" t="str" cm="1">
        <f t="array" ref="AK513">_xlfn.IFS(
G513&lt;6, "&lt;6",
AND(G513&gt;=6, G513&lt;12), "6-12",
AND(G513&gt;=12, G513&lt;18), "12-18",  AND(G513&gt;=18, G513&lt;24), "18-24", G513&gt;=24, "24-36")</f>
        <v>24-36</v>
      </c>
    </row>
    <row r="514" spans="1:37" x14ac:dyDescent="0.3">
      <c r="A514" t="s">
        <v>613</v>
      </c>
      <c r="B514" t="s">
        <v>44</v>
      </c>
      <c r="C514">
        <v>31</v>
      </c>
      <c r="D514" t="s">
        <v>34</v>
      </c>
      <c r="E514" t="s">
        <v>45</v>
      </c>
      <c r="F514">
        <v>15</v>
      </c>
      <c r="G514">
        <v>21</v>
      </c>
      <c r="H514" t="s">
        <v>70</v>
      </c>
      <c r="I514" t="s">
        <v>37</v>
      </c>
      <c r="J514" t="s">
        <v>37</v>
      </c>
      <c r="K514" t="s">
        <v>37</v>
      </c>
      <c r="L514" t="s">
        <v>72</v>
      </c>
      <c r="M514" t="s">
        <v>34</v>
      </c>
      <c r="N514" t="s">
        <v>34</v>
      </c>
      <c r="O514" t="s">
        <v>37</v>
      </c>
      <c r="P514" t="s">
        <v>34</v>
      </c>
      <c r="Q514" t="s">
        <v>34</v>
      </c>
      <c r="R514" t="s">
        <v>37</v>
      </c>
      <c r="S514" t="s">
        <v>37</v>
      </c>
      <c r="T514" t="s">
        <v>37</v>
      </c>
      <c r="U514" t="s">
        <v>67</v>
      </c>
      <c r="V514" t="s">
        <v>34</v>
      </c>
      <c r="W514" t="s">
        <v>40</v>
      </c>
      <c r="X514">
        <v>63.35</v>
      </c>
      <c r="Y514">
        <v>3409.1</v>
      </c>
      <c r="Z514">
        <v>0</v>
      </c>
      <c r="AA514">
        <v>0</v>
      </c>
      <c r="AB514">
        <v>1948.86</v>
      </c>
      <c r="AC514">
        <v>5357.96</v>
      </c>
      <c r="AD514" t="s">
        <v>41</v>
      </c>
      <c r="AE514" t="s">
        <v>42</v>
      </c>
      <c r="AF514" t="s">
        <v>42</v>
      </c>
      <c r="AG514">
        <f t="shared" si="14"/>
        <v>0</v>
      </c>
      <c r="AH514" t="str" cm="1">
        <f t="array" ref="AH514">_xlfn.IFS(
X514&lt;=20, "&lt;20",
AND(X514&gt;=20, X514&lt;50), "20-50",
AND(X514&gt;=50, X514&lt;100), "50-100",
X514&gt;=100, "&gt;100"
)</f>
        <v>50-100</v>
      </c>
      <c r="AI514">
        <f t="shared" si="15"/>
        <v>0</v>
      </c>
      <c r="AJ514" t="str" cm="1">
        <f t="array" ref="AJ514">_xlfn.IFS(
C514&lt;=20, "&lt;20",
AND(C514&gt;=20, C514&lt;35), "20-35",
AND(C514&gt;=35, C514&lt;50), "35-50",
C514&gt;=50, "50-100"
)</f>
        <v>20-35</v>
      </c>
      <c r="AK514" t="str" cm="1">
        <f t="array" ref="AK514">_xlfn.IFS(
G514&lt;6, "&lt;6",
AND(G514&gt;=6, G514&lt;12), "6-12",
AND(G514&gt;=12, G514&lt;18), "12-18",  AND(G514&gt;=18, G514&lt;24), "18-24", G514&gt;=24, "24-36")</f>
        <v>18-24</v>
      </c>
    </row>
    <row r="515" spans="1:37" x14ac:dyDescent="0.3">
      <c r="A515" t="s">
        <v>614</v>
      </c>
      <c r="B515" t="s">
        <v>33</v>
      </c>
      <c r="C515">
        <v>54</v>
      </c>
      <c r="D515" t="s">
        <v>34</v>
      </c>
      <c r="E515" t="s">
        <v>90</v>
      </c>
      <c r="F515">
        <v>10</v>
      </c>
      <c r="G515">
        <v>35</v>
      </c>
      <c r="H515" t="s">
        <v>49</v>
      </c>
      <c r="I515" t="s">
        <v>37</v>
      </c>
      <c r="J515" t="s">
        <v>34</v>
      </c>
      <c r="K515" t="s">
        <v>34</v>
      </c>
      <c r="L515" t="s">
        <v>34</v>
      </c>
      <c r="M515" t="s">
        <v>34</v>
      </c>
      <c r="N515" t="s">
        <v>34</v>
      </c>
      <c r="O515" t="s">
        <v>34</v>
      </c>
      <c r="P515" t="s">
        <v>34</v>
      </c>
      <c r="Q515" t="s">
        <v>34</v>
      </c>
      <c r="R515" t="s">
        <v>34</v>
      </c>
      <c r="S515" t="s">
        <v>34</v>
      </c>
      <c r="T515" t="s">
        <v>34</v>
      </c>
      <c r="U515" t="s">
        <v>46</v>
      </c>
      <c r="V515" t="s">
        <v>34</v>
      </c>
      <c r="W515" t="s">
        <v>51</v>
      </c>
      <c r="X515">
        <v>19.3</v>
      </c>
      <c r="Y515">
        <v>19.3</v>
      </c>
      <c r="Z515">
        <v>0</v>
      </c>
      <c r="AA515">
        <v>0</v>
      </c>
      <c r="AB515">
        <v>25.62</v>
      </c>
      <c r="AC515">
        <v>44.92</v>
      </c>
      <c r="AD515" t="s">
        <v>52</v>
      </c>
      <c r="AE515" t="s">
        <v>104</v>
      </c>
      <c r="AF515" t="s">
        <v>150</v>
      </c>
      <c r="AG515">
        <f t="shared" ref="AG515:AG578" si="16">IF(AD515="Churned", 1,0)</f>
        <v>1</v>
      </c>
      <c r="AH515" t="str" cm="1">
        <f t="array" ref="AH515">_xlfn.IFS(
X515&lt;=20, "&lt;20",
AND(X515&gt;=20, X515&lt;50), "20-50",
AND(X515&gt;=50, X515&lt;100), "50-100",
X515&gt;=100, "&gt;100"
)</f>
        <v>&lt;20</v>
      </c>
      <c r="AI515">
        <f t="shared" ref="AI515:AI578" si="17">IF(AD515="Joined", 1, 0)</f>
        <v>0</v>
      </c>
      <c r="AJ515" t="str" cm="1">
        <f t="array" ref="AJ515">_xlfn.IFS(
C515&lt;=20, "&lt;20",
AND(C515&gt;=20, C515&lt;35), "20-35",
AND(C515&gt;=35, C515&lt;50), "35-50",
C515&gt;=50, "50-100"
)</f>
        <v>50-100</v>
      </c>
      <c r="AK515" t="str" cm="1">
        <f t="array" ref="AK515">_xlfn.IFS(
G515&lt;6, "&lt;6",
AND(G515&gt;=6, G515&lt;12), "6-12",
AND(G515&gt;=12, G515&lt;18), "12-18",  AND(G515&gt;=18, G515&lt;24), "18-24", G515&gt;=24, "24-36")</f>
        <v>24-36</v>
      </c>
    </row>
    <row r="516" spans="1:37" x14ac:dyDescent="0.3">
      <c r="A516" t="s">
        <v>615</v>
      </c>
      <c r="B516" t="s">
        <v>44</v>
      </c>
      <c r="C516">
        <v>47</v>
      </c>
      <c r="D516" t="s">
        <v>34</v>
      </c>
      <c r="E516" t="s">
        <v>103</v>
      </c>
      <c r="F516">
        <v>4</v>
      </c>
      <c r="G516">
        <v>4</v>
      </c>
      <c r="H516" t="s">
        <v>66</v>
      </c>
      <c r="I516" t="s">
        <v>34</v>
      </c>
      <c r="J516" t="s">
        <v>34</v>
      </c>
      <c r="K516" t="s">
        <v>37</v>
      </c>
      <c r="L516" t="s">
        <v>38</v>
      </c>
      <c r="M516" t="s">
        <v>37</v>
      </c>
      <c r="N516" t="s">
        <v>37</v>
      </c>
      <c r="O516" t="s">
        <v>37</v>
      </c>
      <c r="P516" t="s">
        <v>37</v>
      </c>
      <c r="Q516" t="s">
        <v>37</v>
      </c>
      <c r="R516" t="s">
        <v>37</v>
      </c>
      <c r="S516" t="s">
        <v>37</v>
      </c>
      <c r="T516" t="s">
        <v>37</v>
      </c>
      <c r="U516" t="s">
        <v>67</v>
      </c>
      <c r="V516" t="s">
        <v>34</v>
      </c>
      <c r="W516" t="s">
        <v>51</v>
      </c>
      <c r="X516">
        <v>65.7</v>
      </c>
      <c r="Y516">
        <v>4575.3500000000004</v>
      </c>
      <c r="Z516">
        <v>0</v>
      </c>
      <c r="AA516">
        <v>0</v>
      </c>
      <c r="AB516">
        <v>0</v>
      </c>
      <c r="AC516">
        <v>4575.3500000000004</v>
      </c>
      <c r="AD516" t="s">
        <v>41</v>
      </c>
      <c r="AE516" t="s">
        <v>42</v>
      </c>
      <c r="AF516" t="s">
        <v>42</v>
      </c>
      <c r="AG516">
        <f t="shared" si="16"/>
        <v>0</v>
      </c>
      <c r="AH516" t="str" cm="1">
        <f t="array" ref="AH516">_xlfn.IFS(
X516&lt;=20, "&lt;20",
AND(X516&gt;=20, X516&lt;50), "20-50",
AND(X516&gt;=50, X516&lt;100), "50-100",
X516&gt;=100, "&gt;100"
)</f>
        <v>50-100</v>
      </c>
      <c r="AI516">
        <f t="shared" si="17"/>
        <v>0</v>
      </c>
      <c r="AJ516" t="str" cm="1">
        <f t="array" ref="AJ516">_xlfn.IFS(
C516&lt;=20, "&lt;20",
AND(C516&gt;=20, C516&lt;35), "20-35",
AND(C516&gt;=35, C516&lt;50), "35-50",
C516&gt;=50, "50-100"
)</f>
        <v>35-50</v>
      </c>
      <c r="AK516" t="str" cm="1">
        <f t="array" ref="AK516">_xlfn.IFS(
G516&lt;6, "&lt;6",
AND(G516&gt;=6, G516&lt;12), "6-12",
AND(G516&gt;=12, G516&lt;18), "12-18",  AND(G516&gt;=18, G516&lt;24), "18-24", G516&gt;=24, "24-36")</f>
        <v>&lt;6</v>
      </c>
    </row>
    <row r="517" spans="1:37" x14ac:dyDescent="0.3">
      <c r="A517" t="s">
        <v>616</v>
      </c>
      <c r="B517" t="s">
        <v>33</v>
      </c>
      <c r="C517">
        <v>51</v>
      </c>
      <c r="D517" t="s">
        <v>37</v>
      </c>
      <c r="E517" t="s">
        <v>82</v>
      </c>
      <c r="F517">
        <v>2</v>
      </c>
      <c r="G517">
        <v>34</v>
      </c>
      <c r="H517" t="s">
        <v>66</v>
      </c>
      <c r="I517" t="s">
        <v>37</v>
      </c>
      <c r="J517" t="s">
        <v>37</v>
      </c>
      <c r="K517" t="s">
        <v>37</v>
      </c>
      <c r="L517" t="s">
        <v>72</v>
      </c>
      <c r="M517" t="s">
        <v>37</v>
      </c>
      <c r="N517" t="s">
        <v>37</v>
      </c>
      <c r="O517" t="s">
        <v>37</v>
      </c>
      <c r="P517" t="s">
        <v>34</v>
      </c>
      <c r="Q517" t="s">
        <v>34</v>
      </c>
      <c r="R517" t="s">
        <v>37</v>
      </c>
      <c r="S517" t="s">
        <v>37</v>
      </c>
      <c r="T517" t="s">
        <v>37</v>
      </c>
      <c r="U517" t="s">
        <v>67</v>
      </c>
      <c r="V517" t="s">
        <v>37</v>
      </c>
      <c r="W517" t="s">
        <v>40</v>
      </c>
      <c r="X517">
        <v>74.599999999999994</v>
      </c>
      <c r="Y517">
        <v>4798.3999999999996</v>
      </c>
      <c r="Z517">
        <v>0</v>
      </c>
      <c r="AA517">
        <v>0</v>
      </c>
      <c r="AB517">
        <v>3007.62</v>
      </c>
      <c r="AC517">
        <v>7806.02</v>
      </c>
      <c r="AD517" t="s">
        <v>41</v>
      </c>
      <c r="AE517" t="s">
        <v>42</v>
      </c>
      <c r="AF517" t="s">
        <v>42</v>
      </c>
      <c r="AG517">
        <f t="shared" si="16"/>
        <v>0</v>
      </c>
      <c r="AH517" t="str" cm="1">
        <f t="array" ref="AH517">_xlfn.IFS(
X517&lt;=20, "&lt;20",
AND(X517&gt;=20, X517&lt;50), "20-50",
AND(X517&gt;=50, X517&lt;100), "50-100",
X517&gt;=100, "&gt;100"
)</f>
        <v>50-100</v>
      </c>
      <c r="AI517">
        <f t="shared" si="17"/>
        <v>0</v>
      </c>
      <c r="AJ517" t="str" cm="1">
        <f t="array" ref="AJ517">_xlfn.IFS(
C517&lt;=20, "&lt;20",
AND(C517&gt;=20, C517&lt;35), "20-35",
AND(C517&gt;=35, C517&lt;50), "35-50",
C517&gt;=50, "50-100"
)</f>
        <v>50-100</v>
      </c>
      <c r="AK517" t="str" cm="1">
        <f t="array" ref="AK517">_xlfn.IFS(
G517&lt;6, "&lt;6",
AND(G517&gt;=6, G517&lt;12), "6-12",
AND(G517&gt;=12, G517&lt;18), "12-18",  AND(G517&gt;=18, G517&lt;24), "18-24", G517&gt;=24, "24-36")</f>
        <v>24-36</v>
      </c>
    </row>
    <row r="518" spans="1:37" x14ac:dyDescent="0.3">
      <c r="A518" t="s">
        <v>617</v>
      </c>
      <c r="B518" t="s">
        <v>44</v>
      </c>
      <c r="C518">
        <v>48</v>
      </c>
      <c r="D518" t="s">
        <v>37</v>
      </c>
      <c r="E518" t="s">
        <v>48</v>
      </c>
      <c r="F518">
        <v>1</v>
      </c>
      <c r="G518">
        <v>13</v>
      </c>
      <c r="H518" t="s">
        <v>57</v>
      </c>
      <c r="I518" t="s">
        <v>37</v>
      </c>
      <c r="J518" t="s">
        <v>37</v>
      </c>
      <c r="K518" t="s">
        <v>37</v>
      </c>
      <c r="L518" t="s">
        <v>50</v>
      </c>
      <c r="M518" t="s">
        <v>37</v>
      </c>
      <c r="N518" t="s">
        <v>34</v>
      </c>
      <c r="O518" t="s">
        <v>37</v>
      </c>
      <c r="P518" t="s">
        <v>37</v>
      </c>
      <c r="Q518" t="s">
        <v>37</v>
      </c>
      <c r="R518" t="s">
        <v>37</v>
      </c>
      <c r="S518" t="s">
        <v>37</v>
      </c>
      <c r="T518" t="s">
        <v>37</v>
      </c>
      <c r="U518" t="s">
        <v>46</v>
      </c>
      <c r="V518" t="s">
        <v>37</v>
      </c>
      <c r="W518" t="s">
        <v>51</v>
      </c>
      <c r="X518">
        <v>112.95</v>
      </c>
      <c r="Y518">
        <v>1882.55</v>
      </c>
      <c r="Z518">
        <v>0</v>
      </c>
      <c r="AA518">
        <v>0</v>
      </c>
      <c r="AB518">
        <v>743.2</v>
      </c>
      <c r="AC518">
        <v>2625.75</v>
      </c>
      <c r="AD518" t="s">
        <v>41</v>
      </c>
      <c r="AE518" t="s">
        <v>42</v>
      </c>
      <c r="AF518" t="s">
        <v>42</v>
      </c>
      <c r="AG518">
        <f t="shared" si="16"/>
        <v>0</v>
      </c>
      <c r="AH518" t="str" cm="1">
        <f t="array" ref="AH518">_xlfn.IFS(
X518&lt;=20, "&lt;20",
AND(X518&gt;=20, X518&lt;50), "20-50",
AND(X518&gt;=50, X518&lt;100), "50-100",
X518&gt;=100, "&gt;100"
)</f>
        <v>&gt;100</v>
      </c>
      <c r="AI518">
        <f t="shared" si="17"/>
        <v>0</v>
      </c>
      <c r="AJ518" t="str" cm="1">
        <f t="array" ref="AJ518">_xlfn.IFS(
C518&lt;=20, "&lt;20",
AND(C518&gt;=20, C518&lt;35), "20-35",
AND(C518&gt;=35, C518&lt;50), "35-50",
C518&gt;=50, "50-100"
)</f>
        <v>35-50</v>
      </c>
      <c r="AK518" t="str" cm="1">
        <f t="array" ref="AK518">_xlfn.IFS(
G518&lt;6, "&lt;6",
AND(G518&gt;=6, G518&lt;12), "6-12",
AND(G518&gt;=12, G518&lt;18), "12-18",  AND(G518&gt;=18, G518&lt;24), "18-24", G518&gt;=24, "24-36")</f>
        <v>12-18</v>
      </c>
    </row>
    <row r="519" spans="1:37" x14ac:dyDescent="0.3">
      <c r="A519" t="s">
        <v>618</v>
      </c>
      <c r="B519" t="s">
        <v>44</v>
      </c>
      <c r="C519">
        <v>30</v>
      </c>
      <c r="D519" t="s">
        <v>37</v>
      </c>
      <c r="E519" t="s">
        <v>48</v>
      </c>
      <c r="F519">
        <v>0</v>
      </c>
      <c r="G519">
        <v>9</v>
      </c>
      <c r="H519" t="s">
        <v>49</v>
      </c>
      <c r="I519" t="s">
        <v>37</v>
      </c>
      <c r="J519" t="s">
        <v>34</v>
      </c>
      <c r="K519" t="s">
        <v>37</v>
      </c>
      <c r="L519" t="s">
        <v>50</v>
      </c>
      <c r="M519" t="s">
        <v>34</v>
      </c>
      <c r="N519" t="s">
        <v>34</v>
      </c>
      <c r="O519" t="s">
        <v>37</v>
      </c>
      <c r="P519" t="s">
        <v>37</v>
      </c>
      <c r="Q519" t="s">
        <v>37</v>
      </c>
      <c r="R519" t="s">
        <v>34</v>
      </c>
      <c r="S519" t="s">
        <v>34</v>
      </c>
      <c r="T519" t="s">
        <v>37</v>
      </c>
      <c r="U519" t="s">
        <v>46</v>
      </c>
      <c r="V519" t="s">
        <v>37</v>
      </c>
      <c r="W519" t="s">
        <v>40</v>
      </c>
      <c r="X519">
        <v>88.35</v>
      </c>
      <c r="Y519">
        <v>262.05</v>
      </c>
      <c r="Z519">
        <v>0</v>
      </c>
      <c r="AA519">
        <v>0</v>
      </c>
      <c r="AB519">
        <v>148.19999999999999</v>
      </c>
      <c r="AC519">
        <v>410.25</v>
      </c>
      <c r="AD519" t="s">
        <v>52</v>
      </c>
      <c r="AE519" t="s">
        <v>53</v>
      </c>
      <c r="AF519" t="s">
        <v>162</v>
      </c>
      <c r="AG519">
        <f t="shared" si="16"/>
        <v>1</v>
      </c>
      <c r="AH519" t="str" cm="1">
        <f t="array" ref="AH519">_xlfn.IFS(
X519&lt;=20, "&lt;20",
AND(X519&gt;=20, X519&lt;50), "20-50",
AND(X519&gt;=50, X519&lt;100), "50-100",
X519&gt;=100, "&gt;100"
)</f>
        <v>50-100</v>
      </c>
      <c r="AI519">
        <f t="shared" si="17"/>
        <v>0</v>
      </c>
      <c r="AJ519" t="str" cm="1">
        <f t="array" ref="AJ519">_xlfn.IFS(
C519&lt;=20, "&lt;20",
AND(C519&gt;=20, C519&lt;35), "20-35",
AND(C519&gt;=35, C519&lt;50), "35-50",
C519&gt;=50, "50-100"
)</f>
        <v>20-35</v>
      </c>
      <c r="AK519" t="str" cm="1">
        <f t="array" ref="AK519">_xlfn.IFS(
G519&lt;6, "&lt;6",
AND(G519&gt;=6, G519&lt;12), "6-12",
AND(G519&gt;=12, G519&lt;18), "12-18",  AND(G519&gt;=18, G519&lt;24), "18-24", G519&gt;=24, "24-36")</f>
        <v>6-12</v>
      </c>
    </row>
    <row r="520" spans="1:37" x14ac:dyDescent="0.3">
      <c r="A520" t="s">
        <v>619</v>
      </c>
      <c r="B520" t="s">
        <v>33</v>
      </c>
      <c r="C520">
        <v>24</v>
      </c>
      <c r="D520" t="s">
        <v>37</v>
      </c>
      <c r="E520" t="s">
        <v>45</v>
      </c>
      <c r="F520">
        <v>10</v>
      </c>
      <c r="G520">
        <v>9</v>
      </c>
      <c r="H520" t="s">
        <v>36</v>
      </c>
      <c r="I520" t="s">
        <v>37</v>
      </c>
      <c r="J520" t="s">
        <v>37</v>
      </c>
      <c r="K520" t="s">
        <v>37</v>
      </c>
      <c r="L520" t="s">
        <v>72</v>
      </c>
      <c r="M520" t="s">
        <v>37</v>
      </c>
      <c r="N520" t="s">
        <v>34</v>
      </c>
      <c r="O520" t="s">
        <v>34</v>
      </c>
      <c r="P520" t="s">
        <v>34</v>
      </c>
      <c r="Q520" t="s">
        <v>37</v>
      </c>
      <c r="R520" t="s">
        <v>34</v>
      </c>
      <c r="S520" t="s">
        <v>34</v>
      </c>
      <c r="T520" t="s">
        <v>37</v>
      </c>
      <c r="U520" t="s">
        <v>46</v>
      </c>
      <c r="V520" t="s">
        <v>37</v>
      </c>
      <c r="W520" t="s">
        <v>51</v>
      </c>
      <c r="X520">
        <v>65.150000000000006</v>
      </c>
      <c r="Y520">
        <v>723.35</v>
      </c>
      <c r="Z520">
        <v>0</v>
      </c>
      <c r="AA520">
        <v>0</v>
      </c>
      <c r="AB520">
        <v>183.81</v>
      </c>
      <c r="AC520">
        <v>907.16</v>
      </c>
      <c r="AD520" t="s">
        <v>41</v>
      </c>
      <c r="AE520" t="s">
        <v>42</v>
      </c>
      <c r="AF520" t="s">
        <v>42</v>
      </c>
      <c r="AG520">
        <f t="shared" si="16"/>
        <v>0</v>
      </c>
      <c r="AH520" t="str" cm="1">
        <f t="array" ref="AH520">_xlfn.IFS(
X520&lt;=20, "&lt;20",
AND(X520&gt;=20, X520&lt;50), "20-50",
AND(X520&gt;=50, X520&lt;100), "50-100",
X520&gt;=100, "&gt;100"
)</f>
        <v>50-100</v>
      </c>
      <c r="AI520">
        <f t="shared" si="17"/>
        <v>0</v>
      </c>
      <c r="AJ520" t="str" cm="1">
        <f t="array" ref="AJ520">_xlfn.IFS(
C520&lt;=20, "&lt;20",
AND(C520&gt;=20, C520&lt;35), "20-35",
AND(C520&gt;=35, C520&lt;50), "35-50",
C520&gt;=50, "50-100"
)</f>
        <v>20-35</v>
      </c>
      <c r="AK520" t="str" cm="1">
        <f t="array" ref="AK520">_xlfn.IFS(
G520&lt;6, "&lt;6",
AND(G520&gt;=6, G520&lt;12), "6-12",
AND(G520&gt;=12, G520&lt;18), "12-18",  AND(G520&gt;=18, G520&lt;24), "18-24", G520&gt;=24, "24-36")</f>
        <v>6-12</v>
      </c>
    </row>
    <row r="521" spans="1:37" x14ac:dyDescent="0.3">
      <c r="A521" t="s">
        <v>620</v>
      </c>
      <c r="B521" t="s">
        <v>44</v>
      </c>
      <c r="C521">
        <v>42</v>
      </c>
      <c r="D521" t="s">
        <v>34</v>
      </c>
      <c r="E521" t="s">
        <v>136</v>
      </c>
      <c r="F521">
        <v>4</v>
      </c>
      <c r="G521">
        <v>26</v>
      </c>
      <c r="H521" t="s">
        <v>66</v>
      </c>
      <c r="I521" t="s">
        <v>34</v>
      </c>
      <c r="J521" t="s">
        <v>34</v>
      </c>
      <c r="K521" t="s">
        <v>37</v>
      </c>
      <c r="L521" t="s">
        <v>38</v>
      </c>
      <c r="M521" t="s">
        <v>37</v>
      </c>
      <c r="N521" t="s">
        <v>37</v>
      </c>
      <c r="O521" t="s">
        <v>34</v>
      </c>
      <c r="P521" t="s">
        <v>37</v>
      </c>
      <c r="Q521" t="s">
        <v>37</v>
      </c>
      <c r="R521" t="s">
        <v>37</v>
      </c>
      <c r="S521" t="s">
        <v>37</v>
      </c>
      <c r="T521" t="s">
        <v>37</v>
      </c>
      <c r="U521" t="s">
        <v>67</v>
      </c>
      <c r="V521" t="s">
        <v>34</v>
      </c>
      <c r="W521" t="s">
        <v>51</v>
      </c>
      <c r="X521">
        <v>59.7</v>
      </c>
      <c r="Y521">
        <v>4122.6499999999996</v>
      </c>
      <c r="Z521">
        <v>0</v>
      </c>
      <c r="AA521">
        <v>0</v>
      </c>
      <c r="AB521">
        <v>0</v>
      </c>
      <c r="AC521">
        <v>4122.6499999999996</v>
      </c>
      <c r="AD521" t="s">
        <v>41</v>
      </c>
      <c r="AE521" t="s">
        <v>42</v>
      </c>
      <c r="AF521" t="s">
        <v>42</v>
      </c>
      <c r="AG521">
        <f t="shared" si="16"/>
        <v>0</v>
      </c>
      <c r="AH521" t="str" cm="1">
        <f t="array" ref="AH521">_xlfn.IFS(
X521&lt;=20, "&lt;20",
AND(X521&gt;=20, X521&lt;50), "20-50",
AND(X521&gt;=50, X521&lt;100), "50-100",
X521&gt;=100, "&gt;100"
)</f>
        <v>50-100</v>
      </c>
      <c r="AI521">
        <f t="shared" si="17"/>
        <v>0</v>
      </c>
      <c r="AJ521" t="str" cm="1">
        <f t="array" ref="AJ521">_xlfn.IFS(
C521&lt;=20, "&lt;20",
AND(C521&gt;=20, C521&lt;35), "20-35",
AND(C521&gt;=35, C521&lt;50), "35-50",
C521&gt;=50, "50-100"
)</f>
        <v>35-50</v>
      </c>
      <c r="AK521" t="str" cm="1">
        <f t="array" ref="AK521">_xlfn.IFS(
G521&lt;6, "&lt;6",
AND(G521&gt;=6, G521&lt;12), "6-12",
AND(G521&gt;=12, G521&lt;18), "12-18",  AND(G521&gt;=18, G521&lt;24), "18-24", G521&gt;=24, "24-36")</f>
        <v>24-36</v>
      </c>
    </row>
    <row r="522" spans="1:37" x14ac:dyDescent="0.3">
      <c r="A522" t="s">
        <v>621</v>
      </c>
      <c r="B522" t="s">
        <v>44</v>
      </c>
      <c r="C522">
        <v>48</v>
      </c>
      <c r="D522" t="s">
        <v>37</v>
      </c>
      <c r="E522" t="s">
        <v>74</v>
      </c>
      <c r="F522">
        <v>8</v>
      </c>
      <c r="G522">
        <v>12</v>
      </c>
      <c r="H522" t="s">
        <v>36</v>
      </c>
      <c r="I522" t="s">
        <v>34</v>
      </c>
      <c r="J522" t="s">
        <v>34</v>
      </c>
      <c r="K522" t="s">
        <v>37</v>
      </c>
      <c r="L522" t="s">
        <v>72</v>
      </c>
      <c r="M522" t="s">
        <v>34</v>
      </c>
      <c r="N522" t="s">
        <v>34</v>
      </c>
      <c r="O522" t="s">
        <v>34</v>
      </c>
      <c r="P522" t="s">
        <v>34</v>
      </c>
      <c r="Q522" t="s">
        <v>37</v>
      </c>
      <c r="R522" t="s">
        <v>34</v>
      </c>
      <c r="S522" t="s">
        <v>34</v>
      </c>
      <c r="T522" t="s">
        <v>37</v>
      </c>
      <c r="U522" t="s">
        <v>46</v>
      </c>
      <c r="V522" t="s">
        <v>37</v>
      </c>
      <c r="W522" t="s">
        <v>40</v>
      </c>
      <c r="X522">
        <v>34.700000000000003</v>
      </c>
      <c r="Y522">
        <v>296.10000000000002</v>
      </c>
      <c r="Z522">
        <v>0</v>
      </c>
      <c r="AA522">
        <v>0</v>
      </c>
      <c r="AB522">
        <v>0</v>
      </c>
      <c r="AC522">
        <v>296.10000000000002</v>
      </c>
      <c r="AD522" t="s">
        <v>52</v>
      </c>
      <c r="AE522" t="s">
        <v>53</v>
      </c>
      <c r="AF522" t="s">
        <v>155</v>
      </c>
      <c r="AG522">
        <f t="shared" si="16"/>
        <v>1</v>
      </c>
      <c r="AH522" t="str" cm="1">
        <f t="array" ref="AH522">_xlfn.IFS(
X522&lt;=20, "&lt;20",
AND(X522&gt;=20, X522&lt;50), "20-50",
AND(X522&gt;=50, X522&lt;100), "50-100",
X522&gt;=100, "&gt;100"
)</f>
        <v>20-50</v>
      </c>
      <c r="AI522">
        <f t="shared" si="17"/>
        <v>0</v>
      </c>
      <c r="AJ522" t="str" cm="1">
        <f t="array" ref="AJ522">_xlfn.IFS(
C522&lt;=20, "&lt;20",
AND(C522&gt;=20, C522&lt;35), "20-35",
AND(C522&gt;=35, C522&lt;50), "35-50",
C522&gt;=50, "50-100"
)</f>
        <v>35-50</v>
      </c>
      <c r="AK522" t="str" cm="1">
        <f t="array" ref="AK522">_xlfn.IFS(
G522&lt;6, "&lt;6",
AND(G522&gt;=6, G522&lt;12), "6-12",
AND(G522&gt;=12, G522&lt;18), "12-18",  AND(G522&gt;=18, G522&lt;24), "18-24", G522&gt;=24, "24-36")</f>
        <v>12-18</v>
      </c>
    </row>
    <row r="523" spans="1:37" x14ac:dyDescent="0.3">
      <c r="A523" t="s">
        <v>622</v>
      </c>
      <c r="B523" t="s">
        <v>44</v>
      </c>
      <c r="C523">
        <v>65</v>
      </c>
      <c r="D523" t="s">
        <v>34</v>
      </c>
      <c r="E523" t="s">
        <v>164</v>
      </c>
      <c r="F523">
        <v>8</v>
      </c>
      <c r="G523">
        <v>5</v>
      </c>
      <c r="H523" t="s">
        <v>36</v>
      </c>
      <c r="I523" t="s">
        <v>37</v>
      </c>
      <c r="J523" t="s">
        <v>34</v>
      </c>
      <c r="K523" t="s">
        <v>34</v>
      </c>
      <c r="L523" t="s">
        <v>34</v>
      </c>
      <c r="M523" t="s">
        <v>34</v>
      </c>
      <c r="N523" t="s">
        <v>34</v>
      </c>
      <c r="O523" t="s">
        <v>34</v>
      </c>
      <c r="P523" t="s">
        <v>34</v>
      </c>
      <c r="Q523" t="s">
        <v>34</v>
      </c>
      <c r="R523" t="s">
        <v>34</v>
      </c>
      <c r="S523" t="s">
        <v>34</v>
      </c>
      <c r="T523" t="s">
        <v>34</v>
      </c>
      <c r="U523" t="s">
        <v>67</v>
      </c>
      <c r="V523" t="s">
        <v>34</v>
      </c>
      <c r="W523" t="s">
        <v>51</v>
      </c>
      <c r="X523">
        <v>20.65</v>
      </c>
      <c r="Y523">
        <v>1125.5999999999999</v>
      </c>
      <c r="Z523">
        <v>0</v>
      </c>
      <c r="AA523">
        <v>0</v>
      </c>
      <c r="AB523">
        <v>96.33</v>
      </c>
      <c r="AC523">
        <v>1221.93</v>
      </c>
      <c r="AD523" t="s">
        <v>41</v>
      </c>
      <c r="AE523" t="s">
        <v>42</v>
      </c>
      <c r="AF523" t="s">
        <v>42</v>
      </c>
      <c r="AG523">
        <f t="shared" si="16"/>
        <v>0</v>
      </c>
      <c r="AH523" t="str" cm="1">
        <f t="array" ref="AH523">_xlfn.IFS(
X523&lt;=20, "&lt;20",
AND(X523&gt;=20, X523&lt;50), "20-50",
AND(X523&gt;=50, X523&lt;100), "50-100",
X523&gt;=100, "&gt;100"
)</f>
        <v>20-50</v>
      </c>
      <c r="AI523">
        <f t="shared" si="17"/>
        <v>0</v>
      </c>
      <c r="AJ523" t="str" cm="1">
        <f t="array" ref="AJ523">_xlfn.IFS(
C523&lt;=20, "&lt;20",
AND(C523&gt;=20, C523&lt;35), "20-35",
AND(C523&gt;=35, C523&lt;50), "35-50",
C523&gt;=50, "50-100"
)</f>
        <v>50-100</v>
      </c>
      <c r="AK523" t="str" cm="1">
        <f t="array" ref="AK523">_xlfn.IFS(
G523&lt;6, "&lt;6",
AND(G523&gt;=6, G523&lt;12), "6-12",
AND(G523&gt;=12, G523&lt;18), "12-18",  AND(G523&gt;=18, G523&lt;24), "18-24", G523&gt;=24, "24-36")</f>
        <v>&lt;6</v>
      </c>
    </row>
    <row r="524" spans="1:37" x14ac:dyDescent="0.3">
      <c r="A524" t="s">
        <v>623</v>
      </c>
      <c r="B524" t="s">
        <v>44</v>
      </c>
      <c r="C524">
        <v>60</v>
      </c>
      <c r="D524" t="s">
        <v>37</v>
      </c>
      <c r="E524" t="s">
        <v>74</v>
      </c>
      <c r="F524">
        <v>1</v>
      </c>
      <c r="G524">
        <v>34</v>
      </c>
      <c r="H524" t="s">
        <v>36</v>
      </c>
      <c r="I524" t="s">
        <v>37</v>
      </c>
      <c r="J524" t="s">
        <v>37</v>
      </c>
      <c r="K524" t="s">
        <v>37</v>
      </c>
      <c r="L524" t="s">
        <v>50</v>
      </c>
      <c r="M524" t="s">
        <v>34</v>
      </c>
      <c r="N524" t="s">
        <v>34</v>
      </c>
      <c r="O524" t="s">
        <v>37</v>
      </c>
      <c r="P524" t="s">
        <v>34</v>
      </c>
      <c r="Q524" t="s">
        <v>37</v>
      </c>
      <c r="R524" t="s">
        <v>37</v>
      </c>
      <c r="S524" t="s">
        <v>37</v>
      </c>
      <c r="T524" t="s">
        <v>37</v>
      </c>
      <c r="U524" t="s">
        <v>46</v>
      </c>
      <c r="V524" t="s">
        <v>37</v>
      </c>
      <c r="W524" t="s">
        <v>51</v>
      </c>
      <c r="X524">
        <v>100.5</v>
      </c>
      <c r="Y524">
        <v>918.6</v>
      </c>
      <c r="Z524">
        <v>0</v>
      </c>
      <c r="AA524">
        <v>0</v>
      </c>
      <c r="AB524">
        <v>438.39</v>
      </c>
      <c r="AC524">
        <v>1356.99</v>
      </c>
      <c r="AD524" t="s">
        <v>52</v>
      </c>
      <c r="AE524" t="s">
        <v>53</v>
      </c>
      <c r="AF524" t="s">
        <v>54</v>
      </c>
      <c r="AG524">
        <f t="shared" si="16"/>
        <v>1</v>
      </c>
      <c r="AH524" t="str" cm="1">
        <f t="array" ref="AH524">_xlfn.IFS(
X524&lt;=20, "&lt;20",
AND(X524&gt;=20, X524&lt;50), "20-50",
AND(X524&gt;=50, X524&lt;100), "50-100",
X524&gt;=100, "&gt;100"
)</f>
        <v>&gt;100</v>
      </c>
      <c r="AI524">
        <f t="shared" si="17"/>
        <v>0</v>
      </c>
      <c r="AJ524" t="str" cm="1">
        <f t="array" ref="AJ524">_xlfn.IFS(
C524&lt;=20, "&lt;20",
AND(C524&gt;=20, C524&lt;35), "20-35",
AND(C524&gt;=35, C524&lt;50), "35-50",
C524&gt;=50, "50-100"
)</f>
        <v>50-100</v>
      </c>
      <c r="AK524" t="str" cm="1">
        <f t="array" ref="AK524">_xlfn.IFS(
G524&lt;6, "&lt;6",
AND(G524&gt;=6, G524&lt;12), "6-12",
AND(G524&gt;=12, G524&lt;18), "12-18",  AND(G524&gt;=18, G524&lt;24), "18-24", G524&gt;=24, "24-36")</f>
        <v>24-36</v>
      </c>
    </row>
    <row r="525" spans="1:37" x14ac:dyDescent="0.3">
      <c r="A525" t="s">
        <v>624</v>
      </c>
      <c r="B525" t="s">
        <v>33</v>
      </c>
      <c r="C525">
        <v>29</v>
      </c>
      <c r="D525" t="s">
        <v>37</v>
      </c>
      <c r="E525" t="s">
        <v>164</v>
      </c>
      <c r="F525">
        <v>0</v>
      </c>
      <c r="G525">
        <v>29</v>
      </c>
      <c r="H525" t="s">
        <v>36</v>
      </c>
      <c r="I525" t="s">
        <v>37</v>
      </c>
      <c r="J525" t="s">
        <v>37</v>
      </c>
      <c r="K525" t="s">
        <v>34</v>
      </c>
      <c r="L525" t="s">
        <v>34</v>
      </c>
      <c r="M525" t="s">
        <v>34</v>
      </c>
      <c r="N525" t="s">
        <v>34</v>
      </c>
      <c r="O525" t="s">
        <v>34</v>
      </c>
      <c r="P525" t="s">
        <v>34</v>
      </c>
      <c r="Q525" t="s">
        <v>34</v>
      </c>
      <c r="R525" t="s">
        <v>34</v>
      </c>
      <c r="S525" t="s">
        <v>34</v>
      </c>
      <c r="T525" t="s">
        <v>34</v>
      </c>
      <c r="U525" t="s">
        <v>39</v>
      </c>
      <c r="V525" t="s">
        <v>37</v>
      </c>
      <c r="W525" t="s">
        <v>40</v>
      </c>
      <c r="X525">
        <v>23.75</v>
      </c>
      <c r="Y525">
        <v>1446.8</v>
      </c>
      <c r="Z525">
        <v>0</v>
      </c>
      <c r="AA525">
        <v>0</v>
      </c>
      <c r="AB525">
        <v>2001.36</v>
      </c>
      <c r="AC525">
        <v>3448.16</v>
      </c>
      <c r="AD525" t="s">
        <v>41</v>
      </c>
      <c r="AE525" t="s">
        <v>42</v>
      </c>
      <c r="AF525" t="s">
        <v>42</v>
      </c>
      <c r="AG525">
        <f t="shared" si="16"/>
        <v>0</v>
      </c>
      <c r="AH525" t="str" cm="1">
        <f t="array" ref="AH525">_xlfn.IFS(
X525&lt;=20, "&lt;20",
AND(X525&gt;=20, X525&lt;50), "20-50",
AND(X525&gt;=50, X525&lt;100), "50-100",
X525&gt;=100, "&gt;100"
)</f>
        <v>20-50</v>
      </c>
      <c r="AI525">
        <f t="shared" si="17"/>
        <v>0</v>
      </c>
      <c r="AJ525" t="str" cm="1">
        <f t="array" ref="AJ525">_xlfn.IFS(
C525&lt;=20, "&lt;20",
AND(C525&gt;=20, C525&lt;35), "20-35",
AND(C525&gt;=35, C525&lt;50), "35-50",
C525&gt;=50, "50-100"
)</f>
        <v>20-35</v>
      </c>
      <c r="AK525" t="str" cm="1">
        <f t="array" ref="AK525">_xlfn.IFS(
G525&lt;6, "&lt;6",
AND(G525&gt;=6, G525&lt;12), "6-12",
AND(G525&gt;=12, G525&lt;18), "12-18",  AND(G525&gt;=18, G525&lt;24), "18-24", G525&gt;=24, "24-36")</f>
        <v>24-36</v>
      </c>
    </row>
    <row r="526" spans="1:37" x14ac:dyDescent="0.3">
      <c r="A526" t="s">
        <v>625</v>
      </c>
      <c r="B526" t="s">
        <v>44</v>
      </c>
      <c r="C526">
        <v>20</v>
      </c>
      <c r="D526" t="s">
        <v>34</v>
      </c>
      <c r="E526" t="s">
        <v>87</v>
      </c>
      <c r="F526">
        <v>11</v>
      </c>
      <c r="G526">
        <v>8</v>
      </c>
      <c r="H526" t="s">
        <v>36</v>
      </c>
      <c r="I526" t="s">
        <v>37</v>
      </c>
      <c r="J526" t="s">
        <v>34</v>
      </c>
      <c r="K526" t="s">
        <v>34</v>
      </c>
      <c r="L526" t="s">
        <v>34</v>
      </c>
      <c r="M526" t="s">
        <v>34</v>
      </c>
      <c r="N526" t="s">
        <v>34</v>
      </c>
      <c r="O526" t="s">
        <v>34</v>
      </c>
      <c r="P526" t="s">
        <v>34</v>
      </c>
      <c r="Q526" t="s">
        <v>34</v>
      </c>
      <c r="R526" t="s">
        <v>34</v>
      </c>
      <c r="S526" t="s">
        <v>34</v>
      </c>
      <c r="T526" t="s">
        <v>34</v>
      </c>
      <c r="U526" t="s">
        <v>67</v>
      </c>
      <c r="V526" t="s">
        <v>34</v>
      </c>
      <c r="W526" t="s">
        <v>40</v>
      </c>
      <c r="X526">
        <v>19.899999999999999</v>
      </c>
      <c r="Y526">
        <v>1529.65</v>
      </c>
      <c r="Z526">
        <v>0</v>
      </c>
      <c r="AA526">
        <v>0</v>
      </c>
      <c r="AB526">
        <v>2298.96</v>
      </c>
      <c r="AC526">
        <v>3828.61</v>
      </c>
      <c r="AD526" t="s">
        <v>41</v>
      </c>
      <c r="AE526" t="s">
        <v>42</v>
      </c>
      <c r="AF526" t="s">
        <v>42</v>
      </c>
      <c r="AG526">
        <f t="shared" si="16"/>
        <v>0</v>
      </c>
      <c r="AH526" t="str" cm="1">
        <f t="array" ref="AH526">_xlfn.IFS(
X526&lt;=20, "&lt;20",
AND(X526&gt;=20, X526&lt;50), "20-50",
AND(X526&gt;=50, X526&lt;100), "50-100",
X526&gt;=100, "&gt;100"
)</f>
        <v>&lt;20</v>
      </c>
      <c r="AI526">
        <f t="shared" si="17"/>
        <v>0</v>
      </c>
      <c r="AJ526" t="str" cm="1">
        <f t="array" ref="AJ526">_xlfn.IFS(
C526&lt;=20, "&lt;20",
AND(C526&gt;=20, C526&lt;35), "20-35",
AND(C526&gt;=35, C526&lt;50), "35-50",
C526&gt;=50, "50-100"
)</f>
        <v>&lt;20</v>
      </c>
      <c r="AK526" t="str" cm="1">
        <f t="array" ref="AK526">_xlfn.IFS(
G526&lt;6, "&lt;6",
AND(G526&gt;=6, G526&lt;12), "6-12",
AND(G526&gt;=12, G526&lt;18), "12-18",  AND(G526&gt;=18, G526&lt;24), "18-24", G526&gt;=24, "24-36")</f>
        <v>6-12</v>
      </c>
    </row>
    <row r="527" spans="1:37" x14ac:dyDescent="0.3">
      <c r="A527" t="s">
        <v>626</v>
      </c>
      <c r="B527" t="s">
        <v>44</v>
      </c>
      <c r="C527">
        <v>76</v>
      </c>
      <c r="D527" t="s">
        <v>34</v>
      </c>
      <c r="E527" t="s">
        <v>61</v>
      </c>
      <c r="F527">
        <v>6</v>
      </c>
      <c r="G527">
        <v>7</v>
      </c>
      <c r="H527" t="s">
        <v>36</v>
      </c>
      <c r="I527" t="s">
        <v>37</v>
      </c>
      <c r="J527" t="s">
        <v>37</v>
      </c>
      <c r="K527" t="s">
        <v>37</v>
      </c>
      <c r="L527" t="s">
        <v>50</v>
      </c>
      <c r="M527" t="s">
        <v>34</v>
      </c>
      <c r="N527" t="s">
        <v>37</v>
      </c>
      <c r="O527" t="s">
        <v>37</v>
      </c>
      <c r="P527" t="s">
        <v>34</v>
      </c>
      <c r="Q527" t="s">
        <v>37</v>
      </c>
      <c r="R527" t="s">
        <v>37</v>
      </c>
      <c r="S527" t="s">
        <v>34</v>
      </c>
      <c r="T527" t="s">
        <v>37</v>
      </c>
      <c r="U527" t="s">
        <v>39</v>
      </c>
      <c r="V527" t="s">
        <v>34</v>
      </c>
      <c r="W527" t="s">
        <v>51</v>
      </c>
      <c r="X527">
        <v>108.1</v>
      </c>
      <c r="Y527">
        <v>7238.6</v>
      </c>
      <c r="Z527">
        <v>0</v>
      </c>
      <c r="AA527">
        <v>0</v>
      </c>
      <c r="AB527">
        <v>235.62</v>
      </c>
      <c r="AC527">
        <v>7474.22</v>
      </c>
      <c r="AD527" t="s">
        <v>41</v>
      </c>
      <c r="AE527" t="s">
        <v>42</v>
      </c>
      <c r="AF527" t="s">
        <v>42</v>
      </c>
      <c r="AG527">
        <f t="shared" si="16"/>
        <v>0</v>
      </c>
      <c r="AH527" t="str" cm="1">
        <f t="array" ref="AH527">_xlfn.IFS(
X527&lt;=20, "&lt;20",
AND(X527&gt;=20, X527&lt;50), "20-50",
AND(X527&gt;=50, X527&lt;100), "50-100",
X527&gt;=100, "&gt;100"
)</f>
        <v>&gt;100</v>
      </c>
      <c r="AI527">
        <f t="shared" si="17"/>
        <v>0</v>
      </c>
      <c r="AJ527" t="str" cm="1">
        <f t="array" ref="AJ527">_xlfn.IFS(
C527&lt;=20, "&lt;20",
AND(C527&gt;=20, C527&lt;35), "20-35",
AND(C527&gt;=35, C527&lt;50), "35-50",
C527&gt;=50, "50-100"
)</f>
        <v>50-100</v>
      </c>
      <c r="AK527" t="str" cm="1">
        <f t="array" ref="AK527">_xlfn.IFS(
G527&lt;6, "&lt;6",
AND(G527&gt;=6, G527&lt;12), "6-12",
AND(G527&gt;=12, G527&lt;18), "12-18",  AND(G527&gt;=18, G527&lt;24), "18-24", G527&gt;=24, "24-36")</f>
        <v>6-12</v>
      </c>
    </row>
    <row r="528" spans="1:37" x14ac:dyDescent="0.3">
      <c r="A528" t="s">
        <v>627</v>
      </c>
      <c r="B528" t="s">
        <v>33</v>
      </c>
      <c r="C528">
        <v>72</v>
      </c>
      <c r="D528" t="s">
        <v>34</v>
      </c>
      <c r="E528" t="s">
        <v>124</v>
      </c>
      <c r="F528">
        <v>0</v>
      </c>
      <c r="G528">
        <v>10</v>
      </c>
      <c r="H528" t="s">
        <v>36</v>
      </c>
      <c r="I528" t="s">
        <v>34</v>
      </c>
      <c r="J528" t="s">
        <v>34</v>
      </c>
      <c r="K528" t="s">
        <v>37</v>
      </c>
      <c r="L528" t="s">
        <v>72</v>
      </c>
      <c r="M528" t="s">
        <v>34</v>
      </c>
      <c r="N528" t="s">
        <v>37</v>
      </c>
      <c r="O528" t="s">
        <v>34</v>
      </c>
      <c r="P528" t="s">
        <v>34</v>
      </c>
      <c r="Q528" t="s">
        <v>37</v>
      </c>
      <c r="R528" t="s">
        <v>34</v>
      </c>
      <c r="S528" t="s">
        <v>34</v>
      </c>
      <c r="T528" t="s">
        <v>37</v>
      </c>
      <c r="U528" t="s">
        <v>46</v>
      </c>
      <c r="V528" t="s">
        <v>37</v>
      </c>
      <c r="W528" t="s">
        <v>143</v>
      </c>
      <c r="X528">
        <v>39</v>
      </c>
      <c r="Y528">
        <v>679.85</v>
      </c>
      <c r="Z528">
        <v>0</v>
      </c>
      <c r="AA528">
        <v>0</v>
      </c>
      <c r="AB528">
        <v>0</v>
      </c>
      <c r="AC528">
        <v>679.85</v>
      </c>
      <c r="AD528" t="s">
        <v>52</v>
      </c>
      <c r="AE528" t="s">
        <v>53</v>
      </c>
      <c r="AF528" t="s">
        <v>54</v>
      </c>
      <c r="AG528">
        <f t="shared" si="16"/>
        <v>1</v>
      </c>
      <c r="AH528" t="str" cm="1">
        <f t="array" ref="AH528">_xlfn.IFS(
X528&lt;=20, "&lt;20",
AND(X528&gt;=20, X528&lt;50), "20-50",
AND(X528&gt;=50, X528&lt;100), "50-100",
X528&gt;=100, "&gt;100"
)</f>
        <v>20-50</v>
      </c>
      <c r="AI528">
        <f t="shared" si="17"/>
        <v>0</v>
      </c>
      <c r="AJ528" t="str" cm="1">
        <f t="array" ref="AJ528">_xlfn.IFS(
C528&lt;=20, "&lt;20",
AND(C528&gt;=20, C528&lt;35), "20-35",
AND(C528&gt;=35, C528&lt;50), "35-50",
C528&gt;=50, "50-100"
)</f>
        <v>50-100</v>
      </c>
      <c r="AK528" t="str" cm="1">
        <f t="array" ref="AK528">_xlfn.IFS(
G528&lt;6, "&lt;6",
AND(G528&gt;=6, G528&lt;12), "6-12",
AND(G528&gt;=12, G528&lt;18), "12-18",  AND(G528&gt;=18, G528&lt;24), "18-24", G528&gt;=24, "24-36")</f>
        <v>6-12</v>
      </c>
    </row>
    <row r="529" spans="1:37" x14ac:dyDescent="0.3">
      <c r="A529" t="s">
        <v>628</v>
      </c>
      <c r="B529" t="s">
        <v>33</v>
      </c>
      <c r="C529">
        <v>40</v>
      </c>
      <c r="D529" t="s">
        <v>37</v>
      </c>
      <c r="E529" t="s">
        <v>103</v>
      </c>
      <c r="F529">
        <v>4</v>
      </c>
      <c r="G529">
        <v>24</v>
      </c>
      <c r="H529" t="s">
        <v>57</v>
      </c>
      <c r="I529" t="s">
        <v>37</v>
      </c>
      <c r="J529" t="s">
        <v>34</v>
      </c>
      <c r="K529" t="s">
        <v>34</v>
      </c>
      <c r="L529" t="s">
        <v>34</v>
      </c>
      <c r="M529" t="s">
        <v>34</v>
      </c>
      <c r="N529" t="s">
        <v>34</v>
      </c>
      <c r="O529" t="s">
        <v>34</v>
      </c>
      <c r="P529" t="s">
        <v>34</v>
      </c>
      <c r="Q529" t="s">
        <v>34</v>
      </c>
      <c r="R529" t="s">
        <v>34</v>
      </c>
      <c r="S529" t="s">
        <v>34</v>
      </c>
      <c r="T529" t="s">
        <v>34</v>
      </c>
      <c r="U529" t="s">
        <v>46</v>
      </c>
      <c r="V529" t="s">
        <v>37</v>
      </c>
      <c r="W529" t="s">
        <v>40</v>
      </c>
      <c r="X529">
        <v>20.6</v>
      </c>
      <c r="Y529">
        <v>330.25</v>
      </c>
      <c r="Z529">
        <v>0</v>
      </c>
      <c r="AA529">
        <v>0</v>
      </c>
      <c r="AB529">
        <v>535.04</v>
      </c>
      <c r="AC529">
        <v>865.29</v>
      </c>
      <c r="AD529" t="s">
        <v>41</v>
      </c>
      <c r="AE529" t="s">
        <v>42</v>
      </c>
      <c r="AF529" t="s">
        <v>42</v>
      </c>
      <c r="AG529">
        <f t="shared" si="16"/>
        <v>0</v>
      </c>
      <c r="AH529" t="str" cm="1">
        <f t="array" ref="AH529">_xlfn.IFS(
X529&lt;=20, "&lt;20",
AND(X529&gt;=20, X529&lt;50), "20-50",
AND(X529&gt;=50, X529&lt;100), "50-100",
X529&gt;=100, "&gt;100"
)</f>
        <v>20-50</v>
      </c>
      <c r="AI529">
        <f t="shared" si="17"/>
        <v>0</v>
      </c>
      <c r="AJ529" t="str" cm="1">
        <f t="array" ref="AJ529">_xlfn.IFS(
C529&lt;=20, "&lt;20",
AND(C529&gt;=20, C529&lt;35), "20-35",
AND(C529&gt;=35, C529&lt;50), "35-50",
C529&gt;=50, "50-100"
)</f>
        <v>35-50</v>
      </c>
      <c r="AK529" t="str" cm="1">
        <f t="array" ref="AK529">_xlfn.IFS(
G529&lt;6, "&lt;6",
AND(G529&gt;=6, G529&lt;12), "6-12",
AND(G529&gt;=12, G529&lt;18), "12-18",  AND(G529&gt;=18, G529&lt;24), "18-24", G529&gt;=24, "24-36")</f>
        <v>24-36</v>
      </c>
    </row>
    <row r="530" spans="1:37" x14ac:dyDescent="0.3">
      <c r="A530" t="s">
        <v>629</v>
      </c>
      <c r="B530" t="s">
        <v>33</v>
      </c>
      <c r="C530">
        <v>51</v>
      </c>
      <c r="D530" t="s">
        <v>37</v>
      </c>
      <c r="E530" t="s">
        <v>69</v>
      </c>
      <c r="F530">
        <v>14</v>
      </c>
      <c r="G530">
        <v>30</v>
      </c>
      <c r="H530" t="s">
        <v>70</v>
      </c>
      <c r="I530" t="s">
        <v>37</v>
      </c>
      <c r="J530" t="s">
        <v>34</v>
      </c>
      <c r="K530" t="s">
        <v>34</v>
      </c>
      <c r="L530" t="s">
        <v>34</v>
      </c>
      <c r="M530" t="s">
        <v>34</v>
      </c>
      <c r="N530" t="s">
        <v>34</v>
      </c>
      <c r="O530" t="s">
        <v>34</v>
      </c>
      <c r="P530" t="s">
        <v>34</v>
      </c>
      <c r="Q530" t="s">
        <v>34</v>
      </c>
      <c r="R530" t="s">
        <v>34</v>
      </c>
      <c r="S530" t="s">
        <v>34</v>
      </c>
      <c r="T530" t="s">
        <v>34</v>
      </c>
      <c r="U530" t="s">
        <v>39</v>
      </c>
      <c r="V530" t="s">
        <v>37</v>
      </c>
      <c r="W530" t="s">
        <v>51</v>
      </c>
      <c r="X530">
        <v>19.55</v>
      </c>
      <c r="Y530">
        <v>1108.8</v>
      </c>
      <c r="Z530">
        <v>0</v>
      </c>
      <c r="AA530">
        <v>0</v>
      </c>
      <c r="AB530">
        <v>1619.94</v>
      </c>
      <c r="AC530">
        <v>2728.74</v>
      </c>
      <c r="AD530" t="s">
        <v>41</v>
      </c>
      <c r="AE530" t="s">
        <v>42</v>
      </c>
      <c r="AF530" t="s">
        <v>42</v>
      </c>
      <c r="AG530">
        <f t="shared" si="16"/>
        <v>0</v>
      </c>
      <c r="AH530" t="str" cm="1">
        <f t="array" ref="AH530">_xlfn.IFS(
X530&lt;=20, "&lt;20",
AND(X530&gt;=20, X530&lt;50), "20-50",
AND(X530&gt;=50, X530&lt;100), "50-100",
X530&gt;=100, "&gt;100"
)</f>
        <v>&lt;20</v>
      </c>
      <c r="AI530">
        <f t="shared" si="17"/>
        <v>0</v>
      </c>
      <c r="AJ530" t="str" cm="1">
        <f t="array" ref="AJ530">_xlfn.IFS(
C530&lt;=20, "&lt;20",
AND(C530&gt;=20, C530&lt;35), "20-35",
AND(C530&gt;=35, C530&lt;50), "35-50",
C530&gt;=50, "50-100"
)</f>
        <v>50-100</v>
      </c>
      <c r="AK530" t="str" cm="1">
        <f t="array" ref="AK530">_xlfn.IFS(
G530&lt;6, "&lt;6",
AND(G530&gt;=6, G530&lt;12), "6-12",
AND(G530&gt;=12, G530&lt;18), "12-18",  AND(G530&gt;=18, G530&lt;24), "18-24", G530&gt;=24, "24-36")</f>
        <v>24-36</v>
      </c>
    </row>
    <row r="531" spans="1:37" x14ac:dyDescent="0.3">
      <c r="A531" t="s">
        <v>630</v>
      </c>
      <c r="B531" t="s">
        <v>33</v>
      </c>
      <c r="C531">
        <v>30</v>
      </c>
      <c r="D531" t="s">
        <v>37</v>
      </c>
      <c r="E531" t="s">
        <v>114</v>
      </c>
      <c r="F531">
        <v>4</v>
      </c>
      <c r="G531">
        <v>18</v>
      </c>
      <c r="H531" t="s">
        <v>49</v>
      </c>
      <c r="I531" t="s">
        <v>37</v>
      </c>
      <c r="J531" t="s">
        <v>37</v>
      </c>
      <c r="K531" t="s">
        <v>37</v>
      </c>
      <c r="L531" t="s">
        <v>50</v>
      </c>
      <c r="M531" t="s">
        <v>37</v>
      </c>
      <c r="N531" t="s">
        <v>34</v>
      </c>
      <c r="O531" t="s">
        <v>34</v>
      </c>
      <c r="P531" t="s">
        <v>34</v>
      </c>
      <c r="Q531" t="s">
        <v>34</v>
      </c>
      <c r="R531" t="s">
        <v>34</v>
      </c>
      <c r="S531" t="s">
        <v>34</v>
      </c>
      <c r="T531" t="s">
        <v>37</v>
      </c>
      <c r="U531" t="s">
        <v>46</v>
      </c>
      <c r="V531" t="s">
        <v>37</v>
      </c>
      <c r="W531" t="s">
        <v>51</v>
      </c>
      <c r="X531">
        <v>80.150000000000006</v>
      </c>
      <c r="Y531">
        <v>319.85000000000002</v>
      </c>
      <c r="Z531">
        <v>0</v>
      </c>
      <c r="AA531">
        <v>0</v>
      </c>
      <c r="AB531">
        <v>26</v>
      </c>
      <c r="AC531">
        <v>345.85</v>
      </c>
      <c r="AD531" t="s">
        <v>41</v>
      </c>
      <c r="AE531" t="s">
        <v>42</v>
      </c>
      <c r="AF531" t="s">
        <v>42</v>
      </c>
      <c r="AG531">
        <f t="shared" si="16"/>
        <v>0</v>
      </c>
      <c r="AH531" t="str" cm="1">
        <f t="array" ref="AH531">_xlfn.IFS(
X531&lt;=20, "&lt;20",
AND(X531&gt;=20, X531&lt;50), "20-50",
AND(X531&gt;=50, X531&lt;100), "50-100",
X531&gt;=100, "&gt;100"
)</f>
        <v>50-100</v>
      </c>
      <c r="AI531">
        <f t="shared" si="17"/>
        <v>0</v>
      </c>
      <c r="AJ531" t="str" cm="1">
        <f t="array" ref="AJ531">_xlfn.IFS(
C531&lt;=20, "&lt;20",
AND(C531&gt;=20, C531&lt;35), "20-35",
AND(C531&gt;=35, C531&lt;50), "35-50",
C531&gt;=50, "50-100"
)</f>
        <v>20-35</v>
      </c>
      <c r="AK531" t="str" cm="1">
        <f t="array" ref="AK531">_xlfn.IFS(
G531&lt;6, "&lt;6",
AND(G531&gt;=6, G531&lt;12), "6-12",
AND(G531&gt;=12, G531&lt;18), "12-18",  AND(G531&gt;=18, G531&lt;24), "18-24", G531&gt;=24, "24-36")</f>
        <v>18-24</v>
      </c>
    </row>
    <row r="532" spans="1:37" x14ac:dyDescent="0.3">
      <c r="A532" t="s">
        <v>631</v>
      </c>
      <c r="B532" t="s">
        <v>33</v>
      </c>
      <c r="C532">
        <v>25</v>
      </c>
      <c r="D532" t="s">
        <v>34</v>
      </c>
      <c r="E532" t="s">
        <v>64</v>
      </c>
      <c r="F532">
        <v>10</v>
      </c>
      <c r="G532">
        <v>3</v>
      </c>
      <c r="H532" t="s">
        <v>66</v>
      </c>
      <c r="I532" t="s">
        <v>37</v>
      </c>
      <c r="J532" t="s">
        <v>34</v>
      </c>
      <c r="K532" t="s">
        <v>34</v>
      </c>
      <c r="L532" t="s">
        <v>34</v>
      </c>
      <c r="M532" t="s">
        <v>34</v>
      </c>
      <c r="N532" t="s">
        <v>34</v>
      </c>
      <c r="O532" t="s">
        <v>34</v>
      </c>
      <c r="P532" t="s">
        <v>34</v>
      </c>
      <c r="Q532" t="s">
        <v>34</v>
      </c>
      <c r="R532" t="s">
        <v>34</v>
      </c>
      <c r="S532" t="s">
        <v>34</v>
      </c>
      <c r="T532" t="s">
        <v>34</v>
      </c>
      <c r="U532" t="s">
        <v>67</v>
      </c>
      <c r="V532" t="s">
        <v>34</v>
      </c>
      <c r="W532" t="s">
        <v>51</v>
      </c>
      <c r="X532">
        <v>20.3</v>
      </c>
      <c r="Y532">
        <v>1401.15</v>
      </c>
      <c r="Z532">
        <v>0</v>
      </c>
      <c r="AA532">
        <v>0</v>
      </c>
      <c r="AB532">
        <v>1955.52</v>
      </c>
      <c r="AC532">
        <v>3356.67</v>
      </c>
      <c r="AD532" t="s">
        <v>41</v>
      </c>
      <c r="AE532" t="s">
        <v>42</v>
      </c>
      <c r="AF532" t="s">
        <v>42</v>
      </c>
      <c r="AG532">
        <f t="shared" si="16"/>
        <v>0</v>
      </c>
      <c r="AH532" t="str" cm="1">
        <f t="array" ref="AH532">_xlfn.IFS(
X532&lt;=20, "&lt;20",
AND(X532&gt;=20, X532&lt;50), "20-50",
AND(X532&gt;=50, X532&lt;100), "50-100",
X532&gt;=100, "&gt;100"
)</f>
        <v>20-50</v>
      </c>
      <c r="AI532">
        <f t="shared" si="17"/>
        <v>0</v>
      </c>
      <c r="AJ532" t="str" cm="1">
        <f t="array" ref="AJ532">_xlfn.IFS(
C532&lt;=20, "&lt;20",
AND(C532&gt;=20, C532&lt;35), "20-35",
AND(C532&gt;=35, C532&lt;50), "35-50",
C532&gt;=50, "50-100"
)</f>
        <v>20-35</v>
      </c>
      <c r="AK532" t="str" cm="1">
        <f t="array" ref="AK532">_xlfn.IFS(
G532&lt;6, "&lt;6",
AND(G532&gt;=6, G532&lt;12), "6-12",
AND(G532&gt;=12, G532&lt;18), "12-18",  AND(G532&gt;=18, G532&lt;24), "18-24", G532&gt;=24, "24-36")</f>
        <v>&lt;6</v>
      </c>
    </row>
    <row r="533" spans="1:37" x14ac:dyDescent="0.3">
      <c r="A533" t="s">
        <v>632</v>
      </c>
      <c r="B533" t="s">
        <v>44</v>
      </c>
      <c r="C533">
        <v>33</v>
      </c>
      <c r="D533" t="s">
        <v>34</v>
      </c>
      <c r="E533" t="s">
        <v>124</v>
      </c>
      <c r="F533">
        <v>3</v>
      </c>
      <c r="G533">
        <v>16</v>
      </c>
      <c r="H533" t="s">
        <v>36</v>
      </c>
      <c r="I533" t="s">
        <v>37</v>
      </c>
      <c r="J533" t="s">
        <v>37</v>
      </c>
      <c r="K533" t="s">
        <v>37</v>
      </c>
      <c r="L533" t="s">
        <v>50</v>
      </c>
      <c r="M533" t="s">
        <v>37</v>
      </c>
      <c r="N533" t="s">
        <v>37</v>
      </c>
      <c r="O533" t="s">
        <v>37</v>
      </c>
      <c r="P533" t="s">
        <v>34</v>
      </c>
      <c r="Q533" t="s">
        <v>37</v>
      </c>
      <c r="R533" t="s">
        <v>37</v>
      </c>
      <c r="S533" t="s">
        <v>37</v>
      </c>
      <c r="T533" t="s">
        <v>37</v>
      </c>
      <c r="U533" t="s">
        <v>39</v>
      </c>
      <c r="V533" t="s">
        <v>34</v>
      </c>
      <c r="W533" t="s">
        <v>40</v>
      </c>
      <c r="X533">
        <v>109.9</v>
      </c>
      <c r="Y533">
        <v>7332.4</v>
      </c>
      <c r="Z533">
        <v>0</v>
      </c>
      <c r="AA533">
        <v>0</v>
      </c>
      <c r="AB533">
        <v>1549.71</v>
      </c>
      <c r="AC533">
        <v>8882.11</v>
      </c>
      <c r="AD533" t="s">
        <v>41</v>
      </c>
      <c r="AE533" t="s">
        <v>42</v>
      </c>
      <c r="AF533" t="s">
        <v>42</v>
      </c>
      <c r="AG533">
        <f t="shared" si="16"/>
        <v>0</v>
      </c>
      <c r="AH533" t="str" cm="1">
        <f t="array" ref="AH533">_xlfn.IFS(
X533&lt;=20, "&lt;20",
AND(X533&gt;=20, X533&lt;50), "20-50",
AND(X533&gt;=50, X533&lt;100), "50-100",
X533&gt;=100, "&gt;100"
)</f>
        <v>&gt;100</v>
      </c>
      <c r="AI533">
        <f t="shared" si="17"/>
        <v>0</v>
      </c>
      <c r="AJ533" t="str" cm="1">
        <f t="array" ref="AJ533">_xlfn.IFS(
C533&lt;=20, "&lt;20",
AND(C533&gt;=20, C533&lt;35), "20-35",
AND(C533&gt;=35, C533&lt;50), "35-50",
C533&gt;=50, "50-100"
)</f>
        <v>20-35</v>
      </c>
      <c r="AK533" t="str" cm="1">
        <f t="array" ref="AK533">_xlfn.IFS(
G533&lt;6, "&lt;6",
AND(G533&gt;=6, G533&lt;12), "6-12",
AND(G533&gt;=12, G533&lt;18), "12-18",  AND(G533&gt;=18, G533&lt;24), "18-24", G533&gt;=24, "24-36")</f>
        <v>12-18</v>
      </c>
    </row>
    <row r="534" spans="1:37" x14ac:dyDescent="0.3">
      <c r="A534" t="s">
        <v>633</v>
      </c>
      <c r="B534" t="s">
        <v>33</v>
      </c>
      <c r="C534">
        <v>28</v>
      </c>
      <c r="D534" t="s">
        <v>34</v>
      </c>
      <c r="E534" t="s">
        <v>64</v>
      </c>
      <c r="F534">
        <v>8</v>
      </c>
      <c r="G534">
        <v>20</v>
      </c>
      <c r="H534" t="s">
        <v>36</v>
      </c>
      <c r="I534" t="s">
        <v>37</v>
      </c>
      <c r="J534" t="s">
        <v>37</v>
      </c>
      <c r="K534" t="s">
        <v>37</v>
      </c>
      <c r="L534" t="s">
        <v>72</v>
      </c>
      <c r="M534" t="s">
        <v>37</v>
      </c>
      <c r="N534" t="s">
        <v>37</v>
      </c>
      <c r="O534" t="s">
        <v>37</v>
      </c>
      <c r="P534" t="s">
        <v>37</v>
      </c>
      <c r="Q534" t="s">
        <v>37</v>
      </c>
      <c r="R534" t="s">
        <v>37</v>
      </c>
      <c r="S534" t="s">
        <v>37</v>
      </c>
      <c r="T534" t="s">
        <v>37</v>
      </c>
      <c r="U534" t="s">
        <v>67</v>
      </c>
      <c r="V534" t="s">
        <v>34</v>
      </c>
      <c r="W534" t="s">
        <v>51</v>
      </c>
      <c r="X534">
        <v>90.4</v>
      </c>
      <c r="Y534">
        <v>6668.05</v>
      </c>
      <c r="Z534">
        <v>0</v>
      </c>
      <c r="AA534">
        <v>0</v>
      </c>
      <c r="AB534">
        <v>253.47</v>
      </c>
      <c r="AC534">
        <v>6921.52</v>
      </c>
      <c r="AD534" t="s">
        <v>41</v>
      </c>
      <c r="AE534" t="s">
        <v>42</v>
      </c>
      <c r="AF534" t="s">
        <v>42</v>
      </c>
      <c r="AG534">
        <f t="shared" si="16"/>
        <v>0</v>
      </c>
      <c r="AH534" t="str" cm="1">
        <f t="array" ref="AH534">_xlfn.IFS(
X534&lt;=20, "&lt;20",
AND(X534&gt;=20, X534&lt;50), "20-50",
AND(X534&gt;=50, X534&lt;100), "50-100",
X534&gt;=100, "&gt;100"
)</f>
        <v>50-100</v>
      </c>
      <c r="AI534">
        <f t="shared" si="17"/>
        <v>0</v>
      </c>
      <c r="AJ534" t="str" cm="1">
        <f t="array" ref="AJ534">_xlfn.IFS(
C534&lt;=20, "&lt;20",
AND(C534&gt;=20, C534&lt;35), "20-35",
AND(C534&gt;=35, C534&lt;50), "35-50",
C534&gt;=50, "50-100"
)</f>
        <v>20-35</v>
      </c>
      <c r="AK534" t="str" cm="1">
        <f t="array" ref="AK534">_xlfn.IFS(
G534&lt;6, "&lt;6",
AND(G534&gt;=6, G534&lt;12), "6-12",
AND(G534&gt;=12, G534&lt;18), "12-18",  AND(G534&gt;=18, G534&lt;24), "18-24", G534&gt;=24, "24-36")</f>
        <v>18-24</v>
      </c>
    </row>
    <row r="535" spans="1:37" x14ac:dyDescent="0.3">
      <c r="A535" t="s">
        <v>634</v>
      </c>
      <c r="B535" t="s">
        <v>44</v>
      </c>
      <c r="C535">
        <v>76</v>
      </c>
      <c r="D535" t="s">
        <v>37</v>
      </c>
      <c r="E535" t="s">
        <v>82</v>
      </c>
      <c r="F535">
        <v>2</v>
      </c>
      <c r="G535">
        <v>7</v>
      </c>
      <c r="H535" t="s">
        <v>66</v>
      </c>
      <c r="I535" t="s">
        <v>37</v>
      </c>
      <c r="J535" t="s">
        <v>37</v>
      </c>
      <c r="K535" t="s">
        <v>34</v>
      </c>
      <c r="L535" t="s">
        <v>34</v>
      </c>
      <c r="M535" t="s">
        <v>34</v>
      </c>
      <c r="N535" t="s">
        <v>34</v>
      </c>
      <c r="O535" t="s">
        <v>34</v>
      </c>
      <c r="P535" t="s">
        <v>34</v>
      </c>
      <c r="Q535" t="s">
        <v>34</v>
      </c>
      <c r="R535" t="s">
        <v>34</v>
      </c>
      <c r="S535" t="s">
        <v>34</v>
      </c>
      <c r="T535" t="s">
        <v>34</v>
      </c>
      <c r="U535" t="s">
        <v>67</v>
      </c>
      <c r="V535" t="s">
        <v>34</v>
      </c>
      <c r="W535" t="s">
        <v>51</v>
      </c>
      <c r="X535">
        <v>25.4</v>
      </c>
      <c r="Y535">
        <v>1809.35</v>
      </c>
      <c r="Z535">
        <v>0</v>
      </c>
      <c r="AA535">
        <v>0</v>
      </c>
      <c r="AB535">
        <v>1872.72</v>
      </c>
      <c r="AC535">
        <v>3682.07</v>
      </c>
      <c r="AD535" t="s">
        <v>41</v>
      </c>
      <c r="AE535" t="s">
        <v>42</v>
      </c>
      <c r="AF535" t="s">
        <v>42</v>
      </c>
      <c r="AG535">
        <f t="shared" si="16"/>
        <v>0</v>
      </c>
      <c r="AH535" t="str" cm="1">
        <f t="array" ref="AH535">_xlfn.IFS(
X535&lt;=20, "&lt;20",
AND(X535&gt;=20, X535&lt;50), "20-50",
AND(X535&gt;=50, X535&lt;100), "50-100",
X535&gt;=100, "&gt;100"
)</f>
        <v>20-50</v>
      </c>
      <c r="AI535">
        <f t="shared" si="17"/>
        <v>0</v>
      </c>
      <c r="AJ535" t="str" cm="1">
        <f t="array" ref="AJ535">_xlfn.IFS(
C535&lt;=20, "&lt;20",
AND(C535&gt;=20, C535&lt;35), "20-35",
AND(C535&gt;=35, C535&lt;50), "35-50",
C535&gt;=50, "50-100"
)</f>
        <v>50-100</v>
      </c>
      <c r="AK535" t="str" cm="1">
        <f t="array" ref="AK535">_xlfn.IFS(
G535&lt;6, "&lt;6",
AND(G535&gt;=6, G535&lt;12), "6-12",
AND(G535&gt;=12, G535&lt;18), "12-18",  AND(G535&gt;=18, G535&lt;24), "18-24", G535&gt;=24, "24-36")</f>
        <v>6-12</v>
      </c>
    </row>
    <row r="536" spans="1:37" x14ac:dyDescent="0.3">
      <c r="A536" t="s">
        <v>635</v>
      </c>
      <c r="B536" t="s">
        <v>33</v>
      </c>
      <c r="C536">
        <v>29</v>
      </c>
      <c r="D536" t="s">
        <v>37</v>
      </c>
      <c r="E536" t="s">
        <v>130</v>
      </c>
      <c r="F536">
        <v>13</v>
      </c>
      <c r="G536">
        <v>29</v>
      </c>
      <c r="H536" t="s">
        <v>57</v>
      </c>
      <c r="I536" t="s">
        <v>37</v>
      </c>
      <c r="J536" t="s">
        <v>34</v>
      </c>
      <c r="K536" t="s">
        <v>37</v>
      </c>
      <c r="L536" t="s">
        <v>38</v>
      </c>
      <c r="M536" t="s">
        <v>34</v>
      </c>
      <c r="N536" t="s">
        <v>34</v>
      </c>
      <c r="O536" t="s">
        <v>34</v>
      </c>
      <c r="P536" t="s">
        <v>34</v>
      </c>
      <c r="Q536" t="s">
        <v>34</v>
      </c>
      <c r="R536" t="s">
        <v>34</v>
      </c>
      <c r="S536" t="s">
        <v>34</v>
      </c>
      <c r="T536" t="s">
        <v>37</v>
      </c>
      <c r="U536" t="s">
        <v>46</v>
      </c>
      <c r="V536" t="s">
        <v>34</v>
      </c>
      <c r="W536" t="s">
        <v>51</v>
      </c>
      <c r="X536">
        <v>46.3</v>
      </c>
      <c r="Y536">
        <v>639.45000000000005</v>
      </c>
      <c r="Z536">
        <v>0</v>
      </c>
      <c r="AA536">
        <v>0</v>
      </c>
      <c r="AB536">
        <v>364.05</v>
      </c>
      <c r="AC536">
        <v>1003.5</v>
      </c>
      <c r="AD536" t="s">
        <v>41</v>
      </c>
      <c r="AE536" t="s">
        <v>42</v>
      </c>
      <c r="AF536" t="s">
        <v>42</v>
      </c>
      <c r="AG536">
        <f t="shared" si="16"/>
        <v>0</v>
      </c>
      <c r="AH536" t="str" cm="1">
        <f t="array" ref="AH536">_xlfn.IFS(
X536&lt;=20, "&lt;20",
AND(X536&gt;=20, X536&lt;50), "20-50",
AND(X536&gt;=50, X536&lt;100), "50-100",
X536&gt;=100, "&gt;100"
)</f>
        <v>20-50</v>
      </c>
      <c r="AI536">
        <f t="shared" si="17"/>
        <v>0</v>
      </c>
      <c r="AJ536" t="str" cm="1">
        <f t="array" ref="AJ536">_xlfn.IFS(
C536&lt;=20, "&lt;20",
AND(C536&gt;=20, C536&lt;35), "20-35",
AND(C536&gt;=35, C536&lt;50), "35-50",
C536&gt;=50, "50-100"
)</f>
        <v>20-35</v>
      </c>
      <c r="AK536" t="str" cm="1">
        <f t="array" ref="AK536">_xlfn.IFS(
G536&lt;6, "&lt;6",
AND(G536&gt;=6, G536&lt;12), "6-12",
AND(G536&gt;=12, G536&lt;18), "12-18",  AND(G536&gt;=18, G536&lt;24), "18-24", G536&gt;=24, "24-36")</f>
        <v>24-36</v>
      </c>
    </row>
    <row r="537" spans="1:37" x14ac:dyDescent="0.3">
      <c r="A537" t="s">
        <v>636</v>
      </c>
      <c r="B537" t="s">
        <v>33</v>
      </c>
      <c r="C537">
        <v>54</v>
      </c>
      <c r="D537" t="s">
        <v>34</v>
      </c>
      <c r="E537" t="s">
        <v>87</v>
      </c>
      <c r="F537">
        <v>3</v>
      </c>
      <c r="G537">
        <v>14</v>
      </c>
      <c r="H537" t="s">
        <v>36</v>
      </c>
      <c r="I537" t="s">
        <v>34</v>
      </c>
      <c r="J537" t="s">
        <v>34</v>
      </c>
      <c r="K537" t="s">
        <v>37</v>
      </c>
      <c r="L537" t="s">
        <v>72</v>
      </c>
      <c r="M537" t="s">
        <v>34</v>
      </c>
      <c r="N537" t="s">
        <v>34</v>
      </c>
      <c r="O537" t="s">
        <v>34</v>
      </c>
      <c r="P537" t="s">
        <v>34</v>
      </c>
      <c r="Q537" t="s">
        <v>34</v>
      </c>
      <c r="R537" t="s">
        <v>34</v>
      </c>
      <c r="S537" t="s">
        <v>34</v>
      </c>
      <c r="T537" t="s">
        <v>37</v>
      </c>
      <c r="U537" t="s">
        <v>46</v>
      </c>
      <c r="V537" t="s">
        <v>34</v>
      </c>
      <c r="W537" t="s">
        <v>51</v>
      </c>
      <c r="X537">
        <v>25.2</v>
      </c>
      <c r="Y537">
        <v>321.05</v>
      </c>
      <c r="Z537">
        <v>0</v>
      </c>
      <c r="AA537">
        <v>0</v>
      </c>
      <c r="AB537">
        <v>0</v>
      </c>
      <c r="AC537">
        <v>321.05</v>
      </c>
      <c r="AD537" t="s">
        <v>41</v>
      </c>
      <c r="AE537" t="s">
        <v>42</v>
      </c>
      <c r="AF537" t="s">
        <v>42</v>
      </c>
      <c r="AG537">
        <f t="shared" si="16"/>
        <v>0</v>
      </c>
      <c r="AH537" t="str" cm="1">
        <f t="array" ref="AH537">_xlfn.IFS(
X537&lt;=20, "&lt;20",
AND(X537&gt;=20, X537&lt;50), "20-50",
AND(X537&gt;=50, X537&lt;100), "50-100",
X537&gt;=100, "&gt;100"
)</f>
        <v>20-50</v>
      </c>
      <c r="AI537">
        <f t="shared" si="17"/>
        <v>0</v>
      </c>
      <c r="AJ537" t="str" cm="1">
        <f t="array" ref="AJ537">_xlfn.IFS(
C537&lt;=20, "&lt;20",
AND(C537&gt;=20, C537&lt;35), "20-35",
AND(C537&gt;=35, C537&lt;50), "35-50",
C537&gt;=50, "50-100"
)</f>
        <v>50-100</v>
      </c>
      <c r="AK537" t="str" cm="1">
        <f t="array" ref="AK537">_xlfn.IFS(
G537&lt;6, "&lt;6",
AND(G537&gt;=6, G537&lt;12), "6-12",
AND(G537&gt;=12, G537&lt;18), "12-18",  AND(G537&gt;=18, G537&lt;24), "18-24", G537&gt;=24, "24-36")</f>
        <v>12-18</v>
      </c>
    </row>
    <row r="538" spans="1:37" x14ac:dyDescent="0.3">
      <c r="A538" t="s">
        <v>637</v>
      </c>
      <c r="B538" t="s">
        <v>44</v>
      </c>
      <c r="C538">
        <v>60</v>
      </c>
      <c r="D538" t="s">
        <v>34</v>
      </c>
      <c r="E538" t="s">
        <v>56</v>
      </c>
      <c r="F538">
        <v>4</v>
      </c>
      <c r="G538">
        <v>12</v>
      </c>
      <c r="H538" t="s">
        <v>70</v>
      </c>
      <c r="I538" t="s">
        <v>37</v>
      </c>
      <c r="J538" t="s">
        <v>37</v>
      </c>
      <c r="K538" t="s">
        <v>34</v>
      </c>
      <c r="L538" t="s">
        <v>34</v>
      </c>
      <c r="M538" t="s">
        <v>34</v>
      </c>
      <c r="N538" t="s">
        <v>34</v>
      </c>
      <c r="O538" t="s">
        <v>34</v>
      </c>
      <c r="P538" t="s">
        <v>34</v>
      </c>
      <c r="Q538" t="s">
        <v>34</v>
      </c>
      <c r="R538" t="s">
        <v>34</v>
      </c>
      <c r="S538" t="s">
        <v>34</v>
      </c>
      <c r="T538" t="s">
        <v>34</v>
      </c>
      <c r="U538" t="s">
        <v>39</v>
      </c>
      <c r="V538" t="s">
        <v>37</v>
      </c>
      <c r="W538" t="s">
        <v>51</v>
      </c>
      <c r="X538">
        <v>24.45</v>
      </c>
      <c r="Y538">
        <v>993.15</v>
      </c>
      <c r="Z538">
        <v>41.33</v>
      </c>
      <c r="AA538">
        <v>0</v>
      </c>
      <c r="AB538">
        <v>1205.29</v>
      </c>
      <c r="AC538">
        <v>2157.11</v>
      </c>
      <c r="AD538" t="s">
        <v>41</v>
      </c>
      <c r="AE538" t="s">
        <v>42</v>
      </c>
      <c r="AF538" t="s">
        <v>42</v>
      </c>
      <c r="AG538">
        <f t="shared" si="16"/>
        <v>0</v>
      </c>
      <c r="AH538" t="str" cm="1">
        <f t="array" ref="AH538">_xlfn.IFS(
X538&lt;=20, "&lt;20",
AND(X538&gt;=20, X538&lt;50), "20-50",
AND(X538&gt;=50, X538&lt;100), "50-100",
X538&gt;=100, "&gt;100"
)</f>
        <v>20-50</v>
      </c>
      <c r="AI538">
        <f t="shared" si="17"/>
        <v>0</v>
      </c>
      <c r="AJ538" t="str" cm="1">
        <f t="array" ref="AJ538">_xlfn.IFS(
C538&lt;=20, "&lt;20",
AND(C538&gt;=20, C538&lt;35), "20-35",
AND(C538&gt;=35, C538&lt;50), "35-50",
C538&gt;=50, "50-100"
)</f>
        <v>50-100</v>
      </c>
      <c r="AK538" t="str" cm="1">
        <f t="array" ref="AK538">_xlfn.IFS(
G538&lt;6, "&lt;6",
AND(G538&gt;=6, G538&lt;12), "6-12",
AND(G538&gt;=12, G538&lt;18), "12-18",  AND(G538&gt;=18, G538&lt;24), "18-24", G538&gt;=24, "24-36")</f>
        <v>12-18</v>
      </c>
    </row>
    <row r="539" spans="1:37" x14ac:dyDescent="0.3">
      <c r="A539" t="s">
        <v>638</v>
      </c>
      <c r="B539" t="s">
        <v>44</v>
      </c>
      <c r="C539">
        <v>42</v>
      </c>
      <c r="D539" t="s">
        <v>37</v>
      </c>
      <c r="E539" t="s">
        <v>61</v>
      </c>
      <c r="F539">
        <v>10</v>
      </c>
      <c r="G539">
        <v>21</v>
      </c>
      <c r="H539" t="s">
        <v>49</v>
      </c>
      <c r="I539" t="s">
        <v>37</v>
      </c>
      <c r="J539" t="s">
        <v>34</v>
      </c>
      <c r="K539" t="s">
        <v>37</v>
      </c>
      <c r="L539" t="s">
        <v>38</v>
      </c>
      <c r="M539" t="s">
        <v>37</v>
      </c>
      <c r="N539" t="s">
        <v>34</v>
      </c>
      <c r="O539" t="s">
        <v>34</v>
      </c>
      <c r="P539" t="s">
        <v>37</v>
      </c>
      <c r="Q539" t="s">
        <v>34</v>
      </c>
      <c r="R539" t="s">
        <v>34</v>
      </c>
      <c r="S539" t="s">
        <v>34</v>
      </c>
      <c r="T539" t="s">
        <v>37</v>
      </c>
      <c r="U539" t="s">
        <v>46</v>
      </c>
      <c r="V539" t="s">
        <v>37</v>
      </c>
      <c r="W539" t="s">
        <v>143</v>
      </c>
      <c r="X539">
        <v>55.1</v>
      </c>
      <c r="Y539">
        <v>154.65</v>
      </c>
      <c r="Z539">
        <v>0</v>
      </c>
      <c r="AA539">
        <v>0</v>
      </c>
      <c r="AB539">
        <v>78.12</v>
      </c>
      <c r="AC539">
        <v>232.77</v>
      </c>
      <c r="AD539" t="s">
        <v>52</v>
      </c>
      <c r="AE539" t="s">
        <v>53</v>
      </c>
      <c r="AF539" t="s">
        <v>155</v>
      </c>
      <c r="AG539">
        <f t="shared" si="16"/>
        <v>1</v>
      </c>
      <c r="AH539" t="str" cm="1">
        <f t="array" ref="AH539">_xlfn.IFS(
X539&lt;=20, "&lt;20",
AND(X539&gt;=20, X539&lt;50), "20-50",
AND(X539&gt;=50, X539&lt;100), "50-100",
X539&gt;=100, "&gt;100"
)</f>
        <v>50-100</v>
      </c>
      <c r="AI539">
        <f t="shared" si="17"/>
        <v>0</v>
      </c>
      <c r="AJ539" t="str" cm="1">
        <f t="array" ref="AJ539">_xlfn.IFS(
C539&lt;=20, "&lt;20",
AND(C539&gt;=20, C539&lt;35), "20-35",
AND(C539&gt;=35, C539&lt;50), "35-50",
C539&gt;=50, "50-100"
)</f>
        <v>35-50</v>
      </c>
      <c r="AK539" t="str" cm="1">
        <f t="array" ref="AK539">_xlfn.IFS(
G539&lt;6, "&lt;6",
AND(G539&gt;=6, G539&lt;12), "6-12",
AND(G539&gt;=12, G539&lt;18), "12-18",  AND(G539&gt;=18, G539&lt;24), "18-24", G539&gt;=24, "24-36")</f>
        <v>18-24</v>
      </c>
    </row>
    <row r="540" spans="1:37" x14ac:dyDescent="0.3">
      <c r="A540" t="s">
        <v>639</v>
      </c>
      <c r="B540" t="s">
        <v>33</v>
      </c>
      <c r="C540">
        <v>50</v>
      </c>
      <c r="D540" t="s">
        <v>37</v>
      </c>
      <c r="E540" t="s">
        <v>35</v>
      </c>
      <c r="F540">
        <v>2</v>
      </c>
      <c r="G540">
        <v>18</v>
      </c>
      <c r="H540" t="s">
        <v>36</v>
      </c>
      <c r="I540" t="s">
        <v>37</v>
      </c>
      <c r="J540" t="s">
        <v>37</v>
      </c>
      <c r="K540" t="s">
        <v>37</v>
      </c>
      <c r="L540" t="s">
        <v>72</v>
      </c>
      <c r="M540" t="s">
        <v>37</v>
      </c>
      <c r="N540" t="s">
        <v>37</v>
      </c>
      <c r="O540" t="s">
        <v>34</v>
      </c>
      <c r="P540" t="s">
        <v>34</v>
      </c>
      <c r="Q540" t="s">
        <v>37</v>
      </c>
      <c r="R540" t="s">
        <v>37</v>
      </c>
      <c r="S540" t="s">
        <v>37</v>
      </c>
      <c r="T540" t="s">
        <v>34</v>
      </c>
      <c r="U540" t="s">
        <v>39</v>
      </c>
      <c r="V540" t="s">
        <v>34</v>
      </c>
      <c r="W540" t="s">
        <v>51</v>
      </c>
      <c r="X540">
        <v>78.400000000000006</v>
      </c>
      <c r="Y540">
        <v>1832.4</v>
      </c>
      <c r="Z540">
        <v>0</v>
      </c>
      <c r="AA540">
        <v>130</v>
      </c>
      <c r="AB540">
        <v>758.88</v>
      </c>
      <c r="AC540">
        <v>2721.28</v>
      </c>
      <c r="AD540" t="s">
        <v>41</v>
      </c>
      <c r="AE540" t="s">
        <v>42</v>
      </c>
      <c r="AF540" t="s">
        <v>42</v>
      </c>
      <c r="AG540">
        <f t="shared" si="16"/>
        <v>0</v>
      </c>
      <c r="AH540" t="str" cm="1">
        <f t="array" ref="AH540">_xlfn.IFS(
X540&lt;=20, "&lt;20",
AND(X540&gt;=20, X540&lt;50), "20-50",
AND(X540&gt;=50, X540&lt;100), "50-100",
X540&gt;=100, "&gt;100"
)</f>
        <v>50-100</v>
      </c>
      <c r="AI540">
        <f t="shared" si="17"/>
        <v>0</v>
      </c>
      <c r="AJ540" t="str" cm="1">
        <f t="array" ref="AJ540">_xlfn.IFS(
C540&lt;=20, "&lt;20",
AND(C540&gt;=20, C540&lt;35), "20-35",
AND(C540&gt;=35, C540&lt;50), "35-50",
C540&gt;=50, "50-100"
)</f>
        <v>50-100</v>
      </c>
      <c r="AK540" t="str" cm="1">
        <f t="array" ref="AK540">_xlfn.IFS(
G540&lt;6, "&lt;6",
AND(G540&gt;=6, G540&lt;12), "6-12",
AND(G540&gt;=12, G540&lt;18), "12-18",  AND(G540&gt;=18, G540&lt;24), "18-24", G540&gt;=24, "24-36")</f>
        <v>18-24</v>
      </c>
    </row>
    <row r="541" spans="1:37" x14ac:dyDescent="0.3">
      <c r="A541" t="s">
        <v>640</v>
      </c>
      <c r="B541" t="s">
        <v>44</v>
      </c>
      <c r="C541">
        <v>30</v>
      </c>
      <c r="D541" t="s">
        <v>34</v>
      </c>
      <c r="E541" t="s">
        <v>56</v>
      </c>
      <c r="F541">
        <v>5</v>
      </c>
      <c r="G541">
        <v>24</v>
      </c>
      <c r="H541" t="s">
        <v>36</v>
      </c>
      <c r="I541" t="s">
        <v>37</v>
      </c>
      <c r="J541" t="s">
        <v>37</v>
      </c>
      <c r="K541" t="s">
        <v>37</v>
      </c>
      <c r="L541" t="s">
        <v>38</v>
      </c>
      <c r="M541" t="s">
        <v>37</v>
      </c>
      <c r="N541" t="s">
        <v>34</v>
      </c>
      <c r="O541" t="s">
        <v>37</v>
      </c>
      <c r="P541" t="s">
        <v>37</v>
      </c>
      <c r="Q541" t="s">
        <v>37</v>
      </c>
      <c r="R541" t="s">
        <v>34</v>
      </c>
      <c r="S541" t="s">
        <v>34</v>
      </c>
      <c r="T541" t="s">
        <v>37</v>
      </c>
      <c r="U541" t="s">
        <v>39</v>
      </c>
      <c r="V541" t="s">
        <v>34</v>
      </c>
      <c r="W541" t="s">
        <v>40</v>
      </c>
      <c r="X541">
        <v>74</v>
      </c>
      <c r="Y541">
        <v>3877.65</v>
      </c>
      <c r="Z541">
        <v>0</v>
      </c>
      <c r="AA541">
        <v>0</v>
      </c>
      <c r="AB541">
        <v>1111.76</v>
      </c>
      <c r="AC541">
        <v>4989.41</v>
      </c>
      <c r="AD541" t="s">
        <v>41</v>
      </c>
      <c r="AE541" t="s">
        <v>42</v>
      </c>
      <c r="AF541" t="s">
        <v>42</v>
      </c>
      <c r="AG541">
        <f t="shared" si="16"/>
        <v>0</v>
      </c>
      <c r="AH541" t="str" cm="1">
        <f t="array" ref="AH541">_xlfn.IFS(
X541&lt;=20, "&lt;20",
AND(X541&gt;=20, X541&lt;50), "20-50",
AND(X541&gt;=50, X541&lt;100), "50-100",
X541&gt;=100, "&gt;100"
)</f>
        <v>50-100</v>
      </c>
      <c r="AI541">
        <f t="shared" si="17"/>
        <v>0</v>
      </c>
      <c r="AJ541" t="str" cm="1">
        <f t="array" ref="AJ541">_xlfn.IFS(
C541&lt;=20, "&lt;20",
AND(C541&gt;=20, C541&lt;35), "20-35",
AND(C541&gt;=35, C541&lt;50), "35-50",
C541&gt;=50, "50-100"
)</f>
        <v>20-35</v>
      </c>
      <c r="AK541" t="str" cm="1">
        <f t="array" ref="AK541">_xlfn.IFS(
G541&lt;6, "&lt;6",
AND(G541&gt;=6, G541&lt;12), "6-12",
AND(G541&gt;=12, G541&lt;18), "12-18",  AND(G541&gt;=18, G541&lt;24), "18-24", G541&gt;=24, "24-36")</f>
        <v>24-36</v>
      </c>
    </row>
    <row r="542" spans="1:37" x14ac:dyDescent="0.3">
      <c r="A542" t="s">
        <v>641</v>
      </c>
      <c r="B542" t="s">
        <v>44</v>
      </c>
      <c r="C542">
        <v>53</v>
      </c>
      <c r="D542" t="s">
        <v>34</v>
      </c>
      <c r="E542" t="s">
        <v>82</v>
      </c>
      <c r="F542">
        <v>1</v>
      </c>
      <c r="G542">
        <v>7</v>
      </c>
      <c r="H542" t="s">
        <v>36</v>
      </c>
      <c r="I542" t="s">
        <v>34</v>
      </c>
      <c r="J542" t="s">
        <v>34</v>
      </c>
      <c r="K542" t="s">
        <v>37</v>
      </c>
      <c r="L542" t="s">
        <v>38</v>
      </c>
      <c r="M542" t="s">
        <v>34</v>
      </c>
      <c r="N542" t="s">
        <v>37</v>
      </c>
      <c r="O542" t="s">
        <v>34</v>
      </c>
      <c r="P542" t="s">
        <v>34</v>
      </c>
      <c r="Q542" t="s">
        <v>34</v>
      </c>
      <c r="R542" t="s">
        <v>34</v>
      </c>
      <c r="S542" t="s">
        <v>34</v>
      </c>
      <c r="T542" t="s">
        <v>34</v>
      </c>
      <c r="U542" t="s">
        <v>46</v>
      </c>
      <c r="V542" t="s">
        <v>34</v>
      </c>
      <c r="W542" t="s">
        <v>51</v>
      </c>
      <c r="X542">
        <v>30.15</v>
      </c>
      <c r="Y542">
        <v>382.2</v>
      </c>
      <c r="Z542">
        <v>0</v>
      </c>
      <c r="AA542">
        <v>10</v>
      </c>
      <c r="AB542">
        <v>0</v>
      </c>
      <c r="AC542">
        <v>392.2</v>
      </c>
      <c r="AD542" t="s">
        <v>41</v>
      </c>
      <c r="AE542" t="s">
        <v>42</v>
      </c>
      <c r="AF542" t="s">
        <v>42</v>
      </c>
      <c r="AG542">
        <f t="shared" si="16"/>
        <v>0</v>
      </c>
      <c r="AH542" t="str" cm="1">
        <f t="array" ref="AH542">_xlfn.IFS(
X542&lt;=20, "&lt;20",
AND(X542&gt;=20, X542&lt;50), "20-50",
AND(X542&gt;=50, X542&lt;100), "50-100",
X542&gt;=100, "&gt;100"
)</f>
        <v>20-50</v>
      </c>
      <c r="AI542">
        <f t="shared" si="17"/>
        <v>0</v>
      </c>
      <c r="AJ542" t="str" cm="1">
        <f t="array" ref="AJ542">_xlfn.IFS(
C542&lt;=20, "&lt;20",
AND(C542&gt;=20, C542&lt;35), "20-35",
AND(C542&gt;=35, C542&lt;50), "35-50",
C542&gt;=50, "50-100"
)</f>
        <v>50-100</v>
      </c>
      <c r="AK542" t="str" cm="1">
        <f t="array" ref="AK542">_xlfn.IFS(
G542&lt;6, "&lt;6",
AND(G542&gt;=6, G542&lt;12), "6-12",
AND(G542&gt;=12, G542&lt;18), "12-18",  AND(G542&gt;=18, G542&lt;24), "18-24", G542&gt;=24, "24-36")</f>
        <v>6-12</v>
      </c>
    </row>
    <row r="543" spans="1:37" x14ac:dyDescent="0.3">
      <c r="A543" t="s">
        <v>642</v>
      </c>
      <c r="B543" t="s">
        <v>44</v>
      </c>
      <c r="C543">
        <v>68</v>
      </c>
      <c r="D543" t="s">
        <v>34</v>
      </c>
      <c r="E543" t="s">
        <v>74</v>
      </c>
      <c r="F543">
        <v>12</v>
      </c>
      <c r="G543">
        <v>6</v>
      </c>
      <c r="H543" t="s">
        <v>49</v>
      </c>
      <c r="I543" t="s">
        <v>37</v>
      </c>
      <c r="J543" t="s">
        <v>34</v>
      </c>
      <c r="K543" t="s">
        <v>37</v>
      </c>
      <c r="L543" t="s">
        <v>50</v>
      </c>
      <c r="M543" t="s">
        <v>34</v>
      </c>
      <c r="N543" t="s">
        <v>34</v>
      </c>
      <c r="O543" t="s">
        <v>34</v>
      </c>
      <c r="P543" t="s">
        <v>34</v>
      </c>
      <c r="Q543" t="s">
        <v>34</v>
      </c>
      <c r="R543" t="s">
        <v>34</v>
      </c>
      <c r="S543" t="s">
        <v>34</v>
      </c>
      <c r="T543" t="s">
        <v>37</v>
      </c>
      <c r="U543" t="s">
        <v>46</v>
      </c>
      <c r="V543" t="s">
        <v>34</v>
      </c>
      <c r="W543" t="s">
        <v>40</v>
      </c>
      <c r="X543">
        <v>70.849999999999994</v>
      </c>
      <c r="Y543">
        <v>70.849999999999994</v>
      </c>
      <c r="Z543">
        <v>0</v>
      </c>
      <c r="AA543">
        <v>0</v>
      </c>
      <c r="AB543">
        <v>49.6</v>
      </c>
      <c r="AC543">
        <v>120.45</v>
      </c>
      <c r="AD543" t="s">
        <v>52</v>
      </c>
      <c r="AE543" t="s">
        <v>100</v>
      </c>
      <c r="AF543" t="s">
        <v>101</v>
      </c>
      <c r="AG543">
        <f t="shared" si="16"/>
        <v>1</v>
      </c>
      <c r="AH543" t="str" cm="1">
        <f t="array" ref="AH543">_xlfn.IFS(
X543&lt;=20, "&lt;20",
AND(X543&gt;=20, X543&lt;50), "20-50",
AND(X543&gt;=50, X543&lt;100), "50-100",
X543&gt;=100, "&gt;100"
)</f>
        <v>50-100</v>
      </c>
      <c r="AI543">
        <f t="shared" si="17"/>
        <v>0</v>
      </c>
      <c r="AJ543" t="str" cm="1">
        <f t="array" ref="AJ543">_xlfn.IFS(
C543&lt;=20, "&lt;20",
AND(C543&gt;=20, C543&lt;35), "20-35",
AND(C543&gt;=35, C543&lt;50), "35-50",
C543&gt;=50, "50-100"
)</f>
        <v>50-100</v>
      </c>
      <c r="AK543" t="str" cm="1">
        <f t="array" ref="AK543">_xlfn.IFS(
G543&lt;6, "&lt;6",
AND(G543&gt;=6, G543&lt;12), "6-12",
AND(G543&gt;=12, G543&lt;18), "12-18",  AND(G543&gt;=18, G543&lt;24), "18-24", G543&gt;=24, "24-36")</f>
        <v>6-12</v>
      </c>
    </row>
    <row r="544" spans="1:37" x14ac:dyDescent="0.3">
      <c r="A544" t="s">
        <v>643</v>
      </c>
      <c r="B544" t="s">
        <v>44</v>
      </c>
      <c r="C544">
        <v>52</v>
      </c>
      <c r="D544" t="s">
        <v>37</v>
      </c>
      <c r="E544" t="s">
        <v>69</v>
      </c>
      <c r="F544">
        <v>1</v>
      </c>
      <c r="G544">
        <v>29</v>
      </c>
      <c r="H544" t="s">
        <v>36</v>
      </c>
      <c r="I544" t="s">
        <v>37</v>
      </c>
      <c r="J544" t="s">
        <v>37</v>
      </c>
      <c r="K544" t="s">
        <v>37</v>
      </c>
      <c r="L544" t="s">
        <v>72</v>
      </c>
      <c r="M544" t="s">
        <v>34</v>
      </c>
      <c r="N544" t="s">
        <v>34</v>
      </c>
      <c r="O544" t="s">
        <v>37</v>
      </c>
      <c r="P544" t="s">
        <v>34</v>
      </c>
      <c r="Q544" t="s">
        <v>37</v>
      </c>
      <c r="R544" t="s">
        <v>37</v>
      </c>
      <c r="S544" t="s">
        <v>37</v>
      </c>
      <c r="T544" t="s">
        <v>37</v>
      </c>
      <c r="U544" t="s">
        <v>67</v>
      </c>
      <c r="V544" t="s">
        <v>37</v>
      </c>
      <c r="W544" t="s">
        <v>51</v>
      </c>
      <c r="X544">
        <v>77.8</v>
      </c>
      <c r="Y544">
        <v>4323.3500000000004</v>
      </c>
      <c r="Z544">
        <v>0</v>
      </c>
      <c r="AA544">
        <v>0</v>
      </c>
      <c r="AB544">
        <v>1446.5</v>
      </c>
      <c r="AC544">
        <v>5769.85</v>
      </c>
      <c r="AD544" t="s">
        <v>41</v>
      </c>
      <c r="AE544" t="s">
        <v>42</v>
      </c>
      <c r="AF544" t="s">
        <v>42</v>
      </c>
      <c r="AG544">
        <f t="shared" si="16"/>
        <v>0</v>
      </c>
      <c r="AH544" t="str" cm="1">
        <f t="array" ref="AH544">_xlfn.IFS(
X544&lt;=20, "&lt;20",
AND(X544&gt;=20, X544&lt;50), "20-50",
AND(X544&gt;=50, X544&lt;100), "50-100",
X544&gt;=100, "&gt;100"
)</f>
        <v>50-100</v>
      </c>
      <c r="AI544">
        <f t="shared" si="17"/>
        <v>0</v>
      </c>
      <c r="AJ544" t="str" cm="1">
        <f t="array" ref="AJ544">_xlfn.IFS(
C544&lt;=20, "&lt;20",
AND(C544&gt;=20, C544&lt;35), "20-35",
AND(C544&gt;=35, C544&lt;50), "35-50",
C544&gt;=50, "50-100"
)</f>
        <v>50-100</v>
      </c>
      <c r="AK544" t="str" cm="1">
        <f t="array" ref="AK544">_xlfn.IFS(
G544&lt;6, "&lt;6",
AND(G544&gt;=6, G544&lt;12), "6-12",
AND(G544&gt;=12, G544&lt;18), "12-18",  AND(G544&gt;=18, G544&lt;24), "18-24", G544&gt;=24, "24-36")</f>
        <v>24-36</v>
      </c>
    </row>
    <row r="545" spans="1:37" x14ac:dyDescent="0.3">
      <c r="A545" t="s">
        <v>644</v>
      </c>
      <c r="B545" t="s">
        <v>44</v>
      </c>
      <c r="C545">
        <v>53</v>
      </c>
      <c r="D545" t="s">
        <v>37</v>
      </c>
      <c r="E545" t="s">
        <v>90</v>
      </c>
      <c r="F545">
        <v>11</v>
      </c>
      <c r="G545">
        <v>12</v>
      </c>
      <c r="H545" t="s">
        <v>36</v>
      </c>
      <c r="I545" t="s">
        <v>37</v>
      </c>
      <c r="J545" t="s">
        <v>34</v>
      </c>
      <c r="K545" t="s">
        <v>37</v>
      </c>
      <c r="L545" t="s">
        <v>50</v>
      </c>
      <c r="M545" t="s">
        <v>34</v>
      </c>
      <c r="N545" t="s">
        <v>34</v>
      </c>
      <c r="O545" t="s">
        <v>37</v>
      </c>
      <c r="P545" t="s">
        <v>37</v>
      </c>
      <c r="Q545" t="s">
        <v>37</v>
      </c>
      <c r="R545" t="s">
        <v>37</v>
      </c>
      <c r="S545" t="s">
        <v>37</v>
      </c>
      <c r="T545" t="s">
        <v>37</v>
      </c>
      <c r="U545" t="s">
        <v>67</v>
      </c>
      <c r="V545" t="s">
        <v>37</v>
      </c>
      <c r="W545" t="s">
        <v>40</v>
      </c>
      <c r="X545">
        <v>99</v>
      </c>
      <c r="Y545">
        <v>4135</v>
      </c>
      <c r="Z545">
        <v>0</v>
      </c>
      <c r="AA545">
        <v>0</v>
      </c>
      <c r="AB545">
        <v>55.02</v>
      </c>
      <c r="AC545">
        <v>4190.0200000000004</v>
      </c>
      <c r="AD545" t="s">
        <v>41</v>
      </c>
      <c r="AE545" t="s">
        <v>42</v>
      </c>
      <c r="AF545" t="s">
        <v>42</v>
      </c>
      <c r="AG545">
        <f t="shared" si="16"/>
        <v>0</v>
      </c>
      <c r="AH545" t="str" cm="1">
        <f t="array" ref="AH545">_xlfn.IFS(
X545&lt;=20, "&lt;20",
AND(X545&gt;=20, X545&lt;50), "20-50",
AND(X545&gt;=50, X545&lt;100), "50-100",
X545&gt;=100, "&gt;100"
)</f>
        <v>50-100</v>
      </c>
      <c r="AI545">
        <f t="shared" si="17"/>
        <v>0</v>
      </c>
      <c r="AJ545" t="str" cm="1">
        <f t="array" ref="AJ545">_xlfn.IFS(
C545&lt;=20, "&lt;20",
AND(C545&gt;=20, C545&lt;35), "20-35",
AND(C545&gt;=35, C545&lt;50), "35-50",
C545&gt;=50, "50-100"
)</f>
        <v>50-100</v>
      </c>
      <c r="AK545" t="str" cm="1">
        <f t="array" ref="AK545">_xlfn.IFS(
G545&lt;6, "&lt;6",
AND(G545&gt;=6, G545&lt;12), "6-12",
AND(G545&gt;=12, G545&lt;18), "12-18",  AND(G545&gt;=18, G545&lt;24), "18-24", G545&gt;=24, "24-36")</f>
        <v>12-18</v>
      </c>
    </row>
    <row r="546" spans="1:37" x14ac:dyDescent="0.3">
      <c r="A546" t="s">
        <v>645</v>
      </c>
      <c r="B546" t="s">
        <v>44</v>
      </c>
      <c r="C546">
        <v>38</v>
      </c>
      <c r="D546" t="s">
        <v>37</v>
      </c>
      <c r="E546" t="s">
        <v>69</v>
      </c>
      <c r="F546">
        <v>2</v>
      </c>
      <c r="G546">
        <v>19</v>
      </c>
      <c r="H546" t="s">
        <v>36</v>
      </c>
      <c r="I546" t="s">
        <v>37</v>
      </c>
      <c r="J546" t="s">
        <v>34</v>
      </c>
      <c r="K546" t="s">
        <v>34</v>
      </c>
      <c r="L546" t="s">
        <v>34</v>
      </c>
      <c r="M546" t="s">
        <v>34</v>
      </c>
      <c r="N546" t="s">
        <v>34</v>
      </c>
      <c r="O546" t="s">
        <v>34</v>
      </c>
      <c r="P546" t="s">
        <v>34</v>
      </c>
      <c r="Q546" t="s">
        <v>34</v>
      </c>
      <c r="R546" t="s">
        <v>34</v>
      </c>
      <c r="S546" t="s">
        <v>34</v>
      </c>
      <c r="T546" t="s">
        <v>34</v>
      </c>
      <c r="U546" t="s">
        <v>46</v>
      </c>
      <c r="V546" t="s">
        <v>34</v>
      </c>
      <c r="W546" t="s">
        <v>40</v>
      </c>
      <c r="X546">
        <v>20.75</v>
      </c>
      <c r="Y546">
        <v>44.2</v>
      </c>
      <c r="Z546">
        <v>0</v>
      </c>
      <c r="AA546">
        <v>0</v>
      </c>
      <c r="AB546">
        <v>55.34</v>
      </c>
      <c r="AC546">
        <v>99.54</v>
      </c>
      <c r="AD546" t="s">
        <v>85</v>
      </c>
      <c r="AE546" t="s">
        <v>42</v>
      </c>
      <c r="AF546" t="s">
        <v>42</v>
      </c>
      <c r="AG546">
        <f t="shared" si="16"/>
        <v>0</v>
      </c>
      <c r="AH546" t="str" cm="1">
        <f t="array" ref="AH546">_xlfn.IFS(
X546&lt;=20, "&lt;20",
AND(X546&gt;=20, X546&lt;50), "20-50",
AND(X546&gt;=50, X546&lt;100), "50-100",
X546&gt;=100, "&gt;100"
)</f>
        <v>20-50</v>
      </c>
      <c r="AI546">
        <f t="shared" si="17"/>
        <v>1</v>
      </c>
      <c r="AJ546" t="str" cm="1">
        <f t="array" ref="AJ546">_xlfn.IFS(
C546&lt;=20, "&lt;20",
AND(C546&gt;=20, C546&lt;35), "20-35",
AND(C546&gt;=35, C546&lt;50), "35-50",
C546&gt;=50, "50-100"
)</f>
        <v>35-50</v>
      </c>
      <c r="AK546" t="str" cm="1">
        <f t="array" ref="AK546">_xlfn.IFS(
G546&lt;6, "&lt;6",
AND(G546&gt;=6, G546&lt;12), "6-12",
AND(G546&gt;=12, G546&lt;18), "12-18",  AND(G546&gt;=18, G546&lt;24), "18-24", G546&gt;=24, "24-36")</f>
        <v>18-24</v>
      </c>
    </row>
    <row r="547" spans="1:37" x14ac:dyDescent="0.3">
      <c r="A547" t="s">
        <v>646</v>
      </c>
      <c r="B547" t="s">
        <v>33</v>
      </c>
      <c r="C547">
        <v>21</v>
      </c>
      <c r="D547" t="s">
        <v>37</v>
      </c>
      <c r="E547" t="s">
        <v>69</v>
      </c>
      <c r="F547">
        <v>12</v>
      </c>
      <c r="G547">
        <v>5</v>
      </c>
      <c r="H547" t="s">
        <v>36</v>
      </c>
      <c r="I547" t="s">
        <v>37</v>
      </c>
      <c r="J547" t="s">
        <v>34</v>
      </c>
      <c r="K547" t="s">
        <v>37</v>
      </c>
      <c r="L547" t="s">
        <v>38</v>
      </c>
      <c r="M547" t="s">
        <v>34</v>
      </c>
      <c r="N547" t="s">
        <v>34</v>
      </c>
      <c r="O547" t="s">
        <v>37</v>
      </c>
      <c r="P547" t="s">
        <v>37</v>
      </c>
      <c r="Q547" t="s">
        <v>37</v>
      </c>
      <c r="R547" t="s">
        <v>37</v>
      </c>
      <c r="S547" t="s">
        <v>37</v>
      </c>
      <c r="T547" t="s">
        <v>37</v>
      </c>
      <c r="U547" t="s">
        <v>46</v>
      </c>
      <c r="V547" t="s">
        <v>37</v>
      </c>
      <c r="W547" t="s">
        <v>51</v>
      </c>
      <c r="X547">
        <v>75.5</v>
      </c>
      <c r="Y547">
        <v>75.5</v>
      </c>
      <c r="Z547">
        <v>0</v>
      </c>
      <c r="AA547">
        <v>0</v>
      </c>
      <c r="AB547">
        <v>5.63</v>
      </c>
      <c r="AC547">
        <v>81.13</v>
      </c>
      <c r="AD547" t="s">
        <v>85</v>
      </c>
      <c r="AE547" t="s">
        <v>42</v>
      </c>
      <c r="AF547" t="s">
        <v>42</v>
      </c>
      <c r="AG547">
        <f t="shared" si="16"/>
        <v>0</v>
      </c>
      <c r="AH547" t="str" cm="1">
        <f t="array" ref="AH547">_xlfn.IFS(
X547&lt;=20, "&lt;20",
AND(X547&gt;=20, X547&lt;50), "20-50",
AND(X547&gt;=50, X547&lt;100), "50-100",
X547&gt;=100, "&gt;100"
)</f>
        <v>50-100</v>
      </c>
      <c r="AI547">
        <f t="shared" si="17"/>
        <v>1</v>
      </c>
      <c r="AJ547" t="str" cm="1">
        <f t="array" ref="AJ547">_xlfn.IFS(
C547&lt;=20, "&lt;20",
AND(C547&gt;=20, C547&lt;35), "20-35",
AND(C547&gt;=35, C547&lt;50), "35-50",
C547&gt;=50, "50-100"
)</f>
        <v>20-35</v>
      </c>
      <c r="AK547" t="str" cm="1">
        <f t="array" ref="AK547">_xlfn.IFS(
G547&lt;6, "&lt;6",
AND(G547&gt;=6, G547&lt;12), "6-12",
AND(G547&gt;=12, G547&lt;18), "12-18",  AND(G547&gt;=18, G547&lt;24), "18-24", G547&gt;=24, "24-36")</f>
        <v>&lt;6</v>
      </c>
    </row>
    <row r="548" spans="1:37" x14ac:dyDescent="0.3">
      <c r="A548" t="s">
        <v>647</v>
      </c>
      <c r="B548" t="s">
        <v>33</v>
      </c>
      <c r="C548">
        <v>77</v>
      </c>
      <c r="D548" t="s">
        <v>34</v>
      </c>
      <c r="E548" t="s">
        <v>114</v>
      </c>
      <c r="F548">
        <v>1</v>
      </c>
      <c r="G548">
        <v>26</v>
      </c>
      <c r="H548" t="s">
        <v>36</v>
      </c>
      <c r="I548" t="s">
        <v>37</v>
      </c>
      <c r="J548" t="s">
        <v>37</v>
      </c>
      <c r="K548" t="s">
        <v>37</v>
      </c>
      <c r="L548" t="s">
        <v>50</v>
      </c>
      <c r="M548" t="s">
        <v>34</v>
      </c>
      <c r="N548" t="s">
        <v>37</v>
      </c>
      <c r="O548" t="s">
        <v>34</v>
      </c>
      <c r="P548" t="s">
        <v>34</v>
      </c>
      <c r="Q548" t="s">
        <v>34</v>
      </c>
      <c r="R548" t="s">
        <v>34</v>
      </c>
      <c r="S548" t="s">
        <v>34</v>
      </c>
      <c r="T548" t="s">
        <v>37</v>
      </c>
      <c r="U548" t="s">
        <v>46</v>
      </c>
      <c r="V548" t="s">
        <v>37</v>
      </c>
      <c r="W548" t="s">
        <v>51</v>
      </c>
      <c r="X548">
        <v>81.45</v>
      </c>
      <c r="Y548">
        <v>2122.0500000000002</v>
      </c>
      <c r="Z548">
        <v>0</v>
      </c>
      <c r="AA548">
        <v>0</v>
      </c>
      <c r="AB548">
        <v>1158.57</v>
      </c>
      <c r="AC548">
        <v>3280.62</v>
      </c>
      <c r="AD548" t="s">
        <v>52</v>
      </c>
      <c r="AE548" t="s">
        <v>53</v>
      </c>
      <c r="AF548" t="s">
        <v>162</v>
      </c>
      <c r="AG548">
        <f t="shared" si="16"/>
        <v>1</v>
      </c>
      <c r="AH548" t="str" cm="1">
        <f t="array" ref="AH548">_xlfn.IFS(
X548&lt;=20, "&lt;20",
AND(X548&gt;=20, X548&lt;50), "20-50",
AND(X548&gt;=50, X548&lt;100), "50-100",
X548&gt;=100, "&gt;100"
)</f>
        <v>50-100</v>
      </c>
      <c r="AI548">
        <f t="shared" si="17"/>
        <v>0</v>
      </c>
      <c r="AJ548" t="str" cm="1">
        <f t="array" ref="AJ548">_xlfn.IFS(
C548&lt;=20, "&lt;20",
AND(C548&gt;=20, C548&lt;35), "20-35",
AND(C548&gt;=35, C548&lt;50), "35-50",
C548&gt;=50, "50-100"
)</f>
        <v>50-100</v>
      </c>
      <c r="AK548" t="str" cm="1">
        <f t="array" ref="AK548">_xlfn.IFS(
G548&lt;6, "&lt;6",
AND(G548&gt;=6, G548&lt;12), "6-12",
AND(G548&gt;=12, G548&lt;18), "12-18",  AND(G548&gt;=18, G548&lt;24), "18-24", G548&gt;=24, "24-36")</f>
        <v>24-36</v>
      </c>
    </row>
    <row r="549" spans="1:37" x14ac:dyDescent="0.3">
      <c r="A549" t="s">
        <v>648</v>
      </c>
      <c r="B549" t="s">
        <v>44</v>
      </c>
      <c r="C549">
        <v>47</v>
      </c>
      <c r="D549" t="s">
        <v>34</v>
      </c>
      <c r="E549" t="s">
        <v>74</v>
      </c>
      <c r="F549">
        <v>10</v>
      </c>
      <c r="G549">
        <v>26</v>
      </c>
      <c r="H549" t="s">
        <v>57</v>
      </c>
      <c r="I549" t="s">
        <v>37</v>
      </c>
      <c r="J549" t="s">
        <v>37</v>
      </c>
      <c r="K549" t="s">
        <v>37</v>
      </c>
      <c r="L549" t="s">
        <v>72</v>
      </c>
      <c r="M549" t="s">
        <v>34</v>
      </c>
      <c r="N549" t="s">
        <v>37</v>
      </c>
      <c r="O549" t="s">
        <v>37</v>
      </c>
      <c r="P549" t="s">
        <v>37</v>
      </c>
      <c r="Q549" t="s">
        <v>34</v>
      </c>
      <c r="R549" t="s">
        <v>34</v>
      </c>
      <c r="S549" t="s">
        <v>34</v>
      </c>
      <c r="T549" t="s">
        <v>37</v>
      </c>
      <c r="U549" t="s">
        <v>46</v>
      </c>
      <c r="V549" t="s">
        <v>37</v>
      </c>
      <c r="W549" t="s">
        <v>143</v>
      </c>
      <c r="X549">
        <v>66.7</v>
      </c>
      <c r="Y549">
        <v>1077.05</v>
      </c>
      <c r="Z549">
        <v>0</v>
      </c>
      <c r="AA549">
        <v>0</v>
      </c>
      <c r="AB549">
        <v>507.79</v>
      </c>
      <c r="AC549">
        <v>1584.84</v>
      </c>
      <c r="AD549" t="s">
        <v>41</v>
      </c>
      <c r="AE549" t="s">
        <v>42</v>
      </c>
      <c r="AF549" t="s">
        <v>42</v>
      </c>
      <c r="AG549">
        <f t="shared" si="16"/>
        <v>0</v>
      </c>
      <c r="AH549" t="str" cm="1">
        <f t="array" ref="AH549">_xlfn.IFS(
X549&lt;=20, "&lt;20",
AND(X549&gt;=20, X549&lt;50), "20-50",
AND(X549&gt;=50, X549&lt;100), "50-100",
X549&gt;=100, "&gt;100"
)</f>
        <v>50-100</v>
      </c>
      <c r="AI549">
        <f t="shared" si="17"/>
        <v>0</v>
      </c>
      <c r="AJ549" t="str" cm="1">
        <f t="array" ref="AJ549">_xlfn.IFS(
C549&lt;=20, "&lt;20",
AND(C549&gt;=20, C549&lt;35), "20-35",
AND(C549&gt;=35, C549&lt;50), "35-50",
C549&gt;=50, "50-100"
)</f>
        <v>35-50</v>
      </c>
      <c r="AK549" t="str" cm="1">
        <f t="array" ref="AK549">_xlfn.IFS(
G549&lt;6, "&lt;6",
AND(G549&gt;=6, G549&lt;12), "6-12",
AND(G549&gt;=12, G549&lt;18), "12-18",  AND(G549&gt;=18, G549&lt;24), "18-24", G549&gt;=24, "24-36")</f>
        <v>24-36</v>
      </c>
    </row>
    <row r="550" spans="1:37" x14ac:dyDescent="0.3">
      <c r="A550" t="s">
        <v>649</v>
      </c>
      <c r="B550" t="s">
        <v>44</v>
      </c>
      <c r="C550">
        <v>24</v>
      </c>
      <c r="D550" t="s">
        <v>34</v>
      </c>
      <c r="E550" t="s">
        <v>48</v>
      </c>
      <c r="F550">
        <v>11</v>
      </c>
      <c r="G550">
        <v>4</v>
      </c>
      <c r="H550" t="s">
        <v>49</v>
      </c>
      <c r="I550" t="s">
        <v>34</v>
      </c>
      <c r="J550" t="s">
        <v>34</v>
      </c>
      <c r="K550" t="s">
        <v>37</v>
      </c>
      <c r="L550" t="s">
        <v>72</v>
      </c>
      <c r="M550" t="s">
        <v>34</v>
      </c>
      <c r="N550" t="s">
        <v>34</v>
      </c>
      <c r="O550" t="s">
        <v>34</v>
      </c>
      <c r="P550" t="s">
        <v>34</v>
      </c>
      <c r="Q550" t="s">
        <v>34</v>
      </c>
      <c r="R550" t="s">
        <v>37</v>
      </c>
      <c r="S550" t="s">
        <v>37</v>
      </c>
      <c r="T550" t="s">
        <v>37</v>
      </c>
      <c r="U550" t="s">
        <v>46</v>
      </c>
      <c r="V550" t="s">
        <v>37</v>
      </c>
      <c r="W550" t="s">
        <v>51</v>
      </c>
      <c r="X550">
        <v>34.700000000000003</v>
      </c>
      <c r="Y550">
        <v>62.25</v>
      </c>
      <c r="Z550">
        <v>0</v>
      </c>
      <c r="AA550">
        <v>0</v>
      </c>
      <c r="AB550">
        <v>0</v>
      </c>
      <c r="AC550">
        <v>62.25</v>
      </c>
      <c r="AD550" t="s">
        <v>52</v>
      </c>
      <c r="AE550" t="s">
        <v>53</v>
      </c>
      <c r="AF550" t="s">
        <v>91</v>
      </c>
      <c r="AG550">
        <f t="shared" si="16"/>
        <v>1</v>
      </c>
      <c r="AH550" t="str" cm="1">
        <f t="array" ref="AH550">_xlfn.IFS(
X550&lt;=20, "&lt;20",
AND(X550&gt;=20, X550&lt;50), "20-50",
AND(X550&gt;=50, X550&lt;100), "50-100",
X550&gt;=100, "&gt;100"
)</f>
        <v>20-50</v>
      </c>
      <c r="AI550">
        <f t="shared" si="17"/>
        <v>0</v>
      </c>
      <c r="AJ550" t="str" cm="1">
        <f t="array" ref="AJ550">_xlfn.IFS(
C550&lt;=20, "&lt;20",
AND(C550&gt;=20, C550&lt;35), "20-35",
AND(C550&gt;=35, C550&lt;50), "35-50",
C550&gt;=50, "50-100"
)</f>
        <v>20-35</v>
      </c>
      <c r="AK550" t="str" cm="1">
        <f t="array" ref="AK550">_xlfn.IFS(
G550&lt;6, "&lt;6",
AND(G550&gt;=6, G550&lt;12), "6-12",
AND(G550&gt;=12, G550&lt;18), "12-18",  AND(G550&gt;=18, G550&lt;24), "18-24", G550&gt;=24, "24-36")</f>
        <v>&lt;6</v>
      </c>
    </row>
    <row r="551" spans="1:37" x14ac:dyDescent="0.3">
      <c r="A551" t="s">
        <v>650</v>
      </c>
      <c r="B551" t="s">
        <v>44</v>
      </c>
      <c r="C551">
        <v>73</v>
      </c>
      <c r="D551" t="s">
        <v>37</v>
      </c>
      <c r="E551" t="s">
        <v>114</v>
      </c>
      <c r="F551">
        <v>8</v>
      </c>
      <c r="G551">
        <v>30</v>
      </c>
      <c r="H551" t="s">
        <v>110</v>
      </c>
      <c r="I551" t="s">
        <v>37</v>
      </c>
      <c r="J551" t="s">
        <v>37</v>
      </c>
      <c r="K551" t="s">
        <v>37</v>
      </c>
      <c r="L551" t="s">
        <v>72</v>
      </c>
      <c r="M551" t="s">
        <v>34</v>
      </c>
      <c r="N551" t="s">
        <v>37</v>
      </c>
      <c r="O551" t="s">
        <v>37</v>
      </c>
      <c r="P551" t="s">
        <v>37</v>
      </c>
      <c r="Q551" t="s">
        <v>37</v>
      </c>
      <c r="R551" t="s">
        <v>37</v>
      </c>
      <c r="S551" t="s">
        <v>37</v>
      </c>
      <c r="T551" t="s">
        <v>37</v>
      </c>
      <c r="U551" t="s">
        <v>46</v>
      </c>
      <c r="V551" t="s">
        <v>34</v>
      </c>
      <c r="W551" t="s">
        <v>51</v>
      </c>
      <c r="X551">
        <v>83.85</v>
      </c>
      <c r="Y551">
        <v>2310.1999999999998</v>
      </c>
      <c r="Z551">
        <v>0</v>
      </c>
      <c r="AA551">
        <v>0</v>
      </c>
      <c r="AB551">
        <v>92.61</v>
      </c>
      <c r="AC551">
        <v>2402.81</v>
      </c>
      <c r="AD551" t="s">
        <v>41</v>
      </c>
      <c r="AE551" t="s">
        <v>42</v>
      </c>
      <c r="AF551" t="s">
        <v>42</v>
      </c>
      <c r="AG551">
        <f t="shared" si="16"/>
        <v>0</v>
      </c>
      <c r="AH551" t="str" cm="1">
        <f t="array" ref="AH551">_xlfn.IFS(
X551&lt;=20, "&lt;20",
AND(X551&gt;=20, X551&lt;50), "20-50",
AND(X551&gt;=50, X551&lt;100), "50-100",
X551&gt;=100, "&gt;100"
)</f>
        <v>50-100</v>
      </c>
      <c r="AI551">
        <f t="shared" si="17"/>
        <v>0</v>
      </c>
      <c r="AJ551" t="str" cm="1">
        <f t="array" ref="AJ551">_xlfn.IFS(
C551&lt;=20, "&lt;20",
AND(C551&gt;=20, C551&lt;35), "20-35",
AND(C551&gt;=35, C551&lt;50), "35-50",
C551&gt;=50, "50-100"
)</f>
        <v>50-100</v>
      </c>
      <c r="AK551" t="str" cm="1">
        <f t="array" ref="AK551">_xlfn.IFS(
G551&lt;6, "&lt;6",
AND(G551&gt;=6, G551&lt;12), "6-12",
AND(G551&gt;=12, G551&lt;18), "12-18",  AND(G551&gt;=18, G551&lt;24), "18-24", G551&gt;=24, "24-36")</f>
        <v>24-36</v>
      </c>
    </row>
    <row r="552" spans="1:37" x14ac:dyDescent="0.3">
      <c r="A552" t="s">
        <v>651</v>
      </c>
      <c r="B552" t="s">
        <v>33</v>
      </c>
      <c r="C552">
        <v>80</v>
      </c>
      <c r="D552" t="s">
        <v>37</v>
      </c>
      <c r="E552" t="s">
        <v>35</v>
      </c>
      <c r="F552">
        <v>2</v>
      </c>
      <c r="G552">
        <v>34</v>
      </c>
      <c r="H552" t="s">
        <v>36</v>
      </c>
      <c r="I552" t="s">
        <v>34</v>
      </c>
      <c r="J552" t="s">
        <v>34</v>
      </c>
      <c r="K552" t="s">
        <v>37</v>
      </c>
      <c r="L552" t="s">
        <v>72</v>
      </c>
      <c r="M552" t="s">
        <v>34</v>
      </c>
      <c r="N552" t="s">
        <v>37</v>
      </c>
      <c r="O552" t="s">
        <v>34</v>
      </c>
      <c r="P552" t="s">
        <v>34</v>
      </c>
      <c r="Q552" t="s">
        <v>37</v>
      </c>
      <c r="R552" t="s">
        <v>37</v>
      </c>
      <c r="S552" t="s">
        <v>37</v>
      </c>
      <c r="T552" t="s">
        <v>34</v>
      </c>
      <c r="U552" t="s">
        <v>46</v>
      </c>
      <c r="V552" t="s">
        <v>37</v>
      </c>
      <c r="W552" t="s">
        <v>51</v>
      </c>
      <c r="X552">
        <v>49.15</v>
      </c>
      <c r="Y552">
        <v>2550.9</v>
      </c>
      <c r="Z552">
        <v>0</v>
      </c>
      <c r="AA552">
        <v>30</v>
      </c>
      <c r="AB552">
        <v>0</v>
      </c>
      <c r="AC552">
        <v>2580.9</v>
      </c>
      <c r="AD552" t="s">
        <v>52</v>
      </c>
      <c r="AE552" t="s">
        <v>53</v>
      </c>
      <c r="AF552" t="s">
        <v>91</v>
      </c>
      <c r="AG552">
        <f t="shared" si="16"/>
        <v>1</v>
      </c>
      <c r="AH552" t="str" cm="1">
        <f t="array" ref="AH552">_xlfn.IFS(
X552&lt;=20, "&lt;20",
AND(X552&gt;=20, X552&lt;50), "20-50",
AND(X552&gt;=50, X552&lt;100), "50-100",
X552&gt;=100, "&gt;100"
)</f>
        <v>20-50</v>
      </c>
      <c r="AI552">
        <f t="shared" si="17"/>
        <v>0</v>
      </c>
      <c r="AJ552" t="str" cm="1">
        <f t="array" ref="AJ552">_xlfn.IFS(
C552&lt;=20, "&lt;20",
AND(C552&gt;=20, C552&lt;35), "20-35",
AND(C552&gt;=35, C552&lt;50), "35-50",
C552&gt;=50, "50-100"
)</f>
        <v>50-100</v>
      </c>
      <c r="AK552" t="str" cm="1">
        <f t="array" ref="AK552">_xlfn.IFS(
G552&lt;6, "&lt;6",
AND(G552&gt;=6, G552&lt;12), "6-12",
AND(G552&gt;=12, G552&lt;18), "12-18",  AND(G552&gt;=18, G552&lt;24), "18-24", G552&gt;=24, "24-36")</f>
        <v>24-36</v>
      </c>
    </row>
    <row r="553" spans="1:37" x14ac:dyDescent="0.3">
      <c r="A553" t="s">
        <v>652</v>
      </c>
      <c r="B553" t="s">
        <v>33</v>
      </c>
      <c r="C553">
        <v>53</v>
      </c>
      <c r="D553" t="s">
        <v>37</v>
      </c>
      <c r="E553" t="s">
        <v>130</v>
      </c>
      <c r="F553">
        <v>11</v>
      </c>
      <c r="G553">
        <v>15</v>
      </c>
      <c r="H553" t="s">
        <v>36</v>
      </c>
      <c r="I553" t="s">
        <v>37</v>
      </c>
      <c r="J553" t="s">
        <v>37</v>
      </c>
      <c r="K553" t="s">
        <v>37</v>
      </c>
      <c r="L553" t="s">
        <v>50</v>
      </c>
      <c r="M553" t="s">
        <v>37</v>
      </c>
      <c r="N553" t="s">
        <v>37</v>
      </c>
      <c r="O553" t="s">
        <v>34</v>
      </c>
      <c r="P553" t="s">
        <v>34</v>
      </c>
      <c r="Q553" t="s">
        <v>34</v>
      </c>
      <c r="R553" t="s">
        <v>37</v>
      </c>
      <c r="S553" t="s">
        <v>37</v>
      </c>
      <c r="T553" t="s">
        <v>37</v>
      </c>
      <c r="U553" t="s">
        <v>39</v>
      </c>
      <c r="V553" t="s">
        <v>34</v>
      </c>
      <c r="W553" t="s">
        <v>51</v>
      </c>
      <c r="X553">
        <v>96.75</v>
      </c>
      <c r="Y553">
        <v>4442.75</v>
      </c>
      <c r="Z553">
        <v>0</v>
      </c>
      <c r="AA553">
        <v>0</v>
      </c>
      <c r="AB553">
        <v>70.650000000000006</v>
      </c>
      <c r="AC553">
        <v>4513.3999999999996</v>
      </c>
      <c r="AD553" t="s">
        <v>41</v>
      </c>
      <c r="AE553" t="s">
        <v>42</v>
      </c>
      <c r="AF553" t="s">
        <v>42</v>
      </c>
      <c r="AG553">
        <f t="shared" si="16"/>
        <v>0</v>
      </c>
      <c r="AH553" t="str" cm="1">
        <f t="array" ref="AH553">_xlfn.IFS(
X553&lt;=20, "&lt;20",
AND(X553&gt;=20, X553&lt;50), "20-50",
AND(X553&gt;=50, X553&lt;100), "50-100",
X553&gt;=100, "&gt;100"
)</f>
        <v>50-100</v>
      </c>
      <c r="AI553">
        <f t="shared" si="17"/>
        <v>0</v>
      </c>
      <c r="AJ553" t="str" cm="1">
        <f t="array" ref="AJ553">_xlfn.IFS(
C553&lt;=20, "&lt;20",
AND(C553&gt;=20, C553&lt;35), "20-35",
AND(C553&gt;=35, C553&lt;50), "35-50",
C553&gt;=50, "50-100"
)</f>
        <v>50-100</v>
      </c>
      <c r="AK553" t="str" cm="1">
        <f t="array" ref="AK553">_xlfn.IFS(
G553&lt;6, "&lt;6",
AND(G553&gt;=6, G553&lt;12), "6-12",
AND(G553&gt;=12, G553&lt;18), "12-18",  AND(G553&gt;=18, G553&lt;24), "18-24", G553&gt;=24, "24-36")</f>
        <v>12-18</v>
      </c>
    </row>
    <row r="554" spans="1:37" x14ac:dyDescent="0.3">
      <c r="A554" t="s">
        <v>653</v>
      </c>
      <c r="B554" t="s">
        <v>44</v>
      </c>
      <c r="C554">
        <v>28</v>
      </c>
      <c r="D554" t="s">
        <v>34</v>
      </c>
      <c r="E554" t="s">
        <v>90</v>
      </c>
      <c r="F554">
        <v>3</v>
      </c>
      <c r="G554">
        <v>22</v>
      </c>
      <c r="H554" t="s">
        <v>36</v>
      </c>
      <c r="I554" t="s">
        <v>37</v>
      </c>
      <c r="J554" t="s">
        <v>34</v>
      </c>
      <c r="K554" t="s">
        <v>34</v>
      </c>
      <c r="L554" t="s">
        <v>34</v>
      </c>
      <c r="M554" t="s">
        <v>34</v>
      </c>
      <c r="N554" t="s">
        <v>34</v>
      </c>
      <c r="O554" t="s">
        <v>34</v>
      </c>
      <c r="P554" t="s">
        <v>34</v>
      </c>
      <c r="Q554" t="s">
        <v>34</v>
      </c>
      <c r="R554" t="s">
        <v>34</v>
      </c>
      <c r="S554" t="s">
        <v>34</v>
      </c>
      <c r="T554" t="s">
        <v>34</v>
      </c>
      <c r="U554" t="s">
        <v>67</v>
      </c>
      <c r="V554" t="s">
        <v>34</v>
      </c>
      <c r="W554" t="s">
        <v>40</v>
      </c>
      <c r="X554">
        <v>19.100000000000001</v>
      </c>
      <c r="Y554">
        <v>1372.45</v>
      </c>
      <c r="Z554">
        <v>0</v>
      </c>
      <c r="AA554">
        <v>0</v>
      </c>
      <c r="AB554">
        <v>2800.24</v>
      </c>
      <c r="AC554">
        <v>4172.6899999999996</v>
      </c>
      <c r="AD554" t="s">
        <v>41</v>
      </c>
      <c r="AE554" t="s">
        <v>42</v>
      </c>
      <c r="AF554" t="s">
        <v>42</v>
      </c>
      <c r="AG554">
        <f t="shared" si="16"/>
        <v>0</v>
      </c>
      <c r="AH554" t="str" cm="1">
        <f t="array" ref="AH554">_xlfn.IFS(
X554&lt;=20, "&lt;20",
AND(X554&gt;=20, X554&lt;50), "20-50",
AND(X554&gt;=50, X554&lt;100), "50-100",
X554&gt;=100, "&gt;100"
)</f>
        <v>&lt;20</v>
      </c>
      <c r="AI554">
        <f t="shared" si="17"/>
        <v>0</v>
      </c>
      <c r="AJ554" t="str" cm="1">
        <f t="array" ref="AJ554">_xlfn.IFS(
C554&lt;=20, "&lt;20",
AND(C554&gt;=20, C554&lt;35), "20-35",
AND(C554&gt;=35, C554&lt;50), "35-50",
C554&gt;=50, "50-100"
)</f>
        <v>20-35</v>
      </c>
      <c r="AK554" t="str" cm="1">
        <f t="array" ref="AK554">_xlfn.IFS(
G554&lt;6, "&lt;6",
AND(G554&gt;=6, G554&lt;12), "6-12",
AND(G554&gt;=12, G554&lt;18), "12-18",  AND(G554&gt;=18, G554&lt;24), "18-24", G554&gt;=24, "24-36")</f>
        <v>18-24</v>
      </c>
    </row>
    <row r="555" spans="1:37" x14ac:dyDescent="0.3">
      <c r="A555" t="s">
        <v>654</v>
      </c>
      <c r="B555" t="s">
        <v>44</v>
      </c>
      <c r="C555">
        <v>32</v>
      </c>
      <c r="D555" t="s">
        <v>37</v>
      </c>
      <c r="E555" t="s">
        <v>114</v>
      </c>
      <c r="F555">
        <v>0</v>
      </c>
      <c r="G555">
        <v>5</v>
      </c>
      <c r="H555" t="s">
        <v>110</v>
      </c>
      <c r="I555" t="s">
        <v>37</v>
      </c>
      <c r="J555" t="s">
        <v>34</v>
      </c>
      <c r="K555" t="s">
        <v>34</v>
      </c>
      <c r="L555" t="s">
        <v>34</v>
      </c>
      <c r="M555" t="s">
        <v>34</v>
      </c>
      <c r="N555" t="s">
        <v>34</v>
      </c>
      <c r="O555" t="s">
        <v>34</v>
      </c>
      <c r="P555" t="s">
        <v>34</v>
      </c>
      <c r="Q555" t="s">
        <v>34</v>
      </c>
      <c r="R555" t="s">
        <v>34</v>
      </c>
      <c r="S555" t="s">
        <v>34</v>
      </c>
      <c r="T555" t="s">
        <v>34</v>
      </c>
      <c r="U555" t="s">
        <v>67</v>
      </c>
      <c r="V555" t="s">
        <v>37</v>
      </c>
      <c r="W555" t="s">
        <v>40</v>
      </c>
      <c r="X555">
        <v>18.55</v>
      </c>
      <c r="Y555">
        <v>689</v>
      </c>
      <c r="Z555">
        <v>0</v>
      </c>
      <c r="AA555">
        <v>0</v>
      </c>
      <c r="AB555">
        <v>306</v>
      </c>
      <c r="AC555">
        <v>995</v>
      </c>
      <c r="AD555" t="s">
        <v>41</v>
      </c>
      <c r="AE555" t="s">
        <v>42</v>
      </c>
      <c r="AF555" t="s">
        <v>42</v>
      </c>
      <c r="AG555">
        <f t="shared" si="16"/>
        <v>0</v>
      </c>
      <c r="AH555" t="str" cm="1">
        <f t="array" ref="AH555">_xlfn.IFS(
X555&lt;=20, "&lt;20",
AND(X555&gt;=20, X555&lt;50), "20-50",
AND(X555&gt;=50, X555&lt;100), "50-100",
X555&gt;=100, "&gt;100"
)</f>
        <v>&lt;20</v>
      </c>
      <c r="AI555">
        <f t="shared" si="17"/>
        <v>0</v>
      </c>
      <c r="AJ555" t="str" cm="1">
        <f t="array" ref="AJ555">_xlfn.IFS(
C555&lt;=20, "&lt;20",
AND(C555&gt;=20, C555&lt;35), "20-35",
AND(C555&gt;=35, C555&lt;50), "35-50",
C555&gt;=50, "50-100"
)</f>
        <v>20-35</v>
      </c>
      <c r="AK555" t="str" cm="1">
        <f t="array" ref="AK555">_xlfn.IFS(
G555&lt;6, "&lt;6",
AND(G555&gt;=6, G555&lt;12), "6-12",
AND(G555&gt;=12, G555&lt;18), "12-18",  AND(G555&gt;=18, G555&lt;24), "18-24", G555&gt;=24, "24-36")</f>
        <v>&lt;6</v>
      </c>
    </row>
    <row r="556" spans="1:37" x14ac:dyDescent="0.3">
      <c r="A556" t="s">
        <v>655</v>
      </c>
      <c r="B556" t="s">
        <v>44</v>
      </c>
      <c r="C556">
        <v>61</v>
      </c>
      <c r="D556" t="s">
        <v>34</v>
      </c>
      <c r="E556" t="s">
        <v>69</v>
      </c>
      <c r="F556">
        <v>9</v>
      </c>
      <c r="G556">
        <v>13</v>
      </c>
      <c r="H556" t="s">
        <v>36</v>
      </c>
      <c r="I556" t="s">
        <v>37</v>
      </c>
      <c r="J556" t="s">
        <v>34</v>
      </c>
      <c r="K556" t="s">
        <v>34</v>
      </c>
      <c r="L556" t="s">
        <v>34</v>
      </c>
      <c r="M556" t="s">
        <v>34</v>
      </c>
      <c r="N556" t="s">
        <v>34</v>
      </c>
      <c r="O556" t="s">
        <v>34</v>
      </c>
      <c r="P556" t="s">
        <v>34</v>
      </c>
      <c r="Q556" t="s">
        <v>34</v>
      </c>
      <c r="R556" t="s">
        <v>34</v>
      </c>
      <c r="S556" t="s">
        <v>34</v>
      </c>
      <c r="T556" t="s">
        <v>34</v>
      </c>
      <c r="U556" t="s">
        <v>39</v>
      </c>
      <c r="V556" t="s">
        <v>34</v>
      </c>
      <c r="W556" t="s">
        <v>40</v>
      </c>
      <c r="X556">
        <v>20.100000000000001</v>
      </c>
      <c r="Y556">
        <v>302.45</v>
      </c>
      <c r="Z556">
        <v>0</v>
      </c>
      <c r="AA556">
        <v>0</v>
      </c>
      <c r="AB556">
        <v>146.1</v>
      </c>
      <c r="AC556">
        <v>448.55</v>
      </c>
      <c r="AD556" t="s">
        <v>41</v>
      </c>
      <c r="AE556" t="s">
        <v>42</v>
      </c>
      <c r="AF556" t="s">
        <v>42</v>
      </c>
      <c r="AG556">
        <f t="shared" si="16"/>
        <v>0</v>
      </c>
      <c r="AH556" t="str" cm="1">
        <f t="array" ref="AH556">_xlfn.IFS(
X556&lt;=20, "&lt;20",
AND(X556&gt;=20, X556&lt;50), "20-50",
AND(X556&gt;=50, X556&lt;100), "50-100",
X556&gt;=100, "&gt;100"
)</f>
        <v>20-50</v>
      </c>
      <c r="AI556">
        <f t="shared" si="17"/>
        <v>0</v>
      </c>
      <c r="AJ556" t="str" cm="1">
        <f t="array" ref="AJ556">_xlfn.IFS(
C556&lt;=20, "&lt;20",
AND(C556&gt;=20, C556&lt;35), "20-35",
AND(C556&gt;=35, C556&lt;50), "35-50",
C556&gt;=50, "50-100"
)</f>
        <v>50-100</v>
      </c>
      <c r="AK556" t="str" cm="1">
        <f t="array" ref="AK556">_xlfn.IFS(
G556&lt;6, "&lt;6",
AND(G556&gt;=6, G556&lt;12), "6-12",
AND(G556&gt;=12, G556&lt;18), "12-18",  AND(G556&gt;=18, G556&lt;24), "18-24", G556&gt;=24, "24-36")</f>
        <v>12-18</v>
      </c>
    </row>
    <row r="557" spans="1:37" x14ac:dyDescent="0.3">
      <c r="A557" t="s">
        <v>656</v>
      </c>
      <c r="B557" t="s">
        <v>33</v>
      </c>
      <c r="C557">
        <v>53</v>
      </c>
      <c r="D557" t="s">
        <v>34</v>
      </c>
      <c r="E557" t="s">
        <v>48</v>
      </c>
      <c r="F557">
        <v>10</v>
      </c>
      <c r="G557">
        <v>24</v>
      </c>
      <c r="H557" t="s">
        <v>36</v>
      </c>
      <c r="I557" t="s">
        <v>37</v>
      </c>
      <c r="J557" t="s">
        <v>34</v>
      </c>
      <c r="K557" t="s">
        <v>37</v>
      </c>
      <c r="L557" t="s">
        <v>50</v>
      </c>
      <c r="M557" t="s">
        <v>37</v>
      </c>
      <c r="N557" t="s">
        <v>34</v>
      </c>
      <c r="O557" t="s">
        <v>37</v>
      </c>
      <c r="P557" t="s">
        <v>34</v>
      </c>
      <c r="Q557" t="s">
        <v>37</v>
      </c>
      <c r="R557" t="s">
        <v>34</v>
      </c>
      <c r="S557" t="s">
        <v>34</v>
      </c>
      <c r="T557" t="s">
        <v>37</v>
      </c>
      <c r="U557" t="s">
        <v>46</v>
      </c>
      <c r="V557" t="s">
        <v>37</v>
      </c>
      <c r="W557" t="s">
        <v>51</v>
      </c>
      <c r="X557">
        <v>89.4</v>
      </c>
      <c r="Y557">
        <v>1871.15</v>
      </c>
      <c r="Z557">
        <v>0</v>
      </c>
      <c r="AA557">
        <v>0</v>
      </c>
      <c r="AB557">
        <v>610.4</v>
      </c>
      <c r="AC557">
        <v>2481.5500000000002</v>
      </c>
      <c r="AD557" t="s">
        <v>41</v>
      </c>
      <c r="AE557" t="s">
        <v>42</v>
      </c>
      <c r="AF557" t="s">
        <v>42</v>
      </c>
      <c r="AG557">
        <f t="shared" si="16"/>
        <v>0</v>
      </c>
      <c r="AH557" t="str" cm="1">
        <f t="array" ref="AH557">_xlfn.IFS(
X557&lt;=20, "&lt;20",
AND(X557&gt;=20, X557&lt;50), "20-50",
AND(X557&gt;=50, X557&lt;100), "50-100",
X557&gt;=100, "&gt;100"
)</f>
        <v>50-100</v>
      </c>
      <c r="AI557">
        <f t="shared" si="17"/>
        <v>0</v>
      </c>
      <c r="AJ557" t="str" cm="1">
        <f t="array" ref="AJ557">_xlfn.IFS(
C557&lt;=20, "&lt;20",
AND(C557&gt;=20, C557&lt;35), "20-35",
AND(C557&gt;=35, C557&lt;50), "35-50",
C557&gt;=50, "50-100"
)</f>
        <v>50-100</v>
      </c>
      <c r="AK557" t="str" cm="1">
        <f t="array" ref="AK557">_xlfn.IFS(
G557&lt;6, "&lt;6",
AND(G557&gt;=6, G557&lt;12), "6-12",
AND(G557&gt;=12, G557&lt;18), "12-18",  AND(G557&gt;=18, G557&lt;24), "18-24", G557&gt;=24, "24-36")</f>
        <v>24-36</v>
      </c>
    </row>
    <row r="558" spans="1:37" x14ac:dyDescent="0.3">
      <c r="A558" t="s">
        <v>657</v>
      </c>
      <c r="B558" t="s">
        <v>44</v>
      </c>
      <c r="C558">
        <v>47</v>
      </c>
      <c r="D558" t="s">
        <v>34</v>
      </c>
      <c r="E558" t="s">
        <v>103</v>
      </c>
      <c r="F558">
        <v>1</v>
      </c>
      <c r="G558">
        <v>8</v>
      </c>
      <c r="H558" t="s">
        <v>66</v>
      </c>
      <c r="I558" t="s">
        <v>37</v>
      </c>
      <c r="J558" t="s">
        <v>34</v>
      </c>
      <c r="K558" t="s">
        <v>34</v>
      </c>
      <c r="L558" t="s">
        <v>34</v>
      </c>
      <c r="M558" t="s">
        <v>34</v>
      </c>
      <c r="N558" t="s">
        <v>34</v>
      </c>
      <c r="O558" t="s">
        <v>34</v>
      </c>
      <c r="P558" t="s">
        <v>34</v>
      </c>
      <c r="Q558" t="s">
        <v>34</v>
      </c>
      <c r="R558" t="s">
        <v>34</v>
      </c>
      <c r="S558" t="s">
        <v>34</v>
      </c>
      <c r="T558" t="s">
        <v>34</v>
      </c>
      <c r="U558" t="s">
        <v>67</v>
      </c>
      <c r="V558" t="s">
        <v>34</v>
      </c>
      <c r="W558" t="s">
        <v>40</v>
      </c>
      <c r="X558">
        <v>19.8</v>
      </c>
      <c r="Y558">
        <v>1396.25</v>
      </c>
      <c r="Z558">
        <v>0</v>
      </c>
      <c r="AA558">
        <v>0</v>
      </c>
      <c r="AB558">
        <v>1657.14</v>
      </c>
      <c r="AC558">
        <v>3053.39</v>
      </c>
      <c r="AD558" t="s">
        <v>41</v>
      </c>
      <c r="AE558" t="s">
        <v>42</v>
      </c>
      <c r="AF558" t="s">
        <v>42</v>
      </c>
      <c r="AG558">
        <f t="shared" si="16"/>
        <v>0</v>
      </c>
      <c r="AH558" t="str" cm="1">
        <f t="array" ref="AH558">_xlfn.IFS(
X558&lt;=20, "&lt;20",
AND(X558&gt;=20, X558&lt;50), "20-50",
AND(X558&gt;=50, X558&lt;100), "50-100",
X558&gt;=100, "&gt;100"
)</f>
        <v>&lt;20</v>
      </c>
      <c r="AI558">
        <f t="shared" si="17"/>
        <v>0</v>
      </c>
      <c r="AJ558" t="str" cm="1">
        <f t="array" ref="AJ558">_xlfn.IFS(
C558&lt;=20, "&lt;20",
AND(C558&gt;=20, C558&lt;35), "20-35",
AND(C558&gt;=35, C558&lt;50), "35-50",
C558&gt;=50, "50-100"
)</f>
        <v>35-50</v>
      </c>
      <c r="AK558" t="str" cm="1">
        <f t="array" ref="AK558">_xlfn.IFS(
G558&lt;6, "&lt;6",
AND(G558&gt;=6, G558&lt;12), "6-12",
AND(G558&gt;=12, G558&lt;18), "12-18",  AND(G558&gt;=18, G558&lt;24), "18-24", G558&gt;=24, "24-36")</f>
        <v>6-12</v>
      </c>
    </row>
    <row r="559" spans="1:37" x14ac:dyDescent="0.3">
      <c r="A559" t="s">
        <v>658</v>
      </c>
      <c r="B559" t="s">
        <v>44</v>
      </c>
      <c r="C559">
        <v>50</v>
      </c>
      <c r="D559" t="s">
        <v>34</v>
      </c>
      <c r="E559" t="s">
        <v>82</v>
      </c>
      <c r="F559">
        <v>8</v>
      </c>
      <c r="G559">
        <v>35</v>
      </c>
      <c r="H559" t="s">
        <v>36</v>
      </c>
      <c r="I559" t="s">
        <v>37</v>
      </c>
      <c r="J559" t="s">
        <v>34</v>
      </c>
      <c r="K559" t="s">
        <v>34</v>
      </c>
      <c r="L559" t="s">
        <v>34</v>
      </c>
      <c r="M559" t="s">
        <v>34</v>
      </c>
      <c r="N559" t="s">
        <v>34</v>
      </c>
      <c r="O559" t="s">
        <v>34</v>
      </c>
      <c r="P559" t="s">
        <v>34</v>
      </c>
      <c r="Q559" t="s">
        <v>34</v>
      </c>
      <c r="R559" t="s">
        <v>34</v>
      </c>
      <c r="S559" t="s">
        <v>34</v>
      </c>
      <c r="T559" t="s">
        <v>34</v>
      </c>
      <c r="U559" t="s">
        <v>39</v>
      </c>
      <c r="V559" t="s">
        <v>34</v>
      </c>
      <c r="W559" t="s">
        <v>51</v>
      </c>
      <c r="X559">
        <v>21.05</v>
      </c>
      <c r="Y559">
        <v>531.54999999999995</v>
      </c>
      <c r="Z559">
        <v>0</v>
      </c>
      <c r="AA559">
        <v>0</v>
      </c>
      <c r="AB559">
        <v>1135.44</v>
      </c>
      <c r="AC559">
        <v>1666.99</v>
      </c>
      <c r="AD559" t="s">
        <v>41</v>
      </c>
      <c r="AE559" t="s">
        <v>42</v>
      </c>
      <c r="AF559" t="s">
        <v>42</v>
      </c>
      <c r="AG559">
        <f t="shared" si="16"/>
        <v>0</v>
      </c>
      <c r="AH559" t="str" cm="1">
        <f t="array" ref="AH559">_xlfn.IFS(
X559&lt;=20, "&lt;20",
AND(X559&gt;=20, X559&lt;50), "20-50",
AND(X559&gt;=50, X559&lt;100), "50-100",
X559&gt;=100, "&gt;100"
)</f>
        <v>20-50</v>
      </c>
      <c r="AI559">
        <f t="shared" si="17"/>
        <v>0</v>
      </c>
      <c r="AJ559" t="str" cm="1">
        <f t="array" ref="AJ559">_xlfn.IFS(
C559&lt;=20, "&lt;20",
AND(C559&gt;=20, C559&lt;35), "20-35",
AND(C559&gt;=35, C559&lt;50), "35-50",
C559&gt;=50, "50-100"
)</f>
        <v>50-100</v>
      </c>
      <c r="AK559" t="str" cm="1">
        <f t="array" ref="AK559">_xlfn.IFS(
G559&lt;6, "&lt;6",
AND(G559&gt;=6, G559&lt;12), "6-12",
AND(G559&gt;=12, G559&lt;18), "12-18",  AND(G559&gt;=18, G559&lt;24), "18-24", G559&gt;=24, "24-36")</f>
        <v>24-36</v>
      </c>
    </row>
    <row r="560" spans="1:37" x14ac:dyDescent="0.3">
      <c r="A560" t="s">
        <v>659</v>
      </c>
      <c r="B560" t="s">
        <v>44</v>
      </c>
      <c r="C560">
        <v>34</v>
      </c>
      <c r="D560" t="s">
        <v>34</v>
      </c>
      <c r="E560" t="s">
        <v>74</v>
      </c>
      <c r="F560">
        <v>6</v>
      </c>
      <c r="G560">
        <v>1</v>
      </c>
      <c r="H560" t="s">
        <v>36</v>
      </c>
      <c r="I560" t="s">
        <v>37</v>
      </c>
      <c r="J560" t="s">
        <v>37</v>
      </c>
      <c r="K560" t="s">
        <v>37</v>
      </c>
      <c r="L560" t="s">
        <v>50</v>
      </c>
      <c r="M560" t="s">
        <v>34</v>
      </c>
      <c r="N560" t="s">
        <v>37</v>
      </c>
      <c r="O560" t="s">
        <v>37</v>
      </c>
      <c r="P560" t="s">
        <v>37</v>
      </c>
      <c r="Q560" t="s">
        <v>37</v>
      </c>
      <c r="R560" t="s">
        <v>37</v>
      </c>
      <c r="S560" t="s">
        <v>37</v>
      </c>
      <c r="T560" t="s">
        <v>37</v>
      </c>
      <c r="U560" t="s">
        <v>67</v>
      </c>
      <c r="V560" t="s">
        <v>37</v>
      </c>
      <c r="W560" t="s">
        <v>51</v>
      </c>
      <c r="X560">
        <v>111.25</v>
      </c>
      <c r="Y560">
        <v>7984.15</v>
      </c>
      <c r="Z560">
        <v>0</v>
      </c>
      <c r="AA560">
        <v>0</v>
      </c>
      <c r="AB560">
        <v>2976.32</v>
      </c>
      <c r="AC560">
        <v>10960.47</v>
      </c>
      <c r="AD560" t="s">
        <v>41</v>
      </c>
      <c r="AE560" t="s">
        <v>42</v>
      </c>
      <c r="AF560" t="s">
        <v>42</v>
      </c>
      <c r="AG560">
        <f t="shared" si="16"/>
        <v>0</v>
      </c>
      <c r="AH560" t="str" cm="1">
        <f t="array" ref="AH560">_xlfn.IFS(
X560&lt;=20, "&lt;20",
AND(X560&gt;=20, X560&lt;50), "20-50",
AND(X560&gt;=50, X560&lt;100), "50-100",
X560&gt;=100, "&gt;100"
)</f>
        <v>&gt;100</v>
      </c>
      <c r="AI560">
        <f t="shared" si="17"/>
        <v>0</v>
      </c>
      <c r="AJ560" t="str" cm="1">
        <f t="array" ref="AJ560">_xlfn.IFS(
C560&lt;=20, "&lt;20",
AND(C560&gt;=20, C560&lt;35), "20-35",
AND(C560&gt;=35, C560&lt;50), "35-50",
C560&gt;=50, "50-100"
)</f>
        <v>20-35</v>
      </c>
      <c r="AK560" t="str" cm="1">
        <f t="array" ref="AK560">_xlfn.IFS(
G560&lt;6, "&lt;6",
AND(G560&gt;=6, G560&lt;12), "6-12",
AND(G560&gt;=12, G560&lt;18), "12-18",  AND(G560&gt;=18, G560&lt;24), "18-24", G560&gt;=24, "24-36")</f>
        <v>&lt;6</v>
      </c>
    </row>
    <row r="561" spans="1:37" x14ac:dyDescent="0.3">
      <c r="A561" t="s">
        <v>660</v>
      </c>
      <c r="B561" t="s">
        <v>44</v>
      </c>
      <c r="C561">
        <v>63</v>
      </c>
      <c r="D561" t="s">
        <v>34</v>
      </c>
      <c r="E561" t="s">
        <v>124</v>
      </c>
      <c r="F561">
        <v>15</v>
      </c>
      <c r="G561">
        <v>1</v>
      </c>
      <c r="H561" t="s">
        <v>49</v>
      </c>
      <c r="I561" t="s">
        <v>34</v>
      </c>
      <c r="J561" t="s">
        <v>34</v>
      </c>
      <c r="K561" t="s">
        <v>37</v>
      </c>
      <c r="L561" t="s">
        <v>72</v>
      </c>
      <c r="M561" t="s">
        <v>34</v>
      </c>
      <c r="N561" t="s">
        <v>34</v>
      </c>
      <c r="O561" t="s">
        <v>34</v>
      </c>
      <c r="P561" t="s">
        <v>37</v>
      </c>
      <c r="Q561" t="s">
        <v>37</v>
      </c>
      <c r="R561" t="s">
        <v>34</v>
      </c>
      <c r="S561" t="s">
        <v>34</v>
      </c>
      <c r="T561" t="s">
        <v>37</v>
      </c>
      <c r="U561" t="s">
        <v>46</v>
      </c>
      <c r="V561" t="s">
        <v>34</v>
      </c>
      <c r="W561" t="s">
        <v>143</v>
      </c>
      <c r="X561">
        <v>40.65</v>
      </c>
      <c r="Y561">
        <v>328.95</v>
      </c>
      <c r="Z561">
        <v>0</v>
      </c>
      <c r="AA561">
        <v>0</v>
      </c>
      <c r="AB561">
        <v>0</v>
      </c>
      <c r="AC561">
        <v>328.95</v>
      </c>
      <c r="AD561" t="s">
        <v>52</v>
      </c>
      <c r="AE561" t="s">
        <v>53</v>
      </c>
      <c r="AF561" t="s">
        <v>54</v>
      </c>
      <c r="AG561">
        <f t="shared" si="16"/>
        <v>1</v>
      </c>
      <c r="AH561" t="str" cm="1">
        <f t="array" ref="AH561">_xlfn.IFS(
X561&lt;=20, "&lt;20",
AND(X561&gt;=20, X561&lt;50), "20-50",
AND(X561&gt;=50, X561&lt;100), "50-100",
X561&gt;=100, "&gt;100"
)</f>
        <v>20-50</v>
      </c>
      <c r="AI561">
        <f t="shared" si="17"/>
        <v>0</v>
      </c>
      <c r="AJ561" t="str" cm="1">
        <f t="array" ref="AJ561">_xlfn.IFS(
C561&lt;=20, "&lt;20",
AND(C561&gt;=20, C561&lt;35), "20-35",
AND(C561&gt;=35, C561&lt;50), "35-50",
C561&gt;=50, "50-100"
)</f>
        <v>50-100</v>
      </c>
      <c r="AK561" t="str" cm="1">
        <f t="array" ref="AK561">_xlfn.IFS(
G561&lt;6, "&lt;6",
AND(G561&gt;=6, G561&lt;12), "6-12",
AND(G561&gt;=12, G561&lt;18), "12-18",  AND(G561&gt;=18, G561&lt;24), "18-24", G561&gt;=24, "24-36")</f>
        <v>&lt;6</v>
      </c>
    </row>
    <row r="562" spans="1:37" x14ac:dyDescent="0.3">
      <c r="A562" t="s">
        <v>661</v>
      </c>
      <c r="B562" t="s">
        <v>44</v>
      </c>
      <c r="C562">
        <v>34</v>
      </c>
      <c r="D562" t="s">
        <v>34</v>
      </c>
      <c r="E562" t="s">
        <v>61</v>
      </c>
      <c r="F562">
        <v>8</v>
      </c>
      <c r="G562">
        <v>34</v>
      </c>
      <c r="H562" t="s">
        <v>36</v>
      </c>
      <c r="I562" t="s">
        <v>37</v>
      </c>
      <c r="J562" t="s">
        <v>37</v>
      </c>
      <c r="K562" t="s">
        <v>37</v>
      </c>
      <c r="L562" t="s">
        <v>38</v>
      </c>
      <c r="M562" t="s">
        <v>37</v>
      </c>
      <c r="N562" t="s">
        <v>37</v>
      </c>
      <c r="O562" t="s">
        <v>37</v>
      </c>
      <c r="P562" t="s">
        <v>37</v>
      </c>
      <c r="Q562" t="s">
        <v>37</v>
      </c>
      <c r="R562" t="s">
        <v>37</v>
      </c>
      <c r="S562" t="s">
        <v>37</v>
      </c>
      <c r="T562" t="s">
        <v>37</v>
      </c>
      <c r="U562" t="s">
        <v>67</v>
      </c>
      <c r="V562" t="s">
        <v>34</v>
      </c>
      <c r="W562" t="s">
        <v>40</v>
      </c>
      <c r="X562">
        <v>89.9</v>
      </c>
      <c r="Y562">
        <v>5958.85</v>
      </c>
      <c r="Z562">
        <v>0</v>
      </c>
      <c r="AA562">
        <v>0</v>
      </c>
      <c r="AB562">
        <v>2399.7600000000002</v>
      </c>
      <c r="AC562">
        <v>8358.61</v>
      </c>
      <c r="AD562" t="s">
        <v>41</v>
      </c>
      <c r="AE562" t="s">
        <v>42</v>
      </c>
      <c r="AF562" t="s">
        <v>42</v>
      </c>
      <c r="AG562">
        <f t="shared" si="16"/>
        <v>0</v>
      </c>
      <c r="AH562" t="str" cm="1">
        <f t="array" ref="AH562">_xlfn.IFS(
X562&lt;=20, "&lt;20",
AND(X562&gt;=20, X562&lt;50), "20-50",
AND(X562&gt;=50, X562&lt;100), "50-100",
X562&gt;=100, "&gt;100"
)</f>
        <v>50-100</v>
      </c>
      <c r="AI562">
        <f t="shared" si="17"/>
        <v>0</v>
      </c>
      <c r="AJ562" t="str" cm="1">
        <f t="array" ref="AJ562">_xlfn.IFS(
C562&lt;=20, "&lt;20",
AND(C562&gt;=20, C562&lt;35), "20-35",
AND(C562&gt;=35, C562&lt;50), "35-50",
C562&gt;=50, "50-100"
)</f>
        <v>20-35</v>
      </c>
      <c r="AK562" t="str" cm="1">
        <f t="array" ref="AK562">_xlfn.IFS(
G562&lt;6, "&lt;6",
AND(G562&gt;=6, G562&lt;12), "6-12",
AND(G562&gt;=12, G562&lt;18), "12-18",  AND(G562&gt;=18, G562&lt;24), "18-24", G562&gt;=24, "24-36")</f>
        <v>24-36</v>
      </c>
    </row>
    <row r="563" spans="1:37" x14ac:dyDescent="0.3">
      <c r="A563" t="s">
        <v>662</v>
      </c>
      <c r="B563" t="s">
        <v>33</v>
      </c>
      <c r="C563">
        <v>38</v>
      </c>
      <c r="D563" t="s">
        <v>34</v>
      </c>
      <c r="E563" t="s">
        <v>124</v>
      </c>
      <c r="F563">
        <v>1</v>
      </c>
      <c r="G563">
        <v>35</v>
      </c>
      <c r="H563" t="s">
        <v>36</v>
      </c>
      <c r="I563" t="s">
        <v>37</v>
      </c>
      <c r="J563" t="s">
        <v>34</v>
      </c>
      <c r="K563" t="s">
        <v>34</v>
      </c>
      <c r="L563" t="s">
        <v>34</v>
      </c>
      <c r="M563" t="s">
        <v>34</v>
      </c>
      <c r="N563" t="s">
        <v>34</v>
      </c>
      <c r="O563" t="s">
        <v>34</v>
      </c>
      <c r="P563" t="s">
        <v>34</v>
      </c>
      <c r="Q563" t="s">
        <v>34</v>
      </c>
      <c r="R563" t="s">
        <v>34</v>
      </c>
      <c r="S563" t="s">
        <v>34</v>
      </c>
      <c r="T563" t="s">
        <v>34</v>
      </c>
      <c r="U563" t="s">
        <v>67</v>
      </c>
      <c r="V563" t="s">
        <v>34</v>
      </c>
      <c r="W563" t="s">
        <v>40</v>
      </c>
      <c r="X563">
        <v>19.399999999999999</v>
      </c>
      <c r="Y563">
        <v>578.5</v>
      </c>
      <c r="Z563">
        <v>0</v>
      </c>
      <c r="AA563">
        <v>0</v>
      </c>
      <c r="AB563">
        <v>278.10000000000002</v>
      </c>
      <c r="AC563">
        <v>856.6</v>
      </c>
      <c r="AD563" t="s">
        <v>41</v>
      </c>
      <c r="AE563" t="s">
        <v>42</v>
      </c>
      <c r="AF563" t="s">
        <v>42</v>
      </c>
      <c r="AG563">
        <f t="shared" si="16"/>
        <v>0</v>
      </c>
      <c r="AH563" t="str" cm="1">
        <f t="array" ref="AH563">_xlfn.IFS(
X563&lt;=20, "&lt;20",
AND(X563&gt;=20, X563&lt;50), "20-50",
AND(X563&gt;=50, X563&lt;100), "50-100",
X563&gt;=100, "&gt;100"
)</f>
        <v>&lt;20</v>
      </c>
      <c r="AI563">
        <f t="shared" si="17"/>
        <v>0</v>
      </c>
      <c r="AJ563" t="str" cm="1">
        <f t="array" ref="AJ563">_xlfn.IFS(
C563&lt;=20, "&lt;20",
AND(C563&gt;=20, C563&lt;35), "20-35",
AND(C563&gt;=35, C563&lt;50), "35-50",
C563&gt;=50, "50-100"
)</f>
        <v>35-50</v>
      </c>
      <c r="AK563" t="str" cm="1">
        <f t="array" ref="AK563">_xlfn.IFS(
G563&lt;6, "&lt;6",
AND(G563&gt;=6, G563&lt;12), "6-12",
AND(G563&gt;=12, G563&lt;18), "12-18",  AND(G563&gt;=18, G563&lt;24), "18-24", G563&gt;=24, "24-36")</f>
        <v>24-36</v>
      </c>
    </row>
    <row r="564" spans="1:37" x14ac:dyDescent="0.3">
      <c r="A564" t="s">
        <v>663</v>
      </c>
      <c r="B564" t="s">
        <v>33</v>
      </c>
      <c r="C564">
        <v>34</v>
      </c>
      <c r="D564" t="s">
        <v>34</v>
      </c>
      <c r="E564" t="s">
        <v>76</v>
      </c>
      <c r="F564">
        <v>13</v>
      </c>
      <c r="G564">
        <v>6</v>
      </c>
      <c r="H564" t="s">
        <v>70</v>
      </c>
      <c r="I564" t="s">
        <v>37</v>
      </c>
      <c r="J564" t="s">
        <v>34</v>
      </c>
      <c r="K564" t="s">
        <v>37</v>
      </c>
      <c r="L564" t="s">
        <v>72</v>
      </c>
      <c r="M564" t="s">
        <v>37</v>
      </c>
      <c r="N564" t="s">
        <v>37</v>
      </c>
      <c r="O564" t="s">
        <v>37</v>
      </c>
      <c r="P564" t="s">
        <v>37</v>
      </c>
      <c r="Q564" t="s">
        <v>37</v>
      </c>
      <c r="R564" t="s">
        <v>37</v>
      </c>
      <c r="S564" t="s">
        <v>37</v>
      </c>
      <c r="T564" t="s">
        <v>37</v>
      </c>
      <c r="U564" t="s">
        <v>39</v>
      </c>
      <c r="V564" t="s">
        <v>37</v>
      </c>
      <c r="W564" t="s">
        <v>51</v>
      </c>
      <c r="X564">
        <v>-2</v>
      </c>
      <c r="Y564">
        <v>4138.8999999999996</v>
      </c>
      <c r="Z564">
        <v>0</v>
      </c>
      <c r="AA564">
        <v>0</v>
      </c>
      <c r="AB564">
        <v>1728.66</v>
      </c>
      <c r="AC564">
        <v>5867.56</v>
      </c>
      <c r="AD564" t="s">
        <v>41</v>
      </c>
      <c r="AE564" t="s">
        <v>42</v>
      </c>
      <c r="AF564" t="s">
        <v>42</v>
      </c>
      <c r="AG564">
        <f t="shared" si="16"/>
        <v>0</v>
      </c>
      <c r="AH564" t="str" cm="1">
        <f t="array" ref="AH564">_xlfn.IFS(
X564&lt;=20, "&lt;20",
AND(X564&gt;=20, X564&lt;50), "20-50",
AND(X564&gt;=50, X564&lt;100), "50-100",
X564&gt;=100, "&gt;100"
)</f>
        <v>&lt;20</v>
      </c>
      <c r="AI564">
        <f t="shared" si="17"/>
        <v>0</v>
      </c>
      <c r="AJ564" t="str" cm="1">
        <f t="array" ref="AJ564">_xlfn.IFS(
C564&lt;=20, "&lt;20",
AND(C564&gt;=20, C564&lt;35), "20-35",
AND(C564&gt;=35, C564&lt;50), "35-50",
C564&gt;=50, "50-100"
)</f>
        <v>20-35</v>
      </c>
      <c r="AK564" t="str" cm="1">
        <f t="array" ref="AK564">_xlfn.IFS(
G564&lt;6, "&lt;6",
AND(G564&gt;=6, G564&lt;12), "6-12",
AND(G564&gt;=12, G564&lt;18), "12-18",  AND(G564&gt;=18, G564&lt;24), "18-24", G564&gt;=24, "24-36")</f>
        <v>6-12</v>
      </c>
    </row>
    <row r="565" spans="1:37" x14ac:dyDescent="0.3">
      <c r="A565" t="s">
        <v>664</v>
      </c>
      <c r="B565" t="s">
        <v>44</v>
      </c>
      <c r="C565">
        <v>60</v>
      </c>
      <c r="D565" t="s">
        <v>34</v>
      </c>
      <c r="E565" t="s">
        <v>114</v>
      </c>
      <c r="F565">
        <v>10</v>
      </c>
      <c r="G565">
        <v>31</v>
      </c>
      <c r="H565" t="s">
        <v>36</v>
      </c>
      <c r="I565" t="s">
        <v>37</v>
      </c>
      <c r="J565" t="s">
        <v>37</v>
      </c>
      <c r="K565" t="s">
        <v>37</v>
      </c>
      <c r="L565" t="s">
        <v>50</v>
      </c>
      <c r="M565" t="s">
        <v>34</v>
      </c>
      <c r="N565" t="s">
        <v>34</v>
      </c>
      <c r="O565" t="s">
        <v>34</v>
      </c>
      <c r="P565" t="s">
        <v>34</v>
      </c>
      <c r="Q565" t="s">
        <v>34</v>
      </c>
      <c r="R565" t="s">
        <v>34</v>
      </c>
      <c r="S565" t="s">
        <v>34</v>
      </c>
      <c r="T565" t="s">
        <v>37</v>
      </c>
      <c r="U565" t="s">
        <v>46</v>
      </c>
      <c r="V565" t="s">
        <v>37</v>
      </c>
      <c r="W565" t="s">
        <v>51</v>
      </c>
      <c r="X565">
        <v>75.349999999999994</v>
      </c>
      <c r="Y565">
        <v>564.65</v>
      </c>
      <c r="Z565">
        <v>0</v>
      </c>
      <c r="AA565">
        <v>0</v>
      </c>
      <c r="AB565">
        <v>176.19</v>
      </c>
      <c r="AC565">
        <v>740.84</v>
      </c>
      <c r="AD565" t="s">
        <v>41</v>
      </c>
      <c r="AE565" t="s">
        <v>42</v>
      </c>
      <c r="AF565" t="s">
        <v>42</v>
      </c>
      <c r="AG565">
        <f t="shared" si="16"/>
        <v>0</v>
      </c>
      <c r="AH565" t="str" cm="1">
        <f t="array" ref="AH565">_xlfn.IFS(
X565&lt;=20, "&lt;20",
AND(X565&gt;=20, X565&lt;50), "20-50",
AND(X565&gt;=50, X565&lt;100), "50-100",
X565&gt;=100, "&gt;100"
)</f>
        <v>50-100</v>
      </c>
      <c r="AI565">
        <f t="shared" si="17"/>
        <v>0</v>
      </c>
      <c r="AJ565" t="str" cm="1">
        <f t="array" ref="AJ565">_xlfn.IFS(
C565&lt;=20, "&lt;20",
AND(C565&gt;=20, C565&lt;35), "20-35",
AND(C565&gt;=35, C565&lt;50), "35-50",
C565&gt;=50, "50-100"
)</f>
        <v>50-100</v>
      </c>
      <c r="AK565" t="str" cm="1">
        <f t="array" ref="AK565">_xlfn.IFS(
G565&lt;6, "&lt;6",
AND(G565&gt;=6, G565&lt;12), "6-12",
AND(G565&gt;=12, G565&lt;18), "12-18",  AND(G565&gt;=18, G565&lt;24), "18-24", G565&gt;=24, "24-36")</f>
        <v>24-36</v>
      </c>
    </row>
    <row r="566" spans="1:37" x14ac:dyDescent="0.3">
      <c r="A566" t="s">
        <v>665</v>
      </c>
      <c r="B566" t="s">
        <v>33</v>
      </c>
      <c r="C566">
        <v>36</v>
      </c>
      <c r="D566" t="s">
        <v>34</v>
      </c>
      <c r="E566" t="s">
        <v>45</v>
      </c>
      <c r="F566">
        <v>10</v>
      </c>
      <c r="G566">
        <v>18</v>
      </c>
      <c r="H566" t="s">
        <v>36</v>
      </c>
      <c r="I566" t="s">
        <v>34</v>
      </c>
      <c r="J566" t="s">
        <v>34</v>
      </c>
      <c r="K566" t="s">
        <v>37</v>
      </c>
      <c r="L566" t="s">
        <v>72</v>
      </c>
      <c r="M566" t="s">
        <v>34</v>
      </c>
      <c r="N566" t="s">
        <v>34</v>
      </c>
      <c r="O566" t="s">
        <v>34</v>
      </c>
      <c r="P566" t="s">
        <v>34</v>
      </c>
      <c r="Q566" t="s">
        <v>34</v>
      </c>
      <c r="R566" t="s">
        <v>37</v>
      </c>
      <c r="S566" t="s">
        <v>37</v>
      </c>
      <c r="T566" t="s">
        <v>37</v>
      </c>
      <c r="U566" t="s">
        <v>46</v>
      </c>
      <c r="V566" t="s">
        <v>37</v>
      </c>
      <c r="W566" t="s">
        <v>51</v>
      </c>
      <c r="X566">
        <v>35.549999999999997</v>
      </c>
      <c r="Y566">
        <v>35.549999999999997</v>
      </c>
      <c r="Z566">
        <v>0</v>
      </c>
      <c r="AA566">
        <v>0</v>
      </c>
      <c r="AB566">
        <v>0</v>
      </c>
      <c r="AC566">
        <v>35.549999999999997</v>
      </c>
      <c r="AD566" t="s">
        <v>52</v>
      </c>
      <c r="AE566" t="s">
        <v>94</v>
      </c>
      <c r="AF566" t="s">
        <v>95</v>
      </c>
      <c r="AG566">
        <f t="shared" si="16"/>
        <v>1</v>
      </c>
      <c r="AH566" t="str" cm="1">
        <f t="array" ref="AH566">_xlfn.IFS(
X566&lt;=20, "&lt;20",
AND(X566&gt;=20, X566&lt;50), "20-50",
AND(X566&gt;=50, X566&lt;100), "50-100",
X566&gt;=100, "&gt;100"
)</f>
        <v>20-50</v>
      </c>
      <c r="AI566">
        <f t="shared" si="17"/>
        <v>0</v>
      </c>
      <c r="AJ566" t="str" cm="1">
        <f t="array" ref="AJ566">_xlfn.IFS(
C566&lt;=20, "&lt;20",
AND(C566&gt;=20, C566&lt;35), "20-35",
AND(C566&gt;=35, C566&lt;50), "35-50",
C566&gt;=50, "50-100"
)</f>
        <v>35-50</v>
      </c>
      <c r="AK566" t="str" cm="1">
        <f t="array" ref="AK566">_xlfn.IFS(
G566&lt;6, "&lt;6",
AND(G566&gt;=6, G566&lt;12), "6-12",
AND(G566&gt;=12, G566&lt;18), "12-18",  AND(G566&gt;=18, G566&lt;24), "18-24", G566&gt;=24, "24-36")</f>
        <v>18-24</v>
      </c>
    </row>
    <row r="567" spans="1:37" x14ac:dyDescent="0.3">
      <c r="A567" t="s">
        <v>666</v>
      </c>
      <c r="B567" t="s">
        <v>33</v>
      </c>
      <c r="C567">
        <v>42</v>
      </c>
      <c r="D567" t="s">
        <v>34</v>
      </c>
      <c r="E567" t="s">
        <v>124</v>
      </c>
      <c r="F567">
        <v>10</v>
      </c>
      <c r="G567">
        <v>29</v>
      </c>
      <c r="H567" t="s">
        <v>36</v>
      </c>
      <c r="I567" t="s">
        <v>37</v>
      </c>
      <c r="J567" t="s">
        <v>37</v>
      </c>
      <c r="K567" t="s">
        <v>37</v>
      </c>
      <c r="L567" t="s">
        <v>50</v>
      </c>
      <c r="M567" t="s">
        <v>34</v>
      </c>
      <c r="N567" t="s">
        <v>34</v>
      </c>
      <c r="O567" t="s">
        <v>34</v>
      </c>
      <c r="P567" t="s">
        <v>34</v>
      </c>
      <c r="Q567" t="s">
        <v>37</v>
      </c>
      <c r="R567" t="s">
        <v>34</v>
      </c>
      <c r="S567" t="s">
        <v>34</v>
      </c>
      <c r="T567" t="s">
        <v>37</v>
      </c>
      <c r="U567" t="s">
        <v>46</v>
      </c>
      <c r="V567" t="s">
        <v>34</v>
      </c>
      <c r="W567" t="s">
        <v>51</v>
      </c>
      <c r="X567">
        <v>85.45</v>
      </c>
      <c r="Y567">
        <v>4517.25</v>
      </c>
      <c r="Z567">
        <v>0</v>
      </c>
      <c r="AA567">
        <v>0</v>
      </c>
      <c r="AB567">
        <v>870.79</v>
      </c>
      <c r="AC567">
        <v>5388.04</v>
      </c>
      <c r="AD567" t="s">
        <v>52</v>
      </c>
      <c r="AE567" t="s">
        <v>94</v>
      </c>
      <c r="AF567" t="s">
        <v>95</v>
      </c>
      <c r="AG567">
        <f t="shared" si="16"/>
        <v>1</v>
      </c>
      <c r="AH567" t="str" cm="1">
        <f t="array" ref="AH567">_xlfn.IFS(
X567&lt;=20, "&lt;20",
AND(X567&gt;=20, X567&lt;50), "20-50",
AND(X567&gt;=50, X567&lt;100), "50-100",
X567&gt;=100, "&gt;100"
)</f>
        <v>50-100</v>
      </c>
      <c r="AI567">
        <f t="shared" si="17"/>
        <v>0</v>
      </c>
      <c r="AJ567" t="str" cm="1">
        <f t="array" ref="AJ567">_xlfn.IFS(
C567&lt;=20, "&lt;20",
AND(C567&gt;=20, C567&lt;35), "20-35",
AND(C567&gt;=35, C567&lt;50), "35-50",
C567&gt;=50, "50-100"
)</f>
        <v>35-50</v>
      </c>
      <c r="AK567" t="str" cm="1">
        <f t="array" ref="AK567">_xlfn.IFS(
G567&lt;6, "&lt;6",
AND(G567&gt;=6, G567&lt;12), "6-12",
AND(G567&gt;=12, G567&lt;18), "12-18",  AND(G567&gt;=18, G567&lt;24), "18-24", G567&gt;=24, "24-36")</f>
        <v>24-36</v>
      </c>
    </row>
    <row r="568" spans="1:37" x14ac:dyDescent="0.3">
      <c r="A568" t="s">
        <v>667</v>
      </c>
      <c r="B568" t="s">
        <v>33</v>
      </c>
      <c r="C568">
        <v>49</v>
      </c>
      <c r="D568" t="s">
        <v>34</v>
      </c>
      <c r="E568" t="s">
        <v>114</v>
      </c>
      <c r="F568">
        <v>11</v>
      </c>
      <c r="G568">
        <v>14</v>
      </c>
      <c r="H568" t="s">
        <v>36</v>
      </c>
      <c r="I568" t="s">
        <v>37</v>
      </c>
      <c r="J568" t="s">
        <v>34</v>
      </c>
      <c r="K568" t="s">
        <v>34</v>
      </c>
      <c r="L568" t="s">
        <v>34</v>
      </c>
      <c r="M568" t="s">
        <v>34</v>
      </c>
      <c r="N568" t="s">
        <v>34</v>
      </c>
      <c r="O568" t="s">
        <v>34</v>
      </c>
      <c r="P568" t="s">
        <v>34</v>
      </c>
      <c r="Q568" t="s">
        <v>34</v>
      </c>
      <c r="R568" t="s">
        <v>34</v>
      </c>
      <c r="S568" t="s">
        <v>34</v>
      </c>
      <c r="T568" t="s">
        <v>34</v>
      </c>
      <c r="U568" t="s">
        <v>67</v>
      </c>
      <c r="V568" t="s">
        <v>34</v>
      </c>
      <c r="W568" t="s">
        <v>51</v>
      </c>
      <c r="X568">
        <v>20</v>
      </c>
      <c r="Y568">
        <v>1250.0999999999999</v>
      </c>
      <c r="Z568">
        <v>0</v>
      </c>
      <c r="AA568">
        <v>0</v>
      </c>
      <c r="AB568">
        <v>1517.76</v>
      </c>
      <c r="AC568">
        <v>2767.86</v>
      </c>
      <c r="AD568" t="s">
        <v>41</v>
      </c>
      <c r="AE568" t="s">
        <v>42</v>
      </c>
      <c r="AF568" t="s">
        <v>42</v>
      </c>
      <c r="AG568">
        <f t="shared" si="16"/>
        <v>0</v>
      </c>
      <c r="AH568" t="str" cm="1">
        <f t="array" ref="AH568">_xlfn.IFS(
X568&lt;=20, "&lt;20",
AND(X568&gt;=20, X568&lt;50), "20-50",
AND(X568&gt;=50, X568&lt;100), "50-100",
X568&gt;=100, "&gt;100"
)</f>
        <v>&lt;20</v>
      </c>
      <c r="AI568">
        <f t="shared" si="17"/>
        <v>0</v>
      </c>
      <c r="AJ568" t="str" cm="1">
        <f t="array" ref="AJ568">_xlfn.IFS(
C568&lt;=20, "&lt;20",
AND(C568&gt;=20, C568&lt;35), "20-35",
AND(C568&gt;=35, C568&lt;50), "35-50",
C568&gt;=50, "50-100"
)</f>
        <v>35-50</v>
      </c>
      <c r="AK568" t="str" cm="1">
        <f t="array" ref="AK568">_xlfn.IFS(
G568&lt;6, "&lt;6",
AND(G568&gt;=6, G568&lt;12), "6-12",
AND(G568&gt;=12, G568&lt;18), "12-18",  AND(G568&gt;=18, G568&lt;24), "18-24", G568&gt;=24, "24-36")</f>
        <v>12-18</v>
      </c>
    </row>
    <row r="569" spans="1:37" x14ac:dyDescent="0.3">
      <c r="A569" t="s">
        <v>668</v>
      </c>
      <c r="B569" t="s">
        <v>44</v>
      </c>
      <c r="C569">
        <v>27</v>
      </c>
      <c r="D569" t="s">
        <v>37</v>
      </c>
      <c r="E569" t="s">
        <v>48</v>
      </c>
      <c r="F569">
        <v>15</v>
      </c>
      <c r="G569">
        <v>11</v>
      </c>
      <c r="H569" t="s">
        <v>36</v>
      </c>
      <c r="I569" t="s">
        <v>34</v>
      </c>
      <c r="J569" t="s">
        <v>34</v>
      </c>
      <c r="K569" t="s">
        <v>37</v>
      </c>
      <c r="L569" t="s">
        <v>72</v>
      </c>
      <c r="M569" t="s">
        <v>37</v>
      </c>
      <c r="N569" t="s">
        <v>34</v>
      </c>
      <c r="O569" t="s">
        <v>37</v>
      </c>
      <c r="P569" t="s">
        <v>37</v>
      </c>
      <c r="Q569" t="s">
        <v>34</v>
      </c>
      <c r="R569" t="s">
        <v>37</v>
      </c>
      <c r="S569" t="s">
        <v>37</v>
      </c>
      <c r="T569" t="s">
        <v>37</v>
      </c>
      <c r="U569" t="s">
        <v>67</v>
      </c>
      <c r="V569" t="s">
        <v>34</v>
      </c>
      <c r="W569" t="s">
        <v>51</v>
      </c>
      <c r="X569">
        <v>48.4</v>
      </c>
      <c r="Y569">
        <v>3442.8</v>
      </c>
      <c r="Z569">
        <v>0</v>
      </c>
      <c r="AA569">
        <v>0</v>
      </c>
      <c r="AB569">
        <v>0</v>
      </c>
      <c r="AC569">
        <v>3442.8</v>
      </c>
      <c r="AD569" t="s">
        <v>41</v>
      </c>
      <c r="AE569" t="s">
        <v>42</v>
      </c>
      <c r="AF569" t="s">
        <v>42</v>
      </c>
      <c r="AG569">
        <f t="shared" si="16"/>
        <v>0</v>
      </c>
      <c r="AH569" t="str" cm="1">
        <f t="array" ref="AH569">_xlfn.IFS(
X569&lt;=20, "&lt;20",
AND(X569&gt;=20, X569&lt;50), "20-50",
AND(X569&gt;=50, X569&lt;100), "50-100",
X569&gt;=100, "&gt;100"
)</f>
        <v>20-50</v>
      </c>
      <c r="AI569">
        <f t="shared" si="17"/>
        <v>0</v>
      </c>
      <c r="AJ569" t="str" cm="1">
        <f t="array" ref="AJ569">_xlfn.IFS(
C569&lt;=20, "&lt;20",
AND(C569&gt;=20, C569&lt;35), "20-35",
AND(C569&gt;=35, C569&lt;50), "35-50",
C569&gt;=50, "50-100"
)</f>
        <v>20-35</v>
      </c>
      <c r="AK569" t="str" cm="1">
        <f t="array" ref="AK569">_xlfn.IFS(
G569&lt;6, "&lt;6",
AND(G569&gt;=6, G569&lt;12), "6-12",
AND(G569&gt;=12, G569&lt;18), "12-18",  AND(G569&gt;=18, G569&lt;24), "18-24", G569&gt;=24, "24-36")</f>
        <v>6-12</v>
      </c>
    </row>
    <row r="570" spans="1:37" x14ac:dyDescent="0.3">
      <c r="A570" t="s">
        <v>669</v>
      </c>
      <c r="B570" t="s">
        <v>33</v>
      </c>
      <c r="C570">
        <v>57</v>
      </c>
      <c r="D570" t="s">
        <v>34</v>
      </c>
      <c r="E570" t="s">
        <v>87</v>
      </c>
      <c r="F570">
        <v>3</v>
      </c>
      <c r="G570">
        <v>16</v>
      </c>
      <c r="H570" t="s">
        <v>57</v>
      </c>
      <c r="I570" t="s">
        <v>37</v>
      </c>
      <c r="J570" t="s">
        <v>34</v>
      </c>
      <c r="K570" t="s">
        <v>37</v>
      </c>
      <c r="L570" t="s">
        <v>50</v>
      </c>
      <c r="M570" t="s">
        <v>34</v>
      </c>
      <c r="N570" t="s">
        <v>37</v>
      </c>
      <c r="O570" t="s">
        <v>34</v>
      </c>
      <c r="P570" t="s">
        <v>34</v>
      </c>
      <c r="Q570" t="s">
        <v>37</v>
      </c>
      <c r="R570" t="s">
        <v>37</v>
      </c>
      <c r="S570" t="s">
        <v>37</v>
      </c>
      <c r="T570" t="s">
        <v>37</v>
      </c>
      <c r="U570" t="s">
        <v>46</v>
      </c>
      <c r="V570" t="s">
        <v>37</v>
      </c>
      <c r="W570" t="s">
        <v>51</v>
      </c>
      <c r="X570">
        <v>94.65</v>
      </c>
      <c r="Y570">
        <v>1461.15</v>
      </c>
      <c r="Z570">
        <v>0</v>
      </c>
      <c r="AA570">
        <v>0</v>
      </c>
      <c r="AB570">
        <v>168</v>
      </c>
      <c r="AC570">
        <v>1629.15</v>
      </c>
      <c r="AD570" t="s">
        <v>41</v>
      </c>
      <c r="AE570" t="s">
        <v>42</v>
      </c>
      <c r="AF570" t="s">
        <v>42</v>
      </c>
      <c r="AG570">
        <f t="shared" si="16"/>
        <v>0</v>
      </c>
      <c r="AH570" t="str" cm="1">
        <f t="array" ref="AH570">_xlfn.IFS(
X570&lt;=20, "&lt;20",
AND(X570&gt;=20, X570&lt;50), "20-50",
AND(X570&gt;=50, X570&lt;100), "50-100",
X570&gt;=100, "&gt;100"
)</f>
        <v>50-100</v>
      </c>
      <c r="AI570">
        <f t="shared" si="17"/>
        <v>0</v>
      </c>
      <c r="AJ570" t="str" cm="1">
        <f t="array" ref="AJ570">_xlfn.IFS(
C570&lt;=20, "&lt;20",
AND(C570&gt;=20, C570&lt;35), "20-35",
AND(C570&gt;=35, C570&lt;50), "35-50",
C570&gt;=50, "50-100"
)</f>
        <v>50-100</v>
      </c>
      <c r="AK570" t="str" cm="1">
        <f t="array" ref="AK570">_xlfn.IFS(
G570&lt;6, "&lt;6",
AND(G570&gt;=6, G570&lt;12), "6-12",
AND(G570&gt;=12, G570&lt;18), "12-18",  AND(G570&gt;=18, G570&lt;24), "18-24", G570&gt;=24, "24-36")</f>
        <v>12-18</v>
      </c>
    </row>
    <row r="571" spans="1:37" x14ac:dyDescent="0.3">
      <c r="A571" t="s">
        <v>670</v>
      </c>
      <c r="B571" t="s">
        <v>44</v>
      </c>
      <c r="C571">
        <v>59</v>
      </c>
      <c r="D571" t="s">
        <v>37</v>
      </c>
      <c r="E571" t="s">
        <v>64</v>
      </c>
      <c r="F571">
        <v>3</v>
      </c>
      <c r="G571">
        <v>7</v>
      </c>
      <c r="H571" t="s">
        <v>36</v>
      </c>
      <c r="I571" t="s">
        <v>37</v>
      </c>
      <c r="J571" t="s">
        <v>34</v>
      </c>
      <c r="K571" t="s">
        <v>37</v>
      </c>
      <c r="L571" t="s">
        <v>72</v>
      </c>
      <c r="M571" t="s">
        <v>37</v>
      </c>
      <c r="N571" t="s">
        <v>34</v>
      </c>
      <c r="O571" t="s">
        <v>37</v>
      </c>
      <c r="P571" t="s">
        <v>37</v>
      </c>
      <c r="Q571" t="s">
        <v>34</v>
      </c>
      <c r="R571" t="s">
        <v>34</v>
      </c>
      <c r="S571" t="s">
        <v>34</v>
      </c>
      <c r="T571" t="s">
        <v>37</v>
      </c>
      <c r="U571" t="s">
        <v>46</v>
      </c>
      <c r="V571" t="s">
        <v>34</v>
      </c>
      <c r="W571" t="s">
        <v>51</v>
      </c>
      <c r="X571">
        <v>58.95</v>
      </c>
      <c r="Y571">
        <v>955.15</v>
      </c>
      <c r="Z571">
        <v>0</v>
      </c>
      <c r="AA571">
        <v>0</v>
      </c>
      <c r="AB571">
        <v>458.1</v>
      </c>
      <c r="AC571">
        <v>1413.25</v>
      </c>
      <c r="AD571" t="s">
        <v>41</v>
      </c>
      <c r="AE571" t="s">
        <v>42</v>
      </c>
      <c r="AF571" t="s">
        <v>42</v>
      </c>
      <c r="AG571">
        <f t="shared" si="16"/>
        <v>0</v>
      </c>
      <c r="AH571" t="str" cm="1">
        <f t="array" ref="AH571">_xlfn.IFS(
X571&lt;=20, "&lt;20",
AND(X571&gt;=20, X571&lt;50), "20-50",
AND(X571&gt;=50, X571&lt;100), "50-100",
X571&gt;=100, "&gt;100"
)</f>
        <v>50-100</v>
      </c>
      <c r="AI571">
        <f t="shared" si="17"/>
        <v>0</v>
      </c>
      <c r="AJ571" t="str" cm="1">
        <f t="array" ref="AJ571">_xlfn.IFS(
C571&lt;=20, "&lt;20",
AND(C571&gt;=20, C571&lt;35), "20-35",
AND(C571&gt;=35, C571&lt;50), "35-50",
C571&gt;=50, "50-100"
)</f>
        <v>50-100</v>
      </c>
      <c r="AK571" t="str" cm="1">
        <f t="array" ref="AK571">_xlfn.IFS(
G571&lt;6, "&lt;6",
AND(G571&gt;=6, G571&lt;12), "6-12",
AND(G571&gt;=12, G571&lt;18), "12-18",  AND(G571&gt;=18, G571&lt;24), "18-24", G571&gt;=24, "24-36")</f>
        <v>6-12</v>
      </c>
    </row>
    <row r="572" spans="1:37" x14ac:dyDescent="0.3">
      <c r="A572" t="s">
        <v>671</v>
      </c>
      <c r="B572" t="s">
        <v>44</v>
      </c>
      <c r="C572">
        <v>26</v>
      </c>
      <c r="D572" t="s">
        <v>37</v>
      </c>
      <c r="E572" t="s">
        <v>56</v>
      </c>
      <c r="F572">
        <v>12</v>
      </c>
      <c r="G572">
        <v>8</v>
      </c>
      <c r="H572" t="s">
        <v>36</v>
      </c>
      <c r="I572" t="s">
        <v>37</v>
      </c>
      <c r="J572" t="s">
        <v>34</v>
      </c>
      <c r="K572" t="s">
        <v>37</v>
      </c>
      <c r="L572" t="s">
        <v>50</v>
      </c>
      <c r="M572" t="s">
        <v>37</v>
      </c>
      <c r="N572" t="s">
        <v>37</v>
      </c>
      <c r="O572" t="s">
        <v>34</v>
      </c>
      <c r="P572" t="s">
        <v>34</v>
      </c>
      <c r="Q572" t="s">
        <v>37</v>
      </c>
      <c r="R572" t="s">
        <v>37</v>
      </c>
      <c r="S572" t="s">
        <v>37</v>
      </c>
      <c r="T572" t="s">
        <v>37</v>
      </c>
      <c r="U572" t="s">
        <v>39</v>
      </c>
      <c r="V572" t="s">
        <v>37</v>
      </c>
      <c r="W572" t="s">
        <v>51</v>
      </c>
      <c r="X572">
        <v>100.3</v>
      </c>
      <c r="Y572">
        <v>4483.95</v>
      </c>
      <c r="Z572">
        <v>0</v>
      </c>
      <c r="AA572">
        <v>0</v>
      </c>
      <c r="AB572">
        <v>46.35</v>
      </c>
      <c r="AC572">
        <v>4530.3</v>
      </c>
      <c r="AD572" t="s">
        <v>41</v>
      </c>
      <c r="AE572" t="s">
        <v>42</v>
      </c>
      <c r="AF572" t="s">
        <v>42</v>
      </c>
      <c r="AG572">
        <f t="shared" si="16"/>
        <v>0</v>
      </c>
      <c r="AH572" t="str" cm="1">
        <f t="array" ref="AH572">_xlfn.IFS(
X572&lt;=20, "&lt;20",
AND(X572&gt;=20, X572&lt;50), "20-50",
AND(X572&gt;=50, X572&lt;100), "50-100",
X572&gt;=100, "&gt;100"
)</f>
        <v>&gt;100</v>
      </c>
      <c r="AI572">
        <f t="shared" si="17"/>
        <v>0</v>
      </c>
      <c r="AJ572" t="str" cm="1">
        <f t="array" ref="AJ572">_xlfn.IFS(
C572&lt;=20, "&lt;20",
AND(C572&gt;=20, C572&lt;35), "20-35",
AND(C572&gt;=35, C572&lt;50), "35-50",
C572&gt;=50, "50-100"
)</f>
        <v>20-35</v>
      </c>
      <c r="AK572" t="str" cm="1">
        <f t="array" ref="AK572">_xlfn.IFS(
G572&lt;6, "&lt;6",
AND(G572&gt;=6, G572&lt;12), "6-12",
AND(G572&gt;=12, G572&lt;18), "12-18",  AND(G572&gt;=18, G572&lt;24), "18-24", G572&gt;=24, "24-36")</f>
        <v>6-12</v>
      </c>
    </row>
    <row r="573" spans="1:37" x14ac:dyDescent="0.3">
      <c r="A573" t="s">
        <v>672</v>
      </c>
      <c r="B573" t="s">
        <v>44</v>
      </c>
      <c r="C573">
        <v>57</v>
      </c>
      <c r="D573" t="s">
        <v>34</v>
      </c>
      <c r="E573" t="s">
        <v>76</v>
      </c>
      <c r="F573">
        <v>5</v>
      </c>
      <c r="G573">
        <v>6</v>
      </c>
      <c r="H573" t="s">
        <v>36</v>
      </c>
      <c r="I573" t="s">
        <v>37</v>
      </c>
      <c r="J573" t="s">
        <v>37</v>
      </c>
      <c r="K573" t="s">
        <v>37</v>
      </c>
      <c r="L573" t="s">
        <v>50</v>
      </c>
      <c r="M573" t="s">
        <v>37</v>
      </c>
      <c r="N573" t="s">
        <v>37</v>
      </c>
      <c r="O573" t="s">
        <v>37</v>
      </c>
      <c r="P573" t="s">
        <v>37</v>
      </c>
      <c r="Q573" t="s">
        <v>34</v>
      </c>
      <c r="R573" t="s">
        <v>37</v>
      </c>
      <c r="S573" t="s">
        <v>37</v>
      </c>
      <c r="T573" t="s">
        <v>37</v>
      </c>
      <c r="U573" t="s">
        <v>67</v>
      </c>
      <c r="V573" t="s">
        <v>34</v>
      </c>
      <c r="W573" t="s">
        <v>51</v>
      </c>
      <c r="X573">
        <v>105.6</v>
      </c>
      <c r="Y573">
        <v>7581.5</v>
      </c>
      <c r="Z573">
        <v>0</v>
      </c>
      <c r="AA573">
        <v>0</v>
      </c>
      <c r="AB573">
        <v>442.8</v>
      </c>
      <c r="AC573">
        <v>8024.3</v>
      </c>
      <c r="AD573" t="s">
        <v>41</v>
      </c>
      <c r="AE573" t="s">
        <v>42</v>
      </c>
      <c r="AF573" t="s">
        <v>42</v>
      </c>
      <c r="AG573">
        <f t="shared" si="16"/>
        <v>0</v>
      </c>
      <c r="AH573" t="str" cm="1">
        <f t="array" ref="AH573">_xlfn.IFS(
X573&lt;=20, "&lt;20",
AND(X573&gt;=20, X573&lt;50), "20-50",
AND(X573&gt;=50, X573&lt;100), "50-100",
X573&gt;=100, "&gt;100"
)</f>
        <v>&gt;100</v>
      </c>
      <c r="AI573">
        <f t="shared" si="17"/>
        <v>0</v>
      </c>
      <c r="AJ573" t="str" cm="1">
        <f t="array" ref="AJ573">_xlfn.IFS(
C573&lt;=20, "&lt;20",
AND(C573&gt;=20, C573&lt;35), "20-35",
AND(C573&gt;=35, C573&lt;50), "35-50",
C573&gt;=50, "50-100"
)</f>
        <v>50-100</v>
      </c>
      <c r="AK573" t="str" cm="1">
        <f t="array" ref="AK573">_xlfn.IFS(
G573&lt;6, "&lt;6",
AND(G573&gt;=6, G573&lt;12), "6-12",
AND(G573&gt;=12, G573&lt;18), "12-18",  AND(G573&gt;=18, G573&lt;24), "18-24", G573&gt;=24, "24-36")</f>
        <v>6-12</v>
      </c>
    </row>
    <row r="574" spans="1:37" x14ac:dyDescent="0.3">
      <c r="A574" t="s">
        <v>673</v>
      </c>
      <c r="B574" t="s">
        <v>44</v>
      </c>
      <c r="C574">
        <v>20</v>
      </c>
      <c r="D574" t="s">
        <v>34</v>
      </c>
      <c r="E574" t="s">
        <v>74</v>
      </c>
      <c r="F574">
        <v>7</v>
      </c>
      <c r="G574">
        <v>7</v>
      </c>
      <c r="H574" t="s">
        <v>36</v>
      </c>
      <c r="I574" t="s">
        <v>37</v>
      </c>
      <c r="J574" t="s">
        <v>34</v>
      </c>
      <c r="K574" t="s">
        <v>34</v>
      </c>
      <c r="L574" t="s">
        <v>34</v>
      </c>
      <c r="M574" t="s">
        <v>34</v>
      </c>
      <c r="N574" t="s">
        <v>34</v>
      </c>
      <c r="O574" t="s">
        <v>34</v>
      </c>
      <c r="P574" t="s">
        <v>34</v>
      </c>
      <c r="Q574" t="s">
        <v>34</v>
      </c>
      <c r="R574" t="s">
        <v>34</v>
      </c>
      <c r="S574" t="s">
        <v>34</v>
      </c>
      <c r="T574" t="s">
        <v>34</v>
      </c>
      <c r="U574" t="s">
        <v>67</v>
      </c>
      <c r="V574" t="s">
        <v>34</v>
      </c>
      <c r="W574" t="s">
        <v>143</v>
      </c>
      <c r="X574">
        <v>19.55</v>
      </c>
      <c r="Y574">
        <v>265.3</v>
      </c>
      <c r="Z574">
        <v>0</v>
      </c>
      <c r="AA574">
        <v>0</v>
      </c>
      <c r="AB574">
        <v>548.99</v>
      </c>
      <c r="AC574">
        <v>814.29</v>
      </c>
      <c r="AD574" t="s">
        <v>41</v>
      </c>
      <c r="AE574" t="s">
        <v>42</v>
      </c>
      <c r="AF574" t="s">
        <v>42</v>
      </c>
      <c r="AG574">
        <f t="shared" si="16"/>
        <v>0</v>
      </c>
      <c r="AH574" t="str" cm="1">
        <f t="array" ref="AH574">_xlfn.IFS(
X574&lt;=20, "&lt;20",
AND(X574&gt;=20, X574&lt;50), "20-50",
AND(X574&gt;=50, X574&lt;100), "50-100",
X574&gt;=100, "&gt;100"
)</f>
        <v>&lt;20</v>
      </c>
      <c r="AI574">
        <f t="shared" si="17"/>
        <v>0</v>
      </c>
      <c r="AJ574" t="str" cm="1">
        <f t="array" ref="AJ574">_xlfn.IFS(
C574&lt;=20, "&lt;20",
AND(C574&gt;=20, C574&lt;35), "20-35",
AND(C574&gt;=35, C574&lt;50), "35-50",
C574&gt;=50, "50-100"
)</f>
        <v>&lt;20</v>
      </c>
      <c r="AK574" t="str" cm="1">
        <f t="array" ref="AK574">_xlfn.IFS(
G574&lt;6, "&lt;6",
AND(G574&gt;=6, G574&lt;12), "6-12",
AND(G574&gt;=12, G574&lt;18), "12-18",  AND(G574&gt;=18, G574&lt;24), "18-24", G574&gt;=24, "24-36")</f>
        <v>6-12</v>
      </c>
    </row>
    <row r="575" spans="1:37" x14ac:dyDescent="0.3">
      <c r="A575" t="s">
        <v>674</v>
      </c>
      <c r="B575" t="s">
        <v>33</v>
      </c>
      <c r="C575">
        <v>32</v>
      </c>
      <c r="D575" t="s">
        <v>37</v>
      </c>
      <c r="E575" t="s">
        <v>64</v>
      </c>
      <c r="F575">
        <v>1</v>
      </c>
      <c r="G575">
        <v>2</v>
      </c>
      <c r="H575" t="s">
        <v>49</v>
      </c>
      <c r="I575" t="s">
        <v>37</v>
      </c>
      <c r="J575" t="s">
        <v>34</v>
      </c>
      <c r="K575" t="s">
        <v>37</v>
      </c>
      <c r="L575" t="s">
        <v>72</v>
      </c>
      <c r="M575" t="s">
        <v>34</v>
      </c>
      <c r="N575" t="s">
        <v>34</v>
      </c>
      <c r="O575" t="s">
        <v>37</v>
      </c>
      <c r="P575" t="s">
        <v>34</v>
      </c>
      <c r="Q575" t="s">
        <v>37</v>
      </c>
      <c r="R575" t="s">
        <v>34</v>
      </c>
      <c r="S575" t="s">
        <v>34</v>
      </c>
      <c r="T575" t="s">
        <v>37</v>
      </c>
      <c r="U575" t="s">
        <v>46</v>
      </c>
      <c r="V575" t="s">
        <v>34</v>
      </c>
      <c r="W575" t="s">
        <v>40</v>
      </c>
      <c r="X575">
        <v>60.9</v>
      </c>
      <c r="Y575">
        <v>414.1</v>
      </c>
      <c r="Z575">
        <v>0</v>
      </c>
      <c r="AA575">
        <v>0</v>
      </c>
      <c r="AB575">
        <v>274.02</v>
      </c>
      <c r="AC575">
        <v>688.12</v>
      </c>
      <c r="AD575" t="s">
        <v>41</v>
      </c>
      <c r="AE575" t="s">
        <v>42</v>
      </c>
      <c r="AF575" t="s">
        <v>42</v>
      </c>
      <c r="AG575">
        <f t="shared" si="16"/>
        <v>0</v>
      </c>
      <c r="AH575" t="str" cm="1">
        <f t="array" ref="AH575">_xlfn.IFS(
X575&lt;=20, "&lt;20",
AND(X575&gt;=20, X575&lt;50), "20-50",
AND(X575&gt;=50, X575&lt;100), "50-100",
X575&gt;=100, "&gt;100"
)</f>
        <v>50-100</v>
      </c>
      <c r="AI575">
        <f t="shared" si="17"/>
        <v>0</v>
      </c>
      <c r="AJ575" t="str" cm="1">
        <f t="array" ref="AJ575">_xlfn.IFS(
C575&lt;=20, "&lt;20",
AND(C575&gt;=20, C575&lt;35), "20-35",
AND(C575&gt;=35, C575&lt;50), "35-50",
C575&gt;=50, "50-100"
)</f>
        <v>20-35</v>
      </c>
      <c r="AK575" t="str" cm="1">
        <f t="array" ref="AK575">_xlfn.IFS(
G575&lt;6, "&lt;6",
AND(G575&gt;=6, G575&lt;12), "6-12",
AND(G575&gt;=12, G575&lt;18), "12-18",  AND(G575&gt;=18, G575&lt;24), "18-24", G575&gt;=24, "24-36")</f>
        <v>&lt;6</v>
      </c>
    </row>
    <row r="576" spans="1:37" x14ac:dyDescent="0.3">
      <c r="A576" t="s">
        <v>675</v>
      </c>
      <c r="B576" t="s">
        <v>33</v>
      </c>
      <c r="C576">
        <v>55</v>
      </c>
      <c r="D576" t="s">
        <v>37</v>
      </c>
      <c r="E576" t="s">
        <v>109</v>
      </c>
      <c r="F576">
        <v>4</v>
      </c>
      <c r="G576">
        <v>1</v>
      </c>
      <c r="H576" t="s">
        <v>57</v>
      </c>
      <c r="I576" t="s">
        <v>37</v>
      </c>
      <c r="J576" t="s">
        <v>34</v>
      </c>
      <c r="K576" t="s">
        <v>34</v>
      </c>
      <c r="L576" t="s">
        <v>34</v>
      </c>
      <c r="M576" t="s">
        <v>34</v>
      </c>
      <c r="N576" t="s">
        <v>34</v>
      </c>
      <c r="O576" t="s">
        <v>34</v>
      </c>
      <c r="P576" t="s">
        <v>34</v>
      </c>
      <c r="Q576" t="s">
        <v>34</v>
      </c>
      <c r="R576" t="s">
        <v>34</v>
      </c>
      <c r="S576" t="s">
        <v>34</v>
      </c>
      <c r="T576" t="s">
        <v>34</v>
      </c>
      <c r="U576" t="s">
        <v>39</v>
      </c>
      <c r="V576" t="s">
        <v>34</v>
      </c>
      <c r="W576" t="s">
        <v>51</v>
      </c>
      <c r="X576">
        <v>20.05</v>
      </c>
      <c r="Y576">
        <v>345.9</v>
      </c>
      <c r="Z576">
        <v>0</v>
      </c>
      <c r="AA576">
        <v>0</v>
      </c>
      <c r="AB576">
        <v>505.08</v>
      </c>
      <c r="AC576">
        <v>850.98</v>
      </c>
      <c r="AD576" t="s">
        <v>41</v>
      </c>
      <c r="AE576" t="s">
        <v>42</v>
      </c>
      <c r="AF576" t="s">
        <v>42</v>
      </c>
      <c r="AG576">
        <f t="shared" si="16"/>
        <v>0</v>
      </c>
      <c r="AH576" t="str" cm="1">
        <f t="array" ref="AH576">_xlfn.IFS(
X576&lt;=20, "&lt;20",
AND(X576&gt;=20, X576&lt;50), "20-50",
AND(X576&gt;=50, X576&lt;100), "50-100",
X576&gt;=100, "&gt;100"
)</f>
        <v>20-50</v>
      </c>
      <c r="AI576">
        <f t="shared" si="17"/>
        <v>0</v>
      </c>
      <c r="AJ576" t="str" cm="1">
        <f t="array" ref="AJ576">_xlfn.IFS(
C576&lt;=20, "&lt;20",
AND(C576&gt;=20, C576&lt;35), "20-35",
AND(C576&gt;=35, C576&lt;50), "35-50",
C576&gt;=50, "50-100"
)</f>
        <v>50-100</v>
      </c>
      <c r="AK576" t="str" cm="1">
        <f t="array" ref="AK576">_xlfn.IFS(
G576&lt;6, "&lt;6",
AND(G576&gt;=6, G576&lt;12), "6-12",
AND(G576&gt;=12, G576&lt;18), "12-18",  AND(G576&gt;=18, G576&lt;24), "18-24", G576&gt;=24, "24-36")</f>
        <v>&lt;6</v>
      </c>
    </row>
    <row r="577" spans="1:37" x14ac:dyDescent="0.3">
      <c r="A577" t="s">
        <v>676</v>
      </c>
      <c r="B577" t="s">
        <v>44</v>
      </c>
      <c r="C577">
        <v>37</v>
      </c>
      <c r="D577" t="s">
        <v>34</v>
      </c>
      <c r="E577" t="s">
        <v>74</v>
      </c>
      <c r="F577">
        <v>15</v>
      </c>
      <c r="G577">
        <v>8</v>
      </c>
      <c r="H577" t="s">
        <v>36</v>
      </c>
      <c r="I577" t="s">
        <v>37</v>
      </c>
      <c r="J577" t="s">
        <v>37</v>
      </c>
      <c r="K577" t="s">
        <v>37</v>
      </c>
      <c r="L577" t="s">
        <v>50</v>
      </c>
      <c r="M577" t="s">
        <v>34</v>
      </c>
      <c r="N577" t="s">
        <v>37</v>
      </c>
      <c r="O577" t="s">
        <v>34</v>
      </c>
      <c r="P577" t="s">
        <v>37</v>
      </c>
      <c r="Q577" t="s">
        <v>37</v>
      </c>
      <c r="R577" t="s">
        <v>37</v>
      </c>
      <c r="S577" t="s">
        <v>37</v>
      </c>
      <c r="T577" t="s">
        <v>37</v>
      </c>
      <c r="U577" t="s">
        <v>67</v>
      </c>
      <c r="V577" t="s">
        <v>37</v>
      </c>
      <c r="W577" t="s">
        <v>40</v>
      </c>
      <c r="X577">
        <v>103.75</v>
      </c>
      <c r="Y577">
        <v>7039.45</v>
      </c>
      <c r="Z577">
        <v>0</v>
      </c>
      <c r="AA577">
        <v>0</v>
      </c>
      <c r="AB577">
        <v>1094.1199999999999</v>
      </c>
      <c r="AC577">
        <v>8133.57</v>
      </c>
      <c r="AD577" t="s">
        <v>41</v>
      </c>
      <c r="AE577" t="s">
        <v>42</v>
      </c>
      <c r="AF577" t="s">
        <v>42</v>
      </c>
      <c r="AG577">
        <f t="shared" si="16"/>
        <v>0</v>
      </c>
      <c r="AH577" t="str" cm="1">
        <f t="array" ref="AH577">_xlfn.IFS(
X577&lt;=20, "&lt;20",
AND(X577&gt;=20, X577&lt;50), "20-50",
AND(X577&gt;=50, X577&lt;100), "50-100",
X577&gt;=100, "&gt;100"
)</f>
        <v>&gt;100</v>
      </c>
      <c r="AI577">
        <f t="shared" si="17"/>
        <v>0</v>
      </c>
      <c r="AJ577" t="str" cm="1">
        <f t="array" ref="AJ577">_xlfn.IFS(
C577&lt;=20, "&lt;20",
AND(C577&gt;=20, C577&lt;35), "20-35",
AND(C577&gt;=35, C577&lt;50), "35-50",
C577&gt;=50, "50-100"
)</f>
        <v>35-50</v>
      </c>
      <c r="AK577" t="str" cm="1">
        <f t="array" ref="AK577">_xlfn.IFS(
G577&lt;6, "&lt;6",
AND(G577&gt;=6, G577&lt;12), "6-12",
AND(G577&gt;=12, G577&lt;18), "12-18",  AND(G577&gt;=18, G577&lt;24), "18-24", G577&gt;=24, "24-36")</f>
        <v>6-12</v>
      </c>
    </row>
    <row r="578" spans="1:37" x14ac:dyDescent="0.3">
      <c r="A578" t="s">
        <v>677</v>
      </c>
      <c r="B578" t="s">
        <v>33</v>
      </c>
      <c r="C578">
        <v>66</v>
      </c>
      <c r="D578" t="s">
        <v>37</v>
      </c>
      <c r="E578" t="s">
        <v>76</v>
      </c>
      <c r="F578">
        <v>14</v>
      </c>
      <c r="G578">
        <v>15</v>
      </c>
      <c r="H578" t="s">
        <v>70</v>
      </c>
      <c r="I578" t="s">
        <v>37</v>
      </c>
      <c r="J578" t="s">
        <v>37</v>
      </c>
      <c r="K578" t="s">
        <v>37</v>
      </c>
      <c r="L578" t="s">
        <v>50</v>
      </c>
      <c r="M578" t="s">
        <v>37</v>
      </c>
      <c r="N578" t="s">
        <v>37</v>
      </c>
      <c r="O578" t="s">
        <v>37</v>
      </c>
      <c r="P578" t="s">
        <v>37</v>
      </c>
      <c r="Q578" t="s">
        <v>37</v>
      </c>
      <c r="R578" t="s">
        <v>37</v>
      </c>
      <c r="S578" t="s">
        <v>37</v>
      </c>
      <c r="T578" t="s">
        <v>34</v>
      </c>
      <c r="U578" t="s">
        <v>39</v>
      </c>
      <c r="V578" t="s">
        <v>34</v>
      </c>
      <c r="W578" t="s">
        <v>51</v>
      </c>
      <c r="X578">
        <v>113.35</v>
      </c>
      <c r="Y578">
        <v>7222.75</v>
      </c>
      <c r="Z578">
        <v>0</v>
      </c>
      <c r="AA578">
        <v>20</v>
      </c>
      <c r="AB578">
        <v>437.12</v>
      </c>
      <c r="AC578">
        <v>7679.87</v>
      </c>
      <c r="AD578" t="s">
        <v>41</v>
      </c>
      <c r="AE578" t="s">
        <v>42</v>
      </c>
      <c r="AF578" t="s">
        <v>42</v>
      </c>
      <c r="AG578">
        <f t="shared" si="16"/>
        <v>0</v>
      </c>
      <c r="AH578" t="str" cm="1">
        <f t="array" ref="AH578">_xlfn.IFS(
X578&lt;=20, "&lt;20",
AND(X578&gt;=20, X578&lt;50), "20-50",
AND(X578&gt;=50, X578&lt;100), "50-100",
X578&gt;=100, "&gt;100"
)</f>
        <v>&gt;100</v>
      </c>
      <c r="AI578">
        <f t="shared" si="17"/>
        <v>0</v>
      </c>
      <c r="AJ578" t="str" cm="1">
        <f t="array" ref="AJ578">_xlfn.IFS(
C578&lt;=20, "&lt;20",
AND(C578&gt;=20, C578&lt;35), "20-35",
AND(C578&gt;=35, C578&lt;50), "35-50",
C578&gt;=50, "50-100"
)</f>
        <v>50-100</v>
      </c>
      <c r="AK578" t="str" cm="1">
        <f t="array" ref="AK578">_xlfn.IFS(
G578&lt;6, "&lt;6",
AND(G578&gt;=6, G578&lt;12), "6-12",
AND(G578&gt;=12, G578&lt;18), "12-18",  AND(G578&gt;=18, G578&lt;24), "18-24", G578&gt;=24, "24-36")</f>
        <v>12-18</v>
      </c>
    </row>
    <row r="579" spans="1:37" x14ac:dyDescent="0.3">
      <c r="A579" t="s">
        <v>678</v>
      </c>
      <c r="B579" t="s">
        <v>44</v>
      </c>
      <c r="C579">
        <v>51</v>
      </c>
      <c r="D579" t="s">
        <v>37</v>
      </c>
      <c r="E579" t="s">
        <v>76</v>
      </c>
      <c r="F579">
        <v>14</v>
      </c>
      <c r="G579">
        <v>17</v>
      </c>
      <c r="H579" t="s">
        <v>110</v>
      </c>
      <c r="I579" t="s">
        <v>37</v>
      </c>
      <c r="J579" t="s">
        <v>37</v>
      </c>
      <c r="K579" t="s">
        <v>37</v>
      </c>
      <c r="L579" t="s">
        <v>72</v>
      </c>
      <c r="M579" t="s">
        <v>37</v>
      </c>
      <c r="N579" t="s">
        <v>37</v>
      </c>
      <c r="O579" t="s">
        <v>34</v>
      </c>
      <c r="P579" t="s">
        <v>37</v>
      </c>
      <c r="Q579" t="s">
        <v>34</v>
      </c>
      <c r="R579" t="s">
        <v>34</v>
      </c>
      <c r="S579" t="s">
        <v>34</v>
      </c>
      <c r="T579" t="s">
        <v>37</v>
      </c>
      <c r="U579" t="s">
        <v>39</v>
      </c>
      <c r="V579" t="s">
        <v>37</v>
      </c>
      <c r="W579" t="s">
        <v>143</v>
      </c>
      <c r="X579">
        <v>64.400000000000006</v>
      </c>
      <c r="Y579">
        <v>2088.75</v>
      </c>
      <c r="Z579">
        <v>0</v>
      </c>
      <c r="AA579">
        <v>0</v>
      </c>
      <c r="AB579">
        <v>1169.94</v>
      </c>
      <c r="AC579">
        <v>3258.69</v>
      </c>
      <c r="AD579" t="s">
        <v>52</v>
      </c>
      <c r="AE579" t="s">
        <v>104</v>
      </c>
      <c r="AF579" t="s">
        <v>150</v>
      </c>
      <c r="AG579">
        <f t="shared" ref="AG579:AG642" si="18">IF(AD579="Churned", 1,0)</f>
        <v>1</v>
      </c>
      <c r="AH579" t="str" cm="1">
        <f t="array" ref="AH579">_xlfn.IFS(
X579&lt;=20, "&lt;20",
AND(X579&gt;=20, X579&lt;50), "20-50",
AND(X579&gt;=50, X579&lt;100), "50-100",
X579&gt;=100, "&gt;100"
)</f>
        <v>50-100</v>
      </c>
      <c r="AI579">
        <f t="shared" ref="AI579:AI642" si="19">IF(AD579="Joined", 1, 0)</f>
        <v>0</v>
      </c>
      <c r="AJ579" t="str" cm="1">
        <f t="array" ref="AJ579">_xlfn.IFS(
C579&lt;=20, "&lt;20",
AND(C579&gt;=20, C579&lt;35), "20-35",
AND(C579&gt;=35, C579&lt;50), "35-50",
C579&gt;=50, "50-100"
)</f>
        <v>50-100</v>
      </c>
      <c r="AK579" t="str" cm="1">
        <f t="array" ref="AK579">_xlfn.IFS(
G579&lt;6, "&lt;6",
AND(G579&gt;=6, G579&lt;12), "6-12",
AND(G579&gt;=12, G579&lt;18), "12-18",  AND(G579&gt;=18, G579&lt;24), "18-24", G579&gt;=24, "24-36")</f>
        <v>12-18</v>
      </c>
    </row>
    <row r="580" spans="1:37" x14ac:dyDescent="0.3">
      <c r="A580" t="s">
        <v>679</v>
      </c>
      <c r="B580" t="s">
        <v>44</v>
      </c>
      <c r="C580">
        <v>47</v>
      </c>
      <c r="D580" t="s">
        <v>37</v>
      </c>
      <c r="E580" t="s">
        <v>56</v>
      </c>
      <c r="F580">
        <v>3</v>
      </c>
      <c r="G580">
        <v>34</v>
      </c>
      <c r="H580" t="s">
        <v>36</v>
      </c>
      <c r="I580" t="s">
        <v>37</v>
      </c>
      <c r="J580" t="s">
        <v>34</v>
      </c>
      <c r="K580" t="s">
        <v>37</v>
      </c>
      <c r="L580" t="s">
        <v>38</v>
      </c>
      <c r="M580" t="s">
        <v>34</v>
      </c>
      <c r="N580" t="s">
        <v>34</v>
      </c>
      <c r="O580" t="s">
        <v>37</v>
      </c>
      <c r="P580" t="s">
        <v>37</v>
      </c>
      <c r="Q580" t="s">
        <v>37</v>
      </c>
      <c r="R580" t="s">
        <v>37</v>
      </c>
      <c r="S580" t="s">
        <v>37</v>
      </c>
      <c r="T580" t="s">
        <v>37</v>
      </c>
      <c r="U580" t="s">
        <v>46</v>
      </c>
      <c r="V580" t="s">
        <v>34</v>
      </c>
      <c r="W580" t="s">
        <v>51</v>
      </c>
      <c r="X580">
        <v>75.150000000000006</v>
      </c>
      <c r="Y580">
        <v>392.65</v>
      </c>
      <c r="Z580">
        <v>0</v>
      </c>
      <c r="AA580">
        <v>0</v>
      </c>
      <c r="AB580">
        <v>228.45</v>
      </c>
      <c r="AC580">
        <v>621.1</v>
      </c>
      <c r="AD580" t="s">
        <v>41</v>
      </c>
      <c r="AE580" t="s">
        <v>42</v>
      </c>
      <c r="AF580" t="s">
        <v>42</v>
      </c>
      <c r="AG580">
        <f t="shared" si="18"/>
        <v>0</v>
      </c>
      <c r="AH580" t="str" cm="1">
        <f t="array" ref="AH580">_xlfn.IFS(
X580&lt;=20, "&lt;20",
AND(X580&gt;=20, X580&lt;50), "20-50",
AND(X580&gt;=50, X580&lt;100), "50-100",
X580&gt;=100, "&gt;100"
)</f>
        <v>50-100</v>
      </c>
      <c r="AI580">
        <f t="shared" si="19"/>
        <v>0</v>
      </c>
      <c r="AJ580" t="str" cm="1">
        <f t="array" ref="AJ580">_xlfn.IFS(
C580&lt;=20, "&lt;20",
AND(C580&gt;=20, C580&lt;35), "20-35",
AND(C580&gt;=35, C580&lt;50), "35-50",
C580&gt;=50, "50-100"
)</f>
        <v>35-50</v>
      </c>
      <c r="AK580" t="str" cm="1">
        <f t="array" ref="AK580">_xlfn.IFS(
G580&lt;6, "&lt;6",
AND(G580&gt;=6, G580&lt;12), "6-12",
AND(G580&gt;=12, G580&lt;18), "12-18",  AND(G580&gt;=18, G580&lt;24), "18-24", G580&gt;=24, "24-36")</f>
        <v>24-36</v>
      </c>
    </row>
    <row r="581" spans="1:37" x14ac:dyDescent="0.3">
      <c r="A581" t="s">
        <v>680</v>
      </c>
      <c r="B581" t="s">
        <v>33</v>
      </c>
      <c r="C581">
        <v>30</v>
      </c>
      <c r="D581" t="s">
        <v>37</v>
      </c>
      <c r="E581" t="s">
        <v>69</v>
      </c>
      <c r="F581">
        <v>13</v>
      </c>
      <c r="G581">
        <v>34</v>
      </c>
      <c r="H581" t="s">
        <v>36</v>
      </c>
      <c r="I581" t="s">
        <v>37</v>
      </c>
      <c r="J581" t="s">
        <v>37</v>
      </c>
      <c r="K581" t="s">
        <v>37</v>
      </c>
      <c r="L581" t="s">
        <v>50</v>
      </c>
      <c r="M581" t="s">
        <v>37</v>
      </c>
      <c r="N581" t="s">
        <v>34</v>
      </c>
      <c r="O581" t="s">
        <v>34</v>
      </c>
      <c r="P581" t="s">
        <v>34</v>
      </c>
      <c r="Q581" t="s">
        <v>34</v>
      </c>
      <c r="R581" t="s">
        <v>34</v>
      </c>
      <c r="S581" t="s">
        <v>37</v>
      </c>
      <c r="T581" t="s">
        <v>37</v>
      </c>
      <c r="U581" t="s">
        <v>46</v>
      </c>
      <c r="V581" t="s">
        <v>34</v>
      </c>
      <c r="W581" t="s">
        <v>51</v>
      </c>
      <c r="X581">
        <v>82.4</v>
      </c>
      <c r="Y581">
        <v>1592.35</v>
      </c>
      <c r="Z581">
        <v>33.43</v>
      </c>
      <c r="AA581">
        <v>0</v>
      </c>
      <c r="AB581">
        <v>732</v>
      </c>
      <c r="AC581">
        <v>2290.92</v>
      </c>
      <c r="AD581" t="s">
        <v>52</v>
      </c>
      <c r="AE581" t="s">
        <v>100</v>
      </c>
      <c r="AF581" t="s">
        <v>308</v>
      </c>
      <c r="AG581">
        <f t="shared" si="18"/>
        <v>1</v>
      </c>
      <c r="AH581" t="str" cm="1">
        <f t="array" ref="AH581">_xlfn.IFS(
X581&lt;=20, "&lt;20",
AND(X581&gt;=20, X581&lt;50), "20-50",
AND(X581&gt;=50, X581&lt;100), "50-100",
X581&gt;=100, "&gt;100"
)</f>
        <v>50-100</v>
      </c>
      <c r="AI581">
        <f t="shared" si="19"/>
        <v>0</v>
      </c>
      <c r="AJ581" t="str" cm="1">
        <f t="array" ref="AJ581">_xlfn.IFS(
C581&lt;=20, "&lt;20",
AND(C581&gt;=20, C581&lt;35), "20-35",
AND(C581&gt;=35, C581&lt;50), "35-50",
C581&gt;=50, "50-100"
)</f>
        <v>20-35</v>
      </c>
      <c r="AK581" t="str" cm="1">
        <f t="array" ref="AK581">_xlfn.IFS(
G581&lt;6, "&lt;6",
AND(G581&gt;=6, G581&lt;12), "6-12",
AND(G581&gt;=12, G581&lt;18), "12-18",  AND(G581&gt;=18, G581&lt;24), "18-24", G581&gt;=24, "24-36")</f>
        <v>24-36</v>
      </c>
    </row>
    <row r="582" spans="1:37" x14ac:dyDescent="0.3">
      <c r="A582" t="s">
        <v>681</v>
      </c>
      <c r="B582" t="s">
        <v>33</v>
      </c>
      <c r="C582">
        <v>59</v>
      </c>
      <c r="D582" t="s">
        <v>37</v>
      </c>
      <c r="E582" t="s">
        <v>87</v>
      </c>
      <c r="F582">
        <v>13</v>
      </c>
      <c r="G582">
        <v>22</v>
      </c>
      <c r="H582" t="s">
        <v>36</v>
      </c>
      <c r="I582" t="s">
        <v>37</v>
      </c>
      <c r="J582" t="s">
        <v>34</v>
      </c>
      <c r="K582" t="s">
        <v>37</v>
      </c>
      <c r="L582" t="s">
        <v>50</v>
      </c>
      <c r="M582" t="s">
        <v>37</v>
      </c>
      <c r="N582" t="s">
        <v>37</v>
      </c>
      <c r="O582" t="s">
        <v>34</v>
      </c>
      <c r="P582" t="s">
        <v>37</v>
      </c>
      <c r="Q582" t="s">
        <v>37</v>
      </c>
      <c r="R582" t="s">
        <v>37</v>
      </c>
      <c r="S582" t="s">
        <v>37</v>
      </c>
      <c r="T582" t="s">
        <v>37</v>
      </c>
      <c r="U582" t="s">
        <v>67</v>
      </c>
      <c r="V582" t="s">
        <v>37</v>
      </c>
      <c r="W582" t="s">
        <v>40</v>
      </c>
      <c r="X582">
        <v>104.05</v>
      </c>
      <c r="Y582">
        <v>6605.55</v>
      </c>
      <c r="Z582">
        <v>0</v>
      </c>
      <c r="AA582">
        <v>0</v>
      </c>
      <c r="AB582">
        <v>304.64</v>
      </c>
      <c r="AC582">
        <v>6910.19</v>
      </c>
      <c r="AD582" t="s">
        <v>41</v>
      </c>
      <c r="AE582" t="s">
        <v>42</v>
      </c>
      <c r="AF582" t="s">
        <v>42</v>
      </c>
      <c r="AG582">
        <f t="shared" si="18"/>
        <v>0</v>
      </c>
      <c r="AH582" t="str" cm="1">
        <f t="array" ref="AH582">_xlfn.IFS(
X582&lt;=20, "&lt;20",
AND(X582&gt;=20, X582&lt;50), "20-50",
AND(X582&gt;=50, X582&lt;100), "50-100",
X582&gt;=100, "&gt;100"
)</f>
        <v>&gt;100</v>
      </c>
      <c r="AI582">
        <f t="shared" si="19"/>
        <v>0</v>
      </c>
      <c r="AJ582" t="str" cm="1">
        <f t="array" ref="AJ582">_xlfn.IFS(
C582&lt;=20, "&lt;20",
AND(C582&gt;=20, C582&lt;35), "20-35",
AND(C582&gt;=35, C582&lt;50), "35-50",
C582&gt;=50, "50-100"
)</f>
        <v>50-100</v>
      </c>
      <c r="AK582" t="str" cm="1">
        <f t="array" ref="AK582">_xlfn.IFS(
G582&lt;6, "&lt;6",
AND(G582&gt;=6, G582&lt;12), "6-12",
AND(G582&gt;=12, G582&lt;18), "12-18",  AND(G582&gt;=18, G582&lt;24), "18-24", G582&gt;=24, "24-36")</f>
        <v>18-24</v>
      </c>
    </row>
    <row r="583" spans="1:37" x14ac:dyDescent="0.3">
      <c r="A583" t="s">
        <v>682</v>
      </c>
      <c r="B583" t="s">
        <v>44</v>
      </c>
      <c r="C583">
        <v>70</v>
      </c>
      <c r="D583" t="s">
        <v>34</v>
      </c>
      <c r="E583" t="s">
        <v>61</v>
      </c>
      <c r="F583">
        <v>10</v>
      </c>
      <c r="G583">
        <v>9</v>
      </c>
      <c r="H583" t="s">
        <v>36</v>
      </c>
      <c r="I583" t="s">
        <v>37</v>
      </c>
      <c r="J583" t="s">
        <v>34</v>
      </c>
      <c r="K583" t="s">
        <v>37</v>
      </c>
      <c r="L583" t="s">
        <v>50</v>
      </c>
      <c r="M583" t="s">
        <v>34</v>
      </c>
      <c r="N583" t="s">
        <v>34</v>
      </c>
      <c r="O583" t="s">
        <v>37</v>
      </c>
      <c r="P583" t="s">
        <v>34</v>
      </c>
      <c r="Q583" t="s">
        <v>37</v>
      </c>
      <c r="R583" t="s">
        <v>34</v>
      </c>
      <c r="S583" t="s">
        <v>34</v>
      </c>
      <c r="T583" t="s">
        <v>37</v>
      </c>
      <c r="U583" t="s">
        <v>67</v>
      </c>
      <c r="V583" t="s">
        <v>37</v>
      </c>
      <c r="W583" t="s">
        <v>40</v>
      </c>
      <c r="X583">
        <v>85.7</v>
      </c>
      <c r="Y583">
        <v>2067</v>
      </c>
      <c r="Z583">
        <v>0</v>
      </c>
      <c r="AA583">
        <v>0</v>
      </c>
      <c r="AB583">
        <v>1202.24</v>
      </c>
      <c r="AC583">
        <v>3269.24</v>
      </c>
      <c r="AD583" t="s">
        <v>41</v>
      </c>
      <c r="AE583" t="s">
        <v>42</v>
      </c>
      <c r="AF583" t="s">
        <v>42</v>
      </c>
      <c r="AG583">
        <f t="shared" si="18"/>
        <v>0</v>
      </c>
      <c r="AH583" t="str" cm="1">
        <f t="array" ref="AH583">_xlfn.IFS(
X583&lt;=20, "&lt;20",
AND(X583&gt;=20, X583&lt;50), "20-50",
AND(X583&gt;=50, X583&lt;100), "50-100",
X583&gt;=100, "&gt;100"
)</f>
        <v>50-100</v>
      </c>
      <c r="AI583">
        <f t="shared" si="19"/>
        <v>0</v>
      </c>
      <c r="AJ583" t="str" cm="1">
        <f t="array" ref="AJ583">_xlfn.IFS(
C583&lt;=20, "&lt;20",
AND(C583&gt;=20, C583&lt;35), "20-35",
AND(C583&gt;=35, C583&lt;50), "35-50",
C583&gt;=50, "50-100"
)</f>
        <v>50-100</v>
      </c>
      <c r="AK583" t="str" cm="1">
        <f t="array" ref="AK583">_xlfn.IFS(
G583&lt;6, "&lt;6",
AND(G583&gt;=6, G583&lt;12), "6-12",
AND(G583&gt;=12, G583&lt;18), "12-18",  AND(G583&gt;=18, G583&lt;24), "18-24", G583&gt;=24, "24-36")</f>
        <v>6-12</v>
      </c>
    </row>
    <row r="584" spans="1:37" x14ac:dyDescent="0.3">
      <c r="A584" t="s">
        <v>683</v>
      </c>
      <c r="B584" t="s">
        <v>44</v>
      </c>
      <c r="C584">
        <v>36</v>
      </c>
      <c r="D584" t="s">
        <v>34</v>
      </c>
      <c r="E584" t="s">
        <v>82</v>
      </c>
      <c r="F584">
        <v>7</v>
      </c>
      <c r="G584">
        <v>20</v>
      </c>
      <c r="H584" t="s">
        <v>49</v>
      </c>
      <c r="I584" t="s">
        <v>37</v>
      </c>
      <c r="J584" t="s">
        <v>34</v>
      </c>
      <c r="K584" t="s">
        <v>37</v>
      </c>
      <c r="L584" t="s">
        <v>38</v>
      </c>
      <c r="M584" t="s">
        <v>37</v>
      </c>
      <c r="N584" t="s">
        <v>34</v>
      </c>
      <c r="O584" t="s">
        <v>34</v>
      </c>
      <c r="P584" t="s">
        <v>37</v>
      </c>
      <c r="Q584" t="s">
        <v>34</v>
      </c>
      <c r="R584" t="s">
        <v>34</v>
      </c>
      <c r="S584" t="s">
        <v>34</v>
      </c>
      <c r="T584" t="s">
        <v>34</v>
      </c>
      <c r="U584" t="s">
        <v>46</v>
      </c>
      <c r="V584" t="s">
        <v>34</v>
      </c>
      <c r="W584" t="s">
        <v>40</v>
      </c>
      <c r="X584">
        <v>53.85</v>
      </c>
      <c r="Y584">
        <v>259.8</v>
      </c>
      <c r="Z584">
        <v>22.96</v>
      </c>
      <c r="AA584">
        <v>10</v>
      </c>
      <c r="AB584">
        <v>121.6</v>
      </c>
      <c r="AC584">
        <v>368.44</v>
      </c>
      <c r="AD584" t="s">
        <v>52</v>
      </c>
      <c r="AE584" t="s">
        <v>53</v>
      </c>
      <c r="AF584" t="s">
        <v>155</v>
      </c>
      <c r="AG584">
        <f t="shared" si="18"/>
        <v>1</v>
      </c>
      <c r="AH584" t="str" cm="1">
        <f t="array" ref="AH584">_xlfn.IFS(
X584&lt;=20, "&lt;20",
AND(X584&gt;=20, X584&lt;50), "20-50",
AND(X584&gt;=50, X584&lt;100), "50-100",
X584&gt;=100, "&gt;100"
)</f>
        <v>50-100</v>
      </c>
      <c r="AI584">
        <f t="shared" si="19"/>
        <v>0</v>
      </c>
      <c r="AJ584" t="str" cm="1">
        <f t="array" ref="AJ584">_xlfn.IFS(
C584&lt;=20, "&lt;20",
AND(C584&gt;=20, C584&lt;35), "20-35",
AND(C584&gt;=35, C584&lt;50), "35-50",
C584&gt;=50, "50-100"
)</f>
        <v>35-50</v>
      </c>
      <c r="AK584" t="str" cm="1">
        <f t="array" ref="AK584">_xlfn.IFS(
G584&lt;6, "&lt;6",
AND(G584&gt;=6, G584&lt;12), "6-12",
AND(G584&gt;=12, G584&lt;18), "12-18",  AND(G584&gt;=18, G584&lt;24), "18-24", G584&gt;=24, "24-36")</f>
        <v>18-24</v>
      </c>
    </row>
    <row r="585" spans="1:37" x14ac:dyDescent="0.3">
      <c r="A585" t="s">
        <v>684</v>
      </c>
      <c r="B585" t="s">
        <v>33</v>
      </c>
      <c r="C585">
        <v>58</v>
      </c>
      <c r="D585" t="s">
        <v>37</v>
      </c>
      <c r="E585" t="s">
        <v>61</v>
      </c>
      <c r="F585">
        <v>4</v>
      </c>
      <c r="G585">
        <v>16</v>
      </c>
      <c r="H585" t="s">
        <v>49</v>
      </c>
      <c r="I585" t="s">
        <v>37</v>
      </c>
      <c r="J585" t="s">
        <v>34</v>
      </c>
      <c r="K585" t="s">
        <v>34</v>
      </c>
      <c r="L585" t="s">
        <v>34</v>
      </c>
      <c r="M585" t="s">
        <v>34</v>
      </c>
      <c r="N585" t="s">
        <v>34</v>
      </c>
      <c r="O585" t="s">
        <v>34</v>
      </c>
      <c r="P585" t="s">
        <v>34</v>
      </c>
      <c r="Q585" t="s">
        <v>34</v>
      </c>
      <c r="R585" t="s">
        <v>34</v>
      </c>
      <c r="S585" t="s">
        <v>34</v>
      </c>
      <c r="T585" t="s">
        <v>34</v>
      </c>
      <c r="U585" t="s">
        <v>46</v>
      </c>
      <c r="V585" t="s">
        <v>37</v>
      </c>
      <c r="W585" t="s">
        <v>143</v>
      </c>
      <c r="X585">
        <v>20.05</v>
      </c>
      <c r="Y585">
        <v>39.25</v>
      </c>
      <c r="Z585">
        <v>0</v>
      </c>
      <c r="AA585">
        <v>0</v>
      </c>
      <c r="AB585">
        <v>13.7</v>
      </c>
      <c r="AC585">
        <v>52.95</v>
      </c>
      <c r="AD585" t="s">
        <v>85</v>
      </c>
      <c r="AE585" t="s">
        <v>42</v>
      </c>
      <c r="AF585" t="s">
        <v>42</v>
      </c>
      <c r="AG585">
        <f t="shared" si="18"/>
        <v>0</v>
      </c>
      <c r="AH585" t="str" cm="1">
        <f t="array" ref="AH585">_xlfn.IFS(
X585&lt;=20, "&lt;20",
AND(X585&gt;=20, X585&lt;50), "20-50",
AND(X585&gt;=50, X585&lt;100), "50-100",
X585&gt;=100, "&gt;100"
)</f>
        <v>20-50</v>
      </c>
      <c r="AI585">
        <f t="shared" si="19"/>
        <v>1</v>
      </c>
      <c r="AJ585" t="str" cm="1">
        <f t="array" ref="AJ585">_xlfn.IFS(
C585&lt;=20, "&lt;20",
AND(C585&gt;=20, C585&lt;35), "20-35",
AND(C585&gt;=35, C585&lt;50), "35-50",
C585&gt;=50, "50-100"
)</f>
        <v>50-100</v>
      </c>
      <c r="AK585" t="str" cm="1">
        <f t="array" ref="AK585">_xlfn.IFS(
G585&lt;6, "&lt;6",
AND(G585&gt;=6, G585&lt;12), "6-12",
AND(G585&gt;=12, G585&lt;18), "12-18",  AND(G585&gt;=18, G585&lt;24), "18-24", G585&gt;=24, "24-36")</f>
        <v>12-18</v>
      </c>
    </row>
    <row r="586" spans="1:37" x14ac:dyDescent="0.3">
      <c r="A586" t="s">
        <v>685</v>
      </c>
      <c r="B586" t="s">
        <v>44</v>
      </c>
      <c r="C586">
        <v>33</v>
      </c>
      <c r="D586" t="s">
        <v>34</v>
      </c>
      <c r="E586" t="s">
        <v>87</v>
      </c>
      <c r="F586">
        <v>15</v>
      </c>
      <c r="G586">
        <v>6</v>
      </c>
      <c r="H586" t="s">
        <v>36</v>
      </c>
      <c r="I586" t="s">
        <v>37</v>
      </c>
      <c r="J586" t="s">
        <v>37</v>
      </c>
      <c r="K586" t="s">
        <v>37</v>
      </c>
      <c r="L586" t="s">
        <v>50</v>
      </c>
      <c r="M586" t="s">
        <v>34</v>
      </c>
      <c r="N586" t="s">
        <v>34</v>
      </c>
      <c r="O586" t="s">
        <v>37</v>
      </c>
      <c r="P586" t="s">
        <v>34</v>
      </c>
      <c r="Q586" t="s">
        <v>37</v>
      </c>
      <c r="R586" t="s">
        <v>37</v>
      </c>
      <c r="S586" t="s">
        <v>37</v>
      </c>
      <c r="T586" t="s">
        <v>37</v>
      </c>
      <c r="U586" t="s">
        <v>46</v>
      </c>
      <c r="V586" t="s">
        <v>37</v>
      </c>
      <c r="W586" t="s">
        <v>40</v>
      </c>
      <c r="X586">
        <v>102.25</v>
      </c>
      <c r="Y586">
        <v>1359</v>
      </c>
      <c r="Z586">
        <v>0</v>
      </c>
      <c r="AA586">
        <v>0</v>
      </c>
      <c r="AB586">
        <v>397.15</v>
      </c>
      <c r="AC586">
        <v>1756.15</v>
      </c>
      <c r="AD586" t="s">
        <v>52</v>
      </c>
      <c r="AE586" t="s">
        <v>53</v>
      </c>
      <c r="AF586" t="s">
        <v>54</v>
      </c>
      <c r="AG586">
        <f t="shared" si="18"/>
        <v>1</v>
      </c>
      <c r="AH586" t="str" cm="1">
        <f t="array" ref="AH586">_xlfn.IFS(
X586&lt;=20, "&lt;20",
AND(X586&gt;=20, X586&lt;50), "20-50",
AND(X586&gt;=50, X586&lt;100), "50-100",
X586&gt;=100, "&gt;100"
)</f>
        <v>&gt;100</v>
      </c>
      <c r="AI586">
        <f t="shared" si="19"/>
        <v>0</v>
      </c>
      <c r="AJ586" t="str" cm="1">
        <f t="array" ref="AJ586">_xlfn.IFS(
C586&lt;=20, "&lt;20",
AND(C586&gt;=20, C586&lt;35), "20-35",
AND(C586&gt;=35, C586&lt;50), "35-50",
C586&gt;=50, "50-100"
)</f>
        <v>20-35</v>
      </c>
      <c r="AK586" t="str" cm="1">
        <f t="array" ref="AK586">_xlfn.IFS(
G586&lt;6, "&lt;6",
AND(G586&gt;=6, G586&lt;12), "6-12",
AND(G586&gt;=12, G586&lt;18), "12-18",  AND(G586&gt;=18, G586&lt;24), "18-24", G586&gt;=24, "24-36")</f>
        <v>6-12</v>
      </c>
    </row>
    <row r="587" spans="1:37" x14ac:dyDescent="0.3">
      <c r="A587" t="s">
        <v>686</v>
      </c>
      <c r="B587" t="s">
        <v>33</v>
      </c>
      <c r="C587">
        <v>31</v>
      </c>
      <c r="D587" t="s">
        <v>34</v>
      </c>
      <c r="E587" t="s">
        <v>35</v>
      </c>
      <c r="F587">
        <v>10</v>
      </c>
      <c r="G587">
        <v>17</v>
      </c>
      <c r="H587" t="s">
        <v>70</v>
      </c>
      <c r="I587" t="s">
        <v>37</v>
      </c>
      <c r="J587" t="s">
        <v>37</v>
      </c>
      <c r="K587" t="s">
        <v>37</v>
      </c>
      <c r="L587" t="s">
        <v>38</v>
      </c>
      <c r="M587" t="s">
        <v>37</v>
      </c>
      <c r="N587" t="s">
        <v>34</v>
      </c>
      <c r="O587" t="s">
        <v>34</v>
      </c>
      <c r="P587" t="s">
        <v>37</v>
      </c>
      <c r="Q587" t="s">
        <v>34</v>
      </c>
      <c r="R587" t="s">
        <v>37</v>
      </c>
      <c r="S587" t="s">
        <v>37</v>
      </c>
      <c r="T587" t="s">
        <v>37</v>
      </c>
      <c r="U587" t="s">
        <v>39</v>
      </c>
      <c r="V587" t="s">
        <v>37</v>
      </c>
      <c r="W587" t="s">
        <v>40</v>
      </c>
      <c r="X587">
        <v>69.099999999999994</v>
      </c>
      <c r="Y587">
        <v>4096.8999999999996</v>
      </c>
      <c r="Z587">
        <v>0</v>
      </c>
      <c r="AA587">
        <v>0</v>
      </c>
      <c r="AB587">
        <v>1209.5</v>
      </c>
      <c r="AC587">
        <v>5306.4</v>
      </c>
      <c r="AD587" t="s">
        <v>41</v>
      </c>
      <c r="AE587" t="s">
        <v>42</v>
      </c>
      <c r="AF587" t="s">
        <v>42</v>
      </c>
      <c r="AG587">
        <f t="shared" si="18"/>
        <v>0</v>
      </c>
      <c r="AH587" t="str" cm="1">
        <f t="array" ref="AH587">_xlfn.IFS(
X587&lt;=20, "&lt;20",
AND(X587&gt;=20, X587&lt;50), "20-50",
AND(X587&gt;=50, X587&lt;100), "50-100",
X587&gt;=100, "&gt;100"
)</f>
        <v>50-100</v>
      </c>
      <c r="AI587">
        <f t="shared" si="19"/>
        <v>0</v>
      </c>
      <c r="AJ587" t="str" cm="1">
        <f t="array" ref="AJ587">_xlfn.IFS(
C587&lt;=20, "&lt;20",
AND(C587&gt;=20, C587&lt;35), "20-35",
AND(C587&gt;=35, C587&lt;50), "35-50",
C587&gt;=50, "50-100"
)</f>
        <v>20-35</v>
      </c>
      <c r="AK587" t="str" cm="1">
        <f t="array" ref="AK587">_xlfn.IFS(
G587&lt;6, "&lt;6",
AND(G587&gt;=6, G587&lt;12), "6-12",
AND(G587&gt;=12, G587&lt;18), "12-18",  AND(G587&gt;=18, G587&lt;24), "18-24", G587&gt;=24, "24-36")</f>
        <v>12-18</v>
      </c>
    </row>
    <row r="588" spans="1:37" x14ac:dyDescent="0.3">
      <c r="A588" t="s">
        <v>687</v>
      </c>
      <c r="B588" t="s">
        <v>44</v>
      </c>
      <c r="C588">
        <v>51</v>
      </c>
      <c r="D588" t="s">
        <v>34</v>
      </c>
      <c r="E588" t="s">
        <v>136</v>
      </c>
      <c r="F588">
        <v>2</v>
      </c>
      <c r="G588">
        <v>29</v>
      </c>
      <c r="H588" t="s">
        <v>57</v>
      </c>
      <c r="I588" t="s">
        <v>37</v>
      </c>
      <c r="J588" t="s">
        <v>37</v>
      </c>
      <c r="K588" t="s">
        <v>37</v>
      </c>
      <c r="L588" t="s">
        <v>72</v>
      </c>
      <c r="M588" t="s">
        <v>37</v>
      </c>
      <c r="N588" t="s">
        <v>34</v>
      </c>
      <c r="O588" t="s">
        <v>34</v>
      </c>
      <c r="P588" t="s">
        <v>34</v>
      </c>
      <c r="Q588" t="s">
        <v>34</v>
      </c>
      <c r="R588" t="s">
        <v>37</v>
      </c>
      <c r="S588" t="s">
        <v>37</v>
      </c>
      <c r="T588" t="s">
        <v>37</v>
      </c>
      <c r="U588" t="s">
        <v>46</v>
      </c>
      <c r="V588" t="s">
        <v>34</v>
      </c>
      <c r="W588" t="s">
        <v>51</v>
      </c>
      <c r="X588">
        <v>65.75</v>
      </c>
      <c r="Y588">
        <v>1111.2</v>
      </c>
      <c r="Z588">
        <v>0</v>
      </c>
      <c r="AA588">
        <v>0</v>
      </c>
      <c r="AB588">
        <v>806.65</v>
      </c>
      <c r="AC588">
        <v>1917.85</v>
      </c>
      <c r="AD588" t="s">
        <v>41</v>
      </c>
      <c r="AE588" t="s">
        <v>42</v>
      </c>
      <c r="AF588" t="s">
        <v>42</v>
      </c>
      <c r="AG588">
        <f t="shared" si="18"/>
        <v>0</v>
      </c>
      <c r="AH588" t="str" cm="1">
        <f t="array" ref="AH588">_xlfn.IFS(
X588&lt;=20, "&lt;20",
AND(X588&gt;=20, X588&lt;50), "20-50",
AND(X588&gt;=50, X588&lt;100), "50-100",
X588&gt;=100, "&gt;100"
)</f>
        <v>50-100</v>
      </c>
      <c r="AI588">
        <f t="shared" si="19"/>
        <v>0</v>
      </c>
      <c r="AJ588" t="str" cm="1">
        <f t="array" ref="AJ588">_xlfn.IFS(
C588&lt;=20, "&lt;20",
AND(C588&gt;=20, C588&lt;35), "20-35",
AND(C588&gt;=35, C588&lt;50), "35-50",
C588&gt;=50, "50-100"
)</f>
        <v>50-100</v>
      </c>
      <c r="AK588" t="str" cm="1">
        <f t="array" ref="AK588">_xlfn.IFS(
G588&lt;6, "&lt;6",
AND(G588&gt;=6, G588&lt;12), "6-12",
AND(G588&gt;=12, G588&lt;18), "12-18",  AND(G588&gt;=18, G588&lt;24), "18-24", G588&gt;=24, "24-36")</f>
        <v>24-36</v>
      </c>
    </row>
    <row r="589" spans="1:37" x14ac:dyDescent="0.3">
      <c r="A589" t="s">
        <v>688</v>
      </c>
      <c r="B589" t="s">
        <v>44</v>
      </c>
      <c r="C589">
        <v>43</v>
      </c>
      <c r="D589" t="s">
        <v>34</v>
      </c>
      <c r="E589" t="s">
        <v>61</v>
      </c>
      <c r="F589">
        <v>7</v>
      </c>
      <c r="G589">
        <v>20</v>
      </c>
      <c r="H589" t="s">
        <v>36</v>
      </c>
      <c r="I589" t="s">
        <v>37</v>
      </c>
      <c r="J589" t="s">
        <v>34</v>
      </c>
      <c r="K589" t="s">
        <v>37</v>
      </c>
      <c r="L589" t="s">
        <v>50</v>
      </c>
      <c r="M589" t="s">
        <v>34</v>
      </c>
      <c r="N589" t="s">
        <v>34</v>
      </c>
      <c r="O589" t="s">
        <v>34</v>
      </c>
      <c r="P589" t="s">
        <v>34</v>
      </c>
      <c r="Q589" t="s">
        <v>34</v>
      </c>
      <c r="R589" t="s">
        <v>37</v>
      </c>
      <c r="S589" t="s">
        <v>37</v>
      </c>
      <c r="T589" t="s">
        <v>37</v>
      </c>
      <c r="U589" t="s">
        <v>46</v>
      </c>
      <c r="V589" t="s">
        <v>37</v>
      </c>
      <c r="W589" t="s">
        <v>51</v>
      </c>
      <c r="X589">
        <v>79.55</v>
      </c>
      <c r="Y589">
        <v>723.4</v>
      </c>
      <c r="Z589">
        <v>0</v>
      </c>
      <c r="AA589">
        <v>0</v>
      </c>
      <c r="AB589">
        <v>408.69</v>
      </c>
      <c r="AC589">
        <v>1132.0899999999999</v>
      </c>
      <c r="AD589" t="s">
        <v>52</v>
      </c>
      <c r="AE589" t="s">
        <v>53</v>
      </c>
      <c r="AF589" t="s">
        <v>162</v>
      </c>
      <c r="AG589">
        <f t="shared" si="18"/>
        <v>1</v>
      </c>
      <c r="AH589" t="str" cm="1">
        <f t="array" ref="AH589">_xlfn.IFS(
X589&lt;=20, "&lt;20",
AND(X589&gt;=20, X589&lt;50), "20-50",
AND(X589&gt;=50, X589&lt;100), "50-100",
X589&gt;=100, "&gt;100"
)</f>
        <v>50-100</v>
      </c>
      <c r="AI589">
        <f t="shared" si="19"/>
        <v>0</v>
      </c>
      <c r="AJ589" t="str" cm="1">
        <f t="array" ref="AJ589">_xlfn.IFS(
C589&lt;=20, "&lt;20",
AND(C589&gt;=20, C589&lt;35), "20-35",
AND(C589&gt;=35, C589&lt;50), "35-50",
C589&gt;=50, "50-100"
)</f>
        <v>35-50</v>
      </c>
      <c r="AK589" t="str" cm="1">
        <f t="array" ref="AK589">_xlfn.IFS(
G589&lt;6, "&lt;6",
AND(G589&gt;=6, G589&lt;12), "6-12",
AND(G589&gt;=12, G589&lt;18), "12-18",  AND(G589&gt;=18, G589&lt;24), "18-24", G589&gt;=24, "24-36")</f>
        <v>18-24</v>
      </c>
    </row>
    <row r="590" spans="1:37" x14ac:dyDescent="0.3">
      <c r="A590" t="s">
        <v>689</v>
      </c>
      <c r="B590" t="s">
        <v>44</v>
      </c>
      <c r="C590">
        <v>71</v>
      </c>
      <c r="D590" t="s">
        <v>34</v>
      </c>
      <c r="E590" t="s">
        <v>69</v>
      </c>
      <c r="F590">
        <v>15</v>
      </c>
      <c r="G590">
        <v>18</v>
      </c>
      <c r="H590" t="s">
        <v>36</v>
      </c>
      <c r="I590" t="s">
        <v>37</v>
      </c>
      <c r="J590" t="s">
        <v>34</v>
      </c>
      <c r="K590" t="s">
        <v>37</v>
      </c>
      <c r="L590" t="s">
        <v>50</v>
      </c>
      <c r="M590" t="s">
        <v>34</v>
      </c>
      <c r="N590" t="s">
        <v>34</v>
      </c>
      <c r="O590" t="s">
        <v>37</v>
      </c>
      <c r="P590" t="s">
        <v>34</v>
      </c>
      <c r="Q590" t="s">
        <v>34</v>
      </c>
      <c r="R590" t="s">
        <v>37</v>
      </c>
      <c r="S590" t="s">
        <v>37</v>
      </c>
      <c r="T590" t="s">
        <v>37</v>
      </c>
      <c r="U590" t="s">
        <v>46</v>
      </c>
      <c r="V590" t="s">
        <v>37</v>
      </c>
      <c r="W590" t="s">
        <v>40</v>
      </c>
      <c r="X590">
        <v>84.6</v>
      </c>
      <c r="Y590">
        <v>865.55</v>
      </c>
      <c r="Z590">
        <v>0</v>
      </c>
      <c r="AA590">
        <v>0</v>
      </c>
      <c r="AB590">
        <v>168.5</v>
      </c>
      <c r="AC590">
        <v>1034.05</v>
      </c>
      <c r="AD590" t="s">
        <v>52</v>
      </c>
      <c r="AE590" t="s">
        <v>104</v>
      </c>
      <c r="AF590" t="s">
        <v>150</v>
      </c>
      <c r="AG590">
        <f t="shared" si="18"/>
        <v>1</v>
      </c>
      <c r="AH590" t="str" cm="1">
        <f t="array" ref="AH590">_xlfn.IFS(
X590&lt;=20, "&lt;20",
AND(X590&gt;=20, X590&lt;50), "20-50",
AND(X590&gt;=50, X590&lt;100), "50-100",
X590&gt;=100, "&gt;100"
)</f>
        <v>50-100</v>
      </c>
      <c r="AI590">
        <f t="shared" si="19"/>
        <v>0</v>
      </c>
      <c r="AJ590" t="str" cm="1">
        <f t="array" ref="AJ590">_xlfn.IFS(
C590&lt;=20, "&lt;20",
AND(C590&gt;=20, C590&lt;35), "20-35",
AND(C590&gt;=35, C590&lt;50), "35-50",
C590&gt;=50, "50-100"
)</f>
        <v>50-100</v>
      </c>
      <c r="AK590" t="str" cm="1">
        <f t="array" ref="AK590">_xlfn.IFS(
G590&lt;6, "&lt;6",
AND(G590&gt;=6, G590&lt;12), "6-12",
AND(G590&gt;=12, G590&lt;18), "12-18",  AND(G590&gt;=18, G590&lt;24), "18-24", G590&gt;=24, "24-36")</f>
        <v>18-24</v>
      </c>
    </row>
    <row r="591" spans="1:37" x14ac:dyDescent="0.3">
      <c r="A591" t="s">
        <v>690</v>
      </c>
      <c r="B591" t="s">
        <v>33</v>
      </c>
      <c r="C591">
        <v>65</v>
      </c>
      <c r="D591" t="s">
        <v>37</v>
      </c>
      <c r="E591" t="s">
        <v>69</v>
      </c>
      <c r="F591">
        <v>1</v>
      </c>
      <c r="G591">
        <v>17</v>
      </c>
      <c r="H591" t="s">
        <v>49</v>
      </c>
      <c r="I591" t="s">
        <v>37</v>
      </c>
      <c r="J591" t="s">
        <v>34</v>
      </c>
      <c r="K591" t="s">
        <v>37</v>
      </c>
      <c r="L591" t="s">
        <v>50</v>
      </c>
      <c r="M591" t="s">
        <v>34</v>
      </c>
      <c r="N591" t="s">
        <v>34</v>
      </c>
      <c r="O591" t="s">
        <v>34</v>
      </c>
      <c r="P591" t="s">
        <v>37</v>
      </c>
      <c r="Q591" t="s">
        <v>34</v>
      </c>
      <c r="R591" t="s">
        <v>37</v>
      </c>
      <c r="S591" t="s">
        <v>37</v>
      </c>
      <c r="T591" t="s">
        <v>37</v>
      </c>
      <c r="U591" t="s">
        <v>46</v>
      </c>
      <c r="V591" t="s">
        <v>37</v>
      </c>
      <c r="W591" t="s">
        <v>40</v>
      </c>
      <c r="X591">
        <v>85.4</v>
      </c>
      <c r="Y591">
        <v>425.9</v>
      </c>
      <c r="Z591">
        <v>0</v>
      </c>
      <c r="AA591">
        <v>0</v>
      </c>
      <c r="AB591">
        <v>217.55</v>
      </c>
      <c r="AC591">
        <v>643.45000000000005</v>
      </c>
      <c r="AD591" t="s">
        <v>52</v>
      </c>
      <c r="AE591" t="s">
        <v>100</v>
      </c>
      <c r="AF591" t="s">
        <v>101</v>
      </c>
      <c r="AG591">
        <f t="shared" si="18"/>
        <v>1</v>
      </c>
      <c r="AH591" t="str" cm="1">
        <f t="array" ref="AH591">_xlfn.IFS(
X591&lt;=20, "&lt;20",
AND(X591&gt;=20, X591&lt;50), "20-50",
AND(X591&gt;=50, X591&lt;100), "50-100",
X591&gt;=100, "&gt;100"
)</f>
        <v>50-100</v>
      </c>
      <c r="AI591">
        <f t="shared" si="19"/>
        <v>0</v>
      </c>
      <c r="AJ591" t="str" cm="1">
        <f t="array" ref="AJ591">_xlfn.IFS(
C591&lt;=20, "&lt;20",
AND(C591&gt;=20, C591&lt;35), "20-35",
AND(C591&gt;=35, C591&lt;50), "35-50",
C591&gt;=50, "50-100"
)</f>
        <v>50-100</v>
      </c>
      <c r="AK591" t="str" cm="1">
        <f t="array" ref="AK591">_xlfn.IFS(
G591&lt;6, "&lt;6",
AND(G591&gt;=6, G591&lt;12), "6-12",
AND(G591&gt;=12, G591&lt;18), "12-18",  AND(G591&gt;=18, G591&lt;24), "18-24", G591&gt;=24, "24-36")</f>
        <v>12-18</v>
      </c>
    </row>
    <row r="592" spans="1:37" x14ac:dyDescent="0.3">
      <c r="A592" t="s">
        <v>691</v>
      </c>
      <c r="B592" t="s">
        <v>33</v>
      </c>
      <c r="C592">
        <v>29</v>
      </c>
      <c r="D592" t="s">
        <v>37</v>
      </c>
      <c r="E592" t="s">
        <v>90</v>
      </c>
      <c r="F592">
        <v>14</v>
      </c>
      <c r="G592">
        <v>13</v>
      </c>
      <c r="H592" t="s">
        <v>70</v>
      </c>
      <c r="I592" t="s">
        <v>37</v>
      </c>
      <c r="J592" t="s">
        <v>37</v>
      </c>
      <c r="K592" t="s">
        <v>37</v>
      </c>
      <c r="L592" t="s">
        <v>50</v>
      </c>
      <c r="M592" t="s">
        <v>37</v>
      </c>
      <c r="N592" t="s">
        <v>37</v>
      </c>
      <c r="O592" t="s">
        <v>34</v>
      </c>
      <c r="P592" t="s">
        <v>34</v>
      </c>
      <c r="Q592" t="s">
        <v>34</v>
      </c>
      <c r="R592" t="s">
        <v>34</v>
      </c>
      <c r="S592" t="s">
        <v>34</v>
      </c>
      <c r="T592" t="s">
        <v>37</v>
      </c>
      <c r="U592" t="s">
        <v>46</v>
      </c>
      <c r="V592" t="s">
        <v>37</v>
      </c>
      <c r="W592" t="s">
        <v>51</v>
      </c>
      <c r="X592">
        <v>86.4</v>
      </c>
      <c r="Y592">
        <v>4922.3999999999996</v>
      </c>
      <c r="Z592">
        <v>0</v>
      </c>
      <c r="AA592">
        <v>0</v>
      </c>
      <c r="AB592">
        <v>2080.4</v>
      </c>
      <c r="AC592">
        <v>7002.8</v>
      </c>
      <c r="AD592" t="s">
        <v>41</v>
      </c>
      <c r="AE592" t="s">
        <v>42</v>
      </c>
      <c r="AF592" t="s">
        <v>42</v>
      </c>
      <c r="AG592">
        <f t="shared" si="18"/>
        <v>0</v>
      </c>
      <c r="AH592" t="str" cm="1">
        <f t="array" ref="AH592">_xlfn.IFS(
X592&lt;=20, "&lt;20",
AND(X592&gt;=20, X592&lt;50), "20-50",
AND(X592&gt;=50, X592&lt;100), "50-100",
X592&gt;=100, "&gt;100"
)</f>
        <v>50-100</v>
      </c>
      <c r="AI592">
        <f t="shared" si="19"/>
        <v>0</v>
      </c>
      <c r="AJ592" t="str" cm="1">
        <f t="array" ref="AJ592">_xlfn.IFS(
C592&lt;=20, "&lt;20",
AND(C592&gt;=20, C592&lt;35), "20-35",
AND(C592&gt;=35, C592&lt;50), "35-50",
C592&gt;=50, "50-100"
)</f>
        <v>20-35</v>
      </c>
      <c r="AK592" t="str" cm="1">
        <f t="array" ref="AK592">_xlfn.IFS(
G592&lt;6, "&lt;6",
AND(G592&gt;=6, G592&lt;12), "6-12",
AND(G592&gt;=12, G592&lt;18), "12-18",  AND(G592&gt;=18, G592&lt;24), "18-24", G592&gt;=24, "24-36")</f>
        <v>12-18</v>
      </c>
    </row>
    <row r="593" spans="1:37" x14ac:dyDescent="0.3">
      <c r="A593" t="s">
        <v>692</v>
      </c>
      <c r="B593" t="s">
        <v>44</v>
      </c>
      <c r="C593">
        <v>26</v>
      </c>
      <c r="D593" t="s">
        <v>37</v>
      </c>
      <c r="E593" t="s">
        <v>61</v>
      </c>
      <c r="F593">
        <v>11</v>
      </c>
      <c r="G593">
        <v>8</v>
      </c>
      <c r="H593" t="s">
        <v>49</v>
      </c>
      <c r="I593" t="s">
        <v>37</v>
      </c>
      <c r="J593" t="s">
        <v>37</v>
      </c>
      <c r="K593" t="s">
        <v>37</v>
      </c>
      <c r="L593" t="s">
        <v>50</v>
      </c>
      <c r="M593" t="s">
        <v>34</v>
      </c>
      <c r="N593" t="s">
        <v>34</v>
      </c>
      <c r="O593" t="s">
        <v>37</v>
      </c>
      <c r="P593" t="s">
        <v>34</v>
      </c>
      <c r="Q593" t="s">
        <v>37</v>
      </c>
      <c r="R593" t="s">
        <v>37</v>
      </c>
      <c r="S593" t="s">
        <v>37</v>
      </c>
      <c r="T593" t="s">
        <v>37</v>
      </c>
      <c r="U593" t="s">
        <v>46</v>
      </c>
      <c r="V593" t="s">
        <v>34</v>
      </c>
      <c r="W593" t="s">
        <v>51</v>
      </c>
      <c r="X593">
        <v>101.15</v>
      </c>
      <c r="Y593">
        <v>385.9</v>
      </c>
      <c r="Z593">
        <v>0</v>
      </c>
      <c r="AA593">
        <v>0</v>
      </c>
      <c r="AB593">
        <v>38.24</v>
      </c>
      <c r="AC593">
        <v>424.14</v>
      </c>
      <c r="AD593" t="s">
        <v>52</v>
      </c>
      <c r="AE593" t="s">
        <v>53</v>
      </c>
      <c r="AF593" t="s">
        <v>54</v>
      </c>
      <c r="AG593">
        <f t="shared" si="18"/>
        <v>1</v>
      </c>
      <c r="AH593" t="str" cm="1">
        <f t="array" ref="AH593">_xlfn.IFS(
X593&lt;=20, "&lt;20",
AND(X593&gt;=20, X593&lt;50), "20-50",
AND(X593&gt;=50, X593&lt;100), "50-100",
X593&gt;=100, "&gt;100"
)</f>
        <v>&gt;100</v>
      </c>
      <c r="AI593">
        <f t="shared" si="19"/>
        <v>0</v>
      </c>
      <c r="AJ593" t="str" cm="1">
        <f t="array" ref="AJ593">_xlfn.IFS(
C593&lt;=20, "&lt;20",
AND(C593&gt;=20, C593&lt;35), "20-35",
AND(C593&gt;=35, C593&lt;50), "35-50",
C593&gt;=50, "50-100"
)</f>
        <v>20-35</v>
      </c>
      <c r="AK593" t="str" cm="1">
        <f t="array" ref="AK593">_xlfn.IFS(
G593&lt;6, "&lt;6",
AND(G593&gt;=6, G593&lt;12), "6-12",
AND(G593&gt;=12, G593&lt;18), "12-18",  AND(G593&gt;=18, G593&lt;24), "18-24", G593&gt;=24, "24-36")</f>
        <v>6-12</v>
      </c>
    </row>
    <row r="594" spans="1:37" x14ac:dyDescent="0.3">
      <c r="A594" t="s">
        <v>693</v>
      </c>
      <c r="B594" t="s">
        <v>44</v>
      </c>
      <c r="C594">
        <v>27</v>
      </c>
      <c r="D594" t="s">
        <v>34</v>
      </c>
      <c r="E594" t="s">
        <v>76</v>
      </c>
      <c r="F594">
        <v>2</v>
      </c>
      <c r="G594">
        <v>33</v>
      </c>
      <c r="H594" t="s">
        <v>36</v>
      </c>
      <c r="I594" t="s">
        <v>37</v>
      </c>
      <c r="J594" t="s">
        <v>34</v>
      </c>
      <c r="K594" t="s">
        <v>34</v>
      </c>
      <c r="L594" t="s">
        <v>34</v>
      </c>
      <c r="M594" t="s">
        <v>34</v>
      </c>
      <c r="N594" t="s">
        <v>34</v>
      </c>
      <c r="O594" t="s">
        <v>34</v>
      </c>
      <c r="P594" t="s">
        <v>34</v>
      </c>
      <c r="Q594" t="s">
        <v>34</v>
      </c>
      <c r="R594" t="s">
        <v>34</v>
      </c>
      <c r="S594" t="s">
        <v>34</v>
      </c>
      <c r="T594" t="s">
        <v>34</v>
      </c>
      <c r="U594" t="s">
        <v>46</v>
      </c>
      <c r="V594" t="s">
        <v>34</v>
      </c>
      <c r="W594" t="s">
        <v>143</v>
      </c>
      <c r="X594">
        <v>19.5</v>
      </c>
      <c r="Y594">
        <v>31.55</v>
      </c>
      <c r="Z594">
        <v>0</v>
      </c>
      <c r="AA594">
        <v>0</v>
      </c>
      <c r="AB594">
        <v>56.04</v>
      </c>
      <c r="AC594">
        <v>87.59</v>
      </c>
      <c r="AD594" t="s">
        <v>52</v>
      </c>
      <c r="AE594" t="s">
        <v>58</v>
      </c>
      <c r="AF594" t="s">
        <v>88</v>
      </c>
      <c r="AG594">
        <f t="shared" si="18"/>
        <v>1</v>
      </c>
      <c r="AH594" t="str" cm="1">
        <f t="array" ref="AH594">_xlfn.IFS(
X594&lt;=20, "&lt;20",
AND(X594&gt;=20, X594&lt;50), "20-50",
AND(X594&gt;=50, X594&lt;100), "50-100",
X594&gt;=100, "&gt;100"
)</f>
        <v>&lt;20</v>
      </c>
      <c r="AI594">
        <f t="shared" si="19"/>
        <v>0</v>
      </c>
      <c r="AJ594" t="str" cm="1">
        <f t="array" ref="AJ594">_xlfn.IFS(
C594&lt;=20, "&lt;20",
AND(C594&gt;=20, C594&lt;35), "20-35",
AND(C594&gt;=35, C594&lt;50), "35-50",
C594&gt;=50, "50-100"
)</f>
        <v>20-35</v>
      </c>
      <c r="AK594" t="str" cm="1">
        <f t="array" ref="AK594">_xlfn.IFS(
G594&lt;6, "&lt;6",
AND(G594&gt;=6, G594&lt;12), "6-12",
AND(G594&gt;=12, G594&lt;18), "12-18",  AND(G594&gt;=18, G594&lt;24), "18-24", G594&gt;=24, "24-36")</f>
        <v>24-36</v>
      </c>
    </row>
    <row r="595" spans="1:37" x14ac:dyDescent="0.3">
      <c r="A595" t="s">
        <v>694</v>
      </c>
      <c r="B595" t="s">
        <v>33</v>
      </c>
      <c r="C595">
        <v>50</v>
      </c>
      <c r="D595" t="s">
        <v>34</v>
      </c>
      <c r="E595" t="s">
        <v>130</v>
      </c>
      <c r="F595">
        <v>11</v>
      </c>
      <c r="G595">
        <v>18</v>
      </c>
      <c r="H595" t="s">
        <v>70</v>
      </c>
      <c r="I595" t="s">
        <v>37</v>
      </c>
      <c r="J595" t="s">
        <v>37</v>
      </c>
      <c r="K595" t="s">
        <v>37</v>
      </c>
      <c r="L595" t="s">
        <v>38</v>
      </c>
      <c r="M595" t="s">
        <v>37</v>
      </c>
      <c r="N595" t="s">
        <v>37</v>
      </c>
      <c r="O595" t="s">
        <v>37</v>
      </c>
      <c r="P595" t="s">
        <v>37</v>
      </c>
      <c r="Q595" t="s">
        <v>34</v>
      </c>
      <c r="R595" t="s">
        <v>34</v>
      </c>
      <c r="S595" t="s">
        <v>34</v>
      </c>
      <c r="T595" t="s">
        <v>37</v>
      </c>
      <c r="U595" t="s">
        <v>67</v>
      </c>
      <c r="V595" t="s">
        <v>34</v>
      </c>
      <c r="W595" t="s">
        <v>51</v>
      </c>
      <c r="X595">
        <v>69.400000000000006</v>
      </c>
      <c r="Y595">
        <v>4237.5</v>
      </c>
      <c r="Z595">
        <v>0</v>
      </c>
      <c r="AA595">
        <v>0</v>
      </c>
      <c r="AB595">
        <v>2550.06</v>
      </c>
      <c r="AC595">
        <v>6787.56</v>
      </c>
      <c r="AD595" t="s">
        <v>41</v>
      </c>
      <c r="AE595" t="s">
        <v>42</v>
      </c>
      <c r="AF595" t="s">
        <v>42</v>
      </c>
      <c r="AG595">
        <f t="shared" si="18"/>
        <v>0</v>
      </c>
      <c r="AH595" t="str" cm="1">
        <f t="array" ref="AH595">_xlfn.IFS(
X595&lt;=20, "&lt;20",
AND(X595&gt;=20, X595&lt;50), "20-50",
AND(X595&gt;=50, X595&lt;100), "50-100",
X595&gt;=100, "&gt;100"
)</f>
        <v>50-100</v>
      </c>
      <c r="AI595">
        <f t="shared" si="19"/>
        <v>0</v>
      </c>
      <c r="AJ595" t="str" cm="1">
        <f t="array" ref="AJ595">_xlfn.IFS(
C595&lt;=20, "&lt;20",
AND(C595&gt;=20, C595&lt;35), "20-35",
AND(C595&gt;=35, C595&lt;50), "35-50",
C595&gt;=50, "50-100"
)</f>
        <v>50-100</v>
      </c>
      <c r="AK595" t="str" cm="1">
        <f t="array" ref="AK595">_xlfn.IFS(
G595&lt;6, "&lt;6",
AND(G595&gt;=6, G595&lt;12), "6-12",
AND(G595&gt;=12, G595&lt;18), "12-18",  AND(G595&gt;=18, G595&lt;24), "18-24", G595&gt;=24, "24-36")</f>
        <v>18-24</v>
      </c>
    </row>
    <row r="596" spans="1:37" x14ac:dyDescent="0.3">
      <c r="A596" t="s">
        <v>695</v>
      </c>
      <c r="B596" t="s">
        <v>44</v>
      </c>
      <c r="C596">
        <v>69</v>
      </c>
      <c r="D596" t="s">
        <v>37</v>
      </c>
      <c r="E596" t="s">
        <v>124</v>
      </c>
      <c r="F596">
        <v>5</v>
      </c>
      <c r="G596">
        <v>32</v>
      </c>
      <c r="H596" t="s">
        <v>36</v>
      </c>
      <c r="I596" t="s">
        <v>37</v>
      </c>
      <c r="J596" t="s">
        <v>34</v>
      </c>
      <c r="K596" t="s">
        <v>37</v>
      </c>
      <c r="L596" t="s">
        <v>50</v>
      </c>
      <c r="M596" t="s">
        <v>37</v>
      </c>
      <c r="N596" t="s">
        <v>34</v>
      </c>
      <c r="O596" t="s">
        <v>37</v>
      </c>
      <c r="P596" t="s">
        <v>34</v>
      </c>
      <c r="Q596" t="s">
        <v>37</v>
      </c>
      <c r="R596" t="s">
        <v>37</v>
      </c>
      <c r="S596" t="s">
        <v>34</v>
      </c>
      <c r="T596" t="s">
        <v>37</v>
      </c>
      <c r="U596" t="s">
        <v>46</v>
      </c>
      <c r="V596" t="s">
        <v>37</v>
      </c>
      <c r="W596" t="s">
        <v>51</v>
      </c>
      <c r="X596">
        <v>101.25</v>
      </c>
      <c r="Y596">
        <v>2754.45</v>
      </c>
      <c r="Z596">
        <v>0</v>
      </c>
      <c r="AA596">
        <v>0</v>
      </c>
      <c r="AB596">
        <v>1237.1400000000001</v>
      </c>
      <c r="AC596">
        <v>3991.59</v>
      </c>
      <c r="AD596" t="s">
        <v>52</v>
      </c>
      <c r="AE596" t="s">
        <v>104</v>
      </c>
      <c r="AF596" t="s">
        <v>105</v>
      </c>
      <c r="AG596">
        <f t="shared" si="18"/>
        <v>1</v>
      </c>
      <c r="AH596" t="str" cm="1">
        <f t="array" ref="AH596">_xlfn.IFS(
X596&lt;=20, "&lt;20",
AND(X596&gt;=20, X596&lt;50), "20-50",
AND(X596&gt;=50, X596&lt;100), "50-100",
X596&gt;=100, "&gt;100"
)</f>
        <v>&gt;100</v>
      </c>
      <c r="AI596">
        <f t="shared" si="19"/>
        <v>0</v>
      </c>
      <c r="AJ596" t="str" cm="1">
        <f t="array" ref="AJ596">_xlfn.IFS(
C596&lt;=20, "&lt;20",
AND(C596&gt;=20, C596&lt;35), "20-35",
AND(C596&gt;=35, C596&lt;50), "35-50",
C596&gt;=50, "50-100"
)</f>
        <v>50-100</v>
      </c>
      <c r="AK596" t="str" cm="1">
        <f t="array" ref="AK596">_xlfn.IFS(
G596&lt;6, "&lt;6",
AND(G596&gt;=6, G596&lt;12), "6-12",
AND(G596&gt;=12, G596&lt;18), "12-18",  AND(G596&gt;=18, G596&lt;24), "18-24", G596&gt;=24, "24-36")</f>
        <v>24-36</v>
      </c>
    </row>
    <row r="597" spans="1:37" x14ac:dyDescent="0.3">
      <c r="A597" t="s">
        <v>696</v>
      </c>
      <c r="B597" t="s">
        <v>33</v>
      </c>
      <c r="C597">
        <v>60</v>
      </c>
      <c r="D597" t="s">
        <v>34</v>
      </c>
      <c r="E597" t="s">
        <v>87</v>
      </c>
      <c r="F597">
        <v>13</v>
      </c>
      <c r="G597">
        <v>32</v>
      </c>
      <c r="H597" t="s">
        <v>49</v>
      </c>
      <c r="I597" t="s">
        <v>37</v>
      </c>
      <c r="J597" t="s">
        <v>34</v>
      </c>
      <c r="K597" t="s">
        <v>37</v>
      </c>
      <c r="L597" t="s">
        <v>72</v>
      </c>
      <c r="M597" t="s">
        <v>34</v>
      </c>
      <c r="N597" t="s">
        <v>34</v>
      </c>
      <c r="O597" t="s">
        <v>34</v>
      </c>
      <c r="P597" t="s">
        <v>34</v>
      </c>
      <c r="Q597" t="s">
        <v>34</v>
      </c>
      <c r="R597" t="s">
        <v>34</v>
      </c>
      <c r="S597" t="s">
        <v>34</v>
      </c>
      <c r="T597" t="s">
        <v>37</v>
      </c>
      <c r="U597" t="s">
        <v>46</v>
      </c>
      <c r="V597" t="s">
        <v>37</v>
      </c>
      <c r="W597" t="s">
        <v>143</v>
      </c>
      <c r="X597">
        <v>45.7</v>
      </c>
      <c r="Y597">
        <v>45.7</v>
      </c>
      <c r="Z597">
        <v>0</v>
      </c>
      <c r="AA597">
        <v>0</v>
      </c>
      <c r="AB597">
        <v>5.55</v>
      </c>
      <c r="AC597">
        <v>51.25</v>
      </c>
      <c r="AD597" t="s">
        <v>52</v>
      </c>
      <c r="AE597" t="s">
        <v>53</v>
      </c>
      <c r="AF597" t="s">
        <v>155</v>
      </c>
      <c r="AG597">
        <f t="shared" si="18"/>
        <v>1</v>
      </c>
      <c r="AH597" t="str" cm="1">
        <f t="array" ref="AH597">_xlfn.IFS(
X597&lt;=20, "&lt;20",
AND(X597&gt;=20, X597&lt;50), "20-50",
AND(X597&gt;=50, X597&lt;100), "50-100",
X597&gt;=100, "&gt;100"
)</f>
        <v>20-50</v>
      </c>
      <c r="AI597">
        <f t="shared" si="19"/>
        <v>0</v>
      </c>
      <c r="AJ597" t="str" cm="1">
        <f t="array" ref="AJ597">_xlfn.IFS(
C597&lt;=20, "&lt;20",
AND(C597&gt;=20, C597&lt;35), "20-35",
AND(C597&gt;=35, C597&lt;50), "35-50",
C597&gt;=50, "50-100"
)</f>
        <v>50-100</v>
      </c>
      <c r="AK597" t="str" cm="1">
        <f t="array" ref="AK597">_xlfn.IFS(
G597&lt;6, "&lt;6",
AND(G597&gt;=6, G597&lt;12), "6-12",
AND(G597&gt;=12, G597&lt;18), "12-18",  AND(G597&gt;=18, G597&lt;24), "18-24", G597&gt;=24, "24-36")</f>
        <v>24-36</v>
      </c>
    </row>
    <row r="598" spans="1:37" x14ac:dyDescent="0.3">
      <c r="A598" t="s">
        <v>697</v>
      </c>
      <c r="B598" t="s">
        <v>44</v>
      </c>
      <c r="C598">
        <v>34</v>
      </c>
      <c r="D598" t="s">
        <v>37</v>
      </c>
      <c r="E598" t="s">
        <v>61</v>
      </c>
      <c r="F598">
        <v>15</v>
      </c>
      <c r="G598">
        <v>25</v>
      </c>
      <c r="H598" t="s">
        <v>70</v>
      </c>
      <c r="I598" t="s">
        <v>37</v>
      </c>
      <c r="J598" t="s">
        <v>34</v>
      </c>
      <c r="K598" t="s">
        <v>37</v>
      </c>
      <c r="L598" t="s">
        <v>50</v>
      </c>
      <c r="M598" t="s">
        <v>34</v>
      </c>
      <c r="N598" t="s">
        <v>34</v>
      </c>
      <c r="O598" t="s">
        <v>34</v>
      </c>
      <c r="P598" t="s">
        <v>37</v>
      </c>
      <c r="Q598" t="s">
        <v>37</v>
      </c>
      <c r="R598" t="s">
        <v>37</v>
      </c>
      <c r="S598" t="s">
        <v>37</v>
      </c>
      <c r="T598" t="s">
        <v>37</v>
      </c>
      <c r="U598" t="s">
        <v>39</v>
      </c>
      <c r="V598" t="s">
        <v>37</v>
      </c>
      <c r="W598" t="s">
        <v>51</v>
      </c>
      <c r="X598">
        <v>93.45</v>
      </c>
      <c r="Y598">
        <v>4872.2</v>
      </c>
      <c r="Z598">
        <v>0</v>
      </c>
      <c r="AA598">
        <v>0</v>
      </c>
      <c r="AB598">
        <v>2032.55</v>
      </c>
      <c r="AC598">
        <v>6904.75</v>
      </c>
      <c r="AD598" t="s">
        <v>41</v>
      </c>
      <c r="AE598" t="s">
        <v>42</v>
      </c>
      <c r="AF598" t="s">
        <v>42</v>
      </c>
      <c r="AG598">
        <f t="shared" si="18"/>
        <v>0</v>
      </c>
      <c r="AH598" t="str" cm="1">
        <f t="array" ref="AH598">_xlfn.IFS(
X598&lt;=20, "&lt;20",
AND(X598&gt;=20, X598&lt;50), "20-50",
AND(X598&gt;=50, X598&lt;100), "50-100",
X598&gt;=100, "&gt;100"
)</f>
        <v>50-100</v>
      </c>
      <c r="AI598">
        <f t="shared" si="19"/>
        <v>0</v>
      </c>
      <c r="AJ598" t="str" cm="1">
        <f t="array" ref="AJ598">_xlfn.IFS(
C598&lt;=20, "&lt;20",
AND(C598&gt;=20, C598&lt;35), "20-35",
AND(C598&gt;=35, C598&lt;50), "35-50",
C598&gt;=50, "50-100"
)</f>
        <v>20-35</v>
      </c>
      <c r="AK598" t="str" cm="1">
        <f t="array" ref="AK598">_xlfn.IFS(
G598&lt;6, "&lt;6",
AND(G598&gt;=6, G598&lt;12), "6-12",
AND(G598&gt;=12, G598&lt;18), "12-18",  AND(G598&gt;=18, G598&lt;24), "18-24", G598&gt;=24, "24-36")</f>
        <v>24-36</v>
      </c>
    </row>
    <row r="599" spans="1:37" x14ac:dyDescent="0.3">
      <c r="A599" t="s">
        <v>698</v>
      </c>
      <c r="B599" t="s">
        <v>44</v>
      </c>
      <c r="C599">
        <v>51</v>
      </c>
      <c r="D599" t="s">
        <v>37</v>
      </c>
      <c r="E599" t="s">
        <v>103</v>
      </c>
      <c r="F599">
        <v>11</v>
      </c>
      <c r="G599">
        <v>19</v>
      </c>
      <c r="H599" t="s">
        <v>36</v>
      </c>
      <c r="I599" t="s">
        <v>37</v>
      </c>
      <c r="J599" t="s">
        <v>37</v>
      </c>
      <c r="K599" t="s">
        <v>37</v>
      </c>
      <c r="L599" t="s">
        <v>50</v>
      </c>
      <c r="M599" t="s">
        <v>34</v>
      </c>
      <c r="N599" t="s">
        <v>37</v>
      </c>
      <c r="O599" t="s">
        <v>37</v>
      </c>
      <c r="P599" t="s">
        <v>34</v>
      </c>
      <c r="Q599" t="s">
        <v>37</v>
      </c>
      <c r="R599" t="s">
        <v>37</v>
      </c>
      <c r="S599" t="s">
        <v>37</v>
      </c>
      <c r="T599" t="s">
        <v>37</v>
      </c>
      <c r="U599" t="s">
        <v>46</v>
      </c>
      <c r="V599" t="s">
        <v>37</v>
      </c>
      <c r="W599" t="s">
        <v>51</v>
      </c>
      <c r="X599">
        <v>104.3</v>
      </c>
      <c r="Y599">
        <v>5278.15</v>
      </c>
      <c r="Z599">
        <v>11.45</v>
      </c>
      <c r="AA599">
        <v>0</v>
      </c>
      <c r="AB599">
        <v>1914.84</v>
      </c>
      <c r="AC599">
        <v>7181.54</v>
      </c>
      <c r="AD599" t="s">
        <v>52</v>
      </c>
      <c r="AE599" t="s">
        <v>53</v>
      </c>
      <c r="AF599" t="s">
        <v>162</v>
      </c>
      <c r="AG599">
        <f t="shared" si="18"/>
        <v>1</v>
      </c>
      <c r="AH599" t="str" cm="1">
        <f t="array" ref="AH599">_xlfn.IFS(
X599&lt;=20, "&lt;20",
AND(X599&gt;=20, X599&lt;50), "20-50",
AND(X599&gt;=50, X599&lt;100), "50-100",
X599&gt;=100, "&gt;100"
)</f>
        <v>&gt;100</v>
      </c>
      <c r="AI599">
        <f t="shared" si="19"/>
        <v>0</v>
      </c>
      <c r="AJ599" t="str" cm="1">
        <f t="array" ref="AJ599">_xlfn.IFS(
C599&lt;=20, "&lt;20",
AND(C599&gt;=20, C599&lt;35), "20-35",
AND(C599&gt;=35, C599&lt;50), "35-50",
C599&gt;=50, "50-100"
)</f>
        <v>50-100</v>
      </c>
      <c r="AK599" t="str" cm="1">
        <f t="array" ref="AK599">_xlfn.IFS(
G599&lt;6, "&lt;6",
AND(G599&gt;=6, G599&lt;12), "6-12",
AND(G599&gt;=12, G599&lt;18), "12-18",  AND(G599&gt;=18, G599&lt;24), "18-24", G599&gt;=24, "24-36")</f>
        <v>18-24</v>
      </c>
    </row>
    <row r="600" spans="1:37" x14ac:dyDescent="0.3">
      <c r="A600" t="s">
        <v>699</v>
      </c>
      <c r="B600" t="s">
        <v>33</v>
      </c>
      <c r="C600">
        <v>33</v>
      </c>
      <c r="D600" t="s">
        <v>37</v>
      </c>
      <c r="E600" t="s">
        <v>114</v>
      </c>
      <c r="F600">
        <v>15</v>
      </c>
      <c r="G600">
        <v>24</v>
      </c>
      <c r="H600" t="s">
        <v>36</v>
      </c>
      <c r="I600" t="s">
        <v>37</v>
      </c>
      <c r="J600" t="s">
        <v>34</v>
      </c>
      <c r="K600" t="s">
        <v>37</v>
      </c>
      <c r="L600" t="s">
        <v>38</v>
      </c>
      <c r="M600" t="s">
        <v>34</v>
      </c>
      <c r="N600" t="s">
        <v>34</v>
      </c>
      <c r="O600" t="s">
        <v>34</v>
      </c>
      <c r="P600" t="s">
        <v>34</v>
      </c>
      <c r="Q600" t="s">
        <v>37</v>
      </c>
      <c r="R600" t="s">
        <v>37</v>
      </c>
      <c r="S600" t="s">
        <v>37</v>
      </c>
      <c r="T600" t="s">
        <v>34</v>
      </c>
      <c r="U600" t="s">
        <v>39</v>
      </c>
      <c r="V600" t="s">
        <v>37</v>
      </c>
      <c r="W600" t="s">
        <v>51</v>
      </c>
      <c r="X600">
        <v>64.900000000000006</v>
      </c>
      <c r="Y600">
        <v>1509.8</v>
      </c>
      <c r="Z600">
        <v>0</v>
      </c>
      <c r="AA600">
        <v>130</v>
      </c>
      <c r="AB600">
        <v>1067.2</v>
      </c>
      <c r="AC600">
        <v>2707</v>
      </c>
      <c r="AD600" t="s">
        <v>41</v>
      </c>
      <c r="AE600" t="s">
        <v>42</v>
      </c>
      <c r="AF600" t="s">
        <v>42</v>
      </c>
      <c r="AG600">
        <f t="shared" si="18"/>
        <v>0</v>
      </c>
      <c r="AH600" t="str" cm="1">
        <f t="array" ref="AH600">_xlfn.IFS(
X600&lt;=20, "&lt;20",
AND(X600&gt;=20, X600&lt;50), "20-50",
AND(X600&gt;=50, X600&lt;100), "50-100",
X600&gt;=100, "&gt;100"
)</f>
        <v>50-100</v>
      </c>
      <c r="AI600">
        <f t="shared" si="19"/>
        <v>0</v>
      </c>
      <c r="AJ600" t="str" cm="1">
        <f t="array" ref="AJ600">_xlfn.IFS(
C600&lt;=20, "&lt;20",
AND(C600&gt;=20, C600&lt;35), "20-35",
AND(C600&gt;=35, C600&lt;50), "35-50",
C600&gt;=50, "50-100"
)</f>
        <v>20-35</v>
      </c>
      <c r="AK600" t="str" cm="1">
        <f t="array" ref="AK600">_xlfn.IFS(
G600&lt;6, "&lt;6",
AND(G600&gt;=6, G600&lt;12), "6-12",
AND(G600&gt;=12, G600&lt;18), "12-18",  AND(G600&gt;=18, G600&lt;24), "18-24", G600&gt;=24, "24-36")</f>
        <v>24-36</v>
      </c>
    </row>
    <row r="601" spans="1:37" x14ac:dyDescent="0.3">
      <c r="A601" t="s">
        <v>700</v>
      </c>
      <c r="B601" t="s">
        <v>44</v>
      </c>
      <c r="C601">
        <v>57</v>
      </c>
      <c r="D601" t="s">
        <v>34</v>
      </c>
      <c r="E601" t="s">
        <v>45</v>
      </c>
      <c r="F601">
        <v>12</v>
      </c>
      <c r="G601">
        <v>4</v>
      </c>
      <c r="H601" t="s">
        <v>49</v>
      </c>
      <c r="I601" t="s">
        <v>37</v>
      </c>
      <c r="J601" t="s">
        <v>34</v>
      </c>
      <c r="K601" t="s">
        <v>34</v>
      </c>
      <c r="L601" t="s">
        <v>34</v>
      </c>
      <c r="M601" t="s">
        <v>34</v>
      </c>
      <c r="N601" t="s">
        <v>34</v>
      </c>
      <c r="O601" t="s">
        <v>34</v>
      </c>
      <c r="P601" t="s">
        <v>34</v>
      </c>
      <c r="Q601" t="s">
        <v>34</v>
      </c>
      <c r="R601" t="s">
        <v>34</v>
      </c>
      <c r="S601" t="s">
        <v>34</v>
      </c>
      <c r="T601" t="s">
        <v>34</v>
      </c>
      <c r="U601" t="s">
        <v>39</v>
      </c>
      <c r="V601" t="s">
        <v>34</v>
      </c>
      <c r="W601" t="s">
        <v>40</v>
      </c>
      <c r="X601">
        <v>19.45</v>
      </c>
      <c r="Y601">
        <v>113.5</v>
      </c>
      <c r="Z601">
        <v>0</v>
      </c>
      <c r="AA601">
        <v>0</v>
      </c>
      <c r="AB601">
        <v>9.42</v>
      </c>
      <c r="AC601">
        <v>122.92</v>
      </c>
      <c r="AD601" t="s">
        <v>41</v>
      </c>
      <c r="AE601" t="s">
        <v>42</v>
      </c>
      <c r="AF601" t="s">
        <v>42</v>
      </c>
      <c r="AG601">
        <f t="shared" si="18"/>
        <v>0</v>
      </c>
      <c r="AH601" t="str" cm="1">
        <f t="array" ref="AH601">_xlfn.IFS(
X601&lt;=20, "&lt;20",
AND(X601&gt;=20, X601&lt;50), "20-50",
AND(X601&gt;=50, X601&lt;100), "50-100",
X601&gt;=100, "&gt;100"
)</f>
        <v>&lt;20</v>
      </c>
      <c r="AI601">
        <f t="shared" si="19"/>
        <v>0</v>
      </c>
      <c r="AJ601" t="str" cm="1">
        <f t="array" ref="AJ601">_xlfn.IFS(
C601&lt;=20, "&lt;20",
AND(C601&gt;=20, C601&lt;35), "20-35",
AND(C601&gt;=35, C601&lt;50), "35-50",
C601&gt;=50, "50-100"
)</f>
        <v>50-100</v>
      </c>
      <c r="AK601" t="str" cm="1">
        <f t="array" ref="AK601">_xlfn.IFS(
G601&lt;6, "&lt;6",
AND(G601&gt;=6, G601&lt;12), "6-12",
AND(G601&gt;=12, G601&lt;18), "12-18",  AND(G601&gt;=18, G601&lt;24), "18-24", G601&gt;=24, "24-36")</f>
        <v>&lt;6</v>
      </c>
    </row>
    <row r="602" spans="1:37" x14ac:dyDescent="0.3">
      <c r="A602" t="s">
        <v>701</v>
      </c>
      <c r="B602" t="s">
        <v>44</v>
      </c>
      <c r="C602">
        <v>42</v>
      </c>
      <c r="D602" t="s">
        <v>34</v>
      </c>
      <c r="E602" t="s">
        <v>74</v>
      </c>
      <c r="F602">
        <v>3</v>
      </c>
      <c r="G602">
        <v>13</v>
      </c>
      <c r="H602" t="s">
        <v>36</v>
      </c>
      <c r="I602" t="s">
        <v>34</v>
      </c>
      <c r="J602" t="s">
        <v>34</v>
      </c>
      <c r="K602" t="s">
        <v>37</v>
      </c>
      <c r="L602" t="s">
        <v>38</v>
      </c>
      <c r="M602" t="s">
        <v>37</v>
      </c>
      <c r="N602" t="s">
        <v>34</v>
      </c>
      <c r="O602" t="s">
        <v>34</v>
      </c>
      <c r="P602" t="s">
        <v>37</v>
      </c>
      <c r="Q602" t="s">
        <v>34</v>
      </c>
      <c r="R602" t="s">
        <v>37</v>
      </c>
      <c r="S602" t="s">
        <v>37</v>
      </c>
      <c r="T602" t="s">
        <v>37</v>
      </c>
      <c r="U602" t="s">
        <v>67</v>
      </c>
      <c r="V602" t="s">
        <v>37</v>
      </c>
      <c r="W602" t="s">
        <v>143</v>
      </c>
      <c r="X602">
        <v>44.55</v>
      </c>
      <c r="Y602">
        <v>343.45</v>
      </c>
      <c r="Z602">
        <v>0</v>
      </c>
      <c r="AA602">
        <v>0</v>
      </c>
      <c r="AB602">
        <v>0</v>
      </c>
      <c r="AC602">
        <v>343.45</v>
      </c>
      <c r="AD602" t="s">
        <v>41</v>
      </c>
      <c r="AE602" t="s">
        <v>42</v>
      </c>
      <c r="AF602" t="s">
        <v>42</v>
      </c>
      <c r="AG602">
        <f t="shared" si="18"/>
        <v>0</v>
      </c>
      <c r="AH602" t="str" cm="1">
        <f t="array" ref="AH602">_xlfn.IFS(
X602&lt;=20, "&lt;20",
AND(X602&gt;=20, X602&lt;50), "20-50",
AND(X602&gt;=50, X602&lt;100), "50-100",
X602&gt;=100, "&gt;100"
)</f>
        <v>20-50</v>
      </c>
      <c r="AI602">
        <f t="shared" si="19"/>
        <v>0</v>
      </c>
      <c r="AJ602" t="str" cm="1">
        <f t="array" ref="AJ602">_xlfn.IFS(
C602&lt;=20, "&lt;20",
AND(C602&gt;=20, C602&lt;35), "20-35",
AND(C602&gt;=35, C602&lt;50), "35-50",
C602&gt;=50, "50-100"
)</f>
        <v>35-50</v>
      </c>
      <c r="AK602" t="str" cm="1">
        <f t="array" ref="AK602">_xlfn.IFS(
G602&lt;6, "&lt;6",
AND(G602&gt;=6, G602&lt;12), "6-12",
AND(G602&gt;=12, G602&lt;18), "12-18",  AND(G602&gt;=18, G602&lt;24), "18-24", G602&gt;=24, "24-36")</f>
        <v>12-18</v>
      </c>
    </row>
    <row r="603" spans="1:37" x14ac:dyDescent="0.3">
      <c r="A603" t="s">
        <v>702</v>
      </c>
      <c r="B603" t="s">
        <v>33</v>
      </c>
      <c r="C603">
        <v>44</v>
      </c>
      <c r="D603" t="s">
        <v>34</v>
      </c>
      <c r="E603" t="s">
        <v>114</v>
      </c>
      <c r="F603">
        <v>8</v>
      </c>
      <c r="G603">
        <v>19</v>
      </c>
      <c r="H603" t="s">
        <v>57</v>
      </c>
      <c r="I603" t="s">
        <v>37</v>
      </c>
      <c r="J603" t="s">
        <v>37</v>
      </c>
      <c r="K603" t="s">
        <v>37</v>
      </c>
      <c r="L603" t="s">
        <v>50</v>
      </c>
      <c r="M603" t="s">
        <v>34</v>
      </c>
      <c r="N603" t="s">
        <v>34</v>
      </c>
      <c r="O603" t="s">
        <v>37</v>
      </c>
      <c r="P603" t="s">
        <v>34</v>
      </c>
      <c r="Q603" t="s">
        <v>37</v>
      </c>
      <c r="R603" t="s">
        <v>37</v>
      </c>
      <c r="S603" t="s">
        <v>37</v>
      </c>
      <c r="T603" t="s">
        <v>37</v>
      </c>
      <c r="U603" t="s">
        <v>46</v>
      </c>
      <c r="V603" t="s">
        <v>37</v>
      </c>
      <c r="W603" t="s">
        <v>51</v>
      </c>
      <c r="X603">
        <v>99.5</v>
      </c>
      <c r="Y603">
        <v>1056.95</v>
      </c>
      <c r="Z603">
        <v>0</v>
      </c>
      <c r="AA603">
        <v>0</v>
      </c>
      <c r="AB603">
        <v>341.88</v>
      </c>
      <c r="AC603">
        <v>1398.83</v>
      </c>
      <c r="AD603" t="s">
        <v>52</v>
      </c>
      <c r="AE603" t="s">
        <v>58</v>
      </c>
      <c r="AF603" t="s">
        <v>62</v>
      </c>
      <c r="AG603">
        <f t="shared" si="18"/>
        <v>1</v>
      </c>
      <c r="AH603" t="str" cm="1">
        <f t="array" ref="AH603">_xlfn.IFS(
X603&lt;=20, "&lt;20",
AND(X603&gt;=20, X603&lt;50), "20-50",
AND(X603&gt;=50, X603&lt;100), "50-100",
X603&gt;=100, "&gt;100"
)</f>
        <v>50-100</v>
      </c>
      <c r="AI603">
        <f t="shared" si="19"/>
        <v>0</v>
      </c>
      <c r="AJ603" t="str" cm="1">
        <f t="array" ref="AJ603">_xlfn.IFS(
C603&lt;=20, "&lt;20",
AND(C603&gt;=20, C603&lt;35), "20-35",
AND(C603&gt;=35, C603&lt;50), "35-50",
C603&gt;=50, "50-100"
)</f>
        <v>35-50</v>
      </c>
      <c r="AK603" t="str" cm="1">
        <f t="array" ref="AK603">_xlfn.IFS(
G603&lt;6, "&lt;6",
AND(G603&gt;=6, G603&lt;12), "6-12",
AND(G603&gt;=12, G603&lt;18), "12-18",  AND(G603&gt;=18, G603&lt;24), "18-24", G603&gt;=24, "24-36")</f>
        <v>18-24</v>
      </c>
    </row>
    <row r="604" spans="1:37" x14ac:dyDescent="0.3">
      <c r="A604" t="s">
        <v>703</v>
      </c>
      <c r="B604" t="s">
        <v>44</v>
      </c>
      <c r="C604">
        <v>47</v>
      </c>
      <c r="D604" t="s">
        <v>34</v>
      </c>
      <c r="E604" t="s">
        <v>114</v>
      </c>
      <c r="F604">
        <v>10</v>
      </c>
      <c r="G604">
        <v>30</v>
      </c>
      <c r="H604" t="s">
        <v>36</v>
      </c>
      <c r="I604" t="s">
        <v>37</v>
      </c>
      <c r="J604" t="s">
        <v>37</v>
      </c>
      <c r="K604" t="s">
        <v>37</v>
      </c>
      <c r="L604" t="s">
        <v>50</v>
      </c>
      <c r="M604" t="s">
        <v>34</v>
      </c>
      <c r="N604" t="s">
        <v>34</v>
      </c>
      <c r="O604" t="s">
        <v>34</v>
      </c>
      <c r="P604" t="s">
        <v>34</v>
      </c>
      <c r="Q604" t="s">
        <v>37</v>
      </c>
      <c r="R604" t="s">
        <v>37</v>
      </c>
      <c r="S604" t="s">
        <v>37</v>
      </c>
      <c r="T604" t="s">
        <v>37</v>
      </c>
      <c r="U604" t="s">
        <v>39</v>
      </c>
      <c r="V604" t="s">
        <v>37</v>
      </c>
      <c r="W604" t="s">
        <v>51</v>
      </c>
      <c r="X604">
        <v>96.5</v>
      </c>
      <c r="Y604">
        <v>5673.7</v>
      </c>
      <c r="Z604">
        <v>0</v>
      </c>
      <c r="AA604">
        <v>0</v>
      </c>
      <c r="AB604">
        <v>1339.56</v>
      </c>
      <c r="AC604">
        <v>7013.26</v>
      </c>
      <c r="AD604" t="s">
        <v>41</v>
      </c>
      <c r="AE604" t="s">
        <v>42</v>
      </c>
      <c r="AF604" t="s">
        <v>42</v>
      </c>
      <c r="AG604">
        <f t="shared" si="18"/>
        <v>0</v>
      </c>
      <c r="AH604" t="str" cm="1">
        <f t="array" ref="AH604">_xlfn.IFS(
X604&lt;=20, "&lt;20",
AND(X604&gt;=20, X604&lt;50), "20-50",
AND(X604&gt;=50, X604&lt;100), "50-100",
X604&gt;=100, "&gt;100"
)</f>
        <v>50-100</v>
      </c>
      <c r="AI604">
        <f t="shared" si="19"/>
        <v>0</v>
      </c>
      <c r="AJ604" t="str" cm="1">
        <f t="array" ref="AJ604">_xlfn.IFS(
C604&lt;=20, "&lt;20",
AND(C604&gt;=20, C604&lt;35), "20-35",
AND(C604&gt;=35, C604&lt;50), "35-50",
C604&gt;=50, "50-100"
)</f>
        <v>35-50</v>
      </c>
      <c r="AK604" t="str" cm="1">
        <f t="array" ref="AK604">_xlfn.IFS(
G604&lt;6, "&lt;6",
AND(G604&gt;=6, G604&lt;12), "6-12",
AND(G604&gt;=12, G604&lt;18), "12-18",  AND(G604&gt;=18, G604&lt;24), "18-24", G604&gt;=24, "24-36")</f>
        <v>24-36</v>
      </c>
    </row>
    <row r="605" spans="1:37" x14ac:dyDescent="0.3">
      <c r="A605" t="s">
        <v>704</v>
      </c>
      <c r="B605" t="s">
        <v>33</v>
      </c>
      <c r="C605">
        <v>30</v>
      </c>
      <c r="D605" t="s">
        <v>37</v>
      </c>
      <c r="E605" t="s">
        <v>109</v>
      </c>
      <c r="F605">
        <v>8</v>
      </c>
      <c r="G605">
        <v>26</v>
      </c>
      <c r="H605" t="s">
        <v>36</v>
      </c>
      <c r="I605" t="s">
        <v>37</v>
      </c>
      <c r="J605" t="s">
        <v>37</v>
      </c>
      <c r="K605" t="s">
        <v>37</v>
      </c>
      <c r="L605" t="s">
        <v>50</v>
      </c>
      <c r="M605" t="s">
        <v>37</v>
      </c>
      <c r="N605" t="s">
        <v>34</v>
      </c>
      <c r="O605" t="s">
        <v>34</v>
      </c>
      <c r="P605" t="s">
        <v>37</v>
      </c>
      <c r="Q605" t="s">
        <v>37</v>
      </c>
      <c r="R605" t="s">
        <v>37</v>
      </c>
      <c r="S605" t="s">
        <v>37</v>
      </c>
      <c r="T605" t="s">
        <v>37</v>
      </c>
      <c r="U605" t="s">
        <v>46</v>
      </c>
      <c r="V605" t="s">
        <v>37</v>
      </c>
      <c r="W605" t="s">
        <v>40</v>
      </c>
      <c r="X605">
        <v>105.35</v>
      </c>
      <c r="Y605">
        <v>5794.45</v>
      </c>
      <c r="Z605">
        <v>0</v>
      </c>
      <c r="AA605">
        <v>0</v>
      </c>
      <c r="AB605">
        <v>2127.44</v>
      </c>
      <c r="AC605">
        <v>7921.89</v>
      </c>
      <c r="AD605" t="s">
        <v>41</v>
      </c>
      <c r="AE605" t="s">
        <v>42</v>
      </c>
      <c r="AF605" t="s">
        <v>42</v>
      </c>
      <c r="AG605">
        <f t="shared" si="18"/>
        <v>0</v>
      </c>
      <c r="AH605" t="str" cm="1">
        <f t="array" ref="AH605">_xlfn.IFS(
X605&lt;=20, "&lt;20",
AND(X605&gt;=20, X605&lt;50), "20-50",
AND(X605&gt;=50, X605&lt;100), "50-100",
X605&gt;=100, "&gt;100"
)</f>
        <v>&gt;100</v>
      </c>
      <c r="AI605">
        <f t="shared" si="19"/>
        <v>0</v>
      </c>
      <c r="AJ605" t="str" cm="1">
        <f t="array" ref="AJ605">_xlfn.IFS(
C605&lt;=20, "&lt;20",
AND(C605&gt;=20, C605&lt;35), "20-35",
AND(C605&gt;=35, C605&lt;50), "35-50",
C605&gt;=50, "50-100"
)</f>
        <v>20-35</v>
      </c>
      <c r="AK605" t="str" cm="1">
        <f t="array" ref="AK605">_xlfn.IFS(
G605&lt;6, "&lt;6",
AND(G605&gt;=6, G605&lt;12), "6-12",
AND(G605&gt;=12, G605&lt;18), "12-18",  AND(G605&gt;=18, G605&lt;24), "18-24", G605&gt;=24, "24-36")</f>
        <v>24-36</v>
      </c>
    </row>
    <row r="606" spans="1:37" x14ac:dyDescent="0.3">
      <c r="A606" t="s">
        <v>705</v>
      </c>
      <c r="B606" t="s">
        <v>44</v>
      </c>
      <c r="C606">
        <v>39</v>
      </c>
      <c r="D606" t="s">
        <v>34</v>
      </c>
      <c r="E606" t="s">
        <v>69</v>
      </c>
      <c r="F606">
        <v>4</v>
      </c>
      <c r="G606">
        <v>20</v>
      </c>
      <c r="H606" t="s">
        <v>36</v>
      </c>
      <c r="I606" t="s">
        <v>37</v>
      </c>
      <c r="J606" t="s">
        <v>34</v>
      </c>
      <c r="K606" t="s">
        <v>34</v>
      </c>
      <c r="L606" t="s">
        <v>34</v>
      </c>
      <c r="M606" t="s">
        <v>34</v>
      </c>
      <c r="N606" t="s">
        <v>34</v>
      </c>
      <c r="O606" t="s">
        <v>34</v>
      </c>
      <c r="P606" t="s">
        <v>34</v>
      </c>
      <c r="Q606" t="s">
        <v>34</v>
      </c>
      <c r="R606" t="s">
        <v>34</v>
      </c>
      <c r="S606" t="s">
        <v>34</v>
      </c>
      <c r="T606" t="s">
        <v>34</v>
      </c>
      <c r="U606" t="s">
        <v>39</v>
      </c>
      <c r="V606" t="s">
        <v>34</v>
      </c>
      <c r="W606" t="s">
        <v>40</v>
      </c>
      <c r="X606">
        <v>20.100000000000001</v>
      </c>
      <c r="Y606">
        <v>730.1</v>
      </c>
      <c r="Z606">
        <v>0</v>
      </c>
      <c r="AA606">
        <v>0</v>
      </c>
      <c r="AB606">
        <v>844.74</v>
      </c>
      <c r="AC606">
        <v>1574.84</v>
      </c>
      <c r="AD606" t="s">
        <v>41</v>
      </c>
      <c r="AE606" t="s">
        <v>42</v>
      </c>
      <c r="AF606" t="s">
        <v>42</v>
      </c>
      <c r="AG606">
        <f t="shared" si="18"/>
        <v>0</v>
      </c>
      <c r="AH606" t="str" cm="1">
        <f t="array" ref="AH606">_xlfn.IFS(
X606&lt;=20, "&lt;20",
AND(X606&gt;=20, X606&lt;50), "20-50",
AND(X606&gt;=50, X606&lt;100), "50-100",
X606&gt;=100, "&gt;100"
)</f>
        <v>20-50</v>
      </c>
      <c r="AI606">
        <f t="shared" si="19"/>
        <v>0</v>
      </c>
      <c r="AJ606" t="str" cm="1">
        <f t="array" ref="AJ606">_xlfn.IFS(
C606&lt;=20, "&lt;20",
AND(C606&gt;=20, C606&lt;35), "20-35",
AND(C606&gt;=35, C606&lt;50), "35-50",
C606&gt;=50, "50-100"
)</f>
        <v>35-50</v>
      </c>
      <c r="AK606" t="str" cm="1">
        <f t="array" ref="AK606">_xlfn.IFS(
G606&lt;6, "&lt;6",
AND(G606&gt;=6, G606&lt;12), "6-12",
AND(G606&gt;=12, G606&lt;18), "12-18",  AND(G606&gt;=18, G606&lt;24), "18-24", G606&gt;=24, "24-36")</f>
        <v>18-24</v>
      </c>
    </row>
    <row r="607" spans="1:37" x14ac:dyDescent="0.3">
      <c r="A607" t="s">
        <v>706</v>
      </c>
      <c r="B607" t="s">
        <v>44</v>
      </c>
      <c r="C607">
        <v>27</v>
      </c>
      <c r="D607" t="s">
        <v>37</v>
      </c>
      <c r="E607" t="s">
        <v>90</v>
      </c>
      <c r="F607">
        <v>3</v>
      </c>
      <c r="G607">
        <v>7</v>
      </c>
      <c r="H607" t="s">
        <v>36</v>
      </c>
      <c r="I607" t="s">
        <v>37</v>
      </c>
      <c r="J607" t="s">
        <v>34</v>
      </c>
      <c r="K607" t="s">
        <v>34</v>
      </c>
      <c r="L607" t="s">
        <v>34</v>
      </c>
      <c r="M607" t="s">
        <v>34</v>
      </c>
      <c r="N607" t="s">
        <v>34</v>
      </c>
      <c r="O607" t="s">
        <v>34</v>
      </c>
      <c r="P607" t="s">
        <v>34</v>
      </c>
      <c r="Q607" t="s">
        <v>34</v>
      </c>
      <c r="R607" t="s">
        <v>34</v>
      </c>
      <c r="S607" t="s">
        <v>34</v>
      </c>
      <c r="T607" t="s">
        <v>34</v>
      </c>
      <c r="U607" t="s">
        <v>67</v>
      </c>
      <c r="V607" t="s">
        <v>34</v>
      </c>
      <c r="W607" t="s">
        <v>51</v>
      </c>
      <c r="X607">
        <v>20.2</v>
      </c>
      <c r="Y607">
        <v>1376.5</v>
      </c>
      <c r="Z607">
        <v>0</v>
      </c>
      <c r="AA607">
        <v>0</v>
      </c>
      <c r="AB607">
        <v>1624.95</v>
      </c>
      <c r="AC607">
        <v>3001.45</v>
      </c>
      <c r="AD607" t="s">
        <v>41</v>
      </c>
      <c r="AE607" t="s">
        <v>42</v>
      </c>
      <c r="AF607" t="s">
        <v>42</v>
      </c>
      <c r="AG607">
        <f t="shared" si="18"/>
        <v>0</v>
      </c>
      <c r="AH607" t="str" cm="1">
        <f t="array" ref="AH607">_xlfn.IFS(
X607&lt;=20, "&lt;20",
AND(X607&gt;=20, X607&lt;50), "20-50",
AND(X607&gt;=50, X607&lt;100), "50-100",
X607&gt;=100, "&gt;100"
)</f>
        <v>20-50</v>
      </c>
      <c r="AI607">
        <f t="shared" si="19"/>
        <v>0</v>
      </c>
      <c r="AJ607" t="str" cm="1">
        <f t="array" ref="AJ607">_xlfn.IFS(
C607&lt;=20, "&lt;20",
AND(C607&gt;=20, C607&lt;35), "20-35",
AND(C607&gt;=35, C607&lt;50), "35-50",
C607&gt;=50, "50-100"
)</f>
        <v>20-35</v>
      </c>
      <c r="AK607" t="str" cm="1">
        <f t="array" ref="AK607">_xlfn.IFS(
G607&lt;6, "&lt;6",
AND(G607&gt;=6, G607&lt;12), "6-12",
AND(G607&gt;=12, G607&lt;18), "12-18",  AND(G607&gt;=18, G607&lt;24), "18-24", G607&gt;=24, "24-36")</f>
        <v>6-12</v>
      </c>
    </row>
    <row r="608" spans="1:37" x14ac:dyDescent="0.3">
      <c r="A608" t="s">
        <v>707</v>
      </c>
      <c r="B608" t="s">
        <v>33</v>
      </c>
      <c r="C608">
        <v>28</v>
      </c>
      <c r="D608" t="s">
        <v>37</v>
      </c>
      <c r="E608" t="s">
        <v>82</v>
      </c>
      <c r="F608">
        <v>5</v>
      </c>
      <c r="G608">
        <v>6</v>
      </c>
      <c r="H608" t="s">
        <v>66</v>
      </c>
      <c r="I608" t="s">
        <v>37</v>
      </c>
      <c r="J608" t="s">
        <v>37</v>
      </c>
      <c r="K608" t="s">
        <v>37</v>
      </c>
      <c r="L608" t="s">
        <v>50</v>
      </c>
      <c r="M608" t="s">
        <v>37</v>
      </c>
      <c r="N608" t="s">
        <v>37</v>
      </c>
      <c r="O608" t="s">
        <v>37</v>
      </c>
      <c r="P608" t="s">
        <v>37</v>
      </c>
      <c r="Q608" t="s">
        <v>37</v>
      </c>
      <c r="R608" t="s">
        <v>37</v>
      </c>
      <c r="S608" t="s">
        <v>37</v>
      </c>
      <c r="T608" t="s">
        <v>37</v>
      </c>
      <c r="U608" t="s">
        <v>67</v>
      </c>
      <c r="V608" t="s">
        <v>34</v>
      </c>
      <c r="W608" t="s">
        <v>51</v>
      </c>
      <c r="X608">
        <v>115.15</v>
      </c>
      <c r="Y608">
        <v>8349.4500000000007</v>
      </c>
      <c r="Z608">
        <v>0</v>
      </c>
      <c r="AA608">
        <v>0</v>
      </c>
      <c r="AB608">
        <v>2571.12</v>
      </c>
      <c r="AC608">
        <v>10920.57</v>
      </c>
      <c r="AD608" t="s">
        <v>41</v>
      </c>
      <c r="AE608" t="s">
        <v>42</v>
      </c>
      <c r="AF608" t="s">
        <v>42</v>
      </c>
      <c r="AG608">
        <f t="shared" si="18"/>
        <v>0</v>
      </c>
      <c r="AH608" t="str" cm="1">
        <f t="array" ref="AH608">_xlfn.IFS(
X608&lt;=20, "&lt;20",
AND(X608&gt;=20, X608&lt;50), "20-50",
AND(X608&gt;=50, X608&lt;100), "50-100",
X608&gt;=100, "&gt;100"
)</f>
        <v>&gt;100</v>
      </c>
      <c r="AI608">
        <f t="shared" si="19"/>
        <v>0</v>
      </c>
      <c r="AJ608" t="str" cm="1">
        <f t="array" ref="AJ608">_xlfn.IFS(
C608&lt;=20, "&lt;20",
AND(C608&gt;=20, C608&lt;35), "20-35",
AND(C608&gt;=35, C608&lt;50), "35-50",
C608&gt;=50, "50-100"
)</f>
        <v>20-35</v>
      </c>
      <c r="AK608" t="str" cm="1">
        <f t="array" ref="AK608">_xlfn.IFS(
G608&lt;6, "&lt;6",
AND(G608&gt;=6, G608&lt;12), "6-12",
AND(G608&gt;=12, G608&lt;18), "12-18",  AND(G608&gt;=18, G608&lt;24), "18-24", G608&gt;=24, "24-36")</f>
        <v>6-12</v>
      </c>
    </row>
    <row r="609" spans="1:37" x14ac:dyDescent="0.3">
      <c r="A609" t="s">
        <v>708</v>
      </c>
      <c r="B609" t="s">
        <v>44</v>
      </c>
      <c r="C609">
        <v>78</v>
      </c>
      <c r="D609" t="s">
        <v>34</v>
      </c>
      <c r="E609" t="s">
        <v>82</v>
      </c>
      <c r="F609">
        <v>14</v>
      </c>
      <c r="G609">
        <v>12</v>
      </c>
      <c r="H609" t="s">
        <v>66</v>
      </c>
      <c r="I609" t="s">
        <v>37</v>
      </c>
      <c r="J609" t="s">
        <v>37</v>
      </c>
      <c r="K609" t="s">
        <v>37</v>
      </c>
      <c r="L609" t="s">
        <v>50</v>
      </c>
      <c r="M609" t="s">
        <v>37</v>
      </c>
      <c r="N609" t="s">
        <v>37</v>
      </c>
      <c r="O609" t="s">
        <v>37</v>
      </c>
      <c r="P609" t="s">
        <v>37</v>
      </c>
      <c r="Q609" t="s">
        <v>37</v>
      </c>
      <c r="R609" t="s">
        <v>37</v>
      </c>
      <c r="S609" t="s">
        <v>34</v>
      </c>
      <c r="T609" t="s">
        <v>37</v>
      </c>
      <c r="U609" t="s">
        <v>67</v>
      </c>
      <c r="V609" t="s">
        <v>37</v>
      </c>
      <c r="W609" t="s">
        <v>40</v>
      </c>
      <c r="X609">
        <v>113</v>
      </c>
      <c r="Y609">
        <v>7987.6</v>
      </c>
      <c r="Z609">
        <v>0</v>
      </c>
      <c r="AA609">
        <v>0</v>
      </c>
      <c r="AB609">
        <v>3234</v>
      </c>
      <c r="AC609">
        <v>11221.6</v>
      </c>
      <c r="AD609" t="s">
        <v>41</v>
      </c>
      <c r="AE609" t="s">
        <v>42</v>
      </c>
      <c r="AF609" t="s">
        <v>42</v>
      </c>
      <c r="AG609">
        <f t="shared" si="18"/>
        <v>0</v>
      </c>
      <c r="AH609" t="str" cm="1">
        <f t="array" ref="AH609">_xlfn.IFS(
X609&lt;=20, "&lt;20",
AND(X609&gt;=20, X609&lt;50), "20-50",
AND(X609&gt;=50, X609&lt;100), "50-100",
X609&gt;=100, "&gt;100"
)</f>
        <v>&gt;100</v>
      </c>
      <c r="AI609">
        <f t="shared" si="19"/>
        <v>0</v>
      </c>
      <c r="AJ609" t="str" cm="1">
        <f t="array" ref="AJ609">_xlfn.IFS(
C609&lt;=20, "&lt;20",
AND(C609&gt;=20, C609&lt;35), "20-35",
AND(C609&gt;=35, C609&lt;50), "35-50",
C609&gt;=50, "50-100"
)</f>
        <v>50-100</v>
      </c>
      <c r="AK609" t="str" cm="1">
        <f t="array" ref="AK609">_xlfn.IFS(
G609&lt;6, "&lt;6",
AND(G609&gt;=6, G609&lt;12), "6-12",
AND(G609&gt;=12, G609&lt;18), "12-18",  AND(G609&gt;=18, G609&lt;24), "18-24", G609&gt;=24, "24-36")</f>
        <v>12-18</v>
      </c>
    </row>
    <row r="610" spans="1:37" x14ac:dyDescent="0.3">
      <c r="A610" t="s">
        <v>709</v>
      </c>
      <c r="B610" t="s">
        <v>44</v>
      </c>
      <c r="C610">
        <v>37</v>
      </c>
      <c r="D610" t="s">
        <v>34</v>
      </c>
      <c r="E610" t="s">
        <v>114</v>
      </c>
      <c r="F610">
        <v>4</v>
      </c>
      <c r="G610">
        <v>7</v>
      </c>
      <c r="H610" t="s">
        <v>36</v>
      </c>
      <c r="I610" t="s">
        <v>34</v>
      </c>
      <c r="J610" t="s">
        <v>34</v>
      </c>
      <c r="K610" t="s">
        <v>37</v>
      </c>
      <c r="L610" t="s">
        <v>38</v>
      </c>
      <c r="M610" t="s">
        <v>37</v>
      </c>
      <c r="N610" t="s">
        <v>34</v>
      </c>
      <c r="O610" t="s">
        <v>34</v>
      </c>
      <c r="P610" t="s">
        <v>34</v>
      </c>
      <c r="Q610" t="s">
        <v>34</v>
      </c>
      <c r="R610" t="s">
        <v>34</v>
      </c>
      <c r="S610" t="s">
        <v>34</v>
      </c>
      <c r="T610" t="s">
        <v>37</v>
      </c>
      <c r="U610" t="s">
        <v>46</v>
      </c>
      <c r="V610" t="s">
        <v>34</v>
      </c>
      <c r="W610" t="s">
        <v>40</v>
      </c>
      <c r="X610">
        <v>29.8</v>
      </c>
      <c r="Y610">
        <v>201.95</v>
      </c>
      <c r="Z610">
        <v>0</v>
      </c>
      <c r="AA610">
        <v>0</v>
      </c>
      <c r="AB610">
        <v>0</v>
      </c>
      <c r="AC610">
        <v>201.95</v>
      </c>
      <c r="AD610" t="s">
        <v>41</v>
      </c>
      <c r="AE610" t="s">
        <v>42</v>
      </c>
      <c r="AF610" t="s">
        <v>42</v>
      </c>
      <c r="AG610">
        <f t="shared" si="18"/>
        <v>0</v>
      </c>
      <c r="AH610" t="str" cm="1">
        <f t="array" ref="AH610">_xlfn.IFS(
X610&lt;=20, "&lt;20",
AND(X610&gt;=20, X610&lt;50), "20-50",
AND(X610&gt;=50, X610&lt;100), "50-100",
X610&gt;=100, "&gt;100"
)</f>
        <v>20-50</v>
      </c>
      <c r="AI610">
        <f t="shared" si="19"/>
        <v>0</v>
      </c>
      <c r="AJ610" t="str" cm="1">
        <f t="array" ref="AJ610">_xlfn.IFS(
C610&lt;=20, "&lt;20",
AND(C610&gt;=20, C610&lt;35), "20-35",
AND(C610&gt;=35, C610&lt;50), "35-50",
C610&gt;=50, "50-100"
)</f>
        <v>35-50</v>
      </c>
      <c r="AK610" t="str" cm="1">
        <f t="array" ref="AK610">_xlfn.IFS(
G610&lt;6, "&lt;6",
AND(G610&gt;=6, G610&lt;12), "6-12",
AND(G610&gt;=12, G610&lt;18), "12-18",  AND(G610&gt;=18, G610&lt;24), "18-24", G610&gt;=24, "24-36")</f>
        <v>6-12</v>
      </c>
    </row>
    <row r="611" spans="1:37" x14ac:dyDescent="0.3">
      <c r="A611" t="s">
        <v>710</v>
      </c>
      <c r="B611" t="s">
        <v>44</v>
      </c>
      <c r="C611">
        <v>51</v>
      </c>
      <c r="D611" t="s">
        <v>34</v>
      </c>
      <c r="E611" t="s">
        <v>90</v>
      </c>
      <c r="F611">
        <v>1</v>
      </c>
      <c r="G611">
        <v>25</v>
      </c>
      <c r="H611" t="s">
        <v>36</v>
      </c>
      <c r="I611" t="s">
        <v>37</v>
      </c>
      <c r="J611" t="s">
        <v>37</v>
      </c>
      <c r="K611" t="s">
        <v>37</v>
      </c>
      <c r="L611" t="s">
        <v>72</v>
      </c>
      <c r="M611" t="s">
        <v>37</v>
      </c>
      <c r="N611" t="s">
        <v>37</v>
      </c>
      <c r="O611" t="s">
        <v>37</v>
      </c>
      <c r="P611" t="s">
        <v>37</v>
      </c>
      <c r="Q611" t="s">
        <v>34</v>
      </c>
      <c r="R611" t="s">
        <v>37</v>
      </c>
      <c r="S611" t="s">
        <v>37</v>
      </c>
      <c r="T611" t="s">
        <v>37</v>
      </c>
      <c r="U611" t="s">
        <v>67</v>
      </c>
      <c r="V611" t="s">
        <v>37</v>
      </c>
      <c r="W611" t="s">
        <v>51</v>
      </c>
      <c r="X611">
        <v>80.8</v>
      </c>
      <c r="Y611">
        <v>4860.8500000000004</v>
      </c>
      <c r="Z611">
        <v>17.170000000000002</v>
      </c>
      <c r="AA611">
        <v>0</v>
      </c>
      <c r="AB611">
        <v>2652.28</v>
      </c>
      <c r="AC611">
        <v>7495.96</v>
      </c>
      <c r="AD611" t="s">
        <v>41</v>
      </c>
      <c r="AE611" t="s">
        <v>42</v>
      </c>
      <c r="AF611" t="s">
        <v>42</v>
      </c>
      <c r="AG611">
        <f t="shared" si="18"/>
        <v>0</v>
      </c>
      <c r="AH611" t="str" cm="1">
        <f t="array" ref="AH611">_xlfn.IFS(
X611&lt;=20, "&lt;20",
AND(X611&gt;=20, X611&lt;50), "20-50",
AND(X611&gt;=50, X611&lt;100), "50-100",
X611&gt;=100, "&gt;100"
)</f>
        <v>50-100</v>
      </c>
      <c r="AI611">
        <f t="shared" si="19"/>
        <v>0</v>
      </c>
      <c r="AJ611" t="str" cm="1">
        <f t="array" ref="AJ611">_xlfn.IFS(
C611&lt;=20, "&lt;20",
AND(C611&gt;=20, C611&lt;35), "20-35",
AND(C611&gt;=35, C611&lt;50), "35-50",
C611&gt;=50, "50-100"
)</f>
        <v>50-100</v>
      </c>
      <c r="AK611" t="str" cm="1">
        <f t="array" ref="AK611">_xlfn.IFS(
G611&lt;6, "&lt;6",
AND(G611&gt;=6, G611&lt;12), "6-12",
AND(G611&gt;=12, G611&lt;18), "12-18",  AND(G611&gt;=18, G611&lt;24), "18-24", G611&gt;=24, "24-36")</f>
        <v>24-36</v>
      </c>
    </row>
    <row r="612" spans="1:37" x14ac:dyDescent="0.3">
      <c r="A612" t="s">
        <v>711</v>
      </c>
      <c r="B612" t="s">
        <v>33</v>
      </c>
      <c r="C612">
        <v>27</v>
      </c>
      <c r="D612" t="s">
        <v>34</v>
      </c>
      <c r="E612" t="s">
        <v>103</v>
      </c>
      <c r="F612">
        <v>5</v>
      </c>
      <c r="G612">
        <v>14</v>
      </c>
      <c r="H612" t="s">
        <v>70</v>
      </c>
      <c r="I612" t="s">
        <v>37</v>
      </c>
      <c r="J612" t="s">
        <v>37</v>
      </c>
      <c r="K612" t="s">
        <v>37</v>
      </c>
      <c r="L612" t="s">
        <v>50</v>
      </c>
      <c r="M612" t="s">
        <v>34</v>
      </c>
      <c r="N612" t="s">
        <v>34</v>
      </c>
      <c r="O612" t="s">
        <v>34</v>
      </c>
      <c r="P612" t="s">
        <v>34</v>
      </c>
      <c r="Q612" t="s">
        <v>34</v>
      </c>
      <c r="R612" t="s">
        <v>37</v>
      </c>
      <c r="S612" t="s">
        <v>37</v>
      </c>
      <c r="T612" t="s">
        <v>37</v>
      </c>
      <c r="U612" t="s">
        <v>46</v>
      </c>
      <c r="V612" t="s">
        <v>34</v>
      </c>
      <c r="W612" t="s">
        <v>51</v>
      </c>
      <c r="X612">
        <v>85.5</v>
      </c>
      <c r="Y612">
        <v>4713.3999999999996</v>
      </c>
      <c r="Z612">
        <v>0</v>
      </c>
      <c r="AA612">
        <v>0</v>
      </c>
      <c r="AB612">
        <v>2303.9499999999998</v>
      </c>
      <c r="AC612">
        <v>7017.35</v>
      </c>
      <c r="AD612" t="s">
        <v>41</v>
      </c>
      <c r="AE612" t="s">
        <v>42</v>
      </c>
      <c r="AF612" t="s">
        <v>42</v>
      </c>
      <c r="AG612">
        <f t="shared" si="18"/>
        <v>0</v>
      </c>
      <c r="AH612" t="str" cm="1">
        <f t="array" ref="AH612">_xlfn.IFS(
X612&lt;=20, "&lt;20",
AND(X612&gt;=20, X612&lt;50), "20-50",
AND(X612&gt;=50, X612&lt;100), "50-100",
X612&gt;=100, "&gt;100"
)</f>
        <v>50-100</v>
      </c>
      <c r="AI612">
        <f t="shared" si="19"/>
        <v>0</v>
      </c>
      <c r="AJ612" t="str" cm="1">
        <f t="array" ref="AJ612">_xlfn.IFS(
C612&lt;=20, "&lt;20",
AND(C612&gt;=20, C612&lt;35), "20-35",
AND(C612&gt;=35, C612&lt;50), "35-50",
C612&gt;=50, "50-100"
)</f>
        <v>20-35</v>
      </c>
      <c r="AK612" t="str" cm="1">
        <f t="array" ref="AK612">_xlfn.IFS(
G612&lt;6, "&lt;6",
AND(G612&gt;=6, G612&lt;12), "6-12",
AND(G612&gt;=12, G612&lt;18), "12-18",  AND(G612&gt;=18, G612&lt;24), "18-24", G612&gt;=24, "24-36")</f>
        <v>12-18</v>
      </c>
    </row>
    <row r="613" spans="1:37" x14ac:dyDescent="0.3">
      <c r="A613" t="s">
        <v>712</v>
      </c>
      <c r="B613" t="s">
        <v>33</v>
      </c>
      <c r="C613">
        <v>32</v>
      </c>
      <c r="D613" t="s">
        <v>34</v>
      </c>
      <c r="E613" t="s">
        <v>103</v>
      </c>
      <c r="F613">
        <v>13</v>
      </c>
      <c r="G613">
        <v>1</v>
      </c>
      <c r="H613" t="s">
        <v>70</v>
      </c>
      <c r="I613" t="s">
        <v>37</v>
      </c>
      <c r="J613" t="s">
        <v>37</v>
      </c>
      <c r="K613" t="s">
        <v>37</v>
      </c>
      <c r="L613" t="s">
        <v>38</v>
      </c>
      <c r="M613" t="s">
        <v>37</v>
      </c>
      <c r="N613" t="s">
        <v>34</v>
      </c>
      <c r="O613" t="s">
        <v>37</v>
      </c>
      <c r="P613" t="s">
        <v>34</v>
      </c>
      <c r="Q613" t="s">
        <v>34</v>
      </c>
      <c r="R613" t="s">
        <v>37</v>
      </c>
      <c r="S613" t="s">
        <v>37</v>
      </c>
      <c r="T613" t="s">
        <v>37</v>
      </c>
      <c r="U613" t="s">
        <v>67</v>
      </c>
      <c r="V613" t="s">
        <v>37</v>
      </c>
      <c r="W613" t="s">
        <v>40</v>
      </c>
      <c r="X613">
        <v>69.900000000000006</v>
      </c>
      <c r="Y613">
        <v>4226.7</v>
      </c>
      <c r="Z613">
        <v>0</v>
      </c>
      <c r="AA613">
        <v>0</v>
      </c>
      <c r="AB613">
        <v>286.08999999999997</v>
      </c>
      <c r="AC613">
        <v>4512.79</v>
      </c>
      <c r="AD613" t="s">
        <v>41</v>
      </c>
      <c r="AE613" t="s">
        <v>42</v>
      </c>
      <c r="AF613" t="s">
        <v>42</v>
      </c>
      <c r="AG613">
        <f t="shared" si="18"/>
        <v>0</v>
      </c>
      <c r="AH613" t="str" cm="1">
        <f t="array" ref="AH613">_xlfn.IFS(
X613&lt;=20, "&lt;20",
AND(X613&gt;=20, X613&lt;50), "20-50",
AND(X613&gt;=50, X613&lt;100), "50-100",
X613&gt;=100, "&gt;100"
)</f>
        <v>50-100</v>
      </c>
      <c r="AI613">
        <f t="shared" si="19"/>
        <v>0</v>
      </c>
      <c r="AJ613" t="str" cm="1">
        <f t="array" ref="AJ613">_xlfn.IFS(
C613&lt;=20, "&lt;20",
AND(C613&gt;=20, C613&lt;35), "20-35",
AND(C613&gt;=35, C613&lt;50), "35-50",
C613&gt;=50, "50-100"
)</f>
        <v>20-35</v>
      </c>
      <c r="AK613" t="str" cm="1">
        <f t="array" ref="AK613">_xlfn.IFS(
G613&lt;6, "&lt;6",
AND(G613&gt;=6, G613&lt;12), "6-12",
AND(G613&gt;=12, G613&lt;18), "12-18",  AND(G613&gt;=18, G613&lt;24), "18-24", G613&gt;=24, "24-36")</f>
        <v>&lt;6</v>
      </c>
    </row>
    <row r="614" spans="1:37" x14ac:dyDescent="0.3">
      <c r="A614" t="s">
        <v>713</v>
      </c>
      <c r="B614" t="s">
        <v>44</v>
      </c>
      <c r="C614">
        <v>82</v>
      </c>
      <c r="D614" t="s">
        <v>37</v>
      </c>
      <c r="E614" t="s">
        <v>69</v>
      </c>
      <c r="F614">
        <v>12</v>
      </c>
      <c r="G614">
        <v>11</v>
      </c>
      <c r="H614" t="s">
        <v>36</v>
      </c>
      <c r="I614" t="s">
        <v>37</v>
      </c>
      <c r="J614" t="s">
        <v>37</v>
      </c>
      <c r="K614" t="s">
        <v>37</v>
      </c>
      <c r="L614" t="s">
        <v>50</v>
      </c>
      <c r="M614" t="s">
        <v>34</v>
      </c>
      <c r="N614" t="s">
        <v>34</v>
      </c>
      <c r="O614" t="s">
        <v>34</v>
      </c>
      <c r="P614" t="s">
        <v>34</v>
      </c>
      <c r="Q614" t="s">
        <v>37</v>
      </c>
      <c r="R614" t="s">
        <v>37</v>
      </c>
      <c r="S614" t="s">
        <v>34</v>
      </c>
      <c r="T614" t="s">
        <v>37</v>
      </c>
      <c r="U614" t="s">
        <v>67</v>
      </c>
      <c r="V614" t="s">
        <v>37</v>
      </c>
      <c r="W614" t="s">
        <v>51</v>
      </c>
      <c r="X614">
        <v>95.8</v>
      </c>
      <c r="Y614">
        <v>1346.3</v>
      </c>
      <c r="Z614">
        <v>0</v>
      </c>
      <c r="AA614">
        <v>0</v>
      </c>
      <c r="AB614">
        <v>201.46</v>
      </c>
      <c r="AC614">
        <v>1547.76</v>
      </c>
      <c r="AD614" t="s">
        <v>41</v>
      </c>
      <c r="AE614" t="s">
        <v>42</v>
      </c>
      <c r="AF614" t="s">
        <v>42</v>
      </c>
      <c r="AG614">
        <f t="shared" si="18"/>
        <v>0</v>
      </c>
      <c r="AH614" t="str" cm="1">
        <f t="array" ref="AH614">_xlfn.IFS(
X614&lt;=20, "&lt;20",
AND(X614&gt;=20, X614&lt;50), "20-50",
AND(X614&gt;=50, X614&lt;100), "50-100",
X614&gt;=100, "&gt;100"
)</f>
        <v>50-100</v>
      </c>
      <c r="AI614">
        <f t="shared" si="19"/>
        <v>0</v>
      </c>
      <c r="AJ614" t="str" cm="1">
        <f t="array" ref="AJ614">_xlfn.IFS(
C614&lt;=20, "&lt;20",
AND(C614&gt;=20, C614&lt;35), "20-35",
AND(C614&gt;=35, C614&lt;50), "35-50",
C614&gt;=50, "50-100"
)</f>
        <v>50-100</v>
      </c>
      <c r="AK614" t="str" cm="1">
        <f t="array" ref="AK614">_xlfn.IFS(
G614&lt;6, "&lt;6",
AND(G614&gt;=6, G614&lt;12), "6-12",
AND(G614&gt;=12, G614&lt;18), "12-18",  AND(G614&gt;=18, G614&lt;24), "18-24", G614&gt;=24, "24-36")</f>
        <v>6-12</v>
      </c>
    </row>
    <row r="615" spans="1:37" x14ac:dyDescent="0.3">
      <c r="A615" t="s">
        <v>714</v>
      </c>
      <c r="B615" t="s">
        <v>44</v>
      </c>
      <c r="C615">
        <v>63</v>
      </c>
      <c r="D615" t="s">
        <v>37</v>
      </c>
      <c r="E615" t="s">
        <v>90</v>
      </c>
      <c r="F615">
        <v>14</v>
      </c>
      <c r="G615">
        <v>18</v>
      </c>
      <c r="H615" t="s">
        <v>36</v>
      </c>
      <c r="I615" t="s">
        <v>37</v>
      </c>
      <c r="J615" t="s">
        <v>37</v>
      </c>
      <c r="K615" t="s">
        <v>37</v>
      </c>
      <c r="L615" t="s">
        <v>50</v>
      </c>
      <c r="M615" t="s">
        <v>34</v>
      </c>
      <c r="N615" t="s">
        <v>37</v>
      </c>
      <c r="O615" t="s">
        <v>37</v>
      </c>
      <c r="P615" t="s">
        <v>34</v>
      </c>
      <c r="Q615" t="s">
        <v>37</v>
      </c>
      <c r="R615" t="s">
        <v>37</v>
      </c>
      <c r="S615" t="s">
        <v>34</v>
      </c>
      <c r="T615" t="s">
        <v>37</v>
      </c>
      <c r="U615" t="s">
        <v>67</v>
      </c>
      <c r="V615" t="s">
        <v>37</v>
      </c>
      <c r="W615" t="s">
        <v>51</v>
      </c>
      <c r="X615">
        <v>104.15</v>
      </c>
      <c r="Y615">
        <v>7689.95</v>
      </c>
      <c r="Z615">
        <v>0</v>
      </c>
      <c r="AA615">
        <v>0</v>
      </c>
      <c r="AB615">
        <v>434.16</v>
      </c>
      <c r="AC615">
        <v>8124.11</v>
      </c>
      <c r="AD615" t="s">
        <v>52</v>
      </c>
      <c r="AE615" t="s">
        <v>100</v>
      </c>
      <c r="AF615" t="s">
        <v>509</v>
      </c>
      <c r="AG615">
        <f t="shared" si="18"/>
        <v>1</v>
      </c>
      <c r="AH615" t="str" cm="1">
        <f t="array" ref="AH615">_xlfn.IFS(
X615&lt;=20, "&lt;20",
AND(X615&gt;=20, X615&lt;50), "20-50",
AND(X615&gt;=50, X615&lt;100), "50-100",
X615&gt;=100, "&gt;100"
)</f>
        <v>&gt;100</v>
      </c>
      <c r="AI615">
        <f t="shared" si="19"/>
        <v>0</v>
      </c>
      <c r="AJ615" t="str" cm="1">
        <f t="array" ref="AJ615">_xlfn.IFS(
C615&lt;=20, "&lt;20",
AND(C615&gt;=20, C615&lt;35), "20-35",
AND(C615&gt;=35, C615&lt;50), "35-50",
C615&gt;=50, "50-100"
)</f>
        <v>50-100</v>
      </c>
      <c r="AK615" t="str" cm="1">
        <f t="array" ref="AK615">_xlfn.IFS(
G615&lt;6, "&lt;6",
AND(G615&gt;=6, G615&lt;12), "6-12",
AND(G615&gt;=12, G615&lt;18), "12-18",  AND(G615&gt;=18, G615&lt;24), "18-24", G615&gt;=24, "24-36")</f>
        <v>18-24</v>
      </c>
    </row>
    <row r="616" spans="1:37" x14ac:dyDescent="0.3">
      <c r="A616" t="s">
        <v>715</v>
      </c>
      <c r="B616" t="s">
        <v>44</v>
      </c>
      <c r="C616">
        <v>38</v>
      </c>
      <c r="D616" t="s">
        <v>34</v>
      </c>
      <c r="E616" t="s">
        <v>114</v>
      </c>
      <c r="F616">
        <v>9</v>
      </c>
      <c r="G616">
        <v>29</v>
      </c>
      <c r="H616" t="s">
        <v>57</v>
      </c>
      <c r="I616" t="s">
        <v>37</v>
      </c>
      <c r="J616" t="s">
        <v>37</v>
      </c>
      <c r="K616" t="s">
        <v>37</v>
      </c>
      <c r="L616" t="s">
        <v>50</v>
      </c>
      <c r="M616" t="s">
        <v>34</v>
      </c>
      <c r="N616" t="s">
        <v>34</v>
      </c>
      <c r="O616" t="s">
        <v>34</v>
      </c>
      <c r="P616" t="s">
        <v>34</v>
      </c>
      <c r="Q616" t="s">
        <v>34</v>
      </c>
      <c r="R616" t="s">
        <v>37</v>
      </c>
      <c r="S616" t="s">
        <v>37</v>
      </c>
      <c r="T616" t="s">
        <v>37</v>
      </c>
      <c r="U616" t="s">
        <v>46</v>
      </c>
      <c r="V616" t="s">
        <v>34</v>
      </c>
      <c r="W616" t="s">
        <v>51</v>
      </c>
      <c r="X616">
        <v>83.05</v>
      </c>
      <c r="Y616">
        <v>1799.3</v>
      </c>
      <c r="Z616">
        <v>0</v>
      </c>
      <c r="AA616">
        <v>0</v>
      </c>
      <c r="AB616">
        <v>252.12</v>
      </c>
      <c r="AC616">
        <v>2051.42</v>
      </c>
      <c r="AD616" t="s">
        <v>41</v>
      </c>
      <c r="AE616" t="s">
        <v>42</v>
      </c>
      <c r="AF616" t="s">
        <v>42</v>
      </c>
      <c r="AG616">
        <f t="shared" si="18"/>
        <v>0</v>
      </c>
      <c r="AH616" t="str" cm="1">
        <f t="array" ref="AH616">_xlfn.IFS(
X616&lt;=20, "&lt;20",
AND(X616&gt;=20, X616&lt;50), "20-50",
AND(X616&gt;=50, X616&lt;100), "50-100",
X616&gt;=100, "&gt;100"
)</f>
        <v>50-100</v>
      </c>
      <c r="AI616">
        <f t="shared" si="19"/>
        <v>0</v>
      </c>
      <c r="AJ616" t="str" cm="1">
        <f t="array" ref="AJ616">_xlfn.IFS(
C616&lt;=20, "&lt;20",
AND(C616&gt;=20, C616&lt;35), "20-35",
AND(C616&gt;=35, C616&lt;50), "35-50",
C616&gt;=50, "50-100"
)</f>
        <v>35-50</v>
      </c>
      <c r="AK616" t="str" cm="1">
        <f t="array" ref="AK616">_xlfn.IFS(
G616&lt;6, "&lt;6",
AND(G616&gt;=6, G616&lt;12), "6-12",
AND(G616&gt;=12, G616&lt;18), "12-18",  AND(G616&gt;=18, G616&lt;24), "18-24", G616&gt;=24, "24-36")</f>
        <v>24-36</v>
      </c>
    </row>
    <row r="617" spans="1:37" x14ac:dyDescent="0.3">
      <c r="A617" t="s">
        <v>716</v>
      </c>
      <c r="B617" t="s">
        <v>44</v>
      </c>
      <c r="C617">
        <v>58</v>
      </c>
      <c r="D617" t="s">
        <v>34</v>
      </c>
      <c r="E617" t="s">
        <v>103</v>
      </c>
      <c r="F617">
        <v>7</v>
      </c>
      <c r="G617">
        <v>7</v>
      </c>
      <c r="H617" t="s">
        <v>49</v>
      </c>
      <c r="I617" t="s">
        <v>37</v>
      </c>
      <c r="J617" t="s">
        <v>34</v>
      </c>
      <c r="K617" t="s">
        <v>37</v>
      </c>
      <c r="L617" t="s">
        <v>50</v>
      </c>
      <c r="M617" t="s">
        <v>34</v>
      </c>
      <c r="N617" t="s">
        <v>37</v>
      </c>
      <c r="O617" t="s">
        <v>34</v>
      </c>
      <c r="P617" t="s">
        <v>34</v>
      </c>
      <c r="Q617" t="s">
        <v>37</v>
      </c>
      <c r="R617" t="s">
        <v>34</v>
      </c>
      <c r="S617" t="s">
        <v>34</v>
      </c>
      <c r="T617" t="s">
        <v>37</v>
      </c>
      <c r="U617" t="s">
        <v>46</v>
      </c>
      <c r="V617" t="s">
        <v>34</v>
      </c>
      <c r="W617" t="s">
        <v>51</v>
      </c>
      <c r="X617">
        <v>83.75</v>
      </c>
      <c r="Y617">
        <v>247.25</v>
      </c>
      <c r="Z617">
        <v>0</v>
      </c>
      <c r="AA617">
        <v>0</v>
      </c>
      <c r="AB617">
        <v>139.08000000000001</v>
      </c>
      <c r="AC617">
        <v>386.33</v>
      </c>
      <c r="AD617" t="s">
        <v>52</v>
      </c>
      <c r="AE617" t="s">
        <v>104</v>
      </c>
      <c r="AF617" t="s">
        <v>150</v>
      </c>
      <c r="AG617">
        <f t="shared" si="18"/>
        <v>1</v>
      </c>
      <c r="AH617" t="str" cm="1">
        <f t="array" ref="AH617">_xlfn.IFS(
X617&lt;=20, "&lt;20",
AND(X617&gt;=20, X617&lt;50), "20-50",
AND(X617&gt;=50, X617&lt;100), "50-100",
X617&gt;=100, "&gt;100"
)</f>
        <v>50-100</v>
      </c>
      <c r="AI617">
        <f t="shared" si="19"/>
        <v>0</v>
      </c>
      <c r="AJ617" t="str" cm="1">
        <f t="array" ref="AJ617">_xlfn.IFS(
C617&lt;=20, "&lt;20",
AND(C617&gt;=20, C617&lt;35), "20-35",
AND(C617&gt;=35, C617&lt;50), "35-50",
C617&gt;=50, "50-100"
)</f>
        <v>50-100</v>
      </c>
      <c r="AK617" t="str" cm="1">
        <f t="array" ref="AK617">_xlfn.IFS(
G617&lt;6, "&lt;6",
AND(G617&gt;=6, G617&lt;12), "6-12",
AND(G617&gt;=12, G617&lt;18), "12-18",  AND(G617&gt;=18, G617&lt;24), "18-24", G617&gt;=24, "24-36")</f>
        <v>6-12</v>
      </c>
    </row>
    <row r="618" spans="1:37" x14ac:dyDescent="0.3">
      <c r="A618" t="s">
        <v>717</v>
      </c>
      <c r="B618" t="s">
        <v>33</v>
      </c>
      <c r="C618">
        <v>65</v>
      </c>
      <c r="D618" t="s">
        <v>37</v>
      </c>
      <c r="E618" t="s">
        <v>87</v>
      </c>
      <c r="F618">
        <v>5</v>
      </c>
      <c r="G618">
        <v>31</v>
      </c>
      <c r="H618" t="s">
        <v>70</v>
      </c>
      <c r="I618" t="s">
        <v>37</v>
      </c>
      <c r="J618" t="s">
        <v>37</v>
      </c>
      <c r="K618" t="s">
        <v>37</v>
      </c>
      <c r="L618" t="s">
        <v>50</v>
      </c>
      <c r="M618" t="s">
        <v>34</v>
      </c>
      <c r="N618" t="s">
        <v>37</v>
      </c>
      <c r="O618" t="s">
        <v>34</v>
      </c>
      <c r="P618" t="s">
        <v>34</v>
      </c>
      <c r="Q618" t="s">
        <v>34</v>
      </c>
      <c r="R618" t="s">
        <v>37</v>
      </c>
      <c r="S618" t="s">
        <v>34</v>
      </c>
      <c r="T618" t="s">
        <v>34</v>
      </c>
      <c r="U618" t="s">
        <v>67</v>
      </c>
      <c r="V618" t="s">
        <v>34</v>
      </c>
      <c r="W618" t="s">
        <v>51</v>
      </c>
      <c r="X618">
        <v>89.45</v>
      </c>
      <c r="Y618">
        <v>5294.6</v>
      </c>
      <c r="Z618">
        <v>0</v>
      </c>
      <c r="AA618">
        <v>10</v>
      </c>
      <c r="AB618">
        <v>1480.8</v>
      </c>
      <c r="AC618">
        <v>6785.4</v>
      </c>
      <c r="AD618" t="s">
        <v>41</v>
      </c>
      <c r="AE618" t="s">
        <v>42</v>
      </c>
      <c r="AF618" t="s">
        <v>42</v>
      </c>
      <c r="AG618">
        <f t="shared" si="18"/>
        <v>0</v>
      </c>
      <c r="AH618" t="str" cm="1">
        <f t="array" ref="AH618">_xlfn.IFS(
X618&lt;=20, "&lt;20",
AND(X618&gt;=20, X618&lt;50), "20-50",
AND(X618&gt;=50, X618&lt;100), "50-100",
X618&gt;=100, "&gt;100"
)</f>
        <v>50-100</v>
      </c>
      <c r="AI618">
        <f t="shared" si="19"/>
        <v>0</v>
      </c>
      <c r="AJ618" t="str" cm="1">
        <f t="array" ref="AJ618">_xlfn.IFS(
C618&lt;=20, "&lt;20",
AND(C618&gt;=20, C618&lt;35), "20-35",
AND(C618&gt;=35, C618&lt;50), "35-50",
C618&gt;=50, "50-100"
)</f>
        <v>50-100</v>
      </c>
      <c r="AK618" t="str" cm="1">
        <f t="array" ref="AK618">_xlfn.IFS(
G618&lt;6, "&lt;6",
AND(G618&gt;=6, G618&lt;12), "6-12",
AND(G618&gt;=12, G618&lt;18), "12-18",  AND(G618&gt;=18, G618&lt;24), "18-24", G618&gt;=24, "24-36")</f>
        <v>24-36</v>
      </c>
    </row>
    <row r="619" spans="1:37" x14ac:dyDescent="0.3">
      <c r="A619" t="s">
        <v>718</v>
      </c>
      <c r="B619" t="s">
        <v>44</v>
      </c>
      <c r="C619">
        <v>35</v>
      </c>
      <c r="D619" t="s">
        <v>37</v>
      </c>
      <c r="E619" t="s">
        <v>82</v>
      </c>
      <c r="F619">
        <v>3</v>
      </c>
      <c r="G619">
        <v>13</v>
      </c>
      <c r="H619" t="s">
        <v>36</v>
      </c>
      <c r="I619" t="s">
        <v>37</v>
      </c>
      <c r="J619" t="s">
        <v>37</v>
      </c>
      <c r="K619" t="s">
        <v>37</v>
      </c>
      <c r="L619" t="s">
        <v>50</v>
      </c>
      <c r="M619" t="s">
        <v>34</v>
      </c>
      <c r="N619" t="s">
        <v>34</v>
      </c>
      <c r="O619" t="s">
        <v>34</v>
      </c>
      <c r="P619" t="s">
        <v>34</v>
      </c>
      <c r="Q619" t="s">
        <v>34</v>
      </c>
      <c r="R619" t="s">
        <v>34</v>
      </c>
      <c r="S619" t="s">
        <v>34</v>
      </c>
      <c r="T619" t="s">
        <v>37</v>
      </c>
      <c r="U619" t="s">
        <v>46</v>
      </c>
      <c r="V619" t="s">
        <v>34</v>
      </c>
      <c r="W619" t="s">
        <v>51</v>
      </c>
      <c r="X619">
        <v>75.25</v>
      </c>
      <c r="Y619">
        <v>242</v>
      </c>
      <c r="Z619">
        <v>0</v>
      </c>
      <c r="AA619">
        <v>0</v>
      </c>
      <c r="AB619">
        <v>53.61</v>
      </c>
      <c r="AC619">
        <v>295.61</v>
      </c>
      <c r="AD619" t="s">
        <v>52</v>
      </c>
      <c r="AE619" t="s">
        <v>104</v>
      </c>
      <c r="AF619" t="s">
        <v>105</v>
      </c>
      <c r="AG619">
        <f t="shared" si="18"/>
        <v>1</v>
      </c>
      <c r="AH619" t="str" cm="1">
        <f t="array" ref="AH619">_xlfn.IFS(
X619&lt;=20, "&lt;20",
AND(X619&gt;=20, X619&lt;50), "20-50",
AND(X619&gt;=50, X619&lt;100), "50-100",
X619&gt;=100, "&gt;100"
)</f>
        <v>50-100</v>
      </c>
      <c r="AI619">
        <f t="shared" si="19"/>
        <v>0</v>
      </c>
      <c r="AJ619" t="str" cm="1">
        <f t="array" ref="AJ619">_xlfn.IFS(
C619&lt;=20, "&lt;20",
AND(C619&gt;=20, C619&lt;35), "20-35",
AND(C619&gt;=35, C619&lt;50), "35-50",
C619&gt;=50, "50-100"
)</f>
        <v>35-50</v>
      </c>
      <c r="AK619" t="str" cm="1">
        <f t="array" ref="AK619">_xlfn.IFS(
G619&lt;6, "&lt;6",
AND(G619&gt;=6, G619&lt;12), "6-12",
AND(G619&gt;=12, G619&lt;18), "12-18",  AND(G619&gt;=18, G619&lt;24), "18-24", G619&gt;=24, "24-36")</f>
        <v>12-18</v>
      </c>
    </row>
    <row r="620" spans="1:37" x14ac:dyDescent="0.3">
      <c r="A620" t="s">
        <v>719</v>
      </c>
      <c r="B620" t="s">
        <v>33</v>
      </c>
      <c r="C620">
        <v>39</v>
      </c>
      <c r="D620" t="s">
        <v>34</v>
      </c>
      <c r="E620" t="s">
        <v>76</v>
      </c>
      <c r="F620">
        <v>1</v>
      </c>
      <c r="G620">
        <v>14</v>
      </c>
      <c r="H620" t="s">
        <v>36</v>
      </c>
      <c r="I620" t="s">
        <v>37</v>
      </c>
      <c r="J620" t="s">
        <v>34</v>
      </c>
      <c r="K620" t="s">
        <v>34</v>
      </c>
      <c r="L620" t="s">
        <v>34</v>
      </c>
      <c r="M620" t="s">
        <v>34</v>
      </c>
      <c r="N620" t="s">
        <v>34</v>
      </c>
      <c r="O620" t="s">
        <v>34</v>
      </c>
      <c r="P620" t="s">
        <v>34</v>
      </c>
      <c r="Q620" t="s">
        <v>34</v>
      </c>
      <c r="R620" t="s">
        <v>34</v>
      </c>
      <c r="S620" t="s">
        <v>34</v>
      </c>
      <c r="T620" t="s">
        <v>34</v>
      </c>
      <c r="U620" t="s">
        <v>46</v>
      </c>
      <c r="V620" t="s">
        <v>34</v>
      </c>
      <c r="W620" t="s">
        <v>40</v>
      </c>
      <c r="X620">
        <v>19.55</v>
      </c>
      <c r="Y620">
        <v>19.55</v>
      </c>
      <c r="Z620">
        <v>0</v>
      </c>
      <c r="AA620">
        <v>0</v>
      </c>
      <c r="AB620">
        <v>30.63</v>
      </c>
      <c r="AC620">
        <v>50.18</v>
      </c>
      <c r="AD620" t="s">
        <v>85</v>
      </c>
      <c r="AE620" t="s">
        <v>42</v>
      </c>
      <c r="AF620" t="s">
        <v>42</v>
      </c>
      <c r="AG620">
        <f t="shared" si="18"/>
        <v>0</v>
      </c>
      <c r="AH620" t="str" cm="1">
        <f t="array" ref="AH620">_xlfn.IFS(
X620&lt;=20, "&lt;20",
AND(X620&gt;=20, X620&lt;50), "20-50",
AND(X620&gt;=50, X620&lt;100), "50-100",
X620&gt;=100, "&gt;100"
)</f>
        <v>&lt;20</v>
      </c>
      <c r="AI620">
        <f t="shared" si="19"/>
        <v>1</v>
      </c>
      <c r="AJ620" t="str" cm="1">
        <f t="array" ref="AJ620">_xlfn.IFS(
C620&lt;=20, "&lt;20",
AND(C620&gt;=20, C620&lt;35), "20-35",
AND(C620&gt;=35, C620&lt;50), "35-50",
C620&gt;=50, "50-100"
)</f>
        <v>35-50</v>
      </c>
      <c r="AK620" t="str" cm="1">
        <f t="array" ref="AK620">_xlfn.IFS(
G620&lt;6, "&lt;6",
AND(G620&gt;=6, G620&lt;12), "6-12",
AND(G620&gt;=12, G620&lt;18), "12-18",  AND(G620&gt;=18, G620&lt;24), "18-24", G620&gt;=24, "24-36")</f>
        <v>12-18</v>
      </c>
    </row>
    <row r="621" spans="1:37" x14ac:dyDescent="0.3">
      <c r="A621" t="s">
        <v>720</v>
      </c>
      <c r="B621" t="s">
        <v>44</v>
      </c>
      <c r="C621">
        <v>19</v>
      </c>
      <c r="D621" t="s">
        <v>34</v>
      </c>
      <c r="E621" t="s">
        <v>103</v>
      </c>
      <c r="F621">
        <v>2</v>
      </c>
      <c r="G621">
        <v>11</v>
      </c>
      <c r="H621" t="s">
        <v>49</v>
      </c>
      <c r="I621" t="s">
        <v>37</v>
      </c>
      <c r="J621" t="s">
        <v>34</v>
      </c>
      <c r="K621" t="s">
        <v>37</v>
      </c>
      <c r="L621" t="s">
        <v>50</v>
      </c>
      <c r="M621" t="s">
        <v>34</v>
      </c>
      <c r="N621" t="s">
        <v>34</v>
      </c>
      <c r="O621" t="s">
        <v>37</v>
      </c>
      <c r="P621" t="s">
        <v>34</v>
      </c>
      <c r="Q621" t="s">
        <v>34</v>
      </c>
      <c r="R621" t="s">
        <v>34</v>
      </c>
      <c r="S621" t="s">
        <v>37</v>
      </c>
      <c r="T621" t="s">
        <v>34</v>
      </c>
      <c r="U621" t="s">
        <v>46</v>
      </c>
      <c r="V621" t="s">
        <v>34</v>
      </c>
      <c r="W621" t="s">
        <v>143</v>
      </c>
      <c r="X621">
        <v>74.650000000000006</v>
      </c>
      <c r="Y621">
        <v>544.54999999999995</v>
      </c>
      <c r="Z621">
        <v>0</v>
      </c>
      <c r="AA621">
        <v>10</v>
      </c>
      <c r="AB621">
        <v>151.06</v>
      </c>
      <c r="AC621">
        <v>705.61</v>
      </c>
      <c r="AD621" t="s">
        <v>52</v>
      </c>
      <c r="AE621" t="s">
        <v>53</v>
      </c>
      <c r="AF621" t="s">
        <v>162</v>
      </c>
      <c r="AG621">
        <f t="shared" si="18"/>
        <v>1</v>
      </c>
      <c r="AH621" t="str" cm="1">
        <f t="array" ref="AH621">_xlfn.IFS(
X621&lt;=20, "&lt;20",
AND(X621&gt;=20, X621&lt;50), "20-50",
AND(X621&gt;=50, X621&lt;100), "50-100",
X621&gt;=100, "&gt;100"
)</f>
        <v>50-100</v>
      </c>
      <c r="AI621">
        <f t="shared" si="19"/>
        <v>0</v>
      </c>
      <c r="AJ621" t="str" cm="1">
        <f t="array" ref="AJ621">_xlfn.IFS(
C621&lt;=20, "&lt;20",
AND(C621&gt;=20, C621&lt;35), "20-35",
AND(C621&gt;=35, C621&lt;50), "35-50",
C621&gt;=50, "50-100"
)</f>
        <v>&lt;20</v>
      </c>
      <c r="AK621" t="str" cm="1">
        <f t="array" ref="AK621">_xlfn.IFS(
G621&lt;6, "&lt;6",
AND(G621&gt;=6, G621&lt;12), "6-12",
AND(G621&gt;=12, G621&lt;18), "12-18",  AND(G621&gt;=18, G621&lt;24), "18-24", G621&gt;=24, "24-36")</f>
        <v>6-12</v>
      </c>
    </row>
    <row r="622" spans="1:37" x14ac:dyDescent="0.3">
      <c r="A622" t="s">
        <v>721</v>
      </c>
      <c r="B622" t="s">
        <v>44</v>
      </c>
      <c r="C622">
        <v>83</v>
      </c>
      <c r="D622" t="s">
        <v>34</v>
      </c>
      <c r="E622" t="s">
        <v>136</v>
      </c>
      <c r="F622">
        <v>11</v>
      </c>
      <c r="G622">
        <v>25</v>
      </c>
      <c r="H622" t="s">
        <v>49</v>
      </c>
      <c r="I622" t="s">
        <v>34</v>
      </c>
      <c r="J622" t="s">
        <v>34</v>
      </c>
      <c r="K622" t="s">
        <v>37</v>
      </c>
      <c r="L622" t="s">
        <v>72</v>
      </c>
      <c r="M622" t="s">
        <v>34</v>
      </c>
      <c r="N622" t="s">
        <v>34</v>
      </c>
      <c r="O622" t="s">
        <v>37</v>
      </c>
      <c r="P622" t="s">
        <v>34</v>
      </c>
      <c r="Q622" t="s">
        <v>34</v>
      </c>
      <c r="R622" t="s">
        <v>34</v>
      </c>
      <c r="S622" t="s">
        <v>34</v>
      </c>
      <c r="T622" t="s">
        <v>37</v>
      </c>
      <c r="U622" t="s">
        <v>67</v>
      </c>
      <c r="V622" t="s">
        <v>37</v>
      </c>
      <c r="W622" t="s">
        <v>51</v>
      </c>
      <c r="X622">
        <v>29.9</v>
      </c>
      <c r="Y622">
        <v>118.25</v>
      </c>
      <c r="Z622">
        <v>0</v>
      </c>
      <c r="AA622">
        <v>0</v>
      </c>
      <c r="AB622">
        <v>0</v>
      </c>
      <c r="AC622">
        <v>118.25</v>
      </c>
      <c r="AD622" t="s">
        <v>41</v>
      </c>
      <c r="AE622" t="s">
        <v>42</v>
      </c>
      <c r="AF622" t="s">
        <v>42</v>
      </c>
      <c r="AG622">
        <f t="shared" si="18"/>
        <v>0</v>
      </c>
      <c r="AH622" t="str" cm="1">
        <f t="array" ref="AH622">_xlfn.IFS(
X622&lt;=20, "&lt;20",
AND(X622&gt;=20, X622&lt;50), "20-50",
AND(X622&gt;=50, X622&lt;100), "50-100",
X622&gt;=100, "&gt;100"
)</f>
        <v>20-50</v>
      </c>
      <c r="AI622">
        <f t="shared" si="19"/>
        <v>0</v>
      </c>
      <c r="AJ622" t="str" cm="1">
        <f t="array" ref="AJ622">_xlfn.IFS(
C622&lt;=20, "&lt;20",
AND(C622&gt;=20, C622&lt;35), "20-35",
AND(C622&gt;=35, C622&lt;50), "35-50",
C622&gt;=50, "50-100"
)</f>
        <v>50-100</v>
      </c>
      <c r="AK622" t="str" cm="1">
        <f t="array" ref="AK622">_xlfn.IFS(
G622&lt;6, "&lt;6",
AND(G622&gt;=6, G622&lt;12), "6-12",
AND(G622&gt;=12, G622&lt;18), "12-18",  AND(G622&gt;=18, G622&lt;24), "18-24", G622&gt;=24, "24-36")</f>
        <v>24-36</v>
      </c>
    </row>
    <row r="623" spans="1:37" x14ac:dyDescent="0.3">
      <c r="A623" t="s">
        <v>722</v>
      </c>
      <c r="B623" t="s">
        <v>44</v>
      </c>
      <c r="C623">
        <v>71</v>
      </c>
      <c r="D623" t="s">
        <v>34</v>
      </c>
      <c r="E623" t="s">
        <v>45</v>
      </c>
      <c r="F623">
        <v>10</v>
      </c>
      <c r="G623">
        <v>27</v>
      </c>
      <c r="H623" t="s">
        <v>70</v>
      </c>
      <c r="I623" t="s">
        <v>37</v>
      </c>
      <c r="J623" t="s">
        <v>37</v>
      </c>
      <c r="K623" t="s">
        <v>37</v>
      </c>
      <c r="L623" t="s">
        <v>50</v>
      </c>
      <c r="M623" t="s">
        <v>34</v>
      </c>
      <c r="N623" t="s">
        <v>34</v>
      </c>
      <c r="O623" t="s">
        <v>37</v>
      </c>
      <c r="P623" t="s">
        <v>34</v>
      </c>
      <c r="Q623" t="s">
        <v>34</v>
      </c>
      <c r="R623" t="s">
        <v>37</v>
      </c>
      <c r="S623" t="s">
        <v>37</v>
      </c>
      <c r="T623" t="s">
        <v>37</v>
      </c>
      <c r="U623" t="s">
        <v>67</v>
      </c>
      <c r="V623" t="s">
        <v>37</v>
      </c>
      <c r="W623" t="s">
        <v>51</v>
      </c>
      <c r="X623">
        <v>89.6</v>
      </c>
      <c r="Y623">
        <v>5538.8</v>
      </c>
      <c r="Z623">
        <v>0</v>
      </c>
      <c r="AA623">
        <v>0</v>
      </c>
      <c r="AB623">
        <v>2633.4</v>
      </c>
      <c r="AC623">
        <v>8172.2</v>
      </c>
      <c r="AD623" t="s">
        <v>41</v>
      </c>
      <c r="AE623" t="s">
        <v>42</v>
      </c>
      <c r="AF623" t="s">
        <v>42</v>
      </c>
      <c r="AG623">
        <f t="shared" si="18"/>
        <v>0</v>
      </c>
      <c r="AH623" t="str" cm="1">
        <f t="array" ref="AH623">_xlfn.IFS(
X623&lt;=20, "&lt;20",
AND(X623&gt;=20, X623&lt;50), "20-50",
AND(X623&gt;=50, X623&lt;100), "50-100",
X623&gt;=100, "&gt;100"
)</f>
        <v>50-100</v>
      </c>
      <c r="AI623">
        <f t="shared" si="19"/>
        <v>0</v>
      </c>
      <c r="AJ623" t="str" cm="1">
        <f t="array" ref="AJ623">_xlfn.IFS(
C623&lt;=20, "&lt;20",
AND(C623&gt;=20, C623&lt;35), "20-35",
AND(C623&gt;=35, C623&lt;50), "35-50",
C623&gt;=50, "50-100"
)</f>
        <v>50-100</v>
      </c>
      <c r="AK623" t="str" cm="1">
        <f t="array" ref="AK623">_xlfn.IFS(
G623&lt;6, "&lt;6",
AND(G623&gt;=6, G623&lt;12), "6-12",
AND(G623&gt;=12, G623&lt;18), "12-18",  AND(G623&gt;=18, G623&lt;24), "18-24", G623&gt;=24, "24-36")</f>
        <v>24-36</v>
      </c>
    </row>
    <row r="624" spans="1:37" x14ac:dyDescent="0.3">
      <c r="A624" t="s">
        <v>723</v>
      </c>
      <c r="B624" t="s">
        <v>44</v>
      </c>
      <c r="C624">
        <v>34</v>
      </c>
      <c r="D624" t="s">
        <v>37</v>
      </c>
      <c r="E624" t="s">
        <v>74</v>
      </c>
      <c r="F624">
        <v>6</v>
      </c>
      <c r="G624">
        <v>14</v>
      </c>
      <c r="H624" t="s">
        <v>36</v>
      </c>
      <c r="I624" t="s">
        <v>37</v>
      </c>
      <c r="J624" t="s">
        <v>34</v>
      </c>
      <c r="K624" t="s">
        <v>37</v>
      </c>
      <c r="L624" t="s">
        <v>38</v>
      </c>
      <c r="M624" t="s">
        <v>37</v>
      </c>
      <c r="N624" t="s">
        <v>37</v>
      </c>
      <c r="O624" t="s">
        <v>37</v>
      </c>
      <c r="P624" t="s">
        <v>37</v>
      </c>
      <c r="Q624" t="s">
        <v>37</v>
      </c>
      <c r="R624" t="s">
        <v>34</v>
      </c>
      <c r="S624" t="s">
        <v>34</v>
      </c>
      <c r="T624" t="s">
        <v>37</v>
      </c>
      <c r="U624" t="s">
        <v>39</v>
      </c>
      <c r="V624" t="s">
        <v>37</v>
      </c>
      <c r="W624" t="s">
        <v>40</v>
      </c>
      <c r="X624">
        <v>76.349999999999994</v>
      </c>
      <c r="Y624">
        <v>2606.35</v>
      </c>
      <c r="Z624">
        <v>0</v>
      </c>
      <c r="AA624">
        <v>0</v>
      </c>
      <c r="AB624">
        <v>1615.32</v>
      </c>
      <c r="AC624">
        <v>4221.67</v>
      </c>
      <c r="AD624" t="s">
        <v>41</v>
      </c>
      <c r="AE624" t="s">
        <v>42</v>
      </c>
      <c r="AF624" t="s">
        <v>42</v>
      </c>
      <c r="AG624">
        <f t="shared" si="18"/>
        <v>0</v>
      </c>
      <c r="AH624" t="str" cm="1">
        <f t="array" ref="AH624">_xlfn.IFS(
X624&lt;=20, "&lt;20",
AND(X624&gt;=20, X624&lt;50), "20-50",
AND(X624&gt;=50, X624&lt;100), "50-100",
X624&gt;=100, "&gt;100"
)</f>
        <v>50-100</v>
      </c>
      <c r="AI624">
        <f t="shared" si="19"/>
        <v>0</v>
      </c>
      <c r="AJ624" t="str" cm="1">
        <f t="array" ref="AJ624">_xlfn.IFS(
C624&lt;=20, "&lt;20",
AND(C624&gt;=20, C624&lt;35), "20-35",
AND(C624&gt;=35, C624&lt;50), "35-50",
C624&gt;=50, "50-100"
)</f>
        <v>20-35</v>
      </c>
      <c r="AK624" t="str" cm="1">
        <f t="array" ref="AK624">_xlfn.IFS(
G624&lt;6, "&lt;6",
AND(G624&gt;=6, G624&lt;12), "6-12",
AND(G624&gt;=12, G624&lt;18), "12-18",  AND(G624&gt;=18, G624&lt;24), "18-24", G624&gt;=24, "24-36")</f>
        <v>12-18</v>
      </c>
    </row>
    <row r="625" spans="1:37" x14ac:dyDescent="0.3">
      <c r="A625" t="s">
        <v>724</v>
      </c>
      <c r="B625" t="s">
        <v>33</v>
      </c>
      <c r="C625">
        <v>33</v>
      </c>
      <c r="D625" t="s">
        <v>34</v>
      </c>
      <c r="E625" t="s">
        <v>64</v>
      </c>
      <c r="F625">
        <v>8</v>
      </c>
      <c r="G625">
        <v>25</v>
      </c>
      <c r="H625" t="s">
        <v>36</v>
      </c>
      <c r="I625" t="s">
        <v>37</v>
      </c>
      <c r="J625" t="s">
        <v>34</v>
      </c>
      <c r="K625" t="s">
        <v>37</v>
      </c>
      <c r="L625" t="s">
        <v>50</v>
      </c>
      <c r="M625" t="s">
        <v>37</v>
      </c>
      <c r="N625" t="s">
        <v>37</v>
      </c>
      <c r="O625" t="s">
        <v>34</v>
      </c>
      <c r="P625" t="s">
        <v>34</v>
      </c>
      <c r="Q625" t="s">
        <v>37</v>
      </c>
      <c r="R625" t="s">
        <v>37</v>
      </c>
      <c r="S625" t="s">
        <v>37</v>
      </c>
      <c r="T625" t="s">
        <v>37</v>
      </c>
      <c r="U625" t="s">
        <v>39</v>
      </c>
      <c r="V625" t="s">
        <v>37</v>
      </c>
      <c r="W625" t="s">
        <v>40</v>
      </c>
      <c r="X625">
        <v>100.05</v>
      </c>
      <c r="Y625">
        <v>5299.65</v>
      </c>
      <c r="Z625">
        <v>0</v>
      </c>
      <c r="AA625">
        <v>0</v>
      </c>
      <c r="AB625">
        <v>1850.58</v>
      </c>
      <c r="AC625">
        <v>7150.23</v>
      </c>
      <c r="AD625" t="s">
        <v>41</v>
      </c>
      <c r="AE625" t="s">
        <v>42</v>
      </c>
      <c r="AF625" t="s">
        <v>42</v>
      </c>
      <c r="AG625">
        <f t="shared" si="18"/>
        <v>0</v>
      </c>
      <c r="AH625" t="str" cm="1">
        <f t="array" ref="AH625">_xlfn.IFS(
X625&lt;=20, "&lt;20",
AND(X625&gt;=20, X625&lt;50), "20-50",
AND(X625&gt;=50, X625&lt;100), "50-100",
X625&gt;=100, "&gt;100"
)</f>
        <v>&gt;100</v>
      </c>
      <c r="AI625">
        <f t="shared" si="19"/>
        <v>0</v>
      </c>
      <c r="AJ625" t="str" cm="1">
        <f t="array" ref="AJ625">_xlfn.IFS(
C625&lt;=20, "&lt;20",
AND(C625&gt;=20, C625&lt;35), "20-35",
AND(C625&gt;=35, C625&lt;50), "35-50",
C625&gt;=50, "50-100"
)</f>
        <v>20-35</v>
      </c>
      <c r="AK625" t="str" cm="1">
        <f t="array" ref="AK625">_xlfn.IFS(
G625&lt;6, "&lt;6",
AND(G625&gt;=6, G625&lt;12), "6-12",
AND(G625&gt;=12, G625&lt;18), "12-18",  AND(G625&gt;=18, G625&lt;24), "18-24", G625&gt;=24, "24-36")</f>
        <v>24-36</v>
      </c>
    </row>
    <row r="626" spans="1:37" x14ac:dyDescent="0.3">
      <c r="A626" t="s">
        <v>725</v>
      </c>
      <c r="B626" t="s">
        <v>44</v>
      </c>
      <c r="C626">
        <v>46</v>
      </c>
      <c r="D626" t="s">
        <v>37</v>
      </c>
      <c r="E626" t="s">
        <v>99</v>
      </c>
      <c r="F626">
        <v>1</v>
      </c>
      <c r="G626">
        <v>24</v>
      </c>
      <c r="H626" t="s">
        <v>36</v>
      </c>
      <c r="I626" t="s">
        <v>37</v>
      </c>
      <c r="J626" t="s">
        <v>34</v>
      </c>
      <c r="K626" t="s">
        <v>34</v>
      </c>
      <c r="L626" t="s">
        <v>34</v>
      </c>
      <c r="M626" t="s">
        <v>34</v>
      </c>
      <c r="N626" t="s">
        <v>34</v>
      </c>
      <c r="O626" t="s">
        <v>34</v>
      </c>
      <c r="P626" t="s">
        <v>34</v>
      </c>
      <c r="Q626" t="s">
        <v>34</v>
      </c>
      <c r="R626" t="s">
        <v>34</v>
      </c>
      <c r="S626" t="s">
        <v>34</v>
      </c>
      <c r="T626" t="s">
        <v>34</v>
      </c>
      <c r="U626" t="s">
        <v>67</v>
      </c>
      <c r="V626" t="s">
        <v>34</v>
      </c>
      <c r="W626" t="s">
        <v>40</v>
      </c>
      <c r="X626">
        <v>20.25</v>
      </c>
      <c r="Y626">
        <v>1029.8</v>
      </c>
      <c r="Z626">
        <v>0</v>
      </c>
      <c r="AA626">
        <v>0</v>
      </c>
      <c r="AB626">
        <v>415.95</v>
      </c>
      <c r="AC626">
        <v>1445.75</v>
      </c>
      <c r="AD626" t="s">
        <v>41</v>
      </c>
      <c r="AE626" t="s">
        <v>42</v>
      </c>
      <c r="AF626" t="s">
        <v>42</v>
      </c>
      <c r="AG626">
        <f t="shared" si="18"/>
        <v>0</v>
      </c>
      <c r="AH626" t="str" cm="1">
        <f t="array" ref="AH626">_xlfn.IFS(
X626&lt;=20, "&lt;20",
AND(X626&gt;=20, X626&lt;50), "20-50",
AND(X626&gt;=50, X626&lt;100), "50-100",
X626&gt;=100, "&gt;100"
)</f>
        <v>20-50</v>
      </c>
      <c r="AI626">
        <f t="shared" si="19"/>
        <v>0</v>
      </c>
      <c r="AJ626" t="str" cm="1">
        <f t="array" ref="AJ626">_xlfn.IFS(
C626&lt;=20, "&lt;20",
AND(C626&gt;=20, C626&lt;35), "20-35",
AND(C626&gt;=35, C626&lt;50), "35-50",
C626&gt;=50, "50-100"
)</f>
        <v>35-50</v>
      </c>
      <c r="AK626" t="str" cm="1">
        <f t="array" ref="AK626">_xlfn.IFS(
G626&lt;6, "&lt;6",
AND(G626&gt;=6, G626&lt;12), "6-12",
AND(G626&gt;=12, G626&lt;18), "12-18",  AND(G626&gt;=18, G626&lt;24), "18-24", G626&gt;=24, "24-36")</f>
        <v>24-36</v>
      </c>
    </row>
    <row r="627" spans="1:37" x14ac:dyDescent="0.3">
      <c r="A627" t="s">
        <v>726</v>
      </c>
      <c r="B627" t="s">
        <v>44</v>
      </c>
      <c r="C627">
        <v>44</v>
      </c>
      <c r="D627" t="s">
        <v>37</v>
      </c>
      <c r="E627" t="s">
        <v>130</v>
      </c>
      <c r="F627">
        <v>15</v>
      </c>
      <c r="G627">
        <v>23</v>
      </c>
      <c r="H627" t="s">
        <v>70</v>
      </c>
      <c r="I627" t="s">
        <v>37</v>
      </c>
      <c r="J627" t="s">
        <v>34</v>
      </c>
      <c r="K627" t="s">
        <v>34</v>
      </c>
      <c r="L627" t="s">
        <v>34</v>
      </c>
      <c r="M627" t="s">
        <v>34</v>
      </c>
      <c r="N627" t="s">
        <v>34</v>
      </c>
      <c r="O627" t="s">
        <v>34</v>
      </c>
      <c r="P627" t="s">
        <v>34</v>
      </c>
      <c r="Q627" t="s">
        <v>34</v>
      </c>
      <c r="R627" t="s">
        <v>34</v>
      </c>
      <c r="S627" t="s">
        <v>34</v>
      </c>
      <c r="T627" t="s">
        <v>34</v>
      </c>
      <c r="U627" t="s">
        <v>67</v>
      </c>
      <c r="V627" t="s">
        <v>34</v>
      </c>
      <c r="W627" t="s">
        <v>40</v>
      </c>
      <c r="X627">
        <v>20.65</v>
      </c>
      <c r="Y627">
        <v>875.55</v>
      </c>
      <c r="Z627">
        <v>0</v>
      </c>
      <c r="AA627">
        <v>0</v>
      </c>
      <c r="AB627">
        <v>346.04</v>
      </c>
      <c r="AC627">
        <v>1221.5899999999999</v>
      </c>
      <c r="AD627" t="s">
        <v>41</v>
      </c>
      <c r="AE627" t="s">
        <v>42</v>
      </c>
      <c r="AF627" t="s">
        <v>42</v>
      </c>
      <c r="AG627">
        <f t="shared" si="18"/>
        <v>0</v>
      </c>
      <c r="AH627" t="str" cm="1">
        <f t="array" ref="AH627">_xlfn.IFS(
X627&lt;=20, "&lt;20",
AND(X627&gt;=20, X627&lt;50), "20-50",
AND(X627&gt;=50, X627&lt;100), "50-100",
X627&gt;=100, "&gt;100"
)</f>
        <v>20-50</v>
      </c>
      <c r="AI627">
        <f t="shared" si="19"/>
        <v>0</v>
      </c>
      <c r="AJ627" t="str" cm="1">
        <f t="array" ref="AJ627">_xlfn.IFS(
C627&lt;=20, "&lt;20",
AND(C627&gt;=20, C627&lt;35), "20-35",
AND(C627&gt;=35, C627&lt;50), "35-50",
C627&gt;=50, "50-100"
)</f>
        <v>35-50</v>
      </c>
      <c r="AK627" t="str" cm="1">
        <f t="array" ref="AK627">_xlfn.IFS(
G627&lt;6, "&lt;6",
AND(G627&gt;=6, G627&lt;12), "6-12",
AND(G627&gt;=12, G627&lt;18), "12-18",  AND(G627&gt;=18, G627&lt;24), "18-24", G627&gt;=24, "24-36")</f>
        <v>18-24</v>
      </c>
    </row>
    <row r="628" spans="1:37" x14ac:dyDescent="0.3">
      <c r="A628" t="s">
        <v>727</v>
      </c>
      <c r="B628" t="s">
        <v>44</v>
      </c>
      <c r="C628">
        <v>39</v>
      </c>
      <c r="D628" t="s">
        <v>34</v>
      </c>
      <c r="E628" t="s">
        <v>69</v>
      </c>
      <c r="F628">
        <v>2</v>
      </c>
      <c r="G628">
        <v>17</v>
      </c>
      <c r="H628" t="s">
        <v>57</v>
      </c>
      <c r="I628" t="s">
        <v>37</v>
      </c>
      <c r="J628" t="s">
        <v>34</v>
      </c>
      <c r="K628" t="s">
        <v>37</v>
      </c>
      <c r="L628" t="s">
        <v>38</v>
      </c>
      <c r="M628" t="s">
        <v>34</v>
      </c>
      <c r="N628" t="s">
        <v>34</v>
      </c>
      <c r="O628" t="s">
        <v>37</v>
      </c>
      <c r="P628" t="s">
        <v>37</v>
      </c>
      <c r="Q628" t="s">
        <v>34</v>
      </c>
      <c r="R628" t="s">
        <v>34</v>
      </c>
      <c r="S628" t="s">
        <v>34</v>
      </c>
      <c r="T628" t="s">
        <v>34</v>
      </c>
      <c r="U628" t="s">
        <v>46</v>
      </c>
      <c r="V628" t="s">
        <v>34</v>
      </c>
      <c r="W628" t="s">
        <v>40</v>
      </c>
      <c r="X628">
        <v>53.45</v>
      </c>
      <c r="Y628">
        <v>718.1</v>
      </c>
      <c r="Z628">
        <v>26.37</v>
      </c>
      <c r="AA628">
        <v>0</v>
      </c>
      <c r="AB628">
        <v>329.29</v>
      </c>
      <c r="AC628">
        <v>1021.02</v>
      </c>
      <c r="AD628" t="s">
        <v>41</v>
      </c>
      <c r="AE628" t="s">
        <v>42</v>
      </c>
      <c r="AF628" t="s">
        <v>42</v>
      </c>
      <c r="AG628">
        <f t="shared" si="18"/>
        <v>0</v>
      </c>
      <c r="AH628" t="str" cm="1">
        <f t="array" ref="AH628">_xlfn.IFS(
X628&lt;=20, "&lt;20",
AND(X628&gt;=20, X628&lt;50), "20-50",
AND(X628&gt;=50, X628&lt;100), "50-100",
X628&gt;=100, "&gt;100"
)</f>
        <v>50-100</v>
      </c>
      <c r="AI628">
        <f t="shared" si="19"/>
        <v>0</v>
      </c>
      <c r="AJ628" t="str" cm="1">
        <f t="array" ref="AJ628">_xlfn.IFS(
C628&lt;=20, "&lt;20",
AND(C628&gt;=20, C628&lt;35), "20-35",
AND(C628&gt;=35, C628&lt;50), "35-50",
C628&gt;=50, "50-100"
)</f>
        <v>35-50</v>
      </c>
      <c r="AK628" t="str" cm="1">
        <f t="array" ref="AK628">_xlfn.IFS(
G628&lt;6, "&lt;6",
AND(G628&gt;=6, G628&lt;12), "6-12",
AND(G628&gt;=12, G628&lt;18), "12-18",  AND(G628&gt;=18, G628&lt;24), "18-24", G628&gt;=24, "24-36")</f>
        <v>12-18</v>
      </c>
    </row>
    <row r="629" spans="1:37" x14ac:dyDescent="0.3">
      <c r="A629" t="s">
        <v>728</v>
      </c>
      <c r="B629" t="s">
        <v>44</v>
      </c>
      <c r="C629">
        <v>47</v>
      </c>
      <c r="D629" t="s">
        <v>34</v>
      </c>
      <c r="E629" t="s">
        <v>158</v>
      </c>
      <c r="F629">
        <v>8</v>
      </c>
      <c r="G629">
        <v>30</v>
      </c>
      <c r="H629" t="s">
        <v>110</v>
      </c>
      <c r="I629" t="s">
        <v>37</v>
      </c>
      <c r="J629" t="s">
        <v>37</v>
      </c>
      <c r="K629" t="s">
        <v>37</v>
      </c>
      <c r="L629" t="s">
        <v>50</v>
      </c>
      <c r="M629" t="s">
        <v>34</v>
      </c>
      <c r="N629" t="s">
        <v>34</v>
      </c>
      <c r="O629" t="s">
        <v>37</v>
      </c>
      <c r="P629" t="s">
        <v>34</v>
      </c>
      <c r="Q629" t="s">
        <v>37</v>
      </c>
      <c r="R629" t="s">
        <v>37</v>
      </c>
      <c r="S629" t="s">
        <v>37</v>
      </c>
      <c r="T629" t="s">
        <v>37</v>
      </c>
      <c r="U629" t="s">
        <v>46</v>
      </c>
      <c r="V629" t="s">
        <v>37</v>
      </c>
      <c r="W629" t="s">
        <v>51</v>
      </c>
      <c r="X629">
        <v>100.25</v>
      </c>
      <c r="Y629">
        <v>3527.6</v>
      </c>
      <c r="Z629">
        <v>0</v>
      </c>
      <c r="AA629">
        <v>0</v>
      </c>
      <c r="AB629">
        <v>367.15</v>
      </c>
      <c r="AC629">
        <v>3894.75</v>
      </c>
      <c r="AD629" t="s">
        <v>52</v>
      </c>
      <c r="AE629" t="s">
        <v>53</v>
      </c>
      <c r="AF629" t="s">
        <v>155</v>
      </c>
      <c r="AG629">
        <f t="shared" si="18"/>
        <v>1</v>
      </c>
      <c r="AH629" t="str" cm="1">
        <f t="array" ref="AH629">_xlfn.IFS(
X629&lt;=20, "&lt;20",
AND(X629&gt;=20, X629&lt;50), "20-50",
AND(X629&gt;=50, X629&lt;100), "50-100",
X629&gt;=100, "&gt;100"
)</f>
        <v>&gt;100</v>
      </c>
      <c r="AI629">
        <f t="shared" si="19"/>
        <v>0</v>
      </c>
      <c r="AJ629" t="str" cm="1">
        <f t="array" ref="AJ629">_xlfn.IFS(
C629&lt;=20, "&lt;20",
AND(C629&gt;=20, C629&lt;35), "20-35",
AND(C629&gt;=35, C629&lt;50), "35-50",
C629&gt;=50, "50-100"
)</f>
        <v>35-50</v>
      </c>
      <c r="AK629" t="str" cm="1">
        <f t="array" ref="AK629">_xlfn.IFS(
G629&lt;6, "&lt;6",
AND(G629&gt;=6, G629&lt;12), "6-12",
AND(G629&gt;=12, G629&lt;18), "12-18",  AND(G629&gt;=18, G629&lt;24), "18-24", G629&gt;=24, "24-36")</f>
        <v>24-36</v>
      </c>
    </row>
    <row r="630" spans="1:37" x14ac:dyDescent="0.3">
      <c r="A630" t="s">
        <v>729</v>
      </c>
      <c r="B630" t="s">
        <v>44</v>
      </c>
      <c r="C630">
        <v>57</v>
      </c>
      <c r="D630" t="s">
        <v>34</v>
      </c>
      <c r="E630" t="s">
        <v>99</v>
      </c>
      <c r="F630">
        <v>8</v>
      </c>
      <c r="G630">
        <v>12</v>
      </c>
      <c r="H630" t="s">
        <v>57</v>
      </c>
      <c r="I630" t="s">
        <v>37</v>
      </c>
      <c r="J630" t="s">
        <v>37</v>
      </c>
      <c r="K630" t="s">
        <v>37</v>
      </c>
      <c r="L630" t="s">
        <v>50</v>
      </c>
      <c r="M630" t="s">
        <v>34</v>
      </c>
      <c r="N630" t="s">
        <v>37</v>
      </c>
      <c r="O630" t="s">
        <v>34</v>
      </c>
      <c r="P630" t="s">
        <v>34</v>
      </c>
      <c r="Q630" t="s">
        <v>34</v>
      </c>
      <c r="R630" t="s">
        <v>34</v>
      </c>
      <c r="S630" t="s">
        <v>34</v>
      </c>
      <c r="T630" t="s">
        <v>34</v>
      </c>
      <c r="U630" t="s">
        <v>46</v>
      </c>
      <c r="V630" t="s">
        <v>37</v>
      </c>
      <c r="W630" t="s">
        <v>51</v>
      </c>
      <c r="X630">
        <v>80.7</v>
      </c>
      <c r="Y630">
        <v>788.8</v>
      </c>
      <c r="Z630">
        <v>38.42</v>
      </c>
      <c r="AA630">
        <v>50</v>
      </c>
      <c r="AB630">
        <v>170.7</v>
      </c>
      <c r="AC630">
        <v>971.08</v>
      </c>
      <c r="AD630" t="s">
        <v>52</v>
      </c>
      <c r="AE630" t="s">
        <v>53</v>
      </c>
      <c r="AF630" t="s">
        <v>162</v>
      </c>
      <c r="AG630">
        <f t="shared" si="18"/>
        <v>1</v>
      </c>
      <c r="AH630" t="str" cm="1">
        <f t="array" ref="AH630">_xlfn.IFS(
X630&lt;=20, "&lt;20",
AND(X630&gt;=20, X630&lt;50), "20-50",
AND(X630&gt;=50, X630&lt;100), "50-100",
X630&gt;=100, "&gt;100"
)</f>
        <v>50-100</v>
      </c>
      <c r="AI630">
        <f t="shared" si="19"/>
        <v>0</v>
      </c>
      <c r="AJ630" t="str" cm="1">
        <f t="array" ref="AJ630">_xlfn.IFS(
C630&lt;=20, "&lt;20",
AND(C630&gt;=20, C630&lt;35), "20-35",
AND(C630&gt;=35, C630&lt;50), "35-50",
C630&gt;=50, "50-100"
)</f>
        <v>50-100</v>
      </c>
      <c r="AK630" t="str" cm="1">
        <f t="array" ref="AK630">_xlfn.IFS(
G630&lt;6, "&lt;6",
AND(G630&gt;=6, G630&lt;12), "6-12",
AND(G630&gt;=12, G630&lt;18), "12-18",  AND(G630&gt;=18, G630&lt;24), "18-24", G630&gt;=24, "24-36")</f>
        <v>12-18</v>
      </c>
    </row>
    <row r="631" spans="1:37" x14ac:dyDescent="0.3">
      <c r="A631" t="s">
        <v>730</v>
      </c>
      <c r="B631" t="s">
        <v>44</v>
      </c>
      <c r="C631">
        <v>20</v>
      </c>
      <c r="D631" t="s">
        <v>37</v>
      </c>
      <c r="E631" t="s">
        <v>90</v>
      </c>
      <c r="F631">
        <v>0</v>
      </c>
      <c r="G631">
        <v>8</v>
      </c>
      <c r="H631" t="s">
        <v>110</v>
      </c>
      <c r="I631" t="s">
        <v>37</v>
      </c>
      <c r="J631" t="s">
        <v>34</v>
      </c>
      <c r="K631" t="s">
        <v>37</v>
      </c>
      <c r="L631" t="s">
        <v>72</v>
      </c>
      <c r="M631" t="s">
        <v>34</v>
      </c>
      <c r="N631" t="s">
        <v>37</v>
      </c>
      <c r="O631" t="s">
        <v>37</v>
      </c>
      <c r="P631" t="s">
        <v>37</v>
      </c>
      <c r="Q631" t="s">
        <v>37</v>
      </c>
      <c r="R631" t="s">
        <v>37</v>
      </c>
      <c r="S631" t="s">
        <v>37</v>
      </c>
      <c r="T631" t="s">
        <v>37</v>
      </c>
      <c r="U631" t="s">
        <v>67</v>
      </c>
      <c r="V631" t="s">
        <v>34</v>
      </c>
      <c r="W631" t="s">
        <v>51</v>
      </c>
      <c r="X631">
        <v>80.8</v>
      </c>
      <c r="Y631">
        <v>2369.3000000000002</v>
      </c>
      <c r="Z631">
        <v>0</v>
      </c>
      <c r="AA631">
        <v>0</v>
      </c>
      <c r="AB631">
        <v>478.2</v>
      </c>
      <c r="AC631">
        <v>2847.5</v>
      </c>
      <c r="AD631" t="s">
        <v>41</v>
      </c>
      <c r="AE631" t="s">
        <v>42</v>
      </c>
      <c r="AF631" t="s">
        <v>42</v>
      </c>
      <c r="AG631">
        <f t="shared" si="18"/>
        <v>0</v>
      </c>
      <c r="AH631" t="str" cm="1">
        <f t="array" ref="AH631">_xlfn.IFS(
X631&lt;=20, "&lt;20",
AND(X631&gt;=20, X631&lt;50), "20-50",
AND(X631&gt;=50, X631&lt;100), "50-100",
X631&gt;=100, "&gt;100"
)</f>
        <v>50-100</v>
      </c>
      <c r="AI631">
        <f t="shared" si="19"/>
        <v>0</v>
      </c>
      <c r="AJ631" t="str" cm="1">
        <f t="array" ref="AJ631">_xlfn.IFS(
C631&lt;=20, "&lt;20",
AND(C631&gt;=20, C631&lt;35), "20-35",
AND(C631&gt;=35, C631&lt;50), "35-50",
C631&gt;=50, "50-100"
)</f>
        <v>&lt;20</v>
      </c>
      <c r="AK631" t="str" cm="1">
        <f t="array" ref="AK631">_xlfn.IFS(
G631&lt;6, "&lt;6",
AND(G631&gt;=6, G631&lt;12), "6-12",
AND(G631&gt;=12, G631&lt;18), "12-18",  AND(G631&gt;=18, G631&lt;24), "18-24", G631&gt;=24, "24-36")</f>
        <v>6-12</v>
      </c>
    </row>
    <row r="632" spans="1:37" x14ac:dyDescent="0.3">
      <c r="A632" t="s">
        <v>731</v>
      </c>
      <c r="B632" t="s">
        <v>44</v>
      </c>
      <c r="C632">
        <v>41</v>
      </c>
      <c r="D632" t="s">
        <v>34</v>
      </c>
      <c r="E632" t="s">
        <v>48</v>
      </c>
      <c r="F632">
        <v>7</v>
      </c>
      <c r="G632">
        <v>17</v>
      </c>
      <c r="H632" t="s">
        <v>36</v>
      </c>
      <c r="I632" t="s">
        <v>37</v>
      </c>
      <c r="J632" t="s">
        <v>34</v>
      </c>
      <c r="K632" t="s">
        <v>37</v>
      </c>
      <c r="L632" t="s">
        <v>50</v>
      </c>
      <c r="M632" t="s">
        <v>34</v>
      </c>
      <c r="N632" t="s">
        <v>34</v>
      </c>
      <c r="O632" t="s">
        <v>37</v>
      </c>
      <c r="P632" t="s">
        <v>34</v>
      </c>
      <c r="Q632" t="s">
        <v>37</v>
      </c>
      <c r="R632" t="s">
        <v>37</v>
      </c>
      <c r="S632" t="s">
        <v>37</v>
      </c>
      <c r="T632" t="s">
        <v>37</v>
      </c>
      <c r="U632" t="s">
        <v>46</v>
      </c>
      <c r="V632" t="s">
        <v>37</v>
      </c>
      <c r="W632" t="s">
        <v>51</v>
      </c>
      <c r="X632">
        <v>92.95</v>
      </c>
      <c r="Y632">
        <v>4122.8999999999996</v>
      </c>
      <c r="Z632">
        <v>0</v>
      </c>
      <c r="AA632">
        <v>0</v>
      </c>
      <c r="AB632">
        <v>1155</v>
      </c>
      <c r="AC632">
        <v>5277.9</v>
      </c>
      <c r="AD632" t="s">
        <v>41</v>
      </c>
      <c r="AE632" t="s">
        <v>42</v>
      </c>
      <c r="AF632" t="s">
        <v>42</v>
      </c>
      <c r="AG632">
        <f t="shared" si="18"/>
        <v>0</v>
      </c>
      <c r="AH632" t="str" cm="1">
        <f t="array" ref="AH632">_xlfn.IFS(
X632&lt;=20, "&lt;20",
AND(X632&gt;=20, X632&lt;50), "20-50",
AND(X632&gt;=50, X632&lt;100), "50-100",
X632&gt;=100, "&gt;100"
)</f>
        <v>50-100</v>
      </c>
      <c r="AI632">
        <f t="shared" si="19"/>
        <v>0</v>
      </c>
      <c r="AJ632" t="str" cm="1">
        <f t="array" ref="AJ632">_xlfn.IFS(
C632&lt;=20, "&lt;20",
AND(C632&gt;=20, C632&lt;35), "20-35",
AND(C632&gt;=35, C632&lt;50), "35-50",
C632&gt;=50, "50-100"
)</f>
        <v>35-50</v>
      </c>
      <c r="AK632" t="str" cm="1">
        <f t="array" ref="AK632">_xlfn.IFS(
G632&lt;6, "&lt;6",
AND(G632&gt;=6, G632&lt;12), "6-12",
AND(G632&gt;=12, G632&lt;18), "12-18",  AND(G632&gt;=18, G632&lt;24), "18-24", G632&gt;=24, "24-36")</f>
        <v>12-18</v>
      </c>
    </row>
    <row r="633" spans="1:37" x14ac:dyDescent="0.3">
      <c r="A633" t="s">
        <v>732</v>
      </c>
      <c r="B633" t="s">
        <v>44</v>
      </c>
      <c r="C633">
        <v>20</v>
      </c>
      <c r="D633" t="s">
        <v>37</v>
      </c>
      <c r="E633" t="s">
        <v>74</v>
      </c>
      <c r="F633">
        <v>9</v>
      </c>
      <c r="G633">
        <v>1</v>
      </c>
      <c r="H633" t="s">
        <v>70</v>
      </c>
      <c r="I633" t="s">
        <v>37</v>
      </c>
      <c r="J633" t="s">
        <v>37</v>
      </c>
      <c r="K633" t="s">
        <v>37</v>
      </c>
      <c r="L633" t="s">
        <v>72</v>
      </c>
      <c r="M633" t="s">
        <v>37</v>
      </c>
      <c r="N633" t="s">
        <v>37</v>
      </c>
      <c r="O633" t="s">
        <v>34</v>
      </c>
      <c r="P633" t="s">
        <v>37</v>
      </c>
      <c r="Q633" t="s">
        <v>37</v>
      </c>
      <c r="R633" t="s">
        <v>37</v>
      </c>
      <c r="S633" t="s">
        <v>37</v>
      </c>
      <c r="T633" t="s">
        <v>34</v>
      </c>
      <c r="U633" t="s">
        <v>67</v>
      </c>
      <c r="V633" t="s">
        <v>37</v>
      </c>
      <c r="W633" t="s">
        <v>40</v>
      </c>
      <c r="X633">
        <v>85.3</v>
      </c>
      <c r="Y633">
        <v>4107.25</v>
      </c>
      <c r="Z633">
        <v>0</v>
      </c>
      <c r="AA633">
        <v>130</v>
      </c>
      <c r="AB633">
        <v>1370.05</v>
      </c>
      <c r="AC633">
        <v>5607.3</v>
      </c>
      <c r="AD633" t="s">
        <v>41</v>
      </c>
      <c r="AE633" t="s">
        <v>42</v>
      </c>
      <c r="AF633" t="s">
        <v>42</v>
      </c>
      <c r="AG633">
        <f t="shared" si="18"/>
        <v>0</v>
      </c>
      <c r="AH633" t="str" cm="1">
        <f t="array" ref="AH633">_xlfn.IFS(
X633&lt;=20, "&lt;20",
AND(X633&gt;=20, X633&lt;50), "20-50",
AND(X633&gt;=50, X633&lt;100), "50-100",
X633&gt;=100, "&gt;100"
)</f>
        <v>50-100</v>
      </c>
      <c r="AI633">
        <f t="shared" si="19"/>
        <v>0</v>
      </c>
      <c r="AJ633" t="str" cm="1">
        <f t="array" ref="AJ633">_xlfn.IFS(
C633&lt;=20, "&lt;20",
AND(C633&gt;=20, C633&lt;35), "20-35",
AND(C633&gt;=35, C633&lt;50), "35-50",
C633&gt;=50, "50-100"
)</f>
        <v>&lt;20</v>
      </c>
      <c r="AK633" t="str" cm="1">
        <f t="array" ref="AK633">_xlfn.IFS(
G633&lt;6, "&lt;6",
AND(G633&gt;=6, G633&lt;12), "6-12",
AND(G633&gt;=12, G633&lt;18), "12-18",  AND(G633&gt;=18, G633&lt;24), "18-24", G633&gt;=24, "24-36")</f>
        <v>&lt;6</v>
      </c>
    </row>
    <row r="634" spans="1:37" x14ac:dyDescent="0.3">
      <c r="A634" t="s">
        <v>733</v>
      </c>
      <c r="B634" t="s">
        <v>44</v>
      </c>
      <c r="C634">
        <v>72</v>
      </c>
      <c r="D634" t="s">
        <v>37</v>
      </c>
      <c r="E634" t="s">
        <v>74</v>
      </c>
      <c r="F634">
        <v>10</v>
      </c>
      <c r="G634">
        <v>19</v>
      </c>
      <c r="H634" t="s">
        <v>70</v>
      </c>
      <c r="I634" t="s">
        <v>37</v>
      </c>
      <c r="J634" t="s">
        <v>37</v>
      </c>
      <c r="K634" t="s">
        <v>37</v>
      </c>
      <c r="L634" t="s">
        <v>50</v>
      </c>
      <c r="M634" t="s">
        <v>34</v>
      </c>
      <c r="N634" t="s">
        <v>34</v>
      </c>
      <c r="O634" t="s">
        <v>37</v>
      </c>
      <c r="P634" t="s">
        <v>34</v>
      </c>
      <c r="Q634" t="s">
        <v>37</v>
      </c>
      <c r="R634" t="s">
        <v>37</v>
      </c>
      <c r="S634" t="s">
        <v>37</v>
      </c>
      <c r="T634" t="s">
        <v>37</v>
      </c>
      <c r="U634" t="s">
        <v>46</v>
      </c>
      <c r="V634" t="s">
        <v>37</v>
      </c>
      <c r="W634" t="s">
        <v>51</v>
      </c>
      <c r="X634">
        <v>98.7</v>
      </c>
      <c r="Y634">
        <v>5812.6</v>
      </c>
      <c r="Z634">
        <v>0</v>
      </c>
      <c r="AA634">
        <v>0</v>
      </c>
      <c r="AB634">
        <v>184.44</v>
      </c>
      <c r="AC634">
        <v>5997.04</v>
      </c>
      <c r="AD634" t="s">
        <v>52</v>
      </c>
      <c r="AE634" t="s">
        <v>53</v>
      </c>
      <c r="AF634" t="s">
        <v>54</v>
      </c>
      <c r="AG634">
        <f t="shared" si="18"/>
        <v>1</v>
      </c>
      <c r="AH634" t="str" cm="1">
        <f t="array" ref="AH634">_xlfn.IFS(
X634&lt;=20, "&lt;20",
AND(X634&gt;=20, X634&lt;50), "20-50",
AND(X634&gt;=50, X634&lt;100), "50-100",
X634&gt;=100, "&gt;100"
)</f>
        <v>50-100</v>
      </c>
      <c r="AI634">
        <f t="shared" si="19"/>
        <v>0</v>
      </c>
      <c r="AJ634" t="str" cm="1">
        <f t="array" ref="AJ634">_xlfn.IFS(
C634&lt;=20, "&lt;20",
AND(C634&gt;=20, C634&lt;35), "20-35",
AND(C634&gt;=35, C634&lt;50), "35-50",
C634&gt;=50, "50-100"
)</f>
        <v>50-100</v>
      </c>
      <c r="AK634" t="str" cm="1">
        <f t="array" ref="AK634">_xlfn.IFS(
G634&lt;6, "&lt;6",
AND(G634&gt;=6, G634&lt;12), "6-12",
AND(G634&gt;=12, G634&lt;18), "12-18",  AND(G634&gt;=18, G634&lt;24), "18-24", G634&gt;=24, "24-36")</f>
        <v>18-24</v>
      </c>
    </row>
    <row r="635" spans="1:37" x14ac:dyDescent="0.3">
      <c r="A635" t="s">
        <v>734</v>
      </c>
      <c r="B635" t="s">
        <v>44</v>
      </c>
      <c r="C635">
        <v>44</v>
      </c>
      <c r="D635" t="s">
        <v>37</v>
      </c>
      <c r="E635" t="s">
        <v>87</v>
      </c>
      <c r="F635">
        <v>13</v>
      </c>
      <c r="G635">
        <v>1</v>
      </c>
      <c r="H635" t="s">
        <v>70</v>
      </c>
      <c r="I635" t="s">
        <v>34</v>
      </c>
      <c r="J635" t="s">
        <v>34</v>
      </c>
      <c r="K635" t="s">
        <v>37</v>
      </c>
      <c r="L635" t="s">
        <v>38</v>
      </c>
      <c r="M635" t="s">
        <v>34</v>
      </c>
      <c r="N635" t="s">
        <v>37</v>
      </c>
      <c r="O635" t="s">
        <v>34</v>
      </c>
      <c r="P635" t="s">
        <v>34</v>
      </c>
      <c r="Q635" t="s">
        <v>34</v>
      </c>
      <c r="R635" t="s">
        <v>34</v>
      </c>
      <c r="S635" t="s">
        <v>34</v>
      </c>
      <c r="T635" t="s">
        <v>37</v>
      </c>
      <c r="U635" t="s">
        <v>39</v>
      </c>
      <c r="V635" t="s">
        <v>34</v>
      </c>
      <c r="W635" t="s">
        <v>143</v>
      </c>
      <c r="X635">
        <v>30.1</v>
      </c>
      <c r="Y635">
        <v>1623.4</v>
      </c>
      <c r="Z635">
        <v>11.72</v>
      </c>
      <c r="AA635">
        <v>0</v>
      </c>
      <c r="AB635">
        <v>0</v>
      </c>
      <c r="AC635">
        <v>1611.68</v>
      </c>
      <c r="AD635" t="s">
        <v>41</v>
      </c>
      <c r="AE635" t="s">
        <v>42</v>
      </c>
      <c r="AF635" t="s">
        <v>42</v>
      </c>
      <c r="AG635">
        <f t="shared" si="18"/>
        <v>0</v>
      </c>
      <c r="AH635" t="str" cm="1">
        <f t="array" ref="AH635">_xlfn.IFS(
X635&lt;=20, "&lt;20",
AND(X635&gt;=20, X635&lt;50), "20-50",
AND(X635&gt;=50, X635&lt;100), "50-100",
X635&gt;=100, "&gt;100"
)</f>
        <v>20-50</v>
      </c>
      <c r="AI635">
        <f t="shared" si="19"/>
        <v>0</v>
      </c>
      <c r="AJ635" t="str" cm="1">
        <f t="array" ref="AJ635">_xlfn.IFS(
C635&lt;=20, "&lt;20",
AND(C635&gt;=20, C635&lt;35), "20-35",
AND(C635&gt;=35, C635&lt;50), "35-50",
C635&gt;=50, "50-100"
)</f>
        <v>35-50</v>
      </c>
      <c r="AK635" t="str" cm="1">
        <f t="array" ref="AK635">_xlfn.IFS(
G635&lt;6, "&lt;6",
AND(G635&gt;=6, G635&lt;12), "6-12",
AND(G635&gt;=12, G635&lt;18), "12-18",  AND(G635&gt;=18, G635&lt;24), "18-24", G635&gt;=24, "24-36")</f>
        <v>&lt;6</v>
      </c>
    </row>
    <row r="636" spans="1:37" x14ac:dyDescent="0.3">
      <c r="A636" t="s">
        <v>735</v>
      </c>
      <c r="B636" t="s">
        <v>44</v>
      </c>
      <c r="C636">
        <v>66</v>
      </c>
      <c r="D636" t="s">
        <v>37</v>
      </c>
      <c r="E636" t="s">
        <v>130</v>
      </c>
      <c r="F636">
        <v>2</v>
      </c>
      <c r="G636">
        <v>7</v>
      </c>
      <c r="H636" t="s">
        <v>36</v>
      </c>
      <c r="I636" t="s">
        <v>37</v>
      </c>
      <c r="J636" t="s">
        <v>34</v>
      </c>
      <c r="K636" t="s">
        <v>37</v>
      </c>
      <c r="L636" t="s">
        <v>50</v>
      </c>
      <c r="M636" t="s">
        <v>34</v>
      </c>
      <c r="N636" t="s">
        <v>37</v>
      </c>
      <c r="O636" t="s">
        <v>34</v>
      </c>
      <c r="P636" t="s">
        <v>34</v>
      </c>
      <c r="Q636" t="s">
        <v>34</v>
      </c>
      <c r="R636" t="s">
        <v>34</v>
      </c>
      <c r="S636" t="s">
        <v>34</v>
      </c>
      <c r="T636" t="s">
        <v>37</v>
      </c>
      <c r="U636" t="s">
        <v>46</v>
      </c>
      <c r="V636" t="s">
        <v>37</v>
      </c>
      <c r="W636" t="s">
        <v>51</v>
      </c>
      <c r="X636">
        <v>73.650000000000006</v>
      </c>
      <c r="Y636">
        <v>1463.5</v>
      </c>
      <c r="Z636">
        <v>0</v>
      </c>
      <c r="AA636">
        <v>0</v>
      </c>
      <c r="AB636">
        <v>107.4</v>
      </c>
      <c r="AC636">
        <v>1570.9</v>
      </c>
      <c r="AD636" t="s">
        <v>52</v>
      </c>
      <c r="AE636" t="s">
        <v>53</v>
      </c>
      <c r="AF636" t="s">
        <v>54</v>
      </c>
      <c r="AG636">
        <f t="shared" si="18"/>
        <v>1</v>
      </c>
      <c r="AH636" t="str" cm="1">
        <f t="array" ref="AH636">_xlfn.IFS(
X636&lt;=20, "&lt;20",
AND(X636&gt;=20, X636&lt;50), "20-50",
AND(X636&gt;=50, X636&lt;100), "50-100",
X636&gt;=100, "&gt;100"
)</f>
        <v>50-100</v>
      </c>
      <c r="AI636">
        <f t="shared" si="19"/>
        <v>0</v>
      </c>
      <c r="AJ636" t="str" cm="1">
        <f t="array" ref="AJ636">_xlfn.IFS(
C636&lt;=20, "&lt;20",
AND(C636&gt;=20, C636&lt;35), "20-35",
AND(C636&gt;=35, C636&lt;50), "35-50",
C636&gt;=50, "50-100"
)</f>
        <v>50-100</v>
      </c>
      <c r="AK636" t="str" cm="1">
        <f t="array" ref="AK636">_xlfn.IFS(
G636&lt;6, "&lt;6",
AND(G636&gt;=6, G636&lt;12), "6-12",
AND(G636&gt;=12, G636&lt;18), "12-18",  AND(G636&gt;=18, G636&lt;24), "18-24", G636&gt;=24, "24-36")</f>
        <v>6-12</v>
      </c>
    </row>
    <row r="637" spans="1:37" x14ac:dyDescent="0.3">
      <c r="A637" t="s">
        <v>736</v>
      </c>
      <c r="B637" t="s">
        <v>33</v>
      </c>
      <c r="C637">
        <v>51</v>
      </c>
      <c r="D637" t="s">
        <v>34</v>
      </c>
      <c r="E637" t="s">
        <v>87</v>
      </c>
      <c r="F637">
        <v>4</v>
      </c>
      <c r="G637">
        <v>1</v>
      </c>
      <c r="H637" t="s">
        <v>36</v>
      </c>
      <c r="I637" t="s">
        <v>37</v>
      </c>
      <c r="J637" t="s">
        <v>37</v>
      </c>
      <c r="K637" t="s">
        <v>37</v>
      </c>
      <c r="L637" t="s">
        <v>50</v>
      </c>
      <c r="M637" t="s">
        <v>37</v>
      </c>
      <c r="N637" t="s">
        <v>34</v>
      </c>
      <c r="O637" t="s">
        <v>34</v>
      </c>
      <c r="P637" t="s">
        <v>34</v>
      </c>
      <c r="Q637" t="s">
        <v>37</v>
      </c>
      <c r="R637" t="s">
        <v>37</v>
      </c>
      <c r="S637" t="s">
        <v>37</v>
      </c>
      <c r="T637" t="s">
        <v>34</v>
      </c>
      <c r="U637" t="s">
        <v>46</v>
      </c>
      <c r="V637" t="s">
        <v>34</v>
      </c>
      <c r="W637" t="s">
        <v>143</v>
      </c>
      <c r="X637">
        <v>98.15</v>
      </c>
      <c r="Y637">
        <v>1230.25</v>
      </c>
      <c r="Z637">
        <v>0</v>
      </c>
      <c r="AA637">
        <v>40</v>
      </c>
      <c r="AB637">
        <v>43.68</v>
      </c>
      <c r="AC637">
        <v>1313.93</v>
      </c>
      <c r="AD637" t="s">
        <v>52</v>
      </c>
      <c r="AE637" t="s">
        <v>100</v>
      </c>
      <c r="AF637" t="s">
        <v>101</v>
      </c>
      <c r="AG637">
        <f t="shared" si="18"/>
        <v>1</v>
      </c>
      <c r="AH637" t="str" cm="1">
        <f t="array" ref="AH637">_xlfn.IFS(
X637&lt;=20, "&lt;20",
AND(X637&gt;=20, X637&lt;50), "20-50",
AND(X637&gt;=50, X637&lt;100), "50-100",
X637&gt;=100, "&gt;100"
)</f>
        <v>50-100</v>
      </c>
      <c r="AI637">
        <f t="shared" si="19"/>
        <v>0</v>
      </c>
      <c r="AJ637" t="str" cm="1">
        <f t="array" ref="AJ637">_xlfn.IFS(
C637&lt;=20, "&lt;20",
AND(C637&gt;=20, C637&lt;35), "20-35",
AND(C637&gt;=35, C637&lt;50), "35-50",
C637&gt;=50, "50-100"
)</f>
        <v>50-100</v>
      </c>
      <c r="AK637" t="str" cm="1">
        <f t="array" ref="AK637">_xlfn.IFS(
G637&lt;6, "&lt;6",
AND(G637&gt;=6, G637&lt;12), "6-12",
AND(G637&gt;=12, G637&lt;18), "12-18",  AND(G637&gt;=18, G637&lt;24), "18-24", G637&gt;=24, "24-36")</f>
        <v>&lt;6</v>
      </c>
    </row>
    <row r="638" spans="1:37" x14ac:dyDescent="0.3">
      <c r="A638" t="s">
        <v>737</v>
      </c>
      <c r="B638" t="s">
        <v>33</v>
      </c>
      <c r="C638">
        <v>21</v>
      </c>
      <c r="D638" t="s">
        <v>37</v>
      </c>
      <c r="E638" t="s">
        <v>82</v>
      </c>
      <c r="F638">
        <v>15</v>
      </c>
      <c r="G638">
        <v>8</v>
      </c>
      <c r="H638" t="s">
        <v>36</v>
      </c>
      <c r="I638" t="s">
        <v>37</v>
      </c>
      <c r="J638" t="s">
        <v>34</v>
      </c>
      <c r="K638" t="s">
        <v>37</v>
      </c>
      <c r="L638" t="s">
        <v>50</v>
      </c>
      <c r="M638" t="s">
        <v>34</v>
      </c>
      <c r="N638" t="s">
        <v>34</v>
      </c>
      <c r="O638" t="s">
        <v>37</v>
      </c>
      <c r="P638" t="s">
        <v>34</v>
      </c>
      <c r="Q638" t="s">
        <v>37</v>
      </c>
      <c r="R638" t="s">
        <v>37</v>
      </c>
      <c r="S638" t="s">
        <v>37</v>
      </c>
      <c r="T638" t="s">
        <v>34</v>
      </c>
      <c r="U638" t="s">
        <v>39</v>
      </c>
      <c r="V638" t="s">
        <v>37</v>
      </c>
      <c r="W638" t="s">
        <v>40</v>
      </c>
      <c r="X638">
        <v>94.1</v>
      </c>
      <c r="Y638">
        <v>5060.8999999999996</v>
      </c>
      <c r="Z638">
        <v>0</v>
      </c>
      <c r="AA638">
        <v>140</v>
      </c>
      <c r="AB638">
        <v>2644.38</v>
      </c>
      <c r="AC638">
        <v>7845.28</v>
      </c>
      <c r="AD638" t="s">
        <v>41</v>
      </c>
      <c r="AE638" t="s">
        <v>42</v>
      </c>
      <c r="AF638" t="s">
        <v>42</v>
      </c>
      <c r="AG638">
        <f t="shared" si="18"/>
        <v>0</v>
      </c>
      <c r="AH638" t="str" cm="1">
        <f t="array" ref="AH638">_xlfn.IFS(
X638&lt;=20, "&lt;20",
AND(X638&gt;=20, X638&lt;50), "20-50",
AND(X638&gt;=50, X638&lt;100), "50-100",
X638&gt;=100, "&gt;100"
)</f>
        <v>50-100</v>
      </c>
      <c r="AI638">
        <f t="shared" si="19"/>
        <v>0</v>
      </c>
      <c r="AJ638" t="str" cm="1">
        <f t="array" ref="AJ638">_xlfn.IFS(
C638&lt;=20, "&lt;20",
AND(C638&gt;=20, C638&lt;35), "20-35",
AND(C638&gt;=35, C638&lt;50), "35-50",
C638&gt;=50, "50-100"
)</f>
        <v>20-35</v>
      </c>
      <c r="AK638" t="str" cm="1">
        <f t="array" ref="AK638">_xlfn.IFS(
G638&lt;6, "&lt;6",
AND(G638&gt;=6, G638&lt;12), "6-12",
AND(G638&gt;=12, G638&lt;18), "12-18",  AND(G638&gt;=18, G638&lt;24), "18-24", G638&gt;=24, "24-36")</f>
        <v>6-12</v>
      </c>
    </row>
    <row r="639" spans="1:37" x14ac:dyDescent="0.3">
      <c r="A639" t="s">
        <v>738</v>
      </c>
      <c r="B639" t="s">
        <v>44</v>
      </c>
      <c r="C639">
        <v>60</v>
      </c>
      <c r="D639" t="s">
        <v>37</v>
      </c>
      <c r="E639" t="s">
        <v>48</v>
      </c>
      <c r="F639">
        <v>11</v>
      </c>
      <c r="G639">
        <v>26</v>
      </c>
      <c r="H639" t="s">
        <v>57</v>
      </c>
      <c r="I639" t="s">
        <v>37</v>
      </c>
      <c r="J639" t="s">
        <v>34</v>
      </c>
      <c r="K639" t="s">
        <v>34</v>
      </c>
      <c r="L639" t="s">
        <v>34</v>
      </c>
      <c r="M639" t="s">
        <v>34</v>
      </c>
      <c r="N639" t="s">
        <v>34</v>
      </c>
      <c r="O639" t="s">
        <v>34</v>
      </c>
      <c r="P639" t="s">
        <v>34</v>
      </c>
      <c r="Q639" t="s">
        <v>34</v>
      </c>
      <c r="R639" t="s">
        <v>34</v>
      </c>
      <c r="S639" t="s">
        <v>34</v>
      </c>
      <c r="T639" t="s">
        <v>34</v>
      </c>
      <c r="U639" t="s">
        <v>39</v>
      </c>
      <c r="V639" t="s">
        <v>34</v>
      </c>
      <c r="W639" t="s">
        <v>51</v>
      </c>
      <c r="X639">
        <v>19.649999999999999</v>
      </c>
      <c r="Y639">
        <v>244.8</v>
      </c>
      <c r="Z639">
        <v>0</v>
      </c>
      <c r="AA639">
        <v>0</v>
      </c>
      <c r="AB639">
        <v>430.69</v>
      </c>
      <c r="AC639">
        <v>675.49</v>
      </c>
      <c r="AD639" t="s">
        <v>41</v>
      </c>
      <c r="AE639" t="s">
        <v>42</v>
      </c>
      <c r="AF639" t="s">
        <v>42</v>
      </c>
      <c r="AG639">
        <f t="shared" si="18"/>
        <v>0</v>
      </c>
      <c r="AH639" t="str" cm="1">
        <f t="array" ref="AH639">_xlfn.IFS(
X639&lt;=20, "&lt;20",
AND(X639&gt;=20, X639&lt;50), "20-50",
AND(X639&gt;=50, X639&lt;100), "50-100",
X639&gt;=100, "&gt;100"
)</f>
        <v>&lt;20</v>
      </c>
      <c r="AI639">
        <f t="shared" si="19"/>
        <v>0</v>
      </c>
      <c r="AJ639" t="str" cm="1">
        <f t="array" ref="AJ639">_xlfn.IFS(
C639&lt;=20, "&lt;20",
AND(C639&gt;=20, C639&lt;35), "20-35",
AND(C639&gt;=35, C639&lt;50), "35-50",
C639&gt;=50, "50-100"
)</f>
        <v>50-100</v>
      </c>
      <c r="AK639" t="str" cm="1">
        <f t="array" ref="AK639">_xlfn.IFS(
G639&lt;6, "&lt;6",
AND(G639&gt;=6, G639&lt;12), "6-12",
AND(G639&gt;=12, G639&lt;18), "12-18",  AND(G639&gt;=18, G639&lt;24), "18-24", G639&gt;=24, "24-36")</f>
        <v>24-36</v>
      </c>
    </row>
    <row r="640" spans="1:37" x14ac:dyDescent="0.3">
      <c r="A640" t="s">
        <v>739</v>
      </c>
      <c r="B640" t="s">
        <v>44</v>
      </c>
      <c r="C640">
        <v>27</v>
      </c>
      <c r="D640" t="s">
        <v>34</v>
      </c>
      <c r="E640" t="s">
        <v>164</v>
      </c>
      <c r="F640">
        <v>6</v>
      </c>
      <c r="G640">
        <v>4</v>
      </c>
      <c r="H640" t="s">
        <v>36</v>
      </c>
      <c r="I640" t="s">
        <v>37</v>
      </c>
      <c r="J640" t="s">
        <v>34</v>
      </c>
      <c r="K640" t="s">
        <v>37</v>
      </c>
      <c r="L640" t="s">
        <v>50</v>
      </c>
      <c r="M640" t="s">
        <v>34</v>
      </c>
      <c r="N640" t="s">
        <v>34</v>
      </c>
      <c r="O640" t="s">
        <v>34</v>
      </c>
      <c r="P640" t="s">
        <v>34</v>
      </c>
      <c r="Q640" t="s">
        <v>34</v>
      </c>
      <c r="R640" t="s">
        <v>34</v>
      </c>
      <c r="S640" t="s">
        <v>34</v>
      </c>
      <c r="T640" t="s">
        <v>37</v>
      </c>
      <c r="U640" t="s">
        <v>46</v>
      </c>
      <c r="V640" t="s">
        <v>37</v>
      </c>
      <c r="W640" t="s">
        <v>40</v>
      </c>
      <c r="X640">
        <v>69.900000000000006</v>
      </c>
      <c r="Y640">
        <v>497.3</v>
      </c>
      <c r="Z640">
        <v>0</v>
      </c>
      <c r="AA640">
        <v>0</v>
      </c>
      <c r="AB640">
        <v>216.93</v>
      </c>
      <c r="AC640">
        <v>714.23</v>
      </c>
      <c r="AD640" t="s">
        <v>41</v>
      </c>
      <c r="AE640" t="s">
        <v>42</v>
      </c>
      <c r="AF640" t="s">
        <v>42</v>
      </c>
      <c r="AG640">
        <f t="shared" si="18"/>
        <v>0</v>
      </c>
      <c r="AH640" t="str" cm="1">
        <f t="array" ref="AH640">_xlfn.IFS(
X640&lt;=20, "&lt;20",
AND(X640&gt;=20, X640&lt;50), "20-50",
AND(X640&gt;=50, X640&lt;100), "50-100",
X640&gt;=100, "&gt;100"
)</f>
        <v>50-100</v>
      </c>
      <c r="AI640">
        <f t="shared" si="19"/>
        <v>0</v>
      </c>
      <c r="AJ640" t="str" cm="1">
        <f t="array" ref="AJ640">_xlfn.IFS(
C640&lt;=20, "&lt;20",
AND(C640&gt;=20, C640&lt;35), "20-35",
AND(C640&gt;=35, C640&lt;50), "35-50",
C640&gt;=50, "50-100"
)</f>
        <v>20-35</v>
      </c>
      <c r="AK640" t="str" cm="1">
        <f t="array" ref="AK640">_xlfn.IFS(
G640&lt;6, "&lt;6",
AND(G640&gt;=6, G640&lt;12), "6-12",
AND(G640&gt;=12, G640&lt;18), "12-18",  AND(G640&gt;=18, G640&lt;24), "18-24", G640&gt;=24, "24-36")</f>
        <v>&lt;6</v>
      </c>
    </row>
    <row r="641" spans="1:37" x14ac:dyDescent="0.3">
      <c r="A641" t="s">
        <v>740</v>
      </c>
      <c r="B641" t="s">
        <v>44</v>
      </c>
      <c r="C641">
        <v>30</v>
      </c>
      <c r="D641" t="s">
        <v>34</v>
      </c>
      <c r="E641" t="s">
        <v>87</v>
      </c>
      <c r="F641">
        <v>5</v>
      </c>
      <c r="G641">
        <v>31</v>
      </c>
      <c r="H641" t="s">
        <v>70</v>
      </c>
      <c r="I641" t="s">
        <v>37</v>
      </c>
      <c r="J641" t="s">
        <v>37</v>
      </c>
      <c r="K641" t="s">
        <v>37</v>
      </c>
      <c r="L641" t="s">
        <v>50</v>
      </c>
      <c r="M641" t="s">
        <v>37</v>
      </c>
      <c r="N641" t="s">
        <v>37</v>
      </c>
      <c r="O641" t="s">
        <v>37</v>
      </c>
      <c r="P641" t="s">
        <v>34</v>
      </c>
      <c r="Q641" t="s">
        <v>34</v>
      </c>
      <c r="R641" t="s">
        <v>37</v>
      </c>
      <c r="S641" t="s">
        <v>37</v>
      </c>
      <c r="T641" t="s">
        <v>37</v>
      </c>
      <c r="U641" t="s">
        <v>39</v>
      </c>
      <c r="V641" t="s">
        <v>37</v>
      </c>
      <c r="W641" t="s">
        <v>51</v>
      </c>
      <c r="X641">
        <v>99</v>
      </c>
      <c r="Y641">
        <v>4298.45</v>
      </c>
      <c r="Z641">
        <v>0</v>
      </c>
      <c r="AA641">
        <v>0</v>
      </c>
      <c r="AB641">
        <v>269.64</v>
      </c>
      <c r="AC641">
        <v>4568.09</v>
      </c>
      <c r="AD641" t="s">
        <v>41</v>
      </c>
      <c r="AE641" t="s">
        <v>42</v>
      </c>
      <c r="AF641" t="s">
        <v>42</v>
      </c>
      <c r="AG641">
        <f t="shared" si="18"/>
        <v>0</v>
      </c>
      <c r="AH641" t="str" cm="1">
        <f t="array" ref="AH641">_xlfn.IFS(
X641&lt;=20, "&lt;20",
AND(X641&gt;=20, X641&lt;50), "20-50",
AND(X641&gt;=50, X641&lt;100), "50-100",
X641&gt;=100, "&gt;100"
)</f>
        <v>50-100</v>
      </c>
      <c r="AI641">
        <f t="shared" si="19"/>
        <v>0</v>
      </c>
      <c r="AJ641" t="str" cm="1">
        <f t="array" ref="AJ641">_xlfn.IFS(
C641&lt;=20, "&lt;20",
AND(C641&gt;=20, C641&lt;35), "20-35",
AND(C641&gt;=35, C641&lt;50), "35-50",
C641&gt;=50, "50-100"
)</f>
        <v>20-35</v>
      </c>
      <c r="AK641" t="str" cm="1">
        <f t="array" ref="AK641">_xlfn.IFS(
G641&lt;6, "&lt;6",
AND(G641&gt;=6, G641&lt;12), "6-12",
AND(G641&gt;=12, G641&lt;18), "12-18",  AND(G641&gt;=18, G641&lt;24), "18-24", G641&gt;=24, "24-36")</f>
        <v>24-36</v>
      </c>
    </row>
    <row r="642" spans="1:37" x14ac:dyDescent="0.3">
      <c r="A642" t="s">
        <v>741</v>
      </c>
      <c r="B642" t="s">
        <v>44</v>
      </c>
      <c r="C642">
        <v>36</v>
      </c>
      <c r="D642" t="s">
        <v>34</v>
      </c>
      <c r="E642" t="s">
        <v>48</v>
      </c>
      <c r="F642">
        <v>5</v>
      </c>
      <c r="G642">
        <v>28</v>
      </c>
      <c r="H642" t="s">
        <v>70</v>
      </c>
      <c r="I642" t="s">
        <v>37</v>
      </c>
      <c r="J642" t="s">
        <v>37</v>
      </c>
      <c r="K642" t="s">
        <v>37</v>
      </c>
      <c r="L642" t="s">
        <v>50</v>
      </c>
      <c r="M642" t="s">
        <v>34</v>
      </c>
      <c r="N642" t="s">
        <v>34</v>
      </c>
      <c r="O642" t="s">
        <v>37</v>
      </c>
      <c r="P642" t="s">
        <v>37</v>
      </c>
      <c r="Q642" t="s">
        <v>37</v>
      </c>
      <c r="R642" t="s">
        <v>37</v>
      </c>
      <c r="S642" t="s">
        <v>37</v>
      </c>
      <c r="T642" t="s">
        <v>37</v>
      </c>
      <c r="U642" t="s">
        <v>67</v>
      </c>
      <c r="V642" t="s">
        <v>37</v>
      </c>
      <c r="W642" t="s">
        <v>51</v>
      </c>
      <c r="X642">
        <v>104.1</v>
      </c>
      <c r="Y642">
        <v>6700.05</v>
      </c>
      <c r="Z642">
        <v>0</v>
      </c>
      <c r="AA642">
        <v>0</v>
      </c>
      <c r="AB642">
        <v>2568.8000000000002</v>
      </c>
      <c r="AC642">
        <v>9268.85</v>
      </c>
      <c r="AD642" t="s">
        <v>41</v>
      </c>
      <c r="AE642" t="s">
        <v>42</v>
      </c>
      <c r="AF642" t="s">
        <v>42</v>
      </c>
      <c r="AG642">
        <f t="shared" si="18"/>
        <v>0</v>
      </c>
      <c r="AH642" t="str" cm="1">
        <f t="array" ref="AH642">_xlfn.IFS(
X642&lt;=20, "&lt;20",
AND(X642&gt;=20, X642&lt;50), "20-50",
AND(X642&gt;=50, X642&lt;100), "50-100",
X642&gt;=100, "&gt;100"
)</f>
        <v>&gt;100</v>
      </c>
      <c r="AI642">
        <f t="shared" si="19"/>
        <v>0</v>
      </c>
      <c r="AJ642" t="str" cm="1">
        <f t="array" ref="AJ642">_xlfn.IFS(
C642&lt;=20, "&lt;20",
AND(C642&gt;=20, C642&lt;35), "20-35",
AND(C642&gt;=35, C642&lt;50), "35-50",
C642&gt;=50, "50-100"
)</f>
        <v>35-50</v>
      </c>
      <c r="AK642" t="str" cm="1">
        <f t="array" ref="AK642">_xlfn.IFS(
G642&lt;6, "&lt;6",
AND(G642&gt;=6, G642&lt;12), "6-12",
AND(G642&gt;=12, G642&lt;18), "12-18",  AND(G642&gt;=18, G642&lt;24), "18-24", G642&gt;=24, "24-36")</f>
        <v>24-36</v>
      </c>
    </row>
    <row r="643" spans="1:37" x14ac:dyDescent="0.3">
      <c r="A643" t="s">
        <v>742</v>
      </c>
      <c r="B643" t="s">
        <v>33</v>
      </c>
      <c r="C643">
        <v>31</v>
      </c>
      <c r="D643" t="s">
        <v>34</v>
      </c>
      <c r="E643" t="s">
        <v>130</v>
      </c>
      <c r="F643">
        <v>2</v>
      </c>
      <c r="G643">
        <v>16</v>
      </c>
      <c r="H643" t="s">
        <v>36</v>
      </c>
      <c r="I643" t="s">
        <v>37</v>
      </c>
      <c r="J643" t="s">
        <v>37</v>
      </c>
      <c r="K643" t="s">
        <v>37</v>
      </c>
      <c r="L643" t="s">
        <v>50</v>
      </c>
      <c r="M643" t="s">
        <v>37</v>
      </c>
      <c r="N643" t="s">
        <v>37</v>
      </c>
      <c r="O643" t="s">
        <v>37</v>
      </c>
      <c r="P643" t="s">
        <v>34</v>
      </c>
      <c r="Q643" t="s">
        <v>37</v>
      </c>
      <c r="R643" t="s">
        <v>37</v>
      </c>
      <c r="S643" t="s">
        <v>37</v>
      </c>
      <c r="T643" t="s">
        <v>37</v>
      </c>
      <c r="U643" t="s">
        <v>39</v>
      </c>
      <c r="V643" t="s">
        <v>37</v>
      </c>
      <c r="W643" t="s">
        <v>40</v>
      </c>
      <c r="X643">
        <v>109.2</v>
      </c>
      <c r="Y643">
        <v>5290.45</v>
      </c>
      <c r="Z643">
        <v>0</v>
      </c>
      <c r="AA643">
        <v>0</v>
      </c>
      <c r="AB643">
        <v>233.24</v>
      </c>
      <c r="AC643">
        <v>5523.69</v>
      </c>
      <c r="AD643" t="s">
        <v>41</v>
      </c>
      <c r="AE643" t="s">
        <v>42</v>
      </c>
      <c r="AF643" t="s">
        <v>42</v>
      </c>
      <c r="AG643">
        <f t="shared" ref="AG643:AG706" si="20">IF(AD643="Churned", 1,0)</f>
        <v>0</v>
      </c>
      <c r="AH643" t="str" cm="1">
        <f t="array" ref="AH643">_xlfn.IFS(
X643&lt;=20, "&lt;20",
AND(X643&gt;=20, X643&lt;50), "20-50",
AND(X643&gt;=50, X643&lt;100), "50-100",
X643&gt;=100, "&gt;100"
)</f>
        <v>&gt;100</v>
      </c>
      <c r="AI643">
        <f t="shared" ref="AI643:AI706" si="21">IF(AD643="Joined", 1, 0)</f>
        <v>0</v>
      </c>
      <c r="AJ643" t="str" cm="1">
        <f t="array" ref="AJ643">_xlfn.IFS(
C643&lt;=20, "&lt;20",
AND(C643&gt;=20, C643&lt;35), "20-35",
AND(C643&gt;=35, C643&lt;50), "35-50",
C643&gt;=50, "50-100"
)</f>
        <v>20-35</v>
      </c>
      <c r="AK643" t="str" cm="1">
        <f t="array" ref="AK643">_xlfn.IFS(
G643&lt;6, "&lt;6",
AND(G643&gt;=6, G643&lt;12), "6-12",
AND(G643&gt;=12, G643&lt;18), "12-18",  AND(G643&gt;=18, G643&lt;24), "18-24", G643&gt;=24, "24-36")</f>
        <v>12-18</v>
      </c>
    </row>
    <row r="644" spans="1:37" x14ac:dyDescent="0.3">
      <c r="A644" t="s">
        <v>743</v>
      </c>
      <c r="B644" t="s">
        <v>44</v>
      </c>
      <c r="C644">
        <v>52</v>
      </c>
      <c r="D644" t="s">
        <v>37</v>
      </c>
      <c r="E644" t="s">
        <v>82</v>
      </c>
      <c r="F644">
        <v>11</v>
      </c>
      <c r="G644">
        <v>30</v>
      </c>
      <c r="H644" t="s">
        <v>36</v>
      </c>
      <c r="I644" t="s">
        <v>37</v>
      </c>
      <c r="J644" t="s">
        <v>34</v>
      </c>
      <c r="K644" t="s">
        <v>34</v>
      </c>
      <c r="L644" t="s">
        <v>34</v>
      </c>
      <c r="M644" t="s">
        <v>34</v>
      </c>
      <c r="N644" t="s">
        <v>34</v>
      </c>
      <c r="O644" t="s">
        <v>34</v>
      </c>
      <c r="P644" t="s">
        <v>34</v>
      </c>
      <c r="Q644" t="s">
        <v>34</v>
      </c>
      <c r="R644" t="s">
        <v>34</v>
      </c>
      <c r="S644" t="s">
        <v>34</v>
      </c>
      <c r="T644" t="s">
        <v>34</v>
      </c>
      <c r="U644" t="s">
        <v>67</v>
      </c>
      <c r="V644" t="s">
        <v>34</v>
      </c>
      <c r="W644" t="s">
        <v>51</v>
      </c>
      <c r="X644">
        <v>20.3</v>
      </c>
      <c r="Y644">
        <v>1296.1500000000001</v>
      </c>
      <c r="Z644">
        <v>0</v>
      </c>
      <c r="AA644">
        <v>0</v>
      </c>
      <c r="AB644">
        <v>149.41999999999999</v>
      </c>
      <c r="AC644">
        <v>1445.57</v>
      </c>
      <c r="AD644" t="s">
        <v>41</v>
      </c>
      <c r="AE644" t="s">
        <v>42</v>
      </c>
      <c r="AF644" t="s">
        <v>42</v>
      </c>
      <c r="AG644">
        <f t="shared" si="20"/>
        <v>0</v>
      </c>
      <c r="AH644" t="str" cm="1">
        <f t="array" ref="AH644">_xlfn.IFS(
X644&lt;=20, "&lt;20",
AND(X644&gt;=20, X644&lt;50), "20-50",
AND(X644&gt;=50, X644&lt;100), "50-100",
X644&gt;=100, "&gt;100"
)</f>
        <v>20-50</v>
      </c>
      <c r="AI644">
        <f t="shared" si="21"/>
        <v>0</v>
      </c>
      <c r="AJ644" t="str" cm="1">
        <f t="array" ref="AJ644">_xlfn.IFS(
C644&lt;=20, "&lt;20",
AND(C644&gt;=20, C644&lt;35), "20-35",
AND(C644&gt;=35, C644&lt;50), "35-50",
C644&gt;=50, "50-100"
)</f>
        <v>50-100</v>
      </c>
      <c r="AK644" t="str" cm="1">
        <f t="array" ref="AK644">_xlfn.IFS(
G644&lt;6, "&lt;6",
AND(G644&gt;=6, G644&lt;12), "6-12",
AND(G644&gt;=12, G644&lt;18), "12-18",  AND(G644&gt;=18, G644&lt;24), "18-24", G644&gt;=24, "24-36")</f>
        <v>24-36</v>
      </c>
    </row>
    <row r="645" spans="1:37" x14ac:dyDescent="0.3">
      <c r="A645" t="s">
        <v>744</v>
      </c>
      <c r="B645" t="s">
        <v>33</v>
      </c>
      <c r="C645">
        <v>41</v>
      </c>
      <c r="D645" t="s">
        <v>37</v>
      </c>
      <c r="E645" t="s">
        <v>82</v>
      </c>
      <c r="F645">
        <v>9</v>
      </c>
      <c r="G645">
        <v>17</v>
      </c>
      <c r="H645" t="s">
        <v>36</v>
      </c>
      <c r="I645" t="s">
        <v>37</v>
      </c>
      <c r="J645" t="s">
        <v>34</v>
      </c>
      <c r="K645" t="s">
        <v>37</v>
      </c>
      <c r="L645" t="s">
        <v>50</v>
      </c>
      <c r="M645" t="s">
        <v>34</v>
      </c>
      <c r="N645" t="s">
        <v>34</v>
      </c>
      <c r="O645" t="s">
        <v>34</v>
      </c>
      <c r="P645" t="s">
        <v>37</v>
      </c>
      <c r="Q645" t="s">
        <v>37</v>
      </c>
      <c r="R645" t="s">
        <v>37</v>
      </c>
      <c r="S645" t="s">
        <v>37</v>
      </c>
      <c r="T645" t="s">
        <v>37</v>
      </c>
      <c r="U645" t="s">
        <v>46</v>
      </c>
      <c r="V645" t="s">
        <v>37</v>
      </c>
      <c r="W645" t="s">
        <v>51</v>
      </c>
      <c r="X645">
        <v>96.2</v>
      </c>
      <c r="Y645">
        <v>3183.4</v>
      </c>
      <c r="Z645">
        <v>0</v>
      </c>
      <c r="AA645">
        <v>0</v>
      </c>
      <c r="AB645">
        <v>806.72</v>
      </c>
      <c r="AC645">
        <v>3990.12</v>
      </c>
      <c r="AD645" t="s">
        <v>52</v>
      </c>
      <c r="AE645" t="s">
        <v>104</v>
      </c>
      <c r="AF645" t="s">
        <v>150</v>
      </c>
      <c r="AG645">
        <f t="shared" si="20"/>
        <v>1</v>
      </c>
      <c r="AH645" t="str" cm="1">
        <f t="array" ref="AH645">_xlfn.IFS(
X645&lt;=20, "&lt;20",
AND(X645&gt;=20, X645&lt;50), "20-50",
AND(X645&gt;=50, X645&lt;100), "50-100",
X645&gt;=100, "&gt;100"
)</f>
        <v>50-100</v>
      </c>
      <c r="AI645">
        <f t="shared" si="21"/>
        <v>0</v>
      </c>
      <c r="AJ645" t="str" cm="1">
        <f t="array" ref="AJ645">_xlfn.IFS(
C645&lt;=20, "&lt;20",
AND(C645&gt;=20, C645&lt;35), "20-35",
AND(C645&gt;=35, C645&lt;50), "35-50",
C645&gt;=50, "50-100"
)</f>
        <v>35-50</v>
      </c>
      <c r="AK645" t="str" cm="1">
        <f t="array" ref="AK645">_xlfn.IFS(
G645&lt;6, "&lt;6",
AND(G645&gt;=6, G645&lt;12), "6-12",
AND(G645&gt;=12, G645&lt;18), "12-18",  AND(G645&gt;=18, G645&lt;24), "18-24", G645&gt;=24, "24-36")</f>
        <v>12-18</v>
      </c>
    </row>
    <row r="646" spans="1:37" x14ac:dyDescent="0.3">
      <c r="A646" t="s">
        <v>745</v>
      </c>
      <c r="B646" t="s">
        <v>44</v>
      </c>
      <c r="C646">
        <v>41</v>
      </c>
      <c r="D646" t="s">
        <v>37</v>
      </c>
      <c r="E646" t="s">
        <v>69</v>
      </c>
      <c r="F646">
        <v>9</v>
      </c>
      <c r="G646">
        <v>10</v>
      </c>
      <c r="H646" t="s">
        <v>57</v>
      </c>
      <c r="I646" t="s">
        <v>37</v>
      </c>
      <c r="J646" t="s">
        <v>34</v>
      </c>
      <c r="K646" t="s">
        <v>34</v>
      </c>
      <c r="L646" t="s">
        <v>34</v>
      </c>
      <c r="M646" t="s">
        <v>34</v>
      </c>
      <c r="N646" t="s">
        <v>34</v>
      </c>
      <c r="O646" t="s">
        <v>34</v>
      </c>
      <c r="P646" t="s">
        <v>34</v>
      </c>
      <c r="Q646" t="s">
        <v>34</v>
      </c>
      <c r="R646" t="s">
        <v>34</v>
      </c>
      <c r="S646" t="s">
        <v>34</v>
      </c>
      <c r="T646" t="s">
        <v>34</v>
      </c>
      <c r="U646" t="s">
        <v>39</v>
      </c>
      <c r="V646" t="s">
        <v>37</v>
      </c>
      <c r="W646" t="s">
        <v>40</v>
      </c>
      <c r="X646">
        <v>20</v>
      </c>
      <c r="Y646">
        <v>196.35</v>
      </c>
      <c r="Z646">
        <v>0</v>
      </c>
      <c r="AA646">
        <v>0</v>
      </c>
      <c r="AB646">
        <v>541.09</v>
      </c>
      <c r="AC646">
        <v>737.44</v>
      </c>
      <c r="AD646" t="s">
        <v>41</v>
      </c>
      <c r="AE646" t="s">
        <v>42</v>
      </c>
      <c r="AF646" t="s">
        <v>42</v>
      </c>
      <c r="AG646">
        <f t="shared" si="20"/>
        <v>0</v>
      </c>
      <c r="AH646" t="str" cm="1">
        <f t="array" ref="AH646">_xlfn.IFS(
X646&lt;=20, "&lt;20",
AND(X646&gt;=20, X646&lt;50), "20-50",
AND(X646&gt;=50, X646&lt;100), "50-100",
X646&gt;=100, "&gt;100"
)</f>
        <v>&lt;20</v>
      </c>
      <c r="AI646">
        <f t="shared" si="21"/>
        <v>0</v>
      </c>
      <c r="AJ646" t="str" cm="1">
        <f t="array" ref="AJ646">_xlfn.IFS(
C646&lt;=20, "&lt;20",
AND(C646&gt;=20, C646&lt;35), "20-35",
AND(C646&gt;=35, C646&lt;50), "35-50",
C646&gt;=50, "50-100"
)</f>
        <v>35-50</v>
      </c>
      <c r="AK646" t="str" cm="1">
        <f t="array" ref="AK646">_xlfn.IFS(
G646&lt;6, "&lt;6",
AND(G646&gt;=6, G646&lt;12), "6-12",
AND(G646&gt;=12, G646&lt;18), "12-18",  AND(G646&gt;=18, G646&lt;24), "18-24", G646&gt;=24, "24-36")</f>
        <v>6-12</v>
      </c>
    </row>
    <row r="647" spans="1:37" x14ac:dyDescent="0.3">
      <c r="A647" t="s">
        <v>746</v>
      </c>
      <c r="B647" t="s">
        <v>33</v>
      </c>
      <c r="C647">
        <v>25</v>
      </c>
      <c r="D647" t="s">
        <v>34</v>
      </c>
      <c r="E647" t="s">
        <v>87</v>
      </c>
      <c r="F647">
        <v>14</v>
      </c>
      <c r="G647">
        <v>35</v>
      </c>
      <c r="H647" t="s">
        <v>49</v>
      </c>
      <c r="I647" t="s">
        <v>37</v>
      </c>
      <c r="J647" t="s">
        <v>34</v>
      </c>
      <c r="K647" t="s">
        <v>37</v>
      </c>
      <c r="L647" t="s">
        <v>50</v>
      </c>
      <c r="M647" t="s">
        <v>34</v>
      </c>
      <c r="N647" t="s">
        <v>34</v>
      </c>
      <c r="O647" t="s">
        <v>34</v>
      </c>
      <c r="P647" t="s">
        <v>34</v>
      </c>
      <c r="Q647" t="s">
        <v>34</v>
      </c>
      <c r="R647" t="s">
        <v>34</v>
      </c>
      <c r="S647" t="s">
        <v>37</v>
      </c>
      <c r="T647" t="s">
        <v>37</v>
      </c>
      <c r="U647" t="s">
        <v>46</v>
      </c>
      <c r="V647" t="s">
        <v>37</v>
      </c>
      <c r="W647" t="s">
        <v>143</v>
      </c>
      <c r="X647">
        <v>70.8</v>
      </c>
      <c r="Y647">
        <v>70.8</v>
      </c>
      <c r="Z647">
        <v>0</v>
      </c>
      <c r="AA647">
        <v>0</v>
      </c>
      <c r="AB647">
        <v>30.6</v>
      </c>
      <c r="AC647">
        <v>101.4</v>
      </c>
      <c r="AD647" t="s">
        <v>52</v>
      </c>
      <c r="AE647" t="s">
        <v>53</v>
      </c>
      <c r="AF647" t="s">
        <v>91</v>
      </c>
      <c r="AG647">
        <f t="shared" si="20"/>
        <v>1</v>
      </c>
      <c r="AH647" t="str" cm="1">
        <f t="array" ref="AH647">_xlfn.IFS(
X647&lt;=20, "&lt;20",
AND(X647&gt;=20, X647&lt;50), "20-50",
AND(X647&gt;=50, X647&lt;100), "50-100",
X647&gt;=100, "&gt;100"
)</f>
        <v>50-100</v>
      </c>
      <c r="AI647">
        <f t="shared" si="21"/>
        <v>0</v>
      </c>
      <c r="AJ647" t="str" cm="1">
        <f t="array" ref="AJ647">_xlfn.IFS(
C647&lt;=20, "&lt;20",
AND(C647&gt;=20, C647&lt;35), "20-35",
AND(C647&gt;=35, C647&lt;50), "35-50",
C647&gt;=50, "50-100"
)</f>
        <v>20-35</v>
      </c>
      <c r="AK647" t="str" cm="1">
        <f t="array" ref="AK647">_xlfn.IFS(
G647&lt;6, "&lt;6",
AND(G647&gt;=6, G647&lt;12), "6-12",
AND(G647&gt;=12, G647&lt;18), "12-18",  AND(G647&gt;=18, G647&lt;24), "18-24", G647&gt;=24, "24-36")</f>
        <v>24-36</v>
      </c>
    </row>
    <row r="648" spans="1:37" x14ac:dyDescent="0.3">
      <c r="A648" t="s">
        <v>747</v>
      </c>
      <c r="B648" t="s">
        <v>33</v>
      </c>
      <c r="C648">
        <v>35</v>
      </c>
      <c r="D648" t="s">
        <v>37</v>
      </c>
      <c r="E648" t="s">
        <v>45</v>
      </c>
      <c r="F648">
        <v>6</v>
      </c>
      <c r="G648">
        <v>11</v>
      </c>
      <c r="H648" t="s">
        <v>36</v>
      </c>
      <c r="I648" t="s">
        <v>37</v>
      </c>
      <c r="J648" t="s">
        <v>34</v>
      </c>
      <c r="K648" t="s">
        <v>34</v>
      </c>
      <c r="L648" t="s">
        <v>34</v>
      </c>
      <c r="M648" t="s">
        <v>34</v>
      </c>
      <c r="N648" t="s">
        <v>34</v>
      </c>
      <c r="O648" t="s">
        <v>34</v>
      </c>
      <c r="P648" t="s">
        <v>34</v>
      </c>
      <c r="Q648" t="s">
        <v>34</v>
      </c>
      <c r="R648" t="s">
        <v>34</v>
      </c>
      <c r="S648" t="s">
        <v>34</v>
      </c>
      <c r="T648" t="s">
        <v>34</v>
      </c>
      <c r="U648" t="s">
        <v>39</v>
      </c>
      <c r="V648" t="s">
        <v>34</v>
      </c>
      <c r="W648" t="s">
        <v>40</v>
      </c>
      <c r="X648">
        <v>19.8</v>
      </c>
      <c r="Y648">
        <v>677.05</v>
      </c>
      <c r="Z648">
        <v>29.21</v>
      </c>
      <c r="AA648">
        <v>0</v>
      </c>
      <c r="AB648">
        <v>1616.16</v>
      </c>
      <c r="AC648">
        <v>2264</v>
      </c>
      <c r="AD648" t="s">
        <v>41</v>
      </c>
      <c r="AE648" t="s">
        <v>42</v>
      </c>
      <c r="AF648" t="s">
        <v>42</v>
      </c>
      <c r="AG648">
        <f t="shared" si="20"/>
        <v>0</v>
      </c>
      <c r="AH648" t="str" cm="1">
        <f t="array" ref="AH648">_xlfn.IFS(
X648&lt;=20, "&lt;20",
AND(X648&gt;=20, X648&lt;50), "20-50",
AND(X648&gt;=50, X648&lt;100), "50-100",
X648&gt;=100, "&gt;100"
)</f>
        <v>&lt;20</v>
      </c>
      <c r="AI648">
        <f t="shared" si="21"/>
        <v>0</v>
      </c>
      <c r="AJ648" t="str" cm="1">
        <f t="array" ref="AJ648">_xlfn.IFS(
C648&lt;=20, "&lt;20",
AND(C648&gt;=20, C648&lt;35), "20-35",
AND(C648&gt;=35, C648&lt;50), "35-50",
C648&gt;=50, "50-100"
)</f>
        <v>35-50</v>
      </c>
      <c r="AK648" t="str" cm="1">
        <f t="array" ref="AK648">_xlfn.IFS(
G648&lt;6, "&lt;6",
AND(G648&gt;=6, G648&lt;12), "6-12",
AND(G648&gt;=12, G648&lt;18), "12-18",  AND(G648&gt;=18, G648&lt;24), "18-24", G648&gt;=24, "24-36")</f>
        <v>6-12</v>
      </c>
    </row>
    <row r="649" spans="1:37" x14ac:dyDescent="0.3">
      <c r="A649" t="s">
        <v>748</v>
      </c>
      <c r="B649" t="s">
        <v>44</v>
      </c>
      <c r="C649">
        <v>33</v>
      </c>
      <c r="D649" t="s">
        <v>37</v>
      </c>
      <c r="E649" t="s">
        <v>76</v>
      </c>
      <c r="F649">
        <v>1</v>
      </c>
      <c r="G649">
        <v>26</v>
      </c>
      <c r="H649" t="s">
        <v>49</v>
      </c>
      <c r="I649" t="s">
        <v>37</v>
      </c>
      <c r="J649" t="s">
        <v>34</v>
      </c>
      <c r="K649" t="s">
        <v>37</v>
      </c>
      <c r="L649" t="s">
        <v>38</v>
      </c>
      <c r="M649" t="s">
        <v>34</v>
      </c>
      <c r="N649" t="s">
        <v>34</v>
      </c>
      <c r="O649" t="s">
        <v>34</v>
      </c>
      <c r="P649" t="s">
        <v>34</v>
      </c>
      <c r="Q649" t="s">
        <v>37</v>
      </c>
      <c r="R649" t="s">
        <v>37</v>
      </c>
      <c r="S649" t="s">
        <v>37</v>
      </c>
      <c r="T649" t="s">
        <v>37</v>
      </c>
      <c r="U649" t="s">
        <v>46</v>
      </c>
      <c r="V649" t="s">
        <v>37</v>
      </c>
      <c r="W649" t="s">
        <v>51</v>
      </c>
      <c r="X649">
        <v>89.55</v>
      </c>
      <c r="Y649">
        <v>89.55</v>
      </c>
      <c r="Z649">
        <v>0</v>
      </c>
      <c r="AA649">
        <v>0</v>
      </c>
      <c r="AB649">
        <v>42.46</v>
      </c>
      <c r="AC649">
        <v>132.01</v>
      </c>
      <c r="AD649" t="s">
        <v>52</v>
      </c>
      <c r="AE649" t="s">
        <v>53</v>
      </c>
      <c r="AF649" t="s">
        <v>54</v>
      </c>
      <c r="AG649">
        <f t="shared" si="20"/>
        <v>1</v>
      </c>
      <c r="AH649" t="str" cm="1">
        <f t="array" ref="AH649">_xlfn.IFS(
X649&lt;=20, "&lt;20",
AND(X649&gt;=20, X649&lt;50), "20-50",
AND(X649&gt;=50, X649&lt;100), "50-100",
X649&gt;=100, "&gt;100"
)</f>
        <v>50-100</v>
      </c>
      <c r="AI649">
        <f t="shared" si="21"/>
        <v>0</v>
      </c>
      <c r="AJ649" t="str" cm="1">
        <f t="array" ref="AJ649">_xlfn.IFS(
C649&lt;=20, "&lt;20",
AND(C649&gt;=20, C649&lt;35), "20-35",
AND(C649&gt;=35, C649&lt;50), "35-50",
C649&gt;=50, "50-100"
)</f>
        <v>20-35</v>
      </c>
      <c r="AK649" t="str" cm="1">
        <f t="array" ref="AK649">_xlfn.IFS(
G649&lt;6, "&lt;6",
AND(G649&gt;=6, G649&lt;12), "6-12",
AND(G649&gt;=12, G649&lt;18), "12-18",  AND(G649&gt;=18, G649&lt;24), "18-24", G649&gt;=24, "24-36")</f>
        <v>24-36</v>
      </c>
    </row>
    <row r="650" spans="1:37" x14ac:dyDescent="0.3">
      <c r="A650" t="s">
        <v>749</v>
      </c>
      <c r="B650" t="s">
        <v>44</v>
      </c>
      <c r="C650">
        <v>31</v>
      </c>
      <c r="D650" t="s">
        <v>37</v>
      </c>
      <c r="E650" t="s">
        <v>35</v>
      </c>
      <c r="F650">
        <v>2</v>
      </c>
      <c r="G650">
        <v>10</v>
      </c>
      <c r="H650" t="s">
        <v>36</v>
      </c>
      <c r="I650" t="s">
        <v>37</v>
      </c>
      <c r="J650" t="s">
        <v>34</v>
      </c>
      <c r="K650" t="s">
        <v>34</v>
      </c>
      <c r="L650" t="s">
        <v>34</v>
      </c>
      <c r="M650" t="s">
        <v>34</v>
      </c>
      <c r="N650" t="s">
        <v>34</v>
      </c>
      <c r="O650" t="s">
        <v>34</v>
      </c>
      <c r="P650" t="s">
        <v>34</v>
      </c>
      <c r="Q650" t="s">
        <v>34</v>
      </c>
      <c r="R650" t="s">
        <v>34</v>
      </c>
      <c r="S650" t="s">
        <v>34</v>
      </c>
      <c r="T650" t="s">
        <v>34</v>
      </c>
      <c r="U650" t="s">
        <v>46</v>
      </c>
      <c r="V650" t="s">
        <v>34</v>
      </c>
      <c r="W650" t="s">
        <v>40</v>
      </c>
      <c r="X650">
        <v>19.649999999999999</v>
      </c>
      <c r="Y650">
        <v>19.649999999999999</v>
      </c>
      <c r="Z650">
        <v>0</v>
      </c>
      <c r="AA650">
        <v>0</v>
      </c>
      <c r="AB650">
        <v>42.42</v>
      </c>
      <c r="AC650">
        <v>62.07</v>
      </c>
      <c r="AD650" t="s">
        <v>85</v>
      </c>
      <c r="AE650" t="s">
        <v>42</v>
      </c>
      <c r="AF650" t="s">
        <v>42</v>
      </c>
      <c r="AG650">
        <f t="shared" si="20"/>
        <v>0</v>
      </c>
      <c r="AH650" t="str" cm="1">
        <f t="array" ref="AH650">_xlfn.IFS(
X650&lt;=20, "&lt;20",
AND(X650&gt;=20, X650&lt;50), "20-50",
AND(X650&gt;=50, X650&lt;100), "50-100",
X650&gt;=100, "&gt;100"
)</f>
        <v>&lt;20</v>
      </c>
      <c r="AI650">
        <f t="shared" si="21"/>
        <v>1</v>
      </c>
      <c r="AJ650" t="str" cm="1">
        <f t="array" ref="AJ650">_xlfn.IFS(
C650&lt;=20, "&lt;20",
AND(C650&gt;=20, C650&lt;35), "20-35",
AND(C650&gt;=35, C650&lt;50), "35-50",
C650&gt;=50, "50-100"
)</f>
        <v>20-35</v>
      </c>
      <c r="AK650" t="str" cm="1">
        <f t="array" ref="AK650">_xlfn.IFS(
G650&lt;6, "&lt;6",
AND(G650&gt;=6, G650&lt;12), "6-12",
AND(G650&gt;=12, G650&lt;18), "12-18",  AND(G650&gt;=18, G650&lt;24), "18-24", G650&gt;=24, "24-36")</f>
        <v>6-12</v>
      </c>
    </row>
    <row r="651" spans="1:37" x14ac:dyDescent="0.3">
      <c r="A651" t="s">
        <v>750</v>
      </c>
      <c r="B651" t="s">
        <v>44</v>
      </c>
      <c r="C651">
        <v>58</v>
      </c>
      <c r="D651" t="s">
        <v>37</v>
      </c>
      <c r="E651" t="s">
        <v>87</v>
      </c>
      <c r="F651">
        <v>1</v>
      </c>
      <c r="G651">
        <v>5</v>
      </c>
      <c r="H651" t="s">
        <v>66</v>
      </c>
      <c r="I651" t="s">
        <v>37</v>
      </c>
      <c r="J651" t="s">
        <v>37</v>
      </c>
      <c r="K651" t="s">
        <v>34</v>
      </c>
      <c r="L651" t="s">
        <v>34</v>
      </c>
      <c r="M651" t="s">
        <v>34</v>
      </c>
      <c r="N651" t="s">
        <v>34</v>
      </c>
      <c r="O651" t="s">
        <v>34</v>
      </c>
      <c r="P651" t="s">
        <v>34</v>
      </c>
      <c r="Q651" t="s">
        <v>34</v>
      </c>
      <c r="R651" t="s">
        <v>34</v>
      </c>
      <c r="S651" t="s">
        <v>34</v>
      </c>
      <c r="T651" t="s">
        <v>34</v>
      </c>
      <c r="U651" t="s">
        <v>67</v>
      </c>
      <c r="V651" t="s">
        <v>34</v>
      </c>
      <c r="W651" t="s">
        <v>51</v>
      </c>
      <c r="X651">
        <v>24.25</v>
      </c>
      <c r="Y651">
        <v>1641.8</v>
      </c>
      <c r="Z651">
        <v>45.75</v>
      </c>
      <c r="AA651">
        <v>0</v>
      </c>
      <c r="AB651">
        <v>2744.82</v>
      </c>
      <c r="AC651">
        <v>4340.87</v>
      </c>
      <c r="AD651" t="s">
        <v>41</v>
      </c>
      <c r="AE651" t="s">
        <v>42</v>
      </c>
      <c r="AF651" t="s">
        <v>42</v>
      </c>
      <c r="AG651">
        <f t="shared" si="20"/>
        <v>0</v>
      </c>
      <c r="AH651" t="str" cm="1">
        <f t="array" ref="AH651">_xlfn.IFS(
X651&lt;=20, "&lt;20",
AND(X651&gt;=20, X651&lt;50), "20-50",
AND(X651&gt;=50, X651&lt;100), "50-100",
X651&gt;=100, "&gt;100"
)</f>
        <v>20-50</v>
      </c>
      <c r="AI651">
        <f t="shared" si="21"/>
        <v>0</v>
      </c>
      <c r="AJ651" t="str" cm="1">
        <f t="array" ref="AJ651">_xlfn.IFS(
C651&lt;=20, "&lt;20",
AND(C651&gt;=20, C651&lt;35), "20-35",
AND(C651&gt;=35, C651&lt;50), "35-50",
C651&gt;=50, "50-100"
)</f>
        <v>50-100</v>
      </c>
      <c r="AK651" t="str" cm="1">
        <f t="array" ref="AK651">_xlfn.IFS(
G651&lt;6, "&lt;6",
AND(G651&gt;=6, G651&lt;12), "6-12",
AND(G651&gt;=12, G651&lt;18), "12-18",  AND(G651&gt;=18, G651&lt;24), "18-24", G651&gt;=24, "24-36")</f>
        <v>&lt;6</v>
      </c>
    </row>
    <row r="652" spans="1:37" x14ac:dyDescent="0.3">
      <c r="A652" t="s">
        <v>751</v>
      </c>
      <c r="B652" t="s">
        <v>44</v>
      </c>
      <c r="C652">
        <v>54</v>
      </c>
      <c r="D652" t="s">
        <v>37</v>
      </c>
      <c r="E652" t="s">
        <v>61</v>
      </c>
      <c r="F652">
        <v>0</v>
      </c>
      <c r="G652">
        <v>6</v>
      </c>
      <c r="H652" t="s">
        <v>36</v>
      </c>
      <c r="I652" t="s">
        <v>37</v>
      </c>
      <c r="J652" t="s">
        <v>34</v>
      </c>
      <c r="K652" t="s">
        <v>37</v>
      </c>
      <c r="L652" t="s">
        <v>38</v>
      </c>
      <c r="M652" t="s">
        <v>37</v>
      </c>
      <c r="N652" t="s">
        <v>37</v>
      </c>
      <c r="O652" t="s">
        <v>37</v>
      </c>
      <c r="P652" t="s">
        <v>34</v>
      </c>
      <c r="Q652" t="s">
        <v>37</v>
      </c>
      <c r="R652" t="s">
        <v>34</v>
      </c>
      <c r="S652" t="s">
        <v>34</v>
      </c>
      <c r="T652" t="s">
        <v>37</v>
      </c>
      <c r="U652" t="s">
        <v>67</v>
      </c>
      <c r="V652" t="s">
        <v>37</v>
      </c>
      <c r="W652" t="s">
        <v>40</v>
      </c>
      <c r="X652">
        <v>70.650000000000006</v>
      </c>
      <c r="Y652">
        <v>5011.1499999999996</v>
      </c>
      <c r="Z652">
        <v>0</v>
      </c>
      <c r="AA652">
        <v>0</v>
      </c>
      <c r="AB652">
        <v>3104.64</v>
      </c>
      <c r="AC652">
        <v>8115.79</v>
      </c>
      <c r="AD652" t="s">
        <v>41</v>
      </c>
      <c r="AE652" t="s">
        <v>42</v>
      </c>
      <c r="AF652" t="s">
        <v>42</v>
      </c>
      <c r="AG652">
        <f t="shared" si="20"/>
        <v>0</v>
      </c>
      <c r="AH652" t="str" cm="1">
        <f t="array" ref="AH652">_xlfn.IFS(
X652&lt;=20, "&lt;20",
AND(X652&gt;=20, X652&lt;50), "20-50",
AND(X652&gt;=50, X652&lt;100), "50-100",
X652&gt;=100, "&gt;100"
)</f>
        <v>50-100</v>
      </c>
      <c r="AI652">
        <f t="shared" si="21"/>
        <v>0</v>
      </c>
      <c r="AJ652" t="str" cm="1">
        <f t="array" ref="AJ652">_xlfn.IFS(
C652&lt;=20, "&lt;20",
AND(C652&gt;=20, C652&lt;35), "20-35",
AND(C652&gt;=35, C652&lt;50), "35-50",
C652&gt;=50, "50-100"
)</f>
        <v>50-100</v>
      </c>
      <c r="AK652" t="str" cm="1">
        <f t="array" ref="AK652">_xlfn.IFS(
G652&lt;6, "&lt;6",
AND(G652&gt;=6, G652&lt;12), "6-12",
AND(G652&gt;=12, G652&lt;18), "12-18",  AND(G652&gt;=18, G652&lt;24), "18-24", G652&gt;=24, "24-36")</f>
        <v>6-12</v>
      </c>
    </row>
    <row r="653" spans="1:37" x14ac:dyDescent="0.3">
      <c r="A653" t="s">
        <v>752</v>
      </c>
      <c r="B653" t="s">
        <v>44</v>
      </c>
      <c r="C653">
        <v>51</v>
      </c>
      <c r="D653" t="s">
        <v>37</v>
      </c>
      <c r="E653" t="s">
        <v>45</v>
      </c>
      <c r="F653">
        <v>12</v>
      </c>
      <c r="G653">
        <v>2</v>
      </c>
      <c r="H653" t="s">
        <v>110</v>
      </c>
      <c r="I653" t="s">
        <v>37</v>
      </c>
      <c r="J653" t="s">
        <v>37</v>
      </c>
      <c r="K653" t="s">
        <v>37</v>
      </c>
      <c r="L653" t="s">
        <v>72</v>
      </c>
      <c r="M653" t="s">
        <v>37</v>
      </c>
      <c r="N653" t="s">
        <v>37</v>
      </c>
      <c r="O653" t="s">
        <v>37</v>
      </c>
      <c r="P653" t="s">
        <v>37</v>
      </c>
      <c r="Q653" t="s">
        <v>37</v>
      </c>
      <c r="R653" t="s">
        <v>37</v>
      </c>
      <c r="S653" t="s">
        <v>37</v>
      </c>
      <c r="T653" t="s">
        <v>37</v>
      </c>
      <c r="U653" t="s">
        <v>39</v>
      </c>
      <c r="V653" t="s">
        <v>37</v>
      </c>
      <c r="W653" t="s">
        <v>40</v>
      </c>
      <c r="X653">
        <v>90.1</v>
      </c>
      <c r="Y653">
        <v>2312.5500000000002</v>
      </c>
      <c r="Z653">
        <v>47.79</v>
      </c>
      <c r="AA653">
        <v>0</v>
      </c>
      <c r="AB653">
        <v>666.38</v>
      </c>
      <c r="AC653">
        <v>2931.14</v>
      </c>
      <c r="AD653" t="s">
        <v>41</v>
      </c>
      <c r="AE653" t="s">
        <v>42</v>
      </c>
      <c r="AF653" t="s">
        <v>42</v>
      </c>
      <c r="AG653">
        <f t="shared" si="20"/>
        <v>0</v>
      </c>
      <c r="AH653" t="str" cm="1">
        <f t="array" ref="AH653">_xlfn.IFS(
X653&lt;=20, "&lt;20",
AND(X653&gt;=20, X653&lt;50), "20-50",
AND(X653&gt;=50, X653&lt;100), "50-100",
X653&gt;=100, "&gt;100"
)</f>
        <v>50-100</v>
      </c>
      <c r="AI653">
        <f t="shared" si="21"/>
        <v>0</v>
      </c>
      <c r="AJ653" t="str" cm="1">
        <f t="array" ref="AJ653">_xlfn.IFS(
C653&lt;=20, "&lt;20",
AND(C653&gt;=20, C653&lt;35), "20-35",
AND(C653&gt;=35, C653&lt;50), "35-50",
C653&gt;=50, "50-100"
)</f>
        <v>50-100</v>
      </c>
      <c r="AK653" t="str" cm="1">
        <f t="array" ref="AK653">_xlfn.IFS(
G653&lt;6, "&lt;6",
AND(G653&gt;=6, G653&lt;12), "6-12",
AND(G653&gt;=12, G653&lt;18), "12-18",  AND(G653&gt;=18, G653&lt;24), "18-24", G653&gt;=24, "24-36")</f>
        <v>&lt;6</v>
      </c>
    </row>
    <row r="654" spans="1:37" x14ac:dyDescent="0.3">
      <c r="A654" t="s">
        <v>753</v>
      </c>
      <c r="B654" t="s">
        <v>44</v>
      </c>
      <c r="C654">
        <v>30</v>
      </c>
      <c r="D654" t="s">
        <v>37</v>
      </c>
      <c r="E654" t="s">
        <v>48</v>
      </c>
      <c r="F654">
        <v>7</v>
      </c>
      <c r="G654">
        <v>23</v>
      </c>
      <c r="H654" t="s">
        <v>36</v>
      </c>
      <c r="I654" t="s">
        <v>34</v>
      </c>
      <c r="J654" t="s">
        <v>34</v>
      </c>
      <c r="K654" t="s">
        <v>37</v>
      </c>
      <c r="L654" t="s">
        <v>72</v>
      </c>
      <c r="M654" t="s">
        <v>34</v>
      </c>
      <c r="N654" t="s">
        <v>37</v>
      </c>
      <c r="O654" t="s">
        <v>34</v>
      </c>
      <c r="P654" t="s">
        <v>34</v>
      </c>
      <c r="Q654" t="s">
        <v>34</v>
      </c>
      <c r="R654" t="s">
        <v>34</v>
      </c>
      <c r="S654" t="s">
        <v>34</v>
      </c>
      <c r="T654" t="s">
        <v>37</v>
      </c>
      <c r="U654" t="s">
        <v>46</v>
      </c>
      <c r="V654" t="s">
        <v>34</v>
      </c>
      <c r="W654" t="s">
        <v>40</v>
      </c>
      <c r="X654">
        <v>29.2</v>
      </c>
      <c r="Y654">
        <v>98.5</v>
      </c>
      <c r="Z654">
        <v>0</v>
      </c>
      <c r="AA654">
        <v>0</v>
      </c>
      <c r="AB654">
        <v>0</v>
      </c>
      <c r="AC654">
        <v>98.5</v>
      </c>
      <c r="AD654" t="s">
        <v>85</v>
      </c>
      <c r="AE654" t="s">
        <v>42</v>
      </c>
      <c r="AF654" t="s">
        <v>42</v>
      </c>
      <c r="AG654">
        <f t="shared" si="20"/>
        <v>0</v>
      </c>
      <c r="AH654" t="str" cm="1">
        <f t="array" ref="AH654">_xlfn.IFS(
X654&lt;=20, "&lt;20",
AND(X654&gt;=20, X654&lt;50), "20-50",
AND(X654&gt;=50, X654&lt;100), "50-100",
X654&gt;=100, "&gt;100"
)</f>
        <v>20-50</v>
      </c>
      <c r="AI654">
        <f t="shared" si="21"/>
        <v>1</v>
      </c>
      <c r="AJ654" t="str" cm="1">
        <f t="array" ref="AJ654">_xlfn.IFS(
C654&lt;=20, "&lt;20",
AND(C654&gt;=20, C654&lt;35), "20-35",
AND(C654&gt;=35, C654&lt;50), "35-50",
C654&gt;=50, "50-100"
)</f>
        <v>20-35</v>
      </c>
      <c r="AK654" t="str" cm="1">
        <f t="array" ref="AK654">_xlfn.IFS(
G654&lt;6, "&lt;6",
AND(G654&gt;=6, G654&lt;12), "6-12",
AND(G654&gt;=12, G654&lt;18), "12-18",  AND(G654&gt;=18, G654&lt;24), "18-24", G654&gt;=24, "24-36")</f>
        <v>18-24</v>
      </c>
    </row>
    <row r="655" spans="1:37" x14ac:dyDescent="0.3">
      <c r="A655" t="s">
        <v>754</v>
      </c>
      <c r="B655" t="s">
        <v>44</v>
      </c>
      <c r="C655">
        <v>64</v>
      </c>
      <c r="D655" t="s">
        <v>37</v>
      </c>
      <c r="E655" t="s">
        <v>82</v>
      </c>
      <c r="F655">
        <v>13</v>
      </c>
      <c r="G655">
        <v>17</v>
      </c>
      <c r="H655" t="s">
        <v>36</v>
      </c>
      <c r="I655" t="s">
        <v>34</v>
      </c>
      <c r="J655" t="s">
        <v>34</v>
      </c>
      <c r="K655" t="s">
        <v>37</v>
      </c>
      <c r="L655" t="s">
        <v>38</v>
      </c>
      <c r="M655" t="s">
        <v>34</v>
      </c>
      <c r="N655" t="s">
        <v>34</v>
      </c>
      <c r="O655" t="s">
        <v>34</v>
      </c>
      <c r="P655" t="s">
        <v>37</v>
      </c>
      <c r="Q655" t="s">
        <v>37</v>
      </c>
      <c r="R655" t="s">
        <v>34</v>
      </c>
      <c r="S655" t="s">
        <v>34</v>
      </c>
      <c r="T655" t="s">
        <v>37</v>
      </c>
      <c r="U655" t="s">
        <v>67</v>
      </c>
      <c r="V655" t="s">
        <v>37</v>
      </c>
      <c r="W655" t="s">
        <v>51</v>
      </c>
      <c r="X655">
        <v>39</v>
      </c>
      <c r="Y655">
        <v>2337.4499999999998</v>
      </c>
      <c r="Z655">
        <v>0</v>
      </c>
      <c r="AA655">
        <v>0</v>
      </c>
      <c r="AB655">
        <v>0</v>
      </c>
      <c r="AC655">
        <v>2337.4499999999998</v>
      </c>
      <c r="AD655" t="s">
        <v>41</v>
      </c>
      <c r="AE655" t="s">
        <v>42</v>
      </c>
      <c r="AF655" t="s">
        <v>42</v>
      </c>
      <c r="AG655">
        <f t="shared" si="20"/>
        <v>0</v>
      </c>
      <c r="AH655" t="str" cm="1">
        <f t="array" ref="AH655">_xlfn.IFS(
X655&lt;=20, "&lt;20",
AND(X655&gt;=20, X655&lt;50), "20-50",
AND(X655&gt;=50, X655&lt;100), "50-100",
X655&gt;=100, "&gt;100"
)</f>
        <v>20-50</v>
      </c>
      <c r="AI655">
        <f t="shared" si="21"/>
        <v>0</v>
      </c>
      <c r="AJ655" t="str" cm="1">
        <f t="array" ref="AJ655">_xlfn.IFS(
C655&lt;=20, "&lt;20",
AND(C655&gt;=20, C655&lt;35), "20-35",
AND(C655&gt;=35, C655&lt;50), "35-50",
C655&gt;=50, "50-100"
)</f>
        <v>50-100</v>
      </c>
      <c r="AK655" t="str" cm="1">
        <f t="array" ref="AK655">_xlfn.IFS(
G655&lt;6, "&lt;6",
AND(G655&gt;=6, G655&lt;12), "6-12",
AND(G655&gt;=12, G655&lt;18), "12-18",  AND(G655&gt;=18, G655&lt;24), "18-24", G655&gt;=24, "24-36")</f>
        <v>12-18</v>
      </c>
    </row>
    <row r="656" spans="1:37" x14ac:dyDescent="0.3">
      <c r="A656" t="s">
        <v>755</v>
      </c>
      <c r="B656" t="s">
        <v>44</v>
      </c>
      <c r="C656">
        <v>28</v>
      </c>
      <c r="D656" t="s">
        <v>34</v>
      </c>
      <c r="E656" t="s">
        <v>124</v>
      </c>
      <c r="F656">
        <v>5</v>
      </c>
      <c r="G656">
        <v>3</v>
      </c>
      <c r="H656" t="s">
        <v>66</v>
      </c>
      <c r="I656" t="s">
        <v>37</v>
      </c>
      <c r="J656" t="s">
        <v>37</v>
      </c>
      <c r="K656" t="s">
        <v>37</v>
      </c>
      <c r="L656" t="s">
        <v>50</v>
      </c>
      <c r="M656" t="s">
        <v>34</v>
      </c>
      <c r="N656" t="s">
        <v>34</v>
      </c>
      <c r="O656" t="s">
        <v>37</v>
      </c>
      <c r="P656" t="s">
        <v>34</v>
      </c>
      <c r="Q656" t="s">
        <v>37</v>
      </c>
      <c r="R656" t="s">
        <v>37</v>
      </c>
      <c r="S656" t="s">
        <v>37</v>
      </c>
      <c r="T656" t="s">
        <v>37</v>
      </c>
      <c r="U656" t="s">
        <v>46</v>
      </c>
      <c r="V656" t="s">
        <v>37</v>
      </c>
      <c r="W656" t="s">
        <v>40</v>
      </c>
      <c r="X656">
        <v>99.45</v>
      </c>
      <c r="Y656">
        <v>7007.6</v>
      </c>
      <c r="Z656">
        <v>0</v>
      </c>
      <c r="AA656">
        <v>0</v>
      </c>
      <c r="AB656">
        <v>3367.2</v>
      </c>
      <c r="AC656">
        <v>10374.799999999999</v>
      </c>
      <c r="AD656" t="s">
        <v>52</v>
      </c>
      <c r="AE656" t="s">
        <v>53</v>
      </c>
      <c r="AF656" t="s">
        <v>91</v>
      </c>
      <c r="AG656">
        <f t="shared" si="20"/>
        <v>1</v>
      </c>
      <c r="AH656" t="str" cm="1">
        <f t="array" ref="AH656">_xlfn.IFS(
X656&lt;=20, "&lt;20",
AND(X656&gt;=20, X656&lt;50), "20-50",
AND(X656&gt;=50, X656&lt;100), "50-100",
X656&gt;=100, "&gt;100"
)</f>
        <v>50-100</v>
      </c>
      <c r="AI656">
        <f t="shared" si="21"/>
        <v>0</v>
      </c>
      <c r="AJ656" t="str" cm="1">
        <f t="array" ref="AJ656">_xlfn.IFS(
C656&lt;=20, "&lt;20",
AND(C656&gt;=20, C656&lt;35), "20-35",
AND(C656&gt;=35, C656&lt;50), "35-50",
C656&gt;=50, "50-100"
)</f>
        <v>20-35</v>
      </c>
      <c r="AK656" t="str" cm="1">
        <f t="array" ref="AK656">_xlfn.IFS(
G656&lt;6, "&lt;6",
AND(G656&gt;=6, G656&lt;12), "6-12",
AND(G656&gt;=12, G656&lt;18), "12-18",  AND(G656&gt;=18, G656&lt;24), "18-24", G656&gt;=24, "24-36")</f>
        <v>&lt;6</v>
      </c>
    </row>
    <row r="657" spans="1:37" x14ac:dyDescent="0.3">
      <c r="A657" t="s">
        <v>756</v>
      </c>
      <c r="B657" t="s">
        <v>44</v>
      </c>
      <c r="C657">
        <v>35</v>
      </c>
      <c r="D657" t="s">
        <v>37</v>
      </c>
      <c r="E657" t="s">
        <v>35</v>
      </c>
      <c r="F657">
        <v>13</v>
      </c>
      <c r="G657">
        <v>2</v>
      </c>
      <c r="H657" t="s">
        <v>110</v>
      </c>
      <c r="I657" t="s">
        <v>37</v>
      </c>
      <c r="J657" t="s">
        <v>34</v>
      </c>
      <c r="K657" t="s">
        <v>37</v>
      </c>
      <c r="L657" t="s">
        <v>72</v>
      </c>
      <c r="M657" t="s">
        <v>34</v>
      </c>
      <c r="N657" t="s">
        <v>34</v>
      </c>
      <c r="O657" t="s">
        <v>37</v>
      </c>
      <c r="P657" t="s">
        <v>34</v>
      </c>
      <c r="Q657" t="s">
        <v>34</v>
      </c>
      <c r="R657" t="s">
        <v>34</v>
      </c>
      <c r="S657" t="s">
        <v>34</v>
      </c>
      <c r="T657" t="s">
        <v>37</v>
      </c>
      <c r="U657" t="s">
        <v>39</v>
      </c>
      <c r="V657" t="s">
        <v>34</v>
      </c>
      <c r="W657" t="s">
        <v>40</v>
      </c>
      <c r="X657">
        <v>50.35</v>
      </c>
      <c r="Y657">
        <v>1285.8</v>
      </c>
      <c r="Z657">
        <v>0</v>
      </c>
      <c r="AA657">
        <v>0</v>
      </c>
      <c r="AB657">
        <v>120.12</v>
      </c>
      <c r="AC657">
        <v>1405.92</v>
      </c>
      <c r="AD657" t="s">
        <v>41</v>
      </c>
      <c r="AE657" t="s">
        <v>42</v>
      </c>
      <c r="AF657" t="s">
        <v>42</v>
      </c>
      <c r="AG657">
        <f t="shared" si="20"/>
        <v>0</v>
      </c>
      <c r="AH657" t="str" cm="1">
        <f t="array" ref="AH657">_xlfn.IFS(
X657&lt;=20, "&lt;20",
AND(X657&gt;=20, X657&lt;50), "20-50",
AND(X657&gt;=50, X657&lt;100), "50-100",
X657&gt;=100, "&gt;100"
)</f>
        <v>50-100</v>
      </c>
      <c r="AI657">
        <f t="shared" si="21"/>
        <v>0</v>
      </c>
      <c r="AJ657" t="str" cm="1">
        <f t="array" ref="AJ657">_xlfn.IFS(
C657&lt;=20, "&lt;20",
AND(C657&gt;=20, C657&lt;35), "20-35",
AND(C657&gt;=35, C657&lt;50), "35-50",
C657&gt;=50, "50-100"
)</f>
        <v>35-50</v>
      </c>
      <c r="AK657" t="str" cm="1">
        <f t="array" ref="AK657">_xlfn.IFS(
G657&lt;6, "&lt;6",
AND(G657&gt;=6, G657&lt;12), "6-12",
AND(G657&gt;=12, G657&lt;18), "12-18",  AND(G657&gt;=18, G657&lt;24), "18-24", G657&gt;=24, "24-36")</f>
        <v>&lt;6</v>
      </c>
    </row>
    <row r="658" spans="1:37" x14ac:dyDescent="0.3">
      <c r="A658" t="s">
        <v>757</v>
      </c>
      <c r="B658" t="s">
        <v>44</v>
      </c>
      <c r="C658">
        <v>26</v>
      </c>
      <c r="D658" t="s">
        <v>34</v>
      </c>
      <c r="E658" t="s">
        <v>158</v>
      </c>
      <c r="F658">
        <v>11</v>
      </c>
      <c r="G658">
        <v>35</v>
      </c>
      <c r="H658" t="s">
        <v>36</v>
      </c>
      <c r="I658" t="s">
        <v>34</v>
      </c>
      <c r="J658" t="s">
        <v>34</v>
      </c>
      <c r="K658" t="s">
        <v>37</v>
      </c>
      <c r="L658" t="s">
        <v>72</v>
      </c>
      <c r="M658" t="s">
        <v>34</v>
      </c>
      <c r="N658" t="s">
        <v>37</v>
      </c>
      <c r="O658" t="s">
        <v>34</v>
      </c>
      <c r="P658" t="s">
        <v>34</v>
      </c>
      <c r="Q658" t="s">
        <v>37</v>
      </c>
      <c r="R658" t="s">
        <v>37</v>
      </c>
      <c r="S658" t="s">
        <v>37</v>
      </c>
      <c r="T658" t="s">
        <v>37</v>
      </c>
      <c r="U658" t="s">
        <v>46</v>
      </c>
      <c r="V658" t="s">
        <v>37</v>
      </c>
      <c r="W658" t="s">
        <v>51</v>
      </c>
      <c r="X658">
        <v>50.85</v>
      </c>
      <c r="Y658">
        <v>2036.55</v>
      </c>
      <c r="Z658">
        <v>0</v>
      </c>
      <c r="AA658">
        <v>0</v>
      </c>
      <c r="AB658">
        <v>0</v>
      </c>
      <c r="AC658">
        <v>2036.55</v>
      </c>
      <c r="AD658" t="s">
        <v>41</v>
      </c>
      <c r="AE658" t="s">
        <v>42</v>
      </c>
      <c r="AF658" t="s">
        <v>42</v>
      </c>
      <c r="AG658">
        <f t="shared" si="20"/>
        <v>0</v>
      </c>
      <c r="AH658" t="str" cm="1">
        <f t="array" ref="AH658">_xlfn.IFS(
X658&lt;=20, "&lt;20",
AND(X658&gt;=20, X658&lt;50), "20-50",
AND(X658&gt;=50, X658&lt;100), "50-100",
X658&gt;=100, "&gt;100"
)</f>
        <v>50-100</v>
      </c>
      <c r="AI658">
        <f t="shared" si="21"/>
        <v>0</v>
      </c>
      <c r="AJ658" t="str" cm="1">
        <f t="array" ref="AJ658">_xlfn.IFS(
C658&lt;=20, "&lt;20",
AND(C658&gt;=20, C658&lt;35), "20-35",
AND(C658&gt;=35, C658&lt;50), "35-50",
C658&gt;=50, "50-100"
)</f>
        <v>20-35</v>
      </c>
      <c r="AK658" t="str" cm="1">
        <f t="array" ref="AK658">_xlfn.IFS(
G658&lt;6, "&lt;6",
AND(G658&gt;=6, G658&lt;12), "6-12",
AND(G658&gt;=12, G658&lt;18), "12-18",  AND(G658&gt;=18, G658&lt;24), "18-24", G658&gt;=24, "24-36")</f>
        <v>24-36</v>
      </c>
    </row>
    <row r="659" spans="1:37" x14ac:dyDescent="0.3">
      <c r="A659" t="s">
        <v>758</v>
      </c>
      <c r="B659" t="s">
        <v>33</v>
      </c>
      <c r="C659">
        <v>45</v>
      </c>
      <c r="D659" t="s">
        <v>34</v>
      </c>
      <c r="E659" t="s">
        <v>87</v>
      </c>
      <c r="F659">
        <v>12</v>
      </c>
      <c r="G659">
        <v>16</v>
      </c>
      <c r="H659" t="s">
        <v>36</v>
      </c>
      <c r="I659" t="s">
        <v>37</v>
      </c>
      <c r="J659" t="s">
        <v>34</v>
      </c>
      <c r="K659" t="s">
        <v>37</v>
      </c>
      <c r="L659" t="s">
        <v>72</v>
      </c>
      <c r="M659" t="s">
        <v>34</v>
      </c>
      <c r="N659" t="s">
        <v>34</v>
      </c>
      <c r="O659" t="s">
        <v>34</v>
      </c>
      <c r="P659" t="s">
        <v>37</v>
      </c>
      <c r="Q659" t="s">
        <v>34</v>
      </c>
      <c r="R659" t="s">
        <v>34</v>
      </c>
      <c r="S659" t="s">
        <v>34</v>
      </c>
      <c r="T659" t="s">
        <v>37</v>
      </c>
      <c r="U659" t="s">
        <v>39</v>
      </c>
      <c r="V659" t="s">
        <v>37</v>
      </c>
      <c r="W659" t="s">
        <v>40</v>
      </c>
      <c r="X659">
        <v>51.45</v>
      </c>
      <c r="Y659">
        <v>1758.9</v>
      </c>
      <c r="Z659">
        <v>0</v>
      </c>
      <c r="AA659">
        <v>0</v>
      </c>
      <c r="AB659">
        <v>1586.97</v>
      </c>
      <c r="AC659">
        <v>3345.87</v>
      </c>
      <c r="AD659" t="s">
        <v>41</v>
      </c>
      <c r="AE659" t="s">
        <v>42</v>
      </c>
      <c r="AF659" t="s">
        <v>42</v>
      </c>
      <c r="AG659">
        <f t="shared" si="20"/>
        <v>0</v>
      </c>
      <c r="AH659" t="str" cm="1">
        <f t="array" ref="AH659">_xlfn.IFS(
X659&lt;=20, "&lt;20",
AND(X659&gt;=20, X659&lt;50), "20-50",
AND(X659&gt;=50, X659&lt;100), "50-100",
X659&gt;=100, "&gt;100"
)</f>
        <v>50-100</v>
      </c>
      <c r="AI659">
        <f t="shared" si="21"/>
        <v>0</v>
      </c>
      <c r="AJ659" t="str" cm="1">
        <f t="array" ref="AJ659">_xlfn.IFS(
C659&lt;=20, "&lt;20",
AND(C659&gt;=20, C659&lt;35), "20-35",
AND(C659&gt;=35, C659&lt;50), "35-50",
C659&gt;=50, "50-100"
)</f>
        <v>35-50</v>
      </c>
      <c r="AK659" t="str" cm="1">
        <f t="array" ref="AK659">_xlfn.IFS(
G659&lt;6, "&lt;6",
AND(G659&gt;=6, G659&lt;12), "6-12",
AND(G659&gt;=12, G659&lt;18), "12-18",  AND(G659&gt;=18, G659&lt;24), "18-24", G659&gt;=24, "24-36")</f>
        <v>12-18</v>
      </c>
    </row>
    <row r="660" spans="1:37" x14ac:dyDescent="0.3">
      <c r="A660" t="s">
        <v>759</v>
      </c>
      <c r="B660" t="s">
        <v>33</v>
      </c>
      <c r="C660">
        <v>39</v>
      </c>
      <c r="D660" t="s">
        <v>37</v>
      </c>
      <c r="E660" t="s">
        <v>136</v>
      </c>
      <c r="F660">
        <v>12</v>
      </c>
      <c r="G660">
        <v>3</v>
      </c>
      <c r="H660" t="s">
        <v>66</v>
      </c>
      <c r="I660" t="s">
        <v>37</v>
      </c>
      <c r="J660" t="s">
        <v>37</v>
      </c>
      <c r="K660" t="s">
        <v>37</v>
      </c>
      <c r="L660" t="s">
        <v>38</v>
      </c>
      <c r="M660" t="s">
        <v>37</v>
      </c>
      <c r="N660" t="s">
        <v>37</v>
      </c>
      <c r="O660" t="s">
        <v>37</v>
      </c>
      <c r="P660" t="s">
        <v>37</v>
      </c>
      <c r="Q660" t="s">
        <v>34</v>
      </c>
      <c r="R660" t="s">
        <v>37</v>
      </c>
      <c r="S660" t="s">
        <v>37</v>
      </c>
      <c r="T660" t="s">
        <v>34</v>
      </c>
      <c r="U660" t="s">
        <v>67</v>
      </c>
      <c r="V660" t="s">
        <v>34</v>
      </c>
      <c r="W660" t="s">
        <v>51</v>
      </c>
      <c r="X660">
        <v>80.849999999999994</v>
      </c>
      <c r="Y660">
        <v>5824.75</v>
      </c>
      <c r="Z660">
        <v>0</v>
      </c>
      <c r="AA660">
        <v>10</v>
      </c>
      <c r="AB660">
        <v>699.84</v>
      </c>
      <c r="AC660">
        <v>6534.59</v>
      </c>
      <c r="AD660" t="s">
        <v>41</v>
      </c>
      <c r="AE660" t="s">
        <v>42</v>
      </c>
      <c r="AF660" t="s">
        <v>42</v>
      </c>
      <c r="AG660">
        <f t="shared" si="20"/>
        <v>0</v>
      </c>
      <c r="AH660" t="str" cm="1">
        <f t="array" ref="AH660">_xlfn.IFS(
X660&lt;=20, "&lt;20",
AND(X660&gt;=20, X660&lt;50), "20-50",
AND(X660&gt;=50, X660&lt;100), "50-100",
X660&gt;=100, "&gt;100"
)</f>
        <v>50-100</v>
      </c>
      <c r="AI660">
        <f t="shared" si="21"/>
        <v>0</v>
      </c>
      <c r="AJ660" t="str" cm="1">
        <f t="array" ref="AJ660">_xlfn.IFS(
C660&lt;=20, "&lt;20",
AND(C660&gt;=20, C660&lt;35), "20-35",
AND(C660&gt;=35, C660&lt;50), "35-50",
C660&gt;=50, "50-100"
)</f>
        <v>35-50</v>
      </c>
      <c r="AK660" t="str" cm="1">
        <f t="array" ref="AK660">_xlfn.IFS(
G660&lt;6, "&lt;6",
AND(G660&gt;=6, G660&lt;12), "6-12",
AND(G660&gt;=12, G660&lt;18), "12-18",  AND(G660&gt;=18, G660&lt;24), "18-24", G660&gt;=24, "24-36")</f>
        <v>&lt;6</v>
      </c>
    </row>
    <row r="661" spans="1:37" x14ac:dyDescent="0.3">
      <c r="A661" t="s">
        <v>760</v>
      </c>
      <c r="B661" t="s">
        <v>44</v>
      </c>
      <c r="C661">
        <v>53</v>
      </c>
      <c r="D661" t="s">
        <v>34</v>
      </c>
      <c r="E661" t="s">
        <v>82</v>
      </c>
      <c r="F661">
        <v>9</v>
      </c>
      <c r="G661">
        <v>35</v>
      </c>
      <c r="H661" t="s">
        <v>36</v>
      </c>
      <c r="I661" t="s">
        <v>37</v>
      </c>
      <c r="J661" t="s">
        <v>34</v>
      </c>
      <c r="K661" t="s">
        <v>37</v>
      </c>
      <c r="L661" t="s">
        <v>72</v>
      </c>
      <c r="M661" t="s">
        <v>34</v>
      </c>
      <c r="N661" t="s">
        <v>34</v>
      </c>
      <c r="O661" t="s">
        <v>34</v>
      </c>
      <c r="P661" t="s">
        <v>34</v>
      </c>
      <c r="Q661" t="s">
        <v>37</v>
      </c>
      <c r="R661" t="s">
        <v>34</v>
      </c>
      <c r="S661" t="s">
        <v>34</v>
      </c>
      <c r="T661" t="s">
        <v>37</v>
      </c>
      <c r="U661" t="s">
        <v>46</v>
      </c>
      <c r="V661" t="s">
        <v>37</v>
      </c>
      <c r="W661" t="s">
        <v>51</v>
      </c>
      <c r="X661">
        <v>54.2</v>
      </c>
      <c r="Y661">
        <v>140.4</v>
      </c>
      <c r="Z661">
        <v>0</v>
      </c>
      <c r="AA661">
        <v>0</v>
      </c>
      <c r="AB661">
        <v>124.14</v>
      </c>
      <c r="AC661">
        <v>264.54000000000002</v>
      </c>
      <c r="AD661" t="s">
        <v>85</v>
      </c>
      <c r="AE661" t="s">
        <v>42</v>
      </c>
      <c r="AF661" t="s">
        <v>42</v>
      </c>
      <c r="AG661">
        <f t="shared" si="20"/>
        <v>0</v>
      </c>
      <c r="AH661" t="str" cm="1">
        <f t="array" ref="AH661">_xlfn.IFS(
X661&lt;=20, "&lt;20",
AND(X661&gt;=20, X661&lt;50), "20-50",
AND(X661&gt;=50, X661&lt;100), "50-100",
X661&gt;=100, "&gt;100"
)</f>
        <v>50-100</v>
      </c>
      <c r="AI661">
        <f t="shared" si="21"/>
        <v>1</v>
      </c>
      <c r="AJ661" t="str" cm="1">
        <f t="array" ref="AJ661">_xlfn.IFS(
C661&lt;=20, "&lt;20",
AND(C661&gt;=20, C661&lt;35), "20-35",
AND(C661&gt;=35, C661&lt;50), "35-50",
C661&gt;=50, "50-100"
)</f>
        <v>50-100</v>
      </c>
      <c r="AK661" t="str" cm="1">
        <f t="array" ref="AK661">_xlfn.IFS(
G661&lt;6, "&lt;6",
AND(G661&gt;=6, G661&lt;12), "6-12",
AND(G661&gt;=12, G661&lt;18), "12-18",  AND(G661&gt;=18, G661&lt;24), "18-24", G661&gt;=24, "24-36")</f>
        <v>24-36</v>
      </c>
    </row>
    <row r="662" spans="1:37" x14ac:dyDescent="0.3">
      <c r="A662" t="s">
        <v>761</v>
      </c>
      <c r="B662" t="s">
        <v>44</v>
      </c>
      <c r="C662">
        <v>35</v>
      </c>
      <c r="D662" t="s">
        <v>37</v>
      </c>
      <c r="E662" t="s">
        <v>48</v>
      </c>
      <c r="F662">
        <v>0</v>
      </c>
      <c r="G662">
        <v>7</v>
      </c>
      <c r="H662" t="s">
        <v>36</v>
      </c>
      <c r="I662" t="s">
        <v>37</v>
      </c>
      <c r="J662" t="s">
        <v>34</v>
      </c>
      <c r="K662" t="s">
        <v>37</v>
      </c>
      <c r="L662" t="s">
        <v>72</v>
      </c>
      <c r="M662" t="s">
        <v>37</v>
      </c>
      <c r="N662" t="s">
        <v>34</v>
      </c>
      <c r="O662" t="s">
        <v>34</v>
      </c>
      <c r="P662" t="s">
        <v>34</v>
      </c>
      <c r="Q662" t="s">
        <v>34</v>
      </c>
      <c r="R662" t="s">
        <v>34</v>
      </c>
      <c r="S662" t="s">
        <v>34</v>
      </c>
      <c r="T662" t="s">
        <v>37</v>
      </c>
      <c r="U662" t="s">
        <v>46</v>
      </c>
      <c r="V662" t="s">
        <v>34</v>
      </c>
      <c r="W662" t="s">
        <v>51</v>
      </c>
      <c r="X662">
        <v>49.4</v>
      </c>
      <c r="Y662">
        <v>874.8</v>
      </c>
      <c r="Z662">
        <v>0</v>
      </c>
      <c r="AA662">
        <v>0</v>
      </c>
      <c r="AB662">
        <v>375.48</v>
      </c>
      <c r="AC662">
        <v>1250.28</v>
      </c>
      <c r="AD662" t="s">
        <v>52</v>
      </c>
      <c r="AE662" t="s">
        <v>94</v>
      </c>
      <c r="AF662" t="s">
        <v>204</v>
      </c>
      <c r="AG662">
        <f t="shared" si="20"/>
        <v>1</v>
      </c>
      <c r="AH662" t="str" cm="1">
        <f t="array" ref="AH662">_xlfn.IFS(
X662&lt;=20, "&lt;20",
AND(X662&gt;=20, X662&lt;50), "20-50",
AND(X662&gt;=50, X662&lt;100), "50-100",
X662&gt;=100, "&gt;100"
)</f>
        <v>20-50</v>
      </c>
      <c r="AI662">
        <f t="shared" si="21"/>
        <v>0</v>
      </c>
      <c r="AJ662" t="str" cm="1">
        <f t="array" ref="AJ662">_xlfn.IFS(
C662&lt;=20, "&lt;20",
AND(C662&gt;=20, C662&lt;35), "20-35",
AND(C662&gt;=35, C662&lt;50), "35-50",
C662&gt;=50, "50-100"
)</f>
        <v>35-50</v>
      </c>
      <c r="AK662" t="str" cm="1">
        <f t="array" ref="AK662">_xlfn.IFS(
G662&lt;6, "&lt;6",
AND(G662&gt;=6, G662&lt;12), "6-12",
AND(G662&gt;=12, G662&lt;18), "12-18",  AND(G662&gt;=18, G662&lt;24), "18-24", G662&gt;=24, "24-36")</f>
        <v>6-12</v>
      </c>
    </row>
    <row r="663" spans="1:37" x14ac:dyDescent="0.3">
      <c r="A663" t="s">
        <v>762</v>
      </c>
      <c r="B663" t="s">
        <v>44</v>
      </c>
      <c r="C663">
        <v>82</v>
      </c>
      <c r="D663" t="s">
        <v>34</v>
      </c>
      <c r="E663" t="s">
        <v>109</v>
      </c>
      <c r="F663">
        <v>1</v>
      </c>
      <c r="G663">
        <v>12</v>
      </c>
      <c r="H663" t="s">
        <v>36</v>
      </c>
      <c r="I663" t="s">
        <v>37</v>
      </c>
      <c r="J663" t="s">
        <v>34</v>
      </c>
      <c r="K663" t="s">
        <v>37</v>
      </c>
      <c r="L663" t="s">
        <v>72</v>
      </c>
      <c r="M663" t="s">
        <v>34</v>
      </c>
      <c r="N663" t="s">
        <v>37</v>
      </c>
      <c r="O663" t="s">
        <v>37</v>
      </c>
      <c r="P663" t="s">
        <v>37</v>
      </c>
      <c r="Q663" t="s">
        <v>34</v>
      </c>
      <c r="R663" t="s">
        <v>34</v>
      </c>
      <c r="S663" t="s">
        <v>34</v>
      </c>
      <c r="T663" t="s">
        <v>37</v>
      </c>
      <c r="U663" t="s">
        <v>39</v>
      </c>
      <c r="V663" t="s">
        <v>37</v>
      </c>
      <c r="W663" t="s">
        <v>51</v>
      </c>
      <c r="X663">
        <v>60.65</v>
      </c>
      <c r="Y663">
        <v>3975.9</v>
      </c>
      <c r="Z663">
        <v>0</v>
      </c>
      <c r="AA663">
        <v>0</v>
      </c>
      <c r="AB663">
        <v>2757.4</v>
      </c>
      <c r="AC663">
        <v>6733.3</v>
      </c>
      <c r="AD663" t="s">
        <v>41</v>
      </c>
      <c r="AE663" t="s">
        <v>42</v>
      </c>
      <c r="AF663" t="s">
        <v>42</v>
      </c>
      <c r="AG663">
        <f t="shared" si="20"/>
        <v>0</v>
      </c>
      <c r="AH663" t="str" cm="1">
        <f t="array" ref="AH663">_xlfn.IFS(
X663&lt;=20, "&lt;20",
AND(X663&gt;=20, X663&lt;50), "20-50",
AND(X663&gt;=50, X663&lt;100), "50-100",
X663&gt;=100, "&gt;100"
)</f>
        <v>50-100</v>
      </c>
      <c r="AI663">
        <f t="shared" si="21"/>
        <v>0</v>
      </c>
      <c r="AJ663" t="str" cm="1">
        <f t="array" ref="AJ663">_xlfn.IFS(
C663&lt;=20, "&lt;20",
AND(C663&gt;=20, C663&lt;35), "20-35",
AND(C663&gt;=35, C663&lt;50), "35-50",
C663&gt;=50, "50-100"
)</f>
        <v>50-100</v>
      </c>
      <c r="AK663" t="str" cm="1">
        <f t="array" ref="AK663">_xlfn.IFS(
G663&lt;6, "&lt;6",
AND(G663&gt;=6, G663&lt;12), "6-12",
AND(G663&gt;=12, G663&lt;18), "12-18",  AND(G663&gt;=18, G663&lt;24), "18-24", G663&gt;=24, "24-36")</f>
        <v>12-18</v>
      </c>
    </row>
    <row r="664" spans="1:37" x14ac:dyDescent="0.3">
      <c r="A664" t="s">
        <v>763</v>
      </c>
      <c r="B664" t="s">
        <v>44</v>
      </c>
      <c r="C664">
        <v>60</v>
      </c>
      <c r="D664" t="s">
        <v>34</v>
      </c>
      <c r="E664" t="s">
        <v>61</v>
      </c>
      <c r="F664">
        <v>8</v>
      </c>
      <c r="G664">
        <v>16</v>
      </c>
      <c r="H664" t="s">
        <v>57</v>
      </c>
      <c r="I664" t="s">
        <v>37</v>
      </c>
      <c r="J664" t="s">
        <v>34</v>
      </c>
      <c r="K664" t="s">
        <v>37</v>
      </c>
      <c r="L664" t="s">
        <v>38</v>
      </c>
      <c r="M664" t="s">
        <v>34</v>
      </c>
      <c r="N664" t="s">
        <v>34</v>
      </c>
      <c r="O664" t="s">
        <v>34</v>
      </c>
      <c r="P664" t="s">
        <v>37</v>
      </c>
      <c r="Q664" t="s">
        <v>34</v>
      </c>
      <c r="R664" t="s">
        <v>34</v>
      </c>
      <c r="S664" t="s">
        <v>34</v>
      </c>
      <c r="T664" t="s">
        <v>37</v>
      </c>
      <c r="U664" t="s">
        <v>46</v>
      </c>
      <c r="V664" t="s">
        <v>34</v>
      </c>
      <c r="W664" t="s">
        <v>40</v>
      </c>
      <c r="X664">
        <v>48.8</v>
      </c>
      <c r="Y664">
        <v>953.65</v>
      </c>
      <c r="Z664">
        <v>0</v>
      </c>
      <c r="AA664">
        <v>0</v>
      </c>
      <c r="AB664">
        <v>76.569999999999993</v>
      </c>
      <c r="AC664">
        <v>1030.22</v>
      </c>
      <c r="AD664" t="s">
        <v>41</v>
      </c>
      <c r="AE664" t="s">
        <v>42</v>
      </c>
      <c r="AF664" t="s">
        <v>42</v>
      </c>
      <c r="AG664">
        <f t="shared" si="20"/>
        <v>0</v>
      </c>
      <c r="AH664" t="str" cm="1">
        <f t="array" ref="AH664">_xlfn.IFS(
X664&lt;=20, "&lt;20",
AND(X664&gt;=20, X664&lt;50), "20-50",
AND(X664&gt;=50, X664&lt;100), "50-100",
X664&gt;=100, "&gt;100"
)</f>
        <v>20-50</v>
      </c>
      <c r="AI664">
        <f t="shared" si="21"/>
        <v>0</v>
      </c>
      <c r="AJ664" t="str" cm="1">
        <f t="array" ref="AJ664">_xlfn.IFS(
C664&lt;=20, "&lt;20",
AND(C664&gt;=20, C664&lt;35), "20-35",
AND(C664&gt;=35, C664&lt;50), "35-50",
C664&gt;=50, "50-100"
)</f>
        <v>50-100</v>
      </c>
      <c r="AK664" t="str" cm="1">
        <f t="array" ref="AK664">_xlfn.IFS(
G664&lt;6, "&lt;6",
AND(G664&gt;=6, G664&lt;12), "6-12",
AND(G664&gt;=12, G664&lt;18), "12-18",  AND(G664&gt;=18, G664&lt;24), "18-24", G664&gt;=24, "24-36")</f>
        <v>12-18</v>
      </c>
    </row>
    <row r="665" spans="1:37" x14ac:dyDescent="0.3">
      <c r="A665" t="s">
        <v>764</v>
      </c>
      <c r="B665" t="s">
        <v>33</v>
      </c>
      <c r="C665">
        <v>73</v>
      </c>
      <c r="D665" t="s">
        <v>34</v>
      </c>
      <c r="E665" t="s">
        <v>114</v>
      </c>
      <c r="F665">
        <v>7</v>
      </c>
      <c r="G665">
        <v>2</v>
      </c>
      <c r="H665" t="s">
        <v>36</v>
      </c>
      <c r="I665" t="s">
        <v>37</v>
      </c>
      <c r="J665" t="s">
        <v>34</v>
      </c>
      <c r="K665" t="s">
        <v>37</v>
      </c>
      <c r="L665" t="s">
        <v>72</v>
      </c>
      <c r="M665" t="s">
        <v>34</v>
      </c>
      <c r="N665" t="s">
        <v>34</v>
      </c>
      <c r="O665" t="s">
        <v>34</v>
      </c>
      <c r="P665" t="s">
        <v>34</v>
      </c>
      <c r="Q665" t="s">
        <v>34</v>
      </c>
      <c r="R665" t="s">
        <v>34</v>
      </c>
      <c r="S665" t="s">
        <v>34</v>
      </c>
      <c r="T665" t="s">
        <v>37</v>
      </c>
      <c r="U665" t="s">
        <v>67</v>
      </c>
      <c r="V665" t="s">
        <v>37</v>
      </c>
      <c r="W665" t="s">
        <v>40</v>
      </c>
      <c r="X665">
        <v>45.75</v>
      </c>
      <c r="Y665">
        <v>344.2</v>
      </c>
      <c r="Z665">
        <v>29</v>
      </c>
      <c r="AA665">
        <v>0</v>
      </c>
      <c r="AB665">
        <v>287.98</v>
      </c>
      <c r="AC665">
        <v>603.17999999999995</v>
      </c>
      <c r="AD665" t="s">
        <v>41</v>
      </c>
      <c r="AE665" t="s">
        <v>42</v>
      </c>
      <c r="AF665" t="s">
        <v>42</v>
      </c>
      <c r="AG665">
        <f t="shared" si="20"/>
        <v>0</v>
      </c>
      <c r="AH665" t="str" cm="1">
        <f t="array" ref="AH665">_xlfn.IFS(
X665&lt;=20, "&lt;20",
AND(X665&gt;=20, X665&lt;50), "20-50",
AND(X665&gt;=50, X665&lt;100), "50-100",
X665&gt;=100, "&gt;100"
)</f>
        <v>20-50</v>
      </c>
      <c r="AI665">
        <f t="shared" si="21"/>
        <v>0</v>
      </c>
      <c r="AJ665" t="str" cm="1">
        <f t="array" ref="AJ665">_xlfn.IFS(
C665&lt;=20, "&lt;20",
AND(C665&gt;=20, C665&lt;35), "20-35",
AND(C665&gt;=35, C665&lt;50), "35-50",
C665&gt;=50, "50-100"
)</f>
        <v>50-100</v>
      </c>
      <c r="AK665" t="str" cm="1">
        <f t="array" ref="AK665">_xlfn.IFS(
G665&lt;6, "&lt;6",
AND(G665&gt;=6, G665&lt;12), "6-12",
AND(G665&gt;=12, G665&lt;18), "12-18",  AND(G665&gt;=18, G665&lt;24), "18-24", G665&gt;=24, "24-36")</f>
        <v>&lt;6</v>
      </c>
    </row>
    <row r="666" spans="1:37" x14ac:dyDescent="0.3">
      <c r="A666" t="s">
        <v>765</v>
      </c>
      <c r="B666" t="s">
        <v>44</v>
      </c>
      <c r="C666">
        <v>24</v>
      </c>
      <c r="D666" t="s">
        <v>34</v>
      </c>
      <c r="E666" t="s">
        <v>124</v>
      </c>
      <c r="F666">
        <v>6</v>
      </c>
      <c r="G666">
        <v>10</v>
      </c>
      <c r="H666" t="s">
        <v>36</v>
      </c>
      <c r="I666" t="s">
        <v>37</v>
      </c>
      <c r="J666" t="s">
        <v>34</v>
      </c>
      <c r="K666" t="s">
        <v>34</v>
      </c>
      <c r="L666" t="s">
        <v>34</v>
      </c>
      <c r="M666" t="s">
        <v>34</v>
      </c>
      <c r="N666" t="s">
        <v>34</v>
      </c>
      <c r="O666" t="s">
        <v>34</v>
      </c>
      <c r="P666" t="s">
        <v>34</v>
      </c>
      <c r="Q666" t="s">
        <v>34</v>
      </c>
      <c r="R666" t="s">
        <v>34</v>
      </c>
      <c r="S666" t="s">
        <v>34</v>
      </c>
      <c r="T666" t="s">
        <v>34</v>
      </c>
      <c r="U666" t="s">
        <v>46</v>
      </c>
      <c r="V666" t="s">
        <v>37</v>
      </c>
      <c r="W666" t="s">
        <v>143</v>
      </c>
      <c r="X666">
        <v>20.100000000000001</v>
      </c>
      <c r="Y666">
        <v>20.100000000000001</v>
      </c>
      <c r="Z666">
        <v>0</v>
      </c>
      <c r="AA666">
        <v>0</v>
      </c>
      <c r="AB666">
        <v>4.1100000000000003</v>
      </c>
      <c r="AC666">
        <v>24.21</v>
      </c>
      <c r="AD666" t="s">
        <v>52</v>
      </c>
      <c r="AE666" t="s">
        <v>53</v>
      </c>
      <c r="AF666" t="s">
        <v>91</v>
      </c>
      <c r="AG666">
        <f t="shared" si="20"/>
        <v>1</v>
      </c>
      <c r="AH666" t="str" cm="1">
        <f t="array" ref="AH666">_xlfn.IFS(
X666&lt;=20, "&lt;20",
AND(X666&gt;=20, X666&lt;50), "20-50",
AND(X666&gt;=50, X666&lt;100), "50-100",
X666&gt;=100, "&gt;100"
)</f>
        <v>20-50</v>
      </c>
      <c r="AI666">
        <f t="shared" si="21"/>
        <v>0</v>
      </c>
      <c r="AJ666" t="str" cm="1">
        <f t="array" ref="AJ666">_xlfn.IFS(
C666&lt;=20, "&lt;20",
AND(C666&gt;=20, C666&lt;35), "20-35",
AND(C666&gt;=35, C666&lt;50), "35-50",
C666&gt;=50, "50-100"
)</f>
        <v>20-35</v>
      </c>
      <c r="AK666" t="str" cm="1">
        <f t="array" ref="AK666">_xlfn.IFS(
G666&lt;6, "&lt;6",
AND(G666&gt;=6, G666&lt;12), "6-12",
AND(G666&gt;=12, G666&lt;18), "12-18",  AND(G666&gt;=18, G666&lt;24), "18-24", G666&gt;=24, "24-36")</f>
        <v>6-12</v>
      </c>
    </row>
    <row r="667" spans="1:37" x14ac:dyDescent="0.3">
      <c r="A667" t="s">
        <v>766</v>
      </c>
      <c r="B667" t="s">
        <v>44</v>
      </c>
      <c r="C667">
        <v>66</v>
      </c>
      <c r="D667" t="s">
        <v>37</v>
      </c>
      <c r="E667" t="s">
        <v>109</v>
      </c>
      <c r="F667">
        <v>9</v>
      </c>
      <c r="G667">
        <v>15</v>
      </c>
      <c r="H667" t="s">
        <v>70</v>
      </c>
      <c r="I667" t="s">
        <v>37</v>
      </c>
      <c r="J667" t="s">
        <v>34</v>
      </c>
      <c r="K667" t="s">
        <v>37</v>
      </c>
      <c r="L667" t="s">
        <v>50</v>
      </c>
      <c r="M667" t="s">
        <v>37</v>
      </c>
      <c r="N667" t="s">
        <v>34</v>
      </c>
      <c r="O667" t="s">
        <v>34</v>
      </c>
      <c r="P667" t="s">
        <v>34</v>
      </c>
      <c r="Q667" t="s">
        <v>37</v>
      </c>
      <c r="R667" t="s">
        <v>37</v>
      </c>
      <c r="S667" t="s">
        <v>34</v>
      </c>
      <c r="T667" t="s">
        <v>37</v>
      </c>
      <c r="U667" t="s">
        <v>39</v>
      </c>
      <c r="V667" t="s">
        <v>34</v>
      </c>
      <c r="W667" t="s">
        <v>40</v>
      </c>
      <c r="X667">
        <v>94.8</v>
      </c>
      <c r="Y667">
        <v>5264.3</v>
      </c>
      <c r="Z667">
        <v>0</v>
      </c>
      <c r="AA667">
        <v>0</v>
      </c>
      <c r="AB667">
        <v>591.91999999999996</v>
      </c>
      <c r="AC667">
        <v>5856.22</v>
      </c>
      <c r="AD667" t="s">
        <v>41</v>
      </c>
      <c r="AE667" t="s">
        <v>42</v>
      </c>
      <c r="AF667" t="s">
        <v>42</v>
      </c>
      <c r="AG667">
        <f t="shared" si="20"/>
        <v>0</v>
      </c>
      <c r="AH667" t="str" cm="1">
        <f t="array" ref="AH667">_xlfn.IFS(
X667&lt;=20, "&lt;20",
AND(X667&gt;=20, X667&lt;50), "20-50",
AND(X667&gt;=50, X667&lt;100), "50-100",
X667&gt;=100, "&gt;100"
)</f>
        <v>50-100</v>
      </c>
      <c r="AI667">
        <f t="shared" si="21"/>
        <v>0</v>
      </c>
      <c r="AJ667" t="str" cm="1">
        <f t="array" ref="AJ667">_xlfn.IFS(
C667&lt;=20, "&lt;20",
AND(C667&gt;=20, C667&lt;35), "20-35",
AND(C667&gt;=35, C667&lt;50), "35-50",
C667&gt;=50, "50-100"
)</f>
        <v>50-100</v>
      </c>
      <c r="AK667" t="str" cm="1">
        <f t="array" ref="AK667">_xlfn.IFS(
G667&lt;6, "&lt;6",
AND(G667&gt;=6, G667&lt;12), "6-12",
AND(G667&gt;=12, G667&lt;18), "12-18",  AND(G667&gt;=18, G667&lt;24), "18-24", G667&gt;=24, "24-36")</f>
        <v>12-18</v>
      </c>
    </row>
    <row r="668" spans="1:37" x14ac:dyDescent="0.3">
      <c r="A668" t="s">
        <v>767</v>
      </c>
      <c r="B668" t="s">
        <v>44</v>
      </c>
      <c r="C668">
        <v>29</v>
      </c>
      <c r="D668" t="s">
        <v>34</v>
      </c>
      <c r="E668" t="s">
        <v>69</v>
      </c>
      <c r="F668">
        <v>4</v>
      </c>
      <c r="G668">
        <v>28</v>
      </c>
      <c r="H668" t="s">
        <v>49</v>
      </c>
      <c r="I668" t="s">
        <v>37</v>
      </c>
      <c r="J668" t="s">
        <v>34</v>
      </c>
      <c r="K668" t="s">
        <v>34</v>
      </c>
      <c r="L668" t="s">
        <v>34</v>
      </c>
      <c r="M668" t="s">
        <v>34</v>
      </c>
      <c r="N668" t="s">
        <v>34</v>
      </c>
      <c r="O668" t="s">
        <v>34</v>
      </c>
      <c r="P668" t="s">
        <v>34</v>
      </c>
      <c r="Q668" t="s">
        <v>34</v>
      </c>
      <c r="R668" t="s">
        <v>34</v>
      </c>
      <c r="S668" t="s">
        <v>34</v>
      </c>
      <c r="T668" t="s">
        <v>34</v>
      </c>
      <c r="U668" t="s">
        <v>46</v>
      </c>
      <c r="V668" t="s">
        <v>34</v>
      </c>
      <c r="W668" t="s">
        <v>51</v>
      </c>
      <c r="X668">
        <v>20</v>
      </c>
      <c r="Y668">
        <v>137.6</v>
      </c>
      <c r="Z668">
        <v>0</v>
      </c>
      <c r="AA668">
        <v>0</v>
      </c>
      <c r="AB668">
        <v>112.28</v>
      </c>
      <c r="AC668">
        <v>249.88</v>
      </c>
      <c r="AD668" t="s">
        <v>52</v>
      </c>
      <c r="AE668" t="s">
        <v>104</v>
      </c>
      <c r="AF668" t="s">
        <v>150</v>
      </c>
      <c r="AG668">
        <f t="shared" si="20"/>
        <v>1</v>
      </c>
      <c r="AH668" t="str" cm="1">
        <f t="array" ref="AH668">_xlfn.IFS(
X668&lt;=20, "&lt;20",
AND(X668&gt;=20, X668&lt;50), "20-50",
AND(X668&gt;=50, X668&lt;100), "50-100",
X668&gt;=100, "&gt;100"
)</f>
        <v>&lt;20</v>
      </c>
      <c r="AI668">
        <f t="shared" si="21"/>
        <v>0</v>
      </c>
      <c r="AJ668" t="str" cm="1">
        <f t="array" ref="AJ668">_xlfn.IFS(
C668&lt;=20, "&lt;20",
AND(C668&gt;=20, C668&lt;35), "20-35",
AND(C668&gt;=35, C668&lt;50), "35-50",
C668&gt;=50, "50-100"
)</f>
        <v>20-35</v>
      </c>
      <c r="AK668" t="str" cm="1">
        <f t="array" ref="AK668">_xlfn.IFS(
G668&lt;6, "&lt;6",
AND(G668&gt;=6, G668&lt;12), "6-12",
AND(G668&gt;=12, G668&lt;18), "12-18",  AND(G668&gt;=18, G668&lt;24), "18-24", G668&gt;=24, "24-36")</f>
        <v>24-36</v>
      </c>
    </row>
    <row r="669" spans="1:37" x14ac:dyDescent="0.3">
      <c r="A669" t="s">
        <v>768</v>
      </c>
      <c r="B669" t="s">
        <v>33</v>
      </c>
      <c r="C669">
        <v>58</v>
      </c>
      <c r="D669" t="s">
        <v>34</v>
      </c>
      <c r="E669" t="s">
        <v>124</v>
      </c>
      <c r="F669">
        <v>6</v>
      </c>
      <c r="G669">
        <v>14</v>
      </c>
      <c r="H669" t="s">
        <v>49</v>
      </c>
      <c r="I669" t="s">
        <v>37</v>
      </c>
      <c r="J669" t="s">
        <v>34</v>
      </c>
      <c r="K669" t="s">
        <v>37</v>
      </c>
      <c r="L669" t="s">
        <v>50</v>
      </c>
      <c r="M669" t="s">
        <v>34</v>
      </c>
      <c r="N669" t="s">
        <v>34</v>
      </c>
      <c r="O669" t="s">
        <v>37</v>
      </c>
      <c r="P669" t="s">
        <v>34</v>
      </c>
      <c r="Q669" t="s">
        <v>37</v>
      </c>
      <c r="R669" t="s">
        <v>37</v>
      </c>
      <c r="S669" t="s">
        <v>37</v>
      </c>
      <c r="T669" t="s">
        <v>37</v>
      </c>
      <c r="U669" t="s">
        <v>46</v>
      </c>
      <c r="V669" t="s">
        <v>34</v>
      </c>
      <c r="W669" t="s">
        <v>51</v>
      </c>
      <c r="X669">
        <v>96.5</v>
      </c>
      <c r="Y669">
        <v>492.55</v>
      </c>
      <c r="Z669">
        <v>0</v>
      </c>
      <c r="AA669">
        <v>0</v>
      </c>
      <c r="AB669">
        <v>104.3</v>
      </c>
      <c r="AC669">
        <v>596.85</v>
      </c>
      <c r="AD669" t="s">
        <v>52</v>
      </c>
      <c r="AE669" t="s">
        <v>53</v>
      </c>
      <c r="AF669" t="s">
        <v>91</v>
      </c>
      <c r="AG669">
        <f t="shared" si="20"/>
        <v>1</v>
      </c>
      <c r="AH669" t="str" cm="1">
        <f t="array" ref="AH669">_xlfn.IFS(
X669&lt;=20, "&lt;20",
AND(X669&gt;=20, X669&lt;50), "20-50",
AND(X669&gt;=50, X669&lt;100), "50-100",
X669&gt;=100, "&gt;100"
)</f>
        <v>50-100</v>
      </c>
      <c r="AI669">
        <f t="shared" si="21"/>
        <v>0</v>
      </c>
      <c r="AJ669" t="str" cm="1">
        <f t="array" ref="AJ669">_xlfn.IFS(
C669&lt;=20, "&lt;20",
AND(C669&gt;=20, C669&lt;35), "20-35",
AND(C669&gt;=35, C669&lt;50), "35-50",
C669&gt;=50, "50-100"
)</f>
        <v>50-100</v>
      </c>
      <c r="AK669" t="str" cm="1">
        <f t="array" ref="AK669">_xlfn.IFS(
G669&lt;6, "&lt;6",
AND(G669&gt;=6, G669&lt;12), "6-12",
AND(G669&gt;=12, G669&lt;18), "12-18",  AND(G669&gt;=18, G669&lt;24), "18-24", G669&gt;=24, "24-36")</f>
        <v>12-18</v>
      </c>
    </row>
    <row r="670" spans="1:37" x14ac:dyDescent="0.3">
      <c r="A670" t="s">
        <v>769</v>
      </c>
      <c r="B670" t="s">
        <v>44</v>
      </c>
      <c r="C670">
        <v>76</v>
      </c>
      <c r="D670" t="s">
        <v>37</v>
      </c>
      <c r="E670" t="s">
        <v>76</v>
      </c>
      <c r="F670">
        <v>5</v>
      </c>
      <c r="G670">
        <v>13</v>
      </c>
      <c r="H670" t="s">
        <v>66</v>
      </c>
      <c r="I670" t="s">
        <v>37</v>
      </c>
      <c r="J670" t="s">
        <v>37</v>
      </c>
      <c r="K670" t="s">
        <v>37</v>
      </c>
      <c r="L670" t="s">
        <v>50</v>
      </c>
      <c r="M670" t="s">
        <v>34</v>
      </c>
      <c r="N670" t="s">
        <v>37</v>
      </c>
      <c r="O670" t="s">
        <v>34</v>
      </c>
      <c r="P670" t="s">
        <v>34</v>
      </c>
      <c r="Q670" t="s">
        <v>37</v>
      </c>
      <c r="R670" t="s">
        <v>37</v>
      </c>
      <c r="S670" t="s">
        <v>34</v>
      </c>
      <c r="T670" t="s">
        <v>37</v>
      </c>
      <c r="U670" t="s">
        <v>67</v>
      </c>
      <c r="V670" t="s">
        <v>37</v>
      </c>
      <c r="W670" t="s">
        <v>51</v>
      </c>
      <c r="X670">
        <v>100.8</v>
      </c>
      <c r="Y670">
        <v>6690.75</v>
      </c>
      <c r="Z670">
        <v>0</v>
      </c>
      <c r="AA670">
        <v>0</v>
      </c>
      <c r="AB670">
        <v>1851.96</v>
      </c>
      <c r="AC670">
        <v>8542.7099999999991</v>
      </c>
      <c r="AD670" t="s">
        <v>41</v>
      </c>
      <c r="AE670" t="s">
        <v>42</v>
      </c>
      <c r="AF670" t="s">
        <v>42</v>
      </c>
      <c r="AG670">
        <f t="shared" si="20"/>
        <v>0</v>
      </c>
      <c r="AH670" t="str" cm="1">
        <f t="array" ref="AH670">_xlfn.IFS(
X670&lt;=20, "&lt;20",
AND(X670&gt;=20, X670&lt;50), "20-50",
AND(X670&gt;=50, X670&lt;100), "50-100",
X670&gt;=100, "&gt;100"
)</f>
        <v>&gt;100</v>
      </c>
      <c r="AI670">
        <f t="shared" si="21"/>
        <v>0</v>
      </c>
      <c r="AJ670" t="str" cm="1">
        <f t="array" ref="AJ670">_xlfn.IFS(
C670&lt;=20, "&lt;20",
AND(C670&gt;=20, C670&lt;35), "20-35",
AND(C670&gt;=35, C670&lt;50), "35-50",
C670&gt;=50, "50-100"
)</f>
        <v>50-100</v>
      </c>
      <c r="AK670" t="str" cm="1">
        <f t="array" ref="AK670">_xlfn.IFS(
G670&lt;6, "&lt;6",
AND(G670&gt;=6, G670&lt;12), "6-12",
AND(G670&gt;=12, G670&lt;18), "12-18",  AND(G670&gt;=18, G670&lt;24), "18-24", G670&gt;=24, "24-36")</f>
        <v>12-18</v>
      </c>
    </row>
    <row r="671" spans="1:37" x14ac:dyDescent="0.3">
      <c r="A671" t="s">
        <v>770</v>
      </c>
      <c r="B671" t="s">
        <v>44</v>
      </c>
      <c r="C671">
        <v>44</v>
      </c>
      <c r="D671" t="s">
        <v>34</v>
      </c>
      <c r="E671" t="s">
        <v>114</v>
      </c>
      <c r="F671">
        <v>15</v>
      </c>
      <c r="G671">
        <v>21</v>
      </c>
      <c r="H671" t="s">
        <v>36</v>
      </c>
      <c r="I671" t="s">
        <v>37</v>
      </c>
      <c r="J671" t="s">
        <v>34</v>
      </c>
      <c r="K671" t="s">
        <v>34</v>
      </c>
      <c r="L671" t="s">
        <v>34</v>
      </c>
      <c r="M671" t="s">
        <v>34</v>
      </c>
      <c r="N671" t="s">
        <v>34</v>
      </c>
      <c r="O671" t="s">
        <v>34</v>
      </c>
      <c r="P671" t="s">
        <v>34</v>
      </c>
      <c r="Q671" t="s">
        <v>34</v>
      </c>
      <c r="R671" t="s">
        <v>34</v>
      </c>
      <c r="S671" t="s">
        <v>34</v>
      </c>
      <c r="T671" t="s">
        <v>34</v>
      </c>
      <c r="U671" t="s">
        <v>39</v>
      </c>
      <c r="V671" t="s">
        <v>34</v>
      </c>
      <c r="W671" t="s">
        <v>40</v>
      </c>
      <c r="X671">
        <v>19.45</v>
      </c>
      <c r="Y671">
        <v>136.75</v>
      </c>
      <c r="Z671">
        <v>0</v>
      </c>
      <c r="AA671">
        <v>0</v>
      </c>
      <c r="AB671">
        <v>344.12</v>
      </c>
      <c r="AC671">
        <v>480.87</v>
      </c>
      <c r="AD671" t="s">
        <v>41</v>
      </c>
      <c r="AE671" t="s">
        <v>42</v>
      </c>
      <c r="AF671" t="s">
        <v>42</v>
      </c>
      <c r="AG671">
        <f t="shared" si="20"/>
        <v>0</v>
      </c>
      <c r="AH671" t="str" cm="1">
        <f t="array" ref="AH671">_xlfn.IFS(
X671&lt;=20, "&lt;20",
AND(X671&gt;=20, X671&lt;50), "20-50",
AND(X671&gt;=50, X671&lt;100), "50-100",
X671&gt;=100, "&gt;100"
)</f>
        <v>&lt;20</v>
      </c>
      <c r="AI671">
        <f t="shared" si="21"/>
        <v>0</v>
      </c>
      <c r="AJ671" t="str" cm="1">
        <f t="array" ref="AJ671">_xlfn.IFS(
C671&lt;=20, "&lt;20",
AND(C671&gt;=20, C671&lt;35), "20-35",
AND(C671&gt;=35, C671&lt;50), "35-50",
C671&gt;=50, "50-100"
)</f>
        <v>35-50</v>
      </c>
      <c r="AK671" t="str" cm="1">
        <f t="array" ref="AK671">_xlfn.IFS(
G671&lt;6, "&lt;6",
AND(G671&gt;=6, G671&lt;12), "6-12",
AND(G671&gt;=12, G671&lt;18), "12-18",  AND(G671&gt;=18, G671&lt;24), "18-24", G671&gt;=24, "24-36")</f>
        <v>18-24</v>
      </c>
    </row>
    <row r="672" spans="1:37" x14ac:dyDescent="0.3">
      <c r="A672" t="s">
        <v>771</v>
      </c>
      <c r="B672" t="s">
        <v>44</v>
      </c>
      <c r="C672">
        <v>48</v>
      </c>
      <c r="D672" t="s">
        <v>34</v>
      </c>
      <c r="E672" t="s">
        <v>56</v>
      </c>
      <c r="F672">
        <v>6</v>
      </c>
      <c r="G672">
        <v>5</v>
      </c>
      <c r="H672" t="s">
        <v>36</v>
      </c>
      <c r="I672" t="s">
        <v>37</v>
      </c>
      <c r="J672" t="s">
        <v>34</v>
      </c>
      <c r="K672" t="s">
        <v>34</v>
      </c>
      <c r="L672" t="s">
        <v>34</v>
      </c>
      <c r="M672" t="s">
        <v>34</v>
      </c>
      <c r="N672" t="s">
        <v>34</v>
      </c>
      <c r="O672" t="s">
        <v>34</v>
      </c>
      <c r="P672" t="s">
        <v>34</v>
      </c>
      <c r="Q672" t="s">
        <v>34</v>
      </c>
      <c r="R672" t="s">
        <v>34</v>
      </c>
      <c r="S672" t="s">
        <v>34</v>
      </c>
      <c r="T672" t="s">
        <v>34</v>
      </c>
      <c r="U672" t="s">
        <v>46</v>
      </c>
      <c r="V672" t="s">
        <v>34</v>
      </c>
      <c r="W672" t="s">
        <v>40</v>
      </c>
      <c r="X672">
        <v>19.05</v>
      </c>
      <c r="Y672">
        <v>19.05</v>
      </c>
      <c r="Z672">
        <v>0</v>
      </c>
      <c r="AA672">
        <v>0</v>
      </c>
      <c r="AB672">
        <v>5.0199999999999996</v>
      </c>
      <c r="AC672">
        <v>24.07</v>
      </c>
      <c r="AD672" t="s">
        <v>85</v>
      </c>
      <c r="AE672" t="s">
        <v>42</v>
      </c>
      <c r="AF672" t="s">
        <v>42</v>
      </c>
      <c r="AG672">
        <f t="shared" si="20"/>
        <v>0</v>
      </c>
      <c r="AH672" t="str" cm="1">
        <f t="array" ref="AH672">_xlfn.IFS(
X672&lt;=20, "&lt;20",
AND(X672&gt;=20, X672&lt;50), "20-50",
AND(X672&gt;=50, X672&lt;100), "50-100",
X672&gt;=100, "&gt;100"
)</f>
        <v>&lt;20</v>
      </c>
      <c r="AI672">
        <f t="shared" si="21"/>
        <v>1</v>
      </c>
      <c r="AJ672" t="str" cm="1">
        <f t="array" ref="AJ672">_xlfn.IFS(
C672&lt;=20, "&lt;20",
AND(C672&gt;=20, C672&lt;35), "20-35",
AND(C672&gt;=35, C672&lt;50), "35-50",
C672&gt;=50, "50-100"
)</f>
        <v>35-50</v>
      </c>
      <c r="AK672" t="str" cm="1">
        <f t="array" ref="AK672">_xlfn.IFS(
G672&lt;6, "&lt;6",
AND(G672&gt;=6, G672&lt;12), "6-12",
AND(G672&gt;=12, G672&lt;18), "12-18",  AND(G672&gt;=18, G672&lt;24), "18-24", G672&gt;=24, "24-36")</f>
        <v>&lt;6</v>
      </c>
    </row>
    <row r="673" spans="1:37" x14ac:dyDescent="0.3">
      <c r="A673" t="s">
        <v>772</v>
      </c>
      <c r="B673" t="s">
        <v>44</v>
      </c>
      <c r="C673">
        <v>71</v>
      </c>
      <c r="D673" t="s">
        <v>37</v>
      </c>
      <c r="E673" t="s">
        <v>74</v>
      </c>
      <c r="F673">
        <v>11</v>
      </c>
      <c r="G673">
        <v>5</v>
      </c>
      <c r="H673" t="s">
        <v>49</v>
      </c>
      <c r="I673" t="s">
        <v>37</v>
      </c>
      <c r="J673" t="s">
        <v>34</v>
      </c>
      <c r="K673" t="s">
        <v>37</v>
      </c>
      <c r="L673" t="s">
        <v>50</v>
      </c>
      <c r="M673" t="s">
        <v>34</v>
      </c>
      <c r="N673" t="s">
        <v>34</v>
      </c>
      <c r="O673" t="s">
        <v>34</v>
      </c>
      <c r="P673" t="s">
        <v>34</v>
      </c>
      <c r="Q673" t="s">
        <v>34</v>
      </c>
      <c r="R673" t="s">
        <v>34</v>
      </c>
      <c r="S673" t="s">
        <v>34</v>
      </c>
      <c r="T673" t="s">
        <v>37</v>
      </c>
      <c r="U673" t="s">
        <v>67</v>
      </c>
      <c r="V673" t="s">
        <v>37</v>
      </c>
      <c r="W673" t="s">
        <v>51</v>
      </c>
      <c r="X673">
        <v>69.7</v>
      </c>
      <c r="Y673">
        <v>572.85</v>
      </c>
      <c r="Z673">
        <v>0</v>
      </c>
      <c r="AA673">
        <v>0</v>
      </c>
      <c r="AB673">
        <v>334.8</v>
      </c>
      <c r="AC673">
        <v>907.65</v>
      </c>
      <c r="AD673" t="s">
        <v>41</v>
      </c>
      <c r="AE673" t="s">
        <v>42</v>
      </c>
      <c r="AF673" t="s">
        <v>42</v>
      </c>
      <c r="AG673">
        <f t="shared" si="20"/>
        <v>0</v>
      </c>
      <c r="AH673" t="str" cm="1">
        <f t="array" ref="AH673">_xlfn.IFS(
X673&lt;=20, "&lt;20",
AND(X673&gt;=20, X673&lt;50), "20-50",
AND(X673&gt;=50, X673&lt;100), "50-100",
X673&gt;=100, "&gt;100"
)</f>
        <v>50-100</v>
      </c>
      <c r="AI673">
        <f t="shared" si="21"/>
        <v>0</v>
      </c>
      <c r="AJ673" t="str" cm="1">
        <f t="array" ref="AJ673">_xlfn.IFS(
C673&lt;=20, "&lt;20",
AND(C673&gt;=20, C673&lt;35), "20-35",
AND(C673&gt;=35, C673&lt;50), "35-50",
C673&gt;=50, "50-100"
)</f>
        <v>50-100</v>
      </c>
      <c r="AK673" t="str" cm="1">
        <f t="array" ref="AK673">_xlfn.IFS(
G673&lt;6, "&lt;6",
AND(G673&gt;=6, G673&lt;12), "6-12",
AND(G673&gt;=12, G673&lt;18), "12-18",  AND(G673&gt;=18, G673&lt;24), "18-24", G673&gt;=24, "24-36")</f>
        <v>&lt;6</v>
      </c>
    </row>
    <row r="674" spans="1:37" x14ac:dyDescent="0.3">
      <c r="A674" t="s">
        <v>773</v>
      </c>
      <c r="B674" t="s">
        <v>44</v>
      </c>
      <c r="C674">
        <v>42</v>
      </c>
      <c r="D674" t="s">
        <v>37</v>
      </c>
      <c r="E674" t="s">
        <v>103</v>
      </c>
      <c r="F674">
        <v>15</v>
      </c>
      <c r="G674">
        <v>35</v>
      </c>
      <c r="H674" t="s">
        <v>70</v>
      </c>
      <c r="I674" t="s">
        <v>37</v>
      </c>
      <c r="J674" t="s">
        <v>37</v>
      </c>
      <c r="K674" t="s">
        <v>37</v>
      </c>
      <c r="L674" t="s">
        <v>50</v>
      </c>
      <c r="M674" t="s">
        <v>34</v>
      </c>
      <c r="N674" t="s">
        <v>37</v>
      </c>
      <c r="O674" t="s">
        <v>34</v>
      </c>
      <c r="P674" t="s">
        <v>37</v>
      </c>
      <c r="Q674" t="s">
        <v>37</v>
      </c>
      <c r="R674" t="s">
        <v>37</v>
      </c>
      <c r="S674" t="s">
        <v>37</v>
      </c>
      <c r="T674" t="s">
        <v>37</v>
      </c>
      <c r="U674" t="s">
        <v>39</v>
      </c>
      <c r="V674" t="s">
        <v>37</v>
      </c>
      <c r="W674" t="s">
        <v>40</v>
      </c>
      <c r="X674">
        <v>106.05</v>
      </c>
      <c r="Y674">
        <v>6703.5</v>
      </c>
      <c r="Z674">
        <v>0</v>
      </c>
      <c r="AA674">
        <v>0</v>
      </c>
      <c r="AB674">
        <v>933.1</v>
      </c>
      <c r="AC674">
        <v>7636.6</v>
      </c>
      <c r="AD674" t="s">
        <v>41</v>
      </c>
      <c r="AE674" t="s">
        <v>42</v>
      </c>
      <c r="AF674" t="s">
        <v>42</v>
      </c>
      <c r="AG674">
        <f t="shared" si="20"/>
        <v>0</v>
      </c>
      <c r="AH674" t="str" cm="1">
        <f t="array" ref="AH674">_xlfn.IFS(
X674&lt;=20, "&lt;20",
AND(X674&gt;=20, X674&lt;50), "20-50",
AND(X674&gt;=50, X674&lt;100), "50-100",
X674&gt;=100, "&gt;100"
)</f>
        <v>&gt;100</v>
      </c>
      <c r="AI674">
        <f t="shared" si="21"/>
        <v>0</v>
      </c>
      <c r="AJ674" t="str" cm="1">
        <f t="array" ref="AJ674">_xlfn.IFS(
C674&lt;=20, "&lt;20",
AND(C674&gt;=20, C674&lt;35), "20-35",
AND(C674&gt;=35, C674&lt;50), "35-50",
C674&gt;=50, "50-100"
)</f>
        <v>35-50</v>
      </c>
      <c r="AK674" t="str" cm="1">
        <f t="array" ref="AK674">_xlfn.IFS(
G674&lt;6, "&lt;6",
AND(G674&gt;=6, G674&lt;12), "6-12",
AND(G674&gt;=12, G674&lt;18), "12-18",  AND(G674&gt;=18, G674&lt;24), "18-24", G674&gt;=24, "24-36")</f>
        <v>24-36</v>
      </c>
    </row>
    <row r="675" spans="1:37" x14ac:dyDescent="0.3">
      <c r="A675" t="s">
        <v>774</v>
      </c>
      <c r="B675" t="s">
        <v>44</v>
      </c>
      <c r="C675">
        <v>64</v>
      </c>
      <c r="D675" t="s">
        <v>34</v>
      </c>
      <c r="E675" t="s">
        <v>74</v>
      </c>
      <c r="F675">
        <v>2</v>
      </c>
      <c r="G675">
        <v>18</v>
      </c>
      <c r="H675" t="s">
        <v>36</v>
      </c>
      <c r="I675" t="s">
        <v>37</v>
      </c>
      <c r="J675" t="s">
        <v>37</v>
      </c>
      <c r="K675" t="s">
        <v>37</v>
      </c>
      <c r="L675" t="s">
        <v>50</v>
      </c>
      <c r="M675" t="s">
        <v>34</v>
      </c>
      <c r="N675" t="s">
        <v>37</v>
      </c>
      <c r="O675" t="s">
        <v>37</v>
      </c>
      <c r="P675" t="s">
        <v>37</v>
      </c>
      <c r="Q675" t="s">
        <v>34</v>
      </c>
      <c r="R675" t="s">
        <v>34</v>
      </c>
      <c r="S675" t="s">
        <v>34</v>
      </c>
      <c r="T675" t="s">
        <v>34</v>
      </c>
      <c r="U675" t="s">
        <v>46</v>
      </c>
      <c r="V675" t="s">
        <v>34</v>
      </c>
      <c r="W675" t="s">
        <v>51</v>
      </c>
      <c r="X675">
        <v>90.55</v>
      </c>
      <c r="Y675">
        <v>5116.6000000000004</v>
      </c>
      <c r="Z675">
        <v>0</v>
      </c>
      <c r="AA675">
        <v>40</v>
      </c>
      <c r="AB675">
        <v>156.80000000000001</v>
      </c>
      <c r="AC675">
        <v>5313.4</v>
      </c>
      <c r="AD675" t="s">
        <v>41</v>
      </c>
      <c r="AE675" t="s">
        <v>42</v>
      </c>
      <c r="AF675" t="s">
        <v>42</v>
      </c>
      <c r="AG675">
        <f t="shared" si="20"/>
        <v>0</v>
      </c>
      <c r="AH675" t="str" cm="1">
        <f t="array" ref="AH675">_xlfn.IFS(
X675&lt;=20, "&lt;20",
AND(X675&gt;=20, X675&lt;50), "20-50",
AND(X675&gt;=50, X675&lt;100), "50-100",
X675&gt;=100, "&gt;100"
)</f>
        <v>50-100</v>
      </c>
      <c r="AI675">
        <f t="shared" si="21"/>
        <v>0</v>
      </c>
      <c r="AJ675" t="str" cm="1">
        <f t="array" ref="AJ675">_xlfn.IFS(
C675&lt;=20, "&lt;20",
AND(C675&gt;=20, C675&lt;35), "20-35",
AND(C675&gt;=35, C675&lt;50), "35-50",
C675&gt;=50, "50-100"
)</f>
        <v>50-100</v>
      </c>
      <c r="AK675" t="str" cm="1">
        <f t="array" ref="AK675">_xlfn.IFS(
G675&lt;6, "&lt;6",
AND(G675&gt;=6, G675&lt;12), "6-12",
AND(G675&gt;=12, G675&lt;18), "12-18",  AND(G675&gt;=18, G675&lt;24), "18-24", G675&gt;=24, "24-36")</f>
        <v>18-24</v>
      </c>
    </row>
    <row r="676" spans="1:37" x14ac:dyDescent="0.3">
      <c r="A676" t="s">
        <v>775</v>
      </c>
      <c r="B676" t="s">
        <v>33</v>
      </c>
      <c r="C676">
        <v>35</v>
      </c>
      <c r="D676" t="s">
        <v>34</v>
      </c>
      <c r="E676" t="s">
        <v>114</v>
      </c>
      <c r="F676">
        <v>7</v>
      </c>
      <c r="G676">
        <v>6</v>
      </c>
      <c r="H676" t="s">
        <v>36</v>
      </c>
      <c r="I676" t="s">
        <v>37</v>
      </c>
      <c r="J676" t="s">
        <v>37</v>
      </c>
      <c r="K676" t="s">
        <v>34</v>
      </c>
      <c r="L676" t="s">
        <v>34</v>
      </c>
      <c r="M676" t="s">
        <v>34</v>
      </c>
      <c r="N676" t="s">
        <v>34</v>
      </c>
      <c r="O676" t="s">
        <v>34</v>
      </c>
      <c r="P676" t="s">
        <v>34</v>
      </c>
      <c r="Q676" t="s">
        <v>34</v>
      </c>
      <c r="R676" t="s">
        <v>34</v>
      </c>
      <c r="S676" t="s">
        <v>34</v>
      </c>
      <c r="T676" t="s">
        <v>34</v>
      </c>
      <c r="U676" t="s">
        <v>39</v>
      </c>
      <c r="V676" t="s">
        <v>37</v>
      </c>
      <c r="W676" t="s">
        <v>143</v>
      </c>
      <c r="X676">
        <v>24.85</v>
      </c>
      <c r="Y676">
        <v>962.25</v>
      </c>
      <c r="Z676">
        <v>0</v>
      </c>
      <c r="AA676">
        <v>0</v>
      </c>
      <c r="AB676">
        <v>1339.06</v>
      </c>
      <c r="AC676">
        <v>2301.31</v>
      </c>
      <c r="AD676" t="s">
        <v>41</v>
      </c>
      <c r="AE676" t="s">
        <v>42</v>
      </c>
      <c r="AF676" t="s">
        <v>42</v>
      </c>
      <c r="AG676">
        <f t="shared" si="20"/>
        <v>0</v>
      </c>
      <c r="AH676" t="str" cm="1">
        <f t="array" ref="AH676">_xlfn.IFS(
X676&lt;=20, "&lt;20",
AND(X676&gt;=20, X676&lt;50), "20-50",
AND(X676&gt;=50, X676&lt;100), "50-100",
X676&gt;=100, "&gt;100"
)</f>
        <v>20-50</v>
      </c>
      <c r="AI676">
        <f t="shared" si="21"/>
        <v>0</v>
      </c>
      <c r="AJ676" t="str" cm="1">
        <f t="array" ref="AJ676">_xlfn.IFS(
C676&lt;=20, "&lt;20",
AND(C676&gt;=20, C676&lt;35), "20-35",
AND(C676&gt;=35, C676&lt;50), "35-50",
C676&gt;=50, "50-100"
)</f>
        <v>35-50</v>
      </c>
      <c r="AK676" t="str" cm="1">
        <f t="array" ref="AK676">_xlfn.IFS(
G676&lt;6, "&lt;6",
AND(G676&gt;=6, G676&lt;12), "6-12",
AND(G676&gt;=12, G676&lt;18), "12-18",  AND(G676&gt;=18, G676&lt;24), "18-24", G676&gt;=24, "24-36")</f>
        <v>6-12</v>
      </c>
    </row>
    <row r="677" spans="1:37" x14ac:dyDescent="0.3">
      <c r="A677" t="s">
        <v>776</v>
      </c>
      <c r="B677" t="s">
        <v>33</v>
      </c>
      <c r="C677">
        <v>31</v>
      </c>
      <c r="D677" t="s">
        <v>34</v>
      </c>
      <c r="E677" t="s">
        <v>45</v>
      </c>
      <c r="F677">
        <v>3</v>
      </c>
      <c r="G677">
        <v>32</v>
      </c>
      <c r="H677" t="s">
        <v>36</v>
      </c>
      <c r="I677" t="s">
        <v>37</v>
      </c>
      <c r="J677" t="s">
        <v>34</v>
      </c>
      <c r="K677" t="s">
        <v>37</v>
      </c>
      <c r="L677" t="s">
        <v>72</v>
      </c>
      <c r="M677" t="s">
        <v>37</v>
      </c>
      <c r="N677" t="s">
        <v>34</v>
      </c>
      <c r="O677" t="s">
        <v>37</v>
      </c>
      <c r="P677" t="s">
        <v>34</v>
      </c>
      <c r="Q677" t="s">
        <v>37</v>
      </c>
      <c r="R677" t="s">
        <v>37</v>
      </c>
      <c r="S677" t="s">
        <v>37</v>
      </c>
      <c r="T677" t="s">
        <v>37</v>
      </c>
      <c r="U677" t="s">
        <v>67</v>
      </c>
      <c r="V677" t="s">
        <v>37</v>
      </c>
      <c r="W677" t="s">
        <v>51</v>
      </c>
      <c r="X677">
        <v>74.349999999999994</v>
      </c>
      <c r="Y677">
        <v>4317.3500000000004</v>
      </c>
      <c r="Z677">
        <v>0</v>
      </c>
      <c r="AA677">
        <v>0</v>
      </c>
      <c r="AB677">
        <v>1406.19</v>
      </c>
      <c r="AC677">
        <v>5723.54</v>
      </c>
      <c r="AD677" t="s">
        <v>41</v>
      </c>
      <c r="AE677" t="s">
        <v>42</v>
      </c>
      <c r="AF677" t="s">
        <v>42</v>
      </c>
      <c r="AG677">
        <f t="shared" si="20"/>
        <v>0</v>
      </c>
      <c r="AH677" t="str" cm="1">
        <f t="array" ref="AH677">_xlfn.IFS(
X677&lt;=20, "&lt;20",
AND(X677&gt;=20, X677&lt;50), "20-50",
AND(X677&gt;=50, X677&lt;100), "50-100",
X677&gt;=100, "&gt;100"
)</f>
        <v>50-100</v>
      </c>
      <c r="AI677">
        <f t="shared" si="21"/>
        <v>0</v>
      </c>
      <c r="AJ677" t="str" cm="1">
        <f t="array" ref="AJ677">_xlfn.IFS(
C677&lt;=20, "&lt;20",
AND(C677&gt;=20, C677&lt;35), "20-35",
AND(C677&gt;=35, C677&lt;50), "35-50",
C677&gt;=50, "50-100"
)</f>
        <v>20-35</v>
      </c>
      <c r="AK677" t="str" cm="1">
        <f t="array" ref="AK677">_xlfn.IFS(
G677&lt;6, "&lt;6",
AND(G677&gt;=6, G677&lt;12), "6-12",
AND(G677&gt;=12, G677&lt;18), "12-18",  AND(G677&gt;=18, G677&lt;24), "18-24", G677&gt;=24, "24-36")</f>
        <v>24-36</v>
      </c>
    </row>
    <row r="678" spans="1:37" x14ac:dyDescent="0.3">
      <c r="A678" t="s">
        <v>777</v>
      </c>
      <c r="B678" t="s">
        <v>44</v>
      </c>
      <c r="C678">
        <v>27</v>
      </c>
      <c r="D678" t="s">
        <v>37</v>
      </c>
      <c r="E678" t="s">
        <v>45</v>
      </c>
      <c r="F678">
        <v>14</v>
      </c>
      <c r="G678">
        <v>17</v>
      </c>
      <c r="H678" t="s">
        <v>49</v>
      </c>
      <c r="I678" t="s">
        <v>34</v>
      </c>
      <c r="J678" t="s">
        <v>34</v>
      </c>
      <c r="K678" t="s">
        <v>37</v>
      </c>
      <c r="L678" t="s">
        <v>72</v>
      </c>
      <c r="M678" t="s">
        <v>34</v>
      </c>
      <c r="N678" t="s">
        <v>34</v>
      </c>
      <c r="O678" t="s">
        <v>34</v>
      </c>
      <c r="P678" t="s">
        <v>34</v>
      </c>
      <c r="Q678" t="s">
        <v>34</v>
      </c>
      <c r="R678" t="s">
        <v>34</v>
      </c>
      <c r="S678" t="s">
        <v>37</v>
      </c>
      <c r="T678" t="s">
        <v>37</v>
      </c>
      <c r="U678" t="s">
        <v>46</v>
      </c>
      <c r="V678" t="s">
        <v>37</v>
      </c>
      <c r="W678" t="s">
        <v>51</v>
      </c>
      <c r="X678">
        <v>-4</v>
      </c>
      <c r="Y678">
        <v>24.8</v>
      </c>
      <c r="Z678">
        <v>0</v>
      </c>
      <c r="AA678">
        <v>0</v>
      </c>
      <c r="AB678">
        <v>0</v>
      </c>
      <c r="AC678">
        <v>24.8</v>
      </c>
      <c r="AD678" t="s">
        <v>52</v>
      </c>
      <c r="AE678" t="s">
        <v>58</v>
      </c>
      <c r="AF678" t="s">
        <v>59</v>
      </c>
      <c r="AG678">
        <f t="shared" si="20"/>
        <v>1</v>
      </c>
      <c r="AH678" t="str" cm="1">
        <f t="array" ref="AH678">_xlfn.IFS(
X678&lt;=20, "&lt;20",
AND(X678&gt;=20, X678&lt;50), "20-50",
AND(X678&gt;=50, X678&lt;100), "50-100",
X678&gt;=100, "&gt;100"
)</f>
        <v>&lt;20</v>
      </c>
      <c r="AI678">
        <f t="shared" si="21"/>
        <v>0</v>
      </c>
      <c r="AJ678" t="str" cm="1">
        <f t="array" ref="AJ678">_xlfn.IFS(
C678&lt;=20, "&lt;20",
AND(C678&gt;=20, C678&lt;35), "20-35",
AND(C678&gt;=35, C678&lt;50), "35-50",
C678&gt;=50, "50-100"
)</f>
        <v>20-35</v>
      </c>
      <c r="AK678" t="str" cm="1">
        <f t="array" ref="AK678">_xlfn.IFS(
G678&lt;6, "&lt;6",
AND(G678&gt;=6, G678&lt;12), "6-12",
AND(G678&gt;=12, G678&lt;18), "12-18",  AND(G678&gt;=18, G678&lt;24), "18-24", G678&gt;=24, "24-36")</f>
        <v>12-18</v>
      </c>
    </row>
    <row r="679" spans="1:37" x14ac:dyDescent="0.3">
      <c r="A679" t="s">
        <v>778</v>
      </c>
      <c r="B679" t="s">
        <v>44</v>
      </c>
      <c r="C679">
        <v>62</v>
      </c>
      <c r="D679" t="s">
        <v>34</v>
      </c>
      <c r="E679" t="s">
        <v>124</v>
      </c>
      <c r="F679">
        <v>15</v>
      </c>
      <c r="G679">
        <v>19</v>
      </c>
      <c r="H679" t="s">
        <v>110</v>
      </c>
      <c r="I679" t="s">
        <v>37</v>
      </c>
      <c r="J679" t="s">
        <v>34</v>
      </c>
      <c r="K679" t="s">
        <v>37</v>
      </c>
      <c r="L679" t="s">
        <v>50</v>
      </c>
      <c r="M679" t="s">
        <v>34</v>
      </c>
      <c r="N679" t="s">
        <v>34</v>
      </c>
      <c r="O679" t="s">
        <v>34</v>
      </c>
      <c r="P679" t="s">
        <v>34</v>
      </c>
      <c r="Q679" t="s">
        <v>37</v>
      </c>
      <c r="R679" t="s">
        <v>37</v>
      </c>
      <c r="S679" t="s">
        <v>37</v>
      </c>
      <c r="T679" t="s">
        <v>34</v>
      </c>
      <c r="U679" t="s">
        <v>39</v>
      </c>
      <c r="V679" t="s">
        <v>37</v>
      </c>
      <c r="W679" t="s">
        <v>143</v>
      </c>
      <c r="X679">
        <v>89.1</v>
      </c>
      <c r="Y679">
        <v>3342</v>
      </c>
      <c r="Z679">
        <v>0</v>
      </c>
      <c r="AA679">
        <v>90</v>
      </c>
      <c r="AB679">
        <v>1143.42</v>
      </c>
      <c r="AC679">
        <v>4575.42</v>
      </c>
      <c r="AD679" t="s">
        <v>41</v>
      </c>
      <c r="AE679" t="s">
        <v>42</v>
      </c>
      <c r="AF679" t="s">
        <v>42</v>
      </c>
      <c r="AG679">
        <f t="shared" si="20"/>
        <v>0</v>
      </c>
      <c r="AH679" t="str" cm="1">
        <f t="array" ref="AH679">_xlfn.IFS(
X679&lt;=20, "&lt;20",
AND(X679&gt;=20, X679&lt;50), "20-50",
AND(X679&gt;=50, X679&lt;100), "50-100",
X679&gt;=100, "&gt;100"
)</f>
        <v>50-100</v>
      </c>
      <c r="AI679">
        <f t="shared" si="21"/>
        <v>0</v>
      </c>
      <c r="AJ679" t="str" cm="1">
        <f t="array" ref="AJ679">_xlfn.IFS(
C679&lt;=20, "&lt;20",
AND(C679&gt;=20, C679&lt;35), "20-35",
AND(C679&gt;=35, C679&lt;50), "35-50",
C679&gt;=50, "50-100"
)</f>
        <v>50-100</v>
      </c>
      <c r="AK679" t="str" cm="1">
        <f t="array" ref="AK679">_xlfn.IFS(
G679&lt;6, "&lt;6",
AND(G679&gt;=6, G679&lt;12), "6-12",
AND(G679&gt;=12, G679&lt;18), "12-18",  AND(G679&gt;=18, G679&lt;24), "18-24", G679&gt;=24, "24-36")</f>
        <v>18-24</v>
      </c>
    </row>
    <row r="680" spans="1:37" x14ac:dyDescent="0.3">
      <c r="A680" t="s">
        <v>779</v>
      </c>
      <c r="B680" t="s">
        <v>33</v>
      </c>
      <c r="C680">
        <v>44</v>
      </c>
      <c r="D680" t="s">
        <v>34</v>
      </c>
      <c r="E680" t="s">
        <v>124</v>
      </c>
      <c r="F680">
        <v>2</v>
      </c>
      <c r="G680">
        <v>12</v>
      </c>
      <c r="H680" t="s">
        <v>57</v>
      </c>
      <c r="I680" t="s">
        <v>37</v>
      </c>
      <c r="J680" t="s">
        <v>37</v>
      </c>
      <c r="K680" t="s">
        <v>37</v>
      </c>
      <c r="L680" t="s">
        <v>50</v>
      </c>
      <c r="M680" t="s">
        <v>34</v>
      </c>
      <c r="N680" t="s">
        <v>34</v>
      </c>
      <c r="O680" t="s">
        <v>34</v>
      </c>
      <c r="P680" t="s">
        <v>34</v>
      </c>
      <c r="Q680" t="s">
        <v>34</v>
      </c>
      <c r="R680" t="s">
        <v>34</v>
      </c>
      <c r="S680" t="s">
        <v>34</v>
      </c>
      <c r="T680" t="s">
        <v>37</v>
      </c>
      <c r="U680" t="s">
        <v>46</v>
      </c>
      <c r="V680" t="s">
        <v>37</v>
      </c>
      <c r="W680" t="s">
        <v>51</v>
      </c>
      <c r="X680">
        <v>-7</v>
      </c>
      <c r="Y680">
        <v>825.7</v>
      </c>
      <c r="Z680">
        <v>0</v>
      </c>
      <c r="AA680">
        <v>0</v>
      </c>
      <c r="AB680">
        <v>237.38</v>
      </c>
      <c r="AC680">
        <v>1063.08</v>
      </c>
      <c r="AD680" t="s">
        <v>52</v>
      </c>
      <c r="AE680" t="s">
        <v>53</v>
      </c>
      <c r="AF680" t="s">
        <v>91</v>
      </c>
      <c r="AG680">
        <f t="shared" si="20"/>
        <v>1</v>
      </c>
      <c r="AH680" t="str" cm="1">
        <f t="array" ref="AH680">_xlfn.IFS(
X680&lt;=20, "&lt;20",
AND(X680&gt;=20, X680&lt;50), "20-50",
AND(X680&gt;=50, X680&lt;100), "50-100",
X680&gt;=100, "&gt;100"
)</f>
        <v>&lt;20</v>
      </c>
      <c r="AI680">
        <f t="shared" si="21"/>
        <v>0</v>
      </c>
      <c r="AJ680" t="str" cm="1">
        <f t="array" ref="AJ680">_xlfn.IFS(
C680&lt;=20, "&lt;20",
AND(C680&gt;=20, C680&lt;35), "20-35",
AND(C680&gt;=35, C680&lt;50), "35-50",
C680&gt;=50, "50-100"
)</f>
        <v>35-50</v>
      </c>
      <c r="AK680" t="str" cm="1">
        <f t="array" ref="AK680">_xlfn.IFS(
G680&lt;6, "&lt;6",
AND(G680&gt;=6, G680&lt;12), "6-12",
AND(G680&gt;=12, G680&lt;18), "12-18",  AND(G680&gt;=18, G680&lt;24), "18-24", G680&gt;=24, "24-36")</f>
        <v>12-18</v>
      </c>
    </row>
    <row r="681" spans="1:37" x14ac:dyDescent="0.3">
      <c r="A681" t="s">
        <v>780</v>
      </c>
      <c r="B681" t="s">
        <v>44</v>
      </c>
      <c r="C681">
        <v>45</v>
      </c>
      <c r="D681" t="s">
        <v>37</v>
      </c>
      <c r="E681" t="s">
        <v>158</v>
      </c>
      <c r="F681">
        <v>5</v>
      </c>
      <c r="G681">
        <v>30</v>
      </c>
      <c r="H681" t="s">
        <v>36</v>
      </c>
      <c r="I681" t="s">
        <v>37</v>
      </c>
      <c r="J681" t="s">
        <v>34</v>
      </c>
      <c r="K681" t="s">
        <v>37</v>
      </c>
      <c r="L681" t="s">
        <v>50</v>
      </c>
      <c r="M681" t="s">
        <v>34</v>
      </c>
      <c r="N681" t="s">
        <v>34</v>
      </c>
      <c r="O681" t="s">
        <v>34</v>
      </c>
      <c r="P681" t="s">
        <v>34</v>
      </c>
      <c r="Q681" t="s">
        <v>34</v>
      </c>
      <c r="R681" t="s">
        <v>34</v>
      </c>
      <c r="S681" t="s">
        <v>34</v>
      </c>
      <c r="T681" t="s">
        <v>37</v>
      </c>
      <c r="U681" t="s">
        <v>46</v>
      </c>
      <c r="V681" t="s">
        <v>37</v>
      </c>
      <c r="W681" t="s">
        <v>40</v>
      </c>
      <c r="X681">
        <v>69.05</v>
      </c>
      <c r="Y681">
        <v>1815.65</v>
      </c>
      <c r="Z681">
        <v>0</v>
      </c>
      <c r="AA681">
        <v>0</v>
      </c>
      <c r="AB681">
        <v>975.26</v>
      </c>
      <c r="AC681">
        <v>2790.91</v>
      </c>
      <c r="AD681" t="s">
        <v>41</v>
      </c>
      <c r="AE681" t="s">
        <v>42</v>
      </c>
      <c r="AF681" t="s">
        <v>42</v>
      </c>
      <c r="AG681">
        <f t="shared" si="20"/>
        <v>0</v>
      </c>
      <c r="AH681" t="str" cm="1">
        <f t="array" ref="AH681">_xlfn.IFS(
X681&lt;=20, "&lt;20",
AND(X681&gt;=20, X681&lt;50), "20-50",
AND(X681&gt;=50, X681&lt;100), "50-100",
X681&gt;=100, "&gt;100"
)</f>
        <v>50-100</v>
      </c>
      <c r="AI681">
        <f t="shared" si="21"/>
        <v>0</v>
      </c>
      <c r="AJ681" t="str" cm="1">
        <f t="array" ref="AJ681">_xlfn.IFS(
C681&lt;=20, "&lt;20",
AND(C681&gt;=20, C681&lt;35), "20-35",
AND(C681&gt;=35, C681&lt;50), "35-50",
C681&gt;=50, "50-100"
)</f>
        <v>35-50</v>
      </c>
      <c r="AK681" t="str" cm="1">
        <f t="array" ref="AK681">_xlfn.IFS(
G681&lt;6, "&lt;6",
AND(G681&gt;=6, G681&lt;12), "6-12",
AND(G681&gt;=12, G681&lt;18), "12-18",  AND(G681&gt;=18, G681&lt;24), "18-24", G681&gt;=24, "24-36")</f>
        <v>24-36</v>
      </c>
    </row>
    <row r="682" spans="1:37" x14ac:dyDescent="0.3">
      <c r="A682" t="s">
        <v>781</v>
      </c>
      <c r="B682" t="s">
        <v>44</v>
      </c>
      <c r="C682">
        <v>30</v>
      </c>
      <c r="D682" t="s">
        <v>34</v>
      </c>
      <c r="E682" t="s">
        <v>87</v>
      </c>
      <c r="F682">
        <v>4</v>
      </c>
      <c r="G682">
        <v>3</v>
      </c>
      <c r="H682" t="s">
        <v>36</v>
      </c>
      <c r="I682" t="s">
        <v>37</v>
      </c>
      <c r="J682" t="s">
        <v>34</v>
      </c>
      <c r="K682" t="s">
        <v>37</v>
      </c>
      <c r="L682" t="s">
        <v>72</v>
      </c>
      <c r="M682" t="s">
        <v>37</v>
      </c>
      <c r="N682" t="s">
        <v>34</v>
      </c>
      <c r="O682" t="s">
        <v>37</v>
      </c>
      <c r="P682" t="s">
        <v>37</v>
      </c>
      <c r="Q682" t="s">
        <v>37</v>
      </c>
      <c r="R682" t="s">
        <v>37</v>
      </c>
      <c r="S682" t="s">
        <v>37</v>
      </c>
      <c r="T682" t="s">
        <v>37</v>
      </c>
      <c r="U682" t="s">
        <v>67</v>
      </c>
      <c r="V682" t="s">
        <v>37</v>
      </c>
      <c r="W682" t="s">
        <v>51</v>
      </c>
      <c r="X682">
        <v>80.45</v>
      </c>
      <c r="Y682">
        <v>5886.85</v>
      </c>
      <c r="Z682">
        <v>0</v>
      </c>
      <c r="AA682">
        <v>0</v>
      </c>
      <c r="AB682">
        <v>933.12</v>
      </c>
      <c r="AC682">
        <v>6819.97</v>
      </c>
      <c r="AD682" t="s">
        <v>41</v>
      </c>
      <c r="AE682" t="s">
        <v>42</v>
      </c>
      <c r="AF682" t="s">
        <v>42</v>
      </c>
      <c r="AG682">
        <f t="shared" si="20"/>
        <v>0</v>
      </c>
      <c r="AH682" t="str" cm="1">
        <f t="array" ref="AH682">_xlfn.IFS(
X682&lt;=20, "&lt;20",
AND(X682&gt;=20, X682&lt;50), "20-50",
AND(X682&gt;=50, X682&lt;100), "50-100",
X682&gt;=100, "&gt;100"
)</f>
        <v>50-100</v>
      </c>
      <c r="AI682">
        <f t="shared" si="21"/>
        <v>0</v>
      </c>
      <c r="AJ682" t="str" cm="1">
        <f t="array" ref="AJ682">_xlfn.IFS(
C682&lt;=20, "&lt;20",
AND(C682&gt;=20, C682&lt;35), "20-35",
AND(C682&gt;=35, C682&lt;50), "35-50",
C682&gt;=50, "50-100"
)</f>
        <v>20-35</v>
      </c>
      <c r="AK682" t="str" cm="1">
        <f t="array" ref="AK682">_xlfn.IFS(
G682&lt;6, "&lt;6",
AND(G682&gt;=6, G682&lt;12), "6-12",
AND(G682&gt;=12, G682&lt;18), "12-18",  AND(G682&gt;=18, G682&lt;24), "18-24", G682&gt;=24, "24-36")</f>
        <v>&lt;6</v>
      </c>
    </row>
    <row r="683" spans="1:37" x14ac:dyDescent="0.3">
      <c r="A683" t="s">
        <v>782</v>
      </c>
      <c r="B683" t="s">
        <v>44</v>
      </c>
      <c r="C683">
        <v>74</v>
      </c>
      <c r="D683" t="s">
        <v>37</v>
      </c>
      <c r="E683" t="s">
        <v>82</v>
      </c>
      <c r="F683">
        <v>0</v>
      </c>
      <c r="G683">
        <v>9</v>
      </c>
      <c r="H683" t="s">
        <v>110</v>
      </c>
      <c r="I683" t="s">
        <v>37</v>
      </c>
      <c r="J683" t="s">
        <v>37</v>
      </c>
      <c r="K683" t="s">
        <v>37</v>
      </c>
      <c r="L683" t="s">
        <v>50</v>
      </c>
      <c r="M683" t="s">
        <v>34</v>
      </c>
      <c r="N683" t="s">
        <v>34</v>
      </c>
      <c r="O683" t="s">
        <v>34</v>
      </c>
      <c r="P683" t="s">
        <v>37</v>
      </c>
      <c r="Q683" t="s">
        <v>37</v>
      </c>
      <c r="R683" t="s">
        <v>37</v>
      </c>
      <c r="S683" t="s">
        <v>34</v>
      </c>
      <c r="T683" t="s">
        <v>37</v>
      </c>
      <c r="U683" t="s">
        <v>46</v>
      </c>
      <c r="V683" t="s">
        <v>37</v>
      </c>
      <c r="W683" t="s">
        <v>51</v>
      </c>
      <c r="X683">
        <v>101.5</v>
      </c>
      <c r="Y683">
        <v>2917.65</v>
      </c>
      <c r="Z683">
        <v>0</v>
      </c>
      <c r="AA683">
        <v>0</v>
      </c>
      <c r="AB683">
        <v>1440.6</v>
      </c>
      <c r="AC683">
        <v>4358.25</v>
      </c>
      <c r="AD683" t="s">
        <v>41</v>
      </c>
      <c r="AE683" t="s">
        <v>42</v>
      </c>
      <c r="AF683" t="s">
        <v>42</v>
      </c>
      <c r="AG683">
        <f t="shared" si="20"/>
        <v>0</v>
      </c>
      <c r="AH683" t="str" cm="1">
        <f t="array" ref="AH683">_xlfn.IFS(
X683&lt;=20, "&lt;20",
AND(X683&gt;=20, X683&lt;50), "20-50",
AND(X683&gt;=50, X683&lt;100), "50-100",
X683&gt;=100, "&gt;100"
)</f>
        <v>&gt;100</v>
      </c>
      <c r="AI683">
        <f t="shared" si="21"/>
        <v>0</v>
      </c>
      <c r="AJ683" t="str" cm="1">
        <f t="array" ref="AJ683">_xlfn.IFS(
C683&lt;=20, "&lt;20",
AND(C683&gt;=20, C683&lt;35), "20-35",
AND(C683&gt;=35, C683&lt;50), "35-50",
C683&gt;=50, "50-100"
)</f>
        <v>50-100</v>
      </c>
      <c r="AK683" t="str" cm="1">
        <f t="array" ref="AK683">_xlfn.IFS(
G683&lt;6, "&lt;6",
AND(G683&gt;=6, G683&lt;12), "6-12",
AND(G683&gt;=12, G683&lt;18), "12-18",  AND(G683&gt;=18, G683&lt;24), "18-24", G683&gt;=24, "24-36")</f>
        <v>6-12</v>
      </c>
    </row>
    <row r="684" spans="1:37" x14ac:dyDescent="0.3">
      <c r="A684" t="s">
        <v>783</v>
      </c>
      <c r="B684" t="s">
        <v>33</v>
      </c>
      <c r="C684">
        <v>26</v>
      </c>
      <c r="D684" t="s">
        <v>37</v>
      </c>
      <c r="E684" t="s">
        <v>124</v>
      </c>
      <c r="F684">
        <v>9</v>
      </c>
      <c r="G684">
        <v>21</v>
      </c>
      <c r="H684" t="s">
        <v>36</v>
      </c>
      <c r="I684" t="s">
        <v>37</v>
      </c>
      <c r="J684" t="s">
        <v>34</v>
      </c>
      <c r="K684" t="s">
        <v>34</v>
      </c>
      <c r="L684" t="s">
        <v>34</v>
      </c>
      <c r="M684" t="s">
        <v>34</v>
      </c>
      <c r="N684" t="s">
        <v>34</v>
      </c>
      <c r="O684" t="s">
        <v>34</v>
      </c>
      <c r="P684" t="s">
        <v>34</v>
      </c>
      <c r="Q684" t="s">
        <v>34</v>
      </c>
      <c r="R684" t="s">
        <v>34</v>
      </c>
      <c r="S684" t="s">
        <v>34</v>
      </c>
      <c r="T684" t="s">
        <v>34</v>
      </c>
      <c r="U684" t="s">
        <v>46</v>
      </c>
      <c r="V684" t="s">
        <v>34</v>
      </c>
      <c r="W684" t="s">
        <v>143</v>
      </c>
      <c r="X684">
        <v>19.55</v>
      </c>
      <c r="Y684">
        <v>19.55</v>
      </c>
      <c r="Z684">
        <v>0</v>
      </c>
      <c r="AA684">
        <v>0</v>
      </c>
      <c r="AB684">
        <v>38.44</v>
      </c>
      <c r="AC684">
        <v>57.99</v>
      </c>
      <c r="AD684" t="s">
        <v>52</v>
      </c>
      <c r="AE684" t="s">
        <v>53</v>
      </c>
      <c r="AF684" t="s">
        <v>91</v>
      </c>
      <c r="AG684">
        <f t="shared" si="20"/>
        <v>1</v>
      </c>
      <c r="AH684" t="str" cm="1">
        <f t="array" ref="AH684">_xlfn.IFS(
X684&lt;=20, "&lt;20",
AND(X684&gt;=20, X684&lt;50), "20-50",
AND(X684&gt;=50, X684&lt;100), "50-100",
X684&gt;=100, "&gt;100"
)</f>
        <v>&lt;20</v>
      </c>
      <c r="AI684">
        <f t="shared" si="21"/>
        <v>0</v>
      </c>
      <c r="AJ684" t="str" cm="1">
        <f t="array" ref="AJ684">_xlfn.IFS(
C684&lt;=20, "&lt;20",
AND(C684&gt;=20, C684&lt;35), "20-35",
AND(C684&gt;=35, C684&lt;50), "35-50",
C684&gt;=50, "50-100"
)</f>
        <v>20-35</v>
      </c>
      <c r="AK684" t="str" cm="1">
        <f t="array" ref="AK684">_xlfn.IFS(
G684&lt;6, "&lt;6",
AND(G684&gt;=6, G684&lt;12), "6-12",
AND(G684&gt;=12, G684&lt;18), "12-18",  AND(G684&gt;=18, G684&lt;24), "18-24", G684&gt;=24, "24-36")</f>
        <v>18-24</v>
      </c>
    </row>
    <row r="685" spans="1:37" x14ac:dyDescent="0.3">
      <c r="A685" t="s">
        <v>784</v>
      </c>
      <c r="B685" t="s">
        <v>44</v>
      </c>
      <c r="C685">
        <v>47</v>
      </c>
      <c r="D685" t="s">
        <v>37</v>
      </c>
      <c r="E685" t="s">
        <v>35</v>
      </c>
      <c r="F685">
        <v>15</v>
      </c>
      <c r="G685">
        <v>28</v>
      </c>
      <c r="H685" t="s">
        <v>49</v>
      </c>
      <c r="I685" t="s">
        <v>37</v>
      </c>
      <c r="J685" t="s">
        <v>34</v>
      </c>
      <c r="K685" t="s">
        <v>37</v>
      </c>
      <c r="L685" t="s">
        <v>50</v>
      </c>
      <c r="M685" t="s">
        <v>34</v>
      </c>
      <c r="N685" t="s">
        <v>34</v>
      </c>
      <c r="O685" t="s">
        <v>34</v>
      </c>
      <c r="P685" t="s">
        <v>34</v>
      </c>
      <c r="Q685" t="s">
        <v>34</v>
      </c>
      <c r="R685" t="s">
        <v>34</v>
      </c>
      <c r="S685" t="s">
        <v>34</v>
      </c>
      <c r="T685" t="s">
        <v>37</v>
      </c>
      <c r="U685" t="s">
        <v>46</v>
      </c>
      <c r="V685" t="s">
        <v>37</v>
      </c>
      <c r="W685" t="s">
        <v>51</v>
      </c>
      <c r="X685">
        <v>70.849999999999994</v>
      </c>
      <c r="Y685">
        <v>70.849999999999994</v>
      </c>
      <c r="Z685">
        <v>0</v>
      </c>
      <c r="AA685">
        <v>0</v>
      </c>
      <c r="AB685">
        <v>27.05</v>
      </c>
      <c r="AC685">
        <v>97.9</v>
      </c>
      <c r="AD685" t="s">
        <v>52</v>
      </c>
      <c r="AE685" t="s">
        <v>58</v>
      </c>
      <c r="AF685" t="s">
        <v>62</v>
      </c>
      <c r="AG685">
        <f t="shared" si="20"/>
        <v>1</v>
      </c>
      <c r="AH685" t="str" cm="1">
        <f t="array" ref="AH685">_xlfn.IFS(
X685&lt;=20, "&lt;20",
AND(X685&gt;=20, X685&lt;50), "20-50",
AND(X685&gt;=50, X685&lt;100), "50-100",
X685&gt;=100, "&gt;100"
)</f>
        <v>50-100</v>
      </c>
      <c r="AI685">
        <f t="shared" si="21"/>
        <v>0</v>
      </c>
      <c r="AJ685" t="str" cm="1">
        <f t="array" ref="AJ685">_xlfn.IFS(
C685&lt;=20, "&lt;20",
AND(C685&gt;=20, C685&lt;35), "20-35",
AND(C685&gt;=35, C685&lt;50), "35-50",
C685&gt;=50, "50-100"
)</f>
        <v>35-50</v>
      </c>
      <c r="AK685" t="str" cm="1">
        <f t="array" ref="AK685">_xlfn.IFS(
G685&lt;6, "&lt;6",
AND(G685&gt;=6, G685&lt;12), "6-12",
AND(G685&gt;=12, G685&lt;18), "12-18",  AND(G685&gt;=18, G685&lt;24), "18-24", G685&gt;=24, "24-36")</f>
        <v>24-36</v>
      </c>
    </row>
    <row r="686" spans="1:37" x14ac:dyDescent="0.3">
      <c r="A686" t="s">
        <v>785</v>
      </c>
      <c r="B686" t="s">
        <v>44</v>
      </c>
      <c r="C686">
        <v>56</v>
      </c>
      <c r="D686" t="s">
        <v>34</v>
      </c>
      <c r="E686" t="s">
        <v>103</v>
      </c>
      <c r="F686">
        <v>15</v>
      </c>
      <c r="G686">
        <v>24</v>
      </c>
      <c r="H686" t="s">
        <v>36</v>
      </c>
      <c r="I686" t="s">
        <v>37</v>
      </c>
      <c r="J686" t="s">
        <v>37</v>
      </c>
      <c r="K686" t="s">
        <v>37</v>
      </c>
      <c r="L686" t="s">
        <v>72</v>
      </c>
      <c r="M686" t="s">
        <v>37</v>
      </c>
      <c r="N686" t="s">
        <v>37</v>
      </c>
      <c r="O686" t="s">
        <v>37</v>
      </c>
      <c r="P686" t="s">
        <v>37</v>
      </c>
      <c r="Q686" t="s">
        <v>34</v>
      </c>
      <c r="R686" t="s">
        <v>37</v>
      </c>
      <c r="S686" t="s">
        <v>37</v>
      </c>
      <c r="T686" t="s">
        <v>37</v>
      </c>
      <c r="U686" t="s">
        <v>39</v>
      </c>
      <c r="V686" t="s">
        <v>37</v>
      </c>
      <c r="W686" t="s">
        <v>51</v>
      </c>
      <c r="X686">
        <v>78.45</v>
      </c>
      <c r="Y686">
        <v>5333.35</v>
      </c>
      <c r="Z686">
        <v>0</v>
      </c>
      <c r="AA686">
        <v>0</v>
      </c>
      <c r="AB686">
        <v>507.96</v>
      </c>
      <c r="AC686">
        <v>5841.31</v>
      </c>
      <c r="AD686" t="s">
        <v>41</v>
      </c>
      <c r="AE686" t="s">
        <v>42</v>
      </c>
      <c r="AF686" t="s">
        <v>42</v>
      </c>
      <c r="AG686">
        <f t="shared" si="20"/>
        <v>0</v>
      </c>
      <c r="AH686" t="str" cm="1">
        <f t="array" ref="AH686">_xlfn.IFS(
X686&lt;=20, "&lt;20",
AND(X686&gt;=20, X686&lt;50), "20-50",
AND(X686&gt;=50, X686&lt;100), "50-100",
X686&gt;=100, "&gt;100"
)</f>
        <v>50-100</v>
      </c>
      <c r="AI686">
        <f t="shared" si="21"/>
        <v>0</v>
      </c>
      <c r="AJ686" t="str" cm="1">
        <f t="array" ref="AJ686">_xlfn.IFS(
C686&lt;=20, "&lt;20",
AND(C686&gt;=20, C686&lt;35), "20-35",
AND(C686&gt;=35, C686&lt;50), "35-50",
C686&gt;=50, "50-100"
)</f>
        <v>50-100</v>
      </c>
      <c r="AK686" t="str" cm="1">
        <f t="array" ref="AK686">_xlfn.IFS(
G686&lt;6, "&lt;6",
AND(G686&gt;=6, G686&lt;12), "6-12",
AND(G686&gt;=12, G686&lt;18), "12-18",  AND(G686&gt;=18, G686&lt;24), "18-24", G686&gt;=24, "24-36")</f>
        <v>24-36</v>
      </c>
    </row>
    <row r="687" spans="1:37" x14ac:dyDescent="0.3">
      <c r="A687" t="s">
        <v>786</v>
      </c>
      <c r="B687" t="s">
        <v>44</v>
      </c>
      <c r="C687">
        <v>74</v>
      </c>
      <c r="D687" t="s">
        <v>37</v>
      </c>
      <c r="E687" t="s">
        <v>114</v>
      </c>
      <c r="F687">
        <v>6</v>
      </c>
      <c r="G687">
        <v>28</v>
      </c>
      <c r="H687" t="s">
        <v>36</v>
      </c>
      <c r="I687" t="s">
        <v>37</v>
      </c>
      <c r="J687" t="s">
        <v>37</v>
      </c>
      <c r="K687" t="s">
        <v>37</v>
      </c>
      <c r="L687" t="s">
        <v>50</v>
      </c>
      <c r="M687" t="s">
        <v>34</v>
      </c>
      <c r="N687" t="s">
        <v>37</v>
      </c>
      <c r="O687" t="s">
        <v>37</v>
      </c>
      <c r="P687" t="s">
        <v>34</v>
      </c>
      <c r="Q687" t="s">
        <v>37</v>
      </c>
      <c r="R687" t="s">
        <v>37</v>
      </c>
      <c r="S687" t="s">
        <v>37</v>
      </c>
      <c r="T687" t="s">
        <v>37</v>
      </c>
      <c r="U687" t="s">
        <v>46</v>
      </c>
      <c r="V687" t="s">
        <v>37</v>
      </c>
      <c r="W687" t="s">
        <v>51</v>
      </c>
      <c r="X687">
        <v>103.5</v>
      </c>
      <c r="Y687">
        <v>6479.4</v>
      </c>
      <c r="Z687">
        <v>0</v>
      </c>
      <c r="AA687">
        <v>0</v>
      </c>
      <c r="AB687">
        <v>1142.82</v>
      </c>
      <c r="AC687">
        <v>7622.22</v>
      </c>
      <c r="AD687" t="s">
        <v>41</v>
      </c>
      <c r="AE687" t="s">
        <v>42</v>
      </c>
      <c r="AF687" t="s">
        <v>42</v>
      </c>
      <c r="AG687">
        <f t="shared" si="20"/>
        <v>0</v>
      </c>
      <c r="AH687" t="str" cm="1">
        <f t="array" ref="AH687">_xlfn.IFS(
X687&lt;=20, "&lt;20",
AND(X687&gt;=20, X687&lt;50), "20-50",
AND(X687&gt;=50, X687&lt;100), "50-100",
X687&gt;=100, "&gt;100"
)</f>
        <v>&gt;100</v>
      </c>
      <c r="AI687">
        <f t="shared" si="21"/>
        <v>0</v>
      </c>
      <c r="AJ687" t="str" cm="1">
        <f t="array" ref="AJ687">_xlfn.IFS(
C687&lt;=20, "&lt;20",
AND(C687&gt;=20, C687&lt;35), "20-35",
AND(C687&gt;=35, C687&lt;50), "35-50",
C687&gt;=50, "50-100"
)</f>
        <v>50-100</v>
      </c>
      <c r="AK687" t="str" cm="1">
        <f t="array" ref="AK687">_xlfn.IFS(
G687&lt;6, "&lt;6",
AND(G687&gt;=6, G687&lt;12), "6-12",
AND(G687&gt;=12, G687&lt;18), "12-18",  AND(G687&gt;=18, G687&lt;24), "18-24", G687&gt;=24, "24-36")</f>
        <v>24-36</v>
      </c>
    </row>
    <row r="688" spans="1:37" x14ac:dyDescent="0.3">
      <c r="A688" t="s">
        <v>787</v>
      </c>
      <c r="B688" t="s">
        <v>33</v>
      </c>
      <c r="C688">
        <v>57</v>
      </c>
      <c r="D688" t="s">
        <v>37</v>
      </c>
      <c r="E688" t="s">
        <v>74</v>
      </c>
      <c r="F688">
        <v>14</v>
      </c>
      <c r="G688">
        <v>21</v>
      </c>
      <c r="H688" t="s">
        <v>36</v>
      </c>
      <c r="I688" t="s">
        <v>37</v>
      </c>
      <c r="J688" t="s">
        <v>34</v>
      </c>
      <c r="K688" t="s">
        <v>37</v>
      </c>
      <c r="L688" t="s">
        <v>72</v>
      </c>
      <c r="M688" t="s">
        <v>37</v>
      </c>
      <c r="N688" t="s">
        <v>37</v>
      </c>
      <c r="O688" t="s">
        <v>34</v>
      </c>
      <c r="P688" t="s">
        <v>37</v>
      </c>
      <c r="Q688" t="s">
        <v>37</v>
      </c>
      <c r="R688" t="s">
        <v>37</v>
      </c>
      <c r="S688" t="s">
        <v>37</v>
      </c>
      <c r="T688" t="s">
        <v>37</v>
      </c>
      <c r="U688" t="s">
        <v>46</v>
      </c>
      <c r="V688" t="s">
        <v>37</v>
      </c>
      <c r="W688" t="s">
        <v>40</v>
      </c>
      <c r="X688">
        <v>-9</v>
      </c>
      <c r="Y688">
        <v>4663.3999999999996</v>
      </c>
      <c r="Z688">
        <v>0</v>
      </c>
      <c r="AA688">
        <v>0</v>
      </c>
      <c r="AB688">
        <v>2385.6</v>
      </c>
      <c r="AC688">
        <v>7049</v>
      </c>
      <c r="AD688" t="s">
        <v>41</v>
      </c>
      <c r="AE688" t="s">
        <v>42</v>
      </c>
      <c r="AF688" t="s">
        <v>42</v>
      </c>
      <c r="AG688">
        <f t="shared" si="20"/>
        <v>0</v>
      </c>
      <c r="AH688" t="str" cm="1">
        <f t="array" ref="AH688">_xlfn.IFS(
X688&lt;=20, "&lt;20",
AND(X688&gt;=20, X688&lt;50), "20-50",
AND(X688&gt;=50, X688&lt;100), "50-100",
X688&gt;=100, "&gt;100"
)</f>
        <v>&lt;20</v>
      </c>
      <c r="AI688">
        <f t="shared" si="21"/>
        <v>0</v>
      </c>
      <c r="AJ688" t="str" cm="1">
        <f t="array" ref="AJ688">_xlfn.IFS(
C688&lt;=20, "&lt;20",
AND(C688&gt;=20, C688&lt;35), "20-35",
AND(C688&gt;=35, C688&lt;50), "35-50",
C688&gt;=50, "50-100"
)</f>
        <v>50-100</v>
      </c>
      <c r="AK688" t="str" cm="1">
        <f t="array" ref="AK688">_xlfn.IFS(
G688&lt;6, "&lt;6",
AND(G688&gt;=6, G688&lt;12), "6-12",
AND(G688&gt;=12, G688&lt;18), "12-18",  AND(G688&gt;=18, G688&lt;24), "18-24", G688&gt;=24, "24-36")</f>
        <v>18-24</v>
      </c>
    </row>
    <row r="689" spans="1:37" x14ac:dyDescent="0.3">
      <c r="A689" t="s">
        <v>788</v>
      </c>
      <c r="B689" t="s">
        <v>33</v>
      </c>
      <c r="C689">
        <v>41</v>
      </c>
      <c r="D689" t="s">
        <v>34</v>
      </c>
      <c r="E689" t="s">
        <v>109</v>
      </c>
      <c r="F689">
        <v>13</v>
      </c>
      <c r="G689">
        <v>33</v>
      </c>
      <c r="H689" t="s">
        <v>57</v>
      </c>
      <c r="I689" t="s">
        <v>37</v>
      </c>
      <c r="J689" t="s">
        <v>34</v>
      </c>
      <c r="K689" t="s">
        <v>34</v>
      </c>
      <c r="L689" t="s">
        <v>34</v>
      </c>
      <c r="M689" t="s">
        <v>34</v>
      </c>
      <c r="N689" t="s">
        <v>34</v>
      </c>
      <c r="O689" t="s">
        <v>34</v>
      </c>
      <c r="P689" t="s">
        <v>34</v>
      </c>
      <c r="Q689" t="s">
        <v>34</v>
      </c>
      <c r="R689" t="s">
        <v>34</v>
      </c>
      <c r="S689" t="s">
        <v>34</v>
      </c>
      <c r="T689" t="s">
        <v>34</v>
      </c>
      <c r="U689" t="s">
        <v>46</v>
      </c>
      <c r="V689" t="s">
        <v>34</v>
      </c>
      <c r="W689" t="s">
        <v>40</v>
      </c>
      <c r="X689">
        <v>20.6</v>
      </c>
      <c r="Y689">
        <v>414.95</v>
      </c>
      <c r="Z689">
        <v>0</v>
      </c>
      <c r="AA689">
        <v>0</v>
      </c>
      <c r="AB689">
        <v>89.3</v>
      </c>
      <c r="AC689">
        <v>504.25</v>
      </c>
      <c r="AD689" t="s">
        <v>41</v>
      </c>
      <c r="AE689" t="s">
        <v>42</v>
      </c>
      <c r="AF689" t="s">
        <v>42</v>
      </c>
      <c r="AG689">
        <f t="shared" si="20"/>
        <v>0</v>
      </c>
      <c r="AH689" t="str" cm="1">
        <f t="array" ref="AH689">_xlfn.IFS(
X689&lt;=20, "&lt;20",
AND(X689&gt;=20, X689&lt;50), "20-50",
AND(X689&gt;=50, X689&lt;100), "50-100",
X689&gt;=100, "&gt;100"
)</f>
        <v>20-50</v>
      </c>
      <c r="AI689">
        <f t="shared" si="21"/>
        <v>0</v>
      </c>
      <c r="AJ689" t="str" cm="1">
        <f t="array" ref="AJ689">_xlfn.IFS(
C689&lt;=20, "&lt;20",
AND(C689&gt;=20, C689&lt;35), "20-35",
AND(C689&gt;=35, C689&lt;50), "35-50",
C689&gt;=50, "50-100"
)</f>
        <v>35-50</v>
      </c>
      <c r="AK689" t="str" cm="1">
        <f t="array" ref="AK689">_xlfn.IFS(
G689&lt;6, "&lt;6",
AND(G689&gt;=6, G689&lt;12), "6-12",
AND(G689&gt;=12, G689&lt;18), "12-18",  AND(G689&gt;=18, G689&lt;24), "18-24", G689&gt;=24, "24-36")</f>
        <v>24-36</v>
      </c>
    </row>
    <row r="690" spans="1:37" x14ac:dyDescent="0.3">
      <c r="A690" t="s">
        <v>789</v>
      </c>
      <c r="B690" t="s">
        <v>44</v>
      </c>
      <c r="C690">
        <v>62</v>
      </c>
      <c r="D690" t="s">
        <v>34</v>
      </c>
      <c r="E690" t="s">
        <v>103</v>
      </c>
      <c r="F690">
        <v>2</v>
      </c>
      <c r="G690">
        <v>31</v>
      </c>
      <c r="H690" t="s">
        <v>36</v>
      </c>
      <c r="I690" t="s">
        <v>37</v>
      </c>
      <c r="J690" t="s">
        <v>34</v>
      </c>
      <c r="K690" t="s">
        <v>34</v>
      </c>
      <c r="L690" t="s">
        <v>34</v>
      </c>
      <c r="M690" t="s">
        <v>34</v>
      </c>
      <c r="N690" t="s">
        <v>34</v>
      </c>
      <c r="O690" t="s">
        <v>34</v>
      </c>
      <c r="P690" t="s">
        <v>34</v>
      </c>
      <c r="Q690" t="s">
        <v>34</v>
      </c>
      <c r="R690" t="s">
        <v>34</v>
      </c>
      <c r="S690" t="s">
        <v>34</v>
      </c>
      <c r="T690" t="s">
        <v>34</v>
      </c>
      <c r="U690" t="s">
        <v>39</v>
      </c>
      <c r="V690" t="s">
        <v>34</v>
      </c>
      <c r="W690" t="s">
        <v>51</v>
      </c>
      <c r="X690">
        <v>19.8</v>
      </c>
      <c r="Y690">
        <v>229.6</v>
      </c>
      <c r="Z690">
        <v>0</v>
      </c>
      <c r="AA690">
        <v>0</v>
      </c>
      <c r="AB690">
        <v>451.8</v>
      </c>
      <c r="AC690">
        <v>681.4</v>
      </c>
      <c r="AD690" t="s">
        <v>52</v>
      </c>
      <c r="AE690" t="s">
        <v>104</v>
      </c>
      <c r="AF690" t="s">
        <v>150</v>
      </c>
      <c r="AG690">
        <f t="shared" si="20"/>
        <v>1</v>
      </c>
      <c r="AH690" t="str" cm="1">
        <f t="array" ref="AH690">_xlfn.IFS(
X690&lt;=20, "&lt;20",
AND(X690&gt;=20, X690&lt;50), "20-50",
AND(X690&gt;=50, X690&lt;100), "50-100",
X690&gt;=100, "&gt;100"
)</f>
        <v>&lt;20</v>
      </c>
      <c r="AI690">
        <f t="shared" si="21"/>
        <v>0</v>
      </c>
      <c r="AJ690" t="str" cm="1">
        <f t="array" ref="AJ690">_xlfn.IFS(
C690&lt;=20, "&lt;20",
AND(C690&gt;=20, C690&lt;35), "20-35",
AND(C690&gt;=35, C690&lt;50), "35-50",
C690&gt;=50, "50-100"
)</f>
        <v>50-100</v>
      </c>
      <c r="AK690" t="str" cm="1">
        <f t="array" ref="AK690">_xlfn.IFS(
G690&lt;6, "&lt;6",
AND(G690&gt;=6, G690&lt;12), "6-12",
AND(G690&gt;=12, G690&lt;18), "12-18",  AND(G690&gt;=18, G690&lt;24), "18-24", G690&gt;=24, "24-36")</f>
        <v>24-36</v>
      </c>
    </row>
    <row r="691" spans="1:37" x14ac:dyDescent="0.3">
      <c r="A691" t="s">
        <v>790</v>
      </c>
      <c r="B691" t="s">
        <v>44</v>
      </c>
      <c r="C691">
        <v>24</v>
      </c>
      <c r="D691" t="s">
        <v>37</v>
      </c>
      <c r="E691" t="s">
        <v>87</v>
      </c>
      <c r="F691">
        <v>3</v>
      </c>
      <c r="G691">
        <v>3</v>
      </c>
      <c r="H691" t="s">
        <v>36</v>
      </c>
      <c r="I691" t="s">
        <v>37</v>
      </c>
      <c r="J691" t="s">
        <v>34</v>
      </c>
      <c r="K691" t="s">
        <v>37</v>
      </c>
      <c r="L691" t="s">
        <v>50</v>
      </c>
      <c r="M691" t="s">
        <v>34</v>
      </c>
      <c r="N691" t="s">
        <v>34</v>
      </c>
      <c r="O691" t="s">
        <v>34</v>
      </c>
      <c r="P691" t="s">
        <v>34</v>
      </c>
      <c r="Q691" t="s">
        <v>34</v>
      </c>
      <c r="R691" t="s">
        <v>34</v>
      </c>
      <c r="S691" t="s">
        <v>37</v>
      </c>
      <c r="T691" t="s">
        <v>37</v>
      </c>
      <c r="U691" t="s">
        <v>46</v>
      </c>
      <c r="V691" t="s">
        <v>34</v>
      </c>
      <c r="W691" t="s">
        <v>51</v>
      </c>
      <c r="X691">
        <v>70.25</v>
      </c>
      <c r="Y691">
        <v>2868.05</v>
      </c>
      <c r="Z691">
        <v>0</v>
      </c>
      <c r="AA691">
        <v>0</v>
      </c>
      <c r="AB691">
        <v>1671.98</v>
      </c>
      <c r="AC691">
        <v>4540.03</v>
      </c>
      <c r="AD691" t="s">
        <v>52</v>
      </c>
      <c r="AE691" t="s">
        <v>104</v>
      </c>
      <c r="AF691" t="s">
        <v>150</v>
      </c>
      <c r="AG691">
        <f t="shared" si="20"/>
        <v>1</v>
      </c>
      <c r="AH691" t="str" cm="1">
        <f t="array" ref="AH691">_xlfn.IFS(
X691&lt;=20, "&lt;20",
AND(X691&gt;=20, X691&lt;50), "20-50",
AND(X691&gt;=50, X691&lt;100), "50-100",
X691&gt;=100, "&gt;100"
)</f>
        <v>50-100</v>
      </c>
      <c r="AI691">
        <f t="shared" si="21"/>
        <v>0</v>
      </c>
      <c r="AJ691" t="str" cm="1">
        <f t="array" ref="AJ691">_xlfn.IFS(
C691&lt;=20, "&lt;20",
AND(C691&gt;=20, C691&lt;35), "20-35",
AND(C691&gt;=35, C691&lt;50), "35-50",
C691&gt;=50, "50-100"
)</f>
        <v>20-35</v>
      </c>
      <c r="AK691" t="str" cm="1">
        <f t="array" ref="AK691">_xlfn.IFS(
G691&lt;6, "&lt;6",
AND(G691&gt;=6, G691&lt;12), "6-12",
AND(G691&gt;=12, G691&lt;18), "12-18",  AND(G691&gt;=18, G691&lt;24), "18-24", G691&gt;=24, "24-36")</f>
        <v>&lt;6</v>
      </c>
    </row>
    <row r="692" spans="1:37" x14ac:dyDescent="0.3">
      <c r="A692" t="s">
        <v>791</v>
      </c>
      <c r="B692" t="s">
        <v>33</v>
      </c>
      <c r="C692">
        <v>33</v>
      </c>
      <c r="D692" t="s">
        <v>34</v>
      </c>
      <c r="E692" t="s">
        <v>90</v>
      </c>
      <c r="F692">
        <v>14</v>
      </c>
      <c r="G692">
        <v>15</v>
      </c>
      <c r="H692" t="s">
        <v>110</v>
      </c>
      <c r="I692" t="s">
        <v>37</v>
      </c>
      <c r="J692" t="s">
        <v>34</v>
      </c>
      <c r="K692" t="s">
        <v>37</v>
      </c>
      <c r="L692" t="s">
        <v>72</v>
      </c>
      <c r="M692" t="s">
        <v>34</v>
      </c>
      <c r="N692" t="s">
        <v>37</v>
      </c>
      <c r="O692" t="s">
        <v>34</v>
      </c>
      <c r="P692" t="s">
        <v>37</v>
      </c>
      <c r="Q692" t="s">
        <v>34</v>
      </c>
      <c r="R692" t="s">
        <v>34</v>
      </c>
      <c r="S692" t="s">
        <v>34</v>
      </c>
      <c r="T692" t="s">
        <v>37</v>
      </c>
      <c r="U692" t="s">
        <v>39</v>
      </c>
      <c r="V692" t="s">
        <v>37</v>
      </c>
      <c r="W692" t="s">
        <v>40</v>
      </c>
      <c r="X692">
        <v>54.75</v>
      </c>
      <c r="Y692">
        <v>1266.3499999999999</v>
      </c>
      <c r="Z692">
        <v>15.76</v>
      </c>
      <c r="AA692">
        <v>0</v>
      </c>
      <c r="AB692">
        <v>997.5</v>
      </c>
      <c r="AC692">
        <v>2248.09</v>
      </c>
      <c r="AD692" t="s">
        <v>41</v>
      </c>
      <c r="AE692" t="s">
        <v>42</v>
      </c>
      <c r="AF692" t="s">
        <v>42</v>
      </c>
      <c r="AG692">
        <f t="shared" si="20"/>
        <v>0</v>
      </c>
      <c r="AH692" t="str" cm="1">
        <f t="array" ref="AH692">_xlfn.IFS(
X692&lt;=20, "&lt;20",
AND(X692&gt;=20, X692&lt;50), "20-50",
AND(X692&gt;=50, X692&lt;100), "50-100",
X692&gt;=100, "&gt;100"
)</f>
        <v>50-100</v>
      </c>
      <c r="AI692">
        <f t="shared" si="21"/>
        <v>0</v>
      </c>
      <c r="AJ692" t="str" cm="1">
        <f t="array" ref="AJ692">_xlfn.IFS(
C692&lt;=20, "&lt;20",
AND(C692&gt;=20, C692&lt;35), "20-35",
AND(C692&gt;=35, C692&lt;50), "35-50",
C692&gt;=50, "50-100"
)</f>
        <v>20-35</v>
      </c>
      <c r="AK692" t="str" cm="1">
        <f t="array" ref="AK692">_xlfn.IFS(
G692&lt;6, "&lt;6",
AND(G692&gt;=6, G692&lt;12), "6-12",
AND(G692&gt;=12, G692&lt;18), "12-18",  AND(G692&gt;=18, G692&lt;24), "18-24", G692&gt;=24, "24-36")</f>
        <v>12-18</v>
      </c>
    </row>
    <row r="693" spans="1:37" x14ac:dyDescent="0.3">
      <c r="A693" t="s">
        <v>792</v>
      </c>
      <c r="B693" t="s">
        <v>44</v>
      </c>
      <c r="C693">
        <v>29</v>
      </c>
      <c r="D693" t="s">
        <v>34</v>
      </c>
      <c r="E693" t="s">
        <v>56</v>
      </c>
      <c r="F693">
        <v>9</v>
      </c>
      <c r="G693">
        <v>12</v>
      </c>
      <c r="H693" t="s">
        <v>66</v>
      </c>
      <c r="I693" t="s">
        <v>37</v>
      </c>
      <c r="J693" t="s">
        <v>37</v>
      </c>
      <c r="K693" t="s">
        <v>37</v>
      </c>
      <c r="L693" t="s">
        <v>50</v>
      </c>
      <c r="M693" t="s">
        <v>37</v>
      </c>
      <c r="N693" t="s">
        <v>37</v>
      </c>
      <c r="O693" t="s">
        <v>37</v>
      </c>
      <c r="P693" t="s">
        <v>37</v>
      </c>
      <c r="Q693" t="s">
        <v>37</v>
      </c>
      <c r="R693" t="s">
        <v>37</v>
      </c>
      <c r="S693" t="s">
        <v>37</v>
      </c>
      <c r="T693" t="s">
        <v>37</v>
      </c>
      <c r="U693" t="s">
        <v>67</v>
      </c>
      <c r="V693" t="s">
        <v>37</v>
      </c>
      <c r="W693" t="s">
        <v>40</v>
      </c>
      <c r="X693">
        <v>113.15</v>
      </c>
      <c r="Y693">
        <v>7993.3</v>
      </c>
      <c r="Z693">
        <v>0</v>
      </c>
      <c r="AA693">
        <v>0</v>
      </c>
      <c r="AB693">
        <v>2016.4</v>
      </c>
      <c r="AC693">
        <v>10009.700000000001</v>
      </c>
      <c r="AD693" t="s">
        <v>41</v>
      </c>
      <c r="AE693" t="s">
        <v>42</v>
      </c>
      <c r="AF693" t="s">
        <v>42</v>
      </c>
      <c r="AG693">
        <f t="shared" si="20"/>
        <v>0</v>
      </c>
      <c r="AH693" t="str" cm="1">
        <f t="array" ref="AH693">_xlfn.IFS(
X693&lt;=20, "&lt;20",
AND(X693&gt;=20, X693&lt;50), "20-50",
AND(X693&gt;=50, X693&lt;100), "50-100",
X693&gt;=100, "&gt;100"
)</f>
        <v>&gt;100</v>
      </c>
      <c r="AI693">
        <f t="shared" si="21"/>
        <v>0</v>
      </c>
      <c r="AJ693" t="str" cm="1">
        <f t="array" ref="AJ693">_xlfn.IFS(
C693&lt;=20, "&lt;20",
AND(C693&gt;=20, C693&lt;35), "20-35",
AND(C693&gt;=35, C693&lt;50), "35-50",
C693&gt;=50, "50-100"
)</f>
        <v>20-35</v>
      </c>
      <c r="AK693" t="str" cm="1">
        <f t="array" ref="AK693">_xlfn.IFS(
G693&lt;6, "&lt;6",
AND(G693&gt;=6, G693&lt;12), "6-12",
AND(G693&gt;=12, G693&lt;18), "12-18",  AND(G693&gt;=18, G693&lt;24), "18-24", G693&gt;=24, "24-36")</f>
        <v>12-18</v>
      </c>
    </row>
    <row r="694" spans="1:37" x14ac:dyDescent="0.3">
      <c r="A694" t="s">
        <v>793</v>
      </c>
      <c r="B694" t="s">
        <v>44</v>
      </c>
      <c r="C694">
        <v>20</v>
      </c>
      <c r="D694" t="s">
        <v>37</v>
      </c>
      <c r="E694" t="s">
        <v>61</v>
      </c>
      <c r="F694">
        <v>6</v>
      </c>
      <c r="G694">
        <v>8</v>
      </c>
      <c r="H694" t="s">
        <v>70</v>
      </c>
      <c r="I694" t="s">
        <v>37</v>
      </c>
      <c r="J694" t="s">
        <v>37</v>
      </c>
      <c r="K694" t="s">
        <v>34</v>
      </c>
      <c r="L694" t="s">
        <v>34</v>
      </c>
      <c r="M694" t="s">
        <v>34</v>
      </c>
      <c r="N694" t="s">
        <v>34</v>
      </c>
      <c r="O694" t="s">
        <v>34</v>
      </c>
      <c r="P694" t="s">
        <v>34</v>
      </c>
      <c r="Q694" t="s">
        <v>34</v>
      </c>
      <c r="R694" t="s">
        <v>34</v>
      </c>
      <c r="S694" t="s">
        <v>34</v>
      </c>
      <c r="T694" t="s">
        <v>34</v>
      </c>
      <c r="U694" t="s">
        <v>67</v>
      </c>
      <c r="V694" t="s">
        <v>37</v>
      </c>
      <c r="W694" t="s">
        <v>40</v>
      </c>
      <c r="X694">
        <v>25.15</v>
      </c>
      <c r="Y694">
        <v>1327.15</v>
      </c>
      <c r="Z694">
        <v>0</v>
      </c>
      <c r="AA694">
        <v>0</v>
      </c>
      <c r="AB694">
        <v>739.2</v>
      </c>
      <c r="AC694">
        <v>2066.35</v>
      </c>
      <c r="AD694" t="s">
        <v>52</v>
      </c>
      <c r="AE694" t="s">
        <v>58</v>
      </c>
      <c r="AF694" t="s">
        <v>288</v>
      </c>
      <c r="AG694">
        <f t="shared" si="20"/>
        <v>1</v>
      </c>
      <c r="AH694" t="str" cm="1">
        <f t="array" ref="AH694">_xlfn.IFS(
X694&lt;=20, "&lt;20",
AND(X694&gt;=20, X694&lt;50), "20-50",
AND(X694&gt;=50, X694&lt;100), "50-100",
X694&gt;=100, "&gt;100"
)</f>
        <v>20-50</v>
      </c>
      <c r="AI694">
        <f t="shared" si="21"/>
        <v>0</v>
      </c>
      <c r="AJ694" t="str" cm="1">
        <f t="array" ref="AJ694">_xlfn.IFS(
C694&lt;=20, "&lt;20",
AND(C694&gt;=20, C694&lt;35), "20-35",
AND(C694&gt;=35, C694&lt;50), "35-50",
C694&gt;=50, "50-100"
)</f>
        <v>&lt;20</v>
      </c>
      <c r="AK694" t="str" cm="1">
        <f t="array" ref="AK694">_xlfn.IFS(
G694&lt;6, "&lt;6",
AND(G694&gt;=6, G694&lt;12), "6-12",
AND(G694&gt;=12, G694&lt;18), "12-18",  AND(G694&gt;=18, G694&lt;24), "18-24", G694&gt;=24, "24-36")</f>
        <v>6-12</v>
      </c>
    </row>
    <row r="695" spans="1:37" x14ac:dyDescent="0.3">
      <c r="A695" t="s">
        <v>794</v>
      </c>
      <c r="B695" t="s">
        <v>44</v>
      </c>
      <c r="C695">
        <v>52</v>
      </c>
      <c r="D695" t="s">
        <v>37</v>
      </c>
      <c r="E695" t="s">
        <v>103</v>
      </c>
      <c r="F695">
        <v>8</v>
      </c>
      <c r="G695">
        <v>4</v>
      </c>
      <c r="H695" t="s">
        <v>36</v>
      </c>
      <c r="I695" t="s">
        <v>37</v>
      </c>
      <c r="J695" t="s">
        <v>34</v>
      </c>
      <c r="K695" t="s">
        <v>34</v>
      </c>
      <c r="L695" t="s">
        <v>34</v>
      </c>
      <c r="M695" t="s">
        <v>34</v>
      </c>
      <c r="N695" t="s">
        <v>34</v>
      </c>
      <c r="O695" t="s">
        <v>34</v>
      </c>
      <c r="P695" t="s">
        <v>34</v>
      </c>
      <c r="Q695" t="s">
        <v>34</v>
      </c>
      <c r="R695" t="s">
        <v>34</v>
      </c>
      <c r="S695" t="s">
        <v>34</v>
      </c>
      <c r="T695" t="s">
        <v>34</v>
      </c>
      <c r="U695" t="s">
        <v>46</v>
      </c>
      <c r="V695" t="s">
        <v>34</v>
      </c>
      <c r="W695" t="s">
        <v>40</v>
      </c>
      <c r="X695">
        <v>21.05</v>
      </c>
      <c r="Y695">
        <v>139.75</v>
      </c>
      <c r="Z695">
        <v>0</v>
      </c>
      <c r="AA695">
        <v>0</v>
      </c>
      <c r="AB695">
        <v>344.4</v>
      </c>
      <c r="AC695">
        <v>484.15</v>
      </c>
      <c r="AD695" t="s">
        <v>41</v>
      </c>
      <c r="AE695" t="s">
        <v>42</v>
      </c>
      <c r="AF695" t="s">
        <v>42</v>
      </c>
      <c r="AG695">
        <f t="shared" si="20"/>
        <v>0</v>
      </c>
      <c r="AH695" t="str" cm="1">
        <f t="array" ref="AH695">_xlfn.IFS(
X695&lt;=20, "&lt;20",
AND(X695&gt;=20, X695&lt;50), "20-50",
AND(X695&gt;=50, X695&lt;100), "50-100",
X695&gt;=100, "&gt;100"
)</f>
        <v>20-50</v>
      </c>
      <c r="AI695">
        <f t="shared" si="21"/>
        <v>0</v>
      </c>
      <c r="AJ695" t="str" cm="1">
        <f t="array" ref="AJ695">_xlfn.IFS(
C695&lt;=20, "&lt;20",
AND(C695&gt;=20, C695&lt;35), "20-35",
AND(C695&gt;=35, C695&lt;50), "35-50",
C695&gt;=50, "50-100"
)</f>
        <v>50-100</v>
      </c>
      <c r="AK695" t="str" cm="1">
        <f t="array" ref="AK695">_xlfn.IFS(
G695&lt;6, "&lt;6",
AND(G695&gt;=6, G695&lt;12), "6-12",
AND(G695&gt;=12, G695&lt;18), "12-18",  AND(G695&gt;=18, G695&lt;24), "18-24", G695&gt;=24, "24-36")</f>
        <v>&lt;6</v>
      </c>
    </row>
    <row r="696" spans="1:37" x14ac:dyDescent="0.3">
      <c r="A696" t="s">
        <v>795</v>
      </c>
      <c r="B696" t="s">
        <v>33</v>
      </c>
      <c r="C696">
        <v>59</v>
      </c>
      <c r="D696" t="s">
        <v>34</v>
      </c>
      <c r="E696" t="s">
        <v>103</v>
      </c>
      <c r="F696">
        <v>6</v>
      </c>
      <c r="G696">
        <v>30</v>
      </c>
      <c r="H696" t="s">
        <v>36</v>
      </c>
      <c r="I696" t="s">
        <v>37</v>
      </c>
      <c r="J696" t="s">
        <v>34</v>
      </c>
      <c r="K696" t="s">
        <v>37</v>
      </c>
      <c r="L696" t="s">
        <v>50</v>
      </c>
      <c r="M696" t="s">
        <v>34</v>
      </c>
      <c r="N696" t="s">
        <v>34</v>
      </c>
      <c r="O696" t="s">
        <v>34</v>
      </c>
      <c r="P696" t="s">
        <v>34</v>
      </c>
      <c r="Q696" t="s">
        <v>34</v>
      </c>
      <c r="R696" t="s">
        <v>34</v>
      </c>
      <c r="S696" t="s">
        <v>34</v>
      </c>
      <c r="T696" t="s">
        <v>34</v>
      </c>
      <c r="U696" t="s">
        <v>46</v>
      </c>
      <c r="V696" t="s">
        <v>34</v>
      </c>
      <c r="W696" t="s">
        <v>40</v>
      </c>
      <c r="X696">
        <v>70.55</v>
      </c>
      <c r="Y696">
        <v>1493.55</v>
      </c>
      <c r="Z696">
        <v>17.600000000000001</v>
      </c>
      <c r="AA696">
        <v>0</v>
      </c>
      <c r="AB696">
        <v>76</v>
      </c>
      <c r="AC696">
        <v>1551.95</v>
      </c>
      <c r="AD696" t="s">
        <v>41</v>
      </c>
      <c r="AE696" t="s">
        <v>42</v>
      </c>
      <c r="AF696" t="s">
        <v>42</v>
      </c>
      <c r="AG696">
        <f t="shared" si="20"/>
        <v>0</v>
      </c>
      <c r="AH696" t="str" cm="1">
        <f t="array" ref="AH696">_xlfn.IFS(
X696&lt;=20, "&lt;20",
AND(X696&gt;=20, X696&lt;50), "20-50",
AND(X696&gt;=50, X696&lt;100), "50-100",
X696&gt;=100, "&gt;100"
)</f>
        <v>50-100</v>
      </c>
      <c r="AI696">
        <f t="shared" si="21"/>
        <v>0</v>
      </c>
      <c r="AJ696" t="str" cm="1">
        <f t="array" ref="AJ696">_xlfn.IFS(
C696&lt;=20, "&lt;20",
AND(C696&gt;=20, C696&lt;35), "20-35",
AND(C696&gt;=35, C696&lt;50), "35-50",
C696&gt;=50, "50-100"
)</f>
        <v>50-100</v>
      </c>
      <c r="AK696" t="str" cm="1">
        <f t="array" ref="AK696">_xlfn.IFS(
G696&lt;6, "&lt;6",
AND(G696&gt;=6, G696&lt;12), "6-12",
AND(G696&gt;=12, G696&lt;18), "12-18",  AND(G696&gt;=18, G696&lt;24), "18-24", G696&gt;=24, "24-36")</f>
        <v>24-36</v>
      </c>
    </row>
    <row r="697" spans="1:37" x14ac:dyDescent="0.3">
      <c r="A697" t="s">
        <v>796</v>
      </c>
      <c r="B697" t="s">
        <v>44</v>
      </c>
      <c r="C697">
        <v>55</v>
      </c>
      <c r="D697" t="s">
        <v>37</v>
      </c>
      <c r="E697" t="s">
        <v>45</v>
      </c>
      <c r="F697">
        <v>2</v>
      </c>
      <c r="G697">
        <v>24</v>
      </c>
      <c r="H697" t="s">
        <v>36</v>
      </c>
      <c r="I697" t="s">
        <v>37</v>
      </c>
      <c r="J697" t="s">
        <v>34</v>
      </c>
      <c r="K697" t="s">
        <v>34</v>
      </c>
      <c r="L697" t="s">
        <v>34</v>
      </c>
      <c r="M697" t="s">
        <v>34</v>
      </c>
      <c r="N697" t="s">
        <v>34</v>
      </c>
      <c r="O697" t="s">
        <v>34</v>
      </c>
      <c r="P697" t="s">
        <v>34</v>
      </c>
      <c r="Q697" t="s">
        <v>34</v>
      </c>
      <c r="R697" t="s">
        <v>34</v>
      </c>
      <c r="S697" t="s">
        <v>34</v>
      </c>
      <c r="T697" t="s">
        <v>34</v>
      </c>
      <c r="U697" t="s">
        <v>67</v>
      </c>
      <c r="V697" t="s">
        <v>34</v>
      </c>
      <c r="W697" t="s">
        <v>40</v>
      </c>
      <c r="X697">
        <v>19.55</v>
      </c>
      <c r="Y697">
        <v>876.15</v>
      </c>
      <c r="Z697">
        <v>15.17</v>
      </c>
      <c r="AA697">
        <v>0</v>
      </c>
      <c r="AB697">
        <v>136.74</v>
      </c>
      <c r="AC697">
        <v>997.72</v>
      </c>
      <c r="AD697" t="s">
        <v>41</v>
      </c>
      <c r="AE697" t="s">
        <v>42</v>
      </c>
      <c r="AF697" t="s">
        <v>42</v>
      </c>
      <c r="AG697">
        <f t="shared" si="20"/>
        <v>0</v>
      </c>
      <c r="AH697" t="str" cm="1">
        <f t="array" ref="AH697">_xlfn.IFS(
X697&lt;=20, "&lt;20",
AND(X697&gt;=20, X697&lt;50), "20-50",
AND(X697&gt;=50, X697&lt;100), "50-100",
X697&gt;=100, "&gt;100"
)</f>
        <v>&lt;20</v>
      </c>
      <c r="AI697">
        <f t="shared" si="21"/>
        <v>0</v>
      </c>
      <c r="AJ697" t="str" cm="1">
        <f t="array" ref="AJ697">_xlfn.IFS(
C697&lt;=20, "&lt;20",
AND(C697&gt;=20, C697&lt;35), "20-35",
AND(C697&gt;=35, C697&lt;50), "35-50",
C697&gt;=50, "50-100"
)</f>
        <v>50-100</v>
      </c>
      <c r="AK697" t="str" cm="1">
        <f t="array" ref="AK697">_xlfn.IFS(
G697&lt;6, "&lt;6",
AND(G697&gt;=6, G697&lt;12), "6-12",
AND(G697&gt;=12, G697&lt;18), "12-18",  AND(G697&gt;=18, G697&lt;24), "18-24", G697&gt;=24, "24-36")</f>
        <v>24-36</v>
      </c>
    </row>
    <row r="698" spans="1:37" x14ac:dyDescent="0.3">
      <c r="A698" t="s">
        <v>797</v>
      </c>
      <c r="B698" t="s">
        <v>44</v>
      </c>
      <c r="C698">
        <v>44</v>
      </c>
      <c r="D698" t="s">
        <v>34</v>
      </c>
      <c r="E698" t="s">
        <v>35</v>
      </c>
      <c r="F698">
        <v>5</v>
      </c>
      <c r="G698">
        <v>11</v>
      </c>
      <c r="H698" t="s">
        <v>57</v>
      </c>
      <c r="I698" t="s">
        <v>34</v>
      </c>
      <c r="J698" t="s">
        <v>34</v>
      </c>
      <c r="K698" t="s">
        <v>37</v>
      </c>
      <c r="L698" t="s">
        <v>72</v>
      </c>
      <c r="M698" t="s">
        <v>34</v>
      </c>
      <c r="N698" t="s">
        <v>37</v>
      </c>
      <c r="O698" t="s">
        <v>37</v>
      </c>
      <c r="P698" t="s">
        <v>34</v>
      </c>
      <c r="Q698" t="s">
        <v>34</v>
      </c>
      <c r="R698" t="s">
        <v>34</v>
      </c>
      <c r="S698" t="s">
        <v>34</v>
      </c>
      <c r="T698" t="s">
        <v>37</v>
      </c>
      <c r="U698" t="s">
        <v>46</v>
      </c>
      <c r="V698" t="s">
        <v>37</v>
      </c>
      <c r="W698" t="s">
        <v>40</v>
      </c>
      <c r="X698">
        <v>35.65</v>
      </c>
      <c r="Y698">
        <v>646.04999999999995</v>
      </c>
      <c r="Z698">
        <v>0</v>
      </c>
      <c r="AA698">
        <v>0</v>
      </c>
      <c r="AB698">
        <v>0</v>
      </c>
      <c r="AC698">
        <v>646.04999999999995</v>
      </c>
      <c r="AD698" t="s">
        <v>41</v>
      </c>
      <c r="AE698" t="s">
        <v>42</v>
      </c>
      <c r="AF698" t="s">
        <v>42</v>
      </c>
      <c r="AG698">
        <f t="shared" si="20"/>
        <v>0</v>
      </c>
      <c r="AH698" t="str" cm="1">
        <f t="array" ref="AH698">_xlfn.IFS(
X698&lt;=20, "&lt;20",
AND(X698&gt;=20, X698&lt;50), "20-50",
AND(X698&gt;=50, X698&lt;100), "50-100",
X698&gt;=100, "&gt;100"
)</f>
        <v>20-50</v>
      </c>
      <c r="AI698">
        <f t="shared" si="21"/>
        <v>0</v>
      </c>
      <c r="AJ698" t="str" cm="1">
        <f t="array" ref="AJ698">_xlfn.IFS(
C698&lt;=20, "&lt;20",
AND(C698&gt;=20, C698&lt;35), "20-35",
AND(C698&gt;=35, C698&lt;50), "35-50",
C698&gt;=50, "50-100"
)</f>
        <v>35-50</v>
      </c>
      <c r="AK698" t="str" cm="1">
        <f t="array" ref="AK698">_xlfn.IFS(
G698&lt;6, "&lt;6",
AND(G698&gt;=6, G698&lt;12), "6-12",
AND(G698&gt;=12, G698&lt;18), "12-18",  AND(G698&gt;=18, G698&lt;24), "18-24", G698&gt;=24, "24-36")</f>
        <v>6-12</v>
      </c>
    </row>
    <row r="699" spans="1:37" x14ac:dyDescent="0.3">
      <c r="A699" t="s">
        <v>798</v>
      </c>
      <c r="B699" t="s">
        <v>44</v>
      </c>
      <c r="C699">
        <v>22</v>
      </c>
      <c r="D699" t="s">
        <v>37</v>
      </c>
      <c r="E699" t="s">
        <v>61</v>
      </c>
      <c r="F699">
        <v>7</v>
      </c>
      <c r="G699">
        <v>11</v>
      </c>
      <c r="H699" t="s">
        <v>36</v>
      </c>
      <c r="I699" t="s">
        <v>37</v>
      </c>
      <c r="J699" t="s">
        <v>34</v>
      </c>
      <c r="K699" t="s">
        <v>34</v>
      </c>
      <c r="L699" t="s">
        <v>34</v>
      </c>
      <c r="M699" t="s">
        <v>34</v>
      </c>
      <c r="N699" t="s">
        <v>34</v>
      </c>
      <c r="O699" t="s">
        <v>34</v>
      </c>
      <c r="P699" t="s">
        <v>34</v>
      </c>
      <c r="Q699" t="s">
        <v>34</v>
      </c>
      <c r="R699" t="s">
        <v>34</v>
      </c>
      <c r="S699" t="s">
        <v>34</v>
      </c>
      <c r="T699" t="s">
        <v>34</v>
      </c>
      <c r="U699" t="s">
        <v>46</v>
      </c>
      <c r="V699" t="s">
        <v>34</v>
      </c>
      <c r="W699" t="s">
        <v>40</v>
      </c>
      <c r="X699">
        <v>19.600000000000001</v>
      </c>
      <c r="Y699">
        <v>780.25</v>
      </c>
      <c r="Z699">
        <v>0</v>
      </c>
      <c r="AA699">
        <v>0</v>
      </c>
      <c r="AB699">
        <v>183.48</v>
      </c>
      <c r="AC699">
        <v>963.73</v>
      </c>
      <c r="AD699" t="s">
        <v>41</v>
      </c>
      <c r="AE699" t="s">
        <v>42</v>
      </c>
      <c r="AF699" t="s">
        <v>42</v>
      </c>
      <c r="AG699">
        <f t="shared" si="20"/>
        <v>0</v>
      </c>
      <c r="AH699" t="str" cm="1">
        <f t="array" ref="AH699">_xlfn.IFS(
X699&lt;=20, "&lt;20",
AND(X699&gt;=20, X699&lt;50), "20-50",
AND(X699&gt;=50, X699&lt;100), "50-100",
X699&gt;=100, "&gt;100"
)</f>
        <v>&lt;20</v>
      </c>
      <c r="AI699">
        <f t="shared" si="21"/>
        <v>0</v>
      </c>
      <c r="AJ699" t="str" cm="1">
        <f t="array" ref="AJ699">_xlfn.IFS(
C699&lt;=20, "&lt;20",
AND(C699&gt;=20, C699&lt;35), "20-35",
AND(C699&gt;=35, C699&lt;50), "35-50",
C699&gt;=50, "50-100"
)</f>
        <v>20-35</v>
      </c>
      <c r="AK699" t="str" cm="1">
        <f t="array" ref="AK699">_xlfn.IFS(
G699&lt;6, "&lt;6",
AND(G699&gt;=6, G699&lt;12), "6-12",
AND(G699&gt;=12, G699&lt;18), "12-18",  AND(G699&gt;=18, G699&lt;24), "18-24", G699&gt;=24, "24-36")</f>
        <v>6-12</v>
      </c>
    </row>
    <row r="700" spans="1:37" x14ac:dyDescent="0.3">
      <c r="A700" t="s">
        <v>799</v>
      </c>
      <c r="B700" t="s">
        <v>33</v>
      </c>
      <c r="C700">
        <v>30</v>
      </c>
      <c r="D700" t="s">
        <v>34</v>
      </c>
      <c r="E700" t="s">
        <v>61</v>
      </c>
      <c r="F700">
        <v>2</v>
      </c>
      <c r="G700">
        <v>35</v>
      </c>
      <c r="H700" t="s">
        <v>66</v>
      </c>
      <c r="I700" t="s">
        <v>37</v>
      </c>
      <c r="J700" t="s">
        <v>34</v>
      </c>
      <c r="K700" t="s">
        <v>34</v>
      </c>
      <c r="L700" t="s">
        <v>34</v>
      </c>
      <c r="M700" t="s">
        <v>34</v>
      </c>
      <c r="N700" t="s">
        <v>34</v>
      </c>
      <c r="O700" t="s">
        <v>34</v>
      </c>
      <c r="P700" t="s">
        <v>34</v>
      </c>
      <c r="Q700" t="s">
        <v>34</v>
      </c>
      <c r="R700" t="s">
        <v>34</v>
      </c>
      <c r="S700" t="s">
        <v>34</v>
      </c>
      <c r="T700" t="s">
        <v>34</v>
      </c>
      <c r="U700" t="s">
        <v>67</v>
      </c>
      <c r="V700" t="s">
        <v>34</v>
      </c>
      <c r="W700" t="s">
        <v>40</v>
      </c>
      <c r="X700">
        <v>19.899999999999999</v>
      </c>
      <c r="Y700">
        <v>1397.3</v>
      </c>
      <c r="Z700">
        <v>0</v>
      </c>
      <c r="AA700">
        <v>0</v>
      </c>
      <c r="AB700">
        <v>1454.79</v>
      </c>
      <c r="AC700">
        <v>2852.09</v>
      </c>
      <c r="AD700" t="s">
        <v>41</v>
      </c>
      <c r="AE700" t="s">
        <v>42</v>
      </c>
      <c r="AF700" t="s">
        <v>42</v>
      </c>
      <c r="AG700">
        <f t="shared" si="20"/>
        <v>0</v>
      </c>
      <c r="AH700" t="str" cm="1">
        <f t="array" ref="AH700">_xlfn.IFS(
X700&lt;=20, "&lt;20",
AND(X700&gt;=20, X700&lt;50), "20-50",
AND(X700&gt;=50, X700&lt;100), "50-100",
X700&gt;=100, "&gt;100"
)</f>
        <v>&lt;20</v>
      </c>
      <c r="AI700">
        <f t="shared" si="21"/>
        <v>0</v>
      </c>
      <c r="AJ700" t="str" cm="1">
        <f t="array" ref="AJ700">_xlfn.IFS(
C700&lt;=20, "&lt;20",
AND(C700&gt;=20, C700&lt;35), "20-35",
AND(C700&gt;=35, C700&lt;50), "35-50",
C700&gt;=50, "50-100"
)</f>
        <v>20-35</v>
      </c>
      <c r="AK700" t="str" cm="1">
        <f t="array" ref="AK700">_xlfn.IFS(
G700&lt;6, "&lt;6",
AND(G700&gt;=6, G700&lt;12), "6-12",
AND(G700&gt;=12, G700&lt;18), "12-18",  AND(G700&gt;=18, G700&lt;24), "18-24", G700&gt;=24, "24-36")</f>
        <v>24-36</v>
      </c>
    </row>
    <row r="701" spans="1:37" x14ac:dyDescent="0.3">
      <c r="A701" t="s">
        <v>800</v>
      </c>
      <c r="B701" t="s">
        <v>33</v>
      </c>
      <c r="C701">
        <v>59</v>
      </c>
      <c r="D701" t="s">
        <v>37</v>
      </c>
      <c r="E701" t="s">
        <v>76</v>
      </c>
      <c r="F701">
        <v>5</v>
      </c>
      <c r="G701">
        <v>8</v>
      </c>
      <c r="H701" t="s">
        <v>36</v>
      </c>
      <c r="I701" t="s">
        <v>37</v>
      </c>
      <c r="J701" t="s">
        <v>34</v>
      </c>
      <c r="K701" t="s">
        <v>37</v>
      </c>
      <c r="L701" t="s">
        <v>50</v>
      </c>
      <c r="M701" t="s">
        <v>37</v>
      </c>
      <c r="N701" t="s">
        <v>37</v>
      </c>
      <c r="O701" t="s">
        <v>37</v>
      </c>
      <c r="P701" t="s">
        <v>37</v>
      </c>
      <c r="Q701" t="s">
        <v>37</v>
      </c>
      <c r="R701" t="s">
        <v>37</v>
      </c>
      <c r="S701" t="s">
        <v>37</v>
      </c>
      <c r="T701" t="s">
        <v>37</v>
      </c>
      <c r="U701" t="s">
        <v>67</v>
      </c>
      <c r="V701" t="s">
        <v>37</v>
      </c>
      <c r="W701" t="s">
        <v>51</v>
      </c>
      <c r="X701">
        <v>108.65</v>
      </c>
      <c r="Y701">
        <v>7726.35</v>
      </c>
      <c r="Z701">
        <v>0</v>
      </c>
      <c r="AA701">
        <v>0</v>
      </c>
      <c r="AB701">
        <v>1041.1199999999999</v>
      </c>
      <c r="AC701">
        <v>8767.4699999999993</v>
      </c>
      <c r="AD701" t="s">
        <v>41</v>
      </c>
      <c r="AE701" t="s">
        <v>42</v>
      </c>
      <c r="AF701" t="s">
        <v>42</v>
      </c>
      <c r="AG701">
        <f t="shared" si="20"/>
        <v>0</v>
      </c>
      <c r="AH701" t="str" cm="1">
        <f t="array" ref="AH701">_xlfn.IFS(
X701&lt;=20, "&lt;20",
AND(X701&gt;=20, X701&lt;50), "20-50",
AND(X701&gt;=50, X701&lt;100), "50-100",
X701&gt;=100, "&gt;100"
)</f>
        <v>&gt;100</v>
      </c>
      <c r="AI701">
        <f t="shared" si="21"/>
        <v>0</v>
      </c>
      <c r="AJ701" t="str" cm="1">
        <f t="array" ref="AJ701">_xlfn.IFS(
C701&lt;=20, "&lt;20",
AND(C701&gt;=20, C701&lt;35), "20-35",
AND(C701&gt;=35, C701&lt;50), "35-50",
C701&gt;=50, "50-100"
)</f>
        <v>50-100</v>
      </c>
      <c r="AK701" t="str" cm="1">
        <f t="array" ref="AK701">_xlfn.IFS(
G701&lt;6, "&lt;6",
AND(G701&gt;=6, G701&lt;12), "6-12",
AND(G701&gt;=12, G701&lt;18), "12-18",  AND(G701&gt;=18, G701&lt;24), "18-24", G701&gt;=24, "24-36")</f>
        <v>6-12</v>
      </c>
    </row>
    <row r="702" spans="1:37" x14ac:dyDescent="0.3">
      <c r="A702" t="s">
        <v>801</v>
      </c>
      <c r="B702" t="s">
        <v>44</v>
      </c>
      <c r="C702">
        <v>46</v>
      </c>
      <c r="D702" t="s">
        <v>34</v>
      </c>
      <c r="E702" t="s">
        <v>61</v>
      </c>
      <c r="F702">
        <v>14</v>
      </c>
      <c r="G702">
        <v>22</v>
      </c>
      <c r="H702" t="s">
        <v>57</v>
      </c>
      <c r="I702" t="s">
        <v>37</v>
      </c>
      <c r="J702" t="s">
        <v>34</v>
      </c>
      <c r="K702" t="s">
        <v>34</v>
      </c>
      <c r="L702" t="s">
        <v>34</v>
      </c>
      <c r="M702" t="s">
        <v>34</v>
      </c>
      <c r="N702" t="s">
        <v>34</v>
      </c>
      <c r="O702" t="s">
        <v>34</v>
      </c>
      <c r="P702" t="s">
        <v>34</v>
      </c>
      <c r="Q702" t="s">
        <v>34</v>
      </c>
      <c r="R702" t="s">
        <v>34</v>
      </c>
      <c r="S702" t="s">
        <v>34</v>
      </c>
      <c r="T702" t="s">
        <v>34</v>
      </c>
      <c r="U702" t="s">
        <v>46</v>
      </c>
      <c r="V702" t="s">
        <v>34</v>
      </c>
      <c r="W702" t="s">
        <v>40</v>
      </c>
      <c r="X702">
        <v>19.649999999999999</v>
      </c>
      <c r="Y702">
        <v>391.7</v>
      </c>
      <c r="Z702">
        <v>0</v>
      </c>
      <c r="AA702">
        <v>0</v>
      </c>
      <c r="AB702">
        <v>327.60000000000002</v>
      </c>
      <c r="AC702">
        <v>719.3</v>
      </c>
      <c r="AD702" t="s">
        <v>41</v>
      </c>
      <c r="AE702" t="s">
        <v>42</v>
      </c>
      <c r="AF702" t="s">
        <v>42</v>
      </c>
      <c r="AG702">
        <f t="shared" si="20"/>
        <v>0</v>
      </c>
      <c r="AH702" t="str" cm="1">
        <f t="array" ref="AH702">_xlfn.IFS(
X702&lt;=20, "&lt;20",
AND(X702&gt;=20, X702&lt;50), "20-50",
AND(X702&gt;=50, X702&lt;100), "50-100",
X702&gt;=100, "&gt;100"
)</f>
        <v>&lt;20</v>
      </c>
      <c r="AI702">
        <f t="shared" si="21"/>
        <v>0</v>
      </c>
      <c r="AJ702" t="str" cm="1">
        <f t="array" ref="AJ702">_xlfn.IFS(
C702&lt;=20, "&lt;20",
AND(C702&gt;=20, C702&lt;35), "20-35",
AND(C702&gt;=35, C702&lt;50), "35-50",
C702&gt;=50, "50-100"
)</f>
        <v>35-50</v>
      </c>
      <c r="AK702" t="str" cm="1">
        <f t="array" ref="AK702">_xlfn.IFS(
G702&lt;6, "&lt;6",
AND(G702&gt;=6, G702&lt;12), "6-12",
AND(G702&gt;=12, G702&lt;18), "12-18",  AND(G702&gt;=18, G702&lt;24), "18-24", G702&gt;=24, "24-36")</f>
        <v>18-24</v>
      </c>
    </row>
    <row r="703" spans="1:37" x14ac:dyDescent="0.3">
      <c r="A703" t="s">
        <v>802</v>
      </c>
      <c r="B703" t="s">
        <v>44</v>
      </c>
      <c r="C703">
        <v>68</v>
      </c>
      <c r="D703" t="s">
        <v>37</v>
      </c>
      <c r="E703" t="s">
        <v>114</v>
      </c>
      <c r="F703">
        <v>11</v>
      </c>
      <c r="G703">
        <v>12</v>
      </c>
      <c r="H703" t="s">
        <v>36</v>
      </c>
      <c r="I703" t="s">
        <v>37</v>
      </c>
      <c r="J703" t="s">
        <v>37</v>
      </c>
      <c r="K703" t="s">
        <v>37</v>
      </c>
      <c r="L703" t="s">
        <v>50</v>
      </c>
      <c r="M703" t="s">
        <v>37</v>
      </c>
      <c r="N703" t="s">
        <v>37</v>
      </c>
      <c r="O703" t="s">
        <v>37</v>
      </c>
      <c r="P703" t="s">
        <v>37</v>
      </c>
      <c r="Q703" t="s">
        <v>34</v>
      </c>
      <c r="R703" t="s">
        <v>37</v>
      </c>
      <c r="S703" t="s">
        <v>34</v>
      </c>
      <c r="T703" t="s">
        <v>37</v>
      </c>
      <c r="U703" t="s">
        <v>39</v>
      </c>
      <c r="V703" t="s">
        <v>37</v>
      </c>
      <c r="W703" t="s">
        <v>40</v>
      </c>
      <c r="X703">
        <v>105.4</v>
      </c>
      <c r="Y703">
        <v>7035.6</v>
      </c>
      <c r="Z703">
        <v>0</v>
      </c>
      <c r="AA703">
        <v>0</v>
      </c>
      <c r="AB703">
        <v>178.89</v>
      </c>
      <c r="AC703">
        <v>7214.49</v>
      </c>
      <c r="AD703" t="s">
        <v>41</v>
      </c>
      <c r="AE703" t="s">
        <v>42</v>
      </c>
      <c r="AF703" t="s">
        <v>42</v>
      </c>
      <c r="AG703">
        <f t="shared" si="20"/>
        <v>0</v>
      </c>
      <c r="AH703" t="str" cm="1">
        <f t="array" ref="AH703">_xlfn.IFS(
X703&lt;=20, "&lt;20",
AND(X703&gt;=20, X703&lt;50), "20-50",
AND(X703&gt;=50, X703&lt;100), "50-100",
X703&gt;=100, "&gt;100"
)</f>
        <v>&gt;100</v>
      </c>
      <c r="AI703">
        <f t="shared" si="21"/>
        <v>0</v>
      </c>
      <c r="AJ703" t="str" cm="1">
        <f t="array" ref="AJ703">_xlfn.IFS(
C703&lt;=20, "&lt;20",
AND(C703&gt;=20, C703&lt;35), "20-35",
AND(C703&gt;=35, C703&lt;50), "35-50",
C703&gt;=50, "50-100"
)</f>
        <v>50-100</v>
      </c>
      <c r="AK703" t="str" cm="1">
        <f t="array" ref="AK703">_xlfn.IFS(
G703&lt;6, "&lt;6",
AND(G703&gt;=6, G703&lt;12), "6-12",
AND(G703&gt;=12, G703&lt;18), "12-18",  AND(G703&gt;=18, G703&lt;24), "18-24", G703&gt;=24, "24-36")</f>
        <v>12-18</v>
      </c>
    </row>
    <row r="704" spans="1:37" x14ac:dyDescent="0.3">
      <c r="A704" t="s">
        <v>803</v>
      </c>
      <c r="B704" t="s">
        <v>44</v>
      </c>
      <c r="C704">
        <v>31</v>
      </c>
      <c r="D704" t="s">
        <v>37</v>
      </c>
      <c r="E704" t="s">
        <v>48</v>
      </c>
      <c r="F704">
        <v>6</v>
      </c>
      <c r="G704">
        <v>10</v>
      </c>
      <c r="H704" t="s">
        <v>70</v>
      </c>
      <c r="I704" t="s">
        <v>37</v>
      </c>
      <c r="J704" t="s">
        <v>37</v>
      </c>
      <c r="K704" t="s">
        <v>37</v>
      </c>
      <c r="L704" t="s">
        <v>50</v>
      </c>
      <c r="M704" t="s">
        <v>37</v>
      </c>
      <c r="N704" t="s">
        <v>34</v>
      </c>
      <c r="O704" t="s">
        <v>37</v>
      </c>
      <c r="P704" t="s">
        <v>37</v>
      </c>
      <c r="Q704" t="s">
        <v>37</v>
      </c>
      <c r="R704" t="s">
        <v>37</v>
      </c>
      <c r="S704" t="s">
        <v>37</v>
      </c>
      <c r="T704" t="s">
        <v>37</v>
      </c>
      <c r="U704" t="s">
        <v>46</v>
      </c>
      <c r="V704" t="s">
        <v>37</v>
      </c>
      <c r="W704" t="s">
        <v>40</v>
      </c>
      <c r="X704">
        <v>109.6</v>
      </c>
      <c r="Y704">
        <v>5953</v>
      </c>
      <c r="Z704">
        <v>0</v>
      </c>
      <c r="AA704">
        <v>0</v>
      </c>
      <c r="AB704">
        <v>780.64</v>
      </c>
      <c r="AC704">
        <v>6733.64</v>
      </c>
      <c r="AD704" t="s">
        <v>41</v>
      </c>
      <c r="AE704" t="s">
        <v>42</v>
      </c>
      <c r="AF704" t="s">
        <v>42</v>
      </c>
      <c r="AG704">
        <f t="shared" si="20"/>
        <v>0</v>
      </c>
      <c r="AH704" t="str" cm="1">
        <f t="array" ref="AH704">_xlfn.IFS(
X704&lt;=20, "&lt;20",
AND(X704&gt;=20, X704&lt;50), "20-50",
AND(X704&gt;=50, X704&lt;100), "50-100",
X704&gt;=100, "&gt;100"
)</f>
        <v>&gt;100</v>
      </c>
      <c r="AI704">
        <f t="shared" si="21"/>
        <v>0</v>
      </c>
      <c r="AJ704" t="str" cm="1">
        <f t="array" ref="AJ704">_xlfn.IFS(
C704&lt;=20, "&lt;20",
AND(C704&gt;=20, C704&lt;35), "20-35",
AND(C704&gt;=35, C704&lt;50), "35-50",
C704&gt;=50, "50-100"
)</f>
        <v>20-35</v>
      </c>
      <c r="AK704" t="str" cm="1">
        <f t="array" ref="AK704">_xlfn.IFS(
G704&lt;6, "&lt;6",
AND(G704&gt;=6, G704&lt;12), "6-12",
AND(G704&gt;=12, G704&lt;18), "12-18",  AND(G704&gt;=18, G704&lt;24), "18-24", G704&gt;=24, "24-36")</f>
        <v>6-12</v>
      </c>
    </row>
    <row r="705" spans="1:37" x14ac:dyDescent="0.3">
      <c r="A705" t="s">
        <v>804</v>
      </c>
      <c r="B705" t="s">
        <v>33</v>
      </c>
      <c r="C705">
        <v>50</v>
      </c>
      <c r="D705" t="s">
        <v>37</v>
      </c>
      <c r="E705" t="s">
        <v>124</v>
      </c>
      <c r="F705">
        <v>9</v>
      </c>
      <c r="G705">
        <v>27</v>
      </c>
      <c r="H705" t="s">
        <v>36</v>
      </c>
      <c r="I705" t="s">
        <v>37</v>
      </c>
      <c r="J705" t="s">
        <v>34</v>
      </c>
      <c r="K705" t="s">
        <v>37</v>
      </c>
      <c r="L705" t="s">
        <v>50</v>
      </c>
      <c r="M705" t="s">
        <v>34</v>
      </c>
      <c r="N705" t="s">
        <v>34</v>
      </c>
      <c r="O705" t="s">
        <v>34</v>
      </c>
      <c r="P705" t="s">
        <v>34</v>
      </c>
      <c r="Q705" t="s">
        <v>34</v>
      </c>
      <c r="R705" t="s">
        <v>34</v>
      </c>
      <c r="S705" t="s">
        <v>34</v>
      </c>
      <c r="T705" t="s">
        <v>37</v>
      </c>
      <c r="U705" t="s">
        <v>46</v>
      </c>
      <c r="V705" t="s">
        <v>37</v>
      </c>
      <c r="W705" t="s">
        <v>143</v>
      </c>
      <c r="X705">
        <v>69.900000000000006</v>
      </c>
      <c r="Y705">
        <v>69.900000000000006</v>
      </c>
      <c r="Z705">
        <v>0</v>
      </c>
      <c r="AA705">
        <v>0</v>
      </c>
      <c r="AB705">
        <v>4.99</v>
      </c>
      <c r="AC705">
        <v>74.89</v>
      </c>
      <c r="AD705" t="s">
        <v>52</v>
      </c>
      <c r="AE705" t="s">
        <v>53</v>
      </c>
      <c r="AF705" t="s">
        <v>91</v>
      </c>
      <c r="AG705">
        <f t="shared" si="20"/>
        <v>1</v>
      </c>
      <c r="AH705" t="str" cm="1">
        <f t="array" ref="AH705">_xlfn.IFS(
X705&lt;=20, "&lt;20",
AND(X705&gt;=20, X705&lt;50), "20-50",
AND(X705&gt;=50, X705&lt;100), "50-100",
X705&gt;=100, "&gt;100"
)</f>
        <v>50-100</v>
      </c>
      <c r="AI705">
        <f t="shared" si="21"/>
        <v>0</v>
      </c>
      <c r="AJ705" t="str" cm="1">
        <f t="array" ref="AJ705">_xlfn.IFS(
C705&lt;=20, "&lt;20",
AND(C705&gt;=20, C705&lt;35), "20-35",
AND(C705&gt;=35, C705&lt;50), "35-50",
C705&gt;=50, "50-100"
)</f>
        <v>50-100</v>
      </c>
      <c r="AK705" t="str" cm="1">
        <f t="array" ref="AK705">_xlfn.IFS(
G705&lt;6, "&lt;6",
AND(G705&gt;=6, G705&lt;12), "6-12",
AND(G705&gt;=12, G705&lt;18), "12-18",  AND(G705&gt;=18, G705&lt;24), "18-24", G705&gt;=24, "24-36")</f>
        <v>24-36</v>
      </c>
    </row>
    <row r="706" spans="1:37" x14ac:dyDescent="0.3">
      <c r="A706" t="s">
        <v>805</v>
      </c>
      <c r="B706" t="s">
        <v>33</v>
      </c>
      <c r="C706">
        <v>53</v>
      </c>
      <c r="D706" t="s">
        <v>37</v>
      </c>
      <c r="E706" t="s">
        <v>45</v>
      </c>
      <c r="F706">
        <v>1</v>
      </c>
      <c r="G706">
        <v>14</v>
      </c>
      <c r="H706" t="s">
        <v>66</v>
      </c>
      <c r="I706" t="s">
        <v>37</v>
      </c>
      <c r="J706" t="s">
        <v>34</v>
      </c>
      <c r="K706" t="s">
        <v>37</v>
      </c>
      <c r="L706" t="s">
        <v>50</v>
      </c>
      <c r="M706" t="s">
        <v>34</v>
      </c>
      <c r="N706" t="s">
        <v>37</v>
      </c>
      <c r="O706" t="s">
        <v>34</v>
      </c>
      <c r="P706" t="s">
        <v>37</v>
      </c>
      <c r="Q706" t="s">
        <v>37</v>
      </c>
      <c r="R706" t="s">
        <v>34</v>
      </c>
      <c r="S706" t="s">
        <v>34</v>
      </c>
      <c r="T706" t="s">
        <v>37</v>
      </c>
      <c r="U706" t="s">
        <v>67</v>
      </c>
      <c r="V706" t="s">
        <v>37</v>
      </c>
      <c r="W706" t="s">
        <v>143</v>
      </c>
      <c r="X706">
        <v>92.15</v>
      </c>
      <c r="Y706">
        <v>6480.9</v>
      </c>
      <c r="Z706">
        <v>0</v>
      </c>
      <c r="AA706">
        <v>0</v>
      </c>
      <c r="AB706">
        <v>1402.08</v>
      </c>
      <c r="AC706">
        <v>7882.98</v>
      </c>
      <c r="AD706" t="s">
        <v>41</v>
      </c>
      <c r="AE706" t="s">
        <v>42</v>
      </c>
      <c r="AF706" t="s">
        <v>42</v>
      </c>
      <c r="AG706">
        <f t="shared" si="20"/>
        <v>0</v>
      </c>
      <c r="AH706" t="str" cm="1">
        <f t="array" ref="AH706">_xlfn.IFS(
X706&lt;=20, "&lt;20",
AND(X706&gt;=20, X706&lt;50), "20-50",
AND(X706&gt;=50, X706&lt;100), "50-100",
X706&gt;=100, "&gt;100"
)</f>
        <v>50-100</v>
      </c>
      <c r="AI706">
        <f t="shared" si="21"/>
        <v>0</v>
      </c>
      <c r="AJ706" t="str" cm="1">
        <f t="array" ref="AJ706">_xlfn.IFS(
C706&lt;=20, "&lt;20",
AND(C706&gt;=20, C706&lt;35), "20-35",
AND(C706&gt;=35, C706&lt;50), "35-50",
C706&gt;=50, "50-100"
)</f>
        <v>50-100</v>
      </c>
      <c r="AK706" t="str" cm="1">
        <f t="array" ref="AK706">_xlfn.IFS(
G706&lt;6, "&lt;6",
AND(G706&gt;=6, G706&lt;12), "6-12",
AND(G706&gt;=12, G706&lt;18), "12-18",  AND(G706&gt;=18, G706&lt;24), "18-24", G706&gt;=24, "24-36")</f>
        <v>12-18</v>
      </c>
    </row>
    <row r="707" spans="1:37" x14ac:dyDescent="0.3">
      <c r="A707" t="s">
        <v>806</v>
      </c>
      <c r="B707" t="s">
        <v>44</v>
      </c>
      <c r="C707">
        <v>51</v>
      </c>
      <c r="D707" t="s">
        <v>34</v>
      </c>
      <c r="E707" t="s">
        <v>56</v>
      </c>
      <c r="F707">
        <v>4</v>
      </c>
      <c r="G707">
        <v>28</v>
      </c>
      <c r="H707" t="s">
        <v>36</v>
      </c>
      <c r="I707" t="s">
        <v>37</v>
      </c>
      <c r="J707" t="s">
        <v>34</v>
      </c>
      <c r="K707" t="s">
        <v>34</v>
      </c>
      <c r="L707" t="s">
        <v>34</v>
      </c>
      <c r="M707" t="s">
        <v>34</v>
      </c>
      <c r="N707" t="s">
        <v>34</v>
      </c>
      <c r="O707" t="s">
        <v>34</v>
      </c>
      <c r="P707" t="s">
        <v>34</v>
      </c>
      <c r="Q707" t="s">
        <v>34</v>
      </c>
      <c r="R707" t="s">
        <v>34</v>
      </c>
      <c r="S707" t="s">
        <v>34</v>
      </c>
      <c r="T707" t="s">
        <v>34</v>
      </c>
      <c r="U707" t="s">
        <v>39</v>
      </c>
      <c r="V707" t="s">
        <v>34</v>
      </c>
      <c r="W707" t="s">
        <v>40</v>
      </c>
      <c r="X707">
        <v>19.850000000000001</v>
      </c>
      <c r="Y707">
        <v>19.850000000000001</v>
      </c>
      <c r="Z707">
        <v>0</v>
      </c>
      <c r="AA707">
        <v>0</v>
      </c>
      <c r="AB707">
        <v>47.46</v>
      </c>
      <c r="AC707">
        <v>67.31</v>
      </c>
      <c r="AD707" t="s">
        <v>85</v>
      </c>
      <c r="AE707" t="s">
        <v>42</v>
      </c>
      <c r="AF707" t="s">
        <v>42</v>
      </c>
      <c r="AG707">
        <f t="shared" ref="AG707:AG770" si="22">IF(AD707="Churned", 1,0)</f>
        <v>0</v>
      </c>
      <c r="AH707" t="str" cm="1">
        <f t="array" ref="AH707">_xlfn.IFS(
X707&lt;=20, "&lt;20",
AND(X707&gt;=20, X707&lt;50), "20-50",
AND(X707&gt;=50, X707&lt;100), "50-100",
X707&gt;=100, "&gt;100"
)</f>
        <v>&lt;20</v>
      </c>
      <c r="AI707">
        <f t="shared" ref="AI707:AI770" si="23">IF(AD707="Joined", 1, 0)</f>
        <v>1</v>
      </c>
      <c r="AJ707" t="str" cm="1">
        <f t="array" ref="AJ707">_xlfn.IFS(
C707&lt;=20, "&lt;20",
AND(C707&gt;=20, C707&lt;35), "20-35",
AND(C707&gt;=35, C707&lt;50), "35-50",
C707&gt;=50, "50-100"
)</f>
        <v>50-100</v>
      </c>
      <c r="AK707" t="str" cm="1">
        <f t="array" ref="AK707">_xlfn.IFS(
G707&lt;6, "&lt;6",
AND(G707&gt;=6, G707&lt;12), "6-12",
AND(G707&gt;=12, G707&lt;18), "12-18",  AND(G707&gt;=18, G707&lt;24), "18-24", G707&gt;=24, "24-36")</f>
        <v>24-36</v>
      </c>
    </row>
    <row r="708" spans="1:37" x14ac:dyDescent="0.3">
      <c r="A708" t="s">
        <v>807</v>
      </c>
      <c r="B708" t="s">
        <v>33</v>
      </c>
      <c r="C708">
        <v>27</v>
      </c>
      <c r="D708" t="s">
        <v>34</v>
      </c>
      <c r="E708" t="s">
        <v>114</v>
      </c>
      <c r="F708">
        <v>3</v>
      </c>
      <c r="G708">
        <v>11</v>
      </c>
      <c r="H708" t="s">
        <v>36</v>
      </c>
      <c r="I708" t="s">
        <v>37</v>
      </c>
      <c r="J708" t="s">
        <v>34</v>
      </c>
      <c r="K708" t="s">
        <v>34</v>
      </c>
      <c r="L708" t="s">
        <v>34</v>
      </c>
      <c r="M708" t="s">
        <v>34</v>
      </c>
      <c r="N708" t="s">
        <v>34</v>
      </c>
      <c r="O708" t="s">
        <v>34</v>
      </c>
      <c r="P708" t="s">
        <v>34</v>
      </c>
      <c r="Q708" t="s">
        <v>34</v>
      </c>
      <c r="R708" t="s">
        <v>34</v>
      </c>
      <c r="S708" t="s">
        <v>34</v>
      </c>
      <c r="T708" t="s">
        <v>34</v>
      </c>
      <c r="U708" t="s">
        <v>46</v>
      </c>
      <c r="V708" t="s">
        <v>34</v>
      </c>
      <c r="W708" t="s">
        <v>40</v>
      </c>
      <c r="X708">
        <v>20.149999999999999</v>
      </c>
      <c r="Y708">
        <v>20.149999999999999</v>
      </c>
      <c r="Z708">
        <v>0</v>
      </c>
      <c r="AA708">
        <v>0</v>
      </c>
      <c r="AB708">
        <v>33.58</v>
      </c>
      <c r="AC708">
        <v>53.73</v>
      </c>
      <c r="AD708" t="s">
        <v>52</v>
      </c>
      <c r="AE708" t="s">
        <v>53</v>
      </c>
      <c r="AF708" t="s">
        <v>91</v>
      </c>
      <c r="AG708">
        <f t="shared" si="22"/>
        <v>1</v>
      </c>
      <c r="AH708" t="str" cm="1">
        <f t="array" ref="AH708">_xlfn.IFS(
X708&lt;=20, "&lt;20",
AND(X708&gt;=20, X708&lt;50), "20-50",
AND(X708&gt;=50, X708&lt;100), "50-100",
X708&gt;=100, "&gt;100"
)</f>
        <v>20-50</v>
      </c>
      <c r="AI708">
        <f t="shared" si="23"/>
        <v>0</v>
      </c>
      <c r="AJ708" t="str" cm="1">
        <f t="array" ref="AJ708">_xlfn.IFS(
C708&lt;=20, "&lt;20",
AND(C708&gt;=20, C708&lt;35), "20-35",
AND(C708&gt;=35, C708&lt;50), "35-50",
C708&gt;=50, "50-100"
)</f>
        <v>20-35</v>
      </c>
      <c r="AK708" t="str" cm="1">
        <f t="array" ref="AK708">_xlfn.IFS(
G708&lt;6, "&lt;6",
AND(G708&gt;=6, G708&lt;12), "6-12",
AND(G708&gt;=12, G708&lt;18), "12-18",  AND(G708&gt;=18, G708&lt;24), "18-24", G708&gt;=24, "24-36")</f>
        <v>6-12</v>
      </c>
    </row>
    <row r="709" spans="1:37" x14ac:dyDescent="0.3">
      <c r="A709" t="s">
        <v>808</v>
      </c>
      <c r="B709" t="s">
        <v>33</v>
      </c>
      <c r="C709">
        <v>48</v>
      </c>
      <c r="D709" t="s">
        <v>37</v>
      </c>
      <c r="E709" t="s">
        <v>61</v>
      </c>
      <c r="F709">
        <v>3</v>
      </c>
      <c r="G709">
        <v>9</v>
      </c>
      <c r="H709" t="s">
        <v>36</v>
      </c>
      <c r="I709" t="s">
        <v>37</v>
      </c>
      <c r="J709" t="s">
        <v>34</v>
      </c>
      <c r="K709" t="s">
        <v>34</v>
      </c>
      <c r="L709" t="s">
        <v>34</v>
      </c>
      <c r="M709" t="s">
        <v>34</v>
      </c>
      <c r="N709" t="s">
        <v>34</v>
      </c>
      <c r="O709" t="s">
        <v>34</v>
      </c>
      <c r="P709" t="s">
        <v>34</v>
      </c>
      <c r="Q709" t="s">
        <v>34</v>
      </c>
      <c r="R709" t="s">
        <v>34</v>
      </c>
      <c r="S709" t="s">
        <v>34</v>
      </c>
      <c r="T709" t="s">
        <v>34</v>
      </c>
      <c r="U709" t="s">
        <v>39</v>
      </c>
      <c r="V709" t="s">
        <v>34</v>
      </c>
      <c r="W709" t="s">
        <v>51</v>
      </c>
      <c r="X709">
        <v>19.899999999999999</v>
      </c>
      <c r="Y709">
        <v>505.45</v>
      </c>
      <c r="Z709">
        <v>0</v>
      </c>
      <c r="AA709">
        <v>0</v>
      </c>
      <c r="AB709">
        <v>471.75</v>
      </c>
      <c r="AC709">
        <v>977.2</v>
      </c>
      <c r="AD709" t="s">
        <v>41</v>
      </c>
      <c r="AE709" t="s">
        <v>42</v>
      </c>
      <c r="AF709" t="s">
        <v>42</v>
      </c>
      <c r="AG709">
        <f t="shared" si="22"/>
        <v>0</v>
      </c>
      <c r="AH709" t="str" cm="1">
        <f t="array" ref="AH709">_xlfn.IFS(
X709&lt;=20, "&lt;20",
AND(X709&gt;=20, X709&lt;50), "20-50",
AND(X709&gt;=50, X709&lt;100), "50-100",
X709&gt;=100, "&gt;100"
)</f>
        <v>&lt;20</v>
      </c>
      <c r="AI709">
        <f t="shared" si="23"/>
        <v>0</v>
      </c>
      <c r="AJ709" t="str" cm="1">
        <f t="array" ref="AJ709">_xlfn.IFS(
C709&lt;=20, "&lt;20",
AND(C709&gt;=20, C709&lt;35), "20-35",
AND(C709&gt;=35, C709&lt;50), "35-50",
C709&gt;=50, "50-100"
)</f>
        <v>35-50</v>
      </c>
      <c r="AK709" t="str" cm="1">
        <f t="array" ref="AK709">_xlfn.IFS(
G709&lt;6, "&lt;6",
AND(G709&gt;=6, G709&lt;12), "6-12",
AND(G709&gt;=12, G709&lt;18), "12-18",  AND(G709&gt;=18, G709&lt;24), "18-24", G709&gt;=24, "24-36")</f>
        <v>6-12</v>
      </c>
    </row>
    <row r="710" spans="1:37" x14ac:dyDescent="0.3">
      <c r="A710" t="s">
        <v>809</v>
      </c>
      <c r="B710" t="s">
        <v>44</v>
      </c>
      <c r="C710">
        <v>71</v>
      </c>
      <c r="D710" t="s">
        <v>37</v>
      </c>
      <c r="E710" t="s">
        <v>158</v>
      </c>
      <c r="F710">
        <v>7</v>
      </c>
      <c r="G710">
        <v>14</v>
      </c>
      <c r="H710" t="s">
        <v>36</v>
      </c>
      <c r="I710" t="s">
        <v>37</v>
      </c>
      <c r="J710" t="s">
        <v>37</v>
      </c>
      <c r="K710" t="s">
        <v>37</v>
      </c>
      <c r="L710" t="s">
        <v>50</v>
      </c>
      <c r="M710" t="s">
        <v>34</v>
      </c>
      <c r="N710" t="s">
        <v>34</v>
      </c>
      <c r="O710" t="s">
        <v>34</v>
      </c>
      <c r="P710" t="s">
        <v>34</v>
      </c>
      <c r="Q710" t="s">
        <v>34</v>
      </c>
      <c r="R710" t="s">
        <v>37</v>
      </c>
      <c r="S710" t="s">
        <v>37</v>
      </c>
      <c r="T710" t="s">
        <v>37</v>
      </c>
      <c r="U710" t="s">
        <v>46</v>
      </c>
      <c r="V710" t="s">
        <v>37</v>
      </c>
      <c r="W710" t="s">
        <v>51</v>
      </c>
      <c r="X710">
        <v>85.05</v>
      </c>
      <c r="Y710">
        <v>85.05</v>
      </c>
      <c r="Z710">
        <v>0</v>
      </c>
      <c r="AA710">
        <v>0</v>
      </c>
      <c r="AB710">
        <v>16.37</v>
      </c>
      <c r="AC710">
        <v>101.42</v>
      </c>
      <c r="AD710" t="s">
        <v>52</v>
      </c>
      <c r="AE710" t="s">
        <v>53</v>
      </c>
      <c r="AF710" t="s">
        <v>54</v>
      </c>
      <c r="AG710">
        <f t="shared" si="22"/>
        <v>1</v>
      </c>
      <c r="AH710" t="str" cm="1">
        <f t="array" ref="AH710">_xlfn.IFS(
X710&lt;=20, "&lt;20",
AND(X710&gt;=20, X710&lt;50), "20-50",
AND(X710&gt;=50, X710&lt;100), "50-100",
X710&gt;=100, "&gt;100"
)</f>
        <v>50-100</v>
      </c>
      <c r="AI710">
        <f t="shared" si="23"/>
        <v>0</v>
      </c>
      <c r="AJ710" t="str" cm="1">
        <f t="array" ref="AJ710">_xlfn.IFS(
C710&lt;=20, "&lt;20",
AND(C710&gt;=20, C710&lt;35), "20-35",
AND(C710&gt;=35, C710&lt;50), "35-50",
C710&gt;=50, "50-100"
)</f>
        <v>50-100</v>
      </c>
      <c r="AK710" t="str" cm="1">
        <f t="array" ref="AK710">_xlfn.IFS(
G710&lt;6, "&lt;6",
AND(G710&gt;=6, G710&lt;12), "6-12",
AND(G710&gt;=12, G710&lt;18), "12-18",  AND(G710&gt;=18, G710&lt;24), "18-24", G710&gt;=24, "24-36")</f>
        <v>12-18</v>
      </c>
    </row>
    <row r="711" spans="1:37" x14ac:dyDescent="0.3">
      <c r="A711" t="s">
        <v>810</v>
      </c>
      <c r="B711" t="s">
        <v>33</v>
      </c>
      <c r="C711">
        <v>52</v>
      </c>
      <c r="D711" t="s">
        <v>34</v>
      </c>
      <c r="E711" t="s">
        <v>56</v>
      </c>
      <c r="F711">
        <v>3</v>
      </c>
      <c r="G711">
        <v>29</v>
      </c>
      <c r="H711" t="s">
        <v>36</v>
      </c>
      <c r="I711" t="s">
        <v>37</v>
      </c>
      <c r="J711" t="s">
        <v>37</v>
      </c>
      <c r="K711" t="s">
        <v>34</v>
      </c>
      <c r="L711" t="s">
        <v>34</v>
      </c>
      <c r="M711" t="s">
        <v>34</v>
      </c>
      <c r="N711" t="s">
        <v>34</v>
      </c>
      <c r="O711" t="s">
        <v>34</v>
      </c>
      <c r="P711" t="s">
        <v>34</v>
      </c>
      <c r="Q711" t="s">
        <v>34</v>
      </c>
      <c r="R711" t="s">
        <v>34</v>
      </c>
      <c r="S711" t="s">
        <v>34</v>
      </c>
      <c r="T711" t="s">
        <v>34</v>
      </c>
      <c r="U711" t="s">
        <v>67</v>
      </c>
      <c r="V711" t="s">
        <v>34</v>
      </c>
      <c r="W711" t="s">
        <v>51</v>
      </c>
      <c r="X711">
        <v>25.7</v>
      </c>
      <c r="Y711">
        <v>1443.65</v>
      </c>
      <c r="Z711">
        <v>0</v>
      </c>
      <c r="AA711">
        <v>0</v>
      </c>
      <c r="AB711">
        <v>671.55</v>
      </c>
      <c r="AC711">
        <v>2115.1999999999998</v>
      </c>
      <c r="AD711" t="s">
        <v>41</v>
      </c>
      <c r="AE711" t="s">
        <v>42</v>
      </c>
      <c r="AF711" t="s">
        <v>42</v>
      </c>
      <c r="AG711">
        <f t="shared" si="22"/>
        <v>0</v>
      </c>
      <c r="AH711" t="str" cm="1">
        <f t="array" ref="AH711">_xlfn.IFS(
X711&lt;=20, "&lt;20",
AND(X711&gt;=20, X711&lt;50), "20-50",
AND(X711&gt;=50, X711&lt;100), "50-100",
X711&gt;=100, "&gt;100"
)</f>
        <v>20-50</v>
      </c>
      <c r="AI711">
        <f t="shared" si="23"/>
        <v>0</v>
      </c>
      <c r="AJ711" t="str" cm="1">
        <f t="array" ref="AJ711">_xlfn.IFS(
C711&lt;=20, "&lt;20",
AND(C711&gt;=20, C711&lt;35), "20-35",
AND(C711&gt;=35, C711&lt;50), "35-50",
C711&gt;=50, "50-100"
)</f>
        <v>50-100</v>
      </c>
      <c r="AK711" t="str" cm="1">
        <f t="array" ref="AK711">_xlfn.IFS(
G711&lt;6, "&lt;6",
AND(G711&gt;=6, G711&lt;12), "6-12",
AND(G711&gt;=12, G711&lt;18), "12-18",  AND(G711&gt;=18, G711&lt;24), "18-24", G711&gt;=24, "24-36")</f>
        <v>24-36</v>
      </c>
    </row>
    <row r="712" spans="1:37" x14ac:dyDescent="0.3">
      <c r="A712" t="s">
        <v>811</v>
      </c>
      <c r="B712" t="s">
        <v>44</v>
      </c>
      <c r="C712">
        <v>36</v>
      </c>
      <c r="D712" t="s">
        <v>34</v>
      </c>
      <c r="E712" t="s">
        <v>74</v>
      </c>
      <c r="F712">
        <v>7</v>
      </c>
      <c r="G712">
        <v>21</v>
      </c>
      <c r="H712" t="s">
        <v>36</v>
      </c>
      <c r="I712" t="s">
        <v>37</v>
      </c>
      <c r="J712" t="s">
        <v>34</v>
      </c>
      <c r="K712" t="s">
        <v>37</v>
      </c>
      <c r="L712" t="s">
        <v>50</v>
      </c>
      <c r="M712" t="s">
        <v>34</v>
      </c>
      <c r="N712" t="s">
        <v>37</v>
      </c>
      <c r="O712" t="s">
        <v>37</v>
      </c>
      <c r="P712" t="s">
        <v>37</v>
      </c>
      <c r="Q712" t="s">
        <v>37</v>
      </c>
      <c r="R712" t="s">
        <v>37</v>
      </c>
      <c r="S712" t="s">
        <v>37</v>
      </c>
      <c r="T712" t="s">
        <v>37</v>
      </c>
      <c r="U712" t="s">
        <v>46</v>
      </c>
      <c r="V712" t="s">
        <v>37</v>
      </c>
      <c r="W712" t="s">
        <v>51</v>
      </c>
      <c r="X712">
        <v>108.25</v>
      </c>
      <c r="Y712">
        <v>5935.1</v>
      </c>
      <c r="Z712">
        <v>0</v>
      </c>
      <c r="AA712">
        <v>0</v>
      </c>
      <c r="AB712">
        <v>2299.67</v>
      </c>
      <c r="AC712">
        <v>8234.77</v>
      </c>
      <c r="AD712" t="s">
        <v>41</v>
      </c>
      <c r="AE712" t="s">
        <v>42</v>
      </c>
      <c r="AF712" t="s">
        <v>42</v>
      </c>
      <c r="AG712">
        <f t="shared" si="22"/>
        <v>0</v>
      </c>
      <c r="AH712" t="str" cm="1">
        <f t="array" ref="AH712">_xlfn.IFS(
X712&lt;=20, "&lt;20",
AND(X712&gt;=20, X712&lt;50), "20-50",
AND(X712&gt;=50, X712&lt;100), "50-100",
X712&gt;=100, "&gt;100"
)</f>
        <v>&gt;100</v>
      </c>
      <c r="AI712">
        <f t="shared" si="23"/>
        <v>0</v>
      </c>
      <c r="AJ712" t="str" cm="1">
        <f t="array" ref="AJ712">_xlfn.IFS(
C712&lt;=20, "&lt;20",
AND(C712&gt;=20, C712&lt;35), "20-35",
AND(C712&gt;=35, C712&lt;50), "35-50",
C712&gt;=50, "50-100"
)</f>
        <v>35-50</v>
      </c>
      <c r="AK712" t="str" cm="1">
        <f t="array" ref="AK712">_xlfn.IFS(
G712&lt;6, "&lt;6",
AND(G712&gt;=6, G712&lt;12), "6-12",
AND(G712&gt;=12, G712&lt;18), "12-18",  AND(G712&gt;=18, G712&lt;24), "18-24", G712&gt;=24, "24-36")</f>
        <v>18-24</v>
      </c>
    </row>
    <row r="713" spans="1:37" x14ac:dyDescent="0.3">
      <c r="A713" t="s">
        <v>812</v>
      </c>
      <c r="B713" t="s">
        <v>44</v>
      </c>
      <c r="C713">
        <v>25</v>
      </c>
      <c r="D713" t="s">
        <v>37</v>
      </c>
      <c r="E713" t="s">
        <v>114</v>
      </c>
      <c r="F713">
        <v>0</v>
      </c>
      <c r="G713">
        <v>27</v>
      </c>
      <c r="H713" t="s">
        <v>36</v>
      </c>
      <c r="I713" t="s">
        <v>37</v>
      </c>
      <c r="J713" t="s">
        <v>34</v>
      </c>
      <c r="K713" t="s">
        <v>34</v>
      </c>
      <c r="L713" t="s">
        <v>34</v>
      </c>
      <c r="M713" t="s">
        <v>34</v>
      </c>
      <c r="N713" t="s">
        <v>34</v>
      </c>
      <c r="O713" t="s">
        <v>34</v>
      </c>
      <c r="P713" t="s">
        <v>34</v>
      </c>
      <c r="Q713" t="s">
        <v>34</v>
      </c>
      <c r="R713" t="s">
        <v>34</v>
      </c>
      <c r="S713" t="s">
        <v>34</v>
      </c>
      <c r="T713" t="s">
        <v>34</v>
      </c>
      <c r="U713" t="s">
        <v>39</v>
      </c>
      <c r="V713" t="s">
        <v>34</v>
      </c>
      <c r="W713" t="s">
        <v>40</v>
      </c>
      <c r="X713">
        <v>20.350000000000001</v>
      </c>
      <c r="Y713">
        <v>1267</v>
      </c>
      <c r="Z713">
        <v>0</v>
      </c>
      <c r="AA713">
        <v>0</v>
      </c>
      <c r="AB713">
        <v>1854.37</v>
      </c>
      <c r="AC713">
        <v>3121.37</v>
      </c>
      <c r="AD713" t="s">
        <v>41</v>
      </c>
      <c r="AE713" t="s">
        <v>42</v>
      </c>
      <c r="AF713" t="s">
        <v>42</v>
      </c>
      <c r="AG713">
        <f t="shared" si="22"/>
        <v>0</v>
      </c>
      <c r="AH713" t="str" cm="1">
        <f t="array" ref="AH713">_xlfn.IFS(
X713&lt;=20, "&lt;20",
AND(X713&gt;=20, X713&lt;50), "20-50",
AND(X713&gt;=50, X713&lt;100), "50-100",
X713&gt;=100, "&gt;100"
)</f>
        <v>20-50</v>
      </c>
      <c r="AI713">
        <f t="shared" si="23"/>
        <v>0</v>
      </c>
      <c r="AJ713" t="str" cm="1">
        <f t="array" ref="AJ713">_xlfn.IFS(
C713&lt;=20, "&lt;20",
AND(C713&gt;=20, C713&lt;35), "20-35",
AND(C713&gt;=35, C713&lt;50), "35-50",
C713&gt;=50, "50-100"
)</f>
        <v>20-35</v>
      </c>
      <c r="AK713" t="str" cm="1">
        <f t="array" ref="AK713">_xlfn.IFS(
G713&lt;6, "&lt;6",
AND(G713&gt;=6, G713&lt;12), "6-12",
AND(G713&gt;=12, G713&lt;18), "12-18",  AND(G713&gt;=18, G713&lt;24), "18-24", G713&gt;=24, "24-36")</f>
        <v>24-36</v>
      </c>
    </row>
    <row r="714" spans="1:37" x14ac:dyDescent="0.3">
      <c r="A714" t="s">
        <v>813</v>
      </c>
      <c r="B714" t="s">
        <v>33</v>
      </c>
      <c r="C714">
        <v>64</v>
      </c>
      <c r="D714" t="s">
        <v>37</v>
      </c>
      <c r="E714" t="s">
        <v>56</v>
      </c>
      <c r="F714">
        <v>10</v>
      </c>
      <c r="G714">
        <v>26</v>
      </c>
      <c r="H714" t="s">
        <v>36</v>
      </c>
      <c r="I714" t="s">
        <v>37</v>
      </c>
      <c r="J714" t="s">
        <v>37</v>
      </c>
      <c r="K714" t="s">
        <v>37</v>
      </c>
      <c r="L714" t="s">
        <v>50</v>
      </c>
      <c r="M714" t="s">
        <v>34</v>
      </c>
      <c r="N714" t="s">
        <v>34</v>
      </c>
      <c r="O714" t="s">
        <v>37</v>
      </c>
      <c r="P714" t="s">
        <v>34</v>
      </c>
      <c r="Q714" t="s">
        <v>37</v>
      </c>
      <c r="R714" t="s">
        <v>37</v>
      </c>
      <c r="S714" t="s">
        <v>34</v>
      </c>
      <c r="T714" t="s">
        <v>37</v>
      </c>
      <c r="U714" t="s">
        <v>46</v>
      </c>
      <c r="V714" t="s">
        <v>37</v>
      </c>
      <c r="W714" t="s">
        <v>51</v>
      </c>
      <c r="X714">
        <v>98.75</v>
      </c>
      <c r="Y714">
        <v>1587.55</v>
      </c>
      <c r="Z714">
        <v>0</v>
      </c>
      <c r="AA714">
        <v>0</v>
      </c>
      <c r="AB714">
        <v>242.56</v>
      </c>
      <c r="AC714">
        <v>1830.11</v>
      </c>
      <c r="AD714" t="s">
        <v>52</v>
      </c>
      <c r="AE714" t="s">
        <v>104</v>
      </c>
      <c r="AF714" t="s">
        <v>150</v>
      </c>
      <c r="AG714">
        <f t="shared" si="22"/>
        <v>1</v>
      </c>
      <c r="AH714" t="str" cm="1">
        <f t="array" ref="AH714">_xlfn.IFS(
X714&lt;=20, "&lt;20",
AND(X714&gt;=20, X714&lt;50), "20-50",
AND(X714&gt;=50, X714&lt;100), "50-100",
X714&gt;=100, "&gt;100"
)</f>
        <v>50-100</v>
      </c>
      <c r="AI714">
        <f t="shared" si="23"/>
        <v>0</v>
      </c>
      <c r="AJ714" t="str" cm="1">
        <f t="array" ref="AJ714">_xlfn.IFS(
C714&lt;=20, "&lt;20",
AND(C714&gt;=20, C714&lt;35), "20-35",
AND(C714&gt;=35, C714&lt;50), "35-50",
C714&gt;=50, "50-100"
)</f>
        <v>50-100</v>
      </c>
      <c r="AK714" t="str" cm="1">
        <f t="array" ref="AK714">_xlfn.IFS(
G714&lt;6, "&lt;6",
AND(G714&gt;=6, G714&lt;12), "6-12",
AND(G714&gt;=12, G714&lt;18), "12-18",  AND(G714&gt;=18, G714&lt;24), "18-24", G714&gt;=24, "24-36")</f>
        <v>24-36</v>
      </c>
    </row>
    <row r="715" spans="1:37" x14ac:dyDescent="0.3">
      <c r="A715" t="s">
        <v>814</v>
      </c>
      <c r="B715" t="s">
        <v>33</v>
      </c>
      <c r="C715">
        <v>50</v>
      </c>
      <c r="D715" t="s">
        <v>34</v>
      </c>
      <c r="E715" t="s">
        <v>69</v>
      </c>
      <c r="F715">
        <v>10</v>
      </c>
      <c r="G715">
        <v>22</v>
      </c>
      <c r="H715" t="s">
        <v>49</v>
      </c>
      <c r="I715" t="s">
        <v>37</v>
      </c>
      <c r="J715" t="s">
        <v>34</v>
      </c>
      <c r="K715" t="s">
        <v>37</v>
      </c>
      <c r="L715" t="s">
        <v>50</v>
      </c>
      <c r="M715" t="s">
        <v>34</v>
      </c>
      <c r="N715" t="s">
        <v>34</v>
      </c>
      <c r="O715" t="s">
        <v>34</v>
      </c>
      <c r="P715" t="s">
        <v>34</v>
      </c>
      <c r="Q715" t="s">
        <v>34</v>
      </c>
      <c r="R715" t="s">
        <v>34</v>
      </c>
      <c r="S715" t="s">
        <v>34</v>
      </c>
      <c r="T715" t="s">
        <v>34</v>
      </c>
      <c r="U715" t="s">
        <v>46</v>
      </c>
      <c r="V715" t="s">
        <v>37</v>
      </c>
      <c r="W715" t="s">
        <v>51</v>
      </c>
      <c r="X715">
        <v>71.05</v>
      </c>
      <c r="Y715">
        <v>472.65</v>
      </c>
      <c r="Z715">
        <v>0</v>
      </c>
      <c r="AA715">
        <v>10</v>
      </c>
      <c r="AB715">
        <v>199.5</v>
      </c>
      <c r="AC715">
        <v>682.15</v>
      </c>
      <c r="AD715" t="s">
        <v>41</v>
      </c>
      <c r="AE715" t="s">
        <v>42</v>
      </c>
      <c r="AF715" t="s">
        <v>42</v>
      </c>
      <c r="AG715">
        <f t="shared" si="22"/>
        <v>0</v>
      </c>
      <c r="AH715" t="str" cm="1">
        <f t="array" ref="AH715">_xlfn.IFS(
X715&lt;=20, "&lt;20",
AND(X715&gt;=20, X715&lt;50), "20-50",
AND(X715&gt;=50, X715&lt;100), "50-100",
X715&gt;=100, "&gt;100"
)</f>
        <v>50-100</v>
      </c>
      <c r="AI715">
        <f t="shared" si="23"/>
        <v>0</v>
      </c>
      <c r="AJ715" t="str" cm="1">
        <f t="array" ref="AJ715">_xlfn.IFS(
C715&lt;=20, "&lt;20",
AND(C715&gt;=20, C715&lt;35), "20-35",
AND(C715&gt;=35, C715&lt;50), "35-50",
C715&gt;=50, "50-100"
)</f>
        <v>50-100</v>
      </c>
      <c r="AK715" t="str" cm="1">
        <f t="array" ref="AK715">_xlfn.IFS(
G715&lt;6, "&lt;6",
AND(G715&gt;=6, G715&lt;12), "6-12",
AND(G715&gt;=12, G715&lt;18), "12-18",  AND(G715&gt;=18, G715&lt;24), "18-24", G715&gt;=24, "24-36")</f>
        <v>18-24</v>
      </c>
    </row>
    <row r="716" spans="1:37" x14ac:dyDescent="0.3">
      <c r="A716" t="s">
        <v>815</v>
      </c>
      <c r="B716" t="s">
        <v>44</v>
      </c>
      <c r="C716">
        <v>72</v>
      </c>
      <c r="D716" t="s">
        <v>37</v>
      </c>
      <c r="E716" t="s">
        <v>48</v>
      </c>
      <c r="F716">
        <v>7</v>
      </c>
      <c r="G716">
        <v>17</v>
      </c>
      <c r="H716" t="s">
        <v>36</v>
      </c>
      <c r="I716" t="s">
        <v>34</v>
      </c>
      <c r="J716" t="s">
        <v>34</v>
      </c>
      <c r="K716" t="s">
        <v>37</v>
      </c>
      <c r="L716" t="s">
        <v>72</v>
      </c>
      <c r="M716" t="s">
        <v>34</v>
      </c>
      <c r="N716" t="s">
        <v>37</v>
      </c>
      <c r="O716" t="s">
        <v>34</v>
      </c>
      <c r="P716" t="s">
        <v>34</v>
      </c>
      <c r="Q716" t="s">
        <v>34</v>
      </c>
      <c r="R716" t="s">
        <v>34</v>
      </c>
      <c r="S716" t="s">
        <v>34</v>
      </c>
      <c r="T716" t="s">
        <v>37</v>
      </c>
      <c r="U716" t="s">
        <v>46</v>
      </c>
      <c r="V716" t="s">
        <v>37</v>
      </c>
      <c r="W716" t="s">
        <v>51</v>
      </c>
      <c r="X716">
        <v>30.75</v>
      </c>
      <c r="Y716">
        <v>82.85</v>
      </c>
      <c r="Z716">
        <v>0</v>
      </c>
      <c r="AA716">
        <v>0</v>
      </c>
      <c r="AB716">
        <v>0</v>
      </c>
      <c r="AC716">
        <v>82.85</v>
      </c>
      <c r="AD716" t="s">
        <v>85</v>
      </c>
      <c r="AE716" t="s">
        <v>42</v>
      </c>
      <c r="AF716" t="s">
        <v>42</v>
      </c>
      <c r="AG716">
        <f t="shared" si="22"/>
        <v>0</v>
      </c>
      <c r="AH716" t="str" cm="1">
        <f t="array" ref="AH716">_xlfn.IFS(
X716&lt;=20, "&lt;20",
AND(X716&gt;=20, X716&lt;50), "20-50",
AND(X716&gt;=50, X716&lt;100), "50-100",
X716&gt;=100, "&gt;100"
)</f>
        <v>20-50</v>
      </c>
      <c r="AI716">
        <f t="shared" si="23"/>
        <v>1</v>
      </c>
      <c r="AJ716" t="str" cm="1">
        <f t="array" ref="AJ716">_xlfn.IFS(
C716&lt;=20, "&lt;20",
AND(C716&gt;=20, C716&lt;35), "20-35",
AND(C716&gt;=35, C716&lt;50), "35-50",
C716&gt;=50, "50-100"
)</f>
        <v>50-100</v>
      </c>
      <c r="AK716" t="str" cm="1">
        <f t="array" ref="AK716">_xlfn.IFS(
G716&lt;6, "&lt;6",
AND(G716&gt;=6, G716&lt;12), "6-12",
AND(G716&gt;=12, G716&lt;18), "12-18",  AND(G716&gt;=18, G716&lt;24), "18-24", G716&gt;=24, "24-36")</f>
        <v>12-18</v>
      </c>
    </row>
    <row r="717" spans="1:37" x14ac:dyDescent="0.3">
      <c r="A717" t="s">
        <v>816</v>
      </c>
      <c r="B717" t="s">
        <v>33</v>
      </c>
      <c r="C717">
        <v>72</v>
      </c>
      <c r="D717" t="s">
        <v>37</v>
      </c>
      <c r="E717" t="s">
        <v>45</v>
      </c>
      <c r="F717">
        <v>11</v>
      </c>
      <c r="G717">
        <v>13</v>
      </c>
      <c r="H717" t="s">
        <v>36</v>
      </c>
      <c r="I717" t="s">
        <v>37</v>
      </c>
      <c r="J717" t="s">
        <v>37</v>
      </c>
      <c r="K717" t="s">
        <v>34</v>
      </c>
      <c r="L717" t="s">
        <v>34</v>
      </c>
      <c r="M717" t="s">
        <v>34</v>
      </c>
      <c r="N717" t="s">
        <v>34</v>
      </c>
      <c r="O717" t="s">
        <v>34</v>
      </c>
      <c r="P717" t="s">
        <v>34</v>
      </c>
      <c r="Q717" t="s">
        <v>34</v>
      </c>
      <c r="R717" t="s">
        <v>34</v>
      </c>
      <c r="S717" t="s">
        <v>34</v>
      </c>
      <c r="T717" t="s">
        <v>34</v>
      </c>
      <c r="U717" t="s">
        <v>67</v>
      </c>
      <c r="V717" t="s">
        <v>34</v>
      </c>
      <c r="W717" t="s">
        <v>40</v>
      </c>
      <c r="X717">
        <v>25.65</v>
      </c>
      <c r="Y717">
        <v>1740.8</v>
      </c>
      <c r="Z717">
        <v>0</v>
      </c>
      <c r="AA717">
        <v>0</v>
      </c>
      <c r="AB717">
        <v>1883.52</v>
      </c>
      <c r="AC717">
        <v>3624.32</v>
      </c>
      <c r="AD717" t="s">
        <v>41</v>
      </c>
      <c r="AE717" t="s">
        <v>42</v>
      </c>
      <c r="AF717" t="s">
        <v>42</v>
      </c>
      <c r="AG717">
        <f t="shared" si="22"/>
        <v>0</v>
      </c>
      <c r="AH717" t="str" cm="1">
        <f t="array" ref="AH717">_xlfn.IFS(
X717&lt;=20, "&lt;20",
AND(X717&gt;=20, X717&lt;50), "20-50",
AND(X717&gt;=50, X717&lt;100), "50-100",
X717&gt;=100, "&gt;100"
)</f>
        <v>20-50</v>
      </c>
      <c r="AI717">
        <f t="shared" si="23"/>
        <v>0</v>
      </c>
      <c r="AJ717" t="str" cm="1">
        <f t="array" ref="AJ717">_xlfn.IFS(
C717&lt;=20, "&lt;20",
AND(C717&gt;=20, C717&lt;35), "20-35",
AND(C717&gt;=35, C717&lt;50), "35-50",
C717&gt;=50, "50-100"
)</f>
        <v>50-100</v>
      </c>
      <c r="AK717" t="str" cm="1">
        <f t="array" ref="AK717">_xlfn.IFS(
G717&lt;6, "&lt;6",
AND(G717&gt;=6, G717&lt;12), "6-12",
AND(G717&gt;=12, G717&lt;18), "12-18",  AND(G717&gt;=18, G717&lt;24), "18-24", G717&gt;=24, "24-36")</f>
        <v>12-18</v>
      </c>
    </row>
    <row r="718" spans="1:37" x14ac:dyDescent="0.3">
      <c r="A718" t="s">
        <v>817</v>
      </c>
      <c r="B718" t="s">
        <v>44</v>
      </c>
      <c r="C718">
        <v>61</v>
      </c>
      <c r="D718" t="s">
        <v>34</v>
      </c>
      <c r="E718" t="s">
        <v>87</v>
      </c>
      <c r="F718">
        <v>1</v>
      </c>
      <c r="G718">
        <v>36</v>
      </c>
      <c r="H718" t="s">
        <v>70</v>
      </c>
      <c r="I718" t="s">
        <v>37</v>
      </c>
      <c r="J718" t="s">
        <v>34</v>
      </c>
      <c r="K718" t="s">
        <v>37</v>
      </c>
      <c r="L718" t="s">
        <v>72</v>
      </c>
      <c r="M718" t="s">
        <v>37</v>
      </c>
      <c r="N718" t="s">
        <v>37</v>
      </c>
      <c r="O718" t="s">
        <v>37</v>
      </c>
      <c r="P718" t="s">
        <v>37</v>
      </c>
      <c r="Q718" t="s">
        <v>37</v>
      </c>
      <c r="R718" t="s">
        <v>37</v>
      </c>
      <c r="S718" t="s">
        <v>37</v>
      </c>
      <c r="T718" t="s">
        <v>37</v>
      </c>
      <c r="U718" t="s">
        <v>67</v>
      </c>
      <c r="V718" t="s">
        <v>34</v>
      </c>
      <c r="W718" t="s">
        <v>40</v>
      </c>
      <c r="X718">
        <v>85.5</v>
      </c>
      <c r="Y718">
        <v>4421.95</v>
      </c>
      <c r="Z718">
        <v>0</v>
      </c>
      <c r="AA718">
        <v>0</v>
      </c>
      <c r="AB718">
        <v>1730.43</v>
      </c>
      <c r="AC718">
        <v>6152.38</v>
      </c>
      <c r="AD718" t="s">
        <v>41</v>
      </c>
      <c r="AE718" t="s">
        <v>42</v>
      </c>
      <c r="AF718" t="s">
        <v>42</v>
      </c>
      <c r="AG718">
        <f t="shared" si="22"/>
        <v>0</v>
      </c>
      <c r="AH718" t="str" cm="1">
        <f t="array" ref="AH718">_xlfn.IFS(
X718&lt;=20, "&lt;20",
AND(X718&gt;=20, X718&lt;50), "20-50",
AND(X718&gt;=50, X718&lt;100), "50-100",
X718&gt;=100, "&gt;100"
)</f>
        <v>50-100</v>
      </c>
      <c r="AI718">
        <f t="shared" si="23"/>
        <v>0</v>
      </c>
      <c r="AJ718" t="str" cm="1">
        <f t="array" ref="AJ718">_xlfn.IFS(
C718&lt;=20, "&lt;20",
AND(C718&gt;=20, C718&lt;35), "20-35",
AND(C718&gt;=35, C718&lt;50), "35-50",
C718&gt;=50, "50-100"
)</f>
        <v>50-100</v>
      </c>
      <c r="AK718" t="str" cm="1">
        <f t="array" ref="AK718">_xlfn.IFS(
G718&lt;6, "&lt;6",
AND(G718&gt;=6, G718&lt;12), "6-12",
AND(G718&gt;=12, G718&lt;18), "12-18",  AND(G718&gt;=18, G718&lt;24), "18-24", G718&gt;=24, "24-36")</f>
        <v>24-36</v>
      </c>
    </row>
    <row r="719" spans="1:37" x14ac:dyDescent="0.3">
      <c r="A719" t="s">
        <v>818</v>
      </c>
      <c r="B719" t="s">
        <v>33</v>
      </c>
      <c r="C719">
        <v>40</v>
      </c>
      <c r="D719" t="s">
        <v>34</v>
      </c>
      <c r="E719" t="s">
        <v>48</v>
      </c>
      <c r="F719">
        <v>10</v>
      </c>
      <c r="G719">
        <v>21</v>
      </c>
      <c r="H719" t="s">
        <v>49</v>
      </c>
      <c r="I719" t="s">
        <v>37</v>
      </c>
      <c r="J719" t="s">
        <v>34</v>
      </c>
      <c r="K719" t="s">
        <v>37</v>
      </c>
      <c r="L719" t="s">
        <v>50</v>
      </c>
      <c r="M719" t="s">
        <v>34</v>
      </c>
      <c r="N719" t="s">
        <v>34</v>
      </c>
      <c r="O719" t="s">
        <v>34</v>
      </c>
      <c r="P719" t="s">
        <v>34</v>
      </c>
      <c r="Q719" t="s">
        <v>34</v>
      </c>
      <c r="R719" t="s">
        <v>34</v>
      </c>
      <c r="S719" t="s">
        <v>34</v>
      </c>
      <c r="T719" t="s">
        <v>37</v>
      </c>
      <c r="U719" t="s">
        <v>46</v>
      </c>
      <c r="V719" t="s">
        <v>34</v>
      </c>
      <c r="W719" t="s">
        <v>51</v>
      </c>
      <c r="X719">
        <v>-7</v>
      </c>
      <c r="Y719">
        <v>69.75</v>
      </c>
      <c r="Z719">
        <v>0</v>
      </c>
      <c r="AA719">
        <v>0</v>
      </c>
      <c r="AB719">
        <v>27.97</v>
      </c>
      <c r="AC719">
        <v>97.72</v>
      </c>
      <c r="AD719" t="s">
        <v>52</v>
      </c>
      <c r="AE719" t="s">
        <v>104</v>
      </c>
      <c r="AF719" t="s">
        <v>150</v>
      </c>
      <c r="AG719">
        <f t="shared" si="22"/>
        <v>1</v>
      </c>
      <c r="AH719" t="str" cm="1">
        <f t="array" ref="AH719">_xlfn.IFS(
X719&lt;=20, "&lt;20",
AND(X719&gt;=20, X719&lt;50), "20-50",
AND(X719&gt;=50, X719&lt;100), "50-100",
X719&gt;=100, "&gt;100"
)</f>
        <v>&lt;20</v>
      </c>
      <c r="AI719">
        <f t="shared" si="23"/>
        <v>0</v>
      </c>
      <c r="AJ719" t="str" cm="1">
        <f t="array" ref="AJ719">_xlfn.IFS(
C719&lt;=20, "&lt;20",
AND(C719&gt;=20, C719&lt;35), "20-35",
AND(C719&gt;=35, C719&lt;50), "35-50",
C719&gt;=50, "50-100"
)</f>
        <v>35-50</v>
      </c>
      <c r="AK719" t="str" cm="1">
        <f t="array" ref="AK719">_xlfn.IFS(
G719&lt;6, "&lt;6",
AND(G719&gt;=6, G719&lt;12), "6-12",
AND(G719&gt;=12, G719&lt;18), "12-18",  AND(G719&gt;=18, G719&lt;24), "18-24", G719&gt;=24, "24-36")</f>
        <v>18-24</v>
      </c>
    </row>
    <row r="720" spans="1:37" x14ac:dyDescent="0.3">
      <c r="A720" t="s">
        <v>819</v>
      </c>
      <c r="B720" t="s">
        <v>44</v>
      </c>
      <c r="C720">
        <v>21</v>
      </c>
      <c r="D720" t="s">
        <v>34</v>
      </c>
      <c r="E720" t="s">
        <v>56</v>
      </c>
      <c r="F720">
        <v>12</v>
      </c>
      <c r="G720">
        <v>10</v>
      </c>
      <c r="H720" t="s">
        <v>36</v>
      </c>
      <c r="I720" t="s">
        <v>37</v>
      </c>
      <c r="J720" t="s">
        <v>34</v>
      </c>
      <c r="K720" t="s">
        <v>34</v>
      </c>
      <c r="L720" t="s">
        <v>34</v>
      </c>
      <c r="M720" t="s">
        <v>34</v>
      </c>
      <c r="N720" t="s">
        <v>34</v>
      </c>
      <c r="O720" t="s">
        <v>34</v>
      </c>
      <c r="P720" t="s">
        <v>34</v>
      </c>
      <c r="Q720" t="s">
        <v>34</v>
      </c>
      <c r="R720" t="s">
        <v>34</v>
      </c>
      <c r="S720" t="s">
        <v>34</v>
      </c>
      <c r="T720" t="s">
        <v>34</v>
      </c>
      <c r="U720" t="s">
        <v>39</v>
      </c>
      <c r="V720" t="s">
        <v>37</v>
      </c>
      <c r="W720" t="s">
        <v>40</v>
      </c>
      <c r="X720">
        <v>20.350000000000001</v>
      </c>
      <c r="Y720">
        <v>1442.65</v>
      </c>
      <c r="Z720">
        <v>0</v>
      </c>
      <c r="AA720">
        <v>0</v>
      </c>
      <c r="AB720">
        <v>1619.43</v>
      </c>
      <c r="AC720">
        <v>3062.08</v>
      </c>
      <c r="AD720" t="s">
        <v>41</v>
      </c>
      <c r="AE720" t="s">
        <v>42</v>
      </c>
      <c r="AF720" t="s">
        <v>42</v>
      </c>
      <c r="AG720">
        <f t="shared" si="22"/>
        <v>0</v>
      </c>
      <c r="AH720" t="str" cm="1">
        <f t="array" ref="AH720">_xlfn.IFS(
X720&lt;=20, "&lt;20",
AND(X720&gt;=20, X720&lt;50), "20-50",
AND(X720&gt;=50, X720&lt;100), "50-100",
X720&gt;=100, "&gt;100"
)</f>
        <v>20-50</v>
      </c>
      <c r="AI720">
        <f t="shared" si="23"/>
        <v>0</v>
      </c>
      <c r="AJ720" t="str" cm="1">
        <f t="array" ref="AJ720">_xlfn.IFS(
C720&lt;=20, "&lt;20",
AND(C720&gt;=20, C720&lt;35), "20-35",
AND(C720&gt;=35, C720&lt;50), "35-50",
C720&gt;=50, "50-100"
)</f>
        <v>20-35</v>
      </c>
      <c r="AK720" t="str" cm="1">
        <f t="array" ref="AK720">_xlfn.IFS(
G720&lt;6, "&lt;6",
AND(G720&gt;=6, G720&lt;12), "6-12",
AND(G720&gt;=12, G720&lt;18), "12-18",  AND(G720&gt;=18, G720&lt;24), "18-24", G720&gt;=24, "24-36")</f>
        <v>6-12</v>
      </c>
    </row>
    <row r="721" spans="1:37" x14ac:dyDescent="0.3">
      <c r="A721" t="s">
        <v>820</v>
      </c>
      <c r="B721" t="s">
        <v>33</v>
      </c>
      <c r="C721">
        <v>47</v>
      </c>
      <c r="D721" t="s">
        <v>37</v>
      </c>
      <c r="E721" t="s">
        <v>82</v>
      </c>
      <c r="F721">
        <v>6</v>
      </c>
      <c r="G721">
        <v>20</v>
      </c>
      <c r="H721" t="s">
        <v>49</v>
      </c>
      <c r="I721" t="s">
        <v>37</v>
      </c>
      <c r="J721" t="s">
        <v>34</v>
      </c>
      <c r="K721" t="s">
        <v>37</v>
      </c>
      <c r="L721" t="s">
        <v>50</v>
      </c>
      <c r="M721" t="s">
        <v>34</v>
      </c>
      <c r="N721" t="s">
        <v>34</v>
      </c>
      <c r="O721" t="s">
        <v>34</v>
      </c>
      <c r="P721" t="s">
        <v>34</v>
      </c>
      <c r="Q721" t="s">
        <v>34</v>
      </c>
      <c r="R721" t="s">
        <v>34</v>
      </c>
      <c r="S721" t="s">
        <v>34</v>
      </c>
      <c r="T721" t="s">
        <v>37</v>
      </c>
      <c r="U721" t="s">
        <v>46</v>
      </c>
      <c r="V721" t="s">
        <v>37</v>
      </c>
      <c r="W721" t="s">
        <v>40</v>
      </c>
      <c r="X721">
        <v>69.099999999999994</v>
      </c>
      <c r="Y721">
        <v>69.099999999999994</v>
      </c>
      <c r="Z721">
        <v>0</v>
      </c>
      <c r="AA721">
        <v>0</v>
      </c>
      <c r="AB721">
        <v>16.55</v>
      </c>
      <c r="AC721">
        <v>85.65</v>
      </c>
      <c r="AD721" t="s">
        <v>52</v>
      </c>
      <c r="AE721" t="s">
        <v>94</v>
      </c>
      <c r="AF721" t="s">
        <v>95</v>
      </c>
      <c r="AG721">
        <f t="shared" si="22"/>
        <v>1</v>
      </c>
      <c r="AH721" t="str" cm="1">
        <f t="array" ref="AH721">_xlfn.IFS(
X721&lt;=20, "&lt;20",
AND(X721&gt;=20, X721&lt;50), "20-50",
AND(X721&gt;=50, X721&lt;100), "50-100",
X721&gt;=100, "&gt;100"
)</f>
        <v>50-100</v>
      </c>
      <c r="AI721">
        <f t="shared" si="23"/>
        <v>0</v>
      </c>
      <c r="AJ721" t="str" cm="1">
        <f t="array" ref="AJ721">_xlfn.IFS(
C721&lt;=20, "&lt;20",
AND(C721&gt;=20, C721&lt;35), "20-35",
AND(C721&gt;=35, C721&lt;50), "35-50",
C721&gt;=50, "50-100"
)</f>
        <v>35-50</v>
      </c>
      <c r="AK721" t="str" cm="1">
        <f t="array" ref="AK721">_xlfn.IFS(
G721&lt;6, "&lt;6",
AND(G721&gt;=6, G721&lt;12), "6-12",
AND(G721&gt;=12, G721&lt;18), "12-18",  AND(G721&gt;=18, G721&lt;24), "18-24", G721&gt;=24, "24-36")</f>
        <v>18-24</v>
      </c>
    </row>
    <row r="722" spans="1:37" x14ac:dyDescent="0.3">
      <c r="A722" t="s">
        <v>821</v>
      </c>
      <c r="B722" t="s">
        <v>44</v>
      </c>
      <c r="C722">
        <v>63</v>
      </c>
      <c r="D722" t="s">
        <v>37</v>
      </c>
      <c r="E722" t="s">
        <v>124</v>
      </c>
      <c r="F722">
        <v>12</v>
      </c>
      <c r="G722">
        <v>18</v>
      </c>
      <c r="H722" t="s">
        <v>110</v>
      </c>
      <c r="I722" t="s">
        <v>37</v>
      </c>
      <c r="J722" t="s">
        <v>34</v>
      </c>
      <c r="K722" t="s">
        <v>34</v>
      </c>
      <c r="L722" t="s">
        <v>34</v>
      </c>
      <c r="M722" t="s">
        <v>34</v>
      </c>
      <c r="N722" t="s">
        <v>34</v>
      </c>
      <c r="O722" t="s">
        <v>34</v>
      </c>
      <c r="P722" t="s">
        <v>34</v>
      </c>
      <c r="Q722" t="s">
        <v>34</v>
      </c>
      <c r="R722" t="s">
        <v>34</v>
      </c>
      <c r="S722" t="s">
        <v>34</v>
      </c>
      <c r="T722" t="s">
        <v>34</v>
      </c>
      <c r="U722" t="s">
        <v>67</v>
      </c>
      <c r="V722" t="s">
        <v>34</v>
      </c>
      <c r="W722" t="s">
        <v>51</v>
      </c>
      <c r="X722">
        <v>20.399999999999999</v>
      </c>
      <c r="Y722">
        <v>743.5</v>
      </c>
      <c r="Z722">
        <v>0</v>
      </c>
      <c r="AA722">
        <v>0</v>
      </c>
      <c r="AB722">
        <v>264.86</v>
      </c>
      <c r="AC722">
        <v>1008.36</v>
      </c>
      <c r="AD722" t="s">
        <v>41</v>
      </c>
      <c r="AE722" t="s">
        <v>42</v>
      </c>
      <c r="AF722" t="s">
        <v>42</v>
      </c>
      <c r="AG722">
        <f t="shared" si="22"/>
        <v>0</v>
      </c>
      <c r="AH722" t="str" cm="1">
        <f t="array" ref="AH722">_xlfn.IFS(
X722&lt;=20, "&lt;20",
AND(X722&gt;=20, X722&lt;50), "20-50",
AND(X722&gt;=50, X722&lt;100), "50-100",
X722&gt;=100, "&gt;100"
)</f>
        <v>20-50</v>
      </c>
      <c r="AI722">
        <f t="shared" si="23"/>
        <v>0</v>
      </c>
      <c r="AJ722" t="str" cm="1">
        <f t="array" ref="AJ722">_xlfn.IFS(
C722&lt;=20, "&lt;20",
AND(C722&gt;=20, C722&lt;35), "20-35",
AND(C722&gt;=35, C722&lt;50), "35-50",
C722&gt;=50, "50-100"
)</f>
        <v>50-100</v>
      </c>
      <c r="AK722" t="str" cm="1">
        <f t="array" ref="AK722">_xlfn.IFS(
G722&lt;6, "&lt;6",
AND(G722&gt;=6, G722&lt;12), "6-12",
AND(G722&gt;=12, G722&lt;18), "12-18",  AND(G722&gt;=18, G722&lt;24), "18-24", G722&gt;=24, "24-36")</f>
        <v>18-24</v>
      </c>
    </row>
    <row r="723" spans="1:37" x14ac:dyDescent="0.3">
      <c r="A723" t="s">
        <v>822</v>
      </c>
      <c r="B723" t="s">
        <v>44</v>
      </c>
      <c r="C723">
        <v>34</v>
      </c>
      <c r="D723" t="s">
        <v>34</v>
      </c>
      <c r="E723" t="s">
        <v>64</v>
      </c>
      <c r="F723">
        <v>9</v>
      </c>
      <c r="G723">
        <v>11</v>
      </c>
      <c r="H723" t="s">
        <v>49</v>
      </c>
      <c r="I723" t="s">
        <v>37</v>
      </c>
      <c r="J723" t="s">
        <v>34</v>
      </c>
      <c r="K723" t="s">
        <v>34</v>
      </c>
      <c r="L723" t="s">
        <v>34</v>
      </c>
      <c r="M723" t="s">
        <v>34</v>
      </c>
      <c r="N723" t="s">
        <v>34</v>
      </c>
      <c r="O723" t="s">
        <v>34</v>
      </c>
      <c r="P723" t="s">
        <v>34</v>
      </c>
      <c r="Q723" t="s">
        <v>34</v>
      </c>
      <c r="R723" t="s">
        <v>34</v>
      </c>
      <c r="S723" t="s">
        <v>34</v>
      </c>
      <c r="T723" t="s">
        <v>34</v>
      </c>
      <c r="U723" t="s">
        <v>46</v>
      </c>
      <c r="V723" t="s">
        <v>37</v>
      </c>
      <c r="W723" t="s">
        <v>40</v>
      </c>
      <c r="X723">
        <v>19.600000000000001</v>
      </c>
      <c r="Y723">
        <v>59.75</v>
      </c>
      <c r="Z723">
        <v>0</v>
      </c>
      <c r="AA723">
        <v>0</v>
      </c>
      <c r="AB723">
        <v>39.840000000000003</v>
      </c>
      <c r="AC723">
        <v>99.59</v>
      </c>
      <c r="AD723" t="s">
        <v>52</v>
      </c>
      <c r="AE723" t="s">
        <v>104</v>
      </c>
      <c r="AF723" t="s">
        <v>150</v>
      </c>
      <c r="AG723">
        <f t="shared" si="22"/>
        <v>1</v>
      </c>
      <c r="AH723" t="str" cm="1">
        <f t="array" ref="AH723">_xlfn.IFS(
X723&lt;=20, "&lt;20",
AND(X723&gt;=20, X723&lt;50), "20-50",
AND(X723&gt;=50, X723&lt;100), "50-100",
X723&gt;=100, "&gt;100"
)</f>
        <v>&lt;20</v>
      </c>
      <c r="AI723">
        <f t="shared" si="23"/>
        <v>0</v>
      </c>
      <c r="AJ723" t="str" cm="1">
        <f t="array" ref="AJ723">_xlfn.IFS(
C723&lt;=20, "&lt;20",
AND(C723&gt;=20, C723&lt;35), "20-35",
AND(C723&gt;=35, C723&lt;50), "35-50",
C723&gt;=50, "50-100"
)</f>
        <v>20-35</v>
      </c>
      <c r="AK723" t="str" cm="1">
        <f t="array" ref="AK723">_xlfn.IFS(
G723&lt;6, "&lt;6",
AND(G723&gt;=6, G723&lt;12), "6-12",
AND(G723&gt;=12, G723&lt;18), "12-18",  AND(G723&gt;=18, G723&lt;24), "18-24", G723&gt;=24, "24-36")</f>
        <v>6-12</v>
      </c>
    </row>
    <row r="724" spans="1:37" x14ac:dyDescent="0.3">
      <c r="A724" t="s">
        <v>823</v>
      </c>
      <c r="B724" t="s">
        <v>33</v>
      </c>
      <c r="C724">
        <v>36</v>
      </c>
      <c r="D724" t="s">
        <v>37</v>
      </c>
      <c r="E724" t="s">
        <v>82</v>
      </c>
      <c r="F724">
        <v>13</v>
      </c>
      <c r="G724">
        <v>15</v>
      </c>
      <c r="H724" t="s">
        <v>70</v>
      </c>
      <c r="I724" t="s">
        <v>37</v>
      </c>
      <c r="J724" t="s">
        <v>37</v>
      </c>
      <c r="K724" t="s">
        <v>37</v>
      </c>
      <c r="L724" t="s">
        <v>72</v>
      </c>
      <c r="M724" t="s">
        <v>37</v>
      </c>
      <c r="N724" t="s">
        <v>37</v>
      </c>
      <c r="O724" t="s">
        <v>34</v>
      </c>
      <c r="P724" t="s">
        <v>37</v>
      </c>
      <c r="Q724" t="s">
        <v>34</v>
      </c>
      <c r="R724" t="s">
        <v>37</v>
      </c>
      <c r="S724" t="s">
        <v>37</v>
      </c>
      <c r="T724" t="s">
        <v>37</v>
      </c>
      <c r="U724" t="s">
        <v>67</v>
      </c>
      <c r="V724" t="s">
        <v>37</v>
      </c>
      <c r="W724" t="s">
        <v>40</v>
      </c>
      <c r="X724">
        <v>75.849999999999994</v>
      </c>
      <c r="Y724">
        <v>4261.2</v>
      </c>
      <c r="Z724">
        <v>0</v>
      </c>
      <c r="AA724">
        <v>0</v>
      </c>
      <c r="AB724">
        <v>2104.48</v>
      </c>
      <c r="AC724">
        <v>6365.68</v>
      </c>
      <c r="AD724" t="s">
        <v>41</v>
      </c>
      <c r="AE724" t="s">
        <v>42</v>
      </c>
      <c r="AF724" t="s">
        <v>42</v>
      </c>
      <c r="AG724">
        <f t="shared" si="22"/>
        <v>0</v>
      </c>
      <c r="AH724" t="str" cm="1">
        <f t="array" ref="AH724">_xlfn.IFS(
X724&lt;=20, "&lt;20",
AND(X724&gt;=20, X724&lt;50), "20-50",
AND(X724&gt;=50, X724&lt;100), "50-100",
X724&gt;=100, "&gt;100"
)</f>
        <v>50-100</v>
      </c>
      <c r="AI724">
        <f t="shared" si="23"/>
        <v>0</v>
      </c>
      <c r="AJ724" t="str" cm="1">
        <f t="array" ref="AJ724">_xlfn.IFS(
C724&lt;=20, "&lt;20",
AND(C724&gt;=20, C724&lt;35), "20-35",
AND(C724&gt;=35, C724&lt;50), "35-50",
C724&gt;=50, "50-100"
)</f>
        <v>35-50</v>
      </c>
      <c r="AK724" t="str" cm="1">
        <f t="array" ref="AK724">_xlfn.IFS(
G724&lt;6, "&lt;6",
AND(G724&gt;=6, G724&lt;12), "6-12",
AND(G724&gt;=12, G724&lt;18), "12-18",  AND(G724&gt;=18, G724&lt;24), "18-24", G724&gt;=24, "24-36")</f>
        <v>12-18</v>
      </c>
    </row>
    <row r="725" spans="1:37" x14ac:dyDescent="0.3">
      <c r="A725" t="s">
        <v>824</v>
      </c>
      <c r="B725" t="s">
        <v>44</v>
      </c>
      <c r="C725">
        <v>35</v>
      </c>
      <c r="D725" t="s">
        <v>37</v>
      </c>
      <c r="E725" t="s">
        <v>87</v>
      </c>
      <c r="F725">
        <v>1</v>
      </c>
      <c r="G725">
        <v>25</v>
      </c>
      <c r="H725" t="s">
        <v>36</v>
      </c>
      <c r="I725" t="s">
        <v>37</v>
      </c>
      <c r="J725" t="s">
        <v>37</v>
      </c>
      <c r="K725" t="s">
        <v>37</v>
      </c>
      <c r="L725" t="s">
        <v>72</v>
      </c>
      <c r="M725" t="s">
        <v>37</v>
      </c>
      <c r="N725" t="s">
        <v>37</v>
      </c>
      <c r="O725" t="s">
        <v>37</v>
      </c>
      <c r="P725" t="s">
        <v>37</v>
      </c>
      <c r="Q725" t="s">
        <v>34</v>
      </c>
      <c r="R725" t="s">
        <v>37</v>
      </c>
      <c r="S725" t="s">
        <v>37</v>
      </c>
      <c r="T725" t="s">
        <v>37</v>
      </c>
      <c r="U725" t="s">
        <v>39</v>
      </c>
      <c r="V725" t="s">
        <v>34</v>
      </c>
      <c r="W725" t="s">
        <v>40</v>
      </c>
      <c r="X725">
        <v>80</v>
      </c>
      <c r="Y725">
        <v>5040.2</v>
      </c>
      <c r="Z725">
        <v>0</v>
      </c>
      <c r="AA725">
        <v>0</v>
      </c>
      <c r="AB725">
        <v>2143.2600000000002</v>
      </c>
      <c r="AC725">
        <v>7183.46</v>
      </c>
      <c r="AD725" t="s">
        <v>41</v>
      </c>
      <c r="AE725" t="s">
        <v>42</v>
      </c>
      <c r="AF725" t="s">
        <v>42</v>
      </c>
      <c r="AG725">
        <f t="shared" si="22"/>
        <v>0</v>
      </c>
      <c r="AH725" t="str" cm="1">
        <f t="array" ref="AH725">_xlfn.IFS(
X725&lt;=20, "&lt;20",
AND(X725&gt;=20, X725&lt;50), "20-50",
AND(X725&gt;=50, X725&lt;100), "50-100",
X725&gt;=100, "&gt;100"
)</f>
        <v>50-100</v>
      </c>
      <c r="AI725">
        <f t="shared" si="23"/>
        <v>0</v>
      </c>
      <c r="AJ725" t="str" cm="1">
        <f t="array" ref="AJ725">_xlfn.IFS(
C725&lt;=20, "&lt;20",
AND(C725&gt;=20, C725&lt;35), "20-35",
AND(C725&gt;=35, C725&lt;50), "35-50",
C725&gt;=50, "50-100"
)</f>
        <v>35-50</v>
      </c>
      <c r="AK725" t="str" cm="1">
        <f t="array" ref="AK725">_xlfn.IFS(
G725&lt;6, "&lt;6",
AND(G725&gt;=6, G725&lt;12), "6-12",
AND(G725&gt;=12, G725&lt;18), "12-18",  AND(G725&gt;=18, G725&lt;24), "18-24", G725&gt;=24, "24-36")</f>
        <v>24-36</v>
      </c>
    </row>
    <row r="726" spans="1:37" x14ac:dyDescent="0.3">
      <c r="A726" t="s">
        <v>825</v>
      </c>
      <c r="B726" t="s">
        <v>33</v>
      </c>
      <c r="C726">
        <v>75</v>
      </c>
      <c r="D726" t="s">
        <v>37</v>
      </c>
      <c r="E726" t="s">
        <v>74</v>
      </c>
      <c r="F726">
        <v>6</v>
      </c>
      <c r="G726">
        <v>22</v>
      </c>
      <c r="H726" t="s">
        <v>36</v>
      </c>
      <c r="I726" t="s">
        <v>37</v>
      </c>
      <c r="J726" t="s">
        <v>34</v>
      </c>
      <c r="K726" t="s">
        <v>37</v>
      </c>
      <c r="L726" t="s">
        <v>38</v>
      </c>
      <c r="M726" t="s">
        <v>34</v>
      </c>
      <c r="N726" t="s">
        <v>37</v>
      </c>
      <c r="O726" t="s">
        <v>34</v>
      </c>
      <c r="P726" t="s">
        <v>37</v>
      </c>
      <c r="Q726" t="s">
        <v>34</v>
      </c>
      <c r="R726" t="s">
        <v>34</v>
      </c>
      <c r="S726" t="s">
        <v>34</v>
      </c>
      <c r="T726" t="s">
        <v>37</v>
      </c>
      <c r="U726" t="s">
        <v>67</v>
      </c>
      <c r="V726" t="s">
        <v>37</v>
      </c>
      <c r="W726" t="s">
        <v>51</v>
      </c>
      <c r="X726">
        <v>54.55</v>
      </c>
      <c r="Y726">
        <v>601.25</v>
      </c>
      <c r="Z726">
        <v>0</v>
      </c>
      <c r="AA726">
        <v>0</v>
      </c>
      <c r="AB726">
        <v>130.46</v>
      </c>
      <c r="AC726">
        <v>731.71</v>
      </c>
      <c r="AD726" t="s">
        <v>41</v>
      </c>
      <c r="AE726" t="s">
        <v>42</v>
      </c>
      <c r="AF726" t="s">
        <v>42</v>
      </c>
      <c r="AG726">
        <f t="shared" si="22"/>
        <v>0</v>
      </c>
      <c r="AH726" t="str" cm="1">
        <f t="array" ref="AH726">_xlfn.IFS(
X726&lt;=20, "&lt;20",
AND(X726&gt;=20, X726&lt;50), "20-50",
AND(X726&gt;=50, X726&lt;100), "50-100",
X726&gt;=100, "&gt;100"
)</f>
        <v>50-100</v>
      </c>
      <c r="AI726">
        <f t="shared" si="23"/>
        <v>0</v>
      </c>
      <c r="AJ726" t="str" cm="1">
        <f t="array" ref="AJ726">_xlfn.IFS(
C726&lt;=20, "&lt;20",
AND(C726&gt;=20, C726&lt;35), "20-35",
AND(C726&gt;=35, C726&lt;50), "35-50",
C726&gt;=50, "50-100"
)</f>
        <v>50-100</v>
      </c>
      <c r="AK726" t="str" cm="1">
        <f t="array" ref="AK726">_xlfn.IFS(
G726&lt;6, "&lt;6",
AND(G726&gt;=6, G726&lt;12), "6-12",
AND(G726&gt;=12, G726&lt;18), "12-18",  AND(G726&gt;=18, G726&lt;24), "18-24", G726&gt;=24, "24-36")</f>
        <v>18-24</v>
      </c>
    </row>
    <row r="727" spans="1:37" x14ac:dyDescent="0.3">
      <c r="A727" t="s">
        <v>826</v>
      </c>
      <c r="B727" t="s">
        <v>44</v>
      </c>
      <c r="C727">
        <v>39</v>
      </c>
      <c r="D727" t="s">
        <v>34</v>
      </c>
      <c r="E727" t="s">
        <v>61</v>
      </c>
      <c r="F727">
        <v>11</v>
      </c>
      <c r="G727">
        <v>18</v>
      </c>
      <c r="H727" t="s">
        <v>36</v>
      </c>
      <c r="I727" t="s">
        <v>37</v>
      </c>
      <c r="J727" t="s">
        <v>34</v>
      </c>
      <c r="K727" t="s">
        <v>34</v>
      </c>
      <c r="L727" t="s">
        <v>34</v>
      </c>
      <c r="M727" t="s">
        <v>34</v>
      </c>
      <c r="N727" t="s">
        <v>34</v>
      </c>
      <c r="O727" t="s">
        <v>34</v>
      </c>
      <c r="P727" t="s">
        <v>34</v>
      </c>
      <c r="Q727" t="s">
        <v>34</v>
      </c>
      <c r="R727" t="s">
        <v>34</v>
      </c>
      <c r="S727" t="s">
        <v>34</v>
      </c>
      <c r="T727" t="s">
        <v>34</v>
      </c>
      <c r="U727" t="s">
        <v>67</v>
      </c>
      <c r="V727" t="s">
        <v>37</v>
      </c>
      <c r="W727" t="s">
        <v>40</v>
      </c>
      <c r="X727">
        <v>19.7</v>
      </c>
      <c r="Y727">
        <v>494.05</v>
      </c>
      <c r="Z727">
        <v>0</v>
      </c>
      <c r="AA727">
        <v>0</v>
      </c>
      <c r="AB727">
        <v>1111.2</v>
      </c>
      <c r="AC727">
        <v>1605.25</v>
      </c>
      <c r="AD727" t="s">
        <v>41</v>
      </c>
      <c r="AE727" t="s">
        <v>42</v>
      </c>
      <c r="AF727" t="s">
        <v>42</v>
      </c>
      <c r="AG727">
        <f t="shared" si="22"/>
        <v>0</v>
      </c>
      <c r="AH727" t="str" cm="1">
        <f t="array" ref="AH727">_xlfn.IFS(
X727&lt;=20, "&lt;20",
AND(X727&gt;=20, X727&lt;50), "20-50",
AND(X727&gt;=50, X727&lt;100), "50-100",
X727&gt;=100, "&gt;100"
)</f>
        <v>&lt;20</v>
      </c>
      <c r="AI727">
        <f t="shared" si="23"/>
        <v>0</v>
      </c>
      <c r="AJ727" t="str" cm="1">
        <f t="array" ref="AJ727">_xlfn.IFS(
C727&lt;=20, "&lt;20",
AND(C727&gt;=20, C727&lt;35), "20-35",
AND(C727&gt;=35, C727&lt;50), "35-50",
C727&gt;=50, "50-100"
)</f>
        <v>35-50</v>
      </c>
      <c r="AK727" t="str" cm="1">
        <f t="array" ref="AK727">_xlfn.IFS(
G727&lt;6, "&lt;6",
AND(G727&gt;=6, G727&lt;12), "6-12",
AND(G727&gt;=12, G727&lt;18), "12-18",  AND(G727&gt;=18, G727&lt;24), "18-24", G727&gt;=24, "24-36")</f>
        <v>18-24</v>
      </c>
    </row>
    <row r="728" spans="1:37" x14ac:dyDescent="0.3">
      <c r="A728" t="s">
        <v>827</v>
      </c>
      <c r="B728" t="s">
        <v>44</v>
      </c>
      <c r="C728">
        <v>49</v>
      </c>
      <c r="D728" t="s">
        <v>34</v>
      </c>
      <c r="E728" t="s">
        <v>69</v>
      </c>
      <c r="F728">
        <v>8</v>
      </c>
      <c r="G728">
        <v>1</v>
      </c>
      <c r="H728" t="s">
        <v>66</v>
      </c>
      <c r="I728" t="s">
        <v>37</v>
      </c>
      <c r="J728" t="s">
        <v>34</v>
      </c>
      <c r="K728" t="s">
        <v>37</v>
      </c>
      <c r="L728" t="s">
        <v>50</v>
      </c>
      <c r="M728" t="s">
        <v>37</v>
      </c>
      <c r="N728" t="s">
        <v>37</v>
      </c>
      <c r="O728" t="s">
        <v>34</v>
      </c>
      <c r="P728" t="s">
        <v>37</v>
      </c>
      <c r="Q728" t="s">
        <v>37</v>
      </c>
      <c r="R728" t="s">
        <v>37</v>
      </c>
      <c r="S728" t="s">
        <v>37</v>
      </c>
      <c r="T728" t="s">
        <v>37</v>
      </c>
      <c r="U728" t="s">
        <v>67</v>
      </c>
      <c r="V728" t="s">
        <v>34</v>
      </c>
      <c r="W728" t="s">
        <v>51</v>
      </c>
      <c r="X728">
        <v>105.5</v>
      </c>
      <c r="Y728">
        <v>7611.55</v>
      </c>
      <c r="Z728">
        <v>0</v>
      </c>
      <c r="AA728">
        <v>0</v>
      </c>
      <c r="AB728">
        <v>1962</v>
      </c>
      <c r="AC728">
        <v>9573.5499999999993</v>
      </c>
      <c r="AD728" t="s">
        <v>41</v>
      </c>
      <c r="AE728" t="s">
        <v>42</v>
      </c>
      <c r="AF728" t="s">
        <v>42</v>
      </c>
      <c r="AG728">
        <f t="shared" si="22"/>
        <v>0</v>
      </c>
      <c r="AH728" t="str" cm="1">
        <f t="array" ref="AH728">_xlfn.IFS(
X728&lt;=20, "&lt;20",
AND(X728&gt;=20, X728&lt;50), "20-50",
AND(X728&gt;=50, X728&lt;100), "50-100",
X728&gt;=100, "&gt;100"
)</f>
        <v>&gt;100</v>
      </c>
      <c r="AI728">
        <f t="shared" si="23"/>
        <v>0</v>
      </c>
      <c r="AJ728" t="str" cm="1">
        <f t="array" ref="AJ728">_xlfn.IFS(
C728&lt;=20, "&lt;20",
AND(C728&gt;=20, C728&lt;35), "20-35",
AND(C728&gt;=35, C728&lt;50), "35-50",
C728&gt;=50, "50-100"
)</f>
        <v>35-50</v>
      </c>
      <c r="AK728" t="str" cm="1">
        <f t="array" ref="AK728">_xlfn.IFS(
G728&lt;6, "&lt;6",
AND(G728&gt;=6, G728&lt;12), "6-12",
AND(G728&gt;=12, G728&lt;18), "12-18",  AND(G728&gt;=18, G728&lt;24), "18-24", G728&gt;=24, "24-36")</f>
        <v>&lt;6</v>
      </c>
    </row>
    <row r="729" spans="1:37" x14ac:dyDescent="0.3">
      <c r="A729" t="s">
        <v>828</v>
      </c>
      <c r="B729" t="s">
        <v>44</v>
      </c>
      <c r="C729">
        <v>21</v>
      </c>
      <c r="D729" t="s">
        <v>34</v>
      </c>
      <c r="E729" t="s">
        <v>99</v>
      </c>
      <c r="F729">
        <v>11</v>
      </c>
      <c r="G729">
        <v>9</v>
      </c>
      <c r="H729" t="s">
        <v>66</v>
      </c>
      <c r="I729" t="s">
        <v>37</v>
      </c>
      <c r="J729" t="s">
        <v>37</v>
      </c>
      <c r="K729" t="s">
        <v>37</v>
      </c>
      <c r="L729" t="s">
        <v>50</v>
      </c>
      <c r="M729" t="s">
        <v>37</v>
      </c>
      <c r="N729" t="s">
        <v>37</v>
      </c>
      <c r="O729" t="s">
        <v>37</v>
      </c>
      <c r="P729" t="s">
        <v>37</v>
      </c>
      <c r="Q729" t="s">
        <v>37</v>
      </c>
      <c r="R729" t="s">
        <v>34</v>
      </c>
      <c r="S729" t="s">
        <v>34</v>
      </c>
      <c r="T729" t="s">
        <v>34</v>
      </c>
      <c r="U729" t="s">
        <v>39</v>
      </c>
      <c r="V729" t="s">
        <v>37</v>
      </c>
      <c r="W729" t="s">
        <v>40</v>
      </c>
      <c r="X729">
        <v>105.1</v>
      </c>
      <c r="Y729">
        <v>7234.8</v>
      </c>
      <c r="Z729">
        <v>0</v>
      </c>
      <c r="AA729">
        <v>110</v>
      </c>
      <c r="AB729">
        <v>1588.38</v>
      </c>
      <c r="AC729">
        <v>8933.18</v>
      </c>
      <c r="AD729" t="s">
        <v>41</v>
      </c>
      <c r="AE729" t="s">
        <v>42</v>
      </c>
      <c r="AF729" t="s">
        <v>42</v>
      </c>
      <c r="AG729">
        <f t="shared" si="22"/>
        <v>0</v>
      </c>
      <c r="AH729" t="str" cm="1">
        <f t="array" ref="AH729">_xlfn.IFS(
X729&lt;=20, "&lt;20",
AND(X729&gt;=20, X729&lt;50), "20-50",
AND(X729&gt;=50, X729&lt;100), "50-100",
X729&gt;=100, "&gt;100"
)</f>
        <v>&gt;100</v>
      </c>
      <c r="AI729">
        <f t="shared" si="23"/>
        <v>0</v>
      </c>
      <c r="AJ729" t="str" cm="1">
        <f t="array" ref="AJ729">_xlfn.IFS(
C729&lt;=20, "&lt;20",
AND(C729&gt;=20, C729&lt;35), "20-35",
AND(C729&gt;=35, C729&lt;50), "35-50",
C729&gt;=50, "50-100"
)</f>
        <v>20-35</v>
      </c>
      <c r="AK729" t="str" cm="1">
        <f t="array" ref="AK729">_xlfn.IFS(
G729&lt;6, "&lt;6",
AND(G729&gt;=6, G729&lt;12), "6-12",
AND(G729&gt;=12, G729&lt;18), "12-18",  AND(G729&gt;=18, G729&lt;24), "18-24", G729&gt;=24, "24-36")</f>
        <v>6-12</v>
      </c>
    </row>
    <row r="730" spans="1:37" x14ac:dyDescent="0.3">
      <c r="A730" t="s">
        <v>829</v>
      </c>
      <c r="B730" t="s">
        <v>33</v>
      </c>
      <c r="C730">
        <v>28</v>
      </c>
      <c r="D730" t="s">
        <v>37</v>
      </c>
      <c r="E730" t="s">
        <v>82</v>
      </c>
      <c r="F730">
        <v>2</v>
      </c>
      <c r="G730">
        <v>13</v>
      </c>
      <c r="H730" t="s">
        <v>36</v>
      </c>
      <c r="I730" t="s">
        <v>37</v>
      </c>
      <c r="J730" t="s">
        <v>37</v>
      </c>
      <c r="K730" t="s">
        <v>37</v>
      </c>
      <c r="L730" t="s">
        <v>50</v>
      </c>
      <c r="M730" t="s">
        <v>34</v>
      </c>
      <c r="N730" t="s">
        <v>34</v>
      </c>
      <c r="O730" t="s">
        <v>37</v>
      </c>
      <c r="P730" t="s">
        <v>34</v>
      </c>
      <c r="Q730" t="s">
        <v>37</v>
      </c>
      <c r="R730" t="s">
        <v>37</v>
      </c>
      <c r="S730" t="s">
        <v>37</v>
      </c>
      <c r="T730" t="s">
        <v>37</v>
      </c>
      <c r="U730" t="s">
        <v>39</v>
      </c>
      <c r="V730" t="s">
        <v>37</v>
      </c>
      <c r="W730" t="s">
        <v>40</v>
      </c>
      <c r="X730">
        <v>99.8</v>
      </c>
      <c r="Y730">
        <v>5515.45</v>
      </c>
      <c r="Z730">
        <v>0</v>
      </c>
      <c r="AA730">
        <v>0</v>
      </c>
      <c r="AB730">
        <v>2372.7199999999998</v>
      </c>
      <c r="AC730">
        <v>7888.17</v>
      </c>
      <c r="AD730" t="s">
        <v>41</v>
      </c>
      <c r="AE730" t="s">
        <v>42</v>
      </c>
      <c r="AF730" t="s">
        <v>42</v>
      </c>
      <c r="AG730">
        <f t="shared" si="22"/>
        <v>0</v>
      </c>
      <c r="AH730" t="str" cm="1">
        <f t="array" ref="AH730">_xlfn.IFS(
X730&lt;=20, "&lt;20",
AND(X730&gt;=20, X730&lt;50), "20-50",
AND(X730&gt;=50, X730&lt;100), "50-100",
X730&gt;=100, "&gt;100"
)</f>
        <v>50-100</v>
      </c>
      <c r="AI730">
        <f t="shared" si="23"/>
        <v>0</v>
      </c>
      <c r="AJ730" t="str" cm="1">
        <f t="array" ref="AJ730">_xlfn.IFS(
C730&lt;=20, "&lt;20",
AND(C730&gt;=20, C730&lt;35), "20-35",
AND(C730&gt;=35, C730&lt;50), "35-50",
C730&gt;=50, "50-100"
)</f>
        <v>20-35</v>
      </c>
      <c r="AK730" t="str" cm="1">
        <f t="array" ref="AK730">_xlfn.IFS(
G730&lt;6, "&lt;6",
AND(G730&gt;=6, G730&lt;12), "6-12",
AND(G730&gt;=12, G730&lt;18), "12-18",  AND(G730&gt;=18, G730&lt;24), "18-24", G730&gt;=24, "24-36")</f>
        <v>12-18</v>
      </c>
    </row>
    <row r="731" spans="1:37" x14ac:dyDescent="0.3">
      <c r="A731" t="s">
        <v>830</v>
      </c>
      <c r="B731" t="s">
        <v>33</v>
      </c>
      <c r="C731">
        <v>67</v>
      </c>
      <c r="D731" t="s">
        <v>34</v>
      </c>
      <c r="E731" t="s">
        <v>69</v>
      </c>
      <c r="F731">
        <v>12</v>
      </c>
      <c r="G731">
        <v>29</v>
      </c>
      <c r="H731" t="s">
        <v>36</v>
      </c>
      <c r="I731" t="s">
        <v>37</v>
      </c>
      <c r="J731" t="s">
        <v>34</v>
      </c>
      <c r="K731" t="s">
        <v>37</v>
      </c>
      <c r="L731" t="s">
        <v>50</v>
      </c>
      <c r="M731" t="s">
        <v>34</v>
      </c>
      <c r="N731" t="s">
        <v>34</v>
      </c>
      <c r="O731" t="s">
        <v>37</v>
      </c>
      <c r="P731" t="s">
        <v>34</v>
      </c>
      <c r="Q731" t="s">
        <v>34</v>
      </c>
      <c r="R731" t="s">
        <v>34</v>
      </c>
      <c r="S731" t="s">
        <v>34</v>
      </c>
      <c r="T731" t="s">
        <v>37</v>
      </c>
      <c r="U731" t="s">
        <v>46</v>
      </c>
      <c r="V731" t="s">
        <v>37</v>
      </c>
      <c r="W731" t="s">
        <v>51</v>
      </c>
      <c r="X731">
        <v>76.650000000000006</v>
      </c>
      <c r="Y731">
        <v>1313.55</v>
      </c>
      <c r="Z731">
        <v>0</v>
      </c>
      <c r="AA731">
        <v>0</v>
      </c>
      <c r="AB731">
        <v>520.37</v>
      </c>
      <c r="AC731">
        <v>1833.92</v>
      </c>
      <c r="AD731" t="s">
        <v>52</v>
      </c>
      <c r="AE731" t="s">
        <v>53</v>
      </c>
      <c r="AF731" t="s">
        <v>162</v>
      </c>
      <c r="AG731">
        <f t="shared" si="22"/>
        <v>1</v>
      </c>
      <c r="AH731" t="str" cm="1">
        <f t="array" ref="AH731">_xlfn.IFS(
X731&lt;=20, "&lt;20",
AND(X731&gt;=20, X731&lt;50), "20-50",
AND(X731&gt;=50, X731&lt;100), "50-100",
X731&gt;=100, "&gt;100"
)</f>
        <v>50-100</v>
      </c>
      <c r="AI731">
        <f t="shared" si="23"/>
        <v>0</v>
      </c>
      <c r="AJ731" t="str" cm="1">
        <f t="array" ref="AJ731">_xlfn.IFS(
C731&lt;=20, "&lt;20",
AND(C731&gt;=20, C731&lt;35), "20-35",
AND(C731&gt;=35, C731&lt;50), "35-50",
C731&gt;=50, "50-100"
)</f>
        <v>50-100</v>
      </c>
      <c r="AK731" t="str" cm="1">
        <f t="array" ref="AK731">_xlfn.IFS(
G731&lt;6, "&lt;6",
AND(G731&gt;=6, G731&lt;12), "6-12",
AND(G731&gt;=12, G731&lt;18), "12-18",  AND(G731&gt;=18, G731&lt;24), "18-24", G731&gt;=24, "24-36")</f>
        <v>24-36</v>
      </c>
    </row>
    <row r="732" spans="1:37" x14ac:dyDescent="0.3">
      <c r="A732" t="s">
        <v>831</v>
      </c>
      <c r="B732" t="s">
        <v>44</v>
      </c>
      <c r="C732">
        <v>34</v>
      </c>
      <c r="D732" t="s">
        <v>34</v>
      </c>
      <c r="E732" t="s">
        <v>56</v>
      </c>
      <c r="F732">
        <v>5</v>
      </c>
      <c r="G732">
        <v>19</v>
      </c>
      <c r="H732" t="s">
        <v>57</v>
      </c>
      <c r="I732" t="s">
        <v>37</v>
      </c>
      <c r="J732" t="s">
        <v>37</v>
      </c>
      <c r="K732" t="s">
        <v>34</v>
      </c>
      <c r="L732" t="s">
        <v>34</v>
      </c>
      <c r="M732" t="s">
        <v>34</v>
      </c>
      <c r="N732" t="s">
        <v>34</v>
      </c>
      <c r="O732" t="s">
        <v>34</v>
      </c>
      <c r="P732" t="s">
        <v>34</v>
      </c>
      <c r="Q732" t="s">
        <v>34</v>
      </c>
      <c r="R732" t="s">
        <v>34</v>
      </c>
      <c r="S732" t="s">
        <v>34</v>
      </c>
      <c r="T732" t="s">
        <v>34</v>
      </c>
      <c r="U732" t="s">
        <v>67</v>
      </c>
      <c r="V732" t="s">
        <v>34</v>
      </c>
      <c r="W732" t="s">
        <v>40</v>
      </c>
      <c r="X732">
        <v>25.1</v>
      </c>
      <c r="Y732">
        <v>428.45</v>
      </c>
      <c r="Z732">
        <v>14.57</v>
      </c>
      <c r="AA732">
        <v>0</v>
      </c>
      <c r="AB732">
        <v>712.08</v>
      </c>
      <c r="AC732">
        <v>1125.96</v>
      </c>
      <c r="AD732" t="s">
        <v>41</v>
      </c>
      <c r="AE732" t="s">
        <v>42</v>
      </c>
      <c r="AF732" t="s">
        <v>42</v>
      </c>
      <c r="AG732">
        <f t="shared" si="22"/>
        <v>0</v>
      </c>
      <c r="AH732" t="str" cm="1">
        <f t="array" ref="AH732">_xlfn.IFS(
X732&lt;=20, "&lt;20",
AND(X732&gt;=20, X732&lt;50), "20-50",
AND(X732&gt;=50, X732&lt;100), "50-100",
X732&gt;=100, "&gt;100"
)</f>
        <v>20-50</v>
      </c>
      <c r="AI732">
        <f t="shared" si="23"/>
        <v>0</v>
      </c>
      <c r="AJ732" t="str" cm="1">
        <f t="array" ref="AJ732">_xlfn.IFS(
C732&lt;=20, "&lt;20",
AND(C732&gt;=20, C732&lt;35), "20-35",
AND(C732&gt;=35, C732&lt;50), "35-50",
C732&gt;=50, "50-100"
)</f>
        <v>20-35</v>
      </c>
      <c r="AK732" t="str" cm="1">
        <f t="array" ref="AK732">_xlfn.IFS(
G732&lt;6, "&lt;6",
AND(G732&gt;=6, G732&lt;12), "6-12",
AND(G732&gt;=12, G732&lt;18), "12-18",  AND(G732&gt;=18, G732&lt;24), "18-24", G732&gt;=24, "24-36")</f>
        <v>18-24</v>
      </c>
    </row>
    <row r="733" spans="1:37" x14ac:dyDescent="0.3">
      <c r="A733" t="s">
        <v>832</v>
      </c>
      <c r="B733" t="s">
        <v>44</v>
      </c>
      <c r="C733">
        <v>41</v>
      </c>
      <c r="D733" t="s">
        <v>34</v>
      </c>
      <c r="E733" t="s">
        <v>48</v>
      </c>
      <c r="F733">
        <v>7</v>
      </c>
      <c r="G733">
        <v>1</v>
      </c>
      <c r="H733" t="s">
        <v>57</v>
      </c>
      <c r="I733" t="s">
        <v>37</v>
      </c>
      <c r="J733" t="s">
        <v>34</v>
      </c>
      <c r="K733" t="s">
        <v>34</v>
      </c>
      <c r="L733" t="s">
        <v>34</v>
      </c>
      <c r="M733" t="s">
        <v>34</v>
      </c>
      <c r="N733" t="s">
        <v>34</v>
      </c>
      <c r="O733" t="s">
        <v>34</v>
      </c>
      <c r="P733" t="s">
        <v>34</v>
      </c>
      <c r="Q733" t="s">
        <v>34</v>
      </c>
      <c r="R733" t="s">
        <v>34</v>
      </c>
      <c r="S733" t="s">
        <v>34</v>
      </c>
      <c r="T733" t="s">
        <v>34</v>
      </c>
      <c r="U733" t="s">
        <v>67</v>
      </c>
      <c r="V733" t="s">
        <v>34</v>
      </c>
      <c r="W733" t="s">
        <v>40</v>
      </c>
      <c r="X733">
        <v>19.55</v>
      </c>
      <c r="Y733">
        <v>223.15</v>
      </c>
      <c r="Z733">
        <v>26.32</v>
      </c>
      <c r="AA733">
        <v>0</v>
      </c>
      <c r="AB733">
        <v>188.32</v>
      </c>
      <c r="AC733">
        <v>385.15</v>
      </c>
      <c r="AD733" t="s">
        <v>41</v>
      </c>
      <c r="AE733" t="s">
        <v>42</v>
      </c>
      <c r="AF733" t="s">
        <v>42</v>
      </c>
      <c r="AG733">
        <f t="shared" si="22"/>
        <v>0</v>
      </c>
      <c r="AH733" t="str" cm="1">
        <f t="array" ref="AH733">_xlfn.IFS(
X733&lt;=20, "&lt;20",
AND(X733&gt;=20, X733&lt;50), "20-50",
AND(X733&gt;=50, X733&lt;100), "50-100",
X733&gt;=100, "&gt;100"
)</f>
        <v>&lt;20</v>
      </c>
      <c r="AI733">
        <f t="shared" si="23"/>
        <v>0</v>
      </c>
      <c r="AJ733" t="str" cm="1">
        <f t="array" ref="AJ733">_xlfn.IFS(
C733&lt;=20, "&lt;20",
AND(C733&gt;=20, C733&lt;35), "20-35",
AND(C733&gt;=35, C733&lt;50), "35-50",
C733&gt;=50, "50-100"
)</f>
        <v>35-50</v>
      </c>
      <c r="AK733" t="str" cm="1">
        <f t="array" ref="AK733">_xlfn.IFS(
G733&lt;6, "&lt;6",
AND(G733&gt;=6, G733&lt;12), "6-12",
AND(G733&gt;=12, G733&lt;18), "12-18",  AND(G733&gt;=18, G733&lt;24), "18-24", G733&gt;=24, "24-36")</f>
        <v>&lt;6</v>
      </c>
    </row>
    <row r="734" spans="1:37" x14ac:dyDescent="0.3">
      <c r="A734" t="s">
        <v>833</v>
      </c>
      <c r="B734" t="s">
        <v>44</v>
      </c>
      <c r="C734">
        <v>56</v>
      </c>
      <c r="D734" t="s">
        <v>37</v>
      </c>
      <c r="E734" t="s">
        <v>87</v>
      </c>
      <c r="F734">
        <v>12</v>
      </c>
      <c r="G734">
        <v>8</v>
      </c>
      <c r="H734" t="s">
        <v>36</v>
      </c>
      <c r="I734" t="s">
        <v>34</v>
      </c>
      <c r="J734" t="s">
        <v>34</v>
      </c>
      <c r="K734" t="s">
        <v>37</v>
      </c>
      <c r="L734" t="s">
        <v>38</v>
      </c>
      <c r="M734" t="s">
        <v>34</v>
      </c>
      <c r="N734" t="s">
        <v>37</v>
      </c>
      <c r="O734" t="s">
        <v>37</v>
      </c>
      <c r="P734" t="s">
        <v>37</v>
      </c>
      <c r="Q734" t="s">
        <v>34</v>
      </c>
      <c r="R734" t="s">
        <v>37</v>
      </c>
      <c r="S734" t="s">
        <v>37</v>
      </c>
      <c r="T734" t="s">
        <v>37</v>
      </c>
      <c r="U734" t="s">
        <v>39</v>
      </c>
      <c r="V734" t="s">
        <v>34</v>
      </c>
      <c r="W734" t="s">
        <v>51</v>
      </c>
      <c r="X734">
        <v>51</v>
      </c>
      <c r="Y734">
        <v>2264.5</v>
      </c>
      <c r="Z734">
        <v>0</v>
      </c>
      <c r="AA734">
        <v>0</v>
      </c>
      <c r="AB734">
        <v>0</v>
      </c>
      <c r="AC734">
        <v>2264.5</v>
      </c>
      <c r="AD734" t="s">
        <v>41</v>
      </c>
      <c r="AE734" t="s">
        <v>42</v>
      </c>
      <c r="AF734" t="s">
        <v>42</v>
      </c>
      <c r="AG734">
        <f t="shared" si="22"/>
        <v>0</v>
      </c>
      <c r="AH734" t="str" cm="1">
        <f t="array" ref="AH734">_xlfn.IFS(
X734&lt;=20, "&lt;20",
AND(X734&gt;=20, X734&lt;50), "20-50",
AND(X734&gt;=50, X734&lt;100), "50-100",
X734&gt;=100, "&gt;100"
)</f>
        <v>50-100</v>
      </c>
      <c r="AI734">
        <f t="shared" si="23"/>
        <v>0</v>
      </c>
      <c r="AJ734" t="str" cm="1">
        <f t="array" ref="AJ734">_xlfn.IFS(
C734&lt;=20, "&lt;20",
AND(C734&gt;=20, C734&lt;35), "20-35",
AND(C734&gt;=35, C734&lt;50), "35-50",
C734&gt;=50, "50-100"
)</f>
        <v>50-100</v>
      </c>
      <c r="AK734" t="str" cm="1">
        <f t="array" ref="AK734">_xlfn.IFS(
G734&lt;6, "&lt;6",
AND(G734&gt;=6, G734&lt;12), "6-12",
AND(G734&gt;=12, G734&lt;18), "12-18",  AND(G734&gt;=18, G734&lt;24), "18-24", G734&gt;=24, "24-36")</f>
        <v>6-12</v>
      </c>
    </row>
    <row r="735" spans="1:37" x14ac:dyDescent="0.3">
      <c r="A735" t="s">
        <v>834</v>
      </c>
      <c r="B735" t="s">
        <v>44</v>
      </c>
      <c r="C735">
        <v>81</v>
      </c>
      <c r="D735" t="s">
        <v>34</v>
      </c>
      <c r="E735" t="s">
        <v>74</v>
      </c>
      <c r="F735">
        <v>2</v>
      </c>
      <c r="G735">
        <v>25</v>
      </c>
      <c r="H735" t="s">
        <v>36</v>
      </c>
      <c r="I735" t="s">
        <v>37</v>
      </c>
      <c r="J735" t="s">
        <v>37</v>
      </c>
      <c r="K735" t="s">
        <v>37</v>
      </c>
      <c r="L735" t="s">
        <v>50</v>
      </c>
      <c r="M735" t="s">
        <v>34</v>
      </c>
      <c r="N735" t="s">
        <v>37</v>
      </c>
      <c r="O735" t="s">
        <v>34</v>
      </c>
      <c r="P735" t="s">
        <v>37</v>
      </c>
      <c r="Q735" t="s">
        <v>37</v>
      </c>
      <c r="R735" t="s">
        <v>34</v>
      </c>
      <c r="S735" t="s">
        <v>34</v>
      </c>
      <c r="T735" t="s">
        <v>37</v>
      </c>
      <c r="U735" t="s">
        <v>46</v>
      </c>
      <c r="V735" t="s">
        <v>37</v>
      </c>
      <c r="W735" t="s">
        <v>51</v>
      </c>
      <c r="X735">
        <v>95.05</v>
      </c>
      <c r="Y735">
        <v>4504.55</v>
      </c>
      <c r="Z735">
        <v>0</v>
      </c>
      <c r="AA735">
        <v>0</v>
      </c>
      <c r="AB735">
        <v>668.34</v>
      </c>
      <c r="AC735">
        <v>5172.8900000000003</v>
      </c>
      <c r="AD735" t="s">
        <v>52</v>
      </c>
      <c r="AE735" t="s">
        <v>53</v>
      </c>
      <c r="AF735" t="s">
        <v>155</v>
      </c>
      <c r="AG735">
        <f t="shared" si="22"/>
        <v>1</v>
      </c>
      <c r="AH735" t="str" cm="1">
        <f t="array" ref="AH735">_xlfn.IFS(
X735&lt;=20, "&lt;20",
AND(X735&gt;=20, X735&lt;50), "20-50",
AND(X735&gt;=50, X735&lt;100), "50-100",
X735&gt;=100, "&gt;100"
)</f>
        <v>50-100</v>
      </c>
      <c r="AI735">
        <f t="shared" si="23"/>
        <v>0</v>
      </c>
      <c r="AJ735" t="str" cm="1">
        <f t="array" ref="AJ735">_xlfn.IFS(
C735&lt;=20, "&lt;20",
AND(C735&gt;=20, C735&lt;35), "20-35",
AND(C735&gt;=35, C735&lt;50), "35-50",
C735&gt;=50, "50-100"
)</f>
        <v>50-100</v>
      </c>
      <c r="AK735" t="str" cm="1">
        <f t="array" ref="AK735">_xlfn.IFS(
G735&lt;6, "&lt;6",
AND(G735&gt;=6, G735&lt;12), "6-12",
AND(G735&gt;=12, G735&lt;18), "12-18",  AND(G735&gt;=18, G735&lt;24), "18-24", G735&gt;=24, "24-36")</f>
        <v>24-36</v>
      </c>
    </row>
    <row r="736" spans="1:37" x14ac:dyDescent="0.3">
      <c r="A736" t="s">
        <v>835</v>
      </c>
      <c r="B736" t="s">
        <v>44</v>
      </c>
      <c r="C736">
        <v>37</v>
      </c>
      <c r="D736" t="s">
        <v>34</v>
      </c>
      <c r="E736" t="s">
        <v>45</v>
      </c>
      <c r="F736">
        <v>3</v>
      </c>
      <c r="G736">
        <v>19</v>
      </c>
      <c r="H736" t="s">
        <v>36</v>
      </c>
      <c r="I736" t="s">
        <v>37</v>
      </c>
      <c r="J736" t="s">
        <v>37</v>
      </c>
      <c r="K736" t="s">
        <v>37</v>
      </c>
      <c r="L736" t="s">
        <v>50</v>
      </c>
      <c r="M736" t="s">
        <v>34</v>
      </c>
      <c r="N736" t="s">
        <v>37</v>
      </c>
      <c r="O736" t="s">
        <v>34</v>
      </c>
      <c r="P736" t="s">
        <v>34</v>
      </c>
      <c r="Q736" t="s">
        <v>37</v>
      </c>
      <c r="R736" t="s">
        <v>37</v>
      </c>
      <c r="S736" t="s">
        <v>37</v>
      </c>
      <c r="T736" t="s">
        <v>37</v>
      </c>
      <c r="U736" t="s">
        <v>67</v>
      </c>
      <c r="V736" t="s">
        <v>37</v>
      </c>
      <c r="W736" t="s">
        <v>51</v>
      </c>
      <c r="X736">
        <v>101.05</v>
      </c>
      <c r="Y736">
        <v>5971.25</v>
      </c>
      <c r="Z736">
        <v>0</v>
      </c>
      <c r="AA736">
        <v>0</v>
      </c>
      <c r="AB736">
        <v>1066.8900000000001</v>
      </c>
      <c r="AC736">
        <v>7038.14</v>
      </c>
      <c r="AD736" t="s">
        <v>41</v>
      </c>
      <c r="AE736" t="s">
        <v>42</v>
      </c>
      <c r="AF736" t="s">
        <v>42</v>
      </c>
      <c r="AG736">
        <f t="shared" si="22"/>
        <v>0</v>
      </c>
      <c r="AH736" t="str" cm="1">
        <f t="array" ref="AH736">_xlfn.IFS(
X736&lt;=20, "&lt;20",
AND(X736&gt;=20, X736&lt;50), "20-50",
AND(X736&gt;=50, X736&lt;100), "50-100",
X736&gt;=100, "&gt;100"
)</f>
        <v>&gt;100</v>
      </c>
      <c r="AI736">
        <f t="shared" si="23"/>
        <v>0</v>
      </c>
      <c r="AJ736" t="str" cm="1">
        <f t="array" ref="AJ736">_xlfn.IFS(
C736&lt;=20, "&lt;20",
AND(C736&gt;=20, C736&lt;35), "20-35",
AND(C736&gt;=35, C736&lt;50), "35-50",
C736&gt;=50, "50-100"
)</f>
        <v>35-50</v>
      </c>
      <c r="AK736" t="str" cm="1">
        <f t="array" ref="AK736">_xlfn.IFS(
G736&lt;6, "&lt;6",
AND(G736&gt;=6, G736&lt;12), "6-12",
AND(G736&gt;=12, G736&lt;18), "12-18",  AND(G736&gt;=18, G736&lt;24), "18-24", G736&gt;=24, "24-36")</f>
        <v>18-24</v>
      </c>
    </row>
    <row r="737" spans="1:37" x14ac:dyDescent="0.3">
      <c r="A737" t="s">
        <v>836</v>
      </c>
      <c r="B737" t="s">
        <v>44</v>
      </c>
      <c r="C737">
        <v>30</v>
      </c>
      <c r="D737" t="s">
        <v>37</v>
      </c>
      <c r="E737" t="s">
        <v>74</v>
      </c>
      <c r="F737">
        <v>12</v>
      </c>
      <c r="G737">
        <v>31</v>
      </c>
      <c r="H737" t="s">
        <v>36</v>
      </c>
      <c r="I737" t="s">
        <v>37</v>
      </c>
      <c r="J737" t="s">
        <v>37</v>
      </c>
      <c r="K737" t="s">
        <v>37</v>
      </c>
      <c r="L737" t="s">
        <v>50</v>
      </c>
      <c r="M737" t="s">
        <v>34</v>
      </c>
      <c r="N737" t="s">
        <v>34</v>
      </c>
      <c r="O737" t="s">
        <v>34</v>
      </c>
      <c r="P737" t="s">
        <v>34</v>
      </c>
      <c r="Q737" t="s">
        <v>34</v>
      </c>
      <c r="R737" t="s">
        <v>34</v>
      </c>
      <c r="S737" t="s">
        <v>34</v>
      </c>
      <c r="T737" t="s">
        <v>37</v>
      </c>
      <c r="U737" t="s">
        <v>39</v>
      </c>
      <c r="V737" t="s">
        <v>37</v>
      </c>
      <c r="W737" t="s">
        <v>51</v>
      </c>
      <c r="X737">
        <v>74.25</v>
      </c>
      <c r="Y737">
        <v>4859.25</v>
      </c>
      <c r="Z737">
        <v>0</v>
      </c>
      <c r="AA737">
        <v>0</v>
      </c>
      <c r="AB737">
        <v>2497.44</v>
      </c>
      <c r="AC737">
        <v>7356.69</v>
      </c>
      <c r="AD737" t="s">
        <v>41</v>
      </c>
      <c r="AE737" t="s">
        <v>42</v>
      </c>
      <c r="AF737" t="s">
        <v>42</v>
      </c>
      <c r="AG737">
        <f t="shared" si="22"/>
        <v>0</v>
      </c>
      <c r="AH737" t="str" cm="1">
        <f t="array" ref="AH737">_xlfn.IFS(
X737&lt;=20, "&lt;20",
AND(X737&gt;=20, X737&lt;50), "20-50",
AND(X737&gt;=50, X737&lt;100), "50-100",
X737&gt;=100, "&gt;100"
)</f>
        <v>50-100</v>
      </c>
      <c r="AI737">
        <f t="shared" si="23"/>
        <v>0</v>
      </c>
      <c r="AJ737" t="str" cm="1">
        <f t="array" ref="AJ737">_xlfn.IFS(
C737&lt;=20, "&lt;20",
AND(C737&gt;=20, C737&lt;35), "20-35",
AND(C737&gt;=35, C737&lt;50), "35-50",
C737&gt;=50, "50-100"
)</f>
        <v>20-35</v>
      </c>
      <c r="AK737" t="str" cm="1">
        <f t="array" ref="AK737">_xlfn.IFS(
G737&lt;6, "&lt;6",
AND(G737&gt;=6, G737&lt;12), "6-12",
AND(G737&gt;=12, G737&lt;18), "12-18",  AND(G737&gt;=18, G737&lt;24), "18-24", G737&gt;=24, "24-36")</f>
        <v>24-36</v>
      </c>
    </row>
    <row r="738" spans="1:37" x14ac:dyDescent="0.3">
      <c r="A738" t="s">
        <v>837</v>
      </c>
      <c r="B738" t="s">
        <v>44</v>
      </c>
      <c r="C738">
        <v>47</v>
      </c>
      <c r="D738" t="s">
        <v>34</v>
      </c>
      <c r="E738" t="s">
        <v>35</v>
      </c>
      <c r="F738">
        <v>2</v>
      </c>
      <c r="G738">
        <v>12</v>
      </c>
      <c r="H738" t="s">
        <v>70</v>
      </c>
      <c r="I738" t="s">
        <v>37</v>
      </c>
      <c r="J738" t="s">
        <v>34</v>
      </c>
      <c r="K738" t="s">
        <v>37</v>
      </c>
      <c r="L738" t="s">
        <v>72</v>
      </c>
      <c r="M738" t="s">
        <v>37</v>
      </c>
      <c r="N738" t="s">
        <v>34</v>
      </c>
      <c r="O738" t="s">
        <v>37</v>
      </c>
      <c r="P738" t="s">
        <v>34</v>
      </c>
      <c r="Q738" t="s">
        <v>34</v>
      </c>
      <c r="R738" t="s">
        <v>34</v>
      </c>
      <c r="S738" t="s">
        <v>34</v>
      </c>
      <c r="T738" t="s">
        <v>37</v>
      </c>
      <c r="U738" t="s">
        <v>46</v>
      </c>
      <c r="V738" t="s">
        <v>34</v>
      </c>
      <c r="W738" t="s">
        <v>40</v>
      </c>
      <c r="X738">
        <v>54.55</v>
      </c>
      <c r="Y738">
        <v>2455.0500000000002</v>
      </c>
      <c r="Z738">
        <v>0</v>
      </c>
      <c r="AA738">
        <v>0</v>
      </c>
      <c r="AB738">
        <v>1350.72</v>
      </c>
      <c r="AC738">
        <v>3805.77</v>
      </c>
      <c r="AD738" t="s">
        <v>41</v>
      </c>
      <c r="AE738" t="s">
        <v>42</v>
      </c>
      <c r="AF738" t="s">
        <v>42</v>
      </c>
      <c r="AG738">
        <f t="shared" si="22"/>
        <v>0</v>
      </c>
      <c r="AH738" t="str" cm="1">
        <f t="array" ref="AH738">_xlfn.IFS(
X738&lt;=20, "&lt;20",
AND(X738&gt;=20, X738&lt;50), "20-50",
AND(X738&gt;=50, X738&lt;100), "50-100",
X738&gt;=100, "&gt;100"
)</f>
        <v>50-100</v>
      </c>
      <c r="AI738">
        <f t="shared" si="23"/>
        <v>0</v>
      </c>
      <c r="AJ738" t="str" cm="1">
        <f t="array" ref="AJ738">_xlfn.IFS(
C738&lt;=20, "&lt;20",
AND(C738&gt;=20, C738&lt;35), "20-35",
AND(C738&gt;=35, C738&lt;50), "35-50",
C738&gt;=50, "50-100"
)</f>
        <v>35-50</v>
      </c>
      <c r="AK738" t="str" cm="1">
        <f t="array" ref="AK738">_xlfn.IFS(
G738&lt;6, "&lt;6",
AND(G738&gt;=6, G738&lt;12), "6-12",
AND(G738&gt;=12, G738&lt;18), "12-18",  AND(G738&gt;=18, G738&lt;24), "18-24", G738&gt;=24, "24-36")</f>
        <v>12-18</v>
      </c>
    </row>
    <row r="739" spans="1:37" x14ac:dyDescent="0.3">
      <c r="A739" t="s">
        <v>838</v>
      </c>
      <c r="B739" t="s">
        <v>44</v>
      </c>
      <c r="C739">
        <v>25</v>
      </c>
      <c r="D739" t="s">
        <v>37</v>
      </c>
      <c r="E739" t="s">
        <v>74</v>
      </c>
      <c r="F739">
        <v>2</v>
      </c>
      <c r="G739">
        <v>16</v>
      </c>
      <c r="H739" t="s">
        <v>36</v>
      </c>
      <c r="I739" t="s">
        <v>37</v>
      </c>
      <c r="J739" t="s">
        <v>34</v>
      </c>
      <c r="K739" t="s">
        <v>34</v>
      </c>
      <c r="L739" t="s">
        <v>34</v>
      </c>
      <c r="M739" t="s">
        <v>34</v>
      </c>
      <c r="N739" t="s">
        <v>34</v>
      </c>
      <c r="O739" t="s">
        <v>34</v>
      </c>
      <c r="P739" t="s">
        <v>34</v>
      </c>
      <c r="Q739" t="s">
        <v>34</v>
      </c>
      <c r="R739" t="s">
        <v>34</v>
      </c>
      <c r="S739" t="s">
        <v>34</v>
      </c>
      <c r="T739" t="s">
        <v>34</v>
      </c>
      <c r="U739" t="s">
        <v>67</v>
      </c>
      <c r="V739" t="s">
        <v>34</v>
      </c>
      <c r="W739" t="s">
        <v>40</v>
      </c>
      <c r="X739">
        <v>19.399999999999999</v>
      </c>
      <c r="Y739">
        <v>1083</v>
      </c>
      <c r="Z739">
        <v>0</v>
      </c>
      <c r="AA739">
        <v>0</v>
      </c>
      <c r="AB739">
        <v>1526.25</v>
      </c>
      <c r="AC739">
        <v>2609.25</v>
      </c>
      <c r="AD739" t="s">
        <v>41</v>
      </c>
      <c r="AE739" t="s">
        <v>42</v>
      </c>
      <c r="AF739" t="s">
        <v>42</v>
      </c>
      <c r="AG739">
        <f t="shared" si="22"/>
        <v>0</v>
      </c>
      <c r="AH739" t="str" cm="1">
        <f t="array" ref="AH739">_xlfn.IFS(
X739&lt;=20, "&lt;20",
AND(X739&gt;=20, X739&lt;50), "20-50",
AND(X739&gt;=50, X739&lt;100), "50-100",
X739&gt;=100, "&gt;100"
)</f>
        <v>&lt;20</v>
      </c>
      <c r="AI739">
        <f t="shared" si="23"/>
        <v>0</v>
      </c>
      <c r="AJ739" t="str" cm="1">
        <f t="array" ref="AJ739">_xlfn.IFS(
C739&lt;=20, "&lt;20",
AND(C739&gt;=20, C739&lt;35), "20-35",
AND(C739&gt;=35, C739&lt;50), "35-50",
C739&gt;=50, "50-100"
)</f>
        <v>20-35</v>
      </c>
      <c r="AK739" t="str" cm="1">
        <f t="array" ref="AK739">_xlfn.IFS(
G739&lt;6, "&lt;6",
AND(G739&gt;=6, G739&lt;12), "6-12",
AND(G739&gt;=12, G739&lt;18), "12-18",  AND(G739&gt;=18, G739&lt;24), "18-24", G739&gt;=24, "24-36")</f>
        <v>12-18</v>
      </c>
    </row>
    <row r="740" spans="1:37" x14ac:dyDescent="0.3">
      <c r="A740" t="s">
        <v>839</v>
      </c>
      <c r="B740" t="s">
        <v>44</v>
      </c>
      <c r="C740">
        <v>33</v>
      </c>
      <c r="D740" t="s">
        <v>37</v>
      </c>
      <c r="E740" t="s">
        <v>74</v>
      </c>
      <c r="F740">
        <v>1</v>
      </c>
      <c r="G740">
        <v>32</v>
      </c>
      <c r="H740" t="s">
        <v>49</v>
      </c>
      <c r="I740" t="s">
        <v>37</v>
      </c>
      <c r="J740" t="s">
        <v>34</v>
      </c>
      <c r="K740" t="s">
        <v>34</v>
      </c>
      <c r="L740" t="s">
        <v>34</v>
      </c>
      <c r="M740" t="s">
        <v>34</v>
      </c>
      <c r="N740" t="s">
        <v>34</v>
      </c>
      <c r="O740" t="s">
        <v>34</v>
      </c>
      <c r="P740" t="s">
        <v>34</v>
      </c>
      <c r="Q740" t="s">
        <v>34</v>
      </c>
      <c r="R740" t="s">
        <v>34</v>
      </c>
      <c r="S740" t="s">
        <v>34</v>
      </c>
      <c r="T740" t="s">
        <v>34</v>
      </c>
      <c r="U740" t="s">
        <v>46</v>
      </c>
      <c r="V740" t="s">
        <v>37</v>
      </c>
      <c r="W740" t="s">
        <v>51</v>
      </c>
      <c r="X740">
        <v>19.25</v>
      </c>
      <c r="Y740">
        <v>19.25</v>
      </c>
      <c r="Z740">
        <v>0</v>
      </c>
      <c r="AA740">
        <v>0</v>
      </c>
      <c r="AB740">
        <v>9.44</v>
      </c>
      <c r="AC740">
        <v>28.69</v>
      </c>
      <c r="AD740" t="s">
        <v>85</v>
      </c>
      <c r="AE740" t="s">
        <v>42</v>
      </c>
      <c r="AF740" t="s">
        <v>42</v>
      </c>
      <c r="AG740">
        <f t="shared" si="22"/>
        <v>0</v>
      </c>
      <c r="AH740" t="str" cm="1">
        <f t="array" ref="AH740">_xlfn.IFS(
X740&lt;=20, "&lt;20",
AND(X740&gt;=20, X740&lt;50), "20-50",
AND(X740&gt;=50, X740&lt;100), "50-100",
X740&gt;=100, "&gt;100"
)</f>
        <v>&lt;20</v>
      </c>
      <c r="AI740">
        <f t="shared" si="23"/>
        <v>1</v>
      </c>
      <c r="AJ740" t="str" cm="1">
        <f t="array" ref="AJ740">_xlfn.IFS(
C740&lt;=20, "&lt;20",
AND(C740&gt;=20, C740&lt;35), "20-35",
AND(C740&gt;=35, C740&lt;50), "35-50",
C740&gt;=50, "50-100"
)</f>
        <v>20-35</v>
      </c>
      <c r="AK740" t="str" cm="1">
        <f t="array" ref="AK740">_xlfn.IFS(
G740&lt;6, "&lt;6",
AND(G740&gt;=6, G740&lt;12), "6-12",
AND(G740&gt;=12, G740&lt;18), "12-18",  AND(G740&gt;=18, G740&lt;24), "18-24", G740&gt;=24, "24-36")</f>
        <v>24-36</v>
      </c>
    </row>
    <row r="741" spans="1:37" x14ac:dyDescent="0.3">
      <c r="A741" t="s">
        <v>840</v>
      </c>
      <c r="B741" t="s">
        <v>33</v>
      </c>
      <c r="C741">
        <v>55</v>
      </c>
      <c r="D741" t="s">
        <v>37</v>
      </c>
      <c r="E741" t="s">
        <v>61</v>
      </c>
      <c r="F741">
        <v>2</v>
      </c>
      <c r="G741">
        <v>16</v>
      </c>
      <c r="H741" t="s">
        <v>66</v>
      </c>
      <c r="I741" t="s">
        <v>34</v>
      </c>
      <c r="J741" t="s">
        <v>34</v>
      </c>
      <c r="K741" t="s">
        <v>37</v>
      </c>
      <c r="L741" t="s">
        <v>72</v>
      </c>
      <c r="M741" t="s">
        <v>37</v>
      </c>
      <c r="N741" t="s">
        <v>34</v>
      </c>
      <c r="O741" t="s">
        <v>37</v>
      </c>
      <c r="P741" t="s">
        <v>34</v>
      </c>
      <c r="Q741" t="s">
        <v>37</v>
      </c>
      <c r="R741" t="s">
        <v>37</v>
      </c>
      <c r="S741" t="s">
        <v>37</v>
      </c>
      <c r="T741" t="s">
        <v>37</v>
      </c>
      <c r="U741" t="s">
        <v>39</v>
      </c>
      <c r="V741" t="s">
        <v>37</v>
      </c>
      <c r="W741" t="s">
        <v>51</v>
      </c>
      <c r="X741">
        <v>54.4</v>
      </c>
      <c r="Y741">
        <v>3723.65</v>
      </c>
      <c r="Z741">
        <v>25.62</v>
      </c>
      <c r="AA741">
        <v>0</v>
      </c>
      <c r="AB741">
        <v>0</v>
      </c>
      <c r="AC741">
        <v>3698.03</v>
      </c>
      <c r="AD741" t="s">
        <v>41</v>
      </c>
      <c r="AE741" t="s">
        <v>42</v>
      </c>
      <c r="AF741" t="s">
        <v>42</v>
      </c>
      <c r="AG741">
        <f t="shared" si="22"/>
        <v>0</v>
      </c>
      <c r="AH741" t="str" cm="1">
        <f t="array" ref="AH741">_xlfn.IFS(
X741&lt;=20, "&lt;20",
AND(X741&gt;=20, X741&lt;50), "20-50",
AND(X741&gt;=50, X741&lt;100), "50-100",
X741&gt;=100, "&gt;100"
)</f>
        <v>50-100</v>
      </c>
      <c r="AI741">
        <f t="shared" si="23"/>
        <v>0</v>
      </c>
      <c r="AJ741" t="str" cm="1">
        <f t="array" ref="AJ741">_xlfn.IFS(
C741&lt;=20, "&lt;20",
AND(C741&gt;=20, C741&lt;35), "20-35",
AND(C741&gt;=35, C741&lt;50), "35-50",
C741&gt;=50, "50-100"
)</f>
        <v>50-100</v>
      </c>
      <c r="AK741" t="str" cm="1">
        <f t="array" ref="AK741">_xlfn.IFS(
G741&lt;6, "&lt;6",
AND(G741&gt;=6, G741&lt;12), "6-12",
AND(G741&gt;=12, G741&lt;18), "12-18",  AND(G741&gt;=18, G741&lt;24), "18-24", G741&gt;=24, "24-36")</f>
        <v>12-18</v>
      </c>
    </row>
    <row r="742" spans="1:37" x14ac:dyDescent="0.3">
      <c r="A742" t="s">
        <v>841</v>
      </c>
      <c r="B742" t="s">
        <v>44</v>
      </c>
      <c r="C742">
        <v>67</v>
      </c>
      <c r="D742" t="s">
        <v>37</v>
      </c>
      <c r="E742" t="s">
        <v>74</v>
      </c>
      <c r="F742">
        <v>1</v>
      </c>
      <c r="G742">
        <v>35</v>
      </c>
      <c r="H742" t="s">
        <v>36</v>
      </c>
      <c r="I742" t="s">
        <v>37</v>
      </c>
      <c r="J742" t="s">
        <v>34</v>
      </c>
      <c r="K742" t="s">
        <v>34</v>
      </c>
      <c r="L742" t="s">
        <v>34</v>
      </c>
      <c r="M742" t="s">
        <v>34</v>
      </c>
      <c r="N742" t="s">
        <v>34</v>
      </c>
      <c r="O742" t="s">
        <v>34</v>
      </c>
      <c r="P742" t="s">
        <v>34</v>
      </c>
      <c r="Q742" t="s">
        <v>34</v>
      </c>
      <c r="R742" t="s">
        <v>34</v>
      </c>
      <c r="S742" t="s">
        <v>34</v>
      </c>
      <c r="T742" t="s">
        <v>34</v>
      </c>
      <c r="U742" t="s">
        <v>67</v>
      </c>
      <c r="V742" t="s">
        <v>34</v>
      </c>
      <c r="W742" t="s">
        <v>40</v>
      </c>
      <c r="X742">
        <v>20.350000000000001</v>
      </c>
      <c r="Y742">
        <v>20.350000000000001</v>
      </c>
      <c r="Z742">
        <v>0</v>
      </c>
      <c r="AA742">
        <v>0</v>
      </c>
      <c r="AB742">
        <v>30.09</v>
      </c>
      <c r="AC742">
        <v>50.44</v>
      </c>
      <c r="AD742" t="s">
        <v>85</v>
      </c>
      <c r="AE742" t="s">
        <v>42</v>
      </c>
      <c r="AF742" t="s">
        <v>42</v>
      </c>
      <c r="AG742">
        <f t="shared" si="22"/>
        <v>0</v>
      </c>
      <c r="AH742" t="str" cm="1">
        <f t="array" ref="AH742">_xlfn.IFS(
X742&lt;=20, "&lt;20",
AND(X742&gt;=20, X742&lt;50), "20-50",
AND(X742&gt;=50, X742&lt;100), "50-100",
X742&gt;=100, "&gt;100"
)</f>
        <v>20-50</v>
      </c>
      <c r="AI742">
        <f t="shared" si="23"/>
        <v>1</v>
      </c>
      <c r="AJ742" t="str" cm="1">
        <f t="array" ref="AJ742">_xlfn.IFS(
C742&lt;=20, "&lt;20",
AND(C742&gt;=20, C742&lt;35), "20-35",
AND(C742&gt;=35, C742&lt;50), "35-50",
C742&gt;=50, "50-100"
)</f>
        <v>50-100</v>
      </c>
      <c r="AK742" t="str" cm="1">
        <f t="array" ref="AK742">_xlfn.IFS(
G742&lt;6, "&lt;6",
AND(G742&gt;=6, G742&lt;12), "6-12",
AND(G742&gt;=12, G742&lt;18), "12-18",  AND(G742&gt;=18, G742&lt;24), "18-24", G742&gt;=24, "24-36")</f>
        <v>24-36</v>
      </c>
    </row>
    <row r="743" spans="1:37" x14ac:dyDescent="0.3">
      <c r="A743" t="s">
        <v>842</v>
      </c>
      <c r="B743" t="s">
        <v>33</v>
      </c>
      <c r="C743">
        <v>26</v>
      </c>
      <c r="D743" t="s">
        <v>34</v>
      </c>
      <c r="E743" t="s">
        <v>114</v>
      </c>
      <c r="F743">
        <v>15</v>
      </c>
      <c r="G743">
        <v>15</v>
      </c>
      <c r="H743" t="s">
        <v>36</v>
      </c>
      <c r="I743" t="s">
        <v>34</v>
      </c>
      <c r="J743" t="s">
        <v>34</v>
      </c>
      <c r="K743" t="s">
        <v>37</v>
      </c>
      <c r="L743" t="s">
        <v>72</v>
      </c>
      <c r="M743" t="s">
        <v>34</v>
      </c>
      <c r="N743" t="s">
        <v>37</v>
      </c>
      <c r="O743" t="s">
        <v>34</v>
      </c>
      <c r="P743" t="s">
        <v>34</v>
      </c>
      <c r="Q743" t="s">
        <v>37</v>
      </c>
      <c r="R743" t="s">
        <v>37</v>
      </c>
      <c r="S743" t="s">
        <v>37</v>
      </c>
      <c r="T743" t="s">
        <v>37</v>
      </c>
      <c r="U743" t="s">
        <v>46</v>
      </c>
      <c r="V743" t="s">
        <v>37</v>
      </c>
      <c r="W743" t="s">
        <v>40</v>
      </c>
      <c r="X743">
        <v>49.8</v>
      </c>
      <c r="Y743">
        <v>836.35</v>
      </c>
      <c r="Z743">
        <v>0</v>
      </c>
      <c r="AA743">
        <v>0</v>
      </c>
      <c r="AB743">
        <v>0</v>
      </c>
      <c r="AC743">
        <v>836.35</v>
      </c>
      <c r="AD743" t="s">
        <v>41</v>
      </c>
      <c r="AE743" t="s">
        <v>42</v>
      </c>
      <c r="AF743" t="s">
        <v>42</v>
      </c>
      <c r="AG743">
        <f t="shared" si="22"/>
        <v>0</v>
      </c>
      <c r="AH743" t="str" cm="1">
        <f t="array" ref="AH743">_xlfn.IFS(
X743&lt;=20, "&lt;20",
AND(X743&gt;=20, X743&lt;50), "20-50",
AND(X743&gt;=50, X743&lt;100), "50-100",
X743&gt;=100, "&gt;100"
)</f>
        <v>20-50</v>
      </c>
      <c r="AI743">
        <f t="shared" si="23"/>
        <v>0</v>
      </c>
      <c r="AJ743" t="str" cm="1">
        <f t="array" ref="AJ743">_xlfn.IFS(
C743&lt;=20, "&lt;20",
AND(C743&gt;=20, C743&lt;35), "20-35",
AND(C743&gt;=35, C743&lt;50), "35-50",
C743&gt;=50, "50-100"
)</f>
        <v>20-35</v>
      </c>
      <c r="AK743" t="str" cm="1">
        <f t="array" ref="AK743">_xlfn.IFS(
G743&lt;6, "&lt;6",
AND(G743&gt;=6, G743&lt;12), "6-12",
AND(G743&gt;=12, G743&lt;18), "12-18",  AND(G743&gt;=18, G743&lt;24), "18-24", G743&gt;=24, "24-36")</f>
        <v>12-18</v>
      </c>
    </row>
    <row r="744" spans="1:37" x14ac:dyDescent="0.3">
      <c r="A744" t="s">
        <v>843</v>
      </c>
      <c r="B744" t="s">
        <v>33</v>
      </c>
      <c r="C744">
        <v>57</v>
      </c>
      <c r="D744" t="s">
        <v>34</v>
      </c>
      <c r="E744" t="s">
        <v>74</v>
      </c>
      <c r="F744">
        <v>11</v>
      </c>
      <c r="G744">
        <v>12</v>
      </c>
      <c r="H744" t="s">
        <v>36</v>
      </c>
      <c r="I744" t="s">
        <v>37</v>
      </c>
      <c r="J744" t="s">
        <v>37</v>
      </c>
      <c r="K744" t="s">
        <v>37</v>
      </c>
      <c r="L744" t="s">
        <v>72</v>
      </c>
      <c r="M744" t="s">
        <v>34</v>
      </c>
      <c r="N744" t="s">
        <v>34</v>
      </c>
      <c r="O744" t="s">
        <v>34</v>
      </c>
      <c r="P744" t="s">
        <v>34</v>
      </c>
      <c r="Q744" t="s">
        <v>34</v>
      </c>
      <c r="R744" t="s">
        <v>34</v>
      </c>
      <c r="S744" t="s">
        <v>34</v>
      </c>
      <c r="T744" t="s">
        <v>37</v>
      </c>
      <c r="U744" t="s">
        <v>46</v>
      </c>
      <c r="V744" t="s">
        <v>37</v>
      </c>
      <c r="W744" t="s">
        <v>51</v>
      </c>
      <c r="X744">
        <v>51.1</v>
      </c>
      <c r="Y744">
        <v>711.15</v>
      </c>
      <c r="Z744">
        <v>0</v>
      </c>
      <c r="AA744">
        <v>0</v>
      </c>
      <c r="AB744">
        <v>466.95</v>
      </c>
      <c r="AC744">
        <v>1178.0999999999999</v>
      </c>
      <c r="AD744" t="s">
        <v>41</v>
      </c>
      <c r="AE744" t="s">
        <v>42</v>
      </c>
      <c r="AF744" t="s">
        <v>42</v>
      </c>
      <c r="AG744">
        <f t="shared" si="22"/>
        <v>0</v>
      </c>
      <c r="AH744" t="str" cm="1">
        <f t="array" ref="AH744">_xlfn.IFS(
X744&lt;=20, "&lt;20",
AND(X744&gt;=20, X744&lt;50), "20-50",
AND(X744&gt;=50, X744&lt;100), "50-100",
X744&gt;=100, "&gt;100"
)</f>
        <v>50-100</v>
      </c>
      <c r="AI744">
        <f t="shared" si="23"/>
        <v>0</v>
      </c>
      <c r="AJ744" t="str" cm="1">
        <f t="array" ref="AJ744">_xlfn.IFS(
C744&lt;=20, "&lt;20",
AND(C744&gt;=20, C744&lt;35), "20-35",
AND(C744&gt;=35, C744&lt;50), "35-50",
C744&gt;=50, "50-100"
)</f>
        <v>50-100</v>
      </c>
      <c r="AK744" t="str" cm="1">
        <f t="array" ref="AK744">_xlfn.IFS(
G744&lt;6, "&lt;6",
AND(G744&gt;=6, G744&lt;12), "6-12",
AND(G744&gt;=12, G744&lt;18), "12-18",  AND(G744&gt;=18, G744&lt;24), "18-24", G744&gt;=24, "24-36")</f>
        <v>12-18</v>
      </c>
    </row>
    <row r="745" spans="1:37" x14ac:dyDescent="0.3">
      <c r="A745" t="s">
        <v>844</v>
      </c>
      <c r="B745" t="s">
        <v>44</v>
      </c>
      <c r="C745">
        <v>56</v>
      </c>
      <c r="D745" t="s">
        <v>37</v>
      </c>
      <c r="E745" t="s">
        <v>164</v>
      </c>
      <c r="F745">
        <v>6</v>
      </c>
      <c r="G745">
        <v>5</v>
      </c>
      <c r="H745" t="s">
        <v>36</v>
      </c>
      <c r="I745" t="s">
        <v>37</v>
      </c>
      <c r="J745" t="s">
        <v>37</v>
      </c>
      <c r="K745" t="s">
        <v>37</v>
      </c>
      <c r="L745" t="s">
        <v>72</v>
      </c>
      <c r="M745" t="s">
        <v>34</v>
      </c>
      <c r="N745" t="s">
        <v>37</v>
      </c>
      <c r="O745" t="s">
        <v>34</v>
      </c>
      <c r="P745" t="s">
        <v>34</v>
      </c>
      <c r="Q745" t="s">
        <v>34</v>
      </c>
      <c r="R745" t="s">
        <v>37</v>
      </c>
      <c r="S745" t="s">
        <v>37</v>
      </c>
      <c r="T745" t="s">
        <v>37</v>
      </c>
      <c r="U745" t="s">
        <v>46</v>
      </c>
      <c r="V745" t="s">
        <v>34</v>
      </c>
      <c r="W745" t="s">
        <v>51</v>
      </c>
      <c r="X745">
        <v>64.400000000000006</v>
      </c>
      <c r="Y745">
        <v>1802.15</v>
      </c>
      <c r="Z745">
        <v>0</v>
      </c>
      <c r="AA745">
        <v>0</v>
      </c>
      <c r="AB745">
        <v>260.68</v>
      </c>
      <c r="AC745">
        <v>2062.83</v>
      </c>
      <c r="AD745" t="s">
        <v>41</v>
      </c>
      <c r="AE745" t="s">
        <v>42</v>
      </c>
      <c r="AF745" t="s">
        <v>42</v>
      </c>
      <c r="AG745">
        <f t="shared" si="22"/>
        <v>0</v>
      </c>
      <c r="AH745" t="str" cm="1">
        <f t="array" ref="AH745">_xlfn.IFS(
X745&lt;=20, "&lt;20",
AND(X745&gt;=20, X745&lt;50), "20-50",
AND(X745&gt;=50, X745&lt;100), "50-100",
X745&gt;=100, "&gt;100"
)</f>
        <v>50-100</v>
      </c>
      <c r="AI745">
        <f t="shared" si="23"/>
        <v>0</v>
      </c>
      <c r="AJ745" t="str" cm="1">
        <f t="array" ref="AJ745">_xlfn.IFS(
C745&lt;=20, "&lt;20",
AND(C745&gt;=20, C745&lt;35), "20-35",
AND(C745&gt;=35, C745&lt;50), "35-50",
C745&gt;=50, "50-100"
)</f>
        <v>50-100</v>
      </c>
      <c r="AK745" t="str" cm="1">
        <f t="array" ref="AK745">_xlfn.IFS(
G745&lt;6, "&lt;6",
AND(G745&gt;=6, G745&lt;12), "6-12",
AND(G745&gt;=12, G745&lt;18), "12-18",  AND(G745&gt;=18, G745&lt;24), "18-24", G745&gt;=24, "24-36")</f>
        <v>&lt;6</v>
      </c>
    </row>
    <row r="746" spans="1:37" x14ac:dyDescent="0.3">
      <c r="A746" t="s">
        <v>845</v>
      </c>
      <c r="B746" t="s">
        <v>33</v>
      </c>
      <c r="C746">
        <v>65</v>
      </c>
      <c r="D746" t="s">
        <v>34</v>
      </c>
      <c r="E746" t="s">
        <v>61</v>
      </c>
      <c r="F746">
        <v>5</v>
      </c>
      <c r="G746">
        <v>21</v>
      </c>
      <c r="H746" t="s">
        <v>110</v>
      </c>
      <c r="I746" t="s">
        <v>37</v>
      </c>
      <c r="J746" t="s">
        <v>37</v>
      </c>
      <c r="K746" t="s">
        <v>37</v>
      </c>
      <c r="L746" t="s">
        <v>50</v>
      </c>
      <c r="M746" t="s">
        <v>34</v>
      </c>
      <c r="N746" t="s">
        <v>37</v>
      </c>
      <c r="O746" t="s">
        <v>34</v>
      </c>
      <c r="P746" t="s">
        <v>37</v>
      </c>
      <c r="Q746" t="s">
        <v>37</v>
      </c>
      <c r="R746" t="s">
        <v>37</v>
      </c>
      <c r="S746" t="s">
        <v>37</v>
      </c>
      <c r="T746" t="s">
        <v>37</v>
      </c>
      <c r="U746" t="s">
        <v>46</v>
      </c>
      <c r="V746" t="s">
        <v>37</v>
      </c>
      <c r="W746" t="s">
        <v>51</v>
      </c>
      <c r="X746">
        <v>105.8</v>
      </c>
      <c r="Y746">
        <v>2998</v>
      </c>
      <c r="Z746">
        <v>0</v>
      </c>
      <c r="AA746">
        <v>0</v>
      </c>
      <c r="AB746">
        <v>681.8</v>
      </c>
      <c r="AC746">
        <v>3679.8</v>
      </c>
      <c r="AD746" t="s">
        <v>41</v>
      </c>
      <c r="AE746" t="s">
        <v>42</v>
      </c>
      <c r="AF746" t="s">
        <v>42</v>
      </c>
      <c r="AG746">
        <f t="shared" si="22"/>
        <v>0</v>
      </c>
      <c r="AH746" t="str" cm="1">
        <f t="array" ref="AH746">_xlfn.IFS(
X746&lt;=20, "&lt;20",
AND(X746&gt;=20, X746&lt;50), "20-50",
AND(X746&gt;=50, X746&lt;100), "50-100",
X746&gt;=100, "&gt;100"
)</f>
        <v>&gt;100</v>
      </c>
      <c r="AI746">
        <f t="shared" si="23"/>
        <v>0</v>
      </c>
      <c r="AJ746" t="str" cm="1">
        <f t="array" ref="AJ746">_xlfn.IFS(
C746&lt;=20, "&lt;20",
AND(C746&gt;=20, C746&lt;35), "20-35",
AND(C746&gt;=35, C746&lt;50), "35-50",
C746&gt;=50, "50-100"
)</f>
        <v>50-100</v>
      </c>
      <c r="AK746" t="str" cm="1">
        <f t="array" ref="AK746">_xlfn.IFS(
G746&lt;6, "&lt;6",
AND(G746&gt;=6, G746&lt;12), "6-12",
AND(G746&gt;=12, G746&lt;18), "12-18",  AND(G746&gt;=18, G746&lt;24), "18-24", G746&gt;=24, "24-36")</f>
        <v>18-24</v>
      </c>
    </row>
    <row r="747" spans="1:37" x14ac:dyDescent="0.3">
      <c r="A747" t="s">
        <v>846</v>
      </c>
      <c r="B747" t="s">
        <v>33</v>
      </c>
      <c r="C747">
        <v>24</v>
      </c>
      <c r="D747" t="s">
        <v>37</v>
      </c>
      <c r="E747" t="s">
        <v>69</v>
      </c>
      <c r="F747">
        <v>6</v>
      </c>
      <c r="G747">
        <v>1</v>
      </c>
      <c r="H747" t="s">
        <v>70</v>
      </c>
      <c r="I747" t="s">
        <v>37</v>
      </c>
      <c r="J747" t="s">
        <v>34</v>
      </c>
      <c r="K747" t="s">
        <v>34</v>
      </c>
      <c r="L747" t="s">
        <v>34</v>
      </c>
      <c r="M747" t="s">
        <v>34</v>
      </c>
      <c r="N747" t="s">
        <v>34</v>
      </c>
      <c r="O747" t="s">
        <v>34</v>
      </c>
      <c r="P747" t="s">
        <v>34</v>
      </c>
      <c r="Q747" t="s">
        <v>34</v>
      </c>
      <c r="R747" t="s">
        <v>34</v>
      </c>
      <c r="S747" t="s">
        <v>34</v>
      </c>
      <c r="T747" t="s">
        <v>34</v>
      </c>
      <c r="U747" t="s">
        <v>67</v>
      </c>
      <c r="V747" t="s">
        <v>34</v>
      </c>
      <c r="W747" t="s">
        <v>40</v>
      </c>
      <c r="X747">
        <v>19.600000000000001</v>
      </c>
      <c r="Y747">
        <v>808.95</v>
      </c>
      <c r="Z747">
        <v>0</v>
      </c>
      <c r="AA747">
        <v>0</v>
      </c>
      <c r="AB747">
        <v>918.4</v>
      </c>
      <c r="AC747">
        <v>1727.35</v>
      </c>
      <c r="AD747" t="s">
        <v>41</v>
      </c>
      <c r="AE747" t="s">
        <v>42</v>
      </c>
      <c r="AF747" t="s">
        <v>42</v>
      </c>
      <c r="AG747">
        <f t="shared" si="22"/>
        <v>0</v>
      </c>
      <c r="AH747" t="str" cm="1">
        <f t="array" ref="AH747">_xlfn.IFS(
X747&lt;=20, "&lt;20",
AND(X747&gt;=20, X747&lt;50), "20-50",
AND(X747&gt;=50, X747&lt;100), "50-100",
X747&gt;=100, "&gt;100"
)</f>
        <v>&lt;20</v>
      </c>
      <c r="AI747">
        <f t="shared" si="23"/>
        <v>0</v>
      </c>
      <c r="AJ747" t="str" cm="1">
        <f t="array" ref="AJ747">_xlfn.IFS(
C747&lt;=20, "&lt;20",
AND(C747&gt;=20, C747&lt;35), "20-35",
AND(C747&gt;=35, C747&lt;50), "35-50",
C747&gt;=50, "50-100"
)</f>
        <v>20-35</v>
      </c>
      <c r="AK747" t="str" cm="1">
        <f t="array" ref="AK747">_xlfn.IFS(
G747&lt;6, "&lt;6",
AND(G747&gt;=6, G747&lt;12), "6-12",
AND(G747&gt;=12, G747&lt;18), "12-18",  AND(G747&gt;=18, G747&lt;24), "18-24", G747&gt;=24, "24-36")</f>
        <v>&lt;6</v>
      </c>
    </row>
    <row r="748" spans="1:37" x14ac:dyDescent="0.3">
      <c r="A748" t="s">
        <v>847</v>
      </c>
      <c r="B748" t="s">
        <v>44</v>
      </c>
      <c r="C748">
        <v>50</v>
      </c>
      <c r="D748" t="s">
        <v>37</v>
      </c>
      <c r="E748" t="s">
        <v>87</v>
      </c>
      <c r="F748">
        <v>1</v>
      </c>
      <c r="G748">
        <v>33</v>
      </c>
      <c r="H748" t="s">
        <v>36</v>
      </c>
      <c r="I748" t="s">
        <v>37</v>
      </c>
      <c r="J748" t="s">
        <v>37</v>
      </c>
      <c r="K748" t="s">
        <v>37</v>
      </c>
      <c r="L748" t="s">
        <v>50</v>
      </c>
      <c r="M748" t="s">
        <v>37</v>
      </c>
      <c r="N748" t="s">
        <v>37</v>
      </c>
      <c r="O748" t="s">
        <v>37</v>
      </c>
      <c r="P748" t="s">
        <v>34</v>
      </c>
      <c r="Q748" t="s">
        <v>37</v>
      </c>
      <c r="R748" t="s">
        <v>37</v>
      </c>
      <c r="S748" t="s">
        <v>37</v>
      </c>
      <c r="T748" t="s">
        <v>37</v>
      </c>
      <c r="U748" t="s">
        <v>46</v>
      </c>
      <c r="V748" t="s">
        <v>34</v>
      </c>
      <c r="W748" t="s">
        <v>40</v>
      </c>
      <c r="X748">
        <v>108.25</v>
      </c>
      <c r="Y748">
        <v>6780.1</v>
      </c>
      <c r="Z748">
        <v>0</v>
      </c>
      <c r="AA748">
        <v>0</v>
      </c>
      <c r="AB748">
        <v>325.70999999999998</v>
      </c>
      <c r="AC748">
        <v>7105.81</v>
      </c>
      <c r="AD748" t="s">
        <v>41</v>
      </c>
      <c r="AE748" t="s">
        <v>42</v>
      </c>
      <c r="AF748" t="s">
        <v>42</v>
      </c>
      <c r="AG748">
        <f t="shared" si="22"/>
        <v>0</v>
      </c>
      <c r="AH748" t="str" cm="1">
        <f t="array" ref="AH748">_xlfn.IFS(
X748&lt;=20, "&lt;20",
AND(X748&gt;=20, X748&lt;50), "20-50",
AND(X748&gt;=50, X748&lt;100), "50-100",
X748&gt;=100, "&gt;100"
)</f>
        <v>&gt;100</v>
      </c>
      <c r="AI748">
        <f t="shared" si="23"/>
        <v>0</v>
      </c>
      <c r="AJ748" t="str" cm="1">
        <f t="array" ref="AJ748">_xlfn.IFS(
C748&lt;=20, "&lt;20",
AND(C748&gt;=20, C748&lt;35), "20-35",
AND(C748&gt;=35, C748&lt;50), "35-50",
C748&gt;=50, "50-100"
)</f>
        <v>50-100</v>
      </c>
      <c r="AK748" t="str" cm="1">
        <f t="array" ref="AK748">_xlfn.IFS(
G748&lt;6, "&lt;6",
AND(G748&gt;=6, G748&lt;12), "6-12",
AND(G748&gt;=12, G748&lt;18), "12-18",  AND(G748&gt;=18, G748&lt;24), "18-24", G748&gt;=24, "24-36")</f>
        <v>24-36</v>
      </c>
    </row>
    <row r="749" spans="1:37" x14ac:dyDescent="0.3">
      <c r="A749" t="s">
        <v>848</v>
      </c>
      <c r="B749" t="s">
        <v>44</v>
      </c>
      <c r="C749">
        <v>62</v>
      </c>
      <c r="D749" t="s">
        <v>37</v>
      </c>
      <c r="E749" t="s">
        <v>69</v>
      </c>
      <c r="F749">
        <v>14</v>
      </c>
      <c r="G749">
        <v>23</v>
      </c>
      <c r="H749" t="s">
        <v>57</v>
      </c>
      <c r="I749" t="s">
        <v>37</v>
      </c>
      <c r="J749" t="s">
        <v>37</v>
      </c>
      <c r="K749" t="s">
        <v>37</v>
      </c>
      <c r="L749" t="s">
        <v>50</v>
      </c>
      <c r="M749" t="s">
        <v>34</v>
      </c>
      <c r="N749" t="s">
        <v>37</v>
      </c>
      <c r="O749" t="s">
        <v>34</v>
      </c>
      <c r="P749" t="s">
        <v>34</v>
      </c>
      <c r="Q749" t="s">
        <v>34</v>
      </c>
      <c r="R749" t="s">
        <v>37</v>
      </c>
      <c r="S749" t="s">
        <v>34</v>
      </c>
      <c r="T749" t="s">
        <v>37</v>
      </c>
      <c r="U749" t="s">
        <v>46</v>
      </c>
      <c r="V749" t="s">
        <v>34</v>
      </c>
      <c r="W749" t="s">
        <v>51</v>
      </c>
      <c r="X749">
        <v>89.85</v>
      </c>
      <c r="Y749">
        <v>1424.95</v>
      </c>
      <c r="Z749">
        <v>0</v>
      </c>
      <c r="AA749">
        <v>0</v>
      </c>
      <c r="AB749">
        <v>64.2</v>
      </c>
      <c r="AC749">
        <v>1489.15</v>
      </c>
      <c r="AD749" t="s">
        <v>52</v>
      </c>
      <c r="AE749" t="s">
        <v>58</v>
      </c>
      <c r="AF749" t="s">
        <v>288</v>
      </c>
      <c r="AG749">
        <f t="shared" si="22"/>
        <v>1</v>
      </c>
      <c r="AH749" t="str" cm="1">
        <f t="array" ref="AH749">_xlfn.IFS(
X749&lt;=20, "&lt;20",
AND(X749&gt;=20, X749&lt;50), "20-50",
AND(X749&gt;=50, X749&lt;100), "50-100",
X749&gt;=100, "&gt;100"
)</f>
        <v>50-100</v>
      </c>
      <c r="AI749">
        <f t="shared" si="23"/>
        <v>0</v>
      </c>
      <c r="AJ749" t="str" cm="1">
        <f t="array" ref="AJ749">_xlfn.IFS(
C749&lt;=20, "&lt;20",
AND(C749&gt;=20, C749&lt;35), "20-35",
AND(C749&gt;=35, C749&lt;50), "35-50",
C749&gt;=50, "50-100"
)</f>
        <v>50-100</v>
      </c>
      <c r="AK749" t="str" cm="1">
        <f t="array" ref="AK749">_xlfn.IFS(
G749&lt;6, "&lt;6",
AND(G749&gt;=6, G749&lt;12), "6-12",
AND(G749&gt;=12, G749&lt;18), "12-18",  AND(G749&gt;=18, G749&lt;24), "18-24", G749&gt;=24, "24-36")</f>
        <v>18-24</v>
      </c>
    </row>
    <row r="750" spans="1:37" x14ac:dyDescent="0.3">
      <c r="A750" t="s">
        <v>849</v>
      </c>
      <c r="B750" t="s">
        <v>44</v>
      </c>
      <c r="C750">
        <v>63</v>
      </c>
      <c r="D750" t="s">
        <v>34</v>
      </c>
      <c r="E750" t="s">
        <v>130</v>
      </c>
      <c r="F750">
        <v>6</v>
      </c>
      <c r="G750">
        <v>3</v>
      </c>
      <c r="H750" t="s">
        <v>36</v>
      </c>
      <c r="I750" t="s">
        <v>37</v>
      </c>
      <c r="J750" t="s">
        <v>34</v>
      </c>
      <c r="K750" t="s">
        <v>37</v>
      </c>
      <c r="L750" t="s">
        <v>50</v>
      </c>
      <c r="M750" t="s">
        <v>37</v>
      </c>
      <c r="N750" t="s">
        <v>37</v>
      </c>
      <c r="O750" t="s">
        <v>34</v>
      </c>
      <c r="P750" t="s">
        <v>37</v>
      </c>
      <c r="Q750" t="s">
        <v>37</v>
      </c>
      <c r="R750" t="s">
        <v>37</v>
      </c>
      <c r="S750" t="s">
        <v>37</v>
      </c>
      <c r="T750" t="s">
        <v>37</v>
      </c>
      <c r="U750" t="s">
        <v>39</v>
      </c>
      <c r="V750" t="s">
        <v>34</v>
      </c>
      <c r="W750" t="s">
        <v>40</v>
      </c>
      <c r="X750">
        <v>105.95</v>
      </c>
      <c r="Y750">
        <v>1348.9</v>
      </c>
      <c r="Z750">
        <v>0</v>
      </c>
      <c r="AA750">
        <v>0</v>
      </c>
      <c r="AB750">
        <v>78.819999999999993</v>
      </c>
      <c r="AC750">
        <v>1427.72</v>
      </c>
      <c r="AD750" t="s">
        <v>52</v>
      </c>
      <c r="AE750" t="s">
        <v>53</v>
      </c>
      <c r="AF750" t="s">
        <v>155</v>
      </c>
      <c r="AG750">
        <f t="shared" si="22"/>
        <v>1</v>
      </c>
      <c r="AH750" t="str" cm="1">
        <f t="array" ref="AH750">_xlfn.IFS(
X750&lt;=20, "&lt;20",
AND(X750&gt;=20, X750&lt;50), "20-50",
AND(X750&gt;=50, X750&lt;100), "50-100",
X750&gt;=100, "&gt;100"
)</f>
        <v>&gt;100</v>
      </c>
      <c r="AI750">
        <f t="shared" si="23"/>
        <v>0</v>
      </c>
      <c r="AJ750" t="str" cm="1">
        <f t="array" ref="AJ750">_xlfn.IFS(
C750&lt;=20, "&lt;20",
AND(C750&gt;=20, C750&lt;35), "20-35",
AND(C750&gt;=35, C750&lt;50), "35-50",
C750&gt;=50, "50-100"
)</f>
        <v>50-100</v>
      </c>
      <c r="AK750" t="str" cm="1">
        <f t="array" ref="AK750">_xlfn.IFS(
G750&lt;6, "&lt;6",
AND(G750&gt;=6, G750&lt;12), "6-12",
AND(G750&gt;=12, G750&lt;18), "12-18",  AND(G750&gt;=18, G750&lt;24), "18-24", G750&gt;=24, "24-36")</f>
        <v>&lt;6</v>
      </c>
    </row>
    <row r="751" spans="1:37" x14ac:dyDescent="0.3">
      <c r="A751" t="s">
        <v>850</v>
      </c>
      <c r="B751" t="s">
        <v>44</v>
      </c>
      <c r="C751">
        <v>40</v>
      </c>
      <c r="D751" t="s">
        <v>34</v>
      </c>
      <c r="E751" t="s">
        <v>103</v>
      </c>
      <c r="F751">
        <v>12</v>
      </c>
      <c r="G751">
        <v>9</v>
      </c>
      <c r="H751" t="s">
        <v>36</v>
      </c>
      <c r="I751" t="s">
        <v>37</v>
      </c>
      <c r="J751" t="s">
        <v>37</v>
      </c>
      <c r="K751" t="s">
        <v>37</v>
      </c>
      <c r="L751" t="s">
        <v>38</v>
      </c>
      <c r="M751" t="s">
        <v>34</v>
      </c>
      <c r="N751" t="s">
        <v>37</v>
      </c>
      <c r="O751" t="s">
        <v>34</v>
      </c>
      <c r="P751" t="s">
        <v>34</v>
      </c>
      <c r="Q751" t="s">
        <v>34</v>
      </c>
      <c r="R751" t="s">
        <v>34</v>
      </c>
      <c r="S751" t="s">
        <v>34</v>
      </c>
      <c r="T751" t="s">
        <v>37</v>
      </c>
      <c r="U751" t="s">
        <v>46</v>
      </c>
      <c r="V751" t="s">
        <v>37</v>
      </c>
      <c r="W751" t="s">
        <v>40</v>
      </c>
      <c r="X751">
        <v>55</v>
      </c>
      <c r="Y751">
        <v>3092.65</v>
      </c>
      <c r="Z751">
        <v>0</v>
      </c>
      <c r="AA751">
        <v>0</v>
      </c>
      <c r="AB751">
        <v>361.8</v>
      </c>
      <c r="AC751">
        <v>3454.45</v>
      </c>
      <c r="AD751" t="s">
        <v>52</v>
      </c>
      <c r="AE751" t="s">
        <v>94</v>
      </c>
      <c r="AF751" t="s">
        <v>95</v>
      </c>
      <c r="AG751">
        <f t="shared" si="22"/>
        <v>1</v>
      </c>
      <c r="AH751" t="str" cm="1">
        <f t="array" ref="AH751">_xlfn.IFS(
X751&lt;=20, "&lt;20",
AND(X751&gt;=20, X751&lt;50), "20-50",
AND(X751&gt;=50, X751&lt;100), "50-100",
X751&gt;=100, "&gt;100"
)</f>
        <v>50-100</v>
      </c>
      <c r="AI751">
        <f t="shared" si="23"/>
        <v>0</v>
      </c>
      <c r="AJ751" t="str" cm="1">
        <f t="array" ref="AJ751">_xlfn.IFS(
C751&lt;=20, "&lt;20",
AND(C751&gt;=20, C751&lt;35), "20-35",
AND(C751&gt;=35, C751&lt;50), "35-50",
C751&gt;=50, "50-100"
)</f>
        <v>35-50</v>
      </c>
      <c r="AK751" t="str" cm="1">
        <f t="array" ref="AK751">_xlfn.IFS(
G751&lt;6, "&lt;6",
AND(G751&gt;=6, G751&lt;12), "6-12",
AND(G751&gt;=12, G751&lt;18), "12-18",  AND(G751&gt;=18, G751&lt;24), "18-24", G751&gt;=24, "24-36")</f>
        <v>6-12</v>
      </c>
    </row>
    <row r="752" spans="1:37" x14ac:dyDescent="0.3">
      <c r="A752" t="s">
        <v>851</v>
      </c>
      <c r="B752" t="s">
        <v>44</v>
      </c>
      <c r="C752">
        <v>33</v>
      </c>
      <c r="D752" t="s">
        <v>34</v>
      </c>
      <c r="E752" t="s">
        <v>76</v>
      </c>
      <c r="F752">
        <v>7</v>
      </c>
      <c r="G752">
        <v>13</v>
      </c>
      <c r="H752" t="s">
        <v>36</v>
      </c>
      <c r="I752" t="s">
        <v>37</v>
      </c>
      <c r="J752" t="s">
        <v>34</v>
      </c>
      <c r="K752" t="s">
        <v>37</v>
      </c>
      <c r="L752" t="s">
        <v>50</v>
      </c>
      <c r="M752" t="s">
        <v>37</v>
      </c>
      <c r="N752" t="s">
        <v>34</v>
      </c>
      <c r="O752" t="s">
        <v>37</v>
      </c>
      <c r="P752" t="s">
        <v>34</v>
      </c>
      <c r="Q752" t="s">
        <v>37</v>
      </c>
      <c r="R752" t="s">
        <v>37</v>
      </c>
      <c r="S752" t="s">
        <v>37</v>
      </c>
      <c r="T752" t="s">
        <v>37</v>
      </c>
      <c r="U752" t="s">
        <v>67</v>
      </c>
      <c r="V752" t="s">
        <v>37</v>
      </c>
      <c r="W752" t="s">
        <v>51</v>
      </c>
      <c r="X752">
        <v>100.45</v>
      </c>
      <c r="Y752">
        <v>3801.7</v>
      </c>
      <c r="Z752">
        <v>0</v>
      </c>
      <c r="AA752">
        <v>0</v>
      </c>
      <c r="AB752">
        <v>1479.66</v>
      </c>
      <c r="AC752">
        <v>5281.36</v>
      </c>
      <c r="AD752" t="s">
        <v>41</v>
      </c>
      <c r="AE752" t="s">
        <v>42</v>
      </c>
      <c r="AF752" t="s">
        <v>42</v>
      </c>
      <c r="AG752">
        <f t="shared" si="22"/>
        <v>0</v>
      </c>
      <c r="AH752" t="str" cm="1">
        <f t="array" ref="AH752">_xlfn.IFS(
X752&lt;=20, "&lt;20",
AND(X752&gt;=20, X752&lt;50), "20-50",
AND(X752&gt;=50, X752&lt;100), "50-100",
X752&gt;=100, "&gt;100"
)</f>
        <v>&gt;100</v>
      </c>
      <c r="AI752">
        <f t="shared" si="23"/>
        <v>0</v>
      </c>
      <c r="AJ752" t="str" cm="1">
        <f t="array" ref="AJ752">_xlfn.IFS(
C752&lt;=20, "&lt;20",
AND(C752&gt;=20, C752&lt;35), "20-35",
AND(C752&gt;=35, C752&lt;50), "35-50",
C752&gt;=50, "50-100"
)</f>
        <v>20-35</v>
      </c>
      <c r="AK752" t="str" cm="1">
        <f t="array" ref="AK752">_xlfn.IFS(
G752&lt;6, "&lt;6",
AND(G752&gt;=6, G752&lt;12), "6-12",
AND(G752&gt;=12, G752&lt;18), "12-18",  AND(G752&gt;=18, G752&lt;24), "18-24", G752&gt;=24, "24-36")</f>
        <v>12-18</v>
      </c>
    </row>
    <row r="753" spans="1:37" x14ac:dyDescent="0.3">
      <c r="A753" t="s">
        <v>852</v>
      </c>
      <c r="B753" t="s">
        <v>33</v>
      </c>
      <c r="C753">
        <v>33</v>
      </c>
      <c r="D753" t="s">
        <v>34</v>
      </c>
      <c r="E753" t="s">
        <v>45</v>
      </c>
      <c r="F753">
        <v>10</v>
      </c>
      <c r="G753">
        <v>6</v>
      </c>
      <c r="H753" t="s">
        <v>36</v>
      </c>
      <c r="I753" t="s">
        <v>34</v>
      </c>
      <c r="J753" t="s">
        <v>34</v>
      </c>
      <c r="K753" t="s">
        <v>37</v>
      </c>
      <c r="L753" t="s">
        <v>72</v>
      </c>
      <c r="M753" t="s">
        <v>37</v>
      </c>
      <c r="N753" t="s">
        <v>37</v>
      </c>
      <c r="O753" t="s">
        <v>34</v>
      </c>
      <c r="P753" t="s">
        <v>37</v>
      </c>
      <c r="Q753" t="s">
        <v>34</v>
      </c>
      <c r="R753" t="s">
        <v>34</v>
      </c>
      <c r="S753" t="s">
        <v>34</v>
      </c>
      <c r="T753" t="s">
        <v>34</v>
      </c>
      <c r="U753" t="s">
        <v>67</v>
      </c>
      <c r="V753" t="s">
        <v>34</v>
      </c>
      <c r="W753" t="s">
        <v>40</v>
      </c>
      <c r="X753">
        <v>39.4</v>
      </c>
      <c r="Y753">
        <v>1978.65</v>
      </c>
      <c r="Z753">
        <v>0</v>
      </c>
      <c r="AA753">
        <v>130</v>
      </c>
      <c r="AB753">
        <v>0</v>
      </c>
      <c r="AC753">
        <v>2108.65</v>
      </c>
      <c r="AD753" t="s">
        <v>41</v>
      </c>
      <c r="AE753" t="s">
        <v>42</v>
      </c>
      <c r="AF753" t="s">
        <v>42</v>
      </c>
      <c r="AG753">
        <f t="shared" si="22"/>
        <v>0</v>
      </c>
      <c r="AH753" t="str" cm="1">
        <f t="array" ref="AH753">_xlfn.IFS(
X753&lt;=20, "&lt;20",
AND(X753&gt;=20, X753&lt;50), "20-50",
AND(X753&gt;=50, X753&lt;100), "50-100",
X753&gt;=100, "&gt;100"
)</f>
        <v>20-50</v>
      </c>
      <c r="AI753">
        <f t="shared" si="23"/>
        <v>0</v>
      </c>
      <c r="AJ753" t="str" cm="1">
        <f t="array" ref="AJ753">_xlfn.IFS(
C753&lt;=20, "&lt;20",
AND(C753&gt;=20, C753&lt;35), "20-35",
AND(C753&gt;=35, C753&lt;50), "35-50",
C753&gt;=50, "50-100"
)</f>
        <v>20-35</v>
      </c>
      <c r="AK753" t="str" cm="1">
        <f t="array" ref="AK753">_xlfn.IFS(
G753&lt;6, "&lt;6",
AND(G753&gt;=6, G753&lt;12), "6-12",
AND(G753&gt;=12, G753&lt;18), "12-18",  AND(G753&gt;=18, G753&lt;24), "18-24", G753&gt;=24, "24-36")</f>
        <v>6-12</v>
      </c>
    </row>
    <row r="754" spans="1:37" x14ac:dyDescent="0.3">
      <c r="A754" t="s">
        <v>853</v>
      </c>
      <c r="B754" t="s">
        <v>33</v>
      </c>
      <c r="C754">
        <v>34</v>
      </c>
      <c r="D754" t="s">
        <v>37</v>
      </c>
      <c r="E754" t="s">
        <v>114</v>
      </c>
      <c r="F754">
        <v>2</v>
      </c>
      <c r="G754">
        <v>25</v>
      </c>
      <c r="H754" t="s">
        <v>57</v>
      </c>
      <c r="I754" t="s">
        <v>37</v>
      </c>
      <c r="J754" t="s">
        <v>34</v>
      </c>
      <c r="K754" t="s">
        <v>37</v>
      </c>
      <c r="L754" t="s">
        <v>72</v>
      </c>
      <c r="M754" t="s">
        <v>34</v>
      </c>
      <c r="N754" t="s">
        <v>37</v>
      </c>
      <c r="O754" t="s">
        <v>34</v>
      </c>
      <c r="P754" t="s">
        <v>37</v>
      </c>
      <c r="Q754" t="s">
        <v>34</v>
      </c>
      <c r="R754" t="s">
        <v>34</v>
      </c>
      <c r="S754" t="s">
        <v>34</v>
      </c>
      <c r="T754" t="s">
        <v>34</v>
      </c>
      <c r="U754" t="s">
        <v>46</v>
      </c>
      <c r="V754" t="s">
        <v>37</v>
      </c>
      <c r="W754" t="s">
        <v>40</v>
      </c>
      <c r="X754">
        <v>53.9</v>
      </c>
      <c r="Y754">
        <v>834.15</v>
      </c>
      <c r="Z754">
        <v>0</v>
      </c>
      <c r="AA754">
        <v>40</v>
      </c>
      <c r="AB754">
        <v>109.76</v>
      </c>
      <c r="AC754">
        <v>983.91</v>
      </c>
      <c r="AD754" t="s">
        <v>52</v>
      </c>
      <c r="AE754" t="s">
        <v>94</v>
      </c>
      <c r="AF754" t="s">
        <v>95</v>
      </c>
      <c r="AG754">
        <f t="shared" si="22"/>
        <v>1</v>
      </c>
      <c r="AH754" t="str" cm="1">
        <f t="array" ref="AH754">_xlfn.IFS(
X754&lt;=20, "&lt;20",
AND(X754&gt;=20, X754&lt;50), "20-50",
AND(X754&gt;=50, X754&lt;100), "50-100",
X754&gt;=100, "&gt;100"
)</f>
        <v>50-100</v>
      </c>
      <c r="AI754">
        <f t="shared" si="23"/>
        <v>0</v>
      </c>
      <c r="AJ754" t="str" cm="1">
        <f t="array" ref="AJ754">_xlfn.IFS(
C754&lt;=20, "&lt;20",
AND(C754&gt;=20, C754&lt;35), "20-35",
AND(C754&gt;=35, C754&lt;50), "35-50",
C754&gt;=50, "50-100"
)</f>
        <v>20-35</v>
      </c>
      <c r="AK754" t="str" cm="1">
        <f t="array" ref="AK754">_xlfn.IFS(
G754&lt;6, "&lt;6",
AND(G754&gt;=6, G754&lt;12), "6-12",
AND(G754&gt;=12, G754&lt;18), "12-18",  AND(G754&gt;=18, G754&lt;24), "18-24", G754&gt;=24, "24-36")</f>
        <v>24-36</v>
      </c>
    </row>
    <row r="755" spans="1:37" x14ac:dyDescent="0.3">
      <c r="A755" t="s">
        <v>854</v>
      </c>
      <c r="B755" t="s">
        <v>44</v>
      </c>
      <c r="C755">
        <v>40</v>
      </c>
      <c r="D755" t="s">
        <v>37</v>
      </c>
      <c r="E755" t="s">
        <v>56</v>
      </c>
      <c r="F755">
        <v>6</v>
      </c>
      <c r="G755">
        <v>26</v>
      </c>
      <c r="H755" t="s">
        <v>70</v>
      </c>
      <c r="I755" t="s">
        <v>37</v>
      </c>
      <c r="J755" t="s">
        <v>37</v>
      </c>
      <c r="K755" t="s">
        <v>37</v>
      </c>
      <c r="L755" t="s">
        <v>72</v>
      </c>
      <c r="M755" t="s">
        <v>34</v>
      </c>
      <c r="N755" t="s">
        <v>37</v>
      </c>
      <c r="O755" t="s">
        <v>34</v>
      </c>
      <c r="P755" t="s">
        <v>34</v>
      </c>
      <c r="Q755" t="s">
        <v>37</v>
      </c>
      <c r="R755" t="s">
        <v>37</v>
      </c>
      <c r="S755" t="s">
        <v>37</v>
      </c>
      <c r="T755" t="s">
        <v>37</v>
      </c>
      <c r="U755" t="s">
        <v>39</v>
      </c>
      <c r="V755" t="s">
        <v>37</v>
      </c>
      <c r="W755" t="s">
        <v>40</v>
      </c>
      <c r="X755">
        <v>77.55</v>
      </c>
      <c r="Y755">
        <v>3471.1</v>
      </c>
      <c r="Z755">
        <v>0</v>
      </c>
      <c r="AA755">
        <v>0</v>
      </c>
      <c r="AB755">
        <v>223.08</v>
      </c>
      <c r="AC755">
        <v>3694.18</v>
      </c>
      <c r="AD755" t="s">
        <v>41</v>
      </c>
      <c r="AE755" t="s">
        <v>42</v>
      </c>
      <c r="AF755" t="s">
        <v>42</v>
      </c>
      <c r="AG755">
        <f t="shared" si="22"/>
        <v>0</v>
      </c>
      <c r="AH755" t="str" cm="1">
        <f t="array" ref="AH755">_xlfn.IFS(
X755&lt;=20, "&lt;20",
AND(X755&gt;=20, X755&lt;50), "20-50",
AND(X755&gt;=50, X755&lt;100), "50-100",
X755&gt;=100, "&gt;100"
)</f>
        <v>50-100</v>
      </c>
      <c r="AI755">
        <f t="shared" si="23"/>
        <v>0</v>
      </c>
      <c r="AJ755" t="str" cm="1">
        <f t="array" ref="AJ755">_xlfn.IFS(
C755&lt;=20, "&lt;20",
AND(C755&gt;=20, C755&lt;35), "20-35",
AND(C755&gt;=35, C755&lt;50), "35-50",
C755&gt;=50, "50-100"
)</f>
        <v>35-50</v>
      </c>
      <c r="AK755" t="str" cm="1">
        <f t="array" ref="AK755">_xlfn.IFS(
G755&lt;6, "&lt;6",
AND(G755&gt;=6, G755&lt;12), "6-12",
AND(G755&gt;=12, G755&lt;18), "12-18",  AND(G755&gt;=18, G755&lt;24), "18-24", G755&gt;=24, "24-36")</f>
        <v>24-36</v>
      </c>
    </row>
    <row r="756" spans="1:37" x14ac:dyDescent="0.3">
      <c r="A756" t="s">
        <v>855</v>
      </c>
      <c r="B756" t="s">
        <v>33</v>
      </c>
      <c r="C756">
        <v>69</v>
      </c>
      <c r="D756" t="s">
        <v>37</v>
      </c>
      <c r="E756" t="s">
        <v>69</v>
      </c>
      <c r="F756">
        <v>14</v>
      </c>
      <c r="G756">
        <v>27</v>
      </c>
      <c r="H756" t="s">
        <v>36</v>
      </c>
      <c r="I756" t="s">
        <v>37</v>
      </c>
      <c r="J756" t="s">
        <v>34</v>
      </c>
      <c r="K756" t="s">
        <v>37</v>
      </c>
      <c r="L756" t="s">
        <v>50</v>
      </c>
      <c r="M756" t="s">
        <v>34</v>
      </c>
      <c r="N756" t="s">
        <v>34</v>
      </c>
      <c r="O756" t="s">
        <v>34</v>
      </c>
      <c r="P756" t="s">
        <v>34</v>
      </c>
      <c r="Q756" t="s">
        <v>34</v>
      </c>
      <c r="R756" t="s">
        <v>34</v>
      </c>
      <c r="S756" t="s">
        <v>34</v>
      </c>
      <c r="T756" t="s">
        <v>37</v>
      </c>
      <c r="U756" t="s">
        <v>46</v>
      </c>
      <c r="V756" t="s">
        <v>37</v>
      </c>
      <c r="W756" t="s">
        <v>40</v>
      </c>
      <c r="X756">
        <v>70.650000000000006</v>
      </c>
      <c r="Y756">
        <v>70.650000000000006</v>
      </c>
      <c r="Z756">
        <v>0</v>
      </c>
      <c r="AA756">
        <v>0</v>
      </c>
      <c r="AB756">
        <v>37.68</v>
      </c>
      <c r="AC756">
        <v>108.33</v>
      </c>
      <c r="AD756" t="s">
        <v>52</v>
      </c>
      <c r="AE756" t="s">
        <v>53</v>
      </c>
      <c r="AF756" t="s">
        <v>54</v>
      </c>
      <c r="AG756">
        <f t="shared" si="22"/>
        <v>1</v>
      </c>
      <c r="AH756" t="str" cm="1">
        <f t="array" ref="AH756">_xlfn.IFS(
X756&lt;=20, "&lt;20",
AND(X756&gt;=20, X756&lt;50), "20-50",
AND(X756&gt;=50, X756&lt;100), "50-100",
X756&gt;=100, "&gt;100"
)</f>
        <v>50-100</v>
      </c>
      <c r="AI756">
        <f t="shared" si="23"/>
        <v>0</v>
      </c>
      <c r="AJ756" t="str" cm="1">
        <f t="array" ref="AJ756">_xlfn.IFS(
C756&lt;=20, "&lt;20",
AND(C756&gt;=20, C756&lt;35), "20-35",
AND(C756&gt;=35, C756&lt;50), "35-50",
C756&gt;=50, "50-100"
)</f>
        <v>50-100</v>
      </c>
      <c r="AK756" t="str" cm="1">
        <f t="array" ref="AK756">_xlfn.IFS(
G756&lt;6, "&lt;6",
AND(G756&gt;=6, G756&lt;12), "6-12",
AND(G756&gt;=12, G756&lt;18), "12-18",  AND(G756&gt;=18, G756&lt;24), "18-24", G756&gt;=24, "24-36")</f>
        <v>24-36</v>
      </c>
    </row>
    <row r="757" spans="1:37" x14ac:dyDescent="0.3">
      <c r="A757" t="s">
        <v>856</v>
      </c>
      <c r="B757" t="s">
        <v>33</v>
      </c>
      <c r="C757">
        <v>38</v>
      </c>
      <c r="D757" t="s">
        <v>34</v>
      </c>
      <c r="E757" t="s">
        <v>114</v>
      </c>
      <c r="F757">
        <v>1</v>
      </c>
      <c r="G757">
        <v>29</v>
      </c>
      <c r="H757" t="s">
        <v>66</v>
      </c>
      <c r="I757" t="s">
        <v>37</v>
      </c>
      <c r="J757" t="s">
        <v>34</v>
      </c>
      <c r="K757" t="s">
        <v>37</v>
      </c>
      <c r="L757" t="s">
        <v>72</v>
      </c>
      <c r="M757" t="s">
        <v>37</v>
      </c>
      <c r="N757" t="s">
        <v>37</v>
      </c>
      <c r="O757" t="s">
        <v>34</v>
      </c>
      <c r="P757" t="s">
        <v>34</v>
      </c>
      <c r="Q757" t="s">
        <v>34</v>
      </c>
      <c r="R757" t="s">
        <v>34</v>
      </c>
      <c r="S757" t="s">
        <v>34</v>
      </c>
      <c r="T757" t="s">
        <v>37</v>
      </c>
      <c r="U757" t="s">
        <v>39</v>
      </c>
      <c r="V757" t="s">
        <v>37</v>
      </c>
      <c r="W757" t="s">
        <v>40</v>
      </c>
      <c r="X757">
        <v>53.65</v>
      </c>
      <c r="Y757">
        <v>3804.4</v>
      </c>
      <c r="Z757">
        <v>0</v>
      </c>
      <c r="AA757">
        <v>0</v>
      </c>
      <c r="AB757">
        <v>978.42</v>
      </c>
      <c r="AC757">
        <v>4782.82</v>
      </c>
      <c r="AD757" t="s">
        <v>41</v>
      </c>
      <c r="AE757" t="s">
        <v>42</v>
      </c>
      <c r="AF757" t="s">
        <v>42</v>
      </c>
      <c r="AG757">
        <f t="shared" si="22"/>
        <v>0</v>
      </c>
      <c r="AH757" t="str" cm="1">
        <f t="array" ref="AH757">_xlfn.IFS(
X757&lt;=20, "&lt;20",
AND(X757&gt;=20, X757&lt;50), "20-50",
AND(X757&gt;=50, X757&lt;100), "50-100",
X757&gt;=100, "&gt;100"
)</f>
        <v>50-100</v>
      </c>
      <c r="AI757">
        <f t="shared" si="23"/>
        <v>0</v>
      </c>
      <c r="AJ757" t="str" cm="1">
        <f t="array" ref="AJ757">_xlfn.IFS(
C757&lt;=20, "&lt;20",
AND(C757&gt;=20, C757&lt;35), "20-35",
AND(C757&gt;=35, C757&lt;50), "35-50",
C757&gt;=50, "50-100"
)</f>
        <v>35-50</v>
      </c>
      <c r="AK757" t="str" cm="1">
        <f t="array" ref="AK757">_xlfn.IFS(
G757&lt;6, "&lt;6",
AND(G757&gt;=6, G757&lt;12), "6-12",
AND(G757&gt;=12, G757&lt;18), "12-18",  AND(G757&gt;=18, G757&lt;24), "18-24", G757&gt;=24, "24-36")</f>
        <v>24-36</v>
      </c>
    </row>
    <row r="758" spans="1:37" x14ac:dyDescent="0.3">
      <c r="A758" t="s">
        <v>857</v>
      </c>
      <c r="B758" t="s">
        <v>44</v>
      </c>
      <c r="C758">
        <v>83</v>
      </c>
      <c r="D758" t="s">
        <v>37</v>
      </c>
      <c r="E758" t="s">
        <v>114</v>
      </c>
      <c r="F758">
        <v>2</v>
      </c>
      <c r="G758">
        <v>31</v>
      </c>
      <c r="H758" t="s">
        <v>36</v>
      </c>
      <c r="I758" t="s">
        <v>37</v>
      </c>
      <c r="J758" t="s">
        <v>34</v>
      </c>
      <c r="K758" t="s">
        <v>37</v>
      </c>
      <c r="L758" t="s">
        <v>72</v>
      </c>
      <c r="M758" t="s">
        <v>34</v>
      </c>
      <c r="N758" t="s">
        <v>34</v>
      </c>
      <c r="O758" t="s">
        <v>34</v>
      </c>
      <c r="P758" t="s">
        <v>34</v>
      </c>
      <c r="Q758" t="s">
        <v>34</v>
      </c>
      <c r="R758" t="s">
        <v>34</v>
      </c>
      <c r="S758" t="s">
        <v>34</v>
      </c>
      <c r="T758" t="s">
        <v>37</v>
      </c>
      <c r="U758" t="s">
        <v>67</v>
      </c>
      <c r="V758" t="s">
        <v>34</v>
      </c>
      <c r="W758" t="s">
        <v>40</v>
      </c>
      <c r="X758">
        <v>43.8</v>
      </c>
      <c r="Y758">
        <v>2106.0500000000002</v>
      </c>
      <c r="Z758">
        <v>20.45</v>
      </c>
      <c r="AA758">
        <v>0</v>
      </c>
      <c r="AB758">
        <v>1746.85</v>
      </c>
      <c r="AC758">
        <v>3832.45</v>
      </c>
      <c r="AD758" t="s">
        <v>41</v>
      </c>
      <c r="AE758" t="s">
        <v>42</v>
      </c>
      <c r="AF758" t="s">
        <v>42</v>
      </c>
      <c r="AG758">
        <f t="shared" si="22"/>
        <v>0</v>
      </c>
      <c r="AH758" t="str" cm="1">
        <f t="array" ref="AH758">_xlfn.IFS(
X758&lt;=20, "&lt;20",
AND(X758&gt;=20, X758&lt;50), "20-50",
AND(X758&gt;=50, X758&lt;100), "50-100",
X758&gt;=100, "&gt;100"
)</f>
        <v>20-50</v>
      </c>
      <c r="AI758">
        <f t="shared" si="23"/>
        <v>0</v>
      </c>
      <c r="AJ758" t="str" cm="1">
        <f t="array" ref="AJ758">_xlfn.IFS(
C758&lt;=20, "&lt;20",
AND(C758&gt;=20, C758&lt;35), "20-35",
AND(C758&gt;=35, C758&lt;50), "35-50",
C758&gt;=50, "50-100"
)</f>
        <v>50-100</v>
      </c>
      <c r="AK758" t="str" cm="1">
        <f t="array" ref="AK758">_xlfn.IFS(
G758&lt;6, "&lt;6",
AND(G758&gt;=6, G758&lt;12), "6-12",
AND(G758&gt;=12, G758&lt;18), "12-18",  AND(G758&gt;=18, G758&lt;24), "18-24", G758&gt;=24, "24-36")</f>
        <v>24-36</v>
      </c>
    </row>
    <row r="759" spans="1:37" x14ac:dyDescent="0.3">
      <c r="A759" t="s">
        <v>858</v>
      </c>
      <c r="B759" t="s">
        <v>44</v>
      </c>
      <c r="C759">
        <v>57</v>
      </c>
      <c r="D759" t="s">
        <v>34</v>
      </c>
      <c r="E759" t="s">
        <v>61</v>
      </c>
      <c r="F759">
        <v>4</v>
      </c>
      <c r="G759">
        <v>12</v>
      </c>
      <c r="H759" t="s">
        <v>110</v>
      </c>
      <c r="I759" t="s">
        <v>37</v>
      </c>
      <c r="J759" t="s">
        <v>37</v>
      </c>
      <c r="K759" t="s">
        <v>34</v>
      </c>
      <c r="L759" t="s">
        <v>34</v>
      </c>
      <c r="M759" t="s">
        <v>34</v>
      </c>
      <c r="N759" t="s">
        <v>34</v>
      </c>
      <c r="O759" t="s">
        <v>34</v>
      </c>
      <c r="P759" t="s">
        <v>34</v>
      </c>
      <c r="Q759" t="s">
        <v>34</v>
      </c>
      <c r="R759" t="s">
        <v>34</v>
      </c>
      <c r="S759" t="s">
        <v>34</v>
      </c>
      <c r="T759" t="s">
        <v>34</v>
      </c>
      <c r="U759" t="s">
        <v>39</v>
      </c>
      <c r="V759" t="s">
        <v>34</v>
      </c>
      <c r="W759" t="s">
        <v>51</v>
      </c>
      <c r="X759">
        <v>24.6</v>
      </c>
      <c r="Y759">
        <v>605.25</v>
      </c>
      <c r="Z759">
        <v>0</v>
      </c>
      <c r="AA759">
        <v>0</v>
      </c>
      <c r="AB759">
        <v>1023.84</v>
      </c>
      <c r="AC759">
        <v>1629.09</v>
      </c>
      <c r="AD759" t="s">
        <v>41</v>
      </c>
      <c r="AE759" t="s">
        <v>42</v>
      </c>
      <c r="AF759" t="s">
        <v>42</v>
      </c>
      <c r="AG759">
        <f t="shared" si="22"/>
        <v>0</v>
      </c>
      <c r="AH759" t="str" cm="1">
        <f t="array" ref="AH759">_xlfn.IFS(
X759&lt;=20, "&lt;20",
AND(X759&gt;=20, X759&lt;50), "20-50",
AND(X759&gt;=50, X759&lt;100), "50-100",
X759&gt;=100, "&gt;100"
)</f>
        <v>20-50</v>
      </c>
      <c r="AI759">
        <f t="shared" si="23"/>
        <v>0</v>
      </c>
      <c r="AJ759" t="str" cm="1">
        <f t="array" ref="AJ759">_xlfn.IFS(
C759&lt;=20, "&lt;20",
AND(C759&gt;=20, C759&lt;35), "20-35",
AND(C759&gt;=35, C759&lt;50), "35-50",
C759&gt;=50, "50-100"
)</f>
        <v>50-100</v>
      </c>
      <c r="AK759" t="str" cm="1">
        <f t="array" ref="AK759">_xlfn.IFS(
G759&lt;6, "&lt;6",
AND(G759&gt;=6, G759&lt;12), "6-12",
AND(G759&gt;=12, G759&lt;18), "12-18",  AND(G759&gt;=18, G759&lt;24), "18-24", G759&gt;=24, "24-36")</f>
        <v>12-18</v>
      </c>
    </row>
    <row r="760" spans="1:37" x14ac:dyDescent="0.3">
      <c r="A760" t="s">
        <v>859</v>
      </c>
      <c r="B760" t="s">
        <v>44</v>
      </c>
      <c r="C760">
        <v>68</v>
      </c>
      <c r="D760" t="s">
        <v>34</v>
      </c>
      <c r="E760" t="s">
        <v>48</v>
      </c>
      <c r="F760">
        <v>3</v>
      </c>
      <c r="G760">
        <v>5</v>
      </c>
      <c r="H760" t="s">
        <v>66</v>
      </c>
      <c r="I760" t="s">
        <v>37</v>
      </c>
      <c r="J760" t="s">
        <v>37</v>
      </c>
      <c r="K760" t="s">
        <v>34</v>
      </c>
      <c r="L760" t="s">
        <v>34</v>
      </c>
      <c r="M760" t="s">
        <v>34</v>
      </c>
      <c r="N760" t="s">
        <v>34</v>
      </c>
      <c r="O760" t="s">
        <v>34</v>
      </c>
      <c r="P760" t="s">
        <v>34</v>
      </c>
      <c r="Q760" t="s">
        <v>34</v>
      </c>
      <c r="R760" t="s">
        <v>34</v>
      </c>
      <c r="S760" t="s">
        <v>34</v>
      </c>
      <c r="T760" t="s">
        <v>34</v>
      </c>
      <c r="U760" t="s">
        <v>67</v>
      </c>
      <c r="V760" t="s">
        <v>34</v>
      </c>
      <c r="W760" t="s">
        <v>51</v>
      </c>
      <c r="X760">
        <v>23.95</v>
      </c>
      <c r="Y760">
        <v>1756.2</v>
      </c>
      <c r="Z760">
        <v>0</v>
      </c>
      <c r="AA760">
        <v>0</v>
      </c>
      <c r="AB760">
        <v>2181.12</v>
      </c>
      <c r="AC760">
        <v>3937.32</v>
      </c>
      <c r="AD760" t="s">
        <v>41</v>
      </c>
      <c r="AE760" t="s">
        <v>42</v>
      </c>
      <c r="AF760" t="s">
        <v>42</v>
      </c>
      <c r="AG760">
        <f t="shared" si="22"/>
        <v>0</v>
      </c>
      <c r="AH760" t="str" cm="1">
        <f t="array" ref="AH760">_xlfn.IFS(
X760&lt;=20, "&lt;20",
AND(X760&gt;=20, X760&lt;50), "20-50",
AND(X760&gt;=50, X760&lt;100), "50-100",
X760&gt;=100, "&gt;100"
)</f>
        <v>20-50</v>
      </c>
      <c r="AI760">
        <f t="shared" si="23"/>
        <v>0</v>
      </c>
      <c r="AJ760" t="str" cm="1">
        <f t="array" ref="AJ760">_xlfn.IFS(
C760&lt;=20, "&lt;20",
AND(C760&gt;=20, C760&lt;35), "20-35",
AND(C760&gt;=35, C760&lt;50), "35-50",
C760&gt;=50, "50-100"
)</f>
        <v>50-100</v>
      </c>
      <c r="AK760" t="str" cm="1">
        <f t="array" ref="AK760">_xlfn.IFS(
G760&lt;6, "&lt;6",
AND(G760&gt;=6, G760&lt;12), "6-12",
AND(G760&gt;=12, G760&lt;18), "12-18",  AND(G760&gt;=18, G760&lt;24), "18-24", G760&gt;=24, "24-36")</f>
        <v>&lt;6</v>
      </c>
    </row>
    <row r="761" spans="1:37" x14ac:dyDescent="0.3">
      <c r="A761" t="s">
        <v>860</v>
      </c>
      <c r="B761" t="s">
        <v>33</v>
      </c>
      <c r="C761">
        <v>37</v>
      </c>
      <c r="D761" t="s">
        <v>34</v>
      </c>
      <c r="E761" t="s">
        <v>90</v>
      </c>
      <c r="F761">
        <v>1</v>
      </c>
      <c r="G761">
        <v>3</v>
      </c>
      <c r="H761" t="s">
        <v>70</v>
      </c>
      <c r="I761" t="s">
        <v>37</v>
      </c>
      <c r="J761" t="s">
        <v>34</v>
      </c>
      <c r="K761" t="s">
        <v>37</v>
      </c>
      <c r="L761" t="s">
        <v>50</v>
      </c>
      <c r="M761" t="s">
        <v>34</v>
      </c>
      <c r="N761" t="s">
        <v>37</v>
      </c>
      <c r="O761" t="s">
        <v>34</v>
      </c>
      <c r="P761" t="s">
        <v>37</v>
      </c>
      <c r="Q761" t="s">
        <v>37</v>
      </c>
      <c r="R761" t="s">
        <v>37</v>
      </c>
      <c r="S761" t="s">
        <v>37</v>
      </c>
      <c r="T761" t="s">
        <v>37</v>
      </c>
      <c r="U761" t="s">
        <v>39</v>
      </c>
      <c r="V761" t="s">
        <v>37</v>
      </c>
      <c r="W761" t="s">
        <v>51</v>
      </c>
      <c r="X761">
        <v>98.45</v>
      </c>
      <c r="Y761">
        <v>6145.2</v>
      </c>
      <c r="Z761">
        <v>0</v>
      </c>
      <c r="AA761">
        <v>0</v>
      </c>
      <c r="AB761">
        <v>2535.77</v>
      </c>
      <c r="AC761">
        <v>8680.9699999999993</v>
      </c>
      <c r="AD761" t="s">
        <v>41</v>
      </c>
      <c r="AE761" t="s">
        <v>42</v>
      </c>
      <c r="AF761" t="s">
        <v>42</v>
      </c>
      <c r="AG761">
        <f t="shared" si="22"/>
        <v>0</v>
      </c>
      <c r="AH761" t="str" cm="1">
        <f t="array" ref="AH761">_xlfn.IFS(
X761&lt;=20, "&lt;20",
AND(X761&gt;=20, X761&lt;50), "20-50",
AND(X761&gt;=50, X761&lt;100), "50-100",
X761&gt;=100, "&gt;100"
)</f>
        <v>50-100</v>
      </c>
      <c r="AI761">
        <f t="shared" si="23"/>
        <v>0</v>
      </c>
      <c r="AJ761" t="str" cm="1">
        <f t="array" ref="AJ761">_xlfn.IFS(
C761&lt;=20, "&lt;20",
AND(C761&gt;=20, C761&lt;35), "20-35",
AND(C761&gt;=35, C761&lt;50), "35-50",
C761&gt;=50, "50-100"
)</f>
        <v>35-50</v>
      </c>
      <c r="AK761" t="str" cm="1">
        <f t="array" ref="AK761">_xlfn.IFS(
G761&lt;6, "&lt;6",
AND(G761&gt;=6, G761&lt;12), "6-12",
AND(G761&gt;=12, G761&lt;18), "12-18",  AND(G761&gt;=18, G761&lt;24), "18-24", G761&gt;=24, "24-36")</f>
        <v>&lt;6</v>
      </c>
    </row>
    <row r="762" spans="1:37" x14ac:dyDescent="0.3">
      <c r="A762" t="s">
        <v>861</v>
      </c>
      <c r="B762" t="s">
        <v>44</v>
      </c>
      <c r="C762">
        <v>40</v>
      </c>
      <c r="D762" t="s">
        <v>34</v>
      </c>
      <c r="E762" t="s">
        <v>74</v>
      </c>
      <c r="F762">
        <v>2</v>
      </c>
      <c r="G762">
        <v>23</v>
      </c>
      <c r="H762" t="s">
        <v>57</v>
      </c>
      <c r="I762" t="s">
        <v>37</v>
      </c>
      <c r="J762" t="s">
        <v>34</v>
      </c>
      <c r="K762" t="s">
        <v>34</v>
      </c>
      <c r="L762" t="s">
        <v>34</v>
      </c>
      <c r="M762" t="s">
        <v>34</v>
      </c>
      <c r="N762" t="s">
        <v>34</v>
      </c>
      <c r="O762" t="s">
        <v>34</v>
      </c>
      <c r="P762" t="s">
        <v>34</v>
      </c>
      <c r="Q762" t="s">
        <v>34</v>
      </c>
      <c r="R762" t="s">
        <v>34</v>
      </c>
      <c r="S762" t="s">
        <v>34</v>
      </c>
      <c r="T762" t="s">
        <v>34</v>
      </c>
      <c r="U762" t="s">
        <v>39</v>
      </c>
      <c r="V762" t="s">
        <v>34</v>
      </c>
      <c r="W762" t="s">
        <v>143</v>
      </c>
      <c r="X762">
        <v>20.100000000000001</v>
      </c>
      <c r="Y762">
        <v>407.05</v>
      </c>
      <c r="Z762">
        <v>0</v>
      </c>
      <c r="AA762">
        <v>0</v>
      </c>
      <c r="AB762">
        <v>338.4</v>
      </c>
      <c r="AC762">
        <v>745.45</v>
      </c>
      <c r="AD762" t="s">
        <v>41</v>
      </c>
      <c r="AE762" t="s">
        <v>42</v>
      </c>
      <c r="AF762" t="s">
        <v>42</v>
      </c>
      <c r="AG762">
        <f t="shared" si="22"/>
        <v>0</v>
      </c>
      <c r="AH762" t="str" cm="1">
        <f t="array" ref="AH762">_xlfn.IFS(
X762&lt;=20, "&lt;20",
AND(X762&gt;=20, X762&lt;50), "20-50",
AND(X762&gt;=50, X762&lt;100), "50-100",
X762&gt;=100, "&gt;100"
)</f>
        <v>20-50</v>
      </c>
      <c r="AI762">
        <f t="shared" si="23"/>
        <v>0</v>
      </c>
      <c r="AJ762" t="str" cm="1">
        <f t="array" ref="AJ762">_xlfn.IFS(
C762&lt;=20, "&lt;20",
AND(C762&gt;=20, C762&lt;35), "20-35",
AND(C762&gt;=35, C762&lt;50), "35-50",
C762&gt;=50, "50-100"
)</f>
        <v>35-50</v>
      </c>
      <c r="AK762" t="str" cm="1">
        <f t="array" ref="AK762">_xlfn.IFS(
G762&lt;6, "&lt;6",
AND(G762&gt;=6, G762&lt;12), "6-12",
AND(G762&gt;=12, G762&lt;18), "12-18",  AND(G762&gt;=18, G762&lt;24), "18-24", G762&gt;=24, "24-36")</f>
        <v>18-24</v>
      </c>
    </row>
    <row r="763" spans="1:37" x14ac:dyDescent="0.3">
      <c r="A763" t="s">
        <v>862</v>
      </c>
      <c r="B763" t="s">
        <v>33</v>
      </c>
      <c r="C763">
        <v>29</v>
      </c>
      <c r="D763" t="s">
        <v>37</v>
      </c>
      <c r="E763" t="s">
        <v>103</v>
      </c>
      <c r="F763">
        <v>11</v>
      </c>
      <c r="G763">
        <v>3</v>
      </c>
      <c r="H763" t="s">
        <v>110</v>
      </c>
      <c r="I763" t="s">
        <v>37</v>
      </c>
      <c r="J763" t="s">
        <v>34</v>
      </c>
      <c r="K763" t="s">
        <v>37</v>
      </c>
      <c r="L763" t="s">
        <v>72</v>
      </c>
      <c r="M763" t="s">
        <v>34</v>
      </c>
      <c r="N763" t="s">
        <v>37</v>
      </c>
      <c r="O763" t="s">
        <v>34</v>
      </c>
      <c r="P763" t="s">
        <v>37</v>
      </c>
      <c r="Q763" t="s">
        <v>34</v>
      </c>
      <c r="R763" t="s">
        <v>34</v>
      </c>
      <c r="S763" t="s">
        <v>34</v>
      </c>
      <c r="T763" t="s">
        <v>37</v>
      </c>
      <c r="U763" t="s">
        <v>46</v>
      </c>
      <c r="V763" t="s">
        <v>37</v>
      </c>
      <c r="W763" t="s">
        <v>51</v>
      </c>
      <c r="X763">
        <v>53.8</v>
      </c>
      <c r="Y763">
        <v>1389.85</v>
      </c>
      <c r="Z763">
        <v>0</v>
      </c>
      <c r="AA763">
        <v>0</v>
      </c>
      <c r="AB763">
        <v>1119.96</v>
      </c>
      <c r="AC763">
        <v>2509.81</v>
      </c>
      <c r="AD763" t="s">
        <v>41</v>
      </c>
      <c r="AE763" t="s">
        <v>42</v>
      </c>
      <c r="AF763" t="s">
        <v>42</v>
      </c>
      <c r="AG763">
        <f t="shared" si="22"/>
        <v>0</v>
      </c>
      <c r="AH763" t="str" cm="1">
        <f t="array" ref="AH763">_xlfn.IFS(
X763&lt;=20, "&lt;20",
AND(X763&gt;=20, X763&lt;50), "20-50",
AND(X763&gt;=50, X763&lt;100), "50-100",
X763&gt;=100, "&gt;100"
)</f>
        <v>50-100</v>
      </c>
      <c r="AI763">
        <f t="shared" si="23"/>
        <v>0</v>
      </c>
      <c r="AJ763" t="str" cm="1">
        <f t="array" ref="AJ763">_xlfn.IFS(
C763&lt;=20, "&lt;20",
AND(C763&gt;=20, C763&lt;35), "20-35",
AND(C763&gt;=35, C763&lt;50), "35-50",
C763&gt;=50, "50-100"
)</f>
        <v>20-35</v>
      </c>
      <c r="AK763" t="str" cm="1">
        <f t="array" ref="AK763">_xlfn.IFS(
G763&lt;6, "&lt;6",
AND(G763&gt;=6, G763&lt;12), "6-12",
AND(G763&gt;=12, G763&lt;18), "12-18",  AND(G763&gt;=18, G763&lt;24), "18-24", G763&gt;=24, "24-36")</f>
        <v>&lt;6</v>
      </c>
    </row>
    <row r="764" spans="1:37" x14ac:dyDescent="0.3">
      <c r="A764" t="s">
        <v>863</v>
      </c>
      <c r="B764" t="s">
        <v>44</v>
      </c>
      <c r="C764">
        <v>43</v>
      </c>
      <c r="D764" t="s">
        <v>37</v>
      </c>
      <c r="E764" t="s">
        <v>109</v>
      </c>
      <c r="F764">
        <v>0</v>
      </c>
      <c r="G764">
        <v>25</v>
      </c>
      <c r="H764" t="s">
        <v>70</v>
      </c>
      <c r="I764" t="s">
        <v>37</v>
      </c>
      <c r="J764" t="s">
        <v>37</v>
      </c>
      <c r="K764" t="s">
        <v>37</v>
      </c>
      <c r="L764" t="s">
        <v>50</v>
      </c>
      <c r="M764" t="s">
        <v>34</v>
      </c>
      <c r="N764" t="s">
        <v>37</v>
      </c>
      <c r="O764" t="s">
        <v>37</v>
      </c>
      <c r="P764" t="s">
        <v>37</v>
      </c>
      <c r="Q764" t="s">
        <v>37</v>
      </c>
      <c r="R764" t="s">
        <v>37</v>
      </c>
      <c r="S764" t="s">
        <v>37</v>
      </c>
      <c r="T764" t="s">
        <v>37</v>
      </c>
      <c r="U764" t="s">
        <v>39</v>
      </c>
      <c r="V764" t="s">
        <v>37</v>
      </c>
      <c r="W764" t="s">
        <v>51</v>
      </c>
      <c r="X764">
        <v>111.45</v>
      </c>
      <c r="Y764">
        <v>7266.95</v>
      </c>
      <c r="Z764">
        <v>0</v>
      </c>
      <c r="AA764">
        <v>0</v>
      </c>
      <c r="AB764">
        <v>2519.6799999999998</v>
      </c>
      <c r="AC764">
        <v>9786.6299999999992</v>
      </c>
      <c r="AD764" t="s">
        <v>41</v>
      </c>
      <c r="AE764" t="s">
        <v>42</v>
      </c>
      <c r="AF764" t="s">
        <v>42</v>
      </c>
      <c r="AG764">
        <f t="shared" si="22"/>
        <v>0</v>
      </c>
      <c r="AH764" t="str" cm="1">
        <f t="array" ref="AH764">_xlfn.IFS(
X764&lt;=20, "&lt;20",
AND(X764&gt;=20, X764&lt;50), "20-50",
AND(X764&gt;=50, X764&lt;100), "50-100",
X764&gt;=100, "&gt;100"
)</f>
        <v>&gt;100</v>
      </c>
      <c r="AI764">
        <f t="shared" si="23"/>
        <v>0</v>
      </c>
      <c r="AJ764" t="str" cm="1">
        <f t="array" ref="AJ764">_xlfn.IFS(
C764&lt;=20, "&lt;20",
AND(C764&gt;=20, C764&lt;35), "20-35",
AND(C764&gt;=35, C764&lt;50), "35-50",
C764&gt;=50, "50-100"
)</f>
        <v>35-50</v>
      </c>
      <c r="AK764" t="str" cm="1">
        <f t="array" ref="AK764">_xlfn.IFS(
G764&lt;6, "&lt;6",
AND(G764&gt;=6, G764&lt;12), "6-12",
AND(G764&gt;=12, G764&lt;18), "12-18",  AND(G764&gt;=18, G764&lt;24), "18-24", G764&gt;=24, "24-36")</f>
        <v>24-36</v>
      </c>
    </row>
    <row r="765" spans="1:37" x14ac:dyDescent="0.3">
      <c r="A765" t="s">
        <v>864</v>
      </c>
      <c r="B765" t="s">
        <v>44</v>
      </c>
      <c r="C765">
        <v>50</v>
      </c>
      <c r="D765" t="s">
        <v>34</v>
      </c>
      <c r="E765" t="s">
        <v>124</v>
      </c>
      <c r="F765">
        <v>10</v>
      </c>
      <c r="G765">
        <v>30</v>
      </c>
      <c r="H765" t="s">
        <v>36</v>
      </c>
      <c r="I765" t="s">
        <v>37</v>
      </c>
      <c r="J765" t="s">
        <v>34</v>
      </c>
      <c r="K765" t="s">
        <v>34</v>
      </c>
      <c r="L765" t="s">
        <v>34</v>
      </c>
      <c r="M765" t="s">
        <v>34</v>
      </c>
      <c r="N765" t="s">
        <v>34</v>
      </c>
      <c r="O765" t="s">
        <v>34</v>
      </c>
      <c r="P765" t="s">
        <v>34</v>
      </c>
      <c r="Q765" t="s">
        <v>34</v>
      </c>
      <c r="R765" t="s">
        <v>34</v>
      </c>
      <c r="S765" t="s">
        <v>34</v>
      </c>
      <c r="T765" t="s">
        <v>34</v>
      </c>
      <c r="U765" t="s">
        <v>46</v>
      </c>
      <c r="V765" t="s">
        <v>34</v>
      </c>
      <c r="W765" t="s">
        <v>40</v>
      </c>
      <c r="X765">
        <v>19.850000000000001</v>
      </c>
      <c r="Y765">
        <v>19.850000000000001</v>
      </c>
      <c r="Z765">
        <v>0</v>
      </c>
      <c r="AA765">
        <v>0</v>
      </c>
      <c r="AB765">
        <v>16.47</v>
      </c>
      <c r="AC765">
        <v>36.32</v>
      </c>
      <c r="AD765" t="s">
        <v>85</v>
      </c>
      <c r="AE765" t="s">
        <v>42</v>
      </c>
      <c r="AF765" t="s">
        <v>42</v>
      </c>
      <c r="AG765">
        <f t="shared" si="22"/>
        <v>0</v>
      </c>
      <c r="AH765" t="str" cm="1">
        <f t="array" ref="AH765">_xlfn.IFS(
X765&lt;=20, "&lt;20",
AND(X765&gt;=20, X765&lt;50), "20-50",
AND(X765&gt;=50, X765&lt;100), "50-100",
X765&gt;=100, "&gt;100"
)</f>
        <v>&lt;20</v>
      </c>
      <c r="AI765">
        <f t="shared" si="23"/>
        <v>1</v>
      </c>
      <c r="AJ765" t="str" cm="1">
        <f t="array" ref="AJ765">_xlfn.IFS(
C765&lt;=20, "&lt;20",
AND(C765&gt;=20, C765&lt;35), "20-35",
AND(C765&gt;=35, C765&lt;50), "35-50",
C765&gt;=50, "50-100"
)</f>
        <v>50-100</v>
      </c>
      <c r="AK765" t="str" cm="1">
        <f t="array" ref="AK765">_xlfn.IFS(
G765&lt;6, "&lt;6",
AND(G765&gt;=6, G765&lt;12), "6-12",
AND(G765&gt;=12, G765&lt;18), "12-18",  AND(G765&gt;=18, G765&lt;24), "18-24", G765&gt;=24, "24-36")</f>
        <v>24-36</v>
      </c>
    </row>
    <row r="766" spans="1:37" x14ac:dyDescent="0.3">
      <c r="A766" t="s">
        <v>865</v>
      </c>
      <c r="B766" t="s">
        <v>44</v>
      </c>
      <c r="C766">
        <v>50</v>
      </c>
      <c r="D766" t="s">
        <v>34</v>
      </c>
      <c r="E766" t="s">
        <v>136</v>
      </c>
      <c r="F766">
        <v>0</v>
      </c>
      <c r="G766">
        <v>21</v>
      </c>
      <c r="H766" t="s">
        <v>70</v>
      </c>
      <c r="I766" t="s">
        <v>37</v>
      </c>
      <c r="J766" t="s">
        <v>37</v>
      </c>
      <c r="K766" t="s">
        <v>37</v>
      </c>
      <c r="L766" t="s">
        <v>72</v>
      </c>
      <c r="M766" t="s">
        <v>34</v>
      </c>
      <c r="N766" t="s">
        <v>37</v>
      </c>
      <c r="O766" t="s">
        <v>37</v>
      </c>
      <c r="P766" t="s">
        <v>37</v>
      </c>
      <c r="Q766" t="s">
        <v>37</v>
      </c>
      <c r="R766" t="s">
        <v>37</v>
      </c>
      <c r="S766" t="s">
        <v>37</v>
      </c>
      <c r="T766" t="s">
        <v>37</v>
      </c>
      <c r="U766" t="s">
        <v>39</v>
      </c>
      <c r="V766" t="s">
        <v>37</v>
      </c>
      <c r="W766" t="s">
        <v>40</v>
      </c>
      <c r="X766">
        <v>84.15</v>
      </c>
      <c r="Y766">
        <v>4164.3999999999996</v>
      </c>
      <c r="Z766">
        <v>0</v>
      </c>
      <c r="AA766">
        <v>0</v>
      </c>
      <c r="AB766">
        <v>2324.5</v>
      </c>
      <c r="AC766">
        <v>6488.9</v>
      </c>
      <c r="AD766" t="s">
        <v>41</v>
      </c>
      <c r="AE766" t="s">
        <v>42</v>
      </c>
      <c r="AF766" t="s">
        <v>42</v>
      </c>
      <c r="AG766">
        <f t="shared" si="22"/>
        <v>0</v>
      </c>
      <c r="AH766" t="str" cm="1">
        <f t="array" ref="AH766">_xlfn.IFS(
X766&lt;=20, "&lt;20",
AND(X766&gt;=20, X766&lt;50), "20-50",
AND(X766&gt;=50, X766&lt;100), "50-100",
X766&gt;=100, "&gt;100"
)</f>
        <v>50-100</v>
      </c>
      <c r="AI766">
        <f t="shared" si="23"/>
        <v>0</v>
      </c>
      <c r="AJ766" t="str" cm="1">
        <f t="array" ref="AJ766">_xlfn.IFS(
C766&lt;=20, "&lt;20",
AND(C766&gt;=20, C766&lt;35), "20-35",
AND(C766&gt;=35, C766&lt;50), "35-50",
C766&gt;=50, "50-100"
)</f>
        <v>50-100</v>
      </c>
      <c r="AK766" t="str" cm="1">
        <f t="array" ref="AK766">_xlfn.IFS(
G766&lt;6, "&lt;6",
AND(G766&gt;=6, G766&lt;12), "6-12",
AND(G766&gt;=12, G766&lt;18), "12-18",  AND(G766&gt;=18, G766&lt;24), "18-24", G766&gt;=24, "24-36")</f>
        <v>18-24</v>
      </c>
    </row>
    <row r="767" spans="1:37" x14ac:dyDescent="0.3">
      <c r="A767" t="s">
        <v>866</v>
      </c>
      <c r="B767" t="s">
        <v>33</v>
      </c>
      <c r="C767">
        <v>48</v>
      </c>
      <c r="D767" t="s">
        <v>34</v>
      </c>
      <c r="E767" t="s">
        <v>103</v>
      </c>
      <c r="F767">
        <v>1</v>
      </c>
      <c r="G767">
        <v>22</v>
      </c>
      <c r="H767" t="s">
        <v>36</v>
      </c>
      <c r="I767" t="s">
        <v>37</v>
      </c>
      <c r="J767" t="s">
        <v>34</v>
      </c>
      <c r="K767" t="s">
        <v>37</v>
      </c>
      <c r="L767" t="s">
        <v>72</v>
      </c>
      <c r="M767" t="s">
        <v>34</v>
      </c>
      <c r="N767" t="s">
        <v>37</v>
      </c>
      <c r="O767" t="s">
        <v>37</v>
      </c>
      <c r="P767" t="s">
        <v>37</v>
      </c>
      <c r="Q767" t="s">
        <v>34</v>
      </c>
      <c r="R767" t="s">
        <v>37</v>
      </c>
      <c r="S767" t="s">
        <v>37</v>
      </c>
      <c r="T767" t="s">
        <v>37</v>
      </c>
      <c r="U767" t="s">
        <v>39</v>
      </c>
      <c r="V767" t="s">
        <v>34</v>
      </c>
      <c r="W767" t="s">
        <v>51</v>
      </c>
      <c r="X767">
        <v>70.25</v>
      </c>
      <c r="Y767">
        <v>2198.9</v>
      </c>
      <c r="Z767">
        <v>0</v>
      </c>
      <c r="AA767">
        <v>0</v>
      </c>
      <c r="AB767">
        <v>519.9</v>
      </c>
      <c r="AC767">
        <v>2718.8</v>
      </c>
      <c r="AD767" t="s">
        <v>41</v>
      </c>
      <c r="AE767" t="s">
        <v>42</v>
      </c>
      <c r="AF767" t="s">
        <v>42</v>
      </c>
      <c r="AG767">
        <f t="shared" si="22"/>
        <v>0</v>
      </c>
      <c r="AH767" t="str" cm="1">
        <f t="array" ref="AH767">_xlfn.IFS(
X767&lt;=20, "&lt;20",
AND(X767&gt;=20, X767&lt;50), "20-50",
AND(X767&gt;=50, X767&lt;100), "50-100",
X767&gt;=100, "&gt;100"
)</f>
        <v>50-100</v>
      </c>
      <c r="AI767">
        <f t="shared" si="23"/>
        <v>0</v>
      </c>
      <c r="AJ767" t="str" cm="1">
        <f t="array" ref="AJ767">_xlfn.IFS(
C767&lt;=20, "&lt;20",
AND(C767&gt;=20, C767&lt;35), "20-35",
AND(C767&gt;=35, C767&lt;50), "35-50",
C767&gt;=50, "50-100"
)</f>
        <v>35-50</v>
      </c>
      <c r="AK767" t="str" cm="1">
        <f t="array" ref="AK767">_xlfn.IFS(
G767&lt;6, "&lt;6",
AND(G767&gt;=6, G767&lt;12), "6-12",
AND(G767&gt;=12, G767&lt;18), "12-18",  AND(G767&gt;=18, G767&lt;24), "18-24", G767&gt;=24, "24-36")</f>
        <v>18-24</v>
      </c>
    </row>
    <row r="768" spans="1:37" x14ac:dyDescent="0.3">
      <c r="A768" t="s">
        <v>867</v>
      </c>
      <c r="B768" t="s">
        <v>44</v>
      </c>
      <c r="C768">
        <v>30</v>
      </c>
      <c r="D768" t="s">
        <v>34</v>
      </c>
      <c r="E768" t="s">
        <v>90</v>
      </c>
      <c r="F768">
        <v>2</v>
      </c>
      <c r="G768">
        <v>7</v>
      </c>
      <c r="H768" t="s">
        <v>36</v>
      </c>
      <c r="I768" t="s">
        <v>34</v>
      </c>
      <c r="J768" t="s">
        <v>34</v>
      </c>
      <c r="K768" t="s">
        <v>37</v>
      </c>
      <c r="L768" t="s">
        <v>72</v>
      </c>
      <c r="M768" t="s">
        <v>34</v>
      </c>
      <c r="N768" t="s">
        <v>34</v>
      </c>
      <c r="O768" t="s">
        <v>37</v>
      </c>
      <c r="P768" t="s">
        <v>37</v>
      </c>
      <c r="Q768" t="s">
        <v>37</v>
      </c>
      <c r="R768" t="s">
        <v>37</v>
      </c>
      <c r="S768" t="s">
        <v>37</v>
      </c>
      <c r="T768" t="s">
        <v>34</v>
      </c>
      <c r="U768" t="s">
        <v>67</v>
      </c>
      <c r="V768" t="s">
        <v>34</v>
      </c>
      <c r="W768" t="s">
        <v>40</v>
      </c>
      <c r="X768">
        <v>53.35</v>
      </c>
      <c r="Y768">
        <v>3090.05</v>
      </c>
      <c r="Z768">
        <v>0</v>
      </c>
      <c r="AA768">
        <v>100</v>
      </c>
      <c r="AB768">
        <v>0</v>
      </c>
      <c r="AC768">
        <v>3190.05</v>
      </c>
      <c r="AD768" t="s">
        <v>41</v>
      </c>
      <c r="AE768" t="s">
        <v>42</v>
      </c>
      <c r="AF768" t="s">
        <v>42</v>
      </c>
      <c r="AG768">
        <f t="shared" si="22"/>
        <v>0</v>
      </c>
      <c r="AH768" t="str" cm="1">
        <f t="array" ref="AH768">_xlfn.IFS(
X768&lt;=20, "&lt;20",
AND(X768&gt;=20, X768&lt;50), "20-50",
AND(X768&gt;=50, X768&lt;100), "50-100",
X768&gt;=100, "&gt;100"
)</f>
        <v>50-100</v>
      </c>
      <c r="AI768">
        <f t="shared" si="23"/>
        <v>0</v>
      </c>
      <c r="AJ768" t="str" cm="1">
        <f t="array" ref="AJ768">_xlfn.IFS(
C768&lt;=20, "&lt;20",
AND(C768&gt;=20, C768&lt;35), "20-35",
AND(C768&gt;=35, C768&lt;50), "35-50",
C768&gt;=50, "50-100"
)</f>
        <v>20-35</v>
      </c>
      <c r="AK768" t="str" cm="1">
        <f t="array" ref="AK768">_xlfn.IFS(
G768&lt;6, "&lt;6",
AND(G768&gt;=6, G768&lt;12), "6-12",
AND(G768&gt;=12, G768&lt;18), "12-18",  AND(G768&gt;=18, G768&lt;24), "18-24", G768&gt;=24, "24-36")</f>
        <v>6-12</v>
      </c>
    </row>
    <row r="769" spans="1:37" x14ac:dyDescent="0.3">
      <c r="A769" t="s">
        <v>868</v>
      </c>
      <c r="B769" t="s">
        <v>33</v>
      </c>
      <c r="C769">
        <v>63</v>
      </c>
      <c r="D769" t="s">
        <v>37</v>
      </c>
      <c r="E769" t="s">
        <v>74</v>
      </c>
      <c r="F769">
        <v>10</v>
      </c>
      <c r="G769">
        <v>36</v>
      </c>
      <c r="H769" t="s">
        <v>57</v>
      </c>
      <c r="I769" t="s">
        <v>37</v>
      </c>
      <c r="J769" t="s">
        <v>37</v>
      </c>
      <c r="K769" t="s">
        <v>34</v>
      </c>
      <c r="L769" t="s">
        <v>34</v>
      </c>
      <c r="M769" t="s">
        <v>34</v>
      </c>
      <c r="N769" t="s">
        <v>34</v>
      </c>
      <c r="O769" t="s">
        <v>34</v>
      </c>
      <c r="P769" t="s">
        <v>34</v>
      </c>
      <c r="Q769" t="s">
        <v>34</v>
      </c>
      <c r="R769" t="s">
        <v>34</v>
      </c>
      <c r="S769" t="s">
        <v>34</v>
      </c>
      <c r="T769" t="s">
        <v>34</v>
      </c>
      <c r="U769" t="s">
        <v>46</v>
      </c>
      <c r="V769" t="s">
        <v>34</v>
      </c>
      <c r="W769" t="s">
        <v>40</v>
      </c>
      <c r="X769">
        <v>24.8</v>
      </c>
      <c r="Y769">
        <v>475.25</v>
      </c>
      <c r="Z769">
        <v>37.06</v>
      </c>
      <c r="AA769">
        <v>0</v>
      </c>
      <c r="AB769">
        <v>167.28</v>
      </c>
      <c r="AC769">
        <v>605.47</v>
      </c>
      <c r="AD769" t="s">
        <v>41</v>
      </c>
      <c r="AE769" t="s">
        <v>42</v>
      </c>
      <c r="AF769" t="s">
        <v>42</v>
      </c>
      <c r="AG769">
        <f t="shared" si="22"/>
        <v>0</v>
      </c>
      <c r="AH769" t="str" cm="1">
        <f t="array" ref="AH769">_xlfn.IFS(
X769&lt;=20, "&lt;20",
AND(X769&gt;=20, X769&lt;50), "20-50",
AND(X769&gt;=50, X769&lt;100), "50-100",
X769&gt;=100, "&gt;100"
)</f>
        <v>20-50</v>
      </c>
      <c r="AI769">
        <f t="shared" si="23"/>
        <v>0</v>
      </c>
      <c r="AJ769" t="str" cm="1">
        <f t="array" ref="AJ769">_xlfn.IFS(
C769&lt;=20, "&lt;20",
AND(C769&gt;=20, C769&lt;35), "20-35",
AND(C769&gt;=35, C769&lt;50), "35-50",
C769&gt;=50, "50-100"
)</f>
        <v>50-100</v>
      </c>
      <c r="AK769" t="str" cm="1">
        <f t="array" ref="AK769">_xlfn.IFS(
G769&lt;6, "&lt;6",
AND(G769&gt;=6, G769&lt;12), "6-12",
AND(G769&gt;=12, G769&lt;18), "12-18",  AND(G769&gt;=18, G769&lt;24), "18-24", G769&gt;=24, "24-36")</f>
        <v>24-36</v>
      </c>
    </row>
    <row r="770" spans="1:37" x14ac:dyDescent="0.3">
      <c r="A770" t="s">
        <v>869</v>
      </c>
      <c r="B770" t="s">
        <v>44</v>
      </c>
      <c r="C770">
        <v>33</v>
      </c>
      <c r="D770" t="s">
        <v>34</v>
      </c>
      <c r="E770" t="s">
        <v>124</v>
      </c>
      <c r="F770">
        <v>6</v>
      </c>
      <c r="G770">
        <v>26</v>
      </c>
      <c r="H770" t="s">
        <v>70</v>
      </c>
      <c r="I770" t="s">
        <v>37</v>
      </c>
      <c r="J770" t="s">
        <v>34</v>
      </c>
      <c r="K770" t="s">
        <v>37</v>
      </c>
      <c r="L770" t="s">
        <v>50</v>
      </c>
      <c r="M770" t="s">
        <v>34</v>
      </c>
      <c r="N770" t="s">
        <v>34</v>
      </c>
      <c r="O770" t="s">
        <v>34</v>
      </c>
      <c r="P770" t="s">
        <v>34</v>
      </c>
      <c r="Q770" t="s">
        <v>37</v>
      </c>
      <c r="R770" t="s">
        <v>37</v>
      </c>
      <c r="S770" t="s">
        <v>37</v>
      </c>
      <c r="T770" t="s">
        <v>37</v>
      </c>
      <c r="U770" t="s">
        <v>39</v>
      </c>
      <c r="V770" t="s">
        <v>34</v>
      </c>
      <c r="W770" t="s">
        <v>40</v>
      </c>
      <c r="X770">
        <v>87.55</v>
      </c>
      <c r="Y770">
        <v>4475.8999999999996</v>
      </c>
      <c r="Z770">
        <v>0</v>
      </c>
      <c r="AA770">
        <v>0</v>
      </c>
      <c r="AB770">
        <v>732.87</v>
      </c>
      <c r="AC770">
        <v>5208.7700000000004</v>
      </c>
      <c r="AD770" t="s">
        <v>41</v>
      </c>
      <c r="AE770" t="s">
        <v>42</v>
      </c>
      <c r="AF770" t="s">
        <v>42</v>
      </c>
      <c r="AG770">
        <f t="shared" si="22"/>
        <v>0</v>
      </c>
      <c r="AH770" t="str" cm="1">
        <f t="array" ref="AH770">_xlfn.IFS(
X770&lt;=20, "&lt;20",
AND(X770&gt;=20, X770&lt;50), "20-50",
AND(X770&gt;=50, X770&lt;100), "50-100",
X770&gt;=100, "&gt;100"
)</f>
        <v>50-100</v>
      </c>
      <c r="AI770">
        <f t="shared" si="23"/>
        <v>0</v>
      </c>
      <c r="AJ770" t="str" cm="1">
        <f t="array" ref="AJ770">_xlfn.IFS(
C770&lt;=20, "&lt;20",
AND(C770&gt;=20, C770&lt;35), "20-35",
AND(C770&gt;=35, C770&lt;50), "35-50",
C770&gt;=50, "50-100"
)</f>
        <v>20-35</v>
      </c>
      <c r="AK770" t="str" cm="1">
        <f t="array" ref="AK770">_xlfn.IFS(
G770&lt;6, "&lt;6",
AND(G770&gt;=6, G770&lt;12), "6-12",
AND(G770&gt;=12, G770&lt;18), "12-18",  AND(G770&gt;=18, G770&lt;24), "18-24", G770&gt;=24, "24-36")</f>
        <v>24-36</v>
      </c>
    </row>
    <row r="771" spans="1:37" x14ac:dyDescent="0.3">
      <c r="A771" t="s">
        <v>870</v>
      </c>
      <c r="B771" t="s">
        <v>44</v>
      </c>
      <c r="C771">
        <v>59</v>
      </c>
      <c r="D771" t="s">
        <v>37</v>
      </c>
      <c r="E771" t="s">
        <v>69</v>
      </c>
      <c r="F771">
        <v>13</v>
      </c>
      <c r="G771">
        <v>31</v>
      </c>
      <c r="H771" t="s">
        <v>36</v>
      </c>
      <c r="I771" t="s">
        <v>34</v>
      </c>
      <c r="J771" t="s">
        <v>34</v>
      </c>
      <c r="K771" t="s">
        <v>37</v>
      </c>
      <c r="L771" t="s">
        <v>38</v>
      </c>
      <c r="M771" t="s">
        <v>34</v>
      </c>
      <c r="N771" t="s">
        <v>34</v>
      </c>
      <c r="O771" t="s">
        <v>34</v>
      </c>
      <c r="P771" t="s">
        <v>37</v>
      </c>
      <c r="Q771" t="s">
        <v>34</v>
      </c>
      <c r="R771" t="s">
        <v>34</v>
      </c>
      <c r="S771" t="s">
        <v>34</v>
      </c>
      <c r="T771" t="s">
        <v>37</v>
      </c>
      <c r="U771" t="s">
        <v>46</v>
      </c>
      <c r="V771" t="s">
        <v>34</v>
      </c>
      <c r="W771" t="s">
        <v>51</v>
      </c>
      <c r="X771">
        <v>29.85</v>
      </c>
      <c r="Y771">
        <v>75.599999999999994</v>
      </c>
      <c r="Z771">
        <v>0</v>
      </c>
      <c r="AA771">
        <v>0</v>
      </c>
      <c r="AB771">
        <v>0</v>
      </c>
      <c r="AC771">
        <v>75.599999999999994</v>
      </c>
      <c r="AD771" t="s">
        <v>52</v>
      </c>
      <c r="AE771" t="s">
        <v>94</v>
      </c>
      <c r="AF771" t="s">
        <v>95</v>
      </c>
      <c r="AG771">
        <f t="shared" ref="AG771:AG834" si="24">IF(AD771="Churned", 1,0)</f>
        <v>1</v>
      </c>
      <c r="AH771" t="str" cm="1">
        <f t="array" ref="AH771">_xlfn.IFS(
X771&lt;=20, "&lt;20",
AND(X771&gt;=20, X771&lt;50), "20-50",
AND(X771&gt;=50, X771&lt;100), "50-100",
X771&gt;=100, "&gt;100"
)</f>
        <v>20-50</v>
      </c>
      <c r="AI771">
        <f t="shared" ref="AI771:AI834" si="25">IF(AD771="Joined", 1, 0)</f>
        <v>0</v>
      </c>
      <c r="AJ771" t="str" cm="1">
        <f t="array" ref="AJ771">_xlfn.IFS(
C771&lt;=20, "&lt;20",
AND(C771&gt;=20, C771&lt;35), "20-35",
AND(C771&gt;=35, C771&lt;50), "35-50",
C771&gt;=50, "50-100"
)</f>
        <v>50-100</v>
      </c>
      <c r="AK771" t="str" cm="1">
        <f t="array" ref="AK771">_xlfn.IFS(
G771&lt;6, "&lt;6",
AND(G771&gt;=6, G771&lt;12), "6-12",
AND(G771&gt;=12, G771&lt;18), "12-18",  AND(G771&gt;=18, G771&lt;24), "18-24", G771&gt;=24, "24-36")</f>
        <v>24-36</v>
      </c>
    </row>
    <row r="772" spans="1:37" x14ac:dyDescent="0.3">
      <c r="A772" t="s">
        <v>871</v>
      </c>
      <c r="B772" t="s">
        <v>44</v>
      </c>
      <c r="C772">
        <v>40</v>
      </c>
      <c r="D772" t="s">
        <v>34</v>
      </c>
      <c r="E772" t="s">
        <v>87</v>
      </c>
      <c r="F772">
        <v>12</v>
      </c>
      <c r="G772">
        <v>3</v>
      </c>
      <c r="H772" t="s">
        <v>36</v>
      </c>
      <c r="I772" t="s">
        <v>37</v>
      </c>
      <c r="J772" t="s">
        <v>37</v>
      </c>
      <c r="K772" t="s">
        <v>37</v>
      </c>
      <c r="L772" t="s">
        <v>50</v>
      </c>
      <c r="M772" t="s">
        <v>34</v>
      </c>
      <c r="N772" t="s">
        <v>34</v>
      </c>
      <c r="O772" t="s">
        <v>34</v>
      </c>
      <c r="P772" t="s">
        <v>34</v>
      </c>
      <c r="Q772" t="s">
        <v>34</v>
      </c>
      <c r="R772" t="s">
        <v>37</v>
      </c>
      <c r="S772" t="s">
        <v>37</v>
      </c>
      <c r="T772" t="s">
        <v>37</v>
      </c>
      <c r="U772" t="s">
        <v>46</v>
      </c>
      <c r="V772" t="s">
        <v>37</v>
      </c>
      <c r="W772" t="s">
        <v>51</v>
      </c>
      <c r="X772">
        <v>85.7</v>
      </c>
      <c r="Y772">
        <v>169.8</v>
      </c>
      <c r="Z772">
        <v>0</v>
      </c>
      <c r="AA772">
        <v>0</v>
      </c>
      <c r="AB772">
        <v>28.14</v>
      </c>
      <c r="AC772">
        <v>197.94</v>
      </c>
      <c r="AD772" t="s">
        <v>52</v>
      </c>
      <c r="AE772" t="s">
        <v>104</v>
      </c>
      <c r="AF772" t="s">
        <v>105</v>
      </c>
      <c r="AG772">
        <f t="shared" si="24"/>
        <v>1</v>
      </c>
      <c r="AH772" t="str" cm="1">
        <f t="array" ref="AH772">_xlfn.IFS(
X772&lt;=20, "&lt;20",
AND(X772&gt;=20, X772&lt;50), "20-50",
AND(X772&gt;=50, X772&lt;100), "50-100",
X772&gt;=100, "&gt;100"
)</f>
        <v>50-100</v>
      </c>
      <c r="AI772">
        <f t="shared" si="25"/>
        <v>0</v>
      </c>
      <c r="AJ772" t="str" cm="1">
        <f t="array" ref="AJ772">_xlfn.IFS(
C772&lt;=20, "&lt;20",
AND(C772&gt;=20, C772&lt;35), "20-35",
AND(C772&gt;=35, C772&lt;50), "35-50",
C772&gt;=50, "50-100"
)</f>
        <v>35-50</v>
      </c>
      <c r="AK772" t="str" cm="1">
        <f t="array" ref="AK772">_xlfn.IFS(
G772&lt;6, "&lt;6",
AND(G772&gt;=6, G772&lt;12), "6-12",
AND(G772&gt;=12, G772&lt;18), "12-18",  AND(G772&gt;=18, G772&lt;24), "18-24", G772&gt;=24, "24-36")</f>
        <v>&lt;6</v>
      </c>
    </row>
    <row r="773" spans="1:37" x14ac:dyDescent="0.3">
      <c r="A773" t="s">
        <v>872</v>
      </c>
      <c r="B773" t="s">
        <v>44</v>
      </c>
      <c r="C773">
        <v>39</v>
      </c>
      <c r="D773" t="s">
        <v>37</v>
      </c>
      <c r="E773" t="s">
        <v>90</v>
      </c>
      <c r="F773">
        <v>7</v>
      </c>
      <c r="G773">
        <v>2</v>
      </c>
      <c r="H773" t="s">
        <v>70</v>
      </c>
      <c r="I773" t="s">
        <v>37</v>
      </c>
      <c r="J773" t="s">
        <v>37</v>
      </c>
      <c r="K773" t="s">
        <v>37</v>
      </c>
      <c r="L773" t="s">
        <v>50</v>
      </c>
      <c r="M773" t="s">
        <v>37</v>
      </c>
      <c r="N773" t="s">
        <v>37</v>
      </c>
      <c r="O773" t="s">
        <v>34</v>
      </c>
      <c r="P773" t="s">
        <v>34</v>
      </c>
      <c r="Q773" t="s">
        <v>37</v>
      </c>
      <c r="R773" t="s">
        <v>34</v>
      </c>
      <c r="S773" t="s">
        <v>34</v>
      </c>
      <c r="T773" t="s">
        <v>37</v>
      </c>
      <c r="U773" t="s">
        <v>39</v>
      </c>
      <c r="V773" t="s">
        <v>34</v>
      </c>
      <c r="W773" t="s">
        <v>51</v>
      </c>
      <c r="X773">
        <v>94.15</v>
      </c>
      <c r="Y773">
        <v>5811.8</v>
      </c>
      <c r="Z773">
        <v>0</v>
      </c>
      <c r="AA773">
        <v>0</v>
      </c>
      <c r="AB773">
        <v>2882.4</v>
      </c>
      <c r="AC773">
        <v>8694.2000000000007</v>
      </c>
      <c r="AD773" t="s">
        <v>41</v>
      </c>
      <c r="AE773" t="s">
        <v>42</v>
      </c>
      <c r="AF773" t="s">
        <v>42</v>
      </c>
      <c r="AG773">
        <f t="shared" si="24"/>
        <v>0</v>
      </c>
      <c r="AH773" t="str" cm="1">
        <f t="array" ref="AH773">_xlfn.IFS(
X773&lt;=20, "&lt;20",
AND(X773&gt;=20, X773&lt;50), "20-50",
AND(X773&gt;=50, X773&lt;100), "50-100",
X773&gt;=100, "&gt;100"
)</f>
        <v>50-100</v>
      </c>
      <c r="AI773">
        <f t="shared" si="25"/>
        <v>0</v>
      </c>
      <c r="AJ773" t="str" cm="1">
        <f t="array" ref="AJ773">_xlfn.IFS(
C773&lt;=20, "&lt;20",
AND(C773&gt;=20, C773&lt;35), "20-35",
AND(C773&gt;=35, C773&lt;50), "35-50",
C773&gt;=50, "50-100"
)</f>
        <v>35-50</v>
      </c>
      <c r="AK773" t="str" cm="1">
        <f t="array" ref="AK773">_xlfn.IFS(
G773&lt;6, "&lt;6",
AND(G773&gt;=6, G773&lt;12), "6-12",
AND(G773&gt;=12, G773&lt;18), "12-18",  AND(G773&gt;=18, G773&lt;24), "18-24", G773&gt;=24, "24-36")</f>
        <v>&lt;6</v>
      </c>
    </row>
    <row r="774" spans="1:37" x14ac:dyDescent="0.3">
      <c r="A774" t="s">
        <v>873</v>
      </c>
      <c r="B774" t="s">
        <v>44</v>
      </c>
      <c r="C774">
        <v>54</v>
      </c>
      <c r="D774" t="s">
        <v>34</v>
      </c>
      <c r="E774" t="s">
        <v>82</v>
      </c>
      <c r="F774">
        <v>2</v>
      </c>
      <c r="G774">
        <v>8</v>
      </c>
      <c r="H774" t="s">
        <v>36</v>
      </c>
      <c r="I774" t="s">
        <v>37</v>
      </c>
      <c r="J774" t="s">
        <v>37</v>
      </c>
      <c r="K774" t="s">
        <v>37</v>
      </c>
      <c r="L774" t="s">
        <v>50</v>
      </c>
      <c r="M774" t="s">
        <v>37</v>
      </c>
      <c r="N774" t="s">
        <v>34</v>
      </c>
      <c r="O774" t="s">
        <v>37</v>
      </c>
      <c r="P774" t="s">
        <v>37</v>
      </c>
      <c r="Q774" t="s">
        <v>37</v>
      </c>
      <c r="R774" t="s">
        <v>37</v>
      </c>
      <c r="S774" t="s">
        <v>37</v>
      </c>
      <c r="T774" t="s">
        <v>37</v>
      </c>
      <c r="U774" t="s">
        <v>67</v>
      </c>
      <c r="V774" t="s">
        <v>37</v>
      </c>
      <c r="W774" t="s">
        <v>40</v>
      </c>
      <c r="X774">
        <v>108.75</v>
      </c>
      <c r="Y774">
        <v>7156.2</v>
      </c>
      <c r="Z774">
        <v>0</v>
      </c>
      <c r="AA774">
        <v>0</v>
      </c>
      <c r="AB774">
        <v>2154.0500000000002</v>
      </c>
      <c r="AC774">
        <v>9310.25</v>
      </c>
      <c r="AD774" t="s">
        <v>52</v>
      </c>
      <c r="AE774" t="s">
        <v>53</v>
      </c>
      <c r="AF774" t="s">
        <v>54</v>
      </c>
      <c r="AG774">
        <f t="shared" si="24"/>
        <v>1</v>
      </c>
      <c r="AH774" t="str" cm="1">
        <f t="array" ref="AH774">_xlfn.IFS(
X774&lt;=20, "&lt;20",
AND(X774&gt;=20, X774&lt;50), "20-50",
AND(X774&gt;=50, X774&lt;100), "50-100",
X774&gt;=100, "&gt;100"
)</f>
        <v>&gt;100</v>
      </c>
      <c r="AI774">
        <f t="shared" si="25"/>
        <v>0</v>
      </c>
      <c r="AJ774" t="str" cm="1">
        <f t="array" ref="AJ774">_xlfn.IFS(
C774&lt;=20, "&lt;20",
AND(C774&gt;=20, C774&lt;35), "20-35",
AND(C774&gt;=35, C774&lt;50), "35-50",
C774&gt;=50, "50-100"
)</f>
        <v>50-100</v>
      </c>
      <c r="AK774" t="str" cm="1">
        <f t="array" ref="AK774">_xlfn.IFS(
G774&lt;6, "&lt;6",
AND(G774&gt;=6, G774&lt;12), "6-12",
AND(G774&gt;=12, G774&lt;18), "12-18",  AND(G774&gt;=18, G774&lt;24), "18-24", G774&gt;=24, "24-36")</f>
        <v>6-12</v>
      </c>
    </row>
    <row r="775" spans="1:37" x14ac:dyDescent="0.3">
      <c r="A775" t="s">
        <v>874</v>
      </c>
      <c r="B775" t="s">
        <v>33</v>
      </c>
      <c r="C775">
        <v>61</v>
      </c>
      <c r="D775" t="s">
        <v>34</v>
      </c>
      <c r="E775" t="s">
        <v>158</v>
      </c>
      <c r="F775">
        <v>15</v>
      </c>
      <c r="G775">
        <v>2</v>
      </c>
      <c r="H775" t="s">
        <v>36</v>
      </c>
      <c r="I775" t="s">
        <v>34</v>
      </c>
      <c r="J775" t="s">
        <v>34</v>
      </c>
      <c r="K775" t="s">
        <v>37</v>
      </c>
      <c r="L775" t="s">
        <v>72</v>
      </c>
      <c r="M775" t="s">
        <v>34</v>
      </c>
      <c r="N775" t="s">
        <v>37</v>
      </c>
      <c r="O775" t="s">
        <v>34</v>
      </c>
      <c r="P775" t="s">
        <v>34</v>
      </c>
      <c r="Q775" t="s">
        <v>37</v>
      </c>
      <c r="R775" t="s">
        <v>34</v>
      </c>
      <c r="S775" t="s">
        <v>34</v>
      </c>
      <c r="T775" t="s">
        <v>37</v>
      </c>
      <c r="U775" t="s">
        <v>39</v>
      </c>
      <c r="V775" t="s">
        <v>37</v>
      </c>
      <c r="W775" t="s">
        <v>51</v>
      </c>
      <c r="X775">
        <v>39.1</v>
      </c>
      <c r="Y775">
        <v>1309</v>
      </c>
      <c r="Z775">
        <v>0</v>
      </c>
      <c r="AA775">
        <v>0</v>
      </c>
      <c r="AB775">
        <v>0</v>
      </c>
      <c r="AC775">
        <v>1309</v>
      </c>
      <c r="AD775" t="s">
        <v>41</v>
      </c>
      <c r="AE775" t="s">
        <v>42</v>
      </c>
      <c r="AF775" t="s">
        <v>42</v>
      </c>
      <c r="AG775">
        <f t="shared" si="24"/>
        <v>0</v>
      </c>
      <c r="AH775" t="str" cm="1">
        <f t="array" ref="AH775">_xlfn.IFS(
X775&lt;=20, "&lt;20",
AND(X775&gt;=20, X775&lt;50), "20-50",
AND(X775&gt;=50, X775&lt;100), "50-100",
X775&gt;=100, "&gt;100"
)</f>
        <v>20-50</v>
      </c>
      <c r="AI775">
        <f t="shared" si="25"/>
        <v>0</v>
      </c>
      <c r="AJ775" t="str" cm="1">
        <f t="array" ref="AJ775">_xlfn.IFS(
C775&lt;=20, "&lt;20",
AND(C775&gt;=20, C775&lt;35), "20-35",
AND(C775&gt;=35, C775&lt;50), "35-50",
C775&gt;=50, "50-100"
)</f>
        <v>50-100</v>
      </c>
      <c r="AK775" t="str" cm="1">
        <f t="array" ref="AK775">_xlfn.IFS(
G775&lt;6, "&lt;6",
AND(G775&gt;=6, G775&lt;12), "6-12",
AND(G775&gt;=12, G775&lt;18), "12-18",  AND(G775&gt;=18, G775&lt;24), "18-24", G775&gt;=24, "24-36")</f>
        <v>&lt;6</v>
      </c>
    </row>
    <row r="776" spans="1:37" x14ac:dyDescent="0.3">
      <c r="A776" t="s">
        <v>875</v>
      </c>
      <c r="B776" t="s">
        <v>44</v>
      </c>
      <c r="C776">
        <v>51</v>
      </c>
      <c r="D776" t="s">
        <v>34</v>
      </c>
      <c r="E776" t="s">
        <v>82</v>
      </c>
      <c r="F776">
        <v>10</v>
      </c>
      <c r="G776">
        <v>24</v>
      </c>
      <c r="H776" t="s">
        <v>110</v>
      </c>
      <c r="I776" t="s">
        <v>37</v>
      </c>
      <c r="J776" t="s">
        <v>34</v>
      </c>
      <c r="K776" t="s">
        <v>37</v>
      </c>
      <c r="L776" t="s">
        <v>72</v>
      </c>
      <c r="M776" t="s">
        <v>37</v>
      </c>
      <c r="N776" t="s">
        <v>37</v>
      </c>
      <c r="O776" t="s">
        <v>34</v>
      </c>
      <c r="P776" t="s">
        <v>37</v>
      </c>
      <c r="Q776" t="s">
        <v>37</v>
      </c>
      <c r="R776" t="s">
        <v>34</v>
      </c>
      <c r="S776" t="s">
        <v>34</v>
      </c>
      <c r="T776" t="s">
        <v>37</v>
      </c>
      <c r="U776" t="s">
        <v>39</v>
      </c>
      <c r="V776" t="s">
        <v>34</v>
      </c>
      <c r="W776" t="s">
        <v>40</v>
      </c>
      <c r="X776">
        <v>70.599999999999994</v>
      </c>
      <c r="Y776">
        <v>2708.2</v>
      </c>
      <c r="Z776">
        <v>0</v>
      </c>
      <c r="AA776">
        <v>0</v>
      </c>
      <c r="AB776">
        <v>1605.12</v>
      </c>
      <c r="AC776">
        <v>4313.32</v>
      </c>
      <c r="AD776" t="s">
        <v>41</v>
      </c>
      <c r="AE776" t="s">
        <v>42</v>
      </c>
      <c r="AF776" t="s">
        <v>42</v>
      </c>
      <c r="AG776">
        <f t="shared" si="24"/>
        <v>0</v>
      </c>
      <c r="AH776" t="str" cm="1">
        <f t="array" ref="AH776">_xlfn.IFS(
X776&lt;=20, "&lt;20",
AND(X776&gt;=20, X776&lt;50), "20-50",
AND(X776&gt;=50, X776&lt;100), "50-100",
X776&gt;=100, "&gt;100"
)</f>
        <v>50-100</v>
      </c>
      <c r="AI776">
        <f t="shared" si="25"/>
        <v>0</v>
      </c>
      <c r="AJ776" t="str" cm="1">
        <f t="array" ref="AJ776">_xlfn.IFS(
C776&lt;=20, "&lt;20",
AND(C776&gt;=20, C776&lt;35), "20-35",
AND(C776&gt;=35, C776&lt;50), "35-50",
C776&gt;=50, "50-100"
)</f>
        <v>50-100</v>
      </c>
      <c r="AK776" t="str" cm="1">
        <f t="array" ref="AK776">_xlfn.IFS(
G776&lt;6, "&lt;6",
AND(G776&gt;=6, G776&lt;12), "6-12",
AND(G776&gt;=12, G776&lt;18), "12-18",  AND(G776&gt;=18, G776&lt;24), "18-24", G776&gt;=24, "24-36")</f>
        <v>24-36</v>
      </c>
    </row>
    <row r="777" spans="1:37" x14ac:dyDescent="0.3">
      <c r="A777" t="s">
        <v>876</v>
      </c>
      <c r="B777" t="s">
        <v>44</v>
      </c>
      <c r="C777">
        <v>61</v>
      </c>
      <c r="D777" t="s">
        <v>37</v>
      </c>
      <c r="E777" t="s">
        <v>45</v>
      </c>
      <c r="F777">
        <v>11</v>
      </c>
      <c r="G777">
        <v>23</v>
      </c>
      <c r="H777" t="s">
        <v>36</v>
      </c>
      <c r="I777" t="s">
        <v>37</v>
      </c>
      <c r="J777" t="s">
        <v>34</v>
      </c>
      <c r="K777" t="s">
        <v>34</v>
      </c>
      <c r="L777" t="s">
        <v>34</v>
      </c>
      <c r="M777" t="s">
        <v>34</v>
      </c>
      <c r="N777" t="s">
        <v>34</v>
      </c>
      <c r="O777" t="s">
        <v>34</v>
      </c>
      <c r="P777" t="s">
        <v>34</v>
      </c>
      <c r="Q777" t="s">
        <v>34</v>
      </c>
      <c r="R777" t="s">
        <v>34</v>
      </c>
      <c r="S777" t="s">
        <v>34</v>
      </c>
      <c r="T777" t="s">
        <v>34</v>
      </c>
      <c r="U777" t="s">
        <v>46</v>
      </c>
      <c r="V777" t="s">
        <v>34</v>
      </c>
      <c r="W777" t="s">
        <v>51</v>
      </c>
      <c r="X777">
        <v>19.75</v>
      </c>
      <c r="Y777">
        <v>19.75</v>
      </c>
      <c r="Z777">
        <v>0</v>
      </c>
      <c r="AA777">
        <v>0</v>
      </c>
      <c r="AB777">
        <v>37.619999999999997</v>
      </c>
      <c r="AC777">
        <v>57.37</v>
      </c>
      <c r="AD777" t="s">
        <v>85</v>
      </c>
      <c r="AE777" t="s">
        <v>42</v>
      </c>
      <c r="AF777" t="s">
        <v>42</v>
      </c>
      <c r="AG777">
        <f t="shared" si="24"/>
        <v>0</v>
      </c>
      <c r="AH777" t="str" cm="1">
        <f t="array" ref="AH777">_xlfn.IFS(
X777&lt;=20, "&lt;20",
AND(X777&gt;=20, X777&lt;50), "20-50",
AND(X777&gt;=50, X777&lt;100), "50-100",
X777&gt;=100, "&gt;100"
)</f>
        <v>&lt;20</v>
      </c>
      <c r="AI777">
        <f t="shared" si="25"/>
        <v>1</v>
      </c>
      <c r="AJ777" t="str" cm="1">
        <f t="array" ref="AJ777">_xlfn.IFS(
C777&lt;=20, "&lt;20",
AND(C777&gt;=20, C777&lt;35), "20-35",
AND(C777&gt;=35, C777&lt;50), "35-50",
C777&gt;=50, "50-100"
)</f>
        <v>50-100</v>
      </c>
      <c r="AK777" t="str" cm="1">
        <f t="array" ref="AK777">_xlfn.IFS(
G777&lt;6, "&lt;6",
AND(G777&gt;=6, G777&lt;12), "6-12",
AND(G777&gt;=12, G777&lt;18), "12-18",  AND(G777&gt;=18, G777&lt;24), "18-24", G777&gt;=24, "24-36")</f>
        <v>18-24</v>
      </c>
    </row>
    <row r="778" spans="1:37" x14ac:dyDescent="0.3">
      <c r="A778" t="s">
        <v>877</v>
      </c>
      <c r="B778" t="s">
        <v>33</v>
      </c>
      <c r="C778">
        <v>55</v>
      </c>
      <c r="D778" t="s">
        <v>34</v>
      </c>
      <c r="E778" t="s">
        <v>69</v>
      </c>
      <c r="F778">
        <v>12</v>
      </c>
      <c r="G778">
        <v>31</v>
      </c>
      <c r="H778" t="s">
        <v>49</v>
      </c>
      <c r="I778" t="s">
        <v>37</v>
      </c>
      <c r="J778" t="s">
        <v>37</v>
      </c>
      <c r="K778" t="s">
        <v>37</v>
      </c>
      <c r="L778" t="s">
        <v>50</v>
      </c>
      <c r="M778" t="s">
        <v>34</v>
      </c>
      <c r="N778" t="s">
        <v>34</v>
      </c>
      <c r="O778" t="s">
        <v>34</v>
      </c>
      <c r="P778" t="s">
        <v>34</v>
      </c>
      <c r="Q778" t="s">
        <v>34</v>
      </c>
      <c r="R778" t="s">
        <v>34</v>
      </c>
      <c r="S778" t="s">
        <v>34</v>
      </c>
      <c r="T778" t="s">
        <v>37</v>
      </c>
      <c r="U778" t="s">
        <v>46</v>
      </c>
      <c r="V778" t="s">
        <v>37</v>
      </c>
      <c r="W778" t="s">
        <v>51</v>
      </c>
      <c r="X778">
        <v>74.95</v>
      </c>
      <c r="Y778">
        <v>74.95</v>
      </c>
      <c r="Z778">
        <v>0</v>
      </c>
      <c r="AA778">
        <v>0</v>
      </c>
      <c r="AB778">
        <v>30.07</v>
      </c>
      <c r="AC778">
        <v>105.02</v>
      </c>
      <c r="AD778" t="s">
        <v>52</v>
      </c>
      <c r="AE778" t="s">
        <v>53</v>
      </c>
      <c r="AF778" t="s">
        <v>54</v>
      </c>
      <c r="AG778">
        <f t="shared" si="24"/>
        <v>1</v>
      </c>
      <c r="AH778" t="str" cm="1">
        <f t="array" ref="AH778">_xlfn.IFS(
X778&lt;=20, "&lt;20",
AND(X778&gt;=20, X778&lt;50), "20-50",
AND(X778&gt;=50, X778&lt;100), "50-100",
X778&gt;=100, "&gt;100"
)</f>
        <v>50-100</v>
      </c>
      <c r="AI778">
        <f t="shared" si="25"/>
        <v>0</v>
      </c>
      <c r="AJ778" t="str" cm="1">
        <f t="array" ref="AJ778">_xlfn.IFS(
C778&lt;=20, "&lt;20",
AND(C778&gt;=20, C778&lt;35), "20-35",
AND(C778&gt;=35, C778&lt;50), "35-50",
C778&gt;=50, "50-100"
)</f>
        <v>50-100</v>
      </c>
      <c r="AK778" t="str" cm="1">
        <f t="array" ref="AK778">_xlfn.IFS(
G778&lt;6, "&lt;6",
AND(G778&gt;=6, G778&lt;12), "6-12",
AND(G778&gt;=12, G778&lt;18), "12-18",  AND(G778&gt;=18, G778&lt;24), "18-24", G778&gt;=24, "24-36")</f>
        <v>24-36</v>
      </c>
    </row>
    <row r="779" spans="1:37" x14ac:dyDescent="0.3">
      <c r="A779" t="s">
        <v>878</v>
      </c>
      <c r="B779" t="s">
        <v>33</v>
      </c>
      <c r="C779">
        <v>63</v>
      </c>
      <c r="D779" t="s">
        <v>34</v>
      </c>
      <c r="E779" t="s">
        <v>48</v>
      </c>
      <c r="F779">
        <v>2</v>
      </c>
      <c r="G779">
        <v>14</v>
      </c>
      <c r="H779" t="s">
        <v>57</v>
      </c>
      <c r="I779" t="s">
        <v>37</v>
      </c>
      <c r="J779" t="s">
        <v>34</v>
      </c>
      <c r="K779" t="s">
        <v>34</v>
      </c>
      <c r="L779" t="s">
        <v>34</v>
      </c>
      <c r="M779" t="s">
        <v>34</v>
      </c>
      <c r="N779" t="s">
        <v>34</v>
      </c>
      <c r="O779" t="s">
        <v>34</v>
      </c>
      <c r="P779" t="s">
        <v>34</v>
      </c>
      <c r="Q779" t="s">
        <v>34</v>
      </c>
      <c r="R779" t="s">
        <v>34</v>
      </c>
      <c r="S779" t="s">
        <v>34</v>
      </c>
      <c r="T779" t="s">
        <v>34</v>
      </c>
      <c r="U779" t="s">
        <v>46</v>
      </c>
      <c r="V779" t="s">
        <v>34</v>
      </c>
      <c r="W779" t="s">
        <v>51</v>
      </c>
      <c r="X779">
        <v>20.399999999999999</v>
      </c>
      <c r="Y779">
        <v>321.39999999999998</v>
      </c>
      <c r="Z779">
        <v>0</v>
      </c>
      <c r="AA779">
        <v>0</v>
      </c>
      <c r="AB779">
        <v>728.64</v>
      </c>
      <c r="AC779">
        <v>1050.04</v>
      </c>
      <c r="AD779" t="s">
        <v>41</v>
      </c>
      <c r="AE779" t="s">
        <v>42</v>
      </c>
      <c r="AF779" t="s">
        <v>42</v>
      </c>
      <c r="AG779">
        <f t="shared" si="24"/>
        <v>0</v>
      </c>
      <c r="AH779" t="str" cm="1">
        <f t="array" ref="AH779">_xlfn.IFS(
X779&lt;=20, "&lt;20",
AND(X779&gt;=20, X779&lt;50), "20-50",
AND(X779&gt;=50, X779&lt;100), "50-100",
X779&gt;=100, "&gt;100"
)</f>
        <v>20-50</v>
      </c>
      <c r="AI779">
        <f t="shared" si="25"/>
        <v>0</v>
      </c>
      <c r="AJ779" t="str" cm="1">
        <f t="array" ref="AJ779">_xlfn.IFS(
C779&lt;=20, "&lt;20",
AND(C779&gt;=20, C779&lt;35), "20-35",
AND(C779&gt;=35, C779&lt;50), "35-50",
C779&gt;=50, "50-100"
)</f>
        <v>50-100</v>
      </c>
      <c r="AK779" t="str" cm="1">
        <f t="array" ref="AK779">_xlfn.IFS(
G779&lt;6, "&lt;6",
AND(G779&gt;=6, G779&lt;12), "6-12",
AND(G779&gt;=12, G779&lt;18), "12-18",  AND(G779&gt;=18, G779&lt;24), "18-24", G779&gt;=24, "24-36")</f>
        <v>12-18</v>
      </c>
    </row>
    <row r="780" spans="1:37" x14ac:dyDescent="0.3">
      <c r="A780" t="s">
        <v>879</v>
      </c>
      <c r="B780" t="s">
        <v>33</v>
      </c>
      <c r="C780">
        <v>61</v>
      </c>
      <c r="D780" t="s">
        <v>34</v>
      </c>
      <c r="E780" t="s">
        <v>103</v>
      </c>
      <c r="F780">
        <v>13</v>
      </c>
      <c r="G780">
        <v>5</v>
      </c>
      <c r="H780" t="s">
        <v>66</v>
      </c>
      <c r="I780" t="s">
        <v>37</v>
      </c>
      <c r="J780" t="s">
        <v>37</v>
      </c>
      <c r="K780" t="s">
        <v>37</v>
      </c>
      <c r="L780" t="s">
        <v>50</v>
      </c>
      <c r="M780" t="s">
        <v>34</v>
      </c>
      <c r="N780" t="s">
        <v>37</v>
      </c>
      <c r="O780" t="s">
        <v>37</v>
      </c>
      <c r="P780" t="s">
        <v>37</v>
      </c>
      <c r="Q780" t="s">
        <v>37</v>
      </c>
      <c r="R780" t="s">
        <v>37</v>
      </c>
      <c r="S780" t="s">
        <v>37</v>
      </c>
      <c r="T780" t="s">
        <v>34</v>
      </c>
      <c r="U780" t="s">
        <v>67</v>
      </c>
      <c r="V780" t="s">
        <v>37</v>
      </c>
      <c r="W780" t="s">
        <v>51</v>
      </c>
      <c r="X780">
        <v>109.75</v>
      </c>
      <c r="Y780">
        <v>7932.5</v>
      </c>
      <c r="Z780">
        <v>0</v>
      </c>
      <c r="AA780">
        <v>140</v>
      </c>
      <c r="AB780">
        <v>1349.28</v>
      </c>
      <c r="AC780">
        <v>9421.7800000000007</v>
      </c>
      <c r="AD780" t="s">
        <v>41</v>
      </c>
      <c r="AE780" t="s">
        <v>42</v>
      </c>
      <c r="AF780" t="s">
        <v>42</v>
      </c>
      <c r="AG780">
        <f t="shared" si="24"/>
        <v>0</v>
      </c>
      <c r="AH780" t="str" cm="1">
        <f t="array" ref="AH780">_xlfn.IFS(
X780&lt;=20, "&lt;20",
AND(X780&gt;=20, X780&lt;50), "20-50",
AND(X780&gt;=50, X780&lt;100), "50-100",
X780&gt;=100, "&gt;100"
)</f>
        <v>&gt;100</v>
      </c>
      <c r="AI780">
        <f t="shared" si="25"/>
        <v>0</v>
      </c>
      <c r="AJ780" t="str" cm="1">
        <f t="array" ref="AJ780">_xlfn.IFS(
C780&lt;=20, "&lt;20",
AND(C780&gt;=20, C780&lt;35), "20-35",
AND(C780&gt;=35, C780&lt;50), "35-50",
C780&gt;=50, "50-100"
)</f>
        <v>50-100</v>
      </c>
      <c r="AK780" t="str" cm="1">
        <f t="array" ref="AK780">_xlfn.IFS(
G780&lt;6, "&lt;6",
AND(G780&gt;=6, G780&lt;12), "6-12",
AND(G780&gt;=12, G780&lt;18), "12-18",  AND(G780&gt;=18, G780&lt;24), "18-24", G780&gt;=24, "24-36")</f>
        <v>&lt;6</v>
      </c>
    </row>
    <row r="781" spans="1:37" x14ac:dyDescent="0.3">
      <c r="A781" t="s">
        <v>880</v>
      </c>
      <c r="B781" t="s">
        <v>33</v>
      </c>
      <c r="C781">
        <v>59</v>
      </c>
      <c r="D781" t="s">
        <v>34</v>
      </c>
      <c r="E781" t="s">
        <v>48</v>
      </c>
      <c r="F781">
        <v>9</v>
      </c>
      <c r="G781">
        <v>9</v>
      </c>
      <c r="H781" t="s">
        <v>70</v>
      </c>
      <c r="I781" t="s">
        <v>37</v>
      </c>
      <c r="J781" t="s">
        <v>37</v>
      </c>
      <c r="K781" t="s">
        <v>37</v>
      </c>
      <c r="L781" t="s">
        <v>38</v>
      </c>
      <c r="M781" t="s">
        <v>37</v>
      </c>
      <c r="N781" t="s">
        <v>37</v>
      </c>
      <c r="O781" t="s">
        <v>37</v>
      </c>
      <c r="P781" t="s">
        <v>34</v>
      </c>
      <c r="Q781" t="s">
        <v>37</v>
      </c>
      <c r="R781" t="s">
        <v>34</v>
      </c>
      <c r="S781" t="s">
        <v>34</v>
      </c>
      <c r="T781" t="s">
        <v>37</v>
      </c>
      <c r="U781" t="s">
        <v>46</v>
      </c>
      <c r="V781" t="s">
        <v>37</v>
      </c>
      <c r="W781" t="s">
        <v>40</v>
      </c>
      <c r="X781">
        <v>74.55</v>
      </c>
      <c r="Y781">
        <v>3023.55</v>
      </c>
      <c r="Z781">
        <v>0</v>
      </c>
      <c r="AA781">
        <v>0</v>
      </c>
      <c r="AB781">
        <v>1170.55</v>
      </c>
      <c r="AC781">
        <v>4194.1000000000004</v>
      </c>
      <c r="AD781" t="s">
        <v>41</v>
      </c>
      <c r="AE781" t="s">
        <v>42</v>
      </c>
      <c r="AF781" t="s">
        <v>42</v>
      </c>
      <c r="AG781">
        <f t="shared" si="24"/>
        <v>0</v>
      </c>
      <c r="AH781" t="str" cm="1">
        <f t="array" ref="AH781">_xlfn.IFS(
X781&lt;=20, "&lt;20",
AND(X781&gt;=20, X781&lt;50), "20-50",
AND(X781&gt;=50, X781&lt;100), "50-100",
X781&gt;=100, "&gt;100"
)</f>
        <v>50-100</v>
      </c>
      <c r="AI781">
        <f t="shared" si="25"/>
        <v>0</v>
      </c>
      <c r="AJ781" t="str" cm="1">
        <f t="array" ref="AJ781">_xlfn.IFS(
C781&lt;=20, "&lt;20",
AND(C781&gt;=20, C781&lt;35), "20-35",
AND(C781&gt;=35, C781&lt;50), "35-50",
C781&gt;=50, "50-100"
)</f>
        <v>50-100</v>
      </c>
      <c r="AK781" t="str" cm="1">
        <f t="array" ref="AK781">_xlfn.IFS(
G781&lt;6, "&lt;6",
AND(G781&gt;=6, G781&lt;12), "6-12",
AND(G781&gt;=12, G781&lt;18), "12-18",  AND(G781&gt;=18, G781&lt;24), "18-24", G781&gt;=24, "24-36")</f>
        <v>6-12</v>
      </c>
    </row>
    <row r="782" spans="1:37" x14ac:dyDescent="0.3">
      <c r="A782" t="s">
        <v>881</v>
      </c>
      <c r="B782" t="s">
        <v>44</v>
      </c>
      <c r="C782">
        <v>23</v>
      </c>
      <c r="D782" t="s">
        <v>34</v>
      </c>
      <c r="E782" t="s">
        <v>74</v>
      </c>
      <c r="F782">
        <v>15</v>
      </c>
      <c r="G782">
        <v>8</v>
      </c>
      <c r="H782" t="s">
        <v>70</v>
      </c>
      <c r="I782" t="s">
        <v>37</v>
      </c>
      <c r="J782" t="s">
        <v>37</v>
      </c>
      <c r="K782" t="s">
        <v>37</v>
      </c>
      <c r="L782" t="s">
        <v>50</v>
      </c>
      <c r="M782" t="s">
        <v>37</v>
      </c>
      <c r="N782" t="s">
        <v>34</v>
      </c>
      <c r="O782" t="s">
        <v>37</v>
      </c>
      <c r="P782" t="s">
        <v>37</v>
      </c>
      <c r="Q782" t="s">
        <v>37</v>
      </c>
      <c r="R782" t="s">
        <v>37</v>
      </c>
      <c r="S782" t="s">
        <v>37</v>
      </c>
      <c r="T782" t="s">
        <v>37</v>
      </c>
      <c r="U782" t="s">
        <v>67</v>
      </c>
      <c r="V782" t="s">
        <v>34</v>
      </c>
      <c r="W782" t="s">
        <v>51</v>
      </c>
      <c r="X782">
        <v>109.3</v>
      </c>
      <c r="Y782">
        <v>7337.55</v>
      </c>
      <c r="Z782">
        <v>0</v>
      </c>
      <c r="AA782">
        <v>0</v>
      </c>
      <c r="AB782">
        <v>861.25</v>
      </c>
      <c r="AC782">
        <v>8198.7999999999993</v>
      </c>
      <c r="AD782" t="s">
        <v>41</v>
      </c>
      <c r="AE782" t="s">
        <v>42</v>
      </c>
      <c r="AF782" t="s">
        <v>42</v>
      </c>
      <c r="AG782">
        <f t="shared" si="24"/>
        <v>0</v>
      </c>
      <c r="AH782" t="str" cm="1">
        <f t="array" ref="AH782">_xlfn.IFS(
X782&lt;=20, "&lt;20",
AND(X782&gt;=20, X782&lt;50), "20-50",
AND(X782&gt;=50, X782&lt;100), "50-100",
X782&gt;=100, "&gt;100"
)</f>
        <v>&gt;100</v>
      </c>
      <c r="AI782">
        <f t="shared" si="25"/>
        <v>0</v>
      </c>
      <c r="AJ782" t="str" cm="1">
        <f t="array" ref="AJ782">_xlfn.IFS(
C782&lt;=20, "&lt;20",
AND(C782&gt;=20, C782&lt;35), "20-35",
AND(C782&gt;=35, C782&lt;50), "35-50",
C782&gt;=50, "50-100"
)</f>
        <v>20-35</v>
      </c>
      <c r="AK782" t="str" cm="1">
        <f t="array" ref="AK782">_xlfn.IFS(
G782&lt;6, "&lt;6",
AND(G782&gt;=6, G782&lt;12), "6-12",
AND(G782&gt;=12, G782&lt;18), "12-18",  AND(G782&gt;=18, G782&lt;24), "18-24", G782&gt;=24, "24-36")</f>
        <v>6-12</v>
      </c>
    </row>
    <row r="783" spans="1:37" x14ac:dyDescent="0.3">
      <c r="A783" t="s">
        <v>882</v>
      </c>
      <c r="B783" t="s">
        <v>33</v>
      </c>
      <c r="C783">
        <v>55</v>
      </c>
      <c r="D783" t="s">
        <v>37</v>
      </c>
      <c r="E783" t="s">
        <v>48</v>
      </c>
      <c r="F783">
        <v>12</v>
      </c>
      <c r="G783">
        <v>32</v>
      </c>
      <c r="H783" t="s">
        <v>36</v>
      </c>
      <c r="I783" t="s">
        <v>37</v>
      </c>
      <c r="J783" t="s">
        <v>34</v>
      </c>
      <c r="K783" t="s">
        <v>34</v>
      </c>
      <c r="L783" t="s">
        <v>34</v>
      </c>
      <c r="M783" t="s">
        <v>34</v>
      </c>
      <c r="N783" t="s">
        <v>34</v>
      </c>
      <c r="O783" t="s">
        <v>34</v>
      </c>
      <c r="P783" t="s">
        <v>34</v>
      </c>
      <c r="Q783" t="s">
        <v>34</v>
      </c>
      <c r="R783" t="s">
        <v>34</v>
      </c>
      <c r="S783" t="s">
        <v>34</v>
      </c>
      <c r="T783" t="s">
        <v>34</v>
      </c>
      <c r="U783" t="s">
        <v>67</v>
      </c>
      <c r="V783" t="s">
        <v>34</v>
      </c>
      <c r="W783" t="s">
        <v>51</v>
      </c>
      <c r="X783">
        <v>19.55</v>
      </c>
      <c r="Y783">
        <v>1463.45</v>
      </c>
      <c r="Z783">
        <v>0</v>
      </c>
      <c r="AA783">
        <v>0</v>
      </c>
      <c r="AB783">
        <v>1247.76</v>
      </c>
      <c r="AC783">
        <v>2711.21</v>
      </c>
      <c r="AD783" t="s">
        <v>41</v>
      </c>
      <c r="AE783" t="s">
        <v>42</v>
      </c>
      <c r="AF783" t="s">
        <v>42</v>
      </c>
      <c r="AG783">
        <f t="shared" si="24"/>
        <v>0</v>
      </c>
      <c r="AH783" t="str" cm="1">
        <f t="array" ref="AH783">_xlfn.IFS(
X783&lt;=20, "&lt;20",
AND(X783&gt;=20, X783&lt;50), "20-50",
AND(X783&gt;=50, X783&lt;100), "50-100",
X783&gt;=100, "&gt;100"
)</f>
        <v>&lt;20</v>
      </c>
      <c r="AI783">
        <f t="shared" si="25"/>
        <v>0</v>
      </c>
      <c r="AJ783" t="str" cm="1">
        <f t="array" ref="AJ783">_xlfn.IFS(
C783&lt;=20, "&lt;20",
AND(C783&gt;=20, C783&lt;35), "20-35",
AND(C783&gt;=35, C783&lt;50), "35-50",
C783&gt;=50, "50-100"
)</f>
        <v>50-100</v>
      </c>
      <c r="AK783" t="str" cm="1">
        <f t="array" ref="AK783">_xlfn.IFS(
G783&lt;6, "&lt;6",
AND(G783&gt;=6, G783&lt;12), "6-12",
AND(G783&gt;=12, G783&lt;18), "12-18",  AND(G783&gt;=18, G783&lt;24), "18-24", G783&gt;=24, "24-36")</f>
        <v>24-36</v>
      </c>
    </row>
    <row r="784" spans="1:37" x14ac:dyDescent="0.3">
      <c r="A784" t="s">
        <v>883</v>
      </c>
      <c r="B784" t="s">
        <v>44</v>
      </c>
      <c r="C784">
        <v>69</v>
      </c>
      <c r="D784" t="s">
        <v>34</v>
      </c>
      <c r="E784" t="s">
        <v>87</v>
      </c>
      <c r="F784">
        <v>14</v>
      </c>
      <c r="G784">
        <v>14</v>
      </c>
      <c r="H784" t="s">
        <v>36</v>
      </c>
      <c r="I784" t="s">
        <v>37</v>
      </c>
      <c r="J784" t="s">
        <v>34</v>
      </c>
      <c r="K784" t="s">
        <v>34</v>
      </c>
      <c r="L784" t="s">
        <v>34</v>
      </c>
      <c r="M784" t="s">
        <v>34</v>
      </c>
      <c r="N784" t="s">
        <v>34</v>
      </c>
      <c r="O784" t="s">
        <v>34</v>
      </c>
      <c r="P784" t="s">
        <v>34</v>
      </c>
      <c r="Q784" t="s">
        <v>34</v>
      </c>
      <c r="R784" t="s">
        <v>34</v>
      </c>
      <c r="S784" t="s">
        <v>34</v>
      </c>
      <c r="T784" t="s">
        <v>34</v>
      </c>
      <c r="U784" t="s">
        <v>67</v>
      </c>
      <c r="V784" t="s">
        <v>37</v>
      </c>
      <c r="W784" t="s">
        <v>51</v>
      </c>
      <c r="X784">
        <v>20.05</v>
      </c>
      <c r="Y784">
        <v>1263.05</v>
      </c>
      <c r="Z784">
        <v>43.66</v>
      </c>
      <c r="AA784">
        <v>0</v>
      </c>
      <c r="AB784">
        <v>3345.98</v>
      </c>
      <c r="AC784">
        <v>4565.37</v>
      </c>
      <c r="AD784" t="s">
        <v>41</v>
      </c>
      <c r="AE784" t="s">
        <v>42</v>
      </c>
      <c r="AF784" t="s">
        <v>42</v>
      </c>
      <c r="AG784">
        <f t="shared" si="24"/>
        <v>0</v>
      </c>
      <c r="AH784" t="str" cm="1">
        <f t="array" ref="AH784">_xlfn.IFS(
X784&lt;=20, "&lt;20",
AND(X784&gt;=20, X784&lt;50), "20-50",
AND(X784&gt;=50, X784&lt;100), "50-100",
X784&gt;=100, "&gt;100"
)</f>
        <v>20-50</v>
      </c>
      <c r="AI784">
        <f t="shared" si="25"/>
        <v>0</v>
      </c>
      <c r="AJ784" t="str" cm="1">
        <f t="array" ref="AJ784">_xlfn.IFS(
C784&lt;=20, "&lt;20",
AND(C784&gt;=20, C784&lt;35), "20-35",
AND(C784&gt;=35, C784&lt;50), "35-50",
C784&gt;=50, "50-100"
)</f>
        <v>50-100</v>
      </c>
      <c r="AK784" t="str" cm="1">
        <f t="array" ref="AK784">_xlfn.IFS(
G784&lt;6, "&lt;6",
AND(G784&gt;=6, G784&lt;12), "6-12",
AND(G784&gt;=12, G784&lt;18), "12-18",  AND(G784&gt;=18, G784&lt;24), "18-24", G784&gt;=24, "24-36")</f>
        <v>12-18</v>
      </c>
    </row>
    <row r="785" spans="1:37" x14ac:dyDescent="0.3">
      <c r="A785" t="s">
        <v>884</v>
      </c>
      <c r="B785" t="s">
        <v>44</v>
      </c>
      <c r="C785">
        <v>49</v>
      </c>
      <c r="D785" t="s">
        <v>37</v>
      </c>
      <c r="E785" t="s">
        <v>114</v>
      </c>
      <c r="F785">
        <v>0</v>
      </c>
      <c r="G785">
        <v>32</v>
      </c>
      <c r="H785" t="s">
        <v>36</v>
      </c>
      <c r="I785" t="s">
        <v>37</v>
      </c>
      <c r="J785" t="s">
        <v>37</v>
      </c>
      <c r="K785" t="s">
        <v>37</v>
      </c>
      <c r="L785" t="s">
        <v>50</v>
      </c>
      <c r="M785" t="s">
        <v>34</v>
      </c>
      <c r="N785" t="s">
        <v>37</v>
      </c>
      <c r="O785" t="s">
        <v>34</v>
      </c>
      <c r="P785" t="s">
        <v>37</v>
      </c>
      <c r="Q785" t="s">
        <v>37</v>
      </c>
      <c r="R785" t="s">
        <v>37</v>
      </c>
      <c r="S785" t="s">
        <v>37</v>
      </c>
      <c r="T785" t="s">
        <v>34</v>
      </c>
      <c r="U785" t="s">
        <v>39</v>
      </c>
      <c r="V785" t="s">
        <v>37</v>
      </c>
      <c r="W785" t="s">
        <v>51</v>
      </c>
      <c r="X785">
        <v>106.65</v>
      </c>
      <c r="Y785">
        <v>5168.1000000000004</v>
      </c>
      <c r="Z785">
        <v>0</v>
      </c>
      <c r="AA785">
        <v>130</v>
      </c>
      <c r="AB785">
        <v>1103.48</v>
      </c>
      <c r="AC785">
        <v>6401.58</v>
      </c>
      <c r="AD785" t="s">
        <v>41</v>
      </c>
      <c r="AE785" t="s">
        <v>42</v>
      </c>
      <c r="AF785" t="s">
        <v>42</v>
      </c>
      <c r="AG785">
        <f t="shared" si="24"/>
        <v>0</v>
      </c>
      <c r="AH785" t="str" cm="1">
        <f t="array" ref="AH785">_xlfn.IFS(
X785&lt;=20, "&lt;20",
AND(X785&gt;=20, X785&lt;50), "20-50",
AND(X785&gt;=50, X785&lt;100), "50-100",
X785&gt;=100, "&gt;100"
)</f>
        <v>&gt;100</v>
      </c>
      <c r="AI785">
        <f t="shared" si="25"/>
        <v>0</v>
      </c>
      <c r="AJ785" t="str" cm="1">
        <f t="array" ref="AJ785">_xlfn.IFS(
C785&lt;=20, "&lt;20",
AND(C785&gt;=20, C785&lt;35), "20-35",
AND(C785&gt;=35, C785&lt;50), "35-50",
C785&gt;=50, "50-100"
)</f>
        <v>35-50</v>
      </c>
      <c r="AK785" t="str" cm="1">
        <f t="array" ref="AK785">_xlfn.IFS(
G785&lt;6, "&lt;6",
AND(G785&gt;=6, G785&lt;12), "6-12",
AND(G785&gt;=12, G785&lt;18), "12-18",  AND(G785&gt;=18, G785&lt;24), "18-24", G785&gt;=24, "24-36")</f>
        <v>24-36</v>
      </c>
    </row>
    <row r="786" spans="1:37" x14ac:dyDescent="0.3">
      <c r="A786" t="s">
        <v>885</v>
      </c>
      <c r="B786" t="s">
        <v>44</v>
      </c>
      <c r="C786">
        <v>40</v>
      </c>
      <c r="D786" t="s">
        <v>37</v>
      </c>
      <c r="E786" t="s">
        <v>103</v>
      </c>
      <c r="F786">
        <v>12</v>
      </c>
      <c r="G786">
        <v>30</v>
      </c>
      <c r="H786" t="s">
        <v>57</v>
      </c>
      <c r="I786" t="s">
        <v>37</v>
      </c>
      <c r="J786" t="s">
        <v>37</v>
      </c>
      <c r="K786" t="s">
        <v>37</v>
      </c>
      <c r="L786" t="s">
        <v>50</v>
      </c>
      <c r="M786" t="s">
        <v>37</v>
      </c>
      <c r="N786" t="s">
        <v>37</v>
      </c>
      <c r="O786" t="s">
        <v>34</v>
      </c>
      <c r="P786" t="s">
        <v>37</v>
      </c>
      <c r="Q786" t="s">
        <v>34</v>
      </c>
      <c r="R786" t="s">
        <v>34</v>
      </c>
      <c r="S786" t="s">
        <v>34</v>
      </c>
      <c r="T786" t="s">
        <v>37</v>
      </c>
      <c r="U786" t="s">
        <v>46</v>
      </c>
      <c r="V786" t="s">
        <v>37</v>
      </c>
      <c r="W786" t="s">
        <v>40</v>
      </c>
      <c r="X786">
        <v>88.8</v>
      </c>
      <c r="Y786">
        <v>1672.35</v>
      </c>
      <c r="Z786">
        <v>0</v>
      </c>
      <c r="AA786">
        <v>0</v>
      </c>
      <c r="AB786">
        <v>646.95000000000005</v>
      </c>
      <c r="AC786">
        <v>2319.3000000000002</v>
      </c>
      <c r="AD786" t="s">
        <v>41</v>
      </c>
      <c r="AE786" t="s">
        <v>42</v>
      </c>
      <c r="AF786" t="s">
        <v>42</v>
      </c>
      <c r="AG786">
        <f t="shared" si="24"/>
        <v>0</v>
      </c>
      <c r="AH786" t="str" cm="1">
        <f t="array" ref="AH786">_xlfn.IFS(
X786&lt;=20, "&lt;20",
AND(X786&gt;=20, X786&lt;50), "20-50",
AND(X786&gt;=50, X786&lt;100), "50-100",
X786&gt;=100, "&gt;100"
)</f>
        <v>50-100</v>
      </c>
      <c r="AI786">
        <f t="shared" si="25"/>
        <v>0</v>
      </c>
      <c r="AJ786" t="str" cm="1">
        <f t="array" ref="AJ786">_xlfn.IFS(
C786&lt;=20, "&lt;20",
AND(C786&gt;=20, C786&lt;35), "20-35",
AND(C786&gt;=35, C786&lt;50), "35-50",
C786&gt;=50, "50-100"
)</f>
        <v>35-50</v>
      </c>
      <c r="AK786" t="str" cm="1">
        <f t="array" ref="AK786">_xlfn.IFS(
G786&lt;6, "&lt;6",
AND(G786&gt;=6, G786&lt;12), "6-12",
AND(G786&gt;=12, G786&lt;18), "12-18",  AND(G786&gt;=18, G786&lt;24), "18-24", G786&gt;=24, "24-36")</f>
        <v>24-36</v>
      </c>
    </row>
    <row r="787" spans="1:37" x14ac:dyDescent="0.3">
      <c r="A787" t="s">
        <v>886</v>
      </c>
      <c r="B787" t="s">
        <v>44</v>
      </c>
      <c r="C787">
        <v>29</v>
      </c>
      <c r="D787" t="s">
        <v>34</v>
      </c>
      <c r="E787" t="s">
        <v>99</v>
      </c>
      <c r="F787">
        <v>2</v>
      </c>
      <c r="G787">
        <v>27</v>
      </c>
      <c r="H787" t="s">
        <v>66</v>
      </c>
      <c r="I787" t="s">
        <v>37</v>
      </c>
      <c r="J787" t="s">
        <v>37</v>
      </c>
      <c r="K787" t="s">
        <v>37</v>
      </c>
      <c r="L787" t="s">
        <v>50</v>
      </c>
      <c r="M787" t="s">
        <v>34</v>
      </c>
      <c r="N787" t="s">
        <v>37</v>
      </c>
      <c r="O787" t="s">
        <v>37</v>
      </c>
      <c r="P787" t="s">
        <v>34</v>
      </c>
      <c r="Q787" t="s">
        <v>34</v>
      </c>
      <c r="R787" t="s">
        <v>34</v>
      </c>
      <c r="S787" t="s">
        <v>34</v>
      </c>
      <c r="T787" t="s">
        <v>37</v>
      </c>
      <c r="U787" t="s">
        <v>46</v>
      </c>
      <c r="V787" t="s">
        <v>37</v>
      </c>
      <c r="W787" t="s">
        <v>51</v>
      </c>
      <c r="X787">
        <v>85.4</v>
      </c>
      <c r="Y787">
        <v>5869.4</v>
      </c>
      <c r="Z787">
        <v>0</v>
      </c>
      <c r="AA787">
        <v>0</v>
      </c>
      <c r="AB787">
        <v>2379.81</v>
      </c>
      <c r="AC787">
        <v>8249.2099999999991</v>
      </c>
      <c r="AD787" t="s">
        <v>41</v>
      </c>
      <c r="AE787" t="s">
        <v>42</v>
      </c>
      <c r="AF787" t="s">
        <v>42</v>
      </c>
      <c r="AG787">
        <f t="shared" si="24"/>
        <v>0</v>
      </c>
      <c r="AH787" t="str" cm="1">
        <f t="array" ref="AH787">_xlfn.IFS(
X787&lt;=20, "&lt;20",
AND(X787&gt;=20, X787&lt;50), "20-50",
AND(X787&gt;=50, X787&lt;100), "50-100",
X787&gt;=100, "&gt;100"
)</f>
        <v>50-100</v>
      </c>
      <c r="AI787">
        <f t="shared" si="25"/>
        <v>0</v>
      </c>
      <c r="AJ787" t="str" cm="1">
        <f t="array" ref="AJ787">_xlfn.IFS(
C787&lt;=20, "&lt;20",
AND(C787&gt;=20, C787&lt;35), "20-35",
AND(C787&gt;=35, C787&lt;50), "35-50",
C787&gt;=50, "50-100"
)</f>
        <v>20-35</v>
      </c>
      <c r="AK787" t="str" cm="1">
        <f t="array" ref="AK787">_xlfn.IFS(
G787&lt;6, "&lt;6",
AND(G787&gt;=6, G787&lt;12), "6-12",
AND(G787&gt;=12, G787&lt;18), "12-18",  AND(G787&gt;=18, G787&lt;24), "18-24", G787&gt;=24, "24-36")</f>
        <v>24-36</v>
      </c>
    </row>
    <row r="788" spans="1:37" x14ac:dyDescent="0.3">
      <c r="A788" t="s">
        <v>887</v>
      </c>
      <c r="B788" t="s">
        <v>44</v>
      </c>
      <c r="C788">
        <v>18</v>
      </c>
      <c r="D788" t="s">
        <v>34</v>
      </c>
      <c r="E788" t="s">
        <v>114</v>
      </c>
      <c r="F788">
        <v>15</v>
      </c>
      <c r="G788">
        <v>2</v>
      </c>
      <c r="H788" t="s">
        <v>36</v>
      </c>
      <c r="I788" t="s">
        <v>37</v>
      </c>
      <c r="J788" t="s">
        <v>37</v>
      </c>
      <c r="K788" t="s">
        <v>34</v>
      </c>
      <c r="L788" t="s">
        <v>34</v>
      </c>
      <c r="M788" t="s">
        <v>34</v>
      </c>
      <c r="N788" t="s">
        <v>34</v>
      </c>
      <c r="O788" t="s">
        <v>34</v>
      </c>
      <c r="P788" t="s">
        <v>34</v>
      </c>
      <c r="Q788" t="s">
        <v>34</v>
      </c>
      <c r="R788" t="s">
        <v>34</v>
      </c>
      <c r="S788" t="s">
        <v>34</v>
      </c>
      <c r="T788" t="s">
        <v>34</v>
      </c>
      <c r="U788" t="s">
        <v>46</v>
      </c>
      <c r="V788" t="s">
        <v>34</v>
      </c>
      <c r="W788" t="s">
        <v>51</v>
      </c>
      <c r="X788">
        <v>25.4</v>
      </c>
      <c r="Y788">
        <v>1139.2</v>
      </c>
      <c r="Z788">
        <v>0</v>
      </c>
      <c r="AA788">
        <v>0</v>
      </c>
      <c r="AB788">
        <v>473.29</v>
      </c>
      <c r="AC788">
        <v>1612.49</v>
      </c>
      <c r="AD788" t="s">
        <v>41</v>
      </c>
      <c r="AE788" t="s">
        <v>42</v>
      </c>
      <c r="AF788" t="s">
        <v>42</v>
      </c>
      <c r="AG788">
        <f t="shared" si="24"/>
        <v>0</v>
      </c>
      <c r="AH788" t="str" cm="1">
        <f t="array" ref="AH788">_xlfn.IFS(
X788&lt;=20, "&lt;20",
AND(X788&gt;=20, X788&lt;50), "20-50",
AND(X788&gt;=50, X788&lt;100), "50-100",
X788&gt;=100, "&gt;100"
)</f>
        <v>20-50</v>
      </c>
      <c r="AI788">
        <f t="shared" si="25"/>
        <v>0</v>
      </c>
      <c r="AJ788" t="str" cm="1">
        <f t="array" ref="AJ788">_xlfn.IFS(
C788&lt;=20, "&lt;20",
AND(C788&gt;=20, C788&lt;35), "20-35",
AND(C788&gt;=35, C788&lt;50), "35-50",
C788&gt;=50, "50-100"
)</f>
        <v>&lt;20</v>
      </c>
      <c r="AK788" t="str" cm="1">
        <f t="array" ref="AK788">_xlfn.IFS(
G788&lt;6, "&lt;6",
AND(G788&gt;=6, G788&lt;12), "6-12",
AND(G788&gt;=12, G788&lt;18), "12-18",  AND(G788&gt;=18, G788&lt;24), "18-24", G788&gt;=24, "24-36")</f>
        <v>&lt;6</v>
      </c>
    </row>
    <row r="789" spans="1:37" x14ac:dyDescent="0.3">
      <c r="A789" t="s">
        <v>888</v>
      </c>
      <c r="B789" t="s">
        <v>44</v>
      </c>
      <c r="C789">
        <v>49</v>
      </c>
      <c r="D789" t="s">
        <v>34</v>
      </c>
      <c r="E789" t="s">
        <v>103</v>
      </c>
      <c r="F789">
        <v>13</v>
      </c>
      <c r="G789">
        <v>34</v>
      </c>
      <c r="H789" t="s">
        <v>36</v>
      </c>
      <c r="I789" t="s">
        <v>37</v>
      </c>
      <c r="J789" t="s">
        <v>37</v>
      </c>
      <c r="K789" t="s">
        <v>37</v>
      </c>
      <c r="L789" t="s">
        <v>72</v>
      </c>
      <c r="M789" t="s">
        <v>37</v>
      </c>
      <c r="N789" t="s">
        <v>37</v>
      </c>
      <c r="O789" t="s">
        <v>34</v>
      </c>
      <c r="P789" t="s">
        <v>34</v>
      </c>
      <c r="Q789" t="s">
        <v>34</v>
      </c>
      <c r="R789" t="s">
        <v>37</v>
      </c>
      <c r="S789" t="s">
        <v>37</v>
      </c>
      <c r="T789" t="s">
        <v>37</v>
      </c>
      <c r="U789" t="s">
        <v>67</v>
      </c>
      <c r="V789" t="s">
        <v>34</v>
      </c>
      <c r="W789" t="s">
        <v>51</v>
      </c>
      <c r="X789">
        <v>69.7</v>
      </c>
      <c r="Y789">
        <v>3686.05</v>
      </c>
      <c r="Z789">
        <v>0</v>
      </c>
      <c r="AA789">
        <v>0</v>
      </c>
      <c r="AB789">
        <v>1480.29</v>
      </c>
      <c r="AC789">
        <v>5166.34</v>
      </c>
      <c r="AD789" t="s">
        <v>41</v>
      </c>
      <c r="AE789" t="s">
        <v>42</v>
      </c>
      <c r="AF789" t="s">
        <v>42</v>
      </c>
      <c r="AG789">
        <f t="shared" si="24"/>
        <v>0</v>
      </c>
      <c r="AH789" t="str" cm="1">
        <f t="array" ref="AH789">_xlfn.IFS(
X789&lt;=20, "&lt;20",
AND(X789&gt;=20, X789&lt;50), "20-50",
AND(X789&gt;=50, X789&lt;100), "50-100",
X789&gt;=100, "&gt;100"
)</f>
        <v>50-100</v>
      </c>
      <c r="AI789">
        <f t="shared" si="25"/>
        <v>0</v>
      </c>
      <c r="AJ789" t="str" cm="1">
        <f t="array" ref="AJ789">_xlfn.IFS(
C789&lt;=20, "&lt;20",
AND(C789&gt;=20, C789&lt;35), "20-35",
AND(C789&gt;=35, C789&lt;50), "35-50",
C789&gt;=50, "50-100"
)</f>
        <v>35-50</v>
      </c>
      <c r="AK789" t="str" cm="1">
        <f t="array" ref="AK789">_xlfn.IFS(
G789&lt;6, "&lt;6",
AND(G789&gt;=6, G789&lt;12), "6-12",
AND(G789&gt;=12, G789&lt;18), "12-18",  AND(G789&gt;=18, G789&lt;24), "18-24", G789&gt;=24, "24-36")</f>
        <v>24-36</v>
      </c>
    </row>
    <row r="790" spans="1:37" x14ac:dyDescent="0.3">
      <c r="A790" t="s">
        <v>889</v>
      </c>
      <c r="B790" t="s">
        <v>33</v>
      </c>
      <c r="C790">
        <v>29</v>
      </c>
      <c r="D790" t="s">
        <v>34</v>
      </c>
      <c r="E790" t="s">
        <v>56</v>
      </c>
      <c r="F790">
        <v>11</v>
      </c>
      <c r="G790">
        <v>36</v>
      </c>
      <c r="H790" t="s">
        <v>36</v>
      </c>
      <c r="I790" t="s">
        <v>37</v>
      </c>
      <c r="J790" t="s">
        <v>37</v>
      </c>
      <c r="K790" t="s">
        <v>37</v>
      </c>
      <c r="L790" t="s">
        <v>50</v>
      </c>
      <c r="M790" t="s">
        <v>34</v>
      </c>
      <c r="N790" t="s">
        <v>34</v>
      </c>
      <c r="O790" t="s">
        <v>37</v>
      </c>
      <c r="P790" t="s">
        <v>34</v>
      </c>
      <c r="Q790" t="s">
        <v>34</v>
      </c>
      <c r="R790" t="s">
        <v>37</v>
      </c>
      <c r="S790" t="s">
        <v>37</v>
      </c>
      <c r="T790" t="s">
        <v>37</v>
      </c>
      <c r="U790" t="s">
        <v>46</v>
      </c>
      <c r="V790" t="s">
        <v>34</v>
      </c>
      <c r="W790" t="s">
        <v>51</v>
      </c>
      <c r="X790">
        <v>90.15</v>
      </c>
      <c r="Y790">
        <v>2423.4</v>
      </c>
      <c r="Z790">
        <v>0</v>
      </c>
      <c r="AA790">
        <v>0</v>
      </c>
      <c r="AB790">
        <v>505.98</v>
      </c>
      <c r="AC790">
        <v>2929.38</v>
      </c>
      <c r="AD790" t="s">
        <v>41</v>
      </c>
      <c r="AE790" t="s">
        <v>42</v>
      </c>
      <c r="AF790" t="s">
        <v>42</v>
      </c>
      <c r="AG790">
        <f t="shared" si="24"/>
        <v>0</v>
      </c>
      <c r="AH790" t="str" cm="1">
        <f t="array" ref="AH790">_xlfn.IFS(
X790&lt;=20, "&lt;20",
AND(X790&gt;=20, X790&lt;50), "20-50",
AND(X790&gt;=50, X790&lt;100), "50-100",
X790&gt;=100, "&gt;100"
)</f>
        <v>50-100</v>
      </c>
      <c r="AI790">
        <f t="shared" si="25"/>
        <v>0</v>
      </c>
      <c r="AJ790" t="str" cm="1">
        <f t="array" ref="AJ790">_xlfn.IFS(
C790&lt;=20, "&lt;20",
AND(C790&gt;=20, C790&lt;35), "20-35",
AND(C790&gt;=35, C790&lt;50), "35-50",
C790&gt;=50, "50-100"
)</f>
        <v>20-35</v>
      </c>
      <c r="AK790" t="str" cm="1">
        <f t="array" ref="AK790">_xlfn.IFS(
G790&lt;6, "&lt;6",
AND(G790&gt;=6, G790&lt;12), "6-12",
AND(G790&gt;=12, G790&lt;18), "12-18",  AND(G790&gt;=18, G790&lt;24), "18-24", G790&gt;=24, "24-36")</f>
        <v>24-36</v>
      </c>
    </row>
    <row r="791" spans="1:37" x14ac:dyDescent="0.3">
      <c r="A791" t="s">
        <v>890</v>
      </c>
      <c r="B791" t="s">
        <v>44</v>
      </c>
      <c r="C791">
        <v>57</v>
      </c>
      <c r="D791" t="s">
        <v>37</v>
      </c>
      <c r="E791" t="s">
        <v>335</v>
      </c>
      <c r="F791">
        <v>0</v>
      </c>
      <c r="G791">
        <v>18</v>
      </c>
      <c r="H791" t="s">
        <v>57</v>
      </c>
      <c r="I791" t="s">
        <v>37</v>
      </c>
      <c r="J791" t="s">
        <v>37</v>
      </c>
      <c r="K791" t="s">
        <v>37</v>
      </c>
      <c r="L791" t="s">
        <v>50</v>
      </c>
      <c r="M791" t="s">
        <v>34</v>
      </c>
      <c r="N791" t="s">
        <v>34</v>
      </c>
      <c r="O791" t="s">
        <v>37</v>
      </c>
      <c r="P791" t="s">
        <v>34</v>
      </c>
      <c r="Q791" t="s">
        <v>37</v>
      </c>
      <c r="R791" t="s">
        <v>34</v>
      </c>
      <c r="S791" t="s">
        <v>34</v>
      </c>
      <c r="T791" t="s">
        <v>37</v>
      </c>
      <c r="U791" t="s">
        <v>46</v>
      </c>
      <c r="V791" t="s">
        <v>37</v>
      </c>
      <c r="W791" t="s">
        <v>51</v>
      </c>
      <c r="X791">
        <v>89.2</v>
      </c>
      <c r="Y791">
        <v>990.3</v>
      </c>
      <c r="Z791">
        <v>0</v>
      </c>
      <c r="AA791">
        <v>0</v>
      </c>
      <c r="AB791">
        <v>120.45</v>
      </c>
      <c r="AC791">
        <v>1110.75</v>
      </c>
      <c r="AD791" t="s">
        <v>41</v>
      </c>
      <c r="AE791" t="s">
        <v>42</v>
      </c>
      <c r="AF791" t="s">
        <v>42</v>
      </c>
      <c r="AG791">
        <f t="shared" si="24"/>
        <v>0</v>
      </c>
      <c r="AH791" t="str" cm="1">
        <f t="array" ref="AH791">_xlfn.IFS(
X791&lt;=20, "&lt;20",
AND(X791&gt;=20, X791&lt;50), "20-50",
AND(X791&gt;=50, X791&lt;100), "50-100",
X791&gt;=100, "&gt;100"
)</f>
        <v>50-100</v>
      </c>
      <c r="AI791">
        <f t="shared" si="25"/>
        <v>0</v>
      </c>
      <c r="AJ791" t="str" cm="1">
        <f t="array" ref="AJ791">_xlfn.IFS(
C791&lt;=20, "&lt;20",
AND(C791&gt;=20, C791&lt;35), "20-35",
AND(C791&gt;=35, C791&lt;50), "35-50",
C791&gt;=50, "50-100"
)</f>
        <v>50-100</v>
      </c>
      <c r="AK791" t="str" cm="1">
        <f t="array" ref="AK791">_xlfn.IFS(
G791&lt;6, "&lt;6",
AND(G791&gt;=6, G791&lt;12), "6-12",
AND(G791&gt;=12, G791&lt;18), "12-18",  AND(G791&gt;=18, G791&lt;24), "18-24", G791&gt;=24, "24-36")</f>
        <v>18-24</v>
      </c>
    </row>
    <row r="792" spans="1:37" x14ac:dyDescent="0.3">
      <c r="A792" t="s">
        <v>891</v>
      </c>
      <c r="B792" t="s">
        <v>44</v>
      </c>
      <c r="C792">
        <v>41</v>
      </c>
      <c r="D792" t="s">
        <v>34</v>
      </c>
      <c r="E792" t="s">
        <v>158</v>
      </c>
      <c r="F792">
        <v>1</v>
      </c>
      <c r="G792">
        <v>4</v>
      </c>
      <c r="H792" t="s">
        <v>110</v>
      </c>
      <c r="I792" t="s">
        <v>37</v>
      </c>
      <c r="J792" t="s">
        <v>37</v>
      </c>
      <c r="K792" t="s">
        <v>37</v>
      </c>
      <c r="L792" t="s">
        <v>50</v>
      </c>
      <c r="M792" t="s">
        <v>34</v>
      </c>
      <c r="N792" t="s">
        <v>34</v>
      </c>
      <c r="O792" t="s">
        <v>34</v>
      </c>
      <c r="P792" t="s">
        <v>37</v>
      </c>
      <c r="Q792" t="s">
        <v>34</v>
      </c>
      <c r="R792" t="s">
        <v>37</v>
      </c>
      <c r="S792" t="s">
        <v>37</v>
      </c>
      <c r="T792" t="s">
        <v>37</v>
      </c>
      <c r="U792" t="s">
        <v>39</v>
      </c>
      <c r="V792" t="s">
        <v>37</v>
      </c>
      <c r="W792" t="s">
        <v>51</v>
      </c>
      <c r="X792">
        <v>90.45</v>
      </c>
      <c r="Y792">
        <v>2509.25</v>
      </c>
      <c r="Z792">
        <v>0</v>
      </c>
      <c r="AA792">
        <v>0</v>
      </c>
      <c r="AB792">
        <v>735.84</v>
      </c>
      <c r="AC792">
        <v>3245.09</v>
      </c>
      <c r="AD792" t="s">
        <v>41</v>
      </c>
      <c r="AE792" t="s">
        <v>42</v>
      </c>
      <c r="AF792" t="s">
        <v>42</v>
      </c>
      <c r="AG792">
        <f t="shared" si="24"/>
        <v>0</v>
      </c>
      <c r="AH792" t="str" cm="1">
        <f t="array" ref="AH792">_xlfn.IFS(
X792&lt;=20, "&lt;20",
AND(X792&gt;=20, X792&lt;50), "20-50",
AND(X792&gt;=50, X792&lt;100), "50-100",
X792&gt;=100, "&gt;100"
)</f>
        <v>50-100</v>
      </c>
      <c r="AI792">
        <f t="shared" si="25"/>
        <v>0</v>
      </c>
      <c r="AJ792" t="str" cm="1">
        <f t="array" ref="AJ792">_xlfn.IFS(
C792&lt;=20, "&lt;20",
AND(C792&gt;=20, C792&lt;35), "20-35",
AND(C792&gt;=35, C792&lt;50), "35-50",
C792&gt;=50, "50-100"
)</f>
        <v>35-50</v>
      </c>
      <c r="AK792" t="str" cm="1">
        <f t="array" ref="AK792">_xlfn.IFS(
G792&lt;6, "&lt;6",
AND(G792&gt;=6, G792&lt;12), "6-12",
AND(G792&gt;=12, G792&lt;18), "12-18",  AND(G792&gt;=18, G792&lt;24), "18-24", G792&gt;=24, "24-36")</f>
        <v>&lt;6</v>
      </c>
    </row>
    <row r="793" spans="1:37" x14ac:dyDescent="0.3">
      <c r="A793" t="s">
        <v>892</v>
      </c>
      <c r="B793" t="s">
        <v>33</v>
      </c>
      <c r="C793">
        <v>33</v>
      </c>
      <c r="D793" t="s">
        <v>34</v>
      </c>
      <c r="E793" t="s">
        <v>48</v>
      </c>
      <c r="F793">
        <v>0</v>
      </c>
      <c r="G793">
        <v>1</v>
      </c>
      <c r="H793" t="s">
        <v>70</v>
      </c>
      <c r="I793" t="s">
        <v>37</v>
      </c>
      <c r="J793" t="s">
        <v>37</v>
      </c>
      <c r="K793" t="s">
        <v>37</v>
      </c>
      <c r="L793" t="s">
        <v>72</v>
      </c>
      <c r="M793" t="s">
        <v>37</v>
      </c>
      <c r="N793" t="s">
        <v>37</v>
      </c>
      <c r="O793" t="s">
        <v>34</v>
      </c>
      <c r="P793" t="s">
        <v>37</v>
      </c>
      <c r="Q793" t="s">
        <v>34</v>
      </c>
      <c r="R793" t="s">
        <v>34</v>
      </c>
      <c r="S793" t="s">
        <v>34</v>
      </c>
      <c r="T793" t="s">
        <v>37</v>
      </c>
      <c r="U793" t="s">
        <v>39</v>
      </c>
      <c r="V793" t="s">
        <v>34</v>
      </c>
      <c r="W793" t="s">
        <v>51</v>
      </c>
      <c r="X793">
        <v>64.150000000000006</v>
      </c>
      <c r="Y793">
        <v>3491.55</v>
      </c>
      <c r="Z793">
        <v>0</v>
      </c>
      <c r="AA793">
        <v>0</v>
      </c>
      <c r="AB793">
        <v>1991.21</v>
      </c>
      <c r="AC793">
        <v>5482.76</v>
      </c>
      <c r="AD793" t="s">
        <v>41</v>
      </c>
      <c r="AE793" t="s">
        <v>42</v>
      </c>
      <c r="AF793" t="s">
        <v>42</v>
      </c>
      <c r="AG793">
        <f t="shared" si="24"/>
        <v>0</v>
      </c>
      <c r="AH793" t="str" cm="1">
        <f t="array" ref="AH793">_xlfn.IFS(
X793&lt;=20, "&lt;20",
AND(X793&gt;=20, X793&lt;50), "20-50",
AND(X793&gt;=50, X793&lt;100), "50-100",
X793&gt;=100, "&gt;100"
)</f>
        <v>50-100</v>
      </c>
      <c r="AI793">
        <f t="shared" si="25"/>
        <v>0</v>
      </c>
      <c r="AJ793" t="str" cm="1">
        <f t="array" ref="AJ793">_xlfn.IFS(
C793&lt;=20, "&lt;20",
AND(C793&gt;=20, C793&lt;35), "20-35",
AND(C793&gt;=35, C793&lt;50), "35-50",
C793&gt;=50, "50-100"
)</f>
        <v>20-35</v>
      </c>
      <c r="AK793" t="str" cm="1">
        <f t="array" ref="AK793">_xlfn.IFS(
G793&lt;6, "&lt;6",
AND(G793&gt;=6, G793&lt;12), "6-12",
AND(G793&gt;=12, G793&lt;18), "12-18",  AND(G793&gt;=18, G793&lt;24), "18-24", G793&gt;=24, "24-36")</f>
        <v>&lt;6</v>
      </c>
    </row>
    <row r="794" spans="1:37" x14ac:dyDescent="0.3">
      <c r="A794" t="s">
        <v>893</v>
      </c>
      <c r="B794" t="s">
        <v>44</v>
      </c>
      <c r="C794">
        <v>49</v>
      </c>
      <c r="D794" t="s">
        <v>34</v>
      </c>
      <c r="E794" t="s">
        <v>103</v>
      </c>
      <c r="F794">
        <v>15</v>
      </c>
      <c r="G794">
        <v>16</v>
      </c>
      <c r="H794" t="s">
        <v>36</v>
      </c>
      <c r="I794" t="s">
        <v>37</v>
      </c>
      <c r="J794" t="s">
        <v>34</v>
      </c>
      <c r="K794" t="s">
        <v>34</v>
      </c>
      <c r="L794" t="s">
        <v>34</v>
      </c>
      <c r="M794" t="s">
        <v>34</v>
      </c>
      <c r="N794" t="s">
        <v>34</v>
      </c>
      <c r="O794" t="s">
        <v>34</v>
      </c>
      <c r="P794" t="s">
        <v>34</v>
      </c>
      <c r="Q794" t="s">
        <v>34</v>
      </c>
      <c r="R794" t="s">
        <v>34</v>
      </c>
      <c r="S794" t="s">
        <v>34</v>
      </c>
      <c r="T794" t="s">
        <v>34</v>
      </c>
      <c r="U794" t="s">
        <v>39</v>
      </c>
      <c r="V794" t="s">
        <v>34</v>
      </c>
      <c r="W794" t="s">
        <v>40</v>
      </c>
      <c r="X794">
        <v>20.25</v>
      </c>
      <c r="Y794">
        <v>383.65</v>
      </c>
      <c r="Z794">
        <v>0</v>
      </c>
      <c r="AA794">
        <v>0</v>
      </c>
      <c r="AB794">
        <v>352.83</v>
      </c>
      <c r="AC794">
        <v>736.48</v>
      </c>
      <c r="AD794" t="s">
        <v>41</v>
      </c>
      <c r="AE794" t="s">
        <v>42</v>
      </c>
      <c r="AF794" t="s">
        <v>42</v>
      </c>
      <c r="AG794">
        <f t="shared" si="24"/>
        <v>0</v>
      </c>
      <c r="AH794" t="str" cm="1">
        <f t="array" ref="AH794">_xlfn.IFS(
X794&lt;=20, "&lt;20",
AND(X794&gt;=20, X794&lt;50), "20-50",
AND(X794&gt;=50, X794&lt;100), "50-100",
X794&gt;=100, "&gt;100"
)</f>
        <v>20-50</v>
      </c>
      <c r="AI794">
        <f t="shared" si="25"/>
        <v>0</v>
      </c>
      <c r="AJ794" t="str" cm="1">
        <f t="array" ref="AJ794">_xlfn.IFS(
C794&lt;=20, "&lt;20",
AND(C794&gt;=20, C794&lt;35), "20-35",
AND(C794&gt;=35, C794&lt;50), "35-50",
C794&gt;=50, "50-100"
)</f>
        <v>35-50</v>
      </c>
      <c r="AK794" t="str" cm="1">
        <f t="array" ref="AK794">_xlfn.IFS(
G794&lt;6, "&lt;6",
AND(G794&gt;=6, G794&lt;12), "6-12",
AND(G794&gt;=12, G794&lt;18), "12-18",  AND(G794&gt;=18, G794&lt;24), "18-24", G794&gt;=24, "24-36")</f>
        <v>12-18</v>
      </c>
    </row>
    <row r="795" spans="1:37" x14ac:dyDescent="0.3">
      <c r="A795" t="s">
        <v>894</v>
      </c>
      <c r="B795" t="s">
        <v>44</v>
      </c>
      <c r="C795">
        <v>36</v>
      </c>
      <c r="D795" t="s">
        <v>34</v>
      </c>
      <c r="E795" t="s">
        <v>103</v>
      </c>
      <c r="F795">
        <v>2</v>
      </c>
      <c r="G795">
        <v>8</v>
      </c>
      <c r="H795" t="s">
        <v>36</v>
      </c>
      <c r="I795" t="s">
        <v>37</v>
      </c>
      <c r="J795" t="s">
        <v>34</v>
      </c>
      <c r="K795" t="s">
        <v>34</v>
      </c>
      <c r="L795" t="s">
        <v>34</v>
      </c>
      <c r="M795" t="s">
        <v>34</v>
      </c>
      <c r="N795" t="s">
        <v>34</v>
      </c>
      <c r="O795" t="s">
        <v>34</v>
      </c>
      <c r="P795" t="s">
        <v>34</v>
      </c>
      <c r="Q795" t="s">
        <v>34</v>
      </c>
      <c r="R795" t="s">
        <v>34</v>
      </c>
      <c r="S795" t="s">
        <v>34</v>
      </c>
      <c r="T795" t="s">
        <v>34</v>
      </c>
      <c r="U795" t="s">
        <v>39</v>
      </c>
      <c r="V795" t="s">
        <v>37</v>
      </c>
      <c r="W795" t="s">
        <v>40</v>
      </c>
      <c r="X795">
        <v>19.45</v>
      </c>
      <c r="Y795">
        <v>69.25</v>
      </c>
      <c r="Z795">
        <v>0</v>
      </c>
      <c r="AA795">
        <v>0</v>
      </c>
      <c r="AB795">
        <v>8.34</v>
      </c>
      <c r="AC795">
        <v>77.59</v>
      </c>
      <c r="AD795" t="s">
        <v>85</v>
      </c>
      <c r="AE795" t="s">
        <v>42</v>
      </c>
      <c r="AF795" t="s">
        <v>42</v>
      </c>
      <c r="AG795">
        <f t="shared" si="24"/>
        <v>0</v>
      </c>
      <c r="AH795" t="str" cm="1">
        <f t="array" ref="AH795">_xlfn.IFS(
X795&lt;=20, "&lt;20",
AND(X795&gt;=20, X795&lt;50), "20-50",
AND(X795&gt;=50, X795&lt;100), "50-100",
X795&gt;=100, "&gt;100"
)</f>
        <v>&lt;20</v>
      </c>
      <c r="AI795">
        <f t="shared" si="25"/>
        <v>1</v>
      </c>
      <c r="AJ795" t="str" cm="1">
        <f t="array" ref="AJ795">_xlfn.IFS(
C795&lt;=20, "&lt;20",
AND(C795&gt;=20, C795&lt;35), "20-35",
AND(C795&gt;=35, C795&lt;50), "35-50",
C795&gt;=50, "50-100"
)</f>
        <v>35-50</v>
      </c>
      <c r="AK795" t="str" cm="1">
        <f t="array" ref="AK795">_xlfn.IFS(
G795&lt;6, "&lt;6",
AND(G795&gt;=6, G795&lt;12), "6-12",
AND(G795&gt;=12, G795&lt;18), "12-18",  AND(G795&gt;=18, G795&lt;24), "18-24", G795&gt;=24, "24-36")</f>
        <v>6-12</v>
      </c>
    </row>
    <row r="796" spans="1:37" x14ac:dyDescent="0.3">
      <c r="A796" t="s">
        <v>895</v>
      </c>
      <c r="B796" t="s">
        <v>44</v>
      </c>
      <c r="C796">
        <v>59</v>
      </c>
      <c r="D796" t="s">
        <v>37</v>
      </c>
      <c r="E796" t="s">
        <v>61</v>
      </c>
      <c r="F796">
        <v>1</v>
      </c>
      <c r="G796">
        <v>23</v>
      </c>
      <c r="H796" t="s">
        <v>57</v>
      </c>
      <c r="I796" t="s">
        <v>37</v>
      </c>
      <c r="J796" t="s">
        <v>34</v>
      </c>
      <c r="K796" t="s">
        <v>37</v>
      </c>
      <c r="L796" t="s">
        <v>72</v>
      </c>
      <c r="M796" t="s">
        <v>34</v>
      </c>
      <c r="N796" t="s">
        <v>34</v>
      </c>
      <c r="O796" t="s">
        <v>34</v>
      </c>
      <c r="P796" t="s">
        <v>37</v>
      </c>
      <c r="Q796" t="s">
        <v>37</v>
      </c>
      <c r="R796" t="s">
        <v>34</v>
      </c>
      <c r="S796" t="s">
        <v>34</v>
      </c>
      <c r="T796" t="s">
        <v>37</v>
      </c>
      <c r="U796" t="s">
        <v>39</v>
      </c>
      <c r="V796" t="s">
        <v>34</v>
      </c>
      <c r="W796" t="s">
        <v>51</v>
      </c>
      <c r="X796">
        <v>60</v>
      </c>
      <c r="Y796">
        <v>1347.15</v>
      </c>
      <c r="Z796">
        <v>0</v>
      </c>
      <c r="AA796">
        <v>0</v>
      </c>
      <c r="AB796">
        <v>31.97</v>
      </c>
      <c r="AC796">
        <v>1379.12</v>
      </c>
      <c r="AD796" t="s">
        <v>41</v>
      </c>
      <c r="AE796" t="s">
        <v>42</v>
      </c>
      <c r="AF796" t="s">
        <v>42</v>
      </c>
      <c r="AG796">
        <f t="shared" si="24"/>
        <v>0</v>
      </c>
      <c r="AH796" t="str" cm="1">
        <f t="array" ref="AH796">_xlfn.IFS(
X796&lt;=20, "&lt;20",
AND(X796&gt;=20, X796&lt;50), "20-50",
AND(X796&gt;=50, X796&lt;100), "50-100",
X796&gt;=100, "&gt;100"
)</f>
        <v>50-100</v>
      </c>
      <c r="AI796">
        <f t="shared" si="25"/>
        <v>0</v>
      </c>
      <c r="AJ796" t="str" cm="1">
        <f t="array" ref="AJ796">_xlfn.IFS(
C796&lt;=20, "&lt;20",
AND(C796&gt;=20, C796&lt;35), "20-35",
AND(C796&gt;=35, C796&lt;50), "35-50",
C796&gt;=50, "50-100"
)</f>
        <v>50-100</v>
      </c>
      <c r="AK796" t="str" cm="1">
        <f t="array" ref="AK796">_xlfn.IFS(
G796&lt;6, "&lt;6",
AND(G796&gt;=6, G796&lt;12), "6-12",
AND(G796&gt;=12, G796&lt;18), "12-18",  AND(G796&gt;=18, G796&lt;24), "18-24", G796&gt;=24, "24-36")</f>
        <v>18-24</v>
      </c>
    </row>
    <row r="797" spans="1:37" x14ac:dyDescent="0.3">
      <c r="A797" t="s">
        <v>896</v>
      </c>
      <c r="B797" t="s">
        <v>33</v>
      </c>
      <c r="C797">
        <v>37</v>
      </c>
      <c r="D797" t="s">
        <v>37</v>
      </c>
      <c r="E797" t="s">
        <v>158</v>
      </c>
      <c r="F797">
        <v>7</v>
      </c>
      <c r="G797">
        <v>7</v>
      </c>
      <c r="H797" t="s">
        <v>36</v>
      </c>
      <c r="I797" t="s">
        <v>37</v>
      </c>
      <c r="J797" t="s">
        <v>34</v>
      </c>
      <c r="K797" t="s">
        <v>37</v>
      </c>
      <c r="L797" t="s">
        <v>50</v>
      </c>
      <c r="M797" t="s">
        <v>34</v>
      </c>
      <c r="N797" t="s">
        <v>34</v>
      </c>
      <c r="O797" t="s">
        <v>34</v>
      </c>
      <c r="P797" t="s">
        <v>34</v>
      </c>
      <c r="Q797" t="s">
        <v>37</v>
      </c>
      <c r="R797" t="s">
        <v>34</v>
      </c>
      <c r="S797" t="s">
        <v>34</v>
      </c>
      <c r="T797" t="s">
        <v>37</v>
      </c>
      <c r="U797" t="s">
        <v>46</v>
      </c>
      <c r="V797" t="s">
        <v>37</v>
      </c>
      <c r="W797" t="s">
        <v>51</v>
      </c>
      <c r="X797">
        <v>79.95</v>
      </c>
      <c r="Y797">
        <v>857.2</v>
      </c>
      <c r="Z797">
        <v>0</v>
      </c>
      <c r="AA797">
        <v>0</v>
      </c>
      <c r="AB797">
        <v>113</v>
      </c>
      <c r="AC797">
        <v>970.2</v>
      </c>
      <c r="AD797" t="s">
        <v>52</v>
      </c>
      <c r="AE797" t="s">
        <v>53</v>
      </c>
      <c r="AF797" t="s">
        <v>54</v>
      </c>
      <c r="AG797">
        <f t="shared" si="24"/>
        <v>1</v>
      </c>
      <c r="AH797" t="str" cm="1">
        <f t="array" ref="AH797">_xlfn.IFS(
X797&lt;=20, "&lt;20",
AND(X797&gt;=20, X797&lt;50), "20-50",
AND(X797&gt;=50, X797&lt;100), "50-100",
X797&gt;=100, "&gt;100"
)</f>
        <v>50-100</v>
      </c>
      <c r="AI797">
        <f t="shared" si="25"/>
        <v>0</v>
      </c>
      <c r="AJ797" t="str" cm="1">
        <f t="array" ref="AJ797">_xlfn.IFS(
C797&lt;=20, "&lt;20",
AND(C797&gt;=20, C797&lt;35), "20-35",
AND(C797&gt;=35, C797&lt;50), "35-50",
C797&gt;=50, "50-100"
)</f>
        <v>35-50</v>
      </c>
      <c r="AK797" t="str" cm="1">
        <f t="array" ref="AK797">_xlfn.IFS(
G797&lt;6, "&lt;6",
AND(G797&gt;=6, G797&lt;12), "6-12",
AND(G797&gt;=12, G797&lt;18), "12-18",  AND(G797&gt;=18, G797&lt;24), "18-24", G797&gt;=24, "24-36")</f>
        <v>6-12</v>
      </c>
    </row>
    <row r="798" spans="1:37" x14ac:dyDescent="0.3">
      <c r="A798" t="s">
        <v>897</v>
      </c>
      <c r="B798" t="s">
        <v>33</v>
      </c>
      <c r="C798">
        <v>41</v>
      </c>
      <c r="D798" t="s">
        <v>37</v>
      </c>
      <c r="E798" t="s">
        <v>76</v>
      </c>
      <c r="F798">
        <v>1</v>
      </c>
      <c r="G798">
        <v>28</v>
      </c>
      <c r="H798" t="s">
        <v>36</v>
      </c>
      <c r="I798" t="s">
        <v>37</v>
      </c>
      <c r="J798" t="s">
        <v>37</v>
      </c>
      <c r="K798" t="s">
        <v>37</v>
      </c>
      <c r="L798" t="s">
        <v>72</v>
      </c>
      <c r="M798" t="s">
        <v>37</v>
      </c>
      <c r="N798" t="s">
        <v>37</v>
      </c>
      <c r="O798" t="s">
        <v>37</v>
      </c>
      <c r="P798" t="s">
        <v>37</v>
      </c>
      <c r="Q798" t="s">
        <v>37</v>
      </c>
      <c r="R798" t="s">
        <v>37</v>
      </c>
      <c r="S798" t="s">
        <v>37</v>
      </c>
      <c r="T798" t="s">
        <v>37</v>
      </c>
      <c r="U798" t="s">
        <v>67</v>
      </c>
      <c r="V798" t="s">
        <v>37</v>
      </c>
      <c r="W798" t="s">
        <v>40</v>
      </c>
      <c r="X798">
        <v>89.4</v>
      </c>
      <c r="Y798">
        <v>5597.65</v>
      </c>
      <c r="Z798">
        <v>0</v>
      </c>
      <c r="AA798">
        <v>0</v>
      </c>
      <c r="AB798">
        <v>2806.65</v>
      </c>
      <c r="AC798">
        <v>8404.2999999999993</v>
      </c>
      <c r="AD798" t="s">
        <v>41</v>
      </c>
      <c r="AE798" t="s">
        <v>42</v>
      </c>
      <c r="AF798" t="s">
        <v>42</v>
      </c>
      <c r="AG798">
        <f t="shared" si="24"/>
        <v>0</v>
      </c>
      <c r="AH798" t="str" cm="1">
        <f t="array" ref="AH798">_xlfn.IFS(
X798&lt;=20, "&lt;20",
AND(X798&gt;=20, X798&lt;50), "20-50",
AND(X798&gt;=50, X798&lt;100), "50-100",
X798&gt;=100, "&gt;100"
)</f>
        <v>50-100</v>
      </c>
      <c r="AI798">
        <f t="shared" si="25"/>
        <v>0</v>
      </c>
      <c r="AJ798" t="str" cm="1">
        <f t="array" ref="AJ798">_xlfn.IFS(
C798&lt;=20, "&lt;20",
AND(C798&gt;=20, C798&lt;35), "20-35",
AND(C798&gt;=35, C798&lt;50), "35-50",
C798&gt;=50, "50-100"
)</f>
        <v>35-50</v>
      </c>
      <c r="AK798" t="str" cm="1">
        <f t="array" ref="AK798">_xlfn.IFS(
G798&lt;6, "&lt;6",
AND(G798&gt;=6, G798&lt;12), "6-12",
AND(G798&gt;=12, G798&lt;18), "12-18",  AND(G798&gt;=18, G798&lt;24), "18-24", G798&gt;=24, "24-36")</f>
        <v>24-36</v>
      </c>
    </row>
    <row r="799" spans="1:37" x14ac:dyDescent="0.3">
      <c r="A799" t="s">
        <v>898</v>
      </c>
      <c r="B799" t="s">
        <v>44</v>
      </c>
      <c r="C799">
        <v>29</v>
      </c>
      <c r="D799" t="s">
        <v>34</v>
      </c>
      <c r="E799" t="s">
        <v>45</v>
      </c>
      <c r="F799">
        <v>7</v>
      </c>
      <c r="G799">
        <v>10</v>
      </c>
      <c r="H799" t="s">
        <v>36</v>
      </c>
      <c r="I799" t="s">
        <v>37</v>
      </c>
      <c r="J799" t="s">
        <v>34</v>
      </c>
      <c r="K799" t="s">
        <v>37</v>
      </c>
      <c r="L799" t="s">
        <v>50</v>
      </c>
      <c r="M799" t="s">
        <v>37</v>
      </c>
      <c r="N799" t="s">
        <v>37</v>
      </c>
      <c r="O799" t="s">
        <v>37</v>
      </c>
      <c r="P799" t="s">
        <v>34</v>
      </c>
      <c r="Q799" t="s">
        <v>34</v>
      </c>
      <c r="R799" t="s">
        <v>34</v>
      </c>
      <c r="S799" t="s">
        <v>37</v>
      </c>
      <c r="T799" t="s">
        <v>37</v>
      </c>
      <c r="U799" t="s">
        <v>46</v>
      </c>
      <c r="V799" t="s">
        <v>37</v>
      </c>
      <c r="W799" t="s">
        <v>40</v>
      </c>
      <c r="X799">
        <v>83.9</v>
      </c>
      <c r="Y799">
        <v>3233.6</v>
      </c>
      <c r="Z799">
        <v>0</v>
      </c>
      <c r="AA799">
        <v>0</v>
      </c>
      <c r="AB799">
        <v>1374.84</v>
      </c>
      <c r="AC799">
        <v>4608.4399999999996</v>
      </c>
      <c r="AD799" t="s">
        <v>52</v>
      </c>
      <c r="AE799" t="s">
        <v>53</v>
      </c>
      <c r="AF799" t="s">
        <v>155</v>
      </c>
      <c r="AG799">
        <f t="shared" si="24"/>
        <v>1</v>
      </c>
      <c r="AH799" t="str" cm="1">
        <f t="array" ref="AH799">_xlfn.IFS(
X799&lt;=20, "&lt;20",
AND(X799&gt;=20, X799&lt;50), "20-50",
AND(X799&gt;=50, X799&lt;100), "50-100",
X799&gt;=100, "&gt;100"
)</f>
        <v>50-100</v>
      </c>
      <c r="AI799">
        <f t="shared" si="25"/>
        <v>0</v>
      </c>
      <c r="AJ799" t="str" cm="1">
        <f t="array" ref="AJ799">_xlfn.IFS(
C799&lt;=20, "&lt;20",
AND(C799&gt;=20, C799&lt;35), "20-35",
AND(C799&gt;=35, C799&lt;50), "35-50",
C799&gt;=50, "50-100"
)</f>
        <v>20-35</v>
      </c>
      <c r="AK799" t="str" cm="1">
        <f t="array" ref="AK799">_xlfn.IFS(
G799&lt;6, "&lt;6",
AND(G799&gt;=6, G799&lt;12), "6-12",
AND(G799&gt;=12, G799&lt;18), "12-18",  AND(G799&gt;=18, G799&lt;24), "18-24", G799&gt;=24, "24-36")</f>
        <v>6-12</v>
      </c>
    </row>
    <row r="800" spans="1:37" x14ac:dyDescent="0.3">
      <c r="A800" t="s">
        <v>899</v>
      </c>
      <c r="B800" t="s">
        <v>44</v>
      </c>
      <c r="C800">
        <v>26</v>
      </c>
      <c r="D800" t="s">
        <v>37</v>
      </c>
      <c r="E800" t="s">
        <v>64</v>
      </c>
      <c r="F800">
        <v>9</v>
      </c>
      <c r="G800">
        <v>8</v>
      </c>
      <c r="H800" t="s">
        <v>70</v>
      </c>
      <c r="I800" t="s">
        <v>34</v>
      </c>
      <c r="J800" t="s">
        <v>34</v>
      </c>
      <c r="K800" t="s">
        <v>37</v>
      </c>
      <c r="L800" t="s">
        <v>72</v>
      </c>
      <c r="M800" t="s">
        <v>37</v>
      </c>
      <c r="N800" t="s">
        <v>34</v>
      </c>
      <c r="O800" t="s">
        <v>37</v>
      </c>
      <c r="P800" t="s">
        <v>37</v>
      </c>
      <c r="Q800" t="s">
        <v>37</v>
      </c>
      <c r="R800" t="s">
        <v>37</v>
      </c>
      <c r="S800" t="s">
        <v>37</v>
      </c>
      <c r="T800" t="s">
        <v>37</v>
      </c>
      <c r="U800" t="s">
        <v>67</v>
      </c>
      <c r="V800" t="s">
        <v>37</v>
      </c>
      <c r="W800" t="s">
        <v>40</v>
      </c>
      <c r="X800">
        <v>62.15</v>
      </c>
      <c r="Y800">
        <v>3778.85</v>
      </c>
      <c r="Z800">
        <v>0</v>
      </c>
      <c r="AA800">
        <v>0</v>
      </c>
      <c r="AB800">
        <v>0</v>
      </c>
      <c r="AC800">
        <v>3778.85</v>
      </c>
      <c r="AD800" t="s">
        <v>41</v>
      </c>
      <c r="AE800" t="s">
        <v>42</v>
      </c>
      <c r="AF800" t="s">
        <v>42</v>
      </c>
      <c r="AG800">
        <f t="shared" si="24"/>
        <v>0</v>
      </c>
      <c r="AH800" t="str" cm="1">
        <f t="array" ref="AH800">_xlfn.IFS(
X800&lt;=20, "&lt;20",
AND(X800&gt;=20, X800&lt;50), "20-50",
AND(X800&gt;=50, X800&lt;100), "50-100",
X800&gt;=100, "&gt;100"
)</f>
        <v>50-100</v>
      </c>
      <c r="AI800">
        <f t="shared" si="25"/>
        <v>0</v>
      </c>
      <c r="AJ800" t="str" cm="1">
        <f t="array" ref="AJ800">_xlfn.IFS(
C800&lt;=20, "&lt;20",
AND(C800&gt;=20, C800&lt;35), "20-35",
AND(C800&gt;=35, C800&lt;50), "35-50",
C800&gt;=50, "50-100"
)</f>
        <v>20-35</v>
      </c>
      <c r="AK800" t="str" cm="1">
        <f t="array" ref="AK800">_xlfn.IFS(
G800&lt;6, "&lt;6",
AND(G800&gt;=6, G800&lt;12), "6-12",
AND(G800&gt;=12, G800&lt;18), "12-18",  AND(G800&gt;=18, G800&lt;24), "18-24", G800&gt;=24, "24-36")</f>
        <v>6-12</v>
      </c>
    </row>
    <row r="801" spans="1:37" x14ac:dyDescent="0.3">
      <c r="A801" t="s">
        <v>900</v>
      </c>
      <c r="B801" t="s">
        <v>44</v>
      </c>
      <c r="C801">
        <v>22</v>
      </c>
      <c r="D801" t="s">
        <v>37</v>
      </c>
      <c r="E801" t="s">
        <v>35</v>
      </c>
      <c r="F801">
        <v>9</v>
      </c>
      <c r="G801">
        <v>4</v>
      </c>
      <c r="H801" t="s">
        <v>110</v>
      </c>
      <c r="I801" t="s">
        <v>37</v>
      </c>
      <c r="J801" t="s">
        <v>37</v>
      </c>
      <c r="K801" t="s">
        <v>37</v>
      </c>
      <c r="L801" t="s">
        <v>50</v>
      </c>
      <c r="M801" t="s">
        <v>34</v>
      </c>
      <c r="N801" t="s">
        <v>34</v>
      </c>
      <c r="O801" t="s">
        <v>34</v>
      </c>
      <c r="P801" t="s">
        <v>34</v>
      </c>
      <c r="Q801" t="s">
        <v>37</v>
      </c>
      <c r="R801" t="s">
        <v>37</v>
      </c>
      <c r="S801" t="s">
        <v>37</v>
      </c>
      <c r="T801" t="s">
        <v>37</v>
      </c>
      <c r="U801" t="s">
        <v>46</v>
      </c>
      <c r="V801" t="s">
        <v>34</v>
      </c>
      <c r="W801" t="s">
        <v>40</v>
      </c>
      <c r="X801">
        <v>95</v>
      </c>
      <c r="Y801">
        <v>2462.5500000000002</v>
      </c>
      <c r="Z801">
        <v>0</v>
      </c>
      <c r="AA801">
        <v>0</v>
      </c>
      <c r="AB801">
        <v>497.34</v>
      </c>
      <c r="AC801">
        <v>2959.89</v>
      </c>
      <c r="AD801" t="s">
        <v>41</v>
      </c>
      <c r="AE801" t="s">
        <v>42</v>
      </c>
      <c r="AF801" t="s">
        <v>42</v>
      </c>
      <c r="AG801">
        <f t="shared" si="24"/>
        <v>0</v>
      </c>
      <c r="AH801" t="str" cm="1">
        <f t="array" ref="AH801">_xlfn.IFS(
X801&lt;=20, "&lt;20",
AND(X801&gt;=20, X801&lt;50), "20-50",
AND(X801&gt;=50, X801&lt;100), "50-100",
X801&gt;=100, "&gt;100"
)</f>
        <v>50-100</v>
      </c>
      <c r="AI801">
        <f t="shared" si="25"/>
        <v>0</v>
      </c>
      <c r="AJ801" t="str" cm="1">
        <f t="array" ref="AJ801">_xlfn.IFS(
C801&lt;=20, "&lt;20",
AND(C801&gt;=20, C801&lt;35), "20-35",
AND(C801&gt;=35, C801&lt;50), "35-50",
C801&gt;=50, "50-100"
)</f>
        <v>20-35</v>
      </c>
      <c r="AK801" t="str" cm="1">
        <f t="array" ref="AK801">_xlfn.IFS(
G801&lt;6, "&lt;6",
AND(G801&gt;=6, G801&lt;12), "6-12",
AND(G801&gt;=12, G801&lt;18), "12-18",  AND(G801&gt;=18, G801&lt;24), "18-24", G801&gt;=24, "24-36")</f>
        <v>&lt;6</v>
      </c>
    </row>
    <row r="802" spans="1:37" x14ac:dyDescent="0.3">
      <c r="A802" t="s">
        <v>901</v>
      </c>
      <c r="B802" t="s">
        <v>44</v>
      </c>
      <c r="C802">
        <v>22</v>
      </c>
      <c r="D802" t="s">
        <v>37</v>
      </c>
      <c r="E802" t="s">
        <v>87</v>
      </c>
      <c r="F802">
        <v>13</v>
      </c>
      <c r="G802">
        <v>6</v>
      </c>
      <c r="H802" t="s">
        <v>36</v>
      </c>
      <c r="I802" t="s">
        <v>37</v>
      </c>
      <c r="J802" t="s">
        <v>34</v>
      </c>
      <c r="K802" t="s">
        <v>34</v>
      </c>
      <c r="L802" t="s">
        <v>34</v>
      </c>
      <c r="M802" t="s">
        <v>34</v>
      </c>
      <c r="N802" t="s">
        <v>34</v>
      </c>
      <c r="O802" t="s">
        <v>34</v>
      </c>
      <c r="P802" t="s">
        <v>34</v>
      </c>
      <c r="Q802" t="s">
        <v>34</v>
      </c>
      <c r="R802" t="s">
        <v>34</v>
      </c>
      <c r="S802" t="s">
        <v>34</v>
      </c>
      <c r="T802" t="s">
        <v>34</v>
      </c>
      <c r="U802" t="s">
        <v>46</v>
      </c>
      <c r="V802" t="s">
        <v>34</v>
      </c>
      <c r="W802" t="s">
        <v>51</v>
      </c>
      <c r="X802">
        <v>19.649999999999999</v>
      </c>
      <c r="Y802">
        <v>19.649999999999999</v>
      </c>
      <c r="Z802">
        <v>0</v>
      </c>
      <c r="AA802">
        <v>0</v>
      </c>
      <c r="AB802">
        <v>27.88</v>
      </c>
      <c r="AC802">
        <v>47.53</v>
      </c>
      <c r="AD802" t="s">
        <v>85</v>
      </c>
      <c r="AE802" t="s">
        <v>42</v>
      </c>
      <c r="AF802" t="s">
        <v>42</v>
      </c>
      <c r="AG802">
        <f t="shared" si="24"/>
        <v>0</v>
      </c>
      <c r="AH802" t="str" cm="1">
        <f t="array" ref="AH802">_xlfn.IFS(
X802&lt;=20, "&lt;20",
AND(X802&gt;=20, X802&lt;50), "20-50",
AND(X802&gt;=50, X802&lt;100), "50-100",
X802&gt;=100, "&gt;100"
)</f>
        <v>&lt;20</v>
      </c>
      <c r="AI802">
        <f t="shared" si="25"/>
        <v>1</v>
      </c>
      <c r="AJ802" t="str" cm="1">
        <f t="array" ref="AJ802">_xlfn.IFS(
C802&lt;=20, "&lt;20",
AND(C802&gt;=20, C802&lt;35), "20-35",
AND(C802&gt;=35, C802&lt;50), "35-50",
C802&gt;=50, "50-100"
)</f>
        <v>20-35</v>
      </c>
      <c r="AK802" t="str" cm="1">
        <f t="array" ref="AK802">_xlfn.IFS(
G802&lt;6, "&lt;6",
AND(G802&gt;=6, G802&lt;12), "6-12",
AND(G802&gt;=12, G802&lt;18), "12-18",  AND(G802&gt;=18, G802&lt;24), "18-24", G802&gt;=24, "24-36")</f>
        <v>6-12</v>
      </c>
    </row>
    <row r="803" spans="1:37" x14ac:dyDescent="0.3">
      <c r="A803" t="s">
        <v>902</v>
      </c>
      <c r="B803" t="s">
        <v>44</v>
      </c>
      <c r="C803">
        <v>57</v>
      </c>
      <c r="D803" t="s">
        <v>37</v>
      </c>
      <c r="E803" t="s">
        <v>164</v>
      </c>
      <c r="F803">
        <v>7</v>
      </c>
      <c r="G803">
        <v>27</v>
      </c>
      <c r="H803" t="s">
        <v>57</v>
      </c>
      <c r="I803" t="s">
        <v>37</v>
      </c>
      <c r="J803" t="s">
        <v>34</v>
      </c>
      <c r="K803" t="s">
        <v>37</v>
      </c>
      <c r="L803" t="s">
        <v>50</v>
      </c>
      <c r="M803" t="s">
        <v>34</v>
      </c>
      <c r="N803" t="s">
        <v>34</v>
      </c>
      <c r="O803" t="s">
        <v>34</v>
      </c>
      <c r="P803" t="s">
        <v>34</v>
      </c>
      <c r="Q803" t="s">
        <v>37</v>
      </c>
      <c r="R803" t="s">
        <v>37</v>
      </c>
      <c r="S803" t="s">
        <v>37</v>
      </c>
      <c r="T803" t="s">
        <v>34</v>
      </c>
      <c r="U803" t="s">
        <v>46</v>
      </c>
      <c r="V803" t="s">
        <v>37</v>
      </c>
      <c r="W803" t="s">
        <v>51</v>
      </c>
      <c r="X803">
        <v>91.1</v>
      </c>
      <c r="Y803">
        <v>1135.7</v>
      </c>
      <c r="Z803">
        <v>0</v>
      </c>
      <c r="AA803">
        <v>80</v>
      </c>
      <c r="AB803">
        <v>70.59</v>
      </c>
      <c r="AC803">
        <v>1286.29</v>
      </c>
      <c r="AD803" t="s">
        <v>52</v>
      </c>
      <c r="AE803" t="s">
        <v>104</v>
      </c>
      <c r="AF803" t="s">
        <v>150</v>
      </c>
      <c r="AG803">
        <f t="shared" si="24"/>
        <v>1</v>
      </c>
      <c r="AH803" t="str" cm="1">
        <f t="array" ref="AH803">_xlfn.IFS(
X803&lt;=20, "&lt;20",
AND(X803&gt;=20, X803&lt;50), "20-50",
AND(X803&gt;=50, X803&lt;100), "50-100",
X803&gt;=100, "&gt;100"
)</f>
        <v>50-100</v>
      </c>
      <c r="AI803">
        <f t="shared" si="25"/>
        <v>0</v>
      </c>
      <c r="AJ803" t="str" cm="1">
        <f t="array" ref="AJ803">_xlfn.IFS(
C803&lt;=20, "&lt;20",
AND(C803&gt;=20, C803&lt;35), "20-35",
AND(C803&gt;=35, C803&lt;50), "35-50",
C803&gt;=50, "50-100"
)</f>
        <v>50-100</v>
      </c>
      <c r="AK803" t="str" cm="1">
        <f t="array" ref="AK803">_xlfn.IFS(
G803&lt;6, "&lt;6",
AND(G803&gt;=6, G803&lt;12), "6-12",
AND(G803&gt;=12, G803&lt;18), "12-18",  AND(G803&gt;=18, G803&lt;24), "18-24", G803&gt;=24, "24-36")</f>
        <v>24-36</v>
      </c>
    </row>
    <row r="804" spans="1:37" x14ac:dyDescent="0.3">
      <c r="A804" t="s">
        <v>903</v>
      </c>
      <c r="B804" t="s">
        <v>44</v>
      </c>
      <c r="C804">
        <v>67</v>
      </c>
      <c r="D804" t="s">
        <v>34</v>
      </c>
      <c r="E804" t="s">
        <v>87</v>
      </c>
      <c r="F804">
        <v>12</v>
      </c>
      <c r="G804">
        <v>4</v>
      </c>
      <c r="H804" t="s">
        <v>36</v>
      </c>
      <c r="I804" t="s">
        <v>37</v>
      </c>
      <c r="J804" t="s">
        <v>37</v>
      </c>
      <c r="K804" t="s">
        <v>37</v>
      </c>
      <c r="L804" t="s">
        <v>50</v>
      </c>
      <c r="M804" t="s">
        <v>34</v>
      </c>
      <c r="N804" t="s">
        <v>34</v>
      </c>
      <c r="O804" t="s">
        <v>34</v>
      </c>
      <c r="P804" t="s">
        <v>34</v>
      </c>
      <c r="Q804" t="s">
        <v>34</v>
      </c>
      <c r="R804" t="s">
        <v>34</v>
      </c>
      <c r="S804" t="s">
        <v>34</v>
      </c>
      <c r="T804" t="s">
        <v>37</v>
      </c>
      <c r="U804" t="s">
        <v>46</v>
      </c>
      <c r="V804" t="s">
        <v>34</v>
      </c>
      <c r="W804" t="s">
        <v>51</v>
      </c>
      <c r="X804">
        <v>73.599999999999994</v>
      </c>
      <c r="Y804">
        <v>520</v>
      </c>
      <c r="Z804">
        <v>0</v>
      </c>
      <c r="AA804">
        <v>0</v>
      </c>
      <c r="AB804">
        <v>266.49</v>
      </c>
      <c r="AC804">
        <v>786.49</v>
      </c>
      <c r="AD804" t="s">
        <v>52</v>
      </c>
      <c r="AE804" t="s">
        <v>53</v>
      </c>
      <c r="AF804" t="s">
        <v>162</v>
      </c>
      <c r="AG804">
        <f t="shared" si="24"/>
        <v>1</v>
      </c>
      <c r="AH804" t="str" cm="1">
        <f t="array" ref="AH804">_xlfn.IFS(
X804&lt;=20, "&lt;20",
AND(X804&gt;=20, X804&lt;50), "20-50",
AND(X804&gt;=50, X804&lt;100), "50-100",
X804&gt;=100, "&gt;100"
)</f>
        <v>50-100</v>
      </c>
      <c r="AI804">
        <f t="shared" si="25"/>
        <v>0</v>
      </c>
      <c r="AJ804" t="str" cm="1">
        <f t="array" ref="AJ804">_xlfn.IFS(
C804&lt;=20, "&lt;20",
AND(C804&gt;=20, C804&lt;35), "20-35",
AND(C804&gt;=35, C804&lt;50), "35-50",
C804&gt;=50, "50-100"
)</f>
        <v>50-100</v>
      </c>
      <c r="AK804" t="str" cm="1">
        <f t="array" ref="AK804">_xlfn.IFS(
G804&lt;6, "&lt;6",
AND(G804&gt;=6, G804&lt;12), "6-12",
AND(G804&gt;=12, G804&lt;18), "12-18",  AND(G804&gt;=18, G804&lt;24), "18-24", G804&gt;=24, "24-36")</f>
        <v>&lt;6</v>
      </c>
    </row>
    <row r="805" spans="1:37" x14ac:dyDescent="0.3">
      <c r="A805" t="s">
        <v>904</v>
      </c>
      <c r="B805" t="s">
        <v>44</v>
      </c>
      <c r="C805">
        <v>67</v>
      </c>
      <c r="D805" t="s">
        <v>34</v>
      </c>
      <c r="E805" t="s">
        <v>158</v>
      </c>
      <c r="F805">
        <v>9</v>
      </c>
      <c r="G805">
        <v>13</v>
      </c>
      <c r="H805" t="s">
        <v>36</v>
      </c>
      <c r="I805" t="s">
        <v>37</v>
      </c>
      <c r="J805" t="s">
        <v>37</v>
      </c>
      <c r="K805" t="s">
        <v>37</v>
      </c>
      <c r="L805" t="s">
        <v>50</v>
      </c>
      <c r="M805" t="s">
        <v>34</v>
      </c>
      <c r="N805" t="s">
        <v>34</v>
      </c>
      <c r="O805" t="s">
        <v>34</v>
      </c>
      <c r="P805" t="s">
        <v>34</v>
      </c>
      <c r="Q805" t="s">
        <v>34</v>
      </c>
      <c r="R805" t="s">
        <v>34</v>
      </c>
      <c r="S805" t="s">
        <v>34</v>
      </c>
      <c r="T805" t="s">
        <v>37</v>
      </c>
      <c r="U805" t="s">
        <v>67</v>
      </c>
      <c r="V805" t="s">
        <v>37</v>
      </c>
      <c r="W805" t="s">
        <v>51</v>
      </c>
      <c r="X805">
        <v>74.45</v>
      </c>
      <c r="Y805">
        <v>294.45</v>
      </c>
      <c r="Z805">
        <v>0</v>
      </c>
      <c r="AA805">
        <v>0</v>
      </c>
      <c r="AB805">
        <v>17.16</v>
      </c>
      <c r="AC805">
        <v>311.61</v>
      </c>
      <c r="AD805" t="s">
        <v>41</v>
      </c>
      <c r="AE805" t="s">
        <v>42</v>
      </c>
      <c r="AF805" t="s">
        <v>42</v>
      </c>
      <c r="AG805">
        <f t="shared" si="24"/>
        <v>0</v>
      </c>
      <c r="AH805" t="str" cm="1">
        <f t="array" ref="AH805">_xlfn.IFS(
X805&lt;=20, "&lt;20",
AND(X805&gt;=20, X805&lt;50), "20-50",
AND(X805&gt;=50, X805&lt;100), "50-100",
X805&gt;=100, "&gt;100"
)</f>
        <v>50-100</v>
      </c>
      <c r="AI805">
        <f t="shared" si="25"/>
        <v>0</v>
      </c>
      <c r="AJ805" t="str" cm="1">
        <f t="array" ref="AJ805">_xlfn.IFS(
C805&lt;=20, "&lt;20",
AND(C805&gt;=20, C805&lt;35), "20-35",
AND(C805&gt;=35, C805&lt;50), "35-50",
C805&gt;=50, "50-100"
)</f>
        <v>50-100</v>
      </c>
      <c r="AK805" t="str" cm="1">
        <f t="array" ref="AK805">_xlfn.IFS(
G805&lt;6, "&lt;6",
AND(G805&gt;=6, G805&lt;12), "6-12",
AND(G805&gt;=12, G805&lt;18), "12-18",  AND(G805&gt;=18, G805&lt;24), "18-24", G805&gt;=24, "24-36")</f>
        <v>12-18</v>
      </c>
    </row>
    <row r="806" spans="1:37" x14ac:dyDescent="0.3">
      <c r="A806" t="s">
        <v>905</v>
      </c>
      <c r="B806" t="s">
        <v>44</v>
      </c>
      <c r="C806">
        <v>67</v>
      </c>
      <c r="D806" t="s">
        <v>34</v>
      </c>
      <c r="E806" t="s">
        <v>48</v>
      </c>
      <c r="F806">
        <v>11</v>
      </c>
      <c r="G806">
        <v>36</v>
      </c>
      <c r="H806" t="s">
        <v>49</v>
      </c>
      <c r="I806" t="s">
        <v>37</v>
      </c>
      <c r="J806" t="s">
        <v>37</v>
      </c>
      <c r="K806" t="s">
        <v>37</v>
      </c>
      <c r="L806" t="s">
        <v>50</v>
      </c>
      <c r="M806" t="s">
        <v>34</v>
      </c>
      <c r="N806" t="s">
        <v>34</v>
      </c>
      <c r="O806" t="s">
        <v>34</v>
      </c>
      <c r="P806" t="s">
        <v>34</v>
      </c>
      <c r="Q806" t="s">
        <v>34</v>
      </c>
      <c r="R806" t="s">
        <v>37</v>
      </c>
      <c r="S806" t="s">
        <v>34</v>
      </c>
      <c r="T806" t="s">
        <v>37</v>
      </c>
      <c r="U806" t="s">
        <v>67</v>
      </c>
      <c r="V806" t="s">
        <v>34</v>
      </c>
      <c r="W806" t="s">
        <v>51</v>
      </c>
      <c r="X806">
        <v>85.2</v>
      </c>
      <c r="Y806">
        <v>695.75</v>
      </c>
      <c r="Z806">
        <v>0</v>
      </c>
      <c r="AA806">
        <v>0</v>
      </c>
      <c r="AB806">
        <v>357.04</v>
      </c>
      <c r="AC806">
        <v>1052.79</v>
      </c>
      <c r="AD806" t="s">
        <v>41</v>
      </c>
      <c r="AE806" t="s">
        <v>42</v>
      </c>
      <c r="AF806" t="s">
        <v>42</v>
      </c>
      <c r="AG806">
        <f t="shared" si="24"/>
        <v>0</v>
      </c>
      <c r="AH806" t="str" cm="1">
        <f t="array" ref="AH806">_xlfn.IFS(
X806&lt;=20, "&lt;20",
AND(X806&gt;=20, X806&lt;50), "20-50",
AND(X806&gt;=50, X806&lt;100), "50-100",
X806&gt;=100, "&gt;100"
)</f>
        <v>50-100</v>
      </c>
      <c r="AI806">
        <f t="shared" si="25"/>
        <v>0</v>
      </c>
      <c r="AJ806" t="str" cm="1">
        <f t="array" ref="AJ806">_xlfn.IFS(
C806&lt;=20, "&lt;20",
AND(C806&gt;=20, C806&lt;35), "20-35",
AND(C806&gt;=35, C806&lt;50), "35-50",
C806&gt;=50, "50-100"
)</f>
        <v>50-100</v>
      </c>
      <c r="AK806" t="str" cm="1">
        <f t="array" ref="AK806">_xlfn.IFS(
G806&lt;6, "&lt;6",
AND(G806&gt;=6, G806&lt;12), "6-12",
AND(G806&gt;=12, G806&lt;18), "12-18",  AND(G806&gt;=18, G806&lt;24), "18-24", G806&gt;=24, "24-36")</f>
        <v>24-36</v>
      </c>
    </row>
    <row r="807" spans="1:37" x14ac:dyDescent="0.3">
      <c r="A807" t="s">
        <v>906</v>
      </c>
      <c r="B807" t="s">
        <v>44</v>
      </c>
      <c r="C807">
        <v>19</v>
      </c>
      <c r="D807" t="s">
        <v>34</v>
      </c>
      <c r="E807" t="s">
        <v>99</v>
      </c>
      <c r="F807">
        <v>3</v>
      </c>
      <c r="G807">
        <v>12</v>
      </c>
      <c r="H807" t="s">
        <v>57</v>
      </c>
      <c r="I807" t="s">
        <v>37</v>
      </c>
      <c r="J807" t="s">
        <v>34</v>
      </c>
      <c r="K807" t="s">
        <v>37</v>
      </c>
      <c r="L807" t="s">
        <v>72</v>
      </c>
      <c r="M807" t="s">
        <v>37</v>
      </c>
      <c r="N807" t="s">
        <v>34</v>
      </c>
      <c r="O807" t="s">
        <v>34</v>
      </c>
      <c r="P807" t="s">
        <v>37</v>
      </c>
      <c r="Q807" t="s">
        <v>34</v>
      </c>
      <c r="R807" t="s">
        <v>34</v>
      </c>
      <c r="S807" t="s">
        <v>34</v>
      </c>
      <c r="T807" t="s">
        <v>37</v>
      </c>
      <c r="U807" t="s">
        <v>46</v>
      </c>
      <c r="V807" t="s">
        <v>34</v>
      </c>
      <c r="W807" t="s">
        <v>51</v>
      </c>
      <c r="X807">
        <v>54.2</v>
      </c>
      <c r="Y807">
        <v>690.5</v>
      </c>
      <c r="Z807">
        <v>0</v>
      </c>
      <c r="AA807">
        <v>0</v>
      </c>
      <c r="AB807">
        <v>287.88</v>
      </c>
      <c r="AC807">
        <v>978.38</v>
      </c>
      <c r="AD807" t="s">
        <v>41</v>
      </c>
      <c r="AE807" t="s">
        <v>42</v>
      </c>
      <c r="AF807" t="s">
        <v>42</v>
      </c>
      <c r="AG807">
        <f t="shared" si="24"/>
        <v>0</v>
      </c>
      <c r="AH807" t="str" cm="1">
        <f t="array" ref="AH807">_xlfn.IFS(
X807&lt;=20, "&lt;20",
AND(X807&gt;=20, X807&lt;50), "20-50",
AND(X807&gt;=50, X807&lt;100), "50-100",
X807&gt;=100, "&gt;100"
)</f>
        <v>50-100</v>
      </c>
      <c r="AI807">
        <f t="shared" si="25"/>
        <v>0</v>
      </c>
      <c r="AJ807" t="str" cm="1">
        <f t="array" ref="AJ807">_xlfn.IFS(
C807&lt;=20, "&lt;20",
AND(C807&gt;=20, C807&lt;35), "20-35",
AND(C807&gt;=35, C807&lt;50), "35-50",
C807&gt;=50, "50-100"
)</f>
        <v>&lt;20</v>
      </c>
      <c r="AK807" t="str" cm="1">
        <f t="array" ref="AK807">_xlfn.IFS(
G807&lt;6, "&lt;6",
AND(G807&gt;=6, G807&lt;12), "6-12",
AND(G807&gt;=12, G807&lt;18), "12-18",  AND(G807&gt;=18, G807&lt;24), "18-24", G807&gt;=24, "24-36")</f>
        <v>12-18</v>
      </c>
    </row>
    <row r="808" spans="1:37" x14ac:dyDescent="0.3">
      <c r="A808" t="s">
        <v>907</v>
      </c>
      <c r="B808" t="s">
        <v>33</v>
      </c>
      <c r="C808">
        <v>57</v>
      </c>
      <c r="D808" t="s">
        <v>34</v>
      </c>
      <c r="E808" t="s">
        <v>87</v>
      </c>
      <c r="F808">
        <v>9</v>
      </c>
      <c r="G808">
        <v>13</v>
      </c>
      <c r="H808" t="s">
        <v>49</v>
      </c>
      <c r="I808" t="s">
        <v>37</v>
      </c>
      <c r="J808" t="s">
        <v>34</v>
      </c>
      <c r="K808" t="s">
        <v>37</v>
      </c>
      <c r="L808" t="s">
        <v>72</v>
      </c>
      <c r="M808" t="s">
        <v>34</v>
      </c>
      <c r="N808" t="s">
        <v>34</v>
      </c>
      <c r="O808" t="s">
        <v>34</v>
      </c>
      <c r="P808" t="s">
        <v>37</v>
      </c>
      <c r="Q808" t="s">
        <v>37</v>
      </c>
      <c r="R808" t="s">
        <v>34</v>
      </c>
      <c r="S808" t="s">
        <v>34</v>
      </c>
      <c r="T808" t="s">
        <v>37</v>
      </c>
      <c r="U808" t="s">
        <v>46</v>
      </c>
      <c r="V808" t="s">
        <v>37</v>
      </c>
      <c r="W808" t="s">
        <v>40</v>
      </c>
      <c r="X808">
        <v>59.5</v>
      </c>
      <c r="Y808">
        <v>415.95</v>
      </c>
      <c r="Z808">
        <v>0</v>
      </c>
      <c r="AA808">
        <v>0</v>
      </c>
      <c r="AB808">
        <v>15.68</v>
      </c>
      <c r="AC808">
        <v>431.63</v>
      </c>
      <c r="AD808" t="s">
        <v>52</v>
      </c>
      <c r="AE808" t="s">
        <v>94</v>
      </c>
      <c r="AF808" t="s">
        <v>235</v>
      </c>
      <c r="AG808">
        <f t="shared" si="24"/>
        <v>1</v>
      </c>
      <c r="AH808" t="str" cm="1">
        <f t="array" ref="AH808">_xlfn.IFS(
X808&lt;=20, "&lt;20",
AND(X808&gt;=20, X808&lt;50), "20-50",
AND(X808&gt;=50, X808&lt;100), "50-100",
X808&gt;=100, "&gt;100"
)</f>
        <v>50-100</v>
      </c>
      <c r="AI808">
        <f t="shared" si="25"/>
        <v>0</v>
      </c>
      <c r="AJ808" t="str" cm="1">
        <f t="array" ref="AJ808">_xlfn.IFS(
C808&lt;=20, "&lt;20",
AND(C808&gt;=20, C808&lt;35), "20-35",
AND(C808&gt;=35, C808&lt;50), "35-50",
C808&gt;=50, "50-100"
)</f>
        <v>50-100</v>
      </c>
      <c r="AK808" t="str" cm="1">
        <f t="array" ref="AK808">_xlfn.IFS(
G808&lt;6, "&lt;6",
AND(G808&gt;=6, G808&lt;12), "6-12",
AND(G808&gt;=12, G808&lt;18), "12-18",  AND(G808&gt;=18, G808&lt;24), "18-24", G808&gt;=24, "24-36")</f>
        <v>12-18</v>
      </c>
    </row>
    <row r="809" spans="1:37" x14ac:dyDescent="0.3">
      <c r="A809" t="s">
        <v>908</v>
      </c>
      <c r="B809" t="s">
        <v>44</v>
      </c>
      <c r="C809">
        <v>53</v>
      </c>
      <c r="D809" t="s">
        <v>37</v>
      </c>
      <c r="E809" t="s">
        <v>61</v>
      </c>
      <c r="F809">
        <v>13</v>
      </c>
      <c r="G809">
        <v>23</v>
      </c>
      <c r="H809" t="s">
        <v>70</v>
      </c>
      <c r="I809" t="s">
        <v>37</v>
      </c>
      <c r="J809" t="s">
        <v>34</v>
      </c>
      <c r="K809" t="s">
        <v>37</v>
      </c>
      <c r="L809" t="s">
        <v>50</v>
      </c>
      <c r="M809" t="s">
        <v>37</v>
      </c>
      <c r="N809" t="s">
        <v>34</v>
      </c>
      <c r="O809" t="s">
        <v>37</v>
      </c>
      <c r="P809" t="s">
        <v>34</v>
      </c>
      <c r="Q809" t="s">
        <v>34</v>
      </c>
      <c r="R809" t="s">
        <v>34</v>
      </c>
      <c r="S809" t="s">
        <v>34</v>
      </c>
      <c r="T809" t="s">
        <v>37</v>
      </c>
      <c r="U809" t="s">
        <v>67</v>
      </c>
      <c r="V809" t="s">
        <v>34</v>
      </c>
      <c r="W809" t="s">
        <v>51</v>
      </c>
      <c r="X809">
        <v>80.3</v>
      </c>
      <c r="Y809">
        <v>4513.6499999999996</v>
      </c>
      <c r="Z809">
        <v>0</v>
      </c>
      <c r="AA809">
        <v>0</v>
      </c>
      <c r="AB809">
        <v>237.44</v>
      </c>
      <c r="AC809">
        <v>4751.09</v>
      </c>
      <c r="AD809" t="s">
        <v>41</v>
      </c>
      <c r="AE809" t="s">
        <v>42</v>
      </c>
      <c r="AF809" t="s">
        <v>42</v>
      </c>
      <c r="AG809">
        <f t="shared" si="24"/>
        <v>0</v>
      </c>
      <c r="AH809" t="str" cm="1">
        <f t="array" ref="AH809">_xlfn.IFS(
X809&lt;=20, "&lt;20",
AND(X809&gt;=20, X809&lt;50), "20-50",
AND(X809&gt;=50, X809&lt;100), "50-100",
X809&gt;=100, "&gt;100"
)</f>
        <v>50-100</v>
      </c>
      <c r="AI809">
        <f t="shared" si="25"/>
        <v>0</v>
      </c>
      <c r="AJ809" t="str" cm="1">
        <f t="array" ref="AJ809">_xlfn.IFS(
C809&lt;=20, "&lt;20",
AND(C809&gt;=20, C809&lt;35), "20-35",
AND(C809&gt;=35, C809&lt;50), "35-50",
C809&gt;=50, "50-100"
)</f>
        <v>50-100</v>
      </c>
      <c r="AK809" t="str" cm="1">
        <f t="array" ref="AK809">_xlfn.IFS(
G809&lt;6, "&lt;6",
AND(G809&gt;=6, G809&lt;12), "6-12",
AND(G809&gt;=12, G809&lt;18), "12-18",  AND(G809&gt;=18, G809&lt;24), "18-24", G809&gt;=24, "24-36")</f>
        <v>18-24</v>
      </c>
    </row>
    <row r="810" spans="1:37" x14ac:dyDescent="0.3">
      <c r="A810" t="s">
        <v>909</v>
      </c>
      <c r="B810" t="s">
        <v>44</v>
      </c>
      <c r="C810">
        <v>45</v>
      </c>
      <c r="D810" t="s">
        <v>34</v>
      </c>
      <c r="E810" t="s">
        <v>48</v>
      </c>
      <c r="F810">
        <v>8</v>
      </c>
      <c r="G810">
        <v>31</v>
      </c>
      <c r="H810" t="s">
        <v>36</v>
      </c>
      <c r="I810" t="s">
        <v>37</v>
      </c>
      <c r="J810" t="s">
        <v>37</v>
      </c>
      <c r="K810" t="s">
        <v>34</v>
      </c>
      <c r="L810" t="s">
        <v>34</v>
      </c>
      <c r="M810" t="s">
        <v>34</v>
      </c>
      <c r="N810" t="s">
        <v>34</v>
      </c>
      <c r="O810" t="s">
        <v>34</v>
      </c>
      <c r="P810" t="s">
        <v>34</v>
      </c>
      <c r="Q810" t="s">
        <v>34</v>
      </c>
      <c r="R810" t="s">
        <v>34</v>
      </c>
      <c r="S810" t="s">
        <v>34</v>
      </c>
      <c r="T810" t="s">
        <v>34</v>
      </c>
      <c r="U810" t="s">
        <v>67</v>
      </c>
      <c r="V810" t="s">
        <v>34</v>
      </c>
      <c r="W810" t="s">
        <v>40</v>
      </c>
      <c r="X810">
        <v>23.05</v>
      </c>
      <c r="Y810">
        <v>1255.0999999999999</v>
      </c>
      <c r="Z810">
        <v>0</v>
      </c>
      <c r="AA810">
        <v>0</v>
      </c>
      <c r="AB810">
        <v>998.92</v>
      </c>
      <c r="AC810">
        <v>2254.02</v>
      </c>
      <c r="AD810" t="s">
        <v>41</v>
      </c>
      <c r="AE810" t="s">
        <v>42</v>
      </c>
      <c r="AF810" t="s">
        <v>42</v>
      </c>
      <c r="AG810">
        <f t="shared" si="24"/>
        <v>0</v>
      </c>
      <c r="AH810" t="str" cm="1">
        <f t="array" ref="AH810">_xlfn.IFS(
X810&lt;=20, "&lt;20",
AND(X810&gt;=20, X810&lt;50), "20-50",
AND(X810&gt;=50, X810&lt;100), "50-100",
X810&gt;=100, "&gt;100"
)</f>
        <v>20-50</v>
      </c>
      <c r="AI810">
        <f t="shared" si="25"/>
        <v>0</v>
      </c>
      <c r="AJ810" t="str" cm="1">
        <f t="array" ref="AJ810">_xlfn.IFS(
C810&lt;=20, "&lt;20",
AND(C810&gt;=20, C810&lt;35), "20-35",
AND(C810&gt;=35, C810&lt;50), "35-50",
C810&gt;=50, "50-100"
)</f>
        <v>35-50</v>
      </c>
      <c r="AK810" t="str" cm="1">
        <f t="array" ref="AK810">_xlfn.IFS(
G810&lt;6, "&lt;6",
AND(G810&gt;=6, G810&lt;12), "6-12",
AND(G810&gt;=12, G810&lt;18), "12-18",  AND(G810&gt;=18, G810&lt;24), "18-24", G810&gt;=24, "24-36")</f>
        <v>24-36</v>
      </c>
    </row>
    <row r="811" spans="1:37" x14ac:dyDescent="0.3">
      <c r="A811" t="s">
        <v>910</v>
      </c>
      <c r="B811" t="s">
        <v>44</v>
      </c>
      <c r="C811">
        <v>64</v>
      </c>
      <c r="D811" t="s">
        <v>34</v>
      </c>
      <c r="E811" t="s">
        <v>48</v>
      </c>
      <c r="F811">
        <v>3</v>
      </c>
      <c r="G811">
        <v>2</v>
      </c>
      <c r="H811" t="s">
        <v>36</v>
      </c>
      <c r="I811" t="s">
        <v>37</v>
      </c>
      <c r="J811" t="s">
        <v>37</v>
      </c>
      <c r="K811" t="s">
        <v>37</v>
      </c>
      <c r="L811" t="s">
        <v>72</v>
      </c>
      <c r="M811" t="s">
        <v>34</v>
      </c>
      <c r="N811" t="s">
        <v>34</v>
      </c>
      <c r="O811" t="s">
        <v>34</v>
      </c>
      <c r="P811" t="s">
        <v>34</v>
      </c>
      <c r="Q811" t="s">
        <v>34</v>
      </c>
      <c r="R811" t="s">
        <v>34</v>
      </c>
      <c r="S811" t="s">
        <v>34</v>
      </c>
      <c r="T811" t="s">
        <v>37</v>
      </c>
      <c r="U811" t="s">
        <v>39</v>
      </c>
      <c r="V811" t="s">
        <v>37</v>
      </c>
      <c r="W811" t="s">
        <v>40</v>
      </c>
      <c r="X811">
        <v>48.35</v>
      </c>
      <c r="Y811">
        <v>1067.1500000000001</v>
      </c>
      <c r="Z811">
        <v>0</v>
      </c>
      <c r="AA811">
        <v>0</v>
      </c>
      <c r="AB811">
        <v>133.4</v>
      </c>
      <c r="AC811">
        <v>1200.55</v>
      </c>
      <c r="AD811" t="s">
        <v>52</v>
      </c>
      <c r="AE811" t="s">
        <v>94</v>
      </c>
      <c r="AF811" t="s">
        <v>95</v>
      </c>
      <c r="AG811">
        <f t="shared" si="24"/>
        <v>1</v>
      </c>
      <c r="AH811" t="str" cm="1">
        <f t="array" ref="AH811">_xlfn.IFS(
X811&lt;=20, "&lt;20",
AND(X811&gt;=20, X811&lt;50), "20-50",
AND(X811&gt;=50, X811&lt;100), "50-100",
X811&gt;=100, "&gt;100"
)</f>
        <v>20-50</v>
      </c>
      <c r="AI811">
        <f t="shared" si="25"/>
        <v>0</v>
      </c>
      <c r="AJ811" t="str" cm="1">
        <f t="array" ref="AJ811">_xlfn.IFS(
C811&lt;=20, "&lt;20",
AND(C811&gt;=20, C811&lt;35), "20-35",
AND(C811&gt;=35, C811&lt;50), "35-50",
C811&gt;=50, "50-100"
)</f>
        <v>50-100</v>
      </c>
      <c r="AK811" t="str" cm="1">
        <f t="array" ref="AK811">_xlfn.IFS(
G811&lt;6, "&lt;6",
AND(G811&gt;=6, G811&lt;12), "6-12",
AND(G811&gt;=12, G811&lt;18), "12-18",  AND(G811&gt;=18, G811&lt;24), "18-24", G811&gt;=24, "24-36")</f>
        <v>&lt;6</v>
      </c>
    </row>
    <row r="812" spans="1:37" x14ac:dyDescent="0.3">
      <c r="A812" t="s">
        <v>911</v>
      </c>
      <c r="B812" t="s">
        <v>44</v>
      </c>
      <c r="C812">
        <v>58</v>
      </c>
      <c r="D812" t="s">
        <v>34</v>
      </c>
      <c r="E812" t="s">
        <v>35</v>
      </c>
      <c r="F812">
        <v>15</v>
      </c>
      <c r="G812">
        <v>20</v>
      </c>
      <c r="H812" t="s">
        <v>36</v>
      </c>
      <c r="I812" t="s">
        <v>37</v>
      </c>
      <c r="J812" t="s">
        <v>34</v>
      </c>
      <c r="K812" t="s">
        <v>37</v>
      </c>
      <c r="L812" t="s">
        <v>38</v>
      </c>
      <c r="M812" t="s">
        <v>34</v>
      </c>
      <c r="N812" t="s">
        <v>34</v>
      </c>
      <c r="O812" t="s">
        <v>37</v>
      </c>
      <c r="P812" t="s">
        <v>34</v>
      </c>
      <c r="Q812" t="s">
        <v>34</v>
      </c>
      <c r="R812" t="s">
        <v>34</v>
      </c>
      <c r="S812" t="s">
        <v>34</v>
      </c>
      <c r="T812" t="s">
        <v>37</v>
      </c>
      <c r="U812" t="s">
        <v>46</v>
      </c>
      <c r="V812" t="s">
        <v>37</v>
      </c>
      <c r="W812" t="s">
        <v>51</v>
      </c>
      <c r="X812">
        <v>49.6</v>
      </c>
      <c r="Y812">
        <v>939.8</v>
      </c>
      <c r="Z812">
        <v>0</v>
      </c>
      <c r="AA812">
        <v>0</v>
      </c>
      <c r="AB812">
        <v>263.60000000000002</v>
      </c>
      <c r="AC812">
        <v>1203.4000000000001</v>
      </c>
      <c r="AD812" t="s">
        <v>41</v>
      </c>
      <c r="AE812" t="s">
        <v>42</v>
      </c>
      <c r="AF812" t="s">
        <v>42</v>
      </c>
      <c r="AG812">
        <f t="shared" si="24"/>
        <v>0</v>
      </c>
      <c r="AH812" t="str" cm="1">
        <f t="array" ref="AH812">_xlfn.IFS(
X812&lt;=20, "&lt;20",
AND(X812&gt;=20, X812&lt;50), "20-50",
AND(X812&gt;=50, X812&lt;100), "50-100",
X812&gt;=100, "&gt;100"
)</f>
        <v>20-50</v>
      </c>
      <c r="AI812">
        <f t="shared" si="25"/>
        <v>0</v>
      </c>
      <c r="AJ812" t="str" cm="1">
        <f t="array" ref="AJ812">_xlfn.IFS(
C812&lt;=20, "&lt;20",
AND(C812&gt;=20, C812&lt;35), "20-35",
AND(C812&gt;=35, C812&lt;50), "35-50",
C812&gt;=50, "50-100"
)</f>
        <v>50-100</v>
      </c>
      <c r="AK812" t="str" cm="1">
        <f t="array" ref="AK812">_xlfn.IFS(
G812&lt;6, "&lt;6",
AND(G812&gt;=6, G812&lt;12), "6-12",
AND(G812&gt;=12, G812&lt;18), "12-18",  AND(G812&gt;=18, G812&lt;24), "18-24", G812&gt;=24, "24-36")</f>
        <v>18-24</v>
      </c>
    </row>
    <row r="813" spans="1:37" x14ac:dyDescent="0.3">
      <c r="A813" t="s">
        <v>912</v>
      </c>
      <c r="B813" t="s">
        <v>44</v>
      </c>
      <c r="C813">
        <v>44</v>
      </c>
      <c r="D813" t="s">
        <v>34</v>
      </c>
      <c r="E813" t="s">
        <v>74</v>
      </c>
      <c r="F813">
        <v>3</v>
      </c>
      <c r="G813">
        <v>30</v>
      </c>
      <c r="H813" t="s">
        <v>66</v>
      </c>
      <c r="I813" t="s">
        <v>34</v>
      </c>
      <c r="J813" t="s">
        <v>34</v>
      </c>
      <c r="K813" t="s">
        <v>37</v>
      </c>
      <c r="L813" t="s">
        <v>72</v>
      </c>
      <c r="M813" t="s">
        <v>37</v>
      </c>
      <c r="N813" t="s">
        <v>37</v>
      </c>
      <c r="O813" t="s">
        <v>37</v>
      </c>
      <c r="P813" t="s">
        <v>37</v>
      </c>
      <c r="Q813" t="s">
        <v>34</v>
      </c>
      <c r="R813" t="s">
        <v>37</v>
      </c>
      <c r="S813" t="s">
        <v>37</v>
      </c>
      <c r="T813" t="s">
        <v>37</v>
      </c>
      <c r="U813" t="s">
        <v>67</v>
      </c>
      <c r="V813" t="s">
        <v>37</v>
      </c>
      <c r="W813" t="s">
        <v>40</v>
      </c>
      <c r="X813">
        <v>56.4</v>
      </c>
      <c r="Y813">
        <v>3948.45</v>
      </c>
      <c r="Z813">
        <v>0</v>
      </c>
      <c r="AA813">
        <v>0</v>
      </c>
      <c r="AB813">
        <v>0</v>
      </c>
      <c r="AC813">
        <v>3948.45</v>
      </c>
      <c r="AD813" t="s">
        <v>41</v>
      </c>
      <c r="AE813" t="s">
        <v>42</v>
      </c>
      <c r="AF813" t="s">
        <v>42</v>
      </c>
      <c r="AG813">
        <f t="shared" si="24"/>
        <v>0</v>
      </c>
      <c r="AH813" t="str" cm="1">
        <f t="array" ref="AH813">_xlfn.IFS(
X813&lt;=20, "&lt;20",
AND(X813&gt;=20, X813&lt;50), "20-50",
AND(X813&gt;=50, X813&lt;100), "50-100",
X813&gt;=100, "&gt;100"
)</f>
        <v>50-100</v>
      </c>
      <c r="AI813">
        <f t="shared" si="25"/>
        <v>0</v>
      </c>
      <c r="AJ813" t="str" cm="1">
        <f t="array" ref="AJ813">_xlfn.IFS(
C813&lt;=20, "&lt;20",
AND(C813&gt;=20, C813&lt;35), "20-35",
AND(C813&gt;=35, C813&lt;50), "35-50",
C813&gt;=50, "50-100"
)</f>
        <v>35-50</v>
      </c>
      <c r="AK813" t="str" cm="1">
        <f t="array" ref="AK813">_xlfn.IFS(
G813&lt;6, "&lt;6",
AND(G813&gt;=6, G813&lt;12), "6-12",
AND(G813&gt;=12, G813&lt;18), "12-18",  AND(G813&gt;=18, G813&lt;24), "18-24", G813&gt;=24, "24-36")</f>
        <v>24-36</v>
      </c>
    </row>
    <row r="814" spans="1:37" x14ac:dyDescent="0.3">
      <c r="A814" t="s">
        <v>913</v>
      </c>
      <c r="B814" t="s">
        <v>44</v>
      </c>
      <c r="C814">
        <v>59</v>
      </c>
      <c r="D814" t="s">
        <v>34</v>
      </c>
      <c r="E814" t="s">
        <v>82</v>
      </c>
      <c r="F814">
        <v>12</v>
      </c>
      <c r="G814">
        <v>11</v>
      </c>
      <c r="H814" t="s">
        <v>49</v>
      </c>
      <c r="I814" t="s">
        <v>37</v>
      </c>
      <c r="J814" t="s">
        <v>34</v>
      </c>
      <c r="K814" t="s">
        <v>37</v>
      </c>
      <c r="L814" t="s">
        <v>50</v>
      </c>
      <c r="M814" t="s">
        <v>37</v>
      </c>
      <c r="N814" t="s">
        <v>34</v>
      </c>
      <c r="O814" t="s">
        <v>34</v>
      </c>
      <c r="P814" t="s">
        <v>34</v>
      </c>
      <c r="Q814" t="s">
        <v>34</v>
      </c>
      <c r="R814" t="s">
        <v>37</v>
      </c>
      <c r="S814" t="s">
        <v>37</v>
      </c>
      <c r="T814" t="s">
        <v>37</v>
      </c>
      <c r="U814" t="s">
        <v>46</v>
      </c>
      <c r="V814" t="s">
        <v>37</v>
      </c>
      <c r="W814" t="s">
        <v>40</v>
      </c>
      <c r="X814">
        <v>86.05</v>
      </c>
      <c r="Y814">
        <v>244.85</v>
      </c>
      <c r="Z814">
        <v>0</v>
      </c>
      <c r="AA814">
        <v>0</v>
      </c>
      <c r="AB814">
        <v>54.78</v>
      </c>
      <c r="AC814">
        <v>299.63</v>
      </c>
      <c r="AD814" t="s">
        <v>85</v>
      </c>
      <c r="AE814" t="s">
        <v>42</v>
      </c>
      <c r="AF814" t="s">
        <v>42</v>
      </c>
      <c r="AG814">
        <f t="shared" si="24"/>
        <v>0</v>
      </c>
      <c r="AH814" t="str" cm="1">
        <f t="array" ref="AH814">_xlfn.IFS(
X814&lt;=20, "&lt;20",
AND(X814&gt;=20, X814&lt;50), "20-50",
AND(X814&gt;=50, X814&lt;100), "50-100",
X814&gt;=100, "&gt;100"
)</f>
        <v>50-100</v>
      </c>
      <c r="AI814">
        <f t="shared" si="25"/>
        <v>1</v>
      </c>
      <c r="AJ814" t="str" cm="1">
        <f t="array" ref="AJ814">_xlfn.IFS(
C814&lt;=20, "&lt;20",
AND(C814&gt;=20, C814&lt;35), "20-35",
AND(C814&gt;=35, C814&lt;50), "35-50",
C814&gt;=50, "50-100"
)</f>
        <v>50-100</v>
      </c>
      <c r="AK814" t="str" cm="1">
        <f t="array" ref="AK814">_xlfn.IFS(
G814&lt;6, "&lt;6",
AND(G814&gt;=6, G814&lt;12), "6-12",
AND(G814&gt;=12, G814&lt;18), "12-18",  AND(G814&gt;=18, G814&lt;24), "18-24", G814&gt;=24, "24-36")</f>
        <v>6-12</v>
      </c>
    </row>
    <row r="815" spans="1:37" x14ac:dyDescent="0.3">
      <c r="A815" t="s">
        <v>914</v>
      </c>
      <c r="B815" t="s">
        <v>33</v>
      </c>
      <c r="C815">
        <v>51</v>
      </c>
      <c r="D815" t="s">
        <v>37</v>
      </c>
      <c r="E815" t="s">
        <v>124</v>
      </c>
      <c r="F815">
        <v>11</v>
      </c>
      <c r="G815">
        <v>19</v>
      </c>
      <c r="H815" t="s">
        <v>49</v>
      </c>
      <c r="I815" t="s">
        <v>37</v>
      </c>
      <c r="J815" t="s">
        <v>34</v>
      </c>
      <c r="K815" t="s">
        <v>37</v>
      </c>
      <c r="L815" t="s">
        <v>72</v>
      </c>
      <c r="M815" t="s">
        <v>34</v>
      </c>
      <c r="N815" t="s">
        <v>34</v>
      </c>
      <c r="O815" t="s">
        <v>34</v>
      </c>
      <c r="P815" t="s">
        <v>37</v>
      </c>
      <c r="Q815" t="s">
        <v>34</v>
      </c>
      <c r="R815" t="s">
        <v>34</v>
      </c>
      <c r="S815" t="s">
        <v>34</v>
      </c>
      <c r="T815" t="s">
        <v>37</v>
      </c>
      <c r="U815" t="s">
        <v>46</v>
      </c>
      <c r="V815" t="s">
        <v>37</v>
      </c>
      <c r="W815" t="s">
        <v>51</v>
      </c>
      <c r="X815">
        <v>49.65</v>
      </c>
      <c r="Y815">
        <v>267.35000000000002</v>
      </c>
      <c r="Z815">
        <v>0</v>
      </c>
      <c r="AA815">
        <v>0</v>
      </c>
      <c r="AB815">
        <v>293.33999999999997</v>
      </c>
      <c r="AC815">
        <v>560.69000000000005</v>
      </c>
      <c r="AD815" t="s">
        <v>52</v>
      </c>
      <c r="AE815" t="s">
        <v>58</v>
      </c>
      <c r="AF815" t="s">
        <v>365</v>
      </c>
      <c r="AG815">
        <f t="shared" si="24"/>
        <v>1</v>
      </c>
      <c r="AH815" t="str" cm="1">
        <f t="array" ref="AH815">_xlfn.IFS(
X815&lt;=20, "&lt;20",
AND(X815&gt;=20, X815&lt;50), "20-50",
AND(X815&gt;=50, X815&lt;100), "50-100",
X815&gt;=100, "&gt;100"
)</f>
        <v>20-50</v>
      </c>
      <c r="AI815">
        <f t="shared" si="25"/>
        <v>0</v>
      </c>
      <c r="AJ815" t="str" cm="1">
        <f t="array" ref="AJ815">_xlfn.IFS(
C815&lt;=20, "&lt;20",
AND(C815&gt;=20, C815&lt;35), "20-35",
AND(C815&gt;=35, C815&lt;50), "35-50",
C815&gt;=50, "50-100"
)</f>
        <v>50-100</v>
      </c>
      <c r="AK815" t="str" cm="1">
        <f t="array" ref="AK815">_xlfn.IFS(
G815&lt;6, "&lt;6",
AND(G815&gt;=6, G815&lt;12), "6-12",
AND(G815&gt;=12, G815&lt;18), "12-18",  AND(G815&gt;=18, G815&lt;24), "18-24", G815&gt;=24, "24-36")</f>
        <v>18-24</v>
      </c>
    </row>
    <row r="816" spans="1:37" x14ac:dyDescent="0.3">
      <c r="A816" t="s">
        <v>915</v>
      </c>
      <c r="B816" t="s">
        <v>33</v>
      </c>
      <c r="C816">
        <v>37</v>
      </c>
      <c r="D816" t="s">
        <v>34</v>
      </c>
      <c r="E816" t="s">
        <v>109</v>
      </c>
      <c r="F816">
        <v>6</v>
      </c>
      <c r="G816">
        <v>2</v>
      </c>
      <c r="H816" t="s">
        <v>36</v>
      </c>
      <c r="I816" t="s">
        <v>37</v>
      </c>
      <c r="J816" t="s">
        <v>34</v>
      </c>
      <c r="K816" t="s">
        <v>34</v>
      </c>
      <c r="L816" t="s">
        <v>34</v>
      </c>
      <c r="M816" t="s">
        <v>34</v>
      </c>
      <c r="N816" t="s">
        <v>34</v>
      </c>
      <c r="O816" t="s">
        <v>34</v>
      </c>
      <c r="P816" t="s">
        <v>34</v>
      </c>
      <c r="Q816" t="s">
        <v>34</v>
      </c>
      <c r="R816" t="s">
        <v>34</v>
      </c>
      <c r="S816" t="s">
        <v>34</v>
      </c>
      <c r="T816" t="s">
        <v>34</v>
      </c>
      <c r="U816" t="s">
        <v>67</v>
      </c>
      <c r="V816" t="s">
        <v>34</v>
      </c>
      <c r="W816" t="s">
        <v>40</v>
      </c>
      <c r="X816">
        <v>20.55</v>
      </c>
      <c r="Y816">
        <v>1067.6500000000001</v>
      </c>
      <c r="Z816">
        <v>0</v>
      </c>
      <c r="AA816">
        <v>0</v>
      </c>
      <c r="AB816">
        <v>2345.5</v>
      </c>
      <c r="AC816">
        <v>3413.15</v>
      </c>
      <c r="AD816" t="s">
        <v>41</v>
      </c>
      <c r="AE816" t="s">
        <v>42</v>
      </c>
      <c r="AF816" t="s">
        <v>42</v>
      </c>
      <c r="AG816">
        <f t="shared" si="24"/>
        <v>0</v>
      </c>
      <c r="AH816" t="str" cm="1">
        <f t="array" ref="AH816">_xlfn.IFS(
X816&lt;=20, "&lt;20",
AND(X816&gt;=20, X816&lt;50), "20-50",
AND(X816&gt;=50, X816&lt;100), "50-100",
X816&gt;=100, "&gt;100"
)</f>
        <v>20-50</v>
      </c>
      <c r="AI816">
        <f t="shared" si="25"/>
        <v>0</v>
      </c>
      <c r="AJ816" t="str" cm="1">
        <f t="array" ref="AJ816">_xlfn.IFS(
C816&lt;=20, "&lt;20",
AND(C816&gt;=20, C816&lt;35), "20-35",
AND(C816&gt;=35, C816&lt;50), "35-50",
C816&gt;=50, "50-100"
)</f>
        <v>35-50</v>
      </c>
      <c r="AK816" t="str" cm="1">
        <f t="array" ref="AK816">_xlfn.IFS(
G816&lt;6, "&lt;6",
AND(G816&gt;=6, G816&lt;12), "6-12",
AND(G816&gt;=12, G816&lt;18), "12-18",  AND(G816&gt;=18, G816&lt;24), "18-24", G816&gt;=24, "24-36")</f>
        <v>&lt;6</v>
      </c>
    </row>
    <row r="817" spans="1:37" x14ac:dyDescent="0.3">
      <c r="A817" t="s">
        <v>916</v>
      </c>
      <c r="B817" t="s">
        <v>44</v>
      </c>
      <c r="C817">
        <v>26</v>
      </c>
      <c r="D817" t="s">
        <v>37</v>
      </c>
      <c r="E817" t="s">
        <v>114</v>
      </c>
      <c r="F817">
        <v>2</v>
      </c>
      <c r="G817">
        <v>22</v>
      </c>
      <c r="H817" t="s">
        <v>70</v>
      </c>
      <c r="I817" t="s">
        <v>37</v>
      </c>
      <c r="J817" t="s">
        <v>37</v>
      </c>
      <c r="K817" t="s">
        <v>37</v>
      </c>
      <c r="L817" t="s">
        <v>50</v>
      </c>
      <c r="M817" t="s">
        <v>34</v>
      </c>
      <c r="N817" t="s">
        <v>37</v>
      </c>
      <c r="O817" t="s">
        <v>34</v>
      </c>
      <c r="P817" t="s">
        <v>34</v>
      </c>
      <c r="Q817" t="s">
        <v>37</v>
      </c>
      <c r="R817" t="s">
        <v>34</v>
      </c>
      <c r="S817" t="s">
        <v>34</v>
      </c>
      <c r="T817" t="s">
        <v>37</v>
      </c>
      <c r="U817" t="s">
        <v>46</v>
      </c>
      <c r="V817" t="s">
        <v>37</v>
      </c>
      <c r="W817" t="s">
        <v>51</v>
      </c>
      <c r="X817">
        <v>89.9</v>
      </c>
      <c r="Y817">
        <v>5450.7</v>
      </c>
      <c r="Z817">
        <v>0</v>
      </c>
      <c r="AA817">
        <v>0</v>
      </c>
      <c r="AB817">
        <v>2572.8000000000002</v>
      </c>
      <c r="AC817">
        <v>8023.5</v>
      </c>
      <c r="AD817" t="s">
        <v>41</v>
      </c>
      <c r="AE817" t="s">
        <v>42</v>
      </c>
      <c r="AF817" t="s">
        <v>42</v>
      </c>
      <c r="AG817">
        <f t="shared" si="24"/>
        <v>0</v>
      </c>
      <c r="AH817" t="str" cm="1">
        <f t="array" ref="AH817">_xlfn.IFS(
X817&lt;=20, "&lt;20",
AND(X817&gt;=20, X817&lt;50), "20-50",
AND(X817&gt;=50, X817&lt;100), "50-100",
X817&gt;=100, "&gt;100"
)</f>
        <v>50-100</v>
      </c>
      <c r="AI817">
        <f t="shared" si="25"/>
        <v>0</v>
      </c>
      <c r="AJ817" t="str" cm="1">
        <f t="array" ref="AJ817">_xlfn.IFS(
C817&lt;=20, "&lt;20",
AND(C817&gt;=20, C817&lt;35), "20-35",
AND(C817&gt;=35, C817&lt;50), "35-50",
C817&gt;=50, "50-100"
)</f>
        <v>20-35</v>
      </c>
      <c r="AK817" t="str" cm="1">
        <f t="array" ref="AK817">_xlfn.IFS(
G817&lt;6, "&lt;6",
AND(G817&gt;=6, G817&lt;12), "6-12",
AND(G817&gt;=12, G817&lt;18), "12-18",  AND(G817&gt;=18, G817&lt;24), "18-24", G817&gt;=24, "24-36")</f>
        <v>18-24</v>
      </c>
    </row>
    <row r="818" spans="1:37" x14ac:dyDescent="0.3">
      <c r="A818" t="s">
        <v>917</v>
      </c>
      <c r="B818" t="s">
        <v>44</v>
      </c>
      <c r="C818">
        <v>29</v>
      </c>
      <c r="D818" t="s">
        <v>34</v>
      </c>
      <c r="E818" t="s">
        <v>61</v>
      </c>
      <c r="F818">
        <v>2</v>
      </c>
      <c r="G818">
        <v>23</v>
      </c>
      <c r="H818" t="s">
        <v>36</v>
      </c>
      <c r="I818" t="s">
        <v>37</v>
      </c>
      <c r="J818" t="s">
        <v>37</v>
      </c>
      <c r="K818" t="s">
        <v>37</v>
      </c>
      <c r="L818" t="s">
        <v>50</v>
      </c>
      <c r="M818" t="s">
        <v>37</v>
      </c>
      <c r="N818" t="s">
        <v>34</v>
      </c>
      <c r="O818" t="s">
        <v>37</v>
      </c>
      <c r="P818" t="s">
        <v>37</v>
      </c>
      <c r="Q818" t="s">
        <v>37</v>
      </c>
      <c r="R818" t="s">
        <v>37</v>
      </c>
      <c r="S818" t="s">
        <v>37</v>
      </c>
      <c r="T818" t="s">
        <v>37</v>
      </c>
      <c r="U818" t="s">
        <v>46</v>
      </c>
      <c r="V818" t="s">
        <v>37</v>
      </c>
      <c r="W818" t="s">
        <v>40</v>
      </c>
      <c r="X818">
        <v>108.45</v>
      </c>
      <c r="Y818">
        <v>4964.7</v>
      </c>
      <c r="Z818">
        <v>0</v>
      </c>
      <c r="AA818">
        <v>0</v>
      </c>
      <c r="AB818">
        <v>268.64999999999998</v>
      </c>
      <c r="AC818">
        <v>5233.3500000000004</v>
      </c>
      <c r="AD818" t="s">
        <v>41</v>
      </c>
      <c r="AE818" t="s">
        <v>42</v>
      </c>
      <c r="AF818" t="s">
        <v>42</v>
      </c>
      <c r="AG818">
        <f t="shared" si="24"/>
        <v>0</v>
      </c>
      <c r="AH818" t="str" cm="1">
        <f t="array" ref="AH818">_xlfn.IFS(
X818&lt;=20, "&lt;20",
AND(X818&gt;=20, X818&lt;50), "20-50",
AND(X818&gt;=50, X818&lt;100), "50-100",
X818&gt;=100, "&gt;100"
)</f>
        <v>&gt;100</v>
      </c>
      <c r="AI818">
        <f t="shared" si="25"/>
        <v>0</v>
      </c>
      <c r="AJ818" t="str" cm="1">
        <f t="array" ref="AJ818">_xlfn.IFS(
C818&lt;=20, "&lt;20",
AND(C818&gt;=20, C818&lt;35), "20-35",
AND(C818&gt;=35, C818&lt;50), "35-50",
C818&gt;=50, "50-100"
)</f>
        <v>20-35</v>
      </c>
      <c r="AK818" t="str" cm="1">
        <f t="array" ref="AK818">_xlfn.IFS(
G818&lt;6, "&lt;6",
AND(G818&gt;=6, G818&lt;12), "6-12",
AND(G818&gt;=12, G818&lt;18), "12-18",  AND(G818&gt;=18, G818&lt;24), "18-24", G818&gt;=24, "24-36")</f>
        <v>18-24</v>
      </c>
    </row>
    <row r="819" spans="1:37" x14ac:dyDescent="0.3">
      <c r="A819" t="s">
        <v>918</v>
      </c>
      <c r="B819" t="s">
        <v>33</v>
      </c>
      <c r="C819">
        <v>52</v>
      </c>
      <c r="D819" t="s">
        <v>34</v>
      </c>
      <c r="E819" t="s">
        <v>69</v>
      </c>
      <c r="F819">
        <v>10</v>
      </c>
      <c r="G819">
        <v>19</v>
      </c>
      <c r="H819" t="s">
        <v>36</v>
      </c>
      <c r="I819" t="s">
        <v>37</v>
      </c>
      <c r="J819" t="s">
        <v>34</v>
      </c>
      <c r="K819" t="s">
        <v>37</v>
      </c>
      <c r="L819" t="s">
        <v>50</v>
      </c>
      <c r="M819" t="s">
        <v>34</v>
      </c>
      <c r="N819" t="s">
        <v>37</v>
      </c>
      <c r="O819" t="s">
        <v>34</v>
      </c>
      <c r="P819" t="s">
        <v>34</v>
      </c>
      <c r="Q819" t="s">
        <v>34</v>
      </c>
      <c r="R819" t="s">
        <v>34</v>
      </c>
      <c r="S819" t="s">
        <v>34</v>
      </c>
      <c r="T819" t="s">
        <v>37</v>
      </c>
      <c r="U819" t="s">
        <v>46</v>
      </c>
      <c r="V819" t="s">
        <v>37</v>
      </c>
      <c r="W819" t="s">
        <v>51</v>
      </c>
      <c r="X819">
        <v>75.5</v>
      </c>
      <c r="Y819">
        <v>1901.05</v>
      </c>
      <c r="Z819">
        <v>0</v>
      </c>
      <c r="AA819">
        <v>0</v>
      </c>
      <c r="AB819">
        <v>111.5</v>
      </c>
      <c r="AC819">
        <v>2012.55</v>
      </c>
      <c r="AD819" t="s">
        <v>41</v>
      </c>
      <c r="AE819" t="s">
        <v>42</v>
      </c>
      <c r="AF819" t="s">
        <v>42</v>
      </c>
      <c r="AG819">
        <f t="shared" si="24"/>
        <v>0</v>
      </c>
      <c r="AH819" t="str" cm="1">
        <f t="array" ref="AH819">_xlfn.IFS(
X819&lt;=20, "&lt;20",
AND(X819&gt;=20, X819&lt;50), "20-50",
AND(X819&gt;=50, X819&lt;100), "50-100",
X819&gt;=100, "&gt;100"
)</f>
        <v>50-100</v>
      </c>
      <c r="AI819">
        <f t="shared" si="25"/>
        <v>0</v>
      </c>
      <c r="AJ819" t="str" cm="1">
        <f t="array" ref="AJ819">_xlfn.IFS(
C819&lt;=20, "&lt;20",
AND(C819&gt;=20, C819&lt;35), "20-35",
AND(C819&gt;=35, C819&lt;50), "35-50",
C819&gt;=50, "50-100"
)</f>
        <v>50-100</v>
      </c>
      <c r="AK819" t="str" cm="1">
        <f t="array" ref="AK819">_xlfn.IFS(
G819&lt;6, "&lt;6",
AND(G819&gt;=6, G819&lt;12), "6-12",
AND(G819&gt;=12, G819&lt;18), "12-18",  AND(G819&gt;=18, G819&lt;24), "18-24", G819&gt;=24, "24-36")</f>
        <v>18-24</v>
      </c>
    </row>
    <row r="820" spans="1:37" x14ac:dyDescent="0.3">
      <c r="A820" t="s">
        <v>919</v>
      </c>
      <c r="B820" t="s">
        <v>44</v>
      </c>
      <c r="C820">
        <v>74</v>
      </c>
      <c r="D820" t="s">
        <v>37</v>
      </c>
      <c r="E820" t="s">
        <v>103</v>
      </c>
      <c r="F820">
        <v>11</v>
      </c>
      <c r="G820">
        <v>15</v>
      </c>
      <c r="H820" t="s">
        <v>70</v>
      </c>
      <c r="I820" t="s">
        <v>37</v>
      </c>
      <c r="J820" t="s">
        <v>34</v>
      </c>
      <c r="K820" t="s">
        <v>37</v>
      </c>
      <c r="L820" t="s">
        <v>50</v>
      </c>
      <c r="M820" t="s">
        <v>34</v>
      </c>
      <c r="N820" t="s">
        <v>37</v>
      </c>
      <c r="O820" t="s">
        <v>37</v>
      </c>
      <c r="P820" t="s">
        <v>34</v>
      </c>
      <c r="Q820" t="s">
        <v>37</v>
      </c>
      <c r="R820" t="s">
        <v>37</v>
      </c>
      <c r="S820" t="s">
        <v>37</v>
      </c>
      <c r="T820" t="s">
        <v>37</v>
      </c>
      <c r="U820" t="s">
        <v>39</v>
      </c>
      <c r="V820" t="s">
        <v>37</v>
      </c>
      <c r="W820" t="s">
        <v>51</v>
      </c>
      <c r="X820">
        <v>100.55</v>
      </c>
      <c r="Y820">
        <v>4304</v>
      </c>
      <c r="Z820">
        <v>0</v>
      </c>
      <c r="AA820">
        <v>0</v>
      </c>
      <c r="AB820">
        <v>1594.87</v>
      </c>
      <c r="AC820">
        <v>5898.87</v>
      </c>
      <c r="AD820" t="s">
        <v>41</v>
      </c>
      <c r="AE820" t="s">
        <v>42</v>
      </c>
      <c r="AF820" t="s">
        <v>42</v>
      </c>
      <c r="AG820">
        <f t="shared" si="24"/>
        <v>0</v>
      </c>
      <c r="AH820" t="str" cm="1">
        <f t="array" ref="AH820">_xlfn.IFS(
X820&lt;=20, "&lt;20",
AND(X820&gt;=20, X820&lt;50), "20-50",
AND(X820&gt;=50, X820&lt;100), "50-100",
X820&gt;=100, "&gt;100"
)</f>
        <v>&gt;100</v>
      </c>
      <c r="AI820">
        <f t="shared" si="25"/>
        <v>0</v>
      </c>
      <c r="AJ820" t="str" cm="1">
        <f t="array" ref="AJ820">_xlfn.IFS(
C820&lt;=20, "&lt;20",
AND(C820&gt;=20, C820&lt;35), "20-35",
AND(C820&gt;=35, C820&lt;50), "35-50",
C820&gt;=50, "50-100"
)</f>
        <v>50-100</v>
      </c>
      <c r="AK820" t="str" cm="1">
        <f t="array" ref="AK820">_xlfn.IFS(
G820&lt;6, "&lt;6",
AND(G820&gt;=6, G820&lt;12), "6-12",
AND(G820&gt;=12, G820&lt;18), "12-18",  AND(G820&gt;=18, G820&lt;24), "18-24", G820&gt;=24, "24-36")</f>
        <v>12-18</v>
      </c>
    </row>
    <row r="821" spans="1:37" x14ac:dyDescent="0.3">
      <c r="A821" t="s">
        <v>920</v>
      </c>
      <c r="B821" t="s">
        <v>44</v>
      </c>
      <c r="C821">
        <v>52</v>
      </c>
      <c r="D821" t="s">
        <v>37</v>
      </c>
      <c r="E821" t="s">
        <v>74</v>
      </c>
      <c r="F821">
        <v>14</v>
      </c>
      <c r="G821">
        <v>13</v>
      </c>
      <c r="H821" t="s">
        <v>57</v>
      </c>
      <c r="I821" t="s">
        <v>37</v>
      </c>
      <c r="J821" t="s">
        <v>34</v>
      </c>
      <c r="K821" t="s">
        <v>34</v>
      </c>
      <c r="L821" t="s">
        <v>34</v>
      </c>
      <c r="M821" t="s">
        <v>34</v>
      </c>
      <c r="N821" t="s">
        <v>34</v>
      </c>
      <c r="O821" t="s">
        <v>34</v>
      </c>
      <c r="P821" t="s">
        <v>34</v>
      </c>
      <c r="Q821" t="s">
        <v>34</v>
      </c>
      <c r="R821" t="s">
        <v>34</v>
      </c>
      <c r="S821" t="s">
        <v>34</v>
      </c>
      <c r="T821" t="s">
        <v>34</v>
      </c>
      <c r="U821" t="s">
        <v>46</v>
      </c>
      <c r="V821" t="s">
        <v>34</v>
      </c>
      <c r="W821" t="s">
        <v>40</v>
      </c>
      <c r="X821">
        <v>19</v>
      </c>
      <c r="Y821">
        <v>233.55</v>
      </c>
      <c r="Z821">
        <v>0</v>
      </c>
      <c r="AA821">
        <v>0</v>
      </c>
      <c r="AB821">
        <v>233.76</v>
      </c>
      <c r="AC821">
        <v>467.31</v>
      </c>
      <c r="AD821" t="s">
        <v>52</v>
      </c>
      <c r="AE821" t="s">
        <v>53</v>
      </c>
      <c r="AF821" t="s">
        <v>91</v>
      </c>
      <c r="AG821">
        <f t="shared" si="24"/>
        <v>1</v>
      </c>
      <c r="AH821" t="str" cm="1">
        <f t="array" ref="AH821">_xlfn.IFS(
X821&lt;=20, "&lt;20",
AND(X821&gt;=20, X821&lt;50), "20-50",
AND(X821&gt;=50, X821&lt;100), "50-100",
X821&gt;=100, "&gt;100"
)</f>
        <v>&lt;20</v>
      </c>
      <c r="AI821">
        <f t="shared" si="25"/>
        <v>0</v>
      </c>
      <c r="AJ821" t="str" cm="1">
        <f t="array" ref="AJ821">_xlfn.IFS(
C821&lt;=20, "&lt;20",
AND(C821&gt;=20, C821&lt;35), "20-35",
AND(C821&gt;=35, C821&lt;50), "35-50",
C821&gt;=50, "50-100"
)</f>
        <v>50-100</v>
      </c>
      <c r="AK821" t="str" cm="1">
        <f t="array" ref="AK821">_xlfn.IFS(
G821&lt;6, "&lt;6",
AND(G821&gt;=6, G821&lt;12), "6-12",
AND(G821&gt;=12, G821&lt;18), "12-18",  AND(G821&gt;=18, G821&lt;24), "18-24", G821&gt;=24, "24-36")</f>
        <v>12-18</v>
      </c>
    </row>
    <row r="822" spans="1:37" x14ac:dyDescent="0.3">
      <c r="A822" t="s">
        <v>921</v>
      </c>
      <c r="B822" t="s">
        <v>44</v>
      </c>
      <c r="C822">
        <v>54</v>
      </c>
      <c r="D822" t="s">
        <v>34</v>
      </c>
      <c r="E822" t="s">
        <v>114</v>
      </c>
      <c r="F822">
        <v>9</v>
      </c>
      <c r="G822">
        <v>4</v>
      </c>
      <c r="H822" t="s">
        <v>49</v>
      </c>
      <c r="I822" t="s">
        <v>37</v>
      </c>
      <c r="J822" t="s">
        <v>37</v>
      </c>
      <c r="K822" t="s">
        <v>37</v>
      </c>
      <c r="L822" t="s">
        <v>50</v>
      </c>
      <c r="M822" t="s">
        <v>34</v>
      </c>
      <c r="N822" t="s">
        <v>34</v>
      </c>
      <c r="O822" t="s">
        <v>34</v>
      </c>
      <c r="P822" t="s">
        <v>34</v>
      </c>
      <c r="Q822" t="s">
        <v>34</v>
      </c>
      <c r="R822" t="s">
        <v>34</v>
      </c>
      <c r="S822" t="s">
        <v>34</v>
      </c>
      <c r="T822" t="s">
        <v>37</v>
      </c>
      <c r="U822" t="s">
        <v>46</v>
      </c>
      <c r="V822" t="s">
        <v>37</v>
      </c>
      <c r="W822" t="s">
        <v>51</v>
      </c>
      <c r="X822">
        <v>76.849999999999994</v>
      </c>
      <c r="Y822">
        <v>663.55</v>
      </c>
      <c r="Z822">
        <v>0</v>
      </c>
      <c r="AA822">
        <v>0</v>
      </c>
      <c r="AB822">
        <v>381.69</v>
      </c>
      <c r="AC822">
        <v>1045.24</v>
      </c>
      <c r="AD822" t="s">
        <v>41</v>
      </c>
      <c r="AE822" t="s">
        <v>42</v>
      </c>
      <c r="AF822" t="s">
        <v>42</v>
      </c>
      <c r="AG822">
        <f t="shared" si="24"/>
        <v>0</v>
      </c>
      <c r="AH822" t="str" cm="1">
        <f t="array" ref="AH822">_xlfn.IFS(
X822&lt;=20, "&lt;20",
AND(X822&gt;=20, X822&lt;50), "20-50",
AND(X822&gt;=50, X822&lt;100), "50-100",
X822&gt;=100, "&gt;100"
)</f>
        <v>50-100</v>
      </c>
      <c r="AI822">
        <f t="shared" si="25"/>
        <v>0</v>
      </c>
      <c r="AJ822" t="str" cm="1">
        <f t="array" ref="AJ822">_xlfn.IFS(
C822&lt;=20, "&lt;20",
AND(C822&gt;=20, C822&lt;35), "20-35",
AND(C822&gt;=35, C822&lt;50), "35-50",
C822&gt;=50, "50-100"
)</f>
        <v>50-100</v>
      </c>
      <c r="AK822" t="str" cm="1">
        <f t="array" ref="AK822">_xlfn.IFS(
G822&lt;6, "&lt;6",
AND(G822&gt;=6, G822&lt;12), "6-12",
AND(G822&gt;=12, G822&lt;18), "12-18",  AND(G822&gt;=18, G822&lt;24), "18-24", G822&gt;=24, "24-36")</f>
        <v>&lt;6</v>
      </c>
    </row>
    <row r="823" spans="1:37" x14ac:dyDescent="0.3">
      <c r="A823" t="s">
        <v>922</v>
      </c>
      <c r="B823" t="s">
        <v>44</v>
      </c>
      <c r="C823">
        <v>47</v>
      </c>
      <c r="D823" t="s">
        <v>34</v>
      </c>
      <c r="E823" t="s">
        <v>158</v>
      </c>
      <c r="F823">
        <v>14</v>
      </c>
      <c r="G823">
        <v>26</v>
      </c>
      <c r="H823" t="s">
        <v>36</v>
      </c>
      <c r="I823" t="s">
        <v>37</v>
      </c>
      <c r="J823" t="s">
        <v>34</v>
      </c>
      <c r="K823" t="s">
        <v>37</v>
      </c>
      <c r="L823" t="s">
        <v>72</v>
      </c>
      <c r="M823" t="s">
        <v>37</v>
      </c>
      <c r="N823" t="s">
        <v>34</v>
      </c>
      <c r="O823" t="s">
        <v>34</v>
      </c>
      <c r="P823" t="s">
        <v>37</v>
      </c>
      <c r="Q823" t="s">
        <v>34</v>
      </c>
      <c r="R823" t="s">
        <v>37</v>
      </c>
      <c r="S823" t="s">
        <v>37</v>
      </c>
      <c r="T823" t="s">
        <v>37</v>
      </c>
      <c r="U823" t="s">
        <v>67</v>
      </c>
      <c r="V823" t="s">
        <v>37</v>
      </c>
      <c r="W823" t="s">
        <v>40</v>
      </c>
      <c r="X823">
        <v>65.099999999999994</v>
      </c>
      <c r="Y823">
        <v>3846.75</v>
      </c>
      <c r="Z823">
        <v>0</v>
      </c>
      <c r="AA823">
        <v>0</v>
      </c>
      <c r="AB823">
        <v>1437.16</v>
      </c>
      <c r="AC823">
        <v>5283.91</v>
      </c>
      <c r="AD823" t="s">
        <v>41</v>
      </c>
      <c r="AE823" t="s">
        <v>42</v>
      </c>
      <c r="AF823" t="s">
        <v>42</v>
      </c>
      <c r="AG823">
        <f t="shared" si="24"/>
        <v>0</v>
      </c>
      <c r="AH823" t="str" cm="1">
        <f t="array" ref="AH823">_xlfn.IFS(
X823&lt;=20, "&lt;20",
AND(X823&gt;=20, X823&lt;50), "20-50",
AND(X823&gt;=50, X823&lt;100), "50-100",
X823&gt;=100, "&gt;100"
)</f>
        <v>50-100</v>
      </c>
      <c r="AI823">
        <f t="shared" si="25"/>
        <v>0</v>
      </c>
      <c r="AJ823" t="str" cm="1">
        <f t="array" ref="AJ823">_xlfn.IFS(
C823&lt;=20, "&lt;20",
AND(C823&gt;=20, C823&lt;35), "20-35",
AND(C823&gt;=35, C823&lt;50), "35-50",
C823&gt;=50, "50-100"
)</f>
        <v>35-50</v>
      </c>
      <c r="AK823" t="str" cm="1">
        <f t="array" ref="AK823">_xlfn.IFS(
G823&lt;6, "&lt;6",
AND(G823&gt;=6, G823&lt;12), "6-12",
AND(G823&gt;=12, G823&lt;18), "12-18",  AND(G823&gt;=18, G823&lt;24), "18-24", G823&gt;=24, "24-36")</f>
        <v>24-36</v>
      </c>
    </row>
    <row r="824" spans="1:37" x14ac:dyDescent="0.3">
      <c r="A824" t="s">
        <v>923</v>
      </c>
      <c r="B824" t="s">
        <v>33</v>
      </c>
      <c r="C824">
        <v>58</v>
      </c>
      <c r="D824" t="s">
        <v>34</v>
      </c>
      <c r="E824" t="s">
        <v>82</v>
      </c>
      <c r="F824">
        <v>11</v>
      </c>
      <c r="G824">
        <v>11</v>
      </c>
      <c r="H824" t="s">
        <v>70</v>
      </c>
      <c r="I824" t="s">
        <v>37</v>
      </c>
      <c r="J824" t="s">
        <v>34</v>
      </c>
      <c r="K824" t="s">
        <v>34</v>
      </c>
      <c r="L824" t="s">
        <v>34</v>
      </c>
      <c r="M824" t="s">
        <v>34</v>
      </c>
      <c r="N824" t="s">
        <v>34</v>
      </c>
      <c r="O824" t="s">
        <v>34</v>
      </c>
      <c r="P824" t="s">
        <v>34</v>
      </c>
      <c r="Q824" t="s">
        <v>34</v>
      </c>
      <c r="R824" t="s">
        <v>34</v>
      </c>
      <c r="S824" t="s">
        <v>34</v>
      </c>
      <c r="T824" t="s">
        <v>34</v>
      </c>
      <c r="U824" t="s">
        <v>46</v>
      </c>
      <c r="V824" t="s">
        <v>37</v>
      </c>
      <c r="W824" t="s">
        <v>51</v>
      </c>
      <c r="X824">
        <v>20.399999999999999</v>
      </c>
      <c r="Y824">
        <v>745.3</v>
      </c>
      <c r="Z824">
        <v>0</v>
      </c>
      <c r="AA824">
        <v>0</v>
      </c>
      <c r="AB824">
        <v>75.599999999999994</v>
      </c>
      <c r="AC824">
        <v>820.9</v>
      </c>
      <c r="AD824" t="s">
        <v>41</v>
      </c>
      <c r="AE824" t="s">
        <v>42</v>
      </c>
      <c r="AF824" t="s">
        <v>42</v>
      </c>
      <c r="AG824">
        <f t="shared" si="24"/>
        <v>0</v>
      </c>
      <c r="AH824" t="str" cm="1">
        <f t="array" ref="AH824">_xlfn.IFS(
X824&lt;=20, "&lt;20",
AND(X824&gt;=20, X824&lt;50), "20-50",
AND(X824&gt;=50, X824&lt;100), "50-100",
X824&gt;=100, "&gt;100"
)</f>
        <v>20-50</v>
      </c>
      <c r="AI824">
        <f t="shared" si="25"/>
        <v>0</v>
      </c>
      <c r="AJ824" t="str" cm="1">
        <f t="array" ref="AJ824">_xlfn.IFS(
C824&lt;=20, "&lt;20",
AND(C824&gt;=20, C824&lt;35), "20-35",
AND(C824&gt;=35, C824&lt;50), "35-50",
C824&gt;=50, "50-100"
)</f>
        <v>50-100</v>
      </c>
      <c r="AK824" t="str" cm="1">
        <f t="array" ref="AK824">_xlfn.IFS(
G824&lt;6, "&lt;6",
AND(G824&gt;=6, G824&lt;12), "6-12",
AND(G824&gt;=12, G824&lt;18), "12-18",  AND(G824&gt;=18, G824&lt;24), "18-24", G824&gt;=24, "24-36")</f>
        <v>6-12</v>
      </c>
    </row>
    <row r="825" spans="1:37" x14ac:dyDescent="0.3">
      <c r="A825" t="s">
        <v>924</v>
      </c>
      <c r="B825" t="s">
        <v>33</v>
      </c>
      <c r="C825">
        <v>24</v>
      </c>
      <c r="D825" t="s">
        <v>34</v>
      </c>
      <c r="E825" t="s">
        <v>48</v>
      </c>
      <c r="F825">
        <v>10</v>
      </c>
      <c r="G825">
        <v>9</v>
      </c>
      <c r="H825" t="s">
        <v>49</v>
      </c>
      <c r="I825" t="s">
        <v>37</v>
      </c>
      <c r="J825" t="s">
        <v>37</v>
      </c>
      <c r="K825" t="s">
        <v>34</v>
      </c>
      <c r="L825" t="s">
        <v>34</v>
      </c>
      <c r="M825" t="s">
        <v>34</v>
      </c>
      <c r="N825" t="s">
        <v>34</v>
      </c>
      <c r="O825" t="s">
        <v>34</v>
      </c>
      <c r="P825" t="s">
        <v>34</v>
      </c>
      <c r="Q825" t="s">
        <v>34</v>
      </c>
      <c r="R825" t="s">
        <v>34</v>
      </c>
      <c r="S825" t="s">
        <v>34</v>
      </c>
      <c r="T825" t="s">
        <v>34</v>
      </c>
      <c r="U825" t="s">
        <v>46</v>
      </c>
      <c r="V825" t="s">
        <v>34</v>
      </c>
      <c r="W825" t="s">
        <v>40</v>
      </c>
      <c r="X825">
        <v>26.35</v>
      </c>
      <c r="Y825">
        <v>184.05</v>
      </c>
      <c r="Z825">
        <v>0</v>
      </c>
      <c r="AA825">
        <v>0</v>
      </c>
      <c r="AB825">
        <v>229.68</v>
      </c>
      <c r="AC825">
        <v>413.73</v>
      </c>
      <c r="AD825" t="s">
        <v>41</v>
      </c>
      <c r="AE825" t="s">
        <v>42</v>
      </c>
      <c r="AF825" t="s">
        <v>42</v>
      </c>
      <c r="AG825">
        <f t="shared" si="24"/>
        <v>0</v>
      </c>
      <c r="AH825" t="str" cm="1">
        <f t="array" ref="AH825">_xlfn.IFS(
X825&lt;=20, "&lt;20",
AND(X825&gt;=20, X825&lt;50), "20-50",
AND(X825&gt;=50, X825&lt;100), "50-100",
X825&gt;=100, "&gt;100"
)</f>
        <v>20-50</v>
      </c>
      <c r="AI825">
        <f t="shared" si="25"/>
        <v>0</v>
      </c>
      <c r="AJ825" t="str" cm="1">
        <f t="array" ref="AJ825">_xlfn.IFS(
C825&lt;=20, "&lt;20",
AND(C825&gt;=20, C825&lt;35), "20-35",
AND(C825&gt;=35, C825&lt;50), "35-50",
C825&gt;=50, "50-100"
)</f>
        <v>20-35</v>
      </c>
      <c r="AK825" t="str" cm="1">
        <f t="array" ref="AK825">_xlfn.IFS(
G825&lt;6, "&lt;6",
AND(G825&gt;=6, G825&lt;12), "6-12",
AND(G825&gt;=12, G825&lt;18), "12-18",  AND(G825&gt;=18, G825&lt;24), "18-24", G825&gt;=24, "24-36")</f>
        <v>6-12</v>
      </c>
    </row>
    <row r="826" spans="1:37" x14ac:dyDescent="0.3">
      <c r="A826" t="s">
        <v>925</v>
      </c>
      <c r="B826" t="s">
        <v>44</v>
      </c>
      <c r="C826">
        <v>54</v>
      </c>
      <c r="D826" t="s">
        <v>34</v>
      </c>
      <c r="E826" t="s">
        <v>87</v>
      </c>
      <c r="F826">
        <v>14</v>
      </c>
      <c r="G826">
        <v>16</v>
      </c>
      <c r="H826" t="s">
        <v>36</v>
      </c>
      <c r="I826" t="s">
        <v>37</v>
      </c>
      <c r="J826" t="s">
        <v>34</v>
      </c>
      <c r="K826" t="s">
        <v>34</v>
      </c>
      <c r="L826" t="s">
        <v>34</v>
      </c>
      <c r="M826" t="s">
        <v>34</v>
      </c>
      <c r="N826" t="s">
        <v>34</v>
      </c>
      <c r="O826" t="s">
        <v>34</v>
      </c>
      <c r="P826" t="s">
        <v>34</v>
      </c>
      <c r="Q826" t="s">
        <v>34</v>
      </c>
      <c r="R826" t="s">
        <v>34</v>
      </c>
      <c r="S826" t="s">
        <v>34</v>
      </c>
      <c r="T826" t="s">
        <v>34</v>
      </c>
      <c r="U826" t="s">
        <v>67</v>
      </c>
      <c r="V826" t="s">
        <v>34</v>
      </c>
      <c r="W826" t="s">
        <v>40</v>
      </c>
      <c r="X826">
        <v>20.05</v>
      </c>
      <c r="Y826">
        <v>400</v>
      </c>
      <c r="Z826">
        <v>0</v>
      </c>
      <c r="AA826">
        <v>0</v>
      </c>
      <c r="AB826">
        <v>77.400000000000006</v>
      </c>
      <c r="AC826">
        <v>477.4</v>
      </c>
      <c r="AD826" t="s">
        <v>41</v>
      </c>
      <c r="AE826" t="s">
        <v>42</v>
      </c>
      <c r="AF826" t="s">
        <v>42</v>
      </c>
      <c r="AG826">
        <f t="shared" si="24"/>
        <v>0</v>
      </c>
      <c r="AH826" t="str" cm="1">
        <f t="array" ref="AH826">_xlfn.IFS(
X826&lt;=20, "&lt;20",
AND(X826&gt;=20, X826&lt;50), "20-50",
AND(X826&gt;=50, X826&lt;100), "50-100",
X826&gt;=100, "&gt;100"
)</f>
        <v>20-50</v>
      </c>
      <c r="AI826">
        <f t="shared" si="25"/>
        <v>0</v>
      </c>
      <c r="AJ826" t="str" cm="1">
        <f t="array" ref="AJ826">_xlfn.IFS(
C826&lt;=20, "&lt;20",
AND(C826&gt;=20, C826&lt;35), "20-35",
AND(C826&gt;=35, C826&lt;50), "35-50",
C826&gt;=50, "50-100"
)</f>
        <v>50-100</v>
      </c>
      <c r="AK826" t="str" cm="1">
        <f t="array" ref="AK826">_xlfn.IFS(
G826&lt;6, "&lt;6",
AND(G826&gt;=6, G826&lt;12), "6-12",
AND(G826&gt;=12, G826&lt;18), "12-18",  AND(G826&gt;=18, G826&lt;24), "18-24", G826&gt;=24, "24-36")</f>
        <v>12-18</v>
      </c>
    </row>
    <row r="827" spans="1:37" x14ac:dyDescent="0.3">
      <c r="A827" t="s">
        <v>926</v>
      </c>
      <c r="B827" t="s">
        <v>44</v>
      </c>
      <c r="C827">
        <v>65</v>
      </c>
      <c r="D827" t="s">
        <v>37</v>
      </c>
      <c r="E827" t="s">
        <v>114</v>
      </c>
      <c r="F827">
        <v>15</v>
      </c>
      <c r="G827">
        <v>33</v>
      </c>
      <c r="H827" t="s">
        <v>57</v>
      </c>
      <c r="I827" t="s">
        <v>37</v>
      </c>
      <c r="J827" t="s">
        <v>34</v>
      </c>
      <c r="K827" t="s">
        <v>37</v>
      </c>
      <c r="L827" t="s">
        <v>50</v>
      </c>
      <c r="M827" t="s">
        <v>34</v>
      </c>
      <c r="N827" t="s">
        <v>34</v>
      </c>
      <c r="O827" t="s">
        <v>34</v>
      </c>
      <c r="P827" t="s">
        <v>34</v>
      </c>
      <c r="Q827" t="s">
        <v>34</v>
      </c>
      <c r="R827" t="s">
        <v>37</v>
      </c>
      <c r="S827" t="s">
        <v>37</v>
      </c>
      <c r="T827" t="s">
        <v>37</v>
      </c>
      <c r="U827" t="s">
        <v>46</v>
      </c>
      <c r="V827" t="s">
        <v>37</v>
      </c>
      <c r="W827" t="s">
        <v>51</v>
      </c>
      <c r="X827">
        <v>78.75</v>
      </c>
      <c r="Y827">
        <v>1218.25</v>
      </c>
      <c r="Z827">
        <v>0</v>
      </c>
      <c r="AA827">
        <v>0</v>
      </c>
      <c r="AB827">
        <v>632.32000000000005</v>
      </c>
      <c r="AC827">
        <v>1850.57</v>
      </c>
      <c r="AD827" t="s">
        <v>41</v>
      </c>
      <c r="AE827" t="s">
        <v>42</v>
      </c>
      <c r="AF827" t="s">
        <v>42</v>
      </c>
      <c r="AG827">
        <f t="shared" si="24"/>
        <v>0</v>
      </c>
      <c r="AH827" t="str" cm="1">
        <f t="array" ref="AH827">_xlfn.IFS(
X827&lt;=20, "&lt;20",
AND(X827&gt;=20, X827&lt;50), "20-50",
AND(X827&gt;=50, X827&lt;100), "50-100",
X827&gt;=100, "&gt;100"
)</f>
        <v>50-100</v>
      </c>
      <c r="AI827">
        <f t="shared" si="25"/>
        <v>0</v>
      </c>
      <c r="AJ827" t="str" cm="1">
        <f t="array" ref="AJ827">_xlfn.IFS(
C827&lt;=20, "&lt;20",
AND(C827&gt;=20, C827&lt;35), "20-35",
AND(C827&gt;=35, C827&lt;50), "35-50",
C827&gt;=50, "50-100"
)</f>
        <v>50-100</v>
      </c>
      <c r="AK827" t="str" cm="1">
        <f t="array" ref="AK827">_xlfn.IFS(
G827&lt;6, "&lt;6",
AND(G827&gt;=6, G827&lt;12), "6-12",
AND(G827&gt;=12, G827&lt;18), "12-18",  AND(G827&gt;=18, G827&lt;24), "18-24", G827&gt;=24, "24-36")</f>
        <v>24-36</v>
      </c>
    </row>
    <row r="828" spans="1:37" x14ac:dyDescent="0.3">
      <c r="A828" t="s">
        <v>927</v>
      </c>
      <c r="B828" t="s">
        <v>33</v>
      </c>
      <c r="C828">
        <v>21</v>
      </c>
      <c r="D828" t="s">
        <v>37</v>
      </c>
      <c r="E828" t="s">
        <v>74</v>
      </c>
      <c r="F828">
        <v>13</v>
      </c>
      <c r="G828">
        <v>6</v>
      </c>
      <c r="H828" t="s">
        <v>49</v>
      </c>
      <c r="I828" t="s">
        <v>37</v>
      </c>
      <c r="J828" t="s">
        <v>34</v>
      </c>
      <c r="K828" t="s">
        <v>37</v>
      </c>
      <c r="L828" t="s">
        <v>38</v>
      </c>
      <c r="M828" t="s">
        <v>34</v>
      </c>
      <c r="N828" t="s">
        <v>37</v>
      </c>
      <c r="O828" t="s">
        <v>34</v>
      </c>
      <c r="P828" t="s">
        <v>34</v>
      </c>
      <c r="Q828" t="s">
        <v>34</v>
      </c>
      <c r="R828" t="s">
        <v>34</v>
      </c>
      <c r="S828" t="s">
        <v>34</v>
      </c>
      <c r="T828" t="s">
        <v>37</v>
      </c>
      <c r="U828" t="s">
        <v>46</v>
      </c>
      <c r="V828" t="s">
        <v>37</v>
      </c>
      <c r="W828" t="s">
        <v>40</v>
      </c>
      <c r="X828">
        <v>49.6</v>
      </c>
      <c r="Y828">
        <v>114.7</v>
      </c>
      <c r="Z828">
        <v>0</v>
      </c>
      <c r="AA828">
        <v>0</v>
      </c>
      <c r="AB828">
        <v>42.56</v>
      </c>
      <c r="AC828">
        <v>157.26</v>
      </c>
      <c r="AD828" t="s">
        <v>52</v>
      </c>
      <c r="AE828" t="s">
        <v>58</v>
      </c>
      <c r="AF828" t="s">
        <v>62</v>
      </c>
      <c r="AG828">
        <f t="shared" si="24"/>
        <v>1</v>
      </c>
      <c r="AH828" t="str" cm="1">
        <f t="array" ref="AH828">_xlfn.IFS(
X828&lt;=20, "&lt;20",
AND(X828&gt;=20, X828&lt;50), "20-50",
AND(X828&gt;=50, X828&lt;100), "50-100",
X828&gt;=100, "&gt;100"
)</f>
        <v>20-50</v>
      </c>
      <c r="AI828">
        <f t="shared" si="25"/>
        <v>0</v>
      </c>
      <c r="AJ828" t="str" cm="1">
        <f t="array" ref="AJ828">_xlfn.IFS(
C828&lt;=20, "&lt;20",
AND(C828&gt;=20, C828&lt;35), "20-35",
AND(C828&gt;=35, C828&lt;50), "35-50",
C828&gt;=50, "50-100"
)</f>
        <v>20-35</v>
      </c>
      <c r="AK828" t="str" cm="1">
        <f t="array" ref="AK828">_xlfn.IFS(
G828&lt;6, "&lt;6",
AND(G828&gt;=6, G828&lt;12), "6-12",
AND(G828&gt;=12, G828&lt;18), "12-18",  AND(G828&gt;=18, G828&lt;24), "18-24", G828&gt;=24, "24-36")</f>
        <v>6-12</v>
      </c>
    </row>
    <row r="829" spans="1:37" x14ac:dyDescent="0.3">
      <c r="A829" t="s">
        <v>928</v>
      </c>
      <c r="B829" t="s">
        <v>44</v>
      </c>
      <c r="C829">
        <v>58</v>
      </c>
      <c r="D829" t="s">
        <v>37</v>
      </c>
      <c r="E829" t="s">
        <v>45</v>
      </c>
      <c r="F829">
        <v>7</v>
      </c>
      <c r="G829">
        <v>12</v>
      </c>
      <c r="H829" t="s">
        <v>36</v>
      </c>
      <c r="I829" t="s">
        <v>37</v>
      </c>
      <c r="J829" t="s">
        <v>37</v>
      </c>
      <c r="K829" t="s">
        <v>37</v>
      </c>
      <c r="L829" t="s">
        <v>38</v>
      </c>
      <c r="M829" t="s">
        <v>37</v>
      </c>
      <c r="N829" t="s">
        <v>37</v>
      </c>
      <c r="O829" t="s">
        <v>37</v>
      </c>
      <c r="P829" t="s">
        <v>37</v>
      </c>
      <c r="Q829" t="s">
        <v>37</v>
      </c>
      <c r="R829" t="s">
        <v>37</v>
      </c>
      <c r="S829" t="s">
        <v>37</v>
      </c>
      <c r="T829" t="s">
        <v>37</v>
      </c>
      <c r="U829" t="s">
        <v>67</v>
      </c>
      <c r="V829" t="s">
        <v>37</v>
      </c>
      <c r="W829" t="s">
        <v>51</v>
      </c>
      <c r="X829">
        <v>91.15</v>
      </c>
      <c r="Y829">
        <v>6637.9</v>
      </c>
      <c r="Z829">
        <v>0</v>
      </c>
      <c r="AA829">
        <v>0</v>
      </c>
      <c r="AB829">
        <v>212.4</v>
      </c>
      <c r="AC829">
        <v>6850.3</v>
      </c>
      <c r="AD829" t="s">
        <v>41</v>
      </c>
      <c r="AE829" t="s">
        <v>42</v>
      </c>
      <c r="AF829" t="s">
        <v>42</v>
      </c>
      <c r="AG829">
        <f t="shared" si="24"/>
        <v>0</v>
      </c>
      <c r="AH829" t="str" cm="1">
        <f t="array" ref="AH829">_xlfn.IFS(
X829&lt;=20, "&lt;20",
AND(X829&gt;=20, X829&lt;50), "20-50",
AND(X829&gt;=50, X829&lt;100), "50-100",
X829&gt;=100, "&gt;100"
)</f>
        <v>50-100</v>
      </c>
      <c r="AI829">
        <f t="shared" si="25"/>
        <v>0</v>
      </c>
      <c r="AJ829" t="str" cm="1">
        <f t="array" ref="AJ829">_xlfn.IFS(
C829&lt;=20, "&lt;20",
AND(C829&gt;=20, C829&lt;35), "20-35",
AND(C829&gt;=35, C829&lt;50), "35-50",
C829&gt;=50, "50-100"
)</f>
        <v>50-100</v>
      </c>
      <c r="AK829" t="str" cm="1">
        <f t="array" ref="AK829">_xlfn.IFS(
G829&lt;6, "&lt;6",
AND(G829&gt;=6, G829&lt;12), "6-12",
AND(G829&gt;=12, G829&lt;18), "12-18",  AND(G829&gt;=18, G829&lt;24), "18-24", G829&gt;=24, "24-36")</f>
        <v>12-18</v>
      </c>
    </row>
    <row r="830" spans="1:37" x14ac:dyDescent="0.3">
      <c r="A830" t="s">
        <v>929</v>
      </c>
      <c r="B830" t="s">
        <v>33</v>
      </c>
      <c r="C830">
        <v>40</v>
      </c>
      <c r="D830" t="s">
        <v>34</v>
      </c>
      <c r="E830" t="s">
        <v>114</v>
      </c>
      <c r="F830">
        <v>6</v>
      </c>
      <c r="G830">
        <v>3</v>
      </c>
      <c r="H830" t="s">
        <v>36</v>
      </c>
      <c r="I830" t="s">
        <v>37</v>
      </c>
      <c r="J830" t="s">
        <v>37</v>
      </c>
      <c r="K830" t="s">
        <v>37</v>
      </c>
      <c r="L830" t="s">
        <v>50</v>
      </c>
      <c r="M830" t="s">
        <v>37</v>
      </c>
      <c r="N830" t="s">
        <v>34</v>
      </c>
      <c r="O830" t="s">
        <v>37</v>
      </c>
      <c r="P830" t="s">
        <v>34</v>
      </c>
      <c r="Q830" t="s">
        <v>37</v>
      </c>
      <c r="R830" t="s">
        <v>37</v>
      </c>
      <c r="S830" t="s">
        <v>37</v>
      </c>
      <c r="T830" t="s">
        <v>37</v>
      </c>
      <c r="U830" t="s">
        <v>46</v>
      </c>
      <c r="V830" t="s">
        <v>34</v>
      </c>
      <c r="W830" t="s">
        <v>40</v>
      </c>
      <c r="X830">
        <v>105.95</v>
      </c>
      <c r="Y830">
        <v>5341.8</v>
      </c>
      <c r="Z830">
        <v>0</v>
      </c>
      <c r="AA830">
        <v>0</v>
      </c>
      <c r="AB830">
        <v>1044</v>
      </c>
      <c r="AC830">
        <v>6385.8</v>
      </c>
      <c r="AD830" t="s">
        <v>52</v>
      </c>
      <c r="AE830" t="s">
        <v>100</v>
      </c>
      <c r="AF830" t="s">
        <v>509</v>
      </c>
      <c r="AG830">
        <f t="shared" si="24"/>
        <v>1</v>
      </c>
      <c r="AH830" t="str" cm="1">
        <f t="array" ref="AH830">_xlfn.IFS(
X830&lt;=20, "&lt;20",
AND(X830&gt;=20, X830&lt;50), "20-50",
AND(X830&gt;=50, X830&lt;100), "50-100",
X830&gt;=100, "&gt;100"
)</f>
        <v>&gt;100</v>
      </c>
      <c r="AI830">
        <f t="shared" si="25"/>
        <v>0</v>
      </c>
      <c r="AJ830" t="str" cm="1">
        <f t="array" ref="AJ830">_xlfn.IFS(
C830&lt;=20, "&lt;20",
AND(C830&gt;=20, C830&lt;35), "20-35",
AND(C830&gt;=35, C830&lt;50), "35-50",
C830&gt;=50, "50-100"
)</f>
        <v>35-50</v>
      </c>
      <c r="AK830" t="str" cm="1">
        <f t="array" ref="AK830">_xlfn.IFS(
G830&lt;6, "&lt;6",
AND(G830&gt;=6, G830&lt;12), "6-12",
AND(G830&gt;=12, G830&lt;18), "12-18",  AND(G830&gt;=18, G830&lt;24), "18-24", G830&gt;=24, "24-36")</f>
        <v>&lt;6</v>
      </c>
    </row>
    <row r="831" spans="1:37" x14ac:dyDescent="0.3">
      <c r="A831" t="s">
        <v>930</v>
      </c>
      <c r="B831" t="s">
        <v>44</v>
      </c>
      <c r="C831">
        <v>23</v>
      </c>
      <c r="D831" t="s">
        <v>37</v>
      </c>
      <c r="E831" t="s">
        <v>35</v>
      </c>
      <c r="F831">
        <v>13</v>
      </c>
      <c r="G831">
        <v>3</v>
      </c>
      <c r="H831" t="s">
        <v>36</v>
      </c>
      <c r="I831" t="s">
        <v>37</v>
      </c>
      <c r="J831" t="s">
        <v>37</v>
      </c>
      <c r="K831" t="s">
        <v>37</v>
      </c>
      <c r="L831" t="s">
        <v>50</v>
      </c>
      <c r="M831" t="s">
        <v>34</v>
      </c>
      <c r="N831" t="s">
        <v>34</v>
      </c>
      <c r="O831" t="s">
        <v>34</v>
      </c>
      <c r="P831" t="s">
        <v>34</v>
      </c>
      <c r="Q831" t="s">
        <v>34</v>
      </c>
      <c r="R831" t="s">
        <v>34</v>
      </c>
      <c r="S831" t="s">
        <v>34</v>
      </c>
      <c r="T831" t="s">
        <v>37</v>
      </c>
      <c r="U831" t="s">
        <v>46</v>
      </c>
      <c r="V831" t="s">
        <v>34</v>
      </c>
      <c r="W831" t="s">
        <v>40</v>
      </c>
      <c r="X831">
        <v>75.3</v>
      </c>
      <c r="Y831">
        <v>1570.7</v>
      </c>
      <c r="Z831">
        <v>0</v>
      </c>
      <c r="AA831">
        <v>0</v>
      </c>
      <c r="AB831">
        <v>68.459999999999994</v>
      </c>
      <c r="AC831">
        <v>1639.16</v>
      </c>
      <c r="AD831" t="s">
        <v>41</v>
      </c>
      <c r="AE831" t="s">
        <v>42</v>
      </c>
      <c r="AF831" t="s">
        <v>42</v>
      </c>
      <c r="AG831">
        <f t="shared" si="24"/>
        <v>0</v>
      </c>
      <c r="AH831" t="str" cm="1">
        <f t="array" ref="AH831">_xlfn.IFS(
X831&lt;=20, "&lt;20",
AND(X831&gt;=20, X831&lt;50), "20-50",
AND(X831&gt;=50, X831&lt;100), "50-100",
X831&gt;=100, "&gt;100"
)</f>
        <v>50-100</v>
      </c>
      <c r="AI831">
        <f t="shared" si="25"/>
        <v>0</v>
      </c>
      <c r="AJ831" t="str" cm="1">
        <f t="array" ref="AJ831">_xlfn.IFS(
C831&lt;=20, "&lt;20",
AND(C831&gt;=20, C831&lt;35), "20-35",
AND(C831&gt;=35, C831&lt;50), "35-50",
C831&gt;=50, "50-100"
)</f>
        <v>20-35</v>
      </c>
      <c r="AK831" t="str" cm="1">
        <f t="array" ref="AK831">_xlfn.IFS(
G831&lt;6, "&lt;6",
AND(G831&gt;=6, G831&lt;12), "6-12",
AND(G831&gt;=12, G831&lt;18), "12-18",  AND(G831&gt;=18, G831&lt;24), "18-24", G831&gt;=24, "24-36")</f>
        <v>&lt;6</v>
      </c>
    </row>
    <row r="832" spans="1:37" x14ac:dyDescent="0.3">
      <c r="A832" t="s">
        <v>931</v>
      </c>
      <c r="B832" t="s">
        <v>44</v>
      </c>
      <c r="C832">
        <v>33</v>
      </c>
      <c r="D832" t="s">
        <v>34</v>
      </c>
      <c r="E832" t="s">
        <v>103</v>
      </c>
      <c r="F832">
        <v>11</v>
      </c>
      <c r="G832">
        <v>31</v>
      </c>
      <c r="H832" t="s">
        <v>36</v>
      </c>
      <c r="I832" t="s">
        <v>37</v>
      </c>
      <c r="J832" t="s">
        <v>37</v>
      </c>
      <c r="K832" t="s">
        <v>37</v>
      </c>
      <c r="L832" t="s">
        <v>50</v>
      </c>
      <c r="M832" t="s">
        <v>37</v>
      </c>
      <c r="N832" t="s">
        <v>37</v>
      </c>
      <c r="O832" t="s">
        <v>37</v>
      </c>
      <c r="P832" t="s">
        <v>37</v>
      </c>
      <c r="Q832" t="s">
        <v>37</v>
      </c>
      <c r="R832" t="s">
        <v>37</v>
      </c>
      <c r="S832" t="s">
        <v>37</v>
      </c>
      <c r="T832" t="s">
        <v>37</v>
      </c>
      <c r="U832" t="s">
        <v>39</v>
      </c>
      <c r="V832" t="s">
        <v>37</v>
      </c>
      <c r="W832" t="s">
        <v>51</v>
      </c>
      <c r="X832">
        <v>115</v>
      </c>
      <c r="Y832">
        <v>7396.15</v>
      </c>
      <c r="Z832">
        <v>0</v>
      </c>
      <c r="AA832">
        <v>0</v>
      </c>
      <c r="AB832">
        <v>2972.16</v>
      </c>
      <c r="AC832">
        <v>10368.31</v>
      </c>
      <c r="AD832" t="s">
        <v>41</v>
      </c>
      <c r="AE832" t="s">
        <v>42</v>
      </c>
      <c r="AF832" t="s">
        <v>42</v>
      </c>
      <c r="AG832">
        <f t="shared" si="24"/>
        <v>0</v>
      </c>
      <c r="AH832" t="str" cm="1">
        <f t="array" ref="AH832">_xlfn.IFS(
X832&lt;=20, "&lt;20",
AND(X832&gt;=20, X832&lt;50), "20-50",
AND(X832&gt;=50, X832&lt;100), "50-100",
X832&gt;=100, "&gt;100"
)</f>
        <v>&gt;100</v>
      </c>
      <c r="AI832">
        <f t="shared" si="25"/>
        <v>0</v>
      </c>
      <c r="AJ832" t="str" cm="1">
        <f t="array" ref="AJ832">_xlfn.IFS(
C832&lt;=20, "&lt;20",
AND(C832&gt;=20, C832&lt;35), "20-35",
AND(C832&gt;=35, C832&lt;50), "35-50",
C832&gt;=50, "50-100"
)</f>
        <v>20-35</v>
      </c>
      <c r="AK832" t="str" cm="1">
        <f t="array" ref="AK832">_xlfn.IFS(
G832&lt;6, "&lt;6",
AND(G832&gt;=6, G832&lt;12), "6-12",
AND(G832&gt;=12, G832&lt;18), "12-18",  AND(G832&gt;=18, G832&lt;24), "18-24", G832&gt;=24, "24-36")</f>
        <v>24-36</v>
      </c>
    </row>
    <row r="833" spans="1:37" x14ac:dyDescent="0.3">
      <c r="A833" t="s">
        <v>932</v>
      </c>
      <c r="B833" t="s">
        <v>33</v>
      </c>
      <c r="C833">
        <v>34</v>
      </c>
      <c r="D833" t="s">
        <v>34</v>
      </c>
      <c r="E833" t="s">
        <v>130</v>
      </c>
      <c r="F833">
        <v>11</v>
      </c>
      <c r="G833">
        <v>11</v>
      </c>
      <c r="H833" t="s">
        <v>36</v>
      </c>
      <c r="I833" t="s">
        <v>37</v>
      </c>
      <c r="J833" t="s">
        <v>37</v>
      </c>
      <c r="K833" t="s">
        <v>37</v>
      </c>
      <c r="L833" t="s">
        <v>38</v>
      </c>
      <c r="M833" t="s">
        <v>34</v>
      </c>
      <c r="N833" t="s">
        <v>34</v>
      </c>
      <c r="O833" t="s">
        <v>34</v>
      </c>
      <c r="P833" t="s">
        <v>37</v>
      </c>
      <c r="Q833" t="s">
        <v>37</v>
      </c>
      <c r="R833" t="s">
        <v>34</v>
      </c>
      <c r="S833" t="s">
        <v>34</v>
      </c>
      <c r="T833" t="s">
        <v>37</v>
      </c>
      <c r="U833" t="s">
        <v>46</v>
      </c>
      <c r="V833" t="s">
        <v>37</v>
      </c>
      <c r="W833" t="s">
        <v>40</v>
      </c>
      <c r="X833">
        <v>65.25</v>
      </c>
      <c r="Y833">
        <v>209.9</v>
      </c>
      <c r="Z833">
        <v>0</v>
      </c>
      <c r="AA833">
        <v>0</v>
      </c>
      <c r="AB833">
        <v>128.04</v>
      </c>
      <c r="AC833">
        <v>337.94</v>
      </c>
      <c r="AD833" t="s">
        <v>85</v>
      </c>
      <c r="AE833" t="s">
        <v>42</v>
      </c>
      <c r="AF833" t="s">
        <v>42</v>
      </c>
      <c r="AG833">
        <f t="shared" si="24"/>
        <v>0</v>
      </c>
      <c r="AH833" t="str" cm="1">
        <f t="array" ref="AH833">_xlfn.IFS(
X833&lt;=20, "&lt;20",
AND(X833&gt;=20, X833&lt;50), "20-50",
AND(X833&gt;=50, X833&lt;100), "50-100",
X833&gt;=100, "&gt;100"
)</f>
        <v>50-100</v>
      </c>
      <c r="AI833">
        <f t="shared" si="25"/>
        <v>1</v>
      </c>
      <c r="AJ833" t="str" cm="1">
        <f t="array" ref="AJ833">_xlfn.IFS(
C833&lt;=20, "&lt;20",
AND(C833&gt;=20, C833&lt;35), "20-35",
AND(C833&gt;=35, C833&lt;50), "35-50",
C833&gt;=50, "50-100"
)</f>
        <v>20-35</v>
      </c>
      <c r="AK833" t="str" cm="1">
        <f t="array" ref="AK833">_xlfn.IFS(
G833&lt;6, "&lt;6",
AND(G833&gt;=6, G833&lt;12), "6-12",
AND(G833&gt;=12, G833&lt;18), "12-18",  AND(G833&gt;=18, G833&lt;24), "18-24", G833&gt;=24, "24-36")</f>
        <v>6-12</v>
      </c>
    </row>
    <row r="834" spans="1:37" x14ac:dyDescent="0.3">
      <c r="A834" t="s">
        <v>933</v>
      </c>
      <c r="B834" t="s">
        <v>44</v>
      </c>
      <c r="C834">
        <v>45</v>
      </c>
      <c r="D834" t="s">
        <v>37</v>
      </c>
      <c r="E834" t="s">
        <v>90</v>
      </c>
      <c r="F834">
        <v>13</v>
      </c>
      <c r="G834">
        <v>16</v>
      </c>
      <c r="H834" t="s">
        <v>36</v>
      </c>
      <c r="I834" t="s">
        <v>37</v>
      </c>
      <c r="J834" t="s">
        <v>34</v>
      </c>
      <c r="K834" t="s">
        <v>34</v>
      </c>
      <c r="L834" t="s">
        <v>34</v>
      </c>
      <c r="M834" t="s">
        <v>34</v>
      </c>
      <c r="N834" t="s">
        <v>34</v>
      </c>
      <c r="O834" t="s">
        <v>34</v>
      </c>
      <c r="P834" t="s">
        <v>34</v>
      </c>
      <c r="Q834" t="s">
        <v>34</v>
      </c>
      <c r="R834" t="s">
        <v>34</v>
      </c>
      <c r="S834" t="s">
        <v>34</v>
      </c>
      <c r="T834" t="s">
        <v>34</v>
      </c>
      <c r="U834" t="s">
        <v>67</v>
      </c>
      <c r="V834" t="s">
        <v>37</v>
      </c>
      <c r="W834" t="s">
        <v>51</v>
      </c>
      <c r="X834">
        <v>19.149999999999999</v>
      </c>
      <c r="Y834">
        <v>1035.5</v>
      </c>
      <c r="Z834">
        <v>28.7</v>
      </c>
      <c r="AA834">
        <v>0</v>
      </c>
      <c r="AB834">
        <v>1699.98</v>
      </c>
      <c r="AC834">
        <v>2706.78</v>
      </c>
      <c r="AD834" t="s">
        <v>41</v>
      </c>
      <c r="AE834" t="s">
        <v>42</v>
      </c>
      <c r="AF834" t="s">
        <v>42</v>
      </c>
      <c r="AG834">
        <f t="shared" si="24"/>
        <v>0</v>
      </c>
      <c r="AH834" t="str" cm="1">
        <f t="array" ref="AH834">_xlfn.IFS(
X834&lt;=20, "&lt;20",
AND(X834&gt;=20, X834&lt;50), "20-50",
AND(X834&gt;=50, X834&lt;100), "50-100",
X834&gt;=100, "&gt;100"
)</f>
        <v>&lt;20</v>
      </c>
      <c r="AI834">
        <f t="shared" si="25"/>
        <v>0</v>
      </c>
      <c r="AJ834" t="str" cm="1">
        <f t="array" ref="AJ834">_xlfn.IFS(
C834&lt;=20, "&lt;20",
AND(C834&gt;=20, C834&lt;35), "20-35",
AND(C834&gt;=35, C834&lt;50), "35-50",
C834&gt;=50, "50-100"
)</f>
        <v>35-50</v>
      </c>
      <c r="AK834" t="str" cm="1">
        <f t="array" ref="AK834">_xlfn.IFS(
G834&lt;6, "&lt;6",
AND(G834&gt;=6, G834&lt;12), "6-12",
AND(G834&gt;=12, G834&lt;18), "12-18",  AND(G834&gt;=18, G834&lt;24), "18-24", G834&gt;=24, "24-36")</f>
        <v>12-18</v>
      </c>
    </row>
    <row r="835" spans="1:37" x14ac:dyDescent="0.3">
      <c r="A835" t="s">
        <v>934</v>
      </c>
      <c r="B835" t="s">
        <v>44</v>
      </c>
      <c r="C835">
        <v>70</v>
      </c>
      <c r="D835" t="s">
        <v>37</v>
      </c>
      <c r="E835" t="s">
        <v>56</v>
      </c>
      <c r="F835">
        <v>1</v>
      </c>
      <c r="G835">
        <v>18</v>
      </c>
      <c r="H835" t="s">
        <v>36</v>
      </c>
      <c r="I835" t="s">
        <v>37</v>
      </c>
      <c r="J835" t="s">
        <v>34</v>
      </c>
      <c r="K835" t="s">
        <v>37</v>
      </c>
      <c r="L835" t="s">
        <v>50</v>
      </c>
      <c r="M835" t="s">
        <v>34</v>
      </c>
      <c r="N835" t="s">
        <v>34</v>
      </c>
      <c r="O835" t="s">
        <v>34</v>
      </c>
      <c r="P835" t="s">
        <v>34</v>
      </c>
      <c r="Q835" t="s">
        <v>37</v>
      </c>
      <c r="R835" t="s">
        <v>37</v>
      </c>
      <c r="S835" t="s">
        <v>34</v>
      </c>
      <c r="T835" t="s">
        <v>37</v>
      </c>
      <c r="U835" t="s">
        <v>46</v>
      </c>
      <c r="V835" t="s">
        <v>34</v>
      </c>
      <c r="W835" t="s">
        <v>40</v>
      </c>
      <c r="X835">
        <v>90.45</v>
      </c>
      <c r="Y835">
        <v>1266.0999999999999</v>
      </c>
      <c r="Z835">
        <v>0</v>
      </c>
      <c r="AA835">
        <v>0</v>
      </c>
      <c r="AB835">
        <v>158.34</v>
      </c>
      <c r="AC835">
        <v>1424.44</v>
      </c>
      <c r="AD835" t="s">
        <v>52</v>
      </c>
      <c r="AE835" t="s">
        <v>53</v>
      </c>
      <c r="AF835" t="s">
        <v>162</v>
      </c>
      <c r="AG835">
        <f t="shared" ref="AG835:AG898" si="26">IF(AD835="Churned", 1,0)</f>
        <v>1</v>
      </c>
      <c r="AH835" t="str" cm="1">
        <f t="array" ref="AH835">_xlfn.IFS(
X835&lt;=20, "&lt;20",
AND(X835&gt;=20, X835&lt;50), "20-50",
AND(X835&gt;=50, X835&lt;100), "50-100",
X835&gt;=100, "&gt;100"
)</f>
        <v>50-100</v>
      </c>
      <c r="AI835">
        <f t="shared" ref="AI835:AI898" si="27">IF(AD835="Joined", 1, 0)</f>
        <v>0</v>
      </c>
      <c r="AJ835" t="str" cm="1">
        <f t="array" ref="AJ835">_xlfn.IFS(
C835&lt;=20, "&lt;20",
AND(C835&gt;=20, C835&lt;35), "20-35",
AND(C835&gt;=35, C835&lt;50), "35-50",
C835&gt;=50, "50-100"
)</f>
        <v>50-100</v>
      </c>
      <c r="AK835" t="str" cm="1">
        <f t="array" ref="AK835">_xlfn.IFS(
G835&lt;6, "&lt;6",
AND(G835&gt;=6, G835&lt;12), "6-12",
AND(G835&gt;=12, G835&lt;18), "12-18",  AND(G835&gt;=18, G835&lt;24), "18-24", G835&gt;=24, "24-36")</f>
        <v>18-24</v>
      </c>
    </row>
    <row r="836" spans="1:37" x14ac:dyDescent="0.3">
      <c r="A836" t="s">
        <v>935</v>
      </c>
      <c r="B836" t="s">
        <v>44</v>
      </c>
      <c r="C836">
        <v>44</v>
      </c>
      <c r="D836" t="s">
        <v>37</v>
      </c>
      <c r="E836" t="s">
        <v>114</v>
      </c>
      <c r="F836">
        <v>5</v>
      </c>
      <c r="G836">
        <v>19</v>
      </c>
      <c r="H836" t="s">
        <v>57</v>
      </c>
      <c r="I836" t="s">
        <v>37</v>
      </c>
      <c r="J836" t="s">
        <v>34</v>
      </c>
      <c r="K836" t="s">
        <v>34</v>
      </c>
      <c r="L836" t="s">
        <v>34</v>
      </c>
      <c r="M836" t="s">
        <v>34</v>
      </c>
      <c r="N836" t="s">
        <v>34</v>
      </c>
      <c r="O836" t="s">
        <v>34</v>
      </c>
      <c r="P836" t="s">
        <v>34</v>
      </c>
      <c r="Q836" t="s">
        <v>34</v>
      </c>
      <c r="R836" t="s">
        <v>34</v>
      </c>
      <c r="S836" t="s">
        <v>34</v>
      </c>
      <c r="T836" t="s">
        <v>34</v>
      </c>
      <c r="U836" t="s">
        <v>46</v>
      </c>
      <c r="V836" t="s">
        <v>37</v>
      </c>
      <c r="W836" t="s">
        <v>40</v>
      </c>
      <c r="X836">
        <v>19.55</v>
      </c>
      <c r="Y836">
        <v>389.25</v>
      </c>
      <c r="Z836">
        <v>0</v>
      </c>
      <c r="AA836">
        <v>0</v>
      </c>
      <c r="AB836">
        <v>192.06</v>
      </c>
      <c r="AC836">
        <v>581.30999999999995</v>
      </c>
      <c r="AD836" t="s">
        <v>41</v>
      </c>
      <c r="AE836" t="s">
        <v>42</v>
      </c>
      <c r="AF836" t="s">
        <v>42</v>
      </c>
      <c r="AG836">
        <f t="shared" si="26"/>
        <v>0</v>
      </c>
      <c r="AH836" t="str" cm="1">
        <f t="array" ref="AH836">_xlfn.IFS(
X836&lt;=20, "&lt;20",
AND(X836&gt;=20, X836&lt;50), "20-50",
AND(X836&gt;=50, X836&lt;100), "50-100",
X836&gt;=100, "&gt;100"
)</f>
        <v>&lt;20</v>
      </c>
      <c r="AI836">
        <f t="shared" si="27"/>
        <v>0</v>
      </c>
      <c r="AJ836" t="str" cm="1">
        <f t="array" ref="AJ836">_xlfn.IFS(
C836&lt;=20, "&lt;20",
AND(C836&gt;=20, C836&lt;35), "20-35",
AND(C836&gt;=35, C836&lt;50), "35-50",
C836&gt;=50, "50-100"
)</f>
        <v>35-50</v>
      </c>
      <c r="AK836" t="str" cm="1">
        <f t="array" ref="AK836">_xlfn.IFS(
G836&lt;6, "&lt;6",
AND(G836&gt;=6, G836&lt;12), "6-12",
AND(G836&gt;=12, G836&lt;18), "12-18",  AND(G836&gt;=18, G836&lt;24), "18-24", G836&gt;=24, "24-36")</f>
        <v>18-24</v>
      </c>
    </row>
    <row r="837" spans="1:37" x14ac:dyDescent="0.3">
      <c r="A837" t="s">
        <v>936</v>
      </c>
      <c r="B837" t="s">
        <v>44</v>
      </c>
      <c r="C837">
        <v>49</v>
      </c>
      <c r="D837" t="s">
        <v>37</v>
      </c>
      <c r="E837" t="s">
        <v>48</v>
      </c>
      <c r="F837">
        <v>5</v>
      </c>
      <c r="G837">
        <v>2</v>
      </c>
      <c r="H837" t="s">
        <v>36</v>
      </c>
      <c r="I837" t="s">
        <v>37</v>
      </c>
      <c r="J837" t="s">
        <v>37</v>
      </c>
      <c r="K837" t="s">
        <v>34</v>
      </c>
      <c r="L837" t="s">
        <v>34</v>
      </c>
      <c r="M837" t="s">
        <v>34</v>
      </c>
      <c r="N837" t="s">
        <v>34</v>
      </c>
      <c r="O837" t="s">
        <v>34</v>
      </c>
      <c r="P837" t="s">
        <v>34</v>
      </c>
      <c r="Q837" t="s">
        <v>34</v>
      </c>
      <c r="R837" t="s">
        <v>34</v>
      </c>
      <c r="S837" t="s">
        <v>34</v>
      </c>
      <c r="T837" t="s">
        <v>34</v>
      </c>
      <c r="U837" t="s">
        <v>67</v>
      </c>
      <c r="V837" t="s">
        <v>37</v>
      </c>
      <c r="W837" t="s">
        <v>40</v>
      </c>
      <c r="X837">
        <v>26.1</v>
      </c>
      <c r="Y837">
        <v>1759.55</v>
      </c>
      <c r="Z837">
        <v>0</v>
      </c>
      <c r="AA837">
        <v>0</v>
      </c>
      <c r="AB837">
        <v>2901.1</v>
      </c>
      <c r="AC837">
        <v>4660.6499999999996</v>
      </c>
      <c r="AD837" t="s">
        <v>41</v>
      </c>
      <c r="AE837" t="s">
        <v>42</v>
      </c>
      <c r="AF837" t="s">
        <v>42</v>
      </c>
      <c r="AG837">
        <f t="shared" si="26"/>
        <v>0</v>
      </c>
      <c r="AH837" t="str" cm="1">
        <f t="array" ref="AH837">_xlfn.IFS(
X837&lt;=20, "&lt;20",
AND(X837&gt;=20, X837&lt;50), "20-50",
AND(X837&gt;=50, X837&lt;100), "50-100",
X837&gt;=100, "&gt;100"
)</f>
        <v>20-50</v>
      </c>
      <c r="AI837">
        <f t="shared" si="27"/>
        <v>0</v>
      </c>
      <c r="AJ837" t="str" cm="1">
        <f t="array" ref="AJ837">_xlfn.IFS(
C837&lt;=20, "&lt;20",
AND(C837&gt;=20, C837&lt;35), "20-35",
AND(C837&gt;=35, C837&lt;50), "35-50",
C837&gt;=50, "50-100"
)</f>
        <v>35-50</v>
      </c>
      <c r="AK837" t="str" cm="1">
        <f t="array" ref="AK837">_xlfn.IFS(
G837&lt;6, "&lt;6",
AND(G837&gt;=6, G837&lt;12), "6-12",
AND(G837&gt;=12, G837&lt;18), "12-18",  AND(G837&gt;=18, G837&lt;24), "18-24", G837&gt;=24, "24-36")</f>
        <v>&lt;6</v>
      </c>
    </row>
    <row r="838" spans="1:37" x14ac:dyDescent="0.3">
      <c r="A838" t="s">
        <v>937</v>
      </c>
      <c r="B838" t="s">
        <v>44</v>
      </c>
      <c r="C838">
        <v>62</v>
      </c>
      <c r="D838" t="s">
        <v>37</v>
      </c>
      <c r="E838" t="s">
        <v>124</v>
      </c>
      <c r="F838">
        <v>5</v>
      </c>
      <c r="G838">
        <v>17</v>
      </c>
      <c r="H838" t="s">
        <v>49</v>
      </c>
      <c r="I838" t="s">
        <v>37</v>
      </c>
      <c r="J838" t="s">
        <v>34</v>
      </c>
      <c r="K838" t="s">
        <v>34</v>
      </c>
      <c r="L838" t="s">
        <v>34</v>
      </c>
      <c r="M838" t="s">
        <v>34</v>
      </c>
      <c r="N838" t="s">
        <v>34</v>
      </c>
      <c r="O838" t="s">
        <v>34</v>
      </c>
      <c r="P838" t="s">
        <v>34</v>
      </c>
      <c r="Q838" t="s">
        <v>34</v>
      </c>
      <c r="R838" t="s">
        <v>34</v>
      </c>
      <c r="S838" t="s">
        <v>34</v>
      </c>
      <c r="T838" t="s">
        <v>34</v>
      </c>
      <c r="U838" t="s">
        <v>46</v>
      </c>
      <c r="V838" t="s">
        <v>37</v>
      </c>
      <c r="W838" t="s">
        <v>40</v>
      </c>
      <c r="X838">
        <v>20.100000000000001</v>
      </c>
      <c r="Y838">
        <v>20.100000000000001</v>
      </c>
      <c r="Z838">
        <v>0</v>
      </c>
      <c r="AA838">
        <v>0</v>
      </c>
      <c r="AB838">
        <v>40.83</v>
      </c>
      <c r="AC838">
        <v>60.93</v>
      </c>
      <c r="AD838" t="s">
        <v>52</v>
      </c>
      <c r="AE838" t="s">
        <v>100</v>
      </c>
      <c r="AF838" t="s">
        <v>101</v>
      </c>
      <c r="AG838">
        <f t="shared" si="26"/>
        <v>1</v>
      </c>
      <c r="AH838" t="str" cm="1">
        <f t="array" ref="AH838">_xlfn.IFS(
X838&lt;=20, "&lt;20",
AND(X838&gt;=20, X838&lt;50), "20-50",
AND(X838&gt;=50, X838&lt;100), "50-100",
X838&gt;=100, "&gt;100"
)</f>
        <v>20-50</v>
      </c>
      <c r="AI838">
        <f t="shared" si="27"/>
        <v>0</v>
      </c>
      <c r="AJ838" t="str" cm="1">
        <f t="array" ref="AJ838">_xlfn.IFS(
C838&lt;=20, "&lt;20",
AND(C838&gt;=20, C838&lt;35), "20-35",
AND(C838&gt;=35, C838&lt;50), "35-50",
C838&gt;=50, "50-100"
)</f>
        <v>50-100</v>
      </c>
      <c r="AK838" t="str" cm="1">
        <f t="array" ref="AK838">_xlfn.IFS(
G838&lt;6, "&lt;6",
AND(G838&gt;=6, G838&lt;12), "6-12",
AND(G838&gt;=12, G838&lt;18), "12-18",  AND(G838&gt;=18, G838&lt;24), "18-24", G838&gt;=24, "24-36")</f>
        <v>12-18</v>
      </c>
    </row>
    <row r="839" spans="1:37" x14ac:dyDescent="0.3">
      <c r="A839" t="s">
        <v>938</v>
      </c>
      <c r="B839" t="s">
        <v>44</v>
      </c>
      <c r="C839">
        <v>44</v>
      </c>
      <c r="D839" t="s">
        <v>37</v>
      </c>
      <c r="E839" t="s">
        <v>124</v>
      </c>
      <c r="F839">
        <v>0</v>
      </c>
      <c r="G839">
        <v>9</v>
      </c>
      <c r="H839" t="s">
        <v>70</v>
      </c>
      <c r="I839" t="s">
        <v>37</v>
      </c>
      <c r="J839" t="s">
        <v>37</v>
      </c>
      <c r="K839" t="s">
        <v>34</v>
      </c>
      <c r="L839" t="s">
        <v>34</v>
      </c>
      <c r="M839" t="s">
        <v>34</v>
      </c>
      <c r="N839" t="s">
        <v>34</v>
      </c>
      <c r="O839" t="s">
        <v>34</v>
      </c>
      <c r="P839" t="s">
        <v>34</v>
      </c>
      <c r="Q839" t="s">
        <v>34</v>
      </c>
      <c r="R839" t="s">
        <v>34</v>
      </c>
      <c r="S839" t="s">
        <v>34</v>
      </c>
      <c r="T839" t="s">
        <v>34</v>
      </c>
      <c r="U839" t="s">
        <v>67</v>
      </c>
      <c r="V839" t="s">
        <v>34</v>
      </c>
      <c r="W839" t="s">
        <v>51</v>
      </c>
      <c r="X839">
        <v>25.45</v>
      </c>
      <c r="Y839">
        <v>1538.6</v>
      </c>
      <c r="Z839">
        <v>0</v>
      </c>
      <c r="AA839">
        <v>0</v>
      </c>
      <c r="AB839">
        <v>703.33</v>
      </c>
      <c r="AC839">
        <v>2241.9299999999998</v>
      </c>
      <c r="AD839" t="s">
        <v>41</v>
      </c>
      <c r="AE839" t="s">
        <v>42</v>
      </c>
      <c r="AF839" t="s">
        <v>42</v>
      </c>
      <c r="AG839">
        <f t="shared" si="26"/>
        <v>0</v>
      </c>
      <c r="AH839" t="str" cm="1">
        <f t="array" ref="AH839">_xlfn.IFS(
X839&lt;=20, "&lt;20",
AND(X839&gt;=20, X839&lt;50), "20-50",
AND(X839&gt;=50, X839&lt;100), "50-100",
X839&gt;=100, "&gt;100"
)</f>
        <v>20-50</v>
      </c>
      <c r="AI839">
        <f t="shared" si="27"/>
        <v>0</v>
      </c>
      <c r="AJ839" t="str" cm="1">
        <f t="array" ref="AJ839">_xlfn.IFS(
C839&lt;=20, "&lt;20",
AND(C839&gt;=20, C839&lt;35), "20-35",
AND(C839&gt;=35, C839&lt;50), "35-50",
C839&gt;=50, "50-100"
)</f>
        <v>35-50</v>
      </c>
      <c r="AK839" t="str" cm="1">
        <f t="array" ref="AK839">_xlfn.IFS(
G839&lt;6, "&lt;6",
AND(G839&gt;=6, G839&lt;12), "6-12",
AND(G839&gt;=12, G839&lt;18), "12-18",  AND(G839&gt;=18, G839&lt;24), "18-24", G839&gt;=24, "24-36")</f>
        <v>6-12</v>
      </c>
    </row>
    <row r="840" spans="1:37" x14ac:dyDescent="0.3">
      <c r="A840" t="s">
        <v>939</v>
      </c>
      <c r="B840" t="s">
        <v>33</v>
      </c>
      <c r="C840">
        <v>33</v>
      </c>
      <c r="D840" t="s">
        <v>37</v>
      </c>
      <c r="E840" t="s">
        <v>56</v>
      </c>
      <c r="F840">
        <v>6</v>
      </c>
      <c r="G840">
        <v>15</v>
      </c>
      <c r="H840" t="s">
        <v>36</v>
      </c>
      <c r="I840" t="s">
        <v>37</v>
      </c>
      <c r="J840" t="s">
        <v>34</v>
      </c>
      <c r="K840" t="s">
        <v>34</v>
      </c>
      <c r="L840" t="s">
        <v>34</v>
      </c>
      <c r="M840" t="s">
        <v>34</v>
      </c>
      <c r="N840" t="s">
        <v>34</v>
      </c>
      <c r="O840" t="s">
        <v>34</v>
      </c>
      <c r="P840" t="s">
        <v>34</v>
      </c>
      <c r="Q840" t="s">
        <v>34</v>
      </c>
      <c r="R840" t="s">
        <v>34</v>
      </c>
      <c r="S840" t="s">
        <v>34</v>
      </c>
      <c r="T840" t="s">
        <v>34</v>
      </c>
      <c r="U840" t="s">
        <v>67</v>
      </c>
      <c r="V840" t="s">
        <v>34</v>
      </c>
      <c r="W840" t="s">
        <v>40</v>
      </c>
      <c r="X840">
        <v>19.649999999999999</v>
      </c>
      <c r="Y840">
        <v>1025.05</v>
      </c>
      <c r="Z840">
        <v>0</v>
      </c>
      <c r="AA840">
        <v>0</v>
      </c>
      <c r="AB840">
        <v>1142.96</v>
      </c>
      <c r="AC840">
        <v>2168.0100000000002</v>
      </c>
      <c r="AD840" t="s">
        <v>41</v>
      </c>
      <c r="AE840" t="s">
        <v>42</v>
      </c>
      <c r="AF840" t="s">
        <v>42</v>
      </c>
      <c r="AG840">
        <f t="shared" si="26"/>
        <v>0</v>
      </c>
      <c r="AH840" t="str" cm="1">
        <f t="array" ref="AH840">_xlfn.IFS(
X840&lt;=20, "&lt;20",
AND(X840&gt;=20, X840&lt;50), "20-50",
AND(X840&gt;=50, X840&lt;100), "50-100",
X840&gt;=100, "&gt;100"
)</f>
        <v>&lt;20</v>
      </c>
      <c r="AI840">
        <f t="shared" si="27"/>
        <v>0</v>
      </c>
      <c r="AJ840" t="str" cm="1">
        <f t="array" ref="AJ840">_xlfn.IFS(
C840&lt;=20, "&lt;20",
AND(C840&gt;=20, C840&lt;35), "20-35",
AND(C840&gt;=35, C840&lt;50), "35-50",
C840&gt;=50, "50-100"
)</f>
        <v>20-35</v>
      </c>
      <c r="AK840" t="str" cm="1">
        <f t="array" ref="AK840">_xlfn.IFS(
G840&lt;6, "&lt;6",
AND(G840&gt;=6, G840&lt;12), "6-12",
AND(G840&gt;=12, G840&lt;18), "12-18",  AND(G840&gt;=18, G840&lt;24), "18-24", G840&gt;=24, "24-36")</f>
        <v>12-18</v>
      </c>
    </row>
    <row r="841" spans="1:37" x14ac:dyDescent="0.3">
      <c r="A841" t="s">
        <v>940</v>
      </c>
      <c r="B841" t="s">
        <v>33</v>
      </c>
      <c r="C841">
        <v>47</v>
      </c>
      <c r="D841" t="s">
        <v>37</v>
      </c>
      <c r="E841" t="s">
        <v>87</v>
      </c>
      <c r="F841">
        <v>8</v>
      </c>
      <c r="G841">
        <v>22</v>
      </c>
      <c r="H841" t="s">
        <v>36</v>
      </c>
      <c r="I841" t="s">
        <v>37</v>
      </c>
      <c r="J841" t="s">
        <v>34</v>
      </c>
      <c r="K841" t="s">
        <v>34</v>
      </c>
      <c r="L841" t="s">
        <v>34</v>
      </c>
      <c r="M841" t="s">
        <v>34</v>
      </c>
      <c r="N841" t="s">
        <v>34</v>
      </c>
      <c r="O841" t="s">
        <v>34</v>
      </c>
      <c r="P841" t="s">
        <v>34</v>
      </c>
      <c r="Q841" t="s">
        <v>34</v>
      </c>
      <c r="R841" t="s">
        <v>34</v>
      </c>
      <c r="S841" t="s">
        <v>34</v>
      </c>
      <c r="T841" t="s">
        <v>34</v>
      </c>
      <c r="U841" t="s">
        <v>67</v>
      </c>
      <c r="V841" t="s">
        <v>34</v>
      </c>
      <c r="W841" t="s">
        <v>40</v>
      </c>
      <c r="X841">
        <v>20.399999999999999</v>
      </c>
      <c r="Y841">
        <v>292.39999999999998</v>
      </c>
      <c r="Z841">
        <v>0</v>
      </c>
      <c r="AA841">
        <v>0</v>
      </c>
      <c r="AB841">
        <v>204.54</v>
      </c>
      <c r="AC841">
        <v>496.94</v>
      </c>
      <c r="AD841" t="s">
        <v>41</v>
      </c>
      <c r="AE841" t="s">
        <v>42</v>
      </c>
      <c r="AF841" t="s">
        <v>42</v>
      </c>
      <c r="AG841">
        <f t="shared" si="26"/>
        <v>0</v>
      </c>
      <c r="AH841" t="str" cm="1">
        <f t="array" ref="AH841">_xlfn.IFS(
X841&lt;=20, "&lt;20",
AND(X841&gt;=20, X841&lt;50), "20-50",
AND(X841&gt;=50, X841&lt;100), "50-100",
X841&gt;=100, "&gt;100"
)</f>
        <v>20-50</v>
      </c>
      <c r="AI841">
        <f t="shared" si="27"/>
        <v>0</v>
      </c>
      <c r="AJ841" t="str" cm="1">
        <f t="array" ref="AJ841">_xlfn.IFS(
C841&lt;=20, "&lt;20",
AND(C841&gt;=20, C841&lt;35), "20-35",
AND(C841&gt;=35, C841&lt;50), "35-50",
C841&gt;=50, "50-100"
)</f>
        <v>35-50</v>
      </c>
      <c r="AK841" t="str" cm="1">
        <f t="array" ref="AK841">_xlfn.IFS(
G841&lt;6, "&lt;6",
AND(G841&gt;=6, G841&lt;12), "6-12",
AND(G841&gt;=12, G841&lt;18), "12-18",  AND(G841&gt;=18, G841&lt;24), "18-24", G841&gt;=24, "24-36")</f>
        <v>18-24</v>
      </c>
    </row>
    <row r="842" spans="1:37" x14ac:dyDescent="0.3">
      <c r="A842" t="s">
        <v>941</v>
      </c>
      <c r="B842" t="s">
        <v>44</v>
      </c>
      <c r="C842">
        <v>45</v>
      </c>
      <c r="D842" t="s">
        <v>37</v>
      </c>
      <c r="E842" t="s">
        <v>56</v>
      </c>
      <c r="F842">
        <v>7</v>
      </c>
      <c r="G842">
        <v>8</v>
      </c>
      <c r="H842" t="s">
        <v>70</v>
      </c>
      <c r="I842" t="s">
        <v>37</v>
      </c>
      <c r="J842" t="s">
        <v>34</v>
      </c>
      <c r="K842" t="s">
        <v>37</v>
      </c>
      <c r="L842" t="s">
        <v>72</v>
      </c>
      <c r="M842" t="s">
        <v>34</v>
      </c>
      <c r="N842" t="s">
        <v>37</v>
      </c>
      <c r="O842" t="s">
        <v>34</v>
      </c>
      <c r="P842" t="s">
        <v>34</v>
      </c>
      <c r="Q842" t="s">
        <v>34</v>
      </c>
      <c r="R842" t="s">
        <v>34</v>
      </c>
      <c r="S842" t="s">
        <v>34</v>
      </c>
      <c r="T842" t="s">
        <v>37</v>
      </c>
      <c r="U842" t="s">
        <v>46</v>
      </c>
      <c r="V842" t="s">
        <v>34</v>
      </c>
      <c r="W842" t="s">
        <v>143</v>
      </c>
      <c r="X842">
        <v>50.2</v>
      </c>
      <c r="Y842">
        <v>2169.4</v>
      </c>
      <c r="Z842">
        <v>0</v>
      </c>
      <c r="AA842">
        <v>0</v>
      </c>
      <c r="AB842">
        <v>629.52</v>
      </c>
      <c r="AC842">
        <v>2798.92</v>
      </c>
      <c r="AD842" t="s">
        <v>41</v>
      </c>
      <c r="AE842" t="s">
        <v>42</v>
      </c>
      <c r="AF842" t="s">
        <v>42</v>
      </c>
      <c r="AG842">
        <f t="shared" si="26"/>
        <v>0</v>
      </c>
      <c r="AH842" t="str" cm="1">
        <f t="array" ref="AH842">_xlfn.IFS(
X842&lt;=20, "&lt;20",
AND(X842&gt;=20, X842&lt;50), "20-50",
AND(X842&gt;=50, X842&lt;100), "50-100",
X842&gt;=100, "&gt;100"
)</f>
        <v>50-100</v>
      </c>
      <c r="AI842">
        <f t="shared" si="27"/>
        <v>0</v>
      </c>
      <c r="AJ842" t="str" cm="1">
        <f t="array" ref="AJ842">_xlfn.IFS(
C842&lt;=20, "&lt;20",
AND(C842&gt;=20, C842&lt;35), "20-35",
AND(C842&gt;=35, C842&lt;50), "35-50",
C842&gt;=50, "50-100"
)</f>
        <v>35-50</v>
      </c>
      <c r="AK842" t="str" cm="1">
        <f t="array" ref="AK842">_xlfn.IFS(
G842&lt;6, "&lt;6",
AND(G842&gt;=6, G842&lt;12), "6-12",
AND(G842&gt;=12, G842&lt;18), "12-18",  AND(G842&gt;=18, G842&lt;24), "18-24", G842&gt;=24, "24-36")</f>
        <v>6-12</v>
      </c>
    </row>
    <row r="843" spans="1:37" x14ac:dyDescent="0.3">
      <c r="A843" t="s">
        <v>942</v>
      </c>
      <c r="B843" t="s">
        <v>33</v>
      </c>
      <c r="C843">
        <v>38</v>
      </c>
      <c r="D843" t="s">
        <v>37</v>
      </c>
      <c r="E843" t="s">
        <v>103</v>
      </c>
      <c r="F843">
        <v>10</v>
      </c>
      <c r="G843">
        <v>21</v>
      </c>
      <c r="H843" t="s">
        <v>70</v>
      </c>
      <c r="I843" t="s">
        <v>37</v>
      </c>
      <c r="J843" t="s">
        <v>37</v>
      </c>
      <c r="K843" t="s">
        <v>34</v>
      </c>
      <c r="L843" t="s">
        <v>34</v>
      </c>
      <c r="M843" t="s">
        <v>34</v>
      </c>
      <c r="N843" t="s">
        <v>34</v>
      </c>
      <c r="O843" t="s">
        <v>34</v>
      </c>
      <c r="P843" t="s">
        <v>34</v>
      </c>
      <c r="Q843" t="s">
        <v>34</v>
      </c>
      <c r="R843" t="s">
        <v>34</v>
      </c>
      <c r="S843" t="s">
        <v>34</v>
      </c>
      <c r="T843" t="s">
        <v>34</v>
      </c>
      <c r="U843" t="s">
        <v>67</v>
      </c>
      <c r="V843" t="s">
        <v>34</v>
      </c>
      <c r="W843" t="s">
        <v>40</v>
      </c>
      <c r="X843">
        <v>24.8</v>
      </c>
      <c r="Y843">
        <v>1229.0999999999999</v>
      </c>
      <c r="Z843">
        <v>0</v>
      </c>
      <c r="AA843">
        <v>0</v>
      </c>
      <c r="AB843">
        <v>2097.16</v>
      </c>
      <c r="AC843">
        <v>3326.26</v>
      </c>
      <c r="AD843" t="s">
        <v>41</v>
      </c>
      <c r="AE843" t="s">
        <v>42</v>
      </c>
      <c r="AF843" t="s">
        <v>42</v>
      </c>
      <c r="AG843">
        <f t="shared" si="26"/>
        <v>0</v>
      </c>
      <c r="AH843" t="str" cm="1">
        <f t="array" ref="AH843">_xlfn.IFS(
X843&lt;=20, "&lt;20",
AND(X843&gt;=20, X843&lt;50), "20-50",
AND(X843&gt;=50, X843&lt;100), "50-100",
X843&gt;=100, "&gt;100"
)</f>
        <v>20-50</v>
      </c>
      <c r="AI843">
        <f t="shared" si="27"/>
        <v>0</v>
      </c>
      <c r="AJ843" t="str" cm="1">
        <f t="array" ref="AJ843">_xlfn.IFS(
C843&lt;=20, "&lt;20",
AND(C843&gt;=20, C843&lt;35), "20-35",
AND(C843&gt;=35, C843&lt;50), "35-50",
C843&gt;=50, "50-100"
)</f>
        <v>35-50</v>
      </c>
      <c r="AK843" t="str" cm="1">
        <f t="array" ref="AK843">_xlfn.IFS(
G843&lt;6, "&lt;6",
AND(G843&gt;=6, G843&lt;12), "6-12",
AND(G843&gt;=12, G843&lt;18), "12-18",  AND(G843&gt;=18, G843&lt;24), "18-24", G843&gt;=24, "24-36")</f>
        <v>18-24</v>
      </c>
    </row>
    <row r="844" spans="1:37" x14ac:dyDescent="0.3">
      <c r="A844" t="s">
        <v>943</v>
      </c>
      <c r="B844" t="s">
        <v>44</v>
      </c>
      <c r="C844">
        <v>68</v>
      </c>
      <c r="D844" t="s">
        <v>37</v>
      </c>
      <c r="E844" t="s">
        <v>45</v>
      </c>
      <c r="F844">
        <v>8</v>
      </c>
      <c r="G844">
        <v>19</v>
      </c>
      <c r="H844" t="s">
        <v>36</v>
      </c>
      <c r="I844" t="s">
        <v>37</v>
      </c>
      <c r="J844" t="s">
        <v>37</v>
      </c>
      <c r="K844" t="s">
        <v>37</v>
      </c>
      <c r="L844" t="s">
        <v>50</v>
      </c>
      <c r="M844" t="s">
        <v>37</v>
      </c>
      <c r="N844" t="s">
        <v>34</v>
      </c>
      <c r="O844" t="s">
        <v>34</v>
      </c>
      <c r="P844" t="s">
        <v>34</v>
      </c>
      <c r="Q844" t="s">
        <v>34</v>
      </c>
      <c r="R844" t="s">
        <v>34</v>
      </c>
      <c r="S844" t="s">
        <v>34</v>
      </c>
      <c r="T844" t="s">
        <v>34</v>
      </c>
      <c r="U844" t="s">
        <v>39</v>
      </c>
      <c r="V844" t="s">
        <v>37</v>
      </c>
      <c r="W844" t="s">
        <v>51</v>
      </c>
      <c r="X844">
        <v>80.25</v>
      </c>
      <c r="Y844">
        <v>303.7</v>
      </c>
      <c r="Z844">
        <v>0</v>
      </c>
      <c r="AA844">
        <v>30</v>
      </c>
      <c r="AB844">
        <v>35</v>
      </c>
      <c r="AC844">
        <v>368.7</v>
      </c>
      <c r="AD844" t="s">
        <v>41</v>
      </c>
      <c r="AE844" t="s">
        <v>42</v>
      </c>
      <c r="AF844" t="s">
        <v>42</v>
      </c>
      <c r="AG844">
        <f t="shared" si="26"/>
        <v>0</v>
      </c>
      <c r="AH844" t="str" cm="1">
        <f t="array" ref="AH844">_xlfn.IFS(
X844&lt;=20, "&lt;20",
AND(X844&gt;=20, X844&lt;50), "20-50",
AND(X844&gt;=50, X844&lt;100), "50-100",
X844&gt;=100, "&gt;100"
)</f>
        <v>50-100</v>
      </c>
      <c r="AI844">
        <f t="shared" si="27"/>
        <v>0</v>
      </c>
      <c r="AJ844" t="str" cm="1">
        <f t="array" ref="AJ844">_xlfn.IFS(
C844&lt;=20, "&lt;20",
AND(C844&gt;=20, C844&lt;35), "20-35",
AND(C844&gt;=35, C844&lt;50), "35-50",
C844&gt;=50, "50-100"
)</f>
        <v>50-100</v>
      </c>
      <c r="AK844" t="str" cm="1">
        <f t="array" ref="AK844">_xlfn.IFS(
G844&lt;6, "&lt;6",
AND(G844&gt;=6, G844&lt;12), "6-12",
AND(G844&gt;=12, G844&lt;18), "12-18",  AND(G844&gt;=18, G844&lt;24), "18-24", G844&gt;=24, "24-36")</f>
        <v>18-24</v>
      </c>
    </row>
    <row r="845" spans="1:37" x14ac:dyDescent="0.3">
      <c r="A845" t="s">
        <v>944</v>
      </c>
      <c r="B845" t="s">
        <v>44</v>
      </c>
      <c r="C845">
        <v>76</v>
      </c>
      <c r="D845" t="s">
        <v>37</v>
      </c>
      <c r="E845" t="s">
        <v>48</v>
      </c>
      <c r="F845">
        <v>7</v>
      </c>
      <c r="G845">
        <v>35</v>
      </c>
      <c r="H845" t="s">
        <v>36</v>
      </c>
      <c r="I845" t="s">
        <v>37</v>
      </c>
      <c r="J845" t="s">
        <v>37</v>
      </c>
      <c r="K845" t="s">
        <v>37</v>
      </c>
      <c r="L845" t="s">
        <v>50</v>
      </c>
      <c r="M845" t="s">
        <v>34</v>
      </c>
      <c r="N845" t="s">
        <v>37</v>
      </c>
      <c r="O845" t="s">
        <v>34</v>
      </c>
      <c r="P845" t="s">
        <v>34</v>
      </c>
      <c r="Q845" t="s">
        <v>37</v>
      </c>
      <c r="R845" t="s">
        <v>37</v>
      </c>
      <c r="S845" t="s">
        <v>34</v>
      </c>
      <c r="T845" t="s">
        <v>37</v>
      </c>
      <c r="U845" t="s">
        <v>46</v>
      </c>
      <c r="V845" t="s">
        <v>37</v>
      </c>
      <c r="W845" t="s">
        <v>51</v>
      </c>
      <c r="X845">
        <v>99.95</v>
      </c>
      <c r="Y845">
        <v>3186.65</v>
      </c>
      <c r="Z845">
        <v>0</v>
      </c>
      <c r="AA845">
        <v>0</v>
      </c>
      <c r="AB845">
        <v>1220.1600000000001</v>
      </c>
      <c r="AC845">
        <v>4406.8100000000004</v>
      </c>
      <c r="AD845" t="s">
        <v>52</v>
      </c>
      <c r="AE845" t="s">
        <v>53</v>
      </c>
      <c r="AF845" t="s">
        <v>91</v>
      </c>
      <c r="AG845">
        <f t="shared" si="26"/>
        <v>1</v>
      </c>
      <c r="AH845" t="str" cm="1">
        <f t="array" ref="AH845">_xlfn.IFS(
X845&lt;=20, "&lt;20",
AND(X845&gt;=20, X845&lt;50), "20-50",
AND(X845&gt;=50, X845&lt;100), "50-100",
X845&gt;=100, "&gt;100"
)</f>
        <v>50-100</v>
      </c>
      <c r="AI845">
        <f t="shared" si="27"/>
        <v>0</v>
      </c>
      <c r="AJ845" t="str" cm="1">
        <f t="array" ref="AJ845">_xlfn.IFS(
C845&lt;=20, "&lt;20",
AND(C845&gt;=20, C845&lt;35), "20-35",
AND(C845&gt;=35, C845&lt;50), "35-50",
C845&gt;=50, "50-100"
)</f>
        <v>50-100</v>
      </c>
      <c r="AK845" t="str" cm="1">
        <f t="array" ref="AK845">_xlfn.IFS(
G845&lt;6, "&lt;6",
AND(G845&gt;=6, G845&lt;12), "6-12",
AND(G845&gt;=12, G845&lt;18), "12-18",  AND(G845&gt;=18, G845&lt;24), "18-24", G845&gt;=24, "24-36")</f>
        <v>24-36</v>
      </c>
    </row>
    <row r="846" spans="1:37" x14ac:dyDescent="0.3">
      <c r="A846" t="s">
        <v>945</v>
      </c>
      <c r="B846" t="s">
        <v>44</v>
      </c>
      <c r="C846">
        <v>72</v>
      </c>
      <c r="D846" t="s">
        <v>37</v>
      </c>
      <c r="E846" t="s">
        <v>64</v>
      </c>
      <c r="F846">
        <v>10</v>
      </c>
      <c r="G846">
        <v>3</v>
      </c>
      <c r="H846" t="s">
        <v>110</v>
      </c>
      <c r="I846" t="s">
        <v>37</v>
      </c>
      <c r="J846" t="s">
        <v>37</v>
      </c>
      <c r="K846" t="s">
        <v>37</v>
      </c>
      <c r="L846" t="s">
        <v>50</v>
      </c>
      <c r="M846" t="s">
        <v>37</v>
      </c>
      <c r="N846" t="s">
        <v>37</v>
      </c>
      <c r="O846" t="s">
        <v>37</v>
      </c>
      <c r="P846" t="s">
        <v>34</v>
      </c>
      <c r="Q846" t="s">
        <v>37</v>
      </c>
      <c r="R846" t="s">
        <v>37</v>
      </c>
      <c r="S846" t="s">
        <v>34</v>
      </c>
      <c r="T846" t="s">
        <v>37</v>
      </c>
      <c r="U846" t="s">
        <v>39</v>
      </c>
      <c r="V846" t="s">
        <v>37</v>
      </c>
      <c r="W846" t="s">
        <v>51</v>
      </c>
      <c r="X846">
        <v>110.5</v>
      </c>
      <c r="Y846">
        <v>2857.6</v>
      </c>
      <c r="Z846">
        <v>0</v>
      </c>
      <c r="AA846">
        <v>0</v>
      </c>
      <c r="AB846">
        <v>965.52</v>
      </c>
      <c r="AC846">
        <v>3823.12</v>
      </c>
      <c r="AD846" t="s">
        <v>41</v>
      </c>
      <c r="AE846" t="s">
        <v>42</v>
      </c>
      <c r="AF846" t="s">
        <v>42</v>
      </c>
      <c r="AG846">
        <f t="shared" si="26"/>
        <v>0</v>
      </c>
      <c r="AH846" t="str" cm="1">
        <f t="array" ref="AH846">_xlfn.IFS(
X846&lt;=20, "&lt;20",
AND(X846&gt;=20, X846&lt;50), "20-50",
AND(X846&gt;=50, X846&lt;100), "50-100",
X846&gt;=100, "&gt;100"
)</f>
        <v>&gt;100</v>
      </c>
      <c r="AI846">
        <f t="shared" si="27"/>
        <v>0</v>
      </c>
      <c r="AJ846" t="str" cm="1">
        <f t="array" ref="AJ846">_xlfn.IFS(
C846&lt;=20, "&lt;20",
AND(C846&gt;=20, C846&lt;35), "20-35",
AND(C846&gt;=35, C846&lt;50), "35-50",
C846&gt;=50, "50-100"
)</f>
        <v>50-100</v>
      </c>
      <c r="AK846" t="str" cm="1">
        <f t="array" ref="AK846">_xlfn.IFS(
G846&lt;6, "&lt;6",
AND(G846&gt;=6, G846&lt;12), "6-12",
AND(G846&gt;=12, G846&lt;18), "12-18",  AND(G846&gt;=18, G846&lt;24), "18-24", G846&gt;=24, "24-36")</f>
        <v>&lt;6</v>
      </c>
    </row>
    <row r="847" spans="1:37" x14ac:dyDescent="0.3">
      <c r="A847" t="s">
        <v>946</v>
      </c>
      <c r="B847" t="s">
        <v>33</v>
      </c>
      <c r="C847">
        <v>63</v>
      </c>
      <c r="D847" t="s">
        <v>34</v>
      </c>
      <c r="E847" t="s">
        <v>99</v>
      </c>
      <c r="F847">
        <v>4</v>
      </c>
      <c r="G847">
        <v>3</v>
      </c>
      <c r="H847" t="s">
        <v>49</v>
      </c>
      <c r="I847" t="s">
        <v>37</v>
      </c>
      <c r="J847" t="s">
        <v>34</v>
      </c>
      <c r="K847" t="s">
        <v>37</v>
      </c>
      <c r="L847" t="s">
        <v>72</v>
      </c>
      <c r="M847" t="s">
        <v>34</v>
      </c>
      <c r="N847" t="s">
        <v>34</v>
      </c>
      <c r="O847" t="s">
        <v>34</v>
      </c>
      <c r="P847" t="s">
        <v>34</v>
      </c>
      <c r="Q847" t="s">
        <v>34</v>
      </c>
      <c r="R847" t="s">
        <v>37</v>
      </c>
      <c r="S847" t="s">
        <v>37</v>
      </c>
      <c r="T847" t="s">
        <v>34</v>
      </c>
      <c r="U847" t="s">
        <v>46</v>
      </c>
      <c r="V847" t="s">
        <v>34</v>
      </c>
      <c r="W847" t="s">
        <v>51</v>
      </c>
      <c r="X847">
        <v>54.3</v>
      </c>
      <c r="Y847">
        <v>195.3</v>
      </c>
      <c r="Z847">
        <v>0</v>
      </c>
      <c r="AA847">
        <v>80</v>
      </c>
      <c r="AB847">
        <v>160.6</v>
      </c>
      <c r="AC847">
        <v>435.9</v>
      </c>
      <c r="AD847" t="s">
        <v>52</v>
      </c>
      <c r="AE847" t="s">
        <v>100</v>
      </c>
      <c r="AF847" t="s">
        <v>101</v>
      </c>
      <c r="AG847">
        <f t="shared" si="26"/>
        <v>1</v>
      </c>
      <c r="AH847" t="str" cm="1">
        <f t="array" ref="AH847">_xlfn.IFS(
X847&lt;=20, "&lt;20",
AND(X847&gt;=20, X847&lt;50), "20-50",
AND(X847&gt;=50, X847&lt;100), "50-100",
X847&gt;=100, "&gt;100"
)</f>
        <v>50-100</v>
      </c>
      <c r="AI847">
        <f t="shared" si="27"/>
        <v>0</v>
      </c>
      <c r="AJ847" t="str" cm="1">
        <f t="array" ref="AJ847">_xlfn.IFS(
C847&lt;=20, "&lt;20",
AND(C847&gt;=20, C847&lt;35), "20-35",
AND(C847&gt;=35, C847&lt;50), "35-50",
C847&gt;=50, "50-100"
)</f>
        <v>50-100</v>
      </c>
      <c r="AK847" t="str" cm="1">
        <f t="array" ref="AK847">_xlfn.IFS(
G847&lt;6, "&lt;6",
AND(G847&gt;=6, G847&lt;12), "6-12",
AND(G847&gt;=12, G847&lt;18), "12-18",  AND(G847&gt;=18, G847&lt;24), "18-24", G847&gt;=24, "24-36")</f>
        <v>&lt;6</v>
      </c>
    </row>
    <row r="848" spans="1:37" x14ac:dyDescent="0.3">
      <c r="A848" t="s">
        <v>947</v>
      </c>
      <c r="B848" t="s">
        <v>33</v>
      </c>
      <c r="C848">
        <v>76</v>
      </c>
      <c r="D848" t="s">
        <v>34</v>
      </c>
      <c r="E848" t="s">
        <v>114</v>
      </c>
      <c r="F848">
        <v>12</v>
      </c>
      <c r="G848">
        <v>20</v>
      </c>
      <c r="H848" t="s">
        <v>36</v>
      </c>
      <c r="I848" t="s">
        <v>34</v>
      </c>
      <c r="J848" t="s">
        <v>34</v>
      </c>
      <c r="K848" t="s">
        <v>37</v>
      </c>
      <c r="L848" t="s">
        <v>38</v>
      </c>
      <c r="M848" t="s">
        <v>34</v>
      </c>
      <c r="N848" t="s">
        <v>34</v>
      </c>
      <c r="O848" t="s">
        <v>34</v>
      </c>
      <c r="P848" t="s">
        <v>34</v>
      </c>
      <c r="Q848" t="s">
        <v>34</v>
      </c>
      <c r="R848" t="s">
        <v>37</v>
      </c>
      <c r="S848" t="s">
        <v>37</v>
      </c>
      <c r="T848" t="s">
        <v>37</v>
      </c>
      <c r="U848" t="s">
        <v>46</v>
      </c>
      <c r="V848" t="s">
        <v>37</v>
      </c>
      <c r="W848" t="s">
        <v>51</v>
      </c>
      <c r="X848">
        <v>34.65</v>
      </c>
      <c r="Y848">
        <v>768.45</v>
      </c>
      <c r="Z848">
        <v>0</v>
      </c>
      <c r="AA848">
        <v>0</v>
      </c>
      <c r="AB848">
        <v>0</v>
      </c>
      <c r="AC848">
        <v>768.45</v>
      </c>
      <c r="AD848" t="s">
        <v>41</v>
      </c>
      <c r="AE848" t="s">
        <v>42</v>
      </c>
      <c r="AF848" t="s">
        <v>42</v>
      </c>
      <c r="AG848">
        <f t="shared" si="26"/>
        <v>0</v>
      </c>
      <c r="AH848" t="str" cm="1">
        <f t="array" ref="AH848">_xlfn.IFS(
X848&lt;=20, "&lt;20",
AND(X848&gt;=20, X848&lt;50), "20-50",
AND(X848&gt;=50, X848&lt;100), "50-100",
X848&gt;=100, "&gt;100"
)</f>
        <v>20-50</v>
      </c>
      <c r="AI848">
        <f t="shared" si="27"/>
        <v>0</v>
      </c>
      <c r="AJ848" t="str" cm="1">
        <f t="array" ref="AJ848">_xlfn.IFS(
C848&lt;=20, "&lt;20",
AND(C848&gt;=20, C848&lt;35), "20-35",
AND(C848&gt;=35, C848&lt;50), "35-50",
C848&gt;=50, "50-100"
)</f>
        <v>50-100</v>
      </c>
      <c r="AK848" t="str" cm="1">
        <f t="array" ref="AK848">_xlfn.IFS(
G848&lt;6, "&lt;6",
AND(G848&gt;=6, G848&lt;12), "6-12",
AND(G848&gt;=12, G848&lt;18), "12-18",  AND(G848&gt;=18, G848&lt;24), "18-24", G848&gt;=24, "24-36")</f>
        <v>18-24</v>
      </c>
    </row>
    <row r="849" spans="1:37" x14ac:dyDescent="0.3">
      <c r="A849" t="s">
        <v>948</v>
      </c>
      <c r="B849" t="s">
        <v>44</v>
      </c>
      <c r="C849">
        <v>50</v>
      </c>
      <c r="D849" t="s">
        <v>37</v>
      </c>
      <c r="E849" t="s">
        <v>124</v>
      </c>
      <c r="F849">
        <v>0</v>
      </c>
      <c r="G849">
        <v>10</v>
      </c>
      <c r="H849" t="s">
        <v>49</v>
      </c>
      <c r="I849" t="s">
        <v>37</v>
      </c>
      <c r="J849" t="s">
        <v>34</v>
      </c>
      <c r="K849" t="s">
        <v>37</v>
      </c>
      <c r="L849" t="s">
        <v>50</v>
      </c>
      <c r="M849" t="s">
        <v>34</v>
      </c>
      <c r="N849" t="s">
        <v>34</v>
      </c>
      <c r="O849" t="s">
        <v>37</v>
      </c>
      <c r="P849" t="s">
        <v>34</v>
      </c>
      <c r="Q849" t="s">
        <v>34</v>
      </c>
      <c r="R849" t="s">
        <v>34</v>
      </c>
      <c r="S849" t="s">
        <v>34</v>
      </c>
      <c r="T849" t="s">
        <v>37</v>
      </c>
      <c r="U849" t="s">
        <v>46</v>
      </c>
      <c r="V849" t="s">
        <v>37</v>
      </c>
      <c r="W849" t="s">
        <v>51</v>
      </c>
      <c r="X849">
        <v>75.75</v>
      </c>
      <c r="Y849">
        <v>655.9</v>
      </c>
      <c r="Z849">
        <v>0</v>
      </c>
      <c r="AA849">
        <v>0</v>
      </c>
      <c r="AB849">
        <v>285.75</v>
      </c>
      <c r="AC849">
        <v>941.65</v>
      </c>
      <c r="AD849" t="s">
        <v>52</v>
      </c>
      <c r="AE849" t="s">
        <v>53</v>
      </c>
      <c r="AF849" t="s">
        <v>91</v>
      </c>
      <c r="AG849">
        <f t="shared" si="26"/>
        <v>1</v>
      </c>
      <c r="AH849" t="str" cm="1">
        <f t="array" ref="AH849">_xlfn.IFS(
X849&lt;=20, "&lt;20",
AND(X849&gt;=20, X849&lt;50), "20-50",
AND(X849&gt;=50, X849&lt;100), "50-100",
X849&gt;=100, "&gt;100"
)</f>
        <v>50-100</v>
      </c>
      <c r="AI849">
        <f t="shared" si="27"/>
        <v>0</v>
      </c>
      <c r="AJ849" t="str" cm="1">
        <f t="array" ref="AJ849">_xlfn.IFS(
C849&lt;=20, "&lt;20",
AND(C849&gt;=20, C849&lt;35), "20-35",
AND(C849&gt;=35, C849&lt;50), "35-50",
C849&gt;=50, "50-100"
)</f>
        <v>50-100</v>
      </c>
      <c r="AK849" t="str" cm="1">
        <f t="array" ref="AK849">_xlfn.IFS(
G849&lt;6, "&lt;6",
AND(G849&gt;=6, G849&lt;12), "6-12",
AND(G849&gt;=12, G849&lt;18), "12-18",  AND(G849&gt;=18, G849&lt;24), "18-24", G849&gt;=24, "24-36")</f>
        <v>6-12</v>
      </c>
    </row>
    <row r="850" spans="1:37" x14ac:dyDescent="0.3">
      <c r="A850" t="s">
        <v>949</v>
      </c>
      <c r="B850" t="s">
        <v>44</v>
      </c>
      <c r="C850">
        <v>39</v>
      </c>
      <c r="D850" t="s">
        <v>37</v>
      </c>
      <c r="E850" t="s">
        <v>158</v>
      </c>
      <c r="F850">
        <v>0</v>
      </c>
      <c r="G850">
        <v>23</v>
      </c>
      <c r="H850" t="s">
        <v>70</v>
      </c>
      <c r="I850" t="s">
        <v>37</v>
      </c>
      <c r="J850" t="s">
        <v>37</v>
      </c>
      <c r="K850" t="s">
        <v>37</v>
      </c>
      <c r="L850" t="s">
        <v>50</v>
      </c>
      <c r="M850" t="s">
        <v>34</v>
      </c>
      <c r="N850" t="s">
        <v>34</v>
      </c>
      <c r="O850" t="s">
        <v>34</v>
      </c>
      <c r="P850" t="s">
        <v>34</v>
      </c>
      <c r="Q850" t="s">
        <v>37</v>
      </c>
      <c r="R850" t="s">
        <v>37</v>
      </c>
      <c r="S850" t="s">
        <v>37</v>
      </c>
      <c r="T850" t="s">
        <v>37</v>
      </c>
      <c r="U850" t="s">
        <v>46</v>
      </c>
      <c r="V850" t="s">
        <v>37</v>
      </c>
      <c r="W850" t="s">
        <v>51</v>
      </c>
      <c r="X850">
        <v>96.8</v>
      </c>
      <c r="Y850">
        <v>5283.95</v>
      </c>
      <c r="Z850">
        <v>0</v>
      </c>
      <c r="AA850">
        <v>0</v>
      </c>
      <c r="AB850">
        <v>2605.9</v>
      </c>
      <c r="AC850">
        <v>7889.85</v>
      </c>
      <c r="AD850" t="s">
        <v>52</v>
      </c>
      <c r="AE850" t="s">
        <v>53</v>
      </c>
      <c r="AF850" t="s">
        <v>162</v>
      </c>
      <c r="AG850">
        <f t="shared" si="26"/>
        <v>1</v>
      </c>
      <c r="AH850" t="str" cm="1">
        <f t="array" ref="AH850">_xlfn.IFS(
X850&lt;=20, "&lt;20",
AND(X850&gt;=20, X850&lt;50), "20-50",
AND(X850&gt;=50, X850&lt;100), "50-100",
X850&gt;=100, "&gt;100"
)</f>
        <v>50-100</v>
      </c>
      <c r="AI850">
        <f t="shared" si="27"/>
        <v>0</v>
      </c>
      <c r="AJ850" t="str" cm="1">
        <f t="array" ref="AJ850">_xlfn.IFS(
C850&lt;=20, "&lt;20",
AND(C850&gt;=20, C850&lt;35), "20-35",
AND(C850&gt;=35, C850&lt;50), "35-50",
C850&gt;=50, "50-100"
)</f>
        <v>35-50</v>
      </c>
      <c r="AK850" t="str" cm="1">
        <f t="array" ref="AK850">_xlfn.IFS(
G850&lt;6, "&lt;6",
AND(G850&gt;=6, G850&lt;12), "6-12",
AND(G850&gt;=12, G850&lt;18), "12-18",  AND(G850&gt;=18, G850&lt;24), "18-24", G850&gt;=24, "24-36")</f>
        <v>18-24</v>
      </c>
    </row>
    <row r="851" spans="1:37" x14ac:dyDescent="0.3">
      <c r="A851" t="s">
        <v>950</v>
      </c>
      <c r="B851" t="s">
        <v>44</v>
      </c>
      <c r="C851">
        <v>54</v>
      </c>
      <c r="D851" t="s">
        <v>37</v>
      </c>
      <c r="E851" t="s">
        <v>124</v>
      </c>
      <c r="F851">
        <v>7</v>
      </c>
      <c r="G851">
        <v>26</v>
      </c>
      <c r="H851" t="s">
        <v>70</v>
      </c>
      <c r="I851" t="s">
        <v>34</v>
      </c>
      <c r="J851" t="s">
        <v>34</v>
      </c>
      <c r="K851" t="s">
        <v>37</v>
      </c>
      <c r="L851" t="s">
        <v>72</v>
      </c>
      <c r="M851" t="s">
        <v>34</v>
      </c>
      <c r="N851" t="s">
        <v>37</v>
      </c>
      <c r="O851" t="s">
        <v>34</v>
      </c>
      <c r="P851" t="s">
        <v>37</v>
      </c>
      <c r="Q851" t="s">
        <v>37</v>
      </c>
      <c r="R851" t="s">
        <v>37</v>
      </c>
      <c r="S851" t="s">
        <v>37</v>
      </c>
      <c r="T851" t="s">
        <v>37</v>
      </c>
      <c r="U851" t="s">
        <v>39</v>
      </c>
      <c r="V851" t="s">
        <v>37</v>
      </c>
      <c r="W851" t="s">
        <v>40</v>
      </c>
      <c r="X851">
        <v>56.3</v>
      </c>
      <c r="Y851">
        <v>2780.6</v>
      </c>
      <c r="Z851">
        <v>0</v>
      </c>
      <c r="AA851">
        <v>0</v>
      </c>
      <c r="AB851">
        <v>0</v>
      </c>
      <c r="AC851">
        <v>2780.6</v>
      </c>
      <c r="AD851" t="s">
        <v>41</v>
      </c>
      <c r="AE851" t="s">
        <v>42</v>
      </c>
      <c r="AF851" t="s">
        <v>42</v>
      </c>
      <c r="AG851">
        <f t="shared" si="26"/>
        <v>0</v>
      </c>
      <c r="AH851" t="str" cm="1">
        <f t="array" ref="AH851">_xlfn.IFS(
X851&lt;=20, "&lt;20",
AND(X851&gt;=20, X851&lt;50), "20-50",
AND(X851&gt;=50, X851&lt;100), "50-100",
X851&gt;=100, "&gt;100"
)</f>
        <v>50-100</v>
      </c>
      <c r="AI851">
        <f t="shared" si="27"/>
        <v>0</v>
      </c>
      <c r="AJ851" t="str" cm="1">
        <f t="array" ref="AJ851">_xlfn.IFS(
C851&lt;=20, "&lt;20",
AND(C851&gt;=20, C851&lt;35), "20-35",
AND(C851&gt;=35, C851&lt;50), "35-50",
C851&gt;=50, "50-100"
)</f>
        <v>50-100</v>
      </c>
      <c r="AK851" t="str" cm="1">
        <f t="array" ref="AK851">_xlfn.IFS(
G851&lt;6, "&lt;6",
AND(G851&gt;=6, G851&lt;12), "6-12",
AND(G851&gt;=12, G851&lt;18), "12-18",  AND(G851&gt;=18, G851&lt;24), "18-24", G851&gt;=24, "24-36")</f>
        <v>24-36</v>
      </c>
    </row>
    <row r="852" spans="1:37" x14ac:dyDescent="0.3">
      <c r="A852" t="s">
        <v>951</v>
      </c>
      <c r="B852" t="s">
        <v>44</v>
      </c>
      <c r="C852">
        <v>35</v>
      </c>
      <c r="D852" t="s">
        <v>34</v>
      </c>
      <c r="E852" t="s">
        <v>45</v>
      </c>
      <c r="F852">
        <v>1</v>
      </c>
      <c r="G852">
        <v>30</v>
      </c>
      <c r="H852" t="s">
        <v>66</v>
      </c>
      <c r="I852" t="s">
        <v>37</v>
      </c>
      <c r="J852" t="s">
        <v>37</v>
      </c>
      <c r="K852" t="s">
        <v>37</v>
      </c>
      <c r="L852" t="s">
        <v>38</v>
      </c>
      <c r="M852" t="s">
        <v>34</v>
      </c>
      <c r="N852" t="s">
        <v>34</v>
      </c>
      <c r="O852" t="s">
        <v>37</v>
      </c>
      <c r="P852" t="s">
        <v>37</v>
      </c>
      <c r="Q852" t="s">
        <v>37</v>
      </c>
      <c r="R852" t="s">
        <v>37</v>
      </c>
      <c r="S852" t="s">
        <v>37</v>
      </c>
      <c r="T852" t="s">
        <v>37</v>
      </c>
      <c r="U852" t="s">
        <v>67</v>
      </c>
      <c r="V852" t="s">
        <v>37</v>
      </c>
      <c r="W852" t="s">
        <v>51</v>
      </c>
      <c r="X852">
        <v>80.45</v>
      </c>
      <c r="Y852">
        <v>5662.25</v>
      </c>
      <c r="Z852">
        <v>0</v>
      </c>
      <c r="AA852">
        <v>0</v>
      </c>
      <c r="AB852">
        <v>1887.18</v>
      </c>
      <c r="AC852">
        <v>7549.43</v>
      </c>
      <c r="AD852" t="s">
        <v>41</v>
      </c>
      <c r="AE852" t="s">
        <v>42</v>
      </c>
      <c r="AF852" t="s">
        <v>42</v>
      </c>
      <c r="AG852">
        <f t="shared" si="26"/>
        <v>0</v>
      </c>
      <c r="AH852" t="str" cm="1">
        <f t="array" ref="AH852">_xlfn.IFS(
X852&lt;=20, "&lt;20",
AND(X852&gt;=20, X852&lt;50), "20-50",
AND(X852&gt;=50, X852&lt;100), "50-100",
X852&gt;=100, "&gt;100"
)</f>
        <v>50-100</v>
      </c>
      <c r="AI852">
        <f t="shared" si="27"/>
        <v>0</v>
      </c>
      <c r="AJ852" t="str" cm="1">
        <f t="array" ref="AJ852">_xlfn.IFS(
C852&lt;=20, "&lt;20",
AND(C852&gt;=20, C852&lt;35), "20-35",
AND(C852&gt;=35, C852&lt;50), "35-50",
C852&gt;=50, "50-100"
)</f>
        <v>35-50</v>
      </c>
      <c r="AK852" t="str" cm="1">
        <f t="array" ref="AK852">_xlfn.IFS(
G852&lt;6, "&lt;6",
AND(G852&gt;=6, G852&lt;12), "6-12",
AND(G852&gt;=12, G852&lt;18), "12-18",  AND(G852&gt;=18, G852&lt;24), "18-24", G852&gt;=24, "24-36")</f>
        <v>24-36</v>
      </c>
    </row>
    <row r="853" spans="1:37" x14ac:dyDescent="0.3">
      <c r="A853" t="s">
        <v>952</v>
      </c>
      <c r="B853" t="s">
        <v>44</v>
      </c>
      <c r="C853">
        <v>46</v>
      </c>
      <c r="D853" t="s">
        <v>37</v>
      </c>
      <c r="E853" t="s">
        <v>130</v>
      </c>
      <c r="F853">
        <v>15</v>
      </c>
      <c r="G853">
        <v>34</v>
      </c>
      <c r="H853" t="s">
        <v>36</v>
      </c>
      <c r="I853" t="s">
        <v>37</v>
      </c>
      <c r="J853" t="s">
        <v>34</v>
      </c>
      <c r="K853" t="s">
        <v>37</v>
      </c>
      <c r="L853" t="s">
        <v>72</v>
      </c>
      <c r="M853" t="s">
        <v>37</v>
      </c>
      <c r="N853" t="s">
        <v>37</v>
      </c>
      <c r="O853" t="s">
        <v>37</v>
      </c>
      <c r="P853" t="s">
        <v>34</v>
      </c>
      <c r="Q853" t="s">
        <v>37</v>
      </c>
      <c r="R853" t="s">
        <v>34</v>
      </c>
      <c r="S853" t="s">
        <v>34</v>
      </c>
      <c r="T853" t="s">
        <v>37</v>
      </c>
      <c r="U853" t="s">
        <v>39</v>
      </c>
      <c r="V853" t="s">
        <v>34</v>
      </c>
      <c r="W853" t="s">
        <v>40</v>
      </c>
      <c r="X853">
        <v>66.400000000000006</v>
      </c>
      <c r="Y853">
        <v>3958.2</v>
      </c>
      <c r="Z853">
        <v>0</v>
      </c>
      <c r="AA853">
        <v>0</v>
      </c>
      <c r="AB853">
        <v>947.54</v>
      </c>
      <c r="AC853">
        <v>4905.74</v>
      </c>
      <c r="AD853" t="s">
        <v>41</v>
      </c>
      <c r="AE853" t="s">
        <v>42</v>
      </c>
      <c r="AF853" t="s">
        <v>42</v>
      </c>
      <c r="AG853">
        <f t="shared" si="26"/>
        <v>0</v>
      </c>
      <c r="AH853" t="str" cm="1">
        <f t="array" ref="AH853">_xlfn.IFS(
X853&lt;=20, "&lt;20",
AND(X853&gt;=20, X853&lt;50), "20-50",
AND(X853&gt;=50, X853&lt;100), "50-100",
X853&gt;=100, "&gt;100"
)</f>
        <v>50-100</v>
      </c>
      <c r="AI853">
        <f t="shared" si="27"/>
        <v>0</v>
      </c>
      <c r="AJ853" t="str" cm="1">
        <f t="array" ref="AJ853">_xlfn.IFS(
C853&lt;=20, "&lt;20",
AND(C853&gt;=20, C853&lt;35), "20-35",
AND(C853&gt;=35, C853&lt;50), "35-50",
C853&gt;=50, "50-100"
)</f>
        <v>35-50</v>
      </c>
      <c r="AK853" t="str" cm="1">
        <f t="array" ref="AK853">_xlfn.IFS(
G853&lt;6, "&lt;6",
AND(G853&gt;=6, G853&lt;12), "6-12",
AND(G853&gt;=12, G853&lt;18), "12-18",  AND(G853&gt;=18, G853&lt;24), "18-24", G853&gt;=24, "24-36")</f>
        <v>24-36</v>
      </c>
    </row>
    <row r="854" spans="1:37" x14ac:dyDescent="0.3">
      <c r="A854" t="s">
        <v>953</v>
      </c>
      <c r="B854" t="s">
        <v>44</v>
      </c>
      <c r="C854">
        <v>64</v>
      </c>
      <c r="D854" t="s">
        <v>34</v>
      </c>
      <c r="E854" t="s">
        <v>61</v>
      </c>
      <c r="F854">
        <v>10</v>
      </c>
      <c r="G854">
        <v>25</v>
      </c>
      <c r="H854" t="s">
        <v>36</v>
      </c>
      <c r="I854" t="s">
        <v>37</v>
      </c>
      <c r="J854" t="s">
        <v>37</v>
      </c>
      <c r="K854" t="s">
        <v>37</v>
      </c>
      <c r="L854" t="s">
        <v>50</v>
      </c>
      <c r="M854" t="s">
        <v>37</v>
      </c>
      <c r="N854" t="s">
        <v>37</v>
      </c>
      <c r="O854" t="s">
        <v>34</v>
      </c>
      <c r="P854" t="s">
        <v>34</v>
      </c>
      <c r="Q854" t="s">
        <v>34</v>
      </c>
      <c r="R854" t="s">
        <v>37</v>
      </c>
      <c r="S854" t="s">
        <v>34</v>
      </c>
      <c r="T854" t="s">
        <v>37</v>
      </c>
      <c r="U854" t="s">
        <v>39</v>
      </c>
      <c r="V854" t="s">
        <v>37</v>
      </c>
      <c r="W854" t="s">
        <v>40</v>
      </c>
      <c r="X854">
        <v>96.55</v>
      </c>
      <c r="Y854">
        <v>6581.9</v>
      </c>
      <c r="Z854">
        <v>0</v>
      </c>
      <c r="AA854">
        <v>0</v>
      </c>
      <c r="AB854">
        <v>134.63999999999999</v>
      </c>
      <c r="AC854">
        <v>6716.54</v>
      </c>
      <c r="AD854" t="s">
        <v>52</v>
      </c>
      <c r="AE854" t="s">
        <v>104</v>
      </c>
      <c r="AF854" t="s">
        <v>105</v>
      </c>
      <c r="AG854">
        <f t="shared" si="26"/>
        <v>1</v>
      </c>
      <c r="AH854" t="str" cm="1">
        <f t="array" ref="AH854">_xlfn.IFS(
X854&lt;=20, "&lt;20",
AND(X854&gt;=20, X854&lt;50), "20-50",
AND(X854&gt;=50, X854&lt;100), "50-100",
X854&gt;=100, "&gt;100"
)</f>
        <v>50-100</v>
      </c>
      <c r="AI854">
        <f t="shared" si="27"/>
        <v>0</v>
      </c>
      <c r="AJ854" t="str" cm="1">
        <f t="array" ref="AJ854">_xlfn.IFS(
C854&lt;=20, "&lt;20",
AND(C854&gt;=20, C854&lt;35), "20-35",
AND(C854&gt;=35, C854&lt;50), "35-50",
C854&gt;=50, "50-100"
)</f>
        <v>50-100</v>
      </c>
      <c r="AK854" t="str" cm="1">
        <f t="array" ref="AK854">_xlfn.IFS(
G854&lt;6, "&lt;6",
AND(G854&gt;=6, G854&lt;12), "6-12",
AND(G854&gt;=12, G854&lt;18), "12-18",  AND(G854&gt;=18, G854&lt;24), "18-24", G854&gt;=24, "24-36")</f>
        <v>24-36</v>
      </c>
    </row>
    <row r="855" spans="1:37" x14ac:dyDescent="0.3">
      <c r="A855" t="s">
        <v>954</v>
      </c>
      <c r="B855" t="s">
        <v>33</v>
      </c>
      <c r="C855">
        <v>36</v>
      </c>
      <c r="D855" t="s">
        <v>34</v>
      </c>
      <c r="E855" t="s">
        <v>48</v>
      </c>
      <c r="F855">
        <v>0</v>
      </c>
      <c r="G855">
        <v>31</v>
      </c>
      <c r="H855" t="s">
        <v>36</v>
      </c>
      <c r="I855" t="s">
        <v>37</v>
      </c>
      <c r="J855" t="s">
        <v>37</v>
      </c>
      <c r="K855" t="s">
        <v>37</v>
      </c>
      <c r="L855" t="s">
        <v>38</v>
      </c>
      <c r="M855" t="s">
        <v>37</v>
      </c>
      <c r="N855" t="s">
        <v>37</v>
      </c>
      <c r="O855" t="s">
        <v>37</v>
      </c>
      <c r="P855" t="s">
        <v>37</v>
      </c>
      <c r="Q855" t="s">
        <v>34</v>
      </c>
      <c r="R855" t="s">
        <v>37</v>
      </c>
      <c r="S855" t="s">
        <v>37</v>
      </c>
      <c r="T855" t="s">
        <v>37</v>
      </c>
      <c r="U855" t="s">
        <v>67</v>
      </c>
      <c r="V855" t="s">
        <v>37</v>
      </c>
      <c r="W855" t="s">
        <v>143</v>
      </c>
      <c r="X855">
        <v>81.3</v>
      </c>
      <c r="Y855">
        <v>5129.3</v>
      </c>
      <c r="Z855">
        <v>22.34</v>
      </c>
      <c r="AA855">
        <v>0</v>
      </c>
      <c r="AB855">
        <v>1063.04</v>
      </c>
      <c r="AC855">
        <v>6170</v>
      </c>
      <c r="AD855" t="s">
        <v>41</v>
      </c>
      <c r="AE855" t="s">
        <v>42</v>
      </c>
      <c r="AF855" t="s">
        <v>42</v>
      </c>
      <c r="AG855">
        <f t="shared" si="26"/>
        <v>0</v>
      </c>
      <c r="AH855" t="str" cm="1">
        <f t="array" ref="AH855">_xlfn.IFS(
X855&lt;=20, "&lt;20",
AND(X855&gt;=20, X855&lt;50), "20-50",
AND(X855&gt;=50, X855&lt;100), "50-100",
X855&gt;=100, "&gt;100"
)</f>
        <v>50-100</v>
      </c>
      <c r="AI855">
        <f t="shared" si="27"/>
        <v>0</v>
      </c>
      <c r="AJ855" t="str" cm="1">
        <f t="array" ref="AJ855">_xlfn.IFS(
C855&lt;=20, "&lt;20",
AND(C855&gt;=20, C855&lt;35), "20-35",
AND(C855&gt;=35, C855&lt;50), "35-50",
C855&gt;=50, "50-100"
)</f>
        <v>35-50</v>
      </c>
      <c r="AK855" t="str" cm="1">
        <f t="array" ref="AK855">_xlfn.IFS(
G855&lt;6, "&lt;6",
AND(G855&gt;=6, G855&lt;12), "6-12",
AND(G855&gt;=12, G855&lt;18), "12-18",  AND(G855&gt;=18, G855&lt;24), "18-24", G855&gt;=24, "24-36")</f>
        <v>24-36</v>
      </c>
    </row>
    <row r="856" spans="1:37" x14ac:dyDescent="0.3">
      <c r="A856" t="s">
        <v>955</v>
      </c>
      <c r="B856" t="s">
        <v>44</v>
      </c>
      <c r="C856">
        <v>51</v>
      </c>
      <c r="D856" t="s">
        <v>37</v>
      </c>
      <c r="E856" t="s">
        <v>61</v>
      </c>
      <c r="F856">
        <v>14</v>
      </c>
      <c r="G856">
        <v>4</v>
      </c>
      <c r="H856" t="s">
        <v>66</v>
      </c>
      <c r="I856" t="s">
        <v>37</v>
      </c>
      <c r="J856" t="s">
        <v>37</v>
      </c>
      <c r="K856" t="s">
        <v>37</v>
      </c>
      <c r="L856" t="s">
        <v>72</v>
      </c>
      <c r="M856" t="s">
        <v>37</v>
      </c>
      <c r="N856" t="s">
        <v>34</v>
      </c>
      <c r="O856" t="s">
        <v>37</v>
      </c>
      <c r="P856" t="s">
        <v>37</v>
      </c>
      <c r="Q856" t="s">
        <v>34</v>
      </c>
      <c r="R856" t="s">
        <v>34</v>
      </c>
      <c r="S856" t="s">
        <v>34</v>
      </c>
      <c r="T856" t="s">
        <v>37</v>
      </c>
      <c r="U856" t="s">
        <v>67</v>
      </c>
      <c r="V856" t="s">
        <v>34</v>
      </c>
      <c r="W856" t="s">
        <v>51</v>
      </c>
      <c r="X856">
        <v>66.849999999999994</v>
      </c>
      <c r="Y856">
        <v>4758.8</v>
      </c>
      <c r="Z856">
        <v>0</v>
      </c>
      <c r="AA856">
        <v>0</v>
      </c>
      <c r="AB856">
        <v>1054.8</v>
      </c>
      <c r="AC856">
        <v>5813.6</v>
      </c>
      <c r="AD856" t="s">
        <v>41</v>
      </c>
      <c r="AE856" t="s">
        <v>42</v>
      </c>
      <c r="AF856" t="s">
        <v>42</v>
      </c>
      <c r="AG856">
        <f t="shared" si="26"/>
        <v>0</v>
      </c>
      <c r="AH856" t="str" cm="1">
        <f t="array" ref="AH856">_xlfn.IFS(
X856&lt;=20, "&lt;20",
AND(X856&gt;=20, X856&lt;50), "20-50",
AND(X856&gt;=50, X856&lt;100), "50-100",
X856&gt;=100, "&gt;100"
)</f>
        <v>50-100</v>
      </c>
      <c r="AI856">
        <f t="shared" si="27"/>
        <v>0</v>
      </c>
      <c r="AJ856" t="str" cm="1">
        <f t="array" ref="AJ856">_xlfn.IFS(
C856&lt;=20, "&lt;20",
AND(C856&gt;=20, C856&lt;35), "20-35",
AND(C856&gt;=35, C856&lt;50), "35-50",
C856&gt;=50, "50-100"
)</f>
        <v>50-100</v>
      </c>
      <c r="AK856" t="str" cm="1">
        <f t="array" ref="AK856">_xlfn.IFS(
G856&lt;6, "&lt;6",
AND(G856&gt;=6, G856&lt;12), "6-12",
AND(G856&gt;=12, G856&lt;18), "12-18",  AND(G856&gt;=18, G856&lt;24), "18-24", G856&gt;=24, "24-36")</f>
        <v>&lt;6</v>
      </c>
    </row>
    <row r="857" spans="1:37" x14ac:dyDescent="0.3">
      <c r="A857" t="s">
        <v>956</v>
      </c>
      <c r="B857" t="s">
        <v>44</v>
      </c>
      <c r="C857">
        <v>61</v>
      </c>
      <c r="D857" t="s">
        <v>37</v>
      </c>
      <c r="E857" t="s">
        <v>35</v>
      </c>
      <c r="F857">
        <v>9</v>
      </c>
      <c r="G857">
        <v>32</v>
      </c>
      <c r="H857" t="s">
        <v>57</v>
      </c>
      <c r="I857" t="s">
        <v>37</v>
      </c>
      <c r="J857" t="s">
        <v>37</v>
      </c>
      <c r="K857" t="s">
        <v>37</v>
      </c>
      <c r="L857" t="s">
        <v>50</v>
      </c>
      <c r="M857" t="s">
        <v>34</v>
      </c>
      <c r="N857" t="s">
        <v>34</v>
      </c>
      <c r="O857" t="s">
        <v>34</v>
      </c>
      <c r="P857" t="s">
        <v>34</v>
      </c>
      <c r="Q857" t="s">
        <v>34</v>
      </c>
      <c r="R857" t="s">
        <v>37</v>
      </c>
      <c r="S857" t="s">
        <v>34</v>
      </c>
      <c r="T857" t="s">
        <v>37</v>
      </c>
      <c r="U857" t="s">
        <v>46</v>
      </c>
      <c r="V857" t="s">
        <v>37</v>
      </c>
      <c r="W857" t="s">
        <v>40</v>
      </c>
      <c r="X857">
        <v>85.35</v>
      </c>
      <c r="Y857">
        <v>1375.15</v>
      </c>
      <c r="Z857">
        <v>0</v>
      </c>
      <c r="AA857">
        <v>0</v>
      </c>
      <c r="AB857">
        <v>158.88</v>
      </c>
      <c r="AC857">
        <v>1534.03</v>
      </c>
      <c r="AD857" t="s">
        <v>52</v>
      </c>
      <c r="AE857" t="s">
        <v>58</v>
      </c>
      <c r="AF857" t="s">
        <v>88</v>
      </c>
      <c r="AG857">
        <f t="shared" si="26"/>
        <v>1</v>
      </c>
      <c r="AH857" t="str" cm="1">
        <f t="array" ref="AH857">_xlfn.IFS(
X857&lt;=20, "&lt;20",
AND(X857&gt;=20, X857&lt;50), "20-50",
AND(X857&gt;=50, X857&lt;100), "50-100",
X857&gt;=100, "&gt;100"
)</f>
        <v>50-100</v>
      </c>
      <c r="AI857">
        <f t="shared" si="27"/>
        <v>0</v>
      </c>
      <c r="AJ857" t="str" cm="1">
        <f t="array" ref="AJ857">_xlfn.IFS(
C857&lt;=20, "&lt;20",
AND(C857&gt;=20, C857&lt;35), "20-35",
AND(C857&gt;=35, C857&lt;50), "35-50",
C857&gt;=50, "50-100"
)</f>
        <v>50-100</v>
      </c>
      <c r="AK857" t="str" cm="1">
        <f t="array" ref="AK857">_xlfn.IFS(
G857&lt;6, "&lt;6",
AND(G857&gt;=6, G857&lt;12), "6-12",
AND(G857&gt;=12, G857&lt;18), "12-18",  AND(G857&gt;=18, G857&lt;24), "18-24", G857&gt;=24, "24-36")</f>
        <v>24-36</v>
      </c>
    </row>
    <row r="858" spans="1:37" x14ac:dyDescent="0.3">
      <c r="A858" t="s">
        <v>957</v>
      </c>
      <c r="B858" t="s">
        <v>44</v>
      </c>
      <c r="C858">
        <v>24</v>
      </c>
      <c r="D858" t="s">
        <v>37</v>
      </c>
      <c r="E858" t="s">
        <v>103</v>
      </c>
      <c r="F858">
        <v>0</v>
      </c>
      <c r="G858">
        <v>7</v>
      </c>
      <c r="H858" t="s">
        <v>36</v>
      </c>
      <c r="I858" t="s">
        <v>37</v>
      </c>
      <c r="J858" t="s">
        <v>34</v>
      </c>
      <c r="K858" t="s">
        <v>34</v>
      </c>
      <c r="L858" t="s">
        <v>34</v>
      </c>
      <c r="M858" t="s">
        <v>34</v>
      </c>
      <c r="N858" t="s">
        <v>34</v>
      </c>
      <c r="O858" t="s">
        <v>34</v>
      </c>
      <c r="P858" t="s">
        <v>34</v>
      </c>
      <c r="Q858" t="s">
        <v>34</v>
      </c>
      <c r="R858" t="s">
        <v>34</v>
      </c>
      <c r="S858" t="s">
        <v>34</v>
      </c>
      <c r="T858" t="s">
        <v>34</v>
      </c>
      <c r="U858" t="s">
        <v>39</v>
      </c>
      <c r="V858" t="s">
        <v>34</v>
      </c>
      <c r="W858" t="s">
        <v>51</v>
      </c>
      <c r="X858">
        <v>20</v>
      </c>
      <c r="Y858">
        <v>860.85</v>
      </c>
      <c r="Z858">
        <v>0</v>
      </c>
      <c r="AA858">
        <v>0</v>
      </c>
      <c r="AB858">
        <v>1621.84</v>
      </c>
      <c r="AC858">
        <v>2482.69</v>
      </c>
      <c r="AD858" t="s">
        <v>41</v>
      </c>
      <c r="AE858" t="s">
        <v>42</v>
      </c>
      <c r="AF858" t="s">
        <v>42</v>
      </c>
      <c r="AG858">
        <f t="shared" si="26"/>
        <v>0</v>
      </c>
      <c r="AH858" t="str" cm="1">
        <f t="array" ref="AH858">_xlfn.IFS(
X858&lt;=20, "&lt;20",
AND(X858&gt;=20, X858&lt;50), "20-50",
AND(X858&gt;=50, X858&lt;100), "50-100",
X858&gt;=100, "&gt;100"
)</f>
        <v>&lt;20</v>
      </c>
      <c r="AI858">
        <f t="shared" si="27"/>
        <v>0</v>
      </c>
      <c r="AJ858" t="str" cm="1">
        <f t="array" ref="AJ858">_xlfn.IFS(
C858&lt;=20, "&lt;20",
AND(C858&gt;=20, C858&lt;35), "20-35",
AND(C858&gt;=35, C858&lt;50), "35-50",
C858&gt;=50, "50-100"
)</f>
        <v>20-35</v>
      </c>
      <c r="AK858" t="str" cm="1">
        <f t="array" ref="AK858">_xlfn.IFS(
G858&lt;6, "&lt;6",
AND(G858&gt;=6, G858&lt;12), "6-12",
AND(G858&gt;=12, G858&lt;18), "12-18",  AND(G858&gt;=18, G858&lt;24), "18-24", G858&gt;=24, "24-36")</f>
        <v>6-12</v>
      </c>
    </row>
    <row r="859" spans="1:37" x14ac:dyDescent="0.3">
      <c r="A859" t="s">
        <v>958</v>
      </c>
      <c r="B859" t="s">
        <v>44</v>
      </c>
      <c r="C859">
        <v>23</v>
      </c>
      <c r="D859" t="s">
        <v>37</v>
      </c>
      <c r="E859" t="s">
        <v>124</v>
      </c>
      <c r="F859">
        <v>3</v>
      </c>
      <c r="G859">
        <v>10</v>
      </c>
      <c r="H859" t="s">
        <v>36</v>
      </c>
      <c r="I859" t="s">
        <v>37</v>
      </c>
      <c r="J859" t="s">
        <v>34</v>
      </c>
      <c r="K859" t="s">
        <v>34</v>
      </c>
      <c r="L859" t="s">
        <v>34</v>
      </c>
      <c r="M859" t="s">
        <v>34</v>
      </c>
      <c r="N859" t="s">
        <v>34</v>
      </c>
      <c r="O859" t="s">
        <v>34</v>
      </c>
      <c r="P859" t="s">
        <v>34</v>
      </c>
      <c r="Q859" t="s">
        <v>34</v>
      </c>
      <c r="R859" t="s">
        <v>34</v>
      </c>
      <c r="S859" t="s">
        <v>34</v>
      </c>
      <c r="T859" t="s">
        <v>34</v>
      </c>
      <c r="U859" t="s">
        <v>67</v>
      </c>
      <c r="V859" t="s">
        <v>34</v>
      </c>
      <c r="W859" t="s">
        <v>40</v>
      </c>
      <c r="X859">
        <v>19.7</v>
      </c>
      <c r="Y859">
        <v>599.25</v>
      </c>
      <c r="Z859">
        <v>49.79</v>
      </c>
      <c r="AA859">
        <v>0</v>
      </c>
      <c r="AB859">
        <v>385.5</v>
      </c>
      <c r="AC859">
        <v>934.96</v>
      </c>
      <c r="AD859" t="s">
        <v>41</v>
      </c>
      <c r="AE859" t="s">
        <v>42</v>
      </c>
      <c r="AF859" t="s">
        <v>42</v>
      </c>
      <c r="AG859">
        <f t="shared" si="26"/>
        <v>0</v>
      </c>
      <c r="AH859" t="str" cm="1">
        <f t="array" ref="AH859">_xlfn.IFS(
X859&lt;=20, "&lt;20",
AND(X859&gt;=20, X859&lt;50), "20-50",
AND(X859&gt;=50, X859&lt;100), "50-100",
X859&gt;=100, "&gt;100"
)</f>
        <v>&lt;20</v>
      </c>
      <c r="AI859">
        <f t="shared" si="27"/>
        <v>0</v>
      </c>
      <c r="AJ859" t="str" cm="1">
        <f t="array" ref="AJ859">_xlfn.IFS(
C859&lt;=20, "&lt;20",
AND(C859&gt;=20, C859&lt;35), "20-35",
AND(C859&gt;=35, C859&lt;50), "35-50",
C859&gt;=50, "50-100"
)</f>
        <v>20-35</v>
      </c>
      <c r="AK859" t="str" cm="1">
        <f t="array" ref="AK859">_xlfn.IFS(
G859&lt;6, "&lt;6",
AND(G859&gt;=6, G859&lt;12), "6-12",
AND(G859&gt;=12, G859&lt;18), "12-18",  AND(G859&gt;=18, G859&lt;24), "18-24", G859&gt;=24, "24-36")</f>
        <v>6-12</v>
      </c>
    </row>
    <row r="860" spans="1:37" x14ac:dyDescent="0.3">
      <c r="A860" t="s">
        <v>959</v>
      </c>
      <c r="B860" t="s">
        <v>44</v>
      </c>
      <c r="C860">
        <v>81</v>
      </c>
      <c r="D860" t="s">
        <v>37</v>
      </c>
      <c r="E860" t="s">
        <v>76</v>
      </c>
      <c r="F860">
        <v>6</v>
      </c>
      <c r="G860">
        <v>27</v>
      </c>
      <c r="H860" t="s">
        <v>36</v>
      </c>
      <c r="I860" t="s">
        <v>34</v>
      </c>
      <c r="J860" t="s">
        <v>34</v>
      </c>
      <c r="K860" t="s">
        <v>37</v>
      </c>
      <c r="L860" t="s">
        <v>72</v>
      </c>
      <c r="M860" t="s">
        <v>34</v>
      </c>
      <c r="N860" t="s">
        <v>34</v>
      </c>
      <c r="O860" t="s">
        <v>37</v>
      </c>
      <c r="P860" t="s">
        <v>37</v>
      </c>
      <c r="Q860" t="s">
        <v>34</v>
      </c>
      <c r="R860" t="s">
        <v>37</v>
      </c>
      <c r="S860" t="s">
        <v>34</v>
      </c>
      <c r="T860" t="s">
        <v>37</v>
      </c>
      <c r="U860" t="s">
        <v>46</v>
      </c>
      <c r="V860" t="s">
        <v>37</v>
      </c>
      <c r="W860" t="s">
        <v>51</v>
      </c>
      <c r="X860">
        <v>43.65</v>
      </c>
      <c r="Y860">
        <v>526.95000000000005</v>
      </c>
      <c r="Z860">
        <v>0</v>
      </c>
      <c r="AA860">
        <v>0</v>
      </c>
      <c r="AB860">
        <v>0</v>
      </c>
      <c r="AC860">
        <v>526.95000000000005</v>
      </c>
      <c r="AD860" t="s">
        <v>52</v>
      </c>
      <c r="AE860" t="s">
        <v>53</v>
      </c>
      <c r="AF860" t="s">
        <v>54</v>
      </c>
      <c r="AG860">
        <f t="shared" si="26"/>
        <v>1</v>
      </c>
      <c r="AH860" t="str" cm="1">
        <f t="array" ref="AH860">_xlfn.IFS(
X860&lt;=20, "&lt;20",
AND(X860&gt;=20, X860&lt;50), "20-50",
AND(X860&gt;=50, X860&lt;100), "50-100",
X860&gt;=100, "&gt;100"
)</f>
        <v>20-50</v>
      </c>
      <c r="AI860">
        <f t="shared" si="27"/>
        <v>0</v>
      </c>
      <c r="AJ860" t="str" cm="1">
        <f t="array" ref="AJ860">_xlfn.IFS(
C860&lt;=20, "&lt;20",
AND(C860&gt;=20, C860&lt;35), "20-35",
AND(C860&gt;=35, C860&lt;50), "35-50",
C860&gt;=50, "50-100"
)</f>
        <v>50-100</v>
      </c>
      <c r="AK860" t="str" cm="1">
        <f t="array" ref="AK860">_xlfn.IFS(
G860&lt;6, "&lt;6",
AND(G860&gt;=6, G860&lt;12), "6-12",
AND(G860&gt;=12, G860&lt;18), "12-18",  AND(G860&gt;=18, G860&lt;24), "18-24", G860&gt;=24, "24-36")</f>
        <v>24-36</v>
      </c>
    </row>
    <row r="861" spans="1:37" x14ac:dyDescent="0.3">
      <c r="A861" t="s">
        <v>960</v>
      </c>
      <c r="B861" t="s">
        <v>44</v>
      </c>
      <c r="C861">
        <v>65</v>
      </c>
      <c r="D861" t="s">
        <v>34</v>
      </c>
      <c r="E861" t="s">
        <v>103</v>
      </c>
      <c r="F861">
        <v>15</v>
      </c>
      <c r="G861">
        <v>25</v>
      </c>
      <c r="H861" t="s">
        <v>36</v>
      </c>
      <c r="I861" t="s">
        <v>37</v>
      </c>
      <c r="J861" t="s">
        <v>37</v>
      </c>
      <c r="K861" t="s">
        <v>37</v>
      </c>
      <c r="L861" t="s">
        <v>72</v>
      </c>
      <c r="M861" t="s">
        <v>34</v>
      </c>
      <c r="N861" t="s">
        <v>34</v>
      </c>
      <c r="O861" t="s">
        <v>34</v>
      </c>
      <c r="P861" t="s">
        <v>37</v>
      </c>
      <c r="Q861" t="s">
        <v>34</v>
      </c>
      <c r="R861" t="s">
        <v>34</v>
      </c>
      <c r="S861" t="s">
        <v>34</v>
      </c>
      <c r="T861" t="s">
        <v>37</v>
      </c>
      <c r="U861" t="s">
        <v>67</v>
      </c>
      <c r="V861" t="s">
        <v>37</v>
      </c>
      <c r="W861" t="s">
        <v>40</v>
      </c>
      <c r="X861">
        <v>53.85</v>
      </c>
      <c r="Y861">
        <v>2200.6999999999998</v>
      </c>
      <c r="Z861">
        <v>46.66</v>
      </c>
      <c r="AA861">
        <v>0</v>
      </c>
      <c r="AB861">
        <v>210.6</v>
      </c>
      <c r="AC861">
        <v>2364.64</v>
      </c>
      <c r="AD861" t="s">
        <v>41</v>
      </c>
      <c r="AE861" t="s">
        <v>42</v>
      </c>
      <c r="AF861" t="s">
        <v>42</v>
      </c>
      <c r="AG861">
        <f t="shared" si="26"/>
        <v>0</v>
      </c>
      <c r="AH861" t="str" cm="1">
        <f t="array" ref="AH861">_xlfn.IFS(
X861&lt;=20, "&lt;20",
AND(X861&gt;=20, X861&lt;50), "20-50",
AND(X861&gt;=50, X861&lt;100), "50-100",
X861&gt;=100, "&gt;100"
)</f>
        <v>50-100</v>
      </c>
      <c r="AI861">
        <f t="shared" si="27"/>
        <v>0</v>
      </c>
      <c r="AJ861" t="str" cm="1">
        <f t="array" ref="AJ861">_xlfn.IFS(
C861&lt;=20, "&lt;20",
AND(C861&gt;=20, C861&lt;35), "20-35",
AND(C861&gt;=35, C861&lt;50), "35-50",
C861&gt;=50, "50-100"
)</f>
        <v>50-100</v>
      </c>
      <c r="AK861" t="str" cm="1">
        <f t="array" ref="AK861">_xlfn.IFS(
G861&lt;6, "&lt;6",
AND(G861&gt;=6, G861&lt;12), "6-12",
AND(G861&gt;=12, G861&lt;18), "12-18",  AND(G861&gt;=18, G861&lt;24), "18-24", G861&gt;=24, "24-36")</f>
        <v>24-36</v>
      </c>
    </row>
    <row r="862" spans="1:37" x14ac:dyDescent="0.3">
      <c r="A862" t="s">
        <v>961</v>
      </c>
      <c r="B862" t="s">
        <v>44</v>
      </c>
      <c r="C862">
        <v>44</v>
      </c>
      <c r="D862" t="s">
        <v>37</v>
      </c>
      <c r="E862" t="s">
        <v>103</v>
      </c>
      <c r="F862">
        <v>13</v>
      </c>
      <c r="G862">
        <v>6</v>
      </c>
      <c r="H862" t="s">
        <v>57</v>
      </c>
      <c r="I862" t="s">
        <v>37</v>
      </c>
      <c r="J862" t="s">
        <v>34</v>
      </c>
      <c r="K862" t="s">
        <v>34</v>
      </c>
      <c r="L862" t="s">
        <v>34</v>
      </c>
      <c r="M862" t="s">
        <v>34</v>
      </c>
      <c r="N862" t="s">
        <v>34</v>
      </c>
      <c r="O862" t="s">
        <v>34</v>
      </c>
      <c r="P862" t="s">
        <v>34</v>
      </c>
      <c r="Q862" t="s">
        <v>34</v>
      </c>
      <c r="R862" t="s">
        <v>34</v>
      </c>
      <c r="S862" t="s">
        <v>34</v>
      </c>
      <c r="T862" t="s">
        <v>34</v>
      </c>
      <c r="U862" t="s">
        <v>39</v>
      </c>
      <c r="V862" t="s">
        <v>34</v>
      </c>
      <c r="W862" t="s">
        <v>40</v>
      </c>
      <c r="X862">
        <v>19.649999999999999</v>
      </c>
      <c r="Y862">
        <v>332.65</v>
      </c>
      <c r="Z862">
        <v>0</v>
      </c>
      <c r="AA862">
        <v>0</v>
      </c>
      <c r="AB862">
        <v>259.2</v>
      </c>
      <c r="AC862">
        <v>591.85</v>
      </c>
      <c r="AD862" t="s">
        <v>41</v>
      </c>
      <c r="AE862" t="s">
        <v>42</v>
      </c>
      <c r="AF862" t="s">
        <v>42</v>
      </c>
      <c r="AG862">
        <f t="shared" si="26"/>
        <v>0</v>
      </c>
      <c r="AH862" t="str" cm="1">
        <f t="array" ref="AH862">_xlfn.IFS(
X862&lt;=20, "&lt;20",
AND(X862&gt;=20, X862&lt;50), "20-50",
AND(X862&gt;=50, X862&lt;100), "50-100",
X862&gt;=100, "&gt;100"
)</f>
        <v>&lt;20</v>
      </c>
      <c r="AI862">
        <f t="shared" si="27"/>
        <v>0</v>
      </c>
      <c r="AJ862" t="str" cm="1">
        <f t="array" ref="AJ862">_xlfn.IFS(
C862&lt;=20, "&lt;20",
AND(C862&gt;=20, C862&lt;35), "20-35",
AND(C862&gt;=35, C862&lt;50), "35-50",
C862&gt;=50, "50-100"
)</f>
        <v>35-50</v>
      </c>
      <c r="AK862" t="str" cm="1">
        <f t="array" ref="AK862">_xlfn.IFS(
G862&lt;6, "&lt;6",
AND(G862&gt;=6, G862&lt;12), "6-12",
AND(G862&gt;=12, G862&lt;18), "12-18",  AND(G862&gt;=18, G862&lt;24), "18-24", G862&gt;=24, "24-36")</f>
        <v>6-12</v>
      </c>
    </row>
    <row r="863" spans="1:37" x14ac:dyDescent="0.3">
      <c r="A863" t="s">
        <v>962</v>
      </c>
      <c r="B863" t="s">
        <v>44</v>
      </c>
      <c r="C863">
        <v>72</v>
      </c>
      <c r="D863" t="s">
        <v>37</v>
      </c>
      <c r="E863" t="s">
        <v>69</v>
      </c>
      <c r="F863">
        <v>11</v>
      </c>
      <c r="G863">
        <v>33</v>
      </c>
      <c r="H863" t="s">
        <v>36</v>
      </c>
      <c r="I863" t="s">
        <v>37</v>
      </c>
      <c r="J863" t="s">
        <v>37</v>
      </c>
      <c r="K863" t="s">
        <v>37</v>
      </c>
      <c r="L863" t="s">
        <v>50</v>
      </c>
      <c r="M863" t="s">
        <v>34</v>
      </c>
      <c r="N863" t="s">
        <v>34</v>
      </c>
      <c r="O863" t="s">
        <v>37</v>
      </c>
      <c r="P863" t="s">
        <v>34</v>
      </c>
      <c r="Q863" t="s">
        <v>34</v>
      </c>
      <c r="R863" t="s">
        <v>37</v>
      </c>
      <c r="S863" t="s">
        <v>34</v>
      </c>
      <c r="T863" t="s">
        <v>37</v>
      </c>
      <c r="U863" t="s">
        <v>46</v>
      </c>
      <c r="V863" t="s">
        <v>37</v>
      </c>
      <c r="W863" t="s">
        <v>51</v>
      </c>
      <c r="X863">
        <v>88.85</v>
      </c>
      <c r="Y863">
        <v>372.45</v>
      </c>
      <c r="Z863">
        <v>0</v>
      </c>
      <c r="AA863">
        <v>0</v>
      </c>
      <c r="AB863">
        <v>51.44</v>
      </c>
      <c r="AC863">
        <v>423.89</v>
      </c>
      <c r="AD863" t="s">
        <v>52</v>
      </c>
      <c r="AE863" t="s">
        <v>94</v>
      </c>
      <c r="AF863" t="s">
        <v>95</v>
      </c>
      <c r="AG863">
        <f t="shared" si="26"/>
        <v>1</v>
      </c>
      <c r="AH863" t="str" cm="1">
        <f t="array" ref="AH863">_xlfn.IFS(
X863&lt;=20, "&lt;20",
AND(X863&gt;=20, X863&lt;50), "20-50",
AND(X863&gt;=50, X863&lt;100), "50-100",
X863&gt;=100, "&gt;100"
)</f>
        <v>50-100</v>
      </c>
      <c r="AI863">
        <f t="shared" si="27"/>
        <v>0</v>
      </c>
      <c r="AJ863" t="str" cm="1">
        <f t="array" ref="AJ863">_xlfn.IFS(
C863&lt;=20, "&lt;20",
AND(C863&gt;=20, C863&lt;35), "20-35",
AND(C863&gt;=35, C863&lt;50), "35-50",
C863&gt;=50, "50-100"
)</f>
        <v>50-100</v>
      </c>
      <c r="AK863" t="str" cm="1">
        <f t="array" ref="AK863">_xlfn.IFS(
G863&lt;6, "&lt;6",
AND(G863&gt;=6, G863&lt;12), "6-12",
AND(G863&gt;=12, G863&lt;18), "12-18",  AND(G863&gt;=18, G863&lt;24), "18-24", G863&gt;=24, "24-36")</f>
        <v>24-36</v>
      </c>
    </row>
    <row r="864" spans="1:37" x14ac:dyDescent="0.3">
      <c r="A864" t="s">
        <v>963</v>
      </c>
      <c r="B864" t="s">
        <v>33</v>
      </c>
      <c r="C864">
        <v>63</v>
      </c>
      <c r="D864" t="s">
        <v>34</v>
      </c>
      <c r="E864" t="s">
        <v>87</v>
      </c>
      <c r="F864">
        <v>0</v>
      </c>
      <c r="G864">
        <v>34</v>
      </c>
      <c r="H864" t="s">
        <v>66</v>
      </c>
      <c r="I864" t="s">
        <v>34</v>
      </c>
      <c r="J864" t="s">
        <v>34</v>
      </c>
      <c r="K864" t="s">
        <v>37</v>
      </c>
      <c r="L864" t="s">
        <v>38</v>
      </c>
      <c r="M864" t="s">
        <v>34</v>
      </c>
      <c r="N864" t="s">
        <v>37</v>
      </c>
      <c r="O864" t="s">
        <v>37</v>
      </c>
      <c r="P864" t="s">
        <v>34</v>
      </c>
      <c r="Q864" t="s">
        <v>37</v>
      </c>
      <c r="R864" t="s">
        <v>34</v>
      </c>
      <c r="S864" t="s">
        <v>34</v>
      </c>
      <c r="T864" t="s">
        <v>37</v>
      </c>
      <c r="U864" t="s">
        <v>39</v>
      </c>
      <c r="V864" t="s">
        <v>37</v>
      </c>
      <c r="W864" t="s">
        <v>40</v>
      </c>
      <c r="X864">
        <v>44.05</v>
      </c>
      <c r="Y864">
        <v>3011.65</v>
      </c>
      <c r="Z864">
        <v>0</v>
      </c>
      <c r="AA864">
        <v>0</v>
      </c>
      <c r="AB864">
        <v>0</v>
      </c>
      <c r="AC864">
        <v>3011.65</v>
      </c>
      <c r="AD864" t="s">
        <v>41</v>
      </c>
      <c r="AE864" t="s">
        <v>42</v>
      </c>
      <c r="AF864" t="s">
        <v>42</v>
      </c>
      <c r="AG864">
        <f t="shared" si="26"/>
        <v>0</v>
      </c>
      <c r="AH864" t="str" cm="1">
        <f t="array" ref="AH864">_xlfn.IFS(
X864&lt;=20, "&lt;20",
AND(X864&gt;=20, X864&lt;50), "20-50",
AND(X864&gt;=50, X864&lt;100), "50-100",
X864&gt;=100, "&gt;100"
)</f>
        <v>20-50</v>
      </c>
      <c r="AI864">
        <f t="shared" si="27"/>
        <v>0</v>
      </c>
      <c r="AJ864" t="str" cm="1">
        <f t="array" ref="AJ864">_xlfn.IFS(
C864&lt;=20, "&lt;20",
AND(C864&gt;=20, C864&lt;35), "20-35",
AND(C864&gt;=35, C864&lt;50), "35-50",
C864&gt;=50, "50-100"
)</f>
        <v>50-100</v>
      </c>
      <c r="AK864" t="str" cm="1">
        <f t="array" ref="AK864">_xlfn.IFS(
G864&lt;6, "&lt;6",
AND(G864&gt;=6, G864&lt;12), "6-12",
AND(G864&gt;=12, G864&lt;18), "12-18",  AND(G864&gt;=18, G864&lt;24), "18-24", G864&gt;=24, "24-36")</f>
        <v>24-36</v>
      </c>
    </row>
    <row r="865" spans="1:37" x14ac:dyDescent="0.3">
      <c r="A865" t="s">
        <v>964</v>
      </c>
      <c r="B865" t="s">
        <v>33</v>
      </c>
      <c r="C865">
        <v>57</v>
      </c>
      <c r="D865" t="s">
        <v>34</v>
      </c>
      <c r="E865" t="s">
        <v>48</v>
      </c>
      <c r="F865">
        <v>9</v>
      </c>
      <c r="G865">
        <v>5</v>
      </c>
      <c r="H865" t="s">
        <v>36</v>
      </c>
      <c r="I865" t="s">
        <v>37</v>
      </c>
      <c r="J865" t="s">
        <v>34</v>
      </c>
      <c r="K865" t="s">
        <v>37</v>
      </c>
      <c r="L865" t="s">
        <v>50</v>
      </c>
      <c r="M865" t="s">
        <v>34</v>
      </c>
      <c r="N865" t="s">
        <v>34</v>
      </c>
      <c r="O865" t="s">
        <v>34</v>
      </c>
      <c r="P865" t="s">
        <v>34</v>
      </c>
      <c r="Q865" t="s">
        <v>34</v>
      </c>
      <c r="R865" t="s">
        <v>37</v>
      </c>
      <c r="S865" t="s">
        <v>37</v>
      </c>
      <c r="T865" t="s">
        <v>37</v>
      </c>
      <c r="U865" t="s">
        <v>46</v>
      </c>
      <c r="V865" t="s">
        <v>34</v>
      </c>
      <c r="W865" t="s">
        <v>51</v>
      </c>
      <c r="X865">
        <v>79.900000000000006</v>
      </c>
      <c r="Y865">
        <v>79.900000000000006</v>
      </c>
      <c r="Z865">
        <v>0</v>
      </c>
      <c r="AA865">
        <v>0</v>
      </c>
      <c r="AB865">
        <v>23.2</v>
      </c>
      <c r="AC865">
        <v>103.1</v>
      </c>
      <c r="AD865" t="s">
        <v>52</v>
      </c>
      <c r="AE865" t="s">
        <v>104</v>
      </c>
      <c r="AF865" t="s">
        <v>150</v>
      </c>
      <c r="AG865">
        <f t="shared" si="26"/>
        <v>1</v>
      </c>
      <c r="AH865" t="str" cm="1">
        <f t="array" ref="AH865">_xlfn.IFS(
X865&lt;=20, "&lt;20",
AND(X865&gt;=20, X865&lt;50), "20-50",
AND(X865&gt;=50, X865&lt;100), "50-100",
X865&gt;=100, "&gt;100"
)</f>
        <v>50-100</v>
      </c>
      <c r="AI865">
        <f t="shared" si="27"/>
        <v>0</v>
      </c>
      <c r="AJ865" t="str" cm="1">
        <f t="array" ref="AJ865">_xlfn.IFS(
C865&lt;=20, "&lt;20",
AND(C865&gt;=20, C865&lt;35), "20-35",
AND(C865&gt;=35, C865&lt;50), "35-50",
C865&gt;=50, "50-100"
)</f>
        <v>50-100</v>
      </c>
      <c r="AK865" t="str" cm="1">
        <f t="array" ref="AK865">_xlfn.IFS(
G865&lt;6, "&lt;6",
AND(G865&gt;=6, G865&lt;12), "6-12",
AND(G865&gt;=12, G865&lt;18), "12-18",  AND(G865&gt;=18, G865&lt;24), "18-24", G865&gt;=24, "24-36")</f>
        <v>&lt;6</v>
      </c>
    </row>
    <row r="866" spans="1:37" x14ac:dyDescent="0.3">
      <c r="A866" t="s">
        <v>965</v>
      </c>
      <c r="B866" t="s">
        <v>33</v>
      </c>
      <c r="C866">
        <v>50</v>
      </c>
      <c r="D866" t="s">
        <v>34</v>
      </c>
      <c r="E866" t="s">
        <v>87</v>
      </c>
      <c r="F866">
        <v>4</v>
      </c>
      <c r="G866">
        <v>4</v>
      </c>
      <c r="H866" t="s">
        <v>36</v>
      </c>
      <c r="I866" t="s">
        <v>37</v>
      </c>
      <c r="J866" t="s">
        <v>37</v>
      </c>
      <c r="K866" t="s">
        <v>37</v>
      </c>
      <c r="L866" t="s">
        <v>50</v>
      </c>
      <c r="M866" t="s">
        <v>34</v>
      </c>
      <c r="N866" t="s">
        <v>37</v>
      </c>
      <c r="O866" t="s">
        <v>37</v>
      </c>
      <c r="P866" t="s">
        <v>37</v>
      </c>
      <c r="Q866" t="s">
        <v>37</v>
      </c>
      <c r="R866" t="s">
        <v>37</v>
      </c>
      <c r="S866" t="s">
        <v>37</v>
      </c>
      <c r="T866" t="s">
        <v>37</v>
      </c>
      <c r="U866" t="s">
        <v>67</v>
      </c>
      <c r="V866" t="s">
        <v>37</v>
      </c>
      <c r="W866" t="s">
        <v>40</v>
      </c>
      <c r="X866">
        <v>110.6</v>
      </c>
      <c r="Y866">
        <v>7962.2</v>
      </c>
      <c r="Z866">
        <v>0</v>
      </c>
      <c r="AA866">
        <v>0</v>
      </c>
      <c r="AB866">
        <v>311.04000000000002</v>
      </c>
      <c r="AC866">
        <v>8273.24</v>
      </c>
      <c r="AD866" t="s">
        <v>41</v>
      </c>
      <c r="AE866" t="s">
        <v>42</v>
      </c>
      <c r="AF866" t="s">
        <v>42</v>
      </c>
      <c r="AG866">
        <f t="shared" si="26"/>
        <v>0</v>
      </c>
      <c r="AH866" t="str" cm="1">
        <f t="array" ref="AH866">_xlfn.IFS(
X866&lt;=20, "&lt;20",
AND(X866&gt;=20, X866&lt;50), "20-50",
AND(X866&gt;=50, X866&lt;100), "50-100",
X866&gt;=100, "&gt;100"
)</f>
        <v>&gt;100</v>
      </c>
      <c r="AI866">
        <f t="shared" si="27"/>
        <v>0</v>
      </c>
      <c r="AJ866" t="str" cm="1">
        <f t="array" ref="AJ866">_xlfn.IFS(
C866&lt;=20, "&lt;20",
AND(C866&gt;=20, C866&lt;35), "20-35",
AND(C866&gt;=35, C866&lt;50), "35-50",
C866&gt;=50, "50-100"
)</f>
        <v>50-100</v>
      </c>
      <c r="AK866" t="str" cm="1">
        <f t="array" ref="AK866">_xlfn.IFS(
G866&lt;6, "&lt;6",
AND(G866&gt;=6, G866&lt;12), "6-12",
AND(G866&gt;=12, G866&lt;18), "12-18",  AND(G866&gt;=18, G866&lt;24), "18-24", G866&gt;=24, "24-36")</f>
        <v>&lt;6</v>
      </c>
    </row>
    <row r="867" spans="1:37" x14ac:dyDescent="0.3">
      <c r="A867" t="s">
        <v>966</v>
      </c>
      <c r="B867" t="s">
        <v>33</v>
      </c>
      <c r="C867">
        <v>63</v>
      </c>
      <c r="D867" t="s">
        <v>34</v>
      </c>
      <c r="E867" t="s">
        <v>61</v>
      </c>
      <c r="F867">
        <v>4</v>
      </c>
      <c r="G867">
        <v>33</v>
      </c>
      <c r="H867" t="s">
        <v>36</v>
      </c>
      <c r="I867" t="s">
        <v>37</v>
      </c>
      <c r="J867" t="s">
        <v>34</v>
      </c>
      <c r="K867" t="s">
        <v>34</v>
      </c>
      <c r="L867" t="s">
        <v>34</v>
      </c>
      <c r="M867" t="s">
        <v>34</v>
      </c>
      <c r="N867" t="s">
        <v>34</v>
      </c>
      <c r="O867" t="s">
        <v>34</v>
      </c>
      <c r="P867" t="s">
        <v>34</v>
      </c>
      <c r="Q867" t="s">
        <v>34</v>
      </c>
      <c r="R867" t="s">
        <v>34</v>
      </c>
      <c r="S867" t="s">
        <v>34</v>
      </c>
      <c r="T867" t="s">
        <v>34</v>
      </c>
      <c r="U867" t="s">
        <v>67</v>
      </c>
      <c r="V867" t="s">
        <v>37</v>
      </c>
      <c r="W867" t="s">
        <v>40</v>
      </c>
      <c r="X867">
        <v>20.7</v>
      </c>
      <c r="Y867">
        <v>1482.3</v>
      </c>
      <c r="Z867">
        <v>0</v>
      </c>
      <c r="AA867">
        <v>0</v>
      </c>
      <c r="AB867">
        <v>496.8</v>
      </c>
      <c r="AC867">
        <v>1979.1</v>
      </c>
      <c r="AD867" t="s">
        <v>41</v>
      </c>
      <c r="AE867" t="s">
        <v>42</v>
      </c>
      <c r="AF867" t="s">
        <v>42</v>
      </c>
      <c r="AG867">
        <f t="shared" si="26"/>
        <v>0</v>
      </c>
      <c r="AH867" t="str" cm="1">
        <f t="array" ref="AH867">_xlfn.IFS(
X867&lt;=20, "&lt;20",
AND(X867&gt;=20, X867&lt;50), "20-50",
AND(X867&gt;=50, X867&lt;100), "50-100",
X867&gt;=100, "&gt;100"
)</f>
        <v>20-50</v>
      </c>
      <c r="AI867">
        <f t="shared" si="27"/>
        <v>0</v>
      </c>
      <c r="AJ867" t="str" cm="1">
        <f t="array" ref="AJ867">_xlfn.IFS(
C867&lt;=20, "&lt;20",
AND(C867&gt;=20, C867&lt;35), "20-35",
AND(C867&gt;=35, C867&lt;50), "35-50",
C867&gt;=50, "50-100"
)</f>
        <v>50-100</v>
      </c>
      <c r="AK867" t="str" cm="1">
        <f t="array" ref="AK867">_xlfn.IFS(
G867&lt;6, "&lt;6",
AND(G867&gt;=6, G867&lt;12), "6-12",
AND(G867&gt;=12, G867&lt;18), "12-18",  AND(G867&gt;=18, G867&lt;24), "18-24", G867&gt;=24, "24-36")</f>
        <v>24-36</v>
      </c>
    </row>
    <row r="868" spans="1:37" x14ac:dyDescent="0.3">
      <c r="A868" t="s">
        <v>967</v>
      </c>
      <c r="B868" t="s">
        <v>44</v>
      </c>
      <c r="C868">
        <v>66</v>
      </c>
      <c r="D868" t="s">
        <v>37</v>
      </c>
      <c r="E868" t="s">
        <v>74</v>
      </c>
      <c r="F868">
        <v>2</v>
      </c>
      <c r="G868">
        <v>3</v>
      </c>
      <c r="H868" t="s">
        <v>110</v>
      </c>
      <c r="I868" t="s">
        <v>37</v>
      </c>
      <c r="J868" t="s">
        <v>34</v>
      </c>
      <c r="K868" t="s">
        <v>34</v>
      </c>
      <c r="L868" t="s">
        <v>34</v>
      </c>
      <c r="M868" t="s">
        <v>34</v>
      </c>
      <c r="N868" t="s">
        <v>34</v>
      </c>
      <c r="O868" t="s">
        <v>34</v>
      </c>
      <c r="P868" t="s">
        <v>34</v>
      </c>
      <c r="Q868" t="s">
        <v>34</v>
      </c>
      <c r="R868" t="s">
        <v>34</v>
      </c>
      <c r="S868" t="s">
        <v>34</v>
      </c>
      <c r="T868" t="s">
        <v>34</v>
      </c>
      <c r="U868" t="s">
        <v>39</v>
      </c>
      <c r="V868" t="s">
        <v>34</v>
      </c>
      <c r="W868" t="s">
        <v>40</v>
      </c>
      <c r="X868">
        <v>21.1</v>
      </c>
      <c r="Y868">
        <v>741</v>
      </c>
      <c r="Z868">
        <v>14.23</v>
      </c>
      <c r="AA868">
        <v>0</v>
      </c>
      <c r="AB868">
        <v>831.95</v>
      </c>
      <c r="AC868">
        <v>1558.72</v>
      </c>
      <c r="AD868" t="s">
        <v>41</v>
      </c>
      <c r="AE868" t="s">
        <v>42</v>
      </c>
      <c r="AF868" t="s">
        <v>42</v>
      </c>
      <c r="AG868">
        <f t="shared" si="26"/>
        <v>0</v>
      </c>
      <c r="AH868" t="str" cm="1">
        <f t="array" ref="AH868">_xlfn.IFS(
X868&lt;=20, "&lt;20",
AND(X868&gt;=20, X868&lt;50), "20-50",
AND(X868&gt;=50, X868&lt;100), "50-100",
X868&gt;=100, "&gt;100"
)</f>
        <v>20-50</v>
      </c>
      <c r="AI868">
        <f t="shared" si="27"/>
        <v>0</v>
      </c>
      <c r="AJ868" t="str" cm="1">
        <f t="array" ref="AJ868">_xlfn.IFS(
C868&lt;=20, "&lt;20",
AND(C868&gt;=20, C868&lt;35), "20-35",
AND(C868&gt;=35, C868&lt;50), "35-50",
C868&gt;=50, "50-100"
)</f>
        <v>50-100</v>
      </c>
      <c r="AK868" t="str" cm="1">
        <f t="array" ref="AK868">_xlfn.IFS(
G868&lt;6, "&lt;6",
AND(G868&gt;=6, G868&lt;12), "6-12",
AND(G868&gt;=12, G868&lt;18), "12-18",  AND(G868&gt;=18, G868&lt;24), "18-24", G868&gt;=24, "24-36")</f>
        <v>&lt;6</v>
      </c>
    </row>
    <row r="869" spans="1:37" x14ac:dyDescent="0.3">
      <c r="A869" t="s">
        <v>968</v>
      </c>
      <c r="B869" t="s">
        <v>33</v>
      </c>
      <c r="C869">
        <v>82</v>
      </c>
      <c r="D869" t="s">
        <v>37</v>
      </c>
      <c r="E869" t="s">
        <v>87</v>
      </c>
      <c r="F869">
        <v>6</v>
      </c>
      <c r="G869">
        <v>34</v>
      </c>
      <c r="H869" t="s">
        <v>66</v>
      </c>
      <c r="I869" t="s">
        <v>37</v>
      </c>
      <c r="J869" t="s">
        <v>37</v>
      </c>
      <c r="K869" t="s">
        <v>37</v>
      </c>
      <c r="L869" t="s">
        <v>50</v>
      </c>
      <c r="M869" t="s">
        <v>34</v>
      </c>
      <c r="N869" t="s">
        <v>34</v>
      </c>
      <c r="O869" t="s">
        <v>37</v>
      </c>
      <c r="P869" t="s">
        <v>37</v>
      </c>
      <c r="Q869" t="s">
        <v>37</v>
      </c>
      <c r="R869" t="s">
        <v>37</v>
      </c>
      <c r="S869" t="s">
        <v>34</v>
      </c>
      <c r="T869" t="s">
        <v>34</v>
      </c>
      <c r="U869" t="s">
        <v>39</v>
      </c>
      <c r="V869" t="s">
        <v>37</v>
      </c>
      <c r="W869" t="s">
        <v>40</v>
      </c>
      <c r="X869">
        <v>107.15</v>
      </c>
      <c r="Y869">
        <v>7379.8</v>
      </c>
      <c r="Z869">
        <v>0</v>
      </c>
      <c r="AA869">
        <v>50</v>
      </c>
      <c r="AB869">
        <v>2183.48</v>
      </c>
      <c r="AC869">
        <v>9613.2800000000007</v>
      </c>
      <c r="AD869" t="s">
        <v>41</v>
      </c>
      <c r="AE869" t="s">
        <v>42</v>
      </c>
      <c r="AF869" t="s">
        <v>42</v>
      </c>
      <c r="AG869">
        <f t="shared" si="26"/>
        <v>0</v>
      </c>
      <c r="AH869" t="str" cm="1">
        <f t="array" ref="AH869">_xlfn.IFS(
X869&lt;=20, "&lt;20",
AND(X869&gt;=20, X869&lt;50), "20-50",
AND(X869&gt;=50, X869&lt;100), "50-100",
X869&gt;=100, "&gt;100"
)</f>
        <v>&gt;100</v>
      </c>
      <c r="AI869">
        <f t="shared" si="27"/>
        <v>0</v>
      </c>
      <c r="AJ869" t="str" cm="1">
        <f t="array" ref="AJ869">_xlfn.IFS(
C869&lt;=20, "&lt;20",
AND(C869&gt;=20, C869&lt;35), "20-35",
AND(C869&gt;=35, C869&lt;50), "35-50",
C869&gt;=50, "50-100"
)</f>
        <v>50-100</v>
      </c>
      <c r="AK869" t="str" cm="1">
        <f t="array" ref="AK869">_xlfn.IFS(
G869&lt;6, "&lt;6",
AND(G869&gt;=6, G869&lt;12), "6-12",
AND(G869&gt;=12, G869&lt;18), "12-18",  AND(G869&gt;=18, G869&lt;24), "18-24", G869&gt;=24, "24-36")</f>
        <v>24-36</v>
      </c>
    </row>
    <row r="870" spans="1:37" x14ac:dyDescent="0.3">
      <c r="A870" t="s">
        <v>969</v>
      </c>
      <c r="B870" t="s">
        <v>44</v>
      </c>
      <c r="C870">
        <v>43</v>
      </c>
      <c r="D870" t="s">
        <v>34</v>
      </c>
      <c r="E870" t="s">
        <v>114</v>
      </c>
      <c r="F870">
        <v>15</v>
      </c>
      <c r="G870">
        <v>9</v>
      </c>
      <c r="H870" t="s">
        <v>36</v>
      </c>
      <c r="I870" t="s">
        <v>37</v>
      </c>
      <c r="J870" t="s">
        <v>37</v>
      </c>
      <c r="K870" t="s">
        <v>37</v>
      </c>
      <c r="L870" t="s">
        <v>50</v>
      </c>
      <c r="M870" t="s">
        <v>34</v>
      </c>
      <c r="N870" t="s">
        <v>37</v>
      </c>
      <c r="O870" t="s">
        <v>34</v>
      </c>
      <c r="P870" t="s">
        <v>37</v>
      </c>
      <c r="Q870" t="s">
        <v>34</v>
      </c>
      <c r="R870" t="s">
        <v>34</v>
      </c>
      <c r="S870" t="s">
        <v>34</v>
      </c>
      <c r="T870" t="s">
        <v>37</v>
      </c>
      <c r="U870" t="s">
        <v>67</v>
      </c>
      <c r="V870" t="s">
        <v>37</v>
      </c>
      <c r="W870" t="s">
        <v>51</v>
      </c>
      <c r="X870">
        <v>84.8</v>
      </c>
      <c r="Y870">
        <v>6152.4</v>
      </c>
      <c r="Z870">
        <v>0</v>
      </c>
      <c r="AA870">
        <v>0</v>
      </c>
      <c r="AB870">
        <v>2390.5700000000002</v>
      </c>
      <c r="AC870">
        <v>8542.9699999999993</v>
      </c>
      <c r="AD870" t="s">
        <v>41</v>
      </c>
      <c r="AE870" t="s">
        <v>42</v>
      </c>
      <c r="AF870" t="s">
        <v>42</v>
      </c>
      <c r="AG870">
        <f t="shared" si="26"/>
        <v>0</v>
      </c>
      <c r="AH870" t="str" cm="1">
        <f t="array" ref="AH870">_xlfn.IFS(
X870&lt;=20, "&lt;20",
AND(X870&gt;=20, X870&lt;50), "20-50",
AND(X870&gt;=50, X870&lt;100), "50-100",
X870&gt;=100, "&gt;100"
)</f>
        <v>50-100</v>
      </c>
      <c r="AI870">
        <f t="shared" si="27"/>
        <v>0</v>
      </c>
      <c r="AJ870" t="str" cm="1">
        <f t="array" ref="AJ870">_xlfn.IFS(
C870&lt;=20, "&lt;20",
AND(C870&gt;=20, C870&lt;35), "20-35",
AND(C870&gt;=35, C870&lt;50), "35-50",
C870&gt;=50, "50-100"
)</f>
        <v>35-50</v>
      </c>
      <c r="AK870" t="str" cm="1">
        <f t="array" ref="AK870">_xlfn.IFS(
G870&lt;6, "&lt;6",
AND(G870&gt;=6, G870&lt;12), "6-12",
AND(G870&gt;=12, G870&lt;18), "12-18",  AND(G870&gt;=18, G870&lt;24), "18-24", G870&gt;=24, "24-36")</f>
        <v>6-12</v>
      </c>
    </row>
    <row r="871" spans="1:37" x14ac:dyDescent="0.3">
      <c r="A871" t="s">
        <v>970</v>
      </c>
      <c r="B871" t="s">
        <v>44</v>
      </c>
      <c r="C871">
        <v>40</v>
      </c>
      <c r="D871" t="s">
        <v>34</v>
      </c>
      <c r="E871" t="s">
        <v>114</v>
      </c>
      <c r="F871">
        <v>13</v>
      </c>
      <c r="G871">
        <v>15</v>
      </c>
      <c r="H871" t="s">
        <v>36</v>
      </c>
      <c r="I871" t="s">
        <v>37</v>
      </c>
      <c r="J871" t="s">
        <v>37</v>
      </c>
      <c r="K871" t="s">
        <v>34</v>
      </c>
      <c r="L871" t="s">
        <v>34</v>
      </c>
      <c r="M871" t="s">
        <v>34</v>
      </c>
      <c r="N871" t="s">
        <v>34</v>
      </c>
      <c r="O871" t="s">
        <v>34</v>
      </c>
      <c r="P871" t="s">
        <v>34</v>
      </c>
      <c r="Q871" t="s">
        <v>34</v>
      </c>
      <c r="R871" t="s">
        <v>34</v>
      </c>
      <c r="S871" t="s">
        <v>34</v>
      </c>
      <c r="T871" t="s">
        <v>34</v>
      </c>
      <c r="U871" t="s">
        <v>67</v>
      </c>
      <c r="V871" t="s">
        <v>34</v>
      </c>
      <c r="W871" t="s">
        <v>51</v>
      </c>
      <c r="X871">
        <v>24.7</v>
      </c>
      <c r="Y871">
        <v>1685.9</v>
      </c>
      <c r="Z871">
        <v>0</v>
      </c>
      <c r="AA871">
        <v>0</v>
      </c>
      <c r="AB871">
        <v>2123.1</v>
      </c>
      <c r="AC871">
        <v>3809</v>
      </c>
      <c r="AD871" t="s">
        <v>41</v>
      </c>
      <c r="AE871" t="s">
        <v>42</v>
      </c>
      <c r="AF871" t="s">
        <v>42</v>
      </c>
      <c r="AG871">
        <f t="shared" si="26"/>
        <v>0</v>
      </c>
      <c r="AH871" t="str" cm="1">
        <f t="array" ref="AH871">_xlfn.IFS(
X871&lt;=20, "&lt;20",
AND(X871&gt;=20, X871&lt;50), "20-50",
AND(X871&gt;=50, X871&lt;100), "50-100",
X871&gt;=100, "&gt;100"
)</f>
        <v>20-50</v>
      </c>
      <c r="AI871">
        <f t="shared" si="27"/>
        <v>0</v>
      </c>
      <c r="AJ871" t="str" cm="1">
        <f t="array" ref="AJ871">_xlfn.IFS(
C871&lt;=20, "&lt;20",
AND(C871&gt;=20, C871&lt;35), "20-35",
AND(C871&gt;=35, C871&lt;50), "35-50",
C871&gt;=50, "50-100"
)</f>
        <v>35-50</v>
      </c>
      <c r="AK871" t="str" cm="1">
        <f t="array" ref="AK871">_xlfn.IFS(
G871&lt;6, "&lt;6",
AND(G871&gt;=6, G871&lt;12), "6-12",
AND(G871&gt;=12, G871&lt;18), "12-18",  AND(G871&gt;=18, G871&lt;24), "18-24", G871&gt;=24, "24-36")</f>
        <v>12-18</v>
      </c>
    </row>
    <row r="872" spans="1:37" x14ac:dyDescent="0.3">
      <c r="A872" t="s">
        <v>971</v>
      </c>
      <c r="B872" t="s">
        <v>44</v>
      </c>
      <c r="C872">
        <v>60</v>
      </c>
      <c r="D872" t="s">
        <v>37</v>
      </c>
      <c r="E872" t="s">
        <v>76</v>
      </c>
      <c r="F872">
        <v>14</v>
      </c>
      <c r="G872">
        <v>2</v>
      </c>
      <c r="H872" t="s">
        <v>36</v>
      </c>
      <c r="I872" t="s">
        <v>34</v>
      </c>
      <c r="J872" t="s">
        <v>34</v>
      </c>
      <c r="K872" t="s">
        <v>37</v>
      </c>
      <c r="L872" t="s">
        <v>72</v>
      </c>
      <c r="M872" t="s">
        <v>37</v>
      </c>
      <c r="N872" t="s">
        <v>37</v>
      </c>
      <c r="O872" t="s">
        <v>37</v>
      </c>
      <c r="P872" t="s">
        <v>37</v>
      </c>
      <c r="Q872" t="s">
        <v>34</v>
      </c>
      <c r="R872" t="s">
        <v>37</v>
      </c>
      <c r="S872" t="s">
        <v>37</v>
      </c>
      <c r="T872" t="s">
        <v>37</v>
      </c>
      <c r="U872" t="s">
        <v>39</v>
      </c>
      <c r="V872" t="s">
        <v>37</v>
      </c>
      <c r="W872" t="s">
        <v>40</v>
      </c>
      <c r="X872">
        <v>55.35</v>
      </c>
      <c r="Y872">
        <v>1636.95</v>
      </c>
      <c r="Z872">
        <v>0</v>
      </c>
      <c r="AA872">
        <v>0</v>
      </c>
      <c r="AB872">
        <v>0</v>
      </c>
      <c r="AC872">
        <v>1636.95</v>
      </c>
      <c r="AD872" t="s">
        <v>41</v>
      </c>
      <c r="AE872" t="s">
        <v>42</v>
      </c>
      <c r="AF872" t="s">
        <v>42</v>
      </c>
      <c r="AG872">
        <f t="shared" si="26"/>
        <v>0</v>
      </c>
      <c r="AH872" t="str" cm="1">
        <f t="array" ref="AH872">_xlfn.IFS(
X872&lt;=20, "&lt;20",
AND(X872&gt;=20, X872&lt;50), "20-50",
AND(X872&gt;=50, X872&lt;100), "50-100",
X872&gt;=100, "&gt;100"
)</f>
        <v>50-100</v>
      </c>
      <c r="AI872">
        <f t="shared" si="27"/>
        <v>0</v>
      </c>
      <c r="AJ872" t="str" cm="1">
        <f t="array" ref="AJ872">_xlfn.IFS(
C872&lt;=20, "&lt;20",
AND(C872&gt;=20, C872&lt;35), "20-35",
AND(C872&gt;=35, C872&lt;50), "35-50",
C872&gt;=50, "50-100"
)</f>
        <v>50-100</v>
      </c>
      <c r="AK872" t="str" cm="1">
        <f t="array" ref="AK872">_xlfn.IFS(
G872&lt;6, "&lt;6",
AND(G872&gt;=6, G872&lt;12), "6-12",
AND(G872&gt;=12, G872&lt;18), "12-18",  AND(G872&gt;=18, G872&lt;24), "18-24", G872&gt;=24, "24-36")</f>
        <v>&lt;6</v>
      </c>
    </row>
    <row r="873" spans="1:37" x14ac:dyDescent="0.3">
      <c r="A873" t="s">
        <v>972</v>
      </c>
      <c r="B873" t="s">
        <v>33</v>
      </c>
      <c r="C873">
        <v>57</v>
      </c>
      <c r="D873" t="s">
        <v>34</v>
      </c>
      <c r="E873" t="s">
        <v>48</v>
      </c>
      <c r="F873">
        <v>4</v>
      </c>
      <c r="G873">
        <v>8</v>
      </c>
      <c r="H873" t="s">
        <v>36</v>
      </c>
      <c r="I873" t="s">
        <v>37</v>
      </c>
      <c r="J873" t="s">
        <v>34</v>
      </c>
      <c r="K873" t="s">
        <v>34</v>
      </c>
      <c r="L873" t="s">
        <v>34</v>
      </c>
      <c r="M873" t="s">
        <v>34</v>
      </c>
      <c r="N873" t="s">
        <v>34</v>
      </c>
      <c r="O873" t="s">
        <v>34</v>
      </c>
      <c r="P873" t="s">
        <v>34</v>
      </c>
      <c r="Q873" t="s">
        <v>34</v>
      </c>
      <c r="R873" t="s">
        <v>34</v>
      </c>
      <c r="S873" t="s">
        <v>34</v>
      </c>
      <c r="T873" t="s">
        <v>34</v>
      </c>
      <c r="U873" t="s">
        <v>67</v>
      </c>
      <c r="V873" t="s">
        <v>34</v>
      </c>
      <c r="W873" t="s">
        <v>51</v>
      </c>
      <c r="X873">
        <v>19.350000000000001</v>
      </c>
      <c r="Y873">
        <v>1240.8</v>
      </c>
      <c r="Z873">
        <v>0</v>
      </c>
      <c r="AA873">
        <v>0</v>
      </c>
      <c r="AB873">
        <v>1401.18</v>
      </c>
      <c r="AC873">
        <v>2641.98</v>
      </c>
      <c r="AD873" t="s">
        <v>41</v>
      </c>
      <c r="AE873" t="s">
        <v>42</v>
      </c>
      <c r="AF873" t="s">
        <v>42</v>
      </c>
      <c r="AG873">
        <f t="shared" si="26"/>
        <v>0</v>
      </c>
      <c r="AH873" t="str" cm="1">
        <f t="array" ref="AH873">_xlfn.IFS(
X873&lt;=20, "&lt;20",
AND(X873&gt;=20, X873&lt;50), "20-50",
AND(X873&gt;=50, X873&lt;100), "50-100",
X873&gt;=100, "&gt;100"
)</f>
        <v>&lt;20</v>
      </c>
      <c r="AI873">
        <f t="shared" si="27"/>
        <v>0</v>
      </c>
      <c r="AJ873" t="str" cm="1">
        <f t="array" ref="AJ873">_xlfn.IFS(
C873&lt;=20, "&lt;20",
AND(C873&gt;=20, C873&lt;35), "20-35",
AND(C873&gt;=35, C873&lt;50), "35-50",
C873&gt;=50, "50-100"
)</f>
        <v>50-100</v>
      </c>
      <c r="AK873" t="str" cm="1">
        <f t="array" ref="AK873">_xlfn.IFS(
G873&lt;6, "&lt;6",
AND(G873&gt;=6, G873&lt;12), "6-12",
AND(G873&gt;=12, G873&lt;18), "12-18",  AND(G873&gt;=18, G873&lt;24), "18-24", G873&gt;=24, "24-36")</f>
        <v>6-12</v>
      </c>
    </row>
    <row r="874" spans="1:37" x14ac:dyDescent="0.3">
      <c r="A874" t="s">
        <v>973</v>
      </c>
      <c r="B874" t="s">
        <v>33</v>
      </c>
      <c r="C874">
        <v>73</v>
      </c>
      <c r="D874" t="s">
        <v>37</v>
      </c>
      <c r="E874" t="s">
        <v>61</v>
      </c>
      <c r="F874">
        <v>6</v>
      </c>
      <c r="G874">
        <v>9</v>
      </c>
      <c r="H874" t="s">
        <v>57</v>
      </c>
      <c r="I874" t="s">
        <v>37</v>
      </c>
      <c r="J874" t="s">
        <v>34</v>
      </c>
      <c r="K874" t="s">
        <v>37</v>
      </c>
      <c r="L874" t="s">
        <v>50</v>
      </c>
      <c r="M874" t="s">
        <v>34</v>
      </c>
      <c r="N874" t="s">
        <v>34</v>
      </c>
      <c r="O874" t="s">
        <v>34</v>
      </c>
      <c r="P874" t="s">
        <v>34</v>
      </c>
      <c r="Q874" t="s">
        <v>37</v>
      </c>
      <c r="R874" t="s">
        <v>37</v>
      </c>
      <c r="S874" t="s">
        <v>34</v>
      </c>
      <c r="T874" t="s">
        <v>37</v>
      </c>
      <c r="U874" t="s">
        <v>67</v>
      </c>
      <c r="V874" t="s">
        <v>34</v>
      </c>
      <c r="W874" t="s">
        <v>51</v>
      </c>
      <c r="X874">
        <v>89.95</v>
      </c>
      <c r="Y874">
        <v>1648.45</v>
      </c>
      <c r="Z874">
        <v>0</v>
      </c>
      <c r="AA874">
        <v>0</v>
      </c>
      <c r="AB874">
        <v>969.2</v>
      </c>
      <c r="AC874">
        <v>2617.65</v>
      </c>
      <c r="AD874" t="s">
        <v>41</v>
      </c>
      <c r="AE874" t="s">
        <v>42</v>
      </c>
      <c r="AF874" t="s">
        <v>42</v>
      </c>
      <c r="AG874">
        <f t="shared" si="26"/>
        <v>0</v>
      </c>
      <c r="AH874" t="str" cm="1">
        <f t="array" ref="AH874">_xlfn.IFS(
X874&lt;=20, "&lt;20",
AND(X874&gt;=20, X874&lt;50), "20-50",
AND(X874&gt;=50, X874&lt;100), "50-100",
X874&gt;=100, "&gt;100"
)</f>
        <v>50-100</v>
      </c>
      <c r="AI874">
        <f t="shared" si="27"/>
        <v>0</v>
      </c>
      <c r="AJ874" t="str" cm="1">
        <f t="array" ref="AJ874">_xlfn.IFS(
C874&lt;=20, "&lt;20",
AND(C874&gt;=20, C874&lt;35), "20-35",
AND(C874&gt;=35, C874&lt;50), "35-50",
C874&gt;=50, "50-100"
)</f>
        <v>50-100</v>
      </c>
      <c r="AK874" t="str" cm="1">
        <f t="array" ref="AK874">_xlfn.IFS(
G874&lt;6, "&lt;6",
AND(G874&gt;=6, G874&lt;12), "6-12",
AND(G874&gt;=12, G874&lt;18), "12-18",  AND(G874&gt;=18, G874&lt;24), "18-24", G874&gt;=24, "24-36")</f>
        <v>6-12</v>
      </c>
    </row>
    <row r="875" spans="1:37" x14ac:dyDescent="0.3">
      <c r="A875" t="s">
        <v>974</v>
      </c>
      <c r="B875" t="s">
        <v>44</v>
      </c>
      <c r="C875">
        <v>55</v>
      </c>
      <c r="D875" t="s">
        <v>37</v>
      </c>
      <c r="E875" t="s">
        <v>158</v>
      </c>
      <c r="F875">
        <v>2</v>
      </c>
      <c r="G875">
        <v>35</v>
      </c>
      <c r="H875" t="s">
        <v>70</v>
      </c>
      <c r="I875" t="s">
        <v>37</v>
      </c>
      <c r="J875" t="s">
        <v>34</v>
      </c>
      <c r="K875" t="s">
        <v>37</v>
      </c>
      <c r="L875" t="s">
        <v>50</v>
      </c>
      <c r="M875" t="s">
        <v>34</v>
      </c>
      <c r="N875" t="s">
        <v>34</v>
      </c>
      <c r="O875" t="s">
        <v>34</v>
      </c>
      <c r="P875" t="s">
        <v>34</v>
      </c>
      <c r="Q875" t="s">
        <v>34</v>
      </c>
      <c r="R875" t="s">
        <v>34</v>
      </c>
      <c r="S875" t="s">
        <v>34</v>
      </c>
      <c r="T875" t="s">
        <v>37</v>
      </c>
      <c r="U875" t="s">
        <v>67</v>
      </c>
      <c r="V875" t="s">
        <v>37</v>
      </c>
      <c r="W875" t="s">
        <v>40</v>
      </c>
      <c r="X875">
        <v>69.05</v>
      </c>
      <c r="Y875">
        <v>3842.6</v>
      </c>
      <c r="Z875">
        <v>0</v>
      </c>
      <c r="AA875">
        <v>0</v>
      </c>
      <c r="AB875">
        <v>1532.85</v>
      </c>
      <c r="AC875">
        <v>5375.45</v>
      </c>
      <c r="AD875" t="s">
        <v>41</v>
      </c>
      <c r="AE875" t="s">
        <v>42</v>
      </c>
      <c r="AF875" t="s">
        <v>42</v>
      </c>
      <c r="AG875">
        <f t="shared" si="26"/>
        <v>0</v>
      </c>
      <c r="AH875" t="str" cm="1">
        <f t="array" ref="AH875">_xlfn.IFS(
X875&lt;=20, "&lt;20",
AND(X875&gt;=20, X875&lt;50), "20-50",
AND(X875&gt;=50, X875&lt;100), "50-100",
X875&gt;=100, "&gt;100"
)</f>
        <v>50-100</v>
      </c>
      <c r="AI875">
        <f t="shared" si="27"/>
        <v>0</v>
      </c>
      <c r="AJ875" t="str" cm="1">
        <f t="array" ref="AJ875">_xlfn.IFS(
C875&lt;=20, "&lt;20",
AND(C875&gt;=20, C875&lt;35), "20-35",
AND(C875&gt;=35, C875&lt;50), "35-50",
C875&gt;=50, "50-100"
)</f>
        <v>50-100</v>
      </c>
      <c r="AK875" t="str" cm="1">
        <f t="array" ref="AK875">_xlfn.IFS(
G875&lt;6, "&lt;6",
AND(G875&gt;=6, G875&lt;12), "6-12",
AND(G875&gt;=12, G875&lt;18), "12-18",  AND(G875&gt;=18, G875&lt;24), "18-24", G875&gt;=24, "24-36")</f>
        <v>24-36</v>
      </c>
    </row>
    <row r="876" spans="1:37" x14ac:dyDescent="0.3">
      <c r="A876" t="s">
        <v>975</v>
      </c>
      <c r="B876" t="s">
        <v>44</v>
      </c>
      <c r="C876">
        <v>26</v>
      </c>
      <c r="D876" t="s">
        <v>34</v>
      </c>
      <c r="E876" t="s">
        <v>45</v>
      </c>
      <c r="F876">
        <v>1</v>
      </c>
      <c r="G876">
        <v>20</v>
      </c>
      <c r="H876" t="s">
        <v>36</v>
      </c>
      <c r="I876" t="s">
        <v>37</v>
      </c>
      <c r="J876" t="s">
        <v>34</v>
      </c>
      <c r="K876" t="s">
        <v>37</v>
      </c>
      <c r="L876" t="s">
        <v>38</v>
      </c>
      <c r="M876" t="s">
        <v>34</v>
      </c>
      <c r="N876" t="s">
        <v>34</v>
      </c>
      <c r="O876" t="s">
        <v>37</v>
      </c>
      <c r="P876" t="s">
        <v>34</v>
      </c>
      <c r="Q876" t="s">
        <v>37</v>
      </c>
      <c r="R876" t="s">
        <v>37</v>
      </c>
      <c r="S876" t="s">
        <v>37</v>
      </c>
      <c r="T876" t="s">
        <v>37</v>
      </c>
      <c r="U876" t="s">
        <v>46</v>
      </c>
      <c r="V876" t="s">
        <v>37</v>
      </c>
      <c r="W876" t="s">
        <v>143</v>
      </c>
      <c r="X876">
        <v>70.05</v>
      </c>
      <c r="Y876">
        <v>564.4</v>
      </c>
      <c r="Z876">
        <v>0</v>
      </c>
      <c r="AA876">
        <v>0</v>
      </c>
      <c r="AB876">
        <v>134.19</v>
      </c>
      <c r="AC876">
        <v>698.59</v>
      </c>
      <c r="AD876" t="s">
        <v>41</v>
      </c>
      <c r="AE876" t="s">
        <v>42</v>
      </c>
      <c r="AF876" t="s">
        <v>42</v>
      </c>
      <c r="AG876">
        <f t="shared" si="26"/>
        <v>0</v>
      </c>
      <c r="AH876" t="str" cm="1">
        <f t="array" ref="AH876">_xlfn.IFS(
X876&lt;=20, "&lt;20",
AND(X876&gt;=20, X876&lt;50), "20-50",
AND(X876&gt;=50, X876&lt;100), "50-100",
X876&gt;=100, "&gt;100"
)</f>
        <v>50-100</v>
      </c>
      <c r="AI876">
        <f t="shared" si="27"/>
        <v>0</v>
      </c>
      <c r="AJ876" t="str" cm="1">
        <f t="array" ref="AJ876">_xlfn.IFS(
C876&lt;=20, "&lt;20",
AND(C876&gt;=20, C876&lt;35), "20-35",
AND(C876&gt;=35, C876&lt;50), "35-50",
C876&gt;=50, "50-100"
)</f>
        <v>20-35</v>
      </c>
      <c r="AK876" t="str" cm="1">
        <f t="array" ref="AK876">_xlfn.IFS(
G876&lt;6, "&lt;6",
AND(G876&gt;=6, G876&lt;12), "6-12",
AND(G876&gt;=12, G876&lt;18), "12-18",  AND(G876&gt;=18, G876&lt;24), "18-24", G876&gt;=24, "24-36")</f>
        <v>18-24</v>
      </c>
    </row>
    <row r="877" spans="1:37" x14ac:dyDescent="0.3">
      <c r="A877" t="s">
        <v>976</v>
      </c>
      <c r="B877" t="s">
        <v>33</v>
      </c>
      <c r="C877">
        <v>72</v>
      </c>
      <c r="D877" t="s">
        <v>37</v>
      </c>
      <c r="E877" t="s">
        <v>99</v>
      </c>
      <c r="F877">
        <v>15</v>
      </c>
      <c r="G877">
        <v>6</v>
      </c>
      <c r="H877" t="s">
        <v>49</v>
      </c>
      <c r="I877" t="s">
        <v>37</v>
      </c>
      <c r="J877" t="s">
        <v>37</v>
      </c>
      <c r="K877" t="s">
        <v>37</v>
      </c>
      <c r="L877" t="s">
        <v>50</v>
      </c>
      <c r="M877" t="s">
        <v>34</v>
      </c>
      <c r="N877" t="s">
        <v>34</v>
      </c>
      <c r="O877" t="s">
        <v>37</v>
      </c>
      <c r="P877" t="s">
        <v>34</v>
      </c>
      <c r="Q877" t="s">
        <v>34</v>
      </c>
      <c r="R877" t="s">
        <v>34</v>
      </c>
      <c r="S877" t="s">
        <v>34</v>
      </c>
      <c r="T877" t="s">
        <v>37</v>
      </c>
      <c r="U877" t="s">
        <v>46</v>
      </c>
      <c r="V877" t="s">
        <v>37</v>
      </c>
      <c r="W877" t="s">
        <v>51</v>
      </c>
      <c r="X877">
        <v>78.55</v>
      </c>
      <c r="Y877">
        <v>149.55000000000001</v>
      </c>
      <c r="Z877">
        <v>0</v>
      </c>
      <c r="AA877">
        <v>0</v>
      </c>
      <c r="AB877">
        <v>87.92</v>
      </c>
      <c r="AC877">
        <v>237.47</v>
      </c>
      <c r="AD877" t="s">
        <v>52</v>
      </c>
      <c r="AE877" t="s">
        <v>53</v>
      </c>
      <c r="AF877" t="s">
        <v>91</v>
      </c>
      <c r="AG877">
        <f t="shared" si="26"/>
        <v>1</v>
      </c>
      <c r="AH877" t="str" cm="1">
        <f t="array" ref="AH877">_xlfn.IFS(
X877&lt;=20, "&lt;20",
AND(X877&gt;=20, X877&lt;50), "20-50",
AND(X877&gt;=50, X877&lt;100), "50-100",
X877&gt;=100, "&gt;100"
)</f>
        <v>50-100</v>
      </c>
      <c r="AI877">
        <f t="shared" si="27"/>
        <v>0</v>
      </c>
      <c r="AJ877" t="str" cm="1">
        <f t="array" ref="AJ877">_xlfn.IFS(
C877&lt;=20, "&lt;20",
AND(C877&gt;=20, C877&lt;35), "20-35",
AND(C877&gt;=35, C877&lt;50), "35-50",
C877&gt;=50, "50-100"
)</f>
        <v>50-100</v>
      </c>
      <c r="AK877" t="str" cm="1">
        <f t="array" ref="AK877">_xlfn.IFS(
G877&lt;6, "&lt;6",
AND(G877&gt;=6, G877&lt;12), "6-12",
AND(G877&gt;=12, G877&lt;18), "12-18",  AND(G877&gt;=18, G877&lt;24), "18-24", G877&gt;=24, "24-36")</f>
        <v>6-12</v>
      </c>
    </row>
    <row r="878" spans="1:37" x14ac:dyDescent="0.3">
      <c r="A878" t="s">
        <v>977</v>
      </c>
      <c r="B878" t="s">
        <v>44</v>
      </c>
      <c r="C878">
        <v>62</v>
      </c>
      <c r="D878" t="s">
        <v>34</v>
      </c>
      <c r="E878" t="s">
        <v>103</v>
      </c>
      <c r="F878">
        <v>11</v>
      </c>
      <c r="G878">
        <v>2</v>
      </c>
      <c r="H878" t="s">
        <v>66</v>
      </c>
      <c r="I878" t="s">
        <v>37</v>
      </c>
      <c r="J878" t="s">
        <v>37</v>
      </c>
      <c r="K878" t="s">
        <v>37</v>
      </c>
      <c r="L878" t="s">
        <v>50</v>
      </c>
      <c r="M878" t="s">
        <v>34</v>
      </c>
      <c r="N878" t="s">
        <v>34</v>
      </c>
      <c r="O878" t="s">
        <v>37</v>
      </c>
      <c r="P878" t="s">
        <v>34</v>
      </c>
      <c r="Q878" t="s">
        <v>37</v>
      </c>
      <c r="R878" t="s">
        <v>37</v>
      </c>
      <c r="S878" t="s">
        <v>37</v>
      </c>
      <c r="T878" t="s">
        <v>37</v>
      </c>
      <c r="U878" t="s">
        <v>67</v>
      </c>
      <c r="V878" t="s">
        <v>37</v>
      </c>
      <c r="W878" t="s">
        <v>51</v>
      </c>
      <c r="X878">
        <v>97.85</v>
      </c>
      <c r="Y878">
        <v>6841.3</v>
      </c>
      <c r="Z878">
        <v>0</v>
      </c>
      <c r="AA878">
        <v>0</v>
      </c>
      <c r="AB878">
        <v>184.32</v>
      </c>
      <c r="AC878">
        <v>7025.62</v>
      </c>
      <c r="AD878" t="s">
        <v>41</v>
      </c>
      <c r="AE878" t="s">
        <v>42</v>
      </c>
      <c r="AF878" t="s">
        <v>42</v>
      </c>
      <c r="AG878">
        <f t="shared" si="26"/>
        <v>0</v>
      </c>
      <c r="AH878" t="str" cm="1">
        <f t="array" ref="AH878">_xlfn.IFS(
X878&lt;=20, "&lt;20",
AND(X878&gt;=20, X878&lt;50), "20-50",
AND(X878&gt;=50, X878&lt;100), "50-100",
X878&gt;=100, "&gt;100"
)</f>
        <v>50-100</v>
      </c>
      <c r="AI878">
        <f t="shared" si="27"/>
        <v>0</v>
      </c>
      <c r="AJ878" t="str" cm="1">
        <f t="array" ref="AJ878">_xlfn.IFS(
C878&lt;=20, "&lt;20",
AND(C878&gt;=20, C878&lt;35), "20-35",
AND(C878&gt;=35, C878&lt;50), "35-50",
C878&gt;=50, "50-100"
)</f>
        <v>50-100</v>
      </c>
      <c r="AK878" t="str" cm="1">
        <f t="array" ref="AK878">_xlfn.IFS(
G878&lt;6, "&lt;6",
AND(G878&gt;=6, G878&lt;12), "6-12",
AND(G878&gt;=12, G878&lt;18), "12-18",  AND(G878&gt;=18, G878&lt;24), "18-24", G878&gt;=24, "24-36")</f>
        <v>&lt;6</v>
      </c>
    </row>
    <row r="879" spans="1:37" x14ac:dyDescent="0.3">
      <c r="A879" t="s">
        <v>978</v>
      </c>
      <c r="B879" t="s">
        <v>33</v>
      </c>
      <c r="C879">
        <v>55</v>
      </c>
      <c r="D879" t="s">
        <v>34</v>
      </c>
      <c r="E879" t="s">
        <v>56</v>
      </c>
      <c r="F879">
        <v>12</v>
      </c>
      <c r="G879">
        <v>29</v>
      </c>
      <c r="H879" t="s">
        <v>36</v>
      </c>
      <c r="I879" t="s">
        <v>37</v>
      </c>
      <c r="J879" t="s">
        <v>34</v>
      </c>
      <c r="K879" t="s">
        <v>34</v>
      </c>
      <c r="L879" t="s">
        <v>34</v>
      </c>
      <c r="M879" t="s">
        <v>34</v>
      </c>
      <c r="N879" t="s">
        <v>34</v>
      </c>
      <c r="O879" t="s">
        <v>34</v>
      </c>
      <c r="P879" t="s">
        <v>34</v>
      </c>
      <c r="Q879" t="s">
        <v>34</v>
      </c>
      <c r="R879" t="s">
        <v>34</v>
      </c>
      <c r="S879" t="s">
        <v>34</v>
      </c>
      <c r="T879" t="s">
        <v>34</v>
      </c>
      <c r="U879" t="s">
        <v>67</v>
      </c>
      <c r="V879" t="s">
        <v>34</v>
      </c>
      <c r="W879" t="s">
        <v>40</v>
      </c>
      <c r="X879">
        <v>20.45</v>
      </c>
      <c r="Y879">
        <v>1024.6500000000001</v>
      </c>
      <c r="Z879">
        <v>0</v>
      </c>
      <c r="AA879">
        <v>0</v>
      </c>
      <c r="AB879">
        <v>1553.3</v>
      </c>
      <c r="AC879">
        <v>2577.9499999999998</v>
      </c>
      <c r="AD879" t="s">
        <v>41</v>
      </c>
      <c r="AE879" t="s">
        <v>42</v>
      </c>
      <c r="AF879" t="s">
        <v>42</v>
      </c>
      <c r="AG879">
        <f t="shared" si="26"/>
        <v>0</v>
      </c>
      <c r="AH879" t="str" cm="1">
        <f t="array" ref="AH879">_xlfn.IFS(
X879&lt;=20, "&lt;20",
AND(X879&gt;=20, X879&lt;50), "20-50",
AND(X879&gt;=50, X879&lt;100), "50-100",
X879&gt;=100, "&gt;100"
)</f>
        <v>20-50</v>
      </c>
      <c r="AI879">
        <f t="shared" si="27"/>
        <v>0</v>
      </c>
      <c r="AJ879" t="str" cm="1">
        <f t="array" ref="AJ879">_xlfn.IFS(
C879&lt;=20, "&lt;20",
AND(C879&gt;=20, C879&lt;35), "20-35",
AND(C879&gt;=35, C879&lt;50), "35-50",
C879&gt;=50, "50-100"
)</f>
        <v>50-100</v>
      </c>
      <c r="AK879" t="str" cm="1">
        <f t="array" ref="AK879">_xlfn.IFS(
G879&lt;6, "&lt;6",
AND(G879&gt;=6, G879&lt;12), "6-12",
AND(G879&gt;=12, G879&lt;18), "12-18",  AND(G879&gt;=18, G879&lt;24), "18-24", G879&gt;=24, "24-36")</f>
        <v>24-36</v>
      </c>
    </row>
    <row r="880" spans="1:37" x14ac:dyDescent="0.3">
      <c r="A880" t="s">
        <v>979</v>
      </c>
      <c r="B880" t="s">
        <v>44</v>
      </c>
      <c r="C880">
        <v>64</v>
      </c>
      <c r="D880" t="s">
        <v>37</v>
      </c>
      <c r="E880" t="s">
        <v>87</v>
      </c>
      <c r="F880">
        <v>1</v>
      </c>
      <c r="G880">
        <v>31</v>
      </c>
      <c r="H880" t="s">
        <v>36</v>
      </c>
      <c r="I880" t="s">
        <v>37</v>
      </c>
      <c r="J880" t="s">
        <v>37</v>
      </c>
      <c r="K880" t="s">
        <v>37</v>
      </c>
      <c r="L880" t="s">
        <v>50</v>
      </c>
      <c r="M880" t="s">
        <v>34</v>
      </c>
      <c r="N880" t="s">
        <v>37</v>
      </c>
      <c r="O880" t="s">
        <v>34</v>
      </c>
      <c r="P880" t="s">
        <v>34</v>
      </c>
      <c r="Q880" t="s">
        <v>34</v>
      </c>
      <c r="R880" t="s">
        <v>34</v>
      </c>
      <c r="S880" t="s">
        <v>34</v>
      </c>
      <c r="T880" t="s">
        <v>37</v>
      </c>
      <c r="U880" t="s">
        <v>39</v>
      </c>
      <c r="V880" t="s">
        <v>37</v>
      </c>
      <c r="W880" t="s">
        <v>51</v>
      </c>
      <c r="X880">
        <v>-5</v>
      </c>
      <c r="Y880">
        <v>3344.1</v>
      </c>
      <c r="Z880">
        <v>0</v>
      </c>
      <c r="AA880">
        <v>0</v>
      </c>
      <c r="AB880">
        <v>567.41999999999996</v>
      </c>
      <c r="AC880">
        <v>3911.52</v>
      </c>
      <c r="AD880" t="s">
        <v>41</v>
      </c>
      <c r="AE880" t="s">
        <v>42</v>
      </c>
      <c r="AF880" t="s">
        <v>42</v>
      </c>
      <c r="AG880">
        <f t="shared" si="26"/>
        <v>0</v>
      </c>
      <c r="AH880" t="str" cm="1">
        <f t="array" ref="AH880">_xlfn.IFS(
X880&lt;=20, "&lt;20",
AND(X880&gt;=20, X880&lt;50), "20-50",
AND(X880&gt;=50, X880&lt;100), "50-100",
X880&gt;=100, "&gt;100"
)</f>
        <v>&lt;20</v>
      </c>
      <c r="AI880">
        <f t="shared" si="27"/>
        <v>0</v>
      </c>
      <c r="AJ880" t="str" cm="1">
        <f t="array" ref="AJ880">_xlfn.IFS(
C880&lt;=20, "&lt;20",
AND(C880&gt;=20, C880&lt;35), "20-35",
AND(C880&gt;=35, C880&lt;50), "35-50",
C880&gt;=50, "50-100"
)</f>
        <v>50-100</v>
      </c>
      <c r="AK880" t="str" cm="1">
        <f t="array" ref="AK880">_xlfn.IFS(
G880&lt;6, "&lt;6",
AND(G880&gt;=6, G880&lt;12), "6-12",
AND(G880&gt;=12, G880&lt;18), "12-18",  AND(G880&gt;=18, G880&lt;24), "18-24", G880&gt;=24, "24-36")</f>
        <v>24-36</v>
      </c>
    </row>
    <row r="881" spans="1:37" x14ac:dyDescent="0.3">
      <c r="A881" t="s">
        <v>980</v>
      </c>
      <c r="B881" t="s">
        <v>33</v>
      </c>
      <c r="C881">
        <v>31</v>
      </c>
      <c r="D881" t="s">
        <v>34</v>
      </c>
      <c r="E881" t="s">
        <v>45</v>
      </c>
      <c r="F881">
        <v>6</v>
      </c>
      <c r="G881">
        <v>29</v>
      </c>
      <c r="H881" t="s">
        <v>57</v>
      </c>
      <c r="I881" t="s">
        <v>37</v>
      </c>
      <c r="J881" t="s">
        <v>37</v>
      </c>
      <c r="K881" t="s">
        <v>37</v>
      </c>
      <c r="L881" t="s">
        <v>50</v>
      </c>
      <c r="M881" t="s">
        <v>34</v>
      </c>
      <c r="N881" t="s">
        <v>34</v>
      </c>
      <c r="O881" t="s">
        <v>37</v>
      </c>
      <c r="P881" t="s">
        <v>37</v>
      </c>
      <c r="Q881" t="s">
        <v>37</v>
      </c>
      <c r="R881" t="s">
        <v>37</v>
      </c>
      <c r="S881" t="s">
        <v>37</v>
      </c>
      <c r="T881" t="s">
        <v>37</v>
      </c>
      <c r="U881" t="s">
        <v>46</v>
      </c>
      <c r="V881" t="s">
        <v>37</v>
      </c>
      <c r="W881" t="s">
        <v>51</v>
      </c>
      <c r="X881">
        <v>106.1</v>
      </c>
      <c r="Y881">
        <v>2249.9499999999998</v>
      </c>
      <c r="Z881">
        <v>0</v>
      </c>
      <c r="AA881">
        <v>0</v>
      </c>
      <c r="AB881">
        <v>458.43</v>
      </c>
      <c r="AC881">
        <v>2708.38</v>
      </c>
      <c r="AD881" t="s">
        <v>52</v>
      </c>
      <c r="AE881" t="s">
        <v>100</v>
      </c>
      <c r="AF881" t="s">
        <v>101</v>
      </c>
      <c r="AG881">
        <f t="shared" si="26"/>
        <v>1</v>
      </c>
      <c r="AH881" t="str" cm="1">
        <f t="array" ref="AH881">_xlfn.IFS(
X881&lt;=20, "&lt;20",
AND(X881&gt;=20, X881&lt;50), "20-50",
AND(X881&gt;=50, X881&lt;100), "50-100",
X881&gt;=100, "&gt;100"
)</f>
        <v>&gt;100</v>
      </c>
      <c r="AI881">
        <f t="shared" si="27"/>
        <v>0</v>
      </c>
      <c r="AJ881" t="str" cm="1">
        <f t="array" ref="AJ881">_xlfn.IFS(
C881&lt;=20, "&lt;20",
AND(C881&gt;=20, C881&lt;35), "20-35",
AND(C881&gt;=35, C881&lt;50), "35-50",
C881&gt;=50, "50-100"
)</f>
        <v>20-35</v>
      </c>
      <c r="AK881" t="str" cm="1">
        <f t="array" ref="AK881">_xlfn.IFS(
G881&lt;6, "&lt;6",
AND(G881&gt;=6, G881&lt;12), "6-12",
AND(G881&gt;=12, G881&lt;18), "12-18",  AND(G881&gt;=18, G881&lt;24), "18-24", G881&gt;=24, "24-36")</f>
        <v>24-36</v>
      </c>
    </row>
    <row r="882" spans="1:37" x14ac:dyDescent="0.3">
      <c r="A882" t="s">
        <v>981</v>
      </c>
      <c r="B882" t="s">
        <v>33</v>
      </c>
      <c r="C882">
        <v>77</v>
      </c>
      <c r="D882" t="s">
        <v>34</v>
      </c>
      <c r="E882" t="s">
        <v>90</v>
      </c>
      <c r="F882">
        <v>5</v>
      </c>
      <c r="G882">
        <v>33</v>
      </c>
      <c r="H882" t="s">
        <v>36</v>
      </c>
      <c r="I882" t="s">
        <v>37</v>
      </c>
      <c r="J882" t="s">
        <v>37</v>
      </c>
      <c r="K882" t="s">
        <v>37</v>
      </c>
      <c r="L882" t="s">
        <v>72</v>
      </c>
      <c r="M882" t="s">
        <v>34</v>
      </c>
      <c r="N882" t="s">
        <v>37</v>
      </c>
      <c r="O882" t="s">
        <v>37</v>
      </c>
      <c r="P882" t="s">
        <v>34</v>
      </c>
      <c r="Q882" t="s">
        <v>37</v>
      </c>
      <c r="R882" t="s">
        <v>37</v>
      </c>
      <c r="S882" t="s">
        <v>37</v>
      </c>
      <c r="T882" t="s">
        <v>37</v>
      </c>
      <c r="U882" t="s">
        <v>39</v>
      </c>
      <c r="V882" t="s">
        <v>37</v>
      </c>
      <c r="W882" t="s">
        <v>51</v>
      </c>
      <c r="X882">
        <v>80.849999999999994</v>
      </c>
      <c r="Y882">
        <v>4079.55</v>
      </c>
      <c r="Z882">
        <v>0</v>
      </c>
      <c r="AA882">
        <v>0</v>
      </c>
      <c r="AB882">
        <v>366.08</v>
      </c>
      <c r="AC882">
        <v>4445.63</v>
      </c>
      <c r="AD882" t="s">
        <v>41</v>
      </c>
      <c r="AE882" t="s">
        <v>42</v>
      </c>
      <c r="AF882" t="s">
        <v>42</v>
      </c>
      <c r="AG882">
        <f t="shared" si="26"/>
        <v>0</v>
      </c>
      <c r="AH882" t="str" cm="1">
        <f t="array" ref="AH882">_xlfn.IFS(
X882&lt;=20, "&lt;20",
AND(X882&gt;=20, X882&lt;50), "20-50",
AND(X882&gt;=50, X882&lt;100), "50-100",
X882&gt;=100, "&gt;100"
)</f>
        <v>50-100</v>
      </c>
      <c r="AI882">
        <f t="shared" si="27"/>
        <v>0</v>
      </c>
      <c r="AJ882" t="str" cm="1">
        <f t="array" ref="AJ882">_xlfn.IFS(
C882&lt;=20, "&lt;20",
AND(C882&gt;=20, C882&lt;35), "20-35",
AND(C882&gt;=35, C882&lt;50), "35-50",
C882&gt;=50, "50-100"
)</f>
        <v>50-100</v>
      </c>
      <c r="AK882" t="str" cm="1">
        <f t="array" ref="AK882">_xlfn.IFS(
G882&lt;6, "&lt;6",
AND(G882&gt;=6, G882&lt;12), "6-12",
AND(G882&gt;=12, G882&lt;18), "12-18",  AND(G882&gt;=18, G882&lt;24), "18-24", G882&gt;=24, "24-36")</f>
        <v>24-36</v>
      </c>
    </row>
    <row r="883" spans="1:37" x14ac:dyDescent="0.3">
      <c r="A883" t="s">
        <v>982</v>
      </c>
      <c r="B883" t="s">
        <v>44</v>
      </c>
      <c r="C883">
        <v>41</v>
      </c>
      <c r="D883" t="s">
        <v>37</v>
      </c>
      <c r="E883" t="s">
        <v>90</v>
      </c>
      <c r="F883">
        <v>0</v>
      </c>
      <c r="G883">
        <v>11</v>
      </c>
      <c r="H883" t="s">
        <v>36</v>
      </c>
      <c r="I883" t="s">
        <v>37</v>
      </c>
      <c r="J883" t="s">
        <v>37</v>
      </c>
      <c r="K883" t="s">
        <v>37</v>
      </c>
      <c r="L883" t="s">
        <v>72</v>
      </c>
      <c r="M883" t="s">
        <v>34</v>
      </c>
      <c r="N883" t="s">
        <v>34</v>
      </c>
      <c r="O883" t="s">
        <v>34</v>
      </c>
      <c r="P883" t="s">
        <v>34</v>
      </c>
      <c r="Q883" t="s">
        <v>34</v>
      </c>
      <c r="R883" t="s">
        <v>34</v>
      </c>
      <c r="S883" t="s">
        <v>34</v>
      </c>
      <c r="T883" t="s">
        <v>37</v>
      </c>
      <c r="U883" t="s">
        <v>46</v>
      </c>
      <c r="V883" t="s">
        <v>37</v>
      </c>
      <c r="W883" t="s">
        <v>51</v>
      </c>
      <c r="X883">
        <v>50.3</v>
      </c>
      <c r="Y883">
        <v>913.3</v>
      </c>
      <c r="Z883">
        <v>0</v>
      </c>
      <c r="AA883">
        <v>0</v>
      </c>
      <c r="AB883">
        <v>689.76</v>
      </c>
      <c r="AC883">
        <v>1603.06</v>
      </c>
      <c r="AD883" t="s">
        <v>41</v>
      </c>
      <c r="AE883" t="s">
        <v>42</v>
      </c>
      <c r="AF883" t="s">
        <v>42</v>
      </c>
      <c r="AG883">
        <f t="shared" si="26"/>
        <v>0</v>
      </c>
      <c r="AH883" t="str" cm="1">
        <f t="array" ref="AH883">_xlfn.IFS(
X883&lt;=20, "&lt;20",
AND(X883&gt;=20, X883&lt;50), "20-50",
AND(X883&gt;=50, X883&lt;100), "50-100",
X883&gt;=100, "&gt;100"
)</f>
        <v>50-100</v>
      </c>
      <c r="AI883">
        <f t="shared" si="27"/>
        <v>0</v>
      </c>
      <c r="AJ883" t="str" cm="1">
        <f t="array" ref="AJ883">_xlfn.IFS(
C883&lt;=20, "&lt;20",
AND(C883&gt;=20, C883&lt;35), "20-35",
AND(C883&gt;=35, C883&lt;50), "35-50",
C883&gt;=50, "50-100"
)</f>
        <v>35-50</v>
      </c>
      <c r="AK883" t="str" cm="1">
        <f t="array" ref="AK883">_xlfn.IFS(
G883&lt;6, "&lt;6",
AND(G883&gt;=6, G883&lt;12), "6-12",
AND(G883&gt;=12, G883&lt;18), "12-18",  AND(G883&gt;=18, G883&lt;24), "18-24", G883&gt;=24, "24-36")</f>
        <v>6-12</v>
      </c>
    </row>
    <row r="884" spans="1:37" x14ac:dyDescent="0.3">
      <c r="A884" t="s">
        <v>983</v>
      </c>
      <c r="B884" t="s">
        <v>33</v>
      </c>
      <c r="C884">
        <v>63</v>
      </c>
      <c r="D884" t="s">
        <v>34</v>
      </c>
      <c r="E884" t="s">
        <v>114</v>
      </c>
      <c r="F884">
        <v>10</v>
      </c>
      <c r="G884">
        <v>1</v>
      </c>
      <c r="H884" t="s">
        <v>57</v>
      </c>
      <c r="I884" t="s">
        <v>37</v>
      </c>
      <c r="J884" t="s">
        <v>34</v>
      </c>
      <c r="K884" t="s">
        <v>37</v>
      </c>
      <c r="L884" t="s">
        <v>50</v>
      </c>
      <c r="M884" t="s">
        <v>37</v>
      </c>
      <c r="N884" t="s">
        <v>37</v>
      </c>
      <c r="O884" t="s">
        <v>37</v>
      </c>
      <c r="P884" t="s">
        <v>34</v>
      </c>
      <c r="Q884" t="s">
        <v>34</v>
      </c>
      <c r="R884" t="s">
        <v>34</v>
      </c>
      <c r="S884" t="s">
        <v>34</v>
      </c>
      <c r="T884" t="s">
        <v>37</v>
      </c>
      <c r="U884" t="s">
        <v>46</v>
      </c>
      <c r="V884" t="s">
        <v>37</v>
      </c>
      <c r="W884" t="s">
        <v>51</v>
      </c>
      <c r="X884">
        <v>84.6</v>
      </c>
      <c r="Y884">
        <v>959.9</v>
      </c>
      <c r="Z884">
        <v>0</v>
      </c>
      <c r="AA884">
        <v>0</v>
      </c>
      <c r="AB884">
        <v>468</v>
      </c>
      <c r="AC884">
        <v>1427.9</v>
      </c>
      <c r="AD884" t="s">
        <v>41</v>
      </c>
      <c r="AE884" t="s">
        <v>42</v>
      </c>
      <c r="AF884" t="s">
        <v>42</v>
      </c>
      <c r="AG884">
        <f t="shared" si="26"/>
        <v>0</v>
      </c>
      <c r="AH884" t="str" cm="1">
        <f t="array" ref="AH884">_xlfn.IFS(
X884&lt;=20, "&lt;20",
AND(X884&gt;=20, X884&lt;50), "20-50",
AND(X884&gt;=50, X884&lt;100), "50-100",
X884&gt;=100, "&gt;100"
)</f>
        <v>50-100</v>
      </c>
      <c r="AI884">
        <f t="shared" si="27"/>
        <v>0</v>
      </c>
      <c r="AJ884" t="str" cm="1">
        <f t="array" ref="AJ884">_xlfn.IFS(
C884&lt;=20, "&lt;20",
AND(C884&gt;=20, C884&lt;35), "20-35",
AND(C884&gt;=35, C884&lt;50), "35-50",
C884&gt;=50, "50-100"
)</f>
        <v>50-100</v>
      </c>
      <c r="AK884" t="str" cm="1">
        <f t="array" ref="AK884">_xlfn.IFS(
G884&lt;6, "&lt;6",
AND(G884&gt;=6, G884&lt;12), "6-12",
AND(G884&gt;=12, G884&lt;18), "12-18",  AND(G884&gt;=18, G884&lt;24), "18-24", G884&gt;=24, "24-36")</f>
        <v>&lt;6</v>
      </c>
    </row>
    <row r="885" spans="1:37" x14ac:dyDescent="0.3">
      <c r="A885" t="s">
        <v>984</v>
      </c>
      <c r="B885" t="s">
        <v>33</v>
      </c>
      <c r="C885">
        <v>61</v>
      </c>
      <c r="D885" t="s">
        <v>37</v>
      </c>
      <c r="E885" t="s">
        <v>45</v>
      </c>
      <c r="F885">
        <v>9</v>
      </c>
      <c r="G885">
        <v>6</v>
      </c>
      <c r="H885" t="s">
        <v>36</v>
      </c>
      <c r="I885" t="s">
        <v>37</v>
      </c>
      <c r="J885" t="s">
        <v>37</v>
      </c>
      <c r="K885" t="s">
        <v>37</v>
      </c>
      <c r="L885" t="s">
        <v>50</v>
      </c>
      <c r="M885" t="s">
        <v>37</v>
      </c>
      <c r="N885" t="s">
        <v>37</v>
      </c>
      <c r="O885" t="s">
        <v>37</v>
      </c>
      <c r="P885" t="s">
        <v>34</v>
      </c>
      <c r="Q885" t="s">
        <v>37</v>
      </c>
      <c r="R885" t="s">
        <v>37</v>
      </c>
      <c r="S885" t="s">
        <v>37</v>
      </c>
      <c r="T885" t="s">
        <v>34</v>
      </c>
      <c r="U885" t="s">
        <v>67</v>
      </c>
      <c r="V885" t="s">
        <v>37</v>
      </c>
      <c r="W885" t="s">
        <v>40</v>
      </c>
      <c r="X885">
        <v>108.4</v>
      </c>
      <c r="Y885">
        <v>7767.25</v>
      </c>
      <c r="Z885">
        <v>0</v>
      </c>
      <c r="AA885">
        <v>30</v>
      </c>
      <c r="AB885">
        <v>2007.36</v>
      </c>
      <c r="AC885">
        <v>9804.61</v>
      </c>
      <c r="AD885" t="s">
        <v>41</v>
      </c>
      <c r="AE885" t="s">
        <v>42</v>
      </c>
      <c r="AF885" t="s">
        <v>42</v>
      </c>
      <c r="AG885">
        <f t="shared" si="26"/>
        <v>0</v>
      </c>
      <c r="AH885" t="str" cm="1">
        <f t="array" ref="AH885">_xlfn.IFS(
X885&lt;=20, "&lt;20",
AND(X885&gt;=20, X885&lt;50), "20-50",
AND(X885&gt;=50, X885&lt;100), "50-100",
X885&gt;=100, "&gt;100"
)</f>
        <v>&gt;100</v>
      </c>
      <c r="AI885">
        <f t="shared" si="27"/>
        <v>0</v>
      </c>
      <c r="AJ885" t="str" cm="1">
        <f t="array" ref="AJ885">_xlfn.IFS(
C885&lt;=20, "&lt;20",
AND(C885&gt;=20, C885&lt;35), "20-35",
AND(C885&gt;=35, C885&lt;50), "35-50",
C885&gt;=50, "50-100"
)</f>
        <v>50-100</v>
      </c>
      <c r="AK885" t="str" cm="1">
        <f t="array" ref="AK885">_xlfn.IFS(
G885&lt;6, "&lt;6",
AND(G885&gt;=6, G885&lt;12), "6-12",
AND(G885&gt;=12, G885&lt;18), "12-18",  AND(G885&gt;=18, G885&lt;24), "18-24", G885&gt;=24, "24-36")</f>
        <v>6-12</v>
      </c>
    </row>
    <row r="886" spans="1:37" x14ac:dyDescent="0.3">
      <c r="A886" t="s">
        <v>985</v>
      </c>
      <c r="B886" t="s">
        <v>44</v>
      </c>
      <c r="C886">
        <v>25</v>
      </c>
      <c r="D886" t="s">
        <v>37</v>
      </c>
      <c r="E886" t="s">
        <v>109</v>
      </c>
      <c r="F886">
        <v>14</v>
      </c>
      <c r="G886">
        <v>25</v>
      </c>
      <c r="H886" t="s">
        <v>49</v>
      </c>
      <c r="I886" t="s">
        <v>37</v>
      </c>
      <c r="J886" t="s">
        <v>37</v>
      </c>
      <c r="K886" t="s">
        <v>37</v>
      </c>
      <c r="L886" t="s">
        <v>50</v>
      </c>
      <c r="M886" t="s">
        <v>34</v>
      </c>
      <c r="N886" t="s">
        <v>34</v>
      </c>
      <c r="O886" t="s">
        <v>34</v>
      </c>
      <c r="P886" t="s">
        <v>34</v>
      </c>
      <c r="Q886" t="s">
        <v>34</v>
      </c>
      <c r="R886" t="s">
        <v>34</v>
      </c>
      <c r="S886" t="s">
        <v>34</v>
      </c>
      <c r="T886" t="s">
        <v>37</v>
      </c>
      <c r="U886" t="s">
        <v>46</v>
      </c>
      <c r="V886" t="s">
        <v>37</v>
      </c>
      <c r="W886" t="s">
        <v>51</v>
      </c>
      <c r="X886">
        <v>75.5</v>
      </c>
      <c r="Y886">
        <v>220.6</v>
      </c>
      <c r="Z886">
        <v>0</v>
      </c>
      <c r="AA886">
        <v>0</v>
      </c>
      <c r="AB886">
        <v>142.53</v>
      </c>
      <c r="AC886">
        <v>363.13</v>
      </c>
      <c r="AD886" t="s">
        <v>52</v>
      </c>
      <c r="AE886" t="s">
        <v>104</v>
      </c>
      <c r="AF886" t="s">
        <v>105</v>
      </c>
      <c r="AG886">
        <f t="shared" si="26"/>
        <v>1</v>
      </c>
      <c r="AH886" t="str" cm="1">
        <f t="array" ref="AH886">_xlfn.IFS(
X886&lt;=20, "&lt;20",
AND(X886&gt;=20, X886&lt;50), "20-50",
AND(X886&gt;=50, X886&lt;100), "50-100",
X886&gt;=100, "&gt;100"
)</f>
        <v>50-100</v>
      </c>
      <c r="AI886">
        <f t="shared" si="27"/>
        <v>0</v>
      </c>
      <c r="AJ886" t="str" cm="1">
        <f t="array" ref="AJ886">_xlfn.IFS(
C886&lt;=20, "&lt;20",
AND(C886&gt;=20, C886&lt;35), "20-35",
AND(C886&gt;=35, C886&lt;50), "35-50",
C886&gt;=50, "50-100"
)</f>
        <v>20-35</v>
      </c>
      <c r="AK886" t="str" cm="1">
        <f t="array" ref="AK886">_xlfn.IFS(
G886&lt;6, "&lt;6",
AND(G886&gt;=6, G886&lt;12), "6-12",
AND(G886&gt;=12, G886&lt;18), "12-18",  AND(G886&gt;=18, G886&lt;24), "18-24", G886&gt;=24, "24-36")</f>
        <v>24-36</v>
      </c>
    </row>
    <row r="887" spans="1:37" x14ac:dyDescent="0.3">
      <c r="A887" t="s">
        <v>986</v>
      </c>
      <c r="B887" t="s">
        <v>33</v>
      </c>
      <c r="C887">
        <v>70</v>
      </c>
      <c r="D887" t="s">
        <v>34</v>
      </c>
      <c r="E887" t="s">
        <v>45</v>
      </c>
      <c r="F887">
        <v>6</v>
      </c>
      <c r="G887">
        <v>2</v>
      </c>
      <c r="H887" t="s">
        <v>36</v>
      </c>
      <c r="I887" t="s">
        <v>37</v>
      </c>
      <c r="J887" t="s">
        <v>37</v>
      </c>
      <c r="K887" t="s">
        <v>37</v>
      </c>
      <c r="L887" t="s">
        <v>50</v>
      </c>
      <c r="M887" t="s">
        <v>34</v>
      </c>
      <c r="N887" t="s">
        <v>37</v>
      </c>
      <c r="O887" t="s">
        <v>37</v>
      </c>
      <c r="P887" t="s">
        <v>37</v>
      </c>
      <c r="Q887" t="s">
        <v>37</v>
      </c>
      <c r="R887" t="s">
        <v>37</v>
      </c>
      <c r="S887" t="s">
        <v>37</v>
      </c>
      <c r="T887" t="s">
        <v>37</v>
      </c>
      <c r="U887" t="s">
        <v>67</v>
      </c>
      <c r="V887" t="s">
        <v>37</v>
      </c>
      <c r="W887" t="s">
        <v>51</v>
      </c>
      <c r="X887">
        <v>110.75</v>
      </c>
      <c r="Y887">
        <v>5832</v>
      </c>
      <c r="Z887">
        <v>6.26</v>
      </c>
      <c r="AA887">
        <v>0</v>
      </c>
      <c r="AB887">
        <v>1198.08</v>
      </c>
      <c r="AC887">
        <v>7023.82</v>
      </c>
      <c r="AD887" t="s">
        <v>41</v>
      </c>
      <c r="AE887" t="s">
        <v>42</v>
      </c>
      <c r="AF887" t="s">
        <v>42</v>
      </c>
      <c r="AG887">
        <f t="shared" si="26"/>
        <v>0</v>
      </c>
      <c r="AH887" t="str" cm="1">
        <f t="array" ref="AH887">_xlfn.IFS(
X887&lt;=20, "&lt;20",
AND(X887&gt;=20, X887&lt;50), "20-50",
AND(X887&gt;=50, X887&lt;100), "50-100",
X887&gt;=100, "&gt;100"
)</f>
        <v>&gt;100</v>
      </c>
      <c r="AI887">
        <f t="shared" si="27"/>
        <v>0</v>
      </c>
      <c r="AJ887" t="str" cm="1">
        <f t="array" ref="AJ887">_xlfn.IFS(
C887&lt;=20, "&lt;20",
AND(C887&gt;=20, C887&lt;35), "20-35",
AND(C887&gt;=35, C887&lt;50), "35-50",
C887&gt;=50, "50-100"
)</f>
        <v>50-100</v>
      </c>
      <c r="AK887" t="str" cm="1">
        <f t="array" ref="AK887">_xlfn.IFS(
G887&lt;6, "&lt;6",
AND(G887&gt;=6, G887&lt;12), "6-12",
AND(G887&gt;=12, G887&lt;18), "12-18",  AND(G887&gt;=18, G887&lt;24), "18-24", G887&gt;=24, "24-36")</f>
        <v>&lt;6</v>
      </c>
    </row>
    <row r="888" spans="1:37" x14ac:dyDescent="0.3">
      <c r="A888" t="s">
        <v>987</v>
      </c>
      <c r="B888" t="s">
        <v>44</v>
      </c>
      <c r="C888">
        <v>59</v>
      </c>
      <c r="D888" t="s">
        <v>37</v>
      </c>
      <c r="E888" t="s">
        <v>82</v>
      </c>
      <c r="F888">
        <v>9</v>
      </c>
      <c r="G888">
        <v>8</v>
      </c>
      <c r="H888" t="s">
        <v>36</v>
      </c>
      <c r="I888" t="s">
        <v>34</v>
      </c>
      <c r="J888" t="s">
        <v>34</v>
      </c>
      <c r="K888" t="s">
        <v>37</v>
      </c>
      <c r="L888" t="s">
        <v>72</v>
      </c>
      <c r="M888" t="s">
        <v>34</v>
      </c>
      <c r="N888" t="s">
        <v>37</v>
      </c>
      <c r="O888" t="s">
        <v>34</v>
      </c>
      <c r="P888" t="s">
        <v>34</v>
      </c>
      <c r="Q888" t="s">
        <v>34</v>
      </c>
      <c r="R888" t="s">
        <v>34</v>
      </c>
      <c r="S888" t="s">
        <v>34</v>
      </c>
      <c r="T888" t="s">
        <v>37</v>
      </c>
      <c r="U888" t="s">
        <v>46</v>
      </c>
      <c r="V888" t="s">
        <v>34</v>
      </c>
      <c r="W888" t="s">
        <v>51</v>
      </c>
      <c r="X888">
        <v>30.3</v>
      </c>
      <c r="Y888">
        <v>1380.1</v>
      </c>
      <c r="Z888">
        <v>0</v>
      </c>
      <c r="AA888">
        <v>0</v>
      </c>
      <c r="AB888">
        <v>0</v>
      </c>
      <c r="AC888">
        <v>1380.1</v>
      </c>
      <c r="AD888" t="s">
        <v>52</v>
      </c>
      <c r="AE888" t="s">
        <v>58</v>
      </c>
      <c r="AF888" t="s">
        <v>288</v>
      </c>
      <c r="AG888">
        <f t="shared" si="26"/>
        <v>1</v>
      </c>
      <c r="AH888" t="str" cm="1">
        <f t="array" ref="AH888">_xlfn.IFS(
X888&lt;=20, "&lt;20",
AND(X888&gt;=20, X888&lt;50), "20-50",
AND(X888&gt;=50, X888&lt;100), "50-100",
X888&gt;=100, "&gt;100"
)</f>
        <v>20-50</v>
      </c>
      <c r="AI888">
        <f t="shared" si="27"/>
        <v>0</v>
      </c>
      <c r="AJ888" t="str" cm="1">
        <f t="array" ref="AJ888">_xlfn.IFS(
C888&lt;=20, "&lt;20",
AND(C888&gt;=20, C888&lt;35), "20-35",
AND(C888&gt;=35, C888&lt;50), "35-50",
C888&gt;=50, "50-100"
)</f>
        <v>50-100</v>
      </c>
      <c r="AK888" t="str" cm="1">
        <f t="array" ref="AK888">_xlfn.IFS(
G888&lt;6, "&lt;6",
AND(G888&gt;=6, G888&lt;12), "6-12",
AND(G888&gt;=12, G888&lt;18), "12-18",  AND(G888&gt;=18, G888&lt;24), "18-24", G888&gt;=24, "24-36")</f>
        <v>6-12</v>
      </c>
    </row>
    <row r="889" spans="1:37" x14ac:dyDescent="0.3">
      <c r="A889" t="s">
        <v>988</v>
      </c>
      <c r="B889" t="s">
        <v>44</v>
      </c>
      <c r="C889">
        <v>46</v>
      </c>
      <c r="D889" t="s">
        <v>34</v>
      </c>
      <c r="E889" t="s">
        <v>48</v>
      </c>
      <c r="F889">
        <v>10</v>
      </c>
      <c r="G889">
        <v>32</v>
      </c>
      <c r="H889" t="s">
        <v>36</v>
      </c>
      <c r="I889" t="s">
        <v>37</v>
      </c>
      <c r="J889" t="s">
        <v>37</v>
      </c>
      <c r="K889" t="s">
        <v>37</v>
      </c>
      <c r="L889" t="s">
        <v>50</v>
      </c>
      <c r="M889" t="s">
        <v>34</v>
      </c>
      <c r="N889" t="s">
        <v>37</v>
      </c>
      <c r="O889" t="s">
        <v>34</v>
      </c>
      <c r="P889" t="s">
        <v>34</v>
      </c>
      <c r="Q889" t="s">
        <v>37</v>
      </c>
      <c r="R889" t="s">
        <v>37</v>
      </c>
      <c r="S889" t="s">
        <v>37</v>
      </c>
      <c r="T889" t="s">
        <v>37</v>
      </c>
      <c r="U889" t="s">
        <v>46</v>
      </c>
      <c r="V889" t="s">
        <v>37</v>
      </c>
      <c r="W889" t="s">
        <v>40</v>
      </c>
      <c r="X889">
        <v>98.4</v>
      </c>
      <c r="Y889">
        <v>5149.5</v>
      </c>
      <c r="Z889">
        <v>0</v>
      </c>
      <c r="AA889">
        <v>0</v>
      </c>
      <c r="AB889">
        <v>2212.2199999999998</v>
      </c>
      <c r="AC889">
        <v>7361.72</v>
      </c>
      <c r="AD889" t="s">
        <v>52</v>
      </c>
      <c r="AE889" t="s">
        <v>100</v>
      </c>
      <c r="AF889" t="s">
        <v>509</v>
      </c>
      <c r="AG889">
        <f t="shared" si="26"/>
        <v>1</v>
      </c>
      <c r="AH889" t="str" cm="1">
        <f t="array" ref="AH889">_xlfn.IFS(
X889&lt;=20, "&lt;20",
AND(X889&gt;=20, X889&lt;50), "20-50",
AND(X889&gt;=50, X889&lt;100), "50-100",
X889&gt;=100, "&gt;100"
)</f>
        <v>50-100</v>
      </c>
      <c r="AI889">
        <f t="shared" si="27"/>
        <v>0</v>
      </c>
      <c r="AJ889" t="str" cm="1">
        <f t="array" ref="AJ889">_xlfn.IFS(
C889&lt;=20, "&lt;20",
AND(C889&gt;=20, C889&lt;35), "20-35",
AND(C889&gt;=35, C889&lt;50), "35-50",
C889&gt;=50, "50-100"
)</f>
        <v>35-50</v>
      </c>
      <c r="AK889" t="str" cm="1">
        <f t="array" ref="AK889">_xlfn.IFS(
G889&lt;6, "&lt;6",
AND(G889&gt;=6, G889&lt;12), "6-12",
AND(G889&gt;=12, G889&lt;18), "12-18",  AND(G889&gt;=18, G889&lt;24), "18-24", G889&gt;=24, "24-36")</f>
        <v>24-36</v>
      </c>
    </row>
    <row r="890" spans="1:37" x14ac:dyDescent="0.3">
      <c r="A890" t="s">
        <v>989</v>
      </c>
      <c r="B890" t="s">
        <v>44</v>
      </c>
      <c r="C890">
        <v>68</v>
      </c>
      <c r="D890" t="s">
        <v>37</v>
      </c>
      <c r="E890" t="s">
        <v>45</v>
      </c>
      <c r="F890">
        <v>4</v>
      </c>
      <c r="G890">
        <v>17</v>
      </c>
      <c r="H890" t="s">
        <v>57</v>
      </c>
      <c r="I890" t="s">
        <v>37</v>
      </c>
      <c r="J890" t="s">
        <v>37</v>
      </c>
      <c r="K890" t="s">
        <v>37</v>
      </c>
      <c r="L890" t="s">
        <v>72</v>
      </c>
      <c r="M890" t="s">
        <v>34</v>
      </c>
      <c r="N890" t="s">
        <v>34</v>
      </c>
      <c r="O890" t="s">
        <v>34</v>
      </c>
      <c r="P890" t="s">
        <v>37</v>
      </c>
      <c r="Q890" t="s">
        <v>34</v>
      </c>
      <c r="R890" t="s">
        <v>34</v>
      </c>
      <c r="S890" t="s">
        <v>34</v>
      </c>
      <c r="T890" t="s">
        <v>37</v>
      </c>
      <c r="U890" t="s">
        <v>46</v>
      </c>
      <c r="V890" t="s">
        <v>34</v>
      </c>
      <c r="W890" t="s">
        <v>40</v>
      </c>
      <c r="X890">
        <v>55</v>
      </c>
      <c r="Y890">
        <v>757.1</v>
      </c>
      <c r="Z890">
        <v>0</v>
      </c>
      <c r="AA890">
        <v>0</v>
      </c>
      <c r="AB890">
        <v>257.85000000000002</v>
      </c>
      <c r="AC890">
        <v>1014.95</v>
      </c>
      <c r="AD890" t="s">
        <v>52</v>
      </c>
      <c r="AE890" t="s">
        <v>94</v>
      </c>
      <c r="AF890" t="s">
        <v>95</v>
      </c>
      <c r="AG890">
        <f t="shared" si="26"/>
        <v>1</v>
      </c>
      <c r="AH890" t="str" cm="1">
        <f t="array" ref="AH890">_xlfn.IFS(
X890&lt;=20, "&lt;20",
AND(X890&gt;=20, X890&lt;50), "20-50",
AND(X890&gt;=50, X890&lt;100), "50-100",
X890&gt;=100, "&gt;100"
)</f>
        <v>50-100</v>
      </c>
      <c r="AI890">
        <f t="shared" si="27"/>
        <v>0</v>
      </c>
      <c r="AJ890" t="str" cm="1">
        <f t="array" ref="AJ890">_xlfn.IFS(
C890&lt;=20, "&lt;20",
AND(C890&gt;=20, C890&lt;35), "20-35",
AND(C890&gt;=35, C890&lt;50), "35-50",
C890&gt;=50, "50-100"
)</f>
        <v>50-100</v>
      </c>
      <c r="AK890" t="str" cm="1">
        <f t="array" ref="AK890">_xlfn.IFS(
G890&lt;6, "&lt;6",
AND(G890&gt;=6, G890&lt;12), "6-12",
AND(G890&gt;=12, G890&lt;18), "12-18",  AND(G890&gt;=18, G890&lt;24), "18-24", G890&gt;=24, "24-36")</f>
        <v>12-18</v>
      </c>
    </row>
    <row r="891" spans="1:37" x14ac:dyDescent="0.3">
      <c r="A891" t="s">
        <v>990</v>
      </c>
      <c r="B891" t="s">
        <v>33</v>
      </c>
      <c r="C891">
        <v>55</v>
      </c>
      <c r="D891" t="s">
        <v>34</v>
      </c>
      <c r="E891" t="s">
        <v>74</v>
      </c>
      <c r="F891">
        <v>5</v>
      </c>
      <c r="G891">
        <v>27</v>
      </c>
      <c r="H891" t="s">
        <v>66</v>
      </c>
      <c r="I891" t="s">
        <v>37</v>
      </c>
      <c r="J891" t="s">
        <v>37</v>
      </c>
      <c r="K891" t="s">
        <v>37</v>
      </c>
      <c r="L891" t="s">
        <v>50</v>
      </c>
      <c r="M891" t="s">
        <v>37</v>
      </c>
      <c r="N891" t="s">
        <v>37</v>
      </c>
      <c r="O891" t="s">
        <v>37</v>
      </c>
      <c r="P891" t="s">
        <v>34</v>
      </c>
      <c r="Q891" t="s">
        <v>37</v>
      </c>
      <c r="R891" t="s">
        <v>34</v>
      </c>
      <c r="S891" t="s">
        <v>34</v>
      </c>
      <c r="T891" t="s">
        <v>37</v>
      </c>
      <c r="U891" t="s">
        <v>67</v>
      </c>
      <c r="V891" t="s">
        <v>37</v>
      </c>
      <c r="W891" t="s">
        <v>40</v>
      </c>
      <c r="X891">
        <v>99.35</v>
      </c>
      <c r="Y891">
        <v>6944.5</v>
      </c>
      <c r="Z891">
        <v>0</v>
      </c>
      <c r="AA891">
        <v>0</v>
      </c>
      <c r="AB891">
        <v>3360</v>
      </c>
      <c r="AC891">
        <v>10304.5</v>
      </c>
      <c r="AD891" t="s">
        <v>41</v>
      </c>
      <c r="AE891" t="s">
        <v>42</v>
      </c>
      <c r="AF891" t="s">
        <v>42</v>
      </c>
      <c r="AG891">
        <f t="shared" si="26"/>
        <v>0</v>
      </c>
      <c r="AH891" t="str" cm="1">
        <f t="array" ref="AH891">_xlfn.IFS(
X891&lt;=20, "&lt;20",
AND(X891&gt;=20, X891&lt;50), "20-50",
AND(X891&gt;=50, X891&lt;100), "50-100",
X891&gt;=100, "&gt;100"
)</f>
        <v>50-100</v>
      </c>
      <c r="AI891">
        <f t="shared" si="27"/>
        <v>0</v>
      </c>
      <c r="AJ891" t="str" cm="1">
        <f t="array" ref="AJ891">_xlfn.IFS(
C891&lt;=20, "&lt;20",
AND(C891&gt;=20, C891&lt;35), "20-35",
AND(C891&gt;=35, C891&lt;50), "35-50",
C891&gt;=50, "50-100"
)</f>
        <v>50-100</v>
      </c>
      <c r="AK891" t="str" cm="1">
        <f t="array" ref="AK891">_xlfn.IFS(
G891&lt;6, "&lt;6",
AND(G891&gt;=6, G891&lt;12), "6-12",
AND(G891&gt;=12, G891&lt;18), "12-18",  AND(G891&gt;=18, G891&lt;24), "18-24", G891&gt;=24, "24-36")</f>
        <v>24-36</v>
      </c>
    </row>
    <row r="892" spans="1:37" x14ac:dyDescent="0.3">
      <c r="A892" t="s">
        <v>991</v>
      </c>
      <c r="B892" t="s">
        <v>44</v>
      </c>
      <c r="C892">
        <v>61</v>
      </c>
      <c r="D892" t="s">
        <v>34</v>
      </c>
      <c r="E892" t="s">
        <v>103</v>
      </c>
      <c r="F892">
        <v>8</v>
      </c>
      <c r="G892">
        <v>24</v>
      </c>
      <c r="H892" t="s">
        <v>36</v>
      </c>
      <c r="I892" t="s">
        <v>37</v>
      </c>
      <c r="J892" t="s">
        <v>34</v>
      </c>
      <c r="K892" t="s">
        <v>34</v>
      </c>
      <c r="L892" t="s">
        <v>34</v>
      </c>
      <c r="M892" t="s">
        <v>34</v>
      </c>
      <c r="N892" t="s">
        <v>34</v>
      </c>
      <c r="O892" t="s">
        <v>34</v>
      </c>
      <c r="P892" t="s">
        <v>34</v>
      </c>
      <c r="Q892" t="s">
        <v>34</v>
      </c>
      <c r="R892" t="s">
        <v>34</v>
      </c>
      <c r="S892" t="s">
        <v>34</v>
      </c>
      <c r="T892" t="s">
        <v>34</v>
      </c>
      <c r="U892" t="s">
        <v>67</v>
      </c>
      <c r="V892" t="s">
        <v>34</v>
      </c>
      <c r="W892" t="s">
        <v>40</v>
      </c>
      <c r="X892">
        <v>20.100000000000001</v>
      </c>
      <c r="Y892">
        <v>370.5</v>
      </c>
      <c r="Z892">
        <v>0</v>
      </c>
      <c r="AA892">
        <v>0</v>
      </c>
      <c r="AB892">
        <v>459.72</v>
      </c>
      <c r="AC892">
        <v>830.22</v>
      </c>
      <c r="AD892" t="s">
        <v>41</v>
      </c>
      <c r="AE892" t="s">
        <v>42</v>
      </c>
      <c r="AF892" t="s">
        <v>42</v>
      </c>
      <c r="AG892">
        <f t="shared" si="26"/>
        <v>0</v>
      </c>
      <c r="AH892" t="str" cm="1">
        <f t="array" ref="AH892">_xlfn.IFS(
X892&lt;=20, "&lt;20",
AND(X892&gt;=20, X892&lt;50), "20-50",
AND(X892&gt;=50, X892&lt;100), "50-100",
X892&gt;=100, "&gt;100"
)</f>
        <v>20-50</v>
      </c>
      <c r="AI892">
        <f t="shared" si="27"/>
        <v>0</v>
      </c>
      <c r="AJ892" t="str" cm="1">
        <f t="array" ref="AJ892">_xlfn.IFS(
C892&lt;=20, "&lt;20",
AND(C892&gt;=20, C892&lt;35), "20-35",
AND(C892&gt;=35, C892&lt;50), "35-50",
C892&gt;=50, "50-100"
)</f>
        <v>50-100</v>
      </c>
      <c r="AK892" t="str" cm="1">
        <f t="array" ref="AK892">_xlfn.IFS(
G892&lt;6, "&lt;6",
AND(G892&gt;=6, G892&lt;12), "6-12",
AND(G892&gt;=12, G892&lt;18), "12-18",  AND(G892&gt;=18, G892&lt;24), "18-24", G892&gt;=24, "24-36")</f>
        <v>24-36</v>
      </c>
    </row>
    <row r="893" spans="1:37" x14ac:dyDescent="0.3">
      <c r="A893" t="s">
        <v>992</v>
      </c>
      <c r="B893" t="s">
        <v>44</v>
      </c>
      <c r="C893">
        <v>46</v>
      </c>
      <c r="D893" t="s">
        <v>37</v>
      </c>
      <c r="E893" t="s">
        <v>45</v>
      </c>
      <c r="F893">
        <v>0</v>
      </c>
      <c r="G893">
        <v>31</v>
      </c>
      <c r="H893" t="s">
        <v>36</v>
      </c>
      <c r="I893" t="s">
        <v>34</v>
      </c>
      <c r="J893" t="s">
        <v>34</v>
      </c>
      <c r="K893" t="s">
        <v>37</v>
      </c>
      <c r="L893" t="s">
        <v>72</v>
      </c>
      <c r="M893" t="s">
        <v>34</v>
      </c>
      <c r="N893" t="s">
        <v>34</v>
      </c>
      <c r="O893" t="s">
        <v>34</v>
      </c>
      <c r="P893" t="s">
        <v>34</v>
      </c>
      <c r="Q893" t="s">
        <v>34</v>
      </c>
      <c r="R893" t="s">
        <v>34</v>
      </c>
      <c r="S893" t="s">
        <v>34</v>
      </c>
      <c r="T893" t="s">
        <v>37</v>
      </c>
      <c r="U893" t="s">
        <v>46</v>
      </c>
      <c r="V893" t="s">
        <v>34</v>
      </c>
      <c r="W893" t="s">
        <v>51</v>
      </c>
      <c r="X893">
        <v>25.05</v>
      </c>
      <c r="Y893">
        <v>189.95</v>
      </c>
      <c r="Z893">
        <v>0</v>
      </c>
      <c r="AA893">
        <v>0</v>
      </c>
      <c r="AB893">
        <v>0</v>
      </c>
      <c r="AC893">
        <v>189.95</v>
      </c>
      <c r="AD893" t="s">
        <v>41</v>
      </c>
      <c r="AE893" t="s">
        <v>42</v>
      </c>
      <c r="AF893" t="s">
        <v>42</v>
      </c>
      <c r="AG893">
        <f t="shared" si="26"/>
        <v>0</v>
      </c>
      <c r="AH893" t="str" cm="1">
        <f t="array" ref="AH893">_xlfn.IFS(
X893&lt;=20, "&lt;20",
AND(X893&gt;=20, X893&lt;50), "20-50",
AND(X893&gt;=50, X893&lt;100), "50-100",
X893&gt;=100, "&gt;100"
)</f>
        <v>20-50</v>
      </c>
      <c r="AI893">
        <f t="shared" si="27"/>
        <v>0</v>
      </c>
      <c r="AJ893" t="str" cm="1">
        <f t="array" ref="AJ893">_xlfn.IFS(
C893&lt;=20, "&lt;20",
AND(C893&gt;=20, C893&lt;35), "20-35",
AND(C893&gt;=35, C893&lt;50), "35-50",
C893&gt;=50, "50-100"
)</f>
        <v>35-50</v>
      </c>
      <c r="AK893" t="str" cm="1">
        <f t="array" ref="AK893">_xlfn.IFS(
G893&lt;6, "&lt;6",
AND(G893&gt;=6, G893&lt;12), "6-12",
AND(G893&gt;=12, G893&lt;18), "12-18",  AND(G893&gt;=18, G893&lt;24), "18-24", G893&gt;=24, "24-36")</f>
        <v>24-36</v>
      </c>
    </row>
    <row r="894" spans="1:37" x14ac:dyDescent="0.3">
      <c r="A894" t="s">
        <v>993</v>
      </c>
      <c r="B894" t="s">
        <v>44</v>
      </c>
      <c r="C894">
        <v>41</v>
      </c>
      <c r="D894" t="s">
        <v>34</v>
      </c>
      <c r="E894" t="s">
        <v>158</v>
      </c>
      <c r="F894">
        <v>2</v>
      </c>
      <c r="G894">
        <v>36</v>
      </c>
      <c r="H894" t="s">
        <v>36</v>
      </c>
      <c r="I894" t="s">
        <v>37</v>
      </c>
      <c r="J894" t="s">
        <v>37</v>
      </c>
      <c r="K894" t="s">
        <v>34</v>
      </c>
      <c r="L894" t="s">
        <v>34</v>
      </c>
      <c r="M894" t="s">
        <v>34</v>
      </c>
      <c r="N894" t="s">
        <v>34</v>
      </c>
      <c r="O894" t="s">
        <v>34</v>
      </c>
      <c r="P894" t="s">
        <v>34</v>
      </c>
      <c r="Q894" t="s">
        <v>34</v>
      </c>
      <c r="R894" t="s">
        <v>34</v>
      </c>
      <c r="S894" t="s">
        <v>34</v>
      </c>
      <c r="T894" t="s">
        <v>34</v>
      </c>
      <c r="U894" t="s">
        <v>39</v>
      </c>
      <c r="V894" t="s">
        <v>37</v>
      </c>
      <c r="W894" t="s">
        <v>51</v>
      </c>
      <c r="X894">
        <v>24.75</v>
      </c>
      <c r="Y894">
        <v>1342.15</v>
      </c>
      <c r="Z894">
        <v>0</v>
      </c>
      <c r="AA894">
        <v>0</v>
      </c>
      <c r="AB894">
        <v>1558.98</v>
      </c>
      <c r="AC894">
        <v>2901.13</v>
      </c>
      <c r="AD894" t="s">
        <v>41</v>
      </c>
      <c r="AE894" t="s">
        <v>42</v>
      </c>
      <c r="AF894" t="s">
        <v>42</v>
      </c>
      <c r="AG894">
        <f t="shared" si="26"/>
        <v>0</v>
      </c>
      <c r="AH894" t="str" cm="1">
        <f t="array" ref="AH894">_xlfn.IFS(
X894&lt;=20, "&lt;20",
AND(X894&gt;=20, X894&lt;50), "20-50",
AND(X894&gt;=50, X894&lt;100), "50-100",
X894&gt;=100, "&gt;100"
)</f>
        <v>20-50</v>
      </c>
      <c r="AI894">
        <f t="shared" si="27"/>
        <v>0</v>
      </c>
      <c r="AJ894" t="str" cm="1">
        <f t="array" ref="AJ894">_xlfn.IFS(
C894&lt;=20, "&lt;20",
AND(C894&gt;=20, C894&lt;35), "20-35",
AND(C894&gt;=35, C894&lt;50), "35-50",
C894&gt;=50, "50-100"
)</f>
        <v>35-50</v>
      </c>
      <c r="AK894" t="str" cm="1">
        <f t="array" ref="AK894">_xlfn.IFS(
G894&lt;6, "&lt;6",
AND(G894&gt;=6, G894&lt;12), "6-12",
AND(G894&gt;=12, G894&lt;18), "12-18",  AND(G894&gt;=18, G894&lt;24), "18-24", G894&gt;=24, "24-36")</f>
        <v>24-36</v>
      </c>
    </row>
    <row r="895" spans="1:37" x14ac:dyDescent="0.3">
      <c r="A895" t="s">
        <v>994</v>
      </c>
      <c r="B895" t="s">
        <v>33</v>
      </c>
      <c r="C895">
        <v>62</v>
      </c>
      <c r="D895" t="s">
        <v>37</v>
      </c>
      <c r="E895" t="s">
        <v>103</v>
      </c>
      <c r="F895">
        <v>12</v>
      </c>
      <c r="G895">
        <v>2</v>
      </c>
      <c r="H895" t="s">
        <v>49</v>
      </c>
      <c r="I895" t="s">
        <v>34</v>
      </c>
      <c r="J895" t="s">
        <v>34</v>
      </c>
      <c r="K895" t="s">
        <v>37</v>
      </c>
      <c r="L895" t="s">
        <v>72</v>
      </c>
      <c r="M895" t="s">
        <v>34</v>
      </c>
      <c r="N895" t="s">
        <v>34</v>
      </c>
      <c r="O895" t="s">
        <v>34</v>
      </c>
      <c r="P895" t="s">
        <v>34</v>
      </c>
      <c r="Q895" t="s">
        <v>34</v>
      </c>
      <c r="R895" t="s">
        <v>34</v>
      </c>
      <c r="S895" t="s">
        <v>34</v>
      </c>
      <c r="T895" t="s">
        <v>37</v>
      </c>
      <c r="U895" t="s">
        <v>46</v>
      </c>
      <c r="V895" t="s">
        <v>37</v>
      </c>
      <c r="W895" t="s">
        <v>51</v>
      </c>
      <c r="X895">
        <v>24.25</v>
      </c>
      <c r="Y895">
        <v>24.25</v>
      </c>
      <c r="Z895">
        <v>0</v>
      </c>
      <c r="AA895">
        <v>0</v>
      </c>
      <c r="AB895">
        <v>0</v>
      </c>
      <c r="AC895">
        <v>24.25</v>
      </c>
      <c r="AD895" t="s">
        <v>52</v>
      </c>
      <c r="AE895" t="s">
        <v>58</v>
      </c>
      <c r="AF895" t="s">
        <v>365</v>
      </c>
      <c r="AG895">
        <f t="shared" si="26"/>
        <v>1</v>
      </c>
      <c r="AH895" t="str" cm="1">
        <f t="array" ref="AH895">_xlfn.IFS(
X895&lt;=20, "&lt;20",
AND(X895&gt;=20, X895&lt;50), "20-50",
AND(X895&gt;=50, X895&lt;100), "50-100",
X895&gt;=100, "&gt;100"
)</f>
        <v>20-50</v>
      </c>
      <c r="AI895">
        <f t="shared" si="27"/>
        <v>0</v>
      </c>
      <c r="AJ895" t="str" cm="1">
        <f t="array" ref="AJ895">_xlfn.IFS(
C895&lt;=20, "&lt;20",
AND(C895&gt;=20, C895&lt;35), "20-35",
AND(C895&gt;=35, C895&lt;50), "35-50",
C895&gt;=50, "50-100"
)</f>
        <v>50-100</v>
      </c>
      <c r="AK895" t="str" cm="1">
        <f t="array" ref="AK895">_xlfn.IFS(
G895&lt;6, "&lt;6",
AND(G895&gt;=6, G895&lt;12), "6-12",
AND(G895&gt;=12, G895&lt;18), "12-18",  AND(G895&gt;=18, G895&lt;24), "18-24", G895&gt;=24, "24-36")</f>
        <v>&lt;6</v>
      </c>
    </row>
    <row r="896" spans="1:37" x14ac:dyDescent="0.3">
      <c r="A896" t="s">
        <v>995</v>
      </c>
      <c r="B896" t="s">
        <v>44</v>
      </c>
      <c r="C896">
        <v>52</v>
      </c>
      <c r="D896" t="s">
        <v>37</v>
      </c>
      <c r="E896" t="s">
        <v>103</v>
      </c>
      <c r="F896">
        <v>1</v>
      </c>
      <c r="G896">
        <v>27</v>
      </c>
      <c r="H896" t="s">
        <v>66</v>
      </c>
      <c r="I896" t="s">
        <v>37</v>
      </c>
      <c r="J896" t="s">
        <v>37</v>
      </c>
      <c r="K896" t="s">
        <v>37</v>
      </c>
      <c r="L896" t="s">
        <v>50</v>
      </c>
      <c r="M896" t="s">
        <v>34</v>
      </c>
      <c r="N896" t="s">
        <v>37</v>
      </c>
      <c r="O896" t="s">
        <v>37</v>
      </c>
      <c r="P896" t="s">
        <v>34</v>
      </c>
      <c r="Q896" t="s">
        <v>34</v>
      </c>
      <c r="R896" t="s">
        <v>34</v>
      </c>
      <c r="S896" t="s">
        <v>34</v>
      </c>
      <c r="T896" t="s">
        <v>34</v>
      </c>
      <c r="U896" t="s">
        <v>39</v>
      </c>
      <c r="V896" t="s">
        <v>34</v>
      </c>
      <c r="W896" t="s">
        <v>40</v>
      </c>
      <c r="X896">
        <v>86.45</v>
      </c>
      <c r="Y896">
        <v>5762.95</v>
      </c>
      <c r="Z896">
        <v>0</v>
      </c>
      <c r="AA896">
        <v>150</v>
      </c>
      <c r="AB896">
        <v>663.68</v>
      </c>
      <c r="AC896">
        <v>6576.63</v>
      </c>
      <c r="AD896" t="s">
        <v>41</v>
      </c>
      <c r="AE896" t="s">
        <v>42</v>
      </c>
      <c r="AF896" t="s">
        <v>42</v>
      </c>
      <c r="AG896">
        <f t="shared" si="26"/>
        <v>0</v>
      </c>
      <c r="AH896" t="str" cm="1">
        <f t="array" ref="AH896">_xlfn.IFS(
X896&lt;=20, "&lt;20",
AND(X896&gt;=20, X896&lt;50), "20-50",
AND(X896&gt;=50, X896&lt;100), "50-100",
X896&gt;=100, "&gt;100"
)</f>
        <v>50-100</v>
      </c>
      <c r="AI896">
        <f t="shared" si="27"/>
        <v>0</v>
      </c>
      <c r="AJ896" t="str" cm="1">
        <f t="array" ref="AJ896">_xlfn.IFS(
C896&lt;=20, "&lt;20",
AND(C896&gt;=20, C896&lt;35), "20-35",
AND(C896&gt;=35, C896&lt;50), "35-50",
C896&gt;=50, "50-100"
)</f>
        <v>50-100</v>
      </c>
      <c r="AK896" t="str" cm="1">
        <f t="array" ref="AK896">_xlfn.IFS(
G896&lt;6, "&lt;6",
AND(G896&gt;=6, G896&lt;12), "6-12",
AND(G896&gt;=12, G896&lt;18), "12-18",  AND(G896&gt;=18, G896&lt;24), "18-24", G896&gt;=24, "24-36")</f>
        <v>24-36</v>
      </c>
    </row>
    <row r="897" spans="1:37" x14ac:dyDescent="0.3">
      <c r="A897" t="s">
        <v>996</v>
      </c>
      <c r="B897" t="s">
        <v>44</v>
      </c>
      <c r="C897">
        <v>46</v>
      </c>
      <c r="D897" t="s">
        <v>34</v>
      </c>
      <c r="E897" t="s">
        <v>114</v>
      </c>
      <c r="F897">
        <v>15</v>
      </c>
      <c r="G897">
        <v>15</v>
      </c>
      <c r="H897" t="s">
        <v>66</v>
      </c>
      <c r="I897" t="s">
        <v>37</v>
      </c>
      <c r="J897" t="s">
        <v>37</v>
      </c>
      <c r="K897" t="s">
        <v>37</v>
      </c>
      <c r="L897" t="s">
        <v>50</v>
      </c>
      <c r="M897" t="s">
        <v>34</v>
      </c>
      <c r="N897" t="s">
        <v>37</v>
      </c>
      <c r="O897" t="s">
        <v>37</v>
      </c>
      <c r="P897" t="s">
        <v>34</v>
      </c>
      <c r="Q897" t="s">
        <v>37</v>
      </c>
      <c r="R897" t="s">
        <v>37</v>
      </c>
      <c r="S897" t="s">
        <v>37</v>
      </c>
      <c r="T897" t="s">
        <v>37</v>
      </c>
      <c r="U897" t="s">
        <v>39</v>
      </c>
      <c r="V897" t="s">
        <v>37</v>
      </c>
      <c r="W897" t="s">
        <v>51</v>
      </c>
      <c r="X897">
        <v>101.35</v>
      </c>
      <c r="Y897">
        <v>7323.15</v>
      </c>
      <c r="Z897">
        <v>0</v>
      </c>
      <c r="AA897">
        <v>0</v>
      </c>
      <c r="AB897">
        <v>3319.2</v>
      </c>
      <c r="AC897">
        <v>10642.35</v>
      </c>
      <c r="AD897" t="s">
        <v>41</v>
      </c>
      <c r="AE897" t="s">
        <v>42</v>
      </c>
      <c r="AF897" t="s">
        <v>42</v>
      </c>
      <c r="AG897">
        <f t="shared" si="26"/>
        <v>0</v>
      </c>
      <c r="AH897" t="str" cm="1">
        <f t="array" ref="AH897">_xlfn.IFS(
X897&lt;=20, "&lt;20",
AND(X897&gt;=20, X897&lt;50), "20-50",
AND(X897&gt;=50, X897&lt;100), "50-100",
X897&gt;=100, "&gt;100"
)</f>
        <v>&gt;100</v>
      </c>
      <c r="AI897">
        <f t="shared" si="27"/>
        <v>0</v>
      </c>
      <c r="AJ897" t="str" cm="1">
        <f t="array" ref="AJ897">_xlfn.IFS(
C897&lt;=20, "&lt;20",
AND(C897&gt;=20, C897&lt;35), "20-35",
AND(C897&gt;=35, C897&lt;50), "35-50",
C897&gt;=50, "50-100"
)</f>
        <v>35-50</v>
      </c>
      <c r="AK897" t="str" cm="1">
        <f t="array" ref="AK897">_xlfn.IFS(
G897&lt;6, "&lt;6",
AND(G897&gt;=6, G897&lt;12), "6-12",
AND(G897&gt;=12, G897&lt;18), "12-18",  AND(G897&gt;=18, G897&lt;24), "18-24", G897&gt;=24, "24-36")</f>
        <v>12-18</v>
      </c>
    </row>
    <row r="898" spans="1:37" x14ac:dyDescent="0.3">
      <c r="A898" t="s">
        <v>997</v>
      </c>
      <c r="B898" t="s">
        <v>44</v>
      </c>
      <c r="C898">
        <v>26</v>
      </c>
      <c r="D898" t="s">
        <v>34</v>
      </c>
      <c r="E898" t="s">
        <v>48</v>
      </c>
      <c r="F898">
        <v>9</v>
      </c>
      <c r="G898">
        <v>6</v>
      </c>
      <c r="H898" t="s">
        <v>36</v>
      </c>
      <c r="I898" t="s">
        <v>37</v>
      </c>
      <c r="J898" t="s">
        <v>34</v>
      </c>
      <c r="K898" t="s">
        <v>37</v>
      </c>
      <c r="L898" t="s">
        <v>72</v>
      </c>
      <c r="M898" t="s">
        <v>34</v>
      </c>
      <c r="N898" t="s">
        <v>34</v>
      </c>
      <c r="O898" t="s">
        <v>37</v>
      </c>
      <c r="P898" t="s">
        <v>37</v>
      </c>
      <c r="Q898" t="s">
        <v>34</v>
      </c>
      <c r="R898" t="s">
        <v>34</v>
      </c>
      <c r="S898" t="s">
        <v>34</v>
      </c>
      <c r="T898" t="s">
        <v>37</v>
      </c>
      <c r="U898" t="s">
        <v>67</v>
      </c>
      <c r="V898" t="s">
        <v>37</v>
      </c>
      <c r="W898" t="s">
        <v>40</v>
      </c>
      <c r="X898">
        <v>55.25</v>
      </c>
      <c r="Y898">
        <v>3119.9</v>
      </c>
      <c r="Z898">
        <v>0</v>
      </c>
      <c r="AA898">
        <v>0</v>
      </c>
      <c r="AB898">
        <v>2563.5500000000002</v>
      </c>
      <c r="AC898">
        <v>5683.45</v>
      </c>
      <c r="AD898" t="s">
        <v>41</v>
      </c>
      <c r="AE898" t="s">
        <v>42</v>
      </c>
      <c r="AF898" t="s">
        <v>42</v>
      </c>
      <c r="AG898">
        <f t="shared" si="26"/>
        <v>0</v>
      </c>
      <c r="AH898" t="str" cm="1">
        <f t="array" ref="AH898">_xlfn.IFS(
X898&lt;=20, "&lt;20",
AND(X898&gt;=20, X898&lt;50), "20-50",
AND(X898&gt;=50, X898&lt;100), "50-100",
X898&gt;=100, "&gt;100"
)</f>
        <v>50-100</v>
      </c>
      <c r="AI898">
        <f t="shared" si="27"/>
        <v>0</v>
      </c>
      <c r="AJ898" t="str" cm="1">
        <f t="array" ref="AJ898">_xlfn.IFS(
C898&lt;=20, "&lt;20",
AND(C898&gt;=20, C898&lt;35), "20-35",
AND(C898&gt;=35, C898&lt;50), "35-50",
C898&gt;=50, "50-100"
)</f>
        <v>20-35</v>
      </c>
      <c r="AK898" t="str" cm="1">
        <f t="array" ref="AK898">_xlfn.IFS(
G898&lt;6, "&lt;6",
AND(G898&gt;=6, G898&lt;12), "6-12",
AND(G898&gt;=12, G898&lt;18), "12-18",  AND(G898&gt;=18, G898&lt;24), "18-24", G898&gt;=24, "24-36")</f>
        <v>6-12</v>
      </c>
    </row>
    <row r="899" spans="1:37" x14ac:dyDescent="0.3">
      <c r="A899" t="s">
        <v>998</v>
      </c>
      <c r="B899" t="s">
        <v>33</v>
      </c>
      <c r="C899">
        <v>59</v>
      </c>
      <c r="D899" t="s">
        <v>34</v>
      </c>
      <c r="E899" t="s">
        <v>64</v>
      </c>
      <c r="F899">
        <v>1</v>
      </c>
      <c r="G899">
        <v>7</v>
      </c>
      <c r="H899" t="s">
        <v>36</v>
      </c>
      <c r="I899" t="s">
        <v>34</v>
      </c>
      <c r="J899" t="s">
        <v>34</v>
      </c>
      <c r="K899" t="s">
        <v>37</v>
      </c>
      <c r="L899" t="s">
        <v>72</v>
      </c>
      <c r="M899" t="s">
        <v>34</v>
      </c>
      <c r="N899" t="s">
        <v>34</v>
      </c>
      <c r="O899" t="s">
        <v>34</v>
      </c>
      <c r="P899" t="s">
        <v>34</v>
      </c>
      <c r="Q899" t="s">
        <v>34</v>
      </c>
      <c r="R899" t="s">
        <v>34</v>
      </c>
      <c r="S899" t="s">
        <v>34</v>
      </c>
      <c r="T899" t="s">
        <v>37</v>
      </c>
      <c r="U899" t="s">
        <v>46</v>
      </c>
      <c r="V899" t="s">
        <v>37</v>
      </c>
      <c r="W899" t="s">
        <v>51</v>
      </c>
      <c r="X899">
        <v>24.95</v>
      </c>
      <c r="Y899">
        <v>190.25</v>
      </c>
      <c r="Z899">
        <v>0</v>
      </c>
      <c r="AA899">
        <v>0</v>
      </c>
      <c r="AB899">
        <v>0</v>
      </c>
      <c r="AC899">
        <v>190.25</v>
      </c>
      <c r="AD899" t="s">
        <v>41</v>
      </c>
      <c r="AE899" t="s">
        <v>42</v>
      </c>
      <c r="AF899" t="s">
        <v>42</v>
      </c>
      <c r="AG899">
        <f t="shared" ref="AG899:AG962" si="28">IF(AD899="Churned", 1,0)</f>
        <v>0</v>
      </c>
      <c r="AH899" t="str" cm="1">
        <f t="array" ref="AH899">_xlfn.IFS(
X899&lt;=20, "&lt;20",
AND(X899&gt;=20, X899&lt;50), "20-50",
AND(X899&gt;=50, X899&lt;100), "50-100",
X899&gt;=100, "&gt;100"
)</f>
        <v>20-50</v>
      </c>
      <c r="AI899">
        <f t="shared" ref="AI899:AI962" si="29">IF(AD899="Joined", 1, 0)</f>
        <v>0</v>
      </c>
      <c r="AJ899" t="str" cm="1">
        <f t="array" ref="AJ899">_xlfn.IFS(
C899&lt;=20, "&lt;20",
AND(C899&gt;=20, C899&lt;35), "20-35",
AND(C899&gt;=35, C899&lt;50), "35-50",
C899&gt;=50, "50-100"
)</f>
        <v>50-100</v>
      </c>
      <c r="AK899" t="str" cm="1">
        <f t="array" ref="AK899">_xlfn.IFS(
G899&lt;6, "&lt;6",
AND(G899&gt;=6, G899&lt;12), "6-12",
AND(G899&gt;=12, G899&lt;18), "12-18",  AND(G899&gt;=18, G899&lt;24), "18-24", G899&gt;=24, "24-36")</f>
        <v>6-12</v>
      </c>
    </row>
    <row r="900" spans="1:37" x14ac:dyDescent="0.3">
      <c r="A900" t="s">
        <v>999</v>
      </c>
      <c r="B900" t="s">
        <v>44</v>
      </c>
      <c r="C900">
        <v>28</v>
      </c>
      <c r="D900" t="s">
        <v>37</v>
      </c>
      <c r="E900" t="s">
        <v>90</v>
      </c>
      <c r="F900">
        <v>10</v>
      </c>
      <c r="G900">
        <v>31</v>
      </c>
      <c r="H900" t="s">
        <v>36</v>
      </c>
      <c r="I900" t="s">
        <v>37</v>
      </c>
      <c r="J900" t="s">
        <v>34</v>
      </c>
      <c r="K900" t="s">
        <v>34</v>
      </c>
      <c r="L900" t="s">
        <v>34</v>
      </c>
      <c r="M900" t="s">
        <v>34</v>
      </c>
      <c r="N900" t="s">
        <v>34</v>
      </c>
      <c r="O900" t="s">
        <v>34</v>
      </c>
      <c r="P900" t="s">
        <v>34</v>
      </c>
      <c r="Q900" t="s">
        <v>34</v>
      </c>
      <c r="R900" t="s">
        <v>34</v>
      </c>
      <c r="S900" t="s">
        <v>34</v>
      </c>
      <c r="T900" t="s">
        <v>34</v>
      </c>
      <c r="U900" t="s">
        <v>46</v>
      </c>
      <c r="V900" t="s">
        <v>34</v>
      </c>
      <c r="W900" t="s">
        <v>40</v>
      </c>
      <c r="X900">
        <v>20.05</v>
      </c>
      <c r="Y900">
        <v>83.3</v>
      </c>
      <c r="Z900">
        <v>0</v>
      </c>
      <c r="AA900">
        <v>0</v>
      </c>
      <c r="AB900">
        <v>103.2</v>
      </c>
      <c r="AC900">
        <v>186.5</v>
      </c>
      <c r="AD900" t="s">
        <v>41</v>
      </c>
      <c r="AE900" t="s">
        <v>42</v>
      </c>
      <c r="AF900" t="s">
        <v>42</v>
      </c>
      <c r="AG900">
        <f t="shared" si="28"/>
        <v>0</v>
      </c>
      <c r="AH900" t="str" cm="1">
        <f t="array" ref="AH900">_xlfn.IFS(
X900&lt;=20, "&lt;20",
AND(X900&gt;=20, X900&lt;50), "20-50",
AND(X900&gt;=50, X900&lt;100), "50-100",
X900&gt;=100, "&gt;100"
)</f>
        <v>20-50</v>
      </c>
      <c r="AI900">
        <f t="shared" si="29"/>
        <v>0</v>
      </c>
      <c r="AJ900" t="str" cm="1">
        <f t="array" ref="AJ900">_xlfn.IFS(
C900&lt;=20, "&lt;20",
AND(C900&gt;=20, C900&lt;35), "20-35",
AND(C900&gt;=35, C900&lt;50), "35-50",
C900&gt;=50, "50-100"
)</f>
        <v>20-35</v>
      </c>
      <c r="AK900" t="str" cm="1">
        <f t="array" ref="AK900">_xlfn.IFS(
G900&lt;6, "&lt;6",
AND(G900&gt;=6, G900&lt;12), "6-12",
AND(G900&gt;=12, G900&lt;18), "12-18",  AND(G900&gt;=18, G900&lt;24), "18-24", G900&gt;=24, "24-36")</f>
        <v>24-36</v>
      </c>
    </row>
    <row r="901" spans="1:37" x14ac:dyDescent="0.3">
      <c r="A901" t="s">
        <v>1000</v>
      </c>
      <c r="B901" t="s">
        <v>44</v>
      </c>
      <c r="C901">
        <v>29</v>
      </c>
      <c r="D901" t="s">
        <v>34</v>
      </c>
      <c r="E901" t="s">
        <v>48</v>
      </c>
      <c r="F901">
        <v>10</v>
      </c>
      <c r="G901">
        <v>24</v>
      </c>
      <c r="H901" t="s">
        <v>36</v>
      </c>
      <c r="I901" t="s">
        <v>34</v>
      </c>
      <c r="J901" t="s">
        <v>34</v>
      </c>
      <c r="K901" t="s">
        <v>37</v>
      </c>
      <c r="L901" t="s">
        <v>72</v>
      </c>
      <c r="M901" t="s">
        <v>34</v>
      </c>
      <c r="N901" t="s">
        <v>37</v>
      </c>
      <c r="O901" t="s">
        <v>37</v>
      </c>
      <c r="P901" t="s">
        <v>34</v>
      </c>
      <c r="Q901" t="s">
        <v>37</v>
      </c>
      <c r="R901" t="s">
        <v>34</v>
      </c>
      <c r="S901" t="s">
        <v>34</v>
      </c>
      <c r="T901" t="s">
        <v>37</v>
      </c>
      <c r="U901" t="s">
        <v>39</v>
      </c>
      <c r="V901" t="s">
        <v>34</v>
      </c>
      <c r="W901" t="s">
        <v>40</v>
      </c>
      <c r="X901">
        <v>46.4</v>
      </c>
      <c r="Y901">
        <v>812.4</v>
      </c>
      <c r="Z901">
        <v>0</v>
      </c>
      <c r="AA901">
        <v>0</v>
      </c>
      <c r="AB901">
        <v>0</v>
      </c>
      <c r="AC901">
        <v>812.4</v>
      </c>
      <c r="AD901" t="s">
        <v>41</v>
      </c>
      <c r="AE901" t="s">
        <v>42</v>
      </c>
      <c r="AF901" t="s">
        <v>42</v>
      </c>
      <c r="AG901">
        <f t="shared" si="28"/>
        <v>0</v>
      </c>
      <c r="AH901" t="str" cm="1">
        <f t="array" ref="AH901">_xlfn.IFS(
X901&lt;=20, "&lt;20",
AND(X901&gt;=20, X901&lt;50), "20-50",
AND(X901&gt;=50, X901&lt;100), "50-100",
X901&gt;=100, "&gt;100"
)</f>
        <v>20-50</v>
      </c>
      <c r="AI901">
        <f t="shared" si="29"/>
        <v>0</v>
      </c>
      <c r="AJ901" t="str" cm="1">
        <f t="array" ref="AJ901">_xlfn.IFS(
C901&lt;=20, "&lt;20",
AND(C901&gt;=20, C901&lt;35), "20-35",
AND(C901&gt;=35, C901&lt;50), "35-50",
C901&gt;=50, "50-100"
)</f>
        <v>20-35</v>
      </c>
      <c r="AK901" t="str" cm="1">
        <f t="array" ref="AK901">_xlfn.IFS(
G901&lt;6, "&lt;6",
AND(G901&gt;=6, G901&lt;12), "6-12",
AND(G901&gt;=12, G901&lt;18), "12-18",  AND(G901&gt;=18, G901&lt;24), "18-24", G901&gt;=24, "24-36")</f>
        <v>24-36</v>
      </c>
    </row>
    <row r="902" spans="1:37" x14ac:dyDescent="0.3">
      <c r="A902" t="s">
        <v>1001</v>
      </c>
      <c r="B902" t="s">
        <v>33</v>
      </c>
      <c r="C902">
        <v>23</v>
      </c>
      <c r="D902" t="s">
        <v>37</v>
      </c>
      <c r="E902" t="s">
        <v>45</v>
      </c>
      <c r="F902">
        <v>11</v>
      </c>
      <c r="G902">
        <v>8</v>
      </c>
      <c r="H902" t="s">
        <v>36</v>
      </c>
      <c r="I902" t="s">
        <v>37</v>
      </c>
      <c r="J902" t="s">
        <v>37</v>
      </c>
      <c r="K902" t="s">
        <v>37</v>
      </c>
      <c r="L902" t="s">
        <v>72</v>
      </c>
      <c r="M902" t="s">
        <v>34</v>
      </c>
      <c r="N902" t="s">
        <v>37</v>
      </c>
      <c r="O902" t="s">
        <v>37</v>
      </c>
      <c r="P902" t="s">
        <v>34</v>
      </c>
      <c r="Q902" t="s">
        <v>37</v>
      </c>
      <c r="R902" t="s">
        <v>34</v>
      </c>
      <c r="S902" t="s">
        <v>34</v>
      </c>
      <c r="T902" t="s">
        <v>37</v>
      </c>
      <c r="U902" t="s">
        <v>39</v>
      </c>
      <c r="V902" t="s">
        <v>34</v>
      </c>
      <c r="W902" t="s">
        <v>51</v>
      </c>
      <c r="X902">
        <v>68.5</v>
      </c>
      <c r="Y902">
        <v>2839.95</v>
      </c>
      <c r="Z902">
        <v>38.369999999999997</v>
      </c>
      <c r="AA902">
        <v>0</v>
      </c>
      <c r="AB902">
        <v>556.78</v>
      </c>
      <c r="AC902">
        <v>3358.36</v>
      </c>
      <c r="AD902" t="s">
        <v>41</v>
      </c>
      <c r="AE902" t="s">
        <v>42</v>
      </c>
      <c r="AF902" t="s">
        <v>42</v>
      </c>
      <c r="AG902">
        <f t="shared" si="28"/>
        <v>0</v>
      </c>
      <c r="AH902" t="str" cm="1">
        <f t="array" ref="AH902">_xlfn.IFS(
X902&lt;=20, "&lt;20",
AND(X902&gt;=20, X902&lt;50), "20-50",
AND(X902&gt;=50, X902&lt;100), "50-100",
X902&gt;=100, "&gt;100"
)</f>
        <v>50-100</v>
      </c>
      <c r="AI902">
        <f t="shared" si="29"/>
        <v>0</v>
      </c>
      <c r="AJ902" t="str" cm="1">
        <f t="array" ref="AJ902">_xlfn.IFS(
C902&lt;=20, "&lt;20",
AND(C902&gt;=20, C902&lt;35), "20-35",
AND(C902&gt;=35, C902&lt;50), "35-50",
C902&gt;=50, "50-100"
)</f>
        <v>20-35</v>
      </c>
      <c r="AK902" t="str" cm="1">
        <f t="array" ref="AK902">_xlfn.IFS(
G902&lt;6, "&lt;6",
AND(G902&gt;=6, G902&lt;12), "6-12",
AND(G902&gt;=12, G902&lt;18), "12-18",  AND(G902&gt;=18, G902&lt;24), "18-24", G902&gt;=24, "24-36")</f>
        <v>6-12</v>
      </c>
    </row>
    <row r="903" spans="1:37" x14ac:dyDescent="0.3">
      <c r="A903" t="s">
        <v>1002</v>
      </c>
      <c r="B903" t="s">
        <v>33</v>
      </c>
      <c r="C903">
        <v>29</v>
      </c>
      <c r="D903" t="s">
        <v>37</v>
      </c>
      <c r="E903" t="s">
        <v>45</v>
      </c>
      <c r="F903">
        <v>7</v>
      </c>
      <c r="G903">
        <v>23</v>
      </c>
      <c r="H903" t="s">
        <v>57</v>
      </c>
      <c r="I903" t="s">
        <v>37</v>
      </c>
      <c r="J903" t="s">
        <v>37</v>
      </c>
      <c r="K903" t="s">
        <v>37</v>
      </c>
      <c r="L903" t="s">
        <v>50</v>
      </c>
      <c r="M903" t="s">
        <v>34</v>
      </c>
      <c r="N903" t="s">
        <v>34</v>
      </c>
      <c r="O903" t="s">
        <v>34</v>
      </c>
      <c r="P903" t="s">
        <v>34</v>
      </c>
      <c r="Q903" t="s">
        <v>37</v>
      </c>
      <c r="R903" t="s">
        <v>34</v>
      </c>
      <c r="S903" t="s">
        <v>34</v>
      </c>
      <c r="T903" t="s">
        <v>37</v>
      </c>
      <c r="U903" t="s">
        <v>46</v>
      </c>
      <c r="V903" t="s">
        <v>37</v>
      </c>
      <c r="W903" t="s">
        <v>51</v>
      </c>
      <c r="X903">
        <v>86.05</v>
      </c>
      <c r="Y903">
        <v>834.1</v>
      </c>
      <c r="Z903">
        <v>0</v>
      </c>
      <c r="AA903">
        <v>0</v>
      </c>
      <c r="AB903">
        <v>59.2</v>
      </c>
      <c r="AC903">
        <v>893.3</v>
      </c>
      <c r="AD903" t="s">
        <v>52</v>
      </c>
      <c r="AE903" t="s">
        <v>94</v>
      </c>
      <c r="AF903" t="s">
        <v>95</v>
      </c>
      <c r="AG903">
        <f t="shared" si="28"/>
        <v>1</v>
      </c>
      <c r="AH903" t="str" cm="1">
        <f t="array" ref="AH903">_xlfn.IFS(
X903&lt;=20, "&lt;20",
AND(X903&gt;=20, X903&lt;50), "20-50",
AND(X903&gt;=50, X903&lt;100), "50-100",
X903&gt;=100, "&gt;100"
)</f>
        <v>50-100</v>
      </c>
      <c r="AI903">
        <f t="shared" si="29"/>
        <v>0</v>
      </c>
      <c r="AJ903" t="str" cm="1">
        <f t="array" ref="AJ903">_xlfn.IFS(
C903&lt;=20, "&lt;20",
AND(C903&gt;=20, C903&lt;35), "20-35",
AND(C903&gt;=35, C903&lt;50), "35-50",
C903&gt;=50, "50-100"
)</f>
        <v>20-35</v>
      </c>
      <c r="AK903" t="str" cm="1">
        <f t="array" ref="AK903">_xlfn.IFS(
G903&lt;6, "&lt;6",
AND(G903&gt;=6, G903&lt;12), "6-12",
AND(G903&gt;=12, G903&lt;18), "12-18",  AND(G903&gt;=18, G903&lt;24), "18-24", G903&gt;=24, "24-36")</f>
        <v>18-24</v>
      </c>
    </row>
    <row r="904" spans="1:37" x14ac:dyDescent="0.3">
      <c r="A904" t="s">
        <v>1003</v>
      </c>
      <c r="B904" t="s">
        <v>33</v>
      </c>
      <c r="C904">
        <v>62</v>
      </c>
      <c r="D904" t="s">
        <v>37</v>
      </c>
      <c r="E904" t="s">
        <v>124</v>
      </c>
      <c r="F904">
        <v>9</v>
      </c>
      <c r="G904">
        <v>4</v>
      </c>
      <c r="H904" t="s">
        <v>36</v>
      </c>
      <c r="I904" t="s">
        <v>37</v>
      </c>
      <c r="J904" t="s">
        <v>37</v>
      </c>
      <c r="K904" t="s">
        <v>37</v>
      </c>
      <c r="L904" t="s">
        <v>50</v>
      </c>
      <c r="M904" t="s">
        <v>34</v>
      </c>
      <c r="N904" t="s">
        <v>37</v>
      </c>
      <c r="O904" t="s">
        <v>37</v>
      </c>
      <c r="P904" t="s">
        <v>34</v>
      </c>
      <c r="Q904" t="s">
        <v>37</v>
      </c>
      <c r="R904" t="s">
        <v>37</v>
      </c>
      <c r="S904" t="s">
        <v>37</v>
      </c>
      <c r="T904" t="s">
        <v>37</v>
      </c>
      <c r="U904" t="s">
        <v>46</v>
      </c>
      <c r="V904" t="s">
        <v>37</v>
      </c>
      <c r="W904" t="s">
        <v>51</v>
      </c>
      <c r="X904">
        <v>103.4</v>
      </c>
      <c r="Y904">
        <v>6603</v>
      </c>
      <c r="Z904">
        <v>0</v>
      </c>
      <c r="AA904">
        <v>0</v>
      </c>
      <c r="AB904">
        <v>3083.85</v>
      </c>
      <c r="AC904">
        <v>9686.85</v>
      </c>
      <c r="AD904" t="s">
        <v>52</v>
      </c>
      <c r="AE904" t="s">
        <v>53</v>
      </c>
      <c r="AF904" t="s">
        <v>91</v>
      </c>
      <c r="AG904">
        <f t="shared" si="28"/>
        <v>1</v>
      </c>
      <c r="AH904" t="str" cm="1">
        <f t="array" ref="AH904">_xlfn.IFS(
X904&lt;=20, "&lt;20",
AND(X904&gt;=20, X904&lt;50), "20-50",
AND(X904&gt;=50, X904&lt;100), "50-100",
X904&gt;=100, "&gt;100"
)</f>
        <v>&gt;100</v>
      </c>
      <c r="AI904">
        <f t="shared" si="29"/>
        <v>0</v>
      </c>
      <c r="AJ904" t="str" cm="1">
        <f t="array" ref="AJ904">_xlfn.IFS(
C904&lt;=20, "&lt;20",
AND(C904&gt;=20, C904&lt;35), "20-35",
AND(C904&gt;=35, C904&lt;50), "35-50",
C904&gt;=50, "50-100"
)</f>
        <v>50-100</v>
      </c>
      <c r="AK904" t="str" cm="1">
        <f t="array" ref="AK904">_xlfn.IFS(
G904&lt;6, "&lt;6",
AND(G904&gt;=6, G904&lt;12), "6-12",
AND(G904&gt;=12, G904&lt;18), "12-18",  AND(G904&gt;=18, G904&lt;24), "18-24", G904&gt;=24, "24-36")</f>
        <v>&lt;6</v>
      </c>
    </row>
    <row r="905" spans="1:37" x14ac:dyDescent="0.3">
      <c r="A905" t="s">
        <v>1004</v>
      </c>
      <c r="B905" t="s">
        <v>33</v>
      </c>
      <c r="C905">
        <v>22</v>
      </c>
      <c r="D905" t="s">
        <v>34</v>
      </c>
      <c r="E905" t="s">
        <v>64</v>
      </c>
      <c r="F905">
        <v>11</v>
      </c>
      <c r="G905">
        <v>6</v>
      </c>
      <c r="H905" t="s">
        <v>36</v>
      </c>
      <c r="I905" t="s">
        <v>37</v>
      </c>
      <c r="J905" t="s">
        <v>34</v>
      </c>
      <c r="K905" t="s">
        <v>34</v>
      </c>
      <c r="L905" t="s">
        <v>34</v>
      </c>
      <c r="M905" t="s">
        <v>34</v>
      </c>
      <c r="N905" t="s">
        <v>34</v>
      </c>
      <c r="O905" t="s">
        <v>34</v>
      </c>
      <c r="P905" t="s">
        <v>34</v>
      </c>
      <c r="Q905" t="s">
        <v>34</v>
      </c>
      <c r="R905" t="s">
        <v>34</v>
      </c>
      <c r="S905" t="s">
        <v>34</v>
      </c>
      <c r="T905" t="s">
        <v>34</v>
      </c>
      <c r="U905" t="s">
        <v>46</v>
      </c>
      <c r="V905" t="s">
        <v>34</v>
      </c>
      <c r="W905" t="s">
        <v>40</v>
      </c>
      <c r="X905">
        <v>19.55</v>
      </c>
      <c r="Y905">
        <v>128.6</v>
      </c>
      <c r="Z905">
        <v>0</v>
      </c>
      <c r="AA905">
        <v>0</v>
      </c>
      <c r="AB905">
        <v>105.18</v>
      </c>
      <c r="AC905">
        <v>233.78</v>
      </c>
      <c r="AD905" t="s">
        <v>41</v>
      </c>
      <c r="AE905" t="s">
        <v>42</v>
      </c>
      <c r="AF905" t="s">
        <v>42</v>
      </c>
      <c r="AG905">
        <f t="shared" si="28"/>
        <v>0</v>
      </c>
      <c r="AH905" t="str" cm="1">
        <f t="array" ref="AH905">_xlfn.IFS(
X905&lt;=20, "&lt;20",
AND(X905&gt;=20, X905&lt;50), "20-50",
AND(X905&gt;=50, X905&lt;100), "50-100",
X905&gt;=100, "&gt;100"
)</f>
        <v>&lt;20</v>
      </c>
      <c r="AI905">
        <f t="shared" si="29"/>
        <v>0</v>
      </c>
      <c r="AJ905" t="str" cm="1">
        <f t="array" ref="AJ905">_xlfn.IFS(
C905&lt;=20, "&lt;20",
AND(C905&gt;=20, C905&lt;35), "20-35",
AND(C905&gt;=35, C905&lt;50), "35-50",
C905&gt;=50, "50-100"
)</f>
        <v>20-35</v>
      </c>
      <c r="AK905" t="str" cm="1">
        <f t="array" ref="AK905">_xlfn.IFS(
G905&lt;6, "&lt;6",
AND(G905&gt;=6, G905&lt;12), "6-12",
AND(G905&gt;=12, G905&lt;18), "12-18",  AND(G905&gt;=18, G905&lt;24), "18-24", G905&gt;=24, "24-36")</f>
        <v>6-12</v>
      </c>
    </row>
    <row r="906" spans="1:37" x14ac:dyDescent="0.3">
      <c r="A906" t="s">
        <v>1005</v>
      </c>
      <c r="B906" t="s">
        <v>44</v>
      </c>
      <c r="C906">
        <v>20</v>
      </c>
      <c r="D906" t="s">
        <v>34</v>
      </c>
      <c r="E906" t="s">
        <v>69</v>
      </c>
      <c r="F906">
        <v>10</v>
      </c>
      <c r="G906">
        <v>5</v>
      </c>
      <c r="H906" t="s">
        <v>57</v>
      </c>
      <c r="I906" t="s">
        <v>37</v>
      </c>
      <c r="J906" t="s">
        <v>34</v>
      </c>
      <c r="K906" t="s">
        <v>34</v>
      </c>
      <c r="L906" t="s">
        <v>34</v>
      </c>
      <c r="M906" t="s">
        <v>34</v>
      </c>
      <c r="N906" t="s">
        <v>34</v>
      </c>
      <c r="O906" t="s">
        <v>34</v>
      </c>
      <c r="P906" t="s">
        <v>34</v>
      </c>
      <c r="Q906" t="s">
        <v>34</v>
      </c>
      <c r="R906" t="s">
        <v>34</v>
      </c>
      <c r="S906" t="s">
        <v>34</v>
      </c>
      <c r="T906" t="s">
        <v>34</v>
      </c>
      <c r="U906" t="s">
        <v>39</v>
      </c>
      <c r="V906" t="s">
        <v>34</v>
      </c>
      <c r="W906" t="s">
        <v>143</v>
      </c>
      <c r="X906">
        <v>19.350000000000001</v>
      </c>
      <c r="Y906">
        <v>324.8</v>
      </c>
      <c r="Z906">
        <v>0</v>
      </c>
      <c r="AA906">
        <v>0</v>
      </c>
      <c r="AB906">
        <v>364.28</v>
      </c>
      <c r="AC906">
        <v>689.08</v>
      </c>
      <c r="AD906" t="s">
        <v>41</v>
      </c>
      <c r="AE906" t="s">
        <v>42</v>
      </c>
      <c r="AF906" t="s">
        <v>42</v>
      </c>
      <c r="AG906">
        <f t="shared" si="28"/>
        <v>0</v>
      </c>
      <c r="AH906" t="str" cm="1">
        <f t="array" ref="AH906">_xlfn.IFS(
X906&lt;=20, "&lt;20",
AND(X906&gt;=20, X906&lt;50), "20-50",
AND(X906&gt;=50, X906&lt;100), "50-100",
X906&gt;=100, "&gt;100"
)</f>
        <v>&lt;20</v>
      </c>
      <c r="AI906">
        <f t="shared" si="29"/>
        <v>0</v>
      </c>
      <c r="AJ906" t="str" cm="1">
        <f t="array" ref="AJ906">_xlfn.IFS(
C906&lt;=20, "&lt;20",
AND(C906&gt;=20, C906&lt;35), "20-35",
AND(C906&gt;=35, C906&lt;50), "35-50",
C906&gt;=50, "50-100"
)</f>
        <v>&lt;20</v>
      </c>
      <c r="AK906" t="str" cm="1">
        <f t="array" ref="AK906">_xlfn.IFS(
G906&lt;6, "&lt;6",
AND(G906&gt;=6, G906&lt;12), "6-12",
AND(G906&gt;=12, G906&lt;18), "12-18",  AND(G906&gt;=18, G906&lt;24), "18-24", G906&gt;=24, "24-36")</f>
        <v>&lt;6</v>
      </c>
    </row>
    <row r="907" spans="1:37" x14ac:dyDescent="0.3">
      <c r="A907" t="s">
        <v>1006</v>
      </c>
      <c r="B907" t="s">
        <v>44</v>
      </c>
      <c r="C907">
        <v>67</v>
      </c>
      <c r="D907" t="s">
        <v>34</v>
      </c>
      <c r="E907" t="s">
        <v>48</v>
      </c>
      <c r="F907">
        <v>14</v>
      </c>
      <c r="G907">
        <v>7</v>
      </c>
      <c r="H907" t="s">
        <v>36</v>
      </c>
      <c r="I907" t="s">
        <v>37</v>
      </c>
      <c r="J907" t="s">
        <v>34</v>
      </c>
      <c r="K907" t="s">
        <v>37</v>
      </c>
      <c r="L907" t="s">
        <v>50</v>
      </c>
      <c r="M907" t="s">
        <v>34</v>
      </c>
      <c r="N907" t="s">
        <v>37</v>
      </c>
      <c r="O907" t="s">
        <v>37</v>
      </c>
      <c r="P907" t="s">
        <v>37</v>
      </c>
      <c r="Q907" t="s">
        <v>34</v>
      </c>
      <c r="R907" t="s">
        <v>37</v>
      </c>
      <c r="S907" t="s">
        <v>37</v>
      </c>
      <c r="T907" t="s">
        <v>37</v>
      </c>
      <c r="U907" t="s">
        <v>46</v>
      </c>
      <c r="V907" t="s">
        <v>34</v>
      </c>
      <c r="W907" t="s">
        <v>40</v>
      </c>
      <c r="X907">
        <v>94.15</v>
      </c>
      <c r="Y907">
        <v>5731.85</v>
      </c>
      <c r="Z907">
        <v>0</v>
      </c>
      <c r="AA907">
        <v>0</v>
      </c>
      <c r="AB907">
        <v>1081.53</v>
      </c>
      <c r="AC907">
        <v>6813.38</v>
      </c>
      <c r="AD907" t="s">
        <v>41</v>
      </c>
      <c r="AE907" t="s">
        <v>42</v>
      </c>
      <c r="AF907" t="s">
        <v>42</v>
      </c>
      <c r="AG907">
        <f t="shared" si="28"/>
        <v>0</v>
      </c>
      <c r="AH907" t="str" cm="1">
        <f t="array" ref="AH907">_xlfn.IFS(
X907&lt;=20, "&lt;20",
AND(X907&gt;=20, X907&lt;50), "20-50",
AND(X907&gt;=50, X907&lt;100), "50-100",
X907&gt;=100, "&gt;100"
)</f>
        <v>50-100</v>
      </c>
      <c r="AI907">
        <f t="shared" si="29"/>
        <v>0</v>
      </c>
      <c r="AJ907" t="str" cm="1">
        <f t="array" ref="AJ907">_xlfn.IFS(
C907&lt;=20, "&lt;20",
AND(C907&gt;=20, C907&lt;35), "20-35",
AND(C907&gt;=35, C907&lt;50), "35-50",
C907&gt;=50, "50-100"
)</f>
        <v>50-100</v>
      </c>
      <c r="AK907" t="str" cm="1">
        <f t="array" ref="AK907">_xlfn.IFS(
G907&lt;6, "&lt;6",
AND(G907&gt;=6, G907&lt;12), "6-12",
AND(G907&gt;=12, G907&lt;18), "12-18",  AND(G907&gt;=18, G907&lt;24), "18-24", G907&gt;=24, "24-36")</f>
        <v>6-12</v>
      </c>
    </row>
    <row r="908" spans="1:37" x14ac:dyDescent="0.3">
      <c r="A908" t="s">
        <v>1007</v>
      </c>
      <c r="B908" t="s">
        <v>44</v>
      </c>
      <c r="C908">
        <v>55</v>
      </c>
      <c r="D908" t="s">
        <v>37</v>
      </c>
      <c r="E908" t="s">
        <v>74</v>
      </c>
      <c r="F908">
        <v>3</v>
      </c>
      <c r="G908">
        <v>21</v>
      </c>
      <c r="H908" t="s">
        <v>57</v>
      </c>
      <c r="I908" t="s">
        <v>37</v>
      </c>
      <c r="J908" t="s">
        <v>37</v>
      </c>
      <c r="K908" t="s">
        <v>37</v>
      </c>
      <c r="L908" t="s">
        <v>50</v>
      </c>
      <c r="M908" t="s">
        <v>37</v>
      </c>
      <c r="N908" t="s">
        <v>34</v>
      </c>
      <c r="O908" t="s">
        <v>34</v>
      </c>
      <c r="P908" t="s">
        <v>34</v>
      </c>
      <c r="Q908" t="s">
        <v>34</v>
      </c>
      <c r="R908" t="s">
        <v>34</v>
      </c>
      <c r="S908" t="s">
        <v>34</v>
      </c>
      <c r="T908" t="s">
        <v>34</v>
      </c>
      <c r="U908" t="s">
        <v>46</v>
      </c>
      <c r="V908" t="s">
        <v>37</v>
      </c>
      <c r="W908" t="s">
        <v>40</v>
      </c>
      <c r="X908">
        <v>80</v>
      </c>
      <c r="Y908">
        <v>1029.3499999999999</v>
      </c>
      <c r="Z908">
        <v>0</v>
      </c>
      <c r="AA908">
        <v>0</v>
      </c>
      <c r="AB908">
        <v>437.97</v>
      </c>
      <c r="AC908">
        <v>1467.32</v>
      </c>
      <c r="AD908" t="s">
        <v>41</v>
      </c>
      <c r="AE908" t="s">
        <v>42</v>
      </c>
      <c r="AF908" t="s">
        <v>42</v>
      </c>
      <c r="AG908">
        <f t="shared" si="28"/>
        <v>0</v>
      </c>
      <c r="AH908" t="str" cm="1">
        <f t="array" ref="AH908">_xlfn.IFS(
X908&lt;=20, "&lt;20",
AND(X908&gt;=20, X908&lt;50), "20-50",
AND(X908&gt;=50, X908&lt;100), "50-100",
X908&gt;=100, "&gt;100"
)</f>
        <v>50-100</v>
      </c>
      <c r="AI908">
        <f t="shared" si="29"/>
        <v>0</v>
      </c>
      <c r="AJ908" t="str" cm="1">
        <f t="array" ref="AJ908">_xlfn.IFS(
C908&lt;=20, "&lt;20",
AND(C908&gt;=20, C908&lt;35), "20-35",
AND(C908&gt;=35, C908&lt;50), "35-50",
C908&gt;=50, "50-100"
)</f>
        <v>50-100</v>
      </c>
      <c r="AK908" t="str" cm="1">
        <f t="array" ref="AK908">_xlfn.IFS(
G908&lt;6, "&lt;6",
AND(G908&gt;=6, G908&lt;12), "6-12",
AND(G908&gt;=12, G908&lt;18), "12-18",  AND(G908&gt;=18, G908&lt;24), "18-24", G908&gt;=24, "24-36")</f>
        <v>18-24</v>
      </c>
    </row>
    <row r="909" spans="1:37" x14ac:dyDescent="0.3">
      <c r="A909" t="s">
        <v>1008</v>
      </c>
      <c r="B909" t="s">
        <v>33</v>
      </c>
      <c r="C909">
        <v>24</v>
      </c>
      <c r="D909" t="s">
        <v>37</v>
      </c>
      <c r="E909" t="s">
        <v>74</v>
      </c>
      <c r="F909">
        <v>10</v>
      </c>
      <c r="G909">
        <v>4</v>
      </c>
      <c r="H909" t="s">
        <v>70</v>
      </c>
      <c r="I909" t="s">
        <v>37</v>
      </c>
      <c r="J909" t="s">
        <v>34</v>
      </c>
      <c r="K909" t="s">
        <v>37</v>
      </c>
      <c r="L909" t="s">
        <v>50</v>
      </c>
      <c r="M909" t="s">
        <v>34</v>
      </c>
      <c r="N909" t="s">
        <v>37</v>
      </c>
      <c r="O909" t="s">
        <v>37</v>
      </c>
      <c r="P909" t="s">
        <v>37</v>
      </c>
      <c r="Q909" t="s">
        <v>37</v>
      </c>
      <c r="R909" t="s">
        <v>37</v>
      </c>
      <c r="S909" t="s">
        <v>37</v>
      </c>
      <c r="T909" t="s">
        <v>37</v>
      </c>
      <c r="U909" t="s">
        <v>39</v>
      </c>
      <c r="V909" t="s">
        <v>37</v>
      </c>
      <c r="W909" t="s">
        <v>40</v>
      </c>
      <c r="X909">
        <v>102.45</v>
      </c>
      <c r="Y909">
        <v>6654.1</v>
      </c>
      <c r="Z909">
        <v>0</v>
      </c>
      <c r="AA909">
        <v>0</v>
      </c>
      <c r="AB909">
        <v>2591.36</v>
      </c>
      <c r="AC909">
        <v>9245.4599999999991</v>
      </c>
      <c r="AD909" t="s">
        <v>41</v>
      </c>
      <c r="AE909" t="s">
        <v>42</v>
      </c>
      <c r="AF909" t="s">
        <v>42</v>
      </c>
      <c r="AG909">
        <f t="shared" si="28"/>
        <v>0</v>
      </c>
      <c r="AH909" t="str" cm="1">
        <f t="array" ref="AH909">_xlfn.IFS(
X909&lt;=20, "&lt;20",
AND(X909&gt;=20, X909&lt;50), "20-50",
AND(X909&gt;=50, X909&lt;100), "50-100",
X909&gt;=100, "&gt;100"
)</f>
        <v>&gt;100</v>
      </c>
      <c r="AI909">
        <f t="shared" si="29"/>
        <v>0</v>
      </c>
      <c r="AJ909" t="str" cm="1">
        <f t="array" ref="AJ909">_xlfn.IFS(
C909&lt;=20, "&lt;20",
AND(C909&gt;=20, C909&lt;35), "20-35",
AND(C909&gt;=35, C909&lt;50), "35-50",
C909&gt;=50, "50-100"
)</f>
        <v>20-35</v>
      </c>
      <c r="AK909" t="str" cm="1">
        <f t="array" ref="AK909">_xlfn.IFS(
G909&lt;6, "&lt;6",
AND(G909&gt;=6, G909&lt;12), "6-12",
AND(G909&gt;=12, G909&lt;18), "12-18",  AND(G909&gt;=18, G909&lt;24), "18-24", G909&gt;=24, "24-36")</f>
        <v>&lt;6</v>
      </c>
    </row>
    <row r="910" spans="1:37" x14ac:dyDescent="0.3">
      <c r="A910" t="s">
        <v>1009</v>
      </c>
      <c r="B910" t="s">
        <v>44</v>
      </c>
      <c r="C910">
        <v>61</v>
      </c>
      <c r="D910" t="s">
        <v>37</v>
      </c>
      <c r="E910" t="s">
        <v>45</v>
      </c>
      <c r="F910">
        <v>0</v>
      </c>
      <c r="G910">
        <v>30</v>
      </c>
      <c r="H910" t="s">
        <v>36</v>
      </c>
      <c r="I910" t="s">
        <v>37</v>
      </c>
      <c r="J910" t="s">
        <v>34</v>
      </c>
      <c r="K910" t="s">
        <v>34</v>
      </c>
      <c r="L910" t="s">
        <v>34</v>
      </c>
      <c r="M910" t="s">
        <v>34</v>
      </c>
      <c r="N910" t="s">
        <v>34</v>
      </c>
      <c r="O910" t="s">
        <v>34</v>
      </c>
      <c r="P910" t="s">
        <v>34</v>
      </c>
      <c r="Q910" t="s">
        <v>34</v>
      </c>
      <c r="R910" t="s">
        <v>34</v>
      </c>
      <c r="S910" t="s">
        <v>34</v>
      </c>
      <c r="T910" t="s">
        <v>34</v>
      </c>
      <c r="U910" t="s">
        <v>46</v>
      </c>
      <c r="V910" t="s">
        <v>34</v>
      </c>
      <c r="W910" t="s">
        <v>51</v>
      </c>
      <c r="X910">
        <v>20.05</v>
      </c>
      <c r="Y910">
        <v>20.05</v>
      </c>
      <c r="Z910">
        <v>0</v>
      </c>
      <c r="AA910">
        <v>0</v>
      </c>
      <c r="AB910">
        <v>12</v>
      </c>
      <c r="AC910">
        <v>32.049999999999997</v>
      </c>
      <c r="AD910" t="s">
        <v>52</v>
      </c>
      <c r="AE910" t="s">
        <v>104</v>
      </c>
      <c r="AF910" t="s">
        <v>150</v>
      </c>
      <c r="AG910">
        <f t="shared" si="28"/>
        <v>1</v>
      </c>
      <c r="AH910" t="str" cm="1">
        <f t="array" ref="AH910">_xlfn.IFS(
X910&lt;=20, "&lt;20",
AND(X910&gt;=20, X910&lt;50), "20-50",
AND(X910&gt;=50, X910&lt;100), "50-100",
X910&gt;=100, "&gt;100"
)</f>
        <v>20-50</v>
      </c>
      <c r="AI910">
        <f t="shared" si="29"/>
        <v>0</v>
      </c>
      <c r="AJ910" t="str" cm="1">
        <f t="array" ref="AJ910">_xlfn.IFS(
C910&lt;=20, "&lt;20",
AND(C910&gt;=20, C910&lt;35), "20-35",
AND(C910&gt;=35, C910&lt;50), "35-50",
C910&gt;=50, "50-100"
)</f>
        <v>50-100</v>
      </c>
      <c r="AK910" t="str" cm="1">
        <f t="array" ref="AK910">_xlfn.IFS(
G910&lt;6, "&lt;6",
AND(G910&gt;=6, G910&lt;12), "6-12",
AND(G910&gt;=12, G910&lt;18), "12-18",  AND(G910&gt;=18, G910&lt;24), "18-24", G910&gt;=24, "24-36")</f>
        <v>24-36</v>
      </c>
    </row>
    <row r="911" spans="1:37" x14ac:dyDescent="0.3">
      <c r="A911" t="s">
        <v>1010</v>
      </c>
      <c r="B911" t="s">
        <v>44</v>
      </c>
      <c r="C911">
        <v>30</v>
      </c>
      <c r="D911" t="s">
        <v>37</v>
      </c>
      <c r="E911" t="s">
        <v>48</v>
      </c>
      <c r="F911">
        <v>8</v>
      </c>
      <c r="G911">
        <v>6</v>
      </c>
      <c r="H911" t="s">
        <v>36</v>
      </c>
      <c r="I911" t="s">
        <v>37</v>
      </c>
      <c r="J911" t="s">
        <v>37</v>
      </c>
      <c r="K911" t="s">
        <v>37</v>
      </c>
      <c r="L911" t="s">
        <v>50</v>
      </c>
      <c r="M911" t="s">
        <v>37</v>
      </c>
      <c r="N911" t="s">
        <v>37</v>
      </c>
      <c r="O911" t="s">
        <v>37</v>
      </c>
      <c r="P911" t="s">
        <v>37</v>
      </c>
      <c r="Q911" t="s">
        <v>37</v>
      </c>
      <c r="R911" t="s">
        <v>37</v>
      </c>
      <c r="S911" t="s">
        <v>37</v>
      </c>
      <c r="T911" t="s">
        <v>34</v>
      </c>
      <c r="U911" t="s">
        <v>67</v>
      </c>
      <c r="V911" t="s">
        <v>37</v>
      </c>
      <c r="W911" t="s">
        <v>51</v>
      </c>
      <c r="X911">
        <v>115.6</v>
      </c>
      <c r="Y911">
        <v>8220.4</v>
      </c>
      <c r="Z911">
        <v>0</v>
      </c>
      <c r="AA911">
        <v>140</v>
      </c>
      <c r="AB911">
        <v>2497.6799999999998</v>
      </c>
      <c r="AC911">
        <v>10858.08</v>
      </c>
      <c r="AD911" t="s">
        <v>41</v>
      </c>
      <c r="AE911" t="s">
        <v>42</v>
      </c>
      <c r="AF911" t="s">
        <v>42</v>
      </c>
      <c r="AG911">
        <f t="shared" si="28"/>
        <v>0</v>
      </c>
      <c r="AH911" t="str" cm="1">
        <f t="array" ref="AH911">_xlfn.IFS(
X911&lt;=20, "&lt;20",
AND(X911&gt;=20, X911&lt;50), "20-50",
AND(X911&gt;=50, X911&lt;100), "50-100",
X911&gt;=100, "&gt;100"
)</f>
        <v>&gt;100</v>
      </c>
      <c r="AI911">
        <f t="shared" si="29"/>
        <v>0</v>
      </c>
      <c r="AJ911" t="str" cm="1">
        <f t="array" ref="AJ911">_xlfn.IFS(
C911&lt;=20, "&lt;20",
AND(C911&gt;=20, C911&lt;35), "20-35",
AND(C911&gt;=35, C911&lt;50), "35-50",
C911&gt;=50, "50-100"
)</f>
        <v>20-35</v>
      </c>
      <c r="AK911" t="str" cm="1">
        <f t="array" ref="AK911">_xlfn.IFS(
G911&lt;6, "&lt;6",
AND(G911&gt;=6, G911&lt;12), "6-12",
AND(G911&gt;=12, G911&lt;18), "12-18",  AND(G911&gt;=18, G911&lt;24), "18-24", G911&gt;=24, "24-36")</f>
        <v>6-12</v>
      </c>
    </row>
    <row r="912" spans="1:37" x14ac:dyDescent="0.3">
      <c r="A912" t="s">
        <v>1011</v>
      </c>
      <c r="B912" t="s">
        <v>33</v>
      </c>
      <c r="C912">
        <v>35</v>
      </c>
      <c r="D912" t="s">
        <v>37</v>
      </c>
      <c r="E912" t="s">
        <v>74</v>
      </c>
      <c r="F912">
        <v>2</v>
      </c>
      <c r="G912">
        <v>4</v>
      </c>
      <c r="H912" t="s">
        <v>36</v>
      </c>
      <c r="I912" t="s">
        <v>37</v>
      </c>
      <c r="J912" t="s">
        <v>37</v>
      </c>
      <c r="K912" t="s">
        <v>37</v>
      </c>
      <c r="L912" t="s">
        <v>38</v>
      </c>
      <c r="M912" t="s">
        <v>34</v>
      </c>
      <c r="N912" t="s">
        <v>34</v>
      </c>
      <c r="O912" t="s">
        <v>34</v>
      </c>
      <c r="P912" t="s">
        <v>37</v>
      </c>
      <c r="Q912" t="s">
        <v>37</v>
      </c>
      <c r="R912" t="s">
        <v>37</v>
      </c>
      <c r="S912" t="s">
        <v>37</v>
      </c>
      <c r="T912" t="s">
        <v>34</v>
      </c>
      <c r="U912" t="s">
        <v>46</v>
      </c>
      <c r="V912" t="s">
        <v>34</v>
      </c>
      <c r="W912" t="s">
        <v>51</v>
      </c>
      <c r="X912">
        <v>71.599999999999994</v>
      </c>
      <c r="Y912">
        <v>1957.1</v>
      </c>
      <c r="Z912">
        <v>0</v>
      </c>
      <c r="AA912">
        <v>140</v>
      </c>
      <c r="AB912">
        <v>365.85</v>
      </c>
      <c r="AC912">
        <v>2462.9499999999998</v>
      </c>
      <c r="AD912" t="s">
        <v>41</v>
      </c>
      <c r="AE912" t="s">
        <v>42</v>
      </c>
      <c r="AF912" t="s">
        <v>42</v>
      </c>
      <c r="AG912">
        <f t="shared" si="28"/>
        <v>0</v>
      </c>
      <c r="AH912" t="str" cm="1">
        <f t="array" ref="AH912">_xlfn.IFS(
X912&lt;=20, "&lt;20",
AND(X912&gt;=20, X912&lt;50), "20-50",
AND(X912&gt;=50, X912&lt;100), "50-100",
X912&gt;=100, "&gt;100"
)</f>
        <v>50-100</v>
      </c>
      <c r="AI912">
        <f t="shared" si="29"/>
        <v>0</v>
      </c>
      <c r="AJ912" t="str" cm="1">
        <f t="array" ref="AJ912">_xlfn.IFS(
C912&lt;=20, "&lt;20",
AND(C912&gt;=20, C912&lt;35), "20-35",
AND(C912&gt;=35, C912&lt;50), "35-50",
C912&gt;=50, "50-100"
)</f>
        <v>35-50</v>
      </c>
      <c r="AK912" t="str" cm="1">
        <f t="array" ref="AK912">_xlfn.IFS(
G912&lt;6, "&lt;6",
AND(G912&gt;=6, G912&lt;12), "6-12",
AND(G912&gt;=12, G912&lt;18), "12-18",  AND(G912&gt;=18, G912&lt;24), "18-24", G912&gt;=24, "24-36")</f>
        <v>&lt;6</v>
      </c>
    </row>
    <row r="913" spans="1:37" x14ac:dyDescent="0.3">
      <c r="A913" t="s">
        <v>1012</v>
      </c>
      <c r="B913" t="s">
        <v>44</v>
      </c>
      <c r="C913">
        <v>19</v>
      </c>
      <c r="D913" t="s">
        <v>34</v>
      </c>
      <c r="E913" t="s">
        <v>124</v>
      </c>
      <c r="F913">
        <v>9</v>
      </c>
      <c r="G913">
        <v>10</v>
      </c>
      <c r="H913" t="s">
        <v>57</v>
      </c>
      <c r="I913" t="s">
        <v>37</v>
      </c>
      <c r="J913" t="s">
        <v>34</v>
      </c>
      <c r="K913" t="s">
        <v>37</v>
      </c>
      <c r="L913" t="s">
        <v>72</v>
      </c>
      <c r="M913" t="s">
        <v>37</v>
      </c>
      <c r="N913" t="s">
        <v>34</v>
      </c>
      <c r="O913" t="s">
        <v>34</v>
      </c>
      <c r="P913" t="s">
        <v>34</v>
      </c>
      <c r="Q913" t="s">
        <v>37</v>
      </c>
      <c r="R913" t="s">
        <v>34</v>
      </c>
      <c r="S913" t="s">
        <v>34</v>
      </c>
      <c r="T913" t="s">
        <v>37</v>
      </c>
      <c r="U913" t="s">
        <v>39</v>
      </c>
      <c r="V913" t="s">
        <v>37</v>
      </c>
      <c r="W913" t="s">
        <v>51</v>
      </c>
      <c r="X913">
        <v>59.75</v>
      </c>
      <c r="Y913">
        <v>1374.35</v>
      </c>
      <c r="Z913">
        <v>0</v>
      </c>
      <c r="AA913">
        <v>0</v>
      </c>
      <c r="AB913">
        <v>132.66</v>
      </c>
      <c r="AC913">
        <v>1507.01</v>
      </c>
      <c r="AD913" t="s">
        <v>41</v>
      </c>
      <c r="AE913" t="s">
        <v>42</v>
      </c>
      <c r="AF913" t="s">
        <v>42</v>
      </c>
      <c r="AG913">
        <f t="shared" si="28"/>
        <v>0</v>
      </c>
      <c r="AH913" t="str" cm="1">
        <f t="array" ref="AH913">_xlfn.IFS(
X913&lt;=20, "&lt;20",
AND(X913&gt;=20, X913&lt;50), "20-50",
AND(X913&gt;=50, X913&lt;100), "50-100",
X913&gt;=100, "&gt;100"
)</f>
        <v>50-100</v>
      </c>
      <c r="AI913">
        <f t="shared" si="29"/>
        <v>0</v>
      </c>
      <c r="AJ913" t="str" cm="1">
        <f t="array" ref="AJ913">_xlfn.IFS(
C913&lt;=20, "&lt;20",
AND(C913&gt;=20, C913&lt;35), "20-35",
AND(C913&gt;=35, C913&lt;50), "35-50",
C913&gt;=50, "50-100"
)</f>
        <v>&lt;20</v>
      </c>
      <c r="AK913" t="str" cm="1">
        <f t="array" ref="AK913">_xlfn.IFS(
G913&lt;6, "&lt;6",
AND(G913&gt;=6, G913&lt;12), "6-12",
AND(G913&gt;=12, G913&lt;18), "12-18",  AND(G913&gt;=18, G913&lt;24), "18-24", G913&gt;=24, "24-36")</f>
        <v>6-12</v>
      </c>
    </row>
    <row r="914" spans="1:37" x14ac:dyDescent="0.3">
      <c r="A914" t="s">
        <v>1013</v>
      </c>
      <c r="B914" t="s">
        <v>44</v>
      </c>
      <c r="C914">
        <v>24</v>
      </c>
      <c r="D914" t="s">
        <v>37</v>
      </c>
      <c r="E914" t="s">
        <v>99</v>
      </c>
      <c r="F914">
        <v>9</v>
      </c>
      <c r="G914">
        <v>4</v>
      </c>
      <c r="H914" t="s">
        <v>57</v>
      </c>
      <c r="I914" t="s">
        <v>37</v>
      </c>
      <c r="J914" t="s">
        <v>34</v>
      </c>
      <c r="K914" t="s">
        <v>37</v>
      </c>
      <c r="L914" t="s">
        <v>72</v>
      </c>
      <c r="M914" t="s">
        <v>34</v>
      </c>
      <c r="N914" t="s">
        <v>37</v>
      </c>
      <c r="O914" t="s">
        <v>37</v>
      </c>
      <c r="P914" t="s">
        <v>37</v>
      </c>
      <c r="Q914" t="s">
        <v>34</v>
      </c>
      <c r="R914" t="s">
        <v>34</v>
      </c>
      <c r="S914" t="s">
        <v>34</v>
      </c>
      <c r="T914" t="s">
        <v>37</v>
      </c>
      <c r="U914" t="s">
        <v>46</v>
      </c>
      <c r="V914" t="s">
        <v>37</v>
      </c>
      <c r="W914" t="s">
        <v>51</v>
      </c>
      <c r="X914">
        <v>-10</v>
      </c>
      <c r="Y914">
        <v>688.5</v>
      </c>
      <c r="Z914">
        <v>49.24</v>
      </c>
      <c r="AA914">
        <v>0</v>
      </c>
      <c r="AB914">
        <v>316.36</v>
      </c>
      <c r="AC914">
        <v>955.62</v>
      </c>
      <c r="AD914" t="s">
        <v>41</v>
      </c>
      <c r="AE914" t="s">
        <v>42</v>
      </c>
      <c r="AF914" t="s">
        <v>42</v>
      </c>
      <c r="AG914">
        <f t="shared" si="28"/>
        <v>0</v>
      </c>
      <c r="AH914" t="str" cm="1">
        <f t="array" ref="AH914">_xlfn.IFS(
X914&lt;=20, "&lt;20",
AND(X914&gt;=20, X914&lt;50), "20-50",
AND(X914&gt;=50, X914&lt;100), "50-100",
X914&gt;=100, "&gt;100"
)</f>
        <v>&lt;20</v>
      </c>
      <c r="AI914">
        <f t="shared" si="29"/>
        <v>0</v>
      </c>
      <c r="AJ914" t="str" cm="1">
        <f t="array" ref="AJ914">_xlfn.IFS(
C914&lt;=20, "&lt;20",
AND(C914&gt;=20, C914&lt;35), "20-35",
AND(C914&gt;=35, C914&lt;50), "35-50",
C914&gt;=50, "50-100"
)</f>
        <v>20-35</v>
      </c>
      <c r="AK914" t="str" cm="1">
        <f t="array" ref="AK914">_xlfn.IFS(
G914&lt;6, "&lt;6",
AND(G914&gt;=6, G914&lt;12), "6-12",
AND(G914&gt;=12, G914&lt;18), "12-18",  AND(G914&gt;=18, G914&lt;24), "18-24", G914&gt;=24, "24-36")</f>
        <v>&lt;6</v>
      </c>
    </row>
    <row r="915" spans="1:37" x14ac:dyDescent="0.3">
      <c r="A915" t="s">
        <v>1014</v>
      </c>
      <c r="B915" t="s">
        <v>33</v>
      </c>
      <c r="C915">
        <v>49</v>
      </c>
      <c r="D915" t="s">
        <v>34</v>
      </c>
      <c r="E915" t="s">
        <v>87</v>
      </c>
      <c r="F915">
        <v>2</v>
      </c>
      <c r="G915">
        <v>4</v>
      </c>
      <c r="H915" t="s">
        <v>49</v>
      </c>
      <c r="I915" t="s">
        <v>37</v>
      </c>
      <c r="J915" t="s">
        <v>34</v>
      </c>
      <c r="K915" t="s">
        <v>34</v>
      </c>
      <c r="L915" t="s">
        <v>34</v>
      </c>
      <c r="M915" t="s">
        <v>34</v>
      </c>
      <c r="N915" t="s">
        <v>34</v>
      </c>
      <c r="O915" t="s">
        <v>34</v>
      </c>
      <c r="P915" t="s">
        <v>34</v>
      </c>
      <c r="Q915" t="s">
        <v>34</v>
      </c>
      <c r="R915" t="s">
        <v>34</v>
      </c>
      <c r="S915" t="s">
        <v>34</v>
      </c>
      <c r="T915" t="s">
        <v>34</v>
      </c>
      <c r="U915" t="s">
        <v>67</v>
      </c>
      <c r="V915" t="s">
        <v>34</v>
      </c>
      <c r="W915" t="s">
        <v>40</v>
      </c>
      <c r="X915">
        <v>19.55</v>
      </c>
      <c r="Y915">
        <v>68.8</v>
      </c>
      <c r="Z915">
        <v>0</v>
      </c>
      <c r="AA915">
        <v>0</v>
      </c>
      <c r="AB915">
        <v>116.36</v>
      </c>
      <c r="AC915">
        <v>185.16</v>
      </c>
      <c r="AD915" t="s">
        <v>41</v>
      </c>
      <c r="AE915" t="s">
        <v>42</v>
      </c>
      <c r="AF915" t="s">
        <v>42</v>
      </c>
      <c r="AG915">
        <f t="shared" si="28"/>
        <v>0</v>
      </c>
      <c r="AH915" t="str" cm="1">
        <f t="array" ref="AH915">_xlfn.IFS(
X915&lt;=20, "&lt;20",
AND(X915&gt;=20, X915&lt;50), "20-50",
AND(X915&gt;=50, X915&lt;100), "50-100",
X915&gt;=100, "&gt;100"
)</f>
        <v>&lt;20</v>
      </c>
      <c r="AI915">
        <f t="shared" si="29"/>
        <v>0</v>
      </c>
      <c r="AJ915" t="str" cm="1">
        <f t="array" ref="AJ915">_xlfn.IFS(
C915&lt;=20, "&lt;20",
AND(C915&gt;=20, C915&lt;35), "20-35",
AND(C915&gt;=35, C915&lt;50), "35-50",
C915&gt;=50, "50-100"
)</f>
        <v>35-50</v>
      </c>
      <c r="AK915" t="str" cm="1">
        <f t="array" ref="AK915">_xlfn.IFS(
G915&lt;6, "&lt;6",
AND(G915&gt;=6, G915&lt;12), "6-12",
AND(G915&gt;=12, G915&lt;18), "12-18",  AND(G915&gt;=18, G915&lt;24), "18-24", G915&gt;=24, "24-36")</f>
        <v>&lt;6</v>
      </c>
    </row>
    <row r="916" spans="1:37" x14ac:dyDescent="0.3">
      <c r="A916" t="s">
        <v>1015</v>
      </c>
      <c r="B916" t="s">
        <v>44</v>
      </c>
      <c r="C916">
        <v>57</v>
      </c>
      <c r="D916" t="s">
        <v>37</v>
      </c>
      <c r="E916" t="s">
        <v>69</v>
      </c>
      <c r="F916">
        <v>10</v>
      </c>
      <c r="G916">
        <v>17</v>
      </c>
      <c r="H916" t="s">
        <v>49</v>
      </c>
      <c r="I916" t="s">
        <v>37</v>
      </c>
      <c r="J916" t="s">
        <v>37</v>
      </c>
      <c r="K916" t="s">
        <v>37</v>
      </c>
      <c r="L916" t="s">
        <v>72</v>
      </c>
      <c r="M916" t="s">
        <v>34</v>
      </c>
      <c r="N916" t="s">
        <v>34</v>
      </c>
      <c r="O916" t="s">
        <v>34</v>
      </c>
      <c r="P916" t="s">
        <v>34</v>
      </c>
      <c r="Q916" t="s">
        <v>34</v>
      </c>
      <c r="R916" t="s">
        <v>34</v>
      </c>
      <c r="S916" t="s">
        <v>34</v>
      </c>
      <c r="T916" t="s">
        <v>37</v>
      </c>
      <c r="U916" t="s">
        <v>46</v>
      </c>
      <c r="V916" t="s">
        <v>34</v>
      </c>
      <c r="W916" t="s">
        <v>51</v>
      </c>
      <c r="X916">
        <v>48.8</v>
      </c>
      <c r="Y916">
        <v>349.8</v>
      </c>
      <c r="Z916">
        <v>0</v>
      </c>
      <c r="AA916">
        <v>0</v>
      </c>
      <c r="AB916">
        <v>63.7</v>
      </c>
      <c r="AC916">
        <v>413.5</v>
      </c>
      <c r="AD916" t="s">
        <v>41</v>
      </c>
      <c r="AE916" t="s">
        <v>42</v>
      </c>
      <c r="AF916" t="s">
        <v>42</v>
      </c>
      <c r="AG916">
        <f t="shared" si="28"/>
        <v>0</v>
      </c>
      <c r="AH916" t="str" cm="1">
        <f t="array" ref="AH916">_xlfn.IFS(
X916&lt;=20, "&lt;20",
AND(X916&gt;=20, X916&lt;50), "20-50",
AND(X916&gt;=50, X916&lt;100), "50-100",
X916&gt;=100, "&gt;100"
)</f>
        <v>20-50</v>
      </c>
      <c r="AI916">
        <f t="shared" si="29"/>
        <v>0</v>
      </c>
      <c r="AJ916" t="str" cm="1">
        <f t="array" ref="AJ916">_xlfn.IFS(
C916&lt;=20, "&lt;20",
AND(C916&gt;=20, C916&lt;35), "20-35",
AND(C916&gt;=35, C916&lt;50), "35-50",
C916&gt;=50, "50-100"
)</f>
        <v>50-100</v>
      </c>
      <c r="AK916" t="str" cm="1">
        <f t="array" ref="AK916">_xlfn.IFS(
G916&lt;6, "&lt;6",
AND(G916&gt;=6, G916&lt;12), "6-12",
AND(G916&gt;=12, G916&lt;18), "12-18",  AND(G916&gt;=18, G916&lt;24), "18-24", G916&gt;=24, "24-36")</f>
        <v>12-18</v>
      </c>
    </row>
    <row r="917" spans="1:37" x14ac:dyDescent="0.3">
      <c r="A917" t="s">
        <v>1016</v>
      </c>
      <c r="B917" t="s">
        <v>33</v>
      </c>
      <c r="C917">
        <v>42</v>
      </c>
      <c r="D917" t="s">
        <v>37</v>
      </c>
      <c r="E917" t="s">
        <v>76</v>
      </c>
      <c r="F917">
        <v>7</v>
      </c>
      <c r="G917">
        <v>16</v>
      </c>
      <c r="H917" t="s">
        <v>49</v>
      </c>
      <c r="I917" t="s">
        <v>37</v>
      </c>
      <c r="J917" t="s">
        <v>34</v>
      </c>
      <c r="K917" t="s">
        <v>37</v>
      </c>
      <c r="L917" t="s">
        <v>72</v>
      </c>
      <c r="M917" t="s">
        <v>37</v>
      </c>
      <c r="N917" t="s">
        <v>34</v>
      </c>
      <c r="O917" t="s">
        <v>37</v>
      </c>
      <c r="P917" t="s">
        <v>37</v>
      </c>
      <c r="Q917" t="s">
        <v>37</v>
      </c>
      <c r="R917" t="s">
        <v>37</v>
      </c>
      <c r="S917" t="s">
        <v>37</v>
      </c>
      <c r="T917" t="s">
        <v>34</v>
      </c>
      <c r="U917" t="s">
        <v>46</v>
      </c>
      <c r="V917" t="s">
        <v>34</v>
      </c>
      <c r="W917" t="s">
        <v>40</v>
      </c>
      <c r="X917">
        <v>78.650000000000006</v>
      </c>
      <c r="Y917">
        <v>483.3</v>
      </c>
      <c r="Z917">
        <v>0</v>
      </c>
      <c r="AA917">
        <v>10</v>
      </c>
      <c r="AB917">
        <v>279.54000000000002</v>
      </c>
      <c r="AC917">
        <v>772.84</v>
      </c>
      <c r="AD917" t="s">
        <v>41</v>
      </c>
      <c r="AE917" t="s">
        <v>42</v>
      </c>
      <c r="AF917" t="s">
        <v>42</v>
      </c>
      <c r="AG917">
        <f t="shared" si="28"/>
        <v>0</v>
      </c>
      <c r="AH917" t="str" cm="1">
        <f t="array" ref="AH917">_xlfn.IFS(
X917&lt;=20, "&lt;20",
AND(X917&gt;=20, X917&lt;50), "20-50",
AND(X917&gt;=50, X917&lt;100), "50-100",
X917&gt;=100, "&gt;100"
)</f>
        <v>50-100</v>
      </c>
      <c r="AI917">
        <f t="shared" si="29"/>
        <v>0</v>
      </c>
      <c r="AJ917" t="str" cm="1">
        <f t="array" ref="AJ917">_xlfn.IFS(
C917&lt;=20, "&lt;20",
AND(C917&gt;=20, C917&lt;35), "20-35",
AND(C917&gt;=35, C917&lt;50), "35-50",
C917&gt;=50, "50-100"
)</f>
        <v>35-50</v>
      </c>
      <c r="AK917" t="str" cm="1">
        <f t="array" ref="AK917">_xlfn.IFS(
G917&lt;6, "&lt;6",
AND(G917&gt;=6, G917&lt;12), "6-12",
AND(G917&gt;=12, G917&lt;18), "12-18",  AND(G917&gt;=18, G917&lt;24), "18-24", G917&gt;=24, "24-36")</f>
        <v>12-18</v>
      </c>
    </row>
    <row r="918" spans="1:37" x14ac:dyDescent="0.3">
      <c r="A918" t="s">
        <v>1017</v>
      </c>
      <c r="B918" t="s">
        <v>44</v>
      </c>
      <c r="C918">
        <v>45</v>
      </c>
      <c r="D918" t="s">
        <v>34</v>
      </c>
      <c r="E918" t="s">
        <v>61</v>
      </c>
      <c r="F918">
        <v>15</v>
      </c>
      <c r="G918">
        <v>9</v>
      </c>
      <c r="H918" t="s">
        <v>70</v>
      </c>
      <c r="I918" t="s">
        <v>37</v>
      </c>
      <c r="J918" t="s">
        <v>37</v>
      </c>
      <c r="K918" t="s">
        <v>37</v>
      </c>
      <c r="L918" t="s">
        <v>50</v>
      </c>
      <c r="M918" t="s">
        <v>34</v>
      </c>
      <c r="N918" t="s">
        <v>37</v>
      </c>
      <c r="O918" t="s">
        <v>34</v>
      </c>
      <c r="P918" t="s">
        <v>34</v>
      </c>
      <c r="Q918" t="s">
        <v>37</v>
      </c>
      <c r="R918" t="s">
        <v>37</v>
      </c>
      <c r="S918" t="s">
        <v>37</v>
      </c>
      <c r="T918" t="s">
        <v>37</v>
      </c>
      <c r="U918" t="s">
        <v>39</v>
      </c>
      <c r="V918" t="s">
        <v>37</v>
      </c>
      <c r="W918" t="s">
        <v>51</v>
      </c>
      <c r="X918">
        <v>98.25</v>
      </c>
      <c r="Y918">
        <v>4858.7</v>
      </c>
      <c r="Z918">
        <v>3.55</v>
      </c>
      <c r="AA918">
        <v>0</v>
      </c>
      <c r="AB918">
        <v>1914.5</v>
      </c>
      <c r="AC918">
        <v>6769.65</v>
      </c>
      <c r="AD918" t="s">
        <v>41</v>
      </c>
      <c r="AE918" t="s">
        <v>42</v>
      </c>
      <c r="AF918" t="s">
        <v>42</v>
      </c>
      <c r="AG918">
        <f t="shared" si="28"/>
        <v>0</v>
      </c>
      <c r="AH918" t="str" cm="1">
        <f t="array" ref="AH918">_xlfn.IFS(
X918&lt;=20, "&lt;20",
AND(X918&gt;=20, X918&lt;50), "20-50",
AND(X918&gt;=50, X918&lt;100), "50-100",
X918&gt;=100, "&gt;100"
)</f>
        <v>50-100</v>
      </c>
      <c r="AI918">
        <f t="shared" si="29"/>
        <v>0</v>
      </c>
      <c r="AJ918" t="str" cm="1">
        <f t="array" ref="AJ918">_xlfn.IFS(
C918&lt;=20, "&lt;20",
AND(C918&gt;=20, C918&lt;35), "20-35",
AND(C918&gt;=35, C918&lt;50), "35-50",
C918&gt;=50, "50-100"
)</f>
        <v>35-50</v>
      </c>
      <c r="AK918" t="str" cm="1">
        <f t="array" ref="AK918">_xlfn.IFS(
G918&lt;6, "&lt;6",
AND(G918&gt;=6, G918&lt;12), "6-12",
AND(G918&gt;=12, G918&lt;18), "12-18",  AND(G918&gt;=18, G918&lt;24), "18-24", G918&gt;=24, "24-36")</f>
        <v>6-12</v>
      </c>
    </row>
    <row r="919" spans="1:37" x14ac:dyDescent="0.3">
      <c r="A919" t="s">
        <v>1018</v>
      </c>
      <c r="B919" t="s">
        <v>44</v>
      </c>
      <c r="C919">
        <v>30</v>
      </c>
      <c r="D919" t="s">
        <v>37</v>
      </c>
      <c r="E919" t="s">
        <v>74</v>
      </c>
      <c r="F919">
        <v>10</v>
      </c>
      <c r="G919">
        <v>14</v>
      </c>
      <c r="H919" t="s">
        <v>57</v>
      </c>
      <c r="I919" t="s">
        <v>37</v>
      </c>
      <c r="J919" t="s">
        <v>34</v>
      </c>
      <c r="K919" t="s">
        <v>37</v>
      </c>
      <c r="L919" t="s">
        <v>72</v>
      </c>
      <c r="M919" t="s">
        <v>34</v>
      </c>
      <c r="N919" t="s">
        <v>34</v>
      </c>
      <c r="O919" t="s">
        <v>37</v>
      </c>
      <c r="P919" t="s">
        <v>34</v>
      </c>
      <c r="Q919" t="s">
        <v>37</v>
      </c>
      <c r="R919" t="s">
        <v>34</v>
      </c>
      <c r="S919" t="s">
        <v>34</v>
      </c>
      <c r="T919" t="s">
        <v>37</v>
      </c>
      <c r="U919" t="s">
        <v>46</v>
      </c>
      <c r="V919" t="s">
        <v>37</v>
      </c>
      <c r="W919" t="s">
        <v>51</v>
      </c>
      <c r="X919">
        <v>59.65</v>
      </c>
      <c r="Y919">
        <v>683.25</v>
      </c>
      <c r="Z919">
        <v>0</v>
      </c>
      <c r="AA919">
        <v>0</v>
      </c>
      <c r="AB919">
        <v>232.54</v>
      </c>
      <c r="AC919">
        <v>915.79</v>
      </c>
      <c r="AD919" t="s">
        <v>41</v>
      </c>
      <c r="AE919" t="s">
        <v>42</v>
      </c>
      <c r="AF919" t="s">
        <v>42</v>
      </c>
      <c r="AG919">
        <f t="shared" si="28"/>
        <v>0</v>
      </c>
      <c r="AH919" t="str" cm="1">
        <f t="array" ref="AH919">_xlfn.IFS(
X919&lt;=20, "&lt;20",
AND(X919&gt;=20, X919&lt;50), "20-50",
AND(X919&gt;=50, X919&lt;100), "50-100",
X919&gt;=100, "&gt;100"
)</f>
        <v>50-100</v>
      </c>
      <c r="AI919">
        <f t="shared" si="29"/>
        <v>0</v>
      </c>
      <c r="AJ919" t="str" cm="1">
        <f t="array" ref="AJ919">_xlfn.IFS(
C919&lt;=20, "&lt;20",
AND(C919&gt;=20, C919&lt;35), "20-35",
AND(C919&gt;=35, C919&lt;50), "35-50",
C919&gt;=50, "50-100"
)</f>
        <v>20-35</v>
      </c>
      <c r="AK919" t="str" cm="1">
        <f t="array" ref="AK919">_xlfn.IFS(
G919&lt;6, "&lt;6",
AND(G919&gt;=6, G919&lt;12), "6-12",
AND(G919&gt;=12, G919&lt;18), "12-18",  AND(G919&gt;=18, G919&lt;24), "18-24", G919&gt;=24, "24-36")</f>
        <v>12-18</v>
      </c>
    </row>
    <row r="920" spans="1:37" x14ac:dyDescent="0.3">
      <c r="A920" t="s">
        <v>1019</v>
      </c>
      <c r="B920" t="s">
        <v>44</v>
      </c>
      <c r="C920">
        <v>69</v>
      </c>
      <c r="D920" t="s">
        <v>37</v>
      </c>
      <c r="E920" t="s">
        <v>74</v>
      </c>
      <c r="F920">
        <v>13</v>
      </c>
      <c r="G920">
        <v>14</v>
      </c>
      <c r="H920" t="s">
        <v>36</v>
      </c>
      <c r="I920" t="s">
        <v>37</v>
      </c>
      <c r="J920" t="s">
        <v>34</v>
      </c>
      <c r="K920" t="s">
        <v>37</v>
      </c>
      <c r="L920" t="s">
        <v>50</v>
      </c>
      <c r="M920" t="s">
        <v>34</v>
      </c>
      <c r="N920" t="s">
        <v>34</v>
      </c>
      <c r="O920" t="s">
        <v>37</v>
      </c>
      <c r="P920" t="s">
        <v>37</v>
      </c>
      <c r="Q920" t="s">
        <v>37</v>
      </c>
      <c r="R920" t="s">
        <v>37</v>
      </c>
      <c r="S920" t="s">
        <v>37</v>
      </c>
      <c r="T920" t="s">
        <v>37</v>
      </c>
      <c r="U920" t="s">
        <v>39</v>
      </c>
      <c r="V920" t="s">
        <v>37</v>
      </c>
      <c r="W920" t="s">
        <v>51</v>
      </c>
      <c r="X920">
        <v>99.1</v>
      </c>
      <c r="Y920">
        <v>5437.1</v>
      </c>
      <c r="Z920">
        <v>0</v>
      </c>
      <c r="AA920">
        <v>0</v>
      </c>
      <c r="AB920">
        <v>1190.7</v>
      </c>
      <c r="AC920">
        <v>6627.8</v>
      </c>
      <c r="AD920" t="s">
        <v>41</v>
      </c>
      <c r="AE920" t="s">
        <v>42</v>
      </c>
      <c r="AF920" t="s">
        <v>42</v>
      </c>
      <c r="AG920">
        <f t="shared" si="28"/>
        <v>0</v>
      </c>
      <c r="AH920" t="str" cm="1">
        <f t="array" ref="AH920">_xlfn.IFS(
X920&lt;=20, "&lt;20",
AND(X920&gt;=20, X920&lt;50), "20-50",
AND(X920&gt;=50, X920&lt;100), "50-100",
X920&gt;=100, "&gt;100"
)</f>
        <v>50-100</v>
      </c>
      <c r="AI920">
        <f t="shared" si="29"/>
        <v>0</v>
      </c>
      <c r="AJ920" t="str" cm="1">
        <f t="array" ref="AJ920">_xlfn.IFS(
C920&lt;=20, "&lt;20",
AND(C920&gt;=20, C920&lt;35), "20-35",
AND(C920&gt;=35, C920&lt;50), "35-50",
C920&gt;=50, "50-100"
)</f>
        <v>50-100</v>
      </c>
      <c r="AK920" t="str" cm="1">
        <f t="array" ref="AK920">_xlfn.IFS(
G920&lt;6, "&lt;6",
AND(G920&gt;=6, G920&lt;12), "6-12",
AND(G920&gt;=12, G920&lt;18), "12-18",  AND(G920&gt;=18, G920&lt;24), "18-24", G920&gt;=24, "24-36")</f>
        <v>12-18</v>
      </c>
    </row>
    <row r="921" spans="1:37" x14ac:dyDescent="0.3">
      <c r="A921" t="s">
        <v>1020</v>
      </c>
      <c r="B921" t="s">
        <v>33</v>
      </c>
      <c r="C921">
        <v>48</v>
      </c>
      <c r="D921" t="s">
        <v>34</v>
      </c>
      <c r="E921" t="s">
        <v>76</v>
      </c>
      <c r="F921">
        <v>11</v>
      </c>
      <c r="G921">
        <v>21</v>
      </c>
      <c r="H921" t="s">
        <v>57</v>
      </c>
      <c r="I921" t="s">
        <v>34</v>
      </c>
      <c r="J921" t="s">
        <v>34</v>
      </c>
      <c r="K921" t="s">
        <v>37</v>
      </c>
      <c r="L921" t="s">
        <v>72</v>
      </c>
      <c r="M921" t="s">
        <v>34</v>
      </c>
      <c r="N921" t="s">
        <v>34</v>
      </c>
      <c r="O921" t="s">
        <v>34</v>
      </c>
      <c r="P921" t="s">
        <v>37</v>
      </c>
      <c r="Q921" t="s">
        <v>34</v>
      </c>
      <c r="R921" t="s">
        <v>34</v>
      </c>
      <c r="S921" t="s">
        <v>34</v>
      </c>
      <c r="T921" t="s">
        <v>37</v>
      </c>
      <c r="U921" t="s">
        <v>46</v>
      </c>
      <c r="V921" t="s">
        <v>37</v>
      </c>
      <c r="W921" t="s">
        <v>51</v>
      </c>
      <c r="X921">
        <v>30.35</v>
      </c>
      <c r="Y921">
        <v>678.75</v>
      </c>
      <c r="Z921">
        <v>0</v>
      </c>
      <c r="AA921">
        <v>0</v>
      </c>
      <c r="AB921">
        <v>0</v>
      </c>
      <c r="AC921">
        <v>678.75</v>
      </c>
      <c r="AD921" t="s">
        <v>41</v>
      </c>
      <c r="AE921" t="s">
        <v>42</v>
      </c>
      <c r="AF921" t="s">
        <v>42</v>
      </c>
      <c r="AG921">
        <f t="shared" si="28"/>
        <v>0</v>
      </c>
      <c r="AH921" t="str" cm="1">
        <f t="array" ref="AH921">_xlfn.IFS(
X921&lt;=20, "&lt;20",
AND(X921&gt;=20, X921&lt;50), "20-50",
AND(X921&gt;=50, X921&lt;100), "50-100",
X921&gt;=100, "&gt;100"
)</f>
        <v>20-50</v>
      </c>
      <c r="AI921">
        <f t="shared" si="29"/>
        <v>0</v>
      </c>
      <c r="AJ921" t="str" cm="1">
        <f t="array" ref="AJ921">_xlfn.IFS(
C921&lt;=20, "&lt;20",
AND(C921&gt;=20, C921&lt;35), "20-35",
AND(C921&gt;=35, C921&lt;50), "35-50",
C921&gt;=50, "50-100"
)</f>
        <v>35-50</v>
      </c>
      <c r="AK921" t="str" cm="1">
        <f t="array" ref="AK921">_xlfn.IFS(
G921&lt;6, "&lt;6",
AND(G921&gt;=6, G921&lt;12), "6-12",
AND(G921&gt;=12, G921&lt;18), "12-18",  AND(G921&gt;=18, G921&lt;24), "18-24", G921&gt;=24, "24-36")</f>
        <v>18-24</v>
      </c>
    </row>
    <row r="922" spans="1:37" x14ac:dyDescent="0.3">
      <c r="A922" t="s">
        <v>1021</v>
      </c>
      <c r="B922" t="s">
        <v>33</v>
      </c>
      <c r="C922">
        <v>55</v>
      </c>
      <c r="D922" t="s">
        <v>37</v>
      </c>
      <c r="E922" t="s">
        <v>74</v>
      </c>
      <c r="F922">
        <v>1</v>
      </c>
      <c r="G922">
        <v>32</v>
      </c>
      <c r="H922" t="s">
        <v>36</v>
      </c>
      <c r="I922" t="s">
        <v>37</v>
      </c>
      <c r="J922" t="s">
        <v>37</v>
      </c>
      <c r="K922" t="s">
        <v>37</v>
      </c>
      <c r="L922" t="s">
        <v>50</v>
      </c>
      <c r="M922" t="s">
        <v>34</v>
      </c>
      <c r="N922" t="s">
        <v>37</v>
      </c>
      <c r="O922" t="s">
        <v>37</v>
      </c>
      <c r="P922" t="s">
        <v>37</v>
      </c>
      <c r="Q922" t="s">
        <v>37</v>
      </c>
      <c r="R922" t="s">
        <v>37</v>
      </c>
      <c r="S922" t="s">
        <v>37</v>
      </c>
      <c r="T922" t="s">
        <v>37</v>
      </c>
      <c r="U922" t="s">
        <v>39</v>
      </c>
      <c r="V922" t="s">
        <v>37</v>
      </c>
      <c r="W922" t="s">
        <v>40</v>
      </c>
      <c r="X922">
        <v>109.7</v>
      </c>
      <c r="Y922">
        <v>7344.45</v>
      </c>
      <c r="Z922">
        <v>0</v>
      </c>
      <c r="AA922">
        <v>0</v>
      </c>
      <c r="AB922">
        <v>1187.24</v>
      </c>
      <c r="AC922">
        <v>8531.69</v>
      </c>
      <c r="AD922" t="s">
        <v>41</v>
      </c>
      <c r="AE922" t="s">
        <v>42</v>
      </c>
      <c r="AF922" t="s">
        <v>42</v>
      </c>
      <c r="AG922">
        <f t="shared" si="28"/>
        <v>0</v>
      </c>
      <c r="AH922" t="str" cm="1">
        <f t="array" ref="AH922">_xlfn.IFS(
X922&lt;=20, "&lt;20",
AND(X922&gt;=20, X922&lt;50), "20-50",
AND(X922&gt;=50, X922&lt;100), "50-100",
X922&gt;=100, "&gt;100"
)</f>
        <v>&gt;100</v>
      </c>
      <c r="AI922">
        <f t="shared" si="29"/>
        <v>0</v>
      </c>
      <c r="AJ922" t="str" cm="1">
        <f t="array" ref="AJ922">_xlfn.IFS(
C922&lt;=20, "&lt;20",
AND(C922&gt;=20, C922&lt;35), "20-35",
AND(C922&gt;=35, C922&lt;50), "35-50",
C922&gt;=50, "50-100"
)</f>
        <v>50-100</v>
      </c>
      <c r="AK922" t="str" cm="1">
        <f t="array" ref="AK922">_xlfn.IFS(
G922&lt;6, "&lt;6",
AND(G922&gt;=6, G922&lt;12), "6-12",
AND(G922&gt;=12, G922&lt;18), "12-18",  AND(G922&gt;=18, G922&lt;24), "18-24", G922&gt;=24, "24-36")</f>
        <v>24-36</v>
      </c>
    </row>
    <row r="923" spans="1:37" x14ac:dyDescent="0.3">
      <c r="A923" t="s">
        <v>1022</v>
      </c>
      <c r="B923" t="s">
        <v>33</v>
      </c>
      <c r="C923">
        <v>79</v>
      </c>
      <c r="D923" t="s">
        <v>37</v>
      </c>
      <c r="E923" t="s">
        <v>87</v>
      </c>
      <c r="F923">
        <v>15</v>
      </c>
      <c r="G923">
        <v>4</v>
      </c>
      <c r="H923" t="s">
        <v>49</v>
      </c>
      <c r="I923" t="s">
        <v>37</v>
      </c>
      <c r="J923" t="s">
        <v>34</v>
      </c>
      <c r="K923" t="s">
        <v>37</v>
      </c>
      <c r="L923" t="s">
        <v>50</v>
      </c>
      <c r="M923" t="s">
        <v>34</v>
      </c>
      <c r="N923" t="s">
        <v>34</v>
      </c>
      <c r="O923" t="s">
        <v>34</v>
      </c>
      <c r="P923" t="s">
        <v>34</v>
      </c>
      <c r="Q923" t="s">
        <v>34</v>
      </c>
      <c r="R923" t="s">
        <v>34</v>
      </c>
      <c r="S923" t="s">
        <v>34</v>
      </c>
      <c r="T923" t="s">
        <v>37</v>
      </c>
      <c r="U923" t="s">
        <v>46</v>
      </c>
      <c r="V923" t="s">
        <v>37</v>
      </c>
      <c r="W923" t="s">
        <v>51</v>
      </c>
      <c r="X923">
        <v>70.3</v>
      </c>
      <c r="Y923">
        <v>70.3</v>
      </c>
      <c r="Z923">
        <v>0</v>
      </c>
      <c r="AA923">
        <v>0</v>
      </c>
      <c r="AB923">
        <v>39.1</v>
      </c>
      <c r="AC923">
        <v>109.4</v>
      </c>
      <c r="AD923" t="s">
        <v>52</v>
      </c>
      <c r="AE923" t="s">
        <v>53</v>
      </c>
      <c r="AF923" t="s">
        <v>54</v>
      </c>
      <c r="AG923">
        <f t="shared" si="28"/>
        <v>1</v>
      </c>
      <c r="AH923" t="str" cm="1">
        <f t="array" ref="AH923">_xlfn.IFS(
X923&lt;=20, "&lt;20",
AND(X923&gt;=20, X923&lt;50), "20-50",
AND(X923&gt;=50, X923&lt;100), "50-100",
X923&gt;=100, "&gt;100"
)</f>
        <v>50-100</v>
      </c>
      <c r="AI923">
        <f t="shared" si="29"/>
        <v>0</v>
      </c>
      <c r="AJ923" t="str" cm="1">
        <f t="array" ref="AJ923">_xlfn.IFS(
C923&lt;=20, "&lt;20",
AND(C923&gt;=20, C923&lt;35), "20-35",
AND(C923&gt;=35, C923&lt;50), "35-50",
C923&gt;=50, "50-100"
)</f>
        <v>50-100</v>
      </c>
      <c r="AK923" t="str" cm="1">
        <f t="array" ref="AK923">_xlfn.IFS(
G923&lt;6, "&lt;6",
AND(G923&gt;=6, G923&lt;12), "6-12",
AND(G923&gt;=12, G923&lt;18), "12-18",  AND(G923&gt;=18, G923&lt;24), "18-24", G923&gt;=24, "24-36")</f>
        <v>&lt;6</v>
      </c>
    </row>
    <row r="924" spans="1:37" x14ac:dyDescent="0.3">
      <c r="A924" t="s">
        <v>1023</v>
      </c>
      <c r="B924" t="s">
        <v>44</v>
      </c>
      <c r="C924">
        <v>53</v>
      </c>
      <c r="D924" t="s">
        <v>34</v>
      </c>
      <c r="E924" t="s">
        <v>82</v>
      </c>
      <c r="F924">
        <v>10</v>
      </c>
      <c r="G924">
        <v>9</v>
      </c>
      <c r="H924" t="s">
        <v>36</v>
      </c>
      <c r="I924" t="s">
        <v>37</v>
      </c>
      <c r="J924" t="s">
        <v>37</v>
      </c>
      <c r="K924" t="s">
        <v>37</v>
      </c>
      <c r="L924" t="s">
        <v>50</v>
      </c>
      <c r="M924" t="s">
        <v>34</v>
      </c>
      <c r="N924" t="s">
        <v>37</v>
      </c>
      <c r="O924" t="s">
        <v>37</v>
      </c>
      <c r="P924" t="s">
        <v>34</v>
      </c>
      <c r="Q924" t="s">
        <v>34</v>
      </c>
      <c r="R924" t="s">
        <v>37</v>
      </c>
      <c r="S924" t="s">
        <v>37</v>
      </c>
      <c r="T924" t="s">
        <v>37</v>
      </c>
      <c r="U924" t="s">
        <v>39</v>
      </c>
      <c r="V924" t="s">
        <v>37</v>
      </c>
      <c r="W924" t="s">
        <v>51</v>
      </c>
      <c r="X924">
        <v>94.15</v>
      </c>
      <c r="Y924">
        <v>4408.45</v>
      </c>
      <c r="Z924">
        <v>0</v>
      </c>
      <c r="AA924">
        <v>0</v>
      </c>
      <c r="AB924">
        <v>1526.28</v>
      </c>
      <c r="AC924">
        <v>5934.73</v>
      </c>
      <c r="AD924" t="s">
        <v>41</v>
      </c>
      <c r="AE924" t="s">
        <v>42</v>
      </c>
      <c r="AF924" t="s">
        <v>42</v>
      </c>
      <c r="AG924">
        <f t="shared" si="28"/>
        <v>0</v>
      </c>
      <c r="AH924" t="str" cm="1">
        <f t="array" ref="AH924">_xlfn.IFS(
X924&lt;=20, "&lt;20",
AND(X924&gt;=20, X924&lt;50), "20-50",
AND(X924&gt;=50, X924&lt;100), "50-100",
X924&gt;=100, "&gt;100"
)</f>
        <v>50-100</v>
      </c>
      <c r="AI924">
        <f t="shared" si="29"/>
        <v>0</v>
      </c>
      <c r="AJ924" t="str" cm="1">
        <f t="array" ref="AJ924">_xlfn.IFS(
C924&lt;=20, "&lt;20",
AND(C924&gt;=20, C924&lt;35), "20-35",
AND(C924&gt;=35, C924&lt;50), "35-50",
C924&gt;=50, "50-100"
)</f>
        <v>50-100</v>
      </c>
      <c r="AK924" t="str" cm="1">
        <f t="array" ref="AK924">_xlfn.IFS(
G924&lt;6, "&lt;6",
AND(G924&gt;=6, G924&lt;12), "6-12",
AND(G924&gt;=12, G924&lt;18), "12-18",  AND(G924&gt;=18, G924&lt;24), "18-24", G924&gt;=24, "24-36")</f>
        <v>6-12</v>
      </c>
    </row>
    <row r="925" spans="1:37" x14ac:dyDescent="0.3">
      <c r="A925" t="s">
        <v>1024</v>
      </c>
      <c r="B925" t="s">
        <v>44</v>
      </c>
      <c r="C925">
        <v>60</v>
      </c>
      <c r="D925" t="s">
        <v>37</v>
      </c>
      <c r="E925" t="s">
        <v>48</v>
      </c>
      <c r="F925">
        <v>10</v>
      </c>
      <c r="G925">
        <v>1</v>
      </c>
      <c r="H925" t="s">
        <v>36</v>
      </c>
      <c r="I925" t="s">
        <v>34</v>
      </c>
      <c r="J925" t="s">
        <v>34</v>
      </c>
      <c r="K925" t="s">
        <v>37</v>
      </c>
      <c r="L925" t="s">
        <v>72</v>
      </c>
      <c r="M925" t="s">
        <v>37</v>
      </c>
      <c r="N925" t="s">
        <v>37</v>
      </c>
      <c r="O925" t="s">
        <v>37</v>
      </c>
      <c r="P925" t="s">
        <v>37</v>
      </c>
      <c r="Q925" t="s">
        <v>37</v>
      </c>
      <c r="R925" t="s">
        <v>34</v>
      </c>
      <c r="S925" t="s">
        <v>34</v>
      </c>
      <c r="T925" t="s">
        <v>37</v>
      </c>
      <c r="U925" t="s">
        <v>67</v>
      </c>
      <c r="V925" t="s">
        <v>34</v>
      </c>
      <c r="W925" t="s">
        <v>40</v>
      </c>
      <c r="X925">
        <v>56.05</v>
      </c>
      <c r="Y925">
        <v>560.5</v>
      </c>
      <c r="Z925">
        <v>0</v>
      </c>
      <c r="AA925">
        <v>0</v>
      </c>
      <c r="AB925">
        <v>0</v>
      </c>
      <c r="AC925">
        <v>560.5</v>
      </c>
      <c r="AD925" t="s">
        <v>41</v>
      </c>
      <c r="AE925" t="s">
        <v>42</v>
      </c>
      <c r="AF925" t="s">
        <v>42</v>
      </c>
      <c r="AG925">
        <f t="shared" si="28"/>
        <v>0</v>
      </c>
      <c r="AH925" t="str" cm="1">
        <f t="array" ref="AH925">_xlfn.IFS(
X925&lt;=20, "&lt;20",
AND(X925&gt;=20, X925&lt;50), "20-50",
AND(X925&gt;=50, X925&lt;100), "50-100",
X925&gt;=100, "&gt;100"
)</f>
        <v>50-100</v>
      </c>
      <c r="AI925">
        <f t="shared" si="29"/>
        <v>0</v>
      </c>
      <c r="AJ925" t="str" cm="1">
        <f t="array" ref="AJ925">_xlfn.IFS(
C925&lt;=20, "&lt;20",
AND(C925&gt;=20, C925&lt;35), "20-35",
AND(C925&gt;=35, C925&lt;50), "35-50",
C925&gt;=50, "50-100"
)</f>
        <v>50-100</v>
      </c>
      <c r="AK925" t="str" cm="1">
        <f t="array" ref="AK925">_xlfn.IFS(
G925&lt;6, "&lt;6",
AND(G925&gt;=6, G925&lt;12), "6-12",
AND(G925&gt;=12, G925&lt;18), "12-18",  AND(G925&gt;=18, G925&lt;24), "18-24", G925&gt;=24, "24-36")</f>
        <v>&lt;6</v>
      </c>
    </row>
    <row r="926" spans="1:37" x14ac:dyDescent="0.3">
      <c r="A926" t="s">
        <v>1025</v>
      </c>
      <c r="B926" t="s">
        <v>44</v>
      </c>
      <c r="C926">
        <v>26</v>
      </c>
      <c r="D926" t="s">
        <v>34</v>
      </c>
      <c r="E926" t="s">
        <v>74</v>
      </c>
      <c r="F926">
        <v>15</v>
      </c>
      <c r="G926">
        <v>11</v>
      </c>
      <c r="H926" t="s">
        <v>36</v>
      </c>
      <c r="I926" t="s">
        <v>37</v>
      </c>
      <c r="J926" t="s">
        <v>37</v>
      </c>
      <c r="K926" t="s">
        <v>34</v>
      </c>
      <c r="L926" t="s">
        <v>34</v>
      </c>
      <c r="M926" t="s">
        <v>34</v>
      </c>
      <c r="N926" t="s">
        <v>34</v>
      </c>
      <c r="O926" t="s">
        <v>34</v>
      </c>
      <c r="P926" t="s">
        <v>34</v>
      </c>
      <c r="Q926" t="s">
        <v>34</v>
      </c>
      <c r="R926" t="s">
        <v>34</v>
      </c>
      <c r="S926" t="s">
        <v>34</v>
      </c>
      <c r="T926" t="s">
        <v>34</v>
      </c>
      <c r="U926" t="s">
        <v>39</v>
      </c>
      <c r="V926" t="s">
        <v>34</v>
      </c>
      <c r="W926" t="s">
        <v>51</v>
      </c>
      <c r="X926">
        <v>24.35</v>
      </c>
      <c r="Y926">
        <v>1133.7</v>
      </c>
      <c r="Z926">
        <v>0</v>
      </c>
      <c r="AA926">
        <v>0</v>
      </c>
      <c r="AB926">
        <v>656.16</v>
      </c>
      <c r="AC926">
        <v>1789.86</v>
      </c>
      <c r="AD926" t="s">
        <v>41</v>
      </c>
      <c r="AE926" t="s">
        <v>42</v>
      </c>
      <c r="AF926" t="s">
        <v>42</v>
      </c>
      <c r="AG926">
        <f t="shared" si="28"/>
        <v>0</v>
      </c>
      <c r="AH926" t="str" cm="1">
        <f t="array" ref="AH926">_xlfn.IFS(
X926&lt;=20, "&lt;20",
AND(X926&gt;=20, X926&lt;50), "20-50",
AND(X926&gt;=50, X926&lt;100), "50-100",
X926&gt;=100, "&gt;100"
)</f>
        <v>20-50</v>
      </c>
      <c r="AI926">
        <f t="shared" si="29"/>
        <v>0</v>
      </c>
      <c r="AJ926" t="str" cm="1">
        <f t="array" ref="AJ926">_xlfn.IFS(
C926&lt;=20, "&lt;20",
AND(C926&gt;=20, C926&lt;35), "20-35",
AND(C926&gt;=35, C926&lt;50), "35-50",
C926&gt;=50, "50-100"
)</f>
        <v>20-35</v>
      </c>
      <c r="AK926" t="str" cm="1">
        <f t="array" ref="AK926">_xlfn.IFS(
G926&lt;6, "&lt;6",
AND(G926&gt;=6, G926&lt;12), "6-12",
AND(G926&gt;=12, G926&lt;18), "12-18",  AND(G926&gt;=18, G926&lt;24), "18-24", G926&gt;=24, "24-36")</f>
        <v>6-12</v>
      </c>
    </row>
    <row r="927" spans="1:37" x14ac:dyDescent="0.3">
      <c r="A927" t="s">
        <v>1026</v>
      </c>
      <c r="B927" t="s">
        <v>33</v>
      </c>
      <c r="C927">
        <v>67</v>
      </c>
      <c r="D927" t="s">
        <v>34</v>
      </c>
      <c r="E927" t="s">
        <v>35</v>
      </c>
      <c r="F927">
        <v>13</v>
      </c>
      <c r="G927">
        <v>9</v>
      </c>
      <c r="H927" t="s">
        <v>36</v>
      </c>
      <c r="I927" t="s">
        <v>37</v>
      </c>
      <c r="J927" t="s">
        <v>34</v>
      </c>
      <c r="K927" t="s">
        <v>37</v>
      </c>
      <c r="L927" t="s">
        <v>72</v>
      </c>
      <c r="M927" t="s">
        <v>34</v>
      </c>
      <c r="N927" t="s">
        <v>34</v>
      </c>
      <c r="O927" t="s">
        <v>34</v>
      </c>
      <c r="P927" t="s">
        <v>34</v>
      </c>
      <c r="Q927" t="s">
        <v>34</v>
      </c>
      <c r="R927" t="s">
        <v>37</v>
      </c>
      <c r="S927" t="s">
        <v>37</v>
      </c>
      <c r="T927" t="s">
        <v>34</v>
      </c>
      <c r="U927" t="s">
        <v>39</v>
      </c>
      <c r="V927" t="s">
        <v>34</v>
      </c>
      <c r="W927" t="s">
        <v>51</v>
      </c>
      <c r="X927">
        <v>55.8</v>
      </c>
      <c r="Y927">
        <v>2283.3000000000002</v>
      </c>
      <c r="Z927">
        <v>0</v>
      </c>
      <c r="AA927">
        <v>50</v>
      </c>
      <c r="AB927">
        <v>1142.4000000000001</v>
      </c>
      <c r="AC927">
        <v>3475.7</v>
      </c>
      <c r="AD927" t="s">
        <v>41</v>
      </c>
      <c r="AE927" t="s">
        <v>42</v>
      </c>
      <c r="AF927" t="s">
        <v>42</v>
      </c>
      <c r="AG927">
        <f t="shared" si="28"/>
        <v>0</v>
      </c>
      <c r="AH927" t="str" cm="1">
        <f t="array" ref="AH927">_xlfn.IFS(
X927&lt;=20, "&lt;20",
AND(X927&gt;=20, X927&lt;50), "20-50",
AND(X927&gt;=50, X927&lt;100), "50-100",
X927&gt;=100, "&gt;100"
)</f>
        <v>50-100</v>
      </c>
      <c r="AI927">
        <f t="shared" si="29"/>
        <v>0</v>
      </c>
      <c r="AJ927" t="str" cm="1">
        <f t="array" ref="AJ927">_xlfn.IFS(
C927&lt;=20, "&lt;20",
AND(C927&gt;=20, C927&lt;35), "20-35",
AND(C927&gt;=35, C927&lt;50), "35-50",
C927&gt;=50, "50-100"
)</f>
        <v>50-100</v>
      </c>
      <c r="AK927" t="str" cm="1">
        <f t="array" ref="AK927">_xlfn.IFS(
G927&lt;6, "&lt;6",
AND(G927&gt;=6, G927&lt;12), "6-12",
AND(G927&gt;=12, G927&lt;18), "12-18",  AND(G927&gt;=18, G927&lt;24), "18-24", G927&gt;=24, "24-36")</f>
        <v>6-12</v>
      </c>
    </row>
    <row r="928" spans="1:37" x14ac:dyDescent="0.3">
      <c r="A928" t="s">
        <v>1027</v>
      </c>
      <c r="B928" t="s">
        <v>44</v>
      </c>
      <c r="C928">
        <v>65</v>
      </c>
      <c r="D928" t="s">
        <v>34</v>
      </c>
      <c r="E928" t="s">
        <v>61</v>
      </c>
      <c r="F928">
        <v>7</v>
      </c>
      <c r="G928">
        <v>11</v>
      </c>
      <c r="H928" t="s">
        <v>57</v>
      </c>
      <c r="I928" t="s">
        <v>37</v>
      </c>
      <c r="J928" t="s">
        <v>37</v>
      </c>
      <c r="K928" t="s">
        <v>37</v>
      </c>
      <c r="L928" t="s">
        <v>72</v>
      </c>
      <c r="M928" t="s">
        <v>34</v>
      </c>
      <c r="N928" t="s">
        <v>34</v>
      </c>
      <c r="O928" t="s">
        <v>34</v>
      </c>
      <c r="P928" t="s">
        <v>37</v>
      </c>
      <c r="Q928" t="s">
        <v>34</v>
      </c>
      <c r="R928" t="s">
        <v>37</v>
      </c>
      <c r="S928" t="s">
        <v>37</v>
      </c>
      <c r="T928" t="s">
        <v>37</v>
      </c>
      <c r="U928" t="s">
        <v>46</v>
      </c>
      <c r="V928" t="s">
        <v>37</v>
      </c>
      <c r="W928" t="s">
        <v>51</v>
      </c>
      <c r="X928">
        <v>66.349999999999994</v>
      </c>
      <c r="Y928">
        <v>740.8</v>
      </c>
      <c r="Z928">
        <v>0</v>
      </c>
      <c r="AA928">
        <v>0</v>
      </c>
      <c r="AB928">
        <v>172.59</v>
      </c>
      <c r="AC928">
        <v>913.39</v>
      </c>
      <c r="AD928" t="s">
        <v>52</v>
      </c>
      <c r="AE928" t="s">
        <v>53</v>
      </c>
      <c r="AF928" t="s">
        <v>54</v>
      </c>
      <c r="AG928">
        <f t="shared" si="28"/>
        <v>1</v>
      </c>
      <c r="AH928" t="str" cm="1">
        <f t="array" ref="AH928">_xlfn.IFS(
X928&lt;=20, "&lt;20",
AND(X928&gt;=20, X928&lt;50), "20-50",
AND(X928&gt;=50, X928&lt;100), "50-100",
X928&gt;=100, "&gt;100"
)</f>
        <v>50-100</v>
      </c>
      <c r="AI928">
        <f t="shared" si="29"/>
        <v>0</v>
      </c>
      <c r="AJ928" t="str" cm="1">
        <f t="array" ref="AJ928">_xlfn.IFS(
C928&lt;=20, "&lt;20",
AND(C928&gt;=20, C928&lt;35), "20-35",
AND(C928&gt;=35, C928&lt;50), "35-50",
C928&gt;=50, "50-100"
)</f>
        <v>50-100</v>
      </c>
      <c r="AK928" t="str" cm="1">
        <f t="array" ref="AK928">_xlfn.IFS(
G928&lt;6, "&lt;6",
AND(G928&gt;=6, G928&lt;12), "6-12",
AND(G928&gt;=12, G928&lt;18), "12-18",  AND(G928&gt;=18, G928&lt;24), "18-24", G928&gt;=24, "24-36")</f>
        <v>6-12</v>
      </c>
    </row>
    <row r="929" spans="1:37" x14ac:dyDescent="0.3">
      <c r="A929" t="s">
        <v>1028</v>
      </c>
      <c r="B929" t="s">
        <v>44</v>
      </c>
      <c r="C929">
        <v>67</v>
      </c>
      <c r="D929" t="s">
        <v>37</v>
      </c>
      <c r="E929" t="s">
        <v>45</v>
      </c>
      <c r="F929">
        <v>5</v>
      </c>
      <c r="G929">
        <v>33</v>
      </c>
      <c r="H929" t="s">
        <v>49</v>
      </c>
      <c r="I929" t="s">
        <v>37</v>
      </c>
      <c r="J929" t="s">
        <v>37</v>
      </c>
      <c r="K929" t="s">
        <v>37</v>
      </c>
      <c r="L929" t="s">
        <v>50</v>
      </c>
      <c r="M929" t="s">
        <v>34</v>
      </c>
      <c r="N929" t="s">
        <v>34</v>
      </c>
      <c r="O929" t="s">
        <v>34</v>
      </c>
      <c r="P929" t="s">
        <v>34</v>
      </c>
      <c r="Q929" t="s">
        <v>37</v>
      </c>
      <c r="R929" t="s">
        <v>37</v>
      </c>
      <c r="S929" t="s">
        <v>37</v>
      </c>
      <c r="T929" t="s">
        <v>37</v>
      </c>
      <c r="U929" t="s">
        <v>46</v>
      </c>
      <c r="V929" t="s">
        <v>37</v>
      </c>
      <c r="W929" t="s">
        <v>51</v>
      </c>
      <c r="X929">
        <v>94.3</v>
      </c>
      <c r="Y929">
        <v>424.45</v>
      </c>
      <c r="Z929">
        <v>0</v>
      </c>
      <c r="AA929">
        <v>0</v>
      </c>
      <c r="AB929">
        <v>198</v>
      </c>
      <c r="AC929">
        <v>622.45000000000005</v>
      </c>
      <c r="AD929" t="s">
        <v>52</v>
      </c>
      <c r="AE929" t="s">
        <v>53</v>
      </c>
      <c r="AF929" t="s">
        <v>91</v>
      </c>
      <c r="AG929">
        <f t="shared" si="28"/>
        <v>1</v>
      </c>
      <c r="AH929" t="str" cm="1">
        <f t="array" ref="AH929">_xlfn.IFS(
X929&lt;=20, "&lt;20",
AND(X929&gt;=20, X929&lt;50), "20-50",
AND(X929&gt;=50, X929&lt;100), "50-100",
X929&gt;=100, "&gt;100"
)</f>
        <v>50-100</v>
      </c>
      <c r="AI929">
        <f t="shared" si="29"/>
        <v>0</v>
      </c>
      <c r="AJ929" t="str" cm="1">
        <f t="array" ref="AJ929">_xlfn.IFS(
C929&lt;=20, "&lt;20",
AND(C929&gt;=20, C929&lt;35), "20-35",
AND(C929&gt;=35, C929&lt;50), "35-50",
C929&gt;=50, "50-100"
)</f>
        <v>50-100</v>
      </c>
      <c r="AK929" t="str" cm="1">
        <f t="array" ref="AK929">_xlfn.IFS(
G929&lt;6, "&lt;6",
AND(G929&gt;=6, G929&lt;12), "6-12",
AND(G929&gt;=12, G929&lt;18), "12-18",  AND(G929&gt;=18, G929&lt;24), "18-24", G929&gt;=24, "24-36")</f>
        <v>24-36</v>
      </c>
    </row>
    <row r="930" spans="1:37" x14ac:dyDescent="0.3">
      <c r="A930" t="s">
        <v>1029</v>
      </c>
      <c r="B930" t="s">
        <v>44</v>
      </c>
      <c r="C930">
        <v>35</v>
      </c>
      <c r="D930" t="s">
        <v>34</v>
      </c>
      <c r="E930" t="s">
        <v>87</v>
      </c>
      <c r="F930">
        <v>5</v>
      </c>
      <c r="G930">
        <v>9</v>
      </c>
      <c r="H930" t="s">
        <v>110</v>
      </c>
      <c r="I930" t="s">
        <v>37</v>
      </c>
      <c r="J930" t="s">
        <v>34</v>
      </c>
      <c r="K930" t="s">
        <v>37</v>
      </c>
      <c r="L930" t="s">
        <v>72</v>
      </c>
      <c r="M930" t="s">
        <v>37</v>
      </c>
      <c r="N930" t="s">
        <v>34</v>
      </c>
      <c r="O930" t="s">
        <v>34</v>
      </c>
      <c r="P930" t="s">
        <v>34</v>
      </c>
      <c r="Q930" t="s">
        <v>34</v>
      </c>
      <c r="R930" t="s">
        <v>34</v>
      </c>
      <c r="S930" t="s">
        <v>34</v>
      </c>
      <c r="T930" t="s">
        <v>37</v>
      </c>
      <c r="U930" t="s">
        <v>46</v>
      </c>
      <c r="V930" t="s">
        <v>37</v>
      </c>
      <c r="W930" t="s">
        <v>40</v>
      </c>
      <c r="X930">
        <v>48.8</v>
      </c>
      <c r="Y930">
        <v>1536.75</v>
      </c>
      <c r="Z930">
        <v>0</v>
      </c>
      <c r="AA930">
        <v>0</v>
      </c>
      <c r="AB930">
        <v>322.2</v>
      </c>
      <c r="AC930">
        <v>1858.95</v>
      </c>
      <c r="AD930" t="s">
        <v>41</v>
      </c>
      <c r="AE930" t="s">
        <v>42</v>
      </c>
      <c r="AF930" t="s">
        <v>42</v>
      </c>
      <c r="AG930">
        <f t="shared" si="28"/>
        <v>0</v>
      </c>
      <c r="AH930" t="str" cm="1">
        <f t="array" ref="AH930">_xlfn.IFS(
X930&lt;=20, "&lt;20",
AND(X930&gt;=20, X930&lt;50), "20-50",
AND(X930&gt;=50, X930&lt;100), "50-100",
X930&gt;=100, "&gt;100"
)</f>
        <v>20-50</v>
      </c>
      <c r="AI930">
        <f t="shared" si="29"/>
        <v>0</v>
      </c>
      <c r="AJ930" t="str" cm="1">
        <f t="array" ref="AJ930">_xlfn.IFS(
C930&lt;=20, "&lt;20",
AND(C930&gt;=20, C930&lt;35), "20-35",
AND(C930&gt;=35, C930&lt;50), "35-50",
C930&gt;=50, "50-100"
)</f>
        <v>35-50</v>
      </c>
      <c r="AK930" t="str" cm="1">
        <f t="array" ref="AK930">_xlfn.IFS(
G930&lt;6, "&lt;6",
AND(G930&gt;=6, G930&lt;12), "6-12",
AND(G930&gt;=12, G930&lt;18), "12-18",  AND(G930&gt;=18, G930&lt;24), "18-24", G930&gt;=24, "24-36")</f>
        <v>6-12</v>
      </c>
    </row>
    <row r="931" spans="1:37" x14ac:dyDescent="0.3">
      <c r="A931" t="s">
        <v>1030</v>
      </c>
      <c r="B931" t="s">
        <v>33</v>
      </c>
      <c r="C931">
        <v>28</v>
      </c>
      <c r="D931" t="s">
        <v>37</v>
      </c>
      <c r="E931" t="s">
        <v>56</v>
      </c>
      <c r="F931">
        <v>1</v>
      </c>
      <c r="G931">
        <v>11</v>
      </c>
      <c r="H931" t="s">
        <v>57</v>
      </c>
      <c r="I931" t="s">
        <v>37</v>
      </c>
      <c r="J931" t="s">
        <v>37</v>
      </c>
      <c r="K931" t="s">
        <v>37</v>
      </c>
      <c r="L931" t="s">
        <v>50</v>
      </c>
      <c r="M931" t="s">
        <v>34</v>
      </c>
      <c r="N931" t="s">
        <v>37</v>
      </c>
      <c r="O931" t="s">
        <v>34</v>
      </c>
      <c r="P931" t="s">
        <v>34</v>
      </c>
      <c r="Q931" t="s">
        <v>37</v>
      </c>
      <c r="R931" t="s">
        <v>34</v>
      </c>
      <c r="S931" t="s">
        <v>34</v>
      </c>
      <c r="T931" t="s">
        <v>37</v>
      </c>
      <c r="U931" t="s">
        <v>46</v>
      </c>
      <c r="V931" t="s">
        <v>37</v>
      </c>
      <c r="W931" t="s">
        <v>51</v>
      </c>
      <c r="X931">
        <v>91</v>
      </c>
      <c r="Y931">
        <v>1430.05</v>
      </c>
      <c r="Z931">
        <v>0</v>
      </c>
      <c r="AA931">
        <v>0</v>
      </c>
      <c r="AB931">
        <v>453.3</v>
      </c>
      <c r="AC931">
        <v>1883.35</v>
      </c>
      <c r="AD931" t="s">
        <v>41</v>
      </c>
      <c r="AE931" t="s">
        <v>42</v>
      </c>
      <c r="AF931" t="s">
        <v>42</v>
      </c>
      <c r="AG931">
        <f t="shared" si="28"/>
        <v>0</v>
      </c>
      <c r="AH931" t="str" cm="1">
        <f t="array" ref="AH931">_xlfn.IFS(
X931&lt;=20, "&lt;20",
AND(X931&gt;=20, X931&lt;50), "20-50",
AND(X931&gt;=50, X931&lt;100), "50-100",
X931&gt;=100, "&gt;100"
)</f>
        <v>50-100</v>
      </c>
      <c r="AI931">
        <f t="shared" si="29"/>
        <v>0</v>
      </c>
      <c r="AJ931" t="str" cm="1">
        <f t="array" ref="AJ931">_xlfn.IFS(
C931&lt;=20, "&lt;20",
AND(C931&gt;=20, C931&lt;35), "20-35",
AND(C931&gt;=35, C931&lt;50), "35-50",
C931&gt;=50, "50-100"
)</f>
        <v>20-35</v>
      </c>
      <c r="AK931" t="str" cm="1">
        <f t="array" ref="AK931">_xlfn.IFS(
G931&lt;6, "&lt;6",
AND(G931&gt;=6, G931&lt;12), "6-12",
AND(G931&gt;=12, G931&lt;18), "12-18",  AND(G931&gt;=18, G931&lt;24), "18-24", G931&gt;=24, "24-36")</f>
        <v>6-12</v>
      </c>
    </row>
    <row r="932" spans="1:37" x14ac:dyDescent="0.3">
      <c r="A932" t="s">
        <v>1031</v>
      </c>
      <c r="B932" t="s">
        <v>44</v>
      </c>
      <c r="C932">
        <v>57</v>
      </c>
      <c r="D932" t="s">
        <v>37</v>
      </c>
      <c r="E932" t="s">
        <v>61</v>
      </c>
      <c r="F932">
        <v>0</v>
      </c>
      <c r="G932">
        <v>9</v>
      </c>
      <c r="H932" t="s">
        <v>49</v>
      </c>
      <c r="I932" t="s">
        <v>37</v>
      </c>
      <c r="J932" t="s">
        <v>34</v>
      </c>
      <c r="K932" t="s">
        <v>34</v>
      </c>
      <c r="L932" t="s">
        <v>34</v>
      </c>
      <c r="M932" t="s">
        <v>34</v>
      </c>
      <c r="N932" t="s">
        <v>34</v>
      </c>
      <c r="O932" t="s">
        <v>34</v>
      </c>
      <c r="P932" t="s">
        <v>34</v>
      </c>
      <c r="Q932" t="s">
        <v>34</v>
      </c>
      <c r="R932" t="s">
        <v>34</v>
      </c>
      <c r="S932" t="s">
        <v>34</v>
      </c>
      <c r="T932" t="s">
        <v>34</v>
      </c>
      <c r="U932" t="s">
        <v>46</v>
      </c>
      <c r="V932" t="s">
        <v>34</v>
      </c>
      <c r="W932" t="s">
        <v>143</v>
      </c>
      <c r="X932">
        <v>20.05</v>
      </c>
      <c r="Y932">
        <v>164.85</v>
      </c>
      <c r="Z932">
        <v>0</v>
      </c>
      <c r="AA932">
        <v>0</v>
      </c>
      <c r="AB932">
        <v>337.54</v>
      </c>
      <c r="AC932">
        <v>502.39</v>
      </c>
      <c r="AD932" t="s">
        <v>52</v>
      </c>
      <c r="AE932" t="s">
        <v>94</v>
      </c>
      <c r="AF932" t="s">
        <v>235</v>
      </c>
      <c r="AG932">
        <f t="shared" si="28"/>
        <v>1</v>
      </c>
      <c r="AH932" t="str" cm="1">
        <f t="array" ref="AH932">_xlfn.IFS(
X932&lt;=20, "&lt;20",
AND(X932&gt;=20, X932&lt;50), "20-50",
AND(X932&gt;=50, X932&lt;100), "50-100",
X932&gt;=100, "&gt;100"
)</f>
        <v>20-50</v>
      </c>
      <c r="AI932">
        <f t="shared" si="29"/>
        <v>0</v>
      </c>
      <c r="AJ932" t="str" cm="1">
        <f t="array" ref="AJ932">_xlfn.IFS(
C932&lt;=20, "&lt;20",
AND(C932&gt;=20, C932&lt;35), "20-35",
AND(C932&gt;=35, C932&lt;50), "35-50",
C932&gt;=50, "50-100"
)</f>
        <v>50-100</v>
      </c>
      <c r="AK932" t="str" cm="1">
        <f t="array" ref="AK932">_xlfn.IFS(
G932&lt;6, "&lt;6",
AND(G932&gt;=6, G932&lt;12), "6-12",
AND(G932&gt;=12, G932&lt;18), "12-18",  AND(G932&gt;=18, G932&lt;24), "18-24", G932&gt;=24, "24-36")</f>
        <v>6-12</v>
      </c>
    </row>
    <row r="933" spans="1:37" x14ac:dyDescent="0.3">
      <c r="A933" t="s">
        <v>1032</v>
      </c>
      <c r="B933" t="s">
        <v>44</v>
      </c>
      <c r="C933">
        <v>60</v>
      </c>
      <c r="D933" t="s">
        <v>37</v>
      </c>
      <c r="E933" t="s">
        <v>56</v>
      </c>
      <c r="F933">
        <v>0</v>
      </c>
      <c r="G933">
        <v>19</v>
      </c>
      <c r="H933" t="s">
        <v>36</v>
      </c>
      <c r="I933" t="s">
        <v>37</v>
      </c>
      <c r="J933" t="s">
        <v>37</v>
      </c>
      <c r="K933" t="s">
        <v>37</v>
      </c>
      <c r="L933" t="s">
        <v>50</v>
      </c>
      <c r="M933" t="s">
        <v>34</v>
      </c>
      <c r="N933" t="s">
        <v>37</v>
      </c>
      <c r="O933" t="s">
        <v>34</v>
      </c>
      <c r="P933" t="s">
        <v>34</v>
      </c>
      <c r="Q933" t="s">
        <v>34</v>
      </c>
      <c r="R933" t="s">
        <v>34</v>
      </c>
      <c r="S933" t="s">
        <v>34</v>
      </c>
      <c r="T933" t="s">
        <v>37</v>
      </c>
      <c r="U933" t="s">
        <v>46</v>
      </c>
      <c r="V933" t="s">
        <v>37</v>
      </c>
      <c r="W933" t="s">
        <v>40</v>
      </c>
      <c r="X933">
        <v>80.55</v>
      </c>
      <c r="Y933">
        <v>1248.9000000000001</v>
      </c>
      <c r="Z933">
        <v>0</v>
      </c>
      <c r="AA933">
        <v>0</v>
      </c>
      <c r="AB933">
        <v>546.88</v>
      </c>
      <c r="AC933">
        <v>1795.78</v>
      </c>
      <c r="AD933" t="s">
        <v>41</v>
      </c>
      <c r="AE933" t="s">
        <v>42</v>
      </c>
      <c r="AF933" t="s">
        <v>42</v>
      </c>
      <c r="AG933">
        <f t="shared" si="28"/>
        <v>0</v>
      </c>
      <c r="AH933" t="str" cm="1">
        <f t="array" ref="AH933">_xlfn.IFS(
X933&lt;=20, "&lt;20",
AND(X933&gt;=20, X933&lt;50), "20-50",
AND(X933&gt;=50, X933&lt;100), "50-100",
X933&gt;=100, "&gt;100"
)</f>
        <v>50-100</v>
      </c>
      <c r="AI933">
        <f t="shared" si="29"/>
        <v>0</v>
      </c>
      <c r="AJ933" t="str" cm="1">
        <f t="array" ref="AJ933">_xlfn.IFS(
C933&lt;=20, "&lt;20",
AND(C933&gt;=20, C933&lt;35), "20-35",
AND(C933&gt;=35, C933&lt;50), "35-50",
C933&gt;=50, "50-100"
)</f>
        <v>50-100</v>
      </c>
      <c r="AK933" t="str" cm="1">
        <f t="array" ref="AK933">_xlfn.IFS(
G933&lt;6, "&lt;6",
AND(G933&gt;=6, G933&lt;12), "6-12",
AND(G933&gt;=12, G933&lt;18), "12-18",  AND(G933&gt;=18, G933&lt;24), "18-24", G933&gt;=24, "24-36")</f>
        <v>18-24</v>
      </c>
    </row>
    <row r="934" spans="1:37" x14ac:dyDescent="0.3">
      <c r="A934" t="s">
        <v>1033</v>
      </c>
      <c r="B934" t="s">
        <v>44</v>
      </c>
      <c r="C934">
        <v>34</v>
      </c>
      <c r="D934" t="s">
        <v>37</v>
      </c>
      <c r="E934" t="s">
        <v>64</v>
      </c>
      <c r="F934">
        <v>14</v>
      </c>
      <c r="G934">
        <v>27</v>
      </c>
      <c r="H934" t="s">
        <v>49</v>
      </c>
      <c r="I934" t="s">
        <v>37</v>
      </c>
      <c r="J934" t="s">
        <v>34</v>
      </c>
      <c r="K934" t="s">
        <v>34</v>
      </c>
      <c r="L934" t="s">
        <v>34</v>
      </c>
      <c r="M934" t="s">
        <v>34</v>
      </c>
      <c r="N934" t="s">
        <v>34</v>
      </c>
      <c r="O934" t="s">
        <v>34</v>
      </c>
      <c r="P934" t="s">
        <v>34</v>
      </c>
      <c r="Q934" t="s">
        <v>34</v>
      </c>
      <c r="R934" t="s">
        <v>34</v>
      </c>
      <c r="S934" t="s">
        <v>34</v>
      </c>
      <c r="T934" t="s">
        <v>34</v>
      </c>
      <c r="U934" t="s">
        <v>46</v>
      </c>
      <c r="V934" t="s">
        <v>37</v>
      </c>
      <c r="W934" t="s">
        <v>40</v>
      </c>
      <c r="X934">
        <v>20.45</v>
      </c>
      <c r="Y934">
        <v>147.55000000000001</v>
      </c>
      <c r="Z934">
        <v>0</v>
      </c>
      <c r="AA934">
        <v>0</v>
      </c>
      <c r="AB934">
        <v>413.91</v>
      </c>
      <c r="AC934">
        <v>561.46</v>
      </c>
      <c r="AD934" t="s">
        <v>41</v>
      </c>
      <c r="AE934" t="s">
        <v>42</v>
      </c>
      <c r="AF934" t="s">
        <v>42</v>
      </c>
      <c r="AG934">
        <f t="shared" si="28"/>
        <v>0</v>
      </c>
      <c r="AH934" t="str" cm="1">
        <f t="array" ref="AH934">_xlfn.IFS(
X934&lt;=20, "&lt;20",
AND(X934&gt;=20, X934&lt;50), "20-50",
AND(X934&gt;=50, X934&lt;100), "50-100",
X934&gt;=100, "&gt;100"
)</f>
        <v>20-50</v>
      </c>
      <c r="AI934">
        <f t="shared" si="29"/>
        <v>0</v>
      </c>
      <c r="AJ934" t="str" cm="1">
        <f t="array" ref="AJ934">_xlfn.IFS(
C934&lt;=20, "&lt;20",
AND(C934&gt;=20, C934&lt;35), "20-35",
AND(C934&gt;=35, C934&lt;50), "35-50",
C934&gt;=50, "50-100"
)</f>
        <v>20-35</v>
      </c>
      <c r="AK934" t="str" cm="1">
        <f t="array" ref="AK934">_xlfn.IFS(
G934&lt;6, "&lt;6",
AND(G934&gt;=6, G934&lt;12), "6-12",
AND(G934&gt;=12, G934&lt;18), "12-18",  AND(G934&gt;=18, G934&lt;24), "18-24", G934&gt;=24, "24-36")</f>
        <v>24-36</v>
      </c>
    </row>
    <row r="935" spans="1:37" x14ac:dyDescent="0.3">
      <c r="A935" t="s">
        <v>1034</v>
      </c>
      <c r="B935" t="s">
        <v>44</v>
      </c>
      <c r="C935">
        <v>39</v>
      </c>
      <c r="D935" t="s">
        <v>37</v>
      </c>
      <c r="E935" t="s">
        <v>45</v>
      </c>
      <c r="F935">
        <v>1</v>
      </c>
      <c r="G935">
        <v>17</v>
      </c>
      <c r="H935" t="s">
        <v>49</v>
      </c>
      <c r="I935" t="s">
        <v>37</v>
      </c>
      <c r="J935" t="s">
        <v>34</v>
      </c>
      <c r="K935" t="s">
        <v>34</v>
      </c>
      <c r="L935" t="s">
        <v>34</v>
      </c>
      <c r="M935" t="s">
        <v>34</v>
      </c>
      <c r="N935" t="s">
        <v>34</v>
      </c>
      <c r="O935" t="s">
        <v>34</v>
      </c>
      <c r="P935" t="s">
        <v>34</v>
      </c>
      <c r="Q935" t="s">
        <v>34</v>
      </c>
      <c r="R935" t="s">
        <v>34</v>
      </c>
      <c r="S935" t="s">
        <v>34</v>
      </c>
      <c r="T935" t="s">
        <v>34</v>
      </c>
      <c r="U935" t="s">
        <v>46</v>
      </c>
      <c r="V935" t="s">
        <v>37</v>
      </c>
      <c r="W935" t="s">
        <v>40</v>
      </c>
      <c r="X935">
        <v>18.95</v>
      </c>
      <c r="Y935">
        <v>130.55000000000001</v>
      </c>
      <c r="Z935">
        <v>0</v>
      </c>
      <c r="AA935">
        <v>0</v>
      </c>
      <c r="AB935">
        <v>232.26</v>
      </c>
      <c r="AC935">
        <v>362.81</v>
      </c>
      <c r="AD935" t="s">
        <v>41</v>
      </c>
      <c r="AE935" t="s">
        <v>42</v>
      </c>
      <c r="AF935" t="s">
        <v>42</v>
      </c>
      <c r="AG935">
        <f t="shared" si="28"/>
        <v>0</v>
      </c>
      <c r="AH935" t="str" cm="1">
        <f t="array" ref="AH935">_xlfn.IFS(
X935&lt;=20, "&lt;20",
AND(X935&gt;=20, X935&lt;50), "20-50",
AND(X935&gt;=50, X935&lt;100), "50-100",
X935&gt;=100, "&gt;100"
)</f>
        <v>&lt;20</v>
      </c>
      <c r="AI935">
        <f t="shared" si="29"/>
        <v>0</v>
      </c>
      <c r="AJ935" t="str" cm="1">
        <f t="array" ref="AJ935">_xlfn.IFS(
C935&lt;=20, "&lt;20",
AND(C935&gt;=20, C935&lt;35), "20-35",
AND(C935&gt;=35, C935&lt;50), "35-50",
C935&gt;=50, "50-100"
)</f>
        <v>35-50</v>
      </c>
      <c r="AK935" t="str" cm="1">
        <f t="array" ref="AK935">_xlfn.IFS(
G935&lt;6, "&lt;6",
AND(G935&gt;=6, G935&lt;12), "6-12",
AND(G935&gt;=12, G935&lt;18), "12-18",  AND(G935&gt;=18, G935&lt;24), "18-24", G935&gt;=24, "24-36")</f>
        <v>12-18</v>
      </c>
    </row>
    <row r="936" spans="1:37" x14ac:dyDescent="0.3">
      <c r="A936" t="s">
        <v>1035</v>
      </c>
      <c r="B936" t="s">
        <v>44</v>
      </c>
      <c r="C936">
        <v>62</v>
      </c>
      <c r="D936" t="s">
        <v>34</v>
      </c>
      <c r="E936" t="s">
        <v>56</v>
      </c>
      <c r="F936">
        <v>8</v>
      </c>
      <c r="G936">
        <v>28</v>
      </c>
      <c r="H936" t="s">
        <v>49</v>
      </c>
      <c r="I936" t="s">
        <v>37</v>
      </c>
      <c r="J936" t="s">
        <v>37</v>
      </c>
      <c r="K936" t="s">
        <v>37</v>
      </c>
      <c r="L936" t="s">
        <v>50</v>
      </c>
      <c r="M936" t="s">
        <v>34</v>
      </c>
      <c r="N936" t="s">
        <v>34</v>
      </c>
      <c r="O936" t="s">
        <v>37</v>
      </c>
      <c r="P936" t="s">
        <v>34</v>
      </c>
      <c r="Q936" t="s">
        <v>37</v>
      </c>
      <c r="R936" t="s">
        <v>34</v>
      </c>
      <c r="S936" t="s">
        <v>34</v>
      </c>
      <c r="T936" t="s">
        <v>37</v>
      </c>
      <c r="U936" t="s">
        <v>46</v>
      </c>
      <c r="V936" t="s">
        <v>34</v>
      </c>
      <c r="W936" t="s">
        <v>51</v>
      </c>
      <c r="X936">
        <v>91.05</v>
      </c>
      <c r="Y936">
        <v>289.10000000000002</v>
      </c>
      <c r="Z936">
        <v>0</v>
      </c>
      <c r="AA936">
        <v>0</v>
      </c>
      <c r="AB936">
        <v>78.959999999999994</v>
      </c>
      <c r="AC936">
        <v>368.06</v>
      </c>
      <c r="AD936" t="s">
        <v>52</v>
      </c>
      <c r="AE936" t="s">
        <v>53</v>
      </c>
      <c r="AF936" t="s">
        <v>91</v>
      </c>
      <c r="AG936">
        <f t="shared" si="28"/>
        <v>1</v>
      </c>
      <c r="AH936" t="str" cm="1">
        <f t="array" ref="AH936">_xlfn.IFS(
X936&lt;=20, "&lt;20",
AND(X936&gt;=20, X936&lt;50), "20-50",
AND(X936&gt;=50, X936&lt;100), "50-100",
X936&gt;=100, "&gt;100"
)</f>
        <v>50-100</v>
      </c>
      <c r="AI936">
        <f t="shared" si="29"/>
        <v>0</v>
      </c>
      <c r="AJ936" t="str" cm="1">
        <f t="array" ref="AJ936">_xlfn.IFS(
C936&lt;=20, "&lt;20",
AND(C936&gt;=20, C936&lt;35), "20-35",
AND(C936&gt;=35, C936&lt;50), "35-50",
C936&gt;=50, "50-100"
)</f>
        <v>50-100</v>
      </c>
      <c r="AK936" t="str" cm="1">
        <f t="array" ref="AK936">_xlfn.IFS(
G936&lt;6, "&lt;6",
AND(G936&gt;=6, G936&lt;12), "6-12",
AND(G936&gt;=12, G936&lt;18), "12-18",  AND(G936&gt;=18, G936&lt;24), "18-24", G936&gt;=24, "24-36")</f>
        <v>24-36</v>
      </c>
    </row>
    <row r="937" spans="1:37" x14ac:dyDescent="0.3">
      <c r="A937" t="s">
        <v>1036</v>
      </c>
      <c r="B937" t="s">
        <v>44</v>
      </c>
      <c r="C937">
        <v>20</v>
      </c>
      <c r="D937" t="s">
        <v>34</v>
      </c>
      <c r="E937" t="s">
        <v>124</v>
      </c>
      <c r="F937">
        <v>3</v>
      </c>
      <c r="G937">
        <v>9</v>
      </c>
      <c r="H937" t="s">
        <v>36</v>
      </c>
      <c r="I937" t="s">
        <v>37</v>
      </c>
      <c r="J937" t="s">
        <v>37</v>
      </c>
      <c r="K937" t="s">
        <v>37</v>
      </c>
      <c r="L937" t="s">
        <v>38</v>
      </c>
      <c r="M937" t="s">
        <v>37</v>
      </c>
      <c r="N937" t="s">
        <v>34</v>
      </c>
      <c r="O937" t="s">
        <v>34</v>
      </c>
      <c r="P937" t="s">
        <v>34</v>
      </c>
      <c r="Q937" t="s">
        <v>37</v>
      </c>
      <c r="R937" t="s">
        <v>37</v>
      </c>
      <c r="S937" t="s">
        <v>37</v>
      </c>
      <c r="T937" t="s">
        <v>34</v>
      </c>
      <c r="U937" t="s">
        <v>39</v>
      </c>
      <c r="V937" t="s">
        <v>34</v>
      </c>
      <c r="W937" t="s">
        <v>51</v>
      </c>
      <c r="X937">
        <v>76</v>
      </c>
      <c r="Y937">
        <v>1588.75</v>
      </c>
      <c r="Z937">
        <v>7.3</v>
      </c>
      <c r="AA937">
        <v>70</v>
      </c>
      <c r="AB937">
        <v>305.8</v>
      </c>
      <c r="AC937">
        <v>1957.25</v>
      </c>
      <c r="AD937" t="s">
        <v>41</v>
      </c>
      <c r="AE937" t="s">
        <v>42</v>
      </c>
      <c r="AF937" t="s">
        <v>42</v>
      </c>
      <c r="AG937">
        <f t="shared" si="28"/>
        <v>0</v>
      </c>
      <c r="AH937" t="str" cm="1">
        <f t="array" ref="AH937">_xlfn.IFS(
X937&lt;=20, "&lt;20",
AND(X937&gt;=20, X937&lt;50), "20-50",
AND(X937&gt;=50, X937&lt;100), "50-100",
X937&gt;=100, "&gt;100"
)</f>
        <v>50-100</v>
      </c>
      <c r="AI937">
        <f t="shared" si="29"/>
        <v>0</v>
      </c>
      <c r="AJ937" t="str" cm="1">
        <f t="array" ref="AJ937">_xlfn.IFS(
C937&lt;=20, "&lt;20",
AND(C937&gt;=20, C937&lt;35), "20-35",
AND(C937&gt;=35, C937&lt;50), "35-50",
C937&gt;=50, "50-100"
)</f>
        <v>&lt;20</v>
      </c>
      <c r="AK937" t="str" cm="1">
        <f t="array" ref="AK937">_xlfn.IFS(
G937&lt;6, "&lt;6",
AND(G937&gt;=6, G937&lt;12), "6-12",
AND(G937&gt;=12, G937&lt;18), "12-18",  AND(G937&gt;=18, G937&lt;24), "18-24", G937&gt;=24, "24-36")</f>
        <v>6-12</v>
      </c>
    </row>
    <row r="938" spans="1:37" x14ac:dyDescent="0.3">
      <c r="A938" t="s">
        <v>1037</v>
      </c>
      <c r="B938" t="s">
        <v>44</v>
      </c>
      <c r="C938">
        <v>24</v>
      </c>
      <c r="D938" t="s">
        <v>34</v>
      </c>
      <c r="E938" t="s">
        <v>64</v>
      </c>
      <c r="F938">
        <v>14</v>
      </c>
      <c r="G938">
        <v>12</v>
      </c>
      <c r="H938" t="s">
        <v>57</v>
      </c>
      <c r="I938" t="s">
        <v>37</v>
      </c>
      <c r="J938" t="s">
        <v>34</v>
      </c>
      <c r="K938" t="s">
        <v>37</v>
      </c>
      <c r="L938" t="s">
        <v>50</v>
      </c>
      <c r="M938" t="s">
        <v>34</v>
      </c>
      <c r="N938" t="s">
        <v>34</v>
      </c>
      <c r="O938" t="s">
        <v>37</v>
      </c>
      <c r="P938" t="s">
        <v>34</v>
      </c>
      <c r="Q938" t="s">
        <v>34</v>
      </c>
      <c r="R938" t="s">
        <v>34</v>
      </c>
      <c r="S938" t="s">
        <v>34</v>
      </c>
      <c r="T938" t="s">
        <v>37</v>
      </c>
      <c r="U938" t="s">
        <v>46</v>
      </c>
      <c r="V938" t="s">
        <v>34</v>
      </c>
      <c r="W938" t="s">
        <v>51</v>
      </c>
      <c r="X938">
        <v>72.900000000000006</v>
      </c>
      <c r="Y938">
        <v>818.45</v>
      </c>
      <c r="Z938">
        <v>0</v>
      </c>
      <c r="AA938">
        <v>0</v>
      </c>
      <c r="AB938">
        <v>201.63</v>
      </c>
      <c r="AC938">
        <v>1020.08</v>
      </c>
      <c r="AD938" t="s">
        <v>41</v>
      </c>
      <c r="AE938" t="s">
        <v>42</v>
      </c>
      <c r="AF938" t="s">
        <v>42</v>
      </c>
      <c r="AG938">
        <f t="shared" si="28"/>
        <v>0</v>
      </c>
      <c r="AH938" t="str" cm="1">
        <f t="array" ref="AH938">_xlfn.IFS(
X938&lt;=20, "&lt;20",
AND(X938&gt;=20, X938&lt;50), "20-50",
AND(X938&gt;=50, X938&lt;100), "50-100",
X938&gt;=100, "&gt;100"
)</f>
        <v>50-100</v>
      </c>
      <c r="AI938">
        <f t="shared" si="29"/>
        <v>0</v>
      </c>
      <c r="AJ938" t="str" cm="1">
        <f t="array" ref="AJ938">_xlfn.IFS(
C938&lt;=20, "&lt;20",
AND(C938&gt;=20, C938&lt;35), "20-35",
AND(C938&gt;=35, C938&lt;50), "35-50",
C938&gt;=50, "50-100"
)</f>
        <v>20-35</v>
      </c>
      <c r="AK938" t="str" cm="1">
        <f t="array" ref="AK938">_xlfn.IFS(
G938&lt;6, "&lt;6",
AND(G938&gt;=6, G938&lt;12), "6-12",
AND(G938&gt;=12, G938&lt;18), "12-18",  AND(G938&gt;=18, G938&lt;24), "18-24", G938&gt;=24, "24-36")</f>
        <v>12-18</v>
      </c>
    </row>
    <row r="939" spans="1:37" x14ac:dyDescent="0.3">
      <c r="A939" t="s">
        <v>1038</v>
      </c>
      <c r="B939" t="s">
        <v>33</v>
      </c>
      <c r="C939">
        <v>52</v>
      </c>
      <c r="D939" t="s">
        <v>37</v>
      </c>
      <c r="E939" t="s">
        <v>64</v>
      </c>
      <c r="F939">
        <v>7</v>
      </c>
      <c r="G939">
        <v>2</v>
      </c>
      <c r="H939" t="s">
        <v>36</v>
      </c>
      <c r="I939" t="s">
        <v>37</v>
      </c>
      <c r="J939" t="s">
        <v>34</v>
      </c>
      <c r="K939" t="s">
        <v>37</v>
      </c>
      <c r="L939" t="s">
        <v>50</v>
      </c>
      <c r="M939" t="s">
        <v>34</v>
      </c>
      <c r="N939" t="s">
        <v>34</v>
      </c>
      <c r="O939" t="s">
        <v>34</v>
      </c>
      <c r="P939" t="s">
        <v>37</v>
      </c>
      <c r="Q939" t="s">
        <v>37</v>
      </c>
      <c r="R939" t="s">
        <v>37</v>
      </c>
      <c r="S939" t="s">
        <v>37</v>
      </c>
      <c r="T939" t="s">
        <v>37</v>
      </c>
      <c r="U939" t="s">
        <v>46</v>
      </c>
      <c r="V939" t="s">
        <v>37</v>
      </c>
      <c r="W939" t="s">
        <v>51</v>
      </c>
      <c r="X939">
        <v>95.85</v>
      </c>
      <c r="Y939">
        <v>95.85</v>
      </c>
      <c r="Z939">
        <v>0</v>
      </c>
      <c r="AA939">
        <v>0</v>
      </c>
      <c r="AB939">
        <v>2.7</v>
      </c>
      <c r="AC939">
        <v>98.55</v>
      </c>
      <c r="AD939" t="s">
        <v>85</v>
      </c>
      <c r="AE939" t="s">
        <v>42</v>
      </c>
      <c r="AF939" t="s">
        <v>42</v>
      </c>
      <c r="AG939">
        <f t="shared" si="28"/>
        <v>0</v>
      </c>
      <c r="AH939" t="str" cm="1">
        <f t="array" ref="AH939">_xlfn.IFS(
X939&lt;=20, "&lt;20",
AND(X939&gt;=20, X939&lt;50), "20-50",
AND(X939&gt;=50, X939&lt;100), "50-100",
X939&gt;=100, "&gt;100"
)</f>
        <v>50-100</v>
      </c>
      <c r="AI939">
        <f t="shared" si="29"/>
        <v>1</v>
      </c>
      <c r="AJ939" t="str" cm="1">
        <f t="array" ref="AJ939">_xlfn.IFS(
C939&lt;=20, "&lt;20",
AND(C939&gt;=20, C939&lt;35), "20-35",
AND(C939&gt;=35, C939&lt;50), "35-50",
C939&gt;=50, "50-100"
)</f>
        <v>50-100</v>
      </c>
      <c r="AK939" t="str" cm="1">
        <f t="array" ref="AK939">_xlfn.IFS(
G939&lt;6, "&lt;6",
AND(G939&gt;=6, G939&lt;12), "6-12",
AND(G939&gt;=12, G939&lt;18), "12-18",  AND(G939&gt;=18, G939&lt;24), "18-24", G939&gt;=24, "24-36")</f>
        <v>&lt;6</v>
      </c>
    </row>
    <row r="940" spans="1:37" x14ac:dyDescent="0.3">
      <c r="A940" t="s">
        <v>1039</v>
      </c>
      <c r="B940" t="s">
        <v>44</v>
      </c>
      <c r="C940">
        <v>74</v>
      </c>
      <c r="D940" t="s">
        <v>34</v>
      </c>
      <c r="E940" t="s">
        <v>64</v>
      </c>
      <c r="F940">
        <v>15</v>
      </c>
      <c r="G940">
        <v>26</v>
      </c>
      <c r="H940" t="s">
        <v>36</v>
      </c>
      <c r="I940" t="s">
        <v>37</v>
      </c>
      <c r="J940" t="s">
        <v>34</v>
      </c>
      <c r="K940" t="s">
        <v>37</v>
      </c>
      <c r="L940" t="s">
        <v>50</v>
      </c>
      <c r="M940" t="s">
        <v>37</v>
      </c>
      <c r="N940" t="s">
        <v>37</v>
      </c>
      <c r="O940" t="s">
        <v>34</v>
      </c>
      <c r="P940" t="s">
        <v>37</v>
      </c>
      <c r="Q940" t="s">
        <v>34</v>
      </c>
      <c r="R940" t="s">
        <v>34</v>
      </c>
      <c r="S940" t="s">
        <v>34</v>
      </c>
      <c r="T940" t="s">
        <v>37</v>
      </c>
      <c r="U940" t="s">
        <v>67</v>
      </c>
      <c r="V940" t="s">
        <v>37</v>
      </c>
      <c r="W940" t="s">
        <v>51</v>
      </c>
      <c r="X940">
        <v>85.15</v>
      </c>
      <c r="Y940">
        <v>3670.5</v>
      </c>
      <c r="Z940">
        <v>0</v>
      </c>
      <c r="AA940">
        <v>0</v>
      </c>
      <c r="AB940">
        <v>1955.36</v>
      </c>
      <c r="AC940">
        <v>5625.86</v>
      </c>
      <c r="AD940" t="s">
        <v>41</v>
      </c>
      <c r="AE940" t="s">
        <v>42</v>
      </c>
      <c r="AF940" t="s">
        <v>42</v>
      </c>
      <c r="AG940">
        <f t="shared" si="28"/>
        <v>0</v>
      </c>
      <c r="AH940" t="str" cm="1">
        <f t="array" ref="AH940">_xlfn.IFS(
X940&lt;=20, "&lt;20",
AND(X940&gt;=20, X940&lt;50), "20-50",
AND(X940&gt;=50, X940&lt;100), "50-100",
X940&gt;=100, "&gt;100"
)</f>
        <v>50-100</v>
      </c>
      <c r="AI940">
        <f t="shared" si="29"/>
        <v>0</v>
      </c>
      <c r="AJ940" t="str" cm="1">
        <f t="array" ref="AJ940">_xlfn.IFS(
C940&lt;=20, "&lt;20",
AND(C940&gt;=20, C940&lt;35), "20-35",
AND(C940&gt;=35, C940&lt;50), "35-50",
C940&gt;=50, "50-100"
)</f>
        <v>50-100</v>
      </c>
      <c r="AK940" t="str" cm="1">
        <f t="array" ref="AK940">_xlfn.IFS(
G940&lt;6, "&lt;6",
AND(G940&gt;=6, G940&lt;12), "6-12",
AND(G940&gt;=12, G940&lt;18), "12-18",  AND(G940&gt;=18, G940&lt;24), "18-24", G940&gt;=24, "24-36")</f>
        <v>24-36</v>
      </c>
    </row>
    <row r="941" spans="1:37" x14ac:dyDescent="0.3">
      <c r="A941" t="s">
        <v>1040</v>
      </c>
      <c r="B941" t="s">
        <v>33</v>
      </c>
      <c r="C941">
        <v>46</v>
      </c>
      <c r="D941" t="s">
        <v>37</v>
      </c>
      <c r="E941" t="s">
        <v>114</v>
      </c>
      <c r="F941">
        <v>12</v>
      </c>
      <c r="G941">
        <v>11</v>
      </c>
      <c r="H941" t="s">
        <v>70</v>
      </c>
      <c r="I941" t="s">
        <v>34</v>
      </c>
      <c r="J941" t="s">
        <v>34</v>
      </c>
      <c r="K941" t="s">
        <v>37</v>
      </c>
      <c r="L941" t="s">
        <v>38</v>
      </c>
      <c r="M941" t="s">
        <v>34</v>
      </c>
      <c r="N941" t="s">
        <v>37</v>
      </c>
      <c r="O941" t="s">
        <v>34</v>
      </c>
      <c r="P941" t="s">
        <v>34</v>
      </c>
      <c r="Q941" t="s">
        <v>34</v>
      </c>
      <c r="R941" t="s">
        <v>34</v>
      </c>
      <c r="S941" t="s">
        <v>34</v>
      </c>
      <c r="T941" t="s">
        <v>37</v>
      </c>
      <c r="U941" t="s">
        <v>46</v>
      </c>
      <c r="V941" t="s">
        <v>34</v>
      </c>
      <c r="W941" t="s">
        <v>40</v>
      </c>
      <c r="X941">
        <v>29.3</v>
      </c>
      <c r="Y941">
        <v>1224.05</v>
      </c>
      <c r="Z941">
        <v>0</v>
      </c>
      <c r="AA941">
        <v>0</v>
      </c>
      <c r="AB941">
        <v>0</v>
      </c>
      <c r="AC941">
        <v>1224.05</v>
      </c>
      <c r="AD941" t="s">
        <v>41</v>
      </c>
      <c r="AE941" t="s">
        <v>42</v>
      </c>
      <c r="AF941" t="s">
        <v>42</v>
      </c>
      <c r="AG941">
        <f t="shared" si="28"/>
        <v>0</v>
      </c>
      <c r="AH941" t="str" cm="1">
        <f t="array" ref="AH941">_xlfn.IFS(
X941&lt;=20, "&lt;20",
AND(X941&gt;=20, X941&lt;50), "20-50",
AND(X941&gt;=50, X941&lt;100), "50-100",
X941&gt;=100, "&gt;100"
)</f>
        <v>20-50</v>
      </c>
      <c r="AI941">
        <f t="shared" si="29"/>
        <v>0</v>
      </c>
      <c r="AJ941" t="str" cm="1">
        <f t="array" ref="AJ941">_xlfn.IFS(
C941&lt;=20, "&lt;20",
AND(C941&gt;=20, C941&lt;35), "20-35",
AND(C941&gt;=35, C941&lt;50), "35-50",
C941&gt;=50, "50-100"
)</f>
        <v>35-50</v>
      </c>
      <c r="AK941" t="str" cm="1">
        <f t="array" ref="AK941">_xlfn.IFS(
G941&lt;6, "&lt;6",
AND(G941&gt;=6, G941&lt;12), "6-12",
AND(G941&gt;=12, G941&lt;18), "12-18",  AND(G941&gt;=18, G941&lt;24), "18-24", G941&gt;=24, "24-36")</f>
        <v>6-12</v>
      </c>
    </row>
    <row r="942" spans="1:37" x14ac:dyDescent="0.3">
      <c r="A942" t="s">
        <v>1041</v>
      </c>
      <c r="B942" t="s">
        <v>33</v>
      </c>
      <c r="C942">
        <v>38</v>
      </c>
      <c r="D942" t="s">
        <v>37</v>
      </c>
      <c r="E942" t="s">
        <v>45</v>
      </c>
      <c r="F942">
        <v>11</v>
      </c>
      <c r="G942">
        <v>11</v>
      </c>
      <c r="H942" t="s">
        <v>36</v>
      </c>
      <c r="I942" t="s">
        <v>37</v>
      </c>
      <c r="J942" t="s">
        <v>34</v>
      </c>
      <c r="K942" t="s">
        <v>34</v>
      </c>
      <c r="L942" t="s">
        <v>34</v>
      </c>
      <c r="M942" t="s">
        <v>34</v>
      </c>
      <c r="N942" t="s">
        <v>34</v>
      </c>
      <c r="O942" t="s">
        <v>34</v>
      </c>
      <c r="P942" t="s">
        <v>34</v>
      </c>
      <c r="Q942" t="s">
        <v>34</v>
      </c>
      <c r="R942" t="s">
        <v>34</v>
      </c>
      <c r="S942" t="s">
        <v>34</v>
      </c>
      <c r="T942" t="s">
        <v>34</v>
      </c>
      <c r="U942" t="s">
        <v>67</v>
      </c>
      <c r="V942" t="s">
        <v>34</v>
      </c>
      <c r="W942" t="s">
        <v>40</v>
      </c>
      <c r="X942">
        <v>20.75</v>
      </c>
      <c r="Y942">
        <v>487.05</v>
      </c>
      <c r="Z942">
        <v>0</v>
      </c>
      <c r="AA942">
        <v>0</v>
      </c>
      <c r="AB942">
        <v>1140.24</v>
      </c>
      <c r="AC942">
        <v>1627.29</v>
      </c>
      <c r="AD942" t="s">
        <v>41</v>
      </c>
      <c r="AE942" t="s">
        <v>42</v>
      </c>
      <c r="AF942" t="s">
        <v>42</v>
      </c>
      <c r="AG942">
        <f t="shared" si="28"/>
        <v>0</v>
      </c>
      <c r="AH942" t="str" cm="1">
        <f t="array" ref="AH942">_xlfn.IFS(
X942&lt;=20, "&lt;20",
AND(X942&gt;=20, X942&lt;50), "20-50",
AND(X942&gt;=50, X942&lt;100), "50-100",
X942&gt;=100, "&gt;100"
)</f>
        <v>20-50</v>
      </c>
      <c r="AI942">
        <f t="shared" si="29"/>
        <v>0</v>
      </c>
      <c r="AJ942" t="str" cm="1">
        <f t="array" ref="AJ942">_xlfn.IFS(
C942&lt;=20, "&lt;20",
AND(C942&gt;=20, C942&lt;35), "20-35",
AND(C942&gt;=35, C942&lt;50), "35-50",
C942&gt;=50, "50-100"
)</f>
        <v>35-50</v>
      </c>
      <c r="AK942" t="str" cm="1">
        <f t="array" ref="AK942">_xlfn.IFS(
G942&lt;6, "&lt;6",
AND(G942&gt;=6, G942&lt;12), "6-12",
AND(G942&gt;=12, G942&lt;18), "12-18",  AND(G942&gt;=18, G942&lt;24), "18-24", G942&gt;=24, "24-36")</f>
        <v>6-12</v>
      </c>
    </row>
    <row r="943" spans="1:37" x14ac:dyDescent="0.3">
      <c r="A943" t="s">
        <v>1042</v>
      </c>
      <c r="B943" t="s">
        <v>33</v>
      </c>
      <c r="C943">
        <v>30</v>
      </c>
      <c r="D943" t="s">
        <v>37</v>
      </c>
      <c r="E943" t="s">
        <v>56</v>
      </c>
      <c r="F943">
        <v>3</v>
      </c>
      <c r="G943">
        <v>36</v>
      </c>
      <c r="H943" t="s">
        <v>36</v>
      </c>
      <c r="I943" t="s">
        <v>37</v>
      </c>
      <c r="J943" t="s">
        <v>34</v>
      </c>
      <c r="K943" t="s">
        <v>37</v>
      </c>
      <c r="L943" t="s">
        <v>50</v>
      </c>
      <c r="M943" t="s">
        <v>34</v>
      </c>
      <c r="N943" t="s">
        <v>37</v>
      </c>
      <c r="O943" t="s">
        <v>34</v>
      </c>
      <c r="P943" t="s">
        <v>34</v>
      </c>
      <c r="Q943" t="s">
        <v>34</v>
      </c>
      <c r="R943" t="s">
        <v>34</v>
      </c>
      <c r="S943" t="s">
        <v>34</v>
      </c>
      <c r="T943" t="s">
        <v>37</v>
      </c>
      <c r="U943" t="s">
        <v>46</v>
      </c>
      <c r="V943" t="s">
        <v>37</v>
      </c>
      <c r="W943" t="s">
        <v>51</v>
      </c>
      <c r="X943">
        <v>74.05</v>
      </c>
      <c r="Y943">
        <v>1565.7</v>
      </c>
      <c r="Z943">
        <v>0</v>
      </c>
      <c r="AA943">
        <v>0</v>
      </c>
      <c r="AB943">
        <v>106.47</v>
      </c>
      <c r="AC943">
        <v>1672.17</v>
      </c>
      <c r="AD943" t="s">
        <v>52</v>
      </c>
      <c r="AE943" t="s">
        <v>58</v>
      </c>
      <c r="AF943" t="s">
        <v>365</v>
      </c>
      <c r="AG943">
        <f t="shared" si="28"/>
        <v>1</v>
      </c>
      <c r="AH943" t="str" cm="1">
        <f t="array" ref="AH943">_xlfn.IFS(
X943&lt;=20, "&lt;20",
AND(X943&gt;=20, X943&lt;50), "20-50",
AND(X943&gt;=50, X943&lt;100), "50-100",
X943&gt;=100, "&gt;100"
)</f>
        <v>50-100</v>
      </c>
      <c r="AI943">
        <f t="shared" si="29"/>
        <v>0</v>
      </c>
      <c r="AJ943" t="str" cm="1">
        <f t="array" ref="AJ943">_xlfn.IFS(
C943&lt;=20, "&lt;20",
AND(C943&gt;=20, C943&lt;35), "20-35",
AND(C943&gt;=35, C943&lt;50), "35-50",
C943&gt;=50, "50-100"
)</f>
        <v>20-35</v>
      </c>
      <c r="AK943" t="str" cm="1">
        <f t="array" ref="AK943">_xlfn.IFS(
G943&lt;6, "&lt;6",
AND(G943&gt;=6, G943&lt;12), "6-12",
AND(G943&gt;=12, G943&lt;18), "12-18",  AND(G943&gt;=18, G943&lt;24), "18-24", G943&gt;=24, "24-36")</f>
        <v>24-36</v>
      </c>
    </row>
    <row r="944" spans="1:37" x14ac:dyDescent="0.3">
      <c r="A944" t="s">
        <v>1043</v>
      </c>
      <c r="B944" t="s">
        <v>33</v>
      </c>
      <c r="C944">
        <v>52</v>
      </c>
      <c r="D944" t="s">
        <v>37</v>
      </c>
      <c r="E944" t="s">
        <v>103</v>
      </c>
      <c r="F944">
        <v>9</v>
      </c>
      <c r="G944">
        <v>32</v>
      </c>
      <c r="H944" t="s">
        <v>36</v>
      </c>
      <c r="I944" t="s">
        <v>34</v>
      </c>
      <c r="J944" t="s">
        <v>34</v>
      </c>
      <c r="K944" t="s">
        <v>37</v>
      </c>
      <c r="L944" t="s">
        <v>72</v>
      </c>
      <c r="M944" t="s">
        <v>37</v>
      </c>
      <c r="N944" t="s">
        <v>34</v>
      </c>
      <c r="O944" t="s">
        <v>37</v>
      </c>
      <c r="P944" t="s">
        <v>34</v>
      </c>
      <c r="Q944" t="s">
        <v>34</v>
      </c>
      <c r="R944" t="s">
        <v>34</v>
      </c>
      <c r="S944" t="s">
        <v>34</v>
      </c>
      <c r="T944" t="s">
        <v>37</v>
      </c>
      <c r="U944" t="s">
        <v>39</v>
      </c>
      <c r="V944" t="s">
        <v>34</v>
      </c>
      <c r="W944" t="s">
        <v>40</v>
      </c>
      <c r="X944">
        <v>35.299999999999997</v>
      </c>
      <c r="Y944">
        <v>264.8</v>
      </c>
      <c r="Z944">
        <v>0</v>
      </c>
      <c r="AA944">
        <v>0</v>
      </c>
      <c r="AB944">
        <v>0</v>
      </c>
      <c r="AC944">
        <v>264.8</v>
      </c>
      <c r="AD944" t="s">
        <v>41</v>
      </c>
      <c r="AE944" t="s">
        <v>42</v>
      </c>
      <c r="AF944" t="s">
        <v>42</v>
      </c>
      <c r="AG944">
        <f t="shared" si="28"/>
        <v>0</v>
      </c>
      <c r="AH944" t="str" cm="1">
        <f t="array" ref="AH944">_xlfn.IFS(
X944&lt;=20, "&lt;20",
AND(X944&gt;=20, X944&lt;50), "20-50",
AND(X944&gt;=50, X944&lt;100), "50-100",
X944&gt;=100, "&gt;100"
)</f>
        <v>20-50</v>
      </c>
      <c r="AI944">
        <f t="shared" si="29"/>
        <v>0</v>
      </c>
      <c r="AJ944" t="str" cm="1">
        <f t="array" ref="AJ944">_xlfn.IFS(
C944&lt;=20, "&lt;20",
AND(C944&gt;=20, C944&lt;35), "20-35",
AND(C944&gt;=35, C944&lt;50), "35-50",
C944&gt;=50, "50-100"
)</f>
        <v>50-100</v>
      </c>
      <c r="AK944" t="str" cm="1">
        <f t="array" ref="AK944">_xlfn.IFS(
G944&lt;6, "&lt;6",
AND(G944&gt;=6, G944&lt;12), "6-12",
AND(G944&gt;=12, G944&lt;18), "12-18",  AND(G944&gt;=18, G944&lt;24), "18-24", G944&gt;=24, "24-36")</f>
        <v>24-36</v>
      </c>
    </row>
    <row r="945" spans="1:37" x14ac:dyDescent="0.3">
      <c r="A945" t="s">
        <v>1044</v>
      </c>
      <c r="B945" t="s">
        <v>44</v>
      </c>
      <c r="C945">
        <v>42</v>
      </c>
      <c r="D945" t="s">
        <v>37</v>
      </c>
      <c r="E945" t="s">
        <v>48</v>
      </c>
      <c r="F945">
        <v>1</v>
      </c>
      <c r="G945">
        <v>35</v>
      </c>
      <c r="H945" t="s">
        <v>36</v>
      </c>
      <c r="I945" t="s">
        <v>37</v>
      </c>
      <c r="J945" t="s">
        <v>34</v>
      </c>
      <c r="K945" t="s">
        <v>34</v>
      </c>
      <c r="L945" t="s">
        <v>34</v>
      </c>
      <c r="M945" t="s">
        <v>34</v>
      </c>
      <c r="N945" t="s">
        <v>34</v>
      </c>
      <c r="O945" t="s">
        <v>34</v>
      </c>
      <c r="P945" t="s">
        <v>34</v>
      </c>
      <c r="Q945" t="s">
        <v>34</v>
      </c>
      <c r="R945" t="s">
        <v>34</v>
      </c>
      <c r="S945" t="s">
        <v>34</v>
      </c>
      <c r="T945" t="s">
        <v>34</v>
      </c>
      <c r="U945" t="s">
        <v>67</v>
      </c>
      <c r="V945" t="s">
        <v>34</v>
      </c>
      <c r="W945" t="s">
        <v>51</v>
      </c>
      <c r="X945">
        <v>19.75</v>
      </c>
      <c r="Y945">
        <v>1272.05</v>
      </c>
      <c r="Z945">
        <v>0</v>
      </c>
      <c r="AA945">
        <v>0</v>
      </c>
      <c r="AB945">
        <v>698.82</v>
      </c>
      <c r="AC945">
        <v>1970.87</v>
      </c>
      <c r="AD945" t="s">
        <v>41</v>
      </c>
      <c r="AE945" t="s">
        <v>42</v>
      </c>
      <c r="AF945" t="s">
        <v>42</v>
      </c>
      <c r="AG945">
        <f t="shared" si="28"/>
        <v>0</v>
      </c>
      <c r="AH945" t="str" cm="1">
        <f t="array" ref="AH945">_xlfn.IFS(
X945&lt;=20, "&lt;20",
AND(X945&gt;=20, X945&lt;50), "20-50",
AND(X945&gt;=50, X945&lt;100), "50-100",
X945&gt;=100, "&gt;100"
)</f>
        <v>&lt;20</v>
      </c>
      <c r="AI945">
        <f t="shared" si="29"/>
        <v>0</v>
      </c>
      <c r="AJ945" t="str" cm="1">
        <f t="array" ref="AJ945">_xlfn.IFS(
C945&lt;=20, "&lt;20",
AND(C945&gt;=20, C945&lt;35), "20-35",
AND(C945&gt;=35, C945&lt;50), "35-50",
C945&gt;=50, "50-100"
)</f>
        <v>35-50</v>
      </c>
      <c r="AK945" t="str" cm="1">
        <f t="array" ref="AK945">_xlfn.IFS(
G945&lt;6, "&lt;6",
AND(G945&gt;=6, G945&lt;12), "6-12",
AND(G945&gt;=12, G945&lt;18), "12-18",  AND(G945&gt;=18, G945&lt;24), "18-24", G945&gt;=24, "24-36")</f>
        <v>24-36</v>
      </c>
    </row>
    <row r="946" spans="1:37" x14ac:dyDescent="0.3">
      <c r="A946" t="s">
        <v>1045</v>
      </c>
      <c r="B946" t="s">
        <v>33</v>
      </c>
      <c r="C946">
        <v>34</v>
      </c>
      <c r="D946" t="s">
        <v>34</v>
      </c>
      <c r="E946" t="s">
        <v>69</v>
      </c>
      <c r="F946">
        <v>12</v>
      </c>
      <c r="G946">
        <v>5</v>
      </c>
      <c r="H946" t="s">
        <v>36</v>
      </c>
      <c r="I946" t="s">
        <v>37</v>
      </c>
      <c r="J946" t="s">
        <v>34</v>
      </c>
      <c r="K946" t="s">
        <v>37</v>
      </c>
      <c r="L946" t="s">
        <v>72</v>
      </c>
      <c r="M946" t="s">
        <v>34</v>
      </c>
      <c r="N946" t="s">
        <v>34</v>
      </c>
      <c r="O946" t="s">
        <v>37</v>
      </c>
      <c r="P946" t="s">
        <v>34</v>
      </c>
      <c r="Q946" t="s">
        <v>37</v>
      </c>
      <c r="R946" t="s">
        <v>37</v>
      </c>
      <c r="S946" t="s">
        <v>37</v>
      </c>
      <c r="T946" t="s">
        <v>37</v>
      </c>
      <c r="U946" t="s">
        <v>46</v>
      </c>
      <c r="V946" t="s">
        <v>37</v>
      </c>
      <c r="W946" t="s">
        <v>51</v>
      </c>
      <c r="X946">
        <v>-3</v>
      </c>
      <c r="Y946">
        <v>712.25</v>
      </c>
      <c r="Z946">
        <v>0</v>
      </c>
      <c r="AA946">
        <v>0</v>
      </c>
      <c r="AB946">
        <v>177.54</v>
      </c>
      <c r="AC946">
        <v>889.79</v>
      </c>
      <c r="AD946" t="s">
        <v>41</v>
      </c>
      <c r="AE946" t="s">
        <v>42</v>
      </c>
      <c r="AF946" t="s">
        <v>42</v>
      </c>
      <c r="AG946">
        <f t="shared" si="28"/>
        <v>0</v>
      </c>
      <c r="AH946" t="str" cm="1">
        <f t="array" ref="AH946">_xlfn.IFS(
X946&lt;=20, "&lt;20",
AND(X946&gt;=20, X946&lt;50), "20-50",
AND(X946&gt;=50, X946&lt;100), "50-100",
X946&gt;=100, "&gt;100"
)</f>
        <v>&lt;20</v>
      </c>
      <c r="AI946">
        <f t="shared" si="29"/>
        <v>0</v>
      </c>
      <c r="AJ946" t="str" cm="1">
        <f t="array" ref="AJ946">_xlfn.IFS(
C946&lt;=20, "&lt;20",
AND(C946&gt;=20, C946&lt;35), "20-35",
AND(C946&gt;=35, C946&lt;50), "35-50",
C946&gt;=50, "50-100"
)</f>
        <v>20-35</v>
      </c>
      <c r="AK946" t="str" cm="1">
        <f t="array" ref="AK946">_xlfn.IFS(
G946&lt;6, "&lt;6",
AND(G946&gt;=6, G946&lt;12), "6-12",
AND(G946&gt;=12, G946&lt;18), "12-18",  AND(G946&gt;=18, G946&lt;24), "18-24", G946&gt;=24, "24-36")</f>
        <v>&lt;6</v>
      </c>
    </row>
    <row r="947" spans="1:37" x14ac:dyDescent="0.3">
      <c r="A947" t="s">
        <v>1046</v>
      </c>
      <c r="B947" t="s">
        <v>33</v>
      </c>
      <c r="C947">
        <v>74</v>
      </c>
      <c r="D947" t="s">
        <v>34</v>
      </c>
      <c r="E947" t="s">
        <v>74</v>
      </c>
      <c r="F947">
        <v>1</v>
      </c>
      <c r="G947">
        <v>25</v>
      </c>
      <c r="H947" t="s">
        <v>36</v>
      </c>
      <c r="I947" t="s">
        <v>37</v>
      </c>
      <c r="J947" t="s">
        <v>37</v>
      </c>
      <c r="K947" t="s">
        <v>37</v>
      </c>
      <c r="L947" t="s">
        <v>50</v>
      </c>
      <c r="M947" t="s">
        <v>34</v>
      </c>
      <c r="N947" t="s">
        <v>37</v>
      </c>
      <c r="O947" t="s">
        <v>37</v>
      </c>
      <c r="P947" t="s">
        <v>34</v>
      </c>
      <c r="Q947" t="s">
        <v>37</v>
      </c>
      <c r="R947" t="s">
        <v>37</v>
      </c>
      <c r="S947" t="s">
        <v>34</v>
      </c>
      <c r="T947" t="s">
        <v>37</v>
      </c>
      <c r="U947" t="s">
        <v>46</v>
      </c>
      <c r="V947" t="s">
        <v>37</v>
      </c>
      <c r="W947" t="s">
        <v>51</v>
      </c>
      <c r="X947">
        <v>105.9</v>
      </c>
      <c r="Y947">
        <v>334.65</v>
      </c>
      <c r="Z947">
        <v>0</v>
      </c>
      <c r="AA947">
        <v>0</v>
      </c>
      <c r="AB947">
        <v>123.9</v>
      </c>
      <c r="AC947">
        <v>458.55</v>
      </c>
      <c r="AD947" t="s">
        <v>52</v>
      </c>
      <c r="AE947" t="s">
        <v>104</v>
      </c>
      <c r="AF947" t="s">
        <v>105</v>
      </c>
      <c r="AG947">
        <f t="shared" si="28"/>
        <v>1</v>
      </c>
      <c r="AH947" t="str" cm="1">
        <f t="array" ref="AH947">_xlfn.IFS(
X947&lt;=20, "&lt;20",
AND(X947&gt;=20, X947&lt;50), "20-50",
AND(X947&gt;=50, X947&lt;100), "50-100",
X947&gt;=100, "&gt;100"
)</f>
        <v>&gt;100</v>
      </c>
      <c r="AI947">
        <f t="shared" si="29"/>
        <v>0</v>
      </c>
      <c r="AJ947" t="str" cm="1">
        <f t="array" ref="AJ947">_xlfn.IFS(
C947&lt;=20, "&lt;20",
AND(C947&gt;=20, C947&lt;35), "20-35",
AND(C947&gt;=35, C947&lt;50), "35-50",
C947&gt;=50, "50-100"
)</f>
        <v>50-100</v>
      </c>
      <c r="AK947" t="str" cm="1">
        <f t="array" ref="AK947">_xlfn.IFS(
G947&lt;6, "&lt;6",
AND(G947&gt;=6, G947&lt;12), "6-12",
AND(G947&gt;=12, G947&lt;18), "12-18",  AND(G947&gt;=18, G947&lt;24), "18-24", G947&gt;=24, "24-36")</f>
        <v>24-36</v>
      </c>
    </row>
    <row r="948" spans="1:37" x14ac:dyDescent="0.3">
      <c r="A948" t="s">
        <v>1047</v>
      </c>
      <c r="B948" t="s">
        <v>33</v>
      </c>
      <c r="C948">
        <v>29</v>
      </c>
      <c r="D948" t="s">
        <v>37</v>
      </c>
      <c r="E948" t="s">
        <v>48</v>
      </c>
      <c r="F948">
        <v>9</v>
      </c>
      <c r="G948">
        <v>29</v>
      </c>
      <c r="H948" t="s">
        <v>36</v>
      </c>
      <c r="I948" t="s">
        <v>37</v>
      </c>
      <c r="J948" t="s">
        <v>37</v>
      </c>
      <c r="K948" t="s">
        <v>37</v>
      </c>
      <c r="L948" t="s">
        <v>50</v>
      </c>
      <c r="M948" t="s">
        <v>34</v>
      </c>
      <c r="N948" t="s">
        <v>34</v>
      </c>
      <c r="O948" t="s">
        <v>37</v>
      </c>
      <c r="P948" t="s">
        <v>37</v>
      </c>
      <c r="Q948" t="s">
        <v>37</v>
      </c>
      <c r="R948" t="s">
        <v>37</v>
      </c>
      <c r="S948" t="s">
        <v>37</v>
      </c>
      <c r="T948" t="s">
        <v>37</v>
      </c>
      <c r="U948" t="s">
        <v>67</v>
      </c>
      <c r="V948" t="s">
        <v>34</v>
      </c>
      <c r="W948" t="s">
        <v>51</v>
      </c>
      <c r="X948">
        <v>107.95</v>
      </c>
      <c r="Y948">
        <v>5969.85</v>
      </c>
      <c r="Z948">
        <v>0</v>
      </c>
      <c r="AA948">
        <v>0</v>
      </c>
      <c r="AB948">
        <v>956.46</v>
      </c>
      <c r="AC948">
        <v>6926.31</v>
      </c>
      <c r="AD948" t="s">
        <v>41</v>
      </c>
      <c r="AE948" t="s">
        <v>42</v>
      </c>
      <c r="AF948" t="s">
        <v>42</v>
      </c>
      <c r="AG948">
        <f t="shared" si="28"/>
        <v>0</v>
      </c>
      <c r="AH948" t="str" cm="1">
        <f t="array" ref="AH948">_xlfn.IFS(
X948&lt;=20, "&lt;20",
AND(X948&gt;=20, X948&lt;50), "20-50",
AND(X948&gt;=50, X948&lt;100), "50-100",
X948&gt;=100, "&gt;100"
)</f>
        <v>&gt;100</v>
      </c>
      <c r="AI948">
        <f t="shared" si="29"/>
        <v>0</v>
      </c>
      <c r="AJ948" t="str" cm="1">
        <f t="array" ref="AJ948">_xlfn.IFS(
C948&lt;=20, "&lt;20",
AND(C948&gt;=20, C948&lt;35), "20-35",
AND(C948&gt;=35, C948&lt;50), "35-50",
C948&gt;=50, "50-100"
)</f>
        <v>20-35</v>
      </c>
      <c r="AK948" t="str" cm="1">
        <f t="array" ref="AK948">_xlfn.IFS(
G948&lt;6, "&lt;6",
AND(G948&gt;=6, G948&lt;12), "6-12",
AND(G948&gt;=12, G948&lt;18), "12-18",  AND(G948&gt;=18, G948&lt;24), "18-24", G948&gt;=24, "24-36")</f>
        <v>24-36</v>
      </c>
    </row>
    <row r="949" spans="1:37" x14ac:dyDescent="0.3">
      <c r="A949" t="s">
        <v>1048</v>
      </c>
      <c r="B949" t="s">
        <v>33</v>
      </c>
      <c r="C949">
        <v>61</v>
      </c>
      <c r="D949" t="s">
        <v>37</v>
      </c>
      <c r="E949" t="s">
        <v>82</v>
      </c>
      <c r="F949">
        <v>3</v>
      </c>
      <c r="G949">
        <v>26</v>
      </c>
      <c r="H949" t="s">
        <v>57</v>
      </c>
      <c r="I949" t="s">
        <v>37</v>
      </c>
      <c r="J949" t="s">
        <v>34</v>
      </c>
      <c r="K949" t="s">
        <v>34</v>
      </c>
      <c r="L949" t="s">
        <v>34</v>
      </c>
      <c r="M949" t="s">
        <v>34</v>
      </c>
      <c r="N949" t="s">
        <v>34</v>
      </c>
      <c r="O949" t="s">
        <v>34</v>
      </c>
      <c r="P949" t="s">
        <v>34</v>
      </c>
      <c r="Q949" t="s">
        <v>34</v>
      </c>
      <c r="R949" t="s">
        <v>34</v>
      </c>
      <c r="S949" t="s">
        <v>34</v>
      </c>
      <c r="T949" t="s">
        <v>34</v>
      </c>
      <c r="U949" t="s">
        <v>39</v>
      </c>
      <c r="V949" t="s">
        <v>37</v>
      </c>
      <c r="W949" t="s">
        <v>40</v>
      </c>
      <c r="X949">
        <v>20</v>
      </c>
      <c r="Y949">
        <v>445.3</v>
      </c>
      <c r="Z949">
        <v>0</v>
      </c>
      <c r="AA949">
        <v>0</v>
      </c>
      <c r="AB949">
        <v>557.05999999999995</v>
      </c>
      <c r="AC949">
        <v>1002.36</v>
      </c>
      <c r="AD949" t="s">
        <v>41</v>
      </c>
      <c r="AE949" t="s">
        <v>42</v>
      </c>
      <c r="AF949" t="s">
        <v>42</v>
      </c>
      <c r="AG949">
        <f t="shared" si="28"/>
        <v>0</v>
      </c>
      <c r="AH949" t="str" cm="1">
        <f t="array" ref="AH949">_xlfn.IFS(
X949&lt;=20, "&lt;20",
AND(X949&gt;=20, X949&lt;50), "20-50",
AND(X949&gt;=50, X949&lt;100), "50-100",
X949&gt;=100, "&gt;100"
)</f>
        <v>&lt;20</v>
      </c>
      <c r="AI949">
        <f t="shared" si="29"/>
        <v>0</v>
      </c>
      <c r="AJ949" t="str" cm="1">
        <f t="array" ref="AJ949">_xlfn.IFS(
C949&lt;=20, "&lt;20",
AND(C949&gt;=20, C949&lt;35), "20-35",
AND(C949&gt;=35, C949&lt;50), "35-50",
C949&gt;=50, "50-100"
)</f>
        <v>50-100</v>
      </c>
      <c r="AK949" t="str" cm="1">
        <f t="array" ref="AK949">_xlfn.IFS(
G949&lt;6, "&lt;6",
AND(G949&gt;=6, G949&lt;12), "6-12",
AND(G949&gt;=12, G949&lt;18), "12-18",  AND(G949&gt;=18, G949&lt;24), "18-24", G949&gt;=24, "24-36")</f>
        <v>24-36</v>
      </c>
    </row>
    <row r="950" spans="1:37" x14ac:dyDescent="0.3">
      <c r="A950" t="s">
        <v>1049</v>
      </c>
      <c r="B950" t="s">
        <v>44</v>
      </c>
      <c r="C950">
        <v>18</v>
      </c>
      <c r="D950" t="s">
        <v>34</v>
      </c>
      <c r="E950" t="s">
        <v>90</v>
      </c>
      <c r="F950">
        <v>1</v>
      </c>
      <c r="G950">
        <v>8</v>
      </c>
      <c r="H950" t="s">
        <v>57</v>
      </c>
      <c r="I950" t="s">
        <v>37</v>
      </c>
      <c r="J950" t="s">
        <v>34</v>
      </c>
      <c r="K950" t="s">
        <v>37</v>
      </c>
      <c r="L950" t="s">
        <v>72</v>
      </c>
      <c r="M950" t="s">
        <v>37</v>
      </c>
      <c r="N950" t="s">
        <v>37</v>
      </c>
      <c r="O950" t="s">
        <v>34</v>
      </c>
      <c r="P950" t="s">
        <v>37</v>
      </c>
      <c r="Q950" t="s">
        <v>34</v>
      </c>
      <c r="R950" t="s">
        <v>34</v>
      </c>
      <c r="S950" t="s">
        <v>34</v>
      </c>
      <c r="T950" t="s">
        <v>37</v>
      </c>
      <c r="U950" t="s">
        <v>39</v>
      </c>
      <c r="V950" t="s">
        <v>37</v>
      </c>
      <c r="W950" t="s">
        <v>40</v>
      </c>
      <c r="X950">
        <v>61.5</v>
      </c>
      <c r="Y950">
        <v>1087.45</v>
      </c>
      <c r="Z950">
        <v>0</v>
      </c>
      <c r="AA950">
        <v>0</v>
      </c>
      <c r="AB950">
        <v>726.48</v>
      </c>
      <c r="AC950">
        <v>1813.93</v>
      </c>
      <c r="AD950" t="s">
        <v>41</v>
      </c>
      <c r="AE950" t="s">
        <v>42</v>
      </c>
      <c r="AF950" t="s">
        <v>42</v>
      </c>
      <c r="AG950">
        <f t="shared" si="28"/>
        <v>0</v>
      </c>
      <c r="AH950" t="str" cm="1">
        <f t="array" ref="AH950">_xlfn.IFS(
X950&lt;=20, "&lt;20",
AND(X950&gt;=20, X950&lt;50), "20-50",
AND(X950&gt;=50, X950&lt;100), "50-100",
X950&gt;=100, "&gt;100"
)</f>
        <v>50-100</v>
      </c>
      <c r="AI950">
        <f t="shared" si="29"/>
        <v>0</v>
      </c>
      <c r="AJ950" t="str" cm="1">
        <f t="array" ref="AJ950">_xlfn.IFS(
C950&lt;=20, "&lt;20",
AND(C950&gt;=20, C950&lt;35), "20-35",
AND(C950&gt;=35, C950&lt;50), "35-50",
C950&gt;=50, "50-100"
)</f>
        <v>&lt;20</v>
      </c>
      <c r="AK950" t="str" cm="1">
        <f t="array" ref="AK950">_xlfn.IFS(
G950&lt;6, "&lt;6",
AND(G950&gt;=6, G950&lt;12), "6-12",
AND(G950&gt;=12, G950&lt;18), "12-18",  AND(G950&gt;=18, G950&lt;24), "18-24", G950&gt;=24, "24-36")</f>
        <v>6-12</v>
      </c>
    </row>
    <row r="951" spans="1:37" x14ac:dyDescent="0.3">
      <c r="A951" t="s">
        <v>1050</v>
      </c>
      <c r="B951" t="s">
        <v>33</v>
      </c>
      <c r="C951">
        <v>44</v>
      </c>
      <c r="D951" t="s">
        <v>37</v>
      </c>
      <c r="E951" t="s">
        <v>45</v>
      </c>
      <c r="F951">
        <v>12</v>
      </c>
      <c r="G951">
        <v>6</v>
      </c>
      <c r="H951" t="s">
        <v>66</v>
      </c>
      <c r="I951" t="s">
        <v>37</v>
      </c>
      <c r="J951" t="s">
        <v>34</v>
      </c>
      <c r="K951" t="s">
        <v>34</v>
      </c>
      <c r="L951" t="s">
        <v>34</v>
      </c>
      <c r="M951" t="s">
        <v>34</v>
      </c>
      <c r="N951" t="s">
        <v>34</v>
      </c>
      <c r="O951" t="s">
        <v>34</v>
      </c>
      <c r="P951" t="s">
        <v>34</v>
      </c>
      <c r="Q951" t="s">
        <v>34</v>
      </c>
      <c r="R951" t="s">
        <v>34</v>
      </c>
      <c r="S951" t="s">
        <v>34</v>
      </c>
      <c r="T951" t="s">
        <v>34</v>
      </c>
      <c r="U951" t="s">
        <v>67</v>
      </c>
      <c r="V951" t="s">
        <v>34</v>
      </c>
      <c r="W951" t="s">
        <v>40</v>
      </c>
      <c r="X951">
        <v>20.05</v>
      </c>
      <c r="Y951">
        <v>1360.25</v>
      </c>
      <c r="Z951">
        <v>0</v>
      </c>
      <c r="AA951">
        <v>0</v>
      </c>
      <c r="AB951">
        <v>3399.9</v>
      </c>
      <c r="AC951">
        <v>4760.1499999999996</v>
      </c>
      <c r="AD951" t="s">
        <v>41</v>
      </c>
      <c r="AE951" t="s">
        <v>42</v>
      </c>
      <c r="AF951" t="s">
        <v>42</v>
      </c>
      <c r="AG951">
        <f t="shared" si="28"/>
        <v>0</v>
      </c>
      <c r="AH951" t="str" cm="1">
        <f t="array" ref="AH951">_xlfn.IFS(
X951&lt;=20, "&lt;20",
AND(X951&gt;=20, X951&lt;50), "20-50",
AND(X951&gt;=50, X951&lt;100), "50-100",
X951&gt;=100, "&gt;100"
)</f>
        <v>20-50</v>
      </c>
      <c r="AI951">
        <f t="shared" si="29"/>
        <v>0</v>
      </c>
      <c r="AJ951" t="str" cm="1">
        <f t="array" ref="AJ951">_xlfn.IFS(
C951&lt;=20, "&lt;20",
AND(C951&gt;=20, C951&lt;35), "20-35",
AND(C951&gt;=35, C951&lt;50), "35-50",
C951&gt;=50, "50-100"
)</f>
        <v>35-50</v>
      </c>
      <c r="AK951" t="str" cm="1">
        <f t="array" ref="AK951">_xlfn.IFS(
G951&lt;6, "&lt;6",
AND(G951&gt;=6, G951&lt;12), "6-12",
AND(G951&gt;=12, G951&lt;18), "12-18",  AND(G951&gt;=18, G951&lt;24), "18-24", G951&gt;=24, "24-36")</f>
        <v>6-12</v>
      </c>
    </row>
    <row r="952" spans="1:37" x14ac:dyDescent="0.3">
      <c r="A952" t="s">
        <v>1051</v>
      </c>
      <c r="B952" t="s">
        <v>44</v>
      </c>
      <c r="C952">
        <v>28</v>
      </c>
      <c r="D952" t="s">
        <v>37</v>
      </c>
      <c r="E952" t="s">
        <v>82</v>
      </c>
      <c r="F952">
        <v>12</v>
      </c>
      <c r="G952">
        <v>29</v>
      </c>
      <c r="H952" t="s">
        <v>36</v>
      </c>
      <c r="I952" t="s">
        <v>37</v>
      </c>
      <c r="J952" t="s">
        <v>34</v>
      </c>
      <c r="K952" t="s">
        <v>34</v>
      </c>
      <c r="L952" t="s">
        <v>34</v>
      </c>
      <c r="M952" t="s">
        <v>34</v>
      </c>
      <c r="N952" t="s">
        <v>34</v>
      </c>
      <c r="O952" t="s">
        <v>34</v>
      </c>
      <c r="P952" t="s">
        <v>34</v>
      </c>
      <c r="Q952" t="s">
        <v>34</v>
      </c>
      <c r="R952" t="s">
        <v>34</v>
      </c>
      <c r="S952" t="s">
        <v>34</v>
      </c>
      <c r="T952" t="s">
        <v>34</v>
      </c>
      <c r="U952" t="s">
        <v>39</v>
      </c>
      <c r="V952" t="s">
        <v>34</v>
      </c>
      <c r="W952" t="s">
        <v>40</v>
      </c>
      <c r="X952">
        <v>20.100000000000001</v>
      </c>
      <c r="Y952">
        <v>579.4</v>
      </c>
      <c r="Z952">
        <v>0</v>
      </c>
      <c r="AA952">
        <v>0</v>
      </c>
      <c r="AB952">
        <v>937.2</v>
      </c>
      <c r="AC952">
        <v>1516.6</v>
      </c>
      <c r="AD952" t="s">
        <v>41</v>
      </c>
      <c r="AE952" t="s">
        <v>42</v>
      </c>
      <c r="AF952" t="s">
        <v>42</v>
      </c>
      <c r="AG952">
        <f t="shared" si="28"/>
        <v>0</v>
      </c>
      <c r="AH952" t="str" cm="1">
        <f t="array" ref="AH952">_xlfn.IFS(
X952&lt;=20, "&lt;20",
AND(X952&gt;=20, X952&lt;50), "20-50",
AND(X952&gt;=50, X952&lt;100), "50-100",
X952&gt;=100, "&gt;100"
)</f>
        <v>20-50</v>
      </c>
      <c r="AI952">
        <f t="shared" si="29"/>
        <v>0</v>
      </c>
      <c r="AJ952" t="str" cm="1">
        <f t="array" ref="AJ952">_xlfn.IFS(
C952&lt;=20, "&lt;20",
AND(C952&gt;=20, C952&lt;35), "20-35",
AND(C952&gt;=35, C952&lt;50), "35-50",
C952&gt;=50, "50-100"
)</f>
        <v>20-35</v>
      </c>
      <c r="AK952" t="str" cm="1">
        <f t="array" ref="AK952">_xlfn.IFS(
G952&lt;6, "&lt;6",
AND(G952&gt;=6, G952&lt;12), "6-12",
AND(G952&gt;=12, G952&lt;18), "12-18",  AND(G952&gt;=18, G952&lt;24), "18-24", G952&gt;=24, "24-36")</f>
        <v>24-36</v>
      </c>
    </row>
    <row r="953" spans="1:37" x14ac:dyDescent="0.3">
      <c r="A953" t="s">
        <v>1052</v>
      </c>
      <c r="B953" t="s">
        <v>33</v>
      </c>
      <c r="C953">
        <v>24</v>
      </c>
      <c r="D953" t="s">
        <v>37</v>
      </c>
      <c r="E953" t="s">
        <v>76</v>
      </c>
      <c r="F953">
        <v>9</v>
      </c>
      <c r="G953">
        <v>8</v>
      </c>
      <c r="H953" t="s">
        <v>49</v>
      </c>
      <c r="I953" t="s">
        <v>37</v>
      </c>
      <c r="J953" t="s">
        <v>34</v>
      </c>
      <c r="K953" t="s">
        <v>37</v>
      </c>
      <c r="L953" t="s">
        <v>72</v>
      </c>
      <c r="M953" t="s">
        <v>34</v>
      </c>
      <c r="N953" t="s">
        <v>37</v>
      </c>
      <c r="O953" t="s">
        <v>34</v>
      </c>
      <c r="P953" t="s">
        <v>34</v>
      </c>
      <c r="Q953" t="s">
        <v>34</v>
      </c>
      <c r="R953" t="s">
        <v>34</v>
      </c>
      <c r="S953" t="s">
        <v>34</v>
      </c>
      <c r="T953" t="s">
        <v>37</v>
      </c>
      <c r="U953" t="s">
        <v>46</v>
      </c>
      <c r="V953" t="s">
        <v>37</v>
      </c>
      <c r="W953" t="s">
        <v>51</v>
      </c>
      <c r="X953">
        <v>49.9</v>
      </c>
      <c r="Y953">
        <v>49.9</v>
      </c>
      <c r="Z953">
        <v>0</v>
      </c>
      <c r="AA953">
        <v>0</v>
      </c>
      <c r="AB953">
        <v>6.35</v>
      </c>
      <c r="AC953">
        <v>56.25</v>
      </c>
      <c r="AD953" t="s">
        <v>85</v>
      </c>
      <c r="AE953" t="s">
        <v>42</v>
      </c>
      <c r="AF953" t="s">
        <v>42</v>
      </c>
      <c r="AG953">
        <f t="shared" si="28"/>
        <v>0</v>
      </c>
      <c r="AH953" t="str" cm="1">
        <f t="array" ref="AH953">_xlfn.IFS(
X953&lt;=20, "&lt;20",
AND(X953&gt;=20, X953&lt;50), "20-50",
AND(X953&gt;=50, X953&lt;100), "50-100",
X953&gt;=100, "&gt;100"
)</f>
        <v>20-50</v>
      </c>
      <c r="AI953">
        <f t="shared" si="29"/>
        <v>1</v>
      </c>
      <c r="AJ953" t="str" cm="1">
        <f t="array" ref="AJ953">_xlfn.IFS(
C953&lt;=20, "&lt;20",
AND(C953&gt;=20, C953&lt;35), "20-35",
AND(C953&gt;=35, C953&lt;50), "35-50",
C953&gt;=50, "50-100"
)</f>
        <v>20-35</v>
      </c>
      <c r="AK953" t="str" cm="1">
        <f t="array" ref="AK953">_xlfn.IFS(
G953&lt;6, "&lt;6",
AND(G953&gt;=6, G953&lt;12), "6-12",
AND(G953&gt;=12, G953&lt;18), "12-18",  AND(G953&gt;=18, G953&lt;24), "18-24", G953&gt;=24, "24-36")</f>
        <v>6-12</v>
      </c>
    </row>
    <row r="954" spans="1:37" x14ac:dyDescent="0.3">
      <c r="A954" t="s">
        <v>1053</v>
      </c>
      <c r="B954" t="s">
        <v>44</v>
      </c>
      <c r="C954">
        <v>29</v>
      </c>
      <c r="D954" t="s">
        <v>37</v>
      </c>
      <c r="E954" t="s">
        <v>90</v>
      </c>
      <c r="F954">
        <v>14</v>
      </c>
      <c r="G954">
        <v>6</v>
      </c>
      <c r="H954" t="s">
        <v>36</v>
      </c>
      <c r="I954" t="s">
        <v>37</v>
      </c>
      <c r="J954" t="s">
        <v>34</v>
      </c>
      <c r="K954" t="s">
        <v>34</v>
      </c>
      <c r="L954" t="s">
        <v>34</v>
      </c>
      <c r="M954" t="s">
        <v>34</v>
      </c>
      <c r="N954" t="s">
        <v>34</v>
      </c>
      <c r="O954" t="s">
        <v>34</v>
      </c>
      <c r="P954" t="s">
        <v>34</v>
      </c>
      <c r="Q954" t="s">
        <v>34</v>
      </c>
      <c r="R954" t="s">
        <v>34</v>
      </c>
      <c r="S954" t="s">
        <v>34</v>
      </c>
      <c r="T954" t="s">
        <v>34</v>
      </c>
      <c r="U954" t="s">
        <v>67</v>
      </c>
      <c r="V954" t="s">
        <v>34</v>
      </c>
      <c r="W954" t="s">
        <v>143</v>
      </c>
      <c r="X954">
        <v>19.100000000000001</v>
      </c>
      <c r="Y954">
        <v>52</v>
      </c>
      <c r="Z954">
        <v>0</v>
      </c>
      <c r="AA954">
        <v>0</v>
      </c>
      <c r="AB954">
        <v>135.99</v>
      </c>
      <c r="AC954">
        <v>187.99</v>
      </c>
      <c r="AD954" t="s">
        <v>85</v>
      </c>
      <c r="AE954" t="s">
        <v>42</v>
      </c>
      <c r="AF954" t="s">
        <v>42</v>
      </c>
      <c r="AG954">
        <f t="shared" si="28"/>
        <v>0</v>
      </c>
      <c r="AH954" t="str" cm="1">
        <f t="array" ref="AH954">_xlfn.IFS(
X954&lt;=20, "&lt;20",
AND(X954&gt;=20, X954&lt;50), "20-50",
AND(X954&gt;=50, X954&lt;100), "50-100",
X954&gt;=100, "&gt;100"
)</f>
        <v>&lt;20</v>
      </c>
      <c r="AI954">
        <f t="shared" si="29"/>
        <v>1</v>
      </c>
      <c r="AJ954" t="str" cm="1">
        <f t="array" ref="AJ954">_xlfn.IFS(
C954&lt;=20, "&lt;20",
AND(C954&gt;=20, C954&lt;35), "20-35",
AND(C954&gt;=35, C954&lt;50), "35-50",
C954&gt;=50, "50-100"
)</f>
        <v>20-35</v>
      </c>
      <c r="AK954" t="str" cm="1">
        <f t="array" ref="AK954">_xlfn.IFS(
G954&lt;6, "&lt;6",
AND(G954&gt;=6, G954&lt;12), "6-12",
AND(G954&gt;=12, G954&lt;18), "12-18",  AND(G954&gt;=18, G954&lt;24), "18-24", G954&gt;=24, "24-36")</f>
        <v>6-12</v>
      </c>
    </row>
    <row r="955" spans="1:37" x14ac:dyDescent="0.3">
      <c r="A955" t="s">
        <v>1054</v>
      </c>
      <c r="B955" t="s">
        <v>44</v>
      </c>
      <c r="C955">
        <v>74</v>
      </c>
      <c r="D955" t="s">
        <v>37</v>
      </c>
      <c r="E955" t="s">
        <v>103</v>
      </c>
      <c r="F955">
        <v>15</v>
      </c>
      <c r="G955">
        <v>5</v>
      </c>
      <c r="H955" t="s">
        <v>70</v>
      </c>
      <c r="I955" t="s">
        <v>37</v>
      </c>
      <c r="J955" t="s">
        <v>37</v>
      </c>
      <c r="K955" t="s">
        <v>37</v>
      </c>
      <c r="L955" t="s">
        <v>50</v>
      </c>
      <c r="M955" t="s">
        <v>34</v>
      </c>
      <c r="N955" t="s">
        <v>37</v>
      </c>
      <c r="O955" t="s">
        <v>37</v>
      </c>
      <c r="P955" t="s">
        <v>37</v>
      </c>
      <c r="Q955" t="s">
        <v>37</v>
      </c>
      <c r="R955" t="s">
        <v>37</v>
      </c>
      <c r="S955" t="s">
        <v>34</v>
      </c>
      <c r="T955" t="s">
        <v>37</v>
      </c>
      <c r="U955" t="s">
        <v>67</v>
      </c>
      <c r="V955" t="s">
        <v>37</v>
      </c>
      <c r="W955" t="s">
        <v>51</v>
      </c>
      <c r="X955">
        <v>110.45</v>
      </c>
      <c r="Y955">
        <v>6077.75</v>
      </c>
      <c r="Z955">
        <v>0</v>
      </c>
      <c r="AA955">
        <v>0</v>
      </c>
      <c r="AB955">
        <v>1758.24</v>
      </c>
      <c r="AC955">
        <v>7835.99</v>
      </c>
      <c r="AD955" t="s">
        <v>41</v>
      </c>
      <c r="AE955" t="s">
        <v>42</v>
      </c>
      <c r="AF955" t="s">
        <v>42</v>
      </c>
      <c r="AG955">
        <f t="shared" si="28"/>
        <v>0</v>
      </c>
      <c r="AH955" t="str" cm="1">
        <f t="array" ref="AH955">_xlfn.IFS(
X955&lt;=20, "&lt;20",
AND(X955&gt;=20, X955&lt;50), "20-50",
AND(X955&gt;=50, X955&lt;100), "50-100",
X955&gt;=100, "&gt;100"
)</f>
        <v>&gt;100</v>
      </c>
      <c r="AI955">
        <f t="shared" si="29"/>
        <v>0</v>
      </c>
      <c r="AJ955" t="str" cm="1">
        <f t="array" ref="AJ955">_xlfn.IFS(
C955&lt;=20, "&lt;20",
AND(C955&gt;=20, C955&lt;35), "20-35",
AND(C955&gt;=35, C955&lt;50), "35-50",
C955&gt;=50, "50-100"
)</f>
        <v>50-100</v>
      </c>
      <c r="AK955" t="str" cm="1">
        <f t="array" ref="AK955">_xlfn.IFS(
G955&lt;6, "&lt;6",
AND(G955&gt;=6, G955&lt;12), "6-12",
AND(G955&gt;=12, G955&lt;18), "12-18",  AND(G955&gt;=18, G955&lt;24), "18-24", G955&gt;=24, "24-36")</f>
        <v>&lt;6</v>
      </c>
    </row>
    <row r="956" spans="1:37" x14ac:dyDescent="0.3">
      <c r="A956" t="s">
        <v>1055</v>
      </c>
      <c r="B956" t="s">
        <v>44</v>
      </c>
      <c r="C956">
        <v>45</v>
      </c>
      <c r="D956" t="s">
        <v>34</v>
      </c>
      <c r="E956" t="s">
        <v>76</v>
      </c>
      <c r="F956">
        <v>3</v>
      </c>
      <c r="G956">
        <v>10</v>
      </c>
      <c r="H956" t="s">
        <v>36</v>
      </c>
      <c r="I956" t="s">
        <v>37</v>
      </c>
      <c r="J956" t="s">
        <v>34</v>
      </c>
      <c r="K956" t="s">
        <v>37</v>
      </c>
      <c r="L956" t="s">
        <v>38</v>
      </c>
      <c r="M956" t="s">
        <v>37</v>
      </c>
      <c r="N956" t="s">
        <v>34</v>
      </c>
      <c r="O956" t="s">
        <v>37</v>
      </c>
      <c r="P956" t="s">
        <v>37</v>
      </c>
      <c r="Q956" t="s">
        <v>34</v>
      </c>
      <c r="R956" t="s">
        <v>37</v>
      </c>
      <c r="S956" t="s">
        <v>37</v>
      </c>
      <c r="T956" t="s">
        <v>37</v>
      </c>
      <c r="U956" t="s">
        <v>46</v>
      </c>
      <c r="V956" t="s">
        <v>37</v>
      </c>
      <c r="W956" t="s">
        <v>40</v>
      </c>
      <c r="X956">
        <v>71.349999999999994</v>
      </c>
      <c r="Y956">
        <v>515.75</v>
      </c>
      <c r="Z956">
        <v>0</v>
      </c>
      <c r="AA956">
        <v>0</v>
      </c>
      <c r="AB956">
        <v>349.86</v>
      </c>
      <c r="AC956">
        <v>865.61</v>
      </c>
      <c r="AD956" t="s">
        <v>41</v>
      </c>
      <c r="AE956" t="s">
        <v>42</v>
      </c>
      <c r="AF956" t="s">
        <v>42</v>
      </c>
      <c r="AG956">
        <f t="shared" si="28"/>
        <v>0</v>
      </c>
      <c r="AH956" t="str" cm="1">
        <f t="array" ref="AH956">_xlfn.IFS(
X956&lt;=20, "&lt;20",
AND(X956&gt;=20, X956&lt;50), "20-50",
AND(X956&gt;=50, X956&lt;100), "50-100",
X956&gt;=100, "&gt;100"
)</f>
        <v>50-100</v>
      </c>
      <c r="AI956">
        <f t="shared" si="29"/>
        <v>0</v>
      </c>
      <c r="AJ956" t="str" cm="1">
        <f t="array" ref="AJ956">_xlfn.IFS(
C956&lt;=20, "&lt;20",
AND(C956&gt;=20, C956&lt;35), "20-35",
AND(C956&gt;=35, C956&lt;50), "35-50",
C956&gt;=50, "50-100"
)</f>
        <v>35-50</v>
      </c>
      <c r="AK956" t="str" cm="1">
        <f t="array" ref="AK956">_xlfn.IFS(
G956&lt;6, "&lt;6",
AND(G956&gt;=6, G956&lt;12), "6-12",
AND(G956&gt;=12, G956&lt;18), "12-18",  AND(G956&gt;=18, G956&lt;24), "18-24", G956&gt;=24, "24-36")</f>
        <v>6-12</v>
      </c>
    </row>
    <row r="957" spans="1:37" x14ac:dyDescent="0.3">
      <c r="A957" t="s">
        <v>1056</v>
      </c>
      <c r="B957" t="s">
        <v>33</v>
      </c>
      <c r="C957">
        <v>50</v>
      </c>
      <c r="D957" t="s">
        <v>34</v>
      </c>
      <c r="E957" t="s">
        <v>74</v>
      </c>
      <c r="F957">
        <v>3</v>
      </c>
      <c r="G957">
        <v>23</v>
      </c>
      <c r="H957" t="s">
        <v>66</v>
      </c>
      <c r="I957" t="s">
        <v>37</v>
      </c>
      <c r="J957" t="s">
        <v>34</v>
      </c>
      <c r="K957" t="s">
        <v>37</v>
      </c>
      <c r="L957" t="s">
        <v>50</v>
      </c>
      <c r="M957" t="s">
        <v>37</v>
      </c>
      <c r="N957" t="s">
        <v>37</v>
      </c>
      <c r="O957" t="s">
        <v>34</v>
      </c>
      <c r="P957" t="s">
        <v>37</v>
      </c>
      <c r="Q957" t="s">
        <v>34</v>
      </c>
      <c r="R957" t="s">
        <v>34</v>
      </c>
      <c r="S957" t="s">
        <v>34</v>
      </c>
      <c r="T957" t="s">
        <v>37</v>
      </c>
      <c r="U957" t="s">
        <v>67</v>
      </c>
      <c r="V957" t="s">
        <v>34</v>
      </c>
      <c r="W957" t="s">
        <v>51</v>
      </c>
      <c r="X957">
        <v>84.6</v>
      </c>
      <c r="Y957">
        <v>5706.2</v>
      </c>
      <c r="Z957">
        <v>0</v>
      </c>
      <c r="AA957">
        <v>0</v>
      </c>
      <c r="AB957">
        <v>74.900000000000006</v>
      </c>
      <c r="AC957">
        <v>5781.1</v>
      </c>
      <c r="AD957" t="s">
        <v>41</v>
      </c>
      <c r="AE957" t="s">
        <v>42</v>
      </c>
      <c r="AF957" t="s">
        <v>42</v>
      </c>
      <c r="AG957">
        <f t="shared" si="28"/>
        <v>0</v>
      </c>
      <c r="AH957" t="str" cm="1">
        <f t="array" ref="AH957">_xlfn.IFS(
X957&lt;=20, "&lt;20",
AND(X957&gt;=20, X957&lt;50), "20-50",
AND(X957&gt;=50, X957&lt;100), "50-100",
X957&gt;=100, "&gt;100"
)</f>
        <v>50-100</v>
      </c>
      <c r="AI957">
        <f t="shared" si="29"/>
        <v>0</v>
      </c>
      <c r="AJ957" t="str" cm="1">
        <f t="array" ref="AJ957">_xlfn.IFS(
C957&lt;=20, "&lt;20",
AND(C957&gt;=20, C957&lt;35), "20-35",
AND(C957&gt;=35, C957&lt;50), "35-50",
C957&gt;=50, "50-100"
)</f>
        <v>50-100</v>
      </c>
      <c r="AK957" t="str" cm="1">
        <f t="array" ref="AK957">_xlfn.IFS(
G957&lt;6, "&lt;6",
AND(G957&gt;=6, G957&lt;12), "6-12",
AND(G957&gt;=12, G957&lt;18), "12-18",  AND(G957&gt;=18, G957&lt;24), "18-24", G957&gt;=24, "24-36")</f>
        <v>18-24</v>
      </c>
    </row>
    <row r="958" spans="1:37" x14ac:dyDescent="0.3">
      <c r="A958" t="s">
        <v>1057</v>
      </c>
      <c r="B958" t="s">
        <v>44</v>
      </c>
      <c r="C958">
        <v>65</v>
      </c>
      <c r="D958" t="s">
        <v>34</v>
      </c>
      <c r="E958" t="s">
        <v>82</v>
      </c>
      <c r="F958">
        <v>8</v>
      </c>
      <c r="G958">
        <v>29</v>
      </c>
      <c r="H958" t="s">
        <v>49</v>
      </c>
      <c r="I958" t="s">
        <v>37</v>
      </c>
      <c r="J958" t="s">
        <v>34</v>
      </c>
      <c r="K958" t="s">
        <v>37</v>
      </c>
      <c r="L958" t="s">
        <v>50</v>
      </c>
      <c r="M958" t="s">
        <v>34</v>
      </c>
      <c r="N958" t="s">
        <v>34</v>
      </c>
      <c r="O958" t="s">
        <v>34</v>
      </c>
      <c r="P958" t="s">
        <v>34</v>
      </c>
      <c r="Q958" t="s">
        <v>37</v>
      </c>
      <c r="R958" t="s">
        <v>37</v>
      </c>
      <c r="S958" t="s">
        <v>34</v>
      </c>
      <c r="T958" t="s">
        <v>37</v>
      </c>
      <c r="U958" t="s">
        <v>46</v>
      </c>
      <c r="V958" t="s">
        <v>37</v>
      </c>
      <c r="W958" t="s">
        <v>51</v>
      </c>
      <c r="X958">
        <v>89.3</v>
      </c>
      <c r="Y958">
        <v>89.3</v>
      </c>
      <c r="Z958">
        <v>0</v>
      </c>
      <c r="AA958">
        <v>0</v>
      </c>
      <c r="AB958">
        <v>30.23</v>
      </c>
      <c r="AC958">
        <v>119.53</v>
      </c>
      <c r="AD958" t="s">
        <v>52</v>
      </c>
      <c r="AE958" t="s">
        <v>53</v>
      </c>
      <c r="AF958" t="s">
        <v>54</v>
      </c>
      <c r="AG958">
        <f t="shared" si="28"/>
        <v>1</v>
      </c>
      <c r="AH958" t="str" cm="1">
        <f t="array" ref="AH958">_xlfn.IFS(
X958&lt;=20, "&lt;20",
AND(X958&gt;=20, X958&lt;50), "20-50",
AND(X958&gt;=50, X958&lt;100), "50-100",
X958&gt;=100, "&gt;100"
)</f>
        <v>50-100</v>
      </c>
      <c r="AI958">
        <f t="shared" si="29"/>
        <v>0</v>
      </c>
      <c r="AJ958" t="str" cm="1">
        <f t="array" ref="AJ958">_xlfn.IFS(
C958&lt;=20, "&lt;20",
AND(C958&gt;=20, C958&lt;35), "20-35",
AND(C958&gt;=35, C958&lt;50), "35-50",
C958&gt;=50, "50-100"
)</f>
        <v>50-100</v>
      </c>
      <c r="AK958" t="str" cm="1">
        <f t="array" ref="AK958">_xlfn.IFS(
G958&lt;6, "&lt;6",
AND(G958&gt;=6, G958&lt;12), "6-12",
AND(G958&gt;=12, G958&lt;18), "12-18",  AND(G958&gt;=18, G958&lt;24), "18-24", G958&gt;=24, "24-36")</f>
        <v>24-36</v>
      </c>
    </row>
    <row r="959" spans="1:37" x14ac:dyDescent="0.3">
      <c r="A959" t="s">
        <v>1058</v>
      </c>
      <c r="B959" t="s">
        <v>44</v>
      </c>
      <c r="C959">
        <v>77</v>
      </c>
      <c r="D959" t="s">
        <v>34</v>
      </c>
      <c r="E959" t="s">
        <v>56</v>
      </c>
      <c r="F959">
        <v>6</v>
      </c>
      <c r="G959">
        <v>9</v>
      </c>
      <c r="H959" t="s">
        <v>36</v>
      </c>
      <c r="I959" t="s">
        <v>37</v>
      </c>
      <c r="J959" t="s">
        <v>37</v>
      </c>
      <c r="K959" t="s">
        <v>37</v>
      </c>
      <c r="L959" t="s">
        <v>50</v>
      </c>
      <c r="M959" t="s">
        <v>37</v>
      </c>
      <c r="N959" t="s">
        <v>37</v>
      </c>
      <c r="O959" t="s">
        <v>37</v>
      </c>
      <c r="P959" t="s">
        <v>37</v>
      </c>
      <c r="Q959" t="s">
        <v>37</v>
      </c>
      <c r="R959" t="s">
        <v>34</v>
      </c>
      <c r="S959" t="s">
        <v>34</v>
      </c>
      <c r="T959" t="s">
        <v>37</v>
      </c>
      <c r="U959" t="s">
        <v>46</v>
      </c>
      <c r="V959" t="s">
        <v>37</v>
      </c>
      <c r="W959" t="s">
        <v>51</v>
      </c>
      <c r="X959">
        <v>105.7</v>
      </c>
      <c r="Y959">
        <v>3181.8</v>
      </c>
      <c r="Z959">
        <v>0</v>
      </c>
      <c r="AA959">
        <v>0</v>
      </c>
      <c r="AB959">
        <v>1004.4</v>
      </c>
      <c r="AC959">
        <v>4186.2</v>
      </c>
      <c r="AD959" t="s">
        <v>41</v>
      </c>
      <c r="AE959" t="s">
        <v>42</v>
      </c>
      <c r="AF959" t="s">
        <v>42</v>
      </c>
      <c r="AG959">
        <f t="shared" si="28"/>
        <v>0</v>
      </c>
      <c r="AH959" t="str" cm="1">
        <f t="array" ref="AH959">_xlfn.IFS(
X959&lt;=20, "&lt;20",
AND(X959&gt;=20, X959&lt;50), "20-50",
AND(X959&gt;=50, X959&lt;100), "50-100",
X959&gt;=100, "&gt;100"
)</f>
        <v>&gt;100</v>
      </c>
      <c r="AI959">
        <f t="shared" si="29"/>
        <v>0</v>
      </c>
      <c r="AJ959" t="str" cm="1">
        <f t="array" ref="AJ959">_xlfn.IFS(
C959&lt;=20, "&lt;20",
AND(C959&gt;=20, C959&lt;35), "20-35",
AND(C959&gt;=35, C959&lt;50), "35-50",
C959&gt;=50, "50-100"
)</f>
        <v>50-100</v>
      </c>
      <c r="AK959" t="str" cm="1">
        <f t="array" ref="AK959">_xlfn.IFS(
G959&lt;6, "&lt;6",
AND(G959&gt;=6, G959&lt;12), "6-12",
AND(G959&gt;=12, G959&lt;18), "12-18",  AND(G959&gt;=18, G959&lt;24), "18-24", G959&gt;=24, "24-36")</f>
        <v>6-12</v>
      </c>
    </row>
    <row r="960" spans="1:37" x14ac:dyDescent="0.3">
      <c r="A960" t="s">
        <v>1059</v>
      </c>
      <c r="B960" t="s">
        <v>33</v>
      </c>
      <c r="C960">
        <v>66</v>
      </c>
      <c r="D960" t="s">
        <v>37</v>
      </c>
      <c r="E960" t="s">
        <v>56</v>
      </c>
      <c r="F960">
        <v>4</v>
      </c>
      <c r="G960">
        <v>29</v>
      </c>
      <c r="H960" t="s">
        <v>36</v>
      </c>
      <c r="I960" t="s">
        <v>37</v>
      </c>
      <c r="J960" t="s">
        <v>37</v>
      </c>
      <c r="K960" t="s">
        <v>37</v>
      </c>
      <c r="L960" t="s">
        <v>50</v>
      </c>
      <c r="M960" t="s">
        <v>34</v>
      </c>
      <c r="N960" t="s">
        <v>34</v>
      </c>
      <c r="O960" t="s">
        <v>34</v>
      </c>
      <c r="P960" t="s">
        <v>37</v>
      </c>
      <c r="Q960" t="s">
        <v>34</v>
      </c>
      <c r="R960" t="s">
        <v>34</v>
      </c>
      <c r="S960" t="s">
        <v>34</v>
      </c>
      <c r="T960" t="s">
        <v>37</v>
      </c>
      <c r="U960" t="s">
        <v>39</v>
      </c>
      <c r="V960" t="s">
        <v>37</v>
      </c>
      <c r="W960" t="s">
        <v>51</v>
      </c>
      <c r="X960">
        <v>79.25</v>
      </c>
      <c r="Y960">
        <v>2619.15</v>
      </c>
      <c r="Z960">
        <v>16.96</v>
      </c>
      <c r="AA960">
        <v>0</v>
      </c>
      <c r="AB960">
        <v>1379.52</v>
      </c>
      <c r="AC960">
        <v>3981.71</v>
      </c>
      <c r="AD960" t="s">
        <v>41</v>
      </c>
      <c r="AE960" t="s">
        <v>42</v>
      </c>
      <c r="AF960" t="s">
        <v>42</v>
      </c>
      <c r="AG960">
        <f t="shared" si="28"/>
        <v>0</v>
      </c>
      <c r="AH960" t="str" cm="1">
        <f t="array" ref="AH960">_xlfn.IFS(
X960&lt;=20, "&lt;20",
AND(X960&gt;=20, X960&lt;50), "20-50",
AND(X960&gt;=50, X960&lt;100), "50-100",
X960&gt;=100, "&gt;100"
)</f>
        <v>50-100</v>
      </c>
      <c r="AI960">
        <f t="shared" si="29"/>
        <v>0</v>
      </c>
      <c r="AJ960" t="str" cm="1">
        <f t="array" ref="AJ960">_xlfn.IFS(
C960&lt;=20, "&lt;20",
AND(C960&gt;=20, C960&lt;35), "20-35",
AND(C960&gt;=35, C960&lt;50), "35-50",
C960&gt;=50, "50-100"
)</f>
        <v>50-100</v>
      </c>
      <c r="AK960" t="str" cm="1">
        <f t="array" ref="AK960">_xlfn.IFS(
G960&lt;6, "&lt;6",
AND(G960&gt;=6, G960&lt;12), "6-12",
AND(G960&gt;=12, G960&lt;18), "12-18",  AND(G960&gt;=18, G960&lt;24), "18-24", G960&gt;=24, "24-36")</f>
        <v>24-36</v>
      </c>
    </row>
    <row r="961" spans="1:37" x14ac:dyDescent="0.3">
      <c r="A961" t="s">
        <v>1060</v>
      </c>
      <c r="B961" t="s">
        <v>44</v>
      </c>
      <c r="C961">
        <v>63</v>
      </c>
      <c r="D961" t="s">
        <v>37</v>
      </c>
      <c r="E961" t="s">
        <v>74</v>
      </c>
      <c r="F961">
        <v>6</v>
      </c>
      <c r="G961">
        <v>31</v>
      </c>
      <c r="H961" t="s">
        <v>49</v>
      </c>
      <c r="I961" t="s">
        <v>37</v>
      </c>
      <c r="J961" t="s">
        <v>34</v>
      </c>
      <c r="K961" t="s">
        <v>34</v>
      </c>
      <c r="L961" t="s">
        <v>34</v>
      </c>
      <c r="M961" t="s">
        <v>34</v>
      </c>
      <c r="N961" t="s">
        <v>34</v>
      </c>
      <c r="O961" t="s">
        <v>34</v>
      </c>
      <c r="P961" t="s">
        <v>34</v>
      </c>
      <c r="Q961" t="s">
        <v>34</v>
      </c>
      <c r="R961" t="s">
        <v>34</v>
      </c>
      <c r="S961" t="s">
        <v>34</v>
      </c>
      <c r="T961" t="s">
        <v>34</v>
      </c>
      <c r="U961" t="s">
        <v>46</v>
      </c>
      <c r="V961" t="s">
        <v>37</v>
      </c>
      <c r="W961" t="s">
        <v>40</v>
      </c>
      <c r="X961">
        <v>19</v>
      </c>
      <c r="Y961">
        <v>19</v>
      </c>
      <c r="Z961">
        <v>0</v>
      </c>
      <c r="AA961">
        <v>0</v>
      </c>
      <c r="AB961">
        <v>28.28</v>
      </c>
      <c r="AC961">
        <v>47.28</v>
      </c>
      <c r="AD961" t="s">
        <v>85</v>
      </c>
      <c r="AE961" t="s">
        <v>42</v>
      </c>
      <c r="AF961" t="s">
        <v>42</v>
      </c>
      <c r="AG961">
        <f t="shared" si="28"/>
        <v>0</v>
      </c>
      <c r="AH961" t="str" cm="1">
        <f t="array" ref="AH961">_xlfn.IFS(
X961&lt;=20, "&lt;20",
AND(X961&gt;=20, X961&lt;50), "20-50",
AND(X961&gt;=50, X961&lt;100), "50-100",
X961&gt;=100, "&gt;100"
)</f>
        <v>&lt;20</v>
      </c>
      <c r="AI961">
        <f t="shared" si="29"/>
        <v>1</v>
      </c>
      <c r="AJ961" t="str" cm="1">
        <f t="array" ref="AJ961">_xlfn.IFS(
C961&lt;=20, "&lt;20",
AND(C961&gt;=20, C961&lt;35), "20-35",
AND(C961&gt;=35, C961&lt;50), "35-50",
C961&gt;=50, "50-100"
)</f>
        <v>50-100</v>
      </c>
      <c r="AK961" t="str" cm="1">
        <f t="array" ref="AK961">_xlfn.IFS(
G961&lt;6, "&lt;6",
AND(G961&gt;=6, G961&lt;12), "6-12",
AND(G961&gt;=12, G961&lt;18), "12-18",  AND(G961&gt;=18, G961&lt;24), "18-24", G961&gt;=24, "24-36")</f>
        <v>24-36</v>
      </c>
    </row>
    <row r="962" spans="1:37" x14ac:dyDescent="0.3">
      <c r="A962" t="s">
        <v>1061</v>
      </c>
      <c r="B962" t="s">
        <v>44</v>
      </c>
      <c r="C962">
        <v>60</v>
      </c>
      <c r="D962" t="s">
        <v>37</v>
      </c>
      <c r="E962" t="s">
        <v>74</v>
      </c>
      <c r="F962">
        <v>6</v>
      </c>
      <c r="G962">
        <v>1</v>
      </c>
      <c r="H962" t="s">
        <v>70</v>
      </c>
      <c r="I962" t="s">
        <v>37</v>
      </c>
      <c r="J962" t="s">
        <v>34</v>
      </c>
      <c r="K962" t="s">
        <v>37</v>
      </c>
      <c r="L962" t="s">
        <v>50</v>
      </c>
      <c r="M962" t="s">
        <v>34</v>
      </c>
      <c r="N962" t="s">
        <v>34</v>
      </c>
      <c r="O962" t="s">
        <v>37</v>
      </c>
      <c r="P962" t="s">
        <v>37</v>
      </c>
      <c r="Q962" t="s">
        <v>37</v>
      </c>
      <c r="R962" t="s">
        <v>37</v>
      </c>
      <c r="S962" t="s">
        <v>37</v>
      </c>
      <c r="T962" t="s">
        <v>37</v>
      </c>
      <c r="U962" t="s">
        <v>46</v>
      </c>
      <c r="V962" t="s">
        <v>37</v>
      </c>
      <c r="W962" t="s">
        <v>51</v>
      </c>
      <c r="X962">
        <v>98.7</v>
      </c>
      <c r="Y962">
        <v>5669.5</v>
      </c>
      <c r="Z962">
        <v>0</v>
      </c>
      <c r="AA962">
        <v>0</v>
      </c>
      <c r="AB962">
        <v>392</v>
      </c>
      <c r="AC962">
        <v>6061.5</v>
      </c>
      <c r="AD962" t="s">
        <v>41</v>
      </c>
      <c r="AE962" t="s">
        <v>42</v>
      </c>
      <c r="AF962" t="s">
        <v>42</v>
      </c>
      <c r="AG962">
        <f t="shared" si="28"/>
        <v>0</v>
      </c>
      <c r="AH962" t="str" cm="1">
        <f t="array" ref="AH962">_xlfn.IFS(
X962&lt;=20, "&lt;20",
AND(X962&gt;=20, X962&lt;50), "20-50",
AND(X962&gt;=50, X962&lt;100), "50-100",
X962&gt;=100, "&gt;100"
)</f>
        <v>50-100</v>
      </c>
      <c r="AI962">
        <f t="shared" si="29"/>
        <v>0</v>
      </c>
      <c r="AJ962" t="str" cm="1">
        <f t="array" ref="AJ962">_xlfn.IFS(
C962&lt;=20, "&lt;20",
AND(C962&gt;=20, C962&lt;35), "20-35",
AND(C962&gt;=35, C962&lt;50), "35-50",
C962&gt;=50, "50-100"
)</f>
        <v>50-100</v>
      </c>
      <c r="AK962" t="str" cm="1">
        <f t="array" ref="AK962">_xlfn.IFS(
G962&lt;6, "&lt;6",
AND(G962&gt;=6, G962&lt;12), "6-12",
AND(G962&gt;=12, G962&lt;18), "12-18",  AND(G962&gt;=18, G962&lt;24), "18-24", G962&gt;=24, "24-36")</f>
        <v>&lt;6</v>
      </c>
    </row>
    <row r="963" spans="1:37" x14ac:dyDescent="0.3">
      <c r="A963" t="s">
        <v>1062</v>
      </c>
      <c r="B963" t="s">
        <v>44</v>
      </c>
      <c r="C963">
        <v>23</v>
      </c>
      <c r="D963" t="s">
        <v>34</v>
      </c>
      <c r="E963" t="s">
        <v>61</v>
      </c>
      <c r="F963">
        <v>3</v>
      </c>
      <c r="G963">
        <v>9</v>
      </c>
      <c r="H963" t="s">
        <v>36</v>
      </c>
      <c r="I963" t="s">
        <v>37</v>
      </c>
      <c r="J963" t="s">
        <v>34</v>
      </c>
      <c r="K963" t="s">
        <v>37</v>
      </c>
      <c r="L963" t="s">
        <v>50</v>
      </c>
      <c r="M963" t="s">
        <v>34</v>
      </c>
      <c r="N963" t="s">
        <v>37</v>
      </c>
      <c r="O963" t="s">
        <v>34</v>
      </c>
      <c r="P963" t="s">
        <v>34</v>
      </c>
      <c r="Q963" t="s">
        <v>34</v>
      </c>
      <c r="R963" t="s">
        <v>34</v>
      </c>
      <c r="S963" t="s">
        <v>34</v>
      </c>
      <c r="T963" t="s">
        <v>37</v>
      </c>
      <c r="U963" t="s">
        <v>46</v>
      </c>
      <c r="V963" t="s">
        <v>37</v>
      </c>
      <c r="W963" t="s">
        <v>51</v>
      </c>
      <c r="X963">
        <v>74.55</v>
      </c>
      <c r="Y963">
        <v>824.75</v>
      </c>
      <c r="Z963">
        <v>0</v>
      </c>
      <c r="AA963">
        <v>0</v>
      </c>
      <c r="AB963">
        <v>59.4</v>
      </c>
      <c r="AC963">
        <v>884.15</v>
      </c>
      <c r="AD963" t="s">
        <v>52</v>
      </c>
      <c r="AE963" t="s">
        <v>100</v>
      </c>
      <c r="AF963" t="s">
        <v>101</v>
      </c>
      <c r="AG963">
        <f t="shared" ref="AG963:AG1026" si="30">IF(AD963="Churned", 1,0)</f>
        <v>1</v>
      </c>
      <c r="AH963" t="str" cm="1">
        <f t="array" ref="AH963">_xlfn.IFS(
X963&lt;=20, "&lt;20",
AND(X963&gt;=20, X963&lt;50), "20-50",
AND(X963&gt;=50, X963&lt;100), "50-100",
X963&gt;=100, "&gt;100"
)</f>
        <v>50-100</v>
      </c>
      <c r="AI963">
        <f t="shared" ref="AI963:AI1026" si="31">IF(AD963="Joined", 1, 0)</f>
        <v>0</v>
      </c>
      <c r="AJ963" t="str" cm="1">
        <f t="array" ref="AJ963">_xlfn.IFS(
C963&lt;=20, "&lt;20",
AND(C963&gt;=20, C963&lt;35), "20-35",
AND(C963&gt;=35, C963&lt;50), "35-50",
C963&gt;=50, "50-100"
)</f>
        <v>20-35</v>
      </c>
      <c r="AK963" t="str" cm="1">
        <f t="array" ref="AK963">_xlfn.IFS(
G963&lt;6, "&lt;6",
AND(G963&gt;=6, G963&lt;12), "6-12",
AND(G963&gt;=12, G963&lt;18), "12-18",  AND(G963&gt;=18, G963&lt;24), "18-24", G963&gt;=24, "24-36")</f>
        <v>6-12</v>
      </c>
    </row>
    <row r="964" spans="1:37" x14ac:dyDescent="0.3">
      <c r="A964" t="s">
        <v>1063</v>
      </c>
      <c r="B964" t="s">
        <v>33</v>
      </c>
      <c r="C964">
        <v>59</v>
      </c>
      <c r="D964" t="s">
        <v>37</v>
      </c>
      <c r="E964" t="s">
        <v>56</v>
      </c>
      <c r="F964">
        <v>13</v>
      </c>
      <c r="G964">
        <v>19</v>
      </c>
      <c r="H964" t="s">
        <v>36</v>
      </c>
      <c r="I964" t="s">
        <v>37</v>
      </c>
      <c r="J964" t="s">
        <v>37</v>
      </c>
      <c r="K964" t="s">
        <v>37</v>
      </c>
      <c r="L964" t="s">
        <v>50</v>
      </c>
      <c r="M964" t="s">
        <v>37</v>
      </c>
      <c r="N964" t="s">
        <v>34</v>
      </c>
      <c r="O964" t="s">
        <v>37</v>
      </c>
      <c r="P964" t="s">
        <v>37</v>
      </c>
      <c r="Q964" t="s">
        <v>37</v>
      </c>
      <c r="R964" t="s">
        <v>37</v>
      </c>
      <c r="S964" t="s">
        <v>37</v>
      </c>
      <c r="T964" t="s">
        <v>34</v>
      </c>
      <c r="U964" t="s">
        <v>67</v>
      </c>
      <c r="V964" t="s">
        <v>37</v>
      </c>
      <c r="W964" t="s">
        <v>51</v>
      </c>
      <c r="X964">
        <v>109.3</v>
      </c>
      <c r="Y964">
        <v>5731.4</v>
      </c>
      <c r="Z964">
        <v>3.85</v>
      </c>
      <c r="AA964">
        <v>60</v>
      </c>
      <c r="AB964">
        <v>1081.5999999999999</v>
      </c>
      <c r="AC964">
        <v>6869.15</v>
      </c>
      <c r="AD964" t="s">
        <v>41</v>
      </c>
      <c r="AE964" t="s">
        <v>42</v>
      </c>
      <c r="AF964" t="s">
        <v>42</v>
      </c>
      <c r="AG964">
        <f t="shared" si="30"/>
        <v>0</v>
      </c>
      <c r="AH964" t="str" cm="1">
        <f t="array" ref="AH964">_xlfn.IFS(
X964&lt;=20, "&lt;20",
AND(X964&gt;=20, X964&lt;50), "20-50",
AND(X964&gt;=50, X964&lt;100), "50-100",
X964&gt;=100, "&gt;100"
)</f>
        <v>&gt;100</v>
      </c>
      <c r="AI964">
        <f t="shared" si="31"/>
        <v>0</v>
      </c>
      <c r="AJ964" t="str" cm="1">
        <f t="array" ref="AJ964">_xlfn.IFS(
C964&lt;=20, "&lt;20",
AND(C964&gt;=20, C964&lt;35), "20-35",
AND(C964&gt;=35, C964&lt;50), "35-50",
C964&gt;=50, "50-100"
)</f>
        <v>50-100</v>
      </c>
      <c r="AK964" t="str" cm="1">
        <f t="array" ref="AK964">_xlfn.IFS(
G964&lt;6, "&lt;6",
AND(G964&gt;=6, G964&lt;12), "6-12",
AND(G964&gt;=12, G964&lt;18), "12-18",  AND(G964&gt;=18, G964&lt;24), "18-24", G964&gt;=24, "24-36")</f>
        <v>18-24</v>
      </c>
    </row>
    <row r="965" spans="1:37" x14ac:dyDescent="0.3">
      <c r="A965" t="s">
        <v>1064</v>
      </c>
      <c r="B965" t="s">
        <v>44</v>
      </c>
      <c r="C965">
        <v>60</v>
      </c>
      <c r="D965" t="s">
        <v>34</v>
      </c>
      <c r="E965" t="s">
        <v>103</v>
      </c>
      <c r="F965">
        <v>0</v>
      </c>
      <c r="G965">
        <v>18</v>
      </c>
      <c r="H965" t="s">
        <v>57</v>
      </c>
      <c r="I965" t="s">
        <v>37</v>
      </c>
      <c r="J965" t="s">
        <v>34</v>
      </c>
      <c r="K965" t="s">
        <v>34</v>
      </c>
      <c r="L965" t="s">
        <v>34</v>
      </c>
      <c r="M965" t="s">
        <v>34</v>
      </c>
      <c r="N965" t="s">
        <v>34</v>
      </c>
      <c r="O965" t="s">
        <v>34</v>
      </c>
      <c r="P965" t="s">
        <v>34</v>
      </c>
      <c r="Q965" t="s">
        <v>34</v>
      </c>
      <c r="R965" t="s">
        <v>34</v>
      </c>
      <c r="S965" t="s">
        <v>34</v>
      </c>
      <c r="T965" t="s">
        <v>34</v>
      </c>
      <c r="U965" t="s">
        <v>39</v>
      </c>
      <c r="V965" t="s">
        <v>34</v>
      </c>
      <c r="W965" t="s">
        <v>40</v>
      </c>
      <c r="X965">
        <v>19.7</v>
      </c>
      <c r="Y965">
        <v>260.89999999999998</v>
      </c>
      <c r="Z965">
        <v>0</v>
      </c>
      <c r="AA965">
        <v>0</v>
      </c>
      <c r="AB965">
        <v>439.8</v>
      </c>
      <c r="AC965">
        <v>700.7</v>
      </c>
      <c r="AD965" t="s">
        <v>41</v>
      </c>
      <c r="AE965" t="s">
        <v>42</v>
      </c>
      <c r="AF965" t="s">
        <v>42</v>
      </c>
      <c r="AG965">
        <f t="shared" si="30"/>
        <v>0</v>
      </c>
      <c r="AH965" t="str" cm="1">
        <f t="array" ref="AH965">_xlfn.IFS(
X965&lt;=20, "&lt;20",
AND(X965&gt;=20, X965&lt;50), "20-50",
AND(X965&gt;=50, X965&lt;100), "50-100",
X965&gt;=100, "&gt;100"
)</f>
        <v>&lt;20</v>
      </c>
      <c r="AI965">
        <f t="shared" si="31"/>
        <v>0</v>
      </c>
      <c r="AJ965" t="str" cm="1">
        <f t="array" ref="AJ965">_xlfn.IFS(
C965&lt;=20, "&lt;20",
AND(C965&gt;=20, C965&lt;35), "20-35",
AND(C965&gt;=35, C965&lt;50), "35-50",
C965&gt;=50, "50-100"
)</f>
        <v>50-100</v>
      </c>
      <c r="AK965" t="str" cm="1">
        <f t="array" ref="AK965">_xlfn.IFS(
G965&lt;6, "&lt;6",
AND(G965&gt;=6, G965&lt;12), "6-12",
AND(G965&gt;=12, G965&lt;18), "12-18",  AND(G965&gt;=18, G965&lt;24), "18-24", G965&gt;=24, "24-36")</f>
        <v>18-24</v>
      </c>
    </row>
    <row r="966" spans="1:37" x14ac:dyDescent="0.3">
      <c r="A966" t="s">
        <v>1065</v>
      </c>
      <c r="B966" t="s">
        <v>33</v>
      </c>
      <c r="C966">
        <v>51</v>
      </c>
      <c r="D966" t="s">
        <v>37</v>
      </c>
      <c r="E966" t="s">
        <v>45</v>
      </c>
      <c r="F966">
        <v>2</v>
      </c>
      <c r="G966">
        <v>10</v>
      </c>
      <c r="H966" t="s">
        <v>110</v>
      </c>
      <c r="I966" t="s">
        <v>34</v>
      </c>
      <c r="J966" t="s">
        <v>34</v>
      </c>
      <c r="K966" t="s">
        <v>37</v>
      </c>
      <c r="L966" t="s">
        <v>72</v>
      </c>
      <c r="M966" t="s">
        <v>37</v>
      </c>
      <c r="N966" t="s">
        <v>34</v>
      </c>
      <c r="O966" t="s">
        <v>34</v>
      </c>
      <c r="P966" t="s">
        <v>37</v>
      </c>
      <c r="Q966" t="s">
        <v>34</v>
      </c>
      <c r="R966" t="s">
        <v>34</v>
      </c>
      <c r="S966" t="s">
        <v>34</v>
      </c>
      <c r="T966" t="s">
        <v>37</v>
      </c>
      <c r="U966" t="s">
        <v>39</v>
      </c>
      <c r="V966" t="s">
        <v>34</v>
      </c>
      <c r="W966" t="s">
        <v>143</v>
      </c>
      <c r="X966">
        <v>35.6</v>
      </c>
      <c r="Y966">
        <v>1072.5999999999999</v>
      </c>
      <c r="Z966">
        <v>0</v>
      </c>
      <c r="AA966">
        <v>0</v>
      </c>
      <c r="AB966">
        <v>0</v>
      </c>
      <c r="AC966">
        <v>1072.5999999999999</v>
      </c>
      <c r="AD966" t="s">
        <v>41</v>
      </c>
      <c r="AE966" t="s">
        <v>42</v>
      </c>
      <c r="AF966" t="s">
        <v>42</v>
      </c>
      <c r="AG966">
        <f t="shared" si="30"/>
        <v>0</v>
      </c>
      <c r="AH966" t="str" cm="1">
        <f t="array" ref="AH966">_xlfn.IFS(
X966&lt;=20, "&lt;20",
AND(X966&gt;=20, X966&lt;50), "20-50",
AND(X966&gt;=50, X966&lt;100), "50-100",
X966&gt;=100, "&gt;100"
)</f>
        <v>20-50</v>
      </c>
      <c r="AI966">
        <f t="shared" si="31"/>
        <v>0</v>
      </c>
      <c r="AJ966" t="str" cm="1">
        <f t="array" ref="AJ966">_xlfn.IFS(
C966&lt;=20, "&lt;20",
AND(C966&gt;=20, C966&lt;35), "20-35",
AND(C966&gt;=35, C966&lt;50), "35-50",
C966&gt;=50, "50-100"
)</f>
        <v>50-100</v>
      </c>
      <c r="AK966" t="str" cm="1">
        <f t="array" ref="AK966">_xlfn.IFS(
G966&lt;6, "&lt;6",
AND(G966&gt;=6, G966&lt;12), "6-12",
AND(G966&gt;=12, G966&lt;18), "12-18",  AND(G966&gt;=18, G966&lt;24), "18-24", G966&gt;=24, "24-36")</f>
        <v>6-12</v>
      </c>
    </row>
    <row r="967" spans="1:37" x14ac:dyDescent="0.3">
      <c r="A967" t="s">
        <v>1066</v>
      </c>
      <c r="B967" t="s">
        <v>33</v>
      </c>
      <c r="C967">
        <v>48</v>
      </c>
      <c r="D967" t="s">
        <v>37</v>
      </c>
      <c r="E967" t="s">
        <v>82</v>
      </c>
      <c r="F967">
        <v>1</v>
      </c>
      <c r="G967">
        <v>15</v>
      </c>
      <c r="H967" t="s">
        <v>110</v>
      </c>
      <c r="I967" t="s">
        <v>37</v>
      </c>
      <c r="J967" t="s">
        <v>34</v>
      </c>
      <c r="K967" t="s">
        <v>37</v>
      </c>
      <c r="L967" t="s">
        <v>38</v>
      </c>
      <c r="M967" t="s">
        <v>34</v>
      </c>
      <c r="N967" t="s">
        <v>37</v>
      </c>
      <c r="O967" t="s">
        <v>37</v>
      </c>
      <c r="P967" t="s">
        <v>37</v>
      </c>
      <c r="Q967" t="s">
        <v>37</v>
      </c>
      <c r="R967" t="s">
        <v>37</v>
      </c>
      <c r="S967" t="s">
        <v>37</v>
      </c>
      <c r="T967" t="s">
        <v>37</v>
      </c>
      <c r="U967" t="s">
        <v>67</v>
      </c>
      <c r="V967" t="s">
        <v>34</v>
      </c>
      <c r="W967" t="s">
        <v>40</v>
      </c>
      <c r="X967">
        <v>82.1</v>
      </c>
      <c r="Y967">
        <v>2603.1</v>
      </c>
      <c r="Z967">
        <v>0</v>
      </c>
      <c r="AA967">
        <v>0</v>
      </c>
      <c r="AB967">
        <v>53.46</v>
      </c>
      <c r="AC967">
        <v>2656.56</v>
      </c>
      <c r="AD967" t="s">
        <v>41</v>
      </c>
      <c r="AE967" t="s">
        <v>42</v>
      </c>
      <c r="AF967" t="s">
        <v>42</v>
      </c>
      <c r="AG967">
        <f t="shared" si="30"/>
        <v>0</v>
      </c>
      <c r="AH967" t="str" cm="1">
        <f t="array" ref="AH967">_xlfn.IFS(
X967&lt;=20, "&lt;20",
AND(X967&gt;=20, X967&lt;50), "20-50",
AND(X967&gt;=50, X967&lt;100), "50-100",
X967&gt;=100, "&gt;100"
)</f>
        <v>50-100</v>
      </c>
      <c r="AI967">
        <f t="shared" si="31"/>
        <v>0</v>
      </c>
      <c r="AJ967" t="str" cm="1">
        <f t="array" ref="AJ967">_xlfn.IFS(
C967&lt;=20, "&lt;20",
AND(C967&gt;=20, C967&lt;35), "20-35",
AND(C967&gt;=35, C967&lt;50), "35-50",
C967&gt;=50, "50-100"
)</f>
        <v>35-50</v>
      </c>
      <c r="AK967" t="str" cm="1">
        <f t="array" ref="AK967">_xlfn.IFS(
G967&lt;6, "&lt;6",
AND(G967&gt;=6, G967&lt;12), "6-12",
AND(G967&gt;=12, G967&lt;18), "12-18",  AND(G967&gt;=18, G967&lt;24), "18-24", G967&gt;=24, "24-36")</f>
        <v>12-18</v>
      </c>
    </row>
    <row r="968" spans="1:37" x14ac:dyDescent="0.3">
      <c r="A968" t="s">
        <v>1067</v>
      </c>
      <c r="B968" t="s">
        <v>44</v>
      </c>
      <c r="C968">
        <v>37</v>
      </c>
      <c r="D968" t="s">
        <v>37</v>
      </c>
      <c r="E968" t="s">
        <v>76</v>
      </c>
      <c r="F968">
        <v>4</v>
      </c>
      <c r="G968">
        <v>26</v>
      </c>
      <c r="H968" t="s">
        <v>57</v>
      </c>
      <c r="I968" t="s">
        <v>37</v>
      </c>
      <c r="J968" t="s">
        <v>34</v>
      </c>
      <c r="K968" t="s">
        <v>34</v>
      </c>
      <c r="L968" t="s">
        <v>34</v>
      </c>
      <c r="M968" t="s">
        <v>34</v>
      </c>
      <c r="N968" t="s">
        <v>34</v>
      </c>
      <c r="O968" t="s">
        <v>34</v>
      </c>
      <c r="P968" t="s">
        <v>34</v>
      </c>
      <c r="Q968" t="s">
        <v>34</v>
      </c>
      <c r="R968" t="s">
        <v>34</v>
      </c>
      <c r="S968" t="s">
        <v>34</v>
      </c>
      <c r="T968" t="s">
        <v>34</v>
      </c>
      <c r="U968" t="s">
        <v>46</v>
      </c>
      <c r="V968" t="s">
        <v>34</v>
      </c>
      <c r="W968" t="s">
        <v>51</v>
      </c>
      <c r="X968">
        <v>19.05</v>
      </c>
      <c r="Y968">
        <v>454.05</v>
      </c>
      <c r="Z968">
        <v>0</v>
      </c>
      <c r="AA968">
        <v>0</v>
      </c>
      <c r="AB968">
        <v>1021.9</v>
      </c>
      <c r="AC968">
        <v>1475.95</v>
      </c>
      <c r="AD968" t="s">
        <v>41</v>
      </c>
      <c r="AE968" t="s">
        <v>42</v>
      </c>
      <c r="AF968" t="s">
        <v>42</v>
      </c>
      <c r="AG968">
        <f t="shared" si="30"/>
        <v>0</v>
      </c>
      <c r="AH968" t="str" cm="1">
        <f t="array" ref="AH968">_xlfn.IFS(
X968&lt;=20, "&lt;20",
AND(X968&gt;=20, X968&lt;50), "20-50",
AND(X968&gt;=50, X968&lt;100), "50-100",
X968&gt;=100, "&gt;100"
)</f>
        <v>&lt;20</v>
      </c>
      <c r="AI968">
        <f t="shared" si="31"/>
        <v>0</v>
      </c>
      <c r="AJ968" t="str" cm="1">
        <f t="array" ref="AJ968">_xlfn.IFS(
C968&lt;=20, "&lt;20",
AND(C968&gt;=20, C968&lt;35), "20-35",
AND(C968&gt;=35, C968&lt;50), "35-50",
C968&gt;=50, "50-100"
)</f>
        <v>35-50</v>
      </c>
      <c r="AK968" t="str" cm="1">
        <f t="array" ref="AK968">_xlfn.IFS(
G968&lt;6, "&lt;6",
AND(G968&gt;=6, G968&lt;12), "6-12",
AND(G968&gt;=12, G968&lt;18), "12-18",  AND(G968&gt;=18, G968&lt;24), "18-24", G968&gt;=24, "24-36")</f>
        <v>24-36</v>
      </c>
    </row>
    <row r="969" spans="1:37" x14ac:dyDescent="0.3">
      <c r="A969" t="s">
        <v>1068</v>
      </c>
      <c r="B969" t="s">
        <v>44</v>
      </c>
      <c r="C969">
        <v>52</v>
      </c>
      <c r="D969" t="s">
        <v>34</v>
      </c>
      <c r="E969" t="s">
        <v>69</v>
      </c>
      <c r="F969">
        <v>9</v>
      </c>
      <c r="G969">
        <v>32</v>
      </c>
      <c r="H969" t="s">
        <v>36</v>
      </c>
      <c r="I969" t="s">
        <v>34</v>
      </c>
      <c r="J969" t="s">
        <v>34</v>
      </c>
      <c r="K969" t="s">
        <v>37</v>
      </c>
      <c r="L969" t="s">
        <v>72</v>
      </c>
      <c r="M969" t="s">
        <v>34</v>
      </c>
      <c r="N969" t="s">
        <v>37</v>
      </c>
      <c r="O969" t="s">
        <v>34</v>
      </c>
      <c r="P969" t="s">
        <v>34</v>
      </c>
      <c r="Q969" t="s">
        <v>34</v>
      </c>
      <c r="R969" t="s">
        <v>34</v>
      </c>
      <c r="S969" t="s">
        <v>34</v>
      </c>
      <c r="T969" t="s">
        <v>37</v>
      </c>
      <c r="U969" t="s">
        <v>46</v>
      </c>
      <c r="V969" t="s">
        <v>37</v>
      </c>
      <c r="W969" t="s">
        <v>51</v>
      </c>
      <c r="X969">
        <v>30.6</v>
      </c>
      <c r="Y969">
        <v>856.35</v>
      </c>
      <c r="Z969">
        <v>0</v>
      </c>
      <c r="AA969">
        <v>0</v>
      </c>
      <c r="AB969">
        <v>0</v>
      </c>
      <c r="AC969">
        <v>856.35</v>
      </c>
      <c r="AD969" t="s">
        <v>52</v>
      </c>
      <c r="AE969" t="s">
        <v>58</v>
      </c>
      <c r="AF969" t="s">
        <v>59</v>
      </c>
      <c r="AG969">
        <f t="shared" si="30"/>
        <v>1</v>
      </c>
      <c r="AH969" t="str" cm="1">
        <f t="array" ref="AH969">_xlfn.IFS(
X969&lt;=20, "&lt;20",
AND(X969&gt;=20, X969&lt;50), "20-50",
AND(X969&gt;=50, X969&lt;100), "50-100",
X969&gt;=100, "&gt;100"
)</f>
        <v>20-50</v>
      </c>
      <c r="AI969">
        <f t="shared" si="31"/>
        <v>0</v>
      </c>
      <c r="AJ969" t="str" cm="1">
        <f t="array" ref="AJ969">_xlfn.IFS(
C969&lt;=20, "&lt;20",
AND(C969&gt;=20, C969&lt;35), "20-35",
AND(C969&gt;=35, C969&lt;50), "35-50",
C969&gt;=50, "50-100"
)</f>
        <v>50-100</v>
      </c>
      <c r="AK969" t="str" cm="1">
        <f t="array" ref="AK969">_xlfn.IFS(
G969&lt;6, "&lt;6",
AND(G969&gt;=6, G969&lt;12), "6-12",
AND(G969&gt;=12, G969&lt;18), "12-18",  AND(G969&gt;=18, G969&lt;24), "18-24", G969&gt;=24, "24-36")</f>
        <v>24-36</v>
      </c>
    </row>
    <row r="970" spans="1:37" x14ac:dyDescent="0.3">
      <c r="A970" t="s">
        <v>1069</v>
      </c>
      <c r="B970" t="s">
        <v>44</v>
      </c>
      <c r="C970">
        <v>64</v>
      </c>
      <c r="D970" t="s">
        <v>37</v>
      </c>
      <c r="E970" t="s">
        <v>90</v>
      </c>
      <c r="F970">
        <v>1</v>
      </c>
      <c r="G970">
        <v>16</v>
      </c>
      <c r="H970" t="s">
        <v>57</v>
      </c>
      <c r="I970" t="s">
        <v>37</v>
      </c>
      <c r="J970" t="s">
        <v>34</v>
      </c>
      <c r="K970" t="s">
        <v>37</v>
      </c>
      <c r="L970" t="s">
        <v>38</v>
      </c>
      <c r="M970" t="s">
        <v>34</v>
      </c>
      <c r="N970" t="s">
        <v>34</v>
      </c>
      <c r="O970" t="s">
        <v>37</v>
      </c>
      <c r="P970" t="s">
        <v>34</v>
      </c>
      <c r="Q970" t="s">
        <v>37</v>
      </c>
      <c r="R970" t="s">
        <v>37</v>
      </c>
      <c r="S970" t="s">
        <v>37</v>
      </c>
      <c r="T970" t="s">
        <v>37</v>
      </c>
      <c r="U970" t="s">
        <v>46</v>
      </c>
      <c r="V970" t="s">
        <v>37</v>
      </c>
      <c r="W970" t="s">
        <v>40</v>
      </c>
      <c r="X970">
        <v>67.8</v>
      </c>
      <c r="Y970">
        <v>653.15</v>
      </c>
      <c r="Z970">
        <v>0</v>
      </c>
      <c r="AA970">
        <v>0</v>
      </c>
      <c r="AB970">
        <v>370.8</v>
      </c>
      <c r="AC970">
        <v>1023.95</v>
      </c>
      <c r="AD970" t="s">
        <v>41</v>
      </c>
      <c r="AE970" t="s">
        <v>42</v>
      </c>
      <c r="AF970" t="s">
        <v>42</v>
      </c>
      <c r="AG970">
        <f t="shared" si="30"/>
        <v>0</v>
      </c>
      <c r="AH970" t="str" cm="1">
        <f t="array" ref="AH970">_xlfn.IFS(
X970&lt;=20, "&lt;20",
AND(X970&gt;=20, X970&lt;50), "20-50",
AND(X970&gt;=50, X970&lt;100), "50-100",
X970&gt;=100, "&gt;100"
)</f>
        <v>50-100</v>
      </c>
      <c r="AI970">
        <f t="shared" si="31"/>
        <v>0</v>
      </c>
      <c r="AJ970" t="str" cm="1">
        <f t="array" ref="AJ970">_xlfn.IFS(
C970&lt;=20, "&lt;20",
AND(C970&gt;=20, C970&lt;35), "20-35",
AND(C970&gt;=35, C970&lt;50), "35-50",
C970&gt;=50, "50-100"
)</f>
        <v>50-100</v>
      </c>
      <c r="AK970" t="str" cm="1">
        <f t="array" ref="AK970">_xlfn.IFS(
G970&lt;6, "&lt;6",
AND(G970&gt;=6, G970&lt;12), "6-12",
AND(G970&gt;=12, G970&lt;18), "12-18",  AND(G970&gt;=18, G970&lt;24), "18-24", G970&gt;=24, "24-36")</f>
        <v>12-18</v>
      </c>
    </row>
    <row r="971" spans="1:37" x14ac:dyDescent="0.3">
      <c r="A971" t="s">
        <v>1070</v>
      </c>
      <c r="B971" t="s">
        <v>44</v>
      </c>
      <c r="C971">
        <v>38</v>
      </c>
      <c r="D971" t="s">
        <v>37</v>
      </c>
      <c r="E971" t="s">
        <v>114</v>
      </c>
      <c r="F971">
        <v>2</v>
      </c>
      <c r="G971">
        <v>9</v>
      </c>
      <c r="H971" t="s">
        <v>110</v>
      </c>
      <c r="I971" t="s">
        <v>37</v>
      </c>
      <c r="J971" t="s">
        <v>34</v>
      </c>
      <c r="K971" t="s">
        <v>34</v>
      </c>
      <c r="L971" t="s">
        <v>34</v>
      </c>
      <c r="M971" t="s">
        <v>34</v>
      </c>
      <c r="N971" t="s">
        <v>34</v>
      </c>
      <c r="O971" t="s">
        <v>34</v>
      </c>
      <c r="P971" t="s">
        <v>34</v>
      </c>
      <c r="Q971" t="s">
        <v>34</v>
      </c>
      <c r="R971" t="s">
        <v>34</v>
      </c>
      <c r="S971" t="s">
        <v>34</v>
      </c>
      <c r="T971" t="s">
        <v>34</v>
      </c>
      <c r="U971" t="s">
        <v>39</v>
      </c>
      <c r="V971" t="s">
        <v>34</v>
      </c>
      <c r="W971" t="s">
        <v>40</v>
      </c>
      <c r="X971">
        <v>-5</v>
      </c>
      <c r="Y971">
        <v>459.6</v>
      </c>
      <c r="Z971">
        <v>0</v>
      </c>
      <c r="AA971">
        <v>0</v>
      </c>
      <c r="AB971">
        <v>45.5</v>
      </c>
      <c r="AC971">
        <v>505.1</v>
      </c>
      <c r="AD971" t="s">
        <v>41</v>
      </c>
      <c r="AE971" t="s">
        <v>42</v>
      </c>
      <c r="AF971" t="s">
        <v>42</v>
      </c>
      <c r="AG971">
        <f t="shared" si="30"/>
        <v>0</v>
      </c>
      <c r="AH971" t="str" cm="1">
        <f t="array" ref="AH971">_xlfn.IFS(
X971&lt;=20, "&lt;20",
AND(X971&gt;=20, X971&lt;50), "20-50",
AND(X971&gt;=50, X971&lt;100), "50-100",
X971&gt;=100, "&gt;100"
)</f>
        <v>&lt;20</v>
      </c>
      <c r="AI971">
        <f t="shared" si="31"/>
        <v>0</v>
      </c>
      <c r="AJ971" t="str" cm="1">
        <f t="array" ref="AJ971">_xlfn.IFS(
C971&lt;=20, "&lt;20",
AND(C971&gt;=20, C971&lt;35), "20-35",
AND(C971&gt;=35, C971&lt;50), "35-50",
C971&gt;=50, "50-100"
)</f>
        <v>35-50</v>
      </c>
      <c r="AK971" t="str" cm="1">
        <f t="array" ref="AK971">_xlfn.IFS(
G971&lt;6, "&lt;6",
AND(G971&gt;=6, G971&lt;12), "6-12",
AND(G971&gt;=12, G971&lt;18), "12-18",  AND(G971&gt;=18, G971&lt;24), "18-24", G971&gt;=24, "24-36")</f>
        <v>6-12</v>
      </c>
    </row>
    <row r="972" spans="1:37" x14ac:dyDescent="0.3">
      <c r="A972" t="s">
        <v>1071</v>
      </c>
      <c r="B972" t="s">
        <v>44</v>
      </c>
      <c r="C972">
        <v>32</v>
      </c>
      <c r="D972" t="s">
        <v>34</v>
      </c>
      <c r="E972" t="s">
        <v>82</v>
      </c>
      <c r="F972">
        <v>11</v>
      </c>
      <c r="G972">
        <v>24</v>
      </c>
      <c r="H972" t="s">
        <v>36</v>
      </c>
      <c r="I972" t="s">
        <v>34</v>
      </c>
      <c r="J972" t="s">
        <v>34</v>
      </c>
      <c r="K972" t="s">
        <v>37</v>
      </c>
      <c r="L972" t="s">
        <v>72</v>
      </c>
      <c r="M972" t="s">
        <v>34</v>
      </c>
      <c r="N972" t="s">
        <v>37</v>
      </c>
      <c r="O972" t="s">
        <v>34</v>
      </c>
      <c r="P972" t="s">
        <v>34</v>
      </c>
      <c r="Q972" t="s">
        <v>34</v>
      </c>
      <c r="R972" t="s">
        <v>34</v>
      </c>
      <c r="S972" t="s">
        <v>34</v>
      </c>
      <c r="T972" t="s">
        <v>37</v>
      </c>
      <c r="U972" t="s">
        <v>46</v>
      </c>
      <c r="V972" t="s">
        <v>34</v>
      </c>
      <c r="W972" t="s">
        <v>51</v>
      </c>
      <c r="X972">
        <v>29.15</v>
      </c>
      <c r="Y972">
        <v>357.15</v>
      </c>
      <c r="Z972">
        <v>0</v>
      </c>
      <c r="AA972">
        <v>0</v>
      </c>
      <c r="AB972">
        <v>0</v>
      </c>
      <c r="AC972">
        <v>357.15</v>
      </c>
      <c r="AD972" t="s">
        <v>41</v>
      </c>
      <c r="AE972" t="s">
        <v>42</v>
      </c>
      <c r="AF972" t="s">
        <v>42</v>
      </c>
      <c r="AG972">
        <f t="shared" si="30"/>
        <v>0</v>
      </c>
      <c r="AH972" t="str" cm="1">
        <f t="array" ref="AH972">_xlfn.IFS(
X972&lt;=20, "&lt;20",
AND(X972&gt;=20, X972&lt;50), "20-50",
AND(X972&gt;=50, X972&lt;100), "50-100",
X972&gt;=100, "&gt;100"
)</f>
        <v>20-50</v>
      </c>
      <c r="AI972">
        <f t="shared" si="31"/>
        <v>0</v>
      </c>
      <c r="AJ972" t="str" cm="1">
        <f t="array" ref="AJ972">_xlfn.IFS(
C972&lt;=20, "&lt;20",
AND(C972&gt;=20, C972&lt;35), "20-35",
AND(C972&gt;=35, C972&lt;50), "35-50",
C972&gt;=50, "50-100"
)</f>
        <v>20-35</v>
      </c>
      <c r="AK972" t="str" cm="1">
        <f t="array" ref="AK972">_xlfn.IFS(
G972&lt;6, "&lt;6",
AND(G972&gt;=6, G972&lt;12), "6-12",
AND(G972&gt;=12, G972&lt;18), "12-18",  AND(G972&gt;=18, G972&lt;24), "18-24", G972&gt;=24, "24-36")</f>
        <v>24-36</v>
      </c>
    </row>
    <row r="973" spans="1:37" x14ac:dyDescent="0.3">
      <c r="A973" t="s">
        <v>1072</v>
      </c>
      <c r="B973" t="s">
        <v>44</v>
      </c>
      <c r="C973">
        <v>39</v>
      </c>
      <c r="D973" t="s">
        <v>37</v>
      </c>
      <c r="E973" t="s">
        <v>114</v>
      </c>
      <c r="F973">
        <v>11</v>
      </c>
      <c r="G973">
        <v>14</v>
      </c>
      <c r="H973" t="s">
        <v>36</v>
      </c>
      <c r="I973" t="s">
        <v>37</v>
      </c>
      <c r="J973" t="s">
        <v>34</v>
      </c>
      <c r="K973" t="s">
        <v>37</v>
      </c>
      <c r="L973" t="s">
        <v>50</v>
      </c>
      <c r="M973" t="s">
        <v>37</v>
      </c>
      <c r="N973" t="s">
        <v>37</v>
      </c>
      <c r="O973" t="s">
        <v>37</v>
      </c>
      <c r="P973" t="s">
        <v>34</v>
      </c>
      <c r="Q973" t="s">
        <v>37</v>
      </c>
      <c r="R973" t="s">
        <v>37</v>
      </c>
      <c r="S973" t="s">
        <v>37</v>
      </c>
      <c r="T973" t="s">
        <v>37</v>
      </c>
      <c r="U973" t="s">
        <v>39</v>
      </c>
      <c r="V973" t="s">
        <v>37</v>
      </c>
      <c r="W973" t="s">
        <v>51</v>
      </c>
      <c r="X973">
        <v>103.15</v>
      </c>
      <c r="Y973">
        <v>7031.3</v>
      </c>
      <c r="Z973">
        <v>0</v>
      </c>
      <c r="AA973">
        <v>0</v>
      </c>
      <c r="AB973">
        <v>2603.6999999999998</v>
      </c>
      <c r="AC973">
        <v>9635</v>
      </c>
      <c r="AD973" t="s">
        <v>41</v>
      </c>
      <c r="AE973" t="s">
        <v>42</v>
      </c>
      <c r="AF973" t="s">
        <v>42</v>
      </c>
      <c r="AG973">
        <f t="shared" si="30"/>
        <v>0</v>
      </c>
      <c r="AH973" t="str" cm="1">
        <f t="array" ref="AH973">_xlfn.IFS(
X973&lt;=20, "&lt;20",
AND(X973&gt;=20, X973&lt;50), "20-50",
AND(X973&gt;=50, X973&lt;100), "50-100",
X973&gt;=100, "&gt;100"
)</f>
        <v>&gt;100</v>
      </c>
      <c r="AI973">
        <f t="shared" si="31"/>
        <v>0</v>
      </c>
      <c r="AJ973" t="str" cm="1">
        <f t="array" ref="AJ973">_xlfn.IFS(
C973&lt;=20, "&lt;20",
AND(C973&gt;=20, C973&lt;35), "20-35",
AND(C973&gt;=35, C973&lt;50), "35-50",
C973&gt;=50, "50-100"
)</f>
        <v>35-50</v>
      </c>
      <c r="AK973" t="str" cm="1">
        <f t="array" ref="AK973">_xlfn.IFS(
G973&lt;6, "&lt;6",
AND(G973&gt;=6, G973&lt;12), "6-12",
AND(G973&gt;=12, G973&lt;18), "12-18",  AND(G973&gt;=18, G973&lt;24), "18-24", G973&gt;=24, "24-36")</f>
        <v>12-18</v>
      </c>
    </row>
    <row r="974" spans="1:37" x14ac:dyDescent="0.3">
      <c r="A974" t="s">
        <v>1073</v>
      </c>
      <c r="B974" t="s">
        <v>44</v>
      </c>
      <c r="C974">
        <v>48</v>
      </c>
      <c r="D974" t="s">
        <v>34</v>
      </c>
      <c r="E974" t="s">
        <v>136</v>
      </c>
      <c r="F974">
        <v>10</v>
      </c>
      <c r="G974">
        <v>36</v>
      </c>
      <c r="H974" t="s">
        <v>66</v>
      </c>
      <c r="I974" t="s">
        <v>37</v>
      </c>
      <c r="J974" t="s">
        <v>37</v>
      </c>
      <c r="K974" t="s">
        <v>37</v>
      </c>
      <c r="L974" t="s">
        <v>50</v>
      </c>
      <c r="M974" t="s">
        <v>37</v>
      </c>
      <c r="N974" t="s">
        <v>37</v>
      </c>
      <c r="O974" t="s">
        <v>37</v>
      </c>
      <c r="P974" t="s">
        <v>37</v>
      </c>
      <c r="Q974" t="s">
        <v>37</v>
      </c>
      <c r="R974" t="s">
        <v>37</v>
      </c>
      <c r="S974" t="s">
        <v>37</v>
      </c>
      <c r="T974" t="s">
        <v>34</v>
      </c>
      <c r="U974" t="s">
        <v>39</v>
      </c>
      <c r="V974" t="s">
        <v>34</v>
      </c>
      <c r="W974" t="s">
        <v>40</v>
      </c>
      <c r="X974">
        <v>115.65</v>
      </c>
      <c r="Y974">
        <v>7968.85</v>
      </c>
      <c r="Z974">
        <v>0</v>
      </c>
      <c r="AA974">
        <v>10</v>
      </c>
      <c r="AB974">
        <v>1201.9000000000001</v>
      </c>
      <c r="AC974">
        <v>9180.75</v>
      </c>
      <c r="AD974" t="s">
        <v>52</v>
      </c>
      <c r="AE974" t="s">
        <v>58</v>
      </c>
      <c r="AF974" t="s">
        <v>59</v>
      </c>
      <c r="AG974">
        <f t="shared" si="30"/>
        <v>1</v>
      </c>
      <c r="AH974" t="str" cm="1">
        <f t="array" ref="AH974">_xlfn.IFS(
X974&lt;=20, "&lt;20",
AND(X974&gt;=20, X974&lt;50), "20-50",
AND(X974&gt;=50, X974&lt;100), "50-100",
X974&gt;=100, "&gt;100"
)</f>
        <v>&gt;100</v>
      </c>
      <c r="AI974">
        <f t="shared" si="31"/>
        <v>0</v>
      </c>
      <c r="AJ974" t="str" cm="1">
        <f t="array" ref="AJ974">_xlfn.IFS(
C974&lt;=20, "&lt;20",
AND(C974&gt;=20, C974&lt;35), "20-35",
AND(C974&gt;=35, C974&lt;50), "35-50",
C974&gt;=50, "50-100"
)</f>
        <v>35-50</v>
      </c>
      <c r="AK974" t="str" cm="1">
        <f t="array" ref="AK974">_xlfn.IFS(
G974&lt;6, "&lt;6",
AND(G974&gt;=6, G974&lt;12), "6-12",
AND(G974&gt;=12, G974&lt;18), "12-18",  AND(G974&gt;=18, G974&lt;24), "18-24", G974&gt;=24, "24-36")</f>
        <v>24-36</v>
      </c>
    </row>
    <row r="975" spans="1:37" x14ac:dyDescent="0.3">
      <c r="A975" t="s">
        <v>1074</v>
      </c>
      <c r="B975" t="s">
        <v>33</v>
      </c>
      <c r="C975">
        <v>49</v>
      </c>
      <c r="D975" t="s">
        <v>37</v>
      </c>
      <c r="E975" t="s">
        <v>114</v>
      </c>
      <c r="F975">
        <v>12</v>
      </c>
      <c r="G975">
        <v>27</v>
      </c>
      <c r="H975" t="s">
        <v>36</v>
      </c>
      <c r="I975" t="s">
        <v>37</v>
      </c>
      <c r="J975" t="s">
        <v>34</v>
      </c>
      <c r="K975" t="s">
        <v>37</v>
      </c>
      <c r="L975" t="s">
        <v>50</v>
      </c>
      <c r="M975" t="s">
        <v>34</v>
      </c>
      <c r="N975" t="s">
        <v>34</v>
      </c>
      <c r="O975" t="s">
        <v>34</v>
      </c>
      <c r="P975" t="s">
        <v>34</v>
      </c>
      <c r="Q975" t="s">
        <v>34</v>
      </c>
      <c r="R975" t="s">
        <v>34</v>
      </c>
      <c r="S975" t="s">
        <v>34</v>
      </c>
      <c r="T975" t="s">
        <v>37</v>
      </c>
      <c r="U975" t="s">
        <v>46</v>
      </c>
      <c r="V975" t="s">
        <v>37</v>
      </c>
      <c r="W975" t="s">
        <v>51</v>
      </c>
      <c r="X975">
        <v>69.150000000000006</v>
      </c>
      <c r="Y975">
        <v>69.150000000000006</v>
      </c>
      <c r="Z975">
        <v>0</v>
      </c>
      <c r="AA975">
        <v>0</v>
      </c>
      <c r="AB975">
        <v>2.2000000000000002</v>
      </c>
      <c r="AC975">
        <v>71.349999999999994</v>
      </c>
      <c r="AD975" t="s">
        <v>52</v>
      </c>
      <c r="AE975" t="s">
        <v>53</v>
      </c>
      <c r="AF975" t="s">
        <v>162</v>
      </c>
      <c r="AG975">
        <f t="shared" si="30"/>
        <v>1</v>
      </c>
      <c r="AH975" t="str" cm="1">
        <f t="array" ref="AH975">_xlfn.IFS(
X975&lt;=20, "&lt;20",
AND(X975&gt;=20, X975&lt;50), "20-50",
AND(X975&gt;=50, X975&lt;100), "50-100",
X975&gt;=100, "&gt;100"
)</f>
        <v>50-100</v>
      </c>
      <c r="AI975">
        <f t="shared" si="31"/>
        <v>0</v>
      </c>
      <c r="AJ975" t="str" cm="1">
        <f t="array" ref="AJ975">_xlfn.IFS(
C975&lt;=20, "&lt;20",
AND(C975&gt;=20, C975&lt;35), "20-35",
AND(C975&gt;=35, C975&lt;50), "35-50",
C975&gt;=50, "50-100"
)</f>
        <v>35-50</v>
      </c>
      <c r="AK975" t="str" cm="1">
        <f t="array" ref="AK975">_xlfn.IFS(
G975&lt;6, "&lt;6",
AND(G975&gt;=6, G975&lt;12), "6-12",
AND(G975&gt;=12, G975&lt;18), "12-18",  AND(G975&gt;=18, G975&lt;24), "18-24", G975&gt;=24, "24-36")</f>
        <v>24-36</v>
      </c>
    </row>
    <row r="976" spans="1:37" x14ac:dyDescent="0.3">
      <c r="A976" t="s">
        <v>1075</v>
      </c>
      <c r="B976" t="s">
        <v>44</v>
      </c>
      <c r="C976">
        <v>44</v>
      </c>
      <c r="D976" t="s">
        <v>34</v>
      </c>
      <c r="E976" t="s">
        <v>124</v>
      </c>
      <c r="F976">
        <v>6</v>
      </c>
      <c r="G976">
        <v>7</v>
      </c>
      <c r="H976" t="s">
        <v>36</v>
      </c>
      <c r="I976" t="s">
        <v>37</v>
      </c>
      <c r="J976" t="s">
        <v>34</v>
      </c>
      <c r="K976" t="s">
        <v>37</v>
      </c>
      <c r="L976" t="s">
        <v>50</v>
      </c>
      <c r="M976" t="s">
        <v>34</v>
      </c>
      <c r="N976" t="s">
        <v>34</v>
      </c>
      <c r="O976" t="s">
        <v>37</v>
      </c>
      <c r="P976" t="s">
        <v>34</v>
      </c>
      <c r="Q976" t="s">
        <v>37</v>
      </c>
      <c r="R976" t="s">
        <v>37</v>
      </c>
      <c r="S976" t="s">
        <v>37</v>
      </c>
      <c r="T976" t="s">
        <v>37</v>
      </c>
      <c r="U976" t="s">
        <v>67</v>
      </c>
      <c r="V976" t="s">
        <v>37</v>
      </c>
      <c r="W976" t="s">
        <v>51</v>
      </c>
      <c r="X976">
        <v>95.25</v>
      </c>
      <c r="Y976">
        <v>5464.65</v>
      </c>
      <c r="Z976">
        <v>0</v>
      </c>
      <c r="AA976">
        <v>0</v>
      </c>
      <c r="AB976">
        <v>1000.35</v>
      </c>
      <c r="AC976">
        <v>6465</v>
      </c>
      <c r="AD976" t="s">
        <v>52</v>
      </c>
      <c r="AE976" t="s">
        <v>53</v>
      </c>
      <c r="AF976" t="s">
        <v>91</v>
      </c>
      <c r="AG976">
        <f t="shared" si="30"/>
        <v>1</v>
      </c>
      <c r="AH976" t="str" cm="1">
        <f t="array" ref="AH976">_xlfn.IFS(
X976&lt;=20, "&lt;20",
AND(X976&gt;=20, X976&lt;50), "20-50",
AND(X976&gt;=50, X976&lt;100), "50-100",
X976&gt;=100, "&gt;100"
)</f>
        <v>50-100</v>
      </c>
      <c r="AI976">
        <f t="shared" si="31"/>
        <v>0</v>
      </c>
      <c r="AJ976" t="str" cm="1">
        <f t="array" ref="AJ976">_xlfn.IFS(
C976&lt;=20, "&lt;20",
AND(C976&gt;=20, C976&lt;35), "20-35",
AND(C976&gt;=35, C976&lt;50), "35-50",
C976&gt;=50, "50-100"
)</f>
        <v>35-50</v>
      </c>
      <c r="AK976" t="str" cm="1">
        <f t="array" ref="AK976">_xlfn.IFS(
G976&lt;6, "&lt;6",
AND(G976&gt;=6, G976&lt;12), "6-12",
AND(G976&gt;=12, G976&lt;18), "12-18",  AND(G976&gt;=18, G976&lt;24), "18-24", G976&gt;=24, "24-36")</f>
        <v>6-12</v>
      </c>
    </row>
    <row r="977" spans="1:37" x14ac:dyDescent="0.3">
      <c r="A977" t="s">
        <v>1076</v>
      </c>
      <c r="B977" t="s">
        <v>44</v>
      </c>
      <c r="C977">
        <v>58</v>
      </c>
      <c r="D977" t="s">
        <v>34</v>
      </c>
      <c r="E977" t="s">
        <v>74</v>
      </c>
      <c r="F977">
        <v>13</v>
      </c>
      <c r="G977">
        <v>6</v>
      </c>
      <c r="H977" t="s">
        <v>36</v>
      </c>
      <c r="I977" t="s">
        <v>37</v>
      </c>
      <c r="J977" t="s">
        <v>37</v>
      </c>
      <c r="K977" t="s">
        <v>37</v>
      </c>
      <c r="L977" t="s">
        <v>50</v>
      </c>
      <c r="M977" t="s">
        <v>34</v>
      </c>
      <c r="N977" t="s">
        <v>37</v>
      </c>
      <c r="O977" t="s">
        <v>37</v>
      </c>
      <c r="P977" t="s">
        <v>34</v>
      </c>
      <c r="Q977" t="s">
        <v>37</v>
      </c>
      <c r="R977" t="s">
        <v>37</v>
      </c>
      <c r="S977" t="s">
        <v>37</v>
      </c>
      <c r="T977" t="s">
        <v>37</v>
      </c>
      <c r="U977" t="s">
        <v>39</v>
      </c>
      <c r="V977" t="s">
        <v>37</v>
      </c>
      <c r="W977" t="s">
        <v>40</v>
      </c>
      <c r="X977">
        <v>105.2</v>
      </c>
      <c r="Y977">
        <v>6225.4</v>
      </c>
      <c r="Z977">
        <v>34.83</v>
      </c>
      <c r="AA977">
        <v>0</v>
      </c>
      <c r="AB977">
        <v>2494.58</v>
      </c>
      <c r="AC977">
        <v>8685.15</v>
      </c>
      <c r="AD977" t="s">
        <v>41</v>
      </c>
      <c r="AE977" t="s">
        <v>42</v>
      </c>
      <c r="AF977" t="s">
        <v>42</v>
      </c>
      <c r="AG977">
        <f t="shared" si="30"/>
        <v>0</v>
      </c>
      <c r="AH977" t="str" cm="1">
        <f t="array" ref="AH977">_xlfn.IFS(
X977&lt;=20, "&lt;20",
AND(X977&gt;=20, X977&lt;50), "20-50",
AND(X977&gt;=50, X977&lt;100), "50-100",
X977&gt;=100, "&gt;100"
)</f>
        <v>&gt;100</v>
      </c>
      <c r="AI977">
        <f t="shared" si="31"/>
        <v>0</v>
      </c>
      <c r="AJ977" t="str" cm="1">
        <f t="array" ref="AJ977">_xlfn.IFS(
C977&lt;=20, "&lt;20",
AND(C977&gt;=20, C977&lt;35), "20-35",
AND(C977&gt;=35, C977&lt;50), "35-50",
C977&gt;=50, "50-100"
)</f>
        <v>50-100</v>
      </c>
      <c r="AK977" t="str" cm="1">
        <f t="array" ref="AK977">_xlfn.IFS(
G977&lt;6, "&lt;6",
AND(G977&gt;=6, G977&lt;12), "6-12",
AND(G977&gt;=12, G977&lt;18), "12-18",  AND(G977&gt;=18, G977&lt;24), "18-24", G977&gt;=24, "24-36")</f>
        <v>6-12</v>
      </c>
    </row>
    <row r="978" spans="1:37" x14ac:dyDescent="0.3">
      <c r="A978" t="s">
        <v>1077</v>
      </c>
      <c r="B978" t="s">
        <v>44</v>
      </c>
      <c r="C978">
        <v>52</v>
      </c>
      <c r="D978" t="s">
        <v>34</v>
      </c>
      <c r="E978" t="s">
        <v>56</v>
      </c>
      <c r="F978">
        <v>13</v>
      </c>
      <c r="G978">
        <v>33</v>
      </c>
      <c r="H978" t="s">
        <v>49</v>
      </c>
      <c r="I978" t="s">
        <v>37</v>
      </c>
      <c r="J978" t="s">
        <v>34</v>
      </c>
      <c r="K978" t="s">
        <v>37</v>
      </c>
      <c r="L978" t="s">
        <v>38</v>
      </c>
      <c r="M978" t="s">
        <v>34</v>
      </c>
      <c r="N978" t="s">
        <v>34</v>
      </c>
      <c r="O978" t="s">
        <v>34</v>
      </c>
      <c r="P978" t="s">
        <v>34</v>
      </c>
      <c r="Q978" t="s">
        <v>34</v>
      </c>
      <c r="R978" t="s">
        <v>37</v>
      </c>
      <c r="S978" t="s">
        <v>37</v>
      </c>
      <c r="T978" t="s">
        <v>37</v>
      </c>
      <c r="U978" t="s">
        <v>46</v>
      </c>
      <c r="V978" t="s">
        <v>34</v>
      </c>
      <c r="W978" t="s">
        <v>51</v>
      </c>
      <c r="X978">
        <v>80</v>
      </c>
      <c r="Y978">
        <v>80</v>
      </c>
      <c r="Z978">
        <v>0</v>
      </c>
      <c r="AA978">
        <v>0</v>
      </c>
      <c r="AB978">
        <v>35.71</v>
      </c>
      <c r="AC978">
        <v>115.71</v>
      </c>
      <c r="AD978" t="s">
        <v>52</v>
      </c>
      <c r="AE978" t="s">
        <v>53</v>
      </c>
      <c r="AF978" t="s">
        <v>54</v>
      </c>
      <c r="AG978">
        <f t="shared" si="30"/>
        <v>1</v>
      </c>
      <c r="AH978" t="str" cm="1">
        <f t="array" ref="AH978">_xlfn.IFS(
X978&lt;=20, "&lt;20",
AND(X978&gt;=20, X978&lt;50), "20-50",
AND(X978&gt;=50, X978&lt;100), "50-100",
X978&gt;=100, "&gt;100"
)</f>
        <v>50-100</v>
      </c>
      <c r="AI978">
        <f t="shared" si="31"/>
        <v>0</v>
      </c>
      <c r="AJ978" t="str" cm="1">
        <f t="array" ref="AJ978">_xlfn.IFS(
C978&lt;=20, "&lt;20",
AND(C978&gt;=20, C978&lt;35), "20-35",
AND(C978&gt;=35, C978&lt;50), "35-50",
C978&gt;=50, "50-100"
)</f>
        <v>50-100</v>
      </c>
      <c r="AK978" t="str" cm="1">
        <f t="array" ref="AK978">_xlfn.IFS(
G978&lt;6, "&lt;6",
AND(G978&gt;=6, G978&lt;12), "6-12",
AND(G978&gt;=12, G978&lt;18), "12-18",  AND(G978&gt;=18, G978&lt;24), "18-24", G978&gt;=24, "24-36")</f>
        <v>24-36</v>
      </c>
    </row>
    <row r="979" spans="1:37" x14ac:dyDescent="0.3">
      <c r="A979" t="s">
        <v>1078</v>
      </c>
      <c r="B979" t="s">
        <v>44</v>
      </c>
      <c r="C979">
        <v>29</v>
      </c>
      <c r="D979" t="s">
        <v>37</v>
      </c>
      <c r="E979" t="s">
        <v>87</v>
      </c>
      <c r="F979">
        <v>11</v>
      </c>
      <c r="G979">
        <v>2</v>
      </c>
      <c r="H979" t="s">
        <v>49</v>
      </c>
      <c r="I979" t="s">
        <v>37</v>
      </c>
      <c r="J979" t="s">
        <v>34</v>
      </c>
      <c r="K979" t="s">
        <v>34</v>
      </c>
      <c r="L979" t="s">
        <v>34</v>
      </c>
      <c r="M979" t="s">
        <v>34</v>
      </c>
      <c r="N979" t="s">
        <v>34</v>
      </c>
      <c r="O979" t="s">
        <v>34</v>
      </c>
      <c r="P979" t="s">
        <v>34</v>
      </c>
      <c r="Q979" t="s">
        <v>34</v>
      </c>
      <c r="R979" t="s">
        <v>34</v>
      </c>
      <c r="S979" t="s">
        <v>34</v>
      </c>
      <c r="T979" t="s">
        <v>34</v>
      </c>
      <c r="U979" t="s">
        <v>46</v>
      </c>
      <c r="V979" t="s">
        <v>37</v>
      </c>
      <c r="W979" t="s">
        <v>143</v>
      </c>
      <c r="X979">
        <v>19.8</v>
      </c>
      <c r="Y979">
        <v>58.15</v>
      </c>
      <c r="Z979">
        <v>0</v>
      </c>
      <c r="AA979">
        <v>0</v>
      </c>
      <c r="AB979">
        <v>45.36</v>
      </c>
      <c r="AC979">
        <v>103.51</v>
      </c>
      <c r="AD979" t="s">
        <v>52</v>
      </c>
      <c r="AE979" t="s">
        <v>100</v>
      </c>
      <c r="AF979" t="s">
        <v>101</v>
      </c>
      <c r="AG979">
        <f t="shared" si="30"/>
        <v>1</v>
      </c>
      <c r="AH979" t="str" cm="1">
        <f t="array" ref="AH979">_xlfn.IFS(
X979&lt;=20, "&lt;20",
AND(X979&gt;=20, X979&lt;50), "20-50",
AND(X979&gt;=50, X979&lt;100), "50-100",
X979&gt;=100, "&gt;100"
)</f>
        <v>&lt;20</v>
      </c>
      <c r="AI979">
        <f t="shared" si="31"/>
        <v>0</v>
      </c>
      <c r="AJ979" t="str" cm="1">
        <f t="array" ref="AJ979">_xlfn.IFS(
C979&lt;=20, "&lt;20",
AND(C979&gt;=20, C979&lt;35), "20-35",
AND(C979&gt;=35, C979&lt;50), "35-50",
C979&gt;=50, "50-100"
)</f>
        <v>20-35</v>
      </c>
      <c r="AK979" t="str" cm="1">
        <f t="array" ref="AK979">_xlfn.IFS(
G979&lt;6, "&lt;6",
AND(G979&gt;=6, G979&lt;12), "6-12",
AND(G979&gt;=12, G979&lt;18), "12-18",  AND(G979&gt;=18, G979&lt;24), "18-24", G979&gt;=24, "24-36")</f>
        <v>&lt;6</v>
      </c>
    </row>
    <row r="980" spans="1:37" x14ac:dyDescent="0.3">
      <c r="A980" t="s">
        <v>1079</v>
      </c>
      <c r="B980" t="s">
        <v>44</v>
      </c>
      <c r="C980">
        <v>28</v>
      </c>
      <c r="D980" t="s">
        <v>37</v>
      </c>
      <c r="E980" t="s">
        <v>158</v>
      </c>
      <c r="F980">
        <v>11</v>
      </c>
      <c r="G980">
        <v>19</v>
      </c>
      <c r="H980" t="s">
        <v>36</v>
      </c>
      <c r="I980" t="s">
        <v>37</v>
      </c>
      <c r="J980" t="s">
        <v>37</v>
      </c>
      <c r="K980" t="s">
        <v>37</v>
      </c>
      <c r="L980" t="s">
        <v>50</v>
      </c>
      <c r="M980" t="s">
        <v>34</v>
      </c>
      <c r="N980" t="s">
        <v>34</v>
      </c>
      <c r="O980" t="s">
        <v>34</v>
      </c>
      <c r="P980" t="s">
        <v>37</v>
      </c>
      <c r="Q980" t="s">
        <v>37</v>
      </c>
      <c r="R980" t="s">
        <v>37</v>
      </c>
      <c r="S980" t="s">
        <v>37</v>
      </c>
      <c r="T980" t="s">
        <v>34</v>
      </c>
      <c r="U980" t="s">
        <v>46</v>
      </c>
      <c r="V980" t="s">
        <v>37</v>
      </c>
      <c r="W980" t="s">
        <v>51</v>
      </c>
      <c r="X980">
        <v>98.5</v>
      </c>
      <c r="Y980">
        <v>1058.25</v>
      </c>
      <c r="Z980">
        <v>0</v>
      </c>
      <c r="AA980">
        <v>110</v>
      </c>
      <c r="AB980">
        <v>145.30000000000001</v>
      </c>
      <c r="AC980">
        <v>1313.55</v>
      </c>
      <c r="AD980" t="s">
        <v>52</v>
      </c>
      <c r="AE980" t="s">
        <v>53</v>
      </c>
      <c r="AF980" t="s">
        <v>54</v>
      </c>
      <c r="AG980">
        <f t="shared" si="30"/>
        <v>1</v>
      </c>
      <c r="AH980" t="str" cm="1">
        <f t="array" ref="AH980">_xlfn.IFS(
X980&lt;=20, "&lt;20",
AND(X980&gt;=20, X980&lt;50), "20-50",
AND(X980&gt;=50, X980&lt;100), "50-100",
X980&gt;=100, "&gt;100"
)</f>
        <v>50-100</v>
      </c>
      <c r="AI980">
        <f t="shared" si="31"/>
        <v>0</v>
      </c>
      <c r="AJ980" t="str" cm="1">
        <f t="array" ref="AJ980">_xlfn.IFS(
C980&lt;=20, "&lt;20",
AND(C980&gt;=20, C980&lt;35), "20-35",
AND(C980&gt;=35, C980&lt;50), "35-50",
C980&gt;=50, "50-100"
)</f>
        <v>20-35</v>
      </c>
      <c r="AK980" t="str" cm="1">
        <f t="array" ref="AK980">_xlfn.IFS(
G980&lt;6, "&lt;6",
AND(G980&gt;=6, G980&lt;12), "6-12",
AND(G980&gt;=12, G980&lt;18), "12-18",  AND(G980&gt;=18, G980&lt;24), "18-24", G980&gt;=24, "24-36")</f>
        <v>18-24</v>
      </c>
    </row>
    <row r="981" spans="1:37" x14ac:dyDescent="0.3">
      <c r="A981" t="s">
        <v>1080</v>
      </c>
      <c r="B981" t="s">
        <v>44</v>
      </c>
      <c r="C981">
        <v>25</v>
      </c>
      <c r="D981" t="s">
        <v>34</v>
      </c>
      <c r="E981" t="s">
        <v>48</v>
      </c>
      <c r="F981">
        <v>10</v>
      </c>
      <c r="G981">
        <v>7</v>
      </c>
      <c r="H981" t="s">
        <v>36</v>
      </c>
      <c r="I981" t="s">
        <v>37</v>
      </c>
      <c r="J981" t="s">
        <v>34</v>
      </c>
      <c r="K981" t="s">
        <v>37</v>
      </c>
      <c r="L981" t="s">
        <v>50</v>
      </c>
      <c r="M981" t="s">
        <v>34</v>
      </c>
      <c r="N981" t="s">
        <v>37</v>
      </c>
      <c r="O981" t="s">
        <v>34</v>
      </c>
      <c r="P981" t="s">
        <v>34</v>
      </c>
      <c r="Q981" t="s">
        <v>34</v>
      </c>
      <c r="R981" t="s">
        <v>34</v>
      </c>
      <c r="S981" t="s">
        <v>37</v>
      </c>
      <c r="T981" t="s">
        <v>37</v>
      </c>
      <c r="U981" t="s">
        <v>46</v>
      </c>
      <c r="V981" t="s">
        <v>37</v>
      </c>
      <c r="W981" t="s">
        <v>51</v>
      </c>
      <c r="X981">
        <v>73.849999999999994</v>
      </c>
      <c r="Y981">
        <v>4092.85</v>
      </c>
      <c r="Z981">
        <v>0</v>
      </c>
      <c r="AA981">
        <v>0</v>
      </c>
      <c r="AB981">
        <v>1993.04</v>
      </c>
      <c r="AC981">
        <v>6085.89</v>
      </c>
      <c r="AD981" t="s">
        <v>52</v>
      </c>
      <c r="AE981" t="s">
        <v>104</v>
      </c>
      <c r="AF981" t="s">
        <v>150</v>
      </c>
      <c r="AG981">
        <f t="shared" si="30"/>
        <v>1</v>
      </c>
      <c r="AH981" t="str" cm="1">
        <f t="array" ref="AH981">_xlfn.IFS(
X981&lt;=20, "&lt;20",
AND(X981&gt;=20, X981&lt;50), "20-50",
AND(X981&gt;=50, X981&lt;100), "50-100",
X981&gt;=100, "&gt;100"
)</f>
        <v>50-100</v>
      </c>
      <c r="AI981">
        <f t="shared" si="31"/>
        <v>0</v>
      </c>
      <c r="AJ981" t="str" cm="1">
        <f t="array" ref="AJ981">_xlfn.IFS(
C981&lt;=20, "&lt;20",
AND(C981&gt;=20, C981&lt;35), "20-35",
AND(C981&gt;=35, C981&lt;50), "35-50",
C981&gt;=50, "50-100"
)</f>
        <v>20-35</v>
      </c>
      <c r="AK981" t="str" cm="1">
        <f t="array" ref="AK981">_xlfn.IFS(
G981&lt;6, "&lt;6",
AND(G981&gt;=6, G981&lt;12), "6-12",
AND(G981&gt;=12, G981&lt;18), "12-18",  AND(G981&gt;=18, G981&lt;24), "18-24", G981&gt;=24, "24-36")</f>
        <v>6-12</v>
      </c>
    </row>
    <row r="982" spans="1:37" x14ac:dyDescent="0.3">
      <c r="A982" t="s">
        <v>1081</v>
      </c>
      <c r="B982" t="s">
        <v>44</v>
      </c>
      <c r="C982">
        <v>38</v>
      </c>
      <c r="D982" t="s">
        <v>34</v>
      </c>
      <c r="E982" t="s">
        <v>114</v>
      </c>
      <c r="F982">
        <v>14</v>
      </c>
      <c r="G982">
        <v>30</v>
      </c>
      <c r="H982" t="s">
        <v>57</v>
      </c>
      <c r="I982" t="s">
        <v>37</v>
      </c>
      <c r="J982" t="s">
        <v>37</v>
      </c>
      <c r="K982" t="s">
        <v>37</v>
      </c>
      <c r="L982" t="s">
        <v>50</v>
      </c>
      <c r="M982" t="s">
        <v>34</v>
      </c>
      <c r="N982" t="s">
        <v>37</v>
      </c>
      <c r="O982" t="s">
        <v>34</v>
      </c>
      <c r="P982" t="s">
        <v>34</v>
      </c>
      <c r="Q982" t="s">
        <v>37</v>
      </c>
      <c r="R982" t="s">
        <v>34</v>
      </c>
      <c r="S982" t="s">
        <v>34</v>
      </c>
      <c r="T982" t="s">
        <v>37</v>
      </c>
      <c r="U982" t="s">
        <v>46</v>
      </c>
      <c r="V982" t="s">
        <v>37</v>
      </c>
      <c r="W982" t="s">
        <v>40</v>
      </c>
      <c r="X982">
        <v>89.1</v>
      </c>
      <c r="Y982">
        <v>1949.4</v>
      </c>
      <c r="Z982">
        <v>0</v>
      </c>
      <c r="AA982">
        <v>0</v>
      </c>
      <c r="AB982">
        <v>649.88</v>
      </c>
      <c r="AC982">
        <v>2599.2800000000002</v>
      </c>
      <c r="AD982" t="s">
        <v>41</v>
      </c>
      <c r="AE982" t="s">
        <v>42</v>
      </c>
      <c r="AF982" t="s">
        <v>42</v>
      </c>
      <c r="AG982">
        <f t="shared" si="30"/>
        <v>0</v>
      </c>
      <c r="AH982" t="str" cm="1">
        <f t="array" ref="AH982">_xlfn.IFS(
X982&lt;=20, "&lt;20",
AND(X982&gt;=20, X982&lt;50), "20-50",
AND(X982&gt;=50, X982&lt;100), "50-100",
X982&gt;=100, "&gt;100"
)</f>
        <v>50-100</v>
      </c>
      <c r="AI982">
        <f t="shared" si="31"/>
        <v>0</v>
      </c>
      <c r="AJ982" t="str" cm="1">
        <f t="array" ref="AJ982">_xlfn.IFS(
C982&lt;=20, "&lt;20",
AND(C982&gt;=20, C982&lt;35), "20-35",
AND(C982&gt;=35, C982&lt;50), "35-50",
C982&gt;=50, "50-100"
)</f>
        <v>35-50</v>
      </c>
      <c r="AK982" t="str" cm="1">
        <f t="array" ref="AK982">_xlfn.IFS(
G982&lt;6, "&lt;6",
AND(G982&gt;=6, G982&lt;12), "6-12",
AND(G982&gt;=12, G982&lt;18), "12-18",  AND(G982&gt;=18, G982&lt;24), "18-24", G982&gt;=24, "24-36")</f>
        <v>24-36</v>
      </c>
    </row>
    <row r="983" spans="1:37" x14ac:dyDescent="0.3">
      <c r="A983" t="s">
        <v>1082</v>
      </c>
      <c r="B983" t="s">
        <v>44</v>
      </c>
      <c r="C983">
        <v>27</v>
      </c>
      <c r="D983" t="s">
        <v>34</v>
      </c>
      <c r="E983" t="s">
        <v>69</v>
      </c>
      <c r="F983">
        <v>10</v>
      </c>
      <c r="G983">
        <v>36</v>
      </c>
      <c r="H983" t="s">
        <v>66</v>
      </c>
      <c r="I983" t="s">
        <v>37</v>
      </c>
      <c r="J983" t="s">
        <v>37</v>
      </c>
      <c r="K983" t="s">
        <v>37</v>
      </c>
      <c r="L983" t="s">
        <v>50</v>
      </c>
      <c r="M983" t="s">
        <v>37</v>
      </c>
      <c r="N983" t="s">
        <v>37</v>
      </c>
      <c r="O983" t="s">
        <v>37</v>
      </c>
      <c r="P983" t="s">
        <v>37</v>
      </c>
      <c r="Q983" t="s">
        <v>37</v>
      </c>
      <c r="R983" t="s">
        <v>34</v>
      </c>
      <c r="S983" t="s">
        <v>34</v>
      </c>
      <c r="T983" t="s">
        <v>37</v>
      </c>
      <c r="U983" t="s">
        <v>67</v>
      </c>
      <c r="V983" t="s">
        <v>37</v>
      </c>
      <c r="W983" t="s">
        <v>40</v>
      </c>
      <c r="X983">
        <v>106.1</v>
      </c>
      <c r="Y983">
        <v>7548.6</v>
      </c>
      <c r="Z983">
        <v>23.39</v>
      </c>
      <c r="AA983">
        <v>0</v>
      </c>
      <c r="AB983">
        <v>515.52</v>
      </c>
      <c r="AC983">
        <v>8040.73</v>
      </c>
      <c r="AD983" t="s">
        <v>41</v>
      </c>
      <c r="AE983" t="s">
        <v>42</v>
      </c>
      <c r="AF983" t="s">
        <v>42</v>
      </c>
      <c r="AG983">
        <f t="shared" si="30"/>
        <v>0</v>
      </c>
      <c r="AH983" t="str" cm="1">
        <f t="array" ref="AH983">_xlfn.IFS(
X983&lt;=20, "&lt;20",
AND(X983&gt;=20, X983&lt;50), "20-50",
AND(X983&gt;=50, X983&lt;100), "50-100",
X983&gt;=100, "&gt;100"
)</f>
        <v>&gt;100</v>
      </c>
      <c r="AI983">
        <f t="shared" si="31"/>
        <v>0</v>
      </c>
      <c r="AJ983" t="str" cm="1">
        <f t="array" ref="AJ983">_xlfn.IFS(
C983&lt;=20, "&lt;20",
AND(C983&gt;=20, C983&lt;35), "20-35",
AND(C983&gt;=35, C983&lt;50), "35-50",
C983&gt;=50, "50-100"
)</f>
        <v>20-35</v>
      </c>
      <c r="AK983" t="str" cm="1">
        <f t="array" ref="AK983">_xlfn.IFS(
G983&lt;6, "&lt;6",
AND(G983&gt;=6, G983&lt;12), "6-12",
AND(G983&gt;=12, G983&lt;18), "12-18",  AND(G983&gt;=18, G983&lt;24), "18-24", G983&gt;=24, "24-36")</f>
        <v>24-36</v>
      </c>
    </row>
    <row r="984" spans="1:37" x14ac:dyDescent="0.3">
      <c r="A984" t="s">
        <v>1083</v>
      </c>
      <c r="B984" t="s">
        <v>44</v>
      </c>
      <c r="C984">
        <v>57</v>
      </c>
      <c r="D984" t="s">
        <v>37</v>
      </c>
      <c r="E984" t="s">
        <v>90</v>
      </c>
      <c r="F984">
        <v>11</v>
      </c>
      <c r="G984">
        <v>8</v>
      </c>
      <c r="H984" t="s">
        <v>36</v>
      </c>
      <c r="I984" t="s">
        <v>37</v>
      </c>
      <c r="J984" t="s">
        <v>37</v>
      </c>
      <c r="K984" t="s">
        <v>37</v>
      </c>
      <c r="L984" t="s">
        <v>50</v>
      </c>
      <c r="M984" t="s">
        <v>34</v>
      </c>
      <c r="N984" t="s">
        <v>34</v>
      </c>
      <c r="O984" t="s">
        <v>34</v>
      </c>
      <c r="P984" t="s">
        <v>34</v>
      </c>
      <c r="Q984" t="s">
        <v>34</v>
      </c>
      <c r="R984" t="s">
        <v>34</v>
      </c>
      <c r="S984" t="s">
        <v>34</v>
      </c>
      <c r="T984" t="s">
        <v>37</v>
      </c>
      <c r="U984" t="s">
        <v>46</v>
      </c>
      <c r="V984" t="s">
        <v>37</v>
      </c>
      <c r="W984" t="s">
        <v>51</v>
      </c>
      <c r="X984">
        <v>75.099999999999994</v>
      </c>
      <c r="Y984">
        <v>75.099999999999994</v>
      </c>
      <c r="Z984">
        <v>0</v>
      </c>
      <c r="AA984">
        <v>0</v>
      </c>
      <c r="AB984">
        <v>4.53</v>
      </c>
      <c r="AC984">
        <v>79.63</v>
      </c>
      <c r="AD984" t="s">
        <v>85</v>
      </c>
      <c r="AE984" t="s">
        <v>42</v>
      </c>
      <c r="AF984" t="s">
        <v>42</v>
      </c>
      <c r="AG984">
        <f t="shared" si="30"/>
        <v>0</v>
      </c>
      <c r="AH984" t="str" cm="1">
        <f t="array" ref="AH984">_xlfn.IFS(
X984&lt;=20, "&lt;20",
AND(X984&gt;=20, X984&lt;50), "20-50",
AND(X984&gt;=50, X984&lt;100), "50-100",
X984&gt;=100, "&gt;100"
)</f>
        <v>50-100</v>
      </c>
      <c r="AI984">
        <f t="shared" si="31"/>
        <v>1</v>
      </c>
      <c r="AJ984" t="str" cm="1">
        <f t="array" ref="AJ984">_xlfn.IFS(
C984&lt;=20, "&lt;20",
AND(C984&gt;=20, C984&lt;35), "20-35",
AND(C984&gt;=35, C984&lt;50), "35-50",
C984&gt;=50, "50-100"
)</f>
        <v>50-100</v>
      </c>
      <c r="AK984" t="str" cm="1">
        <f t="array" ref="AK984">_xlfn.IFS(
G984&lt;6, "&lt;6",
AND(G984&gt;=6, G984&lt;12), "6-12",
AND(G984&gt;=12, G984&lt;18), "12-18",  AND(G984&gt;=18, G984&lt;24), "18-24", G984&gt;=24, "24-36")</f>
        <v>6-12</v>
      </c>
    </row>
    <row r="985" spans="1:37" x14ac:dyDescent="0.3">
      <c r="A985" t="s">
        <v>1084</v>
      </c>
      <c r="B985" t="s">
        <v>33</v>
      </c>
      <c r="C985">
        <v>63</v>
      </c>
      <c r="D985" t="s">
        <v>34</v>
      </c>
      <c r="E985" t="s">
        <v>164</v>
      </c>
      <c r="F985">
        <v>10</v>
      </c>
      <c r="G985">
        <v>16</v>
      </c>
      <c r="H985" t="s">
        <v>36</v>
      </c>
      <c r="I985" t="s">
        <v>37</v>
      </c>
      <c r="J985" t="s">
        <v>34</v>
      </c>
      <c r="K985" t="s">
        <v>37</v>
      </c>
      <c r="L985" t="s">
        <v>72</v>
      </c>
      <c r="M985" t="s">
        <v>37</v>
      </c>
      <c r="N985" t="s">
        <v>34</v>
      </c>
      <c r="O985" t="s">
        <v>34</v>
      </c>
      <c r="P985" t="s">
        <v>34</v>
      </c>
      <c r="Q985" t="s">
        <v>34</v>
      </c>
      <c r="R985" t="s">
        <v>34</v>
      </c>
      <c r="S985" t="s">
        <v>34</v>
      </c>
      <c r="T985" t="s">
        <v>37</v>
      </c>
      <c r="U985" t="s">
        <v>46</v>
      </c>
      <c r="V985" t="s">
        <v>34</v>
      </c>
      <c r="W985" t="s">
        <v>40</v>
      </c>
      <c r="X985">
        <v>51.05</v>
      </c>
      <c r="Y985">
        <v>2066</v>
      </c>
      <c r="Z985">
        <v>0</v>
      </c>
      <c r="AA985">
        <v>0</v>
      </c>
      <c r="AB985">
        <v>587.34</v>
      </c>
      <c r="AC985">
        <v>2653.34</v>
      </c>
      <c r="AD985" t="s">
        <v>41</v>
      </c>
      <c r="AE985" t="s">
        <v>42</v>
      </c>
      <c r="AF985" t="s">
        <v>42</v>
      </c>
      <c r="AG985">
        <f t="shared" si="30"/>
        <v>0</v>
      </c>
      <c r="AH985" t="str" cm="1">
        <f t="array" ref="AH985">_xlfn.IFS(
X985&lt;=20, "&lt;20",
AND(X985&gt;=20, X985&lt;50), "20-50",
AND(X985&gt;=50, X985&lt;100), "50-100",
X985&gt;=100, "&gt;100"
)</f>
        <v>50-100</v>
      </c>
      <c r="AI985">
        <f t="shared" si="31"/>
        <v>0</v>
      </c>
      <c r="AJ985" t="str" cm="1">
        <f t="array" ref="AJ985">_xlfn.IFS(
C985&lt;=20, "&lt;20",
AND(C985&gt;=20, C985&lt;35), "20-35",
AND(C985&gt;=35, C985&lt;50), "35-50",
C985&gt;=50, "50-100"
)</f>
        <v>50-100</v>
      </c>
      <c r="AK985" t="str" cm="1">
        <f t="array" ref="AK985">_xlfn.IFS(
G985&lt;6, "&lt;6",
AND(G985&gt;=6, G985&lt;12), "6-12",
AND(G985&gt;=12, G985&lt;18), "12-18",  AND(G985&gt;=18, G985&lt;24), "18-24", G985&gt;=24, "24-36")</f>
        <v>12-18</v>
      </c>
    </row>
    <row r="986" spans="1:37" x14ac:dyDescent="0.3">
      <c r="A986" t="s">
        <v>1085</v>
      </c>
      <c r="B986" t="s">
        <v>44</v>
      </c>
      <c r="C986">
        <v>38</v>
      </c>
      <c r="D986" t="s">
        <v>34</v>
      </c>
      <c r="E986" t="s">
        <v>76</v>
      </c>
      <c r="F986">
        <v>9</v>
      </c>
      <c r="G986">
        <v>3</v>
      </c>
      <c r="H986" t="s">
        <v>49</v>
      </c>
      <c r="I986" t="s">
        <v>37</v>
      </c>
      <c r="J986" t="s">
        <v>34</v>
      </c>
      <c r="K986" t="s">
        <v>37</v>
      </c>
      <c r="L986" t="s">
        <v>38</v>
      </c>
      <c r="M986" t="s">
        <v>37</v>
      </c>
      <c r="N986" t="s">
        <v>34</v>
      </c>
      <c r="O986" t="s">
        <v>34</v>
      </c>
      <c r="P986" t="s">
        <v>34</v>
      </c>
      <c r="Q986" t="s">
        <v>34</v>
      </c>
      <c r="R986" t="s">
        <v>34</v>
      </c>
      <c r="S986" t="s">
        <v>34</v>
      </c>
      <c r="T986" t="s">
        <v>37</v>
      </c>
      <c r="U986" t="s">
        <v>46</v>
      </c>
      <c r="V986" t="s">
        <v>34</v>
      </c>
      <c r="W986" t="s">
        <v>40</v>
      </c>
      <c r="X986">
        <v>49.9</v>
      </c>
      <c r="Y986">
        <v>49.9</v>
      </c>
      <c r="Z986">
        <v>0</v>
      </c>
      <c r="AA986">
        <v>0</v>
      </c>
      <c r="AB986">
        <v>9</v>
      </c>
      <c r="AC986">
        <v>58.9</v>
      </c>
      <c r="AD986" t="s">
        <v>85</v>
      </c>
      <c r="AE986" t="s">
        <v>42</v>
      </c>
      <c r="AF986" t="s">
        <v>42</v>
      </c>
      <c r="AG986">
        <f t="shared" si="30"/>
        <v>0</v>
      </c>
      <c r="AH986" t="str" cm="1">
        <f t="array" ref="AH986">_xlfn.IFS(
X986&lt;=20, "&lt;20",
AND(X986&gt;=20, X986&lt;50), "20-50",
AND(X986&gt;=50, X986&lt;100), "50-100",
X986&gt;=100, "&gt;100"
)</f>
        <v>20-50</v>
      </c>
      <c r="AI986">
        <f t="shared" si="31"/>
        <v>1</v>
      </c>
      <c r="AJ986" t="str" cm="1">
        <f t="array" ref="AJ986">_xlfn.IFS(
C986&lt;=20, "&lt;20",
AND(C986&gt;=20, C986&lt;35), "20-35",
AND(C986&gt;=35, C986&lt;50), "35-50",
C986&gt;=50, "50-100"
)</f>
        <v>35-50</v>
      </c>
      <c r="AK986" t="str" cm="1">
        <f t="array" ref="AK986">_xlfn.IFS(
G986&lt;6, "&lt;6",
AND(G986&gt;=6, G986&lt;12), "6-12",
AND(G986&gt;=12, G986&lt;18), "12-18",  AND(G986&gt;=18, G986&lt;24), "18-24", G986&gt;=24, "24-36")</f>
        <v>&lt;6</v>
      </c>
    </row>
    <row r="987" spans="1:37" x14ac:dyDescent="0.3">
      <c r="A987" t="s">
        <v>1086</v>
      </c>
      <c r="B987" t="s">
        <v>44</v>
      </c>
      <c r="C987">
        <v>48</v>
      </c>
      <c r="D987" t="s">
        <v>34</v>
      </c>
      <c r="E987" t="s">
        <v>164</v>
      </c>
      <c r="F987">
        <v>3</v>
      </c>
      <c r="G987">
        <v>21</v>
      </c>
      <c r="H987" t="s">
        <v>36</v>
      </c>
      <c r="I987" t="s">
        <v>37</v>
      </c>
      <c r="J987" t="s">
        <v>34</v>
      </c>
      <c r="K987" t="s">
        <v>37</v>
      </c>
      <c r="L987" t="s">
        <v>50</v>
      </c>
      <c r="M987" t="s">
        <v>34</v>
      </c>
      <c r="N987" t="s">
        <v>34</v>
      </c>
      <c r="O987" t="s">
        <v>34</v>
      </c>
      <c r="P987" t="s">
        <v>34</v>
      </c>
      <c r="Q987" t="s">
        <v>37</v>
      </c>
      <c r="R987" t="s">
        <v>37</v>
      </c>
      <c r="S987" t="s">
        <v>37</v>
      </c>
      <c r="T987" t="s">
        <v>37</v>
      </c>
      <c r="U987" t="s">
        <v>46</v>
      </c>
      <c r="V987" t="s">
        <v>37</v>
      </c>
      <c r="W987" t="s">
        <v>51</v>
      </c>
      <c r="X987">
        <v>89.1</v>
      </c>
      <c r="Y987">
        <v>89.1</v>
      </c>
      <c r="Z987">
        <v>0</v>
      </c>
      <c r="AA987">
        <v>0</v>
      </c>
      <c r="AB987">
        <v>16.059999999999999</v>
      </c>
      <c r="AC987">
        <v>105.16</v>
      </c>
      <c r="AD987" t="s">
        <v>52</v>
      </c>
      <c r="AE987" t="s">
        <v>94</v>
      </c>
      <c r="AF987" t="s">
        <v>235</v>
      </c>
      <c r="AG987">
        <f t="shared" si="30"/>
        <v>1</v>
      </c>
      <c r="AH987" t="str" cm="1">
        <f t="array" ref="AH987">_xlfn.IFS(
X987&lt;=20, "&lt;20",
AND(X987&gt;=20, X987&lt;50), "20-50",
AND(X987&gt;=50, X987&lt;100), "50-100",
X987&gt;=100, "&gt;100"
)</f>
        <v>50-100</v>
      </c>
      <c r="AI987">
        <f t="shared" si="31"/>
        <v>0</v>
      </c>
      <c r="AJ987" t="str" cm="1">
        <f t="array" ref="AJ987">_xlfn.IFS(
C987&lt;=20, "&lt;20",
AND(C987&gt;=20, C987&lt;35), "20-35",
AND(C987&gt;=35, C987&lt;50), "35-50",
C987&gt;=50, "50-100"
)</f>
        <v>35-50</v>
      </c>
      <c r="AK987" t="str" cm="1">
        <f t="array" ref="AK987">_xlfn.IFS(
G987&lt;6, "&lt;6",
AND(G987&gt;=6, G987&lt;12), "6-12",
AND(G987&gt;=12, G987&lt;18), "12-18",  AND(G987&gt;=18, G987&lt;24), "18-24", G987&gt;=24, "24-36")</f>
        <v>18-24</v>
      </c>
    </row>
    <row r="988" spans="1:37" x14ac:dyDescent="0.3">
      <c r="A988" t="s">
        <v>1087</v>
      </c>
      <c r="B988" t="s">
        <v>44</v>
      </c>
      <c r="C988">
        <v>63</v>
      </c>
      <c r="D988" t="s">
        <v>34</v>
      </c>
      <c r="E988" t="s">
        <v>87</v>
      </c>
      <c r="F988">
        <v>7</v>
      </c>
      <c r="G988">
        <v>1</v>
      </c>
      <c r="H988" t="s">
        <v>70</v>
      </c>
      <c r="I988" t="s">
        <v>37</v>
      </c>
      <c r="J988" t="s">
        <v>37</v>
      </c>
      <c r="K988" t="s">
        <v>37</v>
      </c>
      <c r="L988" t="s">
        <v>50</v>
      </c>
      <c r="M988" t="s">
        <v>37</v>
      </c>
      <c r="N988" t="s">
        <v>34</v>
      </c>
      <c r="O988" t="s">
        <v>37</v>
      </c>
      <c r="P988" t="s">
        <v>37</v>
      </c>
      <c r="Q988" t="s">
        <v>34</v>
      </c>
      <c r="R988" t="s">
        <v>34</v>
      </c>
      <c r="S988" t="s">
        <v>34</v>
      </c>
      <c r="T988" t="s">
        <v>34</v>
      </c>
      <c r="U988" t="s">
        <v>67</v>
      </c>
      <c r="V988" t="s">
        <v>37</v>
      </c>
      <c r="W988" t="s">
        <v>40</v>
      </c>
      <c r="X988">
        <v>91.6</v>
      </c>
      <c r="Y988">
        <v>4627.8</v>
      </c>
      <c r="Z988">
        <v>0</v>
      </c>
      <c r="AA988">
        <v>60</v>
      </c>
      <c r="AB988">
        <v>937.04</v>
      </c>
      <c r="AC988">
        <v>5624.84</v>
      </c>
      <c r="AD988" t="s">
        <v>41</v>
      </c>
      <c r="AE988" t="s">
        <v>42</v>
      </c>
      <c r="AF988" t="s">
        <v>42</v>
      </c>
      <c r="AG988">
        <f t="shared" si="30"/>
        <v>0</v>
      </c>
      <c r="AH988" t="str" cm="1">
        <f t="array" ref="AH988">_xlfn.IFS(
X988&lt;=20, "&lt;20",
AND(X988&gt;=20, X988&lt;50), "20-50",
AND(X988&gt;=50, X988&lt;100), "50-100",
X988&gt;=100, "&gt;100"
)</f>
        <v>50-100</v>
      </c>
      <c r="AI988">
        <f t="shared" si="31"/>
        <v>0</v>
      </c>
      <c r="AJ988" t="str" cm="1">
        <f t="array" ref="AJ988">_xlfn.IFS(
C988&lt;=20, "&lt;20",
AND(C988&gt;=20, C988&lt;35), "20-35",
AND(C988&gt;=35, C988&lt;50), "35-50",
C988&gt;=50, "50-100"
)</f>
        <v>50-100</v>
      </c>
      <c r="AK988" t="str" cm="1">
        <f t="array" ref="AK988">_xlfn.IFS(
G988&lt;6, "&lt;6",
AND(G988&gt;=6, G988&lt;12), "6-12",
AND(G988&gt;=12, G988&lt;18), "12-18",  AND(G988&gt;=18, G988&lt;24), "18-24", G988&gt;=24, "24-36")</f>
        <v>&lt;6</v>
      </c>
    </row>
    <row r="989" spans="1:37" x14ac:dyDescent="0.3">
      <c r="A989" t="s">
        <v>1088</v>
      </c>
      <c r="B989" t="s">
        <v>33</v>
      </c>
      <c r="C989">
        <v>34</v>
      </c>
      <c r="D989" t="s">
        <v>37</v>
      </c>
      <c r="E989" t="s">
        <v>103</v>
      </c>
      <c r="F989">
        <v>0</v>
      </c>
      <c r="G989">
        <v>35</v>
      </c>
      <c r="H989" t="s">
        <v>57</v>
      </c>
      <c r="I989" t="s">
        <v>37</v>
      </c>
      <c r="J989" t="s">
        <v>37</v>
      </c>
      <c r="K989" t="s">
        <v>37</v>
      </c>
      <c r="L989" t="s">
        <v>50</v>
      </c>
      <c r="M989" t="s">
        <v>34</v>
      </c>
      <c r="N989" t="s">
        <v>34</v>
      </c>
      <c r="O989" t="s">
        <v>37</v>
      </c>
      <c r="P989" t="s">
        <v>34</v>
      </c>
      <c r="Q989" t="s">
        <v>37</v>
      </c>
      <c r="R989" t="s">
        <v>37</v>
      </c>
      <c r="S989" t="s">
        <v>37</v>
      </c>
      <c r="T989" t="s">
        <v>37</v>
      </c>
      <c r="U989" t="s">
        <v>46</v>
      </c>
      <c r="V989" t="s">
        <v>37</v>
      </c>
      <c r="W989" t="s">
        <v>51</v>
      </c>
      <c r="X989">
        <v>98.5</v>
      </c>
      <c r="Y989">
        <v>1037.75</v>
      </c>
      <c r="Z989">
        <v>0</v>
      </c>
      <c r="AA989">
        <v>0</v>
      </c>
      <c r="AB989">
        <v>10.9</v>
      </c>
      <c r="AC989">
        <v>1048.6500000000001</v>
      </c>
      <c r="AD989" t="s">
        <v>52</v>
      </c>
      <c r="AE989" t="s">
        <v>58</v>
      </c>
      <c r="AF989" t="s">
        <v>365</v>
      </c>
      <c r="AG989">
        <f t="shared" si="30"/>
        <v>1</v>
      </c>
      <c r="AH989" t="str" cm="1">
        <f t="array" ref="AH989">_xlfn.IFS(
X989&lt;=20, "&lt;20",
AND(X989&gt;=20, X989&lt;50), "20-50",
AND(X989&gt;=50, X989&lt;100), "50-100",
X989&gt;=100, "&gt;100"
)</f>
        <v>50-100</v>
      </c>
      <c r="AI989">
        <f t="shared" si="31"/>
        <v>0</v>
      </c>
      <c r="AJ989" t="str" cm="1">
        <f t="array" ref="AJ989">_xlfn.IFS(
C989&lt;=20, "&lt;20",
AND(C989&gt;=20, C989&lt;35), "20-35",
AND(C989&gt;=35, C989&lt;50), "35-50",
C989&gt;=50, "50-100"
)</f>
        <v>20-35</v>
      </c>
      <c r="AK989" t="str" cm="1">
        <f t="array" ref="AK989">_xlfn.IFS(
G989&lt;6, "&lt;6",
AND(G989&gt;=6, G989&lt;12), "6-12",
AND(G989&gt;=12, G989&lt;18), "12-18",  AND(G989&gt;=18, G989&lt;24), "18-24", G989&gt;=24, "24-36")</f>
        <v>24-36</v>
      </c>
    </row>
    <row r="990" spans="1:37" x14ac:dyDescent="0.3">
      <c r="A990" t="s">
        <v>1089</v>
      </c>
      <c r="B990" t="s">
        <v>44</v>
      </c>
      <c r="C990">
        <v>30</v>
      </c>
      <c r="D990" t="s">
        <v>37</v>
      </c>
      <c r="E990" t="s">
        <v>56</v>
      </c>
      <c r="F990">
        <v>0</v>
      </c>
      <c r="G990">
        <v>4</v>
      </c>
      <c r="H990" t="s">
        <v>36</v>
      </c>
      <c r="I990" t="s">
        <v>37</v>
      </c>
      <c r="J990" t="s">
        <v>34</v>
      </c>
      <c r="K990" t="s">
        <v>37</v>
      </c>
      <c r="L990" t="s">
        <v>38</v>
      </c>
      <c r="M990" t="s">
        <v>34</v>
      </c>
      <c r="N990" t="s">
        <v>37</v>
      </c>
      <c r="O990" t="s">
        <v>34</v>
      </c>
      <c r="P990" t="s">
        <v>34</v>
      </c>
      <c r="Q990" t="s">
        <v>34</v>
      </c>
      <c r="R990" t="s">
        <v>34</v>
      </c>
      <c r="S990" t="s">
        <v>34</v>
      </c>
      <c r="T990" t="s">
        <v>37</v>
      </c>
      <c r="U990" t="s">
        <v>46</v>
      </c>
      <c r="V990" t="s">
        <v>34</v>
      </c>
      <c r="W990" t="s">
        <v>143</v>
      </c>
      <c r="X990">
        <v>49.25</v>
      </c>
      <c r="Y990">
        <v>208.45</v>
      </c>
      <c r="Z990">
        <v>0</v>
      </c>
      <c r="AA990">
        <v>0</v>
      </c>
      <c r="AB990">
        <v>152.04</v>
      </c>
      <c r="AC990">
        <v>360.49</v>
      </c>
      <c r="AD990" t="s">
        <v>41</v>
      </c>
      <c r="AE990" t="s">
        <v>42</v>
      </c>
      <c r="AF990" t="s">
        <v>42</v>
      </c>
      <c r="AG990">
        <f t="shared" si="30"/>
        <v>0</v>
      </c>
      <c r="AH990" t="str" cm="1">
        <f t="array" ref="AH990">_xlfn.IFS(
X990&lt;=20, "&lt;20",
AND(X990&gt;=20, X990&lt;50), "20-50",
AND(X990&gt;=50, X990&lt;100), "50-100",
X990&gt;=100, "&gt;100"
)</f>
        <v>20-50</v>
      </c>
      <c r="AI990">
        <f t="shared" si="31"/>
        <v>0</v>
      </c>
      <c r="AJ990" t="str" cm="1">
        <f t="array" ref="AJ990">_xlfn.IFS(
C990&lt;=20, "&lt;20",
AND(C990&gt;=20, C990&lt;35), "20-35",
AND(C990&gt;=35, C990&lt;50), "35-50",
C990&gt;=50, "50-100"
)</f>
        <v>20-35</v>
      </c>
      <c r="AK990" t="str" cm="1">
        <f t="array" ref="AK990">_xlfn.IFS(
G990&lt;6, "&lt;6",
AND(G990&gt;=6, G990&lt;12), "6-12",
AND(G990&gt;=12, G990&lt;18), "12-18",  AND(G990&gt;=18, G990&lt;24), "18-24", G990&gt;=24, "24-36")</f>
        <v>&lt;6</v>
      </c>
    </row>
    <row r="991" spans="1:37" x14ac:dyDescent="0.3">
      <c r="A991" t="s">
        <v>1090</v>
      </c>
      <c r="B991" t="s">
        <v>44</v>
      </c>
      <c r="C991">
        <v>19</v>
      </c>
      <c r="D991" t="s">
        <v>34</v>
      </c>
      <c r="E991" t="s">
        <v>103</v>
      </c>
      <c r="F991">
        <v>4</v>
      </c>
      <c r="G991">
        <v>2</v>
      </c>
      <c r="H991" t="s">
        <v>66</v>
      </c>
      <c r="I991" t="s">
        <v>34</v>
      </c>
      <c r="J991" t="s">
        <v>34</v>
      </c>
      <c r="K991" t="s">
        <v>37</v>
      </c>
      <c r="L991" t="s">
        <v>72</v>
      </c>
      <c r="M991" t="s">
        <v>37</v>
      </c>
      <c r="N991" t="s">
        <v>34</v>
      </c>
      <c r="O991" t="s">
        <v>37</v>
      </c>
      <c r="P991" t="s">
        <v>37</v>
      </c>
      <c r="Q991" t="s">
        <v>37</v>
      </c>
      <c r="R991" t="s">
        <v>37</v>
      </c>
      <c r="S991" t="s">
        <v>37</v>
      </c>
      <c r="T991" t="s">
        <v>37</v>
      </c>
      <c r="U991" t="s">
        <v>67</v>
      </c>
      <c r="V991" t="s">
        <v>34</v>
      </c>
      <c r="W991" t="s">
        <v>51</v>
      </c>
      <c r="X991">
        <v>59.5</v>
      </c>
      <c r="Y991">
        <v>4144.8</v>
      </c>
      <c r="Z991">
        <v>23.72</v>
      </c>
      <c r="AA991">
        <v>0</v>
      </c>
      <c r="AB991">
        <v>0</v>
      </c>
      <c r="AC991">
        <v>4121.08</v>
      </c>
      <c r="AD991" t="s">
        <v>41</v>
      </c>
      <c r="AE991" t="s">
        <v>42</v>
      </c>
      <c r="AF991" t="s">
        <v>42</v>
      </c>
      <c r="AG991">
        <f t="shared" si="30"/>
        <v>0</v>
      </c>
      <c r="AH991" t="str" cm="1">
        <f t="array" ref="AH991">_xlfn.IFS(
X991&lt;=20, "&lt;20",
AND(X991&gt;=20, X991&lt;50), "20-50",
AND(X991&gt;=50, X991&lt;100), "50-100",
X991&gt;=100, "&gt;100"
)</f>
        <v>50-100</v>
      </c>
      <c r="AI991">
        <f t="shared" si="31"/>
        <v>0</v>
      </c>
      <c r="AJ991" t="str" cm="1">
        <f t="array" ref="AJ991">_xlfn.IFS(
C991&lt;=20, "&lt;20",
AND(C991&gt;=20, C991&lt;35), "20-35",
AND(C991&gt;=35, C991&lt;50), "35-50",
C991&gt;=50, "50-100"
)</f>
        <v>&lt;20</v>
      </c>
      <c r="AK991" t="str" cm="1">
        <f t="array" ref="AK991">_xlfn.IFS(
G991&lt;6, "&lt;6",
AND(G991&gt;=6, G991&lt;12), "6-12",
AND(G991&gt;=12, G991&lt;18), "12-18",  AND(G991&gt;=18, G991&lt;24), "18-24", G991&gt;=24, "24-36")</f>
        <v>&lt;6</v>
      </c>
    </row>
    <row r="992" spans="1:37" x14ac:dyDescent="0.3">
      <c r="A992" t="s">
        <v>1091</v>
      </c>
      <c r="B992" t="s">
        <v>33</v>
      </c>
      <c r="C992">
        <v>38</v>
      </c>
      <c r="D992" t="s">
        <v>34</v>
      </c>
      <c r="E992" t="s">
        <v>61</v>
      </c>
      <c r="F992">
        <v>14</v>
      </c>
      <c r="G992">
        <v>17</v>
      </c>
      <c r="H992" t="s">
        <v>36</v>
      </c>
      <c r="I992" t="s">
        <v>37</v>
      </c>
      <c r="J992" t="s">
        <v>34</v>
      </c>
      <c r="K992" t="s">
        <v>34</v>
      </c>
      <c r="L992" t="s">
        <v>34</v>
      </c>
      <c r="M992" t="s">
        <v>34</v>
      </c>
      <c r="N992" t="s">
        <v>34</v>
      </c>
      <c r="O992" t="s">
        <v>34</v>
      </c>
      <c r="P992" t="s">
        <v>34</v>
      </c>
      <c r="Q992" t="s">
        <v>34</v>
      </c>
      <c r="R992" t="s">
        <v>34</v>
      </c>
      <c r="S992" t="s">
        <v>34</v>
      </c>
      <c r="T992" t="s">
        <v>34</v>
      </c>
      <c r="U992" t="s">
        <v>67</v>
      </c>
      <c r="V992" t="s">
        <v>34</v>
      </c>
      <c r="W992" t="s">
        <v>40</v>
      </c>
      <c r="X992">
        <v>19.95</v>
      </c>
      <c r="Y992">
        <v>1258.1500000000001</v>
      </c>
      <c r="Z992">
        <v>0</v>
      </c>
      <c r="AA992">
        <v>0</v>
      </c>
      <c r="AB992">
        <v>1808.4</v>
      </c>
      <c r="AC992">
        <v>3066.55</v>
      </c>
      <c r="AD992" t="s">
        <v>41</v>
      </c>
      <c r="AE992" t="s">
        <v>42</v>
      </c>
      <c r="AF992" t="s">
        <v>42</v>
      </c>
      <c r="AG992">
        <f t="shared" si="30"/>
        <v>0</v>
      </c>
      <c r="AH992" t="str" cm="1">
        <f t="array" ref="AH992">_xlfn.IFS(
X992&lt;=20, "&lt;20",
AND(X992&gt;=20, X992&lt;50), "20-50",
AND(X992&gt;=50, X992&lt;100), "50-100",
X992&gt;=100, "&gt;100"
)</f>
        <v>&lt;20</v>
      </c>
      <c r="AI992">
        <f t="shared" si="31"/>
        <v>0</v>
      </c>
      <c r="AJ992" t="str" cm="1">
        <f t="array" ref="AJ992">_xlfn.IFS(
C992&lt;=20, "&lt;20",
AND(C992&gt;=20, C992&lt;35), "20-35",
AND(C992&gt;=35, C992&lt;50), "35-50",
C992&gt;=50, "50-100"
)</f>
        <v>35-50</v>
      </c>
      <c r="AK992" t="str" cm="1">
        <f t="array" ref="AK992">_xlfn.IFS(
G992&lt;6, "&lt;6",
AND(G992&gt;=6, G992&lt;12), "6-12",
AND(G992&gt;=12, G992&lt;18), "12-18",  AND(G992&gt;=18, G992&lt;24), "18-24", G992&gt;=24, "24-36")</f>
        <v>12-18</v>
      </c>
    </row>
    <row r="993" spans="1:37" x14ac:dyDescent="0.3">
      <c r="A993" t="s">
        <v>1092</v>
      </c>
      <c r="B993" t="s">
        <v>33</v>
      </c>
      <c r="C993">
        <v>73</v>
      </c>
      <c r="D993" t="s">
        <v>37</v>
      </c>
      <c r="E993" t="s">
        <v>82</v>
      </c>
      <c r="F993">
        <v>3</v>
      </c>
      <c r="G993">
        <v>17</v>
      </c>
      <c r="H993" t="s">
        <v>49</v>
      </c>
      <c r="I993" t="s">
        <v>37</v>
      </c>
      <c r="J993" t="s">
        <v>34</v>
      </c>
      <c r="K993" t="s">
        <v>37</v>
      </c>
      <c r="L993" t="s">
        <v>38</v>
      </c>
      <c r="M993" t="s">
        <v>34</v>
      </c>
      <c r="N993" t="s">
        <v>34</v>
      </c>
      <c r="O993" t="s">
        <v>37</v>
      </c>
      <c r="P993" t="s">
        <v>37</v>
      </c>
      <c r="Q993" t="s">
        <v>34</v>
      </c>
      <c r="R993" t="s">
        <v>37</v>
      </c>
      <c r="S993" t="s">
        <v>37</v>
      </c>
      <c r="T993" t="s">
        <v>37</v>
      </c>
      <c r="U993" t="s">
        <v>67</v>
      </c>
      <c r="V993" t="s">
        <v>37</v>
      </c>
      <c r="W993" t="s">
        <v>40</v>
      </c>
      <c r="X993">
        <v>64.400000000000006</v>
      </c>
      <c r="Y993">
        <v>581.70000000000005</v>
      </c>
      <c r="Z993">
        <v>0</v>
      </c>
      <c r="AA993">
        <v>0</v>
      </c>
      <c r="AB993">
        <v>204.56</v>
      </c>
      <c r="AC993">
        <v>786.26</v>
      </c>
      <c r="AD993" t="s">
        <v>41</v>
      </c>
      <c r="AE993" t="s">
        <v>42</v>
      </c>
      <c r="AF993" t="s">
        <v>42</v>
      </c>
      <c r="AG993">
        <f t="shared" si="30"/>
        <v>0</v>
      </c>
      <c r="AH993" t="str" cm="1">
        <f t="array" ref="AH993">_xlfn.IFS(
X993&lt;=20, "&lt;20",
AND(X993&gt;=20, X993&lt;50), "20-50",
AND(X993&gt;=50, X993&lt;100), "50-100",
X993&gt;=100, "&gt;100"
)</f>
        <v>50-100</v>
      </c>
      <c r="AI993">
        <f t="shared" si="31"/>
        <v>0</v>
      </c>
      <c r="AJ993" t="str" cm="1">
        <f t="array" ref="AJ993">_xlfn.IFS(
C993&lt;=20, "&lt;20",
AND(C993&gt;=20, C993&lt;35), "20-35",
AND(C993&gt;=35, C993&lt;50), "35-50",
C993&gt;=50, "50-100"
)</f>
        <v>50-100</v>
      </c>
      <c r="AK993" t="str" cm="1">
        <f t="array" ref="AK993">_xlfn.IFS(
G993&lt;6, "&lt;6",
AND(G993&gt;=6, G993&lt;12), "6-12",
AND(G993&gt;=12, G993&lt;18), "12-18",  AND(G993&gt;=18, G993&lt;24), "18-24", G993&gt;=24, "24-36")</f>
        <v>12-18</v>
      </c>
    </row>
    <row r="994" spans="1:37" x14ac:dyDescent="0.3">
      <c r="A994" t="s">
        <v>1093</v>
      </c>
      <c r="B994" t="s">
        <v>44</v>
      </c>
      <c r="C994">
        <v>29</v>
      </c>
      <c r="D994" t="s">
        <v>37</v>
      </c>
      <c r="E994" t="s">
        <v>114</v>
      </c>
      <c r="F994">
        <v>9</v>
      </c>
      <c r="G994">
        <v>31</v>
      </c>
      <c r="H994" t="s">
        <v>36</v>
      </c>
      <c r="I994" t="s">
        <v>37</v>
      </c>
      <c r="J994" t="s">
        <v>37</v>
      </c>
      <c r="K994" t="s">
        <v>37</v>
      </c>
      <c r="L994" t="s">
        <v>50</v>
      </c>
      <c r="M994" t="s">
        <v>34</v>
      </c>
      <c r="N994" t="s">
        <v>37</v>
      </c>
      <c r="O994" t="s">
        <v>37</v>
      </c>
      <c r="P994" t="s">
        <v>34</v>
      </c>
      <c r="Q994" t="s">
        <v>37</v>
      </c>
      <c r="R994" t="s">
        <v>37</v>
      </c>
      <c r="S994" t="s">
        <v>37</v>
      </c>
      <c r="T994" t="s">
        <v>37</v>
      </c>
      <c r="U994" t="s">
        <v>46</v>
      </c>
      <c r="V994" t="s">
        <v>37</v>
      </c>
      <c r="W994" t="s">
        <v>40</v>
      </c>
      <c r="X994">
        <v>102.1</v>
      </c>
      <c r="Y994">
        <v>1068.8499999999999</v>
      </c>
      <c r="Z994">
        <v>0</v>
      </c>
      <c r="AA994">
        <v>0</v>
      </c>
      <c r="AB994">
        <v>320.7</v>
      </c>
      <c r="AC994">
        <v>1389.55</v>
      </c>
      <c r="AD994" t="s">
        <v>52</v>
      </c>
      <c r="AE994" t="s">
        <v>53</v>
      </c>
      <c r="AF994" t="s">
        <v>155</v>
      </c>
      <c r="AG994">
        <f t="shared" si="30"/>
        <v>1</v>
      </c>
      <c r="AH994" t="str" cm="1">
        <f t="array" ref="AH994">_xlfn.IFS(
X994&lt;=20, "&lt;20",
AND(X994&gt;=20, X994&lt;50), "20-50",
AND(X994&gt;=50, X994&lt;100), "50-100",
X994&gt;=100, "&gt;100"
)</f>
        <v>&gt;100</v>
      </c>
      <c r="AI994">
        <f t="shared" si="31"/>
        <v>0</v>
      </c>
      <c r="AJ994" t="str" cm="1">
        <f t="array" ref="AJ994">_xlfn.IFS(
C994&lt;=20, "&lt;20",
AND(C994&gt;=20, C994&lt;35), "20-35",
AND(C994&gt;=35, C994&lt;50), "35-50",
C994&gt;=50, "50-100"
)</f>
        <v>20-35</v>
      </c>
      <c r="AK994" t="str" cm="1">
        <f t="array" ref="AK994">_xlfn.IFS(
G994&lt;6, "&lt;6",
AND(G994&gt;=6, G994&lt;12), "6-12",
AND(G994&gt;=12, G994&lt;18), "12-18",  AND(G994&gt;=18, G994&lt;24), "18-24", G994&gt;=24, "24-36")</f>
        <v>24-36</v>
      </c>
    </row>
    <row r="995" spans="1:37" x14ac:dyDescent="0.3">
      <c r="A995" t="s">
        <v>1094</v>
      </c>
      <c r="B995" t="s">
        <v>44</v>
      </c>
      <c r="C995">
        <v>45</v>
      </c>
      <c r="D995" t="s">
        <v>34</v>
      </c>
      <c r="E995" t="s">
        <v>114</v>
      </c>
      <c r="F995">
        <v>1</v>
      </c>
      <c r="G995">
        <v>11</v>
      </c>
      <c r="H995" t="s">
        <v>36</v>
      </c>
      <c r="I995" t="s">
        <v>37</v>
      </c>
      <c r="J995" t="s">
        <v>34</v>
      </c>
      <c r="K995" t="s">
        <v>34</v>
      </c>
      <c r="L995" t="s">
        <v>34</v>
      </c>
      <c r="M995" t="s">
        <v>34</v>
      </c>
      <c r="N995" t="s">
        <v>34</v>
      </c>
      <c r="O995" t="s">
        <v>34</v>
      </c>
      <c r="P995" t="s">
        <v>34</v>
      </c>
      <c r="Q995" t="s">
        <v>34</v>
      </c>
      <c r="R995" t="s">
        <v>34</v>
      </c>
      <c r="S995" t="s">
        <v>34</v>
      </c>
      <c r="T995" t="s">
        <v>34</v>
      </c>
      <c r="U995" t="s">
        <v>46</v>
      </c>
      <c r="V995" t="s">
        <v>34</v>
      </c>
      <c r="W995" t="s">
        <v>40</v>
      </c>
      <c r="X995">
        <v>19.649999999999999</v>
      </c>
      <c r="Y995">
        <v>60.65</v>
      </c>
      <c r="Z995">
        <v>0</v>
      </c>
      <c r="AA995">
        <v>0</v>
      </c>
      <c r="AB995">
        <v>91.02</v>
      </c>
      <c r="AC995">
        <v>151.66999999999999</v>
      </c>
      <c r="AD995" t="s">
        <v>85</v>
      </c>
      <c r="AE995" t="s">
        <v>42</v>
      </c>
      <c r="AF995" t="s">
        <v>42</v>
      </c>
      <c r="AG995">
        <f t="shared" si="30"/>
        <v>0</v>
      </c>
      <c r="AH995" t="str" cm="1">
        <f t="array" ref="AH995">_xlfn.IFS(
X995&lt;=20, "&lt;20",
AND(X995&gt;=20, X995&lt;50), "20-50",
AND(X995&gt;=50, X995&lt;100), "50-100",
X995&gt;=100, "&gt;100"
)</f>
        <v>&lt;20</v>
      </c>
      <c r="AI995">
        <f t="shared" si="31"/>
        <v>1</v>
      </c>
      <c r="AJ995" t="str" cm="1">
        <f t="array" ref="AJ995">_xlfn.IFS(
C995&lt;=20, "&lt;20",
AND(C995&gt;=20, C995&lt;35), "20-35",
AND(C995&gt;=35, C995&lt;50), "35-50",
C995&gt;=50, "50-100"
)</f>
        <v>35-50</v>
      </c>
      <c r="AK995" t="str" cm="1">
        <f t="array" ref="AK995">_xlfn.IFS(
G995&lt;6, "&lt;6",
AND(G995&gt;=6, G995&lt;12), "6-12",
AND(G995&gt;=12, G995&lt;18), "12-18",  AND(G995&gt;=18, G995&lt;24), "18-24", G995&gt;=24, "24-36")</f>
        <v>6-12</v>
      </c>
    </row>
    <row r="996" spans="1:37" x14ac:dyDescent="0.3">
      <c r="A996" t="s">
        <v>1095</v>
      </c>
      <c r="B996" t="s">
        <v>44</v>
      </c>
      <c r="C996">
        <v>73</v>
      </c>
      <c r="D996" t="s">
        <v>37</v>
      </c>
      <c r="E996" t="s">
        <v>103</v>
      </c>
      <c r="F996">
        <v>3</v>
      </c>
      <c r="G996">
        <v>21</v>
      </c>
      <c r="H996" t="s">
        <v>36</v>
      </c>
      <c r="I996" t="s">
        <v>37</v>
      </c>
      <c r="J996" t="s">
        <v>37</v>
      </c>
      <c r="K996" t="s">
        <v>34</v>
      </c>
      <c r="L996" t="s">
        <v>34</v>
      </c>
      <c r="M996" t="s">
        <v>34</v>
      </c>
      <c r="N996" t="s">
        <v>34</v>
      </c>
      <c r="O996" t="s">
        <v>34</v>
      </c>
      <c r="P996" t="s">
        <v>34</v>
      </c>
      <c r="Q996" t="s">
        <v>34</v>
      </c>
      <c r="R996" t="s">
        <v>34</v>
      </c>
      <c r="S996" t="s">
        <v>34</v>
      </c>
      <c r="T996" t="s">
        <v>34</v>
      </c>
      <c r="U996" t="s">
        <v>67</v>
      </c>
      <c r="V996" t="s">
        <v>37</v>
      </c>
      <c r="W996" t="s">
        <v>51</v>
      </c>
      <c r="X996">
        <v>24.4</v>
      </c>
      <c r="Y996">
        <v>1548.65</v>
      </c>
      <c r="Z996">
        <v>0</v>
      </c>
      <c r="AA996">
        <v>0</v>
      </c>
      <c r="AB996">
        <v>2373.7600000000002</v>
      </c>
      <c r="AC996">
        <v>3922.41</v>
      </c>
      <c r="AD996" t="s">
        <v>41</v>
      </c>
      <c r="AE996" t="s">
        <v>42</v>
      </c>
      <c r="AF996" t="s">
        <v>42</v>
      </c>
      <c r="AG996">
        <f t="shared" si="30"/>
        <v>0</v>
      </c>
      <c r="AH996" t="str" cm="1">
        <f t="array" ref="AH996">_xlfn.IFS(
X996&lt;=20, "&lt;20",
AND(X996&gt;=20, X996&lt;50), "20-50",
AND(X996&gt;=50, X996&lt;100), "50-100",
X996&gt;=100, "&gt;100"
)</f>
        <v>20-50</v>
      </c>
      <c r="AI996">
        <f t="shared" si="31"/>
        <v>0</v>
      </c>
      <c r="AJ996" t="str" cm="1">
        <f t="array" ref="AJ996">_xlfn.IFS(
C996&lt;=20, "&lt;20",
AND(C996&gt;=20, C996&lt;35), "20-35",
AND(C996&gt;=35, C996&lt;50), "35-50",
C996&gt;=50, "50-100"
)</f>
        <v>50-100</v>
      </c>
      <c r="AK996" t="str" cm="1">
        <f t="array" ref="AK996">_xlfn.IFS(
G996&lt;6, "&lt;6",
AND(G996&gt;=6, G996&lt;12), "6-12",
AND(G996&gt;=12, G996&lt;18), "12-18",  AND(G996&gt;=18, G996&lt;24), "18-24", G996&gt;=24, "24-36")</f>
        <v>18-24</v>
      </c>
    </row>
    <row r="997" spans="1:37" x14ac:dyDescent="0.3">
      <c r="A997" t="s">
        <v>1096</v>
      </c>
      <c r="B997" t="s">
        <v>44</v>
      </c>
      <c r="C997">
        <v>37</v>
      </c>
      <c r="D997" t="s">
        <v>34</v>
      </c>
      <c r="E997" t="s">
        <v>64</v>
      </c>
      <c r="F997">
        <v>4</v>
      </c>
      <c r="G997">
        <v>20</v>
      </c>
      <c r="H997" t="s">
        <v>66</v>
      </c>
      <c r="I997" t="s">
        <v>37</v>
      </c>
      <c r="J997" t="s">
        <v>37</v>
      </c>
      <c r="K997" t="s">
        <v>37</v>
      </c>
      <c r="L997" t="s">
        <v>50</v>
      </c>
      <c r="M997" t="s">
        <v>34</v>
      </c>
      <c r="N997" t="s">
        <v>37</v>
      </c>
      <c r="O997" t="s">
        <v>37</v>
      </c>
      <c r="P997" t="s">
        <v>34</v>
      </c>
      <c r="Q997" t="s">
        <v>37</v>
      </c>
      <c r="R997" t="s">
        <v>37</v>
      </c>
      <c r="S997" t="s">
        <v>37</v>
      </c>
      <c r="T997" t="s">
        <v>37</v>
      </c>
      <c r="U997" t="s">
        <v>46</v>
      </c>
      <c r="V997" t="s">
        <v>37</v>
      </c>
      <c r="W997" t="s">
        <v>51</v>
      </c>
      <c r="X997">
        <v>105.2</v>
      </c>
      <c r="Y997">
        <v>6936.85</v>
      </c>
      <c r="Z997">
        <v>0</v>
      </c>
      <c r="AA997">
        <v>0</v>
      </c>
      <c r="AB997">
        <v>2787.18</v>
      </c>
      <c r="AC997">
        <v>9724.0300000000007</v>
      </c>
      <c r="AD997" t="s">
        <v>41</v>
      </c>
      <c r="AE997" t="s">
        <v>42</v>
      </c>
      <c r="AF997" t="s">
        <v>42</v>
      </c>
      <c r="AG997">
        <f t="shared" si="30"/>
        <v>0</v>
      </c>
      <c r="AH997" t="str" cm="1">
        <f t="array" ref="AH997">_xlfn.IFS(
X997&lt;=20, "&lt;20",
AND(X997&gt;=20, X997&lt;50), "20-50",
AND(X997&gt;=50, X997&lt;100), "50-100",
X997&gt;=100, "&gt;100"
)</f>
        <v>&gt;100</v>
      </c>
      <c r="AI997">
        <f t="shared" si="31"/>
        <v>0</v>
      </c>
      <c r="AJ997" t="str" cm="1">
        <f t="array" ref="AJ997">_xlfn.IFS(
C997&lt;=20, "&lt;20",
AND(C997&gt;=20, C997&lt;35), "20-35",
AND(C997&gt;=35, C997&lt;50), "35-50",
C997&gt;=50, "50-100"
)</f>
        <v>35-50</v>
      </c>
      <c r="AK997" t="str" cm="1">
        <f t="array" ref="AK997">_xlfn.IFS(
G997&lt;6, "&lt;6",
AND(G997&gt;=6, G997&lt;12), "6-12",
AND(G997&gt;=12, G997&lt;18), "12-18",  AND(G997&gt;=18, G997&lt;24), "18-24", G997&gt;=24, "24-36")</f>
        <v>18-24</v>
      </c>
    </row>
    <row r="998" spans="1:37" x14ac:dyDescent="0.3">
      <c r="A998" t="s">
        <v>1097</v>
      </c>
      <c r="B998" t="s">
        <v>44</v>
      </c>
      <c r="C998">
        <v>31</v>
      </c>
      <c r="D998" t="s">
        <v>37</v>
      </c>
      <c r="E998" t="s">
        <v>124</v>
      </c>
      <c r="F998">
        <v>5</v>
      </c>
      <c r="G998">
        <v>25</v>
      </c>
      <c r="H998" t="s">
        <v>36</v>
      </c>
      <c r="I998" t="s">
        <v>37</v>
      </c>
      <c r="J998" t="s">
        <v>37</v>
      </c>
      <c r="K998" t="s">
        <v>37</v>
      </c>
      <c r="L998" t="s">
        <v>50</v>
      </c>
      <c r="M998" t="s">
        <v>34</v>
      </c>
      <c r="N998" t="s">
        <v>37</v>
      </c>
      <c r="O998" t="s">
        <v>37</v>
      </c>
      <c r="P998" t="s">
        <v>34</v>
      </c>
      <c r="Q998" t="s">
        <v>37</v>
      </c>
      <c r="R998" t="s">
        <v>34</v>
      </c>
      <c r="S998" t="s">
        <v>34</v>
      </c>
      <c r="T998" t="s">
        <v>37</v>
      </c>
      <c r="U998" t="s">
        <v>39</v>
      </c>
      <c r="V998" t="s">
        <v>37</v>
      </c>
      <c r="W998" t="s">
        <v>51</v>
      </c>
      <c r="X998">
        <v>93.65</v>
      </c>
      <c r="Y998">
        <v>4520.1499999999996</v>
      </c>
      <c r="Z998">
        <v>33.130000000000003</v>
      </c>
      <c r="AA998">
        <v>0</v>
      </c>
      <c r="AB998">
        <v>1767.92</v>
      </c>
      <c r="AC998">
        <v>6254.94</v>
      </c>
      <c r="AD998" t="s">
        <v>41</v>
      </c>
      <c r="AE998" t="s">
        <v>42</v>
      </c>
      <c r="AF998" t="s">
        <v>42</v>
      </c>
      <c r="AG998">
        <f t="shared" si="30"/>
        <v>0</v>
      </c>
      <c r="AH998" t="str" cm="1">
        <f t="array" ref="AH998">_xlfn.IFS(
X998&lt;=20, "&lt;20",
AND(X998&gt;=20, X998&lt;50), "20-50",
AND(X998&gt;=50, X998&lt;100), "50-100",
X998&gt;=100, "&gt;100"
)</f>
        <v>50-100</v>
      </c>
      <c r="AI998">
        <f t="shared" si="31"/>
        <v>0</v>
      </c>
      <c r="AJ998" t="str" cm="1">
        <f t="array" ref="AJ998">_xlfn.IFS(
C998&lt;=20, "&lt;20",
AND(C998&gt;=20, C998&lt;35), "20-35",
AND(C998&gt;=35, C998&lt;50), "35-50",
C998&gt;=50, "50-100"
)</f>
        <v>20-35</v>
      </c>
      <c r="AK998" t="str" cm="1">
        <f t="array" ref="AK998">_xlfn.IFS(
G998&lt;6, "&lt;6",
AND(G998&gt;=6, G998&lt;12), "6-12",
AND(G998&gt;=12, G998&lt;18), "12-18",  AND(G998&gt;=18, G998&lt;24), "18-24", G998&gt;=24, "24-36")</f>
        <v>24-36</v>
      </c>
    </row>
    <row r="999" spans="1:37" x14ac:dyDescent="0.3">
      <c r="A999" t="s">
        <v>1098</v>
      </c>
      <c r="B999" t="s">
        <v>44</v>
      </c>
      <c r="C999">
        <v>38</v>
      </c>
      <c r="D999" t="s">
        <v>37</v>
      </c>
      <c r="E999" t="s">
        <v>82</v>
      </c>
      <c r="F999">
        <v>1</v>
      </c>
      <c r="G999">
        <v>6</v>
      </c>
      <c r="H999" t="s">
        <v>36</v>
      </c>
      <c r="I999" t="s">
        <v>37</v>
      </c>
      <c r="J999" t="s">
        <v>34</v>
      </c>
      <c r="K999" t="s">
        <v>37</v>
      </c>
      <c r="L999" t="s">
        <v>72</v>
      </c>
      <c r="M999" t="s">
        <v>34</v>
      </c>
      <c r="N999" t="s">
        <v>37</v>
      </c>
      <c r="O999" t="s">
        <v>34</v>
      </c>
      <c r="P999" t="s">
        <v>34</v>
      </c>
      <c r="Q999" t="s">
        <v>34</v>
      </c>
      <c r="R999" t="s">
        <v>34</v>
      </c>
      <c r="S999" t="s">
        <v>34</v>
      </c>
      <c r="T999" t="s">
        <v>37</v>
      </c>
      <c r="U999" t="s">
        <v>46</v>
      </c>
      <c r="V999" t="s">
        <v>34</v>
      </c>
      <c r="W999" t="s">
        <v>51</v>
      </c>
      <c r="X999">
        <v>49.95</v>
      </c>
      <c r="Y999">
        <v>49.95</v>
      </c>
      <c r="Z999">
        <v>0</v>
      </c>
      <c r="AA999">
        <v>0</v>
      </c>
      <c r="AB999">
        <v>44.98</v>
      </c>
      <c r="AC999">
        <v>94.93</v>
      </c>
      <c r="AD999" t="s">
        <v>85</v>
      </c>
      <c r="AE999" t="s">
        <v>42</v>
      </c>
      <c r="AF999" t="s">
        <v>42</v>
      </c>
      <c r="AG999">
        <f t="shared" si="30"/>
        <v>0</v>
      </c>
      <c r="AH999" t="str" cm="1">
        <f t="array" ref="AH999">_xlfn.IFS(
X999&lt;=20, "&lt;20",
AND(X999&gt;=20, X999&lt;50), "20-50",
AND(X999&gt;=50, X999&lt;100), "50-100",
X999&gt;=100, "&gt;100"
)</f>
        <v>20-50</v>
      </c>
      <c r="AI999">
        <f t="shared" si="31"/>
        <v>1</v>
      </c>
      <c r="AJ999" t="str" cm="1">
        <f t="array" ref="AJ999">_xlfn.IFS(
C999&lt;=20, "&lt;20",
AND(C999&gt;=20, C999&lt;35), "20-35",
AND(C999&gt;=35, C999&lt;50), "35-50",
C999&gt;=50, "50-100"
)</f>
        <v>35-50</v>
      </c>
      <c r="AK999" t="str" cm="1">
        <f t="array" ref="AK999">_xlfn.IFS(
G999&lt;6, "&lt;6",
AND(G999&gt;=6, G999&lt;12), "6-12",
AND(G999&gt;=12, G999&lt;18), "12-18",  AND(G999&gt;=18, G999&lt;24), "18-24", G999&gt;=24, "24-36")</f>
        <v>6-12</v>
      </c>
    </row>
    <row r="1000" spans="1:37" x14ac:dyDescent="0.3">
      <c r="A1000" t="s">
        <v>1099</v>
      </c>
      <c r="B1000" t="s">
        <v>33</v>
      </c>
      <c r="C1000">
        <v>58</v>
      </c>
      <c r="D1000" t="s">
        <v>34</v>
      </c>
      <c r="E1000" t="s">
        <v>61</v>
      </c>
      <c r="F1000">
        <v>0</v>
      </c>
      <c r="G1000">
        <v>5</v>
      </c>
      <c r="H1000" t="s">
        <v>36</v>
      </c>
      <c r="I1000" t="s">
        <v>37</v>
      </c>
      <c r="J1000" t="s">
        <v>34</v>
      </c>
      <c r="K1000" t="s">
        <v>37</v>
      </c>
      <c r="L1000" t="s">
        <v>50</v>
      </c>
      <c r="M1000" t="s">
        <v>34</v>
      </c>
      <c r="N1000" t="s">
        <v>37</v>
      </c>
      <c r="O1000" t="s">
        <v>34</v>
      </c>
      <c r="P1000" t="s">
        <v>34</v>
      </c>
      <c r="Q1000" t="s">
        <v>37</v>
      </c>
      <c r="R1000" t="s">
        <v>37</v>
      </c>
      <c r="S1000" t="s">
        <v>37</v>
      </c>
      <c r="T1000" t="s">
        <v>37</v>
      </c>
      <c r="U1000" t="s">
        <v>46</v>
      </c>
      <c r="V1000" t="s">
        <v>37</v>
      </c>
      <c r="W1000" t="s">
        <v>51</v>
      </c>
      <c r="X1000">
        <v>94.7</v>
      </c>
      <c r="Y1000">
        <v>3512.5</v>
      </c>
      <c r="Z1000">
        <v>0</v>
      </c>
      <c r="AA1000">
        <v>0</v>
      </c>
      <c r="AB1000">
        <v>766.8</v>
      </c>
      <c r="AC1000">
        <v>4279.3</v>
      </c>
      <c r="AD1000" t="s">
        <v>41</v>
      </c>
      <c r="AE1000" t="s">
        <v>42</v>
      </c>
      <c r="AF1000" t="s">
        <v>42</v>
      </c>
      <c r="AG1000">
        <f t="shared" si="30"/>
        <v>0</v>
      </c>
      <c r="AH1000" t="str" cm="1">
        <f t="array" ref="AH1000">_xlfn.IFS(
X1000&lt;=20, "&lt;20",
AND(X1000&gt;=20, X1000&lt;50), "20-50",
AND(X1000&gt;=50, X1000&lt;100), "50-100",
X1000&gt;=100, "&gt;100"
)</f>
        <v>50-100</v>
      </c>
      <c r="AI1000">
        <f t="shared" si="31"/>
        <v>0</v>
      </c>
      <c r="AJ1000" t="str" cm="1">
        <f t="array" ref="AJ1000">_xlfn.IFS(
C1000&lt;=20, "&lt;20",
AND(C1000&gt;=20, C1000&lt;35), "20-35",
AND(C1000&gt;=35, C1000&lt;50), "35-50",
C1000&gt;=50, "50-100"
)</f>
        <v>50-100</v>
      </c>
      <c r="AK1000" t="str" cm="1">
        <f t="array" ref="AK1000">_xlfn.IFS(
G1000&lt;6, "&lt;6",
AND(G1000&gt;=6, G1000&lt;12), "6-12",
AND(G1000&gt;=12, G1000&lt;18), "12-18",  AND(G1000&gt;=18, G1000&lt;24), "18-24", G1000&gt;=24, "24-36")</f>
        <v>&lt;6</v>
      </c>
    </row>
    <row r="1001" spans="1:37" x14ac:dyDescent="0.3">
      <c r="A1001" t="s">
        <v>1100</v>
      </c>
      <c r="B1001" t="s">
        <v>44</v>
      </c>
      <c r="C1001">
        <v>19</v>
      </c>
      <c r="D1001" t="s">
        <v>34</v>
      </c>
      <c r="E1001" t="s">
        <v>69</v>
      </c>
      <c r="F1001">
        <v>1</v>
      </c>
      <c r="G1001">
        <v>8</v>
      </c>
      <c r="H1001" t="s">
        <v>36</v>
      </c>
      <c r="I1001" t="s">
        <v>37</v>
      </c>
      <c r="J1001" t="s">
        <v>37</v>
      </c>
      <c r="K1001" t="s">
        <v>37</v>
      </c>
      <c r="L1001" t="s">
        <v>38</v>
      </c>
      <c r="M1001" t="s">
        <v>37</v>
      </c>
      <c r="N1001" t="s">
        <v>34</v>
      </c>
      <c r="O1001" t="s">
        <v>34</v>
      </c>
      <c r="P1001" t="s">
        <v>37</v>
      </c>
      <c r="Q1001" t="s">
        <v>34</v>
      </c>
      <c r="R1001" t="s">
        <v>37</v>
      </c>
      <c r="S1001" t="s">
        <v>37</v>
      </c>
      <c r="T1001" t="s">
        <v>37</v>
      </c>
      <c r="U1001" t="s">
        <v>39</v>
      </c>
      <c r="V1001" t="s">
        <v>37</v>
      </c>
      <c r="W1001" t="s">
        <v>51</v>
      </c>
      <c r="X1001">
        <v>68.400000000000006</v>
      </c>
      <c r="Y1001">
        <v>3972.25</v>
      </c>
      <c r="Z1001">
        <v>0</v>
      </c>
      <c r="AA1001">
        <v>0</v>
      </c>
      <c r="AB1001">
        <v>1565.42</v>
      </c>
      <c r="AC1001">
        <v>5537.67</v>
      </c>
      <c r="AD1001" t="s">
        <v>41</v>
      </c>
      <c r="AE1001" t="s">
        <v>42</v>
      </c>
      <c r="AF1001" t="s">
        <v>42</v>
      </c>
      <c r="AG1001">
        <f t="shared" si="30"/>
        <v>0</v>
      </c>
      <c r="AH1001" t="str" cm="1">
        <f t="array" ref="AH1001">_xlfn.IFS(
X1001&lt;=20, "&lt;20",
AND(X1001&gt;=20, X1001&lt;50), "20-50",
AND(X1001&gt;=50, X1001&lt;100), "50-100",
X1001&gt;=100, "&gt;100"
)</f>
        <v>50-100</v>
      </c>
      <c r="AI1001">
        <f t="shared" si="31"/>
        <v>0</v>
      </c>
      <c r="AJ1001" t="str" cm="1">
        <f t="array" ref="AJ1001">_xlfn.IFS(
C1001&lt;=20, "&lt;20",
AND(C1001&gt;=20, C1001&lt;35), "20-35",
AND(C1001&gt;=35, C1001&lt;50), "35-50",
C1001&gt;=50, "50-100"
)</f>
        <v>&lt;20</v>
      </c>
      <c r="AK1001" t="str" cm="1">
        <f t="array" ref="AK1001">_xlfn.IFS(
G1001&lt;6, "&lt;6",
AND(G1001&gt;=6, G1001&lt;12), "6-12",
AND(G1001&gt;=12, G1001&lt;18), "12-18",  AND(G1001&gt;=18, G1001&lt;24), "18-24", G1001&gt;=24, "24-36")</f>
        <v>6-12</v>
      </c>
    </row>
    <row r="1002" spans="1:37" x14ac:dyDescent="0.3">
      <c r="A1002" t="s">
        <v>1101</v>
      </c>
      <c r="B1002" t="s">
        <v>44</v>
      </c>
      <c r="C1002">
        <v>53</v>
      </c>
      <c r="D1002" t="s">
        <v>34</v>
      </c>
      <c r="E1002" t="s">
        <v>99</v>
      </c>
      <c r="F1002">
        <v>11</v>
      </c>
      <c r="G1002">
        <v>18</v>
      </c>
      <c r="H1002" t="s">
        <v>49</v>
      </c>
      <c r="I1002" t="s">
        <v>37</v>
      </c>
      <c r="J1002" t="s">
        <v>34</v>
      </c>
      <c r="K1002" t="s">
        <v>37</v>
      </c>
      <c r="L1002" t="s">
        <v>50</v>
      </c>
      <c r="M1002" t="s">
        <v>34</v>
      </c>
      <c r="N1002" t="s">
        <v>34</v>
      </c>
      <c r="O1002" t="s">
        <v>37</v>
      </c>
      <c r="P1002" t="s">
        <v>34</v>
      </c>
      <c r="Q1002" t="s">
        <v>34</v>
      </c>
      <c r="R1002" t="s">
        <v>34</v>
      </c>
      <c r="S1002" t="s">
        <v>34</v>
      </c>
      <c r="T1002" t="s">
        <v>37</v>
      </c>
      <c r="U1002" t="s">
        <v>46</v>
      </c>
      <c r="V1002" t="s">
        <v>37</v>
      </c>
      <c r="W1002" t="s">
        <v>51</v>
      </c>
      <c r="X1002">
        <v>74.900000000000006</v>
      </c>
      <c r="Y1002">
        <v>490.55</v>
      </c>
      <c r="Z1002">
        <v>0</v>
      </c>
      <c r="AA1002">
        <v>0</v>
      </c>
      <c r="AB1002">
        <v>242.13</v>
      </c>
      <c r="AC1002">
        <v>732.68</v>
      </c>
      <c r="AD1002" t="s">
        <v>41</v>
      </c>
      <c r="AE1002" t="s">
        <v>42</v>
      </c>
      <c r="AF1002" t="s">
        <v>42</v>
      </c>
      <c r="AG1002">
        <f t="shared" si="30"/>
        <v>0</v>
      </c>
      <c r="AH1002" t="str" cm="1">
        <f t="array" ref="AH1002">_xlfn.IFS(
X1002&lt;=20, "&lt;20",
AND(X1002&gt;=20, X1002&lt;50), "20-50",
AND(X1002&gt;=50, X1002&lt;100), "50-100",
X1002&gt;=100, "&gt;100"
)</f>
        <v>50-100</v>
      </c>
      <c r="AI1002">
        <f t="shared" si="31"/>
        <v>0</v>
      </c>
      <c r="AJ1002" t="str" cm="1">
        <f t="array" ref="AJ1002">_xlfn.IFS(
C1002&lt;=20, "&lt;20",
AND(C1002&gt;=20, C1002&lt;35), "20-35",
AND(C1002&gt;=35, C1002&lt;50), "35-50",
C1002&gt;=50, "50-100"
)</f>
        <v>50-100</v>
      </c>
      <c r="AK1002" t="str" cm="1">
        <f t="array" ref="AK1002">_xlfn.IFS(
G1002&lt;6, "&lt;6",
AND(G1002&gt;=6, G1002&lt;12), "6-12",
AND(G1002&gt;=12, G1002&lt;18), "12-18",  AND(G1002&gt;=18, G1002&lt;24), "18-24", G1002&gt;=24, "24-36")</f>
        <v>18-24</v>
      </c>
    </row>
    <row r="1003" spans="1:37" x14ac:dyDescent="0.3">
      <c r="A1003" t="s">
        <v>1102</v>
      </c>
      <c r="B1003" t="s">
        <v>44</v>
      </c>
      <c r="C1003">
        <v>44</v>
      </c>
      <c r="D1003" t="s">
        <v>34</v>
      </c>
      <c r="E1003" t="s">
        <v>74</v>
      </c>
      <c r="F1003">
        <v>3</v>
      </c>
      <c r="G1003">
        <v>16</v>
      </c>
      <c r="H1003" t="s">
        <v>49</v>
      </c>
      <c r="I1003" t="s">
        <v>37</v>
      </c>
      <c r="J1003" t="s">
        <v>34</v>
      </c>
      <c r="K1003" t="s">
        <v>37</v>
      </c>
      <c r="L1003" t="s">
        <v>72</v>
      </c>
      <c r="M1003" t="s">
        <v>34</v>
      </c>
      <c r="N1003" t="s">
        <v>34</v>
      </c>
      <c r="O1003" t="s">
        <v>34</v>
      </c>
      <c r="P1003" t="s">
        <v>34</v>
      </c>
      <c r="Q1003" t="s">
        <v>34</v>
      </c>
      <c r="R1003" t="s">
        <v>34</v>
      </c>
      <c r="S1003" t="s">
        <v>34</v>
      </c>
      <c r="T1003" t="s">
        <v>37</v>
      </c>
      <c r="U1003" t="s">
        <v>46</v>
      </c>
      <c r="V1003" t="s">
        <v>34</v>
      </c>
      <c r="W1003" t="s">
        <v>51</v>
      </c>
      <c r="X1003">
        <v>43.8</v>
      </c>
      <c r="Y1003">
        <v>43.8</v>
      </c>
      <c r="Z1003">
        <v>0</v>
      </c>
      <c r="AA1003">
        <v>0</v>
      </c>
      <c r="AB1003">
        <v>37.5</v>
      </c>
      <c r="AC1003">
        <v>81.3</v>
      </c>
      <c r="AD1003" t="s">
        <v>85</v>
      </c>
      <c r="AE1003" t="s">
        <v>42</v>
      </c>
      <c r="AF1003" t="s">
        <v>42</v>
      </c>
      <c r="AG1003">
        <f t="shared" si="30"/>
        <v>0</v>
      </c>
      <c r="AH1003" t="str" cm="1">
        <f t="array" ref="AH1003">_xlfn.IFS(
X1003&lt;=20, "&lt;20",
AND(X1003&gt;=20, X1003&lt;50), "20-50",
AND(X1003&gt;=50, X1003&lt;100), "50-100",
X1003&gt;=100, "&gt;100"
)</f>
        <v>20-50</v>
      </c>
      <c r="AI1003">
        <f t="shared" si="31"/>
        <v>1</v>
      </c>
      <c r="AJ1003" t="str" cm="1">
        <f t="array" ref="AJ1003">_xlfn.IFS(
C1003&lt;=20, "&lt;20",
AND(C1003&gt;=20, C1003&lt;35), "20-35",
AND(C1003&gt;=35, C1003&lt;50), "35-50",
C1003&gt;=50, "50-100"
)</f>
        <v>35-50</v>
      </c>
      <c r="AK1003" t="str" cm="1">
        <f t="array" ref="AK1003">_xlfn.IFS(
G1003&lt;6, "&lt;6",
AND(G1003&gt;=6, G1003&lt;12), "6-12",
AND(G1003&gt;=12, G1003&lt;18), "12-18",  AND(G1003&gt;=18, G1003&lt;24), "18-24", G1003&gt;=24, "24-36")</f>
        <v>12-18</v>
      </c>
    </row>
    <row r="1004" spans="1:37" x14ac:dyDescent="0.3">
      <c r="A1004" t="s">
        <v>1103</v>
      </c>
      <c r="B1004" t="s">
        <v>33</v>
      </c>
      <c r="C1004">
        <v>74</v>
      </c>
      <c r="D1004" t="s">
        <v>37</v>
      </c>
      <c r="E1004" t="s">
        <v>130</v>
      </c>
      <c r="F1004">
        <v>5</v>
      </c>
      <c r="G1004">
        <v>33</v>
      </c>
      <c r="H1004" t="s">
        <v>66</v>
      </c>
      <c r="I1004" t="s">
        <v>37</v>
      </c>
      <c r="J1004" t="s">
        <v>37</v>
      </c>
      <c r="K1004" t="s">
        <v>37</v>
      </c>
      <c r="L1004" t="s">
        <v>50</v>
      </c>
      <c r="M1004" t="s">
        <v>37</v>
      </c>
      <c r="N1004" t="s">
        <v>37</v>
      </c>
      <c r="O1004" t="s">
        <v>37</v>
      </c>
      <c r="P1004" t="s">
        <v>37</v>
      </c>
      <c r="Q1004" t="s">
        <v>37</v>
      </c>
      <c r="R1004" t="s">
        <v>37</v>
      </c>
      <c r="S1004" t="s">
        <v>37</v>
      </c>
      <c r="T1004" t="s">
        <v>34</v>
      </c>
      <c r="U1004" t="s">
        <v>67</v>
      </c>
      <c r="V1004" t="s">
        <v>37</v>
      </c>
      <c r="W1004" t="s">
        <v>51</v>
      </c>
      <c r="X1004">
        <v>116.05</v>
      </c>
      <c r="Y1004">
        <v>8404.9</v>
      </c>
      <c r="Z1004">
        <v>0</v>
      </c>
      <c r="AA1004">
        <v>120</v>
      </c>
      <c r="AB1004">
        <v>1538.64</v>
      </c>
      <c r="AC1004">
        <v>10063.540000000001</v>
      </c>
      <c r="AD1004" t="s">
        <v>41</v>
      </c>
      <c r="AE1004" t="s">
        <v>42</v>
      </c>
      <c r="AF1004" t="s">
        <v>42</v>
      </c>
      <c r="AG1004">
        <f t="shared" si="30"/>
        <v>0</v>
      </c>
      <c r="AH1004" t="str" cm="1">
        <f t="array" ref="AH1004">_xlfn.IFS(
X1004&lt;=20, "&lt;20",
AND(X1004&gt;=20, X1004&lt;50), "20-50",
AND(X1004&gt;=50, X1004&lt;100), "50-100",
X1004&gt;=100, "&gt;100"
)</f>
        <v>&gt;100</v>
      </c>
      <c r="AI1004">
        <f t="shared" si="31"/>
        <v>0</v>
      </c>
      <c r="AJ1004" t="str" cm="1">
        <f t="array" ref="AJ1004">_xlfn.IFS(
C1004&lt;=20, "&lt;20",
AND(C1004&gt;=20, C1004&lt;35), "20-35",
AND(C1004&gt;=35, C1004&lt;50), "35-50",
C1004&gt;=50, "50-100"
)</f>
        <v>50-100</v>
      </c>
      <c r="AK1004" t="str" cm="1">
        <f t="array" ref="AK1004">_xlfn.IFS(
G1004&lt;6, "&lt;6",
AND(G1004&gt;=6, G1004&lt;12), "6-12",
AND(G1004&gt;=12, G1004&lt;18), "12-18",  AND(G1004&gt;=18, G1004&lt;24), "18-24", G1004&gt;=24, "24-36")</f>
        <v>24-36</v>
      </c>
    </row>
    <row r="1005" spans="1:37" x14ac:dyDescent="0.3">
      <c r="A1005" t="s">
        <v>1104</v>
      </c>
      <c r="B1005" t="s">
        <v>44</v>
      </c>
      <c r="C1005">
        <v>78</v>
      </c>
      <c r="D1005" t="s">
        <v>37</v>
      </c>
      <c r="E1005" t="s">
        <v>64</v>
      </c>
      <c r="F1005">
        <v>8</v>
      </c>
      <c r="G1005">
        <v>5</v>
      </c>
      <c r="H1005" t="s">
        <v>36</v>
      </c>
      <c r="I1005" t="s">
        <v>37</v>
      </c>
      <c r="J1005" t="s">
        <v>37</v>
      </c>
      <c r="K1005" t="s">
        <v>37</v>
      </c>
      <c r="L1005" t="s">
        <v>50</v>
      </c>
      <c r="M1005" t="s">
        <v>34</v>
      </c>
      <c r="N1005" t="s">
        <v>34</v>
      </c>
      <c r="O1005" t="s">
        <v>37</v>
      </c>
      <c r="P1005" t="s">
        <v>34</v>
      </c>
      <c r="Q1005" t="s">
        <v>34</v>
      </c>
      <c r="R1005" t="s">
        <v>34</v>
      </c>
      <c r="S1005" t="s">
        <v>34</v>
      </c>
      <c r="T1005" t="s">
        <v>37</v>
      </c>
      <c r="U1005" t="s">
        <v>39</v>
      </c>
      <c r="V1005" t="s">
        <v>37</v>
      </c>
      <c r="W1005" t="s">
        <v>51</v>
      </c>
      <c r="X1005">
        <v>81.599999999999994</v>
      </c>
      <c r="Y1005">
        <v>2815.25</v>
      </c>
      <c r="Z1005">
        <v>0</v>
      </c>
      <c r="AA1005">
        <v>0</v>
      </c>
      <c r="AB1005">
        <v>145.6</v>
      </c>
      <c r="AC1005">
        <v>2960.85</v>
      </c>
      <c r="AD1005" t="s">
        <v>41</v>
      </c>
      <c r="AE1005" t="s">
        <v>42</v>
      </c>
      <c r="AF1005" t="s">
        <v>42</v>
      </c>
      <c r="AG1005">
        <f t="shared" si="30"/>
        <v>0</v>
      </c>
      <c r="AH1005" t="str" cm="1">
        <f t="array" ref="AH1005">_xlfn.IFS(
X1005&lt;=20, "&lt;20",
AND(X1005&gt;=20, X1005&lt;50), "20-50",
AND(X1005&gt;=50, X1005&lt;100), "50-100",
X1005&gt;=100, "&gt;100"
)</f>
        <v>50-100</v>
      </c>
      <c r="AI1005">
        <f t="shared" si="31"/>
        <v>0</v>
      </c>
      <c r="AJ1005" t="str" cm="1">
        <f t="array" ref="AJ1005">_xlfn.IFS(
C1005&lt;=20, "&lt;20",
AND(C1005&gt;=20, C1005&lt;35), "20-35",
AND(C1005&gt;=35, C1005&lt;50), "35-50",
C1005&gt;=50, "50-100"
)</f>
        <v>50-100</v>
      </c>
      <c r="AK1005" t="str" cm="1">
        <f t="array" ref="AK1005">_xlfn.IFS(
G1005&lt;6, "&lt;6",
AND(G1005&gt;=6, G1005&lt;12), "6-12",
AND(G1005&gt;=12, G1005&lt;18), "12-18",  AND(G1005&gt;=18, G1005&lt;24), "18-24", G1005&gt;=24, "24-36")</f>
        <v>&lt;6</v>
      </c>
    </row>
    <row r="1006" spans="1:37" x14ac:dyDescent="0.3">
      <c r="A1006" t="s">
        <v>1105</v>
      </c>
      <c r="B1006" t="s">
        <v>33</v>
      </c>
      <c r="C1006">
        <v>48</v>
      </c>
      <c r="D1006" t="s">
        <v>37</v>
      </c>
      <c r="E1006" t="s">
        <v>45</v>
      </c>
      <c r="F1006">
        <v>12</v>
      </c>
      <c r="G1006">
        <v>9</v>
      </c>
      <c r="H1006" t="s">
        <v>36</v>
      </c>
      <c r="I1006" t="s">
        <v>37</v>
      </c>
      <c r="J1006" t="s">
        <v>37</v>
      </c>
      <c r="K1006" t="s">
        <v>37</v>
      </c>
      <c r="L1006" t="s">
        <v>50</v>
      </c>
      <c r="M1006" t="s">
        <v>37</v>
      </c>
      <c r="N1006" t="s">
        <v>37</v>
      </c>
      <c r="O1006" t="s">
        <v>34</v>
      </c>
      <c r="P1006" t="s">
        <v>34</v>
      </c>
      <c r="Q1006" t="s">
        <v>34</v>
      </c>
      <c r="R1006" t="s">
        <v>37</v>
      </c>
      <c r="S1006" t="s">
        <v>37</v>
      </c>
      <c r="T1006" t="s">
        <v>37</v>
      </c>
      <c r="U1006" t="s">
        <v>46</v>
      </c>
      <c r="V1006" t="s">
        <v>37</v>
      </c>
      <c r="W1006" t="s">
        <v>40</v>
      </c>
      <c r="X1006">
        <v>94.5</v>
      </c>
      <c r="Y1006">
        <v>2659.4</v>
      </c>
      <c r="Z1006">
        <v>0</v>
      </c>
      <c r="AA1006">
        <v>0</v>
      </c>
      <c r="AB1006">
        <v>994.56</v>
      </c>
      <c r="AC1006">
        <v>3653.96</v>
      </c>
      <c r="AD1006" t="s">
        <v>52</v>
      </c>
      <c r="AE1006" t="s">
        <v>58</v>
      </c>
      <c r="AF1006" t="s">
        <v>288</v>
      </c>
      <c r="AG1006">
        <f t="shared" si="30"/>
        <v>1</v>
      </c>
      <c r="AH1006" t="str" cm="1">
        <f t="array" ref="AH1006">_xlfn.IFS(
X1006&lt;=20, "&lt;20",
AND(X1006&gt;=20, X1006&lt;50), "20-50",
AND(X1006&gt;=50, X1006&lt;100), "50-100",
X1006&gt;=100, "&gt;100"
)</f>
        <v>50-100</v>
      </c>
      <c r="AI1006">
        <f t="shared" si="31"/>
        <v>0</v>
      </c>
      <c r="AJ1006" t="str" cm="1">
        <f t="array" ref="AJ1006">_xlfn.IFS(
C1006&lt;=20, "&lt;20",
AND(C1006&gt;=20, C1006&lt;35), "20-35",
AND(C1006&gt;=35, C1006&lt;50), "35-50",
C1006&gt;=50, "50-100"
)</f>
        <v>35-50</v>
      </c>
      <c r="AK1006" t="str" cm="1">
        <f t="array" ref="AK1006">_xlfn.IFS(
G1006&lt;6, "&lt;6",
AND(G1006&gt;=6, G1006&lt;12), "6-12",
AND(G1006&gt;=12, G1006&lt;18), "12-18",  AND(G1006&gt;=18, G1006&lt;24), "18-24", G1006&gt;=24, "24-36")</f>
        <v>6-12</v>
      </c>
    </row>
    <row r="1007" spans="1:37" x14ac:dyDescent="0.3">
      <c r="A1007" t="s">
        <v>1106</v>
      </c>
      <c r="B1007" t="s">
        <v>44</v>
      </c>
      <c r="C1007">
        <v>42</v>
      </c>
      <c r="D1007" t="s">
        <v>34</v>
      </c>
      <c r="E1007" t="s">
        <v>109</v>
      </c>
      <c r="F1007">
        <v>3</v>
      </c>
      <c r="G1007">
        <v>24</v>
      </c>
      <c r="H1007" t="s">
        <v>110</v>
      </c>
      <c r="I1007" t="s">
        <v>37</v>
      </c>
      <c r="J1007" t="s">
        <v>37</v>
      </c>
      <c r="K1007" t="s">
        <v>37</v>
      </c>
      <c r="L1007" t="s">
        <v>50</v>
      </c>
      <c r="M1007" t="s">
        <v>37</v>
      </c>
      <c r="N1007" t="s">
        <v>34</v>
      </c>
      <c r="O1007" t="s">
        <v>34</v>
      </c>
      <c r="P1007" t="s">
        <v>34</v>
      </c>
      <c r="Q1007" t="s">
        <v>37</v>
      </c>
      <c r="R1007" t="s">
        <v>37</v>
      </c>
      <c r="S1007" t="s">
        <v>37</v>
      </c>
      <c r="T1007" t="s">
        <v>37</v>
      </c>
      <c r="U1007" t="s">
        <v>46</v>
      </c>
      <c r="V1007" t="s">
        <v>37</v>
      </c>
      <c r="W1007" t="s">
        <v>51</v>
      </c>
      <c r="X1007">
        <v>100.4</v>
      </c>
      <c r="Y1007">
        <v>2936.25</v>
      </c>
      <c r="Z1007">
        <v>0</v>
      </c>
      <c r="AA1007">
        <v>0</v>
      </c>
      <c r="AB1007">
        <v>517.79999999999995</v>
      </c>
      <c r="AC1007">
        <v>3454.05</v>
      </c>
      <c r="AD1007" t="s">
        <v>41</v>
      </c>
      <c r="AE1007" t="s">
        <v>42</v>
      </c>
      <c r="AF1007" t="s">
        <v>42</v>
      </c>
      <c r="AG1007">
        <f t="shared" si="30"/>
        <v>0</v>
      </c>
      <c r="AH1007" t="str" cm="1">
        <f t="array" ref="AH1007">_xlfn.IFS(
X1007&lt;=20, "&lt;20",
AND(X1007&gt;=20, X1007&lt;50), "20-50",
AND(X1007&gt;=50, X1007&lt;100), "50-100",
X1007&gt;=100, "&gt;100"
)</f>
        <v>&gt;100</v>
      </c>
      <c r="AI1007">
        <f t="shared" si="31"/>
        <v>0</v>
      </c>
      <c r="AJ1007" t="str" cm="1">
        <f t="array" ref="AJ1007">_xlfn.IFS(
C1007&lt;=20, "&lt;20",
AND(C1007&gt;=20, C1007&lt;35), "20-35",
AND(C1007&gt;=35, C1007&lt;50), "35-50",
C1007&gt;=50, "50-100"
)</f>
        <v>35-50</v>
      </c>
      <c r="AK1007" t="str" cm="1">
        <f t="array" ref="AK1007">_xlfn.IFS(
G1007&lt;6, "&lt;6",
AND(G1007&gt;=6, G1007&lt;12), "6-12",
AND(G1007&gt;=12, G1007&lt;18), "12-18",  AND(G1007&gt;=18, G1007&lt;24), "18-24", G1007&gt;=24, "24-36")</f>
        <v>24-36</v>
      </c>
    </row>
    <row r="1008" spans="1:37" x14ac:dyDescent="0.3">
      <c r="A1008" t="s">
        <v>1107</v>
      </c>
      <c r="B1008" t="s">
        <v>33</v>
      </c>
      <c r="C1008">
        <v>50</v>
      </c>
      <c r="D1008" t="s">
        <v>34</v>
      </c>
      <c r="E1008" t="s">
        <v>90</v>
      </c>
      <c r="F1008">
        <v>3</v>
      </c>
      <c r="G1008">
        <v>5</v>
      </c>
      <c r="H1008" t="s">
        <v>36</v>
      </c>
      <c r="I1008" t="s">
        <v>37</v>
      </c>
      <c r="J1008" t="s">
        <v>37</v>
      </c>
      <c r="K1008" t="s">
        <v>37</v>
      </c>
      <c r="L1008" t="s">
        <v>50</v>
      </c>
      <c r="M1008" t="s">
        <v>34</v>
      </c>
      <c r="N1008" t="s">
        <v>37</v>
      </c>
      <c r="O1008" t="s">
        <v>34</v>
      </c>
      <c r="P1008" t="s">
        <v>37</v>
      </c>
      <c r="Q1008" t="s">
        <v>34</v>
      </c>
      <c r="R1008" t="s">
        <v>37</v>
      </c>
      <c r="S1008" t="s">
        <v>37</v>
      </c>
      <c r="T1008" t="s">
        <v>37</v>
      </c>
      <c r="U1008" t="s">
        <v>46</v>
      </c>
      <c r="V1008" t="s">
        <v>37</v>
      </c>
      <c r="W1008" t="s">
        <v>51</v>
      </c>
      <c r="X1008">
        <v>93.25</v>
      </c>
      <c r="Y1008">
        <v>4631.7</v>
      </c>
      <c r="Z1008">
        <v>0</v>
      </c>
      <c r="AA1008">
        <v>0</v>
      </c>
      <c r="AB1008">
        <v>587.6</v>
      </c>
      <c r="AC1008">
        <v>5219.3</v>
      </c>
      <c r="AD1008" t="s">
        <v>41</v>
      </c>
      <c r="AE1008" t="s">
        <v>42</v>
      </c>
      <c r="AF1008" t="s">
        <v>42</v>
      </c>
      <c r="AG1008">
        <f t="shared" si="30"/>
        <v>0</v>
      </c>
      <c r="AH1008" t="str" cm="1">
        <f t="array" ref="AH1008">_xlfn.IFS(
X1008&lt;=20, "&lt;20",
AND(X1008&gt;=20, X1008&lt;50), "20-50",
AND(X1008&gt;=50, X1008&lt;100), "50-100",
X1008&gt;=100, "&gt;100"
)</f>
        <v>50-100</v>
      </c>
      <c r="AI1008">
        <f t="shared" si="31"/>
        <v>0</v>
      </c>
      <c r="AJ1008" t="str" cm="1">
        <f t="array" ref="AJ1008">_xlfn.IFS(
C1008&lt;=20, "&lt;20",
AND(C1008&gt;=20, C1008&lt;35), "20-35",
AND(C1008&gt;=35, C1008&lt;50), "35-50",
C1008&gt;=50, "50-100"
)</f>
        <v>50-100</v>
      </c>
      <c r="AK1008" t="str" cm="1">
        <f t="array" ref="AK1008">_xlfn.IFS(
G1008&lt;6, "&lt;6",
AND(G1008&gt;=6, G1008&lt;12), "6-12",
AND(G1008&gt;=12, G1008&lt;18), "12-18",  AND(G1008&gt;=18, G1008&lt;24), "18-24", G1008&gt;=24, "24-36")</f>
        <v>&lt;6</v>
      </c>
    </row>
    <row r="1009" spans="1:37" x14ac:dyDescent="0.3">
      <c r="A1009" t="s">
        <v>1108</v>
      </c>
      <c r="B1009" t="s">
        <v>44</v>
      </c>
      <c r="C1009">
        <v>65</v>
      </c>
      <c r="D1009" t="s">
        <v>34</v>
      </c>
      <c r="E1009" t="s">
        <v>124</v>
      </c>
      <c r="F1009">
        <v>8</v>
      </c>
      <c r="G1009">
        <v>34</v>
      </c>
      <c r="H1009" t="s">
        <v>66</v>
      </c>
      <c r="I1009" t="s">
        <v>37</v>
      </c>
      <c r="J1009" t="s">
        <v>37</v>
      </c>
      <c r="K1009" t="s">
        <v>37</v>
      </c>
      <c r="L1009" t="s">
        <v>50</v>
      </c>
      <c r="M1009" t="s">
        <v>37</v>
      </c>
      <c r="N1009" t="s">
        <v>37</v>
      </c>
      <c r="O1009" t="s">
        <v>37</v>
      </c>
      <c r="P1009" t="s">
        <v>37</v>
      </c>
      <c r="Q1009" t="s">
        <v>37</v>
      </c>
      <c r="R1009" t="s">
        <v>37</v>
      </c>
      <c r="S1009" t="s">
        <v>37</v>
      </c>
      <c r="T1009" t="s">
        <v>37</v>
      </c>
      <c r="U1009" t="s">
        <v>67</v>
      </c>
      <c r="V1009" t="s">
        <v>37</v>
      </c>
      <c r="W1009" t="s">
        <v>51</v>
      </c>
      <c r="X1009">
        <v>116.85</v>
      </c>
      <c r="Y1009">
        <v>8477.7000000000007</v>
      </c>
      <c r="Z1009">
        <v>0</v>
      </c>
      <c r="AA1009">
        <v>0</v>
      </c>
      <c r="AB1009">
        <v>2291.7600000000002</v>
      </c>
      <c r="AC1009">
        <v>10769.46</v>
      </c>
      <c r="AD1009" t="s">
        <v>41</v>
      </c>
      <c r="AE1009" t="s">
        <v>42</v>
      </c>
      <c r="AF1009" t="s">
        <v>42</v>
      </c>
      <c r="AG1009">
        <f t="shared" si="30"/>
        <v>0</v>
      </c>
      <c r="AH1009" t="str" cm="1">
        <f t="array" ref="AH1009">_xlfn.IFS(
X1009&lt;=20, "&lt;20",
AND(X1009&gt;=20, X1009&lt;50), "20-50",
AND(X1009&gt;=50, X1009&lt;100), "50-100",
X1009&gt;=100, "&gt;100"
)</f>
        <v>&gt;100</v>
      </c>
      <c r="AI1009">
        <f t="shared" si="31"/>
        <v>0</v>
      </c>
      <c r="AJ1009" t="str" cm="1">
        <f t="array" ref="AJ1009">_xlfn.IFS(
C1009&lt;=20, "&lt;20",
AND(C1009&gt;=20, C1009&lt;35), "20-35",
AND(C1009&gt;=35, C1009&lt;50), "35-50",
C1009&gt;=50, "50-100"
)</f>
        <v>50-100</v>
      </c>
      <c r="AK1009" t="str" cm="1">
        <f t="array" ref="AK1009">_xlfn.IFS(
G1009&lt;6, "&lt;6",
AND(G1009&gt;=6, G1009&lt;12), "6-12",
AND(G1009&gt;=12, G1009&lt;18), "12-18",  AND(G1009&gt;=18, G1009&lt;24), "18-24", G1009&gt;=24, "24-36")</f>
        <v>24-36</v>
      </c>
    </row>
    <row r="1010" spans="1:37" x14ac:dyDescent="0.3">
      <c r="A1010" t="s">
        <v>1109</v>
      </c>
      <c r="B1010" t="s">
        <v>33</v>
      </c>
      <c r="C1010">
        <v>36</v>
      </c>
      <c r="D1010" t="s">
        <v>34</v>
      </c>
      <c r="E1010" t="s">
        <v>45</v>
      </c>
      <c r="F1010">
        <v>2</v>
      </c>
      <c r="G1010">
        <v>23</v>
      </c>
      <c r="H1010" t="s">
        <v>36</v>
      </c>
      <c r="I1010" t="s">
        <v>37</v>
      </c>
      <c r="J1010" t="s">
        <v>34</v>
      </c>
      <c r="K1010" t="s">
        <v>34</v>
      </c>
      <c r="L1010" t="s">
        <v>34</v>
      </c>
      <c r="M1010" t="s">
        <v>34</v>
      </c>
      <c r="N1010" t="s">
        <v>34</v>
      </c>
      <c r="O1010" t="s">
        <v>34</v>
      </c>
      <c r="P1010" t="s">
        <v>34</v>
      </c>
      <c r="Q1010" t="s">
        <v>34</v>
      </c>
      <c r="R1010" t="s">
        <v>34</v>
      </c>
      <c r="S1010" t="s">
        <v>34</v>
      </c>
      <c r="T1010" t="s">
        <v>34</v>
      </c>
      <c r="U1010" t="s">
        <v>46</v>
      </c>
      <c r="V1010" t="s">
        <v>37</v>
      </c>
      <c r="W1010" t="s">
        <v>51</v>
      </c>
      <c r="X1010">
        <v>20.65</v>
      </c>
      <c r="Y1010">
        <v>702.05</v>
      </c>
      <c r="Z1010">
        <v>43.76</v>
      </c>
      <c r="AA1010">
        <v>0</v>
      </c>
      <c r="AB1010">
        <v>296.36</v>
      </c>
      <c r="AC1010">
        <v>954.65</v>
      </c>
      <c r="AD1010" t="s">
        <v>41</v>
      </c>
      <c r="AE1010" t="s">
        <v>42</v>
      </c>
      <c r="AF1010" t="s">
        <v>42</v>
      </c>
      <c r="AG1010">
        <f t="shared" si="30"/>
        <v>0</v>
      </c>
      <c r="AH1010" t="str" cm="1">
        <f t="array" ref="AH1010">_xlfn.IFS(
X1010&lt;=20, "&lt;20",
AND(X1010&gt;=20, X1010&lt;50), "20-50",
AND(X1010&gt;=50, X1010&lt;100), "50-100",
X1010&gt;=100, "&gt;100"
)</f>
        <v>20-50</v>
      </c>
      <c r="AI1010">
        <f t="shared" si="31"/>
        <v>0</v>
      </c>
      <c r="AJ1010" t="str" cm="1">
        <f t="array" ref="AJ1010">_xlfn.IFS(
C1010&lt;=20, "&lt;20",
AND(C1010&gt;=20, C1010&lt;35), "20-35",
AND(C1010&gt;=35, C1010&lt;50), "35-50",
C1010&gt;=50, "50-100"
)</f>
        <v>35-50</v>
      </c>
      <c r="AK1010" t="str" cm="1">
        <f t="array" ref="AK1010">_xlfn.IFS(
G1010&lt;6, "&lt;6",
AND(G1010&gt;=6, G1010&lt;12), "6-12",
AND(G1010&gt;=12, G1010&lt;18), "12-18",  AND(G1010&gt;=18, G1010&lt;24), "18-24", G1010&gt;=24, "24-36")</f>
        <v>18-24</v>
      </c>
    </row>
    <row r="1011" spans="1:37" x14ac:dyDescent="0.3">
      <c r="A1011" t="s">
        <v>1110</v>
      </c>
      <c r="B1011" t="s">
        <v>44</v>
      </c>
      <c r="C1011">
        <v>24</v>
      </c>
      <c r="D1011" t="s">
        <v>34</v>
      </c>
      <c r="E1011" t="s">
        <v>76</v>
      </c>
      <c r="F1011">
        <v>0</v>
      </c>
      <c r="G1011">
        <v>8</v>
      </c>
      <c r="H1011" t="s">
        <v>66</v>
      </c>
      <c r="I1011" t="s">
        <v>37</v>
      </c>
      <c r="J1011" t="s">
        <v>37</v>
      </c>
      <c r="K1011" t="s">
        <v>37</v>
      </c>
      <c r="L1011" t="s">
        <v>38</v>
      </c>
      <c r="M1011" t="s">
        <v>37</v>
      </c>
      <c r="N1011" t="s">
        <v>37</v>
      </c>
      <c r="O1011" t="s">
        <v>37</v>
      </c>
      <c r="P1011" t="s">
        <v>37</v>
      </c>
      <c r="Q1011" t="s">
        <v>34</v>
      </c>
      <c r="R1011" t="s">
        <v>37</v>
      </c>
      <c r="S1011" t="s">
        <v>37</v>
      </c>
      <c r="T1011" t="s">
        <v>37</v>
      </c>
      <c r="U1011" t="s">
        <v>39</v>
      </c>
      <c r="V1011" t="s">
        <v>34</v>
      </c>
      <c r="W1011" t="s">
        <v>51</v>
      </c>
      <c r="X1011">
        <v>78.349999999999994</v>
      </c>
      <c r="Y1011">
        <v>5445.95</v>
      </c>
      <c r="Z1011">
        <v>0</v>
      </c>
      <c r="AA1011">
        <v>0</v>
      </c>
      <c r="AB1011">
        <v>2513</v>
      </c>
      <c r="AC1011">
        <v>7958.95</v>
      </c>
      <c r="AD1011" t="s">
        <v>41</v>
      </c>
      <c r="AE1011" t="s">
        <v>42</v>
      </c>
      <c r="AF1011" t="s">
        <v>42</v>
      </c>
      <c r="AG1011">
        <f t="shared" si="30"/>
        <v>0</v>
      </c>
      <c r="AH1011" t="str" cm="1">
        <f t="array" ref="AH1011">_xlfn.IFS(
X1011&lt;=20, "&lt;20",
AND(X1011&gt;=20, X1011&lt;50), "20-50",
AND(X1011&gt;=50, X1011&lt;100), "50-100",
X1011&gt;=100, "&gt;100"
)</f>
        <v>50-100</v>
      </c>
      <c r="AI1011">
        <f t="shared" si="31"/>
        <v>0</v>
      </c>
      <c r="AJ1011" t="str" cm="1">
        <f t="array" ref="AJ1011">_xlfn.IFS(
C1011&lt;=20, "&lt;20",
AND(C1011&gt;=20, C1011&lt;35), "20-35",
AND(C1011&gt;=35, C1011&lt;50), "35-50",
C1011&gt;=50, "50-100"
)</f>
        <v>20-35</v>
      </c>
      <c r="AK1011" t="str" cm="1">
        <f t="array" ref="AK1011">_xlfn.IFS(
G1011&lt;6, "&lt;6",
AND(G1011&gt;=6, G1011&lt;12), "6-12",
AND(G1011&gt;=12, G1011&lt;18), "12-18",  AND(G1011&gt;=18, G1011&lt;24), "18-24", G1011&gt;=24, "24-36")</f>
        <v>6-12</v>
      </c>
    </row>
    <row r="1012" spans="1:37" x14ac:dyDescent="0.3">
      <c r="A1012" t="s">
        <v>1111</v>
      </c>
      <c r="B1012" t="s">
        <v>44</v>
      </c>
      <c r="C1012">
        <v>50</v>
      </c>
      <c r="D1012" t="s">
        <v>34</v>
      </c>
      <c r="E1012" t="s">
        <v>124</v>
      </c>
      <c r="F1012">
        <v>2</v>
      </c>
      <c r="G1012">
        <v>3</v>
      </c>
      <c r="H1012" t="s">
        <v>36</v>
      </c>
      <c r="I1012" t="s">
        <v>37</v>
      </c>
      <c r="J1012" t="s">
        <v>37</v>
      </c>
      <c r="K1012" t="s">
        <v>37</v>
      </c>
      <c r="L1012" t="s">
        <v>38</v>
      </c>
      <c r="M1012" t="s">
        <v>37</v>
      </c>
      <c r="N1012" t="s">
        <v>34</v>
      </c>
      <c r="O1012" t="s">
        <v>37</v>
      </c>
      <c r="P1012" t="s">
        <v>37</v>
      </c>
      <c r="Q1012" t="s">
        <v>37</v>
      </c>
      <c r="R1012" t="s">
        <v>37</v>
      </c>
      <c r="S1012" t="s">
        <v>37</v>
      </c>
      <c r="T1012" t="s">
        <v>37</v>
      </c>
      <c r="U1012" t="s">
        <v>46</v>
      </c>
      <c r="V1012" t="s">
        <v>34</v>
      </c>
      <c r="W1012" t="s">
        <v>51</v>
      </c>
      <c r="X1012">
        <v>85.7</v>
      </c>
      <c r="Y1012">
        <v>4616.1000000000004</v>
      </c>
      <c r="Z1012">
        <v>0</v>
      </c>
      <c r="AA1012">
        <v>0</v>
      </c>
      <c r="AB1012">
        <v>1422.52</v>
      </c>
      <c r="AC1012">
        <v>6038.62</v>
      </c>
      <c r="AD1012" t="s">
        <v>41</v>
      </c>
      <c r="AE1012" t="s">
        <v>42</v>
      </c>
      <c r="AF1012" t="s">
        <v>42</v>
      </c>
      <c r="AG1012">
        <f t="shared" si="30"/>
        <v>0</v>
      </c>
      <c r="AH1012" t="str" cm="1">
        <f t="array" ref="AH1012">_xlfn.IFS(
X1012&lt;=20, "&lt;20",
AND(X1012&gt;=20, X1012&lt;50), "20-50",
AND(X1012&gt;=50, X1012&lt;100), "50-100",
X1012&gt;=100, "&gt;100"
)</f>
        <v>50-100</v>
      </c>
      <c r="AI1012">
        <f t="shared" si="31"/>
        <v>0</v>
      </c>
      <c r="AJ1012" t="str" cm="1">
        <f t="array" ref="AJ1012">_xlfn.IFS(
C1012&lt;=20, "&lt;20",
AND(C1012&gt;=20, C1012&lt;35), "20-35",
AND(C1012&gt;=35, C1012&lt;50), "35-50",
C1012&gt;=50, "50-100"
)</f>
        <v>50-100</v>
      </c>
      <c r="AK1012" t="str" cm="1">
        <f t="array" ref="AK1012">_xlfn.IFS(
G1012&lt;6, "&lt;6",
AND(G1012&gt;=6, G1012&lt;12), "6-12",
AND(G1012&gt;=12, G1012&lt;18), "12-18",  AND(G1012&gt;=18, G1012&lt;24), "18-24", G1012&gt;=24, "24-36")</f>
        <v>&lt;6</v>
      </c>
    </row>
    <row r="1013" spans="1:37" x14ac:dyDescent="0.3">
      <c r="A1013" t="s">
        <v>1112</v>
      </c>
      <c r="B1013" t="s">
        <v>33</v>
      </c>
      <c r="C1013">
        <v>30</v>
      </c>
      <c r="D1013" t="s">
        <v>37</v>
      </c>
      <c r="E1013" t="s">
        <v>136</v>
      </c>
      <c r="F1013">
        <v>7</v>
      </c>
      <c r="G1013">
        <v>19</v>
      </c>
      <c r="H1013" t="s">
        <v>49</v>
      </c>
      <c r="I1013" t="s">
        <v>37</v>
      </c>
      <c r="J1013" t="s">
        <v>34</v>
      </c>
      <c r="K1013" t="s">
        <v>34</v>
      </c>
      <c r="L1013" t="s">
        <v>34</v>
      </c>
      <c r="M1013" t="s">
        <v>34</v>
      </c>
      <c r="N1013" t="s">
        <v>34</v>
      </c>
      <c r="O1013" t="s">
        <v>34</v>
      </c>
      <c r="P1013" t="s">
        <v>34</v>
      </c>
      <c r="Q1013" t="s">
        <v>34</v>
      </c>
      <c r="R1013" t="s">
        <v>34</v>
      </c>
      <c r="S1013" t="s">
        <v>34</v>
      </c>
      <c r="T1013" t="s">
        <v>34</v>
      </c>
      <c r="U1013" t="s">
        <v>46</v>
      </c>
      <c r="V1013" t="s">
        <v>37</v>
      </c>
      <c r="W1013" t="s">
        <v>51</v>
      </c>
      <c r="X1013">
        <v>20.2</v>
      </c>
      <c r="Y1013">
        <v>20.2</v>
      </c>
      <c r="Z1013">
        <v>0</v>
      </c>
      <c r="AA1013">
        <v>0</v>
      </c>
      <c r="AB1013">
        <v>10.98</v>
      </c>
      <c r="AC1013">
        <v>31.18</v>
      </c>
      <c r="AD1013" t="s">
        <v>52</v>
      </c>
      <c r="AE1013" t="s">
        <v>100</v>
      </c>
      <c r="AF1013" t="s">
        <v>101</v>
      </c>
      <c r="AG1013">
        <f t="shared" si="30"/>
        <v>1</v>
      </c>
      <c r="AH1013" t="str" cm="1">
        <f t="array" ref="AH1013">_xlfn.IFS(
X1013&lt;=20, "&lt;20",
AND(X1013&gt;=20, X1013&lt;50), "20-50",
AND(X1013&gt;=50, X1013&lt;100), "50-100",
X1013&gt;=100, "&gt;100"
)</f>
        <v>20-50</v>
      </c>
      <c r="AI1013">
        <f t="shared" si="31"/>
        <v>0</v>
      </c>
      <c r="AJ1013" t="str" cm="1">
        <f t="array" ref="AJ1013">_xlfn.IFS(
C1013&lt;=20, "&lt;20",
AND(C1013&gt;=20, C1013&lt;35), "20-35",
AND(C1013&gt;=35, C1013&lt;50), "35-50",
C1013&gt;=50, "50-100"
)</f>
        <v>20-35</v>
      </c>
      <c r="AK1013" t="str" cm="1">
        <f t="array" ref="AK1013">_xlfn.IFS(
G1013&lt;6, "&lt;6",
AND(G1013&gt;=6, G1013&lt;12), "6-12",
AND(G1013&gt;=12, G1013&lt;18), "12-18",  AND(G1013&gt;=18, G1013&lt;24), "18-24", G1013&gt;=24, "24-36")</f>
        <v>18-24</v>
      </c>
    </row>
    <row r="1014" spans="1:37" x14ac:dyDescent="0.3">
      <c r="A1014" t="s">
        <v>1113</v>
      </c>
      <c r="B1014" t="s">
        <v>44</v>
      </c>
      <c r="C1014">
        <v>54</v>
      </c>
      <c r="D1014" t="s">
        <v>34</v>
      </c>
      <c r="E1014" t="s">
        <v>103</v>
      </c>
      <c r="F1014">
        <v>14</v>
      </c>
      <c r="G1014">
        <v>30</v>
      </c>
      <c r="H1014" t="s">
        <v>36</v>
      </c>
      <c r="I1014" t="s">
        <v>37</v>
      </c>
      <c r="J1014" t="s">
        <v>34</v>
      </c>
      <c r="K1014" t="s">
        <v>34</v>
      </c>
      <c r="L1014" t="s">
        <v>34</v>
      </c>
      <c r="M1014" t="s">
        <v>34</v>
      </c>
      <c r="N1014" t="s">
        <v>34</v>
      </c>
      <c r="O1014" t="s">
        <v>34</v>
      </c>
      <c r="P1014" t="s">
        <v>34</v>
      </c>
      <c r="Q1014" t="s">
        <v>34</v>
      </c>
      <c r="R1014" t="s">
        <v>34</v>
      </c>
      <c r="S1014" t="s">
        <v>34</v>
      </c>
      <c r="T1014" t="s">
        <v>34</v>
      </c>
      <c r="U1014" t="s">
        <v>67</v>
      </c>
      <c r="V1014" t="s">
        <v>34</v>
      </c>
      <c r="W1014" t="s">
        <v>40</v>
      </c>
      <c r="X1014">
        <v>20.149999999999999</v>
      </c>
      <c r="Y1014">
        <v>220.8</v>
      </c>
      <c r="Z1014">
        <v>0</v>
      </c>
      <c r="AA1014">
        <v>0</v>
      </c>
      <c r="AB1014">
        <v>186.2</v>
      </c>
      <c r="AC1014">
        <v>407</v>
      </c>
      <c r="AD1014" t="s">
        <v>41</v>
      </c>
      <c r="AE1014" t="s">
        <v>42</v>
      </c>
      <c r="AF1014" t="s">
        <v>42</v>
      </c>
      <c r="AG1014">
        <f t="shared" si="30"/>
        <v>0</v>
      </c>
      <c r="AH1014" t="str" cm="1">
        <f t="array" ref="AH1014">_xlfn.IFS(
X1014&lt;=20, "&lt;20",
AND(X1014&gt;=20, X1014&lt;50), "20-50",
AND(X1014&gt;=50, X1014&lt;100), "50-100",
X1014&gt;=100, "&gt;100"
)</f>
        <v>20-50</v>
      </c>
      <c r="AI1014">
        <f t="shared" si="31"/>
        <v>0</v>
      </c>
      <c r="AJ1014" t="str" cm="1">
        <f t="array" ref="AJ1014">_xlfn.IFS(
C1014&lt;=20, "&lt;20",
AND(C1014&gt;=20, C1014&lt;35), "20-35",
AND(C1014&gt;=35, C1014&lt;50), "35-50",
C1014&gt;=50, "50-100"
)</f>
        <v>50-100</v>
      </c>
      <c r="AK1014" t="str" cm="1">
        <f t="array" ref="AK1014">_xlfn.IFS(
G1014&lt;6, "&lt;6",
AND(G1014&gt;=6, G1014&lt;12), "6-12",
AND(G1014&gt;=12, G1014&lt;18), "12-18",  AND(G1014&gt;=18, G1014&lt;24), "18-24", G1014&gt;=24, "24-36")</f>
        <v>24-36</v>
      </c>
    </row>
    <row r="1015" spans="1:37" x14ac:dyDescent="0.3">
      <c r="A1015" t="s">
        <v>1114</v>
      </c>
      <c r="B1015" t="s">
        <v>44</v>
      </c>
      <c r="C1015">
        <v>66</v>
      </c>
      <c r="D1015" t="s">
        <v>34</v>
      </c>
      <c r="E1015" t="s">
        <v>76</v>
      </c>
      <c r="F1015">
        <v>14</v>
      </c>
      <c r="G1015">
        <v>19</v>
      </c>
      <c r="H1015" t="s">
        <v>36</v>
      </c>
      <c r="I1015" t="s">
        <v>34</v>
      </c>
      <c r="J1015" t="s">
        <v>34</v>
      </c>
      <c r="K1015" t="s">
        <v>37</v>
      </c>
      <c r="L1015" t="s">
        <v>38</v>
      </c>
      <c r="M1015" t="s">
        <v>34</v>
      </c>
      <c r="N1015" t="s">
        <v>34</v>
      </c>
      <c r="O1015" t="s">
        <v>34</v>
      </c>
      <c r="P1015" t="s">
        <v>34</v>
      </c>
      <c r="Q1015" t="s">
        <v>34</v>
      </c>
      <c r="R1015" t="s">
        <v>34</v>
      </c>
      <c r="S1015" t="s">
        <v>34</v>
      </c>
      <c r="T1015" t="s">
        <v>37</v>
      </c>
      <c r="U1015" t="s">
        <v>46</v>
      </c>
      <c r="V1015" t="s">
        <v>37</v>
      </c>
      <c r="W1015" t="s">
        <v>143</v>
      </c>
      <c r="X1015">
        <v>25.7</v>
      </c>
      <c r="Y1015">
        <v>25.7</v>
      </c>
      <c r="Z1015">
        <v>0</v>
      </c>
      <c r="AA1015">
        <v>0</v>
      </c>
      <c r="AB1015">
        <v>0</v>
      </c>
      <c r="AC1015">
        <v>25.7</v>
      </c>
      <c r="AD1015" t="s">
        <v>52</v>
      </c>
      <c r="AE1015" t="s">
        <v>104</v>
      </c>
      <c r="AF1015" t="s">
        <v>105</v>
      </c>
      <c r="AG1015">
        <f t="shared" si="30"/>
        <v>1</v>
      </c>
      <c r="AH1015" t="str" cm="1">
        <f t="array" ref="AH1015">_xlfn.IFS(
X1015&lt;=20, "&lt;20",
AND(X1015&gt;=20, X1015&lt;50), "20-50",
AND(X1015&gt;=50, X1015&lt;100), "50-100",
X1015&gt;=100, "&gt;100"
)</f>
        <v>20-50</v>
      </c>
      <c r="AI1015">
        <f t="shared" si="31"/>
        <v>0</v>
      </c>
      <c r="AJ1015" t="str" cm="1">
        <f t="array" ref="AJ1015">_xlfn.IFS(
C1015&lt;=20, "&lt;20",
AND(C1015&gt;=20, C1015&lt;35), "20-35",
AND(C1015&gt;=35, C1015&lt;50), "35-50",
C1015&gt;=50, "50-100"
)</f>
        <v>50-100</v>
      </c>
      <c r="AK1015" t="str" cm="1">
        <f t="array" ref="AK1015">_xlfn.IFS(
G1015&lt;6, "&lt;6",
AND(G1015&gt;=6, G1015&lt;12), "6-12",
AND(G1015&gt;=12, G1015&lt;18), "12-18",  AND(G1015&gt;=18, G1015&lt;24), "18-24", G1015&gt;=24, "24-36")</f>
        <v>18-24</v>
      </c>
    </row>
    <row r="1016" spans="1:37" x14ac:dyDescent="0.3">
      <c r="A1016" t="s">
        <v>1115</v>
      </c>
      <c r="B1016" t="s">
        <v>44</v>
      </c>
      <c r="C1016">
        <v>48</v>
      </c>
      <c r="D1016" t="s">
        <v>37</v>
      </c>
      <c r="E1016" t="s">
        <v>82</v>
      </c>
      <c r="F1016">
        <v>13</v>
      </c>
      <c r="G1016">
        <v>35</v>
      </c>
      <c r="H1016" t="s">
        <v>36</v>
      </c>
      <c r="I1016" t="s">
        <v>37</v>
      </c>
      <c r="J1016" t="s">
        <v>34</v>
      </c>
      <c r="K1016" t="s">
        <v>34</v>
      </c>
      <c r="L1016" t="s">
        <v>34</v>
      </c>
      <c r="M1016" t="s">
        <v>34</v>
      </c>
      <c r="N1016" t="s">
        <v>34</v>
      </c>
      <c r="O1016" t="s">
        <v>34</v>
      </c>
      <c r="P1016" t="s">
        <v>34</v>
      </c>
      <c r="Q1016" t="s">
        <v>34</v>
      </c>
      <c r="R1016" t="s">
        <v>34</v>
      </c>
      <c r="S1016" t="s">
        <v>34</v>
      </c>
      <c r="T1016" t="s">
        <v>34</v>
      </c>
      <c r="U1016" t="s">
        <v>46</v>
      </c>
      <c r="V1016" t="s">
        <v>34</v>
      </c>
      <c r="W1016" t="s">
        <v>143</v>
      </c>
      <c r="X1016">
        <v>19.850000000000001</v>
      </c>
      <c r="Y1016">
        <v>573.04999999999995</v>
      </c>
      <c r="Z1016">
        <v>0</v>
      </c>
      <c r="AA1016">
        <v>0</v>
      </c>
      <c r="AB1016">
        <v>165.01</v>
      </c>
      <c r="AC1016">
        <v>738.06</v>
      </c>
      <c r="AD1016" t="s">
        <v>41</v>
      </c>
      <c r="AE1016" t="s">
        <v>42</v>
      </c>
      <c r="AF1016" t="s">
        <v>42</v>
      </c>
      <c r="AG1016">
        <f t="shared" si="30"/>
        <v>0</v>
      </c>
      <c r="AH1016" t="str" cm="1">
        <f t="array" ref="AH1016">_xlfn.IFS(
X1016&lt;=20, "&lt;20",
AND(X1016&gt;=20, X1016&lt;50), "20-50",
AND(X1016&gt;=50, X1016&lt;100), "50-100",
X1016&gt;=100, "&gt;100"
)</f>
        <v>&lt;20</v>
      </c>
      <c r="AI1016">
        <f t="shared" si="31"/>
        <v>0</v>
      </c>
      <c r="AJ1016" t="str" cm="1">
        <f t="array" ref="AJ1016">_xlfn.IFS(
C1016&lt;=20, "&lt;20",
AND(C1016&gt;=20, C1016&lt;35), "20-35",
AND(C1016&gt;=35, C1016&lt;50), "35-50",
C1016&gt;=50, "50-100"
)</f>
        <v>35-50</v>
      </c>
      <c r="AK1016" t="str" cm="1">
        <f t="array" ref="AK1016">_xlfn.IFS(
G1016&lt;6, "&lt;6",
AND(G1016&gt;=6, G1016&lt;12), "6-12",
AND(G1016&gt;=12, G1016&lt;18), "12-18",  AND(G1016&gt;=18, G1016&lt;24), "18-24", G1016&gt;=24, "24-36")</f>
        <v>24-36</v>
      </c>
    </row>
    <row r="1017" spans="1:37" x14ac:dyDescent="0.3">
      <c r="A1017" t="s">
        <v>1116</v>
      </c>
      <c r="B1017" t="s">
        <v>44</v>
      </c>
      <c r="C1017">
        <v>33</v>
      </c>
      <c r="D1017" t="s">
        <v>34</v>
      </c>
      <c r="E1017" t="s">
        <v>87</v>
      </c>
      <c r="F1017">
        <v>8</v>
      </c>
      <c r="G1017">
        <v>24</v>
      </c>
      <c r="H1017" t="s">
        <v>36</v>
      </c>
      <c r="I1017" t="s">
        <v>37</v>
      </c>
      <c r="J1017" t="s">
        <v>34</v>
      </c>
      <c r="K1017" t="s">
        <v>37</v>
      </c>
      <c r="L1017" t="s">
        <v>38</v>
      </c>
      <c r="M1017" t="s">
        <v>34</v>
      </c>
      <c r="N1017" t="s">
        <v>34</v>
      </c>
      <c r="O1017" t="s">
        <v>34</v>
      </c>
      <c r="P1017" t="s">
        <v>34</v>
      </c>
      <c r="Q1017" t="s">
        <v>34</v>
      </c>
      <c r="R1017" t="s">
        <v>34</v>
      </c>
      <c r="S1017" t="s">
        <v>34</v>
      </c>
      <c r="T1017" t="s">
        <v>37</v>
      </c>
      <c r="U1017" t="s">
        <v>46</v>
      </c>
      <c r="V1017" t="s">
        <v>34</v>
      </c>
      <c r="W1017" t="s">
        <v>40</v>
      </c>
      <c r="X1017">
        <v>45.85</v>
      </c>
      <c r="Y1017">
        <v>81</v>
      </c>
      <c r="Z1017">
        <v>0</v>
      </c>
      <c r="AA1017">
        <v>0</v>
      </c>
      <c r="AB1017">
        <v>39.04</v>
      </c>
      <c r="AC1017">
        <v>120.04</v>
      </c>
      <c r="AD1017" t="s">
        <v>52</v>
      </c>
      <c r="AE1017" t="s">
        <v>53</v>
      </c>
      <c r="AF1017" t="s">
        <v>91</v>
      </c>
      <c r="AG1017">
        <f t="shared" si="30"/>
        <v>1</v>
      </c>
      <c r="AH1017" t="str" cm="1">
        <f t="array" ref="AH1017">_xlfn.IFS(
X1017&lt;=20, "&lt;20",
AND(X1017&gt;=20, X1017&lt;50), "20-50",
AND(X1017&gt;=50, X1017&lt;100), "50-100",
X1017&gt;=100, "&gt;100"
)</f>
        <v>20-50</v>
      </c>
      <c r="AI1017">
        <f t="shared" si="31"/>
        <v>0</v>
      </c>
      <c r="AJ1017" t="str" cm="1">
        <f t="array" ref="AJ1017">_xlfn.IFS(
C1017&lt;=20, "&lt;20",
AND(C1017&gt;=20, C1017&lt;35), "20-35",
AND(C1017&gt;=35, C1017&lt;50), "35-50",
C1017&gt;=50, "50-100"
)</f>
        <v>20-35</v>
      </c>
      <c r="AK1017" t="str" cm="1">
        <f t="array" ref="AK1017">_xlfn.IFS(
G1017&lt;6, "&lt;6",
AND(G1017&gt;=6, G1017&lt;12), "6-12",
AND(G1017&gt;=12, G1017&lt;18), "12-18",  AND(G1017&gt;=18, G1017&lt;24), "18-24", G1017&gt;=24, "24-36")</f>
        <v>24-36</v>
      </c>
    </row>
    <row r="1018" spans="1:37" x14ac:dyDescent="0.3">
      <c r="A1018" t="s">
        <v>1117</v>
      </c>
      <c r="B1018" t="s">
        <v>44</v>
      </c>
      <c r="C1018">
        <v>61</v>
      </c>
      <c r="D1018" t="s">
        <v>34</v>
      </c>
      <c r="E1018" t="s">
        <v>114</v>
      </c>
      <c r="F1018">
        <v>7</v>
      </c>
      <c r="G1018">
        <v>1</v>
      </c>
      <c r="H1018" t="s">
        <v>70</v>
      </c>
      <c r="I1018" t="s">
        <v>37</v>
      </c>
      <c r="J1018" t="s">
        <v>34</v>
      </c>
      <c r="K1018" t="s">
        <v>37</v>
      </c>
      <c r="L1018" t="s">
        <v>50</v>
      </c>
      <c r="M1018" t="s">
        <v>37</v>
      </c>
      <c r="N1018" t="s">
        <v>37</v>
      </c>
      <c r="O1018" t="s">
        <v>37</v>
      </c>
      <c r="P1018" t="s">
        <v>34</v>
      </c>
      <c r="Q1018" t="s">
        <v>37</v>
      </c>
      <c r="R1018" t="s">
        <v>37</v>
      </c>
      <c r="S1018" t="s">
        <v>37</v>
      </c>
      <c r="T1018" t="s">
        <v>37</v>
      </c>
      <c r="U1018" t="s">
        <v>39</v>
      </c>
      <c r="V1018" t="s">
        <v>37</v>
      </c>
      <c r="W1018" t="s">
        <v>51</v>
      </c>
      <c r="X1018">
        <v>106.45</v>
      </c>
      <c r="Y1018">
        <v>6145.85</v>
      </c>
      <c r="Z1018">
        <v>0</v>
      </c>
      <c r="AA1018">
        <v>0</v>
      </c>
      <c r="AB1018">
        <v>869.42</v>
      </c>
      <c r="AC1018">
        <v>7015.27</v>
      </c>
      <c r="AD1018" t="s">
        <v>52</v>
      </c>
      <c r="AE1018" t="s">
        <v>53</v>
      </c>
      <c r="AF1018" t="s">
        <v>155</v>
      </c>
      <c r="AG1018">
        <f t="shared" si="30"/>
        <v>1</v>
      </c>
      <c r="AH1018" t="str" cm="1">
        <f t="array" ref="AH1018">_xlfn.IFS(
X1018&lt;=20, "&lt;20",
AND(X1018&gt;=20, X1018&lt;50), "20-50",
AND(X1018&gt;=50, X1018&lt;100), "50-100",
X1018&gt;=100, "&gt;100"
)</f>
        <v>&gt;100</v>
      </c>
      <c r="AI1018">
        <f t="shared" si="31"/>
        <v>0</v>
      </c>
      <c r="AJ1018" t="str" cm="1">
        <f t="array" ref="AJ1018">_xlfn.IFS(
C1018&lt;=20, "&lt;20",
AND(C1018&gt;=20, C1018&lt;35), "20-35",
AND(C1018&gt;=35, C1018&lt;50), "35-50",
C1018&gt;=50, "50-100"
)</f>
        <v>50-100</v>
      </c>
      <c r="AK1018" t="str" cm="1">
        <f t="array" ref="AK1018">_xlfn.IFS(
G1018&lt;6, "&lt;6",
AND(G1018&gt;=6, G1018&lt;12), "6-12",
AND(G1018&gt;=12, G1018&lt;18), "12-18",  AND(G1018&gt;=18, G1018&lt;24), "18-24", G1018&gt;=24, "24-36")</f>
        <v>&lt;6</v>
      </c>
    </row>
    <row r="1019" spans="1:37" x14ac:dyDescent="0.3">
      <c r="A1019" t="s">
        <v>1118</v>
      </c>
      <c r="B1019" t="s">
        <v>33</v>
      </c>
      <c r="C1019">
        <v>22</v>
      </c>
      <c r="D1019" t="s">
        <v>34</v>
      </c>
      <c r="E1019" t="s">
        <v>69</v>
      </c>
      <c r="F1019">
        <v>15</v>
      </c>
      <c r="G1019">
        <v>2</v>
      </c>
      <c r="H1019" t="s">
        <v>70</v>
      </c>
      <c r="I1019" t="s">
        <v>37</v>
      </c>
      <c r="J1019" t="s">
        <v>37</v>
      </c>
      <c r="K1019" t="s">
        <v>37</v>
      </c>
      <c r="L1019" t="s">
        <v>72</v>
      </c>
      <c r="M1019" t="s">
        <v>37</v>
      </c>
      <c r="N1019" t="s">
        <v>37</v>
      </c>
      <c r="O1019" t="s">
        <v>34</v>
      </c>
      <c r="P1019" t="s">
        <v>37</v>
      </c>
      <c r="Q1019" t="s">
        <v>37</v>
      </c>
      <c r="R1019" t="s">
        <v>34</v>
      </c>
      <c r="S1019" t="s">
        <v>34</v>
      </c>
      <c r="T1019" t="s">
        <v>37</v>
      </c>
      <c r="U1019" t="s">
        <v>67</v>
      </c>
      <c r="V1019" t="s">
        <v>34</v>
      </c>
      <c r="W1019" t="s">
        <v>40</v>
      </c>
      <c r="X1019">
        <v>73.849999999999994</v>
      </c>
      <c r="Y1019">
        <v>3371</v>
      </c>
      <c r="Z1019">
        <v>0</v>
      </c>
      <c r="AA1019">
        <v>0</v>
      </c>
      <c r="AB1019">
        <v>1156.05</v>
      </c>
      <c r="AC1019">
        <v>4527.05</v>
      </c>
      <c r="AD1019" t="s">
        <v>41</v>
      </c>
      <c r="AE1019" t="s">
        <v>42</v>
      </c>
      <c r="AF1019" t="s">
        <v>42</v>
      </c>
      <c r="AG1019">
        <f t="shared" si="30"/>
        <v>0</v>
      </c>
      <c r="AH1019" t="str" cm="1">
        <f t="array" ref="AH1019">_xlfn.IFS(
X1019&lt;=20, "&lt;20",
AND(X1019&gt;=20, X1019&lt;50), "20-50",
AND(X1019&gt;=50, X1019&lt;100), "50-100",
X1019&gt;=100, "&gt;100"
)</f>
        <v>50-100</v>
      </c>
      <c r="AI1019">
        <f t="shared" si="31"/>
        <v>0</v>
      </c>
      <c r="AJ1019" t="str" cm="1">
        <f t="array" ref="AJ1019">_xlfn.IFS(
C1019&lt;=20, "&lt;20",
AND(C1019&gt;=20, C1019&lt;35), "20-35",
AND(C1019&gt;=35, C1019&lt;50), "35-50",
C1019&gt;=50, "50-100"
)</f>
        <v>20-35</v>
      </c>
      <c r="AK1019" t="str" cm="1">
        <f t="array" ref="AK1019">_xlfn.IFS(
G1019&lt;6, "&lt;6",
AND(G1019&gt;=6, G1019&lt;12), "6-12",
AND(G1019&gt;=12, G1019&lt;18), "12-18",  AND(G1019&gt;=18, G1019&lt;24), "18-24", G1019&gt;=24, "24-36")</f>
        <v>&lt;6</v>
      </c>
    </row>
    <row r="1020" spans="1:37" x14ac:dyDescent="0.3">
      <c r="A1020" t="s">
        <v>1119</v>
      </c>
      <c r="B1020" t="s">
        <v>33</v>
      </c>
      <c r="C1020">
        <v>30</v>
      </c>
      <c r="D1020" t="s">
        <v>34</v>
      </c>
      <c r="E1020" t="s">
        <v>64</v>
      </c>
      <c r="F1020">
        <v>0</v>
      </c>
      <c r="G1020">
        <v>31</v>
      </c>
      <c r="H1020" t="s">
        <v>36</v>
      </c>
      <c r="I1020" t="s">
        <v>37</v>
      </c>
      <c r="J1020" t="s">
        <v>34</v>
      </c>
      <c r="K1020" t="s">
        <v>37</v>
      </c>
      <c r="L1020" t="s">
        <v>50</v>
      </c>
      <c r="M1020" t="s">
        <v>34</v>
      </c>
      <c r="N1020" t="s">
        <v>34</v>
      </c>
      <c r="O1020" t="s">
        <v>34</v>
      </c>
      <c r="P1020" t="s">
        <v>34</v>
      </c>
      <c r="Q1020" t="s">
        <v>37</v>
      </c>
      <c r="R1020" t="s">
        <v>34</v>
      </c>
      <c r="S1020" t="s">
        <v>34</v>
      </c>
      <c r="T1020" t="s">
        <v>37</v>
      </c>
      <c r="U1020" t="s">
        <v>46</v>
      </c>
      <c r="V1020" t="s">
        <v>37</v>
      </c>
      <c r="W1020" t="s">
        <v>51</v>
      </c>
      <c r="X1020">
        <v>81.45</v>
      </c>
      <c r="Y1020">
        <v>912</v>
      </c>
      <c r="Z1020">
        <v>0</v>
      </c>
      <c r="AA1020">
        <v>0</v>
      </c>
      <c r="AB1020">
        <v>132.47999999999999</v>
      </c>
      <c r="AC1020">
        <v>1044.48</v>
      </c>
      <c r="AD1020" t="s">
        <v>41</v>
      </c>
      <c r="AE1020" t="s">
        <v>42</v>
      </c>
      <c r="AF1020" t="s">
        <v>42</v>
      </c>
      <c r="AG1020">
        <f t="shared" si="30"/>
        <v>0</v>
      </c>
      <c r="AH1020" t="str" cm="1">
        <f t="array" ref="AH1020">_xlfn.IFS(
X1020&lt;=20, "&lt;20",
AND(X1020&gt;=20, X1020&lt;50), "20-50",
AND(X1020&gt;=50, X1020&lt;100), "50-100",
X1020&gt;=100, "&gt;100"
)</f>
        <v>50-100</v>
      </c>
      <c r="AI1020">
        <f t="shared" si="31"/>
        <v>0</v>
      </c>
      <c r="AJ1020" t="str" cm="1">
        <f t="array" ref="AJ1020">_xlfn.IFS(
C1020&lt;=20, "&lt;20",
AND(C1020&gt;=20, C1020&lt;35), "20-35",
AND(C1020&gt;=35, C1020&lt;50), "35-50",
C1020&gt;=50, "50-100"
)</f>
        <v>20-35</v>
      </c>
      <c r="AK1020" t="str" cm="1">
        <f t="array" ref="AK1020">_xlfn.IFS(
G1020&lt;6, "&lt;6",
AND(G1020&gt;=6, G1020&lt;12), "6-12",
AND(G1020&gt;=12, G1020&lt;18), "12-18",  AND(G1020&gt;=18, G1020&lt;24), "18-24", G1020&gt;=24, "24-36")</f>
        <v>24-36</v>
      </c>
    </row>
    <row r="1021" spans="1:37" x14ac:dyDescent="0.3">
      <c r="A1021" t="s">
        <v>1120</v>
      </c>
      <c r="B1021" t="s">
        <v>44</v>
      </c>
      <c r="C1021">
        <v>34</v>
      </c>
      <c r="D1021" t="s">
        <v>37</v>
      </c>
      <c r="E1021" t="s">
        <v>114</v>
      </c>
      <c r="F1021">
        <v>11</v>
      </c>
      <c r="G1021">
        <v>12</v>
      </c>
      <c r="H1021" t="s">
        <v>57</v>
      </c>
      <c r="I1021" t="s">
        <v>37</v>
      </c>
      <c r="J1021" t="s">
        <v>34</v>
      </c>
      <c r="K1021" t="s">
        <v>37</v>
      </c>
      <c r="L1021" t="s">
        <v>50</v>
      </c>
      <c r="M1021" t="s">
        <v>34</v>
      </c>
      <c r="N1021" t="s">
        <v>34</v>
      </c>
      <c r="O1021" t="s">
        <v>37</v>
      </c>
      <c r="P1021" t="s">
        <v>37</v>
      </c>
      <c r="Q1021" t="s">
        <v>34</v>
      </c>
      <c r="R1021" t="s">
        <v>37</v>
      </c>
      <c r="S1021" t="s">
        <v>37</v>
      </c>
      <c r="T1021" t="s">
        <v>37</v>
      </c>
      <c r="U1021" t="s">
        <v>46</v>
      </c>
      <c r="V1021" t="s">
        <v>37</v>
      </c>
      <c r="W1021" t="s">
        <v>51</v>
      </c>
      <c r="X1021">
        <v>89.4</v>
      </c>
      <c r="Y1021">
        <v>1095.6500000000001</v>
      </c>
      <c r="Z1021">
        <v>0</v>
      </c>
      <c r="AA1021">
        <v>0</v>
      </c>
      <c r="AB1021">
        <v>209.52</v>
      </c>
      <c r="AC1021">
        <v>1305.17</v>
      </c>
      <c r="AD1021" t="s">
        <v>52</v>
      </c>
      <c r="AE1021" t="s">
        <v>58</v>
      </c>
      <c r="AF1021" t="s">
        <v>59</v>
      </c>
      <c r="AG1021">
        <f t="shared" si="30"/>
        <v>1</v>
      </c>
      <c r="AH1021" t="str" cm="1">
        <f t="array" ref="AH1021">_xlfn.IFS(
X1021&lt;=20, "&lt;20",
AND(X1021&gt;=20, X1021&lt;50), "20-50",
AND(X1021&gt;=50, X1021&lt;100), "50-100",
X1021&gt;=100, "&gt;100"
)</f>
        <v>50-100</v>
      </c>
      <c r="AI1021">
        <f t="shared" si="31"/>
        <v>0</v>
      </c>
      <c r="AJ1021" t="str" cm="1">
        <f t="array" ref="AJ1021">_xlfn.IFS(
C1021&lt;=20, "&lt;20",
AND(C1021&gt;=20, C1021&lt;35), "20-35",
AND(C1021&gt;=35, C1021&lt;50), "35-50",
C1021&gt;=50, "50-100"
)</f>
        <v>20-35</v>
      </c>
      <c r="AK1021" t="str" cm="1">
        <f t="array" ref="AK1021">_xlfn.IFS(
G1021&lt;6, "&lt;6",
AND(G1021&gt;=6, G1021&lt;12), "6-12",
AND(G1021&gt;=12, G1021&lt;18), "12-18",  AND(G1021&gt;=18, G1021&lt;24), "18-24", G1021&gt;=24, "24-36")</f>
        <v>12-18</v>
      </c>
    </row>
    <row r="1022" spans="1:37" x14ac:dyDescent="0.3">
      <c r="A1022" t="s">
        <v>1121</v>
      </c>
      <c r="B1022" t="s">
        <v>33</v>
      </c>
      <c r="C1022">
        <v>27</v>
      </c>
      <c r="D1022" t="s">
        <v>34</v>
      </c>
      <c r="E1022" t="s">
        <v>56</v>
      </c>
      <c r="F1022">
        <v>3</v>
      </c>
      <c r="G1022">
        <v>10</v>
      </c>
      <c r="H1022" t="s">
        <v>110</v>
      </c>
      <c r="I1022" t="s">
        <v>37</v>
      </c>
      <c r="J1022" t="s">
        <v>34</v>
      </c>
      <c r="K1022" t="s">
        <v>37</v>
      </c>
      <c r="L1022" t="s">
        <v>72</v>
      </c>
      <c r="M1022" t="s">
        <v>34</v>
      </c>
      <c r="N1022" t="s">
        <v>34</v>
      </c>
      <c r="O1022" t="s">
        <v>34</v>
      </c>
      <c r="P1022" t="s">
        <v>34</v>
      </c>
      <c r="Q1022" t="s">
        <v>34</v>
      </c>
      <c r="R1022" t="s">
        <v>34</v>
      </c>
      <c r="S1022" t="s">
        <v>34</v>
      </c>
      <c r="T1022" t="s">
        <v>37</v>
      </c>
      <c r="U1022" t="s">
        <v>46</v>
      </c>
      <c r="V1022" t="s">
        <v>37</v>
      </c>
      <c r="W1022" t="s">
        <v>40</v>
      </c>
      <c r="X1022">
        <v>44.55</v>
      </c>
      <c r="Y1022">
        <v>1462.6</v>
      </c>
      <c r="Z1022">
        <v>0</v>
      </c>
      <c r="AA1022">
        <v>0</v>
      </c>
      <c r="AB1022">
        <v>1600.17</v>
      </c>
      <c r="AC1022">
        <v>3062.77</v>
      </c>
      <c r="AD1022" t="s">
        <v>41</v>
      </c>
      <c r="AE1022" t="s">
        <v>42</v>
      </c>
      <c r="AF1022" t="s">
        <v>42</v>
      </c>
      <c r="AG1022">
        <f t="shared" si="30"/>
        <v>0</v>
      </c>
      <c r="AH1022" t="str" cm="1">
        <f t="array" ref="AH1022">_xlfn.IFS(
X1022&lt;=20, "&lt;20",
AND(X1022&gt;=20, X1022&lt;50), "20-50",
AND(X1022&gt;=50, X1022&lt;100), "50-100",
X1022&gt;=100, "&gt;100"
)</f>
        <v>20-50</v>
      </c>
      <c r="AI1022">
        <f t="shared" si="31"/>
        <v>0</v>
      </c>
      <c r="AJ1022" t="str" cm="1">
        <f t="array" ref="AJ1022">_xlfn.IFS(
C1022&lt;=20, "&lt;20",
AND(C1022&gt;=20, C1022&lt;35), "20-35",
AND(C1022&gt;=35, C1022&lt;50), "35-50",
C1022&gt;=50, "50-100"
)</f>
        <v>20-35</v>
      </c>
      <c r="AK1022" t="str" cm="1">
        <f t="array" ref="AK1022">_xlfn.IFS(
G1022&lt;6, "&lt;6",
AND(G1022&gt;=6, G1022&lt;12), "6-12",
AND(G1022&gt;=12, G1022&lt;18), "12-18",  AND(G1022&gt;=18, G1022&lt;24), "18-24", G1022&gt;=24, "24-36")</f>
        <v>6-12</v>
      </c>
    </row>
    <row r="1023" spans="1:37" x14ac:dyDescent="0.3">
      <c r="A1023" t="s">
        <v>1122</v>
      </c>
      <c r="B1023" t="s">
        <v>44</v>
      </c>
      <c r="C1023">
        <v>27</v>
      </c>
      <c r="D1023" t="s">
        <v>34</v>
      </c>
      <c r="E1023" t="s">
        <v>130</v>
      </c>
      <c r="F1023">
        <v>9</v>
      </c>
      <c r="G1023">
        <v>34</v>
      </c>
      <c r="H1023" t="s">
        <v>49</v>
      </c>
      <c r="I1023" t="s">
        <v>37</v>
      </c>
      <c r="J1023" t="s">
        <v>34</v>
      </c>
      <c r="K1023" t="s">
        <v>37</v>
      </c>
      <c r="L1023" t="s">
        <v>72</v>
      </c>
      <c r="M1023" t="s">
        <v>37</v>
      </c>
      <c r="N1023" t="s">
        <v>37</v>
      </c>
      <c r="O1023" t="s">
        <v>34</v>
      </c>
      <c r="P1023" t="s">
        <v>34</v>
      </c>
      <c r="Q1023" t="s">
        <v>37</v>
      </c>
      <c r="R1023" t="s">
        <v>37</v>
      </c>
      <c r="S1023" t="s">
        <v>37</v>
      </c>
      <c r="T1023" t="s">
        <v>37</v>
      </c>
      <c r="U1023" t="s">
        <v>46</v>
      </c>
      <c r="V1023" t="s">
        <v>37</v>
      </c>
      <c r="W1023" t="s">
        <v>51</v>
      </c>
      <c r="X1023">
        <v>74.650000000000006</v>
      </c>
      <c r="Y1023">
        <v>703.55</v>
      </c>
      <c r="Z1023">
        <v>0</v>
      </c>
      <c r="AA1023">
        <v>0</v>
      </c>
      <c r="AB1023">
        <v>327.87</v>
      </c>
      <c r="AC1023">
        <v>1031.42</v>
      </c>
      <c r="AD1023" t="s">
        <v>52</v>
      </c>
      <c r="AE1023" t="s">
        <v>53</v>
      </c>
      <c r="AF1023" t="s">
        <v>91</v>
      </c>
      <c r="AG1023">
        <f t="shared" si="30"/>
        <v>1</v>
      </c>
      <c r="AH1023" t="str" cm="1">
        <f t="array" ref="AH1023">_xlfn.IFS(
X1023&lt;=20, "&lt;20",
AND(X1023&gt;=20, X1023&lt;50), "20-50",
AND(X1023&gt;=50, X1023&lt;100), "50-100",
X1023&gt;=100, "&gt;100"
)</f>
        <v>50-100</v>
      </c>
      <c r="AI1023">
        <f t="shared" si="31"/>
        <v>0</v>
      </c>
      <c r="AJ1023" t="str" cm="1">
        <f t="array" ref="AJ1023">_xlfn.IFS(
C1023&lt;=20, "&lt;20",
AND(C1023&gt;=20, C1023&lt;35), "20-35",
AND(C1023&gt;=35, C1023&lt;50), "35-50",
C1023&gt;=50, "50-100"
)</f>
        <v>20-35</v>
      </c>
      <c r="AK1023" t="str" cm="1">
        <f t="array" ref="AK1023">_xlfn.IFS(
G1023&lt;6, "&lt;6",
AND(G1023&gt;=6, G1023&lt;12), "6-12",
AND(G1023&gt;=12, G1023&lt;18), "12-18",  AND(G1023&gt;=18, G1023&lt;24), "18-24", G1023&gt;=24, "24-36")</f>
        <v>24-36</v>
      </c>
    </row>
    <row r="1024" spans="1:37" x14ac:dyDescent="0.3">
      <c r="A1024" t="s">
        <v>1123</v>
      </c>
      <c r="B1024" t="s">
        <v>33</v>
      </c>
      <c r="C1024">
        <v>21</v>
      </c>
      <c r="D1024" t="s">
        <v>34</v>
      </c>
      <c r="E1024" t="s">
        <v>164</v>
      </c>
      <c r="F1024">
        <v>7</v>
      </c>
      <c r="G1024">
        <v>11</v>
      </c>
      <c r="H1024" t="s">
        <v>36</v>
      </c>
      <c r="I1024" t="s">
        <v>37</v>
      </c>
      <c r="J1024" t="s">
        <v>34</v>
      </c>
      <c r="K1024" t="s">
        <v>37</v>
      </c>
      <c r="L1024" t="s">
        <v>50</v>
      </c>
      <c r="M1024" t="s">
        <v>34</v>
      </c>
      <c r="N1024" t="s">
        <v>37</v>
      </c>
      <c r="O1024" t="s">
        <v>34</v>
      </c>
      <c r="P1024" t="s">
        <v>37</v>
      </c>
      <c r="Q1024" t="s">
        <v>37</v>
      </c>
      <c r="R1024" t="s">
        <v>34</v>
      </c>
      <c r="S1024" t="s">
        <v>34</v>
      </c>
      <c r="T1024" t="s">
        <v>37</v>
      </c>
      <c r="U1024" t="s">
        <v>46</v>
      </c>
      <c r="V1024" t="s">
        <v>37</v>
      </c>
      <c r="W1024" t="s">
        <v>51</v>
      </c>
      <c r="X1024">
        <v>89.75</v>
      </c>
      <c r="Y1024">
        <v>608.79999999999995</v>
      </c>
      <c r="Z1024">
        <v>26.02</v>
      </c>
      <c r="AA1024">
        <v>0</v>
      </c>
      <c r="AB1024">
        <v>134.61000000000001</v>
      </c>
      <c r="AC1024">
        <v>717.39</v>
      </c>
      <c r="AD1024" t="s">
        <v>52</v>
      </c>
      <c r="AE1024" t="s">
        <v>58</v>
      </c>
      <c r="AF1024" t="s">
        <v>387</v>
      </c>
      <c r="AG1024">
        <f t="shared" si="30"/>
        <v>1</v>
      </c>
      <c r="AH1024" t="str" cm="1">
        <f t="array" ref="AH1024">_xlfn.IFS(
X1024&lt;=20, "&lt;20",
AND(X1024&gt;=20, X1024&lt;50), "20-50",
AND(X1024&gt;=50, X1024&lt;100), "50-100",
X1024&gt;=100, "&gt;100"
)</f>
        <v>50-100</v>
      </c>
      <c r="AI1024">
        <f t="shared" si="31"/>
        <v>0</v>
      </c>
      <c r="AJ1024" t="str" cm="1">
        <f t="array" ref="AJ1024">_xlfn.IFS(
C1024&lt;=20, "&lt;20",
AND(C1024&gt;=20, C1024&lt;35), "20-35",
AND(C1024&gt;=35, C1024&lt;50), "35-50",
C1024&gt;=50, "50-100"
)</f>
        <v>20-35</v>
      </c>
      <c r="AK1024" t="str" cm="1">
        <f t="array" ref="AK1024">_xlfn.IFS(
G1024&lt;6, "&lt;6",
AND(G1024&gt;=6, G1024&lt;12), "6-12",
AND(G1024&gt;=12, G1024&lt;18), "12-18",  AND(G1024&gt;=18, G1024&lt;24), "18-24", G1024&gt;=24, "24-36")</f>
        <v>6-12</v>
      </c>
    </row>
    <row r="1025" spans="1:37" x14ac:dyDescent="0.3">
      <c r="A1025" t="s">
        <v>1124</v>
      </c>
      <c r="B1025" t="s">
        <v>44</v>
      </c>
      <c r="C1025">
        <v>37</v>
      </c>
      <c r="D1025" t="s">
        <v>37</v>
      </c>
      <c r="E1025" t="s">
        <v>56</v>
      </c>
      <c r="F1025">
        <v>14</v>
      </c>
      <c r="G1025">
        <v>4</v>
      </c>
      <c r="H1025" t="s">
        <v>36</v>
      </c>
      <c r="I1025" t="s">
        <v>37</v>
      </c>
      <c r="J1025" t="s">
        <v>37</v>
      </c>
      <c r="K1025" t="s">
        <v>37</v>
      </c>
      <c r="L1025" t="s">
        <v>72</v>
      </c>
      <c r="M1025" t="s">
        <v>34</v>
      </c>
      <c r="N1025" t="s">
        <v>34</v>
      </c>
      <c r="O1025" t="s">
        <v>37</v>
      </c>
      <c r="P1025" t="s">
        <v>34</v>
      </c>
      <c r="Q1025" t="s">
        <v>37</v>
      </c>
      <c r="R1025" t="s">
        <v>34</v>
      </c>
      <c r="S1025" t="s">
        <v>34</v>
      </c>
      <c r="T1025" t="s">
        <v>37</v>
      </c>
      <c r="U1025" t="s">
        <v>67</v>
      </c>
      <c r="V1025" t="s">
        <v>37</v>
      </c>
      <c r="W1025" t="s">
        <v>51</v>
      </c>
      <c r="X1025">
        <v>63.3</v>
      </c>
      <c r="Y1025">
        <v>4189.7</v>
      </c>
      <c r="Z1025">
        <v>40.619999999999997</v>
      </c>
      <c r="AA1025">
        <v>0</v>
      </c>
      <c r="AB1025">
        <v>2114.64</v>
      </c>
      <c r="AC1025">
        <v>6263.72</v>
      </c>
      <c r="AD1025" t="s">
        <v>41</v>
      </c>
      <c r="AE1025" t="s">
        <v>42</v>
      </c>
      <c r="AF1025" t="s">
        <v>42</v>
      </c>
      <c r="AG1025">
        <f t="shared" si="30"/>
        <v>0</v>
      </c>
      <c r="AH1025" t="str" cm="1">
        <f t="array" ref="AH1025">_xlfn.IFS(
X1025&lt;=20, "&lt;20",
AND(X1025&gt;=20, X1025&lt;50), "20-50",
AND(X1025&gt;=50, X1025&lt;100), "50-100",
X1025&gt;=100, "&gt;100"
)</f>
        <v>50-100</v>
      </c>
      <c r="AI1025">
        <f t="shared" si="31"/>
        <v>0</v>
      </c>
      <c r="AJ1025" t="str" cm="1">
        <f t="array" ref="AJ1025">_xlfn.IFS(
C1025&lt;=20, "&lt;20",
AND(C1025&gt;=20, C1025&lt;35), "20-35",
AND(C1025&gt;=35, C1025&lt;50), "35-50",
C1025&gt;=50, "50-100"
)</f>
        <v>35-50</v>
      </c>
      <c r="AK1025" t="str" cm="1">
        <f t="array" ref="AK1025">_xlfn.IFS(
G1025&lt;6, "&lt;6",
AND(G1025&gt;=6, G1025&lt;12), "6-12",
AND(G1025&gt;=12, G1025&lt;18), "12-18",  AND(G1025&gt;=18, G1025&lt;24), "18-24", G1025&gt;=24, "24-36")</f>
        <v>&lt;6</v>
      </c>
    </row>
    <row r="1026" spans="1:37" x14ac:dyDescent="0.3">
      <c r="A1026" t="s">
        <v>1125</v>
      </c>
      <c r="B1026" t="s">
        <v>44</v>
      </c>
      <c r="C1026">
        <v>61</v>
      </c>
      <c r="D1026" t="s">
        <v>37</v>
      </c>
      <c r="E1026" t="s">
        <v>124</v>
      </c>
      <c r="F1026">
        <v>2</v>
      </c>
      <c r="G1026">
        <v>18</v>
      </c>
      <c r="H1026" t="s">
        <v>36</v>
      </c>
      <c r="I1026" t="s">
        <v>37</v>
      </c>
      <c r="J1026" t="s">
        <v>37</v>
      </c>
      <c r="K1026" t="s">
        <v>37</v>
      </c>
      <c r="L1026" t="s">
        <v>50</v>
      </c>
      <c r="M1026" t="s">
        <v>34</v>
      </c>
      <c r="N1026" t="s">
        <v>34</v>
      </c>
      <c r="O1026" t="s">
        <v>37</v>
      </c>
      <c r="P1026" t="s">
        <v>37</v>
      </c>
      <c r="Q1026" t="s">
        <v>34</v>
      </c>
      <c r="R1026" t="s">
        <v>37</v>
      </c>
      <c r="S1026" t="s">
        <v>37</v>
      </c>
      <c r="T1026" t="s">
        <v>34</v>
      </c>
      <c r="U1026" t="s">
        <v>67</v>
      </c>
      <c r="V1026" t="s">
        <v>37</v>
      </c>
      <c r="W1026" t="s">
        <v>51</v>
      </c>
      <c r="X1026">
        <v>96.25</v>
      </c>
      <c r="Y1026">
        <v>4990.25</v>
      </c>
      <c r="Z1026">
        <v>0</v>
      </c>
      <c r="AA1026">
        <v>120</v>
      </c>
      <c r="AB1026">
        <v>2422.6799999999998</v>
      </c>
      <c r="AC1026">
        <v>7532.93</v>
      </c>
      <c r="AD1026" t="s">
        <v>52</v>
      </c>
      <c r="AE1026" t="s">
        <v>53</v>
      </c>
      <c r="AF1026" t="s">
        <v>91</v>
      </c>
      <c r="AG1026">
        <f t="shared" si="30"/>
        <v>1</v>
      </c>
      <c r="AH1026" t="str" cm="1">
        <f t="array" ref="AH1026">_xlfn.IFS(
X1026&lt;=20, "&lt;20",
AND(X1026&gt;=20, X1026&lt;50), "20-50",
AND(X1026&gt;=50, X1026&lt;100), "50-100",
X1026&gt;=100, "&gt;100"
)</f>
        <v>50-100</v>
      </c>
      <c r="AI1026">
        <f t="shared" si="31"/>
        <v>0</v>
      </c>
      <c r="AJ1026" t="str" cm="1">
        <f t="array" ref="AJ1026">_xlfn.IFS(
C1026&lt;=20, "&lt;20",
AND(C1026&gt;=20, C1026&lt;35), "20-35",
AND(C1026&gt;=35, C1026&lt;50), "35-50",
C1026&gt;=50, "50-100"
)</f>
        <v>50-100</v>
      </c>
      <c r="AK1026" t="str" cm="1">
        <f t="array" ref="AK1026">_xlfn.IFS(
G1026&lt;6, "&lt;6",
AND(G1026&gt;=6, G1026&lt;12), "6-12",
AND(G1026&gt;=12, G1026&lt;18), "12-18",  AND(G1026&gt;=18, G1026&lt;24), "18-24", G1026&gt;=24, "24-36")</f>
        <v>18-24</v>
      </c>
    </row>
    <row r="1027" spans="1:37" x14ac:dyDescent="0.3">
      <c r="A1027" t="s">
        <v>1126</v>
      </c>
      <c r="B1027" t="s">
        <v>44</v>
      </c>
      <c r="C1027">
        <v>60</v>
      </c>
      <c r="D1027" t="s">
        <v>34</v>
      </c>
      <c r="E1027" t="s">
        <v>158</v>
      </c>
      <c r="F1027">
        <v>11</v>
      </c>
      <c r="G1027">
        <v>25</v>
      </c>
      <c r="H1027" t="s">
        <v>36</v>
      </c>
      <c r="I1027" t="s">
        <v>34</v>
      </c>
      <c r="J1027" t="s">
        <v>34</v>
      </c>
      <c r="K1027" t="s">
        <v>37</v>
      </c>
      <c r="L1027" t="s">
        <v>38</v>
      </c>
      <c r="M1027" t="s">
        <v>37</v>
      </c>
      <c r="N1027" t="s">
        <v>34</v>
      </c>
      <c r="O1027" t="s">
        <v>34</v>
      </c>
      <c r="P1027" t="s">
        <v>34</v>
      </c>
      <c r="Q1027" t="s">
        <v>37</v>
      </c>
      <c r="R1027" t="s">
        <v>34</v>
      </c>
      <c r="S1027" t="s">
        <v>34</v>
      </c>
      <c r="T1027" t="s">
        <v>37</v>
      </c>
      <c r="U1027" t="s">
        <v>46</v>
      </c>
      <c r="V1027" t="s">
        <v>34</v>
      </c>
      <c r="W1027" t="s">
        <v>51</v>
      </c>
      <c r="X1027">
        <v>40.65</v>
      </c>
      <c r="Y1027">
        <v>2070.75</v>
      </c>
      <c r="Z1027">
        <v>0</v>
      </c>
      <c r="AA1027">
        <v>0</v>
      </c>
      <c r="AB1027">
        <v>0</v>
      </c>
      <c r="AC1027">
        <v>2070.75</v>
      </c>
      <c r="AD1027" t="s">
        <v>41</v>
      </c>
      <c r="AE1027" t="s">
        <v>42</v>
      </c>
      <c r="AF1027" t="s">
        <v>42</v>
      </c>
      <c r="AG1027">
        <f t="shared" ref="AG1027:AG1090" si="32">IF(AD1027="Churned", 1,0)</f>
        <v>0</v>
      </c>
      <c r="AH1027" t="str" cm="1">
        <f t="array" ref="AH1027">_xlfn.IFS(
X1027&lt;=20, "&lt;20",
AND(X1027&gt;=20, X1027&lt;50), "20-50",
AND(X1027&gt;=50, X1027&lt;100), "50-100",
X1027&gt;=100, "&gt;100"
)</f>
        <v>20-50</v>
      </c>
      <c r="AI1027">
        <f t="shared" ref="AI1027:AI1090" si="33">IF(AD1027="Joined", 1, 0)</f>
        <v>0</v>
      </c>
      <c r="AJ1027" t="str" cm="1">
        <f t="array" ref="AJ1027">_xlfn.IFS(
C1027&lt;=20, "&lt;20",
AND(C1027&gt;=20, C1027&lt;35), "20-35",
AND(C1027&gt;=35, C1027&lt;50), "35-50",
C1027&gt;=50, "50-100"
)</f>
        <v>50-100</v>
      </c>
      <c r="AK1027" t="str" cm="1">
        <f t="array" ref="AK1027">_xlfn.IFS(
G1027&lt;6, "&lt;6",
AND(G1027&gt;=6, G1027&lt;12), "6-12",
AND(G1027&gt;=12, G1027&lt;18), "12-18",  AND(G1027&gt;=18, G1027&lt;24), "18-24", G1027&gt;=24, "24-36")</f>
        <v>24-36</v>
      </c>
    </row>
    <row r="1028" spans="1:37" x14ac:dyDescent="0.3">
      <c r="A1028" t="s">
        <v>1127</v>
      </c>
      <c r="B1028" t="s">
        <v>44</v>
      </c>
      <c r="C1028">
        <v>33</v>
      </c>
      <c r="D1028" t="s">
        <v>37</v>
      </c>
      <c r="E1028" t="s">
        <v>56</v>
      </c>
      <c r="F1028">
        <v>15</v>
      </c>
      <c r="G1028">
        <v>20</v>
      </c>
      <c r="H1028" t="s">
        <v>70</v>
      </c>
      <c r="I1028" t="s">
        <v>37</v>
      </c>
      <c r="J1028" t="s">
        <v>34</v>
      </c>
      <c r="K1028" t="s">
        <v>37</v>
      </c>
      <c r="L1028" t="s">
        <v>72</v>
      </c>
      <c r="M1028" t="s">
        <v>37</v>
      </c>
      <c r="N1028" t="s">
        <v>34</v>
      </c>
      <c r="O1028" t="s">
        <v>34</v>
      </c>
      <c r="P1028" t="s">
        <v>34</v>
      </c>
      <c r="Q1028" t="s">
        <v>34</v>
      </c>
      <c r="R1028" t="s">
        <v>34</v>
      </c>
      <c r="S1028" t="s">
        <v>34</v>
      </c>
      <c r="T1028" t="s">
        <v>37</v>
      </c>
      <c r="U1028" t="s">
        <v>39</v>
      </c>
      <c r="V1028" t="s">
        <v>37</v>
      </c>
      <c r="W1028" t="s">
        <v>51</v>
      </c>
      <c r="X1028">
        <v>49.7</v>
      </c>
      <c r="Y1028">
        <v>2961.4</v>
      </c>
      <c r="Z1028">
        <v>0</v>
      </c>
      <c r="AA1028">
        <v>0</v>
      </c>
      <c r="AB1028">
        <v>2613.85</v>
      </c>
      <c r="AC1028">
        <v>5575.25</v>
      </c>
      <c r="AD1028" t="s">
        <v>41</v>
      </c>
      <c r="AE1028" t="s">
        <v>42</v>
      </c>
      <c r="AF1028" t="s">
        <v>42</v>
      </c>
      <c r="AG1028">
        <f t="shared" si="32"/>
        <v>0</v>
      </c>
      <c r="AH1028" t="str" cm="1">
        <f t="array" ref="AH1028">_xlfn.IFS(
X1028&lt;=20, "&lt;20",
AND(X1028&gt;=20, X1028&lt;50), "20-50",
AND(X1028&gt;=50, X1028&lt;100), "50-100",
X1028&gt;=100, "&gt;100"
)</f>
        <v>20-50</v>
      </c>
      <c r="AI1028">
        <f t="shared" si="33"/>
        <v>0</v>
      </c>
      <c r="AJ1028" t="str" cm="1">
        <f t="array" ref="AJ1028">_xlfn.IFS(
C1028&lt;=20, "&lt;20",
AND(C1028&gt;=20, C1028&lt;35), "20-35",
AND(C1028&gt;=35, C1028&lt;50), "35-50",
C1028&gt;=50, "50-100"
)</f>
        <v>20-35</v>
      </c>
      <c r="AK1028" t="str" cm="1">
        <f t="array" ref="AK1028">_xlfn.IFS(
G1028&lt;6, "&lt;6",
AND(G1028&gt;=6, G1028&lt;12), "6-12",
AND(G1028&gt;=12, G1028&lt;18), "12-18",  AND(G1028&gt;=18, G1028&lt;24), "18-24", G1028&gt;=24, "24-36")</f>
        <v>18-24</v>
      </c>
    </row>
    <row r="1029" spans="1:37" x14ac:dyDescent="0.3">
      <c r="A1029" t="s">
        <v>1128</v>
      </c>
      <c r="B1029" t="s">
        <v>44</v>
      </c>
      <c r="C1029">
        <v>28</v>
      </c>
      <c r="D1029" t="s">
        <v>37</v>
      </c>
      <c r="E1029" t="s">
        <v>158</v>
      </c>
      <c r="F1029">
        <v>15</v>
      </c>
      <c r="G1029">
        <v>9</v>
      </c>
      <c r="H1029" t="s">
        <v>36</v>
      </c>
      <c r="I1029" t="s">
        <v>37</v>
      </c>
      <c r="J1029" t="s">
        <v>34</v>
      </c>
      <c r="K1029" t="s">
        <v>37</v>
      </c>
      <c r="L1029" t="s">
        <v>72</v>
      </c>
      <c r="M1029" t="s">
        <v>34</v>
      </c>
      <c r="N1029" t="s">
        <v>34</v>
      </c>
      <c r="O1029" t="s">
        <v>34</v>
      </c>
      <c r="P1029" t="s">
        <v>37</v>
      </c>
      <c r="Q1029" t="s">
        <v>34</v>
      </c>
      <c r="R1029" t="s">
        <v>34</v>
      </c>
      <c r="S1029" t="s">
        <v>34</v>
      </c>
      <c r="T1029" t="s">
        <v>37</v>
      </c>
      <c r="U1029" t="s">
        <v>46</v>
      </c>
      <c r="V1029" t="s">
        <v>37</v>
      </c>
      <c r="W1029" t="s">
        <v>51</v>
      </c>
      <c r="X1029">
        <v>49.9</v>
      </c>
      <c r="Y1029">
        <v>49.9</v>
      </c>
      <c r="Z1029">
        <v>0</v>
      </c>
      <c r="AA1029">
        <v>0</v>
      </c>
      <c r="AB1029">
        <v>14.93</v>
      </c>
      <c r="AC1029">
        <v>64.83</v>
      </c>
      <c r="AD1029" t="s">
        <v>85</v>
      </c>
      <c r="AE1029" t="s">
        <v>42</v>
      </c>
      <c r="AF1029" t="s">
        <v>42</v>
      </c>
      <c r="AG1029">
        <f t="shared" si="32"/>
        <v>0</v>
      </c>
      <c r="AH1029" t="str" cm="1">
        <f t="array" ref="AH1029">_xlfn.IFS(
X1029&lt;=20, "&lt;20",
AND(X1029&gt;=20, X1029&lt;50), "20-50",
AND(X1029&gt;=50, X1029&lt;100), "50-100",
X1029&gt;=100, "&gt;100"
)</f>
        <v>20-50</v>
      </c>
      <c r="AI1029">
        <f t="shared" si="33"/>
        <v>1</v>
      </c>
      <c r="AJ1029" t="str" cm="1">
        <f t="array" ref="AJ1029">_xlfn.IFS(
C1029&lt;=20, "&lt;20",
AND(C1029&gt;=20, C1029&lt;35), "20-35",
AND(C1029&gt;=35, C1029&lt;50), "35-50",
C1029&gt;=50, "50-100"
)</f>
        <v>20-35</v>
      </c>
      <c r="AK1029" t="str" cm="1">
        <f t="array" ref="AK1029">_xlfn.IFS(
G1029&lt;6, "&lt;6",
AND(G1029&gt;=6, G1029&lt;12), "6-12",
AND(G1029&gt;=12, G1029&lt;18), "12-18",  AND(G1029&gt;=18, G1029&lt;24), "18-24", G1029&gt;=24, "24-36")</f>
        <v>6-12</v>
      </c>
    </row>
    <row r="1030" spans="1:37" x14ac:dyDescent="0.3">
      <c r="A1030" t="s">
        <v>1129</v>
      </c>
      <c r="B1030" t="s">
        <v>33</v>
      </c>
      <c r="C1030">
        <v>61</v>
      </c>
      <c r="D1030" t="s">
        <v>34</v>
      </c>
      <c r="E1030" t="s">
        <v>158</v>
      </c>
      <c r="F1030">
        <v>1</v>
      </c>
      <c r="G1030">
        <v>13</v>
      </c>
      <c r="H1030" t="s">
        <v>36</v>
      </c>
      <c r="I1030" t="s">
        <v>37</v>
      </c>
      <c r="J1030" t="s">
        <v>37</v>
      </c>
      <c r="K1030" t="s">
        <v>37</v>
      </c>
      <c r="L1030" t="s">
        <v>38</v>
      </c>
      <c r="M1030" t="s">
        <v>37</v>
      </c>
      <c r="N1030" t="s">
        <v>34</v>
      </c>
      <c r="O1030" t="s">
        <v>34</v>
      </c>
      <c r="P1030" t="s">
        <v>37</v>
      </c>
      <c r="Q1030" t="s">
        <v>34</v>
      </c>
      <c r="R1030" t="s">
        <v>34</v>
      </c>
      <c r="S1030" t="s">
        <v>34</v>
      </c>
      <c r="T1030" t="s">
        <v>37</v>
      </c>
      <c r="U1030" t="s">
        <v>39</v>
      </c>
      <c r="V1030" t="s">
        <v>37</v>
      </c>
      <c r="W1030" t="s">
        <v>40</v>
      </c>
      <c r="X1030">
        <v>62.1</v>
      </c>
      <c r="Y1030">
        <v>1096.6500000000001</v>
      </c>
      <c r="Z1030">
        <v>0</v>
      </c>
      <c r="AA1030">
        <v>0</v>
      </c>
      <c r="AB1030">
        <v>548.59</v>
      </c>
      <c r="AC1030">
        <v>1645.24</v>
      </c>
      <c r="AD1030" t="s">
        <v>41</v>
      </c>
      <c r="AE1030" t="s">
        <v>42</v>
      </c>
      <c r="AF1030" t="s">
        <v>42</v>
      </c>
      <c r="AG1030">
        <f t="shared" si="32"/>
        <v>0</v>
      </c>
      <c r="AH1030" t="str" cm="1">
        <f t="array" ref="AH1030">_xlfn.IFS(
X1030&lt;=20, "&lt;20",
AND(X1030&gt;=20, X1030&lt;50), "20-50",
AND(X1030&gt;=50, X1030&lt;100), "50-100",
X1030&gt;=100, "&gt;100"
)</f>
        <v>50-100</v>
      </c>
      <c r="AI1030">
        <f t="shared" si="33"/>
        <v>0</v>
      </c>
      <c r="AJ1030" t="str" cm="1">
        <f t="array" ref="AJ1030">_xlfn.IFS(
C1030&lt;=20, "&lt;20",
AND(C1030&gt;=20, C1030&lt;35), "20-35",
AND(C1030&gt;=35, C1030&lt;50), "35-50",
C1030&gt;=50, "50-100"
)</f>
        <v>50-100</v>
      </c>
      <c r="AK1030" t="str" cm="1">
        <f t="array" ref="AK1030">_xlfn.IFS(
G1030&lt;6, "&lt;6",
AND(G1030&gt;=6, G1030&lt;12), "6-12",
AND(G1030&gt;=12, G1030&lt;18), "12-18",  AND(G1030&gt;=18, G1030&lt;24), "18-24", G1030&gt;=24, "24-36")</f>
        <v>12-18</v>
      </c>
    </row>
    <row r="1031" spans="1:37" x14ac:dyDescent="0.3">
      <c r="A1031" t="s">
        <v>1130</v>
      </c>
      <c r="B1031" t="s">
        <v>33</v>
      </c>
      <c r="C1031">
        <v>49</v>
      </c>
      <c r="D1031" t="s">
        <v>37</v>
      </c>
      <c r="E1031" t="s">
        <v>76</v>
      </c>
      <c r="F1031">
        <v>8</v>
      </c>
      <c r="G1031">
        <v>6</v>
      </c>
      <c r="H1031" t="s">
        <v>57</v>
      </c>
      <c r="I1031" t="s">
        <v>37</v>
      </c>
      <c r="J1031" t="s">
        <v>34</v>
      </c>
      <c r="K1031" t="s">
        <v>34</v>
      </c>
      <c r="L1031" t="s">
        <v>34</v>
      </c>
      <c r="M1031" t="s">
        <v>34</v>
      </c>
      <c r="N1031" t="s">
        <v>34</v>
      </c>
      <c r="O1031" t="s">
        <v>34</v>
      </c>
      <c r="P1031" t="s">
        <v>34</v>
      </c>
      <c r="Q1031" t="s">
        <v>34</v>
      </c>
      <c r="R1031" t="s">
        <v>34</v>
      </c>
      <c r="S1031" t="s">
        <v>34</v>
      </c>
      <c r="T1031" t="s">
        <v>34</v>
      </c>
      <c r="U1031" t="s">
        <v>46</v>
      </c>
      <c r="V1031" t="s">
        <v>34</v>
      </c>
      <c r="W1031" t="s">
        <v>40</v>
      </c>
      <c r="X1031">
        <v>20.399999999999999</v>
      </c>
      <c r="Y1031">
        <v>266.60000000000002</v>
      </c>
      <c r="Z1031">
        <v>0</v>
      </c>
      <c r="AA1031">
        <v>0</v>
      </c>
      <c r="AB1031">
        <v>278.39999999999998</v>
      </c>
      <c r="AC1031">
        <v>545</v>
      </c>
      <c r="AD1031" t="s">
        <v>41</v>
      </c>
      <c r="AE1031" t="s">
        <v>42</v>
      </c>
      <c r="AF1031" t="s">
        <v>42</v>
      </c>
      <c r="AG1031">
        <f t="shared" si="32"/>
        <v>0</v>
      </c>
      <c r="AH1031" t="str" cm="1">
        <f t="array" ref="AH1031">_xlfn.IFS(
X1031&lt;=20, "&lt;20",
AND(X1031&gt;=20, X1031&lt;50), "20-50",
AND(X1031&gt;=50, X1031&lt;100), "50-100",
X1031&gt;=100, "&gt;100"
)</f>
        <v>20-50</v>
      </c>
      <c r="AI1031">
        <f t="shared" si="33"/>
        <v>0</v>
      </c>
      <c r="AJ1031" t="str" cm="1">
        <f t="array" ref="AJ1031">_xlfn.IFS(
C1031&lt;=20, "&lt;20",
AND(C1031&gt;=20, C1031&lt;35), "20-35",
AND(C1031&gt;=35, C1031&lt;50), "35-50",
C1031&gt;=50, "50-100"
)</f>
        <v>35-50</v>
      </c>
      <c r="AK1031" t="str" cm="1">
        <f t="array" ref="AK1031">_xlfn.IFS(
G1031&lt;6, "&lt;6",
AND(G1031&gt;=6, G1031&lt;12), "6-12",
AND(G1031&gt;=12, G1031&lt;18), "12-18",  AND(G1031&gt;=18, G1031&lt;24), "18-24", G1031&gt;=24, "24-36")</f>
        <v>6-12</v>
      </c>
    </row>
    <row r="1032" spans="1:37" x14ac:dyDescent="0.3">
      <c r="A1032" t="s">
        <v>1131</v>
      </c>
      <c r="B1032" t="s">
        <v>33</v>
      </c>
      <c r="C1032">
        <v>59</v>
      </c>
      <c r="D1032" t="s">
        <v>37</v>
      </c>
      <c r="E1032" t="s">
        <v>48</v>
      </c>
      <c r="F1032">
        <v>5</v>
      </c>
      <c r="G1032">
        <v>29</v>
      </c>
      <c r="H1032" t="s">
        <v>49</v>
      </c>
      <c r="I1032" t="s">
        <v>37</v>
      </c>
      <c r="J1032" t="s">
        <v>37</v>
      </c>
      <c r="K1032" t="s">
        <v>37</v>
      </c>
      <c r="L1032" t="s">
        <v>72</v>
      </c>
      <c r="M1032" t="s">
        <v>34</v>
      </c>
      <c r="N1032" t="s">
        <v>34</v>
      </c>
      <c r="O1032" t="s">
        <v>37</v>
      </c>
      <c r="P1032" t="s">
        <v>37</v>
      </c>
      <c r="Q1032" t="s">
        <v>34</v>
      </c>
      <c r="R1032" t="s">
        <v>34</v>
      </c>
      <c r="S1032" t="s">
        <v>34</v>
      </c>
      <c r="T1032" t="s">
        <v>34</v>
      </c>
      <c r="U1032" t="s">
        <v>46</v>
      </c>
      <c r="V1032" t="s">
        <v>34</v>
      </c>
      <c r="W1032" t="s">
        <v>143</v>
      </c>
      <c r="X1032">
        <v>62.05</v>
      </c>
      <c r="Y1032">
        <v>62.05</v>
      </c>
      <c r="Z1032">
        <v>0</v>
      </c>
      <c r="AA1032">
        <v>10</v>
      </c>
      <c r="AB1032">
        <v>47.83</v>
      </c>
      <c r="AC1032">
        <v>119.88</v>
      </c>
      <c r="AD1032" t="s">
        <v>52</v>
      </c>
      <c r="AE1032" t="s">
        <v>94</v>
      </c>
      <c r="AF1032" t="s">
        <v>235</v>
      </c>
      <c r="AG1032">
        <f t="shared" si="32"/>
        <v>1</v>
      </c>
      <c r="AH1032" t="str" cm="1">
        <f t="array" ref="AH1032">_xlfn.IFS(
X1032&lt;=20, "&lt;20",
AND(X1032&gt;=20, X1032&lt;50), "20-50",
AND(X1032&gt;=50, X1032&lt;100), "50-100",
X1032&gt;=100, "&gt;100"
)</f>
        <v>50-100</v>
      </c>
      <c r="AI1032">
        <f t="shared" si="33"/>
        <v>0</v>
      </c>
      <c r="AJ1032" t="str" cm="1">
        <f t="array" ref="AJ1032">_xlfn.IFS(
C1032&lt;=20, "&lt;20",
AND(C1032&gt;=20, C1032&lt;35), "20-35",
AND(C1032&gt;=35, C1032&lt;50), "35-50",
C1032&gt;=50, "50-100"
)</f>
        <v>50-100</v>
      </c>
      <c r="AK1032" t="str" cm="1">
        <f t="array" ref="AK1032">_xlfn.IFS(
G1032&lt;6, "&lt;6",
AND(G1032&gt;=6, G1032&lt;12), "6-12",
AND(G1032&gt;=12, G1032&lt;18), "12-18",  AND(G1032&gt;=18, G1032&lt;24), "18-24", G1032&gt;=24, "24-36")</f>
        <v>24-36</v>
      </c>
    </row>
    <row r="1033" spans="1:37" x14ac:dyDescent="0.3">
      <c r="A1033" t="s">
        <v>1132</v>
      </c>
      <c r="B1033" t="s">
        <v>44</v>
      </c>
      <c r="C1033">
        <v>78</v>
      </c>
      <c r="D1033" t="s">
        <v>34</v>
      </c>
      <c r="E1033" t="s">
        <v>87</v>
      </c>
      <c r="F1033">
        <v>6</v>
      </c>
      <c r="G1033">
        <v>3</v>
      </c>
      <c r="H1033" t="s">
        <v>36</v>
      </c>
      <c r="I1033" t="s">
        <v>37</v>
      </c>
      <c r="J1033" t="s">
        <v>37</v>
      </c>
      <c r="K1033" t="s">
        <v>37</v>
      </c>
      <c r="L1033" t="s">
        <v>50</v>
      </c>
      <c r="M1033" t="s">
        <v>34</v>
      </c>
      <c r="N1033" t="s">
        <v>37</v>
      </c>
      <c r="O1033" t="s">
        <v>37</v>
      </c>
      <c r="P1033" t="s">
        <v>37</v>
      </c>
      <c r="Q1033" t="s">
        <v>37</v>
      </c>
      <c r="R1033" t="s">
        <v>34</v>
      </c>
      <c r="S1033" t="s">
        <v>34</v>
      </c>
      <c r="T1033" t="s">
        <v>37</v>
      </c>
      <c r="U1033" t="s">
        <v>39</v>
      </c>
      <c r="V1033" t="s">
        <v>37</v>
      </c>
      <c r="W1033" t="s">
        <v>40</v>
      </c>
      <c r="X1033">
        <v>98.3</v>
      </c>
      <c r="Y1033">
        <v>6066.55</v>
      </c>
      <c r="Z1033">
        <v>0</v>
      </c>
      <c r="AA1033">
        <v>0</v>
      </c>
      <c r="AB1033">
        <v>133.59</v>
      </c>
      <c r="AC1033">
        <v>6200.14</v>
      </c>
      <c r="AD1033" t="s">
        <v>41</v>
      </c>
      <c r="AE1033" t="s">
        <v>42</v>
      </c>
      <c r="AF1033" t="s">
        <v>42</v>
      </c>
      <c r="AG1033">
        <f t="shared" si="32"/>
        <v>0</v>
      </c>
      <c r="AH1033" t="str" cm="1">
        <f t="array" ref="AH1033">_xlfn.IFS(
X1033&lt;=20, "&lt;20",
AND(X1033&gt;=20, X1033&lt;50), "20-50",
AND(X1033&gt;=50, X1033&lt;100), "50-100",
X1033&gt;=100, "&gt;100"
)</f>
        <v>50-100</v>
      </c>
      <c r="AI1033">
        <f t="shared" si="33"/>
        <v>0</v>
      </c>
      <c r="AJ1033" t="str" cm="1">
        <f t="array" ref="AJ1033">_xlfn.IFS(
C1033&lt;=20, "&lt;20",
AND(C1033&gt;=20, C1033&lt;35), "20-35",
AND(C1033&gt;=35, C1033&lt;50), "35-50",
C1033&gt;=50, "50-100"
)</f>
        <v>50-100</v>
      </c>
      <c r="AK1033" t="str" cm="1">
        <f t="array" ref="AK1033">_xlfn.IFS(
G1033&lt;6, "&lt;6",
AND(G1033&gt;=6, G1033&lt;12), "6-12",
AND(G1033&gt;=12, G1033&lt;18), "12-18",  AND(G1033&gt;=18, G1033&lt;24), "18-24", G1033&gt;=24, "24-36")</f>
        <v>&lt;6</v>
      </c>
    </row>
    <row r="1034" spans="1:37" x14ac:dyDescent="0.3">
      <c r="A1034" t="s">
        <v>1133</v>
      </c>
      <c r="B1034" t="s">
        <v>44</v>
      </c>
      <c r="C1034">
        <v>23</v>
      </c>
      <c r="D1034" t="s">
        <v>34</v>
      </c>
      <c r="E1034" t="s">
        <v>103</v>
      </c>
      <c r="F1034">
        <v>11</v>
      </c>
      <c r="G1034">
        <v>9</v>
      </c>
      <c r="H1034" t="s">
        <v>36</v>
      </c>
      <c r="I1034" t="s">
        <v>37</v>
      </c>
      <c r="J1034" t="s">
        <v>34</v>
      </c>
      <c r="K1034" t="s">
        <v>37</v>
      </c>
      <c r="L1034" t="s">
        <v>72</v>
      </c>
      <c r="M1034" t="s">
        <v>37</v>
      </c>
      <c r="N1034" t="s">
        <v>34</v>
      </c>
      <c r="O1034" t="s">
        <v>37</v>
      </c>
      <c r="P1034" t="s">
        <v>37</v>
      </c>
      <c r="Q1034" t="s">
        <v>37</v>
      </c>
      <c r="R1034" t="s">
        <v>34</v>
      </c>
      <c r="S1034" t="s">
        <v>37</v>
      </c>
      <c r="T1034" t="s">
        <v>37</v>
      </c>
      <c r="U1034" t="s">
        <v>39</v>
      </c>
      <c r="V1034" t="s">
        <v>34</v>
      </c>
      <c r="W1034" t="s">
        <v>40</v>
      </c>
      <c r="X1034">
        <v>69.349999999999994</v>
      </c>
      <c r="Y1034">
        <v>1927.3</v>
      </c>
      <c r="Z1034">
        <v>0</v>
      </c>
      <c r="AA1034">
        <v>0</v>
      </c>
      <c r="AB1034">
        <v>982.53</v>
      </c>
      <c r="AC1034">
        <v>2909.83</v>
      </c>
      <c r="AD1034" t="s">
        <v>41</v>
      </c>
      <c r="AE1034" t="s">
        <v>42</v>
      </c>
      <c r="AF1034" t="s">
        <v>42</v>
      </c>
      <c r="AG1034">
        <f t="shared" si="32"/>
        <v>0</v>
      </c>
      <c r="AH1034" t="str" cm="1">
        <f t="array" ref="AH1034">_xlfn.IFS(
X1034&lt;=20, "&lt;20",
AND(X1034&gt;=20, X1034&lt;50), "20-50",
AND(X1034&gt;=50, X1034&lt;100), "50-100",
X1034&gt;=100, "&gt;100"
)</f>
        <v>50-100</v>
      </c>
      <c r="AI1034">
        <f t="shared" si="33"/>
        <v>0</v>
      </c>
      <c r="AJ1034" t="str" cm="1">
        <f t="array" ref="AJ1034">_xlfn.IFS(
C1034&lt;=20, "&lt;20",
AND(C1034&gt;=20, C1034&lt;35), "20-35",
AND(C1034&gt;=35, C1034&lt;50), "35-50",
C1034&gt;=50, "50-100"
)</f>
        <v>20-35</v>
      </c>
      <c r="AK1034" t="str" cm="1">
        <f t="array" ref="AK1034">_xlfn.IFS(
G1034&lt;6, "&lt;6",
AND(G1034&gt;=6, G1034&lt;12), "6-12",
AND(G1034&gt;=12, G1034&lt;18), "12-18",  AND(G1034&gt;=18, G1034&lt;24), "18-24", G1034&gt;=24, "24-36")</f>
        <v>6-12</v>
      </c>
    </row>
    <row r="1035" spans="1:37" x14ac:dyDescent="0.3">
      <c r="A1035" t="s">
        <v>1134</v>
      </c>
      <c r="B1035" t="s">
        <v>33</v>
      </c>
      <c r="C1035">
        <v>56</v>
      </c>
      <c r="D1035" t="s">
        <v>37</v>
      </c>
      <c r="E1035" t="s">
        <v>74</v>
      </c>
      <c r="F1035">
        <v>5</v>
      </c>
      <c r="G1035">
        <v>1</v>
      </c>
      <c r="H1035" t="s">
        <v>70</v>
      </c>
      <c r="I1035" t="s">
        <v>37</v>
      </c>
      <c r="J1035" t="s">
        <v>34</v>
      </c>
      <c r="K1035" t="s">
        <v>37</v>
      </c>
      <c r="L1035" t="s">
        <v>50</v>
      </c>
      <c r="M1035" t="s">
        <v>37</v>
      </c>
      <c r="N1035" t="s">
        <v>34</v>
      </c>
      <c r="O1035" t="s">
        <v>37</v>
      </c>
      <c r="P1035" t="s">
        <v>34</v>
      </c>
      <c r="Q1035" t="s">
        <v>37</v>
      </c>
      <c r="R1035" t="s">
        <v>37</v>
      </c>
      <c r="S1035" t="s">
        <v>37</v>
      </c>
      <c r="T1035" t="s">
        <v>37</v>
      </c>
      <c r="U1035" t="s">
        <v>39</v>
      </c>
      <c r="V1035" t="s">
        <v>37</v>
      </c>
      <c r="W1035" t="s">
        <v>51</v>
      </c>
      <c r="X1035">
        <v>99.7</v>
      </c>
      <c r="Y1035">
        <v>4977.2</v>
      </c>
      <c r="Z1035">
        <v>0</v>
      </c>
      <c r="AA1035">
        <v>0</v>
      </c>
      <c r="AB1035">
        <v>1736.64</v>
      </c>
      <c r="AC1035">
        <v>6713.84</v>
      </c>
      <c r="AD1035" t="s">
        <v>41</v>
      </c>
      <c r="AE1035" t="s">
        <v>42</v>
      </c>
      <c r="AF1035" t="s">
        <v>42</v>
      </c>
      <c r="AG1035">
        <f t="shared" si="32"/>
        <v>0</v>
      </c>
      <c r="AH1035" t="str" cm="1">
        <f t="array" ref="AH1035">_xlfn.IFS(
X1035&lt;=20, "&lt;20",
AND(X1035&gt;=20, X1035&lt;50), "20-50",
AND(X1035&gt;=50, X1035&lt;100), "50-100",
X1035&gt;=100, "&gt;100"
)</f>
        <v>50-100</v>
      </c>
      <c r="AI1035">
        <f t="shared" si="33"/>
        <v>0</v>
      </c>
      <c r="AJ1035" t="str" cm="1">
        <f t="array" ref="AJ1035">_xlfn.IFS(
C1035&lt;=20, "&lt;20",
AND(C1035&gt;=20, C1035&lt;35), "20-35",
AND(C1035&gt;=35, C1035&lt;50), "35-50",
C1035&gt;=50, "50-100"
)</f>
        <v>50-100</v>
      </c>
      <c r="AK1035" t="str" cm="1">
        <f t="array" ref="AK1035">_xlfn.IFS(
G1035&lt;6, "&lt;6",
AND(G1035&gt;=6, G1035&lt;12), "6-12",
AND(G1035&gt;=12, G1035&lt;18), "12-18",  AND(G1035&gt;=18, G1035&lt;24), "18-24", G1035&gt;=24, "24-36")</f>
        <v>&lt;6</v>
      </c>
    </row>
    <row r="1036" spans="1:37" x14ac:dyDescent="0.3">
      <c r="A1036" t="s">
        <v>1135</v>
      </c>
      <c r="B1036" t="s">
        <v>33</v>
      </c>
      <c r="C1036">
        <v>49</v>
      </c>
      <c r="D1036" t="s">
        <v>34</v>
      </c>
      <c r="E1036" t="s">
        <v>124</v>
      </c>
      <c r="F1036">
        <v>6</v>
      </c>
      <c r="G1036">
        <v>16</v>
      </c>
      <c r="H1036" t="s">
        <v>36</v>
      </c>
      <c r="I1036" t="s">
        <v>37</v>
      </c>
      <c r="J1036" t="s">
        <v>37</v>
      </c>
      <c r="K1036" t="s">
        <v>37</v>
      </c>
      <c r="L1036" t="s">
        <v>50</v>
      </c>
      <c r="M1036" t="s">
        <v>37</v>
      </c>
      <c r="N1036" t="s">
        <v>37</v>
      </c>
      <c r="O1036" t="s">
        <v>37</v>
      </c>
      <c r="P1036" t="s">
        <v>34</v>
      </c>
      <c r="Q1036" t="s">
        <v>37</v>
      </c>
      <c r="R1036" t="s">
        <v>34</v>
      </c>
      <c r="S1036" t="s">
        <v>34</v>
      </c>
      <c r="T1036" t="s">
        <v>34</v>
      </c>
      <c r="U1036" t="s">
        <v>67</v>
      </c>
      <c r="V1036" t="s">
        <v>37</v>
      </c>
      <c r="W1036" t="s">
        <v>51</v>
      </c>
      <c r="X1036">
        <v>99</v>
      </c>
      <c r="Y1036">
        <v>6994.6</v>
      </c>
      <c r="Z1036">
        <v>0</v>
      </c>
      <c r="AA1036">
        <v>40</v>
      </c>
      <c r="AB1036">
        <v>3128.26</v>
      </c>
      <c r="AC1036">
        <v>10162.86</v>
      </c>
      <c r="AD1036" t="s">
        <v>41</v>
      </c>
      <c r="AE1036" t="s">
        <v>42</v>
      </c>
      <c r="AF1036" t="s">
        <v>42</v>
      </c>
      <c r="AG1036">
        <f t="shared" si="32"/>
        <v>0</v>
      </c>
      <c r="AH1036" t="str" cm="1">
        <f t="array" ref="AH1036">_xlfn.IFS(
X1036&lt;=20, "&lt;20",
AND(X1036&gt;=20, X1036&lt;50), "20-50",
AND(X1036&gt;=50, X1036&lt;100), "50-100",
X1036&gt;=100, "&gt;100"
)</f>
        <v>50-100</v>
      </c>
      <c r="AI1036">
        <f t="shared" si="33"/>
        <v>0</v>
      </c>
      <c r="AJ1036" t="str" cm="1">
        <f t="array" ref="AJ1036">_xlfn.IFS(
C1036&lt;=20, "&lt;20",
AND(C1036&gt;=20, C1036&lt;35), "20-35",
AND(C1036&gt;=35, C1036&lt;50), "35-50",
C1036&gt;=50, "50-100"
)</f>
        <v>35-50</v>
      </c>
      <c r="AK1036" t="str" cm="1">
        <f t="array" ref="AK1036">_xlfn.IFS(
G1036&lt;6, "&lt;6",
AND(G1036&gt;=6, G1036&lt;12), "6-12",
AND(G1036&gt;=12, G1036&lt;18), "12-18",  AND(G1036&gt;=18, G1036&lt;24), "18-24", G1036&gt;=24, "24-36")</f>
        <v>12-18</v>
      </c>
    </row>
    <row r="1037" spans="1:37" x14ac:dyDescent="0.3">
      <c r="A1037" t="s">
        <v>1136</v>
      </c>
      <c r="B1037" t="s">
        <v>44</v>
      </c>
      <c r="C1037">
        <v>32</v>
      </c>
      <c r="D1037" t="s">
        <v>37</v>
      </c>
      <c r="E1037" t="s">
        <v>158</v>
      </c>
      <c r="F1037">
        <v>15</v>
      </c>
      <c r="G1037">
        <v>30</v>
      </c>
      <c r="H1037" t="s">
        <v>36</v>
      </c>
      <c r="I1037" t="s">
        <v>37</v>
      </c>
      <c r="J1037" t="s">
        <v>37</v>
      </c>
      <c r="K1037" t="s">
        <v>37</v>
      </c>
      <c r="L1037" t="s">
        <v>72</v>
      </c>
      <c r="M1037" t="s">
        <v>34</v>
      </c>
      <c r="N1037" t="s">
        <v>37</v>
      </c>
      <c r="O1037" t="s">
        <v>34</v>
      </c>
      <c r="P1037" t="s">
        <v>37</v>
      </c>
      <c r="Q1037" t="s">
        <v>34</v>
      </c>
      <c r="R1037" t="s">
        <v>34</v>
      </c>
      <c r="S1037" t="s">
        <v>34</v>
      </c>
      <c r="T1037" t="s">
        <v>37</v>
      </c>
      <c r="U1037" t="s">
        <v>46</v>
      </c>
      <c r="V1037" t="s">
        <v>37</v>
      </c>
      <c r="W1037" t="s">
        <v>40</v>
      </c>
      <c r="X1037">
        <v>58.5</v>
      </c>
      <c r="Y1037">
        <v>224.85</v>
      </c>
      <c r="Z1037">
        <v>0</v>
      </c>
      <c r="AA1037">
        <v>0</v>
      </c>
      <c r="AB1037">
        <v>140.80000000000001</v>
      </c>
      <c r="AC1037">
        <v>365.65</v>
      </c>
      <c r="AD1037" t="s">
        <v>41</v>
      </c>
      <c r="AE1037" t="s">
        <v>42</v>
      </c>
      <c r="AF1037" t="s">
        <v>42</v>
      </c>
      <c r="AG1037">
        <f t="shared" si="32"/>
        <v>0</v>
      </c>
      <c r="AH1037" t="str" cm="1">
        <f t="array" ref="AH1037">_xlfn.IFS(
X1037&lt;=20, "&lt;20",
AND(X1037&gt;=20, X1037&lt;50), "20-50",
AND(X1037&gt;=50, X1037&lt;100), "50-100",
X1037&gt;=100, "&gt;100"
)</f>
        <v>50-100</v>
      </c>
      <c r="AI1037">
        <f t="shared" si="33"/>
        <v>0</v>
      </c>
      <c r="AJ1037" t="str" cm="1">
        <f t="array" ref="AJ1037">_xlfn.IFS(
C1037&lt;=20, "&lt;20",
AND(C1037&gt;=20, C1037&lt;35), "20-35",
AND(C1037&gt;=35, C1037&lt;50), "35-50",
C1037&gt;=50, "50-100"
)</f>
        <v>20-35</v>
      </c>
      <c r="AK1037" t="str" cm="1">
        <f t="array" ref="AK1037">_xlfn.IFS(
G1037&lt;6, "&lt;6",
AND(G1037&gt;=6, G1037&lt;12), "6-12",
AND(G1037&gt;=12, G1037&lt;18), "12-18",  AND(G1037&gt;=18, G1037&lt;24), "18-24", G1037&gt;=24, "24-36")</f>
        <v>24-36</v>
      </c>
    </row>
    <row r="1038" spans="1:37" x14ac:dyDescent="0.3">
      <c r="A1038" t="s">
        <v>1137</v>
      </c>
      <c r="B1038" t="s">
        <v>33</v>
      </c>
      <c r="C1038">
        <v>39</v>
      </c>
      <c r="D1038" t="s">
        <v>34</v>
      </c>
      <c r="E1038" t="s">
        <v>45</v>
      </c>
      <c r="F1038">
        <v>10</v>
      </c>
      <c r="G1038">
        <v>8</v>
      </c>
      <c r="H1038" t="s">
        <v>36</v>
      </c>
      <c r="I1038" t="s">
        <v>37</v>
      </c>
      <c r="J1038" t="s">
        <v>37</v>
      </c>
      <c r="K1038" t="s">
        <v>37</v>
      </c>
      <c r="L1038" t="s">
        <v>50</v>
      </c>
      <c r="M1038" t="s">
        <v>37</v>
      </c>
      <c r="N1038" t="s">
        <v>37</v>
      </c>
      <c r="O1038" t="s">
        <v>34</v>
      </c>
      <c r="P1038" t="s">
        <v>34</v>
      </c>
      <c r="Q1038" t="s">
        <v>37</v>
      </c>
      <c r="R1038" t="s">
        <v>37</v>
      </c>
      <c r="S1038" t="s">
        <v>37</v>
      </c>
      <c r="T1038" t="s">
        <v>37</v>
      </c>
      <c r="U1038" t="s">
        <v>46</v>
      </c>
      <c r="V1038" t="s">
        <v>37</v>
      </c>
      <c r="W1038" t="s">
        <v>51</v>
      </c>
      <c r="X1038">
        <v>106.2</v>
      </c>
      <c r="Y1038">
        <v>6375.2</v>
      </c>
      <c r="Z1038">
        <v>0</v>
      </c>
      <c r="AA1038">
        <v>0</v>
      </c>
      <c r="AB1038">
        <v>1687.26</v>
      </c>
      <c r="AC1038">
        <v>8062.46</v>
      </c>
      <c r="AD1038" t="s">
        <v>41</v>
      </c>
      <c r="AE1038" t="s">
        <v>42</v>
      </c>
      <c r="AF1038" t="s">
        <v>42</v>
      </c>
      <c r="AG1038">
        <f t="shared" si="32"/>
        <v>0</v>
      </c>
      <c r="AH1038" t="str" cm="1">
        <f t="array" ref="AH1038">_xlfn.IFS(
X1038&lt;=20, "&lt;20",
AND(X1038&gt;=20, X1038&lt;50), "20-50",
AND(X1038&gt;=50, X1038&lt;100), "50-100",
X1038&gt;=100, "&gt;100"
)</f>
        <v>&gt;100</v>
      </c>
      <c r="AI1038">
        <f t="shared" si="33"/>
        <v>0</v>
      </c>
      <c r="AJ1038" t="str" cm="1">
        <f t="array" ref="AJ1038">_xlfn.IFS(
C1038&lt;=20, "&lt;20",
AND(C1038&gt;=20, C1038&lt;35), "20-35",
AND(C1038&gt;=35, C1038&lt;50), "35-50",
C1038&gt;=50, "50-100"
)</f>
        <v>35-50</v>
      </c>
      <c r="AK1038" t="str" cm="1">
        <f t="array" ref="AK1038">_xlfn.IFS(
G1038&lt;6, "&lt;6",
AND(G1038&gt;=6, G1038&lt;12), "6-12",
AND(G1038&gt;=12, G1038&lt;18), "12-18",  AND(G1038&gt;=18, G1038&lt;24), "18-24", G1038&gt;=24, "24-36")</f>
        <v>6-12</v>
      </c>
    </row>
    <row r="1039" spans="1:37" x14ac:dyDescent="0.3">
      <c r="A1039" t="s">
        <v>1138</v>
      </c>
      <c r="B1039" t="s">
        <v>44</v>
      </c>
      <c r="C1039">
        <v>26</v>
      </c>
      <c r="D1039" t="s">
        <v>37</v>
      </c>
      <c r="E1039" t="s">
        <v>64</v>
      </c>
      <c r="F1039">
        <v>3</v>
      </c>
      <c r="G1039">
        <v>8</v>
      </c>
      <c r="H1039" t="s">
        <v>36</v>
      </c>
      <c r="I1039" t="s">
        <v>37</v>
      </c>
      <c r="J1039" t="s">
        <v>37</v>
      </c>
      <c r="K1039" t="s">
        <v>37</v>
      </c>
      <c r="L1039" t="s">
        <v>50</v>
      </c>
      <c r="M1039" t="s">
        <v>37</v>
      </c>
      <c r="N1039" t="s">
        <v>37</v>
      </c>
      <c r="O1039" t="s">
        <v>34</v>
      </c>
      <c r="P1039" t="s">
        <v>34</v>
      </c>
      <c r="Q1039" t="s">
        <v>37</v>
      </c>
      <c r="R1039" t="s">
        <v>37</v>
      </c>
      <c r="S1039" t="s">
        <v>37</v>
      </c>
      <c r="T1039" t="s">
        <v>37</v>
      </c>
      <c r="U1039" t="s">
        <v>46</v>
      </c>
      <c r="V1039" t="s">
        <v>34</v>
      </c>
      <c r="W1039" t="s">
        <v>51</v>
      </c>
      <c r="X1039">
        <v>104.35</v>
      </c>
      <c r="Y1039">
        <v>3205.6</v>
      </c>
      <c r="Z1039">
        <v>0</v>
      </c>
      <c r="AA1039">
        <v>0</v>
      </c>
      <c r="AB1039">
        <v>1417.01</v>
      </c>
      <c r="AC1039">
        <v>4622.6099999999997</v>
      </c>
      <c r="AD1039" t="s">
        <v>41</v>
      </c>
      <c r="AE1039" t="s">
        <v>42</v>
      </c>
      <c r="AF1039" t="s">
        <v>42</v>
      </c>
      <c r="AG1039">
        <f t="shared" si="32"/>
        <v>0</v>
      </c>
      <c r="AH1039" t="str" cm="1">
        <f t="array" ref="AH1039">_xlfn.IFS(
X1039&lt;=20, "&lt;20",
AND(X1039&gt;=20, X1039&lt;50), "20-50",
AND(X1039&gt;=50, X1039&lt;100), "50-100",
X1039&gt;=100, "&gt;100"
)</f>
        <v>&gt;100</v>
      </c>
      <c r="AI1039">
        <f t="shared" si="33"/>
        <v>0</v>
      </c>
      <c r="AJ1039" t="str" cm="1">
        <f t="array" ref="AJ1039">_xlfn.IFS(
C1039&lt;=20, "&lt;20",
AND(C1039&gt;=20, C1039&lt;35), "20-35",
AND(C1039&gt;=35, C1039&lt;50), "35-50",
C1039&gt;=50, "50-100"
)</f>
        <v>20-35</v>
      </c>
      <c r="AK1039" t="str" cm="1">
        <f t="array" ref="AK1039">_xlfn.IFS(
G1039&lt;6, "&lt;6",
AND(G1039&gt;=6, G1039&lt;12), "6-12",
AND(G1039&gt;=12, G1039&lt;18), "12-18",  AND(G1039&gt;=18, G1039&lt;24), "18-24", G1039&gt;=24, "24-36")</f>
        <v>6-12</v>
      </c>
    </row>
    <row r="1040" spans="1:37" x14ac:dyDescent="0.3">
      <c r="A1040" t="s">
        <v>1139</v>
      </c>
      <c r="B1040" t="s">
        <v>44</v>
      </c>
      <c r="C1040">
        <v>48</v>
      </c>
      <c r="D1040" t="s">
        <v>34</v>
      </c>
      <c r="E1040" t="s">
        <v>61</v>
      </c>
      <c r="F1040">
        <v>2</v>
      </c>
      <c r="G1040">
        <v>14</v>
      </c>
      <c r="H1040" t="s">
        <v>36</v>
      </c>
      <c r="I1040" t="s">
        <v>37</v>
      </c>
      <c r="J1040" t="s">
        <v>34</v>
      </c>
      <c r="K1040" t="s">
        <v>37</v>
      </c>
      <c r="L1040" t="s">
        <v>50</v>
      </c>
      <c r="M1040" t="s">
        <v>34</v>
      </c>
      <c r="N1040" t="s">
        <v>37</v>
      </c>
      <c r="O1040" t="s">
        <v>34</v>
      </c>
      <c r="P1040" t="s">
        <v>34</v>
      </c>
      <c r="Q1040" t="s">
        <v>34</v>
      </c>
      <c r="R1040" t="s">
        <v>37</v>
      </c>
      <c r="S1040" t="s">
        <v>37</v>
      </c>
      <c r="T1040" t="s">
        <v>37</v>
      </c>
      <c r="U1040" t="s">
        <v>46</v>
      </c>
      <c r="V1040" t="s">
        <v>34</v>
      </c>
      <c r="W1040" t="s">
        <v>51</v>
      </c>
      <c r="X1040">
        <v>84.15</v>
      </c>
      <c r="Y1040">
        <v>2585.9499999999998</v>
      </c>
      <c r="Z1040">
        <v>0</v>
      </c>
      <c r="AA1040">
        <v>0</v>
      </c>
      <c r="AB1040">
        <v>1199.3599999999999</v>
      </c>
      <c r="AC1040">
        <v>3785.31</v>
      </c>
      <c r="AD1040" t="s">
        <v>52</v>
      </c>
      <c r="AE1040" t="s">
        <v>58</v>
      </c>
      <c r="AF1040" t="s">
        <v>88</v>
      </c>
      <c r="AG1040">
        <f t="shared" si="32"/>
        <v>1</v>
      </c>
      <c r="AH1040" t="str" cm="1">
        <f t="array" ref="AH1040">_xlfn.IFS(
X1040&lt;=20, "&lt;20",
AND(X1040&gt;=20, X1040&lt;50), "20-50",
AND(X1040&gt;=50, X1040&lt;100), "50-100",
X1040&gt;=100, "&gt;100"
)</f>
        <v>50-100</v>
      </c>
      <c r="AI1040">
        <f t="shared" si="33"/>
        <v>0</v>
      </c>
      <c r="AJ1040" t="str" cm="1">
        <f t="array" ref="AJ1040">_xlfn.IFS(
C1040&lt;=20, "&lt;20",
AND(C1040&gt;=20, C1040&lt;35), "20-35",
AND(C1040&gt;=35, C1040&lt;50), "35-50",
C1040&gt;=50, "50-100"
)</f>
        <v>35-50</v>
      </c>
      <c r="AK1040" t="str" cm="1">
        <f t="array" ref="AK1040">_xlfn.IFS(
G1040&lt;6, "&lt;6",
AND(G1040&gt;=6, G1040&lt;12), "6-12",
AND(G1040&gt;=12, G1040&lt;18), "12-18",  AND(G1040&gt;=18, G1040&lt;24), "18-24", G1040&gt;=24, "24-36")</f>
        <v>12-18</v>
      </c>
    </row>
    <row r="1041" spans="1:37" x14ac:dyDescent="0.3">
      <c r="A1041" t="s">
        <v>1140</v>
      </c>
      <c r="B1041" t="s">
        <v>44</v>
      </c>
      <c r="C1041">
        <v>27</v>
      </c>
      <c r="D1041" t="s">
        <v>37</v>
      </c>
      <c r="E1041" t="s">
        <v>130</v>
      </c>
      <c r="F1041">
        <v>12</v>
      </c>
      <c r="G1041">
        <v>19</v>
      </c>
      <c r="H1041" t="s">
        <v>36</v>
      </c>
      <c r="I1041" t="s">
        <v>37</v>
      </c>
      <c r="J1041" t="s">
        <v>37</v>
      </c>
      <c r="K1041" t="s">
        <v>37</v>
      </c>
      <c r="L1041" t="s">
        <v>50</v>
      </c>
      <c r="M1041" t="s">
        <v>37</v>
      </c>
      <c r="N1041" t="s">
        <v>34</v>
      </c>
      <c r="O1041" t="s">
        <v>34</v>
      </c>
      <c r="P1041" t="s">
        <v>37</v>
      </c>
      <c r="Q1041" t="s">
        <v>37</v>
      </c>
      <c r="R1041" t="s">
        <v>37</v>
      </c>
      <c r="S1041" t="s">
        <v>37</v>
      </c>
      <c r="T1041" t="s">
        <v>34</v>
      </c>
      <c r="U1041" t="s">
        <v>46</v>
      </c>
      <c r="V1041" t="s">
        <v>34</v>
      </c>
      <c r="W1041" t="s">
        <v>51</v>
      </c>
      <c r="X1041">
        <v>106.4</v>
      </c>
      <c r="Y1041">
        <v>3211.9</v>
      </c>
      <c r="Z1041">
        <v>0</v>
      </c>
      <c r="AA1041">
        <v>60</v>
      </c>
      <c r="AB1041">
        <v>1274.7</v>
      </c>
      <c r="AC1041">
        <v>4546.6000000000004</v>
      </c>
      <c r="AD1041" t="s">
        <v>41</v>
      </c>
      <c r="AE1041" t="s">
        <v>42</v>
      </c>
      <c r="AF1041" t="s">
        <v>42</v>
      </c>
      <c r="AG1041">
        <f t="shared" si="32"/>
        <v>0</v>
      </c>
      <c r="AH1041" t="str" cm="1">
        <f t="array" ref="AH1041">_xlfn.IFS(
X1041&lt;=20, "&lt;20",
AND(X1041&gt;=20, X1041&lt;50), "20-50",
AND(X1041&gt;=50, X1041&lt;100), "50-100",
X1041&gt;=100, "&gt;100"
)</f>
        <v>&gt;100</v>
      </c>
      <c r="AI1041">
        <f t="shared" si="33"/>
        <v>0</v>
      </c>
      <c r="AJ1041" t="str" cm="1">
        <f t="array" ref="AJ1041">_xlfn.IFS(
C1041&lt;=20, "&lt;20",
AND(C1041&gt;=20, C1041&lt;35), "20-35",
AND(C1041&gt;=35, C1041&lt;50), "35-50",
C1041&gt;=50, "50-100"
)</f>
        <v>20-35</v>
      </c>
      <c r="AK1041" t="str" cm="1">
        <f t="array" ref="AK1041">_xlfn.IFS(
G1041&lt;6, "&lt;6",
AND(G1041&gt;=6, G1041&lt;12), "6-12",
AND(G1041&gt;=12, G1041&lt;18), "12-18",  AND(G1041&gt;=18, G1041&lt;24), "18-24", G1041&gt;=24, "24-36")</f>
        <v>18-24</v>
      </c>
    </row>
    <row r="1042" spans="1:37" x14ac:dyDescent="0.3">
      <c r="A1042" t="s">
        <v>1141</v>
      </c>
      <c r="B1042" t="s">
        <v>44</v>
      </c>
      <c r="C1042">
        <v>27</v>
      </c>
      <c r="D1042" t="s">
        <v>37</v>
      </c>
      <c r="E1042" t="s">
        <v>74</v>
      </c>
      <c r="F1042">
        <v>5</v>
      </c>
      <c r="G1042">
        <v>15</v>
      </c>
      <c r="H1042" t="s">
        <v>70</v>
      </c>
      <c r="I1042" t="s">
        <v>37</v>
      </c>
      <c r="J1042" t="s">
        <v>34</v>
      </c>
      <c r="K1042" t="s">
        <v>34</v>
      </c>
      <c r="L1042" t="s">
        <v>34</v>
      </c>
      <c r="M1042" t="s">
        <v>34</v>
      </c>
      <c r="N1042" t="s">
        <v>34</v>
      </c>
      <c r="O1042" t="s">
        <v>34</v>
      </c>
      <c r="P1042" t="s">
        <v>34</v>
      </c>
      <c r="Q1042" t="s">
        <v>34</v>
      </c>
      <c r="R1042" t="s">
        <v>34</v>
      </c>
      <c r="S1042" t="s">
        <v>34</v>
      </c>
      <c r="T1042" t="s">
        <v>34</v>
      </c>
      <c r="U1042" t="s">
        <v>46</v>
      </c>
      <c r="V1042" t="s">
        <v>34</v>
      </c>
      <c r="W1042" t="s">
        <v>40</v>
      </c>
      <c r="X1042">
        <v>20</v>
      </c>
      <c r="Y1042">
        <v>1087.25</v>
      </c>
      <c r="Z1042">
        <v>0</v>
      </c>
      <c r="AA1042">
        <v>0</v>
      </c>
      <c r="AB1042">
        <v>1721.5</v>
      </c>
      <c r="AC1042">
        <v>2808.75</v>
      </c>
      <c r="AD1042" t="s">
        <v>41</v>
      </c>
      <c r="AE1042" t="s">
        <v>42</v>
      </c>
      <c r="AF1042" t="s">
        <v>42</v>
      </c>
      <c r="AG1042">
        <f t="shared" si="32"/>
        <v>0</v>
      </c>
      <c r="AH1042" t="str" cm="1">
        <f t="array" ref="AH1042">_xlfn.IFS(
X1042&lt;=20, "&lt;20",
AND(X1042&gt;=20, X1042&lt;50), "20-50",
AND(X1042&gt;=50, X1042&lt;100), "50-100",
X1042&gt;=100, "&gt;100"
)</f>
        <v>&lt;20</v>
      </c>
      <c r="AI1042">
        <f t="shared" si="33"/>
        <v>0</v>
      </c>
      <c r="AJ1042" t="str" cm="1">
        <f t="array" ref="AJ1042">_xlfn.IFS(
C1042&lt;=20, "&lt;20",
AND(C1042&gt;=20, C1042&lt;35), "20-35",
AND(C1042&gt;=35, C1042&lt;50), "35-50",
C1042&gt;=50, "50-100"
)</f>
        <v>20-35</v>
      </c>
      <c r="AK1042" t="str" cm="1">
        <f t="array" ref="AK1042">_xlfn.IFS(
G1042&lt;6, "&lt;6",
AND(G1042&gt;=6, G1042&lt;12), "6-12",
AND(G1042&gt;=12, G1042&lt;18), "12-18",  AND(G1042&gt;=18, G1042&lt;24), "18-24", G1042&gt;=24, "24-36")</f>
        <v>12-18</v>
      </c>
    </row>
    <row r="1043" spans="1:37" x14ac:dyDescent="0.3">
      <c r="A1043" t="s">
        <v>1142</v>
      </c>
      <c r="B1043" t="s">
        <v>44</v>
      </c>
      <c r="C1043">
        <v>34</v>
      </c>
      <c r="D1043" t="s">
        <v>37</v>
      </c>
      <c r="E1043" t="s">
        <v>103</v>
      </c>
      <c r="F1043">
        <v>6</v>
      </c>
      <c r="G1043">
        <v>18</v>
      </c>
      <c r="H1043" t="s">
        <v>70</v>
      </c>
      <c r="I1043" t="s">
        <v>37</v>
      </c>
      <c r="J1043" t="s">
        <v>34</v>
      </c>
      <c r="K1043" t="s">
        <v>34</v>
      </c>
      <c r="L1043" t="s">
        <v>34</v>
      </c>
      <c r="M1043" t="s">
        <v>34</v>
      </c>
      <c r="N1043" t="s">
        <v>34</v>
      </c>
      <c r="O1043" t="s">
        <v>34</v>
      </c>
      <c r="P1043" t="s">
        <v>34</v>
      </c>
      <c r="Q1043" t="s">
        <v>34</v>
      </c>
      <c r="R1043" t="s">
        <v>34</v>
      </c>
      <c r="S1043" t="s">
        <v>34</v>
      </c>
      <c r="T1043" t="s">
        <v>34</v>
      </c>
      <c r="U1043" t="s">
        <v>46</v>
      </c>
      <c r="V1043" t="s">
        <v>34</v>
      </c>
      <c r="W1043" t="s">
        <v>40</v>
      </c>
      <c r="X1043">
        <v>20.350000000000001</v>
      </c>
      <c r="Y1043">
        <v>869.9</v>
      </c>
      <c r="Z1043">
        <v>0</v>
      </c>
      <c r="AA1043">
        <v>0</v>
      </c>
      <c r="AB1043">
        <v>249.9</v>
      </c>
      <c r="AC1043">
        <v>1119.8</v>
      </c>
      <c r="AD1043" t="s">
        <v>41</v>
      </c>
      <c r="AE1043" t="s">
        <v>42</v>
      </c>
      <c r="AF1043" t="s">
        <v>42</v>
      </c>
      <c r="AG1043">
        <f t="shared" si="32"/>
        <v>0</v>
      </c>
      <c r="AH1043" t="str" cm="1">
        <f t="array" ref="AH1043">_xlfn.IFS(
X1043&lt;=20, "&lt;20",
AND(X1043&gt;=20, X1043&lt;50), "20-50",
AND(X1043&gt;=50, X1043&lt;100), "50-100",
X1043&gt;=100, "&gt;100"
)</f>
        <v>20-50</v>
      </c>
      <c r="AI1043">
        <f t="shared" si="33"/>
        <v>0</v>
      </c>
      <c r="AJ1043" t="str" cm="1">
        <f t="array" ref="AJ1043">_xlfn.IFS(
C1043&lt;=20, "&lt;20",
AND(C1043&gt;=20, C1043&lt;35), "20-35",
AND(C1043&gt;=35, C1043&lt;50), "35-50",
C1043&gt;=50, "50-100"
)</f>
        <v>20-35</v>
      </c>
      <c r="AK1043" t="str" cm="1">
        <f t="array" ref="AK1043">_xlfn.IFS(
G1043&lt;6, "&lt;6",
AND(G1043&gt;=6, G1043&lt;12), "6-12",
AND(G1043&gt;=12, G1043&lt;18), "12-18",  AND(G1043&gt;=18, G1043&lt;24), "18-24", G1043&gt;=24, "24-36")</f>
        <v>18-24</v>
      </c>
    </row>
    <row r="1044" spans="1:37" x14ac:dyDescent="0.3">
      <c r="A1044" t="s">
        <v>1143</v>
      </c>
      <c r="B1044" t="s">
        <v>44</v>
      </c>
      <c r="C1044">
        <v>19</v>
      </c>
      <c r="D1044" t="s">
        <v>34</v>
      </c>
      <c r="E1044" t="s">
        <v>335</v>
      </c>
      <c r="F1044">
        <v>14</v>
      </c>
      <c r="G1044">
        <v>8</v>
      </c>
      <c r="H1044" t="s">
        <v>66</v>
      </c>
      <c r="I1044" t="s">
        <v>37</v>
      </c>
      <c r="J1044" t="s">
        <v>37</v>
      </c>
      <c r="K1044" t="s">
        <v>37</v>
      </c>
      <c r="L1044" t="s">
        <v>50</v>
      </c>
      <c r="M1044" t="s">
        <v>37</v>
      </c>
      <c r="N1044" t="s">
        <v>37</v>
      </c>
      <c r="O1044" t="s">
        <v>37</v>
      </c>
      <c r="P1044" t="s">
        <v>37</v>
      </c>
      <c r="Q1044" t="s">
        <v>37</v>
      </c>
      <c r="R1044" t="s">
        <v>37</v>
      </c>
      <c r="S1044" t="s">
        <v>37</v>
      </c>
      <c r="T1044" t="s">
        <v>37</v>
      </c>
      <c r="U1044" t="s">
        <v>67</v>
      </c>
      <c r="V1044" t="s">
        <v>37</v>
      </c>
      <c r="W1044" t="s">
        <v>51</v>
      </c>
      <c r="X1044">
        <v>114.2</v>
      </c>
      <c r="Y1044">
        <v>7723.9</v>
      </c>
      <c r="Z1044">
        <v>48.54</v>
      </c>
      <c r="AA1044">
        <v>0</v>
      </c>
      <c r="AB1044">
        <v>1174.5999999999999</v>
      </c>
      <c r="AC1044">
        <v>8849.9599999999991</v>
      </c>
      <c r="AD1044" t="s">
        <v>52</v>
      </c>
      <c r="AE1044" t="s">
        <v>100</v>
      </c>
      <c r="AF1044" t="s">
        <v>308</v>
      </c>
      <c r="AG1044">
        <f t="shared" si="32"/>
        <v>1</v>
      </c>
      <c r="AH1044" t="str" cm="1">
        <f t="array" ref="AH1044">_xlfn.IFS(
X1044&lt;=20, "&lt;20",
AND(X1044&gt;=20, X1044&lt;50), "20-50",
AND(X1044&gt;=50, X1044&lt;100), "50-100",
X1044&gt;=100, "&gt;100"
)</f>
        <v>&gt;100</v>
      </c>
      <c r="AI1044">
        <f t="shared" si="33"/>
        <v>0</v>
      </c>
      <c r="AJ1044" t="str" cm="1">
        <f t="array" ref="AJ1044">_xlfn.IFS(
C1044&lt;=20, "&lt;20",
AND(C1044&gt;=20, C1044&lt;35), "20-35",
AND(C1044&gt;=35, C1044&lt;50), "35-50",
C1044&gt;=50, "50-100"
)</f>
        <v>&lt;20</v>
      </c>
      <c r="AK1044" t="str" cm="1">
        <f t="array" ref="AK1044">_xlfn.IFS(
G1044&lt;6, "&lt;6",
AND(G1044&gt;=6, G1044&lt;12), "6-12",
AND(G1044&gt;=12, G1044&lt;18), "12-18",  AND(G1044&gt;=18, G1044&lt;24), "18-24", G1044&gt;=24, "24-36")</f>
        <v>6-12</v>
      </c>
    </row>
    <row r="1045" spans="1:37" x14ac:dyDescent="0.3">
      <c r="A1045" t="s">
        <v>1144</v>
      </c>
      <c r="B1045" t="s">
        <v>44</v>
      </c>
      <c r="C1045">
        <v>23</v>
      </c>
      <c r="D1045" t="s">
        <v>34</v>
      </c>
      <c r="E1045" t="s">
        <v>103</v>
      </c>
      <c r="F1045">
        <v>5</v>
      </c>
      <c r="G1045">
        <v>3</v>
      </c>
      <c r="H1045" t="s">
        <v>66</v>
      </c>
      <c r="I1045" t="s">
        <v>37</v>
      </c>
      <c r="J1045" t="s">
        <v>37</v>
      </c>
      <c r="K1045" t="s">
        <v>34</v>
      </c>
      <c r="L1045" t="s">
        <v>34</v>
      </c>
      <c r="M1045" t="s">
        <v>34</v>
      </c>
      <c r="N1045" t="s">
        <v>34</v>
      </c>
      <c r="O1045" t="s">
        <v>34</v>
      </c>
      <c r="P1045" t="s">
        <v>34</v>
      </c>
      <c r="Q1045" t="s">
        <v>34</v>
      </c>
      <c r="R1045" t="s">
        <v>34</v>
      </c>
      <c r="S1045" t="s">
        <v>34</v>
      </c>
      <c r="T1045" t="s">
        <v>34</v>
      </c>
      <c r="U1045" t="s">
        <v>67</v>
      </c>
      <c r="V1045" t="s">
        <v>34</v>
      </c>
      <c r="W1045" t="s">
        <v>40</v>
      </c>
      <c r="X1045">
        <v>23.9</v>
      </c>
      <c r="Y1045">
        <v>1663.5</v>
      </c>
      <c r="Z1045">
        <v>0</v>
      </c>
      <c r="AA1045">
        <v>0</v>
      </c>
      <c r="AB1045">
        <v>2088.11</v>
      </c>
      <c r="AC1045">
        <v>3751.61</v>
      </c>
      <c r="AD1045" t="s">
        <v>41</v>
      </c>
      <c r="AE1045" t="s">
        <v>42</v>
      </c>
      <c r="AF1045" t="s">
        <v>42</v>
      </c>
      <c r="AG1045">
        <f t="shared" si="32"/>
        <v>0</v>
      </c>
      <c r="AH1045" t="str" cm="1">
        <f t="array" ref="AH1045">_xlfn.IFS(
X1045&lt;=20, "&lt;20",
AND(X1045&gt;=20, X1045&lt;50), "20-50",
AND(X1045&gt;=50, X1045&lt;100), "50-100",
X1045&gt;=100, "&gt;100"
)</f>
        <v>20-50</v>
      </c>
      <c r="AI1045">
        <f t="shared" si="33"/>
        <v>0</v>
      </c>
      <c r="AJ1045" t="str" cm="1">
        <f t="array" ref="AJ1045">_xlfn.IFS(
C1045&lt;=20, "&lt;20",
AND(C1045&gt;=20, C1045&lt;35), "20-35",
AND(C1045&gt;=35, C1045&lt;50), "35-50",
C1045&gt;=50, "50-100"
)</f>
        <v>20-35</v>
      </c>
      <c r="AK1045" t="str" cm="1">
        <f t="array" ref="AK1045">_xlfn.IFS(
G1045&lt;6, "&lt;6",
AND(G1045&gt;=6, G1045&lt;12), "6-12",
AND(G1045&gt;=12, G1045&lt;18), "12-18",  AND(G1045&gt;=18, G1045&lt;24), "18-24", G1045&gt;=24, "24-36")</f>
        <v>&lt;6</v>
      </c>
    </row>
    <row r="1046" spans="1:37" x14ac:dyDescent="0.3">
      <c r="A1046" t="s">
        <v>1145</v>
      </c>
      <c r="B1046" t="s">
        <v>33</v>
      </c>
      <c r="C1046">
        <v>29</v>
      </c>
      <c r="D1046" t="s">
        <v>34</v>
      </c>
      <c r="E1046" t="s">
        <v>48</v>
      </c>
      <c r="F1046">
        <v>0</v>
      </c>
      <c r="G1046">
        <v>36</v>
      </c>
      <c r="H1046" t="s">
        <v>70</v>
      </c>
      <c r="I1046" t="s">
        <v>37</v>
      </c>
      <c r="J1046" t="s">
        <v>37</v>
      </c>
      <c r="K1046" t="s">
        <v>37</v>
      </c>
      <c r="L1046" t="s">
        <v>50</v>
      </c>
      <c r="M1046" t="s">
        <v>37</v>
      </c>
      <c r="N1046" t="s">
        <v>37</v>
      </c>
      <c r="O1046" t="s">
        <v>37</v>
      </c>
      <c r="P1046" t="s">
        <v>37</v>
      </c>
      <c r="Q1046" t="s">
        <v>37</v>
      </c>
      <c r="R1046" t="s">
        <v>37</v>
      </c>
      <c r="S1046" t="s">
        <v>37</v>
      </c>
      <c r="T1046" t="s">
        <v>37</v>
      </c>
      <c r="U1046" t="s">
        <v>67</v>
      </c>
      <c r="V1046" t="s">
        <v>34</v>
      </c>
      <c r="W1046" t="s">
        <v>40</v>
      </c>
      <c r="X1046">
        <v>115.05</v>
      </c>
      <c r="Y1046">
        <v>4895.1000000000004</v>
      </c>
      <c r="Z1046">
        <v>10.76</v>
      </c>
      <c r="AA1046">
        <v>0</v>
      </c>
      <c r="AB1046">
        <v>1068.55</v>
      </c>
      <c r="AC1046">
        <v>5952.89</v>
      </c>
      <c r="AD1046" t="s">
        <v>41</v>
      </c>
      <c r="AE1046" t="s">
        <v>42</v>
      </c>
      <c r="AF1046" t="s">
        <v>42</v>
      </c>
      <c r="AG1046">
        <f t="shared" si="32"/>
        <v>0</v>
      </c>
      <c r="AH1046" t="str" cm="1">
        <f t="array" ref="AH1046">_xlfn.IFS(
X1046&lt;=20, "&lt;20",
AND(X1046&gt;=20, X1046&lt;50), "20-50",
AND(X1046&gt;=50, X1046&lt;100), "50-100",
X1046&gt;=100, "&gt;100"
)</f>
        <v>&gt;100</v>
      </c>
      <c r="AI1046">
        <f t="shared" si="33"/>
        <v>0</v>
      </c>
      <c r="AJ1046" t="str" cm="1">
        <f t="array" ref="AJ1046">_xlfn.IFS(
C1046&lt;=20, "&lt;20",
AND(C1046&gt;=20, C1046&lt;35), "20-35",
AND(C1046&gt;=35, C1046&lt;50), "35-50",
C1046&gt;=50, "50-100"
)</f>
        <v>20-35</v>
      </c>
      <c r="AK1046" t="str" cm="1">
        <f t="array" ref="AK1046">_xlfn.IFS(
G1046&lt;6, "&lt;6",
AND(G1046&gt;=6, G1046&lt;12), "6-12",
AND(G1046&gt;=12, G1046&lt;18), "12-18",  AND(G1046&gt;=18, G1046&lt;24), "18-24", G1046&gt;=24, "24-36")</f>
        <v>24-36</v>
      </c>
    </row>
    <row r="1047" spans="1:37" x14ac:dyDescent="0.3">
      <c r="A1047" t="s">
        <v>1146</v>
      </c>
      <c r="B1047" t="s">
        <v>33</v>
      </c>
      <c r="C1047">
        <v>33</v>
      </c>
      <c r="D1047" t="s">
        <v>37</v>
      </c>
      <c r="E1047" t="s">
        <v>82</v>
      </c>
      <c r="F1047">
        <v>5</v>
      </c>
      <c r="G1047">
        <v>24</v>
      </c>
      <c r="H1047" t="s">
        <v>57</v>
      </c>
      <c r="I1047" t="s">
        <v>34</v>
      </c>
      <c r="J1047" t="s">
        <v>34</v>
      </c>
      <c r="K1047" t="s">
        <v>37</v>
      </c>
      <c r="L1047" t="s">
        <v>72</v>
      </c>
      <c r="M1047" t="s">
        <v>34</v>
      </c>
      <c r="N1047" t="s">
        <v>34</v>
      </c>
      <c r="O1047" t="s">
        <v>34</v>
      </c>
      <c r="P1047" t="s">
        <v>34</v>
      </c>
      <c r="Q1047" t="s">
        <v>34</v>
      </c>
      <c r="R1047" t="s">
        <v>34</v>
      </c>
      <c r="S1047" t="s">
        <v>34</v>
      </c>
      <c r="T1047" t="s">
        <v>37</v>
      </c>
      <c r="U1047" t="s">
        <v>46</v>
      </c>
      <c r="V1047" t="s">
        <v>37</v>
      </c>
      <c r="W1047" t="s">
        <v>51</v>
      </c>
      <c r="X1047">
        <v>25.15</v>
      </c>
      <c r="Y1047">
        <v>468.35</v>
      </c>
      <c r="Z1047">
        <v>0</v>
      </c>
      <c r="AA1047">
        <v>0</v>
      </c>
      <c r="AB1047">
        <v>0</v>
      </c>
      <c r="AC1047">
        <v>468.35</v>
      </c>
      <c r="AD1047" t="s">
        <v>41</v>
      </c>
      <c r="AE1047" t="s">
        <v>42</v>
      </c>
      <c r="AF1047" t="s">
        <v>42</v>
      </c>
      <c r="AG1047">
        <f t="shared" si="32"/>
        <v>0</v>
      </c>
      <c r="AH1047" t="str" cm="1">
        <f t="array" ref="AH1047">_xlfn.IFS(
X1047&lt;=20, "&lt;20",
AND(X1047&gt;=20, X1047&lt;50), "20-50",
AND(X1047&gt;=50, X1047&lt;100), "50-100",
X1047&gt;=100, "&gt;100"
)</f>
        <v>20-50</v>
      </c>
      <c r="AI1047">
        <f t="shared" si="33"/>
        <v>0</v>
      </c>
      <c r="AJ1047" t="str" cm="1">
        <f t="array" ref="AJ1047">_xlfn.IFS(
C1047&lt;=20, "&lt;20",
AND(C1047&gt;=20, C1047&lt;35), "20-35",
AND(C1047&gt;=35, C1047&lt;50), "35-50",
C1047&gt;=50, "50-100"
)</f>
        <v>20-35</v>
      </c>
      <c r="AK1047" t="str" cm="1">
        <f t="array" ref="AK1047">_xlfn.IFS(
G1047&lt;6, "&lt;6",
AND(G1047&gt;=6, G1047&lt;12), "6-12",
AND(G1047&gt;=12, G1047&lt;18), "12-18",  AND(G1047&gt;=18, G1047&lt;24), "18-24", G1047&gt;=24, "24-36")</f>
        <v>24-36</v>
      </c>
    </row>
    <row r="1048" spans="1:37" x14ac:dyDescent="0.3">
      <c r="A1048" t="s">
        <v>1147</v>
      </c>
      <c r="B1048" t="s">
        <v>33</v>
      </c>
      <c r="C1048">
        <v>32</v>
      </c>
      <c r="D1048" t="s">
        <v>34</v>
      </c>
      <c r="E1048" t="s">
        <v>82</v>
      </c>
      <c r="F1048">
        <v>8</v>
      </c>
      <c r="G1048">
        <v>24</v>
      </c>
      <c r="H1048" t="s">
        <v>57</v>
      </c>
      <c r="I1048" t="s">
        <v>37</v>
      </c>
      <c r="J1048" t="s">
        <v>34</v>
      </c>
      <c r="K1048" t="s">
        <v>34</v>
      </c>
      <c r="L1048" t="s">
        <v>34</v>
      </c>
      <c r="M1048" t="s">
        <v>34</v>
      </c>
      <c r="N1048" t="s">
        <v>34</v>
      </c>
      <c r="O1048" t="s">
        <v>34</v>
      </c>
      <c r="P1048" t="s">
        <v>34</v>
      </c>
      <c r="Q1048" t="s">
        <v>34</v>
      </c>
      <c r="R1048" t="s">
        <v>34</v>
      </c>
      <c r="S1048" t="s">
        <v>34</v>
      </c>
      <c r="T1048" t="s">
        <v>34</v>
      </c>
      <c r="U1048" t="s">
        <v>39</v>
      </c>
      <c r="V1048" t="s">
        <v>34</v>
      </c>
      <c r="W1048" t="s">
        <v>40</v>
      </c>
      <c r="X1048">
        <v>19.8</v>
      </c>
      <c r="Y1048">
        <v>344.5</v>
      </c>
      <c r="Z1048">
        <v>0</v>
      </c>
      <c r="AA1048">
        <v>0</v>
      </c>
      <c r="AB1048">
        <v>249.47</v>
      </c>
      <c r="AC1048">
        <v>593.97</v>
      </c>
      <c r="AD1048" t="s">
        <v>41</v>
      </c>
      <c r="AE1048" t="s">
        <v>42</v>
      </c>
      <c r="AF1048" t="s">
        <v>42</v>
      </c>
      <c r="AG1048">
        <f t="shared" si="32"/>
        <v>0</v>
      </c>
      <c r="AH1048" t="str" cm="1">
        <f t="array" ref="AH1048">_xlfn.IFS(
X1048&lt;=20, "&lt;20",
AND(X1048&gt;=20, X1048&lt;50), "20-50",
AND(X1048&gt;=50, X1048&lt;100), "50-100",
X1048&gt;=100, "&gt;100"
)</f>
        <v>&lt;20</v>
      </c>
      <c r="AI1048">
        <f t="shared" si="33"/>
        <v>0</v>
      </c>
      <c r="AJ1048" t="str" cm="1">
        <f t="array" ref="AJ1048">_xlfn.IFS(
C1048&lt;=20, "&lt;20",
AND(C1048&gt;=20, C1048&lt;35), "20-35",
AND(C1048&gt;=35, C1048&lt;50), "35-50",
C1048&gt;=50, "50-100"
)</f>
        <v>20-35</v>
      </c>
      <c r="AK1048" t="str" cm="1">
        <f t="array" ref="AK1048">_xlfn.IFS(
G1048&lt;6, "&lt;6",
AND(G1048&gt;=6, G1048&lt;12), "6-12",
AND(G1048&gt;=12, G1048&lt;18), "12-18",  AND(G1048&gt;=18, G1048&lt;24), "18-24", G1048&gt;=24, "24-36")</f>
        <v>24-36</v>
      </c>
    </row>
    <row r="1049" spans="1:37" x14ac:dyDescent="0.3">
      <c r="A1049" t="s">
        <v>1148</v>
      </c>
      <c r="B1049" t="s">
        <v>33</v>
      </c>
      <c r="C1049">
        <v>44</v>
      </c>
      <c r="D1049" t="s">
        <v>37</v>
      </c>
      <c r="E1049" t="s">
        <v>90</v>
      </c>
      <c r="F1049">
        <v>4</v>
      </c>
      <c r="G1049">
        <v>2</v>
      </c>
      <c r="H1049" t="s">
        <v>36</v>
      </c>
      <c r="I1049" t="s">
        <v>37</v>
      </c>
      <c r="J1049" t="s">
        <v>34</v>
      </c>
      <c r="K1049" t="s">
        <v>34</v>
      </c>
      <c r="L1049" t="s">
        <v>34</v>
      </c>
      <c r="M1049" t="s">
        <v>34</v>
      </c>
      <c r="N1049" t="s">
        <v>34</v>
      </c>
      <c r="O1049" t="s">
        <v>34</v>
      </c>
      <c r="P1049" t="s">
        <v>34</v>
      </c>
      <c r="Q1049" t="s">
        <v>34</v>
      </c>
      <c r="R1049" t="s">
        <v>34</v>
      </c>
      <c r="S1049" t="s">
        <v>34</v>
      </c>
      <c r="T1049" t="s">
        <v>34</v>
      </c>
      <c r="U1049" t="s">
        <v>46</v>
      </c>
      <c r="V1049" t="s">
        <v>34</v>
      </c>
      <c r="W1049" t="s">
        <v>40</v>
      </c>
      <c r="X1049">
        <v>19.7</v>
      </c>
      <c r="Y1049">
        <v>220.35</v>
      </c>
      <c r="Z1049">
        <v>0</v>
      </c>
      <c r="AA1049">
        <v>0</v>
      </c>
      <c r="AB1049">
        <v>224.52</v>
      </c>
      <c r="AC1049">
        <v>444.87</v>
      </c>
      <c r="AD1049" t="s">
        <v>41</v>
      </c>
      <c r="AE1049" t="s">
        <v>42</v>
      </c>
      <c r="AF1049" t="s">
        <v>42</v>
      </c>
      <c r="AG1049">
        <f t="shared" si="32"/>
        <v>0</v>
      </c>
      <c r="AH1049" t="str" cm="1">
        <f t="array" ref="AH1049">_xlfn.IFS(
X1049&lt;=20, "&lt;20",
AND(X1049&gt;=20, X1049&lt;50), "20-50",
AND(X1049&gt;=50, X1049&lt;100), "50-100",
X1049&gt;=100, "&gt;100"
)</f>
        <v>&lt;20</v>
      </c>
      <c r="AI1049">
        <f t="shared" si="33"/>
        <v>0</v>
      </c>
      <c r="AJ1049" t="str" cm="1">
        <f t="array" ref="AJ1049">_xlfn.IFS(
C1049&lt;=20, "&lt;20",
AND(C1049&gt;=20, C1049&lt;35), "20-35",
AND(C1049&gt;=35, C1049&lt;50), "35-50",
C1049&gt;=50, "50-100"
)</f>
        <v>35-50</v>
      </c>
      <c r="AK1049" t="str" cm="1">
        <f t="array" ref="AK1049">_xlfn.IFS(
G1049&lt;6, "&lt;6",
AND(G1049&gt;=6, G1049&lt;12), "6-12",
AND(G1049&gt;=12, G1049&lt;18), "12-18",  AND(G1049&gt;=18, G1049&lt;24), "18-24", G1049&gt;=24, "24-36")</f>
        <v>&lt;6</v>
      </c>
    </row>
    <row r="1050" spans="1:37" x14ac:dyDescent="0.3">
      <c r="A1050" t="s">
        <v>1149</v>
      </c>
      <c r="B1050" t="s">
        <v>44</v>
      </c>
      <c r="C1050">
        <v>50</v>
      </c>
      <c r="D1050" t="s">
        <v>37</v>
      </c>
      <c r="E1050" t="s">
        <v>61</v>
      </c>
      <c r="F1050">
        <v>5</v>
      </c>
      <c r="G1050">
        <v>5</v>
      </c>
      <c r="H1050" t="s">
        <v>36</v>
      </c>
      <c r="I1050" t="s">
        <v>37</v>
      </c>
      <c r="J1050" t="s">
        <v>34</v>
      </c>
      <c r="K1050" t="s">
        <v>37</v>
      </c>
      <c r="L1050" t="s">
        <v>72</v>
      </c>
      <c r="M1050" t="s">
        <v>34</v>
      </c>
      <c r="N1050" t="s">
        <v>37</v>
      </c>
      <c r="O1050" t="s">
        <v>34</v>
      </c>
      <c r="P1050" t="s">
        <v>37</v>
      </c>
      <c r="Q1050" t="s">
        <v>37</v>
      </c>
      <c r="R1050" t="s">
        <v>34</v>
      </c>
      <c r="S1050" t="s">
        <v>34</v>
      </c>
      <c r="T1050" t="s">
        <v>37</v>
      </c>
      <c r="U1050" t="s">
        <v>46</v>
      </c>
      <c r="V1050" t="s">
        <v>37</v>
      </c>
      <c r="W1050" t="s">
        <v>51</v>
      </c>
      <c r="X1050">
        <v>63.75</v>
      </c>
      <c r="Y1050">
        <v>226.2</v>
      </c>
      <c r="Z1050">
        <v>0</v>
      </c>
      <c r="AA1050">
        <v>0</v>
      </c>
      <c r="AB1050">
        <v>12.12</v>
      </c>
      <c r="AC1050">
        <v>238.32</v>
      </c>
      <c r="AD1050" t="s">
        <v>41</v>
      </c>
      <c r="AE1050" t="s">
        <v>42</v>
      </c>
      <c r="AF1050" t="s">
        <v>42</v>
      </c>
      <c r="AG1050">
        <f t="shared" si="32"/>
        <v>0</v>
      </c>
      <c r="AH1050" t="str" cm="1">
        <f t="array" ref="AH1050">_xlfn.IFS(
X1050&lt;=20, "&lt;20",
AND(X1050&gt;=20, X1050&lt;50), "20-50",
AND(X1050&gt;=50, X1050&lt;100), "50-100",
X1050&gt;=100, "&gt;100"
)</f>
        <v>50-100</v>
      </c>
      <c r="AI1050">
        <f t="shared" si="33"/>
        <v>0</v>
      </c>
      <c r="AJ1050" t="str" cm="1">
        <f t="array" ref="AJ1050">_xlfn.IFS(
C1050&lt;=20, "&lt;20",
AND(C1050&gt;=20, C1050&lt;35), "20-35",
AND(C1050&gt;=35, C1050&lt;50), "35-50",
C1050&gt;=50, "50-100"
)</f>
        <v>50-100</v>
      </c>
      <c r="AK1050" t="str" cm="1">
        <f t="array" ref="AK1050">_xlfn.IFS(
G1050&lt;6, "&lt;6",
AND(G1050&gt;=6, G1050&lt;12), "6-12",
AND(G1050&gt;=12, G1050&lt;18), "12-18",  AND(G1050&gt;=18, G1050&lt;24), "18-24", G1050&gt;=24, "24-36")</f>
        <v>&lt;6</v>
      </c>
    </row>
    <row r="1051" spans="1:37" x14ac:dyDescent="0.3">
      <c r="A1051" t="s">
        <v>1150</v>
      </c>
      <c r="B1051" t="s">
        <v>44</v>
      </c>
      <c r="C1051">
        <v>81</v>
      </c>
      <c r="D1051" t="s">
        <v>37</v>
      </c>
      <c r="E1051" t="s">
        <v>69</v>
      </c>
      <c r="F1051">
        <v>15</v>
      </c>
      <c r="G1051">
        <v>34</v>
      </c>
      <c r="H1051" t="s">
        <v>36</v>
      </c>
      <c r="I1051" t="s">
        <v>37</v>
      </c>
      <c r="J1051" t="s">
        <v>37</v>
      </c>
      <c r="K1051" t="s">
        <v>37</v>
      </c>
      <c r="L1051" t="s">
        <v>50</v>
      </c>
      <c r="M1051" t="s">
        <v>34</v>
      </c>
      <c r="N1051" t="s">
        <v>34</v>
      </c>
      <c r="O1051" t="s">
        <v>34</v>
      </c>
      <c r="P1051" t="s">
        <v>34</v>
      </c>
      <c r="Q1051" t="s">
        <v>34</v>
      </c>
      <c r="R1051" t="s">
        <v>37</v>
      </c>
      <c r="S1051" t="s">
        <v>34</v>
      </c>
      <c r="T1051" t="s">
        <v>37</v>
      </c>
      <c r="U1051" t="s">
        <v>46</v>
      </c>
      <c r="V1051" t="s">
        <v>37</v>
      </c>
      <c r="W1051" t="s">
        <v>51</v>
      </c>
      <c r="X1051">
        <v>82</v>
      </c>
      <c r="Y1051">
        <v>1127.2</v>
      </c>
      <c r="Z1051">
        <v>0</v>
      </c>
      <c r="AA1051">
        <v>0</v>
      </c>
      <c r="AB1051">
        <v>57.85</v>
      </c>
      <c r="AC1051">
        <v>1185.05</v>
      </c>
      <c r="AD1051" t="s">
        <v>52</v>
      </c>
      <c r="AE1051" t="s">
        <v>104</v>
      </c>
      <c r="AF1051" t="s">
        <v>150</v>
      </c>
      <c r="AG1051">
        <f t="shared" si="32"/>
        <v>1</v>
      </c>
      <c r="AH1051" t="str" cm="1">
        <f t="array" ref="AH1051">_xlfn.IFS(
X1051&lt;=20, "&lt;20",
AND(X1051&gt;=20, X1051&lt;50), "20-50",
AND(X1051&gt;=50, X1051&lt;100), "50-100",
X1051&gt;=100, "&gt;100"
)</f>
        <v>50-100</v>
      </c>
      <c r="AI1051">
        <f t="shared" si="33"/>
        <v>0</v>
      </c>
      <c r="AJ1051" t="str" cm="1">
        <f t="array" ref="AJ1051">_xlfn.IFS(
C1051&lt;=20, "&lt;20",
AND(C1051&gt;=20, C1051&lt;35), "20-35",
AND(C1051&gt;=35, C1051&lt;50), "35-50",
C1051&gt;=50, "50-100"
)</f>
        <v>50-100</v>
      </c>
      <c r="AK1051" t="str" cm="1">
        <f t="array" ref="AK1051">_xlfn.IFS(
G1051&lt;6, "&lt;6",
AND(G1051&gt;=6, G1051&lt;12), "6-12",
AND(G1051&gt;=12, G1051&lt;18), "12-18",  AND(G1051&gt;=18, G1051&lt;24), "18-24", G1051&gt;=24, "24-36")</f>
        <v>24-36</v>
      </c>
    </row>
    <row r="1052" spans="1:37" x14ac:dyDescent="0.3">
      <c r="A1052" t="s">
        <v>1151</v>
      </c>
      <c r="B1052" t="s">
        <v>44</v>
      </c>
      <c r="C1052">
        <v>26</v>
      </c>
      <c r="D1052" t="s">
        <v>37</v>
      </c>
      <c r="E1052" t="s">
        <v>61</v>
      </c>
      <c r="F1052">
        <v>8</v>
      </c>
      <c r="G1052">
        <v>32</v>
      </c>
      <c r="H1052" t="s">
        <v>36</v>
      </c>
      <c r="I1052" t="s">
        <v>37</v>
      </c>
      <c r="J1052" t="s">
        <v>37</v>
      </c>
      <c r="K1052" t="s">
        <v>37</v>
      </c>
      <c r="L1052" t="s">
        <v>50</v>
      </c>
      <c r="M1052" t="s">
        <v>34</v>
      </c>
      <c r="N1052" t="s">
        <v>37</v>
      </c>
      <c r="O1052" t="s">
        <v>37</v>
      </c>
      <c r="P1052" t="s">
        <v>34</v>
      </c>
      <c r="Q1052" t="s">
        <v>34</v>
      </c>
      <c r="R1052" t="s">
        <v>34</v>
      </c>
      <c r="S1052" t="s">
        <v>37</v>
      </c>
      <c r="T1052" t="s">
        <v>37</v>
      </c>
      <c r="U1052" t="s">
        <v>46</v>
      </c>
      <c r="V1052" t="s">
        <v>34</v>
      </c>
      <c r="W1052" t="s">
        <v>51</v>
      </c>
      <c r="X1052">
        <v>84.05</v>
      </c>
      <c r="Y1052">
        <v>333.55</v>
      </c>
      <c r="Z1052">
        <v>0</v>
      </c>
      <c r="AA1052">
        <v>0</v>
      </c>
      <c r="AB1052">
        <v>166.88</v>
      </c>
      <c r="AC1052">
        <v>500.43</v>
      </c>
      <c r="AD1052" t="s">
        <v>52</v>
      </c>
      <c r="AE1052" t="s">
        <v>53</v>
      </c>
      <c r="AF1052" t="s">
        <v>155</v>
      </c>
      <c r="AG1052">
        <f t="shared" si="32"/>
        <v>1</v>
      </c>
      <c r="AH1052" t="str" cm="1">
        <f t="array" ref="AH1052">_xlfn.IFS(
X1052&lt;=20, "&lt;20",
AND(X1052&gt;=20, X1052&lt;50), "20-50",
AND(X1052&gt;=50, X1052&lt;100), "50-100",
X1052&gt;=100, "&gt;100"
)</f>
        <v>50-100</v>
      </c>
      <c r="AI1052">
        <f t="shared" si="33"/>
        <v>0</v>
      </c>
      <c r="AJ1052" t="str" cm="1">
        <f t="array" ref="AJ1052">_xlfn.IFS(
C1052&lt;=20, "&lt;20",
AND(C1052&gt;=20, C1052&lt;35), "20-35",
AND(C1052&gt;=35, C1052&lt;50), "35-50",
C1052&gt;=50, "50-100"
)</f>
        <v>20-35</v>
      </c>
      <c r="AK1052" t="str" cm="1">
        <f t="array" ref="AK1052">_xlfn.IFS(
G1052&lt;6, "&lt;6",
AND(G1052&gt;=6, G1052&lt;12), "6-12",
AND(G1052&gt;=12, G1052&lt;18), "12-18",  AND(G1052&gt;=18, G1052&lt;24), "18-24", G1052&gt;=24, "24-36")</f>
        <v>24-36</v>
      </c>
    </row>
    <row r="1053" spans="1:37" x14ac:dyDescent="0.3">
      <c r="A1053" t="s">
        <v>1152</v>
      </c>
      <c r="B1053" t="s">
        <v>44</v>
      </c>
      <c r="C1053">
        <v>56</v>
      </c>
      <c r="D1053" t="s">
        <v>34</v>
      </c>
      <c r="E1053" t="s">
        <v>74</v>
      </c>
      <c r="F1053">
        <v>7</v>
      </c>
      <c r="G1053">
        <v>35</v>
      </c>
      <c r="H1053" t="s">
        <v>36</v>
      </c>
      <c r="I1053" t="s">
        <v>37</v>
      </c>
      <c r="J1053" t="s">
        <v>37</v>
      </c>
      <c r="K1053" t="s">
        <v>37</v>
      </c>
      <c r="L1053" t="s">
        <v>50</v>
      </c>
      <c r="M1053" t="s">
        <v>34</v>
      </c>
      <c r="N1053" t="s">
        <v>37</v>
      </c>
      <c r="O1053" t="s">
        <v>37</v>
      </c>
      <c r="P1053" t="s">
        <v>34</v>
      </c>
      <c r="Q1053" t="s">
        <v>37</v>
      </c>
      <c r="R1053" t="s">
        <v>34</v>
      </c>
      <c r="S1053" t="s">
        <v>34</v>
      </c>
      <c r="T1053" t="s">
        <v>37</v>
      </c>
      <c r="U1053" t="s">
        <v>46</v>
      </c>
      <c r="V1053" t="s">
        <v>37</v>
      </c>
      <c r="W1053" t="s">
        <v>51</v>
      </c>
      <c r="X1053">
        <v>94</v>
      </c>
      <c r="Y1053">
        <v>773.65</v>
      </c>
      <c r="Z1053">
        <v>0</v>
      </c>
      <c r="AA1053">
        <v>0</v>
      </c>
      <c r="AB1053">
        <v>191.12</v>
      </c>
      <c r="AC1053">
        <v>964.77</v>
      </c>
      <c r="AD1053" t="s">
        <v>52</v>
      </c>
      <c r="AE1053" t="s">
        <v>58</v>
      </c>
      <c r="AF1053" t="s">
        <v>59</v>
      </c>
      <c r="AG1053">
        <f t="shared" si="32"/>
        <v>1</v>
      </c>
      <c r="AH1053" t="str" cm="1">
        <f t="array" ref="AH1053">_xlfn.IFS(
X1053&lt;=20, "&lt;20",
AND(X1053&gt;=20, X1053&lt;50), "20-50",
AND(X1053&gt;=50, X1053&lt;100), "50-100",
X1053&gt;=100, "&gt;100"
)</f>
        <v>50-100</v>
      </c>
      <c r="AI1053">
        <f t="shared" si="33"/>
        <v>0</v>
      </c>
      <c r="AJ1053" t="str" cm="1">
        <f t="array" ref="AJ1053">_xlfn.IFS(
C1053&lt;=20, "&lt;20",
AND(C1053&gt;=20, C1053&lt;35), "20-35",
AND(C1053&gt;=35, C1053&lt;50), "35-50",
C1053&gt;=50, "50-100"
)</f>
        <v>50-100</v>
      </c>
      <c r="AK1053" t="str" cm="1">
        <f t="array" ref="AK1053">_xlfn.IFS(
G1053&lt;6, "&lt;6",
AND(G1053&gt;=6, G1053&lt;12), "6-12",
AND(G1053&gt;=12, G1053&lt;18), "12-18",  AND(G1053&gt;=18, G1053&lt;24), "18-24", G1053&gt;=24, "24-36")</f>
        <v>24-36</v>
      </c>
    </row>
    <row r="1054" spans="1:37" x14ac:dyDescent="0.3">
      <c r="A1054" t="s">
        <v>1153</v>
      </c>
      <c r="B1054" t="s">
        <v>33</v>
      </c>
      <c r="C1054">
        <v>62</v>
      </c>
      <c r="D1054" t="s">
        <v>37</v>
      </c>
      <c r="E1054" t="s">
        <v>35</v>
      </c>
      <c r="F1054">
        <v>6</v>
      </c>
      <c r="G1054">
        <v>16</v>
      </c>
      <c r="H1054" t="s">
        <v>36</v>
      </c>
      <c r="I1054" t="s">
        <v>37</v>
      </c>
      <c r="J1054" t="s">
        <v>37</v>
      </c>
      <c r="K1054" t="s">
        <v>37</v>
      </c>
      <c r="L1054" t="s">
        <v>72</v>
      </c>
      <c r="M1054" t="s">
        <v>37</v>
      </c>
      <c r="N1054" t="s">
        <v>37</v>
      </c>
      <c r="O1054" t="s">
        <v>37</v>
      </c>
      <c r="P1054" t="s">
        <v>37</v>
      </c>
      <c r="Q1054" t="s">
        <v>37</v>
      </c>
      <c r="R1054" t="s">
        <v>37</v>
      </c>
      <c r="S1054" t="s">
        <v>37</v>
      </c>
      <c r="T1054" t="s">
        <v>37</v>
      </c>
      <c r="U1054" t="s">
        <v>67</v>
      </c>
      <c r="V1054" t="s">
        <v>34</v>
      </c>
      <c r="W1054" t="s">
        <v>40</v>
      </c>
      <c r="X1054">
        <v>90.05</v>
      </c>
      <c r="Y1054">
        <v>6333.4</v>
      </c>
      <c r="Z1054">
        <v>0</v>
      </c>
      <c r="AA1054">
        <v>0</v>
      </c>
      <c r="AB1054">
        <v>844.9</v>
      </c>
      <c r="AC1054">
        <v>7178.3</v>
      </c>
      <c r="AD1054" t="s">
        <v>41</v>
      </c>
      <c r="AE1054" t="s">
        <v>42</v>
      </c>
      <c r="AF1054" t="s">
        <v>42</v>
      </c>
      <c r="AG1054">
        <f t="shared" si="32"/>
        <v>0</v>
      </c>
      <c r="AH1054" t="str" cm="1">
        <f t="array" ref="AH1054">_xlfn.IFS(
X1054&lt;=20, "&lt;20",
AND(X1054&gt;=20, X1054&lt;50), "20-50",
AND(X1054&gt;=50, X1054&lt;100), "50-100",
X1054&gt;=100, "&gt;100"
)</f>
        <v>50-100</v>
      </c>
      <c r="AI1054">
        <f t="shared" si="33"/>
        <v>0</v>
      </c>
      <c r="AJ1054" t="str" cm="1">
        <f t="array" ref="AJ1054">_xlfn.IFS(
C1054&lt;=20, "&lt;20",
AND(C1054&gt;=20, C1054&lt;35), "20-35",
AND(C1054&gt;=35, C1054&lt;50), "35-50",
C1054&gt;=50, "50-100"
)</f>
        <v>50-100</v>
      </c>
      <c r="AK1054" t="str" cm="1">
        <f t="array" ref="AK1054">_xlfn.IFS(
G1054&lt;6, "&lt;6",
AND(G1054&gt;=6, G1054&lt;12), "6-12",
AND(G1054&gt;=12, G1054&lt;18), "12-18",  AND(G1054&gt;=18, G1054&lt;24), "18-24", G1054&gt;=24, "24-36")</f>
        <v>12-18</v>
      </c>
    </row>
    <row r="1055" spans="1:37" x14ac:dyDescent="0.3">
      <c r="A1055" t="s">
        <v>1154</v>
      </c>
      <c r="B1055" t="s">
        <v>33</v>
      </c>
      <c r="C1055">
        <v>42</v>
      </c>
      <c r="D1055" t="s">
        <v>37</v>
      </c>
      <c r="E1055" t="s">
        <v>64</v>
      </c>
      <c r="F1055">
        <v>14</v>
      </c>
      <c r="G1055">
        <v>20</v>
      </c>
      <c r="H1055" t="s">
        <v>66</v>
      </c>
      <c r="I1055" t="s">
        <v>37</v>
      </c>
      <c r="J1055" t="s">
        <v>37</v>
      </c>
      <c r="K1055" t="s">
        <v>37</v>
      </c>
      <c r="L1055" t="s">
        <v>72</v>
      </c>
      <c r="M1055" t="s">
        <v>37</v>
      </c>
      <c r="N1055" t="s">
        <v>37</v>
      </c>
      <c r="O1055" t="s">
        <v>37</v>
      </c>
      <c r="P1055" t="s">
        <v>37</v>
      </c>
      <c r="Q1055" t="s">
        <v>37</v>
      </c>
      <c r="R1055" t="s">
        <v>37</v>
      </c>
      <c r="S1055" t="s">
        <v>37</v>
      </c>
      <c r="T1055" t="s">
        <v>37</v>
      </c>
      <c r="U1055" t="s">
        <v>67</v>
      </c>
      <c r="V1055" t="s">
        <v>37</v>
      </c>
      <c r="W1055" t="s">
        <v>40</v>
      </c>
      <c r="X1055">
        <v>92.2</v>
      </c>
      <c r="Y1055">
        <v>6392.85</v>
      </c>
      <c r="Z1055">
        <v>0</v>
      </c>
      <c r="AA1055">
        <v>0</v>
      </c>
      <c r="AB1055">
        <v>2609.84</v>
      </c>
      <c r="AC1055">
        <v>9002.69</v>
      </c>
      <c r="AD1055" t="s">
        <v>41</v>
      </c>
      <c r="AE1055" t="s">
        <v>42</v>
      </c>
      <c r="AF1055" t="s">
        <v>42</v>
      </c>
      <c r="AG1055">
        <f t="shared" si="32"/>
        <v>0</v>
      </c>
      <c r="AH1055" t="str" cm="1">
        <f t="array" ref="AH1055">_xlfn.IFS(
X1055&lt;=20, "&lt;20",
AND(X1055&gt;=20, X1055&lt;50), "20-50",
AND(X1055&gt;=50, X1055&lt;100), "50-100",
X1055&gt;=100, "&gt;100"
)</f>
        <v>50-100</v>
      </c>
      <c r="AI1055">
        <f t="shared" si="33"/>
        <v>0</v>
      </c>
      <c r="AJ1055" t="str" cm="1">
        <f t="array" ref="AJ1055">_xlfn.IFS(
C1055&lt;=20, "&lt;20",
AND(C1055&gt;=20, C1055&lt;35), "20-35",
AND(C1055&gt;=35, C1055&lt;50), "35-50",
C1055&gt;=50, "50-100"
)</f>
        <v>35-50</v>
      </c>
      <c r="AK1055" t="str" cm="1">
        <f t="array" ref="AK1055">_xlfn.IFS(
G1055&lt;6, "&lt;6",
AND(G1055&gt;=6, G1055&lt;12), "6-12",
AND(G1055&gt;=12, G1055&lt;18), "12-18",  AND(G1055&gt;=18, G1055&lt;24), "18-24", G1055&gt;=24, "24-36")</f>
        <v>18-24</v>
      </c>
    </row>
    <row r="1056" spans="1:37" x14ac:dyDescent="0.3">
      <c r="A1056" t="s">
        <v>1155</v>
      </c>
      <c r="B1056" t="s">
        <v>33</v>
      </c>
      <c r="C1056">
        <v>50</v>
      </c>
      <c r="D1056" t="s">
        <v>37</v>
      </c>
      <c r="E1056" t="s">
        <v>164</v>
      </c>
      <c r="F1056">
        <v>10</v>
      </c>
      <c r="G1056">
        <v>2</v>
      </c>
      <c r="H1056" t="s">
        <v>36</v>
      </c>
      <c r="I1056" t="s">
        <v>37</v>
      </c>
      <c r="J1056" t="s">
        <v>37</v>
      </c>
      <c r="K1056" t="s">
        <v>37</v>
      </c>
      <c r="L1056" t="s">
        <v>50</v>
      </c>
      <c r="M1056" t="s">
        <v>34</v>
      </c>
      <c r="N1056" t="s">
        <v>37</v>
      </c>
      <c r="O1056" t="s">
        <v>34</v>
      </c>
      <c r="P1056" t="s">
        <v>34</v>
      </c>
      <c r="Q1056" t="s">
        <v>34</v>
      </c>
      <c r="R1056" t="s">
        <v>34</v>
      </c>
      <c r="S1056" t="s">
        <v>34</v>
      </c>
      <c r="T1056" t="s">
        <v>34</v>
      </c>
      <c r="U1056" t="s">
        <v>46</v>
      </c>
      <c r="V1056" t="s">
        <v>37</v>
      </c>
      <c r="W1056" t="s">
        <v>51</v>
      </c>
      <c r="X1056">
        <v>78.75</v>
      </c>
      <c r="Y1056">
        <v>412.1</v>
      </c>
      <c r="Z1056">
        <v>0</v>
      </c>
      <c r="AA1056">
        <v>10</v>
      </c>
      <c r="AB1056">
        <v>5.8</v>
      </c>
      <c r="AC1056">
        <v>427.9</v>
      </c>
      <c r="AD1056" t="s">
        <v>52</v>
      </c>
      <c r="AE1056" t="s">
        <v>94</v>
      </c>
      <c r="AF1056" t="s">
        <v>95</v>
      </c>
      <c r="AG1056">
        <f t="shared" si="32"/>
        <v>1</v>
      </c>
      <c r="AH1056" t="str" cm="1">
        <f t="array" ref="AH1056">_xlfn.IFS(
X1056&lt;=20, "&lt;20",
AND(X1056&gt;=20, X1056&lt;50), "20-50",
AND(X1056&gt;=50, X1056&lt;100), "50-100",
X1056&gt;=100, "&gt;100"
)</f>
        <v>50-100</v>
      </c>
      <c r="AI1056">
        <f t="shared" si="33"/>
        <v>0</v>
      </c>
      <c r="AJ1056" t="str" cm="1">
        <f t="array" ref="AJ1056">_xlfn.IFS(
C1056&lt;=20, "&lt;20",
AND(C1056&gt;=20, C1056&lt;35), "20-35",
AND(C1056&gt;=35, C1056&lt;50), "35-50",
C1056&gt;=50, "50-100"
)</f>
        <v>50-100</v>
      </c>
      <c r="AK1056" t="str" cm="1">
        <f t="array" ref="AK1056">_xlfn.IFS(
G1056&lt;6, "&lt;6",
AND(G1056&gt;=6, G1056&lt;12), "6-12",
AND(G1056&gt;=12, G1056&lt;18), "12-18",  AND(G1056&gt;=18, G1056&lt;24), "18-24", G1056&gt;=24, "24-36")</f>
        <v>&lt;6</v>
      </c>
    </row>
    <row r="1057" spans="1:37" x14ac:dyDescent="0.3">
      <c r="A1057" t="s">
        <v>1156</v>
      </c>
      <c r="B1057" t="s">
        <v>33</v>
      </c>
      <c r="C1057">
        <v>24</v>
      </c>
      <c r="D1057" t="s">
        <v>37</v>
      </c>
      <c r="E1057" t="s">
        <v>87</v>
      </c>
      <c r="F1057">
        <v>4</v>
      </c>
      <c r="G1057">
        <v>9</v>
      </c>
      <c r="H1057" t="s">
        <v>36</v>
      </c>
      <c r="I1057" t="s">
        <v>37</v>
      </c>
      <c r="J1057" t="s">
        <v>37</v>
      </c>
      <c r="K1057" t="s">
        <v>37</v>
      </c>
      <c r="L1057" t="s">
        <v>50</v>
      </c>
      <c r="M1057" t="s">
        <v>34</v>
      </c>
      <c r="N1057" t="s">
        <v>34</v>
      </c>
      <c r="O1057" t="s">
        <v>34</v>
      </c>
      <c r="P1057" t="s">
        <v>37</v>
      </c>
      <c r="Q1057" t="s">
        <v>37</v>
      </c>
      <c r="R1057" t="s">
        <v>37</v>
      </c>
      <c r="S1057" t="s">
        <v>37</v>
      </c>
      <c r="T1057" t="s">
        <v>34</v>
      </c>
      <c r="U1057" t="s">
        <v>46</v>
      </c>
      <c r="V1057" t="s">
        <v>37</v>
      </c>
      <c r="W1057" t="s">
        <v>40</v>
      </c>
      <c r="X1057">
        <v>99.95</v>
      </c>
      <c r="Y1057">
        <v>1132.75</v>
      </c>
      <c r="Z1057">
        <v>0</v>
      </c>
      <c r="AA1057">
        <v>120</v>
      </c>
      <c r="AB1057">
        <v>337.92</v>
      </c>
      <c r="AC1057">
        <v>1590.67</v>
      </c>
      <c r="AD1057" t="s">
        <v>52</v>
      </c>
      <c r="AE1057" t="s">
        <v>53</v>
      </c>
      <c r="AF1057" t="s">
        <v>54</v>
      </c>
      <c r="AG1057">
        <f t="shared" si="32"/>
        <v>1</v>
      </c>
      <c r="AH1057" t="str" cm="1">
        <f t="array" ref="AH1057">_xlfn.IFS(
X1057&lt;=20, "&lt;20",
AND(X1057&gt;=20, X1057&lt;50), "20-50",
AND(X1057&gt;=50, X1057&lt;100), "50-100",
X1057&gt;=100, "&gt;100"
)</f>
        <v>50-100</v>
      </c>
      <c r="AI1057">
        <f t="shared" si="33"/>
        <v>0</v>
      </c>
      <c r="AJ1057" t="str" cm="1">
        <f t="array" ref="AJ1057">_xlfn.IFS(
C1057&lt;=20, "&lt;20",
AND(C1057&gt;=20, C1057&lt;35), "20-35",
AND(C1057&gt;=35, C1057&lt;50), "35-50",
C1057&gt;=50, "50-100"
)</f>
        <v>20-35</v>
      </c>
      <c r="AK1057" t="str" cm="1">
        <f t="array" ref="AK1057">_xlfn.IFS(
G1057&lt;6, "&lt;6",
AND(G1057&gt;=6, G1057&lt;12), "6-12",
AND(G1057&gt;=12, G1057&lt;18), "12-18",  AND(G1057&gt;=18, G1057&lt;24), "18-24", G1057&gt;=24, "24-36")</f>
        <v>6-12</v>
      </c>
    </row>
    <row r="1058" spans="1:37" x14ac:dyDescent="0.3">
      <c r="A1058" t="s">
        <v>1157</v>
      </c>
      <c r="B1058" t="s">
        <v>44</v>
      </c>
      <c r="C1058">
        <v>24</v>
      </c>
      <c r="D1058" t="s">
        <v>34</v>
      </c>
      <c r="E1058" t="s">
        <v>56</v>
      </c>
      <c r="F1058">
        <v>7</v>
      </c>
      <c r="G1058">
        <v>6</v>
      </c>
      <c r="H1058" t="s">
        <v>36</v>
      </c>
      <c r="I1058" t="s">
        <v>37</v>
      </c>
      <c r="J1058" t="s">
        <v>34</v>
      </c>
      <c r="K1058" t="s">
        <v>37</v>
      </c>
      <c r="L1058" t="s">
        <v>50</v>
      </c>
      <c r="M1058" t="s">
        <v>34</v>
      </c>
      <c r="N1058" t="s">
        <v>37</v>
      </c>
      <c r="O1058" t="s">
        <v>37</v>
      </c>
      <c r="P1058" t="s">
        <v>34</v>
      </c>
      <c r="Q1058" t="s">
        <v>37</v>
      </c>
      <c r="R1058" t="s">
        <v>37</v>
      </c>
      <c r="S1058" t="s">
        <v>37</v>
      </c>
      <c r="T1058" t="s">
        <v>37</v>
      </c>
      <c r="U1058" t="s">
        <v>39</v>
      </c>
      <c r="V1058" t="s">
        <v>37</v>
      </c>
      <c r="W1058" t="s">
        <v>40</v>
      </c>
      <c r="X1058">
        <v>97.55</v>
      </c>
      <c r="Y1058">
        <v>5598</v>
      </c>
      <c r="Z1058">
        <v>0</v>
      </c>
      <c r="AA1058">
        <v>0</v>
      </c>
      <c r="AB1058">
        <v>238.26</v>
      </c>
      <c r="AC1058">
        <v>5836.26</v>
      </c>
      <c r="AD1058" t="s">
        <v>41</v>
      </c>
      <c r="AE1058" t="s">
        <v>42</v>
      </c>
      <c r="AF1058" t="s">
        <v>42</v>
      </c>
      <c r="AG1058">
        <f t="shared" si="32"/>
        <v>0</v>
      </c>
      <c r="AH1058" t="str" cm="1">
        <f t="array" ref="AH1058">_xlfn.IFS(
X1058&lt;=20, "&lt;20",
AND(X1058&gt;=20, X1058&lt;50), "20-50",
AND(X1058&gt;=50, X1058&lt;100), "50-100",
X1058&gt;=100, "&gt;100"
)</f>
        <v>50-100</v>
      </c>
      <c r="AI1058">
        <f t="shared" si="33"/>
        <v>0</v>
      </c>
      <c r="AJ1058" t="str" cm="1">
        <f t="array" ref="AJ1058">_xlfn.IFS(
C1058&lt;=20, "&lt;20",
AND(C1058&gt;=20, C1058&lt;35), "20-35",
AND(C1058&gt;=35, C1058&lt;50), "35-50",
C1058&gt;=50, "50-100"
)</f>
        <v>20-35</v>
      </c>
      <c r="AK1058" t="str" cm="1">
        <f t="array" ref="AK1058">_xlfn.IFS(
G1058&lt;6, "&lt;6",
AND(G1058&gt;=6, G1058&lt;12), "6-12",
AND(G1058&gt;=12, G1058&lt;18), "12-18",  AND(G1058&gt;=18, G1058&lt;24), "18-24", G1058&gt;=24, "24-36")</f>
        <v>6-12</v>
      </c>
    </row>
    <row r="1059" spans="1:37" x14ac:dyDescent="0.3">
      <c r="A1059" t="s">
        <v>1158</v>
      </c>
      <c r="B1059" t="s">
        <v>44</v>
      </c>
      <c r="C1059">
        <v>61</v>
      </c>
      <c r="D1059" t="s">
        <v>37</v>
      </c>
      <c r="E1059" t="s">
        <v>61</v>
      </c>
      <c r="F1059">
        <v>4</v>
      </c>
      <c r="G1059">
        <v>4</v>
      </c>
      <c r="H1059" t="s">
        <v>70</v>
      </c>
      <c r="I1059" t="s">
        <v>37</v>
      </c>
      <c r="J1059" t="s">
        <v>34</v>
      </c>
      <c r="K1059" t="s">
        <v>34</v>
      </c>
      <c r="L1059" t="s">
        <v>34</v>
      </c>
      <c r="M1059" t="s">
        <v>34</v>
      </c>
      <c r="N1059" t="s">
        <v>34</v>
      </c>
      <c r="O1059" t="s">
        <v>34</v>
      </c>
      <c r="P1059" t="s">
        <v>34</v>
      </c>
      <c r="Q1059" t="s">
        <v>34</v>
      </c>
      <c r="R1059" t="s">
        <v>34</v>
      </c>
      <c r="S1059" t="s">
        <v>34</v>
      </c>
      <c r="T1059" t="s">
        <v>34</v>
      </c>
      <c r="U1059" t="s">
        <v>67</v>
      </c>
      <c r="V1059" t="s">
        <v>34</v>
      </c>
      <c r="W1059" t="s">
        <v>40</v>
      </c>
      <c r="X1059">
        <v>19.95</v>
      </c>
      <c r="Y1059">
        <v>1028.75</v>
      </c>
      <c r="Z1059">
        <v>0</v>
      </c>
      <c r="AA1059">
        <v>0</v>
      </c>
      <c r="AB1059">
        <v>741.54</v>
      </c>
      <c r="AC1059">
        <v>1770.29</v>
      </c>
      <c r="AD1059" t="s">
        <v>41</v>
      </c>
      <c r="AE1059" t="s">
        <v>42</v>
      </c>
      <c r="AF1059" t="s">
        <v>42</v>
      </c>
      <c r="AG1059">
        <f t="shared" si="32"/>
        <v>0</v>
      </c>
      <c r="AH1059" t="str" cm="1">
        <f t="array" ref="AH1059">_xlfn.IFS(
X1059&lt;=20, "&lt;20",
AND(X1059&gt;=20, X1059&lt;50), "20-50",
AND(X1059&gt;=50, X1059&lt;100), "50-100",
X1059&gt;=100, "&gt;100"
)</f>
        <v>&lt;20</v>
      </c>
      <c r="AI1059">
        <f t="shared" si="33"/>
        <v>0</v>
      </c>
      <c r="AJ1059" t="str" cm="1">
        <f t="array" ref="AJ1059">_xlfn.IFS(
C1059&lt;=20, "&lt;20",
AND(C1059&gt;=20, C1059&lt;35), "20-35",
AND(C1059&gt;=35, C1059&lt;50), "35-50",
C1059&gt;=50, "50-100"
)</f>
        <v>50-100</v>
      </c>
      <c r="AK1059" t="str" cm="1">
        <f t="array" ref="AK1059">_xlfn.IFS(
G1059&lt;6, "&lt;6",
AND(G1059&gt;=6, G1059&lt;12), "6-12",
AND(G1059&gt;=12, G1059&lt;18), "12-18",  AND(G1059&gt;=18, G1059&lt;24), "18-24", G1059&gt;=24, "24-36")</f>
        <v>&lt;6</v>
      </c>
    </row>
    <row r="1060" spans="1:37" x14ac:dyDescent="0.3">
      <c r="A1060" t="s">
        <v>1159</v>
      </c>
      <c r="B1060" t="s">
        <v>44</v>
      </c>
      <c r="C1060">
        <v>61</v>
      </c>
      <c r="D1060" t="s">
        <v>37</v>
      </c>
      <c r="E1060" t="s">
        <v>48</v>
      </c>
      <c r="F1060">
        <v>13</v>
      </c>
      <c r="G1060">
        <v>16</v>
      </c>
      <c r="H1060" t="s">
        <v>49</v>
      </c>
      <c r="I1060" t="s">
        <v>37</v>
      </c>
      <c r="J1060" t="s">
        <v>34</v>
      </c>
      <c r="K1060" t="s">
        <v>37</v>
      </c>
      <c r="L1060" t="s">
        <v>38</v>
      </c>
      <c r="M1060" t="s">
        <v>37</v>
      </c>
      <c r="N1060" t="s">
        <v>37</v>
      </c>
      <c r="O1060" t="s">
        <v>34</v>
      </c>
      <c r="P1060" t="s">
        <v>34</v>
      </c>
      <c r="Q1060" t="s">
        <v>34</v>
      </c>
      <c r="R1060" t="s">
        <v>34</v>
      </c>
      <c r="S1060" t="s">
        <v>34</v>
      </c>
      <c r="T1060" t="s">
        <v>37</v>
      </c>
      <c r="U1060" t="s">
        <v>46</v>
      </c>
      <c r="V1060" t="s">
        <v>34</v>
      </c>
      <c r="W1060" t="s">
        <v>51</v>
      </c>
      <c r="X1060">
        <v>55.2</v>
      </c>
      <c r="Y1060">
        <v>220.65</v>
      </c>
      <c r="Z1060">
        <v>0</v>
      </c>
      <c r="AA1060">
        <v>0</v>
      </c>
      <c r="AB1060">
        <v>29.96</v>
      </c>
      <c r="AC1060">
        <v>250.61</v>
      </c>
      <c r="AD1060" t="s">
        <v>41</v>
      </c>
      <c r="AE1060" t="s">
        <v>42</v>
      </c>
      <c r="AF1060" t="s">
        <v>42</v>
      </c>
      <c r="AG1060">
        <f t="shared" si="32"/>
        <v>0</v>
      </c>
      <c r="AH1060" t="str" cm="1">
        <f t="array" ref="AH1060">_xlfn.IFS(
X1060&lt;=20, "&lt;20",
AND(X1060&gt;=20, X1060&lt;50), "20-50",
AND(X1060&gt;=50, X1060&lt;100), "50-100",
X1060&gt;=100, "&gt;100"
)</f>
        <v>50-100</v>
      </c>
      <c r="AI1060">
        <f t="shared" si="33"/>
        <v>0</v>
      </c>
      <c r="AJ1060" t="str" cm="1">
        <f t="array" ref="AJ1060">_xlfn.IFS(
C1060&lt;=20, "&lt;20",
AND(C1060&gt;=20, C1060&lt;35), "20-35",
AND(C1060&gt;=35, C1060&lt;50), "35-50",
C1060&gt;=50, "50-100"
)</f>
        <v>50-100</v>
      </c>
      <c r="AK1060" t="str" cm="1">
        <f t="array" ref="AK1060">_xlfn.IFS(
G1060&lt;6, "&lt;6",
AND(G1060&gt;=6, G1060&lt;12), "6-12",
AND(G1060&gt;=12, G1060&lt;18), "12-18",  AND(G1060&gt;=18, G1060&lt;24), "18-24", G1060&gt;=24, "24-36")</f>
        <v>12-18</v>
      </c>
    </row>
    <row r="1061" spans="1:37" x14ac:dyDescent="0.3">
      <c r="A1061" t="s">
        <v>1160</v>
      </c>
      <c r="B1061" t="s">
        <v>33</v>
      </c>
      <c r="C1061">
        <v>71</v>
      </c>
      <c r="D1061" t="s">
        <v>37</v>
      </c>
      <c r="E1061" t="s">
        <v>56</v>
      </c>
      <c r="F1061">
        <v>14</v>
      </c>
      <c r="G1061">
        <v>33</v>
      </c>
      <c r="H1061" t="s">
        <v>66</v>
      </c>
      <c r="I1061" t="s">
        <v>37</v>
      </c>
      <c r="J1061" t="s">
        <v>34</v>
      </c>
      <c r="K1061" t="s">
        <v>37</v>
      </c>
      <c r="L1061" t="s">
        <v>50</v>
      </c>
      <c r="M1061" t="s">
        <v>37</v>
      </c>
      <c r="N1061" t="s">
        <v>37</v>
      </c>
      <c r="O1061" t="s">
        <v>37</v>
      </c>
      <c r="P1061" t="s">
        <v>34</v>
      </c>
      <c r="Q1061" t="s">
        <v>37</v>
      </c>
      <c r="R1061" t="s">
        <v>37</v>
      </c>
      <c r="S1061" t="s">
        <v>37</v>
      </c>
      <c r="T1061" t="s">
        <v>37</v>
      </c>
      <c r="U1061" t="s">
        <v>67</v>
      </c>
      <c r="V1061" t="s">
        <v>34</v>
      </c>
      <c r="W1061" t="s">
        <v>40</v>
      </c>
      <c r="X1061">
        <v>105.35</v>
      </c>
      <c r="Y1061">
        <v>7511.9</v>
      </c>
      <c r="Z1061">
        <v>0</v>
      </c>
      <c r="AA1061">
        <v>0</v>
      </c>
      <c r="AB1061">
        <v>1013.6</v>
      </c>
      <c r="AC1061">
        <v>8525.5</v>
      </c>
      <c r="AD1061" t="s">
        <v>41</v>
      </c>
      <c r="AE1061" t="s">
        <v>42</v>
      </c>
      <c r="AF1061" t="s">
        <v>42</v>
      </c>
      <c r="AG1061">
        <f t="shared" si="32"/>
        <v>0</v>
      </c>
      <c r="AH1061" t="str" cm="1">
        <f t="array" ref="AH1061">_xlfn.IFS(
X1061&lt;=20, "&lt;20",
AND(X1061&gt;=20, X1061&lt;50), "20-50",
AND(X1061&gt;=50, X1061&lt;100), "50-100",
X1061&gt;=100, "&gt;100"
)</f>
        <v>&gt;100</v>
      </c>
      <c r="AI1061">
        <f t="shared" si="33"/>
        <v>0</v>
      </c>
      <c r="AJ1061" t="str" cm="1">
        <f t="array" ref="AJ1061">_xlfn.IFS(
C1061&lt;=20, "&lt;20",
AND(C1061&gt;=20, C1061&lt;35), "20-35",
AND(C1061&gt;=35, C1061&lt;50), "35-50",
C1061&gt;=50, "50-100"
)</f>
        <v>50-100</v>
      </c>
      <c r="AK1061" t="str" cm="1">
        <f t="array" ref="AK1061">_xlfn.IFS(
G1061&lt;6, "&lt;6",
AND(G1061&gt;=6, G1061&lt;12), "6-12",
AND(G1061&gt;=12, G1061&lt;18), "12-18",  AND(G1061&gt;=18, G1061&lt;24), "18-24", G1061&gt;=24, "24-36")</f>
        <v>24-36</v>
      </c>
    </row>
    <row r="1062" spans="1:37" x14ac:dyDescent="0.3">
      <c r="A1062" t="s">
        <v>1161</v>
      </c>
      <c r="B1062" t="s">
        <v>44</v>
      </c>
      <c r="C1062">
        <v>39</v>
      </c>
      <c r="D1062" t="s">
        <v>34</v>
      </c>
      <c r="E1062" t="s">
        <v>90</v>
      </c>
      <c r="F1062">
        <v>0</v>
      </c>
      <c r="G1062">
        <v>5</v>
      </c>
      <c r="H1062" t="s">
        <v>36</v>
      </c>
      <c r="I1062" t="s">
        <v>37</v>
      </c>
      <c r="J1062" t="s">
        <v>34</v>
      </c>
      <c r="K1062" t="s">
        <v>34</v>
      </c>
      <c r="L1062" t="s">
        <v>34</v>
      </c>
      <c r="M1062" t="s">
        <v>34</v>
      </c>
      <c r="N1062" t="s">
        <v>34</v>
      </c>
      <c r="O1062" t="s">
        <v>34</v>
      </c>
      <c r="P1062" t="s">
        <v>34</v>
      </c>
      <c r="Q1062" t="s">
        <v>34</v>
      </c>
      <c r="R1062" t="s">
        <v>34</v>
      </c>
      <c r="S1062" t="s">
        <v>34</v>
      </c>
      <c r="T1062" t="s">
        <v>34</v>
      </c>
      <c r="U1062" t="s">
        <v>46</v>
      </c>
      <c r="V1062" t="s">
        <v>34</v>
      </c>
      <c r="W1062" t="s">
        <v>51</v>
      </c>
      <c r="X1062">
        <v>19.649999999999999</v>
      </c>
      <c r="Y1062">
        <v>655.85</v>
      </c>
      <c r="Z1062">
        <v>0</v>
      </c>
      <c r="AA1062">
        <v>0</v>
      </c>
      <c r="AB1062">
        <v>460.8</v>
      </c>
      <c r="AC1062">
        <v>1116.6500000000001</v>
      </c>
      <c r="AD1062" t="s">
        <v>52</v>
      </c>
      <c r="AE1062" t="s">
        <v>104</v>
      </c>
      <c r="AF1062" t="s">
        <v>150</v>
      </c>
      <c r="AG1062">
        <f t="shared" si="32"/>
        <v>1</v>
      </c>
      <c r="AH1062" t="str" cm="1">
        <f t="array" ref="AH1062">_xlfn.IFS(
X1062&lt;=20, "&lt;20",
AND(X1062&gt;=20, X1062&lt;50), "20-50",
AND(X1062&gt;=50, X1062&lt;100), "50-100",
X1062&gt;=100, "&gt;100"
)</f>
        <v>&lt;20</v>
      </c>
      <c r="AI1062">
        <f t="shared" si="33"/>
        <v>0</v>
      </c>
      <c r="AJ1062" t="str" cm="1">
        <f t="array" ref="AJ1062">_xlfn.IFS(
C1062&lt;=20, "&lt;20",
AND(C1062&gt;=20, C1062&lt;35), "20-35",
AND(C1062&gt;=35, C1062&lt;50), "35-50",
C1062&gt;=50, "50-100"
)</f>
        <v>35-50</v>
      </c>
      <c r="AK1062" t="str" cm="1">
        <f t="array" ref="AK1062">_xlfn.IFS(
G1062&lt;6, "&lt;6",
AND(G1062&gt;=6, G1062&lt;12), "6-12",
AND(G1062&gt;=12, G1062&lt;18), "12-18",  AND(G1062&gt;=18, G1062&lt;24), "18-24", G1062&gt;=24, "24-36")</f>
        <v>&lt;6</v>
      </c>
    </row>
    <row r="1063" spans="1:37" x14ac:dyDescent="0.3">
      <c r="A1063" t="s">
        <v>1162</v>
      </c>
      <c r="B1063" t="s">
        <v>33</v>
      </c>
      <c r="C1063">
        <v>35</v>
      </c>
      <c r="D1063" t="s">
        <v>34</v>
      </c>
      <c r="E1063" t="s">
        <v>69</v>
      </c>
      <c r="F1063">
        <v>12</v>
      </c>
      <c r="G1063">
        <v>17</v>
      </c>
      <c r="H1063" t="s">
        <v>49</v>
      </c>
      <c r="I1063" t="s">
        <v>37</v>
      </c>
      <c r="J1063" t="s">
        <v>37</v>
      </c>
      <c r="K1063" t="s">
        <v>37</v>
      </c>
      <c r="L1063" t="s">
        <v>50</v>
      </c>
      <c r="M1063" t="s">
        <v>34</v>
      </c>
      <c r="N1063" t="s">
        <v>34</v>
      </c>
      <c r="O1063" t="s">
        <v>37</v>
      </c>
      <c r="P1063" t="s">
        <v>34</v>
      </c>
      <c r="Q1063" t="s">
        <v>37</v>
      </c>
      <c r="R1063" t="s">
        <v>34</v>
      </c>
      <c r="S1063" t="s">
        <v>34</v>
      </c>
      <c r="T1063" t="s">
        <v>37</v>
      </c>
      <c r="U1063" t="s">
        <v>46</v>
      </c>
      <c r="V1063" t="s">
        <v>37</v>
      </c>
      <c r="W1063" t="s">
        <v>51</v>
      </c>
      <c r="X1063">
        <v>90.45</v>
      </c>
      <c r="Y1063">
        <v>593.45000000000005</v>
      </c>
      <c r="Z1063">
        <v>0</v>
      </c>
      <c r="AA1063">
        <v>0</v>
      </c>
      <c r="AB1063">
        <v>251.37</v>
      </c>
      <c r="AC1063">
        <v>844.82</v>
      </c>
      <c r="AD1063" t="s">
        <v>52</v>
      </c>
      <c r="AE1063" t="s">
        <v>53</v>
      </c>
      <c r="AF1063" t="s">
        <v>91</v>
      </c>
      <c r="AG1063">
        <f t="shared" si="32"/>
        <v>1</v>
      </c>
      <c r="AH1063" t="str" cm="1">
        <f t="array" ref="AH1063">_xlfn.IFS(
X1063&lt;=20, "&lt;20",
AND(X1063&gt;=20, X1063&lt;50), "20-50",
AND(X1063&gt;=50, X1063&lt;100), "50-100",
X1063&gt;=100, "&gt;100"
)</f>
        <v>50-100</v>
      </c>
      <c r="AI1063">
        <f t="shared" si="33"/>
        <v>0</v>
      </c>
      <c r="AJ1063" t="str" cm="1">
        <f t="array" ref="AJ1063">_xlfn.IFS(
C1063&lt;=20, "&lt;20",
AND(C1063&gt;=20, C1063&lt;35), "20-35",
AND(C1063&gt;=35, C1063&lt;50), "35-50",
C1063&gt;=50, "50-100"
)</f>
        <v>35-50</v>
      </c>
      <c r="AK1063" t="str" cm="1">
        <f t="array" ref="AK1063">_xlfn.IFS(
G1063&lt;6, "&lt;6",
AND(G1063&gt;=6, G1063&lt;12), "6-12",
AND(G1063&gt;=12, G1063&lt;18), "12-18",  AND(G1063&gt;=18, G1063&lt;24), "18-24", G1063&gt;=24, "24-36")</f>
        <v>12-18</v>
      </c>
    </row>
    <row r="1064" spans="1:37" x14ac:dyDescent="0.3">
      <c r="A1064" t="s">
        <v>1163</v>
      </c>
      <c r="B1064" t="s">
        <v>44</v>
      </c>
      <c r="C1064">
        <v>67</v>
      </c>
      <c r="D1064" t="s">
        <v>34</v>
      </c>
      <c r="E1064" t="s">
        <v>35</v>
      </c>
      <c r="F1064">
        <v>3</v>
      </c>
      <c r="G1064">
        <v>9</v>
      </c>
      <c r="H1064" t="s">
        <v>36</v>
      </c>
      <c r="I1064" t="s">
        <v>37</v>
      </c>
      <c r="J1064" t="s">
        <v>34</v>
      </c>
      <c r="K1064" t="s">
        <v>37</v>
      </c>
      <c r="L1064" t="s">
        <v>50</v>
      </c>
      <c r="M1064" t="s">
        <v>37</v>
      </c>
      <c r="N1064" t="s">
        <v>34</v>
      </c>
      <c r="O1064" t="s">
        <v>34</v>
      </c>
      <c r="P1064" t="s">
        <v>34</v>
      </c>
      <c r="Q1064" t="s">
        <v>34</v>
      </c>
      <c r="R1064" t="s">
        <v>37</v>
      </c>
      <c r="S1064" t="s">
        <v>37</v>
      </c>
      <c r="T1064" t="s">
        <v>37</v>
      </c>
      <c r="U1064" t="s">
        <v>46</v>
      </c>
      <c r="V1064" t="s">
        <v>37</v>
      </c>
      <c r="W1064" t="s">
        <v>51</v>
      </c>
      <c r="X1064">
        <v>87.3</v>
      </c>
      <c r="Y1064">
        <v>1637.3</v>
      </c>
      <c r="Z1064">
        <v>0</v>
      </c>
      <c r="AA1064">
        <v>0</v>
      </c>
      <c r="AB1064">
        <v>566.20000000000005</v>
      </c>
      <c r="AC1064">
        <v>2203.5</v>
      </c>
      <c r="AD1064" t="s">
        <v>41</v>
      </c>
      <c r="AE1064" t="s">
        <v>42</v>
      </c>
      <c r="AF1064" t="s">
        <v>42</v>
      </c>
      <c r="AG1064">
        <f t="shared" si="32"/>
        <v>0</v>
      </c>
      <c r="AH1064" t="str" cm="1">
        <f t="array" ref="AH1064">_xlfn.IFS(
X1064&lt;=20, "&lt;20",
AND(X1064&gt;=20, X1064&lt;50), "20-50",
AND(X1064&gt;=50, X1064&lt;100), "50-100",
X1064&gt;=100, "&gt;100"
)</f>
        <v>50-100</v>
      </c>
      <c r="AI1064">
        <f t="shared" si="33"/>
        <v>0</v>
      </c>
      <c r="AJ1064" t="str" cm="1">
        <f t="array" ref="AJ1064">_xlfn.IFS(
C1064&lt;=20, "&lt;20",
AND(C1064&gt;=20, C1064&lt;35), "20-35",
AND(C1064&gt;=35, C1064&lt;50), "35-50",
C1064&gt;=50, "50-100"
)</f>
        <v>50-100</v>
      </c>
      <c r="AK1064" t="str" cm="1">
        <f t="array" ref="AK1064">_xlfn.IFS(
G1064&lt;6, "&lt;6",
AND(G1064&gt;=6, G1064&lt;12), "6-12",
AND(G1064&gt;=12, G1064&lt;18), "12-18",  AND(G1064&gt;=18, G1064&lt;24), "18-24", G1064&gt;=24, "24-36")</f>
        <v>6-12</v>
      </c>
    </row>
    <row r="1065" spans="1:37" x14ac:dyDescent="0.3">
      <c r="A1065" t="s">
        <v>1164</v>
      </c>
      <c r="B1065" t="s">
        <v>44</v>
      </c>
      <c r="C1065">
        <v>30</v>
      </c>
      <c r="D1065" t="s">
        <v>37</v>
      </c>
      <c r="E1065" t="s">
        <v>56</v>
      </c>
      <c r="F1065">
        <v>7</v>
      </c>
      <c r="G1065">
        <v>3</v>
      </c>
      <c r="H1065" t="s">
        <v>49</v>
      </c>
      <c r="I1065" t="s">
        <v>37</v>
      </c>
      <c r="J1065" t="s">
        <v>37</v>
      </c>
      <c r="K1065" t="s">
        <v>37</v>
      </c>
      <c r="L1065" t="s">
        <v>38</v>
      </c>
      <c r="M1065" t="s">
        <v>34</v>
      </c>
      <c r="N1065" t="s">
        <v>37</v>
      </c>
      <c r="O1065" t="s">
        <v>34</v>
      </c>
      <c r="P1065" t="s">
        <v>37</v>
      </c>
      <c r="Q1065" t="s">
        <v>34</v>
      </c>
      <c r="R1065" t="s">
        <v>34</v>
      </c>
      <c r="S1065" t="s">
        <v>34</v>
      </c>
      <c r="T1065" t="s">
        <v>37</v>
      </c>
      <c r="U1065" t="s">
        <v>46</v>
      </c>
      <c r="V1065" t="s">
        <v>34</v>
      </c>
      <c r="W1065" t="s">
        <v>143</v>
      </c>
      <c r="X1065">
        <v>60.1</v>
      </c>
      <c r="Y1065">
        <v>60.1</v>
      </c>
      <c r="Z1065">
        <v>0</v>
      </c>
      <c r="AA1065">
        <v>0</v>
      </c>
      <c r="AB1065">
        <v>23.63</v>
      </c>
      <c r="AC1065">
        <v>83.73</v>
      </c>
      <c r="AD1065" t="s">
        <v>52</v>
      </c>
      <c r="AE1065" t="s">
        <v>53</v>
      </c>
      <c r="AF1065" t="s">
        <v>54</v>
      </c>
      <c r="AG1065">
        <f t="shared" si="32"/>
        <v>1</v>
      </c>
      <c r="AH1065" t="str" cm="1">
        <f t="array" ref="AH1065">_xlfn.IFS(
X1065&lt;=20, "&lt;20",
AND(X1065&gt;=20, X1065&lt;50), "20-50",
AND(X1065&gt;=50, X1065&lt;100), "50-100",
X1065&gt;=100, "&gt;100"
)</f>
        <v>50-100</v>
      </c>
      <c r="AI1065">
        <f t="shared" si="33"/>
        <v>0</v>
      </c>
      <c r="AJ1065" t="str" cm="1">
        <f t="array" ref="AJ1065">_xlfn.IFS(
C1065&lt;=20, "&lt;20",
AND(C1065&gt;=20, C1065&lt;35), "20-35",
AND(C1065&gt;=35, C1065&lt;50), "35-50",
C1065&gt;=50, "50-100"
)</f>
        <v>20-35</v>
      </c>
      <c r="AK1065" t="str" cm="1">
        <f t="array" ref="AK1065">_xlfn.IFS(
G1065&lt;6, "&lt;6",
AND(G1065&gt;=6, G1065&lt;12), "6-12",
AND(G1065&gt;=12, G1065&lt;18), "12-18",  AND(G1065&gt;=18, G1065&lt;24), "18-24", G1065&gt;=24, "24-36")</f>
        <v>&lt;6</v>
      </c>
    </row>
    <row r="1066" spans="1:37" x14ac:dyDescent="0.3">
      <c r="A1066" t="s">
        <v>1165</v>
      </c>
      <c r="B1066" t="s">
        <v>33</v>
      </c>
      <c r="C1066">
        <v>63</v>
      </c>
      <c r="D1066" t="s">
        <v>37</v>
      </c>
      <c r="E1066" t="s">
        <v>61</v>
      </c>
      <c r="F1066">
        <v>1</v>
      </c>
      <c r="G1066">
        <v>9</v>
      </c>
      <c r="H1066" t="s">
        <v>36</v>
      </c>
      <c r="I1066" t="s">
        <v>37</v>
      </c>
      <c r="J1066" t="s">
        <v>37</v>
      </c>
      <c r="K1066" t="s">
        <v>37</v>
      </c>
      <c r="L1066" t="s">
        <v>38</v>
      </c>
      <c r="M1066" t="s">
        <v>34</v>
      </c>
      <c r="N1066" t="s">
        <v>37</v>
      </c>
      <c r="O1066" t="s">
        <v>37</v>
      </c>
      <c r="P1066" t="s">
        <v>37</v>
      </c>
      <c r="Q1066" t="s">
        <v>37</v>
      </c>
      <c r="R1066" t="s">
        <v>37</v>
      </c>
      <c r="S1066" t="s">
        <v>37</v>
      </c>
      <c r="T1066" t="s">
        <v>37</v>
      </c>
      <c r="U1066" t="s">
        <v>46</v>
      </c>
      <c r="V1066" t="s">
        <v>37</v>
      </c>
      <c r="W1066" t="s">
        <v>143</v>
      </c>
      <c r="X1066">
        <v>112.95</v>
      </c>
      <c r="Y1066">
        <v>1384.75</v>
      </c>
      <c r="Z1066">
        <v>0</v>
      </c>
      <c r="AA1066">
        <v>0</v>
      </c>
      <c r="AB1066">
        <v>197.4</v>
      </c>
      <c r="AC1066">
        <v>1582.15</v>
      </c>
      <c r="AD1066" t="s">
        <v>52</v>
      </c>
      <c r="AE1066" t="s">
        <v>104</v>
      </c>
      <c r="AF1066" t="s">
        <v>150</v>
      </c>
      <c r="AG1066">
        <f t="shared" si="32"/>
        <v>1</v>
      </c>
      <c r="AH1066" t="str" cm="1">
        <f t="array" ref="AH1066">_xlfn.IFS(
X1066&lt;=20, "&lt;20",
AND(X1066&gt;=20, X1066&lt;50), "20-50",
AND(X1066&gt;=50, X1066&lt;100), "50-100",
X1066&gt;=100, "&gt;100"
)</f>
        <v>&gt;100</v>
      </c>
      <c r="AI1066">
        <f t="shared" si="33"/>
        <v>0</v>
      </c>
      <c r="AJ1066" t="str" cm="1">
        <f t="array" ref="AJ1066">_xlfn.IFS(
C1066&lt;=20, "&lt;20",
AND(C1066&gt;=20, C1066&lt;35), "20-35",
AND(C1066&gt;=35, C1066&lt;50), "35-50",
C1066&gt;=50, "50-100"
)</f>
        <v>50-100</v>
      </c>
      <c r="AK1066" t="str" cm="1">
        <f t="array" ref="AK1066">_xlfn.IFS(
G1066&lt;6, "&lt;6",
AND(G1066&gt;=6, G1066&lt;12), "6-12",
AND(G1066&gt;=12, G1066&lt;18), "12-18",  AND(G1066&gt;=18, G1066&lt;24), "18-24", G1066&gt;=24, "24-36")</f>
        <v>6-12</v>
      </c>
    </row>
    <row r="1067" spans="1:37" x14ac:dyDescent="0.3">
      <c r="A1067" t="s">
        <v>1166</v>
      </c>
      <c r="B1067" t="s">
        <v>33</v>
      </c>
      <c r="C1067">
        <v>33</v>
      </c>
      <c r="D1067" t="s">
        <v>34</v>
      </c>
      <c r="E1067" t="s">
        <v>109</v>
      </c>
      <c r="F1067">
        <v>6</v>
      </c>
      <c r="G1067">
        <v>8</v>
      </c>
      <c r="H1067" t="s">
        <v>57</v>
      </c>
      <c r="I1067" t="s">
        <v>37</v>
      </c>
      <c r="J1067" t="s">
        <v>34</v>
      </c>
      <c r="K1067" t="s">
        <v>37</v>
      </c>
      <c r="L1067" t="s">
        <v>38</v>
      </c>
      <c r="M1067" t="s">
        <v>34</v>
      </c>
      <c r="N1067" t="s">
        <v>34</v>
      </c>
      <c r="O1067" t="s">
        <v>34</v>
      </c>
      <c r="P1067" t="s">
        <v>37</v>
      </c>
      <c r="Q1067" t="s">
        <v>34</v>
      </c>
      <c r="R1067" t="s">
        <v>34</v>
      </c>
      <c r="S1067" t="s">
        <v>34</v>
      </c>
      <c r="T1067" t="s">
        <v>37</v>
      </c>
      <c r="U1067" t="s">
        <v>46</v>
      </c>
      <c r="V1067" t="s">
        <v>34</v>
      </c>
      <c r="W1067" t="s">
        <v>143</v>
      </c>
      <c r="X1067">
        <v>51.5</v>
      </c>
      <c r="Y1067">
        <v>900.5</v>
      </c>
      <c r="Z1067">
        <v>35.340000000000003</v>
      </c>
      <c r="AA1067">
        <v>0</v>
      </c>
      <c r="AB1067">
        <v>792.2</v>
      </c>
      <c r="AC1067">
        <v>1657.36</v>
      </c>
      <c r="AD1067" t="s">
        <v>52</v>
      </c>
      <c r="AE1067" t="s">
        <v>58</v>
      </c>
      <c r="AF1067" t="s">
        <v>365</v>
      </c>
      <c r="AG1067">
        <f t="shared" si="32"/>
        <v>1</v>
      </c>
      <c r="AH1067" t="str" cm="1">
        <f t="array" ref="AH1067">_xlfn.IFS(
X1067&lt;=20, "&lt;20",
AND(X1067&gt;=20, X1067&lt;50), "20-50",
AND(X1067&gt;=50, X1067&lt;100), "50-100",
X1067&gt;=100, "&gt;100"
)</f>
        <v>50-100</v>
      </c>
      <c r="AI1067">
        <f t="shared" si="33"/>
        <v>0</v>
      </c>
      <c r="AJ1067" t="str" cm="1">
        <f t="array" ref="AJ1067">_xlfn.IFS(
C1067&lt;=20, "&lt;20",
AND(C1067&gt;=20, C1067&lt;35), "20-35",
AND(C1067&gt;=35, C1067&lt;50), "35-50",
C1067&gt;=50, "50-100"
)</f>
        <v>20-35</v>
      </c>
      <c r="AK1067" t="str" cm="1">
        <f t="array" ref="AK1067">_xlfn.IFS(
G1067&lt;6, "&lt;6",
AND(G1067&gt;=6, G1067&lt;12), "6-12",
AND(G1067&gt;=12, G1067&lt;18), "12-18",  AND(G1067&gt;=18, G1067&lt;24), "18-24", G1067&gt;=24, "24-36")</f>
        <v>6-12</v>
      </c>
    </row>
    <row r="1068" spans="1:37" x14ac:dyDescent="0.3">
      <c r="A1068" t="s">
        <v>1167</v>
      </c>
      <c r="B1068" t="s">
        <v>44</v>
      </c>
      <c r="C1068">
        <v>83</v>
      </c>
      <c r="D1068" t="s">
        <v>34</v>
      </c>
      <c r="E1068" t="s">
        <v>82</v>
      </c>
      <c r="F1068">
        <v>12</v>
      </c>
      <c r="G1068">
        <v>19</v>
      </c>
      <c r="H1068" t="s">
        <v>66</v>
      </c>
      <c r="I1068" t="s">
        <v>37</v>
      </c>
      <c r="J1068" t="s">
        <v>37</v>
      </c>
      <c r="K1068" t="s">
        <v>37</v>
      </c>
      <c r="L1068" t="s">
        <v>50</v>
      </c>
      <c r="M1068" t="s">
        <v>34</v>
      </c>
      <c r="N1068" t="s">
        <v>34</v>
      </c>
      <c r="O1068" t="s">
        <v>37</v>
      </c>
      <c r="P1068" t="s">
        <v>34</v>
      </c>
      <c r="Q1068" t="s">
        <v>37</v>
      </c>
      <c r="R1068" t="s">
        <v>37</v>
      </c>
      <c r="S1068" t="s">
        <v>34</v>
      </c>
      <c r="T1068" t="s">
        <v>37</v>
      </c>
      <c r="U1068" t="s">
        <v>46</v>
      </c>
      <c r="V1068" t="s">
        <v>37</v>
      </c>
      <c r="W1068" t="s">
        <v>40</v>
      </c>
      <c r="X1068">
        <v>99.5</v>
      </c>
      <c r="Y1068">
        <v>6822.15</v>
      </c>
      <c r="Z1068">
        <v>0</v>
      </c>
      <c r="AA1068">
        <v>0</v>
      </c>
      <c r="AB1068">
        <v>1904.76</v>
      </c>
      <c r="AC1068">
        <v>8726.91</v>
      </c>
      <c r="AD1068" t="s">
        <v>52</v>
      </c>
      <c r="AE1068" t="s">
        <v>53</v>
      </c>
      <c r="AF1068" t="s">
        <v>54</v>
      </c>
      <c r="AG1068">
        <f t="shared" si="32"/>
        <v>1</v>
      </c>
      <c r="AH1068" t="str" cm="1">
        <f t="array" ref="AH1068">_xlfn.IFS(
X1068&lt;=20, "&lt;20",
AND(X1068&gt;=20, X1068&lt;50), "20-50",
AND(X1068&gt;=50, X1068&lt;100), "50-100",
X1068&gt;=100, "&gt;100"
)</f>
        <v>50-100</v>
      </c>
      <c r="AI1068">
        <f t="shared" si="33"/>
        <v>0</v>
      </c>
      <c r="AJ1068" t="str" cm="1">
        <f t="array" ref="AJ1068">_xlfn.IFS(
C1068&lt;=20, "&lt;20",
AND(C1068&gt;=20, C1068&lt;35), "20-35",
AND(C1068&gt;=35, C1068&lt;50), "35-50",
C1068&gt;=50, "50-100"
)</f>
        <v>50-100</v>
      </c>
      <c r="AK1068" t="str" cm="1">
        <f t="array" ref="AK1068">_xlfn.IFS(
G1068&lt;6, "&lt;6",
AND(G1068&gt;=6, G1068&lt;12), "6-12",
AND(G1068&gt;=12, G1068&lt;18), "12-18",  AND(G1068&gt;=18, G1068&lt;24), "18-24", G1068&gt;=24, "24-36")</f>
        <v>18-24</v>
      </c>
    </row>
    <row r="1069" spans="1:37" x14ac:dyDescent="0.3">
      <c r="A1069" t="s">
        <v>1168</v>
      </c>
      <c r="B1069" t="s">
        <v>33</v>
      </c>
      <c r="C1069">
        <v>30</v>
      </c>
      <c r="D1069" t="s">
        <v>34</v>
      </c>
      <c r="E1069" t="s">
        <v>124</v>
      </c>
      <c r="F1069">
        <v>3</v>
      </c>
      <c r="G1069">
        <v>6</v>
      </c>
      <c r="H1069" t="s">
        <v>36</v>
      </c>
      <c r="I1069" t="s">
        <v>37</v>
      </c>
      <c r="J1069" t="s">
        <v>34</v>
      </c>
      <c r="K1069" t="s">
        <v>37</v>
      </c>
      <c r="L1069" t="s">
        <v>72</v>
      </c>
      <c r="M1069" t="s">
        <v>34</v>
      </c>
      <c r="N1069" t="s">
        <v>34</v>
      </c>
      <c r="O1069" t="s">
        <v>34</v>
      </c>
      <c r="P1069" t="s">
        <v>34</v>
      </c>
      <c r="Q1069" t="s">
        <v>34</v>
      </c>
      <c r="R1069" t="s">
        <v>34</v>
      </c>
      <c r="S1069" t="s">
        <v>34</v>
      </c>
      <c r="T1069" t="s">
        <v>37</v>
      </c>
      <c r="U1069" t="s">
        <v>46</v>
      </c>
      <c r="V1069" t="s">
        <v>37</v>
      </c>
      <c r="W1069" t="s">
        <v>51</v>
      </c>
      <c r="X1069">
        <v>45.35</v>
      </c>
      <c r="Y1069">
        <v>141.5</v>
      </c>
      <c r="Z1069">
        <v>0</v>
      </c>
      <c r="AA1069">
        <v>0</v>
      </c>
      <c r="AB1069">
        <v>109.44</v>
      </c>
      <c r="AC1069">
        <v>250.94</v>
      </c>
      <c r="AD1069" t="s">
        <v>52</v>
      </c>
      <c r="AE1069" t="s">
        <v>94</v>
      </c>
      <c r="AF1069" t="s">
        <v>95</v>
      </c>
      <c r="AG1069">
        <f t="shared" si="32"/>
        <v>1</v>
      </c>
      <c r="AH1069" t="str" cm="1">
        <f t="array" ref="AH1069">_xlfn.IFS(
X1069&lt;=20, "&lt;20",
AND(X1069&gt;=20, X1069&lt;50), "20-50",
AND(X1069&gt;=50, X1069&lt;100), "50-100",
X1069&gt;=100, "&gt;100"
)</f>
        <v>20-50</v>
      </c>
      <c r="AI1069">
        <f t="shared" si="33"/>
        <v>0</v>
      </c>
      <c r="AJ1069" t="str" cm="1">
        <f t="array" ref="AJ1069">_xlfn.IFS(
C1069&lt;=20, "&lt;20",
AND(C1069&gt;=20, C1069&lt;35), "20-35",
AND(C1069&gt;=35, C1069&lt;50), "35-50",
C1069&gt;=50, "50-100"
)</f>
        <v>20-35</v>
      </c>
      <c r="AK1069" t="str" cm="1">
        <f t="array" ref="AK1069">_xlfn.IFS(
G1069&lt;6, "&lt;6",
AND(G1069&gt;=6, G1069&lt;12), "6-12",
AND(G1069&gt;=12, G1069&lt;18), "12-18",  AND(G1069&gt;=18, G1069&lt;24), "18-24", G1069&gt;=24, "24-36")</f>
        <v>6-12</v>
      </c>
    </row>
    <row r="1070" spans="1:37" x14ac:dyDescent="0.3">
      <c r="A1070" t="s">
        <v>1169</v>
      </c>
      <c r="B1070" t="s">
        <v>33</v>
      </c>
      <c r="C1070">
        <v>80</v>
      </c>
      <c r="D1070" t="s">
        <v>37</v>
      </c>
      <c r="E1070" t="s">
        <v>61</v>
      </c>
      <c r="F1070">
        <v>9</v>
      </c>
      <c r="G1070">
        <v>13</v>
      </c>
      <c r="H1070" t="s">
        <v>70</v>
      </c>
      <c r="I1070" t="s">
        <v>37</v>
      </c>
      <c r="J1070" t="s">
        <v>37</v>
      </c>
      <c r="K1070" t="s">
        <v>37</v>
      </c>
      <c r="L1070" t="s">
        <v>50</v>
      </c>
      <c r="M1070" t="s">
        <v>37</v>
      </c>
      <c r="N1070" t="s">
        <v>34</v>
      </c>
      <c r="O1070" t="s">
        <v>37</v>
      </c>
      <c r="P1070" t="s">
        <v>34</v>
      </c>
      <c r="Q1070" t="s">
        <v>34</v>
      </c>
      <c r="R1070" t="s">
        <v>37</v>
      </c>
      <c r="S1070" t="s">
        <v>34</v>
      </c>
      <c r="T1070" t="s">
        <v>37</v>
      </c>
      <c r="U1070" t="s">
        <v>39</v>
      </c>
      <c r="V1070" t="s">
        <v>37</v>
      </c>
      <c r="W1070" t="s">
        <v>51</v>
      </c>
      <c r="X1070">
        <v>93.65</v>
      </c>
      <c r="Y1070">
        <v>4839.1499999999996</v>
      </c>
      <c r="Z1070">
        <v>0</v>
      </c>
      <c r="AA1070">
        <v>0</v>
      </c>
      <c r="AB1070">
        <v>112.71</v>
      </c>
      <c r="AC1070">
        <v>4951.8599999999997</v>
      </c>
      <c r="AD1070" t="s">
        <v>41</v>
      </c>
      <c r="AE1070" t="s">
        <v>42</v>
      </c>
      <c r="AF1070" t="s">
        <v>42</v>
      </c>
      <c r="AG1070">
        <f t="shared" si="32"/>
        <v>0</v>
      </c>
      <c r="AH1070" t="str" cm="1">
        <f t="array" ref="AH1070">_xlfn.IFS(
X1070&lt;=20, "&lt;20",
AND(X1070&gt;=20, X1070&lt;50), "20-50",
AND(X1070&gt;=50, X1070&lt;100), "50-100",
X1070&gt;=100, "&gt;100"
)</f>
        <v>50-100</v>
      </c>
      <c r="AI1070">
        <f t="shared" si="33"/>
        <v>0</v>
      </c>
      <c r="AJ1070" t="str" cm="1">
        <f t="array" ref="AJ1070">_xlfn.IFS(
C1070&lt;=20, "&lt;20",
AND(C1070&gt;=20, C1070&lt;35), "20-35",
AND(C1070&gt;=35, C1070&lt;50), "35-50",
C1070&gt;=50, "50-100"
)</f>
        <v>50-100</v>
      </c>
      <c r="AK1070" t="str" cm="1">
        <f t="array" ref="AK1070">_xlfn.IFS(
G1070&lt;6, "&lt;6",
AND(G1070&gt;=6, G1070&lt;12), "6-12",
AND(G1070&gt;=12, G1070&lt;18), "12-18",  AND(G1070&gt;=18, G1070&lt;24), "18-24", G1070&gt;=24, "24-36")</f>
        <v>12-18</v>
      </c>
    </row>
    <row r="1071" spans="1:37" x14ac:dyDescent="0.3">
      <c r="A1071" t="s">
        <v>1170</v>
      </c>
      <c r="B1071" t="s">
        <v>44</v>
      </c>
      <c r="C1071">
        <v>34</v>
      </c>
      <c r="D1071" t="s">
        <v>37</v>
      </c>
      <c r="E1071" t="s">
        <v>130</v>
      </c>
      <c r="F1071">
        <v>10</v>
      </c>
      <c r="G1071">
        <v>21</v>
      </c>
      <c r="H1071" t="s">
        <v>36</v>
      </c>
      <c r="I1071" t="s">
        <v>37</v>
      </c>
      <c r="J1071" t="s">
        <v>37</v>
      </c>
      <c r="K1071" t="s">
        <v>37</v>
      </c>
      <c r="L1071" t="s">
        <v>50</v>
      </c>
      <c r="M1071" t="s">
        <v>34</v>
      </c>
      <c r="N1071" t="s">
        <v>34</v>
      </c>
      <c r="O1071" t="s">
        <v>37</v>
      </c>
      <c r="P1071" t="s">
        <v>34</v>
      </c>
      <c r="Q1071" t="s">
        <v>34</v>
      </c>
      <c r="R1071" t="s">
        <v>34</v>
      </c>
      <c r="S1071" t="s">
        <v>34</v>
      </c>
      <c r="T1071" t="s">
        <v>37</v>
      </c>
      <c r="U1071" t="s">
        <v>46</v>
      </c>
      <c r="V1071" t="s">
        <v>34</v>
      </c>
      <c r="W1071" t="s">
        <v>40</v>
      </c>
      <c r="X1071">
        <v>80</v>
      </c>
      <c r="Y1071">
        <v>4242.3500000000004</v>
      </c>
      <c r="Z1071">
        <v>0</v>
      </c>
      <c r="AA1071">
        <v>0</v>
      </c>
      <c r="AB1071">
        <v>286.62</v>
      </c>
      <c r="AC1071">
        <v>4528.97</v>
      </c>
      <c r="AD1071" t="s">
        <v>52</v>
      </c>
      <c r="AE1071" t="s">
        <v>58</v>
      </c>
      <c r="AF1071" t="s">
        <v>387</v>
      </c>
      <c r="AG1071">
        <f t="shared" si="32"/>
        <v>1</v>
      </c>
      <c r="AH1071" t="str" cm="1">
        <f t="array" ref="AH1071">_xlfn.IFS(
X1071&lt;=20, "&lt;20",
AND(X1071&gt;=20, X1071&lt;50), "20-50",
AND(X1071&gt;=50, X1071&lt;100), "50-100",
X1071&gt;=100, "&gt;100"
)</f>
        <v>50-100</v>
      </c>
      <c r="AI1071">
        <f t="shared" si="33"/>
        <v>0</v>
      </c>
      <c r="AJ1071" t="str" cm="1">
        <f t="array" ref="AJ1071">_xlfn.IFS(
C1071&lt;=20, "&lt;20",
AND(C1071&gt;=20, C1071&lt;35), "20-35",
AND(C1071&gt;=35, C1071&lt;50), "35-50",
C1071&gt;=50, "50-100"
)</f>
        <v>20-35</v>
      </c>
      <c r="AK1071" t="str" cm="1">
        <f t="array" ref="AK1071">_xlfn.IFS(
G1071&lt;6, "&lt;6",
AND(G1071&gt;=6, G1071&lt;12), "6-12",
AND(G1071&gt;=12, G1071&lt;18), "12-18",  AND(G1071&gt;=18, G1071&lt;24), "18-24", G1071&gt;=24, "24-36")</f>
        <v>18-24</v>
      </c>
    </row>
    <row r="1072" spans="1:37" x14ac:dyDescent="0.3">
      <c r="A1072" t="s">
        <v>1171</v>
      </c>
      <c r="B1072" t="s">
        <v>44</v>
      </c>
      <c r="C1072">
        <v>40</v>
      </c>
      <c r="D1072" t="s">
        <v>37</v>
      </c>
      <c r="E1072" t="s">
        <v>69</v>
      </c>
      <c r="F1072">
        <v>9</v>
      </c>
      <c r="G1072">
        <v>35</v>
      </c>
      <c r="H1072" t="s">
        <v>36</v>
      </c>
      <c r="I1072" t="s">
        <v>37</v>
      </c>
      <c r="J1072" t="s">
        <v>34</v>
      </c>
      <c r="K1072" t="s">
        <v>34</v>
      </c>
      <c r="L1072" t="s">
        <v>34</v>
      </c>
      <c r="M1072" t="s">
        <v>34</v>
      </c>
      <c r="N1072" t="s">
        <v>34</v>
      </c>
      <c r="O1072" t="s">
        <v>34</v>
      </c>
      <c r="P1072" t="s">
        <v>34</v>
      </c>
      <c r="Q1072" t="s">
        <v>34</v>
      </c>
      <c r="R1072" t="s">
        <v>34</v>
      </c>
      <c r="S1072" t="s">
        <v>34</v>
      </c>
      <c r="T1072" t="s">
        <v>34</v>
      </c>
      <c r="U1072" t="s">
        <v>67</v>
      </c>
      <c r="V1072" t="s">
        <v>34</v>
      </c>
      <c r="W1072" t="s">
        <v>40</v>
      </c>
      <c r="X1072">
        <v>19.850000000000001</v>
      </c>
      <c r="Y1072">
        <v>1379.6</v>
      </c>
      <c r="Z1072">
        <v>0</v>
      </c>
      <c r="AA1072">
        <v>0</v>
      </c>
      <c r="AB1072">
        <v>1307.1099999999999</v>
      </c>
      <c r="AC1072">
        <v>2686.71</v>
      </c>
      <c r="AD1072" t="s">
        <v>41</v>
      </c>
      <c r="AE1072" t="s">
        <v>42</v>
      </c>
      <c r="AF1072" t="s">
        <v>42</v>
      </c>
      <c r="AG1072">
        <f t="shared" si="32"/>
        <v>0</v>
      </c>
      <c r="AH1072" t="str" cm="1">
        <f t="array" ref="AH1072">_xlfn.IFS(
X1072&lt;=20, "&lt;20",
AND(X1072&gt;=20, X1072&lt;50), "20-50",
AND(X1072&gt;=50, X1072&lt;100), "50-100",
X1072&gt;=100, "&gt;100"
)</f>
        <v>&lt;20</v>
      </c>
      <c r="AI1072">
        <f t="shared" si="33"/>
        <v>0</v>
      </c>
      <c r="AJ1072" t="str" cm="1">
        <f t="array" ref="AJ1072">_xlfn.IFS(
C1072&lt;=20, "&lt;20",
AND(C1072&gt;=20, C1072&lt;35), "20-35",
AND(C1072&gt;=35, C1072&lt;50), "35-50",
C1072&gt;=50, "50-100"
)</f>
        <v>35-50</v>
      </c>
      <c r="AK1072" t="str" cm="1">
        <f t="array" ref="AK1072">_xlfn.IFS(
G1072&lt;6, "&lt;6",
AND(G1072&gt;=6, G1072&lt;12), "6-12",
AND(G1072&gt;=12, G1072&lt;18), "12-18",  AND(G1072&gt;=18, G1072&lt;24), "18-24", G1072&gt;=24, "24-36")</f>
        <v>24-36</v>
      </c>
    </row>
    <row r="1073" spans="1:37" x14ac:dyDescent="0.3">
      <c r="A1073" t="s">
        <v>1172</v>
      </c>
      <c r="B1073" t="s">
        <v>33</v>
      </c>
      <c r="C1073">
        <v>51</v>
      </c>
      <c r="D1073" t="s">
        <v>37</v>
      </c>
      <c r="E1073" t="s">
        <v>74</v>
      </c>
      <c r="F1073">
        <v>12</v>
      </c>
      <c r="G1073">
        <v>23</v>
      </c>
      <c r="H1073" t="s">
        <v>110</v>
      </c>
      <c r="I1073" t="s">
        <v>37</v>
      </c>
      <c r="J1073" t="s">
        <v>37</v>
      </c>
      <c r="K1073" t="s">
        <v>37</v>
      </c>
      <c r="L1073" t="s">
        <v>50</v>
      </c>
      <c r="M1073" t="s">
        <v>34</v>
      </c>
      <c r="N1073" t="s">
        <v>34</v>
      </c>
      <c r="O1073" t="s">
        <v>34</v>
      </c>
      <c r="P1073" t="s">
        <v>34</v>
      </c>
      <c r="Q1073" t="s">
        <v>34</v>
      </c>
      <c r="R1073" t="s">
        <v>34</v>
      </c>
      <c r="S1073" t="s">
        <v>34</v>
      </c>
      <c r="T1073" t="s">
        <v>37</v>
      </c>
      <c r="U1073" t="s">
        <v>46</v>
      </c>
      <c r="V1073" t="s">
        <v>34</v>
      </c>
      <c r="W1073" t="s">
        <v>40</v>
      </c>
      <c r="X1073">
        <v>75.349999999999994</v>
      </c>
      <c r="Y1073">
        <v>2636.05</v>
      </c>
      <c r="Z1073">
        <v>0</v>
      </c>
      <c r="AA1073">
        <v>0</v>
      </c>
      <c r="AB1073">
        <v>876.4</v>
      </c>
      <c r="AC1073">
        <v>3512.45</v>
      </c>
      <c r="AD1073" t="s">
        <v>52</v>
      </c>
      <c r="AE1073" t="s">
        <v>58</v>
      </c>
      <c r="AF1073" t="s">
        <v>387</v>
      </c>
      <c r="AG1073">
        <f t="shared" si="32"/>
        <v>1</v>
      </c>
      <c r="AH1073" t="str" cm="1">
        <f t="array" ref="AH1073">_xlfn.IFS(
X1073&lt;=20, "&lt;20",
AND(X1073&gt;=20, X1073&lt;50), "20-50",
AND(X1073&gt;=50, X1073&lt;100), "50-100",
X1073&gt;=100, "&gt;100"
)</f>
        <v>50-100</v>
      </c>
      <c r="AI1073">
        <f t="shared" si="33"/>
        <v>0</v>
      </c>
      <c r="AJ1073" t="str" cm="1">
        <f t="array" ref="AJ1073">_xlfn.IFS(
C1073&lt;=20, "&lt;20",
AND(C1073&gt;=20, C1073&lt;35), "20-35",
AND(C1073&gt;=35, C1073&lt;50), "35-50",
C1073&gt;=50, "50-100"
)</f>
        <v>50-100</v>
      </c>
      <c r="AK1073" t="str" cm="1">
        <f t="array" ref="AK1073">_xlfn.IFS(
G1073&lt;6, "&lt;6",
AND(G1073&gt;=6, G1073&lt;12), "6-12",
AND(G1073&gt;=12, G1073&lt;18), "12-18",  AND(G1073&gt;=18, G1073&lt;24), "18-24", G1073&gt;=24, "24-36")</f>
        <v>18-24</v>
      </c>
    </row>
    <row r="1074" spans="1:37" x14ac:dyDescent="0.3">
      <c r="A1074" t="s">
        <v>1173</v>
      </c>
      <c r="B1074" t="s">
        <v>44</v>
      </c>
      <c r="C1074">
        <v>60</v>
      </c>
      <c r="D1074" t="s">
        <v>34</v>
      </c>
      <c r="E1074" t="s">
        <v>64</v>
      </c>
      <c r="F1074">
        <v>13</v>
      </c>
      <c r="G1074">
        <v>32</v>
      </c>
      <c r="H1074" t="s">
        <v>36</v>
      </c>
      <c r="I1074" t="s">
        <v>37</v>
      </c>
      <c r="J1074" t="s">
        <v>34</v>
      </c>
      <c r="K1074" t="s">
        <v>37</v>
      </c>
      <c r="L1074" t="s">
        <v>72</v>
      </c>
      <c r="M1074" t="s">
        <v>34</v>
      </c>
      <c r="N1074" t="s">
        <v>37</v>
      </c>
      <c r="O1074" t="s">
        <v>34</v>
      </c>
      <c r="P1074" t="s">
        <v>34</v>
      </c>
      <c r="Q1074" t="s">
        <v>34</v>
      </c>
      <c r="R1074" t="s">
        <v>34</v>
      </c>
      <c r="S1074" t="s">
        <v>34</v>
      </c>
      <c r="T1074" t="s">
        <v>37</v>
      </c>
      <c r="U1074" t="s">
        <v>46</v>
      </c>
      <c r="V1074" t="s">
        <v>34</v>
      </c>
      <c r="W1074" t="s">
        <v>51</v>
      </c>
      <c r="X1074">
        <v>51.1</v>
      </c>
      <c r="Y1074">
        <v>531.15</v>
      </c>
      <c r="Z1074">
        <v>0</v>
      </c>
      <c r="AA1074">
        <v>0</v>
      </c>
      <c r="AB1074">
        <v>32.450000000000003</v>
      </c>
      <c r="AC1074">
        <v>563.6</v>
      </c>
      <c r="AD1074" t="s">
        <v>41</v>
      </c>
      <c r="AE1074" t="s">
        <v>42</v>
      </c>
      <c r="AF1074" t="s">
        <v>42</v>
      </c>
      <c r="AG1074">
        <f t="shared" si="32"/>
        <v>0</v>
      </c>
      <c r="AH1074" t="str" cm="1">
        <f t="array" ref="AH1074">_xlfn.IFS(
X1074&lt;=20, "&lt;20",
AND(X1074&gt;=20, X1074&lt;50), "20-50",
AND(X1074&gt;=50, X1074&lt;100), "50-100",
X1074&gt;=100, "&gt;100"
)</f>
        <v>50-100</v>
      </c>
      <c r="AI1074">
        <f t="shared" si="33"/>
        <v>0</v>
      </c>
      <c r="AJ1074" t="str" cm="1">
        <f t="array" ref="AJ1074">_xlfn.IFS(
C1074&lt;=20, "&lt;20",
AND(C1074&gt;=20, C1074&lt;35), "20-35",
AND(C1074&gt;=35, C1074&lt;50), "35-50",
C1074&gt;=50, "50-100"
)</f>
        <v>50-100</v>
      </c>
      <c r="AK1074" t="str" cm="1">
        <f t="array" ref="AK1074">_xlfn.IFS(
G1074&lt;6, "&lt;6",
AND(G1074&gt;=6, G1074&lt;12), "6-12",
AND(G1074&gt;=12, G1074&lt;18), "12-18",  AND(G1074&gt;=18, G1074&lt;24), "18-24", G1074&gt;=24, "24-36")</f>
        <v>24-36</v>
      </c>
    </row>
    <row r="1075" spans="1:37" x14ac:dyDescent="0.3">
      <c r="A1075" t="s">
        <v>1174</v>
      </c>
      <c r="B1075" t="s">
        <v>44</v>
      </c>
      <c r="C1075">
        <v>44</v>
      </c>
      <c r="D1075" t="s">
        <v>34</v>
      </c>
      <c r="E1075" t="s">
        <v>48</v>
      </c>
      <c r="F1075">
        <v>15</v>
      </c>
      <c r="G1075">
        <v>30</v>
      </c>
      <c r="H1075" t="s">
        <v>49</v>
      </c>
      <c r="I1075" t="s">
        <v>37</v>
      </c>
      <c r="J1075" t="s">
        <v>34</v>
      </c>
      <c r="K1075" t="s">
        <v>37</v>
      </c>
      <c r="L1075" t="s">
        <v>72</v>
      </c>
      <c r="M1075" t="s">
        <v>34</v>
      </c>
      <c r="N1075" t="s">
        <v>34</v>
      </c>
      <c r="O1075" t="s">
        <v>37</v>
      </c>
      <c r="P1075" t="s">
        <v>37</v>
      </c>
      <c r="Q1075" t="s">
        <v>37</v>
      </c>
      <c r="R1075" t="s">
        <v>37</v>
      </c>
      <c r="S1075" t="s">
        <v>37</v>
      </c>
      <c r="T1075" t="s">
        <v>37</v>
      </c>
      <c r="U1075" t="s">
        <v>46</v>
      </c>
      <c r="V1075" t="s">
        <v>34</v>
      </c>
      <c r="W1075" t="s">
        <v>51</v>
      </c>
      <c r="X1075">
        <v>76.400000000000006</v>
      </c>
      <c r="Y1075">
        <v>160.80000000000001</v>
      </c>
      <c r="Z1075">
        <v>0</v>
      </c>
      <c r="AA1075">
        <v>0</v>
      </c>
      <c r="AB1075">
        <v>83.28</v>
      </c>
      <c r="AC1075">
        <v>244.08</v>
      </c>
      <c r="AD1075" t="s">
        <v>52</v>
      </c>
      <c r="AE1075" t="s">
        <v>100</v>
      </c>
      <c r="AF1075" t="s">
        <v>178</v>
      </c>
      <c r="AG1075">
        <f t="shared" si="32"/>
        <v>1</v>
      </c>
      <c r="AH1075" t="str" cm="1">
        <f t="array" ref="AH1075">_xlfn.IFS(
X1075&lt;=20, "&lt;20",
AND(X1075&gt;=20, X1075&lt;50), "20-50",
AND(X1075&gt;=50, X1075&lt;100), "50-100",
X1075&gt;=100, "&gt;100"
)</f>
        <v>50-100</v>
      </c>
      <c r="AI1075">
        <f t="shared" si="33"/>
        <v>0</v>
      </c>
      <c r="AJ1075" t="str" cm="1">
        <f t="array" ref="AJ1075">_xlfn.IFS(
C1075&lt;=20, "&lt;20",
AND(C1075&gt;=20, C1075&lt;35), "20-35",
AND(C1075&gt;=35, C1075&lt;50), "35-50",
C1075&gt;=50, "50-100"
)</f>
        <v>35-50</v>
      </c>
      <c r="AK1075" t="str" cm="1">
        <f t="array" ref="AK1075">_xlfn.IFS(
G1075&lt;6, "&lt;6",
AND(G1075&gt;=6, G1075&lt;12), "6-12",
AND(G1075&gt;=12, G1075&lt;18), "12-18",  AND(G1075&gt;=18, G1075&lt;24), "18-24", G1075&gt;=24, "24-36")</f>
        <v>24-36</v>
      </c>
    </row>
    <row r="1076" spans="1:37" x14ac:dyDescent="0.3">
      <c r="A1076" t="s">
        <v>1175</v>
      </c>
      <c r="B1076" t="s">
        <v>44</v>
      </c>
      <c r="C1076">
        <v>72</v>
      </c>
      <c r="D1076" t="s">
        <v>37</v>
      </c>
      <c r="E1076" t="s">
        <v>136</v>
      </c>
      <c r="F1076">
        <v>7</v>
      </c>
      <c r="G1076">
        <v>12</v>
      </c>
      <c r="H1076" t="s">
        <v>36</v>
      </c>
      <c r="I1076" t="s">
        <v>37</v>
      </c>
      <c r="J1076" t="s">
        <v>37</v>
      </c>
      <c r="K1076" t="s">
        <v>37</v>
      </c>
      <c r="L1076" t="s">
        <v>50</v>
      </c>
      <c r="M1076" t="s">
        <v>37</v>
      </c>
      <c r="N1076" t="s">
        <v>37</v>
      </c>
      <c r="O1076" t="s">
        <v>34</v>
      </c>
      <c r="P1076" t="s">
        <v>34</v>
      </c>
      <c r="Q1076" t="s">
        <v>34</v>
      </c>
      <c r="R1076" t="s">
        <v>37</v>
      </c>
      <c r="S1076" t="s">
        <v>34</v>
      </c>
      <c r="T1076" t="s">
        <v>34</v>
      </c>
      <c r="U1076" t="s">
        <v>46</v>
      </c>
      <c r="V1076" t="s">
        <v>37</v>
      </c>
      <c r="W1076" t="s">
        <v>51</v>
      </c>
      <c r="X1076">
        <v>95</v>
      </c>
      <c r="Y1076">
        <v>2497.1999999999998</v>
      </c>
      <c r="Z1076">
        <v>0</v>
      </c>
      <c r="AA1076">
        <v>60</v>
      </c>
      <c r="AB1076">
        <v>1238.3800000000001</v>
      </c>
      <c r="AC1076">
        <v>3795.58</v>
      </c>
      <c r="AD1076" t="s">
        <v>52</v>
      </c>
      <c r="AE1076" t="s">
        <v>100</v>
      </c>
      <c r="AF1076" t="s">
        <v>308</v>
      </c>
      <c r="AG1076">
        <f t="shared" si="32"/>
        <v>1</v>
      </c>
      <c r="AH1076" t="str" cm="1">
        <f t="array" ref="AH1076">_xlfn.IFS(
X1076&lt;=20, "&lt;20",
AND(X1076&gt;=20, X1076&lt;50), "20-50",
AND(X1076&gt;=50, X1076&lt;100), "50-100",
X1076&gt;=100, "&gt;100"
)</f>
        <v>50-100</v>
      </c>
      <c r="AI1076">
        <f t="shared" si="33"/>
        <v>0</v>
      </c>
      <c r="AJ1076" t="str" cm="1">
        <f t="array" ref="AJ1076">_xlfn.IFS(
C1076&lt;=20, "&lt;20",
AND(C1076&gt;=20, C1076&lt;35), "20-35",
AND(C1076&gt;=35, C1076&lt;50), "35-50",
C1076&gt;=50, "50-100"
)</f>
        <v>50-100</v>
      </c>
      <c r="AK1076" t="str" cm="1">
        <f t="array" ref="AK1076">_xlfn.IFS(
G1076&lt;6, "&lt;6",
AND(G1076&gt;=6, G1076&lt;12), "6-12",
AND(G1076&gt;=12, G1076&lt;18), "12-18",  AND(G1076&gt;=18, G1076&lt;24), "18-24", G1076&gt;=24, "24-36")</f>
        <v>12-18</v>
      </c>
    </row>
    <row r="1077" spans="1:37" x14ac:dyDescent="0.3">
      <c r="A1077" t="s">
        <v>1176</v>
      </c>
      <c r="B1077" t="s">
        <v>44</v>
      </c>
      <c r="C1077">
        <v>35</v>
      </c>
      <c r="D1077" t="s">
        <v>34</v>
      </c>
      <c r="E1077" t="s">
        <v>90</v>
      </c>
      <c r="F1077">
        <v>0</v>
      </c>
      <c r="G1077">
        <v>6</v>
      </c>
      <c r="H1077" t="s">
        <v>36</v>
      </c>
      <c r="I1077" t="s">
        <v>37</v>
      </c>
      <c r="J1077" t="s">
        <v>37</v>
      </c>
      <c r="K1077" t="s">
        <v>34</v>
      </c>
      <c r="L1077" t="s">
        <v>34</v>
      </c>
      <c r="M1077" t="s">
        <v>34</v>
      </c>
      <c r="N1077" t="s">
        <v>34</v>
      </c>
      <c r="O1077" t="s">
        <v>34</v>
      </c>
      <c r="P1077" t="s">
        <v>34</v>
      </c>
      <c r="Q1077" t="s">
        <v>34</v>
      </c>
      <c r="R1077" t="s">
        <v>34</v>
      </c>
      <c r="S1077" t="s">
        <v>34</v>
      </c>
      <c r="T1077" t="s">
        <v>34</v>
      </c>
      <c r="U1077" t="s">
        <v>39</v>
      </c>
      <c r="V1077" t="s">
        <v>34</v>
      </c>
      <c r="W1077" t="s">
        <v>40</v>
      </c>
      <c r="X1077">
        <v>23.95</v>
      </c>
      <c r="Y1077">
        <v>1506.4</v>
      </c>
      <c r="Z1077">
        <v>0</v>
      </c>
      <c r="AA1077">
        <v>0</v>
      </c>
      <c r="AB1077">
        <v>1707</v>
      </c>
      <c r="AC1077">
        <v>3213.4</v>
      </c>
      <c r="AD1077" t="s">
        <v>41</v>
      </c>
      <c r="AE1077" t="s">
        <v>42</v>
      </c>
      <c r="AF1077" t="s">
        <v>42</v>
      </c>
      <c r="AG1077">
        <f t="shared" si="32"/>
        <v>0</v>
      </c>
      <c r="AH1077" t="str" cm="1">
        <f t="array" ref="AH1077">_xlfn.IFS(
X1077&lt;=20, "&lt;20",
AND(X1077&gt;=20, X1077&lt;50), "20-50",
AND(X1077&gt;=50, X1077&lt;100), "50-100",
X1077&gt;=100, "&gt;100"
)</f>
        <v>20-50</v>
      </c>
      <c r="AI1077">
        <f t="shared" si="33"/>
        <v>0</v>
      </c>
      <c r="AJ1077" t="str" cm="1">
        <f t="array" ref="AJ1077">_xlfn.IFS(
C1077&lt;=20, "&lt;20",
AND(C1077&gt;=20, C1077&lt;35), "20-35",
AND(C1077&gt;=35, C1077&lt;50), "35-50",
C1077&gt;=50, "50-100"
)</f>
        <v>35-50</v>
      </c>
      <c r="AK1077" t="str" cm="1">
        <f t="array" ref="AK1077">_xlfn.IFS(
G1077&lt;6, "&lt;6",
AND(G1077&gt;=6, G1077&lt;12), "6-12",
AND(G1077&gt;=12, G1077&lt;18), "12-18",  AND(G1077&gt;=18, G1077&lt;24), "18-24", G1077&gt;=24, "24-36")</f>
        <v>6-12</v>
      </c>
    </row>
    <row r="1078" spans="1:37" x14ac:dyDescent="0.3">
      <c r="A1078" t="s">
        <v>1177</v>
      </c>
      <c r="B1078" t="s">
        <v>44</v>
      </c>
      <c r="C1078">
        <v>26</v>
      </c>
      <c r="D1078" t="s">
        <v>34</v>
      </c>
      <c r="E1078" t="s">
        <v>69</v>
      </c>
      <c r="F1078">
        <v>0</v>
      </c>
      <c r="G1078">
        <v>25</v>
      </c>
      <c r="H1078" t="s">
        <v>36</v>
      </c>
      <c r="I1078" t="s">
        <v>37</v>
      </c>
      <c r="J1078" t="s">
        <v>34</v>
      </c>
      <c r="K1078" t="s">
        <v>37</v>
      </c>
      <c r="L1078" t="s">
        <v>50</v>
      </c>
      <c r="M1078" t="s">
        <v>37</v>
      </c>
      <c r="N1078" t="s">
        <v>37</v>
      </c>
      <c r="O1078" t="s">
        <v>34</v>
      </c>
      <c r="P1078" t="s">
        <v>34</v>
      </c>
      <c r="Q1078" t="s">
        <v>34</v>
      </c>
      <c r="R1078" t="s">
        <v>34</v>
      </c>
      <c r="S1078" t="s">
        <v>34</v>
      </c>
      <c r="T1078" t="s">
        <v>37</v>
      </c>
      <c r="U1078" t="s">
        <v>39</v>
      </c>
      <c r="V1078" t="s">
        <v>37</v>
      </c>
      <c r="W1078" t="s">
        <v>40</v>
      </c>
      <c r="X1078">
        <v>81.45</v>
      </c>
      <c r="Y1078">
        <v>4983.05</v>
      </c>
      <c r="Z1078">
        <v>14.15</v>
      </c>
      <c r="AA1078">
        <v>0</v>
      </c>
      <c r="AB1078">
        <v>2459.54</v>
      </c>
      <c r="AC1078">
        <v>7428.44</v>
      </c>
      <c r="AD1078" t="s">
        <v>41</v>
      </c>
      <c r="AE1078" t="s">
        <v>42</v>
      </c>
      <c r="AF1078" t="s">
        <v>42</v>
      </c>
      <c r="AG1078">
        <f t="shared" si="32"/>
        <v>0</v>
      </c>
      <c r="AH1078" t="str" cm="1">
        <f t="array" ref="AH1078">_xlfn.IFS(
X1078&lt;=20, "&lt;20",
AND(X1078&gt;=20, X1078&lt;50), "20-50",
AND(X1078&gt;=50, X1078&lt;100), "50-100",
X1078&gt;=100, "&gt;100"
)</f>
        <v>50-100</v>
      </c>
      <c r="AI1078">
        <f t="shared" si="33"/>
        <v>0</v>
      </c>
      <c r="AJ1078" t="str" cm="1">
        <f t="array" ref="AJ1078">_xlfn.IFS(
C1078&lt;=20, "&lt;20",
AND(C1078&gt;=20, C1078&lt;35), "20-35",
AND(C1078&gt;=35, C1078&lt;50), "35-50",
C1078&gt;=50, "50-100"
)</f>
        <v>20-35</v>
      </c>
      <c r="AK1078" t="str" cm="1">
        <f t="array" ref="AK1078">_xlfn.IFS(
G1078&lt;6, "&lt;6",
AND(G1078&gt;=6, G1078&lt;12), "6-12",
AND(G1078&gt;=12, G1078&lt;18), "12-18",  AND(G1078&gt;=18, G1078&lt;24), "18-24", G1078&gt;=24, "24-36")</f>
        <v>24-36</v>
      </c>
    </row>
    <row r="1079" spans="1:37" x14ac:dyDescent="0.3">
      <c r="A1079" t="s">
        <v>1178</v>
      </c>
      <c r="B1079" t="s">
        <v>44</v>
      </c>
      <c r="C1079">
        <v>43</v>
      </c>
      <c r="D1079" t="s">
        <v>34</v>
      </c>
      <c r="E1079" t="s">
        <v>56</v>
      </c>
      <c r="F1079">
        <v>3</v>
      </c>
      <c r="G1079">
        <v>16</v>
      </c>
      <c r="H1079" t="s">
        <v>36</v>
      </c>
      <c r="I1079" t="s">
        <v>37</v>
      </c>
      <c r="J1079" t="s">
        <v>34</v>
      </c>
      <c r="K1079" t="s">
        <v>37</v>
      </c>
      <c r="L1079" t="s">
        <v>72</v>
      </c>
      <c r="M1079" t="s">
        <v>34</v>
      </c>
      <c r="N1079" t="s">
        <v>34</v>
      </c>
      <c r="O1079" t="s">
        <v>34</v>
      </c>
      <c r="P1079" t="s">
        <v>34</v>
      </c>
      <c r="Q1079" t="s">
        <v>34</v>
      </c>
      <c r="R1079" t="s">
        <v>34</v>
      </c>
      <c r="S1079" t="s">
        <v>34</v>
      </c>
      <c r="T1079" t="s">
        <v>37</v>
      </c>
      <c r="U1079" t="s">
        <v>46</v>
      </c>
      <c r="V1079" t="s">
        <v>37</v>
      </c>
      <c r="W1079" t="s">
        <v>51</v>
      </c>
      <c r="X1079">
        <v>45</v>
      </c>
      <c r="Y1079">
        <v>524.35</v>
      </c>
      <c r="Z1079">
        <v>0</v>
      </c>
      <c r="AA1079">
        <v>0</v>
      </c>
      <c r="AB1079">
        <v>433.32</v>
      </c>
      <c r="AC1079">
        <v>957.67</v>
      </c>
      <c r="AD1079" t="s">
        <v>41</v>
      </c>
      <c r="AE1079" t="s">
        <v>42</v>
      </c>
      <c r="AF1079" t="s">
        <v>42</v>
      </c>
      <c r="AG1079">
        <f t="shared" si="32"/>
        <v>0</v>
      </c>
      <c r="AH1079" t="str" cm="1">
        <f t="array" ref="AH1079">_xlfn.IFS(
X1079&lt;=20, "&lt;20",
AND(X1079&gt;=20, X1079&lt;50), "20-50",
AND(X1079&gt;=50, X1079&lt;100), "50-100",
X1079&gt;=100, "&gt;100"
)</f>
        <v>20-50</v>
      </c>
      <c r="AI1079">
        <f t="shared" si="33"/>
        <v>0</v>
      </c>
      <c r="AJ1079" t="str" cm="1">
        <f t="array" ref="AJ1079">_xlfn.IFS(
C1079&lt;=20, "&lt;20",
AND(C1079&gt;=20, C1079&lt;35), "20-35",
AND(C1079&gt;=35, C1079&lt;50), "35-50",
C1079&gt;=50, "50-100"
)</f>
        <v>35-50</v>
      </c>
      <c r="AK1079" t="str" cm="1">
        <f t="array" ref="AK1079">_xlfn.IFS(
G1079&lt;6, "&lt;6",
AND(G1079&gt;=6, G1079&lt;12), "6-12",
AND(G1079&gt;=12, G1079&lt;18), "12-18",  AND(G1079&gt;=18, G1079&lt;24), "18-24", G1079&gt;=24, "24-36")</f>
        <v>12-18</v>
      </c>
    </row>
    <row r="1080" spans="1:37" x14ac:dyDescent="0.3">
      <c r="A1080" t="s">
        <v>1179</v>
      </c>
      <c r="B1080" t="s">
        <v>44</v>
      </c>
      <c r="C1080">
        <v>46</v>
      </c>
      <c r="D1080" t="s">
        <v>34</v>
      </c>
      <c r="E1080" t="s">
        <v>45</v>
      </c>
      <c r="F1080">
        <v>8</v>
      </c>
      <c r="G1080">
        <v>22</v>
      </c>
      <c r="H1080" t="s">
        <v>49</v>
      </c>
      <c r="I1080" t="s">
        <v>37</v>
      </c>
      <c r="J1080" t="s">
        <v>37</v>
      </c>
      <c r="K1080" t="s">
        <v>37</v>
      </c>
      <c r="L1080" t="s">
        <v>50</v>
      </c>
      <c r="M1080" t="s">
        <v>34</v>
      </c>
      <c r="N1080" t="s">
        <v>34</v>
      </c>
      <c r="O1080" t="s">
        <v>34</v>
      </c>
      <c r="P1080" t="s">
        <v>34</v>
      </c>
      <c r="Q1080" t="s">
        <v>34</v>
      </c>
      <c r="R1080" t="s">
        <v>34</v>
      </c>
      <c r="S1080" t="s">
        <v>34</v>
      </c>
      <c r="T1080" t="s">
        <v>37</v>
      </c>
      <c r="U1080" t="s">
        <v>46</v>
      </c>
      <c r="V1080" t="s">
        <v>34</v>
      </c>
      <c r="W1080" t="s">
        <v>51</v>
      </c>
      <c r="X1080">
        <v>75.349999999999994</v>
      </c>
      <c r="Y1080">
        <v>338.1</v>
      </c>
      <c r="Z1080">
        <v>0</v>
      </c>
      <c r="AA1080">
        <v>0</v>
      </c>
      <c r="AB1080">
        <v>116.44</v>
      </c>
      <c r="AC1080">
        <v>454.54</v>
      </c>
      <c r="AD1080" t="s">
        <v>52</v>
      </c>
      <c r="AE1080" t="s">
        <v>53</v>
      </c>
      <c r="AF1080" t="s">
        <v>54</v>
      </c>
      <c r="AG1080">
        <f t="shared" si="32"/>
        <v>1</v>
      </c>
      <c r="AH1080" t="str" cm="1">
        <f t="array" ref="AH1080">_xlfn.IFS(
X1080&lt;=20, "&lt;20",
AND(X1080&gt;=20, X1080&lt;50), "20-50",
AND(X1080&gt;=50, X1080&lt;100), "50-100",
X1080&gt;=100, "&gt;100"
)</f>
        <v>50-100</v>
      </c>
      <c r="AI1080">
        <f t="shared" si="33"/>
        <v>0</v>
      </c>
      <c r="AJ1080" t="str" cm="1">
        <f t="array" ref="AJ1080">_xlfn.IFS(
C1080&lt;=20, "&lt;20",
AND(C1080&gt;=20, C1080&lt;35), "20-35",
AND(C1080&gt;=35, C1080&lt;50), "35-50",
C1080&gt;=50, "50-100"
)</f>
        <v>35-50</v>
      </c>
      <c r="AK1080" t="str" cm="1">
        <f t="array" ref="AK1080">_xlfn.IFS(
G1080&lt;6, "&lt;6",
AND(G1080&gt;=6, G1080&lt;12), "6-12",
AND(G1080&gt;=12, G1080&lt;18), "12-18",  AND(G1080&gt;=18, G1080&lt;24), "18-24", G1080&gt;=24, "24-36")</f>
        <v>18-24</v>
      </c>
    </row>
    <row r="1081" spans="1:37" x14ac:dyDescent="0.3">
      <c r="A1081" t="s">
        <v>1180</v>
      </c>
      <c r="B1081" t="s">
        <v>44</v>
      </c>
      <c r="C1081">
        <v>80</v>
      </c>
      <c r="D1081" t="s">
        <v>37</v>
      </c>
      <c r="E1081" t="s">
        <v>45</v>
      </c>
      <c r="F1081">
        <v>2</v>
      </c>
      <c r="G1081">
        <v>6</v>
      </c>
      <c r="H1081" t="s">
        <v>70</v>
      </c>
      <c r="I1081" t="s">
        <v>37</v>
      </c>
      <c r="J1081" t="s">
        <v>37</v>
      </c>
      <c r="K1081" t="s">
        <v>37</v>
      </c>
      <c r="L1081" t="s">
        <v>50</v>
      </c>
      <c r="M1081" t="s">
        <v>34</v>
      </c>
      <c r="N1081" t="s">
        <v>34</v>
      </c>
      <c r="O1081" t="s">
        <v>34</v>
      </c>
      <c r="P1081" t="s">
        <v>34</v>
      </c>
      <c r="Q1081" t="s">
        <v>37</v>
      </c>
      <c r="R1081" t="s">
        <v>37</v>
      </c>
      <c r="S1081" t="s">
        <v>34</v>
      </c>
      <c r="T1081" t="s">
        <v>37</v>
      </c>
      <c r="U1081" t="s">
        <v>67</v>
      </c>
      <c r="V1081" t="s">
        <v>37</v>
      </c>
      <c r="W1081" t="s">
        <v>51</v>
      </c>
      <c r="X1081">
        <v>93.9</v>
      </c>
      <c r="Y1081">
        <v>4200.25</v>
      </c>
      <c r="Z1081">
        <v>0</v>
      </c>
      <c r="AA1081">
        <v>0</v>
      </c>
      <c r="AB1081">
        <v>704.25</v>
      </c>
      <c r="AC1081">
        <v>4904.5</v>
      </c>
      <c r="AD1081" t="s">
        <v>41</v>
      </c>
      <c r="AE1081" t="s">
        <v>42</v>
      </c>
      <c r="AF1081" t="s">
        <v>42</v>
      </c>
      <c r="AG1081">
        <f t="shared" si="32"/>
        <v>0</v>
      </c>
      <c r="AH1081" t="str" cm="1">
        <f t="array" ref="AH1081">_xlfn.IFS(
X1081&lt;=20, "&lt;20",
AND(X1081&gt;=20, X1081&lt;50), "20-50",
AND(X1081&gt;=50, X1081&lt;100), "50-100",
X1081&gt;=100, "&gt;100"
)</f>
        <v>50-100</v>
      </c>
      <c r="AI1081">
        <f t="shared" si="33"/>
        <v>0</v>
      </c>
      <c r="AJ1081" t="str" cm="1">
        <f t="array" ref="AJ1081">_xlfn.IFS(
C1081&lt;=20, "&lt;20",
AND(C1081&gt;=20, C1081&lt;35), "20-35",
AND(C1081&gt;=35, C1081&lt;50), "35-50",
C1081&gt;=50, "50-100"
)</f>
        <v>50-100</v>
      </c>
      <c r="AK1081" t="str" cm="1">
        <f t="array" ref="AK1081">_xlfn.IFS(
G1081&lt;6, "&lt;6",
AND(G1081&gt;=6, G1081&lt;12), "6-12",
AND(G1081&gt;=12, G1081&lt;18), "12-18",  AND(G1081&gt;=18, G1081&lt;24), "18-24", G1081&gt;=24, "24-36")</f>
        <v>6-12</v>
      </c>
    </row>
    <row r="1082" spans="1:37" x14ac:dyDescent="0.3">
      <c r="A1082" t="s">
        <v>1181</v>
      </c>
      <c r="B1082" t="s">
        <v>33</v>
      </c>
      <c r="C1082">
        <v>30</v>
      </c>
      <c r="D1082" t="s">
        <v>37</v>
      </c>
      <c r="E1082" t="s">
        <v>64</v>
      </c>
      <c r="F1082">
        <v>13</v>
      </c>
      <c r="G1082">
        <v>12</v>
      </c>
      <c r="H1082" t="s">
        <v>49</v>
      </c>
      <c r="I1082" t="s">
        <v>37</v>
      </c>
      <c r="J1082" t="s">
        <v>34</v>
      </c>
      <c r="K1082" t="s">
        <v>37</v>
      </c>
      <c r="L1082" t="s">
        <v>72</v>
      </c>
      <c r="M1082" t="s">
        <v>34</v>
      </c>
      <c r="N1082" t="s">
        <v>34</v>
      </c>
      <c r="O1082" t="s">
        <v>34</v>
      </c>
      <c r="P1082" t="s">
        <v>34</v>
      </c>
      <c r="Q1082" t="s">
        <v>34</v>
      </c>
      <c r="R1082" t="s">
        <v>34</v>
      </c>
      <c r="S1082" t="s">
        <v>37</v>
      </c>
      <c r="T1082" t="s">
        <v>37</v>
      </c>
      <c r="U1082" t="s">
        <v>46</v>
      </c>
      <c r="V1082" t="s">
        <v>34</v>
      </c>
      <c r="W1082" t="s">
        <v>51</v>
      </c>
      <c r="X1082">
        <v>45.15</v>
      </c>
      <c r="Y1082">
        <v>45.15</v>
      </c>
      <c r="Z1082">
        <v>0</v>
      </c>
      <c r="AA1082">
        <v>0</v>
      </c>
      <c r="AB1082">
        <v>30.92</v>
      </c>
      <c r="AC1082">
        <v>76.069999999999993</v>
      </c>
      <c r="AD1082" t="s">
        <v>52</v>
      </c>
      <c r="AE1082" t="s">
        <v>104</v>
      </c>
      <c r="AF1082" t="s">
        <v>150</v>
      </c>
      <c r="AG1082">
        <f t="shared" si="32"/>
        <v>1</v>
      </c>
      <c r="AH1082" t="str" cm="1">
        <f t="array" ref="AH1082">_xlfn.IFS(
X1082&lt;=20, "&lt;20",
AND(X1082&gt;=20, X1082&lt;50), "20-50",
AND(X1082&gt;=50, X1082&lt;100), "50-100",
X1082&gt;=100, "&gt;100"
)</f>
        <v>20-50</v>
      </c>
      <c r="AI1082">
        <f t="shared" si="33"/>
        <v>0</v>
      </c>
      <c r="AJ1082" t="str" cm="1">
        <f t="array" ref="AJ1082">_xlfn.IFS(
C1082&lt;=20, "&lt;20",
AND(C1082&gt;=20, C1082&lt;35), "20-35",
AND(C1082&gt;=35, C1082&lt;50), "35-50",
C1082&gt;=50, "50-100"
)</f>
        <v>20-35</v>
      </c>
      <c r="AK1082" t="str" cm="1">
        <f t="array" ref="AK1082">_xlfn.IFS(
G1082&lt;6, "&lt;6",
AND(G1082&gt;=6, G1082&lt;12), "6-12",
AND(G1082&gt;=12, G1082&lt;18), "12-18",  AND(G1082&gt;=18, G1082&lt;24), "18-24", G1082&gt;=24, "24-36")</f>
        <v>12-18</v>
      </c>
    </row>
    <row r="1083" spans="1:37" x14ac:dyDescent="0.3">
      <c r="A1083" t="s">
        <v>1182</v>
      </c>
      <c r="B1083" t="s">
        <v>44</v>
      </c>
      <c r="C1083">
        <v>54</v>
      </c>
      <c r="D1083" t="s">
        <v>34</v>
      </c>
      <c r="E1083" t="s">
        <v>114</v>
      </c>
      <c r="F1083">
        <v>14</v>
      </c>
      <c r="G1083">
        <v>2</v>
      </c>
      <c r="H1083" t="s">
        <v>49</v>
      </c>
      <c r="I1083" t="s">
        <v>37</v>
      </c>
      <c r="J1083" t="s">
        <v>34</v>
      </c>
      <c r="K1083" t="s">
        <v>34</v>
      </c>
      <c r="L1083" t="s">
        <v>34</v>
      </c>
      <c r="M1083" t="s">
        <v>34</v>
      </c>
      <c r="N1083" t="s">
        <v>34</v>
      </c>
      <c r="O1083" t="s">
        <v>34</v>
      </c>
      <c r="P1083" t="s">
        <v>34</v>
      </c>
      <c r="Q1083" t="s">
        <v>34</v>
      </c>
      <c r="R1083" t="s">
        <v>34</v>
      </c>
      <c r="S1083" t="s">
        <v>34</v>
      </c>
      <c r="T1083" t="s">
        <v>34</v>
      </c>
      <c r="U1083" t="s">
        <v>46</v>
      </c>
      <c r="V1083" t="s">
        <v>37</v>
      </c>
      <c r="W1083" t="s">
        <v>143</v>
      </c>
      <c r="X1083">
        <v>20.7</v>
      </c>
      <c r="Y1083">
        <v>137.6</v>
      </c>
      <c r="Z1083">
        <v>0</v>
      </c>
      <c r="AA1083">
        <v>0</v>
      </c>
      <c r="AB1083">
        <v>211.76</v>
      </c>
      <c r="AC1083">
        <v>349.36</v>
      </c>
      <c r="AD1083" t="s">
        <v>41</v>
      </c>
      <c r="AE1083" t="s">
        <v>42</v>
      </c>
      <c r="AF1083" t="s">
        <v>42</v>
      </c>
      <c r="AG1083">
        <f t="shared" si="32"/>
        <v>0</v>
      </c>
      <c r="AH1083" t="str" cm="1">
        <f t="array" ref="AH1083">_xlfn.IFS(
X1083&lt;=20, "&lt;20",
AND(X1083&gt;=20, X1083&lt;50), "20-50",
AND(X1083&gt;=50, X1083&lt;100), "50-100",
X1083&gt;=100, "&gt;100"
)</f>
        <v>20-50</v>
      </c>
      <c r="AI1083">
        <f t="shared" si="33"/>
        <v>0</v>
      </c>
      <c r="AJ1083" t="str" cm="1">
        <f t="array" ref="AJ1083">_xlfn.IFS(
C1083&lt;=20, "&lt;20",
AND(C1083&gt;=20, C1083&lt;35), "20-35",
AND(C1083&gt;=35, C1083&lt;50), "35-50",
C1083&gt;=50, "50-100"
)</f>
        <v>50-100</v>
      </c>
      <c r="AK1083" t="str" cm="1">
        <f t="array" ref="AK1083">_xlfn.IFS(
G1083&lt;6, "&lt;6",
AND(G1083&gt;=6, G1083&lt;12), "6-12",
AND(G1083&gt;=12, G1083&lt;18), "12-18",  AND(G1083&gt;=18, G1083&lt;24), "18-24", G1083&gt;=24, "24-36")</f>
        <v>&lt;6</v>
      </c>
    </row>
    <row r="1084" spans="1:37" x14ac:dyDescent="0.3">
      <c r="A1084" t="s">
        <v>1183</v>
      </c>
      <c r="B1084" t="s">
        <v>44</v>
      </c>
      <c r="C1084">
        <v>27</v>
      </c>
      <c r="D1084" t="s">
        <v>34</v>
      </c>
      <c r="E1084" t="s">
        <v>82</v>
      </c>
      <c r="F1084">
        <v>9</v>
      </c>
      <c r="G1084">
        <v>5</v>
      </c>
      <c r="H1084" t="s">
        <v>36</v>
      </c>
      <c r="I1084" t="s">
        <v>37</v>
      </c>
      <c r="J1084" t="s">
        <v>37</v>
      </c>
      <c r="K1084" t="s">
        <v>37</v>
      </c>
      <c r="L1084" t="s">
        <v>50</v>
      </c>
      <c r="M1084" t="s">
        <v>34</v>
      </c>
      <c r="N1084" t="s">
        <v>34</v>
      </c>
      <c r="O1084" t="s">
        <v>34</v>
      </c>
      <c r="P1084" t="s">
        <v>34</v>
      </c>
      <c r="Q1084" t="s">
        <v>34</v>
      </c>
      <c r="R1084" t="s">
        <v>34</v>
      </c>
      <c r="S1084" t="s">
        <v>34</v>
      </c>
      <c r="T1084" t="s">
        <v>37</v>
      </c>
      <c r="U1084" t="s">
        <v>46</v>
      </c>
      <c r="V1084" t="s">
        <v>37</v>
      </c>
      <c r="W1084" t="s">
        <v>51</v>
      </c>
      <c r="X1084">
        <v>75.900000000000006</v>
      </c>
      <c r="Y1084">
        <v>143.35</v>
      </c>
      <c r="Z1084">
        <v>0</v>
      </c>
      <c r="AA1084">
        <v>0</v>
      </c>
      <c r="AB1084">
        <v>53.74</v>
      </c>
      <c r="AC1084">
        <v>197.09</v>
      </c>
      <c r="AD1084" t="s">
        <v>52</v>
      </c>
      <c r="AE1084" t="s">
        <v>94</v>
      </c>
      <c r="AF1084" t="s">
        <v>95</v>
      </c>
      <c r="AG1084">
        <f t="shared" si="32"/>
        <v>1</v>
      </c>
      <c r="AH1084" t="str" cm="1">
        <f t="array" ref="AH1084">_xlfn.IFS(
X1084&lt;=20, "&lt;20",
AND(X1084&gt;=20, X1084&lt;50), "20-50",
AND(X1084&gt;=50, X1084&lt;100), "50-100",
X1084&gt;=100, "&gt;100"
)</f>
        <v>50-100</v>
      </c>
      <c r="AI1084">
        <f t="shared" si="33"/>
        <v>0</v>
      </c>
      <c r="AJ1084" t="str" cm="1">
        <f t="array" ref="AJ1084">_xlfn.IFS(
C1084&lt;=20, "&lt;20",
AND(C1084&gt;=20, C1084&lt;35), "20-35",
AND(C1084&gt;=35, C1084&lt;50), "35-50",
C1084&gt;=50, "50-100"
)</f>
        <v>20-35</v>
      </c>
      <c r="AK1084" t="str" cm="1">
        <f t="array" ref="AK1084">_xlfn.IFS(
G1084&lt;6, "&lt;6",
AND(G1084&gt;=6, G1084&lt;12), "6-12",
AND(G1084&gt;=12, G1084&lt;18), "12-18",  AND(G1084&gt;=18, G1084&lt;24), "18-24", G1084&gt;=24, "24-36")</f>
        <v>&lt;6</v>
      </c>
    </row>
    <row r="1085" spans="1:37" x14ac:dyDescent="0.3">
      <c r="A1085" t="s">
        <v>1184</v>
      </c>
      <c r="B1085" t="s">
        <v>44</v>
      </c>
      <c r="C1085">
        <v>37</v>
      </c>
      <c r="D1085" t="s">
        <v>37</v>
      </c>
      <c r="E1085" t="s">
        <v>61</v>
      </c>
      <c r="F1085">
        <v>7</v>
      </c>
      <c r="G1085">
        <v>17</v>
      </c>
      <c r="H1085" t="s">
        <v>66</v>
      </c>
      <c r="I1085" t="s">
        <v>37</v>
      </c>
      <c r="J1085" t="s">
        <v>37</v>
      </c>
      <c r="K1085" t="s">
        <v>34</v>
      </c>
      <c r="L1085" t="s">
        <v>34</v>
      </c>
      <c r="M1085" t="s">
        <v>34</v>
      </c>
      <c r="N1085" t="s">
        <v>34</v>
      </c>
      <c r="O1085" t="s">
        <v>34</v>
      </c>
      <c r="P1085" t="s">
        <v>34</v>
      </c>
      <c r="Q1085" t="s">
        <v>34</v>
      </c>
      <c r="R1085" t="s">
        <v>34</v>
      </c>
      <c r="S1085" t="s">
        <v>34</v>
      </c>
      <c r="T1085" t="s">
        <v>34</v>
      </c>
      <c r="U1085" t="s">
        <v>67</v>
      </c>
      <c r="V1085" t="s">
        <v>37</v>
      </c>
      <c r="W1085" t="s">
        <v>40</v>
      </c>
      <c r="X1085">
        <v>24.95</v>
      </c>
      <c r="Y1085">
        <v>1614.9</v>
      </c>
      <c r="Z1085">
        <v>0</v>
      </c>
      <c r="AA1085">
        <v>0</v>
      </c>
      <c r="AB1085">
        <v>1811.52</v>
      </c>
      <c r="AC1085">
        <v>3426.42</v>
      </c>
      <c r="AD1085" t="s">
        <v>41</v>
      </c>
      <c r="AE1085" t="s">
        <v>42</v>
      </c>
      <c r="AF1085" t="s">
        <v>42</v>
      </c>
      <c r="AG1085">
        <f t="shared" si="32"/>
        <v>0</v>
      </c>
      <c r="AH1085" t="str" cm="1">
        <f t="array" ref="AH1085">_xlfn.IFS(
X1085&lt;=20, "&lt;20",
AND(X1085&gt;=20, X1085&lt;50), "20-50",
AND(X1085&gt;=50, X1085&lt;100), "50-100",
X1085&gt;=100, "&gt;100"
)</f>
        <v>20-50</v>
      </c>
      <c r="AI1085">
        <f t="shared" si="33"/>
        <v>0</v>
      </c>
      <c r="AJ1085" t="str" cm="1">
        <f t="array" ref="AJ1085">_xlfn.IFS(
C1085&lt;=20, "&lt;20",
AND(C1085&gt;=20, C1085&lt;35), "20-35",
AND(C1085&gt;=35, C1085&lt;50), "35-50",
C1085&gt;=50, "50-100"
)</f>
        <v>35-50</v>
      </c>
      <c r="AK1085" t="str" cm="1">
        <f t="array" ref="AK1085">_xlfn.IFS(
G1085&lt;6, "&lt;6",
AND(G1085&gt;=6, G1085&lt;12), "6-12",
AND(G1085&gt;=12, G1085&lt;18), "12-18",  AND(G1085&gt;=18, G1085&lt;24), "18-24", G1085&gt;=24, "24-36")</f>
        <v>12-18</v>
      </c>
    </row>
    <row r="1086" spans="1:37" x14ac:dyDescent="0.3">
      <c r="A1086" t="s">
        <v>1185</v>
      </c>
      <c r="B1086" t="s">
        <v>44</v>
      </c>
      <c r="C1086">
        <v>52</v>
      </c>
      <c r="D1086" t="s">
        <v>34</v>
      </c>
      <c r="E1086" t="s">
        <v>56</v>
      </c>
      <c r="F1086">
        <v>13</v>
      </c>
      <c r="G1086">
        <v>25</v>
      </c>
      <c r="H1086" t="s">
        <v>36</v>
      </c>
      <c r="I1086" t="s">
        <v>37</v>
      </c>
      <c r="J1086" t="s">
        <v>37</v>
      </c>
      <c r="K1086" t="s">
        <v>37</v>
      </c>
      <c r="L1086" t="s">
        <v>50</v>
      </c>
      <c r="M1086" t="s">
        <v>37</v>
      </c>
      <c r="N1086" t="s">
        <v>37</v>
      </c>
      <c r="O1086" t="s">
        <v>37</v>
      </c>
      <c r="P1086" t="s">
        <v>37</v>
      </c>
      <c r="Q1086" t="s">
        <v>34</v>
      </c>
      <c r="R1086" t="s">
        <v>37</v>
      </c>
      <c r="S1086" t="s">
        <v>37</v>
      </c>
      <c r="T1086" t="s">
        <v>34</v>
      </c>
      <c r="U1086" t="s">
        <v>67</v>
      </c>
      <c r="V1086" t="s">
        <v>37</v>
      </c>
      <c r="W1086" t="s">
        <v>40</v>
      </c>
      <c r="X1086">
        <v>106.05</v>
      </c>
      <c r="Y1086">
        <v>3834.4</v>
      </c>
      <c r="Z1086">
        <v>0</v>
      </c>
      <c r="AA1086">
        <v>50</v>
      </c>
      <c r="AB1086">
        <v>692.64</v>
      </c>
      <c r="AC1086">
        <v>4577.04</v>
      </c>
      <c r="AD1086" t="s">
        <v>41</v>
      </c>
      <c r="AE1086" t="s">
        <v>42</v>
      </c>
      <c r="AF1086" t="s">
        <v>42</v>
      </c>
      <c r="AG1086">
        <f t="shared" si="32"/>
        <v>0</v>
      </c>
      <c r="AH1086" t="str" cm="1">
        <f t="array" ref="AH1086">_xlfn.IFS(
X1086&lt;=20, "&lt;20",
AND(X1086&gt;=20, X1086&lt;50), "20-50",
AND(X1086&gt;=50, X1086&lt;100), "50-100",
X1086&gt;=100, "&gt;100"
)</f>
        <v>&gt;100</v>
      </c>
      <c r="AI1086">
        <f t="shared" si="33"/>
        <v>0</v>
      </c>
      <c r="AJ1086" t="str" cm="1">
        <f t="array" ref="AJ1086">_xlfn.IFS(
C1086&lt;=20, "&lt;20",
AND(C1086&gt;=20, C1086&lt;35), "20-35",
AND(C1086&gt;=35, C1086&lt;50), "35-50",
C1086&gt;=50, "50-100"
)</f>
        <v>50-100</v>
      </c>
      <c r="AK1086" t="str" cm="1">
        <f t="array" ref="AK1086">_xlfn.IFS(
G1086&lt;6, "&lt;6",
AND(G1086&gt;=6, G1086&lt;12), "6-12",
AND(G1086&gt;=12, G1086&lt;18), "12-18",  AND(G1086&gt;=18, G1086&lt;24), "18-24", G1086&gt;=24, "24-36")</f>
        <v>24-36</v>
      </c>
    </row>
    <row r="1087" spans="1:37" x14ac:dyDescent="0.3">
      <c r="A1087" t="s">
        <v>1186</v>
      </c>
      <c r="B1087" t="s">
        <v>44</v>
      </c>
      <c r="C1087">
        <v>39</v>
      </c>
      <c r="D1087" t="s">
        <v>34</v>
      </c>
      <c r="E1087" t="s">
        <v>130</v>
      </c>
      <c r="F1087">
        <v>9</v>
      </c>
      <c r="G1087">
        <v>1</v>
      </c>
      <c r="H1087" t="s">
        <v>36</v>
      </c>
      <c r="I1087" t="s">
        <v>37</v>
      </c>
      <c r="J1087" t="s">
        <v>34</v>
      </c>
      <c r="K1087" t="s">
        <v>34</v>
      </c>
      <c r="L1087" t="s">
        <v>34</v>
      </c>
      <c r="M1087" t="s">
        <v>34</v>
      </c>
      <c r="N1087" t="s">
        <v>34</v>
      </c>
      <c r="O1087" t="s">
        <v>34</v>
      </c>
      <c r="P1087" t="s">
        <v>34</v>
      </c>
      <c r="Q1087" t="s">
        <v>34</v>
      </c>
      <c r="R1087" t="s">
        <v>34</v>
      </c>
      <c r="S1087" t="s">
        <v>34</v>
      </c>
      <c r="T1087" t="s">
        <v>34</v>
      </c>
      <c r="U1087" t="s">
        <v>46</v>
      </c>
      <c r="V1087" t="s">
        <v>37</v>
      </c>
      <c r="W1087" t="s">
        <v>40</v>
      </c>
      <c r="X1087">
        <v>19.55</v>
      </c>
      <c r="Y1087">
        <v>19.55</v>
      </c>
      <c r="Z1087">
        <v>0</v>
      </c>
      <c r="AA1087">
        <v>0</v>
      </c>
      <c r="AB1087">
        <v>10.199999999999999</v>
      </c>
      <c r="AC1087">
        <v>29.75</v>
      </c>
      <c r="AD1087" t="s">
        <v>85</v>
      </c>
      <c r="AE1087" t="s">
        <v>42</v>
      </c>
      <c r="AF1087" t="s">
        <v>42</v>
      </c>
      <c r="AG1087">
        <f t="shared" si="32"/>
        <v>0</v>
      </c>
      <c r="AH1087" t="str" cm="1">
        <f t="array" ref="AH1087">_xlfn.IFS(
X1087&lt;=20, "&lt;20",
AND(X1087&gt;=20, X1087&lt;50), "20-50",
AND(X1087&gt;=50, X1087&lt;100), "50-100",
X1087&gt;=100, "&gt;100"
)</f>
        <v>&lt;20</v>
      </c>
      <c r="AI1087">
        <f t="shared" si="33"/>
        <v>1</v>
      </c>
      <c r="AJ1087" t="str" cm="1">
        <f t="array" ref="AJ1087">_xlfn.IFS(
C1087&lt;=20, "&lt;20",
AND(C1087&gt;=20, C1087&lt;35), "20-35",
AND(C1087&gt;=35, C1087&lt;50), "35-50",
C1087&gt;=50, "50-100"
)</f>
        <v>35-50</v>
      </c>
      <c r="AK1087" t="str" cm="1">
        <f t="array" ref="AK1087">_xlfn.IFS(
G1087&lt;6, "&lt;6",
AND(G1087&gt;=6, G1087&lt;12), "6-12",
AND(G1087&gt;=12, G1087&lt;18), "12-18",  AND(G1087&gt;=18, G1087&lt;24), "18-24", G1087&gt;=24, "24-36")</f>
        <v>&lt;6</v>
      </c>
    </row>
    <row r="1088" spans="1:37" x14ac:dyDescent="0.3">
      <c r="A1088" t="s">
        <v>1187</v>
      </c>
      <c r="B1088" t="s">
        <v>44</v>
      </c>
      <c r="C1088">
        <v>56</v>
      </c>
      <c r="D1088" t="s">
        <v>37</v>
      </c>
      <c r="E1088" t="s">
        <v>48</v>
      </c>
      <c r="F1088">
        <v>15</v>
      </c>
      <c r="G1088">
        <v>2</v>
      </c>
      <c r="H1088" t="s">
        <v>70</v>
      </c>
      <c r="I1088" t="s">
        <v>34</v>
      </c>
      <c r="J1088" t="s">
        <v>34</v>
      </c>
      <c r="K1088" t="s">
        <v>37</v>
      </c>
      <c r="L1088" t="s">
        <v>38</v>
      </c>
      <c r="M1088" t="s">
        <v>34</v>
      </c>
      <c r="N1088" t="s">
        <v>37</v>
      </c>
      <c r="O1088" t="s">
        <v>34</v>
      </c>
      <c r="P1088" t="s">
        <v>37</v>
      </c>
      <c r="Q1088" t="s">
        <v>34</v>
      </c>
      <c r="R1088" t="s">
        <v>34</v>
      </c>
      <c r="S1088" t="s">
        <v>34</v>
      </c>
      <c r="T1088" t="s">
        <v>34</v>
      </c>
      <c r="U1088" t="s">
        <v>39</v>
      </c>
      <c r="V1088" t="s">
        <v>34</v>
      </c>
      <c r="W1088" t="s">
        <v>143</v>
      </c>
      <c r="X1088">
        <v>33.549999999999997</v>
      </c>
      <c r="Y1088">
        <v>1445.3</v>
      </c>
      <c r="Z1088">
        <v>0</v>
      </c>
      <c r="AA1088">
        <v>50</v>
      </c>
      <c r="AB1088">
        <v>0</v>
      </c>
      <c r="AC1088">
        <v>1495.3</v>
      </c>
      <c r="AD1088" t="s">
        <v>52</v>
      </c>
      <c r="AE1088" t="s">
        <v>53</v>
      </c>
      <c r="AF1088" t="s">
        <v>54</v>
      </c>
      <c r="AG1088">
        <f t="shared" si="32"/>
        <v>1</v>
      </c>
      <c r="AH1088" t="str" cm="1">
        <f t="array" ref="AH1088">_xlfn.IFS(
X1088&lt;=20, "&lt;20",
AND(X1088&gt;=20, X1088&lt;50), "20-50",
AND(X1088&gt;=50, X1088&lt;100), "50-100",
X1088&gt;=100, "&gt;100"
)</f>
        <v>20-50</v>
      </c>
      <c r="AI1088">
        <f t="shared" si="33"/>
        <v>0</v>
      </c>
      <c r="AJ1088" t="str" cm="1">
        <f t="array" ref="AJ1088">_xlfn.IFS(
C1088&lt;=20, "&lt;20",
AND(C1088&gt;=20, C1088&lt;35), "20-35",
AND(C1088&gt;=35, C1088&lt;50), "35-50",
C1088&gt;=50, "50-100"
)</f>
        <v>50-100</v>
      </c>
      <c r="AK1088" t="str" cm="1">
        <f t="array" ref="AK1088">_xlfn.IFS(
G1088&lt;6, "&lt;6",
AND(G1088&gt;=6, G1088&lt;12), "6-12",
AND(G1088&gt;=12, G1088&lt;18), "12-18",  AND(G1088&gt;=18, G1088&lt;24), "18-24", G1088&gt;=24, "24-36")</f>
        <v>&lt;6</v>
      </c>
    </row>
    <row r="1089" spans="1:37" x14ac:dyDescent="0.3">
      <c r="A1089" t="s">
        <v>1188</v>
      </c>
      <c r="B1089" t="s">
        <v>33</v>
      </c>
      <c r="C1089">
        <v>70</v>
      </c>
      <c r="D1089" t="s">
        <v>34</v>
      </c>
      <c r="E1089" t="s">
        <v>76</v>
      </c>
      <c r="F1089">
        <v>1</v>
      </c>
      <c r="G1089">
        <v>22</v>
      </c>
      <c r="H1089" t="s">
        <v>36</v>
      </c>
      <c r="I1089" t="s">
        <v>37</v>
      </c>
      <c r="J1089" t="s">
        <v>37</v>
      </c>
      <c r="K1089" t="s">
        <v>37</v>
      </c>
      <c r="L1089" t="s">
        <v>50</v>
      </c>
      <c r="M1089" t="s">
        <v>34</v>
      </c>
      <c r="N1089" t="s">
        <v>37</v>
      </c>
      <c r="O1089" t="s">
        <v>34</v>
      </c>
      <c r="P1089" t="s">
        <v>34</v>
      </c>
      <c r="Q1089" t="s">
        <v>34</v>
      </c>
      <c r="R1089" t="s">
        <v>37</v>
      </c>
      <c r="S1089" t="s">
        <v>34</v>
      </c>
      <c r="T1089" t="s">
        <v>37</v>
      </c>
      <c r="U1089" t="s">
        <v>46</v>
      </c>
      <c r="V1089" t="s">
        <v>37</v>
      </c>
      <c r="W1089" t="s">
        <v>51</v>
      </c>
      <c r="X1089">
        <v>89.8</v>
      </c>
      <c r="Y1089">
        <v>502.6</v>
      </c>
      <c r="Z1089">
        <v>0</v>
      </c>
      <c r="AA1089">
        <v>0</v>
      </c>
      <c r="AB1089">
        <v>181.8</v>
      </c>
      <c r="AC1089">
        <v>684.4</v>
      </c>
      <c r="AD1089" t="s">
        <v>52</v>
      </c>
      <c r="AE1089" t="s">
        <v>94</v>
      </c>
      <c r="AF1089" t="s">
        <v>235</v>
      </c>
      <c r="AG1089">
        <f t="shared" si="32"/>
        <v>1</v>
      </c>
      <c r="AH1089" t="str" cm="1">
        <f t="array" ref="AH1089">_xlfn.IFS(
X1089&lt;=20, "&lt;20",
AND(X1089&gt;=20, X1089&lt;50), "20-50",
AND(X1089&gt;=50, X1089&lt;100), "50-100",
X1089&gt;=100, "&gt;100"
)</f>
        <v>50-100</v>
      </c>
      <c r="AI1089">
        <f t="shared" si="33"/>
        <v>0</v>
      </c>
      <c r="AJ1089" t="str" cm="1">
        <f t="array" ref="AJ1089">_xlfn.IFS(
C1089&lt;=20, "&lt;20",
AND(C1089&gt;=20, C1089&lt;35), "20-35",
AND(C1089&gt;=35, C1089&lt;50), "35-50",
C1089&gt;=50, "50-100"
)</f>
        <v>50-100</v>
      </c>
      <c r="AK1089" t="str" cm="1">
        <f t="array" ref="AK1089">_xlfn.IFS(
G1089&lt;6, "&lt;6",
AND(G1089&gt;=6, G1089&lt;12), "6-12",
AND(G1089&gt;=12, G1089&lt;18), "12-18",  AND(G1089&gt;=18, G1089&lt;24), "18-24", G1089&gt;=24, "24-36")</f>
        <v>18-24</v>
      </c>
    </row>
    <row r="1090" spans="1:37" x14ac:dyDescent="0.3">
      <c r="A1090" t="s">
        <v>1189</v>
      </c>
      <c r="B1090" t="s">
        <v>44</v>
      </c>
      <c r="C1090">
        <v>37</v>
      </c>
      <c r="D1090" t="s">
        <v>34</v>
      </c>
      <c r="E1090" t="s">
        <v>164</v>
      </c>
      <c r="F1090">
        <v>12</v>
      </c>
      <c r="G1090">
        <v>1</v>
      </c>
      <c r="H1090" t="s">
        <v>36</v>
      </c>
      <c r="I1090" t="s">
        <v>37</v>
      </c>
      <c r="J1090" t="s">
        <v>34</v>
      </c>
      <c r="K1090" t="s">
        <v>37</v>
      </c>
      <c r="L1090" t="s">
        <v>50</v>
      </c>
      <c r="M1090" t="s">
        <v>37</v>
      </c>
      <c r="N1090" t="s">
        <v>34</v>
      </c>
      <c r="O1090" t="s">
        <v>34</v>
      </c>
      <c r="P1090" t="s">
        <v>34</v>
      </c>
      <c r="Q1090" t="s">
        <v>37</v>
      </c>
      <c r="R1090" t="s">
        <v>34</v>
      </c>
      <c r="S1090" t="s">
        <v>34</v>
      </c>
      <c r="T1090" t="s">
        <v>37</v>
      </c>
      <c r="U1090" t="s">
        <v>46</v>
      </c>
      <c r="V1090" t="s">
        <v>37</v>
      </c>
      <c r="W1090" t="s">
        <v>143</v>
      </c>
      <c r="X1090">
        <v>84.7</v>
      </c>
      <c r="Y1090">
        <v>832.05</v>
      </c>
      <c r="Z1090">
        <v>12.81</v>
      </c>
      <c r="AA1090">
        <v>0</v>
      </c>
      <c r="AB1090">
        <v>456.9</v>
      </c>
      <c r="AC1090">
        <v>1276.1400000000001</v>
      </c>
      <c r="AD1090" t="s">
        <v>52</v>
      </c>
      <c r="AE1090" t="s">
        <v>53</v>
      </c>
      <c r="AF1090" t="s">
        <v>54</v>
      </c>
      <c r="AG1090">
        <f t="shared" si="32"/>
        <v>1</v>
      </c>
      <c r="AH1090" t="str" cm="1">
        <f t="array" ref="AH1090">_xlfn.IFS(
X1090&lt;=20, "&lt;20",
AND(X1090&gt;=20, X1090&lt;50), "20-50",
AND(X1090&gt;=50, X1090&lt;100), "50-100",
X1090&gt;=100, "&gt;100"
)</f>
        <v>50-100</v>
      </c>
      <c r="AI1090">
        <f t="shared" si="33"/>
        <v>0</v>
      </c>
      <c r="AJ1090" t="str" cm="1">
        <f t="array" ref="AJ1090">_xlfn.IFS(
C1090&lt;=20, "&lt;20",
AND(C1090&gt;=20, C1090&lt;35), "20-35",
AND(C1090&gt;=35, C1090&lt;50), "35-50",
C1090&gt;=50, "50-100"
)</f>
        <v>35-50</v>
      </c>
      <c r="AK1090" t="str" cm="1">
        <f t="array" ref="AK1090">_xlfn.IFS(
G1090&lt;6, "&lt;6",
AND(G1090&gt;=6, G1090&lt;12), "6-12",
AND(G1090&gt;=12, G1090&lt;18), "12-18",  AND(G1090&gt;=18, G1090&lt;24), "18-24", G1090&gt;=24, "24-36")</f>
        <v>&lt;6</v>
      </c>
    </row>
    <row r="1091" spans="1:37" x14ac:dyDescent="0.3">
      <c r="A1091" t="s">
        <v>1190</v>
      </c>
      <c r="B1091" t="s">
        <v>44</v>
      </c>
      <c r="C1091">
        <v>39</v>
      </c>
      <c r="D1091" t="s">
        <v>34</v>
      </c>
      <c r="E1091" t="s">
        <v>335</v>
      </c>
      <c r="F1091">
        <v>11</v>
      </c>
      <c r="G1091">
        <v>12</v>
      </c>
      <c r="H1091" t="s">
        <v>36</v>
      </c>
      <c r="I1091" t="s">
        <v>37</v>
      </c>
      <c r="J1091" t="s">
        <v>37</v>
      </c>
      <c r="K1091" t="s">
        <v>37</v>
      </c>
      <c r="L1091" t="s">
        <v>50</v>
      </c>
      <c r="M1091" t="s">
        <v>34</v>
      </c>
      <c r="N1091" t="s">
        <v>34</v>
      </c>
      <c r="O1091" t="s">
        <v>34</v>
      </c>
      <c r="P1091" t="s">
        <v>34</v>
      </c>
      <c r="Q1091" t="s">
        <v>37</v>
      </c>
      <c r="R1091" t="s">
        <v>34</v>
      </c>
      <c r="S1091" t="s">
        <v>34</v>
      </c>
      <c r="T1091" t="s">
        <v>37</v>
      </c>
      <c r="U1091" t="s">
        <v>39</v>
      </c>
      <c r="V1091" t="s">
        <v>37</v>
      </c>
      <c r="W1091" t="s">
        <v>51</v>
      </c>
      <c r="X1091">
        <v>83</v>
      </c>
      <c r="Y1091">
        <v>5685.8</v>
      </c>
      <c r="Z1091">
        <v>0</v>
      </c>
      <c r="AA1091">
        <v>0</v>
      </c>
      <c r="AB1091">
        <v>3008.32</v>
      </c>
      <c r="AC1091">
        <v>8694.1200000000008</v>
      </c>
      <c r="AD1091" t="s">
        <v>52</v>
      </c>
      <c r="AE1091" t="s">
        <v>58</v>
      </c>
      <c r="AF1091" t="s">
        <v>59</v>
      </c>
      <c r="AG1091">
        <f t="shared" ref="AG1091:AG1154" si="34">IF(AD1091="Churned", 1,0)</f>
        <v>1</v>
      </c>
      <c r="AH1091" t="str" cm="1">
        <f t="array" ref="AH1091">_xlfn.IFS(
X1091&lt;=20, "&lt;20",
AND(X1091&gt;=20, X1091&lt;50), "20-50",
AND(X1091&gt;=50, X1091&lt;100), "50-100",
X1091&gt;=100, "&gt;100"
)</f>
        <v>50-100</v>
      </c>
      <c r="AI1091">
        <f t="shared" ref="AI1091:AI1154" si="35">IF(AD1091="Joined", 1, 0)</f>
        <v>0</v>
      </c>
      <c r="AJ1091" t="str" cm="1">
        <f t="array" ref="AJ1091">_xlfn.IFS(
C1091&lt;=20, "&lt;20",
AND(C1091&gt;=20, C1091&lt;35), "20-35",
AND(C1091&gt;=35, C1091&lt;50), "35-50",
C1091&gt;=50, "50-100"
)</f>
        <v>35-50</v>
      </c>
      <c r="AK1091" t="str" cm="1">
        <f t="array" ref="AK1091">_xlfn.IFS(
G1091&lt;6, "&lt;6",
AND(G1091&gt;=6, G1091&lt;12), "6-12",
AND(G1091&gt;=12, G1091&lt;18), "12-18",  AND(G1091&gt;=18, G1091&lt;24), "18-24", G1091&gt;=24, "24-36")</f>
        <v>12-18</v>
      </c>
    </row>
    <row r="1092" spans="1:37" x14ac:dyDescent="0.3">
      <c r="A1092" t="s">
        <v>1191</v>
      </c>
      <c r="B1092" t="s">
        <v>33</v>
      </c>
      <c r="C1092">
        <v>79</v>
      </c>
      <c r="D1092" t="s">
        <v>34</v>
      </c>
      <c r="E1092" t="s">
        <v>90</v>
      </c>
      <c r="F1092">
        <v>4</v>
      </c>
      <c r="G1092">
        <v>20</v>
      </c>
      <c r="H1092" t="s">
        <v>36</v>
      </c>
      <c r="I1092" t="s">
        <v>37</v>
      </c>
      <c r="J1092" t="s">
        <v>37</v>
      </c>
      <c r="K1092" t="s">
        <v>37</v>
      </c>
      <c r="L1092" t="s">
        <v>50</v>
      </c>
      <c r="M1092" t="s">
        <v>34</v>
      </c>
      <c r="N1092" t="s">
        <v>34</v>
      </c>
      <c r="O1092" t="s">
        <v>34</v>
      </c>
      <c r="P1092" t="s">
        <v>34</v>
      </c>
      <c r="Q1092" t="s">
        <v>37</v>
      </c>
      <c r="R1092" t="s">
        <v>37</v>
      </c>
      <c r="S1092" t="s">
        <v>37</v>
      </c>
      <c r="T1092" t="s">
        <v>37</v>
      </c>
      <c r="U1092" t="s">
        <v>46</v>
      </c>
      <c r="V1092" t="s">
        <v>37</v>
      </c>
      <c r="W1092" t="s">
        <v>51</v>
      </c>
      <c r="X1092">
        <v>94.55</v>
      </c>
      <c r="Y1092">
        <v>1899.65</v>
      </c>
      <c r="Z1092">
        <v>0</v>
      </c>
      <c r="AA1092">
        <v>0</v>
      </c>
      <c r="AB1092">
        <v>106.2</v>
      </c>
      <c r="AC1092">
        <v>2005.85</v>
      </c>
      <c r="AD1092" t="s">
        <v>52</v>
      </c>
      <c r="AE1092" t="s">
        <v>53</v>
      </c>
      <c r="AF1092" t="s">
        <v>54</v>
      </c>
      <c r="AG1092">
        <f t="shared" si="34"/>
        <v>1</v>
      </c>
      <c r="AH1092" t="str" cm="1">
        <f t="array" ref="AH1092">_xlfn.IFS(
X1092&lt;=20, "&lt;20",
AND(X1092&gt;=20, X1092&lt;50), "20-50",
AND(X1092&gt;=50, X1092&lt;100), "50-100",
X1092&gt;=100, "&gt;100"
)</f>
        <v>50-100</v>
      </c>
      <c r="AI1092">
        <f t="shared" si="35"/>
        <v>0</v>
      </c>
      <c r="AJ1092" t="str" cm="1">
        <f t="array" ref="AJ1092">_xlfn.IFS(
C1092&lt;=20, "&lt;20",
AND(C1092&gt;=20, C1092&lt;35), "20-35",
AND(C1092&gt;=35, C1092&lt;50), "35-50",
C1092&gt;=50, "50-100"
)</f>
        <v>50-100</v>
      </c>
      <c r="AK1092" t="str" cm="1">
        <f t="array" ref="AK1092">_xlfn.IFS(
G1092&lt;6, "&lt;6",
AND(G1092&gt;=6, G1092&lt;12), "6-12",
AND(G1092&gt;=12, G1092&lt;18), "12-18",  AND(G1092&gt;=18, G1092&lt;24), "18-24", G1092&gt;=24, "24-36")</f>
        <v>18-24</v>
      </c>
    </row>
    <row r="1093" spans="1:37" x14ac:dyDescent="0.3">
      <c r="A1093" t="s">
        <v>1192</v>
      </c>
      <c r="B1093" t="s">
        <v>44</v>
      </c>
      <c r="C1093">
        <v>25</v>
      </c>
      <c r="D1093" t="s">
        <v>34</v>
      </c>
      <c r="E1093" t="s">
        <v>35</v>
      </c>
      <c r="F1093">
        <v>6</v>
      </c>
      <c r="G1093">
        <v>2</v>
      </c>
      <c r="H1093" t="s">
        <v>36</v>
      </c>
      <c r="I1093" t="s">
        <v>37</v>
      </c>
      <c r="J1093" t="s">
        <v>34</v>
      </c>
      <c r="K1093" t="s">
        <v>34</v>
      </c>
      <c r="L1093" t="s">
        <v>34</v>
      </c>
      <c r="M1093" t="s">
        <v>34</v>
      </c>
      <c r="N1093" t="s">
        <v>34</v>
      </c>
      <c r="O1093" t="s">
        <v>34</v>
      </c>
      <c r="P1093" t="s">
        <v>34</v>
      </c>
      <c r="Q1093" t="s">
        <v>34</v>
      </c>
      <c r="R1093" t="s">
        <v>34</v>
      </c>
      <c r="S1093" t="s">
        <v>34</v>
      </c>
      <c r="T1093" t="s">
        <v>34</v>
      </c>
      <c r="U1093" t="s">
        <v>67</v>
      </c>
      <c r="V1093" t="s">
        <v>34</v>
      </c>
      <c r="W1093" t="s">
        <v>40</v>
      </c>
      <c r="X1093">
        <v>19.399999999999999</v>
      </c>
      <c r="Y1093">
        <v>554.25</v>
      </c>
      <c r="Z1093">
        <v>0</v>
      </c>
      <c r="AA1093">
        <v>0</v>
      </c>
      <c r="AB1093">
        <v>436.74</v>
      </c>
      <c r="AC1093">
        <v>990.99</v>
      </c>
      <c r="AD1093" t="s">
        <v>41</v>
      </c>
      <c r="AE1093" t="s">
        <v>42</v>
      </c>
      <c r="AF1093" t="s">
        <v>42</v>
      </c>
      <c r="AG1093">
        <f t="shared" si="34"/>
        <v>0</v>
      </c>
      <c r="AH1093" t="str" cm="1">
        <f t="array" ref="AH1093">_xlfn.IFS(
X1093&lt;=20, "&lt;20",
AND(X1093&gt;=20, X1093&lt;50), "20-50",
AND(X1093&gt;=50, X1093&lt;100), "50-100",
X1093&gt;=100, "&gt;100"
)</f>
        <v>&lt;20</v>
      </c>
      <c r="AI1093">
        <f t="shared" si="35"/>
        <v>0</v>
      </c>
      <c r="AJ1093" t="str" cm="1">
        <f t="array" ref="AJ1093">_xlfn.IFS(
C1093&lt;=20, "&lt;20",
AND(C1093&gt;=20, C1093&lt;35), "20-35",
AND(C1093&gt;=35, C1093&lt;50), "35-50",
C1093&gt;=50, "50-100"
)</f>
        <v>20-35</v>
      </c>
      <c r="AK1093" t="str" cm="1">
        <f t="array" ref="AK1093">_xlfn.IFS(
G1093&lt;6, "&lt;6",
AND(G1093&gt;=6, G1093&lt;12), "6-12",
AND(G1093&gt;=12, G1093&lt;18), "12-18",  AND(G1093&gt;=18, G1093&lt;24), "18-24", G1093&gt;=24, "24-36")</f>
        <v>&lt;6</v>
      </c>
    </row>
    <row r="1094" spans="1:37" x14ac:dyDescent="0.3">
      <c r="A1094" t="s">
        <v>1193</v>
      </c>
      <c r="B1094" t="s">
        <v>33</v>
      </c>
      <c r="C1094">
        <v>63</v>
      </c>
      <c r="D1094" t="s">
        <v>34</v>
      </c>
      <c r="E1094" t="s">
        <v>69</v>
      </c>
      <c r="F1094">
        <v>13</v>
      </c>
      <c r="G1094">
        <v>30</v>
      </c>
      <c r="H1094" t="s">
        <v>36</v>
      </c>
      <c r="I1094" t="s">
        <v>37</v>
      </c>
      <c r="J1094" t="s">
        <v>34</v>
      </c>
      <c r="K1094" t="s">
        <v>37</v>
      </c>
      <c r="L1094" t="s">
        <v>50</v>
      </c>
      <c r="M1094" t="s">
        <v>34</v>
      </c>
      <c r="N1094" t="s">
        <v>37</v>
      </c>
      <c r="O1094" t="s">
        <v>34</v>
      </c>
      <c r="P1094" t="s">
        <v>34</v>
      </c>
      <c r="Q1094" t="s">
        <v>34</v>
      </c>
      <c r="R1094" t="s">
        <v>37</v>
      </c>
      <c r="S1094" t="s">
        <v>37</v>
      </c>
      <c r="T1094" t="s">
        <v>37</v>
      </c>
      <c r="U1094" t="s">
        <v>46</v>
      </c>
      <c r="V1094" t="s">
        <v>37</v>
      </c>
      <c r="W1094" t="s">
        <v>51</v>
      </c>
      <c r="X1094">
        <v>85</v>
      </c>
      <c r="Y1094">
        <v>85</v>
      </c>
      <c r="Z1094">
        <v>0</v>
      </c>
      <c r="AA1094">
        <v>0</v>
      </c>
      <c r="AB1094">
        <v>15.2</v>
      </c>
      <c r="AC1094">
        <v>100.2</v>
      </c>
      <c r="AD1094" t="s">
        <v>85</v>
      </c>
      <c r="AE1094" t="s">
        <v>42</v>
      </c>
      <c r="AF1094" t="s">
        <v>42</v>
      </c>
      <c r="AG1094">
        <f t="shared" si="34"/>
        <v>0</v>
      </c>
      <c r="AH1094" t="str" cm="1">
        <f t="array" ref="AH1094">_xlfn.IFS(
X1094&lt;=20, "&lt;20",
AND(X1094&gt;=20, X1094&lt;50), "20-50",
AND(X1094&gt;=50, X1094&lt;100), "50-100",
X1094&gt;=100, "&gt;100"
)</f>
        <v>50-100</v>
      </c>
      <c r="AI1094">
        <f t="shared" si="35"/>
        <v>1</v>
      </c>
      <c r="AJ1094" t="str" cm="1">
        <f t="array" ref="AJ1094">_xlfn.IFS(
C1094&lt;=20, "&lt;20",
AND(C1094&gt;=20, C1094&lt;35), "20-35",
AND(C1094&gt;=35, C1094&lt;50), "35-50",
C1094&gt;=50, "50-100"
)</f>
        <v>50-100</v>
      </c>
      <c r="AK1094" t="str" cm="1">
        <f t="array" ref="AK1094">_xlfn.IFS(
G1094&lt;6, "&lt;6",
AND(G1094&gt;=6, G1094&lt;12), "6-12",
AND(G1094&gt;=12, G1094&lt;18), "12-18",  AND(G1094&gt;=18, G1094&lt;24), "18-24", G1094&gt;=24, "24-36")</f>
        <v>24-36</v>
      </c>
    </row>
    <row r="1095" spans="1:37" x14ac:dyDescent="0.3">
      <c r="A1095" t="s">
        <v>1194</v>
      </c>
      <c r="B1095" t="s">
        <v>33</v>
      </c>
      <c r="C1095">
        <v>48</v>
      </c>
      <c r="D1095" t="s">
        <v>34</v>
      </c>
      <c r="E1095" t="s">
        <v>35</v>
      </c>
      <c r="F1095">
        <v>12</v>
      </c>
      <c r="G1095">
        <v>11</v>
      </c>
      <c r="H1095" t="s">
        <v>36</v>
      </c>
      <c r="I1095" t="s">
        <v>37</v>
      </c>
      <c r="J1095" t="s">
        <v>34</v>
      </c>
      <c r="K1095" t="s">
        <v>37</v>
      </c>
      <c r="L1095" t="s">
        <v>72</v>
      </c>
      <c r="M1095" t="s">
        <v>34</v>
      </c>
      <c r="N1095" t="s">
        <v>34</v>
      </c>
      <c r="O1095" t="s">
        <v>34</v>
      </c>
      <c r="P1095" t="s">
        <v>34</v>
      </c>
      <c r="Q1095" t="s">
        <v>34</v>
      </c>
      <c r="R1095" t="s">
        <v>34</v>
      </c>
      <c r="S1095" t="s">
        <v>34</v>
      </c>
      <c r="T1095" t="s">
        <v>37</v>
      </c>
      <c r="U1095" t="s">
        <v>46</v>
      </c>
      <c r="V1095" t="s">
        <v>37</v>
      </c>
      <c r="W1095" t="s">
        <v>40</v>
      </c>
      <c r="X1095">
        <v>44.05</v>
      </c>
      <c r="Y1095">
        <v>202.15</v>
      </c>
      <c r="Z1095">
        <v>0</v>
      </c>
      <c r="AA1095">
        <v>0</v>
      </c>
      <c r="AB1095">
        <v>54.95</v>
      </c>
      <c r="AC1095">
        <v>257.10000000000002</v>
      </c>
      <c r="AD1095" t="s">
        <v>41</v>
      </c>
      <c r="AE1095" t="s">
        <v>42</v>
      </c>
      <c r="AF1095" t="s">
        <v>42</v>
      </c>
      <c r="AG1095">
        <f t="shared" si="34"/>
        <v>0</v>
      </c>
      <c r="AH1095" t="str" cm="1">
        <f t="array" ref="AH1095">_xlfn.IFS(
X1095&lt;=20, "&lt;20",
AND(X1095&gt;=20, X1095&lt;50), "20-50",
AND(X1095&gt;=50, X1095&lt;100), "50-100",
X1095&gt;=100, "&gt;100"
)</f>
        <v>20-50</v>
      </c>
      <c r="AI1095">
        <f t="shared" si="35"/>
        <v>0</v>
      </c>
      <c r="AJ1095" t="str" cm="1">
        <f t="array" ref="AJ1095">_xlfn.IFS(
C1095&lt;=20, "&lt;20",
AND(C1095&gt;=20, C1095&lt;35), "20-35",
AND(C1095&gt;=35, C1095&lt;50), "35-50",
C1095&gt;=50, "50-100"
)</f>
        <v>35-50</v>
      </c>
      <c r="AK1095" t="str" cm="1">
        <f t="array" ref="AK1095">_xlfn.IFS(
G1095&lt;6, "&lt;6",
AND(G1095&gt;=6, G1095&lt;12), "6-12",
AND(G1095&gt;=12, G1095&lt;18), "12-18",  AND(G1095&gt;=18, G1095&lt;24), "18-24", G1095&gt;=24, "24-36")</f>
        <v>6-12</v>
      </c>
    </row>
    <row r="1096" spans="1:37" x14ac:dyDescent="0.3">
      <c r="A1096" t="s">
        <v>1195</v>
      </c>
      <c r="B1096" t="s">
        <v>44</v>
      </c>
      <c r="C1096">
        <v>24</v>
      </c>
      <c r="D1096" t="s">
        <v>34</v>
      </c>
      <c r="E1096" t="s">
        <v>136</v>
      </c>
      <c r="F1096">
        <v>15</v>
      </c>
      <c r="G1096">
        <v>8</v>
      </c>
      <c r="H1096" t="s">
        <v>57</v>
      </c>
      <c r="I1096" t="s">
        <v>37</v>
      </c>
      <c r="J1096" t="s">
        <v>34</v>
      </c>
      <c r="K1096" t="s">
        <v>34</v>
      </c>
      <c r="L1096" t="s">
        <v>34</v>
      </c>
      <c r="M1096" t="s">
        <v>34</v>
      </c>
      <c r="N1096" t="s">
        <v>34</v>
      </c>
      <c r="O1096" t="s">
        <v>34</v>
      </c>
      <c r="P1096" t="s">
        <v>34</v>
      </c>
      <c r="Q1096" t="s">
        <v>34</v>
      </c>
      <c r="R1096" t="s">
        <v>34</v>
      </c>
      <c r="S1096" t="s">
        <v>34</v>
      </c>
      <c r="T1096" t="s">
        <v>34</v>
      </c>
      <c r="U1096" t="s">
        <v>67</v>
      </c>
      <c r="V1096" t="s">
        <v>34</v>
      </c>
      <c r="W1096" t="s">
        <v>40</v>
      </c>
      <c r="X1096">
        <v>20.5</v>
      </c>
      <c r="Y1096">
        <v>398.55</v>
      </c>
      <c r="Z1096">
        <v>24.07</v>
      </c>
      <c r="AA1096">
        <v>0</v>
      </c>
      <c r="AB1096">
        <v>673.55</v>
      </c>
      <c r="AC1096">
        <v>1048.03</v>
      </c>
      <c r="AD1096" t="s">
        <v>41</v>
      </c>
      <c r="AE1096" t="s">
        <v>42</v>
      </c>
      <c r="AF1096" t="s">
        <v>42</v>
      </c>
      <c r="AG1096">
        <f t="shared" si="34"/>
        <v>0</v>
      </c>
      <c r="AH1096" t="str" cm="1">
        <f t="array" ref="AH1096">_xlfn.IFS(
X1096&lt;=20, "&lt;20",
AND(X1096&gt;=20, X1096&lt;50), "20-50",
AND(X1096&gt;=50, X1096&lt;100), "50-100",
X1096&gt;=100, "&gt;100"
)</f>
        <v>20-50</v>
      </c>
      <c r="AI1096">
        <f t="shared" si="35"/>
        <v>0</v>
      </c>
      <c r="AJ1096" t="str" cm="1">
        <f t="array" ref="AJ1096">_xlfn.IFS(
C1096&lt;=20, "&lt;20",
AND(C1096&gt;=20, C1096&lt;35), "20-35",
AND(C1096&gt;=35, C1096&lt;50), "35-50",
C1096&gt;=50, "50-100"
)</f>
        <v>20-35</v>
      </c>
      <c r="AK1096" t="str" cm="1">
        <f t="array" ref="AK1096">_xlfn.IFS(
G1096&lt;6, "&lt;6",
AND(G1096&gt;=6, G1096&lt;12), "6-12",
AND(G1096&gt;=12, G1096&lt;18), "12-18",  AND(G1096&gt;=18, G1096&lt;24), "18-24", G1096&gt;=24, "24-36")</f>
        <v>6-12</v>
      </c>
    </row>
    <row r="1097" spans="1:37" x14ac:dyDescent="0.3">
      <c r="A1097" t="s">
        <v>1196</v>
      </c>
      <c r="B1097" t="s">
        <v>33</v>
      </c>
      <c r="C1097">
        <v>83</v>
      </c>
      <c r="D1097" t="s">
        <v>37</v>
      </c>
      <c r="E1097" t="s">
        <v>82</v>
      </c>
      <c r="F1097">
        <v>7</v>
      </c>
      <c r="G1097">
        <v>2</v>
      </c>
      <c r="H1097" t="s">
        <v>66</v>
      </c>
      <c r="I1097" t="s">
        <v>37</v>
      </c>
      <c r="J1097" t="s">
        <v>37</v>
      </c>
      <c r="K1097" t="s">
        <v>34</v>
      </c>
      <c r="L1097" t="s">
        <v>34</v>
      </c>
      <c r="M1097" t="s">
        <v>34</v>
      </c>
      <c r="N1097" t="s">
        <v>34</v>
      </c>
      <c r="O1097" t="s">
        <v>34</v>
      </c>
      <c r="P1097" t="s">
        <v>34</v>
      </c>
      <c r="Q1097" t="s">
        <v>34</v>
      </c>
      <c r="R1097" t="s">
        <v>34</v>
      </c>
      <c r="S1097" t="s">
        <v>34</v>
      </c>
      <c r="T1097" t="s">
        <v>34</v>
      </c>
      <c r="U1097" t="s">
        <v>67</v>
      </c>
      <c r="V1097" t="s">
        <v>34</v>
      </c>
      <c r="W1097" t="s">
        <v>40</v>
      </c>
      <c r="X1097">
        <v>25.45</v>
      </c>
      <c r="Y1097">
        <v>1789.65</v>
      </c>
      <c r="Z1097">
        <v>0</v>
      </c>
      <c r="AA1097">
        <v>0</v>
      </c>
      <c r="AB1097">
        <v>2644.75</v>
      </c>
      <c r="AC1097">
        <v>4434.3999999999996</v>
      </c>
      <c r="AD1097" t="s">
        <v>41</v>
      </c>
      <c r="AE1097" t="s">
        <v>42</v>
      </c>
      <c r="AF1097" t="s">
        <v>42</v>
      </c>
      <c r="AG1097">
        <f t="shared" si="34"/>
        <v>0</v>
      </c>
      <c r="AH1097" t="str" cm="1">
        <f t="array" ref="AH1097">_xlfn.IFS(
X1097&lt;=20, "&lt;20",
AND(X1097&gt;=20, X1097&lt;50), "20-50",
AND(X1097&gt;=50, X1097&lt;100), "50-100",
X1097&gt;=100, "&gt;100"
)</f>
        <v>20-50</v>
      </c>
      <c r="AI1097">
        <f t="shared" si="35"/>
        <v>0</v>
      </c>
      <c r="AJ1097" t="str" cm="1">
        <f t="array" ref="AJ1097">_xlfn.IFS(
C1097&lt;=20, "&lt;20",
AND(C1097&gt;=20, C1097&lt;35), "20-35",
AND(C1097&gt;=35, C1097&lt;50), "35-50",
C1097&gt;=50, "50-100"
)</f>
        <v>50-100</v>
      </c>
      <c r="AK1097" t="str" cm="1">
        <f t="array" ref="AK1097">_xlfn.IFS(
G1097&lt;6, "&lt;6",
AND(G1097&gt;=6, G1097&lt;12), "6-12",
AND(G1097&gt;=12, G1097&lt;18), "12-18",  AND(G1097&gt;=18, G1097&lt;24), "18-24", G1097&gt;=24, "24-36")</f>
        <v>&lt;6</v>
      </c>
    </row>
    <row r="1098" spans="1:37" x14ac:dyDescent="0.3">
      <c r="A1098" t="s">
        <v>1197</v>
      </c>
      <c r="B1098" t="s">
        <v>33</v>
      </c>
      <c r="C1098">
        <v>73</v>
      </c>
      <c r="D1098" t="s">
        <v>34</v>
      </c>
      <c r="E1098" t="s">
        <v>61</v>
      </c>
      <c r="F1098">
        <v>1</v>
      </c>
      <c r="G1098">
        <v>31</v>
      </c>
      <c r="H1098" t="s">
        <v>36</v>
      </c>
      <c r="I1098" t="s">
        <v>34</v>
      </c>
      <c r="J1098" t="s">
        <v>34</v>
      </c>
      <c r="K1098" t="s">
        <v>37</v>
      </c>
      <c r="L1098" t="s">
        <v>72</v>
      </c>
      <c r="M1098" t="s">
        <v>34</v>
      </c>
      <c r="N1098" t="s">
        <v>37</v>
      </c>
      <c r="O1098" t="s">
        <v>34</v>
      </c>
      <c r="P1098" t="s">
        <v>34</v>
      </c>
      <c r="Q1098" t="s">
        <v>37</v>
      </c>
      <c r="R1098" t="s">
        <v>37</v>
      </c>
      <c r="S1098" t="s">
        <v>34</v>
      </c>
      <c r="T1098" t="s">
        <v>37</v>
      </c>
      <c r="U1098" t="s">
        <v>67</v>
      </c>
      <c r="V1098" t="s">
        <v>37</v>
      </c>
      <c r="W1098" t="s">
        <v>40</v>
      </c>
      <c r="X1098">
        <v>50.95</v>
      </c>
      <c r="Y1098">
        <v>207.35</v>
      </c>
      <c r="Z1098">
        <v>0</v>
      </c>
      <c r="AA1098">
        <v>0</v>
      </c>
      <c r="AB1098">
        <v>0</v>
      </c>
      <c r="AC1098">
        <v>207.35</v>
      </c>
      <c r="AD1098" t="s">
        <v>41</v>
      </c>
      <c r="AE1098" t="s">
        <v>42</v>
      </c>
      <c r="AF1098" t="s">
        <v>42</v>
      </c>
      <c r="AG1098">
        <f t="shared" si="34"/>
        <v>0</v>
      </c>
      <c r="AH1098" t="str" cm="1">
        <f t="array" ref="AH1098">_xlfn.IFS(
X1098&lt;=20, "&lt;20",
AND(X1098&gt;=20, X1098&lt;50), "20-50",
AND(X1098&gt;=50, X1098&lt;100), "50-100",
X1098&gt;=100, "&gt;100"
)</f>
        <v>50-100</v>
      </c>
      <c r="AI1098">
        <f t="shared" si="35"/>
        <v>0</v>
      </c>
      <c r="AJ1098" t="str" cm="1">
        <f t="array" ref="AJ1098">_xlfn.IFS(
C1098&lt;=20, "&lt;20",
AND(C1098&gt;=20, C1098&lt;35), "20-35",
AND(C1098&gt;=35, C1098&lt;50), "35-50",
C1098&gt;=50, "50-100"
)</f>
        <v>50-100</v>
      </c>
      <c r="AK1098" t="str" cm="1">
        <f t="array" ref="AK1098">_xlfn.IFS(
G1098&lt;6, "&lt;6",
AND(G1098&gt;=6, G1098&lt;12), "6-12",
AND(G1098&gt;=12, G1098&lt;18), "12-18",  AND(G1098&gt;=18, G1098&lt;24), "18-24", G1098&gt;=24, "24-36")</f>
        <v>24-36</v>
      </c>
    </row>
    <row r="1099" spans="1:37" x14ac:dyDescent="0.3">
      <c r="A1099" t="s">
        <v>1198</v>
      </c>
      <c r="B1099" t="s">
        <v>44</v>
      </c>
      <c r="C1099">
        <v>25</v>
      </c>
      <c r="D1099" t="s">
        <v>37</v>
      </c>
      <c r="E1099" t="s">
        <v>114</v>
      </c>
      <c r="F1099">
        <v>13</v>
      </c>
      <c r="G1099">
        <v>10</v>
      </c>
      <c r="H1099" t="s">
        <v>36</v>
      </c>
      <c r="I1099" t="s">
        <v>37</v>
      </c>
      <c r="J1099" t="s">
        <v>34</v>
      </c>
      <c r="K1099" t="s">
        <v>37</v>
      </c>
      <c r="L1099" t="s">
        <v>50</v>
      </c>
      <c r="M1099" t="s">
        <v>34</v>
      </c>
      <c r="N1099" t="s">
        <v>34</v>
      </c>
      <c r="O1099" t="s">
        <v>34</v>
      </c>
      <c r="P1099" t="s">
        <v>34</v>
      </c>
      <c r="Q1099" t="s">
        <v>34</v>
      </c>
      <c r="R1099" t="s">
        <v>34</v>
      </c>
      <c r="S1099" t="s">
        <v>34</v>
      </c>
      <c r="T1099" t="s">
        <v>34</v>
      </c>
      <c r="U1099" t="s">
        <v>46</v>
      </c>
      <c r="V1099" t="s">
        <v>37</v>
      </c>
      <c r="W1099" t="s">
        <v>51</v>
      </c>
      <c r="X1099">
        <v>70.25</v>
      </c>
      <c r="Y1099">
        <v>70.25</v>
      </c>
      <c r="Z1099">
        <v>0</v>
      </c>
      <c r="AA1099">
        <v>10</v>
      </c>
      <c r="AB1099">
        <v>10.050000000000001</v>
      </c>
      <c r="AC1099">
        <v>90.3</v>
      </c>
      <c r="AD1099" t="s">
        <v>85</v>
      </c>
      <c r="AE1099" t="s">
        <v>42</v>
      </c>
      <c r="AF1099" t="s">
        <v>42</v>
      </c>
      <c r="AG1099">
        <f t="shared" si="34"/>
        <v>0</v>
      </c>
      <c r="AH1099" t="str" cm="1">
        <f t="array" ref="AH1099">_xlfn.IFS(
X1099&lt;=20, "&lt;20",
AND(X1099&gt;=20, X1099&lt;50), "20-50",
AND(X1099&gt;=50, X1099&lt;100), "50-100",
X1099&gt;=100, "&gt;100"
)</f>
        <v>50-100</v>
      </c>
      <c r="AI1099">
        <f t="shared" si="35"/>
        <v>1</v>
      </c>
      <c r="AJ1099" t="str" cm="1">
        <f t="array" ref="AJ1099">_xlfn.IFS(
C1099&lt;=20, "&lt;20",
AND(C1099&gt;=20, C1099&lt;35), "20-35",
AND(C1099&gt;=35, C1099&lt;50), "35-50",
C1099&gt;=50, "50-100"
)</f>
        <v>20-35</v>
      </c>
      <c r="AK1099" t="str" cm="1">
        <f t="array" ref="AK1099">_xlfn.IFS(
G1099&lt;6, "&lt;6",
AND(G1099&gt;=6, G1099&lt;12), "6-12",
AND(G1099&gt;=12, G1099&lt;18), "12-18",  AND(G1099&gt;=18, G1099&lt;24), "18-24", G1099&gt;=24, "24-36")</f>
        <v>6-12</v>
      </c>
    </row>
    <row r="1100" spans="1:37" x14ac:dyDescent="0.3">
      <c r="A1100" t="s">
        <v>1199</v>
      </c>
      <c r="B1100" t="s">
        <v>44</v>
      </c>
      <c r="C1100">
        <v>43</v>
      </c>
      <c r="D1100" t="s">
        <v>37</v>
      </c>
      <c r="E1100" t="s">
        <v>45</v>
      </c>
      <c r="F1100">
        <v>13</v>
      </c>
      <c r="G1100">
        <v>3</v>
      </c>
      <c r="H1100" t="s">
        <v>36</v>
      </c>
      <c r="I1100" t="s">
        <v>37</v>
      </c>
      <c r="J1100" t="s">
        <v>34</v>
      </c>
      <c r="K1100" t="s">
        <v>34</v>
      </c>
      <c r="L1100" t="s">
        <v>34</v>
      </c>
      <c r="M1100" t="s">
        <v>34</v>
      </c>
      <c r="N1100" t="s">
        <v>34</v>
      </c>
      <c r="O1100" t="s">
        <v>34</v>
      </c>
      <c r="P1100" t="s">
        <v>34</v>
      </c>
      <c r="Q1100" t="s">
        <v>34</v>
      </c>
      <c r="R1100" t="s">
        <v>34</v>
      </c>
      <c r="S1100" t="s">
        <v>34</v>
      </c>
      <c r="T1100" t="s">
        <v>34</v>
      </c>
      <c r="U1100" t="s">
        <v>46</v>
      </c>
      <c r="V1100" t="s">
        <v>37</v>
      </c>
      <c r="W1100" t="s">
        <v>40</v>
      </c>
      <c r="X1100">
        <v>20.2</v>
      </c>
      <c r="Y1100">
        <v>98.35</v>
      </c>
      <c r="Z1100">
        <v>0</v>
      </c>
      <c r="AA1100">
        <v>0</v>
      </c>
      <c r="AB1100">
        <v>101.46</v>
      </c>
      <c r="AC1100">
        <v>199.81</v>
      </c>
      <c r="AD1100" t="s">
        <v>41</v>
      </c>
      <c r="AE1100" t="s">
        <v>42</v>
      </c>
      <c r="AF1100" t="s">
        <v>42</v>
      </c>
      <c r="AG1100">
        <f t="shared" si="34"/>
        <v>0</v>
      </c>
      <c r="AH1100" t="str" cm="1">
        <f t="array" ref="AH1100">_xlfn.IFS(
X1100&lt;=20, "&lt;20",
AND(X1100&gt;=20, X1100&lt;50), "20-50",
AND(X1100&gt;=50, X1100&lt;100), "50-100",
X1100&gt;=100, "&gt;100"
)</f>
        <v>20-50</v>
      </c>
      <c r="AI1100">
        <f t="shared" si="35"/>
        <v>0</v>
      </c>
      <c r="AJ1100" t="str" cm="1">
        <f t="array" ref="AJ1100">_xlfn.IFS(
C1100&lt;=20, "&lt;20",
AND(C1100&gt;=20, C1100&lt;35), "20-35",
AND(C1100&gt;=35, C1100&lt;50), "35-50",
C1100&gt;=50, "50-100"
)</f>
        <v>35-50</v>
      </c>
      <c r="AK1100" t="str" cm="1">
        <f t="array" ref="AK1100">_xlfn.IFS(
G1100&lt;6, "&lt;6",
AND(G1100&gt;=6, G1100&lt;12), "6-12",
AND(G1100&gt;=12, G1100&lt;18), "12-18",  AND(G1100&gt;=18, G1100&lt;24), "18-24", G1100&gt;=24, "24-36")</f>
        <v>&lt;6</v>
      </c>
    </row>
    <row r="1101" spans="1:37" x14ac:dyDescent="0.3">
      <c r="A1101" t="s">
        <v>1200</v>
      </c>
      <c r="B1101" t="s">
        <v>44</v>
      </c>
      <c r="C1101">
        <v>72</v>
      </c>
      <c r="D1101" t="s">
        <v>37</v>
      </c>
      <c r="E1101" t="s">
        <v>45</v>
      </c>
      <c r="F1101">
        <v>9</v>
      </c>
      <c r="G1101">
        <v>29</v>
      </c>
      <c r="H1101" t="s">
        <v>110</v>
      </c>
      <c r="I1101" t="s">
        <v>37</v>
      </c>
      <c r="J1101" t="s">
        <v>37</v>
      </c>
      <c r="K1101" t="s">
        <v>37</v>
      </c>
      <c r="L1101" t="s">
        <v>50</v>
      </c>
      <c r="M1101" t="s">
        <v>34</v>
      </c>
      <c r="N1101" t="s">
        <v>37</v>
      </c>
      <c r="O1101" t="s">
        <v>34</v>
      </c>
      <c r="P1101" t="s">
        <v>34</v>
      </c>
      <c r="Q1101" t="s">
        <v>37</v>
      </c>
      <c r="R1101" t="s">
        <v>37</v>
      </c>
      <c r="S1101" t="s">
        <v>34</v>
      </c>
      <c r="T1101" t="s">
        <v>37</v>
      </c>
      <c r="U1101" t="s">
        <v>39</v>
      </c>
      <c r="V1101" t="s">
        <v>37</v>
      </c>
      <c r="W1101" t="s">
        <v>51</v>
      </c>
      <c r="X1101">
        <v>100.4</v>
      </c>
      <c r="Y1101">
        <v>3217.65</v>
      </c>
      <c r="Z1101">
        <v>0</v>
      </c>
      <c r="AA1101">
        <v>0</v>
      </c>
      <c r="AB1101">
        <v>1574.72</v>
      </c>
      <c r="AC1101">
        <v>4792.37</v>
      </c>
      <c r="AD1101" t="s">
        <v>41</v>
      </c>
      <c r="AE1101" t="s">
        <v>42</v>
      </c>
      <c r="AF1101" t="s">
        <v>42</v>
      </c>
      <c r="AG1101">
        <f t="shared" si="34"/>
        <v>0</v>
      </c>
      <c r="AH1101" t="str" cm="1">
        <f t="array" ref="AH1101">_xlfn.IFS(
X1101&lt;=20, "&lt;20",
AND(X1101&gt;=20, X1101&lt;50), "20-50",
AND(X1101&gt;=50, X1101&lt;100), "50-100",
X1101&gt;=100, "&gt;100"
)</f>
        <v>&gt;100</v>
      </c>
      <c r="AI1101">
        <f t="shared" si="35"/>
        <v>0</v>
      </c>
      <c r="AJ1101" t="str" cm="1">
        <f t="array" ref="AJ1101">_xlfn.IFS(
C1101&lt;=20, "&lt;20",
AND(C1101&gt;=20, C1101&lt;35), "20-35",
AND(C1101&gt;=35, C1101&lt;50), "35-50",
C1101&gt;=50, "50-100"
)</f>
        <v>50-100</v>
      </c>
      <c r="AK1101" t="str" cm="1">
        <f t="array" ref="AK1101">_xlfn.IFS(
G1101&lt;6, "&lt;6",
AND(G1101&gt;=6, G1101&lt;12), "6-12",
AND(G1101&gt;=12, G1101&lt;18), "12-18",  AND(G1101&gt;=18, G1101&lt;24), "18-24", G1101&gt;=24, "24-36")</f>
        <v>24-36</v>
      </c>
    </row>
    <row r="1102" spans="1:37" x14ac:dyDescent="0.3">
      <c r="A1102" t="s">
        <v>1201</v>
      </c>
      <c r="B1102" t="s">
        <v>33</v>
      </c>
      <c r="C1102">
        <v>49</v>
      </c>
      <c r="D1102" t="s">
        <v>34</v>
      </c>
      <c r="E1102" t="s">
        <v>82</v>
      </c>
      <c r="F1102">
        <v>7</v>
      </c>
      <c r="G1102">
        <v>7</v>
      </c>
      <c r="H1102" t="s">
        <v>66</v>
      </c>
      <c r="I1102" t="s">
        <v>37</v>
      </c>
      <c r="J1102" t="s">
        <v>37</v>
      </c>
      <c r="K1102" t="s">
        <v>37</v>
      </c>
      <c r="L1102" t="s">
        <v>72</v>
      </c>
      <c r="M1102" t="s">
        <v>37</v>
      </c>
      <c r="N1102" t="s">
        <v>37</v>
      </c>
      <c r="O1102" t="s">
        <v>37</v>
      </c>
      <c r="P1102" t="s">
        <v>37</v>
      </c>
      <c r="Q1102" t="s">
        <v>37</v>
      </c>
      <c r="R1102" t="s">
        <v>37</v>
      </c>
      <c r="S1102" t="s">
        <v>37</v>
      </c>
      <c r="T1102" t="s">
        <v>37</v>
      </c>
      <c r="U1102" t="s">
        <v>67</v>
      </c>
      <c r="V1102" t="s">
        <v>37</v>
      </c>
      <c r="W1102" t="s">
        <v>51</v>
      </c>
      <c r="X1102">
        <v>91.7</v>
      </c>
      <c r="Y1102">
        <v>6424.7</v>
      </c>
      <c r="Z1102">
        <v>0</v>
      </c>
      <c r="AA1102">
        <v>0</v>
      </c>
      <c r="AB1102">
        <v>1064.2</v>
      </c>
      <c r="AC1102">
        <v>7488.9</v>
      </c>
      <c r="AD1102" t="s">
        <v>41</v>
      </c>
      <c r="AE1102" t="s">
        <v>42</v>
      </c>
      <c r="AF1102" t="s">
        <v>42</v>
      </c>
      <c r="AG1102">
        <f t="shared" si="34"/>
        <v>0</v>
      </c>
      <c r="AH1102" t="str" cm="1">
        <f t="array" ref="AH1102">_xlfn.IFS(
X1102&lt;=20, "&lt;20",
AND(X1102&gt;=20, X1102&lt;50), "20-50",
AND(X1102&gt;=50, X1102&lt;100), "50-100",
X1102&gt;=100, "&gt;100"
)</f>
        <v>50-100</v>
      </c>
      <c r="AI1102">
        <f t="shared" si="35"/>
        <v>0</v>
      </c>
      <c r="AJ1102" t="str" cm="1">
        <f t="array" ref="AJ1102">_xlfn.IFS(
C1102&lt;=20, "&lt;20",
AND(C1102&gt;=20, C1102&lt;35), "20-35",
AND(C1102&gt;=35, C1102&lt;50), "35-50",
C1102&gt;=50, "50-100"
)</f>
        <v>35-50</v>
      </c>
      <c r="AK1102" t="str" cm="1">
        <f t="array" ref="AK1102">_xlfn.IFS(
G1102&lt;6, "&lt;6",
AND(G1102&gt;=6, G1102&lt;12), "6-12",
AND(G1102&gt;=12, G1102&lt;18), "12-18",  AND(G1102&gt;=18, G1102&lt;24), "18-24", G1102&gt;=24, "24-36")</f>
        <v>6-12</v>
      </c>
    </row>
    <row r="1103" spans="1:37" x14ac:dyDescent="0.3">
      <c r="A1103" t="s">
        <v>1202</v>
      </c>
      <c r="B1103" t="s">
        <v>44</v>
      </c>
      <c r="C1103">
        <v>50</v>
      </c>
      <c r="D1103" t="s">
        <v>34</v>
      </c>
      <c r="E1103" t="s">
        <v>82</v>
      </c>
      <c r="F1103">
        <v>13</v>
      </c>
      <c r="G1103">
        <v>32</v>
      </c>
      <c r="H1103" t="s">
        <v>36</v>
      </c>
      <c r="I1103" t="s">
        <v>37</v>
      </c>
      <c r="J1103" t="s">
        <v>34</v>
      </c>
      <c r="K1103" t="s">
        <v>37</v>
      </c>
      <c r="L1103" t="s">
        <v>50</v>
      </c>
      <c r="M1103" t="s">
        <v>34</v>
      </c>
      <c r="N1103" t="s">
        <v>34</v>
      </c>
      <c r="O1103" t="s">
        <v>37</v>
      </c>
      <c r="P1103" t="s">
        <v>34</v>
      </c>
      <c r="Q1103" t="s">
        <v>37</v>
      </c>
      <c r="R1103" t="s">
        <v>37</v>
      </c>
      <c r="S1103" t="s">
        <v>37</v>
      </c>
      <c r="T1103" t="s">
        <v>37</v>
      </c>
      <c r="U1103" t="s">
        <v>39</v>
      </c>
      <c r="V1103" t="s">
        <v>37</v>
      </c>
      <c r="W1103" t="s">
        <v>51</v>
      </c>
      <c r="X1103">
        <v>93.8</v>
      </c>
      <c r="Y1103">
        <v>3124.5</v>
      </c>
      <c r="Z1103">
        <v>0</v>
      </c>
      <c r="AA1103">
        <v>0</v>
      </c>
      <c r="AB1103">
        <v>660.66</v>
      </c>
      <c r="AC1103">
        <v>3785.16</v>
      </c>
      <c r="AD1103" t="s">
        <v>52</v>
      </c>
      <c r="AE1103" t="s">
        <v>104</v>
      </c>
      <c r="AF1103" t="s">
        <v>150</v>
      </c>
      <c r="AG1103">
        <f t="shared" si="34"/>
        <v>1</v>
      </c>
      <c r="AH1103" t="str" cm="1">
        <f t="array" ref="AH1103">_xlfn.IFS(
X1103&lt;=20, "&lt;20",
AND(X1103&gt;=20, X1103&lt;50), "20-50",
AND(X1103&gt;=50, X1103&lt;100), "50-100",
X1103&gt;=100, "&gt;100"
)</f>
        <v>50-100</v>
      </c>
      <c r="AI1103">
        <f t="shared" si="35"/>
        <v>0</v>
      </c>
      <c r="AJ1103" t="str" cm="1">
        <f t="array" ref="AJ1103">_xlfn.IFS(
C1103&lt;=20, "&lt;20",
AND(C1103&gt;=20, C1103&lt;35), "20-35",
AND(C1103&gt;=35, C1103&lt;50), "35-50",
C1103&gt;=50, "50-100"
)</f>
        <v>50-100</v>
      </c>
      <c r="AK1103" t="str" cm="1">
        <f t="array" ref="AK1103">_xlfn.IFS(
G1103&lt;6, "&lt;6",
AND(G1103&gt;=6, G1103&lt;12), "6-12",
AND(G1103&gt;=12, G1103&lt;18), "12-18",  AND(G1103&gt;=18, G1103&lt;24), "18-24", G1103&gt;=24, "24-36")</f>
        <v>24-36</v>
      </c>
    </row>
    <row r="1104" spans="1:37" x14ac:dyDescent="0.3">
      <c r="A1104" t="s">
        <v>1203</v>
      </c>
      <c r="B1104" t="s">
        <v>44</v>
      </c>
      <c r="C1104">
        <v>45</v>
      </c>
      <c r="D1104" t="s">
        <v>34</v>
      </c>
      <c r="E1104" t="s">
        <v>69</v>
      </c>
      <c r="F1104">
        <v>9</v>
      </c>
      <c r="G1104">
        <v>2</v>
      </c>
      <c r="H1104" t="s">
        <v>70</v>
      </c>
      <c r="I1104" t="s">
        <v>37</v>
      </c>
      <c r="J1104" t="s">
        <v>37</v>
      </c>
      <c r="K1104" t="s">
        <v>37</v>
      </c>
      <c r="L1104" t="s">
        <v>50</v>
      </c>
      <c r="M1104" t="s">
        <v>34</v>
      </c>
      <c r="N1104" t="s">
        <v>37</v>
      </c>
      <c r="O1104" t="s">
        <v>37</v>
      </c>
      <c r="P1104" t="s">
        <v>37</v>
      </c>
      <c r="Q1104" t="s">
        <v>37</v>
      </c>
      <c r="R1104" t="s">
        <v>37</v>
      </c>
      <c r="S1104" t="s">
        <v>37</v>
      </c>
      <c r="T1104" t="s">
        <v>37</v>
      </c>
      <c r="U1104" t="s">
        <v>46</v>
      </c>
      <c r="V1104" t="s">
        <v>37</v>
      </c>
      <c r="W1104" t="s">
        <v>40</v>
      </c>
      <c r="X1104">
        <v>109.85</v>
      </c>
      <c r="Y1104">
        <v>7002.95</v>
      </c>
      <c r="Z1104">
        <v>0</v>
      </c>
      <c r="AA1104">
        <v>0</v>
      </c>
      <c r="AB1104">
        <v>1197.6300000000001</v>
      </c>
      <c r="AC1104">
        <v>8200.58</v>
      </c>
      <c r="AD1104" t="s">
        <v>41</v>
      </c>
      <c r="AE1104" t="s">
        <v>42</v>
      </c>
      <c r="AF1104" t="s">
        <v>42</v>
      </c>
      <c r="AG1104">
        <f t="shared" si="34"/>
        <v>0</v>
      </c>
      <c r="AH1104" t="str" cm="1">
        <f t="array" ref="AH1104">_xlfn.IFS(
X1104&lt;=20, "&lt;20",
AND(X1104&gt;=20, X1104&lt;50), "20-50",
AND(X1104&gt;=50, X1104&lt;100), "50-100",
X1104&gt;=100, "&gt;100"
)</f>
        <v>&gt;100</v>
      </c>
      <c r="AI1104">
        <f t="shared" si="35"/>
        <v>0</v>
      </c>
      <c r="AJ1104" t="str" cm="1">
        <f t="array" ref="AJ1104">_xlfn.IFS(
C1104&lt;=20, "&lt;20",
AND(C1104&gt;=20, C1104&lt;35), "20-35",
AND(C1104&gt;=35, C1104&lt;50), "35-50",
C1104&gt;=50, "50-100"
)</f>
        <v>35-50</v>
      </c>
      <c r="AK1104" t="str" cm="1">
        <f t="array" ref="AK1104">_xlfn.IFS(
G1104&lt;6, "&lt;6",
AND(G1104&gt;=6, G1104&lt;12), "6-12",
AND(G1104&gt;=12, G1104&lt;18), "12-18",  AND(G1104&gt;=18, G1104&lt;24), "18-24", G1104&gt;=24, "24-36")</f>
        <v>&lt;6</v>
      </c>
    </row>
    <row r="1105" spans="1:37" x14ac:dyDescent="0.3">
      <c r="A1105" t="s">
        <v>1204</v>
      </c>
      <c r="B1105" t="s">
        <v>33</v>
      </c>
      <c r="C1105">
        <v>39</v>
      </c>
      <c r="D1105" t="s">
        <v>37</v>
      </c>
      <c r="E1105" t="s">
        <v>35</v>
      </c>
      <c r="F1105">
        <v>0</v>
      </c>
      <c r="G1105">
        <v>22</v>
      </c>
      <c r="H1105" t="s">
        <v>70</v>
      </c>
      <c r="I1105" t="s">
        <v>37</v>
      </c>
      <c r="J1105" t="s">
        <v>34</v>
      </c>
      <c r="K1105" t="s">
        <v>34</v>
      </c>
      <c r="L1105" t="s">
        <v>34</v>
      </c>
      <c r="M1105" t="s">
        <v>34</v>
      </c>
      <c r="N1105" t="s">
        <v>34</v>
      </c>
      <c r="O1105" t="s">
        <v>34</v>
      </c>
      <c r="P1105" t="s">
        <v>34</v>
      </c>
      <c r="Q1105" t="s">
        <v>34</v>
      </c>
      <c r="R1105" t="s">
        <v>34</v>
      </c>
      <c r="S1105" t="s">
        <v>34</v>
      </c>
      <c r="T1105" t="s">
        <v>34</v>
      </c>
      <c r="U1105" t="s">
        <v>67</v>
      </c>
      <c r="V1105" t="s">
        <v>34</v>
      </c>
      <c r="W1105" t="s">
        <v>40</v>
      </c>
      <c r="X1105">
        <v>19.899999999999999</v>
      </c>
      <c r="Y1105">
        <v>1110.05</v>
      </c>
      <c r="Z1105">
        <v>0</v>
      </c>
      <c r="AA1105">
        <v>0</v>
      </c>
      <c r="AB1105">
        <v>1826.38</v>
      </c>
      <c r="AC1105">
        <v>2936.43</v>
      </c>
      <c r="AD1105" t="s">
        <v>41</v>
      </c>
      <c r="AE1105" t="s">
        <v>42</v>
      </c>
      <c r="AF1105" t="s">
        <v>42</v>
      </c>
      <c r="AG1105">
        <f t="shared" si="34"/>
        <v>0</v>
      </c>
      <c r="AH1105" t="str" cm="1">
        <f t="array" ref="AH1105">_xlfn.IFS(
X1105&lt;=20, "&lt;20",
AND(X1105&gt;=20, X1105&lt;50), "20-50",
AND(X1105&gt;=50, X1105&lt;100), "50-100",
X1105&gt;=100, "&gt;100"
)</f>
        <v>&lt;20</v>
      </c>
      <c r="AI1105">
        <f t="shared" si="35"/>
        <v>0</v>
      </c>
      <c r="AJ1105" t="str" cm="1">
        <f t="array" ref="AJ1105">_xlfn.IFS(
C1105&lt;=20, "&lt;20",
AND(C1105&gt;=20, C1105&lt;35), "20-35",
AND(C1105&gt;=35, C1105&lt;50), "35-50",
C1105&gt;=50, "50-100"
)</f>
        <v>35-50</v>
      </c>
      <c r="AK1105" t="str" cm="1">
        <f t="array" ref="AK1105">_xlfn.IFS(
G1105&lt;6, "&lt;6",
AND(G1105&gt;=6, G1105&lt;12), "6-12",
AND(G1105&gt;=12, G1105&lt;18), "12-18",  AND(G1105&gt;=18, G1105&lt;24), "18-24", G1105&gt;=24, "24-36")</f>
        <v>18-24</v>
      </c>
    </row>
    <row r="1106" spans="1:37" x14ac:dyDescent="0.3">
      <c r="A1106" t="s">
        <v>1205</v>
      </c>
      <c r="B1106" t="s">
        <v>33</v>
      </c>
      <c r="C1106">
        <v>76</v>
      </c>
      <c r="D1106" t="s">
        <v>34</v>
      </c>
      <c r="E1106" t="s">
        <v>114</v>
      </c>
      <c r="F1106">
        <v>10</v>
      </c>
      <c r="G1106">
        <v>17</v>
      </c>
      <c r="H1106" t="s">
        <v>57</v>
      </c>
      <c r="I1106" t="s">
        <v>37</v>
      </c>
      <c r="J1106" t="s">
        <v>37</v>
      </c>
      <c r="K1106" t="s">
        <v>37</v>
      </c>
      <c r="L1106" t="s">
        <v>50</v>
      </c>
      <c r="M1106" t="s">
        <v>34</v>
      </c>
      <c r="N1106" t="s">
        <v>34</v>
      </c>
      <c r="O1106" t="s">
        <v>34</v>
      </c>
      <c r="P1106" t="s">
        <v>34</v>
      </c>
      <c r="Q1106" t="s">
        <v>37</v>
      </c>
      <c r="R1106" t="s">
        <v>37</v>
      </c>
      <c r="S1106" t="s">
        <v>37</v>
      </c>
      <c r="T1106" t="s">
        <v>37</v>
      </c>
      <c r="U1106" t="s">
        <v>46</v>
      </c>
      <c r="V1106" t="s">
        <v>37</v>
      </c>
      <c r="W1106" t="s">
        <v>51</v>
      </c>
      <c r="X1106">
        <v>95.45</v>
      </c>
      <c r="Y1106">
        <v>1752.55</v>
      </c>
      <c r="Z1106">
        <v>45.61</v>
      </c>
      <c r="AA1106">
        <v>0</v>
      </c>
      <c r="AB1106">
        <v>203.94</v>
      </c>
      <c r="AC1106">
        <v>1910.88</v>
      </c>
      <c r="AD1106" t="s">
        <v>52</v>
      </c>
      <c r="AE1106" t="s">
        <v>53</v>
      </c>
      <c r="AF1106" t="s">
        <v>91</v>
      </c>
      <c r="AG1106">
        <f t="shared" si="34"/>
        <v>1</v>
      </c>
      <c r="AH1106" t="str" cm="1">
        <f t="array" ref="AH1106">_xlfn.IFS(
X1106&lt;=20, "&lt;20",
AND(X1106&gt;=20, X1106&lt;50), "20-50",
AND(X1106&gt;=50, X1106&lt;100), "50-100",
X1106&gt;=100, "&gt;100"
)</f>
        <v>50-100</v>
      </c>
      <c r="AI1106">
        <f t="shared" si="35"/>
        <v>0</v>
      </c>
      <c r="AJ1106" t="str" cm="1">
        <f t="array" ref="AJ1106">_xlfn.IFS(
C1106&lt;=20, "&lt;20",
AND(C1106&gt;=20, C1106&lt;35), "20-35",
AND(C1106&gt;=35, C1106&lt;50), "35-50",
C1106&gt;=50, "50-100"
)</f>
        <v>50-100</v>
      </c>
      <c r="AK1106" t="str" cm="1">
        <f t="array" ref="AK1106">_xlfn.IFS(
G1106&lt;6, "&lt;6",
AND(G1106&gt;=6, G1106&lt;12), "6-12",
AND(G1106&gt;=12, G1106&lt;18), "12-18",  AND(G1106&gt;=18, G1106&lt;24), "18-24", G1106&gt;=24, "24-36")</f>
        <v>12-18</v>
      </c>
    </row>
    <row r="1107" spans="1:37" x14ac:dyDescent="0.3">
      <c r="A1107" t="s">
        <v>1206</v>
      </c>
      <c r="B1107" t="s">
        <v>33</v>
      </c>
      <c r="C1107">
        <v>61</v>
      </c>
      <c r="D1107" t="s">
        <v>34</v>
      </c>
      <c r="E1107" t="s">
        <v>87</v>
      </c>
      <c r="F1107">
        <v>7</v>
      </c>
      <c r="G1107">
        <v>3</v>
      </c>
      <c r="H1107" t="s">
        <v>36</v>
      </c>
      <c r="I1107" t="s">
        <v>37</v>
      </c>
      <c r="J1107" t="s">
        <v>34</v>
      </c>
      <c r="K1107" t="s">
        <v>37</v>
      </c>
      <c r="L1107" t="s">
        <v>50</v>
      </c>
      <c r="M1107" t="s">
        <v>37</v>
      </c>
      <c r="N1107" t="s">
        <v>34</v>
      </c>
      <c r="O1107" t="s">
        <v>34</v>
      </c>
      <c r="P1107" t="s">
        <v>34</v>
      </c>
      <c r="Q1107" t="s">
        <v>34</v>
      </c>
      <c r="R1107" t="s">
        <v>34</v>
      </c>
      <c r="S1107" t="s">
        <v>34</v>
      </c>
      <c r="T1107" t="s">
        <v>37</v>
      </c>
      <c r="U1107" t="s">
        <v>67</v>
      </c>
      <c r="V1107" t="s">
        <v>37</v>
      </c>
      <c r="W1107" t="s">
        <v>51</v>
      </c>
      <c r="X1107">
        <v>74.099999999999994</v>
      </c>
      <c r="Y1107">
        <v>450.9</v>
      </c>
      <c r="Z1107">
        <v>0</v>
      </c>
      <c r="AA1107">
        <v>0</v>
      </c>
      <c r="AB1107">
        <v>76.02</v>
      </c>
      <c r="AC1107">
        <v>526.91999999999996</v>
      </c>
      <c r="AD1107" t="s">
        <v>41</v>
      </c>
      <c r="AE1107" t="s">
        <v>42</v>
      </c>
      <c r="AF1107" t="s">
        <v>42</v>
      </c>
      <c r="AG1107">
        <f t="shared" si="34"/>
        <v>0</v>
      </c>
      <c r="AH1107" t="str" cm="1">
        <f t="array" ref="AH1107">_xlfn.IFS(
X1107&lt;=20, "&lt;20",
AND(X1107&gt;=20, X1107&lt;50), "20-50",
AND(X1107&gt;=50, X1107&lt;100), "50-100",
X1107&gt;=100, "&gt;100"
)</f>
        <v>50-100</v>
      </c>
      <c r="AI1107">
        <f t="shared" si="35"/>
        <v>0</v>
      </c>
      <c r="AJ1107" t="str" cm="1">
        <f t="array" ref="AJ1107">_xlfn.IFS(
C1107&lt;=20, "&lt;20",
AND(C1107&gt;=20, C1107&lt;35), "20-35",
AND(C1107&gt;=35, C1107&lt;50), "35-50",
C1107&gt;=50, "50-100"
)</f>
        <v>50-100</v>
      </c>
      <c r="AK1107" t="str" cm="1">
        <f t="array" ref="AK1107">_xlfn.IFS(
G1107&lt;6, "&lt;6",
AND(G1107&gt;=6, G1107&lt;12), "6-12",
AND(G1107&gt;=12, G1107&lt;18), "12-18",  AND(G1107&gt;=18, G1107&lt;24), "18-24", G1107&gt;=24, "24-36")</f>
        <v>&lt;6</v>
      </c>
    </row>
    <row r="1108" spans="1:37" x14ac:dyDescent="0.3">
      <c r="A1108" t="s">
        <v>1207</v>
      </c>
      <c r="B1108" t="s">
        <v>44</v>
      </c>
      <c r="C1108">
        <v>70</v>
      </c>
      <c r="D1108" t="s">
        <v>37</v>
      </c>
      <c r="E1108" t="s">
        <v>61</v>
      </c>
      <c r="F1108">
        <v>6</v>
      </c>
      <c r="G1108">
        <v>9</v>
      </c>
      <c r="H1108" t="s">
        <v>36</v>
      </c>
      <c r="I1108" t="s">
        <v>37</v>
      </c>
      <c r="J1108" t="s">
        <v>37</v>
      </c>
      <c r="K1108" t="s">
        <v>37</v>
      </c>
      <c r="L1108" t="s">
        <v>50</v>
      </c>
      <c r="M1108" t="s">
        <v>34</v>
      </c>
      <c r="N1108" t="s">
        <v>34</v>
      </c>
      <c r="O1108" t="s">
        <v>37</v>
      </c>
      <c r="P1108" t="s">
        <v>34</v>
      </c>
      <c r="Q1108" t="s">
        <v>34</v>
      </c>
      <c r="R1108" t="s">
        <v>37</v>
      </c>
      <c r="S1108" t="s">
        <v>34</v>
      </c>
      <c r="T1108" t="s">
        <v>37</v>
      </c>
      <c r="U1108" t="s">
        <v>46</v>
      </c>
      <c r="V1108" t="s">
        <v>37</v>
      </c>
      <c r="W1108" t="s">
        <v>40</v>
      </c>
      <c r="X1108">
        <v>88.75</v>
      </c>
      <c r="Y1108">
        <v>5348.65</v>
      </c>
      <c r="Z1108">
        <v>0</v>
      </c>
      <c r="AA1108">
        <v>0</v>
      </c>
      <c r="AB1108">
        <v>952.85</v>
      </c>
      <c r="AC1108">
        <v>6301.5</v>
      </c>
      <c r="AD1108" t="s">
        <v>41</v>
      </c>
      <c r="AE1108" t="s">
        <v>42</v>
      </c>
      <c r="AF1108" t="s">
        <v>42</v>
      </c>
      <c r="AG1108">
        <f t="shared" si="34"/>
        <v>0</v>
      </c>
      <c r="AH1108" t="str" cm="1">
        <f t="array" ref="AH1108">_xlfn.IFS(
X1108&lt;=20, "&lt;20",
AND(X1108&gt;=20, X1108&lt;50), "20-50",
AND(X1108&gt;=50, X1108&lt;100), "50-100",
X1108&gt;=100, "&gt;100"
)</f>
        <v>50-100</v>
      </c>
      <c r="AI1108">
        <f t="shared" si="35"/>
        <v>0</v>
      </c>
      <c r="AJ1108" t="str" cm="1">
        <f t="array" ref="AJ1108">_xlfn.IFS(
C1108&lt;=20, "&lt;20",
AND(C1108&gt;=20, C1108&lt;35), "20-35",
AND(C1108&gt;=35, C1108&lt;50), "35-50",
C1108&gt;=50, "50-100"
)</f>
        <v>50-100</v>
      </c>
      <c r="AK1108" t="str" cm="1">
        <f t="array" ref="AK1108">_xlfn.IFS(
G1108&lt;6, "&lt;6",
AND(G1108&gt;=6, G1108&lt;12), "6-12",
AND(G1108&gt;=12, G1108&lt;18), "12-18",  AND(G1108&gt;=18, G1108&lt;24), "18-24", G1108&gt;=24, "24-36")</f>
        <v>6-12</v>
      </c>
    </row>
    <row r="1109" spans="1:37" x14ac:dyDescent="0.3">
      <c r="A1109" t="s">
        <v>1208</v>
      </c>
      <c r="B1109" t="s">
        <v>44</v>
      </c>
      <c r="C1109">
        <v>56</v>
      </c>
      <c r="D1109" t="s">
        <v>37</v>
      </c>
      <c r="E1109" t="s">
        <v>82</v>
      </c>
      <c r="F1109">
        <v>4</v>
      </c>
      <c r="G1109">
        <v>30</v>
      </c>
      <c r="H1109" t="s">
        <v>36</v>
      </c>
      <c r="I1109" t="s">
        <v>37</v>
      </c>
      <c r="J1109" t="s">
        <v>34</v>
      </c>
      <c r="K1109" t="s">
        <v>37</v>
      </c>
      <c r="L1109" t="s">
        <v>72</v>
      </c>
      <c r="M1109" t="s">
        <v>34</v>
      </c>
      <c r="N1109" t="s">
        <v>34</v>
      </c>
      <c r="O1109" t="s">
        <v>37</v>
      </c>
      <c r="P1109" t="s">
        <v>34</v>
      </c>
      <c r="Q1109" t="s">
        <v>34</v>
      </c>
      <c r="R1109" t="s">
        <v>34</v>
      </c>
      <c r="S1109" t="s">
        <v>34</v>
      </c>
      <c r="T1109" t="s">
        <v>34</v>
      </c>
      <c r="U1109" t="s">
        <v>46</v>
      </c>
      <c r="V1109" t="s">
        <v>37</v>
      </c>
      <c r="W1109" t="s">
        <v>40</v>
      </c>
      <c r="X1109">
        <v>49.65</v>
      </c>
      <c r="Y1109">
        <v>49.65</v>
      </c>
      <c r="Z1109">
        <v>0</v>
      </c>
      <c r="AA1109">
        <v>40</v>
      </c>
      <c r="AB1109">
        <v>4.18</v>
      </c>
      <c r="AC1109">
        <v>93.83</v>
      </c>
      <c r="AD1109" t="s">
        <v>52</v>
      </c>
      <c r="AE1109" t="s">
        <v>58</v>
      </c>
      <c r="AF1109" t="s">
        <v>365</v>
      </c>
      <c r="AG1109">
        <f t="shared" si="34"/>
        <v>1</v>
      </c>
      <c r="AH1109" t="str" cm="1">
        <f t="array" ref="AH1109">_xlfn.IFS(
X1109&lt;=20, "&lt;20",
AND(X1109&gt;=20, X1109&lt;50), "20-50",
AND(X1109&gt;=50, X1109&lt;100), "50-100",
X1109&gt;=100, "&gt;100"
)</f>
        <v>20-50</v>
      </c>
      <c r="AI1109">
        <f t="shared" si="35"/>
        <v>0</v>
      </c>
      <c r="AJ1109" t="str" cm="1">
        <f t="array" ref="AJ1109">_xlfn.IFS(
C1109&lt;=20, "&lt;20",
AND(C1109&gt;=20, C1109&lt;35), "20-35",
AND(C1109&gt;=35, C1109&lt;50), "35-50",
C1109&gt;=50, "50-100"
)</f>
        <v>50-100</v>
      </c>
      <c r="AK1109" t="str" cm="1">
        <f t="array" ref="AK1109">_xlfn.IFS(
G1109&lt;6, "&lt;6",
AND(G1109&gt;=6, G1109&lt;12), "6-12",
AND(G1109&gt;=12, G1109&lt;18), "12-18",  AND(G1109&gt;=18, G1109&lt;24), "18-24", G1109&gt;=24, "24-36")</f>
        <v>24-36</v>
      </c>
    </row>
    <row r="1110" spans="1:37" x14ac:dyDescent="0.3">
      <c r="A1110" t="s">
        <v>1209</v>
      </c>
      <c r="B1110" t="s">
        <v>44</v>
      </c>
      <c r="C1110">
        <v>55</v>
      </c>
      <c r="D1110" t="s">
        <v>37</v>
      </c>
      <c r="E1110" t="s">
        <v>61</v>
      </c>
      <c r="F1110">
        <v>5</v>
      </c>
      <c r="G1110">
        <v>3</v>
      </c>
      <c r="H1110" t="s">
        <v>70</v>
      </c>
      <c r="I1110" t="s">
        <v>37</v>
      </c>
      <c r="J1110" t="s">
        <v>37</v>
      </c>
      <c r="K1110" t="s">
        <v>37</v>
      </c>
      <c r="L1110" t="s">
        <v>72</v>
      </c>
      <c r="M1110" t="s">
        <v>37</v>
      </c>
      <c r="N1110" t="s">
        <v>34</v>
      </c>
      <c r="O1110" t="s">
        <v>34</v>
      </c>
      <c r="P1110" t="s">
        <v>37</v>
      </c>
      <c r="Q1110" t="s">
        <v>34</v>
      </c>
      <c r="R1110" t="s">
        <v>37</v>
      </c>
      <c r="S1110" t="s">
        <v>37</v>
      </c>
      <c r="T1110" t="s">
        <v>37</v>
      </c>
      <c r="U1110" t="s">
        <v>39</v>
      </c>
      <c r="V1110" t="s">
        <v>37</v>
      </c>
      <c r="W1110" t="s">
        <v>51</v>
      </c>
      <c r="X1110">
        <v>70.95</v>
      </c>
      <c r="Y1110">
        <v>3629.2</v>
      </c>
      <c r="Z1110">
        <v>0</v>
      </c>
      <c r="AA1110">
        <v>0</v>
      </c>
      <c r="AB1110">
        <v>2148.48</v>
      </c>
      <c r="AC1110">
        <v>5777.68</v>
      </c>
      <c r="AD1110" t="s">
        <v>41</v>
      </c>
      <c r="AE1110" t="s">
        <v>42</v>
      </c>
      <c r="AF1110" t="s">
        <v>42</v>
      </c>
      <c r="AG1110">
        <f t="shared" si="34"/>
        <v>0</v>
      </c>
      <c r="AH1110" t="str" cm="1">
        <f t="array" ref="AH1110">_xlfn.IFS(
X1110&lt;=20, "&lt;20",
AND(X1110&gt;=20, X1110&lt;50), "20-50",
AND(X1110&gt;=50, X1110&lt;100), "50-100",
X1110&gt;=100, "&gt;100"
)</f>
        <v>50-100</v>
      </c>
      <c r="AI1110">
        <f t="shared" si="35"/>
        <v>0</v>
      </c>
      <c r="AJ1110" t="str" cm="1">
        <f t="array" ref="AJ1110">_xlfn.IFS(
C1110&lt;=20, "&lt;20",
AND(C1110&gt;=20, C1110&lt;35), "20-35",
AND(C1110&gt;=35, C1110&lt;50), "35-50",
C1110&gt;=50, "50-100"
)</f>
        <v>50-100</v>
      </c>
      <c r="AK1110" t="str" cm="1">
        <f t="array" ref="AK1110">_xlfn.IFS(
G1110&lt;6, "&lt;6",
AND(G1110&gt;=6, G1110&lt;12), "6-12",
AND(G1110&gt;=12, G1110&lt;18), "12-18",  AND(G1110&gt;=18, G1110&lt;24), "18-24", G1110&gt;=24, "24-36")</f>
        <v>&lt;6</v>
      </c>
    </row>
    <row r="1111" spans="1:37" x14ac:dyDescent="0.3">
      <c r="A1111" t="s">
        <v>1210</v>
      </c>
      <c r="B1111" t="s">
        <v>33</v>
      </c>
      <c r="C1111">
        <v>32</v>
      </c>
      <c r="D1111" t="s">
        <v>37</v>
      </c>
      <c r="E1111" t="s">
        <v>82</v>
      </c>
      <c r="F1111">
        <v>6</v>
      </c>
      <c r="G1111">
        <v>10</v>
      </c>
      <c r="H1111" t="s">
        <v>36</v>
      </c>
      <c r="I1111" t="s">
        <v>37</v>
      </c>
      <c r="J1111" t="s">
        <v>34</v>
      </c>
      <c r="K1111" t="s">
        <v>34</v>
      </c>
      <c r="L1111" t="s">
        <v>34</v>
      </c>
      <c r="M1111" t="s">
        <v>34</v>
      </c>
      <c r="N1111" t="s">
        <v>34</v>
      </c>
      <c r="O1111" t="s">
        <v>34</v>
      </c>
      <c r="P1111" t="s">
        <v>34</v>
      </c>
      <c r="Q1111" t="s">
        <v>34</v>
      </c>
      <c r="R1111" t="s">
        <v>34</v>
      </c>
      <c r="S1111" t="s">
        <v>34</v>
      </c>
      <c r="T1111" t="s">
        <v>34</v>
      </c>
      <c r="U1111" t="s">
        <v>46</v>
      </c>
      <c r="V1111" t="s">
        <v>34</v>
      </c>
      <c r="W1111" t="s">
        <v>40</v>
      </c>
      <c r="X1111">
        <v>19.2</v>
      </c>
      <c r="Y1111">
        <v>19.2</v>
      </c>
      <c r="Z1111">
        <v>0</v>
      </c>
      <c r="AA1111">
        <v>0</v>
      </c>
      <c r="AB1111">
        <v>35.880000000000003</v>
      </c>
      <c r="AC1111">
        <v>55.08</v>
      </c>
      <c r="AD1111" t="s">
        <v>85</v>
      </c>
      <c r="AE1111" t="s">
        <v>42</v>
      </c>
      <c r="AF1111" t="s">
        <v>42</v>
      </c>
      <c r="AG1111">
        <f t="shared" si="34"/>
        <v>0</v>
      </c>
      <c r="AH1111" t="str" cm="1">
        <f t="array" ref="AH1111">_xlfn.IFS(
X1111&lt;=20, "&lt;20",
AND(X1111&gt;=20, X1111&lt;50), "20-50",
AND(X1111&gt;=50, X1111&lt;100), "50-100",
X1111&gt;=100, "&gt;100"
)</f>
        <v>&lt;20</v>
      </c>
      <c r="AI1111">
        <f t="shared" si="35"/>
        <v>1</v>
      </c>
      <c r="AJ1111" t="str" cm="1">
        <f t="array" ref="AJ1111">_xlfn.IFS(
C1111&lt;=20, "&lt;20",
AND(C1111&gt;=20, C1111&lt;35), "20-35",
AND(C1111&gt;=35, C1111&lt;50), "35-50",
C1111&gt;=50, "50-100"
)</f>
        <v>20-35</v>
      </c>
      <c r="AK1111" t="str" cm="1">
        <f t="array" ref="AK1111">_xlfn.IFS(
G1111&lt;6, "&lt;6",
AND(G1111&gt;=6, G1111&lt;12), "6-12",
AND(G1111&gt;=12, G1111&lt;18), "12-18",  AND(G1111&gt;=18, G1111&lt;24), "18-24", G1111&gt;=24, "24-36")</f>
        <v>6-12</v>
      </c>
    </row>
    <row r="1112" spans="1:37" x14ac:dyDescent="0.3">
      <c r="A1112" t="s">
        <v>1211</v>
      </c>
      <c r="B1112" t="s">
        <v>44</v>
      </c>
      <c r="C1112">
        <v>67</v>
      </c>
      <c r="D1112" t="s">
        <v>34</v>
      </c>
      <c r="E1112" t="s">
        <v>48</v>
      </c>
      <c r="F1112">
        <v>6</v>
      </c>
      <c r="G1112">
        <v>18</v>
      </c>
      <c r="H1112" t="s">
        <v>110</v>
      </c>
      <c r="I1112" t="s">
        <v>37</v>
      </c>
      <c r="J1112" t="s">
        <v>37</v>
      </c>
      <c r="K1112" t="s">
        <v>37</v>
      </c>
      <c r="L1112" t="s">
        <v>50</v>
      </c>
      <c r="M1112" t="s">
        <v>34</v>
      </c>
      <c r="N1112" t="s">
        <v>34</v>
      </c>
      <c r="O1112" t="s">
        <v>37</v>
      </c>
      <c r="P1112" t="s">
        <v>34</v>
      </c>
      <c r="Q1112" t="s">
        <v>37</v>
      </c>
      <c r="R1112" t="s">
        <v>37</v>
      </c>
      <c r="S1112" t="s">
        <v>37</v>
      </c>
      <c r="T1112" t="s">
        <v>37</v>
      </c>
      <c r="U1112" t="s">
        <v>46</v>
      </c>
      <c r="V1112" t="s">
        <v>37</v>
      </c>
      <c r="W1112" t="s">
        <v>51</v>
      </c>
      <c r="X1112">
        <v>100.05</v>
      </c>
      <c r="Y1112">
        <v>3810.55</v>
      </c>
      <c r="Z1112">
        <v>0</v>
      </c>
      <c r="AA1112">
        <v>0</v>
      </c>
      <c r="AB1112">
        <v>646.02</v>
      </c>
      <c r="AC1112">
        <v>4456.57</v>
      </c>
      <c r="AD1112" t="s">
        <v>41</v>
      </c>
      <c r="AE1112" t="s">
        <v>42</v>
      </c>
      <c r="AF1112" t="s">
        <v>42</v>
      </c>
      <c r="AG1112">
        <f t="shared" si="34"/>
        <v>0</v>
      </c>
      <c r="AH1112" t="str" cm="1">
        <f t="array" ref="AH1112">_xlfn.IFS(
X1112&lt;=20, "&lt;20",
AND(X1112&gt;=20, X1112&lt;50), "20-50",
AND(X1112&gt;=50, X1112&lt;100), "50-100",
X1112&gt;=100, "&gt;100"
)</f>
        <v>&gt;100</v>
      </c>
      <c r="AI1112">
        <f t="shared" si="35"/>
        <v>0</v>
      </c>
      <c r="AJ1112" t="str" cm="1">
        <f t="array" ref="AJ1112">_xlfn.IFS(
C1112&lt;=20, "&lt;20",
AND(C1112&gt;=20, C1112&lt;35), "20-35",
AND(C1112&gt;=35, C1112&lt;50), "35-50",
C1112&gt;=50, "50-100"
)</f>
        <v>50-100</v>
      </c>
      <c r="AK1112" t="str" cm="1">
        <f t="array" ref="AK1112">_xlfn.IFS(
G1112&lt;6, "&lt;6",
AND(G1112&gt;=6, G1112&lt;12), "6-12",
AND(G1112&gt;=12, G1112&lt;18), "12-18",  AND(G1112&gt;=18, G1112&lt;24), "18-24", G1112&gt;=24, "24-36")</f>
        <v>18-24</v>
      </c>
    </row>
    <row r="1113" spans="1:37" x14ac:dyDescent="0.3">
      <c r="A1113" t="s">
        <v>1212</v>
      </c>
      <c r="B1113" t="s">
        <v>44</v>
      </c>
      <c r="C1113">
        <v>58</v>
      </c>
      <c r="D1113" t="s">
        <v>34</v>
      </c>
      <c r="E1113" t="s">
        <v>56</v>
      </c>
      <c r="F1113">
        <v>13</v>
      </c>
      <c r="G1113">
        <v>33</v>
      </c>
      <c r="H1113" t="s">
        <v>36</v>
      </c>
      <c r="I1113" t="s">
        <v>37</v>
      </c>
      <c r="J1113" t="s">
        <v>37</v>
      </c>
      <c r="K1113" t="s">
        <v>37</v>
      </c>
      <c r="L1113" t="s">
        <v>38</v>
      </c>
      <c r="M1113" t="s">
        <v>34</v>
      </c>
      <c r="N1113" t="s">
        <v>34</v>
      </c>
      <c r="O1113" t="s">
        <v>34</v>
      </c>
      <c r="P1113" t="s">
        <v>34</v>
      </c>
      <c r="Q1113" t="s">
        <v>34</v>
      </c>
      <c r="R1113" t="s">
        <v>34</v>
      </c>
      <c r="S1113" t="s">
        <v>34</v>
      </c>
      <c r="T1113" t="s">
        <v>37</v>
      </c>
      <c r="U1113" t="s">
        <v>46</v>
      </c>
      <c r="V1113" t="s">
        <v>34</v>
      </c>
      <c r="W1113" t="s">
        <v>143</v>
      </c>
      <c r="X1113">
        <v>49</v>
      </c>
      <c r="Y1113">
        <v>1291.3499999999999</v>
      </c>
      <c r="Z1113">
        <v>0</v>
      </c>
      <c r="AA1113">
        <v>0</v>
      </c>
      <c r="AB1113">
        <v>72.63</v>
      </c>
      <c r="AC1113">
        <v>1363.98</v>
      </c>
      <c r="AD1113" t="s">
        <v>41</v>
      </c>
      <c r="AE1113" t="s">
        <v>42</v>
      </c>
      <c r="AF1113" t="s">
        <v>42</v>
      </c>
      <c r="AG1113">
        <f t="shared" si="34"/>
        <v>0</v>
      </c>
      <c r="AH1113" t="str" cm="1">
        <f t="array" ref="AH1113">_xlfn.IFS(
X1113&lt;=20, "&lt;20",
AND(X1113&gt;=20, X1113&lt;50), "20-50",
AND(X1113&gt;=50, X1113&lt;100), "50-100",
X1113&gt;=100, "&gt;100"
)</f>
        <v>20-50</v>
      </c>
      <c r="AI1113">
        <f t="shared" si="35"/>
        <v>0</v>
      </c>
      <c r="AJ1113" t="str" cm="1">
        <f t="array" ref="AJ1113">_xlfn.IFS(
C1113&lt;=20, "&lt;20",
AND(C1113&gt;=20, C1113&lt;35), "20-35",
AND(C1113&gt;=35, C1113&lt;50), "35-50",
C1113&gt;=50, "50-100"
)</f>
        <v>50-100</v>
      </c>
      <c r="AK1113" t="str" cm="1">
        <f t="array" ref="AK1113">_xlfn.IFS(
G1113&lt;6, "&lt;6",
AND(G1113&gt;=6, G1113&lt;12), "6-12",
AND(G1113&gt;=12, G1113&lt;18), "12-18",  AND(G1113&gt;=18, G1113&lt;24), "18-24", G1113&gt;=24, "24-36")</f>
        <v>24-36</v>
      </c>
    </row>
    <row r="1114" spans="1:37" x14ac:dyDescent="0.3">
      <c r="A1114" t="s">
        <v>1213</v>
      </c>
      <c r="B1114" t="s">
        <v>44</v>
      </c>
      <c r="C1114">
        <v>56</v>
      </c>
      <c r="D1114" t="s">
        <v>34</v>
      </c>
      <c r="E1114" t="s">
        <v>74</v>
      </c>
      <c r="F1114">
        <v>13</v>
      </c>
      <c r="G1114">
        <v>32</v>
      </c>
      <c r="H1114" t="s">
        <v>57</v>
      </c>
      <c r="I1114" t="s">
        <v>37</v>
      </c>
      <c r="J1114" t="s">
        <v>34</v>
      </c>
      <c r="K1114" t="s">
        <v>37</v>
      </c>
      <c r="L1114" t="s">
        <v>50</v>
      </c>
      <c r="M1114" t="s">
        <v>34</v>
      </c>
      <c r="N1114" t="s">
        <v>37</v>
      </c>
      <c r="O1114" t="s">
        <v>34</v>
      </c>
      <c r="P1114" t="s">
        <v>37</v>
      </c>
      <c r="Q1114" t="s">
        <v>34</v>
      </c>
      <c r="R1114" t="s">
        <v>37</v>
      </c>
      <c r="S1114" t="s">
        <v>37</v>
      </c>
      <c r="T1114" t="s">
        <v>34</v>
      </c>
      <c r="U1114" t="s">
        <v>46</v>
      </c>
      <c r="V1114" t="s">
        <v>37</v>
      </c>
      <c r="W1114" t="s">
        <v>40</v>
      </c>
      <c r="X1114">
        <v>89.65</v>
      </c>
      <c r="Y1114">
        <v>1208.3499999999999</v>
      </c>
      <c r="Z1114">
        <v>0</v>
      </c>
      <c r="AA1114">
        <v>120</v>
      </c>
      <c r="AB1114">
        <v>106.68</v>
      </c>
      <c r="AC1114">
        <v>1435.03</v>
      </c>
      <c r="AD1114" t="s">
        <v>52</v>
      </c>
      <c r="AE1114" t="s">
        <v>53</v>
      </c>
      <c r="AF1114" t="s">
        <v>54</v>
      </c>
      <c r="AG1114">
        <f t="shared" si="34"/>
        <v>1</v>
      </c>
      <c r="AH1114" t="str" cm="1">
        <f t="array" ref="AH1114">_xlfn.IFS(
X1114&lt;=20, "&lt;20",
AND(X1114&gt;=20, X1114&lt;50), "20-50",
AND(X1114&gt;=50, X1114&lt;100), "50-100",
X1114&gt;=100, "&gt;100"
)</f>
        <v>50-100</v>
      </c>
      <c r="AI1114">
        <f t="shared" si="35"/>
        <v>0</v>
      </c>
      <c r="AJ1114" t="str" cm="1">
        <f t="array" ref="AJ1114">_xlfn.IFS(
C1114&lt;=20, "&lt;20",
AND(C1114&gt;=20, C1114&lt;35), "20-35",
AND(C1114&gt;=35, C1114&lt;50), "35-50",
C1114&gt;=50, "50-100"
)</f>
        <v>50-100</v>
      </c>
      <c r="AK1114" t="str" cm="1">
        <f t="array" ref="AK1114">_xlfn.IFS(
G1114&lt;6, "&lt;6",
AND(G1114&gt;=6, G1114&lt;12), "6-12",
AND(G1114&gt;=12, G1114&lt;18), "12-18",  AND(G1114&gt;=18, G1114&lt;24), "18-24", G1114&gt;=24, "24-36")</f>
        <v>24-36</v>
      </c>
    </row>
    <row r="1115" spans="1:37" x14ac:dyDescent="0.3">
      <c r="A1115" t="s">
        <v>1214</v>
      </c>
      <c r="B1115" t="s">
        <v>44</v>
      </c>
      <c r="C1115">
        <v>30</v>
      </c>
      <c r="D1115" t="s">
        <v>37</v>
      </c>
      <c r="E1115" t="s">
        <v>76</v>
      </c>
      <c r="F1115">
        <v>5</v>
      </c>
      <c r="G1115">
        <v>22</v>
      </c>
      <c r="H1115" t="s">
        <v>66</v>
      </c>
      <c r="I1115" t="s">
        <v>37</v>
      </c>
      <c r="J1115" t="s">
        <v>34</v>
      </c>
      <c r="K1115" t="s">
        <v>37</v>
      </c>
      <c r="L1115" t="s">
        <v>38</v>
      </c>
      <c r="M1115" t="s">
        <v>37</v>
      </c>
      <c r="N1115" t="s">
        <v>37</v>
      </c>
      <c r="O1115" t="s">
        <v>37</v>
      </c>
      <c r="P1115" t="s">
        <v>37</v>
      </c>
      <c r="Q1115" t="s">
        <v>37</v>
      </c>
      <c r="R1115" t="s">
        <v>34</v>
      </c>
      <c r="S1115" t="s">
        <v>34</v>
      </c>
      <c r="T1115" t="s">
        <v>37</v>
      </c>
      <c r="U1115" t="s">
        <v>67</v>
      </c>
      <c r="V1115" t="s">
        <v>37</v>
      </c>
      <c r="W1115" t="s">
        <v>51</v>
      </c>
      <c r="X1115">
        <v>75.099999999999994</v>
      </c>
      <c r="Y1115">
        <v>5336.35</v>
      </c>
      <c r="Z1115">
        <v>0</v>
      </c>
      <c r="AA1115">
        <v>0</v>
      </c>
      <c r="AB1115">
        <v>1082.1600000000001</v>
      </c>
      <c r="AC1115">
        <v>6418.51</v>
      </c>
      <c r="AD1115" t="s">
        <v>41</v>
      </c>
      <c r="AE1115" t="s">
        <v>42</v>
      </c>
      <c r="AF1115" t="s">
        <v>42</v>
      </c>
      <c r="AG1115">
        <f t="shared" si="34"/>
        <v>0</v>
      </c>
      <c r="AH1115" t="str" cm="1">
        <f t="array" ref="AH1115">_xlfn.IFS(
X1115&lt;=20, "&lt;20",
AND(X1115&gt;=20, X1115&lt;50), "20-50",
AND(X1115&gt;=50, X1115&lt;100), "50-100",
X1115&gt;=100, "&gt;100"
)</f>
        <v>50-100</v>
      </c>
      <c r="AI1115">
        <f t="shared" si="35"/>
        <v>0</v>
      </c>
      <c r="AJ1115" t="str" cm="1">
        <f t="array" ref="AJ1115">_xlfn.IFS(
C1115&lt;=20, "&lt;20",
AND(C1115&gt;=20, C1115&lt;35), "20-35",
AND(C1115&gt;=35, C1115&lt;50), "35-50",
C1115&gt;=50, "50-100"
)</f>
        <v>20-35</v>
      </c>
      <c r="AK1115" t="str" cm="1">
        <f t="array" ref="AK1115">_xlfn.IFS(
G1115&lt;6, "&lt;6",
AND(G1115&gt;=6, G1115&lt;12), "6-12",
AND(G1115&gt;=12, G1115&lt;18), "12-18",  AND(G1115&gt;=18, G1115&lt;24), "18-24", G1115&gt;=24, "24-36")</f>
        <v>18-24</v>
      </c>
    </row>
    <row r="1116" spans="1:37" x14ac:dyDescent="0.3">
      <c r="A1116" t="s">
        <v>1215</v>
      </c>
      <c r="B1116" t="s">
        <v>33</v>
      </c>
      <c r="C1116">
        <v>32</v>
      </c>
      <c r="D1116" t="s">
        <v>34</v>
      </c>
      <c r="E1116" t="s">
        <v>56</v>
      </c>
      <c r="F1116">
        <v>9</v>
      </c>
      <c r="G1116">
        <v>14</v>
      </c>
      <c r="H1116" t="s">
        <v>49</v>
      </c>
      <c r="I1116" t="s">
        <v>37</v>
      </c>
      <c r="J1116" t="s">
        <v>34</v>
      </c>
      <c r="K1116" t="s">
        <v>37</v>
      </c>
      <c r="L1116" t="s">
        <v>50</v>
      </c>
      <c r="M1116" t="s">
        <v>34</v>
      </c>
      <c r="N1116" t="s">
        <v>34</v>
      </c>
      <c r="O1116" t="s">
        <v>34</v>
      </c>
      <c r="P1116" t="s">
        <v>34</v>
      </c>
      <c r="Q1116" t="s">
        <v>37</v>
      </c>
      <c r="R1116" t="s">
        <v>34</v>
      </c>
      <c r="S1116" t="s">
        <v>34</v>
      </c>
      <c r="T1116" t="s">
        <v>37</v>
      </c>
      <c r="U1116" t="s">
        <v>46</v>
      </c>
      <c r="V1116" t="s">
        <v>37</v>
      </c>
      <c r="W1116" t="s">
        <v>51</v>
      </c>
      <c r="X1116">
        <v>79.400000000000006</v>
      </c>
      <c r="Y1116">
        <v>244.65</v>
      </c>
      <c r="Z1116">
        <v>0</v>
      </c>
      <c r="AA1116">
        <v>0</v>
      </c>
      <c r="AB1116">
        <v>139.80000000000001</v>
      </c>
      <c r="AC1116">
        <v>384.45</v>
      </c>
      <c r="AD1116" t="s">
        <v>52</v>
      </c>
      <c r="AE1116" t="s">
        <v>53</v>
      </c>
      <c r="AF1116" t="s">
        <v>155</v>
      </c>
      <c r="AG1116">
        <f t="shared" si="34"/>
        <v>1</v>
      </c>
      <c r="AH1116" t="str" cm="1">
        <f t="array" ref="AH1116">_xlfn.IFS(
X1116&lt;=20, "&lt;20",
AND(X1116&gt;=20, X1116&lt;50), "20-50",
AND(X1116&gt;=50, X1116&lt;100), "50-100",
X1116&gt;=100, "&gt;100"
)</f>
        <v>50-100</v>
      </c>
      <c r="AI1116">
        <f t="shared" si="35"/>
        <v>0</v>
      </c>
      <c r="AJ1116" t="str" cm="1">
        <f t="array" ref="AJ1116">_xlfn.IFS(
C1116&lt;=20, "&lt;20",
AND(C1116&gt;=20, C1116&lt;35), "20-35",
AND(C1116&gt;=35, C1116&lt;50), "35-50",
C1116&gt;=50, "50-100"
)</f>
        <v>20-35</v>
      </c>
      <c r="AK1116" t="str" cm="1">
        <f t="array" ref="AK1116">_xlfn.IFS(
G1116&lt;6, "&lt;6",
AND(G1116&gt;=6, G1116&lt;12), "6-12",
AND(G1116&gt;=12, G1116&lt;18), "12-18",  AND(G1116&gt;=18, G1116&lt;24), "18-24", G1116&gt;=24, "24-36")</f>
        <v>12-18</v>
      </c>
    </row>
    <row r="1117" spans="1:37" x14ac:dyDescent="0.3">
      <c r="A1117" t="s">
        <v>1216</v>
      </c>
      <c r="B1117" t="s">
        <v>44</v>
      </c>
      <c r="C1117">
        <v>30</v>
      </c>
      <c r="D1117" t="s">
        <v>34</v>
      </c>
      <c r="E1117" t="s">
        <v>61</v>
      </c>
      <c r="F1117">
        <v>14</v>
      </c>
      <c r="G1117">
        <v>7</v>
      </c>
      <c r="H1117" t="s">
        <v>66</v>
      </c>
      <c r="I1117" t="s">
        <v>37</v>
      </c>
      <c r="J1117" t="s">
        <v>37</v>
      </c>
      <c r="K1117" t="s">
        <v>37</v>
      </c>
      <c r="L1117" t="s">
        <v>50</v>
      </c>
      <c r="M1117" t="s">
        <v>37</v>
      </c>
      <c r="N1117" t="s">
        <v>37</v>
      </c>
      <c r="O1117" t="s">
        <v>37</v>
      </c>
      <c r="P1117" t="s">
        <v>34</v>
      </c>
      <c r="Q1117" t="s">
        <v>37</v>
      </c>
      <c r="R1117" t="s">
        <v>37</v>
      </c>
      <c r="S1117" t="s">
        <v>37</v>
      </c>
      <c r="T1117" t="s">
        <v>37</v>
      </c>
      <c r="U1117" t="s">
        <v>39</v>
      </c>
      <c r="V1117" t="s">
        <v>37</v>
      </c>
      <c r="W1117" t="s">
        <v>40</v>
      </c>
      <c r="X1117">
        <v>108.15</v>
      </c>
      <c r="Y1117">
        <v>7930.55</v>
      </c>
      <c r="Z1117">
        <v>0</v>
      </c>
      <c r="AA1117">
        <v>0</v>
      </c>
      <c r="AB1117">
        <v>403.9</v>
      </c>
      <c r="AC1117">
        <v>8334.4500000000007</v>
      </c>
      <c r="AD1117" t="s">
        <v>41</v>
      </c>
      <c r="AE1117" t="s">
        <v>42</v>
      </c>
      <c r="AF1117" t="s">
        <v>42</v>
      </c>
      <c r="AG1117">
        <f t="shared" si="34"/>
        <v>0</v>
      </c>
      <c r="AH1117" t="str" cm="1">
        <f t="array" ref="AH1117">_xlfn.IFS(
X1117&lt;=20, "&lt;20",
AND(X1117&gt;=20, X1117&lt;50), "20-50",
AND(X1117&gt;=50, X1117&lt;100), "50-100",
X1117&gt;=100, "&gt;100"
)</f>
        <v>&gt;100</v>
      </c>
      <c r="AI1117">
        <f t="shared" si="35"/>
        <v>0</v>
      </c>
      <c r="AJ1117" t="str" cm="1">
        <f t="array" ref="AJ1117">_xlfn.IFS(
C1117&lt;=20, "&lt;20",
AND(C1117&gt;=20, C1117&lt;35), "20-35",
AND(C1117&gt;=35, C1117&lt;50), "35-50",
C1117&gt;=50, "50-100"
)</f>
        <v>20-35</v>
      </c>
      <c r="AK1117" t="str" cm="1">
        <f t="array" ref="AK1117">_xlfn.IFS(
G1117&lt;6, "&lt;6",
AND(G1117&gt;=6, G1117&lt;12), "6-12",
AND(G1117&gt;=12, G1117&lt;18), "12-18",  AND(G1117&gt;=18, G1117&lt;24), "18-24", G1117&gt;=24, "24-36")</f>
        <v>6-12</v>
      </c>
    </row>
    <row r="1118" spans="1:37" x14ac:dyDescent="0.3">
      <c r="A1118" t="s">
        <v>1217</v>
      </c>
      <c r="B1118" t="s">
        <v>44</v>
      </c>
      <c r="C1118">
        <v>50</v>
      </c>
      <c r="D1118" t="s">
        <v>34</v>
      </c>
      <c r="E1118" t="s">
        <v>114</v>
      </c>
      <c r="F1118">
        <v>1</v>
      </c>
      <c r="G1118">
        <v>21</v>
      </c>
      <c r="H1118" t="s">
        <v>57</v>
      </c>
      <c r="I1118" t="s">
        <v>37</v>
      </c>
      <c r="J1118" t="s">
        <v>34</v>
      </c>
      <c r="K1118" t="s">
        <v>34</v>
      </c>
      <c r="L1118" t="s">
        <v>34</v>
      </c>
      <c r="M1118" t="s">
        <v>34</v>
      </c>
      <c r="N1118" t="s">
        <v>34</v>
      </c>
      <c r="O1118" t="s">
        <v>34</v>
      </c>
      <c r="P1118" t="s">
        <v>34</v>
      </c>
      <c r="Q1118" t="s">
        <v>34</v>
      </c>
      <c r="R1118" t="s">
        <v>34</v>
      </c>
      <c r="S1118" t="s">
        <v>34</v>
      </c>
      <c r="T1118" t="s">
        <v>34</v>
      </c>
      <c r="U1118" t="s">
        <v>39</v>
      </c>
      <c r="V1118" t="s">
        <v>34</v>
      </c>
      <c r="W1118" t="s">
        <v>51</v>
      </c>
      <c r="X1118">
        <v>19.8</v>
      </c>
      <c r="Y1118">
        <v>202.25</v>
      </c>
      <c r="Z1118">
        <v>0</v>
      </c>
      <c r="AA1118">
        <v>0</v>
      </c>
      <c r="AB1118">
        <v>132.47999999999999</v>
      </c>
      <c r="AC1118">
        <v>334.73</v>
      </c>
      <c r="AD1118" t="s">
        <v>41</v>
      </c>
      <c r="AE1118" t="s">
        <v>42</v>
      </c>
      <c r="AF1118" t="s">
        <v>42</v>
      </c>
      <c r="AG1118">
        <f t="shared" si="34"/>
        <v>0</v>
      </c>
      <c r="AH1118" t="str" cm="1">
        <f t="array" ref="AH1118">_xlfn.IFS(
X1118&lt;=20, "&lt;20",
AND(X1118&gt;=20, X1118&lt;50), "20-50",
AND(X1118&gt;=50, X1118&lt;100), "50-100",
X1118&gt;=100, "&gt;100"
)</f>
        <v>&lt;20</v>
      </c>
      <c r="AI1118">
        <f t="shared" si="35"/>
        <v>0</v>
      </c>
      <c r="AJ1118" t="str" cm="1">
        <f t="array" ref="AJ1118">_xlfn.IFS(
C1118&lt;=20, "&lt;20",
AND(C1118&gt;=20, C1118&lt;35), "20-35",
AND(C1118&gt;=35, C1118&lt;50), "35-50",
C1118&gt;=50, "50-100"
)</f>
        <v>50-100</v>
      </c>
      <c r="AK1118" t="str" cm="1">
        <f t="array" ref="AK1118">_xlfn.IFS(
G1118&lt;6, "&lt;6",
AND(G1118&gt;=6, G1118&lt;12), "6-12",
AND(G1118&gt;=12, G1118&lt;18), "12-18",  AND(G1118&gt;=18, G1118&lt;24), "18-24", G1118&gt;=24, "24-36")</f>
        <v>18-24</v>
      </c>
    </row>
    <row r="1119" spans="1:37" x14ac:dyDescent="0.3">
      <c r="A1119" t="s">
        <v>1218</v>
      </c>
      <c r="B1119" t="s">
        <v>33</v>
      </c>
      <c r="C1119">
        <v>60</v>
      </c>
      <c r="D1119" t="s">
        <v>34</v>
      </c>
      <c r="E1119" t="s">
        <v>56</v>
      </c>
      <c r="F1119">
        <v>6</v>
      </c>
      <c r="G1119">
        <v>4</v>
      </c>
      <c r="H1119" t="s">
        <v>57</v>
      </c>
      <c r="I1119" t="s">
        <v>37</v>
      </c>
      <c r="J1119" t="s">
        <v>34</v>
      </c>
      <c r="K1119" t="s">
        <v>34</v>
      </c>
      <c r="L1119" t="s">
        <v>34</v>
      </c>
      <c r="M1119" t="s">
        <v>34</v>
      </c>
      <c r="N1119" t="s">
        <v>34</v>
      </c>
      <c r="O1119" t="s">
        <v>34</v>
      </c>
      <c r="P1119" t="s">
        <v>34</v>
      </c>
      <c r="Q1119" t="s">
        <v>34</v>
      </c>
      <c r="R1119" t="s">
        <v>34</v>
      </c>
      <c r="S1119" t="s">
        <v>34</v>
      </c>
      <c r="T1119" t="s">
        <v>34</v>
      </c>
      <c r="U1119" t="s">
        <v>39</v>
      </c>
      <c r="V1119" t="s">
        <v>34</v>
      </c>
      <c r="W1119" t="s">
        <v>40</v>
      </c>
      <c r="X1119">
        <v>20.45</v>
      </c>
      <c r="Y1119">
        <v>481.1</v>
      </c>
      <c r="Z1119">
        <v>0</v>
      </c>
      <c r="AA1119">
        <v>0</v>
      </c>
      <c r="AB1119">
        <v>1061.9100000000001</v>
      </c>
      <c r="AC1119">
        <v>1543.01</v>
      </c>
      <c r="AD1119" t="s">
        <v>41</v>
      </c>
      <c r="AE1119" t="s">
        <v>42</v>
      </c>
      <c r="AF1119" t="s">
        <v>42</v>
      </c>
      <c r="AG1119">
        <f t="shared" si="34"/>
        <v>0</v>
      </c>
      <c r="AH1119" t="str" cm="1">
        <f t="array" ref="AH1119">_xlfn.IFS(
X1119&lt;=20, "&lt;20",
AND(X1119&gt;=20, X1119&lt;50), "20-50",
AND(X1119&gt;=50, X1119&lt;100), "50-100",
X1119&gt;=100, "&gt;100"
)</f>
        <v>20-50</v>
      </c>
      <c r="AI1119">
        <f t="shared" si="35"/>
        <v>0</v>
      </c>
      <c r="AJ1119" t="str" cm="1">
        <f t="array" ref="AJ1119">_xlfn.IFS(
C1119&lt;=20, "&lt;20",
AND(C1119&gt;=20, C1119&lt;35), "20-35",
AND(C1119&gt;=35, C1119&lt;50), "35-50",
C1119&gt;=50, "50-100"
)</f>
        <v>50-100</v>
      </c>
      <c r="AK1119" t="str" cm="1">
        <f t="array" ref="AK1119">_xlfn.IFS(
G1119&lt;6, "&lt;6",
AND(G1119&gt;=6, G1119&lt;12), "6-12",
AND(G1119&gt;=12, G1119&lt;18), "12-18",  AND(G1119&gt;=18, G1119&lt;24), "18-24", G1119&gt;=24, "24-36")</f>
        <v>&lt;6</v>
      </c>
    </row>
    <row r="1120" spans="1:37" x14ac:dyDescent="0.3">
      <c r="A1120" t="s">
        <v>1219</v>
      </c>
      <c r="B1120" t="s">
        <v>44</v>
      </c>
      <c r="C1120">
        <v>65</v>
      </c>
      <c r="D1120" t="s">
        <v>34</v>
      </c>
      <c r="E1120" t="s">
        <v>124</v>
      </c>
      <c r="F1120">
        <v>3</v>
      </c>
      <c r="G1120">
        <v>5</v>
      </c>
      <c r="H1120" t="s">
        <v>36</v>
      </c>
      <c r="I1120" t="s">
        <v>37</v>
      </c>
      <c r="J1120" t="s">
        <v>37</v>
      </c>
      <c r="K1120" t="s">
        <v>37</v>
      </c>
      <c r="L1120" t="s">
        <v>38</v>
      </c>
      <c r="M1120" t="s">
        <v>34</v>
      </c>
      <c r="N1120" t="s">
        <v>37</v>
      </c>
      <c r="O1120" t="s">
        <v>34</v>
      </c>
      <c r="P1120" t="s">
        <v>37</v>
      </c>
      <c r="Q1120" t="s">
        <v>37</v>
      </c>
      <c r="R1120" t="s">
        <v>34</v>
      </c>
      <c r="S1120" t="s">
        <v>34</v>
      </c>
      <c r="T1120" t="s">
        <v>37</v>
      </c>
      <c r="U1120" t="s">
        <v>46</v>
      </c>
      <c r="V1120" t="s">
        <v>37</v>
      </c>
      <c r="W1120" t="s">
        <v>40</v>
      </c>
      <c r="X1120">
        <v>69.5</v>
      </c>
      <c r="Y1120">
        <v>1652.1</v>
      </c>
      <c r="Z1120">
        <v>16.89</v>
      </c>
      <c r="AA1120">
        <v>0</v>
      </c>
      <c r="AB1120">
        <v>632.27</v>
      </c>
      <c r="AC1120">
        <v>2267.48</v>
      </c>
      <c r="AD1120" t="s">
        <v>41</v>
      </c>
      <c r="AE1120" t="s">
        <v>42</v>
      </c>
      <c r="AF1120" t="s">
        <v>42</v>
      </c>
      <c r="AG1120">
        <f t="shared" si="34"/>
        <v>0</v>
      </c>
      <c r="AH1120" t="str" cm="1">
        <f t="array" ref="AH1120">_xlfn.IFS(
X1120&lt;=20, "&lt;20",
AND(X1120&gt;=20, X1120&lt;50), "20-50",
AND(X1120&gt;=50, X1120&lt;100), "50-100",
X1120&gt;=100, "&gt;100"
)</f>
        <v>50-100</v>
      </c>
      <c r="AI1120">
        <f t="shared" si="35"/>
        <v>0</v>
      </c>
      <c r="AJ1120" t="str" cm="1">
        <f t="array" ref="AJ1120">_xlfn.IFS(
C1120&lt;=20, "&lt;20",
AND(C1120&gt;=20, C1120&lt;35), "20-35",
AND(C1120&gt;=35, C1120&lt;50), "35-50",
C1120&gt;=50, "50-100"
)</f>
        <v>50-100</v>
      </c>
      <c r="AK1120" t="str" cm="1">
        <f t="array" ref="AK1120">_xlfn.IFS(
G1120&lt;6, "&lt;6",
AND(G1120&gt;=6, G1120&lt;12), "6-12",
AND(G1120&gt;=12, G1120&lt;18), "12-18",  AND(G1120&gt;=18, G1120&lt;24), "18-24", G1120&gt;=24, "24-36")</f>
        <v>&lt;6</v>
      </c>
    </row>
    <row r="1121" spans="1:37" x14ac:dyDescent="0.3">
      <c r="A1121" t="s">
        <v>1220</v>
      </c>
      <c r="B1121" t="s">
        <v>44</v>
      </c>
      <c r="C1121">
        <v>50</v>
      </c>
      <c r="D1121" t="s">
        <v>34</v>
      </c>
      <c r="E1121" t="s">
        <v>45</v>
      </c>
      <c r="F1121">
        <v>2</v>
      </c>
      <c r="G1121">
        <v>19</v>
      </c>
      <c r="H1121" t="s">
        <v>70</v>
      </c>
      <c r="I1121" t="s">
        <v>37</v>
      </c>
      <c r="J1121" t="s">
        <v>37</v>
      </c>
      <c r="K1121" t="s">
        <v>37</v>
      </c>
      <c r="L1121" t="s">
        <v>50</v>
      </c>
      <c r="M1121" t="s">
        <v>34</v>
      </c>
      <c r="N1121" t="s">
        <v>37</v>
      </c>
      <c r="O1121" t="s">
        <v>37</v>
      </c>
      <c r="P1121" t="s">
        <v>34</v>
      </c>
      <c r="Q1121" t="s">
        <v>37</v>
      </c>
      <c r="R1121" t="s">
        <v>34</v>
      </c>
      <c r="S1121" t="s">
        <v>34</v>
      </c>
      <c r="T1121" t="s">
        <v>37</v>
      </c>
      <c r="U1121" t="s">
        <v>46</v>
      </c>
      <c r="V1121" t="s">
        <v>37</v>
      </c>
      <c r="W1121" t="s">
        <v>51</v>
      </c>
      <c r="X1121">
        <v>93.4</v>
      </c>
      <c r="Y1121">
        <v>3756.4</v>
      </c>
      <c r="Z1121">
        <v>4.18</v>
      </c>
      <c r="AA1121">
        <v>0</v>
      </c>
      <c r="AB1121">
        <v>113.2</v>
      </c>
      <c r="AC1121">
        <v>3865.42</v>
      </c>
      <c r="AD1121" t="s">
        <v>41</v>
      </c>
      <c r="AE1121" t="s">
        <v>42</v>
      </c>
      <c r="AF1121" t="s">
        <v>42</v>
      </c>
      <c r="AG1121">
        <f t="shared" si="34"/>
        <v>0</v>
      </c>
      <c r="AH1121" t="str" cm="1">
        <f t="array" ref="AH1121">_xlfn.IFS(
X1121&lt;=20, "&lt;20",
AND(X1121&gt;=20, X1121&lt;50), "20-50",
AND(X1121&gt;=50, X1121&lt;100), "50-100",
X1121&gt;=100, "&gt;100"
)</f>
        <v>50-100</v>
      </c>
      <c r="AI1121">
        <f t="shared" si="35"/>
        <v>0</v>
      </c>
      <c r="AJ1121" t="str" cm="1">
        <f t="array" ref="AJ1121">_xlfn.IFS(
C1121&lt;=20, "&lt;20",
AND(C1121&gt;=20, C1121&lt;35), "20-35",
AND(C1121&gt;=35, C1121&lt;50), "35-50",
C1121&gt;=50, "50-100"
)</f>
        <v>50-100</v>
      </c>
      <c r="AK1121" t="str" cm="1">
        <f t="array" ref="AK1121">_xlfn.IFS(
G1121&lt;6, "&lt;6",
AND(G1121&gt;=6, G1121&lt;12), "6-12",
AND(G1121&gt;=12, G1121&lt;18), "12-18",  AND(G1121&gt;=18, G1121&lt;24), "18-24", G1121&gt;=24, "24-36")</f>
        <v>18-24</v>
      </c>
    </row>
    <row r="1122" spans="1:37" x14ac:dyDescent="0.3">
      <c r="A1122" t="s">
        <v>1221</v>
      </c>
      <c r="B1122" t="s">
        <v>44</v>
      </c>
      <c r="C1122">
        <v>46</v>
      </c>
      <c r="D1122" t="s">
        <v>34</v>
      </c>
      <c r="E1122" t="s">
        <v>76</v>
      </c>
      <c r="F1122">
        <v>2</v>
      </c>
      <c r="G1122">
        <v>28</v>
      </c>
      <c r="H1122" t="s">
        <v>57</v>
      </c>
      <c r="I1122" t="s">
        <v>37</v>
      </c>
      <c r="J1122" t="s">
        <v>34</v>
      </c>
      <c r="K1122" t="s">
        <v>37</v>
      </c>
      <c r="L1122" t="s">
        <v>72</v>
      </c>
      <c r="M1122" t="s">
        <v>34</v>
      </c>
      <c r="N1122" t="s">
        <v>34</v>
      </c>
      <c r="O1122" t="s">
        <v>34</v>
      </c>
      <c r="P1122" t="s">
        <v>34</v>
      </c>
      <c r="Q1122" t="s">
        <v>34</v>
      </c>
      <c r="R1122" t="s">
        <v>34</v>
      </c>
      <c r="S1122" t="s">
        <v>34</v>
      </c>
      <c r="T1122" t="s">
        <v>34</v>
      </c>
      <c r="U1122" t="s">
        <v>46</v>
      </c>
      <c r="V1122" t="s">
        <v>34</v>
      </c>
      <c r="W1122" t="s">
        <v>40</v>
      </c>
      <c r="X1122">
        <v>45.2</v>
      </c>
      <c r="Y1122">
        <v>492</v>
      </c>
      <c r="Z1122">
        <v>0</v>
      </c>
      <c r="AA1122">
        <v>150</v>
      </c>
      <c r="AB1122">
        <v>446.49</v>
      </c>
      <c r="AC1122">
        <v>1088.49</v>
      </c>
      <c r="AD1122" t="s">
        <v>41</v>
      </c>
      <c r="AE1122" t="s">
        <v>42</v>
      </c>
      <c r="AF1122" t="s">
        <v>42</v>
      </c>
      <c r="AG1122">
        <f t="shared" si="34"/>
        <v>0</v>
      </c>
      <c r="AH1122" t="str" cm="1">
        <f t="array" ref="AH1122">_xlfn.IFS(
X1122&lt;=20, "&lt;20",
AND(X1122&gt;=20, X1122&lt;50), "20-50",
AND(X1122&gt;=50, X1122&lt;100), "50-100",
X1122&gt;=100, "&gt;100"
)</f>
        <v>20-50</v>
      </c>
      <c r="AI1122">
        <f t="shared" si="35"/>
        <v>0</v>
      </c>
      <c r="AJ1122" t="str" cm="1">
        <f t="array" ref="AJ1122">_xlfn.IFS(
C1122&lt;=20, "&lt;20",
AND(C1122&gt;=20, C1122&lt;35), "20-35",
AND(C1122&gt;=35, C1122&lt;50), "35-50",
C1122&gt;=50, "50-100"
)</f>
        <v>35-50</v>
      </c>
      <c r="AK1122" t="str" cm="1">
        <f t="array" ref="AK1122">_xlfn.IFS(
G1122&lt;6, "&lt;6",
AND(G1122&gt;=6, G1122&lt;12), "6-12",
AND(G1122&gt;=12, G1122&lt;18), "12-18",  AND(G1122&gt;=18, G1122&lt;24), "18-24", G1122&gt;=24, "24-36")</f>
        <v>24-36</v>
      </c>
    </row>
    <row r="1123" spans="1:37" x14ac:dyDescent="0.3">
      <c r="A1123" t="s">
        <v>1222</v>
      </c>
      <c r="B1123" t="s">
        <v>44</v>
      </c>
      <c r="C1123">
        <v>56</v>
      </c>
      <c r="D1123" t="s">
        <v>34</v>
      </c>
      <c r="E1123" t="s">
        <v>48</v>
      </c>
      <c r="F1123">
        <v>15</v>
      </c>
      <c r="G1123">
        <v>25</v>
      </c>
      <c r="H1123" t="s">
        <v>36</v>
      </c>
      <c r="I1123" t="s">
        <v>37</v>
      </c>
      <c r="J1123" t="s">
        <v>34</v>
      </c>
      <c r="K1123" t="s">
        <v>34</v>
      </c>
      <c r="L1123" t="s">
        <v>34</v>
      </c>
      <c r="M1123" t="s">
        <v>34</v>
      </c>
      <c r="N1123" t="s">
        <v>34</v>
      </c>
      <c r="O1123" t="s">
        <v>34</v>
      </c>
      <c r="P1123" t="s">
        <v>34</v>
      </c>
      <c r="Q1123" t="s">
        <v>34</v>
      </c>
      <c r="R1123" t="s">
        <v>34</v>
      </c>
      <c r="S1123" t="s">
        <v>34</v>
      </c>
      <c r="T1123" t="s">
        <v>34</v>
      </c>
      <c r="U1123" t="s">
        <v>39</v>
      </c>
      <c r="V1123" t="s">
        <v>34</v>
      </c>
      <c r="W1123" t="s">
        <v>51</v>
      </c>
      <c r="X1123">
        <v>19.8</v>
      </c>
      <c r="Y1123">
        <v>849.9</v>
      </c>
      <c r="Z1123">
        <v>0</v>
      </c>
      <c r="AA1123">
        <v>0</v>
      </c>
      <c r="AB1123">
        <v>1627.08</v>
      </c>
      <c r="AC1123">
        <v>2476.98</v>
      </c>
      <c r="AD1123" t="s">
        <v>41</v>
      </c>
      <c r="AE1123" t="s">
        <v>42</v>
      </c>
      <c r="AF1123" t="s">
        <v>42</v>
      </c>
      <c r="AG1123">
        <f t="shared" si="34"/>
        <v>0</v>
      </c>
      <c r="AH1123" t="str" cm="1">
        <f t="array" ref="AH1123">_xlfn.IFS(
X1123&lt;=20, "&lt;20",
AND(X1123&gt;=20, X1123&lt;50), "20-50",
AND(X1123&gt;=50, X1123&lt;100), "50-100",
X1123&gt;=100, "&gt;100"
)</f>
        <v>&lt;20</v>
      </c>
      <c r="AI1123">
        <f t="shared" si="35"/>
        <v>0</v>
      </c>
      <c r="AJ1123" t="str" cm="1">
        <f t="array" ref="AJ1123">_xlfn.IFS(
C1123&lt;=20, "&lt;20",
AND(C1123&gt;=20, C1123&lt;35), "20-35",
AND(C1123&gt;=35, C1123&lt;50), "35-50",
C1123&gt;=50, "50-100"
)</f>
        <v>50-100</v>
      </c>
      <c r="AK1123" t="str" cm="1">
        <f t="array" ref="AK1123">_xlfn.IFS(
G1123&lt;6, "&lt;6",
AND(G1123&gt;=6, G1123&lt;12), "6-12",
AND(G1123&gt;=12, G1123&lt;18), "12-18",  AND(G1123&gt;=18, G1123&lt;24), "18-24", G1123&gt;=24, "24-36")</f>
        <v>24-36</v>
      </c>
    </row>
    <row r="1124" spans="1:37" x14ac:dyDescent="0.3">
      <c r="A1124" t="s">
        <v>1223</v>
      </c>
      <c r="B1124" t="s">
        <v>44</v>
      </c>
      <c r="C1124">
        <v>40</v>
      </c>
      <c r="D1124" t="s">
        <v>34</v>
      </c>
      <c r="E1124" t="s">
        <v>45</v>
      </c>
      <c r="F1124">
        <v>14</v>
      </c>
      <c r="G1124">
        <v>10</v>
      </c>
      <c r="H1124" t="s">
        <v>36</v>
      </c>
      <c r="I1124" t="s">
        <v>37</v>
      </c>
      <c r="J1124" t="s">
        <v>34</v>
      </c>
      <c r="K1124" t="s">
        <v>37</v>
      </c>
      <c r="L1124" t="s">
        <v>50</v>
      </c>
      <c r="M1124" t="s">
        <v>34</v>
      </c>
      <c r="N1124" t="s">
        <v>34</v>
      </c>
      <c r="O1124" t="s">
        <v>34</v>
      </c>
      <c r="P1124" t="s">
        <v>34</v>
      </c>
      <c r="Q1124" t="s">
        <v>37</v>
      </c>
      <c r="R1124" t="s">
        <v>34</v>
      </c>
      <c r="S1124" t="s">
        <v>34</v>
      </c>
      <c r="T1124" t="s">
        <v>37</v>
      </c>
      <c r="U1124" t="s">
        <v>46</v>
      </c>
      <c r="V1124" t="s">
        <v>34</v>
      </c>
      <c r="W1124" t="s">
        <v>51</v>
      </c>
      <c r="X1124">
        <v>78.3</v>
      </c>
      <c r="Y1124">
        <v>2564.3000000000002</v>
      </c>
      <c r="Z1124">
        <v>0</v>
      </c>
      <c r="AA1124">
        <v>0</v>
      </c>
      <c r="AB1124">
        <v>457.3</v>
      </c>
      <c r="AC1124">
        <v>3021.6</v>
      </c>
      <c r="AD1124" t="s">
        <v>52</v>
      </c>
      <c r="AE1124" t="s">
        <v>94</v>
      </c>
      <c r="AF1124" t="s">
        <v>95</v>
      </c>
      <c r="AG1124">
        <f t="shared" si="34"/>
        <v>1</v>
      </c>
      <c r="AH1124" t="str" cm="1">
        <f t="array" ref="AH1124">_xlfn.IFS(
X1124&lt;=20, "&lt;20",
AND(X1124&gt;=20, X1124&lt;50), "20-50",
AND(X1124&gt;=50, X1124&lt;100), "50-100",
X1124&gt;=100, "&gt;100"
)</f>
        <v>50-100</v>
      </c>
      <c r="AI1124">
        <f t="shared" si="35"/>
        <v>0</v>
      </c>
      <c r="AJ1124" t="str" cm="1">
        <f t="array" ref="AJ1124">_xlfn.IFS(
C1124&lt;=20, "&lt;20",
AND(C1124&gt;=20, C1124&lt;35), "20-35",
AND(C1124&gt;=35, C1124&lt;50), "35-50",
C1124&gt;=50, "50-100"
)</f>
        <v>35-50</v>
      </c>
      <c r="AK1124" t="str" cm="1">
        <f t="array" ref="AK1124">_xlfn.IFS(
G1124&lt;6, "&lt;6",
AND(G1124&gt;=6, G1124&lt;12), "6-12",
AND(G1124&gt;=12, G1124&lt;18), "12-18",  AND(G1124&gt;=18, G1124&lt;24), "18-24", G1124&gt;=24, "24-36")</f>
        <v>6-12</v>
      </c>
    </row>
    <row r="1125" spans="1:37" x14ac:dyDescent="0.3">
      <c r="A1125" t="s">
        <v>1224</v>
      </c>
      <c r="B1125" t="s">
        <v>44</v>
      </c>
      <c r="C1125">
        <v>44</v>
      </c>
      <c r="D1125" t="s">
        <v>37</v>
      </c>
      <c r="E1125" t="s">
        <v>69</v>
      </c>
      <c r="F1125">
        <v>8</v>
      </c>
      <c r="G1125">
        <v>15</v>
      </c>
      <c r="H1125" t="s">
        <v>57</v>
      </c>
      <c r="I1125" t="s">
        <v>37</v>
      </c>
      <c r="J1125" t="s">
        <v>37</v>
      </c>
      <c r="K1125" t="s">
        <v>37</v>
      </c>
      <c r="L1125" t="s">
        <v>50</v>
      </c>
      <c r="M1125" t="s">
        <v>34</v>
      </c>
      <c r="N1125" t="s">
        <v>34</v>
      </c>
      <c r="O1125" t="s">
        <v>34</v>
      </c>
      <c r="P1125" t="s">
        <v>34</v>
      </c>
      <c r="Q1125" t="s">
        <v>34</v>
      </c>
      <c r="R1125" t="s">
        <v>34</v>
      </c>
      <c r="S1125" t="s">
        <v>34</v>
      </c>
      <c r="T1125" t="s">
        <v>37</v>
      </c>
      <c r="U1125" t="s">
        <v>46</v>
      </c>
      <c r="V1125" t="s">
        <v>37</v>
      </c>
      <c r="W1125" t="s">
        <v>51</v>
      </c>
      <c r="X1125">
        <v>76.599999999999994</v>
      </c>
      <c r="Y1125">
        <v>893</v>
      </c>
      <c r="Z1125">
        <v>0</v>
      </c>
      <c r="AA1125">
        <v>0</v>
      </c>
      <c r="AB1125">
        <v>313.56</v>
      </c>
      <c r="AC1125">
        <v>1206.56</v>
      </c>
      <c r="AD1125" t="s">
        <v>41</v>
      </c>
      <c r="AE1125" t="s">
        <v>42</v>
      </c>
      <c r="AF1125" t="s">
        <v>42</v>
      </c>
      <c r="AG1125">
        <f t="shared" si="34"/>
        <v>0</v>
      </c>
      <c r="AH1125" t="str" cm="1">
        <f t="array" ref="AH1125">_xlfn.IFS(
X1125&lt;=20, "&lt;20",
AND(X1125&gt;=20, X1125&lt;50), "20-50",
AND(X1125&gt;=50, X1125&lt;100), "50-100",
X1125&gt;=100, "&gt;100"
)</f>
        <v>50-100</v>
      </c>
      <c r="AI1125">
        <f t="shared" si="35"/>
        <v>0</v>
      </c>
      <c r="AJ1125" t="str" cm="1">
        <f t="array" ref="AJ1125">_xlfn.IFS(
C1125&lt;=20, "&lt;20",
AND(C1125&gt;=20, C1125&lt;35), "20-35",
AND(C1125&gt;=35, C1125&lt;50), "35-50",
C1125&gt;=50, "50-100"
)</f>
        <v>35-50</v>
      </c>
      <c r="AK1125" t="str" cm="1">
        <f t="array" ref="AK1125">_xlfn.IFS(
G1125&lt;6, "&lt;6",
AND(G1125&gt;=6, G1125&lt;12), "6-12",
AND(G1125&gt;=12, G1125&lt;18), "12-18",  AND(G1125&gt;=18, G1125&lt;24), "18-24", G1125&gt;=24, "24-36")</f>
        <v>12-18</v>
      </c>
    </row>
    <row r="1126" spans="1:37" x14ac:dyDescent="0.3">
      <c r="A1126" t="s">
        <v>1225</v>
      </c>
      <c r="B1126" t="s">
        <v>44</v>
      </c>
      <c r="C1126">
        <v>56</v>
      </c>
      <c r="D1126" t="s">
        <v>37</v>
      </c>
      <c r="E1126" t="s">
        <v>64</v>
      </c>
      <c r="F1126">
        <v>2</v>
      </c>
      <c r="G1126">
        <v>8</v>
      </c>
      <c r="H1126" t="s">
        <v>66</v>
      </c>
      <c r="I1126" t="s">
        <v>37</v>
      </c>
      <c r="J1126" t="s">
        <v>37</v>
      </c>
      <c r="K1126" t="s">
        <v>37</v>
      </c>
      <c r="L1126" t="s">
        <v>50</v>
      </c>
      <c r="M1126" t="s">
        <v>37</v>
      </c>
      <c r="N1126" t="s">
        <v>37</v>
      </c>
      <c r="O1126" t="s">
        <v>34</v>
      </c>
      <c r="P1126" t="s">
        <v>34</v>
      </c>
      <c r="Q1126" t="s">
        <v>37</v>
      </c>
      <c r="R1126" t="s">
        <v>34</v>
      </c>
      <c r="S1126" t="s">
        <v>34</v>
      </c>
      <c r="T1126" t="s">
        <v>37</v>
      </c>
      <c r="U1126" t="s">
        <v>39</v>
      </c>
      <c r="V1126" t="s">
        <v>34</v>
      </c>
      <c r="W1126" t="s">
        <v>40</v>
      </c>
      <c r="X1126">
        <v>95.65</v>
      </c>
      <c r="Y1126">
        <v>6856.95</v>
      </c>
      <c r="Z1126">
        <v>0</v>
      </c>
      <c r="AA1126">
        <v>0</v>
      </c>
      <c r="AB1126">
        <v>370.62</v>
      </c>
      <c r="AC1126">
        <v>7227.57</v>
      </c>
      <c r="AD1126" t="s">
        <v>41</v>
      </c>
      <c r="AE1126" t="s">
        <v>42</v>
      </c>
      <c r="AF1126" t="s">
        <v>42</v>
      </c>
      <c r="AG1126">
        <f t="shared" si="34"/>
        <v>0</v>
      </c>
      <c r="AH1126" t="str" cm="1">
        <f t="array" ref="AH1126">_xlfn.IFS(
X1126&lt;=20, "&lt;20",
AND(X1126&gt;=20, X1126&lt;50), "20-50",
AND(X1126&gt;=50, X1126&lt;100), "50-100",
X1126&gt;=100, "&gt;100"
)</f>
        <v>50-100</v>
      </c>
      <c r="AI1126">
        <f t="shared" si="35"/>
        <v>0</v>
      </c>
      <c r="AJ1126" t="str" cm="1">
        <f t="array" ref="AJ1126">_xlfn.IFS(
C1126&lt;=20, "&lt;20",
AND(C1126&gt;=20, C1126&lt;35), "20-35",
AND(C1126&gt;=35, C1126&lt;50), "35-50",
C1126&gt;=50, "50-100"
)</f>
        <v>50-100</v>
      </c>
      <c r="AK1126" t="str" cm="1">
        <f t="array" ref="AK1126">_xlfn.IFS(
G1126&lt;6, "&lt;6",
AND(G1126&gt;=6, G1126&lt;12), "6-12",
AND(G1126&gt;=12, G1126&lt;18), "12-18",  AND(G1126&gt;=18, G1126&lt;24), "18-24", G1126&gt;=24, "24-36")</f>
        <v>6-12</v>
      </c>
    </row>
    <row r="1127" spans="1:37" x14ac:dyDescent="0.3">
      <c r="A1127" t="s">
        <v>1226</v>
      </c>
      <c r="B1127" t="s">
        <v>33</v>
      </c>
      <c r="C1127">
        <v>26</v>
      </c>
      <c r="D1127" t="s">
        <v>34</v>
      </c>
      <c r="E1127" t="s">
        <v>114</v>
      </c>
      <c r="F1127">
        <v>9</v>
      </c>
      <c r="G1127">
        <v>3</v>
      </c>
      <c r="H1127" t="s">
        <v>36</v>
      </c>
      <c r="I1127" t="s">
        <v>34</v>
      </c>
      <c r="J1127" t="s">
        <v>34</v>
      </c>
      <c r="K1127" t="s">
        <v>37</v>
      </c>
      <c r="L1127" t="s">
        <v>72</v>
      </c>
      <c r="M1127" t="s">
        <v>34</v>
      </c>
      <c r="N1127" t="s">
        <v>34</v>
      </c>
      <c r="O1127" t="s">
        <v>34</v>
      </c>
      <c r="P1127" t="s">
        <v>34</v>
      </c>
      <c r="Q1127" t="s">
        <v>34</v>
      </c>
      <c r="R1127" t="s">
        <v>34</v>
      </c>
      <c r="S1127" t="s">
        <v>34</v>
      </c>
      <c r="T1127" t="s">
        <v>37</v>
      </c>
      <c r="U1127" t="s">
        <v>39</v>
      </c>
      <c r="V1127" t="s">
        <v>37</v>
      </c>
      <c r="W1127" t="s">
        <v>40</v>
      </c>
      <c r="X1127">
        <v>25.25</v>
      </c>
      <c r="Y1127">
        <v>947.75</v>
      </c>
      <c r="Z1127">
        <v>0</v>
      </c>
      <c r="AA1127">
        <v>0</v>
      </c>
      <c r="AB1127">
        <v>0</v>
      </c>
      <c r="AC1127">
        <v>947.75</v>
      </c>
      <c r="AD1127" t="s">
        <v>41</v>
      </c>
      <c r="AE1127" t="s">
        <v>42</v>
      </c>
      <c r="AF1127" t="s">
        <v>42</v>
      </c>
      <c r="AG1127">
        <f t="shared" si="34"/>
        <v>0</v>
      </c>
      <c r="AH1127" t="str" cm="1">
        <f t="array" ref="AH1127">_xlfn.IFS(
X1127&lt;=20, "&lt;20",
AND(X1127&gt;=20, X1127&lt;50), "20-50",
AND(X1127&gt;=50, X1127&lt;100), "50-100",
X1127&gt;=100, "&gt;100"
)</f>
        <v>20-50</v>
      </c>
      <c r="AI1127">
        <f t="shared" si="35"/>
        <v>0</v>
      </c>
      <c r="AJ1127" t="str" cm="1">
        <f t="array" ref="AJ1127">_xlfn.IFS(
C1127&lt;=20, "&lt;20",
AND(C1127&gt;=20, C1127&lt;35), "20-35",
AND(C1127&gt;=35, C1127&lt;50), "35-50",
C1127&gt;=50, "50-100"
)</f>
        <v>20-35</v>
      </c>
      <c r="AK1127" t="str" cm="1">
        <f t="array" ref="AK1127">_xlfn.IFS(
G1127&lt;6, "&lt;6",
AND(G1127&gt;=6, G1127&lt;12), "6-12",
AND(G1127&gt;=12, G1127&lt;18), "12-18",  AND(G1127&gt;=18, G1127&lt;24), "18-24", G1127&gt;=24, "24-36")</f>
        <v>&lt;6</v>
      </c>
    </row>
    <row r="1128" spans="1:37" x14ac:dyDescent="0.3">
      <c r="A1128" t="s">
        <v>1227</v>
      </c>
      <c r="B1128" t="s">
        <v>44</v>
      </c>
      <c r="C1128">
        <v>48</v>
      </c>
      <c r="D1128" t="s">
        <v>34</v>
      </c>
      <c r="E1128" t="s">
        <v>76</v>
      </c>
      <c r="F1128">
        <v>4</v>
      </c>
      <c r="G1128">
        <v>5</v>
      </c>
      <c r="H1128" t="s">
        <v>70</v>
      </c>
      <c r="I1128" t="s">
        <v>37</v>
      </c>
      <c r="J1128" t="s">
        <v>37</v>
      </c>
      <c r="K1128" t="s">
        <v>37</v>
      </c>
      <c r="L1128" t="s">
        <v>72</v>
      </c>
      <c r="M1128" t="s">
        <v>34</v>
      </c>
      <c r="N1128" t="s">
        <v>37</v>
      </c>
      <c r="O1128" t="s">
        <v>34</v>
      </c>
      <c r="P1128" t="s">
        <v>34</v>
      </c>
      <c r="Q1128" t="s">
        <v>37</v>
      </c>
      <c r="R1128" t="s">
        <v>34</v>
      </c>
      <c r="S1128" t="s">
        <v>34</v>
      </c>
      <c r="T1128" t="s">
        <v>37</v>
      </c>
      <c r="U1128" t="s">
        <v>46</v>
      </c>
      <c r="V1128" t="s">
        <v>37</v>
      </c>
      <c r="W1128" t="s">
        <v>51</v>
      </c>
      <c r="X1128">
        <v>66.8</v>
      </c>
      <c r="Y1128">
        <v>3970.4</v>
      </c>
      <c r="Z1128">
        <v>0</v>
      </c>
      <c r="AA1128">
        <v>0</v>
      </c>
      <c r="AB1128">
        <v>2557.8000000000002</v>
      </c>
      <c r="AC1128">
        <v>6528.2</v>
      </c>
      <c r="AD1128" t="s">
        <v>41</v>
      </c>
      <c r="AE1128" t="s">
        <v>42</v>
      </c>
      <c r="AF1128" t="s">
        <v>42</v>
      </c>
      <c r="AG1128">
        <f t="shared" si="34"/>
        <v>0</v>
      </c>
      <c r="AH1128" t="str" cm="1">
        <f t="array" ref="AH1128">_xlfn.IFS(
X1128&lt;=20, "&lt;20",
AND(X1128&gt;=20, X1128&lt;50), "20-50",
AND(X1128&gt;=50, X1128&lt;100), "50-100",
X1128&gt;=100, "&gt;100"
)</f>
        <v>50-100</v>
      </c>
      <c r="AI1128">
        <f t="shared" si="35"/>
        <v>0</v>
      </c>
      <c r="AJ1128" t="str" cm="1">
        <f t="array" ref="AJ1128">_xlfn.IFS(
C1128&lt;=20, "&lt;20",
AND(C1128&gt;=20, C1128&lt;35), "20-35",
AND(C1128&gt;=35, C1128&lt;50), "35-50",
C1128&gt;=50, "50-100"
)</f>
        <v>35-50</v>
      </c>
      <c r="AK1128" t="str" cm="1">
        <f t="array" ref="AK1128">_xlfn.IFS(
G1128&lt;6, "&lt;6",
AND(G1128&gt;=6, G1128&lt;12), "6-12",
AND(G1128&gt;=12, G1128&lt;18), "12-18",  AND(G1128&gt;=18, G1128&lt;24), "18-24", G1128&gt;=24, "24-36")</f>
        <v>&lt;6</v>
      </c>
    </row>
    <row r="1129" spans="1:37" x14ac:dyDescent="0.3">
      <c r="A1129" t="s">
        <v>1228</v>
      </c>
      <c r="B1129" t="s">
        <v>44</v>
      </c>
      <c r="C1129">
        <v>26</v>
      </c>
      <c r="D1129" t="s">
        <v>37</v>
      </c>
      <c r="E1129" t="s">
        <v>61</v>
      </c>
      <c r="F1129">
        <v>14</v>
      </c>
      <c r="G1129">
        <v>12</v>
      </c>
      <c r="H1129" t="s">
        <v>36</v>
      </c>
      <c r="I1129" t="s">
        <v>37</v>
      </c>
      <c r="J1129" t="s">
        <v>34</v>
      </c>
      <c r="K1129" t="s">
        <v>34</v>
      </c>
      <c r="L1129" t="s">
        <v>34</v>
      </c>
      <c r="M1129" t="s">
        <v>34</v>
      </c>
      <c r="N1129" t="s">
        <v>34</v>
      </c>
      <c r="O1129" t="s">
        <v>34</v>
      </c>
      <c r="P1129" t="s">
        <v>34</v>
      </c>
      <c r="Q1129" t="s">
        <v>34</v>
      </c>
      <c r="R1129" t="s">
        <v>34</v>
      </c>
      <c r="S1129" t="s">
        <v>34</v>
      </c>
      <c r="T1129" t="s">
        <v>34</v>
      </c>
      <c r="U1129" t="s">
        <v>39</v>
      </c>
      <c r="V1129" t="s">
        <v>34</v>
      </c>
      <c r="W1129" t="s">
        <v>40</v>
      </c>
      <c r="X1129">
        <v>19.100000000000001</v>
      </c>
      <c r="Y1129">
        <v>1143.8</v>
      </c>
      <c r="Z1129">
        <v>0</v>
      </c>
      <c r="AA1129">
        <v>0</v>
      </c>
      <c r="AB1129">
        <v>2568.71</v>
      </c>
      <c r="AC1129">
        <v>3712.51</v>
      </c>
      <c r="AD1129" t="s">
        <v>41</v>
      </c>
      <c r="AE1129" t="s">
        <v>42</v>
      </c>
      <c r="AF1129" t="s">
        <v>42</v>
      </c>
      <c r="AG1129">
        <f t="shared" si="34"/>
        <v>0</v>
      </c>
      <c r="AH1129" t="str" cm="1">
        <f t="array" ref="AH1129">_xlfn.IFS(
X1129&lt;=20, "&lt;20",
AND(X1129&gt;=20, X1129&lt;50), "20-50",
AND(X1129&gt;=50, X1129&lt;100), "50-100",
X1129&gt;=100, "&gt;100"
)</f>
        <v>&lt;20</v>
      </c>
      <c r="AI1129">
        <f t="shared" si="35"/>
        <v>0</v>
      </c>
      <c r="AJ1129" t="str" cm="1">
        <f t="array" ref="AJ1129">_xlfn.IFS(
C1129&lt;=20, "&lt;20",
AND(C1129&gt;=20, C1129&lt;35), "20-35",
AND(C1129&gt;=35, C1129&lt;50), "35-50",
C1129&gt;=50, "50-100"
)</f>
        <v>20-35</v>
      </c>
      <c r="AK1129" t="str" cm="1">
        <f t="array" ref="AK1129">_xlfn.IFS(
G1129&lt;6, "&lt;6",
AND(G1129&gt;=6, G1129&lt;12), "6-12",
AND(G1129&gt;=12, G1129&lt;18), "12-18",  AND(G1129&gt;=18, G1129&lt;24), "18-24", G1129&gt;=24, "24-36")</f>
        <v>12-18</v>
      </c>
    </row>
    <row r="1130" spans="1:37" x14ac:dyDescent="0.3">
      <c r="A1130" t="s">
        <v>1229</v>
      </c>
      <c r="B1130" t="s">
        <v>33</v>
      </c>
      <c r="C1130">
        <v>70</v>
      </c>
      <c r="D1130" t="s">
        <v>37</v>
      </c>
      <c r="E1130" t="s">
        <v>103</v>
      </c>
      <c r="F1130">
        <v>7</v>
      </c>
      <c r="G1130">
        <v>6</v>
      </c>
      <c r="H1130" t="s">
        <v>36</v>
      </c>
      <c r="I1130" t="s">
        <v>37</v>
      </c>
      <c r="J1130" t="s">
        <v>34</v>
      </c>
      <c r="K1130" t="s">
        <v>37</v>
      </c>
      <c r="L1130" t="s">
        <v>72</v>
      </c>
      <c r="M1130" t="s">
        <v>37</v>
      </c>
      <c r="N1130" t="s">
        <v>34</v>
      </c>
      <c r="O1130" t="s">
        <v>37</v>
      </c>
      <c r="P1130" t="s">
        <v>34</v>
      </c>
      <c r="Q1130" t="s">
        <v>37</v>
      </c>
      <c r="R1130" t="s">
        <v>34</v>
      </c>
      <c r="S1130" t="s">
        <v>34</v>
      </c>
      <c r="T1130" t="s">
        <v>37</v>
      </c>
      <c r="U1130" t="s">
        <v>46</v>
      </c>
      <c r="V1130" t="s">
        <v>34</v>
      </c>
      <c r="W1130" t="s">
        <v>51</v>
      </c>
      <c r="X1130">
        <v>66.400000000000006</v>
      </c>
      <c r="Y1130">
        <v>1286.05</v>
      </c>
      <c r="Z1130">
        <v>0</v>
      </c>
      <c r="AA1130">
        <v>0</v>
      </c>
      <c r="AB1130">
        <v>578.36</v>
      </c>
      <c r="AC1130">
        <v>1864.41</v>
      </c>
      <c r="AD1130" t="s">
        <v>41</v>
      </c>
      <c r="AE1130" t="s">
        <v>42</v>
      </c>
      <c r="AF1130" t="s">
        <v>42</v>
      </c>
      <c r="AG1130">
        <f t="shared" si="34"/>
        <v>0</v>
      </c>
      <c r="AH1130" t="str" cm="1">
        <f t="array" ref="AH1130">_xlfn.IFS(
X1130&lt;=20, "&lt;20",
AND(X1130&gt;=20, X1130&lt;50), "20-50",
AND(X1130&gt;=50, X1130&lt;100), "50-100",
X1130&gt;=100, "&gt;100"
)</f>
        <v>50-100</v>
      </c>
      <c r="AI1130">
        <f t="shared" si="35"/>
        <v>0</v>
      </c>
      <c r="AJ1130" t="str" cm="1">
        <f t="array" ref="AJ1130">_xlfn.IFS(
C1130&lt;=20, "&lt;20",
AND(C1130&gt;=20, C1130&lt;35), "20-35",
AND(C1130&gt;=35, C1130&lt;50), "35-50",
C1130&gt;=50, "50-100"
)</f>
        <v>50-100</v>
      </c>
      <c r="AK1130" t="str" cm="1">
        <f t="array" ref="AK1130">_xlfn.IFS(
G1130&lt;6, "&lt;6",
AND(G1130&gt;=6, G1130&lt;12), "6-12",
AND(G1130&gt;=12, G1130&lt;18), "12-18",  AND(G1130&gt;=18, G1130&lt;24), "18-24", G1130&gt;=24, "24-36")</f>
        <v>6-12</v>
      </c>
    </row>
    <row r="1131" spans="1:37" x14ac:dyDescent="0.3">
      <c r="A1131" t="s">
        <v>1230</v>
      </c>
      <c r="B1131" t="s">
        <v>44</v>
      </c>
      <c r="C1131">
        <v>27</v>
      </c>
      <c r="D1131" t="s">
        <v>37</v>
      </c>
      <c r="E1131" t="s">
        <v>103</v>
      </c>
      <c r="F1131">
        <v>13</v>
      </c>
      <c r="G1131">
        <v>12</v>
      </c>
      <c r="H1131" t="s">
        <v>70</v>
      </c>
      <c r="I1131" t="s">
        <v>37</v>
      </c>
      <c r="J1131" t="s">
        <v>37</v>
      </c>
      <c r="K1131" t="s">
        <v>37</v>
      </c>
      <c r="L1131" t="s">
        <v>50</v>
      </c>
      <c r="M1131" t="s">
        <v>37</v>
      </c>
      <c r="N1131" t="s">
        <v>37</v>
      </c>
      <c r="O1131" t="s">
        <v>37</v>
      </c>
      <c r="P1131" t="s">
        <v>34</v>
      </c>
      <c r="Q1131" t="s">
        <v>37</v>
      </c>
      <c r="R1131" t="s">
        <v>37</v>
      </c>
      <c r="S1131" t="s">
        <v>37</v>
      </c>
      <c r="T1131" t="s">
        <v>37</v>
      </c>
      <c r="U1131" t="s">
        <v>39</v>
      </c>
      <c r="V1131" t="s">
        <v>37</v>
      </c>
      <c r="W1131" t="s">
        <v>51</v>
      </c>
      <c r="X1131">
        <v>107.75</v>
      </c>
      <c r="Y1131">
        <v>6521.9</v>
      </c>
      <c r="Z1131">
        <v>0</v>
      </c>
      <c r="AA1131">
        <v>0</v>
      </c>
      <c r="AB1131">
        <v>2586.4</v>
      </c>
      <c r="AC1131">
        <v>9108.2999999999993</v>
      </c>
      <c r="AD1131" t="s">
        <v>41</v>
      </c>
      <c r="AE1131" t="s">
        <v>42</v>
      </c>
      <c r="AF1131" t="s">
        <v>42</v>
      </c>
      <c r="AG1131">
        <f t="shared" si="34"/>
        <v>0</v>
      </c>
      <c r="AH1131" t="str" cm="1">
        <f t="array" ref="AH1131">_xlfn.IFS(
X1131&lt;=20, "&lt;20",
AND(X1131&gt;=20, X1131&lt;50), "20-50",
AND(X1131&gt;=50, X1131&lt;100), "50-100",
X1131&gt;=100, "&gt;100"
)</f>
        <v>&gt;100</v>
      </c>
      <c r="AI1131">
        <f t="shared" si="35"/>
        <v>0</v>
      </c>
      <c r="AJ1131" t="str" cm="1">
        <f t="array" ref="AJ1131">_xlfn.IFS(
C1131&lt;=20, "&lt;20",
AND(C1131&gt;=20, C1131&lt;35), "20-35",
AND(C1131&gt;=35, C1131&lt;50), "35-50",
C1131&gt;=50, "50-100"
)</f>
        <v>20-35</v>
      </c>
      <c r="AK1131" t="str" cm="1">
        <f t="array" ref="AK1131">_xlfn.IFS(
G1131&lt;6, "&lt;6",
AND(G1131&gt;=6, G1131&lt;12), "6-12",
AND(G1131&gt;=12, G1131&lt;18), "12-18",  AND(G1131&gt;=18, G1131&lt;24), "18-24", G1131&gt;=24, "24-36")</f>
        <v>12-18</v>
      </c>
    </row>
    <row r="1132" spans="1:37" x14ac:dyDescent="0.3">
      <c r="A1132" t="s">
        <v>1231</v>
      </c>
      <c r="B1132" t="s">
        <v>44</v>
      </c>
      <c r="C1132">
        <v>48</v>
      </c>
      <c r="D1132" t="s">
        <v>37</v>
      </c>
      <c r="E1132" t="s">
        <v>48</v>
      </c>
      <c r="F1132">
        <v>5</v>
      </c>
      <c r="G1132">
        <v>18</v>
      </c>
      <c r="H1132" t="s">
        <v>57</v>
      </c>
      <c r="I1132" t="s">
        <v>37</v>
      </c>
      <c r="J1132" t="s">
        <v>34</v>
      </c>
      <c r="K1132" t="s">
        <v>37</v>
      </c>
      <c r="L1132" t="s">
        <v>38</v>
      </c>
      <c r="M1132" t="s">
        <v>34</v>
      </c>
      <c r="N1132" t="s">
        <v>34</v>
      </c>
      <c r="O1132" t="s">
        <v>34</v>
      </c>
      <c r="P1132" t="s">
        <v>37</v>
      </c>
      <c r="Q1132" t="s">
        <v>37</v>
      </c>
      <c r="R1132" t="s">
        <v>34</v>
      </c>
      <c r="S1132" t="s">
        <v>34</v>
      </c>
      <c r="T1132" t="s">
        <v>37</v>
      </c>
      <c r="U1132" t="s">
        <v>39</v>
      </c>
      <c r="V1132" t="s">
        <v>37</v>
      </c>
      <c r="W1132" t="s">
        <v>51</v>
      </c>
      <c r="X1132">
        <v>59.8</v>
      </c>
      <c r="Y1132">
        <v>727.8</v>
      </c>
      <c r="Z1132">
        <v>0</v>
      </c>
      <c r="AA1132">
        <v>0</v>
      </c>
      <c r="AB1132">
        <v>115.2</v>
      </c>
      <c r="AC1132">
        <v>843</v>
      </c>
      <c r="AD1132" t="s">
        <v>52</v>
      </c>
      <c r="AE1132" t="s">
        <v>53</v>
      </c>
      <c r="AF1132" t="s">
        <v>155</v>
      </c>
      <c r="AG1132">
        <f t="shared" si="34"/>
        <v>1</v>
      </c>
      <c r="AH1132" t="str" cm="1">
        <f t="array" ref="AH1132">_xlfn.IFS(
X1132&lt;=20, "&lt;20",
AND(X1132&gt;=20, X1132&lt;50), "20-50",
AND(X1132&gt;=50, X1132&lt;100), "50-100",
X1132&gt;=100, "&gt;100"
)</f>
        <v>50-100</v>
      </c>
      <c r="AI1132">
        <f t="shared" si="35"/>
        <v>0</v>
      </c>
      <c r="AJ1132" t="str" cm="1">
        <f t="array" ref="AJ1132">_xlfn.IFS(
C1132&lt;=20, "&lt;20",
AND(C1132&gt;=20, C1132&lt;35), "20-35",
AND(C1132&gt;=35, C1132&lt;50), "35-50",
C1132&gt;=50, "50-100"
)</f>
        <v>35-50</v>
      </c>
      <c r="AK1132" t="str" cm="1">
        <f t="array" ref="AK1132">_xlfn.IFS(
G1132&lt;6, "&lt;6",
AND(G1132&gt;=6, G1132&lt;12), "6-12",
AND(G1132&gt;=12, G1132&lt;18), "12-18",  AND(G1132&gt;=18, G1132&lt;24), "18-24", G1132&gt;=24, "24-36")</f>
        <v>18-24</v>
      </c>
    </row>
    <row r="1133" spans="1:37" x14ac:dyDescent="0.3">
      <c r="A1133" t="s">
        <v>1232</v>
      </c>
      <c r="B1133" t="s">
        <v>44</v>
      </c>
      <c r="C1133">
        <v>40</v>
      </c>
      <c r="D1133" t="s">
        <v>34</v>
      </c>
      <c r="E1133" t="s">
        <v>114</v>
      </c>
      <c r="F1133">
        <v>6</v>
      </c>
      <c r="G1133">
        <v>8</v>
      </c>
      <c r="H1133" t="s">
        <v>57</v>
      </c>
      <c r="I1133" t="s">
        <v>37</v>
      </c>
      <c r="J1133" t="s">
        <v>34</v>
      </c>
      <c r="K1133" t="s">
        <v>34</v>
      </c>
      <c r="L1133" t="s">
        <v>34</v>
      </c>
      <c r="M1133" t="s">
        <v>34</v>
      </c>
      <c r="N1133" t="s">
        <v>34</v>
      </c>
      <c r="O1133" t="s">
        <v>34</v>
      </c>
      <c r="P1133" t="s">
        <v>34</v>
      </c>
      <c r="Q1133" t="s">
        <v>34</v>
      </c>
      <c r="R1133" t="s">
        <v>34</v>
      </c>
      <c r="S1133" t="s">
        <v>34</v>
      </c>
      <c r="T1133" t="s">
        <v>34</v>
      </c>
      <c r="U1133" t="s">
        <v>67</v>
      </c>
      <c r="V1133" t="s">
        <v>34</v>
      </c>
      <c r="W1133" t="s">
        <v>40</v>
      </c>
      <c r="X1133">
        <v>19.7</v>
      </c>
      <c r="Y1133">
        <v>301.55</v>
      </c>
      <c r="Z1133">
        <v>0</v>
      </c>
      <c r="AA1133">
        <v>0</v>
      </c>
      <c r="AB1133">
        <v>114.24</v>
      </c>
      <c r="AC1133">
        <v>415.79</v>
      </c>
      <c r="AD1133" t="s">
        <v>41</v>
      </c>
      <c r="AE1133" t="s">
        <v>42</v>
      </c>
      <c r="AF1133" t="s">
        <v>42</v>
      </c>
      <c r="AG1133">
        <f t="shared" si="34"/>
        <v>0</v>
      </c>
      <c r="AH1133" t="str" cm="1">
        <f t="array" ref="AH1133">_xlfn.IFS(
X1133&lt;=20, "&lt;20",
AND(X1133&gt;=20, X1133&lt;50), "20-50",
AND(X1133&gt;=50, X1133&lt;100), "50-100",
X1133&gt;=100, "&gt;100"
)</f>
        <v>&lt;20</v>
      </c>
      <c r="AI1133">
        <f t="shared" si="35"/>
        <v>0</v>
      </c>
      <c r="AJ1133" t="str" cm="1">
        <f t="array" ref="AJ1133">_xlfn.IFS(
C1133&lt;=20, "&lt;20",
AND(C1133&gt;=20, C1133&lt;35), "20-35",
AND(C1133&gt;=35, C1133&lt;50), "35-50",
C1133&gt;=50, "50-100"
)</f>
        <v>35-50</v>
      </c>
      <c r="AK1133" t="str" cm="1">
        <f t="array" ref="AK1133">_xlfn.IFS(
G1133&lt;6, "&lt;6",
AND(G1133&gt;=6, G1133&lt;12), "6-12",
AND(G1133&gt;=12, G1133&lt;18), "12-18",  AND(G1133&gt;=18, G1133&lt;24), "18-24", G1133&gt;=24, "24-36")</f>
        <v>6-12</v>
      </c>
    </row>
    <row r="1134" spans="1:37" x14ac:dyDescent="0.3">
      <c r="A1134" t="s">
        <v>1233</v>
      </c>
      <c r="B1134" t="s">
        <v>44</v>
      </c>
      <c r="C1134">
        <v>20</v>
      </c>
      <c r="D1134" t="s">
        <v>37</v>
      </c>
      <c r="E1134" t="s">
        <v>64</v>
      </c>
      <c r="F1134">
        <v>14</v>
      </c>
      <c r="G1134">
        <v>1</v>
      </c>
      <c r="H1134" t="s">
        <v>70</v>
      </c>
      <c r="I1134" t="s">
        <v>37</v>
      </c>
      <c r="J1134" t="s">
        <v>34</v>
      </c>
      <c r="K1134" t="s">
        <v>37</v>
      </c>
      <c r="L1134" t="s">
        <v>72</v>
      </c>
      <c r="M1134" t="s">
        <v>37</v>
      </c>
      <c r="N1134" t="s">
        <v>37</v>
      </c>
      <c r="O1134" t="s">
        <v>37</v>
      </c>
      <c r="P1134" t="s">
        <v>34</v>
      </c>
      <c r="Q1134" t="s">
        <v>34</v>
      </c>
      <c r="R1134" t="s">
        <v>34</v>
      </c>
      <c r="S1134" t="s">
        <v>34</v>
      </c>
      <c r="T1134" t="s">
        <v>37</v>
      </c>
      <c r="U1134" t="s">
        <v>67</v>
      </c>
      <c r="V1134" t="s">
        <v>34</v>
      </c>
      <c r="W1134" t="s">
        <v>51</v>
      </c>
      <c r="X1134">
        <v>61.4</v>
      </c>
      <c r="Y1134">
        <v>3638.25</v>
      </c>
      <c r="Z1134">
        <v>0</v>
      </c>
      <c r="AA1134">
        <v>0</v>
      </c>
      <c r="AB1134">
        <v>1855.2</v>
      </c>
      <c r="AC1134">
        <v>5493.45</v>
      </c>
      <c r="AD1134" t="s">
        <v>41</v>
      </c>
      <c r="AE1134" t="s">
        <v>42</v>
      </c>
      <c r="AF1134" t="s">
        <v>42</v>
      </c>
      <c r="AG1134">
        <f t="shared" si="34"/>
        <v>0</v>
      </c>
      <c r="AH1134" t="str" cm="1">
        <f t="array" ref="AH1134">_xlfn.IFS(
X1134&lt;=20, "&lt;20",
AND(X1134&gt;=20, X1134&lt;50), "20-50",
AND(X1134&gt;=50, X1134&lt;100), "50-100",
X1134&gt;=100, "&gt;100"
)</f>
        <v>50-100</v>
      </c>
      <c r="AI1134">
        <f t="shared" si="35"/>
        <v>0</v>
      </c>
      <c r="AJ1134" t="str" cm="1">
        <f t="array" ref="AJ1134">_xlfn.IFS(
C1134&lt;=20, "&lt;20",
AND(C1134&gt;=20, C1134&lt;35), "20-35",
AND(C1134&gt;=35, C1134&lt;50), "35-50",
C1134&gt;=50, "50-100"
)</f>
        <v>&lt;20</v>
      </c>
      <c r="AK1134" t="str" cm="1">
        <f t="array" ref="AK1134">_xlfn.IFS(
G1134&lt;6, "&lt;6",
AND(G1134&gt;=6, G1134&lt;12), "6-12",
AND(G1134&gt;=12, G1134&lt;18), "12-18",  AND(G1134&gt;=18, G1134&lt;24), "18-24", G1134&gt;=24, "24-36")</f>
        <v>&lt;6</v>
      </c>
    </row>
    <row r="1135" spans="1:37" x14ac:dyDescent="0.3">
      <c r="A1135" t="s">
        <v>1234</v>
      </c>
      <c r="B1135" t="s">
        <v>44</v>
      </c>
      <c r="C1135">
        <v>43</v>
      </c>
      <c r="D1135" t="s">
        <v>37</v>
      </c>
      <c r="E1135" t="s">
        <v>114</v>
      </c>
      <c r="F1135">
        <v>9</v>
      </c>
      <c r="G1135">
        <v>9</v>
      </c>
      <c r="H1135" t="s">
        <v>36</v>
      </c>
      <c r="I1135" t="s">
        <v>37</v>
      </c>
      <c r="J1135" t="s">
        <v>37</v>
      </c>
      <c r="K1135" t="s">
        <v>37</v>
      </c>
      <c r="L1135" t="s">
        <v>38</v>
      </c>
      <c r="M1135" t="s">
        <v>34</v>
      </c>
      <c r="N1135" t="s">
        <v>37</v>
      </c>
      <c r="O1135" t="s">
        <v>34</v>
      </c>
      <c r="P1135" t="s">
        <v>37</v>
      </c>
      <c r="Q1135" t="s">
        <v>34</v>
      </c>
      <c r="R1135" t="s">
        <v>34</v>
      </c>
      <c r="S1135" t="s">
        <v>34</v>
      </c>
      <c r="T1135" t="s">
        <v>37</v>
      </c>
      <c r="U1135" t="s">
        <v>46</v>
      </c>
      <c r="V1135" t="s">
        <v>34</v>
      </c>
      <c r="W1135" t="s">
        <v>51</v>
      </c>
      <c r="X1135">
        <v>61.35</v>
      </c>
      <c r="Y1135">
        <v>3169.55</v>
      </c>
      <c r="Z1135">
        <v>0</v>
      </c>
      <c r="AA1135">
        <v>0</v>
      </c>
      <c r="AB1135">
        <v>2321.8000000000002</v>
      </c>
      <c r="AC1135">
        <v>5491.35</v>
      </c>
      <c r="AD1135" t="s">
        <v>41</v>
      </c>
      <c r="AE1135" t="s">
        <v>42</v>
      </c>
      <c r="AF1135" t="s">
        <v>42</v>
      </c>
      <c r="AG1135">
        <f t="shared" si="34"/>
        <v>0</v>
      </c>
      <c r="AH1135" t="str" cm="1">
        <f t="array" ref="AH1135">_xlfn.IFS(
X1135&lt;=20, "&lt;20",
AND(X1135&gt;=20, X1135&lt;50), "20-50",
AND(X1135&gt;=50, X1135&lt;100), "50-100",
X1135&gt;=100, "&gt;100"
)</f>
        <v>50-100</v>
      </c>
      <c r="AI1135">
        <f t="shared" si="35"/>
        <v>0</v>
      </c>
      <c r="AJ1135" t="str" cm="1">
        <f t="array" ref="AJ1135">_xlfn.IFS(
C1135&lt;=20, "&lt;20",
AND(C1135&gt;=20, C1135&lt;35), "20-35",
AND(C1135&gt;=35, C1135&lt;50), "35-50",
C1135&gt;=50, "50-100"
)</f>
        <v>35-50</v>
      </c>
      <c r="AK1135" t="str" cm="1">
        <f t="array" ref="AK1135">_xlfn.IFS(
G1135&lt;6, "&lt;6",
AND(G1135&gt;=6, G1135&lt;12), "6-12",
AND(G1135&gt;=12, G1135&lt;18), "12-18",  AND(G1135&gt;=18, G1135&lt;24), "18-24", G1135&gt;=24, "24-36")</f>
        <v>6-12</v>
      </c>
    </row>
    <row r="1136" spans="1:37" x14ac:dyDescent="0.3">
      <c r="A1136" t="s">
        <v>1235</v>
      </c>
      <c r="B1136" t="s">
        <v>44</v>
      </c>
      <c r="C1136">
        <v>56</v>
      </c>
      <c r="D1136" t="s">
        <v>37</v>
      </c>
      <c r="E1136" t="s">
        <v>82</v>
      </c>
      <c r="F1136">
        <v>5</v>
      </c>
      <c r="G1136">
        <v>4</v>
      </c>
      <c r="H1136" t="s">
        <v>36</v>
      </c>
      <c r="I1136" t="s">
        <v>37</v>
      </c>
      <c r="J1136" t="s">
        <v>37</v>
      </c>
      <c r="K1136" t="s">
        <v>37</v>
      </c>
      <c r="L1136" t="s">
        <v>72</v>
      </c>
      <c r="M1136" t="s">
        <v>34</v>
      </c>
      <c r="N1136" t="s">
        <v>34</v>
      </c>
      <c r="O1136" t="s">
        <v>37</v>
      </c>
      <c r="P1136" t="s">
        <v>37</v>
      </c>
      <c r="Q1136" t="s">
        <v>37</v>
      </c>
      <c r="R1136" t="s">
        <v>34</v>
      </c>
      <c r="S1136" t="s">
        <v>34</v>
      </c>
      <c r="T1136" t="s">
        <v>37</v>
      </c>
      <c r="U1136" t="s">
        <v>46</v>
      </c>
      <c r="V1136" t="s">
        <v>37</v>
      </c>
      <c r="W1136" t="s">
        <v>40</v>
      </c>
      <c r="X1136">
        <v>69</v>
      </c>
      <c r="Y1136">
        <v>1108</v>
      </c>
      <c r="Z1136">
        <v>33.67</v>
      </c>
      <c r="AA1136">
        <v>0</v>
      </c>
      <c r="AB1136">
        <v>93.33</v>
      </c>
      <c r="AC1136">
        <v>1167.6600000000001</v>
      </c>
      <c r="AD1136" t="s">
        <v>41</v>
      </c>
      <c r="AE1136" t="s">
        <v>42</v>
      </c>
      <c r="AF1136" t="s">
        <v>42</v>
      </c>
      <c r="AG1136">
        <f t="shared" si="34"/>
        <v>0</v>
      </c>
      <c r="AH1136" t="str" cm="1">
        <f t="array" ref="AH1136">_xlfn.IFS(
X1136&lt;=20, "&lt;20",
AND(X1136&gt;=20, X1136&lt;50), "20-50",
AND(X1136&gt;=50, X1136&lt;100), "50-100",
X1136&gt;=100, "&gt;100"
)</f>
        <v>50-100</v>
      </c>
      <c r="AI1136">
        <f t="shared" si="35"/>
        <v>0</v>
      </c>
      <c r="AJ1136" t="str" cm="1">
        <f t="array" ref="AJ1136">_xlfn.IFS(
C1136&lt;=20, "&lt;20",
AND(C1136&gt;=20, C1136&lt;35), "20-35",
AND(C1136&gt;=35, C1136&lt;50), "35-50",
C1136&gt;=50, "50-100"
)</f>
        <v>50-100</v>
      </c>
      <c r="AK1136" t="str" cm="1">
        <f t="array" ref="AK1136">_xlfn.IFS(
G1136&lt;6, "&lt;6",
AND(G1136&gt;=6, G1136&lt;12), "6-12",
AND(G1136&gt;=12, G1136&lt;18), "12-18",  AND(G1136&gt;=18, G1136&lt;24), "18-24", G1136&gt;=24, "24-36")</f>
        <v>&lt;6</v>
      </c>
    </row>
    <row r="1137" spans="1:37" x14ac:dyDescent="0.3">
      <c r="A1137" t="s">
        <v>1236</v>
      </c>
      <c r="B1137" t="s">
        <v>44</v>
      </c>
      <c r="C1137">
        <v>76</v>
      </c>
      <c r="D1137" t="s">
        <v>37</v>
      </c>
      <c r="E1137" t="s">
        <v>69</v>
      </c>
      <c r="F1137">
        <v>2</v>
      </c>
      <c r="G1137">
        <v>34</v>
      </c>
      <c r="H1137" t="s">
        <v>36</v>
      </c>
      <c r="I1137" t="s">
        <v>37</v>
      </c>
      <c r="J1137" t="s">
        <v>34</v>
      </c>
      <c r="K1137" t="s">
        <v>37</v>
      </c>
      <c r="L1137" t="s">
        <v>50</v>
      </c>
      <c r="M1137" t="s">
        <v>34</v>
      </c>
      <c r="N1137" t="s">
        <v>34</v>
      </c>
      <c r="O1137" t="s">
        <v>34</v>
      </c>
      <c r="P1137" t="s">
        <v>34</v>
      </c>
      <c r="Q1137" t="s">
        <v>37</v>
      </c>
      <c r="R1137" t="s">
        <v>34</v>
      </c>
      <c r="S1137" t="s">
        <v>34</v>
      </c>
      <c r="T1137" t="s">
        <v>37</v>
      </c>
      <c r="U1137" t="s">
        <v>46</v>
      </c>
      <c r="V1137" t="s">
        <v>37</v>
      </c>
      <c r="W1137" t="s">
        <v>51</v>
      </c>
      <c r="X1137">
        <v>80.849999999999994</v>
      </c>
      <c r="Y1137">
        <v>751.65</v>
      </c>
      <c r="Z1137">
        <v>0</v>
      </c>
      <c r="AA1137">
        <v>0</v>
      </c>
      <c r="AB1137">
        <v>390.06</v>
      </c>
      <c r="AC1137">
        <v>1141.71</v>
      </c>
      <c r="AD1137" t="s">
        <v>52</v>
      </c>
      <c r="AE1137" t="s">
        <v>104</v>
      </c>
      <c r="AF1137" t="s">
        <v>150</v>
      </c>
      <c r="AG1137">
        <f t="shared" si="34"/>
        <v>1</v>
      </c>
      <c r="AH1137" t="str" cm="1">
        <f t="array" ref="AH1137">_xlfn.IFS(
X1137&lt;=20, "&lt;20",
AND(X1137&gt;=20, X1137&lt;50), "20-50",
AND(X1137&gt;=50, X1137&lt;100), "50-100",
X1137&gt;=100, "&gt;100"
)</f>
        <v>50-100</v>
      </c>
      <c r="AI1137">
        <f t="shared" si="35"/>
        <v>0</v>
      </c>
      <c r="AJ1137" t="str" cm="1">
        <f t="array" ref="AJ1137">_xlfn.IFS(
C1137&lt;=20, "&lt;20",
AND(C1137&gt;=20, C1137&lt;35), "20-35",
AND(C1137&gt;=35, C1137&lt;50), "35-50",
C1137&gt;=50, "50-100"
)</f>
        <v>50-100</v>
      </c>
      <c r="AK1137" t="str" cm="1">
        <f t="array" ref="AK1137">_xlfn.IFS(
G1137&lt;6, "&lt;6",
AND(G1137&gt;=6, G1137&lt;12), "6-12",
AND(G1137&gt;=12, G1137&lt;18), "12-18",  AND(G1137&gt;=18, G1137&lt;24), "18-24", G1137&gt;=24, "24-36")</f>
        <v>24-36</v>
      </c>
    </row>
    <row r="1138" spans="1:37" x14ac:dyDescent="0.3">
      <c r="A1138" t="s">
        <v>1237</v>
      </c>
      <c r="B1138" t="s">
        <v>44</v>
      </c>
      <c r="C1138">
        <v>62</v>
      </c>
      <c r="D1138" t="s">
        <v>34</v>
      </c>
      <c r="E1138" t="s">
        <v>114</v>
      </c>
      <c r="F1138">
        <v>10</v>
      </c>
      <c r="G1138">
        <v>13</v>
      </c>
      <c r="H1138" t="s">
        <v>70</v>
      </c>
      <c r="I1138" t="s">
        <v>37</v>
      </c>
      <c r="J1138" t="s">
        <v>37</v>
      </c>
      <c r="K1138" t="s">
        <v>34</v>
      </c>
      <c r="L1138" t="s">
        <v>34</v>
      </c>
      <c r="M1138" t="s">
        <v>34</v>
      </c>
      <c r="N1138" t="s">
        <v>34</v>
      </c>
      <c r="O1138" t="s">
        <v>34</v>
      </c>
      <c r="P1138" t="s">
        <v>34</v>
      </c>
      <c r="Q1138" t="s">
        <v>34</v>
      </c>
      <c r="R1138" t="s">
        <v>34</v>
      </c>
      <c r="S1138" t="s">
        <v>34</v>
      </c>
      <c r="T1138" t="s">
        <v>34</v>
      </c>
      <c r="U1138" t="s">
        <v>67</v>
      </c>
      <c r="V1138" t="s">
        <v>34</v>
      </c>
      <c r="W1138" t="s">
        <v>40</v>
      </c>
      <c r="X1138">
        <v>24.2</v>
      </c>
      <c r="Y1138">
        <v>1618.2</v>
      </c>
      <c r="Z1138">
        <v>0</v>
      </c>
      <c r="AA1138">
        <v>0</v>
      </c>
      <c r="AB1138">
        <v>1684.62</v>
      </c>
      <c r="AC1138">
        <v>3302.82</v>
      </c>
      <c r="AD1138" t="s">
        <v>41</v>
      </c>
      <c r="AE1138" t="s">
        <v>42</v>
      </c>
      <c r="AF1138" t="s">
        <v>42</v>
      </c>
      <c r="AG1138">
        <f t="shared" si="34"/>
        <v>0</v>
      </c>
      <c r="AH1138" t="str" cm="1">
        <f t="array" ref="AH1138">_xlfn.IFS(
X1138&lt;=20, "&lt;20",
AND(X1138&gt;=20, X1138&lt;50), "20-50",
AND(X1138&gt;=50, X1138&lt;100), "50-100",
X1138&gt;=100, "&gt;100"
)</f>
        <v>20-50</v>
      </c>
      <c r="AI1138">
        <f t="shared" si="35"/>
        <v>0</v>
      </c>
      <c r="AJ1138" t="str" cm="1">
        <f t="array" ref="AJ1138">_xlfn.IFS(
C1138&lt;=20, "&lt;20",
AND(C1138&gt;=20, C1138&lt;35), "20-35",
AND(C1138&gt;=35, C1138&lt;50), "35-50",
C1138&gt;=50, "50-100"
)</f>
        <v>50-100</v>
      </c>
      <c r="AK1138" t="str" cm="1">
        <f t="array" ref="AK1138">_xlfn.IFS(
G1138&lt;6, "&lt;6",
AND(G1138&gt;=6, G1138&lt;12), "6-12",
AND(G1138&gt;=12, G1138&lt;18), "12-18",  AND(G1138&gt;=18, G1138&lt;24), "18-24", G1138&gt;=24, "24-36")</f>
        <v>12-18</v>
      </c>
    </row>
    <row r="1139" spans="1:37" x14ac:dyDescent="0.3">
      <c r="A1139" t="s">
        <v>1238</v>
      </c>
      <c r="B1139" t="s">
        <v>33</v>
      </c>
      <c r="C1139">
        <v>60</v>
      </c>
      <c r="D1139" t="s">
        <v>34</v>
      </c>
      <c r="E1139" t="s">
        <v>82</v>
      </c>
      <c r="F1139">
        <v>9</v>
      </c>
      <c r="G1139">
        <v>13</v>
      </c>
      <c r="H1139" t="s">
        <v>70</v>
      </c>
      <c r="I1139" t="s">
        <v>37</v>
      </c>
      <c r="J1139" t="s">
        <v>34</v>
      </c>
      <c r="K1139" t="s">
        <v>37</v>
      </c>
      <c r="L1139" t="s">
        <v>50</v>
      </c>
      <c r="M1139" t="s">
        <v>34</v>
      </c>
      <c r="N1139" t="s">
        <v>37</v>
      </c>
      <c r="O1139" t="s">
        <v>37</v>
      </c>
      <c r="P1139" t="s">
        <v>34</v>
      </c>
      <c r="Q1139" t="s">
        <v>37</v>
      </c>
      <c r="R1139" t="s">
        <v>34</v>
      </c>
      <c r="S1139" t="s">
        <v>34</v>
      </c>
      <c r="T1139" t="s">
        <v>37</v>
      </c>
      <c r="U1139" t="s">
        <v>39</v>
      </c>
      <c r="V1139" t="s">
        <v>37</v>
      </c>
      <c r="W1139" t="s">
        <v>51</v>
      </c>
      <c r="X1139">
        <v>91.3</v>
      </c>
      <c r="Y1139">
        <v>4126.3500000000004</v>
      </c>
      <c r="Z1139">
        <v>0</v>
      </c>
      <c r="AA1139">
        <v>0</v>
      </c>
      <c r="AB1139">
        <v>548.78</v>
      </c>
      <c r="AC1139">
        <v>4675.13</v>
      </c>
      <c r="AD1139" t="s">
        <v>41</v>
      </c>
      <c r="AE1139" t="s">
        <v>42</v>
      </c>
      <c r="AF1139" t="s">
        <v>42</v>
      </c>
      <c r="AG1139">
        <f t="shared" si="34"/>
        <v>0</v>
      </c>
      <c r="AH1139" t="str" cm="1">
        <f t="array" ref="AH1139">_xlfn.IFS(
X1139&lt;=20, "&lt;20",
AND(X1139&gt;=20, X1139&lt;50), "20-50",
AND(X1139&gt;=50, X1139&lt;100), "50-100",
X1139&gt;=100, "&gt;100"
)</f>
        <v>50-100</v>
      </c>
      <c r="AI1139">
        <f t="shared" si="35"/>
        <v>0</v>
      </c>
      <c r="AJ1139" t="str" cm="1">
        <f t="array" ref="AJ1139">_xlfn.IFS(
C1139&lt;=20, "&lt;20",
AND(C1139&gt;=20, C1139&lt;35), "20-35",
AND(C1139&gt;=35, C1139&lt;50), "35-50",
C1139&gt;=50, "50-100"
)</f>
        <v>50-100</v>
      </c>
      <c r="AK1139" t="str" cm="1">
        <f t="array" ref="AK1139">_xlfn.IFS(
G1139&lt;6, "&lt;6",
AND(G1139&gt;=6, G1139&lt;12), "6-12",
AND(G1139&gt;=12, G1139&lt;18), "12-18",  AND(G1139&gt;=18, G1139&lt;24), "18-24", G1139&gt;=24, "24-36")</f>
        <v>12-18</v>
      </c>
    </row>
    <row r="1140" spans="1:37" x14ac:dyDescent="0.3">
      <c r="A1140" t="s">
        <v>1239</v>
      </c>
      <c r="B1140" t="s">
        <v>33</v>
      </c>
      <c r="C1140">
        <v>47</v>
      </c>
      <c r="D1140" t="s">
        <v>34</v>
      </c>
      <c r="E1140" t="s">
        <v>109</v>
      </c>
      <c r="F1140">
        <v>10</v>
      </c>
      <c r="G1140">
        <v>30</v>
      </c>
      <c r="H1140" t="s">
        <v>36</v>
      </c>
      <c r="I1140" t="s">
        <v>34</v>
      </c>
      <c r="J1140" t="s">
        <v>34</v>
      </c>
      <c r="K1140" t="s">
        <v>37</v>
      </c>
      <c r="L1140" t="s">
        <v>72</v>
      </c>
      <c r="M1140" t="s">
        <v>37</v>
      </c>
      <c r="N1140" t="s">
        <v>37</v>
      </c>
      <c r="O1140" t="s">
        <v>37</v>
      </c>
      <c r="P1140" t="s">
        <v>37</v>
      </c>
      <c r="Q1140" t="s">
        <v>34</v>
      </c>
      <c r="R1140" t="s">
        <v>37</v>
      </c>
      <c r="S1140" t="s">
        <v>37</v>
      </c>
      <c r="T1140" t="s">
        <v>34</v>
      </c>
      <c r="U1140" t="s">
        <v>39</v>
      </c>
      <c r="V1140" t="s">
        <v>37</v>
      </c>
      <c r="W1140" t="s">
        <v>51</v>
      </c>
      <c r="X1140">
        <v>54.75</v>
      </c>
      <c r="Y1140">
        <v>2348.4499999999998</v>
      </c>
      <c r="Z1140">
        <v>0</v>
      </c>
      <c r="AA1140">
        <v>80</v>
      </c>
      <c r="AB1140">
        <v>0</v>
      </c>
      <c r="AC1140">
        <v>2428.4499999999998</v>
      </c>
      <c r="AD1140" t="s">
        <v>41</v>
      </c>
      <c r="AE1140" t="s">
        <v>42</v>
      </c>
      <c r="AF1140" t="s">
        <v>42</v>
      </c>
      <c r="AG1140">
        <f t="shared" si="34"/>
        <v>0</v>
      </c>
      <c r="AH1140" t="str" cm="1">
        <f t="array" ref="AH1140">_xlfn.IFS(
X1140&lt;=20, "&lt;20",
AND(X1140&gt;=20, X1140&lt;50), "20-50",
AND(X1140&gt;=50, X1140&lt;100), "50-100",
X1140&gt;=100, "&gt;100"
)</f>
        <v>50-100</v>
      </c>
      <c r="AI1140">
        <f t="shared" si="35"/>
        <v>0</v>
      </c>
      <c r="AJ1140" t="str" cm="1">
        <f t="array" ref="AJ1140">_xlfn.IFS(
C1140&lt;=20, "&lt;20",
AND(C1140&gt;=20, C1140&lt;35), "20-35",
AND(C1140&gt;=35, C1140&lt;50), "35-50",
C1140&gt;=50, "50-100"
)</f>
        <v>35-50</v>
      </c>
      <c r="AK1140" t="str" cm="1">
        <f t="array" ref="AK1140">_xlfn.IFS(
G1140&lt;6, "&lt;6",
AND(G1140&gt;=6, G1140&lt;12), "6-12",
AND(G1140&gt;=12, G1140&lt;18), "12-18",  AND(G1140&gt;=18, G1140&lt;24), "18-24", G1140&gt;=24, "24-36")</f>
        <v>24-36</v>
      </c>
    </row>
    <row r="1141" spans="1:37" x14ac:dyDescent="0.3">
      <c r="A1141" t="s">
        <v>1240</v>
      </c>
      <c r="B1141" t="s">
        <v>44</v>
      </c>
      <c r="C1141">
        <v>32</v>
      </c>
      <c r="D1141" t="s">
        <v>37</v>
      </c>
      <c r="E1141" t="s">
        <v>74</v>
      </c>
      <c r="F1141">
        <v>2</v>
      </c>
      <c r="G1141">
        <v>12</v>
      </c>
      <c r="H1141" t="s">
        <v>70</v>
      </c>
      <c r="I1141" t="s">
        <v>37</v>
      </c>
      <c r="J1141" t="s">
        <v>34</v>
      </c>
      <c r="K1141" t="s">
        <v>34</v>
      </c>
      <c r="L1141" t="s">
        <v>34</v>
      </c>
      <c r="M1141" t="s">
        <v>34</v>
      </c>
      <c r="N1141" t="s">
        <v>34</v>
      </c>
      <c r="O1141" t="s">
        <v>34</v>
      </c>
      <c r="P1141" t="s">
        <v>34</v>
      </c>
      <c r="Q1141" t="s">
        <v>34</v>
      </c>
      <c r="R1141" t="s">
        <v>34</v>
      </c>
      <c r="S1141" t="s">
        <v>34</v>
      </c>
      <c r="T1141" t="s">
        <v>34</v>
      </c>
      <c r="U1141" t="s">
        <v>67</v>
      </c>
      <c r="V1141" t="s">
        <v>34</v>
      </c>
      <c r="W1141" t="s">
        <v>40</v>
      </c>
      <c r="X1141">
        <v>19.75</v>
      </c>
      <c r="Y1141">
        <v>948.9</v>
      </c>
      <c r="Z1141">
        <v>0</v>
      </c>
      <c r="AA1141">
        <v>0</v>
      </c>
      <c r="AB1141">
        <v>1952.38</v>
      </c>
      <c r="AC1141">
        <v>2901.28</v>
      </c>
      <c r="AD1141" t="s">
        <v>41</v>
      </c>
      <c r="AE1141" t="s">
        <v>42</v>
      </c>
      <c r="AF1141" t="s">
        <v>42</v>
      </c>
      <c r="AG1141">
        <f t="shared" si="34"/>
        <v>0</v>
      </c>
      <c r="AH1141" t="str" cm="1">
        <f t="array" ref="AH1141">_xlfn.IFS(
X1141&lt;=20, "&lt;20",
AND(X1141&gt;=20, X1141&lt;50), "20-50",
AND(X1141&gt;=50, X1141&lt;100), "50-100",
X1141&gt;=100, "&gt;100"
)</f>
        <v>&lt;20</v>
      </c>
      <c r="AI1141">
        <f t="shared" si="35"/>
        <v>0</v>
      </c>
      <c r="AJ1141" t="str" cm="1">
        <f t="array" ref="AJ1141">_xlfn.IFS(
C1141&lt;=20, "&lt;20",
AND(C1141&gt;=20, C1141&lt;35), "20-35",
AND(C1141&gt;=35, C1141&lt;50), "35-50",
C1141&gt;=50, "50-100"
)</f>
        <v>20-35</v>
      </c>
      <c r="AK1141" t="str" cm="1">
        <f t="array" ref="AK1141">_xlfn.IFS(
G1141&lt;6, "&lt;6",
AND(G1141&gt;=6, G1141&lt;12), "6-12",
AND(G1141&gt;=12, G1141&lt;18), "12-18",  AND(G1141&gt;=18, G1141&lt;24), "18-24", G1141&gt;=24, "24-36")</f>
        <v>12-18</v>
      </c>
    </row>
    <row r="1142" spans="1:37" x14ac:dyDescent="0.3">
      <c r="A1142" t="s">
        <v>1241</v>
      </c>
      <c r="B1142" t="s">
        <v>33</v>
      </c>
      <c r="C1142">
        <v>55</v>
      </c>
      <c r="D1142" t="s">
        <v>37</v>
      </c>
      <c r="E1142" t="s">
        <v>69</v>
      </c>
      <c r="F1142">
        <v>1</v>
      </c>
      <c r="G1142">
        <v>3</v>
      </c>
      <c r="H1142" t="s">
        <v>36</v>
      </c>
      <c r="I1142" t="s">
        <v>37</v>
      </c>
      <c r="J1142" t="s">
        <v>37</v>
      </c>
      <c r="K1142" t="s">
        <v>37</v>
      </c>
      <c r="L1142" t="s">
        <v>50</v>
      </c>
      <c r="M1142" t="s">
        <v>34</v>
      </c>
      <c r="N1142" t="s">
        <v>37</v>
      </c>
      <c r="O1142" t="s">
        <v>34</v>
      </c>
      <c r="P1142" t="s">
        <v>34</v>
      </c>
      <c r="Q1142" t="s">
        <v>34</v>
      </c>
      <c r="R1142" t="s">
        <v>37</v>
      </c>
      <c r="S1142" t="s">
        <v>37</v>
      </c>
      <c r="T1142" t="s">
        <v>37</v>
      </c>
      <c r="U1142" t="s">
        <v>39</v>
      </c>
      <c r="V1142" t="s">
        <v>37</v>
      </c>
      <c r="W1142" t="s">
        <v>40</v>
      </c>
      <c r="X1142">
        <v>90.35</v>
      </c>
      <c r="Y1142">
        <v>4614.55</v>
      </c>
      <c r="Z1142">
        <v>0</v>
      </c>
      <c r="AA1142">
        <v>0</v>
      </c>
      <c r="AB1142">
        <v>469.71</v>
      </c>
      <c r="AC1142">
        <v>5084.26</v>
      </c>
      <c r="AD1142" t="s">
        <v>41</v>
      </c>
      <c r="AE1142" t="s">
        <v>42</v>
      </c>
      <c r="AF1142" t="s">
        <v>42</v>
      </c>
      <c r="AG1142">
        <f t="shared" si="34"/>
        <v>0</v>
      </c>
      <c r="AH1142" t="str" cm="1">
        <f t="array" ref="AH1142">_xlfn.IFS(
X1142&lt;=20, "&lt;20",
AND(X1142&gt;=20, X1142&lt;50), "20-50",
AND(X1142&gt;=50, X1142&lt;100), "50-100",
X1142&gt;=100, "&gt;100"
)</f>
        <v>50-100</v>
      </c>
      <c r="AI1142">
        <f t="shared" si="35"/>
        <v>0</v>
      </c>
      <c r="AJ1142" t="str" cm="1">
        <f t="array" ref="AJ1142">_xlfn.IFS(
C1142&lt;=20, "&lt;20",
AND(C1142&gt;=20, C1142&lt;35), "20-35",
AND(C1142&gt;=35, C1142&lt;50), "35-50",
C1142&gt;=50, "50-100"
)</f>
        <v>50-100</v>
      </c>
      <c r="AK1142" t="str" cm="1">
        <f t="array" ref="AK1142">_xlfn.IFS(
G1142&lt;6, "&lt;6",
AND(G1142&gt;=6, G1142&lt;12), "6-12",
AND(G1142&gt;=12, G1142&lt;18), "12-18",  AND(G1142&gt;=18, G1142&lt;24), "18-24", G1142&gt;=24, "24-36")</f>
        <v>&lt;6</v>
      </c>
    </row>
    <row r="1143" spans="1:37" x14ac:dyDescent="0.3">
      <c r="A1143" t="s">
        <v>1242</v>
      </c>
      <c r="B1143" t="s">
        <v>44</v>
      </c>
      <c r="C1143">
        <v>23</v>
      </c>
      <c r="D1143" t="s">
        <v>37</v>
      </c>
      <c r="E1143" t="s">
        <v>158</v>
      </c>
      <c r="F1143">
        <v>2</v>
      </c>
      <c r="G1143">
        <v>4</v>
      </c>
      <c r="H1143" t="s">
        <v>36</v>
      </c>
      <c r="I1143" t="s">
        <v>37</v>
      </c>
      <c r="J1143" t="s">
        <v>34</v>
      </c>
      <c r="K1143" t="s">
        <v>37</v>
      </c>
      <c r="L1143" t="s">
        <v>38</v>
      </c>
      <c r="M1143" t="s">
        <v>37</v>
      </c>
      <c r="N1143" t="s">
        <v>34</v>
      </c>
      <c r="O1143" t="s">
        <v>34</v>
      </c>
      <c r="P1143" t="s">
        <v>37</v>
      </c>
      <c r="Q1143" t="s">
        <v>34</v>
      </c>
      <c r="R1143" t="s">
        <v>34</v>
      </c>
      <c r="S1143" t="s">
        <v>34</v>
      </c>
      <c r="T1143" t="s">
        <v>37</v>
      </c>
      <c r="U1143" t="s">
        <v>67</v>
      </c>
      <c r="V1143" t="s">
        <v>34</v>
      </c>
      <c r="W1143" t="s">
        <v>51</v>
      </c>
      <c r="X1143">
        <v>54.65</v>
      </c>
      <c r="Y1143">
        <v>2553.6999999999998</v>
      </c>
      <c r="Z1143">
        <v>0</v>
      </c>
      <c r="AA1143">
        <v>0</v>
      </c>
      <c r="AB1143">
        <v>2034.45</v>
      </c>
      <c r="AC1143">
        <v>4588.1499999999996</v>
      </c>
      <c r="AD1143" t="s">
        <v>41</v>
      </c>
      <c r="AE1143" t="s">
        <v>42</v>
      </c>
      <c r="AF1143" t="s">
        <v>42</v>
      </c>
      <c r="AG1143">
        <f t="shared" si="34"/>
        <v>0</v>
      </c>
      <c r="AH1143" t="str" cm="1">
        <f t="array" ref="AH1143">_xlfn.IFS(
X1143&lt;=20, "&lt;20",
AND(X1143&gt;=20, X1143&lt;50), "20-50",
AND(X1143&gt;=50, X1143&lt;100), "50-100",
X1143&gt;=100, "&gt;100"
)</f>
        <v>50-100</v>
      </c>
      <c r="AI1143">
        <f t="shared" si="35"/>
        <v>0</v>
      </c>
      <c r="AJ1143" t="str" cm="1">
        <f t="array" ref="AJ1143">_xlfn.IFS(
C1143&lt;=20, "&lt;20",
AND(C1143&gt;=20, C1143&lt;35), "20-35",
AND(C1143&gt;=35, C1143&lt;50), "35-50",
C1143&gt;=50, "50-100"
)</f>
        <v>20-35</v>
      </c>
      <c r="AK1143" t="str" cm="1">
        <f t="array" ref="AK1143">_xlfn.IFS(
G1143&lt;6, "&lt;6",
AND(G1143&gt;=6, G1143&lt;12), "6-12",
AND(G1143&gt;=12, G1143&lt;18), "12-18",  AND(G1143&gt;=18, G1143&lt;24), "18-24", G1143&gt;=24, "24-36")</f>
        <v>&lt;6</v>
      </c>
    </row>
    <row r="1144" spans="1:37" x14ac:dyDescent="0.3">
      <c r="A1144" t="s">
        <v>1243</v>
      </c>
      <c r="B1144" t="s">
        <v>33</v>
      </c>
      <c r="C1144">
        <v>42</v>
      </c>
      <c r="D1144" t="s">
        <v>34</v>
      </c>
      <c r="E1144" t="s">
        <v>61</v>
      </c>
      <c r="F1144">
        <v>10</v>
      </c>
      <c r="G1144">
        <v>7</v>
      </c>
      <c r="H1144" t="s">
        <v>36</v>
      </c>
      <c r="I1144" t="s">
        <v>37</v>
      </c>
      <c r="J1144" t="s">
        <v>34</v>
      </c>
      <c r="K1144" t="s">
        <v>34</v>
      </c>
      <c r="L1144" t="s">
        <v>34</v>
      </c>
      <c r="M1144" t="s">
        <v>34</v>
      </c>
      <c r="N1144" t="s">
        <v>34</v>
      </c>
      <c r="O1144" t="s">
        <v>34</v>
      </c>
      <c r="P1144" t="s">
        <v>34</v>
      </c>
      <c r="Q1144" t="s">
        <v>34</v>
      </c>
      <c r="R1144" t="s">
        <v>34</v>
      </c>
      <c r="S1144" t="s">
        <v>34</v>
      </c>
      <c r="T1144" t="s">
        <v>34</v>
      </c>
      <c r="U1144" t="s">
        <v>39</v>
      </c>
      <c r="V1144" t="s">
        <v>34</v>
      </c>
      <c r="W1144" t="s">
        <v>40</v>
      </c>
      <c r="X1144">
        <v>20.2</v>
      </c>
      <c r="Y1144">
        <v>1068.1500000000001</v>
      </c>
      <c r="Z1144">
        <v>0</v>
      </c>
      <c r="AA1144">
        <v>0</v>
      </c>
      <c r="AB1144">
        <v>1083.32</v>
      </c>
      <c r="AC1144">
        <v>2151.4699999999998</v>
      </c>
      <c r="AD1144" t="s">
        <v>41</v>
      </c>
      <c r="AE1144" t="s">
        <v>42</v>
      </c>
      <c r="AF1144" t="s">
        <v>42</v>
      </c>
      <c r="AG1144">
        <f t="shared" si="34"/>
        <v>0</v>
      </c>
      <c r="AH1144" t="str" cm="1">
        <f t="array" ref="AH1144">_xlfn.IFS(
X1144&lt;=20, "&lt;20",
AND(X1144&gt;=20, X1144&lt;50), "20-50",
AND(X1144&gt;=50, X1144&lt;100), "50-100",
X1144&gt;=100, "&gt;100"
)</f>
        <v>20-50</v>
      </c>
      <c r="AI1144">
        <f t="shared" si="35"/>
        <v>0</v>
      </c>
      <c r="AJ1144" t="str" cm="1">
        <f t="array" ref="AJ1144">_xlfn.IFS(
C1144&lt;=20, "&lt;20",
AND(C1144&gt;=20, C1144&lt;35), "20-35",
AND(C1144&gt;=35, C1144&lt;50), "35-50",
C1144&gt;=50, "50-100"
)</f>
        <v>35-50</v>
      </c>
      <c r="AK1144" t="str" cm="1">
        <f t="array" ref="AK1144">_xlfn.IFS(
G1144&lt;6, "&lt;6",
AND(G1144&gt;=6, G1144&lt;12), "6-12",
AND(G1144&gt;=12, G1144&lt;18), "12-18",  AND(G1144&gt;=18, G1144&lt;24), "18-24", G1144&gt;=24, "24-36")</f>
        <v>6-12</v>
      </c>
    </row>
    <row r="1145" spans="1:37" x14ac:dyDescent="0.3">
      <c r="A1145" t="s">
        <v>1244</v>
      </c>
      <c r="B1145" t="s">
        <v>44</v>
      </c>
      <c r="C1145">
        <v>59</v>
      </c>
      <c r="D1145" t="s">
        <v>37</v>
      </c>
      <c r="E1145" t="s">
        <v>124</v>
      </c>
      <c r="F1145">
        <v>0</v>
      </c>
      <c r="G1145">
        <v>15</v>
      </c>
      <c r="H1145" t="s">
        <v>36</v>
      </c>
      <c r="I1145" t="s">
        <v>37</v>
      </c>
      <c r="J1145" t="s">
        <v>37</v>
      </c>
      <c r="K1145" t="s">
        <v>37</v>
      </c>
      <c r="L1145" t="s">
        <v>50</v>
      </c>
      <c r="M1145" t="s">
        <v>34</v>
      </c>
      <c r="N1145" t="s">
        <v>37</v>
      </c>
      <c r="O1145" t="s">
        <v>34</v>
      </c>
      <c r="P1145" t="s">
        <v>34</v>
      </c>
      <c r="Q1145" t="s">
        <v>37</v>
      </c>
      <c r="R1145" t="s">
        <v>37</v>
      </c>
      <c r="S1145" t="s">
        <v>37</v>
      </c>
      <c r="T1145" t="s">
        <v>37</v>
      </c>
      <c r="U1145" t="s">
        <v>46</v>
      </c>
      <c r="V1145" t="s">
        <v>37</v>
      </c>
      <c r="W1145" t="s">
        <v>51</v>
      </c>
      <c r="X1145">
        <v>101.75</v>
      </c>
      <c r="Y1145">
        <v>4273.45</v>
      </c>
      <c r="Z1145">
        <v>0</v>
      </c>
      <c r="AA1145">
        <v>0</v>
      </c>
      <c r="AB1145">
        <v>789.18</v>
      </c>
      <c r="AC1145">
        <v>5062.63</v>
      </c>
      <c r="AD1145" t="s">
        <v>52</v>
      </c>
      <c r="AE1145" t="s">
        <v>94</v>
      </c>
      <c r="AF1145" t="s">
        <v>95</v>
      </c>
      <c r="AG1145">
        <f t="shared" si="34"/>
        <v>1</v>
      </c>
      <c r="AH1145" t="str" cm="1">
        <f t="array" ref="AH1145">_xlfn.IFS(
X1145&lt;=20, "&lt;20",
AND(X1145&gt;=20, X1145&lt;50), "20-50",
AND(X1145&gt;=50, X1145&lt;100), "50-100",
X1145&gt;=100, "&gt;100"
)</f>
        <v>&gt;100</v>
      </c>
      <c r="AI1145">
        <f t="shared" si="35"/>
        <v>0</v>
      </c>
      <c r="AJ1145" t="str" cm="1">
        <f t="array" ref="AJ1145">_xlfn.IFS(
C1145&lt;=20, "&lt;20",
AND(C1145&gt;=20, C1145&lt;35), "20-35",
AND(C1145&gt;=35, C1145&lt;50), "35-50",
C1145&gt;=50, "50-100"
)</f>
        <v>50-100</v>
      </c>
      <c r="AK1145" t="str" cm="1">
        <f t="array" ref="AK1145">_xlfn.IFS(
G1145&lt;6, "&lt;6",
AND(G1145&gt;=6, G1145&lt;12), "6-12",
AND(G1145&gt;=12, G1145&lt;18), "12-18",  AND(G1145&gt;=18, G1145&lt;24), "18-24", G1145&gt;=24, "24-36")</f>
        <v>12-18</v>
      </c>
    </row>
    <row r="1146" spans="1:37" x14ac:dyDescent="0.3">
      <c r="A1146" t="s">
        <v>1245</v>
      </c>
      <c r="B1146" t="s">
        <v>33</v>
      </c>
      <c r="C1146">
        <v>70</v>
      </c>
      <c r="D1146" t="s">
        <v>37</v>
      </c>
      <c r="E1146" t="s">
        <v>69</v>
      </c>
      <c r="F1146">
        <v>0</v>
      </c>
      <c r="G1146">
        <v>16</v>
      </c>
      <c r="H1146" t="s">
        <v>36</v>
      </c>
      <c r="I1146" t="s">
        <v>37</v>
      </c>
      <c r="J1146" t="s">
        <v>34</v>
      </c>
      <c r="K1146" t="s">
        <v>37</v>
      </c>
      <c r="L1146" t="s">
        <v>50</v>
      </c>
      <c r="M1146" t="s">
        <v>34</v>
      </c>
      <c r="N1146" t="s">
        <v>34</v>
      </c>
      <c r="O1146" t="s">
        <v>34</v>
      </c>
      <c r="P1146" t="s">
        <v>34</v>
      </c>
      <c r="Q1146" t="s">
        <v>37</v>
      </c>
      <c r="R1146" t="s">
        <v>37</v>
      </c>
      <c r="S1146" t="s">
        <v>34</v>
      </c>
      <c r="T1146" t="s">
        <v>37</v>
      </c>
      <c r="U1146" t="s">
        <v>46</v>
      </c>
      <c r="V1146" t="s">
        <v>37</v>
      </c>
      <c r="W1146" t="s">
        <v>51</v>
      </c>
      <c r="X1146">
        <v>89.5</v>
      </c>
      <c r="Y1146">
        <v>477.7</v>
      </c>
      <c r="Z1146">
        <v>0</v>
      </c>
      <c r="AA1146">
        <v>0</v>
      </c>
      <c r="AB1146">
        <v>228.6</v>
      </c>
      <c r="AC1146">
        <v>706.3</v>
      </c>
      <c r="AD1146" t="s">
        <v>52</v>
      </c>
      <c r="AE1146" t="s">
        <v>104</v>
      </c>
      <c r="AF1146" t="s">
        <v>150</v>
      </c>
      <c r="AG1146">
        <f t="shared" si="34"/>
        <v>1</v>
      </c>
      <c r="AH1146" t="str" cm="1">
        <f t="array" ref="AH1146">_xlfn.IFS(
X1146&lt;=20, "&lt;20",
AND(X1146&gt;=20, X1146&lt;50), "20-50",
AND(X1146&gt;=50, X1146&lt;100), "50-100",
X1146&gt;=100, "&gt;100"
)</f>
        <v>50-100</v>
      </c>
      <c r="AI1146">
        <f t="shared" si="35"/>
        <v>0</v>
      </c>
      <c r="AJ1146" t="str" cm="1">
        <f t="array" ref="AJ1146">_xlfn.IFS(
C1146&lt;=20, "&lt;20",
AND(C1146&gt;=20, C1146&lt;35), "20-35",
AND(C1146&gt;=35, C1146&lt;50), "35-50",
C1146&gt;=50, "50-100"
)</f>
        <v>50-100</v>
      </c>
      <c r="AK1146" t="str" cm="1">
        <f t="array" ref="AK1146">_xlfn.IFS(
G1146&lt;6, "&lt;6",
AND(G1146&gt;=6, G1146&lt;12), "6-12",
AND(G1146&gt;=12, G1146&lt;18), "12-18",  AND(G1146&gt;=18, G1146&lt;24), "18-24", G1146&gt;=24, "24-36")</f>
        <v>12-18</v>
      </c>
    </row>
    <row r="1147" spans="1:37" x14ac:dyDescent="0.3">
      <c r="A1147" t="s">
        <v>1246</v>
      </c>
      <c r="B1147" t="s">
        <v>44</v>
      </c>
      <c r="C1147">
        <v>39</v>
      </c>
      <c r="D1147" t="s">
        <v>37</v>
      </c>
      <c r="E1147" t="s">
        <v>82</v>
      </c>
      <c r="F1147">
        <v>8</v>
      </c>
      <c r="G1147">
        <v>23</v>
      </c>
      <c r="H1147" t="s">
        <v>49</v>
      </c>
      <c r="I1147" t="s">
        <v>37</v>
      </c>
      <c r="J1147" t="s">
        <v>34</v>
      </c>
      <c r="K1147" t="s">
        <v>34</v>
      </c>
      <c r="L1147" t="s">
        <v>34</v>
      </c>
      <c r="M1147" t="s">
        <v>34</v>
      </c>
      <c r="N1147" t="s">
        <v>34</v>
      </c>
      <c r="O1147" t="s">
        <v>34</v>
      </c>
      <c r="P1147" t="s">
        <v>34</v>
      </c>
      <c r="Q1147" t="s">
        <v>34</v>
      </c>
      <c r="R1147" t="s">
        <v>34</v>
      </c>
      <c r="S1147" t="s">
        <v>34</v>
      </c>
      <c r="T1147" t="s">
        <v>34</v>
      </c>
      <c r="U1147" t="s">
        <v>46</v>
      </c>
      <c r="V1147" t="s">
        <v>37</v>
      </c>
      <c r="W1147" t="s">
        <v>40</v>
      </c>
      <c r="X1147">
        <v>19.3</v>
      </c>
      <c r="Y1147">
        <v>19.3</v>
      </c>
      <c r="Z1147">
        <v>0</v>
      </c>
      <c r="AA1147">
        <v>0</v>
      </c>
      <c r="AB1147">
        <v>8.66</v>
      </c>
      <c r="AC1147">
        <v>27.96</v>
      </c>
      <c r="AD1147" t="s">
        <v>85</v>
      </c>
      <c r="AE1147" t="s">
        <v>42</v>
      </c>
      <c r="AF1147" t="s">
        <v>42</v>
      </c>
      <c r="AG1147">
        <f t="shared" si="34"/>
        <v>0</v>
      </c>
      <c r="AH1147" t="str" cm="1">
        <f t="array" ref="AH1147">_xlfn.IFS(
X1147&lt;=20, "&lt;20",
AND(X1147&gt;=20, X1147&lt;50), "20-50",
AND(X1147&gt;=50, X1147&lt;100), "50-100",
X1147&gt;=100, "&gt;100"
)</f>
        <v>&lt;20</v>
      </c>
      <c r="AI1147">
        <f t="shared" si="35"/>
        <v>1</v>
      </c>
      <c r="AJ1147" t="str" cm="1">
        <f t="array" ref="AJ1147">_xlfn.IFS(
C1147&lt;=20, "&lt;20",
AND(C1147&gt;=20, C1147&lt;35), "20-35",
AND(C1147&gt;=35, C1147&lt;50), "35-50",
C1147&gt;=50, "50-100"
)</f>
        <v>35-50</v>
      </c>
      <c r="AK1147" t="str" cm="1">
        <f t="array" ref="AK1147">_xlfn.IFS(
G1147&lt;6, "&lt;6",
AND(G1147&gt;=6, G1147&lt;12), "6-12",
AND(G1147&gt;=12, G1147&lt;18), "12-18",  AND(G1147&gt;=18, G1147&lt;24), "18-24", G1147&gt;=24, "24-36")</f>
        <v>18-24</v>
      </c>
    </row>
    <row r="1148" spans="1:37" x14ac:dyDescent="0.3">
      <c r="A1148" t="s">
        <v>1247</v>
      </c>
      <c r="B1148" t="s">
        <v>44</v>
      </c>
      <c r="C1148">
        <v>38</v>
      </c>
      <c r="D1148" t="s">
        <v>37</v>
      </c>
      <c r="E1148" t="s">
        <v>56</v>
      </c>
      <c r="F1148">
        <v>4</v>
      </c>
      <c r="G1148">
        <v>34</v>
      </c>
      <c r="H1148" t="s">
        <v>36</v>
      </c>
      <c r="I1148" t="s">
        <v>37</v>
      </c>
      <c r="J1148" t="s">
        <v>34</v>
      </c>
      <c r="K1148" t="s">
        <v>37</v>
      </c>
      <c r="L1148" t="s">
        <v>50</v>
      </c>
      <c r="M1148" t="s">
        <v>37</v>
      </c>
      <c r="N1148" t="s">
        <v>37</v>
      </c>
      <c r="O1148" t="s">
        <v>37</v>
      </c>
      <c r="P1148" t="s">
        <v>37</v>
      </c>
      <c r="Q1148" t="s">
        <v>37</v>
      </c>
      <c r="R1148" t="s">
        <v>37</v>
      </c>
      <c r="S1148" t="s">
        <v>37</v>
      </c>
      <c r="T1148" t="s">
        <v>37</v>
      </c>
      <c r="U1148" t="s">
        <v>67</v>
      </c>
      <c r="V1148" t="s">
        <v>34</v>
      </c>
      <c r="W1148" t="s">
        <v>51</v>
      </c>
      <c r="X1148">
        <v>109.75</v>
      </c>
      <c r="Y1148">
        <v>6110.2</v>
      </c>
      <c r="Z1148">
        <v>0</v>
      </c>
      <c r="AA1148">
        <v>0</v>
      </c>
      <c r="AB1148">
        <v>2272.86</v>
      </c>
      <c r="AC1148">
        <v>8383.06</v>
      </c>
      <c r="AD1148" t="s">
        <v>52</v>
      </c>
      <c r="AE1148" t="s">
        <v>53</v>
      </c>
      <c r="AF1148" t="s">
        <v>54</v>
      </c>
      <c r="AG1148">
        <f t="shared" si="34"/>
        <v>1</v>
      </c>
      <c r="AH1148" t="str" cm="1">
        <f t="array" ref="AH1148">_xlfn.IFS(
X1148&lt;=20, "&lt;20",
AND(X1148&gt;=20, X1148&lt;50), "20-50",
AND(X1148&gt;=50, X1148&lt;100), "50-100",
X1148&gt;=100, "&gt;100"
)</f>
        <v>&gt;100</v>
      </c>
      <c r="AI1148">
        <f t="shared" si="35"/>
        <v>0</v>
      </c>
      <c r="AJ1148" t="str" cm="1">
        <f t="array" ref="AJ1148">_xlfn.IFS(
C1148&lt;=20, "&lt;20",
AND(C1148&gt;=20, C1148&lt;35), "20-35",
AND(C1148&gt;=35, C1148&lt;50), "35-50",
C1148&gt;=50, "50-100"
)</f>
        <v>35-50</v>
      </c>
      <c r="AK1148" t="str" cm="1">
        <f t="array" ref="AK1148">_xlfn.IFS(
G1148&lt;6, "&lt;6",
AND(G1148&gt;=6, G1148&lt;12), "6-12",
AND(G1148&gt;=12, G1148&lt;18), "12-18",  AND(G1148&gt;=18, G1148&lt;24), "18-24", G1148&gt;=24, "24-36")</f>
        <v>24-36</v>
      </c>
    </row>
    <row r="1149" spans="1:37" x14ac:dyDescent="0.3">
      <c r="A1149" t="s">
        <v>1248</v>
      </c>
      <c r="B1149" t="s">
        <v>33</v>
      </c>
      <c r="C1149">
        <v>37</v>
      </c>
      <c r="D1149" t="s">
        <v>37</v>
      </c>
      <c r="E1149" t="s">
        <v>130</v>
      </c>
      <c r="F1149">
        <v>1</v>
      </c>
      <c r="G1149">
        <v>26</v>
      </c>
      <c r="H1149" t="s">
        <v>49</v>
      </c>
      <c r="I1149" t="s">
        <v>37</v>
      </c>
      <c r="J1149" t="s">
        <v>34</v>
      </c>
      <c r="K1149" t="s">
        <v>34</v>
      </c>
      <c r="L1149" t="s">
        <v>34</v>
      </c>
      <c r="M1149" t="s">
        <v>34</v>
      </c>
      <c r="N1149" t="s">
        <v>34</v>
      </c>
      <c r="O1149" t="s">
        <v>34</v>
      </c>
      <c r="P1149" t="s">
        <v>34</v>
      </c>
      <c r="Q1149" t="s">
        <v>34</v>
      </c>
      <c r="R1149" t="s">
        <v>34</v>
      </c>
      <c r="S1149" t="s">
        <v>34</v>
      </c>
      <c r="T1149" t="s">
        <v>34</v>
      </c>
      <c r="U1149" t="s">
        <v>46</v>
      </c>
      <c r="V1149" t="s">
        <v>37</v>
      </c>
      <c r="W1149" t="s">
        <v>40</v>
      </c>
      <c r="X1149">
        <v>19.45</v>
      </c>
      <c r="Y1149">
        <v>19.45</v>
      </c>
      <c r="Z1149">
        <v>0</v>
      </c>
      <c r="AA1149">
        <v>0</v>
      </c>
      <c r="AB1149">
        <v>48.96</v>
      </c>
      <c r="AC1149">
        <v>68.41</v>
      </c>
      <c r="AD1149" t="s">
        <v>52</v>
      </c>
      <c r="AE1149" t="s">
        <v>58</v>
      </c>
      <c r="AF1149" t="s">
        <v>1249</v>
      </c>
      <c r="AG1149">
        <f t="shared" si="34"/>
        <v>1</v>
      </c>
      <c r="AH1149" t="str" cm="1">
        <f t="array" ref="AH1149">_xlfn.IFS(
X1149&lt;=20, "&lt;20",
AND(X1149&gt;=20, X1149&lt;50), "20-50",
AND(X1149&gt;=50, X1149&lt;100), "50-100",
X1149&gt;=100, "&gt;100"
)</f>
        <v>&lt;20</v>
      </c>
      <c r="AI1149">
        <f t="shared" si="35"/>
        <v>0</v>
      </c>
      <c r="AJ1149" t="str" cm="1">
        <f t="array" ref="AJ1149">_xlfn.IFS(
C1149&lt;=20, "&lt;20",
AND(C1149&gt;=20, C1149&lt;35), "20-35",
AND(C1149&gt;=35, C1149&lt;50), "35-50",
C1149&gt;=50, "50-100"
)</f>
        <v>35-50</v>
      </c>
      <c r="AK1149" t="str" cm="1">
        <f t="array" ref="AK1149">_xlfn.IFS(
G1149&lt;6, "&lt;6",
AND(G1149&gt;=6, G1149&lt;12), "6-12",
AND(G1149&gt;=12, G1149&lt;18), "12-18",  AND(G1149&gt;=18, G1149&lt;24), "18-24", G1149&gt;=24, "24-36")</f>
        <v>24-36</v>
      </c>
    </row>
    <row r="1150" spans="1:37" x14ac:dyDescent="0.3">
      <c r="A1150" t="s">
        <v>1250</v>
      </c>
      <c r="B1150" t="s">
        <v>44</v>
      </c>
      <c r="C1150">
        <v>27</v>
      </c>
      <c r="D1150" t="s">
        <v>34</v>
      </c>
      <c r="E1150" t="s">
        <v>158</v>
      </c>
      <c r="F1150">
        <v>13</v>
      </c>
      <c r="G1150">
        <v>13</v>
      </c>
      <c r="H1150" t="s">
        <v>49</v>
      </c>
      <c r="I1150" t="s">
        <v>37</v>
      </c>
      <c r="J1150" t="s">
        <v>34</v>
      </c>
      <c r="K1150" t="s">
        <v>37</v>
      </c>
      <c r="L1150" t="s">
        <v>72</v>
      </c>
      <c r="M1150" t="s">
        <v>34</v>
      </c>
      <c r="N1150" t="s">
        <v>34</v>
      </c>
      <c r="O1150" t="s">
        <v>34</v>
      </c>
      <c r="P1150" t="s">
        <v>34</v>
      </c>
      <c r="Q1150" t="s">
        <v>34</v>
      </c>
      <c r="R1150" t="s">
        <v>34</v>
      </c>
      <c r="S1150" t="s">
        <v>34</v>
      </c>
      <c r="T1150" t="s">
        <v>37</v>
      </c>
      <c r="U1150" t="s">
        <v>46</v>
      </c>
      <c r="V1150" t="s">
        <v>34</v>
      </c>
      <c r="W1150" t="s">
        <v>51</v>
      </c>
      <c r="X1150">
        <v>44.45</v>
      </c>
      <c r="Y1150">
        <v>82.7</v>
      </c>
      <c r="Z1150">
        <v>0</v>
      </c>
      <c r="AA1150">
        <v>0</v>
      </c>
      <c r="AB1150">
        <v>37.4</v>
      </c>
      <c r="AC1150">
        <v>120.1</v>
      </c>
      <c r="AD1150" t="s">
        <v>85</v>
      </c>
      <c r="AE1150" t="s">
        <v>42</v>
      </c>
      <c r="AF1150" t="s">
        <v>42</v>
      </c>
      <c r="AG1150">
        <f t="shared" si="34"/>
        <v>0</v>
      </c>
      <c r="AH1150" t="str" cm="1">
        <f t="array" ref="AH1150">_xlfn.IFS(
X1150&lt;=20, "&lt;20",
AND(X1150&gt;=20, X1150&lt;50), "20-50",
AND(X1150&gt;=50, X1150&lt;100), "50-100",
X1150&gt;=100, "&gt;100"
)</f>
        <v>20-50</v>
      </c>
      <c r="AI1150">
        <f t="shared" si="35"/>
        <v>1</v>
      </c>
      <c r="AJ1150" t="str" cm="1">
        <f t="array" ref="AJ1150">_xlfn.IFS(
C1150&lt;=20, "&lt;20",
AND(C1150&gt;=20, C1150&lt;35), "20-35",
AND(C1150&gt;=35, C1150&lt;50), "35-50",
C1150&gt;=50, "50-100"
)</f>
        <v>20-35</v>
      </c>
      <c r="AK1150" t="str" cm="1">
        <f t="array" ref="AK1150">_xlfn.IFS(
G1150&lt;6, "&lt;6",
AND(G1150&gt;=6, G1150&lt;12), "6-12",
AND(G1150&gt;=12, G1150&lt;18), "12-18",  AND(G1150&gt;=18, G1150&lt;24), "18-24", G1150&gt;=24, "24-36")</f>
        <v>12-18</v>
      </c>
    </row>
    <row r="1151" spans="1:37" x14ac:dyDescent="0.3">
      <c r="A1151" t="s">
        <v>1251</v>
      </c>
      <c r="B1151" t="s">
        <v>44</v>
      </c>
      <c r="C1151">
        <v>82</v>
      </c>
      <c r="D1151" t="s">
        <v>34</v>
      </c>
      <c r="E1151" t="s">
        <v>74</v>
      </c>
      <c r="F1151">
        <v>6</v>
      </c>
      <c r="G1151">
        <v>6</v>
      </c>
      <c r="H1151" t="s">
        <v>70</v>
      </c>
      <c r="I1151" t="s">
        <v>37</v>
      </c>
      <c r="J1151" t="s">
        <v>37</v>
      </c>
      <c r="K1151" t="s">
        <v>37</v>
      </c>
      <c r="L1151" t="s">
        <v>50</v>
      </c>
      <c r="M1151" t="s">
        <v>34</v>
      </c>
      <c r="N1151" t="s">
        <v>37</v>
      </c>
      <c r="O1151" t="s">
        <v>37</v>
      </c>
      <c r="P1151" t="s">
        <v>34</v>
      </c>
      <c r="Q1151" t="s">
        <v>34</v>
      </c>
      <c r="R1151" t="s">
        <v>37</v>
      </c>
      <c r="S1151" t="s">
        <v>34</v>
      </c>
      <c r="T1151" t="s">
        <v>37</v>
      </c>
      <c r="U1151" t="s">
        <v>67</v>
      </c>
      <c r="V1151" t="s">
        <v>37</v>
      </c>
      <c r="W1151" t="s">
        <v>51</v>
      </c>
      <c r="X1151">
        <v>94.25</v>
      </c>
      <c r="Y1151">
        <v>6081.4</v>
      </c>
      <c r="Z1151">
        <v>0</v>
      </c>
      <c r="AA1151">
        <v>0</v>
      </c>
      <c r="AB1151">
        <v>1493.12</v>
      </c>
      <c r="AC1151">
        <v>7574.52</v>
      </c>
      <c r="AD1151" t="s">
        <v>41</v>
      </c>
      <c r="AE1151" t="s">
        <v>42</v>
      </c>
      <c r="AF1151" t="s">
        <v>42</v>
      </c>
      <c r="AG1151">
        <f t="shared" si="34"/>
        <v>0</v>
      </c>
      <c r="AH1151" t="str" cm="1">
        <f t="array" ref="AH1151">_xlfn.IFS(
X1151&lt;=20, "&lt;20",
AND(X1151&gt;=20, X1151&lt;50), "20-50",
AND(X1151&gt;=50, X1151&lt;100), "50-100",
X1151&gt;=100, "&gt;100"
)</f>
        <v>50-100</v>
      </c>
      <c r="AI1151">
        <f t="shared" si="35"/>
        <v>0</v>
      </c>
      <c r="AJ1151" t="str" cm="1">
        <f t="array" ref="AJ1151">_xlfn.IFS(
C1151&lt;=20, "&lt;20",
AND(C1151&gt;=20, C1151&lt;35), "20-35",
AND(C1151&gt;=35, C1151&lt;50), "35-50",
C1151&gt;=50, "50-100"
)</f>
        <v>50-100</v>
      </c>
      <c r="AK1151" t="str" cm="1">
        <f t="array" ref="AK1151">_xlfn.IFS(
G1151&lt;6, "&lt;6",
AND(G1151&gt;=6, G1151&lt;12), "6-12",
AND(G1151&gt;=12, G1151&lt;18), "12-18",  AND(G1151&gt;=18, G1151&lt;24), "18-24", G1151&gt;=24, "24-36")</f>
        <v>6-12</v>
      </c>
    </row>
    <row r="1152" spans="1:37" x14ac:dyDescent="0.3">
      <c r="A1152" t="s">
        <v>1252</v>
      </c>
      <c r="B1152" t="s">
        <v>44</v>
      </c>
      <c r="C1152">
        <v>53</v>
      </c>
      <c r="D1152" t="s">
        <v>37</v>
      </c>
      <c r="E1152" t="s">
        <v>82</v>
      </c>
      <c r="F1152">
        <v>1</v>
      </c>
      <c r="G1152">
        <v>20</v>
      </c>
      <c r="H1152" t="s">
        <v>57</v>
      </c>
      <c r="I1152" t="s">
        <v>34</v>
      </c>
      <c r="J1152" t="s">
        <v>34</v>
      </c>
      <c r="K1152" t="s">
        <v>37</v>
      </c>
      <c r="L1152" t="s">
        <v>72</v>
      </c>
      <c r="M1152" t="s">
        <v>37</v>
      </c>
      <c r="N1152" t="s">
        <v>37</v>
      </c>
      <c r="O1152" t="s">
        <v>34</v>
      </c>
      <c r="P1152" t="s">
        <v>37</v>
      </c>
      <c r="Q1152" t="s">
        <v>34</v>
      </c>
      <c r="R1152" t="s">
        <v>34</v>
      </c>
      <c r="S1152" t="s">
        <v>34</v>
      </c>
      <c r="T1152" t="s">
        <v>34</v>
      </c>
      <c r="U1152" t="s">
        <v>39</v>
      </c>
      <c r="V1152" t="s">
        <v>34</v>
      </c>
      <c r="W1152" t="s">
        <v>40</v>
      </c>
      <c r="X1152">
        <v>40.25</v>
      </c>
      <c r="Y1152">
        <v>411.45</v>
      </c>
      <c r="Z1152">
        <v>17.96</v>
      </c>
      <c r="AA1152">
        <v>30</v>
      </c>
      <c r="AB1152">
        <v>0</v>
      </c>
      <c r="AC1152">
        <v>423.49</v>
      </c>
      <c r="AD1152" t="s">
        <v>41</v>
      </c>
      <c r="AE1152" t="s">
        <v>42</v>
      </c>
      <c r="AF1152" t="s">
        <v>42</v>
      </c>
      <c r="AG1152">
        <f t="shared" si="34"/>
        <v>0</v>
      </c>
      <c r="AH1152" t="str" cm="1">
        <f t="array" ref="AH1152">_xlfn.IFS(
X1152&lt;=20, "&lt;20",
AND(X1152&gt;=20, X1152&lt;50), "20-50",
AND(X1152&gt;=50, X1152&lt;100), "50-100",
X1152&gt;=100, "&gt;100"
)</f>
        <v>20-50</v>
      </c>
      <c r="AI1152">
        <f t="shared" si="35"/>
        <v>0</v>
      </c>
      <c r="AJ1152" t="str" cm="1">
        <f t="array" ref="AJ1152">_xlfn.IFS(
C1152&lt;=20, "&lt;20",
AND(C1152&gt;=20, C1152&lt;35), "20-35",
AND(C1152&gt;=35, C1152&lt;50), "35-50",
C1152&gt;=50, "50-100"
)</f>
        <v>50-100</v>
      </c>
      <c r="AK1152" t="str" cm="1">
        <f t="array" ref="AK1152">_xlfn.IFS(
G1152&lt;6, "&lt;6",
AND(G1152&gt;=6, G1152&lt;12), "6-12",
AND(G1152&gt;=12, G1152&lt;18), "12-18",  AND(G1152&gt;=18, G1152&lt;24), "18-24", G1152&gt;=24, "24-36")</f>
        <v>18-24</v>
      </c>
    </row>
    <row r="1153" spans="1:37" x14ac:dyDescent="0.3">
      <c r="A1153" t="s">
        <v>1253</v>
      </c>
      <c r="B1153" t="s">
        <v>44</v>
      </c>
      <c r="C1153">
        <v>37</v>
      </c>
      <c r="D1153" t="s">
        <v>37</v>
      </c>
      <c r="E1153" t="s">
        <v>45</v>
      </c>
      <c r="F1153">
        <v>12</v>
      </c>
      <c r="G1153">
        <v>9</v>
      </c>
      <c r="H1153" t="s">
        <v>36</v>
      </c>
      <c r="I1153" t="s">
        <v>37</v>
      </c>
      <c r="J1153" t="s">
        <v>34</v>
      </c>
      <c r="K1153" t="s">
        <v>37</v>
      </c>
      <c r="L1153" t="s">
        <v>72</v>
      </c>
      <c r="M1153" t="s">
        <v>34</v>
      </c>
      <c r="N1153" t="s">
        <v>34</v>
      </c>
      <c r="O1153" t="s">
        <v>34</v>
      </c>
      <c r="P1153" t="s">
        <v>37</v>
      </c>
      <c r="Q1153" t="s">
        <v>34</v>
      </c>
      <c r="R1153" t="s">
        <v>34</v>
      </c>
      <c r="S1153" t="s">
        <v>34</v>
      </c>
      <c r="T1153" t="s">
        <v>37</v>
      </c>
      <c r="U1153" t="s">
        <v>46</v>
      </c>
      <c r="V1153" t="s">
        <v>34</v>
      </c>
      <c r="W1153" t="s">
        <v>51</v>
      </c>
      <c r="X1153">
        <v>50.2</v>
      </c>
      <c r="Y1153">
        <v>1815.3</v>
      </c>
      <c r="Z1153">
        <v>0</v>
      </c>
      <c r="AA1153">
        <v>0</v>
      </c>
      <c r="AB1153">
        <v>1382.78</v>
      </c>
      <c r="AC1153">
        <v>3198.08</v>
      </c>
      <c r="AD1153" t="s">
        <v>41</v>
      </c>
      <c r="AE1153" t="s">
        <v>42</v>
      </c>
      <c r="AF1153" t="s">
        <v>42</v>
      </c>
      <c r="AG1153">
        <f t="shared" si="34"/>
        <v>0</v>
      </c>
      <c r="AH1153" t="str" cm="1">
        <f t="array" ref="AH1153">_xlfn.IFS(
X1153&lt;=20, "&lt;20",
AND(X1153&gt;=20, X1153&lt;50), "20-50",
AND(X1153&gt;=50, X1153&lt;100), "50-100",
X1153&gt;=100, "&gt;100"
)</f>
        <v>50-100</v>
      </c>
      <c r="AI1153">
        <f t="shared" si="35"/>
        <v>0</v>
      </c>
      <c r="AJ1153" t="str" cm="1">
        <f t="array" ref="AJ1153">_xlfn.IFS(
C1153&lt;=20, "&lt;20",
AND(C1153&gt;=20, C1153&lt;35), "20-35",
AND(C1153&gt;=35, C1153&lt;50), "35-50",
C1153&gt;=50, "50-100"
)</f>
        <v>35-50</v>
      </c>
      <c r="AK1153" t="str" cm="1">
        <f t="array" ref="AK1153">_xlfn.IFS(
G1153&lt;6, "&lt;6",
AND(G1153&gt;=6, G1153&lt;12), "6-12",
AND(G1153&gt;=12, G1153&lt;18), "12-18",  AND(G1153&gt;=18, G1153&lt;24), "18-24", G1153&gt;=24, "24-36")</f>
        <v>6-12</v>
      </c>
    </row>
    <row r="1154" spans="1:37" x14ac:dyDescent="0.3">
      <c r="A1154" t="s">
        <v>1254</v>
      </c>
      <c r="B1154" t="s">
        <v>44</v>
      </c>
      <c r="C1154">
        <v>79</v>
      </c>
      <c r="D1154" t="s">
        <v>37</v>
      </c>
      <c r="E1154" t="s">
        <v>124</v>
      </c>
      <c r="F1154">
        <v>7</v>
      </c>
      <c r="G1154">
        <v>13</v>
      </c>
      <c r="H1154" t="s">
        <v>36</v>
      </c>
      <c r="I1154" t="s">
        <v>37</v>
      </c>
      <c r="J1154" t="s">
        <v>34</v>
      </c>
      <c r="K1154" t="s">
        <v>37</v>
      </c>
      <c r="L1154" t="s">
        <v>50</v>
      </c>
      <c r="M1154" t="s">
        <v>34</v>
      </c>
      <c r="N1154" t="s">
        <v>34</v>
      </c>
      <c r="O1154" t="s">
        <v>34</v>
      </c>
      <c r="P1154" t="s">
        <v>34</v>
      </c>
      <c r="Q1154" t="s">
        <v>34</v>
      </c>
      <c r="R1154" t="s">
        <v>37</v>
      </c>
      <c r="S1154" t="s">
        <v>34</v>
      </c>
      <c r="T1154" t="s">
        <v>37</v>
      </c>
      <c r="U1154" t="s">
        <v>67</v>
      </c>
      <c r="V1154" t="s">
        <v>37</v>
      </c>
      <c r="W1154" t="s">
        <v>51</v>
      </c>
      <c r="X1154">
        <v>79.5</v>
      </c>
      <c r="Y1154">
        <v>2665</v>
      </c>
      <c r="Z1154">
        <v>0</v>
      </c>
      <c r="AA1154">
        <v>0</v>
      </c>
      <c r="AB1154">
        <v>1555.84</v>
      </c>
      <c r="AC1154">
        <v>4220.84</v>
      </c>
      <c r="AD1154" t="s">
        <v>41</v>
      </c>
      <c r="AE1154" t="s">
        <v>42</v>
      </c>
      <c r="AF1154" t="s">
        <v>42</v>
      </c>
      <c r="AG1154">
        <f t="shared" si="34"/>
        <v>0</v>
      </c>
      <c r="AH1154" t="str" cm="1">
        <f t="array" ref="AH1154">_xlfn.IFS(
X1154&lt;=20, "&lt;20",
AND(X1154&gt;=20, X1154&lt;50), "20-50",
AND(X1154&gt;=50, X1154&lt;100), "50-100",
X1154&gt;=100, "&gt;100"
)</f>
        <v>50-100</v>
      </c>
      <c r="AI1154">
        <f t="shared" si="35"/>
        <v>0</v>
      </c>
      <c r="AJ1154" t="str" cm="1">
        <f t="array" ref="AJ1154">_xlfn.IFS(
C1154&lt;=20, "&lt;20",
AND(C1154&gt;=20, C1154&lt;35), "20-35",
AND(C1154&gt;=35, C1154&lt;50), "35-50",
C1154&gt;=50, "50-100"
)</f>
        <v>50-100</v>
      </c>
      <c r="AK1154" t="str" cm="1">
        <f t="array" ref="AK1154">_xlfn.IFS(
G1154&lt;6, "&lt;6",
AND(G1154&gt;=6, G1154&lt;12), "6-12",
AND(G1154&gt;=12, G1154&lt;18), "12-18",  AND(G1154&gt;=18, G1154&lt;24), "18-24", G1154&gt;=24, "24-36")</f>
        <v>12-18</v>
      </c>
    </row>
    <row r="1155" spans="1:37" x14ac:dyDescent="0.3">
      <c r="A1155" t="s">
        <v>1255</v>
      </c>
      <c r="B1155" t="s">
        <v>44</v>
      </c>
      <c r="C1155">
        <v>52</v>
      </c>
      <c r="D1155" t="s">
        <v>37</v>
      </c>
      <c r="E1155" t="s">
        <v>35</v>
      </c>
      <c r="F1155">
        <v>4</v>
      </c>
      <c r="G1155">
        <v>17</v>
      </c>
      <c r="H1155" t="s">
        <v>49</v>
      </c>
      <c r="I1155" t="s">
        <v>37</v>
      </c>
      <c r="J1155" t="s">
        <v>37</v>
      </c>
      <c r="K1155" t="s">
        <v>37</v>
      </c>
      <c r="L1155" t="s">
        <v>50</v>
      </c>
      <c r="M1155" t="s">
        <v>34</v>
      </c>
      <c r="N1155" t="s">
        <v>37</v>
      </c>
      <c r="O1155" t="s">
        <v>34</v>
      </c>
      <c r="P1155" t="s">
        <v>37</v>
      </c>
      <c r="Q1155" t="s">
        <v>34</v>
      </c>
      <c r="R1155" t="s">
        <v>37</v>
      </c>
      <c r="S1155" t="s">
        <v>37</v>
      </c>
      <c r="T1155" t="s">
        <v>37</v>
      </c>
      <c r="U1155" t="s">
        <v>46</v>
      </c>
      <c r="V1155" t="s">
        <v>37</v>
      </c>
      <c r="W1155" t="s">
        <v>51</v>
      </c>
      <c r="X1155">
        <v>93.5</v>
      </c>
      <c r="Y1155">
        <v>362.2</v>
      </c>
      <c r="Z1155">
        <v>0</v>
      </c>
      <c r="AA1155">
        <v>0</v>
      </c>
      <c r="AB1155">
        <v>29.56</v>
      </c>
      <c r="AC1155">
        <v>391.76</v>
      </c>
      <c r="AD1155" t="s">
        <v>52</v>
      </c>
      <c r="AE1155" t="s">
        <v>53</v>
      </c>
      <c r="AF1155" t="s">
        <v>91</v>
      </c>
      <c r="AG1155">
        <f t="shared" ref="AG1155:AG1218" si="36">IF(AD1155="Churned", 1,0)</f>
        <v>1</v>
      </c>
      <c r="AH1155" t="str" cm="1">
        <f t="array" ref="AH1155">_xlfn.IFS(
X1155&lt;=20, "&lt;20",
AND(X1155&gt;=20, X1155&lt;50), "20-50",
AND(X1155&gt;=50, X1155&lt;100), "50-100",
X1155&gt;=100, "&gt;100"
)</f>
        <v>50-100</v>
      </c>
      <c r="AI1155">
        <f t="shared" ref="AI1155:AI1218" si="37">IF(AD1155="Joined", 1, 0)</f>
        <v>0</v>
      </c>
      <c r="AJ1155" t="str" cm="1">
        <f t="array" ref="AJ1155">_xlfn.IFS(
C1155&lt;=20, "&lt;20",
AND(C1155&gt;=20, C1155&lt;35), "20-35",
AND(C1155&gt;=35, C1155&lt;50), "35-50",
C1155&gt;=50, "50-100"
)</f>
        <v>50-100</v>
      </c>
      <c r="AK1155" t="str" cm="1">
        <f t="array" ref="AK1155">_xlfn.IFS(
G1155&lt;6, "&lt;6",
AND(G1155&gt;=6, G1155&lt;12), "6-12",
AND(G1155&gt;=12, G1155&lt;18), "12-18",  AND(G1155&gt;=18, G1155&lt;24), "18-24", G1155&gt;=24, "24-36")</f>
        <v>12-18</v>
      </c>
    </row>
    <row r="1156" spans="1:37" x14ac:dyDescent="0.3">
      <c r="A1156" t="s">
        <v>1256</v>
      </c>
      <c r="B1156" t="s">
        <v>44</v>
      </c>
      <c r="C1156">
        <v>35</v>
      </c>
      <c r="D1156" t="s">
        <v>34</v>
      </c>
      <c r="E1156" t="s">
        <v>76</v>
      </c>
      <c r="F1156">
        <v>10</v>
      </c>
      <c r="G1156">
        <v>36</v>
      </c>
      <c r="H1156" t="s">
        <v>70</v>
      </c>
      <c r="I1156" t="s">
        <v>37</v>
      </c>
      <c r="J1156" t="s">
        <v>37</v>
      </c>
      <c r="K1156" t="s">
        <v>37</v>
      </c>
      <c r="L1156" t="s">
        <v>50</v>
      </c>
      <c r="M1156" t="s">
        <v>34</v>
      </c>
      <c r="N1156" t="s">
        <v>37</v>
      </c>
      <c r="O1156" t="s">
        <v>37</v>
      </c>
      <c r="P1156" t="s">
        <v>34</v>
      </c>
      <c r="Q1156" t="s">
        <v>37</v>
      </c>
      <c r="R1156" t="s">
        <v>34</v>
      </c>
      <c r="S1156" t="s">
        <v>34</v>
      </c>
      <c r="T1156" t="s">
        <v>34</v>
      </c>
      <c r="U1156" t="s">
        <v>39</v>
      </c>
      <c r="V1156" t="s">
        <v>37</v>
      </c>
      <c r="W1156" t="s">
        <v>51</v>
      </c>
      <c r="X1156">
        <v>94.75</v>
      </c>
      <c r="Y1156">
        <v>5121.75</v>
      </c>
      <c r="Z1156">
        <v>0</v>
      </c>
      <c r="AA1156">
        <v>70</v>
      </c>
      <c r="AB1156">
        <v>2033.1</v>
      </c>
      <c r="AC1156">
        <v>7224.85</v>
      </c>
      <c r="AD1156" t="s">
        <v>41</v>
      </c>
      <c r="AE1156" t="s">
        <v>42</v>
      </c>
      <c r="AF1156" t="s">
        <v>42</v>
      </c>
      <c r="AG1156">
        <f t="shared" si="36"/>
        <v>0</v>
      </c>
      <c r="AH1156" t="str" cm="1">
        <f t="array" ref="AH1156">_xlfn.IFS(
X1156&lt;=20, "&lt;20",
AND(X1156&gt;=20, X1156&lt;50), "20-50",
AND(X1156&gt;=50, X1156&lt;100), "50-100",
X1156&gt;=100, "&gt;100"
)</f>
        <v>50-100</v>
      </c>
      <c r="AI1156">
        <f t="shared" si="37"/>
        <v>0</v>
      </c>
      <c r="AJ1156" t="str" cm="1">
        <f t="array" ref="AJ1156">_xlfn.IFS(
C1156&lt;=20, "&lt;20",
AND(C1156&gt;=20, C1156&lt;35), "20-35",
AND(C1156&gt;=35, C1156&lt;50), "35-50",
C1156&gt;=50, "50-100"
)</f>
        <v>35-50</v>
      </c>
      <c r="AK1156" t="str" cm="1">
        <f t="array" ref="AK1156">_xlfn.IFS(
G1156&lt;6, "&lt;6",
AND(G1156&gt;=6, G1156&lt;12), "6-12",
AND(G1156&gt;=12, G1156&lt;18), "12-18",  AND(G1156&gt;=18, G1156&lt;24), "18-24", G1156&gt;=24, "24-36")</f>
        <v>24-36</v>
      </c>
    </row>
    <row r="1157" spans="1:37" x14ac:dyDescent="0.3">
      <c r="A1157" t="s">
        <v>1257</v>
      </c>
      <c r="B1157" t="s">
        <v>44</v>
      </c>
      <c r="C1157">
        <v>72</v>
      </c>
      <c r="D1157" t="s">
        <v>37</v>
      </c>
      <c r="E1157" t="s">
        <v>61</v>
      </c>
      <c r="F1157">
        <v>15</v>
      </c>
      <c r="G1157">
        <v>7</v>
      </c>
      <c r="H1157" t="s">
        <v>36</v>
      </c>
      <c r="I1157" t="s">
        <v>37</v>
      </c>
      <c r="J1157" t="s">
        <v>34</v>
      </c>
      <c r="K1157" t="s">
        <v>37</v>
      </c>
      <c r="L1157" t="s">
        <v>50</v>
      </c>
      <c r="M1157" t="s">
        <v>34</v>
      </c>
      <c r="N1157" t="s">
        <v>34</v>
      </c>
      <c r="O1157" t="s">
        <v>34</v>
      </c>
      <c r="P1157" t="s">
        <v>34</v>
      </c>
      <c r="Q1157" t="s">
        <v>34</v>
      </c>
      <c r="R1157" t="s">
        <v>34</v>
      </c>
      <c r="S1157" t="s">
        <v>34</v>
      </c>
      <c r="T1157" t="s">
        <v>37</v>
      </c>
      <c r="U1157" t="s">
        <v>46</v>
      </c>
      <c r="V1157" t="s">
        <v>34</v>
      </c>
      <c r="W1157" t="s">
        <v>51</v>
      </c>
      <c r="X1157">
        <v>70.55</v>
      </c>
      <c r="Y1157">
        <v>3309.25</v>
      </c>
      <c r="Z1157">
        <v>26.99</v>
      </c>
      <c r="AA1157">
        <v>0</v>
      </c>
      <c r="AB1157">
        <v>1266.6500000000001</v>
      </c>
      <c r="AC1157">
        <v>4548.91</v>
      </c>
      <c r="AD1157" t="s">
        <v>52</v>
      </c>
      <c r="AE1157" t="s">
        <v>53</v>
      </c>
      <c r="AF1157" t="s">
        <v>91</v>
      </c>
      <c r="AG1157">
        <f t="shared" si="36"/>
        <v>1</v>
      </c>
      <c r="AH1157" t="str" cm="1">
        <f t="array" ref="AH1157">_xlfn.IFS(
X1157&lt;=20, "&lt;20",
AND(X1157&gt;=20, X1157&lt;50), "20-50",
AND(X1157&gt;=50, X1157&lt;100), "50-100",
X1157&gt;=100, "&gt;100"
)</f>
        <v>50-100</v>
      </c>
      <c r="AI1157">
        <f t="shared" si="37"/>
        <v>0</v>
      </c>
      <c r="AJ1157" t="str" cm="1">
        <f t="array" ref="AJ1157">_xlfn.IFS(
C1157&lt;=20, "&lt;20",
AND(C1157&gt;=20, C1157&lt;35), "20-35",
AND(C1157&gt;=35, C1157&lt;50), "35-50",
C1157&gt;=50, "50-100"
)</f>
        <v>50-100</v>
      </c>
      <c r="AK1157" t="str" cm="1">
        <f t="array" ref="AK1157">_xlfn.IFS(
G1157&lt;6, "&lt;6",
AND(G1157&gt;=6, G1157&lt;12), "6-12",
AND(G1157&gt;=12, G1157&lt;18), "12-18",  AND(G1157&gt;=18, G1157&lt;24), "18-24", G1157&gt;=24, "24-36")</f>
        <v>6-12</v>
      </c>
    </row>
    <row r="1158" spans="1:37" x14ac:dyDescent="0.3">
      <c r="A1158" t="s">
        <v>1258</v>
      </c>
      <c r="B1158" t="s">
        <v>33</v>
      </c>
      <c r="C1158">
        <v>52</v>
      </c>
      <c r="D1158" t="s">
        <v>37</v>
      </c>
      <c r="E1158" t="s">
        <v>74</v>
      </c>
      <c r="F1158">
        <v>13</v>
      </c>
      <c r="G1158">
        <v>32</v>
      </c>
      <c r="H1158" t="s">
        <v>36</v>
      </c>
      <c r="I1158" t="s">
        <v>37</v>
      </c>
      <c r="J1158" t="s">
        <v>37</v>
      </c>
      <c r="K1158" t="s">
        <v>34</v>
      </c>
      <c r="L1158" t="s">
        <v>34</v>
      </c>
      <c r="M1158" t="s">
        <v>34</v>
      </c>
      <c r="N1158" t="s">
        <v>34</v>
      </c>
      <c r="O1158" t="s">
        <v>34</v>
      </c>
      <c r="P1158" t="s">
        <v>34</v>
      </c>
      <c r="Q1158" t="s">
        <v>34</v>
      </c>
      <c r="R1158" t="s">
        <v>34</v>
      </c>
      <c r="S1158" t="s">
        <v>34</v>
      </c>
      <c r="T1158" t="s">
        <v>34</v>
      </c>
      <c r="U1158" t="s">
        <v>67</v>
      </c>
      <c r="V1158" t="s">
        <v>34</v>
      </c>
      <c r="W1158" t="s">
        <v>40</v>
      </c>
      <c r="X1158">
        <v>25</v>
      </c>
      <c r="Y1158">
        <v>300.7</v>
      </c>
      <c r="Z1158">
        <v>0</v>
      </c>
      <c r="AA1158">
        <v>0</v>
      </c>
      <c r="AB1158">
        <v>165.44</v>
      </c>
      <c r="AC1158">
        <v>466.14</v>
      </c>
      <c r="AD1158" t="s">
        <v>41</v>
      </c>
      <c r="AE1158" t="s">
        <v>42</v>
      </c>
      <c r="AF1158" t="s">
        <v>42</v>
      </c>
      <c r="AG1158">
        <f t="shared" si="36"/>
        <v>0</v>
      </c>
      <c r="AH1158" t="str" cm="1">
        <f t="array" ref="AH1158">_xlfn.IFS(
X1158&lt;=20, "&lt;20",
AND(X1158&gt;=20, X1158&lt;50), "20-50",
AND(X1158&gt;=50, X1158&lt;100), "50-100",
X1158&gt;=100, "&gt;100"
)</f>
        <v>20-50</v>
      </c>
      <c r="AI1158">
        <f t="shared" si="37"/>
        <v>0</v>
      </c>
      <c r="AJ1158" t="str" cm="1">
        <f t="array" ref="AJ1158">_xlfn.IFS(
C1158&lt;=20, "&lt;20",
AND(C1158&gt;=20, C1158&lt;35), "20-35",
AND(C1158&gt;=35, C1158&lt;50), "35-50",
C1158&gt;=50, "50-100"
)</f>
        <v>50-100</v>
      </c>
      <c r="AK1158" t="str" cm="1">
        <f t="array" ref="AK1158">_xlfn.IFS(
G1158&lt;6, "&lt;6",
AND(G1158&gt;=6, G1158&lt;12), "6-12",
AND(G1158&gt;=12, G1158&lt;18), "12-18",  AND(G1158&gt;=18, G1158&lt;24), "18-24", G1158&gt;=24, "24-36")</f>
        <v>24-36</v>
      </c>
    </row>
    <row r="1159" spans="1:37" x14ac:dyDescent="0.3">
      <c r="A1159" t="s">
        <v>1259</v>
      </c>
      <c r="B1159" t="s">
        <v>33</v>
      </c>
      <c r="C1159">
        <v>49</v>
      </c>
      <c r="D1159" t="s">
        <v>34</v>
      </c>
      <c r="E1159" t="s">
        <v>56</v>
      </c>
      <c r="F1159">
        <v>14</v>
      </c>
      <c r="G1159">
        <v>32</v>
      </c>
      <c r="H1159" t="s">
        <v>49</v>
      </c>
      <c r="I1159" t="s">
        <v>37</v>
      </c>
      <c r="J1159" t="s">
        <v>34</v>
      </c>
      <c r="K1159" t="s">
        <v>34</v>
      </c>
      <c r="L1159" t="s">
        <v>34</v>
      </c>
      <c r="M1159" t="s">
        <v>34</v>
      </c>
      <c r="N1159" t="s">
        <v>34</v>
      </c>
      <c r="O1159" t="s">
        <v>34</v>
      </c>
      <c r="P1159" t="s">
        <v>34</v>
      </c>
      <c r="Q1159" t="s">
        <v>34</v>
      </c>
      <c r="R1159" t="s">
        <v>34</v>
      </c>
      <c r="S1159" t="s">
        <v>34</v>
      </c>
      <c r="T1159" t="s">
        <v>34</v>
      </c>
      <c r="U1159" t="s">
        <v>46</v>
      </c>
      <c r="V1159" t="s">
        <v>37</v>
      </c>
      <c r="W1159" t="s">
        <v>143</v>
      </c>
      <c r="X1159">
        <v>19.350000000000001</v>
      </c>
      <c r="Y1159">
        <v>152.6</v>
      </c>
      <c r="Z1159">
        <v>0</v>
      </c>
      <c r="AA1159">
        <v>0</v>
      </c>
      <c r="AB1159">
        <v>278.95999999999998</v>
      </c>
      <c r="AC1159">
        <v>431.56</v>
      </c>
      <c r="AD1159" t="s">
        <v>41</v>
      </c>
      <c r="AE1159" t="s">
        <v>42</v>
      </c>
      <c r="AF1159" t="s">
        <v>42</v>
      </c>
      <c r="AG1159">
        <f t="shared" si="36"/>
        <v>0</v>
      </c>
      <c r="AH1159" t="str" cm="1">
        <f t="array" ref="AH1159">_xlfn.IFS(
X1159&lt;=20, "&lt;20",
AND(X1159&gt;=20, X1159&lt;50), "20-50",
AND(X1159&gt;=50, X1159&lt;100), "50-100",
X1159&gt;=100, "&gt;100"
)</f>
        <v>&lt;20</v>
      </c>
      <c r="AI1159">
        <f t="shared" si="37"/>
        <v>0</v>
      </c>
      <c r="AJ1159" t="str" cm="1">
        <f t="array" ref="AJ1159">_xlfn.IFS(
C1159&lt;=20, "&lt;20",
AND(C1159&gt;=20, C1159&lt;35), "20-35",
AND(C1159&gt;=35, C1159&lt;50), "35-50",
C1159&gt;=50, "50-100"
)</f>
        <v>35-50</v>
      </c>
      <c r="AK1159" t="str" cm="1">
        <f t="array" ref="AK1159">_xlfn.IFS(
G1159&lt;6, "&lt;6",
AND(G1159&gt;=6, G1159&lt;12), "6-12",
AND(G1159&gt;=12, G1159&lt;18), "12-18",  AND(G1159&gt;=18, G1159&lt;24), "18-24", G1159&gt;=24, "24-36")</f>
        <v>24-36</v>
      </c>
    </row>
    <row r="1160" spans="1:37" x14ac:dyDescent="0.3">
      <c r="A1160" t="s">
        <v>1260</v>
      </c>
      <c r="B1160" t="s">
        <v>33</v>
      </c>
      <c r="C1160">
        <v>58</v>
      </c>
      <c r="D1160" t="s">
        <v>37</v>
      </c>
      <c r="E1160" t="s">
        <v>48</v>
      </c>
      <c r="F1160">
        <v>14</v>
      </c>
      <c r="G1160">
        <v>13</v>
      </c>
      <c r="H1160" t="s">
        <v>36</v>
      </c>
      <c r="I1160" t="s">
        <v>34</v>
      </c>
      <c r="J1160" t="s">
        <v>34</v>
      </c>
      <c r="K1160" t="s">
        <v>37</v>
      </c>
      <c r="L1160" t="s">
        <v>72</v>
      </c>
      <c r="M1160" t="s">
        <v>34</v>
      </c>
      <c r="N1160" t="s">
        <v>34</v>
      </c>
      <c r="O1160" t="s">
        <v>34</v>
      </c>
      <c r="P1160" t="s">
        <v>34</v>
      </c>
      <c r="Q1160" t="s">
        <v>34</v>
      </c>
      <c r="R1160" t="s">
        <v>37</v>
      </c>
      <c r="S1160" t="s">
        <v>37</v>
      </c>
      <c r="T1160" t="s">
        <v>37</v>
      </c>
      <c r="U1160" t="s">
        <v>46</v>
      </c>
      <c r="V1160" t="s">
        <v>37</v>
      </c>
      <c r="W1160" t="s">
        <v>51</v>
      </c>
      <c r="X1160">
        <v>35.25</v>
      </c>
      <c r="Y1160">
        <v>35.25</v>
      </c>
      <c r="Z1160">
        <v>0</v>
      </c>
      <c r="AA1160">
        <v>0</v>
      </c>
      <c r="AB1160">
        <v>0</v>
      </c>
      <c r="AC1160">
        <v>35.25</v>
      </c>
      <c r="AD1160" t="s">
        <v>52</v>
      </c>
      <c r="AE1160" t="s">
        <v>100</v>
      </c>
      <c r="AF1160" t="s">
        <v>178</v>
      </c>
      <c r="AG1160">
        <f t="shared" si="36"/>
        <v>1</v>
      </c>
      <c r="AH1160" t="str" cm="1">
        <f t="array" ref="AH1160">_xlfn.IFS(
X1160&lt;=20, "&lt;20",
AND(X1160&gt;=20, X1160&lt;50), "20-50",
AND(X1160&gt;=50, X1160&lt;100), "50-100",
X1160&gt;=100, "&gt;100"
)</f>
        <v>20-50</v>
      </c>
      <c r="AI1160">
        <f t="shared" si="37"/>
        <v>0</v>
      </c>
      <c r="AJ1160" t="str" cm="1">
        <f t="array" ref="AJ1160">_xlfn.IFS(
C1160&lt;=20, "&lt;20",
AND(C1160&gt;=20, C1160&lt;35), "20-35",
AND(C1160&gt;=35, C1160&lt;50), "35-50",
C1160&gt;=50, "50-100"
)</f>
        <v>50-100</v>
      </c>
      <c r="AK1160" t="str" cm="1">
        <f t="array" ref="AK1160">_xlfn.IFS(
G1160&lt;6, "&lt;6",
AND(G1160&gt;=6, G1160&lt;12), "6-12",
AND(G1160&gt;=12, G1160&lt;18), "12-18",  AND(G1160&gt;=18, G1160&lt;24), "18-24", G1160&gt;=24, "24-36")</f>
        <v>12-18</v>
      </c>
    </row>
    <row r="1161" spans="1:37" x14ac:dyDescent="0.3">
      <c r="A1161" t="s">
        <v>1261</v>
      </c>
      <c r="B1161" t="s">
        <v>33</v>
      </c>
      <c r="C1161">
        <v>44</v>
      </c>
      <c r="D1161" t="s">
        <v>34</v>
      </c>
      <c r="E1161" t="s">
        <v>56</v>
      </c>
      <c r="F1161">
        <v>10</v>
      </c>
      <c r="G1161">
        <v>2</v>
      </c>
      <c r="H1161" t="s">
        <v>70</v>
      </c>
      <c r="I1161" t="s">
        <v>37</v>
      </c>
      <c r="J1161" t="s">
        <v>37</v>
      </c>
      <c r="K1161" t="s">
        <v>37</v>
      </c>
      <c r="L1161" t="s">
        <v>50</v>
      </c>
      <c r="M1161" t="s">
        <v>37</v>
      </c>
      <c r="N1161" t="s">
        <v>37</v>
      </c>
      <c r="O1161" t="s">
        <v>37</v>
      </c>
      <c r="P1161" t="s">
        <v>37</v>
      </c>
      <c r="Q1161" t="s">
        <v>37</v>
      </c>
      <c r="R1161" t="s">
        <v>37</v>
      </c>
      <c r="S1161" t="s">
        <v>37</v>
      </c>
      <c r="T1161" t="s">
        <v>37</v>
      </c>
      <c r="U1161" t="s">
        <v>67</v>
      </c>
      <c r="V1161" t="s">
        <v>34</v>
      </c>
      <c r="W1161" t="s">
        <v>40</v>
      </c>
      <c r="X1161">
        <v>115.85</v>
      </c>
      <c r="Y1161">
        <v>6567.9</v>
      </c>
      <c r="Z1161">
        <v>0</v>
      </c>
      <c r="AA1161">
        <v>0</v>
      </c>
      <c r="AB1161">
        <v>2288.16</v>
      </c>
      <c r="AC1161">
        <v>8856.06</v>
      </c>
      <c r="AD1161" t="s">
        <v>41</v>
      </c>
      <c r="AE1161" t="s">
        <v>42</v>
      </c>
      <c r="AF1161" t="s">
        <v>42</v>
      </c>
      <c r="AG1161">
        <f t="shared" si="36"/>
        <v>0</v>
      </c>
      <c r="AH1161" t="str" cm="1">
        <f t="array" ref="AH1161">_xlfn.IFS(
X1161&lt;=20, "&lt;20",
AND(X1161&gt;=20, X1161&lt;50), "20-50",
AND(X1161&gt;=50, X1161&lt;100), "50-100",
X1161&gt;=100, "&gt;100"
)</f>
        <v>&gt;100</v>
      </c>
      <c r="AI1161">
        <f t="shared" si="37"/>
        <v>0</v>
      </c>
      <c r="AJ1161" t="str" cm="1">
        <f t="array" ref="AJ1161">_xlfn.IFS(
C1161&lt;=20, "&lt;20",
AND(C1161&gt;=20, C1161&lt;35), "20-35",
AND(C1161&gt;=35, C1161&lt;50), "35-50",
C1161&gt;=50, "50-100"
)</f>
        <v>35-50</v>
      </c>
      <c r="AK1161" t="str" cm="1">
        <f t="array" ref="AK1161">_xlfn.IFS(
G1161&lt;6, "&lt;6",
AND(G1161&gt;=6, G1161&lt;12), "6-12",
AND(G1161&gt;=12, G1161&lt;18), "12-18",  AND(G1161&gt;=18, G1161&lt;24), "18-24", G1161&gt;=24, "24-36")</f>
        <v>&lt;6</v>
      </c>
    </row>
    <row r="1162" spans="1:37" x14ac:dyDescent="0.3">
      <c r="A1162" t="s">
        <v>1262</v>
      </c>
      <c r="B1162" t="s">
        <v>44</v>
      </c>
      <c r="C1162">
        <v>52</v>
      </c>
      <c r="D1162" t="s">
        <v>34</v>
      </c>
      <c r="E1162" t="s">
        <v>64</v>
      </c>
      <c r="F1162">
        <v>10</v>
      </c>
      <c r="G1162">
        <v>18</v>
      </c>
      <c r="H1162" t="s">
        <v>110</v>
      </c>
      <c r="I1162" t="s">
        <v>37</v>
      </c>
      <c r="J1162" t="s">
        <v>37</v>
      </c>
      <c r="K1162" t="s">
        <v>34</v>
      </c>
      <c r="L1162" t="s">
        <v>34</v>
      </c>
      <c r="M1162" t="s">
        <v>34</v>
      </c>
      <c r="N1162" t="s">
        <v>34</v>
      </c>
      <c r="O1162" t="s">
        <v>34</v>
      </c>
      <c r="P1162" t="s">
        <v>34</v>
      </c>
      <c r="Q1162" t="s">
        <v>34</v>
      </c>
      <c r="R1162" t="s">
        <v>34</v>
      </c>
      <c r="S1162" t="s">
        <v>34</v>
      </c>
      <c r="T1162" t="s">
        <v>34</v>
      </c>
      <c r="U1162" t="s">
        <v>46</v>
      </c>
      <c r="V1162" t="s">
        <v>34</v>
      </c>
      <c r="W1162" t="s">
        <v>51</v>
      </c>
      <c r="X1162">
        <v>24.7</v>
      </c>
      <c r="Y1162">
        <v>780.2</v>
      </c>
      <c r="Z1162">
        <v>0</v>
      </c>
      <c r="AA1162">
        <v>0</v>
      </c>
      <c r="AB1162">
        <v>391.68</v>
      </c>
      <c r="AC1162">
        <v>1171.8800000000001</v>
      </c>
      <c r="AD1162" t="s">
        <v>41</v>
      </c>
      <c r="AE1162" t="s">
        <v>42</v>
      </c>
      <c r="AF1162" t="s">
        <v>42</v>
      </c>
      <c r="AG1162">
        <f t="shared" si="36"/>
        <v>0</v>
      </c>
      <c r="AH1162" t="str" cm="1">
        <f t="array" ref="AH1162">_xlfn.IFS(
X1162&lt;=20, "&lt;20",
AND(X1162&gt;=20, X1162&lt;50), "20-50",
AND(X1162&gt;=50, X1162&lt;100), "50-100",
X1162&gt;=100, "&gt;100"
)</f>
        <v>20-50</v>
      </c>
      <c r="AI1162">
        <f t="shared" si="37"/>
        <v>0</v>
      </c>
      <c r="AJ1162" t="str" cm="1">
        <f t="array" ref="AJ1162">_xlfn.IFS(
C1162&lt;=20, "&lt;20",
AND(C1162&gt;=20, C1162&lt;35), "20-35",
AND(C1162&gt;=35, C1162&lt;50), "35-50",
C1162&gt;=50, "50-100"
)</f>
        <v>50-100</v>
      </c>
      <c r="AK1162" t="str" cm="1">
        <f t="array" ref="AK1162">_xlfn.IFS(
G1162&lt;6, "&lt;6",
AND(G1162&gt;=6, G1162&lt;12), "6-12",
AND(G1162&gt;=12, G1162&lt;18), "12-18",  AND(G1162&gt;=18, G1162&lt;24), "18-24", G1162&gt;=24, "24-36")</f>
        <v>18-24</v>
      </c>
    </row>
    <row r="1163" spans="1:37" x14ac:dyDescent="0.3">
      <c r="A1163" t="s">
        <v>1263</v>
      </c>
      <c r="B1163" t="s">
        <v>33</v>
      </c>
      <c r="C1163">
        <v>34</v>
      </c>
      <c r="D1163" t="s">
        <v>34</v>
      </c>
      <c r="E1163" t="s">
        <v>45</v>
      </c>
      <c r="F1163">
        <v>5</v>
      </c>
      <c r="G1163">
        <v>4</v>
      </c>
      <c r="H1163" t="s">
        <v>49</v>
      </c>
      <c r="I1163" t="s">
        <v>37</v>
      </c>
      <c r="J1163" t="s">
        <v>34</v>
      </c>
      <c r="K1163" t="s">
        <v>37</v>
      </c>
      <c r="L1163" t="s">
        <v>50</v>
      </c>
      <c r="M1163" t="s">
        <v>34</v>
      </c>
      <c r="N1163" t="s">
        <v>34</v>
      </c>
      <c r="O1163" t="s">
        <v>37</v>
      </c>
      <c r="P1163" t="s">
        <v>34</v>
      </c>
      <c r="Q1163" t="s">
        <v>34</v>
      </c>
      <c r="R1163" t="s">
        <v>34</v>
      </c>
      <c r="S1163" t="s">
        <v>34</v>
      </c>
      <c r="T1163" t="s">
        <v>37</v>
      </c>
      <c r="U1163" t="s">
        <v>46</v>
      </c>
      <c r="V1163" t="s">
        <v>34</v>
      </c>
      <c r="W1163" t="s">
        <v>40</v>
      </c>
      <c r="X1163">
        <v>75.349999999999994</v>
      </c>
      <c r="Y1163">
        <v>75.349999999999994</v>
      </c>
      <c r="Z1163">
        <v>0</v>
      </c>
      <c r="AA1163">
        <v>0</v>
      </c>
      <c r="AB1163">
        <v>38.89</v>
      </c>
      <c r="AC1163">
        <v>114.24</v>
      </c>
      <c r="AD1163" t="s">
        <v>85</v>
      </c>
      <c r="AE1163" t="s">
        <v>42</v>
      </c>
      <c r="AF1163" t="s">
        <v>42</v>
      </c>
      <c r="AG1163">
        <f t="shared" si="36"/>
        <v>0</v>
      </c>
      <c r="AH1163" t="str" cm="1">
        <f t="array" ref="AH1163">_xlfn.IFS(
X1163&lt;=20, "&lt;20",
AND(X1163&gt;=20, X1163&lt;50), "20-50",
AND(X1163&gt;=50, X1163&lt;100), "50-100",
X1163&gt;=100, "&gt;100"
)</f>
        <v>50-100</v>
      </c>
      <c r="AI1163">
        <f t="shared" si="37"/>
        <v>1</v>
      </c>
      <c r="AJ1163" t="str" cm="1">
        <f t="array" ref="AJ1163">_xlfn.IFS(
C1163&lt;=20, "&lt;20",
AND(C1163&gt;=20, C1163&lt;35), "20-35",
AND(C1163&gt;=35, C1163&lt;50), "35-50",
C1163&gt;=50, "50-100"
)</f>
        <v>20-35</v>
      </c>
      <c r="AK1163" t="str" cm="1">
        <f t="array" ref="AK1163">_xlfn.IFS(
G1163&lt;6, "&lt;6",
AND(G1163&gt;=6, G1163&lt;12), "6-12",
AND(G1163&gt;=12, G1163&lt;18), "12-18",  AND(G1163&gt;=18, G1163&lt;24), "18-24", G1163&gt;=24, "24-36")</f>
        <v>&lt;6</v>
      </c>
    </row>
    <row r="1164" spans="1:37" x14ac:dyDescent="0.3">
      <c r="A1164" t="s">
        <v>1264</v>
      </c>
      <c r="B1164" t="s">
        <v>44</v>
      </c>
      <c r="C1164">
        <v>45</v>
      </c>
      <c r="D1164" t="s">
        <v>34</v>
      </c>
      <c r="E1164" t="s">
        <v>114</v>
      </c>
      <c r="F1164">
        <v>14</v>
      </c>
      <c r="G1164">
        <v>5</v>
      </c>
      <c r="H1164" t="s">
        <v>49</v>
      </c>
      <c r="I1164" t="s">
        <v>37</v>
      </c>
      <c r="J1164" t="s">
        <v>34</v>
      </c>
      <c r="K1164" t="s">
        <v>37</v>
      </c>
      <c r="L1164" t="s">
        <v>72</v>
      </c>
      <c r="M1164" t="s">
        <v>34</v>
      </c>
      <c r="N1164" t="s">
        <v>34</v>
      </c>
      <c r="O1164" t="s">
        <v>34</v>
      </c>
      <c r="P1164" t="s">
        <v>34</v>
      </c>
      <c r="Q1164" t="s">
        <v>37</v>
      </c>
      <c r="R1164" t="s">
        <v>34</v>
      </c>
      <c r="S1164" t="s">
        <v>34</v>
      </c>
      <c r="T1164" t="s">
        <v>37</v>
      </c>
      <c r="U1164" t="s">
        <v>46</v>
      </c>
      <c r="V1164" t="s">
        <v>34</v>
      </c>
      <c r="W1164" t="s">
        <v>51</v>
      </c>
      <c r="X1164">
        <v>55.35</v>
      </c>
      <c r="Y1164">
        <v>449.75</v>
      </c>
      <c r="Z1164">
        <v>0</v>
      </c>
      <c r="AA1164">
        <v>0</v>
      </c>
      <c r="AB1164">
        <v>369.18</v>
      </c>
      <c r="AC1164">
        <v>818.93</v>
      </c>
      <c r="AD1164" t="s">
        <v>52</v>
      </c>
      <c r="AE1164" t="s">
        <v>53</v>
      </c>
      <c r="AF1164" t="s">
        <v>54</v>
      </c>
      <c r="AG1164">
        <f t="shared" si="36"/>
        <v>1</v>
      </c>
      <c r="AH1164" t="str" cm="1">
        <f t="array" ref="AH1164">_xlfn.IFS(
X1164&lt;=20, "&lt;20",
AND(X1164&gt;=20, X1164&lt;50), "20-50",
AND(X1164&gt;=50, X1164&lt;100), "50-100",
X1164&gt;=100, "&gt;100"
)</f>
        <v>50-100</v>
      </c>
      <c r="AI1164">
        <f t="shared" si="37"/>
        <v>0</v>
      </c>
      <c r="AJ1164" t="str" cm="1">
        <f t="array" ref="AJ1164">_xlfn.IFS(
C1164&lt;=20, "&lt;20",
AND(C1164&gt;=20, C1164&lt;35), "20-35",
AND(C1164&gt;=35, C1164&lt;50), "35-50",
C1164&gt;=50, "50-100"
)</f>
        <v>35-50</v>
      </c>
      <c r="AK1164" t="str" cm="1">
        <f t="array" ref="AK1164">_xlfn.IFS(
G1164&lt;6, "&lt;6",
AND(G1164&gt;=6, G1164&lt;12), "6-12",
AND(G1164&gt;=12, G1164&lt;18), "12-18",  AND(G1164&gt;=18, G1164&lt;24), "18-24", G1164&gt;=24, "24-36")</f>
        <v>&lt;6</v>
      </c>
    </row>
    <row r="1165" spans="1:37" x14ac:dyDescent="0.3">
      <c r="A1165" t="s">
        <v>1265</v>
      </c>
      <c r="B1165" t="s">
        <v>44</v>
      </c>
      <c r="C1165">
        <v>76</v>
      </c>
      <c r="D1165" t="s">
        <v>34</v>
      </c>
      <c r="E1165" t="s">
        <v>87</v>
      </c>
      <c r="F1165">
        <v>2</v>
      </c>
      <c r="G1165">
        <v>15</v>
      </c>
      <c r="H1165" t="s">
        <v>36</v>
      </c>
      <c r="I1165" t="s">
        <v>37</v>
      </c>
      <c r="J1165" t="s">
        <v>37</v>
      </c>
      <c r="K1165" t="s">
        <v>37</v>
      </c>
      <c r="L1165" t="s">
        <v>50</v>
      </c>
      <c r="M1165" t="s">
        <v>34</v>
      </c>
      <c r="N1165" t="s">
        <v>34</v>
      </c>
      <c r="O1165" t="s">
        <v>37</v>
      </c>
      <c r="P1165" t="s">
        <v>34</v>
      </c>
      <c r="Q1165" t="s">
        <v>37</v>
      </c>
      <c r="R1165" t="s">
        <v>37</v>
      </c>
      <c r="S1165" t="s">
        <v>34</v>
      </c>
      <c r="T1165" t="s">
        <v>37</v>
      </c>
      <c r="U1165" t="s">
        <v>39</v>
      </c>
      <c r="V1165" t="s">
        <v>37</v>
      </c>
      <c r="W1165" t="s">
        <v>51</v>
      </c>
      <c r="X1165">
        <v>98.85</v>
      </c>
      <c r="Y1165">
        <v>4564.8999999999996</v>
      </c>
      <c r="Z1165">
        <v>0</v>
      </c>
      <c r="AA1165">
        <v>0</v>
      </c>
      <c r="AB1165">
        <v>193.2</v>
      </c>
      <c r="AC1165">
        <v>4758.1000000000004</v>
      </c>
      <c r="AD1165" t="s">
        <v>41</v>
      </c>
      <c r="AE1165" t="s">
        <v>42</v>
      </c>
      <c r="AF1165" t="s">
        <v>42</v>
      </c>
      <c r="AG1165">
        <f t="shared" si="36"/>
        <v>0</v>
      </c>
      <c r="AH1165" t="str" cm="1">
        <f t="array" ref="AH1165">_xlfn.IFS(
X1165&lt;=20, "&lt;20",
AND(X1165&gt;=20, X1165&lt;50), "20-50",
AND(X1165&gt;=50, X1165&lt;100), "50-100",
X1165&gt;=100, "&gt;100"
)</f>
        <v>50-100</v>
      </c>
      <c r="AI1165">
        <f t="shared" si="37"/>
        <v>0</v>
      </c>
      <c r="AJ1165" t="str" cm="1">
        <f t="array" ref="AJ1165">_xlfn.IFS(
C1165&lt;=20, "&lt;20",
AND(C1165&gt;=20, C1165&lt;35), "20-35",
AND(C1165&gt;=35, C1165&lt;50), "35-50",
C1165&gt;=50, "50-100"
)</f>
        <v>50-100</v>
      </c>
      <c r="AK1165" t="str" cm="1">
        <f t="array" ref="AK1165">_xlfn.IFS(
G1165&lt;6, "&lt;6",
AND(G1165&gt;=6, G1165&lt;12), "6-12",
AND(G1165&gt;=12, G1165&lt;18), "12-18",  AND(G1165&gt;=18, G1165&lt;24), "18-24", G1165&gt;=24, "24-36")</f>
        <v>12-18</v>
      </c>
    </row>
    <row r="1166" spans="1:37" x14ac:dyDescent="0.3">
      <c r="A1166" t="s">
        <v>1266</v>
      </c>
      <c r="B1166" t="s">
        <v>44</v>
      </c>
      <c r="C1166">
        <v>35</v>
      </c>
      <c r="D1166" t="s">
        <v>34</v>
      </c>
      <c r="E1166" t="s">
        <v>64</v>
      </c>
      <c r="F1166">
        <v>8</v>
      </c>
      <c r="G1166">
        <v>15</v>
      </c>
      <c r="H1166" t="s">
        <v>70</v>
      </c>
      <c r="I1166" t="s">
        <v>37</v>
      </c>
      <c r="J1166" t="s">
        <v>34</v>
      </c>
      <c r="K1166" t="s">
        <v>37</v>
      </c>
      <c r="L1166" t="s">
        <v>72</v>
      </c>
      <c r="M1166" t="s">
        <v>37</v>
      </c>
      <c r="N1166" t="s">
        <v>34</v>
      </c>
      <c r="O1166" t="s">
        <v>34</v>
      </c>
      <c r="P1166" t="s">
        <v>34</v>
      </c>
      <c r="Q1166" t="s">
        <v>37</v>
      </c>
      <c r="R1166" t="s">
        <v>34</v>
      </c>
      <c r="S1166" t="s">
        <v>34</v>
      </c>
      <c r="T1166" t="s">
        <v>37</v>
      </c>
      <c r="U1166" t="s">
        <v>39</v>
      </c>
      <c r="V1166" t="s">
        <v>37</v>
      </c>
      <c r="W1166" t="s">
        <v>40</v>
      </c>
      <c r="X1166">
        <v>59.8</v>
      </c>
      <c r="Y1166">
        <v>3561.15</v>
      </c>
      <c r="Z1166">
        <v>0</v>
      </c>
      <c r="AA1166">
        <v>0</v>
      </c>
      <c r="AB1166">
        <v>914.4</v>
      </c>
      <c r="AC1166">
        <v>4475.55</v>
      </c>
      <c r="AD1166" t="s">
        <v>41</v>
      </c>
      <c r="AE1166" t="s">
        <v>42</v>
      </c>
      <c r="AF1166" t="s">
        <v>42</v>
      </c>
      <c r="AG1166">
        <f t="shared" si="36"/>
        <v>0</v>
      </c>
      <c r="AH1166" t="str" cm="1">
        <f t="array" ref="AH1166">_xlfn.IFS(
X1166&lt;=20, "&lt;20",
AND(X1166&gt;=20, X1166&lt;50), "20-50",
AND(X1166&gt;=50, X1166&lt;100), "50-100",
X1166&gt;=100, "&gt;100"
)</f>
        <v>50-100</v>
      </c>
      <c r="AI1166">
        <f t="shared" si="37"/>
        <v>0</v>
      </c>
      <c r="AJ1166" t="str" cm="1">
        <f t="array" ref="AJ1166">_xlfn.IFS(
C1166&lt;=20, "&lt;20",
AND(C1166&gt;=20, C1166&lt;35), "20-35",
AND(C1166&gt;=35, C1166&lt;50), "35-50",
C1166&gt;=50, "50-100"
)</f>
        <v>35-50</v>
      </c>
      <c r="AK1166" t="str" cm="1">
        <f t="array" ref="AK1166">_xlfn.IFS(
G1166&lt;6, "&lt;6",
AND(G1166&gt;=6, G1166&lt;12), "6-12",
AND(G1166&gt;=12, G1166&lt;18), "12-18",  AND(G1166&gt;=18, G1166&lt;24), "18-24", G1166&gt;=24, "24-36")</f>
        <v>12-18</v>
      </c>
    </row>
    <row r="1167" spans="1:37" x14ac:dyDescent="0.3">
      <c r="A1167" t="s">
        <v>1267</v>
      </c>
      <c r="B1167" t="s">
        <v>33</v>
      </c>
      <c r="C1167">
        <v>63</v>
      </c>
      <c r="D1167" t="s">
        <v>37</v>
      </c>
      <c r="E1167" t="s">
        <v>103</v>
      </c>
      <c r="F1167">
        <v>2</v>
      </c>
      <c r="G1167">
        <v>18</v>
      </c>
      <c r="H1167" t="s">
        <v>36</v>
      </c>
      <c r="I1167" t="s">
        <v>37</v>
      </c>
      <c r="J1167" t="s">
        <v>34</v>
      </c>
      <c r="K1167" t="s">
        <v>37</v>
      </c>
      <c r="L1167" t="s">
        <v>50</v>
      </c>
      <c r="M1167" t="s">
        <v>34</v>
      </c>
      <c r="N1167" t="s">
        <v>34</v>
      </c>
      <c r="O1167" t="s">
        <v>34</v>
      </c>
      <c r="P1167" t="s">
        <v>34</v>
      </c>
      <c r="Q1167" t="s">
        <v>37</v>
      </c>
      <c r="R1167" t="s">
        <v>37</v>
      </c>
      <c r="S1167" t="s">
        <v>37</v>
      </c>
      <c r="T1167" t="s">
        <v>37</v>
      </c>
      <c r="U1167" t="s">
        <v>46</v>
      </c>
      <c r="V1167" t="s">
        <v>37</v>
      </c>
      <c r="W1167" t="s">
        <v>51</v>
      </c>
      <c r="X1167">
        <v>89.75</v>
      </c>
      <c r="Y1167">
        <v>1938.9</v>
      </c>
      <c r="Z1167">
        <v>0</v>
      </c>
      <c r="AA1167">
        <v>0</v>
      </c>
      <c r="AB1167">
        <v>492.36</v>
      </c>
      <c r="AC1167">
        <v>2431.2600000000002</v>
      </c>
      <c r="AD1167" t="s">
        <v>41</v>
      </c>
      <c r="AE1167" t="s">
        <v>42</v>
      </c>
      <c r="AF1167" t="s">
        <v>42</v>
      </c>
      <c r="AG1167">
        <f t="shared" si="36"/>
        <v>0</v>
      </c>
      <c r="AH1167" t="str" cm="1">
        <f t="array" ref="AH1167">_xlfn.IFS(
X1167&lt;=20, "&lt;20",
AND(X1167&gt;=20, X1167&lt;50), "20-50",
AND(X1167&gt;=50, X1167&lt;100), "50-100",
X1167&gt;=100, "&gt;100"
)</f>
        <v>50-100</v>
      </c>
      <c r="AI1167">
        <f t="shared" si="37"/>
        <v>0</v>
      </c>
      <c r="AJ1167" t="str" cm="1">
        <f t="array" ref="AJ1167">_xlfn.IFS(
C1167&lt;=20, "&lt;20",
AND(C1167&gt;=20, C1167&lt;35), "20-35",
AND(C1167&gt;=35, C1167&lt;50), "35-50",
C1167&gt;=50, "50-100"
)</f>
        <v>50-100</v>
      </c>
      <c r="AK1167" t="str" cm="1">
        <f t="array" ref="AK1167">_xlfn.IFS(
G1167&lt;6, "&lt;6",
AND(G1167&gt;=6, G1167&lt;12), "6-12",
AND(G1167&gt;=12, G1167&lt;18), "12-18",  AND(G1167&gt;=18, G1167&lt;24), "18-24", G1167&gt;=24, "24-36")</f>
        <v>18-24</v>
      </c>
    </row>
    <row r="1168" spans="1:37" x14ac:dyDescent="0.3">
      <c r="A1168" t="s">
        <v>1268</v>
      </c>
      <c r="B1168" t="s">
        <v>44</v>
      </c>
      <c r="C1168">
        <v>24</v>
      </c>
      <c r="D1168" t="s">
        <v>37</v>
      </c>
      <c r="E1168" t="s">
        <v>87</v>
      </c>
      <c r="F1168">
        <v>14</v>
      </c>
      <c r="G1168">
        <v>8</v>
      </c>
      <c r="H1168" t="s">
        <v>110</v>
      </c>
      <c r="I1168" t="s">
        <v>37</v>
      </c>
      <c r="J1168" t="s">
        <v>34</v>
      </c>
      <c r="K1168" t="s">
        <v>34</v>
      </c>
      <c r="L1168" t="s">
        <v>34</v>
      </c>
      <c r="M1168" t="s">
        <v>34</v>
      </c>
      <c r="N1168" t="s">
        <v>34</v>
      </c>
      <c r="O1168" t="s">
        <v>34</v>
      </c>
      <c r="P1168" t="s">
        <v>34</v>
      </c>
      <c r="Q1168" t="s">
        <v>34</v>
      </c>
      <c r="R1168" t="s">
        <v>34</v>
      </c>
      <c r="S1168" t="s">
        <v>34</v>
      </c>
      <c r="T1168" t="s">
        <v>34</v>
      </c>
      <c r="U1168" t="s">
        <v>39</v>
      </c>
      <c r="V1168" t="s">
        <v>34</v>
      </c>
      <c r="W1168" t="s">
        <v>40</v>
      </c>
      <c r="X1168">
        <v>19.899999999999999</v>
      </c>
      <c r="Y1168">
        <v>791.15</v>
      </c>
      <c r="Z1168">
        <v>20.170000000000002</v>
      </c>
      <c r="AA1168">
        <v>0</v>
      </c>
      <c r="AB1168">
        <v>1872.78</v>
      </c>
      <c r="AC1168">
        <v>2643.76</v>
      </c>
      <c r="AD1168" t="s">
        <v>41</v>
      </c>
      <c r="AE1168" t="s">
        <v>42</v>
      </c>
      <c r="AF1168" t="s">
        <v>42</v>
      </c>
      <c r="AG1168">
        <f t="shared" si="36"/>
        <v>0</v>
      </c>
      <c r="AH1168" t="str" cm="1">
        <f t="array" ref="AH1168">_xlfn.IFS(
X1168&lt;=20, "&lt;20",
AND(X1168&gt;=20, X1168&lt;50), "20-50",
AND(X1168&gt;=50, X1168&lt;100), "50-100",
X1168&gt;=100, "&gt;100"
)</f>
        <v>&lt;20</v>
      </c>
      <c r="AI1168">
        <f t="shared" si="37"/>
        <v>0</v>
      </c>
      <c r="AJ1168" t="str" cm="1">
        <f t="array" ref="AJ1168">_xlfn.IFS(
C1168&lt;=20, "&lt;20",
AND(C1168&gt;=20, C1168&lt;35), "20-35",
AND(C1168&gt;=35, C1168&lt;50), "35-50",
C1168&gt;=50, "50-100"
)</f>
        <v>20-35</v>
      </c>
      <c r="AK1168" t="str" cm="1">
        <f t="array" ref="AK1168">_xlfn.IFS(
G1168&lt;6, "&lt;6",
AND(G1168&gt;=6, G1168&lt;12), "6-12",
AND(G1168&gt;=12, G1168&lt;18), "12-18",  AND(G1168&gt;=18, G1168&lt;24), "18-24", G1168&gt;=24, "24-36")</f>
        <v>6-12</v>
      </c>
    </row>
    <row r="1169" spans="1:37" x14ac:dyDescent="0.3">
      <c r="A1169" t="s">
        <v>1269</v>
      </c>
      <c r="B1169" t="s">
        <v>33</v>
      </c>
      <c r="C1169">
        <v>42</v>
      </c>
      <c r="D1169" t="s">
        <v>34</v>
      </c>
      <c r="E1169" t="s">
        <v>74</v>
      </c>
      <c r="F1169">
        <v>7</v>
      </c>
      <c r="G1169">
        <v>15</v>
      </c>
      <c r="H1169" t="s">
        <v>49</v>
      </c>
      <c r="I1169" t="s">
        <v>37</v>
      </c>
      <c r="J1169" t="s">
        <v>34</v>
      </c>
      <c r="K1169" t="s">
        <v>34</v>
      </c>
      <c r="L1169" t="s">
        <v>34</v>
      </c>
      <c r="M1169" t="s">
        <v>34</v>
      </c>
      <c r="N1169" t="s">
        <v>34</v>
      </c>
      <c r="O1169" t="s">
        <v>34</v>
      </c>
      <c r="P1169" t="s">
        <v>34</v>
      </c>
      <c r="Q1169" t="s">
        <v>34</v>
      </c>
      <c r="R1169" t="s">
        <v>34</v>
      </c>
      <c r="S1169" t="s">
        <v>34</v>
      </c>
      <c r="T1169" t="s">
        <v>34</v>
      </c>
      <c r="U1169" t="s">
        <v>46</v>
      </c>
      <c r="V1169" t="s">
        <v>34</v>
      </c>
      <c r="W1169" t="s">
        <v>40</v>
      </c>
      <c r="X1169">
        <v>20.3</v>
      </c>
      <c r="Y1169">
        <v>40.25</v>
      </c>
      <c r="Z1169">
        <v>0</v>
      </c>
      <c r="AA1169">
        <v>0</v>
      </c>
      <c r="AB1169">
        <v>14.54</v>
      </c>
      <c r="AC1169">
        <v>54.79</v>
      </c>
      <c r="AD1169" t="s">
        <v>85</v>
      </c>
      <c r="AE1169" t="s">
        <v>42</v>
      </c>
      <c r="AF1169" t="s">
        <v>42</v>
      </c>
      <c r="AG1169">
        <f t="shared" si="36"/>
        <v>0</v>
      </c>
      <c r="AH1169" t="str" cm="1">
        <f t="array" ref="AH1169">_xlfn.IFS(
X1169&lt;=20, "&lt;20",
AND(X1169&gt;=20, X1169&lt;50), "20-50",
AND(X1169&gt;=50, X1169&lt;100), "50-100",
X1169&gt;=100, "&gt;100"
)</f>
        <v>20-50</v>
      </c>
      <c r="AI1169">
        <f t="shared" si="37"/>
        <v>1</v>
      </c>
      <c r="AJ1169" t="str" cm="1">
        <f t="array" ref="AJ1169">_xlfn.IFS(
C1169&lt;=20, "&lt;20",
AND(C1169&gt;=20, C1169&lt;35), "20-35",
AND(C1169&gt;=35, C1169&lt;50), "35-50",
C1169&gt;=50, "50-100"
)</f>
        <v>35-50</v>
      </c>
      <c r="AK1169" t="str" cm="1">
        <f t="array" ref="AK1169">_xlfn.IFS(
G1169&lt;6, "&lt;6",
AND(G1169&gt;=6, G1169&lt;12), "6-12",
AND(G1169&gt;=12, G1169&lt;18), "12-18",  AND(G1169&gt;=18, G1169&lt;24), "18-24", G1169&gt;=24, "24-36")</f>
        <v>12-18</v>
      </c>
    </row>
    <row r="1170" spans="1:37" x14ac:dyDescent="0.3">
      <c r="A1170" t="s">
        <v>1270</v>
      </c>
      <c r="B1170" t="s">
        <v>44</v>
      </c>
      <c r="C1170">
        <v>19</v>
      </c>
      <c r="D1170" t="s">
        <v>34</v>
      </c>
      <c r="E1170" t="s">
        <v>76</v>
      </c>
      <c r="F1170">
        <v>1</v>
      </c>
      <c r="G1170">
        <v>11</v>
      </c>
      <c r="H1170" t="s">
        <v>110</v>
      </c>
      <c r="I1170" t="s">
        <v>37</v>
      </c>
      <c r="J1170" t="s">
        <v>34</v>
      </c>
      <c r="K1170" t="s">
        <v>34</v>
      </c>
      <c r="L1170" t="s">
        <v>34</v>
      </c>
      <c r="M1170" t="s">
        <v>34</v>
      </c>
      <c r="N1170" t="s">
        <v>34</v>
      </c>
      <c r="O1170" t="s">
        <v>34</v>
      </c>
      <c r="P1170" t="s">
        <v>34</v>
      </c>
      <c r="Q1170" t="s">
        <v>34</v>
      </c>
      <c r="R1170" t="s">
        <v>34</v>
      </c>
      <c r="S1170" t="s">
        <v>34</v>
      </c>
      <c r="T1170" t="s">
        <v>34</v>
      </c>
      <c r="U1170" t="s">
        <v>39</v>
      </c>
      <c r="V1170" t="s">
        <v>34</v>
      </c>
      <c r="W1170" t="s">
        <v>51</v>
      </c>
      <c r="X1170">
        <v>20.05</v>
      </c>
      <c r="Y1170">
        <v>746.75</v>
      </c>
      <c r="Z1170">
        <v>0</v>
      </c>
      <c r="AA1170">
        <v>0</v>
      </c>
      <c r="AB1170">
        <v>1435.7</v>
      </c>
      <c r="AC1170">
        <v>2182.4499999999998</v>
      </c>
      <c r="AD1170" t="s">
        <v>41</v>
      </c>
      <c r="AE1170" t="s">
        <v>42</v>
      </c>
      <c r="AF1170" t="s">
        <v>42</v>
      </c>
      <c r="AG1170">
        <f t="shared" si="36"/>
        <v>0</v>
      </c>
      <c r="AH1170" t="str" cm="1">
        <f t="array" ref="AH1170">_xlfn.IFS(
X1170&lt;=20, "&lt;20",
AND(X1170&gt;=20, X1170&lt;50), "20-50",
AND(X1170&gt;=50, X1170&lt;100), "50-100",
X1170&gt;=100, "&gt;100"
)</f>
        <v>20-50</v>
      </c>
      <c r="AI1170">
        <f t="shared" si="37"/>
        <v>0</v>
      </c>
      <c r="AJ1170" t="str" cm="1">
        <f t="array" ref="AJ1170">_xlfn.IFS(
C1170&lt;=20, "&lt;20",
AND(C1170&gt;=20, C1170&lt;35), "20-35",
AND(C1170&gt;=35, C1170&lt;50), "35-50",
C1170&gt;=50, "50-100"
)</f>
        <v>&lt;20</v>
      </c>
      <c r="AK1170" t="str" cm="1">
        <f t="array" ref="AK1170">_xlfn.IFS(
G1170&lt;6, "&lt;6",
AND(G1170&gt;=6, G1170&lt;12), "6-12",
AND(G1170&gt;=12, G1170&lt;18), "12-18",  AND(G1170&gt;=18, G1170&lt;24), "18-24", G1170&gt;=24, "24-36")</f>
        <v>6-12</v>
      </c>
    </row>
    <row r="1171" spans="1:37" x14ac:dyDescent="0.3">
      <c r="A1171" t="s">
        <v>1271</v>
      </c>
      <c r="B1171" t="s">
        <v>44</v>
      </c>
      <c r="C1171">
        <v>54</v>
      </c>
      <c r="D1171" t="s">
        <v>37</v>
      </c>
      <c r="E1171" t="s">
        <v>45</v>
      </c>
      <c r="F1171">
        <v>2</v>
      </c>
      <c r="G1171">
        <v>33</v>
      </c>
      <c r="H1171" t="s">
        <v>36</v>
      </c>
      <c r="I1171" t="s">
        <v>37</v>
      </c>
      <c r="J1171" t="s">
        <v>34</v>
      </c>
      <c r="K1171" t="s">
        <v>34</v>
      </c>
      <c r="L1171" t="s">
        <v>34</v>
      </c>
      <c r="M1171" t="s">
        <v>34</v>
      </c>
      <c r="N1171" t="s">
        <v>34</v>
      </c>
      <c r="O1171" t="s">
        <v>34</v>
      </c>
      <c r="P1171" t="s">
        <v>34</v>
      </c>
      <c r="Q1171" t="s">
        <v>34</v>
      </c>
      <c r="R1171" t="s">
        <v>34</v>
      </c>
      <c r="S1171" t="s">
        <v>34</v>
      </c>
      <c r="T1171" t="s">
        <v>34</v>
      </c>
      <c r="U1171" t="s">
        <v>46</v>
      </c>
      <c r="V1171" t="s">
        <v>34</v>
      </c>
      <c r="W1171" t="s">
        <v>40</v>
      </c>
      <c r="X1171">
        <v>20.8</v>
      </c>
      <c r="Y1171">
        <v>460.2</v>
      </c>
      <c r="Z1171">
        <v>21.81</v>
      </c>
      <c r="AA1171">
        <v>0</v>
      </c>
      <c r="AB1171">
        <v>76.75</v>
      </c>
      <c r="AC1171">
        <v>515.14</v>
      </c>
      <c r="AD1171" t="s">
        <v>41</v>
      </c>
      <c r="AE1171" t="s">
        <v>42</v>
      </c>
      <c r="AF1171" t="s">
        <v>42</v>
      </c>
      <c r="AG1171">
        <f t="shared" si="36"/>
        <v>0</v>
      </c>
      <c r="AH1171" t="str" cm="1">
        <f t="array" ref="AH1171">_xlfn.IFS(
X1171&lt;=20, "&lt;20",
AND(X1171&gt;=20, X1171&lt;50), "20-50",
AND(X1171&gt;=50, X1171&lt;100), "50-100",
X1171&gt;=100, "&gt;100"
)</f>
        <v>20-50</v>
      </c>
      <c r="AI1171">
        <f t="shared" si="37"/>
        <v>0</v>
      </c>
      <c r="AJ1171" t="str" cm="1">
        <f t="array" ref="AJ1171">_xlfn.IFS(
C1171&lt;=20, "&lt;20",
AND(C1171&gt;=20, C1171&lt;35), "20-35",
AND(C1171&gt;=35, C1171&lt;50), "35-50",
C1171&gt;=50, "50-100"
)</f>
        <v>50-100</v>
      </c>
      <c r="AK1171" t="str" cm="1">
        <f t="array" ref="AK1171">_xlfn.IFS(
G1171&lt;6, "&lt;6",
AND(G1171&gt;=6, G1171&lt;12), "6-12",
AND(G1171&gt;=12, G1171&lt;18), "12-18",  AND(G1171&gt;=18, G1171&lt;24), "18-24", G1171&gt;=24, "24-36")</f>
        <v>24-36</v>
      </c>
    </row>
    <row r="1172" spans="1:37" x14ac:dyDescent="0.3">
      <c r="A1172" t="s">
        <v>1272</v>
      </c>
      <c r="B1172" t="s">
        <v>44</v>
      </c>
      <c r="C1172">
        <v>58</v>
      </c>
      <c r="D1172" t="s">
        <v>37</v>
      </c>
      <c r="E1172" t="s">
        <v>76</v>
      </c>
      <c r="F1172">
        <v>2</v>
      </c>
      <c r="G1172">
        <v>8</v>
      </c>
      <c r="H1172" t="s">
        <v>36</v>
      </c>
      <c r="I1172" t="s">
        <v>37</v>
      </c>
      <c r="J1172" t="s">
        <v>34</v>
      </c>
      <c r="K1172" t="s">
        <v>37</v>
      </c>
      <c r="L1172" t="s">
        <v>50</v>
      </c>
      <c r="M1172" t="s">
        <v>34</v>
      </c>
      <c r="N1172" t="s">
        <v>34</v>
      </c>
      <c r="O1172" t="s">
        <v>34</v>
      </c>
      <c r="P1172" t="s">
        <v>34</v>
      </c>
      <c r="Q1172" t="s">
        <v>37</v>
      </c>
      <c r="R1172" t="s">
        <v>34</v>
      </c>
      <c r="S1172" t="s">
        <v>34</v>
      </c>
      <c r="T1172" t="s">
        <v>37</v>
      </c>
      <c r="U1172" t="s">
        <v>46</v>
      </c>
      <c r="V1172" t="s">
        <v>37</v>
      </c>
      <c r="W1172" t="s">
        <v>51</v>
      </c>
      <c r="X1172">
        <v>79.55</v>
      </c>
      <c r="Y1172">
        <v>79.55</v>
      </c>
      <c r="Z1172">
        <v>0</v>
      </c>
      <c r="AA1172">
        <v>0</v>
      </c>
      <c r="AB1172">
        <v>4.04</v>
      </c>
      <c r="AC1172">
        <v>83.59</v>
      </c>
      <c r="AD1172" t="s">
        <v>52</v>
      </c>
      <c r="AE1172" t="s">
        <v>94</v>
      </c>
      <c r="AF1172" t="s">
        <v>95</v>
      </c>
      <c r="AG1172">
        <f t="shared" si="36"/>
        <v>1</v>
      </c>
      <c r="AH1172" t="str" cm="1">
        <f t="array" ref="AH1172">_xlfn.IFS(
X1172&lt;=20, "&lt;20",
AND(X1172&gt;=20, X1172&lt;50), "20-50",
AND(X1172&gt;=50, X1172&lt;100), "50-100",
X1172&gt;=100, "&gt;100"
)</f>
        <v>50-100</v>
      </c>
      <c r="AI1172">
        <f t="shared" si="37"/>
        <v>0</v>
      </c>
      <c r="AJ1172" t="str" cm="1">
        <f t="array" ref="AJ1172">_xlfn.IFS(
C1172&lt;=20, "&lt;20",
AND(C1172&gt;=20, C1172&lt;35), "20-35",
AND(C1172&gt;=35, C1172&lt;50), "35-50",
C1172&gt;=50, "50-100"
)</f>
        <v>50-100</v>
      </c>
      <c r="AK1172" t="str" cm="1">
        <f t="array" ref="AK1172">_xlfn.IFS(
G1172&lt;6, "&lt;6",
AND(G1172&gt;=6, G1172&lt;12), "6-12",
AND(G1172&gt;=12, G1172&lt;18), "12-18",  AND(G1172&gt;=18, G1172&lt;24), "18-24", G1172&gt;=24, "24-36")</f>
        <v>6-12</v>
      </c>
    </row>
    <row r="1173" spans="1:37" x14ac:dyDescent="0.3">
      <c r="A1173" t="s">
        <v>1273</v>
      </c>
      <c r="B1173" t="s">
        <v>44</v>
      </c>
      <c r="C1173">
        <v>80</v>
      </c>
      <c r="D1173" t="s">
        <v>34</v>
      </c>
      <c r="E1173" t="s">
        <v>109</v>
      </c>
      <c r="F1173">
        <v>4</v>
      </c>
      <c r="G1173">
        <v>4</v>
      </c>
      <c r="H1173" t="s">
        <v>57</v>
      </c>
      <c r="I1173" t="s">
        <v>37</v>
      </c>
      <c r="J1173" t="s">
        <v>34</v>
      </c>
      <c r="K1173" t="s">
        <v>34</v>
      </c>
      <c r="L1173" t="s">
        <v>34</v>
      </c>
      <c r="M1173" t="s">
        <v>34</v>
      </c>
      <c r="N1173" t="s">
        <v>34</v>
      </c>
      <c r="O1173" t="s">
        <v>34</v>
      </c>
      <c r="P1173" t="s">
        <v>34</v>
      </c>
      <c r="Q1173" t="s">
        <v>34</v>
      </c>
      <c r="R1173" t="s">
        <v>34</v>
      </c>
      <c r="S1173" t="s">
        <v>34</v>
      </c>
      <c r="T1173" t="s">
        <v>34</v>
      </c>
      <c r="U1173" t="s">
        <v>39</v>
      </c>
      <c r="V1173" t="s">
        <v>34</v>
      </c>
      <c r="W1173" t="s">
        <v>51</v>
      </c>
      <c r="X1173">
        <v>20.350000000000001</v>
      </c>
      <c r="Y1173">
        <v>369.6</v>
      </c>
      <c r="Z1173">
        <v>0</v>
      </c>
      <c r="AA1173">
        <v>0</v>
      </c>
      <c r="AB1173">
        <v>675.54</v>
      </c>
      <c r="AC1173">
        <v>1045.1400000000001</v>
      </c>
      <c r="AD1173" t="s">
        <v>41</v>
      </c>
      <c r="AE1173" t="s">
        <v>42</v>
      </c>
      <c r="AF1173" t="s">
        <v>42</v>
      </c>
      <c r="AG1173">
        <f t="shared" si="36"/>
        <v>0</v>
      </c>
      <c r="AH1173" t="str" cm="1">
        <f t="array" ref="AH1173">_xlfn.IFS(
X1173&lt;=20, "&lt;20",
AND(X1173&gt;=20, X1173&lt;50), "20-50",
AND(X1173&gt;=50, X1173&lt;100), "50-100",
X1173&gt;=100, "&gt;100"
)</f>
        <v>20-50</v>
      </c>
      <c r="AI1173">
        <f t="shared" si="37"/>
        <v>0</v>
      </c>
      <c r="AJ1173" t="str" cm="1">
        <f t="array" ref="AJ1173">_xlfn.IFS(
C1173&lt;=20, "&lt;20",
AND(C1173&gt;=20, C1173&lt;35), "20-35",
AND(C1173&gt;=35, C1173&lt;50), "35-50",
C1173&gt;=50, "50-100"
)</f>
        <v>50-100</v>
      </c>
      <c r="AK1173" t="str" cm="1">
        <f t="array" ref="AK1173">_xlfn.IFS(
G1173&lt;6, "&lt;6",
AND(G1173&gt;=6, G1173&lt;12), "6-12",
AND(G1173&gt;=12, G1173&lt;18), "12-18",  AND(G1173&gt;=18, G1173&lt;24), "18-24", G1173&gt;=24, "24-36")</f>
        <v>&lt;6</v>
      </c>
    </row>
    <row r="1174" spans="1:37" x14ac:dyDescent="0.3">
      <c r="A1174" t="s">
        <v>1274</v>
      </c>
      <c r="B1174" t="s">
        <v>33</v>
      </c>
      <c r="C1174">
        <v>41</v>
      </c>
      <c r="D1174" t="s">
        <v>37</v>
      </c>
      <c r="E1174" t="s">
        <v>64</v>
      </c>
      <c r="F1174">
        <v>0</v>
      </c>
      <c r="G1174">
        <v>25</v>
      </c>
      <c r="H1174" t="s">
        <v>36</v>
      </c>
      <c r="I1174" t="s">
        <v>37</v>
      </c>
      <c r="J1174" t="s">
        <v>34</v>
      </c>
      <c r="K1174" t="s">
        <v>37</v>
      </c>
      <c r="L1174" t="s">
        <v>72</v>
      </c>
      <c r="M1174" t="s">
        <v>34</v>
      </c>
      <c r="N1174" t="s">
        <v>34</v>
      </c>
      <c r="O1174" t="s">
        <v>34</v>
      </c>
      <c r="P1174" t="s">
        <v>37</v>
      </c>
      <c r="Q1174" t="s">
        <v>34</v>
      </c>
      <c r="R1174" t="s">
        <v>34</v>
      </c>
      <c r="S1174" t="s">
        <v>34</v>
      </c>
      <c r="T1174" t="s">
        <v>37</v>
      </c>
      <c r="U1174" t="s">
        <v>46</v>
      </c>
      <c r="V1174" t="s">
        <v>37</v>
      </c>
      <c r="W1174" t="s">
        <v>143</v>
      </c>
      <c r="X1174">
        <v>50.5</v>
      </c>
      <c r="Y1174">
        <v>147.75</v>
      </c>
      <c r="Z1174">
        <v>0</v>
      </c>
      <c r="AA1174">
        <v>0</v>
      </c>
      <c r="AB1174">
        <v>79.14</v>
      </c>
      <c r="AC1174">
        <v>226.89</v>
      </c>
      <c r="AD1174" t="s">
        <v>85</v>
      </c>
      <c r="AE1174" t="s">
        <v>42</v>
      </c>
      <c r="AF1174" t="s">
        <v>42</v>
      </c>
      <c r="AG1174">
        <f t="shared" si="36"/>
        <v>0</v>
      </c>
      <c r="AH1174" t="str" cm="1">
        <f t="array" ref="AH1174">_xlfn.IFS(
X1174&lt;=20, "&lt;20",
AND(X1174&gt;=20, X1174&lt;50), "20-50",
AND(X1174&gt;=50, X1174&lt;100), "50-100",
X1174&gt;=100, "&gt;100"
)</f>
        <v>50-100</v>
      </c>
      <c r="AI1174">
        <f t="shared" si="37"/>
        <v>1</v>
      </c>
      <c r="AJ1174" t="str" cm="1">
        <f t="array" ref="AJ1174">_xlfn.IFS(
C1174&lt;=20, "&lt;20",
AND(C1174&gt;=20, C1174&lt;35), "20-35",
AND(C1174&gt;=35, C1174&lt;50), "35-50",
C1174&gt;=50, "50-100"
)</f>
        <v>35-50</v>
      </c>
      <c r="AK1174" t="str" cm="1">
        <f t="array" ref="AK1174">_xlfn.IFS(
G1174&lt;6, "&lt;6",
AND(G1174&gt;=6, G1174&lt;12), "6-12",
AND(G1174&gt;=12, G1174&lt;18), "12-18",  AND(G1174&gt;=18, G1174&lt;24), "18-24", G1174&gt;=24, "24-36")</f>
        <v>24-36</v>
      </c>
    </row>
    <row r="1175" spans="1:37" x14ac:dyDescent="0.3">
      <c r="A1175" t="s">
        <v>1275</v>
      </c>
      <c r="B1175" t="s">
        <v>33</v>
      </c>
      <c r="C1175">
        <v>60</v>
      </c>
      <c r="D1175" t="s">
        <v>37</v>
      </c>
      <c r="E1175" t="s">
        <v>87</v>
      </c>
      <c r="F1175">
        <v>9</v>
      </c>
      <c r="G1175">
        <v>18</v>
      </c>
      <c r="H1175" t="s">
        <v>36</v>
      </c>
      <c r="I1175" t="s">
        <v>37</v>
      </c>
      <c r="J1175" t="s">
        <v>34</v>
      </c>
      <c r="K1175" t="s">
        <v>34</v>
      </c>
      <c r="L1175" t="s">
        <v>34</v>
      </c>
      <c r="M1175" t="s">
        <v>34</v>
      </c>
      <c r="N1175" t="s">
        <v>34</v>
      </c>
      <c r="O1175" t="s">
        <v>34</v>
      </c>
      <c r="P1175" t="s">
        <v>34</v>
      </c>
      <c r="Q1175" t="s">
        <v>34</v>
      </c>
      <c r="R1175" t="s">
        <v>34</v>
      </c>
      <c r="S1175" t="s">
        <v>34</v>
      </c>
      <c r="T1175" t="s">
        <v>34</v>
      </c>
      <c r="U1175" t="s">
        <v>67</v>
      </c>
      <c r="V1175" t="s">
        <v>34</v>
      </c>
      <c r="W1175" t="s">
        <v>40</v>
      </c>
      <c r="X1175">
        <v>19.95</v>
      </c>
      <c r="Y1175">
        <v>1269.0999999999999</v>
      </c>
      <c r="Z1175">
        <v>0</v>
      </c>
      <c r="AA1175">
        <v>0</v>
      </c>
      <c r="AB1175">
        <v>2504.04</v>
      </c>
      <c r="AC1175">
        <v>3773.14</v>
      </c>
      <c r="AD1175" t="s">
        <v>41</v>
      </c>
      <c r="AE1175" t="s">
        <v>42</v>
      </c>
      <c r="AF1175" t="s">
        <v>42</v>
      </c>
      <c r="AG1175">
        <f t="shared" si="36"/>
        <v>0</v>
      </c>
      <c r="AH1175" t="str" cm="1">
        <f t="array" ref="AH1175">_xlfn.IFS(
X1175&lt;=20, "&lt;20",
AND(X1175&gt;=20, X1175&lt;50), "20-50",
AND(X1175&gt;=50, X1175&lt;100), "50-100",
X1175&gt;=100, "&gt;100"
)</f>
        <v>&lt;20</v>
      </c>
      <c r="AI1175">
        <f t="shared" si="37"/>
        <v>0</v>
      </c>
      <c r="AJ1175" t="str" cm="1">
        <f t="array" ref="AJ1175">_xlfn.IFS(
C1175&lt;=20, "&lt;20",
AND(C1175&gt;=20, C1175&lt;35), "20-35",
AND(C1175&gt;=35, C1175&lt;50), "35-50",
C1175&gt;=50, "50-100"
)</f>
        <v>50-100</v>
      </c>
      <c r="AK1175" t="str" cm="1">
        <f t="array" ref="AK1175">_xlfn.IFS(
G1175&lt;6, "&lt;6",
AND(G1175&gt;=6, G1175&lt;12), "6-12",
AND(G1175&gt;=12, G1175&lt;18), "12-18",  AND(G1175&gt;=18, G1175&lt;24), "18-24", G1175&gt;=24, "24-36")</f>
        <v>18-24</v>
      </c>
    </row>
    <row r="1176" spans="1:37" x14ac:dyDescent="0.3">
      <c r="A1176" t="s">
        <v>1276</v>
      </c>
      <c r="B1176" t="s">
        <v>44</v>
      </c>
      <c r="C1176">
        <v>51</v>
      </c>
      <c r="D1176" t="s">
        <v>34</v>
      </c>
      <c r="E1176" t="s">
        <v>56</v>
      </c>
      <c r="F1176">
        <v>11</v>
      </c>
      <c r="G1176">
        <v>4</v>
      </c>
      <c r="H1176" t="s">
        <v>36</v>
      </c>
      <c r="I1176" t="s">
        <v>37</v>
      </c>
      <c r="J1176" t="s">
        <v>37</v>
      </c>
      <c r="K1176" t="s">
        <v>37</v>
      </c>
      <c r="L1176" t="s">
        <v>50</v>
      </c>
      <c r="M1176" t="s">
        <v>34</v>
      </c>
      <c r="N1176" t="s">
        <v>34</v>
      </c>
      <c r="O1176" t="s">
        <v>34</v>
      </c>
      <c r="P1176" t="s">
        <v>34</v>
      </c>
      <c r="Q1176" t="s">
        <v>34</v>
      </c>
      <c r="R1176" t="s">
        <v>37</v>
      </c>
      <c r="S1176" t="s">
        <v>37</v>
      </c>
      <c r="T1176" t="s">
        <v>37</v>
      </c>
      <c r="U1176" t="s">
        <v>46</v>
      </c>
      <c r="V1176" t="s">
        <v>37</v>
      </c>
      <c r="W1176" t="s">
        <v>51</v>
      </c>
      <c r="X1176">
        <v>84.9</v>
      </c>
      <c r="Y1176">
        <v>2516.1999999999998</v>
      </c>
      <c r="Z1176">
        <v>47.04</v>
      </c>
      <c r="AA1176">
        <v>0</v>
      </c>
      <c r="AB1176">
        <v>275.20999999999998</v>
      </c>
      <c r="AC1176">
        <v>2744.37</v>
      </c>
      <c r="AD1176" t="s">
        <v>41</v>
      </c>
      <c r="AE1176" t="s">
        <v>42</v>
      </c>
      <c r="AF1176" t="s">
        <v>42</v>
      </c>
      <c r="AG1176">
        <f t="shared" si="36"/>
        <v>0</v>
      </c>
      <c r="AH1176" t="str" cm="1">
        <f t="array" ref="AH1176">_xlfn.IFS(
X1176&lt;=20, "&lt;20",
AND(X1176&gt;=20, X1176&lt;50), "20-50",
AND(X1176&gt;=50, X1176&lt;100), "50-100",
X1176&gt;=100, "&gt;100"
)</f>
        <v>50-100</v>
      </c>
      <c r="AI1176">
        <f t="shared" si="37"/>
        <v>0</v>
      </c>
      <c r="AJ1176" t="str" cm="1">
        <f t="array" ref="AJ1176">_xlfn.IFS(
C1176&lt;=20, "&lt;20",
AND(C1176&gt;=20, C1176&lt;35), "20-35",
AND(C1176&gt;=35, C1176&lt;50), "35-50",
C1176&gt;=50, "50-100"
)</f>
        <v>50-100</v>
      </c>
      <c r="AK1176" t="str" cm="1">
        <f t="array" ref="AK1176">_xlfn.IFS(
G1176&lt;6, "&lt;6",
AND(G1176&gt;=6, G1176&lt;12), "6-12",
AND(G1176&gt;=12, G1176&lt;18), "12-18",  AND(G1176&gt;=18, G1176&lt;24), "18-24", G1176&gt;=24, "24-36")</f>
        <v>&lt;6</v>
      </c>
    </row>
    <row r="1177" spans="1:37" x14ac:dyDescent="0.3">
      <c r="A1177" t="s">
        <v>1277</v>
      </c>
      <c r="B1177" t="s">
        <v>33</v>
      </c>
      <c r="C1177">
        <v>36</v>
      </c>
      <c r="D1177" t="s">
        <v>37</v>
      </c>
      <c r="E1177" t="s">
        <v>164</v>
      </c>
      <c r="F1177">
        <v>15</v>
      </c>
      <c r="G1177">
        <v>32</v>
      </c>
      <c r="H1177" t="s">
        <v>66</v>
      </c>
      <c r="I1177" t="s">
        <v>37</v>
      </c>
      <c r="J1177" t="s">
        <v>37</v>
      </c>
      <c r="K1177" t="s">
        <v>34</v>
      </c>
      <c r="L1177" t="s">
        <v>34</v>
      </c>
      <c r="M1177" t="s">
        <v>34</v>
      </c>
      <c r="N1177" t="s">
        <v>34</v>
      </c>
      <c r="O1177" t="s">
        <v>34</v>
      </c>
      <c r="P1177" t="s">
        <v>34</v>
      </c>
      <c r="Q1177" t="s">
        <v>34</v>
      </c>
      <c r="R1177" t="s">
        <v>34</v>
      </c>
      <c r="S1177" t="s">
        <v>34</v>
      </c>
      <c r="T1177" t="s">
        <v>34</v>
      </c>
      <c r="U1177" t="s">
        <v>67</v>
      </c>
      <c r="V1177" t="s">
        <v>34</v>
      </c>
      <c r="W1177" t="s">
        <v>40</v>
      </c>
      <c r="X1177">
        <v>25.1</v>
      </c>
      <c r="Y1177">
        <v>1697.7</v>
      </c>
      <c r="Z1177">
        <v>0</v>
      </c>
      <c r="AA1177">
        <v>0</v>
      </c>
      <c r="AB1177">
        <v>3242.58</v>
      </c>
      <c r="AC1177">
        <v>4940.28</v>
      </c>
      <c r="AD1177" t="s">
        <v>41</v>
      </c>
      <c r="AE1177" t="s">
        <v>42</v>
      </c>
      <c r="AF1177" t="s">
        <v>42</v>
      </c>
      <c r="AG1177">
        <f t="shared" si="36"/>
        <v>0</v>
      </c>
      <c r="AH1177" t="str" cm="1">
        <f t="array" ref="AH1177">_xlfn.IFS(
X1177&lt;=20, "&lt;20",
AND(X1177&gt;=20, X1177&lt;50), "20-50",
AND(X1177&gt;=50, X1177&lt;100), "50-100",
X1177&gt;=100, "&gt;100"
)</f>
        <v>20-50</v>
      </c>
      <c r="AI1177">
        <f t="shared" si="37"/>
        <v>0</v>
      </c>
      <c r="AJ1177" t="str" cm="1">
        <f t="array" ref="AJ1177">_xlfn.IFS(
C1177&lt;=20, "&lt;20",
AND(C1177&gt;=20, C1177&lt;35), "20-35",
AND(C1177&gt;=35, C1177&lt;50), "35-50",
C1177&gt;=50, "50-100"
)</f>
        <v>35-50</v>
      </c>
      <c r="AK1177" t="str" cm="1">
        <f t="array" ref="AK1177">_xlfn.IFS(
G1177&lt;6, "&lt;6",
AND(G1177&gt;=6, G1177&lt;12), "6-12",
AND(G1177&gt;=12, G1177&lt;18), "12-18",  AND(G1177&gt;=18, G1177&lt;24), "18-24", G1177&gt;=24, "24-36")</f>
        <v>24-36</v>
      </c>
    </row>
    <row r="1178" spans="1:37" x14ac:dyDescent="0.3">
      <c r="A1178" t="s">
        <v>1278</v>
      </c>
      <c r="B1178" t="s">
        <v>44</v>
      </c>
      <c r="C1178">
        <v>31</v>
      </c>
      <c r="D1178" t="s">
        <v>37</v>
      </c>
      <c r="E1178" t="s">
        <v>61</v>
      </c>
      <c r="F1178">
        <v>9</v>
      </c>
      <c r="G1178">
        <v>20</v>
      </c>
      <c r="H1178" t="s">
        <v>49</v>
      </c>
      <c r="I1178" t="s">
        <v>37</v>
      </c>
      <c r="J1178" t="s">
        <v>34</v>
      </c>
      <c r="K1178" t="s">
        <v>37</v>
      </c>
      <c r="L1178" t="s">
        <v>72</v>
      </c>
      <c r="M1178" t="s">
        <v>34</v>
      </c>
      <c r="N1178" t="s">
        <v>34</v>
      </c>
      <c r="O1178" t="s">
        <v>34</v>
      </c>
      <c r="P1178" t="s">
        <v>34</v>
      </c>
      <c r="Q1178" t="s">
        <v>34</v>
      </c>
      <c r="R1178" t="s">
        <v>34</v>
      </c>
      <c r="S1178" t="s">
        <v>34</v>
      </c>
      <c r="T1178" t="s">
        <v>37</v>
      </c>
      <c r="U1178" t="s">
        <v>46</v>
      </c>
      <c r="V1178" t="s">
        <v>37</v>
      </c>
      <c r="W1178" t="s">
        <v>51</v>
      </c>
      <c r="X1178">
        <v>45.45</v>
      </c>
      <c r="Y1178">
        <v>411.75</v>
      </c>
      <c r="Z1178">
        <v>0</v>
      </c>
      <c r="AA1178">
        <v>0</v>
      </c>
      <c r="AB1178">
        <v>40.72</v>
      </c>
      <c r="AC1178">
        <v>452.47</v>
      </c>
      <c r="AD1178" t="s">
        <v>41</v>
      </c>
      <c r="AE1178" t="s">
        <v>42</v>
      </c>
      <c r="AF1178" t="s">
        <v>42</v>
      </c>
      <c r="AG1178">
        <f t="shared" si="36"/>
        <v>0</v>
      </c>
      <c r="AH1178" t="str" cm="1">
        <f t="array" ref="AH1178">_xlfn.IFS(
X1178&lt;=20, "&lt;20",
AND(X1178&gt;=20, X1178&lt;50), "20-50",
AND(X1178&gt;=50, X1178&lt;100), "50-100",
X1178&gt;=100, "&gt;100"
)</f>
        <v>20-50</v>
      </c>
      <c r="AI1178">
        <f t="shared" si="37"/>
        <v>0</v>
      </c>
      <c r="AJ1178" t="str" cm="1">
        <f t="array" ref="AJ1178">_xlfn.IFS(
C1178&lt;=20, "&lt;20",
AND(C1178&gt;=20, C1178&lt;35), "20-35",
AND(C1178&gt;=35, C1178&lt;50), "35-50",
C1178&gt;=50, "50-100"
)</f>
        <v>20-35</v>
      </c>
      <c r="AK1178" t="str" cm="1">
        <f t="array" ref="AK1178">_xlfn.IFS(
G1178&lt;6, "&lt;6",
AND(G1178&gt;=6, G1178&lt;12), "6-12",
AND(G1178&gt;=12, G1178&lt;18), "12-18",  AND(G1178&gt;=18, G1178&lt;24), "18-24", G1178&gt;=24, "24-36")</f>
        <v>18-24</v>
      </c>
    </row>
    <row r="1179" spans="1:37" x14ac:dyDescent="0.3">
      <c r="A1179" t="s">
        <v>1279</v>
      </c>
      <c r="B1179" t="s">
        <v>44</v>
      </c>
      <c r="C1179">
        <v>83</v>
      </c>
      <c r="D1179" t="s">
        <v>37</v>
      </c>
      <c r="E1179" t="s">
        <v>87</v>
      </c>
      <c r="F1179">
        <v>12</v>
      </c>
      <c r="G1179">
        <v>17</v>
      </c>
      <c r="H1179" t="s">
        <v>70</v>
      </c>
      <c r="I1179" t="s">
        <v>37</v>
      </c>
      <c r="J1179" t="s">
        <v>37</v>
      </c>
      <c r="K1179" t="s">
        <v>37</v>
      </c>
      <c r="L1179" t="s">
        <v>38</v>
      </c>
      <c r="M1179" t="s">
        <v>37</v>
      </c>
      <c r="N1179" t="s">
        <v>34</v>
      </c>
      <c r="O1179" t="s">
        <v>34</v>
      </c>
      <c r="P1179" t="s">
        <v>37</v>
      </c>
      <c r="Q1179" t="s">
        <v>34</v>
      </c>
      <c r="R1179" t="s">
        <v>37</v>
      </c>
      <c r="S1179" t="s">
        <v>37</v>
      </c>
      <c r="T1179" t="s">
        <v>37</v>
      </c>
      <c r="U1179" t="s">
        <v>67</v>
      </c>
      <c r="V1179" t="s">
        <v>37</v>
      </c>
      <c r="W1179" t="s">
        <v>51</v>
      </c>
      <c r="X1179">
        <v>70.05</v>
      </c>
      <c r="Y1179">
        <v>3062.45</v>
      </c>
      <c r="Z1179">
        <v>0</v>
      </c>
      <c r="AA1179">
        <v>0</v>
      </c>
      <c r="AB1179">
        <v>830.7</v>
      </c>
      <c r="AC1179">
        <v>3893.15</v>
      </c>
      <c r="AD1179" t="s">
        <v>41</v>
      </c>
      <c r="AE1179" t="s">
        <v>42</v>
      </c>
      <c r="AF1179" t="s">
        <v>42</v>
      </c>
      <c r="AG1179">
        <f t="shared" si="36"/>
        <v>0</v>
      </c>
      <c r="AH1179" t="str" cm="1">
        <f t="array" ref="AH1179">_xlfn.IFS(
X1179&lt;=20, "&lt;20",
AND(X1179&gt;=20, X1179&lt;50), "20-50",
AND(X1179&gt;=50, X1179&lt;100), "50-100",
X1179&gt;=100, "&gt;100"
)</f>
        <v>50-100</v>
      </c>
      <c r="AI1179">
        <f t="shared" si="37"/>
        <v>0</v>
      </c>
      <c r="AJ1179" t="str" cm="1">
        <f t="array" ref="AJ1179">_xlfn.IFS(
C1179&lt;=20, "&lt;20",
AND(C1179&gt;=20, C1179&lt;35), "20-35",
AND(C1179&gt;=35, C1179&lt;50), "35-50",
C1179&gt;=50, "50-100"
)</f>
        <v>50-100</v>
      </c>
      <c r="AK1179" t="str" cm="1">
        <f t="array" ref="AK1179">_xlfn.IFS(
G1179&lt;6, "&lt;6",
AND(G1179&gt;=6, G1179&lt;12), "6-12",
AND(G1179&gt;=12, G1179&lt;18), "12-18",  AND(G1179&gt;=18, G1179&lt;24), "18-24", G1179&gt;=24, "24-36")</f>
        <v>12-18</v>
      </c>
    </row>
    <row r="1180" spans="1:37" x14ac:dyDescent="0.3">
      <c r="A1180" t="s">
        <v>1280</v>
      </c>
      <c r="B1180" t="s">
        <v>44</v>
      </c>
      <c r="C1180">
        <v>73</v>
      </c>
      <c r="D1180" t="s">
        <v>34</v>
      </c>
      <c r="E1180" t="s">
        <v>158</v>
      </c>
      <c r="F1180">
        <v>15</v>
      </c>
      <c r="G1180">
        <v>13</v>
      </c>
      <c r="H1180" t="s">
        <v>36</v>
      </c>
      <c r="I1180" t="s">
        <v>34</v>
      </c>
      <c r="J1180" t="s">
        <v>34</v>
      </c>
      <c r="K1180" t="s">
        <v>37</v>
      </c>
      <c r="L1180" t="s">
        <v>38</v>
      </c>
      <c r="M1180" t="s">
        <v>34</v>
      </c>
      <c r="N1180" t="s">
        <v>34</v>
      </c>
      <c r="O1180" t="s">
        <v>34</v>
      </c>
      <c r="P1180" t="s">
        <v>34</v>
      </c>
      <c r="Q1180" t="s">
        <v>34</v>
      </c>
      <c r="R1180" t="s">
        <v>34</v>
      </c>
      <c r="S1180" t="s">
        <v>34</v>
      </c>
      <c r="T1180" t="s">
        <v>37</v>
      </c>
      <c r="U1180" t="s">
        <v>46</v>
      </c>
      <c r="V1180" t="s">
        <v>37</v>
      </c>
      <c r="W1180" t="s">
        <v>51</v>
      </c>
      <c r="X1180">
        <v>25.2</v>
      </c>
      <c r="Y1180">
        <v>25.2</v>
      </c>
      <c r="Z1180">
        <v>0</v>
      </c>
      <c r="AA1180">
        <v>0</v>
      </c>
      <c r="AB1180">
        <v>0</v>
      </c>
      <c r="AC1180">
        <v>25.2</v>
      </c>
      <c r="AD1180" t="s">
        <v>52</v>
      </c>
      <c r="AE1180" t="s">
        <v>53</v>
      </c>
      <c r="AF1180" t="s">
        <v>91</v>
      </c>
      <c r="AG1180">
        <f t="shared" si="36"/>
        <v>1</v>
      </c>
      <c r="AH1180" t="str" cm="1">
        <f t="array" ref="AH1180">_xlfn.IFS(
X1180&lt;=20, "&lt;20",
AND(X1180&gt;=20, X1180&lt;50), "20-50",
AND(X1180&gt;=50, X1180&lt;100), "50-100",
X1180&gt;=100, "&gt;100"
)</f>
        <v>20-50</v>
      </c>
      <c r="AI1180">
        <f t="shared" si="37"/>
        <v>0</v>
      </c>
      <c r="AJ1180" t="str" cm="1">
        <f t="array" ref="AJ1180">_xlfn.IFS(
C1180&lt;=20, "&lt;20",
AND(C1180&gt;=20, C1180&lt;35), "20-35",
AND(C1180&gt;=35, C1180&lt;50), "35-50",
C1180&gt;=50, "50-100"
)</f>
        <v>50-100</v>
      </c>
      <c r="AK1180" t="str" cm="1">
        <f t="array" ref="AK1180">_xlfn.IFS(
G1180&lt;6, "&lt;6",
AND(G1180&gt;=6, G1180&lt;12), "6-12",
AND(G1180&gt;=12, G1180&lt;18), "12-18",  AND(G1180&gt;=18, G1180&lt;24), "18-24", G1180&gt;=24, "24-36")</f>
        <v>12-18</v>
      </c>
    </row>
    <row r="1181" spans="1:37" x14ac:dyDescent="0.3">
      <c r="A1181" t="s">
        <v>1281</v>
      </c>
      <c r="B1181" t="s">
        <v>33</v>
      </c>
      <c r="C1181">
        <v>67</v>
      </c>
      <c r="D1181" t="s">
        <v>34</v>
      </c>
      <c r="E1181" t="s">
        <v>74</v>
      </c>
      <c r="F1181">
        <v>4</v>
      </c>
      <c r="G1181">
        <v>17</v>
      </c>
      <c r="H1181" t="s">
        <v>110</v>
      </c>
      <c r="I1181" t="s">
        <v>37</v>
      </c>
      <c r="J1181" t="s">
        <v>37</v>
      </c>
      <c r="K1181" t="s">
        <v>37</v>
      </c>
      <c r="L1181" t="s">
        <v>50</v>
      </c>
      <c r="M1181" t="s">
        <v>34</v>
      </c>
      <c r="N1181" t="s">
        <v>37</v>
      </c>
      <c r="O1181" t="s">
        <v>37</v>
      </c>
      <c r="P1181" t="s">
        <v>34</v>
      </c>
      <c r="Q1181" t="s">
        <v>34</v>
      </c>
      <c r="R1181" t="s">
        <v>37</v>
      </c>
      <c r="S1181" t="s">
        <v>37</v>
      </c>
      <c r="T1181" t="s">
        <v>34</v>
      </c>
      <c r="U1181" t="s">
        <v>46</v>
      </c>
      <c r="V1181" t="s">
        <v>37</v>
      </c>
      <c r="W1181" t="s">
        <v>51</v>
      </c>
      <c r="X1181">
        <v>95.9</v>
      </c>
      <c r="Y1181">
        <v>2745.2</v>
      </c>
      <c r="Z1181">
        <v>0</v>
      </c>
      <c r="AA1181">
        <v>50</v>
      </c>
      <c r="AB1181">
        <v>1026.02</v>
      </c>
      <c r="AC1181">
        <v>3821.22</v>
      </c>
      <c r="AD1181" t="s">
        <v>52</v>
      </c>
      <c r="AE1181" t="s">
        <v>100</v>
      </c>
      <c r="AF1181" t="s">
        <v>509</v>
      </c>
      <c r="AG1181">
        <f t="shared" si="36"/>
        <v>1</v>
      </c>
      <c r="AH1181" t="str" cm="1">
        <f t="array" ref="AH1181">_xlfn.IFS(
X1181&lt;=20, "&lt;20",
AND(X1181&gt;=20, X1181&lt;50), "20-50",
AND(X1181&gt;=50, X1181&lt;100), "50-100",
X1181&gt;=100, "&gt;100"
)</f>
        <v>50-100</v>
      </c>
      <c r="AI1181">
        <f t="shared" si="37"/>
        <v>0</v>
      </c>
      <c r="AJ1181" t="str" cm="1">
        <f t="array" ref="AJ1181">_xlfn.IFS(
C1181&lt;=20, "&lt;20",
AND(C1181&gt;=20, C1181&lt;35), "20-35",
AND(C1181&gt;=35, C1181&lt;50), "35-50",
C1181&gt;=50, "50-100"
)</f>
        <v>50-100</v>
      </c>
      <c r="AK1181" t="str" cm="1">
        <f t="array" ref="AK1181">_xlfn.IFS(
G1181&lt;6, "&lt;6",
AND(G1181&gt;=6, G1181&lt;12), "6-12",
AND(G1181&gt;=12, G1181&lt;18), "12-18",  AND(G1181&gt;=18, G1181&lt;24), "18-24", G1181&gt;=24, "24-36")</f>
        <v>12-18</v>
      </c>
    </row>
    <row r="1182" spans="1:37" x14ac:dyDescent="0.3">
      <c r="A1182" t="s">
        <v>1282</v>
      </c>
      <c r="B1182" t="s">
        <v>33</v>
      </c>
      <c r="C1182">
        <v>44</v>
      </c>
      <c r="D1182" t="s">
        <v>34</v>
      </c>
      <c r="E1182" t="s">
        <v>82</v>
      </c>
      <c r="F1182">
        <v>12</v>
      </c>
      <c r="G1182">
        <v>28</v>
      </c>
      <c r="H1182" t="s">
        <v>36</v>
      </c>
      <c r="I1182" t="s">
        <v>37</v>
      </c>
      <c r="J1182" t="s">
        <v>37</v>
      </c>
      <c r="K1182" t="s">
        <v>37</v>
      </c>
      <c r="L1182" t="s">
        <v>72</v>
      </c>
      <c r="M1182" t="s">
        <v>37</v>
      </c>
      <c r="N1182" t="s">
        <v>37</v>
      </c>
      <c r="O1182" t="s">
        <v>37</v>
      </c>
      <c r="P1182" t="s">
        <v>37</v>
      </c>
      <c r="Q1182" t="s">
        <v>37</v>
      </c>
      <c r="R1182" t="s">
        <v>37</v>
      </c>
      <c r="S1182" t="s">
        <v>37</v>
      </c>
      <c r="T1182" t="s">
        <v>37</v>
      </c>
      <c r="U1182" t="s">
        <v>67</v>
      </c>
      <c r="V1182" t="s">
        <v>34</v>
      </c>
      <c r="W1182" t="s">
        <v>40</v>
      </c>
      <c r="X1182">
        <v>89.85</v>
      </c>
      <c r="Y1182">
        <v>6562.9</v>
      </c>
      <c r="Z1182">
        <v>12.55</v>
      </c>
      <c r="AA1182">
        <v>0</v>
      </c>
      <c r="AB1182">
        <v>1941.12</v>
      </c>
      <c r="AC1182">
        <v>8491.4699999999993</v>
      </c>
      <c r="AD1182" t="s">
        <v>41</v>
      </c>
      <c r="AE1182" t="s">
        <v>42</v>
      </c>
      <c r="AF1182" t="s">
        <v>42</v>
      </c>
      <c r="AG1182">
        <f t="shared" si="36"/>
        <v>0</v>
      </c>
      <c r="AH1182" t="str" cm="1">
        <f t="array" ref="AH1182">_xlfn.IFS(
X1182&lt;=20, "&lt;20",
AND(X1182&gt;=20, X1182&lt;50), "20-50",
AND(X1182&gt;=50, X1182&lt;100), "50-100",
X1182&gt;=100, "&gt;100"
)</f>
        <v>50-100</v>
      </c>
      <c r="AI1182">
        <f t="shared" si="37"/>
        <v>0</v>
      </c>
      <c r="AJ1182" t="str" cm="1">
        <f t="array" ref="AJ1182">_xlfn.IFS(
C1182&lt;=20, "&lt;20",
AND(C1182&gt;=20, C1182&lt;35), "20-35",
AND(C1182&gt;=35, C1182&lt;50), "35-50",
C1182&gt;=50, "50-100"
)</f>
        <v>35-50</v>
      </c>
      <c r="AK1182" t="str" cm="1">
        <f t="array" ref="AK1182">_xlfn.IFS(
G1182&lt;6, "&lt;6",
AND(G1182&gt;=6, G1182&lt;12), "6-12",
AND(G1182&gt;=12, G1182&lt;18), "12-18",  AND(G1182&gt;=18, G1182&lt;24), "18-24", G1182&gt;=24, "24-36")</f>
        <v>24-36</v>
      </c>
    </row>
    <row r="1183" spans="1:37" x14ac:dyDescent="0.3">
      <c r="A1183" t="s">
        <v>1283</v>
      </c>
      <c r="B1183" t="s">
        <v>44</v>
      </c>
      <c r="C1183">
        <v>46</v>
      </c>
      <c r="D1183" t="s">
        <v>34</v>
      </c>
      <c r="E1183" t="s">
        <v>76</v>
      </c>
      <c r="F1183">
        <v>4</v>
      </c>
      <c r="G1183">
        <v>9</v>
      </c>
      <c r="H1183" t="s">
        <v>110</v>
      </c>
      <c r="I1183" t="s">
        <v>37</v>
      </c>
      <c r="J1183" t="s">
        <v>34</v>
      </c>
      <c r="K1183" t="s">
        <v>34</v>
      </c>
      <c r="L1183" t="s">
        <v>34</v>
      </c>
      <c r="M1183" t="s">
        <v>34</v>
      </c>
      <c r="N1183" t="s">
        <v>34</v>
      </c>
      <c r="O1183" t="s">
        <v>34</v>
      </c>
      <c r="P1183" t="s">
        <v>34</v>
      </c>
      <c r="Q1183" t="s">
        <v>34</v>
      </c>
      <c r="R1183" t="s">
        <v>34</v>
      </c>
      <c r="S1183" t="s">
        <v>34</v>
      </c>
      <c r="T1183" t="s">
        <v>34</v>
      </c>
      <c r="U1183" t="s">
        <v>39</v>
      </c>
      <c r="V1183" t="s">
        <v>37</v>
      </c>
      <c r="W1183" t="s">
        <v>51</v>
      </c>
      <c r="X1183">
        <v>20.100000000000001</v>
      </c>
      <c r="Y1183">
        <v>682.1</v>
      </c>
      <c r="Z1183">
        <v>0</v>
      </c>
      <c r="AA1183">
        <v>0</v>
      </c>
      <c r="AB1183">
        <v>1418.48</v>
      </c>
      <c r="AC1183">
        <v>2100.58</v>
      </c>
      <c r="AD1183" t="s">
        <v>41</v>
      </c>
      <c r="AE1183" t="s">
        <v>42</v>
      </c>
      <c r="AF1183" t="s">
        <v>42</v>
      </c>
      <c r="AG1183">
        <f t="shared" si="36"/>
        <v>0</v>
      </c>
      <c r="AH1183" t="str" cm="1">
        <f t="array" ref="AH1183">_xlfn.IFS(
X1183&lt;=20, "&lt;20",
AND(X1183&gt;=20, X1183&lt;50), "20-50",
AND(X1183&gt;=50, X1183&lt;100), "50-100",
X1183&gt;=100, "&gt;100"
)</f>
        <v>20-50</v>
      </c>
      <c r="AI1183">
        <f t="shared" si="37"/>
        <v>0</v>
      </c>
      <c r="AJ1183" t="str" cm="1">
        <f t="array" ref="AJ1183">_xlfn.IFS(
C1183&lt;=20, "&lt;20",
AND(C1183&gt;=20, C1183&lt;35), "20-35",
AND(C1183&gt;=35, C1183&lt;50), "35-50",
C1183&gt;=50, "50-100"
)</f>
        <v>35-50</v>
      </c>
      <c r="AK1183" t="str" cm="1">
        <f t="array" ref="AK1183">_xlfn.IFS(
G1183&lt;6, "&lt;6",
AND(G1183&gt;=6, G1183&lt;12), "6-12",
AND(G1183&gt;=12, G1183&lt;18), "12-18",  AND(G1183&gt;=18, G1183&lt;24), "18-24", G1183&gt;=24, "24-36")</f>
        <v>6-12</v>
      </c>
    </row>
    <row r="1184" spans="1:37" x14ac:dyDescent="0.3">
      <c r="A1184" t="s">
        <v>1284</v>
      </c>
      <c r="B1184" t="s">
        <v>44</v>
      </c>
      <c r="C1184">
        <v>18</v>
      </c>
      <c r="D1184" t="s">
        <v>34</v>
      </c>
      <c r="E1184" t="s">
        <v>61</v>
      </c>
      <c r="F1184">
        <v>5</v>
      </c>
      <c r="G1184">
        <v>7</v>
      </c>
      <c r="H1184" t="s">
        <v>49</v>
      </c>
      <c r="I1184" t="s">
        <v>34</v>
      </c>
      <c r="J1184" t="s">
        <v>34</v>
      </c>
      <c r="K1184" t="s">
        <v>37</v>
      </c>
      <c r="L1184" t="s">
        <v>72</v>
      </c>
      <c r="M1184" t="s">
        <v>34</v>
      </c>
      <c r="N1184" t="s">
        <v>34</v>
      </c>
      <c r="O1184" t="s">
        <v>34</v>
      </c>
      <c r="P1184" t="s">
        <v>34</v>
      </c>
      <c r="Q1184" t="s">
        <v>34</v>
      </c>
      <c r="R1184" t="s">
        <v>34</v>
      </c>
      <c r="S1184" t="s">
        <v>34</v>
      </c>
      <c r="T1184" t="s">
        <v>37</v>
      </c>
      <c r="U1184" t="s">
        <v>46</v>
      </c>
      <c r="V1184" t="s">
        <v>34</v>
      </c>
      <c r="W1184" t="s">
        <v>143</v>
      </c>
      <c r="X1184">
        <v>24.3</v>
      </c>
      <c r="Y1184">
        <v>38.450000000000003</v>
      </c>
      <c r="Z1184">
        <v>0</v>
      </c>
      <c r="AA1184">
        <v>0</v>
      </c>
      <c r="AB1184">
        <v>0</v>
      </c>
      <c r="AC1184">
        <v>38.450000000000003</v>
      </c>
      <c r="AD1184" t="s">
        <v>85</v>
      </c>
      <c r="AE1184" t="s">
        <v>42</v>
      </c>
      <c r="AF1184" t="s">
        <v>42</v>
      </c>
      <c r="AG1184">
        <f t="shared" si="36"/>
        <v>0</v>
      </c>
      <c r="AH1184" t="str" cm="1">
        <f t="array" ref="AH1184">_xlfn.IFS(
X1184&lt;=20, "&lt;20",
AND(X1184&gt;=20, X1184&lt;50), "20-50",
AND(X1184&gt;=50, X1184&lt;100), "50-100",
X1184&gt;=100, "&gt;100"
)</f>
        <v>20-50</v>
      </c>
      <c r="AI1184">
        <f t="shared" si="37"/>
        <v>1</v>
      </c>
      <c r="AJ1184" t="str" cm="1">
        <f t="array" ref="AJ1184">_xlfn.IFS(
C1184&lt;=20, "&lt;20",
AND(C1184&gt;=20, C1184&lt;35), "20-35",
AND(C1184&gt;=35, C1184&lt;50), "35-50",
C1184&gt;=50, "50-100"
)</f>
        <v>&lt;20</v>
      </c>
      <c r="AK1184" t="str" cm="1">
        <f t="array" ref="AK1184">_xlfn.IFS(
G1184&lt;6, "&lt;6",
AND(G1184&gt;=6, G1184&lt;12), "6-12",
AND(G1184&gt;=12, G1184&lt;18), "12-18",  AND(G1184&gt;=18, G1184&lt;24), "18-24", G1184&gt;=24, "24-36")</f>
        <v>6-12</v>
      </c>
    </row>
    <row r="1185" spans="1:37" x14ac:dyDescent="0.3">
      <c r="A1185" t="s">
        <v>1285</v>
      </c>
      <c r="B1185" t="s">
        <v>33</v>
      </c>
      <c r="C1185">
        <v>75</v>
      </c>
      <c r="D1185" t="s">
        <v>37</v>
      </c>
      <c r="E1185" t="s">
        <v>103</v>
      </c>
      <c r="F1185">
        <v>4</v>
      </c>
      <c r="G1185">
        <v>15</v>
      </c>
      <c r="H1185" t="s">
        <v>66</v>
      </c>
      <c r="I1185" t="s">
        <v>37</v>
      </c>
      <c r="J1185" t="s">
        <v>37</v>
      </c>
      <c r="K1185" t="s">
        <v>37</v>
      </c>
      <c r="L1185" t="s">
        <v>50</v>
      </c>
      <c r="M1185" t="s">
        <v>37</v>
      </c>
      <c r="N1185" t="s">
        <v>37</v>
      </c>
      <c r="O1185" t="s">
        <v>37</v>
      </c>
      <c r="P1185" t="s">
        <v>37</v>
      </c>
      <c r="Q1185" t="s">
        <v>37</v>
      </c>
      <c r="R1185" t="s">
        <v>37</v>
      </c>
      <c r="S1185" t="s">
        <v>34</v>
      </c>
      <c r="T1185" t="s">
        <v>37</v>
      </c>
      <c r="U1185" t="s">
        <v>67</v>
      </c>
      <c r="V1185" t="s">
        <v>37</v>
      </c>
      <c r="W1185" t="s">
        <v>51</v>
      </c>
      <c r="X1185">
        <v>114.65</v>
      </c>
      <c r="Y1185">
        <v>8333.9500000000007</v>
      </c>
      <c r="Z1185">
        <v>0</v>
      </c>
      <c r="AA1185">
        <v>0</v>
      </c>
      <c r="AB1185">
        <v>330.48</v>
      </c>
      <c r="AC1185">
        <v>8664.43</v>
      </c>
      <c r="AD1185" t="s">
        <v>41</v>
      </c>
      <c r="AE1185" t="s">
        <v>42</v>
      </c>
      <c r="AF1185" t="s">
        <v>42</v>
      </c>
      <c r="AG1185">
        <f t="shared" si="36"/>
        <v>0</v>
      </c>
      <c r="AH1185" t="str" cm="1">
        <f t="array" ref="AH1185">_xlfn.IFS(
X1185&lt;=20, "&lt;20",
AND(X1185&gt;=20, X1185&lt;50), "20-50",
AND(X1185&gt;=50, X1185&lt;100), "50-100",
X1185&gt;=100, "&gt;100"
)</f>
        <v>&gt;100</v>
      </c>
      <c r="AI1185">
        <f t="shared" si="37"/>
        <v>0</v>
      </c>
      <c r="AJ1185" t="str" cm="1">
        <f t="array" ref="AJ1185">_xlfn.IFS(
C1185&lt;=20, "&lt;20",
AND(C1185&gt;=20, C1185&lt;35), "20-35",
AND(C1185&gt;=35, C1185&lt;50), "35-50",
C1185&gt;=50, "50-100"
)</f>
        <v>50-100</v>
      </c>
      <c r="AK1185" t="str" cm="1">
        <f t="array" ref="AK1185">_xlfn.IFS(
G1185&lt;6, "&lt;6",
AND(G1185&gt;=6, G1185&lt;12), "6-12",
AND(G1185&gt;=12, G1185&lt;18), "12-18",  AND(G1185&gt;=18, G1185&lt;24), "18-24", G1185&gt;=24, "24-36")</f>
        <v>12-18</v>
      </c>
    </row>
    <row r="1186" spans="1:37" x14ac:dyDescent="0.3">
      <c r="A1186" t="s">
        <v>1286</v>
      </c>
      <c r="B1186" t="s">
        <v>44</v>
      </c>
      <c r="C1186">
        <v>64</v>
      </c>
      <c r="D1186" t="s">
        <v>37</v>
      </c>
      <c r="E1186" t="s">
        <v>48</v>
      </c>
      <c r="F1186">
        <v>14</v>
      </c>
      <c r="G1186">
        <v>20</v>
      </c>
      <c r="H1186" t="s">
        <v>36</v>
      </c>
      <c r="I1186" t="s">
        <v>37</v>
      </c>
      <c r="J1186" t="s">
        <v>34</v>
      </c>
      <c r="K1186" t="s">
        <v>34</v>
      </c>
      <c r="L1186" t="s">
        <v>34</v>
      </c>
      <c r="M1186" t="s">
        <v>34</v>
      </c>
      <c r="N1186" t="s">
        <v>34</v>
      </c>
      <c r="O1186" t="s">
        <v>34</v>
      </c>
      <c r="P1186" t="s">
        <v>34</v>
      </c>
      <c r="Q1186" t="s">
        <v>34</v>
      </c>
      <c r="R1186" t="s">
        <v>34</v>
      </c>
      <c r="S1186" t="s">
        <v>34</v>
      </c>
      <c r="T1186" t="s">
        <v>34</v>
      </c>
      <c r="U1186" t="s">
        <v>46</v>
      </c>
      <c r="V1186" t="s">
        <v>37</v>
      </c>
      <c r="W1186" t="s">
        <v>143</v>
      </c>
      <c r="X1186">
        <v>20.55</v>
      </c>
      <c r="Y1186">
        <v>187.35</v>
      </c>
      <c r="Z1186">
        <v>0</v>
      </c>
      <c r="AA1186">
        <v>0</v>
      </c>
      <c r="AB1186">
        <v>47.6</v>
      </c>
      <c r="AC1186">
        <v>234.95</v>
      </c>
      <c r="AD1186" t="s">
        <v>41</v>
      </c>
      <c r="AE1186" t="s">
        <v>42</v>
      </c>
      <c r="AF1186" t="s">
        <v>42</v>
      </c>
      <c r="AG1186">
        <f t="shared" si="36"/>
        <v>0</v>
      </c>
      <c r="AH1186" t="str" cm="1">
        <f t="array" ref="AH1186">_xlfn.IFS(
X1186&lt;=20, "&lt;20",
AND(X1186&gt;=20, X1186&lt;50), "20-50",
AND(X1186&gt;=50, X1186&lt;100), "50-100",
X1186&gt;=100, "&gt;100"
)</f>
        <v>20-50</v>
      </c>
      <c r="AI1186">
        <f t="shared" si="37"/>
        <v>0</v>
      </c>
      <c r="AJ1186" t="str" cm="1">
        <f t="array" ref="AJ1186">_xlfn.IFS(
C1186&lt;=20, "&lt;20",
AND(C1186&gt;=20, C1186&lt;35), "20-35",
AND(C1186&gt;=35, C1186&lt;50), "35-50",
C1186&gt;=50, "50-100"
)</f>
        <v>50-100</v>
      </c>
      <c r="AK1186" t="str" cm="1">
        <f t="array" ref="AK1186">_xlfn.IFS(
G1186&lt;6, "&lt;6",
AND(G1186&gt;=6, G1186&lt;12), "6-12",
AND(G1186&gt;=12, G1186&lt;18), "12-18",  AND(G1186&gt;=18, G1186&lt;24), "18-24", G1186&gt;=24, "24-36")</f>
        <v>18-24</v>
      </c>
    </row>
    <row r="1187" spans="1:37" x14ac:dyDescent="0.3">
      <c r="A1187" t="s">
        <v>1287</v>
      </c>
      <c r="B1187" t="s">
        <v>44</v>
      </c>
      <c r="C1187">
        <v>26</v>
      </c>
      <c r="D1187" t="s">
        <v>34</v>
      </c>
      <c r="E1187" t="s">
        <v>158</v>
      </c>
      <c r="F1187">
        <v>2</v>
      </c>
      <c r="G1187">
        <v>27</v>
      </c>
      <c r="H1187" t="s">
        <v>70</v>
      </c>
      <c r="I1187" t="s">
        <v>37</v>
      </c>
      <c r="J1187" t="s">
        <v>37</v>
      </c>
      <c r="K1187" t="s">
        <v>37</v>
      </c>
      <c r="L1187" t="s">
        <v>50</v>
      </c>
      <c r="M1187" t="s">
        <v>34</v>
      </c>
      <c r="N1187" t="s">
        <v>37</v>
      </c>
      <c r="O1187" t="s">
        <v>37</v>
      </c>
      <c r="P1187" t="s">
        <v>34</v>
      </c>
      <c r="Q1187" t="s">
        <v>37</v>
      </c>
      <c r="R1187" t="s">
        <v>37</v>
      </c>
      <c r="S1187" t="s">
        <v>37</v>
      </c>
      <c r="T1187" t="s">
        <v>34</v>
      </c>
      <c r="U1187" t="s">
        <v>39</v>
      </c>
      <c r="V1187" t="s">
        <v>37</v>
      </c>
      <c r="W1187" t="s">
        <v>51</v>
      </c>
      <c r="X1187">
        <v>106.8</v>
      </c>
      <c r="Y1187">
        <v>5498.8</v>
      </c>
      <c r="Z1187">
        <v>0</v>
      </c>
      <c r="AA1187">
        <v>140</v>
      </c>
      <c r="AB1187">
        <v>1499.4</v>
      </c>
      <c r="AC1187">
        <v>7138.2</v>
      </c>
      <c r="AD1187" t="s">
        <v>41</v>
      </c>
      <c r="AE1187" t="s">
        <v>42</v>
      </c>
      <c r="AF1187" t="s">
        <v>42</v>
      </c>
      <c r="AG1187">
        <f t="shared" si="36"/>
        <v>0</v>
      </c>
      <c r="AH1187" t="str" cm="1">
        <f t="array" ref="AH1187">_xlfn.IFS(
X1187&lt;=20, "&lt;20",
AND(X1187&gt;=20, X1187&lt;50), "20-50",
AND(X1187&gt;=50, X1187&lt;100), "50-100",
X1187&gt;=100, "&gt;100"
)</f>
        <v>&gt;100</v>
      </c>
      <c r="AI1187">
        <f t="shared" si="37"/>
        <v>0</v>
      </c>
      <c r="AJ1187" t="str" cm="1">
        <f t="array" ref="AJ1187">_xlfn.IFS(
C1187&lt;=20, "&lt;20",
AND(C1187&gt;=20, C1187&lt;35), "20-35",
AND(C1187&gt;=35, C1187&lt;50), "35-50",
C1187&gt;=50, "50-100"
)</f>
        <v>20-35</v>
      </c>
      <c r="AK1187" t="str" cm="1">
        <f t="array" ref="AK1187">_xlfn.IFS(
G1187&lt;6, "&lt;6",
AND(G1187&gt;=6, G1187&lt;12), "6-12",
AND(G1187&gt;=12, G1187&lt;18), "12-18",  AND(G1187&gt;=18, G1187&lt;24), "18-24", G1187&gt;=24, "24-36")</f>
        <v>24-36</v>
      </c>
    </row>
    <row r="1188" spans="1:37" x14ac:dyDescent="0.3">
      <c r="A1188" t="s">
        <v>1288</v>
      </c>
      <c r="B1188" t="s">
        <v>33</v>
      </c>
      <c r="C1188">
        <v>61</v>
      </c>
      <c r="D1188" t="s">
        <v>37</v>
      </c>
      <c r="E1188" t="s">
        <v>87</v>
      </c>
      <c r="F1188">
        <v>12</v>
      </c>
      <c r="G1188">
        <v>20</v>
      </c>
      <c r="H1188" t="s">
        <v>36</v>
      </c>
      <c r="I1188" t="s">
        <v>37</v>
      </c>
      <c r="J1188" t="s">
        <v>34</v>
      </c>
      <c r="K1188" t="s">
        <v>37</v>
      </c>
      <c r="L1188" t="s">
        <v>50</v>
      </c>
      <c r="M1188" t="s">
        <v>34</v>
      </c>
      <c r="N1188" t="s">
        <v>34</v>
      </c>
      <c r="O1188" t="s">
        <v>37</v>
      </c>
      <c r="P1188" t="s">
        <v>34</v>
      </c>
      <c r="Q1188" t="s">
        <v>37</v>
      </c>
      <c r="R1188" t="s">
        <v>34</v>
      </c>
      <c r="S1188" t="s">
        <v>34</v>
      </c>
      <c r="T1188" t="s">
        <v>37</v>
      </c>
      <c r="U1188" t="s">
        <v>46</v>
      </c>
      <c r="V1188" t="s">
        <v>34</v>
      </c>
      <c r="W1188" t="s">
        <v>51</v>
      </c>
      <c r="X1188">
        <v>85.45</v>
      </c>
      <c r="Y1188">
        <v>2289.9</v>
      </c>
      <c r="Z1188">
        <v>0</v>
      </c>
      <c r="AA1188">
        <v>0</v>
      </c>
      <c r="AB1188">
        <v>89.04</v>
      </c>
      <c r="AC1188">
        <v>2378.94</v>
      </c>
      <c r="AD1188" t="s">
        <v>41</v>
      </c>
      <c r="AE1188" t="s">
        <v>42</v>
      </c>
      <c r="AF1188" t="s">
        <v>42</v>
      </c>
      <c r="AG1188">
        <f t="shared" si="36"/>
        <v>0</v>
      </c>
      <c r="AH1188" t="str" cm="1">
        <f t="array" ref="AH1188">_xlfn.IFS(
X1188&lt;=20, "&lt;20",
AND(X1188&gt;=20, X1188&lt;50), "20-50",
AND(X1188&gt;=50, X1188&lt;100), "50-100",
X1188&gt;=100, "&gt;100"
)</f>
        <v>50-100</v>
      </c>
      <c r="AI1188">
        <f t="shared" si="37"/>
        <v>0</v>
      </c>
      <c r="AJ1188" t="str" cm="1">
        <f t="array" ref="AJ1188">_xlfn.IFS(
C1188&lt;=20, "&lt;20",
AND(C1188&gt;=20, C1188&lt;35), "20-35",
AND(C1188&gt;=35, C1188&lt;50), "35-50",
C1188&gt;=50, "50-100"
)</f>
        <v>50-100</v>
      </c>
      <c r="AK1188" t="str" cm="1">
        <f t="array" ref="AK1188">_xlfn.IFS(
G1188&lt;6, "&lt;6",
AND(G1188&gt;=6, G1188&lt;12), "6-12",
AND(G1188&gt;=12, G1188&lt;18), "12-18",  AND(G1188&gt;=18, G1188&lt;24), "18-24", G1188&gt;=24, "24-36")</f>
        <v>18-24</v>
      </c>
    </row>
    <row r="1189" spans="1:37" x14ac:dyDescent="0.3">
      <c r="A1189" t="s">
        <v>1289</v>
      </c>
      <c r="B1189" t="s">
        <v>44</v>
      </c>
      <c r="C1189">
        <v>24</v>
      </c>
      <c r="D1189" t="s">
        <v>34</v>
      </c>
      <c r="E1189" t="s">
        <v>64</v>
      </c>
      <c r="F1189">
        <v>10</v>
      </c>
      <c r="G1189">
        <v>11</v>
      </c>
      <c r="H1189" t="s">
        <v>36</v>
      </c>
      <c r="I1189" t="s">
        <v>37</v>
      </c>
      <c r="J1189" t="s">
        <v>34</v>
      </c>
      <c r="K1189" t="s">
        <v>34</v>
      </c>
      <c r="L1189" t="s">
        <v>34</v>
      </c>
      <c r="M1189" t="s">
        <v>34</v>
      </c>
      <c r="N1189" t="s">
        <v>34</v>
      </c>
      <c r="O1189" t="s">
        <v>34</v>
      </c>
      <c r="P1189" t="s">
        <v>34</v>
      </c>
      <c r="Q1189" t="s">
        <v>34</v>
      </c>
      <c r="R1189" t="s">
        <v>34</v>
      </c>
      <c r="S1189" t="s">
        <v>34</v>
      </c>
      <c r="T1189" t="s">
        <v>34</v>
      </c>
      <c r="U1189" t="s">
        <v>67</v>
      </c>
      <c r="V1189" t="s">
        <v>37</v>
      </c>
      <c r="W1189" t="s">
        <v>40</v>
      </c>
      <c r="X1189">
        <v>20.399999999999999</v>
      </c>
      <c r="Y1189">
        <v>261.3</v>
      </c>
      <c r="Z1189">
        <v>0</v>
      </c>
      <c r="AA1189">
        <v>0</v>
      </c>
      <c r="AB1189">
        <v>85.28</v>
      </c>
      <c r="AC1189">
        <v>346.58</v>
      </c>
      <c r="AD1189" t="s">
        <v>41</v>
      </c>
      <c r="AE1189" t="s">
        <v>42</v>
      </c>
      <c r="AF1189" t="s">
        <v>42</v>
      </c>
      <c r="AG1189">
        <f t="shared" si="36"/>
        <v>0</v>
      </c>
      <c r="AH1189" t="str" cm="1">
        <f t="array" ref="AH1189">_xlfn.IFS(
X1189&lt;=20, "&lt;20",
AND(X1189&gt;=20, X1189&lt;50), "20-50",
AND(X1189&gt;=50, X1189&lt;100), "50-100",
X1189&gt;=100, "&gt;100"
)</f>
        <v>20-50</v>
      </c>
      <c r="AI1189">
        <f t="shared" si="37"/>
        <v>0</v>
      </c>
      <c r="AJ1189" t="str" cm="1">
        <f t="array" ref="AJ1189">_xlfn.IFS(
C1189&lt;=20, "&lt;20",
AND(C1189&gt;=20, C1189&lt;35), "20-35",
AND(C1189&gt;=35, C1189&lt;50), "35-50",
C1189&gt;=50, "50-100"
)</f>
        <v>20-35</v>
      </c>
      <c r="AK1189" t="str" cm="1">
        <f t="array" ref="AK1189">_xlfn.IFS(
G1189&lt;6, "&lt;6",
AND(G1189&gt;=6, G1189&lt;12), "6-12",
AND(G1189&gt;=12, G1189&lt;18), "12-18",  AND(G1189&gt;=18, G1189&lt;24), "18-24", G1189&gt;=24, "24-36")</f>
        <v>6-12</v>
      </c>
    </row>
    <row r="1190" spans="1:37" x14ac:dyDescent="0.3">
      <c r="A1190" t="s">
        <v>1290</v>
      </c>
      <c r="B1190" t="s">
        <v>44</v>
      </c>
      <c r="C1190">
        <v>25</v>
      </c>
      <c r="D1190" t="s">
        <v>37</v>
      </c>
      <c r="E1190" t="s">
        <v>87</v>
      </c>
      <c r="F1190">
        <v>15</v>
      </c>
      <c r="G1190">
        <v>5</v>
      </c>
      <c r="H1190" t="s">
        <v>49</v>
      </c>
      <c r="I1190" t="s">
        <v>37</v>
      </c>
      <c r="J1190" t="s">
        <v>34</v>
      </c>
      <c r="K1190" t="s">
        <v>37</v>
      </c>
      <c r="L1190" t="s">
        <v>38</v>
      </c>
      <c r="M1190" t="s">
        <v>37</v>
      </c>
      <c r="N1190" t="s">
        <v>34</v>
      </c>
      <c r="O1190" t="s">
        <v>34</v>
      </c>
      <c r="P1190" t="s">
        <v>34</v>
      </c>
      <c r="Q1190" t="s">
        <v>34</v>
      </c>
      <c r="R1190" t="s">
        <v>37</v>
      </c>
      <c r="S1190" t="s">
        <v>37</v>
      </c>
      <c r="T1190" t="s">
        <v>37</v>
      </c>
      <c r="U1190" t="s">
        <v>46</v>
      </c>
      <c r="V1190" t="s">
        <v>37</v>
      </c>
      <c r="W1190" t="s">
        <v>40</v>
      </c>
      <c r="X1190">
        <v>61.2</v>
      </c>
      <c r="Y1190">
        <v>125.95</v>
      </c>
      <c r="Z1190">
        <v>0</v>
      </c>
      <c r="AA1190">
        <v>0</v>
      </c>
      <c r="AB1190">
        <v>64.12</v>
      </c>
      <c r="AC1190">
        <v>190.07</v>
      </c>
      <c r="AD1190" t="s">
        <v>85</v>
      </c>
      <c r="AE1190" t="s">
        <v>42</v>
      </c>
      <c r="AF1190" t="s">
        <v>42</v>
      </c>
      <c r="AG1190">
        <f t="shared" si="36"/>
        <v>0</v>
      </c>
      <c r="AH1190" t="str" cm="1">
        <f t="array" ref="AH1190">_xlfn.IFS(
X1190&lt;=20, "&lt;20",
AND(X1190&gt;=20, X1190&lt;50), "20-50",
AND(X1190&gt;=50, X1190&lt;100), "50-100",
X1190&gt;=100, "&gt;100"
)</f>
        <v>50-100</v>
      </c>
      <c r="AI1190">
        <f t="shared" si="37"/>
        <v>1</v>
      </c>
      <c r="AJ1190" t="str" cm="1">
        <f t="array" ref="AJ1190">_xlfn.IFS(
C1190&lt;=20, "&lt;20",
AND(C1190&gt;=20, C1190&lt;35), "20-35",
AND(C1190&gt;=35, C1190&lt;50), "35-50",
C1190&gt;=50, "50-100"
)</f>
        <v>20-35</v>
      </c>
      <c r="AK1190" t="str" cm="1">
        <f t="array" ref="AK1190">_xlfn.IFS(
G1190&lt;6, "&lt;6",
AND(G1190&gt;=6, G1190&lt;12), "6-12",
AND(G1190&gt;=12, G1190&lt;18), "12-18",  AND(G1190&gt;=18, G1190&lt;24), "18-24", G1190&gt;=24, "24-36")</f>
        <v>&lt;6</v>
      </c>
    </row>
    <row r="1191" spans="1:37" x14ac:dyDescent="0.3">
      <c r="A1191" t="s">
        <v>1291</v>
      </c>
      <c r="B1191" t="s">
        <v>44</v>
      </c>
      <c r="C1191">
        <v>78</v>
      </c>
      <c r="D1191" t="s">
        <v>34</v>
      </c>
      <c r="E1191" t="s">
        <v>103</v>
      </c>
      <c r="F1191">
        <v>5</v>
      </c>
      <c r="G1191">
        <v>10</v>
      </c>
      <c r="H1191" t="s">
        <v>57</v>
      </c>
      <c r="I1191" t="s">
        <v>37</v>
      </c>
      <c r="J1191" t="s">
        <v>34</v>
      </c>
      <c r="K1191" t="s">
        <v>37</v>
      </c>
      <c r="L1191" t="s">
        <v>50</v>
      </c>
      <c r="M1191" t="s">
        <v>34</v>
      </c>
      <c r="N1191" t="s">
        <v>37</v>
      </c>
      <c r="O1191" t="s">
        <v>37</v>
      </c>
      <c r="P1191" t="s">
        <v>34</v>
      </c>
      <c r="Q1191" t="s">
        <v>37</v>
      </c>
      <c r="R1191" t="s">
        <v>34</v>
      </c>
      <c r="S1191" t="s">
        <v>34</v>
      </c>
      <c r="T1191" t="s">
        <v>37</v>
      </c>
      <c r="U1191" t="s">
        <v>46</v>
      </c>
      <c r="V1191" t="s">
        <v>37</v>
      </c>
      <c r="W1191" t="s">
        <v>51</v>
      </c>
      <c r="X1191">
        <v>89.15</v>
      </c>
      <c r="Y1191">
        <v>1496.9</v>
      </c>
      <c r="Z1191">
        <v>0</v>
      </c>
      <c r="AA1191">
        <v>0</v>
      </c>
      <c r="AB1191">
        <v>516.29</v>
      </c>
      <c r="AC1191">
        <v>2013.19</v>
      </c>
      <c r="AD1191" t="s">
        <v>52</v>
      </c>
      <c r="AE1191" t="s">
        <v>58</v>
      </c>
      <c r="AF1191" t="s">
        <v>288</v>
      </c>
      <c r="AG1191">
        <f t="shared" si="36"/>
        <v>1</v>
      </c>
      <c r="AH1191" t="str" cm="1">
        <f t="array" ref="AH1191">_xlfn.IFS(
X1191&lt;=20, "&lt;20",
AND(X1191&gt;=20, X1191&lt;50), "20-50",
AND(X1191&gt;=50, X1191&lt;100), "50-100",
X1191&gt;=100, "&gt;100"
)</f>
        <v>50-100</v>
      </c>
      <c r="AI1191">
        <f t="shared" si="37"/>
        <v>0</v>
      </c>
      <c r="AJ1191" t="str" cm="1">
        <f t="array" ref="AJ1191">_xlfn.IFS(
C1191&lt;=20, "&lt;20",
AND(C1191&gt;=20, C1191&lt;35), "20-35",
AND(C1191&gt;=35, C1191&lt;50), "35-50",
C1191&gt;=50, "50-100"
)</f>
        <v>50-100</v>
      </c>
      <c r="AK1191" t="str" cm="1">
        <f t="array" ref="AK1191">_xlfn.IFS(
G1191&lt;6, "&lt;6",
AND(G1191&gt;=6, G1191&lt;12), "6-12",
AND(G1191&gt;=12, G1191&lt;18), "12-18",  AND(G1191&gt;=18, G1191&lt;24), "18-24", G1191&gt;=24, "24-36")</f>
        <v>6-12</v>
      </c>
    </row>
    <row r="1192" spans="1:37" x14ac:dyDescent="0.3">
      <c r="A1192" t="s">
        <v>1292</v>
      </c>
      <c r="B1192" t="s">
        <v>44</v>
      </c>
      <c r="C1192">
        <v>23</v>
      </c>
      <c r="D1192" t="s">
        <v>34</v>
      </c>
      <c r="E1192" t="s">
        <v>124</v>
      </c>
      <c r="F1192">
        <v>9</v>
      </c>
      <c r="G1192">
        <v>6</v>
      </c>
      <c r="H1192" t="s">
        <v>49</v>
      </c>
      <c r="I1192" t="s">
        <v>37</v>
      </c>
      <c r="J1192" t="s">
        <v>34</v>
      </c>
      <c r="K1192" t="s">
        <v>37</v>
      </c>
      <c r="L1192" t="s">
        <v>38</v>
      </c>
      <c r="M1192" t="s">
        <v>37</v>
      </c>
      <c r="N1192" t="s">
        <v>34</v>
      </c>
      <c r="O1192" t="s">
        <v>34</v>
      </c>
      <c r="P1192" t="s">
        <v>34</v>
      </c>
      <c r="Q1192" t="s">
        <v>34</v>
      </c>
      <c r="R1192" t="s">
        <v>34</v>
      </c>
      <c r="S1192" t="s">
        <v>34</v>
      </c>
      <c r="T1192" t="s">
        <v>37</v>
      </c>
      <c r="U1192" t="s">
        <v>46</v>
      </c>
      <c r="V1192" t="s">
        <v>37</v>
      </c>
      <c r="W1192" t="s">
        <v>40</v>
      </c>
      <c r="X1192">
        <v>48.6</v>
      </c>
      <c r="Y1192">
        <v>48.6</v>
      </c>
      <c r="Z1192">
        <v>0</v>
      </c>
      <c r="AA1192">
        <v>0</v>
      </c>
      <c r="AB1192">
        <v>6.54</v>
      </c>
      <c r="AC1192">
        <v>55.14</v>
      </c>
      <c r="AD1192" t="s">
        <v>52</v>
      </c>
      <c r="AE1192" t="s">
        <v>58</v>
      </c>
      <c r="AF1192" t="s">
        <v>1249</v>
      </c>
      <c r="AG1192">
        <f t="shared" si="36"/>
        <v>1</v>
      </c>
      <c r="AH1192" t="str" cm="1">
        <f t="array" ref="AH1192">_xlfn.IFS(
X1192&lt;=20, "&lt;20",
AND(X1192&gt;=20, X1192&lt;50), "20-50",
AND(X1192&gt;=50, X1192&lt;100), "50-100",
X1192&gt;=100, "&gt;100"
)</f>
        <v>20-50</v>
      </c>
      <c r="AI1192">
        <f t="shared" si="37"/>
        <v>0</v>
      </c>
      <c r="AJ1192" t="str" cm="1">
        <f t="array" ref="AJ1192">_xlfn.IFS(
C1192&lt;=20, "&lt;20",
AND(C1192&gt;=20, C1192&lt;35), "20-35",
AND(C1192&gt;=35, C1192&lt;50), "35-50",
C1192&gt;=50, "50-100"
)</f>
        <v>20-35</v>
      </c>
      <c r="AK1192" t="str" cm="1">
        <f t="array" ref="AK1192">_xlfn.IFS(
G1192&lt;6, "&lt;6",
AND(G1192&gt;=6, G1192&lt;12), "6-12",
AND(G1192&gt;=12, G1192&lt;18), "12-18",  AND(G1192&gt;=18, G1192&lt;24), "18-24", G1192&gt;=24, "24-36")</f>
        <v>6-12</v>
      </c>
    </row>
    <row r="1193" spans="1:37" x14ac:dyDescent="0.3">
      <c r="A1193" t="s">
        <v>1293</v>
      </c>
      <c r="B1193" t="s">
        <v>33</v>
      </c>
      <c r="C1193">
        <v>26</v>
      </c>
      <c r="D1193" t="s">
        <v>34</v>
      </c>
      <c r="E1193" t="s">
        <v>74</v>
      </c>
      <c r="F1193">
        <v>7</v>
      </c>
      <c r="G1193">
        <v>24</v>
      </c>
      <c r="H1193" t="s">
        <v>57</v>
      </c>
      <c r="I1193" t="s">
        <v>37</v>
      </c>
      <c r="J1193" t="s">
        <v>37</v>
      </c>
      <c r="K1193" t="s">
        <v>37</v>
      </c>
      <c r="L1193" t="s">
        <v>72</v>
      </c>
      <c r="M1193" t="s">
        <v>34</v>
      </c>
      <c r="N1193" t="s">
        <v>34</v>
      </c>
      <c r="O1193" t="s">
        <v>37</v>
      </c>
      <c r="P1193" t="s">
        <v>37</v>
      </c>
      <c r="Q1193" t="s">
        <v>34</v>
      </c>
      <c r="R1193" t="s">
        <v>34</v>
      </c>
      <c r="S1193" t="s">
        <v>34</v>
      </c>
      <c r="T1193" t="s">
        <v>37</v>
      </c>
      <c r="U1193" t="s">
        <v>46</v>
      </c>
      <c r="V1193" t="s">
        <v>37</v>
      </c>
      <c r="W1193" t="s">
        <v>51</v>
      </c>
      <c r="X1193">
        <v>59.65</v>
      </c>
      <c r="Y1193">
        <v>867.1</v>
      </c>
      <c r="Z1193">
        <v>32.65</v>
      </c>
      <c r="AA1193">
        <v>0</v>
      </c>
      <c r="AB1193">
        <v>365.4</v>
      </c>
      <c r="AC1193">
        <v>1199.8499999999999</v>
      </c>
      <c r="AD1193" t="s">
        <v>41</v>
      </c>
      <c r="AE1193" t="s">
        <v>42</v>
      </c>
      <c r="AF1193" t="s">
        <v>42</v>
      </c>
      <c r="AG1193">
        <f t="shared" si="36"/>
        <v>0</v>
      </c>
      <c r="AH1193" t="str" cm="1">
        <f t="array" ref="AH1193">_xlfn.IFS(
X1193&lt;=20, "&lt;20",
AND(X1193&gt;=20, X1193&lt;50), "20-50",
AND(X1193&gt;=50, X1193&lt;100), "50-100",
X1193&gt;=100, "&gt;100"
)</f>
        <v>50-100</v>
      </c>
      <c r="AI1193">
        <f t="shared" si="37"/>
        <v>0</v>
      </c>
      <c r="AJ1193" t="str" cm="1">
        <f t="array" ref="AJ1193">_xlfn.IFS(
C1193&lt;=20, "&lt;20",
AND(C1193&gt;=20, C1193&lt;35), "20-35",
AND(C1193&gt;=35, C1193&lt;50), "35-50",
C1193&gt;=50, "50-100"
)</f>
        <v>20-35</v>
      </c>
      <c r="AK1193" t="str" cm="1">
        <f t="array" ref="AK1193">_xlfn.IFS(
G1193&lt;6, "&lt;6",
AND(G1193&gt;=6, G1193&lt;12), "6-12",
AND(G1193&gt;=12, G1193&lt;18), "12-18",  AND(G1193&gt;=18, G1193&lt;24), "18-24", G1193&gt;=24, "24-36")</f>
        <v>24-36</v>
      </c>
    </row>
    <row r="1194" spans="1:37" x14ac:dyDescent="0.3">
      <c r="A1194" t="s">
        <v>1294</v>
      </c>
      <c r="B1194" t="s">
        <v>44</v>
      </c>
      <c r="C1194">
        <v>38</v>
      </c>
      <c r="D1194" t="s">
        <v>34</v>
      </c>
      <c r="E1194" t="s">
        <v>35</v>
      </c>
      <c r="F1194">
        <v>2</v>
      </c>
      <c r="G1194">
        <v>32</v>
      </c>
      <c r="H1194" t="s">
        <v>49</v>
      </c>
      <c r="I1194" t="s">
        <v>37</v>
      </c>
      <c r="J1194" t="s">
        <v>34</v>
      </c>
      <c r="K1194" t="s">
        <v>34</v>
      </c>
      <c r="L1194" t="s">
        <v>34</v>
      </c>
      <c r="M1194" t="s">
        <v>34</v>
      </c>
      <c r="N1194" t="s">
        <v>34</v>
      </c>
      <c r="O1194" t="s">
        <v>34</v>
      </c>
      <c r="P1194" t="s">
        <v>34</v>
      </c>
      <c r="Q1194" t="s">
        <v>34</v>
      </c>
      <c r="R1194" t="s">
        <v>34</v>
      </c>
      <c r="S1194" t="s">
        <v>34</v>
      </c>
      <c r="T1194" t="s">
        <v>34</v>
      </c>
      <c r="U1194" t="s">
        <v>46</v>
      </c>
      <c r="V1194" t="s">
        <v>34</v>
      </c>
      <c r="W1194" t="s">
        <v>40</v>
      </c>
      <c r="X1194">
        <v>19.95</v>
      </c>
      <c r="Y1194">
        <v>38.15</v>
      </c>
      <c r="Z1194">
        <v>0</v>
      </c>
      <c r="AA1194">
        <v>0</v>
      </c>
      <c r="AB1194">
        <v>69.14</v>
      </c>
      <c r="AC1194">
        <v>107.29</v>
      </c>
      <c r="AD1194" t="s">
        <v>85</v>
      </c>
      <c r="AE1194" t="s">
        <v>42</v>
      </c>
      <c r="AF1194" t="s">
        <v>42</v>
      </c>
      <c r="AG1194">
        <f t="shared" si="36"/>
        <v>0</v>
      </c>
      <c r="AH1194" t="str" cm="1">
        <f t="array" ref="AH1194">_xlfn.IFS(
X1194&lt;=20, "&lt;20",
AND(X1194&gt;=20, X1194&lt;50), "20-50",
AND(X1194&gt;=50, X1194&lt;100), "50-100",
X1194&gt;=100, "&gt;100"
)</f>
        <v>&lt;20</v>
      </c>
      <c r="AI1194">
        <f t="shared" si="37"/>
        <v>1</v>
      </c>
      <c r="AJ1194" t="str" cm="1">
        <f t="array" ref="AJ1194">_xlfn.IFS(
C1194&lt;=20, "&lt;20",
AND(C1194&gt;=20, C1194&lt;35), "20-35",
AND(C1194&gt;=35, C1194&lt;50), "35-50",
C1194&gt;=50, "50-100"
)</f>
        <v>35-50</v>
      </c>
      <c r="AK1194" t="str" cm="1">
        <f t="array" ref="AK1194">_xlfn.IFS(
G1194&lt;6, "&lt;6",
AND(G1194&gt;=6, G1194&lt;12), "6-12",
AND(G1194&gt;=12, G1194&lt;18), "12-18",  AND(G1194&gt;=18, G1194&lt;24), "18-24", G1194&gt;=24, "24-36")</f>
        <v>24-36</v>
      </c>
    </row>
    <row r="1195" spans="1:37" x14ac:dyDescent="0.3">
      <c r="A1195" t="s">
        <v>1295</v>
      </c>
      <c r="B1195" t="s">
        <v>44</v>
      </c>
      <c r="C1195">
        <v>63</v>
      </c>
      <c r="D1195" t="s">
        <v>37</v>
      </c>
      <c r="E1195" t="s">
        <v>87</v>
      </c>
      <c r="F1195">
        <v>5</v>
      </c>
      <c r="G1195">
        <v>22</v>
      </c>
      <c r="H1195" t="s">
        <v>57</v>
      </c>
      <c r="I1195" t="s">
        <v>37</v>
      </c>
      <c r="J1195" t="s">
        <v>34</v>
      </c>
      <c r="K1195" t="s">
        <v>37</v>
      </c>
      <c r="L1195" t="s">
        <v>72</v>
      </c>
      <c r="M1195" t="s">
        <v>34</v>
      </c>
      <c r="N1195" t="s">
        <v>37</v>
      </c>
      <c r="O1195" t="s">
        <v>34</v>
      </c>
      <c r="P1195" t="s">
        <v>37</v>
      </c>
      <c r="Q1195" t="s">
        <v>34</v>
      </c>
      <c r="R1195" t="s">
        <v>34</v>
      </c>
      <c r="S1195" t="s">
        <v>34</v>
      </c>
      <c r="T1195" t="s">
        <v>34</v>
      </c>
      <c r="U1195" t="s">
        <v>46</v>
      </c>
      <c r="V1195" t="s">
        <v>37</v>
      </c>
      <c r="W1195" t="s">
        <v>51</v>
      </c>
      <c r="X1195">
        <v>54.3</v>
      </c>
      <c r="Y1195">
        <v>654.5</v>
      </c>
      <c r="Z1195">
        <v>0</v>
      </c>
      <c r="AA1195">
        <v>130</v>
      </c>
      <c r="AB1195">
        <v>451.56</v>
      </c>
      <c r="AC1195">
        <v>1236.06</v>
      </c>
      <c r="AD1195" t="s">
        <v>41</v>
      </c>
      <c r="AE1195" t="s">
        <v>42</v>
      </c>
      <c r="AF1195" t="s">
        <v>42</v>
      </c>
      <c r="AG1195">
        <f t="shared" si="36"/>
        <v>0</v>
      </c>
      <c r="AH1195" t="str" cm="1">
        <f t="array" ref="AH1195">_xlfn.IFS(
X1195&lt;=20, "&lt;20",
AND(X1195&gt;=20, X1195&lt;50), "20-50",
AND(X1195&gt;=50, X1195&lt;100), "50-100",
X1195&gt;=100, "&gt;100"
)</f>
        <v>50-100</v>
      </c>
      <c r="AI1195">
        <f t="shared" si="37"/>
        <v>0</v>
      </c>
      <c r="AJ1195" t="str" cm="1">
        <f t="array" ref="AJ1195">_xlfn.IFS(
C1195&lt;=20, "&lt;20",
AND(C1195&gt;=20, C1195&lt;35), "20-35",
AND(C1195&gt;=35, C1195&lt;50), "35-50",
C1195&gt;=50, "50-100"
)</f>
        <v>50-100</v>
      </c>
      <c r="AK1195" t="str" cm="1">
        <f t="array" ref="AK1195">_xlfn.IFS(
G1195&lt;6, "&lt;6",
AND(G1195&gt;=6, G1195&lt;12), "6-12",
AND(G1195&gt;=12, G1195&lt;18), "12-18",  AND(G1195&gt;=18, G1195&lt;24), "18-24", G1195&gt;=24, "24-36")</f>
        <v>18-24</v>
      </c>
    </row>
    <row r="1196" spans="1:37" x14ac:dyDescent="0.3">
      <c r="A1196" t="s">
        <v>1296</v>
      </c>
      <c r="B1196" t="s">
        <v>44</v>
      </c>
      <c r="C1196">
        <v>57</v>
      </c>
      <c r="D1196" t="s">
        <v>34</v>
      </c>
      <c r="E1196" t="s">
        <v>76</v>
      </c>
      <c r="F1196">
        <v>9</v>
      </c>
      <c r="G1196">
        <v>11</v>
      </c>
      <c r="H1196" t="s">
        <v>36</v>
      </c>
      <c r="I1196" t="s">
        <v>37</v>
      </c>
      <c r="J1196" t="s">
        <v>34</v>
      </c>
      <c r="K1196" t="s">
        <v>37</v>
      </c>
      <c r="L1196" t="s">
        <v>72</v>
      </c>
      <c r="M1196" t="s">
        <v>34</v>
      </c>
      <c r="N1196" t="s">
        <v>34</v>
      </c>
      <c r="O1196" t="s">
        <v>34</v>
      </c>
      <c r="P1196" t="s">
        <v>34</v>
      </c>
      <c r="Q1196" t="s">
        <v>34</v>
      </c>
      <c r="R1196" t="s">
        <v>34</v>
      </c>
      <c r="S1196" t="s">
        <v>34</v>
      </c>
      <c r="T1196" t="s">
        <v>37</v>
      </c>
      <c r="U1196" t="s">
        <v>46</v>
      </c>
      <c r="V1196" t="s">
        <v>34</v>
      </c>
      <c r="W1196" t="s">
        <v>143</v>
      </c>
      <c r="X1196">
        <v>46</v>
      </c>
      <c r="Y1196">
        <v>221.7</v>
      </c>
      <c r="Z1196">
        <v>0</v>
      </c>
      <c r="AA1196">
        <v>0</v>
      </c>
      <c r="AB1196">
        <v>119.45</v>
      </c>
      <c r="AC1196">
        <v>341.15</v>
      </c>
      <c r="AD1196" t="s">
        <v>52</v>
      </c>
      <c r="AE1196" t="s">
        <v>53</v>
      </c>
      <c r="AF1196" t="s">
        <v>54</v>
      </c>
      <c r="AG1196">
        <f t="shared" si="36"/>
        <v>1</v>
      </c>
      <c r="AH1196" t="str" cm="1">
        <f t="array" ref="AH1196">_xlfn.IFS(
X1196&lt;=20, "&lt;20",
AND(X1196&gt;=20, X1196&lt;50), "20-50",
AND(X1196&gt;=50, X1196&lt;100), "50-100",
X1196&gt;=100, "&gt;100"
)</f>
        <v>20-50</v>
      </c>
      <c r="AI1196">
        <f t="shared" si="37"/>
        <v>0</v>
      </c>
      <c r="AJ1196" t="str" cm="1">
        <f t="array" ref="AJ1196">_xlfn.IFS(
C1196&lt;=20, "&lt;20",
AND(C1196&gt;=20, C1196&lt;35), "20-35",
AND(C1196&gt;=35, C1196&lt;50), "35-50",
C1196&gt;=50, "50-100"
)</f>
        <v>50-100</v>
      </c>
      <c r="AK1196" t="str" cm="1">
        <f t="array" ref="AK1196">_xlfn.IFS(
G1196&lt;6, "&lt;6",
AND(G1196&gt;=6, G1196&lt;12), "6-12",
AND(G1196&gt;=12, G1196&lt;18), "12-18",  AND(G1196&gt;=18, G1196&lt;24), "18-24", G1196&gt;=24, "24-36")</f>
        <v>6-12</v>
      </c>
    </row>
    <row r="1197" spans="1:37" x14ac:dyDescent="0.3">
      <c r="A1197" t="s">
        <v>1297</v>
      </c>
      <c r="B1197" t="s">
        <v>44</v>
      </c>
      <c r="C1197">
        <v>60</v>
      </c>
      <c r="D1197" t="s">
        <v>37</v>
      </c>
      <c r="E1197" t="s">
        <v>48</v>
      </c>
      <c r="F1197">
        <v>3</v>
      </c>
      <c r="G1197">
        <v>21</v>
      </c>
      <c r="H1197" t="s">
        <v>70</v>
      </c>
      <c r="I1197" t="s">
        <v>37</v>
      </c>
      <c r="J1197" t="s">
        <v>37</v>
      </c>
      <c r="K1197" t="s">
        <v>37</v>
      </c>
      <c r="L1197" t="s">
        <v>50</v>
      </c>
      <c r="M1197" t="s">
        <v>37</v>
      </c>
      <c r="N1197" t="s">
        <v>37</v>
      </c>
      <c r="O1197" t="s">
        <v>34</v>
      </c>
      <c r="P1197" t="s">
        <v>34</v>
      </c>
      <c r="Q1197" t="s">
        <v>34</v>
      </c>
      <c r="R1197" t="s">
        <v>37</v>
      </c>
      <c r="S1197" t="s">
        <v>37</v>
      </c>
      <c r="T1197" t="s">
        <v>37</v>
      </c>
      <c r="U1197" t="s">
        <v>39</v>
      </c>
      <c r="V1197" t="s">
        <v>37</v>
      </c>
      <c r="W1197" t="s">
        <v>40</v>
      </c>
      <c r="X1197">
        <v>96.4</v>
      </c>
      <c r="Y1197">
        <v>4911.05</v>
      </c>
      <c r="Z1197">
        <v>0</v>
      </c>
      <c r="AA1197">
        <v>0</v>
      </c>
      <c r="AB1197">
        <v>1785</v>
      </c>
      <c r="AC1197">
        <v>6696.05</v>
      </c>
      <c r="AD1197" t="s">
        <v>41</v>
      </c>
      <c r="AE1197" t="s">
        <v>42</v>
      </c>
      <c r="AF1197" t="s">
        <v>42</v>
      </c>
      <c r="AG1197">
        <f t="shared" si="36"/>
        <v>0</v>
      </c>
      <c r="AH1197" t="str" cm="1">
        <f t="array" ref="AH1197">_xlfn.IFS(
X1197&lt;=20, "&lt;20",
AND(X1197&gt;=20, X1197&lt;50), "20-50",
AND(X1197&gt;=50, X1197&lt;100), "50-100",
X1197&gt;=100, "&gt;100"
)</f>
        <v>50-100</v>
      </c>
      <c r="AI1197">
        <f t="shared" si="37"/>
        <v>0</v>
      </c>
      <c r="AJ1197" t="str" cm="1">
        <f t="array" ref="AJ1197">_xlfn.IFS(
C1197&lt;=20, "&lt;20",
AND(C1197&gt;=20, C1197&lt;35), "20-35",
AND(C1197&gt;=35, C1197&lt;50), "35-50",
C1197&gt;=50, "50-100"
)</f>
        <v>50-100</v>
      </c>
      <c r="AK1197" t="str" cm="1">
        <f t="array" ref="AK1197">_xlfn.IFS(
G1197&lt;6, "&lt;6",
AND(G1197&gt;=6, G1197&lt;12), "6-12",
AND(G1197&gt;=12, G1197&lt;18), "12-18",  AND(G1197&gt;=18, G1197&lt;24), "18-24", G1197&gt;=24, "24-36")</f>
        <v>18-24</v>
      </c>
    </row>
    <row r="1198" spans="1:37" x14ac:dyDescent="0.3">
      <c r="A1198" t="s">
        <v>1298</v>
      </c>
      <c r="B1198" t="s">
        <v>33</v>
      </c>
      <c r="C1198">
        <v>32</v>
      </c>
      <c r="D1198" t="s">
        <v>37</v>
      </c>
      <c r="E1198" t="s">
        <v>103</v>
      </c>
      <c r="F1198">
        <v>2</v>
      </c>
      <c r="G1198">
        <v>6</v>
      </c>
      <c r="H1198" t="s">
        <v>110</v>
      </c>
      <c r="I1198" t="s">
        <v>37</v>
      </c>
      <c r="J1198" t="s">
        <v>37</v>
      </c>
      <c r="K1198" t="s">
        <v>37</v>
      </c>
      <c r="L1198" t="s">
        <v>38</v>
      </c>
      <c r="M1198" t="s">
        <v>37</v>
      </c>
      <c r="N1198" t="s">
        <v>37</v>
      </c>
      <c r="O1198" t="s">
        <v>37</v>
      </c>
      <c r="P1198" t="s">
        <v>37</v>
      </c>
      <c r="Q1198" t="s">
        <v>34</v>
      </c>
      <c r="R1198" t="s">
        <v>34</v>
      </c>
      <c r="S1198" t="s">
        <v>34</v>
      </c>
      <c r="T1198" t="s">
        <v>37</v>
      </c>
      <c r="U1198" t="s">
        <v>46</v>
      </c>
      <c r="V1198" t="s">
        <v>34</v>
      </c>
      <c r="W1198" t="s">
        <v>51</v>
      </c>
      <c r="X1198">
        <v>67.599999999999994</v>
      </c>
      <c r="Y1198">
        <v>2000.2</v>
      </c>
      <c r="Z1198">
        <v>0</v>
      </c>
      <c r="AA1198">
        <v>0</v>
      </c>
      <c r="AB1198">
        <v>1441.2</v>
      </c>
      <c r="AC1198">
        <v>3441.4</v>
      </c>
      <c r="AD1198" t="s">
        <v>41</v>
      </c>
      <c r="AE1198" t="s">
        <v>42</v>
      </c>
      <c r="AF1198" t="s">
        <v>42</v>
      </c>
      <c r="AG1198">
        <f t="shared" si="36"/>
        <v>0</v>
      </c>
      <c r="AH1198" t="str" cm="1">
        <f t="array" ref="AH1198">_xlfn.IFS(
X1198&lt;=20, "&lt;20",
AND(X1198&gt;=20, X1198&lt;50), "20-50",
AND(X1198&gt;=50, X1198&lt;100), "50-100",
X1198&gt;=100, "&gt;100"
)</f>
        <v>50-100</v>
      </c>
      <c r="AI1198">
        <f t="shared" si="37"/>
        <v>0</v>
      </c>
      <c r="AJ1198" t="str" cm="1">
        <f t="array" ref="AJ1198">_xlfn.IFS(
C1198&lt;=20, "&lt;20",
AND(C1198&gt;=20, C1198&lt;35), "20-35",
AND(C1198&gt;=35, C1198&lt;50), "35-50",
C1198&gt;=50, "50-100"
)</f>
        <v>20-35</v>
      </c>
      <c r="AK1198" t="str" cm="1">
        <f t="array" ref="AK1198">_xlfn.IFS(
G1198&lt;6, "&lt;6",
AND(G1198&gt;=6, G1198&lt;12), "6-12",
AND(G1198&gt;=12, G1198&lt;18), "12-18",  AND(G1198&gt;=18, G1198&lt;24), "18-24", G1198&gt;=24, "24-36")</f>
        <v>6-12</v>
      </c>
    </row>
    <row r="1199" spans="1:37" x14ac:dyDescent="0.3">
      <c r="A1199" t="s">
        <v>1299</v>
      </c>
      <c r="B1199" t="s">
        <v>44</v>
      </c>
      <c r="C1199">
        <v>52</v>
      </c>
      <c r="D1199" t="s">
        <v>37</v>
      </c>
      <c r="E1199" t="s">
        <v>69</v>
      </c>
      <c r="F1199">
        <v>15</v>
      </c>
      <c r="G1199">
        <v>26</v>
      </c>
      <c r="H1199" t="s">
        <v>36</v>
      </c>
      <c r="I1199" t="s">
        <v>37</v>
      </c>
      <c r="J1199" t="s">
        <v>34</v>
      </c>
      <c r="K1199" t="s">
        <v>34</v>
      </c>
      <c r="L1199" t="s">
        <v>34</v>
      </c>
      <c r="M1199" t="s">
        <v>34</v>
      </c>
      <c r="N1199" t="s">
        <v>34</v>
      </c>
      <c r="O1199" t="s">
        <v>34</v>
      </c>
      <c r="P1199" t="s">
        <v>34</v>
      </c>
      <c r="Q1199" t="s">
        <v>34</v>
      </c>
      <c r="R1199" t="s">
        <v>34</v>
      </c>
      <c r="S1199" t="s">
        <v>34</v>
      </c>
      <c r="T1199" t="s">
        <v>34</v>
      </c>
      <c r="U1199" t="s">
        <v>39</v>
      </c>
      <c r="V1199" t="s">
        <v>34</v>
      </c>
      <c r="W1199" t="s">
        <v>51</v>
      </c>
      <c r="X1199">
        <v>19.8</v>
      </c>
      <c r="Y1199">
        <v>1336.65</v>
      </c>
      <c r="Z1199">
        <v>0</v>
      </c>
      <c r="AA1199">
        <v>0</v>
      </c>
      <c r="AB1199">
        <v>1488</v>
      </c>
      <c r="AC1199">
        <v>2824.65</v>
      </c>
      <c r="AD1199" t="s">
        <v>41</v>
      </c>
      <c r="AE1199" t="s">
        <v>42</v>
      </c>
      <c r="AF1199" t="s">
        <v>42</v>
      </c>
      <c r="AG1199">
        <f t="shared" si="36"/>
        <v>0</v>
      </c>
      <c r="AH1199" t="str" cm="1">
        <f t="array" ref="AH1199">_xlfn.IFS(
X1199&lt;=20, "&lt;20",
AND(X1199&gt;=20, X1199&lt;50), "20-50",
AND(X1199&gt;=50, X1199&lt;100), "50-100",
X1199&gt;=100, "&gt;100"
)</f>
        <v>&lt;20</v>
      </c>
      <c r="AI1199">
        <f t="shared" si="37"/>
        <v>0</v>
      </c>
      <c r="AJ1199" t="str" cm="1">
        <f t="array" ref="AJ1199">_xlfn.IFS(
C1199&lt;=20, "&lt;20",
AND(C1199&gt;=20, C1199&lt;35), "20-35",
AND(C1199&gt;=35, C1199&lt;50), "35-50",
C1199&gt;=50, "50-100"
)</f>
        <v>50-100</v>
      </c>
      <c r="AK1199" t="str" cm="1">
        <f t="array" ref="AK1199">_xlfn.IFS(
G1199&lt;6, "&lt;6",
AND(G1199&gt;=6, G1199&lt;12), "6-12",
AND(G1199&gt;=12, G1199&lt;18), "12-18",  AND(G1199&gt;=18, G1199&lt;24), "18-24", G1199&gt;=24, "24-36")</f>
        <v>24-36</v>
      </c>
    </row>
    <row r="1200" spans="1:37" x14ac:dyDescent="0.3">
      <c r="A1200" t="s">
        <v>1300</v>
      </c>
      <c r="B1200" t="s">
        <v>33</v>
      </c>
      <c r="C1200">
        <v>58</v>
      </c>
      <c r="D1200" t="s">
        <v>37</v>
      </c>
      <c r="E1200" t="s">
        <v>61</v>
      </c>
      <c r="F1200">
        <v>8</v>
      </c>
      <c r="G1200">
        <v>9</v>
      </c>
      <c r="H1200" t="s">
        <v>36</v>
      </c>
      <c r="I1200" t="s">
        <v>37</v>
      </c>
      <c r="J1200" t="s">
        <v>37</v>
      </c>
      <c r="K1200" t="s">
        <v>37</v>
      </c>
      <c r="L1200" t="s">
        <v>50</v>
      </c>
      <c r="M1200" t="s">
        <v>37</v>
      </c>
      <c r="N1200" t="s">
        <v>34</v>
      </c>
      <c r="O1200" t="s">
        <v>34</v>
      </c>
      <c r="P1200" t="s">
        <v>34</v>
      </c>
      <c r="Q1200" t="s">
        <v>34</v>
      </c>
      <c r="R1200" t="s">
        <v>34</v>
      </c>
      <c r="S1200" t="s">
        <v>34</v>
      </c>
      <c r="T1200" t="s">
        <v>34</v>
      </c>
      <c r="U1200" t="s">
        <v>67</v>
      </c>
      <c r="V1200" t="s">
        <v>34</v>
      </c>
      <c r="W1200" t="s">
        <v>51</v>
      </c>
      <c r="X1200">
        <v>80.45</v>
      </c>
      <c r="Y1200">
        <v>5737.6</v>
      </c>
      <c r="Z1200">
        <v>0</v>
      </c>
      <c r="AA1200">
        <v>130</v>
      </c>
      <c r="AB1200">
        <v>448.56</v>
      </c>
      <c r="AC1200">
        <v>6316.16</v>
      </c>
      <c r="AD1200" t="s">
        <v>41</v>
      </c>
      <c r="AE1200" t="s">
        <v>42</v>
      </c>
      <c r="AF1200" t="s">
        <v>42</v>
      </c>
      <c r="AG1200">
        <f t="shared" si="36"/>
        <v>0</v>
      </c>
      <c r="AH1200" t="str" cm="1">
        <f t="array" ref="AH1200">_xlfn.IFS(
X1200&lt;=20, "&lt;20",
AND(X1200&gt;=20, X1200&lt;50), "20-50",
AND(X1200&gt;=50, X1200&lt;100), "50-100",
X1200&gt;=100, "&gt;100"
)</f>
        <v>50-100</v>
      </c>
      <c r="AI1200">
        <f t="shared" si="37"/>
        <v>0</v>
      </c>
      <c r="AJ1200" t="str" cm="1">
        <f t="array" ref="AJ1200">_xlfn.IFS(
C1200&lt;=20, "&lt;20",
AND(C1200&gt;=20, C1200&lt;35), "20-35",
AND(C1200&gt;=35, C1200&lt;50), "35-50",
C1200&gt;=50, "50-100"
)</f>
        <v>50-100</v>
      </c>
      <c r="AK1200" t="str" cm="1">
        <f t="array" ref="AK1200">_xlfn.IFS(
G1200&lt;6, "&lt;6",
AND(G1200&gt;=6, G1200&lt;12), "6-12",
AND(G1200&gt;=12, G1200&lt;18), "12-18",  AND(G1200&gt;=18, G1200&lt;24), "18-24", G1200&gt;=24, "24-36")</f>
        <v>6-12</v>
      </c>
    </row>
    <row r="1201" spans="1:37" x14ac:dyDescent="0.3">
      <c r="A1201" t="s">
        <v>1301</v>
      </c>
      <c r="B1201" t="s">
        <v>44</v>
      </c>
      <c r="C1201">
        <v>65</v>
      </c>
      <c r="D1201" t="s">
        <v>37</v>
      </c>
      <c r="E1201" t="s">
        <v>35</v>
      </c>
      <c r="F1201">
        <v>10</v>
      </c>
      <c r="G1201">
        <v>34</v>
      </c>
      <c r="H1201" t="s">
        <v>36</v>
      </c>
      <c r="I1201" t="s">
        <v>37</v>
      </c>
      <c r="J1201" t="s">
        <v>37</v>
      </c>
      <c r="K1201" t="s">
        <v>34</v>
      </c>
      <c r="L1201" t="s">
        <v>34</v>
      </c>
      <c r="M1201" t="s">
        <v>34</v>
      </c>
      <c r="N1201" t="s">
        <v>34</v>
      </c>
      <c r="O1201" t="s">
        <v>34</v>
      </c>
      <c r="P1201" t="s">
        <v>34</v>
      </c>
      <c r="Q1201" t="s">
        <v>34</v>
      </c>
      <c r="R1201" t="s">
        <v>34</v>
      </c>
      <c r="S1201" t="s">
        <v>34</v>
      </c>
      <c r="T1201" t="s">
        <v>34</v>
      </c>
      <c r="U1201" t="s">
        <v>46</v>
      </c>
      <c r="V1201" t="s">
        <v>34</v>
      </c>
      <c r="W1201" t="s">
        <v>40</v>
      </c>
      <c r="X1201">
        <v>25.45</v>
      </c>
      <c r="Y1201">
        <v>134.75</v>
      </c>
      <c r="Z1201">
        <v>0</v>
      </c>
      <c r="AA1201">
        <v>0</v>
      </c>
      <c r="AB1201">
        <v>27.05</v>
      </c>
      <c r="AC1201">
        <v>161.80000000000001</v>
      </c>
      <c r="AD1201" t="s">
        <v>41</v>
      </c>
      <c r="AE1201" t="s">
        <v>42</v>
      </c>
      <c r="AF1201" t="s">
        <v>42</v>
      </c>
      <c r="AG1201">
        <f t="shared" si="36"/>
        <v>0</v>
      </c>
      <c r="AH1201" t="str" cm="1">
        <f t="array" ref="AH1201">_xlfn.IFS(
X1201&lt;=20, "&lt;20",
AND(X1201&gt;=20, X1201&lt;50), "20-50",
AND(X1201&gt;=50, X1201&lt;100), "50-100",
X1201&gt;=100, "&gt;100"
)</f>
        <v>20-50</v>
      </c>
      <c r="AI1201">
        <f t="shared" si="37"/>
        <v>0</v>
      </c>
      <c r="AJ1201" t="str" cm="1">
        <f t="array" ref="AJ1201">_xlfn.IFS(
C1201&lt;=20, "&lt;20",
AND(C1201&gt;=20, C1201&lt;35), "20-35",
AND(C1201&gt;=35, C1201&lt;50), "35-50",
C1201&gt;=50, "50-100"
)</f>
        <v>50-100</v>
      </c>
      <c r="AK1201" t="str" cm="1">
        <f t="array" ref="AK1201">_xlfn.IFS(
G1201&lt;6, "&lt;6",
AND(G1201&gt;=6, G1201&lt;12), "6-12",
AND(G1201&gt;=12, G1201&lt;18), "12-18",  AND(G1201&gt;=18, G1201&lt;24), "18-24", G1201&gt;=24, "24-36")</f>
        <v>24-36</v>
      </c>
    </row>
    <row r="1202" spans="1:37" x14ac:dyDescent="0.3">
      <c r="A1202" t="s">
        <v>1302</v>
      </c>
      <c r="B1202" t="s">
        <v>33</v>
      </c>
      <c r="C1202">
        <v>51</v>
      </c>
      <c r="D1202" t="s">
        <v>34</v>
      </c>
      <c r="E1202" t="s">
        <v>56</v>
      </c>
      <c r="F1202">
        <v>15</v>
      </c>
      <c r="G1202">
        <v>33</v>
      </c>
      <c r="H1202" t="s">
        <v>36</v>
      </c>
      <c r="I1202" t="s">
        <v>34</v>
      </c>
      <c r="J1202" t="s">
        <v>34</v>
      </c>
      <c r="K1202" t="s">
        <v>37</v>
      </c>
      <c r="L1202" t="s">
        <v>72</v>
      </c>
      <c r="M1202" t="s">
        <v>37</v>
      </c>
      <c r="N1202" t="s">
        <v>34</v>
      </c>
      <c r="O1202" t="s">
        <v>37</v>
      </c>
      <c r="P1202" t="s">
        <v>37</v>
      </c>
      <c r="Q1202" t="s">
        <v>37</v>
      </c>
      <c r="R1202" t="s">
        <v>34</v>
      </c>
      <c r="S1202" t="s">
        <v>34</v>
      </c>
      <c r="T1202" t="s">
        <v>37</v>
      </c>
      <c r="U1202" t="s">
        <v>67</v>
      </c>
      <c r="V1202" t="s">
        <v>34</v>
      </c>
      <c r="W1202" t="s">
        <v>143</v>
      </c>
      <c r="X1202">
        <v>48.9</v>
      </c>
      <c r="Y1202">
        <v>3527</v>
      </c>
      <c r="Z1202">
        <v>34.44</v>
      </c>
      <c r="AA1202">
        <v>0</v>
      </c>
      <c r="AB1202">
        <v>0</v>
      </c>
      <c r="AC1202">
        <v>3492.56</v>
      </c>
      <c r="AD1202" t="s">
        <v>41</v>
      </c>
      <c r="AE1202" t="s">
        <v>42</v>
      </c>
      <c r="AF1202" t="s">
        <v>42</v>
      </c>
      <c r="AG1202">
        <f t="shared" si="36"/>
        <v>0</v>
      </c>
      <c r="AH1202" t="str" cm="1">
        <f t="array" ref="AH1202">_xlfn.IFS(
X1202&lt;=20, "&lt;20",
AND(X1202&gt;=20, X1202&lt;50), "20-50",
AND(X1202&gt;=50, X1202&lt;100), "50-100",
X1202&gt;=100, "&gt;100"
)</f>
        <v>20-50</v>
      </c>
      <c r="AI1202">
        <f t="shared" si="37"/>
        <v>0</v>
      </c>
      <c r="AJ1202" t="str" cm="1">
        <f t="array" ref="AJ1202">_xlfn.IFS(
C1202&lt;=20, "&lt;20",
AND(C1202&gt;=20, C1202&lt;35), "20-35",
AND(C1202&gt;=35, C1202&lt;50), "35-50",
C1202&gt;=50, "50-100"
)</f>
        <v>50-100</v>
      </c>
      <c r="AK1202" t="str" cm="1">
        <f t="array" ref="AK1202">_xlfn.IFS(
G1202&lt;6, "&lt;6",
AND(G1202&gt;=6, G1202&lt;12), "6-12",
AND(G1202&gt;=12, G1202&lt;18), "12-18",  AND(G1202&gt;=18, G1202&lt;24), "18-24", G1202&gt;=24, "24-36")</f>
        <v>24-36</v>
      </c>
    </row>
    <row r="1203" spans="1:37" x14ac:dyDescent="0.3">
      <c r="A1203" t="s">
        <v>1303</v>
      </c>
      <c r="B1203" t="s">
        <v>33</v>
      </c>
      <c r="C1203">
        <v>35</v>
      </c>
      <c r="D1203" t="s">
        <v>34</v>
      </c>
      <c r="E1203" t="s">
        <v>69</v>
      </c>
      <c r="F1203">
        <v>8</v>
      </c>
      <c r="G1203">
        <v>30</v>
      </c>
      <c r="H1203" t="s">
        <v>36</v>
      </c>
      <c r="I1203" t="s">
        <v>34</v>
      </c>
      <c r="J1203" t="s">
        <v>34</v>
      </c>
      <c r="K1203" t="s">
        <v>37</v>
      </c>
      <c r="L1203" t="s">
        <v>72</v>
      </c>
      <c r="M1203" t="s">
        <v>34</v>
      </c>
      <c r="N1203" t="s">
        <v>34</v>
      </c>
      <c r="O1203" t="s">
        <v>34</v>
      </c>
      <c r="P1203" t="s">
        <v>37</v>
      </c>
      <c r="Q1203" t="s">
        <v>34</v>
      </c>
      <c r="R1203" t="s">
        <v>34</v>
      </c>
      <c r="S1203" t="s">
        <v>34</v>
      </c>
      <c r="T1203" t="s">
        <v>37</v>
      </c>
      <c r="U1203" t="s">
        <v>46</v>
      </c>
      <c r="V1203" t="s">
        <v>34</v>
      </c>
      <c r="W1203" t="s">
        <v>40</v>
      </c>
      <c r="X1203">
        <v>29.15</v>
      </c>
      <c r="Y1203">
        <v>29.15</v>
      </c>
      <c r="Z1203">
        <v>0</v>
      </c>
      <c r="AA1203">
        <v>0</v>
      </c>
      <c r="AB1203">
        <v>0</v>
      </c>
      <c r="AC1203">
        <v>29.15</v>
      </c>
      <c r="AD1203" t="s">
        <v>85</v>
      </c>
      <c r="AE1203" t="s">
        <v>42</v>
      </c>
      <c r="AF1203" t="s">
        <v>42</v>
      </c>
      <c r="AG1203">
        <f t="shared" si="36"/>
        <v>0</v>
      </c>
      <c r="AH1203" t="str" cm="1">
        <f t="array" ref="AH1203">_xlfn.IFS(
X1203&lt;=20, "&lt;20",
AND(X1203&gt;=20, X1203&lt;50), "20-50",
AND(X1203&gt;=50, X1203&lt;100), "50-100",
X1203&gt;=100, "&gt;100"
)</f>
        <v>20-50</v>
      </c>
      <c r="AI1203">
        <f t="shared" si="37"/>
        <v>1</v>
      </c>
      <c r="AJ1203" t="str" cm="1">
        <f t="array" ref="AJ1203">_xlfn.IFS(
C1203&lt;=20, "&lt;20",
AND(C1203&gt;=20, C1203&lt;35), "20-35",
AND(C1203&gt;=35, C1203&lt;50), "35-50",
C1203&gt;=50, "50-100"
)</f>
        <v>35-50</v>
      </c>
      <c r="AK1203" t="str" cm="1">
        <f t="array" ref="AK1203">_xlfn.IFS(
G1203&lt;6, "&lt;6",
AND(G1203&gt;=6, G1203&lt;12), "6-12",
AND(G1203&gt;=12, G1203&lt;18), "12-18",  AND(G1203&gt;=18, G1203&lt;24), "18-24", G1203&gt;=24, "24-36")</f>
        <v>24-36</v>
      </c>
    </row>
    <row r="1204" spans="1:37" x14ac:dyDescent="0.3">
      <c r="A1204" t="s">
        <v>1304</v>
      </c>
      <c r="B1204" t="s">
        <v>44</v>
      </c>
      <c r="C1204">
        <v>33</v>
      </c>
      <c r="D1204" t="s">
        <v>37</v>
      </c>
      <c r="E1204" t="s">
        <v>82</v>
      </c>
      <c r="F1204">
        <v>9</v>
      </c>
      <c r="G1204">
        <v>15</v>
      </c>
      <c r="H1204" t="s">
        <v>110</v>
      </c>
      <c r="I1204" t="s">
        <v>37</v>
      </c>
      <c r="J1204" t="s">
        <v>34</v>
      </c>
      <c r="K1204" t="s">
        <v>37</v>
      </c>
      <c r="L1204" t="s">
        <v>50</v>
      </c>
      <c r="M1204" t="s">
        <v>34</v>
      </c>
      <c r="N1204" t="s">
        <v>34</v>
      </c>
      <c r="O1204" t="s">
        <v>37</v>
      </c>
      <c r="P1204" t="s">
        <v>37</v>
      </c>
      <c r="Q1204" t="s">
        <v>34</v>
      </c>
      <c r="R1204" t="s">
        <v>37</v>
      </c>
      <c r="S1204" t="s">
        <v>37</v>
      </c>
      <c r="T1204" t="s">
        <v>37</v>
      </c>
      <c r="U1204" t="s">
        <v>46</v>
      </c>
      <c r="V1204" t="s">
        <v>37</v>
      </c>
      <c r="W1204" t="s">
        <v>51</v>
      </c>
      <c r="X1204">
        <v>89.2</v>
      </c>
      <c r="Y1204">
        <v>2383.6</v>
      </c>
      <c r="Z1204">
        <v>0</v>
      </c>
      <c r="AA1204">
        <v>0</v>
      </c>
      <c r="AB1204">
        <v>1069.74</v>
      </c>
      <c r="AC1204">
        <v>3453.34</v>
      </c>
      <c r="AD1204" t="s">
        <v>41</v>
      </c>
      <c r="AE1204" t="s">
        <v>42</v>
      </c>
      <c r="AF1204" t="s">
        <v>42</v>
      </c>
      <c r="AG1204">
        <f t="shared" si="36"/>
        <v>0</v>
      </c>
      <c r="AH1204" t="str" cm="1">
        <f t="array" ref="AH1204">_xlfn.IFS(
X1204&lt;=20, "&lt;20",
AND(X1204&gt;=20, X1204&lt;50), "20-50",
AND(X1204&gt;=50, X1204&lt;100), "50-100",
X1204&gt;=100, "&gt;100"
)</f>
        <v>50-100</v>
      </c>
      <c r="AI1204">
        <f t="shared" si="37"/>
        <v>0</v>
      </c>
      <c r="AJ1204" t="str" cm="1">
        <f t="array" ref="AJ1204">_xlfn.IFS(
C1204&lt;=20, "&lt;20",
AND(C1204&gt;=20, C1204&lt;35), "20-35",
AND(C1204&gt;=35, C1204&lt;50), "35-50",
C1204&gt;=50, "50-100"
)</f>
        <v>20-35</v>
      </c>
      <c r="AK1204" t="str" cm="1">
        <f t="array" ref="AK1204">_xlfn.IFS(
G1204&lt;6, "&lt;6",
AND(G1204&gt;=6, G1204&lt;12), "6-12",
AND(G1204&gt;=12, G1204&lt;18), "12-18",  AND(G1204&gt;=18, G1204&lt;24), "18-24", G1204&gt;=24, "24-36")</f>
        <v>12-18</v>
      </c>
    </row>
    <row r="1205" spans="1:37" x14ac:dyDescent="0.3">
      <c r="A1205" t="s">
        <v>1305</v>
      </c>
      <c r="B1205" t="s">
        <v>44</v>
      </c>
      <c r="C1205">
        <v>56</v>
      </c>
      <c r="D1205" t="s">
        <v>37</v>
      </c>
      <c r="E1205" t="s">
        <v>82</v>
      </c>
      <c r="F1205">
        <v>13</v>
      </c>
      <c r="G1205">
        <v>36</v>
      </c>
      <c r="H1205" t="s">
        <v>36</v>
      </c>
      <c r="I1205" t="s">
        <v>37</v>
      </c>
      <c r="J1205" t="s">
        <v>37</v>
      </c>
      <c r="K1205" t="s">
        <v>34</v>
      </c>
      <c r="L1205" t="s">
        <v>34</v>
      </c>
      <c r="M1205" t="s">
        <v>34</v>
      </c>
      <c r="N1205" t="s">
        <v>34</v>
      </c>
      <c r="O1205" t="s">
        <v>34</v>
      </c>
      <c r="P1205" t="s">
        <v>34</v>
      </c>
      <c r="Q1205" t="s">
        <v>34</v>
      </c>
      <c r="R1205" t="s">
        <v>34</v>
      </c>
      <c r="S1205" t="s">
        <v>34</v>
      </c>
      <c r="T1205" t="s">
        <v>34</v>
      </c>
      <c r="U1205" t="s">
        <v>67</v>
      </c>
      <c r="V1205" t="s">
        <v>37</v>
      </c>
      <c r="W1205" t="s">
        <v>51</v>
      </c>
      <c r="X1205">
        <v>24.05</v>
      </c>
      <c r="Y1205">
        <v>1709.15</v>
      </c>
      <c r="Z1205">
        <v>0</v>
      </c>
      <c r="AA1205">
        <v>0</v>
      </c>
      <c r="AB1205">
        <v>3476.88</v>
      </c>
      <c r="AC1205">
        <v>5186.03</v>
      </c>
      <c r="AD1205" t="s">
        <v>41</v>
      </c>
      <c r="AE1205" t="s">
        <v>42</v>
      </c>
      <c r="AF1205" t="s">
        <v>42</v>
      </c>
      <c r="AG1205">
        <f t="shared" si="36"/>
        <v>0</v>
      </c>
      <c r="AH1205" t="str" cm="1">
        <f t="array" ref="AH1205">_xlfn.IFS(
X1205&lt;=20, "&lt;20",
AND(X1205&gt;=20, X1205&lt;50), "20-50",
AND(X1205&gt;=50, X1205&lt;100), "50-100",
X1205&gt;=100, "&gt;100"
)</f>
        <v>20-50</v>
      </c>
      <c r="AI1205">
        <f t="shared" si="37"/>
        <v>0</v>
      </c>
      <c r="AJ1205" t="str" cm="1">
        <f t="array" ref="AJ1205">_xlfn.IFS(
C1205&lt;=20, "&lt;20",
AND(C1205&gt;=20, C1205&lt;35), "20-35",
AND(C1205&gt;=35, C1205&lt;50), "35-50",
C1205&gt;=50, "50-100"
)</f>
        <v>50-100</v>
      </c>
      <c r="AK1205" t="str" cm="1">
        <f t="array" ref="AK1205">_xlfn.IFS(
G1205&lt;6, "&lt;6",
AND(G1205&gt;=6, G1205&lt;12), "6-12",
AND(G1205&gt;=12, G1205&lt;18), "12-18",  AND(G1205&gt;=18, G1205&lt;24), "18-24", G1205&gt;=24, "24-36")</f>
        <v>24-36</v>
      </c>
    </row>
    <row r="1206" spans="1:37" x14ac:dyDescent="0.3">
      <c r="A1206" t="s">
        <v>1306</v>
      </c>
      <c r="B1206" t="s">
        <v>44</v>
      </c>
      <c r="C1206">
        <v>32</v>
      </c>
      <c r="D1206" t="s">
        <v>37</v>
      </c>
      <c r="E1206" t="s">
        <v>61</v>
      </c>
      <c r="F1206">
        <v>13</v>
      </c>
      <c r="G1206">
        <v>26</v>
      </c>
      <c r="H1206" t="s">
        <v>49</v>
      </c>
      <c r="I1206" t="s">
        <v>37</v>
      </c>
      <c r="J1206" t="s">
        <v>34</v>
      </c>
      <c r="K1206" t="s">
        <v>37</v>
      </c>
      <c r="L1206" t="s">
        <v>50</v>
      </c>
      <c r="M1206" t="s">
        <v>34</v>
      </c>
      <c r="N1206" t="s">
        <v>34</v>
      </c>
      <c r="O1206" t="s">
        <v>34</v>
      </c>
      <c r="P1206" t="s">
        <v>34</v>
      </c>
      <c r="Q1206" t="s">
        <v>34</v>
      </c>
      <c r="R1206" t="s">
        <v>34</v>
      </c>
      <c r="S1206" t="s">
        <v>37</v>
      </c>
      <c r="T1206" t="s">
        <v>37</v>
      </c>
      <c r="U1206" t="s">
        <v>46</v>
      </c>
      <c r="V1206" t="s">
        <v>37</v>
      </c>
      <c r="W1206" t="s">
        <v>51</v>
      </c>
      <c r="X1206">
        <v>69.55</v>
      </c>
      <c r="Y1206">
        <v>69.55</v>
      </c>
      <c r="Z1206">
        <v>0</v>
      </c>
      <c r="AA1206">
        <v>0</v>
      </c>
      <c r="AB1206">
        <v>49.43</v>
      </c>
      <c r="AC1206">
        <v>118.98</v>
      </c>
      <c r="AD1206" t="s">
        <v>52</v>
      </c>
      <c r="AE1206" t="s">
        <v>104</v>
      </c>
      <c r="AF1206" t="s">
        <v>150</v>
      </c>
      <c r="AG1206">
        <f t="shared" si="36"/>
        <v>1</v>
      </c>
      <c r="AH1206" t="str" cm="1">
        <f t="array" ref="AH1206">_xlfn.IFS(
X1206&lt;=20, "&lt;20",
AND(X1206&gt;=20, X1206&lt;50), "20-50",
AND(X1206&gt;=50, X1206&lt;100), "50-100",
X1206&gt;=100, "&gt;100"
)</f>
        <v>50-100</v>
      </c>
      <c r="AI1206">
        <f t="shared" si="37"/>
        <v>0</v>
      </c>
      <c r="AJ1206" t="str" cm="1">
        <f t="array" ref="AJ1206">_xlfn.IFS(
C1206&lt;=20, "&lt;20",
AND(C1206&gt;=20, C1206&lt;35), "20-35",
AND(C1206&gt;=35, C1206&lt;50), "35-50",
C1206&gt;=50, "50-100"
)</f>
        <v>20-35</v>
      </c>
      <c r="AK1206" t="str" cm="1">
        <f t="array" ref="AK1206">_xlfn.IFS(
G1206&lt;6, "&lt;6",
AND(G1206&gt;=6, G1206&lt;12), "6-12",
AND(G1206&gt;=12, G1206&lt;18), "12-18",  AND(G1206&gt;=18, G1206&lt;24), "18-24", G1206&gt;=24, "24-36")</f>
        <v>24-36</v>
      </c>
    </row>
    <row r="1207" spans="1:37" x14ac:dyDescent="0.3">
      <c r="A1207" t="s">
        <v>1307</v>
      </c>
      <c r="B1207" t="s">
        <v>33</v>
      </c>
      <c r="C1207">
        <v>36</v>
      </c>
      <c r="D1207" t="s">
        <v>37</v>
      </c>
      <c r="E1207" t="s">
        <v>114</v>
      </c>
      <c r="F1207">
        <v>9</v>
      </c>
      <c r="G1207">
        <v>17</v>
      </c>
      <c r="H1207" t="s">
        <v>110</v>
      </c>
      <c r="I1207" t="s">
        <v>37</v>
      </c>
      <c r="J1207" t="s">
        <v>34</v>
      </c>
      <c r="K1207" t="s">
        <v>37</v>
      </c>
      <c r="L1207" t="s">
        <v>38</v>
      </c>
      <c r="M1207" t="s">
        <v>37</v>
      </c>
      <c r="N1207" t="s">
        <v>34</v>
      </c>
      <c r="O1207" t="s">
        <v>37</v>
      </c>
      <c r="P1207" t="s">
        <v>34</v>
      </c>
      <c r="Q1207" t="s">
        <v>34</v>
      </c>
      <c r="R1207" t="s">
        <v>34</v>
      </c>
      <c r="S1207" t="s">
        <v>34</v>
      </c>
      <c r="T1207" t="s">
        <v>37</v>
      </c>
      <c r="U1207" t="s">
        <v>67</v>
      </c>
      <c r="V1207" t="s">
        <v>37</v>
      </c>
      <c r="W1207" t="s">
        <v>143</v>
      </c>
      <c r="X1207">
        <v>55.65</v>
      </c>
      <c r="Y1207">
        <v>1653.85</v>
      </c>
      <c r="Z1207">
        <v>0</v>
      </c>
      <c r="AA1207">
        <v>0</v>
      </c>
      <c r="AB1207">
        <v>1411.8</v>
      </c>
      <c r="AC1207">
        <v>3065.65</v>
      </c>
      <c r="AD1207" t="s">
        <v>41</v>
      </c>
      <c r="AE1207" t="s">
        <v>42</v>
      </c>
      <c r="AF1207" t="s">
        <v>42</v>
      </c>
      <c r="AG1207">
        <f t="shared" si="36"/>
        <v>0</v>
      </c>
      <c r="AH1207" t="str" cm="1">
        <f t="array" ref="AH1207">_xlfn.IFS(
X1207&lt;=20, "&lt;20",
AND(X1207&gt;=20, X1207&lt;50), "20-50",
AND(X1207&gt;=50, X1207&lt;100), "50-100",
X1207&gt;=100, "&gt;100"
)</f>
        <v>50-100</v>
      </c>
      <c r="AI1207">
        <f t="shared" si="37"/>
        <v>0</v>
      </c>
      <c r="AJ1207" t="str" cm="1">
        <f t="array" ref="AJ1207">_xlfn.IFS(
C1207&lt;=20, "&lt;20",
AND(C1207&gt;=20, C1207&lt;35), "20-35",
AND(C1207&gt;=35, C1207&lt;50), "35-50",
C1207&gt;=50, "50-100"
)</f>
        <v>35-50</v>
      </c>
      <c r="AK1207" t="str" cm="1">
        <f t="array" ref="AK1207">_xlfn.IFS(
G1207&lt;6, "&lt;6",
AND(G1207&gt;=6, G1207&lt;12), "6-12",
AND(G1207&gt;=12, G1207&lt;18), "12-18",  AND(G1207&gt;=18, G1207&lt;24), "18-24", G1207&gt;=24, "24-36")</f>
        <v>12-18</v>
      </c>
    </row>
    <row r="1208" spans="1:37" x14ac:dyDescent="0.3">
      <c r="A1208" t="s">
        <v>1308</v>
      </c>
      <c r="B1208" t="s">
        <v>44</v>
      </c>
      <c r="C1208">
        <v>40</v>
      </c>
      <c r="D1208" t="s">
        <v>34</v>
      </c>
      <c r="E1208" t="s">
        <v>90</v>
      </c>
      <c r="F1208">
        <v>7</v>
      </c>
      <c r="G1208">
        <v>11</v>
      </c>
      <c r="H1208" t="s">
        <v>70</v>
      </c>
      <c r="I1208" t="s">
        <v>37</v>
      </c>
      <c r="J1208" t="s">
        <v>37</v>
      </c>
      <c r="K1208" t="s">
        <v>37</v>
      </c>
      <c r="L1208" t="s">
        <v>50</v>
      </c>
      <c r="M1208" t="s">
        <v>37</v>
      </c>
      <c r="N1208" t="s">
        <v>37</v>
      </c>
      <c r="O1208" t="s">
        <v>37</v>
      </c>
      <c r="P1208" t="s">
        <v>37</v>
      </c>
      <c r="Q1208" t="s">
        <v>34</v>
      </c>
      <c r="R1208" t="s">
        <v>34</v>
      </c>
      <c r="S1208" t="s">
        <v>34</v>
      </c>
      <c r="T1208" t="s">
        <v>37</v>
      </c>
      <c r="U1208" t="s">
        <v>67</v>
      </c>
      <c r="V1208" t="s">
        <v>34</v>
      </c>
      <c r="W1208" t="s">
        <v>40</v>
      </c>
      <c r="X1208">
        <v>94.55</v>
      </c>
      <c r="Y1208">
        <v>6078.75</v>
      </c>
      <c r="Z1208">
        <v>0</v>
      </c>
      <c r="AA1208">
        <v>0</v>
      </c>
      <c r="AB1208">
        <v>1269.45</v>
      </c>
      <c r="AC1208">
        <v>7348.2</v>
      </c>
      <c r="AD1208" t="s">
        <v>41</v>
      </c>
      <c r="AE1208" t="s">
        <v>42</v>
      </c>
      <c r="AF1208" t="s">
        <v>42</v>
      </c>
      <c r="AG1208">
        <f t="shared" si="36"/>
        <v>0</v>
      </c>
      <c r="AH1208" t="str" cm="1">
        <f t="array" ref="AH1208">_xlfn.IFS(
X1208&lt;=20, "&lt;20",
AND(X1208&gt;=20, X1208&lt;50), "20-50",
AND(X1208&gt;=50, X1208&lt;100), "50-100",
X1208&gt;=100, "&gt;100"
)</f>
        <v>50-100</v>
      </c>
      <c r="AI1208">
        <f t="shared" si="37"/>
        <v>0</v>
      </c>
      <c r="AJ1208" t="str" cm="1">
        <f t="array" ref="AJ1208">_xlfn.IFS(
C1208&lt;=20, "&lt;20",
AND(C1208&gt;=20, C1208&lt;35), "20-35",
AND(C1208&gt;=35, C1208&lt;50), "35-50",
C1208&gt;=50, "50-100"
)</f>
        <v>35-50</v>
      </c>
      <c r="AK1208" t="str" cm="1">
        <f t="array" ref="AK1208">_xlfn.IFS(
G1208&lt;6, "&lt;6",
AND(G1208&gt;=6, G1208&lt;12), "6-12",
AND(G1208&gt;=12, G1208&lt;18), "12-18",  AND(G1208&gt;=18, G1208&lt;24), "18-24", G1208&gt;=24, "24-36")</f>
        <v>6-12</v>
      </c>
    </row>
    <row r="1209" spans="1:37" x14ac:dyDescent="0.3">
      <c r="A1209" t="s">
        <v>1309</v>
      </c>
      <c r="B1209" t="s">
        <v>44</v>
      </c>
      <c r="C1209">
        <v>45</v>
      </c>
      <c r="D1209" t="s">
        <v>34</v>
      </c>
      <c r="E1209" t="s">
        <v>74</v>
      </c>
      <c r="F1209">
        <v>11</v>
      </c>
      <c r="G1209">
        <v>3</v>
      </c>
      <c r="H1209" t="s">
        <v>70</v>
      </c>
      <c r="I1209" t="s">
        <v>37</v>
      </c>
      <c r="J1209" t="s">
        <v>34</v>
      </c>
      <c r="K1209" t="s">
        <v>34</v>
      </c>
      <c r="L1209" t="s">
        <v>34</v>
      </c>
      <c r="M1209" t="s">
        <v>34</v>
      </c>
      <c r="N1209" t="s">
        <v>34</v>
      </c>
      <c r="O1209" t="s">
        <v>34</v>
      </c>
      <c r="P1209" t="s">
        <v>34</v>
      </c>
      <c r="Q1209" t="s">
        <v>34</v>
      </c>
      <c r="R1209" t="s">
        <v>34</v>
      </c>
      <c r="S1209" t="s">
        <v>34</v>
      </c>
      <c r="T1209" t="s">
        <v>34</v>
      </c>
      <c r="U1209" t="s">
        <v>67</v>
      </c>
      <c r="V1209" t="s">
        <v>34</v>
      </c>
      <c r="W1209" t="s">
        <v>40</v>
      </c>
      <c r="X1209">
        <v>19.75</v>
      </c>
      <c r="Y1209">
        <v>1311.6</v>
      </c>
      <c r="Z1209">
        <v>0</v>
      </c>
      <c r="AA1209">
        <v>0</v>
      </c>
      <c r="AB1209">
        <v>1549.4</v>
      </c>
      <c r="AC1209">
        <v>2861</v>
      </c>
      <c r="AD1209" t="s">
        <v>41</v>
      </c>
      <c r="AE1209" t="s">
        <v>42</v>
      </c>
      <c r="AF1209" t="s">
        <v>42</v>
      </c>
      <c r="AG1209">
        <f t="shared" si="36"/>
        <v>0</v>
      </c>
      <c r="AH1209" t="str" cm="1">
        <f t="array" ref="AH1209">_xlfn.IFS(
X1209&lt;=20, "&lt;20",
AND(X1209&gt;=20, X1209&lt;50), "20-50",
AND(X1209&gt;=50, X1209&lt;100), "50-100",
X1209&gt;=100, "&gt;100"
)</f>
        <v>&lt;20</v>
      </c>
      <c r="AI1209">
        <f t="shared" si="37"/>
        <v>0</v>
      </c>
      <c r="AJ1209" t="str" cm="1">
        <f t="array" ref="AJ1209">_xlfn.IFS(
C1209&lt;=20, "&lt;20",
AND(C1209&gt;=20, C1209&lt;35), "20-35",
AND(C1209&gt;=35, C1209&lt;50), "35-50",
C1209&gt;=50, "50-100"
)</f>
        <v>35-50</v>
      </c>
      <c r="AK1209" t="str" cm="1">
        <f t="array" ref="AK1209">_xlfn.IFS(
G1209&lt;6, "&lt;6",
AND(G1209&gt;=6, G1209&lt;12), "6-12",
AND(G1209&gt;=12, G1209&lt;18), "12-18",  AND(G1209&gt;=18, G1209&lt;24), "18-24", G1209&gt;=24, "24-36")</f>
        <v>&lt;6</v>
      </c>
    </row>
    <row r="1210" spans="1:37" x14ac:dyDescent="0.3">
      <c r="A1210" t="s">
        <v>1310</v>
      </c>
      <c r="B1210" t="s">
        <v>33</v>
      </c>
      <c r="C1210">
        <v>21</v>
      </c>
      <c r="D1210" t="s">
        <v>37</v>
      </c>
      <c r="E1210" t="s">
        <v>56</v>
      </c>
      <c r="F1210">
        <v>7</v>
      </c>
      <c r="G1210">
        <v>2</v>
      </c>
      <c r="H1210" t="s">
        <v>70</v>
      </c>
      <c r="I1210" t="s">
        <v>37</v>
      </c>
      <c r="J1210" t="s">
        <v>37</v>
      </c>
      <c r="K1210" t="s">
        <v>37</v>
      </c>
      <c r="L1210" t="s">
        <v>50</v>
      </c>
      <c r="M1210" t="s">
        <v>34</v>
      </c>
      <c r="N1210" t="s">
        <v>34</v>
      </c>
      <c r="O1210" t="s">
        <v>37</v>
      </c>
      <c r="P1210" t="s">
        <v>34</v>
      </c>
      <c r="Q1210" t="s">
        <v>37</v>
      </c>
      <c r="R1210" t="s">
        <v>34</v>
      </c>
      <c r="S1210" t="s">
        <v>34</v>
      </c>
      <c r="T1210" t="s">
        <v>37</v>
      </c>
      <c r="U1210" t="s">
        <v>67</v>
      </c>
      <c r="V1210" t="s">
        <v>37</v>
      </c>
      <c r="W1210" t="s">
        <v>40</v>
      </c>
      <c r="X1210">
        <v>89.1</v>
      </c>
      <c r="Y1210">
        <v>5411.65</v>
      </c>
      <c r="Z1210">
        <v>0</v>
      </c>
      <c r="AA1210">
        <v>0</v>
      </c>
      <c r="AB1210">
        <v>2340.5</v>
      </c>
      <c r="AC1210">
        <v>7752.15</v>
      </c>
      <c r="AD1210" t="s">
        <v>41</v>
      </c>
      <c r="AE1210" t="s">
        <v>42</v>
      </c>
      <c r="AF1210" t="s">
        <v>42</v>
      </c>
      <c r="AG1210">
        <f t="shared" si="36"/>
        <v>0</v>
      </c>
      <c r="AH1210" t="str" cm="1">
        <f t="array" ref="AH1210">_xlfn.IFS(
X1210&lt;=20, "&lt;20",
AND(X1210&gt;=20, X1210&lt;50), "20-50",
AND(X1210&gt;=50, X1210&lt;100), "50-100",
X1210&gt;=100, "&gt;100"
)</f>
        <v>50-100</v>
      </c>
      <c r="AI1210">
        <f t="shared" si="37"/>
        <v>0</v>
      </c>
      <c r="AJ1210" t="str" cm="1">
        <f t="array" ref="AJ1210">_xlfn.IFS(
C1210&lt;=20, "&lt;20",
AND(C1210&gt;=20, C1210&lt;35), "20-35",
AND(C1210&gt;=35, C1210&lt;50), "35-50",
C1210&gt;=50, "50-100"
)</f>
        <v>20-35</v>
      </c>
      <c r="AK1210" t="str" cm="1">
        <f t="array" ref="AK1210">_xlfn.IFS(
G1210&lt;6, "&lt;6",
AND(G1210&gt;=6, G1210&lt;12), "6-12",
AND(G1210&gt;=12, G1210&lt;18), "12-18",  AND(G1210&gt;=18, G1210&lt;24), "18-24", G1210&gt;=24, "24-36")</f>
        <v>&lt;6</v>
      </c>
    </row>
    <row r="1211" spans="1:37" x14ac:dyDescent="0.3">
      <c r="A1211" t="s">
        <v>1311</v>
      </c>
      <c r="B1211" t="s">
        <v>33</v>
      </c>
      <c r="C1211">
        <v>46</v>
      </c>
      <c r="D1211" t="s">
        <v>34</v>
      </c>
      <c r="E1211" t="s">
        <v>56</v>
      </c>
      <c r="F1211">
        <v>5</v>
      </c>
      <c r="G1211">
        <v>1</v>
      </c>
      <c r="H1211" t="s">
        <v>70</v>
      </c>
      <c r="I1211" t="s">
        <v>37</v>
      </c>
      <c r="J1211" t="s">
        <v>37</v>
      </c>
      <c r="K1211" t="s">
        <v>37</v>
      </c>
      <c r="L1211" t="s">
        <v>50</v>
      </c>
      <c r="M1211" t="s">
        <v>34</v>
      </c>
      <c r="N1211" t="s">
        <v>37</v>
      </c>
      <c r="O1211" t="s">
        <v>37</v>
      </c>
      <c r="P1211" t="s">
        <v>34</v>
      </c>
      <c r="Q1211" t="s">
        <v>37</v>
      </c>
      <c r="R1211" t="s">
        <v>37</v>
      </c>
      <c r="S1211" t="s">
        <v>37</v>
      </c>
      <c r="T1211" t="s">
        <v>37</v>
      </c>
      <c r="U1211" t="s">
        <v>46</v>
      </c>
      <c r="V1211" t="s">
        <v>37</v>
      </c>
      <c r="W1211" t="s">
        <v>51</v>
      </c>
      <c r="X1211">
        <v>107.75</v>
      </c>
      <c r="Y1211">
        <v>4882.8</v>
      </c>
      <c r="Z1211">
        <v>0</v>
      </c>
      <c r="AA1211">
        <v>0</v>
      </c>
      <c r="AB1211">
        <v>1341.45</v>
      </c>
      <c r="AC1211">
        <v>6224.25</v>
      </c>
      <c r="AD1211" t="s">
        <v>41</v>
      </c>
      <c r="AE1211" t="s">
        <v>42</v>
      </c>
      <c r="AF1211" t="s">
        <v>42</v>
      </c>
      <c r="AG1211">
        <f t="shared" si="36"/>
        <v>0</v>
      </c>
      <c r="AH1211" t="str" cm="1">
        <f t="array" ref="AH1211">_xlfn.IFS(
X1211&lt;=20, "&lt;20",
AND(X1211&gt;=20, X1211&lt;50), "20-50",
AND(X1211&gt;=50, X1211&lt;100), "50-100",
X1211&gt;=100, "&gt;100"
)</f>
        <v>&gt;100</v>
      </c>
      <c r="AI1211">
        <f t="shared" si="37"/>
        <v>0</v>
      </c>
      <c r="AJ1211" t="str" cm="1">
        <f t="array" ref="AJ1211">_xlfn.IFS(
C1211&lt;=20, "&lt;20",
AND(C1211&gt;=20, C1211&lt;35), "20-35",
AND(C1211&gt;=35, C1211&lt;50), "35-50",
C1211&gt;=50, "50-100"
)</f>
        <v>35-50</v>
      </c>
      <c r="AK1211" t="str" cm="1">
        <f t="array" ref="AK1211">_xlfn.IFS(
G1211&lt;6, "&lt;6",
AND(G1211&gt;=6, G1211&lt;12), "6-12",
AND(G1211&gt;=12, G1211&lt;18), "12-18",  AND(G1211&gt;=18, G1211&lt;24), "18-24", G1211&gt;=24, "24-36")</f>
        <v>&lt;6</v>
      </c>
    </row>
    <row r="1212" spans="1:37" x14ac:dyDescent="0.3">
      <c r="A1212" t="s">
        <v>1312</v>
      </c>
      <c r="B1212" t="s">
        <v>44</v>
      </c>
      <c r="C1212">
        <v>67</v>
      </c>
      <c r="D1212" t="s">
        <v>34</v>
      </c>
      <c r="E1212" t="s">
        <v>35</v>
      </c>
      <c r="F1212">
        <v>8</v>
      </c>
      <c r="G1212">
        <v>2</v>
      </c>
      <c r="H1212" t="s">
        <v>49</v>
      </c>
      <c r="I1212" t="s">
        <v>37</v>
      </c>
      <c r="J1212" t="s">
        <v>37</v>
      </c>
      <c r="K1212" t="s">
        <v>37</v>
      </c>
      <c r="L1212" t="s">
        <v>50</v>
      </c>
      <c r="M1212" t="s">
        <v>34</v>
      </c>
      <c r="N1212" t="s">
        <v>34</v>
      </c>
      <c r="O1212" t="s">
        <v>34</v>
      </c>
      <c r="P1212" t="s">
        <v>34</v>
      </c>
      <c r="Q1212" t="s">
        <v>34</v>
      </c>
      <c r="R1212" t="s">
        <v>34</v>
      </c>
      <c r="S1212" t="s">
        <v>34</v>
      </c>
      <c r="T1212" t="s">
        <v>37</v>
      </c>
      <c r="U1212" t="s">
        <v>46</v>
      </c>
      <c r="V1212" t="s">
        <v>37</v>
      </c>
      <c r="W1212" t="s">
        <v>51</v>
      </c>
      <c r="X1212">
        <v>74.2</v>
      </c>
      <c r="Y1212">
        <v>74.2</v>
      </c>
      <c r="Z1212">
        <v>0</v>
      </c>
      <c r="AA1212">
        <v>0</v>
      </c>
      <c r="AB1212">
        <v>48.95</v>
      </c>
      <c r="AC1212">
        <v>123.15</v>
      </c>
      <c r="AD1212" t="s">
        <v>52</v>
      </c>
      <c r="AE1212" t="s">
        <v>100</v>
      </c>
      <c r="AF1212" t="s">
        <v>308</v>
      </c>
      <c r="AG1212">
        <f t="shared" si="36"/>
        <v>1</v>
      </c>
      <c r="AH1212" t="str" cm="1">
        <f t="array" ref="AH1212">_xlfn.IFS(
X1212&lt;=20, "&lt;20",
AND(X1212&gt;=20, X1212&lt;50), "20-50",
AND(X1212&gt;=50, X1212&lt;100), "50-100",
X1212&gt;=100, "&gt;100"
)</f>
        <v>50-100</v>
      </c>
      <c r="AI1212">
        <f t="shared" si="37"/>
        <v>0</v>
      </c>
      <c r="AJ1212" t="str" cm="1">
        <f t="array" ref="AJ1212">_xlfn.IFS(
C1212&lt;=20, "&lt;20",
AND(C1212&gt;=20, C1212&lt;35), "20-35",
AND(C1212&gt;=35, C1212&lt;50), "35-50",
C1212&gt;=50, "50-100"
)</f>
        <v>50-100</v>
      </c>
      <c r="AK1212" t="str" cm="1">
        <f t="array" ref="AK1212">_xlfn.IFS(
G1212&lt;6, "&lt;6",
AND(G1212&gt;=6, G1212&lt;12), "6-12",
AND(G1212&gt;=12, G1212&lt;18), "12-18",  AND(G1212&gt;=18, G1212&lt;24), "18-24", G1212&gt;=24, "24-36")</f>
        <v>&lt;6</v>
      </c>
    </row>
    <row r="1213" spans="1:37" x14ac:dyDescent="0.3">
      <c r="A1213" t="s">
        <v>1313</v>
      </c>
      <c r="B1213" t="s">
        <v>44</v>
      </c>
      <c r="C1213">
        <v>56</v>
      </c>
      <c r="D1213" t="s">
        <v>34</v>
      </c>
      <c r="E1213" t="s">
        <v>45</v>
      </c>
      <c r="F1213">
        <v>1</v>
      </c>
      <c r="G1213">
        <v>6</v>
      </c>
      <c r="H1213" t="s">
        <v>70</v>
      </c>
      <c r="I1213" t="s">
        <v>37</v>
      </c>
      <c r="J1213" t="s">
        <v>34</v>
      </c>
      <c r="K1213" t="s">
        <v>37</v>
      </c>
      <c r="L1213" t="s">
        <v>38</v>
      </c>
      <c r="M1213" t="s">
        <v>34</v>
      </c>
      <c r="N1213" t="s">
        <v>34</v>
      </c>
      <c r="O1213" t="s">
        <v>37</v>
      </c>
      <c r="P1213" t="s">
        <v>34</v>
      </c>
      <c r="Q1213" t="s">
        <v>34</v>
      </c>
      <c r="R1213" t="s">
        <v>34</v>
      </c>
      <c r="S1213" t="s">
        <v>34</v>
      </c>
      <c r="T1213" t="s">
        <v>37</v>
      </c>
      <c r="U1213" t="s">
        <v>39</v>
      </c>
      <c r="V1213" t="s">
        <v>37</v>
      </c>
      <c r="W1213" t="s">
        <v>51</v>
      </c>
      <c r="X1213">
        <v>50.95</v>
      </c>
      <c r="Y1213">
        <v>2610.65</v>
      </c>
      <c r="Z1213">
        <v>0</v>
      </c>
      <c r="AA1213">
        <v>0</v>
      </c>
      <c r="AB1213">
        <v>521.55999999999995</v>
      </c>
      <c r="AC1213">
        <v>3132.21</v>
      </c>
      <c r="AD1213" t="s">
        <v>41</v>
      </c>
      <c r="AE1213" t="s">
        <v>42</v>
      </c>
      <c r="AF1213" t="s">
        <v>42</v>
      </c>
      <c r="AG1213">
        <f t="shared" si="36"/>
        <v>0</v>
      </c>
      <c r="AH1213" t="str" cm="1">
        <f t="array" ref="AH1213">_xlfn.IFS(
X1213&lt;=20, "&lt;20",
AND(X1213&gt;=20, X1213&lt;50), "20-50",
AND(X1213&gt;=50, X1213&lt;100), "50-100",
X1213&gt;=100, "&gt;100"
)</f>
        <v>50-100</v>
      </c>
      <c r="AI1213">
        <f t="shared" si="37"/>
        <v>0</v>
      </c>
      <c r="AJ1213" t="str" cm="1">
        <f t="array" ref="AJ1213">_xlfn.IFS(
C1213&lt;=20, "&lt;20",
AND(C1213&gt;=20, C1213&lt;35), "20-35",
AND(C1213&gt;=35, C1213&lt;50), "35-50",
C1213&gt;=50, "50-100"
)</f>
        <v>50-100</v>
      </c>
      <c r="AK1213" t="str" cm="1">
        <f t="array" ref="AK1213">_xlfn.IFS(
G1213&lt;6, "&lt;6",
AND(G1213&gt;=6, G1213&lt;12), "6-12",
AND(G1213&gt;=12, G1213&lt;18), "12-18",  AND(G1213&gt;=18, G1213&lt;24), "18-24", G1213&gt;=24, "24-36")</f>
        <v>6-12</v>
      </c>
    </row>
    <row r="1214" spans="1:37" x14ac:dyDescent="0.3">
      <c r="A1214" t="s">
        <v>1314</v>
      </c>
      <c r="B1214" t="s">
        <v>33</v>
      </c>
      <c r="C1214">
        <v>57</v>
      </c>
      <c r="D1214" t="s">
        <v>34</v>
      </c>
      <c r="E1214" t="s">
        <v>90</v>
      </c>
      <c r="F1214">
        <v>7</v>
      </c>
      <c r="G1214">
        <v>5</v>
      </c>
      <c r="H1214" t="s">
        <v>110</v>
      </c>
      <c r="I1214" t="s">
        <v>37</v>
      </c>
      <c r="J1214" t="s">
        <v>34</v>
      </c>
      <c r="K1214" t="s">
        <v>34</v>
      </c>
      <c r="L1214" t="s">
        <v>34</v>
      </c>
      <c r="M1214" t="s">
        <v>34</v>
      </c>
      <c r="N1214" t="s">
        <v>34</v>
      </c>
      <c r="O1214" t="s">
        <v>34</v>
      </c>
      <c r="P1214" t="s">
        <v>34</v>
      </c>
      <c r="Q1214" t="s">
        <v>34</v>
      </c>
      <c r="R1214" t="s">
        <v>34</v>
      </c>
      <c r="S1214" t="s">
        <v>34</v>
      </c>
      <c r="T1214" t="s">
        <v>34</v>
      </c>
      <c r="U1214" t="s">
        <v>39</v>
      </c>
      <c r="V1214" t="s">
        <v>34</v>
      </c>
      <c r="W1214" t="s">
        <v>143</v>
      </c>
      <c r="X1214">
        <v>20.25</v>
      </c>
      <c r="Y1214">
        <v>439.75</v>
      </c>
      <c r="Z1214">
        <v>0</v>
      </c>
      <c r="AA1214">
        <v>0</v>
      </c>
      <c r="AB1214">
        <v>979.44</v>
      </c>
      <c r="AC1214">
        <v>1419.19</v>
      </c>
      <c r="AD1214" t="s">
        <v>41</v>
      </c>
      <c r="AE1214" t="s">
        <v>42</v>
      </c>
      <c r="AF1214" t="s">
        <v>42</v>
      </c>
      <c r="AG1214">
        <f t="shared" si="36"/>
        <v>0</v>
      </c>
      <c r="AH1214" t="str" cm="1">
        <f t="array" ref="AH1214">_xlfn.IFS(
X1214&lt;=20, "&lt;20",
AND(X1214&gt;=20, X1214&lt;50), "20-50",
AND(X1214&gt;=50, X1214&lt;100), "50-100",
X1214&gt;=100, "&gt;100"
)</f>
        <v>20-50</v>
      </c>
      <c r="AI1214">
        <f t="shared" si="37"/>
        <v>0</v>
      </c>
      <c r="AJ1214" t="str" cm="1">
        <f t="array" ref="AJ1214">_xlfn.IFS(
C1214&lt;=20, "&lt;20",
AND(C1214&gt;=20, C1214&lt;35), "20-35",
AND(C1214&gt;=35, C1214&lt;50), "35-50",
C1214&gt;=50, "50-100"
)</f>
        <v>50-100</v>
      </c>
      <c r="AK1214" t="str" cm="1">
        <f t="array" ref="AK1214">_xlfn.IFS(
G1214&lt;6, "&lt;6",
AND(G1214&gt;=6, G1214&lt;12), "6-12",
AND(G1214&gt;=12, G1214&lt;18), "12-18",  AND(G1214&gt;=18, G1214&lt;24), "18-24", G1214&gt;=24, "24-36")</f>
        <v>&lt;6</v>
      </c>
    </row>
    <row r="1215" spans="1:37" x14ac:dyDescent="0.3">
      <c r="A1215" t="s">
        <v>1315</v>
      </c>
      <c r="B1215" t="s">
        <v>44</v>
      </c>
      <c r="C1215">
        <v>57</v>
      </c>
      <c r="D1215" t="s">
        <v>37</v>
      </c>
      <c r="E1215" t="s">
        <v>69</v>
      </c>
      <c r="F1215">
        <v>9</v>
      </c>
      <c r="G1215">
        <v>3</v>
      </c>
      <c r="H1215" t="s">
        <v>66</v>
      </c>
      <c r="I1215" t="s">
        <v>34</v>
      </c>
      <c r="J1215" t="s">
        <v>34</v>
      </c>
      <c r="K1215" t="s">
        <v>37</v>
      </c>
      <c r="L1215" t="s">
        <v>72</v>
      </c>
      <c r="M1215" t="s">
        <v>37</v>
      </c>
      <c r="N1215" t="s">
        <v>34</v>
      </c>
      <c r="O1215" t="s">
        <v>37</v>
      </c>
      <c r="P1215" t="s">
        <v>37</v>
      </c>
      <c r="Q1215" t="s">
        <v>37</v>
      </c>
      <c r="R1215" t="s">
        <v>37</v>
      </c>
      <c r="S1215" t="s">
        <v>37</v>
      </c>
      <c r="T1215" t="s">
        <v>37</v>
      </c>
      <c r="U1215" t="s">
        <v>67</v>
      </c>
      <c r="V1215" t="s">
        <v>37</v>
      </c>
      <c r="W1215" t="s">
        <v>51</v>
      </c>
      <c r="X1215">
        <v>58.35</v>
      </c>
      <c r="Y1215">
        <v>4214.25</v>
      </c>
      <c r="Z1215">
        <v>0</v>
      </c>
      <c r="AA1215">
        <v>0</v>
      </c>
      <c r="AB1215">
        <v>0</v>
      </c>
      <c r="AC1215">
        <v>4214.25</v>
      </c>
      <c r="AD1215" t="s">
        <v>41</v>
      </c>
      <c r="AE1215" t="s">
        <v>42</v>
      </c>
      <c r="AF1215" t="s">
        <v>42</v>
      </c>
      <c r="AG1215">
        <f t="shared" si="36"/>
        <v>0</v>
      </c>
      <c r="AH1215" t="str" cm="1">
        <f t="array" ref="AH1215">_xlfn.IFS(
X1215&lt;=20, "&lt;20",
AND(X1215&gt;=20, X1215&lt;50), "20-50",
AND(X1215&gt;=50, X1215&lt;100), "50-100",
X1215&gt;=100, "&gt;100"
)</f>
        <v>50-100</v>
      </c>
      <c r="AI1215">
        <f t="shared" si="37"/>
        <v>0</v>
      </c>
      <c r="AJ1215" t="str" cm="1">
        <f t="array" ref="AJ1215">_xlfn.IFS(
C1215&lt;=20, "&lt;20",
AND(C1215&gt;=20, C1215&lt;35), "20-35",
AND(C1215&gt;=35, C1215&lt;50), "35-50",
C1215&gt;=50, "50-100"
)</f>
        <v>50-100</v>
      </c>
      <c r="AK1215" t="str" cm="1">
        <f t="array" ref="AK1215">_xlfn.IFS(
G1215&lt;6, "&lt;6",
AND(G1215&gt;=6, G1215&lt;12), "6-12",
AND(G1215&gt;=12, G1215&lt;18), "12-18",  AND(G1215&gt;=18, G1215&lt;24), "18-24", G1215&gt;=24, "24-36")</f>
        <v>&lt;6</v>
      </c>
    </row>
    <row r="1216" spans="1:37" x14ac:dyDescent="0.3">
      <c r="A1216" t="s">
        <v>1316</v>
      </c>
      <c r="B1216" t="s">
        <v>44</v>
      </c>
      <c r="C1216">
        <v>31</v>
      </c>
      <c r="D1216" t="s">
        <v>34</v>
      </c>
      <c r="E1216" t="s">
        <v>114</v>
      </c>
      <c r="F1216">
        <v>10</v>
      </c>
      <c r="G1216">
        <v>6</v>
      </c>
      <c r="H1216" t="s">
        <v>36</v>
      </c>
      <c r="I1216" t="s">
        <v>37</v>
      </c>
      <c r="J1216" t="s">
        <v>34</v>
      </c>
      <c r="K1216" t="s">
        <v>34</v>
      </c>
      <c r="L1216" t="s">
        <v>34</v>
      </c>
      <c r="M1216" t="s">
        <v>34</v>
      </c>
      <c r="N1216" t="s">
        <v>34</v>
      </c>
      <c r="O1216" t="s">
        <v>34</v>
      </c>
      <c r="P1216" t="s">
        <v>34</v>
      </c>
      <c r="Q1216" t="s">
        <v>34</v>
      </c>
      <c r="R1216" t="s">
        <v>34</v>
      </c>
      <c r="S1216" t="s">
        <v>34</v>
      </c>
      <c r="T1216" t="s">
        <v>34</v>
      </c>
      <c r="U1216" t="s">
        <v>67</v>
      </c>
      <c r="V1216" t="s">
        <v>37</v>
      </c>
      <c r="W1216" t="s">
        <v>51</v>
      </c>
      <c r="X1216">
        <v>19.850000000000001</v>
      </c>
      <c r="Y1216">
        <v>854.8</v>
      </c>
      <c r="Z1216">
        <v>0</v>
      </c>
      <c r="AA1216">
        <v>0</v>
      </c>
      <c r="AB1216">
        <v>1270.23</v>
      </c>
      <c r="AC1216">
        <v>2125.0300000000002</v>
      </c>
      <c r="AD1216" t="s">
        <v>41</v>
      </c>
      <c r="AE1216" t="s">
        <v>42</v>
      </c>
      <c r="AF1216" t="s">
        <v>42</v>
      </c>
      <c r="AG1216">
        <f t="shared" si="36"/>
        <v>0</v>
      </c>
      <c r="AH1216" t="str" cm="1">
        <f t="array" ref="AH1216">_xlfn.IFS(
X1216&lt;=20, "&lt;20",
AND(X1216&gt;=20, X1216&lt;50), "20-50",
AND(X1216&gt;=50, X1216&lt;100), "50-100",
X1216&gt;=100, "&gt;100"
)</f>
        <v>&lt;20</v>
      </c>
      <c r="AI1216">
        <f t="shared" si="37"/>
        <v>0</v>
      </c>
      <c r="AJ1216" t="str" cm="1">
        <f t="array" ref="AJ1216">_xlfn.IFS(
C1216&lt;=20, "&lt;20",
AND(C1216&gt;=20, C1216&lt;35), "20-35",
AND(C1216&gt;=35, C1216&lt;50), "35-50",
C1216&gt;=50, "50-100"
)</f>
        <v>20-35</v>
      </c>
      <c r="AK1216" t="str" cm="1">
        <f t="array" ref="AK1216">_xlfn.IFS(
G1216&lt;6, "&lt;6",
AND(G1216&gt;=6, G1216&lt;12), "6-12",
AND(G1216&gt;=12, G1216&lt;18), "12-18",  AND(G1216&gt;=18, G1216&lt;24), "18-24", G1216&gt;=24, "24-36")</f>
        <v>6-12</v>
      </c>
    </row>
    <row r="1217" spans="1:37" x14ac:dyDescent="0.3">
      <c r="A1217" t="s">
        <v>1317</v>
      </c>
      <c r="B1217" t="s">
        <v>33</v>
      </c>
      <c r="C1217">
        <v>26</v>
      </c>
      <c r="D1217" t="s">
        <v>34</v>
      </c>
      <c r="E1217" t="s">
        <v>61</v>
      </c>
      <c r="F1217">
        <v>6</v>
      </c>
      <c r="G1217">
        <v>2</v>
      </c>
      <c r="H1217" t="s">
        <v>36</v>
      </c>
      <c r="I1217" t="s">
        <v>37</v>
      </c>
      <c r="J1217" t="s">
        <v>37</v>
      </c>
      <c r="K1217" t="s">
        <v>37</v>
      </c>
      <c r="L1217" t="s">
        <v>72</v>
      </c>
      <c r="M1217" t="s">
        <v>34</v>
      </c>
      <c r="N1217" t="s">
        <v>37</v>
      </c>
      <c r="O1217" t="s">
        <v>34</v>
      </c>
      <c r="P1217" t="s">
        <v>37</v>
      </c>
      <c r="Q1217" t="s">
        <v>37</v>
      </c>
      <c r="R1217" t="s">
        <v>34</v>
      </c>
      <c r="S1217" t="s">
        <v>34</v>
      </c>
      <c r="T1217" t="s">
        <v>37</v>
      </c>
      <c r="U1217" t="s">
        <v>39</v>
      </c>
      <c r="V1217" t="s">
        <v>37</v>
      </c>
      <c r="W1217" t="s">
        <v>51</v>
      </c>
      <c r="X1217">
        <v>68.7</v>
      </c>
      <c r="Y1217">
        <v>1416.2</v>
      </c>
      <c r="Z1217">
        <v>0</v>
      </c>
      <c r="AA1217">
        <v>0</v>
      </c>
      <c r="AB1217">
        <v>650</v>
      </c>
      <c r="AC1217">
        <v>2066.1999999999998</v>
      </c>
      <c r="AD1217" t="s">
        <v>41</v>
      </c>
      <c r="AE1217" t="s">
        <v>42</v>
      </c>
      <c r="AF1217" t="s">
        <v>42</v>
      </c>
      <c r="AG1217">
        <f t="shared" si="36"/>
        <v>0</v>
      </c>
      <c r="AH1217" t="str" cm="1">
        <f t="array" ref="AH1217">_xlfn.IFS(
X1217&lt;=20, "&lt;20",
AND(X1217&gt;=20, X1217&lt;50), "20-50",
AND(X1217&gt;=50, X1217&lt;100), "50-100",
X1217&gt;=100, "&gt;100"
)</f>
        <v>50-100</v>
      </c>
      <c r="AI1217">
        <f t="shared" si="37"/>
        <v>0</v>
      </c>
      <c r="AJ1217" t="str" cm="1">
        <f t="array" ref="AJ1217">_xlfn.IFS(
C1217&lt;=20, "&lt;20",
AND(C1217&gt;=20, C1217&lt;35), "20-35",
AND(C1217&gt;=35, C1217&lt;50), "35-50",
C1217&gt;=50, "50-100"
)</f>
        <v>20-35</v>
      </c>
      <c r="AK1217" t="str" cm="1">
        <f t="array" ref="AK1217">_xlfn.IFS(
G1217&lt;6, "&lt;6",
AND(G1217&gt;=6, G1217&lt;12), "6-12",
AND(G1217&gt;=12, G1217&lt;18), "12-18",  AND(G1217&gt;=18, G1217&lt;24), "18-24", G1217&gt;=24, "24-36")</f>
        <v>&lt;6</v>
      </c>
    </row>
    <row r="1218" spans="1:37" x14ac:dyDescent="0.3">
      <c r="A1218" t="s">
        <v>1318</v>
      </c>
      <c r="B1218" t="s">
        <v>33</v>
      </c>
      <c r="C1218">
        <v>62</v>
      </c>
      <c r="D1218" t="s">
        <v>37</v>
      </c>
      <c r="E1218" t="s">
        <v>114</v>
      </c>
      <c r="F1218">
        <v>3</v>
      </c>
      <c r="G1218">
        <v>23</v>
      </c>
      <c r="H1218" t="s">
        <v>66</v>
      </c>
      <c r="I1218" t="s">
        <v>37</v>
      </c>
      <c r="J1218" t="s">
        <v>37</v>
      </c>
      <c r="K1218" t="s">
        <v>37</v>
      </c>
      <c r="L1218" t="s">
        <v>50</v>
      </c>
      <c r="M1218" t="s">
        <v>37</v>
      </c>
      <c r="N1218" t="s">
        <v>37</v>
      </c>
      <c r="O1218" t="s">
        <v>34</v>
      </c>
      <c r="P1218" t="s">
        <v>37</v>
      </c>
      <c r="Q1218" t="s">
        <v>37</v>
      </c>
      <c r="R1218" t="s">
        <v>37</v>
      </c>
      <c r="S1218" t="s">
        <v>37</v>
      </c>
      <c r="T1218" t="s">
        <v>37</v>
      </c>
      <c r="U1218" t="s">
        <v>67</v>
      </c>
      <c r="V1218" t="s">
        <v>37</v>
      </c>
      <c r="W1218" t="s">
        <v>40</v>
      </c>
      <c r="X1218">
        <v>109.95</v>
      </c>
      <c r="Y1218">
        <v>7852.4</v>
      </c>
      <c r="Z1218">
        <v>0</v>
      </c>
      <c r="AA1218">
        <v>0</v>
      </c>
      <c r="AB1218">
        <v>2936.16</v>
      </c>
      <c r="AC1218">
        <v>10788.56</v>
      </c>
      <c r="AD1218" t="s">
        <v>41</v>
      </c>
      <c r="AE1218" t="s">
        <v>42</v>
      </c>
      <c r="AF1218" t="s">
        <v>42</v>
      </c>
      <c r="AG1218">
        <f t="shared" si="36"/>
        <v>0</v>
      </c>
      <c r="AH1218" t="str" cm="1">
        <f t="array" ref="AH1218">_xlfn.IFS(
X1218&lt;=20, "&lt;20",
AND(X1218&gt;=20, X1218&lt;50), "20-50",
AND(X1218&gt;=50, X1218&lt;100), "50-100",
X1218&gt;=100, "&gt;100"
)</f>
        <v>&gt;100</v>
      </c>
      <c r="AI1218">
        <f t="shared" si="37"/>
        <v>0</v>
      </c>
      <c r="AJ1218" t="str" cm="1">
        <f t="array" ref="AJ1218">_xlfn.IFS(
C1218&lt;=20, "&lt;20",
AND(C1218&gt;=20, C1218&lt;35), "20-35",
AND(C1218&gt;=35, C1218&lt;50), "35-50",
C1218&gt;=50, "50-100"
)</f>
        <v>50-100</v>
      </c>
      <c r="AK1218" t="str" cm="1">
        <f t="array" ref="AK1218">_xlfn.IFS(
G1218&lt;6, "&lt;6",
AND(G1218&gt;=6, G1218&lt;12), "6-12",
AND(G1218&gt;=12, G1218&lt;18), "12-18",  AND(G1218&gt;=18, G1218&lt;24), "18-24", G1218&gt;=24, "24-36")</f>
        <v>18-24</v>
      </c>
    </row>
    <row r="1219" spans="1:37" x14ac:dyDescent="0.3">
      <c r="A1219" t="s">
        <v>1319</v>
      </c>
      <c r="B1219" t="s">
        <v>33</v>
      </c>
      <c r="C1219">
        <v>23</v>
      </c>
      <c r="D1219" t="s">
        <v>37</v>
      </c>
      <c r="E1219" t="s">
        <v>61</v>
      </c>
      <c r="F1219">
        <v>9</v>
      </c>
      <c r="G1219">
        <v>9</v>
      </c>
      <c r="H1219" t="s">
        <v>70</v>
      </c>
      <c r="I1219" t="s">
        <v>37</v>
      </c>
      <c r="J1219" t="s">
        <v>37</v>
      </c>
      <c r="K1219" t="s">
        <v>37</v>
      </c>
      <c r="L1219" t="s">
        <v>50</v>
      </c>
      <c r="M1219" t="s">
        <v>34</v>
      </c>
      <c r="N1219" t="s">
        <v>37</v>
      </c>
      <c r="O1219" t="s">
        <v>34</v>
      </c>
      <c r="P1219" t="s">
        <v>37</v>
      </c>
      <c r="Q1219" t="s">
        <v>37</v>
      </c>
      <c r="R1219" t="s">
        <v>37</v>
      </c>
      <c r="S1219" t="s">
        <v>37</v>
      </c>
      <c r="T1219" t="s">
        <v>37</v>
      </c>
      <c r="U1219" t="s">
        <v>46</v>
      </c>
      <c r="V1219" t="s">
        <v>34</v>
      </c>
      <c r="W1219" t="s">
        <v>51</v>
      </c>
      <c r="X1219">
        <v>103.7</v>
      </c>
      <c r="Y1219">
        <v>5071.05</v>
      </c>
      <c r="Z1219">
        <v>36.61</v>
      </c>
      <c r="AA1219">
        <v>0</v>
      </c>
      <c r="AB1219">
        <v>1707</v>
      </c>
      <c r="AC1219">
        <v>6741.44</v>
      </c>
      <c r="AD1219" t="s">
        <v>52</v>
      </c>
      <c r="AE1219" t="s">
        <v>53</v>
      </c>
      <c r="AF1219" t="s">
        <v>54</v>
      </c>
      <c r="AG1219">
        <f t="shared" ref="AG1219:AG1282" si="38">IF(AD1219="Churned", 1,0)</f>
        <v>1</v>
      </c>
      <c r="AH1219" t="str" cm="1">
        <f t="array" ref="AH1219">_xlfn.IFS(
X1219&lt;=20, "&lt;20",
AND(X1219&gt;=20, X1219&lt;50), "20-50",
AND(X1219&gt;=50, X1219&lt;100), "50-100",
X1219&gt;=100, "&gt;100"
)</f>
        <v>&gt;100</v>
      </c>
      <c r="AI1219">
        <f t="shared" ref="AI1219:AI1282" si="39">IF(AD1219="Joined", 1, 0)</f>
        <v>0</v>
      </c>
      <c r="AJ1219" t="str" cm="1">
        <f t="array" ref="AJ1219">_xlfn.IFS(
C1219&lt;=20, "&lt;20",
AND(C1219&gt;=20, C1219&lt;35), "20-35",
AND(C1219&gt;=35, C1219&lt;50), "35-50",
C1219&gt;=50, "50-100"
)</f>
        <v>20-35</v>
      </c>
      <c r="AK1219" t="str" cm="1">
        <f t="array" ref="AK1219">_xlfn.IFS(
G1219&lt;6, "&lt;6",
AND(G1219&gt;=6, G1219&lt;12), "6-12",
AND(G1219&gt;=12, G1219&lt;18), "12-18",  AND(G1219&gt;=18, G1219&lt;24), "18-24", G1219&gt;=24, "24-36")</f>
        <v>6-12</v>
      </c>
    </row>
    <row r="1220" spans="1:37" x14ac:dyDescent="0.3">
      <c r="A1220" t="s">
        <v>1320</v>
      </c>
      <c r="B1220" t="s">
        <v>44</v>
      </c>
      <c r="C1220">
        <v>53</v>
      </c>
      <c r="D1220" t="s">
        <v>34</v>
      </c>
      <c r="E1220" t="s">
        <v>74</v>
      </c>
      <c r="F1220">
        <v>3</v>
      </c>
      <c r="G1220">
        <v>2</v>
      </c>
      <c r="H1220" t="s">
        <v>36</v>
      </c>
      <c r="I1220" t="s">
        <v>37</v>
      </c>
      <c r="J1220" t="s">
        <v>34</v>
      </c>
      <c r="K1220" t="s">
        <v>34</v>
      </c>
      <c r="L1220" t="s">
        <v>34</v>
      </c>
      <c r="M1220" t="s">
        <v>34</v>
      </c>
      <c r="N1220" t="s">
        <v>34</v>
      </c>
      <c r="O1220" t="s">
        <v>34</v>
      </c>
      <c r="P1220" t="s">
        <v>34</v>
      </c>
      <c r="Q1220" t="s">
        <v>34</v>
      </c>
      <c r="R1220" t="s">
        <v>34</v>
      </c>
      <c r="S1220" t="s">
        <v>34</v>
      </c>
      <c r="T1220" t="s">
        <v>34</v>
      </c>
      <c r="U1220" t="s">
        <v>67</v>
      </c>
      <c r="V1220" t="s">
        <v>34</v>
      </c>
      <c r="W1220" t="s">
        <v>40</v>
      </c>
      <c r="X1220">
        <v>20.85</v>
      </c>
      <c r="Y1220">
        <v>272.35000000000002</v>
      </c>
      <c r="Z1220">
        <v>0</v>
      </c>
      <c r="AA1220">
        <v>0</v>
      </c>
      <c r="AB1220">
        <v>359.06</v>
      </c>
      <c r="AC1220">
        <v>631.41</v>
      </c>
      <c r="AD1220" t="s">
        <v>41</v>
      </c>
      <c r="AE1220" t="s">
        <v>42</v>
      </c>
      <c r="AF1220" t="s">
        <v>42</v>
      </c>
      <c r="AG1220">
        <f t="shared" si="38"/>
        <v>0</v>
      </c>
      <c r="AH1220" t="str" cm="1">
        <f t="array" ref="AH1220">_xlfn.IFS(
X1220&lt;=20, "&lt;20",
AND(X1220&gt;=20, X1220&lt;50), "20-50",
AND(X1220&gt;=50, X1220&lt;100), "50-100",
X1220&gt;=100, "&gt;100"
)</f>
        <v>20-50</v>
      </c>
      <c r="AI1220">
        <f t="shared" si="39"/>
        <v>0</v>
      </c>
      <c r="AJ1220" t="str" cm="1">
        <f t="array" ref="AJ1220">_xlfn.IFS(
C1220&lt;=20, "&lt;20",
AND(C1220&gt;=20, C1220&lt;35), "20-35",
AND(C1220&gt;=35, C1220&lt;50), "35-50",
C1220&gt;=50, "50-100"
)</f>
        <v>50-100</v>
      </c>
      <c r="AK1220" t="str" cm="1">
        <f t="array" ref="AK1220">_xlfn.IFS(
G1220&lt;6, "&lt;6",
AND(G1220&gt;=6, G1220&lt;12), "6-12",
AND(G1220&gt;=12, G1220&lt;18), "12-18",  AND(G1220&gt;=18, G1220&lt;24), "18-24", G1220&gt;=24, "24-36")</f>
        <v>&lt;6</v>
      </c>
    </row>
    <row r="1221" spans="1:37" x14ac:dyDescent="0.3">
      <c r="A1221" t="s">
        <v>1321</v>
      </c>
      <c r="B1221" t="s">
        <v>44</v>
      </c>
      <c r="C1221">
        <v>74</v>
      </c>
      <c r="D1221" t="s">
        <v>37</v>
      </c>
      <c r="E1221" t="s">
        <v>48</v>
      </c>
      <c r="F1221">
        <v>6</v>
      </c>
      <c r="G1221">
        <v>3</v>
      </c>
      <c r="H1221" t="s">
        <v>57</v>
      </c>
      <c r="I1221" t="s">
        <v>37</v>
      </c>
      <c r="J1221" t="s">
        <v>37</v>
      </c>
      <c r="K1221" t="s">
        <v>37</v>
      </c>
      <c r="L1221" t="s">
        <v>50</v>
      </c>
      <c r="M1221" t="s">
        <v>34</v>
      </c>
      <c r="N1221" t="s">
        <v>34</v>
      </c>
      <c r="O1221" t="s">
        <v>34</v>
      </c>
      <c r="P1221" t="s">
        <v>34</v>
      </c>
      <c r="Q1221" t="s">
        <v>37</v>
      </c>
      <c r="R1221" t="s">
        <v>34</v>
      </c>
      <c r="S1221" t="s">
        <v>34</v>
      </c>
      <c r="T1221" t="s">
        <v>37</v>
      </c>
      <c r="U1221" t="s">
        <v>67</v>
      </c>
      <c r="V1221" t="s">
        <v>34</v>
      </c>
      <c r="W1221" t="s">
        <v>51</v>
      </c>
      <c r="X1221">
        <v>85.35</v>
      </c>
      <c r="Y1221">
        <v>1961.6</v>
      </c>
      <c r="Z1221">
        <v>0</v>
      </c>
      <c r="AA1221">
        <v>0</v>
      </c>
      <c r="AB1221">
        <v>884.18</v>
      </c>
      <c r="AC1221">
        <v>2845.78</v>
      </c>
      <c r="AD1221" t="s">
        <v>41</v>
      </c>
      <c r="AE1221" t="s">
        <v>42</v>
      </c>
      <c r="AF1221" t="s">
        <v>42</v>
      </c>
      <c r="AG1221">
        <f t="shared" si="38"/>
        <v>0</v>
      </c>
      <c r="AH1221" t="str" cm="1">
        <f t="array" ref="AH1221">_xlfn.IFS(
X1221&lt;=20, "&lt;20",
AND(X1221&gt;=20, X1221&lt;50), "20-50",
AND(X1221&gt;=50, X1221&lt;100), "50-100",
X1221&gt;=100, "&gt;100"
)</f>
        <v>50-100</v>
      </c>
      <c r="AI1221">
        <f t="shared" si="39"/>
        <v>0</v>
      </c>
      <c r="AJ1221" t="str" cm="1">
        <f t="array" ref="AJ1221">_xlfn.IFS(
C1221&lt;=20, "&lt;20",
AND(C1221&gt;=20, C1221&lt;35), "20-35",
AND(C1221&gt;=35, C1221&lt;50), "35-50",
C1221&gt;=50, "50-100"
)</f>
        <v>50-100</v>
      </c>
      <c r="AK1221" t="str" cm="1">
        <f t="array" ref="AK1221">_xlfn.IFS(
G1221&lt;6, "&lt;6",
AND(G1221&gt;=6, G1221&lt;12), "6-12",
AND(G1221&gt;=12, G1221&lt;18), "12-18",  AND(G1221&gt;=18, G1221&lt;24), "18-24", G1221&gt;=24, "24-36")</f>
        <v>&lt;6</v>
      </c>
    </row>
    <row r="1222" spans="1:37" x14ac:dyDescent="0.3">
      <c r="A1222" t="s">
        <v>1322</v>
      </c>
      <c r="B1222" t="s">
        <v>33</v>
      </c>
      <c r="C1222">
        <v>40</v>
      </c>
      <c r="D1222" t="s">
        <v>37</v>
      </c>
      <c r="E1222" t="s">
        <v>74</v>
      </c>
      <c r="F1222">
        <v>12</v>
      </c>
      <c r="G1222">
        <v>25</v>
      </c>
      <c r="H1222" t="s">
        <v>49</v>
      </c>
      <c r="I1222" t="s">
        <v>37</v>
      </c>
      <c r="J1222" t="s">
        <v>34</v>
      </c>
      <c r="K1222" t="s">
        <v>37</v>
      </c>
      <c r="L1222" t="s">
        <v>72</v>
      </c>
      <c r="M1222" t="s">
        <v>34</v>
      </c>
      <c r="N1222" t="s">
        <v>37</v>
      </c>
      <c r="O1222" t="s">
        <v>34</v>
      </c>
      <c r="P1222" t="s">
        <v>34</v>
      </c>
      <c r="Q1222" t="s">
        <v>34</v>
      </c>
      <c r="R1222" t="s">
        <v>34</v>
      </c>
      <c r="S1222" t="s">
        <v>34</v>
      </c>
      <c r="T1222" t="s">
        <v>37</v>
      </c>
      <c r="U1222" t="s">
        <v>46</v>
      </c>
      <c r="V1222" t="s">
        <v>37</v>
      </c>
      <c r="W1222" t="s">
        <v>40</v>
      </c>
      <c r="X1222">
        <v>50.15</v>
      </c>
      <c r="Y1222">
        <v>50.15</v>
      </c>
      <c r="Z1222">
        <v>0</v>
      </c>
      <c r="AA1222">
        <v>0</v>
      </c>
      <c r="AB1222">
        <v>20.3</v>
      </c>
      <c r="AC1222">
        <v>70.45</v>
      </c>
      <c r="AD1222" t="s">
        <v>85</v>
      </c>
      <c r="AE1222" t="s">
        <v>42</v>
      </c>
      <c r="AF1222" t="s">
        <v>42</v>
      </c>
      <c r="AG1222">
        <f t="shared" si="38"/>
        <v>0</v>
      </c>
      <c r="AH1222" t="str" cm="1">
        <f t="array" ref="AH1222">_xlfn.IFS(
X1222&lt;=20, "&lt;20",
AND(X1222&gt;=20, X1222&lt;50), "20-50",
AND(X1222&gt;=50, X1222&lt;100), "50-100",
X1222&gt;=100, "&gt;100"
)</f>
        <v>50-100</v>
      </c>
      <c r="AI1222">
        <f t="shared" si="39"/>
        <v>1</v>
      </c>
      <c r="AJ1222" t="str" cm="1">
        <f t="array" ref="AJ1222">_xlfn.IFS(
C1222&lt;=20, "&lt;20",
AND(C1222&gt;=20, C1222&lt;35), "20-35",
AND(C1222&gt;=35, C1222&lt;50), "35-50",
C1222&gt;=50, "50-100"
)</f>
        <v>35-50</v>
      </c>
      <c r="AK1222" t="str" cm="1">
        <f t="array" ref="AK1222">_xlfn.IFS(
G1222&lt;6, "&lt;6",
AND(G1222&gt;=6, G1222&lt;12), "6-12",
AND(G1222&gt;=12, G1222&lt;18), "12-18",  AND(G1222&gt;=18, G1222&lt;24), "18-24", G1222&gt;=24, "24-36")</f>
        <v>24-36</v>
      </c>
    </row>
    <row r="1223" spans="1:37" x14ac:dyDescent="0.3">
      <c r="A1223" t="s">
        <v>1323</v>
      </c>
      <c r="B1223" t="s">
        <v>44</v>
      </c>
      <c r="C1223">
        <v>76</v>
      </c>
      <c r="D1223" t="s">
        <v>37</v>
      </c>
      <c r="E1223" t="s">
        <v>103</v>
      </c>
      <c r="F1223">
        <v>8</v>
      </c>
      <c r="G1223">
        <v>8</v>
      </c>
      <c r="H1223" t="s">
        <v>36</v>
      </c>
      <c r="I1223" t="s">
        <v>37</v>
      </c>
      <c r="J1223" t="s">
        <v>34</v>
      </c>
      <c r="K1223" t="s">
        <v>37</v>
      </c>
      <c r="L1223" t="s">
        <v>50</v>
      </c>
      <c r="M1223" t="s">
        <v>34</v>
      </c>
      <c r="N1223" t="s">
        <v>34</v>
      </c>
      <c r="O1223" t="s">
        <v>34</v>
      </c>
      <c r="P1223" t="s">
        <v>34</v>
      </c>
      <c r="Q1223" t="s">
        <v>34</v>
      </c>
      <c r="R1223" t="s">
        <v>34</v>
      </c>
      <c r="S1223" t="s">
        <v>34</v>
      </c>
      <c r="T1223" t="s">
        <v>37</v>
      </c>
      <c r="U1223" t="s">
        <v>46</v>
      </c>
      <c r="V1223" t="s">
        <v>37</v>
      </c>
      <c r="W1223" t="s">
        <v>51</v>
      </c>
      <c r="X1223">
        <v>70.150000000000006</v>
      </c>
      <c r="Y1223">
        <v>70.150000000000006</v>
      </c>
      <c r="Z1223">
        <v>0</v>
      </c>
      <c r="AA1223">
        <v>0</v>
      </c>
      <c r="AB1223">
        <v>47.97</v>
      </c>
      <c r="AC1223">
        <v>118.12</v>
      </c>
      <c r="AD1223" t="s">
        <v>52</v>
      </c>
      <c r="AE1223" t="s">
        <v>53</v>
      </c>
      <c r="AF1223" t="s">
        <v>91</v>
      </c>
      <c r="AG1223">
        <f t="shared" si="38"/>
        <v>1</v>
      </c>
      <c r="AH1223" t="str" cm="1">
        <f t="array" ref="AH1223">_xlfn.IFS(
X1223&lt;=20, "&lt;20",
AND(X1223&gt;=20, X1223&lt;50), "20-50",
AND(X1223&gt;=50, X1223&lt;100), "50-100",
X1223&gt;=100, "&gt;100"
)</f>
        <v>50-100</v>
      </c>
      <c r="AI1223">
        <f t="shared" si="39"/>
        <v>0</v>
      </c>
      <c r="AJ1223" t="str" cm="1">
        <f t="array" ref="AJ1223">_xlfn.IFS(
C1223&lt;=20, "&lt;20",
AND(C1223&gt;=20, C1223&lt;35), "20-35",
AND(C1223&gt;=35, C1223&lt;50), "35-50",
C1223&gt;=50, "50-100"
)</f>
        <v>50-100</v>
      </c>
      <c r="AK1223" t="str" cm="1">
        <f t="array" ref="AK1223">_xlfn.IFS(
G1223&lt;6, "&lt;6",
AND(G1223&gt;=6, G1223&lt;12), "6-12",
AND(G1223&gt;=12, G1223&lt;18), "12-18",  AND(G1223&gt;=18, G1223&lt;24), "18-24", G1223&gt;=24, "24-36")</f>
        <v>6-12</v>
      </c>
    </row>
    <row r="1224" spans="1:37" x14ac:dyDescent="0.3">
      <c r="A1224" t="s">
        <v>1324</v>
      </c>
      <c r="B1224" t="s">
        <v>44</v>
      </c>
      <c r="C1224">
        <v>21</v>
      </c>
      <c r="D1224" t="s">
        <v>34</v>
      </c>
      <c r="E1224" t="s">
        <v>56</v>
      </c>
      <c r="F1224">
        <v>8</v>
      </c>
      <c r="G1224">
        <v>1</v>
      </c>
      <c r="H1224" t="s">
        <v>36</v>
      </c>
      <c r="I1224" t="s">
        <v>37</v>
      </c>
      <c r="J1224" t="s">
        <v>34</v>
      </c>
      <c r="K1224" t="s">
        <v>37</v>
      </c>
      <c r="L1224" t="s">
        <v>72</v>
      </c>
      <c r="M1224" t="s">
        <v>37</v>
      </c>
      <c r="N1224" t="s">
        <v>34</v>
      </c>
      <c r="O1224" t="s">
        <v>34</v>
      </c>
      <c r="P1224" t="s">
        <v>34</v>
      </c>
      <c r="Q1224" t="s">
        <v>34</v>
      </c>
      <c r="R1224" t="s">
        <v>34</v>
      </c>
      <c r="S1224" t="s">
        <v>34</v>
      </c>
      <c r="T1224" t="s">
        <v>37</v>
      </c>
      <c r="U1224" t="s">
        <v>46</v>
      </c>
      <c r="V1224" t="s">
        <v>37</v>
      </c>
      <c r="W1224" t="s">
        <v>51</v>
      </c>
      <c r="X1224">
        <v>50.3</v>
      </c>
      <c r="Y1224">
        <v>355.1</v>
      </c>
      <c r="Z1224">
        <v>0</v>
      </c>
      <c r="AA1224">
        <v>0</v>
      </c>
      <c r="AB1224">
        <v>232.68</v>
      </c>
      <c r="AC1224">
        <v>587.78</v>
      </c>
      <c r="AD1224" t="s">
        <v>41</v>
      </c>
      <c r="AE1224" t="s">
        <v>42</v>
      </c>
      <c r="AF1224" t="s">
        <v>42</v>
      </c>
      <c r="AG1224">
        <f t="shared" si="38"/>
        <v>0</v>
      </c>
      <c r="AH1224" t="str" cm="1">
        <f t="array" ref="AH1224">_xlfn.IFS(
X1224&lt;=20, "&lt;20",
AND(X1224&gt;=20, X1224&lt;50), "20-50",
AND(X1224&gt;=50, X1224&lt;100), "50-100",
X1224&gt;=100, "&gt;100"
)</f>
        <v>50-100</v>
      </c>
      <c r="AI1224">
        <f t="shared" si="39"/>
        <v>0</v>
      </c>
      <c r="AJ1224" t="str" cm="1">
        <f t="array" ref="AJ1224">_xlfn.IFS(
C1224&lt;=20, "&lt;20",
AND(C1224&gt;=20, C1224&lt;35), "20-35",
AND(C1224&gt;=35, C1224&lt;50), "35-50",
C1224&gt;=50, "50-100"
)</f>
        <v>20-35</v>
      </c>
      <c r="AK1224" t="str" cm="1">
        <f t="array" ref="AK1224">_xlfn.IFS(
G1224&lt;6, "&lt;6",
AND(G1224&gt;=6, G1224&lt;12), "6-12",
AND(G1224&gt;=12, G1224&lt;18), "12-18",  AND(G1224&gt;=18, G1224&lt;24), "18-24", G1224&gt;=24, "24-36")</f>
        <v>&lt;6</v>
      </c>
    </row>
    <row r="1225" spans="1:37" x14ac:dyDescent="0.3">
      <c r="A1225" t="s">
        <v>1325</v>
      </c>
      <c r="B1225" t="s">
        <v>44</v>
      </c>
      <c r="C1225">
        <v>41</v>
      </c>
      <c r="D1225" t="s">
        <v>37</v>
      </c>
      <c r="E1225" t="s">
        <v>74</v>
      </c>
      <c r="F1225">
        <v>8</v>
      </c>
      <c r="G1225">
        <v>3</v>
      </c>
      <c r="H1225" t="s">
        <v>36</v>
      </c>
      <c r="I1225" t="s">
        <v>37</v>
      </c>
      <c r="J1225" t="s">
        <v>34</v>
      </c>
      <c r="K1225" t="s">
        <v>37</v>
      </c>
      <c r="L1225" t="s">
        <v>72</v>
      </c>
      <c r="M1225" t="s">
        <v>37</v>
      </c>
      <c r="N1225" t="s">
        <v>34</v>
      </c>
      <c r="O1225" t="s">
        <v>34</v>
      </c>
      <c r="P1225" t="s">
        <v>34</v>
      </c>
      <c r="Q1225" t="s">
        <v>37</v>
      </c>
      <c r="R1225" t="s">
        <v>34</v>
      </c>
      <c r="S1225" t="s">
        <v>34</v>
      </c>
      <c r="T1225" t="s">
        <v>37</v>
      </c>
      <c r="U1225" t="s">
        <v>46</v>
      </c>
      <c r="V1225" t="s">
        <v>37</v>
      </c>
      <c r="W1225" t="s">
        <v>51</v>
      </c>
      <c r="X1225">
        <v>60</v>
      </c>
      <c r="Y1225">
        <v>487.75</v>
      </c>
      <c r="Z1225">
        <v>0</v>
      </c>
      <c r="AA1225">
        <v>0</v>
      </c>
      <c r="AB1225">
        <v>374.24</v>
      </c>
      <c r="AC1225">
        <v>861.99</v>
      </c>
      <c r="AD1225" t="s">
        <v>41</v>
      </c>
      <c r="AE1225" t="s">
        <v>42</v>
      </c>
      <c r="AF1225" t="s">
        <v>42</v>
      </c>
      <c r="AG1225">
        <f t="shared" si="38"/>
        <v>0</v>
      </c>
      <c r="AH1225" t="str" cm="1">
        <f t="array" ref="AH1225">_xlfn.IFS(
X1225&lt;=20, "&lt;20",
AND(X1225&gt;=20, X1225&lt;50), "20-50",
AND(X1225&gt;=50, X1225&lt;100), "50-100",
X1225&gt;=100, "&gt;100"
)</f>
        <v>50-100</v>
      </c>
      <c r="AI1225">
        <f t="shared" si="39"/>
        <v>0</v>
      </c>
      <c r="AJ1225" t="str" cm="1">
        <f t="array" ref="AJ1225">_xlfn.IFS(
C1225&lt;=20, "&lt;20",
AND(C1225&gt;=20, C1225&lt;35), "20-35",
AND(C1225&gt;=35, C1225&lt;50), "35-50",
C1225&gt;=50, "50-100"
)</f>
        <v>35-50</v>
      </c>
      <c r="AK1225" t="str" cm="1">
        <f t="array" ref="AK1225">_xlfn.IFS(
G1225&lt;6, "&lt;6",
AND(G1225&gt;=6, G1225&lt;12), "6-12",
AND(G1225&gt;=12, G1225&lt;18), "12-18",  AND(G1225&gt;=18, G1225&lt;24), "18-24", G1225&gt;=24, "24-36")</f>
        <v>&lt;6</v>
      </c>
    </row>
    <row r="1226" spans="1:37" x14ac:dyDescent="0.3">
      <c r="A1226" t="s">
        <v>1326</v>
      </c>
      <c r="B1226" t="s">
        <v>33</v>
      </c>
      <c r="C1226">
        <v>58</v>
      </c>
      <c r="D1226" t="s">
        <v>34</v>
      </c>
      <c r="E1226" t="s">
        <v>56</v>
      </c>
      <c r="F1226">
        <v>9</v>
      </c>
      <c r="G1226">
        <v>31</v>
      </c>
      <c r="H1226" t="s">
        <v>36</v>
      </c>
      <c r="I1226" t="s">
        <v>37</v>
      </c>
      <c r="J1226" t="s">
        <v>34</v>
      </c>
      <c r="K1226" t="s">
        <v>34</v>
      </c>
      <c r="L1226" t="s">
        <v>34</v>
      </c>
      <c r="M1226" t="s">
        <v>34</v>
      </c>
      <c r="N1226" t="s">
        <v>34</v>
      </c>
      <c r="O1226" t="s">
        <v>34</v>
      </c>
      <c r="P1226" t="s">
        <v>34</v>
      </c>
      <c r="Q1226" t="s">
        <v>34</v>
      </c>
      <c r="R1226" t="s">
        <v>34</v>
      </c>
      <c r="S1226" t="s">
        <v>34</v>
      </c>
      <c r="T1226" t="s">
        <v>34</v>
      </c>
      <c r="U1226" t="s">
        <v>46</v>
      </c>
      <c r="V1226" t="s">
        <v>34</v>
      </c>
      <c r="W1226" t="s">
        <v>40</v>
      </c>
      <c r="X1226">
        <v>20.350000000000001</v>
      </c>
      <c r="Y1226">
        <v>178.7</v>
      </c>
      <c r="Z1226">
        <v>0</v>
      </c>
      <c r="AA1226">
        <v>0</v>
      </c>
      <c r="AB1226">
        <v>114.96</v>
      </c>
      <c r="AC1226">
        <v>293.66000000000003</v>
      </c>
      <c r="AD1226" t="s">
        <v>41</v>
      </c>
      <c r="AE1226" t="s">
        <v>42</v>
      </c>
      <c r="AF1226" t="s">
        <v>42</v>
      </c>
      <c r="AG1226">
        <f t="shared" si="38"/>
        <v>0</v>
      </c>
      <c r="AH1226" t="str" cm="1">
        <f t="array" ref="AH1226">_xlfn.IFS(
X1226&lt;=20, "&lt;20",
AND(X1226&gt;=20, X1226&lt;50), "20-50",
AND(X1226&gt;=50, X1226&lt;100), "50-100",
X1226&gt;=100, "&gt;100"
)</f>
        <v>20-50</v>
      </c>
      <c r="AI1226">
        <f t="shared" si="39"/>
        <v>0</v>
      </c>
      <c r="AJ1226" t="str" cm="1">
        <f t="array" ref="AJ1226">_xlfn.IFS(
C1226&lt;=20, "&lt;20",
AND(C1226&gt;=20, C1226&lt;35), "20-35",
AND(C1226&gt;=35, C1226&lt;50), "35-50",
C1226&gt;=50, "50-100"
)</f>
        <v>50-100</v>
      </c>
      <c r="AK1226" t="str" cm="1">
        <f t="array" ref="AK1226">_xlfn.IFS(
G1226&lt;6, "&lt;6",
AND(G1226&gt;=6, G1226&lt;12), "6-12",
AND(G1226&gt;=12, G1226&lt;18), "12-18",  AND(G1226&gt;=18, G1226&lt;24), "18-24", G1226&gt;=24, "24-36")</f>
        <v>24-36</v>
      </c>
    </row>
    <row r="1227" spans="1:37" x14ac:dyDescent="0.3">
      <c r="A1227" t="s">
        <v>1327</v>
      </c>
      <c r="B1227" t="s">
        <v>33</v>
      </c>
      <c r="C1227">
        <v>63</v>
      </c>
      <c r="D1227" t="s">
        <v>34</v>
      </c>
      <c r="E1227" t="s">
        <v>61</v>
      </c>
      <c r="F1227">
        <v>3</v>
      </c>
      <c r="G1227">
        <v>24</v>
      </c>
      <c r="H1227" t="s">
        <v>36</v>
      </c>
      <c r="I1227" t="s">
        <v>37</v>
      </c>
      <c r="J1227" t="s">
        <v>37</v>
      </c>
      <c r="K1227" t="s">
        <v>34</v>
      </c>
      <c r="L1227" t="s">
        <v>34</v>
      </c>
      <c r="M1227" t="s">
        <v>34</v>
      </c>
      <c r="N1227" t="s">
        <v>34</v>
      </c>
      <c r="O1227" t="s">
        <v>34</v>
      </c>
      <c r="P1227" t="s">
        <v>34</v>
      </c>
      <c r="Q1227" t="s">
        <v>34</v>
      </c>
      <c r="R1227" t="s">
        <v>34</v>
      </c>
      <c r="S1227" t="s">
        <v>34</v>
      </c>
      <c r="T1227" t="s">
        <v>34</v>
      </c>
      <c r="U1227" t="s">
        <v>67</v>
      </c>
      <c r="V1227" t="s">
        <v>37</v>
      </c>
      <c r="W1227" t="s">
        <v>40</v>
      </c>
      <c r="X1227">
        <v>24.8</v>
      </c>
      <c r="Y1227">
        <v>1514.85</v>
      </c>
      <c r="Z1227">
        <v>0</v>
      </c>
      <c r="AA1227">
        <v>0</v>
      </c>
      <c r="AB1227">
        <v>2256</v>
      </c>
      <c r="AC1227">
        <v>3770.85</v>
      </c>
      <c r="AD1227" t="s">
        <v>41</v>
      </c>
      <c r="AE1227" t="s">
        <v>42</v>
      </c>
      <c r="AF1227" t="s">
        <v>42</v>
      </c>
      <c r="AG1227">
        <f t="shared" si="38"/>
        <v>0</v>
      </c>
      <c r="AH1227" t="str" cm="1">
        <f t="array" ref="AH1227">_xlfn.IFS(
X1227&lt;=20, "&lt;20",
AND(X1227&gt;=20, X1227&lt;50), "20-50",
AND(X1227&gt;=50, X1227&lt;100), "50-100",
X1227&gt;=100, "&gt;100"
)</f>
        <v>20-50</v>
      </c>
      <c r="AI1227">
        <f t="shared" si="39"/>
        <v>0</v>
      </c>
      <c r="AJ1227" t="str" cm="1">
        <f t="array" ref="AJ1227">_xlfn.IFS(
C1227&lt;=20, "&lt;20",
AND(C1227&gt;=20, C1227&lt;35), "20-35",
AND(C1227&gt;=35, C1227&lt;50), "35-50",
C1227&gt;=50, "50-100"
)</f>
        <v>50-100</v>
      </c>
      <c r="AK1227" t="str" cm="1">
        <f t="array" ref="AK1227">_xlfn.IFS(
G1227&lt;6, "&lt;6",
AND(G1227&gt;=6, G1227&lt;12), "6-12",
AND(G1227&gt;=12, G1227&lt;18), "12-18",  AND(G1227&gt;=18, G1227&lt;24), "18-24", G1227&gt;=24, "24-36")</f>
        <v>24-36</v>
      </c>
    </row>
    <row r="1228" spans="1:37" x14ac:dyDescent="0.3">
      <c r="A1228" t="s">
        <v>1328</v>
      </c>
      <c r="B1228" t="s">
        <v>33</v>
      </c>
      <c r="C1228">
        <v>23</v>
      </c>
      <c r="D1228" t="s">
        <v>37</v>
      </c>
      <c r="E1228" t="s">
        <v>87</v>
      </c>
      <c r="F1228">
        <v>10</v>
      </c>
      <c r="G1228">
        <v>1</v>
      </c>
      <c r="H1228" t="s">
        <v>57</v>
      </c>
      <c r="I1228" t="s">
        <v>37</v>
      </c>
      <c r="J1228" t="s">
        <v>37</v>
      </c>
      <c r="K1228" t="s">
        <v>37</v>
      </c>
      <c r="L1228" t="s">
        <v>72</v>
      </c>
      <c r="M1228" t="s">
        <v>37</v>
      </c>
      <c r="N1228" t="s">
        <v>37</v>
      </c>
      <c r="O1228" t="s">
        <v>37</v>
      </c>
      <c r="P1228" t="s">
        <v>34</v>
      </c>
      <c r="Q1228" t="s">
        <v>34</v>
      </c>
      <c r="R1228" t="s">
        <v>34</v>
      </c>
      <c r="S1228" t="s">
        <v>34</v>
      </c>
      <c r="T1228" t="s">
        <v>34</v>
      </c>
      <c r="U1228" t="s">
        <v>46</v>
      </c>
      <c r="V1228" t="s">
        <v>34</v>
      </c>
      <c r="W1228" t="s">
        <v>40</v>
      </c>
      <c r="X1228">
        <v>65.05</v>
      </c>
      <c r="Y1228">
        <v>1427.55</v>
      </c>
      <c r="Z1228">
        <v>0</v>
      </c>
      <c r="AA1228">
        <v>10</v>
      </c>
      <c r="AB1228">
        <v>963.16</v>
      </c>
      <c r="AC1228">
        <v>2400.71</v>
      </c>
      <c r="AD1228" t="s">
        <v>41</v>
      </c>
      <c r="AE1228" t="s">
        <v>42</v>
      </c>
      <c r="AF1228" t="s">
        <v>42</v>
      </c>
      <c r="AG1228">
        <f t="shared" si="38"/>
        <v>0</v>
      </c>
      <c r="AH1228" t="str" cm="1">
        <f t="array" ref="AH1228">_xlfn.IFS(
X1228&lt;=20, "&lt;20",
AND(X1228&gt;=20, X1228&lt;50), "20-50",
AND(X1228&gt;=50, X1228&lt;100), "50-100",
X1228&gt;=100, "&gt;100"
)</f>
        <v>50-100</v>
      </c>
      <c r="AI1228">
        <f t="shared" si="39"/>
        <v>0</v>
      </c>
      <c r="AJ1228" t="str" cm="1">
        <f t="array" ref="AJ1228">_xlfn.IFS(
C1228&lt;=20, "&lt;20",
AND(C1228&gt;=20, C1228&lt;35), "20-35",
AND(C1228&gt;=35, C1228&lt;50), "35-50",
C1228&gt;=50, "50-100"
)</f>
        <v>20-35</v>
      </c>
      <c r="AK1228" t="str" cm="1">
        <f t="array" ref="AK1228">_xlfn.IFS(
G1228&lt;6, "&lt;6",
AND(G1228&gt;=6, G1228&lt;12), "6-12",
AND(G1228&gt;=12, G1228&lt;18), "12-18",  AND(G1228&gt;=18, G1228&lt;24), "18-24", G1228&gt;=24, "24-36")</f>
        <v>&lt;6</v>
      </c>
    </row>
    <row r="1229" spans="1:37" x14ac:dyDescent="0.3">
      <c r="A1229" t="s">
        <v>1329</v>
      </c>
      <c r="B1229" t="s">
        <v>44</v>
      </c>
      <c r="C1229">
        <v>48</v>
      </c>
      <c r="D1229" t="s">
        <v>34</v>
      </c>
      <c r="E1229" t="s">
        <v>56</v>
      </c>
      <c r="F1229">
        <v>5</v>
      </c>
      <c r="G1229">
        <v>15</v>
      </c>
      <c r="H1229" t="s">
        <v>36</v>
      </c>
      <c r="I1229" t="s">
        <v>34</v>
      </c>
      <c r="J1229" t="s">
        <v>34</v>
      </c>
      <c r="K1229" t="s">
        <v>37</v>
      </c>
      <c r="L1229" t="s">
        <v>72</v>
      </c>
      <c r="M1229" t="s">
        <v>34</v>
      </c>
      <c r="N1229" t="s">
        <v>34</v>
      </c>
      <c r="O1229" t="s">
        <v>37</v>
      </c>
      <c r="P1229" t="s">
        <v>34</v>
      </c>
      <c r="Q1229" t="s">
        <v>37</v>
      </c>
      <c r="R1229" t="s">
        <v>37</v>
      </c>
      <c r="S1229" t="s">
        <v>37</v>
      </c>
      <c r="T1229" t="s">
        <v>37</v>
      </c>
      <c r="U1229" t="s">
        <v>46</v>
      </c>
      <c r="V1229" t="s">
        <v>37</v>
      </c>
      <c r="W1229" t="s">
        <v>40</v>
      </c>
      <c r="X1229">
        <v>50.35</v>
      </c>
      <c r="Y1229">
        <v>1277.5</v>
      </c>
      <c r="Z1229">
        <v>0</v>
      </c>
      <c r="AA1229">
        <v>0</v>
      </c>
      <c r="AB1229">
        <v>0</v>
      </c>
      <c r="AC1229">
        <v>1277.5</v>
      </c>
      <c r="AD1229" t="s">
        <v>41</v>
      </c>
      <c r="AE1229" t="s">
        <v>42</v>
      </c>
      <c r="AF1229" t="s">
        <v>42</v>
      </c>
      <c r="AG1229">
        <f t="shared" si="38"/>
        <v>0</v>
      </c>
      <c r="AH1229" t="str" cm="1">
        <f t="array" ref="AH1229">_xlfn.IFS(
X1229&lt;=20, "&lt;20",
AND(X1229&gt;=20, X1229&lt;50), "20-50",
AND(X1229&gt;=50, X1229&lt;100), "50-100",
X1229&gt;=100, "&gt;100"
)</f>
        <v>50-100</v>
      </c>
      <c r="AI1229">
        <f t="shared" si="39"/>
        <v>0</v>
      </c>
      <c r="AJ1229" t="str" cm="1">
        <f t="array" ref="AJ1229">_xlfn.IFS(
C1229&lt;=20, "&lt;20",
AND(C1229&gt;=20, C1229&lt;35), "20-35",
AND(C1229&gt;=35, C1229&lt;50), "35-50",
C1229&gt;=50, "50-100"
)</f>
        <v>35-50</v>
      </c>
      <c r="AK1229" t="str" cm="1">
        <f t="array" ref="AK1229">_xlfn.IFS(
G1229&lt;6, "&lt;6",
AND(G1229&gt;=6, G1229&lt;12), "6-12",
AND(G1229&gt;=12, G1229&lt;18), "12-18",  AND(G1229&gt;=18, G1229&lt;24), "18-24", G1229&gt;=24, "24-36")</f>
        <v>12-18</v>
      </c>
    </row>
    <row r="1230" spans="1:37" x14ac:dyDescent="0.3">
      <c r="A1230" t="s">
        <v>1330</v>
      </c>
      <c r="B1230" t="s">
        <v>44</v>
      </c>
      <c r="C1230">
        <v>33</v>
      </c>
      <c r="D1230" t="s">
        <v>34</v>
      </c>
      <c r="E1230" t="s">
        <v>158</v>
      </c>
      <c r="F1230">
        <v>9</v>
      </c>
      <c r="G1230">
        <v>35</v>
      </c>
      <c r="H1230" t="s">
        <v>36</v>
      </c>
      <c r="I1230" t="s">
        <v>37</v>
      </c>
      <c r="J1230" t="s">
        <v>34</v>
      </c>
      <c r="K1230" t="s">
        <v>37</v>
      </c>
      <c r="L1230" t="s">
        <v>50</v>
      </c>
      <c r="M1230" t="s">
        <v>34</v>
      </c>
      <c r="N1230" t="s">
        <v>34</v>
      </c>
      <c r="O1230" t="s">
        <v>34</v>
      </c>
      <c r="P1230" t="s">
        <v>34</v>
      </c>
      <c r="Q1230" t="s">
        <v>34</v>
      </c>
      <c r="R1230" t="s">
        <v>34</v>
      </c>
      <c r="S1230" t="s">
        <v>34</v>
      </c>
      <c r="T1230" t="s">
        <v>37</v>
      </c>
      <c r="U1230" t="s">
        <v>46</v>
      </c>
      <c r="V1230" t="s">
        <v>37</v>
      </c>
      <c r="W1230" t="s">
        <v>51</v>
      </c>
      <c r="X1230">
        <v>70</v>
      </c>
      <c r="Y1230">
        <v>70</v>
      </c>
      <c r="Z1230">
        <v>0</v>
      </c>
      <c r="AA1230">
        <v>0</v>
      </c>
      <c r="AB1230">
        <v>38.799999999999997</v>
      </c>
      <c r="AC1230">
        <v>108.8</v>
      </c>
      <c r="AD1230" t="s">
        <v>52</v>
      </c>
      <c r="AE1230" t="s">
        <v>100</v>
      </c>
      <c r="AF1230" t="s">
        <v>308</v>
      </c>
      <c r="AG1230">
        <f t="shared" si="38"/>
        <v>1</v>
      </c>
      <c r="AH1230" t="str" cm="1">
        <f t="array" ref="AH1230">_xlfn.IFS(
X1230&lt;=20, "&lt;20",
AND(X1230&gt;=20, X1230&lt;50), "20-50",
AND(X1230&gt;=50, X1230&lt;100), "50-100",
X1230&gt;=100, "&gt;100"
)</f>
        <v>50-100</v>
      </c>
      <c r="AI1230">
        <f t="shared" si="39"/>
        <v>0</v>
      </c>
      <c r="AJ1230" t="str" cm="1">
        <f t="array" ref="AJ1230">_xlfn.IFS(
C1230&lt;=20, "&lt;20",
AND(C1230&gt;=20, C1230&lt;35), "20-35",
AND(C1230&gt;=35, C1230&lt;50), "35-50",
C1230&gt;=50, "50-100"
)</f>
        <v>20-35</v>
      </c>
      <c r="AK1230" t="str" cm="1">
        <f t="array" ref="AK1230">_xlfn.IFS(
G1230&lt;6, "&lt;6",
AND(G1230&gt;=6, G1230&lt;12), "6-12",
AND(G1230&gt;=12, G1230&lt;18), "12-18",  AND(G1230&gt;=18, G1230&lt;24), "18-24", G1230&gt;=24, "24-36")</f>
        <v>24-36</v>
      </c>
    </row>
    <row r="1231" spans="1:37" x14ac:dyDescent="0.3">
      <c r="A1231" t="s">
        <v>1331</v>
      </c>
      <c r="B1231" t="s">
        <v>44</v>
      </c>
      <c r="C1231">
        <v>22</v>
      </c>
      <c r="D1231" t="s">
        <v>37</v>
      </c>
      <c r="E1231" t="s">
        <v>64</v>
      </c>
      <c r="F1231">
        <v>15</v>
      </c>
      <c r="G1231">
        <v>9</v>
      </c>
      <c r="H1231" t="s">
        <v>36</v>
      </c>
      <c r="I1231" t="s">
        <v>37</v>
      </c>
      <c r="J1231" t="s">
        <v>34</v>
      </c>
      <c r="K1231" t="s">
        <v>37</v>
      </c>
      <c r="L1231" t="s">
        <v>50</v>
      </c>
      <c r="M1231" t="s">
        <v>34</v>
      </c>
      <c r="N1231" t="s">
        <v>34</v>
      </c>
      <c r="O1231" t="s">
        <v>37</v>
      </c>
      <c r="P1231" t="s">
        <v>34</v>
      </c>
      <c r="Q1231" t="s">
        <v>37</v>
      </c>
      <c r="R1231" t="s">
        <v>37</v>
      </c>
      <c r="S1231" t="s">
        <v>37</v>
      </c>
      <c r="T1231" t="s">
        <v>37</v>
      </c>
      <c r="U1231" t="s">
        <v>39</v>
      </c>
      <c r="V1231" t="s">
        <v>37</v>
      </c>
      <c r="W1231" t="s">
        <v>51</v>
      </c>
      <c r="X1231">
        <v>93.8</v>
      </c>
      <c r="Y1231">
        <v>2939.8</v>
      </c>
      <c r="Z1231">
        <v>0</v>
      </c>
      <c r="AA1231">
        <v>0</v>
      </c>
      <c r="AB1231">
        <v>1137.3900000000001</v>
      </c>
      <c r="AC1231">
        <v>4077.19</v>
      </c>
      <c r="AD1231" t="s">
        <v>41</v>
      </c>
      <c r="AE1231" t="s">
        <v>42</v>
      </c>
      <c r="AF1231" t="s">
        <v>42</v>
      </c>
      <c r="AG1231">
        <f t="shared" si="38"/>
        <v>0</v>
      </c>
      <c r="AH1231" t="str" cm="1">
        <f t="array" ref="AH1231">_xlfn.IFS(
X1231&lt;=20, "&lt;20",
AND(X1231&gt;=20, X1231&lt;50), "20-50",
AND(X1231&gt;=50, X1231&lt;100), "50-100",
X1231&gt;=100, "&gt;100"
)</f>
        <v>50-100</v>
      </c>
      <c r="AI1231">
        <f t="shared" si="39"/>
        <v>0</v>
      </c>
      <c r="AJ1231" t="str" cm="1">
        <f t="array" ref="AJ1231">_xlfn.IFS(
C1231&lt;=20, "&lt;20",
AND(C1231&gt;=20, C1231&lt;35), "20-35",
AND(C1231&gt;=35, C1231&lt;50), "35-50",
C1231&gt;=50, "50-100"
)</f>
        <v>20-35</v>
      </c>
      <c r="AK1231" t="str" cm="1">
        <f t="array" ref="AK1231">_xlfn.IFS(
G1231&lt;6, "&lt;6",
AND(G1231&gt;=6, G1231&lt;12), "6-12",
AND(G1231&gt;=12, G1231&lt;18), "12-18",  AND(G1231&gt;=18, G1231&lt;24), "18-24", G1231&gt;=24, "24-36")</f>
        <v>6-12</v>
      </c>
    </row>
    <row r="1232" spans="1:37" x14ac:dyDescent="0.3">
      <c r="A1232" t="s">
        <v>1332</v>
      </c>
      <c r="B1232" t="s">
        <v>44</v>
      </c>
      <c r="C1232">
        <v>64</v>
      </c>
      <c r="D1232" t="s">
        <v>34</v>
      </c>
      <c r="E1232" t="s">
        <v>164</v>
      </c>
      <c r="F1232">
        <v>3</v>
      </c>
      <c r="G1232">
        <v>12</v>
      </c>
      <c r="H1232" t="s">
        <v>36</v>
      </c>
      <c r="I1232" t="s">
        <v>37</v>
      </c>
      <c r="J1232" t="s">
        <v>34</v>
      </c>
      <c r="K1232" t="s">
        <v>34</v>
      </c>
      <c r="L1232" t="s">
        <v>34</v>
      </c>
      <c r="M1232" t="s">
        <v>34</v>
      </c>
      <c r="N1232" t="s">
        <v>34</v>
      </c>
      <c r="O1232" t="s">
        <v>34</v>
      </c>
      <c r="P1232" t="s">
        <v>34</v>
      </c>
      <c r="Q1232" t="s">
        <v>34</v>
      </c>
      <c r="R1232" t="s">
        <v>34</v>
      </c>
      <c r="S1232" t="s">
        <v>34</v>
      </c>
      <c r="T1232" t="s">
        <v>34</v>
      </c>
      <c r="U1232" t="s">
        <v>67</v>
      </c>
      <c r="V1232" t="s">
        <v>34</v>
      </c>
      <c r="W1232" t="s">
        <v>40</v>
      </c>
      <c r="X1232">
        <v>20.05</v>
      </c>
      <c r="Y1232">
        <v>91.45</v>
      </c>
      <c r="Z1232">
        <v>0</v>
      </c>
      <c r="AA1232">
        <v>0</v>
      </c>
      <c r="AB1232">
        <v>167.92</v>
      </c>
      <c r="AC1232">
        <v>259.37</v>
      </c>
      <c r="AD1232" t="s">
        <v>41</v>
      </c>
      <c r="AE1232" t="s">
        <v>42</v>
      </c>
      <c r="AF1232" t="s">
        <v>42</v>
      </c>
      <c r="AG1232">
        <f t="shared" si="38"/>
        <v>0</v>
      </c>
      <c r="AH1232" t="str" cm="1">
        <f t="array" ref="AH1232">_xlfn.IFS(
X1232&lt;=20, "&lt;20",
AND(X1232&gt;=20, X1232&lt;50), "20-50",
AND(X1232&gt;=50, X1232&lt;100), "50-100",
X1232&gt;=100, "&gt;100"
)</f>
        <v>20-50</v>
      </c>
      <c r="AI1232">
        <f t="shared" si="39"/>
        <v>0</v>
      </c>
      <c r="AJ1232" t="str" cm="1">
        <f t="array" ref="AJ1232">_xlfn.IFS(
C1232&lt;=20, "&lt;20",
AND(C1232&gt;=20, C1232&lt;35), "20-35",
AND(C1232&gt;=35, C1232&lt;50), "35-50",
C1232&gt;=50, "50-100"
)</f>
        <v>50-100</v>
      </c>
      <c r="AK1232" t="str" cm="1">
        <f t="array" ref="AK1232">_xlfn.IFS(
G1232&lt;6, "&lt;6",
AND(G1232&gt;=6, G1232&lt;12), "6-12",
AND(G1232&gt;=12, G1232&lt;18), "12-18",  AND(G1232&gt;=18, G1232&lt;24), "18-24", G1232&gt;=24, "24-36")</f>
        <v>12-18</v>
      </c>
    </row>
    <row r="1233" spans="1:37" x14ac:dyDescent="0.3">
      <c r="A1233" t="s">
        <v>1333</v>
      </c>
      <c r="B1233" t="s">
        <v>44</v>
      </c>
      <c r="C1233">
        <v>19</v>
      </c>
      <c r="D1233" t="s">
        <v>34</v>
      </c>
      <c r="E1233" t="s">
        <v>69</v>
      </c>
      <c r="F1233">
        <v>14</v>
      </c>
      <c r="G1233">
        <v>6</v>
      </c>
      <c r="H1233" t="s">
        <v>36</v>
      </c>
      <c r="I1233" t="s">
        <v>37</v>
      </c>
      <c r="J1233" t="s">
        <v>34</v>
      </c>
      <c r="K1233" t="s">
        <v>34</v>
      </c>
      <c r="L1233" t="s">
        <v>34</v>
      </c>
      <c r="M1233" t="s">
        <v>34</v>
      </c>
      <c r="N1233" t="s">
        <v>34</v>
      </c>
      <c r="O1233" t="s">
        <v>34</v>
      </c>
      <c r="P1233" t="s">
        <v>34</v>
      </c>
      <c r="Q1233" t="s">
        <v>34</v>
      </c>
      <c r="R1233" t="s">
        <v>34</v>
      </c>
      <c r="S1233" t="s">
        <v>34</v>
      </c>
      <c r="T1233" t="s">
        <v>34</v>
      </c>
      <c r="U1233" t="s">
        <v>67</v>
      </c>
      <c r="V1233" t="s">
        <v>34</v>
      </c>
      <c r="W1233" t="s">
        <v>51</v>
      </c>
      <c r="X1233">
        <v>20.65</v>
      </c>
      <c r="Y1233">
        <v>1057</v>
      </c>
      <c r="Z1233">
        <v>0</v>
      </c>
      <c r="AA1233">
        <v>0</v>
      </c>
      <c r="AB1233">
        <v>1822.08</v>
      </c>
      <c r="AC1233">
        <v>2879.08</v>
      </c>
      <c r="AD1233" t="s">
        <v>41</v>
      </c>
      <c r="AE1233" t="s">
        <v>42</v>
      </c>
      <c r="AF1233" t="s">
        <v>42</v>
      </c>
      <c r="AG1233">
        <f t="shared" si="38"/>
        <v>0</v>
      </c>
      <c r="AH1233" t="str" cm="1">
        <f t="array" ref="AH1233">_xlfn.IFS(
X1233&lt;=20, "&lt;20",
AND(X1233&gt;=20, X1233&lt;50), "20-50",
AND(X1233&gt;=50, X1233&lt;100), "50-100",
X1233&gt;=100, "&gt;100"
)</f>
        <v>20-50</v>
      </c>
      <c r="AI1233">
        <f t="shared" si="39"/>
        <v>0</v>
      </c>
      <c r="AJ1233" t="str" cm="1">
        <f t="array" ref="AJ1233">_xlfn.IFS(
C1233&lt;=20, "&lt;20",
AND(C1233&gt;=20, C1233&lt;35), "20-35",
AND(C1233&gt;=35, C1233&lt;50), "35-50",
C1233&gt;=50, "50-100"
)</f>
        <v>&lt;20</v>
      </c>
      <c r="AK1233" t="str" cm="1">
        <f t="array" ref="AK1233">_xlfn.IFS(
G1233&lt;6, "&lt;6",
AND(G1233&gt;=6, G1233&lt;12), "6-12",
AND(G1233&gt;=12, G1233&lt;18), "12-18",  AND(G1233&gt;=18, G1233&lt;24), "18-24", G1233&gt;=24, "24-36")</f>
        <v>6-12</v>
      </c>
    </row>
    <row r="1234" spans="1:37" x14ac:dyDescent="0.3">
      <c r="A1234" t="s">
        <v>1334</v>
      </c>
      <c r="B1234" t="s">
        <v>33</v>
      </c>
      <c r="C1234">
        <v>62</v>
      </c>
      <c r="D1234" t="s">
        <v>34</v>
      </c>
      <c r="E1234" t="s">
        <v>114</v>
      </c>
      <c r="F1234">
        <v>11</v>
      </c>
      <c r="G1234">
        <v>35</v>
      </c>
      <c r="H1234" t="s">
        <v>36</v>
      </c>
      <c r="I1234" t="s">
        <v>34</v>
      </c>
      <c r="J1234" t="s">
        <v>34</v>
      </c>
      <c r="K1234" t="s">
        <v>37</v>
      </c>
      <c r="L1234" t="s">
        <v>38</v>
      </c>
      <c r="M1234" t="s">
        <v>34</v>
      </c>
      <c r="N1234" t="s">
        <v>37</v>
      </c>
      <c r="O1234" t="s">
        <v>34</v>
      </c>
      <c r="P1234" t="s">
        <v>34</v>
      </c>
      <c r="Q1234" t="s">
        <v>37</v>
      </c>
      <c r="R1234" t="s">
        <v>34</v>
      </c>
      <c r="S1234" t="s">
        <v>34</v>
      </c>
      <c r="T1234" t="s">
        <v>37</v>
      </c>
      <c r="U1234" t="s">
        <v>46</v>
      </c>
      <c r="V1234" t="s">
        <v>37</v>
      </c>
      <c r="W1234" t="s">
        <v>51</v>
      </c>
      <c r="X1234">
        <v>39.299999999999997</v>
      </c>
      <c r="Y1234">
        <v>1637.4</v>
      </c>
      <c r="Z1234">
        <v>0</v>
      </c>
      <c r="AA1234">
        <v>0</v>
      </c>
      <c r="AB1234">
        <v>0</v>
      </c>
      <c r="AC1234">
        <v>1637.4</v>
      </c>
      <c r="AD1234" t="s">
        <v>52</v>
      </c>
      <c r="AE1234" t="s">
        <v>53</v>
      </c>
      <c r="AF1234" t="s">
        <v>155</v>
      </c>
      <c r="AG1234">
        <f t="shared" si="38"/>
        <v>1</v>
      </c>
      <c r="AH1234" t="str" cm="1">
        <f t="array" ref="AH1234">_xlfn.IFS(
X1234&lt;=20, "&lt;20",
AND(X1234&gt;=20, X1234&lt;50), "20-50",
AND(X1234&gt;=50, X1234&lt;100), "50-100",
X1234&gt;=100, "&gt;100"
)</f>
        <v>20-50</v>
      </c>
      <c r="AI1234">
        <f t="shared" si="39"/>
        <v>0</v>
      </c>
      <c r="AJ1234" t="str" cm="1">
        <f t="array" ref="AJ1234">_xlfn.IFS(
C1234&lt;=20, "&lt;20",
AND(C1234&gt;=20, C1234&lt;35), "20-35",
AND(C1234&gt;=35, C1234&lt;50), "35-50",
C1234&gt;=50, "50-100"
)</f>
        <v>50-100</v>
      </c>
      <c r="AK1234" t="str" cm="1">
        <f t="array" ref="AK1234">_xlfn.IFS(
G1234&lt;6, "&lt;6",
AND(G1234&gt;=6, G1234&lt;12), "6-12",
AND(G1234&gt;=12, G1234&lt;18), "12-18",  AND(G1234&gt;=18, G1234&lt;24), "18-24", G1234&gt;=24, "24-36")</f>
        <v>24-36</v>
      </c>
    </row>
    <row r="1235" spans="1:37" x14ac:dyDescent="0.3">
      <c r="A1235" t="s">
        <v>1335</v>
      </c>
      <c r="B1235" t="s">
        <v>44</v>
      </c>
      <c r="C1235">
        <v>20</v>
      </c>
      <c r="D1235" t="s">
        <v>34</v>
      </c>
      <c r="E1235" t="s">
        <v>69</v>
      </c>
      <c r="F1235">
        <v>7</v>
      </c>
      <c r="G1235">
        <v>10</v>
      </c>
      <c r="H1235" t="s">
        <v>36</v>
      </c>
      <c r="I1235" t="s">
        <v>34</v>
      </c>
      <c r="J1235" t="s">
        <v>34</v>
      </c>
      <c r="K1235" t="s">
        <v>37</v>
      </c>
      <c r="L1235" t="s">
        <v>38</v>
      </c>
      <c r="M1235" t="s">
        <v>37</v>
      </c>
      <c r="N1235" t="s">
        <v>37</v>
      </c>
      <c r="O1235" t="s">
        <v>37</v>
      </c>
      <c r="P1235" t="s">
        <v>37</v>
      </c>
      <c r="Q1235" t="s">
        <v>37</v>
      </c>
      <c r="R1235" t="s">
        <v>37</v>
      </c>
      <c r="S1235" t="s">
        <v>37</v>
      </c>
      <c r="T1235" t="s">
        <v>37</v>
      </c>
      <c r="U1235" t="s">
        <v>39</v>
      </c>
      <c r="V1235" t="s">
        <v>34</v>
      </c>
      <c r="W1235" t="s">
        <v>51</v>
      </c>
      <c r="X1235">
        <v>66.8</v>
      </c>
      <c r="Y1235">
        <v>4689.1499999999996</v>
      </c>
      <c r="Z1235">
        <v>0</v>
      </c>
      <c r="AA1235">
        <v>0</v>
      </c>
      <c r="AB1235">
        <v>0</v>
      </c>
      <c r="AC1235">
        <v>4689.1499999999996</v>
      </c>
      <c r="AD1235" t="s">
        <v>41</v>
      </c>
      <c r="AE1235" t="s">
        <v>42</v>
      </c>
      <c r="AF1235" t="s">
        <v>42</v>
      </c>
      <c r="AG1235">
        <f t="shared" si="38"/>
        <v>0</v>
      </c>
      <c r="AH1235" t="str" cm="1">
        <f t="array" ref="AH1235">_xlfn.IFS(
X1235&lt;=20, "&lt;20",
AND(X1235&gt;=20, X1235&lt;50), "20-50",
AND(X1235&gt;=50, X1235&lt;100), "50-100",
X1235&gt;=100, "&gt;100"
)</f>
        <v>50-100</v>
      </c>
      <c r="AI1235">
        <f t="shared" si="39"/>
        <v>0</v>
      </c>
      <c r="AJ1235" t="str" cm="1">
        <f t="array" ref="AJ1235">_xlfn.IFS(
C1235&lt;=20, "&lt;20",
AND(C1235&gt;=20, C1235&lt;35), "20-35",
AND(C1235&gt;=35, C1235&lt;50), "35-50",
C1235&gt;=50, "50-100"
)</f>
        <v>&lt;20</v>
      </c>
      <c r="AK1235" t="str" cm="1">
        <f t="array" ref="AK1235">_xlfn.IFS(
G1235&lt;6, "&lt;6",
AND(G1235&gt;=6, G1235&lt;12), "6-12",
AND(G1235&gt;=12, G1235&lt;18), "12-18",  AND(G1235&gt;=18, G1235&lt;24), "18-24", G1235&gt;=24, "24-36")</f>
        <v>6-12</v>
      </c>
    </row>
    <row r="1236" spans="1:37" x14ac:dyDescent="0.3">
      <c r="A1236" t="s">
        <v>1336</v>
      </c>
      <c r="B1236" t="s">
        <v>44</v>
      </c>
      <c r="C1236">
        <v>45</v>
      </c>
      <c r="D1236" t="s">
        <v>34</v>
      </c>
      <c r="E1236" t="s">
        <v>87</v>
      </c>
      <c r="F1236">
        <v>8</v>
      </c>
      <c r="G1236">
        <v>30</v>
      </c>
      <c r="H1236" t="s">
        <v>36</v>
      </c>
      <c r="I1236" t="s">
        <v>37</v>
      </c>
      <c r="J1236" t="s">
        <v>34</v>
      </c>
      <c r="K1236" t="s">
        <v>37</v>
      </c>
      <c r="L1236" t="s">
        <v>38</v>
      </c>
      <c r="M1236" t="s">
        <v>37</v>
      </c>
      <c r="N1236" t="s">
        <v>37</v>
      </c>
      <c r="O1236" t="s">
        <v>37</v>
      </c>
      <c r="P1236" t="s">
        <v>37</v>
      </c>
      <c r="Q1236" t="s">
        <v>34</v>
      </c>
      <c r="R1236" t="s">
        <v>37</v>
      </c>
      <c r="S1236" t="s">
        <v>37</v>
      </c>
      <c r="T1236" t="s">
        <v>34</v>
      </c>
      <c r="U1236" t="s">
        <v>39</v>
      </c>
      <c r="V1236" t="s">
        <v>37</v>
      </c>
      <c r="W1236" t="s">
        <v>40</v>
      </c>
      <c r="X1236">
        <v>75.55</v>
      </c>
      <c r="Y1236">
        <v>2680.15</v>
      </c>
      <c r="Z1236">
        <v>0</v>
      </c>
      <c r="AA1236">
        <v>100</v>
      </c>
      <c r="AB1236">
        <v>1152</v>
      </c>
      <c r="AC1236">
        <v>3932.15</v>
      </c>
      <c r="AD1236" t="s">
        <v>41</v>
      </c>
      <c r="AE1236" t="s">
        <v>42</v>
      </c>
      <c r="AF1236" t="s">
        <v>42</v>
      </c>
      <c r="AG1236">
        <f t="shared" si="38"/>
        <v>0</v>
      </c>
      <c r="AH1236" t="str" cm="1">
        <f t="array" ref="AH1236">_xlfn.IFS(
X1236&lt;=20, "&lt;20",
AND(X1236&gt;=20, X1236&lt;50), "20-50",
AND(X1236&gt;=50, X1236&lt;100), "50-100",
X1236&gt;=100, "&gt;100"
)</f>
        <v>50-100</v>
      </c>
      <c r="AI1236">
        <f t="shared" si="39"/>
        <v>0</v>
      </c>
      <c r="AJ1236" t="str" cm="1">
        <f t="array" ref="AJ1236">_xlfn.IFS(
C1236&lt;=20, "&lt;20",
AND(C1236&gt;=20, C1236&lt;35), "20-35",
AND(C1236&gt;=35, C1236&lt;50), "35-50",
C1236&gt;=50, "50-100"
)</f>
        <v>35-50</v>
      </c>
      <c r="AK1236" t="str" cm="1">
        <f t="array" ref="AK1236">_xlfn.IFS(
G1236&lt;6, "&lt;6",
AND(G1236&gt;=6, G1236&lt;12), "6-12",
AND(G1236&gt;=12, G1236&lt;18), "12-18",  AND(G1236&gt;=18, G1236&lt;24), "18-24", G1236&gt;=24, "24-36")</f>
        <v>24-36</v>
      </c>
    </row>
    <row r="1237" spans="1:37" x14ac:dyDescent="0.3">
      <c r="A1237" t="s">
        <v>1337</v>
      </c>
      <c r="B1237" t="s">
        <v>33</v>
      </c>
      <c r="C1237">
        <v>23</v>
      </c>
      <c r="D1237" t="s">
        <v>37</v>
      </c>
      <c r="E1237" t="s">
        <v>56</v>
      </c>
      <c r="F1237">
        <v>15</v>
      </c>
      <c r="G1237">
        <v>5</v>
      </c>
      <c r="H1237" t="s">
        <v>36</v>
      </c>
      <c r="I1237" t="s">
        <v>37</v>
      </c>
      <c r="J1237" t="s">
        <v>34</v>
      </c>
      <c r="K1237" t="s">
        <v>37</v>
      </c>
      <c r="L1237" t="s">
        <v>50</v>
      </c>
      <c r="M1237" t="s">
        <v>34</v>
      </c>
      <c r="N1237" t="s">
        <v>37</v>
      </c>
      <c r="O1237" t="s">
        <v>34</v>
      </c>
      <c r="P1237" t="s">
        <v>34</v>
      </c>
      <c r="Q1237" t="s">
        <v>34</v>
      </c>
      <c r="R1237" t="s">
        <v>34</v>
      </c>
      <c r="S1237" t="s">
        <v>34</v>
      </c>
      <c r="T1237" t="s">
        <v>37</v>
      </c>
      <c r="U1237" t="s">
        <v>46</v>
      </c>
      <c r="V1237" t="s">
        <v>34</v>
      </c>
      <c r="W1237" t="s">
        <v>40</v>
      </c>
      <c r="X1237">
        <v>74.599999999999994</v>
      </c>
      <c r="Y1237">
        <v>74.599999999999994</v>
      </c>
      <c r="Z1237">
        <v>0</v>
      </c>
      <c r="AA1237">
        <v>0</v>
      </c>
      <c r="AB1237">
        <v>42.99</v>
      </c>
      <c r="AC1237">
        <v>117.59</v>
      </c>
      <c r="AD1237" t="s">
        <v>85</v>
      </c>
      <c r="AE1237" t="s">
        <v>42</v>
      </c>
      <c r="AF1237" t="s">
        <v>42</v>
      </c>
      <c r="AG1237">
        <f t="shared" si="38"/>
        <v>0</v>
      </c>
      <c r="AH1237" t="str" cm="1">
        <f t="array" ref="AH1237">_xlfn.IFS(
X1237&lt;=20, "&lt;20",
AND(X1237&gt;=20, X1237&lt;50), "20-50",
AND(X1237&gt;=50, X1237&lt;100), "50-100",
X1237&gt;=100, "&gt;100"
)</f>
        <v>50-100</v>
      </c>
      <c r="AI1237">
        <f t="shared" si="39"/>
        <v>1</v>
      </c>
      <c r="AJ1237" t="str" cm="1">
        <f t="array" ref="AJ1237">_xlfn.IFS(
C1237&lt;=20, "&lt;20",
AND(C1237&gt;=20, C1237&lt;35), "20-35",
AND(C1237&gt;=35, C1237&lt;50), "35-50",
C1237&gt;=50, "50-100"
)</f>
        <v>20-35</v>
      </c>
      <c r="AK1237" t="str" cm="1">
        <f t="array" ref="AK1237">_xlfn.IFS(
G1237&lt;6, "&lt;6",
AND(G1237&gt;=6, G1237&lt;12), "6-12",
AND(G1237&gt;=12, G1237&lt;18), "12-18",  AND(G1237&gt;=18, G1237&lt;24), "18-24", G1237&gt;=24, "24-36")</f>
        <v>&lt;6</v>
      </c>
    </row>
    <row r="1238" spans="1:37" x14ac:dyDescent="0.3">
      <c r="A1238" t="s">
        <v>1338</v>
      </c>
      <c r="B1238" t="s">
        <v>44</v>
      </c>
      <c r="C1238">
        <v>82</v>
      </c>
      <c r="D1238" t="s">
        <v>37</v>
      </c>
      <c r="E1238" t="s">
        <v>45</v>
      </c>
      <c r="F1238">
        <v>6</v>
      </c>
      <c r="G1238">
        <v>13</v>
      </c>
      <c r="H1238" t="s">
        <v>70</v>
      </c>
      <c r="I1238" t="s">
        <v>37</v>
      </c>
      <c r="J1238" t="s">
        <v>37</v>
      </c>
      <c r="K1238" t="s">
        <v>37</v>
      </c>
      <c r="L1238" t="s">
        <v>50</v>
      </c>
      <c r="M1238" t="s">
        <v>34</v>
      </c>
      <c r="N1238" t="s">
        <v>34</v>
      </c>
      <c r="O1238" t="s">
        <v>37</v>
      </c>
      <c r="P1238" t="s">
        <v>34</v>
      </c>
      <c r="Q1238" t="s">
        <v>37</v>
      </c>
      <c r="R1238" t="s">
        <v>37</v>
      </c>
      <c r="S1238" t="s">
        <v>34</v>
      </c>
      <c r="T1238" t="s">
        <v>37</v>
      </c>
      <c r="U1238" t="s">
        <v>46</v>
      </c>
      <c r="V1238" t="s">
        <v>37</v>
      </c>
      <c r="W1238" t="s">
        <v>51</v>
      </c>
      <c r="X1238">
        <v>98.4</v>
      </c>
      <c r="Y1238">
        <v>4187.75</v>
      </c>
      <c r="Z1238">
        <v>0</v>
      </c>
      <c r="AA1238">
        <v>0</v>
      </c>
      <c r="AB1238">
        <v>1724.46</v>
      </c>
      <c r="AC1238">
        <v>5912.21</v>
      </c>
      <c r="AD1238" t="s">
        <v>52</v>
      </c>
      <c r="AE1238" t="s">
        <v>53</v>
      </c>
      <c r="AF1238" t="s">
        <v>54</v>
      </c>
      <c r="AG1238">
        <f t="shared" si="38"/>
        <v>1</v>
      </c>
      <c r="AH1238" t="str" cm="1">
        <f t="array" ref="AH1238">_xlfn.IFS(
X1238&lt;=20, "&lt;20",
AND(X1238&gt;=20, X1238&lt;50), "20-50",
AND(X1238&gt;=50, X1238&lt;100), "50-100",
X1238&gt;=100, "&gt;100"
)</f>
        <v>50-100</v>
      </c>
      <c r="AI1238">
        <f t="shared" si="39"/>
        <v>0</v>
      </c>
      <c r="AJ1238" t="str" cm="1">
        <f t="array" ref="AJ1238">_xlfn.IFS(
C1238&lt;=20, "&lt;20",
AND(C1238&gt;=20, C1238&lt;35), "20-35",
AND(C1238&gt;=35, C1238&lt;50), "35-50",
C1238&gt;=50, "50-100"
)</f>
        <v>50-100</v>
      </c>
      <c r="AK1238" t="str" cm="1">
        <f t="array" ref="AK1238">_xlfn.IFS(
G1238&lt;6, "&lt;6",
AND(G1238&gt;=6, G1238&lt;12), "6-12",
AND(G1238&gt;=12, G1238&lt;18), "12-18",  AND(G1238&gt;=18, G1238&lt;24), "18-24", G1238&gt;=24, "24-36")</f>
        <v>12-18</v>
      </c>
    </row>
    <row r="1239" spans="1:37" x14ac:dyDescent="0.3">
      <c r="A1239" t="s">
        <v>1339</v>
      </c>
      <c r="B1239" t="s">
        <v>33</v>
      </c>
      <c r="C1239">
        <v>35</v>
      </c>
      <c r="D1239" t="s">
        <v>37</v>
      </c>
      <c r="E1239" t="s">
        <v>87</v>
      </c>
      <c r="F1239">
        <v>15</v>
      </c>
      <c r="G1239">
        <v>33</v>
      </c>
      <c r="H1239" t="s">
        <v>57</v>
      </c>
      <c r="I1239" t="s">
        <v>37</v>
      </c>
      <c r="J1239" t="s">
        <v>34</v>
      </c>
      <c r="K1239" t="s">
        <v>34</v>
      </c>
      <c r="L1239" t="s">
        <v>34</v>
      </c>
      <c r="M1239" t="s">
        <v>34</v>
      </c>
      <c r="N1239" t="s">
        <v>34</v>
      </c>
      <c r="O1239" t="s">
        <v>34</v>
      </c>
      <c r="P1239" t="s">
        <v>34</v>
      </c>
      <c r="Q1239" t="s">
        <v>34</v>
      </c>
      <c r="R1239" t="s">
        <v>34</v>
      </c>
      <c r="S1239" t="s">
        <v>34</v>
      </c>
      <c r="T1239" t="s">
        <v>34</v>
      </c>
      <c r="U1239" t="s">
        <v>46</v>
      </c>
      <c r="V1239" t="s">
        <v>34</v>
      </c>
      <c r="W1239" t="s">
        <v>40</v>
      </c>
      <c r="X1239">
        <v>20.5</v>
      </c>
      <c r="Y1239">
        <v>402.85</v>
      </c>
      <c r="Z1239">
        <v>0</v>
      </c>
      <c r="AA1239">
        <v>0</v>
      </c>
      <c r="AB1239">
        <v>690.69</v>
      </c>
      <c r="AC1239">
        <v>1093.54</v>
      </c>
      <c r="AD1239" t="s">
        <v>41</v>
      </c>
      <c r="AE1239" t="s">
        <v>42</v>
      </c>
      <c r="AF1239" t="s">
        <v>42</v>
      </c>
      <c r="AG1239">
        <f t="shared" si="38"/>
        <v>0</v>
      </c>
      <c r="AH1239" t="str" cm="1">
        <f t="array" ref="AH1239">_xlfn.IFS(
X1239&lt;=20, "&lt;20",
AND(X1239&gt;=20, X1239&lt;50), "20-50",
AND(X1239&gt;=50, X1239&lt;100), "50-100",
X1239&gt;=100, "&gt;100"
)</f>
        <v>20-50</v>
      </c>
      <c r="AI1239">
        <f t="shared" si="39"/>
        <v>0</v>
      </c>
      <c r="AJ1239" t="str" cm="1">
        <f t="array" ref="AJ1239">_xlfn.IFS(
C1239&lt;=20, "&lt;20",
AND(C1239&gt;=20, C1239&lt;35), "20-35",
AND(C1239&gt;=35, C1239&lt;50), "35-50",
C1239&gt;=50, "50-100"
)</f>
        <v>35-50</v>
      </c>
      <c r="AK1239" t="str" cm="1">
        <f t="array" ref="AK1239">_xlfn.IFS(
G1239&lt;6, "&lt;6",
AND(G1239&gt;=6, G1239&lt;12), "6-12",
AND(G1239&gt;=12, G1239&lt;18), "12-18",  AND(G1239&gt;=18, G1239&lt;24), "18-24", G1239&gt;=24, "24-36")</f>
        <v>24-36</v>
      </c>
    </row>
    <row r="1240" spans="1:37" x14ac:dyDescent="0.3">
      <c r="A1240" t="s">
        <v>1340</v>
      </c>
      <c r="B1240" t="s">
        <v>33</v>
      </c>
      <c r="C1240">
        <v>40</v>
      </c>
      <c r="D1240" t="s">
        <v>34</v>
      </c>
      <c r="E1240" t="s">
        <v>114</v>
      </c>
      <c r="F1240">
        <v>1</v>
      </c>
      <c r="G1240">
        <v>25</v>
      </c>
      <c r="H1240" t="s">
        <v>57</v>
      </c>
      <c r="I1240" t="s">
        <v>37</v>
      </c>
      <c r="J1240" t="s">
        <v>37</v>
      </c>
      <c r="K1240" t="s">
        <v>37</v>
      </c>
      <c r="L1240" t="s">
        <v>50</v>
      </c>
      <c r="M1240" t="s">
        <v>34</v>
      </c>
      <c r="N1240" t="s">
        <v>34</v>
      </c>
      <c r="O1240" t="s">
        <v>34</v>
      </c>
      <c r="P1240" t="s">
        <v>34</v>
      </c>
      <c r="Q1240" t="s">
        <v>34</v>
      </c>
      <c r="R1240" t="s">
        <v>34</v>
      </c>
      <c r="S1240" t="s">
        <v>34</v>
      </c>
      <c r="T1240" t="s">
        <v>37</v>
      </c>
      <c r="U1240" t="s">
        <v>46</v>
      </c>
      <c r="V1240" t="s">
        <v>37</v>
      </c>
      <c r="W1240" t="s">
        <v>51</v>
      </c>
      <c r="X1240">
        <v>74.349999999999994</v>
      </c>
      <c r="Y1240">
        <v>834.2</v>
      </c>
      <c r="Z1240">
        <v>0</v>
      </c>
      <c r="AA1240">
        <v>0</v>
      </c>
      <c r="AB1240">
        <v>100.54</v>
      </c>
      <c r="AC1240">
        <v>934.74</v>
      </c>
      <c r="AD1240" t="s">
        <v>52</v>
      </c>
      <c r="AE1240" t="s">
        <v>53</v>
      </c>
      <c r="AF1240" t="s">
        <v>91</v>
      </c>
      <c r="AG1240">
        <f t="shared" si="38"/>
        <v>1</v>
      </c>
      <c r="AH1240" t="str" cm="1">
        <f t="array" ref="AH1240">_xlfn.IFS(
X1240&lt;=20, "&lt;20",
AND(X1240&gt;=20, X1240&lt;50), "20-50",
AND(X1240&gt;=50, X1240&lt;100), "50-100",
X1240&gt;=100, "&gt;100"
)</f>
        <v>50-100</v>
      </c>
      <c r="AI1240">
        <f t="shared" si="39"/>
        <v>0</v>
      </c>
      <c r="AJ1240" t="str" cm="1">
        <f t="array" ref="AJ1240">_xlfn.IFS(
C1240&lt;=20, "&lt;20",
AND(C1240&gt;=20, C1240&lt;35), "20-35",
AND(C1240&gt;=35, C1240&lt;50), "35-50",
C1240&gt;=50, "50-100"
)</f>
        <v>35-50</v>
      </c>
      <c r="AK1240" t="str" cm="1">
        <f t="array" ref="AK1240">_xlfn.IFS(
G1240&lt;6, "&lt;6",
AND(G1240&gt;=6, G1240&lt;12), "6-12",
AND(G1240&gt;=12, G1240&lt;18), "12-18",  AND(G1240&gt;=18, G1240&lt;24), "18-24", G1240&gt;=24, "24-36")</f>
        <v>24-36</v>
      </c>
    </row>
    <row r="1241" spans="1:37" x14ac:dyDescent="0.3">
      <c r="A1241" t="s">
        <v>1341</v>
      </c>
      <c r="B1241" t="s">
        <v>33</v>
      </c>
      <c r="C1241">
        <v>42</v>
      </c>
      <c r="D1241" t="s">
        <v>37</v>
      </c>
      <c r="E1241" t="s">
        <v>56</v>
      </c>
      <c r="F1241">
        <v>6</v>
      </c>
      <c r="G1241">
        <v>36</v>
      </c>
      <c r="H1241" t="s">
        <v>36</v>
      </c>
      <c r="I1241" t="s">
        <v>37</v>
      </c>
      <c r="J1241" t="s">
        <v>37</v>
      </c>
      <c r="K1241" t="s">
        <v>37</v>
      </c>
      <c r="L1241" t="s">
        <v>50</v>
      </c>
      <c r="M1241" t="s">
        <v>37</v>
      </c>
      <c r="N1241" t="s">
        <v>34</v>
      </c>
      <c r="O1241" t="s">
        <v>34</v>
      </c>
      <c r="P1241" t="s">
        <v>34</v>
      </c>
      <c r="Q1241" t="s">
        <v>34</v>
      </c>
      <c r="R1241" t="s">
        <v>34</v>
      </c>
      <c r="S1241" t="s">
        <v>34</v>
      </c>
      <c r="T1241" t="s">
        <v>37</v>
      </c>
      <c r="U1241" t="s">
        <v>46</v>
      </c>
      <c r="V1241" t="s">
        <v>37</v>
      </c>
      <c r="W1241" t="s">
        <v>51</v>
      </c>
      <c r="X1241">
        <v>79.8</v>
      </c>
      <c r="Y1241">
        <v>4526.8500000000004</v>
      </c>
      <c r="Z1241">
        <v>0</v>
      </c>
      <c r="AA1241">
        <v>0</v>
      </c>
      <c r="AB1241">
        <v>1317.18</v>
      </c>
      <c r="AC1241">
        <v>5844.03</v>
      </c>
      <c r="AD1241" t="s">
        <v>41</v>
      </c>
      <c r="AE1241" t="s">
        <v>42</v>
      </c>
      <c r="AF1241" t="s">
        <v>42</v>
      </c>
      <c r="AG1241">
        <f t="shared" si="38"/>
        <v>0</v>
      </c>
      <c r="AH1241" t="str" cm="1">
        <f t="array" ref="AH1241">_xlfn.IFS(
X1241&lt;=20, "&lt;20",
AND(X1241&gt;=20, X1241&lt;50), "20-50",
AND(X1241&gt;=50, X1241&lt;100), "50-100",
X1241&gt;=100, "&gt;100"
)</f>
        <v>50-100</v>
      </c>
      <c r="AI1241">
        <f t="shared" si="39"/>
        <v>0</v>
      </c>
      <c r="AJ1241" t="str" cm="1">
        <f t="array" ref="AJ1241">_xlfn.IFS(
C1241&lt;=20, "&lt;20",
AND(C1241&gt;=20, C1241&lt;35), "20-35",
AND(C1241&gt;=35, C1241&lt;50), "35-50",
C1241&gt;=50, "50-100"
)</f>
        <v>35-50</v>
      </c>
      <c r="AK1241" t="str" cm="1">
        <f t="array" ref="AK1241">_xlfn.IFS(
G1241&lt;6, "&lt;6",
AND(G1241&gt;=6, G1241&lt;12), "6-12",
AND(G1241&gt;=12, G1241&lt;18), "12-18",  AND(G1241&gt;=18, G1241&lt;24), "18-24", G1241&gt;=24, "24-36")</f>
        <v>24-36</v>
      </c>
    </row>
    <row r="1242" spans="1:37" x14ac:dyDescent="0.3">
      <c r="A1242" t="s">
        <v>1342</v>
      </c>
      <c r="B1242" t="s">
        <v>33</v>
      </c>
      <c r="C1242">
        <v>61</v>
      </c>
      <c r="D1242" t="s">
        <v>34</v>
      </c>
      <c r="E1242" t="s">
        <v>56</v>
      </c>
      <c r="F1242">
        <v>7</v>
      </c>
      <c r="G1242">
        <v>5</v>
      </c>
      <c r="H1242" t="s">
        <v>36</v>
      </c>
      <c r="I1242" t="s">
        <v>37</v>
      </c>
      <c r="J1242" t="s">
        <v>34</v>
      </c>
      <c r="K1242" t="s">
        <v>37</v>
      </c>
      <c r="L1242" t="s">
        <v>50</v>
      </c>
      <c r="M1242" t="s">
        <v>37</v>
      </c>
      <c r="N1242" t="s">
        <v>34</v>
      </c>
      <c r="O1242" t="s">
        <v>34</v>
      </c>
      <c r="P1242" t="s">
        <v>37</v>
      </c>
      <c r="Q1242" t="s">
        <v>34</v>
      </c>
      <c r="R1242" t="s">
        <v>34</v>
      </c>
      <c r="S1242" t="s">
        <v>34</v>
      </c>
      <c r="T1242" t="s">
        <v>37</v>
      </c>
      <c r="U1242" t="s">
        <v>46</v>
      </c>
      <c r="V1242" t="s">
        <v>34</v>
      </c>
      <c r="W1242" t="s">
        <v>51</v>
      </c>
      <c r="X1242">
        <v>80.849999999999994</v>
      </c>
      <c r="Y1242">
        <v>866.45</v>
      </c>
      <c r="Z1242">
        <v>23.72</v>
      </c>
      <c r="AA1242">
        <v>0</v>
      </c>
      <c r="AB1242">
        <v>219.12</v>
      </c>
      <c r="AC1242">
        <v>1061.8499999999999</v>
      </c>
      <c r="AD1242" t="s">
        <v>52</v>
      </c>
      <c r="AE1242" t="s">
        <v>53</v>
      </c>
      <c r="AF1242" t="s">
        <v>162</v>
      </c>
      <c r="AG1242">
        <f t="shared" si="38"/>
        <v>1</v>
      </c>
      <c r="AH1242" t="str" cm="1">
        <f t="array" ref="AH1242">_xlfn.IFS(
X1242&lt;=20, "&lt;20",
AND(X1242&gt;=20, X1242&lt;50), "20-50",
AND(X1242&gt;=50, X1242&lt;100), "50-100",
X1242&gt;=100, "&gt;100"
)</f>
        <v>50-100</v>
      </c>
      <c r="AI1242">
        <f t="shared" si="39"/>
        <v>0</v>
      </c>
      <c r="AJ1242" t="str" cm="1">
        <f t="array" ref="AJ1242">_xlfn.IFS(
C1242&lt;=20, "&lt;20",
AND(C1242&gt;=20, C1242&lt;35), "20-35",
AND(C1242&gt;=35, C1242&lt;50), "35-50",
C1242&gt;=50, "50-100"
)</f>
        <v>50-100</v>
      </c>
      <c r="AK1242" t="str" cm="1">
        <f t="array" ref="AK1242">_xlfn.IFS(
G1242&lt;6, "&lt;6",
AND(G1242&gt;=6, G1242&lt;12), "6-12",
AND(G1242&gt;=12, G1242&lt;18), "12-18",  AND(G1242&gt;=18, G1242&lt;24), "18-24", G1242&gt;=24, "24-36")</f>
        <v>&lt;6</v>
      </c>
    </row>
    <row r="1243" spans="1:37" x14ac:dyDescent="0.3">
      <c r="A1243" t="s">
        <v>1343</v>
      </c>
      <c r="B1243" t="s">
        <v>33</v>
      </c>
      <c r="C1243">
        <v>25</v>
      </c>
      <c r="D1243" t="s">
        <v>34</v>
      </c>
      <c r="E1243" t="s">
        <v>74</v>
      </c>
      <c r="F1243">
        <v>9</v>
      </c>
      <c r="G1243">
        <v>28</v>
      </c>
      <c r="H1243" t="s">
        <v>36</v>
      </c>
      <c r="I1243" t="s">
        <v>37</v>
      </c>
      <c r="J1243" t="s">
        <v>34</v>
      </c>
      <c r="K1243" t="s">
        <v>34</v>
      </c>
      <c r="L1243" t="s">
        <v>34</v>
      </c>
      <c r="M1243" t="s">
        <v>34</v>
      </c>
      <c r="N1243" t="s">
        <v>34</v>
      </c>
      <c r="O1243" t="s">
        <v>34</v>
      </c>
      <c r="P1243" t="s">
        <v>34</v>
      </c>
      <c r="Q1243" t="s">
        <v>34</v>
      </c>
      <c r="R1243" t="s">
        <v>34</v>
      </c>
      <c r="S1243" t="s">
        <v>34</v>
      </c>
      <c r="T1243" t="s">
        <v>34</v>
      </c>
      <c r="U1243" t="s">
        <v>39</v>
      </c>
      <c r="V1243" t="s">
        <v>34</v>
      </c>
      <c r="W1243" t="s">
        <v>143</v>
      </c>
      <c r="X1243">
        <v>20.350000000000001</v>
      </c>
      <c r="Y1243">
        <v>617.35</v>
      </c>
      <c r="Z1243">
        <v>0</v>
      </c>
      <c r="AA1243">
        <v>0</v>
      </c>
      <c r="AB1243">
        <v>614.51</v>
      </c>
      <c r="AC1243">
        <v>1231.8599999999999</v>
      </c>
      <c r="AD1243" t="s">
        <v>41</v>
      </c>
      <c r="AE1243" t="s">
        <v>42</v>
      </c>
      <c r="AF1243" t="s">
        <v>42</v>
      </c>
      <c r="AG1243">
        <f t="shared" si="38"/>
        <v>0</v>
      </c>
      <c r="AH1243" t="str" cm="1">
        <f t="array" ref="AH1243">_xlfn.IFS(
X1243&lt;=20, "&lt;20",
AND(X1243&gt;=20, X1243&lt;50), "20-50",
AND(X1243&gt;=50, X1243&lt;100), "50-100",
X1243&gt;=100, "&gt;100"
)</f>
        <v>20-50</v>
      </c>
      <c r="AI1243">
        <f t="shared" si="39"/>
        <v>0</v>
      </c>
      <c r="AJ1243" t="str" cm="1">
        <f t="array" ref="AJ1243">_xlfn.IFS(
C1243&lt;=20, "&lt;20",
AND(C1243&gt;=20, C1243&lt;35), "20-35",
AND(C1243&gt;=35, C1243&lt;50), "35-50",
C1243&gt;=50, "50-100"
)</f>
        <v>20-35</v>
      </c>
      <c r="AK1243" t="str" cm="1">
        <f t="array" ref="AK1243">_xlfn.IFS(
G1243&lt;6, "&lt;6",
AND(G1243&gt;=6, G1243&lt;12), "6-12",
AND(G1243&gt;=12, G1243&lt;18), "12-18",  AND(G1243&gt;=18, G1243&lt;24), "18-24", G1243&gt;=24, "24-36")</f>
        <v>24-36</v>
      </c>
    </row>
    <row r="1244" spans="1:37" x14ac:dyDescent="0.3">
      <c r="A1244" t="s">
        <v>1344</v>
      </c>
      <c r="B1244" t="s">
        <v>33</v>
      </c>
      <c r="C1244">
        <v>31</v>
      </c>
      <c r="D1244" t="s">
        <v>37</v>
      </c>
      <c r="E1244" t="s">
        <v>74</v>
      </c>
      <c r="F1244">
        <v>14</v>
      </c>
      <c r="G1244">
        <v>1</v>
      </c>
      <c r="H1244" t="s">
        <v>49</v>
      </c>
      <c r="I1244" t="s">
        <v>37</v>
      </c>
      <c r="J1244" t="s">
        <v>37</v>
      </c>
      <c r="K1244" t="s">
        <v>37</v>
      </c>
      <c r="L1244" t="s">
        <v>50</v>
      </c>
      <c r="M1244" t="s">
        <v>34</v>
      </c>
      <c r="N1244" t="s">
        <v>34</v>
      </c>
      <c r="O1244" t="s">
        <v>37</v>
      </c>
      <c r="P1244" t="s">
        <v>37</v>
      </c>
      <c r="Q1244" t="s">
        <v>37</v>
      </c>
      <c r="R1244" t="s">
        <v>37</v>
      </c>
      <c r="S1244" t="s">
        <v>37</v>
      </c>
      <c r="T1244" t="s">
        <v>37</v>
      </c>
      <c r="U1244" t="s">
        <v>46</v>
      </c>
      <c r="V1244" t="s">
        <v>37</v>
      </c>
      <c r="W1244" t="s">
        <v>51</v>
      </c>
      <c r="X1244">
        <v>104.4</v>
      </c>
      <c r="Y1244">
        <v>242.8</v>
      </c>
      <c r="Z1244">
        <v>45.44</v>
      </c>
      <c r="AA1244">
        <v>0</v>
      </c>
      <c r="AB1244">
        <v>23.02</v>
      </c>
      <c r="AC1244">
        <v>220.38</v>
      </c>
      <c r="AD1244" t="s">
        <v>52</v>
      </c>
      <c r="AE1244" t="s">
        <v>104</v>
      </c>
      <c r="AF1244" t="s">
        <v>150</v>
      </c>
      <c r="AG1244">
        <f t="shared" si="38"/>
        <v>1</v>
      </c>
      <c r="AH1244" t="str" cm="1">
        <f t="array" ref="AH1244">_xlfn.IFS(
X1244&lt;=20, "&lt;20",
AND(X1244&gt;=20, X1244&lt;50), "20-50",
AND(X1244&gt;=50, X1244&lt;100), "50-100",
X1244&gt;=100, "&gt;100"
)</f>
        <v>&gt;100</v>
      </c>
      <c r="AI1244">
        <f t="shared" si="39"/>
        <v>0</v>
      </c>
      <c r="AJ1244" t="str" cm="1">
        <f t="array" ref="AJ1244">_xlfn.IFS(
C1244&lt;=20, "&lt;20",
AND(C1244&gt;=20, C1244&lt;35), "20-35",
AND(C1244&gt;=35, C1244&lt;50), "35-50",
C1244&gt;=50, "50-100"
)</f>
        <v>20-35</v>
      </c>
      <c r="AK1244" t="str" cm="1">
        <f t="array" ref="AK1244">_xlfn.IFS(
G1244&lt;6, "&lt;6",
AND(G1244&gt;=6, G1244&lt;12), "6-12",
AND(G1244&gt;=12, G1244&lt;18), "12-18",  AND(G1244&gt;=18, G1244&lt;24), "18-24", G1244&gt;=24, "24-36")</f>
        <v>&lt;6</v>
      </c>
    </row>
    <row r="1245" spans="1:37" x14ac:dyDescent="0.3">
      <c r="A1245" t="s">
        <v>1345</v>
      </c>
      <c r="B1245" t="s">
        <v>33</v>
      </c>
      <c r="C1245">
        <v>24</v>
      </c>
      <c r="D1245" t="s">
        <v>37</v>
      </c>
      <c r="E1245" t="s">
        <v>64</v>
      </c>
      <c r="F1245">
        <v>11</v>
      </c>
      <c r="G1245">
        <v>12</v>
      </c>
      <c r="H1245" t="s">
        <v>57</v>
      </c>
      <c r="I1245" t="s">
        <v>37</v>
      </c>
      <c r="J1245" t="s">
        <v>34</v>
      </c>
      <c r="K1245" t="s">
        <v>37</v>
      </c>
      <c r="L1245" t="s">
        <v>72</v>
      </c>
      <c r="M1245" t="s">
        <v>37</v>
      </c>
      <c r="N1245" t="s">
        <v>34</v>
      </c>
      <c r="O1245" t="s">
        <v>34</v>
      </c>
      <c r="P1245" t="s">
        <v>37</v>
      </c>
      <c r="Q1245" t="s">
        <v>34</v>
      </c>
      <c r="R1245" t="s">
        <v>34</v>
      </c>
      <c r="S1245" t="s">
        <v>34</v>
      </c>
      <c r="T1245" t="s">
        <v>37</v>
      </c>
      <c r="U1245" t="s">
        <v>39</v>
      </c>
      <c r="V1245" t="s">
        <v>37</v>
      </c>
      <c r="W1245" t="s">
        <v>143</v>
      </c>
      <c r="X1245">
        <v>54.6</v>
      </c>
      <c r="Y1245">
        <v>617.85</v>
      </c>
      <c r="Z1245">
        <v>0</v>
      </c>
      <c r="AA1245">
        <v>0</v>
      </c>
      <c r="AB1245">
        <v>12.76</v>
      </c>
      <c r="AC1245">
        <v>630.61</v>
      </c>
      <c r="AD1245" t="s">
        <v>41</v>
      </c>
      <c r="AE1245" t="s">
        <v>42</v>
      </c>
      <c r="AF1245" t="s">
        <v>42</v>
      </c>
      <c r="AG1245">
        <f t="shared" si="38"/>
        <v>0</v>
      </c>
      <c r="AH1245" t="str" cm="1">
        <f t="array" ref="AH1245">_xlfn.IFS(
X1245&lt;=20, "&lt;20",
AND(X1245&gt;=20, X1245&lt;50), "20-50",
AND(X1245&gt;=50, X1245&lt;100), "50-100",
X1245&gt;=100, "&gt;100"
)</f>
        <v>50-100</v>
      </c>
      <c r="AI1245">
        <f t="shared" si="39"/>
        <v>0</v>
      </c>
      <c r="AJ1245" t="str" cm="1">
        <f t="array" ref="AJ1245">_xlfn.IFS(
C1245&lt;=20, "&lt;20",
AND(C1245&gt;=20, C1245&lt;35), "20-35",
AND(C1245&gt;=35, C1245&lt;50), "35-50",
C1245&gt;=50, "50-100"
)</f>
        <v>20-35</v>
      </c>
      <c r="AK1245" t="str" cm="1">
        <f t="array" ref="AK1245">_xlfn.IFS(
G1245&lt;6, "&lt;6",
AND(G1245&gt;=6, G1245&lt;12), "6-12",
AND(G1245&gt;=12, G1245&lt;18), "12-18",  AND(G1245&gt;=18, G1245&lt;24), "18-24", G1245&gt;=24, "24-36")</f>
        <v>12-18</v>
      </c>
    </row>
    <row r="1246" spans="1:37" x14ac:dyDescent="0.3">
      <c r="A1246" t="s">
        <v>1346</v>
      </c>
      <c r="B1246" t="s">
        <v>33</v>
      </c>
      <c r="C1246">
        <v>69</v>
      </c>
      <c r="D1246" t="s">
        <v>37</v>
      </c>
      <c r="E1246" t="s">
        <v>76</v>
      </c>
      <c r="F1246">
        <v>14</v>
      </c>
      <c r="G1246">
        <v>30</v>
      </c>
      <c r="H1246" t="s">
        <v>36</v>
      </c>
      <c r="I1246" t="s">
        <v>37</v>
      </c>
      <c r="J1246" t="s">
        <v>37</v>
      </c>
      <c r="K1246" t="s">
        <v>37</v>
      </c>
      <c r="L1246" t="s">
        <v>50</v>
      </c>
      <c r="M1246" t="s">
        <v>34</v>
      </c>
      <c r="N1246" t="s">
        <v>37</v>
      </c>
      <c r="O1246" t="s">
        <v>34</v>
      </c>
      <c r="P1246" t="s">
        <v>34</v>
      </c>
      <c r="Q1246" t="s">
        <v>37</v>
      </c>
      <c r="R1246" t="s">
        <v>34</v>
      </c>
      <c r="S1246" t="s">
        <v>34</v>
      </c>
      <c r="T1246" t="s">
        <v>34</v>
      </c>
      <c r="U1246" t="s">
        <v>46</v>
      </c>
      <c r="V1246" t="s">
        <v>37</v>
      </c>
      <c r="W1246" t="s">
        <v>51</v>
      </c>
      <c r="X1246">
        <v>89.95</v>
      </c>
      <c r="Y1246">
        <v>6143.15</v>
      </c>
      <c r="Z1246">
        <v>6.79</v>
      </c>
      <c r="AA1246">
        <v>110</v>
      </c>
      <c r="AB1246">
        <v>1127.46</v>
      </c>
      <c r="AC1246">
        <v>7373.82</v>
      </c>
      <c r="AD1246" t="s">
        <v>52</v>
      </c>
      <c r="AE1246" t="s">
        <v>53</v>
      </c>
      <c r="AF1246" t="s">
        <v>54</v>
      </c>
      <c r="AG1246">
        <f t="shared" si="38"/>
        <v>1</v>
      </c>
      <c r="AH1246" t="str" cm="1">
        <f t="array" ref="AH1246">_xlfn.IFS(
X1246&lt;=20, "&lt;20",
AND(X1246&gt;=20, X1246&lt;50), "20-50",
AND(X1246&gt;=50, X1246&lt;100), "50-100",
X1246&gt;=100, "&gt;100"
)</f>
        <v>50-100</v>
      </c>
      <c r="AI1246">
        <f t="shared" si="39"/>
        <v>0</v>
      </c>
      <c r="AJ1246" t="str" cm="1">
        <f t="array" ref="AJ1246">_xlfn.IFS(
C1246&lt;=20, "&lt;20",
AND(C1246&gt;=20, C1246&lt;35), "20-35",
AND(C1246&gt;=35, C1246&lt;50), "35-50",
C1246&gt;=50, "50-100"
)</f>
        <v>50-100</v>
      </c>
      <c r="AK1246" t="str" cm="1">
        <f t="array" ref="AK1246">_xlfn.IFS(
G1246&lt;6, "&lt;6",
AND(G1246&gt;=6, G1246&lt;12), "6-12",
AND(G1246&gt;=12, G1246&lt;18), "12-18",  AND(G1246&gt;=18, G1246&lt;24), "18-24", G1246&gt;=24, "24-36")</f>
        <v>24-36</v>
      </c>
    </row>
    <row r="1247" spans="1:37" x14ac:dyDescent="0.3">
      <c r="A1247" t="s">
        <v>1347</v>
      </c>
      <c r="B1247" t="s">
        <v>44</v>
      </c>
      <c r="C1247">
        <v>69</v>
      </c>
      <c r="D1247" t="s">
        <v>37</v>
      </c>
      <c r="E1247" t="s">
        <v>56</v>
      </c>
      <c r="F1247">
        <v>8</v>
      </c>
      <c r="G1247">
        <v>17</v>
      </c>
      <c r="H1247" t="s">
        <v>70</v>
      </c>
      <c r="I1247" t="s">
        <v>37</v>
      </c>
      <c r="J1247" t="s">
        <v>37</v>
      </c>
      <c r="K1247" t="s">
        <v>37</v>
      </c>
      <c r="L1247" t="s">
        <v>50</v>
      </c>
      <c r="M1247" t="s">
        <v>37</v>
      </c>
      <c r="N1247" t="s">
        <v>34</v>
      </c>
      <c r="O1247" t="s">
        <v>37</v>
      </c>
      <c r="P1247" t="s">
        <v>37</v>
      </c>
      <c r="Q1247" t="s">
        <v>37</v>
      </c>
      <c r="R1247" t="s">
        <v>37</v>
      </c>
      <c r="S1247" t="s">
        <v>34</v>
      </c>
      <c r="T1247" t="s">
        <v>37</v>
      </c>
      <c r="U1247" t="s">
        <v>67</v>
      </c>
      <c r="V1247" t="s">
        <v>37</v>
      </c>
      <c r="W1247" t="s">
        <v>51</v>
      </c>
      <c r="X1247">
        <v>111.6</v>
      </c>
      <c r="Y1247">
        <v>7099</v>
      </c>
      <c r="Z1247">
        <v>0</v>
      </c>
      <c r="AA1247">
        <v>0</v>
      </c>
      <c r="AB1247">
        <v>1045.1199999999999</v>
      </c>
      <c r="AC1247">
        <v>8144.12</v>
      </c>
      <c r="AD1247" t="s">
        <v>41</v>
      </c>
      <c r="AE1247" t="s">
        <v>42</v>
      </c>
      <c r="AF1247" t="s">
        <v>42</v>
      </c>
      <c r="AG1247">
        <f t="shared" si="38"/>
        <v>0</v>
      </c>
      <c r="AH1247" t="str" cm="1">
        <f t="array" ref="AH1247">_xlfn.IFS(
X1247&lt;=20, "&lt;20",
AND(X1247&gt;=20, X1247&lt;50), "20-50",
AND(X1247&gt;=50, X1247&lt;100), "50-100",
X1247&gt;=100, "&gt;100"
)</f>
        <v>&gt;100</v>
      </c>
      <c r="AI1247">
        <f t="shared" si="39"/>
        <v>0</v>
      </c>
      <c r="AJ1247" t="str" cm="1">
        <f t="array" ref="AJ1247">_xlfn.IFS(
C1247&lt;=20, "&lt;20",
AND(C1247&gt;=20, C1247&lt;35), "20-35",
AND(C1247&gt;=35, C1247&lt;50), "35-50",
C1247&gt;=50, "50-100"
)</f>
        <v>50-100</v>
      </c>
      <c r="AK1247" t="str" cm="1">
        <f t="array" ref="AK1247">_xlfn.IFS(
G1247&lt;6, "&lt;6",
AND(G1247&gt;=6, G1247&lt;12), "6-12",
AND(G1247&gt;=12, G1247&lt;18), "12-18",  AND(G1247&gt;=18, G1247&lt;24), "18-24", G1247&gt;=24, "24-36")</f>
        <v>12-18</v>
      </c>
    </row>
    <row r="1248" spans="1:37" x14ac:dyDescent="0.3">
      <c r="A1248" t="s">
        <v>1348</v>
      </c>
      <c r="B1248" t="s">
        <v>33</v>
      </c>
      <c r="C1248">
        <v>82</v>
      </c>
      <c r="D1248" t="s">
        <v>34</v>
      </c>
      <c r="E1248" t="s">
        <v>87</v>
      </c>
      <c r="F1248">
        <v>10</v>
      </c>
      <c r="G1248">
        <v>5</v>
      </c>
      <c r="H1248" t="s">
        <v>36</v>
      </c>
      <c r="I1248" t="s">
        <v>37</v>
      </c>
      <c r="J1248" t="s">
        <v>37</v>
      </c>
      <c r="K1248" t="s">
        <v>37</v>
      </c>
      <c r="L1248" t="s">
        <v>50</v>
      </c>
      <c r="M1248" t="s">
        <v>34</v>
      </c>
      <c r="N1248" t="s">
        <v>34</v>
      </c>
      <c r="O1248" t="s">
        <v>37</v>
      </c>
      <c r="P1248" t="s">
        <v>34</v>
      </c>
      <c r="Q1248" t="s">
        <v>37</v>
      </c>
      <c r="R1248" t="s">
        <v>34</v>
      </c>
      <c r="S1248" t="s">
        <v>34</v>
      </c>
      <c r="T1248" t="s">
        <v>37</v>
      </c>
      <c r="U1248" t="s">
        <v>46</v>
      </c>
      <c r="V1248" t="s">
        <v>34</v>
      </c>
      <c r="W1248" t="s">
        <v>51</v>
      </c>
      <c r="X1248">
        <v>90.8</v>
      </c>
      <c r="Y1248">
        <v>1951</v>
      </c>
      <c r="Z1248">
        <v>0</v>
      </c>
      <c r="AA1248">
        <v>0</v>
      </c>
      <c r="AB1248">
        <v>95.4</v>
      </c>
      <c r="AC1248">
        <v>2046.4</v>
      </c>
      <c r="AD1248" t="s">
        <v>52</v>
      </c>
      <c r="AE1248" t="s">
        <v>53</v>
      </c>
      <c r="AF1248" t="s">
        <v>54</v>
      </c>
      <c r="AG1248">
        <f t="shared" si="38"/>
        <v>1</v>
      </c>
      <c r="AH1248" t="str" cm="1">
        <f t="array" ref="AH1248">_xlfn.IFS(
X1248&lt;=20, "&lt;20",
AND(X1248&gt;=20, X1248&lt;50), "20-50",
AND(X1248&gt;=50, X1248&lt;100), "50-100",
X1248&gt;=100, "&gt;100"
)</f>
        <v>50-100</v>
      </c>
      <c r="AI1248">
        <f t="shared" si="39"/>
        <v>0</v>
      </c>
      <c r="AJ1248" t="str" cm="1">
        <f t="array" ref="AJ1248">_xlfn.IFS(
C1248&lt;=20, "&lt;20",
AND(C1248&gt;=20, C1248&lt;35), "20-35",
AND(C1248&gt;=35, C1248&lt;50), "35-50",
C1248&gt;=50, "50-100"
)</f>
        <v>50-100</v>
      </c>
      <c r="AK1248" t="str" cm="1">
        <f t="array" ref="AK1248">_xlfn.IFS(
G1248&lt;6, "&lt;6",
AND(G1248&gt;=6, G1248&lt;12), "6-12",
AND(G1248&gt;=12, G1248&lt;18), "12-18",  AND(G1248&gt;=18, G1248&lt;24), "18-24", G1248&gt;=24, "24-36")</f>
        <v>&lt;6</v>
      </c>
    </row>
    <row r="1249" spans="1:37" x14ac:dyDescent="0.3">
      <c r="A1249" t="s">
        <v>1349</v>
      </c>
      <c r="B1249" t="s">
        <v>33</v>
      </c>
      <c r="C1249">
        <v>41</v>
      </c>
      <c r="D1249" t="s">
        <v>34</v>
      </c>
      <c r="E1249" t="s">
        <v>48</v>
      </c>
      <c r="F1249">
        <v>9</v>
      </c>
      <c r="G1249">
        <v>13</v>
      </c>
      <c r="H1249" t="s">
        <v>36</v>
      </c>
      <c r="I1249" t="s">
        <v>37</v>
      </c>
      <c r="J1249" t="s">
        <v>34</v>
      </c>
      <c r="K1249" t="s">
        <v>37</v>
      </c>
      <c r="L1249" t="s">
        <v>50</v>
      </c>
      <c r="M1249" t="s">
        <v>34</v>
      </c>
      <c r="N1249" t="s">
        <v>34</v>
      </c>
      <c r="O1249" t="s">
        <v>34</v>
      </c>
      <c r="P1249" t="s">
        <v>34</v>
      </c>
      <c r="Q1249" t="s">
        <v>37</v>
      </c>
      <c r="R1249" t="s">
        <v>37</v>
      </c>
      <c r="S1249" t="s">
        <v>37</v>
      </c>
      <c r="T1249" t="s">
        <v>37</v>
      </c>
      <c r="U1249" t="s">
        <v>46</v>
      </c>
      <c r="V1249" t="s">
        <v>34</v>
      </c>
      <c r="W1249" t="s">
        <v>51</v>
      </c>
      <c r="X1249">
        <v>89.25</v>
      </c>
      <c r="Y1249">
        <v>1907.85</v>
      </c>
      <c r="Z1249">
        <v>0</v>
      </c>
      <c r="AA1249">
        <v>0</v>
      </c>
      <c r="AB1249">
        <v>396.22</v>
      </c>
      <c r="AC1249">
        <v>2304.0700000000002</v>
      </c>
      <c r="AD1249" t="s">
        <v>52</v>
      </c>
      <c r="AE1249" t="s">
        <v>53</v>
      </c>
      <c r="AF1249" t="s">
        <v>54</v>
      </c>
      <c r="AG1249">
        <f t="shared" si="38"/>
        <v>1</v>
      </c>
      <c r="AH1249" t="str" cm="1">
        <f t="array" ref="AH1249">_xlfn.IFS(
X1249&lt;=20, "&lt;20",
AND(X1249&gt;=20, X1249&lt;50), "20-50",
AND(X1249&gt;=50, X1249&lt;100), "50-100",
X1249&gt;=100, "&gt;100"
)</f>
        <v>50-100</v>
      </c>
      <c r="AI1249">
        <f t="shared" si="39"/>
        <v>0</v>
      </c>
      <c r="AJ1249" t="str" cm="1">
        <f t="array" ref="AJ1249">_xlfn.IFS(
C1249&lt;=20, "&lt;20",
AND(C1249&gt;=20, C1249&lt;35), "20-35",
AND(C1249&gt;=35, C1249&lt;50), "35-50",
C1249&gt;=50, "50-100"
)</f>
        <v>35-50</v>
      </c>
      <c r="AK1249" t="str" cm="1">
        <f t="array" ref="AK1249">_xlfn.IFS(
G1249&lt;6, "&lt;6",
AND(G1249&gt;=6, G1249&lt;12), "6-12",
AND(G1249&gt;=12, G1249&lt;18), "12-18",  AND(G1249&gt;=18, G1249&lt;24), "18-24", G1249&gt;=24, "24-36")</f>
        <v>12-18</v>
      </c>
    </row>
    <row r="1250" spans="1:37" x14ac:dyDescent="0.3">
      <c r="A1250" t="s">
        <v>1350</v>
      </c>
      <c r="B1250" t="s">
        <v>44</v>
      </c>
      <c r="C1250">
        <v>42</v>
      </c>
      <c r="D1250" t="s">
        <v>37</v>
      </c>
      <c r="E1250" t="s">
        <v>103</v>
      </c>
      <c r="F1250">
        <v>3</v>
      </c>
      <c r="G1250">
        <v>19</v>
      </c>
      <c r="H1250" t="s">
        <v>36</v>
      </c>
      <c r="I1250" t="s">
        <v>37</v>
      </c>
      <c r="J1250" t="s">
        <v>34</v>
      </c>
      <c r="K1250" t="s">
        <v>37</v>
      </c>
      <c r="L1250" t="s">
        <v>72</v>
      </c>
      <c r="M1250" t="s">
        <v>34</v>
      </c>
      <c r="N1250" t="s">
        <v>34</v>
      </c>
      <c r="O1250" t="s">
        <v>34</v>
      </c>
      <c r="P1250" t="s">
        <v>34</v>
      </c>
      <c r="Q1250" t="s">
        <v>34</v>
      </c>
      <c r="R1250" t="s">
        <v>34</v>
      </c>
      <c r="S1250" t="s">
        <v>34</v>
      </c>
      <c r="T1250" t="s">
        <v>37</v>
      </c>
      <c r="U1250" t="s">
        <v>46</v>
      </c>
      <c r="V1250" t="s">
        <v>34</v>
      </c>
      <c r="W1250" t="s">
        <v>40</v>
      </c>
      <c r="X1250">
        <v>43.95</v>
      </c>
      <c r="Y1250">
        <v>43.95</v>
      </c>
      <c r="Z1250">
        <v>0</v>
      </c>
      <c r="AA1250">
        <v>0</v>
      </c>
      <c r="AB1250">
        <v>45.59</v>
      </c>
      <c r="AC1250">
        <v>89.54</v>
      </c>
      <c r="AD1250" t="s">
        <v>85</v>
      </c>
      <c r="AE1250" t="s">
        <v>42</v>
      </c>
      <c r="AF1250" t="s">
        <v>42</v>
      </c>
      <c r="AG1250">
        <f t="shared" si="38"/>
        <v>0</v>
      </c>
      <c r="AH1250" t="str" cm="1">
        <f t="array" ref="AH1250">_xlfn.IFS(
X1250&lt;=20, "&lt;20",
AND(X1250&gt;=20, X1250&lt;50), "20-50",
AND(X1250&gt;=50, X1250&lt;100), "50-100",
X1250&gt;=100, "&gt;100"
)</f>
        <v>20-50</v>
      </c>
      <c r="AI1250">
        <f t="shared" si="39"/>
        <v>1</v>
      </c>
      <c r="AJ1250" t="str" cm="1">
        <f t="array" ref="AJ1250">_xlfn.IFS(
C1250&lt;=20, "&lt;20",
AND(C1250&gt;=20, C1250&lt;35), "20-35",
AND(C1250&gt;=35, C1250&lt;50), "35-50",
C1250&gt;=50, "50-100"
)</f>
        <v>35-50</v>
      </c>
      <c r="AK1250" t="str" cm="1">
        <f t="array" ref="AK1250">_xlfn.IFS(
G1250&lt;6, "&lt;6",
AND(G1250&gt;=6, G1250&lt;12), "6-12",
AND(G1250&gt;=12, G1250&lt;18), "12-18",  AND(G1250&gt;=18, G1250&lt;24), "18-24", G1250&gt;=24, "24-36")</f>
        <v>18-24</v>
      </c>
    </row>
    <row r="1251" spans="1:37" x14ac:dyDescent="0.3">
      <c r="A1251" t="s">
        <v>1351</v>
      </c>
      <c r="B1251" t="s">
        <v>33</v>
      </c>
      <c r="C1251">
        <v>41</v>
      </c>
      <c r="D1251" t="s">
        <v>37</v>
      </c>
      <c r="E1251" t="s">
        <v>164</v>
      </c>
      <c r="F1251">
        <v>1</v>
      </c>
      <c r="G1251">
        <v>36</v>
      </c>
      <c r="H1251" t="s">
        <v>36</v>
      </c>
      <c r="I1251" t="s">
        <v>37</v>
      </c>
      <c r="J1251" t="s">
        <v>37</v>
      </c>
      <c r="K1251" t="s">
        <v>37</v>
      </c>
      <c r="L1251" t="s">
        <v>72</v>
      </c>
      <c r="M1251" t="s">
        <v>37</v>
      </c>
      <c r="N1251" t="s">
        <v>37</v>
      </c>
      <c r="O1251" t="s">
        <v>37</v>
      </c>
      <c r="P1251" t="s">
        <v>37</v>
      </c>
      <c r="Q1251" t="s">
        <v>37</v>
      </c>
      <c r="R1251" t="s">
        <v>37</v>
      </c>
      <c r="S1251" t="s">
        <v>37</v>
      </c>
      <c r="T1251" t="s">
        <v>37</v>
      </c>
      <c r="U1251" t="s">
        <v>67</v>
      </c>
      <c r="V1251" t="s">
        <v>37</v>
      </c>
      <c r="W1251" t="s">
        <v>143</v>
      </c>
      <c r="X1251">
        <v>90.6</v>
      </c>
      <c r="Y1251">
        <v>5817.45</v>
      </c>
      <c r="Z1251">
        <v>0</v>
      </c>
      <c r="AA1251">
        <v>0</v>
      </c>
      <c r="AB1251">
        <v>2368</v>
      </c>
      <c r="AC1251">
        <v>8185.45</v>
      </c>
      <c r="AD1251" t="s">
        <v>41</v>
      </c>
      <c r="AE1251" t="s">
        <v>42</v>
      </c>
      <c r="AF1251" t="s">
        <v>42</v>
      </c>
      <c r="AG1251">
        <f t="shared" si="38"/>
        <v>0</v>
      </c>
      <c r="AH1251" t="str" cm="1">
        <f t="array" ref="AH1251">_xlfn.IFS(
X1251&lt;=20, "&lt;20",
AND(X1251&gt;=20, X1251&lt;50), "20-50",
AND(X1251&gt;=50, X1251&lt;100), "50-100",
X1251&gt;=100, "&gt;100"
)</f>
        <v>50-100</v>
      </c>
      <c r="AI1251">
        <f t="shared" si="39"/>
        <v>0</v>
      </c>
      <c r="AJ1251" t="str" cm="1">
        <f t="array" ref="AJ1251">_xlfn.IFS(
C1251&lt;=20, "&lt;20",
AND(C1251&gt;=20, C1251&lt;35), "20-35",
AND(C1251&gt;=35, C1251&lt;50), "35-50",
C1251&gt;=50, "50-100"
)</f>
        <v>35-50</v>
      </c>
      <c r="AK1251" t="str" cm="1">
        <f t="array" ref="AK1251">_xlfn.IFS(
G1251&lt;6, "&lt;6",
AND(G1251&gt;=6, G1251&lt;12), "6-12",
AND(G1251&gt;=12, G1251&lt;18), "12-18",  AND(G1251&gt;=18, G1251&lt;24), "18-24", G1251&gt;=24, "24-36")</f>
        <v>24-36</v>
      </c>
    </row>
    <row r="1252" spans="1:37" x14ac:dyDescent="0.3">
      <c r="A1252" t="s">
        <v>1352</v>
      </c>
      <c r="B1252" t="s">
        <v>44</v>
      </c>
      <c r="C1252">
        <v>26</v>
      </c>
      <c r="D1252" t="s">
        <v>34</v>
      </c>
      <c r="E1252" t="s">
        <v>109</v>
      </c>
      <c r="F1252">
        <v>3</v>
      </c>
      <c r="G1252">
        <v>2</v>
      </c>
      <c r="H1252" t="s">
        <v>36</v>
      </c>
      <c r="I1252" t="s">
        <v>37</v>
      </c>
      <c r="J1252" t="s">
        <v>37</v>
      </c>
      <c r="K1252" t="s">
        <v>34</v>
      </c>
      <c r="L1252" t="s">
        <v>34</v>
      </c>
      <c r="M1252" t="s">
        <v>34</v>
      </c>
      <c r="N1252" t="s">
        <v>34</v>
      </c>
      <c r="O1252" t="s">
        <v>34</v>
      </c>
      <c r="P1252" t="s">
        <v>34</v>
      </c>
      <c r="Q1252" t="s">
        <v>34</v>
      </c>
      <c r="R1252" t="s">
        <v>34</v>
      </c>
      <c r="S1252" t="s">
        <v>34</v>
      </c>
      <c r="T1252" t="s">
        <v>34</v>
      </c>
      <c r="U1252" t="s">
        <v>39</v>
      </c>
      <c r="V1252" t="s">
        <v>37</v>
      </c>
      <c r="W1252" t="s">
        <v>40</v>
      </c>
      <c r="X1252">
        <v>24.2</v>
      </c>
      <c r="Y1252">
        <v>914.6</v>
      </c>
      <c r="Z1252">
        <v>0</v>
      </c>
      <c r="AA1252">
        <v>0</v>
      </c>
      <c r="AB1252">
        <v>229.32</v>
      </c>
      <c r="AC1252">
        <v>1143.92</v>
      </c>
      <c r="AD1252" t="s">
        <v>41</v>
      </c>
      <c r="AE1252" t="s">
        <v>42</v>
      </c>
      <c r="AF1252" t="s">
        <v>42</v>
      </c>
      <c r="AG1252">
        <f t="shared" si="38"/>
        <v>0</v>
      </c>
      <c r="AH1252" t="str" cm="1">
        <f t="array" ref="AH1252">_xlfn.IFS(
X1252&lt;=20, "&lt;20",
AND(X1252&gt;=20, X1252&lt;50), "20-50",
AND(X1252&gt;=50, X1252&lt;100), "50-100",
X1252&gt;=100, "&gt;100"
)</f>
        <v>20-50</v>
      </c>
      <c r="AI1252">
        <f t="shared" si="39"/>
        <v>0</v>
      </c>
      <c r="AJ1252" t="str" cm="1">
        <f t="array" ref="AJ1252">_xlfn.IFS(
C1252&lt;=20, "&lt;20",
AND(C1252&gt;=20, C1252&lt;35), "20-35",
AND(C1252&gt;=35, C1252&lt;50), "35-50",
C1252&gt;=50, "50-100"
)</f>
        <v>20-35</v>
      </c>
      <c r="AK1252" t="str" cm="1">
        <f t="array" ref="AK1252">_xlfn.IFS(
G1252&lt;6, "&lt;6",
AND(G1252&gt;=6, G1252&lt;12), "6-12",
AND(G1252&gt;=12, G1252&lt;18), "12-18",  AND(G1252&gt;=18, G1252&lt;24), "18-24", G1252&gt;=24, "24-36")</f>
        <v>&lt;6</v>
      </c>
    </row>
    <row r="1253" spans="1:37" x14ac:dyDescent="0.3">
      <c r="A1253" t="s">
        <v>1353</v>
      </c>
      <c r="B1253" t="s">
        <v>44</v>
      </c>
      <c r="C1253">
        <v>18</v>
      </c>
      <c r="D1253" t="s">
        <v>34</v>
      </c>
      <c r="E1253" t="s">
        <v>90</v>
      </c>
      <c r="F1253">
        <v>15</v>
      </c>
      <c r="G1253">
        <v>7</v>
      </c>
      <c r="H1253" t="s">
        <v>110</v>
      </c>
      <c r="I1253" t="s">
        <v>37</v>
      </c>
      <c r="J1253" t="s">
        <v>34</v>
      </c>
      <c r="K1253" t="s">
        <v>37</v>
      </c>
      <c r="L1253" t="s">
        <v>72</v>
      </c>
      <c r="M1253" t="s">
        <v>34</v>
      </c>
      <c r="N1253" t="s">
        <v>37</v>
      </c>
      <c r="O1253" t="s">
        <v>34</v>
      </c>
      <c r="P1253" t="s">
        <v>34</v>
      </c>
      <c r="Q1253" t="s">
        <v>37</v>
      </c>
      <c r="R1253" t="s">
        <v>34</v>
      </c>
      <c r="S1253" t="s">
        <v>34</v>
      </c>
      <c r="T1253" t="s">
        <v>37</v>
      </c>
      <c r="U1253" t="s">
        <v>39</v>
      </c>
      <c r="V1253" t="s">
        <v>37</v>
      </c>
      <c r="W1253" t="s">
        <v>40</v>
      </c>
      <c r="X1253">
        <v>58.6</v>
      </c>
      <c r="Y1253">
        <v>2224.5</v>
      </c>
      <c r="Z1253">
        <v>0</v>
      </c>
      <c r="AA1253">
        <v>0</v>
      </c>
      <c r="AB1253">
        <v>1878.63</v>
      </c>
      <c r="AC1253">
        <v>4103.13</v>
      </c>
      <c r="AD1253" t="s">
        <v>41</v>
      </c>
      <c r="AE1253" t="s">
        <v>42</v>
      </c>
      <c r="AF1253" t="s">
        <v>42</v>
      </c>
      <c r="AG1253">
        <f t="shared" si="38"/>
        <v>0</v>
      </c>
      <c r="AH1253" t="str" cm="1">
        <f t="array" ref="AH1253">_xlfn.IFS(
X1253&lt;=20, "&lt;20",
AND(X1253&gt;=20, X1253&lt;50), "20-50",
AND(X1253&gt;=50, X1253&lt;100), "50-100",
X1253&gt;=100, "&gt;100"
)</f>
        <v>50-100</v>
      </c>
      <c r="AI1253">
        <f t="shared" si="39"/>
        <v>0</v>
      </c>
      <c r="AJ1253" t="str" cm="1">
        <f t="array" ref="AJ1253">_xlfn.IFS(
C1253&lt;=20, "&lt;20",
AND(C1253&gt;=20, C1253&lt;35), "20-35",
AND(C1253&gt;=35, C1253&lt;50), "35-50",
C1253&gt;=50, "50-100"
)</f>
        <v>&lt;20</v>
      </c>
      <c r="AK1253" t="str" cm="1">
        <f t="array" ref="AK1253">_xlfn.IFS(
G1253&lt;6, "&lt;6",
AND(G1253&gt;=6, G1253&lt;12), "6-12",
AND(G1253&gt;=12, G1253&lt;18), "12-18",  AND(G1253&gt;=18, G1253&lt;24), "18-24", G1253&gt;=24, "24-36")</f>
        <v>6-12</v>
      </c>
    </row>
    <row r="1254" spans="1:37" x14ac:dyDescent="0.3">
      <c r="A1254" t="s">
        <v>1354</v>
      </c>
      <c r="B1254" t="s">
        <v>44</v>
      </c>
      <c r="C1254">
        <v>56</v>
      </c>
      <c r="D1254" t="s">
        <v>34</v>
      </c>
      <c r="E1254" t="s">
        <v>124</v>
      </c>
      <c r="F1254">
        <v>12</v>
      </c>
      <c r="G1254">
        <v>8</v>
      </c>
      <c r="H1254" t="s">
        <v>36</v>
      </c>
      <c r="I1254" t="s">
        <v>37</v>
      </c>
      <c r="J1254" t="s">
        <v>37</v>
      </c>
      <c r="K1254" t="s">
        <v>37</v>
      </c>
      <c r="L1254" t="s">
        <v>50</v>
      </c>
      <c r="M1254" t="s">
        <v>34</v>
      </c>
      <c r="N1254" t="s">
        <v>37</v>
      </c>
      <c r="O1254" t="s">
        <v>37</v>
      </c>
      <c r="P1254" t="s">
        <v>34</v>
      </c>
      <c r="Q1254" t="s">
        <v>37</v>
      </c>
      <c r="R1254" t="s">
        <v>37</v>
      </c>
      <c r="S1254" t="s">
        <v>37</v>
      </c>
      <c r="T1254" t="s">
        <v>37</v>
      </c>
      <c r="U1254" t="s">
        <v>39</v>
      </c>
      <c r="V1254" t="s">
        <v>37</v>
      </c>
      <c r="W1254" t="s">
        <v>40</v>
      </c>
      <c r="X1254">
        <v>106.1</v>
      </c>
      <c r="Y1254">
        <v>5082.8</v>
      </c>
      <c r="Z1254">
        <v>0</v>
      </c>
      <c r="AA1254">
        <v>0</v>
      </c>
      <c r="AB1254">
        <v>1187.04</v>
      </c>
      <c r="AC1254">
        <v>6269.84</v>
      </c>
      <c r="AD1254" t="s">
        <v>52</v>
      </c>
      <c r="AE1254" t="s">
        <v>94</v>
      </c>
      <c r="AF1254" t="s">
        <v>95</v>
      </c>
      <c r="AG1254">
        <f t="shared" si="38"/>
        <v>1</v>
      </c>
      <c r="AH1254" t="str" cm="1">
        <f t="array" ref="AH1254">_xlfn.IFS(
X1254&lt;=20, "&lt;20",
AND(X1254&gt;=20, X1254&lt;50), "20-50",
AND(X1254&gt;=50, X1254&lt;100), "50-100",
X1254&gt;=100, "&gt;100"
)</f>
        <v>&gt;100</v>
      </c>
      <c r="AI1254">
        <f t="shared" si="39"/>
        <v>0</v>
      </c>
      <c r="AJ1254" t="str" cm="1">
        <f t="array" ref="AJ1254">_xlfn.IFS(
C1254&lt;=20, "&lt;20",
AND(C1254&gt;=20, C1254&lt;35), "20-35",
AND(C1254&gt;=35, C1254&lt;50), "35-50",
C1254&gt;=50, "50-100"
)</f>
        <v>50-100</v>
      </c>
      <c r="AK1254" t="str" cm="1">
        <f t="array" ref="AK1254">_xlfn.IFS(
G1254&lt;6, "&lt;6",
AND(G1254&gt;=6, G1254&lt;12), "6-12",
AND(G1254&gt;=12, G1254&lt;18), "12-18",  AND(G1254&gt;=18, G1254&lt;24), "18-24", G1254&gt;=24, "24-36")</f>
        <v>6-12</v>
      </c>
    </row>
    <row r="1255" spans="1:37" x14ac:dyDescent="0.3">
      <c r="A1255" t="s">
        <v>1355</v>
      </c>
      <c r="B1255" t="s">
        <v>33</v>
      </c>
      <c r="C1255">
        <v>40</v>
      </c>
      <c r="D1255" t="s">
        <v>37</v>
      </c>
      <c r="E1255" t="s">
        <v>76</v>
      </c>
      <c r="F1255">
        <v>13</v>
      </c>
      <c r="G1255">
        <v>13</v>
      </c>
      <c r="H1255" t="s">
        <v>57</v>
      </c>
      <c r="I1255" t="s">
        <v>37</v>
      </c>
      <c r="J1255" t="s">
        <v>34</v>
      </c>
      <c r="K1255" t="s">
        <v>37</v>
      </c>
      <c r="L1255" t="s">
        <v>50</v>
      </c>
      <c r="M1255" t="s">
        <v>34</v>
      </c>
      <c r="N1255" t="s">
        <v>37</v>
      </c>
      <c r="O1255" t="s">
        <v>37</v>
      </c>
      <c r="P1255" t="s">
        <v>34</v>
      </c>
      <c r="Q1255" t="s">
        <v>37</v>
      </c>
      <c r="R1255" t="s">
        <v>34</v>
      </c>
      <c r="S1255" t="s">
        <v>34</v>
      </c>
      <c r="T1255" t="s">
        <v>37</v>
      </c>
      <c r="U1255" t="s">
        <v>46</v>
      </c>
      <c r="V1255" t="s">
        <v>37</v>
      </c>
      <c r="W1255" t="s">
        <v>51</v>
      </c>
      <c r="X1255">
        <v>89.4</v>
      </c>
      <c r="Y1255">
        <v>2001.5</v>
      </c>
      <c r="Z1255">
        <v>0</v>
      </c>
      <c r="AA1255">
        <v>0</v>
      </c>
      <c r="AB1255">
        <v>870.76</v>
      </c>
      <c r="AC1255">
        <v>2872.26</v>
      </c>
      <c r="AD1255" t="s">
        <v>52</v>
      </c>
      <c r="AE1255" t="s">
        <v>58</v>
      </c>
      <c r="AF1255" t="s">
        <v>365</v>
      </c>
      <c r="AG1255">
        <f t="shared" si="38"/>
        <v>1</v>
      </c>
      <c r="AH1255" t="str" cm="1">
        <f t="array" ref="AH1255">_xlfn.IFS(
X1255&lt;=20, "&lt;20",
AND(X1255&gt;=20, X1255&lt;50), "20-50",
AND(X1255&gt;=50, X1255&lt;100), "50-100",
X1255&gt;=100, "&gt;100"
)</f>
        <v>50-100</v>
      </c>
      <c r="AI1255">
        <f t="shared" si="39"/>
        <v>0</v>
      </c>
      <c r="AJ1255" t="str" cm="1">
        <f t="array" ref="AJ1255">_xlfn.IFS(
C1255&lt;=20, "&lt;20",
AND(C1255&gt;=20, C1255&lt;35), "20-35",
AND(C1255&gt;=35, C1255&lt;50), "35-50",
C1255&gt;=50, "50-100"
)</f>
        <v>35-50</v>
      </c>
      <c r="AK1255" t="str" cm="1">
        <f t="array" ref="AK1255">_xlfn.IFS(
G1255&lt;6, "&lt;6",
AND(G1255&gt;=6, G1255&lt;12), "6-12",
AND(G1255&gt;=12, G1255&lt;18), "12-18",  AND(G1255&gt;=18, G1255&lt;24), "18-24", G1255&gt;=24, "24-36")</f>
        <v>12-18</v>
      </c>
    </row>
    <row r="1256" spans="1:37" x14ac:dyDescent="0.3">
      <c r="A1256" t="s">
        <v>1356</v>
      </c>
      <c r="B1256" t="s">
        <v>44</v>
      </c>
      <c r="C1256">
        <v>19</v>
      </c>
      <c r="D1256" t="s">
        <v>34</v>
      </c>
      <c r="E1256" t="s">
        <v>74</v>
      </c>
      <c r="F1256">
        <v>8</v>
      </c>
      <c r="G1256">
        <v>10</v>
      </c>
      <c r="H1256" t="s">
        <v>110</v>
      </c>
      <c r="I1256" t="s">
        <v>37</v>
      </c>
      <c r="J1256" t="s">
        <v>37</v>
      </c>
      <c r="K1256" t="s">
        <v>37</v>
      </c>
      <c r="L1256" t="s">
        <v>72</v>
      </c>
      <c r="M1256" t="s">
        <v>37</v>
      </c>
      <c r="N1256" t="s">
        <v>37</v>
      </c>
      <c r="O1256" t="s">
        <v>37</v>
      </c>
      <c r="P1256" t="s">
        <v>34</v>
      </c>
      <c r="Q1256" t="s">
        <v>34</v>
      </c>
      <c r="R1256" t="s">
        <v>34</v>
      </c>
      <c r="S1256" t="s">
        <v>34</v>
      </c>
      <c r="T1256" t="s">
        <v>37</v>
      </c>
      <c r="U1256" t="s">
        <v>67</v>
      </c>
      <c r="V1256" t="s">
        <v>34</v>
      </c>
      <c r="W1256" t="s">
        <v>51</v>
      </c>
      <c r="X1256">
        <v>64.349999999999994</v>
      </c>
      <c r="Y1256">
        <v>1558.65</v>
      </c>
      <c r="Z1256">
        <v>0</v>
      </c>
      <c r="AA1256">
        <v>0</v>
      </c>
      <c r="AB1256">
        <v>1116.96</v>
      </c>
      <c r="AC1256">
        <v>2675.61</v>
      </c>
      <c r="AD1256" t="s">
        <v>41</v>
      </c>
      <c r="AE1256" t="s">
        <v>42</v>
      </c>
      <c r="AF1256" t="s">
        <v>42</v>
      </c>
      <c r="AG1256">
        <f t="shared" si="38"/>
        <v>0</v>
      </c>
      <c r="AH1256" t="str" cm="1">
        <f t="array" ref="AH1256">_xlfn.IFS(
X1256&lt;=20, "&lt;20",
AND(X1256&gt;=20, X1256&lt;50), "20-50",
AND(X1256&gt;=50, X1256&lt;100), "50-100",
X1256&gt;=100, "&gt;100"
)</f>
        <v>50-100</v>
      </c>
      <c r="AI1256">
        <f t="shared" si="39"/>
        <v>0</v>
      </c>
      <c r="AJ1256" t="str" cm="1">
        <f t="array" ref="AJ1256">_xlfn.IFS(
C1256&lt;=20, "&lt;20",
AND(C1256&gt;=20, C1256&lt;35), "20-35",
AND(C1256&gt;=35, C1256&lt;50), "35-50",
C1256&gt;=50, "50-100"
)</f>
        <v>&lt;20</v>
      </c>
      <c r="AK1256" t="str" cm="1">
        <f t="array" ref="AK1256">_xlfn.IFS(
G1256&lt;6, "&lt;6",
AND(G1256&gt;=6, G1256&lt;12), "6-12",
AND(G1256&gt;=12, G1256&lt;18), "12-18",  AND(G1256&gt;=18, G1256&lt;24), "18-24", G1256&gt;=24, "24-36")</f>
        <v>6-12</v>
      </c>
    </row>
    <row r="1257" spans="1:37" x14ac:dyDescent="0.3">
      <c r="A1257" t="s">
        <v>1357</v>
      </c>
      <c r="B1257" t="s">
        <v>44</v>
      </c>
      <c r="C1257">
        <v>43</v>
      </c>
      <c r="D1257" t="s">
        <v>34</v>
      </c>
      <c r="E1257" t="s">
        <v>61</v>
      </c>
      <c r="F1257">
        <v>2</v>
      </c>
      <c r="G1257">
        <v>5</v>
      </c>
      <c r="H1257" t="s">
        <v>49</v>
      </c>
      <c r="I1257" t="s">
        <v>37</v>
      </c>
      <c r="J1257" t="s">
        <v>34</v>
      </c>
      <c r="K1257" t="s">
        <v>34</v>
      </c>
      <c r="L1257" t="s">
        <v>34</v>
      </c>
      <c r="M1257" t="s">
        <v>34</v>
      </c>
      <c r="N1257" t="s">
        <v>34</v>
      </c>
      <c r="O1257" t="s">
        <v>34</v>
      </c>
      <c r="P1257" t="s">
        <v>34</v>
      </c>
      <c r="Q1257" t="s">
        <v>34</v>
      </c>
      <c r="R1257" t="s">
        <v>34</v>
      </c>
      <c r="S1257" t="s">
        <v>34</v>
      </c>
      <c r="T1257" t="s">
        <v>34</v>
      </c>
      <c r="U1257" t="s">
        <v>46</v>
      </c>
      <c r="V1257" t="s">
        <v>34</v>
      </c>
      <c r="W1257" t="s">
        <v>40</v>
      </c>
      <c r="X1257">
        <v>19.5</v>
      </c>
      <c r="Y1257">
        <v>19.5</v>
      </c>
      <c r="Z1257">
        <v>0</v>
      </c>
      <c r="AA1257">
        <v>0</v>
      </c>
      <c r="AB1257">
        <v>20.11</v>
      </c>
      <c r="AC1257">
        <v>39.61</v>
      </c>
      <c r="AD1257" t="s">
        <v>85</v>
      </c>
      <c r="AE1257" t="s">
        <v>42</v>
      </c>
      <c r="AF1257" t="s">
        <v>42</v>
      </c>
      <c r="AG1257">
        <f t="shared" si="38"/>
        <v>0</v>
      </c>
      <c r="AH1257" t="str" cm="1">
        <f t="array" ref="AH1257">_xlfn.IFS(
X1257&lt;=20, "&lt;20",
AND(X1257&gt;=20, X1257&lt;50), "20-50",
AND(X1257&gt;=50, X1257&lt;100), "50-100",
X1257&gt;=100, "&gt;100"
)</f>
        <v>&lt;20</v>
      </c>
      <c r="AI1257">
        <f t="shared" si="39"/>
        <v>1</v>
      </c>
      <c r="AJ1257" t="str" cm="1">
        <f t="array" ref="AJ1257">_xlfn.IFS(
C1257&lt;=20, "&lt;20",
AND(C1257&gt;=20, C1257&lt;35), "20-35",
AND(C1257&gt;=35, C1257&lt;50), "35-50",
C1257&gt;=50, "50-100"
)</f>
        <v>35-50</v>
      </c>
      <c r="AK1257" t="str" cm="1">
        <f t="array" ref="AK1257">_xlfn.IFS(
G1257&lt;6, "&lt;6",
AND(G1257&gt;=6, G1257&lt;12), "6-12",
AND(G1257&gt;=12, G1257&lt;18), "12-18",  AND(G1257&gt;=18, G1257&lt;24), "18-24", G1257&gt;=24, "24-36")</f>
        <v>&lt;6</v>
      </c>
    </row>
    <row r="1258" spans="1:37" x14ac:dyDescent="0.3">
      <c r="A1258" t="s">
        <v>1358</v>
      </c>
      <c r="B1258" t="s">
        <v>33</v>
      </c>
      <c r="C1258">
        <v>72</v>
      </c>
      <c r="D1258" t="s">
        <v>37</v>
      </c>
      <c r="E1258" t="s">
        <v>74</v>
      </c>
      <c r="F1258">
        <v>6</v>
      </c>
      <c r="G1258">
        <v>12</v>
      </c>
      <c r="H1258" t="s">
        <v>36</v>
      </c>
      <c r="I1258" t="s">
        <v>37</v>
      </c>
      <c r="J1258" t="s">
        <v>34</v>
      </c>
      <c r="K1258" t="s">
        <v>37</v>
      </c>
      <c r="L1258" t="s">
        <v>50</v>
      </c>
      <c r="M1258" t="s">
        <v>34</v>
      </c>
      <c r="N1258" t="s">
        <v>37</v>
      </c>
      <c r="O1258" t="s">
        <v>34</v>
      </c>
      <c r="P1258" t="s">
        <v>34</v>
      </c>
      <c r="Q1258" t="s">
        <v>34</v>
      </c>
      <c r="R1258" t="s">
        <v>34</v>
      </c>
      <c r="S1258" t="s">
        <v>34</v>
      </c>
      <c r="T1258" t="s">
        <v>34</v>
      </c>
      <c r="U1258" t="s">
        <v>46</v>
      </c>
      <c r="V1258" t="s">
        <v>37</v>
      </c>
      <c r="W1258" t="s">
        <v>51</v>
      </c>
      <c r="X1258">
        <v>72.849999999999994</v>
      </c>
      <c r="Y1258">
        <v>688.65</v>
      </c>
      <c r="Z1258">
        <v>0</v>
      </c>
      <c r="AA1258">
        <v>30</v>
      </c>
      <c r="AB1258">
        <v>54.6</v>
      </c>
      <c r="AC1258">
        <v>773.25</v>
      </c>
      <c r="AD1258" t="s">
        <v>52</v>
      </c>
      <c r="AE1258" t="s">
        <v>53</v>
      </c>
      <c r="AF1258" t="s">
        <v>54</v>
      </c>
      <c r="AG1258">
        <f t="shared" si="38"/>
        <v>1</v>
      </c>
      <c r="AH1258" t="str" cm="1">
        <f t="array" ref="AH1258">_xlfn.IFS(
X1258&lt;=20, "&lt;20",
AND(X1258&gt;=20, X1258&lt;50), "20-50",
AND(X1258&gt;=50, X1258&lt;100), "50-100",
X1258&gt;=100, "&gt;100"
)</f>
        <v>50-100</v>
      </c>
      <c r="AI1258">
        <f t="shared" si="39"/>
        <v>0</v>
      </c>
      <c r="AJ1258" t="str" cm="1">
        <f t="array" ref="AJ1258">_xlfn.IFS(
C1258&lt;=20, "&lt;20",
AND(C1258&gt;=20, C1258&lt;35), "20-35",
AND(C1258&gt;=35, C1258&lt;50), "35-50",
C1258&gt;=50, "50-100"
)</f>
        <v>50-100</v>
      </c>
      <c r="AK1258" t="str" cm="1">
        <f t="array" ref="AK1258">_xlfn.IFS(
G1258&lt;6, "&lt;6",
AND(G1258&gt;=6, G1258&lt;12), "6-12",
AND(G1258&gt;=12, G1258&lt;18), "12-18",  AND(G1258&gt;=18, G1258&lt;24), "18-24", G1258&gt;=24, "24-36")</f>
        <v>12-18</v>
      </c>
    </row>
    <row r="1259" spans="1:37" x14ac:dyDescent="0.3">
      <c r="A1259" t="s">
        <v>1359</v>
      </c>
      <c r="B1259" t="s">
        <v>44</v>
      </c>
      <c r="C1259">
        <v>50</v>
      </c>
      <c r="D1259" t="s">
        <v>37</v>
      </c>
      <c r="E1259" t="s">
        <v>87</v>
      </c>
      <c r="F1259">
        <v>0</v>
      </c>
      <c r="G1259">
        <v>1</v>
      </c>
      <c r="H1259" t="s">
        <v>36</v>
      </c>
      <c r="I1259" t="s">
        <v>37</v>
      </c>
      <c r="J1259" t="s">
        <v>34</v>
      </c>
      <c r="K1259" t="s">
        <v>37</v>
      </c>
      <c r="L1259" t="s">
        <v>72</v>
      </c>
      <c r="M1259" t="s">
        <v>37</v>
      </c>
      <c r="N1259" t="s">
        <v>34</v>
      </c>
      <c r="O1259" t="s">
        <v>37</v>
      </c>
      <c r="P1259" t="s">
        <v>34</v>
      </c>
      <c r="Q1259" t="s">
        <v>34</v>
      </c>
      <c r="R1259" t="s">
        <v>37</v>
      </c>
      <c r="S1259" t="s">
        <v>37</v>
      </c>
      <c r="T1259" t="s">
        <v>37</v>
      </c>
      <c r="U1259" t="s">
        <v>46</v>
      </c>
      <c r="V1259" t="s">
        <v>37</v>
      </c>
      <c r="W1259" t="s">
        <v>51</v>
      </c>
      <c r="X1259">
        <v>66.7</v>
      </c>
      <c r="Y1259">
        <v>579</v>
      </c>
      <c r="Z1259">
        <v>0</v>
      </c>
      <c r="AA1259">
        <v>0</v>
      </c>
      <c r="AB1259">
        <v>329.04</v>
      </c>
      <c r="AC1259">
        <v>908.04</v>
      </c>
      <c r="AD1259" t="s">
        <v>41</v>
      </c>
      <c r="AE1259" t="s">
        <v>42</v>
      </c>
      <c r="AF1259" t="s">
        <v>42</v>
      </c>
      <c r="AG1259">
        <f t="shared" si="38"/>
        <v>0</v>
      </c>
      <c r="AH1259" t="str" cm="1">
        <f t="array" ref="AH1259">_xlfn.IFS(
X1259&lt;=20, "&lt;20",
AND(X1259&gt;=20, X1259&lt;50), "20-50",
AND(X1259&gt;=50, X1259&lt;100), "50-100",
X1259&gt;=100, "&gt;100"
)</f>
        <v>50-100</v>
      </c>
      <c r="AI1259">
        <f t="shared" si="39"/>
        <v>0</v>
      </c>
      <c r="AJ1259" t="str" cm="1">
        <f t="array" ref="AJ1259">_xlfn.IFS(
C1259&lt;=20, "&lt;20",
AND(C1259&gt;=20, C1259&lt;35), "20-35",
AND(C1259&gt;=35, C1259&lt;50), "35-50",
C1259&gt;=50, "50-100"
)</f>
        <v>50-100</v>
      </c>
      <c r="AK1259" t="str" cm="1">
        <f t="array" ref="AK1259">_xlfn.IFS(
G1259&lt;6, "&lt;6",
AND(G1259&gt;=6, G1259&lt;12), "6-12",
AND(G1259&gt;=12, G1259&lt;18), "12-18",  AND(G1259&gt;=18, G1259&lt;24), "18-24", G1259&gt;=24, "24-36")</f>
        <v>&lt;6</v>
      </c>
    </row>
    <row r="1260" spans="1:37" x14ac:dyDescent="0.3">
      <c r="A1260" t="s">
        <v>1360</v>
      </c>
      <c r="B1260" t="s">
        <v>44</v>
      </c>
      <c r="C1260">
        <v>63</v>
      </c>
      <c r="D1260" t="s">
        <v>37</v>
      </c>
      <c r="E1260" t="s">
        <v>90</v>
      </c>
      <c r="F1260">
        <v>7</v>
      </c>
      <c r="G1260">
        <v>9</v>
      </c>
      <c r="H1260" t="s">
        <v>36</v>
      </c>
      <c r="I1260" t="s">
        <v>37</v>
      </c>
      <c r="J1260" t="s">
        <v>34</v>
      </c>
      <c r="K1260" t="s">
        <v>37</v>
      </c>
      <c r="L1260" t="s">
        <v>50</v>
      </c>
      <c r="M1260" t="s">
        <v>34</v>
      </c>
      <c r="N1260" t="s">
        <v>34</v>
      </c>
      <c r="O1260" t="s">
        <v>34</v>
      </c>
      <c r="P1260" t="s">
        <v>34</v>
      </c>
      <c r="Q1260" t="s">
        <v>34</v>
      </c>
      <c r="R1260" t="s">
        <v>37</v>
      </c>
      <c r="S1260" t="s">
        <v>37</v>
      </c>
      <c r="T1260" t="s">
        <v>37</v>
      </c>
      <c r="U1260" t="s">
        <v>46</v>
      </c>
      <c r="V1260" t="s">
        <v>34</v>
      </c>
      <c r="W1260" t="s">
        <v>51</v>
      </c>
      <c r="X1260">
        <v>80.400000000000006</v>
      </c>
      <c r="Y1260">
        <v>2937.65</v>
      </c>
      <c r="Z1260">
        <v>0</v>
      </c>
      <c r="AA1260">
        <v>0</v>
      </c>
      <c r="AB1260">
        <v>1775.88</v>
      </c>
      <c r="AC1260">
        <v>4713.53</v>
      </c>
      <c r="AD1260" t="s">
        <v>41</v>
      </c>
      <c r="AE1260" t="s">
        <v>42</v>
      </c>
      <c r="AF1260" t="s">
        <v>42</v>
      </c>
      <c r="AG1260">
        <f t="shared" si="38"/>
        <v>0</v>
      </c>
      <c r="AH1260" t="str" cm="1">
        <f t="array" ref="AH1260">_xlfn.IFS(
X1260&lt;=20, "&lt;20",
AND(X1260&gt;=20, X1260&lt;50), "20-50",
AND(X1260&gt;=50, X1260&lt;100), "50-100",
X1260&gt;=100, "&gt;100"
)</f>
        <v>50-100</v>
      </c>
      <c r="AI1260">
        <f t="shared" si="39"/>
        <v>0</v>
      </c>
      <c r="AJ1260" t="str" cm="1">
        <f t="array" ref="AJ1260">_xlfn.IFS(
C1260&lt;=20, "&lt;20",
AND(C1260&gt;=20, C1260&lt;35), "20-35",
AND(C1260&gt;=35, C1260&lt;50), "35-50",
C1260&gt;=50, "50-100"
)</f>
        <v>50-100</v>
      </c>
      <c r="AK1260" t="str" cm="1">
        <f t="array" ref="AK1260">_xlfn.IFS(
G1260&lt;6, "&lt;6",
AND(G1260&gt;=6, G1260&lt;12), "6-12",
AND(G1260&gt;=12, G1260&lt;18), "12-18",  AND(G1260&gt;=18, G1260&lt;24), "18-24", G1260&gt;=24, "24-36")</f>
        <v>6-12</v>
      </c>
    </row>
    <row r="1261" spans="1:37" x14ac:dyDescent="0.3">
      <c r="A1261" t="s">
        <v>1361</v>
      </c>
      <c r="B1261" t="s">
        <v>44</v>
      </c>
      <c r="C1261">
        <v>52</v>
      </c>
      <c r="D1261" t="s">
        <v>34</v>
      </c>
      <c r="E1261" t="s">
        <v>56</v>
      </c>
      <c r="F1261">
        <v>12</v>
      </c>
      <c r="G1261">
        <v>30</v>
      </c>
      <c r="H1261" t="s">
        <v>36</v>
      </c>
      <c r="I1261" t="s">
        <v>37</v>
      </c>
      <c r="J1261" t="s">
        <v>34</v>
      </c>
      <c r="K1261" t="s">
        <v>37</v>
      </c>
      <c r="L1261" t="s">
        <v>50</v>
      </c>
      <c r="M1261" t="s">
        <v>34</v>
      </c>
      <c r="N1261" t="s">
        <v>34</v>
      </c>
      <c r="O1261" t="s">
        <v>34</v>
      </c>
      <c r="P1261" t="s">
        <v>34</v>
      </c>
      <c r="Q1261" t="s">
        <v>34</v>
      </c>
      <c r="R1261" t="s">
        <v>34</v>
      </c>
      <c r="S1261" t="s">
        <v>34</v>
      </c>
      <c r="T1261" t="s">
        <v>37</v>
      </c>
      <c r="U1261" t="s">
        <v>46</v>
      </c>
      <c r="V1261" t="s">
        <v>34</v>
      </c>
      <c r="W1261" t="s">
        <v>51</v>
      </c>
      <c r="X1261">
        <v>70.5</v>
      </c>
      <c r="Y1261">
        <v>70.5</v>
      </c>
      <c r="Z1261">
        <v>0</v>
      </c>
      <c r="AA1261">
        <v>0</v>
      </c>
      <c r="AB1261">
        <v>41.39</v>
      </c>
      <c r="AC1261">
        <v>111.89</v>
      </c>
      <c r="AD1261" t="s">
        <v>52</v>
      </c>
      <c r="AE1261" t="s">
        <v>53</v>
      </c>
      <c r="AF1261" t="s">
        <v>155</v>
      </c>
      <c r="AG1261">
        <f t="shared" si="38"/>
        <v>1</v>
      </c>
      <c r="AH1261" t="str" cm="1">
        <f t="array" ref="AH1261">_xlfn.IFS(
X1261&lt;=20, "&lt;20",
AND(X1261&gt;=20, X1261&lt;50), "20-50",
AND(X1261&gt;=50, X1261&lt;100), "50-100",
X1261&gt;=100, "&gt;100"
)</f>
        <v>50-100</v>
      </c>
      <c r="AI1261">
        <f t="shared" si="39"/>
        <v>0</v>
      </c>
      <c r="AJ1261" t="str" cm="1">
        <f t="array" ref="AJ1261">_xlfn.IFS(
C1261&lt;=20, "&lt;20",
AND(C1261&gt;=20, C1261&lt;35), "20-35",
AND(C1261&gt;=35, C1261&lt;50), "35-50",
C1261&gt;=50, "50-100"
)</f>
        <v>50-100</v>
      </c>
      <c r="AK1261" t="str" cm="1">
        <f t="array" ref="AK1261">_xlfn.IFS(
G1261&lt;6, "&lt;6",
AND(G1261&gt;=6, G1261&lt;12), "6-12",
AND(G1261&gt;=12, G1261&lt;18), "12-18",  AND(G1261&gt;=18, G1261&lt;24), "18-24", G1261&gt;=24, "24-36")</f>
        <v>24-36</v>
      </c>
    </row>
    <row r="1262" spans="1:37" x14ac:dyDescent="0.3">
      <c r="A1262" t="s">
        <v>1362</v>
      </c>
      <c r="B1262" t="s">
        <v>44</v>
      </c>
      <c r="C1262">
        <v>57</v>
      </c>
      <c r="D1262" t="s">
        <v>37</v>
      </c>
      <c r="E1262" t="s">
        <v>87</v>
      </c>
      <c r="F1262">
        <v>2</v>
      </c>
      <c r="G1262">
        <v>13</v>
      </c>
      <c r="H1262" t="s">
        <v>57</v>
      </c>
      <c r="I1262" t="s">
        <v>37</v>
      </c>
      <c r="J1262" t="s">
        <v>34</v>
      </c>
      <c r="K1262" t="s">
        <v>34</v>
      </c>
      <c r="L1262" t="s">
        <v>34</v>
      </c>
      <c r="M1262" t="s">
        <v>34</v>
      </c>
      <c r="N1262" t="s">
        <v>34</v>
      </c>
      <c r="O1262" t="s">
        <v>34</v>
      </c>
      <c r="P1262" t="s">
        <v>34</v>
      </c>
      <c r="Q1262" t="s">
        <v>34</v>
      </c>
      <c r="R1262" t="s">
        <v>34</v>
      </c>
      <c r="S1262" t="s">
        <v>34</v>
      </c>
      <c r="T1262" t="s">
        <v>34</v>
      </c>
      <c r="U1262" t="s">
        <v>39</v>
      </c>
      <c r="V1262" t="s">
        <v>37</v>
      </c>
      <c r="W1262" t="s">
        <v>51</v>
      </c>
      <c r="X1262">
        <v>19.3</v>
      </c>
      <c r="Y1262">
        <v>360.35</v>
      </c>
      <c r="Z1262">
        <v>0</v>
      </c>
      <c r="AA1262">
        <v>0</v>
      </c>
      <c r="AB1262">
        <v>704.8</v>
      </c>
      <c r="AC1262">
        <v>1065.1500000000001</v>
      </c>
      <c r="AD1262" t="s">
        <v>41</v>
      </c>
      <c r="AE1262" t="s">
        <v>42</v>
      </c>
      <c r="AF1262" t="s">
        <v>42</v>
      </c>
      <c r="AG1262">
        <f t="shared" si="38"/>
        <v>0</v>
      </c>
      <c r="AH1262" t="str" cm="1">
        <f t="array" ref="AH1262">_xlfn.IFS(
X1262&lt;=20, "&lt;20",
AND(X1262&gt;=20, X1262&lt;50), "20-50",
AND(X1262&gt;=50, X1262&lt;100), "50-100",
X1262&gt;=100, "&gt;100"
)</f>
        <v>&lt;20</v>
      </c>
      <c r="AI1262">
        <f t="shared" si="39"/>
        <v>0</v>
      </c>
      <c r="AJ1262" t="str" cm="1">
        <f t="array" ref="AJ1262">_xlfn.IFS(
C1262&lt;=20, "&lt;20",
AND(C1262&gt;=20, C1262&lt;35), "20-35",
AND(C1262&gt;=35, C1262&lt;50), "35-50",
C1262&gt;=50, "50-100"
)</f>
        <v>50-100</v>
      </c>
      <c r="AK1262" t="str" cm="1">
        <f t="array" ref="AK1262">_xlfn.IFS(
G1262&lt;6, "&lt;6",
AND(G1262&gt;=6, G1262&lt;12), "6-12",
AND(G1262&gt;=12, G1262&lt;18), "12-18",  AND(G1262&gt;=18, G1262&lt;24), "18-24", G1262&gt;=24, "24-36")</f>
        <v>12-18</v>
      </c>
    </row>
    <row r="1263" spans="1:37" x14ac:dyDescent="0.3">
      <c r="A1263" t="s">
        <v>1363</v>
      </c>
      <c r="B1263" t="s">
        <v>44</v>
      </c>
      <c r="C1263">
        <v>43</v>
      </c>
      <c r="D1263" t="s">
        <v>37</v>
      </c>
      <c r="E1263" t="s">
        <v>45</v>
      </c>
      <c r="F1263">
        <v>2</v>
      </c>
      <c r="G1263">
        <v>30</v>
      </c>
      <c r="H1263" t="s">
        <v>36</v>
      </c>
      <c r="I1263" t="s">
        <v>37</v>
      </c>
      <c r="J1263" t="s">
        <v>34</v>
      </c>
      <c r="K1263" t="s">
        <v>37</v>
      </c>
      <c r="L1263" t="s">
        <v>50</v>
      </c>
      <c r="M1263" t="s">
        <v>34</v>
      </c>
      <c r="N1263" t="s">
        <v>37</v>
      </c>
      <c r="O1263" t="s">
        <v>37</v>
      </c>
      <c r="P1263" t="s">
        <v>34</v>
      </c>
      <c r="Q1263" t="s">
        <v>34</v>
      </c>
      <c r="R1263" t="s">
        <v>34</v>
      </c>
      <c r="S1263" t="s">
        <v>34</v>
      </c>
      <c r="T1263" t="s">
        <v>37</v>
      </c>
      <c r="U1263" t="s">
        <v>46</v>
      </c>
      <c r="V1263" t="s">
        <v>37</v>
      </c>
      <c r="W1263" t="s">
        <v>51</v>
      </c>
      <c r="X1263">
        <v>79.25</v>
      </c>
      <c r="Y1263">
        <v>1111.6500000000001</v>
      </c>
      <c r="Z1263">
        <v>48.25</v>
      </c>
      <c r="AA1263">
        <v>0</v>
      </c>
      <c r="AB1263">
        <v>436.02</v>
      </c>
      <c r="AC1263">
        <v>1499.42</v>
      </c>
      <c r="AD1263" t="s">
        <v>52</v>
      </c>
      <c r="AE1263" t="s">
        <v>53</v>
      </c>
      <c r="AF1263" t="s">
        <v>54</v>
      </c>
      <c r="AG1263">
        <f t="shared" si="38"/>
        <v>1</v>
      </c>
      <c r="AH1263" t="str" cm="1">
        <f t="array" ref="AH1263">_xlfn.IFS(
X1263&lt;=20, "&lt;20",
AND(X1263&gt;=20, X1263&lt;50), "20-50",
AND(X1263&gt;=50, X1263&lt;100), "50-100",
X1263&gt;=100, "&gt;100"
)</f>
        <v>50-100</v>
      </c>
      <c r="AI1263">
        <f t="shared" si="39"/>
        <v>0</v>
      </c>
      <c r="AJ1263" t="str" cm="1">
        <f t="array" ref="AJ1263">_xlfn.IFS(
C1263&lt;=20, "&lt;20",
AND(C1263&gt;=20, C1263&lt;35), "20-35",
AND(C1263&gt;=35, C1263&lt;50), "35-50",
C1263&gt;=50, "50-100"
)</f>
        <v>35-50</v>
      </c>
      <c r="AK1263" t="str" cm="1">
        <f t="array" ref="AK1263">_xlfn.IFS(
G1263&lt;6, "&lt;6",
AND(G1263&gt;=6, G1263&lt;12), "6-12",
AND(G1263&gt;=12, G1263&lt;18), "12-18",  AND(G1263&gt;=18, G1263&lt;24), "18-24", G1263&gt;=24, "24-36")</f>
        <v>24-36</v>
      </c>
    </row>
    <row r="1264" spans="1:37" x14ac:dyDescent="0.3">
      <c r="A1264" t="s">
        <v>1364</v>
      </c>
      <c r="B1264" t="s">
        <v>44</v>
      </c>
      <c r="C1264">
        <v>45</v>
      </c>
      <c r="D1264" t="s">
        <v>37</v>
      </c>
      <c r="E1264" t="s">
        <v>76</v>
      </c>
      <c r="F1264">
        <v>13</v>
      </c>
      <c r="G1264">
        <v>33</v>
      </c>
      <c r="H1264" t="s">
        <v>49</v>
      </c>
      <c r="I1264" t="s">
        <v>37</v>
      </c>
      <c r="J1264" t="s">
        <v>34</v>
      </c>
      <c r="K1264" t="s">
        <v>37</v>
      </c>
      <c r="L1264" t="s">
        <v>72</v>
      </c>
      <c r="M1264" t="s">
        <v>34</v>
      </c>
      <c r="N1264" t="s">
        <v>34</v>
      </c>
      <c r="O1264" t="s">
        <v>34</v>
      </c>
      <c r="P1264" t="s">
        <v>34</v>
      </c>
      <c r="Q1264" t="s">
        <v>34</v>
      </c>
      <c r="R1264" t="s">
        <v>34</v>
      </c>
      <c r="S1264" t="s">
        <v>34</v>
      </c>
      <c r="T1264" t="s">
        <v>37</v>
      </c>
      <c r="U1264" t="s">
        <v>46</v>
      </c>
      <c r="V1264" t="s">
        <v>34</v>
      </c>
      <c r="W1264" t="s">
        <v>51</v>
      </c>
      <c r="X1264">
        <v>44.75</v>
      </c>
      <c r="Y1264">
        <v>333.65</v>
      </c>
      <c r="Z1264">
        <v>0</v>
      </c>
      <c r="AA1264">
        <v>0</v>
      </c>
      <c r="AB1264">
        <v>200.9</v>
      </c>
      <c r="AC1264">
        <v>534.54999999999995</v>
      </c>
      <c r="AD1264" t="s">
        <v>41</v>
      </c>
      <c r="AE1264" t="s">
        <v>42</v>
      </c>
      <c r="AF1264" t="s">
        <v>42</v>
      </c>
      <c r="AG1264">
        <f t="shared" si="38"/>
        <v>0</v>
      </c>
      <c r="AH1264" t="str" cm="1">
        <f t="array" ref="AH1264">_xlfn.IFS(
X1264&lt;=20, "&lt;20",
AND(X1264&gt;=20, X1264&lt;50), "20-50",
AND(X1264&gt;=50, X1264&lt;100), "50-100",
X1264&gt;=100, "&gt;100"
)</f>
        <v>20-50</v>
      </c>
      <c r="AI1264">
        <f t="shared" si="39"/>
        <v>0</v>
      </c>
      <c r="AJ1264" t="str" cm="1">
        <f t="array" ref="AJ1264">_xlfn.IFS(
C1264&lt;=20, "&lt;20",
AND(C1264&gt;=20, C1264&lt;35), "20-35",
AND(C1264&gt;=35, C1264&lt;50), "35-50",
C1264&gt;=50, "50-100"
)</f>
        <v>35-50</v>
      </c>
      <c r="AK1264" t="str" cm="1">
        <f t="array" ref="AK1264">_xlfn.IFS(
G1264&lt;6, "&lt;6",
AND(G1264&gt;=6, G1264&lt;12), "6-12",
AND(G1264&gt;=12, G1264&lt;18), "12-18",  AND(G1264&gt;=18, G1264&lt;24), "18-24", G1264&gt;=24, "24-36")</f>
        <v>24-36</v>
      </c>
    </row>
    <row r="1265" spans="1:37" x14ac:dyDescent="0.3">
      <c r="A1265" t="s">
        <v>1365</v>
      </c>
      <c r="B1265" t="s">
        <v>44</v>
      </c>
      <c r="C1265">
        <v>32</v>
      </c>
      <c r="D1265" t="s">
        <v>37</v>
      </c>
      <c r="E1265" t="s">
        <v>109</v>
      </c>
      <c r="F1265">
        <v>5</v>
      </c>
      <c r="G1265">
        <v>15</v>
      </c>
      <c r="H1265" t="s">
        <v>36</v>
      </c>
      <c r="I1265" t="s">
        <v>37</v>
      </c>
      <c r="J1265" t="s">
        <v>37</v>
      </c>
      <c r="K1265" t="s">
        <v>37</v>
      </c>
      <c r="L1265" t="s">
        <v>72</v>
      </c>
      <c r="M1265" t="s">
        <v>34</v>
      </c>
      <c r="N1265" t="s">
        <v>34</v>
      </c>
      <c r="O1265" t="s">
        <v>37</v>
      </c>
      <c r="P1265" t="s">
        <v>37</v>
      </c>
      <c r="Q1265" t="s">
        <v>34</v>
      </c>
      <c r="R1265" t="s">
        <v>37</v>
      </c>
      <c r="S1265" t="s">
        <v>37</v>
      </c>
      <c r="T1265" t="s">
        <v>37</v>
      </c>
      <c r="U1265" t="s">
        <v>39</v>
      </c>
      <c r="V1265" t="s">
        <v>37</v>
      </c>
      <c r="W1265" t="s">
        <v>51</v>
      </c>
      <c r="X1265">
        <v>68.599999999999994</v>
      </c>
      <c r="Y1265">
        <v>2877.05</v>
      </c>
      <c r="Z1265">
        <v>0</v>
      </c>
      <c r="AA1265">
        <v>0</v>
      </c>
      <c r="AB1265">
        <v>1514.13</v>
      </c>
      <c r="AC1265">
        <v>4391.18</v>
      </c>
      <c r="AD1265" t="s">
        <v>41</v>
      </c>
      <c r="AE1265" t="s">
        <v>42</v>
      </c>
      <c r="AF1265" t="s">
        <v>42</v>
      </c>
      <c r="AG1265">
        <f t="shared" si="38"/>
        <v>0</v>
      </c>
      <c r="AH1265" t="str" cm="1">
        <f t="array" ref="AH1265">_xlfn.IFS(
X1265&lt;=20, "&lt;20",
AND(X1265&gt;=20, X1265&lt;50), "20-50",
AND(X1265&gt;=50, X1265&lt;100), "50-100",
X1265&gt;=100, "&gt;100"
)</f>
        <v>50-100</v>
      </c>
      <c r="AI1265">
        <f t="shared" si="39"/>
        <v>0</v>
      </c>
      <c r="AJ1265" t="str" cm="1">
        <f t="array" ref="AJ1265">_xlfn.IFS(
C1265&lt;=20, "&lt;20",
AND(C1265&gt;=20, C1265&lt;35), "20-35",
AND(C1265&gt;=35, C1265&lt;50), "35-50",
C1265&gt;=50, "50-100"
)</f>
        <v>20-35</v>
      </c>
      <c r="AK1265" t="str" cm="1">
        <f t="array" ref="AK1265">_xlfn.IFS(
G1265&lt;6, "&lt;6",
AND(G1265&gt;=6, G1265&lt;12), "6-12",
AND(G1265&gt;=12, G1265&lt;18), "12-18",  AND(G1265&gt;=18, G1265&lt;24), "18-24", G1265&gt;=24, "24-36")</f>
        <v>12-18</v>
      </c>
    </row>
    <row r="1266" spans="1:37" x14ac:dyDescent="0.3">
      <c r="A1266" t="s">
        <v>1366</v>
      </c>
      <c r="B1266" t="s">
        <v>44</v>
      </c>
      <c r="C1266">
        <v>51</v>
      </c>
      <c r="D1266" t="s">
        <v>37</v>
      </c>
      <c r="E1266" t="s">
        <v>109</v>
      </c>
      <c r="F1266">
        <v>15</v>
      </c>
      <c r="G1266">
        <v>34</v>
      </c>
      <c r="H1266" t="s">
        <v>36</v>
      </c>
      <c r="I1266" t="s">
        <v>37</v>
      </c>
      <c r="J1266" t="s">
        <v>34</v>
      </c>
      <c r="K1266" t="s">
        <v>34</v>
      </c>
      <c r="L1266" t="s">
        <v>34</v>
      </c>
      <c r="M1266" t="s">
        <v>34</v>
      </c>
      <c r="N1266" t="s">
        <v>34</v>
      </c>
      <c r="O1266" t="s">
        <v>34</v>
      </c>
      <c r="P1266" t="s">
        <v>34</v>
      </c>
      <c r="Q1266" t="s">
        <v>34</v>
      </c>
      <c r="R1266" t="s">
        <v>34</v>
      </c>
      <c r="S1266" t="s">
        <v>34</v>
      </c>
      <c r="T1266" t="s">
        <v>34</v>
      </c>
      <c r="U1266" t="s">
        <v>46</v>
      </c>
      <c r="V1266" t="s">
        <v>34</v>
      </c>
      <c r="W1266" t="s">
        <v>40</v>
      </c>
      <c r="X1266">
        <v>20.55</v>
      </c>
      <c r="Y1266">
        <v>96.1</v>
      </c>
      <c r="Z1266">
        <v>0</v>
      </c>
      <c r="AA1266">
        <v>0</v>
      </c>
      <c r="AB1266">
        <v>122.65</v>
      </c>
      <c r="AC1266">
        <v>218.75</v>
      </c>
      <c r="AD1266" t="s">
        <v>41</v>
      </c>
      <c r="AE1266" t="s">
        <v>42</v>
      </c>
      <c r="AF1266" t="s">
        <v>42</v>
      </c>
      <c r="AG1266">
        <f t="shared" si="38"/>
        <v>0</v>
      </c>
      <c r="AH1266" t="str" cm="1">
        <f t="array" ref="AH1266">_xlfn.IFS(
X1266&lt;=20, "&lt;20",
AND(X1266&gt;=20, X1266&lt;50), "20-50",
AND(X1266&gt;=50, X1266&lt;100), "50-100",
X1266&gt;=100, "&gt;100"
)</f>
        <v>20-50</v>
      </c>
      <c r="AI1266">
        <f t="shared" si="39"/>
        <v>0</v>
      </c>
      <c r="AJ1266" t="str" cm="1">
        <f t="array" ref="AJ1266">_xlfn.IFS(
C1266&lt;=20, "&lt;20",
AND(C1266&gt;=20, C1266&lt;35), "20-35",
AND(C1266&gt;=35, C1266&lt;50), "35-50",
C1266&gt;=50, "50-100"
)</f>
        <v>50-100</v>
      </c>
      <c r="AK1266" t="str" cm="1">
        <f t="array" ref="AK1266">_xlfn.IFS(
G1266&lt;6, "&lt;6",
AND(G1266&gt;=6, G1266&lt;12), "6-12",
AND(G1266&gt;=12, G1266&lt;18), "12-18",  AND(G1266&gt;=18, G1266&lt;24), "18-24", G1266&gt;=24, "24-36")</f>
        <v>24-36</v>
      </c>
    </row>
    <row r="1267" spans="1:37" x14ac:dyDescent="0.3">
      <c r="A1267" t="s">
        <v>1367</v>
      </c>
      <c r="B1267" t="s">
        <v>44</v>
      </c>
      <c r="C1267">
        <v>70</v>
      </c>
      <c r="D1267" t="s">
        <v>37</v>
      </c>
      <c r="E1267" t="s">
        <v>74</v>
      </c>
      <c r="F1267">
        <v>11</v>
      </c>
      <c r="G1267">
        <v>7</v>
      </c>
      <c r="H1267" t="s">
        <v>36</v>
      </c>
      <c r="I1267" t="s">
        <v>34</v>
      </c>
      <c r="J1267" t="s">
        <v>34</v>
      </c>
      <c r="K1267" t="s">
        <v>37</v>
      </c>
      <c r="L1267" t="s">
        <v>72</v>
      </c>
      <c r="M1267" t="s">
        <v>34</v>
      </c>
      <c r="N1267" t="s">
        <v>34</v>
      </c>
      <c r="O1267" t="s">
        <v>37</v>
      </c>
      <c r="P1267" t="s">
        <v>34</v>
      </c>
      <c r="Q1267" t="s">
        <v>37</v>
      </c>
      <c r="R1267" t="s">
        <v>37</v>
      </c>
      <c r="S1267" t="s">
        <v>34</v>
      </c>
      <c r="T1267" t="s">
        <v>37</v>
      </c>
      <c r="U1267" t="s">
        <v>39</v>
      </c>
      <c r="V1267" t="s">
        <v>37</v>
      </c>
      <c r="W1267" t="s">
        <v>51</v>
      </c>
      <c r="X1267">
        <v>50.05</v>
      </c>
      <c r="Y1267">
        <v>2743.45</v>
      </c>
      <c r="Z1267">
        <v>0</v>
      </c>
      <c r="AA1267">
        <v>0</v>
      </c>
      <c r="AB1267">
        <v>0</v>
      </c>
      <c r="AC1267">
        <v>2743.45</v>
      </c>
      <c r="AD1267" t="s">
        <v>41</v>
      </c>
      <c r="AE1267" t="s">
        <v>42</v>
      </c>
      <c r="AF1267" t="s">
        <v>42</v>
      </c>
      <c r="AG1267">
        <f t="shared" si="38"/>
        <v>0</v>
      </c>
      <c r="AH1267" t="str" cm="1">
        <f t="array" ref="AH1267">_xlfn.IFS(
X1267&lt;=20, "&lt;20",
AND(X1267&gt;=20, X1267&lt;50), "20-50",
AND(X1267&gt;=50, X1267&lt;100), "50-100",
X1267&gt;=100, "&gt;100"
)</f>
        <v>50-100</v>
      </c>
      <c r="AI1267">
        <f t="shared" si="39"/>
        <v>0</v>
      </c>
      <c r="AJ1267" t="str" cm="1">
        <f t="array" ref="AJ1267">_xlfn.IFS(
C1267&lt;=20, "&lt;20",
AND(C1267&gt;=20, C1267&lt;35), "20-35",
AND(C1267&gt;=35, C1267&lt;50), "35-50",
C1267&gt;=50, "50-100"
)</f>
        <v>50-100</v>
      </c>
      <c r="AK1267" t="str" cm="1">
        <f t="array" ref="AK1267">_xlfn.IFS(
G1267&lt;6, "&lt;6",
AND(G1267&gt;=6, G1267&lt;12), "6-12",
AND(G1267&gt;=12, G1267&lt;18), "12-18",  AND(G1267&gt;=18, G1267&lt;24), "18-24", G1267&gt;=24, "24-36")</f>
        <v>6-12</v>
      </c>
    </row>
    <row r="1268" spans="1:37" x14ac:dyDescent="0.3">
      <c r="A1268" t="s">
        <v>1368</v>
      </c>
      <c r="B1268" t="s">
        <v>44</v>
      </c>
      <c r="C1268">
        <v>60</v>
      </c>
      <c r="D1268" t="s">
        <v>37</v>
      </c>
      <c r="E1268" t="s">
        <v>114</v>
      </c>
      <c r="F1268">
        <v>5</v>
      </c>
      <c r="G1268">
        <v>35</v>
      </c>
      <c r="H1268" t="s">
        <v>36</v>
      </c>
      <c r="I1268" t="s">
        <v>37</v>
      </c>
      <c r="J1268" t="s">
        <v>37</v>
      </c>
      <c r="K1268" t="s">
        <v>37</v>
      </c>
      <c r="L1268" t="s">
        <v>50</v>
      </c>
      <c r="M1268" t="s">
        <v>34</v>
      </c>
      <c r="N1268" t="s">
        <v>34</v>
      </c>
      <c r="O1268" t="s">
        <v>34</v>
      </c>
      <c r="P1268" t="s">
        <v>34</v>
      </c>
      <c r="Q1268" t="s">
        <v>37</v>
      </c>
      <c r="R1268" t="s">
        <v>34</v>
      </c>
      <c r="S1268" t="s">
        <v>34</v>
      </c>
      <c r="T1268" t="s">
        <v>34</v>
      </c>
      <c r="U1268" t="s">
        <v>46</v>
      </c>
      <c r="V1268" t="s">
        <v>37</v>
      </c>
      <c r="W1268" t="s">
        <v>51</v>
      </c>
      <c r="X1268">
        <v>86.5</v>
      </c>
      <c r="Y1268">
        <v>582.5</v>
      </c>
      <c r="Z1268">
        <v>0</v>
      </c>
      <c r="AA1268">
        <v>20</v>
      </c>
      <c r="AB1268">
        <v>158.27000000000001</v>
      </c>
      <c r="AC1268">
        <v>760.77</v>
      </c>
      <c r="AD1268" t="s">
        <v>52</v>
      </c>
      <c r="AE1268" t="s">
        <v>53</v>
      </c>
      <c r="AF1268" t="s">
        <v>155</v>
      </c>
      <c r="AG1268">
        <f t="shared" si="38"/>
        <v>1</v>
      </c>
      <c r="AH1268" t="str" cm="1">
        <f t="array" ref="AH1268">_xlfn.IFS(
X1268&lt;=20, "&lt;20",
AND(X1268&gt;=20, X1268&lt;50), "20-50",
AND(X1268&gt;=50, X1268&lt;100), "50-100",
X1268&gt;=100, "&gt;100"
)</f>
        <v>50-100</v>
      </c>
      <c r="AI1268">
        <f t="shared" si="39"/>
        <v>0</v>
      </c>
      <c r="AJ1268" t="str" cm="1">
        <f t="array" ref="AJ1268">_xlfn.IFS(
C1268&lt;=20, "&lt;20",
AND(C1268&gt;=20, C1268&lt;35), "20-35",
AND(C1268&gt;=35, C1268&lt;50), "35-50",
C1268&gt;=50, "50-100"
)</f>
        <v>50-100</v>
      </c>
      <c r="AK1268" t="str" cm="1">
        <f t="array" ref="AK1268">_xlfn.IFS(
G1268&lt;6, "&lt;6",
AND(G1268&gt;=6, G1268&lt;12), "6-12",
AND(G1268&gt;=12, G1268&lt;18), "12-18",  AND(G1268&gt;=18, G1268&lt;24), "18-24", G1268&gt;=24, "24-36")</f>
        <v>24-36</v>
      </c>
    </row>
    <row r="1269" spans="1:37" x14ac:dyDescent="0.3">
      <c r="A1269" t="s">
        <v>1369</v>
      </c>
      <c r="B1269" t="s">
        <v>44</v>
      </c>
      <c r="C1269">
        <v>42</v>
      </c>
      <c r="D1269" t="s">
        <v>34</v>
      </c>
      <c r="E1269" t="s">
        <v>56</v>
      </c>
      <c r="F1269">
        <v>7</v>
      </c>
      <c r="G1269">
        <v>24</v>
      </c>
      <c r="H1269" t="s">
        <v>36</v>
      </c>
      <c r="I1269" t="s">
        <v>37</v>
      </c>
      <c r="J1269" t="s">
        <v>37</v>
      </c>
      <c r="K1269" t="s">
        <v>34</v>
      </c>
      <c r="L1269" t="s">
        <v>34</v>
      </c>
      <c r="M1269" t="s">
        <v>34</v>
      </c>
      <c r="N1269" t="s">
        <v>34</v>
      </c>
      <c r="O1269" t="s">
        <v>34</v>
      </c>
      <c r="P1269" t="s">
        <v>34</v>
      </c>
      <c r="Q1269" t="s">
        <v>34</v>
      </c>
      <c r="R1269" t="s">
        <v>34</v>
      </c>
      <c r="S1269" t="s">
        <v>34</v>
      </c>
      <c r="T1269" t="s">
        <v>34</v>
      </c>
      <c r="U1269" t="s">
        <v>67</v>
      </c>
      <c r="V1269" t="s">
        <v>37</v>
      </c>
      <c r="W1269" t="s">
        <v>51</v>
      </c>
      <c r="X1269">
        <v>25.25</v>
      </c>
      <c r="Y1269">
        <v>1841.2</v>
      </c>
      <c r="Z1269">
        <v>0</v>
      </c>
      <c r="AA1269">
        <v>0</v>
      </c>
      <c r="AB1269">
        <v>3564.72</v>
      </c>
      <c r="AC1269">
        <v>5405.92</v>
      </c>
      <c r="AD1269" t="s">
        <v>41</v>
      </c>
      <c r="AE1269" t="s">
        <v>42</v>
      </c>
      <c r="AF1269" t="s">
        <v>42</v>
      </c>
      <c r="AG1269">
        <f t="shared" si="38"/>
        <v>0</v>
      </c>
      <c r="AH1269" t="str" cm="1">
        <f t="array" ref="AH1269">_xlfn.IFS(
X1269&lt;=20, "&lt;20",
AND(X1269&gt;=20, X1269&lt;50), "20-50",
AND(X1269&gt;=50, X1269&lt;100), "50-100",
X1269&gt;=100, "&gt;100"
)</f>
        <v>20-50</v>
      </c>
      <c r="AI1269">
        <f t="shared" si="39"/>
        <v>0</v>
      </c>
      <c r="AJ1269" t="str" cm="1">
        <f t="array" ref="AJ1269">_xlfn.IFS(
C1269&lt;=20, "&lt;20",
AND(C1269&gt;=20, C1269&lt;35), "20-35",
AND(C1269&gt;=35, C1269&lt;50), "35-50",
C1269&gt;=50, "50-100"
)</f>
        <v>35-50</v>
      </c>
      <c r="AK1269" t="str" cm="1">
        <f t="array" ref="AK1269">_xlfn.IFS(
G1269&lt;6, "&lt;6",
AND(G1269&gt;=6, G1269&lt;12), "6-12",
AND(G1269&gt;=12, G1269&lt;18), "12-18",  AND(G1269&gt;=18, G1269&lt;24), "18-24", G1269&gt;=24, "24-36")</f>
        <v>24-36</v>
      </c>
    </row>
    <row r="1270" spans="1:37" x14ac:dyDescent="0.3">
      <c r="A1270" t="s">
        <v>1370</v>
      </c>
      <c r="B1270" t="s">
        <v>33</v>
      </c>
      <c r="C1270">
        <v>56</v>
      </c>
      <c r="D1270" t="s">
        <v>34</v>
      </c>
      <c r="E1270" t="s">
        <v>45</v>
      </c>
      <c r="F1270">
        <v>6</v>
      </c>
      <c r="G1270">
        <v>33</v>
      </c>
      <c r="H1270" t="s">
        <v>66</v>
      </c>
      <c r="I1270" t="s">
        <v>37</v>
      </c>
      <c r="J1270" t="s">
        <v>34</v>
      </c>
      <c r="K1270" t="s">
        <v>34</v>
      </c>
      <c r="L1270" t="s">
        <v>34</v>
      </c>
      <c r="M1270" t="s">
        <v>34</v>
      </c>
      <c r="N1270" t="s">
        <v>34</v>
      </c>
      <c r="O1270" t="s">
        <v>34</v>
      </c>
      <c r="P1270" t="s">
        <v>34</v>
      </c>
      <c r="Q1270" t="s">
        <v>34</v>
      </c>
      <c r="R1270" t="s">
        <v>34</v>
      </c>
      <c r="S1270" t="s">
        <v>34</v>
      </c>
      <c r="T1270" t="s">
        <v>34</v>
      </c>
      <c r="U1270" t="s">
        <v>67</v>
      </c>
      <c r="V1270" t="s">
        <v>34</v>
      </c>
      <c r="W1270" t="s">
        <v>40</v>
      </c>
      <c r="X1270">
        <v>20.5</v>
      </c>
      <c r="Y1270">
        <v>1502.25</v>
      </c>
      <c r="Z1270">
        <v>0</v>
      </c>
      <c r="AA1270">
        <v>0</v>
      </c>
      <c r="AB1270">
        <v>3161.52</v>
      </c>
      <c r="AC1270">
        <v>4663.7700000000004</v>
      </c>
      <c r="AD1270" t="s">
        <v>41</v>
      </c>
      <c r="AE1270" t="s">
        <v>42</v>
      </c>
      <c r="AF1270" t="s">
        <v>42</v>
      </c>
      <c r="AG1270">
        <f t="shared" si="38"/>
        <v>0</v>
      </c>
      <c r="AH1270" t="str" cm="1">
        <f t="array" ref="AH1270">_xlfn.IFS(
X1270&lt;=20, "&lt;20",
AND(X1270&gt;=20, X1270&lt;50), "20-50",
AND(X1270&gt;=50, X1270&lt;100), "50-100",
X1270&gt;=100, "&gt;100"
)</f>
        <v>20-50</v>
      </c>
      <c r="AI1270">
        <f t="shared" si="39"/>
        <v>0</v>
      </c>
      <c r="AJ1270" t="str" cm="1">
        <f t="array" ref="AJ1270">_xlfn.IFS(
C1270&lt;=20, "&lt;20",
AND(C1270&gt;=20, C1270&lt;35), "20-35",
AND(C1270&gt;=35, C1270&lt;50), "35-50",
C1270&gt;=50, "50-100"
)</f>
        <v>50-100</v>
      </c>
      <c r="AK1270" t="str" cm="1">
        <f t="array" ref="AK1270">_xlfn.IFS(
G1270&lt;6, "&lt;6",
AND(G1270&gt;=6, G1270&lt;12), "6-12",
AND(G1270&gt;=12, G1270&lt;18), "12-18",  AND(G1270&gt;=18, G1270&lt;24), "18-24", G1270&gt;=24, "24-36")</f>
        <v>24-36</v>
      </c>
    </row>
    <row r="1271" spans="1:37" x14ac:dyDescent="0.3">
      <c r="A1271" t="s">
        <v>1371</v>
      </c>
      <c r="B1271" t="s">
        <v>33</v>
      </c>
      <c r="C1271">
        <v>52</v>
      </c>
      <c r="D1271" t="s">
        <v>37</v>
      </c>
      <c r="E1271" t="s">
        <v>61</v>
      </c>
      <c r="F1271">
        <v>9</v>
      </c>
      <c r="G1271">
        <v>34</v>
      </c>
      <c r="H1271" t="s">
        <v>49</v>
      </c>
      <c r="I1271" t="s">
        <v>37</v>
      </c>
      <c r="J1271" t="s">
        <v>37</v>
      </c>
      <c r="K1271" t="s">
        <v>37</v>
      </c>
      <c r="L1271" t="s">
        <v>72</v>
      </c>
      <c r="M1271" t="s">
        <v>37</v>
      </c>
      <c r="N1271" t="s">
        <v>37</v>
      </c>
      <c r="O1271" t="s">
        <v>34</v>
      </c>
      <c r="P1271" t="s">
        <v>34</v>
      </c>
      <c r="Q1271" t="s">
        <v>34</v>
      </c>
      <c r="R1271" t="s">
        <v>34</v>
      </c>
      <c r="S1271" t="s">
        <v>34</v>
      </c>
      <c r="T1271" t="s">
        <v>37</v>
      </c>
      <c r="U1271" t="s">
        <v>46</v>
      </c>
      <c r="V1271" t="s">
        <v>34</v>
      </c>
      <c r="W1271" t="s">
        <v>51</v>
      </c>
      <c r="X1271">
        <v>61.15</v>
      </c>
      <c r="Y1271">
        <v>61.15</v>
      </c>
      <c r="Z1271">
        <v>0</v>
      </c>
      <c r="AA1271">
        <v>0</v>
      </c>
      <c r="AB1271">
        <v>17.07</v>
      </c>
      <c r="AC1271">
        <v>78.22</v>
      </c>
      <c r="AD1271" t="s">
        <v>85</v>
      </c>
      <c r="AE1271" t="s">
        <v>42</v>
      </c>
      <c r="AF1271" t="s">
        <v>42</v>
      </c>
      <c r="AG1271">
        <f t="shared" si="38"/>
        <v>0</v>
      </c>
      <c r="AH1271" t="str" cm="1">
        <f t="array" ref="AH1271">_xlfn.IFS(
X1271&lt;=20, "&lt;20",
AND(X1271&gt;=20, X1271&lt;50), "20-50",
AND(X1271&gt;=50, X1271&lt;100), "50-100",
X1271&gt;=100, "&gt;100"
)</f>
        <v>50-100</v>
      </c>
      <c r="AI1271">
        <f t="shared" si="39"/>
        <v>1</v>
      </c>
      <c r="AJ1271" t="str" cm="1">
        <f t="array" ref="AJ1271">_xlfn.IFS(
C1271&lt;=20, "&lt;20",
AND(C1271&gt;=20, C1271&lt;35), "20-35",
AND(C1271&gt;=35, C1271&lt;50), "35-50",
C1271&gt;=50, "50-100"
)</f>
        <v>50-100</v>
      </c>
      <c r="AK1271" t="str" cm="1">
        <f t="array" ref="AK1271">_xlfn.IFS(
G1271&lt;6, "&lt;6",
AND(G1271&gt;=6, G1271&lt;12), "6-12",
AND(G1271&gt;=12, G1271&lt;18), "12-18",  AND(G1271&gt;=18, G1271&lt;24), "18-24", G1271&gt;=24, "24-36")</f>
        <v>24-36</v>
      </c>
    </row>
    <row r="1272" spans="1:37" x14ac:dyDescent="0.3">
      <c r="A1272" t="s">
        <v>1372</v>
      </c>
      <c r="B1272" t="s">
        <v>33</v>
      </c>
      <c r="C1272">
        <v>23</v>
      </c>
      <c r="D1272" t="s">
        <v>37</v>
      </c>
      <c r="E1272" t="s">
        <v>114</v>
      </c>
      <c r="F1272">
        <v>10</v>
      </c>
      <c r="G1272">
        <v>11</v>
      </c>
      <c r="H1272" t="s">
        <v>70</v>
      </c>
      <c r="I1272" t="s">
        <v>34</v>
      </c>
      <c r="J1272" t="s">
        <v>34</v>
      </c>
      <c r="K1272" t="s">
        <v>37</v>
      </c>
      <c r="L1272" t="s">
        <v>72</v>
      </c>
      <c r="M1272" t="s">
        <v>37</v>
      </c>
      <c r="N1272" t="s">
        <v>34</v>
      </c>
      <c r="O1272" t="s">
        <v>37</v>
      </c>
      <c r="P1272" t="s">
        <v>37</v>
      </c>
      <c r="Q1272" t="s">
        <v>34</v>
      </c>
      <c r="R1272" t="s">
        <v>34</v>
      </c>
      <c r="S1272" t="s">
        <v>34</v>
      </c>
      <c r="T1272" t="s">
        <v>37</v>
      </c>
      <c r="U1272" t="s">
        <v>39</v>
      </c>
      <c r="V1272" t="s">
        <v>34</v>
      </c>
      <c r="W1272" t="s">
        <v>51</v>
      </c>
      <c r="X1272">
        <v>40.299999999999997</v>
      </c>
      <c r="Y1272">
        <v>1794.8</v>
      </c>
      <c r="Z1272">
        <v>0</v>
      </c>
      <c r="AA1272">
        <v>0</v>
      </c>
      <c r="AB1272">
        <v>0</v>
      </c>
      <c r="AC1272">
        <v>1794.8</v>
      </c>
      <c r="AD1272" t="s">
        <v>41</v>
      </c>
      <c r="AE1272" t="s">
        <v>42</v>
      </c>
      <c r="AF1272" t="s">
        <v>42</v>
      </c>
      <c r="AG1272">
        <f t="shared" si="38"/>
        <v>0</v>
      </c>
      <c r="AH1272" t="str" cm="1">
        <f t="array" ref="AH1272">_xlfn.IFS(
X1272&lt;=20, "&lt;20",
AND(X1272&gt;=20, X1272&lt;50), "20-50",
AND(X1272&gt;=50, X1272&lt;100), "50-100",
X1272&gt;=100, "&gt;100"
)</f>
        <v>20-50</v>
      </c>
      <c r="AI1272">
        <f t="shared" si="39"/>
        <v>0</v>
      </c>
      <c r="AJ1272" t="str" cm="1">
        <f t="array" ref="AJ1272">_xlfn.IFS(
C1272&lt;=20, "&lt;20",
AND(C1272&gt;=20, C1272&lt;35), "20-35",
AND(C1272&gt;=35, C1272&lt;50), "35-50",
C1272&gt;=50, "50-100"
)</f>
        <v>20-35</v>
      </c>
      <c r="AK1272" t="str" cm="1">
        <f t="array" ref="AK1272">_xlfn.IFS(
G1272&lt;6, "&lt;6",
AND(G1272&gt;=6, G1272&lt;12), "6-12",
AND(G1272&gt;=12, G1272&lt;18), "12-18",  AND(G1272&gt;=18, G1272&lt;24), "18-24", G1272&gt;=24, "24-36")</f>
        <v>6-12</v>
      </c>
    </row>
    <row r="1273" spans="1:37" x14ac:dyDescent="0.3">
      <c r="A1273" t="s">
        <v>1373</v>
      </c>
      <c r="B1273" t="s">
        <v>33</v>
      </c>
      <c r="C1273">
        <v>28</v>
      </c>
      <c r="D1273" t="s">
        <v>37</v>
      </c>
      <c r="E1273" t="s">
        <v>87</v>
      </c>
      <c r="F1273">
        <v>13</v>
      </c>
      <c r="G1273">
        <v>22</v>
      </c>
      <c r="H1273" t="s">
        <v>36</v>
      </c>
      <c r="I1273" t="s">
        <v>37</v>
      </c>
      <c r="J1273" t="s">
        <v>34</v>
      </c>
      <c r="K1273" t="s">
        <v>34</v>
      </c>
      <c r="L1273" t="s">
        <v>34</v>
      </c>
      <c r="M1273" t="s">
        <v>34</v>
      </c>
      <c r="N1273" t="s">
        <v>34</v>
      </c>
      <c r="O1273" t="s">
        <v>34</v>
      </c>
      <c r="P1273" t="s">
        <v>34</v>
      </c>
      <c r="Q1273" t="s">
        <v>34</v>
      </c>
      <c r="R1273" t="s">
        <v>34</v>
      </c>
      <c r="S1273" t="s">
        <v>34</v>
      </c>
      <c r="T1273" t="s">
        <v>34</v>
      </c>
      <c r="U1273" t="s">
        <v>39</v>
      </c>
      <c r="V1273" t="s">
        <v>37</v>
      </c>
      <c r="W1273" t="s">
        <v>40</v>
      </c>
      <c r="X1273">
        <v>20.350000000000001</v>
      </c>
      <c r="Y1273">
        <v>422.7</v>
      </c>
      <c r="Z1273">
        <v>0</v>
      </c>
      <c r="AA1273">
        <v>0</v>
      </c>
      <c r="AB1273">
        <v>473.13</v>
      </c>
      <c r="AC1273">
        <v>895.83</v>
      </c>
      <c r="AD1273" t="s">
        <v>41</v>
      </c>
      <c r="AE1273" t="s">
        <v>42</v>
      </c>
      <c r="AF1273" t="s">
        <v>42</v>
      </c>
      <c r="AG1273">
        <f t="shared" si="38"/>
        <v>0</v>
      </c>
      <c r="AH1273" t="str" cm="1">
        <f t="array" ref="AH1273">_xlfn.IFS(
X1273&lt;=20, "&lt;20",
AND(X1273&gt;=20, X1273&lt;50), "20-50",
AND(X1273&gt;=50, X1273&lt;100), "50-100",
X1273&gt;=100, "&gt;100"
)</f>
        <v>20-50</v>
      </c>
      <c r="AI1273">
        <f t="shared" si="39"/>
        <v>0</v>
      </c>
      <c r="AJ1273" t="str" cm="1">
        <f t="array" ref="AJ1273">_xlfn.IFS(
C1273&lt;=20, "&lt;20",
AND(C1273&gt;=20, C1273&lt;35), "20-35",
AND(C1273&gt;=35, C1273&lt;50), "35-50",
C1273&gt;=50, "50-100"
)</f>
        <v>20-35</v>
      </c>
      <c r="AK1273" t="str" cm="1">
        <f t="array" ref="AK1273">_xlfn.IFS(
G1273&lt;6, "&lt;6",
AND(G1273&gt;=6, G1273&lt;12), "6-12",
AND(G1273&gt;=12, G1273&lt;18), "12-18",  AND(G1273&gt;=18, G1273&lt;24), "18-24", G1273&gt;=24, "24-36")</f>
        <v>18-24</v>
      </c>
    </row>
    <row r="1274" spans="1:37" x14ac:dyDescent="0.3">
      <c r="A1274" t="s">
        <v>1374</v>
      </c>
      <c r="B1274" t="s">
        <v>44</v>
      </c>
      <c r="C1274">
        <v>30</v>
      </c>
      <c r="D1274" t="s">
        <v>37</v>
      </c>
      <c r="E1274" t="s">
        <v>90</v>
      </c>
      <c r="F1274">
        <v>0</v>
      </c>
      <c r="G1274">
        <v>31</v>
      </c>
      <c r="H1274" t="s">
        <v>66</v>
      </c>
      <c r="I1274" t="s">
        <v>37</v>
      </c>
      <c r="J1274" t="s">
        <v>34</v>
      </c>
      <c r="K1274" t="s">
        <v>37</v>
      </c>
      <c r="L1274" t="s">
        <v>50</v>
      </c>
      <c r="M1274" t="s">
        <v>37</v>
      </c>
      <c r="N1274" t="s">
        <v>37</v>
      </c>
      <c r="O1274" t="s">
        <v>34</v>
      </c>
      <c r="P1274" t="s">
        <v>37</v>
      </c>
      <c r="Q1274" t="s">
        <v>34</v>
      </c>
      <c r="R1274" t="s">
        <v>37</v>
      </c>
      <c r="S1274" t="s">
        <v>37</v>
      </c>
      <c r="T1274" t="s">
        <v>37</v>
      </c>
      <c r="U1274" t="s">
        <v>67</v>
      </c>
      <c r="V1274" t="s">
        <v>34</v>
      </c>
      <c r="W1274" t="s">
        <v>51</v>
      </c>
      <c r="X1274">
        <v>95.1</v>
      </c>
      <c r="Y1274">
        <v>6683.4</v>
      </c>
      <c r="Z1274">
        <v>0</v>
      </c>
      <c r="AA1274">
        <v>0</v>
      </c>
      <c r="AB1274">
        <v>631.72</v>
      </c>
      <c r="AC1274">
        <v>7315.12</v>
      </c>
      <c r="AD1274" t="s">
        <v>41</v>
      </c>
      <c r="AE1274" t="s">
        <v>42</v>
      </c>
      <c r="AF1274" t="s">
        <v>42</v>
      </c>
      <c r="AG1274">
        <f t="shared" si="38"/>
        <v>0</v>
      </c>
      <c r="AH1274" t="str" cm="1">
        <f t="array" ref="AH1274">_xlfn.IFS(
X1274&lt;=20, "&lt;20",
AND(X1274&gt;=20, X1274&lt;50), "20-50",
AND(X1274&gt;=50, X1274&lt;100), "50-100",
X1274&gt;=100, "&gt;100"
)</f>
        <v>50-100</v>
      </c>
      <c r="AI1274">
        <f t="shared" si="39"/>
        <v>0</v>
      </c>
      <c r="AJ1274" t="str" cm="1">
        <f t="array" ref="AJ1274">_xlfn.IFS(
C1274&lt;=20, "&lt;20",
AND(C1274&gt;=20, C1274&lt;35), "20-35",
AND(C1274&gt;=35, C1274&lt;50), "35-50",
C1274&gt;=50, "50-100"
)</f>
        <v>20-35</v>
      </c>
      <c r="AK1274" t="str" cm="1">
        <f t="array" ref="AK1274">_xlfn.IFS(
G1274&lt;6, "&lt;6",
AND(G1274&gt;=6, G1274&lt;12), "6-12",
AND(G1274&gt;=12, G1274&lt;18), "12-18",  AND(G1274&gt;=18, G1274&lt;24), "18-24", G1274&gt;=24, "24-36")</f>
        <v>24-36</v>
      </c>
    </row>
    <row r="1275" spans="1:37" x14ac:dyDescent="0.3">
      <c r="A1275" t="s">
        <v>1375</v>
      </c>
      <c r="B1275" t="s">
        <v>33</v>
      </c>
      <c r="C1275">
        <v>43</v>
      </c>
      <c r="D1275" t="s">
        <v>34</v>
      </c>
      <c r="E1275" t="s">
        <v>87</v>
      </c>
      <c r="F1275">
        <v>8</v>
      </c>
      <c r="G1275">
        <v>26</v>
      </c>
      <c r="H1275" t="s">
        <v>36</v>
      </c>
      <c r="I1275" t="s">
        <v>37</v>
      </c>
      <c r="J1275" t="s">
        <v>34</v>
      </c>
      <c r="K1275" t="s">
        <v>37</v>
      </c>
      <c r="L1275" t="s">
        <v>50</v>
      </c>
      <c r="M1275" t="s">
        <v>34</v>
      </c>
      <c r="N1275" t="s">
        <v>37</v>
      </c>
      <c r="O1275" t="s">
        <v>34</v>
      </c>
      <c r="P1275" t="s">
        <v>34</v>
      </c>
      <c r="Q1275" t="s">
        <v>37</v>
      </c>
      <c r="R1275" t="s">
        <v>37</v>
      </c>
      <c r="S1275" t="s">
        <v>37</v>
      </c>
      <c r="T1275" t="s">
        <v>37</v>
      </c>
      <c r="U1275" t="s">
        <v>46</v>
      </c>
      <c r="V1275" t="s">
        <v>37</v>
      </c>
      <c r="W1275" t="s">
        <v>51</v>
      </c>
      <c r="X1275">
        <v>92.85</v>
      </c>
      <c r="Y1275">
        <v>5305.05</v>
      </c>
      <c r="Z1275">
        <v>0</v>
      </c>
      <c r="AA1275">
        <v>0</v>
      </c>
      <c r="AB1275">
        <v>2766.02</v>
      </c>
      <c r="AC1275">
        <v>8071.07</v>
      </c>
      <c r="AD1275" t="s">
        <v>41</v>
      </c>
      <c r="AE1275" t="s">
        <v>42</v>
      </c>
      <c r="AF1275" t="s">
        <v>42</v>
      </c>
      <c r="AG1275">
        <f t="shared" si="38"/>
        <v>0</v>
      </c>
      <c r="AH1275" t="str" cm="1">
        <f t="array" ref="AH1275">_xlfn.IFS(
X1275&lt;=20, "&lt;20",
AND(X1275&gt;=20, X1275&lt;50), "20-50",
AND(X1275&gt;=50, X1275&lt;100), "50-100",
X1275&gt;=100, "&gt;100"
)</f>
        <v>50-100</v>
      </c>
      <c r="AI1275">
        <f t="shared" si="39"/>
        <v>0</v>
      </c>
      <c r="AJ1275" t="str" cm="1">
        <f t="array" ref="AJ1275">_xlfn.IFS(
C1275&lt;=20, "&lt;20",
AND(C1275&gt;=20, C1275&lt;35), "20-35",
AND(C1275&gt;=35, C1275&lt;50), "35-50",
C1275&gt;=50, "50-100"
)</f>
        <v>35-50</v>
      </c>
      <c r="AK1275" t="str" cm="1">
        <f t="array" ref="AK1275">_xlfn.IFS(
G1275&lt;6, "&lt;6",
AND(G1275&gt;=6, G1275&lt;12), "6-12",
AND(G1275&gt;=12, G1275&lt;18), "12-18",  AND(G1275&gt;=18, G1275&lt;24), "18-24", G1275&gt;=24, "24-36")</f>
        <v>24-36</v>
      </c>
    </row>
    <row r="1276" spans="1:37" x14ac:dyDescent="0.3">
      <c r="A1276" t="s">
        <v>1376</v>
      </c>
      <c r="B1276" t="s">
        <v>33</v>
      </c>
      <c r="C1276">
        <v>81</v>
      </c>
      <c r="D1276" t="s">
        <v>34</v>
      </c>
      <c r="E1276" t="s">
        <v>74</v>
      </c>
      <c r="F1276">
        <v>10</v>
      </c>
      <c r="G1276">
        <v>36</v>
      </c>
      <c r="H1276" t="s">
        <v>36</v>
      </c>
      <c r="I1276" t="s">
        <v>37</v>
      </c>
      <c r="J1276" t="s">
        <v>37</v>
      </c>
      <c r="K1276" t="s">
        <v>37</v>
      </c>
      <c r="L1276" t="s">
        <v>50</v>
      </c>
      <c r="M1276" t="s">
        <v>34</v>
      </c>
      <c r="N1276" t="s">
        <v>37</v>
      </c>
      <c r="O1276" t="s">
        <v>34</v>
      </c>
      <c r="P1276" t="s">
        <v>34</v>
      </c>
      <c r="Q1276" t="s">
        <v>37</v>
      </c>
      <c r="R1276" t="s">
        <v>37</v>
      </c>
      <c r="S1276" t="s">
        <v>34</v>
      </c>
      <c r="T1276" t="s">
        <v>37</v>
      </c>
      <c r="U1276" t="s">
        <v>46</v>
      </c>
      <c r="V1276" t="s">
        <v>37</v>
      </c>
      <c r="W1276" t="s">
        <v>51</v>
      </c>
      <c r="X1276">
        <v>100.6</v>
      </c>
      <c r="Y1276">
        <v>3270.25</v>
      </c>
      <c r="Z1276">
        <v>0</v>
      </c>
      <c r="AA1276">
        <v>0</v>
      </c>
      <c r="AB1276">
        <v>1455.3</v>
      </c>
      <c r="AC1276">
        <v>4725.55</v>
      </c>
      <c r="AD1276" t="s">
        <v>41</v>
      </c>
      <c r="AE1276" t="s">
        <v>42</v>
      </c>
      <c r="AF1276" t="s">
        <v>42</v>
      </c>
      <c r="AG1276">
        <f t="shared" si="38"/>
        <v>0</v>
      </c>
      <c r="AH1276" t="str" cm="1">
        <f t="array" ref="AH1276">_xlfn.IFS(
X1276&lt;=20, "&lt;20",
AND(X1276&gt;=20, X1276&lt;50), "20-50",
AND(X1276&gt;=50, X1276&lt;100), "50-100",
X1276&gt;=100, "&gt;100"
)</f>
        <v>&gt;100</v>
      </c>
      <c r="AI1276">
        <f t="shared" si="39"/>
        <v>0</v>
      </c>
      <c r="AJ1276" t="str" cm="1">
        <f t="array" ref="AJ1276">_xlfn.IFS(
C1276&lt;=20, "&lt;20",
AND(C1276&gt;=20, C1276&lt;35), "20-35",
AND(C1276&gt;=35, C1276&lt;50), "35-50",
C1276&gt;=50, "50-100"
)</f>
        <v>50-100</v>
      </c>
      <c r="AK1276" t="str" cm="1">
        <f t="array" ref="AK1276">_xlfn.IFS(
G1276&lt;6, "&lt;6",
AND(G1276&gt;=6, G1276&lt;12), "6-12",
AND(G1276&gt;=12, G1276&lt;18), "12-18",  AND(G1276&gt;=18, G1276&lt;24), "18-24", G1276&gt;=24, "24-36")</f>
        <v>24-36</v>
      </c>
    </row>
    <row r="1277" spans="1:37" x14ac:dyDescent="0.3">
      <c r="A1277" t="s">
        <v>1377</v>
      </c>
      <c r="B1277" t="s">
        <v>33</v>
      </c>
      <c r="C1277">
        <v>31</v>
      </c>
      <c r="D1277" t="s">
        <v>37</v>
      </c>
      <c r="E1277" t="s">
        <v>64</v>
      </c>
      <c r="F1277">
        <v>6</v>
      </c>
      <c r="G1277">
        <v>15</v>
      </c>
      <c r="H1277" t="s">
        <v>49</v>
      </c>
      <c r="I1277" t="s">
        <v>37</v>
      </c>
      <c r="J1277" t="s">
        <v>34</v>
      </c>
      <c r="K1277" t="s">
        <v>34</v>
      </c>
      <c r="L1277" t="s">
        <v>34</v>
      </c>
      <c r="M1277" t="s">
        <v>34</v>
      </c>
      <c r="N1277" t="s">
        <v>34</v>
      </c>
      <c r="O1277" t="s">
        <v>34</v>
      </c>
      <c r="P1277" t="s">
        <v>34</v>
      </c>
      <c r="Q1277" t="s">
        <v>34</v>
      </c>
      <c r="R1277" t="s">
        <v>34</v>
      </c>
      <c r="S1277" t="s">
        <v>34</v>
      </c>
      <c r="T1277" t="s">
        <v>34</v>
      </c>
      <c r="U1277" t="s">
        <v>46</v>
      </c>
      <c r="V1277" t="s">
        <v>34</v>
      </c>
      <c r="W1277" t="s">
        <v>40</v>
      </c>
      <c r="X1277">
        <v>20.149999999999999</v>
      </c>
      <c r="Y1277">
        <v>20.149999999999999</v>
      </c>
      <c r="Z1277">
        <v>0</v>
      </c>
      <c r="AA1277">
        <v>0</v>
      </c>
      <c r="AB1277">
        <v>40.51</v>
      </c>
      <c r="AC1277">
        <v>60.66</v>
      </c>
      <c r="AD1277" t="s">
        <v>52</v>
      </c>
      <c r="AE1277" t="s">
        <v>100</v>
      </c>
      <c r="AF1277" t="s">
        <v>101</v>
      </c>
      <c r="AG1277">
        <f t="shared" si="38"/>
        <v>1</v>
      </c>
      <c r="AH1277" t="str" cm="1">
        <f t="array" ref="AH1277">_xlfn.IFS(
X1277&lt;=20, "&lt;20",
AND(X1277&gt;=20, X1277&lt;50), "20-50",
AND(X1277&gt;=50, X1277&lt;100), "50-100",
X1277&gt;=100, "&gt;100"
)</f>
        <v>20-50</v>
      </c>
      <c r="AI1277">
        <f t="shared" si="39"/>
        <v>0</v>
      </c>
      <c r="AJ1277" t="str" cm="1">
        <f t="array" ref="AJ1277">_xlfn.IFS(
C1277&lt;=20, "&lt;20",
AND(C1277&gt;=20, C1277&lt;35), "20-35",
AND(C1277&gt;=35, C1277&lt;50), "35-50",
C1277&gt;=50, "50-100"
)</f>
        <v>20-35</v>
      </c>
      <c r="AK1277" t="str" cm="1">
        <f t="array" ref="AK1277">_xlfn.IFS(
G1277&lt;6, "&lt;6",
AND(G1277&gt;=6, G1277&lt;12), "6-12",
AND(G1277&gt;=12, G1277&lt;18), "12-18",  AND(G1277&gt;=18, G1277&lt;24), "18-24", G1277&gt;=24, "24-36")</f>
        <v>12-18</v>
      </c>
    </row>
    <row r="1278" spans="1:37" x14ac:dyDescent="0.3">
      <c r="A1278" t="s">
        <v>1378</v>
      </c>
      <c r="B1278" t="s">
        <v>44</v>
      </c>
      <c r="C1278">
        <v>47</v>
      </c>
      <c r="D1278" t="s">
        <v>37</v>
      </c>
      <c r="E1278" t="s">
        <v>124</v>
      </c>
      <c r="F1278">
        <v>3</v>
      </c>
      <c r="G1278">
        <v>28</v>
      </c>
      <c r="H1278" t="s">
        <v>36</v>
      </c>
      <c r="I1278" t="s">
        <v>37</v>
      </c>
      <c r="J1278" t="s">
        <v>34</v>
      </c>
      <c r="K1278" t="s">
        <v>37</v>
      </c>
      <c r="L1278" t="s">
        <v>50</v>
      </c>
      <c r="M1278" t="s">
        <v>34</v>
      </c>
      <c r="N1278" t="s">
        <v>34</v>
      </c>
      <c r="O1278" t="s">
        <v>34</v>
      </c>
      <c r="P1278" t="s">
        <v>34</v>
      </c>
      <c r="Q1278" t="s">
        <v>37</v>
      </c>
      <c r="R1278" t="s">
        <v>37</v>
      </c>
      <c r="S1278" t="s">
        <v>37</v>
      </c>
      <c r="T1278" t="s">
        <v>37</v>
      </c>
      <c r="U1278" t="s">
        <v>46</v>
      </c>
      <c r="V1278" t="s">
        <v>34</v>
      </c>
      <c r="W1278" t="s">
        <v>40</v>
      </c>
      <c r="X1278">
        <v>89.7</v>
      </c>
      <c r="Y1278">
        <v>4952.95</v>
      </c>
      <c r="Z1278">
        <v>41.66</v>
      </c>
      <c r="AA1278">
        <v>0</v>
      </c>
      <c r="AB1278">
        <v>212.24</v>
      </c>
      <c r="AC1278">
        <v>5123.53</v>
      </c>
      <c r="AD1278" t="s">
        <v>41</v>
      </c>
      <c r="AE1278" t="s">
        <v>42</v>
      </c>
      <c r="AF1278" t="s">
        <v>42</v>
      </c>
      <c r="AG1278">
        <f t="shared" si="38"/>
        <v>0</v>
      </c>
      <c r="AH1278" t="str" cm="1">
        <f t="array" ref="AH1278">_xlfn.IFS(
X1278&lt;=20, "&lt;20",
AND(X1278&gt;=20, X1278&lt;50), "20-50",
AND(X1278&gt;=50, X1278&lt;100), "50-100",
X1278&gt;=100, "&gt;100"
)</f>
        <v>50-100</v>
      </c>
      <c r="AI1278">
        <f t="shared" si="39"/>
        <v>0</v>
      </c>
      <c r="AJ1278" t="str" cm="1">
        <f t="array" ref="AJ1278">_xlfn.IFS(
C1278&lt;=20, "&lt;20",
AND(C1278&gt;=20, C1278&lt;35), "20-35",
AND(C1278&gt;=35, C1278&lt;50), "35-50",
C1278&gt;=50, "50-100"
)</f>
        <v>35-50</v>
      </c>
      <c r="AK1278" t="str" cm="1">
        <f t="array" ref="AK1278">_xlfn.IFS(
G1278&lt;6, "&lt;6",
AND(G1278&gt;=6, G1278&lt;12), "6-12",
AND(G1278&gt;=12, G1278&lt;18), "12-18",  AND(G1278&gt;=18, G1278&lt;24), "18-24", G1278&gt;=24, "24-36")</f>
        <v>24-36</v>
      </c>
    </row>
    <row r="1279" spans="1:37" x14ac:dyDescent="0.3">
      <c r="A1279" t="s">
        <v>1379</v>
      </c>
      <c r="B1279" t="s">
        <v>33</v>
      </c>
      <c r="C1279">
        <v>26</v>
      </c>
      <c r="D1279" t="s">
        <v>37</v>
      </c>
      <c r="E1279" t="s">
        <v>48</v>
      </c>
      <c r="F1279">
        <v>13</v>
      </c>
      <c r="G1279">
        <v>27</v>
      </c>
      <c r="H1279" t="s">
        <v>36</v>
      </c>
      <c r="I1279" t="s">
        <v>34</v>
      </c>
      <c r="J1279" t="s">
        <v>34</v>
      </c>
      <c r="K1279" t="s">
        <v>37</v>
      </c>
      <c r="L1279" t="s">
        <v>38</v>
      </c>
      <c r="M1279" t="s">
        <v>34</v>
      </c>
      <c r="N1279" t="s">
        <v>37</v>
      </c>
      <c r="O1279" t="s">
        <v>34</v>
      </c>
      <c r="P1279" t="s">
        <v>34</v>
      </c>
      <c r="Q1279" t="s">
        <v>37</v>
      </c>
      <c r="R1279" t="s">
        <v>37</v>
      </c>
      <c r="S1279" t="s">
        <v>37</v>
      </c>
      <c r="T1279" t="s">
        <v>37</v>
      </c>
      <c r="U1279" t="s">
        <v>67</v>
      </c>
      <c r="V1279" t="s">
        <v>34</v>
      </c>
      <c r="W1279" t="s">
        <v>40</v>
      </c>
      <c r="X1279">
        <v>49.65</v>
      </c>
      <c r="Y1279">
        <v>2409.9</v>
      </c>
      <c r="Z1279">
        <v>0</v>
      </c>
      <c r="AA1279">
        <v>0</v>
      </c>
      <c r="AB1279">
        <v>0</v>
      </c>
      <c r="AC1279">
        <v>2409.9</v>
      </c>
      <c r="AD1279" t="s">
        <v>41</v>
      </c>
      <c r="AE1279" t="s">
        <v>42</v>
      </c>
      <c r="AF1279" t="s">
        <v>42</v>
      </c>
      <c r="AG1279">
        <f t="shared" si="38"/>
        <v>0</v>
      </c>
      <c r="AH1279" t="str" cm="1">
        <f t="array" ref="AH1279">_xlfn.IFS(
X1279&lt;=20, "&lt;20",
AND(X1279&gt;=20, X1279&lt;50), "20-50",
AND(X1279&gt;=50, X1279&lt;100), "50-100",
X1279&gt;=100, "&gt;100"
)</f>
        <v>20-50</v>
      </c>
      <c r="AI1279">
        <f t="shared" si="39"/>
        <v>0</v>
      </c>
      <c r="AJ1279" t="str" cm="1">
        <f t="array" ref="AJ1279">_xlfn.IFS(
C1279&lt;=20, "&lt;20",
AND(C1279&gt;=20, C1279&lt;35), "20-35",
AND(C1279&gt;=35, C1279&lt;50), "35-50",
C1279&gt;=50, "50-100"
)</f>
        <v>20-35</v>
      </c>
      <c r="AK1279" t="str" cm="1">
        <f t="array" ref="AK1279">_xlfn.IFS(
G1279&lt;6, "&lt;6",
AND(G1279&gt;=6, G1279&lt;12), "6-12",
AND(G1279&gt;=12, G1279&lt;18), "12-18",  AND(G1279&gt;=18, G1279&lt;24), "18-24", G1279&gt;=24, "24-36")</f>
        <v>24-36</v>
      </c>
    </row>
    <row r="1280" spans="1:37" x14ac:dyDescent="0.3">
      <c r="A1280" t="s">
        <v>1380</v>
      </c>
      <c r="B1280" t="s">
        <v>44</v>
      </c>
      <c r="C1280">
        <v>48</v>
      </c>
      <c r="D1280" t="s">
        <v>34</v>
      </c>
      <c r="E1280" t="s">
        <v>74</v>
      </c>
      <c r="F1280">
        <v>13</v>
      </c>
      <c r="G1280">
        <v>7</v>
      </c>
      <c r="H1280" t="s">
        <v>36</v>
      </c>
      <c r="I1280" t="s">
        <v>37</v>
      </c>
      <c r="J1280" t="s">
        <v>37</v>
      </c>
      <c r="K1280" t="s">
        <v>37</v>
      </c>
      <c r="L1280" t="s">
        <v>50</v>
      </c>
      <c r="M1280" t="s">
        <v>37</v>
      </c>
      <c r="N1280" t="s">
        <v>37</v>
      </c>
      <c r="O1280" t="s">
        <v>34</v>
      </c>
      <c r="P1280" t="s">
        <v>37</v>
      </c>
      <c r="Q1280" t="s">
        <v>37</v>
      </c>
      <c r="R1280" t="s">
        <v>37</v>
      </c>
      <c r="S1280" t="s">
        <v>37</v>
      </c>
      <c r="T1280" t="s">
        <v>34</v>
      </c>
      <c r="U1280" t="s">
        <v>67</v>
      </c>
      <c r="V1280" t="s">
        <v>34</v>
      </c>
      <c r="W1280" t="s">
        <v>40</v>
      </c>
      <c r="X1280">
        <v>110.25</v>
      </c>
      <c r="Y1280">
        <v>7279.35</v>
      </c>
      <c r="Z1280">
        <v>0</v>
      </c>
      <c r="AA1280">
        <v>30</v>
      </c>
      <c r="AB1280">
        <v>3319.76</v>
      </c>
      <c r="AC1280">
        <v>10629.11</v>
      </c>
      <c r="AD1280" t="s">
        <v>41</v>
      </c>
      <c r="AE1280" t="s">
        <v>42</v>
      </c>
      <c r="AF1280" t="s">
        <v>42</v>
      </c>
      <c r="AG1280">
        <f t="shared" si="38"/>
        <v>0</v>
      </c>
      <c r="AH1280" t="str" cm="1">
        <f t="array" ref="AH1280">_xlfn.IFS(
X1280&lt;=20, "&lt;20",
AND(X1280&gt;=20, X1280&lt;50), "20-50",
AND(X1280&gt;=50, X1280&lt;100), "50-100",
X1280&gt;=100, "&gt;100"
)</f>
        <v>&gt;100</v>
      </c>
      <c r="AI1280">
        <f t="shared" si="39"/>
        <v>0</v>
      </c>
      <c r="AJ1280" t="str" cm="1">
        <f t="array" ref="AJ1280">_xlfn.IFS(
C1280&lt;=20, "&lt;20",
AND(C1280&gt;=20, C1280&lt;35), "20-35",
AND(C1280&gt;=35, C1280&lt;50), "35-50",
C1280&gt;=50, "50-100"
)</f>
        <v>35-50</v>
      </c>
      <c r="AK1280" t="str" cm="1">
        <f t="array" ref="AK1280">_xlfn.IFS(
G1280&lt;6, "&lt;6",
AND(G1280&gt;=6, G1280&lt;12), "6-12",
AND(G1280&gt;=12, G1280&lt;18), "12-18",  AND(G1280&gt;=18, G1280&lt;24), "18-24", G1280&gt;=24, "24-36")</f>
        <v>6-12</v>
      </c>
    </row>
    <row r="1281" spans="1:37" x14ac:dyDescent="0.3">
      <c r="A1281" t="s">
        <v>1381</v>
      </c>
      <c r="B1281" t="s">
        <v>44</v>
      </c>
      <c r="C1281">
        <v>36</v>
      </c>
      <c r="D1281" t="s">
        <v>34</v>
      </c>
      <c r="E1281" t="s">
        <v>48</v>
      </c>
      <c r="F1281">
        <v>9</v>
      </c>
      <c r="G1281">
        <v>13</v>
      </c>
      <c r="H1281" t="s">
        <v>36</v>
      </c>
      <c r="I1281" t="s">
        <v>37</v>
      </c>
      <c r="J1281" t="s">
        <v>37</v>
      </c>
      <c r="K1281" t="s">
        <v>37</v>
      </c>
      <c r="L1281" t="s">
        <v>50</v>
      </c>
      <c r="M1281" t="s">
        <v>37</v>
      </c>
      <c r="N1281" t="s">
        <v>34</v>
      </c>
      <c r="O1281" t="s">
        <v>37</v>
      </c>
      <c r="P1281" t="s">
        <v>37</v>
      </c>
      <c r="Q1281" t="s">
        <v>37</v>
      </c>
      <c r="R1281" t="s">
        <v>34</v>
      </c>
      <c r="S1281" t="s">
        <v>34</v>
      </c>
      <c r="T1281" t="s">
        <v>37</v>
      </c>
      <c r="U1281" t="s">
        <v>67</v>
      </c>
      <c r="V1281" t="s">
        <v>37</v>
      </c>
      <c r="W1281" t="s">
        <v>51</v>
      </c>
      <c r="X1281">
        <v>98.2</v>
      </c>
      <c r="Y1281">
        <v>7015.9</v>
      </c>
      <c r="Z1281">
        <v>0</v>
      </c>
      <c r="AA1281">
        <v>0</v>
      </c>
      <c r="AB1281">
        <v>1834.56</v>
      </c>
      <c r="AC1281">
        <v>8850.4599999999991</v>
      </c>
      <c r="AD1281" t="s">
        <v>41</v>
      </c>
      <c r="AE1281" t="s">
        <v>42</v>
      </c>
      <c r="AF1281" t="s">
        <v>42</v>
      </c>
      <c r="AG1281">
        <f t="shared" si="38"/>
        <v>0</v>
      </c>
      <c r="AH1281" t="str" cm="1">
        <f t="array" ref="AH1281">_xlfn.IFS(
X1281&lt;=20, "&lt;20",
AND(X1281&gt;=20, X1281&lt;50), "20-50",
AND(X1281&gt;=50, X1281&lt;100), "50-100",
X1281&gt;=100, "&gt;100"
)</f>
        <v>50-100</v>
      </c>
      <c r="AI1281">
        <f t="shared" si="39"/>
        <v>0</v>
      </c>
      <c r="AJ1281" t="str" cm="1">
        <f t="array" ref="AJ1281">_xlfn.IFS(
C1281&lt;=20, "&lt;20",
AND(C1281&gt;=20, C1281&lt;35), "20-35",
AND(C1281&gt;=35, C1281&lt;50), "35-50",
C1281&gt;=50, "50-100"
)</f>
        <v>35-50</v>
      </c>
      <c r="AK1281" t="str" cm="1">
        <f t="array" ref="AK1281">_xlfn.IFS(
G1281&lt;6, "&lt;6",
AND(G1281&gt;=6, G1281&lt;12), "6-12",
AND(G1281&gt;=12, G1281&lt;18), "12-18",  AND(G1281&gt;=18, G1281&lt;24), "18-24", G1281&gt;=24, "24-36")</f>
        <v>12-18</v>
      </c>
    </row>
    <row r="1282" spans="1:37" x14ac:dyDescent="0.3">
      <c r="A1282" t="s">
        <v>1382</v>
      </c>
      <c r="B1282" t="s">
        <v>44</v>
      </c>
      <c r="C1282">
        <v>21</v>
      </c>
      <c r="D1282" t="s">
        <v>37</v>
      </c>
      <c r="E1282" t="s">
        <v>124</v>
      </c>
      <c r="F1282">
        <v>8</v>
      </c>
      <c r="G1282">
        <v>3</v>
      </c>
      <c r="H1282" t="s">
        <v>36</v>
      </c>
      <c r="I1282" t="s">
        <v>37</v>
      </c>
      <c r="J1282" t="s">
        <v>34</v>
      </c>
      <c r="K1282" t="s">
        <v>37</v>
      </c>
      <c r="L1282" t="s">
        <v>50</v>
      </c>
      <c r="M1282" t="s">
        <v>34</v>
      </c>
      <c r="N1282" t="s">
        <v>34</v>
      </c>
      <c r="O1282" t="s">
        <v>34</v>
      </c>
      <c r="P1282" t="s">
        <v>34</v>
      </c>
      <c r="Q1282" t="s">
        <v>37</v>
      </c>
      <c r="R1282" t="s">
        <v>37</v>
      </c>
      <c r="S1282" t="s">
        <v>37</v>
      </c>
      <c r="T1282" t="s">
        <v>37</v>
      </c>
      <c r="U1282" t="s">
        <v>46</v>
      </c>
      <c r="V1282" t="s">
        <v>37</v>
      </c>
      <c r="W1282" t="s">
        <v>51</v>
      </c>
      <c r="X1282">
        <v>90.1</v>
      </c>
      <c r="Y1282">
        <v>90.1</v>
      </c>
      <c r="Z1282">
        <v>0</v>
      </c>
      <c r="AA1282">
        <v>0</v>
      </c>
      <c r="AB1282">
        <v>24.33</v>
      </c>
      <c r="AC1282">
        <v>114.43</v>
      </c>
      <c r="AD1282" t="s">
        <v>85</v>
      </c>
      <c r="AE1282" t="s">
        <v>42</v>
      </c>
      <c r="AF1282" t="s">
        <v>42</v>
      </c>
      <c r="AG1282">
        <f t="shared" si="38"/>
        <v>0</v>
      </c>
      <c r="AH1282" t="str" cm="1">
        <f t="array" ref="AH1282">_xlfn.IFS(
X1282&lt;=20, "&lt;20",
AND(X1282&gt;=20, X1282&lt;50), "20-50",
AND(X1282&gt;=50, X1282&lt;100), "50-100",
X1282&gt;=100, "&gt;100"
)</f>
        <v>50-100</v>
      </c>
      <c r="AI1282">
        <f t="shared" si="39"/>
        <v>1</v>
      </c>
      <c r="AJ1282" t="str" cm="1">
        <f t="array" ref="AJ1282">_xlfn.IFS(
C1282&lt;=20, "&lt;20",
AND(C1282&gt;=20, C1282&lt;35), "20-35",
AND(C1282&gt;=35, C1282&lt;50), "35-50",
C1282&gt;=50, "50-100"
)</f>
        <v>20-35</v>
      </c>
      <c r="AK1282" t="str" cm="1">
        <f t="array" ref="AK1282">_xlfn.IFS(
G1282&lt;6, "&lt;6",
AND(G1282&gt;=6, G1282&lt;12), "6-12",
AND(G1282&gt;=12, G1282&lt;18), "12-18",  AND(G1282&gt;=18, G1282&lt;24), "18-24", G1282&gt;=24, "24-36")</f>
        <v>&lt;6</v>
      </c>
    </row>
    <row r="1283" spans="1:37" x14ac:dyDescent="0.3">
      <c r="A1283" t="s">
        <v>1383</v>
      </c>
      <c r="B1283" t="s">
        <v>44</v>
      </c>
      <c r="C1283">
        <v>60</v>
      </c>
      <c r="D1283" t="s">
        <v>34</v>
      </c>
      <c r="E1283" t="s">
        <v>76</v>
      </c>
      <c r="F1283">
        <v>1</v>
      </c>
      <c r="G1283">
        <v>4</v>
      </c>
      <c r="H1283" t="s">
        <v>49</v>
      </c>
      <c r="I1283" t="s">
        <v>37</v>
      </c>
      <c r="J1283" t="s">
        <v>34</v>
      </c>
      <c r="K1283" t="s">
        <v>37</v>
      </c>
      <c r="L1283" t="s">
        <v>72</v>
      </c>
      <c r="M1283" t="s">
        <v>34</v>
      </c>
      <c r="N1283" t="s">
        <v>34</v>
      </c>
      <c r="O1283" t="s">
        <v>34</v>
      </c>
      <c r="P1283" t="s">
        <v>34</v>
      </c>
      <c r="Q1283" t="s">
        <v>34</v>
      </c>
      <c r="R1283" t="s">
        <v>34</v>
      </c>
      <c r="S1283" t="s">
        <v>34</v>
      </c>
      <c r="T1283" t="s">
        <v>37</v>
      </c>
      <c r="U1283" t="s">
        <v>46</v>
      </c>
      <c r="V1283" t="s">
        <v>34</v>
      </c>
      <c r="W1283" t="s">
        <v>51</v>
      </c>
      <c r="X1283">
        <v>44</v>
      </c>
      <c r="Y1283">
        <v>44</v>
      </c>
      <c r="Z1283">
        <v>0</v>
      </c>
      <c r="AA1283">
        <v>0</v>
      </c>
      <c r="AB1283">
        <v>13.4</v>
      </c>
      <c r="AC1283">
        <v>57.4</v>
      </c>
      <c r="AD1283" t="s">
        <v>85</v>
      </c>
      <c r="AE1283" t="s">
        <v>42</v>
      </c>
      <c r="AF1283" t="s">
        <v>42</v>
      </c>
      <c r="AG1283">
        <f t="shared" ref="AG1283:AG1346" si="40">IF(AD1283="Churned", 1,0)</f>
        <v>0</v>
      </c>
      <c r="AH1283" t="str" cm="1">
        <f t="array" ref="AH1283">_xlfn.IFS(
X1283&lt;=20, "&lt;20",
AND(X1283&gt;=20, X1283&lt;50), "20-50",
AND(X1283&gt;=50, X1283&lt;100), "50-100",
X1283&gt;=100, "&gt;100"
)</f>
        <v>20-50</v>
      </c>
      <c r="AI1283">
        <f t="shared" ref="AI1283:AI1346" si="41">IF(AD1283="Joined", 1, 0)</f>
        <v>1</v>
      </c>
      <c r="AJ1283" t="str" cm="1">
        <f t="array" ref="AJ1283">_xlfn.IFS(
C1283&lt;=20, "&lt;20",
AND(C1283&gt;=20, C1283&lt;35), "20-35",
AND(C1283&gt;=35, C1283&lt;50), "35-50",
C1283&gt;=50, "50-100"
)</f>
        <v>50-100</v>
      </c>
      <c r="AK1283" t="str" cm="1">
        <f t="array" ref="AK1283">_xlfn.IFS(
G1283&lt;6, "&lt;6",
AND(G1283&gt;=6, G1283&lt;12), "6-12",
AND(G1283&gt;=12, G1283&lt;18), "12-18",  AND(G1283&gt;=18, G1283&lt;24), "18-24", G1283&gt;=24, "24-36")</f>
        <v>&lt;6</v>
      </c>
    </row>
    <row r="1284" spans="1:37" x14ac:dyDescent="0.3">
      <c r="A1284" t="s">
        <v>1384</v>
      </c>
      <c r="B1284" t="s">
        <v>44</v>
      </c>
      <c r="C1284">
        <v>23</v>
      </c>
      <c r="D1284" t="s">
        <v>37</v>
      </c>
      <c r="E1284" t="s">
        <v>74</v>
      </c>
      <c r="F1284">
        <v>4</v>
      </c>
      <c r="G1284">
        <v>9</v>
      </c>
      <c r="H1284" t="s">
        <v>36</v>
      </c>
      <c r="I1284" t="s">
        <v>37</v>
      </c>
      <c r="J1284" t="s">
        <v>34</v>
      </c>
      <c r="K1284" t="s">
        <v>34</v>
      </c>
      <c r="L1284" t="s">
        <v>34</v>
      </c>
      <c r="M1284" t="s">
        <v>34</v>
      </c>
      <c r="N1284" t="s">
        <v>34</v>
      </c>
      <c r="O1284" t="s">
        <v>34</v>
      </c>
      <c r="P1284" t="s">
        <v>34</v>
      </c>
      <c r="Q1284" t="s">
        <v>34</v>
      </c>
      <c r="R1284" t="s">
        <v>34</v>
      </c>
      <c r="S1284" t="s">
        <v>34</v>
      </c>
      <c r="T1284" t="s">
        <v>34</v>
      </c>
      <c r="U1284" t="s">
        <v>67</v>
      </c>
      <c r="V1284" t="s">
        <v>34</v>
      </c>
      <c r="W1284" t="s">
        <v>40</v>
      </c>
      <c r="X1284">
        <v>19.649999999999999</v>
      </c>
      <c r="Y1284">
        <v>1335.2</v>
      </c>
      <c r="Z1284">
        <v>0</v>
      </c>
      <c r="AA1284">
        <v>0</v>
      </c>
      <c r="AB1284">
        <v>2211.67</v>
      </c>
      <c r="AC1284">
        <v>3546.87</v>
      </c>
      <c r="AD1284" t="s">
        <v>41</v>
      </c>
      <c r="AE1284" t="s">
        <v>42</v>
      </c>
      <c r="AF1284" t="s">
        <v>42</v>
      </c>
      <c r="AG1284">
        <f t="shared" si="40"/>
        <v>0</v>
      </c>
      <c r="AH1284" t="str" cm="1">
        <f t="array" ref="AH1284">_xlfn.IFS(
X1284&lt;=20, "&lt;20",
AND(X1284&gt;=20, X1284&lt;50), "20-50",
AND(X1284&gt;=50, X1284&lt;100), "50-100",
X1284&gt;=100, "&gt;100"
)</f>
        <v>&lt;20</v>
      </c>
      <c r="AI1284">
        <f t="shared" si="41"/>
        <v>0</v>
      </c>
      <c r="AJ1284" t="str" cm="1">
        <f t="array" ref="AJ1284">_xlfn.IFS(
C1284&lt;=20, "&lt;20",
AND(C1284&gt;=20, C1284&lt;35), "20-35",
AND(C1284&gt;=35, C1284&lt;50), "35-50",
C1284&gt;=50, "50-100"
)</f>
        <v>20-35</v>
      </c>
      <c r="AK1284" t="str" cm="1">
        <f t="array" ref="AK1284">_xlfn.IFS(
G1284&lt;6, "&lt;6",
AND(G1284&gt;=6, G1284&lt;12), "6-12",
AND(G1284&gt;=12, G1284&lt;18), "12-18",  AND(G1284&gt;=18, G1284&lt;24), "18-24", G1284&gt;=24, "24-36")</f>
        <v>6-12</v>
      </c>
    </row>
    <row r="1285" spans="1:37" x14ac:dyDescent="0.3">
      <c r="A1285" t="s">
        <v>1385</v>
      </c>
      <c r="B1285" t="s">
        <v>44</v>
      </c>
      <c r="C1285">
        <v>58</v>
      </c>
      <c r="D1285" t="s">
        <v>37</v>
      </c>
      <c r="E1285" t="s">
        <v>74</v>
      </c>
      <c r="F1285">
        <v>11</v>
      </c>
      <c r="G1285">
        <v>4</v>
      </c>
      <c r="H1285" t="s">
        <v>70</v>
      </c>
      <c r="I1285" t="s">
        <v>37</v>
      </c>
      <c r="J1285" t="s">
        <v>37</v>
      </c>
      <c r="K1285" t="s">
        <v>37</v>
      </c>
      <c r="L1285" t="s">
        <v>50</v>
      </c>
      <c r="M1285" t="s">
        <v>37</v>
      </c>
      <c r="N1285" t="s">
        <v>37</v>
      </c>
      <c r="O1285" t="s">
        <v>37</v>
      </c>
      <c r="P1285" t="s">
        <v>37</v>
      </c>
      <c r="Q1285" t="s">
        <v>37</v>
      </c>
      <c r="R1285" t="s">
        <v>37</v>
      </c>
      <c r="S1285" t="s">
        <v>37</v>
      </c>
      <c r="T1285" t="s">
        <v>37</v>
      </c>
      <c r="U1285" t="s">
        <v>39</v>
      </c>
      <c r="V1285" t="s">
        <v>34</v>
      </c>
      <c r="W1285" t="s">
        <v>143</v>
      </c>
      <c r="X1285">
        <v>113.3</v>
      </c>
      <c r="Y1285">
        <v>5032.25</v>
      </c>
      <c r="Z1285">
        <v>0</v>
      </c>
      <c r="AA1285">
        <v>0</v>
      </c>
      <c r="AB1285">
        <v>1509.3</v>
      </c>
      <c r="AC1285">
        <v>6541.55</v>
      </c>
      <c r="AD1285" t="s">
        <v>41</v>
      </c>
      <c r="AE1285" t="s">
        <v>42</v>
      </c>
      <c r="AF1285" t="s">
        <v>42</v>
      </c>
      <c r="AG1285">
        <f t="shared" si="40"/>
        <v>0</v>
      </c>
      <c r="AH1285" t="str" cm="1">
        <f t="array" ref="AH1285">_xlfn.IFS(
X1285&lt;=20, "&lt;20",
AND(X1285&gt;=20, X1285&lt;50), "20-50",
AND(X1285&gt;=50, X1285&lt;100), "50-100",
X1285&gt;=100, "&gt;100"
)</f>
        <v>&gt;100</v>
      </c>
      <c r="AI1285">
        <f t="shared" si="41"/>
        <v>0</v>
      </c>
      <c r="AJ1285" t="str" cm="1">
        <f t="array" ref="AJ1285">_xlfn.IFS(
C1285&lt;=20, "&lt;20",
AND(C1285&gt;=20, C1285&lt;35), "20-35",
AND(C1285&gt;=35, C1285&lt;50), "35-50",
C1285&gt;=50, "50-100"
)</f>
        <v>50-100</v>
      </c>
      <c r="AK1285" t="str" cm="1">
        <f t="array" ref="AK1285">_xlfn.IFS(
G1285&lt;6, "&lt;6",
AND(G1285&gt;=6, G1285&lt;12), "6-12",
AND(G1285&gt;=12, G1285&lt;18), "12-18",  AND(G1285&gt;=18, G1285&lt;24), "18-24", G1285&gt;=24, "24-36")</f>
        <v>&lt;6</v>
      </c>
    </row>
    <row r="1286" spans="1:37" x14ac:dyDescent="0.3">
      <c r="A1286" t="s">
        <v>1386</v>
      </c>
      <c r="B1286" t="s">
        <v>44</v>
      </c>
      <c r="C1286">
        <v>58</v>
      </c>
      <c r="D1286" t="s">
        <v>34</v>
      </c>
      <c r="E1286" t="s">
        <v>69</v>
      </c>
      <c r="F1286">
        <v>6</v>
      </c>
      <c r="G1286">
        <v>11</v>
      </c>
      <c r="H1286" t="s">
        <v>36</v>
      </c>
      <c r="I1286" t="s">
        <v>37</v>
      </c>
      <c r="J1286" t="s">
        <v>37</v>
      </c>
      <c r="K1286" t="s">
        <v>37</v>
      </c>
      <c r="L1286" t="s">
        <v>38</v>
      </c>
      <c r="M1286" t="s">
        <v>37</v>
      </c>
      <c r="N1286" t="s">
        <v>37</v>
      </c>
      <c r="O1286" t="s">
        <v>37</v>
      </c>
      <c r="P1286" t="s">
        <v>37</v>
      </c>
      <c r="Q1286" t="s">
        <v>37</v>
      </c>
      <c r="R1286" t="s">
        <v>37</v>
      </c>
      <c r="S1286" t="s">
        <v>37</v>
      </c>
      <c r="T1286" t="s">
        <v>37</v>
      </c>
      <c r="U1286" t="s">
        <v>67</v>
      </c>
      <c r="V1286" t="s">
        <v>37</v>
      </c>
      <c r="W1286" t="s">
        <v>40</v>
      </c>
      <c r="X1286">
        <v>90.6</v>
      </c>
      <c r="Y1286">
        <v>6441.85</v>
      </c>
      <c r="Z1286">
        <v>0</v>
      </c>
      <c r="AA1286">
        <v>0</v>
      </c>
      <c r="AB1286">
        <v>2517.84</v>
      </c>
      <c r="AC1286">
        <v>8959.69</v>
      </c>
      <c r="AD1286" t="s">
        <v>41</v>
      </c>
      <c r="AE1286" t="s">
        <v>42</v>
      </c>
      <c r="AF1286" t="s">
        <v>42</v>
      </c>
      <c r="AG1286">
        <f t="shared" si="40"/>
        <v>0</v>
      </c>
      <c r="AH1286" t="str" cm="1">
        <f t="array" ref="AH1286">_xlfn.IFS(
X1286&lt;=20, "&lt;20",
AND(X1286&gt;=20, X1286&lt;50), "20-50",
AND(X1286&gt;=50, X1286&lt;100), "50-100",
X1286&gt;=100, "&gt;100"
)</f>
        <v>50-100</v>
      </c>
      <c r="AI1286">
        <f t="shared" si="41"/>
        <v>0</v>
      </c>
      <c r="AJ1286" t="str" cm="1">
        <f t="array" ref="AJ1286">_xlfn.IFS(
C1286&lt;=20, "&lt;20",
AND(C1286&gt;=20, C1286&lt;35), "20-35",
AND(C1286&gt;=35, C1286&lt;50), "35-50",
C1286&gt;=50, "50-100"
)</f>
        <v>50-100</v>
      </c>
      <c r="AK1286" t="str" cm="1">
        <f t="array" ref="AK1286">_xlfn.IFS(
G1286&lt;6, "&lt;6",
AND(G1286&gt;=6, G1286&lt;12), "6-12",
AND(G1286&gt;=12, G1286&lt;18), "12-18",  AND(G1286&gt;=18, G1286&lt;24), "18-24", G1286&gt;=24, "24-36")</f>
        <v>6-12</v>
      </c>
    </row>
    <row r="1287" spans="1:37" x14ac:dyDescent="0.3">
      <c r="A1287" t="s">
        <v>1387</v>
      </c>
      <c r="B1287" t="s">
        <v>44</v>
      </c>
      <c r="C1287">
        <v>24</v>
      </c>
      <c r="D1287" t="s">
        <v>34</v>
      </c>
      <c r="E1287" t="s">
        <v>61</v>
      </c>
      <c r="F1287">
        <v>8</v>
      </c>
      <c r="G1287">
        <v>3</v>
      </c>
      <c r="H1287" t="s">
        <v>36</v>
      </c>
      <c r="I1287" t="s">
        <v>37</v>
      </c>
      <c r="J1287" t="s">
        <v>34</v>
      </c>
      <c r="K1287" t="s">
        <v>34</v>
      </c>
      <c r="L1287" t="s">
        <v>34</v>
      </c>
      <c r="M1287" t="s">
        <v>34</v>
      </c>
      <c r="N1287" t="s">
        <v>34</v>
      </c>
      <c r="O1287" t="s">
        <v>34</v>
      </c>
      <c r="P1287" t="s">
        <v>34</v>
      </c>
      <c r="Q1287" t="s">
        <v>34</v>
      </c>
      <c r="R1287" t="s">
        <v>34</v>
      </c>
      <c r="S1287" t="s">
        <v>34</v>
      </c>
      <c r="T1287" t="s">
        <v>34</v>
      </c>
      <c r="U1287" t="s">
        <v>39</v>
      </c>
      <c r="V1287" t="s">
        <v>34</v>
      </c>
      <c r="W1287" t="s">
        <v>40</v>
      </c>
      <c r="X1287">
        <v>20.100000000000001</v>
      </c>
      <c r="Y1287">
        <v>184.4</v>
      </c>
      <c r="Z1287">
        <v>0</v>
      </c>
      <c r="AA1287">
        <v>0</v>
      </c>
      <c r="AB1287">
        <v>140.4</v>
      </c>
      <c r="AC1287">
        <v>324.8</v>
      </c>
      <c r="AD1287" t="s">
        <v>41</v>
      </c>
      <c r="AE1287" t="s">
        <v>42</v>
      </c>
      <c r="AF1287" t="s">
        <v>42</v>
      </c>
      <c r="AG1287">
        <f t="shared" si="40"/>
        <v>0</v>
      </c>
      <c r="AH1287" t="str" cm="1">
        <f t="array" ref="AH1287">_xlfn.IFS(
X1287&lt;=20, "&lt;20",
AND(X1287&gt;=20, X1287&lt;50), "20-50",
AND(X1287&gt;=50, X1287&lt;100), "50-100",
X1287&gt;=100, "&gt;100"
)</f>
        <v>20-50</v>
      </c>
      <c r="AI1287">
        <f t="shared" si="41"/>
        <v>0</v>
      </c>
      <c r="AJ1287" t="str" cm="1">
        <f t="array" ref="AJ1287">_xlfn.IFS(
C1287&lt;=20, "&lt;20",
AND(C1287&gt;=20, C1287&lt;35), "20-35",
AND(C1287&gt;=35, C1287&lt;50), "35-50",
C1287&gt;=50, "50-100"
)</f>
        <v>20-35</v>
      </c>
      <c r="AK1287" t="str" cm="1">
        <f t="array" ref="AK1287">_xlfn.IFS(
G1287&lt;6, "&lt;6",
AND(G1287&gt;=6, G1287&lt;12), "6-12",
AND(G1287&gt;=12, G1287&lt;18), "12-18",  AND(G1287&gt;=18, G1287&lt;24), "18-24", G1287&gt;=24, "24-36")</f>
        <v>&lt;6</v>
      </c>
    </row>
    <row r="1288" spans="1:37" x14ac:dyDescent="0.3">
      <c r="A1288" t="s">
        <v>1388</v>
      </c>
      <c r="B1288" t="s">
        <v>33</v>
      </c>
      <c r="C1288">
        <v>43</v>
      </c>
      <c r="D1288" t="s">
        <v>37</v>
      </c>
      <c r="E1288" t="s">
        <v>76</v>
      </c>
      <c r="F1288">
        <v>7</v>
      </c>
      <c r="G1288">
        <v>11</v>
      </c>
      <c r="H1288" t="s">
        <v>36</v>
      </c>
      <c r="I1288" t="s">
        <v>37</v>
      </c>
      <c r="J1288" t="s">
        <v>34</v>
      </c>
      <c r="K1288" t="s">
        <v>34</v>
      </c>
      <c r="L1288" t="s">
        <v>34</v>
      </c>
      <c r="M1288" t="s">
        <v>34</v>
      </c>
      <c r="N1288" t="s">
        <v>34</v>
      </c>
      <c r="O1288" t="s">
        <v>34</v>
      </c>
      <c r="P1288" t="s">
        <v>34</v>
      </c>
      <c r="Q1288" t="s">
        <v>34</v>
      </c>
      <c r="R1288" t="s">
        <v>34</v>
      </c>
      <c r="S1288" t="s">
        <v>34</v>
      </c>
      <c r="T1288" t="s">
        <v>34</v>
      </c>
      <c r="U1288" t="s">
        <v>67</v>
      </c>
      <c r="V1288" t="s">
        <v>37</v>
      </c>
      <c r="W1288" t="s">
        <v>51</v>
      </c>
      <c r="X1288">
        <v>20.2</v>
      </c>
      <c r="Y1288">
        <v>1192.3</v>
      </c>
      <c r="Z1288">
        <v>0</v>
      </c>
      <c r="AA1288">
        <v>0</v>
      </c>
      <c r="AB1288">
        <v>2783.03</v>
      </c>
      <c r="AC1288">
        <v>3975.33</v>
      </c>
      <c r="AD1288" t="s">
        <v>41</v>
      </c>
      <c r="AE1288" t="s">
        <v>42</v>
      </c>
      <c r="AF1288" t="s">
        <v>42</v>
      </c>
      <c r="AG1288">
        <f t="shared" si="40"/>
        <v>0</v>
      </c>
      <c r="AH1288" t="str" cm="1">
        <f t="array" ref="AH1288">_xlfn.IFS(
X1288&lt;=20, "&lt;20",
AND(X1288&gt;=20, X1288&lt;50), "20-50",
AND(X1288&gt;=50, X1288&lt;100), "50-100",
X1288&gt;=100, "&gt;100"
)</f>
        <v>20-50</v>
      </c>
      <c r="AI1288">
        <f t="shared" si="41"/>
        <v>0</v>
      </c>
      <c r="AJ1288" t="str" cm="1">
        <f t="array" ref="AJ1288">_xlfn.IFS(
C1288&lt;=20, "&lt;20",
AND(C1288&gt;=20, C1288&lt;35), "20-35",
AND(C1288&gt;=35, C1288&lt;50), "35-50",
C1288&gt;=50, "50-100"
)</f>
        <v>35-50</v>
      </c>
      <c r="AK1288" t="str" cm="1">
        <f t="array" ref="AK1288">_xlfn.IFS(
G1288&lt;6, "&lt;6",
AND(G1288&gt;=6, G1288&lt;12), "6-12",
AND(G1288&gt;=12, G1288&lt;18), "12-18",  AND(G1288&gt;=18, G1288&lt;24), "18-24", G1288&gt;=24, "24-36")</f>
        <v>6-12</v>
      </c>
    </row>
    <row r="1289" spans="1:37" x14ac:dyDescent="0.3">
      <c r="A1289" t="s">
        <v>1389</v>
      </c>
      <c r="B1289" t="s">
        <v>33</v>
      </c>
      <c r="C1289">
        <v>41</v>
      </c>
      <c r="D1289" t="s">
        <v>37</v>
      </c>
      <c r="E1289" t="s">
        <v>61</v>
      </c>
      <c r="F1289">
        <v>12</v>
      </c>
      <c r="G1289">
        <v>6</v>
      </c>
      <c r="H1289" t="s">
        <v>36</v>
      </c>
      <c r="I1289" t="s">
        <v>37</v>
      </c>
      <c r="J1289" t="s">
        <v>34</v>
      </c>
      <c r="K1289" t="s">
        <v>37</v>
      </c>
      <c r="L1289" t="s">
        <v>50</v>
      </c>
      <c r="M1289" t="s">
        <v>34</v>
      </c>
      <c r="N1289" t="s">
        <v>37</v>
      </c>
      <c r="O1289" t="s">
        <v>37</v>
      </c>
      <c r="P1289" t="s">
        <v>34</v>
      </c>
      <c r="Q1289" t="s">
        <v>37</v>
      </c>
      <c r="R1289" t="s">
        <v>37</v>
      </c>
      <c r="S1289" t="s">
        <v>37</v>
      </c>
      <c r="T1289" t="s">
        <v>37</v>
      </c>
      <c r="U1289" t="s">
        <v>39</v>
      </c>
      <c r="V1289" t="s">
        <v>37</v>
      </c>
      <c r="W1289" t="s">
        <v>40</v>
      </c>
      <c r="X1289">
        <v>100.05</v>
      </c>
      <c r="Y1289">
        <v>2090.25</v>
      </c>
      <c r="Z1289">
        <v>0</v>
      </c>
      <c r="AA1289">
        <v>0</v>
      </c>
      <c r="AB1289">
        <v>199.1</v>
      </c>
      <c r="AC1289">
        <v>2289.35</v>
      </c>
      <c r="AD1289" t="s">
        <v>41</v>
      </c>
      <c r="AE1289" t="s">
        <v>42</v>
      </c>
      <c r="AF1289" t="s">
        <v>42</v>
      </c>
      <c r="AG1289">
        <f t="shared" si="40"/>
        <v>0</v>
      </c>
      <c r="AH1289" t="str" cm="1">
        <f t="array" ref="AH1289">_xlfn.IFS(
X1289&lt;=20, "&lt;20",
AND(X1289&gt;=20, X1289&lt;50), "20-50",
AND(X1289&gt;=50, X1289&lt;100), "50-100",
X1289&gt;=100, "&gt;100"
)</f>
        <v>&gt;100</v>
      </c>
      <c r="AI1289">
        <f t="shared" si="41"/>
        <v>0</v>
      </c>
      <c r="AJ1289" t="str" cm="1">
        <f t="array" ref="AJ1289">_xlfn.IFS(
C1289&lt;=20, "&lt;20",
AND(C1289&gt;=20, C1289&lt;35), "20-35",
AND(C1289&gt;=35, C1289&lt;50), "35-50",
C1289&gt;=50, "50-100"
)</f>
        <v>35-50</v>
      </c>
      <c r="AK1289" t="str" cm="1">
        <f t="array" ref="AK1289">_xlfn.IFS(
G1289&lt;6, "&lt;6",
AND(G1289&gt;=6, G1289&lt;12), "6-12",
AND(G1289&gt;=12, G1289&lt;18), "12-18",  AND(G1289&gt;=18, G1289&lt;24), "18-24", G1289&gt;=24, "24-36")</f>
        <v>6-12</v>
      </c>
    </row>
    <row r="1290" spans="1:37" x14ac:dyDescent="0.3">
      <c r="A1290" t="s">
        <v>1390</v>
      </c>
      <c r="B1290" t="s">
        <v>33</v>
      </c>
      <c r="C1290">
        <v>57</v>
      </c>
      <c r="D1290" t="s">
        <v>34</v>
      </c>
      <c r="E1290" t="s">
        <v>48</v>
      </c>
      <c r="F1290">
        <v>2</v>
      </c>
      <c r="G1290">
        <v>6</v>
      </c>
      <c r="H1290" t="s">
        <v>36</v>
      </c>
      <c r="I1290" t="s">
        <v>37</v>
      </c>
      <c r="J1290" t="s">
        <v>37</v>
      </c>
      <c r="K1290" t="s">
        <v>37</v>
      </c>
      <c r="L1290" t="s">
        <v>72</v>
      </c>
      <c r="M1290" t="s">
        <v>34</v>
      </c>
      <c r="N1290" t="s">
        <v>34</v>
      </c>
      <c r="O1290" t="s">
        <v>34</v>
      </c>
      <c r="P1290" t="s">
        <v>34</v>
      </c>
      <c r="Q1290" t="s">
        <v>34</v>
      </c>
      <c r="R1290" t="s">
        <v>34</v>
      </c>
      <c r="S1290" t="s">
        <v>34</v>
      </c>
      <c r="T1290" t="s">
        <v>34</v>
      </c>
      <c r="U1290" t="s">
        <v>46</v>
      </c>
      <c r="V1290" t="s">
        <v>34</v>
      </c>
      <c r="W1290" t="s">
        <v>51</v>
      </c>
      <c r="X1290">
        <v>49.9</v>
      </c>
      <c r="Y1290">
        <v>1441.95</v>
      </c>
      <c r="Z1290">
        <v>0</v>
      </c>
      <c r="AA1290">
        <v>100</v>
      </c>
      <c r="AB1290">
        <v>166.8</v>
      </c>
      <c r="AC1290">
        <v>1708.75</v>
      </c>
      <c r="AD1290" t="s">
        <v>41</v>
      </c>
      <c r="AE1290" t="s">
        <v>42</v>
      </c>
      <c r="AF1290" t="s">
        <v>42</v>
      </c>
      <c r="AG1290">
        <f t="shared" si="40"/>
        <v>0</v>
      </c>
      <c r="AH1290" t="str" cm="1">
        <f t="array" ref="AH1290">_xlfn.IFS(
X1290&lt;=20, "&lt;20",
AND(X1290&gt;=20, X1290&lt;50), "20-50",
AND(X1290&gt;=50, X1290&lt;100), "50-100",
X1290&gt;=100, "&gt;100"
)</f>
        <v>20-50</v>
      </c>
      <c r="AI1290">
        <f t="shared" si="41"/>
        <v>0</v>
      </c>
      <c r="AJ1290" t="str" cm="1">
        <f t="array" ref="AJ1290">_xlfn.IFS(
C1290&lt;=20, "&lt;20",
AND(C1290&gt;=20, C1290&lt;35), "20-35",
AND(C1290&gt;=35, C1290&lt;50), "35-50",
C1290&gt;=50, "50-100"
)</f>
        <v>50-100</v>
      </c>
      <c r="AK1290" t="str" cm="1">
        <f t="array" ref="AK1290">_xlfn.IFS(
G1290&lt;6, "&lt;6",
AND(G1290&gt;=6, G1290&lt;12), "6-12",
AND(G1290&gt;=12, G1290&lt;18), "12-18",  AND(G1290&gt;=18, G1290&lt;24), "18-24", G1290&gt;=24, "24-36")</f>
        <v>6-12</v>
      </c>
    </row>
    <row r="1291" spans="1:37" x14ac:dyDescent="0.3">
      <c r="A1291" t="s">
        <v>1391</v>
      </c>
      <c r="B1291" t="s">
        <v>33</v>
      </c>
      <c r="C1291">
        <v>63</v>
      </c>
      <c r="D1291" t="s">
        <v>37</v>
      </c>
      <c r="E1291" t="s">
        <v>90</v>
      </c>
      <c r="F1291">
        <v>13</v>
      </c>
      <c r="G1291">
        <v>34</v>
      </c>
      <c r="H1291" t="s">
        <v>36</v>
      </c>
      <c r="I1291" t="s">
        <v>37</v>
      </c>
      <c r="J1291" t="s">
        <v>34</v>
      </c>
      <c r="K1291" t="s">
        <v>37</v>
      </c>
      <c r="L1291" t="s">
        <v>72</v>
      </c>
      <c r="M1291" t="s">
        <v>37</v>
      </c>
      <c r="N1291" t="s">
        <v>37</v>
      </c>
      <c r="O1291" t="s">
        <v>37</v>
      </c>
      <c r="P1291" t="s">
        <v>34</v>
      </c>
      <c r="Q1291" t="s">
        <v>37</v>
      </c>
      <c r="R1291" t="s">
        <v>37</v>
      </c>
      <c r="S1291" t="s">
        <v>37</v>
      </c>
      <c r="T1291" t="s">
        <v>37</v>
      </c>
      <c r="U1291" t="s">
        <v>67</v>
      </c>
      <c r="V1291" t="s">
        <v>34</v>
      </c>
      <c r="W1291" t="s">
        <v>51</v>
      </c>
      <c r="X1291">
        <v>79.2</v>
      </c>
      <c r="Y1291">
        <v>4016.3</v>
      </c>
      <c r="Z1291">
        <v>0</v>
      </c>
      <c r="AA1291">
        <v>0</v>
      </c>
      <c r="AB1291">
        <v>859.56</v>
      </c>
      <c r="AC1291">
        <v>4875.8599999999997</v>
      </c>
      <c r="AD1291" t="s">
        <v>41</v>
      </c>
      <c r="AE1291" t="s">
        <v>42</v>
      </c>
      <c r="AF1291" t="s">
        <v>42</v>
      </c>
      <c r="AG1291">
        <f t="shared" si="40"/>
        <v>0</v>
      </c>
      <c r="AH1291" t="str" cm="1">
        <f t="array" ref="AH1291">_xlfn.IFS(
X1291&lt;=20, "&lt;20",
AND(X1291&gt;=20, X1291&lt;50), "20-50",
AND(X1291&gt;=50, X1291&lt;100), "50-100",
X1291&gt;=100, "&gt;100"
)</f>
        <v>50-100</v>
      </c>
      <c r="AI1291">
        <f t="shared" si="41"/>
        <v>0</v>
      </c>
      <c r="AJ1291" t="str" cm="1">
        <f t="array" ref="AJ1291">_xlfn.IFS(
C1291&lt;=20, "&lt;20",
AND(C1291&gt;=20, C1291&lt;35), "20-35",
AND(C1291&gt;=35, C1291&lt;50), "35-50",
C1291&gt;=50, "50-100"
)</f>
        <v>50-100</v>
      </c>
      <c r="AK1291" t="str" cm="1">
        <f t="array" ref="AK1291">_xlfn.IFS(
G1291&lt;6, "&lt;6",
AND(G1291&gt;=6, G1291&lt;12), "6-12",
AND(G1291&gt;=12, G1291&lt;18), "12-18",  AND(G1291&gt;=18, G1291&lt;24), "18-24", G1291&gt;=24, "24-36")</f>
        <v>24-36</v>
      </c>
    </row>
    <row r="1292" spans="1:37" x14ac:dyDescent="0.3">
      <c r="A1292" t="s">
        <v>1392</v>
      </c>
      <c r="B1292" t="s">
        <v>33</v>
      </c>
      <c r="C1292">
        <v>33</v>
      </c>
      <c r="D1292" t="s">
        <v>37</v>
      </c>
      <c r="E1292" t="s">
        <v>103</v>
      </c>
      <c r="F1292">
        <v>13</v>
      </c>
      <c r="G1292">
        <v>17</v>
      </c>
      <c r="H1292" t="s">
        <v>36</v>
      </c>
      <c r="I1292" t="s">
        <v>37</v>
      </c>
      <c r="J1292" t="s">
        <v>37</v>
      </c>
      <c r="K1292" t="s">
        <v>37</v>
      </c>
      <c r="L1292" t="s">
        <v>50</v>
      </c>
      <c r="M1292" t="s">
        <v>34</v>
      </c>
      <c r="N1292" t="s">
        <v>37</v>
      </c>
      <c r="O1292" t="s">
        <v>37</v>
      </c>
      <c r="P1292" t="s">
        <v>34</v>
      </c>
      <c r="Q1292" t="s">
        <v>34</v>
      </c>
      <c r="R1292" t="s">
        <v>37</v>
      </c>
      <c r="S1292" t="s">
        <v>37</v>
      </c>
      <c r="T1292" t="s">
        <v>37</v>
      </c>
      <c r="U1292" t="s">
        <v>46</v>
      </c>
      <c r="V1292" t="s">
        <v>37</v>
      </c>
      <c r="W1292" t="s">
        <v>51</v>
      </c>
      <c r="X1292">
        <v>-7</v>
      </c>
      <c r="Y1292">
        <v>1021.55</v>
      </c>
      <c r="Z1292">
        <v>0</v>
      </c>
      <c r="AA1292">
        <v>0</v>
      </c>
      <c r="AB1292">
        <v>264.3</v>
      </c>
      <c r="AC1292">
        <v>1285.8499999999999</v>
      </c>
      <c r="AD1292" t="s">
        <v>41</v>
      </c>
      <c r="AE1292" t="s">
        <v>42</v>
      </c>
      <c r="AF1292" t="s">
        <v>42</v>
      </c>
      <c r="AG1292">
        <f t="shared" si="40"/>
        <v>0</v>
      </c>
      <c r="AH1292" t="str" cm="1">
        <f t="array" ref="AH1292">_xlfn.IFS(
X1292&lt;=20, "&lt;20",
AND(X1292&gt;=20, X1292&lt;50), "20-50",
AND(X1292&gt;=50, X1292&lt;100), "50-100",
X1292&gt;=100, "&gt;100"
)</f>
        <v>&lt;20</v>
      </c>
      <c r="AI1292">
        <f t="shared" si="41"/>
        <v>0</v>
      </c>
      <c r="AJ1292" t="str" cm="1">
        <f t="array" ref="AJ1292">_xlfn.IFS(
C1292&lt;=20, "&lt;20",
AND(C1292&gt;=20, C1292&lt;35), "20-35",
AND(C1292&gt;=35, C1292&lt;50), "35-50",
C1292&gt;=50, "50-100"
)</f>
        <v>20-35</v>
      </c>
      <c r="AK1292" t="str" cm="1">
        <f t="array" ref="AK1292">_xlfn.IFS(
G1292&lt;6, "&lt;6",
AND(G1292&gt;=6, G1292&lt;12), "6-12",
AND(G1292&gt;=12, G1292&lt;18), "12-18",  AND(G1292&gt;=18, G1292&lt;24), "18-24", G1292&gt;=24, "24-36")</f>
        <v>12-18</v>
      </c>
    </row>
    <row r="1293" spans="1:37" x14ac:dyDescent="0.3">
      <c r="A1293" t="s">
        <v>1393</v>
      </c>
      <c r="B1293" t="s">
        <v>33</v>
      </c>
      <c r="C1293">
        <v>64</v>
      </c>
      <c r="D1293" t="s">
        <v>34</v>
      </c>
      <c r="E1293" t="s">
        <v>61</v>
      </c>
      <c r="F1293">
        <v>1</v>
      </c>
      <c r="G1293">
        <v>6</v>
      </c>
      <c r="H1293" t="s">
        <v>36</v>
      </c>
      <c r="I1293" t="s">
        <v>37</v>
      </c>
      <c r="J1293" t="s">
        <v>34</v>
      </c>
      <c r="K1293" t="s">
        <v>37</v>
      </c>
      <c r="L1293" t="s">
        <v>72</v>
      </c>
      <c r="M1293" t="s">
        <v>34</v>
      </c>
      <c r="N1293" t="s">
        <v>34</v>
      </c>
      <c r="O1293" t="s">
        <v>34</v>
      </c>
      <c r="P1293" t="s">
        <v>34</v>
      </c>
      <c r="Q1293" t="s">
        <v>34</v>
      </c>
      <c r="R1293" t="s">
        <v>34</v>
      </c>
      <c r="S1293" t="s">
        <v>34</v>
      </c>
      <c r="T1293" t="s">
        <v>34</v>
      </c>
      <c r="U1293" t="s">
        <v>46</v>
      </c>
      <c r="V1293" t="s">
        <v>34</v>
      </c>
      <c r="W1293" t="s">
        <v>51</v>
      </c>
      <c r="X1293">
        <v>45.3</v>
      </c>
      <c r="Y1293">
        <v>45.3</v>
      </c>
      <c r="Z1293">
        <v>0</v>
      </c>
      <c r="AA1293">
        <v>30</v>
      </c>
      <c r="AB1293">
        <v>28.37</v>
      </c>
      <c r="AC1293">
        <v>103.67</v>
      </c>
      <c r="AD1293" t="s">
        <v>52</v>
      </c>
      <c r="AE1293" t="s">
        <v>53</v>
      </c>
      <c r="AF1293" t="s">
        <v>155</v>
      </c>
      <c r="AG1293">
        <f t="shared" si="40"/>
        <v>1</v>
      </c>
      <c r="AH1293" t="str" cm="1">
        <f t="array" ref="AH1293">_xlfn.IFS(
X1293&lt;=20, "&lt;20",
AND(X1293&gt;=20, X1293&lt;50), "20-50",
AND(X1293&gt;=50, X1293&lt;100), "50-100",
X1293&gt;=100, "&gt;100"
)</f>
        <v>20-50</v>
      </c>
      <c r="AI1293">
        <f t="shared" si="41"/>
        <v>0</v>
      </c>
      <c r="AJ1293" t="str" cm="1">
        <f t="array" ref="AJ1293">_xlfn.IFS(
C1293&lt;=20, "&lt;20",
AND(C1293&gt;=20, C1293&lt;35), "20-35",
AND(C1293&gt;=35, C1293&lt;50), "35-50",
C1293&gt;=50, "50-100"
)</f>
        <v>50-100</v>
      </c>
      <c r="AK1293" t="str" cm="1">
        <f t="array" ref="AK1293">_xlfn.IFS(
G1293&lt;6, "&lt;6",
AND(G1293&gt;=6, G1293&lt;12), "6-12",
AND(G1293&gt;=12, G1293&lt;18), "12-18",  AND(G1293&gt;=18, G1293&lt;24), "18-24", G1293&gt;=24, "24-36")</f>
        <v>6-12</v>
      </c>
    </row>
    <row r="1294" spans="1:37" x14ac:dyDescent="0.3">
      <c r="A1294" t="s">
        <v>1394</v>
      </c>
      <c r="B1294" t="s">
        <v>44</v>
      </c>
      <c r="C1294">
        <v>29</v>
      </c>
      <c r="D1294" t="s">
        <v>37</v>
      </c>
      <c r="E1294" t="s">
        <v>61</v>
      </c>
      <c r="F1294">
        <v>0</v>
      </c>
      <c r="G1294">
        <v>17</v>
      </c>
      <c r="H1294" t="s">
        <v>49</v>
      </c>
      <c r="I1294" t="s">
        <v>37</v>
      </c>
      <c r="J1294" t="s">
        <v>34</v>
      </c>
      <c r="K1294" t="s">
        <v>34</v>
      </c>
      <c r="L1294" t="s">
        <v>34</v>
      </c>
      <c r="M1294" t="s">
        <v>34</v>
      </c>
      <c r="N1294" t="s">
        <v>34</v>
      </c>
      <c r="O1294" t="s">
        <v>34</v>
      </c>
      <c r="P1294" t="s">
        <v>34</v>
      </c>
      <c r="Q1294" t="s">
        <v>34</v>
      </c>
      <c r="R1294" t="s">
        <v>34</v>
      </c>
      <c r="S1294" t="s">
        <v>34</v>
      </c>
      <c r="T1294" t="s">
        <v>34</v>
      </c>
      <c r="U1294" t="s">
        <v>46</v>
      </c>
      <c r="V1294" t="s">
        <v>34</v>
      </c>
      <c r="W1294" t="s">
        <v>143</v>
      </c>
      <c r="X1294">
        <v>20.399999999999999</v>
      </c>
      <c r="Y1294">
        <v>20.399999999999999</v>
      </c>
      <c r="Z1294">
        <v>0</v>
      </c>
      <c r="AA1294">
        <v>0</v>
      </c>
      <c r="AB1294">
        <v>22.12</v>
      </c>
      <c r="AC1294">
        <v>42.52</v>
      </c>
      <c r="AD1294" t="s">
        <v>52</v>
      </c>
      <c r="AE1294" t="s">
        <v>100</v>
      </c>
      <c r="AF1294" t="s">
        <v>101</v>
      </c>
      <c r="AG1294">
        <f t="shared" si="40"/>
        <v>1</v>
      </c>
      <c r="AH1294" t="str" cm="1">
        <f t="array" ref="AH1294">_xlfn.IFS(
X1294&lt;=20, "&lt;20",
AND(X1294&gt;=20, X1294&lt;50), "20-50",
AND(X1294&gt;=50, X1294&lt;100), "50-100",
X1294&gt;=100, "&gt;100"
)</f>
        <v>20-50</v>
      </c>
      <c r="AI1294">
        <f t="shared" si="41"/>
        <v>0</v>
      </c>
      <c r="AJ1294" t="str" cm="1">
        <f t="array" ref="AJ1294">_xlfn.IFS(
C1294&lt;=20, "&lt;20",
AND(C1294&gt;=20, C1294&lt;35), "20-35",
AND(C1294&gt;=35, C1294&lt;50), "35-50",
C1294&gt;=50, "50-100"
)</f>
        <v>20-35</v>
      </c>
      <c r="AK1294" t="str" cm="1">
        <f t="array" ref="AK1294">_xlfn.IFS(
G1294&lt;6, "&lt;6",
AND(G1294&gt;=6, G1294&lt;12), "6-12",
AND(G1294&gt;=12, G1294&lt;18), "12-18",  AND(G1294&gt;=18, G1294&lt;24), "18-24", G1294&gt;=24, "24-36")</f>
        <v>12-18</v>
      </c>
    </row>
    <row r="1295" spans="1:37" x14ac:dyDescent="0.3">
      <c r="A1295" t="s">
        <v>1395</v>
      </c>
      <c r="B1295" t="s">
        <v>44</v>
      </c>
      <c r="C1295">
        <v>55</v>
      </c>
      <c r="D1295" t="s">
        <v>34</v>
      </c>
      <c r="E1295" t="s">
        <v>61</v>
      </c>
      <c r="F1295">
        <v>9</v>
      </c>
      <c r="G1295">
        <v>31</v>
      </c>
      <c r="H1295" t="s">
        <v>57</v>
      </c>
      <c r="I1295" t="s">
        <v>37</v>
      </c>
      <c r="J1295" t="s">
        <v>34</v>
      </c>
      <c r="K1295" t="s">
        <v>34</v>
      </c>
      <c r="L1295" t="s">
        <v>34</v>
      </c>
      <c r="M1295" t="s">
        <v>34</v>
      </c>
      <c r="N1295" t="s">
        <v>34</v>
      </c>
      <c r="O1295" t="s">
        <v>34</v>
      </c>
      <c r="P1295" t="s">
        <v>34</v>
      </c>
      <c r="Q1295" t="s">
        <v>34</v>
      </c>
      <c r="R1295" t="s">
        <v>34</v>
      </c>
      <c r="S1295" t="s">
        <v>34</v>
      </c>
      <c r="T1295" t="s">
        <v>34</v>
      </c>
      <c r="U1295" t="s">
        <v>39</v>
      </c>
      <c r="V1295" t="s">
        <v>37</v>
      </c>
      <c r="W1295" t="s">
        <v>143</v>
      </c>
      <c r="X1295">
        <v>-1</v>
      </c>
      <c r="Y1295">
        <v>415.9</v>
      </c>
      <c r="Z1295">
        <v>0</v>
      </c>
      <c r="AA1295">
        <v>0</v>
      </c>
      <c r="AB1295">
        <v>602.6</v>
      </c>
      <c r="AC1295">
        <v>1018.5</v>
      </c>
      <c r="AD1295" t="s">
        <v>41</v>
      </c>
      <c r="AE1295" t="s">
        <v>42</v>
      </c>
      <c r="AF1295" t="s">
        <v>42</v>
      </c>
      <c r="AG1295">
        <f t="shared" si="40"/>
        <v>0</v>
      </c>
      <c r="AH1295" t="str" cm="1">
        <f t="array" ref="AH1295">_xlfn.IFS(
X1295&lt;=20, "&lt;20",
AND(X1295&gt;=20, X1295&lt;50), "20-50",
AND(X1295&gt;=50, X1295&lt;100), "50-100",
X1295&gt;=100, "&gt;100"
)</f>
        <v>&lt;20</v>
      </c>
      <c r="AI1295">
        <f t="shared" si="41"/>
        <v>0</v>
      </c>
      <c r="AJ1295" t="str" cm="1">
        <f t="array" ref="AJ1295">_xlfn.IFS(
C1295&lt;=20, "&lt;20",
AND(C1295&gt;=20, C1295&lt;35), "20-35",
AND(C1295&gt;=35, C1295&lt;50), "35-50",
C1295&gt;=50, "50-100"
)</f>
        <v>50-100</v>
      </c>
      <c r="AK1295" t="str" cm="1">
        <f t="array" ref="AK1295">_xlfn.IFS(
G1295&lt;6, "&lt;6",
AND(G1295&gt;=6, G1295&lt;12), "6-12",
AND(G1295&gt;=12, G1295&lt;18), "12-18",  AND(G1295&gt;=18, G1295&lt;24), "18-24", G1295&gt;=24, "24-36")</f>
        <v>24-36</v>
      </c>
    </row>
    <row r="1296" spans="1:37" x14ac:dyDescent="0.3">
      <c r="A1296" t="s">
        <v>1396</v>
      </c>
      <c r="B1296" t="s">
        <v>44</v>
      </c>
      <c r="C1296">
        <v>61</v>
      </c>
      <c r="D1296" t="s">
        <v>37</v>
      </c>
      <c r="E1296" t="s">
        <v>109</v>
      </c>
      <c r="F1296">
        <v>11</v>
      </c>
      <c r="G1296">
        <v>9</v>
      </c>
      <c r="H1296" t="s">
        <v>57</v>
      </c>
      <c r="I1296" t="s">
        <v>37</v>
      </c>
      <c r="J1296" t="s">
        <v>37</v>
      </c>
      <c r="K1296" t="s">
        <v>37</v>
      </c>
      <c r="L1296" t="s">
        <v>50</v>
      </c>
      <c r="M1296" t="s">
        <v>34</v>
      </c>
      <c r="N1296" t="s">
        <v>37</v>
      </c>
      <c r="O1296" t="s">
        <v>34</v>
      </c>
      <c r="P1296" t="s">
        <v>34</v>
      </c>
      <c r="Q1296" t="s">
        <v>34</v>
      </c>
      <c r="R1296" t="s">
        <v>34</v>
      </c>
      <c r="S1296" t="s">
        <v>34</v>
      </c>
      <c r="T1296" t="s">
        <v>37</v>
      </c>
      <c r="U1296" t="s">
        <v>46</v>
      </c>
      <c r="V1296" t="s">
        <v>37</v>
      </c>
      <c r="W1296" t="s">
        <v>51</v>
      </c>
      <c r="X1296">
        <v>78.95</v>
      </c>
      <c r="Y1296">
        <v>1101.8499999999999</v>
      </c>
      <c r="Z1296">
        <v>0</v>
      </c>
      <c r="AA1296">
        <v>0</v>
      </c>
      <c r="AB1296">
        <v>229.04</v>
      </c>
      <c r="AC1296">
        <v>1330.89</v>
      </c>
      <c r="AD1296" t="s">
        <v>52</v>
      </c>
      <c r="AE1296" t="s">
        <v>53</v>
      </c>
      <c r="AF1296" t="s">
        <v>91</v>
      </c>
      <c r="AG1296">
        <f t="shared" si="40"/>
        <v>1</v>
      </c>
      <c r="AH1296" t="str" cm="1">
        <f t="array" ref="AH1296">_xlfn.IFS(
X1296&lt;=20, "&lt;20",
AND(X1296&gt;=20, X1296&lt;50), "20-50",
AND(X1296&gt;=50, X1296&lt;100), "50-100",
X1296&gt;=100, "&gt;100"
)</f>
        <v>50-100</v>
      </c>
      <c r="AI1296">
        <f t="shared" si="41"/>
        <v>0</v>
      </c>
      <c r="AJ1296" t="str" cm="1">
        <f t="array" ref="AJ1296">_xlfn.IFS(
C1296&lt;=20, "&lt;20",
AND(C1296&gt;=20, C1296&lt;35), "20-35",
AND(C1296&gt;=35, C1296&lt;50), "35-50",
C1296&gt;=50, "50-100"
)</f>
        <v>50-100</v>
      </c>
      <c r="AK1296" t="str" cm="1">
        <f t="array" ref="AK1296">_xlfn.IFS(
G1296&lt;6, "&lt;6",
AND(G1296&gt;=6, G1296&lt;12), "6-12",
AND(G1296&gt;=12, G1296&lt;18), "12-18",  AND(G1296&gt;=18, G1296&lt;24), "18-24", G1296&gt;=24, "24-36")</f>
        <v>6-12</v>
      </c>
    </row>
    <row r="1297" spans="1:37" x14ac:dyDescent="0.3">
      <c r="A1297" t="s">
        <v>1397</v>
      </c>
      <c r="B1297" t="s">
        <v>44</v>
      </c>
      <c r="C1297">
        <v>42</v>
      </c>
      <c r="D1297" t="s">
        <v>37</v>
      </c>
      <c r="E1297" t="s">
        <v>61</v>
      </c>
      <c r="F1297">
        <v>0</v>
      </c>
      <c r="G1297">
        <v>32</v>
      </c>
      <c r="H1297" t="s">
        <v>36</v>
      </c>
      <c r="I1297" t="s">
        <v>37</v>
      </c>
      <c r="J1297" t="s">
        <v>37</v>
      </c>
      <c r="K1297" t="s">
        <v>37</v>
      </c>
      <c r="L1297" t="s">
        <v>50</v>
      </c>
      <c r="M1297" t="s">
        <v>34</v>
      </c>
      <c r="N1297" t="s">
        <v>34</v>
      </c>
      <c r="O1297" t="s">
        <v>34</v>
      </c>
      <c r="P1297" t="s">
        <v>37</v>
      </c>
      <c r="Q1297" t="s">
        <v>34</v>
      </c>
      <c r="R1297" t="s">
        <v>37</v>
      </c>
      <c r="S1297" t="s">
        <v>37</v>
      </c>
      <c r="T1297" t="s">
        <v>37</v>
      </c>
      <c r="U1297" t="s">
        <v>46</v>
      </c>
      <c r="V1297" t="s">
        <v>37</v>
      </c>
      <c r="W1297" t="s">
        <v>40</v>
      </c>
      <c r="X1297">
        <v>89.05</v>
      </c>
      <c r="Y1297">
        <v>1448.6</v>
      </c>
      <c r="Z1297">
        <v>0</v>
      </c>
      <c r="AA1297">
        <v>0</v>
      </c>
      <c r="AB1297">
        <v>191.36</v>
      </c>
      <c r="AC1297">
        <v>1639.96</v>
      </c>
      <c r="AD1297" t="s">
        <v>52</v>
      </c>
      <c r="AE1297" t="s">
        <v>53</v>
      </c>
      <c r="AF1297" t="s">
        <v>91</v>
      </c>
      <c r="AG1297">
        <f t="shared" si="40"/>
        <v>1</v>
      </c>
      <c r="AH1297" t="str" cm="1">
        <f t="array" ref="AH1297">_xlfn.IFS(
X1297&lt;=20, "&lt;20",
AND(X1297&gt;=20, X1297&lt;50), "20-50",
AND(X1297&gt;=50, X1297&lt;100), "50-100",
X1297&gt;=100, "&gt;100"
)</f>
        <v>50-100</v>
      </c>
      <c r="AI1297">
        <f t="shared" si="41"/>
        <v>0</v>
      </c>
      <c r="AJ1297" t="str" cm="1">
        <f t="array" ref="AJ1297">_xlfn.IFS(
C1297&lt;=20, "&lt;20",
AND(C1297&gt;=20, C1297&lt;35), "20-35",
AND(C1297&gt;=35, C1297&lt;50), "35-50",
C1297&gt;=50, "50-100"
)</f>
        <v>35-50</v>
      </c>
      <c r="AK1297" t="str" cm="1">
        <f t="array" ref="AK1297">_xlfn.IFS(
G1297&lt;6, "&lt;6",
AND(G1297&gt;=6, G1297&lt;12), "6-12",
AND(G1297&gt;=12, G1297&lt;18), "12-18",  AND(G1297&gt;=18, G1297&lt;24), "18-24", G1297&gt;=24, "24-36")</f>
        <v>24-36</v>
      </c>
    </row>
    <row r="1298" spans="1:37" x14ac:dyDescent="0.3">
      <c r="A1298" t="s">
        <v>1398</v>
      </c>
      <c r="B1298" t="s">
        <v>44</v>
      </c>
      <c r="C1298">
        <v>41</v>
      </c>
      <c r="D1298" t="s">
        <v>37</v>
      </c>
      <c r="E1298" t="s">
        <v>114</v>
      </c>
      <c r="F1298">
        <v>9</v>
      </c>
      <c r="G1298">
        <v>14</v>
      </c>
      <c r="H1298" t="s">
        <v>36</v>
      </c>
      <c r="I1298" t="s">
        <v>37</v>
      </c>
      <c r="J1298" t="s">
        <v>37</v>
      </c>
      <c r="K1298" t="s">
        <v>34</v>
      </c>
      <c r="L1298" t="s">
        <v>34</v>
      </c>
      <c r="M1298" t="s">
        <v>34</v>
      </c>
      <c r="N1298" t="s">
        <v>34</v>
      </c>
      <c r="O1298" t="s">
        <v>34</v>
      </c>
      <c r="P1298" t="s">
        <v>34</v>
      </c>
      <c r="Q1298" t="s">
        <v>34</v>
      </c>
      <c r="R1298" t="s">
        <v>34</v>
      </c>
      <c r="S1298" t="s">
        <v>34</v>
      </c>
      <c r="T1298" t="s">
        <v>34</v>
      </c>
      <c r="U1298" t="s">
        <v>67</v>
      </c>
      <c r="V1298" t="s">
        <v>34</v>
      </c>
      <c r="W1298" t="s">
        <v>51</v>
      </c>
      <c r="X1298">
        <v>23.3</v>
      </c>
      <c r="Y1298">
        <v>797.1</v>
      </c>
      <c r="Z1298">
        <v>0</v>
      </c>
      <c r="AA1298">
        <v>0</v>
      </c>
      <c r="AB1298">
        <v>228.2</v>
      </c>
      <c r="AC1298">
        <v>1025.3</v>
      </c>
      <c r="AD1298" t="s">
        <v>41</v>
      </c>
      <c r="AE1298" t="s">
        <v>42</v>
      </c>
      <c r="AF1298" t="s">
        <v>42</v>
      </c>
      <c r="AG1298">
        <f t="shared" si="40"/>
        <v>0</v>
      </c>
      <c r="AH1298" t="str" cm="1">
        <f t="array" ref="AH1298">_xlfn.IFS(
X1298&lt;=20, "&lt;20",
AND(X1298&gt;=20, X1298&lt;50), "20-50",
AND(X1298&gt;=50, X1298&lt;100), "50-100",
X1298&gt;=100, "&gt;100"
)</f>
        <v>20-50</v>
      </c>
      <c r="AI1298">
        <f t="shared" si="41"/>
        <v>0</v>
      </c>
      <c r="AJ1298" t="str" cm="1">
        <f t="array" ref="AJ1298">_xlfn.IFS(
C1298&lt;=20, "&lt;20",
AND(C1298&gt;=20, C1298&lt;35), "20-35",
AND(C1298&gt;=35, C1298&lt;50), "35-50",
C1298&gt;=50, "50-100"
)</f>
        <v>35-50</v>
      </c>
      <c r="AK1298" t="str" cm="1">
        <f t="array" ref="AK1298">_xlfn.IFS(
G1298&lt;6, "&lt;6",
AND(G1298&gt;=6, G1298&lt;12), "6-12",
AND(G1298&gt;=12, G1298&lt;18), "12-18",  AND(G1298&gt;=18, G1298&lt;24), "18-24", G1298&gt;=24, "24-36")</f>
        <v>12-18</v>
      </c>
    </row>
    <row r="1299" spans="1:37" x14ac:dyDescent="0.3">
      <c r="A1299" t="s">
        <v>1399</v>
      </c>
      <c r="B1299" t="s">
        <v>44</v>
      </c>
      <c r="C1299">
        <v>56</v>
      </c>
      <c r="D1299" t="s">
        <v>37</v>
      </c>
      <c r="E1299" t="s">
        <v>69</v>
      </c>
      <c r="F1299">
        <v>5</v>
      </c>
      <c r="G1299">
        <v>26</v>
      </c>
      <c r="H1299" t="s">
        <v>36</v>
      </c>
      <c r="I1299" t="s">
        <v>37</v>
      </c>
      <c r="J1299" t="s">
        <v>37</v>
      </c>
      <c r="K1299" t="s">
        <v>37</v>
      </c>
      <c r="L1299" t="s">
        <v>72</v>
      </c>
      <c r="M1299" t="s">
        <v>37</v>
      </c>
      <c r="N1299" t="s">
        <v>37</v>
      </c>
      <c r="O1299" t="s">
        <v>37</v>
      </c>
      <c r="P1299" t="s">
        <v>37</v>
      </c>
      <c r="Q1299" t="s">
        <v>37</v>
      </c>
      <c r="R1299" t="s">
        <v>37</v>
      </c>
      <c r="S1299" t="s">
        <v>37</v>
      </c>
      <c r="T1299" t="s">
        <v>37</v>
      </c>
      <c r="U1299" t="s">
        <v>67</v>
      </c>
      <c r="V1299" t="s">
        <v>37</v>
      </c>
      <c r="W1299" t="s">
        <v>51</v>
      </c>
      <c r="X1299">
        <v>90.95</v>
      </c>
      <c r="Y1299">
        <v>6468.6</v>
      </c>
      <c r="Z1299">
        <v>0</v>
      </c>
      <c r="AA1299">
        <v>0</v>
      </c>
      <c r="AB1299">
        <v>3070.08</v>
      </c>
      <c r="AC1299">
        <v>9538.68</v>
      </c>
      <c r="AD1299" t="s">
        <v>41</v>
      </c>
      <c r="AE1299" t="s">
        <v>42</v>
      </c>
      <c r="AF1299" t="s">
        <v>42</v>
      </c>
      <c r="AG1299">
        <f t="shared" si="40"/>
        <v>0</v>
      </c>
      <c r="AH1299" t="str" cm="1">
        <f t="array" ref="AH1299">_xlfn.IFS(
X1299&lt;=20, "&lt;20",
AND(X1299&gt;=20, X1299&lt;50), "20-50",
AND(X1299&gt;=50, X1299&lt;100), "50-100",
X1299&gt;=100, "&gt;100"
)</f>
        <v>50-100</v>
      </c>
      <c r="AI1299">
        <f t="shared" si="41"/>
        <v>0</v>
      </c>
      <c r="AJ1299" t="str" cm="1">
        <f t="array" ref="AJ1299">_xlfn.IFS(
C1299&lt;=20, "&lt;20",
AND(C1299&gt;=20, C1299&lt;35), "20-35",
AND(C1299&gt;=35, C1299&lt;50), "35-50",
C1299&gt;=50, "50-100"
)</f>
        <v>50-100</v>
      </c>
      <c r="AK1299" t="str" cm="1">
        <f t="array" ref="AK1299">_xlfn.IFS(
G1299&lt;6, "&lt;6",
AND(G1299&gt;=6, G1299&lt;12), "6-12",
AND(G1299&gt;=12, G1299&lt;18), "12-18",  AND(G1299&gt;=18, G1299&lt;24), "18-24", G1299&gt;=24, "24-36")</f>
        <v>24-36</v>
      </c>
    </row>
    <row r="1300" spans="1:37" x14ac:dyDescent="0.3">
      <c r="A1300" t="s">
        <v>1400</v>
      </c>
      <c r="B1300" t="s">
        <v>33</v>
      </c>
      <c r="C1300">
        <v>41</v>
      </c>
      <c r="D1300" t="s">
        <v>37</v>
      </c>
      <c r="E1300" t="s">
        <v>109</v>
      </c>
      <c r="F1300">
        <v>14</v>
      </c>
      <c r="G1300">
        <v>13</v>
      </c>
      <c r="H1300" t="s">
        <v>36</v>
      </c>
      <c r="I1300" t="s">
        <v>37</v>
      </c>
      <c r="J1300" t="s">
        <v>34</v>
      </c>
      <c r="K1300" t="s">
        <v>37</v>
      </c>
      <c r="L1300" t="s">
        <v>38</v>
      </c>
      <c r="M1300" t="s">
        <v>34</v>
      </c>
      <c r="N1300" t="s">
        <v>34</v>
      </c>
      <c r="O1300" t="s">
        <v>34</v>
      </c>
      <c r="P1300" t="s">
        <v>37</v>
      </c>
      <c r="Q1300" t="s">
        <v>37</v>
      </c>
      <c r="R1300" t="s">
        <v>34</v>
      </c>
      <c r="S1300" t="s">
        <v>34</v>
      </c>
      <c r="T1300" t="s">
        <v>37</v>
      </c>
      <c r="U1300" t="s">
        <v>67</v>
      </c>
      <c r="V1300" t="s">
        <v>37</v>
      </c>
      <c r="W1300" t="s">
        <v>40</v>
      </c>
      <c r="X1300">
        <v>59.8</v>
      </c>
      <c r="Y1300">
        <v>3808.2</v>
      </c>
      <c r="Z1300">
        <v>0</v>
      </c>
      <c r="AA1300">
        <v>0</v>
      </c>
      <c r="AB1300">
        <v>664.95</v>
      </c>
      <c r="AC1300">
        <v>4473.1499999999996</v>
      </c>
      <c r="AD1300" t="s">
        <v>41</v>
      </c>
      <c r="AE1300" t="s">
        <v>42</v>
      </c>
      <c r="AF1300" t="s">
        <v>42</v>
      </c>
      <c r="AG1300">
        <f t="shared" si="40"/>
        <v>0</v>
      </c>
      <c r="AH1300" t="str" cm="1">
        <f t="array" ref="AH1300">_xlfn.IFS(
X1300&lt;=20, "&lt;20",
AND(X1300&gt;=20, X1300&lt;50), "20-50",
AND(X1300&gt;=50, X1300&lt;100), "50-100",
X1300&gt;=100, "&gt;100"
)</f>
        <v>50-100</v>
      </c>
      <c r="AI1300">
        <f t="shared" si="41"/>
        <v>0</v>
      </c>
      <c r="AJ1300" t="str" cm="1">
        <f t="array" ref="AJ1300">_xlfn.IFS(
C1300&lt;=20, "&lt;20",
AND(C1300&gt;=20, C1300&lt;35), "20-35",
AND(C1300&gt;=35, C1300&lt;50), "35-50",
C1300&gt;=50, "50-100"
)</f>
        <v>35-50</v>
      </c>
      <c r="AK1300" t="str" cm="1">
        <f t="array" ref="AK1300">_xlfn.IFS(
G1300&lt;6, "&lt;6",
AND(G1300&gt;=6, G1300&lt;12), "6-12",
AND(G1300&gt;=12, G1300&lt;18), "12-18",  AND(G1300&gt;=18, G1300&lt;24), "18-24", G1300&gt;=24, "24-36")</f>
        <v>12-18</v>
      </c>
    </row>
    <row r="1301" spans="1:37" x14ac:dyDescent="0.3">
      <c r="A1301" t="s">
        <v>1401</v>
      </c>
      <c r="B1301" t="s">
        <v>33</v>
      </c>
      <c r="C1301">
        <v>45</v>
      </c>
      <c r="D1301" t="s">
        <v>34</v>
      </c>
      <c r="E1301" t="s">
        <v>64</v>
      </c>
      <c r="F1301">
        <v>10</v>
      </c>
      <c r="G1301">
        <v>35</v>
      </c>
      <c r="H1301" t="s">
        <v>49</v>
      </c>
      <c r="I1301" t="s">
        <v>34</v>
      </c>
      <c r="J1301" t="s">
        <v>34</v>
      </c>
      <c r="K1301" t="s">
        <v>37</v>
      </c>
      <c r="L1301" t="s">
        <v>72</v>
      </c>
      <c r="M1301" t="s">
        <v>37</v>
      </c>
      <c r="N1301" t="s">
        <v>37</v>
      </c>
      <c r="O1301" t="s">
        <v>34</v>
      </c>
      <c r="P1301" t="s">
        <v>34</v>
      </c>
      <c r="Q1301" t="s">
        <v>34</v>
      </c>
      <c r="R1301" t="s">
        <v>34</v>
      </c>
      <c r="S1301" t="s">
        <v>34</v>
      </c>
      <c r="T1301" t="s">
        <v>37</v>
      </c>
      <c r="U1301" t="s">
        <v>46</v>
      </c>
      <c r="V1301" t="s">
        <v>34</v>
      </c>
      <c r="W1301" t="s">
        <v>40</v>
      </c>
      <c r="X1301">
        <v>34.200000000000003</v>
      </c>
      <c r="Y1301">
        <v>256.60000000000002</v>
      </c>
      <c r="Z1301">
        <v>0</v>
      </c>
      <c r="AA1301">
        <v>0</v>
      </c>
      <c r="AB1301">
        <v>0</v>
      </c>
      <c r="AC1301">
        <v>256.60000000000002</v>
      </c>
      <c r="AD1301" t="s">
        <v>41</v>
      </c>
      <c r="AE1301" t="s">
        <v>42</v>
      </c>
      <c r="AF1301" t="s">
        <v>42</v>
      </c>
      <c r="AG1301">
        <f t="shared" si="40"/>
        <v>0</v>
      </c>
      <c r="AH1301" t="str" cm="1">
        <f t="array" ref="AH1301">_xlfn.IFS(
X1301&lt;=20, "&lt;20",
AND(X1301&gt;=20, X1301&lt;50), "20-50",
AND(X1301&gt;=50, X1301&lt;100), "50-100",
X1301&gt;=100, "&gt;100"
)</f>
        <v>20-50</v>
      </c>
      <c r="AI1301">
        <f t="shared" si="41"/>
        <v>0</v>
      </c>
      <c r="AJ1301" t="str" cm="1">
        <f t="array" ref="AJ1301">_xlfn.IFS(
C1301&lt;=20, "&lt;20",
AND(C1301&gt;=20, C1301&lt;35), "20-35",
AND(C1301&gt;=35, C1301&lt;50), "35-50",
C1301&gt;=50, "50-100"
)</f>
        <v>35-50</v>
      </c>
      <c r="AK1301" t="str" cm="1">
        <f t="array" ref="AK1301">_xlfn.IFS(
G1301&lt;6, "&lt;6",
AND(G1301&gt;=6, G1301&lt;12), "6-12",
AND(G1301&gt;=12, G1301&lt;18), "12-18",  AND(G1301&gt;=18, G1301&lt;24), "18-24", G1301&gt;=24, "24-36")</f>
        <v>24-36</v>
      </c>
    </row>
    <row r="1302" spans="1:37" x14ac:dyDescent="0.3">
      <c r="A1302" t="s">
        <v>1402</v>
      </c>
      <c r="B1302" t="s">
        <v>33</v>
      </c>
      <c r="C1302">
        <v>73</v>
      </c>
      <c r="D1302" t="s">
        <v>34</v>
      </c>
      <c r="E1302" t="s">
        <v>61</v>
      </c>
      <c r="F1302">
        <v>14</v>
      </c>
      <c r="G1302">
        <v>14</v>
      </c>
      <c r="H1302" t="s">
        <v>36</v>
      </c>
      <c r="I1302" t="s">
        <v>37</v>
      </c>
      <c r="J1302" t="s">
        <v>34</v>
      </c>
      <c r="K1302" t="s">
        <v>37</v>
      </c>
      <c r="L1302" t="s">
        <v>72</v>
      </c>
      <c r="M1302" t="s">
        <v>34</v>
      </c>
      <c r="N1302" t="s">
        <v>34</v>
      </c>
      <c r="O1302" t="s">
        <v>34</v>
      </c>
      <c r="P1302" t="s">
        <v>34</v>
      </c>
      <c r="Q1302" t="s">
        <v>34</v>
      </c>
      <c r="R1302" t="s">
        <v>34</v>
      </c>
      <c r="S1302" t="s">
        <v>34</v>
      </c>
      <c r="T1302" t="s">
        <v>37</v>
      </c>
      <c r="U1302" t="s">
        <v>46</v>
      </c>
      <c r="V1302" t="s">
        <v>34</v>
      </c>
      <c r="W1302" t="s">
        <v>51</v>
      </c>
      <c r="X1302">
        <v>46</v>
      </c>
      <c r="Y1302">
        <v>46</v>
      </c>
      <c r="Z1302">
        <v>0</v>
      </c>
      <c r="AA1302">
        <v>0</v>
      </c>
      <c r="AB1302">
        <v>7.74</v>
      </c>
      <c r="AC1302">
        <v>53.74</v>
      </c>
      <c r="AD1302" t="s">
        <v>52</v>
      </c>
      <c r="AE1302" t="s">
        <v>53</v>
      </c>
      <c r="AF1302" t="s">
        <v>54</v>
      </c>
      <c r="AG1302">
        <f t="shared" si="40"/>
        <v>1</v>
      </c>
      <c r="AH1302" t="str" cm="1">
        <f t="array" ref="AH1302">_xlfn.IFS(
X1302&lt;=20, "&lt;20",
AND(X1302&gt;=20, X1302&lt;50), "20-50",
AND(X1302&gt;=50, X1302&lt;100), "50-100",
X1302&gt;=100, "&gt;100"
)</f>
        <v>20-50</v>
      </c>
      <c r="AI1302">
        <f t="shared" si="41"/>
        <v>0</v>
      </c>
      <c r="AJ1302" t="str" cm="1">
        <f t="array" ref="AJ1302">_xlfn.IFS(
C1302&lt;=20, "&lt;20",
AND(C1302&gt;=20, C1302&lt;35), "20-35",
AND(C1302&gt;=35, C1302&lt;50), "35-50",
C1302&gt;=50, "50-100"
)</f>
        <v>50-100</v>
      </c>
      <c r="AK1302" t="str" cm="1">
        <f t="array" ref="AK1302">_xlfn.IFS(
G1302&lt;6, "&lt;6",
AND(G1302&gt;=6, G1302&lt;12), "6-12",
AND(G1302&gt;=12, G1302&lt;18), "12-18",  AND(G1302&gt;=18, G1302&lt;24), "18-24", G1302&gt;=24, "24-36")</f>
        <v>12-18</v>
      </c>
    </row>
    <row r="1303" spans="1:37" x14ac:dyDescent="0.3">
      <c r="A1303" t="s">
        <v>1403</v>
      </c>
      <c r="B1303" t="s">
        <v>33</v>
      </c>
      <c r="C1303">
        <v>74</v>
      </c>
      <c r="D1303" t="s">
        <v>34</v>
      </c>
      <c r="E1303" t="s">
        <v>61</v>
      </c>
      <c r="F1303">
        <v>13</v>
      </c>
      <c r="G1303">
        <v>20</v>
      </c>
      <c r="H1303" t="s">
        <v>36</v>
      </c>
      <c r="I1303" t="s">
        <v>37</v>
      </c>
      <c r="J1303" t="s">
        <v>34</v>
      </c>
      <c r="K1303" t="s">
        <v>37</v>
      </c>
      <c r="L1303" t="s">
        <v>50</v>
      </c>
      <c r="M1303" t="s">
        <v>34</v>
      </c>
      <c r="N1303" t="s">
        <v>37</v>
      </c>
      <c r="O1303" t="s">
        <v>34</v>
      </c>
      <c r="P1303" t="s">
        <v>34</v>
      </c>
      <c r="Q1303" t="s">
        <v>34</v>
      </c>
      <c r="R1303" t="s">
        <v>34</v>
      </c>
      <c r="S1303" t="s">
        <v>34</v>
      </c>
      <c r="T1303" t="s">
        <v>37</v>
      </c>
      <c r="U1303" t="s">
        <v>46</v>
      </c>
      <c r="V1303" t="s">
        <v>37</v>
      </c>
      <c r="W1303" t="s">
        <v>51</v>
      </c>
      <c r="X1303">
        <v>73</v>
      </c>
      <c r="Y1303">
        <v>73</v>
      </c>
      <c r="Z1303">
        <v>0</v>
      </c>
      <c r="AA1303">
        <v>0</v>
      </c>
      <c r="AB1303">
        <v>20.55</v>
      </c>
      <c r="AC1303">
        <v>93.55</v>
      </c>
      <c r="AD1303" t="s">
        <v>52</v>
      </c>
      <c r="AE1303" t="s">
        <v>53</v>
      </c>
      <c r="AF1303" t="s">
        <v>162</v>
      </c>
      <c r="AG1303">
        <f t="shared" si="40"/>
        <v>1</v>
      </c>
      <c r="AH1303" t="str" cm="1">
        <f t="array" ref="AH1303">_xlfn.IFS(
X1303&lt;=20, "&lt;20",
AND(X1303&gt;=20, X1303&lt;50), "20-50",
AND(X1303&gt;=50, X1303&lt;100), "50-100",
X1303&gt;=100, "&gt;100"
)</f>
        <v>50-100</v>
      </c>
      <c r="AI1303">
        <f t="shared" si="41"/>
        <v>0</v>
      </c>
      <c r="AJ1303" t="str" cm="1">
        <f t="array" ref="AJ1303">_xlfn.IFS(
C1303&lt;=20, "&lt;20",
AND(C1303&gt;=20, C1303&lt;35), "20-35",
AND(C1303&gt;=35, C1303&lt;50), "35-50",
C1303&gt;=50, "50-100"
)</f>
        <v>50-100</v>
      </c>
      <c r="AK1303" t="str" cm="1">
        <f t="array" ref="AK1303">_xlfn.IFS(
G1303&lt;6, "&lt;6",
AND(G1303&gt;=6, G1303&lt;12), "6-12",
AND(G1303&gt;=12, G1303&lt;18), "12-18",  AND(G1303&gt;=18, G1303&lt;24), "18-24", G1303&gt;=24, "24-36")</f>
        <v>18-24</v>
      </c>
    </row>
    <row r="1304" spans="1:37" x14ac:dyDescent="0.3">
      <c r="A1304" t="s">
        <v>1404</v>
      </c>
      <c r="B1304" t="s">
        <v>44</v>
      </c>
      <c r="C1304">
        <v>72</v>
      </c>
      <c r="D1304" t="s">
        <v>37</v>
      </c>
      <c r="E1304" t="s">
        <v>103</v>
      </c>
      <c r="F1304">
        <v>4</v>
      </c>
      <c r="G1304">
        <v>8</v>
      </c>
      <c r="H1304" t="s">
        <v>36</v>
      </c>
      <c r="I1304" t="s">
        <v>37</v>
      </c>
      <c r="J1304" t="s">
        <v>37</v>
      </c>
      <c r="K1304" t="s">
        <v>37</v>
      </c>
      <c r="L1304" t="s">
        <v>50</v>
      </c>
      <c r="M1304" t="s">
        <v>34</v>
      </c>
      <c r="N1304" t="s">
        <v>34</v>
      </c>
      <c r="O1304" t="s">
        <v>34</v>
      </c>
      <c r="P1304" t="s">
        <v>34</v>
      </c>
      <c r="Q1304" t="s">
        <v>34</v>
      </c>
      <c r="R1304" t="s">
        <v>34</v>
      </c>
      <c r="S1304" t="s">
        <v>34</v>
      </c>
      <c r="T1304" t="s">
        <v>37</v>
      </c>
      <c r="U1304" t="s">
        <v>46</v>
      </c>
      <c r="V1304" t="s">
        <v>37</v>
      </c>
      <c r="W1304" t="s">
        <v>40</v>
      </c>
      <c r="X1304">
        <v>75.05</v>
      </c>
      <c r="Y1304">
        <v>256.25</v>
      </c>
      <c r="Z1304">
        <v>0</v>
      </c>
      <c r="AA1304">
        <v>0</v>
      </c>
      <c r="AB1304">
        <v>71.459999999999994</v>
      </c>
      <c r="AC1304">
        <v>327.71</v>
      </c>
      <c r="AD1304" t="s">
        <v>52</v>
      </c>
      <c r="AE1304" t="s">
        <v>53</v>
      </c>
      <c r="AF1304" t="s">
        <v>54</v>
      </c>
      <c r="AG1304">
        <f t="shared" si="40"/>
        <v>1</v>
      </c>
      <c r="AH1304" t="str" cm="1">
        <f t="array" ref="AH1304">_xlfn.IFS(
X1304&lt;=20, "&lt;20",
AND(X1304&gt;=20, X1304&lt;50), "20-50",
AND(X1304&gt;=50, X1304&lt;100), "50-100",
X1304&gt;=100, "&gt;100"
)</f>
        <v>50-100</v>
      </c>
      <c r="AI1304">
        <f t="shared" si="41"/>
        <v>0</v>
      </c>
      <c r="AJ1304" t="str" cm="1">
        <f t="array" ref="AJ1304">_xlfn.IFS(
C1304&lt;=20, "&lt;20",
AND(C1304&gt;=20, C1304&lt;35), "20-35",
AND(C1304&gt;=35, C1304&lt;50), "35-50",
C1304&gt;=50, "50-100"
)</f>
        <v>50-100</v>
      </c>
      <c r="AK1304" t="str" cm="1">
        <f t="array" ref="AK1304">_xlfn.IFS(
G1304&lt;6, "&lt;6",
AND(G1304&gt;=6, G1304&lt;12), "6-12",
AND(G1304&gt;=12, G1304&lt;18), "12-18",  AND(G1304&gt;=18, G1304&lt;24), "18-24", G1304&gt;=24, "24-36")</f>
        <v>6-12</v>
      </c>
    </row>
    <row r="1305" spans="1:37" x14ac:dyDescent="0.3">
      <c r="A1305" t="s">
        <v>1405</v>
      </c>
      <c r="B1305" t="s">
        <v>44</v>
      </c>
      <c r="C1305">
        <v>43</v>
      </c>
      <c r="D1305" t="s">
        <v>34</v>
      </c>
      <c r="E1305" t="s">
        <v>124</v>
      </c>
      <c r="F1305">
        <v>10</v>
      </c>
      <c r="G1305">
        <v>30</v>
      </c>
      <c r="H1305" t="s">
        <v>36</v>
      </c>
      <c r="I1305" t="s">
        <v>37</v>
      </c>
      <c r="J1305" t="s">
        <v>34</v>
      </c>
      <c r="K1305" t="s">
        <v>37</v>
      </c>
      <c r="L1305" t="s">
        <v>50</v>
      </c>
      <c r="M1305" t="s">
        <v>34</v>
      </c>
      <c r="N1305" t="s">
        <v>34</v>
      </c>
      <c r="O1305" t="s">
        <v>34</v>
      </c>
      <c r="P1305" t="s">
        <v>34</v>
      </c>
      <c r="Q1305" t="s">
        <v>37</v>
      </c>
      <c r="R1305" t="s">
        <v>34</v>
      </c>
      <c r="S1305" t="s">
        <v>34</v>
      </c>
      <c r="T1305" t="s">
        <v>37</v>
      </c>
      <c r="U1305" t="s">
        <v>46</v>
      </c>
      <c r="V1305" t="s">
        <v>37</v>
      </c>
      <c r="W1305" t="s">
        <v>51</v>
      </c>
      <c r="X1305">
        <v>79.75</v>
      </c>
      <c r="Y1305">
        <v>164.5</v>
      </c>
      <c r="Z1305">
        <v>0</v>
      </c>
      <c r="AA1305">
        <v>0</v>
      </c>
      <c r="AB1305">
        <v>16.64</v>
      </c>
      <c r="AC1305">
        <v>181.14</v>
      </c>
      <c r="AD1305" t="s">
        <v>52</v>
      </c>
      <c r="AE1305" t="s">
        <v>53</v>
      </c>
      <c r="AF1305" t="s">
        <v>91</v>
      </c>
      <c r="AG1305">
        <f t="shared" si="40"/>
        <v>1</v>
      </c>
      <c r="AH1305" t="str" cm="1">
        <f t="array" ref="AH1305">_xlfn.IFS(
X1305&lt;=20, "&lt;20",
AND(X1305&gt;=20, X1305&lt;50), "20-50",
AND(X1305&gt;=50, X1305&lt;100), "50-100",
X1305&gt;=100, "&gt;100"
)</f>
        <v>50-100</v>
      </c>
      <c r="AI1305">
        <f t="shared" si="41"/>
        <v>0</v>
      </c>
      <c r="AJ1305" t="str" cm="1">
        <f t="array" ref="AJ1305">_xlfn.IFS(
C1305&lt;=20, "&lt;20",
AND(C1305&gt;=20, C1305&lt;35), "20-35",
AND(C1305&gt;=35, C1305&lt;50), "35-50",
C1305&gt;=50, "50-100"
)</f>
        <v>35-50</v>
      </c>
      <c r="AK1305" t="str" cm="1">
        <f t="array" ref="AK1305">_xlfn.IFS(
G1305&lt;6, "&lt;6",
AND(G1305&gt;=6, G1305&lt;12), "6-12",
AND(G1305&gt;=12, G1305&lt;18), "12-18",  AND(G1305&gt;=18, G1305&lt;24), "18-24", G1305&gt;=24, "24-36")</f>
        <v>24-36</v>
      </c>
    </row>
    <row r="1306" spans="1:37" x14ac:dyDescent="0.3">
      <c r="A1306" t="s">
        <v>1406</v>
      </c>
      <c r="B1306" t="s">
        <v>33</v>
      </c>
      <c r="C1306">
        <v>22</v>
      </c>
      <c r="D1306" t="s">
        <v>37</v>
      </c>
      <c r="E1306" t="s">
        <v>76</v>
      </c>
      <c r="F1306">
        <v>9</v>
      </c>
      <c r="G1306">
        <v>2</v>
      </c>
      <c r="H1306" t="s">
        <v>36</v>
      </c>
      <c r="I1306" t="s">
        <v>37</v>
      </c>
      <c r="J1306" t="s">
        <v>37</v>
      </c>
      <c r="K1306" t="s">
        <v>34</v>
      </c>
      <c r="L1306" t="s">
        <v>34</v>
      </c>
      <c r="M1306" t="s">
        <v>34</v>
      </c>
      <c r="N1306" t="s">
        <v>34</v>
      </c>
      <c r="O1306" t="s">
        <v>34</v>
      </c>
      <c r="P1306" t="s">
        <v>34</v>
      </c>
      <c r="Q1306" t="s">
        <v>34</v>
      </c>
      <c r="R1306" t="s">
        <v>34</v>
      </c>
      <c r="S1306" t="s">
        <v>34</v>
      </c>
      <c r="T1306" t="s">
        <v>34</v>
      </c>
      <c r="U1306" t="s">
        <v>67</v>
      </c>
      <c r="V1306" t="s">
        <v>37</v>
      </c>
      <c r="W1306" t="s">
        <v>40</v>
      </c>
      <c r="X1306">
        <v>25.6</v>
      </c>
      <c r="Y1306">
        <v>514.75</v>
      </c>
      <c r="Z1306">
        <v>0</v>
      </c>
      <c r="AA1306">
        <v>0</v>
      </c>
      <c r="AB1306">
        <v>587.41999999999996</v>
      </c>
      <c r="AC1306">
        <v>1102.17</v>
      </c>
      <c r="AD1306" t="s">
        <v>41</v>
      </c>
      <c r="AE1306" t="s">
        <v>42</v>
      </c>
      <c r="AF1306" t="s">
        <v>42</v>
      </c>
      <c r="AG1306">
        <f t="shared" si="40"/>
        <v>0</v>
      </c>
      <c r="AH1306" t="str" cm="1">
        <f t="array" ref="AH1306">_xlfn.IFS(
X1306&lt;=20, "&lt;20",
AND(X1306&gt;=20, X1306&lt;50), "20-50",
AND(X1306&gt;=50, X1306&lt;100), "50-100",
X1306&gt;=100, "&gt;100"
)</f>
        <v>20-50</v>
      </c>
      <c r="AI1306">
        <f t="shared" si="41"/>
        <v>0</v>
      </c>
      <c r="AJ1306" t="str" cm="1">
        <f t="array" ref="AJ1306">_xlfn.IFS(
C1306&lt;=20, "&lt;20",
AND(C1306&gt;=20, C1306&lt;35), "20-35",
AND(C1306&gt;=35, C1306&lt;50), "35-50",
C1306&gt;=50, "50-100"
)</f>
        <v>20-35</v>
      </c>
      <c r="AK1306" t="str" cm="1">
        <f t="array" ref="AK1306">_xlfn.IFS(
G1306&lt;6, "&lt;6",
AND(G1306&gt;=6, G1306&lt;12), "6-12",
AND(G1306&gt;=12, G1306&lt;18), "12-18",  AND(G1306&gt;=18, G1306&lt;24), "18-24", G1306&gt;=24, "24-36")</f>
        <v>&lt;6</v>
      </c>
    </row>
    <row r="1307" spans="1:37" x14ac:dyDescent="0.3">
      <c r="A1307" t="s">
        <v>1407</v>
      </c>
      <c r="B1307" t="s">
        <v>44</v>
      </c>
      <c r="C1307">
        <v>20</v>
      </c>
      <c r="D1307" t="s">
        <v>37</v>
      </c>
      <c r="E1307" t="s">
        <v>35</v>
      </c>
      <c r="F1307">
        <v>7</v>
      </c>
      <c r="G1307">
        <v>11</v>
      </c>
      <c r="H1307" t="s">
        <v>66</v>
      </c>
      <c r="I1307" t="s">
        <v>37</v>
      </c>
      <c r="J1307" t="s">
        <v>37</v>
      </c>
      <c r="K1307" t="s">
        <v>37</v>
      </c>
      <c r="L1307" t="s">
        <v>50</v>
      </c>
      <c r="M1307" t="s">
        <v>34</v>
      </c>
      <c r="N1307" t="s">
        <v>37</v>
      </c>
      <c r="O1307" t="s">
        <v>37</v>
      </c>
      <c r="P1307" t="s">
        <v>37</v>
      </c>
      <c r="Q1307" t="s">
        <v>37</v>
      </c>
      <c r="R1307" t="s">
        <v>37</v>
      </c>
      <c r="S1307" t="s">
        <v>37</v>
      </c>
      <c r="T1307" t="s">
        <v>34</v>
      </c>
      <c r="U1307" t="s">
        <v>39</v>
      </c>
      <c r="V1307" t="s">
        <v>37</v>
      </c>
      <c r="W1307" t="s">
        <v>51</v>
      </c>
      <c r="X1307">
        <v>109.5</v>
      </c>
      <c r="Y1307">
        <v>7674.55</v>
      </c>
      <c r="Z1307">
        <v>0</v>
      </c>
      <c r="AA1307">
        <v>150</v>
      </c>
      <c r="AB1307">
        <v>2931.6</v>
      </c>
      <c r="AC1307">
        <v>10756.15</v>
      </c>
      <c r="AD1307" t="s">
        <v>52</v>
      </c>
      <c r="AE1307" t="s">
        <v>104</v>
      </c>
      <c r="AF1307" t="s">
        <v>105</v>
      </c>
      <c r="AG1307">
        <f t="shared" si="40"/>
        <v>1</v>
      </c>
      <c r="AH1307" t="str" cm="1">
        <f t="array" ref="AH1307">_xlfn.IFS(
X1307&lt;=20, "&lt;20",
AND(X1307&gt;=20, X1307&lt;50), "20-50",
AND(X1307&gt;=50, X1307&lt;100), "50-100",
X1307&gt;=100, "&gt;100"
)</f>
        <v>&gt;100</v>
      </c>
      <c r="AI1307">
        <f t="shared" si="41"/>
        <v>0</v>
      </c>
      <c r="AJ1307" t="str" cm="1">
        <f t="array" ref="AJ1307">_xlfn.IFS(
C1307&lt;=20, "&lt;20",
AND(C1307&gt;=20, C1307&lt;35), "20-35",
AND(C1307&gt;=35, C1307&lt;50), "35-50",
C1307&gt;=50, "50-100"
)</f>
        <v>&lt;20</v>
      </c>
      <c r="AK1307" t="str" cm="1">
        <f t="array" ref="AK1307">_xlfn.IFS(
G1307&lt;6, "&lt;6",
AND(G1307&gt;=6, G1307&lt;12), "6-12",
AND(G1307&gt;=12, G1307&lt;18), "12-18",  AND(G1307&gt;=18, G1307&lt;24), "18-24", G1307&gt;=24, "24-36")</f>
        <v>6-12</v>
      </c>
    </row>
    <row r="1308" spans="1:37" x14ac:dyDescent="0.3">
      <c r="A1308" t="s">
        <v>1408</v>
      </c>
      <c r="B1308" t="s">
        <v>44</v>
      </c>
      <c r="C1308">
        <v>48</v>
      </c>
      <c r="D1308" t="s">
        <v>37</v>
      </c>
      <c r="E1308" t="s">
        <v>82</v>
      </c>
      <c r="F1308">
        <v>2</v>
      </c>
      <c r="G1308">
        <v>21</v>
      </c>
      <c r="H1308" t="s">
        <v>36</v>
      </c>
      <c r="I1308" t="s">
        <v>37</v>
      </c>
      <c r="J1308" t="s">
        <v>37</v>
      </c>
      <c r="K1308" t="s">
        <v>34</v>
      </c>
      <c r="L1308" t="s">
        <v>34</v>
      </c>
      <c r="M1308" t="s">
        <v>34</v>
      </c>
      <c r="N1308" t="s">
        <v>34</v>
      </c>
      <c r="O1308" t="s">
        <v>34</v>
      </c>
      <c r="P1308" t="s">
        <v>34</v>
      </c>
      <c r="Q1308" t="s">
        <v>34</v>
      </c>
      <c r="R1308" t="s">
        <v>34</v>
      </c>
      <c r="S1308" t="s">
        <v>34</v>
      </c>
      <c r="T1308" t="s">
        <v>34</v>
      </c>
      <c r="U1308" t="s">
        <v>46</v>
      </c>
      <c r="V1308" t="s">
        <v>34</v>
      </c>
      <c r="W1308" t="s">
        <v>51</v>
      </c>
      <c r="X1308">
        <v>25.15</v>
      </c>
      <c r="Y1308">
        <v>702</v>
      </c>
      <c r="Z1308">
        <v>0</v>
      </c>
      <c r="AA1308">
        <v>0</v>
      </c>
      <c r="AB1308">
        <v>131.37</v>
      </c>
      <c r="AC1308">
        <v>833.37</v>
      </c>
      <c r="AD1308" t="s">
        <v>41</v>
      </c>
      <c r="AE1308" t="s">
        <v>42</v>
      </c>
      <c r="AF1308" t="s">
        <v>42</v>
      </c>
      <c r="AG1308">
        <f t="shared" si="40"/>
        <v>0</v>
      </c>
      <c r="AH1308" t="str" cm="1">
        <f t="array" ref="AH1308">_xlfn.IFS(
X1308&lt;=20, "&lt;20",
AND(X1308&gt;=20, X1308&lt;50), "20-50",
AND(X1308&gt;=50, X1308&lt;100), "50-100",
X1308&gt;=100, "&gt;100"
)</f>
        <v>20-50</v>
      </c>
      <c r="AI1308">
        <f t="shared" si="41"/>
        <v>0</v>
      </c>
      <c r="AJ1308" t="str" cm="1">
        <f t="array" ref="AJ1308">_xlfn.IFS(
C1308&lt;=20, "&lt;20",
AND(C1308&gt;=20, C1308&lt;35), "20-35",
AND(C1308&gt;=35, C1308&lt;50), "35-50",
C1308&gt;=50, "50-100"
)</f>
        <v>35-50</v>
      </c>
      <c r="AK1308" t="str" cm="1">
        <f t="array" ref="AK1308">_xlfn.IFS(
G1308&lt;6, "&lt;6",
AND(G1308&gt;=6, G1308&lt;12), "6-12",
AND(G1308&gt;=12, G1308&lt;18), "12-18",  AND(G1308&gt;=18, G1308&lt;24), "18-24", G1308&gt;=24, "24-36")</f>
        <v>18-24</v>
      </c>
    </row>
    <row r="1309" spans="1:37" x14ac:dyDescent="0.3">
      <c r="A1309" t="s">
        <v>1409</v>
      </c>
      <c r="B1309" t="s">
        <v>44</v>
      </c>
      <c r="C1309">
        <v>39</v>
      </c>
      <c r="D1309" t="s">
        <v>34</v>
      </c>
      <c r="E1309" t="s">
        <v>64</v>
      </c>
      <c r="F1309">
        <v>4</v>
      </c>
      <c r="G1309">
        <v>6</v>
      </c>
      <c r="H1309" t="s">
        <v>70</v>
      </c>
      <c r="I1309" t="s">
        <v>37</v>
      </c>
      <c r="J1309" t="s">
        <v>34</v>
      </c>
      <c r="K1309" t="s">
        <v>34</v>
      </c>
      <c r="L1309" t="s">
        <v>34</v>
      </c>
      <c r="M1309" t="s">
        <v>34</v>
      </c>
      <c r="N1309" t="s">
        <v>34</v>
      </c>
      <c r="O1309" t="s">
        <v>34</v>
      </c>
      <c r="P1309" t="s">
        <v>34</v>
      </c>
      <c r="Q1309" t="s">
        <v>34</v>
      </c>
      <c r="R1309" t="s">
        <v>34</v>
      </c>
      <c r="S1309" t="s">
        <v>34</v>
      </c>
      <c r="T1309" t="s">
        <v>34</v>
      </c>
      <c r="U1309" t="s">
        <v>67</v>
      </c>
      <c r="V1309" t="s">
        <v>37</v>
      </c>
      <c r="W1309" t="s">
        <v>51</v>
      </c>
      <c r="X1309">
        <v>19.649999999999999</v>
      </c>
      <c r="Y1309">
        <v>779.25</v>
      </c>
      <c r="Z1309">
        <v>0</v>
      </c>
      <c r="AA1309">
        <v>0</v>
      </c>
      <c r="AB1309">
        <v>288.52999999999997</v>
      </c>
      <c r="AC1309">
        <v>1067.78</v>
      </c>
      <c r="AD1309" t="s">
        <v>41</v>
      </c>
      <c r="AE1309" t="s">
        <v>42</v>
      </c>
      <c r="AF1309" t="s">
        <v>42</v>
      </c>
      <c r="AG1309">
        <f t="shared" si="40"/>
        <v>0</v>
      </c>
      <c r="AH1309" t="str" cm="1">
        <f t="array" ref="AH1309">_xlfn.IFS(
X1309&lt;=20, "&lt;20",
AND(X1309&gt;=20, X1309&lt;50), "20-50",
AND(X1309&gt;=50, X1309&lt;100), "50-100",
X1309&gt;=100, "&gt;100"
)</f>
        <v>&lt;20</v>
      </c>
      <c r="AI1309">
        <f t="shared" si="41"/>
        <v>0</v>
      </c>
      <c r="AJ1309" t="str" cm="1">
        <f t="array" ref="AJ1309">_xlfn.IFS(
C1309&lt;=20, "&lt;20",
AND(C1309&gt;=20, C1309&lt;35), "20-35",
AND(C1309&gt;=35, C1309&lt;50), "35-50",
C1309&gt;=50, "50-100"
)</f>
        <v>35-50</v>
      </c>
      <c r="AK1309" t="str" cm="1">
        <f t="array" ref="AK1309">_xlfn.IFS(
G1309&lt;6, "&lt;6",
AND(G1309&gt;=6, G1309&lt;12), "6-12",
AND(G1309&gt;=12, G1309&lt;18), "12-18",  AND(G1309&gt;=18, G1309&lt;24), "18-24", G1309&gt;=24, "24-36")</f>
        <v>6-12</v>
      </c>
    </row>
    <row r="1310" spans="1:37" x14ac:dyDescent="0.3">
      <c r="A1310" t="s">
        <v>1410</v>
      </c>
      <c r="B1310" t="s">
        <v>44</v>
      </c>
      <c r="C1310">
        <v>75</v>
      </c>
      <c r="D1310" t="s">
        <v>37</v>
      </c>
      <c r="E1310" t="s">
        <v>82</v>
      </c>
      <c r="F1310">
        <v>4</v>
      </c>
      <c r="G1310">
        <v>22</v>
      </c>
      <c r="H1310" t="s">
        <v>57</v>
      </c>
      <c r="I1310" t="s">
        <v>37</v>
      </c>
      <c r="J1310" t="s">
        <v>37</v>
      </c>
      <c r="K1310" t="s">
        <v>37</v>
      </c>
      <c r="L1310" t="s">
        <v>72</v>
      </c>
      <c r="M1310" t="s">
        <v>37</v>
      </c>
      <c r="N1310" t="s">
        <v>37</v>
      </c>
      <c r="O1310" t="s">
        <v>34</v>
      </c>
      <c r="P1310" t="s">
        <v>34</v>
      </c>
      <c r="Q1310" t="s">
        <v>34</v>
      </c>
      <c r="R1310" t="s">
        <v>34</v>
      </c>
      <c r="S1310" t="s">
        <v>34</v>
      </c>
      <c r="T1310" t="s">
        <v>37</v>
      </c>
      <c r="U1310" t="s">
        <v>67</v>
      </c>
      <c r="V1310" t="s">
        <v>37</v>
      </c>
      <c r="W1310" t="s">
        <v>40</v>
      </c>
      <c r="X1310">
        <v>58.4</v>
      </c>
      <c r="Y1310">
        <v>964.9</v>
      </c>
      <c r="Z1310">
        <v>0</v>
      </c>
      <c r="AA1310">
        <v>0</v>
      </c>
      <c r="AB1310">
        <v>852.12</v>
      </c>
      <c r="AC1310">
        <v>1817.02</v>
      </c>
      <c r="AD1310" t="s">
        <v>41</v>
      </c>
      <c r="AE1310" t="s">
        <v>42</v>
      </c>
      <c r="AF1310" t="s">
        <v>42</v>
      </c>
      <c r="AG1310">
        <f t="shared" si="40"/>
        <v>0</v>
      </c>
      <c r="AH1310" t="str" cm="1">
        <f t="array" ref="AH1310">_xlfn.IFS(
X1310&lt;=20, "&lt;20",
AND(X1310&gt;=20, X1310&lt;50), "20-50",
AND(X1310&gt;=50, X1310&lt;100), "50-100",
X1310&gt;=100, "&gt;100"
)</f>
        <v>50-100</v>
      </c>
      <c r="AI1310">
        <f t="shared" si="41"/>
        <v>0</v>
      </c>
      <c r="AJ1310" t="str" cm="1">
        <f t="array" ref="AJ1310">_xlfn.IFS(
C1310&lt;=20, "&lt;20",
AND(C1310&gt;=20, C1310&lt;35), "20-35",
AND(C1310&gt;=35, C1310&lt;50), "35-50",
C1310&gt;=50, "50-100"
)</f>
        <v>50-100</v>
      </c>
      <c r="AK1310" t="str" cm="1">
        <f t="array" ref="AK1310">_xlfn.IFS(
G1310&lt;6, "&lt;6",
AND(G1310&gt;=6, G1310&lt;12), "6-12",
AND(G1310&gt;=12, G1310&lt;18), "12-18",  AND(G1310&gt;=18, G1310&lt;24), "18-24", G1310&gt;=24, "24-36")</f>
        <v>18-24</v>
      </c>
    </row>
    <row r="1311" spans="1:37" x14ac:dyDescent="0.3">
      <c r="A1311" t="s">
        <v>1411</v>
      </c>
      <c r="B1311" t="s">
        <v>44</v>
      </c>
      <c r="C1311">
        <v>48</v>
      </c>
      <c r="D1311" t="s">
        <v>37</v>
      </c>
      <c r="E1311" t="s">
        <v>114</v>
      </c>
      <c r="F1311">
        <v>9</v>
      </c>
      <c r="G1311">
        <v>35</v>
      </c>
      <c r="H1311" t="s">
        <v>36</v>
      </c>
      <c r="I1311" t="s">
        <v>37</v>
      </c>
      <c r="J1311" t="s">
        <v>37</v>
      </c>
      <c r="K1311" t="s">
        <v>34</v>
      </c>
      <c r="L1311" t="s">
        <v>34</v>
      </c>
      <c r="M1311" t="s">
        <v>34</v>
      </c>
      <c r="N1311" t="s">
        <v>34</v>
      </c>
      <c r="O1311" t="s">
        <v>34</v>
      </c>
      <c r="P1311" t="s">
        <v>34</v>
      </c>
      <c r="Q1311" t="s">
        <v>34</v>
      </c>
      <c r="R1311" t="s">
        <v>34</v>
      </c>
      <c r="S1311" t="s">
        <v>34</v>
      </c>
      <c r="T1311" t="s">
        <v>34</v>
      </c>
      <c r="U1311" t="s">
        <v>67</v>
      </c>
      <c r="V1311" t="s">
        <v>34</v>
      </c>
      <c r="W1311" t="s">
        <v>40</v>
      </c>
      <c r="X1311">
        <v>25.05</v>
      </c>
      <c r="Y1311">
        <v>1873.7</v>
      </c>
      <c r="Z1311">
        <v>0</v>
      </c>
      <c r="AA1311">
        <v>0</v>
      </c>
      <c r="AB1311">
        <v>3183.64</v>
      </c>
      <c r="AC1311">
        <v>5057.34</v>
      </c>
      <c r="AD1311" t="s">
        <v>41</v>
      </c>
      <c r="AE1311" t="s">
        <v>42</v>
      </c>
      <c r="AF1311" t="s">
        <v>42</v>
      </c>
      <c r="AG1311">
        <f t="shared" si="40"/>
        <v>0</v>
      </c>
      <c r="AH1311" t="str" cm="1">
        <f t="array" ref="AH1311">_xlfn.IFS(
X1311&lt;=20, "&lt;20",
AND(X1311&gt;=20, X1311&lt;50), "20-50",
AND(X1311&gt;=50, X1311&lt;100), "50-100",
X1311&gt;=100, "&gt;100"
)</f>
        <v>20-50</v>
      </c>
      <c r="AI1311">
        <f t="shared" si="41"/>
        <v>0</v>
      </c>
      <c r="AJ1311" t="str" cm="1">
        <f t="array" ref="AJ1311">_xlfn.IFS(
C1311&lt;=20, "&lt;20",
AND(C1311&gt;=20, C1311&lt;35), "20-35",
AND(C1311&gt;=35, C1311&lt;50), "35-50",
C1311&gt;=50, "50-100"
)</f>
        <v>35-50</v>
      </c>
      <c r="AK1311" t="str" cm="1">
        <f t="array" ref="AK1311">_xlfn.IFS(
G1311&lt;6, "&lt;6",
AND(G1311&gt;=6, G1311&lt;12), "6-12",
AND(G1311&gt;=12, G1311&lt;18), "12-18",  AND(G1311&gt;=18, G1311&lt;24), "18-24", G1311&gt;=24, "24-36")</f>
        <v>24-36</v>
      </c>
    </row>
    <row r="1312" spans="1:37" x14ac:dyDescent="0.3">
      <c r="A1312" t="s">
        <v>1412</v>
      </c>
      <c r="B1312" t="s">
        <v>44</v>
      </c>
      <c r="C1312">
        <v>71</v>
      </c>
      <c r="D1312" t="s">
        <v>37</v>
      </c>
      <c r="E1312" t="s">
        <v>82</v>
      </c>
      <c r="F1312">
        <v>4</v>
      </c>
      <c r="G1312">
        <v>30</v>
      </c>
      <c r="H1312" t="s">
        <v>36</v>
      </c>
      <c r="I1312" t="s">
        <v>37</v>
      </c>
      <c r="J1312" t="s">
        <v>37</v>
      </c>
      <c r="K1312" t="s">
        <v>37</v>
      </c>
      <c r="L1312" t="s">
        <v>50</v>
      </c>
      <c r="M1312" t="s">
        <v>34</v>
      </c>
      <c r="N1312" t="s">
        <v>34</v>
      </c>
      <c r="O1312" t="s">
        <v>34</v>
      </c>
      <c r="P1312" t="s">
        <v>34</v>
      </c>
      <c r="Q1312" t="s">
        <v>34</v>
      </c>
      <c r="R1312" t="s">
        <v>34</v>
      </c>
      <c r="S1312" t="s">
        <v>34</v>
      </c>
      <c r="T1312" t="s">
        <v>37</v>
      </c>
      <c r="U1312" t="s">
        <v>46</v>
      </c>
      <c r="V1312" t="s">
        <v>37</v>
      </c>
      <c r="W1312" t="s">
        <v>51</v>
      </c>
      <c r="X1312">
        <v>75.5</v>
      </c>
      <c r="Y1312">
        <v>1893.95</v>
      </c>
      <c r="Z1312">
        <v>0</v>
      </c>
      <c r="AA1312">
        <v>0</v>
      </c>
      <c r="AB1312">
        <v>286.2</v>
      </c>
      <c r="AC1312">
        <v>2180.15</v>
      </c>
      <c r="AD1312" t="s">
        <v>52</v>
      </c>
      <c r="AE1312" t="s">
        <v>53</v>
      </c>
      <c r="AF1312" t="s">
        <v>54</v>
      </c>
      <c r="AG1312">
        <f t="shared" si="40"/>
        <v>1</v>
      </c>
      <c r="AH1312" t="str" cm="1">
        <f t="array" ref="AH1312">_xlfn.IFS(
X1312&lt;=20, "&lt;20",
AND(X1312&gt;=20, X1312&lt;50), "20-50",
AND(X1312&gt;=50, X1312&lt;100), "50-100",
X1312&gt;=100, "&gt;100"
)</f>
        <v>50-100</v>
      </c>
      <c r="AI1312">
        <f t="shared" si="41"/>
        <v>0</v>
      </c>
      <c r="AJ1312" t="str" cm="1">
        <f t="array" ref="AJ1312">_xlfn.IFS(
C1312&lt;=20, "&lt;20",
AND(C1312&gt;=20, C1312&lt;35), "20-35",
AND(C1312&gt;=35, C1312&lt;50), "35-50",
C1312&gt;=50, "50-100"
)</f>
        <v>50-100</v>
      </c>
      <c r="AK1312" t="str" cm="1">
        <f t="array" ref="AK1312">_xlfn.IFS(
G1312&lt;6, "&lt;6",
AND(G1312&gt;=6, G1312&lt;12), "6-12",
AND(G1312&gt;=12, G1312&lt;18), "12-18",  AND(G1312&gt;=18, G1312&lt;24), "18-24", G1312&gt;=24, "24-36")</f>
        <v>24-36</v>
      </c>
    </row>
    <row r="1313" spans="1:37" x14ac:dyDescent="0.3">
      <c r="A1313" t="s">
        <v>1413</v>
      </c>
      <c r="B1313" t="s">
        <v>44</v>
      </c>
      <c r="C1313">
        <v>46</v>
      </c>
      <c r="D1313" t="s">
        <v>34</v>
      </c>
      <c r="E1313" t="s">
        <v>69</v>
      </c>
      <c r="F1313">
        <v>11</v>
      </c>
      <c r="G1313">
        <v>26</v>
      </c>
      <c r="H1313" t="s">
        <v>49</v>
      </c>
      <c r="I1313" t="s">
        <v>37</v>
      </c>
      <c r="J1313" t="s">
        <v>34</v>
      </c>
      <c r="K1313" t="s">
        <v>34</v>
      </c>
      <c r="L1313" t="s">
        <v>34</v>
      </c>
      <c r="M1313" t="s">
        <v>34</v>
      </c>
      <c r="N1313" t="s">
        <v>34</v>
      </c>
      <c r="O1313" t="s">
        <v>34</v>
      </c>
      <c r="P1313" t="s">
        <v>34</v>
      </c>
      <c r="Q1313" t="s">
        <v>34</v>
      </c>
      <c r="R1313" t="s">
        <v>34</v>
      </c>
      <c r="S1313" t="s">
        <v>34</v>
      </c>
      <c r="T1313" t="s">
        <v>34</v>
      </c>
      <c r="U1313" t="s">
        <v>46</v>
      </c>
      <c r="V1313" t="s">
        <v>34</v>
      </c>
      <c r="W1313" t="s">
        <v>40</v>
      </c>
      <c r="X1313">
        <v>19.05</v>
      </c>
      <c r="Y1313">
        <v>157.65</v>
      </c>
      <c r="Z1313">
        <v>0</v>
      </c>
      <c r="AA1313">
        <v>0</v>
      </c>
      <c r="AB1313">
        <v>281.52</v>
      </c>
      <c r="AC1313">
        <v>439.17</v>
      </c>
      <c r="AD1313" t="s">
        <v>41</v>
      </c>
      <c r="AE1313" t="s">
        <v>42</v>
      </c>
      <c r="AF1313" t="s">
        <v>42</v>
      </c>
      <c r="AG1313">
        <f t="shared" si="40"/>
        <v>0</v>
      </c>
      <c r="AH1313" t="str" cm="1">
        <f t="array" ref="AH1313">_xlfn.IFS(
X1313&lt;=20, "&lt;20",
AND(X1313&gt;=20, X1313&lt;50), "20-50",
AND(X1313&gt;=50, X1313&lt;100), "50-100",
X1313&gt;=100, "&gt;100"
)</f>
        <v>&lt;20</v>
      </c>
      <c r="AI1313">
        <f t="shared" si="41"/>
        <v>0</v>
      </c>
      <c r="AJ1313" t="str" cm="1">
        <f t="array" ref="AJ1313">_xlfn.IFS(
C1313&lt;=20, "&lt;20",
AND(C1313&gt;=20, C1313&lt;35), "20-35",
AND(C1313&gt;=35, C1313&lt;50), "35-50",
C1313&gt;=50, "50-100"
)</f>
        <v>35-50</v>
      </c>
      <c r="AK1313" t="str" cm="1">
        <f t="array" ref="AK1313">_xlfn.IFS(
G1313&lt;6, "&lt;6",
AND(G1313&gt;=6, G1313&lt;12), "6-12",
AND(G1313&gt;=12, G1313&lt;18), "12-18",  AND(G1313&gt;=18, G1313&lt;24), "18-24", G1313&gt;=24, "24-36")</f>
        <v>24-36</v>
      </c>
    </row>
    <row r="1314" spans="1:37" x14ac:dyDescent="0.3">
      <c r="A1314" t="s">
        <v>1414</v>
      </c>
      <c r="B1314" t="s">
        <v>44</v>
      </c>
      <c r="C1314">
        <v>70</v>
      </c>
      <c r="D1314" t="s">
        <v>34</v>
      </c>
      <c r="E1314" t="s">
        <v>61</v>
      </c>
      <c r="F1314">
        <v>5</v>
      </c>
      <c r="G1314">
        <v>5</v>
      </c>
      <c r="H1314" t="s">
        <v>36</v>
      </c>
      <c r="I1314" t="s">
        <v>37</v>
      </c>
      <c r="J1314" t="s">
        <v>34</v>
      </c>
      <c r="K1314" t="s">
        <v>37</v>
      </c>
      <c r="L1314" t="s">
        <v>50</v>
      </c>
      <c r="M1314" t="s">
        <v>34</v>
      </c>
      <c r="N1314" t="s">
        <v>34</v>
      </c>
      <c r="O1314" t="s">
        <v>34</v>
      </c>
      <c r="P1314" t="s">
        <v>34</v>
      </c>
      <c r="Q1314" t="s">
        <v>34</v>
      </c>
      <c r="R1314" t="s">
        <v>34</v>
      </c>
      <c r="S1314" t="s">
        <v>34</v>
      </c>
      <c r="T1314" t="s">
        <v>37</v>
      </c>
      <c r="U1314" t="s">
        <v>39</v>
      </c>
      <c r="V1314" t="s">
        <v>37</v>
      </c>
      <c r="W1314" t="s">
        <v>51</v>
      </c>
      <c r="X1314">
        <v>70.650000000000006</v>
      </c>
      <c r="Y1314">
        <v>3545.05</v>
      </c>
      <c r="Z1314">
        <v>0</v>
      </c>
      <c r="AA1314">
        <v>0</v>
      </c>
      <c r="AB1314">
        <v>604.79999999999995</v>
      </c>
      <c r="AC1314">
        <v>4149.8500000000004</v>
      </c>
      <c r="AD1314" t="s">
        <v>41</v>
      </c>
      <c r="AE1314" t="s">
        <v>42</v>
      </c>
      <c r="AF1314" t="s">
        <v>42</v>
      </c>
      <c r="AG1314">
        <f t="shared" si="40"/>
        <v>0</v>
      </c>
      <c r="AH1314" t="str" cm="1">
        <f t="array" ref="AH1314">_xlfn.IFS(
X1314&lt;=20, "&lt;20",
AND(X1314&gt;=20, X1314&lt;50), "20-50",
AND(X1314&gt;=50, X1314&lt;100), "50-100",
X1314&gt;=100, "&gt;100"
)</f>
        <v>50-100</v>
      </c>
      <c r="AI1314">
        <f t="shared" si="41"/>
        <v>0</v>
      </c>
      <c r="AJ1314" t="str" cm="1">
        <f t="array" ref="AJ1314">_xlfn.IFS(
C1314&lt;=20, "&lt;20",
AND(C1314&gt;=20, C1314&lt;35), "20-35",
AND(C1314&gt;=35, C1314&lt;50), "35-50",
C1314&gt;=50, "50-100"
)</f>
        <v>50-100</v>
      </c>
      <c r="AK1314" t="str" cm="1">
        <f t="array" ref="AK1314">_xlfn.IFS(
G1314&lt;6, "&lt;6",
AND(G1314&gt;=6, G1314&lt;12), "6-12",
AND(G1314&gt;=12, G1314&lt;18), "12-18",  AND(G1314&gt;=18, G1314&lt;24), "18-24", G1314&gt;=24, "24-36")</f>
        <v>&lt;6</v>
      </c>
    </row>
    <row r="1315" spans="1:37" x14ac:dyDescent="0.3">
      <c r="A1315" t="s">
        <v>1415</v>
      </c>
      <c r="B1315" t="s">
        <v>44</v>
      </c>
      <c r="C1315">
        <v>39</v>
      </c>
      <c r="D1315" t="s">
        <v>37</v>
      </c>
      <c r="E1315" t="s">
        <v>82</v>
      </c>
      <c r="F1315">
        <v>3</v>
      </c>
      <c r="G1315">
        <v>20</v>
      </c>
      <c r="H1315" t="s">
        <v>36</v>
      </c>
      <c r="I1315" t="s">
        <v>37</v>
      </c>
      <c r="J1315" t="s">
        <v>34</v>
      </c>
      <c r="K1315" t="s">
        <v>34</v>
      </c>
      <c r="L1315" t="s">
        <v>34</v>
      </c>
      <c r="M1315" t="s">
        <v>34</v>
      </c>
      <c r="N1315" t="s">
        <v>34</v>
      </c>
      <c r="O1315" t="s">
        <v>34</v>
      </c>
      <c r="P1315" t="s">
        <v>34</v>
      </c>
      <c r="Q1315" t="s">
        <v>34</v>
      </c>
      <c r="R1315" t="s">
        <v>34</v>
      </c>
      <c r="S1315" t="s">
        <v>34</v>
      </c>
      <c r="T1315" t="s">
        <v>34</v>
      </c>
      <c r="U1315" t="s">
        <v>39</v>
      </c>
      <c r="V1315" t="s">
        <v>34</v>
      </c>
      <c r="W1315" t="s">
        <v>40</v>
      </c>
      <c r="X1315">
        <v>19.149999999999999</v>
      </c>
      <c r="Y1315">
        <v>501.35</v>
      </c>
      <c r="Z1315">
        <v>0</v>
      </c>
      <c r="AA1315">
        <v>0</v>
      </c>
      <c r="AB1315">
        <v>544.86</v>
      </c>
      <c r="AC1315">
        <v>1046.21</v>
      </c>
      <c r="AD1315" t="s">
        <v>41</v>
      </c>
      <c r="AE1315" t="s">
        <v>42</v>
      </c>
      <c r="AF1315" t="s">
        <v>42</v>
      </c>
      <c r="AG1315">
        <f t="shared" si="40"/>
        <v>0</v>
      </c>
      <c r="AH1315" t="str" cm="1">
        <f t="array" ref="AH1315">_xlfn.IFS(
X1315&lt;=20, "&lt;20",
AND(X1315&gt;=20, X1315&lt;50), "20-50",
AND(X1315&gt;=50, X1315&lt;100), "50-100",
X1315&gt;=100, "&gt;100"
)</f>
        <v>&lt;20</v>
      </c>
      <c r="AI1315">
        <f t="shared" si="41"/>
        <v>0</v>
      </c>
      <c r="AJ1315" t="str" cm="1">
        <f t="array" ref="AJ1315">_xlfn.IFS(
C1315&lt;=20, "&lt;20",
AND(C1315&gt;=20, C1315&lt;35), "20-35",
AND(C1315&gt;=35, C1315&lt;50), "35-50",
C1315&gt;=50, "50-100"
)</f>
        <v>35-50</v>
      </c>
      <c r="AK1315" t="str" cm="1">
        <f t="array" ref="AK1315">_xlfn.IFS(
G1315&lt;6, "&lt;6",
AND(G1315&gt;=6, G1315&lt;12), "6-12",
AND(G1315&gt;=12, G1315&lt;18), "12-18",  AND(G1315&gt;=18, G1315&lt;24), "18-24", G1315&gt;=24, "24-36")</f>
        <v>18-24</v>
      </c>
    </row>
    <row r="1316" spans="1:37" x14ac:dyDescent="0.3">
      <c r="A1316" t="s">
        <v>1416</v>
      </c>
      <c r="B1316" t="s">
        <v>33</v>
      </c>
      <c r="C1316">
        <v>69</v>
      </c>
      <c r="D1316" t="s">
        <v>34</v>
      </c>
      <c r="E1316" t="s">
        <v>61</v>
      </c>
      <c r="F1316">
        <v>2</v>
      </c>
      <c r="G1316">
        <v>2</v>
      </c>
      <c r="H1316" t="s">
        <v>66</v>
      </c>
      <c r="I1316" t="s">
        <v>37</v>
      </c>
      <c r="J1316" t="s">
        <v>37</v>
      </c>
      <c r="K1316" t="s">
        <v>37</v>
      </c>
      <c r="L1316" t="s">
        <v>72</v>
      </c>
      <c r="M1316" t="s">
        <v>37</v>
      </c>
      <c r="N1316" t="s">
        <v>37</v>
      </c>
      <c r="O1316" t="s">
        <v>37</v>
      </c>
      <c r="P1316" t="s">
        <v>37</v>
      </c>
      <c r="Q1316" t="s">
        <v>37</v>
      </c>
      <c r="R1316" t="s">
        <v>37</v>
      </c>
      <c r="S1316" t="s">
        <v>37</v>
      </c>
      <c r="T1316" t="s">
        <v>37</v>
      </c>
      <c r="U1316" t="s">
        <v>67</v>
      </c>
      <c r="V1316" t="s">
        <v>37</v>
      </c>
      <c r="W1316" t="s">
        <v>51</v>
      </c>
      <c r="X1316">
        <v>92.2</v>
      </c>
      <c r="Y1316">
        <v>6474.45</v>
      </c>
      <c r="Z1316">
        <v>0</v>
      </c>
      <c r="AA1316">
        <v>0</v>
      </c>
      <c r="AB1316">
        <v>1306.9000000000001</v>
      </c>
      <c r="AC1316">
        <v>7781.35</v>
      </c>
      <c r="AD1316" t="s">
        <v>41</v>
      </c>
      <c r="AE1316" t="s">
        <v>42</v>
      </c>
      <c r="AF1316" t="s">
        <v>42</v>
      </c>
      <c r="AG1316">
        <f t="shared" si="40"/>
        <v>0</v>
      </c>
      <c r="AH1316" t="str" cm="1">
        <f t="array" ref="AH1316">_xlfn.IFS(
X1316&lt;=20, "&lt;20",
AND(X1316&gt;=20, X1316&lt;50), "20-50",
AND(X1316&gt;=50, X1316&lt;100), "50-100",
X1316&gt;=100, "&gt;100"
)</f>
        <v>50-100</v>
      </c>
      <c r="AI1316">
        <f t="shared" si="41"/>
        <v>0</v>
      </c>
      <c r="AJ1316" t="str" cm="1">
        <f t="array" ref="AJ1316">_xlfn.IFS(
C1316&lt;=20, "&lt;20",
AND(C1316&gt;=20, C1316&lt;35), "20-35",
AND(C1316&gt;=35, C1316&lt;50), "35-50",
C1316&gt;=50, "50-100"
)</f>
        <v>50-100</v>
      </c>
      <c r="AK1316" t="str" cm="1">
        <f t="array" ref="AK1316">_xlfn.IFS(
G1316&lt;6, "&lt;6",
AND(G1316&gt;=6, G1316&lt;12), "6-12",
AND(G1316&gt;=12, G1316&lt;18), "12-18",  AND(G1316&gt;=18, G1316&lt;24), "18-24", G1316&gt;=24, "24-36")</f>
        <v>&lt;6</v>
      </c>
    </row>
    <row r="1317" spans="1:37" x14ac:dyDescent="0.3">
      <c r="A1317" t="s">
        <v>1417</v>
      </c>
      <c r="B1317" t="s">
        <v>44</v>
      </c>
      <c r="C1317">
        <v>53</v>
      </c>
      <c r="D1317" t="s">
        <v>34</v>
      </c>
      <c r="E1317" t="s">
        <v>45</v>
      </c>
      <c r="F1317">
        <v>8</v>
      </c>
      <c r="G1317">
        <v>5</v>
      </c>
      <c r="H1317" t="s">
        <v>70</v>
      </c>
      <c r="I1317" t="s">
        <v>37</v>
      </c>
      <c r="J1317" t="s">
        <v>37</v>
      </c>
      <c r="K1317" t="s">
        <v>37</v>
      </c>
      <c r="L1317" t="s">
        <v>50</v>
      </c>
      <c r="M1317" t="s">
        <v>37</v>
      </c>
      <c r="N1317" t="s">
        <v>37</v>
      </c>
      <c r="O1317" t="s">
        <v>37</v>
      </c>
      <c r="P1317" t="s">
        <v>34</v>
      </c>
      <c r="Q1317" t="s">
        <v>37</v>
      </c>
      <c r="R1317" t="s">
        <v>37</v>
      </c>
      <c r="S1317" t="s">
        <v>37</v>
      </c>
      <c r="T1317" t="s">
        <v>37</v>
      </c>
      <c r="U1317" t="s">
        <v>39</v>
      </c>
      <c r="V1317" t="s">
        <v>37</v>
      </c>
      <c r="W1317" t="s">
        <v>51</v>
      </c>
      <c r="X1317">
        <v>107.75</v>
      </c>
      <c r="Y1317">
        <v>6332.75</v>
      </c>
      <c r="Z1317">
        <v>0</v>
      </c>
      <c r="AA1317">
        <v>0</v>
      </c>
      <c r="AB1317">
        <v>2708.6</v>
      </c>
      <c r="AC1317">
        <v>9041.35</v>
      </c>
      <c r="AD1317" t="s">
        <v>41</v>
      </c>
      <c r="AE1317" t="s">
        <v>42</v>
      </c>
      <c r="AF1317" t="s">
        <v>42</v>
      </c>
      <c r="AG1317">
        <f t="shared" si="40"/>
        <v>0</v>
      </c>
      <c r="AH1317" t="str" cm="1">
        <f t="array" ref="AH1317">_xlfn.IFS(
X1317&lt;=20, "&lt;20",
AND(X1317&gt;=20, X1317&lt;50), "20-50",
AND(X1317&gt;=50, X1317&lt;100), "50-100",
X1317&gt;=100, "&gt;100"
)</f>
        <v>&gt;100</v>
      </c>
      <c r="AI1317">
        <f t="shared" si="41"/>
        <v>0</v>
      </c>
      <c r="AJ1317" t="str" cm="1">
        <f t="array" ref="AJ1317">_xlfn.IFS(
C1317&lt;=20, "&lt;20",
AND(C1317&gt;=20, C1317&lt;35), "20-35",
AND(C1317&gt;=35, C1317&lt;50), "35-50",
C1317&gt;=50, "50-100"
)</f>
        <v>50-100</v>
      </c>
      <c r="AK1317" t="str" cm="1">
        <f t="array" ref="AK1317">_xlfn.IFS(
G1317&lt;6, "&lt;6",
AND(G1317&gt;=6, G1317&lt;12), "6-12",
AND(G1317&gt;=12, G1317&lt;18), "12-18",  AND(G1317&gt;=18, G1317&lt;24), "18-24", G1317&gt;=24, "24-36")</f>
        <v>&lt;6</v>
      </c>
    </row>
    <row r="1318" spans="1:37" x14ac:dyDescent="0.3">
      <c r="A1318" t="s">
        <v>1418</v>
      </c>
      <c r="B1318" t="s">
        <v>44</v>
      </c>
      <c r="C1318">
        <v>18</v>
      </c>
      <c r="D1318" t="s">
        <v>34</v>
      </c>
      <c r="E1318" t="s">
        <v>45</v>
      </c>
      <c r="F1318">
        <v>3</v>
      </c>
      <c r="G1318">
        <v>3</v>
      </c>
      <c r="H1318" t="s">
        <v>36</v>
      </c>
      <c r="I1318" t="s">
        <v>37</v>
      </c>
      <c r="J1318" t="s">
        <v>37</v>
      </c>
      <c r="K1318" t="s">
        <v>37</v>
      </c>
      <c r="L1318" t="s">
        <v>50</v>
      </c>
      <c r="M1318" t="s">
        <v>34</v>
      </c>
      <c r="N1318" t="s">
        <v>37</v>
      </c>
      <c r="O1318" t="s">
        <v>37</v>
      </c>
      <c r="P1318" t="s">
        <v>34</v>
      </c>
      <c r="Q1318" t="s">
        <v>37</v>
      </c>
      <c r="R1318" t="s">
        <v>37</v>
      </c>
      <c r="S1318" t="s">
        <v>37</v>
      </c>
      <c r="T1318" t="s">
        <v>34</v>
      </c>
      <c r="U1318" t="s">
        <v>67</v>
      </c>
      <c r="V1318" t="s">
        <v>34</v>
      </c>
      <c r="W1318" t="s">
        <v>51</v>
      </c>
      <c r="X1318">
        <v>104.7</v>
      </c>
      <c r="Y1318">
        <v>6333.8</v>
      </c>
      <c r="Z1318">
        <v>0</v>
      </c>
      <c r="AA1318">
        <v>150</v>
      </c>
      <c r="AB1318">
        <v>2128.1999999999998</v>
      </c>
      <c r="AC1318">
        <v>8612</v>
      </c>
      <c r="AD1318" t="s">
        <v>41</v>
      </c>
      <c r="AE1318" t="s">
        <v>42</v>
      </c>
      <c r="AF1318" t="s">
        <v>42</v>
      </c>
      <c r="AG1318">
        <f t="shared" si="40"/>
        <v>0</v>
      </c>
      <c r="AH1318" t="str" cm="1">
        <f t="array" ref="AH1318">_xlfn.IFS(
X1318&lt;=20, "&lt;20",
AND(X1318&gt;=20, X1318&lt;50), "20-50",
AND(X1318&gt;=50, X1318&lt;100), "50-100",
X1318&gt;=100, "&gt;100"
)</f>
        <v>&gt;100</v>
      </c>
      <c r="AI1318">
        <f t="shared" si="41"/>
        <v>0</v>
      </c>
      <c r="AJ1318" t="str" cm="1">
        <f t="array" ref="AJ1318">_xlfn.IFS(
C1318&lt;=20, "&lt;20",
AND(C1318&gt;=20, C1318&lt;35), "20-35",
AND(C1318&gt;=35, C1318&lt;50), "35-50",
C1318&gt;=50, "50-100"
)</f>
        <v>&lt;20</v>
      </c>
      <c r="AK1318" t="str" cm="1">
        <f t="array" ref="AK1318">_xlfn.IFS(
G1318&lt;6, "&lt;6",
AND(G1318&gt;=6, G1318&lt;12), "6-12",
AND(G1318&gt;=12, G1318&lt;18), "12-18",  AND(G1318&gt;=18, G1318&lt;24), "18-24", G1318&gt;=24, "24-36")</f>
        <v>&lt;6</v>
      </c>
    </row>
    <row r="1319" spans="1:37" x14ac:dyDescent="0.3">
      <c r="A1319" t="s">
        <v>1419</v>
      </c>
      <c r="B1319" t="s">
        <v>44</v>
      </c>
      <c r="C1319">
        <v>54</v>
      </c>
      <c r="D1319" t="s">
        <v>37</v>
      </c>
      <c r="E1319" t="s">
        <v>48</v>
      </c>
      <c r="F1319">
        <v>5</v>
      </c>
      <c r="G1319">
        <v>32</v>
      </c>
      <c r="H1319" t="s">
        <v>36</v>
      </c>
      <c r="I1319" t="s">
        <v>37</v>
      </c>
      <c r="J1319" t="s">
        <v>37</v>
      </c>
      <c r="K1319" t="s">
        <v>37</v>
      </c>
      <c r="L1319" t="s">
        <v>50</v>
      </c>
      <c r="M1319" t="s">
        <v>34</v>
      </c>
      <c r="N1319" t="s">
        <v>37</v>
      </c>
      <c r="O1319" t="s">
        <v>37</v>
      </c>
      <c r="P1319" t="s">
        <v>37</v>
      </c>
      <c r="Q1319" t="s">
        <v>37</v>
      </c>
      <c r="R1319" t="s">
        <v>37</v>
      </c>
      <c r="S1319" t="s">
        <v>37</v>
      </c>
      <c r="T1319" t="s">
        <v>37</v>
      </c>
      <c r="U1319" t="s">
        <v>67</v>
      </c>
      <c r="V1319" t="s">
        <v>34</v>
      </c>
      <c r="W1319" t="s">
        <v>51</v>
      </c>
      <c r="X1319">
        <v>108.65</v>
      </c>
      <c r="Y1319">
        <v>4903.2</v>
      </c>
      <c r="Z1319">
        <v>0</v>
      </c>
      <c r="AA1319">
        <v>0</v>
      </c>
      <c r="AB1319">
        <v>1725</v>
      </c>
      <c r="AC1319">
        <v>6628.2</v>
      </c>
      <c r="AD1319" t="s">
        <v>41</v>
      </c>
      <c r="AE1319" t="s">
        <v>42</v>
      </c>
      <c r="AF1319" t="s">
        <v>42</v>
      </c>
      <c r="AG1319">
        <f t="shared" si="40"/>
        <v>0</v>
      </c>
      <c r="AH1319" t="str" cm="1">
        <f t="array" ref="AH1319">_xlfn.IFS(
X1319&lt;=20, "&lt;20",
AND(X1319&gt;=20, X1319&lt;50), "20-50",
AND(X1319&gt;=50, X1319&lt;100), "50-100",
X1319&gt;=100, "&gt;100"
)</f>
        <v>&gt;100</v>
      </c>
      <c r="AI1319">
        <f t="shared" si="41"/>
        <v>0</v>
      </c>
      <c r="AJ1319" t="str" cm="1">
        <f t="array" ref="AJ1319">_xlfn.IFS(
C1319&lt;=20, "&lt;20",
AND(C1319&gt;=20, C1319&lt;35), "20-35",
AND(C1319&gt;=35, C1319&lt;50), "35-50",
C1319&gt;=50, "50-100"
)</f>
        <v>50-100</v>
      </c>
      <c r="AK1319" t="str" cm="1">
        <f t="array" ref="AK1319">_xlfn.IFS(
G1319&lt;6, "&lt;6",
AND(G1319&gt;=6, G1319&lt;12), "6-12",
AND(G1319&gt;=12, G1319&lt;18), "12-18",  AND(G1319&gt;=18, G1319&lt;24), "18-24", G1319&gt;=24, "24-36")</f>
        <v>24-36</v>
      </c>
    </row>
    <row r="1320" spans="1:37" x14ac:dyDescent="0.3">
      <c r="A1320" t="s">
        <v>1420</v>
      </c>
      <c r="B1320" t="s">
        <v>44</v>
      </c>
      <c r="C1320">
        <v>28</v>
      </c>
      <c r="D1320" t="s">
        <v>34</v>
      </c>
      <c r="E1320" t="s">
        <v>114</v>
      </c>
      <c r="F1320">
        <v>12</v>
      </c>
      <c r="G1320">
        <v>35</v>
      </c>
      <c r="H1320" t="s">
        <v>49</v>
      </c>
      <c r="I1320" t="s">
        <v>37</v>
      </c>
      <c r="J1320" t="s">
        <v>34</v>
      </c>
      <c r="K1320" t="s">
        <v>34</v>
      </c>
      <c r="L1320" t="s">
        <v>34</v>
      </c>
      <c r="M1320" t="s">
        <v>34</v>
      </c>
      <c r="N1320" t="s">
        <v>34</v>
      </c>
      <c r="O1320" t="s">
        <v>34</v>
      </c>
      <c r="P1320" t="s">
        <v>34</v>
      </c>
      <c r="Q1320" t="s">
        <v>34</v>
      </c>
      <c r="R1320" t="s">
        <v>34</v>
      </c>
      <c r="S1320" t="s">
        <v>34</v>
      </c>
      <c r="T1320" t="s">
        <v>34</v>
      </c>
      <c r="U1320" t="s">
        <v>46</v>
      </c>
      <c r="V1320" t="s">
        <v>34</v>
      </c>
      <c r="W1320" t="s">
        <v>40</v>
      </c>
      <c r="X1320">
        <v>20.5</v>
      </c>
      <c r="Y1320">
        <v>20.5</v>
      </c>
      <c r="Z1320">
        <v>0</v>
      </c>
      <c r="AA1320">
        <v>0</v>
      </c>
      <c r="AB1320">
        <v>26.12</v>
      </c>
      <c r="AC1320">
        <v>46.62</v>
      </c>
      <c r="AD1320" t="s">
        <v>52</v>
      </c>
      <c r="AE1320" t="s">
        <v>100</v>
      </c>
      <c r="AF1320" t="s">
        <v>101</v>
      </c>
      <c r="AG1320">
        <f t="shared" si="40"/>
        <v>1</v>
      </c>
      <c r="AH1320" t="str" cm="1">
        <f t="array" ref="AH1320">_xlfn.IFS(
X1320&lt;=20, "&lt;20",
AND(X1320&gt;=20, X1320&lt;50), "20-50",
AND(X1320&gt;=50, X1320&lt;100), "50-100",
X1320&gt;=100, "&gt;100"
)</f>
        <v>20-50</v>
      </c>
      <c r="AI1320">
        <f t="shared" si="41"/>
        <v>0</v>
      </c>
      <c r="AJ1320" t="str" cm="1">
        <f t="array" ref="AJ1320">_xlfn.IFS(
C1320&lt;=20, "&lt;20",
AND(C1320&gt;=20, C1320&lt;35), "20-35",
AND(C1320&gt;=35, C1320&lt;50), "35-50",
C1320&gt;=50, "50-100"
)</f>
        <v>20-35</v>
      </c>
      <c r="AK1320" t="str" cm="1">
        <f t="array" ref="AK1320">_xlfn.IFS(
G1320&lt;6, "&lt;6",
AND(G1320&gt;=6, G1320&lt;12), "6-12",
AND(G1320&gt;=12, G1320&lt;18), "12-18",  AND(G1320&gt;=18, G1320&lt;24), "18-24", G1320&gt;=24, "24-36")</f>
        <v>24-36</v>
      </c>
    </row>
    <row r="1321" spans="1:37" x14ac:dyDescent="0.3">
      <c r="A1321" t="s">
        <v>1421</v>
      </c>
      <c r="B1321" t="s">
        <v>33</v>
      </c>
      <c r="C1321">
        <v>58</v>
      </c>
      <c r="D1321" t="s">
        <v>37</v>
      </c>
      <c r="E1321" t="s">
        <v>90</v>
      </c>
      <c r="F1321">
        <v>4</v>
      </c>
      <c r="G1321">
        <v>6</v>
      </c>
      <c r="H1321" t="s">
        <v>66</v>
      </c>
      <c r="I1321" t="s">
        <v>37</v>
      </c>
      <c r="J1321" t="s">
        <v>34</v>
      </c>
      <c r="K1321" t="s">
        <v>37</v>
      </c>
      <c r="L1321" t="s">
        <v>38</v>
      </c>
      <c r="M1321" t="s">
        <v>34</v>
      </c>
      <c r="N1321" t="s">
        <v>37</v>
      </c>
      <c r="O1321" t="s">
        <v>37</v>
      </c>
      <c r="P1321" t="s">
        <v>34</v>
      </c>
      <c r="Q1321" t="s">
        <v>37</v>
      </c>
      <c r="R1321" t="s">
        <v>37</v>
      </c>
      <c r="S1321" t="s">
        <v>37</v>
      </c>
      <c r="T1321" t="s">
        <v>37</v>
      </c>
      <c r="U1321" t="s">
        <v>46</v>
      </c>
      <c r="V1321" t="s">
        <v>34</v>
      </c>
      <c r="W1321" t="s">
        <v>51</v>
      </c>
      <c r="X1321">
        <v>99.5</v>
      </c>
      <c r="Y1321">
        <v>6710.5</v>
      </c>
      <c r="Z1321">
        <v>0</v>
      </c>
      <c r="AA1321">
        <v>0</v>
      </c>
      <c r="AB1321">
        <v>1704.12</v>
      </c>
      <c r="AC1321">
        <v>8414.6200000000008</v>
      </c>
      <c r="AD1321" t="s">
        <v>52</v>
      </c>
      <c r="AE1321" t="s">
        <v>94</v>
      </c>
      <c r="AF1321" t="s">
        <v>235</v>
      </c>
      <c r="AG1321">
        <f t="shared" si="40"/>
        <v>1</v>
      </c>
      <c r="AH1321" t="str" cm="1">
        <f t="array" ref="AH1321">_xlfn.IFS(
X1321&lt;=20, "&lt;20",
AND(X1321&gt;=20, X1321&lt;50), "20-50",
AND(X1321&gt;=50, X1321&lt;100), "50-100",
X1321&gt;=100, "&gt;100"
)</f>
        <v>50-100</v>
      </c>
      <c r="AI1321">
        <f t="shared" si="41"/>
        <v>0</v>
      </c>
      <c r="AJ1321" t="str" cm="1">
        <f t="array" ref="AJ1321">_xlfn.IFS(
C1321&lt;=20, "&lt;20",
AND(C1321&gt;=20, C1321&lt;35), "20-35",
AND(C1321&gt;=35, C1321&lt;50), "35-50",
C1321&gt;=50, "50-100"
)</f>
        <v>50-100</v>
      </c>
      <c r="AK1321" t="str" cm="1">
        <f t="array" ref="AK1321">_xlfn.IFS(
G1321&lt;6, "&lt;6",
AND(G1321&gt;=6, G1321&lt;12), "6-12",
AND(G1321&gt;=12, G1321&lt;18), "12-18",  AND(G1321&gt;=18, G1321&lt;24), "18-24", G1321&gt;=24, "24-36")</f>
        <v>6-12</v>
      </c>
    </row>
    <row r="1322" spans="1:37" x14ac:dyDescent="0.3">
      <c r="A1322" t="s">
        <v>1422</v>
      </c>
      <c r="B1322" t="s">
        <v>44</v>
      </c>
      <c r="C1322">
        <v>45</v>
      </c>
      <c r="D1322" t="s">
        <v>37</v>
      </c>
      <c r="E1322" t="s">
        <v>114</v>
      </c>
      <c r="F1322">
        <v>5</v>
      </c>
      <c r="G1322">
        <v>11</v>
      </c>
      <c r="H1322" t="s">
        <v>49</v>
      </c>
      <c r="I1322" t="s">
        <v>37</v>
      </c>
      <c r="J1322" t="s">
        <v>34</v>
      </c>
      <c r="K1322" t="s">
        <v>37</v>
      </c>
      <c r="L1322" t="s">
        <v>50</v>
      </c>
      <c r="M1322" t="s">
        <v>34</v>
      </c>
      <c r="N1322" t="s">
        <v>34</v>
      </c>
      <c r="O1322" t="s">
        <v>34</v>
      </c>
      <c r="P1322" t="s">
        <v>34</v>
      </c>
      <c r="Q1322" t="s">
        <v>34</v>
      </c>
      <c r="R1322" t="s">
        <v>37</v>
      </c>
      <c r="S1322" t="s">
        <v>37</v>
      </c>
      <c r="T1322" t="s">
        <v>37</v>
      </c>
      <c r="U1322" t="s">
        <v>46</v>
      </c>
      <c r="V1322" t="s">
        <v>37</v>
      </c>
      <c r="W1322" t="s">
        <v>51</v>
      </c>
      <c r="X1322">
        <v>81.95</v>
      </c>
      <c r="Y1322">
        <v>81.95</v>
      </c>
      <c r="Z1322">
        <v>0</v>
      </c>
      <c r="AA1322">
        <v>0</v>
      </c>
      <c r="AB1322">
        <v>44.94</v>
      </c>
      <c r="AC1322">
        <v>126.89</v>
      </c>
      <c r="AD1322" t="s">
        <v>52</v>
      </c>
      <c r="AE1322" t="s">
        <v>53</v>
      </c>
      <c r="AF1322" t="s">
        <v>54</v>
      </c>
      <c r="AG1322">
        <f t="shared" si="40"/>
        <v>1</v>
      </c>
      <c r="AH1322" t="str" cm="1">
        <f t="array" ref="AH1322">_xlfn.IFS(
X1322&lt;=20, "&lt;20",
AND(X1322&gt;=20, X1322&lt;50), "20-50",
AND(X1322&gt;=50, X1322&lt;100), "50-100",
X1322&gt;=100, "&gt;100"
)</f>
        <v>50-100</v>
      </c>
      <c r="AI1322">
        <f t="shared" si="41"/>
        <v>0</v>
      </c>
      <c r="AJ1322" t="str" cm="1">
        <f t="array" ref="AJ1322">_xlfn.IFS(
C1322&lt;=20, "&lt;20",
AND(C1322&gt;=20, C1322&lt;35), "20-35",
AND(C1322&gt;=35, C1322&lt;50), "35-50",
C1322&gt;=50, "50-100"
)</f>
        <v>35-50</v>
      </c>
      <c r="AK1322" t="str" cm="1">
        <f t="array" ref="AK1322">_xlfn.IFS(
G1322&lt;6, "&lt;6",
AND(G1322&gt;=6, G1322&lt;12), "6-12",
AND(G1322&gt;=12, G1322&lt;18), "12-18",  AND(G1322&gt;=18, G1322&lt;24), "18-24", G1322&gt;=24, "24-36")</f>
        <v>6-12</v>
      </c>
    </row>
    <row r="1323" spans="1:37" x14ac:dyDescent="0.3">
      <c r="A1323" t="s">
        <v>1423</v>
      </c>
      <c r="B1323" t="s">
        <v>33</v>
      </c>
      <c r="C1323">
        <v>27</v>
      </c>
      <c r="D1323" t="s">
        <v>34</v>
      </c>
      <c r="E1323" t="s">
        <v>48</v>
      </c>
      <c r="F1323">
        <v>10</v>
      </c>
      <c r="G1323">
        <v>30</v>
      </c>
      <c r="H1323" t="s">
        <v>36</v>
      </c>
      <c r="I1323" t="s">
        <v>37</v>
      </c>
      <c r="J1323" t="s">
        <v>34</v>
      </c>
      <c r="K1323" t="s">
        <v>34</v>
      </c>
      <c r="L1323" t="s">
        <v>34</v>
      </c>
      <c r="M1323" t="s">
        <v>34</v>
      </c>
      <c r="N1323" t="s">
        <v>34</v>
      </c>
      <c r="O1323" t="s">
        <v>34</v>
      </c>
      <c r="P1323" t="s">
        <v>34</v>
      </c>
      <c r="Q1323" t="s">
        <v>34</v>
      </c>
      <c r="R1323" t="s">
        <v>34</v>
      </c>
      <c r="S1323" t="s">
        <v>34</v>
      </c>
      <c r="T1323" t="s">
        <v>34</v>
      </c>
      <c r="U1323" t="s">
        <v>67</v>
      </c>
      <c r="V1323" t="s">
        <v>34</v>
      </c>
      <c r="W1323" t="s">
        <v>40</v>
      </c>
      <c r="X1323">
        <v>19.05</v>
      </c>
      <c r="Y1323">
        <v>201.7</v>
      </c>
      <c r="Z1323">
        <v>0</v>
      </c>
      <c r="AA1323">
        <v>0</v>
      </c>
      <c r="AB1323">
        <v>341.36</v>
      </c>
      <c r="AC1323">
        <v>543.05999999999995</v>
      </c>
      <c r="AD1323" t="s">
        <v>41</v>
      </c>
      <c r="AE1323" t="s">
        <v>42</v>
      </c>
      <c r="AF1323" t="s">
        <v>42</v>
      </c>
      <c r="AG1323">
        <f t="shared" si="40"/>
        <v>0</v>
      </c>
      <c r="AH1323" t="str" cm="1">
        <f t="array" ref="AH1323">_xlfn.IFS(
X1323&lt;=20, "&lt;20",
AND(X1323&gt;=20, X1323&lt;50), "20-50",
AND(X1323&gt;=50, X1323&lt;100), "50-100",
X1323&gt;=100, "&gt;100"
)</f>
        <v>&lt;20</v>
      </c>
      <c r="AI1323">
        <f t="shared" si="41"/>
        <v>0</v>
      </c>
      <c r="AJ1323" t="str" cm="1">
        <f t="array" ref="AJ1323">_xlfn.IFS(
C1323&lt;=20, "&lt;20",
AND(C1323&gt;=20, C1323&lt;35), "20-35",
AND(C1323&gt;=35, C1323&lt;50), "35-50",
C1323&gt;=50, "50-100"
)</f>
        <v>20-35</v>
      </c>
      <c r="AK1323" t="str" cm="1">
        <f t="array" ref="AK1323">_xlfn.IFS(
G1323&lt;6, "&lt;6",
AND(G1323&gt;=6, G1323&lt;12), "6-12",
AND(G1323&gt;=12, G1323&lt;18), "12-18",  AND(G1323&gt;=18, G1323&lt;24), "18-24", G1323&gt;=24, "24-36")</f>
        <v>24-36</v>
      </c>
    </row>
    <row r="1324" spans="1:37" x14ac:dyDescent="0.3">
      <c r="A1324" t="s">
        <v>1424</v>
      </c>
      <c r="B1324" t="s">
        <v>44</v>
      </c>
      <c r="C1324">
        <v>49</v>
      </c>
      <c r="D1324" t="s">
        <v>37</v>
      </c>
      <c r="E1324" t="s">
        <v>335</v>
      </c>
      <c r="F1324">
        <v>10</v>
      </c>
      <c r="G1324">
        <v>24</v>
      </c>
      <c r="H1324" t="s">
        <v>66</v>
      </c>
      <c r="I1324" t="s">
        <v>37</v>
      </c>
      <c r="J1324" t="s">
        <v>34</v>
      </c>
      <c r="K1324" t="s">
        <v>34</v>
      </c>
      <c r="L1324" t="s">
        <v>34</v>
      </c>
      <c r="M1324" t="s">
        <v>34</v>
      </c>
      <c r="N1324" t="s">
        <v>34</v>
      </c>
      <c r="O1324" t="s">
        <v>34</v>
      </c>
      <c r="P1324" t="s">
        <v>34</v>
      </c>
      <c r="Q1324" t="s">
        <v>34</v>
      </c>
      <c r="R1324" t="s">
        <v>34</v>
      </c>
      <c r="S1324" t="s">
        <v>34</v>
      </c>
      <c r="T1324" t="s">
        <v>34</v>
      </c>
      <c r="U1324" t="s">
        <v>67</v>
      </c>
      <c r="V1324" t="s">
        <v>37</v>
      </c>
      <c r="W1324" t="s">
        <v>51</v>
      </c>
      <c r="X1324">
        <v>19.350000000000001</v>
      </c>
      <c r="Y1324">
        <v>1292.6500000000001</v>
      </c>
      <c r="Z1324">
        <v>0</v>
      </c>
      <c r="AA1324">
        <v>0</v>
      </c>
      <c r="AB1324">
        <v>3169.48</v>
      </c>
      <c r="AC1324">
        <v>4462.13</v>
      </c>
      <c r="AD1324" t="s">
        <v>41</v>
      </c>
      <c r="AE1324" t="s">
        <v>42</v>
      </c>
      <c r="AF1324" t="s">
        <v>42</v>
      </c>
      <c r="AG1324">
        <f t="shared" si="40"/>
        <v>0</v>
      </c>
      <c r="AH1324" t="str" cm="1">
        <f t="array" ref="AH1324">_xlfn.IFS(
X1324&lt;=20, "&lt;20",
AND(X1324&gt;=20, X1324&lt;50), "20-50",
AND(X1324&gt;=50, X1324&lt;100), "50-100",
X1324&gt;=100, "&gt;100"
)</f>
        <v>&lt;20</v>
      </c>
      <c r="AI1324">
        <f t="shared" si="41"/>
        <v>0</v>
      </c>
      <c r="AJ1324" t="str" cm="1">
        <f t="array" ref="AJ1324">_xlfn.IFS(
C1324&lt;=20, "&lt;20",
AND(C1324&gt;=20, C1324&lt;35), "20-35",
AND(C1324&gt;=35, C1324&lt;50), "35-50",
C1324&gt;=50, "50-100"
)</f>
        <v>35-50</v>
      </c>
      <c r="AK1324" t="str" cm="1">
        <f t="array" ref="AK1324">_xlfn.IFS(
G1324&lt;6, "&lt;6",
AND(G1324&gt;=6, G1324&lt;12), "6-12",
AND(G1324&gt;=12, G1324&lt;18), "12-18",  AND(G1324&gt;=18, G1324&lt;24), "18-24", G1324&gt;=24, "24-36")</f>
        <v>24-36</v>
      </c>
    </row>
    <row r="1325" spans="1:37" x14ac:dyDescent="0.3">
      <c r="A1325" t="s">
        <v>1425</v>
      </c>
      <c r="B1325" t="s">
        <v>33</v>
      </c>
      <c r="C1325">
        <v>54</v>
      </c>
      <c r="D1325" t="s">
        <v>37</v>
      </c>
      <c r="E1325" t="s">
        <v>74</v>
      </c>
      <c r="F1325">
        <v>15</v>
      </c>
      <c r="G1325">
        <v>17</v>
      </c>
      <c r="H1325" t="s">
        <v>57</v>
      </c>
      <c r="I1325" t="s">
        <v>34</v>
      </c>
      <c r="J1325" t="s">
        <v>34</v>
      </c>
      <c r="K1325" t="s">
        <v>37</v>
      </c>
      <c r="L1325" t="s">
        <v>72</v>
      </c>
      <c r="M1325" t="s">
        <v>34</v>
      </c>
      <c r="N1325" t="s">
        <v>37</v>
      </c>
      <c r="O1325" t="s">
        <v>37</v>
      </c>
      <c r="P1325" t="s">
        <v>34</v>
      </c>
      <c r="Q1325" t="s">
        <v>34</v>
      </c>
      <c r="R1325" t="s">
        <v>34</v>
      </c>
      <c r="S1325" t="s">
        <v>34</v>
      </c>
      <c r="T1325" t="s">
        <v>37</v>
      </c>
      <c r="U1325" t="s">
        <v>46</v>
      </c>
      <c r="V1325" t="s">
        <v>37</v>
      </c>
      <c r="W1325" t="s">
        <v>40</v>
      </c>
      <c r="X1325">
        <v>33.5</v>
      </c>
      <c r="Y1325">
        <v>600</v>
      </c>
      <c r="Z1325">
        <v>0</v>
      </c>
      <c r="AA1325">
        <v>0</v>
      </c>
      <c r="AB1325">
        <v>0</v>
      </c>
      <c r="AC1325">
        <v>600</v>
      </c>
      <c r="AD1325" t="s">
        <v>52</v>
      </c>
      <c r="AE1325" t="s">
        <v>58</v>
      </c>
      <c r="AF1325" t="s">
        <v>59</v>
      </c>
      <c r="AG1325">
        <f t="shared" si="40"/>
        <v>1</v>
      </c>
      <c r="AH1325" t="str" cm="1">
        <f t="array" ref="AH1325">_xlfn.IFS(
X1325&lt;=20, "&lt;20",
AND(X1325&gt;=20, X1325&lt;50), "20-50",
AND(X1325&gt;=50, X1325&lt;100), "50-100",
X1325&gt;=100, "&gt;100"
)</f>
        <v>20-50</v>
      </c>
      <c r="AI1325">
        <f t="shared" si="41"/>
        <v>0</v>
      </c>
      <c r="AJ1325" t="str" cm="1">
        <f t="array" ref="AJ1325">_xlfn.IFS(
C1325&lt;=20, "&lt;20",
AND(C1325&gt;=20, C1325&lt;35), "20-35",
AND(C1325&gt;=35, C1325&lt;50), "35-50",
C1325&gt;=50, "50-100"
)</f>
        <v>50-100</v>
      </c>
      <c r="AK1325" t="str" cm="1">
        <f t="array" ref="AK1325">_xlfn.IFS(
G1325&lt;6, "&lt;6",
AND(G1325&gt;=6, G1325&lt;12), "6-12",
AND(G1325&gt;=12, G1325&lt;18), "12-18",  AND(G1325&gt;=18, G1325&lt;24), "18-24", G1325&gt;=24, "24-36")</f>
        <v>12-18</v>
      </c>
    </row>
    <row r="1326" spans="1:37" x14ac:dyDescent="0.3">
      <c r="A1326" t="s">
        <v>1426</v>
      </c>
      <c r="B1326" t="s">
        <v>44</v>
      </c>
      <c r="C1326">
        <v>76</v>
      </c>
      <c r="D1326" t="s">
        <v>34</v>
      </c>
      <c r="E1326" t="s">
        <v>61</v>
      </c>
      <c r="F1326">
        <v>8</v>
      </c>
      <c r="G1326">
        <v>15</v>
      </c>
      <c r="H1326" t="s">
        <v>57</v>
      </c>
      <c r="I1326" t="s">
        <v>37</v>
      </c>
      <c r="J1326" t="s">
        <v>37</v>
      </c>
      <c r="K1326" t="s">
        <v>37</v>
      </c>
      <c r="L1326" t="s">
        <v>50</v>
      </c>
      <c r="M1326" t="s">
        <v>34</v>
      </c>
      <c r="N1326" t="s">
        <v>34</v>
      </c>
      <c r="O1326" t="s">
        <v>37</v>
      </c>
      <c r="P1326" t="s">
        <v>34</v>
      </c>
      <c r="Q1326" t="s">
        <v>37</v>
      </c>
      <c r="R1326" t="s">
        <v>37</v>
      </c>
      <c r="S1326" t="s">
        <v>34</v>
      </c>
      <c r="T1326" t="s">
        <v>37</v>
      </c>
      <c r="U1326" t="s">
        <v>46</v>
      </c>
      <c r="V1326" t="s">
        <v>37</v>
      </c>
      <c r="W1326" t="s">
        <v>51</v>
      </c>
      <c r="X1326">
        <v>99.55</v>
      </c>
      <c r="Y1326">
        <v>1131.2</v>
      </c>
      <c r="Z1326">
        <v>0</v>
      </c>
      <c r="AA1326">
        <v>0</v>
      </c>
      <c r="AB1326">
        <v>14.08</v>
      </c>
      <c r="AC1326">
        <v>1145.28</v>
      </c>
      <c r="AD1326" t="s">
        <v>52</v>
      </c>
      <c r="AE1326" t="s">
        <v>53</v>
      </c>
      <c r="AF1326" t="s">
        <v>91</v>
      </c>
      <c r="AG1326">
        <f t="shared" si="40"/>
        <v>1</v>
      </c>
      <c r="AH1326" t="str" cm="1">
        <f t="array" ref="AH1326">_xlfn.IFS(
X1326&lt;=20, "&lt;20",
AND(X1326&gt;=20, X1326&lt;50), "20-50",
AND(X1326&gt;=50, X1326&lt;100), "50-100",
X1326&gt;=100, "&gt;100"
)</f>
        <v>50-100</v>
      </c>
      <c r="AI1326">
        <f t="shared" si="41"/>
        <v>0</v>
      </c>
      <c r="AJ1326" t="str" cm="1">
        <f t="array" ref="AJ1326">_xlfn.IFS(
C1326&lt;=20, "&lt;20",
AND(C1326&gt;=20, C1326&lt;35), "20-35",
AND(C1326&gt;=35, C1326&lt;50), "35-50",
C1326&gt;=50, "50-100"
)</f>
        <v>50-100</v>
      </c>
      <c r="AK1326" t="str" cm="1">
        <f t="array" ref="AK1326">_xlfn.IFS(
G1326&lt;6, "&lt;6",
AND(G1326&gt;=6, G1326&lt;12), "6-12",
AND(G1326&gt;=12, G1326&lt;18), "12-18",  AND(G1326&gt;=18, G1326&lt;24), "18-24", G1326&gt;=24, "24-36")</f>
        <v>12-18</v>
      </c>
    </row>
    <row r="1327" spans="1:37" x14ac:dyDescent="0.3">
      <c r="A1327" t="s">
        <v>1427</v>
      </c>
      <c r="B1327" t="s">
        <v>33</v>
      </c>
      <c r="C1327">
        <v>32</v>
      </c>
      <c r="D1327" t="s">
        <v>34</v>
      </c>
      <c r="E1327" t="s">
        <v>87</v>
      </c>
      <c r="F1327">
        <v>11</v>
      </c>
      <c r="G1327">
        <v>9</v>
      </c>
      <c r="H1327" t="s">
        <v>36</v>
      </c>
      <c r="I1327" t="s">
        <v>37</v>
      </c>
      <c r="J1327" t="s">
        <v>34</v>
      </c>
      <c r="K1327" t="s">
        <v>37</v>
      </c>
      <c r="L1327" t="s">
        <v>50</v>
      </c>
      <c r="M1327" t="s">
        <v>34</v>
      </c>
      <c r="N1327" t="s">
        <v>37</v>
      </c>
      <c r="O1327" t="s">
        <v>34</v>
      </c>
      <c r="P1327" t="s">
        <v>34</v>
      </c>
      <c r="Q1327" t="s">
        <v>37</v>
      </c>
      <c r="R1327" t="s">
        <v>34</v>
      </c>
      <c r="S1327" t="s">
        <v>34</v>
      </c>
      <c r="T1327" t="s">
        <v>34</v>
      </c>
      <c r="U1327" t="s">
        <v>46</v>
      </c>
      <c r="V1327" t="s">
        <v>34</v>
      </c>
      <c r="W1327" t="s">
        <v>51</v>
      </c>
      <c r="X1327">
        <v>84.3</v>
      </c>
      <c r="Y1327">
        <v>84.3</v>
      </c>
      <c r="Z1327">
        <v>0</v>
      </c>
      <c r="AA1327">
        <v>10</v>
      </c>
      <c r="AB1327">
        <v>1.63</v>
      </c>
      <c r="AC1327">
        <v>95.93</v>
      </c>
      <c r="AD1327" t="s">
        <v>52</v>
      </c>
      <c r="AE1327" t="s">
        <v>53</v>
      </c>
      <c r="AF1327" t="s">
        <v>162</v>
      </c>
      <c r="AG1327">
        <f t="shared" si="40"/>
        <v>1</v>
      </c>
      <c r="AH1327" t="str" cm="1">
        <f t="array" ref="AH1327">_xlfn.IFS(
X1327&lt;=20, "&lt;20",
AND(X1327&gt;=20, X1327&lt;50), "20-50",
AND(X1327&gt;=50, X1327&lt;100), "50-100",
X1327&gt;=100, "&gt;100"
)</f>
        <v>50-100</v>
      </c>
      <c r="AI1327">
        <f t="shared" si="41"/>
        <v>0</v>
      </c>
      <c r="AJ1327" t="str" cm="1">
        <f t="array" ref="AJ1327">_xlfn.IFS(
C1327&lt;=20, "&lt;20",
AND(C1327&gt;=20, C1327&lt;35), "20-35",
AND(C1327&gt;=35, C1327&lt;50), "35-50",
C1327&gt;=50, "50-100"
)</f>
        <v>20-35</v>
      </c>
      <c r="AK1327" t="str" cm="1">
        <f t="array" ref="AK1327">_xlfn.IFS(
G1327&lt;6, "&lt;6",
AND(G1327&gt;=6, G1327&lt;12), "6-12",
AND(G1327&gt;=12, G1327&lt;18), "12-18",  AND(G1327&gt;=18, G1327&lt;24), "18-24", G1327&gt;=24, "24-36")</f>
        <v>6-12</v>
      </c>
    </row>
    <row r="1328" spans="1:37" x14ac:dyDescent="0.3">
      <c r="A1328" t="s">
        <v>1428</v>
      </c>
      <c r="B1328" t="s">
        <v>44</v>
      </c>
      <c r="C1328">
        <v>48</v>
      </c>
      <c r="D1328" t="s">
        <v>37</v>
      </c>
      <c r="E1328" t="s">
        <v>64</v>
      </c>
      <c r="F1328">
        <v>6</v>
      </c>
      <c r="G1328">
        <v>6</v>
      </c>
      <c r="H1328" t="s">
        <v>70</v>
      </c>
      <c r="I1328" t="s">
        <v>37</v>
      </c>
      <c r="J1328" t="s">
        <v>37</v>
      </c>
      <c r="K1328" t="s">
        <v>37</v>
      </c>
      <c r="L1328" t="s">
        <v>50</v>
      </c>
      <c r="M1328" t="s">
        <v>34</v>
      </c>
      <c r="N1328" t="s">
        <v>34</v>
      </c>
      <c r="O1328" t="s">
        <v>37</v>
      </c>
      <c r="P1328" t="s">
        <v>34</v>
      </c>
      <c r="Q1328" t="s">
        <v>37</v>
      </c>
      <c r="R1328" t="s">
        <v>37</v>
      </c>
      <c r="S1328" t="s">
        <v>37</v>
      </c>
      <c r="T1328" t="s">
        <v>37</v>
      </c>
      <c r="U1328" t="s">
        <v>39</v>
      </c>
      <c r="V1328" t="s">
        <v>37</v>
      </c>
      <c r="W1328" t="s">
        <v>51</v>
      </c>
      <c r="X1328">
        <v>101.1</v>
      </c>
      <c r="Y1328">
        <v>4674.3999999999996</v>
      </c>
      <c r="Z1328">
        <v>0</v>
      </c>
      <c r="AA1328">
        <v>0</v>
      </c>
      <c r="AB1328">
        <v>1286.6199999999999</v>
      </c>
      <c r="AC1328">
        <v>5961.02</v>
      </c>
      <c r="AD1328" t="s">
        <v>41</v>
      </c>
      <c r="AE1328" t="s">
        <v>42</v>
      </c>
      <c r="AF1328" t="s">
        <v>42</v>
      </c>
      <c r="AG1328">
        <f t="shared" si="40"/>
        <v>0</v>
      </c>
      <c r="AH1328" t="str" cm="1">
        <f t="array" ref="AH1328">_xlfn.IFS(
X1328&lt;=20, "&lt;20",
AND(X1328&gt;=20, X1328&lt;50), "20-50",
AND(X1328&gt;=50, X1328&lt;100), "50-100",
X1328&gt;=100, "&gt;100"
)</f>
        <v>&gt;100</v>
      </c>
      <c r="AI1328">
        <f t="shared" si="41"/>
        <v>0</v>
      </c>
      <c r="AJ1328" t="str" cm="1">
        <f t="array" ref="AJ1328">_xlfn.IFS(
C1328&lt;=20, "&lt;20",
AND(C1328&gt;=20, C1328&lt;35), "20-35",
AND(C1328&gt;=35, C1328&lt;50), "35-50",
C1328&gt;=50, "50-100"
)</f>
        <v>35-50</v>
      </c>
      <c r="AK1328" t="str" cm="1">
        <f t="array" ref="AK1328">_xlfn.IFS(
G1328&lt;6, "&lt;6",
AND(G1328&gt;=6, G1328&lt;12), "6-12",
AND(G1328&gt;=12, G1328&lt;18), "12-18",  AND(G1328&gt;=18, G1328&lt;24), "18-24", G1328&gt;=24, "24-36")</f>
        <v>6-12</v>
      </c>
    </row>
    <row r="1329" spans="1:37" x14ac:dyDescent="0.3">
      <c r="A1329" t="s">
        <v>1429</v>
      </c>
      <c r="B1329" t="s">
        <v>44</v>
      </c>
      <c r="C1329">
        <v>56</v>
      </c>
      <c r="D1329" t="s">
        <v>34</v>
      </c>
      <c r="E1329" t="s">
        <v>76</v>
      </c>
      <c r="F1329">
        <v>4</v>
      </c>
      <c r="G1329">
        <v>11</v>
      </c>
      <c r="H1329" t="s">
        <v>36</v>
      </c>
      <c r="I1329" t="s">
        <v>37</v>
      </c>
      <c r="J1329" t="s">
        <v>34</v>
      </c>
      <c r="K1329" t="s">
        <v>34</v>
      </c>
      <c r="L1329" t="s">
        <v>34</v>
      </c>
      <c r="M1329" t="s">
        <v>34</v>
      </c>
      <c r="N1329" t="s">
        <v>34</v>
      </c>
      <c r="O1329" t="s">
        <v>34</v>
      </c>
      <c r="P1329" t="s">
        <v>34</v>
      </c>
      <c r="Q1329" t="s">
        <v>34</v>
      </c>
      <c r="R1329" t="s">
        <v>34</v>
      </c>
      <c r="S1329" t="s">
        <v>34</v>
      </c>
      <c r="T1329" t="s">
        <v>34</v>
      </c>
      <c r="U1329" t="s">
        <v>67</v>
      </c>
      <c r="V1329" t="s">
        <v>34</v>
      </c>
      <c r="W1329" t="s">
        <v>40</v>
      </c>
      <c r="X1329">
        <v>20</v>
      </c>
      <c r="Y1329">
        <v>141.6</v>
      </c>
      <c r="Z1329">
        <v>0</v>
      </c>
      <c r="AA1329">
        <v>0</v>
      </c>
      <c r="AB1329">
        <v>187.68</v>
      </c>
      <c r="AC1329">
        <v>329.28</v>
      </c>
      <c r="AD1329" t="s">
        <v>41</v>
      </c>
      <c r="AE1329" t="s">
        <v>42</v>
      </c>
      <c r="AF1329" t="s">
        <v>42</v>
      </c>
      <c r="AG1329">
        <f t="shared" si="40"/>
        <v>0</v>
      </c>
      <c r="AH1329" t="str" cm="1">
        <f t="array" ref="AH1329">_xlfn.IFS(
X1329&lt;=20, "&lt;20",
AND(X1329&gt;=20, X1329&lt;50), "20-50",
AND(X1329&gt;=50, X1329&lt;100), "50-100",
X1329&gt;=100, "&gt;100"
)</f>
        <v>&lt;20</v>
      </c>
      <c r="AI1329">
        <f t="shared" si="41"/>
        <v>0</v>
      </c>
      <c r="AJ1329" t="str" cm="1">
        <f t="array" ref="AJ1329">_xlfn.IFS(
C1329&lt;=20, "&lt;20",
AND(C1329&gt;=20, C1329&lt;35), "20-35",
AND(C1329&gt;=35, C1329&lt;50), "35-50",
C1329&gt;=50, "50-100"
)</f>
        <v>50-100</v>
      </c>
      <c r="AK1329" t="str" cm="1">
        <f t="array" ref="AK1329">_xlfn.IFS(
G1329&lt;6, "&lt;6",
AND(G1329&gt;=6, G1329&lt;12), "6-12",
AND(G1329&gt;=12, G1329&lt;18), "12-18",  AND(G1329&gt;=18, G1329&lt;24), "18-24", G1329&gt;=24, "24-36")</f>
        <v>6-12</v>
      </c>
    </row>
    <row r="1330" spans="1:37" x14ac:dyDescent="0.3">
      <c r="A1330" t="s">
        <v>1430</v>
      </c>
      <c r="B1330" t="s">
        <v>44</v>
      </c>
      <c r="C1330">
        <v>27</v>
      </c>
      <c r="D1330" t="s">
        <v>37</v>
      </c>
      <c r="E1330" t="s">
        <v>158</v>
      </c>
      <c r="F1330">
        <v>15</v>
      </c>
      <c r="G1330">
        <v>8</v>
      </c>
      <c r="H1330" t="s">
        <v>49</v>
      </c>
      <c r="I1330" t="s">
        <v>37</v>
      </c>
      <c r="J1330" t="s">
        <v>34</v>
      </c>
      <c r="K1330" t="s">
        <v>37</v>
      </c>
      <c r="L1330" t="s">
        <v>50</v>
      </c>
      <c r="M1330" t="s">
        <v>34</v>
      </c>
      <c r="N1330" t="s">
        <v>34</v>
      </c>
      <c r="O1330" t="s">
        <v>37</v>
      </c>
      <c r="P1330" t="s">
        <v>37</v>
      </c>
      <c r="Q1330" t="s">
        <v>37</v>
      </c>
      <c r="R1330" t="s">
        <v>37</v>
      </c>
      <c r="S1330" t="s">
        <v>37</v>
      </c>
      <c r="T1330" t="s">
        <v>37</v>
      </c>
      <c r="U1330" t="s">
        <v>46</v>
      </c>
      <c r="V1330" t="s">
        <v>34</v>
      </c>
      <c r="W1330" t="s">
        <v>51</v>
      </c>
      <c r="X1330">
        <v>103.1</v>
      </c>
      <c r="Y1330">
        <v>970.45</v>
      </c>
      <c r="Z1330">
        <v>18.62</v>
      </c>
      <c r="AA1330">
        <v>0</v>
      </c>
      <c r="AB1330">
        <v>399.33</v>
      </c>
      <c r="AC1330">
        <v>1351.16</v>
      </c>
      <c r="AD1330" t="s">
        <v>41</v>
      </c>
      <c r="AE1330" t="s">
        <v>42</v>
      </c>
      <c r="AF1330" t="s">
        <v>42</v>
      </c>
      <c r="AG1330">
        <f t="shared" si="40"/>
        <v>0</v>
      </c>
      <c r="AH1330" t="str" cm="1">
        <f t="array" ref="AH1330">_xlfn.IFS(
X1330&lt;=20, "&lt;20",
AND(X1330&gt;=20, X1330&lt;50), "20-50",
AND(X1330&gt;=50, X1330&lt;100), "50-100",
X1330&gt;=100, "&gt;100"
)</f>
        <v>&gt;100</v>
      </c>
      <c r="AI1330">
        <f t="shared" si="41"/>
        <v>0</v>
      </c>
      <c r="AJ1330" t="str" cm="1">
        <f t="array" ref="AJ1330">_xlfn.IFS(
C1330&lt;=20, "&lt;20",
AND(C1330&gt;=20, C1330&lt;35), "20-35",
AND(C1330&gt;=35, C1330&lt;50), "35-50",
C1330&gt;=50, "50-100"
)</f>
        <v>20-35</v>
      </c>
      <c r="AK1330" t="str" cm="1">
        <f t="array" ref="AK1330">_xlfn.IFS(
G1330&lt;6, "&lt;6",
AND(G1330&gt;=6, G1330&lt;12), "6-12",
AND(G1330&gt;=12, G1330&lt;18), "12-18",  AND(G1330&gt;=18, G1330&lt;24), "18-24", G1330&gt;=24, "24-36")</f>
        <v>6-12</v>
      </c>
    </row>
    <row r="1331" spans="1:37" x14ac:dyDescent="0.3">
      <c r="A1331" t="s">
        <v>1431</v>
      </c>
      <c r="B1331" t="s">
        <v>44</v>
      </c>
      <c r="C1331">
        <v>38</v>
      </c>
      <c r="D1331" t="s">
        <v>34</v>
      </c>
      <c r="E1331" t="s">
        <v>74</v>
      </c>
      <c r="F1331">
        <v>10</v>
      </c>
      <c r="G1331">
        <v>33</v>
      </c>
      <c r="H1331" t="s">
        <v>36</v>
      </c>
      <c r="I1331" t="s">
        <v>37</v>
      </c>
      <c r="J1331" t="s">
        <v>37</v>
      </c>
      <c r="K1331" t="s">
        <v>37</v>
      </c>
      <c r="L1331" t="s">
        <v>50</v>
      </c>
      <c r="M1331" t="s">
        <v>34</v>
      </c>
      <c r="N1331" t="s">
        <v>34</v>
      </c>
      <c r="O1331" t="s">
        <v>37</v>
      </c>
      <c r="P1331" t="s">
        <v>34</v>
      </c>
      <c r="Q1331" t="s">
        <v>37</v>
      </c>
      <c r="R1331" t="s">
        <v>37</v>
      </c>
      <c r="S1331" t="s">
        <v>37</v>
      </c>
      <c r="T1331" t="s">
        <v>37</v>
      </c>
      <c r="U1331" t="s">
        <v>67</v>
      </c>
      <c r="V1331" t="s">
        <v>34</v>
      </c>
      <c r="W1331" t="s">
        <v>51</v>
      </c>
      <c r="X1331">
        <v>102.6</v>
      </c>
      <c r="Y1331">
        <v>6296.75</v>
      </c>
      <c r="Z1331">
        <v>0</v>
      </c>
      <c r="AA1331">
        <v>0</v>
      </c>
      <c r="AB1331">
        <v>171.36</v>
      </c>
      <c r="AC1331">
        <v>6468.11</v>
      </c>
      <c r="AD1331" t="s">
        <v>41</v>
      </c>
      <c r="AE1331" t="s">
        <v>42</v>
      </c>
      <c r="AF1331" t="s">
        <v>42</v>
      </c>
      <c r="AG1331">
        <f t="shared" si="40"/>
        <v>0</v>
      </c>
      <c r="AH1331" t="str" cm="1">
        <f t="array" ref="AH1331">_xlfn.IFS(
X1331&lt;=20, "&lt;20",
AND(X1331&gt;=20, X1331&lt;50), "20-50",
AND(X1331&gt;=50, X1331&lt;100), "50-100",
X1331&gt;=100, "&gt;100"
)</f>
        <v>&gt;100</v>
      </c>
      <c r="AI1331">
        <f t="shared" si="41"/>
        <v>0</v>
      </c>
      <c r="AJ1331" t="str" cm="1">
        <f t="array" ref="AJ1331">_xlfn.IFS(
C1331&lt;=20, "&lt;20",
AND(C1331&gt;=20, C1331&lt;35), "20-35",
AND(C1331&gt;=35, C1331&lt;50), "35-50",
C1331&gt;=50, "50-100"
)</f>
        <v>35-50</v>
      </c>
      <c r="AK1331" t="str" cm="1">
        <f t="array" ref="AK1331">_xlfn.IFS(
G1331&lt;6, "&lt;6",
AND(G1331&gt;=6, G1331&lt;12), "6-12",
AND(G1331&gt;=12, G1331&lt;18), "12-18",  AND(G1331&gt;=18, G1331&lt;24), "18-24", G1331&gt;=24, "24-36")</f>
        <v>24-36</v>
      </c>
    </row>
    <row r="1332" spans="1:37" x14ac:dyDescent="0.3">
      <c r="A1332" t="s">
        <v>1432</v>
      </c>
      <c r="B1332" t="s">
        <v>44</v>
      </c>
      <c r="C1332">
        <v>39</v>
      </c>
      <c r="D1332" t="s">
        <v>34</v>
      </c>
      <c r="E1332" t="s">
        <v>64</v>
      </c>
      <c r="F1332">
        <v>0</v>
      </c>
      <c r="G1332">
        <v>4</v>
      </c>
      <c r="H1332" t="s">
        <v>57</v>
      </c>
      <c r="I1332" t="s">
        <v>37</v>
      </c>
      <c r="J1332" t="s">
        <v>34</v>
      </c>
      <c r="K1332" t="s">
        <v>34</v>
      </c>
      <c r="L1332" t="s">
        <v>34</v>
      </c>
      <c r="M1332" t="s">
        <v>34</v>
      </c>
      <c r="N1332" t="s">
        <v>34</v>
      </c>
      <c r="O1332" t="s">
        <v>34</v>
      </c>
      <c r="P1332" t="s">
        <v>34</v>
      </c>
      <c r="Q1332" t="s">
        <v>34</v>
      </c>
      <c r="R1332" t="s">
        <v>34</v>
      </c>
      <c r="S1332" t="s">
        <v>34</v>
      </c>
      <c r="T1332" t="s">
        <v>34</v>
      </c>
      <c r="U1332" t="s">
        <v>46</v>
      </c>
      <c r="V1332" t="s">
        <v>34</v>
      </c>
      <c r="W1332" t="s">
        <v>51</v>
      </c>
      <c r="X1332">
        <v>19</v>
      </c>
      <c r="Y1332">
        <v>348.8</v>
      </c>
      <c r="Z1332">
        <v>0</v>
      </c>
      <c r="AA1332">
        <v>0</v>
      </c>
      <c r="AB1332">
        <v>596.88</v>
      </c>
      <c r="AC1332">
        <v>945.68</v>
      </c>
      <c r="AD1332" t="s">
        <v>41</v>
      </c>
      <c r="AE1332" t="s">
        <v>42</v>
      </c>
      <c r="AF1332" t="s">
        <v>42</v>
      </c>
      <c r="AG1332">
        <f t="shared" si="40"/>
        <v>0</v>
      </c>
      <c r="AH1332" t="str" cm="1">
        <f t="array" ref="AH1332">_xlfn.IFS(
X1332&lt;=20, "&lt;20",
AND(X1332&gt;=20, X1332&lt;50), "20-50",
AND(X1332&gt;=50, X1332&lt;100), "50-100",
X1332&gt;=100, "&gt;100"
)</f>
        <v>&lt;20</v>
      </c>
      <c r="AI1332">
        <f t="shared" si="41"/>
        <v>0</v>
      </c>
      <c r="AJ1332" t="str" cm="1">
        <f t="array" ref="AJ1332">_xlfn.IFS(
C1332&lt;=20, "&lt;20",
AND(C1332&gt;=20, C1332&lt;35), "20-35",
AND(C1332&gt;=35, C1332&lt;50), "35-50",
C1332&gt;=50, "50-100"
)</f>
        <v>35-50</v>
      </c>
      <c r="AK1332" t="str" cm="1">
        <f t="array" ref="AK1332">_xlfn.IFS(
G1332&lt;6, "&lt;6",
AND(G1332&gt;=6, G1332&lt;12), "6-12",
AND(G1332&gt;=12, G1332&lt;18), "12-18",  AND(G1332&gt;=18, G1332&lt;24), "18-24", G1332&gt;=24, "24-36")</f>
        <v>&lt;6</v>
      </c>
    </row>
    <row r="1333" spans="1:37" x14ac:dyDescent="0.3">
      <c r="A1333" t="s">
        <v>1433</v>
      </c>
      <c r="B1333" t="s">
        <v>44</v>
      </c>
      <c r="C1333">
        <v>22</v>
      </c>
      <c r="D1333" t="s">
        <v>37</v>
      </c>
      <c r="E1333" t="s">
        <v>90</v>
      </c>
      <c r="F1333">
        <v>4</v>
      </c>
      <c r="G1333">
        <v>5</v>
      </c>
      <c r="H1333" t="s">
        <v>49</v>
      </c>
      <c r="I1333" t="s">
        <v>37</v>
      </c>
      <c r="J1333" t="s">
        <v>34</v>
      </c>
      <c r="K1333" t="s">
        <v>37</v>
      </c>
      <c r="L1333" t="s">
        <v>50</v>
      </c>
      <c r="M1333" t="s">
        <v>34</v>
      </c>
      <c r="N1333" t="s">
        <v>34</v>
      </c>
      <c r="O1333" t="s">
        <v>37</v>
      </c>
      <c r="P1333" t="s">
        <v>34</v>
      </c>
      <c r="Q1333" t="s">
        <v>34</v>
      </c>
      <c r="R1333" t="s">
        <v>34</v>
      </c>
      <c r="S1333" t="s">
        <v>34</v>
      </c>
      <c r="T1333" t="s">
        <v>34</v>
      </c>
      <c r="U1333" t="s">
        <v>46</v>
      </c>
      <c r="V1333" t="s">
        <v>37</v>
      </c>
      <c r="W1333" t="s">
        <v>143</v>
      </c>
      <c r="X1333">
        <v>74.599999999999994</v>
      </c>
      <c r="Y1333">
        <v>74.599999999999994</v>
      </c>
      <c r="Z1333">
        <v>0</v>
      </c>
      <c r="AA1333">
        <v>10</v>
      </c>
      <c r="AB1333">
        <v>22.16</v>
      </c>
      <c r="AC1333">
        <v>106.76</v>
      </c>
      <c r="AD1333" t="s">
        <v>52</v>
      </c>
      <c r="AE1333" t="s">
        <v>53</v>
      </c>
      <c r="AF1333" t="s">
        <v>162</v>
      </c>
      <c r="AG1333">
        <f t="shared" si="40"/>
        <v>1</v>
      </c>
      <c r="AH1333" t="str" cm="1">
        <f t="array" ref="AH1333">_xlfn.IFS(
X1333&lt;=20, "&lt;20",
AND(X1333&gt;=20, X1333&lt;50), "20-50",
AND(X1333&gt;=50, X1333&lt;100), "50-100",
X1333&gt;=100, "&gt;100"
)</f>
        <v>50-100</v>
      </c>
      <c r="AI1333">
        <f t="shared" si="41"/>
        <v>0</v>
      </c>
      <c r="AJ1333" t="str" cm="1">
        <f t="array" ref="AJ1333">_xlfn.IFS(
C1333&lt;=20, "&lt;20",
AND(C1333&gt;=20, C1333&lt;35), "20-35",
AND(C1333&gt;=35, C1333&lt;50), "35-50",
C1333&gt;=50, "50-100"
)</f>
        <v>20-35</v>
      </c>
      <c r="AK1333" t="str" cm="1">
        <f t="array" ref="AK1333">_xlfn.IFS(
G1333&lt;6, "&lt;6",
AND(G1333&gt;=6, G1333&lt;12), "6-12",
AND(G1333&gt;=12, G1333&lt;18), "12-18",  AND(G1333&gt;=18, G1333&lt;24), "18-24", G1333&gt;=24, "24-36")</f>
        <v>&lt;6</v>
      </c>
    </row>
    <row r="1334" spans="1:37" x14ac:dyDescent="0.3">
      <c r="A1334" t="s">
        <v>1434</v>
      </c>
      <c r="B1334" t="s">
        <v>44</v>
      </c>
      <c r="C1334">
        <v>33</v>
      </c>
      <c r="D1334" t="s">
        <v>34</v>
      </c>
      <c r="E1334" t="s">
        <v>82</v>
      </c>
      <c r="F1334">
        <v>10</v>
      </c>
      <c r="G1334">
        <v>34</v>
      </c>
      <c r="H1334" t="s">
        <v>36</v>
      </c>
      <c r="I1334" t="s">
        <v>37</v>
      </c>
      <c r="J1334" t="s">
        <v>37</v>
      </c>
      <c r="K1334" t="s">
        <v>37</v>
      </c>
      <c r="L1334" t="s">
        <v>50</v>
      </c>
      <c r="M1334" t="s">
        <v>34</v>
      </c>
      <c r="N1334" t="s">
        <v>34</v>
      </c>
      <c r="O1334" t="s">
        <v>34</v>
      </c>
      <c r="P1334" t="s">
        <v>37</v>
      </c>
      <c r="Q1334" t="s">
        <v>37</v>
      </c>
      <c r="R1334" t="s">
        <v>37</v>
      </c>
      <c r="S1334" t="s">
        <v>37</v>
      </c>
      <c r="T1334" t="s">
        <v>37</v>
      </c>
      <c r="U1334" t="s">
        <v>46</v>
      </c>
      <c r="V1334" t="s">
        <v>37</v>
      </c>
      <c r="W1334" t="s">
        <v>40</v>
      </c>
      <c r="X1334">
        <v>99</v>
      </c>
      <c r="Y1334">
        <v>1301.7</v>
      </c>
      <c r="Z1334">
        <v>0</v>
      </c>
      <c r="AA1334">
        <v>0</v>
      </c>
      <c r="AB1334">
        <v>313.82</v>
      </c>
      <c r="AC1334">
        <v>1615.52</v>
      </c>
      <c r="AD1334" t="s">
        <v>52</v>
      </c>
      <c r="AE1334" t="s">
        <v>100</v>
      </c>
      <c r="AF1334" t="s">
        <v>178</v>
      </c>
      <c r="AG1334">
        <f t="shared" si="40"/>
        <v>1</v>
      </c>
      <c r="AH1334" t="str" cm="1">
        <f t="array" ref="AH1334">_xlfn.IFS(
X1334&lt;=20, "&lt;20",
AND(X1334&gt;=20, X1334&lt;50), "20-50",
AND(X1334&gt;=50, X1334&lt;100), "50-100",
X1334&gt;=100, "&gt;100"
)</f>
        <v>50-100</v>
      </c>
      <c r="AI1334">
        <f t="shared" si="41"/>
        <v>0</v>
      </c>
      <c r="AJ1334" t="str" cm="1">
        <f t="array" ref="AJ1334">_xlfn.IFS(
C1334&lt;=20, "&lt;20",
AND(C1334&gt;=20, C1334&lt;35), "20-35",
AND(C1334&gt;=35, C1334&lt;50), "35-50",
C1334&gt;=50, "50-100"
)</f>
        <v>20-35</v>
      </c>
      <c r="AK1334" t="str" cm="1">
        <f t="array" ref="AK1334">_xlfn.IFS(
G1334&lt;6, "&lt;6",
AND(G1334&gt;=6, G1334&lt;12), "6-12",
AND(G1334&gt;=12, G1334&lt;18), "12-18",  AND(G1334&gt;=18, G1334&lt;24), "18-24", G1334&gt;=24, "24-36")</f>
        <v>24-36</v>
      </c>
    </row>
    <row r="1335" spans="1:37" x14ac:dyDescent="0.3">
      <c r="A1335" t="s">
        <v>1435</v>
      </c>
      <c r="B1335" t="s">
        <v>44</v>
      </c>
      <c r="C1335">
        <v>53</v>
      </c>
      <c r="D1335" t="s">
        <v>34</v>
      </c>
      <c r="E1335" t="s">
        <v>90</v>
      </c>
      <c r="F1335">
        <v>2</v>
      </c>
      <c r="G1335">
        <v>29</v>
      </c>
      <c r="H1335" t="s">
        <v>36</v>
      </c>
      <c r="I1335" t="s">
        <v>37</v>
      </c>
      <c r="J1335" t="s">
        <v>34</v>
      </c>
      <c r="K1335" t="s">
        <v>37</v>
      </c>
      <c r="L1335" t="s">
        <v>50</v>
      </c>
      <c r="M1335" t="s">
        <v>34</v>
      </c>
      <c r="N1335" t="s">
        <v>34</v>
      </c>
      <c r="O1335" t="s">
        <v>34</v>
      </c>
      <c r="P1335" t="s">
        <v>34</v>
      </c>
      <c r="Q1335" t="s">
        <v>34</v>
      </c>
      <c r="R1335" t="s">
        <v>37</v>
      </c>
      <c r="S1335" t="s">
        <v>37</v>
      </c>
      <c r="T1335" t="s">
        <v>34</v>
      </c>
      <c r="U1335" t="s">
        <v>46</v>
      </c>
      <c r="V1335" t="s">
        <v>37</v>
      </c>
      <c r="W1335" t="s">
        <v>51</v>
      </c>
      <c r="X1335">
        <v>79.3</v>
      </c>
      <c r="Y1335">
        <v>523.15</v>
      </c>
      <c r="Z1335">
        <v>0</v>
      </c>
      <c r="AA1335">
        <v>10</v>
      </c>
      <c r="AB1335">
        <v>134.47</v>
      </c>
      <c r="AC1335">
        <v>667.62</v>
      </c>
      <c r="AD1335" t="s">
        <v>52</v>
      </c>
      <c r="AE1335" t="s">
        <v>53</v>
      </c>
      <c r="AF1335" t="s">
        <v>54</v>
      </c>
      <c r="AG1335">
        <f t="shared" si="40"/>
        <v>1</v>
      </c>
      <c r="AH1335" t="str" cm="1">
        <f t="array" ref="AH1335">_xlfn.IFS(
X1335&lt;=20, "&lt;20",
AND(X1335&gt;=20, X1335&lt;50), "20-50",
AND(X1335&gt;=50, X1335&lt;100), "50-100",
X1335&gt;=100, "&gt;100"
)</f>
        <v>50-100</v>
      </c>
      <c r="AI1335">
        <f t="shared" si="41"/>
        <v>0</v>
      </c>
      <c r="AJ1335" t="str" cm="1">
        <f t="array" ref="AJ1335">_xlfn.IFS(
C1335&lt;=20, "&lt;20",
AND(C1335&gt;=20, C1335&lt;35), "20-35",
AND(C1335&gt;=35, C1335&lt;50), "35-50",
C1335&gt;=50, "50-100"
)</f>
        <v>50-100</v>
      </c>
      <c r="AK1335" t="str" cm="1">
        <f t="array" ref="AK1335">_xlfn.IFS(
G1335&lt;6, "&lt;6",
AND(G1335&gt;=6, G1335&lt;12), "6-12",
AND(G1335&gt;=12, G1335&lt;18), "12-18",  AND(G1335&gt;=18, G1335&lt;24), "18-24", G1335&gt;=24, "24-36")</f>
        <v>24-36</v>
      </c>
    </row>
    <row r="1336" spans="1:37" x14ac:dyDescent="0.3">
      <c r="A1336" t="s">
        <v>1436</v>
      </c>
      <c r="B1336" t="s">
        <v>44</v>
      </c>
      <c r="C1336">
        <v>42</v>
      </c>
      <c r="D1336" t="s">
        <v>37</v>
      </c>
      <c r="E1336" t="s">
        <v>90</v>
      </c>
      <c r="F1336">
        <v>8</v>
      </c>
      <c r="G1336">
        <v>22</v>
      </c>
      <c r="H1336" t="s">
        <v>36</v>
      </c>
      <c r="I1336" t="s">
        <v>37</v>
      </c>
      <c r="J1336" t="s">
        <v>34</v>
      </c>
      <c r="K1336" t="s">
        <v>37</v>
      </c>
      <c r="L1336" t="s">
        <v>50</v>
      </c>
      <c r="M1336" t="s">
        <v>34</v>
      </c>
      <c r="N1336" t="s">
        <v>34</v>
      </c>
      <c r="O1336" t="s">
        <v>34</v>
      </c>
      <c r="P1336" t="s">
        <v>37</v>
      </c>
      <c r="Q1336" t="s">
        <v>34</v>
      </c>
      <c r="R1336" t="s">
        <v>37</v>
      </c>
      <c r="S1336" t="s">
        <v>37</v>
      </c>
      <c r="T1336" t="s">
        <v>37</v>
      </c>
      <c r="U1336" t="s">
        <v>46</v>
      </c>
      <c r="V1336" t="s">
        <v>37</v>
      </c>
      <c r="W1336" t="s">
        <v>51</v>
      </c>
      <c r="X1336">
        <v>85.6</v>
      </c>
      <c r="Y1336">
        <v>1601.5</v>
      </c>
      <c r="Z1336">
        <v>0</v>
      </c>
      <c r="AA1336">
        <v>0</v>
      </c>
      <c r="AB1336">
        <v>504.72</v>
      </c>
      <c r="AC1336">
        <v>2106.2199999999998</v>
      </c>
      <c r="AD1336" t="s">
        <v>41</v>
      </c>
      <c r="AE1336" t="s">
        <v>42</v>
      </c>
      <c r="AF1336" t="s">
        <v>42</v>
      </c>
      <c r="AG1336">
        <f t="shared" si="40"/>
        <v>0</v>
      </c>
      <c r="AH1336" t="str" cm="1">
        <f t="array" ref="AH1336">_xlfn.IFS(
X1336&lt;=20, "&lt;20",
AND(X1336&gt;=20, X1336&lt;50), "20-50",
AND(X1336&gt;=50, X1336&lt;100), "50-100",
X1336&gt;=100, "&gt;100"
)</f>
        <v>50-100</v>
      </c>
      <c r="AI1336">
        <f t="shared" si="41"/>
        <v>0</v>
      </c>
      <c r="AJ1336" t="str" cm="1">
        <f t="array" ref="AJ1336">_xlfn.IFS(
C1336&lt;=20, "&lt;20",
AND(C1336&gt;=20, C1336&lt;35), "20-35",
AND(C1336&gt;=35, C1336&lt;50), "35-50",
C1336&gt;=50, "50-100"
)</f>
        <v>35-50</v>
      </c>
      <c r="AK1336" t="str" cm="1">
        <f t="array" ref="AK1336">_xlfn.IFS(
G1336&lt;6, "&lt;6",
AND(G1336&gt;=6, G1336&lt;12), "6-12",
AND(G1336&gt;=12, G1336&lt;18), "12-18",  AND(G1336&gt;=18, G1336&lt;24), "18-24", G1336&gt;=24, "24-36")</f>
        <v>18-24</v>
      </c>
    </row>
    <row r="1337" spans="1:37" x14ac:dyDescent="0.3">
      <c r="A1337" t="s">
        <v>1437</v>
      </c>
      <c r="B1337" t="s">
        <v>33</v>
      </c>
      <c r="C1337">
        <v>33</v>
      </c>
      <c r="D1337" t="s">
        <v>34</v>
      </c>
      <c r="E1337" t="s">
        <v>74</v>
      </c>
      <c r="F1337">
        <v>14</v>
      </c>
      <c r="G1337">
        <v>10</v>
      </c>
      <c r="H1337" t="s">
        <v>36</v>
      </c>
      <c r="I1337" t="s">
        <v>37</v>
      </c>
      <c r="J1337" t="s">
        <v>34</v>
      </c>
      <c r="K1337" t="s">
        <v>37</v>
      </c>
      <c r="L1337" t="s">
        <v>72</v>
      </c>
      <c r="M1337" t="s">
        <v>37</v>
      </c>
      <c r="N1337" t="s">
        <v>34</v>
      </c>
      <c r="O1337" t="s">
        <v>37</v>
      </c>
      <c r="P1337" t="s">
        <v>37</v>
      </c>
      <c r="Q1337" t="s">
        <v>34</v>
      </c>
      <c r="R1337" t="s">
        <v>34</v>
      </c>
      <c r="S1337" t="s">
        <v>34</v>
      </c>
      <c r="T1337" t="s">
        <v>37</v>
      </c>
      <c r="U1337" t="s">
        <v>39</v>
      </c>
      <c r="V1337" t="s">
        <v>37</v>
      </c>
      <c r="W1337" t="s">
        <v>40</v>
      </c>
      <c r="X1337">
        <v>58.75</v>
      </c>
      <c r="Y1337">
        <v>2203.1</v>
      </c>
      <c r="Z1337">
        <v>0</v>
      </c>
      <c r="AA1337">
        <v>0</v>
      </c>
      <c r="AB1337">
        <v>1319.79</v>
      </c>
      <c r="AC1337">
        <v>3522.89</v>
      </c>
      <c r="AD1337" t="s">
        <v>41</v>
      </c>
      <c r="AE1337" t="s">
        <v>42</v>
      </c>
      <c r="AF1337" t="s">
        <v>42</v>
      </c>
      <c r="AG1337">
        <f t="shared" si="40"/>
        <v>0</v>
      </c>
      <c r="AH1337" t="str" cm="1">
        <f t="array" ref="AH1337">_xlfn.IFS(
X1337&lt;=20, "&lt;20",
AND(X1337&gt;=20, X1337&lt;50), "20-50",
AND(X1337&gt;=50, X1337&lt;100), "50-100",
X1337&gt;=100, "&gt;100"
)</f>
        <v>50-100</v>
      </c>
      <c r="AI1337">
        <f t="shared" si="41"/>
        <v>0</v>
      </c>
      <c r="AJ1337" t="str" cm="1">
        <f t="array" ref="AJ1337">_xlfn.IFS(
C1337&lt;=20, "&lt;20",
AND(C1337&gt;=20, C1337&lt;35), "20-35",
AND(C1337&gt;=35, C1337&lt;50), "35-50",
C1337&gt;=50, "50-100"
)</f>
        <v>20-35</v>
      </c>
      <c r="AK1337" t="str" cm="1">
        <f t="array" ref="AK1337">_xlfn.IFS(
G1337&lt;6, "&lt;6",
AND(G1337&gt;=6, G1337&lt;12), "6-12",
AND(G1337&gt;=12, G1337&lt;18), "12-18",  AND(G1337&gt;=18, G1337&lt;24), "18-24", G1337&gt;=24, "24-36")</f>
        <v>6-12</v>
      </c>
    </row>
    <row r="1338" spans="1:37" x14ac:dyDescent="0.3">
      <c r="A1338" t="s">
        <v>1438</v>
      </c>
      <c r="B1338" t="s">
        <v>33</v>
      </c>
      <c r="C1338">
        <v>49</v>
      </c>
      <c r="D1338" t="s">
        <v>37</v>
      </c>
      <c r="E1338" t="s">
        <v>76</v>
      </c>
      <c r="F1338">
        <v>11</v>
      </c>
      <c r="G1338">
        <v>18</v>
      </c>
      <c r="H1338" t="s">
        <v>36</v>
      </c>
      <c r="I1338" t="s">
        <v>37</v>
      </c>
      <c r="J1338" t="s">
        <v>37</v>
      </c>
      <c r="K1338" t="s">
        <v>37</v>
      </c>
      <c r="L1338" t="s">
        <v>50</v>
      </c>
      <c r="M1338" t="s">
        <v>34</v>
      </c>
      <c r="N1338" t="s">
        <v>37</v>
      </c>
      <c r="O1338" t="s">
        <v>37</v>
      </c>
      <c r="P1338" t="s">
        <v>34</v>
      </c>
      <c r="Q1338" t="s">
        <v>37</v>
      </c>
      <c r="R1338" t="s">
        <v>37</v>
      </c>
      <c r="S1338" t="s">
        <v>37</v>
      </c>
      <c r="T1338" t="s">
        <v>37</v>
      </c>
      <c r="U1338" t="s">
        <v>46</v>
      </c>
      <c r="V1338" t="s">
        <v>37</v>
      </c>
      <c r="W1338" t="s">
        <v>51</v>
      </c>
      <c r="X1338">
        <v>106.7</v>
      </c>
      <c r="Y1338">
        <v>1253.9000000000001</v>
      </c>
      <c r="Z1338">
        <v>0</v>
      </c>
      <c r="AA1338">
        <v>0</v>
      </c>
      <c r="AB1338">
        <v>302.27999999999997</v>
      </c>
      <c r="AC1338">
        <v>1556.18</v>
      </c>
      <c r="AD1338" t="s">
        <v>52</v>
      </c>
      <c r="AE1338" t="s">
        <v>104</v>
      </c>
      <c r="AF1338" t="s">
        <v>150</v>
      </c>
      <c r="AG1338">
        <f t="shared" si="40"/>
        <v>1</v>
      </c>
      <c r="AH1338" t="str" cm="1">
        <f t="array" ref="AH1338">_xlfn.IFS(
X1338&lt;=20, "&lt;20",
AND(X1338&gt;=20, X1338&lt;50), "20-50",
AND(X1338&gt;=50, X1338&lt;100), "50-100",
X1338&gt;=100, "&gt;100"
)</f>
        <v>&gt;100</v>
      </c>
      <c r="AI1338">
        <f t="shared" si="41"/>
        <v>0</v>
      </c>
      <c r="AJ1338" t="str" cm="1">
        <f t="array" ref="AJ1338">_xlfn.IFS(
C1338&lt;=20, "&lt;20",
AND(C1338&gt;=20, C1338&lt;35), "20-35",
AND(C1338&gt;=35, C1338&lt;50), "35-50",
C1338&gt;=50, "50-100"
)</f>
        <v>35-50</v>
      </c>
      <c r="AK1338" t="str" cm="1">
        <f t="array" ref="AK1338">_xlfn.IFS(
G1338&lt;6, "&lt;6",
AND(G1338&gt;=6, G1338&lt;12), "6-12",
AND(G1338&gt;=12, G1338&lt;18), "12-18",  AND(G1338&gt;=18, G1338&lt;24), "18-24", G1338&gt;=24, "24-36")</f>
        <v>18-24</v>
      </c>
    </row>
    <row r="1339" spans="1:37" x14ac:dyDescent="0.3">
      <c r="A1339" t="s">
        <v>1439</v>
      </c>
      <c r="B1339" t="s">
        <v>44</v>
      </c>
      <c r="C1339">
        <v>60</v>
      </c>
      <c r="D1339" t="s">
        <v>34</v>
      </c>
      <c r="E1339" t="s">
        <v>61</v>
      </c>
      <c r="F1339">
        <v>6</v>
      </c>
      <c r="G1339">
        <v>34</v>
      </c>
      <c r="H1339" t="s">
        <v>70</v>
      </c>
      <c r="I1339" t="s">
        <v>34</v>
      </c>
      <c r="J1339" t="s">
        <v>34</v>
      </c>
      <c r="K1339" t="s">
        <v>37</v>
      </c>
      <c r="L1339" t="s">
        <v>72</v>
      </c>
      <c r="M1339" t="s">
        <v>34</v>
      </c>
      <c r="N1339" t="s">
        <v>34</v>
      </c>
      <c r="O1339" t="s">
        <v>37</v>
      </c>
      <c r="P1339" t="s">
        <v>34</v>
      </c>
      <c r="Q1339" t="s">
        <v>37</v>
      </c>
      <c r="R1339" t="s">
        <v>37</v>
      </c>
      <c r="S1339" t="s">
        <v>37</v>
      </c>
      <c r="T1339" t="s">
        <v>37</v>
      </c>
      <c r="U1339" t="s">
        <v>46</v>
      </c>
      <c r="V1339" t="s">
        <v>37</v>
      </c>
      <c r="W1339" t="s">
        <v>51</v>
      </c>
      <c r="X1339">
        <v>49.05</v>
      </c>
      <c r="Y1339">
        <v>2076.1999999999998</v>
      </c>
      <c r="Z1339">
        <v>20.29</v>
      </c>
      <c r="AA1339">
        <v>0</v>
      </c>
      <c r="AB1339">
        <v>0</v>
      </c>
      <c r="AC1339">
        <v>2055.91</v>
      </c>
      <c r="AD1339" t="s">
        <v>52</v>
      </c>
      <c r="AE1339" t="s">
        <v>53</v>
      </c>
      <c r="AF1339" t="s">
        <v>162</v>
      </c>
      <c r="AG1339">
        <f t="shared" si="40"/>
        <v>1</v>
      </c>
      <c r="AH1339" t="str" cm="1">
        <f t="array" ref="AH1339">_xlfn.IFS(
X1339&lt;=20, "&lt;20",
AND(X1339&gt;=20, X1339&lt;50), "20-50",
AND(X1339&gt;=50, X1339&lt;100), "50-100",
X1339&gt;=100, "&gt;100"
)</f>
        <v>20-50</v>
      </c>
      <c r="AI1339">
        <f t="shared" si="41"/>
        <v>0</v>
      </c>
      <c r="AJ1339" t="str" cm="1">
        <f t="array" ref="AJ1339">_xlfn.IFS(
C1339&lt;=20, "&lt;20",
AND(C1339&gt;=20, C1339&lt;35), "20-35",
AND(C1339&gt;=35, C1339&lt;50), "35-50",
C1339&gt;=50, "50-100"
)</f>
        <v>50-100</v>
      </c>
      <c r="AK1339" t="str" cm="1">
        <f t="array" ref="AK1339">_xlfn.IFS(
G1339&lt;6, "&lt;6",
AND(G1339&gt;=6, G1339&lt;12), "6-12",
AND(G1339&gt;=12, G1339&lt;18), "12-18",  AND(G1339&gt;=18, G1339&lt;24), "18-24", G1339&gt;=24, "24-36")</f>
        <v>24-36</v>
      </c>
    </row>
    <row r="1340" spans="1:37" x14ac:dyDescent="0.3">
      <c r="A1340" t="s">
        <v>1440</v>
      </c>
      <c r="B1340" t="s">
        <v>44</v>
      </c>
      <c r="C1340">
        <v>53</v>
      </c>
      <c r="D1340" t="s">
        <v>34</v>
      </c>
      <c r="E1340" t="s">
        <v>64</v>
      </c>
      <c r="F1340">
        <v>9</v>
      </c>
      <c r="G1340">
        <v>1</v>
      </c>
      <c r="H1340" t="s">
        <v>70</v>
      </c>
      <c r="I1340" t="s">
        <v>37</v>
      </c>
      <c r="J1340" t="s">
        <v>37</v>
      </c>
      <c r="K1340" t="s">
        <v>37</v>
      </c>
      <c r="L1340" t="s">
        <v>50</v>
      </c>
      <c r="M1340" t="s">
        <v>34</v>
      </c>
      <c r="N1340" t="s">
        <v>37</v>
      </c>
      <c r="O1340" t="s">
        <v>37</v>
      </c>
      <c r="P1340" t="s">
        <v>37</v>
      </c>
      <c r="Q1340" t="s">
        <v>37</v>
      </c>
      <c r="R1340" t="s">
        <v>37</v>
      </c>
      <c r="S1340" t="s">
        <v>37</v>
      </c>
      <c r="T1340" t="s">
        <v>37</v>
      </c>
      <c r="U1340" t="s">
        <v>46</v>
      </c>
      <c r="V1340" t="s">
        <v>37</v>
      </c>
      <c r="W1340" t="s">
        <v>51</v>
      </c>
      <c r="X1340">
        <v>108.75</v>
      </c>
      <c r="Y1340">
        <v>6871.7</v>
      </c>
      <c r="Z1340">
        <v>0</v>
      </c>
      <c r="AA1340">
        <v>0</v>
      </c>
      <c r="AB1340">
        <v>1283.31</v>
      </c>
      <c r="AC1340">
        <v>8155.01</v>
      </c>
      <c r="AD1340" t="s">
        <v>41</v>
      </c>
      <c r="AE1340" t="s">
        <v>42</v>
      </c>
      <c r="AF1340" t="s">
        <v>42</v>
      </c>
      <c r="AG1340">
        <f t="shared" si="40"/>
        <v>0</v>
      </c>
      <c r="AH1340" t="str" cm="1">
        <f t="array" ref="AH1340">_xlfn.IFS(
X1340&lt;=20, "&lt;20",
AND(X1340&gt;=20, X1340&lt;50), "20-50",
AND(X1340&gt;=50, X1340&lt;100), "50-100",
X1340&gt;=100, "&gt;100"
)</f>
        <v>&gt;100</v>
      </c>
      <c r="AI1340">
        <f t="shared" si="41"/>
        <v>0</v>
      </c>
      <c r="AJ1340" t="str" cm="1">
        <f t="array" ref="AJ1340">_xlfn.IFS(
C1340&lt;=20, "&lt;20",
AND(C1340&gt;=20, C1340&lt;35), "20-35",
AND(C1340&gt;=35, C1340&lt;50), "35-50",
C1340&gt;=50, "50-100"
)</f>
        <v>50-100</v>
      </c>
      <c r="AK1340" t="str" cm="1">
        <f t="array" ref="AK1340">_xlfn.IFS(
G1340&lt;6, "&lt;6",
AND(G1340&gt;=6, G1340&lt;12), "6-12",
AND(G1340&gt;=12, G1340&lt;18), "12-18",  AND(G1340&gt;=18, G1340&lt;24), "18-24", G1340&gt;=24, "24-36")</f>
        <v>&lt;6</v>
      </c>
    </row>
    <row r="1341" spans="1:37" x14ac:dyDescent="0.3">
      <c r="A1341" t="s">
        <v>1441</v>
      </c>
      <c r="B1341" t="s">
        <v>44</v>
      </c>
      <c r="C1341">
        <v>57</v>
      </c>
      <c r="D1341" t="s">
        <v>37</v>
      </c>
      <c r="E1341" t="s">
        <v>45</v>
      </c>
      <c r="F1341">
        <v>0</v>
      </c>
      <c r="G1341">
        <v>31</v>
      </c>
      <c r="H1341" t="s">
        <v>36</v>
      </c>
      <c r="I1341" t="s">
        <v>37</v>
      </c>
      <c r="J1341" t="s">
        <v>34</v>
      </c>
      <c r="K1341" t="s">
        <v>34</v>
      </c>
      <c r="L1341" t="s">
        <v>34</v>
      </c>
      <c r="M1341" t="s">
        <v>34</v>
      </c>
      <c r="N1341" t="s">
        <v>34</v>
      </c>
      <c r="O1341" t="s">
        <v>34</v>
      </c>
      <c r="P1341" t="s">
        <v>34</v>
      </c>
      <c r="Q1341" t="s">
        <v>34</v>
      </c>
      <c r="R1341" t="s">
        <v>34</v>
      </c>
      <c r="S1341" t="s">
        <v>34</v>
      </c>
      <c r="T1341" t="s">
        <v>34</v>
      </c>
      <c r="U1341" t="s">
        <v>67</v>
      </c>
      <c r="V1341" t="s">
        <v>37</v>
      </c>
      <c r="W1341" t="s">
        <v>40</v>
      </c>
      <c r="X1341">
        <v>20.399999999999999</v>
      </c>
      <c r="Y1341">
        <v>107.6</v>
      </c>
      <c r="Z1341">
        <v>0</v>
      </c>
      <c r="AA1341">
        <v>0</v>
      </c>
      <c r="AB1341">
        <v>248.16</v>
      </c>
      <c r="AC1341">
        <v>355.76</v>
      </c>
      <c r="AD1341" t="s">
        <v>41</v>
      </c>
      <c r="AE1341" t="s">
        <v>42</v>
      </c>
      <c r="AF1341" t="s">
        <v>42</v>
      </c>
      <c r="AG1341">
        <f t="shared" si="40"/>
        <v>0</v>
      </c>
      <c r="AH1341" t="str" cm="1">
        <f t="array" ref="AH1341">_xlfn.IFS(
X1341&lt;=20, "&lt;20",
AND(X1341&gt;=20, X1341&lt;50), "20-50",
AND(X1341&gt;=50, X1341&lt;100), "50-100",
X1341&gt;=100, "&gt;100"
)</f>
        <v>20-50</v>
      </c>
      <c r="AI1341">
        <f t="shared" si="41"/>
        <v>0</v>
      </c>
      <c r="AJ1341" t="str" cm="1">
        <f t="array" ref="AJ1341">_xlfn.IFS(
C1341&lt;=20, "&lt;20",
AND(C1341&gt;=20, C1341&lt;35), "20-35",
AND(C1341&gt;=35, C1341&lt;50), "35-50",
C1341&gt;=50, "50-100"
)</f>
        <v>50-100</v>
      </c>
      <c r="AK1341" t="str" cm="1">
        <f t="array" ref="AK1341">_xlfn.IFS(
G1341&lt;6, "&lt;6",
AND(G1341&gt;=6, G1341&lt;12), "6-12",
AND(G1341&gt;=12, G1341&lt;18), "12-18",  AND(G1341&gt;=18, G1341&lt;24), "18-24", G1341&gt;=24, "24-36")</f>
        <v>24-36</v>
      </c>
    </row>
    <row r="1342" spans="1:37" x14ac:dyDescent="0.3">
      <c r="A1342" t="s">
        <v>1442</v>
      </c>
      <c r="B1342" t="s">
        <v>33</v>
      </c>
      <c r="C1342">
        <v>71</v>
      </c>
      <c r="D1342" t="s">
        <v>37</v>
      </c>
      <c r="E1342" t="s">
        <v>74</v>
      </c>
      <c r="F1342">
        <v>1</v>
      </c>
      <c r="G1342">
        <v>36</v>
      </c>
      <c r="H1342" t="s">
        <v>36</v>
      </c>
      <c r="I1342" t="s">
        <v>37</v>
      </c>
      <c r="J1342" t="s">
        <v>37</v>
      </c>
      <c r="K1342" t="s">
        <v>37</v>
      </c>
      <c r="L1342" t="s">
        <v>50</v>
      </c>
      <c r="M1342" t="s">
        <v>34</v>
      </c>
      <c r="N1342" t="s">
        <v>37</v>
      </c>
      <c r="O1342" t="s">
        <v>37</v>
      </c>
      <c r="P1342" t="s">
        <v>34</v>
      </c>
      <c r="Q1342" t="s">
        <v>37</v>
      </c>
      <c r="R1342" t="s">
        <v>37</v>
      </c>
      <c r="S1342" t="s">
        <v>34</v>
      </c>
      <c r="T1342" t="s">
        <v>37</v>
      </c>
      <c r="U1342" t="s">
        <v>46</v>
      </c>
      <c r="V1342" t="s">
        <v>37</v>
      </c>
      <c r="W1342" t="s">
        <v>40</v>
      </c>
      <c r="X1342">
        <v>102.95</v>
      </c>
      <c r="Y1342">
        <v>2496.6999999999998</v>
      </c>
      <c r="Z1342">
        <v>0</v>
      </c>
      <c r="AA1342">
        <v>0</v>
      </c>
      <c r="AB1342">
        <v>77.52</v>
      </c>
      <c r="AC1342">
        <v>2574.2199999999998</v>
      </c>
      <c r="AD1342" t="s">
        <v>52</v>
      </c>
      <c r="AE1342" t="s">
        <v>104</v>
      </c>
      <c r="AF1342" t="s">
        <v>150</v>
      </c>
      <c r="AG1342">
        <f t="shared" si="40"/>
        <v>1</v>
      </c>
      <c r="AH1342" t="str" cm="1">
        <f t="array" ref="AH1342">_xlfn.IFS(
X1342&lt;=20, "&lt;20",
AND(X1342&gt;=20, X1342&lt;50), "20-50",
AND(X1342&gt;=50, X1342&lt;100), "50-100",
X1342&gt;=100, "&gt;100"
)</f>
        <v>&gt;100</v>
      </c>
      <c r="AI1342">
        <f t="shared" si="41"/>
        <v>0</v>
      </c>
      <c r="AJ1342" t="str" cm="1">
        <f t="array" ref="AJ1342">_xlfn.IFS(
C1342&lt;=20, "&lt;20",
AND(C1342&gt;=20, C1342&lt;35), "20-35",
AND(C1342&gt;=35, C1342&lt;50), "35-50",
C1342&gt;=50, "50-100"
)</f>
        <v>50-100</v>
      </c>
      <c r="AK1342" t="str" cm="1">
        <f t="array" ref="AK1342">_xlfn.IFS(
G1342&lt;6, "&lt;6",
AND(G1342&gt;=6, G1342&lt;12), "6-12",
AND(G1342&gt;=12, G1342&lt;18), "12-18",  AND(G1342&gt;=18, G1342&lt;24), "18-24", G1342&gt;=24, "24-36")</f>
        <v>24-36</v>
      </c>
    </row>
    <row r="1343" spans="1:37" x14ac:dyDescent="0.3">
      <c r="A1343" t="s">
        <v>1443</v>
      </c>
      <c r="B1343" t="s">
        <v>44</v>
      </c>
      <c r="C1343">
        <v>43</v>
      </c>
      <c r="D1343" t="s">
        <v>34</v>
      </c>
      <c r="E1343" t="s">
        <v>124</v>
      </c>
      <c r="F1343">
        <v>13</v>
      </c>
      <c r="G1343">
        <v>35</v>
      </c>
      <c r="H1343" t="s">
        <v>49</v>
      </c>
      <c r="I1343" t="s">
        <v>37</v>
      </c>
      <c r="J1343" t="s">
        <v>34</v>
      </c>
      <c r="K1343" t="s">
        <v>37</v>
      </c>
      <c r="L1343" t="s">
        <v>50</v>
      </c>
      <c r="M1343" t="s">
        <v>34</v>
      </c>
      <c r="N1343" t="s">
        <v>34</v>
      </c>
      <c r="O1343" t="s">
        <v>34</v>
      </c>
      <c r="P1343" t="s">
        <v>34</v>
      </c>
      <c r="Q1343" t="s">
        <v>37</v>
      </c>
      <c r="R1343" t="s">
        <v>37</v>
      </c>
      <c r="S1343" t="s">
        <v>37</v>
      </c>
      <c r="T1343" t="s">
        <v>37</v>
      </c>
      <c r="U1343" t="s">
        <v>46</v>
      </c>
      <c r="V1343" t="s">
        <v>37</v>
      </c>
      <c r="W1343" t="s">
        <v>51</v>
      </c>
      <c r="X1343">
        <v>90.4</v>
      </c>
      <c r="Y1343">
        <v>168.2</v>
      </c>
      <c r="Z1343">
        <v>0</v>
      </c>
      <c r="AA1343">
        <v>0</v>
      </c>
      <c r="AB1343">
        <v>21.06</v>
      </c>
      <c r="AC1343">
        <v>189.26</v>
      </c>
      <c r="AD1343" t="s">
        <v>52</v>
      </c>
      <c r="AE1343" t="s">
        <v>94</v>
      </c>
      <c r="AF1343" t="s">
        <v>95</v>
      </c>
      <c r="AG1343">
        <f t="shared" si="40"/>
        <v>1</v>
      </c>
      <c r="AH1343" t="str" cm="1">
        <f t="array" ref="AH1343">_xlfn.IFS(
X1343&lt;=20, "&lt;20",
AND(X1343&gt;=20, X1343&lt;50), "20-50",
AND(X1343&gt;=50, X1343&lt;100), "50-100",
X1343&gt;=100, "&gt;100"
)</f>
        <v>50-100</v>
      </c>
      <c r="AI1343">
        <f t="shared" si="41"/>
        <v>0</v>
      </c>
      <c r="AJ1343" t="str" cm="1">
        <f t="array" ref="AJ1343">_xlfn.IFS(
C1343&lt;=20, "&lt;20",
AND(C1343&gt;=20, C1343&lt;35), "20-35",
AND(C1343&gt;=35, C1343&lt;50), "35-50",
C1343&gt;=50, "50-100"
)</f>
        <v>35-50</v>
      </c>
      <c r="AK1343" t="str" cm="1">
        <f t="array" ref="AK1343">_xlfn.IFS(
G1343&lt;6, "&lt;6",
AND(G1343&gt;=6, G1343&lt;12), "6-12",
AND(G1343&gt;=12, G1343&lt;18), "12-18",  AND(G1343&gt;=18, G1343&lt;24), "18-24", G1343&gt;=24, "24-36")</f>
        <v>24-36</v>
      </c>
    </row>
    <row r="1344" spans="1:37" x14ac:dyDescent="0.3">
      <c r="A1344" t="s">
        <v>1444</v>
      </c>
      <c r="B1344" t="s">
        <v>33</v>
      </c>
      <c r="C1344">
        <v>28</v>
      </c>
      <c r="D1344" t="s">
        <v>37</v>
      </c>
      <c r="E1344" t="s">
        <v>61</v>
      </c>
      <c r="F1344">
        <v>12</v>
      </c>
      <c r="G1344">
        <v>3</v>
      </c>
      <c r="H1344" t="s">
        <v>36</v>
      </c>
      <c r="I1344" t="s">
        <v>37</v>
      </c>
      <c r="J1344" t="s">
        <v>37</v>
      </c>
      <c r="K1344" t="s">
        <v>37</v>
      </c>
      <c r="L1344" t="s">
        <v>50</v>
      </c>
      <c r="M1344" t="s">
        <v>34</v>
      </c>
      <c r="N1344" t="s">
        <v>37</v>
      </c>
      <c r="O1344" t="s">
        <v>37</v>
      </c>
      <c r="P1344" t="s">
        <v>34</v>
      </c>
      <c r="Q1344" t="s">
        <v>37</v>
      </c>
      <c r="R1344" t="s">
        <v>34</v>
      </c>
      <c r="S1344" t="s">
        <v>34</v>
      </c>
      <c r="T1344" t="s">
        <v>37</v>
      </c>
      <c r="U1344" t="s">
        <v>46</v>
      </c>
      <c r="V1344" t="s">
        <v>37</v>
      </c>
      <c r="W1344" t="s">
        <v>51</v>
      </c>
      <c r="X1344">
        <v>94.65</v>
      </c>
      <c r="Y1344">
        <v>3624.3</v>
      </c>
      <c r="Z1344">
        <v>0</v>
      </c>
      <c r="AA1344">
        <v>0</v>
      </c>
      <c r="AB1344">
        <v>1888.6</v>
      </c>
      <c r="AC1344">
        <v>5512.9</v>
      </c>
      <c r="AD1344" t="s">
        <v>52</v>
      </c>
      <c r="AE1344" t="s">
        <v>94</v>
      </c>
      <c r="AF1344" t="s">
        <v>95</v>
      </c>
      <c r="AG1344">
        <f t="shared" si="40"/>
        <v>1</v>
      </c>
      <c r="AH1344" t="str" cm="1">
        <f t="array" ref="AH1344">_xlfn.IFS(
X1344&lt;=20, "&lt;20",
AND(X1344&gt;=20, X1344&lt;50), "20-50",
AND(X1344&gt;=50, X1344&lt;100), "50-100",
X1344&gt;=100, "&gt;100"
)</f>
        <v>50-100</v>
      </c>
      <c r="AI1344">
        <f t="shared" si="41"/>
        <v>0</v>
      </c>
      <c r="AJ1344" t="str" cm="1">
        <f t="array" ref="AJ1344">_xlfn.IFS(
C1344&lt;=20, "&lt;20",
AND(C1344&gt;=20, C1344&lt;35), "20-35",
AND(C1344&gt;=35, C1344&lt;50), "35-50",
C1344&gt;=50, "50-100"
)</f>
        <v>20-35</v>
      </c>
      <c r="AK1344" t="str" cm="1">
        <f t="array" ref="AK1344">_xlfn.IFS(
G1344&lt;6, "&lt;6",
AND(G1344&gt;=6, G1344&lt;12), "6-12",
AND(G1344&gt;=12, G1344&lt;18), "12-18",  AND(G1344&gt;=18, G1344&lt;24), "18-24", G1344&gt;=24, "24-36")</f>
        <v>&lt;6</v>
      </c>
    </row>
    <row r="1345" spans="1:37" x14ac:dyDescent="0.3">
      <c r="A1345" t="s">
        <v>1445</v>
      </c>
      <c r="B1345" t="s">
        <v>33</v>
      </c>
      <c r="C1345">
        <v>28</v>
      </c>
      <c r="D1345" t="s">
        <v>37</v>
      </c>
      <c r="E1345" t="s">
        <v>35</v>
      </c>
      <c r="F1345">
        <v>0</v>
      </c>
      <c r="G1345">
        <v>24</v>
      </c>
      <c r="H1345" t="s">
        <v>110</v>
      </c>
      <c r="I1345" t="s">
        <v>37</v>
      </c>
      <c r="J1345" t="s">
        <v>34</v>
      </c>
      <c r="K1345" t="s">
        <v>37</v>
      </c>
      <c r="L1345" t="s">
        <v>50</v>
      </c>
      <c r="M1345" t="s">
        <v>34</v>
      </c>
      <c r="N1345" t="s">
        <v>34</v>
      </c>
      <c r="O1345" t="s">
        <v>37</v>
      </c>
      <c r="P1345" t="s">
        <v>34</v>
      </c>
      <c r="Q1345" t="s">
        <v>37</v>
      </c>
      <c r="R1345" t="s">
        <v>37</v>
      </c>
      <c r="S1345" t="s">
        <v>37</v>
      </c>
      <c r="T1345" t="s">
        <v>34</v>
      </c>
      <c r="U1345" t="s">
        <v>39</v>
      </c>
      <c r="V1345" t="s">
        <v>37</v>
      </c>
      <c r="W1345" t="s">
        <v>51</v>
      </c>
      <c r="X1345">
        <v>95.8</v>
      </c>
      <c r="Y1345">
        <v>3036.75</v>
      </c>
      <c r="Z1345">
        <v>0</v>
      </c>
      <c r="AA1345">
        <v>60</v>
      </c>
      <c r="AB1345">
        <v>1379.4</v>
      </c>
      <c r="AC1345">
        <v>4476.1499999999996</v>
      </c>
      <c r="AD1345" t="s">
        <v>52</v>
      </c>
      <c r="AE1345" t="s">
        <v>53</v>
      </c>
      <c r="AF1345" t="s">
        <v>91</v>
      </c>
      <c r="AG1345">
        <f t="shared" si="40"/>
        <v>1</v>
      </c>
      <c r="AH1345" t="str" cm="1">
        <f t="array" ref="AH1345">_xlfn.IFS(
X1345&lt;=20, "&lt;20",
AND(X1345&gt;=20, X1345&lt;50), "20-50",
AND(X1345&gt;=50, X1345&lt;100), "50-100",
X1345&gt;=100, "&gt;100"
)</f>
        <v>50-100</v>
      </c>
      <c r="AI1345">
        <f t="shared" si="41"/>
        <v>0</v>
      </c>
      <c r="AJ1345" t="str" cm="1">
        <f t="array" ref="AJ1345">_xlfn.IFS(
C1345&lt;=20, "&lt;20",
AND(C1345&gt;=20, C1345&lt;35), "20-35",
AND(C1345&gt;=35, C1345&lt;50), "35-50",
C1345&gt;=50, "50-100"
)</f>
        <v>20-35</v>
      </c>
      <c r="AK1345" t="str" cm="1">
        <f t="array" ref="AK1345">_xlfn.IFS(
G1345&lt;6, "&lt;6",
AND(G1345&gt;=6, G1345&lt;12), "6-12",
AND(G1345&gt;=12, G1345&lt;18), "12-18",  AND(G1345&gt;=18, G1345&lt;24), "18-24", G1345&gt;=24, "24-36")</f>
        <v>24-36</v>
      </c>
    </row>
    <row r="1346" spans="1:37" x14ac:dyDescent="0.3">
      <c r="A1346" t="s">
        <v>1446</v>
      </c>
      <c r="B1346" t="s">
        <v>44</v>
      </c>
      <c r="C1346">
        <v>31</v>
      </c>
      <c r="D1346" t="s">
        <v>34</v>
      </c>
      <c r="E1346" t="s">
        <v>103</v>
      </c>
      <c r="F1346">
        <v>4</v>
      </c>
      <c r="G1346">
        <v>29</v>
      </c>
      <c r="H1346" t="s">
        <v>36</v>
      </c>
      <c r="I1346" t="s">
        <v>37</v>
      </c>
      <c r="J1346" t="s">
        <v>37</v>
      </c>
      <c r="K1346" t="s">
        <v>37</v>
      </c>
      <c r="L1346" t="s">
        <v>50</v>
      </c>
      <c r="M1346" t="s">
        <v>34</v>
      </c>
      <c r="N1346" t="s">
        <v>34</v>
      </c>
      <c r="O1346" t="s">
        <v>37</v>
      </c>
      <c r="P1346" t="s">
        <v>37</v>
      </c>
      <c r="Q1346" t="s">
        <v>37</v>
      </c>
      <c r="R1346" t="s">
        <v>37</v>
      </c>
      <c r="S1346" t="s">
        <v>37</v>
      </c>
      <c r="T1346" t="s">
        <v>37</v>
      </c>
      <c r="U1346" t="s">
        <v>46</v>
      </c>
      <c r="V1346" t="s">
        <v>37</v>
      </c>
      <c r="W1346" t="s">
        <v>51</v>
      </c>
      <c r="X1346">
        <v>-4</v>
      </c>
      <c r="Y1346">
        <v>4946.05</v>
      </c>
      <c r="Z1346">
        <v>0</v>
      </c>
      <c r="AA1346">
        <v>0</v>
      </c>
      <c r="AB1346">
        <v>504</v>
      </c>
      <c r="AC1346">
        <v>5450.05</v>
      </c>
      <c r="AD1346" t="s">
        <v>41</v>
      </c>
      <c r="AE1346" t="s">
        <v>42</v>
      </c>
      <c r="AF1346" t="s">
        <v>42</v>
      </c>
      <c r="AG1346">
        <f t="shared" si="40"/>
        <v>0</v>
      </c>
      <c r="AH1346" t="str" cm="1">
        <f t="array" ref="AH1346">_xlfn.IFS(
X1346&lt;=20, "&lt;20",
AND(X1346&gt;=20, X1346&lt;50), "20-50",
AND(X1346&gt;=50, X1346&lt;100), "50-100",
X1346&gt;=100, "&gt;100"
)</f>
        <v>&lt;20</v>
      </c>
      <c r="AI1346">
        <f t="shared" si="41"/>
        <v>0</v>
      </c>
      <c r="AJ1346" t="str" cm="1">
        <f t="array" ref="AJ1346">_xlfn.IFS(
C1346&lt;=20, "&lt;20",
AND(C1346&gt;=20, C1346&lt;35), "20-35",
AND(C1346&gt;=35, C1346&lt;50), "35-50",
C1346&gt;=50, "50-100"
)</f>
        <v>20-35</v>
      </c>
      <c r="AK1346" t="str" cm="1">
        <f t="array" ref="AK1346">_xlfn.IFS(
G1346&lt;6, "&lt;6",
AND(G1346&gt;=6, G1346&lt;12), "6-12",
AND(G1346&gt;=12, G1346&lt;18), "12-18",  AND(G1346&gt;=18, G1346&lt;24), "18-24", G1346&gt;=24, "24-36")</f>
        <v>24-36</v>
      </c>
    </row>
    <row r="1347" spans="1:37" x14ac:dyDescent="0.3">
      <c r="A1347" t="s">
        <v>1447</v>
      </c>
      <c r="B1347" t="s">
        <v>44</v>
      </c>
      <c r="C1347">
        <v>65</v>
      </c>
      <c r="D1347" t="s">
        <v>34</v>
      </c>
      <c r="E1347" t="s">
        <v>48</v>
      </c>
      <c r="F1347">
        <v>10</v>
      </c>
      <c r="G1347">
        <v>10</v>
      </c>
      <c r="H1347" t="s">
        <v>36</v>
      </c>
      <c r="I1347" t="s">
        <v>37</v>
      </c>
      <c r="J1347" t="s">
        <v>34</v>
      </c>
      <c r="K1347" t="s">
        <v>37</v>
      </c>
      <c r="L1347" t="s">
        <v>50</v>
      </c>
      <c r="M1347" t="s">
        <v>34</v>
      </c>
      <c r="N1347" t="s">
        <v>34</v>
      </c>
      <c r="O1347" t="s">
        <v>37</v>
      </c>
      <c r="P1347" t="s">
        <v>34</v>
      </c>
      <c r="Q1347" t="s">
        <v>34</v>
      </c>
      <c r="R1347" t="s">
        <v>37</v>
      </c>
      <c r="S1347" t="s">
        <v>37</v>
      </c>
      <c r="T1347" t="s">
        <v>37</v>
      </c>
      <c r="U1347" t="s">
        <v>46</v>
      </c>
      <c r="V1347" t="s">
        <v>34</v>
      </c>
      <c r="W1347" t="s">
        <v>51</v>
      </c>
      <c r="X1347">
        <v>86.05</v>
      </c>
      <c r="Y1347">
        <v>308.10000000000002</v>
      </c>
      <c r="Z1347">
        <v>0</v>
      </c>
      <c r="AA1347">
        <v>0</v>
      </c>
      <c r="AB1347">
        <v>177.44</v>
      </c>
      <c r="AC1347">
        <v>485.54</v>
      </c>
      <c r="AD1347" t="s">
        <v>41</v>
      </c>
      <c r="AE1347" t="s">
        <v>42</v>
      </c>
      <c r="AF1347" t="s">
        <v>42</v>
      </c>
      <c r="AG1347">
        <f t="shared" ref="AG1347:AG1410" si="42">IF(AD1347="Churned", 1,0)</f>
        <v>0</v>
      </c>
      <c r="AH1347" t="str" cm="1">
        <f t="array" ref="AH1347">_xlfn.IFS(
X1347&lt;=20, "&lt;20",
AND(X1347&gt;=20, X1347&lt;50), "20-50",
AND(X1347&gt;=50, X1347&lt;100), "50-100",
X1347&gt;=100, "&gt;100"
)</f>
        <v>50-100</v>
      </c>
      <c r="AI1347">
        <f t="shared" ref="AI1347:AI1410" si="43">IF(AD1347="Joined", 1, 0)</f>
        <v>0</v>
      </c>
      <c r="AJ1347" t="str" cm="1">
        <f t="array" ref="AJ1347">_xlfn.IFS(
C1347&lt;=20, "&lt;20",
AND(C1347&gt;=20, C1347&lt;35), "20-35",
AND(C1347&gt;=35, C1347&lt;50), "35-50",
C1347&gt;=50, "50-100"
)</f>
        <v>50-100</v>
      </c>
      <c r="AK1347" t="str" cm="1">
        <f t="array" ref="AK1347">_xlfn.IFS(
G1347&lt;6, "&lt;6",
AND(G1347&gt;=6, G1347&lt;12), "6-12",
AND(G1347&gt;=12, G1347&lt;18), "12-18",  AND(G1347&gt;=18, G1347&lt;24), "18-24", G1347&gt;=24, "24-36")</f>
        <v>6-12</v>
      </c>
    </row>
    <row r="1348" spans="1:37" x14ac:dyDescent="0.3">
      <c r="A1348" t="s">
        <v>1448</v>
      </c>
      <c r="B1348" t="s">
        <v>44</v>
      </c>
      <c r="C1348">
        <v>44</v>
      </c>
      <c r="D1348" t="s">
        <v>37</v>
      </c>
      <c r="E1348" t="s">
        <v>114</v>
      </c>
      <c r="F1348">
        <v>9</v>
      </c>
      <c r="G1348">
        <v>2</v>
      </c>
      <c r="H1348" t="s">
        <v>110</v>
      </c>
      <c r="I1348" t="s">
        <v>37</v>
      </c>
      <c r="J1348" t="s">
        <v>37</v>
      </c>
      <c r="K1348" t="s">
        <v>37</v>
      </c>
      <c r="L1348" t="s">
        <v>72</v>
      </c>
      <c r="M1348" t="s">
        <v>37</v>
      </c>
      <c r="N1348" t="s">
        <v>37</v>
      </c>
      <c r="O1348" t="s">
        <v>34</v>
      </c>
      <c r="P1348" t="s">
        <v>37</v>
      </c>
      <c r="Q1348" t="s">
        <v>34</v>
      </c>
      <c r="R1348" t="s">
        <v>34</v>
      </c>
      <c r="S1348" t="s">
        <v>34</v>
      </c>
      <c r="T1348" t="s">
        <v>37</v>
      </c>
      <c r="U1348" t="s">
        <v>46</v>
      </c>
      <c r="V1348" t="s">
        <v>34</v>
      </c>
      <c r="W1348" t="s">
        <v>40</v>
      </c>
      <c r="X1348">
        <v>67.45</v>
      </c>
      <c r="Y1348">
        <v>1801.1</v>
      </c>
      <c r="Z1348">
        <v>0</v>
      </c>
      <c r="AA1348">
        <v>0</v>
      </c>
      <c r="AB1348">
        <v>398.46</v>
      </c>
      <c r="AC1348">
        <v>2199.56</v>
      </c>
      <c r="AD1348" t="s">
        <v>41</v>
      </c>
      <c r="AE1348" t="s">
        <v>42</v>
      </c>
      <c r="AF1348" t="s">
        <v>42</v>
      </c>
      <c r="AG1348">
        <f t="shared" si="42"/>
        <v>0</v>
      </c>
      <c r="AH1348" t="str" cm="1">
        <f t="array" ref="AH1348">_xlfn.IFS(
X1348&lt;=20, "&lt;20",
AND(X1348&gt;=20, X1348&lt;50), "20-50",
AND(X1348&gt;=50, X1348&lt;100), "50-100",
X1348&gt;=100, "&gt;100"
)</f>
        <v>50-100</v>
      </c>
      <c r="AI1348">
        <f t="shared" si="43"/>
        <v>0</v>
      </c>
      <c r="AJ1348" t="str" cm="1">
        <f t="array" ref="AJ1348">_xlfn.IFS(
C1348&lt;=20, "&lt;20",
AND(C1348&gt;=20, C1348&lt;35), "20-35",
AND(C1348&gt;=35, C1348&lt;50), "35-50",
C1348&gt;=50, "50-100"
)</f>
        <v>35-50</v>
      </c>
      <c r="AK1348" t="str" cm="1">
        <f t="array" ref="AK1348">_xlfn.IFS(
G1348&lt;6, "&lt;6",
AND(G1348&gt;=6, G1348&lt;12), "6-12",
AND(G1348&gt;=12, G1348&lt;18), "12-18",  AND(G1348&gt;=18, G1348&lt;24), "18-24", G1348&gt;=24, "24-36")</f>
        <v>&lt;6</v>
      </c>
    </row>
    <row r="1349" spans="1:37" x14ac:dyDescent="0.3">
      <c r="A1349" t="s">
        <v>1449</v>
      </c>
      <c r="B1349" t="s">
        <v>44</v>
      </c>
      <c r="C1349">
        <v>45</v>
      </c>
      <c r="D1349" t="s">
        <v>34</v>
      </c>
      <c r="E1349" t="s">
        <v>82</v>
      </c>
      <c r="F1349">
        <v>7</v>
      </c>
      <c r="G1349">
        <v>36</v>
      </c>
      <c r="H1349" t="s">
        <v>36</v>
      </c>
      <c r="I1349" t="s">
        <v>37</v>
      </c>
      <c r="J1349" t="s">
        <v>34</v>
      </c>
      <c r="K1349" t="s">
        <v>37</v>
      </c>
      <c r="L1349" t="s">
        <v>72</v>
      </c>
      <c r="M1349" t="s">
        <v>37</v>
      </c>
      <c r="N1349" t="s">
        <v>37</v>
      </c>
      <c r="O1349" t="s">
        <v>34</v>
      </c>
      <c r="P1349" t="s">
        <v>34</v>
      </c>
      <c r="Q1349" t="s">
        <v>34</v>
      </c>
      <c r="R1349" t="s">
        <v>34</v>
      </c>
      <c r="S1349" t="s">
        <v>34</v>
      </c>
      <c r="T1349" t="s">
        <v>37</v>
      </c>
      <c r="U1349" t="s">
        <v>39</v>
      </c>
      <c r="V1349" t="s">
        <v>34</v>
      </c>
      <c r="W1349" t="s">
        <v>51</v>
      </c>
      <c r="X1349">
        <v>55.45</v>
      </c>
      <c r="Y1349">
        <v>1477.65</v>
      </c>
      <c r="Z1349">
        <v>0</v>
      </c>
      <c r="AA1349">
        <v>0</v>
      </c>
      <c r="AB1349">
        <v>547.83000000000004</v>
      </c>
      <c r="AC1349">
        <v>2025.48</v>
      </c>
      <c r="AD1349" t="s">
        <v>41</v>
      </c>
      <c r="AE1349" t="s">
        <v>42</v>
      </c>
      <c r="AF1349" t="s">
        <v>42</v>
      </c>
      <c r="AG1349">
        <f t="shared" si="42"/>
        <v>0</v>
      </c>
      <c r="AH1349" t="str" cm="1">
        <f t="array" ref="AH1349">_xlfn.IFS(
X1349&lt;=20, "&lt;20",
AND(X1349&gt;=20, X1349&lt;50), "20-50",
AND(X1349&gt;=50, X1349&lt;100), "50-100",
X1349&gt;=100, "&gt;100"
)</f>
        <v>50-100</v>
      </c>
      <c r="AI1349">
        <f t="shared" si="43"/>
        <v>0</v>
      </c>
      <c r="AJ1349" t="str" cm="1">
        <f t="array" ref="AJ1349">_xlfn.IFS(
C1349&lt;=20, "&lt;20",
AND(C1349&gt;=20, C1349&lt;35), "20-35",
AND(C1349&gt;=35, C1349&lt;50), "35-50",
C1349&gt;=50, "50-100"
)</f>
        <v>35-50</v>
      </c>
      <c r="AK1349" t="str" cm="1">
        <f t="array" ref="AK1349">_xlfn.IFS(
G1349&lt;6, "&lt;6",
AND(G1349&gt;=6, G1349&lt;12), "6-12",
AND(G1349&gt;=12, G1349&lt;18), "12-18",  AND(G1349&gt;=18, G1349&lt;24), "18-24", G1349&gt;=24, "24-36")</f>
        <v>24-36</v>
      </c>
    </row>
    <row r="1350" spans="1:37" x14ac:dyDescent="0.3">
      <c r="A1350" t="s">
        <v>1450</v>
      </c>
      <c r="B1350" t="s">
        <v>44</v>
      </c>
      <c r="C1350">
        <v>49</v>
      </c>
      <c r="D1350" t="s">
        <v>37</v>
      </c>
      <c r="E1350" t="s">
        <v>45</v>
      </c>
      <c r="F1350">
        <v>9</v>
      </c>
      <c r="G1350">
        <v>3</v>
      </c>
      <c r="H1350" t="s">
        <v>70</v>
      </c>
      <c r="I1350" t="s">
        <v>37</v>
      </c>
      <c r="J1350" t="s">
        <v>37</v>
      </c>
      <c r="K1350" t="s">
        <v>37</v>
      </c>
      <c r="L1350" t="s">
        <v>72</v>
      </c>
      <c r="M1350" t="s">
        <v>34</v>
      </c>
      <c r="N1350" t="s">
        <v>37</v>
      </c>
      <c r="O1350" t="s">
        <v>37</v>
      </c>
      <c r="P1350" t="s">
        <v>37</v>
      </c>
      <c r="Q1350" t="s">
        <v>37</v>
      </c>
      <c r="R1350" t="s">
        <v>37</v>
      </c>
      <c r="S1350" t="s">
        <v>37</v>
      </c>
      <c r="T1350" t="s">
        <v>37</v>
      </c>
      <c r="U1350" t="s">
        <v>67</v>
      </c>
      <c r="V1350" t="s">
        <v>37</v>
      </c>
      <c r="W1350" t="s">
        <v>51</v>
      </c>
      <c r="X1350">
        <v>84.2</v>
      </c>
      <c r="Y1350">
        <v>5324.5</v>
      </c>
      <c r="Z1350">
        <v>0</v>
      </c>
      <c r="AA1350">
        <v>0</v>
      </c>
      <c r="AB1350">
        <v>2702.05</v>
      </c>
      <c r="AC1350">
        <v>8026.55</v>
      </c>
      <c r="AD1350" t="s">
        <v>41</v>
      </c>
      <c r="AE1350" t="s">
        <v>42</v>
      </c>
      <c r="AF1350" t="s">
        <v>42</v>
      </c>
      <c r="AG1350">
        <f t="shared" si="42"/>
        <v>0</v>
      </c>
      <c r="AH1350" t="str" cm="1">
        <f t="array" ref="AH1350">_xlfn.IFS(
X1350&lt;=20, "&lt;20",
AND(X1350&gt;=20, X1350&lt;50), "20-50",
AND(X1350&gt;=50, X1350&lt;100), "50-100",
X1350&gt;=100, "&gt;100"
)</f>
        <v>50-100</v>
      </c>
      <c r="AI1350">
        <f t="shared" si="43"/>
        <v>0</v>
      </c>
      <c r="AJ1350" t="str" cm="1">
        <f t="array" ref="AJ1350">_xlfn.IFS(
C1350&lt;=20, "&lt;20",
AND(C1350&gt;=20, C1350&lt;35), "20-35",
AND(C1350&gt;=35, C1350&lt;50), "35-50",
C1350&gt;=50, "50-100"
)</f>
        <v>35-50</v>
      </c>
      <c r="AK1350" t="str" cm="1">
        <f t="array" ref="AK1350">_xlfn.IFS(
G1350&lt;6, "&lt;6",
AND(G1350&gt;=6, G1350&lt;12), "6-12",
AND(G1350&gt;=12, G1350&lt;18), "12-18",  AND(G1350&gt;=18, G1350&lt;24), "18-24", G1350&gt;=24, "24-36")</f>
        <v>&lt;6</v>
      </c>
    </row>
    <row r="1351" spans="1:37" x14ac:dyDescent="0.3">
      <c r="A1351" t="s">
        <v>1451</v>
      </c>
      <c r="B1351" t="s">
        <v>33</v>
      </c>
      <c r="C1351">
        <v>21</v>
      </c>
      <c r="D1351" t="s">
        <v>37</v>
      </c>
      <c r="E1351" t="s">
        <v>48</v>
      </c>
      <c r="F1351">
        <v>11</v>
      </c>
      <c r="G1351">
        <v>4</v>
      </c>
      <c r="H1351" t="s">
        <v>36</v>
      </c>
      <c r="I1351" t="s">
        <v>37</v>
      </c>
      <c r="J1351" t="s">
        <v>37</v>
      </c>
      <c r="K1351" t="s">
        <v>37</v>
      </c>
      <c r="L1351" t="s">
        <v>50</v>
      </c>
      <c r="M1351" t="s">
        <v>34</v>
      </c>
      <c r="N1351" t="s">
        <v>34</v>
      </c>
      <c r="O1351" t="s">
        <v>34</v>
      </c>
      <c r="P1351" t="s">
        <v>37</v>
      </c>
      <c r="Q1351" t="s">
        <v>34</v>
      </c>
      <c r="R1351" t="s">
        <v>34</v>
      </c>
      <c r="S1351" t="s">
        <v>34</v>
      </c>
      <c r="T1351" t="s">
        <v>37</v>
      </c>
      <c r="U1351" t="s">
        <v>39</v>
      </c>
      <c r="V1351" t="s">
        <v>34</v>
      </c>
      <c r="W1351" t="s">
        <v>40</v>
      </c>
      <c r="X1351">
        <v>81.7</v>
      </c>
      <c r="Y1351">
        <v>2548.65</v>
      </c>
      <c r="Z1351">
        <v>0</v>
      </c>
      <c r="AA1351">
        <v>0</v>
      </c>
      <c r="AB1351">
        <v>532.58000000000004</v>
      </c>
      <c r="AC1351">
        <v>3081.23</v>
      </c>
      <c r="AD1351" t="s">
        <v>41</v>
      </c>
      <c r="AE1351" t="s">
        <v>42</v>
      </c>
      <c r="AF1351" t="s">
        <v>42</v>
      </c>
      <c r="AG1351">
        <f t="shared" si="42"/>
        <v>0</v>
      </c>
      <c r="AH1351" t="str" cm="1">
        <f t="array" ref="AH1351">_xlfn.IFS(
X1351&lt;=20, "&lt;20",
AND(X1351&gt;=20, X1351&lt;50), "20-50",
AND(X1351&gt;=50, X1351&lt;100), "50-100",
X1351&gt;=100, "&gt;100"
)</f>
        <v>50-100</v>
      </c>
      <c r="AI1351">
        <f t="shared" si="43"/>
        <v>0</v>
      </c>
      <c r="AJ1351" t="str" cm="1">
        <f t="array" ref="AJ1351">_xlfn.IFS(
C1351&lt;=20, "&lt;20",
AND(C1351&gt;=20, C1351&lt;35), "20-35",
AND(C1351&gt;=35, C1351&lt;50), "35-50",
C1351&gt;=50, "50-100"
)</f>
        <v>20-35</v>
      </c>
      <c r="AK1351" t="str" cm="1">
        <f t="array" ref="AK1351">_xlfn.IFS(
G1351&lt;6, "&lt;6",
AND(G1351&gt;=6, G1351&lt;12), "6-12",
AND(G1351&gt;=12, G1351&lt;18), "12-18",  AND(G1351&gt;=18, G1351&lt;24), "18-24", G1351&gt;=24, "24-36")</f>
        <v>&lt;6</v>
      </c>
    </row>
    <row r="1352" spans="1:37" x14ac:dyDescent="0.3">
      <c r="A1352" t="s">
        <v>1452</v>
      </c>
      <c r="B1352" t="s">
        <v>44</v>
      </c>
      <c r="C1352">
        <v>55</v>
      </c>
      <c r="D1352" t="s">
        <v>37</v>
      </c>
      <c r="E1352" t="s">
        <v>61</v>
      </c>
      <c r="F1352">
        <v>13</v>
      </c>
      <c r="G1352">
        <v>4</v>
      </c>
      <c r="H1352" t="s">
        <v>36</v>
      </c>
      <c r="I1352" t="s">
        <v>37</v>
      </c>
      <c r="J1352" t="s">
        <v>37</v>
      </c>
      <c r="K1352" t="s">
        <v>37</v>
      </c>
      <c r="L1352" t="s">
        <v>50</v>
      </c>
      <c r="M1352" t="s">
        <v>37</v>
      </c>
      <c r="N1352" t="s">
        <v>34</v>
      </c>
      <c r="O1352" t="s">
        <v>34</v>
      </c>
      <c r="P1352" t="s">
        <v>34</v>
      </c>
      <c r="Q1352" t="s">
        <v>37</v>
      </c>
      <c r="R1352" t="s">
        <v>37</v>
      </c>
      <c r="S1352" t="s">
        <v>37</v>
      </c>
      <c r="T1352" t="s">
        <v>37</v>
      </c>
      <c r="U1352" t="s">
        <v>46</v>
      </c>
      <c r="V1352" t="s">
        <v>37</v>
      </c>
      <c r="W1352" t="s">
        <v>143</v>
      </c>
      <c r="X1352">
        <v>100.85</v>
      </c>
      <c r="Y1352">
        <v>4847.3500000000004</v>
      </c>
      <c r="Z1352">
        <v>0</v>
      </c>
      <c r="AA1352">
        <v>0</v>
      </c>
      <c r="AB1352">
        <v>2195.69</v>
      </c>
      <c r="AC1352">
        <v>7043.04</v>
      </c>
      <c r="AD1352" t="s">
        <v>41</v>
      </c>
      <c r="AE1352" t="s">
        <v>42</v>
      </c>
      <c r="AF1352" t="s">
        <v>42</v>
      </c>
      <c r="AG1352">
        <f t="shared" si="42"/>
        <v>0</v>
      </c>
      <c r="AH1352" t="str" cm="1">
        <f t="array" ref="AH1352">_xlfn.IFS(
X1352&lt;=20, "&lt;20",
AND(X1352&gt;=20, X1352&lt;50), "20-50",
AND(X1352&gt;=50, X1352&lt;100), "50-100",
X1352&gt;=100, "&gt;100"
)</f>
        <v>&gt;100</v>
      </c>
      <c r="AI1352">
        <f t="shared" si="43"/>
        <v>0</v>
      </c>
      <c r="AJ1352" t="str" cm="1">
        <f t="array" ref="AJ1352">_xlfn.IFS(
C1352&lt;=20, "&lt;20",
AND(C1352&gt;=20, C1352&lt;35), "20-35",
AND(C1352&gt;=35, C1352&lt;50), "35-50",
C1352&gt;=50, "50-100"
)</f>
        <v>50-100</v>
      </c>
      <c r="AK1352" t="str" cm="1">
        <f t="array" ref="AK1352">_xlfn.IFS(
G1352&lt;6, "&lt;6",
AND(G1352&gt;=6, G1352&lt;12), "6-12",
AND(G1352&gt;=12, G1352&lt;18), "12-18",  AND(G1352&gt;=18, G1352&lt;24), "18-24", G1352&gt;=24, "24-36")</f>
        <v>&lt;6</v>
      </c>
    </row>
    <row r="1353" spans="1:37" x14ac:dyDescent="0.3">
      <c r="A1353" t="s">
        <v>1453</v>
      </c>
      <c r="B1353" t="s">
        <v>44</v>
      </c>
      <c r="C1353">
        <v>50</v>
      </c>
      <c r="D1353" t="s">
        <v>37</v>
      </c>
      <c r="E1353" t="s">
        <v>61</v>
      </c>
      <c r="F1353">
        <v>8</v>
      </c>
      <c r="G1353">
        <v>25</v>
      </c>
      <c r="H1353" t="s">
        <v>66</v>
      </c>
      <c r="I1353" t="s">
        <v>37</v>
      </c>
      <c r="J1353" t="s">
        <v>37</v>
      </c>
      <c r="K1353" t="s">
        <v>37</v>
      </c>
      <c r="L1353" t="s">
        <v>50</v>
      </c>
      <c r="M1353" t="s">
        <v>37</v>
      </c>
      <c r="N1353" t="s">
        <v>37</v>
      </c>
      <c r="O1353" t="s">
        <v>37</v>
      </c>
      <c r="P1353" t="s">
        <v>37</v>
      </c>
      <c r="Q1353" t="s">
        <v>37</v>
      </c>
      <c r="R1353" t="s">
        <v>37</v>
      </c>
      <c r="S1353" t="s">
        <v>37</v>
      </c>
      <c r="T1353" t="s">
        <v>37</v>
      </c>
      <c r="U1353" t="s">
        <v>67</v>
      </c>
      <c r="V1353" t="s">
        <v>34</v>
      </c>
      <c r="W1353" t="s">
        <v>51</v>
      </c>
      <c r="X1353">
        <v>114.45</v>
      </c>
      <c r="Y1353">
        <v>8100.55</v>
      </c>
      <c r="Z1353">
        <v>0</v>
      </c>
      <c r="AA1353">
        <v>0</v>
      </c>
      <c r="AB1353">
        <v>1796.4</v>
      </c>
      <c r="AC1353">
        <v>9896.9500000000007</v>
      </c>
      <c r="AD1353" t="s">
        <v>41</v>
      </c>
      <c r="AE1353" t="s">
        <v>42</v>
      </c>
      <c r="AF1353" t="s">
        <v>42</v>
      </c>
      <c r="AG1353">
        <f t="shared" si="42"/>
        <v>0</v>
      </c>
      <c r="AH1353" t="str" cm="1">
        <f t="array" ref="AH1353">_xlfn.IFS(
X1353&lt;=20, "&lt;20",
AND(X1353&gt;=20, X1353&lt;50), "20-50",
AND(X1353&gt;=50, X1353&lt;100), "50-100",
X1353&gt;=100, "&gt;100"
)</f>
        <v>&gt;100</v>
      </c>
      <c r="AI1353">
        <f t="shared" si="43"/>
        <v>0</v>
      </c>
      <c r="AJ1353" t="str" cm="1">
        <f t="array" ref="AJ1353">_xlfn.IFS(
C1353&lt;=20, "&lt;20",
AND(C1353&gt;=20, C1353&lt;35), "20-35",
AND(C1353&gt;=35, C1353&lt;50), "35-50",
C1353&gt;=50, "50-100"
)</f>
        <v>50-100</v>
      </c>
      <c r="AK1353" t="str" cm="1">
        <f t="array" ref="AK1353">_xlfn.IFS(
G1353&lt;6, "&lt;6",
AND(G1353&gt;=6, G1353&lt;12), "6-12",
AND(G1353&gt;=12, G1353&lt;18), "12-18",  AND(G1353&gt;=18, G1353&lt;24), "18-24", G1353&gt;=24, "24-36")</f>
        <v>24-36</v>
      </c>
    </row>
    <row r="1354" spans="1:37" x14ac:dyDescent="0.3">
      <c r="A1354" t="s">
        <v>1454</v>
      </c>
      <c r="B1354" t="s">
        <v>44</v>
      </c>
      <c r="C1354">
        <v>34</v>
      </c>
      <c r="D1354" t="s">
        <v>37</v>
      </c>
      <c r="E1354" t="s">
        <v>87</v>
      </c>
      <c r="F1354">
        <v>2</v>
      </c>
      <c r="G1354">
        <v>30</v>
      </c>
      <c r="H1354" t="s">
        <v>36</v>
      </c>
      <c r="I1354" t="s">
        <v>37</v>
      </c>
      <c r="J1354" t="s">
        <v>37</v>
      </c>
      <c r="K1354" t="s">
        <v>37</v>
      </c>
      <c r="L1354" t="s">
        <v>38</v>
      </c>
      <c r="M1354" t="s">
        <v>34</v>
      </c>
      <c r="N1354" t="s">
        <v>37</v>
      </c>
      <c r="O1354" t="s">
        <v>34</v>
      </c>
      <c r="P1354" t="s">
        <v>34</v>
      </c>
      <c r="Q1354" t="s">
        <v>34</v>
      </c>
      <c r="R1354" t="s">
        <v>37</v>
      </c>
      <c r="S1354" t="s">
        <v>37</v>
      </c>
      <c r="T1354" t="s">
        <v>37</v>
      </c>
      <c r="U1354" t="s">
        <v>46</v>
      </c>
      <c r="V1354" t="s">
        <v>37</v>
      </c>
      <c r="W1354" t="s">
        <v>51</v>
      </c>
      <c r="X1354">
        <v>64</v>
      </c>
      <c r="Y1354">
        <v>370.25</v>
      </c>
      <c r="Z1354">
        <v>0</v>
      </c>
      <c r="AA1354">
        <v>0</v>
      </c>
      <c r="AB1354">
        <v>223.9</v>
      </c>
      <c r="AC1354">
        <v>594.15</v>
      </c>
      <c r="AD1354" t="s">
        <v>41</v>
      </c>
      <c r="AE1354" t="s">
        <v>42</v>
      </c>
      <c r="AF1354" t="s">
        <v>42</v>
      </c>
      <c r="AG1354">
        <f t="shared" si="42"/>
        <v>0</v>
      </c>
      <c r="AH1354" t="str" cm="1">
        <f t="array" ref="AH1354">_xlfn.IFS(
X1354&lt;=20, "&lt;20",
AND(X1354&gt;=20, X1354&lt;50), "20-50",
AND(X1354&gt;=50, X1354&lt;100), "50-100",
X1354&gt;=100, "&gt;100"
)</f>
        <v>50-100</v>
      </c>
      <c r="AI1354">
        <f t="shared" si="43"/>
        <v>0</v>
      </c>
      <c r="AJ1354" t="str" cm="1">
        <f t="array" ref="AJ1354">_xlfn.IFS(
C1354&lt;=20, "&lt;20",
AND(C1354&gt;=20, C1354&lt;35), "20-35",
AND(C1354&gt;=35, C1354&lt;50), "35-50",
C1354&gt;=50, "50-100"
)</f>
        <v>20-35</v>
      </c>
      <c r="AK1354" t="str" cm="1">
        <f t="array" ref="AK1354">_xlfn.IFS(
G1354&lt;6, "&lt;6",
AND(G1354&gt;=6, G1354&lt;12), "6-12",
AND(G1354&gt;=12, G1354&lt;18), "12-18",  AND(G1354&gt;=18, G1354&lt;24), "18-24", G1354&gt;=24, "24-36")</f>
        <v>24-36</v>
      </c>
    </row>
    <row r="1355" spans="1:37" x14ac:dyDescent="0.3">
      <c r="A1355" t="s">
        <v>1455</v>
      </c>
      <c r="B1355" t="s">
        <v>33</v>
      </c>
      <c r="C1355">
        <v>56</v>
      </c>
      <c r="D1355" t="s">
        <v>34</v>
      </c>
      <c r="E1355" t="s">
        <v>90</v>
      </c>
      <c r="F1355">
        <v>9</v>
      </c>
      <c r="G1355">
        <v>9</v>
      </c>
      <c r="H1355" t="s">
        <v>36</v>
      </c>
      <c r="I1355" t="s">
        <v>37</v>
      </c>
      <c r="J1355" t="s">
        <v>34</v>
      </c>
      <c r="K1355" t="s">
        <v>37</v>
      </c>
      <c r="L1355" t="s">
        <v>38</v>
      </c>
      <c r="M1355" t="s">
        <v>37</v>
      </c>
      <c r="N1355" t="s">
        <v>34</v>
      </c>
      <c r="O1355" t="s">
        <v>37</v>
      </c>
      <c r="P1355" t="s">
        <v>34</v>
      </c>
      <c r="Q1355" t="s">
        <v>34</v>
      </c>
      <c r="R1355" t="s">
        <v>34</v>
      </c>
      <c r="S1355" t="s">
        <v>34</v>
      </c>
      <c r="T1355" t="s">
        <v>37</v>
      </c>
      <c r="U1355" t="s">
        <v>46</v>
      </c>
      <c r="V1355" t="s">
        <v>34</v>
      </c>
      <c r="W1355" t="s">
        <v>40</v>
      </c>
      <c r="X1355">
        <v>55.7</v>
      </c>
      <c r="Y1355">
        <v>55.7</v>
      </c>
      <c r="Z1355">
        <v>0</v>
      </c>
      <c r="AA1355">
        <v>0</v>
      </c>
      <c r="AB1355">
        <v>17.68</v>
      </c>
      <c r="AC1355">
        <v>73.38</v>
      </c>
      <c r="AD1355" t="s">
        <v>85</v>
      </c>
      <c r="AE1355" t="s">
        <v>42</v>
      </c>
      <c r="AF1355" t="s">
        <v>42</v>
      </c>
      <c r="AG1355">
        <f t="shared" si="42"/>
        <v>0</v>
      </c>
      <c r="AH1355" t="str" cm="1">
        <f t="array" ref="AH1355">_xlfn.IFS(
X1355&lt;=20, "&lt;20",
AND(X1355&gt;=20, X1355&lt;50), "20-50",
AND(X1355&gt;=50, X1355&lt;100), "50-100",
X1355&gt;=100, "&gt;100"
)</f>
        <v>50-100</v>
      </c>
      <c r="AI1355">
        <f t="shared" si="43"/>
        <v>1</v>
      </c>
      <c r="AJ1355" t="str" cm="1">
        <f t="array" ref="AJ1355">_xlfn.IFS(
C1355&lt;=20, "&lt;20",
AND(C1355&gt;=20, C1355&lt;35), "20-35",
AND(C1355&gt;=35, C1355&lt;50), "35-50",
C1355&gt;=50, "50-100"
)</f>
        <v>50-100</v>
      </c>
      <c r="AK1355" t="str" cm="1">
        <f t="array" ref="AK1355">_xlfn.IFS(
G1355&lt;6, "&lt;6",
AND(G1355&gt;=6, G1355&lt;12), "6-12",
AND(G1355&gt;=12, G1355&lt;18), "12-18",  AND(G1355&gt;=18, G1355&lt;24), "18-24", G1355&gt;=24, "24-36")</f>
        <v>6-12</v>
      </c>
    </row>
    <row r="1356" spans="1:37" x14ac:dyDescent="0.3">
      <c r="A1356" t="s">
        <v>1456</v>
      </c>
      <c r="B1356" t="s">
        <v>44</v>
      </c>
      <c r="C1356">
        <v>83</v>
      </c>
      <c r="D1356" t="s">
        <v>37</v>
      </c>
      <c r="E1356" t="s">
        <v>114</v>
      </c>
      <c r="F1356">
        <v>15</v>
      </c>
      <c r="G1356">
        <v>28</v>
      </c>
      <c r="H1356" t="s">
        <v>36</v>
      </c>
      <c r="I1356" t="s">
        <v>34</v>
      </c>
      <c r="J1356" t="s">
        <v>34</v>
      </c>
      <c r="K1356" t="s">
        <v>37</v>
      </c>
      <c r="L1356" t="s">
        <v>72</v>
      </c>
      <c r="M1356" t="s">
        <v>37</v>
      </c>
      <c r="N1356" t="s">
        <v>37</v>
      </c>
      <c r="O1356" t="s">
        <v>37</v>
      </c>
      <c r="P1356" t="s">
        <v>34</v>
      </c>
      <c r="Q1356" t="s">
        <v>37</v>
      </c>
      <c r="R1356" t="s">
        <v>37</v>
      </c>
      <c r="S1356" t="s">
        <v>34</v>
      </c>
      <c r="T1356" t="s">
        <v>37</v>
      </c>
      <c r="U1356" t="s">
        <v>67</v>
      </c>
      <c r="V1356" t="s">
        <v>37</v>
      </c>
      <c r="W1356" t="s">
        <v>51</v>
      </c>
      <c r="X1356">
        <v>59.45</v>
      </c>
      <c r="Y1356">
        <v>1884.65</v>
      </c>
      <c r="Z1356">
        <v>0</v>
      </c>
      <c r="AA1356">
        <v>0</v>
      </c>
      <c r="AB1356">
        <v>0</v>
      </c>
      <c r="AC1356">
        <v>1884.65</v>
      </c>
      <c r="AD1356" t="s">
        <v>41</v>
      </c>
      <c r="AE1356" t="s">
        <v>42</v>
      </c>
      <c r="AF1356" t="s">
        <v>42</v>
      </c>
      <c r="AG1356">
        <f t="shared" si="42"/>
        <v>0</v>
      </c>
      <c r="AH1356" t="str" cm="1">
        <f t="array" ref="AH1356">_xlfn.IFS(
X1356&lt;=20, "&lt;20",
AND(X1356&gt;=20, X1356&lt;50), "20-50",
AND(X1356&gt;=50, X1356&lt;100), "50-100",
X1356&gt;=100, "&gt;100"
)</f>
        <v>50-100</v>
      </c>
      <c r="AI1356">
        <f t="shared" si="43"/>
        <v>0</v>
      </c>
      <c r="AJ1356" t="str" cm="1">
        <f t="array" ref="AJ1356">_xlfn.IFS(
C1356&lt;=20, "&lt;20",
AND(C1356&gt;=20, C1356&lt;35), "20-35",
AND(C1356&gt;=35, C1356&lt;50), "35-50",
C1356&gt;=50, "50-100"
)</f>
        <v>50-100</v>
      </c>
      <c r="AK1356" t="str" cm="1">
        <f t="array" ref="AK1356">_xlfn.IFS(
G1356&lt;6, "&lt;6",
AND(G1356&gt;=6, G1356&lt;12), "6-12",
AND(G1356&gt;=12, G1356&lt;18), "12-18",  AND(G1356&gt;=18, G1356&lt;24), "18-24", G1356&gt;=24, "24-36")</f>
        <v>24-36</v>
      </c>
    </row>
    <row r="1357" spans="1:37" x14ac:dyDescent="0.3">
      <c r="A1357" t="s">
        <v>1457</v>
      </c>
      <c r="B1357" t="s">
        <v>44</v>
      </c>
      <c r="C1357">
        <v>59</v>
      </c>
      <c r="D1357" t="s">
        <v>37</v>
      </c>
      <c r="E1357" t="s">
        <v>90</v>
      </c>
      <c r="F1357">
        <v>6</v>
      </c>
      <c r="G1357">
        <v>25</v>
      </c>
      <c r="H1357" t="s">
        <v>49</v>
      </c>
      <c r="I1357" t="s">
        <v>34</v>
      </c>
      <c r="J1357" t="s">
        <v>34</v>
      </c>
      <c r="K1357" t="s">
        <v>37</v>
      </c>
      <c r="L1357" t="s">
        <v>72</v>
      </c>
      <c r="M1357" t="s">
        <v>34</v>
      </c>
      <c r="N1357" t="s">
        <v>34</v>
      </c>
      <c r="O1357" t="s">
        <v>37</v>
      </c>
      <c r="P1357" t="s">
        <v>37</v>
      </c>
      <c r="Q1357" t="s">
        <v>34</v>
      </c>
      <c r="R1357" t="s">
        <v>34</v>
      </c>
      <c r="S1357" t="s">
        <v>34</v>
      </c>
      <c r="T1357" t="s">
        <v>37</v>
      </c>
      <c r="U1357" t="s">
        <v>46</v>
      </c>
      <c r="V1357" t="s">
        <v>34</v>
      </c>
      <c r="W1357" t="s">
        <v>40</v>
      </c>
      <c r="X1357">
        <v>35.9</v>
      </c>
      <c r="Y1357">
        <v>35.9</v>
      </c>
      <c r="Z1357">
        <v>0</v>
      </c>
      <c r="AA1357">
        <v>0</v>
      </c>
      <c r="AB1357">
        <v>0</v>
      </c>
      <c r="AC1357">
        <v>35.9</v>
      </c>
      <c r="AD1357" t="s">
        <v>85</v>
      </c>
      <c r="AE1357" t="s">
        <v>42</v>
      </c>
      <c r="AF1357" t="s">
        <v>42</v>
      </c>
      <c r="AG1357">
        <f t="shared" si="42"/>
        <v>0</v>
      </c>
      <c r="AH1357" t="str" cm="1">
        <f t="array" ref="AH1357">_xlfn.IFS(
X1357&lt;=20, "&lt;20",
AND(X1357&gt;=20, X1357&lt;50), "20-50",
AND(X1357&gt;=50, X1357&lt;100), "50-100",
X1357&gt;=100, "&gt;100"
)</f>
        <v>20-50</v>
      </c>
      <c r="AI1357">
        <f t="shared" si="43"/>
        <v>1</v>
      </c>
      <c r="AJ1357" t="str" cm="1">
        <f t="array" ref="AJ1357">_xlfn.IFS(
C1357&lt;=20, "&lt;20",
AND(C1357&gt;=20, C1357&lt;35), "20-35",
AND(C1357&gt;=35, C1357&lt;50), "35-50",
C1357&gt;=50, "50-100"
)</f>
        <v>50-100</v>
      </c>
      <c r="AK1357" t="str" cm="1">
        <f t="array" ref="AK1357">_xlfn.IFS(
G1357&lt;6, "&lt;6",
AND(G1357&gt;=6, G1357&lt;12), "6-12",
AND(G1357&gt;=12, G1357&lt;18), "12-18",  AND(G1357&gt;=18, G1357&lt;24), "18-24", G1357&gt;=24, "24-36")</f>
        <v>24-36</v>
      </c>
    </row>
    <row r="1358" spans="1:37" x14ac:dyDescent="0.3">
      <c r="A1358" t="s">
        <v>1458</v>
      </c>
      <c r="B1358" t="s">
        <v>33</v>
      </c>
      <c r="C1358">
        <v>51</v>
      </c>
      <c r="D1358" t="s">
        <v>34</v>
      </c>
      <c r="E1358" t="s">
        <v>64</v>
      </c>
      <c r="F1358">
        <v>0</v>
      </c>
      <c r="G1358">
        <v>13</v>
      </c>
      <c r="H1358" t="s">
        <v>36</v>
      </c>
      <c r="I1358" t="s">
        <v>37</v>
      </c>
      <c r="J1358" t="s">
        <v>37</v>
      </c>
      <c r="K1358" t="s">
        <v>34</v>
      </c>
      <c r="L1358" t="s">
        <v>34</v>
      </c>
      <c r="M1358" t="s">
        <v>34</v>
      </c>
      <c r="N1358" t="s">
        <v>34</v>
      </c>
      <c r="O1358" t="s">
        <v>34</v>
      </c>
      <c r="P1358" t="s">
        <v>34</v>
      </c>
      <c r="Q1358" t="s">
        <v>34</v>
      </c>
      <c r="R1358" t="s">
        <v>34</v>
      </c>
      <c r="S1358" t="s">
        <v>34</v>
      </c>
      <c r="T1358" t="s">
        <v>34</v>
      </c>
      <c r="U1358" t="s">
        <v>67</v>
      </c>
      <c r="V1358" t="s">
        <v>34</v>
      </c>
      <c r="W1358" t="s">
        <v>40</v>
      </c>
      <c r="X1358">
        <v>26</v>
      </c>
      <c r="Y1358">
        <v>1654.85</v>
      </c>
      <c r="Z1358">
        <v>0</v>
      </c>
      <c r="AA1358">
        <v>0</v>
      </c>
      <c r="AB1358">
        <v>191.75</v>
      </c>
      <c r="AC1358">
        <v>1846.6</v>
      </c>
      <c r="AD1358" t="s">
        <v>41</v>
      </c>
      <c r="AE1358" t="s">
        <v>42</v>
      </c>
      <c r="AF1358" t="s">
        <v>42</v>
      </c>
      <c r="AG1358">
        <f t="shared" si="42"/>
        <v>0</v>
      </c>
      <c r="AH1358" t="str" cm="1">
        <f t="array" ref="AH1358">_xlfn.IFS(
X1358&lt;=20, "&lt;20",
AND(X1358&gt;=20, X1358&lt;50), "20-50",
AND(X1358&gt;=50, X1358&lt;100), "50-100",
X1358&gt;=100, "&gt;100"
)</f>
        <v>20-50</v>
      </c>
      <c r="AI1358">
        <f t="shared" si="43"/>
        <v>0</v>
      </c>
      <c r="AJ1358" t="str" cm="1">
        <f t="array" ref="AJ1358">_xlfn.IFS(
C1358&lt;=20, "&lt;20",
AND(C1358&gt;=20, C1358&lt;35), "20-35",
AND(C1358&gt;=35, C1358&lt;50), "35-50",
C1358&gt;=50, "50-100"
)</f>
        <v>50-100</v>
      </c>
      <c r="AK1358" t="str" cm="1">
        <f t="array" ref="AK1358">_xlfn.IFS(
G1358&lt;6, "&lt;6",
AND(G1358&gt;=6, G1358&lt;12), "6-12",
AND(G1358&gt;=12, G1358&lt;18), "12-18",  AND(G1358&gt;=18, G1358&lt;24), "18-24", G1358&gt;=24, "24-36")</f>
        <v>12-18</v>
      </c>
    </row>
    <row r="1359" spans="1:37" x14ac:dyDescent="0.3">
      <c r="A1359" t="s">
        <v>1459</v>
      </c>
      <c r="B1359" t="s">
        <v>44</v>
      </c>
      <c r="C1359">
        <v>37</v>
      </c>
      <c r="D1359" t="s">
        <v>37</v>
      </c>
      <c r="E1359" t="s">
        <v>48</v>
      </c>
      <c r="F1359">
        <v>14</v>
      </c>
      <c r="G1359">
        <v>35</v>
      </c>
      <c r="H1359" t="s">
        <v>36</v>
      </c>
      <c r="I1359" t="s">
        <v>37</v>
      </c>
      <c r="J1359" t="s">
        <v>37</v>
      </c>
      <c r="K1359" t="s">
        <v>37</v>
      </c>
      <c r="L1359" t="s">
        <v>38</v>
      </c>
      <c r="M1359" t="s">
        <v>34</v>
      </c>
      <c r="N1359" t="s">
        <v>34</v>
      </c>
      <c r="O1359" t="s">
        <v>37</v>
      </c>
      <c r="P1359" t="s">
        <v>37</v>
      </c>
      <c r="Q1359" t="s">
        <v>37</v>
      </c>
      <c r="R1359" t="s">
        <v>37</v>
      </c>
      <c r="S1359" t="s">
        <v>37</v>
      </c>
      <c r="T1359" t="s">
        <v>37</v>
      </c>
      <c r="U1359" t="s">
        <v>39</v>
      </c>
      <c r="V1359" t="s">
        <v>34</v>
      </c>
      <c r="W1359" t="s">
        <v>40</v>
      </c>
      <c r="X1359">
        <v>80.55</v>
      </c>
      <c r="Y1359">
        <v>4847.05</v>
      </c>
      <c r="Z1359">
        <v>0</v>
      </c>
      <c r="AA1359">
        <v>0</v>
      </c>
      <c r="AB1359">
        <v>966.6</v>
      </c>
      <c r="AC1359">
        <v>5813.65</v>
      </c>
      <c r="AD1359" t="s">
        <v>41</v>
      </c>
      <c r="AE1359" t="s">
        <v>42</v>
      </c>
      <c r="AF1359" t="s">
        <v>42</v>
      </c>
      <c r="AG1359">
        <f t="shared" si="42"/>
        <v>0</v>
      </c>
      <c r="AH1359" t="str" cm="1">
        <f t="array" ref="AH1359">_xlfn.IFS(
X1359&lt;=20, "&lt;20",
AND(X1359&gt;=20, X1359&lt;50), "20-50",
AND(X1359&gt;=50, X1359&lt;100), "50-100",
X1359&gt;=100, "&gt;100"
)</f>
        <v>50-100</v>
      </c>
      <c r="AI1359">
        <f t="shared" si="43"/>
        <v>0</v>
      </c>
      <c r="AJ1359" t="str" cm="1">
        <f t="array" ref="AJ1359">_xlfn.IFS(
C1359&lt;=20, "&lt;20",
AND(C1359&gt;=20, C1359&lt;35), "20-35",
AND(C1359&gt;=35, C1359&lt;50), "35-50",
C1359&gt;=50, "50-100"
)</f>
        <v>35-50</v>
      </c>
      <c r="AK1359" t="str" cm="1">
        <f t="array" ref="AK1359">_xlfn.IFS(
G1359&lt;6, "&lt;6",
AND(G1359&gt;=6, G1359&lt;12), "6-12",
AND(G1359&gt;=12, G1359&lt;18), "12-18",  AND(G1359&gt;=18, G1359&lt;24), "18-24", G1359&gt;=24, "24-36")</f>
        <v>24-36</v>
      </c>
    </row>
    <row r="1360" spans="1:37" x14ac:dyDescent="0.3">
      <c r="A1360" t="s">
        <v>1460</v>
      </c>
      <c r="B1360" t="s">
        <v>33</v>
      </c>
      <c r="C1360">
        <v>64</v>
      </c>
      <c r="D1360" t="s">
        <v>37</v>
      </c>
      <c r="E1360" t="s">
        <v>69</v>
      </c>
      <c r="F1360">
        <v>13</v>
      </c>
      <c r="G1360">
        <v>29</v>
      </c>
      <c r="H1360" t="s">
        <v>36</v>
      </c>
      <c r="I1360" t="s">
        <v>37</v>
      </c>
      <c r="J1360" t="s">
        <v>34</v>
      </c>
      <c r="K1360" t="s">
        <v>37</v>
      </c>
      <c r="L1360" t="s">
        <v>72</v>
      </c>
      <c r="M1360" t="s">
        <v>37</v>
      </c>
      <c r="N1360" t="s">
        <v>37</v>
      </c>
      <c r="O1360" t="s">
        <v>37</v>
      </c>
      <c r="P1360" t="s">
        <v>37</v>
      </c>
      <c r="Q1360" t="s">
        <v>37</v>
      </c>
      <c r="R1360" t="s">
        <v>37</v>
      </c>
      <c r="S1360" t="s">
        <v>37</v>
      </c>
      <c r="T1360" t="s">
        <v>37</v>
      </c>
      <c r="U1360" t="s">
        <v>39</v>
      </c>
      <c r="V1360" t="s">
        <v>37</v>
      </c>
      <c r="W1360" t="s">
        <v>51</v>
      </c>
      <c r="X1360">
        <v>84</v>
      </c>
      <c r="Y1360">
        <v>5329.55</v>
      </c>
      <c r="Z1360">
        <v>0</v>
      </c>
      <c r="AA1360">
        <v>0</v>
      </c>
      <c r="AB1360">
        <v>2560.9499999999998</v>
      </c>
      <c r="AC1360">
        <v>7890.5</v>
      </c>
      <c r="AD1360" t="s">
        <v>41</v>
      </c>
      <c r="AE1360" t="s">
        <v>42</v>
      </c>
      <c r="AF1360" t="s">
        <v>42</v>
      </c>
      <c r="AG1360">
        <f t="shared" si="42"/>
        <v>0</v>
      </c>
      <c r="AH1360" t="str" cm="1">
        <f t="array" ref="AH1360">_xlfn.IFS(
X1360&lt;=20, "&lt;20",
AND(X1360&gt;=20, X1360&lt;50), "20-50",
AND(X1360&gt;=50, X1360&lt;100), "50-100",
X1360&gt;=100, "&gt;100"
)</f>
        <v>50-100</v>
      </c>
      <c r="AI1360">
        <f t="shared" si="43"/>
        <v>0</v>
      </c>
      <c r="AJ1360" t="str" cm="1">
        <f t="array" ref="AJ1360">_xlfn.IFS(
C1360&lt;=20, "&lt;20",
AND(C1360&gt;=20, C1360&lt;35), "20-35",
AND(C1360&gt;=35, C1360&lt;50), "35-50",
C1360&gt;=50, "50-100"
)</f>
        <v>50-100</v>
      </c>
      <c r="AK1360" t="str" cm="1">
        <f t="array" ref="AK1360">_xlfn.IFS(
G1360&lt;6, "&lt;6",
AND(G1360&gt;=6, G1360&lt;12), "6-12",
AND(G1360&gt;=12, G1360&lt;18), "12-18",  AND(G1360&gt;=18, G1360&lt;24), "18-24", G1360&gt;=24, "24-36")</f>
        <v>24-36</v>
      </c>
    </row>
    <row r="1361" spans="1:37" x14ac:dyDescent="0.3">
      <c r="A1361" t="s">
        <v>1461</v>
      </c>
      <c r="B1361" t="s">
        <v>33</v>
      </c>
      <c r="C1361">
        <v>72</v>
      </c>
      <c r="D1361" t="s">
        <v>37</v>
      </c>
      <c r="E1361" t="s">
        <v>61</v>
      </c>
      <c r="F1361">
        <v>3</v>
      </c>
      <c r="G1361">
        <v>20</v>
      </c>
      <c r="H1361" t="s">
        <v>49</v>
      </c>
      <c r="I1361" t="s">
        <v>37</v>
      </c>
      <c r="J1361" t="s">
        <v>34</v>
      </c>
      <c r="K1361" t="s">
        <v>37</v>
      </c>
      <c r="L1361" t="s">
        <v>50</v>
      </c>
      <c r="M1361" t="s">
        <v>34</v>
      </c>
      <c r="N1361" t="s">
        <v>34</v>
      </c>
      <c r="O1361" t="s">
        <v>34</v>
      </c>
      <c r="P1361" t="s">
        <v>34</v>
      </c>
      <c r="Q1361" t="s">
        <v>34</v>
      </c>
      <c r="R1361" t="s">
        <v>34</v>
      </c>
      <c r="S1361" t="s">
        <v>34</v>
      </c>
      <c r="T1361" t="s">
        <v>37</v>
      </c>
      <c r="U1361" t="s">
        <v>46</v>
      </c>
      <c r="V1361" t="s">
        <v>37</v>
      </c>
      <c r="W1361" t="s">
        <v>51</v>
      </c>
      <c r="X1361">
        <v>70.400000000000006</v>
      </c>
      <c r="Y1361">
        <v>204.7</v>
      </c>
      <c r="Z1361">
        <v>0</v>
      </c>
      <c r="AA1361">
        <v>0</v>
      </c>
      <c r="AB1361">
        <v>6.78</v>
      </c>
      <c r="AC1361">
        <v>211.48</v>
      </c>
      <c r="AD1361" t="s">
        <v>52</v>
      </c>
      <c r="AE1361" t="s">
        <v>94</v>
      </c>
      <c r="AF1361" t="s">
        <v>95</v>
      </c>
      <c r="AG1361">
        <f t="shared" si="42"/>
        <v>1</v>
      </c>
      <c r="AH1361" t="str" cm="1">
        <f t="array" ref="AH1361">_xlfn.IFS(
X1361&lt;=20, "&lt;20",
AND(X1361&gt;=20, X1361&lt;50), "20-50",
AND(X1361&gt;=50, X1361&lt;100), "50-100",
X1361&gt;=100, "&gt;100"
)</f>
        <v>50-100</v>
      </c>
      <c r="AI1361">
        <f t="shared" si="43"/>
        <v>0</v>
      </c>
      <c r="AJ1361" t="str" cm="1">
        <f t="array" ref="AJ1361">_xlfn.IFS(
C1361&lt;=20, "&lt;20",
AND(C1361&gt;=20, C1361&lt;35), "20-35",
AND(C1361&gt;=35, C1361&lt;50), "35-50",
C1361&gt;=50, "50-100"
)</f>
        <v>50-100</v>
      </c>
      <c r="AK1361" t="str" cm="1">
        <f t="array" ref="AK1361">_xlfn.IFS(
G1361&lt;6, "&lt;6",
AND(G1361&gt;=6, G1361&lt;12), "6-12",
AND(G1361&gt;=12, G1361&lt;18), "12-18",  AND(G1361&gt;=18, G1361&lt;24), "18-24", G1361&gt;=24, "24-36")</f>
        <v>18-24</v>
      </c>
    </row>
    <row r="1362" spans="1:37" x14ac:dyDescent="0.3">
      <c r="A1362" t="s">
        <v>1462</v>
      </c>
      <c r="B1362" t="s">
        <v>44</v>
      </c>
      <c r="C1362">
        <v>72</v>
      </c>
      <c r="D1362" t="s">
        <v>37</v>
      </c>
      <c r="E1362" t="s">
        <v>74</v>
      </c>
      <c r="F1362">
        <v>11</v>
      </c>
      <c r="G1362">
        <v>35</v>
      </c>
      <c r="H1362" t="s">
        <v>36</v>
      </c>
      <c r="I1362" t="s">
        <v>37</v>
      </c>
      <c r="J1362" t="s">
        <v>37</v>
      </c>
      <c r="K1362" t="s">
        <v>37</v>
      </c>
      <c r="L1362" t="s">
        <v>38</v>
      </c>
      <c r="M1362" t="s">
        <v>34</v>
      </c>
      <c r="N1362" t="s">
        <v>34</v>
      </c>
      <c r="O1362" t="s">
        <v>34</v>
      </c>
      <c r="P1362" t="s">
        <v>34</v>
      </c>
      <c r="Q1362" t="s">
        <v>34</v>
      </c>
      <c r="R1362" t="s">
        <v>34</v>
      </c>
      <c r="S1362" t="s">
        <v>34</v>
      </c>
      <c r="T1362" t="s">
        <v>37</v>
      </c>
      <c r="U1362" t="s">
        <v>39</v>
      </c>
      <c r="V1362" t="s">
        <v>34</v>
      </c>
      <c r="W1362" t="s">
        <v>51</v>
      </c>
      <c r="X1362">
        <v>51.65</v>
      </c>
      <c r="Y1362">
        <v>2838.55</v>
      </c>
      <c r="Z1362">
        <v>0</v>
      </c>
      <c r="AA1362">
        <v>0</v>
      </c>
      <c r="AB1362">
        <v>1624.15</v>
      </c>
      <c r="AC1362">
        <v>4462.7</v>
      </c>
      <c r="AD1362" t="s">
        <v>41</v>
      </c>
      <c r="AE1362" t="s">
        <v>42</v>
      </c>
      <c r="AF1362" t="s">
        <v>42</v>
      </c>
      <c r="AG1362">
        <f t="shared" si="42"/>
        <v>0</v>
      </c>
      <c r="AH1362" t="str" cm="1">
        <f t="array" ref="AH1362">_xlfn.IFS(
X1362&lt;=20, "&lt;20",
AND(X1362&gt;=20, X1362&lt;50), "20-50",
AND(X1362&gt;=50, X1362&lt;100), "50-100",
X1362&gt;=100, "&gt;100"
)</f>
        <v>50-100</v>
      </c>
      <c r="AI1362">
        <f t="shared" si="43"/>
        <v>0</v>
      </c>
      <c r="AJ1362" t="str" cm="1">
        <f t="array" ref="AJ1362">_xlfn.IFS(
C1362&lt;=20, "&lt;20",
AND(C1362&gt;=20, C1362&lt;35), "20-35",
AND(C1362&gt;=35, C1362&lt;50), "35-50",
C1362&gt;=50, "50-100"
)</f>
        <v>50-100</v>
      </c>
      <c r="AK1362" t="str" cm="1">
        <f t="array" ref="AK1362">_xlfn.IFS(
G1362&lt;6, "&lt;6",
AND(G1362&gt;=6, G1362&lt;12), "6-12",
AND(G1362&gt;=12, G1362&lt;18), "12-18",  AND(G1362&gt;=18, G1362&lt;24), "18-24", G1362&gt;=24, "24-36")</f>
        <v>24-36</v>
      </c>
    </row>
    <row r="1363" spans="1:37" x14ac:dyDescent="0.3">
      <c r="A1363" t="s">
        <v>1463</v>
      </c>
      <c r="B1363" t="s">
        <v>44</v>
      </c>
      <c r="C1363">
        <v>59</v>
      </c>
      <c r="D1363" t="s">
        <v>34</v>
      </c>
      <c r="E1363" t="s">
        <v>74</v>
      </c>
      <c r="F1363">
        <v>0</v>
      </c>
      <c r="G1363">
        <v>5</v>
      </c>
      <c r="H1363" t="s">
        <v>36</v>
      </c>
      <c r="I1363" t="s">
        <v>37</v>
      </c>
      <c r="J1363" t="s">
        <v>34</v>
      </c>
      <c r="K1363" t="s">
        <v>37</v>
      </c>
      <c r="L1363" t="s">
        <v>50</v>
      </c>
      <c r="M1363" t="s">
        <v>34</v>
      </c>
      <c r="N1363" t="s">
        <v>37</v>
      </c>
      <c r="O1363" t="s">
        <v>37</v>
      </c>
      <c r="P1363" t="s">
        <v>37</v>
      </c>
      <c r="Q1363" t="s">
        <v>37</v>
      </c>
      <c r="R1363" t="s">
        <v>37</v>
      </c>
      <c r="S1363" t="s">
        <v>37</v>
      </c>
      <c r="T1363" t="s">
        <v>37</v>
      </c>
      <c r="U1363" t="s">
        <v>39</v>
      </c>
      <c r="V1363" t="s">
        <v>34</v>
      </c>
      <c r="W1363" t="s">
        <v>40</v>
      </c>
      <c r="X1363">
        <v>105.75</v>
      </c>
      <c r="Y1363">
        <v>7322.5</v>
      </c>
      <c r="Z1363">
        <v>0</v>
      </c>
      <c r="AA1363">
        <v>0</v>
      </c>
      <c r="AB1363">
        <v>603.84</v>
      </c>
      <c r="AC1363">
        <v>7926.34</v>
      </c>
      <c r="AD1363" t="s">
        <v>41</v>
      </c>
      <c r="AE1363" t="s">
        <v>42</v>
      </c>
      <c r="AF1363" t="s">
        <v>42</v>
      </c>
      <c r="AG1363">
        <f t="shared" si="42"/>
        <v>0</v>
      </c>
      <c r="AH1363" t="str" cm="1">
        <f t="array" ref="AH1363">_xlfn.IFS(
X1363&lt;=20, "&lt;20",
AND(X1363&gt;=20, X1363&lt;50), "20-50",
AND(X1363&gt;=50, X1363&lt;100), "50-100",
X1363&gt;=100, "&gt;100"
)</f>
        <v>&gt;100</v>
      </c>
      <c r="AI1363">
        <f t="shared" si="43"/>
        <v>0</v>
      </c>
      <c r="AJ1363" t="str" cm="1">
        <f t="array" ref="AJ1363">_xlfn.IFS(
C1363&lt;=20, "&lt;20",
AND(C1363&gt;=20, C1363&lt;35), "20-35",
AND(C1363&gt;=35, C1363&lt;50), "35-50",
C1363&gt;=50, "50-100"
)</f>
        <v>50-100</v>
      </c>
      <c r="AK1363" t="str" cm="1">
        <f t="array" ref="AK1363">_xlfn.IFS(
G1363&lt;6, "&lt;6",
AND(G1363&gt;=6, G1363&lt;12), "6-12",
AND(G1363&gt;=12, G1363&lt;18), "12-18",  AND(G1363&gt;=18, G1363&lt;24), "18-24", G1363&gt;=24, "24-36")</f>
        <v>&lt;6</v>
      </c>
    </row>
    <row r="1364" spans="1:37" x14ac:dyDescent="0.3">
      <c r="A1364" t="s">
        <v>1464</v>
      </c>
      <c r="B1364" t="s">
        <v>44</v>
      </c>
      <c r="C1364">
        <v>75</v>
      </c>
      <c r="D1364" t="s">
        <v>37</v>
      </c>
      <c r="E1364" t="s">
        <v>45</v>
      </c>
      <c r="F1364">
        <v>3</v>
      </c>
      <c r="G1364">
        <v>15</v>
      </c>
      <c r="H1364" t="s">
        <v>36</v>
      </c>
      <c r="I1364" t="s">
        <v>37</v>
      </c>
      <c r="J1364" t="s">
        <v>37</v>
      </c>
      <c r="K1364" t="s">
        <v>37</v>
      </c>
      <c r="L1364" t="s">
        <v>50</v>
      </c>
      <c r="M1364" t="s">
        <v>37</v>
      </c>
      <c r="N1364" t="s">
        <v>37</v>
      </c>
      <c r="O1364" t="s">
        <v>37</v>
      </c>
      <c r="P1364" t="s">
        <v>37</v>
      </c>
      <c r="Q1364" t="s">
        <v>34</v>
      </c>
      <c r="R1364" t="s">
        <v>34</v>
      </c>
      <c r="S1364" t="s">
        <v>34</v>
      </c>
      <c r="T1364" t="s">
        <v>37</v>
      </c>
      <c r="U1364" t="s">
        <v>67</v>
      </c>
      <c r="V1364" t="s">
        <v>37</v>
      </c>
      <c r="W1364" t="s">
        <v>51</v>
      </c>
      <c r="X1364">
        <v>96.6</v>
      </c>
      <c r="Y1364">
        <v>6827.5</v>
      </c>
      <c r="Z1364">
        <v>0</v>
      </c>
      <c r="AA1364">
        <v>0</v>
      </c>
      <c r="AB1364">
        <v>2022.48</v>
      </c>
      <c r="AC1364">
        <v>8849.98</v>
      </c>
      <c r="AD1364" t="s">
        <v>41</v>
      </c>
      <c r="AE1364" t="s">
        <v>42</v>
      </c>
      <c r="AF1364" t="s">
        <v>42</v>
      </c>
      <c r="AG1364">
        <f t="shared" si="42"/>
        <v>0</v>
      </c>
      <c r="AH1364" t="str" cm="1">
        <f t="array" ref="AH1364">_xlfn.IFS(
X1364&lt;=20, "&lt;20",
AND(X1364&gt;=20, X1364&lt;50), "20-50",
AND(X1364&gt;=50, X1364&lt;100), "50-100",
X1364&gt;=100, "&gt;100"
)</f>
        <v>50-100</v>
      </c>
      <c r="AI1364">
        <f t="shared" si="43"/>
        <v>0</v>
      </c>
      <c r="AJ1364" t="str" cm="1">
        <f t="array" ref="AJ1364">_xlfn.IFS(
C1364&lt;=20, "&lt;20",
AND(C1364&gt;=20, C1364&lt;35), "20-35",
AND(C1364&gt;=35, C1364&lt;50), "35-50",
C1364&gt;=50, "50-100"
)</f>
        <v>50-100</v>
      </c>
      <c r="AK1364" t="str" cm="1">
        <f t="array" ref="AK1364">_xlfn.IFS(
G1364&lt;6, "&lt;6",
AND(G1364&gt;=6, G1364&lt;12), "6-12",
AND(G1364&gt;=12, G1364&lt;18), "12-18",  AND(G1364&gt;=18, G1364&lt;24), "18-24", G1364&gt;=24, "24-36")</f>
        <v>12-18</v>
      </c>
    </row>
    <row r="1365" spans="1:37" x14ac:dyDescent="0.3">
      <c r="A1365" t="s">
        <v>1465</v>
      </c>
      <c r="B1365" t="s">
        <v>44</v>
      </c>
      <c r="C1365">
        <v>52</v>
      </c>
      <c r="D1365" t="s">
        <v>34</v>
      </c>
      <c r="E1365" t="s">
        <v>69</v>
      </c>
      <c r="F1365">
        <v>3</v>
      </c>
      <c r="G1365">
        <v>10</v>
      </c>
      <c r="H1365" t="s">
        <v>57</v>
      </c>
      <c r="I1365" t="s">
        <v>37</v>
      </c>
      <c r="J1365" t="s">
        <v>37</v>
      </c>
      <c r="K1365" t="s">
        <v>37</v>
      </c>
      <c r="L1365" t="s">
        <v>50</v>
      </c>
      <c r="M1365" t="s">
        <v>34</v>
      </c>
      <c r="N1365" t="s">
        <v>34</v>
      </c>
      <c r="O1365" t="s">
        <v>34</v>
      </c>
      <c r="P1365" t="s">
        <v>34</v>
      </c>
      <c r="Q1365" t="s">
        <v>34</v>
      </c>
      <c r="R1365" t="s">
        <v>37</v>
      </c>
      <c r="S1365" t="s">
        <v>37</v>
      </c>
      <c r="T1365" t="s">
        <v>37</v>
      </c>
      <c r="U1365" t="s">
        <v>46</v>
      </c>
      <c r="V1365" t="s">
        <v>37</v>
      </c>
      <c r="W1365" t="s">
        <v>51</v>
      </c>
      <c r="X1365">
        <v>86.5</v>
      </c>
      <c r="Y1365">
        <v>1808.7</v>
      </c>
      <c r="Z1365">
        <v>0</v>
      </c>
      <c r="AA1365">
        <v>0</v>
      </c>
      <c r="AB1365">
        <v>886.62</v>
      </c>
      <c r="AC1365">
        <v>2695.32</v>
      </c>
      <c r="AD1365" t="s">
        <v>52</v>
      </c>
      <c r="AE1365" t="s">
        <v>53</v>
      </c>
      <c r="AF1365" t="s">
        <v>162</v>
      </c>
      <c r="AG1365">
        <f t="shared" si="42"/>
        <v>1</v>
      </c>
      <c r="AH1365" t="str" cm="1">
        <f t="array" ref="AH1365">_xlfn.IFS(
X1365&lt;=20, "&lt;20",
AND(X1365&gt;=20, X1365&lt;50), "20-50",
AND(X1365&gt;=50, X1365&lt;100), "50-100",
X1365&gt;=100, "&gt;100"
)</f>
        <v>50-100</v>
      </c>
      <c r="AI1365">
        <f t="shared" si="43"/>
        <v>0</v>
      </c>
      <c r="AJ1365" t="str" cm="1">
        <f t="array" ref="AJ1365">_xlfn.IFS(
C1365&lt;=20, "&lt;20",
AND(C1365&gt;=20, C1365&lt;35), "20-35",
AND(C1365&gt;=35, C1365&lt;50), "35-50",
C1365&gt;=50, "50-100"
)</f>
        <v>50-100</v>
      </c>
      <c r="AK1365" t="str" cm="1">
        <f t="array" ref="AK1365">_xlfn.IFS(
G1365&lt;6, "&lt;6",
AND(G1365&gt;=6, G1365&lt;12), "6-12",
AND(G1365&gt;=12, G1365&lt;18), "12-18",  AND(G1365&gt;=18, G1365&lt;24), "18-24", G1365&gt;=24, "24-36")</f>
        <v>6-12</v>
      </c>
    </row>
    <row r="1366" spans="1:37" x14ac:dyDescent="0.3">
      <c r="A1366" t="s">
        <v>1466</v>
      </c>
      <c r="B1366" t="s">
        <v>33</v>
      </c>
      <c r="C1366">
        <v>33</v>
      </c>
      <c r="D1366" t="s">
        <v>37</v>
      </c>
      <c r="E1366" t="s">
        <v>114</v>
      </c>
      <c r="F1366">
        <v>9</v>
      </c>
      <c r="G1366">
        <v>10</v>
      </c>
      <c r="H1366" t="s">
        <v>49</v>
      </c>
      <c r="I1366" t="s">
        <v>37</v>
      </c>
      <c r="J1366" t="s">
        <v>34</v>
      </c>
      <c r="K1366" t="s">
        <v>37</v>
      </c>
      <c r="L1366" t="s">
        <v>50</v>
      </c>
      <c r="M1366" t="s">
        <v>34</v>
      </c>
      <c r="N1366" t="s">
        <v>34</v>
      </c>
      <c r="O1366" t="s">
        <v>34</v>
      </c>
      <c r="P1366" t="s">
        <v>34</v>
      </c>
      <c r="Q1366" t="s">
        <v>34</v>
      </c>
      <c r="R1366" t="s">
        <v>34</v>
      </c>
      <c r="S1366" t="s">
        <v>34</v>
      </c>
      <c r="T1366" t="s">
        <v>37</v>
      </c>
      <c r="U1366" t="s">
        <v>46</v>
      </c>
      <c r="V1366" t="s">
        <v>37</v>
      </c>
      <c r="W1366" t="s">
        <v>51</v>
      </c>
      <c r="X1366">
        <v>69.75</v>
      </c>
      <c r="Y1366">
        <v>324.60000000000002</v>
      </c>
      <c r="Z1366">
        <v>0</v>
      </c>
      <c r="AA1366">
        <v>0</v>
      </c>
      <c r="AB1366">
        <v>155.69999999999999</v>
      </c>
      <c r="AC1366">
        <v>480.3</v>
      </c>
      <c r="AD1366" t="s">
        <v>52</v>
      </c>
      <c r="AE1366" t="s">
        <v>53</v>
      </c>
      <c r="AF1366" t="s">
        <v>54</v>
      </c>
      <c r="AG1366">
        <f t="shared" si="42"/>
        <v>1</v>
      </c>
      <c r="AH1366" t="str" cm="1">
        <f t="array" ref="AH1366">_xlfn.IFS(
X1366&lt;=20, "&lt;20",
AND(X1366&gt;=20, X1366&lt;50), "20-50",
AND(X1366&gt;=50, X1366&lt;100), "50-100",
X1366&gt;=100, "&gt;100"
)</f>
        <v>50-100</v>
      </c>
      <c r="AI1366">
        <f t="shared" si="43"/>
        <v>0</v>
      </c>
      <c r="AJ1366" t="str" cm="1">
        <f t="array" ref="AJ1366">_xlfn.IFS(
C1366&lt;=20, "&lt;20",
AND(C1366&gt;=20, C1366&lt;35), "20-35",
AND(C1366&gt;=35, C1366&lt;50), "35-50",
C1366&gt;=50, "50-100"
)</f>
        <v>20-35</v>
      </c>
      <c r="AK1366" t="str" cm="1">
        <f t="array" ref="AK1366">_xlfn.IFS(
G1366&lt;6, "&lt;6",
AND(G1366&gt;=6, G1366&lt;12), "6-12",
AND(G1366&gt;=12, G1366&lt;18), "12-18",  AND(G1366&gt;=18, G1366&lt;24), "18-24", G1366&gt;=24, "24-36")</f>
        <v>6-12</v>
      </c>
    </row>
    <row r="1367" spans="1:37" x14ac:dyDescent="0.3">
      <c r="A1367" t="s">
        <v>1467</v>
      </c>
      <c r="B1367" t="s">
        <v>44</v>
      </c>
      <c r="C1367">
        <v>52</v>
      </c>
      <c r="D1367" t="s">
        <v>37</v>
      </c>
      <c r="E1367" t="s">
        <v>45</v>
      </c>
      <c r="F1367">
        <v>5</v>
      </c>
      <c r="G1367">
        <v>29</v>
      </c>
      <c r="H1367" t="s">
        <v>36</v>
      </c>
      <c r="I1367" t="s">
        <v>37</v>
      </c>
      <c r="J1367" t="s">
        <v>34</v>
      </c>
      <c r="K1367" t="s">
        <v>34</v>
      </c>
      <c r="L1367" t="s">
        <v>34</v>
      </c>
      <c r="M1367" t="s">
        <v>34</v>
      </c>
      <c r="N1367" t="s">
        <v>34</v>
      </c>
      <c r="O1367" t="s">
        <v>34</v>
      </c>
      <c r="P1367" t="s">
        <v>34</v>
      </c>
      <c r="Q1367" t="s">
        <v>34</v>
      </c>
      <c r="R1367" t="s">
        <v>34</v>
      </c>
      <c r="S1367" t="s">
        <v>34</v>
      </c>
      <c r="T1367" t="s">
        <v>34</v>
      </c>
      <c r="U1367" t="s">
        <v>46</v>
      </c>
      <c r="V1367" t="s">
        <v>34</v>
      </c>
      <c r="W1367" t="s">
        <v>51</v>
      </c>
      <c r="X1367">
        <v>19.5</v>
      </c>
      <c r="Y1367">
        <v>805.2</v>
      </c>
      <c r="Z1367">
        <v>0</v>
      </c>
      <c r="AA1367">
        <v>0</v>
      </c>
      <c r="AB1367">
        <v>1672.03</v>
      </c>
      <c r="AC1367">
        <v>2477.23</v>
      </c>
      <c r="AD1367" t="s">
        <v>41</v>
      </c>
      <c r="AE1367" t="s">
        <v>42</v>
      </c>
      <c r="AF1367" t="s">
        <v>42</v>
      </c>
      <c r="AG1367">
        <f t="shared" si="42"/>
        <v>0</v>
      </c>
      <c r="AH1367" t="str" cm="1">
        <f t="array" ref="AH1367">_xlfn.IFS(
X1367&lt;=20, "&lt;20",
AND(X1367&gt;=20, X1367&lt;50), "20-50",
AND(X1367&gt;=50, X1367&lt;100), "50-100",
X1367&gt;=100, "&gt;100"
)</f>
        <v>&lt;20</v>
      </c>
      <c r="AI1367">
        <f t="shared" si="43"/>
        <v>0</v>
      </c>
      <c r="AJ1367" t="str" cm="1">
        <f t="array" ref="AJ1367">_xlfn.IFS(
C1367&lt;=20, "&lt;20",
AND(C1367&gt;=20, C1367&lt;35), "20-35",
AND(C1367&gt;=35, C1367&lt;50), "35-50",
C1367&gt;=50, "50-100"
)</f>
        <v>50-100</v>
      </c>
      <c r="AK1367" t="str" cm="1">
        <f t="array" ref="AK1367">_xlfn.IFS(
G1367&lt;6, "&lt;6",
AND(G1367&gt;=6, G1367&lt;12), "6-12",
AND(G1367&gt;=12, G1367&lt;18), "12-18",  AND(G1367&gt;=18, G1367&lt;24), "18-24", G1367&gt;=24, "24-36")</f>
        <v>24-36</v>
      </c>
    </row>
    <row r="1368" spans="1:37" x14ac:dyDescent="0.3">
      <c r="A1368" t="s">
        <v>1468</v>
      </c>
      <c r="B1368" t="s">
        <v>33</v>
      </c>
      <c r="C1368">
        <v>48</v>
      </c>
      <c r="D1368" t="s">
        <v>37</v>
      </c>
      <c r="E1368" t="s">
        <v>130</v>
      </c>
      <c r="F1368">
        <v>12</v>
      </c>
      <c r="G1368">
        <v>25</v>
      </c>
      <c r="H1368" t="s">
        <v>36</v>
      </c>
      <c r="I1368" t="s">
        <v>37</v>
      </c>
      <c r="J1368" t="s">
        <v>37</v>
      </c>
      <c r="K1368" t="s">
        <v>37</v>
      </c>
      <c r="L1368" t="s">
        <v>72</v>
      </c>
      <c r="M1368" t="s">
        <v>34</v>
      </c>
      <c r="N1368" t="s">
        <v>34</v>
      </c>
      <c r="O1368" t="s">
        <v>34</v>
      </c>
      <c r="P1368" t="s">
        <v>34</v>
      </c>
      <c r="Q1368" t="s">
        <v>37</v>
      </c>
      <c r="R1368" t="s">
        <v>37</v>
      </c>
      <c r="S1368" t="s">
        <v>37</v>
      </c>
      <c r="T1368" t="s">
        <v>37</v>
      </c>
      <c r="U1368" t="s">
        <v>39</v>
      </c>
      <c r="V1368" t="s">
        <v>37</v>
      </c>
      <c r="W1368" t="s">
        <v>40</v>
      </c>
      <c r="X1368">
        <v>71</v>
      </c>
      <c r="Y1368">
        <v>2080.1</v>
      </c>
      <c r="Z1368">
        <v>0</v>
      </c>
      <c r="AA1368">
        <v>0</v>
      </c>
      <c r="AB1368">
        <v>1200.02</v>
      </c>
      <c r="AC1368">
        <v>3280.12</v>
      </c>
      <c r="AD1368" t="s">
        <v>41</v>
      </c>
      <c r="AE1368" t="s">
        <v>42</v>
      </c>
      <c r="AF1368" t="s">
        <v>42</v>
      </c>
      <c r="AG1368">
        <f t="shared" si="42"/>
        <v>0</v>
      </c>
      <c r="AH1368" t="str" cm="1">
        <f t="array" ref="AH1368">_xlfn.IFS(
X1368&lt;=20, "&lt;20",
AND(X1368&gt;=20, X1368&lt;50), "20-50",
AND(X1368&gt;=50, X1368&lt;100), "50-100",
X1368&gt;=100, "&gt;100"
)</f>
        <v>50-100</v>
      </c>
      <c r="AI1368">
        <f t="shared" si="43"/>
        <v>0</v>
      </c>
      <c r="AJ1368" t="str" cm="1">
        <f t="array" ref="AJ1368">_xlfn.IFS(
C1368&lt;=20, "&lt;20",
AND(C1368&gt;=20, C1368&lt;35), "20-35",
AND(C1368&gt;=35, C1368&lt;50), "35-50",
C1368&gt;=50, "50-100"
)</f>
        <v>35-50</v>
      </c>
      <c r="AK1368" t="str" cm="1">
        <f t="array" ref="AK1368">_xlfn.IFS(
G1368&lt;6, "&lt;6",
AND(G1368&gt;=6, G1368&lt;12), "6-12",
AND(G1368&gt;=12, G1368&lt;18), "12-18",  AND(G1368&gt;=18, G1368&lt;24), "18-24", G1368&gt;=24, "24-36")</f>
        <v>24-36</v>
      </c>
    </row>
    <row r="1369" spans="1:37" x14ac:dyDescent="0.3">
      <c r="A1369" t="s">
        <v>1469</v>
      </c>
      <c r="B1369" t="s">
        <v>33</v>
      </c>
      <c r="C1369">
        <v>37</v>
      </c>
      <c r="D1369" t="s">
        <v>34</v>
      </c>
      <c r="E1369" t="s">
        <v>114</v>
      </c>
      <c r="F1369">
        <v>13</v>
      </c>
      <c r="G1369">
        <v>12</v>
      </c>
      <c r="H1369" t="s">
        <v>36</v>
      </c>
      <c r="I1369" t="s">
        <v>37</v>
      </c>
      <c r="J1369" t="s">
        <v>37</v>
      </c>
      <c r="K1369" t="s">
        <v>37</v>
      </c>
      <c r="L1369" t="s">
        <v>50</v>
      </c>
      <c r="M1369" t="s">
        <v>34</v>
      </c>
      <c r="N1369" t="s">
        <v>37</v>
      </c>
      <c r="O1369" t="s">
        <v>37</v>
      </c>
      <c r="P1369" t="s">
        <v>37</v>
      </c>
      <c r="Q1369" t="s">
        <v>37</v>
      </c>
      <c r="R1369" t="s">
        <v>37</v>
      </c>
      <c r="S1369" t="s">
        <v>37</v>
      </c>
      <c r="T1369" t="s">
        <v>37</v>
      </c>
      <c r="U1369" t="s">
        <v>46</v>
      </c>
      <c r="V1369" t="s">
        <v>37</v>
      </c>
      <c r="W1369" t="s">
        <v>51</v>
      </c>
      <c r="X1369">
        <v>111.15</v>
      </c>
      <c r="Y1369">
        <v>6953.4</v>
      </c>
      <c r="Z1369">
        <v>0</v>
      </c>
      <c r="AA1369">
        <v>0</v>
      </c>
      <c r="AB1369">
        <v>550.4</v>
      </c>
      <c r="AC1369">
        <v>7503.8</v>
      </c>
      <c r="AD1369" t="s">
        <v>41</v>
      </c>
      <c r="AE1369" t="s">
        <v>42</v>
      </c>
      <c r="AF1369" t="s">
        <v>42</v>
      </c>
      <c r="AG1369">
        <f t="shared" si="42"/>
        <v>0</v>
      </c>
      <c r="AH1369" t="str" cm="1">
        <f t="array" ref="AH1369">_xlfn.IFS(
X1369&lt;=20, "&lt;20",
AND(X1369&gt;=20, X1369&lt;50), "20-50",
AND(X1369&gt;=50, X1369&lt;100), "50-100",
X1369&gt;=100, "&gt;100"
)</f>
        <v>&gt;100</v>
      </c>
      <c r="AI1369">
        <f t="shared" si="43"/>
        <v>0</v>
      </c>
      <c r="AJ1369" t="str" cm="1">
        <f t="array" ref="AJ1369">_xlfn.IFS(
C1369&lt;=20, "&lt;20",
AND(C1369&gt;=20, C1369&lt;35), "20-35",
AND(C1369&gt;=35, C1369&lt;50), "35-50",
C1369&gt;=50, "50-100"
)</f>
        <v>35-50</v>
      </c>
      <c r="AK1369" t="str" cm="1">
        <f t="array" ref="AK1369">_xlfn.IFS(
G1369&lt;6, "&lt;6",
AND(G1369&gt;=6, G1369&lt;12), "6-12",
AND(G1369&gt;=12, G1369&lt;18), "12-18",  AND(G1369&gt;=18, G1369&lt;24), "18-24", G1369&gt;=24, "24-36")</f>
        <v>12-18</v>
      </c>
    </row>
    <row r="1370" spans="1:37" x14ac:dyDescent="0.3">
      <c r="A1370" t="s">
        <v>1470</v>
      </c>
      <c r="B1370" t="s">
        <v>33</v>
      </c>
      <c r="C1370">
        <v>59</v>
      </c>
      <c r="D1370" t="s">
        <v>34</v>
      </c>
      <c r="E1370" t="s">
        <v>45</v>
      </c>
      <c r="F1370">
        <v>12</v>
      </c>
      <c r="G1370">
        <v>28</v>
      </c>
      <c r="H1370" t="s">
        <v>70</v>
      </c>
      <c r="I1370" t="s">
        <v>37</v>
      </c>
      <c r="J1370" t="s">
        <v>34</v>
      </c>
      <c r="K1370" t="s">
        <v>34</v>
      </c>
      <c r="L1370" t="s">
        <v>34</v>
      </c>
      <c r="M1370" t="s">
        <v>34</v>
      </c>
      <c r="N1370" t="s">
        <v>34</v>
      </c>
      <c r="O1370" t="s">
        <v>34</v>
      </c>
      <c r="P1370" t="s">
        <v>34</v>
      </c>
      <c r="Q1370" t="s">
        <v>34</v>
      </c>
      <c r="R1370" t="s">
        <v>34</v>
      </c>
      <c r="S1370" t="s">
        <v>34</v>
      </c>
      <c r="T1370" t="s">
        <v>34</v>
      </c>
      <c r="U1370" t="s">
        <v>67</v>
      </c>
      <c r="V1370" t="s">
        <v>34</v>
      </c>
      <c r="W1370" t="s">
        <v>51</v>
      </c>
      <c r="X1370">
        <v>20.05</v>
      </c>
      <c r="Y1370">
        <v>902</v>
      </c>
      <c r="Z1370">
        <v>0</v>
      </c>
      <c r="AA1370">
        <v>0</v>
      </c>
      <c r="AB1370">
        <v>1391.5</v>
      </c>
      <c r="AC1370">
        <v>2293.5</v>
      </c>
      <c r="AD1370" t="s">
        <v>41</v>
      </c>
      <c r="AE1370" t="s">
        <v>42</v>
      </c>
      <c r="AF1370" t="s">
        <v>42</v>
      </c>
      <c r="AG1370">
        <f t="shared" si="42"/>
        <v>0</v>
      </c>
      <c r="AH1370" t="str" cm="1">
        <f t="array" ref="AH1370">_xlfn.IFS(
X1370&lt;=20, "&lt;20",
AND(X1370&gt;=20, X1370&lt;50), "20-50",
AND(X1370&gt;=50, X1370&lt;100), "50-100",
X1370&gt;=100, "&gt;100"
)</f>
        <v>20-50</v>
      </c>
      <c r="AI1370">
        <f t="shared" si="43"/>
        <v>0</v>
      </c>
      <c r="AJ1370" t="str" cm="1">
        <f t="array" ref="AJ1370">_xlfn.IFS(
C1370&lt;=20, "&lt;20",
AND(C1370&gt;=20, C1370&lt;35), "20-35",
AND(C1370&gt;=35, C1370&lt;50), "35-50",
C1370&gt;=50, "50-100"
)</f>
        <v>50-100</v>
      </c>
      <c r="AK1370" t="str" cm="1">
        <f t="array" ref="AK1370">_xlfn.IFS(
G1370&lt;6, "&lt;6",
AND(G1370&gt;=6, G1370&lt;12), "6-12",
AND(G1370&gt;=12, G1370&lt;18), "12-18",  AND(G1370&gt;=18, G1370&lt;24), "18-24", G1370&gt;=24, "24-36")</f>
        <v>24-36</v>
      </c>
    </row>
    <row r="1371" spans="1:37" x14ac:dyDescent="0.3">
      <c r="A1371" t="s">
        <v>1471</v>
      </c>
      <c r="B1371" t="s">
        <v>33</v>
      </c>
      <c r="C1371">
        <v>75</v>
      </c>
      <c r="D1371" t="s">
        <v>37</v>
      </c>
      <c r="E1371" t="s">
        <v>64</v>
      </c>
      <c r="F1371">
        <v>2</v>
      </c>
      <c r="G1371">
        <v>13</v>
      </c>
      <c r="H1371" t="s">
        <v>49</v>
      </c>
      <c r="I1371" t="s">
        <v>37</v>
      </c>
      <c r="J1371" t="s">
        <v>34</v>
      </c>
      <c r="K1371" t="s">
        <v>37</v>
      </c>
      <c r="L1371" t="s">
        <v>50</v>
      </c>
      <c r="M1371" t="s">
        <v>37</v>
      </c>
      <c r="N1371" t="s">
        <v>34</v>
      </c>
      <c r="O1371" t="s">
        <v>34</v>
      </c>
      <c r="P1371" t="s">
        <v>34</v>
      </c>
      <c r="Q1371" t="s">
        <v>34</v>
      </c>
      <c r="R1371" t="s">
        <v>34</v>
      </c>
      <c r="S1371" t="s">
        <v>34</v>
      </c>
      <c r="T1371" t="s">
        <v>34</v>
      </c>
      <c r="U1371" t="s">
        <v>46</v>
      </c>
      <c r="V1371" t="s">
        <v>34</v>
      </c>
      <c r="W1371" t="s">
        <v>51</v>
      </c>
      <c r="X1371">
        <v>76.45</v>
      </c>
      <c r="Y1371">
        <v>503.6</v>
      </c>
      <c r="Z1371">
        <v>11.05</v>
      </c>
      <c r="AA1371">
        <v>0</v>
      </c>
      <c r="AB1371">
        <v>188.65</v>
      </c>
      <c r="AC1371">
        <v>681.2</v>
      </c>
      <c r="AD1371" t="s">
        <v>52</v>
      </c>
      <c r="AE1371" t="s">
        <v>100</v>
      </c>
      <c r="AF1371" t="s">
        <v>178</v>
      </c>
      <c r="AG1371">
        <f t="shared" si="42"/>
        <v>1</v>
      </c>
      <c r="AH1371" t="str" cm="1">
        <f t="array" ref="AH1371">_xlfn.IFS(
X1371&lt;=20, "&lt;20",
AND(X1371&gt;=20, X1371&lt;50), "20-50",
AND(X1371&gt;=50, X1371&lt;100), "50-100",
X1371&gt;=100, "&gt;100"
)</f>
        <v>50-100</v>
      </c>
      <c r="AI1371">
        <f t="shared" si="43"/>
        <v>0</v>
      </c>
      <c r="AJ1371" t="str" cm="1">
        <f t="array" ref="AJ1371">_xlfn.IFS(
C1371&lt;=20, "&lt;20",
AND(C1371&gt;=20, C1371&lt;35), "20-35",
AND(C1371&gt;=35, C1371&lt;50), "35-50",
C1371&gt;=50, "50-100"
)</f>
        <v>50-100</v>
      </c>
      <c r="AK1371" t="str" cm="1">
        <f t="array" ref="AK1371">_xlfn.IFS(
G1371&lt;6, "&lt;6",
AND(G1371&gt;=6, G1371&lt;12), "6-12",
AND(G1371&gt;=12, G1371&lt;18), "12-18",  AND(G1371&gt;=18, G1371&lt;24), "18-24", G1371&gt;=24, "24-36")</f>
        <v>12-18</v>
      </c>
    </row>
    <row r="1372" spans="1:37" x14ac:dyDescent="0.3">
      <c r="A1372" t="s">
        <v>1472</v>
      </c>
      <c r="B1372" t="s">
        <v>33</v>
      </c>
      <c r="C1372">
        <v>70</v>
      </c>
      <c r="D1372" t="s">
        <v>37</v>
      </c>
      <c r="E1372" t="s">
        <v>61</v>
      </c>
      <c r="F1372">
        <v>10</v>
      </c>
      <c r="G1372">
        <v>27</v>
      </c>
      <c r="H1372" t="s">
        <v>36</v>
      </c>
      <c r="I1372" t="s">
        <v>37</v>
      </c>
      <c r="J1372" t="s">
        <v>37</v>
      </c>
      <c r="K1372" t="s">
        <v>37</v>
      </c>
      <c r="L1372" t="s">
        <v>50</v>
      </c>
      <c r="M1372" t="s">
        <v>34</v>
      </c>
      <c r="N1372" t="s">
        <v>34</v>
      </c>
      <c r="O1372" t="s">
        <v>37</v>
      </c>
      <c r="P1372" t="s">
        <v>34</v>
      </c>
      <c r="Q1372" t="s">
        <v>34</v>
      </c>
      <c r="R1372" t="s">
        <v>34</v>
      </c>
      <c r="S1372" t="s">
        <v>34</v>
      </c>
      <c r="T1372" t="s">
        <v>37</v>
      </c>
      <c r="U1372" t="s">
        <v>67</v>
      </c>
      <c r="V1372" t="s">
        <v>37</v>
      </c>
      <c r="W1372" t="s">
        <v>40</v>
      </c>
      <c r="X1372">
        <v>79.349999999999994</v>
      </c>
      <c r="Y1372">
        <v>1835.3</v>
      </c>
      <c r="Z1372">
        <v>15.41</v>
      </c>
      <c r="AA1372">
        <v>0</v>
      </c>
      <c r="AB1372">
        <v>200.56</v>
      </c>
      <c r="AC1372">
        <v>2020.45</v>
      </c>
      <c r="AD1372" t="s">
        <v>41</v>
      </c>
      <c r="AE1372" t="s">
        <v>42</v>
      </c>
      <c r="AF1372" t="s">
        <v>42</v>
      </c>
      <c r="AG1372">
        <f t="shared" si="42"/>
        <v>0</v>
      </c>
      <c r="AH1372" t="str" cm="1">
        <f t="array" ref="AH1372">_xlfn.IFS(
X1372&lt;=20, "&lt;20",
AND(X1372&gt;=20, X1372&lt;50), "20-50",
AND(X1372&gt;=50, X1372&lt;100), "50-100",
X1372&gt;=100, "&gt;100"
)</f>
        <v>50-100</v>
      </c>
      <c r="AI1372">
        <f t="shared" si="43"/>
        <v>0</v>
      </c>
      <c r="AJ1372" t="str" cm="1">
        <f t="array" ref="AJ1372">_xlfn.IFS(
C1372&lt;=20, "&lt;20",
AND(C1372&gt;=20, C1372&lt;35), "20-35",
AND(C1372&gt;=35, C1372&lt;50), "35-50",
C1372&gt;=50, "50-100"
)</f>
        <v>50-100</v>
      </c>
      <c r="AK1372" t="str" cm="1">
        <f t="array" ref="AK1372">_xlfn.IFS(
G1372&lt;6, "&lt;6",
AND(G1372&gt;=6, G1372&lt;12), "6-12",
AND(G1372&gt;=12, G1372&lt;18), "12-18",  AND(G1372&gt;=18, G1372&lt;24), "18-24", G1372&gt;=24, "24-36")</f>
        <v>24-36</v>
      </c>
    </row>
    <row r="1373" spans="1:37" x14ac:dyDescent="0.3">
      <c r="A1373" t="s">
        <v>1473</v>
      </c>
      <c r="B1373" t="s">
        <v>44</v>
      </c>
      <c r="C1373">
        <v>43</v>
      </c>
      <c r="D1373" t="s">
        <v>34</v>
      </c>
      <c r="E1373" t="s">
        <v>56</v>
      </c>
      <c r="F1373">
        <v>10</v>
      </c>
      <c r="G1373">
        <v>33</v>
      </c>
      <c r="H1373" t="s">
        <v>66</v>
      </c>
      <c r="I1373" t="s">
        <v>37</v>
      </c>
      <c r="J1373" t="s">
        <v>37</v>
      </c>
      <c r="K1373" t="s">
        <v>34</v>
      </c>
      <c r="L1373" t="s">
        <v>34</v>
      </c>
      <c r="M1373" t="s">
        <v>34</v>
      </c>
      <c r="N1373" t="s">
        <v>34</v>
      </c>
      <c r="O1373" t="s">
        <v>34</v>
      </c>
      <c r="P1373" t="s">
        <v>34</v>
      </c>
      <c r="Q1373" t="s">
        <v>34</v>
      </c>
      <c r="R1373" t="s">
        <v>34</v>
      </c>
      <c r="S1373" t="s">
        <v>34</v>
      </c>
      <c r="T1373" t="s">
        <v>34</v>
      </c>
      <c r="U1373" t="s">
        <v>67</v>
      </c>
      <c r="V1373" t="s">
        <v>34</v>
      </c>
      <c r="W1373" t="s">
        <v>51</v>
      </c>
      <c r="X1373">
        <v>25.25</v>
      </c>
      <c r="Y1373">
        <v>1728.2</v>
      </c>
      <c r="Z1373">
        <v>0</v>
      </c>
      <c r="AA1373">
        <v>0</v>
      </c>
      <c r="AB1373">
        <v>1552.44</v>
      </c>
      <c r="AC1373">
        <v>3280.64</v>
      </c>
      <c r="AD1373" t="s">
        <v>41</v>
      </c>
      <c r="AE1373" t="s">
        <v>42</v>
      </c>
      <c r="AF1373" t="s">
        <v>42</v>
      </c>
      <c r="AG1373">
        <f t="shared" si="42"/>
        <v>0</v>
      </c>
      <c r="AH1373" t="str" cm="1">
        <f t="array" ref="AH1373">_xlfn.IFS(
X1373&lt;=20, "&lt;20",
AND(X1373&gt;=20, X1373&lt;50), "20-50",
AND(X1373&gt;=50, X1373&lt;100), "50-100",
X1373&gt;=100, "&gt;100"
)</f>
        <v>20-50</v>
      </c>
      <c r="AI1373">
        <f t="shared" si="43"/>
        <v>0</v>
      </c>
      <c r="AJ1373" t="str" cm="1">
        <f t="array" ref="AJ1373">_xlfn.IFS(
C1373&lt;=20, "&lt;20",
AND(C1373&gt;=20, C1373&lt;35), "20-35",
AND(C1373&gt;=35, C1373&lt;50), "35-50",
C1373&gt;=50, "50-100"
)</f>
        <v>35-50</v>
      </c>
      <c r="AK1373" t="str" cm="1">
        <f t="array" ref="AK1373">_xlfn.IFS(
G1373&lt;6, "&lt;6",
AND(G1373&gt;=6, G1373&lt;12), "6-12",
AND(G1373&gt;=12, G1373&lt;18), "12-18",  AND(G1373&gt;=18, G1373&lt;24), "18-24", G1373&gt;=24, "24-36")</f>
        <v>24-36</v>
      </c>
    </row>
    <row r="1374" spans="1:37" x14ac:dyDescent="0.3">
      <c r="A1374" t="s">
        <v>1474</v>
      </c>
      <c r="B1374" t="s">
        <v>44</v>
      </c>
      <c r="C1374">
        <v>58</v>
      </c>
      <c r="D1374" t="s">
        <v>34</v>
      </c>
      <c r="E1374" t="s">
        <v>114</v>
      </c>
      <c r="F1374">
        <v>0</v>
      </c>
      <c r="G1374">
        <v>14</v>
      </c>
      <c r="H1374" t="s">
        <v>36</v>
      </c>
      <c r="I1374" t="s">
        <v>34</v>
      </c>
      <c r="J1374" t="s">
        <v>34</v>
      </c>
      <c r="K1374" t="s">
        <v>37</v>
      </c>
      <c r="L1374" t="s">
        <v>38</v>
      </c>
      <c r="M1374" t="s">
        <v>34</v>
      </c>
      <c r="N1374" t="s">
        <v>37</v>
      </c>
      <c r="O1374" t="s">
        <v>34</v>
      </c>
      <c r="P1374" t="s">
        <v>37</v>
      </c>
      <c r="Q1374" t="s">
        <v>34</v>
      </c>
      <c r="R1374" t="s">
        <v>34</v>
      </c>
      <c r="S1374" t="s">
        <v>34</v>
      </c>
      <c r="T1374" t="s">
        <v>37</v>
      </c>
      <c r="U1374" t="s">
        <v>39</v>
      </c>
      <c r="V1374" t="s">
        <v>34</v>
      </c>
      <c r="W1374" t="s">
        <v>40</v>
      </c>
      <c r="X1374">
        <v>35.450000000000003</v>
      </c>
      <c r="Y1374">
        <v>1391.65</v>
      </c>
      <c r="Z1374">
        <v>0</v>
      </c>
      <c r="AA1374">
        <v>0</v>
      </c>
      <c r="AB1374">
        <v>0</v>
      </c>
      <c r="AC1374">
        <v>1391.65</v>
      </c>
      <c r="AD1374" t="s">
        <v>41</v>
      </c>
      <c r="AE1374" t="s">
        <v>42</v>
      </c>
      <c r="AF1374" t="s">
        <v>42</v>
      </c>
      <c r="AG1374">
        <f t="shared" si="42"/>
        <v>0</v>
      </c>
      <c r="AH1374" t="str" cm="1">
        <f t="array" ref="AH1374">_xlfn.IFS(
X1374&lt;=20, "&lt;20",
AND(X1374&gt;=20, X1374&lt;50), "20-50",
AND(X1374&gt;=50, X1374&lt;100), "50-100",
X1374&gt;=100, "&gt;100"
)</f>
        <v>20-50</v>
      </c>
      <c r="AI1374">
        <f t="shared" si="43"/>
        <v>0</v>
      </c>
      <c r="AJ1374" t="str" cm="1">
        <f t="array" ref="AJ1374">_xlfn.IFS(
C1374&lt;=20, "&lt;20",
AND(C1374&gt;=20, C1374&lt;35), "20-35",
AND(C1374&gt;=35, C1374&lt;50), "35-50",
C1374&gt;=50, "50-100"
)</f>
        <v>50-100</v>
      </c>
      <c r="AK1374" t="str" cm="1">
        <f t="array" ref="AK1374">_xlfn.IFS(
G1374&lt;6, "&lt;6",
AND(G1374&gt;=6, G1374&lt;12), "6-12",
AND(G1374&gt;=12, G1374&lt;18), "12-18",  AND(G1374&gt;=18, G1374&lt;24), "18-24", G1374&gt;=24, "24-36")</f>
        <v>12-18</v>
      </c>
    </row>
    <row r="1375" spans="1:37" x14ac:dyDescent="0.3">
      <c r="A1375" t="s">
        <v>1475</v>
      </c>
      <c r="B1375" t="s">
        <v>33</v>
      </c>
      <c r="C1375">
        <v>48</v>
      </c>
      <c r="D1375" t="s">
        <v>37</v>
      </c>
      <c r="E1375" t="s">
        <v>82</v>
      </c>
      <c r="F1375">
        <v>6</v>
      </c>
      <c r="G1375">
        <v>11</v>
      </c>
      <c r="H1375" t="s">
        <v>49</v>
      </c>
      <c r="I1375" t="s">
        <v>37</v>
      </c>
      <c r="J1375" t="s">
        <v>34</v>
      </c>
      <c r="K1375" t="s">
        <v>37</v>
      </c>
      <c r="L1375" t="s">
        <v>50</v>
      </c>
      <c r="M1375" t="s">
        <v>34</v>
      </c>
      <c r="N1375" t="s">
        <v>34</v>
      </c>
      <c r="O1375" t="s">
        <v>34</v>
      </c>
      <c r="P1375" t="s">
        <v>34</v>
      </c>
      <c r="Q1375" t="s">
        <v>37</v>
      </c>
      <c r="R1375" t="s">
        <v>37</v>
      </c>
      <c r="S1375" t="s">
        <v>37</v>
      </c>
      <c r="T1375" t="s">
        <v>37</v>
      </c>
      <c r="U1375" t="s">
        <v>46</v>
      </c>
      <c r="V1375" t="s">
        <v>37</v>
      </c>
      <c r="W1375" t="s">
        <v>51</v>
      </c>
      <c r="X1375">
        <v>89.55</v>
      </c>
      <c r="Y1375">
        <v>185.55</v>
      </c>
      <c r="Z1375">
        <v>0</v>
      </c>
      <c r="AA1375">
        <v>0</v>
      </c>
      <c r="AB1375">
        <v>17.72</v>
      </c>
      <c r="AC1375">
        <v>203.27</v>
      </c>
      <c r="AD1375" t="s">
        <v>52</v>
      </c>
      <c r="AE1375" t="s">
        <v>53</v>
      </c>
      <c r="AF1375" t="s">
        <v>54</v>
      </c>
      <c r="AG1375">
        <f t="shared" si="42"/>
        <v>1</v>
      </c>
      <c r="AH1375" t="str" cm="1">
        <f t="array" ref="AH1375">_xlfn.IFS(
X1375&lt;=20, "&lt;20",
AND(X1375&gt;=20, X1375&lt;50), "20-50",
AND(X1375&gt;=50, X1375&lt;100), "50-100",
X1375&gt;=100, "&gt;100"
)</f>
        <v>50-100</v>
      </c>
      <c r="AI1375">
        <f t="shared" si="43"/>
        <v>0</v>
      </c>
      <c r="AJ1375" t="str" cm="1">
        <f t="array" ref="AJ1375">_xlfn.IFS(
C1375&lt;=20, "&lt;20",
AND(C1375&gt;=20, C1375&lt;35), "20-35",
AND(C1375&gt;=35, C1375&lt;50), "35-50",
C1375&gt;=50, "50-100"
)</f>
        <v>35-50</v>
      </c>
      <c r="AK1375" t="str" cm="1">
        <f t="array" ref="AK1375">_xlfn.IFS(
G1375&lt;6, "&lt;6",
AND(G1375&gt;=6, G1375&lt;12), "6-12",
AND(G1375&gt;=12, G1375&lt;18), "12-18",  AND(G1375&gt;=18, G1375&lt;24), "18-24", G1375&gt;=24, "24-36")</f>
        <v>6-12</v>
      </c>
    </row>
    <row r="1376" spans="1:37" x14ac:dyDescent="0.3">
      <c r="A1376" t="s">
        <v>1476</v>
      </c>
      <c r="B1376" t="s">
        <v>44</v>
      </c>
      <c r="C1376">
        <v>34</v>
      </c>
      <c r="D1376" t="s">
        <v>34</v>
      </c>
      <c r="E1376" t="s">
        <v>56</v>
      </c>
      <c r="F1376">
        <v>6</v>
      </c>
      <c r="G1376">
        <v>20</v>
      </c>
      <c r="H1376" t="s">
        <v>36</v>
      </c>
      <c r="I1376" t="s">
        <v>37</v>
      </c>
      <c r="J1376" t="s">
        <v>37</v>
      </c>
      <c r="K1376" t="s">
        <v>37</v>
      </c>
      <c r="L1376" t="s">
        <v>50</v>
      </c>
      <c r="M1376" t="s">
        <v>34</v>
      </c>
      <c r="N1376" t="s">
        <v>37</v>
      </c>
      <c r="O1376" t="s">
        <v>37</v>
      </c>
      <c r="P1376" t="s">
        <v>37</v>
      </c>
      <c r="Q1376" t="s">
        <v>34</v>
      </c>
      <c r="R1376" t="s">
        <v>34</v>
      </c>
      <c r="S1376" t="s">
        <v>34</v>
      </c>
      <c r="T1376" t="s">
        <v>37</v>
      </c>
      <c r="U1376" t="s">
        <v>46</v>
      </c>
      <c r="V1376" t="s">
        <v>37</v>
      </c>
      <c r="W1376" t="s">
        <v>40</v>
      </c>
      <c r="X1376">
        <v>92.7</v>
      </c>
      <c r="Y1376">
        <v>1556.85</v>
      </c>
      <c r="Z1376">
        <v>0</v>
      </c>
      <c r="AA1376">
        <v>0</v>
      </c>
      <c r="AB1376">
        <v>846.26</v>
      </c>
      <c r="AC1376">
        <v>2403.11</v>
      </c>
      <c r="AD1376" t="s">
        <v>41</v>
      </c>
      <c r="AE1376" t="s">
        <v>42</v>
      </c>
      <c r="AF1376" t="s">
        <v>42</v>
      </c>
      <c r="AG1376">
        <f t="shared" si="42"/>
        <v>0</v>
      </c>
      <c r="AH1376" t="str" cm="1">
        <f t="array" ref="AH1376">_xlfn.IFS(
X1376&lt;=20, "&lt;20",
AND(X1376&gt;=20, X1376&lt;50), "20-50",
AND(X1376&gt;=50, X1376&lt;100), "50-100",
X1376&gt;=100, "&gt;100"
)</f>
        <v>50-100</v>
      </c>
      <c r="AI1376">
        <f t="shared" si="43"/>
        <v>0</v>
      </c>
      <c r="AJ1376" t="str" cm="1">
        <f t="array" ref="AJ1376">_xlfn.IFS(
C1376&lt;=20, "&lt;20",
AND(C1376&gt;=20, C1376&lt;35), "20-35",
AND(C1376&gt;=35, C1376&lt;50), "35-50",
C1376&gt;=50, "50-100"
)</f>
        <v>20-35</v>
      </c>
      <c r="AK1376" t="str" cm="1">
        <f t="array" ref="AK1376">_xlfn.IFS(
G1376&lt;6, "&lt;6",
AND(G1376&gt;=6, G1376&lt;12), "6-12",
AND(G1376&gt;=12, G1376&lt;18), "12-18",  AND(G1376&gt;=18, G1376&lt;24), "18-24", G1376&gt;=24, "24-36")</f>
        <v>18-24</v>
      </c>
    </row>
    <row r="1377" spans="1:37" x14ac:dyDescent="0.3">
      <c r="A1377" t="s">
        <v>1477</v>
      </c>
      <c r="B1377" t="s">
        <v>33</v>
      </c>
      <c r="C1377">
        <v>45</v>
      </c>
      <c r="D1377" t="s">
        <v>37</v>
      </c>
      <c r="E1377" t="s">
        <v>158</v>
      </c>
      <c r="F1377">
        <v>5</v>
      </c>
      <c r="G1377">
        <v>24</v>
      </c>
      <c r="H1377" t="s">
        <v>36</v>
      </c>
      <c r="I1377" t="s">
        <v>37</v>
      </c>
      <c r="J1377" t="s">
        <v>34</v>
      </c>
      <c r="K1377" t="s">
        <v>34</v>
      </c>
      <c r="L1377" t="s">
        <v>34</v>
      </c>
      <c r="M1377" t="s">
        <v>34</v>
      </c>
      <c r="N1377" t="s">
        <v>34</v>
      </c>
      <c r="O1377" t="s">
        <v>34</v>
      </c>
      <c r="P1377" t="s">
        <v>34</v>
      </c>
      <c r="Q1377" t="s">
        <v>34</v>
      </c>
      <c r="R1377" t="s">
        <v>34</v>
      </c>
      <c r="S1377" t="s">
        <v>34</v>
      </c>
      <c r="T1377" t="s">
        <v>34</v>
      </c>
      <c r="U1377" t="s">
        <v>67</v>
      </c>
      <c r="V1377" t="s">
        <v>34</v>
      </c>
      <c r="W1377" t="s">
        <v>51</v>
      </c>
      <c r="X1377">
        <v>19.350000000000001</v>
      </c>
      <c r="Y1377">
        <v>1153.25</v>
      </c>
      <c r="Z1377">
        <v>0</v>
      </c>
      <c r="AA1377">
        <v>0</v>
      </c>
      <c r="AB1377">
        <v>1358.5</v>
      </c>
      <c r="AC1377">
        <v>2511.75</v>
      </c>
      <c r="AD1377" t="s">
        <v>41</v>
      </c>
      <c r="AE1377" t="s">
        <v>42</v>
      </c>
      <c r="AF1377" t="s">
        <v>42</v>
      </c>
      <c r="AG1377">
        <f t="shared" si="42"/>
        <v>0</v>
      </c>
      <c r="AH1377" t="str" cm="1">
        <f t="array" ref="AH1377">_xlfn.IFS(
X1377&lt;=20, "&lt;20",
AND(X1377&gt;=20, X1377&lt;50), "20-50",
AND(X1377&gt;=50, X1377&lt;100), "50-100",
X1377&gt;=100, "&gt;100"
)</f>
        <v>&lt;20</v>
      </c>
      <c r="AI1377">
        <f t="shared" si="43"/>
        <v>0</v>
      </c>
      <c r="AJ1377" t="str" cm="1">
        <f t="array" ref="AJ1377">_xlfn.IFS(
C1377&lt;=20, "&lt;20",
AND(C1377&gt;=20, C1377&lt;35), "20-35",
AND(C1377&gt;=35, C1377&lt;50), "35-50",
C1377&gt;=50, "50-100"
)</f>
        <v>35-50</v>
      </c>
      <c r="AK1377" t="str" cm="1">
        <f t="array" ref="AK1377">_xlfn.IFS(
G1377&lt;6, "&lt;6",
AND(G1377&gt;=6, G1377&lt;12), "6-12",
AND(G1377&gt;=12, G1377&lt;18), "12-18",  AND(G1377&gt;=18, G1377&lt;24), "18-24", G1377&gt;=24, "24-36")</f>
        <v>24-36</v>
      </c>
    </row>
    <row r="1378" spans="1:37" x14ac:dyDescent="0.3">
      <c r="A1378" t="s">
        <v>1478</v>
      </c>
      <c r="B1378" t="s">
        <v>33</v>
      </c>
      <c r="C1378">
        <v>50</v>
      </c>
      <c r="D1378" t="s">
        <v>37</v>
      </c>
      <c r="E1378" t="s">
        <v>74</v>
      </c>
      <c r="F1378">
        <v>0</v>
      </c>
      <c r="G1378">
        <v>17</v>
      </c>
      <c r="H1378" t="s">
        <v>36</v>
      </c>
      <c r="I1378" t="s">
        <v>37</v>
      </c>
      <c r="J1378" t="s">
        <v>34</v>
      </c>
      <c r="K1378" t="s">
        <v>37</v>
      </c>
      <c r="L1378" t="s">
        <v>38</v>
      </c>
      <c r="M1378" t="s">
        <v>37</v>
      </c>
      <c r="N1378" t="s">
        <v>34</v>
      </c>
      <c r="O1378" t="s">
        <v>34</v>
      </c>
      <c r="P1378" t="s">
        <v>34</v>
      </c>
      <c r="Q1378" t="s">
        <v>34</v>
      </c>
      <c r="R1378" t="s">
        <v>34</v>
      </c>
      <c r="S1378" t="s">
        <v>34</v>
      </c>
      <c r="T1378" t="s">
        <v>34</v>
      </c>
      <c r="U1378" t="s">
        <v>46</v>
      </c>
      <c r="V1378" t="s">
        <v>37</v>
      </c>
      <c r="W1378" t="s">
        <v>143</v>
      </c>
      <c r="X1378">
        <v>49.4</v>
      </c>
      <c r="Y1378">
        <v>232.55</v>
      </c>
      <c r="Z1378">
        <v>0</v>
      </c>
      <c r="AA1378">
        <v>10</v>
      </c>
      <c r="AB1378">
        <v>235.3</v>
      </c>
      <c r="AC1378">
        <v>477.85</v>
      </c>
      <c r="AD1378" t="s">
        <v>41</v>
      </c>
      <c r="AE1378" t="s">
        <v>42</v>
      </c>
      <c r="AF1378" t="s">
        <v>42</v>
      </c>
      <c r="AG1378">
        <f t="shared" si="42"/>
        <v>0</v>
      </c>
      <c r="AH1378" t="str" cm="1">
        <f t="array" ref="AH1378">_xlfn.IFS(
X1378&lt;=20, "&lt;20",
AND(X1378&gt;=20, X1378&lt;50), "20-50",
AND(X1378&gt;=50, X1378&lt;100), "50-100",
X1378&gt;=100, "&gt;100"
)</f>
        <v>20-50</v>
      </c>
      <c r="AI1378">
        <f t="shared" si="43"/>
        <v>0</v>
      </c>
      <c r="AJ1378" t="str" cm="1">
        <f t="array" ref="AJ1378">_xlfn.IFS(
C1378&lt;=20, "&lt;20",
AND(C1378&gt;=20, C1378&lt;35), "20-35",
AND(C1378&gt;=35, C1378&lt;50), "35-50",
C1378&gt;=50, "50-100"
)</f>
        <v>50-100</v>
      </c>
      <c r="AK1378" t="str" cm="1">
        <f t="array" ref="AK1378">_xlfn.IFS(
G1378&lt;6, "&lt;6",
AND(G1378&gt;=6, G1378&lt;12), "6-12",
AND(G1378&gt;=12, G1378&lt;18), "12-18",  AND(G1378&gt;=18, G1378&lt;24), "18-24", G1378&gt;=24, "24-36")</f>
        <v>12-18</v>
      </c>
    </row>
    <row r="1379" spans="1:37" x14ac:dyDescent="0.3">
      <c r="A1379" t="s">
        <v>1479</v>
      </c>
      <c r="B1379" t="s">
        <v>44</v>
      </c>
      <c r="C1379">
        <v>47</v>
      </c>
      <c r="D1379" t="s">
        <v>37</v>
      </c>
      <c r="E1379" t="s">
        <v>103</v>
      </c>
      <c r="F1379">
        <v>12</v>
      </c>
      <c r="G1379">
        <v>30</v>
      </c>
      <c r="H1379" t="s">
        <v>36</v>
      </c>
      <c r="I1379" t="s">
        <v>37</v>
      </c>
      <c r="J1379" t="s">
        <v>37</v>
      </c>
      <c r="K1379" t="s">
        <v>37</v>
      </c>
      <c r="L1379" t="s">
        <v>72</v>
      </c>
      <c r="M1379" t="s">
        <v>37</v>
      </c>
      <c r="N1379" t="s">
        <v>37</v>
      </c>
      <c r="O1379" t="s">
        <v>37</v>
      </c>
      <c r="P1379" t="s">
        <v>37</v>
      </c>
      <c r="Q1379" t="s">
        <v>34</v>
      </c>
      <c r="R1379" t="s">
        <v>34</v>
      </c>
      <c r="S1379" t="s">
        <v>34</v>
      </c>
      <c r="T1379" t="s">
        <v>37</v>
      </c>
      <c r="U1379" t="s">
        <v>67</v>
      </c>
      <c r="V1379" t="s">
        <v>34</v>
      </c>
      <c r="W1379" t="s">
        <v>40</v>
      </c>
      <c r="X1379">
        <v>70.900000000000006</v>
      </c>
      <c r="Y1379">
        <v>4911.3500000000004</v>
      </c>
      <c r="Z1379">
        <v>49.37</v>
      </c>
      <c r="AA1379">
        <v>0</v>
      </c>
      <c r="AB1379">
        <v>1863.88</v>
      </c>
      <c r="AC1379">
        <v>6725.86</v>
      </c>
      <c r="AD1379" t="s">
        <v>41</v>
      </c>
      <c r="AE1379" t="s">
        <v>42</v>
      </c>
      <c r="AF1379" t="s">
        <v>42</v>
      </c>
      <c r="AG1379">
        <f t="shared" si="42"/>
        <v>0</v>
      </c>
      <c r="AH1379" t="str" cm="1">
        <f t="array" ref="AH1379">_xlfn.IFS(
X1379&lt;=20, "&lt;20",
AND(X1379&gt;=20, X1379&lt;50), "20-50",
AND(X1379&gt;=50, X1379&lt;100), "50-100",
X1379&gt;=100, "&gt;100"
)</f>
        <v>50-100</v>
      </c>
      <c r="AI1379">
        <f t="shared" si="43"/>
        <v>0</v>
      </c>
      <c r="AJ1379" t="str" cm="1">
        <f t="array" ref="AJ1379">_xlfn.IFS(
C1379&lt;=20, "&lt;20",
AND(C1379&gt;=20, C1379&lt;35), "20-35",
AND(C1379&gt;=35, C1379&lt;50), "35-50",
C1379&gt;=50, "50-100"
)</f>
        <v>35-50</v>
      </c>
      <c r="AK1379" t="str" cm="1">
        <f t="array" ref="AK1379">_xlfn.IFS(
G1379&lt;6, "&lt;6",
AND(G1379&gt;=6, G1379&lt;12), "6-12",
AND(G1379&gt;=12, G1379&lt;18), "12-18",  AND(G1379&gt;=18, G1379&lt;24), "18-24", G1379&gt;=24, "24-36")</f>
        <v>24-36</v>
      </c>
    </row>
    <row r="1380" spans="1:37" x14ac:dyDescent="0.3">
      <c r="A1380" t="s">
        <v>1480</v>
      </c>
      <c r="B1380" t="s">
        <v>44</v>
      </c>
      <c r="C1380">
        <v>76</v>
      </c>
      <c r="D1380" t="s">
        <v>34</v>
      </c>
      <c r="E1380" t="s">
        <v>61</v>
      </c>
      <c r="F1380">
        <v>2</v>
      </c>
      <c r="G1380">
        <v>27</v>
      </c>
      <c r="H1380" t="s">
        <v>36</v>
      </c>
      <c r="I1380" t="s">
        <v>37</v>
      </c>
      <c r="J1380" t="s">
        <v>37</v>
      </c>
      <c r="K1380" t="s">
        <v>37</v>
      </c>
      <c r="L1380" t="s">
        <v>50</v>
      </c>
      <c r="M1380" t="s">
        <v>34</v>
      </c>
      <c r="N1380" t="s">
        <v>34</v>
      </c>
      <c r="O1380" t="s">
        <v>34</v>
      </c>
      <c r="P1380" t="s">
        <v>34</v>
      </c>
      <c r="Q1380" t="s">
        <v>34</v>
      </c>
      <c r="R1380" t="s">
        <v>34</v>
      </c>
      <c r="S1380" t="s">
        <v>34</v>
      </c>
      <c r="T1380" t="s">
        <v>37</v>
      </c>
      <c r="U1380" t="s">
        <v>46</v>
      </c>
      <c r="V1380" t="s">
        <v>37</v>
      </c>
      <c r="W1380" t="s">
        <v>51</v>
      </c>
      <c r="X1380">
        <v>-10</v>
      </c>
      <c r="Y1380">
        <v>533.04999999999995</v>
      </c>
      <c r="Z1380">
        <v>0</v>
      </c>
      <c r="AA1380">
        <v>0</v>
      </c>
      <c r="AB1380">
        <v>149.59</v>
      </c>
      <c r="AC1380">
        <v>682.64</v>
      </c>
      <c r="AD1380" t="s">
        <v>41</v>
      </c>
      <c r="AE1380" t="s">
        <v>42</v>
      </c>
      <c r="AF1380" t="s">
        <v>42</v>
      </c>
      <c r="AG1380">
        <f t="shared" si="42"/>
        <v>0</v>
      </c>
      <c r="AH1380" t="str" cm="1">
        <f t="array" ref="AH1380">_xlfn.IFS(
X1380&lt;=20, "&lt;20",
AND(X1380&gt;=20, X1380&lt;50), "20-50",
AND(X1380&gt;=50, X1380&lt;100), "50-100",
X1380&gt;=100, "&gt;100"
)</f>
        <v>&lt;20</v>
      </c>
      <c r="AI1380">
        <f t="shared" si="43"/>
        <v>0</v>
      </c>
      <c r="AJ1380" t="str" cm="1">
        <f t="array" ref="AJ1380">_xlfn.IFS(
C1380&lt;=20, "&lt;20",
AND(C1380&gt;=20, C1380&lt;35), "20-35",
AND(C1380&gt;=35, C1380&lt;50), "35-50",
C1380&gt;=50, "50-100"
)</f>
        <v>50-100</v>
      </c>
      <c r="AK1380" t="str" cm="1">
        <f t="array" ref="AK1380">_xlfn.IFS(
G1380&lt;6, "&lt;6",
AND(G1380&gt;=6, G1380&lt;12), "6-12",
AND(G1380&gt;=12, G1380&lt;18), "12-18",  AND(G1380&gt;=18, G1380&lt;24), "18-24", G1380&gt;=24, "24-36")</f>
        <v>24-36</v>
      </c>
    </row>
    <row r="1381" spans="1:37" x14ac:dyDescent="0.3">
      <c r="A1381" t="s">
        <v>1481</v>
      </c>
      <c r="B1381" t="s">
        <v>44</v>
      </c>
      <c r="C1381">
        <v>46</v>
      </c>
      <c r="D1381" t="s">
        <v>37</v>
      </c>
      <c r="E1381" t="s">
        <v>74</v>
      </c>
      <c r="F1381">
        <v>13</v>
      </c>
      <c r="G1381">
        <v>6</v>
      </c>
      <c r="H1381" t="s">
        <v>36</v>
      </c>
      <c r="I1381" t="s">
        <v>37</v>
      </c>
      <c r="J1381" t="s">
        <v>34</v>
      </c>
      <c r="K1381" t="s">
        <v>37</v>
      </c>
      <c r="L1381" t="s">
        <v>50</v>
      </c>
      <c r="M1381" t="s">
        <v>34</v>
      </c>
      <c r="N1381" t="s">
        <v>34</v>
      </c>
      <c r="O1381" t="s">
        <v>34</v>
      </c>
      <c r="P1381" t="s">
        <v>34</v>
      </c>
      <c r="Q1381" t="s">
        <v>34</v>
      </c>
      <c r="R1381" t="s">
        <v>34</v>
      </c>
      <c r="S1381" t="s">
        <v>34</v>
      </c>
      <c r="T1381" t="s">
        <v>37</v>
      </c>
      <c r="U1381" t="s">
        <v>46</v>
      </c>
      <c r="V1381" t="s">
        <v>37</v>
      </c>
      <c r="W1381" t="s">
        <v>143</v>
      </c>
      <c r="X1381">
        <v>69.25</v>
      </c>
      <c r="Y1381">
        <v>418.4</v>
      </c>
      <c r="Z1381">
        <v>0</v>
      </c>
      <c r="AA1381">
        <v>0</v>
      </c>
      <c r="AB1381">
        <v>236.16</v>
      </c>
      <c r="AC1381">
        <v>654.55999999999995</v>
      </c>
      <c r="AD1381" t="s">
        <v>52</v>
      </c>
      <c r="AE1381" t="s">
        <v>53</v>
      </c>
      <c r="AF1381" t="s">
        <v>91</v>
      </c>
      <c r="AG1381">
        <f t="shared" si="42"/>
        <v>1</v>
      </c>
      <c r="AH1381" t="str" cm="1">
        <f t="array" ref="AH1381">_xlfn.IFS(
X1381&lt;=20, "&lt;20",
AND(X1381&gt;=20, X1381&lt;50), "20-50",
AND(X1381&gt;=50, X1381&lt;100), "50-100",
X1381&gt;=100, "&gt;100"
)</f>
        <v>50-100</v>
      </c>
      <c r="AI1381">
        <f t="shared" si="43"/>
        <v>0</v>
      </c>
      <c r="AJ1381" t="str" cm="1">
        <f t="array" ref="AJ1381">_xlfn.IFS(
C1381&lt;=20, "&lt;20",
AND(C1381&gt;=20, C1381&lt;35), "20-35",
AND(C1381&gt;=35, C1381&lt;50), "35-50",
C1381&gt;=50, "50-100"
)</f>
        <v>35-50</v>
      </c>
      <c r="AK1381" t="str" cm="1">
        <f t="array" ref="AK1381">_xlfn.IFS(
G1381&lt;6, "&lt;6",
AND(G1381&gt;=6, G1381&lt;12), "6-12",
AND(G1381&gt;=12, G1381&lt;18), "12-18",  AND(G1381&gt;=18, G1381&lt;24), "18-24", G1381&gt;=24, "24-36")</f>
        <v>6-12</v>
      </c>
    </row>
    <row r="1382" spans="1:37" x14ac:dyDescent="0.3">
      <c r="A1382" t="s">
        <v>1482</v>
      </c>
      <c r="B1382" t="s">
        <v>44</v>
      </c>
      <c r="C1382">
        <v>80</v>
      </c>
      <c r="D1382" t="s">
        <v>34</v>
      </c>
      <c r="E1382" t="s">
        <v>82</v>
      </c>
      <c r="F1382">
        <v>14</v>
      </c>
      <c r="G1382">
        <v>3</v>
      </c>
      <c r="H1382" t="s">
        <v>70</v>
      </c>
      <c r="I1382" t="s">
        <v>37</v>
      </c>
      <c r="J1382" t="s">
        <v>37</v>
      </c>
      <c r="K1382" t="s">
        <v>37</v>
      </c>
      <c r="L1382" t="s">
        <v>50</v>
      </c>
      <c r="M1382" t="s">
        <v>34</v>
      </c>
      <c r="N1382" t="s">
        <v>37</v>
      </c>
      <c r="O1382" t="s">
        <v>37</v>
      </c>
      <c r="P1382" t="s">
        <v>34</v>
      </c>
      <c r="Q1382" t="s">
        <v>37</v>
      </c>
      <c r="R1382" t="s">
        <v>37</v>
      </c>
      <c r="S1382" t="s">
        <v>34</v>
      </c>
      <c r="T1382" t="s">
        <v>37</v>
      </c>
      <c r="U1382" t="s">
        <v>46</v>
      </c>
      <c r="V1382" t="s">
        <v>37</v>
      </c>
      <c r="W1382" t="s">
        <v>51</v>
      </c>
      <c r="X1382">
        <v>104.4</v>
      </c>
      <c r="Y1382">
        <v>4133.95</v>
      </c>
      <c r="Z1382">
        <v>0</v>
      </c>
      <c r="AA1382">
        <v>0</v>
      </c>
      <c r="AB1382">
        <v>259.52999999999997</v>
      </c>
      <c r="AC1382">
        <v>4393.4799999999996</v>
      </c>
      <c r="AD1382" t="s">
        <v>41</v>
      </c>
      <c r="AE1382" t="s">
        <v>42</v>
      </c>
      <c r="AF1382" t="s">
        <v>42</v>
      </c>
      <c r="AG1382">
        <f t="shared" si="42"/>
        <v>0</v>
      </c>
      <c r="AH1382" t="str" cm="1">
        <f t="array" ref="AH1382">_xlfn.IFS(
X1382&lt;=20, "&lt;20",
AND(X1382&gt;=20, X1382&lt;50), "20-50",
AND(X1382&gt;=50, X1382&lt;100), "50-100",
X1382&gt;=100, "&gt;100"
)</f>
        <v>&gt;100</v>
      </c>
      <c r="AI1382">
        <f t="shared" si="43"/>
        <v>0</v>
      </c>
      <c r="AJ1382" t="str" cm="1">
        <f t="array" ref="AJ1382">_xlfn.IFS(
C1382&lt;=20, "&lt;20",
AND(C1382&gt;=20, C1382&lt;35), "20-35",
AND(C1382&gt;=35, C1382&lt;50), "35-50",
C1382&gt;=50, "50-100"
)</f>
        <v>50-100</v>
      </c>
      <c r="AK1382" t="str" cm="1">
        <f t="array" ref="AK1382">_xlfn.IFS(
G1382&lt;6, "&lt;6",
AND(G1382&gt;=6, G1382&lt;12), "6-12",
AND(G1382&gt;=12, G1382&lt;18), "12-18",  AND(G1382&gt;=18, G1382&lt;24), "18-24", G1382&gt;=24, "24-36")</f>
        <v>&lt;6</v>
      </c>
    </row>
    <row r="1383" spans="1:37" x14ac:dyDescent="0.3">
      <c r="A1383" t="s">
        <v>1483</v>
      </c>
      <c r="B1383" t="s">
        <v>33</v>
      </c>
      <c r="C1383">
        <v>55</v>
      </c>
      <c r="D1383" t="s">
        <v>34</v>
      </c>
      <c r="E1383" t="s">
        <v>61</v>
      </c>
      <c r="F1383">
        <v>7</v>
      </c>
      <c r="G1383">
        <v>4</v>
      </c>
      <c r="H1383" t="s">
        <v>36</v>
      </c>
      <c r="I1383" t="s">
        <v>37</v>
      </c>
      <c r="J1383" t="s">
        <v>34</v>
      </c>
      <c r="K1383" t="s">
        <v>37</v>
      </c>
      <c r="L1383" t="s">
        <v>50</v>
      </c>
      <c r="M1383" t="s">
        <v>34</v>
      </c>
      <c r="N1383" t="s">
        <v>37</v>
      </c>
      <c r="O1383" t="s">
        <v>34</v>
      </c>
      <c r="P1383" t="s">
        <v>34</v>
      </c>
      <c r="Q1383" t="s">
        <v>34</v>
      </c>
      <c r="R1383" t="s">
        <v>34</v>
      </c>
      <c r="S1383" t="s">
        <v>34</v>
      </c>
      <c r="T1383" t="s">
        <v>37</v>
      </c>
      <c r="U1383" t="s">
        <v>46</v>
      </c>
      <c r="V1383" t="s">
        <v>34</v>
      </c>
      <c r="W1383" t="s">
        <v>51</v>
      </c>
      <c r="X1383">
        <v>74.95</v>
      </c>
      <c r="Y1383">
        <v>151.75</v>
      </c>
      <c r="Z1383">
        <v>0</v>
      </c>
      <c r="AA1383">
        <v>0</v>
      </c>
      <c r="AB1383">
        <v>7.52</v>
      </c>
      <c r="AC1383">
        <v>159.27000000000001</v>
      </c>
      <c r="AD1383" t="s">
        <v>85</v>
      </c>
      <c r="AE1383" t="s">
        <v>42</v>
      </c>
      <c r="AF1383" t="s">
        <v>42</v>
      </c>
      <c r="AG1383">
        <f t="shared" si="42"/>
        <v>0</v>
      </c>
      <c r="AH1383" t="str" cm="1">
        <f t="array" ref="AH1383">_xlfn.IFS(
X1383&lt;=20, "&lt;20",
AND(X1383&gt;=20, X1383&lt;50), "20-50",
AND(X1383&gt;=50, X1383&lt;100), "50-100",
X1383&gt;=100, "&gt;100"
)</f>
        <v>50-100</v>
      </c>
      <c r="AI1383">
        <f t="shared" si="43"/>
        <v>1</v>
      </c>
      <c r="AJ1383" t="str" cm="1">
        <f t="array" ref="AJ1383">_xlfn.IFS(
C1383&lt;=20, "&lt;20",
AND(C1383&gt;=20, C1383&lt;35), "20-35",
AND(C1383&gt;=35, C1383&lt;50), "35-50",
C1383&gt;=50, "50-100"
)</f>
        <v>50-100</v>
      </c>
      <c r="AK1383" t="str" cm="1">
        <f t="array" ref="AK1383">_xlfn.IFS(
G1383&lt;6, "&lt;6",
AND(G1383&gt;=6, G1383&lt;12), "6-12",
AND(G1383&gt;=12, G1383&lt;18), "12-18",  AND(G1383&gt;=18, G1383&lt;24), "18-24", G1383&gt;=24, "24-36")</f>
        <v>&lt;6</v>
      </c>
    </row>
    <row r="1384" spans="1:37" x14ac:dyDescent="0.3">
      <c r="A1384" t="s">
        <v>1484</v>
      </c>
      <c r="B1384" t="s">
        <v>33</v>
      </c>
      <c r="C1384">
        <v>22</v>
      </c>
      <c r="D1384" t="s">
        <v>37</v>
      </c>
      <c r="E1384" t="s">
        <v>74</v>
      </c>
      <c r="F1384">
        <v>5</v>
      </c>
      <c r="G1384">
        <v>4</v>
      </c>
      <c r="H1384" t="s">
        <v>49</v>
      </c>
      <c r="I1384" t="s">
        <v>37</v>
      </c>
      <c r="J1384" t="s">
        <v>37</v>
      </c>
      <c r="K1384" t="s">
        <v>34</v>
      </c>
      <c r="L1384" t="s">
        <v>34</v>
      </c>
      <c r="M1384" t="s">
        <v>34</v>
      </c>
      <c r="N1384" t="s">
        <v>34</v>
      </c>
      <c r="O1384" t="s">
        <v>34</v>
      </c>
      <c r="P1384" t="s">
        <v>34</v>
      </c>
      <c r="Q1384" t="s">
        <v>34</v>
      </c>
      <c r="R1384" t="s">
        <v>34</v>
      </c>
      <c r="S1384" t="s">
        <v>34</v>
      </c>
      <c r="T1384" t="s">
        <v>34</v>
      </c>
      <c r="U1384" t="s">
        <v>46</v>
      </c>
      <c r="V1384" t="s">
        <v>34</v>
      </c>
      <c r="W1384" t="s">
        <v>143</v>
      </c>
      <c r="X1384">
        <v>25.4</v>
      </c>
      <c r="Y1384">
        <v>25.4</v>
      </c>
      <c r="Z1384">
        <v>0</v>
      </c>
      <c r="AA1384">
        <v>0</v>
      </c>
      <c r="AB1384">
        <v>32.729999999999997</v>
      </c>
      <c r="AC1384">
        <v>58.13</v>
      </c>
      <c r="AD1384" t="s">
        <v>85</v>
      </c>
      <c r="AE1384" t="s">
        <v>42</v>
      </c>
      <c r="AF1384" t="s">
        <v>42</v>
      </c>
      <c r="AG1384">
        <f t="shared" si="42"/>
        <v>0</v>
      </c>
      <c r="AH1384" t="str" cm="1">
        <f t="array" ref="AH1384">_xlfn.IFS(
X1384&lt;=20, "&lt;20",
AND(X1384&gt;=20, X1384&lt;50), "20-50",
AND(X1384&gt;=50, X1384&lt;100), "50-100",
X1384&gt;=100, "&gt;100"
)</f>
        <v>20-50</v>
      </c>
      <c r="AI1384">
        <f t="shared" si="43"/>
        <v>1</v>
      </c>
      <c r="AJ1384" t="str" cm="1">
        <f t="array" ref="AJ1384">_xlfn.IFS(
C1384&lt;=20, "&lt;20",
AND(C1384&gt;=20, C1384&lt;35), "20-35",
AND(C1384&gt;=35, C1384&lt;50), "35-50",
C1384&gt;=50, "50-100"
)</f>
        <v>20-35</v>
      </c>
      <c r="AK1384" t="str" cm="1">
        <f t="array" ref="AK1384">_xlfn.IFS(
G1384&lt;6, "&lt;6",
AND(G1384&gt;=6, G1384&lt;12), "6-12",
AND(G1384&gt;=12, G1384&lt;18), "12-18",  AND(G1384&gt;=18, G1384&lt;24), "18-24", G1384&gt;=24, "24-36")</f>
        <v>&lt;6</v>
      </c>
    </row>
    <row r="1385" spans="1:37" x14ac:dyDescent="0.3">
      <c r="A1385" t="s">
        <v>1485</v>
      </c>
      <c r="B1385" t="s">
        <v>33</v>
      </c>
      <c r="C1385">
        <v>26</v>
      </c>
      <c r="D1385" t="s">
        <v>34</v>
      </c>
      <c r="E1385" t="s">
        <v>64</v>
      </c>
      <c r="F1385">
        <v>10</v>
      </c>
      <c r="G1385">
        <v>16</v>
      </c>
      <c r="H1385" t="s">
        <v>36</v>
      </c>
      <c r="I1385" t="s">
        <v>37</v>
      </c>
      <c r="J1385" t="s">
        <v>34</v>
      </c>
      <c r="K1385" t="s">
        <v>34</v>
      </c>
      <c r="L1385" t="s">
        <v>34</v>
      </c>
      <c r="M1385" t="s">
        <v>34</v>
      </c>
      <c r="N1385" t="s">
        <v>34</v>
      </c>
      <c r="O1385" t="s">
        <v>34</v>
      </c>
      <c r="P1385" t="s">
        <v>34</v>
      </c>
      <c r="Q1385" t="s">
        <v>34</v>
      </c>
      <c r="R1385" t="s">
        <v>34</v>
      </c>
      <c r="S1385" t="s">
        <v>34</v>
      </c>
      <c r="T1385" t="s">
        <v>34</v>
      </c>
      <c r="U1385" t="s">
        <v>46</v>
      </c>
      <c r="V1385" t="s">
        <v>37</v>
      </c>
      <c r="W1385" t="s">
        <v>40</v>
      </c>
      <c r="X1385">
        <v>20.25</v>
      </c>
      <c r="Y1385">
        <v>20.25</v>
      </c>
      <c r="Z1385">
        <v>0</v>
      </c>
      <c r="AA1385">
        <v>0</v>
      </c>
      <c r="AB1385">
        <v>42.96</v>
      </c>
      <c r="AC1385">
        <v>63.21</v>
      </c>
      <c r="AD1385" t="s">
        <v>85</v>
      </c>
      <c r="AE1385" t="s">
        <v>42</v>
      </c>
      <c r="AF1385" t="s">
        <v>42</v>
      </c>
      <c r="AG1385">
        <f t="shared" si="42"/>
        <v>0</v>
      </c>
      <c r="AH1385" t="str" cm="1">
        <f t="array" ref="AH1385">_xlfn.IFS(
X1385&lt;=20, "&lt;20",
AND(X1385&gt;=20, X1385&lt;50), "20-50",
AND(X1385&gt;=50, X1385&lt;100), "50-100",
X1385&gt;=100, "&gt;100"
)</f>
        <v>20-50</v>
      </c>
      <c r="AI1385">
        <f t="shared" si="43"/>
        <v>1</v>
      </c>
      <c r="AJ1385" t="str" cm="1">
        <f t="array" ref="AJ1385">_xlfn.IFS(
C1385&lt;=20, "&lt;20",
AND(C1385&gt;=20, C1385&lt;35), "20-35",
AND(C1385&gt;=35, C1385&lt;50), "35-50",
C1385&gt;=50, "50-100"
)</f>
        <v>20-35</v>
      </c>
      <c r="AK1385" t="str" cm="1">
        <f t="array" ref="AK1385">_xlfn.IFS(
G1385&lt;6, "&lt;6",
AND(G1385&gt;=6, G1385&lt;12), "6-12",
AND(G1385&gt;=12, G1385&lt;18), "12-18",  AND(G1385&gt;=18, G1385&lt;24), "18-24", G1385&gt;=24, "24-36")</f>
        <v>12-18</v>
      </c>
    </row>
    <row r="1386" spans="1:37" x14ac:dyDescent="0.3">
      <c r="A1386" t="s">
        <v>1486</v>
      </c>
      <c r="B1386" t="s">
        <v>33</v>
      </c>
      <c r="C1386">
        <v>46</v>
      </c>
      <c r="D1386" t="s">
        <v>34</v>
      </c>
      <c r="E1386" t="s">
        <v>103</v>
      </c>
      <c r="F1386">
        <v>9</v>
      </c>
      <c r="G1386">
        <v>19</v>
      </c>
      <c r="H1386" t="s">
        <v>49</v>
      </c>
      <c r="I1386" t="s">
        <v>37</v>
      </c>
      <c r="J1386" t="s">
        <v>34</v>
      </c>
      <c r="K1386" t="s">
        <v>37</v>
      </c>
      <c r="L1386" t="s">
        <v>50</v>
      </c>
      <c r="M1386" t="s">
        <v>34</v>
      </c>
      <c r="N1386" t="s">
        <v>37</v>
      </c>
      <c r="O1386" t="s">
        <v>37</v>
      </c>
      <c r="P1386" t="s">
        <v>37</v>
      </c>
      <c r="Q1386" t="s">
        <v>37</v>
      </c>
      <c r="R1386" t="s">
        <v>37</v>
      </c>
      <c r="S1386" t="s">
        <v>37</v>
      </c>
      <c r="T1386" t="s">
        <v>37</v>
      </c>
      <c r="U1386" t="s">
        <v>46</v>
      </c>
      <c r="V1386" t="s">
        <v>37</v>
      </c>
      <c r="W1386" t="s">
        <v>51</v>
      </c>
      <c r="X1386">
        <v>107.95</v>
      </c>
      <c r="Y1386">
        <v>318.60000000000002</v>
      </c>
      <c r="Z1386">
        <v>0</v>
      </c>
      <c r="AA1386">
        <v>0</v>
      </c>
      <c r="AB1386">
        <v>37.979999999999997</v>
      </c>
      <c r="AC1386">
        <v>356.58</v>
      </c>
      <c r="AD1386" t="s">
        <v>85</v>
      </c>
      <c r="AE1386" t="s">
        <v>42</v>
      </c>
      <c r="AF1386" t="s">
        <v>42</v>
      </c>
      <c r="AG1386">
        <f t="shared" si="42"/>
        <v>0</v>
      </c>
      <c r="AH1386" t="str" cm="1">
        <f t="array" ref="AH1386">_xlfn.IFS(
X1386&lt;=20, "&lt;20",
AND(X1386&gt;=20, X1386&lt;50), "20-50",
AND(X1386&gt;=50, X1386&lt;100), "50-100",
X1386&gt;=100, "&gt;100"
)</f>
        <v>&gt;100</v>
      </c>
      <c r="AI1386">
        <f t="shared" si="43"/>
        <v>1</v>
      </c>
      <c r="AJ1386" t="str" cm="1">
        <f t="array" ref="AJ1386">_xlfn.IFS(
C1386&lt;=20, "&lt;20",
AND(C1386&gt;=20, C1386&lt;35), "20-35",
AND(C1386&gt;=35, C1386&lt;50), "35-50",
C1386&gt;=50, "50-100"
)</f>
        <v>35-50</v>
      </c>
      <c r="AK1386" t="str" cm="1">
        <f t="array" ref="AK1386">_xlfn.IFS(
G1386&lt;6, "&lt;6",
AND(G1386&gt;=6, G1386&lt;12), "6-12",
AND(G1386&gt;=12, G1386&lt;18), "12-18",  AND(G1386&gt;=18, G1386&lt;24), "18-24", G1386&gt;=24, "24-36")</f>
        <v>18-24</v>
      </c>
    </row>
    <row r="1387" spans="1:37" x14ac:dyDescent="0.3">
      <c r="A1387" t="s">
        <v>1487</v>
      </c>
      <c r="B1387" t="s">
        <v>33</v>
      </c>
      <c r="C1387">
        <v>34</v>
      </c>
      <c r="D1387" t="s">
        <v>37</v>
      </c>
      <c r="E1387" t="s">
        <v>124</v>
      </c>
      <c r="F1387">
        <v>12</v>
      </c>
      <c r="G1387">
        <v>9</v>
      </c>
      <c r="H1387" t="s">
        <v>49</v>
      </c>
      <c r="I1387" t="s">
        <v>37</v>
      </c>
      <c r="J1387" t="s">
        <v>34</v>
      </c>
      <c r="K1387" t="s">
        <v>37</v>
      </c>
      <c r="L1387" t="s">
        <v>72</v>
      </c>
      <c r="M1387" t="s">
        <v>34</v>
      </c>
      <c r="N1387" t="s">
        <v>34</v>
      </c>
      <c r="O1387" t="s">
        <v>34</v>
      </c>
      <c r="P1387" t="s">
        <v>34</v>
      </c>
      <c r="Q1387" t="s">
        <v>34</v>
      </c>
      <c r="R1387" t="s">
        <v>34</v>
      </c>
      <c r="S1387" t="s">
        <v>34</v>
      </c>
      <c r="T1387" t="s">
        <v>37</v>
      </c>
      <c r="U1387" t="s">
        <v>46</v>
      </c>
      <c r="V1387" t="s">
        <v>37</v>
      </c>
      <c r="W1387" t="s">
        <v>51</v>
      </c>
      <c r="X1387">
        <v>45.6</v>
      </c>
      <c r="Y1387">
        <v>45.6</v>
      </c>
      <c r="Z1387">
        <v>0</v>
      </c>
      <c r="AA1387">
        <v>0</v>
      </c>
      <c r="AB1387">
        <v>11.73</v>
      </c>
      <c r="AC1387">
        <v>57.33</v>
      </c>
      <c r="AD1387" t="s">
        <v>52</v>
      </c>
      <c r="AE1387" t="s">
        <v>53</v>
      </c>
      <c r="AF1387" t="s">
        <v>91</v>
      </c>
      <c r="AG1387">
        <f t="shared" si="42"/>
        <v>1</v>
      </c>
      <c r="AH1387" t="str" cm="1">
        <f t="array" ref="AH1387">_xlfn.IFS(
X1387&lt;=20, "&lt;20",
AND(X1387&gt;=20, X1387&lt;50), "20-50",
AND(X1387&gt;=50, X1387&lt;100), "50-100",
X1387&gt;=100, "&gt;100"
)</f>
        <v>20-50</v>
      </c>
      <c r="AI1387">
        <f t="shared" si="43"/>
        <v>0</v>
      </c>
      <c r="AJ1387" t="str" cm="1">
        <f t="array" ref="AJ1387">_xlfn.IFS(
C1387&lt;=20, "&lt;20",
AND(C1387&gt;=20, C1387&lt;35), "20-35",
AND(C1387&gt;=35, C1387&lt;50), "35-50",
C1387&gt;=50, "50-100"
)</f>
        <v>20-35</v>
      </c>
      <c r="AK1387" t="str" cm="1">
        <f t="array" ref="AK1387">_xlfn.IFS(
G1387&lt;6, "&lt;6",
AND(G1387&gt;=6, G1387&lt;12), "6-12",
AND(G1387&gt;=12, G1387&lt;18), "12-18",  AND(G1387&gt;=18, G1387&lt;24), "18-24", G1387&gt;=24, "24-36")</f>
        <v>6-12</v>
      </c>
    </row>
    <row r="1388" spans="1:37" x14ac:dyDescent="0.3">
      <c r="A1388" t="s">
        <v>1488</v>
      </c>
      <c r="B1388" t="s">
        <v>44</v>
      </c>
      <c r="C1388">
        <v>20</v>
      </c>
      <c r="D1388" t="s">
        <v>37</v>
      </c>
      <c r="E1388" t="s">
        <v>124</v>
      </c>
      <c r="F1388">
        <v>11</v>
      </c>
      <c r="G1388">
        <v>5</v>
      </c>
      <c r="H1388" t="s">
        <v>36</v>
      </c>
      <c r="I1388" t="s">
        <v>37</v>
      </c>
      <c r="J1388" t="s">
        <v>37</v>
      </c>
      <c r="K1388" t="s">
        <v>37</v>
      </c>
      <c r="L1388" t="s">
        <v>50</v>
      </c>
      <c r="M1388" t="s">
        <v>34</v>
      </c>
      <c r="N1388" t="s">
        <v>34</v>
      </c>
      <c r="O1388" t="s">
        <v>37</v>
      </c>
      <c r="P1388" t="s">
        <v>34</v>
      </c>
      <c r="Q1388" t="s">
        <v>34</v>
      </c>
      <c r="R1388" t="s">
        <v>37</v>
      </c>
      <c r="S1388" t="s">
        <v>37</v>
      </c>
      <c r="T1388" t="s">
        <v>37</v>
      </c>
      <c r="U1388" t="s">
        <v>46</v>
      </c>
      <c r="V1388" t="s">
        <v>37</v>
      </c>
      <c r="W1388" t="s">
        <v>51</v>
      </c>
      <c r="X1388">
        <v>89.2</v>
      </c>
      <c r="Y1388">
        <v>2698.35</v>
      </c>
      <c r="Z1388">
        <v>0</v>
      </c>
      <c r="AA1388">
        <v>0</v>
      </c>
      <c r="AB1388">
        <v>116</v>
      </c>
      <c r="AC1388">
        <v>2814.35</v>
      </c>
      <c r="AD1388" t="s">
        <v>52</v>
      </c>
      <c r="AE1388" t="s">
        <v>53</v>
      </c>
      <c r="AF1388" t="s">
        <v>91</v>
      </c>
      <c r="AG1388">
        <f t="shared" si="42"/>
        <v>1</v>
      </c>
      <c r="AH1388" t="str" cm="1">
        <f t="array" ref="AH1388">_xlfn.IFS(
X1388&lt;=20, "&lt;20",
AND(X1388&gt;=20, X1388&lt;50), "20-50",
AND(X1388&gt;=50, X1388&lt;100), "50-100",
X1388&gt;=100, "&gt;100"
)</f>
        <v>50-100</v>
      </c>
      <c r="AI1388">
        <f t="shared" si="43"/>
        <v>0</v>
      </c>
      <c r="AJ1388" t="str" cm="1">
        <f t="array" ref="AJ1388">_xlfn.IFS(
C1388&lt;=20, "&lt;20",
AND(C1388&gt;=20, C1388&lt;35), "20-35",
AND(C1388&gt;=35, C1388&lt;50), "35-50",
C1388&gt;=50, "50-100"
)</f>
        <v>&lt;20</v>
      </c>
      <c r="AK1388" t="str" cm="1">
        <f t="array" ref="AK1388">_xlfn.IFS(
G1388&lt;6, "&lt;6",
AND(G1388&gt;=6, G1388&lt;12), "6-12",
AND(G1388&gt;=12, G1388&lt;18), "12-18",  AND(G1388&gt;=18, G1388&lt;24), "18-24", G1388&gt;=24, "24-36")</f>
        <v>&lt;6</v>
      </c>
    </row>
    <row r="1389" spans="1:37" x14ac:dyDescent="0.3">
      <c r="A1389" t="s">
        <v>1489</v>
      </c>
      <c r="B1389" t="s">
        <v>33</v>
      </c>
      <c r="C1389">
        <v>29</v>
      </c>
      <c r="D1389" t="s">
        <v>37</v>
      </c>
      <c r="E1389" t="s">
        <v>61</v>
      </c>
      <c r="F1389">
        <v>14</v>
      </c>
      <c r="G1389">
        <v>36</v>
      </c>
      <c r="H1389" t="s">
        <v>57</v>
      </c>
      <c r="I1389" t="s">
        <v>37</v>
      </c>
      <c r="J1389" t="s">
        <v>34</v>
      </c>
      <c r="K1389" t="s">
        <v>37</v>
      </c>
      <c r="L1389" t="s">
        <v>50</v>
      </c>
      <c r="M1389" t="s">
        <v>34</v>
      </c>
      <c r="N1389" t="s">
        <v>34</v>
      </c>
      <c r="O1389" t="s">
        <v>37</v>
      </c>
      <c r="P1389" t="s">
        <v>34</v>
      </c>
      <c r="Q1389" t="s">
        <v>37</v>
      </c>
      <c r="R1389" t="s">
        <v>37</v>
      </c>
      <c r="S1389" t="s">
        <v>37</v>
      </c>
      <c r="T1389" t="s">
        <v>37</v>
      </c>
      <c r="U1389" t="s">
        <v>39</v>
      </c>
      <c r="V1389" t="s">
        <v>37</v>
      </c>
      <c r="W1389" t="s">
        <v>51</v>
      </c>
      <c r="X1389">
        <v>96.65</v>
      </c>
      <c r="Y1389">
        <v>1588.25</v>
      </c>
      <c r="Z1389">
        <v>0</v>
      </c>
      <c r="AA1389">
        <v>0</v>
      </c>
      <c r="AB1389">
        <v>490.11</v>
      </c>
      <c r="AC1389">
        <v>2078.36</v>
      </c>
      <c r="AD1389" t="s">
        <v>41</v>
      </c>
      <c r="AE1389" t="s">
        <v>42</v>
      </c>
      <c r="AF1389" t="s">
        <v>42</v>
      </c>
      <c r="AG1389">
        <f t="shared" si="42"/>
        <v>0</v>
      </c>
      <c r="AH1389" t="str" cm="1">
        <f t="array" ref="AH1389">_xlfn.IFS(
X1389&lt;=20, "&lt;20",
AND(X1389&gt;=20, X1389&lt;50), "20-50",
AND(X1389&gt;=50, X1389&lt;100), "50-100",
X1389&gt;=100, "&gt;100"
)</f>
        <v>50-100</v>
      </c>
      <c r="AI1389">
        <f t="shared" si="43"/>
        <v>0</v>
      </c>
      <c r="AJ1389" t="str" cm="1">
        <f t="array" ref="AJ1389">_xlfn.IFS(
C1389&lt;=20, "&lt;20",
AND(C1389&gt;=20, C1389&lt;35), "20-35",
AND(C1389&gt;=35, C1389&lt;50), "35-50",
C1389&gt;=50, "50-100"
)</f>
        <v>20-35</v>
      </c>
      <c r="AK1389" t="str" cm="1">
        <f t="array" ref="AK1389">_xlfn.IFS(
G1389&lt;6, "&lt;6",
AND(G1389&gt;=6, G1389&lt;12), "6-12",
AND(G1389&gt;=12, G1389&lt;18), "12-18",  AND(G1389&gt;=18, G1389&lt;24), "18-24", G1389&gt;=24, "24-36")</f>
        <v>24-36</v>
      </c>
    </row>
    <row r="1390" spans="1:37" x14ac:dyDescent="0.3">
      <c r="A1390" t="s">
        <v>1490</v>
      </c>
      <c r="B1390" t="s">
        <v>44</v>
      </c>
      <c r="C1390">
        <v>51</v>
      </c>
      <c r="D1390" t="s">
        <v>37</v>
      </c>
      <c r="E1390" t="s">
        <v>136</v>
      </c>
      <c r="F1390">
        <v>1</v>
      </c>
      <c r="G1390">
        <v>12</v>
      </c>
      <c r="H1390" t="s">
        <v>36</v>
      </c>
      <c r="I1390" t="s">
        <v>37</v>
      </c>
      <c r="J1390" t="s">
        <v>34</v>
      </c>
      <c r="K1390" t="s">
        <v>34</v>
      </c>
      <c r="L1390" t="s">
        <v>34</v>
      </c>
      <c r="M1390" t="s">
        <v>34</v>
      </c>
      <c r="N1390" t="s">
        <v>34</v>
      </c>
      <c r="O1390" t="s">
        <v>34</v>
      </c>
      <c r="P1390" t="s">
        <v>34</v>
      </c>
      <c r="Q1390" t="s">
        <v>34</v>
      </c>
      <c r="R1390" t="s">
        <v>34</v>
      </c>
      <c r="S1390" t="s">
        <v>34</v>
      </c>
      <c r="T1390" t="s">
        <v>34</v>
      </c>
      <c r="U1390" t="s">
        <v>46</v>
      </c>
      <c r="V1390" t="s">
        <v>34</v>
      </c>
      <c r="W1390" t="s">
        <v>51</v>
      </c>
      <c r="X1390">
        <v>20.350000000000001</v>
      </c>
      <c r="Y1390">
        <v>697.65</v>
      </c>
      <c r="Z1390">
        <v>45.07</v>
      </c>
      <c r="AA1390">
        <v>0</v>
      </c>
      <c r="AB1390">
        <v>79.55</v>
      </c>
      <c r="AC1390">
        <v>732.13</v>
      </c>
      <c r="AD1390" t="s">
        <v>41</v>
      </c>
      <c r="AE1390" t="s">
        <v>42</v>
      </c>
      <c r="AF1390" t="s">
        <v>42</v>
      </c>
      <c r="AG1390">
        <f t="shared" si="42"/>
        <v>0</v>
      </c>
      <c r="AH1390" t="str" cm="1">
        <f t="array" ref="AH1390">_xlfn.IFS(
X1390&lt;=20, "&lt;20",
AND(X1390&gt;=20, X1390&lt;50), "20-50",
AND(X1390&gt;=50, X1390&lt;100), "50-100",
X1390&gt;=100, "&gt;100"
)</f>
        <v>20-50</v>
      </c>
      <c r="AI1390">
        <f t="shared" si="43"/>
        <v>0</v>
      </c>
      <c r="AJ1390" t="str" cm="1">
        <f t="array" ref="AJ1390">_xlfn.IFS(
C1390&lt;=20, "&lt;20",
AND(C1390&gt;=20, C1390&lt;35), "20-35",
AND(C1390&gt;=35, C1390&lt;50), "35-50",
C1390&gt;=50, "50-100"
)</f>
        <v>50-100</v>
      </c>
      <c r="AK1390" t="str" cm="1">
        <f t="array" ref="AK1390">_xlfn.IFS(
G1390&lt;6, "&lt;6",
AND(G1390&gt;=6, G1390&lt;12), "6-12",
AND(G1390&gt;=12, G1390&lt;18), "12-18",  AND(G1390&gt;=18, G1390&lt;24), "18-24", G1390&gt;=24, "24-36")</f>
        <v>12-18</v>
      </c>
    </row>
    <row r="1391" spans="1:37" x14ac:dyDescent="0.3">
      <c r="A1391" t="s">
        <v>1491</v>
      </c>
      <c r="B1391" t="s">
        <v>44</v>
      </c>
      <c r="C1391">
        <v>62</v>
      </c>
      <c r="D1391" t="s">
        <v>37</v>
      </c>
      <c r="E1391" t="s">
        <v>103</v>
      </c>
      <c r="F1391">
        <v>6</v>
      </c>
      <c r="G1391">
        <v>22</v>
      </c>
      <c r="H1391" t="s">
        <v>57</v>
      </c>
      <c r="I1391" t="s">
        <v>37</v>
      </c>
      <c r="J1391" t="s">
        <v>34</v>
      </c>
      <c r="K1391" t="s">
        <v>37</v>
      </c>
      <c r="L1391" t="s">
        <v>38</v>
      </c>
      <c r="M1391" t="s">
        <v>34</v>
      </c>
      <c r="N1391" t="s">
        <v>37</v>
      </c>
      <c r="O1391" t="s">
        <v>37</v>
      </c>
      <c r="P1391" t="s">
        <v>34</v>
      </c>
      <c r="Q1391" t="s">
        <v>34</v>
      </c>
      <c r="R1391" t="s">
        <v>34</v>
      </c>
      <c r="S1391" t="s">
        <v>34</v>
      </c>
      <c r="T1391" t="s">
        <v>37</v>
      </c>
      <c r="U1391" t="s">
        <v>46</v>
      </c>
      <c r="V1391" t="s">
        <v>37</v>
      </c>
      <c r="W1391" t="s">
        <v>40</v>
      </c>
      <c r="X1391">
        <v>54.7</v>
      </c>
      <c r="Y1391">
        <v>1178.75</v>
      </c>
      <c r="Z1391">
        <v>0</v>
      </c>
      <c r="AA1391">
        <v>0</v>
      </c>
      <c r="AB1391">
        <v>876.26</v>
      </c>
      <c r="AC1391">
        <v>2055.0100000000002</v>
      </c>
      <c r="AD1391" t="s">
        <v>41</v>
      </c>
      <c r="AE1391" t="s">
        <v>42</v>
      </c>
      <c r="AF1391" t="s">
        <v>42</v>
      </c>
      <c r="AG1391">
        <f t="shared" si="42"/>
        <v>0</v>
      </c>
      <c r="AH1391" t="str" cm="1">
        <f t="array" ref="AH1391">_xlfn.IFS(
X1391&lt;=20, "&lt;20",
AND(X1391&gt;=20, X1391&lt;50), "20-50",
AND(X1391&gt;=50, X1391&lt;100), "50-100",
X1391&gt;=100, "&gt;100"
)</f>
        <v>50-100</v>
      </c>
      <c r="AI1391">
        <f t="shared" si="43"/>
        <v>0</v>
      </c>
      <c r="AJ1391" t="str" cm="1">
        <f t="array" ref="AJ1391">_xlfn.IFS(
C1391&lt;=20, "&lt;20",
AND(C1391&gt;=20, C1391&lt;35), "20-35",
AND(C1391&gt;=35, C1391&lt;50), "35-50",
C1391&gt;=50, "50-100"
)</f>
        <v>50-100</v>
      </c>
      <c r="AK1391" t="str" cm="1">
        <f t="array" ref="AK1391">_xlfn.IFS(
G1391&lt;6, "&lt;6",
AND(G1391&gt;=6, G1391&lt;12), "6-12",
AND(G1391&gt;=12, G1391&lt;18), "12-18",  AND(G1391&gt;=18, G1391&lt;24), "18-24", G1391&gt;=24, "24-36")</f>
        <v>18-24</v>
      </c>
    </row>
    <row r="1392" spans="1:37" x14ac:dyDescent="0.3">
      <c r="A1392" t="s">
        <v>1492</v>
      </c>
      <c r="B1392" t="s">
        <v>44</v>
      </c>
      <c r="C1392">
        <v>68</v>
      </c>
      <c r="D1392" t="s">
        <v>34</v>
      </c>
      <c r="E1392" t="s">
        <v>69</v>
      </c>
      <c r="F1392">
        <v>9</v>
      </c>
      <c r="G1392">
        <v>33</v>
      </c>
      <c r="H1392" t="s">
        <v>36</v>
      </c>
      <c r="I1392" t="s">
        <v>37</v>
      </c>
      <c r="J1392" t="s">
        <v>37</v>
      </c>
      <c r="K1392" t="s">
        <v>37</v>
      </c>
      <c r="L1392" t="s">
        <v>72</v>
      </c>
      <c r="M1392" t="s">
        <v>37</v>
      </c>
      <c r="N1392" t="s">
        <v>37</v>
      </c>
      <c r="O1392" t="s">
        <v>37</v>
      </c>
      <c r="P1392" t="s">
        <v>37</v>
      </c>
      <c r="Q1392" t="s">
        <v>37</v>
      </c>
      <c r="R1392" t="s">
        <v>37</v>
      </c>
      <c r="S1392" t="s">
        <v>37</v>
      </c>
      <c r="T1392" t="s">
        <v>37</v>
      </c>
      <c r="U1392" t="s">
        <v>67</v>
      </c>
      <c r="V1392" t="s">
        <v>37</v>
      </c>
      <c r="W1392" t="s">
        <v>51</v>
      </c>
      <c r="X1392">
        <v>88.15</v>
      </c>
      <c r="Y1392">
        <v>6148.45</v>
      </c>
      <c r="Z1392">
        <v>36.29</v>
      </c>
      <c r="AA1392">
        <v>0</v>
      </c>
      <c r="AB1392">
        <v>1483.76</v>
      </c>
      <c r="AC1392">
        <v>7595.92</v>
      </c>
      <c r="AD1392" t="s">
        <v>41</v>
      </c>
      <c r="AE1392" t="s">
        <v>42</v>
      </c>
      <c r="AF1392" t="s">
        <v>42</v>
      </c>
      <c r="AG1392">
        <f t="shared" si="42"/>
        <v>0</v>
      </c>
      <c r="AH1392" t="str" cm="1">
        <f t="array" ref="AH1392">_xlfn.IFS(
X1392&lt;=20, "&lt;20",
AND(X1392&gt;=20, X1392&lt;50), "20-50",
AND(X1392&gt;=50, X1392&lt;100), "50-100",
X1392&gt;=100, "&gt;100"
)</f>
        <v>50-100</v>
      </c>
      <c r="AI1392">
        <f t="shared" si="43"/>
        <v>0</v>
      </c>
      <c r="AJ1392" t="str" cm="1">
        <f t="array" ref="AJ1392">_xlfn.IFS(
C1392&lt;=20, "&lt;20",
AND(C1392&gt;=20, C1392&lt;35), "20-35",
AND(C1392&gt;=35, C1392&lt;50), "35-50",
C1392&gt;=50, "50-100"
)</f>
        <v>50-100</v>
      </c>
      <c r="AK1392" t="str" cm="1">
        <f t="array" ref="AK1392">_xlfn.IFS(
G1392&lt;6, "&lt;6",
AND(G1392&gt;=6, G1392&lt;12), "6-12",
AND(G1392&gt;=12, G1392&lt;18), "12-18",  AND(G1392&gt;=18, G1392&lt;24), "18-24", G1392&gt;=24, "24-36")</f>
        <v>24-36</v>
      </c>
    </row>
    <row r="1393" spans="1:37" x14ac:dyDescent="0.3">
      <c r="A1393" t="s">
        <v>1493</v>
      </c>
      <c r="B1393" t="s">
        <v>44</v>
      </c>
      <c r="C1393">
        <v>52</v>
      </c>
      <c r="D1393" t="s">
        <v>34</v>
      </c>
      <c r="E1393" t="s">
        <v>61</v>
      </c>
      <c r="F1393">
        <v>9</v>
      </c>
      <c r="G1393">
        <v>26</v>
      </c>
      <c r="H1393" t="s">
        <v>66</v>
      </c>
      <c r="I1393" t="s">
        <v>37</v>
      </c>
      <c r="J1393" t="s">
        <v>37</v>
      </c>
      <c r="K1393" t="s">
        <v>37</v>
      </c>
      <c r="L1393" t="s">
        <v>38</v>
      </c>
      <c r="M1393" t="s">
        <v>34</v>
      </c>
      <c r="N1393" t="s">
        <v>37</v>
      </c>
      <c r="O1393" t="s">
        <v>34</v>
      </c>
      <c r="P1393" t="s">
        <v>37</v>
      </c>
      <c r="Q1393" t="s">
        <v>37</v>
      </c>
      <c r="R1393" t="s">
        <v>37</v>
      </c>
      <c r="S1393" t="s">
        <v>37</v>
      </c>
      <c r="T1393" t="s">
        <v>37</v>
      </c>
      <c r="U1393" t="s">
        <v>67</v>
      </c>
      <c r="V1393" t="s">
        <v>37</v>
      </c>
      <c r="W1393" t="s">
        <v>51</v>
      </c>
      <c r="X1393">
        <v>78.95</v>
      </c>
      <c r="Y1393">
        <v>5730.15</v>
      </c>
      <c r="Z1393">
        <v>0</v>
      </c>
      <c r="AA1393">
        <v>0</v>
      </c>
      <c r="AB1393">
        <v>1874.88</v>
      </c>
      <c r="AC1393">
        <v>7605.03</v>
      </c>
      <c r="AD1393" t="s">
        <v>41</v>
      </c>
      <c r="AE1393" t="s">
        <v>42</v>
      </c>
      <c r="AF1393" t="s">
        <v>42</v>
      </c>
      <c r="AG1393">
        <f t="shared" si="42"/>
        <v>0</v>
      </c>
      <c r="AH1393" t="str" cm="1">
        <f t="array" ref="AH1393">_xlfn.IFS(
X1393&lt;=20, "&lt;20",
AND(X1393&gt;=20, X1393&lt;50), "20-50",
AND(X1393&gt;=50, X1393&lt;100), "50-100",
X1393&gt;=100, "&gt;100"
)</f>
        <v>50-100</v>
      </c>
      <c r="AI1393">
        <f t="shared" si="43"/>
        <v>0</v>
      </c>
      <c r="AJ1393" t="str" cm="1">
        <f t="array" ref="AJ1393">_xlfn.IFS(
C1393&lt;=20, "&lt;20",
AND(C1393&gt;=20, C1393&lt;35), "20-35",
AND(C1393&gt;=35, C1393&lt;50), "35-50",
C1393&gt;=50, "50-100"
)</f>
        <v>50-100</v>
      </c>
      <c r="AK1393" t="str" cm="1">
        <f t="array" ref="AK1393">_xlfn.IFS(
G1393&lt;6, "&lt;6",
AND(G1393&gt;=6, G1393&lt;12), "6-12",
AND(G1393&gt;=12, G1393&lt;18), "12-18",  AND(G1393&gt;=18, G1393&lt;24), "18-24", G1393&gt;=24, "24-36")</f>
        <v>24-36</v>
      </c>
    </row>
    <row r="1394" spans="1:37" x14ac:dyDescent="0.3">
      <c r="A1394" t="s">
        <v>1494</v>
      </c>
      <c r="B1394" t="s">
        <v>44</v>
      </c>
      <c r="C1394">
        <v>52</v>
      </c>
      <c r="D1394" t="s">
        <v>34</v>
      </c>
      <c r="E1394" t="s">
        <v>136</v>
      </c>
      <c r="F1394">
        <v>11</v>
      </c>
      <c r="G1394">
        <v>21</v>
      </c>
      <c r="H1394" t="s">
        <v>36</v>
      </c>
      <c r="I1394" t="s">
        <v>34</v>
      </c>
      <c r="J1394" t="s">
        <v>34</v>
      </c>
      <c r="K1394" t="s">
        <v>37</v>
      </c>
      <c r="L1394" t="s">
        <v>72</v>
      </c>
      <c r="M1394" t="s">
        <v>34</v>
      </c>
      <c r="N1394" t="s">
        <v>34</v>
      </c>
      <c r="O1394" t="s">
        <v>34</v>
      </c>
      <c r="P1394" t="s">
        <v>37</v>
      </c>
      <c r="Q1394" t="s">
        <v>37</v>
      </c>
      <c r="R1394" t="s">
        <v>37</v>
      </c>
      <c r="S1394" t="s">
        <v>37</v>
      </c>
      <c r="T1394" t="s">
        <v>37</v>
      </c>
      <c r="U1394" t="s">
        <v>46</v>
      </c>
      <c r="V1394" t="s">
        <v>34</v>
      </c>
      <c r="W1394" t="s">
        <v>40</v>
      </c>
      <c r="X1394">
        <v>51.2</v>
      </c>
      <c r="Y1394">
        <v>1561.5</v>
      </c>
      <c r="Z1394">
        <v>0</v>
      </c>
      <c r="AA1394">
        <v>0</v>
      </c>
      <c r="AB1394">
        <v>0</v>
      </c>
      <c r="AC1394">
        <v>1561.5</v>
      </c>
      <c r="AD1394" t="s">
        <v>52</v>
      </c>
      <c r="AE1394" t="s">
        <v>58</v>
      </c>
      <c r="AF1394" t="s">
        <v>62</v>
      </c>
      <c r="AG1394">
        <f t="shared" si="42"/>
        <v>1</v>
      </c>
      <c r="AH1394" t="str" cm="1">
        <f t="array" ref="AH1394">_xlfn.IFS(
X1394&lt;=20, "&lt;20",
AND(X1394&gt;=20, X1394&lt;50), "20-50",
AND(X1394&gt;=50, X1394&lt;100), "50-100",
X1394&gt;=100, "&gt;100"
)</f>
        <v>50-100</v>
      </c>
      <c r="AI1394">
        <f t="shared" si="43"/>
        <v>0</v>
      </c>
      <c r="AJ1394" t="str" cm="1">
        <f t="array" ref="AJ1394">_xlfn.IFS(
C1394&lt;=20, "&lt;20",
AND(C1394&gt;=20, C1394&lt;35), "20-35",
AND(C1394&gt;=35, C1394&lt;50), "35-50",
C1394&gt;=50, "50-100"
)</f>
        <v>50-100</v>
      </c>
      <c r="AK1394" t="str" cm="1">
        <f t="array" ref="AK1394">_xlfn.IFS(
G1394&lt;6, "&lt;6",
AND(G1394&gt;=6, G1394&lt;12), "6-12",
AND(G1394&gt;=12, G1394&lt;18), "12-18",  AND(G1394&gt;=18, G1394&lt;24), "18-24", G1394&gt;=24, "24-36")</f>
        <v>18-24</v>
      </c>
    </row>
    <row r="1395" spans="1:37" x14ac:dyDescent="0.3">
      <c r="A1395" t="s">
        <v>1495</v>
      </c>
      <c r="B1395" t="s">
        <v>44</v>
      </c>
      <c r="C1395">
        <v>75</v>
      </c>
      <c r="D1395" t="s">
        <v>34</v>
      </c>
      <c r="E1395" t="s">
        <v>114</v>
      </c>
      <c r="F1395">
        <v>14</v>
      </c>
      <c r="G1395">
        <v>21</v>
      </c>
      <c r="H1395" t="s">
        <v>36</v>
      </c>
      <c r="I1395" t="s">
        <v>37</v>
      </c>
      <c r="J1395" t="s">
        <v>37</v>
      </c>
      <c r="K1395" t="s">
        <v>37</v>
      </c>
      <c r="L1395" t="s">
        <v>50</v>
      </c>
      <c r="M1395" t="s">
        <v>34</v>
      </c>
      <c r="N1395" t="s">
        <v>34</v>
      </c>
      <c r="O1395" t="s">
        <v>34</v>
      </c>
      <c r="P1395" t="s">
        <v>34</v>
      </c>
      <c r="Q1395" t="s">
        <v>34</v>
      </c>
      <c r="R1395" t="s">
        <v>34</v>
      </c>
      <c r="S1395" t="s">
        <v>34</v>
      </c>
      <c r="T1395" t="s">
        <v>37</v>
      </c>
      <c r="U1395" t="s">
        <v>46</v>
      </c>
      <c r="V1395" t="s">
        <v>37</v>
      </c>
      <c r="W1395" t="s">
        <v>51</v>
      </c>
      <c r="X1395">
        <v>73.900000000000006</v>
      </c>
      <c r="Y1395">
        <v>2217.15</v>
      </c>
      <c r="Z1395">
        <v>0</v>
      </c>
      <c r="AA1395">
        <v>0</v>
      </c>
      <c r="AB1395">
        <v>478.33</v>
      </c>
      <c r="AC1395">
        <v>2695.48</v>
      </c>
      <c r="AD1395" t="s">
        <v>52</v>
      </c>
      <c r="AE1395" t="s">
        <v>104</v>
      </c>
      <c r="AF1395" t="s">
        <v>150</v>
      </c>
      <c r="AG1395">
        <f t="shared" si="42"/>
        <v>1</v>
      </c>
      <c r="AH1395" t="str" cm="1">
        <f t="array" ref="AH1395">_xlfn.IFS(
X1395&lt;=20, "&lt;20",
AND(X1395&gt;=20, X1395&lt;50), "20-50",
AND(X1395&gt;=50, X1395&lt;100), "50-100",
X1395&gt;=100, "&gt;100"
)</f>
        <v>50-100</v>
      </c>
      <c r="AI1395">
        <f t="shared" si="43"/>
        <v>0</v>
      </c>
      <c r="AJ1395" t="str" cm="1">
        <f t="array" ref="AJ1395">_xlfn.IFS(
C1395&lt;=20, "&lt;20",
AND(C1395&gt;=20, C1395&lt;35), "20-35",
AND(C1395&gt;=35, C1395&lt;50), "35-50",
C1395&gt;=50, "50-100"
)</f>
        <v>50-100</v>
      </c>
      <c r="AK1395" t="str" cm="1">
        <f t="array" ref="AK1395">_xlfn.IFS(
G1395&lt;6, "&lt;6",
AND(G1395&gt;=6, G1395&lt;12), "6-12",
AND(G1395&gt;=12, G1395&lt;18), "12-18",  AND(G1395&gt;=18, G1395&lt;24), "18-24", G1395&gt;=24, "24-36")</f>
        <v>18-24</v>
      </c>
    </row>
    <row r="1396" spans="1:37" x14ac:dyDescent="0.3">
      <c r="A1396" t="s">
        <v>1496</v>
      </c>
      <c r="B1396" t="s">
        <v>44</v>
      </c>
      <c r="C1396">
        <v>36</v>
      </c>
      <c r="D1396" t="s">
        <v>37</v>
      </c>
      <c r="E1396" t="s">
        <v>90</v>
      </c>
      <c r="F1396">
        <v>6</v>
      </c>
      <c r="G1396">
        <v>11</v>
      </c>
      <c r="H1396" t="s">
        <v>36</v>
      </c>
      <c r="I1396" t="s">
        <v>37</v>
      </c>
      <c r="J1396" t="s">
        <v>34</v>
      </c>
      <c r="K1396" t="s">
        <v>34</v>
      </c>
      <c r="L1396" t="s">
        <v>34</v>
      </c>
      <c r="M1396" t="s">
        <v>34</v>
      </c>
      <c r="N1396" t="s">
        <v>34</v>
      </c>
      <c r="O1396" t="s">
        <v>34</v>
      </c>
      <c r="P1396" t="s">
        <v>34</v>
      </c>
      <c r="Q1396" t="s">
        <v>34</v>
      </c>
      <c r="R1396" t="s">
        <v>34</v>
      </c>
      <c r="S1396" t="s">
        <v>34</v>
      </c>
      <c r="T1396" t="s">
        <v>34</v>
      </c>
      <c r="U1396" t="s">
        <v>46</v>
      </c>
      <c r="V1396" t="s">
        <v>34</v>
      </c>
      <c r="W1396" t="s">
        <v>40</v>
      </c>
      <c r="X1396">
        <v>19.350000000000001</v>
      </c>
      <c r="Y1396">
        <v>275.89999999999998</v>
      </c>
      <c r="Z1396">
        <v>33.24</v>
      </c>
      <c r="AA1396">
        <v>0</v>
      </c>
      <c r="AB1396">
        <v>205.12</v>
      </c>
      <c r="AC1396">
        <v>447.78</v>
      </c>
      <c r="AD1396" t="s">
        <v>41</v>
      </c>
      <c r="AE1396" t="s">
        <v>42</v>
      </c>
      <c r="AF1396" t="s">
        <v>42</v>
      </c>
      <c r="AG1396">
        <f t="shared" si="42"/>
        <v>0</v>
      </c>
      <c r="AH1396" t="str" cm="1">
        <f t="array" ref="AH1396">_xlfn.IFS(
X1396&lt;=20, "&lt;20",
AND(X1396&gt;=20, X1396&lt;50), "20-50",
AND(X1396&gt;=50, X1396&lt;100), "50-100",
X1396&gt;=100, "&gt;100"
)</f>
        <v>&lt;20</v>
      </c>
      <c r="AI1396">
        <f t="shared" si="43"/>
        <v>0</v>
      </c>
      <c r="AJ1396" t="str" cm="1">
        <f t="array" ref="AJ1396">_xlfn.IFS(
C1396&lt;=20, "&lt;20",
AND(C1396&gt;=20, C1396&lt;35), "20-35",
AND(C1396&gt;=35, C1396&lt;50), "35-50",
C1396&gt;=50, "50-100"
)</f>
        <v>35-50</v>
      </c>
      <c r="AK1396" t="str" cm="1">
        <f t="array" ref="AK1396">_xlfn.IFS(
G1396&lt;6, "&lt;6",
AND(G1396&gt;=6, G1396&lt;12), "6-12",
AND(G1396&gt;=12, G1396&lt;18), "12-18",  AND(G1396&gt;=18, G1396&lt;24), "18-24", G1396&gt;=24, "24-36")</f>
        <v>6-12</v>
      </c>
    </row>
    <row r="1397" spans="1:37" x14ac:dyDescent="0.3">
      <c r="A1397" t="s">
        <v>1497</v>
      </c>
      <c r="B1397" t="s">
        <v>33</v>
      </c>
      <c r="C1397">
        <v>61</v>
      </c>
      <c r="D1397" t="s">
        <v>37</v>
      </c>
      <c r="E1397" t="s">
        <v>74</v>
      </c>
      <c r="F1397">
        <v>2</v>
      </c>
      <c r="G1397">
        <v>20</v>
      </c>
      <c r="H1397" t="s">
        <v>36</v>
      </c>
      <c r="I1397" t="s">
        <v>37</v>
      </c>
      <c r="J1397" t="s">
        <v>37</v>
      </c>
      <c r="K1397" t="s">
        <v>34</v>
      </c>
      <c r="L1397" t="s">
        <v>34</v>
      </c>
      <c r="M1397" t="s">
        <v>34</v>
      </c>
      <c r="N1397" t="s">
        <v>34</v>
      </c>
      <c r="O1397" t="s">
        <v>34</v>
      </c>
      <c r="P1397" t="s">
        <v>34</v>
      </c>
      <c r="Q1397" t="s">
        <v>34</v>
      </c>
      <c r="R1397" t="s">
        <v>34</v>
      </c>
      <c r="S1397" t="s">
        <v>34</v>
      </c>
      <c r="T1397" t="s">
        <v>34</v>
      </c>
      <c r="U1397" t="s">
        <v>67</v>
      </c>
      <c r="V1397" t="s">
        <v>34</v>
      </c>
      <c r="W1397" t="s">
        <v>40</v>
      </c>
      <c r="X1397">
        <v>25.75</v>
      </c>
      <c r="Y1397">
        <v>1654.75</v>
      </c>
      <c r="Z1397">
        <v>41.74</v>
      </c>
      <c r="AA1397">
        <v>0</v>
      </c>
      <c r="AB1397">
        <v>318.5</v>
      </c>
      <c r="AC1397">
        <v>1931.51</v>
      </c>
      <c r="AD1397" t="s">
        <v>41</v>
      </c>
      <c r="AE1397" t="s">
        <v>42</v>
      </c>
      <c r="AF1397" t="s">
        <v>42</v>
      </c>
      <c r="AG1397">
        <f t="shared" si="42"/>
        <v>0</v>
      </c>
      <c r="AH1397" t="str" cm="1">
        <f t="array" ref="AH1397">_xlfn.IFS(
X1397&lt;=20, "&lt;20",
AND(X1397&gt;=20, X1397&lt;50), "20-50",
AND(X1397&gt;=50, X1397&lt;100), "50-100",
X1397&gt;=100, "&gt;100"
)</f>
        <v>20-50</v>
      </c>
      <c r="AI1397">
        <f t="shared" si="43"/>
        <v>0</v>
      </c>
      <c r="AJ1397" t="str" cm="1">
        <f t="array" ref="AJ1397">_xlfn.IFS(
C1397&lt;=20, "&lt;20",
AND(C1397&gt;=20, C1397&lt;35), "20-35",
AND(C1397&gt;=35, C1397&lt;50), "35-50",
C1397&gt;=50, "50-100"
)</f>
        <v>50-100</v>
      </c>
      <c r="AK1397" t="str" cm="1">
        <f t="array" ref="AK1397">_xlfn.IFS(
G1397&lt;6, "&lt;6",
AND(G1397&gt;=6, G1397&lt;12), "6-12",
AND(G1397&gt;=12, G1397&lt;18), "12-18",  AND(G1397&gt;=18, G1397&lt;24), "18-24", G1397&gt;=24, "24-36")</f>
        <v>18-24</v>
      </c>
    </row>
    <row r="1398" spans="1:37" x14ac:dyDescent="0.3">
      <c r="A1398" t="s">
        <v>1498</v>
      </c>
      <c r="B1398" t="s">
        <v>44</v>
      </c>
      <c r="C1398">
        <v>35</v>
      </c>
      <c r="D1398" t="s">
        <v>37</v>
      </c>
      <c r="E1398" t="s">
        <v>69</v>
      </c>
      <c r="F1398">
        <v>4</v>
      </c>
      <c r="G1398">
        <v>11</v>
      </c>
      <c r="H1398" t="s">
        <v>36</v>
      </c>
      <c r="I1398" t="s">
        <v>37</v>
      </c>
      <c r="J1398" t="s">
        <v>37</v>
      </c>
      <c r="K1398" t="s">
        <v>37</v>
      </c>
      <c r="L1398" t="s">
        <v>72</v>
      </c>
      <c r="M1398" t="s">
        <v>34</v>
      </c>
      <c r="N1398" t="s">
        <v>34</v>
      </c>
      <c r="O1398" t="s">
        <v>37</v>
      </c>
      <c r="P1398" t="s">
        <v>37</v>
      </c>
      <c r="Q1398" t="s">
        <v>37</v>
      </c>
      <c r="R1398" t="s">
        <v>34</v>
      </c>
      <c r="S1398" t="s">
        <v>34</v>
      </c>
      <c r="T1398" t="s">
        <v>34</v>
      </c>
      <c r="U1398" t="s">
        <v>46</v>
      </c>
      <c r="V1398" t="s">
        <v>34</v>
      </c>
      <c r="W1398" t="s">
        <v>51</v>
      </c>
      <c r="X1398">
        <v>67.95</v>
      </c>
      <c r="Y1398">
        <v>350.3</v>
      </c>
      <c r="Z1398">
        <v>0</v>
      </c>
      <c r="AA1398">
        <v>20</v>
      </c>
      <c r="AB1398">
        <v>74.5</v>
      </c>
      <c r="AC1398">
        <v>444.8</v>
      </c>
      <c r="AD1398" t="s">
        <v>52</v>
      </c>
      <c r="AE1398" t="s">
        <v>100</v>
      </c>
      <c r="AF1398" t="s">
        <v>308</v>
      </c>
      <c r="AG1398">
        <f t="shared" si="42"/>
        <v>1</v>
      </c>
      <c r="AH1398" t="str" cm="1">
        <f t="array" ref="AH1398">_xlfn.IFS(
X1398&lt;=20, "&lt;20",
AND(X1398&gt;=20, X1398&lt;50), "20-50",
AND(X1398&gt;=50, X1398&lt;100), "50-100",
X1398&gt;=100, "&gt;100"
)</f>
        <v>50-100</v>
      </c>
      <c r="AI1398">
        <f t="shared" si="43"/>
        <v>0</v>
      </c>
      <c r="AJ1398" t="str" cm="1">
        <f t="array" ref="AJ1398">_xlfn.IFS(
C1398&lt;=20, "&lt;20",
AND(C1398&gt;=20, C1398&lt;35), "20-35",
AND(C1398&gt;=35, C1398&lt;50), "35-50",
C1398&gt;=50, "50-100"
)</f>
        <v>35-50</v>
      </c>
      <c r="AK1398" t="str" cm="1">
        <f t="array" ref="AK1398">_xlfn.IFS(
G1398&lt;6, "&lt;6",
AND(G1398&gt;=6, G1398&lt;12), "6-12",
AND(G1398&gt;=12, G1398&lt;18), "12-18",  AND(G1398&gt;=18, G1398&lt;24), "18-24", G1398&gt;=24, "24-36")</f>
        <v>6-12</v>
      </c>
    </row>
    <row r="1399" spans="1:37" x14ac:dyDescent="0.3">
      <c r="A1399" t="s">
        <v>1499</v>
      </c>
      <c r="B1399" t="s">
        <v>44</v>
      </c>
      <c r="C1399">
        <v>55</v>
      </c>
      <c r="D1399" t="s">
        <v>34</v>
      </c>
      <c r="E1399" t="s">
        <v>56</v>
      </c>
      <c r="F1399">
        <v>0</v>
      </c>
      <c r="G1399">
        <v>28</v>
      </c>
      <c r="H1399" t="s">
        <v>36</v>
      </c>
      <c r="I1399" t="s">
        <v>37</v>
      </c>
      <c r="J1399" t="s">
        <v>37</v>
      </c>
      <c r="K1399" t="s">
        <v>37</v>
      </c>
      <c r="L1399" t="s">
        <v>50</v>
      </c>
      <c r="M1399" t="s">
        <v>34</v>
      </c>
      <c r="N1399" t="s">
        <v>34</v>
      </c>
      <c r="O1399" t="s">
        <v>34</v>
      </c>
      <c r="P1399" t="s">
        <v>34</v>
      </c>
      <c r="Q1399" t="s">
        <v>34</v>
      </c>
      <c r="R1399" t="s">
        <v>34</v>
      </c>
      <c r="S1399" t="s">
        <v>34</v>
      </c>
      <c r="T1399" t="s">
        <v>37</v>
      </c>
      <c r="U1399" t="s">
        <v>46</v>
      </c>
      <c r="V1399" t="s">
        <v>37</v>
      </c>
      <c r="W1399" t="s">
        <v>51</v>
      </c>
      <c r="X1399">
        <v>73.099999999999994</v>
      </c>
      <c r="Y1399">
        <v>4144.8999999999996</v>
      </c>
      <c r="Z1399">
        <v>0</v>
      </c>
      <c r="AA1399">
        <v>0</v>
      </c>
      <c r="AB1399">
        <v>491.15</v>
      </c>
      <c r="AC1399">
        <v>4636.05</v>
      </c>
      <c r="AD1399" t="s">
        <v>41</v>
      </c>
      <c r="AE1399" t="s">
        <v>42</v>
      </c>
      <c r="AF1399" t="s">
        <v>42</v>
      </c>
      <c r="AG1399">
        <f t="shared" si="42"/>
        <v>0</v>
      </c>
      <c r="AH1399" t="str" cm="1">
        <f t="array" ref="AH1399">_xlfn.IFS(
X1399&lt;=20, "&lt;20",
AND(X1399&gt;=20, X1399&lt;50), "20-50",
AND(X1399&gt;=50, X1399&lt;100), "50-100",
X1399&gt;=100, "&gt;100"
)</f>
        <v>50-100</v>
      </c>
      <c r="AI1399">
        <f t="shared" si="43"/>
        <v>0</v>
      </c>
      <c r="AJ1399" t="str" cm="1">
        <f t="array" ref="AJ1399">_xlfn.IFS(
C1399&lt;=20, "&lt;20",
AND(C1399&gt;=20, C1399&lt;35), "20-35",
AND(C1399&gt;=35, C1399&lt;50), "35-50",
C1399&gt;=50, "50-100"
)</f>
        <v>50-100</v>
      </c>
      <c r="AK1399" t="str" cm="1">
        <f t="array" ref="AK1399">_xlfn.IFS(
G1399&lt;6, "&lt;6",
AND(G1399&gt;=6, G1399&lt;12), "6-12",
AND(G1399&gt;=12, G1399&lt;18), "12-18",  AND(G1399&gt;=18, G1399&lt;24), "18-24", G1399&gt;=24, "24-36")</f>
        <v>24-36</v>
      </c>
    </row>
    <row r="1400" spans="1:37" x14ac:dyDescent="0.3">
      <c r="A1400" t="s">
        <v>1500</v>
      </c>
      <c r="B1400" t="s">
        <v>44</v>
      </c>
      <c r="C1400">
        <v>45</v>
      </c>
      <c r="D1400" t="s">
        <v>37</v>
      </c>
      <c r="E1400" t="s">
        <v>61</v>
      </c>
      <c r="F1400">
        <v>15</v>
      </c>
      <c r="G1400">
        <v>1</v>
      </c>
      <c r="H1400" t="s">
        <v>36</v>
      </c>
      <c r="I1400" t="s">
        <v>37</v>
      </c>
      <c r="J1400" t="s">
        <v>37</v>
      </c>
      <c r="K1400" t="s">
        <v>37</v>
      </c>
      <c r="L1400" t="s">
        <v>50</v>
      </c>
      <c r="M1400" t="s">
        <v>34</v>
      </c>
      <c r="N1400" t="s">
        <v>34</v>
      </c>
      <c r="O1400" t="s">
        <v>37</v>
      </c>
      <c r="P1400" t="s">
        <v>37</v>
      </c>
      <c r="Q1400" t="s">
        <v>34</v>
      </c>
      <c r="R1400" t="s">
        <v>37</v>
      </c>
      <c r="S1400" t="s">
        <v>37</v>
      </c>
      <c r="T1400" t="s">
        <v>34</v>
      </c>
      <c r="U1400" t="s">
        <v>46</v>
      </c>
      <c r="V1400" t="s">
        <v>37</v>
      </c>
      <c r="W1400" t="s">
        <v>40</v>
      </c>
      <c r="X1400">
        <v>95</v>
      </c>
      <c r="Y1400">
        <v>3008.15</v>
      </c>
      <c r="Z1400">
        <v>0</v>
      </c>
      <c r="AA1400">
        <v>60</v>
      </c>
      <c r="AB1400">
        <v>341.22</v>
      </c>
      <c r="AC1400">
        <v>3409.37</v>
      </c>
      <c r="AD1400" t="s">
        <v>41</v>
      </c>
      <c r="AE1400" t="s">
        <v>42</v>
      </c>
      <c r="AF1400" t="s">
        <v>42</v>
      </c>
      <c r="AG1400">
        <f t="shared" si="42"/>
        <v>0</v>
      </c>
      <c r="AH1400" t="str" cm="1">
        <f t="array" ref="AH1400">_xlfn.IFS(
X1400&lt;=20, "&lt;20",
AND(X1400&gt;=20, X1400&lt;50), "20-50",
AND(X1400&gt;=50, X1400&lt;100), "50-100",
X1400&gt;=100, "&gt;100"
)</f>
        <v>50-100</v>
      </c>
      <c r="AI1400">
        <f t="shared" si="43"/>
        <v>0</v>
      </c>
      <c r="AJ1400" t="str" cm="1">
        <f t="array" ref="AJ1400">_xlfn.IFS(
C1400&lt;=20, "&lt;20",
AND(C1400&gt;=20, C1400&lt;35), "20-35",
AND(C1400&gt;=35, C1400&lt;50), "35-50",
C1400&gt;=50, "50-100"
)</f>
        <v>35-50</v>
      </c>
      <c r="AK1400" t="str" cm="1">
        <f t="array" ref="AK1400">_xlfn.IFS(
G1400&lt;6, "&lt;6",
AND(G1400&gt;=6, G1400&lt;12), "6-12",
AND(G1400&gt;=12, G1400&lt;18), "12-18",  AND(G1400&gt;=18, G1400&lt;24), "18-24", G1400&gt;=24, "24-36")</f>
        <v>&lt;6</v>
      </c>
    </row>
    <row r="1401" spans="1:37" x14ac:dyDescent="0.3">
      <c r="A1401" t="s">
        <v>1501</v>
      </c>
      <c r="B1401" t="s">
        <v>33</v>
      </c>
      <c r="C1401">
        <v>81</v>
      </c>
      <c r="D1401" t="s">
        <v>34</v>
      </c>
      <c r="E1401" t="s">
        <v>74</v>
      </c>
      <c r="F1401">
        <v>2</v>
      </c>
      <c r="G1401">
        <v>8</v>
      </c>
      <c r="H1401" t="s">
        <v>36</v>
      </c>
      <c r="I1401" t="s">
        <v>37</v>
      </c>
      <c r="J1401" t="s">
        <v>37</v>
      </c>
      <c r="K1401" t="s">
        <v>37</v>
      </c>
      <c r="L1401" t="s">
        <v>50</v>
      </c>
      <c r="M1401" t="s">
        <v>34</v>
      </c>
      <c r="N1401" t="s">
        <v>37</v>
      </c>
      <c r="O1401" t="s">
        <v>37</v>
      </c>
      <c r="P1401" t="s">
        <v>34</v>
      </c>
      <c r="Q1401" t="s">
        <v>37</v>
      </c>
      <c r="R1401" t="s">
        <v>37</v>
      </c>
      <c r="S1401" t="s">
        <v>34</v>
      </c>
      <c r="T1401" t="s">
        <v>37</v>
      </c>
      <c r="U1401" t="s">
        <v>67</v>
      </c>
      <c r="V1401" t="s">
        <v>37</v>
      </c>
      <c r="W1401" t="s">
        <v>51</v>
      </c>
      <c r="X1401">
        <v>104.1</v>
      </c>
      <c r="Y1401">
        <v>3121.1</v>
      </c>
      <c r="Z1401">
        <v>0</v>
      </c>
      <c r="AA1401">
        <v>0</v>
      </c>
      <c r="AB1401">
        <v>1257.9000000000001</v>
      </c>
      <c r="AC1401">
        <v>4379</v>
      </c>
      <c r="AD1401" t="s">
        <v>41</v>
      </c>
      <c r="AE1401" t="s">
        <v>42</v>
      </c>
      <c r="AF1401" t="s">
        <v>42</v>
      </c>
      <c r="AG1401">
        <f t="shared" si="42"/>
        <v>0</v>
      </c>
      <c r="AH1401" t="str" cm="1">
        <f t="array" ref="AH1401">_xlfn.IFS(
X1401&lt;=20, "&lt;20",
AND(X1401&gt;=20, X1401&lt;50), "20-50",
AND(X1401&gt;=50, X1401&lt;100), "50-100",
X1401&gt;=100, "&gt;100"
)</f>
        <v>&gt;100</v>
      </c>
      <c r="AI1401">
        <f t="shared" si="43"/>
        <v>0</v>
      </c>
      <c r="AJ1401" t="str" cm="1">
        <f t="array" ref="AJ1401">_xlfn.IFS(
C1401&lt;=20, "&lt;20",
AND(C1401&gt;=20, C1401&lt;35), "20-35",
AND(C1401&gt;=35, C1401&lt;50), "35-50",
C1401&gt;=50, "50-100"
)</f>
        <v>50-100</v>
      </c>
      <c r="AK1401" t="str" cm="1">
        <f t="array" ref="AK1401">_xlfn.IFS(
G1401&lt;6, "&lt;6",
AND(G1401&gt;=6, G1401&lt;12), "6-12",
AND(G1401&gt;=12, G1401&lt;18), "12-18",  AND(G1401&gt;=18, G1401&lt;24), "18-24", G1401&gt;=24, "24-36")</f>
        <v>6-12</v>
      </c>
    </row>
    <row r="1402" spans="1:37" x14ac:dyDescent="0.3">
      <c r="A1402" t="s">
        <v>1502</v>
      </c>
      <c r="B1402" t="s">
        <v>33</v>
      </c>
      <c r="C1402">
        <v>53</v>
      </c>
      <c r="D1402" t="s">
        <v>37</v>
      </c>
      <c r="E1402" t="s">
        <v>114</v>
      </c>
      <c r="F1402">
        <v>8</v>
      </c>
      <c r="G1402">
        <v>25</v>
      </c>
      <c r="H1402" t="s">
        <v>110</v>
      </c>
      <c r="I1402" t="s">
        <v>37</v>
      </c>
      <c r="J1402" t="s">
        <v>37</v>
      </c>
      <c r="K1402" t="s">
        <v>37</v>
      </c>
      <c r="L1402" t="s">
        <v>72</v>
      </c>
      <c r="M1402" t="s">
        <v>34</v>
      </c>
      <c r="N1402" t="s">
        <v>34</v>
      </c>
      <c r="O1402" t="s">
        <v>37</v>
      </c>
      <c r="P1402" t="s">
        <v>34</v>
      </c>
      <c r="Q1402" t="s">
        <v>34</v>
      </c>
      <c r="R1402" t="s">
        <v>34</v>
      </c>
      <c r="S1402" t="s">
        <v>34</v>
      </c>
      <c r="T1402" t="s">
        <v>37</v>
      </c>
      <c r="U1402" t="s">
        <v>46</v>
      </c>
      <c r="V1402" t="s">
        <v>34</v>
      </c>
      <c r="W1402" t="s">
        <v>40</v>
      </c>
      <c r="X1402">
        <v>55.55</v>
      </c>
      <c r="Y1402">
        <v>1405.3</v>
      </c>
      <c r="Z1402">
        <v>0</v>
      </c>
      <c r="AA1402">
        <v>0</v>
      </c>
      <c r="AB1402">
        <v>290</v>
      </c>
      <c r="AC1402">
        <v>1695.3</v>
      </c>
      <c r="AD1402" t="s">
        <v>41</v>
      </c>
      <c r="AE1402" t="s">
        <v>42</v>
      </c>
      <c r="AF1402" t="s">
        <v>42</v>
      </c>
      <c r="AG1402">
        <f t="shared" si="42"/>
        <v>0</v>
      </c>
      <c r="AH1402" t="str" cm="1">
        <f t="array" ref="AH1402">_xlfn.IFS(
X1402&lt;=20, "&lt;20",
AND(X1402&gt;=20, X1402&lt;50), "20-50",
AND(X1402&gt;=50, X1402&lt;100), "50-100",
X1402&gt;=100, "&gt;100"
)</f>
        <v>50-100</v>
      </c>
      <c r="AI1402">
        <f t="shared" si="43"/>
        <v>0</v>
      </c>
      <c r="AJ1402" t="str" cm="1">
        <f t="array" ref="AJ1402">_xlfn.IFS(
C1402&lt;=20, "&lt;20",
AND(C1402&gt;=20, C1402&lt;35), "20-35",
AND(C1402&gt;=35, C1402&lt;50), "35-50",
C1402&gt;=50, "50-100"
)</f>
        <v>50-100</v>
      </c>
      <c r="AK1402" t="str" cm="1">
        <f t="array" ref="AK1402">_xlfn.IFS(
G1402&lt;6, "&lt;6",
AND(G1402&gt;=6, G1402&lt;12), "6-12",
AND(G1402&gt;=12, G1402&lt;18), "12-18",  AND(G1402&gt;=18, G1402&lt;24), "18-24", G1402&gt;=24, "24-36")</f>
        <v>24-36</v>
      </c>
    </row>
    <row r="1403" spans="1:37" x14ac:dyDescent="0.3">
      <c r="A1403" t="s">
        <v>1503</v>
      </c>
      <c r="B1403" t="s">
        <v>44</v>
      </c>
      <c r="C1403">
        <v>27</v>
      </c>
      <c r="D1403" t="s">
        <v>34</v>
      </c>
      <c r="E1403" t="s">
        <v>103</v>
      </c>
      <c r="F1403">
        <v>1</v>
      </c>
      <c r="G1403">
        <v>12</v>
      </c>
      <c r="H1403" t="s">
        <v>36</v>
      </c>
      <c r="I1403" t="s">
        <v>34</v>
      </c>
      <c r="J1403" t="s">
        <v>34</v>
      </c>
      <c r="K1403" t="s">
        <v>37</v>
      </c>
      <c r="L1403" t="s">
        <v>72</v>
      </c>
      <c r="M1403" t="s">
        <v>37</v>
      </c>
      <c r="N1403" t="s">
        <v>37</v>
      </c>
      <c r="O1403" t="s">
        <v>34</v>
      </c>
      <c r="P1403" t="s">
        <v>34</v>
      </c>
      <c r="Q1403" t="s">
        <v>34</v>
      </c>
      <c r="R1403" t="s">
        <v>34</v>
      </c>
      <c r="S1403" t="s">
        <v>34</v>
      </c>
      <c r="T1403" t="s">
        <v>37</v>
      </c>
      <c r="U1403" t="s">
        <v>46</v>
      </c>
      <c r="V1403" t="s">
        <v>37</v>
      </c>
      <c r="W1403" t="s">
        <v>40</v>
      </c>
      <c r="X1403">
        <v>35.450000000000003</v>
      </c>
      <c r="Y1403">
        <v>106.85</v>
      </c>
      <c r="Z1403">
        <v>0</v>
      </c>
      <c r="AA1403">
        <v>0</v>
      </c>
      <c r="AB1403">
        <v>0</v>
      </c>
      <c r="AC1403">
        <v>106.85</v>
      </c>
      <c r="AD1403" t="s">
        <v>52</v>
      </c>
      <c r="AE1403" t="s">
        <v>94</v>
      </c>
      <c r="AF1403" t="s">
        <v>235</v>
      </c>
      <c r="AG1403">
        <f t="shared" si="42"/>
        <v>1</v>
      </c>
      <c r="AH1403" t="str" cm="1">
        <f t="array" ref="AH1403">_xlfn.IFS(
X1403&lt;=20, "&lt;20",
AND(X1403&gt;=20, X1403&lt;50), "20-50",
AND(X1403&gt;=50, X1403&lt;100), "50-100",
X1403&gt;=100, "&gt;100"
)</f>
        <v>20-50</v>
      </c>
      <c r="AI1403">
        <f t="shared" si="43"/>
        <v>0</v>
      </c>
      <c r="AJ1403" t="str" cm="1">
        <f t="array" ref="AJ1403">_xlfn.IFS(
C1403&lt;=20, "&lt;20",
AND(C1403&gt;=20, C1403&lt;35), "20-35",
AND(C1403&gt;=35, C1403&lt;50), "35-50",
C1403&gt;=50, "50-100"
)</f>
        <v>20-35</v>
      </c>
      <c r="AK1403" t="str" cm="1">
        <f t="array" ref="AK1403">_xlfn.IFS(
G1403&lt;6, "&lt;6",
AND(G1403&gt;=6, G1403&lt;12), "6-12",
AND(G1403&gt;=12, G1403&lt;18), "12-18",  AND(G1403&gt;=18, G1403&lt;24), "18-24", G1403&gt;=24, "24-36")</f>
        <v>12-18</v>
      </c>
    </row>
    <row r="1404" spans="1:37" x14ac:dyDescent="0.3">
      <c r="A1404" t="s">
        <v>1504</v>
      </c>
      <c r="B1404" t="s">
        <v>33</v>
      </c>
      <c r="C1404">
        <v>37</v>
      </c>
      <c r="D1404" t="s">
        <v>37</v>
      </c>
      <c r="E1404" t="s">
        <v>87</v>
      </c>
      <c r="F1404">
        <v>14</v>
      </c>
      <c r="G1404">
        <v>17</v>
      </c>
      <c r="H1404" t="s">
        <v>36</v>
      </c>
      <c r="I1404" t="s">
        <v>37</v>
      </c>
      <c r="J1404" t="s">
        <v>34</v>
      </c>
      <c r="K1404" t="s">
        <v>37</v>
      </c>
      <c r="L1404" t="s">
        <v>72</v>
      </c>
      <c r="M1404" t="s">
        <v>34</v>
      </c>
      <c r="N1404" t="s">
        <v>37</v>
      </c>
      <c r="O1404" t="s">
        <v>34</v>
      </c>
      <c r="P1404" t="s">
        <v>34</v>
      </c>
      <c r="Q1404" t="s">
        <v>34</v>
      </c>
      <c r="R1404" t="s">
        <v>34</v>
      </c>
      <c r="S1404" t="s">
        <v>34</v>
      </c>
      <c r="T1404" t="s">
        <v>37</v>
      </c>
      <c r="U1404" t="s">
        <v>46</v>
      </c>
      <c r="V1404" t="s">
        <v>34</v>
      </c>
      <c r="W1404" t="s">
        <v>40</v>
      </c>
      <c r="X1404">
        <v>50.7</v>
      </c>
      <c r="Y1404">
        <v>151.30000000000001</v>
      </c>
      <c r="Z1404">
        <v>0</v>
      </c>
      <c r="AA1404">
        <v>0</v>
      </c>
      <c r="AB1404">
        <v>39.24</v>
      </c>
      <c r="AC1404">
        <v>190.54</v>
      </c>
      <c r="AD1404" t="s">
        <v>52</v>
      </c>
      <c r="AE1404" t="s">
        <v>94</v>
      </c>
      <c r="AF1404" t="s">
        <v>95</v>
      </c>
      <c r="AG1404">
        <f t="shared" si="42"/>
        <v>1</v>
      </c>
      <c r="AH1404" t="str" cm="1">
        <f t="array" ref="AH1404">_xlfn.IFS(
X1404&lt;=20, "&lt;20",
AND(X1404&gt;=20, X1404&lt;50), "20-50",
AND(X1404&gt;=50, X1404&lt;100), "50-100",
X1404&gt;=100, "&gt;100"
)</f>
        <v>50-100</v>
      </c>
      <c r="AI1404">
        <f t="shared" si="43"/>
        <v>0</v>
      </c>
      <c r="AJ1404" t="str" cm="1">
        <f t="array" ref="AJ1404">_xlfn.IFS(
C1404&lt;=20, "&lt;20",
AND(C1404&gt;=20, C1404&lt;35), "20-35",
AND(C1404&gt;=35, C1404&lt;50), "35-50",
C1404&gt;=50, "50-100"
)</f>
        <v>35-50</v>
      </c>
      <c r="AK1404" t="str" cm="1">
        <f t="array" ref="AK1404">_xlfn.IFS(
G1404&lt;6, "&lt;6",
AND(G1404&gt;=6, G1404&lt;12), "6-12",
AND(G1404&gt;=12, G1404&lt;18), "12-18",  AND(G1404&gt;=18, G1404&lt;24), "18-24", G1404&gt;=24, "24-36")</f>
        <v>12-18</v>
      </c>
    </row>
    <row r="1405" spans="1:37" x14ac:dyDescent="0.3">
      <c r="A1405" t="s">
        <v>1505</v>
      </c>
      <c r="B1405" t="s">
        <v>44</v>
      </c>
      <c r="C1405">
        <v>28</v>
      </c>
      <c r="D1405" t="s">
        <v>37</v>
      </c>
      <c r="E1405" t="s">
        <v>61</v>
      </c>
      <c r="F1405">
        <v>11</v>
      </c>
      <c r="G1405">
        <v>28</v>
      </c>
      <c r="H1405" t="s">
        <v>36</v>
      </c>
      <c r="I1405" t="s">
        <v>37</v>
      </c>
      <c r="J1405" t="s">
        <v>34</v>
      </c>
      <c r="K1405" t="s">
        <v>34</v>
      </c>
      <c r="L1405" t="s">
        <v>34</v>
      </c>
      <c r="M1405" t="s">
        <v>34</v>
      </c>
      <c r="N1405" t="s">
        <v>34</v>
      </c>
      <c r="O1405" t="s">
        <v>34</v>
      </c>
      <c r="P1405" t="s">
        <v>34</v>
      </c>
      <c r="Q1405" t="s">
        <v>34</v>
      </c>
      <c r="R1405" t="s">
        <v>34</v>
      </c>
      <c r="S1405" t="s">
        <v>34</v>
      </c>
      <c r="T1405" t="s">
        <v>34</v>
      </c>
      <c r="U1405" t="s">
        <v>46</v>
      </c>
      <c r="V1405" t="s">
        <v>34</v>
      </c>
      <c r="W1405" t="s">
        <v>40</v>
      </c>
      <c r="X1405">
        <v>21.1</v>
      </c>
      <c r="Y1405">
        <v>21.1</v>
      </c>
      <c r="Z1405">
        <v>0</v>
      </c>
      <c r="AA1405">
        <v>0</v>
      </c>
      <c r="AB1405">
        <v>18.809999999999999</v>
      </c>
      <c r="AC1405">
        <v>39.909999999999997</v>
      </c>
      <c r="AD1405" t="s">
        <v>85</v>
      </c>
      <c r="AE1405" t="s">
        <v>42</v>
      </c>
      <c r="AF1405" t="s">
        <v>42</v>
      </c>
      <c r="AG1405">
        <f t="shared" si="42"/>
        <v>0</v>
      </c>
      <c r="AH1405" t="str" cm="1">
        <f t="array" ref="AH1405">_xlfn.IFS(
X1405&lt;=20, "&lt;20",
AND(X1405&gt;=20, X1405&lt;50), "20-50",
AND(X1405&gt;=50, X1405&lt;100), "50-100",
X1405&gt;=100, "&gt;100"
)</f>
        <v>20-50</v>
      </c>
      <c r="AI1405">
        <f t="shared" si="43"/>
        <v>1</v>
      </c>
      <c r="AJ1405" t="str" cm="1">
        <f t="array" ref="AJ1405">_xlfn.IFS(
C1405&lt;=20, "&lt;20",
AND(C1405&gt;=20, C1405&lt;35), "20-35",
AND(C1405&gt;=35, C1405&lt;50), "35-50",
C1405&gt;=50, "50-100"
)</f>
        <v>20-35</v>
      </c>
      <c r="AK1405" t="str" cm="1">
        <f t="array" ref="AK1405">_xlfn.IFS(
G1405&lt;6, "&lt;6",
AND(G1405&gt;=6, G1405&lt;12), "6-12",
AND(G1405&gt;=12, G1405&lt;18), "12-18",  AND(G1405&gt;=18, G1405&lt;24), "18-24", G1405&gt;=24, "24-36")</f>
        <v>24-36</v>
      </c>
    </row>
    <row r="1406" spans="1:37" x14ac:dyDescent="0.3">
      <c r="A1406" t="s">
        <v>1506</v>
      </c>
      <c r="B1406" t="s">
        <v>44</v>
      </c>
      <c r="C1406">
        <v>61</v>
      </c>
      <c r="D1406" t="s">
        <v>37</v>
      </c>
      <c r="E1406" t="s">
        <v>158</v>
      </c>
      <c r="F1406">
        <v>8</v>
      </c>
      <c r="G1406">
        <v>26</v>
      </c>
      <c r="H1406" t="s">
        <v>57</v>
      </c>
      <c r="I1406" t="s">
        <v>37</v>
      </c>
      <c r="J1406" t="s">
        <v>34</v>
      </c>
      <c r="K1406" t="s">
        <v>37</v>
      </c>
      <c r="L1406" t="s">
        <v>50</v>
      </c>
      <c r="M1406" t="s">
        <v>34</v>
      </c>
      <c r="N1406" t="s">
        <v>34</v>
      </c>
      <c r="O1406" t="s">
        <v>34</v>
      </c>
      <c r="P1406" t="s">
        <v>34</v>
      </c>
      <c r="Q1406" t="s">
        <v>37</v>
      </c>
      <c r="R1406" t="s">
        <v>37</v>
      </c>
      <c r="S1406" t="s">
        <v>37</v>
      </c>
      <c r="T1406" t="s">
        <v>37</v>
      </c>
      <c r="U1406" t="s">
        <v>46</v>
      </c>
      <c r="V1406" t="s">
        <v>37</v>
      </c>
      <c r="W1406" t="s">
        <v>40</v>
      </c>
      <c r="X1406">
        <v>89.8</v>
      </c>
      <c r="Y1406">
        <v>1129.0999999999999</v>
      </c>
      <c r="Z1406">
        <v>0</v>
      </c>
      <c r="AA1406">
        <v>0</v>
      </c>
      <c r="AB1406">
        <v>144.19999999999999</v>
      </c>
      <c r="AC1406">
        <v>1273.3</v>
      </c>
      <c r="AD1406" t="s">
        <v>52</v>
      </c>
      <c r="AE1406" t="s">
        <v>104</v>
      </c>
      <c r="AF1406" t="s">
        <v>150</v>
      </c>
      <c r="AG1406">
        <f t="shared" si="42"/>
        <v>1</v>
      </c>
      <c r="AH1406" t="str" cm="1">
        <f t="array" ref="AH1406">_xlfn.IFS(
X1406&lt;=20, "&lt;20",
AND(X1406&gt;=20, X1406&lt;50), "20-50",
AND(X1406&gt;=50, X1406&lt;100), "50-100",
X1406&gt;=100, "&gt;100"
)</f>
        <v>50-100</v>
      </c>
      <c r="AI1406">
        <f t="shared" si="43"/>
        <v>0</v>
      </c>
      <c r="AJ1406" t="str" cm="1">
        <f t="array" ref="AJ1406">_xlfn.IFS(
C1406&lt;=20, "&lt;20",
AND(C1406&gt;=20, C1406&lt;35), "20-35",
AND(C1406&gt;=35, C1406&lt;50), "35-50",
C1406&gt;=50, "50-100"
)</f>
        <v>50-100</v>
      </c>
      <c r="AK1406" t="str" cm="1">
        <f t="array" ref="AK1406">_xlfn.IFS(
G1406&lt;6, "&lt;6",
AND(G1406&gt;=6, G1406&lt;12), "6-12",
AND(G1406&gt;=12, G1406&lt;18), "12-18",  AND(G1406&gt;=18, G1406&lt;24), "18-24", G1406&gt;=24, "24-36")</f>
        <v>24-36</v>
      </c>
    </row>
    <row r="1407" spans="1:37" x14ac:dyDescent="0.3">
      <c r="A1407" t="s">
        <v>1507</v>
      </c>
      <c r="B1407" t="s">
        <v>44</v>
      </c>
      <c r="C1407">
        <v>56</v>
      </c>
      <c r="D1407" t="s">
        <v>37</v>
      </c>
      <c r="E1407" t="s">
        <v>90</v>
      </c>
      <c r="F1407">
        <v>3</v>
      </c>
      <c r="G1407">
        <v>31</v>
      </c>
      <c r="H1407" t="s">
        <v>36</v>
      </c>
      <c r="I1407" t="s">
        <v>37</v>
      </c>
      <c r="J1407" t="s">
        <v>34</v>
      </c>
      <c r="K1407" t="s">
        <v>37</v>
      </c>
      <c r="L1407" t="s">
        <v>50</v>
      </c>
      <c r="M1407" t="s">
        <v>34</v>
      </c>
      <c r="N1407" t="s">
        <v>34</v>
      </c>
      <c r="O1407" t="s">
        <v>34</v>
      </c>
      <c r="P1407" t="s">
        <v>34</v>
      </c>
      <c r="Q1407" t="s">
        <v>34</v>
      </c>
      <c r="R1407" t="s">
        <v>34</v>
      </c>
      <c r="S1407" t="s">
        <v>34</v>
      </c>
      <c r="T1407" t="s">
        <v>34</v>
      </c>
      <c r="U1407" t="s">
        <v>46</v>
      </c>
      <c r="V1407" t="s">
        <v>34</v>
      </c>
      <c r="W1407" t="s">
        <v>40</v>
      </c>
      <c r="X1407">
        <v>70.95</v>
      </c>
      <c r="Y1407">
        <v>1767.35</v>
      </c>
      <c r="Z1407">
        <v>0</v>
      </c>
      <c r="AA1407">
        <v>20</v>
      </c>
      <c r="AB1407">
        <v>622.75</v>
      </c>
      <c r="AC1407">
        <v>2410.1</v>
      </c>
      <c r="AD1407" t="s">
        <v>52</v>
      </c>
      <c r="AE1407" t="s">
        <v>58</v>
      </c>
      <c r="AF1407" t="s">
        <v>59</v>
      </c>
      <c r="AG1407">
        <f t="shared" si="42"/>
        <v>1</v>
      </c>
      <c r="AH1407" t="str" cm="1">
        <f t="array" ref="AH1407">_xlfn.IFS(
X1407&lt;=20, "&lt;20",
AND(X1407&gt;=20, X1407&lt;50), "20-50",
AND(X1407&gt;=50, X1407&lt;100), "50-100",
X1407&gt;=100, "&gt;100"
)</f>
        <v>50-100</v>
      </c>
      <c r="AI1407">
        <f t="shared" si="43"/>
        <v>0</v>
      </c>
      <c r="AJ1407" t="str" cm="1">
        <f t="array" ref="AJ1407">_xlfn.IFS(
C1407&lt;=20, "&lt;20",
AND(C1407&gt;=20, C1407&lt;35), "20-35",
AND(C1407&gt;=35, C1407&lt;50), "35-50",
C1407&gt;=50, "50-100"
)</f>
        <v>50-100</v>
      </c>
      <c r="AK1407" t="str" cm="1">
        <f t="array" ref="AK1407">_xlfn.IFS(
G1407&lt;6, "&lt;6",
AND(G1407&gt;=6, G1407&lt;12), "6-12",
AND(G1407&gt;=12, G1407&lt;18), "12-18",  AND(G1407&gt;=18, G1407&lt;24), "18-24", G1407&gt;=24, "24-36")</f>
        <v>24-36</v>
      </c>
    </row>
    <row r="1408" spans="1:37" x14ac:dyDescent="0.3">
      <c r="A1408" t="s">
        <v>1508</v>
      </c>
      <c r="B1408" t="s">
        <v>44</v>
      </c>
      <c r="C1408">
        <v>39</v>
      </c>
      <c r="D1408" t="s">
        <v>34</v>
      </c>
      <c r="E1408" t="s">
        <v>109</v>
      </c>
      <c r="F1408">
        <v>9</v>
      </c>
      <c r="G1408">
        <v>27</v>
      </c>
      <c r="H1408" t="s">
        <v>110</v>
      </c>
      <c r="I1408" t="s">
        <v>37</v>
      </c>
      <c r="J1408" t="s">
        <v>34</v>
      </c>
      <c r="K1408" t="s">
        <v>34</v>
      </c>
      <c r="L1408" t="s">
        <v>34</v>
      </c>
      <c r="M1408" t="s">
        <v>34</v>
      </c>
      <c r="N1408" t="s">
        <v>34</v>
      </c>
      <c r="O1408" t="s">
        <v>34</v>
      </c>
      <c r="P1408" t="s">
        <v>34</v>
      </c>
      <c r="Q1408" t="s">
        <v>34</v>
      </c>
      <c r="R1408" t="s">
        <v>34</v>
      </c>
      <c r="S1408" t="s">
        <v>34</v>
      </c>
      <c r="T1408" t="s">
        <v>34</v>
      </c>
      <c r="U1408" t="s">
        <v>46</v>
      </c>
      <c r="V1408" t="s">
        <v>37</v>
      </c>
      <c r="W1408" t="s">
        <v>143</v>
      </c>
      <c r="X1408">
        <v>20.149999999999999</v>
      </c>
      <c r="Y1408">
        <v>536.35</v>
      </c>
      <c r="Z1408">
        <v>0</v>
      </c>
      <c r="AA1408">
        <v>0</v>
      </c>
      <c r="AB1408">
        <v>441</v>
      </c>
      <c r="AC1408">
        <v>977.35</v>
      </c>
      <c r="AD1408" t="s">
        <v>41</v>
      </c>
      <c r="AE1408" t="s">
        <v>42</v>
      </c>
      <c r="AF1408" t="s">
        <v>42</v>
      </c>
      <c r="AG1408">
        <f t="shared" si="42"/>
        <v>0</v>
      </c>
      <c r="AH1408" t="str" cm="1">
        <f t="array" ref="AH1408">_xlfn.IFS(
X1408&lt;=20, "&lt;20",
AND(X1408&gt;=20, X1408&lt;50), "20-50",
AND(X1408&gt;=50, X1408&lt;100), "50-100",
X1408&gt;=100, "&gt;100"
)</f>
        <v>20-50</v>
      </c>
      <c r="AI1408">
        <f t="shared" si="43"/>
        <v>0</v>
      </c>
      <c r="AJ1408" t="str" cm="1">
        <f t="array" ref="AJ1408">_xlfn.IFS(
C1408&lt;=20, "&lt;20",
AND(C1408&gt;=20, C1408&lt;35), "20-35",
AND(C1408&gt;=35, C1408&lt;50), "35-50",
C1408&gt;=50, "50-100"
)</f>
        <v>35-50</v>
      </c>
      <c r="AK1408" t="str" cm="1">
        <f t="array" ref="AK1408">_xlfn.IFS(
G1408&lt;6, "&lt;6",
AND(G1408&gt;=6, G1408&lt;12), "6-12",
AND(G1408&gt;=12, G1408&lt;18), "12-18",  AND(G1408&gt;=18, G1408&lt;24), "18-24", G1408&gt;=24, "24-36")</f>
        <v>24-36</v>
      </c>
    </row>
    <row r="1409" spans="1:37" x14ac:dyDescent="0.3">
      <c r="A1409" t="s">
        <v>1509</v>
      </c>
      <c r="B1409" t="s">
        <v>44</v>
      </c>
      <c r="C1409">
        <v>21</v>
      </c>
      <c r="D1409" t="s">
        <v>34</v>
      </c>
      <c r="E1409" t="s">
        <v>69</v>
      </c>
      <c r="F1409">
        <v>0</v>
      </c>
      <c r="G1409">
        <v>10</v>
      </c>
      <c r="H1409" t="s">
        <v>36</v>
      </c>
      <c r="I1409" t="s">
        <v>37</v>
      </c>
      <c r="J1409" t="s">
        <v>37</v>
      </c>
      <c r="K1409" t="s">
        <v>37</v>
      </c>
      <c r="L1409" t="s">
        <v>50</v>
      </c>
      <c r="M1409" t="s">
        <v>37</v>
      </c>
      <c r="N1409" t="s">
        <v>37</v>
      </c>
      <c r="O1409" t="s">
        <v>37</v>
      </c>
      <c r="P1409" t="s">
        <v>37</v>
      </c>
      <c r="Q1409" t="s">
        <v>37</v>
      </c>
      <c r="R1409" t="s">
        <v>37</v>
      </c>
      <c r="S1409" t="s">
        <v>37</v>
      </c>
      <c r="T1409" t="s">
        <v>37</v>
      </c>
      <c r="U1409" t="s">
        <v>67</v>
      </c>
      <c r="V1409" t="s">
        <v>37</v>
      </c>
      <c r="W1409" t="s">
        <v>40</v>
      </c>
      <c r="X1409">
        <v>115.55</v>
      </c>
      <c r="Y1409">
        <v>8312.4</v>
      </c>
      <c r="Z1409">
        <v>0</v>
      </c>
      <c r="AA1409">
        <v>0</v>
      </c>
      <c r="AB1409">
        <v>120.24</v>
      </c>
      <c r="AC1409">
        <v>8432.64</v>
      </c>
      <c r="AD1409" t="s">
        <v>41</v>
      </c>
      <c r="AE1409" t="s">
        <v>42</v>
      </c>
      <c r="AF1409" t="s">
        <v>42</v>
      </c>
      <c r="AG1409">
        <f t="shared" si="42"/>
        <v>0</v>
      </c>
      <c r="AH1409" t="str" cm="1">
        <f t="array" ref="AH1409">_xlfn.IFS(
X1409&lt;=20, "&lt;20",
AND(X1409&gt;=20, X1409&lt;50), "20-50",
AND(X1409&gt;=50, X1409&lt;100), "50-100",
X1409&gt;=100, "&gt;100"
)</f>
        <v>&gt;100</v>
      </c>
      <c r="AI1409">
        <f t="shared" si="43"/>
        <v>0</v>
      </c>
      <c r="AJ1409" t="str" cm="1">
        <f t="array" ref="AJ1409">_xlfn.IFS(
C1409&lt;=20, "&lt;20",
AND(C1409&gt;=20, C1409&lt;35), "20-35",
AND(C1409&gt;=35, C1409&lt;50), "35-50",
C1409&gt;=50, "50-100"
)</f>
        <v>20-35</v>
      </c>
      <c r="AK1409" t="str" cm="1">
        <f t="array" ref="AK1409">_xlfn.IFS(
G1409&lt;6, "&lt;6",
AND(G1409&gt;=6, G1409&lt;12), "6-12",
AND(G1409&gt;=12, G1409&lt;18), "12-18",  AND(G1409&gt;=18, G1409&lt;24), "18-24", G1409&gt;=24, "24-36")</f>
        <v>6-12</v>
      </c>
    </row>
    <row r="1410" spans="1:37" x14ac:dyDescent="0.3">
      <c r="A1410" t="s">
        <v>1510</v>
      </c>
      <c r="B1410" t="s">
        <v>44</v>
      </c>
      <c r="C1410">
        <v>63</v>
      </c>
      <c r="D1410" t="s">
        <v>37</v>
      </c>
      <c r="E1410" t="s">
        <v>56</v>
      </c>
      <c r="F1410">
        <v>12</v>
      </c>
      <c r="G1410">
        <v>4</v>
      </c>
      <c r="H1410" t="s">
        <v>36</v>
      </c>
      <c r="I1410" t="s">
        <v>37</v>
      </c>
      <c r="J1410" t="s">
        <v>34</v>
      </c>
      <c r="K1410" t="s">
        <v>34</v>
      </c>
      <c r="L1410" t="s">
        <v>34</v>
      </c>
      <c r="M1410" t="s">
        <v>34</v>
      </c>
      <c r="N1410" t="s">
        <v>34</v>
      </c>
      <c r="O1410" t="s">
        <v>34</v>
      </c>
      <c r="P1410" t="s">
        <v>34</v>
      </c>
      <c r="Q1410" t="s">
        <v>34</v>
      </c>
      <c r="R1410" t="s">
        <v>34</v>
      </c>
      <c r="S1410" t="s">
        <v>34</v>
      </c>
      <c r="T1410" t="s">
        <v>34</v>
      </c>
      <c r="U1410" t="s">
        <v>39</v>
      </c>
      <c r="V1410" t="s">
        <v>34</v>
      </c>
      <c r="W1410" t="s">
        <v>40</v>
      </c>
      <c r="X1410">
        <v>19.5</v>
      </c>
      <c r="Y1410">
        <v>835.5</v>
      </c>
      <c r="Z1410">
        <v>0</v>
      </c>
      <c r="AA1410">
        <v>0</v>
      </c>
      <c r="AB1410">
        <v>798.16</v>
      </c>
      <c r="AC1410">
        <v>1633.66</v>
      </c>
      <c r="AD1410" t="s">
        <v>41</v>
      </c>
      <c r="AE1410" t="s">
        <v>42</v>
      </c>
      <c r="AF1410" t="s">
        <v>42</v>
      </c>
      <c r="AG1410">
        <f t="shared" si="42"/>
        <v>0</v>
      </c>
      <c r="AH1410" t="str" cm="1">
        <f t="array" ref="AH1410">_xlfn.IFS(
X1410&lt;=20, "&lt;20",
AND(X1410&gt;=20, X1410&lt;50), "20-50",
AND(X1410&gt;=50, X1410&lt;100), "50-100",
X1410&gt;=100, "&gt;100"
)</f>
        <v>&lt;20</v>
      </c>
      <c r="AI1410">
        <f t="shared" si="43"/>
        <v>0</v>
      </c>
      <c r="AJ1410" t="str" cm="1">
        <f t="array" ref="AJ1410">_xlfn.IFS(
C1410&lt;=20, "&lt;20",
AND(C1410&gt;=20, C1410&lt;35), "20-35",
AND(C1410&gt;=35, C1410&lt;50), "35-50",
C1410&gt;=50, "50-100"
)</f>
        <v>50-100</v>
      </c>
      <c r="AK1410" t="str" cm="1">
        <f t="array" ref="AK1410">_xlfn.IFS(
G1410&lt;6, "&lt;6",
AND(G1410&gt;=6, G1410&lt;12), "6-12",
AND(G1410&gt;=12, G1410&lt;18), "12-18",  AND(G1410&gt;=18, G1410&lt;24), "18-24", G1410&gt;=24, "24-36")</f>
        <v>&lt;6</v>
      </c>
    </row>
    <row r="1411" spans="1:37" x14ac:dyDescent="0.3">
      <c r="A1411" t="s">
        <v>1511</v>
      </c>
      <c r="B1411" t="s">
        <v>33</v>
      </c>
      <c r="C1411">
        <v>40</v>
      </c>
      <c r="D1411" t="s">
        <v>37</v>
      </c>
      <c r="E1411" t="s">
        <v>74</v>
      </c>
      <c r="F1411">
        <v>6</v>
      </c>
      <c r="G1411">
        <v>32</v>
      </c>
      <c r="H1411" t="s">
        <v>57</v>
      </c>
      <c r="I1411" t="s">
        <v>37</v>
      </c>
      <c r="J1411" t="s">
        <v>34</v>
      </c>
      <c r="K1411" t="s">
        <v>37</v>
      </c>
      <c r="L1411" t="s">
        <v>50</v>
      </c>
      <c r="M1411" t="s">
        <v>37</v>
      </c>
      <c r="N1411" t="s">
        <v>34</v>
      </c>
      <c r="O1411" t="s">
        <v>34</v>
      </c>
      <c r="P1411" t="s">
        <v>34</v>
      </c>
      <c r="Q1411" t="s">
        <v>34</v>
      </c>
      <c r="R1411" t="s">
        <v>34</v>
      </c>
      <c r="S1411" t="s">
        <v>34</v>
      </c>
      <c r="T1411" t="s">
        <v>37</v>
      </c>
      <c r="U1411" t="s">
        <v>46</v>
      </c>
      <c r="V1411" t="s">
        <v>37</v>
      </c>
      <c r="W1411" t="s">
        <v>51</v>
      </c>
      <c r="X1411">
        <v>75.400000000000006</v>
      </c>
      <c r="Y1411">
        <v>1380.4</v>
      </c>
      <c r="Z1411">
        <v>0</v>
      </c>
      <c r="AA1411">
        <v>0</v>
      </c>
      <c r="AB1411">
        <v>270.18</v>
      </c>
      <c r="AC1411">
        <v>1650.58</v>
      </c>
      <c r="AD1411" t="s">
        <v>41</v>
      </c>
      <c r="AE1411" t="s">
        <v>42</v>
      </c>
      <c r="AF1411" t="s">
        <v>42</v>
      </c>
      <c r="AG1411">
        <f t="shared" ref="AG1411:AG1474" si="44">IF(AD1411="Churned", 1,0)</f>
        <v>0</v>
      </c>
      <c r="AH1411" t="str" cm="1">
        <f t="array" ref="AH1411">_xlfn.IFS(
X1411&lt;=20, "&lt;20",
AND(X1411&gt;=20, X1411&lt;50), "20-50",
AND(X1411&gt;=50, X1411&lt;100), "50-100",
X1411&gt;=100, "&gt;100"
)</f>
        <v>50-100</v>
      </c>
      <c r="AI1411">
        <f t="shared" ref="AI1411:AI1474" si="45">IF(AD1411="Joined", 1, 0)</f>
        <v>0</v>
      </c>
      <c r="AJ1411" t="str" cm="1">
        <f t="array" ref="AJ1411">_xlfn.IFS(
C1411&lt;=20, "&lt;20",
AND(C1411&gt;=20, C1411&lt;35), "20-35",
AND(C1411&gt;=35, C1411&lt;50), "35-50",
C1411&gt;=50, "50-100"
)</f>
        <v>35-50</v>
      </c>
      <c r="AK1411" t="str" cm="1">
        <f t="array" ref="AK1411">_xlfn.IFS(
G1411&lt;6, "&lt;6",
AND(G1411&gt;=6, G1411&lt;12), "6-12",
AND(G1411&gt;=12, G1411&lt;18), "12-18",  AND(G1411&gt;=18, G1411&lt;24), "18-24", G1411&gt;=24, "24-36")</f>
        <v>24-36</v>
      </c>
    </row>
    <row r="1412" spans="1:37" x14ac:dyDescent="0.3">
      <c r="A1412" t="s">
        <v>1512</v>
      </c>
      <c r="B1412" t="s">
        <v>44</v>
      </c>
      <c r="C1412">
        <v>62</v>
      </c>
      <c r="D1412" t="s">
        <v>34</v>
      </c>
      <c r="E1412" t="s">
        <v>64</v>
      </c>
      <c r="F1412">
        <v>6</v>
      </c>
      <c r="G1412">
        <v>31</v>
      </c>
      <c r="H1412" t="s">
        <v>49</v>
      </c>
      <c r="I1412" t="s">
        <v>37</v>
      </c>
      <c r="J1412" t="s">
        <v>34</v>
      </c>
      <c r="K1412" t="s">
        <v>37</v>
      </c>
      <c r="L1412" t="s">
        <v>50</v>
      </c>
      <c r="M1412" t="s">
        <v>34</v>
      </c>
      <c r="N1412" t="s">
        <v>34</v>
      </c>
      <c r="O1412" t="s">
        <v>37</v>
      </c>
      <c r="P1412" t="s">
        <v>34</v>
      </c>
      <c r="Q1412" t="s">
        <v>37</v>
      </c>
      <c r="R1412" t="s">
        <v>34</v>
      </c>
      <c r="S1412" t="s">
        <v>34</v>
      </c>
      <c r="T1412" t="s">
        <v>34</v>
      </c>
      <c r="U1412" t="s">
        <v>39</v>
      </c>
      <c r="V1412" t="s">
        <v>37</v>
      </c>
      <c r="W1412" t="s">
        <v>51</v>
      </c>
      <c r="X1412">
        <v>84.35</v>
      </c>
      <c r="Y1412">
        <v>609.65</v>
      </c>
      <c r="Z1412">
        <v>29.17</v>
      </c>
      <c r="AA1412">
        <v>10</v>
      </c>
      <c r="AB1412">
        <v>184.03</v>
      </c>
      <c r="AC1412">
        <v>774.51</v>
      </c>
      <c r="AD1412" t="s">
        <v>41</v>
      </c>
      <c r="AE1412" t="s">
        <v>42</v>
      </c>
      <c r="AF1412" t="s">
        <v>42</v>
      </c>
      <c r="AG1412">
        <f t="shared" si="44"/>
        <v>0</v>
      </c>
      <c r="AH1412" t="str" cm="1">
        <f t="array" ref="AH1412">_xlfn.IFS(
X1412&lt;=20, "&lt;20",
AND(X1412&gt;=20, X1412&lt;50), "20-50",
AND(X1412&gt;=50, X1412&lt;100), "50-100",
X1412&gt;=100, "&gt;100"
)</f>
        <v>50-100</v>
      </c>
      <c r="AI1412">
        <f t="shared" si="45"/>
        <v>0</v>
      </c>
      <c r="AJ1412" t="str" cm="1">
        <f t="array" ref="AJ1412">_xlfn.IFS(
C1412&lt;=20, "&lt;20",
AND(C1412&gt;=20, C1412&lt;35), "20-35",
AND(C1412&gt;=35, C1412&lt;50), "35-50",
C1412&gt;=50, "50-100"
)</f>
        <v>50-100</v>
      </c>
      <c r="AK1412" t="str" cm="1">
        <f t="array" ref="AK1412">_xlfn.IFS(
G1412&lt;6, "&lt;6",
AND(G1412&gt;=6, G1412&lt;12), "6-12",
AND(G1412&gt;=12, G1412&lt;18), "12-18",  AND(G1412&gt;=18, G1412&lt;24), "18-24", G1412&gt;=24, "24-36")</f>
        <v>24-36</v>
      </c>
    </row>
    <row r="1413" spans="1:37" x14ac:dyDescent="0.3">
      <c r="A1413" t="s">
        <v>1513</v>
      </c>
      <c r="B1413" t="s">
        <v>44</v>
      </c>
      <c r="C1413">
        <v>38</v>
      </c>
      <c r="D1413" t="s">
        <v>37</v>
      </c>
      <c r="E1413" t="s">
        <v>48</v>
      </c>
      <c r="F1413">
        <v>13</v>
      </c>
      <c r="G1413">
        <v>14</v>
      </c>
      <c r="H1413" t="s">
        <v>36</v>
      </c>
      <c r="I1413" t="s">
        <v>37</v>
      </c>
      <c r="J1413" t="s">
        <v>37</v>
      </c>
      <c r="K1413" t="s">
        <v>37</v>
      </c>
      <c r="L1413" t="s">
        <v>38</v>
      </c>
      <c r="M1413" t="s">
        <v>34</v>
      </c>
      <c r="N1413" t="s">
        <v>34</v>
      </c>
      <c r="O1413" t="s">
        <v>37</v>
      </c>
      <c r="P1413" t="s">
        <v>37</v>
      </c>
      <c r="Q1413" t="s">
        <v>37</v>
      </c>
      <c r="R1413" t="s">
        <v>34</v>
      </c>
      <c r="S1413" t="s">
        <v>34</v>
      </c>
      <c r="T1413" t="s">
        <v>37</v>
      </c>
      <c r="U1413" t="s">
        <v>67</v>
      </c>
      <c r="V1413" t="s">
        <v>37</v>
      </c>
      <c r="W1413" t="s">
        <v>51</v>
      </c>
      <c r="X1413">
        <v>72.099999999999994</v>
      </c>
      <c r="Y1413">
        <v>4194.8500000000004</v>
      </c>
      <c r="Z1413">
        <v>0</v>
      </c>
      <c r="AA1413">
        <v>0</v>
      </c>
      <c r="AB1413">
        <v>1463.79</v>
      </c>
      <c r="AC1413">
        <v>5658.64</v>
      </c>
      <c r="AD1413" t="s">
        <v>41</v>
      </c>
      <c r="AE1413" t="s">
        <v>42</v>
      </c>
      <c r="AF1413" t="s">
        <v>42</v>
      </c>
      <c r="AG1413">
        <f t="shared" si="44"/>
        <v>0</v>
      </c>
      <c r="AH1413" t="str" cm="1">
        <f t="array" ref="AH1413">_xlfn.IFS(
X1413&lt;=20, "&lt;20",
AND(X1413&gt;=20, X1413&lt;50), "20-50",
AND(X1413&gt;=50, X1413&lt;100), "50-100",
X1413&gt;=100, "&gt;100"
)</f>
        <v>50-100</v>
      </c>
      <c r="AI1413">
        <f t="shared" si="45"/>
        <v>0</v>
      </c>
      <c r="AJ1413" t="str" cm="1">
        <f t="array" ref="AJ1413">_xlfn.IFS(
C1413&lt;=20, "&lt;20",
AND(C1413&gt;=20, C1413&lt;35), "20-35",
AND(C1413&gt;=35, C1413&lt;50), "35-50",
C1413&gt;=50, "50-100"
)</f>
        <v>35-50</v>
      </c>
      <c r="AK1413" t="str" cm="1">
        <f t="array" ref="AK1413">_xlfn.IFS(
G1413&lt;6, "&lt;6",
AND(G1413&gt;=6, G1413&lt;12), "6-12",
AND(G1413&gt;=12, G1413&lt;18), "12-18",  AND(G1413&gt;=18, G1413&lt;24), "18-24", G1413&gt;=24, "24-36")</f>
        <v>12-18</v>
      </c>
    </row>
    <row r="1414" spans="1:37" x14ac:dyDescent="0.3">
      <c r="A1414" t="s">
        <v>1514</v>
      </c>
      <c r="B1414" t="s">
        <v>44</v>
      </c>
      <c r="C1414">
        <v>49</v>
      </c>
      <c r="D1414" t="s">
        <v>34</v>
      </c>
      <c r="E1414" t="s">
        <v>82</v>
      </c>
      <c r="F1414">
        <v>4</v>
      </c>
      <c r="G1414">
        <v>31</v>
      </c>
      <c r="H1414" t="s">
        <v>36</v>
      </c>
      <c r="I1414" t="s">
        <v>37</v>
      </c>
      <c r="J1414" t="s">
        <v>37</v>
      </c>
      <c r="K1414" t="s">
        <v>37</v>
      </c>
      <c r="L1414" t="s">
        <v>72</v>
      </c>
      <c r="M1414" t="s">
        <v>34</v>
      </c>
      <c r="N1414" t="s">
        <v>37</v>
      </c>
      <c r="O1414" t="s">
        <v>37</v>
      </c>
      <c r="P1414" t="s">
        <v>37</v>
      </c>
      <c r="Q1414" t="s">
        <v>37</v>
      </c>
      <c r="R1414" t="s">
        <v>37</v>
      </c>
      <c r="S1414" t="s">
        <v>37</v>
      </c>
      <c r="T1414" t="s">
        <v>34</v>
      </c>
      <c r="U1414" t="s">
        <v>67</v>
      </c>
      <c r="V1414" t="s">
        <v>37</v>
      </c>
      <c r="W1414" t="s">
        <v>51</v>
      </c>
      <c r="X1414">
        <v>84.8</v>
      </c>
      <c r="Y1414">
        <v>5917.55</v>
      </c>
      <c r="Z1414">
        <v>0</v>
      </c>
      <c r="AA1414">
        <v>120</v>
      </c>
      <c r="AB1414">
        <v>649.6</v>
      </c>
      <c r="AC1414">
        <v>6687.15</v>
      </c>
      <c r="AD1414" t="s">
        <v>41</v>
      </c>
      <c r="AE1414" t="s">
        <v>42</v>
      </c>
      <c r="AF1414" t="s">
        <v>42</v>
      </c>
      <c r="AG1414">
        <f t="shared" si="44"/>
        <v>0</v>
      </c>
      <c r="AH1414" t="str" cm="1">
        <f t="array" ref="AH1414">_xlfn.IFS(
X1414&lt;=20, "&lt;20",
AND(X1414&gt;=20, X1414&lt;50), "20-50",
AND(X1414&gt;=50, X1414&lt;100), "50-100",
X1414&gt;=100, "&gt;100"
)</f>
        <v>50-100</v>
      </c>
      <c r="AI1414">
        <f t="shared" si="45"/>
        <v>0</v>
      </c>
      <c r="AJ1414" t="str" cm="1">
        <f t="array" ref="AJ1414">_xlfn.IFS(
C1414&lt;=20, "&lt;20",
AND(C1414&gt;=20, C1414&lt;35), "20-35",
AND(C1414&gt;=35, C1414&lt;50), "35-50",
C1414&gt;=50, "50-100"
)</f>
        <v>35-50</v>
      </c>
      <c r="AK1414" t="str" cm="1">
        <f t="array" ref="AK1414">_xlfn.IFS(
G1414&lt;6, "&lt;6",
AND(G1414&gt;=6, G1414&lt;12), "6-12",
AND(G1414&gt;=12, G1414&lt;18), "12-18",  AND(G1414&gt;=18, G1414&lt;24), "18-24", G1414&gt;=24, "24-36")</f>
        <v>24-36</v>
      </c>
    </row>
    <row r="1415" spans="1:37" x14ac:dyDescent="0.3">
      <c r="A1415" t="s">
        <v>1515</v>
      </c>
      <c r="B1415" t="s">
        <v>44</v>
      </c>
      <c r="C1415">
        <v>48</v>
      </c>
      <c r="D1415" t="s">
        <v>37</v>
      </c>
      <c r="E1415" t="s">
        <v>61</v>
      </c>
      <c r="F1415">
        <v>10</v>
      </c>
      <c r="G1415">
        <v>17</v>
      </c>
      <c r="H1415" t="s">
        <v>36</v>
      </c>
      <c r="I1415" t="s">
        <v>37</v>
      </c>
      <c r="J1415" t="s">
        <v>37</v>
      </c>
      <c r="K1415" t="s">
        <v>34</v>
      </c>
      <c r="L1415" t="s">
        <v>34</v>
      </c>
      <c r="M1415" t="s">
        <v>34</v>
      </c>
      <c r="N1415" t="s">
        <v>34</v>
      </c>
      <c r="O1415" t="s">
        <v>34</v>
      </c>
      <c r="P1415" t="s">
        <v>34</v>
      </c>
      <c r="Q1415" t="s">
        <v>34</v>
      </c>
      <c r="R1415" t="s">
        <v>34</v>
      </c>
      <c r="S1415" t="s">
        <v>34</v>
      </c>
      <c r="T1415" t="s">
        <v>34</v>
      </c>
      <c r="U1415" t="s">
        <v>46</v>
      </c>
      <c r="V1415" t="s">
        <v>37</v>
      </c>
      <c r="W1415" t="s">
        <v>51</v>
      </c>
      <c r="X1415">
        <v>26.2</v>
      </c>
      <c r="Y1415">
        <v>1077.5</v>
      </c>
      <c r="Z1415">
        <v>0</v>
      </c>
      <c r="AA1415">
        <v>0</v>
      </c>
      <c r="AB1415">
        <v>1968.8</v>
      </c>
      <c r="AC1415">
        <v>3046.3</v>
      </c>
      <c r="AD1415" t="s">
        <v>41</v>
      </c>
      <c r="AE1415" t="s">
        <v>42</v>
      </c>
      <c r="AF1415" t="s">
        <v>42</v>
      </c>
      <c r="AG1415">
        <f t="shared" si="44"/>
        <v>0</v>
      </c>
      <c r="AH1415" t="str" cm="1">
        <f t="array" ref="AH1415">_xlfn.IFS(
X1415&lt;=20, "&lt;20",
AND(X1415&gt;=20, X1415&lt;50), "20-50",
AND(X1415&gt;=50, X1415&lt;100), "50-100",
X1415&gt;=100, "&gt;100"
)</f>
        <v>20-50</v>
      </c>
      <c r="AI1415">
        <f t="shared" si="45"/>
        <v>0</v>
      </c>
      <c r="AJ1415" t="str" cm="1">
        <f t="array" ref="AJ1415">_xlfn.IFS(
C1415&lt;=20, "&lt;20",
AND(C1415&gt;=20, C1415&lt;35), "20-35",
AND(C1415&gt;=35, C1415&lt;50), "35-50",
C1415&gt;=50, "50-100"
)</f>
        <v>35-50</v>
      </c>
      <c r="AK1415" t="str" cm="1">
        <f t="array" ref="AK1415">_xlfn.IFS(
G1415&lt;6, "&lt;6",
AND(G1415&gt;=6, G1415&lt;12), "6-12",
AND(G1415&gt;=12, G1415&lt;18), "12-18",  AND(G1415&gt;=18, G1415&lt;24), "18-24", G1415&gt;=24, "24-36")</f>
        <v>12-18</v>
      </c>
    </row>
    <row r="1416" spans="1:37" x14ac:dyDescent="0.3">
      <c r="A1416" t="s">
        <v>1516</v>
      </c>
      <c r="B1416" t="s">
        <v>44</v>
      </c>
      <c r="C1416">
        <v>42</v>
      </c>
      <c r="D1416" t="s">
        <v>34</v>
      </c>
      <c r="E1416" t="s">
        <v>56</v>
      </c>
      <c r="F1416">
        <v>15</v>
      </c>
      <c r="G1416">
        <v>33</v>
      </c>
      <c r="H1416" t="s">
        <v>36</v>
      </c>
      <c r="I1416" t="s">
        <v>37</v>
      </c>
      <c r="J1416" t="s">
        <v>34</v>
      </c>
      <c r="K1416" t="s">
        <v>37</v>
      </c>
      <c r="L1416" t="s">
        <v>50</v>
      </c>
      <c r="M1416" t="s">
        <v>37</v>
      </c>
      <c r="N1416" t="s">
        <v>37</v>
      </c>
      <c r="O1416" t="s">
        <v>37</v>
      </c>
      <c r="P1416" t="s">
        <v>34</v>
      </c>
      <c r="Q1416" t="s">
        <v>37</v>
      </c>
      <c r="R1416" t="s">
        <v>37</v>
      </c>
      <c r="S1416" t="s">
        <v>37</v>
      </c>
      <c r="T1416" t="s">
        <v>34</v>
      </c>
      <c r="U1416" t="s">
        <v>46</v>
      </c>
      <c r="V1416" t="s">
        <v>37</v>
      </c>
      <c r="W1416" t="s">
        <v>51</v>
      </c>
      <c r="X1416">
        <v>105.35</v>
      </c>
      <c r="Y1416">
        <v>3688.6</v>
      </c>
      <c r="Z1416">
        <v>0</v>
      </c>
      <c r="AA1416">
        <v>110</v>
      </c>
      <c r="AB1416">
        <v>1119.96</v>
      </c>
      <c r="AC1416">
        <v>4918.5600000000004</v>
      </c>
      <c r="AD1416" t="s">
        <v>41</v>
      </c>
      <c r="AE1416" t="s">
        <v>42</v>
      </c>
      <c r="AF1416" t="s">
        <v>42</v>
      </c>
      <c r="AG1416">
        <f t="shared" si="44"/>
        <v>0</v>
      </c>
      <c r="AH1416" t="str" cm="1">
        <f t="array" ref="AH1416">_xlfn.IFS(
X1416&lt;=20, "&lt;20",
AND(X1416&gt;=20, X1416&lt;50), "20-50",
AND(X1416&gt;=50, X1416&lt;100), "50-100",
X1416&gt;=100, "&gt;100"
)</f>
        <v>&gt;100</v>
      </c>
      <c r="AI1416">
        <f t="shared" si="45"/>
        <v>0</v>
      </c>
      <c r="AJ1416" t="str" cm="1">
        <f t="array" ref="AJ1416">_xlfn.IFS(
C1416&lt;=20, "&lt;20",
AND(C1416&gt;=20, C1416&lt;35), "20-35",
AND(C1416&gt;=35, C1416&lt;50), "35-50",
C1416&gt;=50, "50-100"
)</f>
        <v>35-50</v>
      </c>
      <c r="AK1416" t="str" cm="1">
        <f t="array" ref="AK1416">_xlfn.IFS(
G1416&lt;6, "&lt;6",
AND(G1416&gt;=6, G1416&lt;12), "6-12",
AND(G1416&gt;=12, G1416&lt;18), "12-18",  AND(G1416&gt;=18, G1416&lt;24), "18-24", G1416&gt;=24, "24-36")</f>
        <v>24-36</v>
      </c>
    </row>
    <row r="1417" spans="1:37" x14ac:dyDescent="0.3">
      <c r="A1417" t="s">
        <v>1517</v>
      </c>
      <c r="B1417" t="s">
        <v>44</v>
      </c>
      <c r="C1417">
        <v>34</v>
      </c>
      <c r="D1417" t="s">
        <v>37</v>
      </c>
      <c r="E1417" t="s">
        <v>82</v>
      </c>
      <c r="F1417">
        <v>5</v>
      </c>
      <c r="G1417">
        <v>11</v>
      </c>
      <c r="H1417" t="s">
        <v>49</v>
      </c>
      <c r="I1417" t="s">
        <v>37</v>
      </c>
      <c r="J1417" t="s">
        <v>34</v>
      </c>
      <c r="K1417" t="s">
        <v>37</v>
      </c>
      <c r="L1417" t="s">
        <v>50</v>
      </c>
      <c r="M1417" t="s">
        <v>34</v>
      </c>
      <c r="N1417" t="s">
        <v>37</v>
      </c>
      <c r="O1417" t="s">
        <v>34</v>
      </c>
      <c r="P1417" t="s">
        <v>34</v>
      </c>
      <c r="Q1417" t="s">
        <v>37</v>
      </c>
      <c r="R1417" t="s">
        <v>34</v>
      </c>
      <c r="S1417" t="s">
        <v>34</v>
      </c>
      <c r="T1417" t="s">
        <v>34</v>
      </c>
      <c r="U1417" t="s">
        <v>46</v>
      </c>
      <c r="V1417" t="s">
        <v>37</v>
      </c>
      <c r="W1417" t="s">
        <v>40</v>
      </c>
      <c r="X1417">
        <v>85.3</v>
      </c>
      <c r="Y1417">
        <v>420.45</v>
      </c>
      <c r="Z1417">
        <v>0</v>
      </c>
      <c r="AA1417">
        <v>10</v>
      </c>
      <c r="AB1417">
        <v>228.7</v>
      </c>
      <c r="AC1417">
        <v>659.15</v>
      </c>
      <c r="AD1417" t="s">
        <v>41</v>
      </c>
      <c r="AE1417" t="s">
        <v>42</v>
      </c>
      <c r="AF1417" t="s">
        <v>42</v>
      </c>
      <c r="AG1417">
        <f t="shared" si="44"/>
        <v>0</v>
      </c>
      <c r="AH1417" t="str" cm="1">
        <f t="array" ref="AH1417">_xlfn.IFS(
X1417&lt;=20, "&lt;20",
AND(X1417&gt;=20, X1417&lt;50), "20-50",
AND(X1417&gt;=50, X1417&lt;100), "50-100",
X1417&gt;=100, "&gt;100"
)</f>
        <v>50-100</v>
      </c>
      <c r="AI1417">
        <f t="shared" si="45"/>
        <v>0</v>
      </c>
      <c r="AJ1417" t="str" cm="1">
        <f t="array" ref="AJ1417">_xlfn.IFS(
C1417&lt;=20, "&lt;20",
AND(C1417&gt;=20, C1417&lt;35), "20-35",
AND(C1417&gt;=35, C1417&lt;50), "35-50",
C1417&gt;=50, "50-100"
)</f>
        <v>20-35</v>
      </c>
      <c r="AK1417" t="str" cm="1">
        <f t="array" ref="AK1417">_xlfn.IFS(
G1417&lt;6, "&lt;6",
AND(G1417&gt;=6, G1417&lt;12), "6-12",
AND(G1417&gt;=12, G1417&lt;18), "12-18",  AND(G1417&gt;=18, G1417&lt;24), "18-24", G1417&gt;=24, "24-36")</f>
        <v>6-12</v>
      </c>
    </row>
    <row r="1418" spans="1:37" x14ac:dyDescent="0.3">
      <c r="A1418" t="s">
        <v>1518</v>
      </c>
      <c r="B1418" t="s">
        <v>33</v>
      </c>
      <c r="C1418">
        <v>65</v>
      </c>
      <c r="D1418" t="s">
        <v>37</v>
      </c>
      <c r="E1418" t="s">
        <v>103</v>
      </c>
      <c r="F1418">
        <v>13</v>
      </c>
      <c r="G1418">
        <v>13</v>
      </c>
      <c r="H1418" t="s">
        <v>49</v>
      </c>
      <c r="I1418" t="s">
        <v>37</v>
      </c>
      <c r="J1418" t="s">
        <v>34</v>
      </c>
      <c r="K1418" t="s">
        <v>37</v>
      </c>
      <c r="L1418" t="s">
        <v>38</v>
      </c>
      <c r="M1418" t="s">
        <v>34</v>
      </c>
      <c r="N1418" t="s">
        <v>34</v>
      </c>
      <c r="O1418" t="s">
        <v>34</v>
      </c>
      <c r="P1418" t="s">
        <v>34</v>
      </c>
      <c r="Q1418" t="s">
        <v>34</v>
      </c>
      <c r="R1418" t="s">
        <v>34</v>
      </c>
      <c r="S1418" t="s">
        <v>34</v>
      </c>
      <c r="T1418" t="s">
        <v>37</v>
      </c>
      <c r="U1418" t="s">
        <v>46</v>
      </c>
      <c r="V1418" t="s">
        <v>37</v>
      </c>
      <c r="W1418" t="s">
        <v>51</v>
      </c>
      <c r="X1418">
        <v>45.65</v>
      </c>
      <c r="Y1418">
        <v>45.65</v>
      </c>
      <c r="Z1418">
        <v>0</v>
      </c>
      <c r="AA1418">
        <v>0</v>
      </c>
      <c r="AB1418">
        <v>14.12</v>
      </c>
      <c r="AC1418">
        <v>59.77</v>
      </c>
      <c r="AD1418" t="s">
        <v>52</v>
      </c>
      <c r="AE1418" t="s">
        <v>53</v>
      </c>
      <c r="AF1418" t="s">
        <v>54</v>
      </c>
      <c r="AG1418">
        <f t="shared" si="44"/>
        <v>1</v>
      </c>
      <c r="AH1418" t="str" cm="1">
        <f t="array" ref="AH1418">_xlfn.IFS(
X1418&lt;=20, "&lt;20",
AND(X1418&gt;=20, X1418&lt;50), "20-50",
AND(X1418&gt;=50, X1418&lt;100), "50-100",
X1418&gt;=100, "&gt;100"
)</f>
        <v>20-50</v>
      </c>
      <c r="AI1418">
        <f t="shared" si="45"/>
        <v>0</v>
      </c>
      <c r="AJ1418" t="str" cm="1">
        <f t="array" ref="AJ1418">_xlfn.IFS(
C1418&lt;=20, "&lt;20",
AND(C1418&gt;=20, C1418&lt;35), "20-35",
AND(C1418&gt;=35, C1418&lt;50), "35-50",
C1418&gt;=50, "50-100"
)</f>
        <v>50-100</v>
      </c>
      <c r="AK1418" t="str" cm="1">
        <f t="array" ref="AK1418">_xlfn.IFS(
G1418&lt;6, "&lt;6",
AND(G1418&gt;=6, G1418&lt;12), "6-12",
AND(G1418&gt;=12, G1418&lt;18), "12-18",  AND(G1418&gt;=18, G1418&lt;24), "18-24", G1418&gt;=24, "24-36")</f>
        <v>12-18</v>
      </c>
    </row>
    <row r="1419" spans="1:37" x14ac:dyDescent="0.3">
      <c r="A1419" t="s">
        <v>1519</v>
      </c>
      <c r="B1419" t="s">
        <v>44</v>
      </c>
      <c r="C1419">
        <v>34</v>
      </c>
      <c r="D1419" t="s">
        <v>37</v>
      </c>
      <c r="E1419" t="s">
        <v>69</v>
      </c>
      <c r="F1419">
        <v>10</v>
      </c>
      <c r="G1419">
        <v>2</v>
      </c>
      <c r="H1419" t="s">
        <v>66</v>
      </c>
      <c r="I1419" t="s">
        <v>34</v>
      </c>
      <c r="J1419" t="s">
        <v>34</v>
      </c>
      <c r="K1419" t="s">
        <v>37</v>
      </c>
      <c r="L1419" t="s">
        <v>72</v>
      </c>
      <c r="M1419" t="s">
        <v>37</v>
      </c>
      <c r="N1419" t="s">
        <v>37</v>
      </c>
      <c r="O1419" t="s">
        <v>34</v>
      </c>
      <c r="P1419" t="s">
        <v>34</v>
      </c>
      <c r="Q1419" t="s">
        <v>37</v>
      </c>
      <c r="R1419" t="s">
        <v>34</v>
      </c>
      <c r="S1419" t="s">
        <v>34</v>
      </c>
      <c r="T1419" t="s">
        <v>37</v>
      </c>
      <c r="U1419" t="s">
        <v>39</v>
      </c>
      <c r="V1419" t="s">
        <v>34</v>
      </c>
      <c r="W1419" t="s">
        <v>40</v>
      </c>
      <c r="X1419">
        <v>44.8</v>
      </c>
      <c r="Y1419">
        <v>2983.65</v>
      </c>
      <c r="Z1419">
        <v>0</v>
      </c>
      <c r="AA1419">
        <v>0</v>
      </c>
      <c r="AB1419">
        <v>0</v>
      </c>
      <c r="AC1419">
        <v>2983.65</v>
      </c>
      <c r="AD1419" t="s">
        <v>41</v>
      </c>
      <c r="AE1419" t="s">
        <v>42</v>
      </c>
      <c r="AF1419" t="s">
        <v>42</v>
      </c>
      <c r="AG1419">
        <f t="shared" si="44"/>
        <v>0</v>
      </c>
      <c r="AH1419" t="str" cm="1">
        <f t="array" ref="AH1419">_xlfn.IFS(
X1419&lt;=20, "&lt;20",
AND(X1419&gt;=20, X1419&lt;50), "20-50",
AND(X1419&gt;=50, X1419&lt;100), "50-100",
X1419&gt;=100, "&gt;100"
)</f>
        <v>20-50</v>
      </c>
      <c r="AI1419">
        <f t="shared" si="45"/>
        <v>0</v>
      </c>
      <c r="AJ1419" t="str" cm="1">
        <f t="array" ref="AJ1419">_xlfn.IFS(
C1419&lt;=20, "&lt;20",
AND(C1419&gt;=20, C1419&lt;35), "20-35",
AND(C1419&gt;=35, C1419&lt;50), "35-50",
C1419&gt;=50, "50-100"
)</f>
        <v>20-35</v>
      </c>
      <c r="AK1419" t="str" cm="1">
        <f t="array" ref="AK1419">_xlfn.IFS(
G1419&lt;6, "&lt;6",
AND(G1419&gt;=6, G1419&lt;12), "6-12",
AND(G1419&gt;=12, G1419&lt;18), "12-18",  AND(G1419&gt;=18, G1419&lt;24), "18-24", G1419&gt;=24, "24-36")</f>
        <v>&lt;6</v>
      </c>
    </row>
    <row r="1420" spans="1:37" x14ac:dyDescent="0.3">
      <c r="A1420" t="s">
        <v>1520</v>
      </c>
      <c r="B1420" t="s">
        <v>44</v>
      </c>
      <c r="C1420">
        <v>43</v>
      </c>
      <c r="D1420" t="s">
        <v>34</v>
      </c>
      <c r="E1420" t="s">
        <v>74</v>
      </c>
      <c r="F1420">
        <v>7</v>
      </c>
      <c r="G1420">
        <v>6</v>
      </c>
      <c r="H1420" t="s">
        <v>57</v>
      </c>
      <c r="I1420" t="s">
        <v>37</v>
      </c>
      <c r="J1420" t="s">
        <v>34</v>
      </c>
      <c r="K1420" t="s">
        <v>34</v>
      </c>
      <c r="L1420" t="s">
        <v>34</v>
      </c>
      <c r="M1420" t="s">
        <v>34</v>
      </c>
      <c r="N1420" t="s">
        <v>34</v>
      </c>
      <c r="O1420" t="s">
        <v>34</v>
      </c>
      <c r="P1420" t="s">
        <v>34</v>
      </c>
      <c r="Q1420" t="s">
        <v>34</v>
      </c>
      <c r="R1420" t="s">
        <v>34</v>
      </c>
      <c r="S1420" t="s">
        <v>34</v>
      </c>
      <c r="T1420" t="s">
        <v>34</v>
      </c>
      <c r="U1420" t="s">
        <v>67</v>
      </c>
      <c r="V1420" t="s">
        <v>37</v>
      </c>
      <c r="W1420" t="s">
        <v>40</v>
      </c>
      <c r="X1420">
        <v>19.7</v>
      </c>
      <c r="Y1420">
        <v>263.64999999999998</v>
      </c>
      <c r="Z1420">
        <v>0</v>
      </c>
      <c r="AA1420">
        <v>0</v>
      </c>
      <c r="AB1420">
        <v>214.62</v>
      </c>
      <c r="AC1420">
        <v>478.27</v>
      </c>
      <c r="AD1420" t="s">
        <v>41</v>
      </c>
      <c r="AE1420" t="s">
        <v>42</v>
      </c>
      <c r="AF1420" t="s">
        <v>42</v>
      </c>
      <c r="AG1420">
        <f t="shared" si="44"/>
        <v>0</v>
      </c>
      <c r="AH1420" t="str" cm="1">
        <f t="array" ref="AH1420">_xlfn.IFS(
X1420&lt;=20, "&lt;20",
AND(X1420&gt;=20, X1420&lt;50), "20-50",
AND(X1420&gt;=50, X1420&lt;100), "50-100",
X1420&gt;=100, "&gt;100"
)</f>
        <v>&lt;20</v>
      </c>
      <c r="AI1420">
        <f t="shared" si="45"/>
        <v>0</v>
      </c>
      <c r="AJ1420" t="str" cm="1">
        <f t="array" ref="AJ1420">_xlfn.IFS(
C1420&lt;=20, "&lt;20",
AND(C1420&gt;=20, C1420&lt;35), "20-35",
AND(C1420&gt;=35, C1420&lt;50), "35-50",
C1420&gt;=50, "50-100"
)</f>
        <v>35-50</v>
      </c>
      <c r="AK1420" t="str" cm="1">
        <f t="array" ref="AK1420">_xlfn.IFS(
G1420&lt;6, "&lt;6",
AND(G1420&gt;=6, G1420&lt;12), "6-12",
AND(G1420&gt;=12, G1420&lt;18), "12-18",  AND(G1420&gt;=18, G1420&lt;24), "18-24", G1420&gt;=24, "24-36")</f>
        <v>6-12</v>
      </c>
    </row>
    <row r="1421" spans="1:37" x14ac:dyDescent="0.3">
      <c r="A1421" t="s">
        <v>1521</v>
      </c>
      <c r="B1421" t="s">
        <v>33</v>
      </c>
      <c r="C1421">
        <v>47</v>
      </c>
      <c r="D1421" t="s">
        <v>34</v>
      </c>
      <c r="E1421" t="s">
        <v>48</v>
      </c>
      <c r="F1421">
        <v>8</v>
      </c>
      <c r="G1421">
        <v>25</v>
      </c>
      <c r="H1421" t="s">
        <v>57</v>
      </c>
      <c r="I1421" t="s">
        <v>37</v>
      </c>
      <c r="J1421" t="s">
        <v>34</v>
      </c>
      <c r="K1421" t="s">
        <v>37</v>
      </c>
      <c r="L1421" t="s">
        <v>50</v>
      </c>
      <c r="M1421" t="s">
        <v>34</v>
      </c>
      <c r="N1421" t="s">
        <v>34</v>
      </c>
      <c r="O1421" t="s">
        <v>37</v>
      </c>
      <c r="P1421" t="s">
        <v>37</v>
      </c>
      <c r="Q1421" t="s">
        <v>37</v>
      </c>
      <c r="R1421" t="s">
        <v>34</v>
      </c>
      <c r="S1421" t="s">
        <v>34</v>
      </c>
      <c r="T1421" t="s">
        <v>37</v>
      </c>
      <c r="U1421" t="s">
        <v>46</v>
      </c>
      <c r="V1421" t="s">
        <v>34</v>
      </c>
      <c r="W1421" t="s">
        <v>40</v>
      </c>
      <c r="X1421">
        <v>89.95</v>
      </c>
      <c r="Y1421">
        <v>1682.4</v>
      </c>
      <c r="Z1421">
        <v>29.64</v>
      </c>
      <c r="AA1421">
        <v>0</v>
      </c>
      <c r="AB1421">
        <v>181.45</v>
      </c>
      <c r="AC1421">
        <v>1834.21</v>
      </c>
      <c r="AD1421" t="s">
        <v>41</v>
      </c>
      <c r="AE1421" t="s">
        <v>42</v>
      </c>
      <c r="AF1421" t="s">
        <v>42</v>
      </c>
      <c r="AG1421">
        <f t="shared" si="44"/>
        <v>0</v>
      </c>
      <c r="AH1421" t="str" cm="1">
        <f t="array" ref="AH1421">_xlfn.IFS(
X1421&lt;=20, "&lt;20",
AND(X1421&gt;=20, X1421&lt;50), "20-50",
AND(X1421&gt;=50, X1421&lt;100), "50-100",
X1421&gt;=100, "&gt;100"
)</f>
        <v>50-100</v>
      </c>
      <c r="AI1421">
        <f t="shared" si="45"/>
        <v>0</v>
      </c>
      <c r="AJ1421" t="str" cm="1">
        <f t="array" ref="AJ1421">_xlfn.IFS(
C1421&lt;=20, "&lt;20",
AND(C1421&gt;=20, C1421&lt;35), "20-35",
AND(C1421&gt;=35, C1421&lt;50), "35-50",
C1421&gt;=50, "50-100"
)</f>
        <v>35-50</v>
      </c>
      <c r="AK1421" t="str" cm="1">
        <f t="array" ref="AK1421">_xlfn.IFS(
G1421&lt;6, "&lt;6",
AND(G1421&gt;=6, G1421&lt;12), "6-12",
AND(G1421&gt;=12, G1421&lt;18), "12-18",  AND(G1421&gt;=18, G1421&lt;24), "18-24", G1421&gt;=24, "24-36")</f>
        <v>24-36</v>
      </c>
    </row>
    <row r="1422" spans="1:37" x14ac:dyDescent="0.3">
      <c r="A1422" t="s">
        <v>1522</v>
      </c>
      <c r="B1422" t="s">
        <v>44</v>
      </c>
      <c r="C1422">
        <v>56</v>
      </c>
      <c r="D1422" t="s">
        <v>34</v>
      </c>
      <c r="E1422" t="s">
        <v>48</v>
      </c>
      <c r="F1422">
        <v>12</v>
      </c>
      <c r="G1422">
        <v>16</v>
      </c>
      <c r="H1422" t="s">
        <v>49</v>
      </c>
      <c r="I1422" t="s">
        <v>37</v>
      </c>
      <c r="J1422" t="s">
        <v>34</v>
      </c>
      <c r="K1422" t="s">
        <v>37</v>
      </c>
      <c r="L1422" t="s">
        <v>72</v>
      </c>
      <c r="M1422" t="s">
        <v>34</v>
      </c>
      <c r="N1422" t="s">
        <v>37</v>
      </c>
      <c r="O1422" t="s">
        <v>34</v>
      </c>
      <c r="P1422" t="s">
        <v>34</v>
      </c>
      <c r="Q1422" t="s">
        <v>37</v>
      </c>
      <c r="R1422" t="s">
        <v>37</v>
      </c>
      <c r="S1422" t="s">
        <v>37</v>
      </c>
      <c r="T1422" t="s">
        <v>37</v>
      </c>
      <c r="U1422" t="s">
        <v>46</v>
      </c>
      <c r="V1422" t="s">
        <v>37</v>
      </c>
      <c r="W1422" t="s">
        <v>51</v>
      </c>
      <c r="X1422">
        <v>68.650000000000006</v>
      </c>
      <c r="Y1422">
        <v>261.25</v>
      </c>
      <c r="Z1422">
        <v>0</v>
      </c>
      <c r="AA1422">
        <v>0</v>
      </c>
      <c r="AB1422">
        <v>42.56</v>
      </c>
      <c r="AC1422">
        <v>303.81</v>
      </c>
      <c r="AD1422" t="s">
        <v>52</v>
      </c>
      <c r="AE1422" t="s">
        <v>58</v>
      </c>
      <c r="AF1422" t="s">
        <v>387</v>
      </c>
      <c r="AG1422">
        <f t="shared" si="44"/>
        <v>1</v>
      </c>
      <c r="AH1422" t="str" cm="1">
        <f t="array" ref="AH1422">_xlfn.IFS(
X1422&lt;=20, "&lt;20",
AND(X1422&gt;=20, X1422&lt;50), "20-50",
AND(X1422&gt;=50, X1422&lt;100), "50-100",
X1422&gt;=100, "&gt;100"
)</f>
        <v>50-100</v>
      </c>
      <c r="AI1422">
        <f t="shared" si="45"/>
        <v>0</v>
      </c>
      <c r="AJ1422" t="str" cm="1">
        <f t="array" ref="AJ1422">_xlfn.IFS(
C1422&lt;=20, "&lt;20",
AND(C1422&gt;=20, C1422&lt;35), "20-35",
AND(C1422&gt;=35, C1422&lt;50), "35-50",
C1422&gt;=50, "50-100"
)</f>
        <v>50-100</v>
      </c>
      <c r="AK1422" t="str" cm="1">
        <f t="array" ref="AK1422">_xlfn.IFS(
G1422&lt;6, "&lt;6",
AND(G1422&gt;=6, G1422&lt;12), "6-12",
AND(G1422&gt;=12, G1422&lt;18), "12-18",  AND(G1422&gt;=18, G1422&lt;24), "18-24", G1422&gt;=24, "24-36")</f>
        <v>12-18</v>
      </c>
    </row>
    <row r="1423" spans="1:37" x14ac:dyDescent="0.3">
      <c r="A1423" t="s">
        <v>1523</v>
      </c>
      <c r="B1423" t="s">
        <v>44</v>
      </c>
      <c r="C1423">
        <v>50</v>
      </c>
      <c r="D1423" t="s">
        <v>34</v>
      </c>
      <c r="E1423" t="s">
        <v>103</v>
      </c>
      <c r="F1423">
        <v>4</v>
      </c>
      <c r="G1423">
        <v>18</v>
      </c>
      <c r="H1423" t="s">
        <v>36</v>
      </c>
      <c r="I1423" t="s">
        <v>37</v>
      </c>
      <c r="J1423" t="s">
        <v>37</v>
      </c>
      <c r="K1423" t="s">
        <v>34</v>
      </c>
      <c r="L1423" t="s">
        <v>34</v>
      </c>
      <c r="M1423" t="s">
        <v>34</v>
      </c>
      <c r="N1423" t="s">
        <v>34</v>
      </c>
      <c r="O1423" t="s">
        <v>34</v>
      </c>
      <c r="P1423" t="s">
        <v>34</v>
      </c>
      <c r="Q1423" t="s">
        <v>34</v>
      </c>
      <c r="R1423" t="s">
        <v>34</v>
      </c>
      <c r="S1423" t="s">
        <v>34</v>
      </c>
      <c r="T1423" t="s">
        <v>34</v>
      </c>
      <c r="U1423" t="s">
        <v>67</v>
      </c>
      <c r="V1423" t="s">
        <v>37</v>
      </c>
      <c r="W1423" t="s">
        <v>40</v>
      </c>
      <c r="X1423">
        <v>25.25</v>
      </c>
      <c r="Y1423">
        <v>1733.15</v>
      </c>
      <c r="Z1423">
        <v>0</v>
      </c>
      <c r="AA1423">
        <v>0</v>
      </c>
      <c r="AB1423">
        <v>2367.7800000000002</v>
      </c>
      <c r="AC1423">
        <v>4100.93</v>
      </c>
      <c r="AD1423" t="s">
        <v>41</v>
      </c>
      <c r="AE1423" t="s">
        <v>42</v>
      </c>
      <c r="AF1423" t="s">
        <v>42</v>
      </c>
      <c r="AG1423">
        <f t="shared" si="44"/>
        <v>0</v>
      </c>
      <c r="AH1423" t="str" cm="1">
        <f t="array" ref="AH1423">_xlfn.IFS(
X1423&lt;=20, "&lt;20",
AND(X1423&gt;=20, X1423&lt;50), "20-50",
AND(X1423&gt;=50, X1423&lt;100), "50-100",
X1423&gt;=100, "&gt;100"
)</f>
        <v>20-50</v>
      </c>
      <c r="AI1423">
        <f t="shared" si="45"/>
        <v>0</v>
      </c>
      <c r="AJ1423" t="str" cm="1">
        <f t="array" ref="AJ1423">_xlfn.IFS(
C1423&lt;=20, "&lt;20",
AND(C1423&gt;=20, C1423&lt;35), "20-35",
AND(C1423&gt;=35, C1423&lt;50), "35-50",
C1423&gt;=50, "50-100"
)</f>
        <v>50-100</v>
      </c>
      <c r="AK1423" t="str" cm="1">
        <f t="array" ref="AK1423">_xlfn.IFS(
G1423&lt;6, "&lt;6",
AND(G1423&gt;=6, G1423&lt;12), "6-12",
AND(G1423&gt;=12, G1423&lt;18), "12-18",  AND(G1423&gt;=18, G1423&lt;24), "18-24", G1423&gt;=24, "24-36")</f>
        <v>18-24</v>
      </c>
    </row>
    <row r="1424" spans="1:37" x14ac:dyDescent="0.3">
      <c r="A1424" t="s">
        <v>1524</v>
      </c>
      <c r="B1424" t="s">
        <v>44</v>
      </c>
      <c r="C1424">
        <v>71</v>
      </c>
      <c r="D1424" t="s">
        <v>37</v>
      </c>
      <c r="E1424" t="s">
        <v>56</v>
      </c>
      <c r="F1424">
        <v>11</v>
      </c>
      <c r="G1424">
        <v>34</v>
      </c>
      <c r="H1424" t="s">
        <v>70</v>
      </c>
      <c r="I1424" t="s">
        <v>37</v>
      </c>
      <c r="J1424" t="s">
        <v>37</v>
      </c>
      <c r="K1424" t="s">
        <v>37</v>
      </c>
      <c r="L1424" t="s">
        <v>50</v>
      </c>
      <c r="M1424" t="s">
        <v>37</v>
      </c>
      <c r="N1424" t="s">
        <v>37</v>
      </c>
      <c r="O1424" t="s">
        <v>37</v>
      </c>
      <c r="P1424" t="s">
        <v>34</v>
      </c>
      <c r="Q1424" t="s">
        <v>37</v>
      </c>
      <c r="R1424" t="s">
        <v>37</v>
      </c>
      <c r="S1424" t="s">
        <v>37</v>
      </c>
      <c r="T1424" t="s">
        <v>37</v>
      </c>
      <c r="U1424" t="s">
        <v>46</v>
      </c>
      <c r="V1424" t="s">
        <v>34</v>
      </c>
      <c r="W1424" t="s">
        <v>51</v>
      </c>
      <c r="X1424">
        <v>108.75</v>
      </c>
      <c r="Y1424">
        <v>5431.9</v>
      </c>
      <c r="Z1424">
        <v>0</v>
      </c>
      <c r="AA1424">
        <v>0</v>
      </c>
      <c r="AB1424">
        <v>459</v>
      </c>
      <c r="AC1424">
        <v>5890.9</v>
      </c>
      <c r="AD1424" t="s">
        <v>41</v>
      </c>
      <c r="AE1424" t="s">
        <v>42</v>
      </c>
      <c r="AF1424" t="s">
        <v>42</v>
      </c>
      <c r="AG1424">
        <f t="shared" si="44"/>
        <v>0</v>
      </c>
      <c r="AH1424" t="str" cm="1">
        <f t="array" ref="AH1424">_xlfn.IFS(
X1424&lt;=20, "&lt;20",
AND(X1424&gt;=20, X1424&lt;50), "20-50",
AND(X1424&gt;=50, X1424&lt;100), "50-100",
X1424&gt;=100, "&gt;100"
)</f>
        <v>&gt;100</v>
      </c>
      <c r="AI1424">
        <f t="shared" si="45"/>
        <v>0</v>
      </c>
      <c r="AJ1424" t="str" cm="1">
        <f t="array" ref="AJ1424">_xlfn.IFS(
C1424&lt;=20, "&lt;20",
AND(C1424&gt;=20, C1424&lt;35), "20-35",
AND(C1424&gt;=35, C1424&lt;50), "35-50",
C1424&gt;=50, "50-100"
)</f>
        <v>50-100</v>
      </c>
      <c r="AK1424" t="str" cm="1">
        <f t="array" ref="AK1424">_xlfn.IFS(
G1424&lt;6, "&lt;6",
AND(G1424&gt;=6, G1424&lt;12), "6-12",
AND(G1424&gt;=12, G1424&lt;18), "12-18",  AND(G1424&gt;=18, G1424&lt;24), "18-24", G1424&gt;=24, "24-36")</f>
        <v>24-36</v>
      </c>
    </row>
    <row r="1425" spans="1:37" x14ac:dyDescent="0.3">
      <c r="A1425" t="s">
        <v>1525</v>
      </c>
      <c r="B1425" t="s">
        <v>44</v>
      </c>
      <c r="C1425">
        <v>48</v>
      </c>
      <c r="D1425" t="s">
        <v>34</v>
      </c>
      <c r="E1425" t="s">
        <v>45</v>
      </c>
      <c r="F1425">
        <v>13</v>
      </c>
      <c r="G1425">
        <v>22</v>
      </c>
      <c r="H1425" t="s">
        <v>36</v>
      </c>
      <c r="I1425" t="s">
        <v>34</v>
      </c>
      <c r="J1425" t="s">
        <v>34</v>
      </c>
      <c r="K1425" t="s">
        <v>37</v>
      </c>
      <c r="L1425" t="s">
        <v>38</v>
      </c>
      <c r="M1425" t="s">
        <v>37</v>
      </c>
      <c r="N1425" t="s">
        <v>34</v>
      </c>
      <c r="O1425" t="s">
        <v>37</v>
      </c>
      <c r="P1425" t="s">
        <v>34</v>
      </c>
      <c r="Q1425" t="s">
        <v>34</v>
      </c>
      <c r="R1425" t="s">
        <v>34</v>
      </c>
      <c r="S1425" t="s">
        <v>34</v>
      </c>
      <c r="T1425" t="s">
        <v>37</v>
      </c>
      <c r="U1425" t="s">
        <v>39</v>
      </c>
      <c r="V1425" t="s">
        <v>37</v>
      </c>
      <c r="W1425" t="s">
        <v>40</v>
      </c>
      <c r="X1425">
        <v>35.200000000000003</v>
      </c>
      <c r="Y1425">
        <v>1463.7</v>
      </c>
      <c r="Z1425">
        <v>0</v>
      </c>
      <c r="AA1425">
        <v>0</v>
      </c>
      <c r="AB1425">
        <v>0</v>
      </c>
      <c r="AC1425">
        <v>1463.7</v>
      </c>
      <c r="AD1425" t="s">
        <v>41</v>
      </c>
      <c r="AE1425" t="s">
        <v>42</v>
      </c>
      <c r="AF1425" t="s">
        <v>42</v>
      </c>
      <c r="AG1425">
        <f t="shared" si="44"/>
        <v>0</v>
      </c>
      <c r="AH1425" t="str" cm="1">
        <f t="array" ref="AH1425">_xlfn.IFS(
X1425&lt;=20, "&lt;20",
AND(X1425&gt;=20, X1425&lt;50), "20-50",
AND(X1425&gt;=50, X1425&lt;100), "50-100",
X1425&gt;=100, "&gt;100"
)</f>
        <v>20-50</v>
      </c>
      <c r="AI1425">
        <f t="shared" si="45"/>
        <v>0</v>
      </c>
      <c r="AJ1425" t="str" cm="1">
        <f t="array" ref="AJ1425">_xlfn.IFS(
C1425&lt;=20, "&lt;20",
AND(C1425&gt;=20, C1425&lt;35), "20-35",
AND(C1425&gt;=35, C1425&lt;50), "35-50",
C1425&gt;=50, "50-100"
)</f>
        <v>35-50</v>
      </c>
      <c r="AK1425" t="str" cm="1">
        <f t="array" ref="AK1425">_xlfn.IFS(
G1425&lt;6, "&lt;6",
AND(G1425&gt;=6, G1425&lt;12), "6-12",
AND(G1425&gt;=12, G1425&lt;18), "12-18",  AND(G1425&gt;=18, G1425&lt;24), "18-24", G1425&gt;=24, "24-36")</f>
        <v>18-24</v>
      </c>
    </row>
    <row r="1426" spans="1:37" x14ac:dyDescent="0.3">
      <c r="A1426" t="s">
        <v>1526</v>
      </c>
      <c r="B1426" t="s">
        <v>44</v>
      </c>
      <c r="C1426">
        <v>31</v>
      </c>
      <c r="D1426" t="s">
        <v>34</v>
      </c>
      <c r="E1426" t="s">
        <v>87</v>
      </c>
      <c r="F1426">
        <v>10</v>
      </c>
      <c r="G1426">
        <v>2</v>
      </c>
      <c r="H1426" t="s">
        <v>70</v>
      </c>
      <c r="I1426" t="s">
        <v>37</v>
      </c>
      <c r="J1426" t="s">
        <v>34</v>
      </c>
      <c r="K1426" t="s">
        <v>34</v>
      </c>
      <c r="L1426" t="s">
        <v>34</v>
      </c>
      <c r="M1426" t="s">
        <v>34</v>
      </c>
      <c r="N1426" t="s">
        <v>34</v>
      </c>
      <c r="O1426" t="s">
        <v>34</v>
      </c>
      <c r="P1426" t="s">
        <v>34</v>
      </c>
      <c r="Q1426" t="s">
        <v>34</v>
      </c>
      <c r="R1426" t="s">
        <v>34</v>
      </c>
      <c r="S1426" t="s">
        <v>34</v>
      </c>
      <c r="T1426" t="s">
        <v>34</v>
      </c>
      <c r="U1426" t="s">
        <v>67</v>
      </c>
      <c r="V1426" t="s">
        <v>34</v>
      </c>
      <c r="W1426" t="s">
        <v>40</v>
      </c>
      <c r="X1426">
        <v>19.3</v>
      </c>
      <c r="Y1426">
        <v>1192.7</v>
      </c>
      <c r="Z1426">
        <v>0</v>
      </c>
      <c r="AA1426">
        <v>0</v>
      </c>
      <c r="AB1426">
        <v>1508.63</v>
      </c>
      <c r="AC1426">
        <v>2701.33</v>
      </c>
      <c r="AD1426" t="s">
        <v>41</v>
      </c>
      <c r="AE1426" t="s">
        <v>42</v>
      </c>
      <c r="AF1426" t="s">
        <v>42</v>
      </c>
      <c r="AG1426">
        <f t="shared" si="44"/>
        <v>0</v>
      </c>
      <c r="AH1426" t="str" cm="1">
        <f t="array" ref="AH1426">_xlfn.IFS(
X1426&lt;=20, "&lt;20",
AND(X1426&gt;=20, X1426&lt;50), "20-50",
AND(X1426&gt;=50, X1426&lt;100), "50-100",
X1426&gt;=100, "&gt;100"
)</f>
        <v>&lt;20</v>
      </c>
      <c r="AI1426">
        <f t="shared" si="45"/>
        <v>0</v>
      </c>
      <c r="AJ1426" t="str" cm="1">
        <f t="array" ref="AJ1426">_xlfn.IFS(
C1426&lt;=20, "&lt;20",
AND(C1426&gt;=20, C1426&lt;35), "20-35",
AND(C1426&gt;=35, C1426&lt;50), "35-50",
C1426&gt;=50, "50-100"
)</f>
        <v>20-35</v>
      </c>
      <c r="AK1426" t="str" cm="1">
        <f t="array" ref="AK1426">_xlfn.IFS(
G1426&lt;6, "&lt;6",
AND(G1426&gt;=6, G1426&lt;12), "6-12",
AND(G1426&gt;=12, G1426&lt;18), "12-18",  AND(G1426&gt;=18, G1426&lt;24), "18-24", G1426&gt;=24, "24-36")</f>
        <v>&lt;6</v>
      </c>
    </row>
    <row r="1427" spans="1:37" x14ac:dyDescent="0.3">
      <c r="A1427" t="s">
        <v>1527</v>
      </c>
      <c r="B1427" t="s">
        <v>33</v>
      </c>
      <c r="C1427">
        <v>26</v>
      </c>
      <c r="D1427" t="s">
        <v>37</v>
      </c>
      <c r="E1427" t="s">
        <v>164</v>
      </c>
      <c r="F1427">
        <v>5</v>
      </c>
      <c r="G1427">
        <v>10</v>
      </c>
      <c r="H1427" t="s">
        <v>36</v>
      </c>
      <c r="I1427" t="s">
        <v>37</v>
      </c>
      <c r="J1427" t="s">
        <v>34</v>
      </c>
      <c r="K1427" t="s">
        <v>34</v>
      </c>
      <c r="L1427" t="s">
        <v>34</v>
      </c>
      <c r="M1427" t="s">
        <v>34</v>
      </c>
      <c r="N1427" t="s">
        <v>34</v>
      </c>
      <c r="O1427" t="s">
        <v>34</v>
      </c>
      <c r="P1427" t="s">
        <v>34</v>
      </c>
      <c r="Q1427" t="s">
        <v>34</v>
      </c>
      <c r="R1427" t="s">
        <v>34</v>
      </c>
      <c r="S1427" t="s">
        <v>34</v>
      </c>
      <c r="T1427" t="s">
        <v>34</v>
      </c>
      <c r="U1427" t="s">
        <v>39</v>
      </c>
      <c r="V1427" t="s">
        <v>34</v>
      </c>
      <c r="W1427" t="s">
        <v>51</v>
      </c>
      <c r="X1427">
        <v>20.100000000000001</v>
      </c>
      <c r="Y1427">
        <v>562.6</v>
      </c>
      <c r="Z1427">
        <v>0</v>
      </c>
      <c r="AA1427">
        <v>0</v>
      </c>
      <c r="AB1427">
        <v>901.8</v>
      </c>
      <c r="AC1427">
        <v>1464.4</v>
      </c>
      <c r="AD1427" t="s">
        <v>41</v>
      </c>
      <c r="AE1427" t="s">
        <v>42</v>
      </c>
      <c r="AF1427" t="s">
        <v>42</v>
      </c>
      <c r="AG1427">
        <f t="shared" si="44"/>
        <v>0</v>
      </c>
      <c r="AH1427" t="str" cm="1">
        <f t="array" ref="AH1427">_xlfn.IFS(
X1427&lt;=20, "&lt;20",
AND(X1427&gt;=20, X1427&lt;50), "20-50",
AND(X1427&gt;=50, X1427&lt;100), "50-100",
X1427&gt;=100, "&gt;100"
)</f>
        <v>20-50</v>
      </c>
      <c r="AI1427">
        <f t="shared" si="45"/>
        <v>0</v>
      </c>
      <c r="AJ1427" t="str" cm="1">
        <f t="array" ref="AJ1427">_xlfn.IFS(
C1427&lt;=20, "&lt;20",
AND(C1427&gt;=20, C1427&lt;35), "20-35",
AND(C1427&gt;=35, C1427&lt;50), "35-50",
C1427&gt;=50, "50-100"
)</f>
        <v>20-35</v>
      </c>
      <c r="AK1427" t="str" cm="1">
        <f t="array" ref="AK1427">_xlfn.IFS(
G1427&lt;6, "&lt;6",
AND(G1427&gt;=6, G1427&lt;12), "6-12",
AND(G1427&gt;=12, G1427&lt;18), "12-18",  AND(G1427&gt;=18, G1427&lt;24), "18-24", G1427&gt;=24, "24-36")</f>
        <v>6-12</v>
      </c>
    </row>
    <row r="1428" spans="1:37" x14ac:dyDescent="0.3">
      <c r="A1428" t="s">
        <v>1528</v>
      </c>
      <c r="B1428" t="s">
        <v>44</v>
      </c>
      <c r="C1428">
        <v>23</v>
      </c>
      <c r="D1428" t="s">
        <v>37</v>
      </c>
      <c r="E1428" t="s">
        <v>74</v>
      </c>
      <c r="F1428">
        <v>8</v>
      </c>
      <c r="G1428">
        <v>1</v>
      </c>
      <c r="H1428" t="s">
        <v>57</v>
      </c>
      <c r="I1428" t="s">
        <v>37</v>
      </c>
      <c r="J1428" t="s">
        <v>34</v>
      </c>
      <c r="K1428" t="s">
        <v>37</v>
      </c>
      <c r="L1428" t="s">
        <v>72</v>
      </c>
      <c r="M1428" t="s">
        <v>37</v>
      </c>
      <c r="N1428" t="s">
        <v>37</v>
      </c>
      <c r="O1428" t="s">
        <v>37</v>
      </c>
      <c r="P1428" t="s">
        <v>34</v>
      </c>
      <c r="Q1428" t="s">
        <v>34</v>
      </c>
      <c r="R1428" t="s">
        <v>34</v>
      </c>
      <c r="S1428" t="s">
        <v>34</v>
      </c>
      <c r="T1428" t="s">
        <v>34</v>
      </c>
      <c r="U1428" t="s">
        <v>46</v>
      </c>
      <c r="V1428" t="s">
        <v>34</v>
      </c>
      <c r="W1428" t="s">
        <v>40</v>
      </c>
      <c r="X1428">
        <v>61.15</v>
      </c>
      <c r="Y1428">
        <v>1422.05</v>
      </c>
      <c r="Z1428">
        <v>0</v>
      </c>
      <c r="AA1428">
        <v>80</v>
      </c>
      <c r="AB1428">
        <v>945.56</v>
      </c>
      <c r="AC1428">
        <v>2447.61</v>
      </c>
      <c r="AD1428" t="s">
        <v>52</v>
      </c>
      <c r="AE1428" t="s">
        <v>58</v>
      </c>
      <c r="AF1428" t="s">
        <v>288</v>
      </c>
      <c r="AG1428">
        <f t="shared" si="44"/>
        <v>1</v>
      </c>
      <c r="AH1428" t="str" cm="1">
        <f t="array" ref="AH1428">_xlfn.IFS(
X1428&lt;=20, "&lt;20",
AND(X1428&gt;=20, X1428&lt;50), "20-50",
AND(X1428&gt;=50, X1428&lt;100), "50-100",
X1428&gt;=100, "&gt;100"
)</f>
        <v>50-100</v>
      </c>
      <c r="AI1428">
        <f t="shared" si="45"/>
        <v>0</v>
      </c>
      <c r="AJ1428" t="str" cm="1">
        <f t="array" ref="AJ1428">_xlfn.IFS(
C1428&lt;=20, "&lt;20",
AND(C1428&gt;=20, C1428&lt;35), "20-35",
AND(C1428&gt;=35, C1428&lt;50), "35-50",
C1428&gt;=50, "50-100"
)</f>
        <v>20-35</v>
      </c>
      <c r="AK1428" t="str" cm="1">
        <f t="array" ref="AK1428">_xlfn.IFS(
G1428&lt;6, "&lt;6",
AND(G1428&gt;=6, G1428&lt;12), "6-12",
AND(G1428&gt;=12, G1428&lt;18), "12-18",  AND(G1428&gt;=18, G1428&lt;24), "18-24", G1428&gt;=24, "24-36")</f>
        <v>&lt;6</v>
      </c>
    </row>
    <row r="1429" spans="1:37" x14ac:dyDescent="0.3">
      <c r="A1429" t="s">
        <v>1529</v>
      </c>
      <c r="B1429" t="s">
        <v>44</v>
      </c>
      <c r="C1429">
        <v>22</v>
      </c>
      <c r="D1429" t="s">
        <v>37</v>
      </c>
      <c r="E1429" t="s">
        <v>109</v>
      </c>
      <c r="F1429">
        <v>3</v>
      </c>
      <c r="G1429">
        <v>4</v>
      </c>
      <c r="H1429" t="s">
        <v>70</v>
      </c>
      <c r="I1429" t="s">
        <v>37</v>
      </c>
      <c r="J1429" t="s">
        <v>37</v>
      </c>
      <c r="K1429" t="s">
        <v>37</v>
      </c>
      <c r="L1429" t="s">
        <v>72</v>
      </c>
      <c r="M1429" t="s">
        <v>34</v>
      </c>
      <c r="N1429" t="s">
        <v>37</v>
      </c>
      <c r="O1429" t="s">
        <v>34</v>
      </c>
      <c r="P1429" t="s">
        <v>34</v>
      </c>
      <c r="Q1429" t="s">
        <v>37</v>
      </c>
      <c r="R1429" t="s">
        <v>34</v>
      </c>
      <c r="S1429" t="s">
        <v>34</v>
      </c>
      <c r="T1429" t="s">
        <v>37</v>
      </c>
      <c r="U1429" t="s">
        <v>39</v>
      </c>
      <c r="V1429" t="s">
        <v>34</v>
      </c>
      <c r="W1429" t="s">
        <v>51</v>
      </c>
      <c r="X1429">
        <v>63.9</v>
      </c>
      <c r="Y1429">
        <v>2635</v>
      </c>
      <c r="Z1429">
        <v>0</v>
      </c>
      <c r="AA1429">
        <v>0</v>
      </c>
      <c r="AB1429">
        <v>1684</v>
      </c>
      <c r="AC1429">
        <v>4319</v>
      </c>
      <c r="AD1429" t="s">
        <v>41</v>
      </c>
      <c r="AE1429" t="s">
        <v>42</v>
      </c>
      <c r="AF1429" t="s">
        <v>42</v>
      </c>
      <c r="AG1429">
        <f t="shared" si="44"/>
        <v>0</v>
      </c>
      <c r="AH1429" t="str" cm="1">
        <f t="array" ref="AH1429">_xlfn.IFS(
X1429&lt;=20, "&lt;20",
AND(X1429&gt;=20, X1429&lt;50), "20-50",
AND(X1429&gt;=50, X1429&lt;100), "50-100",
X1429&gt;=100, "&gt;100"
)</f>
        <v>50-100</v>
      </c>
      <c r="AI1429">
        <f t="shared" si="45"/>
        <v>0</v>
      </c>
      <c r="AJ1429" t="str" cm="1">
        <f t="array" ref="AJ1429">_xlfn.IFS(
C1429&lt;=20, "&lt;20",
AND(C1429&gt;=20, C1429&lt;35), "20-35",
AND(C1429&gt;=35, C1429&lt;50), "35-50",
C1429&gt;=50, "50-100"
)</f>
        <v>20-35</v>
      </c>
      <c r="AK1429" t="str" cm="1">
        <f t="array" ref="AK1429">_xlfn.IFS(
G1429&lt;6, "&lt;6",
AND(G1429&gt;=6, G1429&lt;12), "6-12",
AND(G1429&gt;=12, G1429&lt;18), "12-18",  AND(G1429&gt;=18, G1429&lt;24), "18-24", G1429&gt;=24, "24-36")</f>
        <v>&lt;6</v>
      </c>
    </row>
    <row r="1430" spans="1:37" x14ac:dyDescent="0.3">
      <c r="A1430" t="s">
        <v>1530</v>
      </c>
      <c r="B1430" t="s">
        <v>44</v>
      </c>
      <c r="C1430">
        <v>59</v>
      </c>
      <c r="D1430" t="s">
        <v>37</v>
      </c>
      <c r="E1430" t="s">
        <v>69</v>
      </c>
      <c r="F1430">
        <v>14</v>
      </c>
      <c r="G1430">
        <v>16</v>
      </c>
      <c r="H1430" t="s">
        <v>36</v>
      </c>
      <c r="I1430" t="s">
        <v>37</v>
      </c>
      <c r="J1430" t="s">
        <v>37</v>
      </c>
      <c r="K1430" t="s">
        <v>37</v>
      </c>
      <c r="L1430" t="s">
        <v>50</v>
      </c>
      <c r="M1430" t="s">
        <v>37</v>
      </c>
      <c r="N1430" t="s">
        <v>34</v>
      </c>
      <c r="O1430" t="s">
        <v>37</v>
      </c>
      <c r="P1430" t="s">
        <v>37</v>
      </c>
      <c r="Q1430" t="s">
        <v>34</v>
      </c>
      <c r="R1430" t="s">
        <v>37</v>
      </c>
      <c r="S1430" t="s">
        <v>37</v>
      </c>
      <c r="T1430" t="s">
        <v>37</v>
      </c>
      <c r="U1430" t="s">
        <v>39</v>
      </c>
      <c r="V1430" t="s">
        <v>37</v>
      </c>
      <c r="W1430" t="s">
        <v>51</v>
      </c>
      <c r="X1430">
        <v>99.2</v>
      </c>
      <c r="Y1430">
        <v>3754.6</v>
      </c>
      <c r="Z1430">
        <v>0</v>
      </c>
      <c r="AA1430">
        <v>0</v>
      </c>
      <c r="AB1430">
        <v>1115.92</v>
      </c>
      <c r="AC1430">
        <v>4870.5200000000004</v>
      </c>
      <c r="AD1430" t="s">
        <v>52</v>
      </c>
      <c r="AE1430" t="s">
        <v>104</v>
      </c>
      <c r="AF1430" t="s">
        <v>150</v>
      </c>
      <c r="AG1430">
        <f t="shared" si="44"/>
        <v>1</v>
      </c>
      <c r="AH1430" t="str" cm="1">
        <f t="array" ref="AH1430">_xlfn.IFS(
X1430&lt;=20, "&lt;20",
AND(X1430&gt;=20, X1430&lt;50), "20-50",
AND(X1430&gt;=50, X1430&lt;100), "50-100",
X1430&gt;=100, "&gt;100"
)</f>
        <v>50-100</v>
      </c>
      <c r="AI1430">
        <f t="shared" si="45"/>
        <v>0</v>
      </c>
      <c r="AJ1430" t="str" cm="1">
        <f t="array" ref="AJ1430">_xlfn.IFS(
C1430&lt;=20, "&lt;20",
AND(C1430&gt;=20, C1430&lt;35), "20-35",
AND(C1430&gt;=35, C1430&lt;50), "35-50",
C1430&gt;=50, "50-100"
)</f>
        <v>50-100</v>
      </c>
      <c r="AK1430" t="str" cm="1">
        <f t="array" ref="AK1430">_xlfn.IFS(
G1430&lt;6, "&lt;6",
AND(G1430&gt;=6, G1430&lt;12), "6-12",
AND(G1430&gt;=12, G1430&lt;18), "12-18",  AND(G1430&gt;=18, G1430&lt;24), "18-24", G1430&gt;=24, "24-36")</f>
        <v>12-18</v>
      </c>
    </row>
    <row r="1431" spans="1:37" x14ac:dyDescent="0.3">
      <c r="A1431" t="s">
        <v>1531</v>
      </c>
      <c r="B1431" t="s">
        <v>44</v>
      </c>
      <c r="C1431">
        <v>40</v>
      </c>
      <c r="D1431" t="s">
        <v>37</v>
      </c>
      <c r="E1431" t="s">
        <v>61</v>
      </c>
      <c r="F1431">
        <v>14</v>
      </c>
      <c r="G1431">
        <v>7</v>
      </c>
      <c r="H1431" t="s">
        <v>57</v>
      </c>
      <c r="I1431" t="s">
        <v>37</v>
      </c>
      <c r="J1431" t="s">
        <v>37</v>
      </c>
      <c r="K1431" t="s">
        <v>37</v>
      </c>
      <c r="L1431" t="s">
        <v>50</v>
      </c>
      <c r="M1431" t="s">
        <v>34</v>
      </c>
      <c r="N1431" t="s">
        <v>37</v>
      </c>
      <c r="O1431" t="s">
        <v>34</v>
      </c>
      <c r="P1431" t="s">
        <v>34</v>
      </c>
      <c r="Q1431" t="s">
        <v>34</v>
      </c>
      <c r="R1431" t="s">
        <v>34</v>
      </c>
      <c r="S1431" t="s">
        <v>34</v>
      </c>
      <c r="T1431" t="s">
        <v>37</v>
      </c>
      <c r="U1431" t="s">
        <v>46</v>
      </c>
      <c r="V1431" t="s">
        <v>37</v>
      </c>
      <c r="W1431" t="s">
        <v>51</v>
      </c>
      <c r="X1431">
        <v>79.75</v>
      </c>
      <c r="Y1431">
        <v>1111.8499999999999</v>
      </c>
      <c r="Z1431">
        <v>0</v>
      </c>
      <c r="AA1431">
        <v>0</v>
      </c>
      <c r="AB1431">
        <v>642.45000000000005</v>
      </c>
      <c r="AC1431">
        <v>1754.3</v>
      </c>
      <c r="AD1431" t="s">
        <v>52</v>
      </c>
      <c r="AE1431" t="s">
        <v>58</v>
      </c>
      <c r="AF1431" t="s">
        <v>88</v>
      </c>
      <c r="AG1431">
        <f t="shared" si="44"/>
        <v>1</v>
      </c>
      <c r="AH1431" t="str" cm="1">
        <f t="array" ref="AH1431">_xlfn.IFS(
X1431&lt;=20, "&lt;20",
AND(X1431&gt;=20, X1431&lt;50), "20-50",
AND(X1431&gt;=50, X1431&lt;100), "50-100",
X1431&gt;=100, "&gt;100"
)</f>
        <v>50-100</v>
      </c>
      <c r="AI1431">
        <f t="shared" si="45"/>
        <v>0</v>
      </c>
      <c r="AJ1431" t="str" cm="1">
        <f t="array" ref="AJ1431">_xlfn.IFS(
C1431&lt;=20, "&lt;20",
AND(C1431&gt;=20, C1431&lt;35), "20-35",
AND(C1431&gt;=35, C1431&lt;50), "35-50",
C1431&gt;=50, "50-100"
)</f>
        <v>35-50</v>
      </c>
      <c r="AK1431" t="str" cm="1">
        <f t="array" ref="AK1431">_xlfn.IFS(
G1431&lt;6, "&lt;6",
AND(G1431&gt;=6, G1431&lt;12), "6-12",
AND(G1431&gt;=12, G1431&lt;18), "12-18",  AND(G1431&gt;=18, G1431&lt;24), "18-24", G1431&gt;=24, "24-36")</f>
        <v>6-12</v>
      </c>
    </row>
    <row r="1432" spans="1:37" x14ac:dyDescent="0.3">
      <c r="A1432" t="s">
        <v>1532</v>
      </c>
      <c r="B1432" t="s">
        <v>33</v>
      </c>
      <c r="C1432">
        <v>35</v>
      </c>
      <c r="D1432" t="s">
        <v>34</v>
      </c>
      <c r="E1432" t="s">
        <v>109</v>
      </c>
      <c r="F1432">
        <v>6</v>
      </c>
      <c r="G1432">
        <v>34</v>
      </c>
      <c r="H1432" t="s">
        <v>36</v>
      </c>
      <c r="I1432" t="s">
        <v>37</v>
      </c>
      <c r="J1432" t="s">
        <v>37</v>
      </c>
      <c r="K1432" t="s">
        <v>37</v>
      </c>
      <c r="L1432" t="s">
        <v>38</v>
      </c>
      <c r="M1432" t="s">
        <v>34</v>
      </c>
      <c r="N1432" t="s">
        <v>34</v>
      </c>
      <c r="O1432" t="s">
        <v>34</v>
      </c>
      <c r="P1432" t="s">
        <v>37</v>
      </c>
      <c r="Q1432" t="s">
        <v>34</v>
      </c>
      <c r="R1432" t="s">
        <v>34</v>
      </c>
      <c r="S1432" t="s">
        <v>34</v>
      </c>
      <c r="T1432" t="s">
        <v>37</v>
      </c>
      <c r="U1432" t="s">
        <v>46</v>
      </c>
      <c r="V1432" t="s">
        <v>37</v>
      </c>
      <c r="W1432" t="s">
        <v>40</v>
      </c>
      <c r="X1432">
        <v>54.9</v>
      </c>
      <c r="Y1432">
        <v>1505.15</v>
      </c>
      <c r="Z1432">
        <v>0</v>
      </c>
      <c r="AA1432">
        <v>0</v>
      </c>
      <c r="AB1432">
        <v>91</v>
      </c>
      <c r="AC1432">
        <v>1596.15</v>
      </c>
      <c r="AD1432" t="s">
        <v>41</v>
      </c>
      <c r="AE1432" t="s">
        <v>42</v>
      </c>
      <c r="AF1432" t="s">
        <v>42</v>
      </c>
      <c r="AG1432">
        <f t="shared" si="44"/>
        <v>0</v>
      </c>
      <c r="AH1432" t="str" cm="1">
        <f t="array" ref="AH1432">_xlfn.IFS(
X1432&lt;=20, "&lt;20",
AND(X1432&gt;=20, X1432&lt;50), "20-50",
AND(X1432&gt;=50, X1432&lt;100), "50-100",
X1432&gt;=100, "&gt;100"
)</f>
        <v>50-100</v>
      </c>
      <c r="AI1432">
        <f t="shared" si="45"/>
        <v>0</v>
      </c>
      <c r="AJ1432" t="str" cm="1">
        <f t="array" ref="AJ1432">_xlfn.IFS(
C1432&lt;=20, "&lt;20",
AND(C1432&gt;=20, C1432&lt;35), "20-35",
AND(C1432&gt;=35, C1432&lt;50), "35-50",
C1432&gt;=50, "50-100"
)</f>
        <v>35-50</v>
      </c>
      <c r="AK1432" t="str" cm="1">
        <f t="array" ref="AK1432">_xlfn.IFS(
G1432&lt;6, "&lt;6",
AND(G1432&gt;=6, G1432&lt;12), "6-12",
AND(G1432&gt;=12, G1432&lt;18), "12-18",  AND(G1432&gt;=18, G1432&lt;24), "18-24", G1432&gt;=24, "24-36")</f>
        <v>24-36</v>
      </c>
    </row>
    <row r="1433" spans="1:37" x14ac:dyDescent="0.3">
      <c r="A1433" t="s">
        <v>1533</v>
      </c>
      <c r="B1433" t="s">
        <v>33</v>
      </c>
      <c r="C1433">
        <v>22</v>
      </c>
      <c r="D1433" t="s">
        <v>34</v>
      </c>
      <c r="E1433" t="s">
        <v>90</v>
      </c>
      <c r="F1433">
        <v>9</v>
      </c>
      <c r="G1433">
        <v>4</v>
      </c>
      <c r="H1433" t="s">
        <v>57</v>
      </c>
      <c r="I1433" t="s">
        <v>37</v>
      </c>
      <c r="J1433" t="s">
        <v>37</v>
      </c>
      <c r="K1433" t="s">
        <v>37</v>
      </c>
      <c r="L1433" t="s">
        <v>38</v>
      </c>
      <c r="M1433" t="s">
        <v>34</v>
      </c>
      <c r="N1433" t="s">
        <v>34</v>
      </c>
      <c r="O1433" t="s">
        <v>37</v>
      </c>
      <c r="P1433" t="s">
        <v>34</v>
      </c>
      <c r="Q1433" t="s">
        <v>37</v>
      </c>
      <c r="R1433" t="s">
        <v>37</v>
      </c>
      <c r="S1433" t="s">
        <v>37</v>
      </c>
      <c r="T1433" t="s">
        <v>37</v>
      </c>
      <c r="U1433" t="s">
        <v>39</v>
      </c>
      <c r="V1433" t="s">
        <v>37</v>
      </c>
      <c r="W1433" t="s">
        <v>40</v>
      </c>
      <c r="X1433">
        <v>75.3</v>
      </c>
      <c r="Y1433">
        <v>989.45</v>
      </c>
      <c r="Z1433">
        <v>0</v>
      </c>
      <c r="AA1433">
        <v>0</v>
      </c>
      <c r="AB1433">
        <v>535.86</v>
      </c>
      <c r="AC1433">
        <v>1525.31</v>
      </c>
      <c r="AD1433" t="s">
        <v>52</v>
      </c>
      <c r="AE1433" t="s">
        <v>58</v>
      </c>
      <c r="AF1433" t="s">
        <v>62</v>
      </c>
      <c r="AG1433">
        <f t="shared" si="44"/>
        <v>1</v>
      </c>
      <c r="AH1433" t="str" cm="1">
        <f t="array" ref="AH1433">_xlfn.IFS(
X1433&lt;=20, "&lt;20",
AND(X1433&gt;=20, X1433&lt;50), "20-50",
AND(X1433&gt;=50, X1433&lt;100), "50-100",
X1433&gt;=100, "&gt;100"
)</f>
        <v>50-100</v>
      </c>
      <c r="AI1433">
        <f t="shared" si="45"/>
        <v>0</v>
      </c>
      <c r="AJ1433" t="str" cm="1">
        <f t="array" ref="AJ1433">_xlfn.IFS(
C1433&lt;=20, "&lt;20",
AND(C1433&gt;=20, C1433&lt;35), "20-35",
AND(C1433&gt;=35, C1433&lt;50), "35-50",
C1433&gt;=50, "50-100"
)</f>
        <v>20-35</v>
      </c>
      <c r="AK1433" t="str" cm="1">
        <f t="array" ref="AK1433">_xlfn.IFS(
G1433&lt;6, "&lt;6",
AND(G1433&gt;=6, G1433&lt;12), "6-12",
AND(G1433&gt;=12, G1433&lt;18), "12-18",  AND(G1433&gt;=18, G1433&lt;24), "18-24", G1433&gt;=24, "24-36")</f>
        <v>&lt;6</v>
      </c>
    </row>
    <row r="1434" spans="1:37" x14ac:dyDescent="0.3">
      <c r="A1434" t="s">
        <v>1534</v>
      </c>
      <c r="B1434" t="s">
        <v>33</v>
      </c>
      <c r="C1434">
        <v>23</v>
      </c>
      <c r="D1434" t="s">
        <v>34</v>
      </c>
      <c r="E1434" t="s">
        <v>109</v>
      </c>
      <c r="F1434">
        <v>5</v>
      </c>
      <c r="G1434">
        <v>1</v>
      </c>
      <c r="H1434" t="s">
        <v>36</v>
      </c>
      <c r="I1434" t="s">
        <v>37</v>
      </c>
      <c r="J1434" t="s">
        <v>34</v>
      </c>
      <c r="K1434" t="s">
        <v>34</v>
      </c>
      <c r="L1434" t="s">
        <v>34</v>
      </c>
      <c r="M1434" t="s">
        <v>34</v>
      </c>
      <c r="N1434" t="s">
        <v>34</v>
      </c>
      <c r="O1434" t="s">
        <v>34</v>
      </c>
      <c r="P1434" t="s">
        <v>34</v>
      </c>
      <c r="Q1434" t="s">
        <v>34</v>
      </c>
      <c r="R1434" t="s">
        <v>34</v>
      </c>
      <c r="S1434" t="s">
        <v>34</v>
      </c>
      <c r="T1434" t="s">
        <v>34</v>
      </c>
      <c r="U1434" t="s">
        <v>46</v>
      </c>
      <c r="V1434" t="s">
        <v>34</v>
      </c>
      <c r="W1434" t="s">
        <v>40</v>
      </c>
      <c r="X1434">
        <v>20.05</v>
      </c>
      <c r="Y1434">
        <v>95.55</v>
      </c>
      <c r="Z1434">
        <v>0</v>
      </c>
      <c r="AA1434">
        <v>0</v>
      </c>
      <c r="AB1434">
        <v>110.8</v>
      </c>
      <c r="AC1434">
        <v>206.35</v>
      </c>
      <c r="AD1434" t="s">
        <v>41</v>
      </c>
      <c r="AE1434" t="s">
        <v>42</v>
      </c>
      <c r="AF1434" t="s">
        <v>42</v>
      </c>
      <c r="AG1434">
        <f t="shared" si="44"/>
        <v>0</v>
      </c>
      <c r="AH1434" t="str" cm="1">
        <f t="array" ref="AH1434">_xlfn.IFS(
X1434&lt;=20, "&lt;20",
AND(X1434&gt;=20, X1434&lt;50), "20-50",
AND(X1434&gt;=50, X1434&lt;100), "50-100",
X1434&gt;=100, "&gt;100"
)</f>
        <v>20-50</v>
      </c>
      <c r="AI1434">
        <f t="shared" si="45"/>
        <v>0</v>
      </c>
      <c r="AJ1434" t="str" cm="1">
        <f t="array" ref="AJ1434">_xlfn.IFS(
C1434&lt;=20, "&lt;20",
AND(C1434&gt;=20, C1434&lt;35), "20-35",
AND(C1434&gt;=35, C1434&lt;50), "35-50",
C1434&gt;=50, "50-100"
)</f>
        <v>20-35</v>
      </c>
      <c r="AK1434" t="str" cm="1">
        <f t="array" ref="AK1434">_xlfn.IFS(
G1434&lt;6, "&lt;6",
AND(G1434&gt;=6, G1434&lt;12), "6-12",
AND(G1434&gt;=12, G1434&lt;18), "12-18",  AND(G1434&gt;=18, G1434&lt;24), "18-24", G1434&gt;=24, "24-36")</f>
        <v>&lt;6</v>
      </c>
    </row>
    <row r="1435" spans="1:37" x14ac:dyDescent="0.3">
      <c r="A1435" t="s">
        <v>1535</v>
      </c>
      <c r="B1435" t="s">
        <v>33</v>
      </c>
      <c r="C1435">
        <v>21</v>
      </c>
      <c r="D1435" t="s">
        <v>34</v>
      </c>
      <c r="E1435" t="s">
        <v>69</v>
      </c>
      <c r="F1435">
        <v>10</v>
      </c>
      <c r="G1435">
        <v>9</v>
      </c>
      <c r="H1435" t="s">
        <v>70</v>
      </c>
      <c r="I1435" t="s">
        <v>37</v>
      </c>
      <c r="J1435" t="s">
        <v>37</v>
      </c>
      <c r="K1435" t="s">
        <v>37</v>
      </c>
      <c r="L1435" t="s">
        <v>72</v>
      </c>
      <c r="M1435" t="s">
        <v>37</v>
      </c>
      <c r="N1435" t="s">
        <v>37</v>
      </c>
      <c r="O1435" t="s">
        <v>34</v>
      </c>
      <c r="P1435" t="s">
        <v>37</v>
      </c>
      <c r="Q1435" t="s">
        <v>34</v>
      </c>
      <c r="R1435" t="s">
        <v>34</v>
      </c>
      <c r="S1435" t="s">
        <v>34</v>
      </c>
      <c r="T1435" t="s">
        <v>37</v>
      </c>
      <c r="U1435" t="s">
        <v>67</v>
      </c>
      <c r="V1435" t="s">
        <v>37</v>
      </c>
      <c r="W1435" t="s">
        <v>40</v>
      </c>
      <c r="X1435">
        <v>65.650000000000006</v>
      </c>
      <c r="Y1435">
        <v>3566.7</v>
      </c>
      <c r="Z1435">
        <v>0</v>
      </c>
      <c r="AA1435">
        <v>0</v>
      </c>
      <c r="AB1435">
        <v>1327.86</v>
      </c>
      <c r="AC1435">
        <v>4894.5600000000004</v>
      </c>
      <c r="AD1435" t="s">
        <v>41</v>
      </c>
      <c r="AE1435" t="s">
        <v>42</v>
      </c>
      <c r="AF1435" t="s">
        <v>42</v>
      </c>
      <c r="AG1435">
        <f t="shared" si="44"/>
        <v>0</v>
      </c>
      <c r="AH1435" t="str" cm="1">
        <f t="array" ref="AH1435">_xlfn.IFS(
X1435&lt;=20, "&lt;20",
AND(X1435&gt;=20, X1435&lt;50), "20-50",
AND(X1435&gt;=50, X1435&lt;100), "50-100",
X1435&gt;=100, "&gt;100"
)</f>
        <v>50-100</v>
      </c>
      <c r="AI1435">
        <f t="shared" si="45"/>
        <v>0</v>
      </c>
      <c r="AJ1435" t="str" cm="1">
        <f t="array" ref="AJ1435">_xlfn.IFS(
C1435&lt;=20, "&lt;20",
AND(C1435&gt;=20, C1435&lt;35), "20-35",
AND(C1435&gt;=35, C1435&lt;50), "35-50",
C1435&gt;=50, "50-100"
)</f>
        <v>20-35</v>
      </c>
      <c r="AK1435" t="str" cm="1">
        <f t="array" ref="AK1435">_xlfn.IFS(
G1435&lt;6, "&lt;6",
AND(G1435&gt;=6, G1435&lt;12), "6-12",
AND(G1435&gt;=12, G1435&lt;18), "12-18",  AND(G1435&gt;=18, G1435&lt;24), "18-24", G1435&gt;=24, "24-36")</f>
        <v>6-12</v>
      </c>
    </row>
    <row r="1436" spans="1:37" x14ac:dyDescent="0.3">
      <c r="A1436" t="s">
        <v>1536</v>
      </c>
      <c r="B1436" t="s">
        <v>44</v>
      </c>
      <c r="C1436">
        <v>42</v>
      </c>
      <c r="D1436" t="s">
        <v>34</v>
      </c>
      <c r="E1436" t="s">
        <v>48</v>
      </c>
      <c r="F1436">
        <v>0</v>
      </c>
      <c r="G1436">
        <v>15</v>
      </c>
      <c r="H1436" t="s">
        <v>70</v>
      </c>
      <c r="I1436" t="s">
        <v>34</v>
      </c>
      <c r="J1436" t="s">
        <v>34</v>
      </c>
      <c r="K1436" t="s">
        <v>37</v>
      </c>
      <c r="L1436" t="s">
        <v>72</v>
      </c>
      <c r="M1436" t="s">
        <v>34</v>
      </c>
      <c r="N1436" t="s">
        <v>37</v>
      </c>
      <c r="O1436" t="s">
        <v>37</v>
      </c>
      <c r="P1436" t="s">
        <v>37</v>
      </c>
      <c r="Q1436" t="s">
        <v>34</v>
      </c>
      <c r="R1436" t="s">
        <v>34</v>
      </c>
      <c r="S1436" t="s">
        <v>34</v>
      </c>
      <c r="T1436" t="s">
        <v>37</v>
      </c>
      <c r="U1436" t="s">
        <v>67</v>
      </c>
      <c r="V1436" t="s">
        <v>34</v>
      </c>
      <c r="W1436" t="s">
        <v>51</v>
      </c>
      <c r="X1436">
        <v>39.35</v>
      </c>
      <c r="Y1436">
        <v>2395.0500000000002</v>
      </c>
      <c r="Z1436">
        <v>0</v>
      </c>
      <c r="AA1436">
        <v>0</v>
      </c>
      <c r="AB1436">
        <v>0</v>
      </c>
      <c r="AC1436">
        <v>2395.0500000000002</v>
      </c>
      <c r="AD1436" t="s">
        <v>41</v>
      </c>
      <c r="AE1436" t="s">
        <v>42</v>
      </c>
      <c r="AF1436" t="s">
        <v>42</v>
      </c>
      <c r="AG1436">
        <f t="shared" si="44"/>
        <v>0</v>
      </c>
      <c r="AH1436" t="str" cm="1">
        <f t="array" ref="AH1436">_xlfn.IFS(
X1436&lt;=20, "&lt;20",
AND(X1436&gt;=20, X1436&lt;50), "20-50",
AND(X1436&gt;=50, X1436&lt;100), "50-100",
X1436&gt;=100, "&gt;100"
)</f>
        <v>20-50</v>
      </c>
      <c r="AI1436">
        <f t="shared" si="45"/>
        <v>0</v>
      </c>
      <c r="AJ1436" t="str" cm="1">
        <f t="array" ref="AJ1436">_xlfn.IFS(
C1436&lt;=20, "&lt;20",
AND(C1436&gt;=20, C1436&lt;35), "20-35",
AND(C1436&gt;=35, C1436&lt;50), "35-50",
C1436&gt;=50, "50-100"
)</f>
        <v>35-50</v>
      </c>
      <c r="AK1436" t="str" cm="1">
        <f t="array" ref="AK1436">_xlfn.IFS(
G1436&lt;6, "&lt;6",
AND(G1436&gt;=6, G1436&lt;12), "6-12",
AND(G1436&gt;=12, G1436&lt;18), "12-18",  AND(G1436&gt;=18, G1436&lt;24), "18-24", G1436&gt;=24, "24-36")</f>
        <v>12-18</v>
      </c>
    </row>
    <row r="1437" spans="1:37" x14ac:dyDescent="0.3">
      <c r="A1437" t="s">
        <v>1537</v>
      </c>
      <c r="B1437" t="s">
        <v>44</v>
      </c>
      <c r="C1437">
        <v>32</v>
      </c>
      <c r="D1437" t="s">
        <v>37</v>
      </c>
      <c r="E1437" t="s">
        <v>114</v>
      </c>
      <c r="F1437">
        <v>1</v>
      </c>
      <c r="G1437">
        <v>14</v>
      </c>
      <c r="H1437" t="s">
        <v>36</v>
      </c>
      <c r="I1437" t="s">
        <v>37</v>
      </c>
      <c r="J1437" t="s">
        <v>34</v>
      </c>
      <c r="K1437" t="s">
        <v>34</v>
      </c>
      <c r="L1437" t="s">
        <v>34</v>
      </c>
      <c r="M1437" t="s">
        <v>34</v>
      </c>
      <c r="N1437" t="s">
        <v>34</v>
      </c>
      <c r="O1437" t="s">
        <v>34</v>
      </c>
      <c r="P1437" t="s">
        <v>34</v>
      </c>
      <c r="Q1437" t="s">
        <v>34</v>
      </c>
      <c r="R1437" t="s">
        <v>34</v>
      </c>
      <c r="S1437" t="s">
        <v>34</v>
      </c>
      <c r="T1437" t="s">
        <v>34</v>
      </c>
      <c r="U1437" t="s">
        <v>46</v>
      </c>
      <c r="V1437" t="s">
        <v>34</v>
      </c>
      <c r="W1437" t="s">
        <v>40</v>
      </c>
      <c r="X1437">
        <v>20.05</v>
      </c>
      <c r="Y1437">
        <v>406.05</v>
      </c>
      <c r="Z1437">
        <v>0</v>
      </c>
      <c r="AA1437">
        <v>0</v>
      </c>
      <c r="AB1437">
        <v>295.8</v>
      </c>
      <c r="AC1437">
        <v>701.85</v>
      </c>
      <c r="AD1437" t="s">
        <v>41</v>
      </c>
      <c r="AE1437" t="s">
        <v>42</v>
      </c>
      <c r="AF1437" t="s">
        <v>42</v>
      </c>
      <c r="AG1437">
        <f t="shared" si="44"/>
        <v>0</v>
      </c>
      <c r="AH1437" t="str" cm="1">
        <f t="array" ref="AH1437">_xlfn.IFS(
X1437&lt;=20, "&lt;20",
AND(X1437&gt;=20, X1437&lt;50), "20-50",
AND(X1437&gt;=50, X1437&lt;100), "50-100",
X1437&gt;=100, "&gt;100"
)</f>
        <v>20-50</v>
      </c>
      <c r="AI1437">
        <f t="shared" si="45"/>
        <v>0</v>
      </c>
      <c r="AJ1437" t="str" cm="1">
        <f t="array" ref="AJ1437">_xlfn.IFS(
C1437&lt;=20, "&lt;20",
AND(C1437&gt;=20, C1437&lt;35), "20-35",
AND(C1437&gt;=35, C1437&lt;50), "35-50",
C1437&gt;=50, "50-100"
)</f>
        <v>20-35</v>
      </c>
      <c r="AK1437" t="str" cm="1">
        <f t="array" ref="AK1437">_xlfn.IFS(
G1437&lt;6, "&lt;6",
AND(G1437&gt;=6, G1437&lt;12), "6-12",
AND(G1437&gt;=12, G1437&lt;18), "12-18",  AND(G1437&gt;=18, G1437&lt;24), "18-24", G1437&gt;=24, "24-36")</f>
        <v>12-18</v>
      </c>
    </row>
    <row r="1438" spans="1:37" x14ac:dyDescent="0.3">
      <c r="A1438" t="s">
        <v>1538</v>
      </c>
      <c r="B1438" t="s">
        <v>44</v>
      </c>
      <c r="C1438">
        <v>19</v>
      </c>
      <c r="D1438" t="s">
        <v>34</v>
      </c>
      <c r="E1438" t="s">
        <v>82</v>
      </c>
      <c r="F1438">
        <v>2</v>
      </c>
      <c r="G1438">
        <v>3</v>
      </c>
      <c r="H1438" t="s">
        <v>36</v>
      </c>
      <c r="I1438" t="s">
        <v>37</v>
      </c>
      <c r="J1438" t="s">
        <v>34</v>
      </c>
      <c r="K1438" t="s">
        <v>37</v>
      </c>
      <c r="L1438" t="s">
        <v>50</v>
      </c>
      <c r="M1438" t="s">
        <v>37</v>
      </c>
      <c r="N1438" t="s">
        <v>37</v>
      </c>
      <c r="O1438" t="s">
        <v>34</v>
      </c>
      <c r="P1438" t="s">
        <v>37</v>
      </c>
      <c r="Q1438" t="s">
        <v>37</v>
      </c>
      <c r="R1438" t="s">
        <v>37</v>
      </c>
      <c r="S1438" t="s">
        <v>37</v>
      </c>
      <c r="T1438" t="s">
        <v>37</v>
      </c>
      <c r="U1438" t="s">
        <v>39</v>
      </c>
      <c r="V1438" t="s">
        <v>37</v>
      </c>
      <c r="W1438" t="s">
        <v>51</v>
      </c>
      <c r="X1438">
        <v>105.2</v>
      </c>
      <c r="Y1438">
        <v>4822.8500000000004</v>
      </c>
      <c r="Z1438">
        <v>0</v>
      </c>
      <c r="AA1438">
        <v>0</v>
      </c>
      <c r="AB1438">
        <v>1979.84</v>
      </c>
      <c r="AC1438">
        <v>6802.69</v>
      </c>
      <c r="AD1438" t="s">
        <v>52</v>
      </c>
      <c r="AE1438" t="s">
        <v>94</v>
      </c>
      <c r="AF1438" t="s">
        <v>95</v>
      </c>
      <c r="AG1438">
        <f t="shared" si="44"/>
        <v>1</v>
      </c>
      <c r="AH1438" t="str" cm="1">
        <f t="array" ref="AH1438">_xlfn.IFS(
X1438&lt;=20, "&lt;20",
AND(X1438&gt;=20, X1438&lt;50), "20-50",
AND(X1438&gt;=50, X1438&lt;100), "50-100",
X1438&gt;=100, "&gt;100"
)</f>
        <v>&gt;100</v>
      </c>
      <c r="AI1438">
        <f t="shared" si="45"/>
        <v>0</v>
      </c>
      <c r="AJ1438" t="str" cm="1">
        <f t="array" ref="AJ1438">_xlfn.IFS(
C1438&lt;=20, "&lt;20",
AND(C1438&gt;=20, C1438&lt;35), "20-35",
AND(C1438&gt;=35, C1438&lt;50), "35-50",
C1438&gt;=50, "50-100"
)</f>
        <v>&lt;20</v>
      </c>
      <c r="AK1438" t="str" cm="1">
        <f t="array" ref="AK1438">_xlfn.IFS(
G1438&lt;6, "&lt;6",
AND(G1438&gt;=6, G1438&lt;12), "6-12",
AND(G1438&gt;=12, G1438&lt;18), "12-18",  AND(G1438&gt;=18, G1438&lt;24), "18-24", G1438&gt;=24, "24-36")</f>
        <v>&lt;6</v>
      </c>
    </row>
    <row r="1439" spans="1:37" x14ac:dyDescent="0.3">
      <c r="A1439" t="s">
        <v>1539</v>
      </c>
      <c r="B1439" t="s">
        <v>44</v>
      </c>
      <c r="C1439">
        <v>25</v>
      </c>
      <c r="D1439" t="s">
        <v>37</v>
      </c>
      <c r="E1439" t="s">
        <v>61</v>
      </c>
      <c r="F1439">
        <v>15</v>
      </c>
      <c r="G1439">
        <v>25</v>
      </c>
      <c r="H1439" t="s">
        <v>36</v>
      </c>
      <c r="I1439" t="s">
        <v>37</v>
      </c>
      <c r="J1439" t="s">
        <v>37</v>
      </c>
      <c r="K1439" t="s">
        <v>37</v>
      </c>
      <c r="L1439" t="s">
        <v>72</v>
      </c>
      <c r="M1439" t="s">
        <v>37</v>
      </c>
      <c r="N1439" t="s">
        <v>37</v>
      </c>
      <c r="O1439" t="s">
        <v>37</v>
      </c>
      <c r="P1439" t="s">
        <v>37</v>
      </c>
      <c r="Q1439" t="s">
        <v>37</v>
      </c>
      <c r="R1439" t="s">
        <v>37</v>
      </c>
      <c r="S1439" t="s">
        <v>37</v>
      </c>
      <c r="T1439" t="s">
        <v>34</v>
      </c>
      <c r="U1439" t="s">
        <v>67</v>
      </c>
      <c r="V1439" t="s">
        <v>37</v>
      </c>
      <c r="W1439" t="s">
        <v>51</v>
      </c>
      <c r="X1439">
        <v>92.4</v>
      </c>
      <c r="Y1439">
        <v>6786.1</v>
      </c>
      <c r="Z1439">
        <v>0</v>
      </c>
      <c r="AA1439">
        <v>150</v>
      </c>
      <c r="AB1439">
        <v>2696.4</v>
      </c>
      <c r="AC1439">
        <v>9632.5</v>
      </c>
      <c r="AD1439" t="s">
        <v>41</v>
      </c>
      <c r="AE1439" t="s">
        <v>42</v>
      </c>
      <c r="AF1439" t="s">
        <v>42</v>
      </c>
      <c r="AG1439">
        <f t="shared" si="44"/>
        <v>0</v>
      </c>
      <c r="AH1439" t="str" cm="1">
        <f t="array" ref="AH1439">_xlfn.IFS(
X1439&lt;=20, "&lt;20",
AND(X1439&gt;=20, X1439&lt;50), "20-50",
AND(X1439&gt;=50, X1439&lt;100), "50-100",
X1439&gt;=100, "&gt;100"
)</f>
        <v>50-100</v>
      </c>
      <c r="AI1439">
        <f t="shared" si="45"/>
        <v>0</v>
      </c>
      <c r="AJ1439" t="str" cm="1">
        <f t="array" ref="AJ1439">_xlfn.IFS(
C1439&lt;=20, "&lt;20",
AND(C1439&gt;=20, C1439&lt;35), "20-35",
AND(C1439&gt;=35, C1439&lt;50), "35-50",
C1439&gt;=50, "50-100"
)</f>
        <v>20-35</v>
      </c>
      <c r="AK1439" t="str" cm="1">
        <f t="array" ref="AK1439">_xlfn.IFS(
G1439&lt;6, "&lt;6",
AND(G1439&gt;=6, G1439&lt;12), "6-12",
AND(G1439&gt;=12, G1439&lt;18), "12-18",  AND(G1439&gt;=18, G1439&lt;24), "18-24", G1439&gt;=24, "24-36")</f>
        <v>24-36</v>
      </c>
    </row>
    <row r="1440" spans="1:37" x14ac:dyDescent="0.3">
      <c r="A1440" t="s">
        <v>1540</v>
      </c>
      <c r="B1440" t="s">
        <v>44</v>
      </c>
      <c r="C1440">
        <v>49</v>
      </c>
      <c r="D1440" t="s">
        <v>37</v>
      </c>
      <c r="E1440" t="s">
        <v>164</v>
      </c>
      <c r="F1440">
        <v>10</v>
      </c>
      <c r="G1440">
        <v>4</v>
      </c>
      <c r="H1440" t="s">
        <v>36</v>
      </c>
      <c r="I1440" t="s">
        <v>37</v>
      </c>
      <c r="J1440" t="s">
        <v>37</v>
      </c>
      <c r="K1440" t="s">
        <v>34</v>
      </c>
      <c r="L1440" t="s">
        <v>34</v>
      </c>
      <c r="M1440" t="s">
        <v>34</v>
      </c>
      <c r="N1440" t="s">
        <v>34</v>
      </c>
      <c r="O1440" t="s">
        <v>34</v>
      </c>
      <c r="P1440" t="s">
        <v>34</v>
      </c>
      <c r="Q1440" t="s">
        <v>34</v>
      </c>
      <c r="R1440" t="s">
        <v>34</v>
      </c>
      <c r="S1440" t="s">
        <v>34</v>
      </c>
      <c r="T1440" t="s">
        <v>34</v>
      </c>
      <c r="U1440" t="s">
        <v>67</v>
      </c>
      <c r="V1440" t="s">
        <v>34</v>
      </c>
      <c r="W1440" t="s">
        <v>40</v>
      </c>
      <c r="X1440">
        <v>25.6</v>
      </c>
      <c r="Y1440">
        <v>1888.25</v>
      </c>
      <c r="Z1440">
        <v>0</v>
      </c>
      <c r="AA1440">
        <v>0</v>
      </c>
      <c r="AB1440">
        <v>793.78</v>
      </c>
      <c r="AC1440">
        <v>2682.03</v>
      </c>
      <c r="AD1440" t="s">
        <v>41</v>
      </c>
      <c r="AE1440" t="s">
        <v>42</v>
      </c>
      <c r="AF1440" t="s">
        <v>42</v>
      </c>
      <c r="AG1440">
        <f t="shared" si="44"/>
        <v>0</v>
      </c>
      <c r="AH1440" t="str" cm="1">
        <f t="array" ref="AH1440">_xlfn.IFS(
X1440&lt;=20, "&lt;20",
AND(X1440&gt;=20, X1440&lt;50), "20-50",
AND(X1440&gt;=50, X1440&lt;100), "50-100",
X1440&gt;=100, "&gt;100"
)</f>
        <v>20-50</v>
      </c>
      <c r="AI1440">
        <f t="shared" si="45"/>
        <v>0</v>
      </c>
      <c r="AJ1440" t="str" cm="1">
        <f t="array" ref="AJ1440">_xlfn.IFS(
C1440&lt;=20, "&lt;20",
AND(C1440&gt;=20, C1440&lt;35), "20-35",
AND(C1440&gt;=35, C1440&lt;50), "35-50",
C1440&gt;=50, "50-100"
)</f>
        <v>35-50</v>
      </c>
      <c r="AK1440" t="str" cm="1">
        <f t="array" ref="AK1440">_xlfn.IFS(
G1440&lt;6, "&lt;6",
AND(G1440&gt;=6, G1440&lt;12), "6-12",
AND(G1440&gt;=12, G1440&lt;18), "12-18",  AND(G1440&gt;=18, G1440&lt;24), "18-24", G1440&gt;=24, "24-36")</f>
        <v>&lt;6</v>
      </c>
    </row>
    <row r="1441" spans="1:37" x14ac:dyDescent="0.3">
      <c r="A1441" t="s">
        <v>1541</v>
      </c>
      <c r="B1441" t="s">
        <v>33</v>
      </c>
      <c r="C1441">
        <v>23</v>
      </c>
      <c r="D1441" t="s">
        <v>34</v>
      </c>
      <c r="E1441" t="s">
        <v>35</v>
      </c>
      <c r="F1441">
        <v>9</v>
      </c>
      <c r="G1441">
        <v>8</v>
      </c>
      <c r="H1441" t="s">
        <v>110</v>
      </c>
      <c r="I1441" t="s">
        <v>37</v>
      </c>
      <c r="J1441" t="s">
        <v>34</v>
      </c>
      <c r="K1441" t="s">
        <v>34</v>
      </c>
      <c r="L1441" t="s">
        <v>34</v>
      </c>
      <c r="M1441" t="s">
        <v>34</v>
      </c>
      <c r="N1441" t="s">
        <v>34</v>
      </c>
      <c r="O1441" t="s">
        <v>34</v>
      </c>
      <c r="P1441" t="s">
        <v>34</v>
      </c>
      <c r="Q1441" t="s">
        <v>34</v>
      </c>
      <c r="R1441" t="s">
        <v>34</v>
      </c>
      <c r="S1441" t="s">
        <v>34</v>
      </c>
      <c r="T1441" t="s">
        <v>34</v>
      </c>
      <c r="U1441" t="s">
        <v>46</v>
      </c>
      <c r="V1441" t="s">
        <v>37</v>
      </c>
      <c r="W1441" t="s">
        <v>40</v>
      </c>
      <c r="X1441">
        <v>19.45</v>
      </c>
      <c r="Y1441">
        <v>674.55</v>
      </c>
      <c r="Z1441">
        <v>0</v>
      </c>
      <c r="AA1441">
        <v>0</v>
      </c>
      <c r="AB1441">
        <v>1121.5999999999999</v>
      </c>
      <c r="AC1441">
        <v>1796.15</v>
      </c>
      <c r="AD1441" t="s">
        <v>41</v>
      </c>
      <c r="AE1441" t="s">
        <v>42</v>
      </c>
      <c r="AF1441" t="s">
        <v>42</v>
      </c>
      <c r="AG1441">
        <f t="shared" si="44"/>
        <v>0</v>
      </c>
      <c r="AH1441" t="str" cm="1">
        <f t="array" ref="AH1441">_xlfn.IFS(
X1441&lt;=20, "&lt;20",
AND(X1441&gt;=20, X1441&lt;50), "20-50",
AND(X1441&gt;=50, X1441&lt;100), "50-100",
X1441&gt;=100, "&gt;100"
)</f>
        <v>&lt;20</v>
      </c>
      <c r="AI1441">
        <f t="shared" si="45"/>
        <v>0</v>
      </c>
      <c r="AJ1441" t="str" cm="1">
        <f t="array" ref="AJ1441">_xlfn.IFS(
C1441&lt;=20, "&lt;20",
AND(C1441&gt;=20, C1441&lt;35), "20-35",
AND(C1441&gt;=35, C1441&lt;50), "35-50",
C1441&gt;=50, "50-100"
)</f>
        <v>20-35</v>
      </c>
      <c r="AK1441" t="str" cm="1">
        <f t="array" ref="AK1441">_xlfn.IFS(
G1441&lt;6, "&lt;6",
AND(G1441&gt;=6, G1441&lt;12), "6-12",
AND(G1441&gt;=12, G1441&lt;18), "12-18",  AND(G1441&gt;=18, G1441&lt;24), "18-24", G1441&gt;=24, "24-36")</f>
        <v>6-12</v>
      </c>
    </row>
    <row r="1442" spans="1:37" x14ac:dyDescent="0.3">
      <c r="A1442" t="s">
        <v>1542</v>
      </c>
      <c r="B1442" t="s">
        <v>44</v>
      </c>
      <c r="C1442">
        <v>69</v>
      </c>
      <c r="D1442" t="s">
        <v>34</v>
      </c>
      <c r="E1442" t="s">
        <v>114</v>
      </c>
      <c r="F1442">
        <v>7</v>
      </c>
      <c r="G1442">
        <v>4</v>
      </c>
      <c r="H1442" t="s">
        <v>36</v>
      </c>
      <c r="I1442" t="s">
        <v>37</v>
      </c>
      <c r="J1442" t="s">
        <v>37</v>
      </c>
      <c r="K1442" t="s">
        <v>37</v>
      </c>
      <c r="L1442" t="s">
        <v>50</v>
      </c>
      <c r="M1442" t="s">
        <v>34</v>
      </c>
      <c r="N1442" t="s">
        <v>37</v>
      </c>
      <c r="O1442" t="s">
        <v>37</v>
      </c>
      <c r="P1442" t="s">
        <v>34</v>
      </c>
      <c r="Q1442" t="s">
        <v>37</v>
      </c>
      <c r="R1442" t="s">
        <v>37</v>
      </c>
      <c r="S1442" t="s">
        <v>37</v>
      </c>
      <c r="T1442" t="s">
        <v>34</v>
      </c>
      <c r="U1442" t="s">
        <v>39</v>
      </c>
      <c r="V1442" t="s">
        <v>37</v>
      </c>
      <c r="W1442" t="s">
        <v>51</v>
      </c>
      <c r="X1442">
        <v>105.9</v>
      </c>
      <c r="Y1442">
        <v>7521.95</v>
      </c>
      <c r="Z1442">
        <v>6.65</v>
      </c>
      <c r="AA1442">
        <v>100</v>
      </c>
      <c r="AB1442">
        <v>1818.31</v>
      </c>
      <c r="AC1442">
        <v>9433.61</v>
      </c>
      <c r="AD1442" t="s">
        <v>41</v>
      </c>
      <c r="AE1442" t="s">
        <v>42</v>
      </c>
      <c r="AF1442" t="s">
        <v>42</v>
      </c>
      <c r="AG1442">
        <f t="shared" si="44"/>
        <v>0</v>
      </c>
      <c r="AH1442" t="str" cm="1">
        <f t="array" ref="AH1442">_xlfn.IFS(
X1442&lt;=20, "&lt;20",
AND(X1442&gt;=20, X1442&lt;50), "20-50",
AND(X1442&gt;=50, X1442&lt;100), "50-100",
X1442&gt;=100, "&gt;100"
)</f>
        <v>&gt;100</v>
      </c>
      <c r="AI1442">
        <f t="shared" si="45"/>
        <v>0</v>
      </c>
      <c r="AJ1442" t="str" cm="1">
        <f t="array" ref="AJ1442">_xlfn.IFS(
C1442&lt;=20, "&lt;20",
AND(C1442&gt;=20, C1442&lt;35), "20-35",
AND(C1442&gt;=35, C1442&lt;50), "35-50",
C1442&gt;=50, "50-100"
)</f>
        <v>50-100</v>
      </c>
      <c r="AK1442" t="str" cm="1">
        <f t="array" ref="AK1442">_xlfn.IFS(
G1442&lt;6, "&lt;6",
AND(G1442&gt;=6, G1442&lt;12), "6-12",
AND(G1442&gt;=12, G1442&lt;18), "12-18",  AND(G1442&gt;=18, G1442&lt;24), "18-24", G1442&gt;=24, "24-36")</f>
        <v>&lt;6</v>
      </c>
    </row>
    <row r="1443" spans="1:37" x14ac:dyDescent="0.3">
      <c r="A1443" t="s">
        <v>1543</v>
      </c>
      <c r="B1443" t="s">
        <v>33</v>
      </c>
      <c r="C1443">
        <v>70</v>
      </c>
      <c r="D1443" t="s">
        <v>37</v>
      </c>
      <c r="E1443" t="s">
        <v>103</v>
      </c>
      <c r="F1443">
        <v>10</v>
      </c>
      <c r="G1443">
        <v>29</v>
      </c>
      <c r="H1443" t="s">
        <v>66</v>
      </c>
      <c r="I1443" t="s">
        <v>37</v>
      </c>
      <c r="J1443" t="s">
        <v>37</v>
      </c>
      <c r="K1443" t="s">
        <v>37</v>
      </c>
      <c r="L1443" t="s">
        <v>72</v>
      </c>
      <c r="M1443" t="s">
        <v>37</v>
      </c>
      <c r="N1443" t="s">
        <v>37</v>
      </c>
      <c r="O1443" t="s">
        <v>37</v>
      </c>
      <c r="P1443" t="s">
        <v>37</v>
      </c>
      <c r="Q1443" t="s">
        <v>37</v>
      </c>
      <c r="R1443" t="s">
        <v>37</v>
      </c>
      <c r="S1443" t="s">
        <v>34</v>
      </c>
      <c r="T1443" t="s">
        <v>34</v>
      </c>
      <c r="U1443" t="s">
        <v>67</v>
      </c>
      <c r="V1443" t="s">
        <v>34</v>
      </c>
      <c r="W1443" t="s">
        <v>40</v>
      </c>
      <c r="X1443">
        <v>89.85</v>
      </c>
      <c r="Y1443">
        <v>6293.45</v>
      </c>
      <c r="Z1443">
        <v>0</v>
      </c>
      <c r="AA1443">
        <v>140</v>
      </c>
      <c r="AB1443">
        <v>2654.69</v>
      </c>
      <c r="AC1443">
        <v>9088.14</v>
      </c>
      <c r="AD1443" t="s">
        <v>41</v>
      </c>
      <c r="AE1443" t="s">
        <v>42</v>
      </c>
      <c r="AF1443" t="s">
        <v>42</v>
      </c>
      <c r="AG1443">
        <f t="shared" si="44"/>
        <v>0</v>
      </c>
      <c r="AH1443" t="str" cm="1">
        <f t="array" ref="AH1443">_xlfn.IFS(
X1443&lt;=20, "&lt;20",
AND(X1443&gt;=20, X1443&lt;50), "20-50",
AND(X1443&gt;=50, X1443&lt;100), "50-100",
X1443&gt;=100, "&gt;100"
)</f>
        <v>50-100</v>
      </c>
      <c r="AI1443">
        <f t="shared" si="45"/>
        <v>0</v>
      </c>
      <c r="AJ1443" t="str" cm="1">
        <f t="array" ref="AJ1443">_xlfn.IFS(
C1443&lt;=20, "&lt;20",
AND(C1443&gt;=20, C1443&lt;35), "20-35",
AND(C1443&gt;=35, C1443&lt;50), "35-50",
C1443&gt;=50, "50-100"
)</f>
        <v>50-100</v>
      </c>
      <c r="AK1443" t="str" cm="1">
        <f t="array" ref="AK1443">_xlfn.IFS(
G1443&lt;6, "&lt;6",
AND(G1443&gt;=6, G1443&lt;12), "6-12",
AND(G1443&gt;=12, G1443&lt;18), "12-18",  AND(G1443&gt;=18, G1443&lt;24), "18-24", G1443&gt;=24, "24-36")</f>
        <v>24-36</v>
      </c>
    </row>
    <row r="1444" spans="1:37" x14ac:dyDescent="0.3">
      <c r="A1444" t="s">
        <v>1544</v>
      </c>
      <c r="B1444" t="s">
        <v>33</v>
      </c>
      <c r="C1444">
        <v>28</v>
      </c>
      <c r="D1444" t="s">
        <v>37</v>
      </c>
      <c r="E1444" t="s">
        <v>74</v>
      </c>
      <c r="F1444">
        <v>0</v>
      </c>
      <c r="G1444">
        <v>10</v>
      </c>
      <c r="H1444" t="s">
        <v>66</v>
      </c>
      <c r="I1444" t="s">
        <v>37</v>
      </c>
      <c r="J1444" t="s">
        <v>37</v>
      </c>
      <c r="K1444" t="s">
        <v>37</v>
      </c>
      <c r="L1444" t="s">
        <v>72</v>
      </c>
      <c r="M1444" t="s">
        <v>37</v>
      </c>
      <c r="N1444" t="s">
        <v>37</v>
      </c>
      <c r="O1444" t="s">
        <v>34</v>
      </c>
      <c r="P1444" t="s">
        <v>37</v>
      </c>
      <c r="Q1444" t="s">
        <v>34</v>
      </c>
      <c r="R1444" t="s">
        <v>34</v>
      </c>
      <c r="S1444" t="s">
        <v>37</v>
      </c>
      <c r="T1444" t="s">
        <v>37</v>
      </c>
      <c r="U1444" t="s">
        <v>67</v>
      </c>
      <c r="V1444" t="s">
        <v>34</v>
      </c>
      <c r="W1444" t="s">
        <v>51</v>
      </c>
      <c r="X1444">
        <v>65.150000000000006</v>
      </c>
      <c r="Y1444">
        <v>4681.75</v>
      </c>
      <c r="Z1444">
        <v>4.7</v>
      </c>
      <c r="AA1444">
        <v>0</v>
      </c>
      <c r="AB1444">
        <v>2884.73</v>
      </c>
      <c r="AC1444">
        <v>7561.78</v>
      </c>
      <c r="AD1444" t="s">
        <v>41</v>
      </c>
      <c r="AE1444" t="s">
        <v>42</v>
      </c>
      <c r="AF1444" t="s">
        <v>42</v>
      </c>
      <c r="AG1444">
        <f t="shared" si="44"/>
        <v>0</v>
      </c>
      <c r="AH1444" t="str" cm="1">
        <f t="array" ref="AH1444">_xlfn.IFS(
X1444&lt;=20, "&lt;20",
AND(X1444&gt;=20, X1444&lt;50), "20-50",
AND(X1444&gt;=50, X1444&lt;100), "50-100",
X1444&gt;=100, "&gt;100"
)</f>
        <v>50-100</v>
      </c>
      <c r="AI1444">
        <f t="shared" si="45"/>
        <v>0</v>
      </c>
      <c r="AJ1444" t="str" cm="1">
        <f t="array" ref="AJ1444">_xlfn.IFS(
C1444&lt;=20, "&lt;20",
AND(C1444&gt;=20, C1444&lt;35), "20-35",
AND(C1444&gt;=35, C1444&lt;50), "35-50",
C1444&gt;=50, "50-100"
)</f>
        <v>20-35</v>
      </c>
      <c r="AK1444" t="str" cm="1">
        <f t="array" ref="AK1444">_xlfn.IFS(
G1444&lt;6, "&lt;6",
AND(G1444&gt;=6, G1444&lt;12), "6-12",
AND(G1444&gt;=12, G1444&lt;18), "12-18",  AND(G1444&gt;=18, G1444&lt;24), "18-24", G1444&gt;=24, "24-36")</f>
        <v>6-12</v>
      </c>
    </row>
    <row r="1445" spans="1:37" x14ac:dyDescent="0.3">
      <c r="A1445" t="s">
        <v>1545</v>
      </c>
      <c r="B1445" t="s">
        <v>33</v>
      </c>
      <c r="C1445">
        <v>23</v>
      </c>
      <c r="D1445" t="s">
        <v>37</v>
      </c>
      <c r="E1445" t="s">
        <v>61</v>
      </c>
      <c r="F1445">
        <v>13</v>
      </c>
      <c r="G1445">
        <v>3</v>
      </c>
      <c r="H1445" t="s">
        <v>57</v>
      </c>
      <c r="I1445" t="s">
        <v>37</v>
      </c>
      <c r="J1445" t="s">
        <v>34</v>
      </c>
      <c r="K1445" t="s">
        <v>37</v>
      </c>
      <c r="L1445" t="s">
        <v>50</v>
      </c>
      <c r="M1445" t="s">
        <v>34</v>
      </c>
      <c r="N1445" t="s">
        <v>34</v>
      </c>
      <c r="O1445" t="s">
        <v>34</v>
      </c>
      <c r="P1445" t="s">
        <v>34</v>
      </c>
      <c r="Q1445" t="s">
        <v>34</v>
      </c>
      <c r="R1445" t="s">
        <v>34</v>
      </c>
      <c r="S1445" t="s">
        <v>34</v>
      </c>
      <c r="T1445" t="s">
        <v>37</v>
      </c>
      <c r="U1445" t="s">
        <v>46</v>
      </c>
      <c r="V1445" t="s">
        <v>37</v>
      </c>
      <c r="W1445" t="s">
        <v>40</v>
      </c>
      <c r="X1445">
        <v>69.7</v>
      </c>
      <c r="Y1445">
        <v>1490.4</v>
      </c>
      <c r="Z1445">
        <v>0</v>
      </c>
      <c r="AA1445">
        <v>0</v>
      </c>
      <c r="AB1445">
        <v>346.94</v>
      </c>
      <c r="AC1445">
        <v>1837.34</v>
      </c>
      <c r="AD1445" t="s">
        <v>41</v>
      </c>
      <c r="AE1445" t="s">
        <v>42</v>
      </c>
      <c r="AF1445" t="s">
        <v>42</v>
      </c>
      <c r="AG1445">
        <f t="shared" si="44"/>
        <v>0</v>
      </c>
      <c r="AH1445" t="str" cm="1">
        <f t="array" ref="AH1445">_xlfn.IFS(
X1445&lt;=20, "&lt;20",
AND(X1445&gt;=20, X1445&lt;50), "20-50",
AND(X1445&gt;=50, X1445&lt;100), "50-100",
X1445&gt;=100, "&gt;100"
)</f>
        <v>50-100</v>
      </c>
      <c r="AI1445">
        <f t="shared" si="45"/>
        <v>0</v>
      </c>
      <c r="AJ1445" t="str" cm="1">
        <f t="array" ref="AJ1445">_xlfn.IFS(
C1445&lt;=20, "&lt;20",
AND(C1445&gt;=20, C1445&lt;35), "20-35",
AND(C1445&gt;=35, C1445&lt;50), "35-50",
C1445&gt;=50, "50-100"
)</f>
        <v>20-35</v>
      </c>
      <c r="AK1445" t="str" cm="1">
        <f t="array" ref="AK1445">_xlfn.IFS(
G1445&lt;6, "&lt;6",
AND(G1445&gt;=6, G1445&lt;12), "6-12",
AND(G1445&gt;=12, G1445&lt;18), "12-18",  AND(G1445&gt;=18, G1445&lt;24), "18-24", G1445&gt;=24, "24-36")</f>
        <v>&lt;6</v>
      </c>
    </row>
    <row r="1446" spans="1:37" x14ac:dyDescent="0.3">
      <c r="A1446" t="s">
        <v>1546</v>
      </c>
      <c r="B1446" t="s">
        <v>44</v>
      </c>
      <c r="C1446">
        <v>47</v>
      </c>
      <c r="D1446" t="s">
        <v>37</v>
      </c>
      <c r="E1446" t="s">
        <v>64</v>
      </c>
      <c r="F1446">
        <v>12</v>
      </c>
      <c r="G1446">
        <v>20</v>
      </c>
      <c r="H1446" t="s">
        <v>36</v>
      </c>
      <c r="I1446" t="s">
        <v>37</v>
      </c>
      <c r="J1446" t="s">
        <v>34</v>
      </c>
      <c r="K1446" t="s">
        <v>37</v>
      </c>
      <c r="L1446" t="s">
        <v>50</v>
      </c>
      <c r="M1446" t="s">
        <v>34</v>
      </c>
      <c r="N1446" t="s">
        <v>34</v>
      </c>
      <c r="O1446" t="s">
        <v>37</v>
      </c>
      <c r="P1446" t="s">
        <v>34</v>
      </c>
      <c r="Q1446" t="s">
        <v>37</v>
      </c>
      <c r="R1446" t="s">
        <v>37</v>
      </c>
      <c r="S1446" t="s">
        <v>37</v>
      </c>
      <c r="T1446" t="s">
        <v>37</v>
      </c>
      <c r="U1446" t="s">
        <v>46</v>
      </c>
      <c r="V1446" t="s">
        <v>37</v>
      </c>
      <c r="W1446" t="s">
        <v>51</v>
      </c>
      <c r="X1446">
        <v>96</v>
      </c>
      <c r="Y1446">
        <v>1062.0999999999999</v>
      </c>
      <c r="Z1446">
        <v>0</v>
      </c>
      <c r="AA1446">
        <v>0</v>
      </c>
      <c r="AB1446">
        <v>306.48</v>
      </c>
      <c r="AC1446">
        <v>1368.58</v>
      </c>
      <c r="AD1446" t="s">
        <v>52</v>
      </c>
      <c r="AE1446" t="s">
        <v>58</v>
      </c>
      <c r="AF1446" t="s">
        <v>59</v>
      </c>
      <c r="AG1446">
        <f t="shared" si="44"/>
        <v>1</v>
      </c>
      <c r="AH1446" t="str" cm="1">
        <f t="array" ref="AH1446">_xlfn.IFS(
X1446&lt;=20, "&lt;20",
AND(X1446&gt;=20, X1446&lt;50), "20-50",
AND(X1446&gt;=50, X1446&lt;100), "50-100",
X1446&gt;=100, "&gt;100"
)</f>
        <v>50-100</v>
      </c>
      <c r="AI1446">
        <f t="shared" si="45"/>
        <v>0</v>
      </c>
      <c r="AJ1446" t="str" cm="1">
        <f t="array" ref="AJ1446">_xlfn.IFS(
C1446&lt;=20, "&lt;20",
AND(C1446&gt;=20, C1446&lt;35), "20-35",
AND(C1446&gt;=35, C1446&lt;50), "35-50",
C1446&gt;=50, "50-100"
)</f>
        <v>35-50</v>
      </c>
      <c r="AK1446" t="str" cm="1">
        <f t="array" ref="AK1446">_xlfn.IFS(
G1446&lt;6, "&lt;6",
AND(G1446&gt;=6, G1446&lt;12), "6-12",
AND(G1446&gt;=12, G1446&lt;18), "12-18",  AND(G1446&gt;=18, G1446&lt;24), "18-24", G1446&gt;=24, "24-36")</f>
        <v>18-24</v>
      </c>
    </row>
    <row r="1447" spans="1:37" x14ac:dyDescent="0.3">
      <c r="A1447" t="s">
        <v>1547</v>
      </c>
      <c r="B1447" t="s">
        <v>33</v>
      </c>
      <c r="C1447">
        <v>45</v>
      </c>
      <c r="D1447" t="s">
        <v>37</v>
      </c>
      <c r="E1447" t="s">
        <v>109</v>
      </c>
      <c r="F1447">
        <v>15</v>
      </c>
      <c r="G1447">
        <v>11</v>
      </c>
      <c r="H1447" t="s">
        <v>66</v>
      </c>
      <c r="I1447" t="s">
        <v>37</v>
      </c>
      <c r="J1447" t="s">
        <v>34</v>
      </c>
      <c r="K1447" t="s">
        <v>34</v>
      </c>
      <c r="L1447" t="s">
        <v>34</v>
      </c>
      <c r="M1447" t="s">
        <v>34</v>
      </c>
      <c r="N1447" t="s">
        <v>34</v>
      </c>
      <c r="O1447" t="s">
        <v>34</v>
      </c>
      <c r="P1447" t="s">
        <v>34</v>
      </c>
      <c r="Q1447" t="s">
        <v>34</v>
      </c>
      <c r="R1447" t="s">
        <v>34</v>
      </c>
      <c r="S1447" t="s">
        <v>34</v>
      </c>
      <c r="T1447" t="s">
        <v>34</v>
      </c>
      <c r="U1447" t="s">
        <v>67</v>
      </c>
      <c r="V1447" t="s">
        <v>37</v>
      </c>
      <c r="W1447" t="s">
        <v>51</v>
      </c>
      <c r="X1447">
        <v>19.95</v>
      </c>
      <c r="Y1447">
        <v>1303.25</v>
      </c>
      <c r="Z1447">
        <v>0</v>
      </c>
      <c r="AA1447">
        <v>0</v>
      </c>
      <c r="AB1447">
        <v>1343</v>
      </c>
      <c r="AC1447">
        <v>2646.25</v>
      </c>
      <c r="AD1447" t="s">
        <v>41</v>
      </c>
      <c r="AE1447" t="s">
        <v>42</v>
      </c>
      <c r="AF1447" t="s">
        <v>42</v>
      </c>
      <c r="AG1447">
        <f t="shared" si="44"/>
        <v>0</v>
      </c>
      <c r="AH1447" t="str" cm="1">
        <f t="array" ref="AH1447">_xlfn.IFS(
X1447&lt;=20, "&lt;20",
AND(X1447&gt;=20, X1447&lt;50), "20-50",
AND(X1447&gt;=50, X1447&lt;100), "50-100",
X1447&gt;=100, "&gt;100"
)</f>
        <v>&lt;20</v>
      </c>
      <c r="AI1447">
        <f t="shared" si="45"/>
        <v>0</v>
      </c>
      <c r="AJ1447" t="str" cm="1">
        <f t="array" ref="AJ1447">_xlfn.IFS(
C1447&lt;=20, "&lt;20",
AND(C1447&gt;=20, C1447&lt;35), "20-35",
AND(C1447&gt;=35, C1447&lt;50), "35-50",
C1447&gt;=50, "50-100"
)</f>
        <v>35-50</v>
      </c>
      <c r="AK1447" t="str" cm="1">
        <f t="array" ref="AK1447">_xlfn.IFS(
G1447&lt;6, "&lt;6",
AND(G1447&gt;=6, G1447&lt;12), "6-12",
AND(G1447&gt;=12, G1447&lt;18), "12-18",  AND(G1447&gt;=18, G1447&lt;24), "18-24", G1447&gt;=24, "24-36")</f>
        <v>6-12</v>
      </c>
    </row>
    <row r="1448" spans="1:37" x14ac:dyDescent="0.3">
      <c r="A1448" t="s">
        <v>1548</v>
      </c>
      <c r="B1448" t="s">
        <v>33</v>
      </c>
      <c r="C1448">
        <v>28</v>
      </c>
      <c r="D1448" t="s">
        <v>37</v>
      </c>
      <c r="E1448" t="s">
        <v>48</v>
      </c>
      <c r="F1448">
        <v>4</v>
      </c>
      <c r="G1448">
        <v>27</v>
      </c>
      <c r="H1448" t="s">
        <v>36</v>
      </c>
      <c r="I1448" t="s">
        <v>37</v>
      </c>
      <c r="J1448" t="s">
        <v>34</v>
      </c>
      <c r="K1448" t="s">
        <v>37</v>
      </c>
      <c r="L1448" t="s">
        <v>38</v>
      </c>
      <c r="M1448" t="s">
        <v>37</v>
      </c>
      <c r="N1448" t="s">
        <v>34</v>
      </c>
      <c r="O1448" t="s">
        <v>37</v>
      </c>
      <c r="P1448" t="s">
        <v>34</v>
      </c>
      <c r="Q1448" t="s">
        <v>34</v>
      </c>
      <c r="R1448" t="s">
        <v>34</v>
      </c>
      <c r="S1448" t="s">
        <v>34</v>
      </c>
      <c r="T1448" t="s">
        <v>37</v>
      </c>
      <c r="U1448" t="s">
        <v>46</v>
      </c>
      <c r="V1448" t="s">
        <v>34</v>
      </c>
      <c r="W1448" t="s">
        <v>51</v>
      </c>
      <c r="X1448">
        <v>53.45</v>
      </c>
      <c r="Y1448">
        <v>119.5</v>
      </c>
      <c r="Z1448">
        <v>0</v>
      </c>
      <c r="AA1448">
        <v>0</v>
      </c>
      <c r="AB1448">
        <v>25.18</v>
      </c>
      <c r="AC1448">
        <v>144.68</v>
      </c>
      <c r="AD1448" t="s">
        <v>85</v>
      </c>
      <c r="AE1448" t="s">
        <v>42</v>
      </c>
      <c r="AF1448" t="s">
        <v>42</v>
      </c>
      <c r="AG1448">
        <f t="shared" si="44"/>
        <v>0</v>
      </c>
      <c r="AH1448" t="str" cm="1">
        <f t="array" ref="AH1448">_xlfn.IFS(
X1448&lt;=20, "&lt;20",
AND(X1448&gt;=20, X1448&lt;50), "20-50",
AND(X1448&gt;=50, X1448&lt;100), "50-100",
X1448&gt;=100, "&gt;100"
)</f>
        <v>50-100</v>
      </c>
      <c r="AI1448">
        <f t="shared" si="45"/>
        <v>1</v>
      </c>
      <c r="AJ1448" t="str" cm="1">
        <f t="array" ref="AJ1448">_xlfn.IFS(
C1448&lt;=20, "&lt;20",
AND(C1448&gt;=20, C1448&lt;35), "20-35",
AND(C1448&gt;=35, C1448&lt;50), "35-50",
C1448&gt;=50, "50-100"
)</f>
        <v>20-35</v>
      </c>
      <c r="AK1448" t="str" cm="1">
        <f t="array" ref="AK1448">_xlfn.IFS(
G1448&lt;6, "&lt;6",
AND(G1448&gt;=6, G1448&lt;12), "6-12",
AND(G1448&gt;=12, G1448&lt;18), "12-18",  AND(G1448&gt;=18, G1448&lt;24), "18-24", G1448&gt;=24, "24-36")</f>
        <v>24-36</v>
      </c>
    </row>
    <row r="1449" spans="1:37" x14ac:dyDescent="0.3">
      <c r="A1449" t="s">
        <v>1549</v>
      </c>
      <c r="B1449" t="s">
        <v>44</v>
      </c>
      <c r="C1449">
        <v>63</v>
      </c>
      <c r="D1449" t="s">
        <v>34</v>
      </c>
      <c r="E1449" t="s">
        <v>45</v>
      </c>
      <c r="F1449">
        <v>14</v>
      </c>
      <c r="G1449">
        <v>29</v>
      </c>
      <c r="H1449" t="s">
        <v>110</v>
      </c>
      <c r="I1449" t="s">
        <v>37</v>
      </c>
      <c r="J1449" t="s">
        <v>37</v>
      </c>
      <c r="K1449" t="s">
        <v>37</v>
      </c>
      <c r="L1449" t="s">
        <v>72</v>
      </c>
      <c r="M1449" t="s">
        <v>37</v>
      </c>
      <c r="N1449" t="s">
        <v>37</v>
      </c>
      <c r="O1449" t="s">
        <v>34</v>
      </c>
      <c r="P1449" t="s">
        <v>34</v>
      </c>
      <c r="Q1449" t="s">
        <v>34</v>
      </c>
      <c r="R1449" t="s">
        <v>34</v>
      </c>
      <c r="S1449" t="s">
        <v>34</v>
      </c>
      <c r="T1449" t="s">
        <v>37</v>
      </c>
      <c r="U1449" t="s">
        <v>67</v>
      </c>
      <c r="V1449" t="s">
        <v>37</v>
      </c>
      <c r="W1449" t="s">
        <v>51</v>
      </c>
      <c r="X1449">
        <v>58.55</v>
      </c>
      <c r="Y1449">
        <v>1718.95</v>
      </c>
      <c r="Z1449">
        <v>33.1</v>
      </c>
      <c r="AA1449">
        <v>0</v>
      </c>
      <c r="AB1449">
        <v>257.52</v>
      </c>
      <c r="AC1449">
        <v>1943.37</v>
      </c>
      <c r="AD1449" t="s">
        <v>41</v>
      </c>
      <c r="AE1449" t="s">
        <v>42</v>
      </c>
      <c r="AF1449" t="s">
        <v>42</v>
      </c>
      <c r="AG1449">
        <f t="shared" si="44"/>
        <v>0</v>
      </c>
      <c r="AH1449" t="str" cm="1">
        <f t="array" ref="AH1449">_xlfn.IFS(
X1449&lt;=20, "&lt;20",
AND(X1449&gt;=20, X1449&lt;50), "20-50",
AND(X1449&gt;=50, X1449&lt;100), "50-100",
X1449&gt;=100, "&gt;100"
)</f>
        <v>50-100</v>
      </c>
      <c r="AI1449">
        <f t="shared" si="45"/>
        <v>0</v>
      </c>
      <c r="AJ1449" t="str" cm="1">
        <f t="array" ref="AJ1449">_xlfn.IFS(
C1449&lt;=20, "&lt;20",
AND(C1449&gt;=20, C1449&lt;35), "20-35",
AND(C1449&gt;=35, C1449&lt;50), "35-50",
C1449&gt;=50, "50-100"
)</f>
        <v>50-100</v>
      </c>
      <c r="AK1449" t="str" cm="1">
        <f t="array" ref="AK1449">_xlfn.IFS(
G1449&lt;6, "&lt;6",
AND(G1449&gt;=6, G1449&lt;12), "6-12",
AND(G1449&gt;=12, G1449&lt;18), "12-18",  AND(G1449&gt;=18, G1449&lt;24), "18-24", G1449&gt;=24, "24-36")</f>
        <v>24-36</v>
      </c>
    </row>
    <row r="1450" spans="1:37" x14ac:dyDescent="0.3">
      <c r="A1450" t="s">
        <v>1550</v>
      </c>
      <c r="B1450" t="s">
        <v>33</v>
      </c>
      <c r="C1450">
        <v>40</v>
      </c>
      <c r="D1450" t="s">
        <v>34</v>
      </c>
      <c r="E1450" t="s">
        <v>82</v>
      </c>
      <c r="F1450">
        <v>13</v>
      </c>
      <c r="G1450">
        <v>31</v>
      </c>
      <c r="H1450" t="s">
        <v>36</v>
      </c>
      <c r="I1450" t="s">
        <v>34</v>
      </c>
      <c r="J1450" t="s">
        <v>34</v>
      </c>
      <c r="K1450" t="s">
        <v>37</v>
      </c>
      <c r="L1450" t="s">
        <v>72</v>
      </c>
      <c r="M1450" t="s">
        <v>34</v>
      </c>
      <c r="N1450" t="s">
        <v>37</v>
      </c>
      <c r="O1450" t="s">
        <v>34</v>
      </c>
      <c r="P1450" t="s">
        <v>34</v>
      </c>
      <c r="Q1450" t="s">
        <v>34</v>
      </c>
      <c r="R1450" t="s">
        <v>37</v>
      </c>
      <c r="S1450" t="s">
        <v>37</v>
      </c>
      <c r="T1450" t="s">
        <v>37</v>
      </c>
      <c r="U1450" t="s">
        <v>46</v>
      </c>
      <c r="V1450" t="s">
        <v>37</v>
      </c>
      <c r="W1450" t="s">
        <v>40</v>
      </c>
      <c r="X1450">
        <v>40.1</v>
      </c>
      <c r="Y1450">
        <v>293.3</v>
      </c>
      <c r="Z1450">
        <v>0</v>
      </c>
      <c r="AA1450">
        <v>0</v>
      </c>
      <c r="AB1450">
        <v>0</v>
      </c>
      <c r="AC1450">
        <v>293.3</v>
      </c>
      <c r="AD1450" t="s">
        <v>52</v>
      </c>
      <c r="AE1450" t="s">
        <v>104</v>
      </c>
      <c r="AF1450" t="s">
        <v>105</v>
      </c>
      <c r="AG1450">
        <f t="shared" si="44"/>
        <v>1</v>
      </c>
      <c r="AH1450" t="str" cm="1">
        <f t="array" ref="AH1450">_xlfn.IFS(
X1450&lt;=20, "&lt;20",
AND(X1450&gt;=20, X1450&lt;50), "20-50",
AND(X1450&gt;=50, X1450&lt;100), "50-100",
X1450&gt;=100, "&gt;100"
)</f>
        <v>20-50</v>
      </c>
      <c r="AI1450">
        <f t="shared" si="45"/>
        <v>0</v>
      </c>
      <c r="AJ1450" t="str" cm="1">
        <f t="array" ref="AJ1450">_xlfn.IFS(
C1450&lt;=20, "&lt;20",
AND(C1450&gt;=20, C1450&lt;35), "20-35",
AND(C1450&gt;=35, C1450&lt;50), "35-50",
C1450&gt;=50, "50-100"
)</f>
        <v>35-50</v>
      </c>
      <c r="AK1450" t="str" cm="1">
        <f t="array" ref="AK1450">_xlfn.IFS(
G1450&lt;6, "&lt;6",
AND(G1450&gt;=6, G1450&lt;12), "6-12",
AND(G1450&gt;=12, G1450&lt;18), "12-18",  AND(G1450&gt;=18, G1450&lt;24), "18-24", G1450&gt;=24, "24-36")</f>
        <v>24-36</v>
      </c>
    </row>
    <row r="1451" spans="1:37" x14ac:dyDescent="0.3">
      <c r="A1451" t="s">
        <v>1551</v>
      </c>
      <c r="B1451" t="s">
        <v>44</v>
      </c>
      <c r="C1451">
        <v>20</v>
      </c>
      <c r="D1451" t="s">
        <v>37</v>
      </c>
      <c r="E1451" t="s">
        <v>61</v>
      </c>
      <c r="F1451">
        <v>11</v>
      </c>
      <c r="G1451">
        <v>7</v>
      </c>
      <c r="H1451" t="s">
        <v>36</v>
      </c>
      <c r="I1451" t="s">
        <v>37</v>
      </c>
      <c r="J1451" t="s">
        <v>34</v>
      </c>
      <c r="K1451" t="s">
        <v>37</v>
      </c>
      <c r="L1451" t="s">
        <v>50</v>
      </c>
      <c r="M1451" t="s">
        <v>34</v>
      </c>
      <c r="N1451" t="s">
        <v>34</v>
      </c>
      <c r="O1451" t="s">
        <v>34</v>
      </c>
      <c r="P1451" t="s">
        <v>34</v>
      </c>
      <c r="Q1451" t="s">
        <v>34</v>
      </c>
      <c r="R1451" t="s">
        <v>37</v>
      </c>
      <c r="S1451" t="s">
        <v>37</v>
      </c>
      <c r="T1451" t="s">
        <v>37</v>
      </c>
      <c r="U1451" t="s">
        <v>46</v>
      </c>
      <c r="V1451" t="s">
        <v>37</v>
      </c>
      <c r="W1451" t="s">
        <v>51</v>
      </c>
      <c r="X1451">
        <v>79.95</v>
      </c>
      <c r="Y1451">
        <v>1043.4000000000001</v>
      </c>
      <c r="Z1451">
        <v>0</v>
      </c>
      <c r="AA1451">
        <v>0</v>
      </c>
      <c r="AB1451">
        <v>480.72</v>
      </c>
      <c r="AC1451">
        <v>1524.12</v>
      </c>
      <c r="AD1451" t="s">
        <v>41</v>
      </c>
      <c r="AE1451" t="s">
        <v>42</v>
      </c>
      <c r="AF1451" t="s">
        <v>42</v>
      </c>
      <c r="AG1451">
        <f t="shared" si="44"/>
        <v>0</v>
      </c>
      <c r="AH1451" t="str" cm="1">
        <f t="array" ref="AH1451">_xlfn.IFS(
X1451&lt;=20, "&lt;20",
AND(X1451&gt;=20, X1451&lt;50), "20-50",
AND(X1451&gt;=50, X1451&lt;100), "50-100",
X1451&gt;=100, "&gt;100"
)</f>
        <v>50-100</v>
      </c>
      <c r="AI1451">
        <f t="shared" si="45"/>
        <v>0</v>
      </c>
      <c r="AJ1451" t="str" cm="1">
        <f t="array" ref="AJ1451">_xlfn.IFS(
C1451&lt;=20, "&lt;20",
AND(C1451&gt;=20, C1451&lt;35), "20-35",
AND(C1451&gt;=35, C1451&lt;50), "35-50",
C1451&gt;=50, "50-100"
)</f>
        <v>&lt;20</v>
      </c>
      <c r="AK1451" t="str" cm="1">
        <f t="array" ref="AK1451">_xlfn.IFS(
G1451&lt;6, "&lt;6",
AND(G1451&gt;=6, G1451&lt;12), "6-12",
AND(G1451&gt;=12, G1451&lt;18), "12-18",  AND(G1451&gt;=18, G1451&lt;24), "18-24", G1451&gt;=24, "24-36")</f>
        <v>6-12</v>
      </c>
    </row>
    <row r="1452" spans="1:37" x14ac:dyDescent="0.3">
      <c r="A1452" t="s">
        <v>1552</v>
      </c>
      <c r="B1452" t="s">
        <v>44</v>
      </c>
      <c r="C1452">
        <v>36</v>
      </c>
      <c r="D1452" t="s">
        <v>37</v>
      </c>
      <c r="E1452" t="s">
        <v>82</v>
      </c>
      <c r="F1452">
        <v>15</v>
      </c>
      <c r="G1452">
        <v>9</v>
      </c>
      <c r="H1452" t="s">
        <v>110</v>
      </c>
      <c r="I1452" t="s">
        <v>37</v>
      </c>
      <c r="J1452" t="s">
        <v>34</v>
      </c>
      <c r="K1452" t="s">
        <v>37</v>
      </c>
      <c r="L1452" t="s">
        <v>72</v>
      </c>
      <c r="M1452" t="s">
        <v>37</v>
      </c>
      <c r="N1452" t="s">
        <v>37</v>
      </c>
      <c r="O1452" t="s">
        <v>34</v>
      </c>
      <c r="P1452" t="s">
        <v>34</v>
      </c>
      <c r="Q1452" t="s">
        <v>34</v>
      </c>
      <c r="R1452" t="s">
        <v>34</v>
      </c>
      <c r="S1452" t="s">
        <v>34</v>
      </c>
      <c r="T1452" t="s">
        <v>37</v>
      </c>
      <c r="U1452" t="s">
        <v>39</v>
      </c>
      <c r="V1452" t="s">
        <v>34</v>
      </c>
      <c r="W1452" t="s">
        <v>40</v>
      </c>
      <c r="X1452">
        <v>55</v>
      </c>
      <c r="Y1452">
        <v>1885.15</v>
      </c>
      <c r="Z1452">
        <v>0</v>
      </c>
      <c r="AA1452">
        <v>0</v>
      </c>
      <c r="AB1452">
        <v>1467.78</v>
      </c>
      <c r="AC1452">
        <v>3352.93</v>
      </c>
      <c r="AD1452" t="s">
        <v>41</v>
      </c>
      <c r="AE1452" t="s">
        <v>42</v>
      </c>
      <c r="AF1452" t="s">
        <v>42</v>
      </c>
      <c r="AG1452">
        <f t="shared" si="44"/>
        <v>0</v>
      </c>
      <c r="AH1452" t="str" cm="1">
        <f t="array" ref="AH1452">_xlfn.IFS(
X1452&lt;=20, "&lt;20",
AND(X1452&gt;=20, X1452&lt;50), "20-50",
AND(X1452&gt;=50, X1452&lt;100), "50-100",
X1452&gt;=100, "&gt;100"
)</f>
        <v>50-100</v>
      </c>
      <c r="AI1452">
        <f t="shared" si="45"/>
        <v>0</v>
      </c>
      <c r="AJ1452" t="str" cm="1">
        <f t="array" ref="AJ1452">_xlfn.IFS(
C1452&lt;=20, "&lt;20",
AND(C1452&gt;=20, C1452&lt;35), "20-35",
AND(C1452&gt;=35, C1452&lt;50), "35-50",
C1452&gt;=50, "50-100"
)</f>
        <v>35-50</v>
      </c>
      <c r="AK1452" t="str" cm="1">
        <f t="array" ref="AK1452">_xlfn.IFS(
G1452&lt;6, "&lt;6",
AND(G1452&gt;=6, G1452&lt;12), "6-12",
AND(G1452&gt;=12, G1452&lt;18), "12-18",  AND(G1452&gt;=18, G1452&lt;24), "18-24", G1452&gt;=24, "24-36")</f>
        <v>6-12</v>
      </c>
    </row>
    <row r="1453" spans="1:37" x14ac:dyDescent="0.3">
      <c r="A1453" t="s">
        <v>1553</v>
      </c>
      <c r="B1453" t="s">
        <v>44</v>
      </c>
      <c r="C1453">
        <v>23</v>
      </c>
      <c r="D1453" t="s">
        <v>37</v>
      </c>
      <c r="E1453" t="s">
        <v>45</v>
      </c>
      <c r="F1453">
        <v>8</v>
      </c>
      <c r="G1453">
        <v>4</v>
      </c>
      <c r="H1453" t="s">
        <v>36</v>
      </c>
      <c r="I1453" t="s">
        <v>37</v>
      </c>
      <c r="J1453" t="s">
        <v>37</v>
      </c>
      <c r="K1453" t="s">
        <v>37</v>
      </c>
      <c r="L1453" t="s">
        <v>72</v>
      </c>
      <c r="M1453" t="s">
        <v>37</v>
      </c>
      <c r="N1453" t="s">
        <v>34</v>
      </c>
      <c r="O1453" t="s">
        <v>34</v>
      </c>
      <c r="P1453" t="s">
        <v>37</v>
      </c>
      <c r="Q1453" t="s">
        <v>37</v>
      </c>
      <c r="R1453" t="s">
        <v>37</v>
      </c>
      <c r="S1453" t="s">
        <v>37</v>
      </c>
      <c r="T1453" t="s">
        <v>37</v>
      </c>
      <c r="U1453" t="s">
        <v>46</v>
      </c>
      <c r="V1453" t="s">
        <v>37</v>
      </c>
      <c r="W1453" t="s">
        <v>51</v>
      </c>
      <c r="X1453">
        <v>79.2</v>
      </c>
      <c r="Y1453">
        <v>1742.75</v>
      </c>
      <c r="Z1453">
        <v>0</v>
      </c>
      <c r="AA1453">
        <v>0</v>
      </c>
      <c r="AB1453">
        <v>288.42</v>
      </c>
      <c r="AC1453">
        <v>2031.17</v>
      </c>
      <c r="AD1453" t="s">
        <v>52</v>
      </c>
      <c r="AE1453" t="s">
        <v>58</v>
      </c>
      <c r="AF1453" t="s">
        <v>59</v>
      </c>
      <c r="AG1453">
        <f t="shared" si="44"/>
        <v>1</v>
      </c>
      <c r="AH1453" t="str" cm="1">
        <f t="array" ref="AH1453">_xlfn.IFS(
X1453&lt;=20, "&lt;20",
AND(X1453&gt;=20, X1453&lt;50), "20-50",
AND(X1453&gt;=50, X1453&lt;100), "50-100",
X1453&gt;=100, "&gt;100"
)</f>
        <v>50-100</v>
      </c>
      <c r="AI1453">
        <f t="shared" si="45"/>
        <v>0</v>
      </c>
      <c r="AJ1453" t="str" cm="1">
        <f t="array" ref="AJ1453">_xlfn.IFS(
C1453&lt;=20, "&lt;20",
AND(C1453&gt;=20, C1453&lt;35), "20-35",
AND(C1453&gt;=35, C1453&lt;50), "35-50",
C1453&gt;=50, "50-100"
)</f>
        <v>20-35</v>
      </c>
      <c r="AK1453" t="str" cm="1">
        <f t="array" ref="AK1453">_xlfn.IFS(
G1453&lt;6, "&lt;6",
AND(G1453&gt;=6, G1453&lt;12), "6-12",
AND(G1453&gt;=12, G1453&lt;18), "12-18",  AND(G1453&gt;=18, G1453&lt;24), "18-24", G1453&gt;=24, "24-36")</f>
        <v>&lt;6</v>
      </c>
    </row>
    <row r="1454" spans="1:37" x14ac:dyDescent="0.3">
      <c r="A1454" t="s">
        <v>1554</v>
      </c>
      <c r="B1454" t="s">
        <v>44</v>
      </c>
      <c r="C1454">
        <v>36</v>
      </c>
      <c r="D1454" t="s">
        <v>37</v>
      </c>
      <c r="E1454" t="s">
        <v>56</v>
      </c>
      <c r="F1454">
        <v>11</v>
      </c>
      <c r="G1454">
        <v>28</v>
      </c>
      <c r="H1454" t="s">
        <v>36</v>
      </c>
      <c r="I1454" t="s">
        <v>37</v>
      </c>
      <c r="J1454" t="s">
        <v>34</v>
      </c>
      <c r="K1454" t="s">
        <v>37</v>
      </c>
      <c r="L1454" t="s">
        <v>50</v>
      </c>
      <c r="M1454" t="s">
        <v>34</v>
      </c>
      <c r="N1454" t="s">
        <v>37</v>
      </c>
      <c r="O1454" t="s">
        <v>34</v>
      </c>
      <c r="P1454" t="s">
        <v>34</v>
      </c>
      <c r="Q1454" t="s">
        <v>34</v>
      </c>
      <c r="R1454" t="s">
        <v>37</v>
      </c>
      <c r="S1454" t="s">
        <v>37</v>
      </c>
      <c r="T1454" t="s">
        <v>37</v>
      </c>
      <c r="U1454" t="s">
        <v>46</v>
      </c>
      <c r="V1454" t="s">
        <v>37</v>
      </c>
      <c r="W1454" t="s">
        <v>51</v>
      </c>
      <c r="X1454">
        <v>85.9</v>
      </c>
      <c r="Y1454">
        <v>1269.55</v>
      </c>
      <c r="Z1454">
        <v>0</v>
      </c>
      <c r="AA1454">
        <v>0</v>
      </c>
      <c r="AB1454">
        <v>369.45</v>
      </c>
      <c r="AC1454">
        <v>1639</v>
      </c>
      <c r="AD1454" t="s">
        <v>52</v>
      </c>
      <c r="AE1454" t="s">
        <v>94</v>
      </c>
      <c r="AF1454" t="s">
        <v>95</v>
      </c>
      <c r="AG1454">
        <f t="shared" si="44"/>
        <v>1</v>
      </c>
      <c r="AH1454" t="str" cm="1">
        <f t="array" ref="AH1454">_xlfn.IFS(
X1454&lt;=20, "&lt;20",
AND(X1454&gt;=20, X1454&lt;50), "20-50",
AND(X1454&gt;=50, X1454&lt;100), "50-100",
X1454&gt;=100, "&gt;100"
)</f>
        <v>50-100</v>
      </c>
      <c r="AI1454">
        <f t="shared" si="45"/>
        <v>0</v>
      </c>
      <c r="AJ1454" t="str" cm="1">
        <f t="array" ref="AJ1454">_xlfn.IFS(
C1454&lt;=20, "&lt;20",
AND(C1454&gt;=20, C1454&lt;35), "20-35",
AND(C1454&gt;=35, C1454&lt;50), "35-50",
C1454&gt;=50, "50-100"
)</f>
        <v>35-50</v>
      </c>
      <c r="AK1454" t="str" cm="1">
        <f t="array" ref="AK1454">_xlfn.IFS(
G1454&lt;6, "&lt;6",
AND(G1454&gt;=6, G1454&lt;12), "6-12",
AND(G1454&gt;=12, G1454&lt;18), "12-18",  AND(G1454&gt;=18, G1454&lt;24), "18-24", G1454&gt;=24, "24-36")</f>
        <v>24-36</v>
      </c>
    </row>
    <row r="1455" spans="1:37" x14ac:dyDescent="0.3">
      <c r="A1455" t="s">
        <v>1555</v>
      </c>
      <c r="B1455" t="s">
        <v>44</v>
      </c>
      <c r="C1455">
        <v>58</v>
      </c>
      <c r="D1455" t="s">
        <v>34</v>
      </c>
      <c r="E1455" t="s">
        <v>103</v>
      </c>
      <c r="F1455">
        <v>1</v>
      </c>
      <c r="G1455">
        <v>10</v>
      </c>
      <c r="H1455" t="s">
        <v>36</v>
      </c>
      <c r="I1455" t="s">
        <v>37</v>
      </c>
      <c r="J1455" t="s">
        <v>37</v>
      </c>
      <c r="K1455" t="s">
        <v>37</v>
      </c>
      <c r="L1455" t="s">
        <v>50</v>
      </c>
      <c r="M1455" t="s">
        <v>34</v>
      </c>
      <c r="N1455" t="s">
        <v>34</v>
      </c>
      <c r="O1455" t="s">
        <v>34</v>
      </c>
      <c r="P1455" t="s">
        <v>37</v>
      </c>
      <c r="Q1455" t="s">
        <v>34</v>
      </c>
      <c r="R1455" t="s">
        <v>34</v>
      </c>
      <c r="S1455" t="s">
        <v>34</v>
      </c>
      <c r="T1455" t="s">
        <v>37</v>
      </c>
      <c r="U1455" t="s">
        <v>46</v>
      </c>
      <c r="V1455" t="s">
        <v>37</v>
      </c>
      <c r="W1455" t="s">
        <v>40</v>
      </c>
      <c r="X1455">
        <v>78.849999999999994</v>
      </c>
      <c r="Y1455">
        <v>3126.85</v>
      </c>
      <c r="Z1455">
        <v>0</v>
      </c>
      <c r="AA1455">
        <v>0</v>
      </c>
      <c r="AB1455">
        <v>1598.8</v>
      </c>
      <c r="AC1455">
        <v>4725.6499999999996</v>
      </c>
      <c r="AD1455" t="s">
        <v>41</v>
      </c>
      <c r="AE1455" t="s">
        <v>42</v>
      </c>
      <c r="AF1455" t="s">
        <v>42</v>
      </c>
      <c r="AG1455">
        <f t="shared" si="44"/>
        <v>0</v>
      </c>
      <c r="AH1455" t="str" cm="1">
        <f t="array" ref="AH1455">_xlfn.IFS(
X1455&lt;=20, "&lt;20",
AND(X1455&gt;=20, X1455&lt;50), "20-50",
AND(X1455&gt;=50, X1455&lt;100), "50-100",
X1455&gt;=100, "&gt;100"
)</f>
        <v>50-100</v>
      </c>
      <c r="AI1455">
        <f t="shared" si="45"/>
        <v>0</v>
      </c>
      <c r="AJ1455" t="str" cm="1">
        <f t="array" ref="AJ1455">_xlfn.IFS(
C1455&lt;=20, "&lt;20",
AND(C1455&gt;=20, C1455&lt;35), "20-35",
AND(C1455&gt;=35, C1455&lt;50), "35-50",
C1455&gt;=50, "50-100"
)</f>
        <v>50-100</v>
      </c>
      <c r="AK1455" t="str" cm="1">
        <f t="array" ref="AK1455">_xlfn.IFS(
G1455&lt;6, "&lt;6",
AND(G1455&gt;=6, G1455&lt;12), "6-12",
AND(G1455&gt;=12, G1455&lt;18), "12-18",  AND(G1455&gt;=18, G1455&lt;24), "18-24", G1455&gt;=24, "24-36")</f>
        <v>6-12</v>
      </c>
    </row>
    <row r="1456" spans="1:37" x14ac:dyDescent="0.3">
      <c r="A1456" t="s">
        <v>1556</v>
      </c>
      <c r="B1456" t="s">
        <v>44</v>
      </c>
      <c r="C1456">
        <v>23</v>
      </c>
      <c r="D1456" t="s">
        <v>37</v>
      </c>
      <c r="E1456" t="s">
        <v>64</v>
      </c>
      <c r="F1456">
        <v>6</v>
      </c>
      <c r="G1456">
        <v>2</v>
      </c>
      <c r="H1456" t="s">
        <v>66</v>
      </c>
      <c r="I1456" t="s">
        <v>37</v>
      </c>
      <c r="J1456" t="s">
        <v>37</v>
      </c>
      <c r="K1456" t="s">
        <v>37</v>
      </c>
      <c r="L1456" t="s">
        <v>50</v>
      </c>
      <c r="M1456" t="s">
        <v>37</v>
      </c>
      <c r="N1456" t="s">
        <v>37</v>
      </c>
      <c r="O1456" t="s">
        <v>34</v>
      </c>
      <c r="P1456" t="s">
        <v>34</v>
      </c>
      <c r="Q1456" t="s">
        <v>34</v>
      </c>
      <c r="R1456" t="s">
        <v>37</v>
      </c>
      <c r="S1456" t="s">
        <v>37</v>
      </c>
      <c r="T1456" t="s">
        <v>37</v>
      </c>
      <c r="U1456" t="s">
        <v>67</v>
      </c>
      <c r="V1456" t="s">
        <v>37</v>
      </c>
      <c r="W1456" t="s">
        <v>40</v>
      </c>
      <c r="X1456">
        <v>94.45</v>
      </c>
      <c r="Y1456">
        <v>6921.7</v>
      </c>
      <c r="Z1456">
        <v>0</v>
      </c>
      <c r="AA1456">
        <v>0</v>
      </c>
      <c r="AB1456">
        <v>1637.28</v>
      </c>
      <c r="AC1456">
        <v>8558.98</v>
      </c>
      <c r="AD1456" t="s">
        <v>41</v>
      </c>
      <c r="AE1456" t="s">
        <v>42</v>
      </c>
      <c r="AF1456" t="s">
        <v>42</v>
      </c>
      <c r="AG1456">
        <f t="shared" si="44"/>
        <v>0</v>
      </c>
      <c r="AH1456" t="str" cm="1">
        <f t="array" ref="AH1456">_xlfn.IFS(
X1456&lt;=20, "&lt;20",
AND(X1456&gt;=20, X1456&lt;50), "20-50",
AND(X1456&gt;=50, X1456&lt;100), "50-100",
X1456&gt;=100, "&gt;100"
)</f>
        <v>50-100</v>
      </c>
      <c r="AI1456">
        <f t="shared" si="45"/>
        <v>0</v>
      </c>
      <c r="AJ1456" t="str" cm="1">
        <f t="array" ref="AJ1456">_xlfn.IFS(
C1456&lt;=20, "&lt;20",
AND(C1456&gt;=20, C1456&lt;35), "20-35",
AND(C1456&gt;=35, C1456&lt;50), "35-50",
C1456&gt;=50, "50-100"
)</f>
        <v>20-35</v>
      </c>
      <c r="AK1456" t="str" cm="1">
        <f t="array" ref="AK1456">_xlfn.IFS(
G1456&lt;6, "&lt;6",
AND(G1456&gt;=6, G1456&lt;12), "6-12",
AND(G1456&gt;=12, G1456&lt;18), "12-18",  AND(G1456&gt;=18, G1456&lt;24), "18-24", G1456&gt;=24, "24-36")</f>
        <v>&lt;6</v>
      </c>
    </row>
    <row r="1457" spans="1:37" x14ac:dyDescent="0.3">
      <c r="A1457" t="s">
        <v>1557</v>
      </c>
      <c r="B1457" t="s">
        <v>44</v>
      </c>
      <c r="C1457">
        <v>55</v>
      </c>
      <c r="D1457" t="s">
        <v>34</v>
      </c>
      <c r="E1457" t="s">
        <v>45</v>
      </c>
      <c r="F1457">
        <v>10</v>
      </c>
      <c r="G1457">
        <v>29</v>
      </c>
      <c r="H1457" t="s">
        <v>66</v>
      </c>
      <c r="I1457" t="s">
        <v>34</v>
      </c>
      <c r="J1457" t="s">
        <v>34</v>
      </c>
      <c r="K1457" t="s">
        <v>37</v>
      </c>
      <c r="L1457" t="s">
        <v>72</v>
      </c>
      <c r="M1457" t="s">
        <v>37</v>
      </c>
      <c r="N1457" t="s">
        <v>37</v>
      </c>
      <c r="O1457" t="s">
        <v>37</v>
      </c>
      <c r="P1457" t="s">
        <v>34</v>
      </c>
      <c r="Q1457" t="s">
        <v>34</v>
      </c>
      <c r="R1457" t="s">
        <v>37</v>
      </c>
      <c r="S1457" t="s">
        <v>37</v>
      </c>
      <c r="T1457" t="s">
        <v>37</v>
      </c>
      <c r="U1457" t="s">
        <v>67</v>
      </c>
      <c r="V1457" t="s">
        <v>37</v>
      </c>
      <c r="W1457" t="s">
        <v>51</v>
      </c>
      <c r="X1457">
        <v>49.2</v>
      </c>
      <c r="Y1457">
        <v>3580.95</v>
      </c>
      <c r="Z1457">
        <v>0</v>
      </c>
      <c r="AA1457">
        <v>0</v>
      </c>
      <c r="AB1457">
        <v>0</v>
      </c>
      <c r="AC1457">
        <v>3580.95</v>
      </c>
      <c r="AD1457" t="s">
        <v>41</v>
      </c>
      <c r="AE1457" t="s">
        <v>42</v>
      </c>
      <c r="AF1457" t="s">
        <v>42</v>
      </c>
      <c r="AG1457">
        <f t="shared" si="44"/>
        <v>0</v>
      </c>
      <c r="AH1457" t="str" cm="1">
        <f t="array" ref="AH1457">_xlfn.IFS(
X1457&lt;=20, "&lt;20",
AND(X1457&gt;=20, X1457&lt;50), "20-50",
AND(X1457&gt;=50, X1457&lt;100), "50-100",
X1457&gt;=100, "&gt;100"
)</f>
        <v>20-50</v>
      </c>
      <c r="AI1457">
        <f t="shared" si="45"/>
        <v>0</v>
      </c>
      <c r="AJ1457" t="str" cm="1">
        <f t="array" ref="AJ1457">_xlfn.IFS(
C1457&lt;=20, "&lt;20",
AND(C1457&gt;=20, C1457&lt;35), "20-35",
AND(C1457&gt;=35, C1457&lt;50), "35-50",
C1457&gt;=50, "50-100"
)</f>
        <v>50-100</v>
      </c>
      <c r="AK1457" t="str" cm="1">
        <f t="array" ref="AK1457">_xlfn.IFS(
G1457&lt;6, "&lt;6",
AND(G1457&gt;=6, G1457&lt;12), "6-12",
AND(G1457&gt;=12, G1457&lt;18), "12-18",  AND(G1457&gt;=18, G1457&lt;24), "18-24", G1457&gt;=24, "24-36")</f>
        <v>24-36</v>
      </c>
    </row>
    <row r="1458" spans="1:37" x14ac:dyDescent="0.3">
      <c r="A1458" t="s">
        <v>1558</v>
      </c>
      <c r="B1458" t="s">
        <v>44</v>
      </c>
      <c r="C1458">
        <v>57</v>
      </c>
      <c r="D1458" t="s">
        <v>34</v>
      </c>
      <c r="E1458" t="s">
        <v>45</v>
      </c>
      <c r="F1458">
        <v>8</v>
      </c>
      <c r="G1458">
        <v>34</v>
      </c>
      <c r="H1458" t="s">
        <v>70</v>
      </c>
      <c r="I1458" t="s">
        <v>37</v>
      </c>
      <c r="J1458" t="s">
        <v>37</v>
      </c>
      <c r="K1458" t="s">
        <v>37</v>
      </c>
      <c r="L1458" t="s">
        <v>72</v>
      </c>
      <c r="M1458" t="s">
        <v>37</v>
      </c>
      <c r="N1458" t="s">
        <v>34</v>
      </c>
      <c r="O1458" t="s">
        <v>34</v>
      </c>
      <c r="P1458" t="s">
        <v>37</v>
      </c>
      <c r="Q1458" t="s">
        <v>34</v>
      </c>
      <c r="R1458" t="s">
        <v>37</v>
      </c>
      <c r="S1458" t="s">
        <v>37</v>
      </c>
      <c r="T1458" t="s">
        <v>37</v>
      </c>
      <c r="U1458" t="s">
        <v>67</v>
      </c>
      <c r="V1458" t="s">
        <v>34</v>
      </c>
      <c r="W1458" t="s">
        <v>40</v>
      </c>
      <c r="X1458">
        <v>73.55</v>
      </c>
      <c r="Y1458">
        <v>3349.1</v>
      </c>
      <c r="Z1458">
        <v>0</v>
      </c>
      <c r="AA1458">
        <v>0</v>
      </c>
      <c r="AB1458">
        <v>1993.05</v>
      </c>
      <c r="AC1458">
        <v>5342.15</v>
      </c>
      <c r="AD1458" t="s">
        <v>41</v>
      </c>
      <c r="AE1458" t="s">
        <v>42</v>
      </c>
      <c r="AF1458" t="s">
        <v>42</v>
      </c>
      <c r="AG1458">
        <f t="shared" si="44"/>
        <v>0</v>
      </c>
      <c r="AH1458" t="str" cm="1">
        <f t="array" ref="AH1458">_xlfn.IFS(
X1458&lt;=20, "&lt;20",
AND(X1458&gt;=20, X1458&lt;50), "20-50",
AND(X1458&gt;=50, X1458&lt;100), "50-100",
X1458&gt;=100, "&gt;100"
)</f>
        <v>50-100</v>
      </c>
      <c r="AI1458">
        <f t="shared" si="45"/>
        <v>0</v>
      </c>
      <c r="AJ1458" t="str" cm="1">
        <f t="array" ref="AJ1458">_xlfn.IFS(
C1458&lt;=20, "&lt;20",
AND(C1458&gt;=20, C1458&lt;35), "20-35",
AND(C1458&gt;=35, C1458&lt;50), "35-50",
C1458&gt;=50, "50-100"
)</f>
        <v>50-100</v>
      </c>
      <c r="AK1458" t="str" cm="1">
        <f t="array" ref="AK1458">_xlfn.IFS(
G1458&lt;6, "&lt;6",
AND(G1458&gt;=6, G1458&lt;12), "6-12",
AND(G1458&gt;=12, G1458&lt;18), "12-18",  AND(G1458&gt;=18, G1458&lt;24), "18-24", G1458&gt;=24, "24-36")</f>
        <v>24-36</v>
      </c>
    </row>
    <row r="1459" spans="1:37" x14ac:dyDescent="0.3">
      <c r="A1459" t="s">
        <v>1559</v>
      </c>
      <c r="B1459" t="s">
        <v>33</v>
      </c>
      <c r="C1459">
        <v>51</v>
      </c>
      <c r="D1459" t="s">
        <v>37</v>
      </c>
      <c r="E1459" t="s">
        <v>74</v>
      </c>
      <c r="F1459">
        <v>2</v>
      </c>
      <c r="G1459">
        <v>33</v>
      </c>
      <c r="H1459" t="s">
        <v>36</v>
      </c>
      <c r="I1459" t="s">
        <v>37</v>
      </c>
      <c r="J1459" t="s">
        <v>34</v>
      </c>
      <c r="K1459" t="s">
        <v>37</v>
      </c>
      <c r="L1459" t="s">
        <v>50</v>
      </c>
      <c r="M1459" t="s">
        <v>37</v>
      </c>
      <c r="N1459" t="s">
        <v>37</v>
      </c>
      <c r="O1459" t="s">
        <v>37</v>
      </c>
      <c r="P1459" t="s">
        <v>37</v>
      </c>
      <c r="Q1459" t="s">
        <v>37</v>
      </c>
      <c r="R1459" t="s">
        <v>37</v>
      </c>
      <c r="S1459" t="s">
        <v>37</v>
      </c>
      <c r="T1459" t="s">
        <v>37</v>
      </c>
      <c r="U1459" t="s">
        <v>67</v>
      </c>
      <c r="V1459" t="s">
        <v>34</v>
      </c>
      <c r="W1459" t="s">
        <v>51</v>
      </c>
      <c r="X1459">
        <v>111.95</v>
      </c>
      <c r="Y1459">
        <v>8033.1</v>
      </c>
      <c r="Z1459">
        <v>0</v>
      </c>
      <c r="AA1459">
        <v>0</v>
      </c>
      <c r="AB1459">
        <v>1733.76</v>
      </c>
      <c r="AC1459">
        <v>9766.86</v>
      </c>
      <c r="AD1459" t="s">
        <v>41</v>
      </c>
      <c r="AE1459" t="s">
        <v>42</v>
      </c>
      <c r="AF1459" t="s">
        <v>42</v>
      </c>
      <c r="AG1459">
        <f t="shared" si="44"/>
        <v>0</v>
      </c>
      <c r="AH1459" t="str" cm="1">
        <f t="array" ref="AH1459">_xlfn.IFS(
X1459&lt;=20, "&lt;20",
AND(X1459&gt;=20, X1459&lt;50), "20-50",
AND(X1459&gt;=50, X1459&lt;100), "50-100",
X1459&gt;=100, "&gt;100"
)</f>
        <v>&gt;100</v>
      </c>
      <c r="AI1459">
        <f t="shared" si="45"/>
        <v>0</v>
      </c>
      <c r="AJ1459" t="str" cm="1">
        <f t="array" ref="AJ1459">_xlfn.IFS(
C1459&lt;=20, "&lt;20",
AND(C1459&gt;=20, C1459&lt;35), "20-35",
AND(C1459&gt;=35, C1459&lt;50), "35-50",
C1459&gt;=50, "50-100"
)</f>
        <v>50-100</v>
      </c>
      <c r="AK1459" t="str" cm="1">
        <f t="array" ref="AK1459">_xlfn.IFS(
G1459&lt;6, "&lt;6",
AND(G1459&gt;=6, G1459&lt;12), "6-12",
AND(G1459&gt;=12, G1459&lt;18), "12-18",  AND(G1459&gt;=18, G1459&lt;24), "18-24", G1459&gt;=24, "24-36")</f>
        <v>24-36</v>
      </c>
    </row>
    <row r="1460" spans="1:37" x14ac:dyDescent="0.3">
      <c r="A1460" t="s">
        <v>1560</v>
      </c>
      <c r="B1460" t="s">
        <v>44</v>
      </c>
      <c r="C1460">
        <v>40</v>
      </c>
      <c r="D1460" t="s">
        <v>37</v>
      </c>
      <c r="E1460" t="s">
        <v>74</v>
      </c>
      <c r="F1460">
        <v>10</v>
      </c>
      <c r="G1460">
        <v>1</v>
      </c>
      <c r="H1460" t="s">
        <v>66</v>
      </c>
      <c r="I1460" t="s">
        <v>37</v>
      </c>
      <c r="J1460" t="s">
        <v>37</v>
      </c>
      <c r="K1460" t="s">
        <v>37</v>
      </c>
      <c r="L1460" t="s">
        <v>72</v>
      </c>
      <c r="M1460" t="s">
        <v>37</v>
      </c>
      <c r="N1460" t="s">
        <v>37</v>
      </c>
      <c r="O1460" t="s">
        <v>37</v>
      </c>
      <c r="P1460" t="s">
        <v>37</v>
      </c>
      <c r="Q1460" t="s">
        <v>37</v>
      </c>
      <c r="R1460" t="s">
        <v>37</v>
      </c>
      <c r="S1460" t="s">
        <v>37</v>
      </c>
      <c r="T1460" t="s">
        <v>37</v>
      </c>
      <c r="U1460" t="s">
        <v>67</v>
      </c>
      <c r="V1460" t="s">
        <v>34</v>
      </c>
      <c r="W1460" t="s">
        <v>40</v>
      </c>
      <c r="X1460">
        <v>89.3</v>
      </c>
      <c r="Y1460">
        <v>6388.65</v>
      </c>
      <c r="Z1460">
        <v>0</v>
      </c>
      <c r="AA1460">
        <v>0</v>
      </c>
      <c r="AB1460">
        <v>1412.9</v>
      </c>
      <c r="AC1460">
        <v>7801.55</v>
      </c>
      <c r="AD1460" t="s">
        <v>41</v>
      </c>
      <c r="AE1460" t="s">
        <v>42</v>
      </c>
      <c r="AF1460" t="s">
        <v>42</v>
      </c>
      <c r="AG1460">
        <f t="shared" si="44"/>
        <v>0</v>
      </c>
      <c r="AH1460" t="str" cm="1">
        <f t="array" ref="AH1460">_xlfn.IFS(
X1460&lt;=20, "&lt;20",
AND(X1460&gt;=20, X1460&lt;50), "20-50",
AND(X1460&gt;=50, X1460&lt;100), "50-100",
X1460&gt;=100, "&gt;100"
)</f>
        <v>50-100</v>
      </c>
      <c r="AI1460">
        <f t="shared" si="45"/>
        <v>0</v>
      </c>
      <c r="AJ1460" t="str" cm="1">
        <f t="array" ref="AJ1460">_xlfn.IFS(
C1460&lt;=20, "&lt;20",
AND(C1460&gt;=20, C1460&lt;35), "20-35",
AND(C1460&gt;=35, C1460&lt;50), "35-50",
C1460&gt;=50, "50-100"
)</f>
        <v>35-50</v>
      </c>
      <c r="AK1460" t="str" cm="1">
        <f t="array" ref="AK1460">_xlfn.IFS(
G1460&lt;6, "&lt;6",
AND(G1460&gt;=6, G1460&lt;12), "6-12",
AND(G1460&gt;=12, G1460&lt;18), "12-18",  AND(G1460&gt;=18, G1460&lt;24), "18-24", G1460&gt;=24, "24-36")</f>
        <v>&lt;6</v>
      </c>
    </row>
    <row r="1461" spans="1:37" x14ac:dyDescent="0.3">
      <c r="A1461" t="s">
        <v>1561</v>
      </c>
      <c r="B1461" t="s">
        <v>44</v>
      </c>
      <c r="C1461">
        <v>73</v>
      </c>
      <c r="D1461" t="s">
        <v>34</v>
      </c>
      <c r="E1461" t="s">
        <v>114</v>
      </c>
      <c r="F1461">
        <v>4</v>
      </c>
      <c r="G1461">
        <v>18</v>
      </c>
      <c r="H1461" t="s">
        <v>36</v>
      </c>
      <c r="I1461" t="s">
        <v>37</v>
      </c>
      <c r="J1461" t="s">
        <v>34</v>
      </c>
      <c r="K1461" t="s">
        <v>37</v>
      </c>
      <c r="L1461" t="s">
        <v>72</v>
      </c>
      <c r="M1461" t="s">
        <v>37</v>
      </c>
      <c r="N1461" t="s">
        <v>34</v>
      </c>
      <c r="O1461" t="s">
        <v>34</v>
      </c>
      <c r="P1461" t="s">
        <v>34</v>
      </c>
      <c r="Q1461" t="s">
        <v>34</v>
      </c>
      <c r="R1461" t="s">
        <v>37</v>
      </c>
      <c r="S1461" t="s">
        <v>34</v>
      </c>
      <c r="T1461" t="s">
        <v>37</v>
      </c>
      <c r="U1461" t="s">
        <v>67</v>
      </c>
      <c r="V1461" t="s">
        <v>37</v>
      </c>
      <c r="W1461" t="s">
        <v>40</v>
      </c>
      <c r="X1461">
        <v>59.1</v>
      </c>
      <c r="Y1461">
        <v>1011.05</v>
      </c>
      <c r="Z1461">
        <v>31.05</v>
      </c>
      <c r="AA1461">
        <v>0</v>
      </c>
      <c r="AB1461">
        <v>103.14</v>
      </c>
      <c r="AC1461">
        <v>1083.1400000000001</v>
      </c>
      <c r="AD1461" t="s">
        <v>41</v>
      </c>
      <c r="AE1461" t="s">
        <v>42</v>
      </c>
      <c r="AF1461" t="s">
        <v>42</v>
      </c>
      <c r="AG1461">
        <f t="shared" si="44"/>
        <v>0</v>
      </c>
      <c r="AH1461" t="str" cm="1">
        <f t="array" ref="AH1461">_xlfn.IFS(
X1461&lt;=20, "&lt;20",
AND(X1461&gt;=20, X1461&lt;50), "20-50",
AND(X1461&gt;=50, X1461&lt;100), "50-100",
X1461&gt;=100, "&gt;100"
)</f>
        <v>50-100</v>
      </c>
      <c r="AI1461">
        <f t="shared" si="45"/>
        <v>0</v>
      </c>
      <c r="AJ1461" t="str" cm="1">
        <f t="array" ref="AJ1461">_xlfn.IFS(
C1461&lt;=20, "&lt;20",
AND(C1461&gt;=20, C1461&lt;35), "20-35",
AND(C1461&gt;=35, C1461&lt;50), "35-50",
C1461&gt;=50, "50-100"
)</f>
        <v>50-100</v>
      </c>
      <c r="AK1461" t="str" cm="1">
        <f t="array" ref="AK1461">_xlfn.IFS(
G1461&lt;6, "&lt;6",
AND(G1461&gt;=6, G1461&lt;12), "6-12",
AND(G1461&gt;=12, G1461&lt;18), "12-18",  AND(G1461&gt;=18, G1461&lt;24), "18-24", G1461&gt;=24, "24-36")</f>
        <v>18-24</v>
      </c>
    </row>
    <row r="1462" spans="1:37" x14ac:dyDescent="0.3">
      <c r="A1462" t="s">
        <v>1562</v>
      </c>
      <c r="B1462" t="s">
        <v>44</v>
      </c>
      <c r="C1462">
        <v>45</v>
      </c>
      <c r="D1462" t="s">
        <v>37</v>
      </c>
      <c r="E1462" t="s">
        <v>61</v>
      </c>
      <c r="F1462">
        <v>0</v>
      </c>
      <c r="G1462">
        <v>26</v>
      </c>
      <c r="H1462" t="s">
        <v>36</v>
      </c>
      <c r="I1462" t="s">
        <v>37</v>
      </c>
      <c r="J1462" t="s">
        <v>34</v>
      </c>
      <c r="K1462" t="s">
        <v>37</v>
      </c>
      <c r="L1462" t="s">
        <v>38</v>
      </c>
      <c r="M1462" t="s">
        <v>34</v>
      </c>
      <c r="N1462" t="s">
        <v>34</v>
      </c>
      <c r="O1462" t="s">
        <v>37</v>
      </c>
      <c r="P1462" t="s">
        <v>34</v>
      </c>
      <c r="Q1462" t="s">
        <v>34</v>
      </c>
      <c r="R1462" t="s">
        <v>37</v>
      </c>
      <c r="S1462" t="s">
        <v>37</v>
      </c>
      <c r="T1462" t="s">
        <v>37</v>
      </c>
      <c r="U1462" t="s">
        <v>46</v>
      </c>
      <c r="V1462" t="s">
        <v>37</v>
      </c>
      <c r="W1462" t="s">
        <v>51</v>
      </c>
      <c r="X1462">
        <v>85.3</v>
      </c>
      <c r="Y1462">
        <v>4045.65</v>
      </c>
      <c r="Z1462">
        <v>0</v>
      </c>
      <c r="AA1462">
        <v>0</v>
      </c>
      <c r="AB1462">
        <v>2080.2199999999998</v>
      </c>
      <c r="AC1462">
        <v>6125.87</v>
      </c>
      <c r="AD1462" t="s">
        <v>52</v>
      </c>
      <c r="AE1462" t="s">
        <v>94</v>
      </c>
      <c r="AF1462" t="s">
        <v>95</v>
      </c>
      <c r="AG1462">
        <f t="shared" si="44"/>
        <v>1</v>
      </c>
      <c r="AH1462" t="str" cm="1">
        <f t="array" ref="AH1462">_xlfn.IFS(
X1462&lt;=20, "&lt;20",
AND(X1462&gt;=20, X1462&lt;50), "20-50",
AND(X1462&gt;=50, X1462&lt;100), "50-100",
X1462&gt;=100, "&gt;100"
)</f>
        <v>50-100</v>
      </c>
      <c r="AI1462">
        <f t="shared" si="45"/>
        <v>0</v>
      </c>
      <c r="AJ1462" t="str" cm="1">
        <f t="array" ref="AJ1462">_xlfn.IFS(
C1462&lt;=20, "&lt;20",
AND(C1462&gt;=20, C1462&lt;35), "20-35",
AND(C1462&gt;=35, C1462&lt;50), "35-50",
C1462&gt;=50, "50-100"
)</f>
        <v>35-50</v>
      </c>
      <c r="AK1462" t="str" cm="1">
        <f t="array" ref="AK1462">_xlfn.IFS(
G1462&lt;6, "&lt;6",
AND(G1462&gt;=6, G1462&lt;12), "6-12",
AND(G1462&gt;=12, G1462&lt;18), "12-18",  AND(G1462&gt;=18, G1462&lt;24), "18-24", G1462&gt;=24, "24-36")</f>
        <v>24-36</v>
      </c>
    </row>
    <row r="1463" spans="1:37" x14ac:dyDescent="0.3">
      <c r="A1463" t="s">
        <v>1563</v>
      </c>
      <c r="B1463" t="s">
        <v>44</v>
      </c>
      <c r="C1463">
        <v>64</v>
      </c>
      <c r="D1463" t="s">
        <v>34</v>
      </c>
      <c r="E1463" t="s">
        <v>114</v>
      </c>
      <c r="F1463">
        <v>11</v>
      </c>
      <c r="G1463">
        <v>25</v>
      </c>
      <c r="H1463" t="s">
        <v>36</v>
      </c>
      <c r="I1463" t="s">
        <v>34</v>
      </c>
      <c r="J1463" t="s">
        <v>34</v>
      </c>
      <c r="K1463" t="s">
        <v>37</v>
      </c>
      <c r="L1463" t="s">
        <v>72</v>
      </c>
      <c r="M1463" t="s">
        <v>34</v>
      </c>
      <c r="N1463" t="s">
        <v>37</v>
      </c>
      <c r="O1463" t="s">
        <v>37</v>
      </c>
      <c r="P1463" t="s">
        <v>34</v>
      </c>
      <c r="Q1463" t="s">
        <v>37</v>
      </c>
      <c r="R1463" t="s">
        <v>37</v>
      </c>
      <c r="S1463" t="s">
        <v>37</v>
      </c>
      <c r="T1463" t="s">
        <v>37</v>
      </c>
      <c r="U1463" t="s">
        <v>67</v>
      </c>
      <c r="V1463" t="s">
        <v>37</v>
      </c>
      <c r="W1463" t="s">
        <v>51</v>
      </c>
      <c r="X1463">
        <v>53</v>
      </c>
      <c r="Y1463">
        <v>3656.25</v>
      </c>
      <c r="Z1463">
        <v>0</v>
      </c>
      <c r="AA1463">
        <v>0</v>
      </c>
      <c r="AB1463">
        <v>0</v>
      </c>
      <c r="AC1463">
        <v>3656.25</v>
      </c>
      <c r="AD1463" t="s">
        <v>41</v>
      </c>
      <c r="AE1463" t="s">
        <v>42</v>
      </c>
      <c r="AF1463" t="s">
        <v>42</v>
      </c>
      <c r="AG1463">
        <f t="shared" si="44"/>
        <v>0</v>
      </c>
      <c r="AH1463" t="str" cm="1">
        <f t="array" ref="AH1463">_xlfn.IFS(
X1463&lt;=20, "&lt;20",
AND(X1463&gt;=20, X1463&lt;50), "20-50",
AND(X1463&gt;=50, X1463&lt;100), "50-100",
X1463&gt;=100, "&gt;100"
)</f>
        <v>50-100</v>
      </c>
      <c r="AI1463">
        <f t="shared" si="45"/>
        <v>0</v>
      </c>
      <c r="AJ1463" t="str" cm="1">
        <f t="array" ref="AJ1463">_xlfn.IFS(
C1463&lt;=20, "&lt;20",
AND(C1463&gt;=20, C1463&lt;35), "20-35",
AND(C1463&gt;=35, C1463&lt;50), "35-50",
C1463&gt;=50, "50-100"
)</f>
        <v>50-100</v>
      </c>
      <c r="AK1463" t="str" cm="1">
        <f t="array" ref="AK1463">_xlfn.IFS(
G1463&lt;6, "&lt;6",
AND(G1463&gt;=6, G1463&lt;12), "6-12",
AND(G1463&gt;=12, G1463&lt;18), "12-18",  AND(G1463&gt;=18, G1463&lt;24), "18-24", G1463&gt;=24, "24-36")</f>
        <v>24-36</v>
      </c>
    </row>
    <row r="1464" spans="1:37" x14ac:dyDescent="0.3">
      <c r="A1464" t="s">
        <v>1564</v>
      </c>
      <c r="B1464" t="s">
        <v>44</v>
      </c>
      <c r="C1464">
        <v>53</v>
      </c>
      <c r="D1464" t="s">
        <v>34</v>
      </c>
      <c r="E1464" t="s">
        <v>56</v>
      </c>
      <c r="F1464">
        <v>9</v>
      </c>
      <c r="G1464">
        <v>10</v>
      </c>
      <c r="H1464" t="s">
        <v>36</v>
      </c>
      <c r="I1464" t="s">
        <v>37</v>
      </c>
      <c r="J1464" t="s">
        <v>37</v>
      </c>
      <c r="K1464" t="s">
        <v>37</v>
      </c>
      <c r="L1464" t="s">
        <v>72</v>
      </c>
      <c r="M1464" t="s">
        <v>34</v>
      </c>
      <c r="N1464" t="s">
        <v>37</v>
      </c>
      <c r="O1464" t="s">
        <v>37</v>
      </c>
      <c r="P1464" t="s">
        <v>34</v>
      </c>
      <c r="Q1464" t="s">
        <v>37</v>
      </c>
      <c r="R1464" t="s">
        <v>37</v>
      </c>
      <c r="S1464" t="s">
        <v>37</v>
      </c>
      <c r="T1464" t="s">
        <v>34</v>
      </c>
      <c r="U1464" t="s">
        <v>67</v>
      </c>
      <c r="V1464" t="s">
        <v>37</v>
      </c>
      <c r="W1464" t="s">
        <v>51</v>
      </c>
      <c r="X1464">
        <v>80.650000000000006</v>
      </c>
      <c r="Y1464">
        <v>5330.2</v>
      </c>
      <c r="Z1464">
        <v>0</v>
      </c>
      <c r="AA1464">
        <v>90</v>
      </c>
      <c r="AB1464">
        <v>1380.4</v>
      </c>
      <c r="AC1464">
        <v>6800.6</v>
      </c>
      <c r="AD1464" t="s">
        <v>41</v>
      </c>
      <c r="AE1464" t="s">
        <v>42</v>
      </c>
      <c r="AF1464" t="s">
        <v>42</v>
      </c>
      <c r="AG1464">
        <f t="shared" si="44"/>
        <v>0</v>
      </c>
      <c r="AH1464" t="str" cm="1">
        <f t="array" ref="AH1464">_xlfn.IFS(
X1464&lt;=20, "&lt;20",
AND(X1464&gt;=20, X1464&lt;50), "20-50",
AND(X1464&gt;=50, X1464&lt;100), "50-100",
X1464&gt;=100, "&gt;100"
)</f>
        <v>50-100</v>
      </c>
      <c r="AI1464">
        <f t="shared" si="45"/>
        <v>0</v>
      </c>
      <c r="AJ1464" t="str" cm="1">
        <f t="array" ref="AJ1464">_xlfn.IFS(
C1464&lt;=20, "&lt;20",
AND(C1464&gt;=20, C1464&lt;35), "20-35",
AND(C1464&gt;=35, C1464&lt;50), "35-50",
C1464&gt;=50, "50-100"
)</f>
        <v>50-100</v>
      </c>
      <c r="AK1464" t="str" cm="1">
        <f t="array" ref="AK1464">_xlfn.IFS(
G1464&lt;6, "&lt;6",
AND(G1464&gt;=6, G1464&lt;12), "6-12",
AND(G1464&gt;=12, G1464&lt;18), "12-18",  AND(G1464&gt;=18, G1464&lt;24), "18-24", G1464&gt;=24, "24-36")</f>
        <v>6-12</v>
      </c>
    </row>
    <row r="1465" spans="1:37" x14ac:dyDescent="0.3">
      <c r="A1465" t="s">
        <v>1565</v>
      </c>
      <c r="B1465" t="s">
        <v>33</v>
      </c>
      <c r="C1465">
        <v>24</v>
      </c>
      <c r="D1465" t="s">
        <v>37</v>
      </c>
      <c r="E1465" t="s">
        <v>56</v>
      </c>
      <c r="F1465">
        <v>15</v>
      </c>
      <c r="G1465">
        <v>6</v>
      </c>
      <c r="H1465" t="s">
        <v>36</v>
      </c>
      <c r="I1465" t="s">
        <v>37</v>
      </c>
      <c r="J1465" t="s">
        <v>34</v>
      </c>
      <c r="K1465" t="s">
        <v>37</v>
      </c>
      <c r="L1465" t="s">
        <v>50</v>
      </c>
      <c r="M1465" t="s">
        <v>34</v>
      </c>
      <c r="N1465" t="s">
        <v>34</v>
      </c>
      <c r="O1465" t="s">
        <v>37</v>
      </c>
      <c r="P1465" t="s">
        <v>34</v>
      </c>
      <c r="Q1465" t="s">
        <v>37</v>
      </c>
      <c r="R1465" t="s">
        <v>34</v>
      </c>
      <c r="S1465" t="s">
        <v>37</v>
      </c>
      <c r="T1465" t="s">
        <v>37</v>
      </c>
      <c r="U1465" t="s">
        <v>46</v>
      </c>
      <c r="V1465" t="s">
        <v>37</v>
      </c>
      <c r="W1465" t="s">
        <v>51</v>
      </c>
      <c r="X1465">
        <v>84.85</v>
      </c>
      <c r="Y1465">
        <v>84.85</v>
      </c>
      <c r="Z1465">
        <v>0</v>
      </c>
      <c r="AA1465">
        <v>0</v>
      </c>
      <c r="AB1465">
        <v>36.07</v>
      </c>
      <c r="AC1465">
        <v>120.92</v>
      </c>
      <c r="AD1465" t="s">
        <v>52</v>
      </c>
      <c r="AE1465" t="s">
        <v>53</v>
      </c>
      <c r="AF1465" t="s">
        <v>54</v>
      </c>
      <c r="AG1465">
        <f t="shared" si="44"/>
        <v>1</v>
      </c>
      <c r="AH1465" t="str" cm="1">
        <f t="array" ref="AH1465">_xlfn.IFS(
X1465&lt;=20, "&lt;20",
AND(X1465&gt;=20, X1465&lt;50), "20-50",
AND(X1465&gt;=50, X1465&lt;100), "50-100",
X1465&gt;=100, "&gt;100"
)</f>
        <v>50-100</v>
      </c>
      <c r="AI1465">
        <f t="shared" si="45"/>
        <v>0</v>
      </c>
      <c r="AJ1465" t="str" cm="1">
        <f t="array" ref="AJ1465">_xlfn.IFS(
C1465&lt;=20, "&lt;20",
AND(C1465&gt;=20, C1465&lt;35), "20-35",
AND(C1465&gt;=35, C1465&lt;50), "35-50",
C1465&gt;=50, "50-100"
)</f>
        <v>20-35</v>
      </c>
      <c r="AK1465" t="str" cm="1">
        <f t="array" ref="AK1465">_xlfn.IFS(
G1465&lt;6, "&lt;6",
AND(G1465&gt;=6, G1465&lt;12), "6-12",
AND(G1465&gt;=12, G1465&lt;18), "12-18",  AND(G1465&gt;=18, G1465&lt;24), "18-24", G1465&gt;=24, "24-36")</f>
        <v>6-12</v>
      </c>
    </row>
    <row r="1466" spans="1:37" x14ac:dyDescent="0.3">
      <c r="A1466" t="s">
        <v>1566</v>
      </c>
      <c r="B1466" t="s">
        <v>44</v>
      </c>
      <c r="C1466">
        <v>56</v>
      </c>
      <c r="D1466" t="s">
        <v>37</v>
      </c>
      <c r="E1466" t="s">
        <v>90</v>
      </c>
      <c r="F1466">
        <v>1</v>
      </c>
      <c r="G1466">
        <v>29</v>
      </c>
      <c r="H1466" t="s">
        <v>36</v>
      </c>
      <c r="I1466" t="s">
        <v>37</v>
      </c>
      <c r="J1466" t="s">
        <v>37</v>
      </c>
      <c r="K1466" t="s">
        <v>37</v>
      </c>
      <c r="L1466" t="s">
        <v>72</v>
      </c>
      <c r="M1466" t="s">
        <v>37</v>
      </c>
      <c r="N1466" t="s">
        <v>34</v>
      </c>
      <c r="O1466" t="s">
        <v>34</v>
      </c>
      <c r="P1466" t="s">
        <v>37</v>
      </c>
      <c r="Q1466" t="s">
        <v>34</v>
      </c>
      <c r="R1466" t="s">
        <v>34</v>
      </c>
      <c r="S1466" t="s">
        <v>34</v>
      </c>
      <c r="T1466" t="s">
        <v>37</v>
      </c>
      <c r="U1466" t="s">
        <v>46</v>
      </c>
      <c r="V1466" t="s">
        <v>37</v>
      </c>
      <c r="W1466" t="s">
        <v>51</v>
      </c>
      <c r="X1466">
        <v>60.85</v>
      </c>
      <c r="Y1466">
        <v>2003.6</v>
      </c>
      <c r="Z1466">
        <v>0</v>
      </c>
      <c r="AA1466">
        <v>0</v>
      </c>
      <c r="AB1466">
        <v>418.2</v>
      </c>
      <c r="AC1466">
        <v>2421.8000000000002</v>
      </c>
      <c r="AD1466" t="s">
        <v>41</v>
      </c>
      <c r="AE1466" t="s">
        <v>42</v>
      </c>
      <c r="AF1466" t="s">
        <v>42</v>
      </c>
      <c r="AG1466">
        <f t="shared" si="44"/>
        <v>0</v>
      </c>
      <c r="AH1466" t="str" cm="1">
        <f t="array" ref="AH1466">_xlfn.IFS(
X1466&lt;=20, "&lt;20",
AND(X1466&gt;=20, X1466&lt;50), "20-50",
AND(X1466&gt;=50, X1466&lt;100), "50-100",
X1466&gt;=100, "&gt;100"
)</f>
        <v>50-100</v>
      </c>
      <c r="AI1466">
        <f t="shared" si="45"/>
        <v>0</v>
      </c>
      <c r="AJ1466" t="str" cm="1">
        <f t="array" ref="AJ1466">_xlfn.IFS(
C1466&lt;=20, "&lt;20",
AND(C1466&gt;=20, C1466&lt;35), "20-35",
AND(C1466&gt;=35, C1466&lt;50), "35-50",
C1466&gt;=50, "50-100"
)</f>
        <v>50-100</v>
      </c>
      <c r="AK1466" t="str" cm="1">
        <f t="array" ref="AK1466">_xlfn.IFS(
G1466&lt;6, "&lt;6",
AND(G1466&gt;=6, G1466&lt;12), "6-12",
AND(G1466&gt;=12, G1466&lt;18), "12-18",  AND(G1466&gt;=18, G1466&lt;24), "18-24", G1466&gt;=24, "24-36")</f>
        <v>24-36</v>
      </c>
    </row>
    <row r="1467" spans="1:37" x14ac:dyDescent="0.3">
      <c r="A1467" t="s">
        <v>1567</v>
      </c>
      <c r="B1467" t="s">
        <v>44</v>
      </c>
      <c r="C1467">
        <v>29</v>
      </c>
      <c r="D1467" t="s">
        <v>34</v>
      </c>
      <c r="E1467" t="s">
        <v>103</v>
      </c>
      <c r="F1467">
        <v>3</v>
      </c>
      <c r="G1467">
        <v>21</v>
      </c>
      <c r="H1467" t="s">
        <v>36</v>
      </c>
      <c r="I1467" t="s">
        <v>37</v>
      </c>
      <c r="J1467" t="s">
        <v>37</v>
      </c>
      <c r="K1467" t="s">
        <v>37</v>
      </c>
      <c r="L1467" t="s">
        <v>50</v>
      </c>
      <c r="M1467" t="s">
        <v>34</v>
      </c>
      <c r="N1467" t="s">
        <v>34</v>
      </c>
      <c r="O1467" t="s">
        <v>37</v>
      </c>
      <c r="P1467" t="s">
        <v>34</v>
      </c>
      <c r="Q1467" t="s">
        <v>34</v>
      </c>
      <c r="R1467" t="s">
        <v>34</v>
      </c>
      <c r="S1467" t="s">
        <v>37</v>
      </c>
      <c r="T1467" t="s">
        <v>37</v>
      </c>
      <c r="U1467" t="s">
        <v>46</v>
      </c>
      <c r="V1467" t="s">
        <v>37</v>
      </c>
      <c r="W1467" t="s">
        <v>40</v>
      </c>
      <c r="X1467">
        <v>79.650000000000006</v>
      </c>
      <c r="Y1467">
        <v>1928.7</v>
      </c>
      <c r="Z1467">
        <v>0</v>
      </c>
      <c r="AA1467">
        <v>0</v>
      </c>
      <c r="AB1467">
        <v>1078.32</v>
      </c>
      <c r="AC1467">
        <v>3007.02</v>
      </c>
      <c r="AD1467" t="s">
        <v>41</v>
      </c>
      <c r="AE1467" t="s">
        <v>42</v>
      </c>
      <c r="AF1467" t="s">
        <v>42</v>
      </c>
      <c r="AG1467">
        <f t="shared" si="44"/>
        <v>0</v>
      </c>
      <c r="AH1467" t="str" cm="1">
        <f t="array" ref="AH1467">_xlfn.IFS(
X1467&lt;=20, "&lt;20",
AND(X1467&gt;=20, X1467&lt;50), "20-50",
AND(X1467&gt;=50, X1467&lt;100), "50-100",
X1467&gt;=100, "&gt;100"
)</f>
        <v>50-100</v>
      </c>
      <c r="AI1467">
        <f t="shared" si="45"/>
        <v>0</v>
      </c>
      <c r="AJ1467" t="str" cm="1">
        <f t="array" ref="AJ1467">_xlfn.IFS(
C1467&lt;=20, "&lt;20",
AND(C1467&gt;=20, C1467&lt;35), "20-35",
AND(C1467&gt;=35, C1467&lt;50), "35-50",
C1467&gt;=50, "50-100"
)</f>
        <v>20-35</v>
      </c>
      <c r="AK1467" t="str" cm="1">
        <f t="array" ref="AK1467">_xlfn.IFS(
G1467&lt;6, "&lt;6",
AND(G1467&gt;=6, G1467&lt;12), "6-12",
AND(G1467&gt;=12, G1467&lt;18), "12-18",  AND(G1467&gt;=18, G1467&lt;24), "18-24", G1467&gt;=24, "24-36")</f>
        <v>18-24</v>
      </c>
    </row>
    <row r="1468" spans="1:37" x14ac:dyDescent="0.3">
      <c r="A1468" t="s">
        <v>1568</v>
      </c>
      <c r="B1468" t="s">
        <v>33</v>
      </c>
      <c r="C1468">
        <v>68</v>
      </c>
      <c r="D1468" t="s">
        <v>37</v>
      </c>
      <c r="E1468" t="s">
        <v>74</v>
      </c>
      <c r="F1468">
        <v>2</v>
      </c>
      <c r="G1468">
        <v>30</v>
      </c>
      <c r="H1468" t="s">
        <v>70</v>
      </c>
      <c r="I1468" t="s">
        <v>37</v>
      </c>
      <c r="J1468" t="s">
        <v>37</v>
      </c>
      <c r="K1468" t="s">
        <v>37</v>
      </c>
      <c r="L1468" t="s">
        <v>50</v>
      </c>
      <c r="M1468" t="s">
        <v>37</v>
      </c>
      <c r="N1468" t="s">
        <v>37</v>
      </c>
      <c r="O1468" t="s">
        <v>34</v>
      </c>
      <c r="P1468" t="s">
        <v>37</v>
      </c>
      <c r="Q1468" t="s">
        <v>34</v>
      </c>
      <c r="R1468" t="s">
        <v>34</v>
      </c>
      <c r="S1468" t="s">
        <v>34</v>
      </c>
      <c r="T1468" t="s">
        <v>34</v>
      </c>
      <c r="U1468" t="s">
        <v>39</v>
      </c>
      <c r="V1468" t="s">
        <v>37</v>
      </c>
      <c r="W1468" t="s">
        <v>51</v>
      </c>
      <c r="X1468">
        <v>89.85</v>
      </c>
      <c r="Y1468">
        <v>5125.75</v>
      </c>
      <c r="Z1468">
        <v>0</v>
      </c>
      <c r="AA1468">
        <v>130</v>
      </c>
      <c r="AB1468">
        <v>1068.94</v>
      </c>
      <c r="AC1468">
        <v>6324.69</v>
      </c>
      <c r="AD1468" t="s">
        <v>41</v>
      </c>
      <c r="AE1468" t="s">
        <v>42</v>
      </c>
      <c r="AF1468" t="s">
        <v>42</v>
      </c>
      <c r="AG1468">
        <f t="shared" si="44"/>
        <v>0</v>
      </c>
      <c r="AH1468" t="str" cm="1">
        <f t="array" ref="AH1468">_xlfn.IFS(
X1468&lt;=20, "&lt;20",
AND(X1468&gt;=20, X1468&lt;50), "20-50",
AND(X1468&gt;=50, X1468&lt;100), "50-100",
X1468&gt;=100, "&gt;100"
)</f>
        <v>50-100</v>
      </c>
      <c r="AI1468">
        <f t="shared" si="45"/>
        <v>0</v>
      </c>
      <c r="AJ1468" t="str" cm="1">
        <f t="array" ref="AJ1468">_xlfn.IFS(
C1468&lt;=20, "&lt;20",
AND(C1468&gt;=20, C1468&lt;35), "20-35",
AND(C1468&gt;=35, C1468&lt;50), "35-50",
C1468&gt;=50, "50-100"
)</f>
        <v>50-100</v>
      </c>
      <c r="AK1468" t="str" cm="1">
        <f t="array" ref="AK1468">_xlfn.IFS(
G1468&lt;6, "&lt;6",
AND(G1468&gt;=6, G1468&lt;12), "6-12",
AND(G1468&gt;=12, G1468&lt;18), "12-18",  AND(G1468&gt;=18, G1468&lt;24), "18-24", G1468&gt;=24, "24-36")</f>
        <v>24-36</v>
      </c>
    </row>
    <row r="1469" spans="1:37" x14ac:dyDescent="0.3">
      <c r="A1469" t="s">
        <v>1569</v>
      </c>
      <c r="B1469" t="s">
        <v>44</v>
      </c>
      <c r="C1469">
        <v>79</v>
      </c>
      <c r="D1469" t="s">
        <v>34</v>
      </c>
      <c r="E1469" t="s">
        <v>82</v>
      </c>
      <c r="F1469">
        <v>2</v>
      </c>
      <c r="G1469">
        <v>25</v>
      </c>
      <c r="H1469" t="s">
        <v>36</v>
      </c>
      <c r="I1469" t="s">
        <v>37</v>
      </c>
      <c r="J1469" t="s">
        <v>37</v>
      </c>
      <c r="K1469" t="s">
        <v>37</v>
      </c>
      <c r="L1469" t="s">
        <v>50</v>
      </c>
      <c r="M1469" t="s">
        <v>34</v>
      </c>
      <c r="N1469" t="s">
        <v>34</v>
      </c>
      <c r="O1469" t="s">
        <v>34</v>
      </c>
      <c r="P1469" t="s">
        <v>34</v>
      </c>
      <c r="Q1469" t="s">
        <v>37</v>
      </c>
      <c r="R1469" t="s">
        <v>34</v>
      </c>
      <c r="S1469" t="s">
        <v>34</v>
      </c>
      <c r="T1469" t="s">
        <v>34</v>
      </c>
      <c r="U1469" t="s">
        <v>46</v>
      </c>
      <c r="V1469" t="s">
        <v>37</v>
      </c>
      <c r="W1469" t="s">
        <v>51</v>
      </c>
      <c r="X1469">
        <v>84.8</v>
      </c>
      <c r="Y1469">
        <v>546.95000000000005</v>
      </c>
      <c r="Z1469">
        <v>0</v>
      </c>
      <c r="AA1469">
        <v>0</v>
      </c>
      <c r="AB1469">
        <v>276.57</v>
      </c>
      <c r="AC1469">
        <v>823.52</v>
      </c>
      <c r="AD1469" t="s">
        <v>52</v>
      </c>
      <c r="AE1469" t="s">
        <v>53</v>
      </c>
      <c r="AF1469" t="s">
        <v>91</v>
      </c>
      <c r="AG1469">
        <f t="shared" si="44"/>
        <v>1</v>
      </c>
      <c r="AH1469" t="str" cm="1">
        <f t="array" ref="AH1469">_xlfn.IFS(
X1469&lt;=20, "&lt;20",
AND(X1469&gt;=20, X1469&lt;50), "20-50",
AND(X1469&gt;=50, X1469&lt;100), "50-100",
X1469&gt;=100, "&gt;100"
)</f>
        <v>50-100</v>
      </c>
      <c r="AI1469">
        <f t="shared" si="45"/>
        <v>0</v>
      </c>
      <c r="AJ1469" t="str" cm="1">
        <f t="array" ref="AJ1469">_xlfn.IFS(
C1469&lt;=20, "&lt;20",
AND(C1469&gt;=20, C1469&lt;35), "20-35",
AND(C1469&gt;=35, C1469&lt;50), "35-50",
C1469&gt;=50, "50-100"
)</f>
        <v>50-100</v>
      </c>
      <c r="AK1469" t="str" cm="1">
        <f t="array" ref="AK1469">_xlfn.IFS(
G1469&lt;6, "&lt;6",
AND(G1469&gt;=6, G1469&lt;12), "6-12",
AND(G1469&gt;=12, G1469&lt;18), "12-18",  AND(G1469&gt;=18, G1469&lt;24), "18-24", G1469&gt;=24, "24-36")</f>
        <v>24-36</v>
      </c>
    </row>
    <row r="1470" spans="1:37" x14ac:dyDescent="0.3">
      <c r="A1470" t="s">
        <v>1570</v>
      </c>
      <c r="B1470" t="s">
        <v>33</v>
      </c>
      <c r="C1470">
        <v>60</v>
      </c>
      <c r="D1470" t="s">
        <v>37</v>
      </c>
      <c r="E1470" t="s">
        <v>56</v>
      </c>
      <c r="F1470">
        <v>7</v>
      </c>
      <c r="G1470">
        <v>10</v>
      </c>
      <c r="H1470" t="s">
        <v>49</v>
      </c>
      <c r="I1470" t="s">
        <v>37</v>
      </c>
      <c r="J1470" t="s">
        <v>34</v>
      </c>
      <c r="K1470" t="s">
        <v>37</v>
      </c>
      <c r="L1470" t="s">
        <v>72</v>
      </c>
      <c r="M1470" t="s">
        <v>34</v>
      </c>
      <c r="N1470" t="s">
        <v>37</v>
      </c>
      <c r="O1470" t="s">
        <v>34</v>
      </c>
      <c r="P1470" t="s">
        <v>34</v>
      </c>
      <c r="Q1470" t="s">
        <v>34</v>
      </c>
      <c r="R1470" t="s">
        <v>34</v>
      </c>
      <c r="S1470" t="s">
        <v>34</v>
      </c>
      <c r="T1470" t="s">
        <v>37</v>
      </c>
      <c r="U1470" t="s">
        <v>46</v>
      </c>
      <c r="V1470" t="s">
        <v>34</v>
      </c>
      <c r="W1470" t="s">
        <v>51</v>
      </c>
      <c r="X1470">
        <v>50.8</v>
      </c>
      <c r="Y1470">
        <v>50.8</v>
      </c>
      <c r="Z1470">
        <v>0</v>
      </c>
      <c r="AA1470">
        <v>0</v>
      </c>
      <c r="AB1470">
        <v>1.28</v>
      </c>
      <c r="AC1470">
        <v>52.08</v>
      </c>
      <c r="AD1470" t="s">
        <v>52</v>
      </c>
      <c r="AE1470" t="s">
        <v>53</v>
      </c>
      <c r="AF1470" t="s">
        <v>54</v>
      </c>
      <c r="AG1470">
        <f t="shared" si="44"/>
        <v>1</v>
      </c>
      <c r="AH1470" t="str" cm="1">
        <f t="array" ref="AH1470">_xlfn.IFS(
X1470&lt;=20, "&lt;20",
AND(X1470&gt;=20, X1470&lt;50), "20-50",
AND(X1470&gt;=50, X1470&lt;100), "50-100",
X1470&gt;=100, "&gt;100"
)</f>
        <v>50-100</v>
      </c>
      <c r="AI1470">
        <f t="shared" si="45"/>
        <v>0</v>
      </c>
      <c r="AJ1470" t="str" cm="1">
        <f t="array" ref="AJ1470">_xlfn.IFS(
C1470&lt;=20, "&lt;20",
AND(C1470&gt;=20, C1470&lt;35), "20-35",
AND(C1470&gt;=35, C1470&lt;50), "35-50",
C1470&gt;=50, "50-100"
)</f>
        <v>50-100</v>
      </c>
      <c r="AK1470" t="str" cm="1">
        <f t="array" ref="AK1470">_xlfn.IFS(
G1470&lt;6, "&lt;6",
AND(G1470&gt;=6, G1470&lt;12), "6-12",
AND(G1470&gt;=12, G1470&lt;18), "12-18",  AND(G1470&gt;=18, G1470&lt;24), "18-24", G1470&gt;=24, "24-36")</f>
        <v>6-12</v>
      </c>
    </row>
    <row r="1471" spans="1:37" x14ac:dyDescent="0.3">
      <c r="A1471" t="s">
        <v>1571</v>
      </c>
      <c r="B1471" t="s">
        <v>44</v>
      </c>
      <c r="C1471">
        <v>55</v>
      </c>
      <c r="D1471" t="s">
        <v>34</v>
      </c>
      <c r="E1471" t="s">
        <v>90</v>
      </c>
      <c r="F1471">
        <v>9</v>
      </c>
      <c r="G1471">
        <v>25</v>
      </c>
      <c r="H1471" t="s">
        <v>36</v>
      </c>
      <c r="I1471" t="s">
        <v>37</v>
      </c>
      <c r="J1471" t="s">
        <v>34</v>
      </c>
      <c r="K1471" t="s">
        <v>37</v>
      </c>
      <c r="L1471" t="s">
        <v>38</v>
      </c>
      <c r="M1471" t="s">
        <v>37</v>
      </c>
      <c r="N1471" t="s">
        <v>34</v>
      </c>
      <c r="O1471" t="s">
        <v>34</v>
      </c>
      <c r="P1471" t="s">
        <v>34</v>
      </c>
      <c r="Q1471" t="s">
        <v>34</v>
      </c>
      <c r="R1471" t="s">
        <v>34</v>
      </c>
      <c r="S1471" t="s">
        <v>34</v>
      </c>
      <c r="T1471" t="s">
        <v>37</v>
      </c>
      <c r="U1471" t="s">
        <v>46</v>
      </c>
      <c r="V1471" t="s">
        <v>37</v>
      </c>
      <c r="W1471" t="s">
        <v>143</v>
      </c>
      <c r="X1471">
        <v>51</v>
      </c>
      <c r="Y1471">
        <v>354.05</v>
      </c>
      <c r="Z1471">
        <v>0</v>
      </c>
      <c r="AA1471">
        <v>0</v>
      </c>
      <c r="AB1471">
        <v>241.43</v>
      </c>
      <c r="AC1471">
        <v>595.48</v>
      </c>
      <c r="AD1471" t="s">
        <v>52</v>
      </c>
      <c r="AE1471" t="s">
        <v>104</v>
      </c>
      <c r="AF1471" t="s">
        <v>105</v>
      </c>
      <c r="AG1471">
        <f t="shared" si="44"/>
        <v>1</v>
      </c>
      <c r="AH1471" t="str" cm="1">
        <f t="array" ref="AH1471">_xlfn.IFS(
X1471&lt;=20, "&lt;20",
AND(X1471&gt;=20, X1471&lt;50), "20-50",
AND(X1471&gt;=50, X1471&lt;100), "50-100",
X1471&gt;=100, "&gt;100"
)</f>
        <v>50-100</v>
      </c>
      <c r="AI1471">
        <f t="shared" si="45"/>
        <v>0</v>
      </c>
      <c r="AJ1471" t="str" cm="1">
        <f t="array" ref="AJ1471">_xlfn.IFS(
C1471&lt;=20, "&lt;20",
AND(C1471&gt;=20, C1471&lt;35), "20-35",
AND(C1471&gt;=35, C1471&lt;50), "35-50",
C1471&gt;=50, "50-100"
)</f>
        <v>50-100</v>
      </c>
      <c r="AK1471" t="str" cm="1">
        <f t="array" ref="AK1471">_xlfn.IFS(
G1471&lt;6, "&lt;6",
AND(G1471&gt;=6, G1471&lt;12), "6-12",
AND(G1471&gt;=12, G1471&lt;18), "12-18",  AND(G1471&gt;=18, G1471&lt;24), "18-24", G1471&gt;=24, "24-36")</f>
        <v>24-36</v>
      </c>
    </row>
    <row r="1472" spans="1:37" x14ac:dyDescent="0.3">
      <c r="A1472" t="s">
        <v>1572</v>
      </c>
      <c r="B1472" t="s">
        <v>44</v>
      </c>
      <c r="C1472">
        <v>69</v>
      </c>
      <c r="D1472" t="s">
        <v>34</v>
      </c>
      <c r="E1472" t="s">
        <v>130</v>
      </c>
      <c r="F1472">
        <v>10</v>
      </c>
      <c r="G1472">
        <v>19</v>
      </c>
      <c r="H1472" t="s">
        <v>36</v>
      </c>
      <c r="I1472" t="s">
        <v>37</v>
      </c>
      <c r="J1472" t="s">
        <v>34</v>
      </c>
      <c r="K1472" t="s">
        <v>37</v>
      </c>
      <c r="L1472" t="s">
        <v>50</v>
      </c>
      <c r="M1472" t="s">
        <v>34</v>
      </c>
      <c r="N1472" t="s">
        <v>34</v>
      </c>
      <c r="O1472" t="s">
        <v>37</v>
      </c>
      <c r="P1472" t="s">
        <v>37</v>
      </c>
      <c r="Q1472" t="s">
        <v>37</v>
      </c>
      <c r="R1472" t="s">
        <v>34</v>
      </c>
      <c r="S1472" t="s">
        <v>34</v>
      </c>
      <c r="T1472" t="s">
        <v>37</v>
      </c>
      <c r="U1472" t="s">
        <v>67</v>
      </c>
      <c r="V1472" t="s">
        <v>34</v>
      </c>
      <c r="W1472" t="s">
        <v>51</v>
      </c>
      <c r="X1472">
        <v>90</v>
      </c>
      <c r="Y1472">
        <v>3371.75</v>
      </c>
      <c r="Z1472">
        <v>0</v>
      </c>
      <c r="AA1472">
        <v>0</v>
      </c>
      <c r="AB1472">
        <v>577.20000000000005</v>
      </c>
      <c r="AC1472">
        <v>3948.95</v>
      </c>
      <c r="AD1472" t="s">
        <v>41</v>
      </c>
      <c r="AE1472" t="s">
        <v>42</v>
      </c>
      <c r="AF1472" t="s">
        <v>42</v>
      </c>
      <c r="AG1472">
        <f t="shared" si="44"/>
        <v>0</v>
      </c>
      <c r="AH1472" t="str" cm="1">
        <f t="array" ref="AH1472">_xlfn.IFS(
X1472&lt;=20, "&lt;20",
AND(X1472&gt;=20, X1472&lt;50), "20-50",
AND(X1472&gt;=50, X1472&lt;100), "50-100",
X1472&gt;=100, "&gt;100"
)</f>
        <v>50-100</v>
      </c>
      <c r="AI1472">
        <f t="shared" si="45"/>
        <v>0</v>
      </c>
      <c r="AJ1472" t="str" cm="1">
        <f t="array" ref="AJ1472">_xlfn.IFS(
C1472&lt;=20, "&lt;20",
AND(C1472&gt;=20, C1472&lt;35), "20-35",
AND(C1472&gt;=35, C1472&lt;50), "35-50",
C1472&gt;=50, "50-100"
)</f>
        <v>50-100</v>
      </c>
      <c r="AK1472" t="str" cm="1">
        <f t="array" ref="AK1472">_xlfn.IFS(
G1472&lt;6, "&lt;6",
AND(G1472&gt;=6, G1472&lt;12), "6-12",
AND(G1472&gt;=12, G1472&lt;18), "12-18",  AND(G1472&gt;=18, G1472&lt;24), "18-24", G1472&gt;=24, "24-36")</f>
        <v>18-24</v>
      </c>
    </row>
    <row r="1473" spans="1:37" x14ac:dyDescent="0.3">
      <c r="A1473" t="s">
        <v>1573</v>
      </c>
      <c r="B1473" t="s">
        <v>44</v>
      </c>
      <c r="C1473">
        <v>37</v>
      </c>
      <c r="D1473" t="s">
        <v>34</v>
      </c>
      <c r="E1473" t="s">
        <v>74</v>
      </c>
      <c r="F1473">
        <v>13</v>
      </c>
      <c r="G1473">
        <v>3</v>
      </c>
      <c r="H1473" t="s">
        <v>70</v>
      </c>
      <c r="I1473" t="s">
        <v>37</v>
      </c>
      <c r="J1473" t="s">
        <v>37</v>
      </c>
      <c r="K1473" t="s">
        <v>34</v>
      </c>
      <c r="L1473" t="s">
        <v>34</v>
      </c>
      <c r="M1473" t="s">
        <v>34</v>
      </c>
      <c r="N1473" t="s">
        <v>34</v>
      </c>
      <c r="O1473" t="s">
        <v>34</v>
      </c>
      <c r="P1473" t="s">
        <v>34</v>
      </c>
      <c r="Q1473" t="s">
        <v>34</v>
      </c>
      <c r="R1473" t="s">
        <v>34</v>
      </c>
      <c r="S1473" t="s">
        <v>34</v>
      </c>
      <c r="T1473" t="s">
        <v>34</v>
      </c>
      <c r="U1473" t="s">
        <v>67</v>
      </c>
      <c r="V1473" t="s">
        <v>34</v>
      </c>
      <c r="W1473" t="s">
        <v>40</v>
      </c>
      <c r="X1473">
        <v>24.55</v>
      </c>
      <c r="Y1473">
        <v>1331.05</v>
      </c>
      <c r="Z1473">
        <v>0</v>
      </c>
      <c r="AA1473">
        <v>0</v>
      </c>
      <c r="AB1473">
        <v>1536.6</v>
      </c>
      <c r="AC1473">
        <v>2867.65</v>
      </c>
      <c r="AD1473" t="s">
        <v>41</v>
      </c>
      <c r="AE1473" t="s">
        <v>42</v>
      </c>
      <c r="AF1473" t="s">
        <v>42</v>
      </c>
      <c r="AG1473">
        <f t="shared" si="44"/>
        <v>0</v>
      </c>
      <c r="AH1473" t="str" cm="1">
        <f t="array" ref="AH1473">_xlfn.IFS(
X1473&lt;=20, "&lt;20",
AND(X1473&gt;=20, X1473&lt;50), "20-50",
AND(X1473&gt;=50, X1473&lt;100), "50-100",
X1473&gt;=100, "&gt;100"
)</f>
        <v>20-50</v>
      </c>
      <c r="AI1473">
        <f t="shared" si="45"/>
        <v>0</v>
      </c>
      <c r="AJ1473" t="str" cm="1">
        <f t="array" ref="AJ1473">_xlfn.IFS(
C1473&lt;=20, "&lt;20",
AND(C1473&gt;=20, C1473&lt;35), "20-35",
AND(C1473&gt;=35, C1473&lt;50), "35-50",
C1473&gt;=50, "50-100"
)</f>
        <v>35-50</v>
      </c>
      <c r="AK1473" t="str" cm="1">
        <f t="array" ref="AK1473">_xlfn.IFS(
G1473&lt;6, "&lt;6",
AND(G1473&gt;=6, G1473&lt;12), "6-12",
AND(G1473&gt;=12, G1473&lt;18), "12-18",  AND(G1473&gt;=18, G1473&lt;24), "18-24", G1473&gt;=24, "24-36")</f>
        <v>&lt;6</v>
      </c>
    </row>
    <row r="1474" spans="1:37" x14ac:dyDescent="0.3">
      <c r="A1474" t="s">
        <v>1574</v>
      </c>
      <c r="B1474" t="s">
        <v>44</v>
      </c>
      <c r="C1474">
        <v>44</v>
      </c>
      <c r="D1474" t="s">
        <v>37</v>
      </c>
      <c r="E1474" t="s">
        <v>61</v>
      </c>
      <c r="F1474">
        <v>13</v>
      </c>
      <c r="G1474">
        <v>1</v>
      </c>
      <c r="H1474" t="s">
        <v>36</v>
      </c>
      <c r="I1474" t="s">
        <v>37</v>
      </c>
      <c r="J1474" t="s">
        <v>34</v>
      </c>
      <c r="K1474" t="s">
        <v>34</v>
      </c>
      <c r="L1474" t="s">
        <v>34</v>
      </c>
      <c r="M1474" t="s">
        <v>34</v>
      </c>
      <c r="N1474" t="s">
        <v>34</v>
      </c>
      <c r="O1474" t="s">
        <v>34</v>
      </c>
      <c r="P1474" t="s">
        <v>34</v>
      </c>
      <c r="Q1474" t="s">
        <v>34</v>
      </c>
      <c r="R1474" t="s">
        <v>34</v>
      </c>
      <c r="S1474" t="s">
        <v>34</v>
      </c>
      <c r="T1474" t="s">
        <v>34</v>
      </c>
      <c r="U1474" t="s">
        <v>67</v>
      </c>
      <c r="V1474" t="s">
        <v>37</v>
      </c>
      <c r="W1474" t="s">
        <v>51</v>
      </c>
      <c r="X1474">
        <v>20</v>
      </c>
      <c r="Y1474">
        <v>886.4</v>
      </c>
      <c r="Z1474">
        <v>0</v>
      </c>
      <c r="AA1474">
        <v>0</v>
      </c>
      <c r="AB1474">
        <v>977.85</v>
      </c>
      <c r="AC1474">
        <v>1864.25</v>
      </c>
      <c r="AD1474" t="s">
        <v>41</v>
      </c>
      <c r="AE1474" t="s">
        <v>42</v>
      </c>
      <c r="AF1474" t="s">
        <v>42</v>
      </c>
      <c r="AG1474">
        <f t="shared" si="44"/>
        <v>0</v>
      </c>
      <c r="AH1474" t="str" cm="1">
        <f t="array" ref="AH1474">_xlfn.IFS(
X1474&lt;=20, "&lt;20",
AND(X1474&gt;=20, X1474&lt;50), "20-50",
AND(X1474&gt;=50, X1474&lt;100), "50-100",
X1474&gt;=100, "&gt;100"
)</f>
        <v>&lt;20</v>
      </c>
      <c r="AI1474">
        <f t="shared" si="45"/>
        <v>0</v>
      </c>
      <c r="AJ1474" t="str" cm="1">
        <f t="array" ref="AJ1474">_xlfn.IFS(
C1474&lt;=20, "&lt;20",
AND(C1474&gt;=20, C1474&lt;35), "20-35",
AND(C1474&gt;=35, C1474&lt;50), "35-50",
C1474&gt;=50, "50-100"
)</f>
        <v>35-50</v>
      </c>
      <c r="AK1474" t="str" cm="1">
        <f t="array" ref="AK1474">_xlfn.IFS(
G1474&lt;6, "&lt;6",
AND(G1474&gt;=6, G1474&lt;12), "6-12",
AND(G1474&gt;=12, G1474&lt;18), "12-18",  AND(G1474&gt;=18, G1474&lt;24), "18-24", G1474&gt;=24, "24-36")</f>
        <v>&lt;6</v>
      </c>
    </row>
    <row r="1475" spans="1:37" x14ac:dyDescent="0.3">
      <c r="A1475" t="s">
        <v>1575</v>
      </c>
      <c r="B1475" t="s">
        <v>33</v>
      </c>
      <c r="C1475">
        <v>57</v>
      </c>
      <c r="D1475" t="s">
        <v>34</v>
      </c>
      <c r="E1475" t="s">
        <v>48</v>
      </c>
      <c r="F1475">
        <v>4</v>
      </c>
      <c r="G1475">
        <v>22</v>
      </c>
      <c r="H1475" t="s">
        <v>36</v>
      </c>
      <c r="I1475" t="s">
        <v>37</v>
      </c>
      <c r="J1475" t="s">
        <v>37</v>
      </c>
      <c r="K1475" t="s">
        <v>34</v>
      </c>
      <c r="L1475" t="s">
        <v>34</v>
      </c>
      <c r="M1475" t="s">
        <v>34</v>
      </c>
      <c r="N1475" t="s">
        <v>34</v>
      </c>
      <c r="O1475" t="s">
        <v>34</v>
      </c>
      <c r="P1475" t="s">
        <v>34</v>
      </c>
      <c r="Q1475" t="s">
        <v>34</v>
      </c>
      <c r="R1475" t="s">
        <v>34</v>
      </c>
      <c r="S1475" t="s">
        <v>34</v>
      </c>
      <c r="T1475" t="s">
        <v>34</v>
      </c>
      <c r="U1475" t="s">
        <v>67</v>
      </c>
      <c r="V1475" t="s">
        <v>34</v>
      </c>
      <c r="W1475" t="s">
        <v>40</v>
      </c>
      <c r="X1475">
        <v>24.25</v>
      </c>
      <c r="Y1475">
        <v>1077.95</v>
      </c>
      <c r="Z1475">
        <v>0</v>
      </c>
      <c r="AA1475">
        <v>0</v>
      </c>
      <c r="AB1475">
        <v>120.83</v>
      </c>
      <c r="AC1475">
        <v>1198.78</v>
      </c>
      <c r="AD1475" t="s">
        <v>41</v>
      </c>
      <c r="AE1475" t="s">
        <v>42</v>
      </c>
      <c r="AF1475" t="s">
        <v>42</v>
      </c>
      <c r="AG1475">
        <f t="shared" ref="AG1475:AG1538" si="46">IF(AD1475="Churned", 1,0)</f>
        <v>0</v>
      </c>
      <c r="AH1475" t="str" cm="1">
        <f t="array" ref="AH1475">_xlfn.IFS(
X1475&lt;=20, "&lt;20",
AND(X1475&gt;=20, X1475&lt;50), "20-50",
AND(X1475&gt;=50, X1475&lt;100), "50-100",
X1475&gt;=100, "&gt;100"
)</f>
        <v>20-50</v>
      </c>
      <c r="AI1475">
        <f t="shared" ref="AI1475:AI1538" si="47">IF(AD1475="Joined", 1, 0)</f>
        <v>0</v>
      </c>
      <c r="AJ1475" t="str" cm="1">
        <f t="array" ref="AJ1475">_xlfn.IFS(
C1475&lt;=20, "&lt;20",
AND(C1475&gt;=20, C1475&lt;35), "20-35",
AND(C1475&gt;=35, C1475&lt;50), "35-50",
C1475&gt;=50, "50-100"
)</f>
        <v>50-100</v>
      </c>
      <c r="AK1475" t="str" cm="1">
        <f t="array" ref="AK1475">_xlfn.IFS(
G1475&lt;6, "&lt;6",
AND(G1475&gt;=6, G1475&lt;12), "6-12",
AND(G1475&gt;=12, G1475&lt;18), "12-18",  AND(G1475&gt;=18, G1475&lt;24), "18-24", G1475&gt;=24, "24-36")</f>
        <v>18-24</v>
      </c>
    </row>
    <row r="1476" spans="1:37" x14ac:dyDescent="0.3">
      <c r="A1476" t="s">
        <v>1576</v>
      </c>
      <c r="B1476" t="s">
        <v>33</v>
      </c>
      <c r="C1476">
        <v>26</v>
      </c>
      <c r="D1476" t="s">
        <v>34</v>
      </c>
      <c r="E1476" t="s">
        <v>103</v>
      </c>
      <c r="F1476">
        <v>13</v>
      </c>
      <c r="G1476">
        <v>11</v>
      </c>
      <c r="H1476" t="s">
        <v>36</v>
      </c>
      <c r="I1476" t="s">
        <v>37</v>
      </c>
      <c r="J1476" t="s">
        <v>34</v>
      </c>
      <c r="K1476" t="s">
        <v>37</v>
      </c>
      <c r="L1476" t="s">
        <v>50</v>
      </c>
      <c r="M1476" t="s">
        <v>37</v>
      </c>
      <c r="N1476" t="s">
        <v>37</v>
      </c>
      <c r="O1476" t="s">
        <v>34</v>
      </c>
      <c r="P1476" t="s">
        <v>34</v>
      </c>
      <c r="Q1476" t="s">
        <v>34</v>
      </c>
      <c r="R1476" t="s">
        <v>34</v>
      </c>
      <c r="S1476" t="s">
        <v>34</v>
      </c>
      <c r="T1476" t="s">
        <v>37</v>
      </c>
      <c r="U1476" t="s">
        <v>46</v>
      </c>
      <c r="V1476" t="s">
        <v>34</v>
      </c>
      <c r="W1476" t="s">
        <v>51</v>
      </c>
      <c r="X1476">
        <v>81.95</v>
      </c>
      <c r="Y1476">
        <v>2070.0500000000002</v>
      </c>
      <c r="Z1476">
        <v>0</v>
      </c>
      <c r="AA1476">
        <v>0</v>
      </c>
      <c r="AB1476">
        <v>1116.7</v>
      </c>
      <c r="AC1476">
        <v>3186.75</v>
      </c>
      <c r="AD1476" t="s">
        <v>41</v>
      </c>
      <c r="AE1476" t="s">
        <v>42</v>
      </c>
      <c r="AF1476" t="s">
        <v>42</v>
      </c>
      <c r="AG1476">
        <f t="shared" si="46"/>
        <v>0</v>
      </c>
      <c r="AH1476" t="str" cm="1">
        <f t="array" ref="AH1476">_xlfn.IFS(
X1476&lt;=20, "&lt;20",
AND(X1476&gt;=20, X1476&lt;50), "20-50",
AND(X1476&gt;=50, X1476&lt;100), "50-100",
X1476&gt;=100, "&gt;100"
)</f>
        <v>50-100</v>
      </c>
      <c r="AI1476">
        <f t="shared" si="47"/>
        <v>0</v>
      </c>
      <c r="AJ1476" t="str" cm="1">
        <f t="array" ref="AJ1476">_xlfn.IFS(
C1476&lt;=20, "&lt;20",
AND(C1476&gt;=20, C1476&lt;35), "20-35",
AND(C1476&gt;=35, C1476&lt;50), "35-50",
C1476&gt;=50, "50-100"
)</f>
        <v>20-35</v>
      </c>
      <c r="AK1476" t="str" cm="1">
        <f t="array" ref="AK1476">_xlfn.IFS(
G1476&lt;6, "&lt;6",
AND(G1476&gt;=6, G1476&lt;12), "6-12",
AND(G1476&gt;=12, G1476&lt;18), "12-18",  AND(G1476&gt;=18, G1476&lt;24), "18-24", G1476&gt;=24, "24-36")</f>
        <v>6-12</v>
      </c>
    </row>
    <row r="1477" spans="1:37" x14ac:dyDescent="0.3">
      <c r="A1477" t="s">
        <v>1577</v>
      </c>
      <c r="B1477" t="s">
        <v>44</v>
      </c>
      <c r="C1477">
        <v>61</v>
      </c>
      <c r="D1477" t="s">
        <v>37</v>
      </c>
      <c r="E1477" t="s">
        <v>90</v>
      </c>
      <c r="F1477">
        <v>13</v>
      </c>
      <c r="G1477">
        <v>3</v>
      </c>
      <c r="H1477" t="s">
        <v>70</v>
      </c>
      <c r="I1477" t="s">
        <v>37</v>
      </c>
      <c r="J1477" t="s">
        <v>37</v>
      </c>
      <c r="K1477" t="s">
        <v>37</v>
      </c>
      <c r="L1477" t="s">
        <v>50</v>
      </c>
      <c r="M1477" t="s">
        <v>34</v>
      </c>
      <c r="N1477" t="s">
        <v>37</v>
      </c>
      <c r="O1477" t="s">
        <v>34</v>
      </c>
      <c r="P1477" t="s">
        <v>34</v>
      </c>
      <c r="Q1477" t="s">
        <v>37</v>
      </c>
      <c r="R1477" t="s">
        <v>37</v>
      </c>
      <c r="S1477" t="s">
        <v>37</v>
      </c>
      <c r="T1477" t="s">
        <v>37</v>
      </c>
      <c r="U1477" t="s">
        <v>46</v>
      </c>
      <c r="V1477" t="s">
        <v>34</v>
      </c>
      <c r="W1477" t="s">
        <v>51</v>
      </c>
      <c r="X1477">
        <v>98.6</v>
      </c>
      <c r="Y1477">
        <v>5581.05</v>
      </c>
      <c r="Z1477">
        <v>0</v>
      </c>
      <c r="AA1477">
        <v>0</v>
      </c>
      <c r="AB1477">
        <v>615.44000000000005</v>
      </c>
      <c r="AC1477">
        <v>6196.49</v>
      </c>
      <c r="AD1477" t="s">
        <v>41</v>
      </c>
      <c r="AE1477" t="s">
        <v>42</v>
      </c>
      <c r="AF1477" t="s">
        <v>42</v>
      </c>
      <c r="AG1477">
        <f t="shared" si="46"/>
        <v>0</v>
      </c>
      <c r="AH1477" t="str" cm="1">
        <f t="array" ref="AH1477">_xlfn.IFS(
X1477&lt;=20, "&lt;20",
AND(X1477&gt;=20, X1477&lt;50), "20-50",
AND(X1477&gt;=50, X1477&lt;100), "50-100",
X1477&gt;=100, "&gt;100"
)</f>
        <v>50-100</v>
      </c>
      <c r="AI1477">
        <f t="shared" si="47"/>
        <v>0</v>
      </c>
      <c r="AJ1477" t="str" cm="1">
        <f t="array" ref="AJ1477">_xlfn.IFS(
C1477&lt;=20, "&lt;20",
AND(C1477&gt;=20, C1477&lt;35), "20-35",
AND(C1477&gt;=35, C1477&lt;50), "35-50",
C1477&gt;=50, "50-100"
)</f>
        <v>50-100</v>
      </c>
      <c r="AK1477" t="str" cm="1">
        <f t="array" ref="AK1477">_xlfn.IFS(
G1477&lt;6, "&lt;6",
AND(G1477&gt;=6, G1477&lt;12), "6-12",
AND(G1477&gt;=12, G1477&lt;18), "12-18",  AND(G1477&gt;=18, G1477&lt;24), "18-24", G1477&gt;=24, "24-36")</f>
        <v>&lt;6</v>
      </c>
    </row>
    <row r="1478" spans="1:37" x14ac:dyDescent="0.3">
      <c r="A1478" t="s">
        <v>1578</v>
      </c>
      <c r="B1478" t="s">
        <v>44</v>
      </c>
      <c r="C1478">
        <v>44</v>
      </c>
      <c r="D1478" t="s">
        <v>37</v>
      </c>
      <c r="E1478" t="s">
        <v>82</v>
      </c>
      <c r="F1478">
        <v>4</v>
      </c>
      <c r="G1478">
        <v>25</v>
      </c>
      <c r="H1478" t="s">
        <v>49</v>
      </c>
      <c r="I1478" t="s">
        <v>34</v>
      </c>
      <c r="J1478" t="s">
        <v>34</v>
      </c>
      <c r="K1478" t="s">
        <v>37</v>
      </c>
      <c r="L1478" t="s">
        <v>72</v>
      </c>
      <c r="M1478" t="s">
        <v>34</v>
      </c>
      <c r="N1478" t="s">
        <v>34</v>
      </c>
      <c r="O1478" t="s">
        <v>34</v>
      </c>
      <c r="P1478" t="s">
        <v>34</v>
      </c>
      <c r="Q1478" t="s">
        <v>34</v>
      </c>
      <c r="R1478" t="s">
        <v>34</v>
      </c>
      <c r="S1478" t="s">
        <v>34</v>
      </c>
      <c r="T1478" t="s">
        <v>34</v>
      </c>
      <c r="U1478" t="s">
        <v>46</v>
      </c>
      <c r="V1478" t="s">
        <v>34</v>
      </c>
      <c r="W1478" t="s">
        <v>51</v>
      </c>
      <c r="X1478">
        <v>25.25</v>
      </c>
      <c r="Y1478">
        <v>25.25</v>
      </c>
      <c r="Z1478">
        <v>0</v>
      </c>
      <c r="AA1478">
        <v>10</v>
      </c>
      <c r="AB1478">
        <v>0</v>
      </c>
      <c r="AC1478">
        <v>35.25</v>
      </c>
      <c r="AD1478" t="s">
        <v>85</v>
      </c>
      <c r="AE1478" t="s">
        <v>42</v>
      </c>
      <c r="AF1478" t="s">
        <v>42</v>
      </c>
      <c r="AG1478">
        <f t="shared" si="46"/>
        <v>0</v>
      </c>
      <c r="AH1478" t="str" cm="1">
        <f t="array" ref="AH1478">_xlfn.IFS(
X1478&lt;=20, "&lt;20",
AND(X1478&gt;=20, X1478&lt;50), "20-50",
AND(X1478&gt;=50, X1478&lt;100), "50-100",
X1478&gt;=100, "&gt;100"
)</f>
        <v>20-50</v>
      </c>
      <c r="AI1478">
        <f t="shared" si="47"/>
        <v>1</v>
      </c>
      <c r="AJ1478" t="str" cm="1">
        <f t="array" ref="AJ1478">_xlfn.IFS(
C1478&lt;=20, "&lt;20",
AND(C1478&gt;=20, C1478&lt;35), "20-35",
AND(C1478&gt;=35, C1478&lt;50), "35-50",
C1478&gt;=50, "50-100"
)</f>
        <v>35-50</v>
      </c>
      <c r="AK1478" t="str" cm="1">
        <f t="array" ref="AK1478">_xlfn.IFS(
G1478&lt;6, "&lt;6",
AND(G1478&gt;=6, G1478&lt;12), "6-12",
AND(G1478&gt;=12, G1478&lt;18), "12-18",  AND(G1478&gt;=18, G1478&lt;24), "18-24", G1478&gt;=24, "24-36")</f>
        <v>24-36</v>
      </c>
    </row>
    <row r="1479" spans="1:37" x14ac:dyDescent="0.3">
      <c r="A1479" t="s">
        <v>1579</v>
      </c>
      <c r="B1479" t="s">
        <v>44</v>
      </c>
      <c r="C1479">
        <v>35</v>
      </c>
      <c r="D1479" t="s">
        <v>34</v>
      </c>
      <c r="E1479" t="s">
        <v>61</v>
      </c>
      <c r="F1479">
        <v>12</v>
      </c>
      <c r="G1479">
        <v>25</v>
      </c>
      <c r="H1479" t="s">
        <v>36</v>
      </c>
      <c r="I1479" t="s">
        <v>37</v>
      </c>
      <c r="J1479" t="s">
        <v>37</v>
      </c>
      <c r="K1479" t="s">
        <v>37</v>
      </c>
      <c r="L1479" t="s">
        <v>38</v>
      </c>
      <c r="M1479" t="s">
        <v>34</v>
      </c>
      <c r="N1479" t="s">
        <v>37</v>
      </c>
      <c r="O1479" t="s">
        <v>37</v>
      </c>
      <c r="P1479" t="s">
        <v>37</v>
      </c>
      <c r="Q1479" t="s">
        <v>37</v>
      </c>
      <c r="R1479" t="s">
        <v>37</v>
      </c>
      <c r="S1479" t="s">
        <v>37</v>
      </c>
      <c r="T1479" t="s">
        <v>37</v>
      </c>
      <c r="U1479" t="s">
        <v>67</v>
      </c>
      <c r="V1479" t="s">
        <v>34</v>
      </c>
      <c r="W1479" t="s">
        <v>51</v>
      </c>
      <c r="X1479">
        <v>85.3</v>
      </c>
      <c r="Y1479">
        <v>5560</v>
      </c>
      <c r="Z1479">
        <v>0</v>
      </c>
      <c r="AA1479">
        <v>0</v>
      </c>
      <c r="AB1479">
        <v>1710.88</v>
      </c>
      <c r="AC1479">
        <v>7270.88</v>
      </c>
      <c r="AD1479" t="s">
        <v>41</v>
      </c>
      <c r="AE1479" t="s">
        <v>42</v>
      </c>
      <c r="AF1479" t="s">
        <v>42</v>
      </c>
      <c r="AG1479">
        <f t="shared" si="46"/>
        <v>0</v>
      </c>
      <c r="AH1479" t="str" cm="1">
        <f t="array" ref="AH1479">_xlfn.IFS(
X1479&lt;=20, "&lt;20",
AND(X1479&gt;=20, X1479&lt;50), "20-50",
AND(X1479&gt;=50, X1479&lt;100), "50-100",
X1479&gt;=100, "&gt;100"
)</f>
        <v>50-100</v>
      </c>
      <c r="AI1479">
        <f t="shared" si="47"/>
        <v>0</v>
      </c>
      <c r="AJ1479" t="str" cm="1">
        <f t="array" ref="AJ1479">_xlfn.IFS(
C1479&lt;=20, "&lt;20",
AND(C1479&gt;=20, C1479&lt;35), "20-35",
AND(C1479&gt;=35, C1479&lt;50), "35-50",
C1479&gt;=50, "50-100"
)</f>
        <v>35-50</v>
      </c>
      <c r="AK1479" t="str" cm="1">
        <f t="array" ref="AK1479">_xlfn.IFS(
G1479&lt;6, "&lt;6",
AND(G1479&gt;=6, G1479&lt;12), "6-12",
AND(G1479&gt;=12, G1479&lt;18), "12-18",  AND(G1479&gt;=18, G1479&lt;24), "18-24", G1479&gt;=24, "24-36")</f>
        <v>24-36</v>
      </c>
    </row>
    <row r="1480" spans="1:37" x14ac:dyDescent="0.3">
      <c r="A1480" t="s">
        <v>1580</v>
      </c>
      <c r="B1480" t="s">
        <v>33</v>
      </c>
      <c r="C1480">
        <v>30</v>
      </c>
      <c r="D1480" t="s">
        <v>37</v>
      </c>
      <c r="E1480" t="s">
        <v>87</v>
      </c>
      <c r="F1480">
        <v>12</v>
      </c>
      <c r="G1480">
        <v>27</v>
      </c>
      <c r="H1480" t="s">
        <v>36</v>
      </c>
      <c r="I1480" t="s">
        <v>34</v>
      </c>
      <c r="J1480" t="s">
        <v>34</v>
      </c>
      <c r="K1480" t="s">
        <v>37</v>
      </c>
      <c r="L1480" t="s">
        <v>72</v>
      </c>
      <c r="M1480" t="s">
        <v>34</v>
      </c>
      <c r="N1480" t="s">
        <v>37</v>
      </c>
      <c r="O1480" t="s">
        <v>37</v>
      </c>
      <c r="P1480" t="s">
        <v>34</v>
      </c>
      <c r="Q1480" t="s">
        <v>34</v>
      </c>
      <c r="R1480" t="s">
        <v>37</v>
      </c>
      <c r="S1480" t="s">
        <v>37</v>
      </c>
      <c r="T1480" t="s">
        <v>34</v>
      </c>
      <c r="U1480" t="s">
        <v>39</v>
      </c>
      <c r="V1480" t="s">
        <v>37</v>
      </c>
      <c r="W1480" t="s">
        <v>40</v>
      </c>
      <c r="X1480">
        <v>45.85</v>
      </c>
      <c r="Y1480">
        <v>1246.4000000000001</v>
      </c>
      <c r="Z1480">
        <v>0</v>
      </c>
      <c r="AA1480">
        <v>30</v>
      </c>
      <c r="AB1480">
        <v>0</v>
      </c>
      <c r="AC1480">
        <v>1276.4000000000001</v>
      </c>
      <c r="AD1480" t="s">
        <v>41</v>
      </c>
      <c r="AE1480" t="s">
        <v>42</v>
      </c>
      <c r="AF1480" t="s">
        <v>42</v>
      </c>
      <c r="AG1480">
        <f t="shared" si="46"/>
        <v>0</v>
      </c>
      <c r="AH1480" t="str" cm="1">
        <f t="array" ref="AH1480">_xlfn.IFS(
X1480&lt;=20, "&lt;20",
AND(X1480&gt;=20, X1480&lt;50), "20-50",
AND(X1480&gt;=50, X1480&lt;100), "50-100",
X1480&gt;=100, "&gt;100"
)</f>
        <v>20-50</v>
      </c>
      <c r="AI1480">
        <f t="shared" si="47"/>
        <v>0</v>
      </c>
      <c r="AJ1480" t="str" cm="1">
        <f t="array" ref="AJ1480">_xlfn.IFS(
C1480&lt;=20, "&lt;20",
AND(C1480&gt;=20, C1480&lt;35), "20-35",
AND(C1480&gt;=35, C1480&lt;50), "35-50",
C1480&gt;=50, "50-100"
)</f>
        <v>20-35</v>
      </c>
      <c r="AK1480" t="str" cm="1">
        <f t="array" ref="AK1480">_xlfn.IFS(
G1480&lt;6, "&lt;6",
AND(G1480&gt;=6, G1480&lt;12), "6-12",
AND(G1480&gt;=12, G1480&lt;18), "12-18",  AND(G1480&gt;=18, G1480&lt;24), "18-24", G1480&gt;=24, "24-36")</f>
        <v>24-36</v>
      </c>
    </row>
    <row r="1481" spans="1:37" x14ac:dyDescent="0.3">
      <c r="A1481" t="s">
        <v>1581</v>
      </c>
      <c r="B1481" t="s">
        <v>44</v>
      </c>
      <c r="C1481">
        <v>32</v>
      </c>
      <c r="D1481" t="s">
        <v>37</v>
      </c>
      <c r="E1481" t="s">
        <v>45</v>
      </c>
      <c r="F1481">
        <v>2</v>
      </c>
      <c r="G1481">
        <v>34</v>
      </c>
      <c r="H1481" t="s">
        <v>49</v>
      </c>
      <c r="I1481" t="s">
        <v>37</v>
      </c>
      <c r="J1481" t="s">
        <v>37</v>
      </c>
      <c r="K1481" t="s">
        <v>37</v>
      </c>
      <c r="L1481" t="s">
        <v>50</v>
      </c>
      <c r="M1481" t="s">
        <v>34</v>
      </c>
      <c r="N1481" t="s">
        <v>34</v>
      </c>
      <c r="O1481" t="s">
        <v>34</v>
      </c>
      <c r="P1481" t="s">
        <v>34</v>
      </c>
      <c r="Q1481" t="s">
        <v>37</v>
      </c>
      <c r="R1481" t="s">
        <v>34</v>
      </c>
      <c r="S1481" t="s">
        <v>34</v>
      </c>
      <c r="T1481" t="s">
        <v>37</v>
      </c>
      <c r="U1481" t="s">
        <v>46</v>
      </c>
      <c r="V1481" t="s">
        <v>37</v>
      </c>
      <c r="W1481" t="s">
        <v>51</v>
      </c>
      <c r="X1481">
        <v>85.5</v>
      </c>
      <c r="Y1481">
        <v>791.7</v>
      </c>
      <c r="Z1481">
        <v>0</v>
      </c>
      <c r="AA1481">
        <v>0</v>
      </c>
      <c r="AB1481">
        <v>103.5</v>
      </c>
      <c r="AC1481">
        <v>895.2</v>
      </c>
      <c r="AD1481" t="s">
        <v>41</v>
      </c>
      <c r="AE1481" t="s">
        <v>42</v>
      </c>
      <c r="AF1481" t="s">
        <v>42</v>
      </c>
      <c r="AG1481">
        <f t="shared" si="46"/>
        <v>0</v>
      </c>
      <c r="AH1481" t="str" cm="1">
        <f t="array" ref="AH1481">_xlfn.IFS(
X1481&lt;=20, "&lt;20",
AND(X1481&gt;=20, X1481&lt;50), "20-50",
AND(X1481&gt;=50, X1481&lt;100), "50-100",
X1481&gt;=100, "&gt;100"
)</f>
        <v>50-100</v>
      </c>
      <c r="AI1481">
        <f t="shared" si="47"/>
        <v>0</v>
      </c>
      <c r="AJ1481" t="str" cm="1">
        <f t="array" ref="AJ1481">_xlfn.IFS(
C1481&lt;=20, "&lt;20",
AND(C1481&gt;=20, C1481&lt;35), "20-35",
AND(C1481&gt;=35, C1481&lt;50), "35-50",
C1481&gt;=50, "50-100"
)</f>
        <v>20-35</v>
      </c>
      <c r="AK1481" t="str" cm="1">
        <f t="array" ref="AK1481">_xlfn.IFS(
G1481&lt;6, "&lt;6",
AND(G1481&gt;=6, G1481&lt;12), "6-12",
AND(G1481&gt;=12, G1481&lt;18), "12-18",  AND(G1481&gt;=18, G1481&lt;24), "18-24", G1481&gt;=24, "24-36")</f>
        <v>24-36</v>
      </c>
    </row>
    <row r="1482" spans="1:37" x14ac:dyDescent="0.3">
      <c r="A1482" t="s">
        <v>1582</v>
      </c>
      <c r="B1482" t="s">
        <v>44</v>
      </c>
      <c r="C1482">
        <v>62</v>
      </c>
      <c r="D1482" t="s">
        <v>37</v>
      </c>
      <c r="E1482" t="s">
        <v>114</v>
      </c>
      <c r="F1482">
        <v>8</v>
      </c>
      <c r="G1482">
        <v>32</v>
      </c>
      <c r="H1482" t="s">
        <v>36</v>
      </c>
      <c r="I1482" t="s">
        <v>37</v>
      </c>
      <c r="J1482" t="s">
        <v>34</v>
      </c>
      <c r="K1482" t="s">
        <v>37</v>
      </c>
      <c r="L1482" t="s">
        <v>38</v>
      </c>
      <c r="M1482" t="s">
        <v>34</v>
      </c>
      <c r="N1482" t="s">
        <v>34</v>
      </c>
      <c r="O1482" t="s">
        <v>34</v>
      </c>
      <c r="P1482" t="s">
        <v>34</v>
      </c>
      <c r="Q1482" t="s">
        <v>34</v>
      </c>
      <c r="R1482" t="s">
        <v>34</v>
      </c>
      <c r="S1482" t="s">
        <v>34</v>
      </c>
      <c r="T1482" t="s">
        <v>37</v>
      </c>
      <c r="U1482" t="s">
        <v>46</v>
      </c>
      <c r="V1482" t="s">
        <v>37</v>
      </c>
      <c r="W1482" t="s">
        <v>40</v>
      </c>
      <c r="X1482">
        <v>45.15</v>
      </c>
      <c r="Y1482">
        <v>438.4</v>
      </c>
      <c r="Z1482">
        <v>0</v>
      </c>
      <c r="AA1482">
        <v>0</v>
      </c>
      <c r="AB1482">
        <v>284.24</v>
      </c>
      <c r="AC1482">
        <v>722.64</v>
      </c>
      <c r="AD1482" t="s">
        <v>52</v>
      </c>
      <c r="AE1482" t="s">
        <v>94</v>
      </c>
      <c r="AF1482" t="s">
        <v>95</v>
      </c>
      <c r="AG1482">
        <f t="shared" si="46"/>
        <v>1</v>
      </c>
      <c r="AH1482" t="str" cm="1">
        <f t="array" ref="AH1482">_xlfn.IFS(
X1482&lt;=20, "&lt;20",
AND(X1482&gt;=20, X1482&lt;50), "20-50",
AND(X1482&gt;=50, X1482&lt;100), "50-100",
X1482&gt;=100, "&gt;100"
)</f>
        <v>20-50</v>
      </c>
      <c r="AI1482">
        <f t="shared" si="47"/>
        <v>0</v>
      </c>
      <c r="AJ1482" t="str" cm="1">
        <f t="array" ref="AJ1482">_xlfn.IFS(
C1482&lt;=20, "&lt;20",
AND(C1482&gt;=20, C1482&lt;35), "20-35",
AND(C1482&gt;=35, C1482&lt;50), "35-50",
C1482&gt;=50, "50-100"
)</f>
        <v>50-100</v>
      </c>
      <c r="AK1482" t="str" cm="1">
        <f t="array" ref="AK1482">_xlfn.IFS(
G1482&lt;6, "&lt;6",
AND(G1482&gt;=6, G1482&lt;12), "6-12",
AND(G1482&gt;=12, G1482&lt;18), "12-18",  AND(G1482&gt;=18, G1482&lt;24), "18-24", G1482&gt;=24, "24-36")</f>
        <v>24-36</v>
      </c>
    </row>
    <row r="1483" spans="1:37" x14ac:dyDescent="0.3">
      <c r="A1483" t="s">
        <v>1583</v>
      </c>
      <c r="B1483" t="s">
        <v>44</v>
      </c>
      <c r="C1483">
        <v>45</v>
      </c>
      <c r="D1483" t="s">
        <v>34</v>
      </c>
      <c r="E1483" t="s">
        <v>61</v>
      </c>
      <c r="F1483">
        <v>13</v>
      </c>
      <c r="G1483">
        <v>14</v>
      </c>
      <c r="H1483" t="s">
        <v>36</v>
      </c>
      <c r="I1483" t="s">
        <v>37</v>
      </c>
      <c r="J1483" t="s">
        <v>34</v>
      </c>
      <c r="K1483" t="s">
        <v>34</v>
      </c>
      <c r="L1483" t="s">
        <v>34</v>
      </c>
      <c r="M1483" t="s">
        <v>34</v>
      </c>
      <c r="N1483" t="s">
        <v>34</v>
      </c>
      <c r="O1483" t="s">
        <v>34</v>
      </c>
      <c r="P1483" t="s">
        <v>34</v>
      </c>
      <c r="Q1483" t="s">
        <v>34</v>
      </c>
      <c r="R1483" t="s">
        <v>34</v>
      </c>
      <c r="S1483" t="s">
        <v>34</v>
      </c>
      <c r="T1483" t="s">
        <v>34</v>
      </c>
      <c r="U1483" t="s">
        <v>46</v>
      </c>
      <c r="V1483" t="s">
        <v>34</v>
      </c>
      <c r="W1483" t="s">
        <v>40</v>
      </c>
      <c r="X1483">
        <v>19.399999999999999</v>
      </c>
      <c r="Y1483">
        <v>19.399999999999999</v>
      </c>
      <c r="Z1483">
        <v>0</v>
      </c>
      <c r="AA1483">
        <v>0</v>
      </c>
      <c r="AB1483">
        <v>2.85</v>
      </c>
      <c r="AC1483">
        <v>22.25</v>
      </c>
      <c r="AD1483" t="s">
        <v>85</v>
      </c>
      <c r="AE1483" t="s">
        <v>42</v>
      </c>
      <c r="AF1483" t="s">
        <v>42</v>
      </c>
      <c r="AG1483">
        <f t="shared" si="46"/>
        <v>0</v>
      </c>
      <c r="AH1483" t="str" cm="1">
        <f t="array" ref="AH1483">_xlfn.IFS(
X1483&lt;=20, "&lt;20",
AND(X1483&gt;=20, X1483&lt;50), "20-50",
AND(X1483&gt;=50, X1483&lt;100), "50-100",
X1483&gt;=100, "&gt;100"
)</f>
        <v>&lt;20</v>
      </c>
      <c r="AI1483">
        <f t="shared" si="47"/>
        <v>1</v>
      </c>
      <c r="AJ1483" t="str" cm="1">
        <f t="array" ref="AJ1483">_xlfn.IFS(
C1483&lt;=20, "&lt;20",
AND(C1483&gt;=20, C1483&lt;35), "20-35",
AND(C1483&gt;=35, C1483&lt;50), "35-50",
C1483&gt;=50, "50-100"
)</f>
        <v>35-50</v>
      </c>
      <c r="AK1483" t="str" cm="1">
        <f t="array" ref="AK1483">_xlfn.IFS(
G1483&lt;6, "&lt;6",
AND(G1483&gt;=6, G1483&lt;12), "6-12",
AND(G1483&gt;=12, G1483&lt;18), "12-18",  AND(G1483&gt;=18, G1483&lt;24), "18-24", G1483&gt;=24, "24-36")</f>
        <v>12-18</v>
      </c>
    </row>
    <row r="1484" spans="1:37" x14ac:dyDescent="0.3">
      <c r="A1484" t="s">
        <v>1584</v>
      </c>
      <c r="B1484" t="s">
        <v>44</v>
      </c>
      <c r="C1484">
        <v>43</v>
      </c>
      <c r="D1484" t="s">
        <v>37</v>
      </c>
      <c r="E1484" t="s">
        <v>48</v>
      </c>
      <c r="F1484">
        <v>3</v>
      </c>
      <c r="G1484">
        <v>28</v>
      </c>
      <c r="H1484" t="s">
        <v>66</v>
      </c>
      <c r="I1484" t="s">
        <v>37</v>
      </c>
      <c r="J1484" t="s">
        <v>37</v>
      </c>
      <c r="K1484" t="s">
        <v>37</v>
      </c>
      <c r="L1484" t="s">
        <v>50</v>
      </c>
      <c r="M1484" t="s">
        <v>37</v>
      </c>
      <c r="N1484" t="s">
        <v>37</v>
      </c>
      <c r="O1484" t="s">
        <v>37</v>
      </c>
      <c r="P1484" t="s">
        <v>37</v>
      </c>
      <c r="Q1484" t="s">
        <v>37</v>
      </c>
      <c r="R1484" t="s">
        <v>37</v>
      </c>
      <c r="S1484" t="s">
        <v>37</v>
      </c>
      <c r="T1484" t="s">
        <v>34</v>
      </c>
      <c r="U1484" t="s">
        <v>67</v>
      </c>
      <c r="V1484" t="s">
        <v>37</v>
      </c>
      <c r="W1484" t="s">
        <v>51</v>
      </c>
      <c r="X1484">
        <v>116.05</v>
      </c>
      <c r="Y1484">
        <v>8297.5</v>
      </c>
      <c r="Z1484">
        <v>42.57</v>
      </c>
      <c r="AA1484">
        <v>110</v>
      </c>
      <c r="AB1484">
        <v>1872.98</v>
      </c>
      <c r="AC1484">
        <v>10237.91</v>
      </c>
      <c r="AD1484" t="s">
        <v>41</v>
      </c>
      <c r="AE1484" t="s">
        <v>42</v>
      </c>
      <c r="AF1484" t="s">
        <v>42</v>
      </c>
      <c r="AG1484">
        <f t="shared" si="46"/>
        <v>0</v>
      </c>
      <c r="AH1484" t="str" cm="1">
        <f t="array" ref="AH1484">_xlfn.IFS(
X1484&lt;=20, "&lt;20",
AND(X1484&gt;=20, X1484&lt;50), "20-50",
AND(X1484&gt;=50, X1484&lt;100), "50-100",
X1484&gt;=100, "&gt;100"
)</f>
        <v>&gt;100</v>
      </c>
      <c r="AI1484">
        <f t="shared" si="47"/>
        <v>0</v>
      </c>
      <c r="AJ1484" t="str" cm="1">
        <f t="array" ref="AJ1484">_xlfn.IFS(
C1484&lt;=20, "&lt;20",
AND(C1484&gt;=20, C1484&lt;35), "20-35",
AND(C1484&gt;=35, C1484&lt;50), "35-50",
C1484&gt;=50, "50-100"
)</f>
        <v>35-50</v>
      </c>
      <c r="AK1484" t="str" cm="1">
        <f t="array" ref="AK1484">_xlfn.IFS(
G1484&lt;6, "&lt;6",
AND(G1484&gt;=6, G1484&lt;12), "6-12",
AND(G1484&gt;=12, G1484&lt;18), "12-18",  AND(G1484&gt;=18, G1484&lt;24), "18-24", G1484&gt;=24, "24-36")</f>
        <v>24-36</v>
      </c>
    </row>
    <row r="1485" spans="1:37" x14ac:dyDescent="0.3">
      <c r="A1485" t="s">
        <v>1585</v>
      </c>
      <c r="B1485" t="s">
        <v>44</v>
      </c>
      <c r="C1485">
        <v>45</v>
      </c>
      <c r="D1485" t="s">
        <v>37</v>
      </c>
      <c r="E1485" t="s">
        <v>109</v>
      </c>
      <c r="F1485">
        <v>13</v>
      </c>
      <c r="G1485">
        <v>19</v>
      </c>
      <c r="H1485" t="s">
        <v>57</v>
      </c>
      <c r="I1485" t="s">
        <v>37</v>
      </c>
      <c r="J1485" t="s">
        <v>34</v>
      </c>
      <c r="K1485" t="s">
        <v>34</v>
      </c>
      <c r="L1485" t="s">
        <v>34</v>
      </c>
      <c r="M1485" t="s">
        <v>34</v>
      </c>
      <c r="N1485" t="s">
        <v>34</v>
      </c>
      <c r="O1485" t="s">
        <v>34</v>
      </c>
      <c r="P1485" t="s">
        <v>34</v>
      </c>
      <c r="Q1485" t="s">
        <v>34</v>
      </c>
      <c r="R1485" t="s">
        <v>34</v>
      </c>
      <c r="S1485" t="s">
        <v>34</v>
      </c>
      <c r="T1485" t="s">
        <v>34</v>
      </c>
      <c r="U1485" t="s">
        <v>46</v>
      </c>
      <c r="V1485" t="s">
        <v>34</v>
      </c>
      <c r="W1485" t="s">
        <v>51</v>
      </c>
      <c r="X1485">
        <v>19.399999999999999</v>
      </c>
      <c r="Y1485">
        <v>289.3</v>
      </c>
      <c r="Z1485">
        <v>0</v>
      </c>
      <c r="AA1485">
        <v>0</v>
      </c>
      <c r="AB1485">
        <v>497.1</v>
      </c>
      <c r="AC1485">
        <v>786.4</v>
      </c>
      <c r="AD1485" t="s">
        <v>52</v>
      </c>
      <c r="AE1485" t="s">
        <v>100</v>
      </c>
      <c r="AF1485" t="s">
        <v>101</v>
      </c>
      <c r="AG1485">
        <f t="shared" si="46"/>
        <v>1</v>
      </c>
      <c r="AH1485" t="str" cm="1">
        <f t="array" ref="AH1485">_xlfn.IFS(
X1485&lt;=20, "&lt;20",
AND(X1485&gt;=20, X1485&lt;50), "20-50",
AND(X1485&gt;=50, X1485&lt;100), "50-100",
X1485&gt;=100, "&gt;100"
)</f>
        <v>&lt;20</v>
      </c>
      <c r="AI1485">
        <f t="shared" si="47"/>
        <v>0</v>
      </c>
      <c r="AJ1485" t="str" cm="1">
        <f t="array" ref="AJ1485">_xlfn.IFS(
C1485&lt;=20, "&lt;20",
AND(C1485&gt;=20, C1485&lt;35), "20-35",
AND(C1485&gt;=35, C1485&lt;50), "35-50",
C1485&gt;=50, "50-100"
)</f>
        <v>35-50</v>
      </c>
      <c r="AK1485" t="str" cm="1">
        <f t="array" ref="AK1485">_xlfn.IFS(
G1485&lt;6, "&lt;6",
AND(G1485&gt;=6, G1485&lt;12), "6-12",
AND(G1485&gt;=12, G1485&lt;18), "12-18",  AND(G1485&gt;=18, G1485&lt;24), "18-24", G1485&gt;=24, "24-36")</f>
        <v>18-24</v>
      </c>
    </row>
    <row r="1486" spans="1:37" x14ac:dyDescent="0.3">
      <c r="A1486" t="s">
        <v>1586</v>
      </c>
      <c r="B1486" t="s">
        <v>33</v>
      </c>
      <c r="C1486">
        <v>43</v>
      </c>
      <c r="D1486" t="s">
        <v>37</v>
      </c>
      <c r="E1486" t="s">
        <v>61</v>
      </c>
      <c r="F1486">
        <v>6</v>
      </c>
      <c r="G1486">
        <v>17</v>
      </c>
      <c r="H1486" t="s">
        <v>66</v>
      </c>
      <c r="I1486" t="s">
        <v>37</v>
      </c>
      <c r="J1486" t="s">
        <v>37</v>
      </c>
      <c r="K1486" t="s">
        <v>37</v>
      </c>
      <c r="L1486" t="s">
        <v>50</v>
      </c>
      <c r="M1486" t="s">
        <v>37</v>
      </c>
      <c r="N1486" t="s">
        <v>37</v>
      </c>
      <c r="O1486" t="s">
        <v>37</v>
      </c>
      <c r="P1486" t="s">
        <v>37</v>
      </c>
      <c r="Q1486" t="s">
        <v>34</v>
      </c>
      <c r="R1486" t="s">
        <v>34</v>
      </c>
      <c r="S1486" t="s">
        <v>34</v>
      </c>
      <c r="T1486" t="s">
        <v>37</v>
      </c>
      <c r="U1486" t="s">
        <v>67</v>
      </c>
      <c r="V1486" t="s">
        <v>34</v>
      </c>
      <c r="W1486" t="s">
        <v>51</v>
      </c>
      <c r="X1486">
        <v>93.9</v>
      </c>
      <c r="Y1486">
        <v>6579.05</v>
      </c>
      <c r="Z1486">
        <v>0</v>
      </c>
      <c r="AA1486">
        <v>0</v>
      </c>
      <c r="AB1486">
        <v>383.6</v>
      </c>
      <c r="AC1486">
        <v>6962.65</v>
      </c>
      <c r="AD1486" t="s">
        <v>52</v>
      </c>
      <c r="AE1486" t="s">
        <v>100</v>
      </c>
      <c r="AF1486" t="s">
        <v>101</v>
      </c>
      <c r="AG1486">
        <f t="shared" si="46"/>
        <v>1</v>
      </c>
      <c r="AH1486" t="str" cm="1">
        <f t="array" ref="AH1486">_xlfn.IFS(
X1486&lt;=20, "&lt;20",
AND(X1486&gt;=20, X1486&lt;50), "20-50",
AND(X1486&gt;=50, X1486&lt;100), "50-100",
X1486&gt;=100, "&gt;100"
)</f>
        <v>50-100</v>
      </c>
      <c r="AI1486">
        <f t="shared" si="47"/>
        <v>0</v>
      </c>
      <c r="AJ1486" t="str" cm="1">
        <f t="array" ref="AJ1486">_xlfn.IFS(
C1486&lt;=20, "&lt;20",
AND(C1486&gt;=20, C1486&lt;35), "20-35",
AND(C1486&gt;=35, C1486&lt;50), "35-50",
C1486&gt;=50, "50-100"
)</f>
        <v>35-50</v>
      </c>
      <c r="AK1486" t="str" cm="1">
        <f t="array" ref="AK1486">_xlfn.IFS(
G1486&lt;6, "&lt;6",
AND(G1486&gt;=6, G1486&lt;12), "6-12",
AND(G1486&gt;=12, G1486&lt;18), "12-18",  AND(G1486&gt;=18, G1486&lt;24), "18-24", G1486&gt;=24, "24-36")</f>
        <v>12-18</v>
      </c>
    </row>
    <row r="1487" spans="1:37" x14ac:dyDescent="0.3">
      <c r="A1487" t="s">
        <v>1587</v>
      </c>
      <c r="B1487" t="s">
        <v>33</v>
      </c>
      <c r="C1487">
        <v>42</v>
      </c>
      <c r="D1487" t="s">
        <v>34</v>
      </c>
      <c r="E1487" t="s">
        <v>61</v>
      </c>
      <c r="F1487">
        <v>10</v>
      </c>
      <c r="G1487">
        <v>4</v>
      </c>
      <c r="H1487" t="s">
        <v>36</v>
      </c>
      <c r="I1487" t="s">
        <v>37</v>
      </c>
      <c r="J1487" t="s">
        <v>37</v>
      </c>
      <c r="K1487" t="s">
        <v>37</v>
      </c>
      <c r="L1487" t="s">
        <v>72</v>
      </c>
      <c r="M1487" t="s">
        <v>37</v>
      </c>
      <c r="N1487" t="s">
        <v>34</v>
      </c>
      <c r="O1487" t="s">
        <v>37</v>
      </c>
      <c r="P1487" t="s">
        <v>37</v>
      </c>
      <c r="Q1487" t="s">
        <v>37</v>
      </c>
      <c r="R1487" t="s">
        <v>37</v>
      </c>
      <c r="S1487" t="s">
        <v>37</v>
      </c>
      <c r="T1487" t="s">
        <v>37</v>
      </c>
      <c r="U1487" t="s">
        <v>67</v>
      </c>
      <c r="V1487" t="s">
        <v>37</v>
      </c>
      <c r="W1487" t="s">
        <v>40</v>
      </c>
      <c r="X1487">
        <v>85.9</v>
      </c>
      <c r="Y1487">
        <v>6110.75</v>
      </c>
      <c r="Z1487">
        <v>0</v>
      </c>
      <c r="AA1487">
        <v>0</v>
      </c>
      <c r="AB1487">
        <v>782.64</v>
      </c>
      <c r="AC1487">
        <v>6893.39</v>
      </c>
      <c r="AD1487" t="s">
        <v>41</v>
      </c>
      <c r="AE1487" t="s">
        <v>42</v>
      </c>
      <c r="AF1487" t="s">
        <v>42</v>
      </c>
      <c r="AG1487">
        <f t="shared" si="46"/>
        <v>0</v>
      </c>
      <c r="AH1487" t="str" cm="1">
        <f t="array" ref="AH1487">_xlfn.IFS(
X1487&lt;=20, "&lt;20",
AND(X1487&gt;=20, X1487&lt;50), "20-50",
AND(X1487&gt;=50, X1487&lt;100), "50-100",
X1487&gt;=100, "&gt;100"
)</f>
        <v>50-100</v>
      </c>
      <c r="AI1487">
        <f t="shared" si="47"/>
        <v>0</v>
      </c>
      <c r="AJ1487" t="str" cm="1">
        <f t="array" ref="AJ1487">_xlfn.IFS(
C1487&lt;=20, "&lt;20",
AND(C1487&gt;=20, C1487&lt;35), "20-35",
AND(C1487&gt;=35, C1487&lt;50), "35-50",
C1487&gt;=50, "50-100"
)</f>
        <v>35-50</v>
      </c>
      <c r="AK1487" t="str" cm="1">
        <f t="array" ref="AK1487">_xlfn.IFS(
G1487&lt;6, "&lt;6",
AND(G1487&gt;=6, G1487&lt;12), "6-12",
AND(G1487&gt;=12, G1487&lt;18), "12-18",  AND(G1487&gt;=18, G1487&lt;24), "18-24", G1487&gt;=24, "24-36")</f>
        <v>&lt;6</v>
      </c>
    </row>
    <row r="1488" spans="1:37" x14ac:dyDescent="0.3">
      <c r="A1488" t="s">
        <v>1588</v>
      </c>
      <c r="B1488" t="s">
        <v>44</v>
      </c>
      <c r="C1488">
        <v>19</v>
      </c>
      <c r="D1488" t="s">
        <v>34</v>
      </c>
      <c r="E1488" t="s">
        <v>74</v>
      </c>
      <c r="F1488">
        <v>4</v>
      </c>
      <c r="G1488">
        <v>4</v>
      </c>
      <c r="H1488" t="s">
        <v>57</v>
      </c>
      <c r="I1488" t="s">
        <v>37</v>
      </c>
      <c r="J1488" t="s">
        <v>34</v>
      </c>
      <c r="K1488" t="s">
        <v>37</v>
      </c>
      <c r="L1488" t="s">
        <v>50</v>
      </c>
      <c r="M1488" t="s">
        <v>34</v>
      </c>
      <c r="N1488" t="s">
        <v>37</v>
      </c>
      <c r="O1488" t="s">
        <v>34</v>
      </c>
      <c r="P1488" t="s">
        <v>37</v>
      </c>
      <c r="Q1488" t="s">
        <v>37</v>
      </c>
      <c r="R1488" t="s">
        <v>37</v>
      </c>
      <c r="S1488" t="s">
        <v>37</v>
      </c>
      <c r="T1488" t="s">
        <v>37</v>
      </c>
      <c r="U1488" t="s">
        <v>46</v>
      </c>
      <c r="V1488" t="s">
        <v>37</v>
      </c>
      <c r="W1488" t="s">
        <v>51</v>
      </c>
      <c r="X1488">
        <v>99.15</v>
      </c>
      <c r="Y1488">
        <v>1956.4</v>
      </c>
      <c r="Z1488">
        <v>0</v>
      </c>
      <c r="AA1488">
        <v>0</v>
      </c>
      <c r="AB1488">
        <v>128.52000000000001</v>
      </c>
      <c r="AC1488">
        <v>2084.92</v>
      </c>
      <c r="AD1488" t="s">
        <v>41</v>
      </c>
      <c r="AE1488" t="s">
        <v>42</v>
      </c>
      <c r="AF1488" t="s">
        <v>42</v>
      </c>
      <c r="AG1488">
        <f t="shared" si="46"/>
        <v>0</v>
      </c>
      <c r="AH1488" t="str" cm="1">
        <f t="array" ref="AH1488">_xlfn.IFS(
X1488&lt;=20, "&lt;20",
AND(X1488&gt;=20, X1488&lt;50), "20-50",
AND(X1488&gt;=50, X1488&lt;100), "50-100",
X1488&gt;=100, "&gt;100"
)</f>
        <v>50-100</v>
      </c>
      <c r="AI1488">
        <f t="shared" si="47"/>
        <v>0</v>
      </c>
      <c r="AJ1488" t="str" cm="1">
        <f t="array" ref="AJ1488">_xlfn.IFS(
C1488&lt;=20, "&lt;20",
AND(C1488&gt;=20, C1488&lt;35), "20-35",
AND(C1488&gt;=35, C1488&lt;50), "35-50",
C1488&gt;=50, "50-100"
)</f>
        <v>&lt;20</v>
      </c>
      <c r="AK1488" t="str" cm="1">
        <f t="array" ref="AK1488">_xlfn.IFS(
G1488&lt;6, "&lt;6",
AND(G1488&gt;=6, G1488&lt;12), "6-12",
AND(G1488&gt;=12, G1488&lt;18), "12-18",  AND(G1488&gt;=18, G1488&lt;24), "18-24", G1488&gt;=24, "24-36")</f>
        <v>&lt;6</v>
      </c>
    </row>
    <row r="1489" spans="1:37" x14ac:dyDescent="0.3">
      <c r="A1489" t="s">
        <v>1589</v>
      </c>
      <c r="B1489" t="s">
        <v>44</v>
      </c>
      <c r="C1489">
        <v>49</v>
      </c>
      <c r="D1489" t="s">
        <v>34</v>
      </c>
      <c r="E1489" t="s">
        <v>82</v>
      </c>
      <c r="F1489">
        <v>0</v>
      </c>
      <c r="G1489">
        <v>30</v>
      </c>
      <c r="H1489" t="s">
        <v>70</v>
      </c>
      <c r="I1489" t="s">
        <v>37</v>
      </c>
      <c r="J1489" t="s">
        <v>34</v>
      </c>
      <c r="K1489" t="s">
        <v>34</v>
      </c>
      <c r="L1489" t="s">
        <v>34</v>
      </c>
      <c r="M1489" t="s">
        <v>34</v>
      </c>
      <c r="N1489" t="s">
        <v>34</v>
      </c>
      <c r="O1489" t="s">
        <v>34</v>
      </c>
      <c r="P1489" t="s">
        <v>34</v>
      </c>
      <c r="Q1489" t="s">
        <v>34</v>
      </c>
      <c r="R1489" t="s">
        <v>34</v>
      </c>
      <c r="S1489" t="s">
        <v>34</v>
      </c>
      <c r="T1489" t="s">
        <v>34</v>
      </c>
      <c r="U1489" t="s">
        <v>67</v>
      </c>
      <c r="V1489" t="s">
        <v>34</v>
      </c>
      <c r="W1489" t="s">
        <v>40</v>
      </c>
      <c r="X1489">
        <v>20.100000000000001</v>
      </c>
      <c r="Y1489">
        <v>1079.45</v>
      </c>
      <c r="Z1489">
        <v>0</v>
      </c>
      <c r="AA1489">
        <v>0</v>
      </c>
      <c r="AB1489">
        <v>1417.5</v>
      </c>
      <c r="AC1489">
        <v>2496.9499999999998</v>
      </c>
      <c r="AD1489" t="s">
        <v>41</v>
      </c>
      <c r="AE1489" t="s">
        <v>42</v>
      </c>
      <c r="AF1489" t="s">
        <v>42</v>
      </c>
      <c r="AG1489">
        <f t="shared" si="46"/>
        <v>0</v>
      </c>
      <c r="AH1489" t="str" cm="1">
        <f t="array" ref="AH1489">_xlfn.IFS(
X1489&lt;=20, "&lt;20",
AND(X1489&gt;=20, X1489&lt;50), "20-50",
AND(X1489&gt;=50, X1489&lt;100), "50-100",
X1489&gt;=100, "&gt;100"
)</f>
        <v>20-50</v>
      </c>
      <c r="AI1489">
        <f t="shared" si="47"/>
        <v>0</v>
      </c>
      <c r="AJ1489" t="str" cm="1">
        <f t="array" ref="AJ1489">_xlfn.IFS(
C1489&lt;=20, "&lt;20",
AND(C1489&gt;=20, C1489&lt;35), "20-35",
AND(C1489&gt;=35, C1489&lt;50), "35-50",
C1489&gt;=50, "50-100"
)</f>
        <v>35-50</v>
      </c>
      <c r="AK1489" t="str" cm="1">
        <f t="array" ref="AK1489">_xlfn.IFS(
G1489&lt;6, "&lt;6",
AND(G1489&gt;=6, G1489&lt;12), "6-12",
AND(G1489&gt;=12, G1489&lt;18), "12-18",  AND(G1489&gt;=18, G1489&lt;24), "18-24", G1489&gt;=24, "24-36")</f>
        <v>24-36</v>
      </c>
    </row>
    <row r="1490" spans="1:37" x14ac:dyDescent="0.3">
      <c r="A1490" t="s">
        <v>1590</v>
      </c>
      <c r="B1490" t="s">
        <v>44</v>
      </c>
      <c r="C1490">
        <v>36</v>
      </c>
      <c r="D1490" t="s">
        <v>34</v>
      </c>
      <c r="E1490" t="s">
        <v>164</v>
      </c>
      <c r="F1490">
        <v>0</v>
      </c>
      <c r="G1490">
        <v>16</v>
      </c>
      <c r="H1490" t="s">
        <v>36</v>
      </c>
      <c r="I1490" t="s">
        <v>37</v>
      </c>
      <c r="J1490" t="s">
        <v>34</v>
      </c>
      <c r="K1490" t="s">
        <v>37</v>
      </c>
      <c r="L1490" t="s">
        <v>72</v>
      </c>
      <c r="M1490" t="s">
        <v>34</v>
      </c>
      <c r="N1490" t="s">
        <v>34</v>
      </c>
      <c r="O1490" t="s">
        <v>37</v>
      </c>
      <c r="P1490" t="s">
        <v>34</v>
      </c>
      <c r="Q1490" t="s">
        <v>34</v>
      </c>
      <c r="R1490" t="s">
        <v>34</v>
      </c>
      <c r="S1490" t="s">
        <v>34</v>
      </c>
      <c r="T1490" t="s">
        <v>37</v>
      </c>
      <c r="U1490" t="s">
        <v>46</v>
      </c>
      <c r="V1490" t="s">
        <v>37</v>
      </c>
      <c r="W1490" t="s">
        <v>40</v>
      </c>
      <c r="X1490">
        <v>49.3</v>
      </c>
      <c r="Y1490">
        <v>1233.25</v>
      </c>
      <c r="Z1490">
        <v>0</v>
      </c>
      <c r="AA1490">
        <v>0</v>
      </c>
      <c r="AB1490">
        <v>115.68</v>
      </c>
      <c r="AC1490">
        <v>1348.93</v>
      </c>
      <c r="AD1490" t="s">
        <v>41</v>
      </c>
      <c r="AE1490" t="s">
        <v>42</v>
      </c>
      <c r="AF1490" t="s">
        <v>42</v>
      </c>
      <c r="AG1490">
        <f t="shared" si="46"/>
        <v>0</v>
      </c>
      <c r="AH1490" t="str" cm="1">
        <f t="array" ref="AH1490">_xlfn.IFS(
X1490&lt;=20, "&lt;20",
AND(X1490&gt;=20, X1490&lt;50), "20-50",
AND(X1490&gt;=50, X1490&lt;100), "50-100",
X1490&gt;=100, "&gt;100"
)</f>
        <v>20-50</v>
      </c>
      <c r="AI1490">
        <f t="shared" si="47"/>
        <v>0</v>
      </c>
      <c r="AJ1490" t="str" cm="1">
        <f t="array" ref="AJ1490">_xlfn.IFS(
C1490&lt;=20, "&lt;20",
AND(C1490&gt;=20, C1490&lt;35), "20-35",
AND(C1490&gt;=35, C1490&lt;50), "35-50",
C1490&gt;=50, "50-100"
)</f>
        <v>35-50</v>
      </c>
      <c r="AK1490" t="str" cm="1">
        <f t="array" ref="AK1490">_xlfn.IFS(
G1490&lt;6, "&lt;6",
AND(G1490&gt;=6, G1490&lt;12), "6-12",
AND(G1490&gt;=12, G1490&lt;18), "12-18",  AND(G1490&gt;=18, G1490&lt;24), "18-24", G1490&gt;=24, "24-36")</f>
        <v>12-18</v>
      </c>
    </row>
    <row r="1491" spans="1:37" x14ac:dyDescent="0.3">
      <c r="A1491" t="s">
        <v>1591</v>
      </c>
      <c r="B1491" t="s">
        <v>44</v>
      </c>
      <c r="C1491">
        <v>24</v>
      </c>
      <c r="D1491" t="s">
        <v>37</v>
      </c>
      <c r="E1491" t="s">
        <v>61</v>
      </c>
      <c r="F1491">
        <v>9</v>
      </c>
      <c r="G1491">
        <v>6</v>
      </c>
      <c r="H1491" t="s">
        <v>70</v>
      </c>
      <c r="I1491" t="s">
        <v>37</v>
      </c>
      <c r="J1491" t="s">
        <v>34</v>
      </c>
      <c r="K1491" t="s">
        <v>34</v>
      </c>
      <c r="L1491" t="s">
        <v>34</v>
      </c>
      <c r="M1491" t="s">
        <v>34</v>
      </c>
      <c r="N1491" t="s">
        <v>34</v>
      </c>
      <c r="O1491" t="s">
        <v>34</v>
      </c>
      <c r="P1491" t="s">
        <v>34</v>
      </c>
      <c r="Q1491" t="s">
        <v>34</v>
      </c>
      <c r="R1491" t="s">
        <v>34</v>
      </c>
      <c r="S1491" t="s">
        <v>34</v>
      </c>
      <c r="T1491" t="s">
        <v>34</v>
      </c>
      <c r="U1491" t="s">
        <v>67</v>
      </c>
      <c r="V1491" t="s">
        <v>34</v>
      </c>
      <c r="W1491" t="s">
        <v>40</v>
      </c>
      <c r="X1491">
        <v>19.55</v>
      </c>
      <c r="Y1491">
        <v>883.35</v>
      </c>
      <c r="Z1491">
        <v>0</v>
      </c>
      <c r="AA1491">
        <v>0</v>
      </c>
      <c r="AB1491">
        <v>636.48</v>
      </c>
      <c r="AC1491">
        <v>1519.83</v>
      </c>
      <c r="AD1491" t="s">
        <v>41</v>
      </c>
      <c r="AE1491" t="s">
        <v>42</v>
      </c>
      <c r="AF1491" t="s">
        <v>42</v>
      </c>
      <c r="AG1491">
        <f t="shared" si="46"/>
        <v>0</v>
      </c>
      <c r="AH1491" t="str" cm="1">
        <f t="array" ref="AH1491">_xlfn.IFS(
X1491&lt;=20, "&lt;20",
AND(X1491&gt;=20, X1491&lt;50), "20-50",
AND(X1491&gt;=50, X1491&lt;100), "50-100",
X1491&gt;=100, "&gt;100"
)</f>
        <v>&lt;20</v>
      </c>
      <c r="AI1491">
        <f t="shared" si="47"/>
        <v>0</v>
      </c>
      <c r="AJ1491" t="str" cm="1">
        <f t="array" ref="AJ1491">_xlfn.IFS(
C1491&lt;=20, "&lt;20",
AND(C1491&gt;=20, C1491&lt;35), "20-35",
AND(C1491&gt;=35, C1491&lt;50), "35-50",
C1491&gt;=50, "50-100"
)</f>
        <v>20-35</v>
      </c>
      <c r="AK1491" t="str" cm="1">
        <f t="array" ref="AK1491">_xlfn.IFS(
G1491&lt;6, "&lt;6",
AND(G1491&gt;=6, G1491&lt;12), "6-12",
AND(G1491&gt;=12, G1491&lt;18), "12-18",  AND(G1491&gt;=18, G1491&lt;24), "18-24", G1491&gt;=24, "24-36")</f>
        <v>6-12</v>
      </c>
    </row>
    <row r="1492" spans="1:37" x14ac:dyDescent="0.3">
      <c r="A1492" t="s">
        <v>1592</v>
      </c>
      <c r="B1492" t="s">
        <v>44</v>
      </c>
      <c r="C1492">
        <v>18</v>
      </c>
      <c r="D1492" t="s">
        <v>34</v>
      </c>
      <c r="E1492" t="s">
        <v>82</v>
      </c>
      <c r="F1492">
        <v>5</v>
      </c>
      <c r="G1492">
        <v>5</v>
      </c>
      <c r="H1492" t="s">
        <v>36</v>
      </c>
      <c r="I1492" t="s">
        <v>37</v>
      </c>
      <c r="J1492" t="s">
        <v>34</v>
      </c>
      <c r="K1492" t="s">
        <v>37</v>
      </c>
      <c r="L1492" t="s">
        <v>72</v>
      </c>
      <c r="M1492" t="s">
        <v>34</v>
      </c>
      <c r="N1492" t="s">
        <v>34</v>
      </c>
      <c r="O1492" t="s">
        <v>34</v>
      </c>
      <c r="P1492" t="s">
        <v>34</v>
      </c>
      <c r="Q1492" t="s">
        <v>37</v>
      </c>
      <c r="R1492" t="s">
        <v>34</v>
      </c>
      <c r="S1492" t="s">
        <v>37</v>
      </c>
      <c r="T1492" t="s">
        <v>37</v>
      </c>
      <c r="U1492" t="s">
        <v>46</v>
      </c>
      <c r="V1492" t="s">
        <v>34</v>
      </c>
      <c r="W1492" t="s">
        <v>40</v>
      </c>
      <c r="X1492">
        <v>55.2</v>
      </c>
      <c r="Y1492">
        <v>55.2</v>
      </c>
      <c r="Z1492">
        <v>0</v>
      </c>
      <c r="AA1492">
        <v>0</v>
      </c>
      <c r="AB1492">
        <v>35.6</v>
      </c>
      <c r="AC1492">
        <v>90.8</v>
      </c>
      <c r="AD1492" t="s">
        <v>52</v>
      </c>
      <c r="AE1492" t="s">
        <v>58</v>
      </c>
      <c r="AF1492" t="s">
        <v>387</v>
      </c>
      <c r="AG1492">
        <f t="shared" si="46"/>
        <v>1</v>
      </c>
      <c r="AH1492" t="str" cm="1">
        <f t="array" ref="AH1492">_xlfn.IFS(
X1492&lt;=20, "&lt;20",
AND(X1492&gt;=20, X1492&lt;50), "20-50",
AND(X1492&gt;=50, X1492&lt;100), "50-100",
X1492&gt;=100, "&gt;100"
)</f>
        <v>50-100</v>
      </c>
      <c r="AI1492">
        <f t="shared" si="47"/>
        <v>0</v>
      </c>
      <c r="AJ1492" t="str" cm="1">
        <f t="array" ref="AJ1492">_xlfn.IFS(
C1492&lt;=20, "&lt;20",
AND(C1492&gt;=20, C1492&lt;35), "20-35",
AND(C1492&gt;=35, C1492&lt;50), "35-50",
C1492&gt;=50, "50-100"
)</f>
        <v>&lt;20</v>
      </c>
      <c r="AK1492" t="str" cm="1">
        <f t="array" ref="AK1492">_xlfn.IFS(
G1492&lt;6, "&lt;6",
AND(G1492&gt;=6, G1492&lt;12), "6-12",
AND(G1492&gt;=12, G1492&lt;18), "12-18",  AND(G1492&gt;=18, G1492&lt;24), "18-24", G1492&gt;=24, "24-36")</f>
        <v>&lt;6</v>
      </c>
    </row>
    <row r="1493" spans="1:37" x14ac:dyDescent="0.3">
      <c r="A1493" t="s">
        <v>1593</v>
      </c>
      <c r="B1493" t="s">
        <v>44</v>
      </c>
      <c r="C1493">
        <v>42</v>
      </c>
      <c r="D1493" t="s">
        <v>34</v>
      </c>
      <c r="E1493" t="s">
        <v>48</v>
      </c>
      <c r="F1493">
        <v>8</v>
      </c>
      <c r="G1493">
        <v>4</v>
      </c>
      <c r="H1493" t="s">
        <v>36</v>
      </c>
      <c r="I1493" t="s">
        <v>37</v>
      </c>
      <c r="J1493" t="s">
        <v>37</v>
      </c>
      <c r="K1493" t="s">
        <v>34</v>
      </c>
      <c r="L1493" t="s">
        <v>34</v>
      </c>
      <c r="M1493" t="s">
        <v>34</v>
      </c>
      <c r="N1493" t="s">
        <v>34</v>
      </c>
      <c r="O1493" t="s">
        <v>34</v>
      </c>
      <c r="P1493" t="s">
        <v>34</v>
      </c>
      <c r="Q1493" t="s">
        <v>34</v>
      </c>
      <c r="R1493" t="s">
        <v>34</v>
      </c>
      <c r="S1493" t="s">
        <v>34</v>
      </c>
      <c r="T1493" t="s">
        <v>34</v>
      </c>
      <c r="U1493" t="s">
        <v>46</v>
      </c>
      <c r="V1493" t="s">
        <v>37</v>
      </c>
      <c r="W1493" t="s">
        <v>40</v>
      </c>
      <c r="X1493">
        <v>24.3</v>
      </c>
      <c r="Y1493">
        <v>132.25</v>
      </c>
      <c r="Z1493">
        <v>0</v>
      </c>
      <c r="AA1493">
        <v>0</v>
      </c>
      <c r="AB1493">
        <v>33.5</v>
      </c>
      <c r="AC1493">
        <v>165.75</v>
      </c>
      <c r="AD1493" t="s">
        <v>41</v>
      </c>
      <c r="AE1493" t="s">
        <v>42</v>
      </c>
      <c r="AF1493" t="s">
        <v>42</v>
      </c>
      <c r="AG1493">
        <f t="shared" si="46"/>
        <v>0</v>
      </c>
      <c r="AH1493" t="str" cm="1">
        <f t="array" ref="AH1493">_xlfn.IFS(
X1493&lt;=20, "&lt;20",
AND(X1493&gt;=20, X1493&lt;50), "20-50",
AND(X1493&gt;=50, X1493&lt;100), "50-100",
X1493&gt;=100, "&gt;100"
)</f>
        <v>20-50</v>
      </c>
      <c r="AI1493">
        <f t="shared" si="47"/>
        <v>0</v>
      </c>
      <c r="AJ1493" t="str" cm="1">
        <f t="array" ref="AJ1493">_xlfn.IFS(
C1493&lt;=20, "&lt;20",
AND(C1493&gt;=20, C1493&lt;35), "20-35",
AND(C1493&gt;=35, C1493&lt;50), "35-50",
C1493&gt;=50, "50-100"
)</f>
        <v>35-50</v>
      </c>
      <c r="AK1493" t="str" cm="1">
        <f t="array" ref="AK1493">_xlfn.IFS(
G1493&lt;6, "&lt;6",
AND(G1493&gt;=6, G1493&lt;12), "6-12",
AND(G1493&gt;=12, G1493&lt;18), "12-18",  AND(G1493&gt;=18, G1493&lt;24), "18-24", G1493&gt;=24, "24-36")</f>
        <v>&lt;6</v>
      </c>
    </row>
    <row r="1494" spans="1:37" x14ac:dyDescent="0.3">
      <c r="A1494" t="s">
        <v>1594</v>
      </c>
      <c r="B1494" t="s">
        <v>33</v>
      </c>
      <c r="C1494">
        <v>24</v>
      </c>
      <c r="D1494" t="s">
        <v>34</v>
      </c>
      <c r="E1494" t="s">
        <v>74</v>
      </c>
      <c r="F1494">
        <v>1</v>
      </c>
      <c r="G1494">
        <v>4</v>
      </c>
      <c r="H1494" t="s">
        <v>36</v>
      </c>
      <c r="I1494" t="s">
        <v>34</v>
      </c>
      <c r="J1494" t="s">
        <v>34</v>
      </c>
      <c r="K1494" t="s">
        <v>37</v>
      </c>
      <c r="L1494" t="s">
        <v>72</v>
      </c>
      <c r="M1494" t="s">
        <v>37</v>
      </c>
      <c r="N1494" t="s">
        <v>34</v>
      </c>
      <c r="O1494" t="s">
        <v>37</v>
      </c>
      <c r="P1494" t="s">
        <v>34</v>
      </c>
      <c r="Q1494" t="s">
        <v>37</v>
      </c>
      <c r="R1494" t="s">
        <v>34</v>
      </c>
      <c r="S1494" t="s">
        <v>34</v>
      </c>
      <c r="T1494" t="s">
        <v>37</v>
      </c>
      <c r="U1494" t="s">
        <v>39</v>
      </c>
      <c r="V1494" t="s">
        <v>34</v>
      </c>
      <c r="W1494" t="s">
        <v>40</v>
      </c>
      <c r="X1494">
        <v>44.45</v>
      </c>
      <c r="Y1494">
        <v>792.15</v>
      </c>
      <c r="Z1494">
        <v>0</v>
      </c>
      <c r="AA1494">
        <v>0</v>
      </c>
      <c r="AB1494">
        <v>0</v>
      </c>
      <c r="AC1494">
        <v>792.15</v>
      </c>
      <c r="AD1494" t="s">
        <v>41</v>
      </c>
      <c r="AE1494" t="s">
        <v>42</v>
      </c>
      <c r="AF1494" t="s">
        <v>42</v>
      </c>
      <c r="AG1494">
        <f t="shared" si="46"/>
        <v>0</v>
      </c>
      <c r="AH1494" t="str" cm="1">
        <f t="array" ref="AH1494">_xlfn.IFS(
X1494&lt;=20, "&lt;20",
AND(X1494&gt;=20, X1494&lt;50), "20-50",
AND(X1494&gt;=50, X1494&lt;100), "50-100",
X1494&gt;=100, "&gt;100"
)</f>
        <v>20-50</v>
      </c>
      <c r="AI1494">
        <f t="shared" si="47"/>
        <v>0</v>
      </c>
      <c r="AJ1494" t="str" cm="1">
        <f t="array" ref="AJ1494">_xlfn.IFS(
C1494&lt;=20, "&lt;20",
AND(C1494&gt;=20, C1494&lt;35), "20-35",
AND(C1494&gt;=35, C1494&lt;50), "35-50",
C1494&gt;=50, "50-100"
)</f>
        <v>20-35</v>
      </c>
      <c r="AK1494" t="str" cm="1">
        <f t="array" ref="AK1494">_xlfn.IFS(
G1494&lt;6, "&lt;6",
AND(G1494&gt;=6, G1494&lt;12), "6-12",
AND(G1494&gt;=12, G1494&lt;18), "12-18",  AND(G1494&gt;=18, G1494&lt;24), "18-24", G1494&gt;=24, "24-36")</f>
        <v>&lt;6</v>
      </c>
    </row>
    <row r="1495" spans="1:37" x14ac:dyDescent="0.3">
      <c r="A1495" t="s">
        <v>1595</v>
      </c>
      <c r="B1495" t="s">
        <v>33</v>
      </c>
      <c r="C1495">
        <v>43</v>
      </c>
      <c r="D1495" t="s">
        <v>37</v>
      </c>
      <c r="E1495" t="s">
        <v>158</v>
      </c>
      <c r="F1495">
        <v>6</v>
      </c>
      <c r="G1495">
        <v>11</v>
      </c>
      <c r="H1495" t="s">
        <v>36</v>
      </c>
      <c r="I1495" t="s">
        <v>37</v>
      </c>
      <c r="J1495" t="s">
        <v>34</v>
      </c>
      <c r="K1495" t="s">
        <v>37</v>
      </c>
      <c r="L1495" t="s">
        <v>72</v>
      </c>
      <c r="M1495" t="s">
        <v>37</v>
      </c>
      <c r="N1495" t="s">
        <v>37</v>
      </c>
      <c r="O1495" t="s">
        <v>34</v>
      </c>
      <c r="P1495" t="s">
        <v>37</v>
      </c>
      <c r="Q1495" t="s">
        <v>37</v>
      </c>
      <c r="R1495" t="s">
        <v>37</v>
      </c>
      <c r="S1495" t="s">
        <v>37</v>
      </c>
      <c r="T1495" t="s">
        <v>34</v>
      </c>
      <c r="U1495" t="s">
        <v>67</v>
      </c>
      <c r="V1495" t="s">
        <v>37</v>
      </c>
      <c r="W1495" t="s">
        <v>51</v>
      </c>
      <c r="X1495">
        <v>79.349999999999994</v>
      </c>
      <c r="Y1495">
        <v>5753.25</v>
      </c>
      <c r="Z1495">
        <v>0</v>
      </c>
      <c r="AA1495">
        <v>40</v>
      </c>
      <c r="AB1495">
        <v>2145.6</v>
      </c>
      <c r="AC1495">
        <v>7938.85</v>
      </c>
      <c r="AD1495" t="s">
        <v>41</v>
      </c>
      <c r="AE1495" t="s">
        <v>42</v>
      </c>
      <c r="AF1495" t="s">
        <v>42</v>
      </c>
      <c r="AG1495">
        <f t="shared" si="46"/>
        <v>0</v>
      </c>
      <c r="AH1495" t="str" cm="1">
        <f t="array" ref="AH1495">_xlfn.IFS(
X1495&lt;=20, "&lt;20",
AND(X1495&gt;=20, X1495&lt;50), "20-50",
AND(X1495&gt;=50, X1495&lt;100), "50-100",
X1495&gt;=100, "&gt;100"
)</f>
        <v>50-100</v>
      </c>
      <c r="AI1495">
        <f t="shared" si="47"/>
        <v>0</v>
      </c>
      <c r="AJ1495" t="str" cm="1">
        <f t="array" ref="AJ1495">_xlfn.IFS(
C1495&lt;=20, "&lt;20",
AND(C1495&gt;=20, C1495&lt;35), "20-35",
AND(C1495&gt;=35, C1495&lt;50), "35-50",
C1495&gt;=50, "50-100"
)</f>
        <v>35-50</v>
      </c>
      <c r="AK1495" t="str" cm="1">
        <f t="array" ref="AK1495">_xlfn.IFS(
G1495&lt;6, "&lt;6",
AND(G1495&gt;=6, G1495&lt;12), "6-12",
AND(G1495&gt;=12, G1495&lt;18), "12-18",  AND(G1495&gt;=18, G1495&lt;24), "18-24", G1495&gt;=24, "24-36")</f>
        <v>6-12</v>
      </c>
    </row>
    <row r="1496" spans="1:37" x14ac:dyDescent="0.3">
      <c r="A1496" t="s">
        <v>1596</v>
      </c>
      <c r="B1496" t="s">
        <v>33</v>
      </c>
      <c r="C1496">
        <v>34</v>
      </c>
      <c r="D1496" t="s">
        <v>34</v>
      </c>
      <c r="E1496" t="s">
        <v>56</v>
      </c>
      <c r="F1496">
        <v>3</v>
      </c>
      <c r="G1496">
        <v>26</v>
      </c>
      <c r="H1496" t="s">
        <v>36</v>
      </c>
      <c r="I1496" t="s">
        <v>37</v>
      </c>
      <c r="J1496" t="s">
        <v>37</v>
      </c>
      <c r="K1496" t="s">
        <v>37</v>
      </c>
      <c r="L1496" t="s">
        <v>50</v>
      </c>
      <c r="M1496" t="s">
        <v>34</v>
      </c>
      <c r="N1496" t="s">
        <v>37</v>
      </c>
      <c r="O1496" t="s">
        <v>37</v>
      </c>
      <c r="P1496" t="s">
        <v>34</v>
      </c>
      <c r="Q1496" t="s">
        <v>37</v>
      </c>
      <c r="R1496" t="s">
        <v>37</v>
      </c>
      <c r="S1496" t="s">
        <v>37</v>
      </c>
      <c r="T1496" t="s">
        <v>37</v>
      </c>
      <c r="U1496" t="s">
        <v>39</v>
      </c>
      <c r="V1496" t="s">
        <v>37</v>
      </c>
      <c r="W1496" t="s">
        <v>40</v>
      </c>
      <c r="X1496">
        <v>103.2</v>
      </c>
      <c r="Y1496">
        <v>7362.9</v>
      </c>
      <c r="Z1496">
        <v>45.38</v>
      </c>
      <c r="AA1496">
        <v>0</v>
      </c>
      <c r="AB1496">
        <v>2135.52</v>
      </c>
      <c r="AC1496">
        <v>9453.0400000000009</v>
      </c>
      <c r="AD1496" t="s">
        <v>41</v>
      </c>
      <c r="AE1496" t="s">
        <v>42</v>
      </c>
      <c r="AF1496" t="s">
        <v>42</v>
      </c>
      <c r="AG1496">
        <f t="shared" si="46"/>
        <v>0</v>
      </c>
      <c r="AH1496" t="str" cm="1">
        <f t="array" ref="AH1496">_xlfn.IFS(
X1496&lt;=20, "&lt;20",
AND(X1496&gt;=20, X1496&lt;50), "20-50",
AND(X1496&gt;=50, X1496&lt;100), "50-100",
X1496&gt;=100, "&gt;100"
)</f>
        <v>&gt;100</v>
      </c>
      <c r="AI1496">
        <f t="shared" si="47"/>
        <v>0</v>
      </c>
      <c r="AJ1496" t="str" cm="1">
        <f t="array" ref="AJ1496">_xlfn.IFS(
C1496&lt;=20, "&lt;20",
AND(C1496&gt;=20, C1496&lt;35), "20-35",
AND(C1496&gt;=35, C1496&lt;50), "35-50",
C1496&gt;=50, "50-100"
)</f>
        <v>20-35</v>
      </c>
      <c r="AK1496" t="str" cm="1">
        <f t="array" ref="AK1496">_xlfn.IFS(
G1496&lt;6, "&lt;6",
AND(G1496&gt;=6, G1496&lt;12), "6-12",
AND(G1496&gt;=12, G1496&lt;18), "12-18",  AND(G1496&gt;=18, G1496&lt;24), "18-24", G1496&gt;=24, "24-36")</f>
        <v>24-36</v>
      </c>
    </row>
    <row r="1497" spans="1:37" x14ac:dyDescent="0.3">
      <c r="A1497" t="s">
        <v>1597</v>
      </c>
      <c r="B1497" t="s">
        <v>44</v>
      </c>
      <c r="C1497">
        <v>76</v>
      </c>
      <c r="D1497" t="s">
        <v>34</v>
      </c>
      <c r="E1497" t="s">
        <v>87</v>
      </c>
      <c r="F1497">
        <v>6</v>
      </c>
      <c r="G1497">
        <v>24</v>
      </c>
      <c r="H1497" t="s">
        <v>36</v>
      </c>
      <c r="I1497" t="s">
        <v>34</v>
      </c>
      <c r="J1497" t="s">
        <v>34</v>
      </c>
      <c r="K1497" t="s">
        <v>37</v>
      </c>
      <c r="L1497" t="s">
        <v>72</v>
      </c>
      <c r="M1497" t="s">
        <v>34</v>
      </c>
      <c r="N1497" t="s">
        <v>34</v>
      </c>
      <c r="O1497" t="s">
        <v>34</v>
      </c>
      <c r="P1497" t="s">
        <v>34</v>
      </c>
      <c r="Q1497" t="s">
        <v>37</v>
      </c>
      <c r="R1497" t="s">
        <v>37</v>
      </c>
      <c r="S1497" t="s">
        <v>37</v>
      </c>
      <c r="T1497" t="s">
        <v>37</v>
      </c>
      <c r="U1497" t="s">
        <v>46</v>
      </c>
      <c r="V1497" t="s">
        <v>37</v>
      </c>
      <c r="W1497" t="s">
        <v>51</v>
      </c>
      <c r="X1497">
        <v>44.4</v>
      </c>
      <c r="Y1497">
        <v>263.05</v>
      </c>
      <c r="Z1497">
        <v>0</v>
      </c>
      <c r="AA1497">
        <v>0</v>
      </c>
      <c r="AB1497">
        <v>0</v>
      </c>
      <c r="AC1497">
        <v>263.05</v>
      </c>
      <c r="AD1497" t="s">
        <v>41</v>
      </c>
      <c r="AE1497" t="s">
        <v>42</v>
      </c>
      <c r="AF1497" t="s">
        <v>42</v>
      </c>
      <c r="AG1497">
        <f t="shared" si="46"/>
        <v>0</v>
      </c>
      <c r="AH1497" t="str" cm="1">
        <f t="array" ref="AH1497">_xlfn.IFS(
X1497&lt;=20, "&lt;20",
AND(X1497&gt;=20, X1497&lt;50), "20-50",
AND(X1497&gt;=50, X1497&lt;100), "50-100",
X1497&gt;=100, "&gt;100"
)</f>
        <v>20-50</v>
      </c>
      <c r="AI1497">
        <f t="shared" si="47"/>
        <v>0</v>
      </c>
      <c r="AJ1497" t="str" cm="1">
        <f t="array" ref="AJ1497">_xlfn.IFS(
C1497&lt;=20, "&lt;20",
AND(C1497&gt;=20, C1497&lt;35), "20-35",
AND(C1497&gt;=35, C1497&lt;50), "35-50",
C1497&gt;=50, "50-100"
)</f>
        <v>50-100</v>
      </c>
      <c r="AK1497" t="str" cm="1">
        <f t="array" ref="AK1497">_xlfn.IFS(
G1497&lt;6, "&lt;6",
AND(G1497&gt;=6, G1497&lt;12), "6-12",
AND(G1497&gt;=12, G1497&lt;18), "12-18",  AND(G1497&gt;=18, G1497&lt;24), "18-24", G1497&gt;=24, "24-36")</f>
        <v>24-36</v>
      </c>
    </row>
    <row r="1498" spans="1:37" x14ac:dyDescent="0.3">
      <c r="A1498" t="s">
        <v>1598</v>
      </c>
      <c r="B1498" t="s">
        <v>44</v>
      </c>
      <c r="C1498">
        <v>24</v>
      </c>
      <c r="D1498" t="s">
        <v>34</v>
      </c>
      <c r="E1498" t="s">
        <v>114</v>
      </c>
      <c r="F1498">
        <v>15</v>
      </c>
      <c r="G1498">
        <v>9</v>
      </c>
      <c r="H1498" t="s">
        <v>66</v>
      </c>
      <c r="I1498" t="s">
        <v>37</v>
      </c>
      <c r="J1498" t="s">
        <v>37</v>
      </c>
      <c r="K1498" t="s">
        <v>37</v>
      </c>
      <c r="L1498" t="s">
        <v>72</v>
      </c>
      <c r="M1498" t="s">
        <v>37</v>
      </c>
      <c r="N1498" t="s">
        <v>37</v>
      </c>
      <c r="O1498" t="s">
        <v>37</v>
      </c>
      <c r="P1498" t="s">
        <v>37</v>
      </c>
      <c r="Q1498" t="s">
        <v>37</v>
      </c>
      <c r="R1498" t="s">
        <v>34</v>
      </c>
      <c r="S1498" t="s">
        <v>34</v>
      </c>
      <c r="T1498" t="s">
        <v>34</v>
      </c>
      <c r="U1498" t="s">
        <v>67</v>
      </c>
      <c r="V1498" t="s">
        <v>34</v>
      </c>
      <c r="W1498" t="s">
        <v>40</v>
      </c>
      <c r="X1498">
        <v>-4</v>
      </c>
      <c r="Y1498">
        <v>5401.9</v>
      </c>
      <c r="Z1498">
        <v>0</v>
      </c>
      <c r="AA1498">
        <v>20</v>
      </c>
      <c r="AB1498">
        <v>1613.52</v>
      </c>
      <c r="AC1498">
        <v>7035.42</v>
      </c>
      <c r="AD1498" t="s">
        <v>41</v>
      </c>
      <c r="AE1498" t="s">
        <v>42</v>
      </c>
      <c r="AF1498" t="s">
        <v>42</v>
      </c>
      <c r="AG1498">
        <f t="shared" si="46"/>
        <v>0</v>
      </c>
      <c r="AH1498" t="str" cm="1">
        <f t="array" ref="AH1498">_xlfn.IFS(
X1498&lt;=20, "&lt;20",
AND(X1498&gt;=20, X1498&lt;50), "20-50",
AND(X1498&gt;=50, X1498&lt;100), "50-100",
X1498&gt;=100, "&gt;100"
)</f>
        <v>&lt;20</v>
      </c>
      <c r="AI1498">
        <f t="shared" si="47"/>
        <v>0</v>
      </c>
      <c r="AJ1498" t="str" cm="1">
        <f t="array" ref="AJ1498">_xlfn.IFS(
C1498&lt;=20, "&lt;20",
AND(C1498&gt;=20, C1498&lt;35), "20-35",
AND(C1498&gt;=35, C1498&lt;50), "35-50",
C1498&gt;=50, "50-100"
)</f>
        <v>20-35</v>
      </c>
      <c r="AK1498" t="str" cm="1">
        <f t="array" ref="AK1498">_xlfn.IFS(
G1498&lt;6, "&lt;6",
AND(G1498&gt;=6, G1498&lt;12), "6-12",
AND(G1498&gt;=12, G1498&lt;18), "12-18",  AND(G1498&gt;=18, G1498&lt;24), "18-24", G1498&gt;=24, "24-36")</f>
        <v>6-12</v>
      </c>
    </row>
    <row r="1499" spans="1:37" x14ac:dyDescent="0.3">
      <c r="A1499" t="s">
        <v>1599</v>
      </c>
      <c r="B1499" t="s">
        <v>44</v>
      </c>
      <c r="C1499">
        <v>38</v>
      </c>
      <c r="D1499" t="s">
        <v>37</v>
      </c>
      <c r="E1499" t="s">
        <v>114</v>
      </c>
      <c r="F1499">
        <v>5</v>
      </c>
      <c r="G1499">
        <v>28</v>
      </c>
      <c r="H1499" t="s">
        <v>36</v>
      </c>
      <c r="I1499" t="s">
        <v>37</v>
      </c>
      <c r="J1499" t="s">
        <v>37</v>
      </c>
      <c r="K1499" t="s">
        <v>37</v>
      </c>
      <c r="L1499" t="s">
        <v>38</v>
      </c>
      <c r="M1499" t="s">
        <v>34</v>
      </c>
      <c r="N1499" t="s">
        <v>34</v>
      </c>
      <c r="O1499" t="s">
        <v>34</v>
      </c>
      <c r="P1499" t="s">
        <v>34</v>
      </c>
      <c r="Q1499" t="s">
        <v>34</v>
      </c>
      <c r="R1499" t="s">
        <v>34</v>
      </c>
      <c r="S1499" t="s">
        <v>34</v>
      </c>
      <c r="T1499" t="s">
        <v>37</v>
      </c>
      <c r="U1499" t="s">
        <v>46</v>
      </c>
      <c r="V1499" t="s">
        <v>34</v>
      </c>
      <c r="W1499" t="s">
        <v>40</v>
      </c>
      <c r="X1499">
        <v>50.85</v>
      </c>
      <c r="Y1499">
        <v>239.55</v>
      </c>
      <c r="Z1499">
        <v>0</v>
      </c>
      <c r="AA1499">
        <v>0</v>
      </c>
      <c r="AB1499">
        <v>51.52</v>
      </c>
      <c r="AC1499">
        <v>291.07</v>
      </c>
      <c r="AD1499" t="s">
        <v>52</v>
      </c>
      <c r="AE1499" t="s">
        <v>58</v>
      </c>
      <c r="AF1499" t="s">
        <v>59</v>
      </c>
      <c r="AG1499">
        <f t="shared" si="46"/>
        <v>1</v>
      </c>
      <c r="AH1499" t="str" cm="1">
        <f t="array" ref="AH1499">_xlfn.IFS(
X1499&lt;=20, "&lt;20",
AND(X1499&gt;=20, X1499&lt;50), "20-50",
AND(X1499&gt;=50, X1499&lt;100), "50-100",
X1499&gt;=100, "&gt;100"
)</f>
        <v>50-100</v>
      </c>
      <c r="AI1499">
        <f t="shared" si="47"/>
        <v>0</v>
      </c>
      <c r="AJ1499" t="str" cm="1">
        <f t="array" ref="AJ1499">_xlfn.IFS(
C1499&lt;=20, "&lt;20",
AND(C1499&gt;=20, C1499&lt;35), "20-35",
AND(C1499&gt;=35, C1499&lt;50), "35-50",
C1499&gt;=50, "50-100"
)</f>
        <v>35-50</v>
      </c>
      <c r="AK1499" t="str" cm="1">
        <f t="array" ref="AK1499">_xlfn.IFS(
G1499&lt;6, "&lt;6",
AND(G1499&gt;=6, G1499&lt;12), "6-12",
AND(G1499&gt;=12, G1499&lt;18), "12-18",  AND(G1499&gt;=18, G1499&lt;24), "18-24", G1499&gt;=24, "24-36")</f>
        <v>24-36</v>
      </c>
    </row>
    <row r="1500" spans="1:37" x14ac:dyDescent="0.3">
      <c r="A1500" t="s">
        <v>1600</v>
      </c>
      <c r="B1500" t="s">
        <v>44</v>
      </c>
      <c r="C1500">
        <v>53</v>
      </c>
      <c r="D1500" t="s">
        <v>37</v>
      </c>
      <c r="E1500" t="s">
        <v>61</v>
      </c>
      <c r="F1500">
        <v>4</v>
      </c>
      <c r="G1500">
        <v>35</v>
      </c>
      <c r="H1500" t="s">
        <v>70</v>
      </c>
      <c r="I1500" t="s">
        <v>37</v>
      </c>
      <c r="J1500" t="s">
        <v>34</v>
      </c>
      <c r="K1500" t="s">
        <v>34</v>
      </c>
      <c r="L1500" t="s">
        <v>34</v>
      </c>
      <c r="M1500" t="s">
        <v>34</v>
      </c>
      <c r="N1500" t="s">
        <v>34</v>
      </c>
      <c r="O1500" t="s">
        <v>34</v>
      </c>
      <c r="P1500" t="s">
        <v>34</v>
      </c>
      <c r="Q1500" t="s">
        <v>34</v>
      </c>
      <c r="R1500" t="s">
        <v>34</v>
      </c>
      <c r="S1500" t="s">
        <v>34</v>
      </c>
      <c r="T1500" t="s">
        <v>34</v>
      </c>
      <c r="U1500" t="s">
        <v>67</v>
      </c>
      <c r="V1500" t="s">
        <v>34</v>
      </c>
      <c r="W1500" t="s">
        <v>40</v>
      </c>
      <c r="X1500">
        <v>20.65</v>
      </c>
      <c r="Y1500">
        <v>1218.45</v>
      </c>
      <c r="Z1500">
        <v>0</v>
      </c>
      <c r="AA1500">
        <v>0</v>
      </c>
      <c r="AB1500">
        <v>691.3</v>
      </c>
      <c r="AC1500">
        <v>1909.75</v>
      </c>
      <c r="AD1500" t="s">
        <v>41</v>
      </c>
      <c r="AE1500" t="s">
        <v>42</v>
      </c>
      <c r="AF1500" t="s">
        <v>42</v>
      </c>
      <c r="AG1500">
        <f t="shared" si="46"/>
        <v>0</v>
      </c>
      <c r="AH1500" t="str" cm="1">
        <f t="array" ref="AH1500">_xlfn.IFS(
X1500&lt;=20, "&lt;20",
AND(X1500&gt;=20, X1500&lt;50), "20-50",
AND(X1500&gt;=50, X1500&lt;100), "50-100",
X1500&gt;=100, "&gt;100"
)</f>
        <v>20-50</v>
      </c>
      <c r="AI1500">
        <f t="shared" si="47"/>
        <v>0</v>
      </c>
      <c r="AJ1500" t="str" cm="1">
        <f t="array" ref="AJ1500">_xlfn.IFS(
C1500&lt;=20, "&lt;20",
AND(C1500&gt;=20, C1500&lt;35), "20-35",
AND(C1500&gt;=35, C1500&lt;50), "35-50",
C1500&gt;=50, "50-100"
)</f>
        <v>50-100</v>
      </c>
      <c r="AK1500" t="str" cm="1">
        <f t="array" ref="AK1500">_xlfn.IFS(
G1500&lt;6, "&lt;6",
AND(G1500&gt;=6, G1500&lt;12), "6-12",
AND(G1500&gt;=12, G1500&lt;18), "12-18",  AND(G1500&gt;=18, G1500&lt;24), "18-24", G1500&gt;=24, "24-36")</f>
        <v>24-36</v>
      </c>
    </row>
    <row r="1501" spans="1:37" x14ac:dyDescent="0.3">
      <c r="A1501" t="s">
        <v>1601</v>
      </c>
      <c r="B1501" t="s">
        <v>44</v>
      </c>
      <c r="C1501">
        <v>30</v>
      </c>
      <c r="D1501" t="s">
        <v>34</v>
      </c>
      <c r="E1501" t="s">
        <v>56</v>
      </c>
      <c r="F1501">
        <v>0</v>
      </c>
      <c r="G1501">
        <v>27</v>
      </c>
      <c r="H1501" t="s">
        <v>110</v>
      </c>
      <c r="I1501" t="s">
        <v>37</v>
      </c>
      <c r="J1501" t="s">
        <v>34</v>
      </c>
      <c r="K1501" t="s">
        <v>37</v>
      </c>
      <c r="L1501" t="s">
        <v>50</v>
      </c>
      <c r="M1501" t="s">
        <v>37</v>
      </c>
      <c r="N1501" t="s">
        <v>34</v>
      </c>
      <c r="O1501" t="s">
        <v>37</v>
      </c>
      <c r="P1501" t="s">
        <v>37</v>
      </c>
      <c r="Q1501" t="s">
        <v>37</v>
      </c>
      <c r="R1501" t="s">
        <v>34</v>
      </c>
      <c r="S1501" t="s">
        <v>37</v>
      </c>
      <c r="T1501" t="s">
        <v>37</v>
      </c>
      <c r="U1501" t="s">
        <v>39</v>
      </c>
      <c r="V1501" t="s">
        <v>37</v>
      </c>
      <c r="W1501" t="s">
        <v>51</v>
      </c>
      <c r="X1501">
        <v>95.55</v>
      </c>
      <c r="Y1501">
        <v>3692.85</v>
      </c>
      <c r="Z1501">
        <v>0</v>
      </c>
      <c r="AA1501">
        <v>0</v>
      </c>
      <c r="AB1501">
        <v>174.72</v>
      </c>
      <c r="AC1501">
        <v>3867.57</v>
      </c>
      <c r="AD1501" t="s">
        <v>52</v>
      </c>
      <c r="AE1501" t="s">
        <v>104</v>
      </c>
      <c r="AF1501" t="s">
        <v>105</v>
      </c>
      <c r="AG1501">
        <f t="shared" si="46"/>
        <v>1</v>
      </c>
      <c r="AH1501" t="str" cm="1">
        <f t="array" ref="AH1501">_xlfn.IFS(
X1501&lt;=20, "&lt;20",
AND(X1501&gt;=20, X1501&lt;50), "20-50",
AND(X1501&gt;=50, X1501&lt;100), "50-100",
X1501&gt;=100, "&gt;100"
)</f>
        <v>50-100</v>
      </c>
      <c r="AI1501">
        <f t="shared" si="47"/>
        <v>0</v>
      </c>
      <c r="AJ1501" t="str" cm="1">
        <f t="array" ref="AJ1501">_xlfn.IFS(
C1501&lt;=20, "&lt;20",
AND(C1501&gt;=20, C1501&lt;35), "20-35",
AND(C1501&gt;=35, C1501&lt;50), "35-50",
C1501&gt;=50, "50-100"
)</f>
        <v>20-35</v>
      </c>
      <c r="AK1501" t="str" cm="1">
        <f t="array" ref="AK1501">_xlfn.IFS(
G1501&lt;6, "&lt;6",
AND(G1501&gt;=6, G1501&lt;12), "6-12",
AND(G1501&gt;=12, G1501&lt;18), "12-18",  AND(G1501&gt;=18, G1501&lt;24), "18-24", G1501&gt;=24, "24-36")</f>
        <v>24-36</v>
      </c>
    </row>
    <row r="1502" spans="1:37" x14ac:dyDescent="0.3">
      <c r="A1502" t="s">
        <v>1602</v>
      </c>
      <c r="B1502" t="s">
        <v>33</v>
      </c>
      <c r="C1502">
        <v>25</v>
      </c>
      <c r="D1502" t="s">
        <v>34</v>
      </c>
      <c r="E1502" t="s">
        <v>76</v>
      </c>
      <c r="F1502">
        <v>1</v>
      </c>
      <c r="G1502">
        <v>14</v>
      </c>
      <c r="H1502" t="s">
        <v>36</v>
      </c>
      <c r="I1502" t="s">
        <v>37</v>
      </c>
      <c r="J1502" t="s">
        <v>34</v>
      </c>
      <c r="K1502" t="s">
        <v>34</v>
      </c>
      <c r="L1502" t="s">
        <v>34</v>
      </c>
      <c r="M1502" t="s">
        <v>34</v>
      </c>
      <c r="N1502" t="s">
        <v>34</v>
      </c>
      <c r="O1502" t="s">
        <v>34</v>
      </c>
      <c r="P1502" t="s">
        <v>34</v>
      </c>
      <c r="Q1502" t="s">
        <v>34</v>
      </c>
      <c r="R1502" t="s">
        <v>34</v>
      </c>
      <c r="S1502" t="s">
        <v>34</v>
      </c>
      <c r="T1502" t="s">
        <v>34</v>
      </c>
      <c r="U1502" t="s">
        <v>39</v>
      </c>
      <c r="V1502" t="s">
        <v>34</v>
      </c>
      <c r="W1502" t="s">
        <v>40</v>
      </c>
      <c r="X1502">
        <v>20.399999999999999</v>
      </c>
      <c r="Y1502">
        <v>20.399999999999999</v>
      </c>
      <c r="Z1502">
        <v>0</v>
      </c>
      <c r="AA1502">
        <v>0</v>
      </c>
      <c r="AB1502">
        <v>27.5</v>
      </c>
      <c r="AC1502">
        <v>47.9</v>
      </c>
      <c r="AD1502" t="s">
        <v>85</v>
      </c>
      <c r="AE1502" t="s">
        <v>42</v>
      </c>
      <c r="AF1502" t="s">
        <v>42</v>
      </c>
      <c r="AG1502">
        <f t="shared" si="46"/>
        <v>0</v>
      </c>
      <c r="AH1502" t="str" cm="1">
        <f t="array" ref="AH1502">_xlfn.IFS(
X1502&lt;=20, "&lt;20",
AND(X1502&gt;=20, X1502&lt;50), "20-50",
AND(X1502&gt;=50, X1502&lt;100), "50-100",
X1502&gt;=100, "&gt;100"
)</f>
        <v>20-50</v>
      </c>
      <c r="AI1502">
        <f t="shared" si="47"/>
        <v>1</v>
      </c>
      <c r="AJ1502" t="str" cm="1">
        <f t="array" ref="AJ1502">_xlfn.IFS(
C1502&lt;=20, "&lt;20",
AND(C1502&gt;=20, C1502&lt;35), "20-35",
AND(C1502&gt;=35, C1502&lt;50), "35-50",
C1502&gt;=50, "50-100"
)</f>
        <v>20-35</v>
      </c>
      <c r="AK1502" t="str" cm="1">
        <f t="array" ref="AK1502">_xlfn.IFS(
G1502&lt;6, "&lt;6",
AND(G1502&gt;=6, G1502&lt;12), "6-12",
AND(G1502&gt;=12, G1502&lt;18), "12-18",  AND(G1502&gt;=18, G1502&lt;24), "18-24", G1502&gt;=24, "24-36")</f>
        <v>12-18</v>
      </c>
    </row>
    <row r="1503" spans="1:37" x14ac:dyDescent="0.3">
      <c r="A1503" t="s">
        <v>1603</v>
      </c>
      <c r="B1503" t="s">
        <v>44</v>
      </c>
      <c r="C1503">
        <v>51</v>
      </c>
      <c r="D1503" t="s">
        <v>34</v>
      </c>
      <c r="E1503" t="s">
        <v>74</v>
      </c>
      <c r="F1503">
        <v>1</v>
      </c>
      <c r="G1503">
        <v>5</v>
      </c>
      <c r="H1503" t="s">
        <v>70</v>
      </c>
      <c r="I1503" t="s">
        <v>37</v>
      </c>
      <c r="J1503" t="s">
        <v>34</v>
      </c>
      <c r="K1503" t="s">
        <v>37</v>
      </c>
      <c r="L1503" t="s">
        <v>38</v>
      </c>
      <c r="M1503" t="s">
        <v>37</v>
      </c>
      <c r="N1503" t="s">
        <v>37</v>
      </c>
      <c r="O1503" t="s">
        <v>34</v>
      </c>
      <c r="P1503" t="s">
        <v>37</v>
      </c>
      <c r="Q1503" t="s">
        <v>34</v>
      </c>
      <c r="R1503" t="s">
        <v>34</v>
      </c>
      <c r="S1503" t="s">
        <v>34</v>
      </c>
      <c r="T1503" t="s">
        <v>37</v>
      </c>
      <c r="U1503" t="s">
        <v>39</v>
      </c>
      <c r="V1503" t="s">
        <v>37</v>
      </c>
      <c r="W1503" t="s">
        <v>51</v>
      </c>
      <c r="X1503">
        <v>60.5</v>
      </c>
      <c r="Y1503">
        <v>3145.15</v>
      </c>
      <c r="Z1503">
        <v>0</v>
      </c>
      <c r="AA1503">
        <v>0</v>
      </c>
      <c r="AB1503">
        <v>2406.1799999999998</v>
      </c>
      <c r="AC1503">
        <v>5551.33</v>
      </c>
      <c r="AD1503" t="s">
        <v>41</v>
      </c>
      <c r="AE1503" t="s">
        <v>42</v>
      </c>
      <c r="AF1503" t="s">
        <v>42</v>
      </c>
      <c r="AG1503">
        <f t="shared" si="46"/>
        <v>0</v>
      </c>
      <c r="AH1503" t="str" cm="1">
        <f t="array" ref="AH1503">_xlfn.IFS(
X1503&lt;=20, "&lt;20",
AND(X1503&gt;=20, X1503&lt;50), "20-50",
AND(X1503&gt;=50, X1503&lt;100), "50-100",
X1503&gt;=100, "&gt;100"
)</f>
        <v>50-100</v>
      </c>
      <c r="AI1503">
        <f t="shared" si="47"/>
        <v>0</v>
      </c>
      <c r="AJ1503" t="str" cm="1">
        <f t="array" ref="AJ1503">_xlfn.IFS(
C1503&lt;=20, "&lt;20",
AND(C1503&gt;=20, C1503&lt;35), "20-35",
AND(C1503&gt;=35, C1503&lt;50), "35-50",
C1503&gt;=50, "50-100"
)</f>
        <v>50-100</v>
      </c>
      <c r="AK1503" t="str" cm="1">
        <f t="array" ref="AK1503">_xlfn.IFS(
G1503&lt;6, "&lt;6",
AND(G1503&gt;=6, G1503&lt;12), "6-12",
AND(G1503&gt;=12, G1503&lt;18), "12-18",  AND(G1503&gt;=18, G1503&lt;24), "18-24", G1503&gt;=24, "24-36")</f>
        <v>&lt;6</v>
      </c>
    </row>
    <row r="1504" spans="1:37" x14ac:dyDescent="0.3">
      <c r="A1504" t="s">
        <v>1604</v>
      </c>
      <c r="B1504" t="s">
        <v>44</v>
      </c>
      <c r="C1504">
        <v>18</v>
      </c>
      <c r="D1504" t="s">
        <v>34</v>
      </c>
      <c r="E1504" t="s">
        <v>61</v>
      </c>
      <c r="F1504">
        <v>12</v>
      </c>
      <c r="G1504">
        <v>12</v>
      </c>
      <c r="H1504" t="s">
        <v>70</v>
      </c>
      <c r="I1504" t="s">
        <v>37</v>
      </c>
      <c r="J1504" t="s">
        <v>37</v>
      </c>
      <c r="K1504" t="s">
        <v>37</v>
      </c>
      <c r="L1504" t="s">
        <v>50</v>
      </c>
      <c r="M1504" t="s">
        <v>34</v>
      </c>
      <c r="N1504" t="s">
        <v>37</v>
      </c>
      <c r="O1504" t="s">
        <v>37</v>
      </c>
      <c r="P1504" t="s">
        <v>34</v>
      </c>
      <c r="Q1504" t="s">
        <v>37</v>
      </c>
      <c r="R1504" t="s">
        <v>37</v>
      </c>
      <c r="S1504" t="s">
        <v>37</v>
      </c>
      <c r="T1504" t="s">
        <v>37</v>
      </c>
      <c r="U1504" t="s">
        <v>39</v>
      </c>
      <c r="V1504" t="s">
        <v>37</v>
      </c>
      <c r="W1504" t="s">
        <v>51</v>
      </c>
      <c r="X1504">
        <v>103.25</v>
      </c>
      <c r="Y1504">
        <v>6017.65</v>
      </c>
      <c r="Z1504">
        <v>0</v>
      </c>
      <c r="AA1504">
        <v>0</v>
      </c>
      <c r="AB1504">
        <v>2581</v>
      </c>
      <c r="AC1504">
        <v>8598.65</v>
      </c>
      <c r="AD1504" t="s">
        <v>52</v>
      </c>
      <c r="AE1504" t="s">
        <v>53</v>
      </c>
      <c r="AF1504" t="s">
        <v>91</v>
      </c>
      <c r="AG1504">
        <f t="shared" si="46"/>
        <v>1</v>
      </c>
      <c r="AH1504" t="str" cm="1">
        <f t="array" ref="AH1504">_xlfn.IFS(
X1504&lt;=20, "&lt;20",
AND(X1504&gt;=20, X1504&lt;50), "20-50",
AND(X1504&gt;=50, X1504&lt;100), "50-100",
X1504&gt;=100, "&gt;100"
)</f>
        <v>&gt;100</v>
      </c>
      <c r="AI1504">
        <f t="shared" si="47"/>
        <v>0</v>
      </c>
      <c r="AJ1504" t="str" cm="1">
        <f t="array" ref="AJ1504">_xlfn.IFS(
C1504&lt;=20, "&lt;20",
AND(C1504&gt;=20, C1504&lt;35), "20-35",
AND(C1504&gt;=35, C1504&lt;50), "35-50",
C1504&gt;=50, "50-100"
)</f>
        <v>&lt;20</v>
      </c>
      <c r="AK1504" t="str" cm="1">
        <f t="array" ref="AK1504">_xlfn.IFS(
G1504&lt;6, "&lt;6",
AND(G1504&gt;=6, G1504&lt;12), "6-12",
AND(G1504&gt;=12, G1504&lt;18), "12-18",  AND(G1504&gt;=18, G1504&lt;24), "18-24", G1504&gt;=24, "24-36")</f>
        <v>12-18</v>
      </c>
    </row>
    <row r="1505" spans="1:37" x14ac:dyDescent="0.3">
      <c r="A1505" t="s">
        <v>1605</v>
      </c>
      <c r="B1505" t="s">
        <v>44</v>
      </c>
      <c r="C1505">
        <v>42</v>
      </c>
      <c r="D1505" t="s">
        <v>34</v>
      </c>
      <c r="E1505" t="s">
        <v>45</v>
      </c>
      <c r="F1505">
        <v>15</v>
      </c>
      <c r="G1505">
        <v>9</v>
      </c>
      <c r="H1505" t="s">
        <v>36</v>
      </c>
      <c r="I1505" t="s">
        <v>37</v>
      </c>
      <c r="J1505" t="s">
        <v>37</v>
      </c>
      <c r="K1505" t="s">
        <v>37</v>
      </c>
      <c r="L1505" t="s">
        <v>50</v>
      </c>
      <c r="M1505" t="s">
        <v>34</v>
      </c>
      <c r="N1505" t="s">
        <v>37</v>
      </c>
      <c r="O1505" t="s">
        <v>34</v>
      </c>
      <c r="P1505" t="s">
        <v>34</v>
      </c>
      <c r="Q1505" t="s">
        <v>34</v>
      </c>
      <c r="R1505" t="s">
        <v>34</v>
      </c>
      <c r="S1505" t="s">
        <v>34</v>
      </c>
      <c r="T1505" t="s">
        <v>37</v>
      </c>
      <c r="U1505" t="s">
        <v>46</v>
      </c>
      <c r="V1505" t="s">
        <v>37</v>
      </c>
      <c r="W1505" t="s">
        <v>40</v>
      </c>
      <c r="X1505">
        <v>81.849999999999994</v>
      </c>
      <c r="Y1505">
        <v>3141.7</v>
      </c>
      <c r="Z1505">
        <v>0</v>
      </c>
      <c r="AA1505">
        <v>0</v>
      </c>
      <c r="AB1505">
        <v>48.26</v>
      </c>
      <c r="AC1505">
        <v>3189.96</v>
      </c>
      <c r="AD1505" t="s">
        <v>41</v>
      </c>
      <c r="AE1505" t="s">
        <v>42</v>
      </c>
      <c r="AF1505" t="s">
        <v>42</v>
      </c>
      <c r="AG1505">
        <f t="shared" si="46"/>
        <v>0</v>
      </c>
      <c r="AH1505" t="str" cm="1">
        <f t="array" ref="AH1505">_xlfn.IFS(
X1505&lt;=20, "&lt;20",
AND(X1505&gt;=20, X1505&lt;50), "20-50",
AND(X1505&gt;=50, X1505&lt;100), "50-100",
X1505&gt;=100, "&gt;100"
)</f>
        <v>50-100</v>
      </c>
      <c r="AI1505">
        <f t="shared" si="47"/>
        <v>0</v>
      </c>
      <c r="AJ1505" t="str" cm="1">
        <f t="array" ref="AJ1505">_xlfn.IFS(
C1505&lt;=20, "&lt;20",
AND(C1505&gt;=20, C1505&lt;35), "20-35",
AND(C1505&gt;=35, C1505&lt;50), "35-50",
C1505&gt;=50, "50-100"
)</f>
        <v>35-50</v>
      </c>
      <c r="AK1505" t="str" cm="1">
        <f t="array" ref="AK1505">_xlfn.IFS(
G1505&lt;6, "&lt;6",
AND(G1505&gt;=6, G1505&lt;12), "6-12",
AND(G1505&gt;=12, G1505&lt;18), "12-18",  AND(G1505&gt;=18, G1505&lt;24), "18-24", G1505&gt;=24, "24-36")</f>
        <v>6-12</v>
      </c>
    </row>
    <row r="1506" spans="1:37" x14ac:dyDescent="0.3">
      <c r="A1506" t="s">
        <v>1606</v>
      </c>
      <c r="B1506" t="s">
        <v>44</v>
      </c>
      <c r="C1506">
        <v>26</v>
      </c>
      <c r="D1506" t="s">
        <v>37</v>
      </c>
      <c r="E1506" t="s">
        <v>69</v>
      </c>
      <c r="F1506">
        <v>12</v>
      </c>
      <c r="G1506">
        <v>30</v>
      </c>
      <c r="H1506" t="s">
        <v>36</v>
      </c>
      <c r="I1506" t="s">
        <v>37</v>
      </c>
      <c r="J1506" t="s">
        <v>37</v>
      </c>
      <c r="K1506" t="s">
        <v>37</v>
      </c>
      <c r="L1506" t="s">
        <v>50</v>
      </c>
      <c r="M1506" t="s">
        <v>37</v>
      </c>
      <c r="N1506" t="s">
        <v>34</v>
      </c>
      <c r="O1506" t="s">
        <v>34</v>
      </c>
      <c r="P1506" t="s">
        <v>34</v>
      </c>
      <c r="Q1506" t="s">
        <v>34</v>
      </c>
      <c r="R1506" t="s">
        <v>34</v>
      </c>
      <c r="S1506" t="s">
        <v>34</v>
      </c>
      <c r="T1506" t="s">
        <v>37</v>
      </c>
      <c r="U1506" t="s">
        <v>39</v>
      </c>
      <c r="V1506" t="s">
        <v>34</v>
      </c>
      <c r="W1506" t="s">
        <v>51</v>
      </c>
      <c r="X1506">
        <v>80.099999999999994</v>
      </c>
      <c r="Y1506">
        <v>2603.3000000000002</v>
      </c>
      <c r="Z1506">
        <v>0</v>
      </c>
      <c r="AA1506">
        <v>0</v>
      </c>
      <c r="AB1506">
        <v>848.43</v>
      </c>
      <c r="AC1506">
        <v>3451.73</v>
      </c>
      <c r="AD1506" t="s">
        <v>41</v>
      </c>
      <c r="AE1506" t="s">
        <v>42</v>
      </c>
      <c r="AF1506" t="s">
        <v>42</v>
      </c>
      <c r="AG1506">
        <f t="shared" si="46"/>
        <v>0</v>
      </c>
      <c r="AH1506" t="str" cm="1">
        <f t="array" ref="AH1506">_xlfn.IFS(
X1506&lt;=20, "&lt;20",
AND(X1506&gt;=20, X1506&lt;50), "20-50",
AND(X1506&gt;=50, X1506&lt;100), "50-100",
X1506&gt;=100, "&gt;100"
)</f>
        <v>50-100</v>
      </c>
      <c r="AI1506">
        <f t="shared" si="47"/>
        <v>0</v>
      </c>
      <c r="AJ1506" t="str" cm="1">
        <f t="array" ref="AJ1506">_xlfn.IFS(
C1506&lt;=20, "&lt;20",
AND(C1506&gt;=20, C1506&lt;35), "20-35",
AND(C1506&gt;=35, C1506&lt;50), "35-50",
C1506&gt;=50, "50-100"
)</f>
        <v>20-35</v>
      </c>
      <c r="AK1506" t="str" cm="1">
        <f t="array" ref="AK1506">_xlfn.IFS(
G1506&lt;6, "&lt;6",
AND(G1506&gt;=6, G1506&lt;12), "6-12",
AND(G1506&gt;=12, G1506&lt;18), "12-18",  AND(G1506&gt;=18, G1506&lt;24), "18-24", G1506&gt;=24, "24-36")</f>
        <v>24-36</v>
      </c>
    </row>
    <row r="1507" spans="1:37" x14ac:dyDescent="0.3">
      <c r="A1507" t="s">
        <v>1607</v>
      </c>
      <c r="B1507" t="s">
        <v>33</v>
      </c>
      <c r="C1507">
        <v>24</v>
      </c>
      <c r="D1507" t="s">
        <v>34</v>
      </c>
      <c r="E1507" t="s">
        <v>335</v>
      </c>
      <c r="F1507">
        <v>12</v>
      </c>
      <c r="G1507">
        <v>8</v>
      </c>
      <c r="H1507" t="s">
        <v>57</v>
      </c>
      <c r="I1507" t="s">
        <v>37</v>
      </c>
      <c r="J1507" t="s">
        <v>34</v>
      </c>
      <c r="K1507" t="s">
        <v>34</v>
      </c>
      <c r="L1507" t="s">
        <v>34</v>
      </c>
      <c r="M1507" t="s">
        <v>34</v>
      </c>
      <c r="N1507" t="s">
        <v>34</v>
      </c>
      <c r="O1507" t="s">
        <v>34</v>
      </c>
      <c r="P1507" t="s">
        <v>34</v>
      </c>
      <c r="Q1507" t="s">
        <v>34</v>
      </c>
      <c r="R1507" t="s">
        <v>34</v>
      </c>
      <c r="S1507" t="s">
        <v>34</v>
      </c>
      <c r="T1507" t="s">
        <v>34</v>
      </c>
      <c r="U1507" t="s">
        <v>46</v>
      </c>
      <c r="V1507" t="s">
        <v>34</v>
      </c>
      <c r="W1507" t="s">
        <v>40</v>
      </c>
      <c r="X1507">
        <v>19.399999999999999</v>
      </c>
      <c r="Y1507">
        <v>415.4</v>
      </c>
      <c r="Z1507">
        <v>0</v>
      </c>
      <c r="AA1507">
        <v>0</v>
      </c>
      <c r="AB1507">
        <v>620.4</v>
      </c>
      <c r="AC1507">
        <v>1035.8</v>
      </c>
      <c r="AD1507" t="s">
        <v>41</v>
      </c>
      <c r="AE1507" t="s">
        <v>42</v>
      </c>
      <c r="AF1507" t="s">
        <v>42</v>
      </c>
      <c r="AG1507">
        <f t="shared" si="46"/>
        <v>0</v>
      </c>
      <c r="AH1507" t="str" cm="1">
        <f t="array" ref="AH1507">_xlfn.IFS(
X1507&lt;=20, "&lt;20",
AND(X1507&gt;=20, X1507&lt;50), "20-50",
AND(X1507&gt;=50, X1507&lt;100), "50-100",
X1507&gt;=100, "&gt;100"
)</f>
        <v>&lt;20</v>
      </c>
      <c r="AI1507">
        <f t="shared" si="47"/>
        <v>0</v>
      </c>
      <c r="AJ1507" t="str" cm="1">
        <f t="array" ref="AJ1507">_xlfn.IFS(
C1507&lt;=20, "&lt;20",
AND(C1507&gt;=20, C1507&lt;35), "20-35",
AND(C1507&gt;=35, C1507&lt;50), "35-50",
C1507&gt;=50, "50-100"
)</f>
        <v>20-35</v>
      </c>
      <c r="AK1507" t="str" cm="1">
        <f t="array" ref="AK1507">_xlfn.IFS(
G1507&lt;6, "&lt;6",
AND(G1507&gt;=6, G1507&lt;12), "6-12",
AND(G1507&gt;=12, G1507&lt;18), "12-18",  AND(G1507&gt;=18, G1507&lt;24), "18-24", G1507&gt;=24, "24-36")</f>
        <v>6-12</v>
      </c>
    </row>
    <row r="1508" spans="1:37" x14ac:dyDescent="0.3">
      <c r="A1508" t="s">
        <v>1608</v>
      </c>
      <c r="B1508" t="s">
        <v>44</v>
      </c>
      <c r="C1508">
        <v>61</v>
      </c>
      <c r="D1508" t="s">
        <v>37</v>
      </c>
      <c r="E1508" t="s">
        <v>103</v>
      </c>
      <c r="F1508">
        <v>9</v>
      </c>
      <c r="G1508">
        <v>36</v>
      </c>
      <c r="H1508" t="s">
        <v>110</v>
      </c>
      <c r="I1508" t="s">
        <v>37</v>
      </c>
      <c r="J1508" t="s">
        <v>37</v>
      </c>
      <c r="K1508" t="s">
        <v>37</v>
      </c>
      <c r="L1508" t="s">
        <v>72</v>
      </c>
      <c r="M1508" t="s">
        <v>34</v>
      </c>
      <c r="N1508" t="s">
        <v>37</v>
      </c>
      <c r="O1508" t="s">
        <v>34</v>
      </c>
      <c r="P1508" t="s">
        <v>37</v>
      </c>
      <c r="Q1508" t="s">
        <v>37</v>
      </c>
      <c r="R1508" t="s">
        <v>37</v>
      </c>
      <c r="S1508" t="s">
        <v>37</v>
      </c>
      <c r="T1508" t="s">
        <v>37</v>
      </c>
      <c r="U1508" t="s">
        <v>67</v>
      </c>
      <c r="V1508" t="s">
        <v>34</v>
      </c>
      <c r="W1508" t="s">
        <v>51</v>
      </c>
      <c r="X1508">
        <v>80.55</v>
      </c>
      <c r="Y1508">
        <v>2471.6</v>
      </c>
      <c r="Z1508">
        <v>0</v>
      </c>
      <c r="AA1508">
        <v>0</v>
      </c>
      <c r="AB1508">
        <v>884.12</v>
      </c>
      <c r="AC1508">
        <v>3355.72</v>
      </c>
      <c r="AD1508" t="s">
        <v>41</v>
      </c>
      <c r="AE1508" t="s">
        <v>42</v>
      </c>
      <c r="AF1508" t="s">
        <v>42</v>
      </c>
      <c r="AG1508">
        <f t="shared" si="46"/>
        <v>0</v>
      </c>
      <c r="AH1508" t="str" cm="1">
        <f t="array" ref="AH1508">_xlfn.IFS(
X1508&lt;=20, "&lt;20",
AND(X1508&gt;=20, X1508&lt;50), "20-50",
AND(X1508&gt;=50, X1508&lt;100), "50-100",
X1508&gt;=100, "&gt;100"
)</f>
        <v>50-100</v>
      </c>
      <c r="AI1508">
        <f t="shared" si="47"/>
        <v>0</v>
      </c>
      <c r="AJ1508" t="str" cm="1">
        <f t="array" ref="AJ1508">_xlfn.IFS(
C1508&lt;=20, "&lt;20",
AND(C1508&gt;=20, C1508&lt;35), "20-35",
AND(C1508&gt;=35, C1508&lt;50), "35-50",
C1508&gt;=50, "50-100"
)</f>
        <v>50-100</v>
      </c>
      <c r="AK1508" t="str" cm="1">
        <f t="array" ref="AK1508">_xlfn.IFS(
G1508&lt;6, "&lt;6",
AND(G1508&gt;=6, G1508&lt;12), "6-12",
AND(G1508&gt;=12, G1508&lt;18), "12-18",  AND(G1508&gt;=18, G1508&lt;24), "18-24", G1508&gt;=24, "24-36")</f>
        <v>24-36</v>
      </c>
    </row>
    <row r="1509" spans="1:37" x14ac:dyDescent="0.3">
      <c r="A1509" t="s">
        <v>1609</v>
      </c>
      <c r="B1509" t="s">
        <v>44</v>
      </c>
      <c r="C1509">
        <v>59</v>
      </c>
      <c r="D1509" t="s">
        <v>34</v>
      </c>
      <c r="E1509" t="s">
        <v>61</v>
      </c>
      <c r="F1509">
        <v>5</v>
      </c>
      <c r="G1509">
        <v>8</v>
      </c>
      <c r="H1509" t="s">
        <v>36</v>
      </c>
      <c r="I1509" t="s">
        <v>37</v>
      </c>
      <c r="J1509" t="s">
        <v>37</v>
      </c>
      <c r="K1509" t="s">
        <v>37</v>
      </c>
      <c r="L1509" t="s">
        <v>50</v>
      </c>
      <c r="M1509" t="s">
        <v>34</v>
      </c>
      <c r="N1509" t="s">
        <v>37</v>
      </c>
      <c r="O1509" t="s">
        <v>37</v>
      </c>
      <c r="P1509" t="s">
        <v>34</v>
      </c>
      <c r="Q1509" t="s">
        <v>37</v>
      </c>
      <c r="R1509" t="s">
        <v>37</v>
      </c>
      <c r="S1509" t="s">
        <v>37</v>
      </c>
      <c r="T1509" t="s">
        <v>37</v>
      </c>
      <c r="U1509" t="s">
        <v>46</v>
      </c>
      <c r="V1509" t="s">
        <v>37</v>
      </c>
      <c r="W1509" t="s">
        <v>51</v>
      </c>
      <c r="X1509">
        <v>105.85</v>
      </c>
      <c r="Y1509">
        <v>2239.65</v>
      </c>
      <c r="Z1509">
        <v>0</v>
      </c>
      <c r="AA1509">
        <v>0</v>
      </c>
      <c r="AB1509">
        <v>575.79999999999995</v>
      </c>
      <c r="AC1509">
        <v>2815.45</v>
      </c>
      <c r="AD1509" t="s">
        <v>52</v>
      </c>
      <c r="AE1509" t="s">
        <v>58</v>
      </c>
      <c r="AF1509" t="s">
        <v>288</v>
      </c>
      <c r="AG1509">
        <f t="shared" si="46"/>
        <v>1</v>
      </c>
      <c r="AH1509" t="str" cm="1">
        <f t="array" ref="AH1509">_xlfn.IFS(
X1509&lt;=20, "&lt;20",
AND(X1509&gt;=20, X1509&lt;50), "20-50",
AND(X1509&gt;=50, X1509&lt;100), "50-100",
X1509&gt;=100, "&gt;100"
)</f>
        <v>&gt;100</v>
      </c>
      <c r="AI1509">
        <f t="shared" si="47"/>
        <v>0</v>
      </c>
      <c r="AJ1509" t="str" cm="1">
        <f t="array" ref="AJ1509">_xlfn.IFS(
C1509&lt;=20, "&lt;20",
AND(C1509&gt;=20, C1509&lt;35), "20-35",
AND(C1509&gt;=35, C1509&lt;50), "35-50",
C1509&gt;=50, "50-100"
)</f>
        <v>50-100</v>
      </c>
      <c r="AK1509" t="str" cm="1">
        <f t="array" ref="AK1509">_xlfn.IFS(
G1509&lt;6, "&lt;6",
AND(G1509&gt;=6, G1509&lt;12), "6-12",
AND(G1509&gt;=12, G1509&lt;18), "12-18",  AND(G1509&gt;=18, G1509&lt;24), "18-24", G1509&gt;=24, "24-36")</f>
        <v>6-12</v>
      </c>
    </row>
    <row r="1510" spans="1:37" x14ac:dyDescent="0.3">
      <c r="A1510" t="s">
        <v>1610</v>
      </c>
      <c r="B1510" t="s">
        <v>33</v>
      </c>
      <c r="C1510">
        <v>44</v>
      </c>
      <c r="D1510" t="s">
        <v>37</v>
      </c>
      <c r="E1510" t="s">
        <v>103</v>
      </c>
      <c r="F1510">
        <v>13</v>
      </c>
      <c r="G1510">
        <v>13</v>
      </c>
      <c r="H1510" t="s">
        <v>36</v>
      </c>
      <c r="I1510" t="s">
        <v>37</v>
      </c>
      <c r="J1510" t="s">
        <v>34</v>
      </c>
      <c r="K1510" t="s">
        <v>37</v>
      </c>
      <c r="L1510" t="s">
        <v>50</v>
      </c>
      <c r="M1510" t="s">
        <v>37</v>
      </c>
      <c r="N1510" t="s">
        <v>37</v>
      </c>
      <c r="O1510" t="s">
        <v>34</v>
      </c>
      <c r="P1510" t="s">
        <v>34</v>
      </c>
      <c r="Q1510" t="s">
        <v>34</v>
      </c>
      <c r="R1510" t="s">
        <v>34</v>
      </c>
      <c r="S1510" t="s">
        <v>34</v>
      </c>
      <c r="T1510" t="s">
        <v>37</v>
      </c>
      <c r="U1510" t="s">
        <v>46</v>
      </c>
      <c r="V1510" t="s">
        <v>34</v>
      </c>
      <c r="W1510" t="s">
        <v>51</v>
      </c>
      <c r="X1510">
        <v>81.05</v>
      </c>
      <c r="Y1510">
        <v>5135.3500000000004</v>
      </c>
      <c r="Z1510">
        <v>0</v>
      </c>
      <c r="AA1510">
        <v>0</v>
      </c>
      <c r="AB1510">
        <v>3167.36</v>
      </c>
      <c r="AC1510">
        <v>8302.7099999999991</v>
      </c>
      <c r="AD1510" t="s">
        <v>41</v>
      </c>
      <c r="AE1510" t="s">
        <v>42</v>
      </c>
      <c r="AF1510" t="s">
        <v>42</v>
      </c>
      <c r="AG1510">
        <f t="shared" si="46"/>
        <v>0</v>
      </c>
      <c r="AH1510" t="str" cm="1">
        <f t="array" ref="AH1510">_xlfn.IFS(
X1510&lt;=20, "&lt;20",
AND(X1510&gt;=20, X1510&lt;50), "20-50",
AND(X1510&gt;=50, X1510&lt;100), "50-100",
X1510&gt;=100, "&gt;100"
)</f>
        <v>50-100</v>
      </c>
      <c r="AI1510">
        <f t="shared" si="47"/>
        <v>0</v>
      </c>
      <c r="AJ1510" t="str" cm="1">
        <f t="array" ref="AJ1510">_xlfn.IFS(
C1510&lt;=20, "&lt;20",
AND(C1510&gt;=20, C1510&lt;35), "20-35",
AND(C1510&gt;=35, C1510&lt;50), "35-50",
C1510&gt;=50, "50-100"
)</f>
        <v>35-50</v>
      </c>
      <c r="AK1510" t="str" cm="1">
        <f t="array" ref="AK1510">_xlfn.IFS(
G1510&lt;6, "&lt;6",
AND(G1510&gt;=6, G1510&lt;12), "6-12",
AND(G1510&gt;=12, G1510&lt;18), "12-18",  AND(G1510&gt;=18, G1510&lt;24), "18-24", G1510&gt;=24, "24-36")</f>
        <v>12-18</v>
      </c>
    </row>
    <row r="1511" spans="1:37" x14ac:dyDescent="0.3">
      <c r="A1511" t="s">
        <v>1611</v>
      </c>
      <c r="B1511" t="s">
        <v>44</v>
      </c>
      <c r="C1511">
        <v>31</v>
      </c>
      <c r="D1511" t="s">
        <v>37</v>
      </c>
      <c r="E1511" t="s">
        <v>48</v>
      </c>
      <c r="F1511">
        <v>0</v>
      </c>
      <c r="G1511">
        <v>15</v>
      </c>
      <c r="H1511" t="s">
        <v>66</v>
      </c>
      <c r="I1511" t="s">
        <v>37</v>
      </c>
      <c r="J1511" t="s">
        <v>37</v>
      </c>
      <c r="K1511" t="s">
        <v>37</v>
      </c>
      <c r="L1511" t="s">
        <v>38</v>
      </c>
      <c r="M1511" t="s">
        <v>37</v>
      </c>
      <c r="N1511" t="s">
        <v>37</v>
      </c>
      <c r="O1511" t="s">
        <v>37</v>
      </c>
      <c r="P1511" t="s">
        <v>37</v>
      </c>
      <c r="Q1511" t="s">
        <v>34</v>
      </c>
      <c r="R1511" t="s">
        <v>37</v>
      </c>
      <c r="S1511" t="s">
        <v>37</v>
      </c>
      <c r="T1511" t="s">
        <v>37</v>
      </c>
      <c r="U1511" t="s">
        <v>67</v>
      </c>
      <c r="V1511" t="s">
        <v>34</v>
      </c>
      <c r="W1511" t="s">
        <v>40</v>
      </c>
      <c r="X1511">
        <v>79.55</v>
      </c>
      <c r="Y1511">
        <v>5810.9</v>
      </c>
      <c r="Z1511">
        <v>0</v>
      </c>
      <c r="AA1511">
        <v>0</v>
      </c>
      <c r="AB1511">
        <v>3243.6</v>
      </c>
      <c r="AC1511">
        <v>9054.5</v>
      </c>
      <c r="AD1511" t="s">
        <v>41</v>
      </c>
      <c r="AE1511" t="s">
        <v>42</v>
      </c>
      <c r="AF1511" t="s">
        <v>42</v>
      </c>
      <c r="AG1511">
        <f t="shared" si="46"/>
        <v>0</v>
      </c>
      <c r="AH1511" t="str" cm="1">
        <f t="array" ref="AH1511">_xlfn.IFS(
X1511&lt;=20, "&lt;20",
AND(X1511&gt;=20, X1511&lt;50), "20-50",
AND(X1511&gt;=50, X1511&lt;100), "50-100",
X1511&gt;=100, "&gt;100"
)</f>
        <v>50-100</v>
      </c>
      <c r="AI1511">
        <f t="shared" si="47"/>
        <v>0</v>
      </c>
      <c r="AJ1511" t="str" cm="1">
        <f t="array" ref="AJ1511">_xlfn.IFS(
C1511&lt;=20, "&lt;20",
AND(C1511&gt;=20, C1511&lt;35), "20-35",
AND(C1511&gt;=35, C1511&lt;50), "35-50",
C1511&gt;=50, "50-100"
)</f>
        <v>20-35</v>
      </c>
      <c r="AK1511" t="str" cm="1">
        <f t="array" ref="AK1511">_xlfn.IFS(
G1511&lt;6, "&lt;6",
AND(G1511&gt;=6, G1511&lt;12), "6-12",
AND(G1511&gt;=12, G1511&lt;18), "12-18",  AND(G1511&gt;=18, G1511&lt;24), "18-24", G1511&gt;=24, "24-36")</f>
        <v>12-18</v>
      </c>
    </row>
    <row r="1512" spans="1:37" x14ac:dyDescent="0.3">
      <c r="A1512" t="s">
        <v>1612</v>
      </c>
      <c r="B1512" t="s">
        <v>44</v>
      </c>
      <c r="C1512">
        <v>27</v>
      </c>
      <c r="D1512" t="s">
        <v>34</v>
      </c>
      <c r="E1512" t="s">
        <v>61</v>
      </c>
      <c r="F1512">
        <v>14</v>
      </c>
      <c r="G1512">
        <v>23</v>
      </c>
      <c r="H1512" t="s">
        <v>49</v>
      </c>
      <c r="I1512" t="s">
        <v>37</v>
      </c>
      <c r="J1512" t="s">
        <v>37</v>
      </c>
      <c r="K1512" t="s">
        <v>37</v>
      </c>
      <c r="L1512" t="s">
        <v>50</v>
      </c>
      <c r="M1512" t="s">
        <v>34</v>
      </c>
      <c r="N1512" t="s">
        <v>34</v>
      </c>
      <c r="O1512" t="s">
        <v>37</v>
      </c>
      <c r="P1512" t="s">
        <v>34</v>
      </c>
      <c r="Q1512" t="s">
        <v>37</v>
      </c>
      <c r="R1512" t="s">
        <v>34</v>
      </c>
      <c r="S1512" t="s">
        <v>34</v>
      </c>
      <c r="T1512" t="s">
        <v>37</v>
      </c>
      <c r="U1512" t="s">
        <v>39</v>
      </c>
      <c r="V1512" t="s">
        <v>37</v>
      </c>
      <c r="W1512" t="s">
        <v>51</v>
      </c>
      <c r="X1512">
        <v>-10</v>
      </c>
      <c r="Y1512">
        <v>767.9</v>
      </c>
      <c r="Z1512">
        <v>0</v>
      </c>
      <c r="AA1512">
        <v>0</v>
      </c>
      <c r="AB1512">
        <v>274.14</v>
      </c>
      <c r="AC1512">
        <v>1042.04</v>
      </c>
      <c r="AD1512" t="s">
        <v>41</v>
      </c>
      <c r="AE1512" t="s">
        <v>42</v>
      </c>
      <c r="AF1512" t="s">
        <v>42</v>
      </c>
      <c r="AG1512">
        <f t="shared" si="46"/>
        <v>0</v>
      </c>
      <c r="AH1512" t="str" cm="1">
        <f t="array" ref="AH1512">_xlfn.IFS(
X1512&lt;=20, "&lt;20",
AND(X1512&gt;=20, X1512&lt;50), "20-50",
AND(X1512&gt;=50, X1512&lt;100), "50-100",
X1512&gt;=100, "&gt;100"
)</f>
        <v>&lt;20</v>
      </c>
      <c r="AI1512">
        <f t="shared" si="47"/>
        <v>0</v>
      </c>
      <c r="AJ1512" t="str" cm="1">
        <f t="array" ref="AJ1512">_xlfn.IFS(
C1512&lt;=20, "&lt;20",
AND(C1512&gt;=20, C1512&lt;35), "20-35",
AND(C1512&gt;=35, C1512&lt;50), "35-50",
C1512&gt;=50, "50-100"
)</f>
        <v>20-35</v>
      </c>
      <c r="AK1512" t="str" cm="1">
        <f t="array" ref="AK1512">_xlfn.IFS(
G1512&lt;6, "&lt;6",
AND(G1512&gt;=6, G1512&lt;12), "6-12",
AND(G1512&gt;=12, G1512&lt;18), "12-18",  AND(G1512&gt;=18, G1512&lt;24), "18-24", G1512&gt;=24, "24-36")</f>
        <v>18-24</v>
      </c>
    </row>
    <row r="1513" spans="1:37" x14ac:dyDescent="0.3">
      <c r="A1513" t="s">
        <v>1613</v>
      </c>
      <c r="B1513" t="s">
        <v>44</v>
      </c>
      <c r="C1513">
        <v>23</v>
      </c>
      <c r="D1513" t="s">
        <v>34</v>
      </c>
      <c r="E1513" t="s">
        <v>69</v>
      </c>
      <c r="F1513">
        <v>7</v>
      </c>
      <c r="G1513">
        <v>2</v>
      </c>
      <c r="H1513" t="s">
        <v>70</v>
      </c>
      <c r="I1513" t="s">
        <v>37</v>
      </c>
      <c r="J1513" t="s">
        <v>37</v>
      </c>
      <c r="K1513" t="s">
        <v>37</v>
      </c>
      <c r="L1513" t="s">
        <v>50</v>
      </c>
      <c r="M1513" t="s">
        <v>37</v>
      </c>
      <c r="N1513" t="s">
        <v>34</v>
      </c>
      <c r="O1513" t="s">
        <v>37</v>
      </c>
      <c r="P1513" t="s">
        <v>34</v>
      </c>
      <c r="Q1513" t="s">
        <v>37</v>
      </c>
      <c r="R1513" t="s">
        <v>37</v>
      </c>
      <c r="S1513" t="s">
        <v>37</v>
      </c>
      <c r="T1513" t="s">
        <v>37</v>
      </c>
      <c r="U1513" t="s">
        <v>39</v>
      </c>
      <c r="V1513" t="s">
        <v>34</v>
      </c>
      <c r="W1513" t="s">
        <v>51</v>
      </c>
      <c r="X1513">
        <v>104</v>
      </c>
      <c r="Y1513">
        <v>6363.45</v>
      </c>
      <c r="Z1513">
        <v>0</v>
      </c>
      <c r="AA1513">
        <v>0</v>
      </c>
      <c r="AB1513">
        <v>2787.09</v>
      </c>
      <c r="AC1513">
        <v>9150.5400000000009</v>
      </c>
      <c r="AD1513" t="s">
        <v>41</v>
      </c>
      <c r="AE1513" t="s">
        <v>42</v>
      </c>
      <c r="AF1513" t="s">
        <v>42</v>
      </c>
      <c r="AG1513">
        <f t="shared" si="46"/>
        <v>0</v>
      </c>
      <c r="AH1513" t="str" cm="1">
        <f t="array" ref="AH1513">_xlfn.IFS(
X1513&lt;=20, "&lt;20",
AND(X1513&gt;=20, X1513&lt;50), "20-50",
AND(X1513&gt;=50, X1513&lt;100), "50-100",
X1513&gt;=100, "&gt;100"
)</f>
        <v>&gt;100</v>
      </c>
      <c r="AI1513">
        <f t="shared" si="47"/>
        <v>0</v>
      </c>
      <c r="AJ1513" t="str" cm="1">
        <f t="array" ref="AJ1513">_xlfn.IFS(
C1513&lt;=20, "&lt;20",
AND(C1513&gt;=20, C1513&lt;35), "20-35",
AND(C1513&gt;=35, C1513&lt;50), "35-50",
C1513&gt;=50, "50-100"
)</f>
        <v>20-35</v>
      </c>
      <c r="AK1513" t="str" cm="1">
        <f t="array" ref="AK1513">_xlfn.IFS(
G1513&lt;6, "&lt;6",
AND(G1513&gt;=6, G1513&lt;12), "6-12",
AND(G1513&gt;=12, G1513&lt;18), "12-18",  AND(G1513&gt;=18, G1513&lt;24), "18-24", G1513&gt;=24, "24-36")</f>
        <v>&lt;6</v>
      </c>
    </row>
    <row r="1514" spans="1:37" x14ac:dyDescent="0.3">
      <c r="A1514" t="s">
        <v>1614</v>
      </c>
      <c r="B1514" t="s">
        <v>44</v>
      </c>
      <c r="C1514">
        <v>58</v>
      </c>
      <c r="D1514" t="s">
        <v>37</v>
      </c>
      <c r="E1514" t="s">
        <v>76</v>
      </c>
      <c r="F1514">
        <v>3</v>
      </c>
      <c r="G1514">
        <v>16</v>
      </c>
      <c r="H1514" t="s">
        <v>36</v>
      </c>
      <c r="I1514" t="s">
        <v>37</v>
      </c>
      <c r="J1514" t="s">
        <v>37</v>
      </c>
      <c r="K1514" t="s">
        <v>37</v>
      </c>
      <c r="L1514" t="s">
        <v>72</v>
      </c>
      <c r="M1514" t="s">
        <v>37</v>
      </c>
      <c r="N1514" t="s">
        <v>37</v>
      </c>
      <c r="O1514" t="s">
        <v>34</v>
      </c>
      <c r="P1514" t="s">
        <v>37</v>
      </c>
      <c r="Q1514" t="s">
        <v>37</v>
      </c>
      <c r="R1514" t="s">
        <v>37</v>
      </c>
      <c r="S1514" t="s">
        <v>37</v>
      </c>
      <c r="T1514" t="s">
        <v>37</v>
      </c>
      <c r="U1514" t="s">
        <v>67</v>
      </c>
      <c r="V1514" t="s">
        <v>37</v>
      </c>
      <c r="W1514" t="s">
        <v>40</v>
      </c>
      <c r="X1514">
        <v>85.15</v>
      </c>
      <c r="Y1514">
        <v>4461.8500000000004</v>
      </c>
      <c r="Z1514">
        <v>0</v>
      </c>
      <c r="AA1514">
        <v>0</v>
      </c>
      <c r="AB1514">
        <v>1665.04</v>
      </c>
      <c r="AC1514">
        <v>6126.89</v>
      </c>
      <c r="AD1514" t="s">
        <v>41</v>
      </c>
      <c r="AE1514" t="s">
        <v>42</v>
      </c>
      <c r="AF1514" t="s">
        <v>42</v>
      </c>
      <c r="AG1514">
        <f t="shared" si="46"/>
        <v>0</v>
      </c>
      <c r="AH1514" t="str" cm="1">
        <f t="array" ref="AH1514">_xlfn.IFS(
X1514&lt;=20, "&lt;20",
AND(X1514&gt;=20, X1514&lt;50), "20-50",
AND(X1514&gt;=50, X1514&lt;100), "50-100",
X1514&gt;=100, "&gt;100"
)</f>
        <v>50-100</v>
      </c>
      <c r="AI1514">
        <f t="shared" si="47"/>
        <v>0</v>
      </c>
      <c r="AJ1514" t="str" cm="1">
        <f t="array" ref="AJ1514">_xlfn.IFS(
C1514&lt;=20, "&lt;20",
AND(C1514&gt;=20, C1514&lt;35), "20-35",
AND(C1514&gt;=35, C1514&lt;50), "35-50",
C1514&gt;=50, "50-100"
)</f>
        <v>50-100</v>
      </c>
      <c r="AK1514" t="str" cm="1">
        <f t="array" ref="AK1514">_xlfn.IFS(
G1514&lt;6, "&lt;6",
AND(G1514&gt;=6, G1514&lt;12), "6-12",
AND(G1514&gt;=12, G1514&lt;18), "12-18",  AND(G1514&gt;=18, G1514&lt;24), "18-24", G1514&gt;=24, "24-36")</f>
        <v>12-18</v>
      </c>
    </row>
    <row r="1515" spans="1:37" x14ac:dyDescent="0.3">
      <c r="A1515" t="s">
        <v>1615</v>
      </c>
      <c r="B1515" t="s">
        <v>44</v>
      </c>
      <c r="C1515">
        <v>34</v>
      </c>
      <c r="D1515" t="s">
        <v>37</v>
      </c>
      <c r="E1515" t="s">
        <v>90</v>
      </c>
      <c r="F1515">
        <v>14</v>
      </c>
      <c r="G1515">
        <v>17</v>
      </c>
      <c r="H1515" t="s">
        <v>36</v>
      </c>
      <c r="I1515" t="s">
        <v>34</v>
      </c>
      <c r="J1515" t="s">
        <v>34</v>
      </c>
      <c r="K1515" t="s">
        <v>37</v>
      </c>
      <c r="L1515" t="s">
        <v>72</v>
      </c>
      <c r="M1515" t="s">
        <v>37</v>
      </c>
      <c r="N1515" t="s">
        <v>37</v>
      </c>
      <c r="O1515" t="s">
        <v>37</v>
      </c>
      <c r="P1515" t="s">
        <v>37</v>
      </c>
      <c r="Q1515" t="s">
        <v>34</v>
      </c>
      <c r="R1515" t="s">
        <v>34</v>
      </c>
      <c r="S1515" t="s">
        <v>34</v>
      </c>
      <c r="T1515" t="s">
        <v>37</v>
      </c>
      <c r="U1515" t="s">
        <v>67</v>
      </c>
      <c r="V1515" t="s">
        <v>34</v>
      </c>
      <c r="W1515" t="s">
        <v>51</v>
      </c>
      <c r="X1515">
        <v>46.25</v>
      </c>
      <c r="Y1515">
        <v>3121.4</v>
      </c>
      <c r="Z1515">
        <v>0</v>
      </c>
      <c r="AA1515">
        <v>0</v>
      </c>
      <c r="AB1515">
        <v>0</v>
      </c>
      <c r="AC1515">
        <v>3121.4</v>
      </c>
      <c r="AD1515" t="s">
        <v>41</v>
      </c>
      <c r="AE1515" t="s">
        <v>42</v>
      </c>
      <c r="AF1515" t="s">
        <v>42</v>
      </c>
      <c r="AG1515">
        <f t="shared" si="46"/>
        <v>0</v>
      </c>
      <c r="AH1515" t="str" cm="1">
        <f t="array" ref="AH1515">_xlfn.IFS(
X1515&lt;=20, "&lt;20",
AND(X1515&gt;=20, X1515&lt;50), "20-50",
AND(X1515&gt;=50, X1515&lt;100), "50-100",
X1515&gt;=100, "&gt;100"
)</f>
        <v>20-50</v>
      </c>
      <c r="AI1515">
        <f t="shared" si="47"/>
        <v>0</v>
      </c>
      <c r="AJ1515" t="str" cm="1">
        <f t="array" ref="AJ1515">_xlfn.IFS(
C1515&lt;=20, "&lt;20",
AND(C1515&gt;=20, C1515&lt;35), "20-35",
AND(C1515&gt;=35, C1515&lt;50), "35-50",
C1515&gt;=50, "50-100"
)</f>
        <v>20-35</v>
      </c>
      <c r="AK1515" t="str" cm="1">
        <f t="array" ref="AK1515">_xlfn.IFS(
G1515&lt;6, "&lt;6",
AND(G1515&gt;=6, G1515&lt;12), "6-12",
AND(G1515&gt;=12, G1515&lt;18), "12-18",  AND(G1515&gt;=18, G1515&lt;24), "18-24", G1515&gt;=24, "24-36")</f>
        <v>12-18</v>
      </c>
    </row>
    <row r="1516" spans="1:37" x14ac:dyDescent="0.3">
      <c r="A1516" t="s">
        <v>1616</v>
      </c>
      <c r="B1516" t="s">
        <v>44</v>
      </c>
      <c r="C1516">
        <v>30</v>
      </c>
      <c r="D1516" t="s">
        <v>34</v>
      </c>
      <c r="E1516" t="s">
        <v>82</v>
      </c>
      <c r="F1516">
        <v>8</v>
      </c>
      <c r="G1516">
        <v>22</v>
      </c>
      <c r="H1516" t="s">
        <v>49</v>
      </c>
      <c r="I1516" t="s">
        <v>37</v>
      </c>
      <c r="J1516" t="s">
        <v>37</v>
      </c>
      <c r="K1516" t="s">
        <v>37</v>
      </c>
      <c r="L1516" t="s">
        <v>50</v>
      </c>
      <c r="M1516" t="s">
        <v>34</v>
      </c>
      <c r="N1516" t="s">
        <v>37</v>
      </c>
      <c r="O1516" t="s">
        <v>34</v>
      </c>
      <c r="P1516" t="s">
        <v>34</v>
      </c>
      <c r="Q1516" t="s">
        <v>34</v>
      </c>
      <c r="R1516" t="s">
        <v>34</v>
      </c>
      <c r="S1516" t="s">
        <v>34</v>
      </c>
      <c r="T1516" t="s">
        <v>34</v>
      </c>
      <c r="U1516" t="s">
        <v>46</v>
      </c>
      <c r="V1516" t="s">
        <v>37</v>
      </c>
      <c r="W1516" t="s">
        <v>40</v>
      </c>
      <c r="X1516">
        <v>79.150000000000006</v>
      </c>
      <c r="Y1516">
        <v>79.150000000000006</v>
      </c>
      <c r="Z1516">
        <v>0</v>
      </c>
      <c r="AA1516">
        <v>60</v>
      </c>
      <c r="AB1516">
        <v>18</v>
      </c>
      <c r="AC1516">
        <v>157.15</v>
      </c>
      <c r="AD1516" t="s">
        <v>85</v>
      </c>
      <c r="AE1516" t="s">
        <v>42</v>
      </c>
      <c r="AF1516" t="s">
        <v>42</v>
      </c>
      <c r="AG1516">
        <f t="shared" si="46"/>
        <v>0</v>
      </c>
      <c r="AH1516" t="str" cm="1">
        <f t="array" ref="AH1516">_xlfn.IFS(
X1516&lt;=20, "&lt;20",
AND(X1516&gt;=20, X1516&lt;50), "20-50",
AND(X1516&gt;=50, X1516&lt;100), "50-100",
X1516&gt;=100, "&gt;100"
)</f>
        <v>50-100</v>
      </c>
      <c r="AI1516">
        <f t="shared" si="47"/>
        <v>1</v>
      </c>
      <c r="AJ1516" t="str" cm="1">
        <f t="array" ref="AJ1516">_xlfn.IFS(
C1516&lt;=20, "&lt;20",
AND(C1516&gt;=20, C1516&lt;35), "20-35",
AND(C1516&gt;=35, C1516&lt;50), "35-50",
C1516&gt;=50, "50-100"
)</f>
        <v>20-35</v>
      </c>
      <c r="AK1516" t="str" cm="1">
        <f t="array" ref="AK1516">_xlfn.IFS(
G1516&lt;6, "&lt;6",
AND(G1516&gt;=6, G1516&lt;12), "6-12",
AND(G1516&gt;=12, G1516&lt;18), "12-18",  AND(G1516&gt;=18, G1516&lt;24), "18-24", G1516&gt;=24, "24-36")</f>
        <v>18-24</v>
      </c>
    </row>
    <row r="1517" spans="1:37" x14ac:dyDescent="0.3">
      <c r="A1517" t="s">
        <v>1617</v>
      </c>
      <c r="B1517" t="s">
        <v>44</v>
      </c>
      <c r="C1517">
        <v>49</v>
      </c>
      <c r="D1517" t="s">
        <v>34</v>
      </c>
      <c r="E1517" t="s">
        <v>335</v>
      </c>
      <c r="F1517">
        <v>8</v>
      </c>
      <c r="G1517">
        <v>24</v>
      </c>
      <c r="H1517" t="s">
        <v>36</v>
      </c>
      <c r="I1517" t="s">
        <v>37</v>
      </c>
      <c r="J1517" t="s">
        <v>34</v>
      </c>
      <c r="K1517" t="s">
        <v>37</v>
      </c>
      <c r="L1517" t="s">
        <v>72</v>
      </c>
      <c r="M1517" t="s">
        <v>34</v>
      </c>
      <c r="N1517" t="s">
        <v>34</v>
      </c>
      <c r="O1517" t="s">
        <v>37</v>
      </c>
      <c r="P1517" t="s">
        <v>37</v>
      </c>
      <c r="Q1517" t="s">
        <v>37</v>
      </c>
      <c r="R1517" t="s">
        <v>37</v>
      </c>
      <c r="S1517" t="s">
        <v>37</v>
      </c>
      <c r="T1517" t="s">
        <v>37</v>
      </c>
      <c r="U1517" t="s">
        <v>67</v>
      </c>
      <c r="V1517" t="s">
        <v>37</v>
      </c>
      <c r="W1517" t="s">
        <v>51</v>
      </c>
      <c r="X1517">
        <v>72.95</v>
      </c>
      <c r="Y1517">
        <v>4953.25</v>
      </c>
      <c r="Z1517">
        <v>0</v>
      </c>
      <c r="AA1517">
        <v>0</v>
      </c>
      <c r="AB1517">
        <v>2320.84</v>
      </c>
      <c r="AC1517">
        <v>7274.09</v>
      </c>
      <c r="AD1517" t="s">
        <v>41</v>
      </c>
      <c r="AE1517" t="s">
        <v>42</v>
      </c>
      <c r="AF1517" t="s">
        <v>42</v>
      </c>
      <c r="AG1517">
        <f t="shared" si="46"/>
        <v>0</v>
      </c>
      <c r="AH1517" t="str" cm="1">
        <f t="array" ref="AH1517">_xlfn.IFS(
X1517&lt;=20, "&lt;20",
AND(X1517&gt;=20, X1517&lt;50), "20-50",
AND(X1517&gt;=50, X1517&lt;100), "50-100",
X1517&gt;=100, "&gt;100"
)</f>
        <v>50-100</v>
      </c>
      <c r="AI1517">
        <f t="shared" si="47"/>
        <v>0</v>
      </c>
      <c r="AJ1517" t="str" cm="1">
        <f t="array" ref="AJ1517">_xlfn.IFS(
C1517&lt;=20, "&lt;20",
AND(C1517&gt;=20, C1517&lt;35), "20-35",
AND(C1517&gt;=35, C1517&lt;50), "35-50",
C1517&gt;=50, "50-100"
)</f>
        <v>35-50</v>
      </c>
      <c r="AK1517" t="str" cm="1">
        <f t="array" ref="AK1517">_xlfn.IFS(
G1517&lt;6, "&lt;6",
AND(G1517&gt;=6, G1517&lt;12), "6-12",
AND(G1517&gt;=12, G1517&lt;18), "12-18",  AND(G1517&gt;=18, G1517&lt;24), "18-24", G1517&gt;=24, "24-36")</f>
        <v>24-36</v>
      </c>
    </row>
    <row r="1518" spans="1:37" x14ac:dyDescent="0.3">
      <c r="A1518" t="s">
        <v>1618</v>
      </c>
      <c r="B1518" t="s">
        <v>33</v>
      </c>
      <c r="C1518">
        <v>46</v>
      </c>
      <c r="D1518" t="s">
        <v>34</v>
      </c>
      <c r="E1518" t="s">
        <v>69</v>
      </c>
      <c r="F1518">
        <v>4</v>
      </c>
      <c r="G1518">
        <v>4</v>
      </c>
      <c r="H1518" t="s">
        <v>36</v>
      </c>
      <c r="I1518" t="s">
        <v>37</v>
      </c>
      <c r="J1518" t="s">
        <v>37</v>
      </c>
      <c r="K1518" t="s">
        <v>37</v>
      </c>
      <c r="L1518" t="s">
        <v>72</v>
      </c>
      <c r="M1518" t="s">
        <v>34</v>
      </c>
      <c r="N1518" t="s">
        <v>34</v>
      </c>
      <c r="O1518" t="s">
        <v>34</v>
      </c>
      <c r="P1518" t="s">
        <v>37</v>
      </c>
      <c r="Q1518" t="s">
        <v>37</v>
      </c>
      <c r="R1518" t="s">
        <v>34</v>
      </c>
      <c r="S1518" t="s">
        <v>34</v>
      </c>
      <c r="T1518" t="s">
        <v>37</v>
      </c>
      <c r="U1518" t="s">
        <v>46</v>
      </c>
      <c r="V1518" t="s">
        <v>37</v>
      </c>
      <c r="W1518" t="s">
        <v>40</v>
      </c>
      <c r="X1518">
        <v>66.599999999999994</v>
      </c>
      <c r="Y1518">
        <v>979.5</v>
      </c>
      <c r="Z1518">
        <v>0</v>
      </c>
      <c r="AA1518">
        <v>0</v>
      </c>
      <c r="AB1518">
        <v>309.95999999999998</v>
      </c>
      <c r="AC1518">
        <v>1289.46</v>
      </c>
      <c r="AD1518" t="s">
        <v>41</v>
      </c>
      <c r="AE1518" t="s">
        <v>42</v>
      </c>
      <c r="AF1518" t="s">
        <v>42</v>
      </c>
      <c r="AG1518">
        <f t="shared" si="46"/>
        <v>0</v>
      </c>
      <c r="AH1518" t="str" cm="1">
        <f t="array" ref="AH1518">_xlfn.IFS(
X1518&lt;=20, "&lt;20",
AND(X1518&gt;=20, X1518&lt;50), "20-50",
AND(X1518&gt;=50, X1518&lt;100), "50-100",
X1518&gt;=100, "&gt;100"
)</f>
        <v>50-100</v>
      </c>
      <c r="AI1518">
        <f t="shared" si="47"/>
        <v>0</v>
      </c>
      <c r="AJ1518" t="str" cm="1">
        <f t="array" ref="AJ1518">_xlfn.IFS(
C1518&lt;=20, "&lt;20",
AND(C1518&gt;=20, C1518&lt;35), "20-35",
AND(C1518&gt;=35, C1518&lt;50), "35-50",
C1518&gt;=50, "50-100"
)</f>
        <v>35-50</v>
      </c>
      <c r="AK1518" t="str" cm="1">
        <f t="array" ref="AK1518">_xlfn.IFS(
G1518&lt;6, "&lt;6",
AND(G1518&gt;=6, G1518&lt;12), "6-12",
AND(G1518&gt;=12, G1518&lt;18), "12-18",  AND(G1518&gt;=18, G1518&lt;24), "18-24", G1518&gt;=24, "24-36")</f>
        <v>&lt;6</v>
      </c>
    </row>
    <row r="1519" spans="1:37" x14ac:dyDescent="0.3">
      <c r="A1519" t="s">
        <v>1619</v>
      </c>
      <c r="B1519" t="s">
        <v>33</v>
      </c>
      <c r="C1519">
        <v>32</v>
      </c>
      <c r="D1519" t="s">
        <v>37</v>
      </c>
      <c r="E1519" t="s">
        <v>124</v>
      </c>
      <c r="F1519">
        <v>2</v>
      </c>
      <c r="G1519">
        <v>2</v>
      </c>
      <c r="H1519" t="s">
        <v>49</v>
      </c>
      <c r="I1519" t="s">
        <v>34</v>
      </c>
      <c r="J1519" t="s">
        <v>34</v>
      </c>
      <c r="K1519" t="s">
        <v>37</v>
      </c>
      <c r="L1519" t="s">
        <v>72</v>
      </c>
      <c r="M1519" t="s">
        <v>34</v>
      </c>
      <c r="N1519" t="s">
        <v>34</v>
      </c>
      <c r="O1519" t="s">
        <v>37</v>
      </c>
      <c r="P1519" t="s">
        <v>37</v>
      </c>
      <c r="Q1519" t="s">
        <v>34</v>
      </c>
      <c r="R1519" t="s">
        <v>34</v>
      </c>
      <c r="S1519" t="s">
        <v>34</v>
      </c>
      <c r="T1519" t="s">
        <v>37</v>
      </c>
      <c r="U1519" t="s">
        <v>39</v>
      </c>
      <c r="V1519" t="s">
        <v>37</v>
      </c>
      <c r="W1519" t="s">
        <v>40</v>
      </c>
      <c r="X1519">
        <v>35.5</v>
      </c>
      <c r="Y1519">
        <v>249.55</v>
      </c>
      <c r="Z1519">
        <v>0</v>
      </c>
      <c r="AA1519">
        <v>0</v>
      </c>
      <c r="AB1519">
        <v>0</v>
      </c>
      <c r="AC1519">
        <v>249.55</v>
      </c>
      <c r="AD1519" t="s">
        <v>41</v>
      </c>
      <c r="AE1519" t="s">
        <v>42</v>
      </c>
      <c r="AF1519" t="s">
        <v>42</v>
      </c>
      <c r="AG1519">
        <f t="shared" si="46"/>
        <v>0</v>
      </c>
      <c r="AH1519" t="str" cm="1">
        <f t="array" ref="AH1519">_xlfn.IFS(
X1519&lt;=20, "&lt;20",
AND(X1519&gt;=20, X1519&lt;50), "20-50",
AND(X1519&gt;=50, X1519&lt;100), "50-100",
X1519&gt;=100, "&gt;100"
)</f>
        <v>20-50</v>
      </c>
      <c r="AI1519">
        <f t="shared" si="47"/>
        <v>0</v>
      </c>
      <c r="AJ1519" t="str" cm="1">
        <f t="array" ref="AJ1519">_xlfn.IFS(
C1519&lt;=20, "&lt;20",
AND(C1519&gt;=20, C1519&lt;35), "20-35",
AND(C1519&gt;=35, C1519&lt;50), "35-50",
C1519&gt;=50, "50-100"
)</f>
        <v>20-35</v>
      </c>
      <c r="AK1519" t="str" cm="1">
        <f t="array" ref="AK1519">_xlfn.IFS(
G1519&lt;6, "&lt;6",
AND(G1519&gt;=6, G1519&lt;12), "6-12",
AND(G1519&gt;=12, G1519&lt;18), "12-18",  AND(G1519&gt;=18, G1519&lt;24), "18-24", G1519&gt;=24, "24-36")</f>
        <v>&lt;6</v>
      </c>
    </row>
    <row r="1520" spans="1:37" x14ac:dyDescent="0.3">
      <c r="A1520" t="s">
        <v>1620</v>
      </c>
      <c r="B1520" t="s">
        <v>33</v>
      </c>
      <c r="C1520">
        <v>74</v>
      </c>
      <c r="D1520" t="s">
        <v>34</v>
      </c>
      <c r="E1520" t="s">
        <v>56</v>
      </c>
      <c r="F1520">
        <v>7</v>
      </c>
      <c r="G1520">
        <v>35</v>
      </c>
      <c r="H1520" t="s">
        <v>36</v>
      </c>
      <c r="I1520" t="s">
        <v>37</v>
      </c>
      <c r="J1520" t="s">
        <v>34</v>
      </c>
      <c r="K1520" t="s">
        <v>37</v>
      </c>
      <c r="L1520" t="s">
        <v>50</v>
      </c>
      <c r="M1520" t="s">
        <v>34</v>
      </c>
      <c r="N1520" t="s">
        <v>34</v>
      </c>
      <c r="O1520" t="s">
        <v>34</v>
      </c>
      <c r="P1520" t="s">
        <v>34</v>
      </c>
      <c r="Q1520" t="s">
        <v>34</v>
      </c>
      <c r="R1520" t="s">
        <v>34</v>
      </c>
      <c r="S1520" t="s">
        <v>34</v>
      </c>
      <c r="T1520" t="s">
        <v>37</v>
      </c>
      <c r="U1520" t="s">
        <v>46</v>
      </c>
      <c r="V1520" t="s">
        <v>37</v>
      </c>
      <c r="W1520" t="s">
        <v>51</v>
      </c>
      <c r="X1520">
        <v>70.2</v>
      </c>
      <c r="Y1520">
        <v>115.95</v>
      </c>
      <c r="Z1520">
        <v>0</v>
      </c>
      <c r="AA1520">
        <v>0</v>
      </c>
      <c r="AB1520">
        <v>19.100000000000001</v>
      </c>
      <c r="AC1520">
        <v>135.05000000000001</v>
      </c>
      <c r="AD1520" t="s">
        <v>52</v>
      </c>
      <c r="AE1520" t="s">
        <v>53</v>
      </c>
      <c r="AF1520" t="s">
        <v>162</v>
      </c>
      <c r="AG1520">
        <f t="shared" si="46"/>
        <v>1</v>
      </c>
      <c r="AH1520" t="str" cm="1">
        <f t="array" ref="AH1520">_xlfn.IFS(
X1520&lt;=20, "&lt;20",
AND(X1520&gt;=20, X1520&lt;50), "20-50",
AND(X1520&gt;=50, X1520&lt;100), "50-100",
X1520&gt;=100, "&gt;100"
)</f>
        <v>50-100</v>
      </c>
      <c r="AI1520">
        <f t="shared" si="47"/>
        <v>0</v>
      </c>
      <c r="AJ1520" t="str" cm="1">
        <f t="array" ref="AJ1520">_xlfn.IFS(
C1520&lt;=20, "&lt;20",
AND(C1520&gt;=20, C1520&lt;35), "20-35",
AND(C1520&gt;=35, C1520&lt;50), "35-50",
C1520&gt;=50, "50-100"
)</f>
        <v>50-100</v>
      </c>
      <c r="AK1520" t="str" cm="1">
        <f t="array" ref="AK1520">_xlfn.IFS(
G1520&lt;6, "&lt;6",
AND(G1520&gt;=6, G1520&lt;12), "6-12",
AND(G1520&gt;=12, G1520&lt;18), "12-18",  AND(G1520&gt;=18, G1520&lt;24), "18-24", G1520&gt;=24, "24-36")</f>
        <v>24-36</v>
      </c>
    </row>
    <row r="1521" spans="1:37" x14ac:dyDescent="0.3">
      <c r="A1521" t="s">
        <v>1621</v>
      </c>
      <c r="B1521" t="s">
        <v>44</v>
      </c>
      <c r="C1521">
        <v>58</v>
      </c>
      <c r="D1521" t="s">
        <v>34</v>
      </c>
      <c r="E1521" t="s">
        <v>335</v>
      </c>
      <c r="F1521">
        <v>0</v>
      </c>
      <c r="G1521">
        <v>18</v>
      </c>
      <c r="H1521" t="s">
        <v>36</v>
      </c>
      <c r="I1521" t="s">
        <v>37</v>
      </c>
      <c r="J1521" t="s">
        <v>34</v>
      </c>
      <c r="K1521" t="s">
        <v>37</v>
      </c>
      <c r="L1521" t="s">
        <v>50</v>
      </c>
      <c r="M1521" t="s">
        <v>34</v>
      </c>
      <c r="N1521" t="s">
        <v>34</v>
      </c>
      <c r="O1521" t="s">
        <v>34</v>
      </c>
      <c r="P1521" t="s">
        <v>34</v>
      </c>
      <c r="Q1521" t="s">
        <v>34</v>
      </c>
      <c r="R1521" t="s">
        <v>34</v>
      </c>
      <c r="S1521" t="s">
        <v>34</v>
      </c>
      <c r="T1521" t="s">
        <v>37</v>
      </c>
      <c r="U1521" t="s">
        <v>46</v>
      </c>
      <c r="V1521" t="s">
        <v>34</v>
      </c>
      <c r="W1521" t="s">
        <v>51</v>
      </c>
      <c r="X1521">
        <v>70.099999999999994</v>
      </c>
      <c r="Y1521">
        <v>70.099999999999994</v>
      </c>
      <c r="Z1521">
        <v>0</v>
      </c>
      <c r="AA1521">
        <v>0</v>
      </c>
      <c r="AB1521">
        <v>1.1499999999999999</v>
      </c>
      <c r="AC1521">
        <v>71.25</v>
      </c>
      <c r="AD1521" t="s">
        <v>85</v>
      </c>
      <c r="AE1521" t="s">
        <v>42</v>
      </c>
      <c r="AF1521" t="s">
        <v>42</v>
      </c>
      <c r="AG1521">
        <f t="shared" si="46"/>
        <v>0</v>
      </c>
      <c r="AH1521" t="str" cm="1">
        <f t="array" ref="AH1521">_xlfn.IFS(
X1521&lt;=20, "&lt;20",
AND(X1521&gt;=20, X1521&lt;50), "20-50",
AND(X1521&gt;=50, X1521&lt;100), "50-100",
X1521&gt;=100, "&gt;100"
)</f>
        <v>50-100</v>
      </c>
      <c r="AI1521">
        <f t="shared" si="47"/>
        <v>1</v>
      </c>
      <c r="AJ1521" t="str" cm="1">
        <f t="array" ref="AJ1521">_xlfn.IFS(
C1521&lt;=20, "&lt;20",
AND(C1521&gt;=20, C1521&lt;35), "20-35",
AND(C1521&gt;=35, C1521&lt;50), "35-50",
C1521&gt;=50, "50-100"
)</f>
        <v>50-100</v>
      </c>
      <c r="AK1521" t="str" cm="1">
        <f t="array" ref="AK1521">_xlfn.IFS(
G1521&lt;6, "&lt;6",
AND(G1521&gt;=6, G1521&lt;12), "6-12",
AND(G1521&gt;=12, G1521&lt;18), "12-18",  AND(G1521&gt;=18, G1521&lt;24), "18-24", G1521&gt;=24, "24-36")</f>
        <v>18-24</v>
      </c>
    </row>
    <row r="1522" spans="1:37" x14ac:dyDescent="0.3">
      <c r="A1522" t="s">
        <v>1622</v>
      </c>
      <c r="B1522" t="s">
        <v>33</v>
      </c>
      <c r="C1522">
        <v>50</v>
      </c>
      <c r="D1522" t="s">
        <v>34</v>
      </c>
      <c r="E1522" t="s">
        <v>103</v>
      </c>
      <c r="F1522">
        <v>7</v>
      </c>
      <c r="G1522">
        <v>17</v>
      </c>
      <c r="H1522" t="s">
        <v>36</v>
      </c>
      <c r="I1522" t="s">
        <v>37</v>
      </c>
      <c r="J1522" t="s">
        <v>37</v>
      </c>
      <c r="K1522" t="s">
        <v>34</v>
      </c>
      <c r="L1522" t="s">
        <v>34</v>
      </c>
      <c r="M1522" t="s">
        <v>34</v>
      </c>
      <c r="N1522" t="s">
        <v>34</v>
      </c>
      <c r="O1522" t="s">
        <v>34</v>
      </c>
      <c r="P1522" t="s">
        <v>34</v>
      </c>
      <c r="Q1522" t="s">
        <v>34</v>
      </c>
      <c r="R1522" t="s">
        <v>34</v>
      </c>
      <c r="S1522" t="s">
        <v>34</v>
      </c>
      <c r="T1522" t="s">
        <v>34</v>
      </c>
      <c r="U1522" t="s">
        <v>67</v>
      </c>
      <c r="V1522" t="s">
        <v>37</v>
      </c>
      <c r="W1522" t="s">
        <v>40</v>
      </c>
      <c r="X1522">
        <v>24.95</v>
      </c>
      <c r="Y1522">
        <v>1222.25</v>
      </c>
      <c r="Z1522">
        <v>0</v>
      </c>
      <c r="AA1522">
        <v>0</v>
      </c>
      <c r="AB1522">
        <v>859.35</v>
      </c>
      <c r="AC1522">
        <v>2081.6</v>
      </c>
      <c r="AD1522" t="s">
        <v>41</v>
      </c>
      <c r="AE1522" t="s">
        <v>42</v>
      </c>
      <c r="AF1522" t="s">
        <v>42</v>
      </c>
      <c r="AG1522">
        <f t="shared" si="46"/>
        <v>0</v>
      </c>
      <c r="AH1522" t="str" cm="1">
        <f t="array" ref="AH1522">_xlfn.IFS(
X1522&lt;=20, "&lt;20",
AND(X1522&gt;=20, X1522&lt;50), "20-50",
AND(X1522&gt;=50, X1522&lt;100), "50-100",
X1522&gt;=100, "&gt;100"
)</f>
        <v>20-50</v>
      </c>
      <c r="AI1522">
        <f t="shared" si="47"/>
        <v>0</v>
      </c>
      <c r="AJ1522" t="str" cm="1">
        <f t="array" ref="AJ1522">_xlfn.IFS(
C1522&lt;=20, "&lt;20",
AND(C1522&gt;=20, C1522&lt;35), "20-35",
AND(C1522&gt;=35, C1522&lt;50), "35-50",
C1522&gt;=50, "50-100"
)</f>
        <v>50-100</v>
      </c>
      <c r="AK1522" t="str" cm="1">
        <f t="array" ref="AK1522">_xlfn.IFS(
G1522&lt;6, "&lt;6",
AND(G1522&gt;=6, G1522&lt;12), "6-12",
AND(G1522&gt;=12, G1522&lt;18), "12-18",  AND(G1522&gt;=18, G1522&lt;24), "18-24", G1522&gt;=24, "24-36")</f>
        <v>12-18</v>
      </c>
    </row>
    <row r="1523" spans="1:37" x14ac:dyDescent="0.3">
      <c r="A1523" t="s">
        <v>1623</v>
      </c>
      <c r="B1523" t="s">
        <v>33</v>
      </c>
      <c r="C1523">
        <v>70</v>
      </c>
      <c r="D1523" t="s">
        <v>34</v>
      </c>
      <c r="E1523" t="s">
        <v>69</v>
      </c>
      <c r="F1523">
        <v>1</v>
      </c>
      <c r="G1523">
        <v>7</v>
      </c>
      <c r="H1523" t="s">
        <v>36</v>
      </c>
      <c r="I1523" t="s">
        <v>37</v>
      </c>
      <c r="J1523" t="s">
        <v>37</v>
      </c>
      <c r="K1523" t="s">
        <v>37</v>
      </c>
      <c r="L1523" t="s">
        <v>50</v>
      </c>
      <c r="M1523" t="s">
        <v>37</v>
      </c>
      <c r="N1523" t="s">
        <v>34</v>
      </c>
      <c r="O1523" t="s">
        <v>34</v>
      </c>
      <c r="P1523" t="s">
        <v>34</v>
      </c>
      <c r="Q1523" t="s">
        <v>37</v>
      </c>
      <c r="R1523" t="s">
        <v>37</v>
      </c>
      <c r="S1523" t="s">
        <v>34</v>
      </c>
      <c r="T1523" t="s">
        <v>37</v>
      </c>
      <c r="U1523" t="s">
        <v>46</v>
      </c>
      <c r="V1523" t="s">
        <v>37</v>
      </c>
      <c r="W1523" t="s">
        <v>51</v>
      </c>
      <c r="X1523">
        <v>99.6</v>
      </c>
      <c r="Y1523">
        <v>347.65</v>
      </c>
      <c r="Z1523">
        <v>25.79</v>
      </c>
      <c r="AA1523">
        <v>0</v>
      </c>
      <c r="AB1523">
        <v>75.64</v>
      </c>
      <c r="AC1523">
        <v>397.5</v>
      </c>
      <c r="AD1523" t="s">
        <v>52</v>
      </c>
      <c r="AE1523" t="s">
        <v>58</v>
      </c>
      <c r="AF1523" t="s">
        <v>62</v>
      </c>
      <c r="AG1523">
        <f t="shared" si="46"/>
        <v>1</v>
      </c>
      <c r="AH1523" t="str" cm="1">
        <f t="array" ref="AH1523">_xlfn.IFS(
X1523&lt;=20, "&lt;20",
AND(X1523&gt;=20, X1523&lt;50), "20-50",
AND(X1523&gt;=50, X1523&lt;100), "50-100",
X1523&gt;=100, "&gt;100"
)</f>
        <v>50-100</v>
      </c>
      <c r="AI1523">
        <f t="shared" si="47"/>
        <v>0</v>
      </c>
      <c r="AJ1523" t="str" cm="1">
        <f t="array" ref="AJ1523">_xlfn.IFS(
C1523&lt;=20, "&lt;20",
AND(C1523&gt;=20, C1523&lt;35), "20-35",
AND(C1523&gt;=35, C1523&lt;50), "35-50",
C1523&gt;=50, "50-100"
)</f>
        <v>50-100</v>
      </c>
      <c r="AK1523" t="str" cm="1">
        <f t="array" ref="AK1523">_xlfn.IFS(
G1523&lt;6, "&lt;6",
AND(G1523&gt;=6, G1523&lt;12), "6-12",
AND(G1523&gt;=12, G1523&lt;18), "12-18",  AND(G1523&gt;=18, G1523&lt;24), "18-24", G1523&gt;=24, "24-36")</f>
        <v>6-12</v>
      </c>
    </row>
    <row r="1524" spans="1:37" x14ac:dyDescent="0.3">
      <c r="A1524" t="s">
        <v>1624</v>
      </c>
      <c r="B1524" t="s">
        <v>44</v>
      </c>
      <c r="C1524">
        <v>20</v>
      </c>
      <c r="D1524" t="s">
        <v>34</v>
      </c>
      <c r="E1524" t="s">
        <v>74</v>
      </c>
      <c r="F1524">
        <v>4</v>
      </c>
      <c r="G1524">
        <v>12</v>
      </c>
      <c r="H1524" t="s">
        <v>36</v>
      </c>
      <c r="I1524" t="s">
        <v>37</v>
      </c>
      <c r="J1524" t="s">
        <v>34</v>
      </c>
      <c r="K1524" t="s">
        <v>34</v>
      </c>
      <c r="L1524" t="s">
        <v>34</v>
      </c>
      <c r="M1524" t="s">
        <v>34</v>
      </c>
      <c r="N1524" t="s">
        <v>34</v>
      </c>
      <c r="O1524" t="s">
        <v>34</v>
      </c>
      <c r="P1524" t="s">
        <v>34</v>
      </c>
      <c r="Q1524" t="s">
        <v>34</v>
      </c>
      <c r="R1524" t="s">
        <v>34</v>
      </c>
      <c r="S1524" t="s">
        <v>34</v>
      </c>
      <c r="T1524" t="s">
        <v>34</v>
      </c>
      <c r="U1524" t="s">
        <v>67</v>
      </c>
      <c r="V1524" t="s">
        <v>34</v>
      </c>
      <c r="W1524" t="s">
        <v>40</v>
      </c>
      <c r="X1524">
        <v>19.350000000000001</v>
      </c>
      <c r="Y1524">
        <v>278.85000000000002</v>
      </c>
      <c r="Z1524">
        <v>0</v>
      </c>
      <c r="AA1524">
        <v>0</v>
      </c>
      <c r="AB1524">
        <v>697.05</v>
      </c>
      <c r="AC1524">
        <v>975.9</v>
      </c>
      <c r="AD1524" t="s">
        <v>41</v>
      </c>
      <c r="AE1524" t="s">
        <v>42</v>
      </c>
      <c r="AF1524" t="s">
        <v>42</v>
      </c>
      <c r="AG1524">
        <f t="shared" si="46"/>
        <v>0</v>
      </c>
      <c r="AH1524" t="str" cm="1">
        <f t="array" ref="AH1524">_xlfn.IFS(
X1524&lt;=20, "&lt;20",
AND(X1524&gt;=20, X1524&lt;50), "20-50",
AND(X1524&gt;=50, X1524&lt;100), "50-100",
X1524&gt;=100, "&gt;100"
)</f>
        <v>&lt;20</v>
      </c>
      <c r="AI1524">
        <f t="shared" si="47"/>
        <v>0</v>
      </c>
      <c r="AJ1524" t="str" cm="1">
        <f t="array" ref="AJ1524">_xlfn.IFS(
C1524&lt;=20, "&lt;20",
AND(C1524&gt;=20, C1524&lt;35), "20-35",
AND(C1524&gt;=35, C1524&lt;50), "35-50",
C1524&gt;=50, "50-100"
)</f>
        <v>&lt;20</v>
      </c>
      <c r="AK1524" t="str" cm="1">
        <f t="array" ref="AK1524">_xlfn.IFS(
G1524&lt;6, "&lt;6",
AND(G1524&gt;=6, G1524&lt;12), "6-12",
AND(G1524&gt;=12, G1524&lt;18), "12-18",  AND(G1524&gt;=18, G1524&lt;24), "18-24", G1524&gt;=24, "24-36")</f>
        <v>12-18</v>
      </c>
    </row>
    <row r="1525" spans="1:37" x14ac:dyDescent="0.3">
      <c r="A1525" t="s">
        <v>1625</v>
      </c>
      <c r="B1525" t="s">
        <v>44</v>
      </c>
      <c r="C1525">
        <v>20</v>
      </c>
      <c r="D1525" t="s">
        <v>34</v>
      </c>
      <c r="E1525" t="s">
        <v>35</v>
      </c>
      <c r="F1525">
        <v>5</v>
      </c>
      <c r="G1525">
        <v>3</v>
      </c>
      <c r="H1525" t="s">
        <v>66</v>
      </c>
      <c r="I1525" t="s">
        <v>37</v>
      </c>
      <c r="J1525" t="s">
        <v>37</v>
      </c>
      <c r="K1525" t="s">
        <v>37</v>
      </c>
      <c r="L1525" t="s">
        <v>50</v>
      </c>
      <c r="M1525" t="s">
        <v>34</v>
      </c>
      <c r="N1525" t="s">
        <v>37</v>
      </c>
      <c r="O1525" t="s">
        <v>37</v>
      </c>
      <c r="P1525" t="s">
        <v>37</v>
      </c>
      <c r="Q1525" t="s">
        <v>37</v>
      </c>
      <c r="R1525" t="s">
        <v>37</v>
      </c>
      <c r="S1525" t="s">
        <v>37</v>
      </c>
      <c r="T1525" t="s">
        <v>37</v>
      </c>
      <c r="U1525" t="s">
        <v>39</v>
      </c>
      <c r="V1525" t="s">
        <v>34</v>
      </c>
      <c r="W1525" t="s">
        <v>40</v>
      </c>
      <c r="X1525">
        <v>109.15</v>
      </c>
      <c r="Y1525">
        <v>7789.6</v>
      </c>
      <c r="Z1525">
        <v>0</v>
      </c>
      <c r="AA1525">
        <v>0</v>
      </c>
      <c r="AB1525">
        <v>853.2</v>
      </c>
      <c r="AC1525">
        <v>8642.7999999999993</v>
      </c>
      <c r="AD1525" t="s">
        <v>41</v>
      </c>
      <c r="AE1525" t="s">
        <v>42</v>
      </c>
      <c r="AF1525" t="s">
        <v>42</v>
      </c>
      <c r="AG1525">
        <f t="shared" si="46"/>
        <v>0</v>
      </c>
      <c r="AH1525" t="str" cm="1">
        <f t="array" ref="AH1525">_xlfn.IFS(
X1525&lt;=20, "&lt;20",
AND(X1525&gt;=20, X1525&lt;50), "20-50",
AND(X1525&gt;=50, X1525&lt;100), "50-100",
X1525&gt;=100, "&gt;100"
)</f>
        <v>&gt;100</v>
      </c>
      <c r="AI1525">
        <f t="shared" si="47"/>
        <v>0</v>
      </c>
      <c r="AJ1525" t="str" cm="1">
        <f t="array" ref="AJ1525">_xlfn.IFS(
C1525&lt;=20, "&lt;20",
AND(C1525&gt;=20, C1525&lt;35), "20-35",
AND(C1525&gt;=35, C1525&lt;50), "35-50",
C1525&gt;=50, "50-100"
)</f>
        <v>&lt;20</v>
      </c>
      <c r="AK1525" t="str" cm="1">
        <f t="array" ref="AK1525">_xlfn.IFS(
G1525&lt;6, "&lt;6",
AND(G1525&gt;=6, G1525&lt;12), "6-12",
AND(G1525&gt;=12, G1525&lt;18), "12-18",  AND(G1525&gt;=18, G1525&lt;24), "18-24", G1525&gt;=24, "24-36")</f>
        <v>&lt;6</v>
      </c>
    </row>
    <row r="1526" spans="1:37" x14ac:dyDescent="0.3">
      <c r="A1526" t="s">
        <v>1626</v>
      </c>
      <c r="B1526" t="s">
        <v>44</v>
      </c>
      <c r="C1526">
        <v>31</v>
      </c>
      <c r="D1526" t="s">
        <v>37</v>
      </c>
      <c r="E1526" t="s">
        <v>69</v>
      </c>
      <c r="F1526">
        <v>11</v>
      </c>
      <c r="G1526">
        <v>22</v>
      </c>
      <c r="H1526" t="s">
        <v>70</v>
      </c>
      <c r="I1526" t="s">
        <v>37</v>
      </c>
      <c r="J1526" t="s">
        <v>37</v>
      </c>
      <c r="K1526" t="s">
        <v>37</v>
      </c>
      <c r="L1526" t="s">
        <v>50</v>
      </c>
      <c r="M1526" t="s">
        <v>37</v>
      </c>
      <c r="N1526" t="s">
        <v>37</v>
      </c>
      <c r="O1526" t="s">
        <v>34</v>
      </c>
      <c r="P1526" t="s">
        <v>34</v>
      </c>
      <c r="Q1526" t="s">
        <v>34</v>
      </c>
      <c r="R1526" t="s">
        <v>37</v>
      </c>
      <c r="S1526" t="s">
        <v>37</v>
      </c>
      <c r="T1526" t="s">
        <v>37</v>
      </c>
      <c r="U1526" t="s">
        <v>46</v>
      </c>
      <c r="V1526" t="s">
        <v>37</v>
      </c>
      <c r="W1526" t="s">
        <v>40</v>
      </c>
      <c r="X1526">
        <v>94.4</v>
      </c>
      <c r="Y1526">
        <v>4914.8999999999996</v>
      </c>
      <c r="Z1526">
        <v>0</v>
      </c>
      <c r="AA1526">
        <v>0</v>
      </c>
      <c r="AB1526">
        <v>879</v>
      </c>
      <c r="AC1526">
        <v>5793.9</v>
      </c>
      <c r="AD1526" t="s">
        <v>41</v>
      </c>
      <c r="AE1526" t="s">
        <v>42</v>
      </c>
      <c r="AF1526" t="s">
        <v>42</v>
      </c>
      <c r="AG1526">
        <f t="shared" si="46"/>
        <v>0</v>
      </c>
      <c r="AH1526" t="str" cm="1">
        <f t="array" ref="AH1526">_xlfn.IFS(
X1526&lt;=20, "&lt;20",
AND(X1526&gt;=20, X1526&lt;50), "20-50",
AND(X1526&gt;=50, X1526&lt;100), "50-100",
X1526&gt;=100, "&gt;100"
)</f>
        <v>50-100</v>
      </c>
      <c r="AI1526">
        <f t="shared" si="47"/>
        <v>0</v>
      </c>
      <c r="AJ1526" t="str" cm="1">
        <f t="array" ref="AJ1526">_xlfn.IFS(
C1526&lt;=20, "&lt;20",
AND(C1526&gt;=20, C1526&lt;35), "20-35",
AND(C1526&gt;=35, C1526&lt;50), "35-50",
C1526&gt;=50, "50-100"
)</f>
        <v>20-35</v>
      </c>
      <c r="AK1526" t="str" cm="1">
        <f t="array" ref="AK1526">_xlfn.IFS(
G1526&lt;6, "&lt;6",
AND(G1526&gt;=6, G1526&lt;12), "6-12",
AND(G1526&gt;=12, G1526&lt;18), "12-18",  AND(G1526&gt;=18, G1526&lt;24), "18-24", G1526&gt;=24, "24-36")</f>
        <v>18-24</v>
      </c>
    </row>
    <row r="1527" spans="1:37" x14ac:dyDescent="0.3">
      <c r="A1527" t="s">
        <v>1627</v>
      </c>
      <c r="B1527" t="s">
        <v>44</v>
      </c>
      <c r="C1527">
        <v>75</v>
      </c>
      <c r="D1527" t="s">
        <v>37</v>
      </c>
      <c r="E1527" t="s">
        <v>164</v>
      </c>
      <c r="F1527">
        <v>13</v>
      </c>
      <c r="G1527">
        <v>6</v>
      </c>
      <c r="H1527" t="s">
        <v>36</v>
      </c>
      <c r="I1527" t="s">
        <v>37</v>
      </c>
      <c r="J1527" t="s">
        <v>37</v>
      </c>
      <c r="K1527" t="s">
        <v>37</v>
      </c>
      <c r="L1527" t="s">
        <v>50</v>
      </c>
      <c r="M1527" t="s">
        <v>34</v>
      </c>
      <c r="N1527" t="s">
        <v>37</v>
      </c>
      <c r="O1527" t="s">
        <v>37</v>
      </c>
      <c r="P1527" t="s">
        <v>34</v>
      </c>
      <c r="Q1527" t="s">
        <v>34</v>
      </c>
      <c r="R1527" t="s">
        <v>37</v>
      </c>
      <c r="S1527" t="s">
        <v>34</v>
      </c>
      <c r="T1527" t="s">
        <v>37</v>
      </c>
      <c r="U1527" t="s">
        <v>46</v>
      </c>
      <c r="V1527" t="s">
        <v>34</v>
      </c>
      <c r="W1527" t="s">
        <v>40</v>
      </c>
      <c r="X1527">
        <v>94</v>
      </c>
      <c r="Y1527">
        <v>5438.95</v>
      </c>
      <c r="Z1527">
        <v>0</v>
      </c>
      <c r="AA1527">
        <v>0</v>
      </c>
      <c r="AB1527">
        <v>1313.85</v>
      </c>
      <c r="AC1527">
        <v>6752.8</v>
      </c>
      <c r="AD1527" t="s">
        <v>41</v>
      </c>
      <c r="AE1527" t="s">
        <v>42</v>
      </c>
      <c r="AF1527" t="s">
        <v>42</v>
      </c>
      <c r="AG1527">
        <f t="shared" si="46"/>
        <v>0</v>
      </c>
      <c r="AH1527" t="str" cm="1">
        <f t="array" ref="AH1527">_xlfn.IFS(
X1527&lt;=20, "&lt;20",
AND(X1527&gt;=20, X1527&lt;50), "20-50",
AND(X1527&gt;=50, X1527&lt;100), "50-100",
X1527&gt;=100, "&gt;100"
)</f>
        <v>50-100</v>
      </c>
      <c r="AI1527">
        <f t="shared" si="47"/>
        <v>0</v>
      </c>
      <c r="AJ1527" t="str" cm="1">
        <f t="array" ref="AJ1527">_xlfn.IFS(
C1527&lt;=20, "&lt;20",
AND(C1527&gt;=20, C1527&lt;35), "20-35",
AND(C1527&gt;=35, C1527&lt;50), "35-50",
C1527&gt;=50, "50-100"
)</f>
        <v>50-100</v>
      </c>
      <c r="AK1527" t="str" cm="1">
        <f t="array" ref="AK1527">_xlfn.IFS(
G1527&lt;6, "&lt;6",
AND(G1527&gt;=6, G1527&lt;12), "6-12",
AND(G1527&gt;=12, G1527&lt;18), "12-18",  AND(G1527&gt;=18, G1527&lt;24), "18-24", G1527&gt;=24, "24-36")</f>
        <v>6-12</v>
      </c>
    </row>
    <row r="1528" spans="1:37" x14ac:dyDescent="0.3">
      <c r="A1528" t="s">
        <v>1628</v>
      </c>
      <c r="B1528" t="s">
        <v>44</v>
      </c>
      <c r="C1528">
        <v>42</v>
      </c>
      <c r="D1528" t="s">
        <v>34</v>
      </c>
      <c r="E1528" t="s">
        <v>87</v>
      </c>
      <c r="F1528">
        <v>2</v>
      </c>
      <c r="G1528">
        <v>18</v>
      </c>
      <c r="H1528" t="s">
        <v>70</v>
      </c>
      <c r="I1528" t="s">
        <v>37</v>
      </c>
      <c r="J1528" t="s">
        <v>37</v>
      </c>
      <c r="K1528" t="s">
        <v>37</v>
      </c>
      <c r="L1528" t="s">
        <v>50</v>
      </c>
      <c r="M1528" t="s">
        <v>37</v>
      </c>
      <c r="N1528" t="s">
        <v>37</v>
      </c>
      <c r="O1528" t="s">
        <v>37</v>
      </c>
      <c r="P1528" t="s">
        <v>37</v>
      </c>
      <c r="Q1528" t="s">
        <v>34</v>
      </c>
      <c r="R1528" t="s">
        <v>34</v>
      </c>
      <c r="S1528" t="s">
        <v>34</v>
      </c>
      <c r="T1528" t="s">
        <v>37</v>
      </c>
      <c r="U1528" t="s">
        <v>46</v>
      </c>
      <c r="V1528" t="s">
        <v>37</v>
      </c>
      <c r="W1528" t="s">
        <v>40</v>
      </c>
      <c r="X1528">
        <v>95.1</v>
      </c>
      <c r="Y1528">
        <v>4060.55</v>
      </c>
      <c r="Z1528">
        <v>0</v>
      </c>
      <c r="AA1528">
        <v>0</v>
      </c>
      <c r="AB1528">
        <v>1439.68</v>
      </c>
      <c r="AC1528">
        <v>5500.23</v>
      </c>
      <c r="AD1528" t="s">
        <v>41</v>
      </c>
      <c r="AE1528" t="s">
        <v>42</v>
      </c>
      <c r="AF1528" t="s">
        <v>42</v>
      </c>
      <c r="AG1528">
        <f t="shared" si="46"/>
        <v>0</v>
      </c>
      <c r="AH1528" t="str" cm="1">
        <f t="array" ref="AH1528">_xlfn.IFS(
X1528&lt;=20, "&lt;20",
AND(X1528&gt;=20, X1528&lt;50), "20-50",
AND(X1528&gt;=50, X1528&lt;100), "50-100",
X1528&gt;=100, "&gt;100"
)</f>
        <v>50-100</v>
      </c>
      <c r="AI1528">
        <f t="shared" si="47"/>
        <v>0</v>
      </c>
      <c r="AJ1528" t="str" cm="1">
        <f t="array" ref="AJ1528">_xlfn.IFS(
C1528&lt;=20, "&lt;20",
AND(C1528&gt;=20, C1528&lt;35), "20-35",
AND(C1528&gt;=35, C1528&lt;50), "35-50",
C1528&gt;=50, "50-100"
)</f>
        <v>35-50</v>
      </c>
      <c r="AK1528" t="str" cm="1">
        <f t="array" ref="AK1528">_xlfn.IFS(
G1528&lt;6, "&lt;6",
AND(G1528&gt;=6, G1528&lt;12), "6-12",
AND(G1528&gt;=12, G1528&lt;18), "12-18",  AND(G1528&gt;=18, G1528&lt;24), "18-24", G1528&gt;=24, "24-36")</f>
        <v>18-24</v>
      </c>
    </row>
    <row r="1529" spans="1:37" x14ac:dyDescent="0.3">
      <c r="A1529" t="s">
        <v>1629</v>
      </c>
      <c r="B1529" t="s">
        <v>44</v>
      </c>
      <c r="C1529">
        <v>41</v>
      </c>
      <c r="D1529" t="s">
        <v>34</v>
      </c>
      <c r="E1529" t="s">
        <v>114</v>
      </c>
      <c r="F1529">
        <v>12</v>
      </c>
      <c r="G1529">
        <v>13</v>
      </c>
      <c r="H1529" t="s">
        <v>70</v>
      </c>
      <c r="I1529" t="s">
        <v>37</v>
      </c>
      <c r="J1529" t="s">
        <v>37</v>
      </c>
      <c r="K1529" t="s">
        <v>37</v>
      </c>
      <c r="L1529" t="s">
        <v>50</v>
      </c>
      <c r="M1529" t="s">
        <v>34</v>
      </c>
      <c r="N1529" t="s">
        <v>37</v>
      </c>
      <c r="O1529" t="s">
        <v>37</v>
      </c>
      <c r="P1529" t="s">
        <v>37</v>
      </c>
      <c r="Q1529" t="s">
        <v>37</v>
      </c>
      <c r="R1529" t="s">
        <v>37</v>
      </c>
      <c r="S1529" t="s">
        <v>37</v>
      </c>
      <c r="T1529" t="s">
        <v>37</v>
      </c>
      <c r="U1529" t="s">
        <v>39</v>
      </c>
      <c r="V1529" t="s">
        <v>37</v>
      </c>
      <c r="W1529" t="s">
        <v>51</v>
      </c>
      <c r="X1529">
        <v>110.8</v>
      </c>
      <c r="Y1529">
        <v>6840.95</v>
      </c>
      <c r="Z1529">
        <v>0</v>
      </c>
      <c r="AA1529">
        <v>0</v>
      </c>
      <c r="AB1529">
        <v>821.5</v>
      </c>
      <c r="AC1529">
        <v>7662.45</v>
      </c>
      <c r="AD1529" t="s">
        <v>41</v>
      </c>
      <c r="AE1529" t="s">
        <v>42</v>
      </c>
      <c r="AF1529" t="s">
        <v>42</v>
      </c>
      <c r="AG1529">
        <f t="shared" si="46"/>
        <v>0</v>
      </c>
      <c r="AH1529" t="str" cm="1">
        <f t="array" ref="AH1529">_xlfn.IFS(
X1529&lt;=20, "&lt;20",
AND(X1529&gt;=20, X1529&lt;50), "20-50",
AND(X1529&gt;=50, X1529&lt;100), "50-100",
X1529&gt;=100, "&gt;100"
)</f>
        <v>&gt;100</v>
      </c>
      <c r="AI1529">
        <f t="shared" si="47"/>
        <v>0</v>
      </c>
      <c r="AJ1529" t="str" cm="1">
        <f t="array" ref="AJ1529">_xlfn.IFS(
C1529&lt;=20, "&lt;20",
AND(C1529&gt;=20, C1529&lt;35), "20-35",
AND(C1529&gt;=35, C1529&lt;50), "35-50",
C1529&gt;=50, "50-100"
)</f>
        <v>35-50</v>
      </c>
      <c r="AK1529" t="str" cm="1">
        <f t="array" ref="AK1529">_xlfn.IFS(
G1529&lt;6, "&lt;6",
AND(G1529&gt;=6, G1529&lt;12), "6-12",
AND(G1529&gt;=12, G1529&lt;18), "12-18",  AND(G1529&gt;=18, G1529&lt;24), "18-24", G1529&gt;=24, "24-36")</f>
        <v>12-18</v>
      </c>
    </row>
    <row r="1530" spans="1:37" x14ac:dyDescent="0.3">
      <c r="A1530" t="s">
        <v>1630</v>
      </c>
      <c r="B1530" t="s">
        <v>33</v>
      </c>
      <c r="C1530">
        <v>77</v>
      </c>
      <c r="D1530" t="s">
        <v>37</v>
      </c>
      <c r="E1530" t="s">
        <v>45</v>
      </c>
      <c r="F1530">
        <v>1</v>
      </c>
      <c r="G1530">
        <v>7</v>
      </c>
      <c r="H1530" t="s">
        <v>36</v>
      </c>
      <c r="I1530" t="s">
        <v>37</v>
      </c>
      <c r="J1530" t="s">
        <v>37</v>
      </c>
      <c r="K1530" t="s">
        <v>37</v>
      </c>
      <c r="L1530" t="s">
        <v>50</v>
      </c>
      <c r="M1530" t="s">
        <v>34</v>
      </c>
      <c r="N1530" t="s">
        <v>34</v>
      </c>
      <c r="O1530" t="s">
        <v>34</v>
      </c>
      <c r="P1530" t="s">
        <v>34</v>
      </c>
      <c r="Q1530" t="s">
        <v>34</v>
      </c>
      <c r="R1530" t="s">
        <v>34</v>
      </c>
      <c r="S1530" t="s">
        <v>34</v>
      </c>
      <c r="T1530" t="s">
        <v>37</v>
      </c>
      <c r="U1530" t="s">
        <v>46</v>
      </c>
      <c r="V1530" t="s">
        <v>37</v>
      </c>
      <c r="W1530" t="s">
        <v>51</v>
      </c>
      <c r="X1530">
        <v>74.3</v>
      </c>
      <c r="Y1530">
        <v>1096.25</v>
      </c>
      <c r="Z1530">
        <v>0</v>
      </c>
      <c r="AA1530">
        <v>0</v>
      </c>
      <c r="AB1530">
        <v>490.98</v>
      </c>
      <c r="AC1530">
        <v>1587.23</v>
      </c>
      <c r="AD1530" t="s">
        <v>52</v>
      </c>
      <c r="AE1530" t="s">
        <v>58</v>
      </c>
      <c r="AF1530" t="s">
        <v>288</v>
      </c>
      <c r="AG1530">
        <f t="shared" si="46"/>
        <v>1</v>
      </c>
      <c r="AH1530" t="str" cm="1">
        <f t="array" ref="AH1530">_xlfn.IFS(
X1530&lt;=20, "&lt;20",
AND(X1530&gt;=20, X1530&lt;50), "20-50",
AND(X1530&gt;=50, X1530&lt;100), "50-100",
X1530&gt;=100, "&gt;100"
)</f>
        <v>50-100</v>
      </c>
      <c r="AI1530">
        <f t="shared" si="47"/>
        <v>0</v>
      </c>
      <c r="AJ1530" t="str" cm="1">
        <f t="array" ref="AJ1530">_xlfn.IFS(
C1530&lt;=20, "&lt;20",
AND(C1530&gt;=20, C1530&lt;35), "20-35",
AND(C1530&gt;=35, C1530&lt;50), "35-50",
C1530&gt;=50, "50-100"
)</f>
        <v>50-100</v>
      </c>
      <c r="AK1530" t="str" cm="1">
        <f t="array" ref="AK1530">_xlfn.IFS(
G1530&lt;6, "&lt;6",
AND(G1530&gt;=6, G1530&lt;12), "6-12",
AND(G1530&gt;=12, G1530&lt;18), "12-18",  AND(G1530&gt;=18, G1530&lt;24), "18-24", G1530&gt;=24, "24-36")</f>
        <v>6-12</v>
      </c>
    </row>
    <row r="1531" spans="1:37" x14ac:dyDescent="0.3">
      <c r="A1531" t="s">
        <v>1631</v>
      </c>
      <c r="B1531" t="s">
        <v>33</v>
      </c>
      <c r="C1531">
        <v>43</v>
      </c>
      <c r="D1531" t="s">
        <v>34</v>
      </c>
      <c r="E1531" t="s">
        <v>69</v>
      </c>
      <c r="F1531">
        <v>11</v>
      </c>
      <c r="G1531">
        <v>29</v>
      </c>
      <c r="H1531" t="s">
        <v>49</v>
      </c>
      <c r="I1531" t="s">
        <v>37</v>
      </c>
      <c r="J1531" t="s">
        <v>34</v>
      </c>
      <c r="K1531" t="s">
        <v>37</v>
      </c>
      <c r="L1531" t="s">
        <v>38</v>
      </c>
      <c r="M1531" t="s">
        <v>37</v>
      </c>
      <c r="N1531" t="s">
        <v>37</v>
      </c>
      <c r="O1531" t="s">
        <v>34</v>
      </c>
      <c r="P1531" t="s">
        <v>37</v>
      </c>
      <c r="Q1531" t="s">
        <v>37</v>
      </c>
      <c r="R1531" t="s">
        <v>37</v>
      </c>
      <c r="S1531" t="s">
        <v>37</v>
      </c>
      <c r="T1531" t="s">
        <v>37</v>
      </c>
      <c r="U1531" t="s">
        <v>46</v>
      </c>
      <c r="V1531" t="s">
        <v>37</v>
      </c>
      <c r="W1531" t="s">
        <v>51</v>
      </c>
      <c r="X1531">
        <v>78.5</v>
      </c>
      <c r="Y1531">
        <v>571.04999999999995</v>
      </c>
      <c r="Z1531">
        <v>0</v>
      </c>
      <c r="AA1531">
        <v>0</v>
      </c>
      <c r="AB1531">
        <v>23.38</v>
      </c>
      <c r="AC1531">
        <v>594.42999999999995</v>
      </c>
      <c r="AD1531" t="s">
        <v>41</v>
      </c>
      <c r="AE1531" t="s">
        <v>42</v>
      </c>
      <c r="AF1531" t="s">
        <v>42</v>
      </c>
      <c r="AG1531">
        <f t="shared" si="46"/>
        <v>0</v>
      </c>
      <c r="AH1531" t="str" cm="1">
        <f t="array" ref="AH1531">_xlfn.IFS(
X1531&lt;=20, "&lt;20",
AND(X1531&gt;=20, X1531&lt;50), "20-50",
AND(X1531&gt;=50, X1531&lt;100), "50-100",
X1531&gt;=100, "&gt;100"
)</f>
        <v>50-100</v>
      </c>
      <c r="AI1531">
        <f t="shared" si="47"/>
        <v>0</v>
      </c>
      <c r="AJ1531" t="str" cm="1">
        <f t="array" ref="AJ1531">_xlfn.IFS(
C1531&lt;=20, "&lt;20",
AND(C1531&gt;=20, C1531&lt;35), "20-35",
AND(C1531&gt;=35, C1531&lt;50), "35-50",
C1531&gt;=50, "50-100"
)</f>
        <v>35-50</v>
      </c>
      <c r="AK1531" t="str" cm="1">
        <f t="array" ref="AK1531">_xlfn.IFS(
G1531&lt;6, "&lt;6",
AND(G1531&gt;=6, G1531&lt;12), "6-12",
AND(G1531&gt;=12, G1531&lt;18), "12-18",  AND(G1531&gt;=18, G1531&lt;24), "18-24", G1531&gt;=24, "24-36")</f>
        <v>24-36</v>
      </c>
    </row>
    <row r="1532" spans="1:37" x14ac:dyDescent="0.3">
      <c r="A1532" t="s">
        <v>1632</v>
      </c>
      <c r="B1532" t="s">
        <v>44</v>
      </c>
      <c r="C1532">
        <v>46</v>
      </c>
      <c r="D1532" t="s">
        <v>34</v>
      </c>
      <c r="E1532" t="s">
        <v>48</v>
      </c>
      <c r="F1532">
        <v>14</v>
      </c>
      <c r="G1532">
        <v>5</v>
      </c>
      <c r="H1532" t="s">
        <v>36</v>
      </c>
      <c r="I1532" t="s">
        <v>37</v>
      </c>
      <c r="J1532" t="s">
        <v>37</v>
      </c>
      <c r="K1532" t="s">
        <v>37</v>
      </c>
      <c r="L1532" t="s">
        <v>50</v>
      </c>
      <c r="M1532" t="s">
        <v>37</v>
      </c>
      <c r="N1532" t="s">
        <v>37</v>
      </c>
      <c r="O1532" t="s">
        <v>37</v>
      </c>
      <c r="P1532" t="s">
        <v>34</v>
      </c>
      <c r="Q1532" t="s">
        <v>37</v>
      </c>
      <c r="R1532" t="s">
        <v>37</v>
      </c>
      <c r="S1532" t="s">
        <v>37</v>
      </c>
      <c r="T1532" t="s">
        <v>37</v>
      </c>
      <c r="U1532" t="s">
        <v>67</v>
      </c>
      <c r="V1532" t="s">
        <v>37</v>
      </c>
      <c r="W1532" t="s">
        <v>51</v>
      </c>
      <c r="X1532">
        <v>110.75</v>
      </c>
      <c r="Y1532">
        <v>7751.7</v>
      </c>
      <c r="Z1532">
        <v>0</v>
      </c>
      <c r="AA1532">
        <v>0</v>
      </c>
      <c r="AB1532">
        <v>2861.28</v>
      </c>
      <c r="AC1532">
        <v>10612.98</v>
      </c>
      <c r="AD1532" t="s">
        <v>41</v>
      </c>
      <c r="AE1532" t="s">
        <v>42</v>
      </c>
      <c r="AF1532" t="s">
        <v>42</v>
      </c>
      <c r="AG1532">
        <f t="shared" si="46"/>
        <v>0</v>
      </c>
      <c r="AH1532" t="str" cm="1">
        <f t="array" ref="AH1532">_xlfn.IFS(
X1532&lt;=20, "&lt;20",
AND(X1532&gt;=20, X1532&lt;50), "20-50",
AND(X1532&gt;=50, X1532&lt;100), "50-100",
X1532&gt;=100, "&gt;100"
)</f>
        <v>&gt;100</v>
      </c>
      <c r="AI1532">
        <f t="shared" si="47"/>
        <v>0</v>
      </c>
      <c r="AJ1532" t="str" cm="1">
        <f t="array" ref="AJ1532">_xlfn.IFS(
C1532&lt;=20, "&lt;20",
AND(C1532&gt;=20, C1532&lt;35), "20-35",
AND(C1532&gt;=35, C1532&lt;50), "35-50",
C1532&gt;=50, "50-100"
)</f>
        <v>35-50</v>
      </c>
      <c r="AK1532" t="str" cm="1">
        <f t="array" ref="AK1532">_xlfn.IFS(
G1532&lt;6, "&lt;6",
AND(G1532&gt;=6, G1532&lt;12), "6-12",
AND(G1532&gt;=12, G1532&lt;18), "12-18",  AND(G1532&gt;=18, G1532&lt;24), "18-24", G1532&gt;=24, "24-36")</f>
        <v>&lt;6</v>
      </c>
    </row>
    <row r="1533" spans="1:37" x14ac:dyDescent="0.3">
      <c r="A1533" t="s">
        <v>1633</v>
      </c>
      <c r="B1533" t="s">
        <v>44</v>
      </c>
      <c r="C1533">
        <v>34</v>
      </c>
      <c r="D1533" t="s">
        <v>34</v>
      </c>
      <c r="E1533" t="s">
        <v>82</v>
      </c>
      <c r="F1533">
        <v>12</v>
      </c>
      <c r="G1533">
        <v>13</v>
      </c>
      <c r="H1533" t="s">
        <v>36</v>
      </c>
      <c r="I1533" t="s">
        <v>37</v>
      </c>
      <c r="J1533" t="s">
        <v>34</v>
      </c>
      <c r="K1533" t="s">
        <v>37</v>
      </c>
      <c r="L1533" t="s">
        <v>38</v>
      </c>
      <c r="M1533" t="s">
        <v>34</v>
      </c>
      <c r="N1533" t="s">
        <v>34</v>
      </c>
      <c r="O1533" t="s">
        <v>34</v>
      </c>
      <c r="P1533" t="s">
        <v>37</v>
      </c>
      <c r="Q1533" t="s">
        <v>34</v>
      </c>
      <c r="R1533" t="s">
        <v>34</v>
      </c>
      <c r="S1533" t="s">
        <v>34</v>
      </c>
      <c r="T1533" t="s">
        <v>37</v>
      </c>
      <c r="U1533" t="s">
        <v>46</v>
      </c>
      <c r="V1533" t="s">
        <v>34</v>
      </c>
      <c r="W1533" t="s">
        <v>40</v>
      </c>
      <c r="X1533">
        <v>49.05</v>
      </c>
      <c r="Y1533">
        <v>49.05</v>
      </c>
      <c r="Z1533">
        <v>0</v>
      </c>
      <c r="AA1533">
        <v>0</v>
      </c>
      <c r="AB1533">
        <v>25.77</v>
      </c>
      <c r="AC1533">
        <v>74.819999999999993</v>
      </c>
      <c r="AD1533" t="s">
        <v>85</v>
      </c>
      <c r="AE1533" t="s">
        <v>42</v>
      </c>
      <c r="AF1533" t="s">
        <v>42</v>
      </c>
      <c r="AG1533">
        <f t="shared" si="46"/>
        <v>0</v>
      </c>
      <c r="AH1533" t="str" cm="1">
        <f t="array" ref="AH1533">_xlfn.IFS(
X1533&lt;=20, "&lt;20",
AND(X1533&gt;=20, X1533&lt;50), "20-50",
AND(X1533&gt;=50, X1533&lt;100), "50-100",
X1533&gt;=100, "&gt;100"
)</f>
        <v>20-50</v>
      </c>
      <c r="AI1533">
        <f t="shared" si="47"/>
        <v>1</v>
      </c>
      <c r="AJ1533" t="str" cm="1">
        <f t="array" ref="AJ1533">_xlfn.IFS(
C1533&lt;=20, "&lt;20",
AND(C1533&gt;=20, C1533&lt;35), "20-35",
AND(C1533&gt;=35, C1533&lt;50), "35-50",
C1533&gt;=50, "50-100"
)</f>
        <v>20-35</v>
      </c>
      <c r="AK1533" t="str" cm="1">
        <f t="array" ref="AK1533">_xlfn.IFS(
G1533&lt;6, "&lt;6",
AND(G1533&gt;=6, G1533&lt;12), "6-12",
AND(G1533&gt;=12, G1533&lt;18), "12-18",  AND(G1533&gt;=18, G1533&lt;24), "18-24", G1533&gt;=24, "24-36")</f>
        <v>12-18</v>
      </c>
    </row>
    <row r="1534" spans="1:37" x14ac:dyDescent="0.3">
      <c r="A1534" t="s">
        <v>1634</v>
      </c>
      <c r="B1534" t="s">
        <v>33</v>
      </c>
      <c r="C1534">
        <v>79</v>
      </c>
      <c r="D1534" t="s">
        <v>34</v>
      </c>
      <c r="E1534" t="s">
        <v>61</v>
      </c>
      <c r="F1534">
        <v>7</v>
      </c>
      <c r="G1534">
        <v>2</v>
      </c>
      <c r="H1534" t="s">
        <v>66</v>
      </c>
      <c r="I1534" t="s">
        <v>34</v>
      </c>
      <c r="J1534" t="s">
        <v>34</v>
      </c>
      <c r="K1534" t="s">
        <v>37</v>
      </c>
      <c r="L1534" t="s">
        <v>38</v>
      </c>
      <c r="M1534" t="s">
        <v>37</v>
      </c>
      <c r="N1534" t="s">
        <v>37</v>
      </c>
      <c r="O1534" t="s">
        <v>37</v>
      </c>
      <c r="P1534" t="s">
        <v>37</v>
      </c>
      <c r="Q1534" t="s">
        <v>37</v>
      </c>
      <c r="R1534" t="s">
        <v>37</v>
      </c>
      <c r="S1534" t="s">
        <v>37</v>
      </c>
      <c r="T1534" t="s">
        <v>37</v>
      </c>
      <c r="U1534" t="s">
        <v>67</v>
      </c>
      <c r="V1534" t="s">
        <v>37</v>
      </c>
      <c r="W1534" t="s">
        <v>51</v>
      </c>
      <c r="X1534">
        <v>63.1</v>
      </c>
      <c r="Y1534">
        <v>4685.55</v>
      </c>
      <c r="Z1534">
        <v>0</v>
      </c>
      <c r="AA1534">
        <v>0</v>
      </c>
      <c r="AB1534">
        <v>0</v>
      </c>
      <c r="AC1534">
        <v>4685.55</v>
      </c>
      <c r="AD1534" t="s">
        <v>41</v>
      </c>
      <c r="AE1534" t="s">
        <v>42</v>
      </c>
      <c r="AF1534" t="s">
        <v>42</v>
      </c>
      <c r="AG1534">
        <f t="shared" si="46"/>
        <v>0</v>
      </c>
      <c r="AH1534" t="str" cm="1">
        <f t="array" ref="AH1534">_xlfn.IFS(
X1534&lt;=20, "&lt;20",
AND(X1534&gt;=20, X1534&lt;50), "20-50",
AND(X1534&gt;=50, X1534&lt;100), "50-100",
X1534&gt;=100, "&gt;100"
)</f>
        <v>50-100</v>
      </c>
      <c r="AI1534">
        <f t="shared" si="47"/>
        <v>0</v>
      </c>
      <c r="AJ1534" t="str" cm="1">
        <f t="array" ref="AJ1534">_xlfn.IFS(
C1534&lt;=20, "&lt;20",
AND(C1534&gt;=20, C1534&lt;35), "20-35",
AND(C1534&gt;=35, C1534&lt;50), "35-50",
C1534&gt;=50, "50-100"
)</f>
        <v>50-100</v>
      </c>
      <c r="AK1534" t="str" cm="1">
        <f t="array" ref="AK1534">_xlfn.IFS(
G1534&lt;6, "&lt;6",
AND(G1534&gt;=6, G1534&lt;12), "6-12",
AND(G1534&gt;=12, G1534&lt;18), "12-18",  AND(G1534&gt;=18, G1534&lt;24), "18-24", G1534&gt;=24, "24-36")</f>
        <v>&lt;6</v>
      </c>
    </row>
    <row r="1535" spans="1:37" x14ac:dyDescent="0.3">
      <c r="A1535" t="s">
        <v>1635</v>
      </c>
      <c r="B1535" t="s">
        <v>44</v>
      </c>
      <c r="C1535">
        <v>37</v>
      </c>
      <c r="D1535" t="s">
        <v>37</v>
      </c>
      <c r="E1535" t="s">
        <v>103</v>
      </c>
      <c r="F1535">
        <v>14</v>
      </c>
      <c r="G1535">
        <v>8</v>
      </c>
      <c r="H1535" t="s">
        <v>49</v>
      </c>
      <c r="I1535" t="s">
        <v>37</v>
      </c>
      <c r="J1535" t="s">
        <v>34</v>
      </c>
      <c r="K1535" t="s">
        <v>37</v>
      </c>
      <c r="L1535" t="s">
        <v>72</v>
      </c>
      <c r="M1535" t="s">
        <v>34</v>
      </c>
      <c r="N1535" t="s">
        <v>34</v>
      </c>
      <c r="O1535" t="s">
        <v>34</v>
      </c>
      <c r="P1535" t="s">
        <v>34</v>
      </c>
      <c r="Q1535" t="s">
        <v>34</v>
      </c>
      <c r="R1535" t="s">
        <v>34</v>
      </c>
      <c r="S1535" t="s">
        <v>34</v>
      </c>
      <c r="T1535" t="s">
        <v>37</v>
      </c>
      <c r="U1535" t="s">
        <v>46</v>
      </c>
      <c r="V1535" t="s">
        <v>37</v>
      </c>
      <c r="W1535" t="s">
        <v>40</v>
      </c>
      <c r="X1535">
        <v>45.4</v>
      </c>
      <c r="Y1535">
        <v>45.4</v>
      </c>
      <c r="Z1535">
        <v>0</v>
      </c>
      <c r="AA1535">
        <v>0</v>
      </c>
      <c r="AB1535">
        <v>49.33</v>
      </c>
      <c r="AC1535">
        <v>94.73</v>
      </c>
      <c r="AD1535" t="s">
        <v>85</v>
      </c>
      <c r="AE1535" t="s">
        <v>42</v>
      </c>
      <c r="AF1535" t="s">
        <v>42</v>
      </c>
      <c r="AG1535">
        <f t="shared" si="46"/>
        <v>0</v>
      </c>
      <c r="AH1535" t="str" cm="1">
        <f t="array" ref="AH1535">_xlfn.IFS(
X1535&lt;=20, "&lt;20",
AND(X1535&gt;=20, X1535&lt;50), "20-50",
AND(X1535&gt;=50, X1535&lt;100), "50-100",
X1535&gt;=100, "&gt;100"
)</f>
        <v>20-50</v>
      </c>
      <c r="AI1535">
        <f t="shared" si="47"/>
        <v>1</v>
      </c>
      <c r="AJ1535" t="str" cm="1">
        <f t="array" ref="AJ1535">_xlfn.IFS(
C1535&lt;=20, "&lt;20",
AND(C1535&gt;=20, C1535&lt;35), "20-35",
AND(C1535&gt;=35, C1535&lt;50), "35-50",
C1535&gt;=50, "50-100"
)</f>
        <v>35-50</v>
      </c>
      <c r="AK1535" t="str" cm="1">
        <f t="array" ref="AK1535">_xlfn.IFS(
G1535&lt;6, "&lt;6",
AND(G1535&gt;=6, G1535&lt;12), "6-12",
AND(G1535&gt;=12, G1535&lt;18), "12-18",  AND(G1535&gt;=18, G1535&lt;24), "18-24", G1535&gt;=24, "24-36")</f>
        <v>6-12</v>
      </c>
    </row>
    <row r="1536" spans="1:37" x14ac:dyDescent="0.3">
      <c r="A1536" t="s">
        <v>1636</v>
      </c>
      <c r="B1536" t="s">
        <v>33</v>
      </c>
      <c r="C1536">
        <v>62</v>
      </c>
      <c r="D1536" t="s">
        <v>37</v>
      </c>
      <c r="E1536" t="s">
        <v>124</v>
      </c>
      <c r="F1536">
        <v>7</v>
      </c>
      <c r="G1536">
        <v>4</v>
      </c>
      <c r="H1536" t="s">
        <v>49</v>
      </c>
      <c r="I1536" t="s">
        <v>37</v>
      </c>
      <c r="J1536" t="s">
        <v>37</v>
      </c>
      <c r="K1536" t="s">
        <v>37</v>
      </c>
      <c r="L1536" t="s">
        <v>50</v>
      </c>
      <c r="M1536" t="s">
        <v>34</v>
      </c>
      <c r="N1536" t="s">
        <v>34</v>
      </c>
      <c r="O1536" t="s">
        <v>34</v>
      </c>
      <c r="P1536" t="s">
        <v>34</v>
      </c>
      <c r="Q1536" t="s">
        <v>34</v>
      </c>
      <c r="R1536" t="s">
        <v>34</v>
      </c>
      <c r="S1536" t="s">
        <v>34</v>
      </c>
      <c r="T1536" t="s">
        <v>37</v>
      </c>
      <c r="U1536" t="s">
        <v>46</v>
      </c>
      <c r="V1536" t="s">
        <v>37</v>
      </c>
      <c r="W1536" t="s">
        <v>40</v>
      </c>
      <c r="X1536">
        <v>75.099999999999994</v>
      </c>
      <c r="Y1536">
        <v>270.7</v>
      </c>
      <c r="Z1536">
        <v>0</v>
      </c>
      <c r="AA1536">
        <v>0</v>
      </c>
      <c r="AB1536">
        <v>79.56</v>
      </c>
      <c r="AC1536">
        <v>350.26</v>
      </c>
      <c r="AD1536" t="s">
        <v>52</v>
      </c>
      <c r="AE1536" t="s">
        <v>53</v>
      </c>
      <c r="AF1536" t="s">
        <v>91</v>
      </c>
      <c r="AG1536">
        <f t="shared" si="46"/>
        <v>1</v>
      </c>
      <c r="AH1536" t="str" cm="1">
        <f t="array" ref="AH1536">_xlfn.IFS(
X1536&lt;=20, "&lt;20",
AND(X1536&gt;=20, X1536&lt;50), "20-50",
AND(X1536&gt;=50, X1536&lt;100), "50-100",
X1536&gt;=100, "&gt;100"
)</f>
        <v>50-100</v>
      </c>
      <c r="AI1536">
        <f t="shared" si="47"/>
        <v>0</v>
      </c>
      <c r="AJ1536" t="str" cm="1">
        <f t="array" ref="AJ1536">_xlfn.IFS(
C1536&lt;=20, "&lt;20",
AND(C1536&gt;=20, C1536&lt;35), "20-35",
AND(C1536&gt;=35, C1536&lt;50), "35-50",
C1536&gt;=50, "50-100"
)</f>
        <v>50-100</v>
      </c>
      <c r="AK1536" t="str" cm="1">
        <f t="array" ref="AK1536">_xlfn.IFS(
G1536&lt;6, "&lt;6",
AND(G1536&gt;=6, G1536&lt;12), "6-12",
AND(G1536&gt;=12, G1536&lt;18), "12-18",  AND(G1536&gt;=18, G1536&lt;24), "18-24", G1536&gt;=24, "24-36")</f>
        <v>&lt;6</v>
      </c>
    </row>
    <row r="1537" spans="1:37" x14ac:dyDescent="0.3">
      <c r="A1537" t="s">
        <v>1637</v>
      </c>
      <c r="B1537" t="s">
        <v>33</v>
      </c>
      <c r="C1537">
        <v>45</v>
      </c>
      <c r="D1537" t="s">
        <v>34</v>
      </c>
      <c r="E1537" t="s">
        <v>103</v>
      </c>
      <c r="F1537">
        <v>6</v>
      </c>
      <c r="G1537">
        <v>27</v>
      </c>
      <c r="H1537" t="s">
        <v>36</v>
      </c>
      <c r="I1537" t="s">
        <v>37</v>
      </c>
      <c r="J1537" t="s">
        <v>34</v>
      </c>
      <c r="K1537" t="s">
        <v>34</v>
      </c>
      <c r="L1537" t="s">
        <v>34</v>
      </c>
      <c r="M1537" t="s">
        <v>34</v>
      </c>
      <c r="N1537" t="s">
        <v>34</v>
      </c>
      <c r="O1537" t="s">
        <v>34</v>
      </c>
      <c r="P1537" t="s">
        <v>34</v>
      </c>
      <c r="Q1537" t="s">
        <v>34</v>
      </c>
      <c r="R1537" t="s">
        <v>34</v>
      </c>
      <c r="S1537" t="s">
        <v>34</v>
      </c>
      <c r="T1537" t="s">
        <v>34</v>
      </c>
      <c r="U1537" t="s">
        <v>39</v>
      </c>
      <c r="V1537" t="s">
        <v>34</v>
      </c>
      <c r="W1537" t="s">
        <v>51</v>
      </c>
      <c r="X1537">
        <v>19.75</v>
      </c>
      <c r="Y1537">
        <v>624.15</v>
      </c>
      <c r="Z1537">
        <v>0</v>
      </c>
      <c r="AA1537">
        <v>0</v>
      </c>
      <c r="AB1537">
        <v>1401.6</v>
      </c>
      <c r="AC1537">
        <v>2025.75</v>
      </c>
      <c r="AD1537" t="s">
        <v>41</v>
      </c>
      <c r="AE1537" t="s">
        <v>42</v>
      </c>
      <c r="AF1537" t="s">
        <v>42</v>
      </c>
      <c r="AG1537">
        <f t="shared" si="46"/>
        <v>0</v>
      </c>
      <c r="AH1537" t="str" cm="1">
        <f t="array" ref="AH1537">_xlfn.IFS(
X1537&lt;=20, "&lt;20",
AND(X1537&gt;=20, X1537&lt;50), "20-50",
AND(X1537&gt;=50, X1537&lt;100), "50-100",
X1537&gt;=100, "&gt;100"
)</f>
        <v>&lt;20</v>
      </c>
      <c r="AI1537">
        <f t="shared" si="47"/>
        <v>0</v>
      </c>
      <c r="AJ1537" t="str" cm="1">
        <f t="array" ref="AJ1537">_xlfn.IFS(
C1537&lt;=20, "&lt;20",
AND(C1537&gt;=20, C1537&lt;35), "20-35",
AND(C1537&gt;=35, C1537&lt;50), "35-50",
C1537&gt;=50, "50-100"
)</f>
        <v>35-50</v>
      </c>
      <c r="AK1537" t="str" cm="1">
        <f t="array" ref="AK1537">_xlfn.IFS(
G1537&lt;6, "&lt;6",
AND(G1537&gt;=6, G1537&lt;12), "6-12",
AND(G1537&gt;=12, G1537&lt;18), "12-18",  AND(G1537&gt;=18, G1537&lt;24), "18-24", G1537&gt;=24, "24-36")</f>
        <v>24-36</v>
      </c>
    </row>
    <row r="1538" spans="1:37" x14ac:dyDescent="0.3">
      <c r="A1538" t="s">
        <v>1638</v>
      </c>
      <c r="B1538" t="s">
        <v>44</v>
      </c>
      <c r="C1538">
        <v>75</v>
      </c>
      <c r="D1538" t="s">
        <v>34</v>
      </c>
      <c r="E1538" t="s">
        <v>61</v>
      </c>
      <c r="F1538">
        <v>2</v>
      </c>
      <c r="G1538">
        <v>24</v>
      </c>
      <c r="H1538" t="s">
        <v>36</v>
      </c>
      <c r="I1538" t="s">
        <v>37</v>
      </c>
      <c r="J1538" t="s">
        <v>34</v>
      </c>
      <c r="K1538" t="s">
        <v>37</v>
      </c>
      <c r="L1538" t="s">
        <v>50</v>
      </c>
      <c r="M1538" t="s">
        <v>34</v>
      </c>
      <c r="N1538" t="s">
        <v>37</v>
      </c>
      <c r="O1538" t="s">
        <v>37</v>
      </c>
      <c r="P1538" t="s">
        <v>34</v>
      </c>
      <c r="Q1538" t="s">
        <v>37</v>
      </c>
      <c r="R1538" t="s">
        <v>37</v>
      </c>
      <c r="S1538" t="s">
        <v>37</v>
      </c>
      <c r="T1538" t="s">
        <v>37</v>
      </c>
      <c r="U1538" t="s">
        <v>67</v>
      </c>
      <c r="V1538" t="s">
        <v>37</v>
      </c>
      <c r="W1538" t="s">
        <v>51</v>
      </c>
      <c r="X1538">
        <v>99.2</v>
      </c>
      <c r="Y1538">
        <v>7213.75</v>
      </c>
      <c r="Z1538">
        <v>0</v>
      </c>
      <c r="AA1538">
        <v>0</v>
      </c>
      <c r="AB1538">
        <v>1562</v>
      </c>
      <c r="AC1538">
        <v>8775.75</v>
      </c>
      <c r="AD1538" t="s">
        <v>41</v>
      </c>
      <c r="AE1538" t="s">
        <v>42</v>
      </c>
      <c r="AF1538" t="s">
        <v>42</v>
      </c>
      <c r="AG1538">
        <f t="shared" si="46"/>
        <v>0</v>
      </c>
      <c r="AH1538" t="str" cm="1">
        <f t="array" ref="AH1538">_xlfn.IFS(
X1538&lt;=20, "&lt;20",
AND(X1538&gt;=20, X1538&lt;50), "20-50",
AND(X1538&gt;=50, X1538&lt;100), "50-100",
X1538&gt;=100, "&gt;100"
)</f>
        <v>50-100</v>
      </c>
      <c r="AI1538">
        <f t="shared" si="47"/>
        <v>0</v>
      </c>
      <c r="AJ1538" t="str" cm="1">
        <f t="array" ref="AJ1538">_xlfn.IFS(
C1538&lt;=20, "&lt;20",
AND(C1538&gt;=20, C1538&lt;35), "20-35",
AND(C1538&gt;=35, C1538&lt;50), "35-50",
C1538&gt;=50, "50-100"
)</f>
        <v>50-100</v>
      </c>
      <c r="AK1538" t="str" cm="1">
        <f t="array" ref="AK1538">_xlfn.IFS(
G1538&lt;6, "&lt;6",
AND(G1538&gt;=6, G1538&lt;12), "6-12",
AND(G1538&gt;=12, G1538&lt;18), "12-18",  AND(G1538&gt;=18, G1538&lt;24), "18-24", G1538&gt;=24, "24-36")</f>
        <v>24-36</v>
      </c>
    </row>
    <row r="1539" spans="1:37" x14ac:dyDescent="0.3">
      <c r="A1539" t="s">
        <v>1639</v>
      </c>
      <c r="B1539" t="s">
        <v>44</v>
      </c>
      <c r="C1539">
        <v>68</v>
      </c>
      <c r="D1539" t="s">
        <v>34</v>
      </c>
      <c r="E1539" t="s">
        <v>158</v>
      </c>
      <c r="F1539">
        <v>12</v>
      </c>
      <c r="G1539">
        <v>18</v>
      </c>
      <c r="H1539" t="s">
        <v>70</v>
      </c>
      <c r="I1539" t="s">
        <v>37</v>
      </c>
      <c r="J1539" t="s">
        <v>37</v>
      </c>
      <c r="K1539" t="s">
        <v>37</v>
      </c>
      <c r="L1539" t="s">
        <v>50</v>
      </c>
      <c r="M1539" t="s">
        <v>34</v>
      </c>
      <c r="N1539" t="s">
        <v>34</v>
      </c>
      <c r="O1539" t="s">
        <v>34</v>
      </c>
      <c r="P1539" t="s">
        <v>37</v>
      </c>
      <c r="Q1539" t="s">
        <v>37</v>
      </c>
      <c r="R1539" t="s">
        <v>37</v>
      </c>
      <c r="S1539" t="s">
        <v>34</v>
      </c>
      <c r="T1539" t="s">
        <v>34</v>
      </c>
      <c r="U1539" t="s">
        <v>67</v>
      </c>
      <c r="V1539" t="s">
        <v>37</v>
      </c>
      <c r="W1539" t="s">
        <v>51</v>
      </c>
      <c r="X1539">
        <v>99</v>
      </c>
      <c r="Y1539">
        <v>6017.9</v>
      </c>
      <c r="Z1539">
        <v>0</v>
      </c>
      <c r="AA1539">
        <v>150</v>
      </c>
      <c r="AB1539">
        <v>624</v>
      </c>
      <c r="AC1539">
        <v>6791.9</v>
      </c>
      <c r="AD1539" t="s">
        <v>41</v>
      </c>
      <c r="AE1539" t="s">
        <v>42</v>
      </c>
      <c r="AF1539" t="s">
        <v>42</v>
      </c>
      <c r="AG1539">
        <f t="shared" ref="AG1539:AG1602" si="48">IF(AD1539="Churned", 1,0)</f>
        <v>0</v>
      </c>
      <c r="AH1539" t="str" cm="1">
        <f t="array" ref="AH1539">_xlfn.IFS(
X1539&lt;=20, "&lt;20",
AND(X1539&gt;=20, X1539&lt;50), "20-50",
AND(X1539&gt;=50, X1539&lt;100), "50-100",
X1539&gt;=100, "&gt;100"
)</f>
        <v>50-100</v>
      </c>
      <c r="AI1539">
        <f t="shared" ref="AI1539:AI1602" si="49">IF(AD1539="Joined", 1, 0)</f>
        <v>0</v>
      </c>
      <c r="AJ1539" t="str" cm="1">
        <f t="array" ref="AJ1539">_xlfn.IFS(
C1539&lt;=20, "&lt;20",
AND(C1539&gt;=20, C1539&lt;35), "20-35",
AND(C1539&gt;=35, C1539&lt;50), "35-50",
C1539&gt;=50, "50-100"
)</f>
        <v>50-100</v>
      </c>
      <c r="AK1539" t="str" cm="1">
        <f t="array" ref="AK1539">_xlfn.IFS(
G1539&lt;6, "&lt;6",
AND(G1539&gt;=6, G1539&lt;12), "6-12",
AND(G1539&gt;=12, G1539&lt;18), "12-18",  AND(G1539&gt;=18, G1539&lt;24), "18-24", G1539&gt;=24, "24-36")</f>
        <v>18-24</v>
      </c>
    </row>
    <row r="1540" spans="1:37" x14ac:dyDescent="0.3">
      <c r="A1540" t="s">
        <v>1640</v>
      </c>
      <c r="B1540" t="s">
        <v>44</v>
      </c>
      <c r="C1540">
        <v>60</v>
      </c>
      <c r="D1540" t="s">
        <v>34</v>
      </c>
      <c r="E1540" t="s">
        <v>114</v>
      </c>
      <c r="F1540">
        <v>15</v>
      </c>
      <c r="G1540">
        <v>10</v>
      </c>
      <c r="H1540" t="s">
        <v>36</v>
      </c>
      <c r="I1540" t="s">
        <v>37</v>
      </c>
      <c r="J1540" t="s">
        <v>37</v>
      </c>
      <c r="K1540" t="s">
        <v>37</v>
      </c>
      <c r="L1540" t="s">
        <v>72</v>
      </c>
      <c r="M1540" t="s">
        <v>34</v>
      </c>
      <c r="N1540" t="s">
        <v>34</v>
      </c>
      <c r="O1540" t="s">
        <v>34</v>
      </c>
      <c r="P1540" t="s">
        <v>34</v>
      </c>
      <c r="Q1540" t="s">
        <v>34</v>
      </c>
      <c r="R1540" t="s">
        <v>34</v>
      </c>
      <c r="S1540" t="s">
        <v>34</v>
      </c>
      <c r="T1540" t="s">
        <v>37</v>
      </c>
      <c r="U1540" t="s">
        <v>67</v>
      </c>
      <c r="V1540" t="s">
        <v>34</v>
      </c>
      <c r="W1540" t="s">
        <v>143</v>
      </c>
      <c r="X1540">
        <v>48.75</v>
      </c>
      <c r="Y1540">
        <v>179.85</v>
      </c>
      <c r="Z1540">
        <v>0</v>
      </c>
      <c r="AA1540">
        <v>0</v>
      </c>
      <c r="AB1540">
        <v>124.52</v>
      </c>
      <c r="AC1540">
        <v>304.37</v>
      </c>
      <c r="AD1540" t="s">
        <v>41</v>
      </c>
      <c r="AE1540" t="s">
        <v>42</v>
      </c>
      <c r="AF1540" t="s">
        <v>42</v>
      </c>
      <c r="AG1540">
        <f t="shared" si="48"/>
        <v>0</v>
      </c>
      <c r="AH1540" t="str" cm="1">
        <f t="array" ref="AH1540">_xlfn.IFS(
X1540&lt;=20, "&lt;20",
AND(X1540&gt;=20, X1540&lt;50), "20-50",
AND(X1540&gt;=50, X1540&lt;100), "50-100",
X1540&gt;=100, "&gt;100"
)</f>
        <v>20-50</v>
      </c>
      <c r="AI1540">
        <f t="shared" si="49"/>
        <v>0</v>
      </c>
      <c r="AJ1540" t="str" cm="1">
        <f t="array" ref="AJ1540">_xlfn.IFS(
C1540&lt;=20, "&lt;20",
AND(C1540&gt;=20, C1540&lt;35), "20-35",
AND(C1540&gt;=35, C1540&lt;50), "35-50",
C1540&gt;=50, "50-100"
)</f>
        <v>50-100</v>
      </c>
      <c r="AK1540" t="str" cm="1">
        <f t="array" ref="AK1540">_xlfn.IFS(
G1540&lt;6, "&lt;6",
AND(G1540&gt;=6, G1540&lt;12), "6-12",
AND(G1540&gt;=12, G1540&lt;18), "12-18",  AND(G1540&gt;=18, G1540&lt;24), "18-24", G1540&gt;=24, "24-36")</f>
        <v>6-12</v>
      </c>
    </row>
    <row r="1541" spans="1:37" x14ac:dyDescent="0.3">
      <c r="A1541" t="s">
        <v>1641</v>
      </c>
      <c r="B1541" t="s">
        <v>33</v>
      </c>
      <c r="C1541">
        <v>28</v>
      </c>
      <c r="D1541" t="s">
        <v>34</v>
      </c>
      <c r="E1541" t="s">
        <v>87</v>
      </c>
      <c r="F1541">
        <v>15</v>
      </c>
      <c r="G1541">
        <v>28</v>
      </c>
      <c r="H1541" t="s">
        <v>36</v>
      </c>
      <c r="I1541" t="s">
        <v>37</v>
      </c>
      <c r="J1541" t="s">
        <v>37</v>
      </c>
      <c r="K1541" t="s">
        <v>37</v>
      </c>
      <c r="L1541" t="s">
        <v>50</v>
      </c>
      <c r="M1541" t="s">
        <v>34</v>
      </c>
      <c r="N1541" t="s">
        <v>37</v>
      </c>
      <c r="O1541" t="s">
        <v>34</v>
      </c>
      <c r="P1541" t="s">
        <v>37</v>
      </c>
      <c r="Q1541" t="s">
        <v>34</v>
      </c>
      <c r="R1541" t="s">
        <v>37</v>
      </c>
      <c r="S1541" t="s">
        <v>37</v>
      </c>
      <c r="T1541" t="s">
        <v>37</v>
      </c>
      <c r="U1541" t="s">
        <v>46</v>
      </c>
      <c r="V1541" t="s">
        <v>37</v>
      </c>
      <c r="W1541" t="s">
        <v>40</v>
      </c>
      <c r="X1541">
        <v>95.65</v>
      </c>
      <c r="Y1541">
        <v>5088.3999999999996</v>
      </c>
      <c r="Z1541">
        <v>11.8</v>
      </c>
      <c r="AA1541">
        <v>0</v>
      </c>
      <c r="AB1541">
        <v>464.88</v>
      </c>
      <c r="AC1541">
        <v>5541.48</v>
      </c>
      <c r="AD1541" t="s">
        <v>41</v>
      </c>
      <c r="AE1541" t="s">
        <v>42</v>
      </c>
      <c r="AF1541" t="s">
        <v>42</v>
      </c>
      <c r="AG1541">
        <f t="shared" si="48"/>
        <v>0</v>
      </c>
      <c r="AH1541" t="str" cm="1">
        <f t="array" ref="AH1541">_xlfn.IFS(
X1541&lt;=20, "&lt;20",
AND(X1541&gt;=20, X1541&lt;50), "20-50",
AND(X1541&gt;=50, X1541&lt;100), "50-100",
X1541&gt;=100, "&gt;100"
)</f>
        <v>50-100</v>
      </c>
      <c r="AI1541">
        <f t="shared" si="49"/>
        <v>0</v>
      </c>
      <c r="AJ1541" t="str" cm="1">
        <f t="array" ref="AJ1541">_xlfn.IFS(
C1541&lt;=20, "&lt;20",
AND(C1541&gt;=20, C1541&lt;35), "20-35",
AND(C1541&gt;=35, C1541&lt;50), "35-50",
C1541&gt;=50, "50-100"
)</f>
        <v>20-35</v>
      </c>
      <c r="AK1541" t="str" cm="1">
        <f t="array" ref="AK1541">_xlfn.IFS(
G1541&lt;6, "&lt;6",
AND(G1541&gt;=6, G1541&lt;12), "6-12",
AND(G1541&gt;=12, G1541&lt;18), "12-18",  AND(G1541&gt;=18, G1541&lt;24), "18-24", G1541&gt;=24, "24-36")</f>
        <v>24-36</v>
      </c>
    </row>
    <row r="1542" spans="1:37" x14ac:dyDescent="0.3">
      <c r="A1542" t="s">
        <v>1642</v>
      </c>
      <c r="B1542" t="s">
        <v>44</v>
      </c>
      <c r="C1542">
        <v>40</v>
      </c>
      <c r="D1542" t="s">
        <v>34</v>
      </c>
      <c r="E1542" t="s">
        <v>74</v>
      </c>
      <c r="F1542">
        <v>1</v>
      </c>
      <c r="G1542">
        <v>8</v>
      </c>
      <c r="H1542" t="s">
        <v>36</v>
      </c>
      <c r="I1542" t="s">
        <v>37</v>
      </c>
      <c r="J1542" t="s">
        <v>34</v>
      </c>
      <c r="K1542" t="s">
        <v>37</v>
      </c>
      <c r="L1542" t="s">
        <v>72</v>
      </c>
      <c r="M1542" t="s">
        <v>37</v>
      </c>
      <c r="N1542" t="s">
        <v>34</v>
      </c>
      <c r="O1542" t="s">
        <v>37</v>
      </c>
      <c r="P1542" t="s">
        <v>37</v>
      </c>
      <c r="Q1542" t="s">
        <v>34</v>
      </c>
      <c r="R1542" t="s">
        <v>34</v>
      </c>
      <c r="S1542" t="s">
        <v>34</v>
      </c>
      <c r="T1542" t="s">
        <v>37</v>
      </c>
      <c r="U1542" t="s">
        <v>39</v>
      </c>
      <c r="V1542" t="s">
        <v>34</v>
      </c>
      <c r="W1542" t="s">
        <v>40</v>
      </c>
      <c r="X1542">
        <v>58</v>
      </c>
      <c r="Y1542">
        <v>1734.5</v>
      </c>
      <c r="Z1542">
        <v>0</v>
      </c>
      <c r="AA1542">
        <v>0</v>
      </c>
      <c r="AB1542">
        <v>419.34</v>
      </c>
      <c r="AC1542">
        <v>2153.84</v>
      </c>
      <c r="AD1542" t="s">
        <v>41</v>
      </c>
      <c r="AE1542" t="s">
        <v>42</v>
      </c>
      <c r="AF1542" t="s">
        <v>42</v>
      </c>
      <c r="AG1542">
        <f t="shared" si="48"/>
        <v>0</v>
      </c>
      <c r="AH1542" t="str" cm="1">
        <f t="array" ref="AH1542">_xlfn.IFS(
X1542&lt;=20, "&lt;20",
AND(X1542&gt;=20, X1542&lt;50), "20-50",
AND(X1542&gt;=50, X1542&lt;100), "50-100",
X1542&gt;=100, "&gt;100"
)</f>
        <v>50-100</v>
      </c>
      <c r="AI1542">
        <f t="shared" si="49"/>
        <v>0</v>
      </c>
      <c r="AJ1542" t="str" cm="1">
        <f t="array" ref="AJ1542">_xlfn.IFS(
C1542&lt;=20, "&lt;20",
AND(C1542&gt;=20, C1542&lt;35), "20-35",
AND(C1542&gt;=35, C1542&lt;50), "35-50",
C1542&gt;=50, "50-100"
)</f>
        <v>35-50</v>
      </c>
      <c r="AK1542" t="str" cm="1">
        <f t="array" ref="AK1542">_xlfn.IFS(
G1542&lt;6, "&lt;6",
AND(G1542&gt;=6, G1542&lt;12), "6-12",
AND(G1542&gt;=12, G1542&lt;18), "12-18",  AND(G1542&gt;=18, G1542&lt;24), "18-24", G1542&gt;=24, "24-36")</f>
        <v>6-12</v>
      </c>
    </row>
    <row r="1543" spans="1:37" x14ac:dyDescent="0.3">
      <c r="A1543" t="s">
        <v>1643</v>
      </c>
      <c r="B1543" t="s">
        <v>33</v>
      </c>
      <c r="C1543">
        <v>28</v>
      </c>
      <c r="D1543" t="s">
        <v>37</v>
      </c>
      <c r="E1543" t="s">
        <v>124</v>
      </c>
      <c r="F1543">
        <v>1</v>
      </c>
      <c r="G1543">
        <v>33</v>
      </c>
      <c r="H1543" t="s">
        <v>70</v>
      </c>
      <c r="I1543" t="s">
        <v>37</v>
      </c>
      <c r="J1543" t="s">
        <v>34</v>
      </c>
      <c r="K1543" t="s">
        <v>37</v>
      </c>
      <c r="L1543" t="s">
        <v>50</v>
      </c>
      <c r="M1543" t="s">
        <v>34</v>
      </c>
      <c r="N1543" t="s">
        <v>34</v>
      </c>
      <c r="O1543" t="s">
        <v>37</v>
      </c>
      <c r="P1543" t="s">
        <v>37</v>
      </c>
      <c r="Q1543" t="s">
        <v>37</v>
      </c>
      <c r="R1543" t="s">
        <v>37</v>
      </c>
      <c r="S1543" t="s">
        <v>37</v>
      </c>
      <c r="T1543" t="s">
        <v>37</v>
      </c>
      <c r="U1543" t="s">
        <v>39</v>
      </c>
      <c r="V1543" t="s">
        <v>37</v>
      </c>
      <c r="W1543" t="s">
        <v>40</v>
      </c>
      <c r="X1543">
        <v>99.25</v>
      </c>
      <c r="Y1543">
        <v>4920.8</v>
      </c>
      <c r="Z1543">
        <v>0</v>
      </c>
      <c r="AA1543">
        <v>0</v>
      </c>
      <c r="AB1543">
        <v>1662.57</v>
      </c>
      <c r="AC1543">
        <v>6583.37</v>
      </c>
      <c r="AD1543" t="s">
        <v>41</v>
      </c>
      <c r="AE1543" t="s">
        <v>42</v>
      </c>
      <c r="AF1543" t="s">
        <v>42</v>
      </c>
      <c r="AG1543">
        <f t="shared" si="48"/>
        <v>0</v>
      </c>
      <c r="AH1543" t="str" cm="1">
        <f t="array" ref="AH1543">_xlfn.IFS(
X1543&lt;=20, "&lt;20",
AND(X1543&gt;=20, X1543&lt;50), "20-50",
AND(X1543&gt;=50, X1543&lt;100), "50-100",
X1543&gt;=100, "&gt;100"
)</f>
        <v>50-100</v>
      </c>
      <c r="AI1543">
        <f t="shared" si="49"/>
        <v>0</v>
      </c>
      <c r="AJ1543" t="str" cm="1">
        <f t="array" ref="AJ1543">_xlfn.IFS(
C1543&lt;=20, "&lt;20",
AND(C1543&gt;=20, C1543&lt;35), "20-35",
AND(C1543&gt;=35, C1543&lt;50), "35-50",
C1543&gt;=50, "50-100"
)</f>
        <v>20-35</v>
      </c>
      <c r="AK1543" t="str" cm="1">
        <f t="array" ref="AK1543">_xlfn.IFS(
G1543&lt;6, "&lt;6",
AND(G1543&gt;=6, G1543&lt;12), "6-12",
AND(G1543&gt;=12, G1543&lt;18), "12-18",  AND(G1543&gt;=18, G1543&lt;24), "18-24", G1543&gt;=24, "24-36")</f>
        <v>24-36</v>
      </c>
    </row>
    <row r="1544" spans="1:37" x14ac:dyDescent="0.3">
      <c r="A1544" t="s">
        <v>1644</v>
      </c>
      <c r="B1544" t="s">
        <v>44</v>
      </c>
      <c r="C1544">
        <v>38</v>
      </c>
      <c r="D1544" t="s">
        <v>37</v>
      </c>
      <c r="E1544" t="s">
        <v>76</v>
      </c>
      <c r="F1544">
        <v>14</v>
      </c>
      <c r="G1544">
        <v>21</v>
      </c>
      <c r="H1544" t="s">
        <v>70</v>
      </c>
      <c r="I1544" t="s">
        <v>37</v>
      </c>
      <c r="J1544" t="s">
        <v>37</v>
      </c>
      <c r="K1544" t="s">
        <v>37</v>
      </c>
      <c r="L1544" t="s">
        <v>50</v>
      </c>
      <c r="M1544" t="s">
        <v>34</v>
      </c>
      <c r="N1544" t="s">
        <v>34</v>
      </c>
      <c r="O1544" t="s">
        <v>37</v>
      </c>
      <c r="P1544" t="s">
        <v>34</v>
      </c>
      <c r="Q1544" t="s">
        <v>37</v>
      </c>
      <c r="R1544" t="s">
        <v>37</v>
      </c>
      <c r="S1544" t="s">
        <v>37</v>
      </c>
      <c r="T1544" t="s">
        <v>37</v>
      </c>
      <c r="U1544" t="s">
        <v>39</v>
      </c>
      <c r="V1544" t="s">
        <v>37</v>
      </c>
      <c r="W1544" t="s">
        <v>40</v>
      </c>
      <c r="X1544">
        <v>100.75</v>
      </c>
      <c r="Y1544">
        <v>5985</v>
      </c>
      <c r="Z1544">
        <v>0</v>
      </c>
      <c r="AA1544">
        <v>0</v>
      </c>
      <c r="AB1544">
        <v>212.04</v>
      </c>
      <c r="AC1544">
        <v>6197.04</v>
      </c>
      <c r="AD1544" t="s">
        <v>41</v>
      </c>
      <c r="AE1544" t="s">
        <v>42</v>
      </c>
      <c r="AF1544" t="s">
        <v>42</v>
      </c>
      <c r="AG1544">
        <f t="shared" si="48"/>
        <v>0</v>
      </c>
      <c r="AH1544" t="str" cm="1">
        <f t="array" ref="AH1544">_xlfn.IFS(
X1544&lt;=20, "&lt;20",
AND(X1544&gt;=20, X1544&lt;50), "20-50",
AND(X1544&gt;=50, X1544&lt;100), "50-100",
X1544&gt;=100, "&gt;100"
)</f>
        <v>&gt;100</v>
      </c>
      <c r="AI1544">
        <f t="shared" si="49"/>
        <v>0</v>
      </c>
      <c r="AJ1544" t="str" cm="1">
        <f t="array" ref="AJ1544">_xlfn.IFS(
C1544&lt;=20, "&lt;20",
AND(C1544&gt;=20, C1544&lt;35), "20-35",
AND(C1544&gt;=35, C1544&lt;50), "35-50",
C1544&gt;=50, "50-100"
)</f>
        <v>35-50</v>
      </c>
      <c r="AK1544" t="str" cm="1">
        <f t="array" ref="AK1544">_xlfn.IFS(
G1544&lt;6, "&lt;6",
AND(G1544&gt;=6, G1544&lt;12), "6-12",
AND(G1544&gt;=12, G1544&lt;18), "12-18",  AND(G1544&gt;=18, G1544&lt;24), "18-24", G1544&gt;=24, "24-36")</f>
        <v>18-24</v>
      </c>
    </row>
    <row r="1545" spans="1:37" x14ac:dyDescent="0.3">
      <c r="A1545" t="s">
        <v>1645</v>
      </c>
      <c r="B1545" t="s">
        <v>44</v>
      </c>
      <c r="C1545">
        <v>22</v>
      </c>
      <c r="D1545" t="s">
        <v>37</v>
      </c>
      <c r="E1545" t="s">
        <v>69</v>
      </c>
      <c r="F1545">
        <v>10</v>
      </c>
      <c r="G1545">
        <v>1</v>
      </c>
      <c r="H1545" t="s">
        <v>36</v>
      </c>
      <c r="I1545" t="s">
        <v>37</v>
      </c>
      <c r="J1545" t="s">
        <v>37</v>
      </c>
      <c r="K1545" t="s">
        <v>37</v>
      </c>
      <c r="L1545" t="s">
        <v>72</v>
      </c>
      <c r="M1545" t="s">
        <v>34</v>
      </c>
      <c r="N1545" t="s">
        <v>34</v>
      </c>
      <c r="O1545" t="s">
        <v>34</v>
      </c>
      <c r="P1545" t="s">
        <v>34</v>
      </c>
      <c r="Q1545" t="s">
        <v>37</v>
      </c>
      <c r="R1545" t="s">
        <v>37</v>
      </c>
      <c r="S1545" t="s">
        <v>37</v>
      </c>
      <c r="T1545" t="s">
        <v>37</v>
      </c>
      <c r="U1545" t="s">
        <v>46</v>
      </c>
      <c r="V1545" t="s">
        <v>37</v>
      </c>
      <c r="W1545" t="s">
        <v>40</v>
      </c>
      <c r="X1545">
        <v>70.45</v>
      </c>
      <c r="Y1545">
        <v>4300.45</v>
      </c>
      <c r="Z1545">
        <v>0</v>
      </c>
      <c r="AA1545">
        <v>0</v>
      </c>
      <c r="AB1545">
        <v>2265.48</v>
      </c>
      <c r="AC1545">
        <v>6565.93</v>
      </c>
      <c r="AD1545" t="s">
        <v>41</v>
      </c>
      <c r="AE1545" t="s">
        <v>42</v>
      </c>
      <c r="AF1545" t="s">
        <v>42</v>
      </c>
      <c r="AG1545">
        <f t="shared" si="48"/>
        <v>0</v>
      </c>
      <c r="AH1545" t="str" cm="1">
        <f t="array" ref="AH1545">_xlfn.IFS(
X1545&lt;=20, "&lt;20",
AND(X1545&gt;=20, X1545&lt;50), "20-50",
AND(X1545&gt;=50, X1545&lt;100), "50-100",
X1545&gt;=100, "&gt;100"
)</f>
        <v>50-100</v>
      </c>
      <c r="AI1545">
        <f t="shared" si="49"/>
        <v>0</v>
      </c>
      <c r="AJ1545" t="str" cm="1">
        <f t="array" ref="AJ1545">_xlfn.IFS(
C1545&lt;=20, "&lt;20",
AND(C1545&gt;=20, C1545&lt;35), "20-35",
AND(C1545&gt;=35, C1545&lt;50), "35-50",
C1545&gt;=50, "50-100"
)</f>
        <v>20-35</v>
      </c>
      <c r="AK1545" t="str" cm="1">
        <f t="array" ref="AK1545">_xlfn.IFS(
G1545&lt;6, "&lt;6",
AND(G1545&gt;=6, G1545&lt;12), "6-12",
AND(G1545&gt;=12, G1545&lt;18), "12-18",  AND(G1545&gt;=18, G1545&lt;24), "18-24", G1545&gt;=24, "24-36")</f>
        <v>&lt;6</v>
      </c>
    </row>
    <row r="1546" spans="1:37" x14ac:dyDescent="0.3">
      <c r="A1546" t="s">
        <v>1646</v>
      </c>
      <c r="B1546" t="s">
        <v>33</v>
      </c>
      <c r="C1546">
        <v>47</v>
      </c>
      <c r="D1546" t="s">
        <v>37</v>
      </c>
      <c r="E1546" t="s">
        <v>90</v>
      </c>
      <c r="F1546">
        <v>8</v>
      </c>
      <c r="G1546">
        <v>24</v>
      </c>
      <c r="H1546" t="s">
        <v>57</v>
      </c>
      <c r="I1546" t="s">
        <v>37</v>
      </c>
      <c r="J1546" t="s">
        <v>34</v>
      </c>
      <c r="K1546" t="s">
        <v>37</v>
      </c>
      <c r="L1546" t="s">
        <v>50</v>
      </c>
      <c r="M1546" t="s">
        <v>34</v>
      </c>
      <c r="N1546" t="s">
        <v>37</v>
      </c>
      <c r="O1546" t="s">
        <v>37</v>
      </c>
      <c r="P1546" t="s">
        <v>37</v>
      </c>
      <c r="Q1546" t="s">
        <v>34</v>
      </c>
      <c r="R1546" t="s">
        <v>34</v>
      </c>
      <c r="S1546" t="s">
        <v>34</v>
      </c>
      <c r="T1546" t="s">
        <v>34</v>
      </c>
      <c r="U1546" t="s">
        <v>39</v>
      </c>
      <c r="V1546" t="s">
        <v>34</v>
      </c>
      <c r="W1546" t="s">
        <v>40</v>
      </c>
      <c r="X1546">
        <v>86.8</v>
      </c>
      <c r="Y1546">
        <v>1940.8</v>
      </c>
      <c r="Z1546">
        <v>0</v>
      </c>
      <c r="AA1546">
        <v>90</v>
      </c>
      <c r="AB1546">
        <v>382.49</v>
      </c>
      <c r="AC1546">
        <v>2413.29</v>
      </c>
      <c r="AD1546" t="s">
        <v>41</v>
      </c>
      <c r="AE1546" t="s">
        <v>42</v>
      </c>
      <c r="AF1546" t="s">
        <v>42</v>
      </c>
      <c r="AG1546">
        <f t="shared" si="48"/>
        <v>0</v>
      </c>
      <c r="AH1546" t="str" cm="1">
        <f t="array" ref="AH1546">_xlfn.IFS(
X1546&lt;=20, "&lt;20",
AND(X1546&gt;=20, X1546&lt;50), "20-50",
AND(X1546&gt;=50, X1546&lt;100), "50-100",
X1546&gt;=100, "&gt;100"
)</f>
        <v>50-100</v>
      </c>
      <c r="AI1546">
        <f t="shared" si="49"/>
        <v>0</v>
      </c>
      <c r="AJ1546" t="str" cm="1">
        <f t="array" ref="AJ1546">_xlfn.IFS(
C1546&lt;=20, "&lt;20",
AND(C1546&gt;=20, C1546&lt;35), "20-35",
AND(C1546&gt;=35, C1546&lt;50), "35-50",
C1546&gt;=50, "50-100"
)</f>
        <v>35-50</v>
      </c>
      <c r="AK1546" t="str" cm="1">
        <f t="array" ref="AK1546">_xlfn.IFS(
G1546&lt;6, "&lt;6",
AND(G1546&gt;=6, G1546&lt;12), "6-12",
AND(G1546&gt;=12, G1546&lt;18), "12-18",  AND(G1546&gt;=18, G1546&lt;24), "18-24", G1546&gt;=24, "24-36")</f>
        <v>24-36</v>
      </c>
    </row>
    <row r="1547" spans="1:37" x14ac:dyDescent="0.3">
      <c r="A1547" t="s">
        <v>1647</v>
      </c>
      <c r="B1547" t="s">
        <v>44</v>
      </c>
      <c r="C1547">
        <v>30</v>
      </c>
      <c r="D1547" t="s">
        <v>37</v>
      </c>
      <c r="E1547" t="s">
        <v>74</v>
      </c>
      <c r="F1547">
        <v>11</v>
      </c>
      <c r="G1547">
        <v>8</v>
      </c>
      <c r="H1547" t="s">
        <v>70</v>
      </c>
      <c r="I1547" t="s">
        <v>37</v>
      </c>
      <c r="J1547" t="s">
        <v>34</v>
      </c>
      <c r="K1547" t="s">
        <v>37</v>
      </c>
      <c r="L1547" t="s">
        <v>72</v>
      </c>
      <c r="M1547" t="s">
        <v>37</v>
      </c>
      <c r="N1547" t="s">
        <v>37</v>
      </c>
      <c r="O1547" t="s">
        <v>37</v>
      </c>
      <c r="P1547" t="s">
        <v>34</v>
      </c>
      <c r="Q1547" t="s">
        <v>34</v>
      </c>
      <c r="R1547" t="s">
        <v>37</v>
      </c>
      <c r="S1547" t="s">
        <v>37</v>
      </c>
      <c r="T1547" t="s">
        <v>37</v>
      </c>
      <c r="U1547" t="s">
        <v>67</v>
      </c>
      <c r="V1547" t="s">
        <v>34</v>
      </c>
      <c r="W1547" t="s">
        <v>51</v>
      </c>
      <c r="X1547">
        <v>71</v>
      </c>
      <c r="Y1547">
        <v>4386.2</v>
      </c>
      <c r="Z1547">
        <v>0</v>
      </c>
      <c r="AA1547">
        <v>0</v>
      </c>
      <c r="AB1547">
        <v>83.85</v>
      </c>
      <c r="AC1547">
        <v>4470.05</v>
      </c>
      <c r="AD1547" t="s">
        <v>41</v>
      </c>
      <c r="AE1547" t="s">
        <v>42</v>
      </c>
      <c r="AF1547" t="s">
        <v>42</v>
      </c>
      <c r="AG1547">
        <f t="shared" si="48"/>
        <v>0</v>
      </c>
      <c r="AH1547" t="str" cm="1">
        <f t="array" ref="AH1547">_xlfn.IFS(
X1547&lt;=20, "&lt;20",
AND(X1547&gt;=20, X1547&lt;50), "20-50",
AND(X1547&gt;=50, X1547&lt;100), "50-100",
X1547&gt;=100, "&gt;100"
)</f>
        <v>50-100</v>
      </c>
      <c r="AI1547">
        <f t="shared" si="49"/>
        <v>0</v>
      </c>
      <c r="AJ1547" t="str" cm="1">
        <f t="array" ref="AJ1547">_xlfn.IFS(
C1547&lt;=20, "&lt;20",
AND(C1547&gt;=20, C1547&lt;35), "20-35",
AND(C1547&gt;=35, C1547&lt;50), "35-50",
C1547&gt;=50, "50-100"
)</f>
        <v>20-35</v>
      </c>
      <c r="AK1547" t="str" cm="1">
        <f t="array" ref="AK1547">_xlfn.IFS(
G1547&lt;6, "&lt;6",
AND(G1547&gt;=6, G1547&lt;12), "6-12",
AND(G1547&gt;=12, G1547&lt;18), "12-18",  AND(G1547&gt;=18, G1547&lt;24), "18-24", G1547&gt;=24, "24-36")</f>
        <v>6-12</v>
      </c>
    </row>
    <row r="1548" spans="1:37" x14ac:dyDescent="0.3">
      <c r="A1548" t="s">
        <v>1648</v>
      </c>
      <c r="B1548" t="s">
        <v>44</v>
      </c>
      <c r="C1548">
        <v>36</v>
      </c>
      <c r="D1548" t="s">
        <v>37</v>
      </c>
      <c r="E1548" t="s">
        <v>61</v>
      </c>
      <c r="F1548">
        <v>2</v>
      </c>
      <c r="G1548">
        <v>19</v>
      </c>
      <c r="H1548" t="s">
        <v>110</v>
      </c>
      <c r="I1548" t="s">
        <v>37</v>
      </c>
      <c r="J1548" t="s">
        <v>34</v>
      </c>
      <c r="K1548" t="s">
        <v>34</v>
      </c>
      <c r="L1548" t="s">
        <v>34</v>
      </c>
      <c r="M1548" t="s">
        <v>34</v>
      </c>
      <c r="N1548" t="s">
        <v>34</v>
      </c>
      <c r="O1548" t="s">
        <v>34</v>
      </c>
      <c r="P1548" t="s">
        <v>34</v>
      </c>
      <c r="Q1548" t="s">
        <v>34</v>
      </c>
      <c r="R1548" t="s">
        <v>34</v>
      </c>
      <c r="S1548" t="s">
        <v>34</v>
      </c>
      <c r="T1548" t="s">
        <v>34</v>
      </c>
      <c r="U1548" t="s">
        <v>67</v>
      </c>
      <c r="V1548" t="s">
        <v>34</v>
      </c>
      <c r="W1548" t="s">
        <v>40</v>
      </c>
      <c r="X1548">
        <v>20.05</v>
      </c>
      <c r="Y1548">
        <v>741.5</v>
      </c>
      <c r="Z1548">
        <v>0</v>
      </c>
      <c r="AA1548">
        <v>0</v>
      </c>
      <c r="AB1548">
        <v>1581.94</v>
      </c>
      <c r="AC1548">
        <v>2323.44</v>
      </c>
      <c r="AD1548" t="s">
        <v>41</v>
      </c>
      <c r="AE1548" t="s">
        <v>42</v>
      </c>
      <c r="AF1548" t="s">
        <v>42</v>
      </c>
      <c r="AG1548">
        <f t="shared" si="48"/>
        <v>0</v>
      </c>
      <c r="AH1548" t="str" cm="1">
        <f t="array" ref="AH1548">_xlfn.IFS(
X1548&lt;=20, "&lt;20",
AND(X1548&gt;=20, X1548&lt;50), "20-50",
AND(X1548&gt;=50, X1548&lt;100), "50-100",
X1548&gt;=100, "&gt;100"
)</f>
        <v>20-50</v>
      </c>
      <c r="AI1548">
        <f t="shared" si="49"/>
        <v>0</v>
      </c>
      <c r="AJ1548" t="str" cm="1">
        <f t="array" ref="AJ1548">_xlfn.IFS(
C1548&lt;=20, "&lt;20",
AND(C1548&gt;=20, C1548&lt;35), "20-35",
AND(C1548&gt;=35, C1548&lt;50), "35-50",
C1548&gt;=50, "50-100"
)</f>
        <v>35-50</v>
      </c>
      <c r="AK1548" t="str" cm="1">
        <f t="array" ref="AK1548">_xlfn.IFS(
G1548&lt;6, "&lt;6",
AND(G1548&gt;=6, G1548&lt;12), "6-12",
AND(G1548&gt;=12, G1548&lt;18), "12-18",  AND(G1548&gt;=18, G1548&lt;24), "18-24", G1548&gt;=24, "24-36")</f>
        <v>18-24</v>
      </c>
    </row>
    <row r="1549" spans="1:37" x14ac:dyDescent="0.3">
      <c r="A1549" t="s">
        <v>1649</v>
      </c>
      <c r="B1549" t="s">
        <v>44</v>
      </c>
      <c r="C1549">
        <v>77</v>
      </c>
      <c r="D1549" t="s">
        <v>34</v>
      </c>
      <c r="E1549" t="s">
        <v>87</v>
      </c>
      <c r="F1549">
        <v>13</v>
      </c>
      <c r="G1549">
        <v>12</v>
      </c>
      <c r="H1549" t="s">
        <v>36</v>
      </c>
      <c r="I1549" t="s">
        <v>37</v>
      </c>
      <c r="J1549" t="s">
        <v>37</v>
      </c>
      <c r="K1549" t="s">
        <v>37</v>
      </c>
      <c r="L1549" t="s">
        <v>50</v>
      </c>
      <c r="M1549" t="s">
        <v>37</v>
      </c>
      <c r="N1549" t="s">
        <v>37</v>
      </c>
      <c r="O1549" t="s">
        <v>37</v>
      </c>
      <c r="P1549" t="s">
        <v>37</v>
      </c>
      <c r="Q1549" t="s">
        <v>37</v>
      </c>
      <c r="R1549" t="s">
        <v>37</v>
      </c>
      <c r="S1549" t="s">
        <v>34</v>
      </c>
      <c r="T1549" t="s">
        <v>37</v>
      </c>
      <c r="U1549" t="s">
        <v>46</v>
      </c>
      <c r="V1549" t="s">
        <v>34</v>
      </c>
      <c r="W1549" t="s">
        <v>51</v>
      </c>
      <c r="X1549">
        <v>117.45</v>
      </c>
      <c r="Y1549">
        <v>5438.9</v>
      </c>
      <c r="Z1549">
        <v>0</v>
      </c>
      <c r="AA1549">
        <v>0</v>
      </c>
      <c r="AB1549">
        <v>2065.92</v>
      </c>
      <c r="AC1549">
        <v>7504.82</v>
      </c>
      <c r="AD1549" t="s">
        <v>52</v>
      </c>
      <c r="AE1549" t="s">
        <v>53</v>
      </c>
      <c r="AF1549" t="s">
        <v>162</v>
      </c>
      <c r="AG1549">
        <f t="shared" si="48"/>
        <v>1</v>
      </c>
      <c r="AH1549" t="str" cm="1">
        <f t="array" ref="AH1549">_xlfn.IFS(
X1549&lt;=20, "&lt;20",
AND(X1549&gt;=20, X1549&lt;50), "20-50",
AND(X1549&gt;=50, X1549&lt;100), "50-100",
X1549&gt;=100, "&gt;100"
)</f>
        <v>&gt;100</v>
      </c>
      <c r="AI1549">
        <f t="shared" si="49"/>
        <v>0</v>
      </c>
      <c r="AJ1549" t="str" cm="1">
        <f t="array" ref="AJ1549">_xlfn.IFS(
C1549&lt;=20, "&lt;20",
AND(C1549&gt;=20, C1549&lt;35), "20-35",
AND(C1549&gt;=35, C1549&lt;50), "35-50",
C1549&gt;=50, "50-100"
)</f>
        <v>50-100</v>
      </c>
      <c r="AK1549" t="str" cm="1">
        <f t="array" ref="AK1549">_xlfn.IFS(
G1549&lt;6, "&lt;6",
AND(G1549&gt;=6, G1549&lt;12), "6-12",
AND(G1549&gt;=12, G1549&lt;18), "12-18",  AND(G1549&gt;=18, G1549&lt;24), "18-24", G1549&gt;=24, "24-36")</f>
        <v>12-18</v>
      </c>
    </row>
    <row r="1550" spans="1:37" x14ac:dyDescent="0.3">
      <c r="A1550" t="s">
        <v>1650</v>
      </c>
      <c r="B1550" t="s">
        <v>33</v>
      </c>
      <c r="C1550">
        <v>58</v>
      </c>
      <c r="D1550" t="s">
        <v>34</v>
      </c>
      <c r="E1550" t="s">
        <v>87</v>
      </c>
      <c r="F1550">
        <v>6</v>
      </c>
      <c r="G1550">
        <v>10</v>
      </c>
      <c r="H1550" t="s">
        <v>66</v>
      </c>
      <c r="I1550" t="s">
        <v>37</v>
      </c>
      <c r="J1550" t="s">
        <v>37</v>
      </c>
      <c r="K1550" t="s">
        <v>37</v>
      </c>
      <c r="L1550" t="s">
        <v>72</v>
      </c>
      <c r="M1550" t="s">
        <v>34</v>
      </c>
      <c r="N1550" t="s">
        <v>37</v>
      </c>
      <c r="O1550" t="s">
        <v>37</v>
      </c>
      <c r="P1550" t="s">
        <v>34</v>
      </c>
      <c r="Q1550" t="s">
        <v>37</v>
      </c>
      <c r="R1550" t="s">
        <v>37</v>
      </c>
      <c r="S1550" t="s">
        <v>37</v>
      </c>
      <c r="T1550" t="s">
        <v>37</v>
      </c>
      <c r="U1550" t="s">
        <v>67</v>
      </c>
      <c r="V1550" t="s">
        <v>34</v>
      </c>
      <c r="W1550" t="s">
        <v>51</v>
      </c>
      <c r="X1550">
        <v>82.15</v>
      </c>
      <c r="Y1550">
        <v>5784.3</v>
      </c>
      <c r="Z1550">
        <v>0</v>
      </c>
      <c r="AA1550">
        <v>0</v>
      </c>
      <c r="AB1550">
        <v>1584.72</v>
      </c>
      <c r="AC1550">
        <v>7369.02</v>
      </c>
      <c r="AD1550" t="s">
        <v>41</v>
      </c>
      <c r="AE1550" t="s">
        <v>42</v>
      </c>
      <c r="AF1550" t="s">
        <v>42</v>
      </c>
      <c r="AG1550">
        <f t="shared" si="48"/>
        <v>0</v>
      </c>
      <c r="AH1550" t="str" cm="1">
        <f t="array" ref="AH1550">_xlfn.IFS(
X1550&lt;=20, "&lt;20",
AND(X1550&gt;=20, X1550&lt;50), "20-50",
AND(X1550&gt;=50, X1550&lt;100), "50-100",
X1550&gt;=100, "&gt;100"
)</f>
        <v>50-100</v>
      </c>
      <c r="AI1550">
        <f t="shared" si="49"/>
        <v>0</v>
      </c>
      <c r="AJ1550" t="str" cm="1">
        <f t="array" ref="AJ1550">_xlfn.IFS(
C1550&lt;=20, "&lt;20",
AND(C1550&gt;=20, C1550&lt;35), "20-35",
AND(C1550&gt;=35, C1550&lt;50), "35-50",
C1550&gt;=50, "50-100"
)</f>
        <v>50-100</v>
      </c>
      <c r="AK1550" t="str" cm="1">
        <f t="array" ref="AK1550">_xlfn.IFS(
G1550&lt;6, "&lt;6",
AND(G1550&gt;=6, G1550&lt;12), "6-12",
AND(G1550&gt;=12, G1550&lt;18), "12-18",  AND(G1550&gt;=18, G1550&lt;24), "18-24", G1550&gt;=24, "24-36")</f>
        <v>6-12</v>
      </c>
    </row>
    <row r="1551" spans="1:37" x14ac:dyDescent="0.3">
      <c r="A1551" t="s">
        <v>1651</v>
      </c>
      <c r="B1551" t="s">
        <v>44</v>
      </c>
      <c r="C1551">
        <v>32</v>
      </c>
      <c r="D1551" t="s">
        <v>37</v>
      </c>
      <c r="E1551" t="s">
        <v>114</v>
      </c>
      <c r="F1551">
        <v>10</v>
      </c>
      <c r="G1551">
        <v>31</v>
      </c>
      <c r="H1551" t="s">
        <v>49</v>
      </c>
      <c r="I1551" t="s">
        <v>37</v>
      </c>
      <c r="J1551" t="s">
        <v>34</v>
      </c>
      <c r="K1551" t="s">
        <v>34</v>
      </c>
      <c r="L1551" t="s">
        <v>34</v>
      </c>
      <c r="M1551" t="s">
        <v>34</v>
      </c>
      <c r="N1551" t="s">
        <v>34</v>
      </c>
      <c r="O1551" t="s">
        <v>34</v>
      </c>
      <c r="P1551" t="s">
        <v>34</v>
      </c>
      <c r="Q1551" t="s">
        <v>34</v>
      </c>
      <c r="R1551" t="s">
        <v>34</v>
      </c>
      <c r="S1551" t="s">
        <v>34</v>
      </c>
      <c r="T1551" t="s">
        <v>34</v>
      </c>
      <c r="U1551" t="s">
        <v>46</v>
      </c>
      <c r="V1551" t="s">
        <v>34</v>
      </c>
      <c r="W1551" t="s">
        <v>51</v>
      </c>
      <c r="X1551">
        <v>19.850000000000001</v>
      </c>
      <c r="Y1551">
        <v>52</v>
      </c>
      <c r="Z1551">
        <v>0</v>
      </c>
      <c r="AA1551">
        <v>0</v>
      </c>
      <c r="AB1551">
        <v>72.099999999999994</v>
      </c>
      <c r="AC1551">
        <v>124.1</v>
      </c>
      <c r="AD1551" t="s">
        <v>85</v>
      </c>
      <c r="AE1551" t="s">
        <v>42</v>
      </c>
      <c r="AF1551" t="s">
        <v>42</v>
      </c>
      <c r="AG1551">
        <f t="shared" si="48"/>
        <v>0</v>
      </c>
      <c r="AH1551" t="str" cm="1">
        <f t="array" ref="AH1551">_xlfn.IFS(
X1551&lt;=20, "&lt;20",
AND(X1551&gt;=20, X1551&lt;50), "20-50",
AND(X1551&gt;=50, X1551&lt;100), "50-100",
X1551&gt;=100, "&gt;100"
)</f>
        <v>&lt;20</v>
      </c>
      <c r="AI1551">
        <f t="shared" si="49"/>
        <v>1</v>
      </c>
      <c r="AJ1551" t="str" cm="1">
        <f t="array" ref="AJ1551">_xlfn.IFS(
C1551&lt;=20, "&lt;20",
AND(C1551&gt;=20, C1551&lt;35), "20-35",
AND(C1551&gt;=35, C1551&lt;50), "35-50",
C1551&gt;=50, "50-100"
)</f>
        <v>20-35</v>
      </c>
      <c r="AK1551" t="str" cm="1">
        <f t="array" ref="AK1551">_xlfn.IFS(
G1551&lt;6, "&lt;6",
AND(G1551&gt;=6, G1551&lt;12), "6-12",
AND(G1551&gt;=12, G1551&lt;18), "12-18",  AND(G1551&gt;=18, G1551&lt;24), "18-24", G1551&gt;=24, "24-36")</f>
        <v>24-36</v>
      </c>
    </row>
    <row r="1552" spans="1:37" x14ac:dyDescent="0.3">
      <c r="A1552" t="s">
        <v>1652</v>
      </c>
      <c r="B1552" t="s">
        <v>44</v>
      </c>
      <c r="C1552">
        <v>29</v>
      </c>
      <c r="D1552" t="s">
        <v>37</v>
      </c>
      <c r="E1552" t="s">
        <v>61</v>
      </c>
      <c r="F1552">
        <v>0</v>
      </c>
      <c r="G1552">
        <v>13</v>
      </c>
      <c r="H1552" t="s">
        <v>36</v>
      </c>
      <c r="I1552" t="s">
        <v>37</v>
      </c>
      <c r="J1552" t="s">
        <v>34</v>
      </c>
      <c r="K1552" t="s">
        <v>37</v>
      </c>
      <c r="L1552" t="s">
        <v>50</v>
      </c>
      <c r="M1552" t="s">
        <v>34</v>
      </c>
      <c r="N1552" t="s">
        <v>34</v>
      </c>
      <c r="O1552" t="s">
        <v>34</v>
      </c>
      <c r="P1552" t="s">
        <v>37</v>
      </c>
      <c r="Q1552" t="s">
        <v>34</v>
      </c>
      <c r="R1552" t="s">
        <v>34</v>
      </c>
      <c r="S1552" t="s">
        <v>34</v>
      </c>
      <c r="T1552" t="s">
        <v>37</v>
      </c>
      <c r="U1552" t="s">
        <v>46</v>
      </c>
      <c r="V1552" t="s">
        <v>34</v>
      </c>
      <c r="W1552" t="s">
        <v>51</v>
      </c>
      <c r="X1552">
        <v>76.55</v>
      </c>
      <c r="Y1552">
        <v>2065.4</v>
      </c>
      <c r="Z1552">
        <v>0</v>
      </c>
      <c r="AA1552">
        <v>0</v>
      </c>
      <c r="AB1552">
        <v>613.48</v>
      </c>
      <c r="AC1552">
        <v>2678.88</v>
      </c>
      <c r="AD1552" t="s">
        <v>41</v>
      </c>
      <c r="AE1552" t="s">
        <v>42</v>
      </c>
      <c r="AF1552" t="s">
        <v>42</v>
      </c>
      <c r="AG1552">
        <f t="shared" si="48"/>
        <v>0</v>
      </c>
      <c r="AH1552" t="str" cm="1">
        <f t="array" ref="AH1552">_xlfn.IFS(
X1552&lt;=20, "&lt;20",
AND(X1552&gt;=20, X1552&lt;50), "20-50",
AND(X1552&gt;=50, X1552&lt;100), "50-100",
X1552&gt;=100, "&gt;100"
)</f>
        <v>50-100</v>
      </c>
      <c r="AI1552">
        <f t="shared" si="49"/>
        <v>0</v>
      </c>
      <c r="AJ1552" t="str" cm="1">
        <f t="array" ref="AJ1552">_xlfn.IFS(
C1552&lt;=20, "&lt;20",
AND(C1552&gt;=20, C1552&lt;35), "20-35",
AND(C1552&gt;=35, C1552&lt;50), "35-50",
C1552&gt;=50, "50-100"
)</f>
        <v>20-35</v>
      </c>
      <c r="AK1552" t="str" cm="1">
        <f t="array" ref="AK1552">_xlfn.IFS(
G1552&lt;6, "&lt;6",
AND(G1552&gt;=6, G1552&lt;12), "6-12",
AND(G1552&gt;=12, G1552&lt;18), "12-18",  AND(G1552&gt;=18, G1552&lt;24), "18-24", G1552&gt;=24, "24-36")</f>
        <v>12-18</v>
      </c>
    </row>
    <row r="1553" spans="1:37" x14ac:dyDescent="0.3">
      <c r="A1553" t="s">
        <v>1653</v>
      </c>
      <c r="B1553" t="s">
        <v>33</v>
      </c>
      <c r="C1553">
        <v>63</v>
      </c>
      <c r="D1553" t="s">
        <v>34</v>
      </c>
      <c r="E1553" t="s">
        <v>158</v>
      </c>
      <c r="F1553">
        <v>7</v>
      </c>
      <c r="G1553">
        <v>13</v>
      </c>
      <c r="H1553" t="s">
        <v>36</v>
      </c>
      <c r="I1553" t="s">
        <v>37</v>
      </c>
      <c r="J1553" t="s">
        <v>37</v>
      </c>
      <c r="K1553" t="s">
        <v>37</v>
      </c>
      <c r="L1553" t="s">
        <v>50</v>
      </c>
      <c r="M1553" t="s">
        <v>37</v>
      </c>
      <c r="N1553" t="s">
        <v>34</v>
      </c>
      <c r="O1553" t="s">
        <v>37</v>
      </c>
      <c r="P1553" t="s">
        <v>37</v>
      </c>
      <c r="Q1553" t="s">
        <v>37</v>
      </c>
      <c r="R1553" t="s">
        <v>37</v>
      </c>
      <c r="S1553" t="s">
        <v>37</v>
      </c>
      <c r="T1553" t="s">
        <v>37</v>
      </c>
      <c r="U1553" t="s">
        <v>67</v>
      </c>
      <c r="V1553" t="s">
        <v>37</v>
      </c>
      <c r="W1553" t="s">
        <v>51</v>
      </c>
      <c r="X1553">
        <v>109.05</v>
      </c>
      <c r="Y1553">
        <v>7108.2</v>
      </c>
      <c r="Z1553">
        <v>34.67</v>
      </c>
      <c r="AA1553">
        <v>0</v>
      </c>
      <c r="AB1553">
        <v>286</v>
      </c>
      <c r="AC1553">
        <v>7359.53</v>
      </c>
      <c r="AD1553" t="s">
        <v>41</v>
      </c>
      <c r="AE1553" t="s">
        <v>42</v>
      </c>
      <c r="AF1553" t="s">
        <v>42</v>
      </c>
      <c r="AG1553">
        <f t="shared" si="48"/>
        <v>0</v>
      </c>
      <c r="AH1553" t="str" cm="1">
        <f t="array" ref="AH1553">_xlfn.IFS(
X1553&lt;=20, "&lt;20",
AND(X1553&gt;=20, X1553&lt;50), "20-50",
AND(X1553&gt;=50, X1553&lt;100), "50-100",
X1553&gt;=100, "&gt;100"
)</f>
        <v>&gt;100</v>
      </c>
      <c r="AI1553">
        <f t="shared" si="49"/>
        <v>0</v>
      </c>
      <c r="AJ1553" t="str" cm="1">
        <f t="array" ref="AJ1553">_xlfn.IFS(
C1553&lt;=20, "&lt;20",
AND(C1553&gt;=20, C1553&lt;35), "20-35",
AND(C1553&gt;=35, C1553&lt;50), "35-50",
C1553&gt;=50, "50-100"
)</f>
        <v>50-100</v>
      </c>
      <c r="AK1553" t="str" cm="1">
        <f t="array" ref="AK1553">_xlfn.IFS(
G1553&lt;6, "&lt;6",
AND(G1553&gt;=6, G1553&lt;12), "6-12",
AND(G1553&gt;=12, G1553&lt;18), "12-18",  AND(G1553&gt;=18, G1553&lt;24), "18-24", G1553&gt;=24, "24-36")</f>
        <v>12-18</v>
      </c>
    </row>
    <row r="1554" spans="1:37" x14ac:dyDescent="0.3">
      <c r="A1554" t="s">
        <v>1654</v>
      </c>
      <c r="B1554" t="s">
        <v>44</v>
      </c>
      <c r="C1554">
        <v>62</v>
      </c>
      <c r="D1554" t="s">
        <v>34</v>
      </c>
      <c r="E1554" t="s">
        <v>99</v>
      </c>
      <c r="F1554">
        <v>13</v>
      </c>
      <c r="G1554">
        <v>20</v>
      </c>
      <c r="H1554" t="s">
        <v>36</v>
      </c>
      <c r="I1554" t="s">
        <v>37</v>
      </c>
      <c r="J1554" t="s">
        <v>34</v>
      </c>
      <c r="K1554" t="s">
        <v>34</v>
      </c>
      <c r="L1554" t="s">
        <v>34</v>
      </c>
      <c r="M1554" t="s">
        <v>34</v>
      </c>
      <c r="N1554" t="s">
        <v>34</v>
      </c>
      <c r="O1554" t="s">
        <v>34</v>
      </c>
      <c r="P1554" t="s">
        <v>34</v>
      </c>
      <c r="Q1554" t="s">
        <v>34</v>
      </c>
      <c r="R1554" t="s">
        <v>34</v>
      </c>
      <c r="S1554" t="s">
        <v>34</v>
      </c>
      <c r="T1554" t="s">
        <v>34</v>
      </c>
      <c r="U1554" t="s">
        <v>46</v>
      </c>
      <c r="V1554" t="s">
        <v>34</v>
      </c>
      <c r="W1554" t="s">
        <v>40</v>
      </c>
      <c r="X1554">
        <v>19.399999999999999</v>
      </c>
      <c r="Y1554">
        <v>61.05</v>
      </c>
      <c r="Z1554">
        <v>0</v>
      </c>
      <c r="AA1554">
        <v>0</v>
      </c>
      <c r="AB1554">
        <v>13.3</v>
      </c>
      <c r="AC1554">
        <v>74.349999999999994</v>
      </c>
      <c r="AD1554" t="s">
        <v>85</v>
      </c>
      <c r="AE1554" t="s">
        <v>42</v>
      </c>
      <c r="AF1554" t="s">
        <v>42</v>
      </c>
      <c r="AG1554">
        <f t="shared" si="48"/>
        <v>0</v>
      </c>
      <c r="AH1554" t="str" cm="1">
        <f t="array" ref="AH1554">_xlfn.IFS(
X1554&lt;=20, "&lt;20",
AND(X1554&gt;=20, X1554&lt;50), "20-50",
AND(X1554&gt;=50, X1554&lt;100), "50-100",
X1554&gt;=100, "&gt;100"
)</f>
        <v>&lt;20</v>
      </c>
      <c r="AI1554">
        <f t="shared" si="49"/>
        <v>1</v>
      </c>
      <c r="AJ1554" t="str" cm="1">
        <f t="array" ref="AJ1554">_xlfn.IFS(
C1554&lt;=20, "&lt;20",
AND(C1554&gt;=20, C1554&lt;35), "20-35",
AND(C1554&gt;=35, C1554&lt;50), "35-50",
C1554&gt;=50, "50-100"
)</f>
        <v>50-100</v>
      </c>
      <c r="AK1554" t="str" cm="1">
        <f t="array" ref="AK1554">_xlfn.IFS(
G1554&lt;6, "&lt;6",
AND(G1554&gt;=6, G1554&lt;12), "6-12",
AND(G1554&gt;=12, G1554&lt;18), "12-18",  AND(G1554&gt;=18, G1554&lt;24), "18-24", G1554&gt;=24, "24-36")</f>
        <v>18-24</v>
      </c>
    </row>
    <row r="1555" spans="1:37" x14ac:dyDescent="0.3">
      <c r="A1555" t="s">
        <v>1655</v>
      </c>
      <c r="B1555" t="s">
        <v>33</v>
      </c>
      <c r="C1555">
        <v>47</v>
      </c>
      <c r="D1555" t="s">
        <v>37</v>
      </c>
      <c r="E1555" t="s">
        <v>64</v>
      </c>
      <c r="F1555">
        <v>1</v>
      </c>
      <c r="G1555">
        <v>21</v>
      </c>
      <c r="H1555" t="s">
        <v>36</v>
      </c>
      <c r="I1555" t="s">
        <v>34</v>
      </c>
      <c r="J1555" t="s">
        <v>34</v>
      </c>
      <c r="K1555" t="s">
        <v>37</v>
      </c>
      <c r="L1555" t="s">
        <v>72</v>
      </c>
      <c r="M1555" t="s">
        <v>34</v>
      </c>
      <c r="N1555" t="s">
        <v>34</v>
      </c>
      <c r="O1555" t="s">
        <v>34</v>
      </c>
      <c r="P1555" t="s">
        <v>34</v>
      </c>
      <c r="Q1555" t="s">
        <v>34</v>
      </c>
      <c r="R1555" t="s">
        <v>37</v>
      </c>
      <c r="S1555" t="s">
        <v>37</v>
      </c>
      <c r="T1555" t="s">
        <v>37</v>
      </c>
      <c r="U1555" t="s">
        <v>46</v>
      </c>
      <c r="V1555" t="s">
        <v>37</v>
      </c>
      <c r="W1555" t="s">
        <v>40</v>
      </c>
      <c r="X1555">
        <v>33.9</v>
      </c>
      <c r="Y1555">
        <v>298.45</v>
      </c>
      <c r="Z1555">
        <v>0</v>
      </c>
      <c r="AA1555">
        <v>0</v>
      </c>
      <c r="AB1555">
        <v>0</v>
      </c>
      <c r="AC1555">
        <v>298.45</v>
      </c>
      <c r="AD1555" t="s">
        <v>52</v>
      </c>
      <c r="AE1555" t="s">
        <v>104</v>
      </c>
      <c r="AF1555" t="s">
        <v>150</v>
      </c>
      <c r="AG1555">
        <f t="shared" si="48"/>
        <v>1</v>
      </c>
      <c r="AH1555" t="str" cm="1">
        <f t="array" ref="AH1555">_xlfn.IFS(
X1555&lt;=20, "&lt;20",
AND(X1555&gt;=20, X1555&lt;50), "20-50",
AND(X1555&gt;=50, X1555&lt;100), "50-100",
X1555&gt;=100, "&gt;100"
)</f>
        <v>20-50</v>
      </c>
      <c r="AI1555">
        <f t="shared" si="49"/>
        <v>0</v>
      </c>
      <c r="AJ1555" t="str" cm="1">
        <f t="array" ref="AJ1555">_xlfn.IFS(
C1555&lt;=20, "&lt;20",
AND(C1555&gt;=20, C1555&lt;35), "20-35",
AND(C1555&gt;=35, C1555&lt;50), "35-50",
C1555&gt;=50, "50-100"
)</f>
        <v>35-50</v>
      </c>
      <c r="AK1555" t="str" cm="1">
        <f t="array" ref="AK1555">_xlfn.IFS(
G1555&lt;6, "&lt;6",
AND(G1555&gt;=6, G1555&lt;12), "6-12",
AND(G1555&gt;=12, G1555&lt;18), "12-18",  AND(G1555&gt;=18, G1555&lt;24), "18-24", G1555&gt;=24, "24-36")</f>
        <v>18-24</v>
      </c>
    </row>
    <row r="1556" spans="1:37" x14ac:dyDescent="0.3">
      <c r="A1556" t="s">
        <v>1656</v>
      </c>
      <c r="B1556" t="s">
        <v>33</v>
      </c>
      <c r="C1556">
        <v>42</v>
      </c>
      <c r="D1556" t="s">
        <v>37</v>
      </c>
      <c r="E1556" t="s">
        <v>82</v>
      </c>
      <c r="F1556">
        <v>13</v>
      </c>
      <c r="G1556">
        <v>29</v>
      </c>
      <c r="H1556" t="s">
        <v>36</v>
      </c>
      <c r="I1556" t="s">
        <v>37</v>
      </c>
      <c r="J1556" t="s">
        <v>34</v>
      </c>
      <c r="K1556" t="s">
        <v>37</v>
      </c>
      <c r="L1556" t="s">
        <v>50</v>
      </c>
      <c r="M1556" t="s">
        <v>34</v>
      </c>
      <c r="N1556" t="s">
        <v>37</v>
      </c>
      <c r="O1556" t="s">
        <v>37</v>
      </c>
      <c r="P1556" t="s">
        <v>34</v>
      </c>
      <c r="Q1556" t="s">
        <v>37</v>
      </c>
      <c r="R1556" t="s">
        <v>34</v>
      </c>
      <c r="S1556" t="s">
        <v>34</v>
      </c>
      <c r="T1556" t="s">
        <v>37</v>
      </c>
      <c r="U1556" t="s">
        <v>46</v>
      </c>
      <c r="V1556" t="s">
        <v>37</v>
      </c>
      <c r="W1556" t="s">
        <v>40</v>
      </c>
      <c r="X1556">
        <v>89.45</v>
      </c>
      <c r="Y1556">
        <v>1430.25</v>
      </c>
      <c r="Z1556">
        <v>0</v>
      </c>
      <c r="AA1556">
        <v>0</v>
      </c>
      <c r="AB1556">
        <v>507.68</v>
      </c>
      <c r="AC1556">
        <v>1937.93</v>
      </c>
      <c r="AD1556" t="s">
        <v>52</v>
      </c>
      <c r="AE1556" t="s">
        <v>104</v>
      </c>
      <c r="AF1556" t="s">
        <v>150</v>
      </c>
      <c r="AG1556">
        <f t="shared" si="48"/>
        <v>1</v>
      </c>
      <c r="AH1556" t="str" cm="1">
        <f t="array" ref="AH1556">_xlfn.IFS(
X1556&lt;=20, "&lt;20",
AND(X1556&gt;=20, X1556&lt;50), "20-50",
AND(X1556&gt;=50, X1556&lt;100), "50-100",
X1556&gt;=100, "&gt;100"
)</f>
        <v>50-100</v>
      </c>
      <c r="AI1556">
        <f t="shared" si="49"/>
        <v>0</v>
      </c>
      <c r="AJ1556" t="str" cm="1">
        <f t="array" ref="AJ1556">_xlfn.IFS(
C1556&lt;=20, "&lt;20",
AND(C1556&gt;=20, C1556&lt;35), "20-35",
AND(C1556&gt;=35, C1556&lt;50), "35-50",
C1556&gt;=50, "50-100"
)</f>
        <v>35-50</v>
      </c>
      <c r="AK1556" t="str" cm="1">
        <f t="array" ref="AK1556">_xlfn.IFS(
G1556&lt;6, "&lt;6",
AND(G1556&gt;=6, G1556&lt;12), "6-12",
AND(G1556&gt;=12, G1556&lt;18), "12-18",  AND(G1556&gt;=18, G1556&lt;24), "18-24", G1556&gt;=24, "24-36")</f>
        <v>24-36</v>
      </c>
    </row>
    <row r="1557" spans="1:37" x14ac:dyDescent="0.3">
      <c r="A1557" t="s">
        <v>1657</v>
      </c>
      <c r="B1557" t="s">
        <v>44</v>
      </c>
      <c r="C1557">
        <v>25</v>
      </c>
      <c r="D1557" t="s">
        <v>34</v>
      </c>
      <c r="E1557" t="s">
        <v>76</v>
      </c>
      <c r="F1557">
        <v>7</v>
      </c>
      <c r="G1557">
        <v>2</v>
      </c>
      <c r="H1557" t="s">
        <v>66</v>
      </c>
      <c r="I1557" t="s">
        <v>34</v>
      </c>
      <c r="J1557" t="s">
        <v>34</v>
      </c>
      <c r="K1557" t="s">
        <v>37</v>
      </c>
      <c r="L1557" t="s">
        <v>38</v>
      </c>
      <c r="M1557" t="s">
        <v>37</v>
      </c>
      <c r="N1557" t="s">
        <v>37</v>
      </c>
      <c r="O1557" t="s">
        <v>37</v>
      </c>
      <c r="P1557" t="s">
        <v>37</v>
      </c>
      <c r="Q1557" t="s">
        <v>34</v>
      </c>
      <c r="R1557" t="s">
        <v>37</v>
      </c>
      <c r="S1557" t="s">
        <v>37</v>
      </c>
      <c r="T1557" t="s">
        <v>37</v>
      </c>
      <c r="U1557" t="s">
        <v>67</v>
      </c>
      <c r="V1557" t="s">
        <v>34</v>
      </c>
      <c r="W1557" t="s">
        <v>40</v>
      </c>
      <c r="X1557">
        <v>55.65</v>
      </c>
      <c r="Y1557">
        <v>3880.05</v>
      </c>
      <c r="Z1557">
        <v>0</v>
      </c>
      <c r="AA1557">
        <v>0</v>
      </c>
      <c r="AB1557">
        <v>0</v>
      </c>
      <c r="AC1557">
        <v>3880.05</v>
      </c>
      <c r="AD1557" t="s">
        <v>41</v>
      </c>
      <c r="AE1557" t="s">
        <v>42</v>
      </c>
      <c r="AF1557" t="s">
        <v>42</v>
      </c>
      <c r="AG1557">
        <f t="shared" si="48"/>
        <v>0</v>
      </c>
      <c r="AH1557" t="str" cm="1">
        <f t="array" ref="AH1557">_xlfn.IFS(
X1557&lt;=20, "&lt;20",
AND(X1557&gt;=20, X1557&lt;50), "20-50",
AND(X1557&gt;=50, X1557&lt;100), "50-100",
X1557&gt;=100, "&gt;100"
)</f>
        <v>50-100</v>
      </c>
      <c r="AI1557">
        <f t="shared" si="49"/>
        <v>0</v>
      </c>
      <c r="AJ1557" t="str" cm="1">
        <f t="array" ref="AJ1557">_xlfn.IFS(
C1557&lt;=20, "&lt;20",
AND(C1557&gt;=20, C1557&lt;35), "20-35",
AND(C1557&gt;=35, C1557&lt;50), "35-50",
C1557&gt;=50, "50-100"
)</f>
        <v>20-35</v>
      </c>
      <c r="AK1557" t="str" cm="1">
        <f t="array" ref="AK1557">_xlfn.IFS(
G1557&lt;6, "&lt;6",
AND(G1557&gt;=6, G1557&lt;12), "6-12",
AND(G1557&gt;=12, G1557&lt;18), "12-18",  AND(G1557&gt;=18, G1557&lt;24), "18-24", G1557&gt;=24, "24-36")</f>
        <v>&lt;6</v>
      </c>
    </row>
    <row r="1558" spans="1:37" x14ac:dyDescent="0.3">
      <c r="A1558" t="s">
        <v>1658</v>
      </c>
      <c r="B1558" t="s">
        <v>33</v>
      </c>
      <c r="C1558">
        <v>59</v>
      </c>
      <c r="D1558" t="s">
        <v>34</v>
      </c>
      <c r="E1558" t="s">
        <v>103</v>
      </c>
      <c r="F1558">
        <v>13</v>
      </c>
      <c r="G1558">
        <v>12</v>
      </c>
      <c r="H1558" t="s">
        <v>36</v>
      </c>
      <c r="I1558" t="s">
        <v>34</v>
      </c>
      <c r="J1558" t="s">
        <v>34</v>
      </c>
      <c r="K1558" t="s">
        <v>37</v>
      </c>
      <c r="L1558" t="s">
        <v>72</v>
      </c>
      <c r="M1558" t="s">
        <v>37</v>
      </c>
      <c r="N1558" t="s">
        <v>34</v>
      </c>
      <c r="O1558" t="s">
        <v>34</v>
      </c>
      <c r="P1558" t="s">
        <v>37</v>
      </c>
      <c r="Q1558" t="s">
        <v>34</v>
      </c>
      <c r="R1558" t="s">
        <v>34</v>
      </c>
      <c r="S1558" t="s">
        <v>34</v>
      </c>
      <c r="T1558" t="s">
        <v>37</v>
      </c>
      <c r="U1558" t="s">
        <v>39</v>
      </c>
      <c r="V1558" t="s">
        <v>34</v>
      </c>
      <c r="W1558" t="s">
        <v>40</v>
      </c>
      <c r="X1558">
        <v>33.15</v>
      </c>
      <c r="Y1558">
        <v>444.75</v>
      </c>
      <c r="Z1558">
        <v>0</v>
      </c>
      <c r="AA1558">
        <v>0</v>
      </c>
      <c r="AB1558">
        <v>0</v>
      </c>
      <c r="AC1558">
        <v>444.75</v>
      </c>
      <c r="AD1558" t="s">
        <v>41</v>
      </c>
      <c r="AE1558" t="s">
        <v>42</v>
      </c>
      <c r="AF1558" t="s">
        <v>42</v>
      </c>
      <c r="AG1558">
        <f t="shared" si="48"/>
        <v>0</v>
      </c>
      <c r="AH1558" t="str" cm="1">
        <f t="array" ref="AH1558">_xlfn.IFS(
X1558&lt;=20, "&lt;20",
AND(X1558&gt;=20, X1558&lt;50), "20-50",
AND(X1558&gt;=50, X1558&lt;100), "50-100",
X1558&gt;=100, "&gt;100"
)</f>
        <v>20-50</v>
      </c>
      <c r="AI1558">
        <f t="shared" si="49"/>
        <v>0</v>
      </c>
      <c r="AJ1558" t="str" cm="1">
        <f t="array" ref="AJ1558">_xlfn.IFS(
C1558&lt;=20, "&lt;20",
AND(C1558&gt;=20, C1558&lt;35), "20-35",
AND(C1558&gt;=35, C1558&lt;50), "35-50",
C1558&gt;=50, "50-100"
)</f>
        <v>50-100</v>
      </c>
      <c r="AK1558" t="str" cm="1">
        <f t="array" ref="AK1558">_xlfn.IFS(
G1558&lt;6, "&lt;6",
AND(G1558&gt;=6, G1558&lt;12), "6-12",
AND(G1558&gt;=12, G1558&lt;18), "12-18",  AND(G1558&gt;=18, G1558&lt;24), "18-24", G1558&gt;=24, "24-36")</f>
        <v>12-18</v>
      </c>
    </row>
    <row r="1559" spans="1:37" x14ac:dyDescent="0.3">
      <c r="A1559" t="s">
        <v>1659</v>
      </c>
      <c r="B1559" t="s">
        <v>33</v>
      </c>
      <c r="C1559">
        <v>31</v>
      </c>
      <c r="D1559" t="s">
        <v>34</v>
      </c>
      <c r="E1559" t="s">
        <v>164</v>
      </c>
      <c r="F1559">
        <v>15</v>
      </c>
      <c r="G1559">
        <v>5</v>
      </c>
      <c r="H1559" t="s">
        <v>36</v>
      </c>
      <c r="I1559" t="s">
        <v>37</v>
      </c>
      <c r="J1559" t="s">
        <v>34</v>
      </c>
      <c r="K1559" t="s">
        <v>34</v>
      </c>
      <c r="L1559" t="s">
        <v>34</v>
      </c>
      <c r="M1559" t="s">
        <v>34</v>
      </c>
      <c r="N1559" t="s">
        <v>34</v>
      </c>
      <c r="O1559" t="s">
        <v>34</v>
      </c>
      <c r="P1559" t="s">
        <v>34</v>
      </c>
      <c r="Q1559" t="s">
        <v>34</v>
      </c>
      <c r="R1559" t="s">
        <v>34</v>
      </c>
      <c r="S1559" t="s">
        <v>34</v>
      </c>
      <c r="T1559" t="s">
        <v>34</v>
      </c>
      <c r="U1559" t="s">
        <v>46</v>
      </c>
      <c r="V1559" t="s">
        <v>37</v>
      </c>
      <c r="W1559" t="s">
        <v>51</v>
      </c>
      <c r="X1559">
        <v>19.899999999999999</v>
      </c>
      <c r="Y1559">
        <v>19.899999999999999</v>
      </c>
      <c r="Z1559">
        <v>0</v>
      </c>
      <c r="AA1559">
        <v>0</v>
      </c>
      <c r="AB1559">
        <v>7.49</v>
      </c>
      <c r="AC1559">
        <v>27.39</v>
      </c>
      <c r="AD1559" t="s">
        <v>52</v>
      </c>
      <c r="AE1559" t="s">
        <v>104</v>
      </c>
      <c r="AF1559" t="s">
        <v>105</v>
      </c>
      <c r="AG1559">
        <f t="shared" si="48"/>
        <v>1</v>
      </c>
      <c r="AH1559" t="str" cm="1">
        <f t="array" ref="AH1559">_xlfn.IFS(
X1559&lt;=20, "&lt;20",
AND(X1559&gt;=20, X1559&lt;50), "20-50",
AND(X1559&gt;=50, X1559&lt;100), "50-100",
X1559&gt;=100, "&gt;100"
)</f>
        <v>&lt;20</v>
      </c>
      <c r="AI1559">
        <f t="shared" si="49"/>
        <v>0</v>
      </c>
      <c r="AJ1559" t="str" cm="1">
        <f t="array" ref="AJ1559">_xlfn.IFS(
C1559&lt;=20, "&lt;20",
AND(C1559&gt;=20, C1559&lt;35), "20-35",
AND(C1559&gt;=35, C1559&lt;50), "35-50",
C1559&gt;=50, "50-100"
)</f>
        <v>20-35</v>
      </c>
      <c r="AK1559" t="str" cm="1">
        <f t="array" ref="AK1559">_xlfn.IFS(
G1559&lt;6, "&lt;6",
AND(G1559&gt;=6, G1559&lt;12), "6-12",
AND(G1559&gt;=12, G1559&lt;18), "12-18",  AND(G1559&gt;=18, G1559&lt;24), "18-24", G1559&gt;=24, "24-36")</f>
        <v>&lt;6</v>
      </c>
    </row>
    <row r="1560" spans="1:37" x14ac:dyDescent="0.3">
      <c r="A1560" t="s">
        <v>1660</v>
      </c>
      <c r="B1560" t="s">
        <v>44</v>
      </c>
      <c r="C1560">
        <v>45</v>
      </c>
      <c r="D1560" t="s">
        <v>37</v>
      </c>
      <c r="E1560" t="s">
        <v>61</v>
      </c>
      <c r="F1560">
        <v>5</v>
      </c>
      <c r="G1560">
        <v>12</v>
      </c>
      <c r="H1560" t="s">
        <v>36</v>
      </c>
      <c r="I1560" t="s">
        <v>34</v>
      </c>
      <c r="J1560" t="s">
        <v>34</v>
      </c>
      <c r="K1560" t="s">
        <v>37</v>
      </c>
      <c r="L1560" t="s">
        <v>38</v>
      </c>
      <c r="M1560" t="s">
        <v>34</v>
      </c>
      <c r="N1560" t="s">
        <v>34</v>
      </c>
      <c r="O1560" t="s">
        <v>37</v>
      </c>
      <c r="P1560" t="s">
        <v>37</v>
      </c>
      <c r="Q1560" t="s">
        <v>37</v>
      </c>
      <c r="R1560" t="s">
        <v>34</v>
      </c>
      <c r="S1560" t="s">
        <v>34</v>
      </c>
      <c r="T1560" t="s">
        <v>37</v>
      </c>
      <c r="U1560" t="s">
        <v>46</v>
      </c>
      <c r="V1560" t="s">
        <v>37</v>
      </c>
      <c r="W1560" t="s">
        <v>40</v>
      </c>
      <c r="X1560">
        <v>44.45</v>
      </c>
      <c r="Y1560">
        <v>1183.8</v>
      </c>
      <c r="Z1560">
        <v>0</v>
      </c>
      <c r="AA1560">
        <v>0</v>
      </c>
      <c r="AB1560">
        <v>0</v>
      </c>
      <c r="AC1560">
        <v>1183.8</v>
      </c>
      <c r="AD1560" t="s">
        <v>41</v>
      </c>
      <c r="AE1560" t="s">
        <v>42</v>
      </c>
      <c r="AF1560" t="s">
        <v>42</v>
      </c>
      <c r="AG1560">
        <f t="shared" si="48"/>
        <v>0</v>
      </c>
      <c r="AH1560" t="str" cm="1">
        <f t="array" ref="AH1560">_xlfn.IFS(
X1560&lt;=20, "&lt;20",
AND(X1560&gt;=20, X1560&lt;50), "20-50",
AND(X1560&gt;=50, X1560&lt;100), "50-100",
X1560&gt;=100, "&gt;100"
)</f>
        <v>20-50</v>
      </c>
      <c r="AI1560">
        <f t="shared" si="49"/>
        <v>0</v>
      </c>
      <c r="AJ1560" t="str" cm="1">
        <f t="array" ref="AJ1560">_xlfn.IFS(
C1560&lt;=20, "&lt;20",
AND(C1560&gt;=20, C1560&lt;35), "20-35",
AND(C1560&gt;=35, C1560&lt;50), "35-50",
C1560&gt;=50, "50-100"
)</f>
        <v>35-50</v>
      </c>
      <c r="AK1560" t="str" cm="1">
        <f t="array" ref="AK1560">_xlfn.IFS(
G1560&lt;6, "&lt;6",
AND(G1560&gt;=6, G1560&lt;12), "6-12",
AND(G1560&gt;=12, G1560&lt;18), "12-18",  AND(G1560&gt;=18, G1560&lt;24), "18-24", G1560&gt;=24, "24-36")</f>
        <v>12-18</v>
      </c>
    </row>
    <row r="1561" spans="1:37" x14ac:dyDescent="0.3">
      <c r="A1561" t="s">
        <v>1661</v>
      </c>
      <c r="B1561" t="s">
        <v>44</v>
      </c>
      <c r="C1561">
        <v>33</v>
      </c>
      <c r="D1561" t="s">
        <v>37</v>
      </c>
      <c r="E1561" t="s">
        <v>64</v>
      </c>
      <c r="F1561">
        <v>14</v>
      </c>
      <c r="G1561">
        <v>36</v>
      </c>
      <c r="H1561" t="s">
        <v>36</v>
      </c>
      <c r="I1561" t="s">
        <v>37</v>
      </c>
      <c r="J1561" t="s">
        <v>34</v>
      </c>
      <c r="K1561" t="s">
        <v>34</v>
      </c>
      <c r="L1561" t="s">
        <v>34</v>
      </c>
      <c r="M1561" t="s">
        <v>34</v>
      </c>
      <c r="N1561" t="s">
        <v>34</v>
      </c>
      <c r="O1561" t="s">
        <v>34</v>
      </c>
      <c r="P1561" t="s">
        <v>34</v>
      </c>
      <c r="Q1561" t="s">
        <v>34</v>
      </c>
      <c r="R1561" t="s">
        <v>34</v>
      </c>
      <c r="S1561" t="s">
        <v>34</v>
      </c>
      <c r="T1561" t="s">
        <v>34</v>
      </c>
      <c r="U1561" t="s">
        <v>39</v>
      </c>
      <c r="V1561" t="s">
        <v>34</v>
      </c>
      <c r="W1561" t="s">
        <v>40</v>
      </c>
      <c r="X1561">
        <v>19.5</v>
      </c>
      <c r="Y1561">
        <v>403.15</v>
      </c>
      <c r="Z1561">
        <v>0</v>
      </c>
      <c r="AA1561">
        <v>0</v>
      </c>
      <c r="AB1561">
        <v>774.8</v>
      </c>
      <c r="AC1561">
        <v>1177.95</v>
      </c>
      <c r="AD1561" t="s">
        <v>41</v>
      </c>
      <c r="AE1561" t="s">
        <v>42</v>
      </c>
      <c r="AF1561" t="s">
        <v>42</v>
      </c>
      <c r="AG1561">
        <f t="shared" si="48"/>
        <v>0</v>
      </c>
      <c r="AH1561" t="str" cm="1">
        <f t="array" ref="AH1561">_xlfn.IFS(
X1561&lt;=20, "&lt;20",
AND(X1561&gt;=20, X1561&lt;50), "20-50",
AND(X1561&gt;=50, X1561&lt;100), "50-100",
X1561&gt;=100, "&gt;100"
)</f>
        <v>&lt;20</v>
      </c>
      <c r="AI1561">
        <f t="shared" si="49"/>
        <v>0</v>
      </c>
      <c r="AJ1561" t="str" cm="1">
        <f t="array" ref="AJ1561">_xlfn.IFS(
C1561&lt;=20, "&lt;20",
AND(C1561&gt;=20, C1561&lt;35), "20-35",
AND(C1561&gt;=35, C1561&lt;50), "35-50",
C1561&gt;=50, "50-100"
)</f>
        <v>20-35</v>
      </c>
      <c r="AK1561" t="str" cm="1">
        <f t="array" ref="AK1561">_xlfn.IFS(
G1561&lt;6, "&lt;6",
AND(G1561&gt;=6, G1561&lt;12), "6-12",
AND(G1561&gt;=12, G1561&lt;18), "12-18",  AND(G1561&gt;=18, G1561&lt;24), "18-24", G1561&gt;=24, "24-36")</f>
        <v>24-36</v>
      </c>
    </row>
    <row r="1562" spans="1:37" x14ac:dyDescent="0.3">
      <c r="A1562" t="s">
        <v>1662</v>
      </c>
      <c r="B1562" t="s">
        <v>44</v>
      </c>
      <c r="C1562">
        <v>46</v>
      </c>
      <c r="D1562" t="s">
        <v>37</v>
      </c>
      <c r="E1562" t="s">
        <v>130</v>
      </c>
      <c r="F1562">
        <v>4</v>
      </c>
      <c r="G1562">
        <v>2</v>
      </c>
      <c r="H1562" t="s">
        <v>36</v>
      </c>
      <c r="I1562" t="s">
        <v>37</v>
      </c>
      <c r="J1562" t="s">
        <v>34</v>
      </c>
      <c r="K1562" t="s">
        <v>34</v>
      </c>
      <c r="L1562" t="s">
        <v>34</v>
      </c>
      <c r="M1562" t="s">
        <v>34</v>
      </c>
      <c r="N1562" t="s">
        <v>34</v>
      </c>
      <c r="O1562" t="s">
        <v>34</v>
      </c>
      <c r="P1562" t="s">
        <v>34</v>
      </c>
      <c r="Q1562" t="s">
        <v>34</v>
      </c>
      <c r="R1562" t="s">
        <v>34</v>
      </c>
      <c r="S1562" t="s">
        <v>34</v>
      </c>
      <c r="T1562" t="s">
        <v>34</v>
      </c>
      <c r="U1562" t="s">
        <v>46</v>
      </c>
      <c r="V1562" t="s">
        <v>34</v>
      </c>
      <c r="W1562" t="s">
        <v>40</v>
      </c>
      <c r="X1562">
        <v>19.3</v>
      </c>
      <c r="Y1562">
        <v>144.94999999999999</v>
      </c>
      <c r="Z1562">
        <v>0</v>
      </c>
      <c r="AA1562">
        <v>0</v>
      </c>
      <c r="AB1562">
        <v>51.24</v>
      </c>
      <c r="AC1562">
        <v>196.19</v>
      </c>
      <c r="AD1562" t="s">
        <v>41</v>
      </c>
      <c r="AE1562" t="s">
        <v>42</v>
      </c>
      <c r="AF1562" t="s">
        <v>42</v>
      </c>
      <c r="AG1562">
        <f t="shared" si="48"/>
        <v>0</v>
      </c>
      <c r="AH1562" t="str" cm="1">
        <f t="array" ref="AH1562">_xlfn.IFS(
X1562&lt;=20, "&lt;20",
AND(X1562&gt;=20, X1562&lt;50), "20-50",
AND(X1562&gt;=50, X1562&lt;100), "50-100",
X1562&gt;=100, "&gt;100"
)</f>
        <v>&lt;20</v>
      </c>
      <c r="AI1562">
        <f t="shared" si="49"/>
        <v>0</v>
      </c>
      <c r="AJ1562" t="str" cm="1">
        <f t="array" ref="AJ1562">_xlfn.IFS(
C1562&lt;=20, "&lt;20",
AND(C1562&gt;=20, C1562&lt;35), "20-35",
AND(C1562&gt;=35, C1562&lt;50), "35-50",
C1562&gt;=50, "50-100"
)</f>
        <v>35-50</v>
      </c>
      <c r="AK1562" t="str" cm="1">
        <f t="array" ref="AK1562">_xlfn.IFS(
G1562&lt;6, "&lt;6",
AND(G1562&gt;=6, G1562&lt;12), "6-12",
AND(G1562&gt;=12, G1562&lt;18), "12-18",  AND(G1562&gt;=18, G1562&lt;24), "18-24", G1562&gt;=24, "24-36")</f>
        <v>&lt;6</v>
      </c>
    </row>
    <row r="1563" spans="1:37" x14ac:dyDescent="0.3">
      <c r="A1563" t="s">
        <v>1663</v>
      </c>
      <c r="B1563" t="s">
        <v>44</v>
      </c>
      <c r="C1563">
        <v>56</v>
      </c>
      <c r="D1563" t="s">
        <v>34</v>
      </c>
      <c r="E1563" t="s">
        <v>124</v>
      </c>
      <c r="F1563">
        <v>10</v>
      </c>
      <c r="G1563">
        <v>11</v>
      </c>
      <c r="H1563" t="s">
        <v>110</v>
      </c>
      <c r="I1563" t="s">
        <v>37</v>
      </c>
      <c r="J1563" t="s">
        <v>34</v>
      </c>
      <c r="K1563" t="s">
        <v>37</v>
      </c>
      <c r="L1563" t="s">
        <v>72</v>
      </c>
      <c r="M1563" t="s">
        <v>37</v>
      </c>
      <c r="N1563" t="s">
        <v>37</v>
      </c>
      <c r="O1563" t="s">
        <v>34</v>
      </c>
      <c r="P1563" t="s">
        <v>37</v>
      </c>
      <c r="Q1563" t="s">
        <v>37</v>
      </c>
      <c r="R1563" t="s">
        <v>37</v>
      </c>
      <c r="S1563" t="s">
        <v>37</v>
      </c>
      <c r="T1563" t="s">
        <v>37</v>
      </c>
      <c r="U1563" t="s">
        <v>39</v>
      </c>
      <c r="V1563" t="s">
        <v>34</v>
      </c>
      <c r="W1563" t="s">
        <v>40</v>
      </c>
      <c r="X1563">
        <v>80.3</v>
      </c>
      <c r="Y1563">
        <v>3058.65</v>
      </c>
      <c r="Z1563">
        <v>0</v>
      </c>
      <c r="AA1563">
        <v>0</v>
      </c>
      <c r="AB1563">
        <v>1601.32</v>
      </c>
      <c r="AC1563">
        <v>4659.97</v>
      </c>
      <c r="AD1563" t="s">
        <v>52</v>
      </c>
      <c r="AE1563" t="s">
        <v>94</v>
      </c>
      <c r="AF1563" t="s">
        <v>95</v>
      </c>
      <c r="AG1563">
        <f t="shared" si="48"/>
        <v>1</v>
      </c>
      <c r="AH1563" t="str" cm="1">
        <f t="array" ref="AH1563">_xlfn.IFS(
X1563&lt;=20, "&lt;20",
AND(X1563&gt;=20, X1563&lt;50), "20-50",
AND(X1563&gt;=50, X1563&lt;100), "50-100",
X1563&gt;=100, "&gt;100"
)</f>
        <v>50-100</v>
      </c>
      <c r="AI1563">
        <f t="shared" si="49"/>
        <v>0</v>
      </c>
      <c r="AJ1563" t="str" cm="1">
        <f t="array" ref="AJ1563">_xlfn.IFS(
C1563&lt;=20, "&lt;20",
AND(C1563&gt;=20, C1563&lt;35), "20-35",
AND(C1563&gt;=35, C1563&lt;50), "35-50",
C1563&gt;=50, "50-100"
)</f>
        <v>50-100</v>
      </c>
      <c r="AK1563" t="str" cm="1">
        <f t="array" ref="AK1563">_xlfn.IFS(
G1563&lt;6, "&lt;6",
AND(G1563&gt;=6, G1563&lt;12), "6-12",
AND(G1563&gt;=12, G1563&lt;18), "12-18",  AND(G1563&gt;=18, G1563&lt;24), "18-24", G1563&gt;=24, "24-36")</f>
        <v>6-12</v>
      </c>
    </row>
    <row r="1564" spans="1:37" x14ac:dyDescent="0.3">
      <c r="A1564" t="s">
        <v>1664</v>
      </c>
      <c r="B1564" t="s">
        <v>33</v>
      </c>
      <c r="C1564">
        <v>72</v>
      </c>
      <c r="D1564" t="s">
        <v>34</v>
      </c>
      <c r="E1564" t="s">
        <v>109</v>
      </c>
      <c r="F1564">
        <v>10</v>
      </c>
      <c r="G1564">
        <v>27</v>
      </c>
      <c r="H1564" t="s">
        <v>57</v>
      </c>
      <c r="I1564" t="s">
        <v>37</v>
      </c>
      <c r="J1564" t="s">
        <v>34</v>
      </c>
      <c r="K1564" t="s">
        <v>37</v>
      </c>
      <c r="L1564" t="s">
        <v>50</v>
      </c>
      <c r="M1564" t="s">
        <v>37</v>
      </c>
      <c r="N1564" t="s">
        <v>37</v>
      </c>
      <c r="O1564" t="s">
        <v>34</v>
      </c>
      <c r="P1564" t="s">
        <v>34</v>
      </c>
      <c r="Q1564" t="s">
        <v>34</v>
      </c>
      <c r="R1564" t="s">
        <v>37</v>
      </c>
      <c r="S1564" t="s">
        <v>34</v>
      </c>
      <c r="T1564" t="s">
        <v>37</v>
      </c>
      <c r="U1564" t="s">
        <v>46</v>
      </c>
      <c r="V1564" t="s">
        <v>37</v>
      </c>
      <c r="W1564" t="s">
        <v>51</v>
      </c>
      <c r="X1564">
        <v>90</v>
      </c>
      <c r="Y1564">
        <v>2024.1</v>
      </c>
      <c r="Z1564">
        <v>0</v>
      </c>
      <c r="AA1564">
        <v>0</v>
      </c>
      <c r="AB1564">
        <v>725.19</v>
      </c>
      <c r="AC1564">
        <v>2749.29</v>
      </c>
      <c r="AD1564" t="s">
        <v>41</v>
      </c>
      <c r="AE1564" t="s">
        <v>42</v>
      </c>
      <c r="AF1564" t="s">
        <v>42</v>
      </c>
      <c r="AG1564">
        <f t="shared" si="48"/>
        <v>0</v>
      </c>
      <c r="AH1564" t="str" cm="1">
        <f t="array" ref="AH1564">_xlfn.IFS(
X1564&lt;=20, "&lt;20",
AND(X1564&gt;=20, X1564&lt;50), "20-50",
AND(X1564&gt;=50, X1564&lt;100), "50-100",
X1564&gt;=100, "&gt;100"
)</f>
        <v>50-100</v>
      </c>
      <c r="AI1564">
        <f t="shared" si="49"/>
        <v>0</v>
      </c>
      <c r="AJ1564" t="str" cm="1">
        <f t="array" ref="AJ1564">_xlfn.IFS(
C1564&lt;=20, "&lt;20",
AND(C1564&gt;=20, C1564&lt;35), "20-35",
AND(C1564&gt;=35, C1564&lt;50), "35-50",
C1564&gt;=50, "50-100"
)</f>
        <v>50-100</v>
      </c>
      <c r="AK1564" t="str" cm="1">
        <f t="array" ref="AK1564">_xlfn.IFS(
G1564&lt;6, "&lt;6",
AND(G1564&gt;=6, G1564&lt;12), "6-12",
AND(G1564&gt;=12, G1564&lt;18), "12-18",  AND(G1564&gt;=18, G1564&lt;24), "18-24", G1564&gt;=24, "24-36")</f>
        <v>24-36</v>
      </c>
    </row>
    <row r="1565" spans="1:37" x14ac:dyDescent="0.3">
      <c r="A1565" t="s">
        <v>1665</v>
      </c>
      <c r="B1565" t="s">
        <v>33</v>
      </c>
      <c r="C1565">
        <v>55</v>
      </c>
      <c r="D1565" t="s">
        <v>34</v>
      </c>
      <c r="E1565" t="s">
        <v>82</v>
      </c>
      <c r="F1565">
        <v>12</v>
      </c>
      <c r="G1565">
        <v>20</v>
      </c>
      <c r="H1565" t="s">
        <v>36</v>
      </c>
      <c r="I1565" t="s">
        <v>37</v>
      </c>
      <c r="J1565" t="s">
        <v>34</v>
      </c>
      <c r="K1565" t="s">
        <v>37</v>
      </c>
      <c r="L1565" t="s">
        <v>50</v>
      </c>
      <c r="M1565" t="s">
        <v>37</v>
      </c>
      <c r="N1565" t="s">
        <v>37</v>
      </c>
      <c r="O1565" t="s">
        <v>37</v>
      </c>
      <c r="P1565" t="s">
        <v>37</v>
      </c>
      <c r="Q1565" t="s">
        <v>37</v>
      </c>
      <c r="R1565" t="s">
        <v>37</v>
      </c>
      <c r="S1565" t="s">
        <v>37</v>
      </c>
      <c r="T1565" t="s">
        <v>37</v>
      </c>
      <c r="U1565" t="s">
        <v>67</v>
      </c>
      <c r="V1565" t="s">
        <v>37</v>
      </c>
      <c r="W1565" t="s">
        <v>51</v>
      </c>
      <c r="X1565">
        <v>111.05</v>
      </c>
      <c r="Y1565">
        <v>7321.05</v>
      </c>
      <c r="Z1565">
        <v>0</v>
      </c>
      <c r="AA1565">
        <v>0</v>
      </c>
      <c r="AB1565">
        <v>3141.63</v>
      </c>
      <c r="AC1565">
        <v>10462.68</v>
      </c>
      <c r="AD1565" t="s">
        <v>41</v>
      </c>
      <c r="AE1565" t="s">
        <v>42</v>
      </c>
      <c r="AF1565" t="s">
        <v>42</v>
      </c>
      <c r="AG1565">
        <f t="shared" si="48"/>
        <v>0</v>
      </c>
      <c r="AH1565" t="str" cm="1">
        <f t="array" ref="AH1565">_xlfn.IFS(
X1565&lt;=20, "&lt;20",
AND(X1565&gt;=20, X1565&lt;50), "20-50",
AND(X1565&gt;=50, X1565&lt;100), "50-100",
X1565&gt;=100, "&gt;100"
)</f>
        <v>&gt;100</v>
      </c>
      <c r="AI1565">
        <f t="shared" si="49"/>
        <v>0</v>
      </c>
      <c r="AJ1565" t="str" cm="1">
        <f t="array" ref="AJ1565">_xlfn.IFS(
C1565&lt;=20, "&lt;20",
AND(C1565&gt;=20, C1565&lt;35), "20-35",
AND(C1565&gt;=35, C1565&lt;50), "35-50",
C1565&gt;=50, "50-100"
)</f>
        <v>50-100</v>
      </c>
      <c r="AK1565" t="str" cm="1">
        <f t="array" ref="AK1565">_xlfn.IFS(
G1565&lt;6, "&lt;6",
AND(G1565&gt;=6, G1565&lt;12), "6-12",
AND(G1565&gt;=12, G1565&lt;18), "12-18",  AND(G1565&gt;=18, G1565&lt;24), "18-24", G1565&gt;=24, "24-36")</f>
        <v>18-24</v>
      </c>
    </row>
    <row r="1566" spans="1:37" x14ac:dyDescent="0.3">
      <c r="A1566" t="s">
        <v>1666</v>
      </c>
      <c r="B1566" t="s">
        <v>44</v>
      </c>
      <c r="C1566">
        <v>60</v>
      </c>
      <c r="D1566" t="s">
        <v>37</v>
      </c>
      <c r="E1566" t="s">
        <v>90</v>
      </c>
      <c r="F1566">
        <v>3</v>
      </c>
      <c r="G1566">
        <v>9</v>
      </c>
      <c r="H1566" t="s">
        <v>70</v>
      </c>
      <c r="I1566" t="s">
        <v>37</v>
      </c>
      <c r="J1566" t="s">
        <v>37</v>
      </c>
      <c r="K1566" t="s">
        <v>34</v>
      </c>
      <c r="L1566" t="s">
        <v>34</v>
      </c>
      <c r="M1566" t="s">
        <v>34</v>
      </c>
      <c r="N1566" t="s">
        <v>34</v>
      </c>
      <c r="O1566" t="s">
        <v>34</v>
      </c>
      <c r="P1566" t="s">
        <v>34</v>
      </c>
      <c r="Q1566" t="s">
        <v>34</v>
      </c>
      <c r="R1566" t="s">
        <v>34</v>
      </c>
      <c r="S1566" t="s">
        <v>34</v>
      </c>
      <c r="T1566" t="s">
        <v>34</v>
      </c>
      <c r="U1566" t="s">
        <v>39</v>
      </c>
      <c r="V1566" t="s">
        <v>34</v>
      </c>
      <c r="W1566" t="s">
        <v>51</v>
      </c>
      <c r="X1566">
        <v>24.55</v>
      </c>
      <c r="Y1566">
        <v>1203.95</v>
      </c>
      <c r="Z1566">
        <v>36.04</v>
      </c>
      <c r="AA1566">
        <v>0</v>
      </c>
      <c r="AB1566">
        <v>1140.48</v>
      </c>
      <c r="AC1566">
        <v>2308.39</v>
      </c>
      <c r="AD1566" t="s">
        <v>41</v>
      </c>
      <c r="AE1566" t="s">
        <v>42</v>
      </c>
      <c r="AF1566" t="s">
        <v>42</v>
      </c>
      <c r="AG1566">
        <f t="shared" si="48"/>
        <v>0</v>
      </c>
      <c r="AH1566" t="str" cm="1">
        <f t="array" ref="AH1566">_xlfn.IFS(
X1566&lt;=20, "&lt;20",
AND(X1566&gt;=20, X1566&lt;50), "20-50",
AND(X1566&gt;=50, X1566&lt;100), "50-100",
X1566&gt;=100, "&gt;100"
)</f>
        <v>20-50</v>
      </c>
      <c r="AI1566">
        <f t="shared" si="49"/>
        <v>0</v>
      </c>
      <c r="AJ1566" t="str" cm="1">
        <f t="array" ref="AJ1566">_xlfn.IFS(
C1566&lt;=20, "&lt;20",
AND(C1566&gt;=20, C1566&lt;35), "20-35",
AND(C1566&gt;=35, C1566&lt;50), "35-50",
C1566&gt;=50, "50-100"
)</f>
        <v>50-100</v>
      </c>
      <c r="AK1566" t="str" cm="1">
        <f t="array" ref="AK1566">_xlfn.IFS(
G1566&lt;6, "&lt;6",
AND(G1566&gt;=6, G1566&lt;12), "6-12",
AND(G1566&gt;=12, G1566&lt;18), "12-18",  AND(G1566&gt;=18, G1566&lt;24), "18-24", G1566&gt;=24, "24-36")</f>
        <v>6-12</v>
      </c>
    </row>
    <row r="1567" spans="1:37" x14ac:dyDescent="0.3">
      <c r="A1567" t="s">
        <v>1667</v>
      </c>
      <c r="B1567" t="s">
        <v>33</v>
      </c>
      <c r="C1567">
        <v>39</v>
      </c>
      <c r="D1567" t="s">
        <v>37</v>
      </c>
      <c r="E1567" t="s">
        <v>164</v>
      </c>
      <c r="F1567">
        <v>7</v>
      </c>
      <c r="G1567">
        <v>9</v>
      </c>
      <c r="H1567" t="s">
        <v>36</v>
      </c>
      <c r="I1567" t="s">
        <v>37</v>
      </c>
      <c r="J1567" t="s">
        <v>37</v>
      </c>
      <c r="K1567" t="s">
        <v>37</v>
      </c>
      <c r="L1567" t="s">
        <v>50</v>
      </c>
      <c r="M1567" t="s">
        <v>34</v>
      </c>
      <c r="N1567" t="s">
        <v>37</v>
      </c>
      <c r="O1567" t="s">
        <v>37</v>
      </c>
      <c r="P1567" t="s">
        <v>34</v>
      </c>
      <c r="Q1567" t="s">
        <v>37</v>
      </c>
      <c r="R1567" t="s">
        <v>37</v>
      </c>
      <c r="S1567" t="s">
        <v>37</v>
      </c>
      <c r="T1567" t="s">
        <v>37</v>
      </c>
      <c r="U1567" t="s">
        <v>67</v>
      </c>
      <c r="V1567" t="s">
        <v>37</v>
      </c>
      <c r="W1567" t="s">
        <v>51</v>
      </c>
      <c r="X1567">
        <v>104.4</v>
      </c>
      <c r="Y1567">
        <v>6692.65</v>
      </c>
      <c r="Z1567">
        <v>0</v>
      </c>
      <c r="AA1567">
        <v>0</v>
      </c>
      <c r="AB1567">
        <v>2932.48</v>
      </c>
      <c r="AC1567">
        <v>9625.1299999999992</v>
      </c>
      <c r="AD1567" t="s">
        <v>41</v>
      </c>
      <c r="AE1567" t="s">
        <v>42</v>
      </c>
      <c r="AF1567" t="s">
        <v>42</v>
      </c>
      <c r="AG1567">
        <f t="shared" si="48"/>
        <v>0</v>
      </c>
      <c r="AH1567" t="str" cm="1">
        <f t="array" ref="AH1567">_xlfn.IFS(
X1567&lt;=20, "&lt;20",
AND(X1567&gt;=20, X1567&lt;50), "20-50",
AND(X1567&gt;=50, X1567&lt;100), "50-100",
X1567&gt;=100, "&gt;100"
)</f>
        <v>&gt;100</v>
      </c>
      <c r="AI1567">
        <f t="shared" si="49"/>
        <v>0</v>
      </c>
      <c r="AJ1567" t="str" cm="1">
        <f t="array" ref="AJ1567">_xlfn.IFS(
C1567&lt;=20, "&lt;20",
AND(C1567&gt;=20, C1567&lt;35), "20-35",
AND(C1567&gt;=35, C1567&lt;50), "35-50",
C1567&gt;=50, "50-100"
)</f>
        <v>35-50</v>
      </c>
      <c r="AK1567" t="str" cm="1">
        <f t="array" ref="AK1567">_xlfn.IFS(
G1567&lt;6, "&lt;6",
AND(G1567&gt;=6, G1567&lt;12), "6-12",
AND(G1567&gt;=12, G1567&lt;18), "12-18",  AND(G1567&gt;=18, G1567&lt;24), "18-24", G1567&gt;=24, "24-36")</f>
        <v>6-12</v>
      </c>
    </row>
    <row r="1568" spans="1:37" x14ac:dyDescent="0.3">
      <c r="A1568" t="s">
        <v>1668</v>
      </c>
      <c r="B1568" t="s">
        <v>44</v>
      </c>
      <c r="C1568">
        <v>25</v>
      </c>
      <c r="D1568" t="s">
        <v>37</v>
      </c>
      <c r="E1568" t="s">
        <v>82</v>
      </c>
      <c r="F1568">
        <v>7</v>
      </c>
      <c r="G1568">
        <v>14</v>
      </c>
      <c r="H1568" t="s">
        <v>36</v>
      </c>
      <c r="I1568" t="s">
        <v>37</v>
      </c>
      <c r="J1568" t="s">
        <v>34</v>
      </c>
      <c r="K1568" t="s">
        <v>37</v>
      </c>
      <c r="L1568" t="s">
        <v>50</v>
      </c>
      <c r="M1568" t="s">
        <v>37</v>
      </c>
      <c r="N1568" t="s">
        <v>34</v>
      </c>
      <c r="O1568" t="s">
        <v>34</v>
      </c>
      <c r="P1568" t="s">
        <v>34</v>
      </c>
      <c r="Q1568" t="s">
        <v>34</v>
      </c>
      <c r="R1568" t="s">
        <v>34</v>
      </c>
      <c r="S1568" t="s">
        <v>34</v>
      </c>
      <c r="T1568" t="s">
        <v>37</v>
      </c>
      <c r="U1568" t="s">
        <v>46</v>
      </c>
      <c r="V1568" t="s">
        <v>37</v>
      </c>
      <c r="W1568" t="s">
        <v>51</v>
      </c>
      <c r="X1568">
        <v>74.55</v>
      </c>
      <c r="Y1568">
        <v>233.65</v>
      </c>
      <c r="Z1568">
        <v>0</v>
      </c>
      <c r="AA1568">
        <v>0</v>
      </c>
      <c r="AB1568">
        <v>30.3</v>
      </c>
      <c r="AC1568">
        <v>263.95</v>
      </c>
      <c r="AD1568" t="s">
        <v>85</v>
      </c>
      <c r="AE1568" t="s">
        <v>42</v>
      </c>
      <c r="AF1568" t="s">
        <v>42</v>
      </c>
      <c r="AG1568">
        <f t="shared" si="48"/>
        <v>0</v>
      </c>
      <c r="AH1568" t="str" cm="1">
        <f t="array" ref="AH1568">_xlfn.IFS(
X1568&lt;=20, "&lt;20",
AND(X1568&gt;=20, X1568&lt;50), "20-50",
AND(X1568&gt;=50, X1568&lt;100), "50-100",
X1568&gt;=100, "&gt;100"
)</f>
        <v>50-100</v>
      </c>
      <c r="AI1568">
        <f t="shared" si="49"/>
        <v>1</v>
      </c>
      <c r="AJ1568" t="str" cm="1">
        <f t="array" ref="AJ1568">_xlfn.IFS(
C1568&lt;=20, "&lt;20",
AND(C1568&gt;=20, C1568&lt;35), "20-35",
AND(C1568&gt;=35, C1568&lt;50), "35-50",
C1568&gt;=50, "50-100"
)</f>
        <v>20-35</v>
      </c>
      <c r="AK1568" t="str" cm="1">
        <f t="array" ref="AK1568">_xlfn.IFS(
G1568&lt;6, "&lt;6",
AND(G1568&gt;=6, G1568&lt;12), "6-12",
AND(G1568&gt;=12, G1568&lt;18), "12-18",  AND(G1568&gt;=18, G1568&lt;24), "18-24", G1568&gt;=24, "24-36")</f>
        <v>12-18</v>
      </c>
    </row>
    <row r="1569" spans="1:37" x14ac:dyDescent="0.3">
      <c r="A1569" t="s">
        <v>1669</v>
      </c>
      <c r="B1569" t="s">
        <v>44</v>
      </c>
      <c r="C1569">
        <v>48</v>
      </c>
      <c r="D1569" t="s">
        <v>37</v>
      </c>
      <c r="E1569" t="s">
        <v>35</v>
      </c>
      <c r="F1569">
        <v>6</v>
      </c>
      <c r="G1569">
        <v>23</v>
      </c>
      <c r="H1569" t="s">
        <v>36</v>
      </c>
      <c r="I1569" t="s">
        <v>37</v>
      </c>
      <c r="J1569" t="s">
        <v>37</v>
      </c>
      <c r="K1569" t="s">
        <v>37</v>
      </c>
      <c r="L1569" t="s">
        <v>50</v>
      </c>
      <c r="M1569" t="s">
        <v>34</v>
      </c>
      <c r="N1569" t="s">
        <v>37</v>
      </c>
      <c r="O1569" t="s">
        <v>37</v>
      </c>
      <c r="P1569" t="s">
        <v>34</v>
      </c>
      <c r="Q1569" t="s">
        <v>37</v>
      </c>
      <c r="R1569" t="s">
        <v>37</v>
      </c>
      <c r="S1569" t="s">
        <v>37</v>
      </c>
      <c r="T1569" t="s">
        <v>37</v>
      </c>
      <c r="U1569" t="s">
        <v>39</v>
      </c>
      <c r="V1569" t="s">
        <v>37</v>
      </c>
      <c r="W1569" t="s">
        <v>40</v>
      </c>
      <c r="X1569">
        <v>104.05</v>
      </c>
      <c r="Y1569">
        <v>3416.85</v>
      </c>
      <c r="Z1569">
        <v>0</v>
      </c>
      <c r="AA1569">
        <v>0</v>
      </c>
      <c r="AB1569">
        <v>454.72</v>
      </c>
      <c r="AC1569">
        <v>3871.57</v>
      </c>
      <c r="AD1569" t="s">
        <v>41</v>
      </c>
      <c r="AE1569" t="s">
        <v>42</v>
      </c>
      <c r="AF1569" t="s">
        <v>42</v>
      </c>
      <c r="AG1569">
        <f t="shared" si="48"/>
        <v>0</v>
      </c>
      <c r="AH1569" t="str" cm="1">
        <f t="array" ref="AH1569">_xlfn.IFS(
X1569&lt;=20, "&lt;20",
AND(X1569&gt;=20, X1569&lt;50), "20-50",
AND(X1569&gt;=50, X1569&lt;100), "50-100",
X1569&gt;=100, "&gt;100"
)</f>
        <v>&gt;100</v>
      </c>
      <c r="AI1569">
        <f t="shared" si="49"/>
        <v>0</v>
      </c>
      <c r="AJ1569" t="str" cm="1">
        <f t="array" ref="AJ1569">_xlfn.IFS(
C1569&lt;=20, "&lt;20",
AND(C1569&gt;=20, C1569&lt;35), "20-35",
AND(C1569&gt;=35, C1569&lt;50), "35-50",
C1569&gt;=50, "50-100"
)</f>
        <v>35-50</v>
      </c>
      <c r="AK1569" t="str" cm="1">
        <f t="array" ref="AK1569">_xlfn.IFS(
G1569&lt;6, "&lt;6",
AND(G1569&gt;=6, G1569&lt;12), "6-12",
AND(G1569&gt;=12, G1569&lt;18), "12-18",  AND(G1569&gt;=18, G1569&lt;24), "18-24", G1569&gt;=24, "24-36")</f>
        <v>18-24</v>
      </c>
    </row>
    <row r="1570" spans="1:37" x14ac:dyDescent="0.3">
      <c r="A1570" t="s">
        <v>1670</v>
      </c>
      <c r="B1570" t="s">
        <v>44</v>
      </c>
      <c r="C1570">
        <v>48</v>
      </c>
      <c r="D1570" t="s">
        <v>34</v>
      </c>
      <c r="E1570" t="s">
        <v>45</v>
      </c>
      <c r="F1570">
        <v>10</v>
      </c>
      <c r="G1570">
        <v>1</v>
      </c>
      <c r="H1570" t="s">
        <v>70</v>
      </c>
      <c r="I1570" t="s">
        <v>37</v>
      </c>
      <c r="J1570" t="s">
        <v>34</v>
      </c>
      <c r="K1570" t="s">
        <v>37</v>
      </c>
      <c r="L1570" t="s">
        <v>72</v>
      </c>
      <c r="M1570" t="s">
        <v>37</v>
      </c>
      <c r="N1570" t="s">
        <v>34</v>
      </c>
      <c r="O1570" t="s">
        <v>34</v>
      </c>
      <c r="P1570" t="s">
        <v>34</v>
      </c>
      <c r="Q1570" t="s">
        <v>37</v>
      </c>
      <c r="R1570" t="s">
        <v>37</v>
      </c>
      <c r="S1570" t="s">
        <v>37</v>
      </c>
      <c r="T1570" t="s">
        <v>37</v>
      </c>
      <c r="U1570" t="s">
        <v>39</v>
      </c>
      <c r="V1570" t="s">
        <v>37</v>
      </c>
      <c r="W1570" t="s">
        <v>51</v>
      </c>
      <c r="X1570">
        <v>70.099999999999994</v>
      </c>
      <c r="Y1570">
        <v>3913.3</v>
      </c>
      <c r="Z1570">
        <v>0</v>
      </c>
      <c r="AA1570">
        <v>0</v>
      </c>
      <c r="AB1570">
        <v>2089.0500000000002</v>
      </c>
      <c r="AC1570">
        <v>6002.35</v>
      </c>
      <c r="AD1570" t="s">
        <v>52</v>
      </c>
      <c r="AE1570" t="s">
        <v>58</v>
      </c>
      <c r="AF1570" t="s">
        <v>62</v>
      </c>
      <c r="AG1570">
        <f t="shared" si="48"/>
        <v>1</v>
      </c>
      <c r="AH1570" t="str" cm="1">
        <f t="array" ref="AH1570">_xlfn.IFS(
X1570&lt;=20, "&lt;20",
AND(X1570&gt;=20, X1570&lt;50), "20-50",
AND(X1570&gt;=50, X1570&lt;100), "50-100",
X1570&gt;=100, "&gt;100"
)</f>
        <v>50-100</v>
      </c>
      <c r="AI1570">
        <f t="shared" si="49"/>
        <v>0</v>
      </c>
      <c r="AJ1570" t="str" cm="1">
        <f t="array" ref="AJ1570">_xlfn.IFS(
C1570&lt;=20, "&lt;20",
AND(C1570&gt;=20, C1570&lt;35), "20-35",
AND(C1570&gt;=35, C1570&lt;50), "35-50",
C1570&gt;=50, "50-100"
)</f>
        <v>35-50</v>
      </c>
      <c r="AK1570" t="str" cm="1">
        <f t="array" ref="AK1570">_xlfn.IFS(
G1570&lt;6, "&lt;6",
AND(G1570&gt;=6, G1570&lt;12), "6-12",
AND(G1570&gt;=12, G1570&lt;18), "12-18",  AND(G1570&gt;=18, G1570&lt;24), "18-24", G1570&gt;=24, "24-36")</f>
        <v>&lt;6</v>
      </c>
    </row>
    <row r="1571" spans="1:37" x14ac:dyDescent="0.3">
      <c r="A1571" t="s">
        <v>1671</v>
      </c>
      <c r="B1571" t="s">
        <v>33</v>
      </c>
      <c r="C1571">
        <v>34</v>
      </c>
      <c r="D1571" t="s">
        <v>34</v>
      </c>
      <c r="E1571" t="s">
        <v>45</v>
      </c>
      <c r="F1571">
        <v>4</v>
      </c>
      <c r="G1571">
        <v>2</v>
      </c>
      <c r="H1571" t="s">
        <v>36</v>
      </c>
      <c r="I1571" t="s">
        <v>37</v>
      </c>
      <c r="J1571" t="s">
        <v>37</v>
      </c>
      <c r="K1571" t="s">
        <v>37</v>
      </c>
      <c r="L1571" t="s">
        <v>50</v>
      </c>
      <c r="M1571" t="s">
        <v>34</v>
      </c>
      <c r="N1571" t="s">
        <v>37</v>
      </c>
      <c r="O1571" t="s">
        <v>34</v>
      </c>
      <c r="P1571" t="s">
        <v>37</v>
      </c>
      <c r="Q1571" t="s">
        <v>34</v>
      </c>
      <c r="R1571" t="s">
        <v>34</v>
      </c>
      <c r="S1571" t="s">
        <v>34</v>
      </c>
      <c r="T1571" t="s">
        <v>37</v>
      </c>
      <c r="U1571" t="s">
        <v>39</v>
      </c>
      <c r="V1571" t="s">
        <v>34</v>
      </c>
      <c r="W1571" t="s">
        <v>51</v>
      </c>
      <c r="X1571">
        <v>84.2</v>
      </c>
      <c r="Y1571">
        <v>4299.75</v>
      </c>
      <c r="Z1571">
        <v>39.68</v>
      </c>
      <c r="AA1571">
        <v>0</v>
      </c>
      <c r="AB1571">
        <v>484.5</v>
      </c>
      <c r="AC1571">
        <v>4744.57</v>
      </c>
      <c r="AD1571" t="s">
        <v>41</v>
      </c>
      <c r="AE1571" t="s">
        <v>42</v>
      </c>
      <c r="AF1571" t="s">
        <v>42</v>
      </c>
      <c r="AG1571">
        <f t="shared" si="48"/>
        <v>0</v>
      </c>
      <c r="AH1571" t="str" cm="1">
        <f t="array" ref="AH1571">_xlfn.IFS(
X1571&lt;=20, "&lt;20",
AND(X1571&gt;=20, X1571&lt;50), "20-50",
AND(X1571&gt;=50, X1571&lt;100), "50-100",
X1571&gt;=100, "&gt;100"
)</f>
        <v>50-100</v>
      </c>
      <c r="AI1571">
        <f t="shared" si="49"/>
        <v>0</v>
      </c>
      <c r="AJ1571" t="str" cm="1">
        <f t="array" ref="AJ1571">_xlfn.IFS(
C1571&lt;=20, "&lt;20",
AND(C1571&gt;=20, C1571&lt;35), "20-35",
AND(C1571&gt;=35, C1571&lt;50), "35-50",
C1571&gt;=50, "50-100"
)</f>
        <v>20-35</v>
      </c>
      <c r="AK1571" t="str" cm="1">
        <f t="array" ref="AK1571">_xlfn.IFS(
G1571&lt;6, "&lt;6",
AND(G1571&gt;=6, G1571&lt;12), "6-12",
AND(G1571&gt;=12, G1571&lt;18), "12-18",  AND(G1571&gt;=18, G1571&lt;24), "18-24", G1571&gt;=24, "24-36")</f>
        <v>&lt;6</v>
      </c>
    </row>
    <row r="1572" spans="1:37" x14ac:dyDescent="0.3">
      <c r="A1572" t="s">
        <v>1672</v>
      </c>
      <c r="B1572" t="s">
        <v>33</v>
      </c>
      <c r="C1572">
        <v>38</v>
      </c>
      <c r="D1572" t="s">
        <v>34</v>
      </c>
      <c r="E1572" t="s">
        <v>74</v>
      </c>
      <c r="F1572">
        <v>7</v>
      </c>
      <c r="G1572">
        <v>24</v>
      </c>
      <c r="H1572" t="s">
        <v>57</v>
      </c>
      <c r="I1572" t="s">
        <v>37</v>
      </c>
      <c r="J1572" t="s">
        <v>34</v>
      </c>
      <c r="K1572" t="s">
        <v>34</v>
      </c>
      <c r="L1572" t="s">
        <v>34</v>
      </c>
      <c r="M1572" t="s">
        <v>34</v>
      </c>
      <c r="N1572" t="s">
        <v>34</v>
      </c>
      <c r="O1572" t="s">
        <v>34</v>
      </c>
      <c r="P1572" t="s">
        <v>34</v>
      </c>
      <c r="Q1572" t="s">
        <v>34</v>
      </c>
      <c r="R1572" t="s">
        <v>34</v>
      </c>
      <c r="S1572" t="s">
        <v>34</v>
      </c>
      <c r="T1572" t="s">
        <v>34</v>
      </c>
      <c r="U1572" t="s">
        <v>46</v>
      </c>
      <c r="V1572" t="s">
        <v>37</v>
      </c>
      <c r="W1572" t="s">
        <v>40</v>
      </c>
      <c r="X1572">
        <v>19.7</v>
      </c>
      <c r="Y1572">
        <v>342.4</v>
      </c>
      <c r="Z1572">
        <v>0</v>
      </c>
      <c r="AA1572">
        <v>0</v>
      </c>
      <c r="AB1572">
        <v>91.84</v>
      </c>
      <c r="AC1572">
        <v>434.24</v>
      </c>
      <c r="AD1572" t="s">
        <v>52</v>
      </c>
      <c r="AE1572" t="s">
        <v>100</v>
      </c>
      <c r="AF1572" t="s">
        <v>101</v>
      </c>
      <c r="AG1572">
        <f t="shared" si="48"/>
        <v>1</v>
      </c>
      <c r="AH1572" t="str" cm="1">
        <f t="array" ref="AH1572">_xlfn.IFS(
X1572&lt;=20, "&lt;20",
AND(X1572&gt;=20, X1572&lt;50), "20-50",
AND(X1572&gt;=50, X1572&lt;100), "50-100",
X1572&gt;=100, "&gt;100"
)</f>
        <v>&lt;20</v>
      </c>
      <c r="AI1572">
        <f t="shared" si="49"/>
        <v>0</v>
      </c>
      <c r="AJ1572" t="str" cm="1">
        <f t="array" ref="AJ1572">_xlfn.IFS(
C1572&lt;=20, "&lt;20",
AND(C1572&gt;=20, C1572&lt;35), "20-35",
AND(C1572&gt;=35, C1572&lt;50), "35-50",
C1572&gt;=50, "50-100"
)</f>
        <v>35-50</v>
      </c>
      <c r="AK1572" t="str" cm="1">
        <f t="array" ref="AK1572">_xlfn.IFS(
G1572&lt;6, "&lt;6",
AND(G1572&gt;=6, G1572&lt;12), "6-12",
AND(G1572&gt;=12, G1572&lt;18), "12-18",  AND(G1572&gt;=18, G1572&lt;24), "18-24", G1572&gt;=24, "24-36")</f>
        <v>24-36</v>
      </c>
    </row>
    <row r="1573" spans="1:37" x14ac:dyDescent="0.3">
      <c r="A1573" t="s">
        <v>1673</v>
      </c>
      <c r="B1573" t="s">
        <v>44</v>
      </c>
      <c r="C1573">
        <v>47</v>
      </c>
      <c r="D1573" t="s">
        <v>37</v>
      </c>
      <c r="E1573" t="s">
        <v>76</v>
      </c>
      <c r="F1573">
        <v>7</v>
      </c>
      <c r="G1573">
        <v>18</v>
      </c>
      <c r="H1573" t="s">
        <v>70</v>
      </c>
      <c r="I1573" t="s">
        <v>37</v>
      </c>
      <c r="J1573" t="s">
        <v>37</v>
      </c>
      <c r="K1573" t="s">
        <v>34</v>
      </c>
      <c r="L1573" t="s">
        <v>34</v>
      </c>
      <c r="M1573" t="s">
        <v>34</v>
      </c>
      <c r="N1573" t="s">
        <v>34</v>
      </c>
      <c r="O1573" t="s">
        <v>34</v>
      </c>
      <c r="P1573" t="s">
        <v>34</v>
      </c>
      <c r="Q1573" t="s">
        <v>34</v>
      </c>
      <c r="R1573" t="s">
        <v>34</v>
      </c>
      <c r="S1573" t="s">
        <v>34</v>
      </c>
      <c r="T1573" t="s">
        <v>34</v>
      </c>
      <c r="U1573" t="s">
        <v>39</v>
      </c>
      <c r="V1573" t="s">
        <v>34</v>
      </c>
      <c r="W1573" t="s">
        <v>40</v>
      </c>
      <c r="X1573">
        <v>25.05</v>
      </c>
      <c r="Y1573">
        <v>1171.5</v>
      </c>
      <c r="Z1573">
        <v>16.38</v>
      </c>
      <c r="AA1573">
        <v>0</v>
      </c>
      <c r="AB1573">
        <v>1678.08</v>
      </c>
      <c r="AC1573">
        <v>2833.2</v>
      </c>
      <c r="AD1573" t="s">
        <v>41</v>
      </c>
      <c r="AE1573" t="s">
        <v>42</v>
      </c>
      <c r="AF1573" t="s">
        <v>42</v>
      </c>
      <c r="AG1573">
        <f t="shared" si="48"/>
        <v>0</v>
      </c>
      <c r="AH1573" t="str" cm="1">
        <f t="array" ref="AH1573">_xlfn.IFS(
X1573&lt;=20, "&lt;20",
AND(X1573&gt;=20, X1573&lt;50), "20-50",
AND(X1573&gt;=50, X1573&lt;100), "50-100",
X1573&gt;=100, "&gt;100"
)</f>
        <v>20-50</v>
      </c>
      <c r="AI1573">
        <f t="shared" si="49"/>
        <v>0</v>
      </c>
      <c r="AJ1573" t="str" cm="1">
        <f t="array" ref="AJ1573">_xlfn.IFS(
C1573&lt;=20, "&lt;20",
AND(C1573&gt;=20, C1573&lt;35), "20-35",
AND(C1573&gt;=35, C1573&lt;50), "35-50",
C1573&gt;=50, "50-100"
)</f>
        <v>35-50</v>
      </c>
      <c r="AK1573" t="str" cm="1">
        <f t="array" ref="AK1573">_xlfn.IFS(
G1573&lt;6, "&lt;6",
AND(G1573&gt;=6, G1573&lt;12), "6-12",
AND(G1573&gt;=12, G1573&lt;18), "12-18",  AND(G1573&gt;=18, G1573&lt;24), "18-24", G1573&gt;=24, "24-36")</f>
        <v>18-24</v>
      </c>
    </row>
    <row r="1574" spans="1:37" x14ac:dyDescent="0.3">
      <c r="A1574" t="s">
        <v>1674</v>
      </c>
      <c r="B1574" t="s">
        <v>33</v>
      </c>
      <c r="C1574">
        <v>66</v>
      </c>
      <c r="D1574" t="s">
        <v>37</v>
      </c>
      <c r="E1574" t="s">
        <v>103</v>
      </c>
      <c r="F1574">
        <v>2</v>
      </c>
      <c r="G1574">
        <v>26</v>
      </c>
      <c r="H1574" t="s">
        <v>36</v>
      </c>
      <c r="I1574" t="s">
        <v>37</v>
      </c>
      <c r="J1574" t="s">
        <v>34</v>
      </c>
      <c r="K1574" t="s">
        <v>34</v>
      </c>
      <c r="L1574" t="s">
        <v>34</v>
      </c>
      <c r="M1574" t="s">
        <v>34</v>
      </c>
      <c r="N1574" t="s">
        <v>34</v>
      </c>
      <c r="O1574" t="s">
        <v>34</v>
      </c>
      <c r="P1574" t="s">
        <v>34</v>
      </c>
      <c r="Q1574" t="s">
        <v>34</v>
      </c>
      <c r="R1574" t="s">
        <v>34</v>
      </c>
      <c r="S1574" t="s">
        <v>34</v>
      </c>
      <c r="T1574" t="s">
        <v>34</v>
      </c>
      <c r="U1574" t="s">
        <v>67</v>
      </c>
      <c r="V1574" t="s">
        <v>34</v>
      </c>
      <c r="W1574" t="s">
        <v>40</v>
      </c>
      <c r="X1574">
        <v>20.05</v>
      </c>
      <c r="Y1574">
        <v>388.6</v>
      </c>
      <c r="Z1574">
        <v>0</v>
      </c>
      <c r="AA1574">
        <v>0</v>
      </c>
      <c r="AB1574">
        <v>472.68</v>
      </c>
      <c r="AC1574">
        <v>861.28</v>
      </c>
      <c r="AD1574" t="s">
        <v>41</v>
      </c>
      <c r="AE1574" t="s">
        <v>42</v>
      </c>
      <c r="AF1574" t="s">
        <v>42</v>
      </c>
      <c r="AG1574">
        <f t="shared" si="48"/>
        <v>0</v>
      </c>
      <c r="AH1574" t="str" cm="1">
        <f t="array" ref="AH1574">_xlfn.IFS(
X1574&lt;=20, "&lt;20",
AND(X1574&gt;=20, X1574&lt;50), "20-50",
AND(X1574&gt;=50, X1574&lt;100), "50-100",
X1574&gt;=100, "&gt;100"
)</f>
        <v>20-50</v>
      </c>
      <c r="AI1574">
        <f t="shared" si="49"/>
        <v>0</v>
      </c>
      <c r="AJ1574" t="str" cm="1">
        <f t="array" ref="AJ1574">_xlfn.IFS(
C1574&lt;=20, "&lt;20",
AND(C1574&gt;=20, C1574&lt;35), "20-35",
AND(C1574&gt;=35, C1574&lt;50), "35-50",
C1574&gt;=50, "50-100"
)</f>
        <v>50-100</v>
      </c>
      <c r="AK1574" t="str" cm="1">
        <f t="array" ref="AK1574">_xlfn.IFS(
G1574&lt;6, "&lt;6",
AND(G1574&gt;=6, G1574&lt;12), "6-12",
AND(G1574&gt;=12, G1574&lt;18), "12-18",  AND(G1574&gt;=18, G1574&lt;24), "18-24", G1574&gt;=24, "24-36")</f>
        <v>24-36</v>
      </c>
    </row>
    <row r="1575" spans="1:37" x14ac:dyDescent="0.3">
      <c r="A1575" t="s">
        <v>1675</v>
      </c>
      <c r="B1575" t="s">
        <v>33</v>
      </c>
      <c r="C1575">
        <v>37</v>
      </c>
      <c r="D1575" t="s">
        <v>37</v>
      </c>
      <c r="E1575" t="s">
        <v>48</v>
      </c>
      <c r="F1575">
        <v>9</v>
      </c>
      <c r="G1575">
        <v>24</v>
      </c>
      <c r="H1575" t="s">
        <v>36</v>
      </c>
      <c r="I1575" t="s">
        <v>34</v>
      </c>
      <c r="J1575" t="s">
        <v>34</v>
      </c>
      <c r="K1575" t="s">
        <v>37</v>
      </c>
      <c r="L1575" t="s">
        <v>72</v>
      </c>
      <c r="M1575" t="s">
        <v>37</v>
      </c>
      <c r="N1575" t="s">
        <v>34</v>
      </c>
      <c r="O1575" t="s">
        <v>37</v>
      </c>
      <c r="P1575" t="s">
        <v>37</v>
      </c>
      <c r="Q1575" t="s">
        <v>34</v>
      </c>
      <c r="R1575" t="s">
        <v>34</v>
      </c>
      <c r="S1575" t="s">
        <v>34</v>
      </c>
      <c r="T1575" t="s">
        <v>37</v>
      </c>
      <c r="U1575" t="s">
        <v>67</v>
      </c>
      <c r="V1575" t="s">
        <v>34</v>
      </c>
      <c r="W1575" t="s">
        <v>40</v>
      </c>
      <c r="X1575">
        <v>40.1</v>
      </c>
      <c r="Y1575">
        <v>857.75</v>
      </c>
      <c r="Z1575">
        <v>0</v>
      </c>
      <c r="AA1575">
        <v>0</v>
      </c>
      <c r="AB1575">
        <v>0</v>
      </c>
      <c r="AC1575">
        <v>857.75</v>
      </c>
      <c r="AD1575" t="s">
        <v>41</v>
      </c>
      <c r="AE1575" t="s">
        <v>42</v>
      </c>
      <c r="AF1575" t="s">
        <v>42</v>
      </c>
      <c r="AG1575">
        <f t="shared" si="48"/>
        <v>0</v>
      </c>
      <c r="AH1575" t="str" cm="1">
        <f t="array" ref="AH1575">_xlfn.IFS(
X1575&lt;=20, "&lt;20",
AND(X1575&gt;=20, X1575&lt;50), "20-50",
AND(X1575&gt;=50, X1575&lt;100), "50-100",
X1575&gt;=100, "&gt;100"
)</f>
        <v>20-50</v>
      </c>
      <c r="AI1575">
        <f t="shared" si="49"/>
        <v>0</v>
      </c>
      <c r="AJ1575" t="str" cm="1">
        <f t="array" ref="AJ1575">_xlfn.IFS(
C1575&lt;=20, "&lt;20",
AND(C1575&gt;=20, C1575&lt;35), "20-35",
AND(C1575&gt;=35, C1575&lt;50), "35-50",
C1575&gt;=50, "50-100"
)</f>
        <v>35-50</v>
      </c>
      <c r="AK1575" t="str" cm="1">
        <f t="array" ref="AK1575">_xlfn.IFS(
G1575&lt;6, "&lt;6",
AND(G1575&gt;=6, G1575&lt;12), "6-12",
AND(G1575&gt;=12, G1575&lt;18), "12-18",  AND(G1575&gt;=18, G1575&lt;24), "18-24", G1575&gt;=24, "24-36")</f>
        <v>24-36</v>
      </c>
    </row>
    <row r="1576" spans="1:37" x14ac:dyDescent="0.3">
      <c r="A1576" t="s">
        <v>1676</v>
      </c>
      <c r="B1576" t="s">
        <v>44</v>
      </c>
      <c r="C1576">
        <v>39</v>
      </c>
      <c r="D1576" t="s">
        <v>34</v>
      </c>
      <c r="E1576" t="s">
        <v>69</v>
      </c>
      <c r="F1576">
        <v>1</v>
      </c>
      <c r="G1576">
        <v>31</v>
      </c>
      <c r="H1576" t="s">
        <v>70</v>
      </c>
      <c r="I1576" t="s">
        <v>37</v>
      </c>
      <c r="J1576" t="s">
        <v>34</v>
      </c>
      <c r="K1576" t="s">
        <v>37</v>
      </c>
      <c r="L1576" t="s">
        <v>72</v>
      </c>
      <c r="M1576" t="s">
        <v>37</v>
      </c>
      <c r="N1576" t="s">
        <v>34</v>
      </c>
      <c r="O1576" t="s">
        <v>34</v>
      </c>
      <c r="P1576" t="s">
        <v>34</v>
      </c>
      <c r="Q1576" t="s">
        <v>34</v>
      </c>
      <c r="R1576" t="s">
        <v>34</v>
      </c>
      <c r="S1576" t="s">
        <v>34</v>
      </c>
      <c r="T1576" t="s">
        <v>37</v>
      </c>
      <c r="U1576" t="s">
        <v>46</v>
      </c>
      <c r="V1576" t="s">
        <v>37</v>
      </c>
      <c r="W1576" t="s">
        <v>40</v>
      </c>
      <c r="X1576">
        <v>50.55</v>
      </c>
      <c r="Y1576">
        <v>2832.75</v>
      </c>
      <c r="Z1576">
        <v>0</v>
      </c>
      <c r="AA1576">
        <v>0</v>
      </c>
      <c r="AB1576">
        <v>199.1</v>
      </c>
      <c r="AC1576">
        <v>3031.85</v>
      </c>
      <c r="AD1576" t="s">
        <v>41</v>
      </c>
      <c r="AE1576" t="s">
        <v>42</v>
      </c>
      <c r="AF1576" t="s">
        <v>42</v>
      </c>
      <c r="AG1576">
        <f t="shared" si="48"/>
        <v>0</v>
      </c>
      <c r="AH1576" t="str" cm="1">
        <f t="array" ref="AH1576">_xlfn.IFS(
X1576&lt;=20, "&lt;20",
AND(X1576&gt;=20, X1576&lt;50), "20-50",
AND(X1576&gt;=50, X1576&lt;100), "50-100",
X1576&gt;=100, "&gt;100"
)</f>
        <v>50-100</v>
      </c>
      <c r="AI1576">
        <f t="shared" si="49"/>
        <v>0</v>
      </c>
      <c r="AJ1576" t="str" cm="1">
        <f t="array" ref="AJ1576">_xlfn.IFS(
C1576&lt;=20, "&lt;20",
AND(C1576&gt;=20, C1576&lt;35), "20-35",
AND(C1576&gt;=35, C1576&lt;50), "35-50",
C1576&gt;=50, "50-100"
)</f>
        <v>35-50</v>
      </c>
      <c r="AK1576" t="str" cm="1">
        <f t="array" ref="AK1576">_xlfn.IFS(
G1576&lt;6, "&lt;6",
AND(G1576&gt;=6, G1576&lt;12), "6-12",
AND(G1576&gt;=12, G1576&lt;18), "12-18",  AND(G1576&gt;=18, G1576&lt;24), "18-24", G1576&gt;=24, "24-36")</f>
        <v>24-36</v>
      </c>
    </row>
    <row r="1577" spans="1:37" x14ac:dyDescent="0.3">
      <c r="A1577" t="s">
        <v>1677</v>
      </c>
      <c r="B1577" t="s">
        <v>33</v>
      </c>
      <c r="C1577">
        <v>34</v>
      </c>
      <c r="D1577" t="s">
        <v>34</v>
      </c>
      <c r="E1577" t="s">
        <v>90</v>
      </c>
      <c r="F1577">
        <v>11</v>
      </c>
      <c r="G1577">
        <v>14</v>
      </c>
      <c r="H1577" t="s">
        <v>36</v>
      </c>
      <c r="I1577" t="s">
        <v>37</v>
      </c>
      <c r="J1577" t="s">
        <v>34</v>
      </c>
      <c r="K1577" t="s">
        <v>34</v>
      </c>
      <c r="L1577" t="s">
        <v>34</v>
      </c>
      <c r="M1577" t="s">
        <v>34</v>
      </c>
      <c r="N1577" t="s">
        <v>34</v>
      </c>
      <c r="O1577" t="s">
        <v>34</v>
      </c>
      <c r="P1577" t="s">
        <v>34</v>
      </c>
      <c r="Q1577" t="s">
        <v>34</v>
      </c>
      <c r="R1577" t="s">
        <v>34</v>
      </c>
      <c r="S1577" t="s">
        <v>34</v>
      </c>
      <c r="T1577" t="s">
        <v>34</v>
      </c>
      <c r="U1577" t="s">
        <v>46</v>
      </c>
      <c r="V1577" t="s">
        <v>34</v>
      </c>
      <c r="W1577" t="s">
        <v>40</v>
      </c>
      <c r="X1577">
        <v>20.3</v>
      </c>
      <c r="Y1577">
        <v>41.2</v>
      </c>
      <c r="Z1577">
        <v>0</v>
      </c>
      <c r="AA1577">
        <v>0</v>
      </c>
      <c r="AB1577">
        <v>25.36</v>
      </c>
      <c r="AC1577">
        <v>66.56</v>
      </c>
      <c r="AD1577" t="s">
        <v>85</v>
      </c>
      <c r="AE1577" t="s">
        <v>42</v>
      </c>
      <c r="AF1577" t="s">
        <v>42</v>
      </c>
      <c r="AG1577">
        <f t="shared" si="48"/>
        <v>0</v>
      </c>
      <c r="AH1577" t="str" cm="1">
        <f t="array" ref="AH1577">_xlfn.IFS(
X1577&lt;=20, "&lt;20",
AND(X1577&gt;=20, X1577&lt;50), "20-50",
AND(X1577&gt;=50, X1577&lt;100), "50-100",
X1577&gt;=100, "&gt;100"
)</f>
        <v>20-50</v>
      </c>
      <c r="AI1577">
        <f t="shared" si="49"/>
        <v>1</v>
      </c>
      <c r="AJ1577" t="str" cm="1">
        <f t="array" ref="AJ1577">_xlfn.IFS(
C1577&lt;=20, "&lt;20",
AND(C1577&gt;=20, C1577&lt;35), "20-35",
AND(C1577&gt;=35, C1577&lt;50), "35-50",
C1577&gt;=50, "50-100"
)</f>
        <v>20-35</v>
      </c>
      <c r="AK1577" t="str" cm="1">
        <f t="array" ref="AK1577">_xlfn.IFS(
G1577&lt;6, "&lt;6",
AND(G1577&gt;=6, G1577&lt;12), "6-12",
AND(G1577&gt;=12, G1577&lt;18), "12-18",  AND(G1577&gt;=18, G1577&lt;24), "18-24", G1577&gt;=24, "24-36")</f>
        <v>12-18</v>
      </c>
    </row>
    <row r="1578" spans="1:37" x14ac:dyDescent="0.3">
      <c r="A1578" t="s">
        <v>1678</v>
      </c>
      <c r="B1578" t="s">
        <v>44</v>
      </c>
      <c r="C1578">
        <v>50</v>
      </c>
      <c r="D1578" t="s">
        <v>34</v>
      </c>
      <c r="E1578" t="s">
        <v>61</v>
      </c>
      <c r="F1578">
        <v>13</v>
      </c>
      <c r="G1578">
        <v>7</v>
      </c>
      <c r="H1578" t="s">
        <v>36</v>
      </c>
      <c r="I1578" t="s">
        <v>37</v>
      </c>
      <c r="J1578" t="s">
        <v>34</v>
      </c>
      <c r="K1578" t="s">
        <v>37</v>
      </c>
      <c r="L1578" t="s">
        <v>50</v>
      </c>
      <c r="M1578" t="s">
        <v>34</v>
      </c>
      <c r="N1578" t="s">
        <v>37</v>
      </c>
      <c r="O1578" t="s">
        <v>37</v>
      </c>
      <c r="P1578" t="s">
        <v>37</v>
      </c>
      <c r="Q1578" t="s">
        <v>37</v>
      </c>
      <c r="R1578" t="s">
        <v>34</v>
      </c>
      <c r="S1578" t="s">
        <v>34</v>
      </c>
      <c r="T1578" t="s">
        <v>37</v>
      </c>
      <c r="U1578" t="s">
        <v>46</v>
      </c>
      <c r="V1578" t="s">
        <v>37</v>
      </c>
      <c r="W1578" t="s">
        <v>40</v>
      </c>
      <c r="X1578">
        <v>94.85</v>
      </c>
      <c r="Y1578">
        <v>890.6</v>
      </c>
      <c r="Z1578">
        <v>0</v>
      </c>
      <c r="AA1578">
        <v>0</v>
      </c>
      <c r="AB1578">
        <v>157.22999999999999</v>
      </c>
      <c r="AC1578">
        <v>1047.83</v>
      </c>
      <c r="AD1578" t="s">
        <v>52</v>
      </c>
      <c r="AE1578" t="s">
        <v>94</v>
      </c>
      <c r="AF1578" t="s">
        <v>95</v>
      </c>
      <c r="AG1578">
        <f t="shared" si="48"/>
        <v>1</v>
      </c>
      <c r="AH1578" t="str" cm="1">
        <f t="array" ref="AH1578">_xlfn.IFS(
X1578&lt;=20, "&lt;20",
AND(X1578&gt;=20, X1578&lt;50), "20-50",
AND(X1578&gt;=50, X1578&lt;100), "50-100",
X1578&gt;=100, "&gt;100"
)</f>
        <v>50-100</v>
      </c>
      <c r="AI1578">
        <f t="shared" si="49"/>
        <v>0</v>
      </c>
      <c r="AJ1578" t="str" cm="1">
        <f t="array" ref="AJ1578">_xlfn.IFS(
C1578&lt;=20, "&lt;20",
AND(C1578&gt;=20, C1578&lt;35), "20-35",
AND(C1578&gt;=35, C1578&lt;50), "35-50",
C1578&gt;=50, "50-100"
)</f>
        <v>50-100</v>
      </c>
      <c r="AK1578" t="str" cm="1">
        <f t="array" ref="AK1578">_xlfn.IFS(
G1578&lt;6, "&lt;6",
AND(G1578&gt;=6, G1578&lt;12), "6-12",
AND(G1578&gt;=12, G1578&lt;18), "12-18",  AND(G1578&gt;=18, G1578&lt;24), "18-24", G1578&gt;=24, "24-36")</f>
        <v>6-12</v>
      </c>
    </row>
    <row r="1579" spans="1:37" x14ac:dyDescent="0.3">
      <c r="A1579" t="s">
        <v>1679</v>
      </c>
      <c r="B1579" t="s">
        <v>44</v>
      </c>
      <c r="C1579">
        <v>44</v>
      </c>
      <c r="D1579" t="s">
        <v>34</v>
      </c>
      <c r="E1579" t="s">
        <v>82</v>
      </c>
      <c r="F1579">
        <v>9</v>
      </c>
      <c r="G1579">
        <v>16</v>
      </c>
      <c r="H1579" t="s">
        <v>110</v>
      </c>
      <c r="I1579" t="s">
        <v>37</v>
      </c>
      <c r="J1579" t="s">
        <v>34</v>
      </c>
      <c r="K1579" t="s">
        <v>34</v>
      </c>
      <c r="L1579" t="s">
        <v>34</v>
      </c>
      <c r="M1579" t="s">
        <v>34</v>
      </c>
      <c r="N1579" t="s">
        <v>34</v>
      </c>
      <c r="O1579" t="s">
        <v>34</v>
      </c>
      <c r="P1579" t="s">
        <v>34</v>
      </c>
      <c r="Q1579" t="s">
        <v>34</v>
      </c>
      <c r="R1579" t="s">
        <v>34</v>
      </c>
      <c r="S1579" t="s">
        <v>34</v>
      </c>
      <c r="T1579" t="s">
        <v>34</v>
      </c>
      <c r="U1579" t="s">
        <v>67</v>
      </c>
      <c r="V1579" t="s">
        <v>34</v>
      </c>
      <c r="W1579" t="s">
        <v>40</v>
      </c>
      <c r="X1579">
        <v>20.350000000000001</v>
      </c>
      <c r="Y1579">
        <v>531.6</v>
      </c>
      <c r="Z1579">
        <v>0</v>
      </c>
      <c r="AA1579">
        <v>0</v>
      </c>
      <c r="AB1579">
        <v>1073.79</v>
      </c>
      <c r="AC1579">
        <v>1605.39</v>
      </c>
      <c r="AD1579" t="s">
        <v>41</v>
      </c>
      <c r="AE1579" t="s">
        <v>42</v>
      </c>
      <c r="AF1579" t="s">
        <v>42</v>
      </c>
      <c r="AG1579">
        <f t="shared" si="48"/>
        <v>0</v>
      </c>
      <c r="AH1579" t="str" cm="1">
        <f t="array" ref="AH1579">_xlfn.IFS(
X1579&lt;=20, "&lt;20",
AND(X1579&gt;=20, X1579&lt;50), "20-50",
AND(X1579&gt;=50, X1579&lt;100), "50-100",
X1579&gt;=100, "&gt;100"
)</f>
        <v>20-50</v>
      </c>
      <c r="AI1579">
        <f t="shared" si="49"/>
        <v>0</v>
      </c>
      <c r="AJ1579" t="str" cm="1">
        <f t="array" ref="AJ1579">_xlfn.IFS(
C1579&lt;=20, "&lt;20",
AND(C1579&gt;=20, C1579&lt;35), "20-35",
AND(C1579&gt;=35, C1579&lt;50), "35-50",
C1579&gt;=50, "50-100"
)</f>
        <v>35-50</v>
      </c>
      <c r="AK1579" t="str" cm="1">
        <f t="array" ref="AK1579">_xlfn.IFS(
G1579&lt;6, "&lt;6",
AND(G1579&gt;=6, G1579&lt;12), "6-12",
AND(G1579&gt;=12, G1579&lt;18), "12-18",  AND(G1579&gt;=18, G1579&lt;24), "18-24", G1579&gt;=24, "24-36")</f>
        <v>12-18</v>
      </c>
    </row>
    <row r="1580" spans="1:37" x14ac:dyDescent="0.3">
      <c r="A1580" t="s">
        <v>1680</v>
      </c>
      <c r="B1580" t="s">
        <v>44</v>
      </c>
      <c r="C1580">
        <v>49</v>
      </c>
      <c r="D1580" t="s">
        <v>34</v>
      </c>
      <c r="E1580" t="s">
        <v>64</v>
      </c>
      <c r="F1580">
        <v>8</v>
      </c>
      <c r="G1580">
        <v>8</v>
      </c>
      <c r="H1580" t="s">
        <v>36</v>
      </c>
      <c r="I1580" t="s">
        <v>34</v>
      </c>
      <c r="J1580" t="s">
        <v>34</v>
      </c>
      <c r="K1580" t="s">
        <v>37</v>
      </c>
      <c r="L1580" t="s">
        <v>72</v>
      </c>
      <c r="M1580" t="s">
        <v>34</v>
      </c>
      <c r="N1580" t="s">
        <v>34</v>
      </c>
      <c r="O1580" t="s">
        <v>34</v>
      </c>
      <c r="P1580" t="s">
        <v>34</v>
      </c>
      <c r="Q1580" t="s">
        <v>34</v>
      </c>
      <c r="R1580" t="s">
        <v>34</v>
      </c>
      <c r="S1580" t="s">
        <v>34</v>
      </c>
      <c r="T1580" t="s">
        <v>34</v>
      </c>
      <c r="U1580" t="s">
        <v>46</v>
      </c>
      <c r="V1580" t="s">
        <v>34</v>
      </c>
      <c r="W1580" t="s">
        <v>51</v>
      </c>
      <c r="X1580">
        <v>24.15</v>
      </c>
      <c r="Y1580">
        <v>812.5</v>
      </c>
      <c r="Z1580">
        <v>0</v>
      </c>
      <c r="AA1580">
        <v>40</v>
      </c>
      <c r="AB1580">
        <v>0</v>
      </c>
      <c r="AC1580">
        <v>852.5</v>
      </c>
      <c r="AD1580" t="s">
        <v>41</v>
      </c>
      <c r="AE1580" t="s">
        <v>42</v>
      </c>
      <c r="AF1580" t="s">
        <v>42</v>
      </c>
      <c r="AG1580">
        <f t="shared" si="48"/>
        <v>0</v>
      </c>
      <c r="AH1580" t="str" cm="1">
        <f t="array" ref="AH1580">_xlfn.IFS(
X1580&lt;=20, "&lt;20",
AND(X1580&gt;=20, X1580&lt;50), "20-50",
AND(X1580&gt;=50, X1580&lt;100), "50-100",
X1580&gt;=100, "&gt;100"
)</f>
        <v>20-50</v>
      </c>
      <c r="AI1580">
        <f t="shared" si="49"/>
        <v>0</v>
      </c>
      <c r="AJ1580" t="str" cm="1">
        <f t="array" ref="AJ1580">_xlfn.IFS(
C1580&lt;=20, "&lt;20",
AND(C1580&gt;=20, C1580&lt;35), "20-35",
AND(C1580&gt;=35, C1580&lt;50), "35-50",
C1580&gt;=50, "50-100"
)</f>
        <v>35-50</v>
      </c>
      <c r="AK1580" t="str" cm="1">
        <f t="array" ref="AK1580">_xlfn.IFS(
G1580&lt;6, "&lt;6",
AND(G1580&gt;=6, G1580&lt;12), "6-12",
AND(G1580&gt;=12, G1580&lt;18), "12-18",  AND(G1580&gt;=18, G1580&lt;24), "18-24", G1580&gt;=24, "24-36")</f>
        <v>6-12</v>
      </c>
    </row>
    <row r="1581" spans="1:37" x14ac:dyDescent="0.3">
      <c r="A1581" t="s">
        <v>1681</v>
      </c>
      <c r="B1581" t="s">
        <v>33</v>
      </c>
      <c r="C1581">
        <v>50</v>
      </c>
      <c r="D1581" t="s">
        <v>37</v>
      </c>
      <c r="E1581" t="s">
        <v>87</v>
      </c>
      <c r="F1581">
        <v>11</v>
      </c>
      <c r="G1581">
        <v>3</v>
      </c>
      <c r="H1581" t="s">
        <v>36</v>
      </c>
      <c r="I1581" t="s">
        <v>37</v>
      </c>
      <c r="J1581" t="s">
        <v>34</v>
      </c>
      <c r="K1581" t="s">
        <v>34</v>
      </c>
      <c r="L1581" t="s">
        <v>34</v>
      </c>
      <c r="M1581" t="s">
        <v>34</v>
      </c>
      <c r="N1581" t="s">
        <v>34</v>
      </c>
      <c r="O1581" t="s">
        <v>34</v>
      </c>
      <c r="P1581" t="s">
        <v>34</v>
      </c>
      <c r="Q1581" t="s">
        <v>34</v>
      </c>
      <c r="R1581" t="s">
        <v>34</v>
      </c>
      <c r="S1581" t="s">
        <v>34</v>
      </c>
      <c r="T1581" t="s">
        <v>34</v>
      </c>
      <c r="U1581" t="s">
        <v>67</v>
      </c>
      <c r="V1581" t="s">
        <v>34</v>
      </c>
      <c r="W1581" t="s">
        <v>40</v>
      </c>
      <c r="X1581">
        <v>20.5</v>
      </c>
      <c r="Y1581">
        <v>1191.4000000000001</v>
      </c>
      <c r="Z1581">
        <v>36.92</v>
      </c>
      <c r="AA1581">
        <v>0</v>
      </c>
      <c r="AB1581">
        <v>1499.88</v>
      </c>
      <c r="AC1581">
        <v>2654.36</v>
      </c>
      <c r="AD1581" t="s">
        <v>41</v>
      </c>
      <c r="AE1581" t="s">
        <v>42</v>
      </c>
      <c r="AF1581" t="s">
        <v>42</v>
      </c>
      <c r="AG1581">
        <f t="shared" si="48"/>
        <v>0</v>
      </c>
      <c r="AH1581" t="str" cm="1">
        <f t="array" ref="AH1581">_xlfn.IFS(
X1581&lt;=20, "&lt;20",
AND(X1581&gt;=20, X1581&lt;50), "20-50",
AND(X1581&gt;=50, X1581&lt;100), "50-100",
X1581&gt;=100, "&gt;100"
)</f>
        <v>20-50</v>
      </c>
      <c r="AI1581">
        <f t="shared" si="49"/>
        <v>0</v>
      </c>
      <c r="AJ1581" t="str" cm="1">
        <f t="array" ref="AJ1581">_xlfn.IFS(
C1581&lt;=20, "&lt;20",
AND(C1581&gt;=20, C1581&lt;35), "20-35",
AND(C1581&gt;=35, C1581&lt;50), "35-50",
C1581&gt;=50, "50-100"
)</f>
        <v>50-100</v>
      </c>
      <c r="AK1581" t="str" cm="1">
        <f t="array" ref="AK1581">_xlfn.IFS(
G1581&lt;6, "&lt;6",
AND(G1581&gt;=6, G1581&lt;12), "6-12",
AND(G1581&gt;=12, G1581&lt;18), "12-18",  AND(G1581&gt;=18, G1581&lt;24), "18-24", G1581&gt;=24, "24-36")</f>
        <v>&lt;6</v>
      </c>
    </row>
    <row r="1582" spans="1:37" x14ac:dyDescent="0.3">
      <c r="A1582" t="s">
        <v>1682</v>
      </c>
      <c r="B1582" t="s">
        <v>44</v>
      </c>
      <c r="C1582">
        <v>56</v>
      </c>
      <c r="D1582" t="s">
        <v>37</v>
      </c>
      <c r="E1582" t="s">
        <v>158</v>
      </c>
      <c r="F1582">
        <v>6</v>
      </c>
      <c r="G1582">
        <v>21</v>
      </c>
      <c r="H1582" t="s">
        <v>36</v>
      </c>
      <c r="I1582" t="s">
        <v>37</v>
      </c>
      <c r="J1582" t="s">
        <v>37</v>
      </c>
      <c r="K1582" t="s">
        <v>37</v>
      </c>
      <c r="L1582" t="s">
        <v>50</v>
      </c>
      <c r="M1582" t="s">
        <v>37</v>
      </c>
      <c r="N1582" t="s">
        <v>34</v>
      </c>
      <c r="O1582" t="s">
        <v>37</v>
      </c>
      <c r="P1582" t="s">
        <v>34</v>
      </c>
      <c r="Q1582" t="s">
        <v>34</v>
      </c>
      <c r="R1582" t="s">
        <v>37</v>
      </c>
      <c r="S1582" t="s">
        <v>37</v>
      </c>
      <c r="T1582" t="s">
        <v>37</v>
      </c>
      <c r="U1582" t="s">
        <v>46</v>
      </c>
      <c r="V1582" t="s">
        <v>37</v>
      </c>
      <c r="W1582" t="s">
        <v>51</v>
      </c>
      <c r="X1582">
        <v>94.4</v>
      </c>
      <c r="Y1582">
        <v>4014.6</v>
      </c>
      <c r="Z1582">
        <v>0</v>
      </c>
      <c r="AA1582">
        <v>0</v>
      </c>
      <c r="AB1582">
        <v>1728.72</v>
      </c>
      <c r="AC1582">
        <v>5743.32</v>
      </c>
      <c r="AD1582" t="s">
        <v>41</v>
      </c>
      <c r="AE1582" t="s">
        <v>42</v>
      </c>
      <c r="AF1582" t="s">
        <v>42</v>
      </c>
      <c r="AG1582">
        <f t="shared" si="48"/>
        <v>0</v>
      </c>
      <c r="AH1582" t="str" cm="1">
        <f t="array" ref="AH1582">_xlfn.IFS(
X1582&lt;=20, "&lt;20",
AND(X1582&gt;=20, X1582&lt;50), "20-50",
AND(X1582&gt;=50, X1582&lt;100), "50-100",
X1582&gt;=100, "&gt;100"
)</f>
        <v>50-100</v>
      </c>
      <c r="AI1582">
        <f t="shared" si="49"/>
        <v>0</v>
      </c>
      <c r="AJ1582" t="str" cm="1">
        <f t="array" ref="AJ1582">_xlfn.IFS(
C1582&lt;=20, "&lt;20",
AND(C1582&gt;=20, C1582&lt;35), "20-35",
AND(C1582&gt;=35, C1582&lt;50), "35-50",
C1582&gt;=50, "50-100"
)</f>
        <v>50-100</v>
      </c>
      <c r="AK1582" t="str" cm="1">
        <f t="array" ref="AK1582">_xlfn.IFS(
G1582&lt;6, "&lt;6",
AND(G1582&gt;=6, G1582&lt;12), "6-12",
AND(G1582&gt;=12, G1582&lt;18), "12-18",  AND(G1582&gt;=18, G1582&lt;24), "18-24", G1582&gt;=24, "24-36")</f>
        <v>18-24</v>
      </c>
    </row>
    <row r="1583" spans="1:37" x14ac:dyDescent="0.3">
      <c r="A1583" t="s">
        <v>1683</v>
      </c>
      <c r="B1583" t="s">
        <v>44</v>
      </c>
      <c r="C1583">
        <v>61</v>
      </c>
      <c r="D1583" t="s">
        <v>34</v>
      </c>
      <c r="E1583" t="s">
        <v>90</v>
      </c>
      <c r="F1583">
        <v>13</v>
      </c>
      <c r="G1583">
        <v>35</v>
      </c>
      <c r="H1583" t="s">
        <v>70</v>
      </c>
      <c r="I1583" t="s">
        <v>37</v>
      </c>
      <c r="J1583" t="s">
        <v>34</v>
      </c>
      <c r="K1583" t="s">
        <v>37</v>
      </c>
      <c r="L1583" t="s">
        <v>38</v>
      </c>
      <c r="M1583" t="s">
        <v>37</v>
      </c>
      <c r="N1583" t="s">
        <v>37</v>
      </c>
      <c r="O1583" t="s">
        <v>37</v>
      </c>
      <c r="P1583" t="s">
        <v>34</v>
      </c>
      <c r="Q1583" t="s">
        <v>34</v>
      </c>
      <c r="R1583" t="s">
        <v>34</v>
      </c>
      <c r="S1583" t="s">
        <v>34</v>
      </c>
      <c r="T1583" t="s">
        <v>34</v>
      </c>
      <c r="U1583" t="s">
        <v>39</v>
      </c>
      <c r="V1583" t="s">
        <v>37</v>
      </c>
      <c r="W1583" t="s">
        <v>40</v>
      </c>
      <c r="X1583">
        <v>61.5</v>
      </c>
      <c r="Y1583">
        <v>2722.2</v>
      </c>
      <c r="Z1583">
        <v>0</v>
      </c>
      <c r="AA1583">
        <v>150</v>
      </c>
      <c r="AB1583">
        <v>1974.28</v>
      </c>
      <c r="AC1583">
        <v>4846.4799999999996</v>
      </c>
      <c r="AD1583" t="s">
        <v>41</v>
      </c>
      <c r="AE1583" t="s">
        <v>42</v>
      </c>
      <c r="AF1583" t="s">
        <v>42</v>
      </c>
      <c r="AG1583">
        <f t="shared" si="48"/>
        <v>0</v>
      </c>
      <c r="AH1583" t="str" cm="1">
        <f t="array" ref="AH1583">_xlfn.IFS(
X1583&lt;=20, "&lt;20",
AND(X1583&gt;=20, X1583&lt;50), "20-50",
AND(X1583&gt;=50, X1583&lt;100), "50-100",
X1583&gt;=100, "&gt;100"
)</f>
        <v>50-100</v>
      </c>
      <c r="AI1583">
        <f t="shared" si="49"/>
        <v>0</v>
      </c>
      <c r="AJ1583" t="str" cm="1">
        <f t="array" ref="AJ1583">_xlfn.IFS(
C1583&lt;=20, "&lt;20",
AND(C1583&gt;=20, C1583&lt;35), "20-35",
AND(C1583&gt;=35, C1583&lt;50), "35-50",
C1583&gt;=50, "50-100"
)</f>
        <v>50-100</v>
      </c>
      <c r="AK1583" t="str" cm="1">
        <f t="array" ref="AK1583">_xlfn.IFS(
G1583&lt;6, "&lt;6",
AND(G1583&gt;=6, G1583&lt;12), "6-12",
AND(G1583&gt;=12, G1583&lt;18), "12-18",  AND(G1583&gt;=18, G1583&lt;24), "18-24", G1583&gt;=24, "24-36")</f>
        <v>24-36</v>
      </c>
    </row>
    <row r="1584" spans="1:37" x14ac:dyDescent="0.3">
      <c r="A1584" t="s">
        <v>1684</v>
      </c>
      <c r="B1584" t="s">
        <v>44</v>
      </c>
      <c r="C1584">
        <v>34</v>
      </c>
      <c r="D1584" t="s">
        <v>37</v>
      </c>
      <c r="E1584" t="s">
        <v>82</v>
      </c>
      <c r="F1584">
        <v>14</v>
      </c>
      <c r="G1584">
        <v>31</v>
      </c>
      <c r="H1584" t="s">
        <v>36</v>
      </c>
      <c r="I1584" t="s">
        <v>37</v>
      </c>
      <c r="J1584" t="s">
        <v>34</v>
      </c>
      <c r="K1584" t="s">
        <v>37</v>
      </c>
      <c r="L1584" t="s">
        <v>38</v>
      </c>
      <c r="M1584" t="s">
        <v>37</v>
      </c>
      <c r="N1584" t="s">
        <v>34</v>
      </c>
      <c r="O1584" t="s">
        <v>37</v>
      </c>
      <c r="P1584" t="s">
        <v>34</v>
      </c>
      <c r="Q1584" t="s">
        <v>37</v>
      </c>
      <c r="R1584" t="s">
        <v>37</v>
      </c>
      <c r="S1584" t="s">
        <v>37</v>
      </c>
      <c r="T1584" t="s">
        <v>37</v>
      </c>
      <c r="U1584" t="s">
        <v>67</v>
      </c>
      <c r="V1584" t="s">
        <v>34</v>
      </c>
      <c r="W1584" t="s">
        <v>51</v>
      </c>
      <c r="X1584">
        <v>75.2</v>
      </c>
      <c r="Y1584">
        <v>3254.35</v>
      </c>
      <c r="Z1584">
        <v>0</v>
      </c>
      <c r="AA1584">
        <v>0</v>
      </c>
      <c r="AB1584">
        <v>1289.1400000000001</v>
      </c>
      <c r="AC1584">
        <v>4543.49</v>
      </c>
      <c r="AD1584" t="s">
        <v>41</v>
      </c>
      <c r="AE1584" t="s">
        <v>42</v>
      </c>
      <c r="AF1584" t="s">
        <v>42</v>
      </c>
      <c r="AG1584">
        <f t="shared" si="48"/>
        <v>0</v>
      </c>
      <c r="AH1584" t="str" cm="1">
        <f t="array" ref="AH1584">_xlfn.IFS(
X1584&lt;=20, "&lt;20",
AND(X1584&gt;=20, X1584&lt;50), "20-50",
AND(X1584&gt;=50, X1584&lt;100), "50-100",
X1584&gt;=100, "&gt;100"
)</f>
        <v>50-100</v>
      </c>
      <c r="AI1584">
        <f t="shared" si="49"/>
        <v>0</v>
      </c>
      <c r="AJ1584" t="str" cm="1">
        <f t="array" ref="AJ1584">_xlfn.IFS(
C1584&lt;=20, "&lt;20",
AND(C1584&gt;=20, C1584&lt;35), "20-35",
AND(C1584&gt;=35, C1584&lt;50), "35-50",
C1584&gt;=50, "50-100"
)</f>
        <v>20-35</v>
      </c>
      <c r="AK1584" t="str" cm="1">
        <f t="array" ref="AK1584">_xlfn.IFS(
G1584&lt;6, "&lt;6",
AND(G1584&gt;=6, G1584&lt;12), "6-12",
AND(G1584&gt;=12, G1584&lt;18), "12-18",  AND(G1584&gt;=18, G1584&lt;24), "18-24", G1584&gt;=24, "24-36")</f>
        <v>24-36</v>
      </c>
    </row>
    <row r="1585" spans="1:37" x14ac:dyDescent="0.3">
      <c r="A1585" t="s">
        <v>1685</v>
      </c>
      <c r="B1585" t="s">
        <v>44</v>
      </c>
      <c r="C1585">
        <v>24</v>
      </c>
      <c r="D1585" t="s">
        <v>34</v>
      </c>
      <c r="E1585" t="s">
        <v>136</v>
      </c>
      <c r="F1585">
        <v>4</v>
      </c>
      <c r="G1585">
        <v>11</v>
      </c>
      <c r="H1585" t="s">
        <v>49</v>
      </c>
      <c r="I1585" t="s">
        <v>37</v>
      </c>
      <c r="J1585" t="s">
        <v>34</v>
      </c>
      <c r="K1585" t="s">
        <v>34</v>
      </c>
      <c r="L1585" t="s">
        <v>34</v>
      </c>
      <c r="M1585" t="s">
        <v>34</v>
      </c>
      <c r="N1585" t="s">
        <v>34</v>
      </c>
      <c r="O1585" t="s">
        <v>34</v>
      </c>
      <c r="P1585" t="s">
        <v>34</v>
      </c>
      <c r="Q1585" t="s">
        <v>34</v>
      </c>
      <c r="R1585" t="s">
        <v>34</v>
      </c>
      <c r="S1585" t="s">
        <v>34</v>
      </c>
      <c r="T1585" t="s">
        <v>34</v>
      </c>
      <c r="U1585" t="s">
        <v>39</v>
      </c>
      <c r="V1585" t="s">
        <v>34</v>
      </c>
      <c r="W1585" t="s">
        <v>143</v>
      </c>
      <c r="X1585">
        <v>-2</v>
      </c>
      <c r="Y1585">
        <v>134.05000000000001</v>
      </c>
      <c r="Z1585">
        <v>0</v>
      </c>
      <c r="AA1585">
        <v>0</v>
      </c>
      <c r="AB1585">
        <v>291.48</v>
      </c>
      <c r="AC1585">
        <v>425.53</v>
      </c>
      <c r="AD1585" t="s">
        <v>41</v>
      </c>
      <c r="AE1585" t="s">
        <v>42</v>
      </c>
      <c r="AF1585" t="s">
        <v>42</v>
      </c>
      <c r="AG1585">
        <f t="shared" si="48"/>
        <v>0</v>
      </c>
      <c r="AH1585" t="str" cm="1">
        <f t="array" ref="AH1585">_xlfn.IFS(
X1585&lt;=20, "&lt;20",
AND(X1585&gt;=20, X1585&lt;50), "20-50",
AND(X1585&gt;=50, X1585&lt;100), "50-100",
X1585&gt;=100, "&gt;100"
)</f>
        <v>&lt;20</v>
      </c>
      <c r="AI1585">
        <f t="shared" si="49"/>
        <v>0</v>
      </c>
      <c r="AJ1585" t="str" cm="1">
        <f t="array" ref="AJ1585">_xlfn.IFS(
C1585&lt;=20, "&lt;20",
AND(C1585&gt;=20, C1585&lt;35), "20-35",
AND(C1585&gt;=35, C1585&lt;50), "35-50",
C1585&gt;=50, "50-100"
)</f>
        <v>20-35</v>
      </c>
      <c r="AK1585" t="str" cm="1">
        <f t="array" ref="AK1585">_xlfn.IFS(
G1585&lt;6, "&lt;6",
AND(G1585&gt;=6, G1585&lt;12), "6-12",
AND(G1585&gt;=12, G1585&lt;18), "12-18",  AND(G1585&gt;=18, G1585&lt;24), "18-24", G1585&gt;=24, "24-36")</f>
        <v>6-12</v>
      </c>
    </row>
    <row r="1586" spans="1:37" x14ac:dyDescent="0.3">
      <c r="A1586" t="s">
        <v>1686</v>
      </c>
      <c r="B1586" t="s">
        <v>44</v>
      </c>
      <c r="C1586">
        <v>78</v>
      </c>
      <c r="D1586" t="s">
        <v>37</v>
      </c>
      <c r="E1586" t="s">
        <v>56</v>
      </c>
      <c r="F1586">
        <v>5</v>
      </c>
      <c r="G1586">
        <v>7</v>
      </c>
      <c r="H1586" t="s">
        <v>36</v>
      </c>
      <c r="I1586" t="s">
        <v>37</v>
      </c>
      <c r="J1586" t="s">
        <v>37</v>
      </c>
      <c r="K1586" t="s">
        <v>37</v>
      </c>
      <c r="L1586" t="s">
        <v>50</v>
      </c>
      <c r="M1586" t="s">
        <v>34</v>
      </c>
      <c r="N1586" t="s">
        <v>34</v>
      </c>
      <c r="O1586" t="s">
        <v>37</v>
      </c>
      <c r="P1586" t="s">
        <v>37</v>
      </c>
      <c r="Q1586" t="s">
        <v>37</v>
      </c>
      <c r="R1586" t="s">
        <v>37</v>
      </c>
      <c r="S1586" t="s">
        <v>34</v>
      </c>
      <c r="T1586" t="s">
        <v>37</v>
      </c>
      <c r="U1586" t="s">
        <v>46</v>
      </c>
      <c r="V1586" t="s">
        <v>37</v>
      </c>
      <c r="W1586" t="s">
        <v>51</v>
      </c>
      <c r="X1586">
        <v>103.3</v>
      </c>
      <c r="Y1586">
        <v>2890.65</v>
      </c>
      <c r="Z1586">
        <v>0</v>
      </c>
      <c r="AA1586">
        <v>0</v>
      </c>
      <c r="AB1586">
        <v>787.92</v>
      </c>
      <c r="AC1586">
        <v>3678.57</v>
      </c>
      <c r="AD1586" t="s">
        <v>52</v>
      </c>
      <c r="AE1586" t="s">
        <v>53</v>
      </c>
      <c r="AF1586" t="s">
        <v>91</v>
      </c>
      <c r="AG1586">
        <f t="shared" si="48"/>
        <v>1</v>
      </c>
      <c r="AH1586" t="str" cm="1">
        <f t="array" ref="AH1586">_xlfn.IFS(
X1586&lt;=20, "&lt;20",
AND(X1586&gt;=20, X1586&lt;50), "20-50",
AND(X1586&gt;=50, X1586&lt;100), "50-100",
X1586&gt;=100, "&gt;100"
)</f>
        <v>&gt;100</v>
      </c>
      <c r="AI1586">
        <f t="shared" si="49"/>
        <v>0</v>
      </c>
      <c r="AJ1586" t="str" cm="1">
        <f t="array" ref="AJ1586">_xlfn.IFS(
C1586&lt;=20, "&lt;20",
AND(C1586&gt;=20, C1586&lt;35), "20-35",
AND(C1586&gt;=35, C1586&lt;50), "35-50",
C1586&gt;=50, "50-100"
)</f>
        <v>50-100</v>
      </c>
      <c r="AK1586" t="str" cm="1">
        <f t="array" ref="AK1586">_xlfn.IFS(
G1586&lt;6, "&lt;6",
AND(G1586&gt;=6, G1586&lt;12), "6-12",
AND(G1586&gt;=12, G1586&lt;18), "12-18",  AND(G1586&gt;=18, G1586&lt;24), "18-24", G1586&gt;=24, "24-36")</f>
        <v>6-12</v>
      </c>
    </row>
    <row r="1587" spans="1:37" x14ac:dyDescent="0.3">
      <c r="A1587" t="s">
        <v>1687</v>
      </c>
      <c r="B1587" t="s">
        <v>33</v>
      </c>
      <c r="C1587">
        <v>24</v>
      </c>
      <c r="D1587" t="s">
        <v>37</v>
      </c>
      <c r="E1587" t="s">
        <v>56</v>
      </c>
      <c r="F1587">
        <v>7</v>
      </c>
      <c r="G1587">
        <v>6</v>
      </c>
      <c r="H1587" t="s">
        <v>36</v>
      </c>
      <c r="I1587" t="s">
        <v>37</v>
      </c>
      <c r="J1587" t="s">
        <v>34</v>
      </c>
      <c r="K1587" t="s">
        <v>37</v>
      </c>
      <c r="L1587" t="s">
        <v>50</v>
      </c>
      <c r="M1587" t="s">
        <v>34</v>
      </c>
      <c r="N1587" t="s">
        <v>34</v>
      </c>
      <c r="O1587" t="s">
        <v>37</v>
      </c>
      <c r="P1587" t="s">
        <v>34</v>
      </c>
      <c r="Q1587" t="s">
        <v>37</v>
      </c>
      <c r="R1587" t="s">
        <v>37</v>
      </c>
      <c r="S1587" t="s">
        <v>37</v>
      </c>
      <c r="T1587" t="s">
        <v>37</v>
      </c>
      <c r="U1587" t="s">
        <v>46</v>
      </c>
      <c r="V1587" t="s">
        <v>37</v>
      </c>
      <c r="W1587" t="s">
        <v>51</v>
      </c>
      <c r="X1587">
        <v>94.9</v>
      </c>
      <c r="Y1587">
        <v>3848</v>
      </c>
      <c r="Z1587">
        <v>0</v>
      </c>
      <c r="AA1587">
        <v>0</v>
      </c>
      <c r="AB1587">
        <v>1770.79</v>
      </c>
      <c r="AC1587">
        <v>5618.79</v>
      </c>
      <c r="AD1587" t="s">
        <v>41</v>
      </c>
      <c r="AE1587" t="s">
        <v>42</v>
      </c>
      <c r="AF1587" t="s">
        <v>42</v>
      </c>
      <c r="AG1587">
        <f t="shared" si="48"/>
        <v>0</v>
      </c>
      <c r="AH1587" t="str" cm="1">
        <f t="array" ref="AH1587">_xlfn.IFS(
X1587&lt;=20, "&lt;20",
AND(X1587&gt;=20, X1587&lt;50), "20-50",
AND(X1587&gt;=50, X1587&lt;100), "50-100",
X1587&gt;=100, "&gt;100"
)</f>
        <v>50-100</v>
      </c>
      <c r="AI1587">
        <f t="shared" si="49"/>
        <v>0</v>
      </c>
      <c r="AJ1587" t="str" cm="1">
        <f t="array" ref="AJ1587">_xlfn.IFS(
C1587&lt;=20, "&lt;20",
AND(C1587&gt;=20, C1587&lt;35), "20-35",
AND(C1587&gt;=35, C1587&lt;50), "35-50",
C1587&gt;=50, "50-100"
)</f>
        <v>20-35</v>
      </c>
      <c r="AK1587" t="str" cm="1">
        <f t="array" ref="AK1587">_xlfn.IFS(
G1587&lt;6, "&lt;6",
AND(G1587&gt;=6, G1587&lt;12), "6-12",
AND(G1587&gt;=12, G1587&lt;18), "12-18",  AND(G1587&gt;=18, G1587&lt;24), "18-24", G1587&gt;=24, "24-36")</f>
        <v>6-12</v>
      </c>
    </row>
    <row r="1588" spans="1:37" x14ac:dyDescent="0.3">
      <c r="A1588" t="s">
        <v>1688</v>
      </c>
      <c r="B1588" t="s">
        <v>33</v>
      </c>
      <c r="C1588">
        <v>49</v>
      </c>
      <c r="D1588" t="s">
        <v>34</v>
      </c>
      <c r="E1588" t="s">
        <v>103</v>
      </c>
      <c r="F1588">
        <v>0</v>
      </c>
      <c r="G1588">
        <v>4</v>
      </c>
      <c r="H1588" t="s">
        <v>110</v>
      </c>
      <c r="I1588" t="s">
        <v>37</v>
      </c>
      <c r="J1588" t="s">
        <v>37</v>
      </c>
      <c r="K1588" t="s">
        <v>37</v>
      </c>
      <c r="L1588" t="s">
        <v>50</v>
      </c>
      <c r="M1588" t="s">
        <v>34</v>
      </c>
      <c r="N1588" t="s">
        <v>37</v>
      </c>
      <c r="O1588" t="s">
        <v>34</v>
      </c>
      <c r="P1588" t="s">
        <v>34</v>
      </c>
      <c r="Q1588" t="s">
        <v>34</v>
      </c>
      <c r="R1588" t="s">
        <v>34</v>
      </c>
      <c r="S1588" t="s">
        <v>34</v>
      </c>
      <c r="T1588" t="s">
        <v>37</v>
      </c>
      <c r="U1588" t="s">
        <v>46</v>
      </c>
      <c r="V1588" t="s">
        <v>37</v>
      </c>
      <c r="W1588" t="s">
        <v>51</v>
      </c>
      <c r="X1588">
        <v>80.25</v>
      </c>
      <c r="Y1588">
        <v>1861.5</v>
      </c>
      <c r="Z1588">
        <v>0</v>
      </c>
      <c r="AA1588">
        <v>0</v>
      </c>
      <c r="AB1588">
        <v>1183.2</v>
      </c>
      <c r="AC1588">
        <v>3044.7</v>
      </c>
      <c r="AD1588" t="s">
        <v>52</v>
      </c>
      <c r="AE1588" t="s">
        <v>53</v>
      </c>
      <c r="AF1588" t="s">
        <v>54</v>
      </c>
      <c r="AG1588">
        <f t="shared" si="48"/>
        <v>1</v>
      </c>
      <c r="AH1588" t="str" cm="1">
        <f t="array" ref="AH1588">_xlfn.IFS(
X1588&lt;=20, "&lt;20",
AND(X1588&gt;=20, X1588&lt;50), "20-50",
AND(X1588&gt;=50, X1588&lt;100), "50-100",
X1588&gt;=100, "&gt;100"
)</f>
        <v>50-100</v>
      </c>
      <c r="AI1588">
        <f t="shared" si="49"/>
        <v>0</v>
      </c>
      <c r="AJ1588" t="str" cm="1">
        <f t="array" ref="AJ1588">_xlfn.IFS(
C1588&lt;=20, "&lt;20",
AND(C1588&gt;=20, C1588&lt;35), "20-35",
AND(C1588&gt;=35, C1588&lt;50), "35-50",
C1588&gt;=50, "50-100"
)</f>
        <v>35-50</v>
      </c>
      <c r="AK1588" t="str" cm="1">
        <f t="array" ref="AK1588">_xlfn.IFS(
G1588&lt;6, "&lt;6",
AND(G1588&gt;=6, G1588&lt;12), "6-12",
AND(G1588&gt;=12, G1588&lt;18), "12-18",  AND(G1588&gt;=18, G1588&lt;24), "18-24", G1588&gt;=24, "24-36")</f>
        <v>&lt;6</v>
      </c>
    </row>
    <row r="1589" spans="1:37" x14ac:dyDescent="0.3">
      <c r="A1589" t="s">
        <v>1689</v>
      </c>
      <c r="B1589" t="s">
        <v>44</v>
      </c>
      <c r="C1589">
        <v>40</v>
      </c>
      <c r="D1589" t="s">
        <v>34</v>
      </c>
      <c r="E1589" t="s">
        <v>114</v>
      </c>
      <c r="F1589">
        <v>9</v>
      </c>
      <c r="G1589">
        <v>14</v>
      </c>
      <c r="H1589" t="s">
        <v>36</v>
      </c>
      <c r="I1589" t="s">
        <v>37</v>
      </c>
      <c r="J1589" t="s">
        <v>34</v>
      </c>
      <c r="K1589" t="s">
        <v>37</v>
      </c>
      <c r="L1589" t="s">
        <v>50</v>
      </c>
      <c r="M1589" t="s">
        <v>37</v>
      </c>
      <c r="N1589" t="s">
        <v>34</v>
      </c>
      <c r="O1589" t="s">
        <v>37</v>
      </c>
      <c r="P1589" t="s">
        <v>37</v>
      </c>
      <c r="Q1589" t="s">
        <v>37</v>
      </c>
      <c r="R1589" t="s">
        <v>37</v>
      </c>
      <c r="S1589" t="s">
        <v>37</v>
      </c>
      <c r="T1589" t="s">
        <v>37</v>
      </c>
      <c r="U1589" t="s">
        <v>39</v>
      </c>
      <c r="V1589" t="s">
        <v>37</v>
      </c>
      <c r="W1589" t="s">
        <v>40</v>
      </c>
      <c r="X1589">
        <v>104.7</v>
      </c>
      <c r="Y1589">
        <v>4134.8500000000004</v>
      </c>
      <c r="Z1589">
        <v>0</v>
      </c>
      <c r="AA1589">
        <v>0</v>
      </c>
      <c r="AB1589">
        <v>370.89</v>
      </c>
      <c r="AC1589">
        <v>4505.74</v>
      </c>
      <c r="AD1589" t="s">
        <v>52</v>
      </c>
      <c r="AE1589" t="s">
        <v>53</v>
      </c>
      <c r="AF1589" t="s">
        <v>91</v>
      </c>
      <c r="AG1589">
        <f t="shared" si="48"/>
        <v>1</v>
      </c>
      <c r="AH1589" t="str" cm="1">
        <f t="array" ref="AH1589">_xlfn.IFS(
X1589&lt;=20, "&lt;20",
AND(X1589&gt;=20, X1589&lt;50), "20-50",
AND(X1589&gt;=50, X1589&lt;100), "50-100",
X1589&gt;=100, "&gt;100"
)</f>
        <v>&gt;100</v>
      </c>
      <c r="AI1589">
        <f t="shared" si="49"/>
        <v>0</v>
      </c>
      <c r="AJ1589" t="str" cm="1">
        <f t="array" ref="AJ1589">_xlfn.IFS(
C1589&lt;=20, "&lt;20",
AND(C1589&gt;=20, C1589&lt;35), "20-35",
AND(C1589&gt;=35, C1589&lt;50), "35-50",
C1589&gt;=50, "50-100"
)</f>
        <v>35-50</v>
      </c>
      <c r="AK1589" t="str" cm="1">
        <f t="array" ref="AK1589">_xlfn.IFS(
G1589&lt;6, "&lt;6",
AND(G1589&gt;=6, G1589&lt;12), "6-12",
AND(G1589&gt;=12, G1589&lt;18), "12-18",  AND(G1589&gt;=18, G1589&lt;24), "18-24", G1589&gt;=24, "24-36")</f>
        <v>12-18</v>
      </c>
    </row>
    <row r="1590" spans="1:37" x14ac:dyDescent="0.3">
      <c r="A1590" t="s">
        <v>1690</v>
      </c>
      <c r="B1590" t="s">
        <v>44</v>
      </c>
      <c r="C1590">
        <v>49</v>
      </c>
      <c r="D1590" t="s">
        <v>34</v>
      </c>
      <c r="E1590" t="s">
        <v>87</v>
      </c>
      <c r="F1590">
        <v>9</v>
      </c>
      <c r="G1590">
        <v>13</v>
      </c>
      <c r="H1590" t="s">
        <v>36</v>
      </c>
      <c r="I1590" t="s">
        <v>37</v>
      </c>
      <c r="J1590" t="s">
        <v>37</v>
      </c>
      <c r="K1590" t="s">
        <v>37</v>
      </c>
      <c r="L1590" t="s">
        <v>50</v>
      </c>
      <c r="M1590" t="s">
        <v>37</v>
      </c>
      <c r="N1590" t="s">
        <v>34</v>
      </c>
      <c r="O1590" t="s">
        <v>37</v>
      </c>
      <c r="P1590" t="s">
        <v>34</v>
      </c>
      <c r="Q1590" t="s">
        <v>37</v>
      </c>
      <c r="R1590" t="s">
        <v>37</v>
      </c>
      <c r="S1590" t="s">
        <v>37</v>
      </c>
      <c r="T1590" t="s">
        <v>37</v>
      </c>
      <c r="U1590" t="s">
        <v>46</v>
      </c>
      <c r="V1590" t="s">
        <v>37</v>
      </c>
      <c r="W1590" t="s">
        <v>51</v>
      </c>
      <c r="X1590">
        <v>104.25</v>
      </c>
      <c r="Y1590">
        <v>6812.95</v>
      </c>
      <c r="Z1590">
        <v>0</v>
      </c>
      <c r="AA1590">
        <v>0</v>
      </c>
      <c r="AB1590">
        <v>2678</v>
      </c>
      <c r="AC1590">
        <v>9490.9500000000007</v>
      </c>
      <c r="AD1590" t="s">
        <v>41</v>
      </c>
      <c r="AE1590" t="s">
        <v>42</v>
      </c>
      <c r="AF1590" t="s">
        <v>42</v>
      </c>
      <c r="AG1590">
        <f t="shared" si="48"/>
        <v>0</v>
      </c>
      <c r="AH1590" t="str" cm="1">
        <f t="array" ref="AH1590">_xlfn.IFS(
X1590&lt;=20, "&lt;20",
AND(X1590&gt;=20, X1590&lt;50), "20-50",
AND(X1590&gt;=50, X1590&lt;100), "50-100",
X1590&gt;=100, "&gt;100"
)</f>
        <v>&gt;100</v>
      </c>
      <c r="AI1590">
        <f t="shared" si="49"/>
        <v>0</v>
      </c>
      <c r="AJ1590" t="str" cm="1">
        <f t="array" ref="AJ1590">_xlfn.IFS(
C1590&lt;=20, "&lt;20",
AND(C1590&gt;=20, C1590&lt;35), "20-35",
AND(C1590&gt;=35, C1590&lt;50), "35-50",
C1590&gt;=50, "50-100"
)</f>
        <v>35-50</v>
      </c>
      <c r="AK1590" t="str" cm="1">
        <f t="array" ref="AK1590">_xlfn.IFS(
G1590&lt;6, "&lt;6",
AND(G1590&gt;=6, G1590&lt;12), "6-12",
AND(G1590&gt;=12, G1590&lt;18), "12-18",  AND(G1590&gt;=18, G1590&lt;24), "18-24", G1590&gt;=24, "24-36")</f>
        <v>12-18</v>
      </c>
    </row>
    <row r="1591" spans="1:37" x14ac:dyDescent="0.3">
      <c r="A1591" t="s">
        <v>1691</v>
      </c>
      <c r="B1591" t="s">
        <v>33</v>
      </c>
      <c r="C1591">
        <v>59</v>
      </c>
      <c r="D1591" t="s">
        <v>37</v>
      </c>
      <c r="E1591" t="s">
        <v>69</v>
      </c>
      <c r="F1591">
        <v>15</v>
      </c>
      <c r="G1591">
        <v>32</v>
      </c>
      <c r="H1591" t="s">
        <v>36</v>
      </c>
      <c r="I1591" t="s">
        <v>34</v>
      </c>
      <c r="J1591" t="s">
        <v>34</v>
      </c>
      <c r="K1591" t="s">
        <v>37</v>
      </c>
      <c r="L1591" t="s">
        <v>38</v>
      </c>
      <c r="M1591" t="s">
        <v>34</v>
      </c>
      <c r="N1591" t="s">
        <v>37</v>
      </c>
      <c r="O1591" t="s">
        <v>34</v>
      </c>
      <c r="P1591" t="s">
        <v>37</v>
      </c>
      <c r="Q1591" t="s">
        <v>34</v>
      </c>
      <c r="R1591" t="s">
        <v>34</v>
      </c>
      <c r="S1591" t="s">
        <v>34</v>
      </c>
      <c r="T1591" t="s">
        <v>34</v>
      </c>
      <c r="U1591" t="s">
        <v>39</v>
      </c>
      <c r="V1591" t="s">
        <v>34</v>
      </c>
      <c r="W1591" t="s">
        <v>40</v>
      </c>
      <c r="X1591">
        <v>36</v>
      </c>
      <c r="Y1591">
        <v>1382.9</v>
      </c>
      <c r="Z1591">
        <v>0</v>
      </c>
      <c r="AA1591">
        <v>130</v>
      </c>
      <c r="AB1591">
        <v>0</v>
      </c>
      <c r="AC1591">
        <v>1512.9</v>
      </c>
      <c r="AD1591" t="s">
        <v>41</v>
      </c>
      <c r="AE1591" t="s">
        <v>42</v>
      </c>
      <c r="AF1591" t="s">
        <v>42</v>
      </c>
      <c r="AG1591">
        <f t="shared" si="48"/>
        <v>0</v>
      </c>
      <c r="AH1591" t="str" cm="1">
        <f t="array" ref="AH1591">_xlfn.IFS(
X1591&lt;=20, "&lt;20",
AND(X1591&gt;=20, X1591&lt;50), "20-50",
AND(X1591&gt;=50, X1591&lt;100), "50-100",
X1591&gt;=100, "&gt;100"
)</f>
        <v>20-50</v>
      </c>
      <c r="AI1591">
        <f t="shared" si="49"/>
        <v>0</v>
      </c>
      <c r="AJ1591" t="str" cm="1">
        <f t="array" ref="AJ1591">_xlfn.IFS(
C1591&lt;=20, "&lt;20",
AND(C1591&gt;=20, C1591&lt;35), "20-35",
AND(C1591&gt;=35, C1591&lt;50), "35-50",
C1591&gt;=50, "50-100"
)</f>
        <v>50-100</v>
      </c>
      <c r="AK1591" t="str" cm="1">
        <f t="array" ref="AK1591">_xlfn.IFS(
G1591&lt;6, "&lt;6",
AND(G1591&gt;=6, G1591&lt;12), "6-12",
AND(G1591&gt;=12, G1591&lt;18), "12-18",  AND(G1591&gt;=18, G1591&lt;24), "18-24", G1591&gt;=24, "24-36")</f>
        <v>24-36</v>
      </c>
    </row>
    <row r="1592" spans="1:37" x14ac:dyDescent="0.3">
      <c r="A1592" t="s">
        <v>1692</v>
      </c>
      <c r="B1592" t="s">
        <v>33</v>
      </c>
      <c r="C1592">
        <v>42</v>
      </c>
      <c r="D1592" t="s">
        <v>34</v>
      </c>
      <c r="E1592" t="s">
        <v>90</v>
      </c>
      <c r="F1592">
        <v>12</v>
      </c>
      <c r="G1592">
        <v>31</v>
      </c>
      <c r="H1592" t="s">
        <v>36</v>
      </c>
      <c r="I1592" t="s">
        <v>37</v>
      </c>
      <c r="J1592" t="s">
        <v>34</v>
      </c>
      <c r="K1592" t="s">
        <v>37</v>
      </c>
      <c r="L1592" t="s">
        <v>72</v>
      </c>
      <c r="M1592" t="s">
        <v>37</v>
      </c>
      <c r="N1592" t="s">
        <v>37</v>
      </c>
      <c r="O1592" t="s">
        <v>34</v>
      </c>
      <c r="P1592" t="s">
        <v>37</v>
      </c>
      <c r="Q1592" t="s">
        <v>34</v>
      </c>
      <c r="R1592" t="s">
        <v>37</v>
      </c>
      <c r="S1592" t="s">
        <v>37</v>
      </c>
      <c r="T1592" t="s">
        <v>37</v>
      </c>
      <c r="U1592" t="s">
        <v>39</v>
      </c>
      <c r="V1592" t="s">
        <v>34</v>
      </c>
      <c r="W1592" t="s">
        <v>40</v>
      </c>
      <c r="X1592">
        <v>70.599999999999994</v>
      </c>
      <c r="Y1592">
        <v>3231.05</v>
      </c>
      <c r="Z1592">
        <v>0</v>
      </c>
      <c r="AA1592">
        <v>0</v>
      </c>
      <c r="AB1592">
        <v>2058.5</v>
      </c>
      <c r="AC1592">
        <v>5289.55</v>
      </c>
      <c r="AD1592" t="s">
        <v>41</v>
      </c>
      <c r="AE1592" t="s">
        <v>42</v>
      </c>
      <c r="AF1592" t="s">
        <v>42</v>
      </c>
      <c r="AG1592">
        <f t="shared" si="48"/>
        <v>0</v>
      </c>
      <c r="AH1592" t="str" cm="1">
        <f t="array" ref="AH1592">_xlfn.IFS(
X1592&lt;=20, "&lt;20",
AND(X1592&gt;=20, X1592&lt;50), "20-50",
AND(X1592&gt;=50, X1592&lt;100), "50-100",
X1592&gt;=100, "&gt;100"
)</f>
        <v>50-100</v>
      </c>
      <c r="AI1592">
        <f t="shared" si="49"/>
        <v>0</v>
      </c>
      <c r="AJ1592" t="str" cm="1">
        <f t="array" ref="AJ1592">_xlfn.IFS(
C1592&lt;=20, "&lt;20",
AND(C1592&gt;=20, C1592&lt;35), "20-35",
AND(C1592&gt;=35, C1592&lt;50), "35-50",
C1592&gt;=50, "50-100"
)</f>
        <v>35-50</v>
      </c>
      <c r="AK1592" t="str" cm="1">
        <f t="array" ref="AK1592">_xlfn.IFS(
G1592&lt;6, "&lt;6",
AND(G1592&gt;=6, G1592&lt;12), "6-12",
AND(G1592&gt;=12, G1592&lt;18), "12-18",  AND(G1592&gt;=18, G1592&lt;24), "18-24", G1592&gt;=24, "24-36")</f>
        <v>24-36</v>
      </c>
    </row>
    <row r="1593" spans="1:37" x14ac:dyDescent="0.3">
      <c r="A1593" t="s">
        <v>1693</v>
      </c>
      <c r="B1593" t="s">
        <v>33</v>
      </c>
      <c r="C1593">
        <v>21</v>
      </c>
      <c r="D1593" t="s">
        <v>37</v>
      </c>
      <c r="E1593" t="s">
        <v>124</v>
      </c>
      <c r="F1593">
        <v>6</v>
      </c>
      <c r="G1593">
        <v>2</v>
      </c>
      <c r="H1593" t="s">
        <v>110</v>
      </c>
      <c r="I1593" t="s">
        <v>37</v>
      </c>
      <c r="J1593" t="s">
        <v>37</v>
      </c>
      <c r="K1593" t="s">
        <v>37</v>
      </c>
      <c r="L1593" t="s">
        <v>50</v>
      </c>
      <c r="M1593" t="s">
        <v>34</v>
      </c>
      <c r="N1593" t="s">
        <v>34</v>
      </c>
      <c r="O1593" t="s">
        <v>34</v>
      </c>
      <c r="P1593" t="s">
        <v>34</v>
      </c>
      <c r="Q1593" t="s">
        <v>34</v>
      </c>
      <c r="R1593" t="s">
        <v>37</v>
      </c>
      <c r="S1593" t="s">
        <v>37</v>
      </c>
      <c r="T1593" t="s">
        <v>37</v>
      </c>
      <c r="U1593" t="s">
        <v>46</v>
      </c>
      <c r="V1593" t="s">
        <v>37</v>
      </c>
      <c r="W1593" t="s">
        <v>51</v>
      </c>
      <c r="X1593">
        <v>84.75</v>
      </c>
      <c r="Y1593">
        <v>3050.15</v>
      </c>
      <c r="Z1593">
        <v>0</v>
      </c>
      <c r="AA1593">
        <v>0</v>
      </c>
      <c r="AB1593">
        <v>1582.92</v>
      </c>
      <c r="AC1593">
        <v>4633.07</v>
      </c>
      <c r="AD1593" t="s">
        <v>52</v>
      </c>
      <c r="AE1593" t="s">
        <v>53</v>
      </c>
      <c r="AF1593" t="s">
        <v>91</v>
      </c>
      <c r="AG1593">
        <f t="shared" si="48"/>
        <v>1</v>
      </c>
      <c r="AH1593" t="str" cm="1">
        <f t="array" ref="AH1593">_xlfn.IFS(
X1593&lt;=20, "&lt;20",
AND(X1593&gt;=20, X1593&lt;50), "20-50",
AND(X1593&gt;=50, X1593&lt;100), "50-100",
X1593&gt;=100, "&gt;100"
)</f>
        <v>50-100</v>
      </c>
      <c r="AI1593">
        <f t="shared" si="49"/>
        <v>0</v>
      </c>
      <c r="AJ1593" t="str" cm="1">
        <f t="array" ref="AJ1593">_xlfn.IFS(
C1593&lt;=20, "&lt;20",
AND(C1593&gt;=20, C1593&lt;35), "20-35",
AND(C1593&gt;=35, C1593&lt;50), "35-50",
C1593&gt;=50, "50-100"
)</f>
        <v>20-35</v>
      </c>
      <c r="AK1593" t="str" cm="1">
        <f t="array" ref="AK1593">_xlfn.IFS(
G1593&lt;6, "&lt;6",
AND(G1593&gt;=6, G1593&lt;12), "6-12",
AND(G1593&gt;=12, G1593&lt;18), "12-18",  AND(G1593&gt;=18, G1593&lt;24), "18-24", G1593&gt;=24, "24-36")</f>
        <v>&lt;6</v>
      </c>
    </row>
    <row r="1594" spans="1:37" x14ac:dyDescent="0.3">
      <c r="A1594" t="s">
        <v>1694</v>
      </c>
      <c r="B1594" t="s">
        <v>33</v>
      </c>
      <c r="C1594">
        <v>46</v>
      </c>
      <c r="D1594" t="s">
        <v>34</v>
      </c>
      <c r="E1594" t="s">
        <v>61</v>
      </c>
      <c r="F1594">
        <v>3</v>
      </c>
      <c r="G1594">
        <v>32</v>
      </c>
      <c r="H1594" t="s">
        <v>70</v>
      </c>
      <c r="I1594" t="s">
        <v>37</v>
      </c>
      <c r="J1594" t="s">
        <v>34</v>
      </c>
      <c r="K1594" t="s">
        <v>37</v>
      </c>
      <c r="L1594" t="s">
        <v>72</v>
      </c>
      <c r="M1594" t="s">
        <v>34</v>
      </c>
      <c r="N1594" t="s">
        <v>37</v>
      </c>
      <c r="O1594" t="s">
        <v>37</v>
      </c>
      <c r="P1594" t="s">
        <v>37</v>
      </c>
      <c r="Q1594" t="s">
        <v>37</v>
      </c>
      <c r="R1594" t="s">
        <v>37</v>
      </c>
      <c r="S1594" t="s">
        <v>37</v>
      </c>
      <c r="T1594" t="s">
        <v>37</v>
      </c>
      <c r="U1594" t="s">
        <v>46</v>
      </c>
      <c r="V1594" t="s">
        <v>37</v>
      </c>
      <c r="W1594" t="s">
        <v>51</v>
      </c>
      <c r="X1594">
        <v>80.400000000000006</v>
      </c>
      <c r="Y1594">
        <v>4981.1499999999996</v>
      </c>
      <c r="Z1594">
        <v>0</v>
      </c>
      <c r="AA1594">
        <v>0</v>
      </c>
      <c r="AB1594">
        <v>3020.64</v>
      </c>
      <c r="AC1594">
        <v>8001.79</v>
      </c>
      <c r="AD1594" t="s">
        <v>41</v>
      </c>
      <c r="AE1594" t="s">
        <v>42</v>
      </c>
      <c r="AF1594" t="s">
        <v>42</v>
      </c>
      <c r="AG1594">
        <f t="shared" si="48"/>
        <v>0</v>
      </c>
      <c r="AH1594" t="str" cm="1">
        <f t="array" ref="AH1594">_xlfn.IFS(
X1594&lt;=20, "&lt;20",
AND(X1594&gt;=20, X1594&lt;50), "20-50",
AND(X1594&gt;=50, X1594&lt;100), "50-100",
X1594&gt;=100, "&gt;100"
)</f>
        <v>50-100</v>
      </c>
      <c r="AI1594">
        <f t="shared" si="49"/>
        <v>0</v>
      </c>
      <c r="AJ1594" t="str" cm="1">
        <f t="array" ref="AJ1594">_xlfn.IFS(
C1594&lt;=20, "&lt;20",
AND(C1594&gt;=20, C1594&lt;35), "20-35",
AND(C1594&gt;=35, C1594&lt;50), "35-50",
C1594&gt;=50, "50-100"
)</f>
        <v>35-50</v>
      </c>
      <c r="AK1594" t="str" cm="1">
        <f t="array" ref="AK1594">_xlfn.IFS(
G1594&lt;6, "&lt;6",
AND(G1594&gt;=6, G1594&lt;12), "6-12",
AND(G1594&gt;=12, G1594&lt;18), "12-18",  AND(G1594&gt;=18, G1594&lt;24), "18-24", G1594&gt;=24, "24-36")</f>
        <v>24-36</v>
      </c>
    </row>
    <row r="1595" spans="1:37" x14ac:dyDescent="0.3">
      <c r="A1595" t="s">
        <v>1695</v>
      </c>
      <c r="B1595" t="s">
        <v>33</v>
      </c>
      <c r="C1595">
        <v>48</v>
      </c>
      <c r="D1595" t="s">
        <v>34</v>
      </c>
      <c r="E1595" t="s">
        <v>124</v>
      </c>
      <c r="F1595">
        <v>6</v>
      </c>
      <c r="G1595">
        <v>1</v>
      </c>
      <c r="H1595" t="s">
        <v>36</v>
      </c>
      <c r="I1595" t="s">
        <v>37</v>
      </c>
      <c r="J1595" t="s">
        <v>34</v>
      </c>
      <c r="K1595" t="s">
        <v>37</v>
      </c>
      <c r="L1595" t="s">
        <v>38</v>
      </c>
      <c r="M1595" t="s">
        <v>37</v>
      </c>
      <c r="N1595" t="s">
        <v>37</v>
      </c>
      <c r="O1595" t="s">
        <v>34</v>
      </c>
      <c r="P1595" t="s">
        <v>37</v>
      </c>
      <c r="Q1595" t="s">
        <v>37</v>
      </c>
      <c r="R1595" t="s">
        <v>34</v>
      </c>
      <c r="S1595" t="s">
        <v>34</v>
      </c>
      <c r="T1595" t="s">
        <v>37</v>
      </c>
      <c r="U1595" t="s">
        <v>39</v>
      </c>
      <c r="V1595" t="s">
        <v>34</v>
      </c>
      <c r="W1595" t="s">
        <v>51</v>
      </c>
      <c r="X1595">
        <v>70.400000000000006</v>
      </c>
      <c r="Y1595">
        <v>2044.75</v>
      </c>
      <c r="Z1595">
        <v>0</v>
      </c>
      <c r="AA1595">
        <v>0</v>
      </c>
      <c r="AB1595">
        <v>972.3</v>
      </c>
      <c r="AC1595">
        <v>3017.05</v>
      </c>
      <c r="AD1595" t="s">
        <v>41</v>
      </c>
      <c r="AE1595" t="s">
        <v>42</v>
      </c>
      <c r="AF1595" t="s">
        <v>42</v>
      </c>
      <c r="AG1595">
        <f t="shared" si="48"/>
        <v>0</v>
      </c>
      <c r="AH1595" t="str" cm="1">
        <f t="array" ref="AH1595">_xlfn.IFS(
X1595&lt;=20, "&lt;20",
AND(X1595&gt;=20, X1595&lt;50), "20-50",
AND(X1595&gt;=50, X1595&lt;100), "50-100",
X1595&gt;=100, "&gt;100"
)</f>
        <v>50-100</v>
      </c>
      <c r="AI1595">
        <f t="shared" si="49"/>
        <v>0</v>
      </c>
      <c r="AJ1595" t="str" cm="1">
        <f t="array" ref="AJ1595">_xlfn.IFS(
C1595&lt;=20, "&lt;20",
AND(C1595&gt;=20, C1595&lt;35), "20-35",
AND(C1595&gt;=35, C1595&lt;50), "35-50",
C1595&gt;=50, "50-100"
)</f>
        <v>35-50</v>
      </c>
      <c r="AK1595" t="str" cm="1">
        <f t="array" ref="AK1595">_xlfn.IFS(
G1595&lt;6, "&lt;6",
AND(G1595&gt;=6, G1595&lt;12), "6-12",
AND(G1595&gt;=12, G1595&lt;18), "12-18",  AND(G1595&gt;=18, G1595&lt;24), "18-24", G1595&gt;=24, "24-36")</f>
        <v>&lt;6</v>
      </c>
    </row>
    <row r="1596" spans="1:37" x14ac:dyDescent="0.3">
      <c r="A1596" t="s">
        <v>1696</v>
      </c>
      <c r="B1596" t="s">
        <v>44</v>
      </c>
      <c r="C1596">
        <v>26</v>
      </c>
      <c r="D1596" t="s">
        <v>34</v>
      </c>
      <c r="E1596" t="s">
        <v>61</v>
      </c>
      <c r="F1596">
        <v>13</v>
      </c>
      <c r="G1596">
        <v>23</v>
      </c>
      <c r="H1596" t="s">
        <v>66</v>
      </c>
      <c r="I1596" t="s">
        <v>37</v>
      </c>
      <c r="J1596" t="s">
        <v>37</v>
      </c>
      <c r="K1596" t="s">
        <v>37</v>
      </c>
      <c r="L1596" t="s">
        <v>50</v>
      </c>
      <c r="M1596" t="s">
        <v>37</v>
      </c>
      <c r="N1596" t="s">
        <v>37</v>
      </c>
      <c r="O1596" t="s">
        <v>37</v>
      </c>
      <c r="P1596" t="s">
        <v>37</v>
      </c>
      <c r="Q1596" t="s">
        <v>37</v>
      </c>
      <c r="R1596" t="s">
        <v>37</v>
      </c>
      <c r="S1596" t="s">
        <v>37</v>
      </c>
      <c r="T1596" t="s">
        <v>37</v>
      </c>
      <c r="U1596" t="s">
        <v>67</v>
      </c>
      <c r="V1596" t="s">
        <v>37</v>
      </c>
      <c r="W1596" t="s">
        <v>51</v>
      </c>
      <c r="X1596">
        <v>113.65</v>
      </c>
      <c r="Y1596">
        <v>7939.25</v>
      </c>
      <c r="Z1596">
        <v>0</v>
      </c>
      <c r="AA1596">
        <v>0</v>
      </c>
      <c r="AB1596">
        <v>1212.4000000000001</v>
      </c>
      <c r="AC1596">
        <v>9151.65</v>
      </c>
      <c r="AD1596" t="s">
        <v>41</v>
      </c>
      <c r="AE1596" t="s">
        <v>42</v>
      </c>
      <c r="AF1596" t="s">
        <v>42</v>
      </c>
      <c r="AG1596">
        <f t="shared" si="48"/>
        <v>0</v>
      </c>
      <c r="AH1596" t="str" cm="1">
        <f t="array" ref="AH1596">_xlfn.IFS(
X1596&lt;=20, "&lt;20",
AND(X1596&gt;=20, X1596&lt;50), "20-50",
AND(X1596&gt;=50, X1596&lt;100), "50-100",
X1596&gt;=100, "&gt;100"
)</f>
        <v>&gt;100</v>
      </c>
      <c r="AI1596">
        <f t="shared" si="49"/>
        <v>0</v>
      </c>
      <c r="AJ1596" t="str" cm="1">
        <f t="array" ref="AJ1596">_xlfn.IFS(
C1596&lt;=20, "&lt;20",
AND(C1596&gt;=20, C1596&lt;35), "20-35",
AND(C1596&gt;=35, C1596&lt;50), "35-50",
C1596&gt;=50, "50-100"
)</f>
        <v>20-35</v>
      </c>
      <c r="AK1596" t="str" cm="1">
        <f t="array" ref="AK1596">_xlfn.IFS(
G1596&lt;6, "&lt;6",
AND(G1596&gt;=6, G1596&lt;12), "6-12",
AND(G1596&gt;=12, G1596&lt;18), "12-18",  AND(G1596&gt;=18, G1596&lt;24), "18-24", G1596&gt;=24, "24-36")</f>
        <v>18-24</v>
      </c>
    </row>
    <row r="1597" spans="1:37" x14ac:dyDescent="0.3">
      <c r="A1597" t="s">
        <v>1697</v>
      </c>
      <c r="B1597" t="s">
        <v>44</v>
      </c>
      <c r="C1597">
        <v>34</v>
      </c>
      <c r="D1597" t="s">
        <v>34</v>
      </c>
      <c r="E1597" t="s">
        <v>61</v>
      </c>
      <c r="F1597">
        <v>5</v>
      </c>
      <c r="G1597">
        <v>15</v>
      </c>
      <c r="H1597" t="s">
        <v>36</v>
      </c>
      <c r="I1597" t="s">
        <v>37</v>
      </c>
      <c r="J1597" t="s">
        <v>34</v>
      </c>
      <c r="K1597" t="s">
        <v>34</v>
      </c>
      <c r="L1597" t="s">
        <v>34</v>
      </c>
      <c r="M1597" t="s">
        <v>34</v>
      </c>
      <c r="N1597" t="s">
        <v>34</v>
      </c>
      <c r="O1597" t="s">
        <v>34</v>
      </c>
      <c r="P1597" t="s">
        <v>34</v>
      </c>
      <c r="Q1597" t="s">
        <v>34</v>
      </c>
      <c r="R1597" t="s">
        <v>34</v>
      </c>
      <c r="S1597" t="s">
        <v>34</v>
      </c>
      <c r="T1597" t="s">
        <v>34</v>
      </c>
      <c r="U1597" t="s">
        <v>46</v>
      </c>
      <c r="V1597" t="s">
        <v>37</v>
      </c>
      <c r="W1597" t="s">
        <v>40</v>
      </c>
      <c r="X1597">
        <v>19.899999999999999</v>
      </c>
      <c r="Y1597">
        <v>19.899999999999999</v>
      </c>
      <c r="Z1597">
        <v>0</v>
      </c>
      <c r="AA1597">
        <v>0</v>
      </c>
      <c r="AB1597">
        <v>7.76</v>
      </c>
      <c r="AC1597">
        <v>27.66</v>
      </c>
      <c r="AD1597" t="s">
        <v>85</v>
      </c>
      <c r="AE1597" t="s">
        <v>42</v>
      </c>
      <c r="AF1597" t="s">
        <v>42</v>
      </c>
      <c r="AG1597">
        <f t="shared" si="48"/>
        <v>0</v>
      </c>
      <c r="AH1597" t="str" cm="1">
        <f t="array" ref="AH1597">_xlfn.IFS(
X1597&lt;=20, "&lt;20",
AND(X1597&gt;=20, X1597&lt;50), "20-50",
AND(X1597&gt;=50, X1597&lt;100), "50-100",
X1597&gt;=100, "&gt;100"
)</f>
        <v>&lt;20</v>
      </c>
      <c r="AI1597">
        <f t="shared" si="49"/>
        <v>1</v>
      </c>
      <c r="AJ1597" t="str" cm="1">
        <f t="array" ref="AJ1597">_xlfn.IFS(
C1597&lt;=20, "&lt;20",
AND(C1597&gt;=20, C1597&lt;35), "20-35",
AND(C1597&gt;=35, C1597&lt;50), "35-50",
C1597&gt;=50, "50-100"
)</f>
        <v>20-35</v>
      </c>
      <c r="AK1597" t="str" cm="1">
        <f t="array" ref="AK1597">_xlfn.IFS(
G1597&lt;6, "&lt;6",
AND(G1597&gt;=6, G1597&lt;12), "6-12",
AND(G1597&gt;=12, G1597&lt;18), "12-18",  AND(G1597&gt;=18, G1597&lt;24), "18-24", G1597&gt;=24, "24-36")</f>
        <v>12-18</v>
      </c>
    </row>
    <row r="1598" spans="1:37" x14ac:dyDescent="0.3">
      <c r="A1598" t="s">
        <v>1698</v>
      </c>
      <c r="B1598" t="s">
        <v>33</v>
      </c>
      <c r="C1598">
        <v>45</v>
      </c>
      <c r="D1598" t="s">
        <v>37</v>
      </c>
      <c r="E1598" t="s">
        <v>87</v>
      </c>
      <c r="F1598">
        <v>15</v>
      </c>
      <c r="G1598">
        <v>12</v>
      </c>
      <c r="H1598" t="s">
        <v>49</v>
      </c>
      <c r="I1598" t="s">
        <v>37</v>
      </c>
      <c r="J1598" t="s">
        <v>37</v>
      </c>
      <c r="K1598" t="s">
        <v>37</v>
      </c>
      <c r="L1598" t="s">
        <v>50</v>
      </c>
      <c r="M1598" t="s">
        <v>34</v>
      </c>
      <c r="N1598" t="s">
        <v>37</v>
      </c>
      <c r="O1598" t="s">
        <v>37</v>
      </c>
      <c r="P1598" t="s">
        <v>34</v>
      </c>
      <c r="Q1598" t="s">
        <v>37</v>
      </c>
      <c r="R1598" t="s">
        <v>37</v>
      </c>
      <c r="S1598" t="s">
        <v>37</v>
      </c>
      <c r="T1598" t="s">
        <v>37</v>
      </c>
      <c r="U1598" t="s">
        <v>46</v>
      </c>
      <c r="V1598" t="s">
        <v>34</v>
      </c>
      <c r="W1598" t="s">
        <v>143</v>
      </c>
      <c r="X1598">
        <v>104.1</v>
      </c>
      <c r="Y1598">
        <v>541.9</v>
      </c>
      <c r="Z1598">
        <v>0</v>
      </c>
      <c r="AA1598">
        <v>0</v>
      </c>
      <c r="AB1598">
        <v>194.45</v>
      </c>
      <c r="AC1598">
        <v>736.35</v>
      </c>
      <c r="AD1598" t="s">
        <v>52</v>
      </c>
      <c r="AE1598" t="s">
        <v>94</v>
      </c>
      <c r="AF1598" t="s">
        <v>235</v>
      </c>
      <c r="AG1598">
        <f t="shared" si="48"/>
        <v>1</v>
      </c>
      <c r="AH1598" t="str" cm="1">
        <f t="array" ref="AH1598">_xlfn.IFS(
X1598&lt;=20, "&lt;20",
AND(X1598&gt;=20, X1598&lt;50), "20-50",
AND(X1598&gt;=50, X1598&lt;100), "50-100",
X1598&gt;=100, "&gt;100"
)</f>
        <v>&gt;100</v>
      </c>
      <c r="AI1598">
        <f t="shared" si="49"/>
        <v>0</v>
      </c>
      <c r="AJ1598" t="str" cm="1">
        <f t="array" ref="AJ1598">_xlfn.IFS(
C1598&lt;=20, "&lt;20",
AND(C1598&gt;=20, C1598&lt;35), "20-35",
AND(C1598&gt;=35, C1598&lt;50), "35-50",
C1598&gt;=50, "50-100"
)</f>
        <v>35-50</v>
      </c>
      <c r="AK1598" t="str" cm="1">
        <f t="array" ref="AK1598">_xlfn.IFS(
G1598&lt;6, "&lt;6",
AND(G1598&gt;=6, G1598&lt;12), "6-12",
AND(G1598&gt;=12, G1598&lt;18), "12-18",  AND(G1598&gt;=18, G1598&lt;24), "18-24", G1598&gt;=24, "24-36")</f>
        <v>12-18</v>
      </c>
    </row>
    <row r="1599" spans="1:37" x14ac:dyDescent="0.3">
      <c r="A1599" t="s">
        <v>1699</v>
      </c>
      <c r="B1599" t="s">
        <v>44</v>
      </c>
      <c r="C1599">
        <v>56</v>
      </c>
      <c r="D1599" t="s">
        <v>37</v>
      </c>
      <c r="E1599" t="s">
        <v>56</v>
      </c>
      <c r="F1599">
        <v>8</v>
      </c>
      <c r="G1599">
        <v>23</v>
      </c>
      <c r="H1599" t="s">
        <v>36</v>
      </c>
      <c r="I1599" t="s">
        <v>37</v>
      </c>
      <c r="J1599" t="s">
        <v>37</v>
      </c>
      <c r="K1599" t="s">
        <v>37</v>
      </c>
      <c r="L1599" t="s">
        <v>50</v>
      </c>
      <c r="M1599" t="s">
        <v>34</v>
      </c>
      <c r="N1599" t="s">
        <v>34</v>
      </c>
      <c r="O1599" t="s">
        <v>34</v>
      </c>
      <c r="P1599" t="s">
        <v>34</v>
      </c>
      <c r="Q1599" t="s">
        <v>37</v>
      </c>
      <c r="R1599" t="s">
        <v>37</v>
      </c>
      <c r="S1599" t="s">
        <v>37</v>
      </c>
      <c r="T1599" t="s">
        <v>34</v>
      </c>
      <c r="U1599" t="s">
        <v>46</v>
      </c>
      <c r="V1599" t="s">
        <v>37</v>
      </c>
      <c r="W1599" t="s">
        <v>51</v>
      </c>
      <c r="X1599">
        <v>93</v>
      </c>
      <c r="Y1599">
        <v>2248.0500000000002</v>
      </c>
      <c r="Z1599">
        <v>0</v>
      </c>
      <c r="AA1599">
        <v>40</v>
      </c>
      <c r="AB1599">
        <v>1125.8399999999999</v>
      </c>
      <c r="AC1599">
        <v>3413.89</v>
      </c>
      <c r="AD1599" t="s">
        <v>41</v>
      </c>
      <c r="AE1599" t="s">
        <v>42</v>
      </c>
      <c r="AF1599" t="s">
        <v>42</v>
      </c>
      <c r="AG1599">
        <f t="shared" si="48"/>
        <v>0</v>
      </c>
      <c r="AH1599" t="str" cm="1">
        <f t="array" ref="AH1599">_xlfn.IFS(
X1599&lt;=20, "&lt;20",
AND(X1599&gt;=20, X1599&lt;50), "20-50",
AND(X1599&gt;=50, X1599&lt;100), "50-100",
X1599&gt;=100, "&gt;100"
)</f>
        <v>50-100</v>
      </c>
      <c r="AI1599">
        <f t="shared" si="49"/>
        <v>0</v>
      </c>
      <c r="AJ1599" t="str" cm="1">
        <f t="array" ref="AJ1599">_xlfn.IFS(
C1599&lt;=20, "&lt;20",
AND(C1599&gt;=20, C1599&lt;35), "20-35",
AND(C1599&gt;=35, C1599&lt;50), "35-50",
C1599&gt;=50, "50-100"
)</f>
        <v>50-100</v>
      </c>
      <c r="AK1599" t="str" cm="1">
        <f t="array" ref="AK1599">_xlfn.IFS(
G1599&lt;6, "&lt;6",
AND(G1599&gt;=6, G1599&lt;12), "6-12",
AND(G1599&gt;=12, G1599&lt;18), "12-18",  AND(G1599&gt;=18, G1599&lt;24), "18-24", G1599&gt;=24, "24-36")</f>
        <v>18-24</v>
      </c>
    </row>
    <row r="1600" spans="1:37" x14ac:dyDescent="0.3">
      <c r="A1600" t="s">
        <v>1700</v>
      </c>
      <c r="B1600" t="s">
        <v>44</v>
      </c>
      <c r="C1600">
        <v>51</v>
      </c>
      <c r="D1600" t="s">
        <v>37</v>
      </c>
      <c r="E1600" t="s">
        <v>335</v>
      </c>
      <c r="F1600">
        <v>8</v>
      </c>
      <c r="G1600">
        <v>31</v>
      </c>
      <c r="H1600" t="s">
        <v>57</v>
      </c>
      <c r="I1600" t="s">
        <v>37</v>
      </c>
      <c r="J1600" t="s">
        <v>34</v>
      </c>
      <c r="K1600" t="s">
        <v>34</v>
      </c>
      <c r="L1600" t="s">
        <v>34</v>
      </c>
      <c r="M1600" t="s">
        <v>34</v>
      </c>
      <c r="N1600" t="s">
        <v>34</v>
      </c>
      <c r="O1600" t="s">
        <v>34</v>
      </c>
      <c r="P1600" t="s">
        <v>34</v>
      </c>
      <c r="Q1600" t="s">
        <v>34</v>
      </c>
      <c r="R1600" t="s">
        <v>34</v>
      </c>
      <c r="S1600" t="s">
        <v>34</v>
      </c>
      <c r="T1600" t="s">
        <v>34</v>
      </c>
      <c r="U1600" t="s">
        <v>46</v>
      </c>
      <c r="V1600" t="s">
        <v>34</v>
      </c>
      <c r="W1600" t="s">
        <v>40</v>
      </c>
      <c r="X1600">
        <v>20.25</v>
      </c>
      <c r="Y1600">
        <v>208</v>
      </c>
      <c r="Z1600">
        <v>0</v>
      </c>
      <c r="AA1600">
        <v>0</v>
      </c>
      <c r="AB1600">
        <v>314.82</v>
      </c>
      <c r="AC1600">
        <v>522.82000000000005</v>
      </c>
      <c r="AD1600" t="s">
        <v>41</v>
      </c>
      <c r="AE1600" t="s">
        <v>42</v>
      </c>
      <c r="AF1600" t="s">
        <v>42</v>
      </c>
      <c r="AG1600">
        <f t="shared" si="48"/>
        <v>0</v>
      </c>
      <c r="AH1600" t="str" cm="1">
        <f t="array" ref="AH1600">_xlfn.IFS(
X1600&lt;=20, "&lt;20",
AND(X1600&gt;=20, X1600&lt;50), "20-50",
AND(X1600&gt;=50, X1600&lt;100), "50-100",
X1600&gt;=100, "&gt;100"
)</f>
        <v>20-50</v>
      </c>
      <c r="AI1600">
        <f t="shared" si="49"/>
        <v>0</v>
      </c>
      <c r="AJ1600" t="str" cm="1">
        <f t="array" ref="AJ1600">_xlfn.IFS(
C1600&lt;=20, "&lt;20",
AND(C1600&gt;=20, C1600&lt;35), "20-35",
AND(C1600&gt;=35, C1600&lt;50), "35-50",
C1600&gt;=50, "50-100"
)</f>
        <v>50-100</v>
      </c>
      <c r="AK1600" t="str" cm="1">
        <f t="array" ref="AK1600">_xlfn.IFS(
G1600&lt;6, "&lt;6",
AND(G1600&gt;=6, G1600&lt;12), "6-12",
AND(G1600&gt;=12, G1600&lt;18), "12-18",  AND(G1600&gt;=18, G1600&lt;24), "18-24", G1600&gt;=24, "24-36")</f>
        <v>24-36</v>
      </c>
    </row>
    <row r="1601" spans="1:37" x14ac:dyDescent="0.3">
      <c r="A1601" t="s">
        <v>1701</v>
      </c>
      <c r="B1601" t="s">
        <v>33</v>
      </c>
      <c r="C1601">
        <v>53</v>
      </c>
      <c r="D1601" t="s">
        <v>34</v>
      </c>
      <c r="E1601" t="s">
        <v>61</v>
      </c>
      <c r="F1601">
        <v>5</v>
      </c>
      <c r="G1601">
        <v>11</v>
      </c>
      <c r="H1601" t="s">
        <v>70</v>
      </c>
      <c r="I1601" t="s">
        <v>37</v>
      </c>
      <c r="J1601" t="s">
        <v>34</v>
      </c>
      <c r="K1601" t="s">
        <v>37</v>
      </c>
      <c r="L1601" t="s">
        <v>50</v>
      </c>
      <c r="M1601" t="s">
        <v>37</v>
      </c>
      <c r="N1601" t="s">
        <v>37</v>
      </c>
      <c r="O1601" t="s">
        <v>34</v>
      </c>
      <c r="P1601" t="s">
        <v>34</v>
      </c>
      <c r="Q1601" t="s">
        <v>37</v>
      </c>
      <c r="R1601" t="s">
        <v>37</v>
      </c>
      <c r="S1601" t="s">
        <v>37</v>
      </c>
      <c r="T1601" t="s">
        <v>37</v>
      </c>
      <c r="U1601" t="s">
        <v>39</v>
      </c>
      <c r="V1601" t="s">
        <v>34</v>
      </c>
      <c r="W1601" t="s">
        <v>51</v>
      </c>
      <c r="X1601">
        <v>99.15</v>
      </c>
      <c r="Y1601">
        <v>5720.95</v>
      </c>
      <c r="Z1601">
        <v>0</v>
      </c>
      <c r="AA1601">
        <v>0</v>
      </c>
      <c r="AB1601">
        <v>1894.86</v>
      </c>
      <c r="AC1601">
        <v>7615.81</v>
      </c>
      <c r="AD1601" t="s">
        <v>41</v>
      </c>
      <c r="AE1601" t="s">
        <v>42</v>
      </c>
      <c r="AF1601" t="s">
        <v>42</v>
      </c>
      <c r="AG1601">
        <f t="shared" si="48"/>
        <v>0</v>
      </c>
      <c r="AH1601" t="str" cm="1">
        <f t="array" ref="AH1601">_xlfn.IFS(
X1601&lt;=20, "&lt;20",
AND(X1601&gt;=20, X1601&lt;50), "20-50",
AND(X1601&gt;=50, X1601&lt;100), "50-100",
X1601&gt;=100, "&gt;100"
)</f>
        <v>50-100</v>
      </c>
      <c r="AI1601">
        <f t="shared" si="49"/>
        <v>0</v>
      </c>
      <c r="AJ1601" t="str" cm="1">
        <f t="array" ref="AJ1601">_xlfn.IFS(
C1601&lt;=20, "&lt;20",
AND(C1601&gt;=20, C1601&lt;35), "20-35",
AND(C1601&gt;=35, C1601&lt;50), "35-50",
C1601&gt;=50, "50-100"
)</f>
        <v>50-100</v>
      </c>
      <c r="AK1601" t="str" cm="1">
        <f t="array" ref="AK1601">_xlfn.IFS(
G1601&lt;6, "&lt;6",
AND(G1601&gt;=6, G1601&lt;12), "6-12",
AND(G1601&gt;=12, G1601&lt;18), "12-18",  AND(G1601&gt;=18, G1601&lt;24), "18-24", G1601&gt;=24, "24-36")</f>
        <v>6-12</v>
      </c>
    </row>
    <row r="1602" spans="1:37" x14ac:dyDescent="0.3">
      <c r="A1602" t="s">
        <v>1702</v>
      </c>
      <c r="B1602" t="s">
        <v>44</v>
      </c>
      <c r="C1602">
        <v>41</v>
      </c>
      <c r="D1602" t="s">
        <v>37</v>
      </c>
      <c r="E1602" t="s">
        <v>90</v>
      </c>
      <c r="F1602">
        <v>15</v>
      </c>
      <c r="G1602">
        <v>3</v>
      </c>
      <c r="H1602" t="s">
        <v>49</v>
      </c>
      <c r="I1602" t="s">
        <v>37</v>
      </c>
      <c r="J1602" t="s">
        <v>34</v>
      </c>
      <c r="K1602" t="s">
        <v>37</v>
      </c>
      <c r="L1602" t="s">
        <v>72</v>
      </c>
      <c r="M1602" t="s">
        <v>34</v>
      </c>
      <c r="N1602" t="s">
        <v>34</v>
      </c>
      <c r="O1602" t="s">
        <v>34</v>
      </c>
      <c r="P1602" t="s">
        <v>34</v>
      </c>
      <c r="Q1602" t="s">
        <v>34</v>
      </c>
      <c r="R1602" t="s">
        <v>34</v>
      </c>
      <c r="S1602" t="s">
        <v>34</v>
      </c>
      <c r="T1602" t="s">
        <v>37</v>
      </c>
      <c r="U1602" t="s">
        <v>46</v>
      </c>
      <c r="V1602" t="s">
        <v>34</v>
      </c>
      <c r="W1602" t="s">
        <v>51</v>
      </c>
      <c r="X1602">
        <v>44.35</v>
      </c>
      <c r="Y1602">
        <v>81.25</v>
      </c>
      <c r="Z1602">
        <v>0</v>
      </c>
      <c r="AA1602">
        <v>0</v>
      </c>
      <c r="AB1602">
        <v>93.68</v>
      </c>
      <c r="AC1602">
        <v>174.93</v>
      </c>
      <c r="AD1602" t="s">
        <v>52</v>
      </c>
      <c r="AE1602" t="s">
        <v>94</v>
      </c>
      <c r="AF1602" t="s">
        <v>95</v>
      </c>
      <c r="AG1602">
        <f t="shared" si="48"/>
        <v>1</v>
      </c>
      <c r="AH1602" t="str" cm="1">
        <f t="array" ref="AH1602">_xlfn.IFS(
X1602&lt;=20, "&lt;20",
AND(X1602&gt;=20, X1602&lt;50), "20-50",
AND(X1602&gt;=50, X1602&lt;100), "50-100",
X1602&gt;=100, "&gt;100"
)</f>
        <v>20-50</v>
      </c>
      <c r="AI1602">
        <f t="shared" si="49"/>
        <v>0</v>
      </c>
      <c r="AJ1602" t="str" cm="1">
        <f t="array" ref="AJ1602">_xlfn.IFS(
C1602&lt;=20, "&lt;20",
AND(C1602&gt;=20, C1602&lt;35), "20-35",
AND(C1602&gt;=35, C1602&lt;50), "35-50",
C1602&gt;=50, "50-100"
)</f>
        <v>35-50</v>
      </c>
      <c r="AK1602" t="str" cm="1">
        <f t="array" ref="AK1602">_xlfn.IFS(
G1602&lt;6, "&lt;6",
AND(G1602&gt;=6, G1602&lt;12), "6-12",
AND(G1602&gt;=12, G1602&lt;18), "12-18",  AND(G1602&gt;=18, G1602&lt;24), "18-24", G1602&gt;=24, "24-36")</f>
        <v>&lt;6</v>
      </c>
    </row>
    <row r="1603" spans="1:37" x14ac:dyDescent="0.3">
      <c r="A1603" t="s">
        <v>1703</v>
      </c>
      <c r="B1603" t="s">
        <v>44</v>
      </c>
      <c r="C1603">
        <v>42</v>
      </c>
      <c r="D1603" t="s">
        <v>34</v>
      </c>
      <c r="E1603" t="s">
        <v>130</v>
      </c>
      <c r="F1603">
        <v>14</v>
      </c>
      <c r="G1603">
        <v>25</v>
      </c>
      <c r="H1603" t="s">
        <v>49</v>
      </c>
      <c r="I1603" t="s">
        <v>37</v>
      </c>
      <c r="J1603" t="s">
        <v>34</v>
      </c>
      <c r="K1603" t="s">
        <v>37</v>
      </c>
      <c r="L1603" t="s">
        <v>38</v>
      </c>
      <c r="M1603" t="s">
        <v>34</v>
      </c>
      <c r="N1603" t="s">
        <v>34</v>
      </c>
      <c r="O1603" t="s">
        <v>34</v>
      </c>
      <c r="P1603" t="s">
        <v>34</v>
      </c>
      <c r="Q1603" t="s">
        <v>37</v>
      </c>
      <c r="R1603" t="s">
        <v>37</v>
      </c>
      <c r="S1603" t="s">
        <v>37</v>
      </c>
      <c r="T1603" t="s">
        <v>37</v>
      </c>
      <c r="U1603" t="s">
        <v>46</v>
      </c>
      <c r="V1603" t="s">
        <v>37</v>
      </c>
      <c r="W1603" t="s">
        <v>51</v>
      </c>
      <c r="X1603">
        <v>66.25</v>
      </c>
      <c r="Y1603">
        <v>546.45000000000005</v>
      </c>
      <c r="Z1603">
        <v>0</v>
      </c>
      <c r="AA1603">
        <v>0</v>
      </c>
      <c r="AB1603">
        <v>205.76</v>
      </c>
      <c r="AC1603">
        <v>752.21</v>
      </c>
      <c r="AD1603" t="s">
        <v>41</v>
      </c>
      <c r="AE1603" t="s">
        <v>42</v>
      </c>
      <c r="AF1603" t="s">
        <v>42</v>
      </c>
      <c r="AG1603">
        <f t="shared" ref="AG1603:AG1666" si="50">IF(AD1603="Churned", 1,0)</f>
        <v>0</v>
      </c>
      <c r="AH1603" t="str" cm="1">
        <f t="array" ref="AH1603">_xlfn.IFS(
X1603&lt;=20, "&lt;20",
AND(X1603&gt;=20, X1603&lt;50), "20-50",
AND(X1603&gt;=50, X1603&lt;100), "50-100",
X1603&gt;=100, "&gt;100"
)</f>
        <v>50-100</v>
      </c>
      <c r="AI1603">
        <f t="shared" ref="AI1603:AI1666" si="51">IF(AD1603="Joined", 1, 0)</f>
        <v>0</v>
      </c>
      <c r="AJ1603" t="str" cm="1">
        <f t="array" ref="AJ1603">_xlfn.IFS(
C1603&lt;=20, "&lt;20",
AND(C1603&gt;=20, C1603&lt;35), "20-35",
AND(C1603&gt;=35, C1603&lt;50), "35-50",
C1603&gt;=50, "50-100"
)</f>
        <v>35-50</v>
      </c>
      <c r="AK1603" t="str" cm="1">
        <f t="array" ref="AK1603">_xlfn.IFS(
G1603&lt;6, "&lt;6",
AND(G1603&gt;=6, G1603&lt;12), "6-12",
AND(G1603&gt;=12, G1603&lt;18), "12-18",  AND(G1603&gt;=18, G1603&lt;24), "18-24", G1603&gt;=24, "24-36")</f>
        <v>24-36</v>
      </c>
    </row>
    <row r="1604" spans="1:37" x14ac:dyDescent="0.3">
      <c r="A1604" t="s">
        <v>1704</v>
      </c>
      <c r="B1604" t="s">
        <v>33</v>
      </c>
      <c r="C1604">
        <v>81</v>
      </c>
      <c r="D1604" t="s">
        <v>37</v>
      </c>
      <c r="E1604" t="s">
        <v>164</v>
      </c>
      <c r="F1604">
        <v>11</v>
      </c>
      <c r="G1604">
        <v>13</v>
      </c>
      <c r="H1604" t="s">
        <v>36</v>
      </c>
      <c r="I1604" t="s">
        <v>37</v>
      </c>
      <c r="J1604" t="s">
        <v>37</v>
      </c>
      <c r="K1604" t="s">
        <v>37</v>
      </c>
      <c r="L1604" t="s">
        <v>50</v>
      </c>
      <c r="M1604" t="s">
        <v>37</v>
      </c>
      <c r="N1604" t="s">
        <v>34</v>
      </c>
      <c r="O1604" t="s">
        <v>34</v>
      </c>
      <c r="P1604" t="s">
        <v>34</v>
      </c>
      <c r="Q1604" t="s">
        <v>34</v>
      </c>
      <c r="R1604" t="s">
        <v>37</v>
      </c>
      <c r="S1604" t="s">
        <v>34</v>
      </c>
      <c r="T1604" t="s">
        <v>34</v>
      </c>
      <c r="U1604" t="s">
        <v>46</v>
      </c>
      <c r="V1604" t="s">
        <v>34</v>
      </c>
      <c r="W1604" t="s">
        <v>40</v>
      </c>
      <c r="X1604">
        <v>91</v>
      </c>
      <c r="Y1604">
        <v>3180.5</v>
      </c>
      <c r="Z1604">
        <v>0</v>
      </c>
      <c r="AA1604">
        <v>40</v>
      </c>
      <c r="AB1604">
        <v>916.65</v>
      </c>
      <c r="AC1604">
        <v>4137.1499999999996</v>
      </c>
      <c r="AD1604" t="s">
        <v>41</v>
      </c>
      <c r="AE1604" t="s">
        <v>42</v>
      </c>
      <c r="AF1604" t="s">
        <v>42</v>
      </c>
      <c r="AG1604">
        <f t="shared" si="50"/>
        <v>0</v>
      </c>
      <c r="AH1604" t="str" cm="1">
        <f t="array" ref="AH1604">_xlfn.IFS(
X1604&lt;=20, "&lt;20",
AND(X1604&gt;=20, X1604&lt;50), "20-50",
AND(X1604&gt;=50, X1604&lt;100), "50-100",
X1604&gt;=100, "&gt;100"
)</f>
        <v>50-100</v>
      </c>
      <c r="AI1604">
        <f t="shared" si="51"/>
        <v>0</v>
      </c>
      <c r="AJ1604" t="str" cm="1">
        <f t="array" ref="AJ1604">_xlfn.IFS(
C1604&lt;=20, "&lt;20",
AND(C1604&gt;=20, C1604&lt;35), "20-35",
AND(C1604&gt;=35, C1604&lt;50), "35-50",
C1604&gt;=50, "50-100"
)</f>
        <v>50-100</v>
      </c>
      <c r="AK1604" t="str" cm="1">
        <f t="array" ref="AK1604">_xlfn.IFS(
G1604&lt;6, "&lt;6",
AND(G1604&gt;=6, G1604&lt;12), "6-12",
AND(G1604&gt;=12, G1604&lt;18), "12-18",  AND(G1604&gt;=18, G1604&lt;24), "18-24", G1604&gt;=24, "24-36")</f>
        <v>12-18</v>
      </c>
    </row>
    <row r="1605" spans="1:37" x14ac:dyDescent="0.3">
      <c r="A1605" t="s">
        <v>1705</v>
      </c>
      <c r="B1605" t="s">
        <v>33</v>
      </c>
      <c r="C1605">
        <v>72</v>
      </c>
      <c r="D1605" t="s">
        <v>37</v>
      </c>
      <c r="E1605" t="s">
        <v>61</v>
      </c>
      <c r="F1605">
        <v>2</v>
      </c>
      <c r="G1605">
        <v>28</v>
      </c>
      <c r="H1605" t="s">
        <v>70</v>
      </c>
      <c r="I1605" t="s">
        <v>37</v>
      </c>
      <c r="J1605" t="s">
        <v>37</v>
      </c>
      <c r="K1605" t="s">
        <v>37</v>
      </c>
      <c r="L1605" t="s">
        <v>50</v>
      </c>
      <c r="M1605" t="s">
        <v>34</v>
      </c>
      <c r="N1605" t="s">
        <v>37</v>
      </c>
      <c r="O1605" t="s">
        <v>37</v>
      </c>
      <c r="P1605" t="s">
        <v>34</v>
      </c>
      <c r="Q1605" t="s">
        <v>37</v>
      </c>
      <c r="R1605" t="s">
        <v>37</v>
      </c>
      <c r="S1605" t="s">
        <v>34</v>
      </c>
      <c r="T1605" t="s">
        <v>37</v>
      </c>
      <c r="U1605" t="s">
        <v>46</v>
      </c>
      <c r="V1605" t="s">
        <v>37</v>
      </c>
      <c r="W1605" t="s">
        <v>51</v>
      </c>
      <c r="X1605">
        <v>104.35</v>
      </c>
      <c r="Y1605">
        <v>6578.55</v>
      </c>
      <c r="Z1605">
        <v>0</v>
      </c>
      <c r="AA1605">
        <v>0</v>
      </c>
      <c r="AB1605">
        <v>558.35</v>
      </c>
      <c r="AC1605">
        <v>7136.9</v>
      </c>
      <c r="AD1605" t="s">
        <v>41</v>
      </c>
      <c r="AE1605" t="s">
        <v>42</v>
      </c>
      <c r="AF1605" t="s">
        <v>42</v>
      </c>
      <c r="AG1605">
        <f t="shared" si="50"/>
        <v>0</v>
      </c>
      <c r="AH1605" t="str" cm="1">
        <f t="array" ref="AH1605">_xlfn.IFS(
X1605&lt;=20, "&lt;20",
AND(X1605&gt;=20, X1605&lt;50), "20-50",
AND(X1605&gt;=50, X1605&lt;100), "50-100",
X1605&gt;=100, "&gt;100"
)</f>
        <v>&gt;100</v>
      </c>
      <c r="AI1605">
        <f t="shared" si="51"/>
        <v>0</v>
      </c>
      <c r="AJ1605" t="str" cm="1">
        <f t="array" ref="AJ1605">_xlfn.IFS(
C1605&lt;=20, "&lt;20",
AND(C1605&gt;=20, C1605&lt;35), "20-35",
AND(C1605&gt;=35, C1605&lt;50), "35-50",
C1605&gt;=50, "50-100"
)</f>
        <v>50-100</v>
      </c>
      <c r="AK1605" t="str" cm="1">
        <f t="array" ref="AK1605">_xlfn.IFS(
G1605&lt;6, "&lt;6",
AND(G1605&gt;=6, G1605&lt;12), "6-12",
AND(G1605&gt;=12, G1605&lt;18), "12-18",  AND(G1605&gt;=18, G1605&lt;24), "18-24", G1605&gt;=24, "24-36")</f>
        <v>24-36</v>
      </c>
    </row>
    <row r="1606" spans="1:37" x14ac:dyDescent="0.3">
      <c r="A1606" t="s">
        <v>1706</v>
      </c>
      <c r="B1606" t="s">
        <v>33</v>
      </c>
      <c r="C1606">
        <v>64</v>
      </c>
      <c r="D1606" t="s">
        <v>34</v>
      </c>
      <c r="E1606" t="s">
        <v>45</v>
      </c>
      <c r="F1606">
        <v>11</v>
      </c>
      <c r="G1606">
        <v>19</v>
      </c>
      <c r="H1606" t="s">
        <v>36</v>
      </c>
      <c r="I1606" t="s">
        <v>37</v>
      </c>
      <c r="J1606" t="s">
        <v>34</v>
      </c>
      <c r="K1606" t="s">
        <v>37</v>
      </c>
      <c r="L1606" t="s">
        <v>72</v>
      </c>
      <c r="M1606" t="s">
        <v>37</v>
      </c>
      <c r="N1606" t="s">
        <v>37</v>
      </c>
      <c r="O1606" t="s">
        <v>37</v>
      </c>
      <c r="P1606" t="s">
        <v>37</v>
      </c>
      <c r="Q1606" t="s">
        <v>37</v>
      </c>
      <c r="R1606" t="s">
        <v>37</v>
      </c>
      <c r="S1606" t="s">
        <v>37</v>
      </c>
      <c r="T1606" t="s">
        <v>34</v>
      </c>
      <c r="U1606" t="s">
        <v>67</v>
      </c>
      <c r="V1606" t="s">
        <v>37</v>
      </c>
      <c r="W1606" t="s">
        <v>40</v>
      </c>
      <c r="X1606">
        <v>85</v>
      </c>
      <c r="Y1606">
        <v>5607.75</v>
      </c>
      <c r="Z1606">
        <v>0</v>
      </c>
      <c r="AA1606">
        <v>130</v>
      </c>
      <c r="AB1606">
        <v>427.04</v>
      </c>
      <c r="AC1606">
        <v>6164.79</v>
      </c>
      <c r="AD1606" t="s">
        <v>41</v>
      </c>
      <c r="AE1606" t="s">
        <v>42</v>
      </c>
      <c r="AF1606" t="s">
        <v>42</v>
      </c>
      <c r="AG1606">
        <f t="shared" si="50"/>
        <v>0</v>
      </c>
      <c r="AH1606" t="str" cm="1">
        <f t="array" ref="AH1606">_xlfn.IFS(
X1606&lt;=20, "&lt;20",
AND(X1606&gt;=20, X1606&lt;50), "20-50",
AND(X1606&gt;=50, X1606&lt;100), "50-100",
X1606&gt;=100, "&gt;100"
)</f>
        <v>50-100</v>
      </c>
      <c r="AI1606">
        <f t="shared" si="51"/>
        <v>0</v>
      </c>
      <c r="AJ1606" t="str" cm="1">
        <f t="array" ref="AJ1606">_xlfn.IFS(
C1606&lt;=20, "&lt;20",
AND(C1606&gt;=20, C1606&lt;35), "20-35",
AND(C1606&gt;=35, C1606&lt;50), "35-50",
C1606&gt;=50, "50-100"
)</f>
        <v>50-100</v>
      </c>
      <c r="AK1606" t="str" cm="1">
        <f t="array" ref="AK1606">_xlfn.IFS(
G1606&lt;6, "&lt;6",
AND(G1606&gt;=6, G1606&lt;12), "6-12",
AND(G1606&gt;=12, G1606&lt;18), "12-18",  AND(G1606&gt;=18, G1606&lt;24), "18-24", G1606&gt;=24, "24-36")</f>
        <v>18-24</v>
      </c>
    </row>
    <row r="1607" spans="1:37" x14ac:dyDescent="0.3">
      <c r="A1607" t="s">
        <v>1707</v>
      </c>
      <c r="B1607" t="s">
        <v>44</v>
      </c>
      <c r="C1607">
        <v>57</v>
      </c>
      <c r="D1607" t="s">
        <v>34</v>
      </c>
      <c r="E1607" t="s">
        <v>124</v>
      </c>
      <c r="F1607">
        <v>12</v>
      </c>
      <c r="G1607">
        <v>18</v>
      </c>
      <c r="H1607" t="s">
        <v>49</v>
      </c>
      <c r="I1607" t="s">
        <v>37</v>
      </c>
      <c r="J1607" t="s">
        <v>34</v>
      </c>
      <c r="K1607" t="s">
        <v>37</v>
      </c>
      <c r="L1607" t="s">
        <v>50</v>
      </c>
      <c r="M1607" t="s">
        <v>34</v>
      </c>
      <c r="N1607" t="s">
        <v>37</v>
      </c>
      <c r="O1607" t="s">
        <v>34</v>
      </c>
      <c r="P1607" t="s">
        <v>34</v>
      </c>
      <c r="Q1607" t="s">
        <v>37</v>
      </c>
      <c r="R1607" t="s">
        <v>34</v>
      </c>
      <c r="S1607" t="s">
        <v>34</v>
      </c>
      <c r="T1607" t="s">
        <v>37</v>
      </c>
      <c r="U1607" t="s">
        <v>46</v>
      </c>
      <c r="V1607" t="s">
        <v>37</v>
      </c>
      <c r="W1607" t="s">
        <v>51</v>
      </c>
      <c r="X1607">
        <v>84.85</v>
      </c>
      <c r="Y1607">
        <v>523.5</v>
      </c>
      <c r="Z1607">
        <v>0</v>
      </c>
      <c r="AA1607">
        <v>0</v>
      </c>
      <c r="AB1607">
        <v>235.92</v>
      </c>
      <c r="AC1607">
        <v>759.42</v>
      </c>
      <c r="AD1607" t="s">
        <v>52</v>
      </c>
      <c r="AE1607" t="s">
        <v>53</v>
      </c>
      <c r="AF1607" t="s">
        <v>91</v>
      </c>
      <c r="AG1607">
        <f t="shared" si="50"/>
        <v>1</v>
      </c>
      <c r="AH1607" t="str" cm="1">
        <f t="array" ref="AH1607">_xlfn.IFS(
X1607&lt;=20, "&lt;20",
AND(X1607&gt;=20, X1607&lt;50), "20-50",
AND(X1607&gt;=50, X1607&lt;100), "50-100",
X1607&gt;=100, "&gt;100"
)</f>
        <v>50-100</v>
      </c>
      <c r="AI1607">
        <f t="shared" si="51"/>
        <v>0</v>
      </c>
      <c r="AJ1607" t="str" cm="1">
        <f t="array" ref="AJ1607">_xlfn.IFS(
C1607&lt;=20, "&lt;20",
AND(C1607&gt;=20, C1607&lt;35), "20-35",
AND(C1607&gt;=35, C1607&lt;50), "35-50",
C1607&gt;=50, "50-100"
)</f>
        <v>50-100</v>
      </c>
      <c r="AK1607" t="str" cm="1">
        <f t="array" ref="AK1607">_xlfn.IFS(
G1607&lt;6, "&lt;6",
AND(G1607&gt;=6, G1607&lt;12), "6-12",
AND(G1607&gt;=12, G1607&lt;18), "12-18",  AND(G1607&gt;=18, G1607&lt;24), "18-24", G1607&gt;=24, "24-36")</f>
        <v>18-24</v>
      </c>
    </row>
    <row r="1608" spans="1:37" x14ac:dyDescent="0.3">
      <c r="A1608" t="s">
        <v>1708</v>
      </c>
      <c r="B1608" t="s">
        <v>44</v>
      </c>
      <c r="C1608">
        <v>35</v>
      </c>
      <c r="D1608" t="s">
        <v>34</v>
      </c>
      <c r="E1608" t="s">
        <v>76</v>
      </c>
      <c r="F1608">
        <v>6</v>
      </c>
      <c r="G1608">
        <v>23</v>
      </c>
      <c r="H1608" t="s">
        <v>36</v>
      </c>
      <c r="I1608" t="s">
        <v>37</v>
      </c>
      <c r="J1608" t="s">
        <v>37</v>
      </c>
      <c r="K1608" t="s">
        <v>37</v>
      </c>
      <c r="L1608" t="s">
        <v>50</v>
      </c>
      <c r="M1608" t="s">
        <v>34</v>
      </c>
      <c r="N1608" t="s">
        <v>37</v>
      </c>
      <c r="O1608" t="s">
        <v>37</v>
      </c>
      <c r="P1608" t="s">
        <v>34</v>
      </c>
      <c r="Q1608" t="s">
        <v>37</v>
      </c>
      <c r="R1608" t="s">
        <v>34</v>
      </c>
      <c r="S1608" t="s">
        <v>34</v>
      </c>
      <c r="T1608" t="s">
        <v>37</v>
      </c>
      <c r="U1608" t="s">
        <v>39</v>
      </c>
      <c r="V1608" t="s">
        <v>37</v>
      </c>
      <c r="W1608" t="s">
        <v>40</v>
      </c>
      <c r="X1608">
        <v>94.9</v>
      </c>
      <c r="Y1608">
        <v>4422.95</v>
      </c>
      <c r="Z1608">
        <v>24.08</v>
      </c>
      <c r="AA1608">
        <v>0</v>
      </c>
      <c r="AB1608">
        <v>1017.98</v>
      </c>
      <c r="AC1608">
        <v>5416.85</v>
      </c>
      <c r="AD1608" t="s">
        <v>41</v>
      </c>
      <c r="AE1608" t="s">
        <v>42</v>
      </c>
      <c r="AF1608" t="s">
        <v>42</v>
      </c>
      <c r="AG1608">
        <f t="shared" si="50"/>
        <v>0</v>
      </c>
      <c r="AH1608" t="str" cm="1">
        <f t="array" ref="AH1608">_xlfn.IFS(
X1608&lt;=20, "&lt;20",
AND(X1608&gt;=20, X1608&lt;50), "20-50",
AND(X1608&gt;=50, X1608&lt;100), "50-100",
X1608&gt;=100, "&gt;100"
)</f>
        <v>50-100</v>
      </c>
      <c r="AI1608">
        <f t="shared" si="51"/>
        <v>0</v>
      </c>
      <c r="AJ1608" t="str" cm="1">
        <f t="array" ref="AJ1608">_xlfn.IFS(
C1608&lt;=20, "&lt;20",
AND(C1608&gt;=20, C1608&lt;35), "20-35",
AND(C1608&gt;=35, C1608&lt;50), "35-50",
C1608&gt;=50, "50-100"
)</f>
        <v>35-50</v>
      </c>
      <c r="AK1608" t="str" cm="1">
        <f t="array" ref="AK1608">_xlfn.IFS(
G1608&lt;6, "&lt;6",
AND(G1608&gt;=6, G1608&lt;12), "6-12",
AND(G1608&gt;=12, G1608&lt;18), "12-18",  AND(G1608&gt;=18, G1608&lt;24), "18-24", G1608&gt;=24, "24-36")</f>
        <v>18-24</v>
      </c>
    </row>
    <row r="1609" spans="1:37" x14ac:dyDescent="0.3">
      <c r="A1609" t="s">
        <v>1709</v>
      </c>
      <c r="B1609" t="s">
        <v>33</v>
      </c>
      <c r="C1609">
        <v>66</v>
      </c>
      <c r="D1609" t="s">
        <v>37</v>
      </c>
      <c r="E1609" t="s">
        <v>82</v>
      </c>
      <c r="F1609">
        <v>3</v>
      </c>
      <c r="G1609">
        <v>9</v>
      </c>
      <c r="H1609" t="s">
        <v>36</v>
      </c>
      <c r="I1609" t="s">
        <v>37</v>
      </c>
      <c r="J1609" t="s">
        <v>37</v>
      </c>
      <c r="K1609" t="s">
        <v>37</v>
      </c>
      <c r="L1609" t="s">
        <v>50</v>
      </c>
      <c r="M1609" t="s">
        <v>37</v>
      </c>
      <c r="N1609" t="s">
        <v>37</v>
      </c>
      <c r="O1609" t="s">
        <v>37</v>
      </c>
      <c r="P1609" t="s">
        <v>37</v>
      </c>
      <c r="Q1609" t="s">
        <v>37</v>
      </c>
      <c r="R1609" t="s">
        <v>37</v>
      </c>
      <c r="S1609" t="s">
        <v>37</v>
      </c>
      <c r="T1609" t="s">
        <v>37</v>
      </c>
      <c r="U1609" t="s">
        <v>67</v>
      </c>
      <c r="V1609" t="s">
        <v>34</v>
      </c>
      <c r="W1609" t="s">
        <v>51</v>
      </c>
      <c r="X1609">
        <v>115.15</v>
      </c>
      <c r="Y1609">
        <v>8349.7000000000007</v>
      </c>
      <c r="Z1609">
        <v>0</v>
      </c>
      <c r="AA1609">
        <v>0</v>
      </c>
      <c r="AB1609">
        <v>2922.48</v>
      </c>
      <c r="AC1609">
        <v>11272.18</v>
      </c>
      <c r="AD1609" t="s">
        <v>41</v>
      </c>
      <c r="AE1609" t="s">
        <v>42</v>
      </c>
      <c r="AF1609" t="s">
        <v>42</v>
      </c>
      <c r="AG1609">
        <f t="shared" si="50"/>
        <v>0</v>
      </c>
      <c r="AH1609" t="str" cm="1">
        <f t="array" ref="AH1609">_xlfn.IFS(
X1609&lt;=20, "&lt;20",
AND(X1609&gt;=20, X1609&lt;50), "20-50",
AND(X1609&gt;=50, X1609&lt;100), "50-100",
X1609&gt;=100, "&gt;100"
)</f>
        <v>&gt;100</v>
      </c>
      <c r="AI1609">
        <f t="shared" si="51"/>
        <v>0</v>
      </c>
      <c r="AJ1609" t="str" cm="1">
        <f t="array" ref="AJ1609">_xlfn.IFS(
C1609&lt;=20, "&lt;20",
AND(C1609&gt;=20, C1609&lt;35), "20-35",
AND(C1609&gt;=35, C1609&lt;50), "35-50",
C1609&gt;=50, "50-100"
)</f>
        <v>50-100</v>
      </c>
      <c r="AK1609" t="str" cm="1">
        <f t="array" ref="AK1609">_xlfn.IFS(
G1609&lt;6, "&lt;6",
AND(G1609&gt;=6, G1609&lt;12), "6-12",
AND(G1609&gt;=12, G1609&lt;18), "12-18",  AND(G1609&gt;=18, G1609&lt;24), "18-24", G1609&gt;=24, "24-36")</f>
        <v>6-12</v>
      </c>
    </row>
    <row r="1610" spans="1:37" x14ac:dyDescent="0.3">
      <c r="A1610" t="s">
        <v>1710</v>
      </c>
      <c r="B1610" t="s">
        <v>44</v>
      </c>
      <c r="C1610">
        <v>46</v>
      </c>
      <c r="D1610" t="s">
        <v>37</v>
      </c>
      <c r="E1610" t="s">
        <v>61</v>
      </c>
      <c r="F1610">
        <v>7</v>
      </c>
      <c r="G1610">
        <v>32</v>
      </c>
      <c r="H1610" t="s">
        <v>70</v>
      </c>
      <c r="I1610" t="s">
        <v>37</v>
      </c>
      <c r="J1610" t="s">
        <v>37</v>
      </c>
      <c r="K1610" t="s">
        <v>37</v>
      </c>
      <c r="L1610" t="s">
        <v>50</v>
      </c>
      <c r="M1610" t="s">
        <v>34</v>
      </c>
      <c r="N1610" t="s">
        <v>34</v>
      </c>
      <c r="O1610" t="s">
        <v>37</v>
      </c>
      <c r="P1610" t="s">
        <v>34</v>
      </c>
      <c r="Q1610" t="s">
        <v>37</v>
      </c>
      <c r="R1610" t="s">
        <v>37</v>
      </c>
      <c r="S1610" t="s">
        <v>37</v>
      </c>
      <c r="T1610" t="s">
        <v>37</v>
      </c>
      <c r="U1610" t="s">
        <v>39</v>
      </c>
      <c r="V1610" t="s">
        <v>37</v>
      </c>
      <c r="W1610" t="s">
        <v>51</v>
      </c>
      <c r="X1610">
        <v>100.15</v>
      </c>
      <c r="Y1610">
        <v>6413.65</v>
      </c>
      <c r="Z1610">
        <v>0</v>
      </c>
      <c r="AA1610">
        <v>0</v>
      </c>
      <c r="AB1610">
        <v>2019.96</v>
      </c>
      <c r="AC1610">
        <v>8433.61</v>
      </c>
      <c r="AD1610" t="s">
        <v>52</v>
      </c>
      <c r="AE1610" t="s">
        <v>53</v>
      </c>
      <c r="AF1610" t="s">
        <v>91</v>
      </c>
      <c r="AG1610">
        <f t="shared" si="50"/>
        <v>1</v>
      </c>
      <c r="AH1610" t="str" cm="1">
        <f t="array" ref="AH1610">_xlfn.IFS(
X1610&lt;=20, "&lt;20",
AND(X1610&gt;=20, X1610&lt;50), "20-50",
AND(X1610&gt;=50, X1610&lt;100), "50-100",
X1610&gt;=100, "&gt;100"
)</f>
        <v>&gt;100</v>
      </c>
      <c r="AI1610">
        <f t="shared" si="51"/>
        <v>0</v>
      </c>
      <c r="AJ1610" t="str" cm="1">
        <f t="array" ref="AJ1610">_xlfn.IFS(
C1610&lt;=20, "&lt;20",
AND(C1610&gt;=20, C1610&lt;35), "20-35",
AND(C1610&gt;=35, C1610&lt;50), "35-50",
C1610&gt;=50, "50-100"
)</f>
        <v>35-50</v>
      </c>
      <c r="AK1610" t="str" cm="1">
        <f t="array" ref="AK1610">_xlfn.IFS(
G1610&lt;6, "&lt;6",
AND(G1610&gt;=6, G1610&lt;12), "6-12",
AND(G1610&gt;=12, G1610&lt;18), "12-18",  AND(G1610&gt;=18, G1610&lt;24), "18-24", G1610&gt;=24, "24-36")</f>
        <v>24-36</v>
      </c>
    </row>
    <row r="1611" spans="1:37" x14ac:dyDescent="0.3">
      <c r="A1611" t="s">
        <v>1711</v>
      </c>
      <c r="B1611" t="s">
        <v>33</v>
      </c>
      <c r="C1611">
        <v>64</v>
      </c>
      <c r="D1611" t="s">
        <v>34</v>
      </c>
      <c r="E1611" t="s">
        <v>90</v>
      </c>
      <c r="F1611">
        <v>14</v>
      </c>
      <c r="G1611">
        <v>7</v>
      </c>
      <c r="H1611" t="s">
        <v>36</v>
      </c>
      <c r="I1611" t="s">
        <v>37</v>
      </c>
      <c r="J1611" t="s">
        <v>34</v>
      </c>
      <c r="K1611" t="s">
        <v>34</v>
      </c>
      <c r="L1611" t="s">
        <v>34</v>
      </c>
      <c r="M1611" t="s">
        <v>34</v>
      </c>
      <c r="N1611" t="s">
        <v>34</v>
      </c>
      <c r="O1611" t="s">
        <v>34</v>
      </c>
      <c r="P1611" t="s">
        <v>34</v>
      </c>
      <c r="Q1611" t="s">
        <v>34</v>
      </c>
      <c r="R1611" t="s">
        <v>34</v>
      </c>
      <c r="S1611" t="s">
        <v>34</v>
      </c>
      <c r="T1611" t="s">
        <v>34</v>
      </c>
      <c r="U1611" t="s">
        <v>67</v>
      </c>
      <c r="V1611" t="s">
        <v>34</v>
      </c>
      <c r="W1611" t="s">
        <v>143</v>
      </c>
      <c r="X1611">
        <v>20.2</v>
      </c>
      <c r="Y1611">
        <v>735.9</v>
      </c>
      <c r="Z1611">
        <v>0</v>
      </c>
      <c r="AA1611">
        <v>0</v>
      </c>
      <c r="AB1611">
        <v>155.41999999999999</v>
      </c>
      <c r="AC1611">
        <v>891.32</v>
      </c>
      <c r="AD1611" t="s">
        <v>41</v>
      </c>
      <c r="AE1611" t="s">
        <v>42</v>
      </c>
      <c r="AF1611" t="s">
        <v>42</v>
      </c>
      <c r="AG1611">
        <f t="shared" si="50"/>
        <v>0</v>
      </c>
      <c r="AH1611" t="str" cm="1">
        <f t="array" ref="AH1611">_xlfn.IFS(
X1611&lt;=20, "&lt;20",
AND(X1611&gt;=20, X1611&lt;50), "20-50",
AND(X1611&gt;=50, X1611&lt;100), "50-100",
X1611&gt;=100, "&gt;100"
)</f>
        <v>20-50</v>
      </c>
      <c r="AI1611">
        <f t="shared" si="51"/>
        <v>0</v>
      </c>
      <c r="AJ1611" t="str" cm="1">
        <f t="array" ref="AJ1611">_xlfn.IFS(
C1611&lt;=20, "&lt;20",
AND(C1611&gt;=20, C1611&lt;35), "20-35",
AND(C1611&gt;=35, C1611&lt;50), "35-50",
C1611&gt;=50, "50-100"
)</f>
        <v>50-100</v>
      </c>
      <c r="AK1611" t="str" cm="1">
        <f t="array" ref="AK1611">_xlfn.IFS(
G1611&lt;6, "&lt;6",
AND(G1611&gt;=6, G1611&lt;12), "6-12",
AND(G1611&gt;=12, G1611&lt;18), "12-18",  AND(G1611&gt;=18, G1611&lt;24), "18-24", G1611&gt;=24, "24-36")</f>
        <v>6-12</v>
      </c>
    </row>
    <row r="1612" spans="1:37" x14ac:dyDescent="0.3">
      <c r="A1612" t="s">
        <v>1712</v>
      </c>
      <c r="B1612" t="s">
        <v>44</v>
      </c>
      <c r="C1612">
        <v>20</v>
      </c>
      <c r="D1612" t="s">
        <v>37</v>
      </c>
      <c r="E1612" t="s">
        <v>61</v>
      </c>
      <c r="F1612">
        <v>2</v>
      </c>
      <c r="G1612">
        <v>5</v>
      </c>
      <c r="H1612" t="s">
        <v>36</v>
      </c>
      <c r="I1612" t="s">
        <v>37</v>
      </c>
      <c r="J1612" t="s">
        <v>34</v>
      </c>
      <c r="K1612" t="s">
        <v>37</v>
      </c>
      <c r="L1612" t="s">
        <v>72</v>
      </c>
      <c r="M1612" t="s">
        <v>34</v>
      </c>
      <c r="N1612" t="s">
        <v>34</v>
      </c>
      <c r="O1612" t="s">
        <v>34</v>
      </c>
      <c r="P1612" t="s">
        <v>34</v>
      </c>
      <c r="Q1612" t="s">
        <v>37</v>
      </c>
      <c r="R1612" t="s">
        <v>34</v>
      </c>
      <c r="S1612" t="s">
        <v>34</v>
      </c>
      <c r="T1612" t="s">
        <v>37</v>
      </c>
      <c r="U1612" t="s">
        <v>46</v>
      </c>
      <c r="V1612" t="s">
        <v>37</v>
      </c>
      <c r="W1612" t="s">
        <v>143</v>
      </c>
      <c r="X1612">
        <v>53.5</v>
      </c>
      <c r="Y1612">
        <v>53.5</v>
      </c>
      <c r="Z1612">
        <v>0</v>
      </c>
      <c r="AA1612">
        <v>0</v>
      </c>
      <c r="AB1612">
        <v>14.58</v>
      </c>
      <c r="AC1612">
        <v>68.08</v>
      </c>
      <c r="AD1612" t="s">
        <v>52</v>
      </c>
      <c r="AE1612" t="s">
        <v>58</v>
      </c>
      <c r="AF1612" t="s">
        <v>59</v>
      </c>
      <c r="AG1612">
        <f t="shared" si="50"/>
        <v>1</v>
      </c>
      <c r="AH1612" t="str" cm="1">
        <f t="array" ref="AH1612">_xlfn.IFS(
X1612&lt;=20, "&lt;20",
AND(X1612&gt;=20, X1612&lt;50), "20-50",
AND(X1612&gt;=50, X1612&lt;100), "50-100",
X1612&gt;=100, "&gt;100"
)</f>
        <v>50-100</v>
      </c>
      <c r="AI1612">
        <f t="shared" si="51"/>
        <v>0</v>
      </c>
      <c r="AJ1612" t="str" cm="1">
        <f t="array" ref="AJ1612">_xlfn.IFS(
C1612&lt;=20, "&lt;20",
AND(C1612&gt;=20, C1612&lt;35), "20-35",
AND(C1612&gt;=35, C1612&lt;50), "35-50",
C1612&gt;=50, "50-100"
)</f>
        <v>&lt;20</v>
      </c>
      <c r="AK1612" t="str" cm="1">
        <f t="array" ref="AK1612">_xlfn.IFS(
G1612&lt;6, "&lt;6",
AND(G1612&gt;=6, G1612&lt;12), "6-12",
AND(G1612&gt;=12, G1612&lt;18), "12-18",  AND(G1612&gt;=18, G1612&lt;24), "18-24", G1612&gt;=24, "24-36")</f>
        <v>&lt;6</v>
      </c>
    </row>
    <row r="1613" spans="1:37" x14ac:dyDescent="0.3">
      <c r="A1613" t="s">
        <v>1713</v>
      </c>
      <c r="B1613" t="s">
        <v>44</v>
      </c>
      <c r="C1613">
        <v>18</v>
      </c>
      <c r="D1613" t="s">
        <v>34</v>
      </c>
      <c r="E1613" t="s">
        <v>61</v>
      </c>
      <c r="F1613">
        <v>2</v>
      </c>
      <c r="G1613">
        <v>6</v>
      </c>
      <c r="H1613" t="s">
        <v>36</v>
      </c>
      <c r="I1613" t="s">
        <v>37</v>
      </c>
      <c r="J1613" t="s">
        <v>34</v>
      </c>
      <c r="K1613" t="s">
        <v>37</v>
      </c>
      <c r="L1613" t="s">
        <v>50</v>
      </c>
      <c r="M1613" t="s">
        <v>34</v>
      </c>
      <c r="N1613" t="s">
        <v>34</v>
      </c>
      <c r="O1613" t="s">
        <v>34</v>
      </c>
      <c r="P1613" t="s">
        <v>37</v>
      </c>
      <c r="Q1613" t="s">
        <v>37</v>
      </c>
      <c r="R1613" t="s">
        <v>37</v>
      </c>
      <c r="S1613" t="s">
        <v>37</v>
      </c>
      <c r="T1613" t="s">
        <v>37</v>
      </c>
      <c r="U1613" t="s">
        <v>46</v>
      </c>
      <c r="V1613" t="s">
        <v>37</v>
      </c>
      <c r="W1613" t="s">
        <v>51</v>
      </c>
      <c r="X1613">
        <v>95.3</v>
      </c>
      <c r="Y1613">
        <v>5817.7</v>
      </c>
      <c r="Z1613">
        <v>0</v>
      </c>
      <c r="AA1613">
        <v>0</v>
      </c>
      <c r="AB1613">
        <v>2061.9</v>
      </c>
      <c r="AC1613">
        <v>7879.6</v>
      </c>
      <c r="AD1613" t="s">
        <v>41</v>
      </c>
      <c r="AE1613" t="s">
        <v>42</v>
      </c>
      <c r="AF1613" t="s">
        <v>42</v>
      </c>
      <c r="AG1613">
        <f t="shared" si="50"/>
        <v>0</v>
      </c>
      <c r="AH1613" t="str" cm="1">
        <f t="array" ref="AH1613">_xlfn.IFS(
X1613&lt;=20, "&lt;20",
AND(X1613&gt;=20, X1613&lt;50), "20-50",
AND(X1613&gt;=50, X1613&lt;100), "50-100",
X1613&gt;=100, "&gt;100"
)</f>
        <v>50-100</v>
      </c>
      <c r="AI1613">
        <f t="shared" si="51"/>
        <v>0</v>
      </c>
      <c r="AJ1613" t="str" cm="1">
        <f t="array" ref="AJ1613">_xlfn.IFS(
C1613&lt;=20, "&lt;20",
AND(C1613&gt;=20, C1613&lt;35), "20-35",
AND(C1613&gt;=35, C1613&lt;50), "35-50",
C1613&gt;=50, "50-100"
)</f>
        <v>&lt;20</v>
      </c>
      <c r="AK1613" t="str" cm="1">
        <f t="array" ref="AK1613">_xlfn.IFS(
G1613&lt;6, "&lt;6",
AND(G1613&gt;=6, G1613&lt;12), "6-12",
AND(G1613&gt;=12, G1613&lt;18), "12-18",  AND(G1613&gt;=18, G1613&lt;24), "18-24", G1613&gt;=24, "24-36")</f>
        <v>6-12</v>
      </c>
    </row>
    <row r="1614" spans="1:37" x14ac:dyDescent="0.3">
      <c r="A1614" t="s">
        <v>1714</v>
      </c>
      <c r="B1614" t="s">
        <v>33</v>
      </c>
      <c r="C1614">
        <v>42</v>
      </c>
      <c r="D1614" t="s">
        <v>34</v>
      </c>
      <c r="E1614" t="s">
        <v>109</v>
      </c>
      <c r="F1614">
        <v>15</v>
      </c>
      <c r="G1614">
        <v>2</v>
      </c>
      <c r="H1614" t="s">
        <v>36</v>
      </c>
      <c r="I1614" t="s">
        <v>37</v>
      </c>
      <c r="J1614" t="s">
        <v>34</v>
      </c>
      <c r="K1614" t="s">
        <v>34</v>
      </c>
      <c r="L1614" t="s">
        <v>34</v>
      </c>
      <c r="M1614" t="s">
        <v>34</v>
      </c>
      <c r="N1614" t="s">
        <v>34</v>
      </c>
      <c r="O1614" t="s">
        <v>34</v>
      </c>
      <c r="P1614" t="s">
        <v>34</v>
      </c>
      <c r="Q1614" t="s">
        <v>34</v>
      </c>
      <c r="R1614" t="s">
        <v>34</v>
      </c>
      <c r="S1614" t="s">
        <v>34</v>
      </c>
      <c r="T1614" t="s">
        <v>34</v>
      </c>
      <c r="U1614" t="s">
        <v>39</v>
      </c>
      <c r="V1614" t="s">
        <v>37</v>
      </c>
      <c r="W1614" t="s">
        <v>40</v>
      </c>
      <c r="X1614">
        <v>20.100000000000001</v>
      </c>
      <c r="Y1614">
        <v>279.5</v>
      </c>
      <c r="Z1614">
        <v>0</v>
      </c>
      <c r="AA1614">
        <v>0</v>
      </c>
      <c r="AB1614">
        <v>537.20000000000005</v>
      </c>
      <c r="AC1614">
        <v>816.7</v>
      </c>
      <c r="AD1614" t="s">
        <v>41</v>
      </c>
      <c r="AE1614" t="s">
        <v>42</v>
      </c>
      <c r="AF1614" t="s">
        <v>42</v>
      </c>
      <c r="AG1614">
        <f t="shared" si="50"/>
        <v>0</v>
      </c>
      <c r="AH1614" t="str" cm="1">
        <f t="array" ref="AH1614">_xlfn.IFS(
X1614&lt;=20, "&lt;20",
AND(X1614&gt;=20, X1614&lt;50), "20-50",
AND(X1614&gt;=50, X1614&lt;100), "50-100",
X1614&gt;=100, "&gt;100"
)</f>
        <v>20-50</v>
      </c>
      <c r="AI1614">
        <f t="shared" si="51"/>
        <v>0</v>
      </c>
      <c r="AJ1614" t="str" cm="1">
        <f t="array" ref="AJ1614">_xlfn.IFS(
C1614&lt;=20, "&lt;20",
AND(C1614&gt;=20, C1614&lt;35), "20-35",
AND(C1614&gt;=35, C1614&lt;50), "35-50",
C1614&gt;=50, "50-100"
)</f>
        <v>35-50</v>
      </c>
      <c r="AK1614" t="str" cm="1">
        <f t="array" ref="AK1614">_xlfn.IFS(
G1614&lt;6, "&lt;6",
AND(G1614&gt;=6, G1614&lt;12), "6-12",
AND(G1614&gt;=12, G1614&lt;18), "12-18",  AND(G1614&gt;=18, G1614&lt;24), "18-24", G1614&gt;=24, "24-36")</f>
        <v>&lt;6</v>
      </c>
    </row>
    <row r="1615" spans="1:37" x14ac:dyDescent="0.3">
      <c r="A1615" t="s">
        <v>1715</v>
      </c>
      <c r="B1615" t="s">
        <v>44</v>
      </c>
      <c r="C1615">
        <v>79</v>
      </c>
      <c r="D1615" t="s">
        <v>34</v>
      </c>
      <c r="E1615" t="s">
        <v>74</v>
      </c>
      <c r="F1615">
        <v>12</v>
      </c>
      <c r="G1615">
        <v>36</v>
      </c>
      <c r="H1615" t="s">
        <v>66</v>
      </c>
      <c r="I1615" t="s">
        <v>37</v>
      </c>
      <c r="J1615" t="s">
        <v>37</v>
      </c>
      <c r="K1615" t="s">
        <v>37</v>
      </c>
      <c r="L1615" t="s">
        <v>50</v>
      </c>
      <c r="M1615" t="s">
        <v>37</v>
      </c>
      <c r="N1615" t="s">
        <v>37</v>
      </c>
      <c r="O1615" t="s">
        <v>37</v>
      </c>
      <c r="P1615" t="s">
        <v>37</v>
      </c>
      <c r="Q1615" t="s">
        <v>37</v>
      </c>
      <c r="R1615" t="s">
        <v>37</v>
      </c>
      <c r="S1615" t="s">
        <v>34</v>
      </c>
      <c r="T1615" t="s">
        <v>37</v>
      </c>
      <c r="U1615" t="s">
        <v>67</v>
      </c>
      <c r="V1615" t="s">
        <v>37</v>
      </c>
      <c r="W1615" t="s">
        <v>51</v>
      </c>
      <c r="X1615">
        <v>114.85</v>
      </c>
      <c r="Y1615">
        <v>8317.9500000000007</v>
      </c>
      <c r="Z1615">
        <v>0</v>
      </c>
      <c r="AA1615">
        <v>0</v>
      </c>
      <c r="AB1615">
        <v>2067.84</v>
      </c>
      <c r="AC1615">
        <v>10385.790000000001</v>
      </c>
      <c r="AD1615" t="s">
        <v>41</v>
      </c>
      <c r="AE1615" t="s">
        <v>42</v>
      </c>
      <c r="AF1615" t="s">
        <v>42</v>
      </c>
      <c r="AG1615">
        <f t="shared" si="50"/>
        <v>0</v>
      </c>
      <c r="AH1615" t="str" cm="1">
        <f t="array" ref="AH1615">_xlfn.IFS(
X1615&lt;=20, "&lt;20",
AND(X1615&gt;=20, X1615&lt;50), "20-50",
AND(X1615&gt;=50, X1615&lt;100), "50-100",
X1615&gt;=100, "&gt;100"
)</f>
        <v>&gt;100</v>
      </c>
      <c r="AI1615">
        <f t="shared" si="51"/>
        <v>0</v>
      </c>
      <c r="AJ1615" t="str" cm="1">
        <f t="array" ref="AJ1615">_xlfn.IFS(
C1615&lt;=20, "&lt;20",
AND(C1615&gt;=20, C1615&lt;35), "20-35",
AND(C1615&gt;=35, C1615&lt;50), "35-50",
C1615&gt;=50, "50-100"
)</f>
        <v>50-100</v>
      </c>
      <c r="AK1615" t="str" cm="1">
        <f t="array" ref="AK1615">_xlfn.IFS(
G1615&lt;6, "&lt;6",
AND(G1615&gt;=6, G1615&lt;12), "6-12",
AND(G1615&gt;=12, G1615&lt;18), "12-18",  AND(G1615&gt;=18, G1615&lt;24), "18-24", G1615&gt;=24, "24-36")</f>
        <v>24-36</v>
      </c>
    </row>
    <row r="1616" spans="1:37" x14ac:dyDescent="0.3">
      <c r="A1616" t="s">
        <v>1716</v>
      </c>
      <c r="B1616" t="s">
        <v>33</v>
      </c>
      <c r="C1616">
        <v>21</v>
      </c>
      <c r="D1616" t="s">
        <v>34</v>
      </c>
      <c r="E1616" t="s">
        <v>124</v>
      </c>
      <c r="F1616">
        <v>0</v>
      </c>
      <c r="G1616">
        <v>9</v>
      </c>
      <c r="H1616" t="s">
        <v>70</v>
      </c>
      <c r="I1616" t="s">
        <v>37</v>
      </c>
      <c r="J1616" t="s">
        <v>37</v>
      </c>
      <c r="K1616" t="s">
        <v>37</v>
      </c>
      <c r="L1616" t="s">
        <v>38</v>
      </c>
      <c r="M1616" t="s">
        <v>34</v>
      </c>
      <c r="N1616" t="s">
        <v>34</v>
      </c>
      <c r="O1616" t="s">
        <v>37</v>
      </c>
      <c r="P1616" t="s">
        <v>37</v>
      </c>
      <c r="Q1616" t="s">
        <v>37</v>
      </c>
      <c r="R1616" t="s">
        <v>34</v>
      </c>
      <c r="S1616" t="s">
        <v>34</v>
      </c>
      <c r="T1616" t="s">
        <v>37</v>
      </c>
      <c r="U1616" t="s">
        <v>39</v>
      </c>
      <c r="V1616" t="s">
        <v>37</v>
      </c>
      <c r="W1616" t="s">
        <v>51</v>
      </c>
      <c r="X1616">
        <v>69.650000000000006</v>
      </c>
      <c r="Y1616">
        <v>3442.15</v>
      </c>
      <c r="Z1616">
        <v>0</v>
      </c>
      <c r="AA1616">
        <v>0</v>
      </c>
      <c r="AB1616">
        <v>716</v>
      </c>
      <c r="AC1616">
        <v>4158.1499999999996</v>
      </c>
      <c r="AD1616" t="s">
        <v>41</v>
      </c>
      <c r="AE1616" t="s">
        <v>42</v>
      </c>
      <c r="AF1616" t="s">
        <v>42</v>
      </c>
      <c r="AG1616">
        <f t="shared" si="50"/>
        <v>0</v>
      </c>
      <c r="AH1616" t="str" cm="1">
        <f t="array" ref="AH1616">_xlfn.IFS(
X1616&lt;=20, "&lt;20",
AND(X1616&gt;=20, X1616&lt;50), "20-50",
AND(X1616&gt;=50, X1616&lt;100), "50-100",
X1616&gt;=100, "&gt;100"
)</f>
        <v>50-100</v>
      </c>
      <c r="AI1616">
        <f t="shared" si="51"/>
        <v>0</v>
      </c>
      <c r="AJ1616" t="str" cm="1">
        <f t="array" ref="AJ1616">_xlfn.IFS(
C1616&lt;=20, "&lt;20",
AND(C1616&gt;=20, C1616&lt;35), "20-35",
AND(C1616&gt;=35, C1616&lt;50), "35-50",
C1616&gt;=50, "50-100"
)</f>
        <v>20-35</v>
      </c>
      <c r="AK1616" t="str" cm="1">
        <f t="array" ref="AK1616">_xlfn.IFS(
G1616&lt;6, "&lt;6",
AND(G1616&gt;=6, G1616&lt;12), "6-12",
AND(G1616&gt;=12, G1616&lt;18), "12-18",  AND(G1616&gt;=18, G1616&lt;24), "18-24", G1616&gt;=24, "24-36")</f>
        <v>6-12</v>
      </c>
    </row>
    <row r="1617" spans="1:37" x14ac:dyDescent="0.3">
      <c r="A1617" t="s">
        <v>1717</v>
      </c>
      <c r="B1617" t="s">
        <v>33</v>
      </c>
      <c r="C1617">
        <v>38</v>
      </c>
      <c r="D1617" t="s">
        <v>34</v>
      </c>
      <c r="E1617" t="s">
        <v>103</v>
      </c>
      <c r="F1617">
        <v>5</v>
      </c>
      <c r="G1617">
        <v>24</v>
      </c>
      <c r="H1617" t="s">
        <v>49</v>
      </c>
      <c r="I1617" t="s">
        <v>37</v>
      </c>
      <c r="J1617" t="s">
        <v>34</v>
      </c>
      <c r="K1617" t="s">
        <v>37</v>
      </c>
      <c r="L1617" t="s">
        <v>72</v>
      </c>
      <c r="M1617" t="s">
        <v>37</v>
      </c>
      <c r="N1617" t="s">
        <v>34</v>
      </c>
      <c r="O1617" t="s">
        <v>34</v>
      </c>
      <c r="P1617" t="s">
        <v>34</v>
      </c>
      <c r="Q1617" t="s">
        <v>34</v>
      </c>
      <c r="R1617" t="s">
        <v>34</v>
      </c>
      <c r="S1617" t="s">
        <v>34</v>
      </c>
      <c r="T1617" t="s">
        <v>37</v>
      </c>
      <c r="U1617" t="s">
        <v>46</v>
      </c>
      <c r="V1617" t="s">
        <v>34</v>
      </c>
      <c r="W1617" t="s">
        <v>51</v>
      </c>
      <c r="X1617">
        <v>49.35</v>
      </c>
      <c r="Y1617">
        <v>219.65</v>
      </c>
      <c r="Z1617">
        <v>0</v>
      </c>
      <c r="AA1617">
        <v>0</v>
      </c>
      <c r="AB1617">
        <v>104.16</v>
      </c>
      <c r="AC1617">
        <v>323.81</v>
      </c>
      <c r="AD1617" t="s">
        <v>52</v>
      </c>
      <c r="AE1617" t="s">
        <v>58</v>
      </c>
      <c r="AF1617" t="s">
        <v>365</v>
      </c>
      <c r="AG1617">
        <f t="shared" si="50"/>
        <v>1</v>
      </c>
      <c r="AH1617" t="str" cm="1">
        <f t="array" ref="AH1617">_xlfn.IFS(
X1617&lt;=20, "&lt;20",
AND(X1617&gt;=20, X1617&lt;50), "20-50",
AND(X1617&gt;=50, X1617&lt;100), "50-100",
X1617&gt;=100, "&gt;100"
)</f>
        <v>20-50</v>
      </c>
      <c r="AI1617">
        <f t="shared" si="51"/>
        <v>0</v>
      </c>
      <c r="AJ1617" t="str" cm="1">
        <f t="array" ref="AJ1617">_xlfn.IFS(
C1617&lt;=20, "&lt;20",
AND(C1617&gt;=20, C1617&lt;35), "20-35",
AND(C1617&gt;=35, C1617&lt;50), "35-50",
C1617&gt;=50, "50-100"
)</f>
        <v>35-50</v>
      </c>
      <c r="AK1617" t="str" cm="1">
        <f t="array" ref="AK1617">_xlfn.IFS(
G1617&lt;6, "&lt;6",
AND(G1617&gt;=6, G1617&lt;12), "6-12",
AND(G1617&gt;=12, G1617&lt;18), "12-18",  AND(G1617&gt;=18, G1617&lt;24), "18-24", G1617&gt;=24, "24-36")</f>
        <v>24-36</v>
      </c>
    </row>
    <row r="1618" spans="1:37" x14ac:dyDescent="0.3">
      <c r="A1618" t="s">
        <v>1718</v>
      </c>
      <c r="B1618" t="s">
        <v>33</v>
      </c>
      <c r="C1618">
        <v>35</v>
      </c>
      <c r="D1618" t="s">
        <v>34</v>
      </c>
      <c r="E1618" t="s">
        <v>87</v>
      </c>
      <c r="F1618">
        <v>5</v>
      </c>
      <c r="G1618">
        <v>12</v>
      </c>
      <c r="H1618" t="s">
        <v>49</v>
      </c>
      <c r="I1618" t="s">
        <v>37</v>
      </c>
      <c r="J1618" t="s">
        <v>34</v>
      </c>
      <c r="K1618" t="s">
        <v>34</v>
      </c>
      <c r="L1618" t="s">
        <v>34</v>
      </c>
      <c r="M1618" t="s">
        <v>34</v>
      </c>
      <c r="N1618" t="s">
        <v>34</v>
      </c>
      <c r="O1618" t="s">
        <v>34</v>
      </c>
      <c r="P1618" t="s">
        <v>34</v>
      </c>
      <c r="Q1618" t="s">
        <v>34</v>
      </c>
      <c r="R1618" t="s">
        <v>34</v>
      </c>
      <c r="S1618" t="s">
        <v>34</v>
      </c>
      <c r="T1618" t="s">
        <v>34</v>
      </c>
      <c r="U1618" t="s">
        <v>46</v>
      </c>
      <c r="V1618" t="s">
        <v>37</v>
      </c>
      <c r="W1618" t="s">
        <v>40</v>
      </c>
      <c r="X1618">
        <v>20</v>
      </c>
      <c r="Y1618">
        <v>61.7</v>
      </c>
      <c r="Z1618">
        <v>0</v>
      </c>
      <c r="AA1618">
        <v>0</v>
      </c>
      <c r="AB1618">
        <v>46.11</v>
      </c>
      <c r="AC1618">
        <v>107.81</v>
      </c>
      <c r="AD1618" t="s">
        <v>85</v>
      </c>
      <c r="AE1618" t="s">
        <v>42</v>
      </c>
      <c r="AF1618" t="s">
        <v>42</v>
      </c>
      <c r="AG1618">
        <f t="shared" si="50"/>
        <v>0</v>
      </c>
      <c r="AH1618" t="str" cm="1">
        <f t="array" ref="AH1618">_xlfn.IFS(
X1618&lt;=20, "&lt;20",
AND(X1618&gt;=20, X1618&lt;50), "20-50",
AND(X1618&gt;=50, X1618&lt;100), "50-100",
X1618&gt;=100, "&gt;100"
)</f>
        <v>&lt;20</v>
      </c>
      <c r="AI1618">
        <f t="shared" si="51"/>
        <v>1</v>
      </c>
      <c r="AJ1618" t="str" cm="1">
        <f t="array" ref="AJ1618">_xlfn.IFS(
C1618&lt;=20, "&lt;20",
AND(C1618&gt;=20, C1618&lt;35), "20-35",
AND(C1618&gt;=35, C1618&lt;50), "35-50",
C1618&gt;=50, "50-100"
)</f>
        <v>35-50</v>
      </c>
      <c r="AK1618" t="str" cm="1">
        <f t="array" ref="AK1618">_xlfn.IFS(
G1618&lt;6, "&lt;6",
AND(G1618&gt;=6, G1618&lt;12), "6-12",
AND(G1618&gt;=12, G1618&lt;18), "12-18",  AND(G1618&gt;=18, G1618&lt;24), "18-24", G1618&gt;=24, "24-36")</f>
        <v>12-18</v>
      </c>
    </row>
    <row r="1619" spans="1:37" x14ac:dyDescent="0.3">
      <c r="A1619" t="s">
        <v>1719</v>
      </c>
      <c r="B1619" t="s">
        <v>33</v>
      </c>
      <c r="C1619">
        <v>65</v>
      </c>
      <c r="D1619" t="s">
        <v>37</v>
      </c>
      <c r="E1619" t="s">
        <v>74</v>
      </c>
      <c r="F1619">
        <v>5</v>
      </c>
      <c r="G1619">
        <v>5</v>
      </c>
      <c r="H1619" t="s">
        <v>36</v>
      </c>
      <c r="I1619" t="s">
        <v>37</v>
      </c>
      <c r="J1619" t="s">
        <v>34</v>
      </c>
      <c r="K1619" t="s">
        <v>37</v>
      </c>
      <c r="L1619" t="s">
        <v>50</v>
      </c>
      <c r="M1619" t="s">
        <v>34</v>
      </c>
      <c r="N1619" t="s">
        <v>34</v>
      </c>
      <c r="O1619" t="s">
        <v>34</v>
      </c>
      <c r="P1619" t="s">
        <v>34</v>
      </c>
      <c r="Q1619" t="s">
        <v>37</v>
      </c>
      <c r="R1619" t="s">
        <v>34</v>
      </c>
      <c r="S1619" t="s">
        <v>34</v>
      </c>
      <c r="T1619" t="s">
        <v>37</v>
      </c>
      <c r="U1619" t="s">
        <v>46</v>
      </c>
      <c r="V1619" t="s">
        <v>37</v>
      </c>
      <c r="W1619" t="s">
        <v>40</v>
      </c>
      <c r="X1619">
        <v>80.45</v>
      </c>
      <c r="Y1619">
        <v>583.45000000000005</v>
      </c>
      <c r="Z1619">
        <v>0</v>
      </c>
      <c r="AA1619">
        <v>0</v>
      </c>
      <c r="AB1619">
        <v>215.92</v>
      </c>
      <c r="AC1619">
        <v>799.37</v>
      </c>
      <c r="AD1619" t="s">
        <v>52</v>
      </c>
      <c r="AE1619" t="s">
        <v>94</v>
      </c>
      <c r="AF1619" t="s">
        <v>95</v>
      </c>
      <c r="AG1619">
        <f t="shared" si="50"/>
        <v>1</v>
      </c>
      <c r="AH1619" t="str" cm="1">
        <f t="array" ref="AH1619">_xlfn.IFS(
X1619&lt;=20, "&lt;20",
AND(X1619&gt;=20, X1619&lt;50), "20-50",
AND(X1619&gt;=50, X1619&lt;100), "50-100",
X1619&gt;=100, "&gt;100"
)</f>
        <v>50-100</v>
      </c>
      <c r="AI1619">
        <f t="shared" si="51"/>
        <v>0</v>
      </c>
      <c r="AJ1619" t="str" cm="1">
        <f t="array" ref="AJ1619">_xlfn.IFS(
C1619&lt;=20, "&lt;20",
AND(C1619&gt;=20, C1619&lt;35), "20-35",
AND(C1619&gt;=35, C1619&lt;50), "35-50",
C1619&gt;=50, "50-100"
)</f>
        <v>50-100</v>
      </c>
      <c r="AK1619" t="str" cm="1">
        <f t="array" ref="AK1619">_xlfn.IFS(
G1619&lt;6, "&lt;6",
AND(G1619&gt;=6, G1619&lt;12), "6-12",
AND(G1619&gt;=12, G1619&lt;18), "12-18",  AND(G1619&gt;=18, G1619&lt;24), "18-24", G1619&gt;=24, "24-36")</f>
        <v>&lt;6</v>
      </c>
    </row>
    <row r="1620" spans="1:37" x14ac:dyDescent="0.3">
      <c r="A1620" t="s">
        <v>1720</v>
      </c>
      <c r="B1620" t="s">
        <v>44</v>
      </c>
      <c r="C1620">
        <v>73</v>
      </c>
      <c r="D1620" t="s">
        <v>37</v>
      </c>
      <c r="E1620" t="s">
        <v>56</v>
      </c>
      <c r="F1620">
        <v>11</v>
      </c>
      <c r="G1620">
        <v>32</v>
      </c>
      <c r="H1620" t="s">
        <v>36</v>
      </c>
      <c r="I1620" t="s">
        <v>37</v>
      </c>
      <c r="J1620" t="s">
        <v>34</v>
      </c>
      <c r="K1620" t="s">
        <v>37</v>
      </c>
      <c r="L1620" t="s">
        <v>50</v>
      </c>
      <c r="M1620" t="s">
        <v>34</v>
      </c>
      <c r="N1620" t="s">
        <v>34</v>
      </c>
      <c r="O1620" t="s">
        <v>34</v>
      </c>
      <c r="P1620" t="s">
        <v>34</v>
      </c>
      <c r="Q1620" t="s">
        <v>34</v>
      </c>
      <c r="R1620" t="s">
        <v>34</v>
      </c>
      <c r="S1620" t="s">
        <v>34</v>
      </c>
      <c r="T1620" t="s">
        <v>34</v>
      </c>
      <c r="U1620" t="s">
        <v>46</v>
      </c>
      <c r="V1620" t="s">
        <v>37</v>
      </c>
      <c r="W1620" t="s">
        <v>51</v>
      </c>
      <c r="X1620">
        <v>70.150000000000006</v>
      </c>
      <c r="Y1620">
        <v>916.75</v>
      </c>
      <c r="Z1620">
        <v>0</v>
      </c>
      <c r="AA1620">
        <v>90</v>
      </c>
      <c r="AB1620">
        <v>492.18</v>
      </c>
      <c r="AC1620">
        <v>1498.93</v>
      </c>
      <c r="AD1620" t="s">
        <v>52</v>
      </c>
      <c r="AE1620" t="s">
        <v>58</v>
      </c>
      <c r="AF1620" t="s">
        <v>387</v>
      </c>
      <c r="AG1620">
        <f t="shared" si="50"/>
        <v>1</v>
      </c>
      <c r="AH1620" t="str" cm="1">
        <f t="array" ref="AH1620">_xlfn.IFS(
X1620&lt;=20, "&lt;20",
AND(X1620&gt;=20, X1620&lt;50), "20-50",
AND(X1620&gt;=50, X1620&lt;100), "50-100",
X1620&gt;=100, "&gt;100"
)</f>
        <v>50-100</v>
      </c>
      <c r="AI1620">
        <f t="shared" si="51"/>
        <v>0</v>
      </c>
      <c r="AJ1620" t="str" cm="1">
        <f t="array" ref="AJ1620">_xlfn.IFS(
C1620&lt;=20, "&lt;20",
AND(C1620&gt;=20, C1620&lt;35), "20-35",
AND(C1620&gt;=35, C1620&lt;50), "35-50",
C1620&gt;=50, "50-100"
)</f>
        <v>50-100</v>
      </c>
      <c r="AK1620" t="str" cm="1">
        <f t="array" ref="AK1620">_xlfn.IFS(
G1620&lt;6, "&lt;6",
AND(G1620&gt;=6, G1620&lt;12), "6-12",
AND(G1620&gt;=12, G1620&lt;18), "12-18",  AND(G1620&gt;=18, G1620&lt;24), "18-24", G1620&gt;=24, "24-36")</f>
        <v>24-36</v>
      </c>
    </row>
    <row r="1621" spans="1:37" x14ac:dyDescent="0.3">
      <c r="A1621" t="s">
        <v>1721</v>
      </c>
      <c r="B1621" t="s">
        <v>33</v>
      </c>
      <c r="C1621">
        <v>55</v>
      </c>
      <c r="D1621" t="s">
        <v>34</v>
      </c>
      <c r="E1621" t="s">
        <v>130</v>
      </c>
      <c r="F1621">
        <v>2</v>
      </c>
      <c r="G1621">
        <v>26</v>
      </c>
      <c r="H1621" t="s">
        <v>70</v>
      </c>
      <c r="I1621" t="s">
        <v>37</v>
      </c>
      <c r="J1621" t="s">
        <v>34</v>
      </c>
      <c r="K1621" t="s">
        <v>34</v>
      </c>
      <c r="L1621" t="s">
        <v>34</v>
      </c>
      <c r="M1621" t="s">
        <v>34</v>
      </c>
      <c r="N1621" t="s">
        <v>34</v>
      </c>
      <c r="O1621" t="s">
        <v>34</v>
      </c>
      <c r="P1621" t="s">
        <v>34</v>
      </c>
      <c r="Q1621" t="s">
        <v>34</v>
      </c>
      <c r="R1621" t="s">
        <v>34</v>
      </c>
      <c r="S1621" t="s">
        <v>34</v>
      </c>
      <c r="T1621" t="s">
        <v>34</v>
      </c>
      <c r="U1621" t="s">
        <v>67</v>
      </c>
      <c r="V1621" t="s">
        <v>34</v>
      </c>
      <c r="W1621" t="s">
        <v>40</v>
      </c>
      <c r="X1621">
        <v>20.5</v>
      </c>
      <c r="Y1621">
        <v>1177.95</v>
      </c>
      <c r="Z1621">
        <v>5.83</v>
      </c>
      <c r="AA1621">
        <v>0</v>
      </c>
      <c r="AB1621">
        <v>2251.6999999999998</v>
      </c>
      <c r="AC1621">
        <v>3423.82</v>
      </c>
      <c r="AD1621" t="s">
        <v>41</v>
      </c>
      <c r="AE1621" t="s">
        <v>42</v>
      </c>
      <c r="AF1621" t="s">
        <v>42</v>
      </c>
      <c r="AG1621">
        <f t="shared" si="50"/>
        <v>0</v>
      </c>
      <c r="AH1621" t="str" cm="1">
        <f t="array" ref="AH1621">_xlfn.IFS(
X1621&lt;=20, "&lt;20",
AND(X1621&gt;=20, X1621&lt;50), "20-50",
AND(X1621&gt;=50, X1621&lt;100), "50-100",
X1621&gt;=100, "&gt;100"
)</f>
        <v>20-50</v>
      </c>
      <c r="AI1621">
        <f t="shared" si="51"/>
        <v>0</v>
      </c>
      <c r="AJ1621" t="str" cm="1">
        <f t="array" ref="AJ1621">_xlfn.IFS(
C1621&lt;=20, "&lt;20",
AND(C1621&gt;=20, C1621&lt;35), "20-35",
AND(C1621&gt;=35, C1621&lt;50), "35-50",
C1621&gt;=50, "50-100"
)</f>
        <v>50-100</v>
      </c>
      <c r="AK1621" t="str" cm="1">
        <f t="array" ref="AK1621">_xlfn.IFS(
G1621&lt;6, "&lt;6",
AND(G1621&gt;=6, G1621&lt;12), "6-12",
AND(G1621&gt;=12, G1621&lt;18), "12-18",  AND(G1621&gt;=18, G1621&lt;24), "18-24", G1621&gt;=24, "24-36")</f>
        <v>24-36</v>
      </c>
    </row>
    <row r="1622" spans="1:37" x14ac:dyDescent="0.3">
      <c r="A1622" t="s">
        <v>1722</v>
      </c>
      <c r="B1622" t="s">
        <v>33</v>
      </c>
      <c r="C1622">
        <v>35</v>
      </c>
      <c r="D1622" t="s">
        <v>37</v>
      </c>
      <c r="E1622" t="s">
        <v>64</v>
      </c>
      <c r="F1622">
        <v>15</v>
      </c>
      <c r="G1622">
        <v>33</v>
      </c>
      <c r="H1622" t="s">
        <v>36</v>
      </c>
      <c r="I1622" t="s">
        <v>37</v>
      </c>
      <c r="J1622" t="s">
        <v>37</v>
      </c>
      <c r="K1622" t="s">
        <v>37</v>
      </c>
      <c r="L1622" t="s">
        <v>38</v>
      </c>
      <c r="M1622" t="s">
        <v>37</v>
      </c>
      <c r="N1622" t="s">
        <v>37</v>
      </c>
      <c r="O1622" t="s">
        <v>37</v>
      </c>
      <c r="P1622" t="s">
        <v>37</v>
      </c>
      <c r="Q1622" t="s">
        <v>37</v>
      </c>
      <c r="R1622" t="s">
        <v>37</v>
      </c>
      <c r="S1622" t="s">
        <v>37</v>
      </c>
      <c r="T1622" t="s">
        <v>37</v>
      </c>
      <c r="U1622" t="s">
        <v>67</v>
      </c>
      <c r="V1622" t="s">
        <v>34</v>
      </c>
      <c r="W1622" t="s">
        <v>51</v>
      </c>
      <c r="X1622">
        <v>90.1</v>
      </c>
      <c r="Y1622">
        <v>6310.9</v>
      </c>
      <c r="Z1622">
        <v>0</v>
      </c>
      <c r="AA1622">
        <v>0</v>
      </c>
      <c r="AB1622">
        <v>1585.43</v>
      </c>
      <c r="AC1622">
        <v>7896.33</v>
      </c>
      <c r="AD1622" t="s">
        <v>41</v>
      </c>
      <c r="AE1622" t="s">
        <v>42</v>
      </c>
      <c r="AF1622" t="s">
        <v>42</v>
      </c>
      <c r="AG1622">
        <f t="shared" si="50"/>
        <v>0</v>
      </c>
      <c r="AH1622" t="str" cm="1">
        <f t="array" ref="AH1622">_xlfn.IFS(
X1622&lt;=20, "&lt;20",
AND(X1622&gt;=20, X1622&lt;50), "20-50",
AND(X1622&gt;=50, X1622&lt;100), "50-100",
X1622&gt;=100, "&gt;100"
)</f>
        <v>50-100</v>
      </c>
      <c r="AI1622">
        <f t="shared" si="51"/>
        <v>0</v>
      </c>
      <c r="AJ1622" t="str" cm="1">
        <f t="array" ref="AJ1622">_xlfn.IFS(
C1622&lt;=20, "&lt;20",
AND(C1622&gt;=20, C1622&lt;35), "20-35",
AND(C1622&gt;=35, C1622&lt;50), "35-50",
C1622&gt;=50, "50-100"
)</f>
        <v>35-50</v>
      </c>
      <c r="AK1622" t="str" cm="1">
        <f t="array" ref="AK1622">_xlfn.IFS(
G1622&lt;6, "&lt;6",
AND(G1622&gt;=6, G1622&lt;12), "6-12",
AND(G1622&gt;=12, G1622&lt;18), "12-18",  AND(G1622&gt;=18, G1622&lt;24), "18-24", G1622&gt;=24, "24-36")</f>
        <v>24-36</v>
      </c>
    </row>
    <row r="1623" spans="1:37" x14ac:dyDescent="0.3">
      <c r="A1623" t="s">
        <v>1723</v>
      </c>
      <c r="B1623" t="s">
        <v>44</v>
      </c>
      <c r="C1623">
        <v>49</v>
      </c>
      <c r="D1623" t="s">
        <v>34</v>
      </c>
      <c r="E1623" t="s">
        <v>114</v>
      </c>
      <c r="F1623">
        <v>13</v>
      </c>
      <c r="G1623">
        <v>14</v>
      </c>
      <c r="H1623" t="s">
        <v>36</v>
      </c>
      <c r="I1623" t="s">
        <v>37</v>
      </c>
      <c r="J1623" t="s">
        <v>34</v>
      </c>
      <c r="K1623" t="s">
        <v>37</v>
      </c>
      <c r="L1623" t="s">
        <v>50</v>
      </c>
      <c r="M1623" t="s">
        <v>34</v>
      </c>
      <c r="N1623" t="s">
        <v>37</v>
      </c>
      <c r="O1623" t="s">
        <v>37</v>
      </c>
      <c r="P1623" t="s">
        <v>34</v>
      </c>
      <c r="Q1623" t="s">
        <v>34</v>
      </c>
      <c r="R1623" t="s">
        <v>34</v>
      </c>
      <c r="S1623" t="s">
        <v>34</v>
      </c>
      <c r="T1623" t="s">
        <v>37</v>
      </c>
      <c r="U1623" t="s">
        <v>39</v>
      </c>
      <c r="V1623" t="s">
        <v>34</v>
      </c>
      <c r="W1623" t="s">
        <v>51</v>
      </c>
      <c r="X1623">
        <v>80.05</v>
      </c>
      <c r="Y1623">
        <v>3019.1</v>
      </c>
      <c r="Z1623">
        <v>0</v>
      </c>
      <c r="AA1623">
        <v>0</v>
      </c>
      <c r="AB1623">
        <v>355.57</v>
      </c>
      <c r="AC1623">
        <v>3374.67</v>
      </c>
      <c r="AD1623" t="s">
        <v>41</v>
      </c>
      <c r="AE1623" t="s">
        <v>42</v>
      </c>
      <c r="AF1623" t="s">
        <v>42</v>
      </c>
      <c r="AG1623">
        <f t="shared" si="50"/>
        <v>0</v>
      </c>
      <c r="AH1623" t="str" cm="1">
        <f t="array" ref="AH1623">_xlfn.IFS(
X1623&lt;=20, "&lt;20",
AND(X1623&gt;=20, X1623&lt;50), "20-50",
AND(X1623&gt;=50, X1623&lt;100), "50-100",
X1623&gt;=100, "&gt;100"
)</f>
        <v>50-100</v>
      </c>
      <c r="AI1623">
        <f t="shared" si="51"/>
        <v>0</v>
      </c>
      <c r="AJ1623" t="str" cm="1">
        <f t="array" ref="AJ1623">_xlfn.IFS(
C1623&lt;=20, "&lt;20",
AND(C1623&gt;=20, C1623&lt;35), "20-35",
AND(C1623&gt;=35, C1623&lt;50), "35-50",
C1623&gt;=50, "50-100"
)</f>
        <v>35-50</v>
      </c>
      <c r="AK1623" t="str" cm="1">
        <f t="array" ref="AK1623">_xlfn.IFS(
G1623&lt;6, "&lt;6",
AND(G1623&gt;=6, G1623&lt;12), "6-12",
AND(G1623&gt;=12, G1623&lt;18), "12-18",  AND(G1623&gt;=18, G1623&lt;24), "18-24", G1623&gt;=24, "24-36")</f>
        <v>12-18</v>
      </c>
    </row>
    <row r="1624" spans="1:37" x14ac:dyDescent="0.3">
      <c r="A1624" t="s">
        <v>1724</v>
      </c>
      <c r="B1624" t="s">
        <v>33</v>
      </c>
      <c r="C1624">
        <v>67</v>
      </c>
      <c r="D1624" t="s">
        <v>37</v>
      </c>
      <c r="E1624" t="s">
        <v>158</v>
      </c>
      <c r="F1624">
        <v>14</v>
      </c>
      <c r="G1624">
        <v>2</v>
      </c>
      <c r="H1624" t="s">
        <v>70</v>
      </c>
      <c r="I1624" t="s">
        <v>37</v>
      </c>
      <c r="J1624" t="s">
        <v>37</v>
      </c>
      <c r="K1624" t="s">
        <v>37</v>
      </c>
      <c r="L1624" t="s">
        <v>38</v>
      </c>
      <c r="M1624" t="s">
        <v>34</v>
      </c>
      <c r="N1624" t="s">
        <v>37</v>
      </c>
      <c r="O1624" t="s">
        <v>37</v>
      </c>
      <c r="P1624" t="s">
        <v>37</v>
      </c>
      <c r="Q1624" t="s">
        <v>37</v>
      </c>
      <c r="R1624" t="s">
        <v>37</v>
      </c>
      <c r="S1624" t="s">
        <v>34</v>
      </c>
      <c r="T1624" t="s">
        <v>37</v>
      </c>
      <c r="U1624" t="s">
        <v>39</v>
      </c>
      <c r="V1624" t="s">
        <v>37</v>
      </c>
      <c r="W1624" t="s">
        <v>51</v>
      </c>
      <c r="X1624">
        <v>111.95</v>
      </c>
      <c r="Y1624">
        <v>4534.8999999999996</v>
      </c>
      <c r="Z1624">
        <v>0</v>
      </c>
      <c r="AA1624">
        <v>0</v>
      </c>
      <c r="AB1624">
        <v>1846.64</v>
      </c>
      <c r="AC1624">
        <v>6381.54</v>
      </c>
      <c r="AD1624" t="s">
        <v>52</v>
      </c>
      <c r="AE1624" t="s">
        <v>94</v>
      </c>
      <c r="AF1624" t="s">
        <v>95</v>
      </c>
      <c r="AG1624">
        <f t="shared" si="50"/>
        <v>1</v>
      </c>
      <c r="AH1624" t="str" cm="1">
        <f t="array" ref="AH1624">_xlfn.IFS(
X1624&lt;=20, "&lt;20",
AND(X1624&gt;=20, X1624&lt;50), "20-50",
AND(X1624&gt;=50, X1624&lt;100), "50-100",
X1624&gt;=100, "&gt;100"
)</f>
        <v>&gt;100</v>
      </c>
      <c r="AI1624">
        <f t="shared" si="51"/>
        <v>0</v>
      </c>
      <c r="AJ1624" t="str" cm="1">
        <f t="array" ref="AJ1624">_xlfn.IFS(
C1624&lt;=20, "&lt;20",
AND(C1624&gt;=20, C1624&lt;35), "20-35",
AND(C1624&gt;=35, C1624&lt;50), "35-50",
C1624&gt;=50, "50-100"
)</f>
        <v>50-100</v>
      </c>
      <c r="AK1624" t="str" cm="1">
        <f t="array" ref="AK1624">_xlfn.IFS(
G1624&lt;6, "&lt;6",
AND(G1624&gt;=6, G1624&lt;12), "6-12",
AND(G1624&gt;=12, G1624&lt;18), "12-18",  AND(G1624&gt;=18, G1624&lt;24), "18-24", G1624&gt;=24, "24-36")</f>
        <v>&lt;6</v>
      </c>
    </row>
    <row r="1625" spans="1:37" x14ac:dyDescent="0.3">
      <c r="A1625" t="s">
        <v>1725</v>
      </c>
      <c r="B1625" t="s">
        <v>44</v>
      </c>
      <c r="C1625">
        <v>36</v>
      </c>
      <c r="D1625" t="s">
        <v>37</v>
      </c>
      <c r="E1625" t="s">
        <v>74</v>
      </c>
      <c r="F1625">
        <v>9</v>
      </c>
      <c r="G1625">
        <v>22</v>
      </c>
      <c r="H1625" t="s">
        <v>36</v>
      </c>
      <c r="I1625" t="s">
        <v>37</v>
      </c>
      <c r="J1625" t="s">
        <v>37</v>
      </c>
      <c r="K1625" t="s">
        <v>37</v>
      </c>
      <c r="L1625" t="s">
        <v>72</v>
      </c>
      <c r="M1625" t="s">
        <v>37</v>
      </c>
      <c r="N1625" t="s">
        <v>34</v>
      </c>
      <c r="O1625" t="s">
        <v>37</v>
      </c>
      <c r="P1625" t="s">
        <v>37</v>
      </c>
      <c r="Q1625" t="s">
        <v>37</v>
      </c>
      <c r="R1625" t="s">
        <v>37</v>
      </c>
      <c r="S1625" t="s">
        <v>37</v>
      </c>
      <c r="T1625" t="s">
        <v>37</v>
      </c>
      <c r="U1625" t="s">
        <v>67</v>
      </c>
      <c r="V1625" t="s">
        <v>37</v>
      </c>
      <c r="W1625" t="s">
        <v>51</v>
      </c>
      <c r="X1625">
        <v>85.1</v>
      </c>
      <c r="Y1625">
        <v>4657.95</v>
      </c>
      <c r="Z1625">
        <v>0</v>
      </c>
      <c r="AA1625">
        <v>0</v>
      </c>
      <c r="AB1625">
        <v>461.45</v>
      </c>
      <c r="AC1625">
        <v>5119.3999999999996</v>
      </c>
      <c r="AD1625" t="s">
        <v>41</v>
      </c>
      <c r="AE1625" t="s">
        <v>42</v>
      </c>
      <c r="AF1625" t="s">
        <v>42</v>
      </c>
      <c r="AG1625">
        <f t="shared" si="50"/>
        <v>0</v>
      </c>
      <c r="AH1625" t="str" cm="1">
        <f t="array" ref="AH1625">_xlfn.IFS(
X1625&lt;=20, "&lt;20",
AND(X1625&gt;=20, X1625&lt;50), "20-50",
AND(X1625&gt;=50, X1625&lt;100), "50-100",
X1625&gt;=100, "&gt;100"
)</f>
        <v>50-100</v>
      </c>
      <c r="AI1625">
        <f t="shared" si="51"/>
        <v>0</v>
      </c>
      <c r="AJ1625" t="str" cm="1">
        <f t="array" ref="AJ1625">_xlfn.IFS(
C1625&lt;=20, "&lt;20",
AND(C1625&gt;=20, C1625&lt;35), "20-35",
AND(C1625&gt;=35, C1625&lt;50), "35-50",
C1625&gt;=50, "50-100"
)</f>
        <v>35-50</v>
      </c>
      <c r="AK1625" t="str" cm="1">
        <f t="array" ref="AK1625">_xlfn.IFS(
G1625&lt;6, "&lt;6",
AND(G1625&gt;=6, G1625&lt;12), "6-12",
AND(G1625&gt;=12, G1625&lt;18), "12-18",  AND(G1625&gt;=18, G1625&lt;24), "18-24", G1625&gt;=24, "24-36")</f>
        <v>18-24</v>
      </c>
    </row>
    <row r="1626" spans="1:37" x14ac:dyDescent="0.3">
      <c r="A1626" t="s">
        <v>1726</v>
      </c>
      <c r="B1626" t="s">
        <v>44</v>
      </c>
      <c r="C1626">
        <v>26</v>
      </c>
      <c r="D1626" t="s">
        <v>37</v>
      </c>
      <c r="E1626" t="s">
        <v>76</v>
      </c>
      <c r="F1626">
        <v>14</v>
      </c>
      <c r="G1626">
        <v>26</v>
      </c>
      <c r="H1626" t="s">
        <v>70</v>
      </c>
      <c r="I1626" t="s">
        <v>34</v>
      </c>
      <c r="J1626" t="s">
        <v>34</v>
      </c>
      <c r="K1626" t="s">
        <v>37</v>
      </c>
      <c r="L1626" t="s">
        <v>72</v>
      </c>
      <c r="M1626" t="s">
        <v>37</v>
      </c>
      <c r="N1626" t="s">
        <v>37</v>
      </c>
      <c r="O1626" t="s">
        <v>34</v>
      </c>
      <c r="P1626" t="s">
        <v>37</v>
      </c>
      <c r="Q1626" t="s">
        <v>34</v>
      </c>
      <c r="R1626" t="s">
        <v>37</v>
      </c>
      <c r="S1626" t="s">
        <v>37</v>
      </c>
      <c r="T1626" t="s">
        <v>34</v>
      </c>
      <c r="U1626" t="s">
        <v>39</v>
      </c>
      <c r="V1626" t="s">
        <v>37</v>
      </c>
      <c r="W1626" t="s">
        <v>51</v>
      </c>
      <c r="X1626">
        <v>50.7</v>
      </c>
      <c r="Y1626">
        <v>3088.75</v>
      </c>
      <c r="Z1626">
        <v>0</v>
      </c>
      <c r="AA1626">
        <v>20</v>
      </c>
      <c r="AB1626">
        <v>0</v>
      </c>
      <c r="AC1626">
        <v>3108.75</v>
      </c>
      <c r="AD1626" t="s">
        <v>41</v>
      </c>
      <c r="AE1626" t="s">
        <v>42</v>
      </c>
      <c r="AF1626" t="s">
        <v>42</v>
      </c>
      <c r="AG1626">
        <f t="shared" si="50"/>
        <v>0</v>
      </c>
      <c r="AH1626" t="str" cm="1">
        <f t="array" ref="AH1626">_xlfn.IFS(
X1626&lt;=20, "&lt;20",
AND(X1626&gt;=20, X1626&lt;50), "20-50",
AND(X1626&gt;=50, X1626&lt;100), "50-100",
X1626&gt;=100, "&gt;100"
)</f>
        <v>50-100</v>
      </c>
      <c r="AI1626">
        <f t="shared" si="51"/>
        <v>0</v>
      </c>
      <c r="AJ1626" t="str" cm="1">
        <f t="array" ref="AJ1626">_xlfn.IFS(
C1626&lt;=20, "&lt;20",
AND(C1626&gt;=20, C1626&lt;35), "20-35",
AND(C1626&gt;=35, C1626&lt;50), "35-50",
C1626&gt;=50, "50-100"
)</f>
        <v>20-35</v>
      </c>
      <c r="AK1626" t="str" cm="1">
        <f t="array" ref="AK1626">_xlfn.IFS(
G1626&lt;6, "&lt;6",
AND(G1626&gt;=6, G1626&lt;12), "6-12",
AND(G1626&gt;=12, G1626&lt;18), "12-18",  AND(G1626&gt;=18, G1626&lt;24), "18-24", G1626&gt;=24, "24-36")</f>
        <v>24-36</v>
      </c>
    </row>
    <row r="1627" spans="1:37" x14ac:dyDescent="0.3">
      <c r="A1627" t="s">
        <v>1727</v>
      </c>
      <c r="B1627" t="s">
        <v>33</v>
      </c>
      <c r="C1627">
        <v>45</v>
      </c>
      <c r="D1627" t="s">
        <v>34</v>
      </c>
      <c r="E1627" t="s">
        <v>74</v>
      </c>
      <c r="F1627">
        <v>5</v>
      </c>
      <c r="G1627">
        <v>33</v>
      </c>
      <c r="H1627" t="s">
        <v>36</v>
      </c>
      <c r="I1627" t="s">
        <v>37</v>
      </c>
      <c r="J1627" t="s">
        <v>34</v>
      </c>
      <c r="K1627" t="s">
        <v>37</v>
      </c>
      <c r="L1627" t="s">
        <v>72</v>
      </c>
      <c r="M1627" t="s">
        <v>34</v>
      </c>
      <c r="N1627" t="s">
        <v>37</v>
      </c>
      <c r="O1627" t="s">
        <v>37</v>
      </c>
      <c r="P1627" t="s">
        <v>37</v>
      </c>
      <c r="Q1627" t="s">
        <v>34</v>
      </c>
      <c r="R1627" t="s">
        <v>34</v>
      </c>
      <c r="S1627" t="s">
        <v>34</v>
      </c>
      <c r="T1627" t="s">
        <v>37</v>
      </c>
      <c r="U1627" t="s">
        <v>46</v>
      </c>
      <c r="V1627" t="s">
        <v>37</v>
      </c>
      <c r="W1627" t="s">
        <v>40</v>
      </c>
      <c r="X1627">
        <v>-7</v>
      </c>
      <c r="Y1627">
        <v>2924.05</v>
      </c>
      <c r="Z1627">
        <v>0</v>
      </c>
      <c r="AA1627">
        <v>0</v>
      </c>
      <c r="AB1627">
        <v>1657.92</v>
      </c>
      <c r="AC1627">
        <v>4581.97</v>
      </c>
      <c r="AD1627" t="s">
        <v>41</v>
      </c>
      <c r="AE1627" t="s">
        <v>42</v>
      </c>
      <c r="AF1627" t="s">
        <v>42</v>
      </c>
      <c r="AG1627">
        <f t="shared" si="50"/>
        <v>0</v>
      </c>
      <c r="AH1627" t="str" cm="1">
        <f t="array" ref="AH1627">_xlfn.IFS(
X1627&lt;=20, "&lt;20",
AND(X1627&gt;=20, X1627&lt;50), "20-50",
AND(X1627&gt;=50, X1627&lt;100), "50-100",
X1627&gt;=100, "&gt;100"
)</f>
        <v>&lt;20</v>
      </c>
      <c r="AI1627">
        <f t="shared" si="51"/>
        <v>0</v>
      </c>
      <c r="AJ1627" t="str" cm="1">
        <f t="array" ref="AJ1627">_xlfn.IFS(
C1627&lt;=20, "&lt;20",
AND(C1627&gt;=20, C1627&lt;35), "20-35",
AND(C1627&gt;=35, C1627&lt;50), "35-50",
C1627&gt;=50, "50-100"
)</f>
        <v>35-50</v>
      </c>
      <c r="AK1627" t="str" cm="1">
        <f t="array" ref="AK1627">_xlfn.IFS(
G1627&lt;6, "&lt;6",
AND(G1627&gt;=6, G1627&lt;12), "6-12",
AND(G1627&gt;=12, G1627&lt;18), "12-18",  AND(G1627&gt;=18, G1627&lt;24), "18-24", G1627&gt;=24, "24-36")</f>
        <v>24-36</v>
      </c>
    </row>
    <row r="1628" spans="1:37" x14ac:dyDescent="0.3">
      <c r="A1628" t="s">
        <v>1728</v>
      </c>
      <c r="B1628" t="s">
        <v>44</v>
      </c>
      <c r="C1628">
        <v>39</v>
      </c>
      <c r="D1628" t="s">
        <v>37</v>
      </c>
      <c r="E1628" t="s">
        <v>45</v>
      </c>
      <c r="F1628">
        <v>15</v>
      </c>
      <c r="G1628">
        <v>25</v>
      </c>
      <c r="H1628" t="s">
        <v>70</v>
      </c>
      <c r="I1628" t="s">
        <v>37</v>
      </c>
      <c r="J1628" t="s">
        <v>37</v>
      </c>
      <c r="K1628" t="s">
        <v>37</v>
      </c>
      <c r="L1628" t="s">
        <v>50</v>
      </c>
      <c r="M1628" t="s">
        <v>37</v>
      </c>
      <c r="N1628" t="s">
        <v>37</v>
      </c>
      <c r="O1628" t="s">
        <v>37</v>
      </c>
      <c r="P1628" t="s">
        <v>34</v>
      </c>
      <c r="Q1628" t="s">
        <v>37</v>
      </c>
      <c r="R1628" t="s">
        <v>37</v>
      </c>
      <c r="S1628" t="s">
        <v>37</v>
      </c>
      <c r="T1628" t="s">
        <v>37</v>
      </c>
      <c r="U1628" t="s">
        <v>39</v>
      </c>
      <c r="V1628" t="s">
        <v>37</v>
      </c>
      <c r="W1628" t="s">
        <v>51</v>
      </c>
      <c r="X1628">
        <v>110.15</v>
      </c>
      <c r="Y1628">
        <v>6448.05</v>
      </c>
      <c r="Z1628">
        <v>0</v>
      </c>
      <c r="AA1628">
        <v>0</v>
      </c>
      <c r="AB1628">
        <v>1339.89</v>
      </c>
      <c r="AC1628">
        <v>7787.94</v>
      </c>
      <c r="AD1628" t="s">
        <v>52</v>
      </c>
      <c r="AE1628" t="s">
        <v>58</v>
      </c>
      <c r="AF1628" t="s">
        <v>62</v>
      </c>
      <c r="AG1628">
        <f t="shared" si="50"/>
        <v>1</v>
      </c>
      <c r="AH1628" t="str" cm="1">
        <f t="array" ref="AH1628">_xlfn.IFS(
X1628&lt;=20, "&lt;20",
AND(X1628&gt;=20, X1628&lt;50), "20-50",
AND(X1628&gt;=50, X1628&lt;100), "50-100",
X1628&gt;=100, "&gt;100"
)</f>
        <v>&gt;100</v>
      </c>
      <c r="AI1628">
        <f t="shared" si="51"/>
        <v>0</v>
      </c>
      <c r="AJ1628" t="str" cm="1">
        <f t="array" ref="AJ1628">_xlfn.IFS(
C1628&lt;=20, "&lt;20",
AND(C1628&gt;=20, C1628&lt;35), "20-35",
AND(C1628&gt;=35, C1628&lt;50), "35-50",
C1628&gt;=50, "50-100"
)</f>
        <v>35-50</v>
      </c>
      <c r="AK1628" t="str" cm="1">
        <f t="array" ref="AK1628">_xlfn.IFS(
G1628&lt;6, "&lt;6",
AND(G1628&gt;=6, G1628&lt;12), "6-12",
AND(G1628&gt;=12, G1628&lt;18), "12-18",  AND(G1628&gt;=18, G1628&lt;24), "18-24", G1628&gt;=24, "24-36")</f>
        <v>24-36</v>
      </c>
    </row>
    <row r="1629" spans="1:37" x14ac:dyDescent="0.3">
      <c r="A1629" t="s">
        <v>1729</v>
      </c>
      <c r="B1629" t="s">
        <v>44</v>
      </c>
      <c r="C1629">
        <v>70</v>
      </c>
      <c r="D1629" t="s">
        <v>37</v>
      </c>
      <c r="E1629" t="s">
        <v>103</v>
      </c>
      <c r="F1629">
        <v>11</v>
      </c>
      <c r="G1629">
        <v>15</v>
      </c>
      <c r="H1629" t="s">
        <v>57</v>
      </c>
      <c r="I1629" t="s">
        <v>34</v>
      </c>
      <c r="J1629" t="s">
        <v>34</v>
      </c>
      <c r="K1629" t="s">
        <v>37</v>
      </c>
      <c r="L1629" t="s">
        <v>72</v>
      </c>
      <c r="M1629" t="s">
        <v>34</v>
      </c>
      <c r="N1629" t="s">
        <v>34</v>
      </c>
      <c r="O1629" t="s">
        <v>34</v>
      </c>
      <c r="P1629" t="s">
        <v>34</v>
      </c>
      <c r="Q1629" t="s">
        <v>34</v>
      </c>
      <c r="R1629" t="s">
        <v>37</v>
      </c>
      <c r="S1629" t="s">
        <v>34</v>
      </c>
      <c r="T1629" t="s">
        <v>37</v>
      </c>
      <c r="U1629" t="s">
        <v>46</v>
      </c>
      <c r="V1629" t="s">
        <v>37</v>
      </c>
      <c r="W1629" t="s">
        <v>51</v>
      </c>
      <c r="X1629">
        <v>34.700000000000003</v>
      </c>
      <c r="Y1629">
        <v>329.8</v>
      </c>
      <c r="Z1629">
        <v>0</v>
      </c>
      <c r="AA1629">
        <v>0</v>
      </c>
      <c r="AB1629">
        <v>0</v>
      </c>
      <c r="AC1629">
        <v>329.8</v>
      </c>
      <c r="AD1629" t="s">
        <v>52</v>
      </c>
      <c r="AE1629" t="s">
        <v>94</v>
      </c>
      <c r="AF1629" t="s">
        <v>204</v>
      </c>
      <c r="AG1629">
        <f t="shared" si="50"/>
        <v>1</v>
      </c>
      <c r="AH1629" t="str" cm="1">
        <f t="array" ref="AH1629">_xlfn.IFS(
X1629&lt;=20, "&lt;20",
AND(X1629&gt;=20, X1629&lt;50), "20-50",
AND(X1629&gt;=50, X1629&lt;100), "50-100",
X1629&gt;=100, "&gt;100"
)</f>
        <v>20-50</v>
      </c>
      <c r="AI1629">
        <f t="shared" si="51"/>
        <v>0</v>
      </c>
      <c r="AJ1629" t="str" cm="1">
        <f t="array" ref="AJ1629">_xlfn.IFS(
C1629&lt;=20, "&lt;20",
AND(C1629&gt;=20, C1629&lt;35), "20-35",
AND(C1629&gt;=35, C1629&lt;50), "35-50",
C1629&gt;=50, "50-100"
)</f>
        <v>50-100</v>
      </c>
      <c r="AK1629" t="str" cm="1">
        <f t="array" ref="AK1629">_xlfn.IFS(
G1629&lt;6, "&lt;6",
AND(G1629&gt;=6, G1629&lt;12), "6-12",
AND(G1629&gt;=12, G1629&lt;18), "12-18",  AND(G1629&gt;=18, G1629&lt;24), "18-24", G1629&gt;=24, "24-36")</f>
        <v>12-18</v>
      </c>
    </row>
    <row r="1630" spans="1:37" x14ac:dyDescent="0.3">
      <c r="A1630" t="s">
        <v>1730</v>
      </c>
      <c r="B1630" t="s">
        <v>33</v>
      </c>
      <c r="C1630">
        <v>46</v>
      </c>
      <c r="D1630" t="s">
        <v>34</v>
      </c>
      <c r="E1630" t="s">
        <v>61</v>
      </c>
      <c r="F1630">
        <v>2</v>
      </c>
      <c r="G1630">
        <v>36</v>
      </c>
      <c r="H1630" t="s">
        <v>36</v>
      </c>
      <c r="I1630" t="s">
        <v>37</v>
      </c>
      <c r="J1630" t="s">
        <v>34</v>
      </c>
      <c r="K1630" t="s">
        <v>34</v>
      </c>
      <c r="L1630" t="s">
        <v>34</v>
      </c>
      <c r="M1630" t="s">
        <v>34</v>
      </c>
      <c r="N1630" t="s">
        <v>34</v>
      </c>
      <c r="O1630" t="s">
        <v>34</v>
      </c>
      <c r="P1630" t="s">
        <v>34</v>
      </c>
      <c r="Q1630" t="s">
        <v>34</v>
      </c>
      <c r="R1630" t="s">
        <v>34</v>
      </c>
      <c r="S1630" t="s">
        <v>34</v>
      </c>
      <c r="T1630" t="s">
        <v>34</v>
      </c>
      <c r="U1630" t="s">
        <v>46</v>
      </c>
      <c r="V1630" t="s">
        <v>34</v>
      </c>
      <c r="W1630" t="s">
        <v>143</v>
      </c>
      <c r="X1630">
        <v>20.399999999999999</v>
      </c>
      <c r="Y1630">
        <v>42.9</v>
      </c>
      <c r="Z1630">
        <v>0</v>
      </c>
      <c r="AA1630">
        <v>0</v>
      </c>
      <c r="AB1630">
        <v>99.06</v>
      </c>
      <c r="AC1630">
        <v>141.96</v>
      </c>
      <c r="AD1630" t="s">
        <v>85</v>
      </c>
      <c r="AE1630" t="s">
        <v>42</v>
      </c>
      <c r="AF1630" t="s">
        <v>42</v>
      </c>
      <c r="AG1630">
        <f t="shared" si="50"/>
        <v>0</v>
      </c>
      <c r="AH1630" t="str" cm="1">
        <f t="array" ref="AH1630">_xlfn.IFS(
X1630&lt;=20, "&lt;20",
AND(X1630&gt;=20, X1630&lt;50), "20-50",
AND(X1630&gt;=50, X1630&lt;100), "50-100",
X1630&gt;=100, "&gt;100"
)</f>
        <v>20-50</v>
      </c>
      <c r="AI1630">
        <f t="shared" si="51"/>
        <v>1</v>
      </c>
      <c r="AJ1630" t="str" cm="1">
        <f t="array" ref="AJ1630">_xlfn.IFS(
C1630&lt;=20, "&lt;20",
AND(C1630&gt;=20, C1630&lt;35), "20-35",
AND(C1630&gt;=35, C1630&lt;50), "35-50",
C1630&gt;=50, "50-100"
)</f>
        <v>35-50</v>
      </c>
      <c r="AK1630" t="str" cm="1">
        <f t="array" ref="AK1630">_xlfn.IFS(
G1630&lt;6, "&lt;6",
AND(G1630&gt;=6, G1630&lt;12), "6-12",
AND(G1630&gt;=12, G1630&lt;18), "12-18",  AND(G1630&gt;=18, G1630&lt;24), "18-24", G1630&gt;=24, "24-36")</f>
        <v>24-36</v>
      </c>
    </row>
    <row r="1631" spans="1:37" x14ac:dyDescent="0.3">
      <c r="A1631" t="s">
        <v>1731</v>
      </c>
      <c r="B1631" t="s">
        <v>44</v>
      </c>
      <c r="C1631">
        <v>53</v>
      </c>
      <c r="D1631" t="s">
        <v>37</v>
      </c>
      <c r="E1631" t="s">
        <v>82</v>
      </c>
      <c r="F1631">
        <v>9</v>
      </c>
      <c r="G1631">
        <v>18</v>
      </c>
      <c r="H1631" t="s">
        <v>70</v>
      </c>
      <c r="I1631" t="s">
        <v>37</v>
      </c>
      <c r="J1631" t="s">
        <v>34</v>
      </c>
      <c r="K1631" t="s">
        <v>34</v>
      </c>
      <c r="L1631" t="s">
        <v>34</v>
      </c>
      <c r="M1631" t="s">
        <v>34</v>
      </c>
      <c r="N1631" t="s">
        <v>34</v>
      </c>
      <c r="O1631" t="s">
        <v>34</v>
      </c>
      <c r="P1631" t="s">
        <v>34</v>
      </c>
      <c r="Q1631" t="s">
        <v>34</v>
      </c>
      <c r="R1631" t="s">
        <v>34</v>
      </c>
      <c r="S1631" t="s">
        <v>34</v>
      </c>
      <c r="T1631" t="s">
        <v>34</v>
      </c>
      <c r="U1631" t="s">
        <v>67</v>
      </c>
      <c r="V1631" t="s">
        <v>37</v>
      </c>
      <c r="W1631" t="s">
        <v>40</v>
      </c>
      <c r="X1631">
        <v>19.8</v>
      </c>
      <c r="Y1631">
        <v>1119.9000000000001</v>
      </c>
      <c r="Z1631">
        <v>0</v>
      </c>
      <c r="AA1631">
        <v>0</v>
      </c>
      <c r="AB1631">
        <v>2719.36</v>
      </c>
      <c r="AC1631">
        <v>3839.26</v>
      </c>
      <c r="AD1631" t="s">
        <v>41</v>
      </c>
      <c r="AE1631" t="s">
        <v>42</v>
      </c>
      <c r="AF1631" t="s">
        <v>42</v>
      </c>
      <c r="AG1631">
        <f t="shared" si="50"/>
        <v>0</v>
      </c>
      <c r="AH1631" t="str" cm="1">
        <f t="array" ref="AH1631">_xlfn.IFS(
X1631&lt;=20, "&lt;20",
AND(X1631&gt;=20, X1631&lt;50), "20-50",
AND(X1631&gt;=50, X1631&lt;100), "50-100",
X1631&gt;=100, "&gt;100"
)</f>
        <v>&lt;20</v>
      </c>
      <c r="AI1631">
        <f t="shared" si="51"/>
        <v>0</v>
      </c>
      <c r="AJ1631" t="str" cm="1">
        <f t="array" ref="AJ1631">_xlfn.IFS(
C1631&lt;=20, "&lt;20",
AND(C1631&gt;=20, C1631&lt;35), "20-35",
AND(C1631&gt;=35, C1631&lt;50), "35-50",
C1631&gt;=50, "50-100"
)</f>
        <v>50-100</v>
      </c>
      <c r="AK1631" t="str" cm="1">
        <f t="array" ref="AK1631">_xlfn.IFS(
G1631&lt;6, "&lt;6",
AND(G1631&gt;=6, G1631&lt;12), "6-12",
AND(G1631&gt;=12, G1631&lt;18), "12-18",  AND(G1631&gt;=18, G1631&lt;24), "18-24", G1631&gt;=24, "24-36")</f>
        <v>18-24</v>
      </c>
    </row>
    <row r="1632" spans="1:37" x14ac:dyDescent="0.3">
      <c r="A1632" t="s">
        <v>1732</v>
      </c>
      <c r="B1632" t="s">
        <v>44</v>
      </c>
      <c r="C1632">
        <v>32</v>
      </c>
      <c r="D1632" t="s">
        <v>34</v>
      </c>
      <c r="E1632" t="s">
        <v>76</v>
      </c>
      <c r="F1632">
        <v>15</v>
      </c>
      <c r="G1632">
        <v>12</v>
      </c>
      <c r="H1632" t="s">
        <v>66</v>
      </c>
      <c r="I1632" t="s">
        <v>37</v>
      </c>
      <c r="J1632" t="s">
        <v>37</v>
      </c>
      <c r="K1632" t="s">
        <v>37</v>
      </c>
      <c r="L1632" t="s">
        <v>50</v>
      </c>
      <c r="M1632" t="s">
        <v>34</v>
      </c>
      <c r="N1632" t="s">
        <v>37</v>
      </c>
      <c r="O1632" t="s">
        <v>37</v>
      </c>
      <c r="P1632" t="s">
        <v>37</v>
      </c>
      <c r="Q1632" t="s">
        <v>37</v>
      </c>
      <c r="R1632" t="s">
        <v>37</v>
      </c>
      <c r="S1632" t="s">
        <v>37</v>
      </c>
      <c r="T1632" t="s">
        <v>37</v>
      </c>
      <c r="U1632" t="s">
        <v>67</v>
      </c>
      <c r="V1632" t="s">
        <v>37</v>
      </c>
      <c r="W1632" t="s">
        <v>51</v>
      </c>
      <c r="X1632">
        <v>108.4</v>
      </c>
      <c r="Y1632">
        <v>7719.5</v>
      </c>
      <c r="Z1632">
        <v>0</v>
      </c>
      <c r="AA1632">
        <v>0</v>
      </c>
      <c r="AB1632">
        <v>768.96</v>
      </c>
      <c r="AC1632">
        <v>8488.4599999999991</v>
      </c>
      <c r="AD1632" t="s">
        <v>41</v>
      </c>
      <c r="AE1632" t="s">
        <v>42</v>
      </c>
      <c r="AF1632" t="s">
        <v>42</v>
      </c>
      <c r="AG1632">
        <f t="shared" si="50"/>
        <v>0</v>
      </c>
      <c r="AH1632" t="str" cm="1">
        <f t="array" ref="AH1632">_xlfn.IFS(
X1632&lt;=20, "&lt;20",
AND(X1632&gt;=20, X1632&lt;50), "20-50",
AND(X1632&gt;=50, X1632&lt;100), "50-100",
X1632&gt;=100, "&gt;100"
)</f>
        <v>&gt;100</v>
      </c>
      <c r="AI1632">
        <f t="shared" si="51"/>
        <v>0</v>
      </c>
      <c r="AJ1632" t="str" cm="1">
        <f t="array" ref="AJ1632">_xlfn.IFS(
C1632&lt;=20, "&lt;20",
AND(C1632&gt;=20, C1632&lt;35), "20-35",
AND(C1632&gt;=35, C1632&lt;50), "35-50",
C1632&gt;=50, "50-100"
)</f>
        <v>20-35</v>
      </c>
      <c r="AK1632" t="str" cm="1">
        <f t="array" ref="AK1632">_xlfn.IFS(
G1632&lt;6, "&lt;6",
AND(G1632&gt;=6, G1632&lt;12), "6-12",
AND(G1632&gt;=12, G1632&lt;18), "12-18",  AND(G1632&gt;=18, G1632&lt;24), "18-24", G1632&gt;=24, "24-36")</f>
        <v>12-18</v>
      </c>
    </row>
    <row r="1633" spans="1:37" x14ac:dyDescent="0.3">
      <c r="A1633" t="s">
        <v>1733</v>
      </c>
      <c r="B1633" t="s">
        <v>44</v>
      </c>
      <c r="C1633">
        <v>81</v>
      </c>
      <c r="D1633" t="s">
        <v>34</v>
      </c>
      <c r="E1633" t="s">
        <v>61</v>
      </c>
      <c r="F1633">
        <v>6</v>
      </c>
      <c r="G1633">
        <v>8</v>
      </c>
      <c r="H1633" t="s">
        <v>36</v>
      </c>
      <c r="I1633" t="s">
        <v>37</v>
      </c>
      <c r="J1633" t="s">
        <v>34</v>
      </c>
      <c r="K1633" t="s">
        <v>37</v>
      </c>
      <c r="L1633" t="s">
        <v>50</v>
      </c>
      <c r="M1633" t="s">
        <v>34</v>
      </c>
      <c r="N1633" t="s">
        <v>34</v>
      </c>
      <c r="O1633" t="s">
        <v>34</v>
      </c>
      <c r="P1633" t="s">
        <v>37</v>
      </c>
      <c r="Q1633" t="s">
        <v>34</v>
      </c>
      <c r="R1633" t="s">
        <v>34</v>
      </c>
      <c r="S1633" t="s">
        <v>34</v>
      </c>
      <c r="T1633" t="s">
        <v>37</v>
      </c>
      <c r="U1633" t="s">
        <v>39</v>
      </c>
      <c r="V1633" t="s">
        <v>34</v>
      </c>
      <c r="W1633" t="s">
        <v>51</v>
      </c>
      <c r="X1633">
        <v>74.7</v>
      </c>
      <c r="Y1633">
        <v>74.7</v>
      </c>
      <c r="Z1633">
        <v>0</v>
      </c>
      <c r="AA1633">
        <v>0</v>
      </c>
      <c r="AB1633">
        <v>27.65</v>
      </c>
      <c r="AC1633">
        <v>102.35</v>
      </c>
      <c r="AD1633" t="s">
        <v>85</v>
      </c>
      <c r="AE1633" t="s">
        <v>42</v>
      </c>
      <c r="AF1633" t="s">
        <v>42</v>
      </c>
      <c r="AG1633">
        <f t="shared" si="50"/>
        <v>0</v>
      </c>
      <c r="AH1633" t="str" cm="1">
        <f t="array" ref="AH1633">_xlfn.IFS(
X1633&lt;=20, "&lt;20",
AND(X1633&gt;=20, X1633&lt;50), "20-50",
AND(X1633&gt;=50, X1633&lt;100), "50-100",
X1633&gt;=100, "&gt;100"
)</f>
        <v>50-100</v>
      </c>
      <c r="AI1633">
        <f t="shared" si="51"/>
        <v>1</v>
      </c>
      <c r="AJ1633" t="str" cm="1">
        <f t="array" ref="AJ1633">_xlfn.IFS(
C1633&lt;=20, "&lt;20",
AND(C1633&gt;=20, C1633&lt;35), "20-35",
AND(C1633&gt;=35, C1633&lt;50), "35-50",
C1633&gt;=50, "50-100"
)</f>
        <v>50-100</v>
      </c>
      <c r="AK1633" t="str" cm="1">
        <f t="array" ref="AK1633">_xlfn.IFS(
G1633&lt;6, "&lt;6",
AND(G1633&gt;=6, G1633&lt;12), "6-12",
AND(G1633&gt;=12, G1633&lt;18), "12-18",  AND(G1633&gt;=18, G1633&lt;24), "18-24", G1633&gt;=24, "24-36")</f>
        <v>6-12</v>
      </c>
    </row>
    <row r="1634" spans="1:37" x14ac:dyDescent="0.3">
      <c r="A1634" t="s">
        <v>1734</v>
      </c>
      <c r="B1634" t="s">
        <v>33</v>
      </c>
      <c r="C1634">
        <v>79</v>
      </c>
      <c r="D1634" t="s">
        <v>37</v>
      </c>
      <c r="E1634" t="s">
        <v>74</v>
      </c>
      <c r="F1634">
        <v>12</v>
      </c>
      <c r="G1634">
        <v>7</v>
      </c>
      <c r="H1634" t="s">
        <v>36</v>
      </c>
      <c r="I1634" t="s">
        <v>37</v>
      </c>
      <c r="J1634" t="s">
        <v>34</v>
      </c>
      <c r="K1634" t="s">
        <v>34</v>
      </c>
      <c r="L1634" t="s">
        <v>34</v>
      </c>
      <c r="M1634" t="s">
        <v>34</v>
      </c>
      <c r="N1634" t="s">
        <v>34</v>
      </c>
      <c r="O1634" t="s">
        <v>34</v>
      </c>
      <c r="P1634" t="s">
        <v>34</v>
      </c>
      <c r="Q1634" t="s">
        <v>34</v>
      </c>
      <c r="R1634" t="s">
        <v>34</v>
      </c>
      <c r="S1634" t="s">
        <v>34</v>
      </c>
      <c r="T1634" t="s">
        <v>34</v>
      </c>
      <c r="U1634" t="s">
        <v>67</v>
      </c>
      <c r="V1634" t="s">
        <v>37</v>
      </c>
      <c r="W1634" t="s">
        <v>40</v>
      </c>
      <c r="X1634">
        <v>19.350000000000001</v>
      </c>
      <c r="Y1634">
        <v>847.25</v>
      </c>
      <c r="Z1634">
        <v>0</v>
      </c>
      <c r="AA1634">
        <v>0</v>
      </c>
      <c r="AB1634">
        <v>83.16</v>
      </c>
      <c r="AC1634">
        <v>930.41</v>
      </c>
      <c r="AD1634" t="s">
        <v>41</v>
      </c>
      <c r="AE1634" t="s">
        <v>42</v>
      </c>
      <c r="AF1634" t="s">
        <v>42</v>
      </c>
      <c r="AG1634">
        <f t="shared" si="50"/>
        <v>0</v>
      </c>
      <c r="AH1634" t="str" cm="1">
        <f t="array" ref="AH1634">_xlfn.IFS(
X1634&lt;=20, "&lt;20",
AND(X1634&gt;=20, X1634&lt;50), "20-50",
AND(X1634&gt;=50, X1634&lt;100), "50-100",
X1634&gt;=100, "&gt;100"
)</f>
        <v>&lt;20</v>
      </c>
      <c r="AI1634">
        <f t="shared" si="51"/>
        <v>0</v>
      </c>
      <c r="AJ1634" t="str" cm="1">
        <f t="array" ref="AJ1634">_xlfn.IFS(
C1634&lt;=20, "&lt;20",
AND(C1634&gt;=20, C1634&lt;35), "20-35",
AND(C1634&gt;=35, C1634&lt;50), "35-50",
C1634&gt;=50, "50-100"
)</f>
        <v>50-100</v>
      </c>
      <c r="AK1634" t="str" cm="1">
        <f t="array" ref="AK1634">_xlfn.IFS(
G1634&lt;6, "&lt;6",
AND(G1634&gt;=6, G1634&lt;12), "6-12",
AND(G1634&gt;=12, G1634&lt;18), "12-18",  AND(G1634&gt;=18, G1634&lt;24), "18-24", G1634&gt;=24, "24-36")</f>
        <v>6-12</v>
      </c>
    </row>
    <row r="1635" spans="1:37" x14ac:dyDescent="0.3">
      <c r="A1635" t="s">
        <v>1735</v>
      </c>
      <c r="B1635" t="s">
        <v>44</v>
      </c>
      <c r="C1635">
        <v>19</v>
      </c>
      <c r="D1635" t="s">
        <v>34</v>
      </c>
      <c r="E1635" t="s">
        <v>87</v>
      </c>
      <c r="F1635">
        <v>13</v>
      </c>
      <c r="G1635">
        <v>1</v>
      </c>
      <c r="H1635" t="s">
        <v>57</v>
      </c>
      <c r="I1635" t="s">
        <v>37</v>
      </c>
      <c r="J1635" t="s">
        <v>34</v>
      </c>
      <c r="K1635" t="s">
        <v>34</v>
      </c>
      <c r="L1635" t="s">
        <v>34</v>
      </c>
      <c r="M1635" t="s">
        <v>34</v>
      </c>
      <c r="N1635" t="s">
        <v>34</v>
      </c>
      <c r="O1635" t="s">
        <v>34</v>
      </c>
      <c r="P1635" t="s">
        <v>34</v>
      </c>
      <c r="Q1635" t="s">
        <v>34</v>
      </c>
      <c r="R1635" t="s">
        <v>34</v>
      </c>
      <c r="S1635" t="s">
        <v>34</v>
      </c>
      <c r="T1635" t="s">
        <v>34</v>
      </c>
      <c r="U1635" t="s">
        <v>46</v>
      </c>
      <c r="V1635" t="s">
        <v>34</v>
      </c>
      <c r="W1635" t="s">
        <v>40</v>
      </c>
      <c r="X1635">
        <v>19.75</v>
      </c>
      <c r="Y1635">
        <v>208.25</v>
      </c>
      <c r="Z1635">
        <v>0</v>
      </c>
      <c r="AA1635">
        <v>0</v>
      </c>
      <c r="AB1635">
        <v>202.9</v>
      </c>
      <c r="AC1635">
        <v>411.15</v>
      </c>
      <c r="AD1635" t="s">
        <v>41</v>
      </c>
      <c r="AE1635" t="s">
        <v>42</v>
      </c>
      <c r="AF1635" t="s">
        <v>42</v>
      </c>
      <c r="AG1635">
        <f t="shared" si="50"/>
        <v>0</v>
      </c>
      <c r="AH1635" t="str" cm="1">
        <f t="array" ref="AH1635">_xlfn.IFS(
X1635&lt;=20, "&lt;20",
AND(X1635&gt;=20, X1635&lt;50), "20-50",
AND(X1635&gt;=50, X1635&lt;100), "50-100",
X1635&gt;=100, "&gt;100"
)</f>
        <v>&lt;20</v>
      </c>
      <c r="AI1635">
        <f t="shared" si="51"/>
        <v>0</v>
      </c>
      <c r="AJ1635" t="str" cm="1">
        <f t="array" ref="AJ1635">_xlfn.IFS(
C1635&lt;=20, "&lt;20",
AND(C1635&gt;=20, C1635&lt;35), "20-35",
AND(C1635&gt;=35, C1635&lt;50), "35-50",
C1635&gt;=50, "50-100"
)</f>
        <v>&lt;20</v>
      </c>
      <c r="AK1635" t="str" cm="1">
        <f t="array" ref="AK1635">_xlfn.IFS(
G1635&lt;6, "&lt;6",
AND(G1635&gt;=6, G1635&lt;12), "6-12",
AND(G1635&gt;=12, G1635&lt;18), "12-18",  AND(G1635&gt;=18, G1635&lt;24), "18-24", G1635&gt;=24, "24-36")</f>
        <v>&lt;6</v>
      </c>
    </row>
    <row r="1636" spans="1:37" x14ac:dyDescent="0.3">
      <c r="A1636" t="s">
        <v>1736</v>
      </c>
      <c r="B1636" t="s">
        <v>33</v>
      </c>
      <c r="C1636">
        <v>50</v>
      </c>
      <c r="D1636" t="s">
        <v>34</v>
      </c>
      <c r="E1636" t="s">
        <v>90</v>
      </c>
      <c r="F1636">
        <v>4</v>
      </c>
      <c r="G1636">
        <v>11</v>
      </c>
      <c r="H1636" t="s">
        <v>66</v>
      </c>
      <c r="I1636" t="s">
        <v>37</v>
      </c>
      <c r="J1636" t="s">
        <v>34</v>
      </c>
      <c r="K1636" t="s">
        <v>34</v>
      </c>
      <c r="L1636" t="s">
        <v>34</v>
      </c>
      <c r="M1636" t="s">
        <v>34</v>
      </c>
      <c r="N1636" t="s">
        <v>34</v>
      </c>
      <c r="O1636" t="s">
        <v>34</v>
      </c>
      <c r="P1636" t="s">
        <v>34</v>
      </c>
      <c r="Q1636" t="s">
        <v>34</v>
      </c>
      <c r="R1636" t="s">
        <v>34</v>
      </c>
      <c r="S1636" t="s">
        <v>34</v>
      </c>
      <c r="T1636" t="s">
        <v>34</v>
      </c>
      <c r="U1636" t="s">
        <v>67</v>
      </c>
      <c r="V1636" t="s">
        <v>34</v>
      </c>
      <c r="W1636" t="s">
        <v>51</v>
      </c>
      <c r="X1636">
        <v>19.850000000000001</v>
      </c>
      <c r="Y1636">
        <v>1434.1</v>
      </c>
      <c r="Z1636">
        <v>0</v>
      </c>
      <c r="AA1636">
        <v>0</v>
      </c>
      <c r="AB1636">
        <v>246.96</v>
      </c>
      <c r="AC1636">
        <v>1681.06</v>
      </c>
      <c r="AD1636" t="s">
        <v>41</v>
      </c>
      <c r="AE1636" t="s">
        <v>42</v>
      </c>
      <c r="AF1636" t="s">
        <v>42</v>
      </c>
      <c r="AG1636">
        <f t="shared" si="50"/>
        <v>0</v>
      </c>
      <c r="AH1636" t="str" cm="1">
        <f t="array" ref="AH1636">_xlfn.IFS(
X1636&lt;=20, "&lt;20",
AND(X1636&gt;=20, X1636&lt;50), "20-50",
AND(X1636&gt;=50, X1636&lt;100), "50-100",
X1636&gt;=100, "&gt;100"
)</f>
        <v>&lt;20</v>
      </c>
      <c r="AI1636">
        <f t="shared" si="51"/>
        <v>0</v>
      </c>
      <c r="AJ1636" t="str" cm="1">
        <f t="array" ref="AJ1636">_xlfn.IFS(
C1636&lt;=20, "&lt;20",
AND(C1636&gt;=20, C1636&lt;35), "20-35",
AND(C1636&gt;=35, C1636&lt;50), "35-50",
C1636&gt;=50, "50-100"
)</f>
        <v>50-100</v>
      </c>
      <c r="AK1636" t="str" cm="1">
        <f t="array" ref="AK1636">_xlfn.IFS(
G1636&lt;6, "&lt;6",
AND(G1636&gt;=6, G1636&lt;12), "6-12",
AND(G1636&gt;=12, G1636&lt;18), "12-18",  AND(G1636&gt;=18, G1636&lt;24), "18-24", G1636&gt;=24, "24-36")</f>
        <v>6-12</v>
      </c>
    </row>
    <row r="1637" spans="1:37" x14ac:dyDescent="0.3">
      <c r="A1637" t="s">
        <v>1737</v>
      </c>
      <c r="B1637" t="s">
        <v>33</v>
      </c>
      <c r="C1637">
        <v>37</v>
      </c>
      <c r="D1637" t="s">
        <v>37</v>
      </c>
      <c r="E1637" t="s">
        <v>48</v>
      </c>
      <c r="F1637">
        <v>6</v>
      </c>
      <c r="G1637">
        <v>24</v>
      </c>
      <c r="H1637" t="s">
        <v>66</v>
      </c>
      <c r="I1637" t="s">
        <v>37</v>
      </c>
      <c r="J1637" t="s">
        <v>34</v>
      </c>
      <c r="K1637" t="s">
        <v>37</v>
      </c>
      <c r="L1637" t="s">
        <v>72</v>
      </c>
      <c r="M1637" t="s">
        <v>37</v>
      </c>
      <c r="N1637" t="s">
        <v>37</v>
      </c>
      <c r="O1637" t="s">
        <v>34</v>
      </c>
      <c r="P1637" t="s">
        <v>34</v>
      </c>
      <c r="Q1637" t="s">
        <v>34</v>
      </c>
      <c r="R1637" t="s">
        <v>34</v>
      </c>
      <c r="S1637" t="s">
        <v>34</v>
      </c>
      <c r="T1637" t="s">
        <v>37</v>
      </c>
      <c r="U1637" t="s">
        <v>39</v>
      </c>
      <c r="V1637" t="s">
        <v>37</v>
      </c>
      <c r="W1637" t="s">
        <v>143</v>
      </c>
      <c r="X1637">
        <v>54.8</v>
      </c>
      <c r="Y1637">
        <v>3465.7</v>
      </c>
      <c r="Z1637">
        <v>0</v>
      </c>
      <c r="AA1637">
        <v>0</v>
      </c>
      <c r="AB1637">
        <v>762.96</v>
      </c>
      <c r="AC1637">
        <v>4228.66</v>
      </c>
      <c r="AD1637" t="s">
        <v>41</v>
      </c>
      <c r="AE1637" t="s">
        <v>42</v>
      </c>
      <c r="AF1637" t="s">
        <v>42</v>
      </c>
      <c r="AG1637">
        <f t="shared" si="50"/>
        <v>0</v>
      </c>
      <c r="AH1637" t="str" cm="1">
        <f t="array" ref="AH1637">_xlfn.IFS(
X1637&lt;=20, "&lt;20",
AND(X1637&gt;=20, X1637&lt;50), "20-50",
AND(X1637&gt;=50, X1637&lt;100), "50-100",
X1637&gt;=100, "&gt;100"
)</f>
        <v>50-100</v>
      </c>
      <c r="AI1637">
        <f t="shared" si="51"/>
        <v>0</v>
      </c>
      <c r="AJ1637" t="str" cm="1">
        <f t="array" ref="AJ1637">_xlfn.IFS(
C1637&lt;=20, "&lt;20",
AND(C1637&gt;=20, C1637&lt;35), "20-35",
AND(C1637&gt;=35, C1637&lt;50), "35-50",
C1637&gt;=50, "50-100"
)</f>
        <v>35-50</v>
      </c>
      <c r="AK1637" t="str" cm="1">
        <f t="array" ref="AK1637">_xlfn.IFS(
G1637&lt;6, "&lt;6",
AND(G1637&gt;=6, G1637&lt;12), "6-12",
AND(G1637&gt;=12, G1637&lt;18), "12-18",  AND(G1637&gt;=18, G1637&lt;24), "18-24", G1637&gt;=24, "24-36")</f>
        <v>24-36</v>
      </c>
    </row>
    <row r="1638" spans="1:37" x14ac:dyDescent="0.3">
      <c r="A1638" t="s">
        <v>1738</v>
      </c>
      <c r="B1638" t="s">
        <v>33</v>
      </c>
      <c r="C1638">
        <v>47</v>
      </c>
      <c r="D1638" t="s">
        <v>34</v>
      </c>
      <c r="E1638" t="s">
        <v>45</v>
      </c>
      <c r="F1638">
        <v>7</v>
      </c>
      <c r="G1638">
        <v>21</v>
      </c>
      <c r="H1638" t="s">
        <v>36</v>
      </c>
      <c r="I1638" t="s">
        <v>37</v>
      </c>
      <c r="J1638" t="s">
        <v>37</v>
      </c>
      <c r="K1638" t="s">
        <v>37</v>
      </c>
      <c r="L1638" t="s">
        <v>50</v>
      </c>
      <c r="M1638" t="s">
        <v>34</v>
      </c>
      <c r="N1638" t="s">
        <v>34</v>
      </c>
      <c r="O1638" t="s">
        <v>37</v>
      </c>
      <c r="P1638" t="s">
        <v>34</v>
      </c>
      <c r="Q1638" t="s">
        <v>37</v>
      </c>
      <c r="R1638" t="s">
        <v>37</v>
      </c>
      <c r="S1638" t="s">
        <v>37</v>
      </c>
      <c r="T1638" t="s">
        <v>37</v>
      </c>
      <c r="U1638" t="s">
        <v>46</v>
      </c>
      <c r="V1638" t="s">
        <v>37</v>
      </c>
      <c r="W1638" t="s">
        <v>51</v>
      </c>
      <c r="X1638">
        <v>-1</v>
      </c>
      <c r="Y1638">
        <v>2391.8000000000002</v>
      </c>
      <c r="Z1638">
        <v>0</v>
      </c>
      <c r="AA1638">
        <v>0</v>
      </c>
      <c r="AB1638">
        <v>830.88</v>
      </c>
      <c r="AC1638">
        <v>3222.68</v>
      </c>
      <c r="AD1638" t="s">
        <v>52</v>
      </c>
      <c r="AE1638" t="s">
        <v>100</v>
      </c>
      <c r="AF1638" t="s">
        <v>178</v>
      </c>
      <c r="AG1638">
        <f t="shared" si="50"/>
        <v>1</v>
      </c>
      <c r="AH1638" t="str" cm="1">
        <f t="array" ref="AH1638">_xlfn.IFS(
X1638&lt;=20, "&lt;20",
AND(X1638&gt;=20, X1638&lt;50), "20-50",
AND(X1638&gt;=50, X1638&lt;100), "50-100",
X1638&gt;=100, "&gt;100"
)</f>
        <v>&lt;20</v>
      </c>
      <c r="AI1638">
        <f t="shared" si="51"/>
        <v>0</v>
      </c>
      <c r="AJ1638" t="str" cm="1">
        <f t="array" ref="AJ1638">_xlfn.IFS(
C1638&lt;=20, "&lt;20",
AND(C1638&gt;=20, C1638&lt;35), "20-35",
AND(C1638&gt;=35, C1638&lt;50), "35-50",
C1638&gt;=50, "50-100"
)</f>
        <v>35-50</v>
      </c>
      <c r="AK1638" t="str" cm="1">
        <f t="array" ref="AK1638">_xlfn.IFS(
G1638&lt;6, "&lt;6",
AND(G1638&gt;=6, G1638&lt;12), "6-12",
AND(G1638&gt;=12, G1638&lt;18), "12-18",  AND(G1638&gt;=18, G1638&lt;24), "18-24", G1638&gt;=24, "24-36")</f>
        <v>18-24</v>
      </c>
    </row>
    <row r="1639" spans="1:37" x14ac:dyDescent="0.3">
      <c r="A1639" t="s">
        <v>1739</v>
      </c>
      <c r="B1639" t="s">
        <v>33</v>
      </c>
      <c r="C1639">
        <v>39</v>
      </c>
      <c r="D1639" t="s">
        <v>34</v>
      </c>
      <c r="E1639" t="s">
        <v>69</v>
      </c>
      <c r="F1639">
        <v>12</v>
      </c>
      <c r="G1639">
        <v>29</v>
      </c>
      <c r="H1639" t="s">
        <v>36</v>
      </c>
      <c r="I1639" t="s">
        <v>37</v>
      </c>
      <c r="J1639" t="s">
        <v>37</v>
      </c>
      <c r="K1639" t="s">
        <v>37</v>
      </c>
      <c r="L1639" t="s">
        <v>50</v>
      </c>
      <c r="M1639" t="s">
        <v>34</v>
      </c>
      <c r="N1639" t="s">
        <v>34</v>
      </c>
      <c r="O1639" t="s">
        <v>37</v>
      </c>
      <c r="P1639" t="s">
        <v>34</v>
      </c>
      <c r="Q1639" t="s">
        <v>37</v>
      </c>
      <c r="R1639" t="s">
        <v>34</v>
      </c>
      <c r="S1639" t="s">
        <v>34</v>
      </c>
      <c r="T1639" t="s">
        <v>37</v>
      </c>
      <c r="U1639" t="s">
        <v>39</v>
      </c>
      <c r="V1639" t="s">
        <v>37</v>
      </c>
      <c r="W1639" t="s">
        <v>40</v>
      </c>
      <c r="X1639">
        <v>89.6</v>
      </c>
      <c r="Y1639">
        <v>1633</v>
      </c>
      <c r="Z1639">
        <v>0</v>
      </c>
      <c r="AA1639">
        <v>0</v>
      </c>
      <c r="AB1639">
        <v>626.04</v>
      </c>
      <c r="AC1639">
        <v>2259.04</v>
      </c>
      <c r="AD1639" t="s">
        <v>41</v>
      </c>
      <c r="AE1639" t="s">
        <v>42</v>
      </c>
      <c r="AF1639" t="s">
        <v>42</v>
      </c>
      <c r="AG1639">
        <f t="shared" si="50"/>
        <v>0</v>
      </c>
      <c r="AH1639" t="str" cm="1">
        <f t="array" ref="AH1639">_xlfn.IFS(
X1639&lt;=20, "&lt;20",
AND(X1639&gt;=20, X1639&lt;50), "20-50",
AND(X1639&gt;=50, X1639&lt;100), "50-100",
X1639&gt;=100, "&gt;100"
)</f>
        <v>50-100</v>
      </c>
      <c r="AI1639">
        <f t="shared" si="51"/>
        <v>0</v>
      </c>
      <c r="AJ1639" t="str" cm="1">
        <f t="array" ref="AJ1639">_xlfn.IFS(
C1639&lt;=20, "&lt;20",
AND(C1639&gt;=20, C1639&lt;35), "20-35",
AND(C1639&gt;=35, C1639&lt;50), "35-50",
C1639&gt;=50, "50-100"
)</f>
        <v>35-50</v>
      </c>
      <c r="AK1639" t="str" cm="1">
        <f t="array" ref="AK1639">_xlfn.IFS(
G1639&lt;6, "&lt;6",
AND(G1639&gt;=6, G1639&lt;12), "6-12",
AND(G1639&gt;=12, G1639&lt;18), "12-18",  AND(G1639&gt;=18, G1639&lt;24), "18-24", G1639&gt;=24, "24-36")</f>
        <v>24-36</v>
      </c>
    </row>
    <row r="1640" spans="1:37" x14ac:dyDescent="0.3">
      <c r="A1640" t="s">
        <v>1740</v>
      </c>
      <c r="B1640" t="s">
        <v>44</v>
      </c>
      <c r="C1640">
        <v>61</v>
      </c>
      <c r="D1640" t="s">
        <v>37</v>
      </c>
      <c r="E1640" t="s">
        <v>56</v>
      </c>
      <c r="F1640">
        <v>11</v>
      </c>
      <c r="G1640">
        <v>9</v>
      </c>
      <c r="H1640" t="s">
        <v>57</v>
      </c>
      <c r="I1640" t="s">
        <v>37</v>
      </c>
      <c r="J1640" t="s">
        <v>37</v>
      </c>
      <c r="K1640" t="s">
        <v>37</v>
      </c>
      <c r="L1640" t="s">
        <v>72</v>
      </c>
      <c r="M1640" t="s">
        <v>37</v>
      </c>
      <c r="N1640" t="s">
        <v>34</v>
      </c>
      <c r="O1640" t="s">
        <v>34</v>
      </c>
      <c r="P1640" t="s">
        <v>34</v>
      </c>
      <c r="Q1640" t="s">
        <v>34</v>
      </c>
      <c r="R1640" t="s">
        <v>34</v>
      </c>
      <c r="S1640" t="s">
        <v>34</v>
      </c>
      <c r="T1640" t="s">
        <v>37</v>
      </c>
      <c r="U1640" t="s">
        <v>46</v>
      </c>
      <c r="V1640" t="s">
        <v>37</v>
      </c>
      <c r="W1640" t="s">
        <v>51</v>
      </c>
      <c r="X1640">
        <v>54.45</v>
      </c>
      <c r="Y1640">
        <v>1127.3499999999999</v>
      </c>
      <c r="Z1640">
        <v>0</v>
      </c>
      <c r="AA1640">
        <v>0</v>
      </c>
      <c r="AB1640">
        <v>160.16</v>
      </c>
      <c r="AC1640">
        <v>1287.51</v>
      </c>
      <c r="AD1640" t="s">
        <v>52</v>
      </c>
      <c r="AE1640" t="s">
        <v>94</v>
      </c>
      <c r="AF1640" t="s">
        <v>95</v>
      </c>
      <c r="AG1640">
        <f t="shared" si="50"/>
        <v>1</v>
      </c>
      <c r="AH1640" t="str" cm="1">
        <f t="array" ref="AH1640">_xlfn.IFS(
X1640&lt;=20, "&lt;20",
AND(X1640&gt;=20, X1640&lt;50), "20-50",
AND(X1640&gt;=50, X1640&lt;100), "50-100",
X1640&gt;=100, "&gt;100"
)</f>
        <v>50-100</v>
      </c>
      <c r="AI1640">
        <f t="shared" si="51"/>
        <v>0</v>
      </c>
      <c r="AJ1640" t="str" cm="1">
        <f t="array" ref="AJ1640">_xlfn.IFS(
C1640&lt;=20, "&lt;20",
AND(C1640&gt;=20, C1640&lt;35), "20-35",
AND(C1640&gt;=35, C1640&lt;50), "35-50",
C1640&gt;=50, "50-100"
)</f>
        <v>50-100</v>
      </c>
      <c r="AK1640" t="str" cm="1">
        <f t="array" ref="AK1640">_xlfn.IFS(
G1640&lt;6, "&lt;6",
AND(G1640&gt;=6, G1640&lt;12), "6-12",
AND(G1640&gt;=12, G1640&lt;18), "12-18",  AND(G1640&gt;=18, G1640&lt;24), "18-24", G1640&gt;=24, "24-36")</f>
        <v>6-12</v>
      </c>
    </row>
    <row r="1641" spans="1:37" x14ac:dyDescent="0.3">
      <c r="A1641" t="s">
        <v>1741</v>
      </c>
      <c r="B1641" t="s">
        <v>44</v>
      </c>
      <c r="C1641">
        <v>47</v>
      </c>
      <c r="D1641" t="s">
        <v>34</v>
      </c>
      <c r="E1641" t="s">
        <v>45</v>
      </c>
      <c r="F1641">
        <v>0</v>
      </c>
      <c r="G1641">
        <v>14</v>
      </c>
      <c r="H1641" t="s">
        <v>70</v>
      </c>
      <c r="I1641" t="s">
        <v>37</v>
      </c>
      <c r="J1641" t="s">
        <v>37</v>
      </c>
      <c r="K1641" t="s">
        <v>37</v>
      </c>
      <c r="L1641" t="s">
        <v>50</v>
      </c>
      <c r="M1641" t="s">
        <v>37</v>
      </c>
      <c r="N1641" t="s">
        <v>34</v>
      </c>
      <c r="O1641" t="s">
        <v>37</v>
      </c>
      <c r="P1641" t="s">
        <v>34</v>
      </c>
      <c r="Q1641" t="s">
        <v>37</v>
      </c>
      <c r="R1641" t="s">
        <v>34</v>
      </c>
      <c r="S1641" t="s">
        <v>34</v>
      </c>
      <c r="T1641" t="s">
        <v>37</v>
      </c>
      <c r="U1641" t="s">
        <v>67</v>
      </c>
      <c r="V1641" t="s">
        <v>37</v>
      </c>
      <c r="W1641" t="s">
        <v>40</v>
      </c>
      <c r="X1641">
        <v>94.6</v>
      </c>
      <c r="Y1641">
        <v>5948.7</v>
      </c>
      <c r="Z1641">
        <v>0</v>
      </c>
      <c r="AA1641">
        <v>0</v>
      </c>
      <c r="AB1641">
        <v>81.28</v>
      </c>
      <c r="AC1641">
        <v>6029.98</v>
      </c>
      <c r="AD1641" t="s">
        <v>41</v>
      </c>
      <c r="AE1641" t="s">
        <v>42</v>
      </c>
      <c r="AF1641" t="s">
        <v>42</v>
      </c>
      <c r="AG1641">
        <f t="shared" si="50"/>
        <v>0</v>
      </c>
      <c r="AH1641" t="str" cm="1">
        <f t="array" ref="AH1641">_xlfn.IFS(
X1641&lt;=20, "&lt;20",
AND(X1641&gt;=20, X1641&lt;50), "20-50",
AND(X1641&gt;=50, X1641&lt;100), "50-100",
X1641&gt;=100, "&gt;100"
)</f>
        <v>50-100</v>
      </c>
      <c r="AI1641">
        <f t="shared" si="51"/>
        <v>0</v>
      </c>
      <c r="AJ1641" t="str" cm="1">
        <f t="array" ref="AJ1641">_xlfn.IFS(
C1641&lt;=20, "&lt;20",
AND(C1641&gt;=20, C1641&lt;35), "20-35",
AND(C1641&gt;=35, C1641&lt;50), "35-50",
C1641&gt;=50, "50-100"
)</f>
        <v>35-50</v>
      </c>
      <c r="AK1641" t="str" cm="1">
        <f t="array" ref="AK1641">_xlfn.IFS(
G1641&lt;6, "&lt;6",
AND(G1641&gt;=6, G1641&lt;12), "6-12",
AND(G1641&gt;=12, G1641&lt;18), "12-18",  AND(G1641&gt;=18, G1641&lt;24), "18-24", G1641&gt;=24, "24-36")</f>
        <v>12-18</v>
      </c>
    </row>
    <row r="1642" spans="1:37" x14ac:dyDescent="0.3">
      <c r="A1642" t="s">
        <v>1742</v>
      </c>
      <c r="B1642" t="s">
        <v>33</v>
      </c>
      <c r="C1642">
        <v>50</v>
      </c>
      <c r="D1642" t="s">
        <v>37</v>
      </c>
      <c r="E1642" t="s">
        <v>69</v>
      </c>
      <c r="F1642">
        <v>15</v>
      </c>
      <c r="G1642">
        <v>27</v>
      </c>
      <c r="H1642" t="s">
        <v>36</v>
      </c>
      <c r="I1642" t="s">
        <v>34</v>
      </c>
      <c r="J1642" t="s">
        <v>34</v>
      </c>
      <c r="K1642" t="s">
        <v>37</v>
      </c>
      <c r="L1642" t="s">
        <v>72</v>
      </c>
      <c r="M1642" t="s">
        <v>34</v>
      </c>
      <c r="N1642" t="s">
        <v>37</v>
      </c>
      <c r="O1642" t="s">
        <v>34</v>
      </c>
      <c r="P1642" t="s">
        <v>34</v>
      </c>
      <c r="Q1642" t="s">
        <v>37</v>
      </c>
      <c r="R1642" t="s">
        <v>34</v>
      </c>
      <c r="S1642" t="s">
        <v>34</v>
      </c>
      <c r="T1642" t="s">
        <v>34</v>
      </c>
      <c r="U1642" t="s">
        <v>46</v>
      </c>
      <c r="V1642" t="s">
        <v>34</v>
      </c>
      <c r="W1642" t="s">
        <v>51</v>
      </c>
      <c r="X1642">
        <v>39.200000000000003</v>
      </c>
      <c r="Y1642">
        <v>849.9</v>
      </c>
      <c r="Z1642">
        <v>0</v>
      </c>
      <c r="AA1642">
        <v>50</v>
      </c>
      <c r="AB1642">
        <v>0</v>
      </c>
      <c r="AC1642">
        <v>899.9</v>
      </c>
      <c r="AD1642" t="s">
        <v>41</v>
      </c>
      <c r="AE1642" t="s">
        <v>42</v>
      </c>
      <c r="AF1642" t="s">
        <v>42</v>
      </c>
      <c r="AG1642">
        <f t="shared" si="50"/>
        <v>0</v>
      </c>
      <c r="AH1642" t="str" cm="1">
        <f t="array" ref="AH1642">_xlfn.IFS(
X1642&lt;=20, "&lt;20",
AND(X1642&gt;=20, X1642&lt;50), "20-50",
AND(X1642&gt;=50, X1642&lt;100), "50-100",
X1642&gt;=100, "&gt;100"
)</f>
        <v>20-50</v>
      </c>
      <c r="AI1642">
        <f t="shared" si="51"/>
        <v>0</v>
      </c>
      <c r="AJ1642" t="str" cm="1">
        <f t="array" ref="AJ1642">_xlfn.IFS(
C1642&lt;=20, "&lt;20",
AND(C1642&gt;=20, C1642&lt;35), "20-35",
AND(C1642&gt;=35, C1642&lt;50), "35-50",
C1642&gt;=50, "50-100"
)</f>
        <v>50-100</v>
      </c>
      <c r="AK1642" t="str" cm="1">
        <f t="array" ref="AK1642">_xlfn.IFS(
G1642&lt;6, "&lt;6",
AND(G1642&gt;=6, G1642&lt;12), "6-12",
AND(G1642&gt;=12, G1642&lt;18), "12-18",  AND(G1642&gt;=18, G1642&lt;24), "18-24", G1642&gt;=24, "24-36")</f>
        <v>24-36</v>
      </c>
    </row>
    <row r="1643" spans="1:37" x14ac:dyDescent="0.3">
      <c r="A1643" t="s">
        <v>1743</v>
      </c>
      <c r="B1643" t="s">
        <v>33</v>
      </c>
      <c r="C1643">
        <v>78</v>
      </c>
      <c r="D1643" t="s">
        <v>37</v>
      </c>
      <c r="E1643" t="s">
        <v>48</v>
      </c>
      <c r="F1643">
        <v>4</v>
      </c>
      <c r="G1643">
        <v>17</v>
      </c>
      <c r="H1643" t="s">
        <v>110</v>
      </c>
      <c r="I1643" t="s">
        <v>37</v>
      </c>
      <c r="J1643" t="s">
        <v>37</v>
      </c>
      <c r="K1643" t="s">
        <v>37</v>
      </c>
      <c r="L1643" t="s">
        <v>50</v>
      </c>
      <c r="M1643" t="s">
        <v>34</v>
      </c>
      <c r="N1643" t="s">
        <v>37</v>
      </c>
      <c r="O1643" t="s">
        <v>37</v>
      </c>
      <c r="P1643" t="s">
        <v>34</v>
      </c>
      <c r="Q1643" t="s">
        <v>37</v>
      </c>
      <c r="R1643" t="s">
        <v>37</v>
      </c>
      <c r="S1643" t="s">
        <v>34</v>
      </c>
      <c r="T1643" t="s">
        <v>37</v>
      </c>
      <c r="U1643" t="s">
        <v>67</v>
      </c>
      <c r="V1643" t="s">
        <v>37</v>
      </c>
      <c r="W1643" t="s">
        <v>51</v>
      </c>
      <c r="X1643">
        <v>102.6</v>
      </c>
      <c r="Y1643">
        <v>4009.2</v>
      </c>
      <c r="Z1643">
        <v>45.81</v>
      </c>
      <c r="AA1643">
        <v>0</v>
      </c>
      <c r="AB1643">
        <v>180.5</v>
      </c>
      <c r="AC1643">
        <v>4143.8900000000003</v>
      </c>
      <c r="AD1643" t="s">
        <v>41</v>
      </c>
      <c r="AE1643" t="s">
        <v>42</v>
      </c>
      <c r="AF1643" t="s">
        <v>42</v>
      </c>
      <c r="AG1643">
        <f t="shared" si="50"/>
        <v>0</v>
      </c>
      <c r="AH1643" t="str" cm="1">
        <f t="array" ref="AH1643">_xlfn.IFS(
X1643&lt;=20, "&lt;20",
AND(X1643&gt;=20, X1643&lt;50), "20-50",
AND(X1643&gt;=50, X1643&lt;100), "50-100",
X1643&gt;=100, "&gt;100"
)</f>
        <v>&gt;100</v>
      </c>
      <c r="AI1643">
        <f t="shared" si="51"/>
        <v>0</v>
      </c>
      <c r="AJ1643" t="str" cm="1">
        <f t="array" ref="AJ1643">_xlfn.IFS(
C1643&lt;=20, "&lt;20",
AND(C1643&gt;=20, C1643&lt;35), "20-35",
AND(C1643&gt;=35, C1643&lt;50), "35-50",
C1643&gt;=50, "50-100"
)</f>
        <v>50-100</v>
      </c>
      <c r="AK1643" t="str" cm="1">
        <f t="array" ref="AK1643">_xlfn.IFS(
G1643&lt;6, "&lt;6",
AND(G1643&gt;=6, G1643&lt;12), "6-12",
AND(G1643&gt;=12, G1643&lt;18), "12-18",  AND(G1643&gt;=18, G1643&lt;24), "18-24", G1643&gt;=24, "24-36")</f>
        <v>12-18</v>
      </c>
    </row>
    <row r="1644" spans="1:37" x14ac:dyDescent="0.3">
      <c r="A1644" t="s">
        <v>1744</v>
      </c>
      <c r="B1644" t="s">
        <v>33</v>
      </c>
      <c r="C1644">
        <v>29</v>
      </c>
      <c r="D1644" t="s">
        <v>37</v>
      </c>
      <c r="E1644" t="s">
        <v>87</v>
      </c>
      <c r="F1644">
        <v>5</v>
      </c>
      <c r="G1644">
        <v>9</v>
      </c>
      <c r="H1644" t="s">
        <v>36</v>
      </c>
      <c r="I1644" t="s">
        <v>37</v>
      </c>
      <c r="J1644" t="s">
        <v>34</v>
      </c>
      <c r="K1644" t="s">
        <v>34</v>
      </c>
      <c r="L1644" t="s">
        <v>34</v>
      </c>
      <c r="M1644" t="s">
        <v>34</v>
      </c>
      <c r="N1644" t="s">
        <v>34</v>
      </c>
      <c r="O1644" t="s">
        <v>34</v>
      </c>
      <c r="P1644" t="s">
        <v>34</v>
      </c>
      <c r="Q1644" t="s">
        <v>34</v>
      </c>
      <c r="R1644" t="s">
        <v>34</v>
      </c>
      <c r="S1644" t="s">
        <v>34</v>
      </c>
      <c r="T1644" t="s">
        <v>34</v>
      </c>
      <c r="U1644" t="s">
        <v>46</v>
      </c>
      <c r="V1644" t="s">
        <v>34</v>
      </c>
      <c r="W1644" t="s">
        <v>40</v>
      </c>
      <c r="X1644">
        <v>20.25</v>
      </c>
      <c r="Y1644">
        <v>109.8</v>
      </c>
      <c r="Z1644">
        <v>0</v>
      </c>
      <c r="AA1644">
        <v>0</v>
      </c>
      <c r="AB1644">
        <v>39.15</v>
      </c>
      <c r="AC1644">
        <v>148.94999999999999</v>
      </c>
      <c r="AD1644" t="s">
        <v>41</v>
      </c>
      <c r="AE1644" t="s">
        <v>42</v>
      </c>
      <c r="AF1644" t="s">
        <v>42</v>
      </c>
      <c r="AG1644">
        <f t="shared" si="50"/>
        <v>0</v>
      </c>
      <c r="AH1644" t="str" cm="1">
        <f t="array" ref="AH1644">_xlfn.IFS(
X1644&lt;=20, "&lt;20",
AND(X1644&gt;=20, X1644&lt;50), "20-50",
AND(X1644&gt;=50, X1644&lt;100), "50-100",
X1644&gt;=100, "&gt;100"
)</f>
        <v>20-50</v>
      </c>
      <c r="AI1644">
        <f t="shared" si="51"/>
        <v>0</v>
      </c>
      <c r="AJ1644" t="str" cm="1">
        <f t="array" ref="AJ1644">_xlfn.IFS(
C1644&lt;=20, "&lt;20",
AND(C1644&gt;=20, C1644&lt;35), "20-35",
AND(C1644&gt;=35, C1644&lt;50), "35-50",
C1644&gt;=50, "50-100"
)</f>
        <v>20-35</v>
      </c>
      <c r="AK1644" t="str" cm="1">
        <f t="array" ref="AK1644">_xlfn.IFS(
G1644&lt;6, "&lt;6",
AND(G1644&gt;=6, G1644&lt;12), "6-12",
AND(G1644&gt;=12, G1644&lt;18), "12-18",  AND(G1644&gt;=18, G1644&lt;24), "18-24", G1644&gt;=24, "24-36")</f>
        <v>6-12</v>
      </c>
    </row>
    <row r="1645" spans="1:37" x14ac:dyDescent="0.3">
      <c r="A1645" t="s">
        <v>1745</v>
      </c>
      <c r="B1645" t="s">
        <v>33</v>
      </c>
      <c r="C1645">
        <v>80</v>
      </c>
      <c r="D1645" t="s">
        <v>37</v>
      </c>
      <c r="E1645" t="s">
        <v>90</v>
      </c>
      <c r="F1645">
        <v>8</v>
      </c>
      <c r="G1645">
        <v>24</v>
      </c>
      <c r="H1645" t="s">
        <v>36</v>
      </c>
      <c r="I1645" t="s">
        <v>37</v>
      </c>
      <c r="J1645" t="s">
        <v>37</v>
      </c>
      <c r="K1645" t="s">
        <v>37</v>
      </c>
      <c r="L1645" t="s">
        <v>50</v>
      </c>
      <c r="M1645" t="s">
        <v>34</v>
      </c>
      <c r="N1645" t="s">
        <v>37</v>
      </c>
      <c r="O1645" t="s">
        <v>34</v>
      </c>
      <c r="P1645" t="s">
        <v>34</v>
      </c>
      <c r="Q1645" t="s">
        <v>37</v>
      </c>
      <c r="R1645" t="s">
        <v>37</v>
      </c>
      <c r="S1645" t="s">
        <v>37</v>
      </c>
      <c r="T1645" t="s">
        <v>37</v>
      </c>
      <c r="U1645" t="s">
        <v>46</v>
      </c>
      <c r="V1645" t="s">
        <v>37</v>
      </c>
      <c r="W1645" t="s">
        <v>51</v>
      </c>
      <c r="X1645">
        <v>98.25</v>
      </c>
      <c r="Y1645">
        <v>560.6</v>
      </c>
      <c r="Z1645">
        <v>0</v>
      </c>
      <c r="AA1645">
        <v>0</v>
      </c>
      <c r="AB1645">
        <v>284.10000000000002</v>
      </c>
      <c r="AC1645">
        <v>844.7</v>
      </c>
      <c r="AD1645" t="s">
        <v>52</v>
      </c>
      <c r="AE1645" t="s">
        <v>104</v>
      </c>
      <c r="AF1645" t="s">
        <v>150</v>
      </c>
      <c r="AG1645">
        <f t="shared" si="50"/>
        <v>1</v>
      </c>
      <c r="AH1645" t="str" cm="1">
        <f t="array" ref="AH1645">_xlfn.IFS(
X1645&lt;=20, "&lt;20",
AND(X1645&gt;=20, X1645&lt;50), "20-50",
AND(X1645&gt;=50, X1645&lt;100), "50-100",
X1645&gt;=100, "&gt;100"
)</f>
        <v>50-100</v>
      </c>
      <c r="AI1645">
        <f t="shared" si="51"/>
        <v>0</v>
      </c>
      <c r="AJ1645" t="str" cm="1">
        <f t="array" ref="AJ1645">_xlfn.IFS(
C1645&lt;=20, "&lt;20",
AND(C1645&gt;=20, C1645&lt;35), "20-35",
AND(C1645&gt;=35, C1645&lt;50), "35-50",
C1645&gt;=50, "50-100"
)</f>
        <v>50-100</v>
      </c>
      <c r="AK1645" t="str" cm="1">
        <f t="array" ref="AK1645">_xlfn.IFS(
G1645&lt;6, "&lt;6",
AND(G1645&gt;=6, G1645&lt;12), "6-12",
AND(G1645&gt;=12, G1645&lt;18), "12-18",  AND(G1645&gt;=18, G1645&lt;24), "18-24", G1645&gt;=24, "24-36")</f>
        <v>24-36</v>
      </c>
    </row>
    <row r="1646" spans="1:37" x14ac:dyDescent="0.3">
      <c r="A1646" t="s">
        <v>1746</v>
      </c>
      <c r="B1646" t="s">
        <v>33</v>
      </c>
      <c r="C1646">
        <v>29</v>
      </c>
      <c r="D1646" t="s">
        <v>37</v>
      </c>
      <c r="E1646" t="s">
        <v>164</v>
      </c>
      <c r="F1646">
        <v>3</v>
      </c>
      <c r="G1646">
        <v>5</v>
      </c>
      <c r="H1646" t="s">
        <v>49</v>
      </c>
      <c r="I1646" t="s">
        <v>37</v>
      </c>
      <c r="J1646" t="s">
        <v>34</v>
      </c>
      <c r="K1646" t="s">
        <v>37</v>
      </c>
      <c r="L1646" t="s">
        <v>50</v>
      </c>
      <c r="M1646" t="s">
        <v>34</v>
      </c>
      <c r="N1646" t="s">
        <v>34</v>
      </c>
      <c r="O1646" t="s">
        <v>34</v>
      </c>
      <c r="P1646" t="s">
        <v>34</v>
      </c>
      <c r="Q1646" t="s">
        <v>34</v>
      </c>
      <c r="R1646" t="s">
        <v>34</v>
      </c>
      <c r="S1646" t="s">
        <v>34</v>
      </c>
      <c r="T1646" t="s">
        <v>37</v>
      </c>
      <c r="U1646" t="s">
        <v>46</v>
      </c>
      <c r="V1646" t="s">
        <v>37</v>
      </c>
      <c r="W1646" t="s">
        <v>51</v>
      </c>
      <c r="X1646">
        <v>70.3</v>
      </c>
      <c r="Y1646">
        <v>70.3</v>
      </c>
      <c r="Z1646">
        <v>0</v>
      </c>
      <c r="AA1646">
        <v>0</v>
      </c>
      <c r="AB1646">
        <v>5.67</v>
      </c>
      <c r="AC1646">
        <v>75.97</v>
      </c>
      <c r="AD1646" t="s">
        <v>52</v>
      </c>
      <c r="AE1646" t="s">
        <v>94</v>
      </c>
      <c r="AF1646" t="s">
        <v>95</v>
      </c>
      <c r="AG1646">
        <f t="shared" si="50"/>
        <v>1</v>
      </c>
      <c r="AH1646" t="str" cm="1">
        <f t="array" ref="AH1646">_xlfn.IFS(
X1646&lt;=20, "&lt;20",
AND(X1646&gt;=20, X1646&lt;50), "20-50",
AND(X1646&gt;=50, X1646&lt;100), "50-100",
X1646&gt;=100, "&gt;100"
)</f>
        <v>50-100</v>
      </c>
      <c r="AI1646">
        <f t="shared" si="51"/>
        <v>0</v>
      </c>
      <c r="AJ1646" t="str" cm="1">
        <f t="array" ref="AJ1646">_xlfn.IFS(
C1646&lt;=20, "&lt;20",
AND(C1646&gt;=20, C1646&lt;35), "20-35",
AND(C1646&gt;=35, C1646&lt;50), "35-50",
C1646&gt;=50, "50-100"
)</f>
        <v>20-35</v>
      </c>
      <c r="AK1646" t="str" cm="1">
        <f t="array" ref="AK1646">_xlfn.IFS(
G1646&lt;6, "&lt;6",
AND(G1646&gt;=6, G1646&lt;12), "6-12",
AND(G1646&gt;=12, G1646&lt;18), "12-18",  AND(G1646&gt;=18, G1646&lt;24), "18-24", G1646&gt;=24, "24-36")</f>
        <v>&lt;6</v>
      </c>
    </row>
    <row r="1647" spans="1:37" x14ac:dyDescent="0.3">
      <c r="A1647" t="s">
        <v>1747</v>
      </c>
      <c r="B1647" t="s">
        <v>44</v>
      </c>
      <c r="C1647">
        <v>34</v>
      </c>
      <c r="D1647" t="s">
        <v>37</v>
      </c>
      <c r="E1647" t="s">
        <v>90</v>
      </c>
      <c r="F1647">
        <v>9</v>
      </c>
      <c r="G1647">
        <v>29</v>
      </c>
      <c r="H1647" t="s">
        <v>57</v>
      </c>
      <c r="I1647" t="s">
        <v>37</v>
      </c>
      <c r="J1647" t="s">
        <v>34</v>
      </c>
      <c r="K1647" t="s">
        <v>37</v>
      </c>
      <c r="L1647" t="s">
        <v>72</v>
      </c>
      <c r="M1647" t="s">
        <v>34</v>
      </c>
      <c r="N1647" t="s">
        <v>34</v>
      </c>
      <c r="O1647" t="s">
        <v>37</v>
      </c>
      <c r="P1647" t="s">
        <v>37</v>
      </c>
      <c r="Q1647" t="s">
        <v>34</v>
      </c>
      <c r="R1647" t="s">
        <v>34</v>
      </c>
      <c r="S1647" t="s">
        <v>34</v>
      </c>
      <c r="T1647" t="s">
        <v>37</v>
      </c>
      <c r="U1647" t="s">
        <v>39</v>
      </c>
      <c r="V1647" t="s">
        <v>34</v>
      </c>
      <c r="W1647" t="s">
        <v>51</v>
      </c>
      <c r="X1647">
        <v>53.8</v>
      </c>
      <c r="Y1647">
        <v>651.54999999999995</v>
      </c>
      <c r="Z1647">
        <v>0</v>
      </c>
      <c r="AA1647">
        <v>0</v>
      </c>
      <c r="AB1647">
        <v>81.62</v>
      </c>
      <c r="AC1647">
        <v>733.17</v>
      </c>
      <c r="AD1647" t="s">
        <v>41</v>
      </c>
      <c r="AE1647" t="s">
        <v>42</v>
      </c>
      <c r="AF1647" t="s">
        <v>42</v>
      </c>
      <c r="AG1647">
        <f t="shared" si="50"/>
        <v>0</v>
      </c>
      <c r="AH1647" t="str" cm="1">
        <f t="array" ref="AH1647">_xlfn.IFS(
X1647&lt;=20, "&lt;20",
AND(X1647&gt;=20, X1647&lt;50), "20-50",
AND(X1647&gt;=50, X1647&lt;100), "50-100",
X1647&gt;=100, "&gt;100"
)</f>
        <v>50-100</v>
      </c>
      <c r="AI1647">
        <f t="shared" si="51"/>
        <v>0</v>
      </c>
      <c r="AJ1647" t="str" cm="1">
        <f t="array" ref="AJ1647">_xlfn.IFS(
C1647&lt;=20, "&lt;20",
AND(C1647&gt;=20, C1647&lt;35), "20-35",
AND(C1647&gt;=35, C1647&lt;50), "35-50",
C1647&gt;=50, "50-100"
)</f>
        <v>20-35</v>
      </c>
      <c r="AK1647" t="str" cm="1">
        <f t="array" ref="AK1647">_xlfn.IFS(
G1647&lt;6, "&lt;6",
AND(G1647&gt;=6, G1647&lt;12), "6-12",
AND(G1647&gt;=12, G1647&lt;18), "12-18",  AND(G1647&gt;=18, G1647&lt;24), "18-24", G1647&gt;=24, "24-36")</f>
        <v>24-36</v>
      </c>
    </row>
    <row r="1648" spans="1:37" x14ac:dyDescent="0.3">
      <c r="A1648" t="s">
        <v>1748</v>
      </c>
      <c r="B1648" t="s">
        <v>33</v>
      </c>
      <c r="C1648">
        <v>77</v>
      </c>
      <c r="D1648" t="s">
        <v>37</v>
      </c>
      <c r="E1648" t="s">
        <v>56</v>
      </c>
      <c r="F1648">
        <v>0</v>
      </c>
      <c r="G1648">
        <v>6</v>
      </c>
      <c r="H1648" t="s">
        <v>66</v>
      </c>
      <c r="I1648" t="s">
        <v>37</v>
      </c>
      <c r="J1648" t="s">
        <v>37</v>
      </c>
      <c r="K1648" t="s">
        <v>37</v>
      </c>
      <c r="L1648" t="s">
        <v>72</v>
      </c>
      <c r="M1648" t="s">
        <v>37</v>
      </c>
      <c r="N1648" t="s">
        <v>37</v>
      </c>
      <c r="O1648" t="s">
        <v>34</v>
      </c>
      <c r="P1648" t="s">
        <v>37</v>
      </c>
      <c r="Q1648" t="s">
        <v>34</v>
      </c>
      <c r="R1648" t="s">
        <v>34</v>
      </c>
      <c r="S1648" t="s">
        <v>34</v>
      </c>
      <c r="T1648" t="s">
        <v>37</v>
      </c>
      <c r="U1648" t="s">
        <v>67</v>
      </c>
      <c r="V1648" t="s">
        <v>37</v>
      </c>
      <c r="W1648" t="s">
        <v>51</v>
      </c>
      <c r="X1648">
        <v>64.55</v>
      </c>
      <c r="Y1648">
        <v>4250.1000000000004</v>
      </c>
      <c r="Z1648">
        <v>0</v>
      </c>
      <c r="AA1648">
        <v>0</v>
      </c>
      <c r="AB1648">
        <v>1934.96</v>
      </c>
      <c r="AC1648">
        <v>6185.06</v>
      </c>
      <c r="AD1648" t="s">
        <v>41</v>
      </c>
      <c r="AE1648" t="s">
        <v>42</v>
      </c>
      <c r="AF1648" t="s">
        <v>42</v>
      </c>
      <c r="AG1648">
        <f t="shared" si="50"/>
        <v>0</v>
      </c>
      <c r="AH1648" t="str" cm="1">
        <f t="array" ref="AH1648">_xlfn.IFS(
X1648&lt;=20, "&lt;20",
AND(X1648&gt;=20, X1648&lt;50), "20-50",
AND(X1648&gt;=50, X1648&lt;100), "50-100",
X1648&gt;=100, "&gt;100"
)</f>
        <v>50-100</v>
      </c>
      <c r="AI1648">
        <f t="shared" si="51"/>
        <v>0</v>
      </c>
      <c r="AJ1648" t="str" cm="1">
        <f t="array" ref="AJ1648">_xlfn.IFS(
C1648&lt;=20, "&lt;20",
AND(C1648&gt;=20, C1648&lt;35), "20-35",
AND(C1648&gt;=35, C1648&lt;50), "35-50",
C1648&gt;=50, "50-100"
)</f>
        <v>50-100</v>
      </c>
      <c r="AK1648" t="str" cm="1">
        <f t="array" ref="AK1648">_xlfn.IFS(
G1648&lt;6, "&lt;6",
AND(G1648&gt;=6, G1648&lt;12), "6-12",
AND(G1648&gt;=12, G1648&lt;18), "12-18",  AND(G1648&gt;=18, G1648&lt;24), "18-24", G1648&gt;=24, "24-36")</f>
        <v>6-12</v>
      </c>
    </row>
    <row r="1649" spans="1:37" x14ac:dyDescent="0.3">
      <c r="A1649" t="s">
        <v>1749</v>
      </c>
      <c r="B1649" t="s">
        <v>33</v>
      </c>
      <c r="C1649">
        <v>81</v>
      </c>
      <c r="D1649" t="s">
        <v>34</v>
      </c>
      <c r="E1649" t="s">
        <v>45</v>
      </c>
      <c r="F1649">
        <v>6</v>
      </c>
      <c r="G1649">
        <v>27</v>
      </c>
      <c r="H1649" t="s">
        <v>36</v>
      </c>
      <c r="I1649" t="s">
        <v>37</v>
      </c>
      <c r="J1649" t="s">
        <v>37</v>
      </c>
      <c r="K1649" t="s">
        <v>37</v>
      </c>
      <c r="L1649" t="s">
        <v>50</v>
      </c>
      <c r="M1649" t="s">
        <v>34</v>
      </c>
      <c r="N1649" t="s">
        <v>34</v>
      </c>
      <c r="O1649" t="s">
        <v>37</v>
      </c>
      <c r="P1649" t="s">
        <v>34</v>
      </c>
      <c r="Q1649" t="s">
        <v>37</v>
      </c>
      <c r="R1649" t="s">
        <v>37</v>
      </c>
      <c r="S1649" t="s">
        <v>34</v>
      </c>
      <c r="T1649" t="s">
        <v>37</v>
      </c>
      <c r="U1649" t="s">
        <v>67</v>
      </c>
      <c r="V1649" t="s">
        <v>37</v>
      </c>
      <c r="W1649" t="s">
        <v>40</v>
      </c>
      <c r="X1649">
        <v>101.4</v>
      </c>
      <c r="Y1649">
        <v>6841.05</v>
      </c>
      <c r="Z1649">
        <v>0</v>
      </c>
      <c r="AA1649">
        <v>0</v>
      </c>
      <c r="AB1649">
        <v>2602.9499999999998</v>
      </c>
      <c r="AC1649">
        <v>9444</v>
      </c>
      <c r="AD1649" t="s">
        <v>41</v>
      </c>
      <c r="AE1649" t="s">
        <v>42</v>
      </c>
      <c r="AF1649" t="s">
        <v>42</v>
      </c>
      <c r="AG1649">
        <f t="shared" si="50"/>
        <v>0</v>
      </c>
      <c r="AH1649" t="str" cm="1">
        <f t="array" ref="AH1649">_xlfn.IFS(
X1649&lt;=20, "&lt;20",
AND(X1649&gt;=20, X1649&lt;50), "20-50",
AND(X1649&gt;=50, X1649&lt;100), "50-100",
X1649&gt;=100, "&gt;100"
)</f>
        <v>&gt;100</v>
      </c>
      <c r="AI1649">
        <f t="shared" si="51"/>
        <v>0</v>
      </c>
      <c r="AJ1649" t="str" cm="1">
        <f t="array" ref="AJ1649">_xlfn.IFS(
C1649&lt;=20, "&lt;20",
AND(C1649&gt;=20, C1649&lt;35), "20-35",
AND(C1649&gt;=35, C1649&lt;50), "35-50",
C1649&gt;=50, "50-100"
)</f>
        <v>50-100</v>
      </c>
      <c r="AK1649" t="str" cm="1">
        <f t="array" ref="AK1649">_xlfn.IFS(
G1649&lt;6, "&lt;6",
AND(G1649&gt;=6, G1649&lt;12), "6-12",
AND(G1649&gt;=12, G1649&lt;18), "12-18",  AND(G1649&gt;=18, G1649&lt;24), "18-24", G1649&gt;=24, "24-36")</f>
        <v>24-36</v>
      </c>
    </row>
    <row r="1650" spans="1:37" x14ac:dyDescent="0.3">
      <c r="A1650" t="s">
        <v>1750</v>
      </c>
      <c r="B1650" t="s">
        <v>44</v>
      </c>
      <c r="C1650">
        <v>68</v>
      </c>
      <c r="D1650" t="s">
        <v>37</v>
      </c>
      <c r="E1650" t="s">
        <v>45</v>
      </c>
      <c r="F1650">
        <v>9</v>
      </c>
      <c r="G1650">
        <v>23</v>
      </c>
      <c r="H1650" t="s">
        <v>36</v>
      </c>
      <c r="I1650" t="s">
        <v>37</v>
      </c>
      <c r="J1650" t="s">
        <v>37</v>
      </c>
      <c r="K1650" t="s">
        <v>34</v>
      </c>
      <c r="L1650" t="s">
        <v>34</v>
      </c>
      <c r="M1650" t="s">
        <v>34</v>
      </c>
      <c r="N1650" t="s">
        <v>34</v>
      </c>
      <c r="O1650" t="s">
        <v>34</v>
      </c>
      <c r="P1650" t="s">
        <v>34</v>
      </c>
      <c r="Q1650" t="s">
        <v>34</v>
      </c>
      <c r="R1650" t="s">
        <v>34</v>
      </c>
      <c r="S1650" t="s">
        <v>34</v>
      </c>
      <c r="T1650" t="s">
        <v>34</v>
      </c>
      <c r="U1650" t="s">
        <v>67</v>
      </c>
      <c r="V1650" t="s">
        <v>37</v>
      </c>
      <c r="W1650" t="s">
        <v>40</v>
      </c>
      <c r="X1650">
        <v>25.7</v>
      </c>
      <c r="Y1650">
        <v>1937.4</v>
      </c>
      <c r="Z1650">
        <v>0</v>
      </c>
      <c r="AA1650">
        <v>0</v>
      </c>
      <c r="AB1650">
        <v>610.55999999999995</v>
      </c>
      <c r="AC1650">
        <v>2547.96</v>
      </c>
      <c r="AD1650" t="s">
        <v>41</v>
      </c>
      <c r="AE1650" t="s">
        <v>42</v>
      </c>
      <c r="AF1650" t="s">
        <v>42</v>
      </c>
      <c r="AG1650">
        <f t="shared" si="50"/>
        <v>0</v>
      </c>
      <c r="AH1650" t="str" cm="1">
        <f t="array" ref="AH1650">_xlfn.IFS(
X1650&lt;=20, "&lt;20",
AND(X1650&gt;=20, X1650&lt;50), "20-50",
AND(X1650&gt;=50, X1650&lt;100), "50-100",
X1650&gt;=100, "&gt;100"
)</f>
        <v>20-50</v>
      </c>
      <c r="AI1650">
        <f t="shared" si="51"/>
        <v>0</v>
      </c>
      <c r="AJ1650" t="str" cm="1">
        <f t="array" ref="AJ1650">_xlfn.IFS(
C1650&lt;=20, "&lt;20",
AND(C1650&gt;=20, C1650&lt;35), "20-35",
AND(C1650&gt;=35, C1650&lt;50), "35-50",
C1650&gt;=50, "50-100"
)</f>
        <v>50-100</v>
      </c>
      <c r="AK1650" t="str" cm="1">
        <f t="array" ref="AK1650">_xlfn.IFS(
G1650&lt;6, "&lt;6",
AND(G1650&gt;=6, G1650&lt;12), "6-12",
AND(G1650&gt;=12, G1650&lt;18), "12-18",  AND(G1650&gt;=18, G1650&lt;24), "18-24", G1650&gt;=24, "24-36")</f>
        <v>18-24</v>
      </c>
    </row>
    <row r="1651" spans="1:37" x14ac:dyDescent="0.3">
      <c r="A1651" t="s">
        <v>1751</v>
      </c>
      <c r="B1651" t="s">
        <v>33</v>
      </c>
      <c r="C1651">
        <v>65</v>
      </c>
      <c r="D1651" t="s">
        <v>34</v>
      </c>
      <c r="E1651" t="s">
        <v>69</v>
      </c>
      <c r="F1651">
        <v>2</v>
      </c>
      <c r="G1651">
        <v>22</v>
      </c>
      <c r="H1651" t="s">
        <v>70</v>
      </c>
      <c r="I1651" t="s">
        <v>37</v>
      </c>
      <c r="J1651" t="s">
        <v>37</v>
      </c>
      <c r="K1651" t="s">
        <v>37</v>
      </c>
      <c r="L1651" t="s">
        <v>38</v>
      </c>
      <c r="M1651" t="s">
        <v>34</v>
      </c>
      <c r="N1651" t="s">
        <v>37</v>
      </c>
      <c r="O1651" t="s">
        <v>34</v>
      </c>
      <c r="P1651" t="s">
        <v>37</v>
      </c>
      <c r="Q1651" t="s">
        <v>37</v>
      </c>
      <c r="R1651" t="s">
        <v>34</v>
      </c>
      <c r="S1651" t="s">
        <v>34</v>
      </c>
      <c r="T1651" t="s">
        <v>37</v>
      </c>
      <c r="U1651" t="s">
        <v>39</v>
      </c>
      <c r="V1651" t="s">
        <v>34</v>
      </c>
      <c r="W1651" t="s">
        <v>40</v>
      </c>
      <c r="X1651">
        <v>72.099999999999994</v>
      </c>
      <c r="Y1651">
        <v>3886.05</v>
      </c>
      <c r="Z1651">
        <v>0</v>
      </c>
      <c r="AA1651">
        <v>0</v>
      </c>
      <c r="AB1651">
        <v>2453.2199999999998</v>
      </c>
      <c r="AC1651">
        <v>6339.27</v>
      </c>
      <c r="AD1651" t="s">
        <v>41</v>
      </c>
      <c r="AE1651" t="s">
        <v>42</v>
      </c>
      <c r="AF1651" t="s">
        <v>42</v>
      </c>
      <c r="AG1651">
        <f t="shared" si="50"/>
        <v>0</v>
      </c>
      <c r="AH1651" t="str" cm="1">
        <f t="array" ref="AH1651">_xlfn.IFS(
X1651&lt;=20, "&lt;20",
AND(X1651&gt;=20, X1651&lt;50), "20-50",
AND(X1651&gt;=50, X1651&lt;100), "50-100",
X1651&gt;=100, "&gt;100"
)</f>
        <v>50-100</v>
      </c>
      <c r="AI1651">
        <f t="shared" si="51"/>
        <v>0</v>
      </c>
      <c r="AJ1651" t="str" cm="1">
        <f t="array" ref="AJ1651">_xlfn.IFS(
C1651&lt;=20, "&lt;20",
AND(C1651&gt;=20, C1651&lt;35), "20-35",
AND(C1651&gt;=35, C1651&lt;50), "35-50",
C1651&gt;=50, "50-100"
)</f>
        <v>50-100</v>
      </c>
      <c r="AK1651" t="str" cm="1">
        <f t="array" ref="AK1651">_xlfn.IFS(
G1651&lt;6, "&lt;6",
AND(G1651&gt;=6, G1651&lt;12), "6-12",
AND(G1651&gt;=12, G1651&lt;18), "12-18",  AND(G1651&gt;=18, G1651&lt;24), "18-24", G1651&gt;=24, "24-36")</f>
        <v>18-24</v>
      </c>
    </row>
    <row r="1652" spans="1:37" x14ac:dyDescent="0.3">
      <c r="A1652" t="s">
        <v>1752</v>
      </c>
      <c r="B1652" t="s">
        <v>44</v>
      </c>
      <c r="C1652">
        <v>63</v>
      </c>
      <c r="D1652" t="s">
        <v>34</v>
      </c>
      <c r="E1652" t="s">
        <v>76</v>
      </c>
      <c r="F1652">
        <v>15</v>
      </c>
      <c r="G1652">
        <v>24</v>
      </c>
      <c r="H1652" t="s">
        <v>57</v>
      </c>
      <c r="I1652" t="s">
        <v>37</v>
      </c>
      <c r="J1652" t="s">
        <v>37</v>
      </c>
      <c r="K1652" t="s">
        <v>37</v>
      </c>
      <c r="L1652" t="s">
        <v>50</v>
      </c>
      <c r="M1652" t="s">
        <v>34</v>
      </c>
      <c r="N1652" t="s">
        <v>37</v>
      </c>
      <c r="O1652" t="s">
        <v>37</v>
      </c>
      <c r="P1652" t="s">
        <v>34</v>
      </c>
      <c r="Q1652" t="s">
        <v>37</v>
      </c>
      <c r="R1652" t="s">
        <v>34</v>
      </c>
      <c r="S1652" t="s">
        <v>34</v>
      </c>
      <c r="T1652" t="s">
        <v>37</v>
      </c>
      <c r="U1652" t="s">
        <v>46</v>
      </c>
      <c r="V1652" t="s">
        <v>37</v>
      </c>
      <c r="W1652" t="s">
        <v>51</v>
      </c>
      <c r="X1652">
        <v>98.1</v>
      </c>
      <c r="Y1652">
        <v>1060.2</v>
      </c>
      <c r="Z1652">
        <v>49.06</v>
      </c>
      <c r="AA1652">
        <v>0</v>
      </c>
      <c r="AB1652">
        <v>367.56</v>
      </c>
      <c r="AC1652">
        <v>1378.7</v>
      </c>
      <c r="AD1652" t="s">
        <v>52</v>
      </c>
      <c r="AE1652" t="s">
        <v>58</v>
      </c>
      <c r="AF1652" t="s">
        <v>288</v>
      </c>
      <c r="AG1652">
        <f t="shared" si="50"/>
        <v>1</v>
      </c>
      <c r="AH1652" t="str" cm="1">
        <f t="array" ref="AH1652">_xlfn.IFS(
X1652&lt;=20, "&lt;20",
AND(X1652&gt;=20, X1652&lt;50), "20-50",
AND(X1652&gt;=50, X1652&lt;100), "50-100",
X1652&gt;=100, "&gt;100"
)</f>
        <v>50-100</v>
      </c>
      <c r="AI1652">
        <f t="shared" si="51"/>
        <v>0</v>
      </c>
      <c r="AJ1652" t="str" cm="1">
        <f t="array" ref="AJ1652">_xlfn.IFS(
C1652&lt;=20, "&lt;20",
AND(C1652&gt;=20, C1652&lt;35), "20-35",
AND(C1652&gt;=35, C1652&lt;50), "35-50",
C1652&gt;=50, "50-100"
)</f>
        <v>50-100</v>
      </c>
      <c r="AK1652" t="str" cm="1">
        <f t="array" ref="AK1652">_xlfn.IFS(
G1652&lt;6, "&lt;6",
AND(G1652&gt;=6, G1652&lt;12), "6-12",
AND(G1652&gt;=12, G1652&lt;18), "12-18",  AND(G1652&gt;=18, G1652&lt;24), "18-24", G1652&gt;=24, "24-36")</f>
        <v>24-36</v>
      </c>
    </row>
    <row r="1653" spans="1:37" x14ac:dyDescent="0.3">
      <c r="A1653" t="s">
        <v>1753</v>
      </c>
      <c r="B1653" t="s">
        <v>44</v>
      </c>
      <c r="C1653">
        <v>33</v>
      </c>
      <c r="D1653" t="s">
        <v>37</v>
      </c>
      <c r="E1653" t="s">
        <v>45</v>
      </c>
      <c r="F1653">
        <v>5</v>
      </c>
      <c r="G1653">
        <v>1</v>
      </c>
      <c r="H1653" t="s">
        <v>110</v>
      </c>
      <c r="I1653" t="s">
        <v>37</v>
      </c>
      <c r="J1653" t="s">
        <v>37</v>
      </c>
      <c r="K1653" t="s">
        <v>37</v>
      </c>
      <c r="L1653" t="s">
        <v>50</v>
      </c>
      <c r="M1653" t="s">
        <v>37</v>
      </c>
      <c r="N1653" t="s">
        <v>34</v>
      </c>
      <c r="O1653" t="s">
        <v>37</v>
      </c>
      <c r="P1653" t="s">
        <v>34</v>
      </c>
      <c r="Q1653" t="s">
        <v>34</v>
      </c>
      <c r="R1653" t="s">
        <v>34</v>
      </c>
      <c r="S1653" t="s">
        <v>34</v>
      </c>
      <c r="T1653" t="s">
        <v>37</v>
      </c>
      <c r="U1653" t="s">
        <v>46</v>
      </c>
      <c r="V1653" t="s">
        <v>37</v>
      </c>
      <c r="W1653" t="s">
        <v>40</v>
      </c>
      <c r="X1653">
        <v>84.75</v>
      </c>
      <c r="Y1653">
        <v>2613.4</v>
      </c>
      <c r="Z1653">
        <v>0</v>
      </c>
      <c r="AA1653">
        <v>0</v>
      </c>
      <c r="AB1653">
        <v>750.51</v>
      </c>
      <c r="AC1653">
        <v>3363.91</v>
      </c>
      <c r="AD1653" t="s">
        <v>41</v>
      </c>
      <c r="AE1653" t="s">
        <v>42</v>
      </c>
      <c r="AF1653" t="s">
        <v>42</v>
      </c>
      <c r="AG1653">
        <f t="shared" si="50"/>
        <v>0</v>
      </c>
      <c r="AH1653" t="str" cm="1">
        <f t="array" ref="AH1653">_xlfn.IFS(
X1653&lt;=20, "&lt;20",
AND(X1653&gt;=20, X1653&lt;50), "20-50",
AND(X1653&gt;=50, X1653&lt;100), "50-100",
X1653&gt;=100, "&gt;100"
)</f>
        <v>50-100</v>
      </c>
      <c r="AI1653">
        <f t="shared" si="51"/>
        <v>0</v>
      </c>
      <c r="AJ1653" t="str" cm="1">
        <f t="array" ref="AJ1653">_xlfn.IFS(
C1653&lt;=20, "&lt;20",
AND(C1653&gt;=20, C1653&lt;35), "20-35",
AND(C1653&gt;=35, C1653&lt;50), "35-50",
C1653&gt;=50, "50-100"
)</f>
        <v>20-35</v>
      </c>
      <c r="AK1653" t="str" cm="1">
        <f t="array" ref="AK1653">_xlfn.IFS(
G1653&lt;6, "&lt;6",
AND(G1653&gt;=6, G1653&lt;12), "6-12",
AND(G1653&gt;=12, G1653&lt;18), "12-18",  AND(G1653&gt;=18, G1653&lt;24), "18-24", G1653&gt;=24, "24-36")</f>
        <v>&lt;6</v>
      </c>
    </row>
    <row r="1654" spans="1:37" x14ac:dyDescent="0.3">
      <c r="A1654" t="s">
        <v>1754</v>
      </c>
      <c r="B1654" t="s">
        <v>33</v>
      </c>
      <c r="C1654">
        <v>75</v>
      </c>
      <c r="D1654" t="s">
        <v>37</v>
      </c>
      <c r="E1654" t="s">
        <v>90</v>
      </c>
      <c r="F1654">
        <v>9</v>
      </c>
      <c r="G1654">
        <v>23</v>
      </c>
      <c r="H1654" t="s">
        <v>36</v>
      </c>
      <c r="I1654" t="s">
        <v>34</v>
      </c>
      <c r="J1654" t="s">
        <v>34</v>
      </c>
      <c r="K1654" t="s">
        <v>37</v>
      </c>
      <c r="L1654" t="s">
        <v>38</v>
      </c>
      <c r="M1654" t="s">
        <v>37</v>
      </c>
      <c r="N1654" t="s">
        <v>37</v>
      </c>
      <c r="O1654" t="s">
        <v>34</v>
      </c>
      <c r="P1654" t="s">
        <v>34</v>
      </c>
      <c r="Q1654" t="s">
        <v>37</v>
      </c>
      <c r="R1654" t="s">
        <v>37</v>
      </c>
      <c r="S1654" t="s">
        <v>37</v>
      </c>
      <c r="T1654" t="s">
        <v>34</v>
      </c>
      <c r="U1654" t="s">
        <v>46</v>
      </c>
      <c r="V1654" t="s">
        <v>37</v>
      </c>
      <c r="W1654" t="s">
        <v>51</v>
      </c>
      <c r="X1654">
        <v>55.8</v>
      </c>
      <c r="Y1654">
        <v>2109.35</v>
      </c>
      <c r="Z1654">
        <v>0</v>
      </c>
      <c r="AA1654">
        <v>80</v>
      </c>
      <c r="AB1654">
        <v>0</v>
      </c>
      <c r="AC1654">
        <v>2189.35</v>
      </c>
      <c r="AD1654" t="s">
        <v>52</v>
      </c>
      <c r="AE1654" t="s">
        <v>104</v>
      </c>
      <c r="AF1654" t="s">
        <v>150</v>
      </c>
      <c r="AG1654">
        <f t="shared" si="50"/>
        <v>1</v>
      </c>
      <c r="AH1654" t="str" cm="1">
        <f t="array" ref="AH1654">_xlfn.IFS(
X1654&lt;=20, "&lt;20",
AND(X1654&gt;=20, X1654&lt;50), "20-50",
AND(X1654&gt;=50, X1654&lt;100), "50-100",
X1654&gt;=100, "&gt;100"
)</f>
        <v>50-100</v>
      </c>
      <c r="AI1654">
        <f t="shared" si="51"/>
        <v>0</v>
      </c>
      <c r="AJ1654" t="str" cm="1">
        <f t="array" ref="AJ1654">_xlfn.IFS(
C1654&lt;=20, "&lt;20",
AND(C1654&gt;=20, C1654&lt;35), "20-35",
AND(C1654&gt;=35, C1654&lt;50), "35-50",
C1654&gt;=50, "50-100"
)</f>
        <v>50-100</v>
      </c>
      <c r="AK1654" t="str" cm="1">
        <f t="array" ref="AK1654">_xlfn.IFS(
G1654&lt;6, "&lt;6",
AND(G1654&gt;=6, G1654&lt;12), "6-12",
AND(G1654&gt;=12, G1654&lt;18), "12-18",  AND(G1654&gt;=18, G1654&lt;24), "18-24", G1654&gt;=24, "24-36")</f>
        <v>18-24</v>
      </c>
    </row>
    <row r="1655" spans="1:37" x14ac:dyDescent="0.3">
      <c r="A1655" t="s">
        <v>1755</v>
      </c>
      <c r="B1655" t="s">
        <v>33</v>
      </c>
      <c r="C1655">
        <v>64</v>
      </c>
      <c r="D1655" t="s">
        <v>34</v>
      </c>
      <c r="E1655" t="s">
        <v>45</v>
      </c>
      <c r="F1655">
        <v>14</v>
      </c>
      <c r="G1655">
        <v>8</v>
      </c>
      <c r="H1655" t="s">
        <v>36</v>
      </c>
      <c r="I1655" t="s">
        <v>37</v>
      </c>
      <c r="J1655" t="s">
        <v>37</v>
      </c>
      <c r="K1655" t="s">
        <v>37</v>
      </c>
      <c r="L1655" t="s">
        <v>50</v>
      </c>
      <c r="M1655" t="s">
        <v>34</v>
      </c>
      <c r="N1655" t="s">
        <v>34</v>
      </c>
      <c r="O1655" t="s">
        <v>34</v>
      </c>
      <c r="P1655" t="s">
        <v>34</v>
      </c>
      <c r="Q1655" t="s">
        <v>34</v>
      </c>
      <c r="R1655" t="s">
        <v>34</v>
      </c>
      <c r="S1655" t="s">
        <v>34</v>
      </c>
      <c r="T1655" t="s">
        <v>37</v>
      </c>
      <c r="U1655" t="s">
        <v>39</v>
      </c>
      <c r="V1655" t="s">
        <v>37</v>
      </c>
      <c r="W1655" t="s">
        <v>40</v>
      </c>
      <c r="X1655">
        <v>75.2</v>
      </c>
      <c r="Y1655">
        <v>775.3</v>
      </c>
      <c r="Z1655">
        <v>0</v>
      </c>
      <c r="AA1655">
        <v>0</v>
      </c>
      <c r="AB1655">
        <v>315.04000000000002</v>
      </c>
      <c r="AC1655">
        <v>1090.3399999999999</v>
      </c>
      <c r="AD1655" t="s">
        <v>41</v>
      </c>
      <c r="AE1655" t="s">
        <v>42</v>
      </c>
      <c r="AF1655" t="s">
        <v>42</v>
      </c>
      <c r="AG1655">
        <f t="shared" si="50"/>
        <v>0</v>
      </c>
      <c r="AH1655" t="str" cm="1">
        <f t="array" ref="AH1655">_xlfn.IFS(
X1655&lt;=20, "&lt;20",
AND(X1655&gt;=20, X1655&lt;50), "20-50",
AND(X1655&gt;=50, X1655&lt;100), "50-100",
X1655&gt;=100, "&gt;100"
)</f>
        <v>50-100</v>
      </c>
      <c r="AI1655">
        <f t="shared" si="51"/>
        <v>0</v>
      </c>
      <c r="AJ1655" t="str" cm="1">
        <f t="array" ref="AJ1655">_xlfn.IFS(
C1655&lt;=20, "&lt;20",
AND(C1655&gt;=20, C1655&lt;35), "20-35",
AND(C1655&gt;=35, C1655&lt;50), "35-50",
C1655&gt;=50, "50-100"
)</f>
        <v>50-100</v>
      </c>
      <c r="AK1655" t="str" cm="1">
        <f t="array" ref="AK1655">_xlfn.IFS(
G1655&lt;6, "&lt;6",
AND(G1655&gt;=6, G1655&lt;12), "6-12",
AND(G1655&gt;=12, G1655&lt;18), "12-18",  AND(G1655&gt;=18, G1655&lt;24), "18-24", G1655&gt;=24, "24-36")</f>
        <v>6-12</v>
      </c>
    </row>
    <row r="1656" spans="1:37" x14ac:dyDescent="0.3">
      <c r="A1656" t="s">
        <v>1756</v>
      </c>
      <c r="B1656" t="s">
        <v>44</v>
      </c>
      <c r="C1656">
        <v>36</v>
      </c>
      <c r="D1656" t="s">
        <v>34</v>
      </c>
      <c r="E1656" t="s">
        <v>158</v>
      </c>
      <c r="F1656">
        <v>1</v>
      </c>
      <c r="G1656">
        <v>21</v>
      </c>
      <c r="H1656" t="s">
        <v>36</v>
      </c>
      <c r="I1656" t="s">
        <v>37</v>
      </c>
      <c r="J1656" t="s">
        <v>37</v>
      </c>
      <c r="K1656" t="s">
        <v>37</v>
      </c>
      <c r="L1656" t="s">
        <v>50</v>
      </c>
      <c r="M1656" t="s">
        <v>34</v>
      </c>
      <c r="N1656" t="s">
        <v>34</v>
      </c>
      <c r="O1656" t="s">
        <v>37</v>
      </c>
      <c r="P1656" t="s">
        <v>34</v>
      </c>
      <c r="Q1656" t="s">
        <v>37</v>
      </c>
      <c r="R1656" t="s">
        <v>34</v>
      </c>
      <c r="S1656" t="s">
        <v>34</v>
      </c>
      <c r="T1656" t="s">
        <v>37</v>
      </c>
      <c r="U1656" t="s">
        <v>46</v>
      </c>
      <c r="V1656" t="s">
        <v>37</v>
      </c>
      <c r="W1656" t="s">
        <v>51</v>
      </c>
      <c r="X1656">
        <v>92.5</v>
      </c>
      <c r="Y1656">
        <v>452.7</v>
      </c>
      <c r="Z1656">
        <v>0</v>
      </c>
      <c r="AA1656">
        <v>0</v>
      </c>
      <c r="AB1656">
        <v>16.25</v>
      </c>
      <c r="AC1656">
        <v>468.95</v>
      </c>
      <c r="AD1656" t="s">
        <v>52</v>
      </c>
      <c r="AE1656" t="s">
        <v>53</v>
      </c>
      <c r="AF1656" t="s">
        <v>162</v>
      </c>
      <c r="AG1656">
        <f t="shared" si="50"/>
        <v>1</v>
      </c>
      <c r="AH1656" t="str" cm="1">
        <f t="array" ref="AH1656">_xlfn.IFS(
X1656&lt;=20, "&lt;20",
AND(X1656&gt;=20, X1656&lt;50), "20-50",
AND(X1656&gt;=50, X1656&lt;100), "50-100",
X1656&gt;=100, "&gt;100"
)</f>
        <v>50-100</v>
      </c>
      <c r="AI1656">
        <f t="shared" si="51"/>
        <v>0</v>
      </c>
      <c r="AJ1656" t="str" cm="1">
        <f t="array" ref="AJ1656">_xlfn.IFS(
C1656&lt;=20, "&lt;20",
AND(C1656&gt;=20, C1656&lt;35), "20-35",
AND(C1656&gt;=35, C1656&lt;50), "35-50",
C1656&gt;=50, "50-100"
)</f>
        <v>35-50</v>
      </c>
      <c r="AK1656" t="str" cm="1">
        <f t="array" ref="AK1656">_xlfn.IFS(
G1656&lt;6, "&lt;6",
AND(G1656&gt;=6, G1656&lt;12), "6-12",
AND(G1656&gt;=12, G1656&lt;18), "12-18",  AND(G1656&gt;=18, G1656&lt;24), "18-24", G1656&gt;=24, "24-36")</f>
        <v>18-24</v>
      </c>
    </row>
    <row r="1657" spans="1:37" x14ac:dyDescent="0.3">
      <c r="A1657" t="s">
        <v>1757</v>
      </c>
      <c r="B1657" t="s">
        <v>44</v>
      </c>
      <c r="C1657">
        <v>29</v>
      </c>
      <c r="D1657" t="s">
        <v>37</v>
      </c>
      <c r="E1657" t="s">
        <v>76</v>
      </c>
      <c r="F1657">
        <v>0</v>
      </c>
      <c r="G1657">
        <v>11</v>
      </c>
      <c r="H1657" t="s">
        <v>49</v>
      </c>
      <c r="I1657" t="s">
        <v>37</v>
      </c>
      <c r="J1657" t="s">
        <v>34</v>
      </c>
      <c r="K1657" t="s">
        <v>34</v>
      </c>
      <c r="L1657" t="s">
        <v>34</v>
      </c>
      <c r="M1657" t="s">
        <v>34</v>
      </c>
      <c r="N1657" t="s">
        <v>34</v>
      </c>
      <c r="O1657" t="s">
        <v>34</v>
      </c>
      <c r="P1657" t="s">
        <v>34</v>
      </c>
      <c r="Q1657" t="s">
        <v>34</v>
      </c>
      <c r="R1657" t="s">
        <v>34</v>
      </c>
      <c r="S1657" t="s">
        <v>34</v>
      </c>
      <c r="T1657" t="s">
        <v>34</v>
      </c>
      <c r="U1657" t="s">
        <v>46</v>
      </c>
      <c r="V1657" t="s">
        <v>37</v>
      </c>
      <c r="W1657" t="s">
        <v>40</v>
      </c>
      <c r="X1657">
        <v>19.75</v>
      </c>
      <c r="Y1657">
        <v>19.75</v>
      </c>
      <c r="Z1657">
        <v>0</v>
      </c>
      <c r="AA1657">
        <v>0</v>
      </c>
      <c r="AB1657">
        <v>10.220000000000001</v>
      </c>
      <c r="AC1657">
        <v>29.97</v>
      </c>
      <c r="AD1657" t="s">
        <v>85</v>
      </c>
      <c r="AE1657" t="s">
        <v>42</v>
      </c>
      <c r="AF1657" t="s">
        <v>42</v>
      </c>
      <c r="AG1657">
        <f t="shared" si="50"/>
        <v>0</v>
      </c>
      <c r="AH1657" t="str" cm="1">
        <f t="array" ref="AH1657">_xlfn.IFS(
X1657&lt;=20, "&lt;20",
AND(X1657&gt;=20, X1657&lt;50), "20-50",
AND(X1657&gt;=50, X1657&lt;100), "50-100",
X1657&gt;=100, "&gt;100"
)</f>
        <v>&lt;20</v>
      </c>
      <c r="AI1657">
        <f t="shared" si="51"/>
        <v>1</v>
      </c>
      <c r="AJ1657" t="str" cm="1">
        <f t="array" ref="AJ1657">_xlfn.IFS(
C1657&lt;=20, "&lt;20",
AND(C1657&gt;=20, C1657&lt;35), "20-35",
AND(C1657&gt;=35, C1657&lt;50), "35-50",
C1657&gt;=50, "50-100"
)</f>
        <v>20-35</v>
      </c>
      <c r="AK1657" t="str" cm="1">
        <f t="array" ref="AK1657">_xlfn.IFS(
G1657&lt;6, "&lt;6",
AND(G1657&gt;=6, G1657&lt;12), "6-12",
AND(G1657&gt;=12, G1657&lt;18), "12-18",  AND(G1657&gt;=18, G1657&lt;24), "18-24", G1657&gt;=24, "24-36")</f>
        <v>6-12</v>
      </c>
    </row>
    <row r="1658" spans="1:37" x14ac:dyDescent="0.3">
      <c r="A1658" t="s">
        <v>1758</v>
      </c>
      <c r="B1658" t="s">
        <v>44</v>
      </c>
      <c r="C1658">
        <v>45</v>
      </c>
      <c r="D1658" t="s">
        <v>37</v>
      </c>
      <c r="E1658" t="s">
        <v>164</v>
      </c>
      <c r="F1658">
        <v>13</v>
      </c>
      <c r="G1658">
        <v>5</v>
      </c>
      <c r="H1658" t="s">
        <v>36</v>
      </c>
      <c r="I1658" t="s">
        <v>37</v>
      </c>
      <c r="J1658" t="s">
        <v>34</v>
      </c>
      <c r="K1658" t="s">
        <v>34</v>
      </c>
      <c r="L1658" t="s">
        <v>34</v>
      </c>
      <c r="M1658" t="s">
        <v>34</v>
      </c>
      <c r="N1658" t="s">
        <v>34</v>
      </c>
      <c r="O1658" t="s">
        <v>34</v>
      </c>
      <c r="P1658" t="s">
        <v>34</v>
      </c>
      <c r="Q1658" t="s">
        <v>34</v>
      </c>
      <c r="R1658" t="s">
        <v>34</v>
      </c>
      <c r="S1658" t="s">
        <v>34</v>
      </c>
      <c r="T1658" t="s">
        <v>34</v>
      </c>
      <c r="U1658" t="s">
        <v>39</v>
      </c>
      <c r="V1658" t="s">
        <v>34</v>
      </c>
      <c r="W1658" t="s">
        <v>51</v>
      </c>
      <c r="X1658">
        <v>-4</v>
      </c>
      <c r="Y1658">
        <v>395.6</v>
      </c>
      <c r="Z1658">
        <v>0</v>
      </c>
      <c r="AA1658">
        <v>0</v>
      </c>
      <c r="AB1658">
        <v>146.19999999999999</v>
      </c>
      <c r="AC1658">
        <v>541.79999999999995</v>
      </c>
      <c r="AD1658" t="s">
        <v>41</v>
      </c>
      <c r="AE1658" t="s">
        <v>42</v>
      </c>
      <c r="AF1658" t="s">
        <v>42</v>
      </c>
      <c r="AG1658">
        <f t="shared" si="50"/>
        <v>0</v>
      </c>
      <c r="AH1658" t="str" cm="1">
        <f t="array" ref="AH1658">_xlfn.IFS(
X1658&lt;=20, "&lt;20",
AND(X1658&gt;=20, X1658&lt;50), "20-50",
AND(X1658&gt;=50, X1658&lt;100), "50-100",
X1658&gt;=100, "&gt;100"
)</f>
        <v>&lt;20</v>
      </c>
      <c r="AI1658">
        <f t="shared" si="51"/>
        <v>0</v>
      </c>
      <c r="AJ1658" t="str" cm="1">
        <f t="array" ref="AJ1658">_xlfn.IFS(
C1658&lt;=20, "&lt;20",
AND(C1658&gt;=20, C1658&lt;35), "20-35",
AND(C1658&gt;=35, C1658&lt;50), "35-50",
C1658&gt;=50, "50-100"
)</f>
        <v>35-50</v>
      </c>
      <c r="AK1658" t="str" cm="1">
        <f t="array" ref="AK1658">_xlfn.IFS(
G1658&lt;6, "&lt;6",
AND(G1658&gt;=6, G1658&lt;12), "6-12",
AND(G1658&gt;=12, G1658&lt;18), "12-18",  AND(G1658&gt;=18, G1658&lt;24), "18-24", G1658&gt;=24, "24-36")</f>
        <v>&lt;6</v>
      </c>
    </row>
    <row r="1659" spans="1:37" x14ac:dyDescent="0.3">
      <c r="A1659" t="s">
        <v>1759</v>
      </c>
      <c r="B1659" t="s">
        <v>44</v>
      </c>
      <c r="C1659">
        <v>62</v>
      </c>
      <c r="D1659" t="s">
        <v>37</v>
      </c>
      <c r="E1659" t="s">
        <v>87</v>
      </c>
      <c r="F1659">
        <v>9</v>
      </c>
      <c r="G1659">
        <v>9</v>
      </c>
      <c r="H1659" t="s">
        <v>49</v>
      </c>
      <c r="I1659" t="s">
        <v>37</v>
      </c>
      <c r="J1659" t="s">
        <v>34</v>
      </c>
      <c r="K1659" t="s">
        <v>34</v>
      </c>
      <c r="L1659" t="s">
        <v>34</v>
      </c>
      <c r="M1659" t="s">
        <v>34</v>
      </c>
      <c r="N1659" t="s">
        <v>34</v>
      </c>
      <c r="O1659" t="s">
        <v>34</v>
      </c>
      <c r="P1659" t="s">
        <v>34</v>
      </c>
      <c r="Q1659" t="s">
        <v>34</v>
      </c>
      <c r="R1659" t="s">
        <v>34</v>
      </c>
      <c r="S1659" t="s">
        <v>34</v>
      </c>
      <c r="T1659" t="s">
        <v>34</v>
      </c>
      <c r="U1659" t="s">
        <v>46</v>
      </c>
      <c r="V1659" t="s">
        <v>34</v>
      </c>
      <c r="W1659" t="s">
        <v>40</v>
      </c>
      <c r="X1659">
        <v>19.649999999999999</v>
      </c>
      <c r="Y1659">
        <v>169.75</v>
      </c>
      <c r="Z1659">
        <v>0</v>
      </c>
      <c r="AA1659">
        <v>0</v>
      </c>
      <c r="AB1659">
        <v>209.36</v>
      </c>
      <c r="AC1659">
        <v>379.11</v>
      </c>
      <c r="AD1659" t="s">
        <v>41</v>
      </c>
      <c r="AE1659" t="s">
        <v>42</v>
      </c>
      <c r="AF1659" t="s">
        <v>42</v>
      </c>
      <c r="AG1659">
        <f t="shared" si="50"/>
        <v>0</v>
      </c>
      <c r="AH1659" t="str" cm="1">
        <f t="array" ref="AH1659">_xlfn.IFS(
X1659&lt;=20, "&lt;20",
AND(X1659&gt;=20, X1659&lt;50), "20-50",
AND(X1659&gt;=50, X1659&lt;100), "50-100",
X1659&gt;=100, "&gt;100"
)</f>
        <v>&lt;20</v>
      </c>
      <c r="AI1659">
        <f t="shared" si="51"/>
        <v>0</v>
      </c>
      <c r="AJ1659" t="str" cm="1">
        <f t="array" ref="AJ1659">_xlfn.IFS(
C1659&lt;=20, "&lt;20",
AND(C1659&gt;=20, C1659&lt;35), "20-35",
AND(C1659&gt;=35, C1659&lt;50), "35-50",
C1659&gt;=50, "50-100"
)</f>
        <v>50-100</v>
      </c>
      <c r="AK1659" t="str" cm="1">
        <f t="array" ref="AK1659">_xlfn.IFS(
G1659&lt;6, "&lt;6",
AND(G1659&gt;=6, G1659&lt;12), "6-12",
AND(G1659&gt;=12, G1659&lt;18), "12-18",  AND(G1659&gt;=18, G1659&lt;24), "18-24", G1659&gt;=24, "24-36")</f>
        <v>6-12</v>
      </c>
    </row>
    <row r="1660" spans="1:37" x14ac:dyDescent="0.3">
      <c r="A1660" t="s">
        <v>1760</v>
      </c>
      <c r="B1660" t="s">
        <v>44</v>
      </c>
      <c r="C1660">
        <v>35</v>
      </c>
      <c r="D1660" t="s">
        <v>37</v>
      </c>
      <c r="E1660" t="s">
        <v>130</v>
      </c>
      <c r="F1660">
        <v>15</v>
      </c>
      <c r="G1660">
        <v>11</v>
      </c>
      <c r="H1660" t="s">
        <v>36</v>
      </c>
      <c r="I1660" t="s">
        <v>37</v>
      </c>
      <c r="J1660" t="s">
        <v>34</v>
      </c>
      <c r="K1660" t="s">
        <v>37</v>
      </c>
      <c r="L1660" t="s">
        <v>50</v>
      </c>
      <c r="M1660" t="s">
        <v>34</v>
      </c>
      <c r="N1660" t="s">
        <v>34</v>
      </c>
      <c r="O1660" t="s">
        <v>34</v>
      </c>
      <c r="P1660" t="s">
        <v>37</v>
      </c>
      <c r="Q1660" t="s">
        <v>34</v>
      </c>
      <c r="R1660" t="s">
        <v>34</v>
      </c>
      <c r="S1660" t="s">
        <v>34</v>
      </c>
      <c r="T1660" t="s">
        <v>37</v>
      </c>
      <c r="U1660" t="s">
        <v>46</v>
      </c>
      <c r="V1660" t="s">
        <v>37</v>
      </c>
      <c r="W1660" t="s">
        <v>143</v>
      </c>
      <c r="X1660">
        <v>74.3</v>
      </c>
      <c r="Y1660">
        <v>74.3</v>
      </c>
      <c r="Z1660">
        <v>0</v>
      </c>
      <c r="AA1660">
        <v>0</v>
      </c>
      <c r="AB1660">
        <v>39.549999999999997</v>
      </c>
      <c r="AC1660">
        <v>113.85</v>
      </c>
      <c r="AD1660" t="s">
        <v>85</v>
      </c>
      <c r="AE1660" t="s">
        <v>42</v>
      </c>
      <c r="AF1660" t="s">
        <v>42</v>
      </c>
      <c r="AG1660">
        <f t="shared" si="50"/>
        <v>0</v>
      </c>
      <c r="AH1660" t="str" cm="1">
        <f t="array" ref="AH1660">_xlfn.IFS(
X1660&lt;=20, "&lt;20",
AND(X1660&gt;=20, X1660&lt;50), "20-50",
AND(X1660&gt;=50, X1660&lt;100), "50-100",
X1660&gt;=100, "&gt;100"
)</f>
        <v>50-100</v>
      </c>
      <c r="AI1660">
        <f t="shared" si="51"/>
        <v>1</v>
      </c>
      <c r="AJ1660" t="str" cm="1">
        <f t="array" ref="AJ1660">_xlfn.IFS(
C1660&lt;=20, "&lt;20",
AND(C1660&gt;=20, C1660&lt;35), "20-35",
AND(C1660&gt;=35, C1660&lt;50), "35-50",
C1660&gt;=50, "50-100"
)</f>
        <v>35-50</v>
      </c>
      <c r="AK1660" t="str" cm="1">
        <f t="array" ref="AK1660">_xlfn.IFS(
G1660&lt;6, "&lt;6",
AND(G1660&gt;=6, G1660&lt;12), "6-12",
AND(G1660&gt;=12, G1660&lt;18), "12-18",  AND(G1660&gt;=18, G1660&lt;24), "18-24", G1660&gt;=24, "24-36")</f>
        <v>6-12</v>
      </c>
    </row>
    <row r="1661" spans="1:37" x14ac:dyDescent="0.3">
      <c r="A1661" t="s">
        <v>1761</v>
      </c>
      <c r="B1661" t="s">
        <v>33</v>
      </c>
      <c r="C1661">
        <v>70</v>
      </c>
      <c r="D1661" t="s">
        <v>34</v>
      </c>
      <c r="E1661" t="s">
        <v>99</v>
      </c>
      <c r="F1661">
        <v>0</v>
      </c>
      <c r="G1661">
        <v>34</v>
      </c>
      <c r="H1661" t="s">
        <v>66</v>
      </c>
      <c r="I1661" t="s">
        <v>37</v>
      </c>
      <c r="J1661" t="s">
        <v>37</v>
      </c>
      <c r="K1661" t="s">
        <v>37</v>
      </c>
      <c r="L1661" t="s">
        <v>50</v>
      </c>
      <c r="M1661" t="s">
        <v>34</v>
      </c>
      <c r="N1661" t="s">
        <v>37</v>
      </c>
      <c r="O1661" t="s">
        <v>37</v>
      </c>
      <c r="P1661" t="s">
        <v>37</v>
      </c>
      <c r="Q1661" t="s">
        <v>37</v>
      </c>
      <c r="R1661" t="s">
        <v>37</v>
      </c>
      <c r="S1661" t="s">
        <v>34</v>
      </c>
      <c r="T1661" t="s">
        <v>37</v>
      </c>
      <c r="U1661" t="s">
        <v>67</v>
      </c>
      <c r="V1661" t="s">
        <v>34</v>
      </c>
      <c r="W1661" t="s">
        <v>51</v>
      </c>
      <c r="X1661">
        <v>111.65</v>
      </c>
      <c r="Y1661">
        <v>7943.45</v>
      </c>
      <c r="Z1661">
        <v>0</v>
      </c>
      <c r="AA1661">
        <v>0</v>
      </c>
      <c r="AB1661">
        <v>3226.32</v>
      </c>
      <c r="AC1661">
        <v>11169.77</v>
      </c>
      <c r="AD1661" t="s">
        <v>41</v>
      </c>
      <c r="AE1661" t="s">
        <v>42</v>
      </c>
      <c r="AF1661" t="s">
        <v>42</v>
      </c>
      <c r="AG1661">
        <f t="shared" si="50"/>
        <v>0</v>
      </c>
      <c r="AH1661" t="str" cm="1">
        <f t="array" ref="AH1661">_xlfn.IFS(
X1661&lt;=20, "&lt;20",
AND(X1661&gt;=20, X1661&lt;50), "20-50",
AND(X1661&gt;=50, X1661&lt;100), "50-100",
X1661&gt;=100, "&gt;100"
)</f>
        <v>&gt;100</v>
      </c>
      <c r="AI1661">
        <f t="shared" si="51"/>
        <v>0</v>
      </c>
      <c r="AJ1661" t="str" cm="1">
        <f t="array" ref="AJ1661">_xlfn.IFS(
C1661&lt;=20, "&lt;20",
AND(C1661&gt;=20, C1661&lt;35), "20-35",
AND(C1661&gt;=35, C1661&lt;50), "35-50",
C1661&gt;=50, "50-100"
)</f>
        <v>50-100</v>
      </c>
      <c r="AK1661" t="str" cm="1">
        <f t="array" ref="AK1661">_xlfn.IFS(
G1661&lt;6, "&lt;6",
AND(G1661&gt;=6, G1661&lt;12), "6-12",
AND(G1661&gt;=12, G1661&lt;18), "12-18",  AND(G1661&gt;=18, G1661&lt;24), "18-24", G1661&gt;=24, "24-36")</f>
        <v>24-36</v>
      </c>
    </row>
    <row r="1662" spans="1:37" x14ac:dyDescent="0.3">
      <c r="A1662" t="s">
        <v>1762</v>
      </c>
      <c r="B1662" t="s">
        <v>44</v>
      </c>
      <c r="C1662">
        <v>37</v>
      </c>
      <c r="D1662" t="s">
        <v>37</v>
      </c>
      <c r="E1662" t="s">
        <v>76</v>
      </c>
      <c r="F1662">
        <v>2</v>
      </c>
      <c r="G1662">
        <v>23</v>
      </c>
      <c r="H1662" t="s">
        <v>36</v>
      </c>
      <c r="I1662" t="s">
        <v>37</v>
      </c>
      <c r="J1662" t="s">
        <v>34</v>
      </c>
      <c r="K1662" t="s">
        <v>37</v>
      </c>
      <c r="L1662" t="s">
        <v>50</v>
      </c>
      <c r="M1662" t="s">
        <v>34</v>
      </c>
      <c r="N1662" t="s">
        <v>37</v>
      </c>
      <c r="O1662" t="s">
        <v>37</v>
      </c>
      <c r="P1662" t="s">
        <v>34</v>
      </c>
      <c r="Q1662" t="s">
        <v>34</v>
      </c>
      <c r="R1662" t="s">
        <v>37</v>
      </c>
      <c r="S1662" t="s">
        <v>37</v>
      </c>
      <c r="T1662" t="s">
        <v>37</v>
      </c>
      <c r="U1662" t="s">
        <v>46</v>
      </c>
      <c r="V1662" t="s">
        <v>37</v>
      </c>
      <c r="W1662" t="s">
        <v>51</v>
      </c>
      <c r="X1662">
        <v>91</v>
      </c>
      <c r="Y1662">
        <v>531</v>
      </c>
      <c r="Z1662">
        <v>0</v>
      </c>
      <c r="AA1662">
        <v>0</v>
      </c>
      <c r="AB1662">
        <v>252.48</v>
      </c>
      <c r="AC1662">
        <v>783.48</v>
      </c>
      <c r="AD1662" t="s">
        <v>52</v>
      </c>
      <c r="AE1662" t="s">
        <v>58</v>
      </c>
      <c r="AF1662" t="s">
        <v>288</v>
      </c>
      <c r="AG1662">
        <f t="shared" si="50"/>
        <v>1</v>
      </c>
      <c r="AH1662" t="str" cm="1">
        <f t="array" ref="AH1662">_xlfn.IFS(
X1662&lt;=20, "&lt;20",
AND(X1662&gt;=20, X1662&lt;50), "20-50",
AND(X1662&gt;=50, X1662&lt;100), "50-100",
X1662&gt;=100, "&gt;100"
)</f>
        <v>50-100</v>
      </c>
      <c r="AI1662">
        <f t="shared" si="51"/>
        <v>0</v>
      </c>
      <c r="AJ1662" t="str" cm="1">
        <f t="array" ref="AJ1662">_xlfn.IFS(
C1662&lt;=20, "&lt;20",
AND(C1662&gt;=20, C1662&lt;35), "20-35",
AND(C1662&gt;=35, C1662&lt;50), "35-50",
C1662&gt;=50, "50-100"
)</f>
        <v>35-50</v>
      </c>
      <c r="AK1662" t="str" cm="1">
        <f t="array" ref="AK1662">_xlfn.IFS(
G1662&lt;6, "&lt;6",
AND(G1662&gt;=6, G1662&lt;12), "6-12",
AND(G1662&gt;=12, G1662&lt;18), "12-18",  AND(G1662&gt;=18, G1662&lt;24), "18-24", G1662&gt;=24, "24-36")</f>
        <v>18-24</v>
      </c>
    </row>
    <row r="1663" spans="1:37" x14ac:dyDescent="0.3">
      <c r="A1663" t="s">
        <v>1763</v>
      </c>
      <c r="B1663" t="s">
        <v>44</v>
      </c>
      <c r="C1663">
        <v>72</v>
      </c>
      <c r="D1663" t="s">
        <v>37</v>
      </c>
      <c r="E1663" t="s">
        <v>90</v>
      </c>
      <c r="F1663">
        <v>13</v>
      </c>
      <c r="G1663">
        <v>9</v>
      </c>
      <c r="H1663" t="s">
        <v>36</v>
      </c>
      <c r="I1663" t="s">
        <v>37</v>
      </c>
      <c r="J1663" t="s">
        <v>37</v>
      </c>
      <c r="K1663" t="s">
        <v>37</v>
      </c>
      <c r="L1663" t="s">
        <v>50</v>
      </c>
      <c r="M1663" t="s">
        <v>37</v>
      </c>
      <c r="N1663" t="s">
        <v>34</v>
      </c>
      <c r="O1663" t="s">
        <v>34</v>
      </c>
      <c r="P1663" t="s">
        <v>34</v>
      </c>
      <c r="Q1663" t="s">
        <v>37</v>
      </c>
      <c r="R1663" t="s">
        <v>37</v>
      </c>
      <c r="S1663" t="s">
        <v>34</v>
      </c>
      <c r="T1663" t="s">
        <v>37</v>
      </c>
      <c r="U1663" t="s">
        <v>46</v>
      </c>
      <c r="V1663" t="s">
        <v>34</v>
      </c>
      <c r="W1663" t="s">
        <v>51</v>
      </c>
      <c r="X1663">
        <v>101.85</v>
      </c>
      <c r="Y1663">
        <v>4086.3</v>
      </c>
      <c r="Z1663">
        <v>0</v>
      </c>
      <c r="AA1663">
        <v>0</v>
      </c>
      <c r="AB1663">
        <v>114</v>
      </c>
      <c r="AC1663">
        <v>4200.3</v>
      </c>
      <c r="AD1663" t="s">
        <v>52</v>
      </c>
      <c r="AE1663" t="s">
        <v>94</v>
      </c>
      <c r="AF1663" t="s">
        <v>95</v>
      </c>
      <c r="AG1663">
        <f t="shared" si="50"/>
        <v>1</v>
      </c>
      <c r="AH1663" t="str" cm="1">
        <f t="array" ref="AH1663">_xlfn.IFS(
X1663&lt;=20, "&lt;20",
AND(X1663&gt;=20, X1663&lt;50), "20-50",
AND(X1663&gt;=50, X1663&lt;100), "50-100",
X1663&gt;=100, "&gt;100"
)</f>
        <v>&gt;100</v>
      </c>
      <c r="AI1663">
        <f t="shared" si="51"/>
        <v>0</v>
      </c>
      <c r="AJ1663" t="str" cm="1">
        <f t="array" ref="AJ1663">_xlfn.IFS(
C1663&lt;=20, "&lt;20",
AND(C1663&gt;=20, C1663&lt;35), "20-35",
AND(C1663&gt;=35, C1663&lt;50), "35-50",
C1663&gt;=50, "50-100"
)</f>
        <v>50-100</v>
      </c>
      <c r="AK1663" t="str" cm="1">
        <f t="array" ref="AK1663">_xlfn.IFS(
G1663&lt;6, "&lt;6",
AND(G1663&gt;=6, G1663&lt;12), "6-12",
AND(G1663&gt;=12, G1663&lt;18), "12-18",  AND(G1663&gt;=18, G1663&lt;24), "18-24", G1663&gt;=24, "24-36")</f>
        <v>6-12</v>
      </c>
    </row>
    <row r="1664" spans="1:37" x14ac:dyDescent="0.3">
      <c r="A1664" t="s">
        <v>1764</v>
      </c>
      <c r="B1664" t="s">
        <v>44</v>
      </c>
      <c r="C1664">
        <v>19</v>
      </c>
      <c r="D1664" t="s">
        <v>34</v>
      </c>
      <c r="E1664" t="s">
        <v>48</v>
      </c>
      <c r="F1664">
        <v>13</v>
      </c>
      <c r="G1664">
        <v>3</v>
      </c>
      <c r="H1664" t="s">
        <v>57</v>
      </c>
      <c r="I1664" t="s">
        <v>37</v>
      </c>
      <c r="J1664" t="s">
        <v>37</v>
      </c>
      <c r="K1664" t="s">
        <v>37</v>
      </c>
      <c r="L1664" t="s">
        <v>38</v>
      </c>
      <c r="M1664" t="s">
        <v>34</v>
      </c>
      <c r="N1664" t="s">
        <v>34</v>
      </c>
      <c r="O1664" t="s">
        <v>34</v>
      </c>
      <c r="P1664" t="s">
        <v>37</v>
      </c>
      <c r="Q1664" t="s">
        <v>37</v>
      </c>
      <c r="R1664" t="s">
        <v>37</v>
      </c>
      <c r="S1664" t="s">
        <v>37</v>
      </c>
      <c r="T1664" t="s">
        <v>37</v>
      </c>
      <c r="U1664" t="s">
        <v>46</v>
      </c>
      <c r="V1664" t="s">
        <v>37</v>
      </c>
      <c r="W1664" t="s">
        <v>40</v>
      </c>
      <c r="X1664">
        <v>73.650000000000006</v>
      </c>
      <c r="Y1664">
        <v>1642.75</v>
      </c>
      <c r="Z1664">
        <v>0</v>
      </c>
      <c r="AA1664">
        <v>0</v>
      </c>
      <c r="AB1664">
        <v>334.19</v>
      </c>
      <c r="AC1664">
        <v>1976.94</v>
      </c>
      <c r="AD1664" t="s">
        <v>41</v>
      </c>
      <c r="AE1664" t="s">
        <v>42</v>
      </c>
      <c r="AF1664" t="s">
        <v>42</v>
      </c>
      <c r="AG1664">
        <f t="shared" si="50"/>
        <v>0</v>
      </c>
      <c r="AH1664" t="str" cm="1">
        <f t="array" ref="AH1664">_xlfn.IFS(
X1664&lt;=20, "&lt;20",
AND(X1664&gt;=20, X1664&lt;50), "20-50",
AND(X1664&gt;=50, X1664&lt;100), "50-100",
X1664&gt;=100, "&gt;100"
)</f>
        <v>50-100</v>
      </c>
      <c r="AI1664">
        <f t="shared" si="51"/>
        <v>0</v>
      </c>
      <c r="AJ1664" t="str" cm="1">
        <f t="array" ref="AJ1664">_xlfn.IFS(
C1664&lt;=20, "&lt;20",
AND(C1664&gt;=20, C1664&lt;35), "20-35",
AND(C1664&gt;=35, C1664&lt;50), "35-50",
C1664&gt;=50, "50-100"
)</f>
        <v>&lt;20</v>
      </c>
      <c r="AK1664" t="str" cm="1">
        <f t="array" ref="AK1664">_xlfn.IFS(
G1664&lt;6, "&lt;6",
AND(G1664&gt;=6, G1664&lt;12), "6-12",
AND(G1664&gt;=12, G1664&lt;18), "12-18",  AND(G1664&gt;=18, G1664&lt;24), "18-24", G1664&gt;=24, "24-36")</f>
        <v>&lt;6</v>
      </c>
    </row>
    <row r="1665" spans="1:37" x14ac:dyDescent="0.3">
      <c r="A1665" t="s">
        <v>1765</v>
      </c>
      <c r="B1665" t="s">
        <v>44</v>
      </c>
      <c r="C1665">
        <v>37</v>
      </c>
      <c r="D1665" t="s">
        <v>34</v>
      </c>
      <c r="E1665" t="s">
        <v>64</v>
      </c>
      <c r="F1665">
        <v>11</v>
      </c>
      <c r="G1665">
        <v>10</v>
      </c>
      <c r="H1665" t="s">
        <v>110</v>
      </c>
      <c r="I1665" t="s">
        <v>37</v>
      </c>
      <c r="J1665" t="s">
        <v>37</v>
      </c>
      <c r="K1665" t="s">
        <v>37</v>
      </c>
      <c r="L1665" t="s">
        <v>50</v>
      </c>
      <c r="M1665" t="s">
        <v>37</v>
      </c>
      <c r="N1665" t="s">
        <v>37</v>
      </c>
      <c r="O1665" t="s">
        <v>37</v>
      </c>
      <c r="P1665" t="s">
        <v>37</v>
      </c>
      <c r="Q1665" t="s">
        <v>34</v>
      </c>
      <c r="R1665" t="s">
        <v>34</v>
      </c>
      <c r="S1665" t="s">
        <v>34</v>
      </c>
      <c r="T1665" t="s">
        <v>37</v>
      </c>
      <c r="U1665" t="s">
        <v>46</v>
      </c>
      <c r="V1665" t="s">
        <v>37</v>
      </c>
      <c r="W1665" t="s">
        <v>40</v>
      </c>
      <c r="X1665">
        <v>95</v>
      </c>
      <c r="Y1665">
        <v>2852.4</v>
      </c>
      <c r="Z1665">
        <v>0</v>
      </c>
      <c r="AA1665">
        <v>0</v>
      </c>
      <c r="AB1665">
        <v>86.1</v>
      </c>
      <c r="AC1665">
        <v>2938.5</v>
      </c>
      <c r="AD1665" t="s">
        <v>41</v>
      </c>
      <c r="AE1665" t="s">
        <v>42</v>
      </c>
      <c r="AF1665" t="s">
        <v>42</v>
      </c>
      <c r="AG1665">
        <f t="shared" si="50"/>
        <v>0</v>
      </c>
      <c r="AH1665" t="str" cm="1">
        <f t="array" ref="AH1665">_xlfn.IFS(
X1665&lt;=20, "&lt;20",
AND(X1665&gt;=20, X1665&lt;50), "20-50",
AND(X1665&gt;=50, X1665&lt;100), "50-100",
X1665&gt;=100, "&gt;100"
)</f>
        <v>50-100</v>
      </c>
      <c r="AI1665">
        <f t="shared" si="51"/>
        <v>0</v>
      </c>
      <c r="AJ1665" t="str" cm="1">
        <f t="array" ref="AJ1665">_xlfn.IFS(
C1665&lt;=20, "&lt;20",
AND(C1665&gt;=20, C1665&lt;35), "20-35",
AND(C1665&gt;=35, C1665&lt;50), "35-50",
C1665&gt;=50, "50-100"
)</f>
        <v>35-50</v>
      </c>
      <c r="AK1665" t="str" cm="1">
        <f t="array" ref="AK1665">_xlfn.IFS(
G1665&lt;6, "&lt;6",
AND(G1665&gt;=6, G1665&lt;12), "6-12",
AND(G1665&gt;=12, G1665&lt;18), "12-18",  AND(G1665&gt;=18, G1665&lt;24), "18-24", G1665&gt;=24, "24-36")</f>
        <v>6-12</v>
      </c>
    </row>
    <row r="1666" spans="1:37" x14ac:dyDescent="0.3">
      <c r="A1666" t="s">
        <v>1766</v>
      </c>
      <c r="B1666" t="s">
        <v>44</v>
      </c>
      <c r="C1666">
        <v>22</v>
      </c>
      <c r="D1666" t="s">
        <v>37</v>
      </c>
      <c r="E1666" t="s">
        <v>82</v>
      </c>
      <c r="F1666">
        <v>13</v>
      </c>
      <c r="G1666">
        <v>3</v>
      </c>
      <c r="H1666" t="s">
        <v>36</v>
      </c>
      <c r="I1666" t="s">
        <v>37</v>
      </c>
      <c r="J1666" t="s">
        <v>37</v>
      </c>
      <c r="K1666" t="s">
        <v>37</v>
      </c>
      <c r="L1666" t="s">
        <v>50</v>
      </c>
      <c r="M1666" t="s">
        <v>34</v>
      </c>
      <c r="N1666" t="s">
        <v>34</v>
      </c>
      <c r="O1666" t="s">
        <v>34</v>
      </c>
      <c r="P1666" t="s">
        <v>34</v>
      </c>
      <c r="Q1666" t="s">
        <v>34</v>
      </c>
      <c r="R1666" t="s">
        <v>34</v>
      </c>
      <c r="S1666" t="s">
        <v>34</v>
      </c>
      <c r="T1666" t="s">
        <v>37</v>
      </c>
      <c r="U1666" t="s">
        <v>46</v>
      </c>
      <c r="V1666" t="s">
        <v>37</v>
      </c>
      <c r="W1666" t="s">
        <v>40</v>
      </c>
      <c r="X1666">
        <v>76</v>
      </c>
      <c r="Y1666">
        <v>2215.25</v>
      </c>
      <c r="Z1666">
        <v>0</v>
      </c>
      <c r="AA1666">
        <v>0</v>
      </c>
      <c r="AB1666">
        <v>203.29</v>
      </c>
      <c r="AC1666">
        <v>2418.54</v>
      </c>
      <c r="AD1666" t="s">
        <v>41</v>
      </c>
      <c r="AE1666" t="s">
        <v>42</v>
      </c>
      <c r="AF1666" t="s">
        <v>42</v>
      </c>
      <c r="AG1666">
        <f t="shared" si="50"/>
        <v>0</v>
      </c>
      <c r="AH1666" t="str" cm="1">
        <f t="array" ref="AH1666">_xlfn.IFS(
X1666&lt;=20, "&lt;20",
AND(X1666&gt;=20, X1666&lt;50), "20-50",
AND(X1666&gt;=50, X1666&lt;100), "50-100",
X1666&gt;=100, "&gt;100"
)</f>
        <v>50-100</v>
      </c>
      <c r="AI1666">
        <f t="shared" si="51"/>
        <v>0</v>
      </c>
      <c r="AJ1666" t="str" cm="1">
        <f t="array" ref="AJ1666">_xlfn.IFS(
C1666&lt;=20, "&lt;20",
AND(C1666&gt;=20, C1666&lt;35), "20-35",
AND(C1666&gt;=35, C1666&lt;50), "35-50",
C1666&gt;=50, "50-100"
)</f>
        <v>20-35</v>
      </c>
      <c r="AK1666" t="str" cm="1">
        <f t="array" ref="AK1666">_xlfn.IFS(
G1666&lt;6, "&lt;6",
AND(G1666&gt;=6, G1666&lt;12), "6-12",
AND(G1666&gt;=12, G1666&lt;18), "12-18",  AND(G1666&gt;=18, G1666&lt;24), "18-24", G1666&gt;=24, "24-36")</f>
        <v>&lt;6</v>
      </c>
    </row>
    <row r="1667" spans="1:37" x14ac:dyDescent="0.3">
      <c r="A1667" t="s">
        <v>1767</v>
      </c>
      <c r="B1667" t="s">
        <v>44</v>
      </c>
      <c r="C1667">
        <v>75</v>
      </c>
      <c r="D1667" t="s">
        <v>34</v>
      </c>
      <c r="E1667" t="s">
        <v>48</v>
      </c>
      <c r="F1667">
        <v>8</v>
      </c>
      <c r="G1667">
        <v>20</v>
      </c>
      <c r="H1667" t="s">
        <v>70</v>
      </c>
      <c r="I1667" t="s">
        <v>37</v>
      </c>
      <c r="J1667" t="s">
        <v>37</v>
      </c>
      <c r="K1667" t="s">
        <v>37</v>
      </c>
      <c r="L1667" t="s">
        <v>50</v>
      </c>
      <c r="M1667" t="s">
        <v>37</v>
      </c>
      <c r="N1667" t="s">
        <v>34</v>
      </c>
      <c r="O1667" t="s">
        <v>37</v>
      </c>
      <c r="P1667" t="s">
        <v>34</v>
      </c>
      <c r="Q1667" t="s">
        <v>34</v>
      </c>
      <c r="R1667" t="s">
        <v>34</v>
      </c>
      <c r="S1667" t="s">
        <v>34</v>
      </c>
      <c r="T1667" t="s">
        <v>37</v>
      </c>
      <c r="U1667" t="s">
        <v>46</v>
      </c>
      <c r="V1667" t="s">
        <v>37</v>
      </c>
      <c r="W1667" t="s">
        <v>51</v>
      </c>
      <c r="X1667">
        <v>83.75</v>
      </c>
      <c r="Y1667">
        <v>3273.55</v>
      </c>
      <c r="Z1667">
        <v>0</v>
      </c>
      <c r="AA1667">
        <v>0</v>
      </c>
      <c r="AB1667">
        <v>1879.44</v>
      </c>
      <c r="AC1667">
        <v>5152.99</v>
      </c>
      <c r="AD1667" t="s">
        <v>52</v>
      </c>
      <c r="AE1667" t="s">
        <v>53</v>
      </c>
      <c r="AF1667" t="s">
        <v>162</v>
      </c>
      <c r="AG1667">
        <f t="shared" ref="AG1667:AG1730" si="52">IF(AD1667="Churned", 1,0)</f>
        <v>1</v>
      </c>
      <c r="AH1667" t="str" cm="1">
        <f t="array" ref="AH1667">_xlfn.IFS(
X1667&lt;=20, "&lt;20",
AND(X1667&gt;=20, X1667&lt;50), "20-50",
AND(X1667&gt;=50, X1667&lt;100), "50-100",
X1667&gt;=100, "&gt;100"
)</f>
        <v>50-100</v>
      </c>
      <c r="AI1667">
        <f t="shared" ref="AI1667:AI1730" si="53">IF(AD1667="Joined", 1, 0)</f>
        <v>0</v>
      </c>
      <c r="AJ1667" t="str" cm="1">
        <f t="array" ref="AJ1667">_xlfn.IFS(
C1667&lt;=20, "&lt;20",
AND(C1667&gt;=20, C1667&lt;35), "20-35",
AND(C1667&gt;=35, C1667&lt;50), "35-50",
C1667&gt;=50, "50-100"
)</f>
        <v>50-100</v>
      </c>
      <c r="AK1667" t="str" cm="1">
        <f t="array" ref="AK1667">_xlfn.IFS(
G1667&lt;6, "&lt;6",
AND(G1667&gt;=6, G1667&lt;12), "6-12",
AND(G1667&gt;=12, G1667&lt;18), "12-18",  AND(G1667&gt;=18, G1667&lt;24), "18-24", G1667&gt;=24, "24-36")</f>
        <v>18-24</v>
      </c>
    </row>
    <row r="1668" spans="1:37" x14ac:dyDescent="0.3">
      <c r="A1668" t="s">
        <v>1768</v>
      </c>
      <c r="B1668" t="s">
        <v>44</v>
      </c>
      <c r="C1668">
        <v>67</v>
      </c>
      <c r="D1668" t="s">
        <v>34</v>
      </c>
      <c r="E1668" t="s">
        <v>114</v>
      </c>
      <c r="F1668">
        <v>7</v>
      </c>
      <c r="G1668">
        <v>8</v>
      </c>
      <c r="H1668" t="s">
        <v>70</v>
      </c>
      <c r="I1668" t="s">
        <v>37</v>
      </c>
      <c r="J1668" t="s">
        <v>37</v>
      </c>
      <c r="K1668" t="s">
        <v>37</v>
      </c>
      <c r="L1668" t="s">
        <v>50</v>
      </c>
      <c r="M1668" t="s">
        <v>34</v>
      </c>
      <c r="N1668" t="s">
        <v>37</v>
      </c>
      <c r="O1668" t="s">
        <v>34</v>
      </c>
      <c r="P1668" t="s">
        <v>34</v>
      </c>
      <c r="Q1668" t="s">
        <v>37</v>
      </c>
      <c r="R1668" t="s">
        <v>37</v>
      </c>
      <c r="S1668" t="s">
        <v>34</v>
      </c>
      <c r="T1668" t="s">
        <v>37</v>
      </c>
      <c r="U1668" t="s">
        <v>39</v>
      </c>
      <c r="V1668" t="s">
        <v>37</v>
      </c>
      <c r="W1668" t="s">
        <v>51</v>
      </c>
      <c r="X1668">
        <v>97.8</v>
      </c>
      <c r="Y1668">
        <v>5458.8</v>
      </c>
      <c r="Z1668">
        <v>0</v>
      </c>
      <c r="AA1668">
        <v>0</v>
      </c>
      <c r="AB1668">
        <v>2631.46</v>
      </c>
      <c r="AC1668">
        <v>8090.26</v>
      </c>
      <c r="AD1668" t="s">
        <v>41</v>
      </c>
      <c r="AE1668" t="s">
        <v>42</v>
      </c>
      <c r="AF1668" t="s">
        <v>42</v>
      </c>
      <c r="AG1668">
        <f t="shared" si="52"/>
        <v>0</v>
      </c>
      <c r="AH1668" t="str" cm="1">
        <f t="array" ref="AH1668">_xlfn.IFS(
X1668&lt;=20, "&lt;20",
AND(X1668&gt;=20, X1668&lt;50), "20-50",
AND(X1668&gt;=50, X1668&lt;100), "50-100",
X1668&gt;=100, "&gt;100"
)</f>
        <v>50-100</v>
      </c>
      <c r="AI1668">
        <f t="shared" si="53"/>
        <v>0</v>
      </c>
      <c r="AJ1668" t="str" cm="1">
        <f t="array" ref="AJ1668">_xlfn.IFS(
C1668&lt;=20, "&lt;20",
AND(C1668&gt;=20, C1668&lt;35), "20-35",
AND(C1668&gt;=35, C1668&lt;50), "35-50",
C1668&gt;=50, "50-100"
)</f>
        <v>50-100</v>
      </c>
      <c r="AK1668" t="str" cm="1">
        <f t="array" ref="AK1668">_xlfn.IFS(
G1668&lt;6, "&lt;6",
AND(G1668&gt;=6, G1668&lt;12), "6-12",
AND(G1668&gt;=12, G1668&lt;18), "12-18",  AND(G1668&gt;=18, G1668&lt;24), "18-24", G1668&gt;=24, "24-36")</f>
        <v>6-12</v>
      </c>
    </row>
    <row r="1669" spans="1:37" x14ac:dyDescent="0.3">
      <c r="A1669" t="s">
        <v>1769</v>
      </c>
      <c r="B1669" t="s">
        <v>44</v>
      </c>
      <c r="C1669">
        <v>59</v>
      </c>
      <c r="D1669" t="s">
        <v>37</v>
      </c>
      <c r="E1669" t="s">
        <v>87</v>
      </c>
      <c r="F1669">
        <v>8</v>
      </c>
      <c r="G1669">
        <v>9</v>
      </c>
      <c r="H1669" t="s">
        <v>36</v>
      </c>
      <c r="I1669" t="s">
        <v>37</v>
      </c>
      <c r="J1669" t="s">
        <v>34</v>
      </c>
      <c r="K1669" t="s">
        <v>34</v>
      </c>
      <c r="L1669" t="s">
        <v>34</v>
      </c>
      <c r="M1669" t="s">
        <v>34</v>
      </c>
      <c r="N1669" t="s">
        <v>34</v>
      </c>
      <c r="O1669" t="s">
        <v>34</v>
      </c>
      <c r="P1669" t="s">
        <v>34</v>
      </c>
      <c r="Q1669" t="s">
        <v>34</v>
      </c>
      <c r="R1669" t="s">
        <v>34</v>
      </c>
      <c r="S1669" t="s">
        <v>34</v>
      </c>
      <c r="T1669" t="s">
        <v>34</v>
      </c>
      <c r="U1669" t="s">
        <v>46</v>
      </c>
      <c r="V1669" t="s">
        <v>37</v>
      </c>
      <c r="W1669" t="s">
        <v>40</v>
      </c>
      <c r="X1669">
        <v>20.65</v>
      </c>
      <c r="Y1669">
        <v>20.65</v>
      </c>
      <c r="Z1669">
        <v>0</v>
      </c>
      <c r="AA1669">
        <v>0</v>
      </c>
      <c r="AB1669">
        <v>35.24</v>
      </c>
      <c r="AC1669">
        <v>55.89</v>
      </c>
      <c r="AD1669" t="s">
        <v>85</v>
      </c>
      <c r="AE1669" t="s">
        <v>42</v>
      </c>
      <c r="AF1669" t="s">
        <v>42</v>
      </c>
      <c r="AG1669">
        <f t="shared" si="52"/>
        <v>0</v>
      </c>
      <c r="AH1669" t="str" cm="1">
        <f t="array" ref="AH1669">_xlfn.IFS(
X1669&lt;=20, "&lt;20",
AND(X1669&gt;=20, X1669&lt;50), "20-50",
AND(X1669&gt;=50, X1669&lt;100), "50-100",
X1669&gt;=100, "&gt;100"
)</f>
        <v>20-50</v>
      </c>
      <c r="AI1669">
        <f t="shared" si="53"/>
        <v>1</v>
      </c>
      <c r="AJ1669" t="str" cm="1">
        <f t="array" ref="AJ1669">_xlfn.IFS(
C1669&lt;=20, "&lt;20",
AND(C1669&gt;=20, C1669&lt;35), "20-35",
AND(C1669&gt;=35, C1669&lt;50), "35-50",
C1669&gt;=50, "50-100"
)</f>
        <v>50-100</v>
      </c>
      <c r="AK1669" t="str" cm="1">
        <f t="array" ref="AK1669">_xlfn.IFS(
G1669&lt;6, "&lt;6",
AND(G1669&gt;=6, G1669&lt;12), "6-12",
AND(G1669&gt;=12, G1669&lt;18), "12-18",  AND(G1669&gt;=18, G1669&lt;24), "18-24", G1669&gt;=24, "24-36")</f>
        <v>6-12</v>
      </c>
    </row>
    <row r="1670" spans="1:37" x14ac:dyDescent="0.3">
      <c r="A1670" t="s">
        <v>1770</v>
      </c>
      <c r="B1670" t="s">
        <v>44</v>
      </c>
      <c r="C1670">
        <v>38</v>
      </c>
      <c r="D1670" t="s">
        <v>34</v>
      </c>
      <c r="E1670" t="s">
        <v>45</v>
      </c>
      <c r="F1670">
        <v>11</v>
      </c>
      <c r="G1670">
        <v>32</v>
      </c>
      <c r="H1670" t="s">
        <v>49</v>
      </c>
      <c r="I1670" t="s">
        <v>37</v>
      </c>
      <c r="J1670" t="s">
        <v>34</v>
      </c>
      <c r="K1670" t="s">
        <v>37</v>
      </c>
      <c r="L1670" t="s">
        <v>72</v>
      </c>
      <c r="M1670" t="s">
        <v>34</v>
      </c>
      <c r="N1670" t="s">
        <v>34</v>
      </c>
      <c r="O1670" t="s">
        <v>34</v>
      </c>
      <c r="P1670" t="s">
        <v>34</v>
      </c>
      <c r="Q1670" t="s">
        <v>34</v>
      </c>
      <c r="R1670" t="s">
        <v>34</v>
      </c>
      <c r="S1670" t="s">
        <v>34</v>
      </c>
      <c r="T1670" t="s">
        <v>37</v>
      </c>
      <c r="U1670" t="s">
        <v>46</v>
      </c>
      <c r="V1670" t="s">
        <v>34</v>
      </c>
      <c r="W1670" t="s">
        <v>51</v>
      </c>
      <c r="X1670">
        <v>44.8</v>
      </c>
      <c r="Y1670">
        <v>169.65</v>
      </c>
      <c r="Z1670">
        <v>0</v>
      </c>
      <c r="AA1670">
        <v>0</v>
      </c>
      <c r="AB1670">
        <v>103.6</v>
      </c>
      <c r="AC1670">
        <v>273.25</v>
      </c>
      <c r="AD1670" t="s">
        <v>41</v>
      </c>
      <c r="AE1670" t="s">
        <v>42</v>
      </c>
      <c r="AF1670" t="s">
        <v>42</v>
      </c>
      <c r="AG1670">
        <f t="shared" si="52"/>
        <v>0</v>
      </c>
      <c r="AH1670" t="str" cm="1">
        <f t="array" ref="AH1670">_xlfn.IFS(
X1670&lt;=20, "&lt;20",
AND(X1670&gt;=20, X1670&lt;50), "20-50",
AND(X1670&gt;=50, X1670&lt;100), "50-100",
X1670&gt;=100, "&gt;100"
)</f>
        <v>20-50</v>
      </c>
      <c r="AI1670">
        <f t="shared" si="53"/>
        <v>0</v>
      </c>
      <c r="AJ1670" t="str" cm="1">
        <f t="array" ref="AJ1670">_xlfn.IFS(
C1670&lt;=20, "&lt;20",
AND(C1670&gt;=20, C1670&lt;35), "20-35",
AND(C1670&gt;=35, C1670&lt;50), "35-50",
C1670&gt;=50, "50-100"
)</f>
        <v>35-50</v>
      </c>
      <c r="AK1670" t="str" cm="1">
        <f t="array" ref="AK1670">_xlfn.IFS(
G1670&lt;6, "&lt;6",
AND(G1670&gt;=6, G1670&lt;12), "6-12",
AND(G1670&gt;=12, G1670&lt;18), "12-18",  AND(G1670&gt;=18, G1670&lt;24), "18-24", G1670&gt;=24, "24-36")</f>
        <v>24-36</v>
      </c>
    </row>
    <row r="1671" spans="1:37" x14ac:dyDescent="0.3">
      <c r="A1671" t="s">
        <v>1771</v>
      </c>
      <c r="B1671" t="s">
        <v>44</v>
      </c>
      <c r="C1671">
        <v>61</v>
      </c>
      <c r="D1671" t="s">
        <v>37</v>
      </c>
      <c r="E1671" t="s">
        <v>56</v>
      </c>
      <c r="F1671">
        <v>5</v>
      </c>
      <c r="G1671">
        <v>23</v>
      </c>
      <c r="H1671" t="s">
        <v>70</v>
      </c>
      <c r="I1671" t="s">
        <v>37</v>
      </c>
      <c r="J1671" t="s">
        <v>37</v>
      </c>
      <c r="K1671" t="s">
        <v>34</v>
      </c>
      <c r="L1671" t="s">
        <v>34</v>
      </c>
      <c r="M1671" t="s">
        <v>34</v>
      </c>
      <c r="N1671" t="s">
        <v>34</v>
      </c>
      <c r="O1671" t="s">
        <v>34</v>
      </c>
      <c r="P1671" t="s">
        <v>34</v>
      </c>
      <c r="Q1671" t="s">
        <v>34</v>
      </c>
      <c r="R1671" t="s">
        <v>34</v>
      </c>
      <c r="S1671" t="s">
        <v>34</v>
      </c>
      <c r="T1671" t="s">
        <v>34</v>
      </c>
      <c r="U1671" t="s">
        <v>67</v>
      </c>
      <c r="V1671" t="s">
        <v>37</v>
      </c>
      <c r="W1671" t="s">
        <v>40</v>
      </c>
      <c r="X1671">
        <v>25</v>
      </c>
      <c r="Y1671">
        <v>1498.35</v>
      </c>
      <c r="Z1671">
        <v>0</v>
      </c>
      <c r="AA1671">
        <v>0</v>
      </c>
      <c r="AB1671">
        <v>1955.05</v>
      </c>
      <c r="AC1671">
        <v>3453.4</v>
      </c>
      <c r="AD1671" t="s">
        <v>41</v>
      </c>
      <c r="AE1671" t="s">
        <v>42</v>
      </c>
      <c r="AF1671" t="s">
        <v>42</v>
      </c>
      <c r="AG1671">
        <f t="shared" si="52"/>
        <v>0</v>
      </c>
      <c r="AH1671" t="str" cm="1">
        <f t="array" ref="AH1671">_xlfn.IFS(
X1671&lt;=20, "&lt;20",
AND(X1671&gt;=20, X1671&lt;50), "20-50",
AND(X1671&gt;=50, X1671&lt;100), "50-100",
X1671&gt;=100, "&gt;100"
)</f>
        <v>20-50</v>
      </c>
      <c r="AI1671">
        <f t="shared" si="53"/>
        <v>0</v>
      </c>
      <c r="AJ1671" t="str" cm="1">
        <f t="array" ref="AJ1671">_xlfn.IFS(
C1671&lt;=20, "&lt;20",
AND(C1671&gt;=20, C1671&lt;35), "20-35",
AND(C1671&gt;=35, C1671&lt;50), "35-50",
C1671&gt;=50, "50-100"
)</f>
        <v>50-100</v>
      </c>
      <c r="AK1671" t="str" cm="1">
        <f t="array" ref="AK1671">_xlfn.IFS(
G1671&lt;6, "&lt;6",
AND(G1671&gt;=6, G1671&lt;12), "6-12",
AND(G1671&gt;=12, G1671&lt;18), "12-18",  AND(G1671&gt;=18, G1671&lt;24), "18-24", G1671&gt;=24, "24-36")</f>
        <v>18-24</v>
      </c>
    </row>
    <row r="1672" spans="1:37" x14ac:dyDescent="0.3">
      <c r="A1672" t="s">
        <v>1772</v>
      </c>
      <c r="B1672" t="s">
        <v>33</v>
      </c>
      <c r="C1672">
        <v>38</v>
      </c>
      <c r="D1672" t="s">
        <v>34</v>
      </c>
      <c r="E1672" t="s">
        <v>74</v>
      </c>
      <c r="F1672">
        <v>9</v>
      </c>
      <c r="G1672">
        <v>25</v>
      </c>
      <c r="H1672" t="s">
        <v>36</v>
      </c>
      <c r="I1672" t="s">
        <v>37</v>
      </c>
      <c r="J1672" t="s">
        <v>34</v>
      </c>
      <c r="K1672" t="s">
        <v>37</v>
      </c>
      <c r="L1672" t="s">
        <v>50</v>
      </c>
      <c r="M1672" t="s">
        <v>34</v>
      </c>
      <c r="N1672" t="s">
        <v>34</v>
      </c>
      <c r="O1672" t="s">
        <v>34</v>
      </c>
      <c r="P1672" t="s">
        <v>34</v>
      </c>
      <c r="Q1672" t="s">
        <v>34</v>
      </c>
      <c r="R1672" t="s">
        <v>34</v>
      </c>
      <c r="S1672" t="s">
        <v>34</v>
      </c>
      <c r="T1672" t="s">
        <v>37</v>
      </c>
      <c r="U1672" t="s">
        <v>46</v>
      </c>
      <c r="V1672" t="s">
        <v>37</v>
      </c>
      <c r="W1672" t="s">
        <v>51</v>
      </c>
      <c r="X1672">
        <v>70</v>
      </c>
      <c r="Y1672">
        <v>740</v>
      </c>
      <c r="Z1672">
        <v>0</v>
      </c>
      <c r="AA1672">
        <v>0</v>
      </c>
      <c r="AB1672">
        <v>272.8</v>
      </c>
      <c r="AC1672">
        <v>1012.8</v>
      </c>
      <c r="AD1672" t="s">
        <v>52</v>
      </c>
      <c r="AE1672" t="s">
        <v>53</v>
      </c>
      <c r="AF1672" t="s">
        <v>54</v>
      </c>
      <c r="AG1672">
        <f t="shared" si="52"/>
        <v>1</v>
      </c>
      <c r="AH1672" t="str" cm="1">
        <f t="array" ref="AH1672">_xlfn.IFS(
X1672&lt;=20, "&lt;20",
AND(X1672&gt;=20, X1672&lt;50), "20-50",
AND(X1672&gt;=50, X1672&lt;100), "50-100",
X1672&gt;=100, "&gt;100"
)</f>
        <v>50-100</v>
      </c>
      <c r="AI1672">
        <f t="shared" si="53"/>
        <v>0</v>
      </c>
      <c r="AJ1672" t="str" cm="1">
        <f t="array" ref="AJ1672">_xlfn.IFS(
C1672&lt;=20, "&lt;20",
AND(C1672&gt;=20, C1672&lt;35), "20-35",
AND(C1672&gt;=35, C1672&lt;50), "35-50",
C1672&gt;=50, "50-100"
)</f>
        <v>35-50</v>
      </c>
      <c r="AK1672" t="str" cm="1">
        <f t="array" ref="AK1672">_xlfn.IFS(
G1672&lt;6, "&lt;6",
AND(G1672&gt;=6, G1672&lt;12), "6-12",
AND(G1672&gt;=12, G1672&lt;18), "12-18",  AND(G1672&gt;=18, G1672&lt;24), "18-24", G1672&gt;=24, "24-36")</f>
        <v>24-36</v>
      </c>
    </row>
    <row r="1673" spans="1:37" x14ac:dyDescent="0.3">
      <c r="A1673" t="s">
        <v>1773</v>
      </c>
      <c r="B1673" t="s">
        <v>44</v>
      </c>
      <c r="C1673">
        <v>21</v>
      </c>
      <c r="D1673" t="s">
        <v>37</v>
      </c>
      <c r="E1673" t="s">
        <v>103</v>
      </c>
      <c r="F1673">
        <v>8</v>
      </c>
      <c r="G1673">
        <v>10</v>
      </c>
      <c r="H1673" t="s">
        <v>36</v>
      </c>
      <c r="I1673" t="s">
        <v>37</v>
      </c>
      <c r="J1673" t="s">
        <v>34</v>
      </c>
      <c r="K1673" t="s">
        <v>37</v>
      </c>
      <c r="L1673" t="s">
        <v>72</v>
      </c>
      <c r="M1673" t="s">
        <v>37</v>
      </c>
      <c r="N1673" t="s">
        <v>34</v>
      </c>
      <c r="O1673" t="s">
        <v>34</v>
      </c>
      <c r="P1673" t="s">
        <v>34</v>
      </c>
      <c r="Q1673" t="s">
        <v>34</v>
      </c>
      <c r="R1673" t="s">
        <v>34</v>
      </c>
      <c r="S1673" t="s">
        <v>34</v>
      </c>
      <c r="T1673" t="s">
        <v>34</v>
      </c>
      <c r="U1673" t="s">
        <v>39</v>
      </c>
      <c r="V1673" t="s">
        <v>37</v>
      </c>
      <c r="W1673" t="s">
        <v>51</v>
      </c>
      <c r="X1673">
        <v>47.85</v>
      </c>
      <c r="Y1673">
        <v>1886.4</v>
      </c>
      <c r="Z1673">
        <v>0</v>
      </c>
      <c r="AA1673">
        <v>70</v>
      </c>
      <c r="AB1673">
        <v>987.87</v>
      </c>
      <c r="AC1673">
        <v>2944.27</v>
      </c>
      <c r="AD1673" t="s">
        <v>41</v>
      </c>
      <c r="AE1673" t="s">
        <v>42</v>
      </c>
      <c r="AF1673" t="s">
        <v>42</v>
      </c>
      <c r="AG1673">
        <f t="shared" si="52"/>
        <v>0</v>
      </c>
      <c r="AH1673" t="str" cm="1">
        <f t="array" ref="AH1673">_xlfn.IFS(
X1673&lt;=20, "&lt;20",
AND(X1673&gt;=20, X1673&lt;50), "20-50",
AND(X1673&gt;=50, X1673&lt;100), "50-100",
X1673&gt;=100, "&gt;100"
)</f>
        <v>20-50</v>
      </c>
      <c r="AI1673">
        <f t="shared" si="53"/>
        <v>0</v>
      </c>
      <c r="AJ1673" t="str" cm="1">
        <f t="array" ref="AJ1673">_xlfn.IFS(
C1673&lt;=20, "&lt;20",
AND(C1673&gt;=20, C1673&lt;35), "20-35",
AND(C1673&gt;=35, C1673&lt;50), "35-50",
C1673&gt;=50, "50-100"
)</f>
        <v>20-35</v>
      </c>
      <c r="AK1673" t="str" cm="1">
        <f t="array" ref="AK1673">_xlfn.IFS(
G1673&lt;6, "&lt;6",
AND(G1673&gt;=6, G1673&lt;12), "6-12",
AND(G1673&gt;=12, G1673&lt;18), "12-18",  AND(G1673&gt;=18, G1673&lt;24), "18-24", G1673&gt;=24, "24-36")</f>
        <v>6-12</v>
      </c>
    </row>
    <row r="1674" spans="1:37" x14ac:dyDescent="0.3">
      <c r="A1674" t="s">
        <v>1774</v>
      </c>
      <c r="B1674" t="s">
        <v>44</v>
      </c>
      <c r="C1674">
        <v>41</v>
      </c>
      <c r="D1674" t="s">
        <v>34</v>
      </c>
      <c r="E1674" t="s">
        <v>74</v>
      </c>
      <c r="F1674">
        <v>0</v>
      </c>
      <c r="G1674">
        <v>5</v>
      </c>
      <c r="H1674" t="s">
        <v>36</v>
      </c>
      <c r="I1674" t="s">
        <v>37</v>
      </c>
      <c r="J1674" t="s">
        <v>34</v>
      </c>
      <c r="K1674" t="s">
        <v>34</v>
      </c>
      <c r="L1674" t="s">
        <v>34</v>
      </c>
      <c r="M1674" t="s">
        <v>34</v>
      </c>
      <c r="N1674" t="s">
        <v>34</v>
      </c>
      <c r="O1674" t="s">
        <v>34</v>
      </c>
      <c r="P1674" t="s">
        <v>34</v>
      </c>
      <c r="Q1674" t="s">
        <v>34</v>
      </c>
      <c r="R1674" t="s">
        <v>34</v>
      </c>
      <c r="S1674" t="s">
        <v>34</v>
      </c>
      <c r="T1674" t="s">
        <v>34</v>
      </c>
      <c r="U1674" t="s">
        <v>46</v>
      </c>
      <c r="V1674" t="s">
        <v>37</v>
      </c>
      <c r="W1674" t="s">
        <v>40</v>
      </c>
      <c r="X1674">
        <v>19.55</v>
      </c>
      <c r="Y1674">
        <v>658.95</v>
      </c>
      <c r="Z1674">
        <v>0</v>
      </c>
      <c r="AA1674">
        <v>0</v>
      </c>
      <c r="AB1674">
        <v>932.17</v>
      </c>
      <c r="AC1674">
        <v>1591.12</v>
      </c>
      <c r="AD1674" t="s">
        <v>52</v>
      </c>
      <c r="AE1674" t="s">
        <v>104</v>
      </c>
      <c r="AF1674" t="s">
        <v>150</v>
      </c>
      <c r="AG1674">
        <f t="shared" si="52"/>
        <v>1</v>
      </c>
      <c r="AH1674" t="str" cm="1">
        <f t="array" ref="AH1674">_xlfn.IFS(
X1674&lt;=20, "&lt;20",
AND(X1674&gt;=20, X1674&lt;50), "20-50",
AND(X1674&gt;=50, X1674&lt;100), "50-100",
X1674&gt;=100, "&gt;100"
)</f>
        <v>&lt;20</v>
      </c>
      <c r="AI1674">
        <f t="shared" si="53"/>
        <v>0</v>
      </c>
      <c r="AJ1674" t="str" cm="1">
        <f t="array" ref="AJ1674">_xlfn.IFS(
C1674&lt;=20, "&lt;20",
AND(C1674&gt;=20, C1674&lt;35), "20-35",
AND(C1674&gt;=35, C1674&lt;50), "35-50",
C1674&gt;=50, "50-100"
)</f>
        <v>35-50</v>
      </c>
      <c r="AK1674" t="str" cm="1">
        <f t="array" ref="AK1674">_xlfn.IFS(
G1674&lt;6, "&lt;6",
AND(G1674&gt;=6, G1674&lt;12), "6-12",
AND(G1674&gt;=12, G1674&lt;18), "12-18",  AND(G1674&gt;=18, G1674&lt;24), "18-24", G1674&gt;=24, "24-36")</f>
        <v>&lt;6</v>
      </c>
    </row>
    <row r="1675" spans="1:37" x14ac:dyDescent="0.3">
      <c r="A1675" t="s">
        <v>1775</v>
      </c>
      <c r="B1675" t="s">
        <v>33</v>
      </c>
      <c r="C1675">
        <v>40</v>
      </c>
      <c r="D1675" t="s">
        <v>37</v>
      </c>
      <c r="E1675" t="s">
        <v>45</v>
      </c>
      <c r="F1675">
        <v>0</v>
      </c>
      <c r="G1675">
        <v>36</v>
      </c>
      <c r="H1675" t="s">
        <v>49</v>
      </c>
      <c r="I1675" t="s">
        <v>34</v>
      </c>
      <c r="J1675" t="s">
        <v>34</v>
      </c>
      <c r="K1675" t="s">
        <v>37</v>
      </c>
      <c r="L1675" t="s">
        <v>72</v>
      </c>
      <c r="M1675" t="s">
        <v>34</v>
      </c>
      <c r="N1675" t="s">
        <v>34</v>
      </c>
      <c r="O1675" t="s">
        <v>34</v>
      </c>
      <c r="P1675" t="s">
        <v>34</v>
      </c>
      <c r="Q1675" t="s">
        <v>34</v>
      </c>
      <c r="R1675" t="s">
        <v>37</v>
      </c>
      <c r="S1675" t="s">
        <v>37</v>
      </c>
      <c r="T1675" t="s">
        <v>34</v>
      </c>
      <c r="U1675" t="s">
        <v>46</v>
      </c>
      <c r="V1675" t="s">
        <v>37</v>
      </c>
      <c r="W1675" t="s">
        <v>51</v>
      </c>
      <c r="X1675">
        <v>35.1</v>
      </c>
      <c r="Y1675">
        <v>68.75</v>
      </c>
      <c r="Z1675">
        <v>0</v>
      </c>
      <c r="AA1675">
        <v>10</v>
      </c>
      <c r="AB1675">
        <v>0</v>
      </c>
      <c r="AC1675">
        <v>78.75</v>
      </c>
      <c r="AD1675" t="s">
        <v>52</v>
      </c>
      <c r="AE1675" t="s">
        <v>104</v>
      </c>
      <c r="AF1675" t="s">
        <v>150</v>
      </c>
      <c r="AG1675">
        <f t="shared" si="52"/>
        <v>1</v>
      </c>
      <c r="AH1675" t="str" cm="1">
        <f t="array" ref="AH1675">_xlfn.IFS(
X1675&lt;=20, "&lt;20",
AND(X1675&gt;=20, X1675&lt;50), "20-50",
AND(X1675&gt;=50, X1675&lt;100), "50-100",
X1675&gt;=100, "&gt;100"
)</f>
        <v>20-50</v>
      </c>
      <c r="AI1675">
        <f t="shared" si="53"/>
        <v>0</v>
      </c>
      <c r="AJ1675" t="str" cm="1">
        <f t="array" ref="AJ1675">_xlfn.IFS(
C1675&lt;=20, "&lt;20",
AND(C1675&gt;=20, C1675&lt;35), "20-35",
AND(C1675&gt;=35, C1675&lt;50), "35-50",
C1675&gt;=50, "50-100"
)</f>
        <v>35-50</v>
      </c>
      <c r="AK1675" t="str" cm="1">
        <f t="array" ref="AK1675">_xlfn.IFS(
G1675&lt;6, "&lt;6",
AND(G1675&gt;=6, G1675&lt;12), "6-12",
AND(G1675&gt;=12, G1675&lt;18), "12-18",  AND(G1675&gt;=18, G1675&lt;24), "18-24", G1675&gt;=24, "24-36")</f>
        <v>24-36</v>
      </c>
    </row>
    <row r="1676" spans="1:37" x14ac:dyDescent="0.3">
      <c r="A1676" t="s">
        <v>1776</v>
      </c>
      <c r="B1676" t="s">
        <v>44</v>
      </c>
      <c r="C1676">
        <v>50</v>
      </c>
      <c r="D1676" t="s">
        <v>37</v>
      </c>
      <c r="E1676" t="s">
        <v>56</v>
      </c>
      <c r="F1676">
        <v>15</v>
      </c>
      <c r="G1676">
        <v>5</v>
      </c>
      <c r="H1676" t="s">
        <v>36</v>
      </c>
      <c r="I1676" t="s">
        <v>37</v>
      </c>
      <c r="J1676" t="s">
        <v>37</v>
      </c>
      <c r="K1676" t="s">
        <v>37</v>
      </c>
      <c r="L1676" t="s">
        <v>72</v>
      </c>
      <c r="M1676" t="s">
        <v>34</v>
      </c>
      <c r="N1676" t="s">
        <v>34</v>
      </c>
      <c r="O1676" t="s">
        <v>37</v>
      </c>
      <c r="P1676" t="s">
        <v>37</v>
      </c>
      <c r="Q1676" t="s">
        <v>37</v>
      </c>
      <c r="R1676" t="s">
        <v>37</v>
      </c>
      <c r="S1676" t="s">
        <v>37</v>
      </c>
      <c r="T1676" t="s">
        <v>37</v>
      </c>
      <c r="U1676" t="s">
        <v>39</v>
      </c>
      <c r="V1676" t="s">
        <v>37</v>
      </c>
      <c r="W1676" t="s">
        <v>40</v>
      </c>
      <c r="X1676">
        <v>79.3</v>
      </c>
      <c r="Y1676">
        <v>2484</v>
      </c>
      <c r="Z1676">
        <v>0</v>
      </c>
      <c r="AA1676">
        <v>0</v>
      </c>
      <c r="AB1676">
        <v>96.72</v>
      </c>
      <c r="AC1676">
        <v>2580.7199999999998</v>
      </c>
      <c r="AD1676" t="s">
        <v>41</v>
      </c>
      <c r="AE1676" t="s">
        <v>42</v>
      </c>
      <c r="AF1676" t="s">
        <v>42</v>
      </c>
      <c r="AG1676">
        <f t="shared" si="52"/>
        <v>0</v>
      </c>
      <c r="AH1676" t="str" cm="1">
        <f t="array" ref="AH1676">_xlfn.IFS(
X1676&lt;=20, "&lt;20",
AND(X1676&gt;=20, X1676&lt;50), "20-50",
AND(X1676&gt;=50, X1676&lt;100), "50-100",
X1676&gt;=100, "&gt;100"
)</f>
        <v>50-100</v>
      </c>
      <c r="AI1676">
        <f t="shared" si="53"/>
        <v>0</v>
      </c>
      <c r="AJ1676" t="str" cm="1">
        <f t="array" ref="AJ1676">_xlfn.IFS(
C1676&lt;=20, "&lt;20",
AND(C1676&gt;=20, C1676&lt;35), "20-35",
AND(C1676&gt;=35, C1676&lt;50), "35-50",
C1676&gt;=50, "50-100"
)</f>
        <v>50-100</v>
      </c>
      <c r="AK1676" t="str" cm="1">
        <f t="array" ref="AK1676">_xlfn.IFS(
G1676&lt;6, "&lt;6",
AND(G1676&gt;=6, G1676&lt;12), "6-12",
AND(G1676&gt;=12, G1676&lt;18), "12-18",  AND(G1676&gt;=18, G1676&lt;24), "18-24", G1676&gt;=24, "24-36")</f>
        <v>&lt;6</v>
      </c>
    </row>
    <row r="1677" spans="1:37" x14ac:dyDescent="0.3">
      <c r="A1677" t="s">
        <v>1777</v>
      </c>
      <c r="B1677" t="s">
        <v>44</v>
      </c>
      <c r="C1677">
        <v>39</v>
      </c>
      <c r="D1677" t="s">
        <v>34</v>
      </c>
      <c r="E1677" t="s">
        <v>164</v>
      </c>
      <c r="F1677">
        <v>2</v>
      </c>
      <c r="G1677">
        <v>18</v>
      </c>
      <c r="H1677" t="s">
        <v>49</v>
      </c>
      <c r="I1677" t="s">
        <v>34</v>
      </c>
      <c r="J1677" t="s">
        <v>34</v>
      </c>
      <c r="K1677" t="s">
        <v>37</v>
      </c>
      <c r="L1677" t="s">
        <v>38</v>
      </c>
      <c r="M1677" t="s">
        <v>34</v>
      </c>
      <c r="N1677" t="s">
        <v>34</v>
      </c>
      <c r="O1677" t="s">
        <v>34</v>
      </c>
      <c r="P1677" t="s">
        <v>34</v>
      </c>
      <c r="Q1677" t="s">
        <v>37</v>
      </c>
      <c r="R1677" t="s">
        <v>37</v>
      </c>
      <c r="S1677" t="s">
        <v>37</v>
      </c>
      <c r="T1677" t="s">
        <v>34</v>
      </c>
      <c r="U1677" t="s">
        <v>46</v>
      </c>
      <c r="V1677" t="s">
        <v>37</v>
      </c>
      <c r="W1677" t="s">
        <v>51</v>
      </c>
      <c r="X1677">
        <v>44.55</v>
      </c>
      <c r="Y1677">
        <v>174.3</v>
      </c>
      <c r="Z1677">
        <v>0</v>
      </c>
      <c r="AA1677">
        <v>10</v>
      </c>
      <c r="AB1677">
        <v>0</v>
      </c>
      <c r="AC1677">
        <v>184.3</v>
      </c>
      <c r="AD1677" t="s">
        <v>52</v>
      </c>
      <c r="AE1677" t="s">
        <v>104</v>
      </c>
      <c r="AF1677" t="s">
        <v>105</v>
      </c>
      <c r="AG1677">
        <f t="shared" si="52"/>
        <v>1</v>
      </c>
      <c r="AH1677" t="str" cm="1">
        <f t="array" ref="AH1677">_xlfn.IFS(
X1677&lt;=20, "&lt;20",
AND(X1677&gt;=20, X1677&lt;50), "20-50",
AND(X1677&gt;=50, X1677&lt;100), "50-100",
X1677&gt;=100, "&gt;100"
)</f>
        <v>20-50</v>
      </c>
      <c r="AI1677">
        <f t="shared" si="53"/>
        <v>0</v>
      </c>
      <c r="AJ1677" t="str" cm="1">
        <f t="array" ref="AJ1677">_xlfn.IFS(
C1677&lt;=20, "&lt;20",
AND(C1677&gt;=20, C1677&lt;35), "20-35",
AND(C1677&gt;=35, C1677&lt;50), "35-50",
C1677&gt;=50, "50-100"
)</f>
        <v>35-50</v>
      </c>
      <c r="AK1677" t="str" cm="1">
        <f t="array" ref="AK1677">_xlfn.IFS(
G1677&lt;6, "&lt;6",
AND(G1677&gt;=6, G1677&lt;12), "6-12",
AND(G1677&gt;=12, G1677&lt;18), "12-18",  AND(G1677&gt;=18, G1677&lt;24), "18-24", G1677&gt;=24, "24-36")</f>
        <v>18-24</v>
      </c>
    </row>
    <row r="1678" spans="1:37" x14ac:dyDescent="0.3">
      <c r="A1678" t="s">
        <v>1778</v>
      </c>
      <c r="B1678" t="s">
        <v>33</v>
      </c>
      <c r="C1678">
        <v>23</v>
      </c>
      <c r="D1678" t="s">
        <v>34</v>
      </c>
      <c r="E1678" t="s">
        <v>45</v>
      </c>
      <c r="F1678">
        <v>2</v>
      </c>
      <c r="G1678">
        <v>4</v>
      </c>
      <c r="H1678" t="s">
        <v>36</v>
      </c>
      <c r="I1678" t="s">
        <v>37</v>
      </c>
      <c r="J1678" t="s">
        <v>37</v>
      </c>
      <c r="K1678" t="s">
        <v>37</v>
      </c>
      <c r="L1678" t="s">
        <v>50</v>
      </c>
      <c r="M1678" t="s">
        <v>37</v>
      </c>
      <c r="N1678" t="s">
        <v>34</v>
      </c>
      <c r="O1678" t="s">
        <v>34</v>
      </c>
      <c r="P1678" t="s">
        <v>34</v>
      </c>
      <c r="Q1678" t="s">
        <v>34</v>
      </c>
      <c r="R1678" t="s">
        <v>37</v>
      </c>
      <c r="S1678" t="s">
        <v>37</v>
      </c>
      <c r="T1678" t="s">
        <v>37</v>
      </c>
      <c r="U1678" t="s">
        <v>46</v>
      </c>
      <c r="V1678" t="s">
        <v>37</v>
      </c>
      <c r="W1678" t="s">
        <v>51</v>
      </c>
      <c r="X1678">
        <v>90.65</v>
      </c>
      <c r="Y1678">
        <v>2989.6</v>
      </c>
      <c r="Z1678">
        <v>0</v>
      </c>
      <c r="AA1678">
        <v>0</v>
      </c>
      <c r="AB1678">
        <v>553.08000000000004</v>
      </c>
      <c r="AC1678">
        <v>3542.68</v>
      </c>
      <c r="AD1678" t="s">
        <v>41</v>
      </c>
      <c r="AE1678" t="s">
        <v>42</v>
      </c>
      <c r="AF1678" t="s">
        <v>42</v>
      </c>
      <c r="AG1678">
        <f t="shared" si="52"/>
        <v>0</v>
      </c>
      <c r="AH1678" t="str" cm="1">
        <f t="array" ref="AH1678">_xlfn.IFS(
X1678&lt;=20, "&lt;20",
AND(X1678&gt;=20, X1678&lt;50), "20-50",
AND(X1678&gt;=50, X1678&lt;100), "50-100",
X1678&gt;=100, "&gt;100"
)</f>
        <v>50-100</v>
      </c>
      <c r="AI1678">
        <f t="shared" si="53"/>
        <v>0</v>
      </c>
      <c r="AJ1678" t="str" cm="1">
        <f t="array" ref="AJ1678">_xlfn.IFS(
C1678&lt;=20, "&lt;20",
AND(C1678&gt;=20, C1678&lt;35), "20-35",
AND(C1678&gt;=35, C1678&lt;50), "35-50",
C1678&gt;=50, "50-100"
)</f>
        <v>20-35</v>
      </c>
      <c r="AK1678" t="str" cm="1">
        <f t="array" ref="AK1678">_xlfn.IFS(
G1678&lt;6, "&lt;6",
AND(G1678&gt;=6, G1678&lt;12), "6-12",
AND(G1678&gt;=12, G1678&lt;18), "12-18",  AND(G1678&gt;=18, G1678&lt;24), "18-24", G1678&gt;=24, "24-36")</f>
        <v>&lt;6</v>
      </c>
    </row>
    <row r="1679" spans="1:37" x14ac:dyDescent="0.3">
      <c r="A1679" t="s">
        <v>1779</v>
      </c>
      <c r="B1679" t="s">
        <v>44</v>
      </c>
      <c r="C1679">
        <v>49</v>
      </c>
      <c r="D1679" t="s">
        <v>34</v>
      </c>
      <c r="E1679" t="s">
        <v>45</v>
      </c>
      <c r="F1679">
        <v>10</v>
      </c>
      <c r="G1679">
        <v>27</v>
      </c>
      <c r="H1679" t="s">
        <v>36</v>
      </c>
      <c r="I1679" t="s">
        <v>37</v>
      </c>
      <c r="J1679" t="s">
        <v>34</v>
      </c>
      <c r="K1679" t="s">
        <v>34</v>
      </c>
      <c r="L1679" t="s">
        <v>34</v>
      </c>
      <c r="M1679" t="s">
        <v>34</v>
      </c>
      <c r="N1679" t="s">
        <v>34</v>
      </c>
      <c r="O1679" t="s">
        <v>34</v>
      </c>
      <c r="P1679" t="s">
        <v>34</v>
      </c>
      <c r="Q1679" t="s">
        <v>34</v>
      </c>
      <c r="R1679" t="s">
        <v>34</v>
      </c>
      <c r="S1679" t="s">
        <v>34</v>
      </c>
      <c r="T1679" t="s">
        <v>34</v>
      </c>
      <c r="U1679" t="s">
        <v>39</v>
      </c>
      <c r="V1679" t="s">
        <v>37</v>
      </c>
      <c r="W1679" t="s">
        <v>40</v>
      </c>
      <c r="X1679">
        <v>20.399999999999999</v>
      </c>
      <c r="Y1679">
        <v>84.75</v>
      </c>
      <c r="Z1679">
        <v>0</v>
      </c>
      <c r="AA1679">
        <v>0</v>
      </c>
      <c r="AB1679">
        <v>128.6</v>
      </c>
      <c r="AC1679">
        <v>213.35</v>
      </c>
      <c r="AD1679" t="s">
        <v>41</v>
      </c>
      <c r="AE1679" t="s">
        <v>42</v>
      </c>
      <c r="AF1679" t="s">
        <v>42</v>
      </c>
      <c r="AG1679">
        <f t="shared" si="52"/>
        <v>0</v>
      </c>
      <c r="AH1679" t="str" cm="1">
        <f t="array" ref="AH1679">_xlfn.IFS(
X1679&lt;=20, "&lt;20",
AND(X1679&gt;=20, X1679&lt;50), "20-50",
AND(X1679&gt;=50, X1679&lt;100), "50-100",
X1679&gt;=100, "&gt;100"
)</f>
        <v>20-50</v>
      </c>
      <c r="AI1679">
        <f t="shared" si="53"/>
        <v>0</v>
      </c>
      <c r="AJ1679" t="str" cm="1">
        <f t="array" ref="AJ1679">_xlfn.IFS(
C1679&lt;=20, "&lt;20",
AND(C1679&gt;=20, C1679&lt;35), "20-35",
AND(C1679&gt;=35, C1679&lt;50), "35-50",
C1679&gt;=50, "50-100"
)</f>
        <v>35-50</v>
      </c>
      <c r="AK1679" t="str" cm="1">
        <f t="array" ref="AK1679">_xlfn.IFS(
G1679&lt;6, "&lt;6",
AND(G1679&gt;=6, G1679&lt;12), "6-12",
AND(G1679&gt;=12, G1679&lt;18), "12-18",  AND(G1679&gt;=18, G1679&lt;24), "18-24", G1679&gt;=24, "24-36")</f>
        <v>24-36</v>
      </c>
    </row>
    <row r="1680" spans="1:37" x14ac:dyDescent="0.3">
      <c r="A1680" t="s">
        <v>1780</v>
      </c>
      <c r="B1680" t="s">
        <v>44</v>
      </c>
      <c r="C1680">
        <v>30</v>
      </c>
      <c r="D1680" t="s">
        <v>37</v>
      </c>
      <c r="E1680" t="s">
        <v>124</v>
      </c>
      <c r="F1680">
        <v>11</v>
      </c>
      <c r="G1680">
        <v>17</v>
      </c>
      <c r="H1680" t="s">
        <v>36</v>
      </c>
      <c r="I1680" t="s">
        <v>37</v>
      </c>
      <c r="J1680" t="s">
        <v>34</v>
      </c>
      <c r="K1680" t="s">
        <v>37</v>
      </c>
      <c r="L1680" t="s">
        <v>72</v>
      </c>
      <c r="M1680" t="s">
        <v>37</v>
      </c>
      <c r="N1680" t="s">
        <v>37</v>
      </c>
      <c r="O1680" t="s">
        <v>37</v>
      </c>
      <c r="P1680" t="s">
        <v>37</v>
      </c>
      <c r="Q1680" t="s">
        <v>34</v>
      </c>
      <c r="R1680" t="s">
        <v>37</v>
      </c>
      <c r="S1680" t="s">
        <v>37</v>
      </c>
      <c r="T1680" t="s">
        <v>37</v>
      </c>
      <c r="U1680" t="s">
        <v>67</v>
      </c>
      <c r="V1680" t="s">
        <v>34</v>
      </c>
      <c r="W1680" t="s">
        <v>40</v>
      </c>
      <c r="X1680">
        <v>73.599999999999994</v>
      </c>
      <c r="Y1680">
        <v>2316.85</v>
      </c>
      <c r="Z1680">
        <v>12.66</v>
      </c>
      <c r="AA1680">
        <v>0</v>
      </c>
      <c r="AB1680">
        <v>632.32000000000005</v>
      </c>
      <c r="AC1680">
        <v>2936.51</v>
      </c>
      <c r="AD1680" t="s">
        <v>41</v>
      </c>
      <c r="AE1680" t="s">
        <v>42</v>
      </c>
      <c r="AF1680" t="s">
        <v>42</v>
      </c>
      <c r="AG1680">
        <f t="shared" si="52"/>
        <v>0</v>
      </c>
      <c r="AH1680" t="str" cm="1">
        <f t="array" ref="AH1680">_xlfn.IFS(
X1680&lt;=20, "&lt;20",
AND(X1680&gt;=20, X1680&lt;50), "20-50",
AND(X1680&gt;=50, X1680&lt;100), "50-100",
X1680&gt;=100, "&gt;100"
)</f>
        <v>50-100</v>
      </c>
      <c r="AI1680">
        <f t="shared" si="53"/>
        <v>0</v>
      </c>
      <c r="AJ1680" t="str" cm="1">
        <f t="array" ref="AJ1680">_xlfn.IFS(
C1680&lt;=20, "&lt;20",
AND(C1680&gt;=20, C1680&lt;35), "20-35",
AND(C1680&gt;=35, C1680&lt;50), "35-50",
C1680&gt;=50, "50-100"
)</f>
        <v>20-35</v>
      </c>
      <c r="AK1680" t="str" cm="1">
        <f t="array" ref="AK1680">_xlfn.IFS(
G1680&lt;6, "&lt;6",
AND(G1680&gt;=6, G1680&lt;12), "6-12",
AND(G1680&gt;=12, G1680&lt;18), "12-18",  AND(G1680&gt;=18, G1680&lt;24), "18-24", G1680&gt;=24, "24-36")</f>
        <v>12-18</v>
      </c>
    </row>
    <row r="1681" spans="1:37" x14ac:dyDescent="0.3">
      <c r="A1681" t="s">
        <v>1781</v>
      </c>
      <c r="B1681" t="s">
        <v>44</v>
      </c>
      <c r="C1681">
        <v>72</v>
      </c>
      <c r="D1681" t="s">
        <v>34</v>
      </c>
      <c r="E1681" t="s">
        <v>164</v>
      </c>
      <c r="F1681">
        <v>2</v>
      </c>
      <c r="G1681">
        <v>6</v>
      </c>
      <c r="H1681" t="s">
        <v>66</v>
      </c>
      <c r="I1681" t="s">
        <v>37</v>
      </c>
      <c r="J1681" t="s">
        <v>37</v>
      </c>
      <c r="K1681" t="s">
        <v>37</v>
      </c>
      <c r="L1681" t="s">
        <v>50</v>
      </c>
      <c r="M1681" t="s">
        <v>34</v>
      </c>
      <c r="N1681" t="s">
        <v>37</v>
      </c>
      <c r="O1681" t="s">
        <v>37</v>
      </c>
      <c r="P1681" t="s">
        <v>37</v>
      </c>
      <c r="Q1681" t="s">
        <v>37</v>
      </c>
      <c r="R1681" t="s">
        <v>37</v>
      </c>
      <c r="S1681" t="s">
        <v>34</v>
      </c>
      <c r="T1681" t="s">
        <v>37</v>
      </c>
      <c r="U1681" t="s">
        <v>67</v>
      </c>
      <c r="V1681" t="s">
        <v>37</v>
      </c>
      <c r="W1681" t="s">
        <v>40</v>
      </c>
      <c r="X1681">
        <v>110.8</v>
      </c>
      <c r="Y1681">
        <v>7882.25</v>
      </c>
      <c r="Z1681">
        <v>0</v>
      </c>
      <c r="AA1681">
        <v>0</v>
      </c>
      <c r="AB1681">
        <v>1141.2</v>
      </c>
      <c r="AC1681">
        <v>9023.4500000000007</v>
      </c>
      <c r="AD1681" t="s">
        <v>41</v>
      </c>
      <c r="AE1681" t="s">
        <v>42</v>
      </c>
      <c r="AF1681" t="s">
        <v>42</v>
      </c>
      <c r="AG1681">
        <f t="shared" si="52"/>
        <v>0</v>
      </c>
      <c r="AH1681" t="str" cm="1">
        <f t="array" ref="AH1681">_xlfn.IFS(
X1681&lt;=20, "&lt;20",
AND(X1681&gt;=20, X1681&lt;50), "20-50",
AND(X1681&gt;=50, X1681&lt;100), "50-100",
X1681&gt;=100, "&gt;100"
)</f>
        <v>&gt;100</v>
      </c>
      <c r="AI1681">
        <f t="shared" si="53"/>
        <v>0</v>
      </c>
      <c r="AJ1681" t="str" cm="1">
        <f t="array" ref="AJ1681">_xlfn.IFS(
C1681&lt;=20, "&lt;20",
AND(C1681&gt;=20, C1681&lt;35), "20-35",
AND(C1681&gt;=35, C1681&lt;50), "35-50",
C1681&gt;=50, "50-100"
)</f>
        <v>50-100</v>
      </c>
      <c r="AK1681" t="str" cm="1">
        <f t="array" ref="AK1681">_xlfn.IFS(
G1681&lt;6, "&lt;6",
AND(G1681&gt;=6, G1681&lt;12), "6-12",
AND(G1681&gt;=12, G1681&lt;18), "12-18",  AND(G1681&gt;=18, G1681&lt;24), "18-24", G1681&gt;=24, "24-36")</f>
        <v>6-12</v>
      </c>
    </row>
    <row r="1682" spans="1:37" x14ac:dyDescent="0.3">
      <c r="A1682" t="s">
        <v>1782</v>
      </c>
      <c r="B1682" t="s">
        <v>33</v>
      </c>
      <c r="C1682">
        <v>56</v>
      </c>
      <c r="D1682" t="s">
        <v>37</v>
      </c>
      <c r="E1682" t="s">
        <v>82</v>
      </c>
      <c r="F1682">
        <v>12</v>
      </c>
      <c r="G1682">
        <v>6</v>
      </c>
      <c r="H1682" t="s">
        <v>36</v>
      </c>
      <c r="I1682" t="s">
        <v>37</v>
      </c>
      <c r="J1682" t="s">
        <v>34</v>
      </c>
      <c r="K1682" t="s">
        <v>37</v>
      </c>
      <c r="L1682" t="s">
        <v>50</v>
      </c>
      <c r="M1682" t="s">
        <v>34</v>
      </c>
      <c r="N1682" t="s">
        <v>34</v>
      </c>
      <c r="O1682" t="s">
        <v>34</v>
      </c>
      <c r="P1682" t="s">
        <v>34</v>
      </c>
      <c r="Q1682" t="s">
        <v>34</v>
      </c>
      <c r="R1682" t="s">
        <v>34</v>
      </c>
      <c r="S1682" t="s">
        <v>34</v>
      </c>
      <c r="T1682" t="s">
        <v>37</v>
      </c>
      <c r="U1682" t="s">
        <v>46</v>
      </c>
      <c r="V1682" t="s">
        <v>34</v>
      </c>
      <c r="W1682" t="s">
        <v>51</v>
      </c>
      <c r="X1682">
        <v>70.2</v>
      </c>
      <c r="Y1682">
        <v>760.05</v>
      </c>
      <c r="Z1682">
        <v>0</v>
      </c>
      <c r="AA1682">
        <v>0</v>
      </c>
      <c r="AB1682">
        <v>11.11</v>
      </c>
      <c r="AC1682">
        <v>771.16</v>
      </c>
      <c r="AD1682" t="s">
        <v>41</v>
      </c>
      <c r="AE1682" t="s">
        <v>42</v>
      </c>
      <c r="AF1682" t="s">
        <v>42</v>
      </c>
      <c r="AG1682">
        <f t="shared" si="52"/>
        <v>0</v>
      </c>
      <c r="AH1682" t="str" cm="1">
        <f t="array" ref="AH1682">_xlfn.IFS(
X1682&lt;=20, "&lt;20",
AND(X1682&gt;=20, X1682&lt;50), "20-50",
AND(X1682&gt;=50, X1682&lt;100), "50-100",
X1682&gt;=100, "&gt;100"
)</f>
        <v>50-100</v>
      </c>
      <c r="AI1682">
        <f t="shared" si="53"/>
        <v>0</v>
      </c>
      <c r="AJ1682" t="str" cm="1">
        <f t="array" ref="AJ1682">_xlfn.IFS(
C1682&lt;=20, "&lt;20",
AND(C1682&gt;=20, C1682&lt;35), "20-35",
AND(C1682&gt;=35, C1682&lt;50), "35-50",
C1682&gt;=50, "50-100"
)</f>
        <v>50-100</v>
      </c>
      <c r="AK1682" t="str" cm="1">
        <f t="array" ref="AK1682">_xlfn.IFS(
G1682&lt;6, "&lt;6",
AND(G1682&gt;=6, G1682&lt;12), "6-12",
AND(G1682&gt;=12, G1682&lt;18), "12-18",  AND(G1682&gt;=18, G1682&lt;24), "18-24", G1682&gt;=24, "24-36")</f>
        <v>6-12</v>
      </c>
    </row>
    <row r="1683" spans="1:37" x14ac:dyDescent="0.3">
      <c r="A1683" t="s">
        <v>1783</v>
      </c>
      <c r="B1683" t="s">
        <v>33</v>
      </c>
      <c r="C1683">
        <v>70</v>
      </c>
      <c r="D1683" t="s">
        <v>34</v>
      </c>
      <c r="E1683" t="s">
        <v>114</v>
      </c>
      <c r="F1683">
        <v>11</v>
      </c>
      <c r="G1683">
        <v>9</v>
      </c>
      <c r="H1683" t="s">
        <v>36</v>
      </c>
      <c r="I1683" t="s">
        <v>37</v>
      </c>
      <c r="J1683" t="s">
        <v>37</v>
      </c>
      <c r="K1683" t="s">
        <v>37</v>
      </c>
      <c r="L1683" t="s">
        <v>50</v>
      </c>
      <c r="M1683" t="s">
        <v>34</v>
      </c>
      <c r="N1683" t="s">
        <v>34</v>
      </c>
      <c r="O1683" t="s">
        <v>34</v>
      </c>
      <c r="P1683" t="s">
        <v>34</v>
      </c>
      <c r="Q1683" t="s">
        <v>34</v>
      </c>
      <c r="R1683" t="s">
        <v>37</v>
      </c>
      <c r="S1683" t="s">
        <v>37</v>
      </c>
      <c r="T1683" t="s">
        <v>37</v>
      </c>
      <c r="U1683" t="s">
        <v>39</v>
      </c>
      <c r="V1683" t="s">
        <v>34</v>
      </c>
      <c r="W1683" t="s">
        <v>51</v>
      </c>
      <c r="X1683">
        <v>86.8</v>
      </c>
      <c r="Y1683">
        <v>1975.85</v>
      </c>
      <c r="Z1683">
        <v>0</v>
      </c>
      <c r="AA1683">
        <v>0</v>
      </c>
      <c r="AB1683">
        <v>979.57</v>
      </c>
      <c r="AC1683">
        <v>2955.42</v>
      </c>
      <c r="AD1683" t="s">
        <v>41</v>
      </c>
      <c r="AE1683" t="s">
        <v>42</v>
      </c>
      <c r="AF1683" t="s">
        <v>42</v>
      </c>
      <c r="AG1683">
        <f t="shared" si="52"/>
        <v>0</v>
      </c>
      <c r="AH1683" t="str" cm="1">
        <f t="array" ref="AH1683">_xlfn.IFS(
X1683&lt;=20, "&lt;20",
AND(X1683&gt;=20, X1683&lt;50), "20-50",
AND(X1683&gt;=50, X1683&lt;100), "50-100",
X1683&gt;=100, "&gt;100"
)</f>
        <v>50-100</v>
      </c>
      <c r="AI1683">
        <f t="shared" si="53"/>
        <v>0</v>
      </c>
      <c r="AJ1683" t="str" cm="1">
        <f t="array" ref="AJ1683">_xlfn.IFS(
C1683&lt;=20, "&lt;20",
AND(C1683&gt;=20, C1683&lt;35), "20-35",
AND(C1683&gt;=35, C1683&lt;50), "35-50",
C1683&gt;=50, "50-100"
)</f>
        <v>50-100</v>
      </c>
      <c r="AK1683" t="str" cm="1">
        <f t="array" ref="AK1683">_xlfn.IFS(
G1683&lt;6, "&lt;6",
AND(G1683&gt;=6, G1683&lt;12), "6-12",
AND(G1683&gt;=12, G1683&lt;18), "12-18",  AND(G1683&gt;=18, G1683&lt;24), "18-24", G1683&gt;=24, "24-36")</f>
        <v>6-12</v>
      </c>
    </row>
    <row r="1684" spans="1:37" x14ac:dyDescent="0.3">
      <c r="A1684" t="s">
        <v>1784</v>
      </c>
      <c r="B1684" t="s">
        <v>44</v>
      </c>
      <c r="C1684">
        <v>23</v>
      </c>
      <c r="D1684" t="s">
        <v>37</v>
      </c>
      <c r="E1684" t="s">
        <v>87</v>
      </c>
      <c r="F1684">
        <v>13</v>
      </c>
      <c r="G1684">
        <v>9</v>
      </c>
      <c r="H1684" t="s">
        <v>49</v>
      </c>
      <c r="I1684" t="s">
        <v>37</v>
      </c>
      <c r="J1684" t="s">
        <v>34</v>
      </c>
      <c r="K1684" t="s">
        <v>37</v>
      </c>
      <c r="L1684" t="s">
        <v>50</v>
      </c>
      <c r="M1684" t="s">
        <v>37</v>
      </c>
      <c r="N1684" t="s">
        <v>37</v>
      </c>
      <c r="O1684" t="s">
        <v>37</v>
      </c>
      <c r="P1684" t="s">
        <v>37</v>
      </c>
      <c r="Q1684" t="s">
        <v>34</v>
      </c>
      <c r="R1684" t="s">
        <v>37</v>
      </c>
      <c r="S1684" t="s">
        <v>37</v>
      </c>
      <c r="T1684" t="s">
        <v>37</v>
      </c>
      <c r="U1684" t="s">
        <v>46</v>
      </c>
      <c r="V1684" t="s">
        <v>37</v>
      </c>
      <c r="W1684" t="s">
        <v>51</v>
      </c>
      <c r="X1684">
        <v>98.15</v>
      </c>
      <c r="Y1684">
        <v>567.45000000000005</v>
      </c>
      <c r="Z1684">
        <v>0</v>
      </c>
      <c r="AA1684">
        <v>0</v>
      </c>
      <c r="AB1684">
        <v>121.56</v>
      </c>
      <c r="AC1684">
        <v>689.01</v>
      </c>
      <c r="AD1684" t="s">
        <v>52</v>
      </c>
      <c r="AE1684" t="s">
        <v>104</v>
      </c>
      <c r="AF1684" t="s">
        <v>150</v>
      </c>
      <c r="AG1684">
        <f t="shared" si="52"/>
        <v>1</v>
      </c>
      <c r="AH1684" t="str" cm="1">
        <f t="array" ref="AH1684">_xlfn.IFS(
X1684&lt;=20, "&lt;20",
AND(X1684&gt;=20, X1684&lt;50), "20-50",
AND(X1684&gt;=50, X1684&lt;100), "50-100",
X1684&gt;=100, "&gt;100"
)</f>
        <v>50-100</v>
      </c>
      <c r="AI1684">
        <f t="shared" si="53"/>
        <v>0</v>
      </c>
      <c r="AJ1684" t="str" cm="1">
        <f t="array" ref="AJ1684">_xlfn.IFS(
C1684&lt;=20, "&lt;20",
AND(C1684&gt;=20, C1684&lt;35), "20-35",
AND(C1684&gt;=35, C1684&lt;50), "35-50",
C1684&gt;=50, "50-100"
)</f>
        <v>20-35</v>
      </c>
      <c r="AK1684" t="str" cm="1">
        <f t="array" ref="AK1684">_xlfn.IFS(
G1684&lt;6, "&lt;6",
AND(G1684&gt;=6, G1684&lt;12), "6-12",
AND(G1684&gt;=12, G1684&lt;18), "12-18",  AND(G1684&gt;=18, G1684&lt;24), "18-24", G1684&gt;=24, "24-36")</f>
        <v>6-12</v>
      </c>
    </row>
    <row r="1685" spans="1:37" x14ac:dyDescent="0.3">
      <c r="A1685" t="s">
        <v>1785</v>
      </c>
      <c r="B1685" t="s">
        <v>44</v>
      </c>
      <c r="C1685">
        <v>79</v>
      </c>
      <c r="D1685" t="s">
        <v>34</v>
      </c>
      <c r="E1685" t="s">
        <v>64</v>
      </c>
      <c r="F1685">
        <v>8</v>
      </c>
      <c r="G1685">
        <v>12</v>
      </c>
      <c r="H1685" t="s">
        <v>36</v>
      </c>
      <c r="I1685" t="s">
        <v>37</v>
      </c>
      <c r="J1685" t="s">
        <v>34</v>
      </c>
      <c r="K1685" t="s">
        <v>37</v>
      </c>
      <c r="L1685" t="s">
        <v>50</v>
      </c>
      <c r="M1685" t="s">
        <v>34</v>
      </c>
      <c r="N1685" t="s">
        <v>34</v>
      </c>
      <c r="O1685" t="s">
        <v>34</v>
      </c>
      <c r="P1685" t="s">
        <v>34</v>
      </c>
      <c r="Q1685" t="s">
        <v>34</v>
      </c>
      <c r="R1685" t="s">
        <v>34</v>
      </c>
      <c r="S1685" t="s">
        <v>34</v>
      </c>
      <c r="T1685" t="s">
        <v>37</v>
      </c>
      <c r="U1685" t="s">
        <v>46</v>
      </c>
      <c r="V1685" t="s">
        <v>37</v>
      </c>
      <c r="W1685" t="s">
        <v>51</v>
      </c>
      <c r="X1685">
        <v>69.55</v>
      </c>
      <c r="Y1685">
        <v>69.55</v>
      </c>
      <c r="Z1685">
        <v>0</v>
      </c>
      <c r="AA1685">
        <v>0</v>
      </c>
      <c r="AB1685">
        <v>12.46</v>
      </c>
      <c r="AC1685">
        <v>82.01</v>
      </c>
      <c r="AD1685" t="s">
        <v>52</v>
      </c>
      <c r="AE1685" t="s">
        <v>58</v>
      </c>
      <c r="AF1685" t="s">
        <v>62</v>
      </c>
      <c r="AG1685">
        <f t="shared" si="52"/>
        <v>1</v>
      </c>
      <c r="AH1685" t="str" cm="1">
        <f t="array" ref="AH1685">_xlfn.IFS(
X1685&lt;=20, "&lt;20",
AND(X1685&gt;=20, X1685&lt;50), "20-50",
AND(X1685&gt;=50, X1685&lt;100), "50-100",
X1685&gt;=100, "&gt;100"
)</f>
        <v>50-100</v>
      </c>
      <c r="AI1685">
        <f t="shared" si="53"/>
        <v>0</v>
      </c>
      <c r="AJ1685" t="str" cm="1">
        <f t="array" ref="AJ1685">_xlfn.IFS(
C1685&lt;=20, "&lt;20",
AND(C1685&gt;=20, C1685&lt;35), "20-35",
AND(C1685&gt;=35, C1685&lt;50), "35-50",
C1685&gt;=50, "50-100"
)</f>
        <v>50-100</v>
      </c>
      <c r="AK1685" t="str" cm="1">
        <f t="array" ref="AK1685">_xlfn.IFS(
G1685&lt;6, "&lt;6",
AND(G1685&gt;=6, G1685&lt;12), "6-12",
AND(G1685&gt;=12, G1685&lt;18), "12-18",  AND(G1685&gt;=18, G1685&lt;24), "18-24", G1685&gt;=24, "24-36")</f>
        <v>12-18</v>
      </c>
    </row>
    <row r="1686" spans="1:37" x14ac:dyDescent="0.3">
      <c r="A1686" t="s">
        <v>1786</v>
      </c>
      <c r="B1686" t="s">
        <v>44</v>
      </c>
      <c r="C1686">
        <v>27</v>
      </c>
      <c r="D1686" t="s">
        <v>37</v>
      </c>
      <c r="E1686" t="s">
        <v>158</v>
      </c>
      <c r="F1686">
        <v>11</v>
      </c>
      <c r="G1686">
        <v>14</v>
      </c>
      <c r="H1686" t="s">
        <v>36</v>
      </c>
      <c r="I1686" t="s">
        <v>37</v>
      </c>
      <c r="J1686" t="s">
        <v>37</v>
      </c>
      <c r="K1686" t="s">
        <v>37</v>
      </c>
      <c r="L1686" t="s">
        <v>50</v>
      </c>
      <c r="M1686" t="s">
        <v>34</v>
      </c>
      <c r="N1686" t="s">
        <v>37</v>
      </c>
      <c r="O1686" t="s">
        <v>34</v>
      </c>
      <c r="P1686" t="s">
        <v>37</v>
      </c>
      <c r="Q1686" t="s">
        <v>34</v>
      </c>
      <c r="R1686" t="s">
        <v>37</v>
      </c>
      <c r="S1686" t="s">
        <v>37</v>
      </c>
      <c r="T1686" t="s">
        <v>37</v>
      </c>
      <c r="U1686" t="s">
        <v>46</v>
      </c>
      <c r="V1686" t="s">
        <v>34</v>
      </c>
      <c r="W1686" t="s">
        <v>51</v>
      </c>
      <c r="X1686">
        <v>95.7</v>
      </c>
      <c r="Y1686">
        <v>1451.1</v>
      </c>
      <c r="Z1686">
        <v>0</v>
      </c>
      <c r="AA1686">
        <v>0</v>
      </c>
      <c r="AB1686">
        <v>149.55000000000001</v>
      </c>
      <c r="AC1686">
        <v>1600.65</v>
      </c>
      <c r="AD1686" t="s">
        <v>41</v>
      </c>
      <c r="AE1686" t="s">
        <v>42</v>
      </c>
      <c r="AF1686" t="s">
        <v>42</v>
      </c>
      <c r="AG1686">
        <f t="shared" si="52"/>
        <v>0</v>
      </c>
      <c r="AH1686" t="str" cm="1">
        <f t="array" ref="AH1686">_xlfn.IFS(
X1686&lt;=20, "&lt;20",
AND(X1686&gt;=20, X1686&lt;50), "20-50",
AND(X1686&gt;=50, X1686&lt;100), "50-100",
X1686&gt;=100, "&gt;100"
)</f>
        <v>50-100</v>
      </c>
      <c r="AI1686">
        <f t="shared" si="53"/>
        <v>0</v>
      </c>
      <c r="AJ1686" t="str" cm="1">
        <f t="array" ref="AJ1686">_xlfn.IFS(
C1686&lt;=20, "&lt;20",
AND(C1686&gt;=20, C1686&lt;35), "20-35",
AND(C1686&gt;=35, C1686&lt;50), "35-50",
C1686&gt;=50, "50-100"
)</f>
        <v>20-35</v>
      </c>
      <c r="AK1686" t="str" cm="1">
        <f t="array" ref="AK1686">_xlfn.IFS(
G1686&lt;6, "&lt;6",
AND(G1686&gt;=6, G1686&lt;12), "6-12",
AND(G1686&gt;=12, G1686&lt;18), "12-18",  AND(G1686&gt;=18, G1686&lt;24), "18-24", G1686&gt;=24, "24-36")</f>
        <v>12-18</v>
      </c>
    </row>
    <row r="1687" spans="1:37" x14ac:dyDescent="0.3">
      <c r="A1687" t="s">
        <v>1787</v>
      </c>
      <c r="B1687" t="s">
        <v>44</v>
      </c>
      <c r="C1687">
        <v>61</v>
      </c>
      <c r="D1687" t="s">
        <v>34</v>
      </c>
      <c r="E1687" t="s">
        <v>335</v>
      </c>
      <c r="F1687">
        <v>13</v>
      </c>
      <c r="G1687">
        <v>36</v>
      </c>
      <c r="H1687" t="s">
        <v>36</v>
      </c>
      <c r="I1687" t="s">
        <v>37</v>
      </c>
      <c r="J1687" t="s">
        <v>37</v>
      </c>
      <c r="K1687" t="s">
        <v>34</v>
      </c>
      <c r="L1687" t="s">
        <v>34</v>
      </c>
      <c r="M1687" t="s">
        <v>34</v>
      </c>
      <c r="N1687" t="s">
        <v>34</v>
      </c>
      <c r="O1687" t="s">
        <v>34</v>
      </c>
      <c r="P1687" t="s">
        <v>34</v>
      </c>
      <c r="Q1687" t="s">
        <v>34</v>
      </c>
      <c r="R1687" t="s">
        <v>34</v>
      </c>
      <c r="S1687" t="s">
        <v>34</v>
      </c>
      <c r="T1687" t="s">
        <v>34</v>
      </c>
      <c r="U1687" t="s">
        <v>67</v>
      </c>
      <c r="V1687" t="s">
        <v>34</v>
      </c>
      <c r="W1687" t="s">
        <v>40</v>
      </c>
      <c r="X1687">
        <v>25.75</v>
      </c>
      <c r="Y1687">
        <v>1864.2</v>
      </c>
      <c r="Z1687">
        <v>0</v>
      </c>
      <c r="AA1687">
        <v>0</v>
      </c>
      <c r="AB1687">
        <v>2882.88</v>
      </c>
      <c r="AC1687">
        <v>4747.08</v>
      </c>
      <c r="AD1687" t="s">
        <v>41</v>
      </c>
      <c r="AE1687" t="s">
        <v>42</v>
      </c>
      <c r="AF1687" t="s">
        <v>42</v>
      </c>
      <c r="AG1687">
        <f t="shared" si="52"/>
        <v>0</v>
      </c>
      <c r="AH1687" t="str" cm="1">
        <f t="array" ref="AH1687">_xlfn.IFS(
X1687&lt;=20, "&lt;20",
AND(X1687&gt;=20, X1687&lt;50), "20-50",
AND(X1687&gt;=50, X1687&lt;100), "50-100",
X1687&gt;=100, "&gt;100"
)</f>
        <v>20-50</v>
      </c>
      <c r="AI1687">
        <f t="shared" si="53"/>
        <v>0</v>
      </c>
      <c r="AJ1687" t="str" cm="1">
        <f t="array" ref="AJ1687">_xlfn.IFS(
C1687&lt;=20, "&lt;20",
AND(C1687&gt;=20, C1687&lt;35), "20-35",
AND(C1687&gt;=35, C1687&lt;50), "35-50",
C1687&gt;=50, "50-100"
)</f>
        <v>50-100</v>
      </c>
      <c r="AK1687" t="str" cm="1">
        <f t="array" ref="AK1687">_xlfn.IFS(
G1687&lt;6, "&lt;6",
AND(G1687&gt;=6, G1687&lt;12), "6-12",
AND(G1687&gt;=12, G1687&lt;18), "12-18",  AND(G1687&gt;=18, G1687&lt;24), "18-24", G1687&gt;=24, "24-36")</f>
        <v>24-36</v>
      </c>
    </row>
    <row r="1688" spans="1:37" x14ac:dyDescent="0.3">
      <c r="A1688" t="s">
        <v>1788</v>
      </c>
      <c r="B1688" t="s">
        <v>44</v>
      </c>
      <c r="C1688">
        <v>34</v>
      </c>
      <c r="D1688" t="s">
        <v>37</v>
      </c>
      <c r="E1688" t="s">
        <v>48</v>
      </c>
      <c r="F1688">
        <v>13</v>
      </c>
      <c r="G1688">
        <v>8</v>
      </c>
      <c r="H1688" t="s">
        <v>36</v>
      </c>
      <c r="I1688" t="s">
        <v>37</v>
      </c>
      <c r="J1688" t="s">
        <v>37</v>
      </c>
      <c r="K1688" t="s">
        <v>34</v>
      </c>
      <c r="L1688" t="s">
        <v>34</v>
      </c>
      <c r="M1688" t="s">
        <v>34</v>
      </c>
      <c r="N1688" t="s">
        <v>34</v>
      </c>
      <c r="O1688" t="s">
        <v>34</v>
      </c>
      <c r="P1688" t="s">
        <v>34</v>
      </c>
      <c r="Q1688" t="s">
        <v>34</v>
      </c>
      <c r="R1688" t="s">
        <v>34</v>
      </c>
      <c r="S1688" t="s">
        <v>34</v>
      </c>
      <c r="T1688" t="s">
        <v>34</v>
      </c>
      <c r="U1688" t="s">
        <v>67</v>
      </c>
      <c r="V1688" t="s">
        <v>34</v>
      </c>
      <c r="W1688" t="s">
        <v>51</v>
      </c>
      <c r="X1688">
        <v>24.3</v>
      </c>
      <c r="Y1688">
        <v>821.6</v>
      </c>
      <c r="Z1688">
        <v>0</v>
      </c>
      <c r="AA1688">
        <v>0</v>
      </c>
      <c r="AB1688">
        <v>660.1</v>
      </c>
      <c r="AC1688">
        <v>1481.7</v>
      </c>
      <c r="AD1688" t="s">
        <v>41</v>
      </c>
      <c r="AE1688" t="s">
        <v>42</v>
      </c>
      <c r="AF1688" t="s">
        <v>42</v>
      </c>
      <c r="AG1688">
        <f t="shared" si="52"/>
        <v>0</v>
      </c>
      <c r="AH1688" t="str" cm="1">
        <f t="array" ref="AH1688">_xlfn.IFS(
X1688&lt;=20, "&lt;20",
AND(X1688&gt;=20, X1688&lt;50), "20-50",
AND(X1688&gt;=50, X1688&lt;100), "50-100",
X1688&gt;=100, "&gt;100"
)</f>
        <v>20-50</v>
      </c>
      <c r="AI1688">
        <f t="shared" si="53"/>
        <v>0</v>
      </c>
      <c r="AJ1688" t="str" cm="1">
        <f t="array" ref="AJ1688">_xlfn.IFS(
C1688&lt;=20, "&lt;20",
AND(C1688&gt;=20, C1688&lt;35), "20-35",
AND(C1688&gt;=35, C1688&lt;50), "35-50",
C1688&gt;=50, "50-100"
)</f>
        <v>20-35</v>
      </c>
      <c r="AK1688" t="str" cm="1">
        <f t="array" ref="AK1688">_xlfn.IFS(
G1688&lt;6, "&lt;6",
AND(G1688&gt;=6, G1688&lt;12), "6-12",
AND(G1688&gt;=12, G1688&lt;18), "12-18",  AND(G1688&gt;=18, G1688&lt;24), "18-24", G1688&gt;=24, "24-36")</f>
        <v>6-12</v>
      </c>
    </row>
    <row r="1689" spans="1:37" x14ac:dyDescent="0.3">
      <c r="A1689" t="s">
        <v>1789</v>
      </c>
      <c r="B1689" t="s">
        <v>33</v>
      </c>
      <c r="C1689">
        <v>51</v>
      </c>
      <c r="D1689" t="s">
        <v>37</v>
      </c>
      <c r="E1689" t="s">
        <v>335</v>
      </c>
      <c r="F1689">
        <v>11</v>
      </c>
      <c r="G1689">
        <v>13</v>
      </c>
      <c r="H1689" t="s">
        <v>70</v>
      </c>
      <c r="I1689" t="s">
        <v>37</v>
      </c>
      <c r="J1689" t="s">
        <v>37</v>
      </c>
      <c r="K1689" t="s">
        <v>37</v>
      </c>
      <c r="L1689" t="s">
        <v>72</v>
      </c>
      <c r="M1689" t="s">
        <v>34</v>
      </c>
      <c r="N1689" t="s">
        <v>34</v>
      </c>
      <c r="O1689" t="s">
        <v>37</v>
      </c>
      <c r="P1689" t="s">
        <v>34</v>
      </c>
      <c r="Q1689" t="s">
        <v>34</v>
      </c>
      <c r="R1689" t="s">
        <v>34</v>
      </c>
      <c r="S1689" t="s">
        <v>34</v>
      </c>
      <c r="T1689" t="s">
        <v>37</v>
      </c>
      <c r="U1689" t="s">
        <v>39</v>
      </c>
      <c r="V1689" t="s">
        <v>34</v>
      </c>
      <c r="W1689" t="s">
        <v>51</v>
      </c>
      <c r="X1689">
        <v>54.9</v>
      </c>
      <c r="Y1689">
        <v>2614.1</v>
      </c>
      <c r="Z1689">
        <v>0</v>
      </c>
      <c r="AA1689">
        <v>0</v>
      </c>
      <c r="AB1689">
        <v>516.5</v>
      </c>
      <c r="AC1689">
        <v>3130.6</v>
      </c>
      <c r="AD1689" t="s">
        <v>41</v>
      </c>
      <c r="AE1689" t="s">
        <v>42</v>
      </c>
      <c r="AF1689" t="s">
        <v>42</v>
      </c>
      <c r="AG1689">
        <f t="shared" si="52"/>
        <v>0</v>
      </c>
      <c r="AH1689" t="str" cm="1">
        <f t="array" ref="AH1689">_xlfn.IFS(
X1689&lt;=20, "&lt;20",
AND(X1689&gt;=20, X1689&lt;50), "20-50",
AND(X1689&gt;=50, X1689&lt;100), "50-100",
X1689&gt;=100, "&gt;100"
)</f>
        <v>50-100</v>
      </c>
      <c r="AI1689">
        <f t="shared" si="53"/>
        <v>0</v>
      </c>
      <c r="AJ1689" t="str" cm="1">
        <f t="array" ref="AJ1689">_xlfn.IFS(
C1689&lt;=20, "&lt;20",
AND(C1689&gt;=20, C1689&lt;35), "20-35",
AND(C1689&gt;=35, C1689&lt;50), "35-50",
C1689&gt;=50, "50-100"
)</f>
        <v>50-100</v>
      </c>
      <c r="AK1689" t="str" cm="1">
        <f t="array" ref="AK1689">_xlfn.IFS(
G1689&lt;6, "&lt;6",
AND(G1689&gt;=6, G1689&lt;12), "6-12",
AND(G1689&gt;=12, G1689&lt;18), "12-18",  AND(G1689&gt;=18, G1689&lt;24), "18-24", G1689&gt;=24, "24-36")</f>
        <v>12-18</v>
      </c>
    </row>
    <row r="1690" spans="1:37" x14ac:dyDescent="0.3">
      <c r="A1690" t="s">
        <v>1790</v>
      </c>
      <c r="B1690" t="s">
        <v>44</v>
      </c>
      <c r="C1690">
        <v>58</v>
      </c>
      <c r="D1690" t="s">
        <v>34</v>
      </c>
      <c r="E1690" t="s">
        <v>61</v>
      </c>
      <c r="F1690">
        <v>2</v>
      </c>
      <c r="G1690">
        <v>9</v>
      </c>
      <c r="H1690" t="s">
        <v>49</v>
      </c>
      <c r="I1690" t="s">
        <v>37</v>
      </c>
      <c r="J1690" t="s">
        <v>34</v>
      </c>
      <c r="K1690" t="s">
        <v>37</v>
      </c>
      <c r="L1690" t="s">
        <v>50</v>
      </c>
      <c r="M1690" t="s">
        <v>34</v>
      </c>
      <c r="N1690" t="s">
        <v>34</v>
      </c>
      <c r="O1690" t="s">
        <v>34</v>
      </c>
      <c r="P1690" t="s">
        <v>34</v>
      </c>
      <c r="Q1690" t="s">
        <v>37</v>
      </c>
      <c r="R1690" t="s">
        <v>34</v>
      </c>
      <c r="S1690" t="s">
        <v>34</v>
      </c>
      <c r="T1690" t="s">
        <v>34</v>
      </c>
      <c r="U1690" t="s">
        <v>46</v>
      </c>
      <c r="V1690" t="s">
        <v>37</v>
      </c>
      <c r="W1690" t="s">
        <v>51</v>
      </c>
      <c r="X1690">
        <v>79.5</v>
      </c>
      <c r="Y1690">
        <v>79.5</v>
      </c>
      <c r="Z1690">
        <v>0</v>
      </c>
      <c r="AA1690">
        <v>0</v>
      </c>
      <c r="AB1690">
        <v>48.97</v>
      </c>
      <c r="AC1690">
        <v>128.47</v>
      </c>
      <c r="AD1690" t="s">
        <v>52</v>
      </c>
      <c r="AE1690" t="s">
        <v>104</v>
      </c>
      <c r="AF1690" t="s">
        <v>105</v>
      </c>
      <c r="AG1690">
        <f t="shared" si="52"/>
        <v>1</v>
      </c>
      <c r="AH1690" t="str" cm="1">
        <f t="array" ref="AH1690">_xlfn.IFS(
X1690&lt;=20, "&lt;20",
AND(X1690&gt;=20, X1690&lt;50), "20-50",
AND(X1690&gt;=50, X1690&lt;100), "50-100",
X1690&gt;=100, "&gt;100"
)</f>
        <v>50-100</v>
      </c>
      <c r="AI1690">
        <f t="shared" si="53"/>
        <v>0</v>
      </c>
      <c r="AJ1690" t="str" cm="1">
        <f t="array" ref="AJ1690">_xlfn.IFS(
C1690&lt;=20, "&lt;20",
AND(C1690&gt;=20, C1690&lt;35), "20-35",
AND(C1690&gt;=35, C1690&lt;50), "35-50",
C1690&gt;=50, "50-100"
)</f>
        <v>50-100</v>
      </c>
      <c r="AK1690" t="str" cm="1">
        <f t="array" ref="AK1690">_xlfn.IFS(
G1690&lt;6, "&lt;6",
AND(G1690&gt;=6, G1690&lt;12), "6-12",
AND(G1690&gt;=12, G1690&lt;18), "12-18",  AND(G1690&gt;=18, G1690&lt;24), "18-24", G1690&gt;=24, "24-36")</f>
        <v>6-12</v>
      </c>
    </row>
    <row r="1691" spans="1:37" x14ac:dyDescent="0.3">
      <c r="A1691" t="s">
        <v>1791</v>
      </c>
      <c r="B1691" t="s">
        <v>33</v>
      </c>
      <c r="C1691">
        <v>82</v>
      </c>
      <c r="D1691" t="s">
        <v>34</v>
      </c>
      <c r="E1691" t="s">
        <v>82</v>
      </c>
      <c r="F1691">
        <v>5</v>
      </c>
      <c r="G1691">
        <v>14</v>
      </c>
      <c r="H1691" t="s">
        <v>36</v>
      </c>
      <c r="I1691" t="s">
        <v>37</v>
      </c>
      <c r="J1691" t="s">
        <v>37</v>
      </c>
      <c r="K1691" t="s">
        <v>37</v>
      </c>
      <c r="L1691" t="s">
        <v>50</v>
      </c>
      <c r="M1691" t="s">
        <v>34</v>
      </c>
      <c r="N1691" t="s">
        <v>34</v>
      </c>
      <c r="O1691" t="s">
        <v>34</v>
      </c>
      <c r="P1691" t="s">
        <v>34</v>
      </c>
      <c r="Q1691" t="s">
        <v>34</v>
      </c>
      <c r="R1691" t="s">
        <v>34</v>
      </c>
      <c r="S1691" t="s">
        <v>34</v>
      </c>
      <c r="T1691" t="s">
        <v>37</v>
      </c>
      <c r="U1691" t="s">
        <v>46</v>
      </c>
      <c r="V1691" t="s">
        <v>37</v>
      </c>
      <c r="W1691" t="s">
        <v>40</v>
      </c>
      <c r="X1691">
        <v>75.45</v>
      </c>
      <c r="Y1691">
        <v>158.4</v>
      </c>
      <c r="Z1691">
        <v>0</v>
      </c>
      <c r="AA1691">
        <v>0</v>
      </c>
      <c r="AB1691">
        <v>46.92</v>
      </c>
      <c r="AC1691">
        <v>205.32</v>
      </c>
      <c r="AD1691" t="s">
        <v>52</v>
      </c>
      <c r="AE1691" t="s">
        <v>100</v>
      </c>
      <c r="AF1691" t="s">
        <v>101</v>
      </c>
      <c r="AG1691">
        <f t="shared" si="52"/>
        <v>1</v>
      </c>
      <c r="AH1691" t="str" cm="1">
        <f t="array" ref="AH1691">_xlfn.IFS(
X1691&lt;=20, "&lt;20",
AND(X1691&gt;=20, X1691&lt;50), "20-50",
AND(X1691&gt;=50, X1691&lt;100), "50-100",
X1691&gt;=100, "&gt;100"
)</f>
        <v>50-100</v>
      </c>
      <c r="AI1691">
        <f t="shared" si="53"/>
        <v>0</v>
      </c>
      <c r="AJ1691" t="str" cm="1">
        <f t="array" ref="AJ1691">_xlfn.IFS(
C1691&lt;=20, "&lt;20",
AND(C1691&gt;=20, C1691&lt;35), "20-35",
AND(C1691&gt;=35, C1691&lt;50), "35-50",
C1691&gt;=50, "50-100"
)</f>
        <v>50-100</v>
      </c>
      <c r="AK1691" t="str" cm="1">
        <f t="array" ref="AK1691">_xlfn.IFS(
G1691&lt;6, "&lt;6",
AND(G1691&gt;=6, G1691&lt;12), "6-12",
AND(G1691&gt;=12, G1691&lt;18), "12-18",  AND(G1691&gt;=18, G1691&lt;24), "18-24", G1691&gt;=24, "24-36")</f>
        <v>12-18</v>
      </c>
    </row>
    <row r="1692" spans="1:37" x14ac:dyDescent="0.3">
      <c r="A1692" t="s">
        <v>1792</v>
      </c>
      <c r="B1692" t="s">
        <v>44</v>
      </c>
      <c r="C1692">
        <v>25</v>
      </c>
      <c r="D1692" t="s">
        <v>37</v>
      </c>
      <c r="E1692" t="s">
        <v>164</v>
      </c>
      <c r="F1692">
        <v>11</v>
      </c>
      <c r="G1692">
        <v>10</v>
      </c>
      <c r="H1692" t="s">
        <v>36</v>
      </c>
      <c r="I1692" t="s">
        <v>37</v>
      </c>
      <c r="J1692" t="s">
        <v>34</v>
      </c>
      <c r="K1692" t="s">
        <v>37</v>
      </c>
      <c r="L1692" t="s">
        <v>72</v>
      </c>
      <c r="M1692" t="s">
        <v>37</v>
      </c>
      <c r="N1692" t="s">
        <v>37</v>
      </c>
      <c r="O1692" t="s">
        <v>34</v>
      </c>
      <c r="P1692" t="s">
        <v>37</v>
      </c>
      <c r="Q1692" t="s">
        <v>37</v>
      </c>
      <c r="R1692" t="s">
        <v>37</v>
      </c>
      <c r="S1692" t="s">
        <v>37</v>
      </c>
      <c r="T1692" t="s">
        <v>37</v>
      </c>
      <c r="U1692" t="s">
        <v>67</v>
      </c>
      <c r="V1692" t="s">
        <v>34</v>
      </c>
      <c r="W1692" t="s">
        <v>51</v>
      </c>
      <c r="X1692">
        <v>78.45</v>
      </c>
      <c r="Y1692">
        <v>3126.45</v>
      </c>
      <c r="Z1692">
        <v>0</v>
      </c>
      <c r="AA1692">
        <v>0</v>
      </c>
      <c r="AB1692">
        <v>1323.89</v>
      </c>
      <c r="AC1692">
        <v>4450.34</v>
      </c>
      <c r="AD1692" t="s">
        <v>41</v>
      </c>
      <c r="AE1692" t="s">
        <v>42</v>
      </c>
      <c r="AF1692" t="s">
        <v>42</v>
      </c>
      <c r="AG1692">
        <f t="shared" si="52"/>
        <v>0</v>
      </c>
      <c r="AH1692" t="str" cm="1">
        <f t="array" ref="AH1692">_xlfn.IFS(
X1692&lt;=20, "&lt;20",
AND(X1692&gt;=20, X1692&lt;50), "20-50",
AND(X1692&gt;=50, X1692&lt;100), "50-100",
X1692&gt;=100, "&gt;100"
)</f>
        <v>50-100</v>
      </c>
      <c r="AI1692">
        <f t="shared" si="53"/>
        <v>0</v>
      </c>
      <c r="AJ1692" t="str" cm="1">
        <f t="array" ref="AJ1692">_xlfn.IFS(
C1692&lt;=20, "&lt;20",
AND(C1692&gt;=20, C1692&lt;35), "20-35",
AND(C1692&gt;=35, C1692&lt;50), "35-50",
C1692&gt;=50, "50-100"
)</f>
        <v>20-35</v>
      </c>
      <c r="AK1692" t="str" cm="1">
        <f t="array" ref="AK1692">_xlfn.IFS(
G1692&lt;6, "&lt;6",
AND(G1692&gt;=6, G1692&lt;12), "6-12",
AND(G1692&gt;=12, G1692&lt;18), "12-18",  AND(G1692&gt;=18, G1692&lt;24), "18-24", G1692&gt;=24, "24-36")</f>
        <v>6-12</v>
      </c>
    </row>
    <row r="1693" spans="1:37" x14ac:dyDescent="0.3">
      <c r="A1693" t="s">
        <v>1793</v>
      </c>
      <c r="B1693" t="s">
        <v>44</v>
      </c>
      <c r="C1693">
        <v>73</v>
      </c>
      <c r="D1693" t="s">
        <v>34</v>
      </c>
      <c r="E1693" t="s">
        <v>99</v>
      </c>
      <c r="F1693">
        <v>4</v>
      </c>
      <c r="G1693">
        <v>1</v>
      </c>
      <c r="H1693" t="s">
        <v>110</v>
      </c>
      <c r="I1693" t="s">
        <v>34</v>
      </c>
      <c r="J1693" t="s">
        <v>34</v>
      </c>
      <c r="K1693" t="s">
        <v>37</v>
      </c>
      <c r="L1693" t="s">
        <v>38</v>
      </c>
      <c r="M1693" t="s">
        <v>34</v>
      </c>
      <c r="N1693" t="s">
        <v>34</v>
      </c>
      <c r="O1693" t="s">
        <v>37</v>
      </c>
      <c r="P1693" t="s">
        <v>37</v>
      </c>
      <c r="Q1693" t="s">
        <v>37</v>
      </c>
      <c r="R1693" t="s">
        <v>37</v>
      </c>
      <c r="S1693" t="s">
        <v>34</v>
      </c>
      <c r="T1693" t="s">
        <v>37</v>
      </c>
      <c r="U1693" t="s">
        <v>39</v>
      </c>
      <c r="V1693" t="s">
        <v>37</v>
      </c>
      <c r="W1693" t="s">
        <v>51</v>
      </c>
      <c r="X1693">
        <v>54.6</v>
      </c>
      <c r="Y1693">
        <v>1803.7</v>
      </c>
      <c r="Z1693">
        <v>0</v>
      </c>
      <c r="AA1693">
        <v>0</v>
      </c>
      <c r="AB1693">
        <v>0</v>
      </c>
      <c r="AC1693">
        <v>1803.7</v>
      </c>
      <c r="AD1693" t="s">
        <v>41</v>
      </c>
      <c r="AE1693" t="s">
        <v>42</v>
      </c>
      <c r="AF1693" t="s">
        <v>42</v>
      </c>
      <c r="AG1693">
        <f t="shared" si="52"/>
        <v>0</v>
      </c>
      <c r="AH1693" t="str" cm="1">
        <f t="array" ref="AH1693">_xlfn.IFS(
X1693&lt;=20, "&lt;20",
AND(X1693&gt;=20, X1693&lt;50), "20-50",
AND(X1693&gt;=50, X1693&lt;100), "50-100",
X1693&gt;=100, "&gt;100"
)</f>
        <v>50-100</v>
      </c>
      <c r="AI1693">
        <f t="shared" si="53"/>
        <v>0</v>
      </c>
      <c r="AJ1693" t="str" cm="1">
        <f t="array" ref="AJ1693">_xlfn.IFS(
C1693&lt;=20, "&lt;20",
AND(C1693&gt;=20, C1693&lt;35), "20-35",
AND(C1693&gt;=35, C1693&lt;50), "35-50",
C1693&gt;=50, "50-100"
)</f>
        <v>50-100</v>
      </c>
      <c r="AK1693" t="str" cm="1">
        <f t="array" ref="AK1693">_xlfn.IFS(
G1693&lt;6, "&lt;6",
AND(G1693&gt;=6, G1693&lt;12), "6-12",
AND(G1693&gt;=12, G1693&lt;18), "12-18",  AND(G1693&gt;=18, G1693&lt;24), "18-24", G1693&gt;=24, "24-36")</f>
        <v>&lt;6</v>
      </c>
    </row>
    <row r="1694" spans="1:37" x14ac:dyDescent="0.3">
      <c r="A1694" t="s">
        <v>1794</v>
      </c>
      <c r="B1694" t="s">
        <v>44</v>
      </c>
      <c r="C1694">
        <v>29</v>
      </c>
      <c r="D1694" t="s">
        <v>34</v>
      </c>
      <c r="E1694" t="s">
        <v>35</v>
      </c>
      <c r="F1694">
        <v>13</v>
      </c>
      <c r="G1694">
        <v>12</v>
      </c>
      <c r="H1694" t="s">
        <v>110</v>
      </c>
      <c r="I1694" t="s">
        <v>37</v>
      </c>
      <c r="J1694" t="s">
        <v>37</v>
      </c>
      <c r="K1694" t="s">
        <v>37</v>
      </c>
      <c r="L1694" t="s">
        <v>50</v>
      </c>
      <c r="M1694" t="s">
        <v>34</v>
      </c>
      <c r="N1694" t="s">
        <v>34</v>
      </c>
      <c r="O1694" t="s">
        <v>37</v>
      </c>
      <c r="P1694" t="s">
        <v>34</v>
      </c>
      <c r="Q1694" t="s">
        <v>37</v>
      </c>
      <c r="R1694" t="s">
        <v>37</v>
      </c>
      <c r="S1694" t="s">
        <v>37</v>
      </c>
      <c r="T1694" t="s">
        <v>37</v>
      </c>
      <c r="U1694" t="s">
        <v>46</v>
      </c>
      <c r="V1694" t="s">
        <v>37</v>
      </c>
      <c r="W1694" t="s">
        <v>51</v>
      </c>
      <c r="X1694">
        <v>99.25</v>
      </c>
      <c r="Y1694">
        <v>3777.15</v>
      </c>
      <c r="Z1694">
        <v>0</v>
      </c>
      <c r="AA1694">
        <v>0</v>
      </c>
      <c r="AB1694">
        <v>1188.26</v>
      </c>
      <c r="AC1694">
        <v>4965.41</v>
      </c>
      <c r="AD1694" t="s">
        <v>52</v>
      </c>
      <c r="AE1694" t="s">
        <v>53</v>
      </c>
      <c r="AF1694" t="s">
        <v>54</v>
      </c>
      <c r="AG1694">
        <f t="shared" si="52"/>
        <v>1</v>
      </c>
      <c r="AH1694" t="str" cm="1">
        <f t="array" ref="AH1694">_xlfn.IFS(
X1694&lt;=20, "&lt;20",
AND(X1694&gt;=20, X1694&lt;50), "20-50",
AND(X1694&gt;=50, X1694&lt;100), "50-100",
X1694&gt;=100, "&gt;100"
)</f>
        <v>50-100</v>
      </c>
      <c r="AI1694">
        <f t="shared" si="53"/>
        <v>0</v>
      </c>
      <c r="AJ1694" t="str" cm="1">
        <f t="array" ref="AJ1694">_xlfn.IFS(
C1694&lt;=20, "&lt;20",
AND(C1694&gt;=20, C1694&lt;35), "20-35",
AND(C1694&gt;=35, C1694&lt;50), "35-50",
C1694&gt;=50, "50-100"
)</f>
        <v>20-35</v>
      </c>
      <c r="AK1694" t="str" cm="1">
        <f t="array" ref="AK1694">_xlfn.IFS(
G1694&lt;6, "&lt;6",
AND(G1694&gt;=6, G1694&lt;12), "6-12",
AND(G1694&gt;=12, G1694&lt;18), "12-18",  AND(G1694&gt;=18, G1694&lt;24), "18-24", G1694&gt;=24, "24-36")</f>
        <v>12-18</v>
      </c>
    </row>
    <row r="1695" spans="1:37" x14ac:dyDescent="0.3">
      <c r="A1695" t="s">
        <v>1795</v>
      </c>
      <c r="B1695" t="s">
        <v>44</v>
      </c>
      <c r="C1695">
        <v>83</v>
      </c>
      <c r="D1695" t="s">
        <v>34</v>
      </c>
      <c r="E1695" t="s">
        <v>103</v>
      </c>
      <c r="F1695">
        <v>6</v>
      </c>
      <c r="G1695">
        <v>31</v>
      </c>
      <c r="H1695" t="s">
        <v>36</v>
      </c>
      <c r="I1695" t="s">
        <v>37</v>
      </c>
      <c r="J1695" t="s">
        <v>37</v>
      </c>
      <c r="K1695" t="s">
        <v>37</v>
      </c>
      <c r="L1695" t="s">
        <v>50</v>
      </c>
      <c r="M1695" t="s">
        <v>34</v>
      </c>
      <c r="N1695" t="s">
        <v>37</v>
      </c>
      <c r="O1695" t="s">
        <v>37</v>
      </c>
      <c r="P1695" t="s">
        <v>34</v>
      </c>
      <c r="Q1695" t="s">
        <v>37</v>
      </c>
      <c r="R1695" t="s">
        <v>37</v>
      </c>
      <c r="S1695" t="s">
        <v>37</v>
      </c>
      <c r="T1695" t="s">
        <v>37</v>
      </c>
      <c r="U1695" t="s">
        <v>39</v>
      </c>
      <c r="V1695" t="s">
        <v>37</v>
      </c>
      <c r="W1695" t="s">
        <v>51</v>
      </c>
      <c r="X1695">
        <v>104.35</v>
      </c>
      <c r="Y1695">
        <v>6339.45</v>
      </c>
      <c r="Z1695">
        <v>41.23</v>
      </c>
      <c r="AA1695">
        <v>0</v>
      </c>
      <c r="AB1695">
        <v>1377</v>
      </c>
      <c r="AC1695">
        <v>7675.22</v>
      </c>
      <c r="AD1695" t="s">
        <v>41</v>
      </c>
      <c r="AE1695" t="s">
        <v>42</v>
      </c>
      <c r="AF1695" t="s">
        <v>42</v>
      </c>
      <c r="AG1695">
        <f t="shared" si="52"/>
        <v>0</v>
      </c>
      <c r="AH1695" t="str" cm="1">
        <f t="array" ref="AH1695">_xlfn.IFS(
X1695&lt;=20, "&lt;20",
AND(X1695&gt;=20, X1695&lt;50), "20-50",
AND(X1695&gt;=50, X1695&lt;100), "50-100",
X1695&gt;=100, "&gt;100"
)</f>
        <v>&gt;100</v>
      </c>
      <c r="AI1695">
        <f t="shared" si="53"/>
        <v>0</v>
      </c>
      <c r="AJ1695" t="str" cm="1">
        <f t="array" ref="AJ1695">_xlfn.IFS(
C1695&lt;=20, "&lt;20",
AND(C1695&gt;=20, C1695&lt;35), "20-35",
AND(C1695&gt;=35, C1695&lt;50), "35-50",
C1695&gt;=50, "50-100"
)</f>
        <v>50-100</v>
      </c>
      <c r="AK1695" t="str" cm="1">
        <f t="array" ref="AK1695">_xlfn.IFS(
G1695&lt;6, "&lt;6",
AND(G1695&gt;=6, G1695&lt;12), "6-12",
AND(G1695&gt;=12, G1695&lt;18), "12-18",  AND(G1695&gt;=18, G1695&lt;24), "18-24", G1695&gt;=24, "24-36")</f>
        <v>24-36</v>
      </c>
    </row>
    <row r="1696" spans="1:37" x14ac:dyDescent="0.3">
      <c r="A1696" t="s">
        <v>1796</v>
      </c>
      <c r="B1696" t="s">
        <v>33</v>
      </c>
      <c r="C1696">
        <v>30</v>
      </c>
      <c r="D1696" t="s">
        <v>37</v>
      </c>
      <c r="E1696" t="s">
        <v>87</v>
      </c>
      <c r="F1696">
        <v>15</v>
      </c>
      <c r="G1696">
        <v>9</v>
      </c>
      <c r="H1696" t="s">
        <v>36</v>
      </c>
      <c r="I1696" t="s">
        <v>37</v>
      </c>
      <c r="J1696" t="s">
        <v>37</v>
      </c>
      <c r="K1696" t="s">
        <v>37</v>
      </c>
      <c r="L1696" t="s">
        <v>72</v>
      </c>
      <c r="M1696" t="s">
        <v>34</v>
      </c>
      <c r="N1696" t="s">
        <v>34</v>
      </c>
      <c r="O1696" t="s">
        <v>34</v>
      </c>
      <c r="P1696" t="s">
        <v>37</v>
      </c>
      <c r="Q1696" t="s">
        <v>34</v>
      </c>
      <c r="R1696" t="s">
        <v>34</v>
      </c>
      <c r="S1696" t="s">
        <v>34</v>
      </c>
      <c r="T1696" t="s">
        <v>37</v>
      </c>
      <c r="U1696" t="s">
        <v>39</v>
      </c>
      <c r="V1696" t="s">
        <v>37</v>
      </c>
      <c r="W1696" t="s">
        <v>40</v>
      </c>
      <c r="X1696">
        <v>55.1</v>
      </c>
      <c r="Y1696">
        <v>1466.1</v>
      </c>
      <c r="Z1696">
        <v>0</v>
      </c>
      <c r="AA1696">
        <v>0</v>
      </c>
      <c r="AB1696">
        <v>1177.5</v>
      </c>
      <c r="AC1696">
        <v>2643.6</v>
      </c>
      <c r="AD1696" t="s">
        <v>41</v>
      </c>
      <c r="AE1696" t="s">
        <v>42</v>
      </c>
      <c r="AF1696" t="s">
        <v>42</v>
      </c>
      <c r="AG1696">
        <f t="shared" si="52"/>
        <v>0</v>
      </c>
      <c r="AH1696" t="str" cm="1">
        <f t="array" ref="AH1696">_xlfn.IFS(
X1696&lt;=20, "&lt;20",
AND(X1696&gt;=20, X1696&lt;50), "20-50",
AND(X1696&gt;=50, X1696&lt;100), "50-100",
X1696&gt;=100, "&gt;100"
)</f>
        <v>50-100</v>
      </c>
      <c r="AI1696">
        <f t="shared" si="53"/>
        <v>0</v>
      </c>
      <c r="AJ1696" t="str" cm="1">
        <f t="array" ref="AJ1696">_xlfn.IFS(
C1696&lt;=20, "&lt;20",
AND(C1696&gt;=20, C1696&lt;35), "20-35",
AND(C1696&gt;=35, C1696&lt;50), "35-50",
C1696&gt;=50, "50-100"
)</f>
        <v>20-35</v>
      </c>
      <c r="AK1696" t="str" cm="1">
        <f t="array" ref="AK1696">_xlfn.IFS(
G1696&lt;6, "&lt;6",
AND(G1696&gt;=6, G1696&lt;12), "6-12",
AND(G1696&gt;=12, G1696&lt;18), "12-18",  AND(G1696&gt;=18, G1696&lt;24), "18-24", G1696&gt;=24, "24-36")</f>
        <v>6-12</v>
      </c>
    </row>
    <row r="1697" spans="1:37" x14ac:dyDescent="0.3">
      <c r="A1697" t="s">
        <v>1797</v>
      </c>
      <c r="B1697" t="s">
        <v>44</v>
      </c>
      <c r="C1697">
        <v>21</v>
      </c>
      <c r="D1697" t="s">
        <v>37</v>
      </c>
      <c r="E1697" t="s">
        <v>164</v>
      </c>
      <c r="F1697">
        <v>7</v>
      </c>
      <c r="G1697">
        <v>7</v>
      </c>
      <c r="H1697" t="s">
        <v>49</v>
      </c>
      <c r="I1697" t="s">
        <v>37</v>
      </c>
      <c r="J1697" t="s">
        <v>34</v>
      </c>
      <c r="K1697" t="s">
        <v>34</v>
      </c>
      <c r="L1697" t="s">
        <v>34</v>
      </c>
      <c r="M1697" t="s">
        <v>34</v>
      </c>
      <c r="N1697" t="s">
        <v>34</v>
      </c>
      <c r="O1697" t="s">
        <v>34</v>
      </c>
      <c r="P1697" t="s">
        <v>34</v>
      </c>
      <c r="Q1697" t="s">
        <v>34</v>
      </c>
      <c r="R1697" t="s">
        <v>34</v>
      </c>
      <c r="S1697" t="s">
        <v>34</v>
      </c>
      <c r="T1697" t="s">
        <v>34</v>
      </c>
      <c r="U1697" t="s">
        <v>67</v>
      </c>
      <c r="V1697" t="s">
        <v>34</v>
      </c>
      <c r="W1697" t="s">
        <v>40</v>
      </c>
      <c r="X1697">
        <v>20</v>
      </c>
      <c r="Y1697">
        <v>200</v>
      </c>
      <c r="Z1697">
        <v>0</v>
      </c>
      <c r="AA1697">
        <v>0</v>
      </c>
      <c r="AB1697">
        <v>200.5</v>
      </c>
      <c r="AC1697">
        <v>400.5</v>
      </c>
      <c r="AD1697" t="s">
        <v>41</v>
      </c>
      <c r="AE1697" t="s">
        <v>42</v>
      </c>
      <c r="AF1697" t="s">
        <v>42</v>
      </c>
      <c r="AG1697">
        <f t="shared" si="52"/>
        <v>0</v>
      </c>
      <c r="AH1697" t="str" cm="1">
        <f t="array" ref="AH1697">_xlfn.IFS(
X1697&lt;=20, "&lt;20",
AND(X1697&gt;=20, X1697&lt;50), "20-50",
AND(X1697&gt;=50, X1697&lt;100), "50-100",
X1697&gt;=100, "&gt;100"
)</f>
        <v>&lt;20</v>
      </c>
      <c r="AI1697">
        <f t="shared" si="53"/>
        <v>0</v>
      </c>
      <c r="AJ1697" t="str" cm="1">
        <f t="array" ref="AJ1697">_xlfn.IFS(
C1697&lt;=20, "&lt;20",
AND(C1697&gt;=20, C1697&lt;35), "20-35",
AND(C1697&gt;=35, C1697&lt;50), "35-50",
C1697&gt;=50, "50-100"
)</f>
        <v>20-35</v>
      </c>
      <c r="AK1697" t="str" cm="1">
        <f t="array" ref="AK1697">_xlfn.IFS(
G1697&lt;6, "&lt;6",
AND(G1697&gt;=6, G1697&lt;12), "6-12",
AND(G1697&gt;=12, G1697&lt;18), "12-18",  AND(G1697&gt;=18, G1697&lt;24), "18-24", G1697&gt;=24, "24-36")</f>
        <v>6-12</v>
      </c>
    </row>
    <row r="1698" spans="1:37" x14ac:dyDescent="0.3">
      <c r="A1698" t="s">
        <v>1798</v>
      </c>
      <c r="B1698" t="s">
        <v>44</v>
      </c>
      <c r="C1698">
        <v>28</v>
      </c>
      <c r="D1698" t="s">
        <v>37</v>
      </c>
      <c r="E1698" t="s">
        <v>87</v>
      </c>
      <c r="F1698">
        <v>15</v>
      </c>
      <c r="G1698">
        <v>24</v>
      </c>
      <c r="H1698" t="s">
        <v>66</v>
      </c>
      <c r="I1698" t="s">
        <v>37</v>
      </c>
      <c r="J1698" t="s">
        <v>34</v>
      </c>
      <c r="K1698" t="s">
        <v>37</v>
      </c>
      <c r="L1698" t="s">
        <v>50</v>
      </c>
      <c r="M1698" t="s">
        <v>37</v>
      </c>
      <c r="N1698" t="s">
        <v>37</v>
      </c>
      <c r="O1698" t="s">
        <v>37</v>
      </c>
      <c r="P1698" t="s">
        <v>37</v>
      </c>
      <c r="Q1698" t="s">
        <v>34</v>
      </c>
      <c r="R1698" t="s">
        <v>37</v>
      </c>
      <c r="S1698" t="s">
        <v>37</v>
      </c>
      <c r="T1698" t="s">
        <v>37</v>
      </c>
      <c r="U1698" t="s">
        <v>67</v>
      </c>
      <c r="V1698" t="s">
        <v>34</v>
      </c>
      <c r="W1698" t="s">
        <v>40</v>
      </c>
      <c r="X1698">
        <v>101</v>
      </c>
      <c r="Y1698">
        <v>7085.5</v>
      </c>
      <c r="Z1698">
        <v>0</v>
      </c>
      <c r="AA1698">
        <v>0</v>
      </c>
      <c r="AB1698">
        <v>2873.5</v>
      </c>
      <c r="AC1698">
        <v>9959</v>
      </c>
      <c r="AD1698" t="s">
        <v>41</v>
      </c>
      <c r="AE1698" t="s">
        <v>42</v>
      </c>
      <c r="AF1698" t="s">
        <v>42</v>
      </c>
      <c r="AG1698">
        <f t="shared" si="52"/>
        <v>0</v>
      </c>
      <c r="AH1698" t="str" cm="1">
        <f t="array" ref="AH1698">_xlfn.IFS(
X1698&lt;=20, "&lt;20",
AND(X1698&gt;=20, X1698&lt;50), "20-50",
AND(X1698&gt;=50, X1698&lt;100), "50-100",
X1698&gt;=100, "&gt;100"
)</f>
        <v>&gt;100</v>
      </c>
      <c r="AI1698">
        <f t="shared" si="53"/>
        <v>0</v>
      </c>
      <c r="AJ1698" t="str" cm="1">
        <f t="array" ref="AJ1698">_xlfn.IFS(
C1698&lt;=20, "&lt;20",
AND(C1698&gt;=20, C1698&lt;35), "20-35",
AND(C1698&gt;=35, C1698&lt;50), "35-50",
C1698&gt;=50, "50-100"
)</f>
        <v>20-35</v>
      </c>
      <c r="AK1698" t="str" cm="1">
        <f t="array" ref="AK1698">_xlfn.IFS(
G1698&lt;6, "&lt;6",
AND(G1698&gt;=6, G1698&lt;12), "6-12",
AND(G1698&gt;=12, G1698&lt;18), "12-18",  AND(G1698&gt;=18, G1698&lt;24), "18-24", G1698&gt;=24, "24-36")</f>
        <v>24-36</v>
      </c>
    </row>
    <row r="1699" spans="1:37" x14ac:dyDescent="0.3">
      <c r="A1699" t="s">
        <v>1799</v>
      </c>
      <c r="B1699" t="s">
        <v>44</v>
      </c>
      <c r="C1699">
        <v>38</v>
      </c>
      <c r="D1699" t="s">
        <v>34</v>
      </c>
      <c r="E1699" t="s">
        <v>103</v>
      </c>
      <c r="F1699">
        <v>9</v>
      </c>
      <c r="G1699">
        <v>36</v>
      </c>
      <c r="H1699" t="s">
        <v>36</v>
      </c>
      <c r="I1699" t="s">
        <v>37</v>
      </c>
      <c r="J1699" t="s">
        <v>37</v>
      </c>
      <c r="K1699" t="s">
        <v>37</v>
      </c>
      <c r="L1699" t="s">
        <v>50</v>
      </c>
      <c r="M1699" t="s">
        <v>37</v>
      </c>
      <c r="N1699" t="s">
        <v>34</v>
      </c>
      <c r="O1699" t="s">
        <v>37</v>
      </c>
      <c r="P1699" t="s">
        <v>37</v>
      </c>
      <c r="Q1699" t="s">
        <v>37</v>
      </c>
      <c r="R1699" t="s">
        <v>37</v>
      </c>
      <c r="S1699" t="s">
        <v>37</v>
      </c>
      <c r="T1699" t="s">
        <v>37</v>
      </c>
      <c r="U1699" t="s">
        <v>46</v>
      </c>
      <c r="V1699" t="s">
        <v>37</v>
      </c>
      <c r="W1699" t="s">
        <v>51</v>
      </c>
      <c r="X1699">
        <v>109.45</v>
      </c>
      <c r="Y1699">
        <v>6572.85</v>
      </c>
      <c r="Z1699">
        <v>0</v>
      </c>
      <c r="AA1699">
        <v>0</v>
      </c>
      <c r="AB1699">
        <v>275.39999999999998</v>
      </c>
      <c r="AC1699">
        <v>6848.25</v>
      </c>
      <c r="AD1699" t="s">
        <v>41</v>
      </c>
      <c r="AE1699" t="s">
        <v>42</v>
      </c>
      <c r="AF1699" t="s">
        <v>42</v>
      </c>
      <c r="AG1699">
        <f t="shared" si="52"/>
        <v>0</v>
      </c>
      <c r="AH1699" t="str" cm="1">
        <f t="array" ref="AH1699">_xlfn.IFS(
X1699&lt;=20, "&lt;20",
AND(X1699&gt;=20, X1699&lt;50), "20-50",
AND(X1699&gt;=50, X1699&lt;100), "50-100",
X1699&gt;=100, "&gt;100"
)</f>
        <v>&gt;100</v>
      </c>
      <c r="AI1699">
        <f t="shared" si="53"/>
        <v>0</v>
      </c>
      <c r="AJ1699" t="str" cm="1">
        <f t="array" ref="AJ1699">_xlfn.IFS(
C1699&lt;=20, "&lt;20",
AND(C1699&gt;=20, C1699&lt;35), "20-35",
AND(C1699&gt;=35, C1699&lt;50), "35-50",
C1699&gt;=50, "50-100"
)</f>
        <v>35-50</v>
      </c>
      <c r="AK1699" t="str" cm="1">
        <f t="array" ref="AK1699">_xlfn.IFS(
G1699&lt;6, "&lt;6",
AND(G1699&gt;=6, G1699&lt;12), "6-12",
AND(G1699&gt;=12, G1699&lt;18), "12-18",  AND(G1699&gt;=18, G1699&lt;24), "18-24", G1699&gt;=24, "24-36")</f>
        <v>24-36</v>
      </c>
    </row>
    <row r="1700" spans="1:37" x14ac:dyDescent="0.3">
      <c r="A1700" t="s">
        <v>1800</v>
      </c>
      <c r="B1700" t="s">
        <v>44</v>
      </c>
      <c r="C1700">
        <v>70</v>
      </c>
      <c r="D1700" t="s">
        <v>34</v>
      </c>
      <c r="E1700" t="s">
        <v>74</v>
      </c>
      <c r="F1700">
        <v>3</v>
      </c>
      <c r="G1700">
        <v>25</v>
      </c>
      <c r="H1700" t="s">
        <v>36</v>
      </c>
      <c r="I1700" t="s">
        <v>37</v>
      </c>
      <c r="J1700" t="s">
        <v>34</v>
      </c>
      <c r="K1700" t="s">
        <v>37</v>
      </c>
      <c r="L1700" t="s">
        <v>38</v>
      </c>
      <c r="M1700" t="s">
        <v>34</v>
      </c>
      <c r="N1700" t="s">
        <v>34</v>
      </c>
      <c r="O1700" t="s">
        <v>37</v>
      </c>
      <c r="P1700" t="s">
        <v>37</v>
      </c>
      <c r="Q1700" t="s">
        <v>37</v>
      </c>
      <c r="R1700" t="s">
        <v>34</v>
      </c>
      <c r="S1700" t="s">
        <v>34</v>
      </c>
      <c r="T1700" t="s">
        <v>37</v>
      </c>
      <c r="U1700" t="s">
        <v>39</v>
      </c>
      <c r="V1700" t="s">
        <v>34</v>
      </c>
      <c r="W1700" t="s">
        <v>51</v>
      </c>
      <c r="X1700">
        <v>64.2</v>
      </c>
      <c r="Y1700">
        <v>2106.3000000000002</v>
      </c>
      <c r="Z1700">
        <v>0</v>
      </c>
      <c r="AA1700">
        <v>0</v>
      </c>
      <c r="AB1700">
        <v>419.22</v>
      </c>
      <c r="AC1700">
        <v>2525.52</v>
      </c>
      <c r="AD1700" t="s">
        <v>41</v>
      </c>
      <c r="AE1700" t="s">
        <v>42</v>
      </c>
      <c r="AF1700" t="s">
        <v>42</v>
      </c>
      <c r="AG1700">
        <f t="shared" si="52"/>
        <v>0</v>
      </c>
      <c r="AH1700" t="str" cm="1">
        <f t="array" ref="AH1700">_xlfn.IFS(
X1700&lt;=20, "&lt;20",
AND(X1700&gt;=20, X1700&lt;50), "20-50",
AND(X1700&gt;=50, X1700&lt;100), "50-100",
X1700&gt;=100, "&gt;100"
)</f>
        <v>50-100</v>
      </c>
      <c r="AI1700">
        <f t="shared" si="53"/>
        <v>0</v>
      </c>
      <c r="AJ1700" t="str" cm="1">
        <f t="array" ref="AJ1700">_xlfn.IFS(
C1700&lt;=20, "&lt;20",
AND(C1700&gt;=20, C1700&lt;35), "20-35",
AND(C1700&gt;=35, C1700&lt;50), "35-50",
C1700&gt;=50, "50-100"
)</f>
        <v>50-100</v>
      </c>
      <c r="AK1700" t="str" cm="1">
        <f t="array" ref="AK1700">_xlfn.IFS(
G1700&lt;6, "&lt;6",
AND(G1700&gt;=6, G1700&lt;12), "6-12",
AND(G1700&gt;=12, G1700&lt;18), "12-18",  AND(G1700&gt;=18, G1700&lt;24), "18-24", G1700&gt;=24, "24-36")</f>
        <v>24-36</v>
      </c>
    </row>
    <row r="1701" spans="1:37" x14ac:dyDescent="0.3">
      <c r="A1701" t="s">
        <v>1801</v>
      </c>
      <c r="B1701" t="s">
        <v>44</v>
      </c>
      <c r="C1701">
        <v>22</v>
      </c>
      <c r="D1701" t="s">
        <v>37</v>
      </c>
      <c r="E1701" t="s">
        <v>61</v>
      </c>
      <c r="F1701">
        <v>10</v>
      </c>
      <c r="G1701">
        <v>1</v>
      </c>
      <c r="H1701" t="s">
        <v>110</v>
      </c>
      <c r="I1701" t="s">
        <v>37</v>
      </c>
      <c r="J1701" t="s">
        <v>34</v>
      </c>
      <c r="K1701" t="s">
        <v>37</v>
      </c>
      <c r="L1701" t="s">
        <v>50</v>
      </c>
      <c r="M1701" t="s">
        <v>34</v>
      </c>
      <c r="N1701" t="s">
        <v>37</v>
      </c>
      <c r="O1701" t="s">
        <v>34</v>
      </c>
      <c r="P1701" t="s">
        <v>34</v>
      </c>
      <c r="Q1701" t="s">
        <v>34</v>
      </c>
      <c r="R1701" t="s">
        <v>34</v>
      </c>
      <c r="S1701" t="s">
        <v>34</v>
      </c>
      <c r="T1701" t="s">
        <v>37</v>
      </c>
      <c r="U1701" t="s">
        <v>46</v>
      </c>
      <c r="V1701" t="s">
        <v>37</v>
      </c>
      <c r="W1701" t="s">
        <v>51</v>
      </c>
      <c r="X1701">
        <v>76.099999999999994</v>
      </c>
      <c r="Y1701">
        <v>2093.4</v>
      </c>
      <c r="Z1701">
        <v>30.14</v>
      </c>
      <c r="AA1701">
        <v>0</v>
      </c>
      <c r="AB1701">
        <v>1071.0899999999999</v>
      </c>
      <c r="AC1701">
        <v>3134.35</v>
      </c>
      <c r="AD1701" t="s">
        <v>41</v>
      </c>
      <c r="AE1701" t="s">
        <v>42</v>
      </c>
      <c r="AF1701" t="s">
        <v>42</v>
      </c>
      <c r="AG1701">
        <f t="shared" si="52"/>
        <v>0</v>
      </c>
      <c r="AH1701" t="str" cm="1">
        <f t="array" ref="AH1701">_xlfn.IFS(
X1701&lt;=20, "&lt;20",
AND(X1701&gt;=20, X1701&lt;50), "20-50",
AND(X1701&gt;=50, X1701&lt;100), "50-100",
X1701&gt;=100, "&gt;100"
)</f>
        <v>50-100</v>
      </c>
      <c r="AI1701">
        <f t="shared" si="53"/>
        <v>0</v>
      </c>
      <c r="AJ1701" t="str" cm="1">
        <f t="array" ref="AJ1701">_xlfn.IFS(
C1701&lt;=20, "&lt;20",
AND(C1701&gt;=20, C1701&lt;35), "20-35",
AND(C1701&gt;=35, C1701&lt;50), "35-50",
C1701&gt;=50, "50-100"
)</f>
        <v>20-35</v>
      </c>
      <c r="AK1701" t="str" cm="1">
        <f t="array" ref="AK1701">_xlfn.IFS(
G1701&lt;6, "&lt;6",
AND(G1701&gt;=6, G1701&lt;12), "6-12",
AND(G1701&gt;=12, G1701&lt;18), "12-18",  AND(G1701&gt;=18, G1701&lt;24), "18-24", G1701&gt;=24, "24-36")</f>
        <v>&lt;6</v>
      </c>
    </row>
    <row r="1702" spans="1:37" x14ac:dyDescent="0.3">
      <c r="A1702" t="s">
        <v>1802</v>
      </c>
      <c r="B1702" t="s">
        <v>44</v>
      </c>
      <c r="C1702">
        <v>61</v>
      </c>
      <c r="D1702" t="s">
        <v>37</v>
      </c>
      <c r="E1702" t="s">
        <v>56</v>
      </c>
      <c r="F1702">
        <v>0</v>
      </c>
      <c r="G1702">
        <v>26</v>
      </c>
      <c r="H1702" t="s">
        <v>70</v>
      </c>
      <c r="I1702" t="s">
        <v>37</v>
      </c>
      <c r="J1702" t="s">
        <v>34</v>
      </c>
      <c r="K1702" t="s">
        <v>34</v>
      </c>
      <c r="L1702" t="s">
        <v>34</v>
      </c>
      <c r="M1702" t="s">
        <v>34</v>
      </c>
      <c r="N1702" t="s">
        <v>34</v>
      </c>
      <c r="O1702" t="s">
        <v>34</v>
      </c>
      <c r="P1702" t="s">
        <v>34</v>
      </c>
      <c r="Q1702" t="s">
        <v>34</v>
      </c>
      <c r="R1702" t="s">
        <v>34</v>
      </c>
      <c r="S1702" t="s">
        <v>34</v>
      </c>
      <c r="T1702" t="s">
        <v>34</v>
      </c>
      <c r="U1702" t="s">
        <v>67</v>
      </c>
      <c r="V1702" t="s">
        <v>34</v>
      </c>
      <c r="W1702" t="s">
        <v>40</v>
      </c>
      <c r="X1702">
        <v>20.6</v>
      </c>
      <c r="Y1702">
        <v>1093</v>
      </c>
      <c r="Z1702">
        <v>0</v>
      </c>
      <c r="AA1702">
        <v>0</v>
      </c>
      <c r="AB1702">
        <v>2824.2</v>
      </c>
      <c r="AC1702">
        <v>3917.2</v>
      </c>
      <c r="AD1702" t="s">
        <v>41</v>
      </c>
      <c r="AE1702" t="s">
        <v>42</v>
      </c>
      <c r="AF1702" t="s">
        <v>42</v>
      </c>
      <c r="AG1702">
        <f t="shared" si="52"/>
        <v>0</v>
      </c>
      <c r="AH1702" t="str" cm="1">
        <f t="array" ref="AH1702">_xlfn.IFS(
X1702&lt;=20, "&lt;20",
AND(X1702&gt;=20, X1702&lt;50), "20-50",
AND(X1702&gt;=50, X1702&lt;100), "50-100",
X1702&gt;=100, "&gt;100"
)</f>
        <v>20-50</v>
      </c>
      <c r="AI1702">
        <f t="shared" si="53"/>
        <v>0</v>
      </c>
      <c r="AJ1702" t="str" cm="1">
        <f t="array" ref="AJ1702">_xlfn.IFS(
C1702&lt;=20, "&lt;20",
AND(C1702&gt;=20, C1702&lt;35), "20-35",
AND(C1702&gt;=35, C1702&lt;50), "35-50",
C1702&gt;=50, "50-100"
)</f>
        <v>50-100</v>
      </c>
      <c r="AK1702" t="str" cm="1">
        <f t="array" ref="AK1702">_xlfn.IFS(
G1702&lt;6, "&lt;6",
AND(G1702&gt;=6, G1702&lt;12), "6-12",
AND(G1702&gt;=12, G1702&lt;18), "12-18",  AND(G1702&gt;=18, G1702&lt;24), "18-24", G1702&gt;=24, "24-36")</f>
        <v>24-36</v>
      </c>
    </row>
    <row r="1703" spans="1:37" x14ac:dyDescent="0.3">
      <c r="A1703" t="s">
        <v>1803</v>
      </c>
      <c r="B1703" t="s">
        <v>33</v>
      </c>
      <c r="C1703">
        <v>63</v>
      </c>
      <c r="D1703" t="s">
        <v>34</v>
      </c>
      <c r="E1703" t="s">
        <v>158</v>
      </c>
      <c r="F1703">
        <v>9</v>
      </c>
      <c r="G1703">
        <v>24</v>
      </c>
      <c r="H1703" t="s">
        <v>36</v>
      </c>
      <c r="I1703" t="s">
        <v>37</v>
      </c>
      <c r="J1703" t="s">
        <v>34</v>
      </c>
      <c r="K1703" t="s">
        <v>37</v>
      </c>
      <c r="L1703" t="s">
        <v>50</v>
      </c>
      <c r="M1703" t="s">
        <v>34</v>
      </c>
      <c r="N1703" t="s">
        <v>37</v>
      </c>
      <c r="O1703" t="s">
        <v>34</v>
      </c>
      <c r="P1703" t="s">
        <v>34</v>
      </c>
      <c r="Q1703" t="s">
        <v>34</v>
      </c>
      <c r="R1703" t="s">
        <v>34</v>
      </c>
      <c r="S1703" t="s">
        <v>34</v>
      </c>
      <c r="T1703" t="s">
        <v>37</v>
      </c>
      <c r="U1703" t="s">
        <v>46</v>
      </c>
      <c r="V1703" t="s">
        <v>37</v>
      </c>
      <c r="W1703" t="s">
        <v>51</v>
      </c>
      <c r="X1703">
        <v>76.45</v>
      </c>
      <c r="Y1703">
        <v>1233.4000000000001</v>
      </c>
      <c r="Z1703">
        <v>0</v>
      </c>
      <c r="AA1703">
        <v>0</v>
      </c>
      <c r="AB1703">
        <v>17.850000000000001</v>
      </c>
      <c r="AC1703">
        <v>1251.25</v>
      </c>
      <c r="AD1703" t="s">
        <v>52</v>
      </c>
      <c r="AE1703" t="s">
        <v>53</v>
      </c>
      <c r="AF1703" t="s">
        <v>54</v>
      </c>
      <c r="AG1703">
        <f t="shared" si="52"/>
        <v>1</v>
      </c>
      <c r="AH1703" t="str" cm="1">
        <f t="array" ref="AH1703">_xlfn.IFS(
X1703&lt;=20, "&lt;20",
AND(X1703&gt;=20, X1703&lt;50), "20-50",
AND(X1703&gt;=50, X1703&lt;100), "50-100",
X1703&gt;=100, "&gt;100"
)</f>
        <v>50-100</v>
      </c>
      <c r="AI1703">
        <f t="shared" si="53"/>
        <v>0</v>
      </c>
      <c r="AJ1703" t="str" cm="1">
        <f t="array" ref="AJ1703">_xlfn.IFS(
C1703&lt;=20, "&lt;20",
AND(C1703&gt;=20, C1703&lt;35), "20-35",
AND(C1703&gt;=35, C1703&lt;50), "35-50",
C1703&gt;=50, "50-100"
)</f>
        <v>50-100</v>
      </c>
      <c r="AK1703" t="str" cm="1">
        <f t="array" ref="AK1703">_xlfn.IFS(
G1703&lt;6, "&lt;6",
AND(G1703&gt;=6, G1703&lt;12), "6-12",
AND(G1703&gt;=12, G1703&lt;18), "12-18",  AND(G1703&gt;=18, G1703&lt;24), "18-24", G1703&gt;=24, "24-36")</f>
        <v>24-36</v>
      </c>
    </row>
    <row r="1704" spans="1:37" x14ac:dyDescent="0.3">
      <c r="A1704" t="s">
        <v>1804</v>
      </c>
      <c r="B1704" t="s">
        <v>44</v>
      </c>
      <c r="C1704">
        <v>51</v>
      </c>
      <c r="D1704" t="s">
        <v>34</v>
      </c>
      <c r="E1704" t="s">
        <v>158</v>
      </c>
      <c r="F1704">
        <v>13</v>
      </c>
      <c r="G1704">
        <v>12</v>
      </c>
      <c r="H1704" t="s">
        <v>66</v>
      </c>
      <c r="I1704" t="s">
        <v>37</v>
      </c>
      <c r="J1704" t="s">
        <v>37</v>
      </c>
      <c r="K1704" t="s">
        <v>37</v>
      </c>
      <c r="L1704" t="s">
        <v>50</v>
      </c>
      <c r="M1704" t="s">
        <v>34</v>
      </c>
      <c r="N1704" t="s">
        <v>34</v>
      </c>
      <c r="O1704" t="s">
        <v>34</v>
      </c>
      <c r="P1704" t="s">
        <v>34</v>
      </c>
      <c r="Q1704" t="s">
        <v>37</v>
      </c>
      <c r="R1704" t="s">
        <v>37</v>
      </c>
      <c r="S1704" t="s">
        <v>37</v>
      </c>
      <c r="T1704" t="s">
        <v>37</v>
      </c>
      <c r="U1704" t="s">
        <v>67</v>
      </c>
      <c r="V1704" t="s">
        <v>37</v>
      </c>
      <c r="W1704" t="s">
        <v>51</v>
      </c>
      <c r="X1704">
        <v>93.7</v>
      </c>
      <c r="Y1704">
        <v>6585.35</v>
      </c>
      <c r="Z1704">
        <v>0</v>
      </c>
      <c r="AA1704">
        <v>0</v>
      </c>
      <c r="AB1704">
        <v>2876.92</v>
      </c>
      <c r="AC1704">
        <v>9462.27</v>
      </c>
      <c r="AD1704" t="s">
        <v>52</v>
      </c>
      <c r="AE1704" t="s">
        <v>53</v>
      </c>
      <c r="AF1704" t="s">
        <v>162</v>
      </c>
      <c r="AG1704">
        <f t="shared" si="52"/>
        <v>1</v>
      </c>
      <c r="AH1704" t="str" cm="1">
        <f t="array" ref="AH1704">_xlfn.IFS(
X1704&lt;=20, "&lt;20",
AND(X1704&gt;=20, X1704&lt;50), "20-50",
AND(X1704&gt;=50, X1704&lt;100), "50-100",
X1704&gt;=100, "&gt;100"
)</f>
        <v>50-100</v>
      </c>
      <c r="AI1704">
        <f t="shared" si="53"/>
        <v>0</v>
      </c>
      <c r="AJ1704" t="str" cm="1">
        <f t="array" ref="AJ1704">_xlfn.IFS(
C1704&lt;=20, "&lt;20",
AND(C1704&gt;=20, C1704&lt;35), "20-35",
AND(C1704&gt;=35, C1704&lt;50), "35-50",
C1704&gt;=50, "50-100"
)</f>
        <v>50-100</v>
      </c>
      <c r="AK1704" t="str" cm="1">
        <f t="array" ref="AK1704">_xlfn.IFS(
G1704&lt;6, "&lt;6",
AND(G1704&gt;=6, G1704&lt;12), "6-12",
AND(G1704&gt;=12, G1704&lt;18), "12-18",  AND(G1704&gt;=18, G1704&lt;24), "18-24", G1704&gt;=24, "24-36")</f>
        <v>12-18</v>
      </c>
    </row>
    <row r="1705" spans="1:37" x14ac:dyDescent="0.3">
      <c r="A1705" t="s">
        <v>1805</v>
      </c>
      <c r="B1705" t="s">
        <v>44</v>
      </c>
      <c r="C1705">
        <v>39</v>
      </c>
      <c r="D1705" t="s">
        <v>37</v>
      </c>
      <c r="E1705" t="s">
        <v>45</v>
      </c>
      <c r="F1705">
        <v>9</v>
      </c>
      <c r="G1705">
        <v>22</v>
      </c>
      <c r="H1705" t="s">
        <v>70</v>
      </c>
      <c r="I1705" t="s">
        <v>37</v>
      </c>
      <c r="J1705" t="s">
        <v>37</v>
      </c>
      <c r="K1705" t="s">
        <v>37</v>
      </c>
      <c r="L1705" t="s">
        <v>50</v>
      </c>
      <c r="M1705" t="s">
        <v>34</v>
      </c>
      <c r="N1705" t="s">
        <v>34</v>
      </c>
      <c r="O1705" t="s">
        <v>37</v>
      </c>
      <c r="P1705" t="s">
        <v>37</v>
      </c>
      <c r="Q1705" t="s">
        <v>37</v>
      </c>
      <c r="R1705" t="s">
        <v>37</v>
      </c>
      <c r="S1705" t="s">
        <v>37</v>
      </c>
      <c r="T1705" t="s">
        <v>37</v>
      </c>
      <c r="U1705" t="s">
        <v>67</v>
      </c>
      <c r="V1705" t="s">
        <v>37</v>
      </c>
      <c r="W1705" t="s">
        <v>51</v>
      </c>
      <c r="X1705">
        <v>103.2</v>
      </c>
      <c r="Y1705">
        <v>5873.75</v>
      </c>
      <c r="Z1705">
        <v>0</v>
      </c>
      <c r="AA1705">
        <v>0</v>
      </c>
      <c r="AB1705">
        <v>2360.96</v>
      </c>
      <c r="AC1705">
        <v>8234.7099999999991</v>
      </c>
      <c r="AD1705" t="s">
        <v>41</v>
      </c>
      <c r="AE1705" t="s">
        <v>42</v>
      </c>
      <c r="AF1705" t="s">
        <v>42</v>
      </c>
      <c r="AG1705">
        <f t="shared" si="52"/>
        <v>0</v>
      </c>
      <c r="AH1705" t="str" cm="1">
        <f t="array" ref="AH1705">_xlfn.IFS(
X1705&lt;=20, "&lt;20",
AND(X1705&gt;=20, X1705&lt;50), "20-50",
AND(X1705&gt;=50, X1705&lt;100), "50-100",
X1705&gt;=100, "&gt;100"
)</f>
        <v>&gt;100</v>
      </c>
      <c r="AI1705">
        <f t="shared" si="53"/>
        <v>0</v>
      </c>
      <c r="AJ1705" t="str" cm="1">
        <f t="array" ref="AJ1705">_xlfn.IFS(
C1705&lt;=20, "&lt;20",
AND(C1705&gt;=20, C1705&lt;35), "20-35",
AND(C1705&gt;=35, C1705&lt;50), "35-50",
C1705&gt;=50, "50-100"
)</f>
        <v>35-50</v>
      </c>
      <c r="AK1705" t="str" cm="1">
        <f t="array" ref="AK1705">_xlfn.IFS(
G1705&lt;6, "&lt;6",
AND(G1705&gt;=6, G1705&lt;12), "6-12",
AND(G1705&gt;=12, G1705&lt;18), "12-18",  AND(G1705&gt;=18, G1705&lt;24), "18-24", G1705&gt;=24, "24-36")</f>
        <v>18-24</v>
      </c>
    </row>
    <row r="1706" spans="1:37" x14ac:dyDescent="0.3">
      <c r="A1706" t="s">
        <v>1806</v>
      </c>
      <c r="B1706" t="s">
        <v>33</v>
      </c>
      <c r="C1706">
        <v>42</v>
      </c>
      <c r="D1706" t="s">
        <v>34</v>
      </c>
      <c r="E1706" t="s">
        <v>61</v>
      </c>
      <c r="F1706">
        <v>15</v>
      </c>
      <c r="G1706">
        <v>23</v>
      </c>
      <c r="H1706" t="s">
        <v>70</v>
      </c>
      <c r="I1706" t="s">
        <v>37</v>
      </c>
      <c r="J1706" t="s">
        <v>37</v>
      </c>
      <c r="K1706" t="s">
        <v>37</v>
      </c>
      <c r="L1706" t="s">
        <v>50</v>
      </c>
      <c r="M1706" t="s">
        <v>34</v>
      </c>
      <c r="N1706" t="s">
        <v>37</v>
      </c>
      <c r="O1706" t="s">
        <v>34</v>
      </c>
      <c r="P1706" t="s">
        <v>37</v>
      </c>
      <c r="Q1706" t="s">
        <v>37</v>
      </c>
      <c r="R1706" t="s">
        <v>34</v>
      </c>
      <c r="S1706" t="s">
        <v>34</v>
      </c>
      <c r="T1706" t="s">
        <v>37</v>
      </c>
      <c r="U1706" t="s">
        <v>67</v>
      </c>
      <c r="V1706" t="s">
        <v>37</v>
      </c>
      <c r="W1706" t="s">
        <v>51</v>
      </c>
      <c r="X1706">
        <v>94.1</v>
      </c>
      <c r="Y1706">
        <v>5638.3</v>
      </c>
      <c r="Z1706">
        <v>0</v>
      </c>
      <c r="AA1706">
        <v>0</v>
      </c>
      <c r="AB1706">
        <v>1643.34</v>
      </c>
      <c r="AC1706">
        <v>7281.64</v>
      </c>
      <c r="AD1706" t="s">
        <v>52</v>
      </c>
      <c r="AE1706" t="s">
        <v>53</v>
      </c>
      <c r="AF1706" t="s">
        <v>162</v>
      </c>
      <c r="AG1706">
        <f t="shared" si="52"/>
        <v>1</v>
      </c>
      <c r="AH1706" t="str" cm="1">
        <f t="array" ref="AH1706">_xlfn.IFS(
X1706&lt;=20, "&lt;20",
AND(X1706&gt;=20, X1706&lt;50), "20-50",
AND(X1706&gt;=50, X1706&lt;100), "50-100",
X1706&gt;=100, "&gt;100"
)</f>
        <v>50-100</v>
      </c>
      <c r="AI1706">
        <f t="shared" si="53"/>
        <v>0</v>
      </c>
      <c r="AJ1706" t="str" cm="1">
        <f t="array" ref="AJ1706">_xlfn.IFS(
C1706&lt;=20, "&lt;20",
AND(C1706&gt;=20, C1706&lt;35), "20-35",
AND(C1706&gt;=35, C1706&lt;50), "35-50",
C1706&gt;=50, "50-100"
)</f>
        <v>35-50</v>
      </c>
      <c r="AK1706" t="str" cm="1">
        <f t="array" ref="AK1706">_xlfn.IFS(
G1706&lt;6, "&lt;6",
AND(G1706&gt;=6, G1706&lt;12), "6-12",
AND(G1706&gt;=12, G1706&lt;18), "12-18",  AND(G1706&gt;=18, G1706&lt;24), "18-24", G1706&gt;=24, "24-36")</f>
        <v>18-24</v>
      </c>
    </row>
    <row r="1707" spans="1:37" x14ac:dyDescent="0.3">
      <c r="A1707" t="s">
        <v>1807</v>
      </c>
      <c r="B1707" t="s">
        <v>33</v>
      </c>
      <c r="C1707">
        <v>57</v>
      </c>
      <c r="D1707" t="s">
        <v>34</v>
      </c>
      <c r="E1707" t="s">
        <v>82</v>
      </c>
      <c r="F1707">
        <v>6</v>
      </c>
      <c r="G1707">
        <v>10</v>
      </c>
      <c r="H1707" t="s">
        <v>36</v>
      </c>
      <c r="I1707" t="s">
        <v>34</v>
      </c>
      <c r="J1707" t="s">
        <v>34</v>
      </c>
      <c r="K1707" t="s">
        <v>37</v>
      </c>
      <c r="L1707" t="s">
        <v>38</v>
      </c>
      <c r="M1707" t="s">
        <v>37</v>
      </c>
      <c r="N1707" t="s">
        <v>34</v>
      </c>
      <c r="O1707" t="s">
        <v>34</v>
      </c>
      <c r="P1707" t="s">
        <v>34</v>
      </c>
      <c r="Q1707" t="s">
        <v>34</v>
      </c>
      <c r="R1707" t="s">
        <v>34</v>
      </c>
      <c r="S1707" t="s">
        <v>34</v>
      </c>
      <c r="T1707" t="s">
        <v>37</v>
      </c>
      <c r="U1707" t="s">
        <v>46</v>
      </c>
      <c r="V1707" t="s">
        <v>37</v>
      </c>
      <c r="W1707" t="s">
        <v>51</v>
      </c>
      <c r="X1707">
        <v>30.2</v>
      </c>
      <c r="Y1707">
        <v>469.65</v>
      </c>
      <c r="Z1707">
        <v>0</v>
      </c>
      <c r="AA1707">
        <v>0</v>
      </c>
      <c r="AB1707">
        <v>0</v>
      </c>
      <c r="AC1707">
        <v>469.65</v>
      </c>
      <c r="AD1707" t="s">
        <v>41</v>
      </c>
      <c r="AE1707" t="s">
        <v>42</v>
      </c>
      <c r="AF1707" t="s">
        <v>42</v>
      </c>
      <c r="AG1707">
        <f t="shared" si="52"/>
        <v>0</v>
      </c>
      <c r="AH1707" t="str" cm="1">
        <f t="array" ref="AH1707">_xlfn.IFS(
X1707&lt;=20, "&lt;20",
AND(X1707&gt;=20, X1707&lt;50), "20-50",
AND(X1707&gt;=50, X1707&lt;100), "50-100",
X1707&gt;=100, "&gt;100"
)</f>
        <v>20-50</v>
      </c>
      <c r="AI1707">
        <f t="shared" si="53"/>
        <v>0</v>
      </c>
      <c r="AJ1707" t="str" cm="1">
        <f t="array" ref="AJ1707">_xlfn.IFS(
C1707&lt;=20, "&lt;20",
AND(C1707&gt;=20, C1707&lt;35), "20-35",
AND(C1707&gt;=35, C1707&lt;50), "35-50",
C1707&gt;=50, "50-100"
)</f>
        <v>50-100</v>
      </c>
      <c r="AK1707" t="str" cm="1">
        <f t="array" ref="AK1707">_xlfn.IFS(
G1707&lt;6, "&lt;6",
AND(G1707&gt;=6, G1707&lt;12), "6-12",
AND(G1707&gt;=12, G1707&lt;18), "12-18",  AND(G1707&gt;=18, G1707&lt;24), "18-24", G1707&gt;=24, "24-36")</f>
        <v>6-12</v>
      </c>
    </row>
    <row r="1708" spans="1:37" x14ac:dyDescent="0.3">
      <c r="A1708" t="s">
        <v>1808</v>
      </c>
      <c r="B1708" t="s">
        <v>44</v>
      </c>
      <c r="C1708">
        <v>20</v>
      </c>
      <c r="D1708" t="s">
        <v>34</v>
      </c>
      <c r="E1708" t="s">
        <v>124</v>
      </c>
      <c r="F1708">
        <v>10</v>
      </c>
      <c r="G1708">
        <v>9</v>
      </c>
      <c r="H1708" t="s">
        <v>66</v>
      </c>
      <c r="I1708" t="s">
        <v>34</v>
      </c>
      <c r="J1708" t="s">
        <v>34</v>
      </c>
      <c r="K1708" t="s">
        <v>37</v>
      </c>
      <c r="L1708" t="s">
        <v>38</v>
      </c>
      <c r="M1708" t="s">
        <v>37</v>
      </c>
      <c r="N1708" t="s">
        <v>37</v>
      </c>
      <c r="O1708" t="s">
        <v>37</v>
      </c>
      <c r="P1708" t="s">
        <v>37</v>
      </c>
      <c r="Q1708" t="s">
        <v>37</v>
      </c>
      <c r="R1708" t="s">
        <v>37</v>
      </c>
      <c r="S1708" t="s">
        <v>37</v>
      </c>
      <c r="T1708" t="s">
        <v>37</v>
      </c>
      <c r="U1708" t="s">
        <v>67</v>
      </c>
      <c r="V1708" t="s">
        <v>34</v>
      </c>
      <c r="W1708" t="s">
        <v>51</v>
      </c>
      <c r="X1708">
        <v>64.55</v>
      </c>
      <c r="Y1708">
        <v>4504.8999999999996</v>
      </c>
      <c r="Z1708">
        <v>46.06</v>
      </c>
      <c r="AA1708">
        <v>0</v>
      </c>
      <c r="AB1708">
        <v>0</v>
      </c>
      <c r="AC1708">
        <v>4458.84</v>
      </c>
      <c r="AD1708" t="s">
        <v>41</v>
      </c>
      <c r="AE1708" t="s">
        <v>42</v>
      </c>
      <c r="AF1708" t="s">
        <v>42</v>
      </c>
      <c r="AG1708">
        <f t="shared" si="52"/>
        <v>0</v>
      </c>
      <c r="AH1708" t="str" cm="1">
        <f t="array" ref="AH1708">_xlfn.IFS(
X1708&lt;=20, "&lt;20",
AND(X1708&gt;=20, X1708&lt;50), "20-50",
AND(X1708&gt;=50, X1708&lt;100), "50-100",
X1708&gt;=100, "&gt;100"
)</f>
        <v>50-100</v>
      </c>
      <c r="AI1708">
        <f t="shared" si="53"/>
        <v>0</v>
      </c>
      <c r="AJ1708" t="str" cm="1">
        <f t="array" ref="AJ1708">_xlfn.IFS(
C1708&lt;=20, "&lt;20",
AND(C1708&gt;=20, C1708&lt;35), "20-35",
AND(C1708&gt;=35, C1708&lt;50), "35-50",
C1708&gt;=50, "50-100"
)</f>
        <v>&lt;20</v>
      </c>
      <c r="AK1708" t="str" cm="1">
        <f t="array" ref="AK1708">_xlfn.IFS(
G1708&lt;6, "&lt;6",
AND(G1708&gt;=6, G1708&lt;12), "6-12",
AND(G1708&gt;=12, G1708&lt;18), "12-18",  AND(G1708&gt;=18, G1708&lt;24), "18-24", G1708&gt;=24, "24-36")</f>
        <v>6-12</v>
      </c>
    </row>
    <row r="1709" spans="1:37" x14ac:dyDescent="0.3">
      <c r="A1709" t="s">
        <v>1809</v>
      </c>
      <c r="B1709" t="s">
        <v>44</v>
      </c>
      <c r="C1709">
        <v>31</v>
      </c>
      <c r="D1709" t="s">
        <v>34</v>
      </c>
      <c r="E1709" t="s">
        <v>103</v>
      </c>
      <c r="F1709">
        <v>0</v>
      </c>
      <c r="G1709">
        <v>18</v>
      </c>
      <c r="H1709" t="s">
        <v>49</v>
      </c>
      <c r="I1709" t="s">
        <v>34</v>
      </c>
      <c r="J1709" t="s">
        <v>34</v>
      </c>
      <c r="K1709" t="s">
        <v>37</v>
      </c>
      <c r="L1709" t="s">
        <v>38</v>
      </c>
      <c r="M1709" t="s">
        <v>34</v>
      </c>
      <c r="N1709" t="s">
        <v>34</v>
      </c>
      <c r="O1709" t="s">
        <v>34</v>
      </c>
      <c r="P1709" t="s">
        <v>34</v>
      </c>
      <c r="Q1709" t="s">
        <v>34</v>
      </c>
      <c r="R1709" t="s">
        <v>34</v>
      </c>
      <c r="S1709" t="s">
        <v>34</v>
      </c>
      <c r="T1709" t="s">
        <v>34</v>
      </c>
      <c r="U1709" t="s">
        <v>46</v>
      </c>
      <c r="V1709" t="s">
        <v>34</v>
      </c>
      <c r="W1709" t="s">
        <v>40</v>
      </c>
      <c r="X1709">
        <v>24.7</v>
      </c>
      <c r="Y1709">
        <v>24.7</v>
      </c>
      <c r="Z1709">
        <v>0</v>
      </c>
      <c r="AA1709">
        <v>70</v>
      </c>
      <c r="AB1709">
        <v>0</v>
      </c>
      <c r="AC1709">
        <v>94.7</v>
      </c>
      <c r="AD1709" t="s">
        <v>85</v>
      </c>
      <c r="AE1709" t="s">
        <v>42</v>
      </c>
      <c r="AF1709" t="s">
        <v>42</v>
      </c>
      <c r="AG1709">
        <f t="shared" si="52"/>
        <v>0</v>
      </c>
      <c r="AH1709" t="str" cm="1">
        <f t="array" ref="AH1709">_xlfn.IFS(
X1709&lt;=20, "&lt;20",
AND(X1709&gt;=20, X1709&lt;50), "20-50",
AND(X1709&gt;=50, X1709&lt;100), "50-100",
X1709&gt;=100, "&gt;100"
)</f>
        <v>20-50</v>
      </c>
      <c r="AI1709">
        <f t="shared" si="53"/>
        <v>1</v>
      </c>
      <c r="AJ1709" t="str" cm="1">
        <f t="array" ref="AJ1709">_xlfn.IFS(
C1709&lt;=20, "&lt;20",
AND(C1709&gt;=20, C1709&lt;35), "20-35",
AND(C1709&gt;=35, C1709&lt;50), "35-50",
C1709&gt;=50, "50-100"
)</f>
        <v>20-35</v>
      </c>
      <c r="AK1709" t="str" cm="1">
        <f t="array" ref="AK1709">_xlfn.IFS(
G1709&lt;6, "&lt;6",
AND(G1709&gt;=6, G1709&lt;12), "6-12",
AND(G1709&gt;=12, G1709&lt;18), "12-18",  AND(G1709&gt;=18, G1709&lt;24), "18-24", G1709&gt;=24, "24-36")</f>
        <v>18-24</v>
      </c>
    </row>
    <row r="1710" spans="1:37" x14ac:dyDescent="0.3">
      <c r="A1710" t="s">
        <v>1810</v>
      </c>
      <c r="B1710" t="s">
        <v>33</v>
      </c>
      <c r="C1710">
        <v>33</v>
      </c>
      <c r="D1710" t="s">
        <v>37</v>
      </c>
      <c r="E1710" t="s">
        <v>76</v>
      </c>
      <c r="F1710">
        <v>6</v>
      </c>
      <c r="G1710">
        <v>1</v>
      </c>
      <c r="H1710" t="s">
        <v>36</v>
      </c>
      <c r="I1710" t="s">
        <v>37</v>
      </c>
      <c r="J1710" t="s">
        <v>34</v>
      </c>
      <c r="K1710" t="s">
        <v>37</v>
      </c>
      <c r="L1710" t="s">
        <v>72</v>
      </c>
      <c r="M1710" t="s">
        <v>37</v>
      </c>
      <c r="N1710" t="s">
        <v>34</v>
      </c>
      <c r="O1710" t="s">
        <v>34</v>
      </c>
      <c r="P1710" t="s">
        <v>37</v>
      </c>
      <c r="Q1710" t="s">
        <v>34</v>
      </c>
      <c r="R1710" t="s">
        <v>37</v>
      </c>
      <c r="S1710" t="s">
        <v>37</v>
      </c>
      <c r="T1710" t="s">
        <v>37</v>
      </c>
      <c r="U1710" t="s">
        <v>39</v>
      </c>
      <c r="V1710" t="s">
        <v>34</v>
      </c>
      <c r="W1710" t="s">
        <v>40</v>
      </c>
      <c r="X1710">
        <v>63.7</v>
      </c>
      <c r="Y1710">
        <v>2763.35</v>
      </c>
      <c r="Z1710">
        <v>0</v>
      </c>
      <c r="AA1710">
        <v>0</v>
      </c>
      <c r="AB1710">
        <v>1887.9</v>
      </c>
      <c r="AC1710">
        <v>4651.25</v>
      </c>
      <c r="AD1710" t="s">
        <v>41</v>
      </c>
      <c r="AE1710" t="s">
        <v>42</v>
      </c>
      <c r="AF1710" t="s">
        <v>42</v>
      </c>
      <c r="AG1710">
        <f t="shared" si="52"/>
        <v>0</v>
      </c>
      <c r="AH1710" t="str" cm="1">
        <f t="array" ref="AH1710">_xlfn.IFS(
X1710&lt;=20, "&lt;20",
AND(X1710&gt;=20, X1710&lt;50), "20-50",
AND(X1710&gt;=50, X1710&lt;100), "50-100",
X1710&gt;=100, "&gt;100"
)</f>
        <v>50-100</v>
      </c>
      <c r="AI1710">
        <f t="shared" si="53"/>
        <v>0</v>
      </c>
      <c r="AJ1710" t="str" cm="1">
        <f t="array" ref="AJ1710">_xlfn.IFS(
C1710&lt;=20, "&lt;20",
AND(C1710&gt;=20, C1710&lt;35), "20-35",
AND(C1710&gt;=35, C1710&lt;50), "35-50",
C1710&gt;=50, "50-100"
)</f>
        <v>20-35</v>
      </c>
      <c r="AK1710" t="str" cm="1">
        <f t="array" ref="AK1710">_xlfn.IFS(
G1710&lt;6, "&lt;6",
AND(G1710&gt;=6, G1710&lt;12), "6-12",
AND(G1710&gt;=12, G1710&lt;18), "12-18",  AND(G1710&gt;=18, G1710&lt;24), "18-24", G1710&gt;=24, "24-36")</f>
        <v>&lt;6</v>
      </c>
    </row>
    <row r="1711" spans="1:37" x14ac:dyDescent="0.3">
      <c r="A1711" t="s">
        <v>1811</v>
      </c>
      <c r="B1711" t="s">
        <v>44</v>
      </c>
      <c r="C1711">
        <v>55</v>
      </c>
      <c r="D1711" t="s">
        <v>37</v>
      </c>
      <c r="E1711" t="s">
        <v>74</v>
      </c>
      <c r="F1711">
        <v>0</v>
      </c>
      <c r="G1711">
        <v>5</v>
      </c>
      <c r="H1711" t="s">
        <v>36</v>
      </c>
      <c r="I1711" t="s">
        <v>37</v>
      </c>
      <c r="J1711" t="s">
        <v>34</v>
      </c>
      <c r="K1711" t="s">
        <v>34</v>
      </c>
      <c r="L1711" t="s">
        <v>34</v>
      </c>
      <c r="M1711" t="s">
        <v>34</v>
      </c>
      <c r="N1711" t="s">
        <v>34</v>
      </c>
      <c r="O1711" t="s">
        <v>34</v>
      </c>
      <c r="P1711" t="s">
        <v>34</v>
      </c>
      <c r="Q1711" t="s">
        <v>34</v>
      </c>
      <c r="R1711" t="s">
        <v>34</v>
      </c>
      <c r="S1711" t="s">
        <v>34</v>
      </c>
      <c r="T1711" t="s">
        <v>34</v>
      </c>
      <c r="U1711" t="s">
        <v>46</v>
      </c>
      <c r="V1711" t="s">
        <v>34</v>
      </c>
      <c r="W1711" t="s">
        <v>40</v>
      </c>
      <c r="X1711">
        <v>19.95</v>
      </c>
      <c r="Y1711">
        <v>19.95</v>
      </c>
      <c r="Z1711">
        <v>0</v>
      </c>
      <c r="AA1711">
        <v>0</v>
      </c>
      <c r="AB1711">
        <v>38.840000000000003</v>
      </c>
      <c r="AC1711">
        <v>58.79</v>
      </c>
      <c r="AD1711" t="s">
        <v>85</v>
      </c>
      <c r="AE1711" t="s">
        <v>42</v>
      </c>
      <c r="AF1711" t="s">
        <v>42</v>
      </c>
      <c r="AG1711">
        <f t="shared" si="52"/>
        <v>0</v>
      </c>
      <c r="AH1711" t="str" cm="1">
        <f t="array" ref="AH1711">_xlfn.IFS(
X1711&lt;=20, "&lt;20",
AND(X1711&gt;=20, X1711&lt;50), "20-50",
AND(X1711&gt;=50, X1711&lt;100), "50-100",
X1711&gt;=100, "&gt;100"
)</f>
        <v>&lt;20</v>
      </c>
      <c r="AI1711">
        <f t="shared" si="53"/>
        <v>1</v>
      </c>
      <c r="AJ1711" t="str" cm="1">
        <f t="array" ref="AJ1711">_xlfn.IFS(
C1711&lt;=20, "&lt;20",
AND(C1711&gt;=20, C1711&lt;35), "20-35",
AND(C1711&gt;=35, C1711&lt;50), "35-50",
C1711&gt;=50, "50-100"
)</f>
        <v>50-100</v>
      </c>
      <c r="AK1711" t="str" cm="1">
        <f t="array" ref="AK1711">_xlfn.IFS(
G1711&lt;6, "&lt;6",
AND(G1711&gt;=6, G1711&lt;12), "6-12",
AND(G1711&gt;=12, G1711&lt;18), "12-18",  AND(G1711&gt;=18, G1711&lt;24), "18-24", G1711&gt;=24, "24-36")</f>
        <v>&lt;6</v>
      </c>
    </row>
    <row r="1712" spans="1:37" x14ac:dyDescent="0.3">
      <c r="A1712" t="s">
        <v>1812</v>
      </c>
      <c r="B1712" t="s">
        <v>44</v>
      </c>
      <c r="C1712">
        <v>65</v>
      </c>
      <c r="D1712" t="s">
        <v>37</v>
      </c>
      <c r="E1712" t="s">
        <v>114</v>
      </c>
      <c r="F1712">
        <v>8</v>
      </c>
      <c r="G1712">
        <v>33</v>
      </c>
      <c r="H1712" t="s">
        <v>49</v>
      </c>
      <c r="I1712" t="s">
        <v>37</v>
      </c>
      <c r="J1712" t="s">
        <v>37</v>
      </c>
      <c r="K1712" t="s">
        <v>37</v>
      </c>
      <c r="L1712" t="s">
        <v>50</v>
      </c>
      <c r="M1712" t="s">
        <v>34</v>
      </c>
      <c r="N1712" t="s">
        <v>34</v>
      </c>
      <c r="O1712" t="s">
        <v>34</v>
      </c>
      <c r="P1712" t="s">
        <v>34</v>
      </c>
      <c r="Q1712" t="s">
        <v>34</v>
      </c>
      <c r="R1712" t="s">
        <v>37</v>
      </c>
      <c r="S1712" t="s">
        <v>34</v>
      </c>
      <c r="T1712" t="s">
        <v>37</v>
      </c>
      <c r="U1712" t="s">
        <v>67</v>
      </c>
      <c r="V1712" t="s">
        <v>37</v>
      </c>
      <c r="W1712" t="s">
        <v>51</v>
      </c>
      <c r="X1712">
        <v>84.05</v>
      </c>
      <c r="Y1712">
        <v>186.05</v>
      </c>
      <c r="Z1712">
        <v>0</v>
      </c>
      <c r="AA1712">
        <v>0</v>
      </c>
      <c r="AB1712">
        <v>43.8</v>
      </c>
      <c r="AC1712">
        <v>229.85</v>
      </c>
      <c r="AD1712" t="s">
        <v>85</v>
      </c>
      <c r="AE1712" t="s">
        <v>42</v>
      </c>
      <c r="AF1712" t="s">
        <v>42</v>
      </c>
      <c r="AG1712">
        <f t="shared" si="52"/>
        <v>0</v>
      </c>
      <c r="AH1712" t="str" cm="1">
        <f t="array" ref="AH1712">_xlfn.IFS(
X1712&lt;=20, "&lt;20",
AND(X1712&gt;=20, X1712&lt;50), "20-50",
AND(X1712&gt;=50, X1712&lt;100), "50-100",
X1712&gt;=100, "&gt;100"
)</f>
        <v>50-100</v>
      </c>
      <c r="AI1712">
        <f t="shared" si="53"/>
        <v>1</v>
      </c>
      <c r="AJ1712" t="str" cm="1">
        <f t="array" ref="AJ1712">_xlfn.IFS(
C1712&lt;=20, "&lt;20",
AND(C1712&gt;=20, C1712&lt;35), "20-35",
AND(C1712&gt;=35, C1712&lt;50), "35-50",
C1712&gt;=50, "50-100"
)</f>
        <v>50-100</v>
      </c>
      <c r="AK1712" t="str" cm="1">
        <f t="array" ref="AK1712">_xlfn.IFS(
G1712&lt;6, "&lt;6",
AND(G1712&gt;=6, G1712&lt;12), "6-12",
AND(G1712&gt;=12, G1712&lt;18), "12-18",  AND(G1712&gt;=18, G1712&lt;24), "18-24", G1712&gt;=24, "24-36")</f>
        <v>24-36</v>
      </c>
    </row>
    <row r="1713" spans="1:37" x14ac:dyDescent="0.3">
      <c r="A1713" t="s">
        <v>1813</v>
      </c>
      <c r="B1713" t="s">
        <v>44</v>
      </c>
      <c r="C1713">
        <v>25</v>
      </c>
      <c r="D1713" t="s">
        <v>37</v>
      </c>
      <c r="E1713" t="s">
        <v>124</v>
      </c>
      <c r="F1713">
        <v>12</v>
      </c>
      <c r="G1713">
        <v>8</v>
      </c>
      <c r="H1713" t="s">
        <v>36</v>
      </c>
      <c r="I1713" t="s">
        <v>37</v>
      </c>
      <c r="J1713" t="s">
        <v>34</v>
      </c>
      <c r="K1713" t="s">
        <v>37</v>
      </c>
      <c r="L1713" t="s">
        <v>72</v>
      </c>
      <c r="M1713" t="s">
        <v>37</v>
      </c>
      <c r="N1713" t="s">
        <v>37</v>
      </c>
      <c r="O1713" t="s">
        <v>34</v>
      </c>
      <c r="P1713" t="s">
        <v>34</v>
      </c>
      <c r="Q1713" t="s">
        <v>37</v>
      </c>
      <c r="R1713" t="s">
        <v>37</v>
      </c>
      <c r="S1713" t="s">
        <v>37</v>
      </c>
      <c r="T1713" t="s">
        <v>37</v>
      </c>
      <c r="U1713" t="s">
        <v>39</v>
      </c>
      <c r="V1713" t="s">
        <v>37</v>
      </c>
      <c r="W1713" t="s">
        <v>40</v>
      </c>
      <c r="X1713">
        <v>75.400000000000006</v>
      </c>
      <c r="Y1713">
        <v>3865.45</v>
      </c>
      <c r="Z1713">
        <v>0</v>
      </c>
      <c r="AA1713">
        <v>0</v>
      </c>
      <c r="AB1713">
        <v>540.79999999999995</v>
      </c>
      <c r="AC1713">
        <v>4406.25</v>
      </c>
      <c r="AD1713" t="s">
        <v>41</v>
      </c>
      <c r="AE1713" t="s">
        <v>42</v>
      </c>
      <c r="AF1713" t="s">
        <v>42</v>
      </c>
      <c r="AG1713">
        <f t="shared" si="52"/>
        <v>0</v>
      </c>
      <c r="AH1713" t="str" cm="1">
        <f t="array" ref="AH1713">_xlfn.IFS(
X1713&lt;=20, "&lt;20",
AND(X1713&gt;=20, X1713&lt;50), "20-50",
AND(X1713&gt;=50, X1713&lt;100), "50-100",
X1713&gt;=100, "&gt;100"
)</f>
        <v>50-100</v>
      </c>
      <c r="AI1713">
        <f t="shared" si="53"/>
        <v>0</v>
      </c>
      <c r="AJ1713" t="str" cm="1">
        <f t="array" ref="AJ1713">_xlfn.IFS(
C1713&lt;=20, "&lt;20",
AND(C1713&gt;=20, C1713&lt;35), "20-35",
AND(C1713&gt;=35, C1713&lt;50), "35-50",
C1713&gt;=50, "50-100"
)</f>
        <v>20-35</v>
      </c>
      <c r="AK1713" t="str" cm="1">
        <f t="array" ref="AK1713">_xlfn.IFS(
G1713&lt;6, "&lt;6",
AND(G1713&gt;=6, G1713&lt;12), "6-12",
AND(G1713&gt;=12, G1713&lt;18), "12-18",  AND(G1713&gt;=18, G1713&lt;24), "18-24", G1713&gt;=24, "24-36")</f>
        <v>6-12</v>
      </c>
    </row>
    <row r="1714" spans="1:37" x14ac:dyDescent="0.3">
      <c r="A1714" t="s">
        <v>1814</v>
      </c>
      <c r="B1714" t="s">
        <v>44</v>
      </c>
      <c r="C1714">
        <v>29</v>
      </c>
      <c r="D1714" t="s">
        <v>34</v>
      </c>
      <c r="E1714" t="s">
        <v>45</v>
      </c>
      <c r="F1714">
        <v>15</v>
      </c>
      <c r="G1714">
        <v>20</v>
      </c>
      <c r="H1714" t="s">
        <v>36</v>
      </c>
      <c r="I1714" t="s">
        <v>37</v>
      </c>
      <c r="J1714" t="s">
        <v>34</v>
      </c>
      <c r="K1714" t="s">
        <v>37</v>
      </c>
      <c r="L1714" t="s">
        <v>72</v>
      </c>
      <c r="M1714" t="s">
        <v>37</v>
      </c>
      <c r="N1714" t="s">
        <v>37</v>
      </c>
      <c r="O1714" t="s">
        <v>34</v>
      </c>
      <c r="P1714" t="s">
        <v>34</v>
      </c>
      <c r="Q1714" t="s">
        <v>34</v>
      </c>
      <c r="R1714" t="s">
        <v>34</v>
      </c>
      <c r="S1714" t="s">
        <v>34</v>
      </c>
      <c r="T1714" t="s">
        <v>37</v>
      </c>
      <c r="U1714" t="s">
        <v>39</v>
      </c>
      <c r="V1714" t="s">
        <v>34</v>
      </c>
      <c r="W1714" t="s">
        <v>51</v>
      </c>
      <c r="X1714">
        <v>53.45</v>
      </c>
      <c r="Y1714">
        <v>3053</v>
      </c>
      <c r="Z1714">
        <v>0</v>
      </c>
      <c r="AA1714">
        <v>0</v>
      </c>
      <c r="AB1714">
        <v>969.57</v>
      </c>
      <c r="AC1714">
        <v>4022.57</v>
      </c>
      <c r="AD1714" t="s">
        <v>41</v>
      </c>
      <c r="AE1714" t="s">
        <v>42</v>
      </c>
      <c r="AF1714" t="s">
        <v>42</v>
      </c>
      <c r="AG1714">
        <f t="shared" si="52"/>
        <v>0</v>
      </c>
      <c r="AH1714" t="str" cm="1">
        <f t="array" ref="AH1714">_xlfn.IFS(
X1714&lt;=20, "&lt;20",
AND(X1714&gt;=20, X1714&lt;50), "20-50",
AND(X1714&gt;=50, X1714&lt;100), "50-100",
X1714&gt;=100, "&gt;100"
)</f>
        <v>50-100</v>
      </c>
      <c r="AI1714">
        <f t="shared" si="53"/>
        <v>0</v>
      </c>
      <c r="AJ1714" t="str" cm="1">
        <f t="array" ref="AJ1714">_xlfn.IFS(
C1714&lt;=20, "&lt;20",
AND(C1714&gt;=20, C1714&lt;35), "20-35",
AND(C1714&gt;=35, C1714&lt;50), "35-50",
C1714&gt;=50, "50-100"
)</f>
        <v>20-35</v>
      </c>
      <c r="AK1714" t="str" cm="1">
        <f t="array" ref="AK1714">_xlfn.IFS(
G1714&lt;6, "&lt;6",
AND(G1714&gt;=6, G1714&lt;12), "6-12",
AND(G1714&gt;=12, G1714&lt;18), "12-18",  AND(G1714&gt;=18, G1714&lt;24), "18-24", G1714&gt;=24, "24-36")</f>
        <v>18-24</v>
      </c>
    </row>
    <row r="1715" spans="1:37" x14ac:dyDescent="0.3">
      <c r="A1715" t="s">
        <v>1815</v>
      </c>
      <c r="B1715" t="s">
        <v>44</v>
      </c>
      <c r="C1715">
        <v>50</v>
      </c>
      <c r="D1715" t="s">
        <v>34</v>
      </c>
      <c r="E1715" t="s">
        <v>74</v>
      </c>
      <c r="F1715">
        <v>6</v>
      </c>
      <c r="G1715">
        <v>20</v>
      </c>
      <c r="H1715" t="s">
        <v>49</v>
      </c>
      <c r="I1715" t="s">
        <v>37</v>
      </c>
      <c r="J1715" t="s">
        <v>34</v>
      </c>
      <c r="K1715" t="s">
        <v>34</v>
      </c>
      <c r="L1715" t="s">
        <v>34</v>
      </c>
      <c r="M1715" t="s">
        <v>34</v>
      </c>
      <c r="N1715" t="s">
        <v>34</v>
      </c>
      <c r="O1715" t="s">
        <v>34</v>
      </c>
      <c r="P1715" t="s">
        <v>34</v>
      </c>
      <c r="Q1715" t="s">
        <v>34</v>
      </c>
      <c r="R1715" t="s">
        <v>34</v>
      </c>
      <c r="S1715" t="s">
        <v>34</v>
      </c>
      <c r="T1715" t="s">
        <v>34</v>
      </c>
      <c r="U1715" t="s">
        <v>39</v>
      </c>
      <c r="V1715" t="s">
        <v>34</v>
      </c>
      <c r="W1715" t="s">
        <v>40</v>
      </c>
      <c r="X1715">
        <v>19.5</v>
      </c>
      <c r="Y1715">
        <v>128.6</v>
      </c>
      <c r="Z1715">
        <v>0</v>
      </c>
      <c r="AA1715">
        <v>0</v>
      </c>
      <c r="AB1715">
        <v>214.06</v>
      </c>
      <c r="AC1715">
        <v>342.66</v>
      </c>
      <c r="AD1715" t="s">
        <v>41</v>
      </c>
      <c r="AE1715" t="s">
        <v>42</v>
      </c>
      <c r="AF1715" t="s">
        <v>42</v>
      </c>
      <c r="AG1715">
        <f t="shared" si="52"/>
        <v>0</v>
      </c>
      <c r="AH1715" t="str" cm="1">
        <f t="array" ref="AH1715">_xlfn.IFS(
X1715&lt;=20, "&lt;20",
AND(X1715&gt;=20, X1715&lt;50), "20-50",
AND(X1715&gt;=50, X1715&lt;100), "50-100",
X1715&gt;=100, "&gt;100"
)</f>
        <v>&lt;20</v>
      </c>
      <c r="AI1715">
        <f t="shared" si="53"/>
        <v>0</v>
      </c>
      <c r="AJ1715" t="str" cm="1">
        <f t="array" ref="AJ1715">_xlfn.IFS(
C1715&lt;=20, "&lt;20",
AND(C1715&gt;=20, C1715&lt;35), "20-35",
AND(C1715&gt;=35, C1715&lt;50), "35-50",
C1715&gt;=50, "50-100"
)</f>
        <v>50-100</v>
      </c>
      <c r="AK1715" t="str" cm="1">
        <f t="array" ref="AK1715">_xlfn.IFS(
G1715&lt;6, "&lt;6",
AND(G1715&gt;=6, G1715&lt;12), "6-12",
AND(G1715&gt;=12, G1715&lt;18), "12-18",  AND(G1715&gt;=18, G1715&lt;24), "18-24", G1715&gt;=24, "24-36")</f>
        <v>18-24</v>
      </c>
    </row>
    <row r="1716" spans="1:37" x14ac:dyDescent="0.3">
      <c r="A1716" t="s">
        <v>1816</v>
      </c>
      <c r="B1716" t="s">
        <v>33</v>
      </c>
      <c r="C1716">
        <v>54</v>
      </c>
      <c r="D1716" t="s">
        <v>34</v>
      </c>
      <c r="E1716" t="s">
        <v>45</v>
      </c>
      <c r="F1716">
        <v>3</v>
      </c>
      <c r="G1716">
        <v>15</v>
      </c>
      <c r="H1716" t="s">
        <v>70</v>
      </c>
      <c r="I1716" t="s">
        <v>37</v>
      </c>
      <c r="J1716" t="s">
        <v>37</v>
      </c>
      <c r="K1716" t="s">
        <v>37</v>
      </c>
      <c r="L1716" t="s">
        <v>50</v>
      </c>
      <c r="M1716" t="s">
        <v>37</v>
      </c>
      <c r="N1716" t="s">
        <v>37</v>
      </c>
      <c r="O1716" t="s">
        <v>34</v>
      </c>
      <c r="P1716" t="s">
        <v>34</v>
      </c>
      <c r="Q1716" t="s">
        <v>37</v>
      </c>
      <c r="R1716" t="s">
        <v>34</v>
      </c>
      <c r="S1716" t="s">
        <v>34</v>
      </c>
      <c r="T1716" t="s">
        <v>37</v>
      </c>
      <c r="U1716" t="s">
        <v>39</v>
      </c>
      <c r="V1716" t="s">
        <v>34</v>
      </c>
      <c r="W1716" t="s">
        <v>51</v>
      </c>
      <c r="X1716">
        <v>94.8</v>
      </c>
      <c r="Y1716">
        <v>4535.8500000000004</v>
      </c>
      <c r="Z1716">
        <v>3.34</v>
      </c>
      <c r="AA1716">
        <v>0</v>
      </c>
      <c r="AB1716">
        <v>1891.75</v>
      </c>
      <c r="AC1716">
        <v>6424.26</v>
      </c>
      <c r="AD1716" t="s">
        <v>41</v>
      </c>
      <c r="AE1716" t="s">
        <v>42</v>
      </c>
      <c r="AF1716" t="s">
        <v>42</v>
      </c>
      <c r="AG1716">
        <f t="shared" si="52"/>
        <v>0</v>
      </c>
      <c r="AH1716" t="str" cm="1">
        <f t="array" ref="AH1716">_xlfn.IFS(
X1716&lt;=20, "&lt;20",
AND(X1716&gt;=20, X1716&lt;50), "20-50",
AND(X1716&gt;=50, X1716&lt;100), "50-100",
X1716&gt;=100, "&gt;100"
)</f>
        <v>50-100</v>
      </c>
      <c r="AI1716">
        <f t="shared" si="53"/>
        <v>0</v>
      </c>
      <c r="AJ1716" t="str" cm="1">
        <f t="array" ref="AJ1716">_xlfn.IFS(
C1716&lt;=20, "&lt;20",
AND(C1716&gt;=20, C1716&lt;35), "20-35",
AND(C1716&gt;=35, C1716&lt;50), "35-50",
C1716&gt;=50, "50-100"
)</f>
        <v>50-100</v>
      </c>
      <c r="AK1716" t="str" cm="1">
        <f t="array" ref="AK1716">_xlfn.IFS(
G1716&lt;6, "&lt;6",
AND(G1716&gt;=6, G1716&lt;12), "6-12",
AND(G1716&gt;=12, G1716&lt;18), "12-18",  AND(G1716&gt;=18, G1716&lt;24), "18-24", G1716&gt;=24, "24-36")</f>
        <v>12-18</v>
      </c>
    </row>
    <row r="1717" spans="1:37" x14ac:dyDescent="0.3">
      <c r="A1717" t="s">
        <v>1817</v>
      </c>
      <c r="B1717" t="s">
        <v>44</v>
      </c>
      <c r="C1717">
        <v>19</v>
      </c>
      <c r="D1717" t="s">
        <v>34</v>
      </c>
      <c r="E1717" t="s">
        <v>76</v>
      </c>
      <c r="F1717">
        <v>1</v>
      </c>
      <c r="G1717">
        <v>1</v>
      </c>
      <c r="H1717" t="s">
        <v>36</v>
      </c>
      <c r="I1717" t="s">
        <v>37</v>
      </c>
      <c r="J1717" t="s">
        <v>37</v>
      </c>
      <c r="K1717" t="s">
        <v>37</v>
      </c>
      <c r="L1717" t="s">
        <v>50</v>
      </c>
      <c r="M1717" t="s">
        <v>34</v>
      </c>
      <c r="N1717" t="s">
        <v>37</v>
      </c>
      <c r="O1717" t="s">
        <v>34</v>
      </c>
      <c r="P1717" t="s">
        <v>37</v>
      </c>
      <c r="Q1717" t="s">
        <v>37</v>
      </c>
      <c r="R1717" t="s">
        <v>37</v>
      </c>
      <c r="S1717" t="s">
        <v>37</v>
      </c>
      <c r="T1717" t="s">
        <v>37</v>
      </c>
      <c r="U1717" t="s">
        <v>39</v>
      </c>
      <c r="V1717" t="s">
        <v>37</v>
      </c>
      <c r="W1717" t="s">
        <v>51</v>
      </c>
      <c r="X1717">
        <v>105.05</v>
      </c>
      <c r="Y1717">
        <v>6744.25</v>
      </c>
      <c r="Z1717">
        <v>0</v>
      </c>
      <c r="AA1717">
        <v>0</v>
      </c>
      <c r="AB1717">
        <v>1743.95</v>
      </c>
      <c r="AC1717">
        <v>8488.2000000000007</v>
      </c>
      <c r="AD1717" t="s">
        <v>41</v>
      </c>
      <c r="AE1717" t="s">
        <v>42</v>
      </c>
      <c r="AF1717" t="s">
        <v>42</v>
      </c>
      <c r="AG1717">
        <f t="shared" si="52"/>
        <v>0</v>
      </c>
      <c r="AH1717" t="str" cm="1">
        <f t="array" ref="AH1717">_xlfn.IFS(
X1717&lt;=20, "&lt;20",
AND(X1717&gt;=20, X1717&lt;50), "20-50",
AND(X1717&gt;=50, X1717&lt;100), "50-100",
X1717&gt;=100, "&gt;100"
)</f>
        <v>&gt;100</v>
      </c>
      <c r="AI1717">
        <f t="shared" si="53"/>
        <v>0</v>
      </c>
      <c r="AJ1717" t="str" cm="1">
        <f t="array" ref="AJ1717">_xlfn.IFS(
C1717&lt;=20, "&lt;20",
AND(C1717&gt;=20, C1717&lt;35), "20-35",
AND(C1717&gt;=35, C1717&lt;50), "35-50",
C1717&gt;=50, "50-100"
)</f>
        <v>&lt;20</v>
      </c>
      <c r="AK1717" t="str" cm="1">
        <f t="array" ref="AK1717">_xlfn.IFS(
G1717&lt;6, "&lt;6",
AND(G1717&gt;=6, G1717&lt;12), "6-12",
AND(G1717&gt;=12, G1717&lt;18), "12-18",  AND(G1717&gt;=18, G1717&lt;24), "18-24", G1717&gt;=24, "24-36")</f>
        <v>&lt;6</v>
      </c>
    </row>
    <row r="1718" spans="1:37" x14ac:dyDescent="0.3">
      <c r="A1718" t="s">
        <v>1818</v>
      </c>
      <c r="B1718" t="s">
        <v>44</v>
      </c>
      <c r="C1718">
        <v>24</v>
      </c>
      <c r="D1718" t="s">
        <v>37</v>
      </c>
      <c r="E1718" t="s">
        <v>48</v>
      </c>
      <c r="F1718">
        <v>7</v>
      </c>
      <c r="G1718">
        <v>11</v>
      </c>
      <c r="H1718" t="s">
        <v>36</v>
      </c>
      <c r="I1718" t="s">
        <v>37</v>
      </c>
      <c r="J1718" t="s">
        <v>37</v>
      </c>
      <c r="K1718" t="s">
        <v>34</v>
      </c>
      <c r="L1718" t="s">
        <v>34</v>
      </c>
      <c r="M1718" t="s">
        <v>34</v>
      </c>
      <c r="N1718" t="s">
        <v>34</v>
      </c>
      <c r="O1718" t="s">
        <v>34</v>
      </c>
      <c r="P1718" t="s">
        <v>34</v>
      </c>
      <c r="Q1718" t="s">
        <v>34</v>
      </c>
      <c r="R1718" t="s">
        <v>34</v>
      </c>
      <c r="S1718" t="s">
        <v>34</v>
      </c>
      <c r="T1718" t="s">
        <v>34</v>
      </c>
      <c r="U1718" t="s">
        <v>39</v>
      </c>
      <c r="V1718" t="s">
        <v>37</v>
      </c>
      <c r="W1718" t="s">
        <v>51</v>
      </c>
      <c r="X1718">
        <v>23.3</v>
      </c>
      <c r="Y1718">
        <v>1623.15</v>
      </c>
      <c r="Z1718">
        <v>0</v>
      </c>
      <c r="AA1718">
        <v>0</v>
      </c>
      <c r="AB1718">
        <v>1306.08</v>
      </c>
      <c r="AC1718">
        <v>2929.23</v>
      </c>
      <c r="AD1718" t="s">
        <v>41</v>
      </c>
      <c r="AE1718" t="s">
        <v>42</v>
      </c>
      <c r="AF1718" t="s">
        <v>42</v>
      </c>
      <c r="AG1718">
        <f t="shared" si="52"/>
        <v>0</v>
      </c>
      <c r="AH1718" t="str" cm="1">
        <f t="array" ref="AH1718">_xlfn.IFS(
X1718&lt;=20, "&lt;20",
AND(X1718&gt;=20, X1718&lt;50), "20-50",
AND(X1718&gt;=50, X1718&lt;100), "50-100",
X1718&gt;=100, "&gt;100"
)</f>
        <v>20-50</v>
      </c>
      <c r="AI1718">
        <f t="shared" si="53"/>
        <v>0</v>
      </c>
      <c r="AJ1718" t="str" cm="1">
        <f t="array" ref="AJ1718">_xlfn.IFS(
C1718&lt;=20, "&lt;20",
AND(C1718&gt;=20, C1718&lt;35), "20-35",
AND(C1718&gt;=35, C1718&lt;50), "35-50",
C1718&gt;=50, "50-100"
)</f>
        <v>20-35</v>
      </c>
      <c r="AK1718" t="str" cm="1">
        <f t="array" ref="AK1718">_xlfn.IFS(
G1718&lt;6, "&lt;6",
AND(G1718&gt;=6, G1718&lt;12), "6-12",
AND(G1718&gt;=12, G1718&lt;18), "12-18",  AND(G1718&gt;=18, G1718&lt;24), "18-24", G1718&gt;=24, "24-36")</f>
        <v>6-12</v>
      </c>
    </row>
    <row r="1719" spans="1:37" x14ac:dyDescent="0.3">
      <c r="A1719" t="s">
        <v>1819</v>
      </c>
      <c r="B1719" t="s">
        <v>44</v>
      </c>
      <c r="C1719">
        <v>46</v>
      </c>
      <c r="D1719" t="s">
        <v>37</v>
      </c>
      <c r="E1719" t="s">
        <v>61</v>
      </c>
      <c r="F1719">
        <v>9</v>
      </c>
      <c r="G1719">
        <v>30</v>
      </c>
      <c r="H1719" t="s">
        <v>36</v>
      </c>
      <c r="I1719" t="s">
        <v>37</v>
      </c>
      <c r="J1719" t="s">
        <v>37</v>
      </c>
      <c r="K1719" t="s">
        <v>34</v>
      </c>
      <c r="L1719" t="s">
        <v>34</v>
      </c>
      <c r="M1719" t="s">
        <v>34</v>
      </c>
      <c r="N1719" t="s">
        <v>34</v>
      </c>
      <c r="O1719" t="s">
        <v>34</v>
      </c>
      <c r="P1719" t="s">
        <v>34</v>
      </c>
      <c r="Q1719" t="s">
        <v>34</v>
      </c>
      <c r="R1719" t="s">
        <v>34</v>
      </c>
      <c r="S1719" t="s">
        <v>34</v>
      </c>
      <c r="T1719" t="s">
        <v>34</v>
      </c>
      <c r="U1719" t="s">
        <v>67</v>
      </c>
      <c r="V1719" t="s">
        <v>37</v>
      </c>
      <c r="W1719" t="s">
        <v>51</v>
      </c>
      <c r="X1719">
        <v>24.15</v>
      </c>
      <c r="Y1719">
        <v>1498.85</v>
      </c>
      <c r="Z1719">
        <v>0</v>
      </c>
      <c r="AA1719">
        <v>0</v>
      </c>
      <c r="AB1719">
        <v>2569.7199999999998</v>
      </c>
      <c r="AC1719">
        <v>4068.57</v>
      </c>
      <c r="AD1719" t="s">
        <v>41</v>
      </c>
      <c r="AE1719" t="s">
        <v>42</v>
      </c>
      <c r="AF1719" t="s">
        <v>42</v>
      </c>
      <c r="AG1719">
        <f t="shared" si="52"/>
        <v>0</v>
      </c>
      <c r="AH1719" t="str" cm="1">
        <f t="array" ref="AH1719">_xlfn.IFS(
X1719&lt;=20, "&lt;20",
AND(X1719&gt;=20, X1719&lt;50), "20-50",
AND(X1719&gt;=50, X1719&lt;100), "50-100",
X1719&gt;=100, "&gt;100"
)</f>
        <v>20-50</v>
      </c>
      <c r="AI1719">
        <f t="shared" si="53"/>
        <v>0</v>
      </c>
      <c r="AJ1719" t="str" cm="1">
        <f t="array" ref="AJ1719">_xlfn.IFS(
C1719&lt;=20, "&lt;20",
AND(C1719&gt;=20, C1719&lt;35), "20-35",
AND(C1719&gt;=35, C1719&lt;50), "35-50",
C1719&gt;=50, "50-100"
)</f>
        <v>35-50</v>
      </c>
      <c r="AK1719" t="str" cm="1">
        <f t="array" ref="AK1719">_xlfn.IFS(
G1719&lt;6, "&lt;6",
AND(G1719&gt;=6, G1719&lt;12), "6-12",
AND(G1719&gt;=12, G1719&lt;18), "12-18",  AND(G1719&gt;=18, G1719&lt;24), "18-24", G1719&gt;=24, "24-36")</f>
        <v>24-36</v>
      </c>
    </row>
    <row r="1720" spans="1:37" x14ac:dyDescent="0.3">
      <c r="A1720" t="s">
        <v>1820</v>
      </c>
      <c r="B1720" t="s">
        <v>33</v>
      </c>
      <c r="C1720">
        <v>25</v>
      </c>
      <c r="D1720" t="s">
        <v>37</v>
      </c>
      <c r="E1720" t="s">
        <v>56</v>
      </c>
      <c r="F1720">
        <v>2</v>
      </c>
      <c r="G1720">
        <v>35</v>
      </c>
      <c r="H1720" t="s">
        <v>36</v>
      </c>
      <c r="I1720" t="s">
        <v>37</v>
      </c>
      <c r="J1720" t="s">
        <v>37</v>
      </c>
      <c r="K1720" t="s">
        <v>34</v>
      </c>
      <c r="L1720" t="s">
        <v>34</v>
      </c>
      <c r="M1720" t="s">
        <v>34</v>
      </c>
      <c r="N1720" t="s">
        <v>34</v>
      </c>
      <c r="O1720" t="s">
        <v>34</v>
      </c>
      <c r="P1720" t="s">
        <v>34</v>
      </c>
      <c r="Q1720" t="s">
        <v>34</v>
      </c>
      <c r="R1720" t="s">
        <v>34</v>
      </c>
      <c r="S1720" t="s">
        <v>34</v>
      </c>
      <c r="T1720" t="s">
        <v>34</v>
      </c>
      <c r="U1720" t="s">
        <v>46</v>
      </c>
      <c r="V1720" t="s">
        <v>37</v>
      </c>
      <c r="W1720" t="s">
        <v>143</v>
      </c>
      <c r="X1720">
        <v>24.05</v>
      </c>
      <c r="Y1720">
        <v>24.05</v>
      </c>
      <c r="Z1720">
        <v>0</v>
      </c>
      <c r="AA1720">
        <v>0</v>
      </c>
      <c r="AB1720">
        <v>20.260000000000002</v>
      </c>
      <c r="AC1720">
        <v>44.31</v>
      </c>
      <c r="AD1720" t="s">
        <v>52</v>
      </c>
      <c r="AE1720" t="s">
        <v>100</v>
      </c>
      <c r="AF1720" t="s">
        <v>308</v>
      </c>
      <c r="AG1720">
        <f t="shared" si="52"/>
        <v>1</v>
      </c>
      <c r="AH1720" t="str" cm="1">
        <f t="array" ref="AH1720">_xlfn.IFS(
X1720&lt;=20, "&lt;20",
AND(X1720&gt;=20, X1720&lt;50), "20-50",
AND(X1720&gt;=50, X1720&lt;100), "50-100",
X1720&gt;=100, "&gt;100"
)</f>
        <v>20-50</v>
      </c>
      <c r="AI1720">
        <f t="shared" si="53"/>
        <v>0</v>
      </c>
      <c r="AJ1720" t="str" cm="1">
        <f t="array" ref="AJ1720">_xlfn.IFS(
C1720&lt;=20, "&lt;20",
AND(C1720&gt;=20, C1720&lt;35), "20-35",
AND(C1720&gt;=35, C1720&lt;50), "35-50",
C1720&gt;=50, "50-100"
)</f>
        <v>20-35</v>
      </c>
      <c r="AK1720" t="str" cm="1">
        <f t="array" ref="AK1720">_xlfn.IFS(
G1720&lt;6, "&lt;6",
AND(G1720&gt;=6, G1720&lt;12), "6-12",
AND(G1720&gt;=12, G1720&lt;18), "12-18",  AND(G1720&gt;=18, G1720&lt;24), "18-24", G1720&gt;=24, "24-36")</f>
        <v>24-36</v>
      </c>
    </row>
    <row r="1721" spans="1:37" x14ac:dyDescent="0.3">
      <c r="A1721" t="s">
        <v>1821</v>
      </c>
      <c r="B1721" t="s">
        <v>44</v>
      </c>
      <c r="C1721">
        <v>46</v>
      </c>
      <c r="D1721" t="s">
        <v>37</v>
      </c>
      <c r="E1721" t="s">
        <v>69</v>
      </c>
      <c r="F1721">
        <v>14</v>
      </c>
      <c r="G1721">
        <v>2</v>
      </c>
      <c r="H1721" t="s">
        <v>36</v>
      </c>
      <c r="I1721" t="s">
        <v>37</v>
      </c>
      <c r="J1721" t="s">
        <v>34</v>
      </c>
      <c r="K1721" t="s">
        <v>37</v>
      </c>
      <c r="L1721" t="s">
        <v>50</v>
      </c>
      <c r="M1721" t="s">
        <v>34</v>
      </c>
      <c r="N1721" t="s">
        <v>34</v>
      </c>
      <c r="O1721" t="s">
        <v>34</v>
      </c>
      <c r="P1721" t="s">
        <v>34</v>
      </c>
      <c r="Q1721" t="s">
        <v>34</v>
      </c>
      <c r="R1721" t="s">
        <v>34</v>
      </c>
      <c r="S1721" t="s">
        <v>34</v>
      </c>
      <c r="T1721" t="s">
        <v>37</v>
      </c>
      <c r="U1721" t="s">
        <v>46</v>
      </c>
      <c r="V1721" t="s">
        <v>37</v>
      </c>
      <c r="W1721" t="s">
        <v>51</v>
      </c>
      <c r="X1721">
        <v>70.2</v>
      </c>
      <c r="Y1721">
        <v>237.95</v>
      </c>
      <c r="Z1721">
        <v>0</v>
      </c>
      <c r="AA1721">
        <v>0</v>
      </c>
      <c r="AB1721">
        <v>52.08</v>
      </c>
      <c r="AC1721">
        <v>290.02999999999997</v>
      </c>
      <c r="AD1721" t="s">
        <v>52</v>
      </c>
      <c r="AE1721" t="s">
        <v>53</v>
      </c>
      <c r="AF1721" t="s">
        <v>54</v>
      </c>
      <c r="AG1721">
        <f t="shared" si="52"/>
        <v>1</v>
      </c>
      <c r="AH1721" t="str" cm="1">
        <f t="array" ref="AH1721">_xlfn.IFS(
X1721&lt;=20, "&lt;20",
AND(X1721&gt;=20, X1721&lt;50), "20-50",
AND(X1721&gt;=50, X1721&lt;100), "50-100",
X1721&gt;=100, "&gt;100"
)</f>
        <v>50-100</v>
      </c>
      <c r="AI1721">
        <f t="shared" si="53"/>
        <v>0</v>
      </c>
      <c r="AJ1721" t="str" cm="1">
        <f t="array" ref="AJ1721">_xlfn.IFS(
C1721&lt;=20, "&lt;20",
AND(C1721&gt;=20, C1721&lt;35), "20-35",
AND(C1721&gt;=35, C1721&lt;50), "35-50",
C1721&gt;=50, "50-100"
)</f>
        <v>35-50</v>
      </c>
      <c r="AK1721" t="str" cm="1">
        <f t="array" ref="AK1721">_xlfn.IFS(
G1721&lt;6, "&lt;6",
AND(G1721&gt;=6, G1721&lt;12), "6-12",
AND(G1721&gt;=12, G1721&lt;18), "12-18",  AND(G1721&gt;=18, G1721&lt;24), "18-24", G1721&gt;=24, "24-36")</f>
        <v>&lt;6</v>
      </c>
    </row>
    <row r="1722" spans="1:37" x14ac:dyDescent="0.3">
      <c r="A1722" t="s">
        <v>1822</v>
      </c>
      <c r="B1722" t="s">
        <v>44</v>
      </c>
      <c r="C1722">
        <v>25</v>
      </c>
      <c r="D1722" t="s">
        <v>34</v>
      </c>
      <c r="E1722" t="s">
        <v>61</v>
      </c>
      <c r="F1722">
        <v>14</v>
      </c>
      <c r="G1722">
        <v>26</v>
      </c>
      <c r="H1722" t="s">
        <v>36</v>
      </c>
      <c r="I1722" t="s">
        <v>37</v>
      </c>
      <c r="J1722" t="s">
        <v>37</v>
      </c>
      <c r="K1722" t="s">
        <v>37</v>
      </c>
      <c r="L1722" t="s">
        <v>50</v>
      </c>
      <c r="M1722" t="s">
        <v>34</v>
      </c>
      <c r="N1722" t="s">
        <v>34</v>
      </c>
      <c r="O1722" t="s">
        <v>37</v>
      </c>
      <c r="P1722" t="s">
        <v>34</v>
      </c>
      <c r="Q1722" t="s">
        <v>37</v>
      </c>
      <c r="R1722" t="s">
        <v>37</v>
      </c>
      <c r="S1722" t="s">
        <v>37</v>
      </c>
      <c r="T1722" t="s">
        <v>37</v>
      </c>
      <c r="U1722" t="s">
        <v>46</v>
      </c>
      <c r="V1722" t="s">
        <v>37</v>
      </c>
      <c r="W1722" t="s">
        <v>51</v>
      </c>
      <c r="X1722">
        <v>99.5</v>
      </c>
      <c r="Y1722">
        <v>3762</v>
      </c>
      <c r="Z1722">
        <v>0</v>
      </c>
      <c r="AA1722">
        <v>0</v>
      </c>
      <c r="AB1722">
        <v>1342.73</v>
      </c>
      <c r="AC1722">
        <v>5104.7299999999996</v>
      </c>
      <c r="AD1722" t="s">
        <v>52</v>
      </c>
      <c r="AE1722" t="s">
        <v>53</v>
      </c>
      <c r="AF1722" t="s">
        <v>91</v>
      </c>
      <c r="AG1722">
        <f t="shared" si="52"/>
        <v>1</v>
      </c>
      <c r="AH1722" t="str" cm="1">
        <f t="array" ref="AH1722">_xlfn.IFS(
X1722&lt;=20, "&lt;20",
AND(X1722&gt;=20, X1722&lt;50), "20-50",
AND(X1722&gt;=50, X1722&lt;100), "50-100",
X1722&gt;=100, "&gt;100"
)</f>
        <v>50-100</v>
      </c>
      <c r="AI1722">
        <f t="shared" si="53"/>
        <v>0</v>
      </c>
      <c r="AJ1722" t="str" cm="1">
        <f t="array" ref="AJ1722">_xlfn.IFS(
C1722&lt;=20, "&lt;20",
AND(C1722&gt;=20, C1722&lt;35), "20-35",
AND(C1722&gt;=35, C1722&lt;50), "35-50",
C1722&gt;=50, "50-100"
)</f>
        <v>20-35</v>
      </c>
      <c r="AK1722" t="str" cm="1">
        <f t="array" ref="AK1722">_xlfn.IFS(
G1722&lt;6, "&lt;6",
AND(G1722&gt;=6, G1722&lt;12), "6-12",
AND(G1722&gt;=12, G1722&lt;18), "12-18",  AND(G1722&gt;=18, G1722&lt;24), "18-24", G1722&gt;=24, "24-36")</f>
        <v>24-36</v>
      </c>
    </row>
    <row r="1723" spans="1:37" x14ac:dyDescent="0.3">
      <c r="A1723" t="s">
        <v>1823</v>
      </c>
      <c r="B1723" t="s">
        <v>44</v>
      </c>
      <c r="C1723">
        <v>34</v>
      </c>
      <c r="D1723" t="s">
        <v>37</v>
      </c>
      <c r="E1723" t="s">
        <v>48</v>
      </c>
      <c r="F1723">
        <v>7</v>
      </c>
      <c r="G1723">
        <v>31</v>
      </c>
      <c r="H1723" t="s">
        <v>36</v>
      </c>
      <c r="I1723" t="s">
        <v>37</v>
      </c>
      <c r="J1723" t="s">
        <v>34</v>
      </c>
      <c r="K1723" t="s">
        <v>34</v>
      </c>
      <c r="L1723" t="s">
        <v>34</v>
      </c>
      <c r="M1723" t="s">
        <v>34</v>
      </c>
      <c r="N1723" t="s">
        <v>34</v>
      </c>
      <c r="O1723" t="s">
        <v>34</v>
      </c>
      <c r="P1723" t="s">
        <v>34</v>
      </c>
      <c r="Q1723" t="s">
        <v>34</v>
      </c>
      <c r="R1723" t="s">
        <v>34</v>
      </c>
      <c r="S1723" t="s">
        <v>34</v>
      </c>
      <c r="T1723" t="s">
        <v>34</v>
      </c>
      <c r="U1723" t="s">
        <v>67</v>
      </c>
      <c r="V1723" t="s">
        <v>37</v>
      </c>
      <c r="W1723" t="s">
        <v>51</v>
      </c>
      <c r="X1723">
        <v>21.15</v>
      </c>
      <c r="Y1723">
        <v>1419.4</v>
      </c>
      <c r="Z1723">
        <v>19.309999999999999</v>
      </c>
      <c r="AA1723">
        <v>0</v>
      </c>
      <c r="AB1723">
        <v>1639.44</v>
      </c>
      <c r="AC1723">
        <v>3039.53</v>
      </c>
      <c r="AD1723" t="s">
        <v>41</v>
      </c>
      <c r="AE1723" t="s">
        <v>42</v>
      </c>
      <c r="AF1723" t="s">
        <v>42</v>
      </c>
      <c r="AG1723">
        <f t="shared" si="52"/>
        <v>0</v>
      </c>
      <c r="AH1723" t="str" cm="1">
        <f t="array" ref="AH1723">_xlfn.IFS(
X1723&lt;=20, "&lt;20",
AND(X1723&gt;=20, X1723&lt;50), "20-50",
AND(X1723&gt;=50, X1723&lt;100), "50-100",
X1723&gt;=100, "&gt;100"
)</f>
        <v>20-50</v>
      </c>
      <c r="AI1723">
        <f t="shared" si="53"/>
        <v>0</v>
      </c>
      <c r="AJ1723" t="str" cm="1">
        <f t="array" ref="AJ1723">_xlfn.IFS(
C1723&lt;=20, "&lt;20",
AND(C1723&gt;=20, C1723&lt;35), "20-35",
AND(C1723&gt;=35, C1723&lt;50), "35-50",
C1723&gt;=50, "50-100"
)</f>
        <v>20-35</v>
      </c>
      <c r="AK1723" t="str" cm="1">
        <f t="array" ref="AK1723">_xlfn.IFS(
G1723&lt;6, "&lt;6",
AND(G1723&gt;=6, G1723&lt;12), "6-12",
AND(G1723&gt;=12, G1723&lt;18), "12-18",  AND(G1723&gt;=18, G1723&lt;24), "18-24", G1723&gt;=24, "24-36")</f>
        <v>24-36</v>
      </c>
    </row>
    <row r="1724" spans="1:37" x14ac:dyDescent="0.3">
      <c r="A1724" t="s">
        <v>1824</v>
      </c>
      <c r="B1724" t="s">
        <v>33</v>
      </c>
      <c r="C1724">
        <v>66</v>
      </c>
      <c r="D1724" t="s">
        <v>37</v>
      </c>
      <c r="E1724" t="s">
        <v>69</v>
      </c>
      <c r="F1724">
        <v>9</v>
      </c>
      <c r="G1724">
        <v>18</v>
      </c>
      <c r="H1724" t="s">
        <v>36</v>
      </c>
      <c r="I1724" t="s">
        <v>37</v>
      </c>
      <c r="J1724" t="s">
        <v>37</v>
      </c>
      <c r="K1724" t="s">
        <v>37</v>
      </c>
      <c r="L1724" t="s">
        <v>50</v>
      </c>
      <c r="M1724" t="s">
        <v>34</v>
      </c>
      <c r="N1724" t="s">
        <v>34</v>
      </c>
      <c r="O1724" t="s">
        <v>37</v>
      </c>
      <c r="P1724" t="s">
        <v>34</v>
      </c>
      <c r="Q1724" t="s">
        <v>34</v>
      </c>
      <c r="R1724" t="s">
        <v>37</v>
      </c>
      <c r="S1724" t="s">
        <v>37</v>
      </c>
      <c r="T1724" t="s">
        <v>37</v>
      </c>
      <c r="U1724" t="s">
        <v>67</v>
      </c>
      <c r="V1724" t="s">
        <v>37</v>
      </c>
      <c r="W1724" t="s">
        <v>40</v>
      </c>
      <c r="X1724">
        <v>91.05</v>
      </c>
      <c r="Y1724">
        <v>4370.75</v>
      </c>
      <c r="Z1724">
        <v>0</v>
      </c>
      <c r="AA1724">
        <v>0</v>
      </c>
      <c r="AB1724">
        <v>1209.1199999999999</v>
      </c>
      <c r="AC1724">
        <v>5579.87</v>
      </c>
      <c r="AD1724" t="s">
        <v>41</v>
      </c>
      <c r="AE1724" t="s">
        <v>42</v>
      </c>
      <c r="AF1724" t="s">
        <v>42</v>
      </c>
      <c r="AG1724">
        <f t="shared" si="52"/>
        <v>0</v>
      </c>
      <c r="AH1724" t="str" cm="1">
        <f t="array" ref="AH1724">_xlfn.IFS(
X1724&lt;=20, "&lt;20",
AND(X1724&gt;=20, X1724&lt;50), "20-50",
AND(X1724&gt;=50, X1724&lt;100), "50-100",
X1724&gt;=100, "&gt;100"
)</f>
        <v>50-100</v>
      </c>
      <c r="AI1724">
        <f t="shared" si="53"/>
        <v>0</v>
      </c>
      <c r="AJ1724" t="str" cm="1">
        <f t="array" ref="AJ1724">_xlfn.IFS(
C1724&lt;=20, "&lt;20",
AND(C1724&gt;=20, C1724&lt;35), "20-35",
AND(C1724&gt;=35, C1724&lt;50), "35-50",
C1724&gt;=50, "50-100"
)</f>
        <v>50-100</v>
      </c>
      <c r="AK1724" t="str" cm="1">
        <f t="array" ref="AK1724">_xlfn.IFS(
G1724&lt;6, "&lt;6",
AND(G1724&gt;=6, G1724&lt;12), "6-12",
AND(G1724&gt;=12, G1724&lt;18), "12-18",  AND(G1724&gt;=18, G1724&lt;24), "18-24", G1724&gt;=24, "24-36")</f>
        <v>18-24</v>
      </c>
    </row>
    <row r="1725" spans="1:37" x14ac:dyDescent="0.3">
      <c r="A1725" t="s">
        <v>1825</v>
      </c>
      <c r="B1725" t="s">
        <v>44</v>
      </c>
      <c r="C1725">
        <v>23</v>
      </c>
      <c r="D1725" t="s">
        <v>37</v>
      </c>
      <c r="E1725" t="s">
        <v>48</v>
      </c>
      <c r="F1725">
        <v>6</v>
      </c>
      <c r="G1725">
        <v>9</v>
      </c>
      <c r="H1725" t="s">
        <v>49</v>
      </c>
      <c r="I1725" t="s">
        <v>37</v>
      </c>
      <c r="J1725" t="s">
        <v>34</v>
      </c>
      <c r="K1725" t="s">
        <v>37</v>
      </c>
      <c r="L1725" t="s">
        <v>50</v>
      </c>
      <c r="M1725" t="s">
        <v>34</v>
      </c>
      <c r="N1725" t="s">
        <v>34</v>
      </c>
      <c r="O1725" t="s">
        <v>34</v>
      </c>
      <c r="P1725" t="s">
        <v>34</v>
      </c>
      <c r="Q1725" t="s">
        <v>34</v>
      </c>
      <c r="R1725" t="s">
        <v>34</v>
      </c>
      <c r="S1725" t="s">
        <v>37</v>
      </c>
      <c r="T1725" t="s">
        <v>37</v>
      </c>
      <c r="U1725" t="s">
        <v>46</v>
      </c>
      <c r="V1725" t="s">
        <v>37</v>
      </c>
      <c r="W1725" t="s">
        <v>51</v>
      </c>
      <c r="X1725">
        <v>69</v>
      </c>
      <c r="Y1725">
        <v>506.9</v>
      </c>
      <c r="Z1725">
        <v>0</v>
      </c>
      <c r="AA1725">
        <v>0</v>
      </c>
      <c r="AB1725">
        <v>62.65</v>
      </c>
      <c r="AC1725">
        <v>569.54999999999995</v>
      </c>
      <c r="AD1725" t="s">
        <v>52</v>
      </c>
      <c r="AE1725" t="s">
        <v>104</v>
      </c>
      <c r="AF1725" t="s">
        <v>105</v>
      </c>
      <c r="AG1725">
        <f t="shared" si="52"/>
        <v>1</v>
      </c>
      <c r="AH1725" t="str" cm="1">
        <f t="array" ref="AH1725">_xlfn.IFS(
X1725&lt;=20, "&lt;20",
AND(X1725&gt;=20, X1725&lt;50), "20-50",
AND(X1725&gt;=50, X1725&lt;100), "50-100",
X1725&gt;=100, "&gt;100"
)</f>
        <v>50-100</v>
      </c>
      <c r="AI1725">
        <f t="shared" si="53"/>
        <v>0</v>
      </c>
      <c r="AJ1725" t="str" cm="1">
        <f t="array" ref="AJ1725">_xlfn.IFS(
C1725&lt;=20, "&lt;20",
AND(C1725&gt;=20, C1725&lt;35), "20-35",
AND(C1725&gt;=35, C1725&lt;50), "35-50",
C1725&gt;=50, "50-100"
)</f>
        <v>20-35</v>
      </c>
      <c r="AK1725" t="str" cm="1">
        <f t="array" ref="AK1725">_xlfn.IFS(
G1725&lt;6, "&lt;6",
AND(G1725&gt;=6, G1725&lt;12), "6-12",
AND(G1725&gt;=12, G1725&lt;18), "12-18",  AND(G1725&gt;=18, G1725&lt;24), "18-24", G1725&gt;=24, "24-36")</f>
        <v>6-12</v>
      </c>
    </row>
    <row r="1726" spans="1:37" x14ac:dyDescent="0.3">
      <c r="A1726" t="s">
        <v>1826</v>
      </c>
      <c r="B1726" t="s">
        <v>44</v>
      </c>
      <c r="C1726">
        <v>25</v>
      </c>
      <c r="D1726" t="s">
        <v>34</v>
      </c>
      <c r="E1726" t="s">
        <v>130</v>
      </c>
      <c r="F1726">
        <v>5</v>
      </c>
      <c r="G1726">
        <v>3</v>
      </c>
      <c r="H1726" t="s">
        <v>36</v>
      </c>
      <c r="I1726" t="s">
        <v>37</v>
      </c>
      <c r="J1726" t="s">
        <v>34</v>
      </c>
      <c r="K1726" t="s">
        <v>34</v>
      </c>
      <c r="L1726" t="s">
        <v>34</v>
      </c>
      <c r="M1726" t="s">
        <v>34</v>
      </c>
      <c r="N1726" t="s">
        <v>34</v>
      </c>
      <c r="O1726" t="s">
        <v>34</v>
      </c>
      <c r="P1726" t="s">
        <v>34</v>
      </c>
      <c r="Q1726" t="s">
        <v>34</v>
      </c>
      <c r="R1726" t="s">
        <v>34</v>
      </c>
      <c r="S1726" t="s">
        <v>34</v>
      </c>
      <c r="T1726" t="s">
        <v>34</v>
      </c>
      <c r="U1726" t="s">
        <v>46</v>
      </c>
      <c r="V1726" t="s">
        <v>34</v>
      </c>
      <c r="W1726" t="s">
        <v>40</v>
      </c>
      <c r="X1726">
        <v>19.55</v>
      </c>
      <c r="Y1726">
        <v>19.55</v>
      </c>
      <c r="Z1726">
        <v>0</v>
      </c>
      <c r="AA1726">
        <v>0</v>
      </c>
      <c r="AB1726">
        <v>8.23</v>
      </c>
      <c r="AC1726">
        <v>27.78</v>
      </c>
      <c r="AD1726" t="s">
        <v>85</v>
      </c>
      <c r="AE1726" t="s">
        <v>42</v>
      </c>
      <c r="AF1726" t="s">
        <v>42</v>
      </c>
      <c r="AG1726">
        <f t="shared" si="52"/>
        <v>0</v>
      </c>
      <c r="AH1726" t="str" cm="1">
        <f t="array" ref="AH1726">_xlfn.IFS(
X1726&lt;=20, "&lt;20",
AND(X1726&gt;=20, X1726&lt;50), "20-50",
AND(X1726&gt;=50, X1726&lt;100), "50-100",
X1726&gt;=100, "&gt;100"
)</f>
        <v>&lt;20</v>
      </c>
      <c r="AI1726">
        <f t="shared" si="53"/>
        <v>1</v>
      </c>
      <c r="AJ1726" t="str" cm="1">
        <f t="array" ref="AJ1726">_xlfn.IFS(
C1726&lt;=20, "&lt;20",
AND(C1726&gt;=20, C1726&lt;35), "20-35",
AND(C1726&gt;=35, C1726&lt;50), "35-50",
C1726&gt;=50, "50-100"
)</f>
        <v>20-35</v>
      </c>
      <c r="AK1726" t="str" cm="1">
        <f t="array" ref="AK1726">_xlfn.IFS(
G1726&lt;6, "&lt;6",
AND(G1726&gt;=6, G1726&lt;12), "6-12",
AND(G1726&gt;=12, G1726&lt;18), "12-18",  AND(G1726&gt;=18, G1726&lt;24), "18-24", G1726&gt;=24, "24-36")</f>
        <v>&lt;6</v>
      </c>
    </row>
    <row r="1727" spans="1:37" x14ac:dyDescent="0.3">
      <c r="A1727" t="s">
        <v>1827</v>
      </c>
      <c r="B1727" t="s">
        <v>44</v>
      </c>
      <c r="C1727">
        <v>63</v>
      </c>
      <c r="D1727" t="s">
        <v>34</v>
      </c>
      <c r="E1727" t="s">
        <v>45</v>
      </c>
      <c r="F1727">
        <v>9</v>
      </c>
      <c r="G1727">
        <v>28</v>
      </c>
      <c r="H1727" t="s">
        <v>36</v>
      </c>
      <c r="I1727" t="s">
        <v>37</v>
      </c>
      <c r="J1727" t="s">
        <v>37</v>
      </c>
      <c r="K1727" t="s">
        <v>37</v>
      </c>
      <c r="L1727" t="s">
        <v>72</v>
      </c>
      <c r="M1727" t="s">
        <v>34</v>
      </c>
      <c r="N1727" t="s">
        <v>34</v>
      </c>
      <c r="O1727" t="s">
        <v>34</v>
      </c>
      <c r="P1727" t="s">
        <v>37</v>
      </c>
      <c r="Q1727" t="s">
        <v>37</v>
      </c>
      <c r="R1727" t="s">
        <v>37</v>
      </c>
      <c r="S1727" t="s">
        <v>37</v>
      </c>
      <c r="T1727" t="s">
        <v>37</v>
      </c>
      <c r="U1727" t="s">
        <v>39</v>
      </c>
      <c r="V1727" t="s">
        <v>37</v>
      </c>
      <c r="W1727" t="s">
        <v>51</v>
      </c>
      <c r="X1727">
        <v>73.45</v>
      </c>
      <c r="Y1727">
        <v>2661.1</v>
      </c>
      <c r="Z1727">
        <v>0</v>
      </c>
      <c r="AA1727">
        <v>0</v>
      </c>
      <c r="AB1727">
        <v>468.65</v>
      </c>
      <c r="AC1727">
        <v>3129.75</v>
      </c>
      <c r="AD1727" t="s">
        <v>41</v>
      </c>
      <c r="AE1727" t="s">
        <v>42</v>
      </c>
      <c r="AF1727" t="s">
        <v>42</v>
      </c>
      <c r="AG1727">
        <f t="shared" si="52"/>
        <v>0</v>
      </c>
      <c r="AH1727" t="str" cm="1">
        <f t="array" ref="AH1727">_xlfn.IFS(
X1727&lt;=20, "&lt;20",
AND(X1727&gt;=20, X1727&lt;50), "20-50",
AND(X1727&gt;=50, X1727&lt;100), "50-100",
X1727&gt;=100, "&gt;100"
)</f>
        <v>50-100</v>
      </c>
      <c r="AI1727">
        <f t="shared" si="53"/>
        <v>0</v>
      </c>
      <c r="AJ1727" t="str" cm="1">
        <f t="array" ref="AJ1727">_xlfn.IFS(
C1727&lt;=20, "&lt;20",
AND(C1727&gt;=20, C1727&lt;35), "20-35",
AND(C1727&gt;=35, C1727&lt;50), "35-50",
C1727&gt;=50, "50-100"
)</f>
        <v>50-100</v>
      </c>
      <c r="AK1727" t="str" cm="1">
        <f t="array" ref="AK1727">_xlfn.IFS(
G1727&lt;6, "&lt;6",
AND(G1727&gt;=6, G1727&lt;12), "6-12",
AND(G1727&gt;=12, G1727&lt;18), "12-18",  AND(G1727&gt;=18, G1727&lt;24), "18-24", G1727&gt;=24, "24-36")</f>
        <v>24-36</v>
      </c>
    </row>
    <row r="1728" spans="1:37" x14ac:dyDescent="0.3">
      <c r="A1728" t="s">
        <v>1828</v>
      </c>
      <c r="B1728" t="s">
        <v>33</v>
      </c>
      <c r="C1728">
        <v>31</v>
      </c>
      <c r="D1728" t="s">
        <v>34</v>
      </c>
      <c r="E1728" t="s">
        <v>74</v>
      </c>
      <c r="F1728">
        <v>6</v>
      </c>
      <c r="G1728">
        <v>6</v>
      </c>
      <c r="H1728" t="s">
        <v>70</v>
      </c>
      <c r="I1728" t="s">
        <v>37</v>
      </c>
      <c r="J1728" t="s">
        <v>34</v>
      </c>
      <c r="K1728" t="s">
        <v>37</v>
      </c>
      <c r="L1728" t="s">
        <v>50</v>
      </c>
      <c r="M1728" t="s">
        <v>34</v>
      </c>
      <c r="N1728" t="s">
        <v>34</v>
      </c>
      <c r="O1728" t="s">
        <v>37</v>
      </c>
      <c r="P1728" t="s">
        <v>37</v>
      </c>
      <c r="Q1728" t="s">
        <v>37</v>
      </c>
      <c r="R1728" t="s">
        <v>37</v>
      </c>
      <c r="S1728" t="s">
        <v>37</v>
      </c>
      <c r="T1728" t="s">
        <v>37</v>
      </c>
      <c r="U1728" t="s">
        <v>67</v>
      </c>
      <c r="V1728" t="s">
        <v>34</v>
      </c>
      <c r="W1728" t="s">
        <v>51</v>
      </c>
      <c r="X1728">
        <v>100.1</v>
      </c>
      <c r="Y1728">
        <v>4378.3500000000004</v>
      </c>
      <c r="Z1728">
        <v>0</v>
      </c>
      <c r="AA1728">
        <v>0</v>
      </c>
      <c r="AB1728">
        <v>2153.8000000000002</v>
      </c>
      <c r="AC1728">
        <v>6532.15</v>
      </c>
      <c r="AD1728" t="s">
        <v>41</v>
      </c>
      <c r="AE1728" t="s">
        <v>42</v>
      </c>
      <c r="AF1728" t="s">
        <v>42</v>
      </c>
      <c r="AG1728">
        <f t="shared" si="52"/>
        <v>0</v>
      </c>
      <c r="AH1728" t="str" cm="1">
        <f t="array" ref="AH1728">_xlfn.IFS(
X1728&lt;=20, "&lt;20",
AND(X1728&gt;=20, X1728&lt;50), "20-50",
AND(X1728&gt;=50, X1728&lt;100), "50-100",
X1728&gt;=100, "&gt;100"
)</f>
        <v>&gt;100</v>
      </c>
      <c r="AI1728">
        <f t="shared" si="53"/>
        <v>0</v>
      </c>
      <c r="AJ1728" t="str" cm="1">
        <f t="array" ref="AJ1728">_xlfn.IFS(
C1728&lt;=20, "&lt;20",
AND(C1728&gt;=20, C1728&lt;35), "20-35",
AND(C1728&gt;=35, C1728&lt;50), "35-50",
C1728&gt;=50, "50-100"
)</f>
        <v>20-35</v>
      </c>
      <c r="AK1728" t="str" cm="1">
        <f t="array" ref="AK1728">_xlfn.IFS(
G1728&lt;6, "&lt;6",
AND(G1728&gt;=6, G1728&lt;12), "6-12",
AND(G1728&gt;=12, G1728&lt;18), "12-18",  AND(G1728&gt;=18, G1728&lt;24), "18-24", G1728&gt;=24, "24-36")</f>
        <v>6-12</v>
      </c>
    </row>
    <row r="1729" spans="1:37" x14ac:dyDescent="0.3">
      <c r="A1729" t="s">
        <v>1829</v>
      </c>
      <c r="B1729" t="s">
        <v>44</v>
      </c>
      <c r="C1729">
        <v>28</v>
      </c>
      <c r="D1729" t="s">
        <v>37</v>
      </c>
      <c r="E1729" t="s">
        <v>56</v>
      </c>
      <c r="F1729">
        <v>12</v>
      </c>
      <c r="G1729">
        <v>35</v>
      </c>
      <c r="H1729" t="s">
        <v>36</v>
      </c>
      <c r="I1729" t="s">
        <v>34</v>
      </c>
      <c r="J1729" t="s">
        <v>34</v>
      </c>
      <c r="K1729" t="s">
        <v>37</v>
      </c>
      <c r="L1729" t="s">
        <v>72</v>
      </c>
      <c r="M1729" t="s">
        <v>37</v>
      </c>
      <c r="N1729" t="s">
        <v>34</v>
      </c>
      <c r="O1729" t="s">
        <v>34</v>
      </c>
      <c r="P1729" t="s">
        <v>37</v>
      </c>
      <c r="Q1729" t="s">
        <v>37</v>
      </c>
      <c r="R1729" t="s">
        <v>34</v>
      </c>
      <c r="S1729" t="s">
        <v>34</v>
      </c>
      <c r="T1729" t="s">
        <v>37</v>
      </c>
      <c r="U1729" t="s">
        <v>67</v>
      </c>
      <c r="V1729" t="s">
        <v>34</v>
      </c>
      <c r="W1729" t="s">
        <v>51</v>
      </c>
      <c r="X1729">
        <v>45.4</v>
      </c>
      <c r="Y1729">
        <v>1593.1</v>
      </c>
      <c r="Z1729">
        <v>44.13</v>
      </c>
      <c r="AA1729">
        <v>0</v>
      </c>
      <c r="AB1729">
        <v>0</v>
      </c>
      <c r="AC1729">
        <v>1548.97</v>
      </c>
      <c r="AD1729" t="s">
        <v>41</v>
      </c>
      <c r="AE1729" t="s">
        <v>42</v>
      </c>
      <c r="AF1729" t="s">
        <v>42</v>
      </c>
      <c r="AG1729">
        <f t="shared" si="52"/>
        <v>0</v>
      </c>
      <c r="AH1729" t="str" cm="1">
        <f t="array" ref="AH1729">_xlfn.IFS(
X1729&lt;=20, "&lt;20",
AND(X1729&gt;=20, X1729&lt;50), "20-50",
AND(X1729&gt;=50, X1729&lt;100), "50-100",
X1729&gt;=100, "&gt;100"
)</f>
        <v>20-50</v>
      </c>
      <c r="AI1729">
        <f t="shared" si="53"/>
        <v>0</v>
      </c>
      <c r="AJ1729" t="str" cm="1">
        <f t="array" ref="AJ1729">_xlfn.IFS(
C1729&lt;=20, "&lt;20",
AND(C1729&gt;=20, C1729&lt;35), "20-35",
AND(C1729&gt;=35, C1729&lt;50), "35-50",
C1729&gt;=50, "50-100"
)</f>
        <v>20-35</v>
      </c>
      <c r="AK1729" t="str" cm="1">
        <f t="array" ref="AK1729">_xlfn.IFS(
G1729&lt;6, "&lt;6",
AND(G1729&gt;=6, G1729&lt;12), "6-12",
AND(G1729&gt;=12, G1729&lt;18), "12-18",  AND(G1729&gt;=18, G1729&lt;24), "18-24", G1729&gt;=24, "24-36")</f>
        <v>24-36</v>
      </c>
    </row>
    <row r="1730" spans="1:37" x14ac:dyDescent="0.3">
      <c r="A1730" t="s">
        <v>1830</v>
      </c>
      <c r="B1730" t="s">
        <v>44</v>
      </c>
      <c r="C1730">
        <v>59</v>
      </c>
      <c r="D1730" t="s">
        <v>37</v>
      </c>
      <c r="E1730" t="s">
        <v>103</v>
      </c>
      <c r="F1730">
        <v>12</v>
      </c>
      <c r="G1730">
        <v>30</v>
      </c>
      <c r="H1730" t="s">
        <v>70</v>
      </c>
      <c r="I1730" t="s">
        <v>37</v>
      </c>
      <c r="J1730" t="s">
        <v>34</v>
      </c>
      <c r="K1730" t="s">
        <v>37</v>
      </c>
      <c r="L1730" t="s">
        <v>72</v>
      </c>
      <c r="M1730" t="s">
        <v>37</v>
      </c>
      <c r="N1730" t="s">
        <v>37</v>
      </c>
      <c r="O1730" t="s">
        <v>37</v>
      </c>
      <c r="P1730" t="s">
        <v>34</v>
      </c>
      <c r="Q1730" t="s">
        <v>34</v>
      </c>
      <c r="R1730" t="s">
        <v>34</v>
      </c>
      <c r="S1730" t="s">
        <v>34</v>
      </c>
      <c r="T1730" t="s">
        <v>37</v>
      </c>
      <c r="U1730" t="s">
        <v>39</v>
      </c>
      <c r="V1730" t="s">
        <v>34</v>
      </c>
      <c r="W1730" t="s">
        <v>51</v>
      </c>
      <c r="X1730">
        <v>61.35</v>
      </c>
      <c r="Y1730">
        <v>3874.1</v>
      </c>
      <c r="Z1730">
        <v>0</v>
      </c>
      <c r="AA1730">
        <v>0</v>
      </c>
      <c r="AB1730">
        <v>1251.25</v>
      </c>
      <c r="AC1730">
        <v>5125.3500000000004</v>
      </c>
      <c r="AD1730" t="s">
        <v>41</v>
      </c>
      <c r="AE1730" t="s">
        <v>42</v>
      </c>
      <c r="AF1730" t="s">
        <v>42</v>
      </c>
      <c r="AG1730">
        <f t="shared" si="52"/>
        <v>0</v>
      </c>
      <c r="AH1730" t="str" cm="1">
        <f t="array" ref="AH1730">_xlfn.IFS(
X1730&lt;=20, "&lt;20",
AND(X1730&gt;=20, X1730&lt;50), "20-50",
AND(X1730&gt;=50, X1730&lt;100), "50-100",
X1730&gt;=100, "&gt;100"
)</f>
        <v>50-100</v>
      </c>
      <c r="AI1730">
        <f t="shared" si="53"/>
        <v>0</v>
      </c>
      <c r="AJ1730" t="str" cm="1">
        <f t="array" ref="AJ1730">_xlfn.IFS(
C1730&lt;=20, "&lt;20",
AND(C1730&gt;=20, C1730&lt;35), "20-35",
AND(C1730&gt;=35, C1730&lt;50), "35-50",
C1730&gt;=50, "50-100"
)</f>
        <v>50-100</v>
      </c>
      <c r="AK1730" t="str" cm="1">
        <f t="array" ref="AK1730">_xlfn.IFS(
G1730&lt;6, "&lt;6",
AND(G1730&gt;=6, G1730&lt;12), "6-12",
AND(G1730&gt;=12, G1730&lt;18), "12-18",  AND(G1730&gt;=18, G1730&lt;24), "18-24", G1730&gt;=24, "24-36")</f>
        <v>24-36</v>
      </c>
    </row>
    <row r="1731" spans="1:37" x14ac:dyDescent="0.3">
      <c r="A1731" t="s">
        <v>1831</v>
      </c>
      <c r="B1731" t="s">
        <v>44</v>
      </c>
      <c r="C1731">
        <v>54</v>
      </c>
      <c r="D1731" t="s">
        <v>37</v>
      </c>
      <c r="E1731" t="s">
        <v>90</v>
      </c>
      <c r="F1731">
        <v>11</v>
      </c>
      <c r="G1731">
        <v>11</v>
      </c>
      <c r="H1731" t="s">
        <v>36</v>
      </c>
      <c r="I1731" t="s">
        <v>37</v>
      </c>
      <c r="J1731" t="s">
        <v>37</v>
      </c>
      <c r="K1731" t="s">
        <v>37</v>
      </c>
      <c r="L1731" t="s">
        <v>38</v>
      </c>
      <c r="M1731" t="s">
        <v>37</v>
      </c>
      <c r="N1731" t="s">
        <v>37</v>
      </c>
      <c r="O1731" t="s">
        <v>34</v>
      </c>
      <c r="P1731" t="s">
        <v>37</v>
      </c>
      <c r="Q1731" t="s">
        <v>34</v>
      </c>
      <c r="R1731" t="s">
        <v>34</v>
      </c>
      <c r="S1731" t="s">
        <v>34</v>
      </c>
      <c r="T1731" t="s">
        <v>37</v>
      </c>
      <c r="U1731" t="s">
        <v>39</v>
      </c>
      <c r="V1731" t="s">
        <v>34</v>
      </c>
      <c r="W1731" t="s">
        <v>143</v>
      </c>
      <c r="X1731">
        <v>65.5</v>
      </c>
      <c r="Y1731">
        <v>3801.3</v>
      </c>
      <c r="Z1731">
        <v>0</v>
      </c>
      <c r="AA1731">
        <v>0</v>
      </c>
      <c r="AB1731">
        <v>854.91</v>
      </c>
      <c r="AC1731">
        <v>4656.21</v>
      </c>
      <c r="AD1731" t="s">
        <v>41</v>
      </c>
      <c r="AE1731" t="s">
        <v>42</v>
      </c>
      <c r="AF1731" t="s">
        <v>42</v>
      </c>
      <c r="AG1731">
        <f t="shared" ref="AG1731:AG1794" si="54">IF(AD1731="Churned", 1,0)</f>
        <v>0</v>
      </c>
      <c r="AH1731" t="str" cm="1">
        <f t="array" ref="AH1731">_xlfn.IFS(
X1731&lt;=20, "&lt;20",
AND(X1731&gt;=20, X1731&lt;50), "20-50",
AND(X1731&gt;=50, X1731&lt;100), "50-100",
X1731&gt;=100, "&gt;100"
)</f>
        <v>50-100</v>
      </c>
      <c r="AI1731">
        <f t="shared" ref="AI1731:AI1794" si="55">IF(AD1731="Joined", 1, 0)</f>
        <v>0</v>
      </c>
      <c r="AJ1731" t="str" cm="1">
        <f t="array" ref="AJ1731">_xlfn.IFS(
C1731&lt;=20, "&lt;20",
AND(C1731&gt;=20, C1731&lt;35), "20-35",
AND(C1731&gt;=35, C1731&lt;50), "35-50",
C1731&gt;=50, "50-100"
)</f>
        <v>50-100</v>
      </c>
      <c r="AK1731" t="str" cm="1">
        <f t="array" ref="AK1731">_xlfn.IFS(
G1731&lt;6, "&lt;6",
AND(G1731&gt;=6, G1731&lt;12), "6-12",
AND(G1731&gt;=12, G1731&lt;18), "12-18",  AND(G1731&gt;=18, G1731&lt;24), "18-24", G1731&gt;=24, "24-36")</f>
        <v>6-12</v>
      </c>
    </row>
    <row r="1732" spans="1:37" x14ac:dyDescent="0.3">
      <c r="A1732" t="s">
        <v>1832</v>
      </c>
      <c r="B1732" t="s">
        <v>44</v>
      </c>
      <c r="C1732">
        <v>35</v>
      </c>
      <c r="D1732" t="s">
        <v>34</v>
      </c>
      <c r="E1732" t="s">
        <v>90</v>
      </c>
      <c r="F1732">
        <v>4</v>
      </c>
      <c r="G1732">
        <v>5</v>
      </c>
      <c r="H1732" t="s">
        <v>36</v>
      </c>
      <c r="I1732" t="s">
        <v>34</v>
      </c>
      <c r="J1732" t="s">
        <v>34</v>
      </c>
      <c r="K1732" t="s">
        <v>37</v>
      </c>
      <c r="L1732" t="s">
        <v>72</v>
      </c>
      <c r="M1732" t="s">
        <v>34</v>
      </c>
      <c r="N1732" t="s">
        <v>34</v>
      </c>
      <c r="O1732" t="s">
        <v>37</v>
      </c>
      <c r="P1732" t="s">
        <v>34</v>
      </c>
      <c r="Q1732" t="s">
        <v>37</v>
      </c>
      <c r="R1732" t="s">
        <v>37</v>
      </c>
      <c r="S1732" t="s">
        <v>37</v>
      </c>
      <c r="T1732" t="s">
        <v>37</v>
      </c>
      <c r="U1732" t="s">
        <v>46</v>
      </c>
      <c r="V1732" t="s">
        <v>37</v>
      </c>
      <c r="W1732" t="s">
        <v>51</v>
      </c>
      <c r="X1732">
        <v>50.6</v>
      </c>
      <c r="Y1732">
        <v>1073.3</v>
      </c>
      <c r="Z1732">
        <v>0</v>
      </c>
      <c r="AA1732">
        <v>0</v>
      </c>
      <c r="AB1732">
        <v>0</v>
      </c>
      <c r="AC1732">
        <v>1073.3</v>
      </c>
      <c r="AD1732" t="s">
        <v>41</v>
      </c>
      <c r="AE1732" t="s">
        <v>42</v>
      </c>
      <c r="AF1732" t="s">
        <v>42</v>
      </c>
      <c r="AG1732">
        <f t="shared" si="54"/>
        <v>0</v>
      </c>
      <c r="AH1732" t="str" cm="1">
        <f t="array" ref="AH1732">_xlfn.IFS(
X1732&lt;=20, "&lt;20",
AND(X1732&gt;=20, X1732&lt;50), "20-50",
AND(X1732&gt;=50, X1732&lt;100), "50-100",
X1732&gt;=100, "&gt;100"
)</f>
        <v>50-100</v>
      </c>
      <c r="AI1732">
        <f t="shared" si="55"/>
        <v>0</v>
      </c>
      <c r="AJ1732" t="str" cm="1">
        <f t="array" ref="AJ1732">_xlfn.IFS(
C1732&lt;=20, "&lt;20",
AND(C1732&gt;=20, C1732&lt;35), "20-35",
AND(C1732&gt;=35, C1732&lt;50), "35-50",
C1732&gt;=50, "50-100"
)</f>
        <v>35-50</v>
      </c>
      <c r="AK1732" t="str" cm="1">
        <f t="array" ref="AK1732">_xlfn.IFS(
G1732&lt;6, "&lt;6",
AND(G1732&gt;=6, G1732&lt;12), "6-12",
AND(G1732&gt;=12, G1732&lt;18), "12-18",  AND(G1732&gt;=18, G1732&lt;24), "18-24", G1732&gt;=24, "24-36")</f>
        <v>&lt;6</v>
      </c>
    </row>
    <row r="1733" spans="1:37" x14ac:dyDescent="0.3">
      <c r="A1733" t="s">
        <v>1833</v>
      </c>
      <c r="B1733" t="s">
        <v>44</v>
      </c>
      <c r="C1733">
        <v>59</v>
      </c>
      <c r="D1733" t="s">
        <v>34</v>
      </c>
      <c r="E1733" t="s">
        <v>61</v>
      </c>
      <c r="F1733">
        <v>2</v>
      </c>
      <c r="G1733">
        <v>27</v>
      </c>
      <c r="H1733" t="s">
        <v>36</v>
      </c>
      <c r="I1733" t="s">
        <v>37</v>
      </c>
      <c r="J1733" t="s">
        <v>34</v>
      </c>
      <c r="K1733" t="s">
        <v>37</v>
      </c>
      <c r="L1733" t="s">
        <v>38</v>
      </c>
      <c r="M1733" t="s">
        <v>37</v>
      </c>
      <c r="N1733" t="s">
        <v>37</v>
      </c>
      <c r="O1733" t="s">
        <v>34</v>
      </c>
      <c r="P1733" t="s">
        <v>37</v>
      </c>
      <c r="Q1733" t="s">
        <v>34</v>
      </c>
      <c r="R1733" t="s">
        <v>37</v>
      </c>
      <c r="S1733" t="s">
        <v>37</v>
      </c>
      <c r="T1733" t="s">
        <v>37</v>
      </c>
      <c r="U1733" t="s">
        <v>46</v>
      </c>
      <c r="V1733" t="s">
        <v>37</v>
      </c>
      <c r="W1733" t="s">
        <v>51</v>
      </c>
      <c r="X1733">
        <v>70.45</v>
      </c>
      <c r="Y1733">
        <v>70.45</v>
      </c>
      <c r="Z1733">
        <v>0</v>
      </c>
      <c r="AA1733">
        <v>0</v>
      </c>
      <c r="AB1733">
        <v>20.100000000000001</v>
      </c>
      <c r="AC1733">
        <v>90.55</v>
      </c>
      <c r="AD1733" t="s">
        <v>85</v>
      </c>
      <c r="AE1733" t="s">
        <v>42</v>
      </c>
      <c r="AF1733" t="s">
        <v>42</v>
      </c>
      <c r="AG1733">
        <f t="shared" si="54"/>
        <v>0</v>
      </c>
      <c r="AH1733" t="str" cm="1">
        <f t="array" ref="AH1733">_xlfn.IFS(
X1733&lt;=20, "&lt;20",
AND(X1733&gt;=20, X1733&lt;50), "20-50",
AND(X1733&gt;=50, X1733&lt;100), "50-100",
X1733&gt;=100, "&gt;100"
)</f>
        <v>50-100</v>
      </c>
      <c r="AI1733">
        <f t="shared" si="55"/>
        <v>1</v>
      </c>
      <c r="AJ1733" t="str" cm="1">
        <f t="array" ref="AJ1733">_xlfn.IFS(
C1733&lt;=20, "&lt;20",
AND(C1733&gt;=20, C1733&lt;35), "20-35",
AND(C1733&gt;=35, C1733&lt;50), "35-50",
C1733&gt;=50, "50-100"
)</f>
        <v>50-100</v>
      </c>
      <c r="AK1733" t="str" cm="1">
        <f t="array" ref="AK1733">_xlfn.IFS(
G1733&lt;6, "&lt;6",
AND(G1733&gt;=6, G1733&lt;12), "6-12",
AND(G1733&gt;=12, G1733&lt;18), "12-18",  AND(G1733&gt;=18, G1733&lt;24), "18-24", G1733&gt;=24, "24-36")</f>
        <v>24-36</v>
      </c>
    </row>
    <row r="1734" spans="1:37" x14ac:dyDescent="0.3">
      <c r="A1734" t="s">
        <v>1834</v>
      </c>
      <c r="B1734" t="s">
        <v>33</v>
      </c>
      <c r="C1734">
        <v>43</v>
      </c>
      <c r="D1734" t="s">
        <v>34</v>
      </c>
      <c r="E1734" t="s">
        <v>76</v>
      </c>
      <c r="F1734">
        <v>12</v>
      </c>
      <c r="G1734">
        <v>23</v>
      </c>
      <c r="H1734" t="s">
        <v>70</v>
      </c>
      <c r="I1734" t="s">
        <v>34</v>
      </c>
      <c r="J1734" t="s">
        <v>34</v>
      </c>
      <c r="K1734" t="s">
        <v>37</v>
      </c>
      <c r="L1734" t="s">
        <v>38</v>
      </c>
      <c r="M1734" t="s">
        <v>34</v>
      </c>
      <c r="N1734" t="s">
        <v>37</v>
      </c>
      <c r="O1734" t="s">
        <v>34</v>
      </c>
      <c r="P1734" t="s">
        <v>34</v>
      </c>
      <c r="Q1734" t="s">
        <v>34</v>
      </c>
      <c r="R1734" t="s">
        <v>34</v>
      </c>
      <c r="S1734" t="s">
        <v>34</v>
      </c>
      <c r="T1734" t="s">
        <v>37</v>
      </c>
      <c r="U1734" t="s">
        <v>46</v>
      </c>
      <c r="V1734" t="s">
        <v>34</v>
      </c>
      <c r="W1734" t="s">
        <v>51</v>
      </c>
      <c r="X1734">
        <v>30.4</v>
      </c>
      <c r="Y1734">
        <v>1621.35</v>
      </c>
      <c r="Z1734">
        <v>0</v>
      </c>
      <c r="AA1734">
        <v>0</v>
      </c>
      <c r="AB1734">
        <v>0</v>
      </c>
      <c r="AC1734">
        <v>1621.35</v>
      </c>
      <c r="AD1734" t="s">
        <v>41</v>
      </c>
      <c r="AE1734" t="s">
        <v>42</v>
      </c>
      <c r="AF1734" t="s">
        <v>42</v>
      </c>
      <c r="AG1734">
        <f t="shared" si="54"/>
        <v>0</v>
      </c>
      <c r="AH1734" t="str" cm="1">
        <f t="array" ref="AH1734">_xlfn.IFS(
X1734&lt;=20, "&lt;20",
AND(X1734&gt;=20, X1734&lt;50), "20-50",
AND(X1734&gt;=50, X1734&lt;100), "50-100",
X1734&gt;=100, "&gt;100"
)</f>
        <v>20-50</v>
      </c>
      <c r="AI1734">
        <f t="shared" si="55"/>
        <v>0</v>
      </c>
      <c r="AJ1734" t="str" cm="1">
        <f t="array" ref="AJ1734">_xlfn.IFS(
C1734&lt;=20, "&lt;20",
AND(C1734&gt;=20, C1734&lt;35), "20-35",
AND(C1734&gt;=35, C1734&lt;50), "35-50",
C1734&gt;=50, "50-100"
)</f>
        <v>35-50</v>
      </c>
      <c r="AK1734" t="str" cm="1">
        <f t="array" ref="AK1734">_xlfn.IFS(
G1734&lt;6, "&lt;6",
AND(G1734&gt;=6, G1734&lt;12), "6-12",
AND(G1734&gt;=12, G1734&lt;18), "12-18",  AND(G1734&gt;=18, G1734&lt;24), "18-24", G1734&gt;=24, "24-36")</f>
        <v>18-24</v>
      </c>
    </row>
    <row r="1735" spans="1:37" x14ac:dyDescent="0.3">
      <c r="A1735" t="s">
        <v>1835</v>
      </c>
      <c r="B1735" t="s">
        <v>44</v>
      </c>
      <c r="C1735">
        <v>43</v>
      </c>
      <c r="D1735" t="s">
        <v>37</v>
      </c>
      <c r="E1735" t="s">
        <v>124</v>
      </c>
      <c r="F1735">
        <v>2</v>
      </c>
      <c r="G1735">
        <v>14</v>
      </c>
      <c r="H1735" t="s">
        <v>70</v>
      </c>
      <c r="I1735" t="s">
        <v>37</v>
      </c>
      <c r="J1735" t="s">
        <v>37</v>
      </c>
      <c r="K1735" t="s">
        <v>37</v>
      </c>
      <c r="L1735" t="s">
        <v>50</v>
      </c>
      <c r="M1735" t="s">
        <v>37</v>
      </c>
      <c r="N1735" t="s">
        <v>37</v>
      </c>
      <c r="O1735" t="s">
        <v>37</v>
      </c>
      <c r="P1735" t="s">
        <v>34</v>
      </c>
      <c r="Q1735" t="s">
        <v>37</v>
      </c>
      <c r="R1735" t="s">
        <v>37</v>
      </c>
      <c r="S1735" t="s">
        <v>37</v>
      </c>
      <c r="T1735" t="s">
        <v>37</v>
      </c>
      <c r="U1735" t="s">
        <v>46</v>
      </c>
      <c r="V1735" t="s">
        <v>37</v>
      </c>
      <c r="W1735" t="s">
        <v>51</v>
      </c>
      <c r="X1735">
        <v>111.5</v>
      </c>
      <c r="Y1735">
        <v>4915.1499999999996</v>
      </c>
      <c r="Z1735">
        <v>0</v>
      </c>
      <c r="AA1735">
        <v>0</v>
      </c>
      <c r="AB1735">
        <v>1955.8</v>
      </c>
      <c r="AC1735">
        <v>6870.95</v>
      </c>
      <c r="AD1735" t="s">
        <v>41</v>
      </c>
      <c r="AE1735" t="s">
        <v>42</v>
      </c>
      <c r="AF1735" t="s">
        <v>42</v>
      </c>
      <c r="AG1735">
        <f t="shared" si="54"/>
        <v>0</v>
      </c>
      <c r="AH1735" t="str" cm="1">
        <f t="array" ref="AH1735">_xlfn.IFS(
X1735&lt;=20, "&lt;20",
AND(X1735&gt;=20, X1735&lt;50), "20-50",
AND(X1735&gt;=50, X1735&lt;100), "50-100",
X1735&gt;=100, "&gt;100"
)</f>
        <v>&gt;100</v>
      </c>
      <c r="AI1735">
        <f t="shared" si="55"/>
        <v>0</v>
      </c>
      <c r="AJ1735" t="str" cm="1">
        <f t="array" ref="AJ1735">_xlfn.IFS(
C1735&lt;=20, "&lt;20",
AND(C1735&gt;=20, C1735&lt;35), "20-35",
AND(C1735&gt;=35, C1735&lt;50), "35-50",
C1735&gt;=50, "50-100"
)</f>
        <v>35-50</v>
      </c>
      <c r="AK1735" t="str" cm="1">
        <f t="array" ref="AK1735">_xlfn.IFS(
G1735&lt;6, "&lt;6",
AND(G1735&gt;=6, G1735&lt;12), "6-12",
AND(G1735&gt;=12, G1735&lt;18), "12-18",  AND(G1735&gt;=18, G1735&lt;24), "18-24", G1735&gt;=24, "24-36")</f>
        <v>12-18</v>
      </c>
    </row>
    <row r="1736" spans="1:37" x14ac:dyDescent="0.3">
      <c r="A1736" t="s">
        <v>1836</v>
      </c>
      <c r="B1736" t="s">
        <v>44</v>
      </c>
      <c r="C1736">
        <v>51</v>
      </c>
      <c r="D1736" t="s">
        <v>34</v>
      </c>
      <c r="E1736" t="s">
        <v>56</v>
      </c>
      <c r="F1736">
        <v>5</v>
      </c>
      <c r="G1736">
        <v>26</v>
      </c>
      <c r="H1736" t="s">
        <v>49</v>
      </c>
      <c r="I1736" t="s">
        <v>37</v>
      </c>
      <c r="J1736" t="s">
        <v>34</v>
      </c>
      <c r="K1736" t="s">
        <v>34</v>
      </c>
      <c r="L1736" t="s">
        <v>34</v>
      </c>
      <c r="M1736" t="s">
        <v>34</v>
      </c>
      <c r="N1736" t="s">
        <v>34</v>
      </c>
      <c r="O1736" t="s">
        <v>34</v>
      </c>
      <c r="P1736" t="s">
        <v>34</v>
      </c>
      <c r="Q1736" t="s">
        <v>34</v>
      </c>
      <c r="R1736" t="s">
        <v>34</v>
      </c>
      <c r="S1736" t="s">
        <v>34</v>
      </c>
      <c r="T1736" t="s">
        <v>34</v>
      </c>
      <c r="U1736" t="s">
        <v>67</v>
      </c>
      <c r="V1736" t="s">
        <v>34</v>
      </c>
      <c r="W1736" t="s">
        <v>40</v>
      </c>
      <c r="X1736">
        <v>20.100000000000001</v>
      </c>
      <c r="Y1736">
        <v>100.35</v>
      </c>
      <c r="Z1736">
        <v>0</v>
      </c>
      <c r="AA1736">
        <v>0</v>
      </c>
      <c r="AB1736">
        <v>150.30000000000001</v>
      </c>
      <c r="AC1736">
        <v>250.65</v>
      </c>
      <c r="AD1736" t="s">
        <v>41</v>
      </c>
      <c r="AE1736" t="s">
        <v>42</v>
      </c>
      <c r="AF1736" t="s">
        <v>42</v>
      </c>
      <c r="AG1736">
        <f t="shared" si="54"/>
        <v>0</v>
      </c>
      <c r="AH1736" t="str" cm="1">
        <f t="array" ref="AH1736">_xlfn.IFS(
X1736&lt;=20, "&lt;20",
AND(X1736&gt;=20, X1736&lt;50), "20-50",
AND(X1736&gt;=50, X1736&lt;100), "50-100",
X1736&gt;=100, "&gt;100"
)</f>
        <v>20-50</v>
      </c>
      <c r="AI1736">
        <f t="shared" si="55"/>
        <v>0</v>
      </c>
      <c r="AJ1736" t="str" cm="1">
        <f t="array" ref="AJ1736">_xlfn.IFS(
C1736&lt;=20, "&lt;20",
AND(C1736&gt;=20, C1736&lt;35), "20-35",
AND(C1736&gt;=35, C1736&lt;50), "35-50",
C1736&gt;=50, "50-100"
)</f>
        <v>50-100</v>
      </c>
      <c r="AK1736" t="str" cm="1">
        <f t="array" ref="AK1736">_xlfn.IFS(
G1736&lt;6, "&lt;6",
AND(G1736&gt;=6, G1736&lt;12), "6-12",
AND(G1736&gt;=12, G1736&lt;18), "12-18",  AND(G1736&gt;=18, G1736&lt;24), "18-24", G1736&gt;=24, "24-36")</f>
        <v>24-36</v>
      </c>
    </row>
    <row r="1737" spans="1:37" x14ac:dyDescent="0.3">
      <c r="A1737" t="s">
        <v>1837</v>
      </c>
      <c r="B1737" t="s">
        <v>33</v>
      </c>
      <c r="C1737">
        <v>67</v>
      </c>
      <c r="D1737" t="s">
        <v>34</v>
      </c>
      <c r="E1737" t="s">
        <v>158</v>
      </c>
      <c r="F1737">
        <v>8</v>
      </c>
      <c r="G1737">
        <v>23</v>
      </c>
      <c r="H1737" t="s">
        <v>70</v>
      </c>
      <c r="I1737" t="s">
        <v>37</v>
      </c>
      <c r="J1737" t="s">
        <v>34</v>
      </c>
      <c r="K1737" t="s">
        <v>34</v>
      </c>
      <c r="L1737" t="s">
        <v>34</v>
      </c>
      <c r="M1737" t="s">
        <v>34</v>
      </c>
      <c r="N1737" t="s">
        <v>34</v>
      </c>
      <c r="O1737" t="s">
        <v>34</v>
      </c>
      <c r="P1737" t="s">
        <v>34</v>
      </c>
      <c r="Q1737" t="s">
        <v>34</v>
      </c>
      <c r="R1737" t="s">
        <v>34</v>
      </c>
      <c r="S1737" t="s">
        <v>34</v>
      </c>
      <c r="T1737" t="s">
        <v>34</v>
      </c>
      <c r="U1737" t="s">
        <v>39</v>
      </c>
      <c r="V1737" t="s">
        <v>34</v>
      </c>
      <c r="W1737" t="s">
        <v>51</v>
      </c>
      <c r="X1737">
        <v>19.75</v>
      </c>
      <c r="Y1737">
        <v>989.05</v>
      </c>
      <c r="Z1737">
        <v>0</v>
      </c>
      <c r="AA1737">
        <v>0</v>
      </c>
      <c r="AB1737">
        <v>1897.5</v>
      </c>
      <c r="AC1737">
        <v>2886.55</v>
      </c>
      <c r="AD1737" t="s">
        <v>41</v>
      </c>
      <c r="AE1737" t="s">
        <v>42</v>
      </c>
      <c r="AF1737" t="s">
        <v>42</v>
      </c>
      <c r="AG1737">
        <f t="shared" si="54"/>
        <v>0</v>
      </c>
      <c r="AH1737" t="str" cm="1">
        <f t="array" ref="AH1737">_xlfn.IFS(
X1737&lt;=20, "&lt;20",
AND(X1737&gt;=20, X1737&lt;50), "20-50",
AND(X1737&gt;=50, X1737&lt;100), "50-100",
X1737&gt;=100, "&gt;100"
)</f>
        <v>&lt;20</v>
      </c>
      <c r="AI1737">
        <f t="shared" si="55"/>
        <v>0</v>
      </c>
      <c r="AJ1737" t="str" cm="1">
        <f t="array" ref="AJ1737">_xlfn.IFS(
C1737&lt;=20, "&lt;20",
AND(C1737&gt;=20, C1737&lt;35), "20-35",
AND(C1737&gt;=35, C1737&lt;50), "35-50",
C1737&gt;=50, "50-100"
)</f>
        <v>50-100</v>
      </c>
      <c r="AK1737" t="str" cm="1">
        <f t="array" ref="AK1737">_xlfn.IFS(
G1737&lt;6, "&lt;6",
AND(G1737&gt;=6, G1737&lt;12), "6-12",
AND(G1737&gt;=12, G1737&lt;18), "12-18",  AND(G1737&gt;=18, G1737&lt;24), "18-24", G1737&gt;=24, "24-36")</f>
        <v>18-24</v>
      </c>
    </row>
    <row r="1738" spans="1:37" x14ac:dyDescent="0.3">
      <c r="A1738" t="s">
        <v>1838</v>
      </c>
      <c r="B1738" t="s">
        <v>44</v>
      </c>
      <c r="C1738">
        <v>48</v>
      </c>
      <c r="D1738" t="s">
        <v>34</v>
      </c>
      <c r="E1738" t="s">
        <v>87</v>
      </c>
      <c r="F1738">
        <v>12</v>
      </c>
      <c r="G1738">
        <v>22</v>
      </c>
      <c r="H1738" t="s">
        <v>57</v>
      </c>
      <c r="I1738" t="s">
        <v>37</v>
      </c>
      <c r="J1738" t="s">
        <v>34</v>
      </c>
      <c r="K1738" t="s">
        <v>34</v>
      </c>
      <c r="L1738" t="s">
        <v>34</v>
      </c>
      <c r="M1738" t="s">
        <v>34</v>
      </c>
      <c r="N1738" t="s">
        <v>34</v>
      </c>
      <c r="O1738" t="s">
        <v>34</v>
      </c>
      <c r="P1738" t="s">
        <v>34</v>
      </c>
      <c r="Q1738" t="s">
        <v>34</v>
      </c>
      <c r="R1738" t="s">
        <v>34</v>
      </c>
      <c r="S1738" t="s">
        <v>34</v>
      </c>
      <c r="T1738" t="s">
        <v>34</v>
      </c>
      <c r="U1738" t="s">
        <v>39</v>
      </c>
      <c r="V1738" t="s">
        <v>34</v>
      </c>
      <c r="W1738" t="s">
        <v>40</v>
      </c>
      <c r="X1738">
        <v>19.3</v>
      </c>
      <c r="Y1738">
        <v>259.64999999999998</v>
      </c>
      <c r="Z1738">
        <v>35.28</v>
      </c>
      <c r="AA1738">
        <v>0</v>
      </c>
      <c r="AB1738">
        <v>585.39</v>
      </c>
      <c r="AC1738">
        <v>809.76</v>
      </c>
      <c r="AD1738" t="s">
        <v>41</v>
      </c>
      <c r="AE1738" t="s">
        <v>42</v>
      </c>
      <c r="AF1738" t="s">
        <v>42</v>
      </c>
      <c r="AG1738">
        <f t="shared" si="54"/>
        <v>0</v>
      </c>
      <c r="AH1738" t="str" cm="1">
        <f t="array" ref="AH1738">_xlfn.IFS(
X1738&lt;=20, "&lt;20",
AND(X1738&gt;=20, X1738&lt;50), "20-50",
AND(X1738&gt;=50, X1738&lt;100), "50-100",
X1738&gt;=100, "&gt;100"
)</f>
        <v>&lt;20</v>
      </c>
      <c r="AI1738">
        <f t="shared" si="55"/>
        <v>0</v>
      </c>
      <c r="AJ1738" t="str" cm="1">
        <f t="array" ref="AJ1738">_xlfn.IFS(
C1738&lt;=20, "&lt;20",
AND(C1738&gt;=20, C1738&lt;35), "20-35",
AND(C1738&gt;=35, C1738&lt;50), "35-50",
C1738&gt;=50, "50-100"
)</f>
        <v>35-50</v>
      </c>
      <c r="AK1738" t="str" cm="1">
        <f t="array" ref="AK1738">_xlfn.IFS(
G1738&lt;6, "&lt;6",
AND(G1738&gt;=6, G1738&lt;12), "6-12",
AND(G1738&gt;=12, G1738&lt;18), "12-18",  AND(G1738&gt;=18, G1738&lt;24), "18-24", G1738&gt;=24, "24-36")</f>
        <v>18-24</v>
      </c>
    </row>
    <row r="1739" spans="1:37" x14ac:dyDescent="0.3">
      <c r="A1739" t="s">
        <v>1839</v>
      </c>
      <c r="B1739" t="s">
        <v>44</v>
      </c>
      <c r="C1739">
        <v>31</v>
      </c>
      <c r="D1739" t="s">
        <v>37</v>
      </c>
      <c r="E1739" t="s">
        <v>45</v>
      </c>
      <c r="F1739">
        <v>10</v>
      </c>
      <c r="G1739">
        <v>1</v>
      </c>
      <c r="H1739" t="s">
        <v>36</v>
      </c>
      <c r="I1739" t="s">
        <v>34</v>
      </c>
      <c r="J1739" t="s">
        <v>34</v>
      </c>
      <c r="K1739" t="s">
        <v>37</v>
      </c>
      <c r="L1739" t="s">
        <v>72</v>
      </c>
      <c r="M1739" t="s">
        <v>34</v>
      </c>
      <c r="N1739" t="s">
        <v>34</v>
      </c>
      <c r="O1739" t="s">
        <v>34</v>
      </c>
      <c r="P1739" t="s">
        <v>34</v>
      </c>
      <c r="Q1739" t="s">
        <v>34</v>
      </c>
      <c r="R1739" t="s">
        <v>34</v>
      </c>
      <c r="S1739" t="s">
        <v>34</v>
      </c>
      <c r="T1739" t="s">
        <v>37</v>
      </c>
      <c r="U1739" t="s">
        <v>46</v>
      </c>
      <c r="V1739" t="s">
        <v>34</v>
      </c>
      <c r="W1739" t="s">
        <v>51</v>
      </c>
      <c r="X1739">
        <v>24.75</v>
      </c>
      <c r="Y1739">
        <v>66.95</v>
      </c>
      <c r="Z1739">
        <v>0</v>
      </c>
      <c r="AA1739">
        <v>0</v>
      </c>
      <c r="AB1739">
        <v>0</v>
      </c>
      <c r="AC1739">
        <v>66.95</v>
      </c>
      <c r="AD1739" t="s">
        <v>52</v>
      </c>
      <c r="AE1739" t="s">
        <v>53</v>
      </c>
      <c r="AF1739" t="s">
        <v>155</v>
      </c>
      <c r="AG1739">
        <f t="shared" si="54"/>
        <v>1</v>
      </c>
      <c r="AH1739" t="str" cm="1">
        <f t="array" ref="AH1739">_xlfn.IFS(
X1739&lt;=20, "&lt;20",
AND(X1739&gt;=20, X1739&lt;50), "20-50",
AND(X1739&gt;=50, X1739&lt;100), "50-100",
X1739&gt;=100, "&gt;100"
)</f>
        <v>20-50</v>
      </c>
      <c r="AI1739">
        <f t="shared" si="55"/>
        <v>0</v>
      </c>
      <c r="AJ1739" t="str" cm="1">
        <f t="array" ref="AJ1739">_xlfn.IFS(
C1739&lt;=20, "&lt;20",
AND(C1739&gt;=20, C1739&lt;35), "20-35",
AND(C1739&gt;=35, C1739&lt;50), "35-50",
C1739&gt;=50, "50-100"
)</f>
        <v>20-35</v>
      </c>
      <c r="AK1739" t="str" cm="1">
        <f t="array" ref="AK1739">_xlfn.IFS(
G1739&lt;6, "&lt;6",
AND(G1739&gt;=6, G1739&lt;12), "6-12",
AND(G1739&gt;=12, G1739&lt;18), "12-18",  AND(G1739&gt;=18, G1739&lt;24), "18-24", G1739&gt;=24, "24-36")</f>
        <v>&lt;6</v>
      </c>
    </row>
    <row r="1740" spans="1:37" x14ac:dyDescent="0.3">
      <c r="A1740" t="s">
        <v>1840</v>
      </c>
      <c r="B1740" t="s">
        <v>33</v>
      </c>
      <c r="C1740">
        <v>43</v>
      </c>
      <c r="D1740" t="s">
        <v>34</v>
      </c>
      <c r="E1740" t="s">
        <v>61</v>
      </c>
      <c r="F1740">
        <v>1</v>
      </c>
      <c r="G1740">
        <v>9</v>
      </c>
      <c r="H1740" t="s">
        <v>36</v>
      </c>
      <c r="I1740" t="s">
        <v>37</v>
      </c>
      <c r="J1740" t="s">
        <v>34</v>
      </c>
      <c r="K1740" t="s">
        <v>34</v>
      </c>
      <c r="L1740" t="s">
        <v>34</v>
      </c>
      <c r="M1740" t="s">
        <v>34</v>
      </c>
      <c r="N1740" t="s">
        <v>34</v>
      </c>
      <c r="O1740" t="s">
        <v>34</v>
      </c>
      <c r="P1740" t="s">
        <v>34</v>
      </c>
      <c r="Q1740" t="s">
        <v>34</v>
      </c>
      <c r="R1740" t="s">
        <v>34</v>
      </c>
      <c r="S1740" t="s">
        <v>34</v>
      </c>
      <c r="T1740" t="s">
        <v>34</v>
      </c>
      <c r="U1740" t="s">
        <v>46</v>
      </c>
      <c r="V1740" t="s">
        <v>34</v>
      </c>
      <c r="W1740" t="s">
        <v>40</v>
      </c>
      <c r="X1740">
        <v>20.350000000000001</v>
      </c>
      <c r="Y1740">
        <v>20.350000000000001</v>
      </c>
      <c r="Z1740">
        <v>0</v>
      </c>
      <c r="AA1740">
        <v>0</v>
      </c>
      <c r="AB1740">
        <v>44.09</v>
      </c>
      <c r="AC1740">
        <v>64.44</v>
      </c>
      <c r="AD1740" t="s">
        <v>85</v>
      </c>
      <c r="AE1740" t="s">
        <v>42</v>
      </c>
      <c r="AF1740" t="s">
        <v>42</v>
      </c>
      <c r="AG1740">
        <f t="shared" si="54"/>
        <v>0</v>
      </c>
      <c r="AH1740" t="str" cm="1">
        <f t="array" ref="AH1740">_xlfn.IFS(
X1740&lt;=20, "&lt;20",
AND(X1740&gt;=20, X1740&lt;50), "20-50",
AND(X1740&gt;=50, X1740&lt;100), "50-100",
X1740&gt;=100, "&gt;100"
)</f>
        <v>20-50</v>
      </c>
      <c r="AI1740">
        <f t="shared" si="55"/>
        <v>1</v>
      </c>
      <c r="AJ1740" t="str" cm="1">
        <f t="array" ref="AJ1740">_xlfn.IFS(
C1740&lt;=20, "&lt;20",
AND(C1740&gt;=20, C1740&lt;35), "20-35",
AND(C1740&gt;=35, C1740&lt;50), "35-50",
C1740&gt;=50, "50-100"
)</f>
        <v>35-50</v>
      </c>
      <c r="AK1740" t="str" cm="1">
        <f t="array" ref="AK1740">_xlfn.IFS(
G1740&lt;6, "&lt;6",
AND(G1740&gt;=6, G1740&lt;12), "6-12",
AND(G1740&gt;=12, G1740&lt;18), "12-18",  AND(G1740&gt;=18, G1740&lt;24), "18-24", G1740&gt;=24, "24-36")</f>
        <v>6-12</v>
      </c>
    </row>
    <row r="1741" spans="1:37" x14ac:dyDescent="0.3">
      <c r="A1741" t="s">
        <v>1841</v>
      </c>
      <c r="B1741" t="s">
        <v>33</v>
      </c>
      <c r="C1741">
        <v>52</v>
      </c>
      <c r="D1741" t="s">
        <v>34</v>
      </c>
      <c r="E1741" t="s">
        <v>48</v>
      </c>
      <c r="F1741">
        <v>2</v>
      </c>
      <c r="G1741">
        <v>30</v>
      </c>
      <c r="H1741" t="s">
        <v>110</v>
      </c>
      <c r="I1741" t="s">
        <v>37</v>
      </c>
      <c r="J1741" t="s">
        <v>34</v>
      </c>
      <c r="K1741" t="s">
        <v>34</v>
      </c>
      <c r="L1741" t="s">
        <v>34</v>
      </c>
      <c r="M1741" t="s">
        <v>34</v>
      </c>
      <c r="N1741" t="s">
        <v>34</v>
      </c>
      <c r="O1741" t="s">
        <v>34</v>
      </c>
      <c r="P1741" t="s">
        <v>34</v>
      </c>
      <c r="Q1741" t="s">
        <v>34</v>
      </c>
      <c r="R1741" t="s">
        <v>34</v>
      </c>
      <c r="S1741" t="s">
        <v>34</v>
      </c>
      <c r="T1741" t="s">
        <v>34</v>
      </c>
      <c r="U1741" t="s">
        <v>67</v>
      </c>
      <c r="V1741" t="s">
        <v>34</v>
      </c>
      <c r="W1741" t="s">
        <v>40</v>
      </c>
      <c r="X1741">
        <v>19.7</v>
      </c>
      <c r="Y1741">
        <v>509.3</v>
      </c>
      <c r="Z1741">
        <v>0</v>
      </c>
      <c r="AA1741">
        <v>0</v>
      </c>
      <c r="AB1741">
        <v>871.56</v>
      </c>
      <c r="AC1741">
        <v>1380.86</v>
      </c>
      <c r="AD1741" t="s">
        <v>41</v>
      </c>
      <c r="AE1741" t="s">
        <v>42</v>
      </c>
      <c r="AF1741" t="s">
        <v>42</v>
      </c>
      <c r="AG1741">
        <f t="shared" si="54"/>
        <v>0</v>
      </c>
      <c r="AH1741" t="str" cm="1">
        <f t="array" ref="AH1741">_xlfn.IFS(
X1741&lt;=20, "&lt;20",
AND(X1741&gt;=20, X1741&lt;50), "20-50",
AND(X1741&gt;=50, X1741&lt;100), "50-100",
X1741&gt;=100, "&gt;100"
)</f>
        <v>&lt;20</v>
      </c>
      <c r="AI1741">
        <f t="shared" si="55"/>
        <v>0</v>
      </c>
      <c r="AJ1741" t="str" cm="1">
        <f t="array" ref="AJ1741">_xlfn.IFS(
C1741&lt;=20, "&lt;20",
AND(C1741&gt;=20, C1741&lt;35), "20-35",
AND(C1741&gt;=35, C1741&lt;50), "35-50",
C1741&gt;=50, "50-100"
)</f>
        <v>50-100</v>
      </c>
      <c r="AK1741" t="str" cm="1">
        <f t="array" ref="AK1741">_xlfn.IFS(
G1741&lt;6, "&lt;6",
AND(G1741&gt;=6, G1741&lt;12), "6-12",
AND(G1741&gt;=12, G1741&lt;18), "12-18",  AND(G1741&gt;=18, G1741&lt;24), "18-24", G1741&gt;=24, "24-36")</f>
        <v>24-36</v>
      </c>
    </row>
    <row r="1742" spans="1:37" x14ac:dyDescent="0.3">
      <c r="A1742" t="s">
        <v>1842</v>
      </c>
      <c r="B1742" t="s">
        <v>33</v>
      </c>
      <c r="C1742">
        <v>35</v>
      </c>
      <c r="D1742" t="s">
        <v>37</v>
      </c>
      <c r="E1742" t="s">
        <v>103</v>
      </c>
      <c r="F1742">
        <v>4</v>
      </c>
      <c r="G1742">
        <v>27</v>
      </c>
      <c r="H1742" t="s">
        <v>36</v>
      </c>
      <c r="I1742" t="s">
        <v>37</v>
      </c>
      <c r="J1742" t="s">
        <v>34</v>
      </c>
      <c r="K1742" t="s">
        <v>37</v>
      </c>
      <c r="L1742" t="s">
        <v>50</v>
      </c>
      <c r="M1742" t="s">
        <v>37</v>
      </c>
      <c r="N1742" t="s">
        <v>37</v>
      </c>
      <c r="O1742" t="s">
        <v>37</v>
      </c>
      <c r="P1742" t="s">
        <v>37</v>
      </c>
      <c r="Q1742" t="s">
        <v>37</v>
      </c>
      <c r="R1742" t="s">
        <v>37</v>
      </c>
      <c r="S1742" t="s">
        <v>37</v>
      </c>
      <c r="T1742" t="s">
        <v>34</v>
      </c>
      <c r="U1742" t="s">
        <v>67</v>
      </c>
      <c r="V1742" t="s">
        <v>34</v>
      </c>
      <c r="W1742" t="s">
        <v>40</v>
      </c>
      <c r="X1742">
        <v>109.3</v>
      </c>
      <c r="Y1742">
        <v>7782.85</v>
      </c>
      <c r="Z1742">
        <v>0</v>
      </c>
      <c r="AA1742">
        <v>70</v>
      </c>
      <c r="AB1742">
        <v>2021.37</v>
      </c>
      <c r="AC1742">
        <v>9874.2199999999993</v>
      </c>
      <c r="AD1742" t="s">
        <v>41</v>
      </c>
      <c r="AE1742" t="s">
        <v>42</v>
      </c>
      <c r="AF1742" t="s">
        <v>42</v>
      </c>
      <c r="AG1742">
        <f t="shared" si="54"/>
        <v>0</v>
      </c>
      <c r="AH1742" t="str" cm="1">
        <f t="array" ref="AH1742">_xlfn.IFS(
X1742&lt;=20, "&lt;20",
AND(X1742&gt;=20, X1742&lt;50), "20-50",
AND(X1742&gt;=50, X1742&lt;100), "50-100",
X1742&gt;=100, "&gt;100"
)</f>
        <v>&gt;100</v>
      </c>
      <c r="AI1742">
        <f t="shared" si="55"/>
        <v>0</v>
      </c>
      <c r="AJ1742" t="str" cm="1">
        <f t="array" ref="AJ1742">_xlfn.IFS(
C1742&lt;=20, "&lt;20",
AND(C1742&gt;=20, C1742&lt;35), "20-35",
AND(C1742&gt;=35, C1742&lt;50), "35-50",
C1742&gt;=50, "50-100"
)</f>
        <v>35-50</v>
      </c>
      <c r="AK1742" t="str" cm="1">
        <f t="array" ref="AK1742">_xlfn.IFS(
G1742&lt;6, "&lt;6",
AND(G1742&gt;=6, G1742&lt;12), "6-12",
AND(G1742&gt;=12, G1742&lt;18), "12-18",  AND(G1742&gt;=18, G1742&lt;24), "18-24", G1742&gt;=24, "24-36")</f>
        <v>24-36</v>
      </c>
    </row>
    <row r="1743" spans="1:37" x14ac:dyDescent="0.3">
      <c r="A1743" t="s">
        <v>1843</v>
      </c>
      <c r="B1743" t="s">
        <v>44</v>
      </c>
      <c r="C1743">
        <v>55</v>
      </c>
      <c r="D1743" t="s">
        <v>37</v>
      </c>
      <c r="E1743" t="s">
        <v>61</v>
      </c>
      <c r="F1743">
        <v>13</v>
      </c>
      <c r="G1743">
        <v>26</v>
      </c>
      <c r="H1743" t="s">
        <v>57</v>
      </c>
      <c r="I1743" t="s">
        <v>37</v>
      </c>
      <c r="J1743" t="s">
        <v>34</v>
      </c>
      <c r="K1743" t="s">
        <v>37</v>
      </c>
      <c r="L1743" t="s">
        <v>72</v>
      </c>
      <c r="M1743" t="s">
        <v>34</v>
      </c>
      <c r="N1743" t="s">
        <v>34</v>
      </c>
      <c r="O1743" t="s">
        <v>34</v>
      </c>
      <c r="P1743" t="s">
        <v>34</v>
      </c>
      <c r="Q1743" t="s">
        <v>34</v>
      </c>
      <c r="R1743" t="s">
        <v>34</v>
      </c>
      <c r="S1743" t="s">
        <v>34</v>
      </c>
      <c r="T1743" t="s">
        <v>37</v>
      </c>
      <c r="U1743" t="s">
        <v>39</v>
      </c>
      <c r="V1743" t="s">
        <v>34</v>
      </c>
      <c r="W1743" t="s">
        <v>51</v>
      </c>
      <c r="X1743">
        <v>44.6</v>
      </c>
      <c r="Y1743">
        <v>641.25</v>
      </c>
      <c r="Z1743">
        <v>0</v>
      </c>
      <c r="AA1743">
        <v>0</v>
      </c>
      <c r="AB1743">
        <v>629.29999999999995</v>
      </c>
      <c r="AC1743">
        <v>1270.55</v>
      </c>
      <c r="AD1743" t="s">
        <v>41</v>
      </c>
      <c r="AE1743" t="s">
        <v>42</v>
      </c>
      <c r="AF1743" t="s">
        <v>42</v>
      </c>
      <c r="AG1743">
        <f t="shared" si="54"/>
        <v>0</v>
      </c>
      <c r="AH1743" t="str" cm="1">
        <f t="array" ref="AH1743">_xlfn.IFS(
X1743&lt;=20, "&lt;20",
AND(X1743&gt;=20, X1743&lt;50), "20-50",
AND(X1743&gt;=50, X1743&lt;100), "50-100",
X1743&gt;=100, "&gt;100"
)</f>
        <v>20-50</v>
      </c>
      <c r="AI1743">
        <f t="shared" si="55"/>
        <v>0</v>
      </c>
      <c r="AJ1743" t="str" cm="1">
        <f t="array" ref="AJ1743">_xlfn.IFS(
C1743&lt;=20, "&lt;20",
AND(C1743&gt;=20, C1743&lt;35), "20-35",
AND(C1743&gt;=35, C1743&lt;50), "35-50",
C1743&gt;=50, "50-100"
)</f>
        <v>50-100</v>
      </c>
      <c r="AK1743" t="str" cm="1">
        <f t="array" ref="AK1743">_xlfn.IFS(
G1743&lt;6, "&lt;6",
AND(G1743&gt;=6, G1743&lt;12), "6-12",
AND(G1743&gt;=12, G1743&lt;18), "12-18",  AND(G1743&gt;=18, G1743&lt;24), "18-24", G1743&gt;=24, "24-36")</f>
        <v>24-36</v>
      </c>
    </row>
    <row r="1744" spans="1:37" x14ac:dyDescent="0.3">
      <c r="A1744" t="s">
        <v>1844</v>
      </c>
      <c r="B1744" t="s">
        <v>44</v>
      </c>
      <c r="C1744">
        <v>25</v>
      </c>
      <c r="D1744" t="s">
        <v>37</v>
      </c>
      <c r="E1744" t="s">
        <v>61</v>
      </c>
      <c r="F1744">
        <v>3</v>
      </c>
      <c r="G1744">
        <v>30</v>
      </c>
      <c r="H1744" t="s">
        <v>110</v>
      </c>
      <c r="I1744" t="s">
        <v>37</v>
      </c>
      <c r="J1744" t="s">
        <v>34</v>
      </c>
      <c r="K1744" t="s">
        <v>37</v>
      </c>
      <c r="L1744" t="s">
        <v>50</v>
      </c>
      <c r="M1744" t="s">
        <v>34</v>
      </c>
      <c r="N1744" t="s">
        <v>37</v>
      </c>
      <c r="O1744" t="s">
        <v>37</v>
      </c>
      <c r="P1744" t="s">
        <v>34</v>
      </c>
      <c r="Q1744" t="s">
        <v>37</v>
      </c>
      <c r="R1744" t="s">
        <v>37</v>
      </c>
      <c r="S1744" t="s">
        <v>37</v>
      </c>
      <c r="T1744" t="s">
        <v>37</v>
      </c>
      <c r="U1744" t="s">
        <v>46</v>
      </c>
      <c r="V1744" t="s">
        <v>37</v>
      </c>
      <c r="W1744" t="s">
        <v>51</v>
      </c>
      <c r="X1744">
        <v>101.4</v>
      </c>
      <c r="Y1744">
        <v>3143.65</v>
      </c>
      <c r="Z1744">
        <v>0</v>
      </c>
      <c r="AA1744">
        <v>0</v>
      </c>
      <c r="AB1744">
        <v>600.78</v>
      </c>
      <c r="AC1744">
        <v>3744.43</v>
      </c>
      <c r="AD1744" t="s">
        <v>41</v>
      </c>
      <c r="AE1744" t="s">
        <v>42</v>
      </c>
      <c r="AF1744" t="s">
        <v>42</v>
      </c>
      <c r="AG1744">
        <f t="shared" si="54"/>
        <v>0</v>
      </c>
      <c r="AH1744" t="str" cm="1">
        <f t="array" ref="AH1744">_xlfn.IFS(
X1744&lt;=20, "&lt;20",
AND(X1744&gt;=20, X1744&lt;50), "20-50",
AND(X1744&gt;=50, X1744&lt;100), "50-100",
X1744&gt;=100, "&gt;100"
)</f>
        <v>&gt;100</v>
      </c>
      <c r="AI1744">
        <f t="shared" si="55"/>
        <v>0</v>
      </c>
      <c r="AJ1744" t="str" cm="1">
        <f t="array" ref="AJ1744">_xlfn.IFS(
C1744&lt;=20, "&lt;20",
AND(C1744&gt;=20, C1744&lt;35), "20-35",
AND(C1744&gt;=35, C1744&lt;50), "35-50",
C1744&gt;=50, "50-100"
)</f>
        <v>20-35</v>
      </c>
      <c r="AK1744" t="str" cm="1">
        <f t="array" ref="AK1744">_xlfn.IFS(
G1744&lt;6, "&lt;6",
AND(G1744&gt;=6, G1744&lt;12), "6-12",
AND(G1744&gt;=12, G1744&lt;18), "12-18",  AND(G1744&gt;=18, G1744&lt;24), "18-24", G1744&gt;=24, "24-36")</f>
        <v>24-36</v>
      </c>
    </row>
    <row r="1745" spans="1:37" x14ac:dyDescent="0.3">
      <c r="A1745" t="s">
        <v>1845</v>
      </c>
      <c r="B1745" t="s">
        <v>44</v>
      </c>
      <c r="C1745">
        <v>29</v>
      </c>
      <c r="D1745" t="s">
        <v>34</v>
      </c>
      <c r="E1745" t="s">
        <v>74</v>
      </c>
      <c r="F1745">
        <v>11</v>
      </c>
      <c r="G1745">
        <v>8</v>
      </c>
      <c r="H1745" t="s">
        <v>57</v>
      </c>
      <c r="I1745" t="s">
        <v>37</v>
      </c>
      <c r="J1745" t="s">
        <v>34</v>
      </c>
      <c r="K1745" t="s">
        <v>37</v>
      </c>
      <c r="L1745" t="s">
        <v>50</v>
      </c>
      <c r="M1745" t="s">
        <v>37</v>
      </c>
      <c r="N1745" t="s">
        <v>37</v>
      </c>
      <c r="O1745" t="s">
        <v>34</v>
      </c>
      <c r="P1745" t="s">
        <v>37</v>
      </c>
      <c r="Q1745" t="s">
        <v>37</v>
      </c>
      <c r="R1745" t="s">
        <v>34</v>
      </c>
      <c r="S1745" t="s">
        <v>34</v>
      </c>
      <c r="T1745" t="s">
        <v>37</v>
      </c>
      <c r="U1745" t="s">
        <v>46</v>
      </c>
      <c r="V1745" t="s">
        <v>37</v>
      </c>
      <c r="W1745" t="s">
        <v>51</v>
      </c>
      <c r="X1745">
        <v>96.55</v>
      </c>
      <c r="Y1745">
        <v>1901.65</v>
      </c>
      <c r="Z1745">
        <v>0</v>
      </c>
      <c r="AA1745">
        <v>0</v>
      </c>
      <c r="AB1745">
        <v>571.4</v>
      </c>
      <c r="AC1745">
        <v>2473.0500000000002</v>
      </c>
      <c r="AD1745" t="s">
        <v>41</v>
      </c>
      <c r="AE1745" t="s">
        <v>42</v>
      </c>
      <c r="AF1745" t="s">
        <v>42</v>
      </c>
      <c r="AG1745">
        <f t="shared" si="54"/>
        <v>0</v>
      </c>
      <c r="AH1745" t="str" cm="1">
        <f t="array" ref="AH1745">_xlfn.IFS(
X1745&lt;=20, "&lt;20",
AND(X1745&gt;=20, X1745&lt;50), "20-50",
AND(X1745&gt;=50, X1745&lt;100), "50-100",
X1745&gt;=100, "&gt;100"
)</f>
        <v>50-100</v>
      </c>
      <c r="AI1745">
        <f t="shared" si="55"/>
        <v>0</v>
      </c>
      <c r="AJ1745" t="str" cm="1">
        <f t="array" ref="AJ1745">_xlfn.IFS(
C1745&lt;=20, "&lt;20",
AND(C1745&gt;=20, C1745&lt;35), "20-35",
AND(C1745&gt;=35, C1745&lt;50), "35-50",
C1745&gt;=50, "50-100"
)</f>
        <v>20-35</v>
      </c>
      <c r="AK1745" t="str" cm="1">
        <f t="array" ref="AK1745">_xlfn.IFS(
G1745&lt;6, "&lt;6",
AND(G1745&gt;=6, G1745&lt;12), "6-12",
AND(G1745&gt;=12, G1745&lt;18), "12-18",  AND(G1745&gt;=18, G1745&lt;24), "18-24", G1745&gt;=24, "24-36")</f>
        <v>6-12</v>
      </c>
    </row>
    <row r="1746" spans="1:37" x14ac:dyDescent="0.3">
      <c r="A1746" t="s">
        <v>1846</v>
      </c>
      <c r="B1746" t="s">
        <v>44</v>
      </c>
      <c r="C1746">
        <v>49</v>
      </c>
      <c r="D1746" t="s">
        <v>34</v>
      </c>
      <c r="E1746" t="s">
        <v>82</v>
      </c>
      <c r="F1746">
        <v>9</v>
      </c>
      <c r="G1746">
        <v>16</v>
      </c>
      <c r="H1746" t="s">
        <v>57</v>
      </c>
      <c r="I1746" t="s">
        <v>37</v>
      </c>
      <c r="J1746" t="s">
        <v>34</v>
      </c>
      <c r="K1746" t="s">
        <v>37</v>
      </c>
      <c r="L1746" t="s">
        <v>72</v>
      </c>
      <c r="M1746" t="s">
        <v>34</v>
      </c>
      <c r="N1746" t="s">
        <v>34</v>
      </c>
      <c r="O1746" t="s">
        <v>34</v>
      </c>
      <c r="P1746" t="s">
        <v>34</v>
      </c>
      <c r="Q1746" t="s">
        <v>34</v>
      </c>
      <c r="R1746" t="s">
        <v>34</v>
      </c>
      <c r="S1746" t="s">
        <v>34</v>
      </c>
      <c r="T1746" t="s">
        <v>37</v>
      </c>
      <c r="U1746" t="s">
        <v>46</v>
      </c>
      <c r="V1746" t="s">
        <v>34</v>
      </c>
      <c r="W1746" t="s">
        <v>51</v>
      </c>
      <c r="X1746">
        <v>43.8</v>
      </c>
      <c r="Y1746">
        <v>540.95000000000005</v>
      </c>
      <c r="Z1746">
        <v>0</v>
      </c>
      <c r="AA1746">
        <v>0</v>
      </c>
      <c r="AB1746">
        <v>78.72</v>
      </c>
      <c r="AC1746">
        <v>619.66999999999996</v>
      </c>
      <c r="AD1746" t="s">
        <v>41</v>
      </c>
      <c r="AE1746" t="s">
        <v>42</v>
      </c>
      <c r="AF1746" t="s">
        <v>42</v>
      </c>
      <c r="AG1746">
        <f t="shared" si="54"/>
        <v>0</v>
      </c>
      <c r="AH1746" t="str" cm="1">
        <f t="array" ref="AH1746">_xlfn.IFS(
X1746&lt;=20, "&lt;20",
AND(X1746&gt;=20, X1746&lt;50), "20-50",
AND(X1746&gt;=50, X1746&lt;100), "50-100",
X1746&gt;=100, "&gt;100"
)</f>
        <v>20-50</v>
      </c>
      <c r="AI1746">
        <f t="shared" si="55"/>
        <v>0</v>
      </c>
      <c r="AJ1746" t="str" cm="1">
        <f t="array" ref="AJ1746">_xlfn.IFS(
C1746&lt;=20, "&lt;20",
AND(C1746&gt;=20, C1746&lt;35), "20-35",
AND(C1746&gt;=35, C1746&lt;50), "35-50",
C1746&gt;=50, "50-100"
)</f>
        <v>35-50</v>
      </c>
      <c r="AK1746" t="str" cm="1">
        <f t="array" ref="AK1746">_xlfn.IFS(
G1746&lt;6, "&lt;6",
AND(G1746&gt;=6, G1746&lt;12), "6-12",
AND(G1746&gt;=12, G1746&lt;18), "12-18",  AND(G1746&gt;=18, G1746&lt;24), "18-24", G1746&gt;=24, "24-36")</f>
        <v>12-18</v>
      </c>
    </row>
    <row r="1747" spans="1:37" x14ac:dyDescent="0.3">
      <c r="A1747" t="s">
        <v>1847</v>
      </c>
      <c r="B1747" t="s">
        <v>33</v>
      </c>
      <c r="C1747">
        <v>58</v>
      </c>
      <c r="D1747" t="s">
        <v>34</v>
      </c>
      <c r="E1747" t="s">
        <v>45</v>
      </c>
      <c r="F1747">
        <v>11</v>
      </c>
      <c r="G1747">
        <v>1</v>
      </c>
      <c r="H1747" t="s">
        <v>36</v>
      </c>
      <c r="I1747" t="s">
        <v>34</v>
      </c>
      <c r="J1747" t="s">
        <v>34</v>
      </c>
      <c r="K1747" t="s">
        <v>37</v>
      </c>
      <c r="L1747" t="s">
        <v>38</v>
      </c>
      <c r="M1747" t="s">
        <v>37</v>
      </c>
      <c r="N1747" t="s">
        <v>37</v>
      </c>
      <c r="O1747" t="s">
        <v>34</v>
      </c>
      <c r="P1747" t="s">
        <v>37</v>
      </c>
      <c r="Q1747" t="s">
        <v>34</v>
      </c>
      <c r="R1747" t="s">
        <v>34</v>
      </c>
      <c r="S1747" t="s">
        <v>34</v>
      </c>
      <c r="T1747" t="s">
        <v>37</v>
      </c>
      <c r="U1747" t="s">
        <v>39</v>
      </c>
      <c r="V1747" t="s">
        <v>34</v>
      </c>
      <c r="W1747" t="s">
        <v>40</v>
      </c>
      <c r="X1747">
        <v>40.25</v>
      </c>
      <c r="Y1747">
        <v>1564.05</v>
      </c>
      <c r="Z1747">
        <v>0</v>
      </c>
      <c r="AA1747">
        <v>0</v>
      </c>
      <c r="AB1747">
        <v>0</v>
      </c>
      <c r="AC1747">
        <v>1564.05</v>
      </c>
      <c r="AD1747" t="s">
        <v>41</v>
      </c>
      <c r="AE1747" t="s">
        <v>42</v>
      </c>
      <c r="AF1747" t="s">
        <v>42</v>
      </c>
      <c r="AG1747">
        <f t="shared" si="54"/>
        <v>0</v>
      </c>
      <c r="AH1747" t="str" cm="1">
        <f t="array" ref="AH1747">_xlfn.IFS(
X1747&lt;=20, "&lt;20",
AND(X1747&gt;=20, X1747&lt;50), "20-50",
AND(X1747&gt;=50, X1747&lt;100), "50-100",
X1747&gt;=100, "&gt;100"
)</f>
        <v>20-50</v>
      </c>
      <c r="AI1747">
        <f t="shared" si="55"/>
        <v>0</v>
      </c>
      <c r="AJ1747" t="str" cm="1">
        <f t="array" ref="AJ1747">_xlfn.IFS(
C1747&lt;=20, "&lt;20",
AND(C1747&gt;=20, C1747&lt;35), "20-35",
AND(C1747&gt;=35, C1747&lt;50), "35-50",
C1747&gt;=50, "50-100"
)</f>
        <v>50-100</v>
      </c>
      <c r="AK1747" t="str" cm="1">
        <f t="array" ref="AK1747">_xlfn.IFS(
G1747&lt;6, "&lt;6",
AND(G1747&gt;=6, G1747&lt;12), "6-12",
AND(G1747&gt;=12, G1747&lt;18), "12-18",  AND(G1747&gt;=18, G1747&lt;24), "18-24", G1747&gt;=24, "24-36")</f>
        <v>&lt;6</v>
      </c>
    </row>
    <row r="1748" spans="1:37" x14ac:dyDescent="0.3">
      <c r="A1748" t="s">
        <v>1848</v>
      </c>
      <c r="B1748" t="s">
        <v>33</v>
      </c>
      <c r="C1748">
        <v>49</v>
      </c>
      <c r="D1748" t="s">
        <v>34</v>
      </c>
      <c r="E1748" t="s">
        <v>90</v>
      </c>
      <c r="F1748">
        <v>15</v>
      </c>
      <c r="G1748">
        <v>8</v>
      </c>
      <c r="H1748" t="s">
        <v>49</v>
      </c>
      <c r="I1748" t="s">
        <v>34</v>
      </c>
      <c r="J1748" t="s">
        <v>34</v>
      </c>
      <c r="K1748" t="s">
        <v>37</v>
      </c>
      <c r="L1748" t="s">
        <v>72</v>
      </c>
      <c r="M1748" t="s">
        <v>34</v>
      </c>
      <c r="N1748" t="s">
        <v>37</v>
      </c>
      <c r="O1748" t="s">
        <v>34</v>
      </c>
      <c r="P1748" t="s">
        <v>34</v>
      </c>
      <c r="Q1748" t="s">
        <v>34</v>
      </c>
      <c r="R1748" t="s">
        <v>34</v>
      </c>
      <c r="S1748" t="s">
        <v>34</v>
      </c>
      <c r="T1748" t="s">
        <v>37</v>
      </c>
      <c r="U1748" t="s">
        <v>46</v>
      </c>
      <c r="V1748" t="s">
        <v>37</v>
      </c>
      <c r="W1748" t="s">
        <v>40</v>
      </c>
      <c r="X1748">
        <v>30.5</v>
      </c>
      <c r="Y1748">
        <v>208.7</v>
      </c>
      <c r="Z1748">
        <v>0</v>
      </c>
      <c r="AA1748">
        <v>0</v>
      </c>
      <c r="AB1748">
        <v>0</v>
      </c>
      <c r="AC1748">
        <v>208.7</v>
      </c>
      <c r="AD1748" t="s">
        <v>52</v>
      </c>
      <c r="AE1748" t="s">
        <v>53</v>
      </c>
      <c r="AF1748" t="s">
        <v>54</v>
      </c>
      <c r="AG1748">
        <f t="shared" si="54"/>
        <v>1</v>
      </c>
      <c r="AH1748" t="str" cm="1">
        <f t="array" ref="AH1748">_xlfn.IFS(
X1748&lt;=20, "&lt;20",
AND(X1748&gt;=20, X1748&lt;50), "20-50",
AND(X1748&gt;=50, X1748&lt;100), "50-100",
X1748&gt;=100, "&gt;100"
)</f>
        <v>20-50</v>
      </c>
      <c r="AI1748">
        <f t="shared" si="55"/>
        <v>0</v>
      </c>
      <c r="AJ1748" t="str" cm="1">
        <f t="array" ref="AJ1748">_xlfn.IFS(
C1748&lt;=20, "&lt;20",
AND(C1748&gt;=20, C1748&lt;35), "20-35",
AND(C1748&gt;=35, C1748&lt;50), "35-50",
C1748&gt;=50, "50-100"
)</f>
        <v>35-50</v>
      </c>
      <c r="AK1748" t="str" cm="1">
        <f t="array" ref="AK1748">_xlfn.IFS(
G1748&lt;6, "&lt;6",
AND(G1748&gt;=6, G1748&lt;12), "6-12",
AND(G1748&gt;=12, G1748&lt;18), "12-18",  AND(G1748&gt;=18, G1748&lt;24), "18-24", G1748&gt;=24, "24-36")</f>
        <v>6-12</v>
      </c>
    </row>
    <row r="1749" spans="1:37" x14ac:dyDescent="0.3">
      <c r="A1749" t="s">
        <v>1849</v>
      </c>
      <c r="B1749" t="s">
        <v>33</v>
      </c>
      <c r="C1749">
        <v>58</v>
      </c>
      <c r="D1749" t="s">
        <v>37</v>
      </c>
      <c r="E1749" t="s">
        <v>56</v>
      </c>
      <c r="F1749">
        <v>2</v>
      </c>
      <c r="G1749">
        <v>28</v>
      </c>
      <c r="H1749" t="s">
        <v>36</v>
      </c>
      <c r="I1749" t="s">
        <v>37</v>
      </c>
      <c r="J1749" t="s">
        <v>34</v>
      </c>
      <c r="K1749" t="s">
        <v>34</v>
      </c>
      <c r="L1749" t="s">
        <v>34</v>
      </c>
      <c r="M1749" t="s">
        <v>34</v>
      </c>
      <c r="N1749" t="s">
        <v>34</v>
      </c>
      <c r="O1749" t="s">
        <v>34</v>
      </c>
      <c r="P1749" t="s">
        <v>34</v>
      </c>
      <c r="Q1749" t="s">
        <v>34</v>
      </c>
      <c r="R1749" t="s">
        <v>34</v>
      </c>
      <c r="S1749" t="s">
        <v>34</v>
      </c>
      <c r="T1749" t="s">
        <v>34</v>
      </c>
      <c r="U1749" t="s">
        <v>67</v>
      </c>
      <c r="V1749" t="s">
        <v>37</v>
      </c>
      <c r="W1749" t="s">
        <v>40</v>
      </c>
      <c r="X1749">
        <v>19.8</v>
      </c>
      <c r="Y1749">
        <v>1414.65</v>
      </c>
      <c r="Z1749">
        <v>0</v>
      </c>
      <c r="AA1749">
        <v>0</v>
      </c>
      <c r="AB1749">
        <v>2796.48</v>
      </c>
      <c r="AC1749">
        <v>4211.13</v>
      </c>
      <c r="AD1749" t="s">
        <v>41</v>
      </c>
      <c r="AE1749" t="s">
        <v>42</v>
      </c>
      <c r="AF1749" t="s">
        <v>42</v>
      </c>
      <c r="AG1749">
        <f t="shared" si="54"/>
        <v>0</v>
      </c>
      <c r="AH1749" t="str" cm="1">
        <f t="array" ref="AH1749">_xlfn.IFS(
X1749&lt;=20, "&lt;20",
AND(X1749&gt;=20, X1749&lt;50), "20-50",
AND(X1749&gt;=50, X1749&lt;100), "50-100",
X1749&gt;=100, "&gt;100"
)</f>
        <v>&lt;20</v>
      </c>
      <c r="AI1749">
        <f t="shared" si="55"/>
        <v>0</v>
      </c>
      <c r="AJ1749" t="str" cm="1">
        <f t="array" ref="AJ1749">_xlfn.IFS(
C1749&lt;=20, "&lt;20",
AND(C1749&gt;=20, C1749&lt;35), "20-35",
AND(C1749&gt;=35, C1749&lt;50), "35-50",
C1749&gt;=50, "50-100"
)</f>
        <v>50-100</v>
      </c>
      <c r="AK1749" t="str" cm="1">
        <f t="array" ref="AK1749">_xlfn.IFS(
G1749&lt;6, "&lt;6",
AND(G1749&gt;=6, G1749&lt;12), "6-12",
AND(G1749&gt;=12, G1749&lt;18), "12-18",  AND(G1749&gt;=18, G1749&lt;24), "18-24", G1749&gt;=24, "24-36")</f>
        <v>24-36</v>
      </c>
    </row>
    <row r="1750" spans="1:37" x14ac:dyDescent="0.3">
      <c r="A1750" t="s">
        <v>1850</v>
      </c>
      <c r="B1750" t="s">
        <v>33</v>
      </c>
      <c r="C1750">
        <v>35</v>
      </c>
      <c r="D1750" t="s">
        <v>34</v>
      </c>
      <c r="E1750" t="s">
        <v>61</v>
      </c>
      <c r="F1750">
        <v>4</v>
      </c>
      <c r="G1750">
        <v>13</v>
      </c>
      <c r="H1750" t="s">
        <v>36</v>
      </c>
      <c r="I1750" t="s">
        <v>37</v>
      </c>
      <c r="J1750" t="s">
        <v>34</v>
      </c>
      <c r="K1750" t="s">
        <v>37</v>
      </c>
      <c r="L1750" t="s">
        <v>72</v>
      </c>
      <c r="M1750" t="s">
        <v>34</v>
      </c>
      <c r="N1750" t="s">
        <v>34</v>
      </c>
      <c r="O1750" t="s">
        <v>34</v>
      </c>
      <c r="P1750" t="s">
        <v>37</v>
      </c>
      <c r="Q1750" t="s">
        <v>34</v>
      </c>
      <c r="R1750" t="s">
        <v>34</v>
      </c>
      <c r="S1750" t="s">
        <v>34</v>
      </c>
      <c r="T1750" t="s">
        <v>37</v>
      </c>
      <c r="U1750" t="s">
        <v>46</v>
      </c>
      <c r="V1750" t="s">
        <v>34</v>
      </c>
      <c r="W1750" t="s">
        <v>40</v>
      </c>
      <c r="X1750">
        <v>49</v>
      </c>
      <c r="Y1750">
        <v>49</v>
      </c>
      <c r="Z1750">
        <v>0</v>
      </c>
      <c r="AA1750">
        <v>0</v>
      </c>
      <c r="AB1750">
        <v>49.19</v>
      </c>
      <c r="AC1750">
        <v>98.19</v>
      </c>
      <c r="AD1750" t="s">
        <v>85</v>
      </c>
      <c r="AE1750" t="s">
        <v>42</v>
      </c>
      <c r="AF1750" t="s">
        <v>42</v>
      </c>
      <c r="AG1750">
        <f t="shared" si="54"/>
        <v>0</v>
      </c>
      <c r="AH1750" t="str" cm="1">
        <f t="array" ref="AH1750">_xlfn.IFS(
X1750&lt;=20, "&lt;20",
AND(X1750&gt;=20, X1750&lt;50), "20-50",
AND(X1750&gt;=50, X1750&lt;100), "50-100",
X1750&gt;=100, "&gt;100"
)</f>
        <v>20-50</v>
      </c>
      <c r="AI1750">
        <f t="shared" si="55"/>
        <v>1</v>
      </c>
      <c r="AJ1750" t="str" cm="1">
        <f t="array" ref="AJ1750">_xlfn.IFS(
C1750&lt;=20, "&lt;20",
AND(C1750&gt;=20, C1750&lt;35), "20-35",
AND(C1750&gt;=35, C1750&lt;50), "35-50",
C1750&gt;=50, "50-100"
)</f>
        <v>35-50</v>
      </c>
      <c r="AK1750" t="str" cm="1">
        <f t="array" ref="AK1750">_xlfn.IFS(
G1750&lt;6, "&lt;6",
AND(G1750&gt;=6, G1750&lt;12), "6-12",
AND(G1750&gt;=12, G1750&lt;18), "12-18",  AND(G1750&gt;=18, G1750&lt;24), "18-24", G1750&gt;=24, "24-36")</f>
        <v>12-18</v>
      </c>
    </row>
    <row r="1751" spans="1:37" x14ac:dyDescent="0.3">
      <c r="A1751" t="s">
        <v>1851</v>
      </c>
      <c r="B1751" t="s">
        <v>44</v>
      </c>
      <c r="C1751">
        <v>49</v>
      </c>
      <c r="D1751" t="s">
        <v>37</v>
      </c>
      <c r="E1751" t="s">
        <v>74</v>
      </c>
      <c r="F1751">
        <v>10</v>
      </c>
      <c r="G1751">
        <v>15</v>
      </c>
      <c r="H1751" t="s">
        <v>36</v>
      </c>
      <c r="I1751" t="s">
        <v>37</v>
      </c>
      <c r="J1751" t="s">
        <v>34</v>
      </c>
      <c r="K1751" t="s">
        <v>37</v>
      </c>
      <c r="L1751" t="s">
        <v>50</v>
      </c>
      <c r="M1751" t="s">
        <v>34</v>
      </c>
      <c r="N1751" t="s">
        <v>34</v>
      </c>
      <c r="O1751" t="s">
        <v>34</v>
      </c>
      <c r="P1751" t="s">
        <v>34</v>
      </c>
      <c r="Q1751" t="s">
        <v>34</v>
      </c>
      <c r="R1751" t="s">
        <v>34</v>
      </c>
      <c r="S1751" t="s">
        <v>34</v>
      </c>
      <c r="T1751" t="s">
        <v>37</v>
      </c>
      <c r="U1751" t="s">
        <v>46</v>
      </c>
      <c r="V1751" t="s">
        <v>37</v>
      </c>
      <c r="W1751" t="s">
        <v>40</v>
      </c>
      <c r="X1751">
        <v>70.05</v>
      </c>
      <c r="Y1751">
        <v>266.89999999999998</v>
      </c>
      <c r="Z1751">
        <v>0</v>
      </c>
      <c r="AA1751">
        <v>0</v>
      </c>
      <c r="AB1751">
        <v>50.32</v>
      </c>
      <c r="AC1751">
        <v>317.22000000000003</v>
      </c>
      <c r="AD1751" t="s">
        <v>52</v>
      </c>
      <c r="AE1751" t="s">
        <v>53</v>
      </c>
      <c r="AF1751" t="s">
        <v>54</v>
      </c>
      <c r="AG1751">
        <f t="shared" si="54"/>
        <v>1</v>
      </c>
      <c r="AH1751" t="str" cm="1">
        <f t="array" ref="AH1751">_xlfn.IFS(
X1751&lt;=20, "&lt;20",
AND(X1751&gt;=20, X1751&lt;50), "20-50",
AND(X1751&gt;=50, X1751&lt;100), "50-100",
X1751&gt;=100, "&gt;100"
)</f>
        <v>50-100</v>
      </c>
      <c r="AI1751">
        <f t="shared" si="55"/>
        <v>0</v>
      </c>
      <c r="AJ1751" t="str" cm="1">
        <f t="array" ref="AJ1751">_xlfn.IFS(
C1751&lt;=20, "&lt;20",
AND(C1751&gt;=20, C1751&lt;35), "20-35",
AND(C1751&gt;=35, C1751&lt;50), "35-50",
C1751&gt;=50, "50-100"
)</f>
        <v>35-50</v>
      </c>
      <c r="AK1751" t="str" cm="1">
        <f t="array" ref="AK1751">_xlfn.IFS(
G1751&lt;6, "&lt;6",
AND(G1751&gt;=6, G1751&lt;12), "6-12",
AND(G1751&gt;=12, G1751&lt;18), "12-18",  AND(G1751&gt;=18, G1751&lt;24), "18-24", G1751&gt;=24, "24-36")</f>
        <v>12-18</v>
      </c>
    </row>
    <row r="1752" spans="1:37" x14ac:dyDescent="0.3">
      <c r="A1752" t="s">
        <v>1852</v>
      </c>
      <c r="B1752" t="s">
        <v>44</v>
      </c>
      <c r="C1752">
        <v>35</v>
      </c>
      <c r="D1752" t="s">
        <v>34</v>
      </c>
      <c r="E1752" t="s">
        <v>164</v>
      </c>
      <c r="F1752">
        <v>0</v>
      </c>
      <c r="G1752">
        <v>4</v>
      </c>
      <c r="H1752" t="s">
        <v>36</v>
      </c>
      <c r="I1752" t="s">
        <v>37</v>
      </c>
      <c r="J1752" t="s">
        <v>37</v>
      </c>
      <c r="K1752" t="s">
        <v>37</v>
      </c>
      <c r="L1752" t="s">
        <v>50</v>
      </c>
      <c r="M1752" t="s">
        <v>34</v>
      </c>
      <c r="N1752" t="s">
        <v>34</v>
      </c>
      <c r="O1752" t="s">
        <v>34</v>
      </c>
      <c r="P1752" t="s">
        <v>34</v>
      </c>
      <c r="Q1752" t="s">
        <v>34</v>
      </c>
      <c r="R1752" t="s">
        <v>34</v>
      </c>
      <c r="S1752" t="s">
        <v>34</v>
      </c>
      <c r="T1752" t="s">
        <v>34</v>
      </c>
      <c r="U1752" t="s">
        <v>46</v>
      </c>
      <c r="V1752" t="s">
        <v>37</v>
      </c>
      <c r="W1752" t="s">
        <v>51</v>
      </c>
      <c r="X1752">
        <v>77.150000000000006</v>
      </c>
      <c r="Y1752">
        <v>77.150000000000006</v>
      </c>
      <c r="Z1752">
        <v>0</v>
      </c>
      <c r="AA1752">
        <v>10</v>
      </c>
      <c r="AB1752">
        <v>27.7</v>
      </c>
      <c r="AC1752">
        <v>114.85</v>
      </c>
      <c r="AD1752" t="s">
        <v>52</v>
      </c>
      <c r="AE1752" t="s">
        <v>58</v>
      </c>
      <c r="AF1752" t="s">
        <v>88</v>
      </c>
      <c r="AG1752">
        <f t="shared" si="54"/>
        <v>1</v>
      </c>
      <c r="AH1752" t="str" cm="1">
        <f t="array" ref="AH1752">_xlfn.IFS(
X1752&lt;=20, "&lt;20",
AND(X1752&gt;=20, X1752&lt;50), "20-50",
AND(X1752&gt;=50, X1752&lt;100), "50-100",
X1752&gt;=100, "&gt;100"
)</f>
        <v>50-100</v>
      </c>
      <c r="AI1752">
        <f t="shared" si="55"/>
        <v>0</v>
      </c>
      <c r="AJ1752" t="str" cm="1">
        <f t="array" ref="AJ1752">_xlfn.IFS(
C1752&lt;=20, "&lt;20",
AND(C1752&gt;=20, C1752&lt;35), "20-35",
AND(C1752&gt;=35, C1752&lt;50), "35-50",
C1752&gt;=50, "50-100"
)</f>
        <v>35-50</v>
      </c>
      <c r="AK1752" t="str" cm="1">
        <f t="array" ref="AK1752">_xlfn.IFS(
G1752&lt;6, "&lt;6",
AND(G1752&gt;=6, G1752&lt;12), "6-12",
AND(G1752&gt;=12, G1752&lt;18), "12-18",  AND(G1752&gt;=18, G1752&lt;24), "18-24", G1752&gt;=24, "24-36")</f>
        <v>&lt;6</v>
      </c>
    </row>
    <row r="1753" spans="1:37" x14ac:dyDescent="0.3">
      <c r="A1753" t="s">
        <v>1853</v>
      </c>
      <c r="B1753" t="s">
        <v>33</v>
      </c>
      <c r="C1753">
        <v>49</v>
      </c>
      <c r="D1753" t="s">
        <v>37</v>
      </c>
      <c r="E1753" t="s">
        <v>48</v>
      </c>
      <c r="F1753">
        <v>1</v>
      </c>
      <c r="G1753">
        <v>23</v>
      </c>
      <c r="H1753" t="s">
        <v>36</v>
      </c>
      <c r="I1753" t="s">
        <v>37</v>
      </c>
      <c r="J1753" t="s">
        <v>37</v>
      </c>
      <c r="K1753" t="s">
        <v>37</v>
      </c>
      <c r="L1753" t="s">
        <v>38</v>
      </c>
      <c r="M1753" t="s">
        <v>34</v>
      </c>
      <c r="N1753" t="s">
        <v>37</v>
      </c>
      <c r="O1753" t="s">
        <v>37</v>
      </c>
      <c r="P1753" t="s">
        <v>37</v>
      </c>
      <c r="Q1753" t="s">
        <v>37</v>
      </c>
      <c r="R1753" t="s">
        <v>34</v>
      </c>
      <c r="S1753" t="s">
        <v>34</v>
      </c>
      <c r="T1753" t="s">
        <v>37</v>
      </c>
      <c r="U1753" t="s">
        <v>67</v>
      </c>
      <c r="V1753" t="s">
        <v>37</v>
      </c>
      <c r="W1753" t="s">
        <v>51</v>
      </c>
      <c r="X1753">
        <v>76.099999999999994</v>
      </c>
      <c r="Y1753">
        <v>4818.8</v>
      </c>
      <c r="Z1753">
        <v>0</v>
      </c>
      <c r="AA1753">
        <v>0</v>
      </c>
      <c r="AB1753">
        <v>421.76</v>
      </c>
      <c r="AC1753">
        <v>5240.5600000000004</v>
      </c>
      <c r="AD1753" t="s">
        <v>41</v>
      </c>
      <c r="AE1753" t="s">
        <v>42</v>
      </c>
      <c r="AF1753" t="s">
        <v>42</v>
      </c>
      <c r="AG1753">
        <f t="shared" si="54"/>
        <v>0</v>
      </c>
      <c r="AH1753" t="str" cm="1">
        <f t="array" ref="AH1753">_xlfn.IFS(
X1753&lt;=20, "&lt;20",
AND(X1753&gt;=20, X1753&lt;50), "20-50",
AND(X1753&gt;=50, X1753&lt;100), "50-100",
X1753&gt;=100, "&gt;100"
)</f>
        <v>50-100</v>
      </c>
      <c r="AI1753">
        <f t="shared" si="55"/>
        <v>0</v>
      </c>
      <c r="AJ1753" t="str" cm="1">
        <f t="array" ref="AJ1753">_xlfn.IFS(
C1753&lt;=20, "&lt;20",
AND(C1753&gt;=20, C1753&lt;35), "20-35",
AND(C1753&gt;=35, C1753&lt;50), "35-50",
C1753&gt;=50, "50-100"
)</f>
        <v>35-50</v>
      </c>
      <c r="AK1753" t="str" cm="1">
        <f t="array" ref="AK1753">_xlfn.IFS(
G1753&lt;6, "&lt;6",
AND(G1753&gt;=6, G1753&lt;12), "6-12",
AND(G1753&gt;=12, G1753&lt;18), "12-18",  AND(G1753&gt;=18, G1753&lt;24), "18-24", G1753&gt;=24, "24-36")</f>
        <v>18-24</v>
      </c>
    </row>
    <row r="1754" spans="1:37" x14ac:dyDescent="0.3">
      <c r="A1754" t="s">
        <v>1854</v>
      </c>
      <c r="B1754" t="s">
        <v>44</v>
      </c>
      <c r="C1754">
        <v>22</v>
      </c>
      <c r="D1754" t="s">
        <v>34</v>
      </c>
      <c r="E1754" t="s">
        <v>61</v>
      </c>
      <c r="F1754">
        <v>6</v>
      </c>
      <c r="G1754">
        <v>7</v>
      </c>
      <c r="H1754" t="s">
        <v>57</v>
      </c>
      <c r="I1754" t="s">
        <v>37</v>
      </c>
      <c r="J1754" t="s">
        <v>37</v>
      </c>
      <c r="K1754" t="s">
        <v>37</v>
      </c>
      <c r="L1754" t="s">
        <v>50</v>
      </c>
      <c r="M1754" t="s">
        <v>34</v>
      </c>
      <c r="N1754" t="s">
        <v>34</v>
      </c>
      <c r="O1754" t="s">
        <v>37</v>
      </c>
      <c r="P1754" t="s">
        <v>34</v>
      </c>
      <c r="Q1754" t="s">
        <v>37</v>
      </c>
      <c r="R1754" t="s">
        <v>37</v>
      </c>
      <c r="S1754" t="s">
        <v>37</v>
      </c>
      <c r="T1754" t="s">
        <v>37</v>
      </c>
      <c r="U1754" t="s">
        <v>46</v>
      </c>
      <c r="V1754" t="s">
        <v>37</v>
      </c>
      <c r="W1754" t="s">
        <v>51</v>
      </c>
      <c r="X1754">
        <v>100.15</v>
      </c>
      <c r="Y1754">
        <v>1164.3</v>
      </c>
      <c r="Z1754">
        <v>0</v>
      </c>
      <c r="AA1754">
        <v>0</v>
      </c>
      <c r="AB1754">
        <v>366.48</v>
      </c>
      <c r="AC1754">
        <v>1530.78</v>
      </c>
      <c r="AD1754" t="s">
        <v>52</v>
      </c>
      <c r="AE1754" t="s">
        <v>100</v>
      </c>
      <c r="AF1754" t="s">
        <v>308</v>
      </c>
      <c r="AG1754">
        <f t="shared" si="54"/>
        <v>1</v>
      </c>
      <c r="AH1754" t="str" cm="1">
        <f t="array" ref="AH1754">_xlfn.IFS(
X1754&lt;=20, "&lt;20",
AND(X1754&gt;=20, X1754&lt;50), "20-50",
AND(X1754&gt;=50, X1754&lt;100), "50-100",
X1754&gt;=100, "&gt;100"
)</f>
        <v>&gt;100</v>
      </c>
      <c r="AI1754">
        <f t="shared" si="55"/>
        <v>0</v>
      </c>
      <c r="AJ1754" t="str" cm="1">
        <f t="array" ref="AJ1754">_xlfn.IFS(
C1754&lt;=20, "&lt;20",
AND(C1754&gt;=20, C1754&lt;35), "20-35",
AND(C1754&gt;=35, C1754&lt;50), "35-50",
C1754&gt;=50, "50-100"
)</f>
        <v>20-35</v>
      </c>
      <c r="AK1754" t="str" cm="1">
        <f t="array" ref="AK1754">_xlfn.IFS(
G1754&lt;6, "&lt;6",
AND(G1754&gt;=6, G1754&lt;12), "6-12",
AND(G1754&gt;=12, G1754&lt;18), "12-18",  AND(G1754&gt;=18, G1754&lt;24), "18-24", G1754&gt;=24, "24-36")</f>
        <v>6-12</v>
      </c>
    </row>
    <row r="1755" spans="1:37" x14ac:dyDescent="0.3">
      <c r="A1755" t="s">
        <v>1855</v>
      </c>
      <c r="B1755" t="s">
        <v>44</v>
      </c>
      <c r="C1755">
        <v>22</v>
      </c>
      <c r="D1755" t="s">
        <v>37</v>
      </c>
      <c r="E1755" t="s">
        <v>82</v>
      </c>
      <c r="F1755">
        <v>0</v>
      </c>
      <c r="G1755">
        <v>1</v>
      </c>
      <c r="H1755" t="s">
        <v>49</v>
      </c>
      <c r="I1755" t="s">
        <v>37</v>
      </c>
      <c r="J1755" t="s">
        <v>34</v>
      </c>
      <c r="K1755" t="s">
        <v>37</v>
      </c>
      <c r="L1755" t="s">
        <v>50</v>
      </c>
      <c r="M1755" t="s">
        <v>34</v>
      </c>
      <c r="N1755" t="s">
        <v>34</v>
      </c>
      <c r="O1755" t="s">
        <v>34</v>
      </c>
      <c r="P1755" t="s">
        <v>34</v>
      </c>
      <c r="Q1755" t="s">
        <v>37</v>
      </c>
      <c r="R1755" t="s">
        <v>34</v>
      </c>
      <c r="S1755" t="s">
        <v>37</v>
      </c>
      <c r="T1755" t="s">
        <v>34</v>
      </c>
      <c r="U1755" t="s">
        <v>46</v>
      </c>
      <c r="V1755" t="s">
        <v>37</v>
      </c>
      <c r="W1755" t="s">
        <v>51</v>
      </c>
      <c r="X1755">
        <v>81</v>
      </c>
      <c r="Y1755">
        <v>340.85</v>
      </c>
      <c r="Z1755">
        <v>0</v>
      </c>
      <c r="AA1755">
        <v>50</v>
      </c>
      <c r="AB1755">
        <v>86.48</v>
      </c>
      <c r="AC1755">
        <v>477.33</v>
      </c>
      <c r="AD1755" t="s">
        <v>52</v>
      </c>
      <c r="AE1755" t="s">
        <v>58</v>
      </c>
      <c r="AF1755" t="s">
        <v>88</v>
      </c>
      <c r="AG1755">
        <f t="shared" si="54"/>
        <v>1</v>
      </c>
      <c r="AH1755" t="str" cm="1">
        <f t="array" ref="AH1755">_xlfn.IFS(
X1755&lt;=20, "&lt;20",
AND(X1755&gt;=20, X1755&lt;50), "20-50",
AND(X1755&gt;=50, X1755&lt;100), "50-100",
X1755&gt;=100, "&gt;100"
)</f>
        <v>50-100</v>
      </c>
      <c r="AI1755">
        <f t="shared" si="55"/>
        <v>0</v>
      </c>
      <c r="AJ1755" t="str" cm="1">
        <f t="array" ref="AJ1755">_xlfn.IFS(
C1755&lt;=20, "&lt;20",
AND(C1755&gt;=20, C1755&lt;35), "20-35",
AND(C1755&gt;=35, C1755&lt;50), "35-50",
C1755&gt;=50, "50-100"
)</f>
        <v>20-35</v>
      </c>
      <c r="AK1755" t="str" cm="1">
        <f t="array" ref="AK1755">_xlfn.IFS(
G1755&lt;6, "&lt;6",
AND(G1755&gt;=6, G1755&lt;12), "6-12",
AND(G1755&gt;=12, G1755&lt;18), "12-18",  AND(G1755&gt;=18, G1755&lt;24), "18-24", G1755&gt;=24, "24-36")</f>
        <v>&lt;6</v>
      </c>
    </row>
    <row r="1756" spans="1:37" x14ac:dyDescent="0.3">
      <c r="A1756" t="s">
        <v>1856</v>
      </c>
      <c r="B1756" t="s">
        <v>44</v>
      </c>
      <c r="C1756">
        <v>65</v>
      </c>
      <c r="D1756" t="s">
        <v>37</v>
      </c>
      <c r="E1756" t="s">
        <v>90</v>
      </c>
      <c r="F1756">
        <v>0</v>
      </c>
      <c r="G1756">
        <v>9</v>
      </c>
      <c r="H1756" t="s">
        <v>36</v>
      </c>
      <c r="I1756" t="s">
        <v>37</v>
      </c>
      <c r="J1756" t="s">
        <v>37</v>
      </c>
      <c r="K1756" t="s">
        <v>37</v>
      </c>
      <c r="L1756" t="s">
        <v>50</v>
      </c>
      <c r="M1756" t="s">
        <v>37</v>
      </c>
      <c r="N1756" t="s">
        <v>37</v>
      </c>
      <c r="O1756" t="s">
        <v>37</v>
      </c>
      <c r="P1756" t="s">
        <v>34</v>
      </c>
      <c r="Q1756" t="s">
        <v>37</v>
      </c>
      <c r="R1756" t="s">
        <v>37</v>
      </c>
      <c r="S1756" t="s">
        <v>34</v>
      </c>
      <c r="T1756" t="s">
        <v>34</v>
      </c>
      <c r="U1756" t="s">
        <v>46</v>
      </c>
      <c r="V1756" t="s">
        <v>37</v>
      </c>
      <c r="W1756" t="s">
        <v>51</v>
      </c>
      <c r="X1756">
        <v>107.5</v>
      </c>
      <c r="Y1756">
        <v>7713.55</v>
      </c>
      <c r="Z1756">
        <v>0</v>
      </c>
      <c r="AA1756">
        <v>140</v>
      </c>
      <c r="AB1756">
        <v>2171.89</v>
      </c>
      <c r="AC1756">
        <v>10025.44</v>
      </c>
      <c r="AD1756" t="s">
        <v>41</v>
      </c>
      <c r="AE1756" t="s">
        <v>42</v>
      </c>
      <c r="AF1756" t="s">
        <v>42</v>
      </c>
      <c r="AG1756">
        <f t="shared" si="54"/>
        <v>0</v>
      </c>
      <c r="AH1756" t="str" cm="1">
        <f t="array" ref="AH1756">_xlfn.IFS(
X1756&lt;=20, "&lt;20",
AND(X1756&gt;=20, X1756&lt;50), "20-50",
AND(X1756&gt;=50, X1756&lt;100), "50-100",
X1756&gt;=100, "&gt;100"
)</f>
        <v>&gt;100</v>
      </c>
      <c r="AI1756">
        <f t="shared" si="55"/>
        <v>0</v>
      </c>
      <c r="AJ1756" t="str" cm="1">
        <f t="array" ref="AJ1756">_xlfn.IFS(
C1756&lt;=20, "&lt;20",
AND(C1756&gt;=20, C1756&lt;35), "20-35",
AND(C1756&gt;=35, C1756&lt;50), "35-50",
C1756&gt;=50, "50-100"
)</f>
        <v>50-100</v>
      </c>
      <c r="AK1756" t="str" cm="1">
        <f t="array" ref="AK1756">_xlfn.IFS(
G1756&lt;6, "&lt;6",
AND(G1756&gt;=6, G1756&lt;12), "6-12",
AND(G1756&gt;=12, G1756&lt;18), "12-18",  AND(G1756&gt;=18, G1756&lt;24), "18-24", G1756&gt;=24, "24-36")</f>
        <v>6-12</v>
      </c>
    </row>
    <row r="1757" spans="1:37" x14ac:dyDescent="0.3">
      <c r="A1757" t="s">
        <v>1857</v>
      </c>
      <c r="B1757" t="s">
        <v>33</v>
      </c>
      <c r="C1757">
        <v>45</v>
      </c>
      <c r="D1757" t="s">
        <v>37</v>
      </c>
      <c r="E1757" t="s">
        <v>109</v>
      </c>
      <c r="F1757">
        <v>11</v>
      </c>
      <c r="G1757">
        <v>21</v>
      </c>
      <c r="H1757" t="s">
        <v>36</v>
      </c>
      <c r="I1757" t="s">
        <v>37</v>
      </c>
      <c r="J1757" t="s">
        <v>34</v>
      </c>
      <c r="K1757" t="s">
        <v>34</v>
      </c>
      <c r="L1757" t="s">
        <v>34</v>
      </c>
      <c r="M1757" t="s">
        <v>34</v>
      </c>
      <c r="N1757" t="s">
        <v>34</v>
      </c>
      <c r="O1757" t="s">
        <v>34</v>
      </c>
      <c r="P1757" t="s">
        <v>34</v>
      </c>
      <c r="Q1757" t="s">
        <v>34</v>
      </c>
      <c r="R1757" t="s">
        <v>34</v>
      </c>
      <c r="S1757" t="s">
        <v>34</v>
      </c>
      <c r="T1757" t="s">
        <v>34</v>
      </c>
      <c r="U1757" t="s">
        <v>67</v>
      </c>
      <c r="V1757" t="s">
        <v>34</v>
      </c>
      <c r="W1757" t="s">
        <v>40</v>
      </c>
      <c r="X1757">
        <v>19.55</v>
      </c>
      <c r="Y1757">
        <v>1240.1500000000001</v>
      </c>
      <c r="Z1757">
        <v>0</v>
      </c>
      <c r="AA1757">
        <v>0</v>
      </c>
      <c r="AB1757">
        <v>2493.44</v>
      </c>
      <c r="AC1757">
        <v>3733.59</v>
      </c>
      <c r="AD1757" t="s">
        <v>41</v>
      </c>
      <c r="AE1757" t="s">
        <v>42</v>
      </c>
      <c r="AF1757" t="s">
        <v>42</v>
      </c>
      <c r="AG1757">
        <f t="shared" si="54"/>
        <v>0</v>
      </c>
      <c r="AH1757" t="str" cm="1">
        <f t="array" ref="AH1757">_xlfn.IFS(
X1757&lt;=20, "&lt;20",
AND(X1757&gt;=20, X1757&lt;50), "20-50",
AND(X1757&gt;=50, X1757&lt;100), "50-100",
X1757&gt;=100, "&gt;100"
)</f>
        <v>&lt;20</v>
      </c>
      <c r="AI1757">
        <f t="shared" si="55"/>
        <v>0</v>
      </c>
      <c r="AJ1757" t="str" cm="1">
        <f t="array" ref="AJ1757">_xlfn.IFS(
C1757&lt;=20, "&lt;20",
AND(C1757&gt;=20, C1757&lt;35), "20-35",
AND(C1757&gt;=35, C1757&lt;50), "35-50",
C1757&gt;=50, "50-100"
)</f>
        <v>35-50</v>
      </c>
      <c r="AK1757" t="str" cm="1">
        <f t="array" ref="AK1757">_xlfn.IFS(
G1757&lt;6, "&lt;6",
AND(G1757&gt;=6, G1757&lt;12), "6-12",
AND(G1757&gt;=12, G1757&lt;18), "12-18",  AND(G1757&gt;=18, G1757&lt;24), "18-24", G1757&gt;=24, "24-36")</f>
        <v>18-24</v>
      </c>
    </row>
    <row r="1758" spans="1:37" x14ac:dyDescent="0.3">
      <c r="A1758" t="s">
        <v>1858</v>
      </c>
      <c r="B1758" t="s">
        <v>33</v>
      </c>
      <c r="C1758">
        <v>53</v>
      </c>
      <c r="D1758" t="s">
        <v>37</v>
      </c>
      <c r="E1758" t="s">
        <v>56</v>
      </c>
      <c r="F1758">
        <v>13</v>
      </c>
      <c r="G1758">
        <v>26</v>
      </c>
      <c r="H1758" t="s">
        <v>36</v>
      </c>
      <c r="I1758" t="s">
        <v>37</v>
      </c>
      <c r="J1758" t="s">
        <v>37</v>
      </c>
      <c r="K1758" t="s">
        <v>37</v>
      </c>
      <c r="L1758" t="s">
        <v>72</v>
      </c>
      <c r="M1758" t="s">
        <v>37</v>
      </c>
      <c r="N1758" t="s">
        <v>37</v>
      </c>
      <c r="O1758" t="s">
        <v>37</v>
      </c>
      <c r="P1758" t="s">
        <v>34</v>
      </c>
      <c r="Q1758" t="s">
        <v>37</v>
      </c>
      <c r="R1758" t="s">
        <v>34</v>
      </c>
      <c r="S1758" t="s">
        <v>34</v>
      </c>
      <c r="T1758" t="s">
        <v>37</v>
      </c>
      <c r="U1758" t="s">
        <v>46</v>
      </c>
      <c r="V1758" t="s">
        <v>37</v>
      </c>
      <c r="W1758" t="s">
        <v>51</v>
      </c>
      <c r="X1758">
        <v>72.75</v>
      </c>
      <c r="Y1758">
        <v>2447.4499999999998</v>
      </c>
      <c r="Z1758">
        <v>0</v>
      </c>
      <c r="AA1758">
        <v>0</v>
      </c>
      <c r="AB1758">
        <v>630.63</v>
      </c>
      <c r="AC1758">
        <v>3078.08</v>
      </c>
      <c r="AD1758" t="s">
        <v>41</v>
      </c>
      <c r="AE1758" t="s">
        <v>42</v>
      </c>
      <c r="AF1758" t="s">
        <v>42</v>
      </c>
      <c r="AG1758">
        <f t="shared" si="54"/>
        <v>0</v>
      </c>
      <c r="AH1758" t="str" cm="1">
        <f t="array" ref="AH1758">_xlfn.IFS(
X1758&lt;=20, "&lt;20",
AND(X1758&gt;=20, X1758&lt;50), "20-50",
AND(X1758&gt;=50, X1758&lt;100), "50-100",
X1758&gt;=100, "&gt;100"
)</f>
        <v>50-100</v>
      </c>
      <c r="AI1758">
        <f t="shared" si="55"/>
        <v>0</v>
      </c>
      <c r="AJ1758" t="str" cm="1">
        <f t="array" ref="AJ1758">_xlfn.IFS(
C1758&lt;=20, "&lt;20",
AND(C1758&gt;=20, C1758&lt;35), "20-35",
AND(C1758&gt;=35, C1758&lt;50), "35-50",
C1758&gt;=50, "50-100"
)</f>
        <v>50-100</v>
      </c>
      <c r="AK1758" t="str" cm="1">
        <f t="array" ref="AK1758">_xlfn.IFS(
G1758&lt;6, "&lt;6",
AND(G1758&gt;=6, G1758&lt;12), "6-12",
AND(G1758&gt;=12, G1758&lt;18), "12-18",  AND(G1758&gt;=18, G1758&lt;24), "18-24", G1758&gt;=24, "24-36")</f>
        <v>24-36</v>
      </c>
    </row>
    <row r="1759" spans="1:37" x14ac:dyDescent="0.3">
      <c r="A1759" t="s">
        <v>1859</v>
      </c>
      <c r="B1759" t="s">
        <v>44</v>
      </c>
      <c r="C1759">
        <v>35</v>
      </c>
      <c r="D1759" t="s">
        <v>37</v>
      </c>
      <c r="E1759" t="s">
        <v>61</v>
      </c>
      <c r="F1759">
        <v>9</v>
      </c>
      <c r="G1759">
        <v>35</v>
      </c>
      <c r="H1759" t="s">
        <v>36</v>
      </c>
      <c r="I1759" t="s">
        <v>37</v>
      </c>
      <c r="J1759" t="s">
        <v>34</v>
      </c>
      <c r="K1759" t="s">
        <v>37</v>
      </c>
      <c r="L1759" t="s">
        <v>50</v>
      </c>
      <c r="M1759" t="s">
        <v>34</v>
      </c>
      <c r="N1759" t="s">
        <v>34</v>
      </c>
      <c r="O1759" t="s">
        <v>34</v>
      </c>
      <c r="P1759" t="s">
        <v>34</v>
      </c>
      <c r="Q1759" t="s">
        <v>34</v>
      </c>
      <c r="R1759" t="s">
        <v>34</v>
      </c>
      <c r="S1759" t="s">
        <v>34</v>
      </c>
      <c r="T1759" t="s">
        <v>37</v>
      </c>
      <c r="U1759" t="s">
        <v>46</v>
      </c>
      <c r="V1759" t="s">
        <v>37</v>
      </c>
      <c r="W1759" t="s">
        <v>143</v>
      </c>
      <c r="X1759">
        <v>70.150000000000006</v>
      </c>
      <c r="Y1759">
        <v>70.150000000000006</v>
      </c>
      <c r="Z1759">
        <v>0</v>
      </c>
      <c r="AA1759">
        <v>0</v>
      </c>
      <c r="AB1759">
        <v>2.2400000000000002</v>
      </c>
      <c r="AC1759">
        <v>72.39</v>
      </c>
      <c r="AD1759" t="s">
        <v>52</v>
      </c>
      <c r="AE1759" t="s">
        <v>53</v>
      </c>
      <c r="AF1759" t="s">
        <v>155</v>
      </c>
      <c r="AG1759">
        <f t="shared" si="54"/>
        <v>1</v>
      </c>
      <c r="AH1759" t="str" cm="1">
        <f t="array" ref="AH1759">_xlfn.IFS(
X1759&lt;=20, "&lt;20",
AND(X1759&gt;=20, X1759&lt;50), "20-50",
AND(X1759&gt;=50, X1759&lt;100), "50-100",
X1759&gt;=100, "&gt;100"
)</f>
        <v>50-100</v>
      </c>
      <c r="AI1759">
        <f t="shared" si="55"/>
        <v>0</v>
      </c>
      <c r="AJ1759" t="str" cm="1">
        <f t="array" ref="AJ1759">_xlfn.IFS(
C1759&lt;=20, "&lt;20",
AND(C1759&gt;=20, C1759&lt;35), "20-35",
AND(C1759&gt;=35, C1759&lt;50), "35-50",
C1759&gt;=50, "50-100"
)</f>
        <v>35-50</v>
      </c>
      <c r="AK1759" t="str" cm="1">
        <f t="array" ref="AK1759">_xlfn.IFS(
G1759&lt;6, "&lt;6",
AND(G1759&gt;=6, G1759&lt;12), "6-12",
AND(G1759&gt;=12, G1759&lt;18), "12-18",  AND(G1759&gt;=18, G1759&lt;24), "18-24", G1759&gt;=24, "24-36")</f>
        <v>24-36</v>
      </c>
    </row>
    <row r="1760" spans="1:37" x14ac:dyDescent="0.3">
      <c r="A1760" t="s">
        <v>1860</v>
      </c>
      <c r="B1760" t="s">
        <v>44</v>
      </c>
      <c r="C1760">
        <v>39</v>
      </c>
      <c r="D1760" t="s">
        <v>37</v>
      </c>
      <c r="E1760" t="s">
        <v>74</v>
      </c>
      <c r="F1760">
        <v>8</v>
      </c>
      <c r="G1760">
        <v>34</v>
      </c>
      <c r="H1760" t="s">
        <v>36</v>
      </c>
      <c r="I1760" t="s">
        <v>37</v>
      </c>
      <c r="J1760" t="s">
        <v>34</v>
      </c>
      <c r="K1760" t="s">
        <v>34</v>
      </c>
      <c r="L1760" t="s">
        <v>34</v>
      </c>
      <c r="M1760" t="s">
        <v>34</v>
      </c>
      <c r="N1760" t="s">
        <v>34</v>
      </c>
      <c r="O1760" t="s">
        <v>34</v>
      </c>
      <c r="P1760" t="s">
        <v>34</v>
      </c>
      <c r="Q1760" t="s">
        <v>34</v>
      </c>
      <c r="R1760" t="s">
        <v>34</v>
      </c>
      <c r="S1760" t="s">
        <v>34</v>
      </c>
      <c r="T1760" t="s">
        <v>34</v>
      </c>
      <c r="U1760" t="s">
        <v>46</v>
      </c>
      <c r="V1760" t="s">
        <v>34</v>
      </c>
      <c r="W1760" t="s">
        <v>40</v>
      </c>
      <c r="X1760">
        <v>20.85</v>
      </c>
      <c r="Y1760">
        <v>72</v>
      </c>
      <c r="Z1760">
        <v>0</v>
      </c>
      <c r="AA1760">
        <v>0</v>
      </c>
      <c r="AB1760">
        <v>35.31</v>
      </c>
      <c r="AC1760">
        <v>107.31</v>
      </c>
      <c r="AD1760" t="s">
        <v>85</v>
      </c>
      <c r="AE1760" t="s">
        <v>42</v>
      </c>
      <c r="AF1760" t="s">
        <v>42</v>
      </c>
      <c r="AG1760">
        <f t="shared" si="54"/>
        <v>0</v>
      </c>
      <c r="AH1760" t="str" cm="1">
        <f t="array" ref="AH1760">_xlfn.IFS(
X1760&lt;=20, "&lt;20",
AND(X1760&gt;=20, X1760&lt;50), "20-50",
AND(X1760&gt;=50, X1760&lt;100), "50-100",
X1760&gt;=100, "&gt;100"
)</f>
        <v>20-50</v>
      </c>
      <c r="AI1760">
        <f t="shared" si="55"/>
        <v>1</v>
      </c>
      <c r="AJ1760" t="str" cm="1">
        <f t="array" ref="AJ1760">_xlfn.IFS(
C1760&lt;=20, "&lt;20",
AND(C1760&gt;=20, C1760&lt;35), "20-35",
AND(C1760&gt;=35, C1760&lt;50), "35-50",
C1760&gt;=50, "50-100"
)</f>
        <v>35-50</v>
      </c>
      <c r="AK1760" t="str" cm="1">
        <f t="array" ref="AK1760">_xlfn.IFS(
G1760&lt;6, "&lt;6",
AND(G1760&gt;=6, G1760&lt;12), "6-12",
AND(G1760&gt;=12, G1760&lt;18), "12-18",  AND(G1760&gt;=18, G1760&lt;24), "18-24", G1760&gt;=24, "24-36")</f>
        <v>24-36</v>
      </c>
    </row>
    <row r="1761" spans="1:37" x14ac:dyDescent="0.3">
      <c r="A1761" t="s">
        <v>1861</v>
      </c>
      <c r="B1761" t="s">
        <v>33</v>
      </c>
      <c r="C1761">
        <v>21</v>
      </c>
      <c r="D1761" t="s">
        <v>37</v>
      </c>
      <c r="E1761" t="s">
        <v>87</v>
      </c>
      <c r="F1761">
        <v>0</v>
      </c>
      <c r="G1761">
        <v>10</v>
      </c>
      <c r="H1761" t="s">
        <v>36</v>
      </c>
      <c r="I1761" t="s">
        <v>37</v>
      </c>
      <c r="J1761" t="s">
        <v>37</v>
      </c>
      <c r="K1761" t="s">
        <v>37</v>
      </c>
      <c r="L1761" t="s">
        <v>50</v>
      </c>
      <c r="M1761" t="s">
        <v>34</v>
      </c>
      <c r="N1761" t="s">
        <v>34</v>
      </c>
      <c r="O1761" t="s">
        <v>37</v>
      </c>
      <c r="P1761" t="s">
        <v>34</v>
      </c>
      <c r="Q1761" t="s">
        <v>37</v>
      </c>
      <c r="R1761" t="s">
        <v>37</v>
      </c>
      <c r="S1761" t="s">
        <v>37</v>
      </c>
      <c r="T1761" t="s">
        <v>37</v>
      </c>
      <c r="U1761" t="s">
        <v>39</v>
      </c>
      <c r="V1761" t="s">
        <v>37</v>
      </c>
      <c r="W1761" t="s">
        <v>51</v>
      </c>
      <c r="X1761">
        <v>101.75</v>
      </c>
      <c r="Y1761">
        <v>7069.3</v>
      </c>
      <c r="Z1761">
        <v>0</v>
      </c>
      <c r="AA1761">
        <v>0</v>
      </c>
      <c r="AB1761">
        <v>1391.6</v>
      </c>
      <c r="AC1761">
        <v>8460.9</v>
      </c>
      <c r="AD1761" t="s">
        <v>41</v>
      </c>
      <c r="AE1761" t="s">
        <v>42</v>
      </c>
      <c r="AF1761" t="s">
        <v>42</v>
      </c>
      <c r="AG1761">
        <f t="shared" si="54"/>
        <v>0</v>
      </c>
      <c r="AH1761" t="str" cm="1">
        <f t="array" ref="AH1761">_xlfn.IFS(
X1761&lt;=20, "&lt;20",
AND(X1761&gt;=20, X1761&lt;50), "20-50",
AND(X1761&gt;=50, X1761&lt;100), "50-100",
X1761&gt;=100, "&gt;100"
)</f>
        <v>&gt;100</v>
      </c>
      <c r="AI1761">
        <f t="shared" si="55"/>
        <v>0</v>
      </c>
      <c r="AJ1761" t="str" cm="1">
        <f t="array" ref="AJ1761">_xlfn.IFS(
C1761&lt;=20, "&lt;20",
AND(C1761&gt;=20, C1761&lt;35), "20-35",
AND(C1761&gt;=35, C1761&lt;50), "35-50",
C1761&gt;=50, "50-100"
)</f>
        <v>20-35</v>
      </c>
      <c r="AK1761" t="str" cm="1">
        <f t="array" ref="AK1761">_xlfn.IFS(
G1761&lt;6, "&lt;6",
AND(G1761&gt;=6, G1761&lt;12), "6-12",
AND(G1761&gt;=12, G1761&lt;18), "12-18",  AND(G1761&gt;=18, G1761&lt;24), "18-24", G1761&gt;=24, "24-36")</f>
        <v>6-12</v>
      </c>
    </row>
    <row r="1762" spans="1:37" x14ac:dyDescent="0.3">
      <c r="A1762" t="s">
        <v>1862</v>
      </c>
      <c r="B1762" t="s">
        <v>33</v>
      </c>
      <c r="C1762">
        <v>25</v>
      </c>
      <c r="D1762" t="s">
        <v>37</v>
      </c>
      <c r="E1762" t="s">
        <v>136</v>
      </c>
      <c r="F1762">
        <v>11</v>
      </c>
      <c r="G1762">
        <v>28</v>
      </c>
      <c r="H1762" t="s">
        <v>70</v>
      </c>
      <c r="I1762" t="s">
        <v>34</v>
      </c>
      <c r="J1762" t="s">
        <v>34</v>
      </c>
      <c r="K1762" t="s">
        <v>37</v>
      </c>
      <c r="L1762" t="s">
        <v>72</v>
      </c>
      <c r="M1762" t="s">
        <v>34</v>
      </c>
      <c r="N1762" t="s">
        <v>37</v>
      </c>
      <c r="O1762" t="s">
        <v>34</v>
      </c>
      <c r="P1762" t="s">
        <v>34</v>
      </c>
      <c r="Q1762" t="s">
        <v>37</v>
      </c>
      <c r="R1762" t="s">
        <v>37</v>
      </c>
      <c r="S1762" t="s">
        <v>37</v>
      </c>
      <c r="T1762" t="s">
        <v>37</v>
      </c>
      <c r="U1762" t="s">
        <v>46</v>
      </c>
      <c r="V1762" t="s">
        <v>37</v>
      </c>
      <c r="W1762" t="s">
        <v>51</v>
      </c>
      <c r="X1762">
        <v>49.65</v>
      </c>
      <c r="Y1762">
        <v>2553.35</v>
      </c>
      <c r="Z1762">
        <v>0</v>
      </c>
      <c r="AA1762">
        <v>0</v>
      </c>
      <c r="AB1762">
        <v>0</v>
      </c>
      <c r="AC1762">
        <v>2553.35</v>
      </c>
      <c r="AD1762" t="s">
        <v>41</v>
      </c>
      <c r="AE1762" t="s">
        <v>42</v>
      </c>
      <c r="AF1762" t="s">
        <v>42</v>
      </c>
      <c r="AG1762">
        <f t="shared" si="54"/>
        <v>0</v>
      </c>
      <c r="AH1762" t="str" cm="1">
        <f t="array" ref="AH1762">_xlfn.IFS(
X1762&lt;=20, "&lt;20",
AND(X1762&gt;=20, X1762&lt;50), "20-50",
AND(X1762&gt;=50, X1762&lt;100), "50-100",
X1762&gt;=100, "&gt;100"
)</f>
        <v>20-50</v>
      </c>
      <c r="AI1762">
        <f t="shared" si="55"/>
        <v>0</v>
      </c>
      <c r="AJ1762" t="str" cm="1">
        <f t="array" ref="AJ1762">_xlfn.IFS(
C1762&lt;=20, "&lt;20",
AND(C1762&gt;=20, C1762&lt;35), "20-35",
AND(C1762&gt;=35, C1762&lt;50), "35-50",
C1762&gt;=50, "50-100"
)</f>
        <v>20-35</v>
      </c>
      <c r="AK1762" t="str" cm="1">
        <f t="array" ref="AK1762">_xlfn.IFS(
G1762&lt;6, "&lt;6",
AND(G1762&gt;=6, G1762&lt;12), "6-12",
AND(G1762&gt;=12, G1762&lt;18), "12-18",  AND(G1762&gt;=18, G1762&lt;24), "18-24", G1762&gt;=24, "24-36")</f>
        <v>24-36</v>
      </c>
    </row>
    <row r="1763" spans="1:37" x14ac:dyDescent="0.3">
      <c r="A1763" t="s">
        <v>1863</v>
      </c>
      <c r="B1763" t="s">
        <v>33</v>
      </c>
      <c r="C1763">
        <v>53</v>
      </c>
      <c r="D1763" t="s">
        <v>37</v>
      </c>
      <c r="E1763" t="s">
        <v>56</v>
      </c>
      <c r="F1763">
        <v>0</v>
      </c>
      <c r="G1763">
        <v>34</v>
      </c>
      <c r="H1763" t="s">
        <v>49</v>
      </c>
      <c r="I1763" t="s">
        <v>37</v>
      </c>
      <c r="J1763" t="s">
        <v>37</v>
      </c>
      <c r="K1763" t="s">
        <v>37</v>
      </c>
      <c r="L1763" t="s">
        <v>72</v>
      </c>
      <c r="M1763" t="s">
        <v>34</v>
      </c>
      <c r="N1763" t="s">
        <v>34</v>
      </c>
      <c r="O1763" t="s">
        <v>34</v>
      </c>
      <c r="P1763" t="s">
        <v>34</v>
      </c>
      <c r="Q1763" t="s">
        <v>34</v>
      </c>
      <c r="R1763" t="s">
        <v>34</v>
      </c>
      <c r="S1763" t="s">
        <v>34</v>
      </c>
      <c r="T1763" t="s">
        <v>37</v>
      </c>
      <c r="U1763" t="s">
        <v>46</v>
      </c>
      <c r="V1763" t="s">
        <v>37</v>
      </c>
      <c r="W1763" t="s">
        <v>51</v>
      </c>
      <c r="X1763">
        <v>50.9</v>
      </c>
      <c r="Y1763">
        <v>225.6</v>
      </c>
      <c r="Z1763">
        <v>0</v>
      </c>
      <c r="AA1763">
        <v>0</v>
      </c>
      <c r="AB1763">
        <v>34.32</v>
      </c>
      <c r="AC1763">
        <v>259.92</v>
      </c>
      <c r="AD1763" t="s">
        <v>52</v>
      </c>
      <c r="AE1763" t="s">
        <v>58</v>
      </c>
      <c r="AF1763" t="s">
        <v>62</v>
      </c>
      <c r="AG1763">
        <f t="shared" si="54"/>
        <v>1</v>
      </c>
      <c r="AH1763" t="str" cm="1">
        <f t="array" ref="AH1763">_xlfn.IFS(
X1763&lt;=20, "&lt;20",
AND(X1763&gt;=20, X1763&lt;50), "20-50",
AND(X1763&gt;=50, X1763&lt;100), "50-100",
X1763&gt;=100, "&gt;100"
)</f>
        <v>50-100</v>
      </c>
      <c r="AI1763">
        <f t="shared" si="55"/>
        <v>0</v>
      </c>
      <c r="AJ1763" t="str" cm="1">
        <f t="array" ref="AJ1763">_xlfn.IFS(
C1763&lt;=20, "&lt;20",
AND(C1763&gt;=20, C1763&lt;35), "20-35",
AND(C1763&gt;=35, C1763&lt;50), "35-50",
C1763&gt;=50, "50-100"
)</f>
        <v>50-100</v>
      </c>
      <c r="AK1763" t="str" cm="1">
        <f t="array" ref="AK1763">_xlfn.IFS(
G1763&lt;6, "&lt;6",
AND(G1763&gt;=6, G1763&lt;12), "6-12",
AND(G1763&gt;=12, G1763&lt;18), "12-18",  AND(G1763&gt;=18, G1763&lt;24), "18-24", G1763&gt;=24, "24-36")</f>
        <v>24-36</v>
      </c>
    </row>
    <row r="1764" spans="1:37" x14ac:dyDescent="0.3">
      <c r="A1764" t="s">
        <v>1864</v>
      </c>
      <c r="B1764" t="s">
        <v>44</v>
      </c>
      <c r="C1764">
        <v>49</v>
      </c>
      <c r="D1764" t="s">
        <v>37</v>
      </c>
      <c r="E1764" t="s">
        <v>103</v>
      </c>
      <c r="F1764">
        <v>5</v>
      </c>
      <c r="G1764">
        <v>15</v>
      </c>
      <c r="H1764" t="s">
        <v>36</v>
      </c>
      <c r="I1764" t="s">
        <v>37</v>
      </c>
      <c r="J1764" t="s">
        <v>34</v>
      </c>
      <c r="K1764" t="s">
        <v>34</v>
      </c>
      <c r="L1764" t="s">
        <v>34</v>
      </c>
      <c r="M1764" t="s">
        <v>34</v>
      </c>
      <c r="N1764" t="s">
        <v>34</v>
      </c>
      <c r="O1764" t="s">
        <v>34</v>
      </c>
      <c r="P1764" t="s">
        <v>34</v>
      </c>
      <c r="Q1764" t="s">
        <v>34</v>
      </c>
      <c r="R1764" t="s">
        <v>34</v>
      </c>
      <c r="S1764" t="s">
        <v>34</v>
      </c>
      <c r="T1764" t="s">
        <v>34</v>
      </c>
      <c r="U1764" t="s">
        <v>67</v>
      </c>
      <c r="V1764" t="s">
        <v>37</v>
      </c>
      <c r="W1764" t="s">
        <v>40</v>
      </c>
      <c r="X1764">
        <v>19.399999999999999</v>
      </c>
      <c r="Y1764">
        <v>1284.2</v>
      </c>
      <c r="Z1764">
        <v>0</v>
      </c>
      <c r="AA1764">
        <v>0</v>
      </c>
      <c r="AB1764">
        <v>367.16</v>
      </c>
      <c r="AC1764">
        <v>1651.36</v>
      </c>
      <c r="AD1764" t="s">
        <v>41</v>
      </c>
      <c r="AE1764" t="s">
        <v>42</v>
      </c>
      <c r="AF1764" t="s">
        <v>42</v>
      </c>
      <c r="AG1764">
        <f t="shared" si="54"/>
        <v>0</v>
      </c>
      <c r="AH1764" t="str" cm="1">
        <f t="array" ref="AH1764">_xlfn.IFS(
X1764&lt;=20, "&lt;20",
AND(X1764&gt;=20, X1764&lt;50), "20-50",
AND(X1764&gt;=50, X1764&lt;100), "50-100",
X1764&gt;=100, "&gt;100"
)</f>
        <v>&lt;20</v>
      </c>
      <c r="AI1764">
        <f t="shared" si="55"/>
        <v>0</v>
      </c>
      <c r="AJ1764" t="str" cm="1">
        <f t="array" ref="AJ1764">_xlfn.IFS(
C1764&lt;=20, "&lt;20",
AND(C1764&gt;=20, C1764&lt;35), "20-35",
AND(C1764&gt;=35, C1764&lt;50), "35-50",
C1764&gt;=50, "50-100"
)</f>
        <v>35-50</v>
      </c>
      <c r="AK1764" t="str" cm="1">
        <f t="array" ref="AK1764">_xlfn.IFS(
G1764&lt;6, "&lt;6",
AND(G1764&gt;=6, G1764&lt;12), "6-12",
AND(G1764&gt;=12, G1764&lt;18), "12-18",  AND(G1764&gt;=18, G1764&lt;24), "18-24", G1764&gt;=24, "24-36")</f>
        <v>12-18</v>
      </c>
    </row>
    <row r="1765" spans="1:37" x14ac:dyDescent="0.3">
      <c r="A1765" t="s">
        <v>1865</v>
      </c>
      <c r="B1765" t="s">
        <v>44</v>
      </c>
      <c r="C1765">
        <v>44</v>
      </c>
      <c r="D1765" t="s">
        <v>37</v>
      </c>
      <c r="E1765" t="s">
        <v>74</v>
      </c>
      <c r="F1765">
        <v>2</v>
      </c>
      <c r="G1765">
        <v>13</v>
      </c>
      <c r="H1765" t="s">
        <v>36</v>
      </c>
      <c r="I1765" t="s">
        <v>37</v>
      </c>
      <c r="J1765" t="s">
        <v>37</v>
      </c>
      <c r="K1765" t="s">
        <v>37</v>
      </c>
      <c r="L1765" t="s">
        <v>50</v>
      </c>
      <c r="M1765" t="s">
        <v>37</v>
      </c>
      <c r="N1765" t="s">
        <v>34</v>
      </c>
      <c r="O1765" t="s">
        <v>37</v>
      </c>
      <c r="P1765" t="s">
        <v>37</v>
      </c>
      <c r="Q1765" t="s">
        <v>37</v>
      </c>
      <c r="R1765" t="s">
        <v>37</v>
      </c>
      <c r="S1765" t="s">
        <v>37</v>
      </c>
      <c r="T1765" t="s">
        <v>37</v>
      </c>
      <c r="U1765" t="s">
        <v>67</v>
      </c>
      <c r="V1765" t="s">
        <v>34</v>
      </c>
      <c r="W1765" t="s">
        <v>40</v>
      </c>
      <c r="X1765">
        <v>111.75</v>
      </c>
      <c r="Y1765">
        <v>7511.3</v>
      </c>
      <c r="Z1765">
        <v>0</v>
      </c>
      <c r="AA1765">
        <v>0</v>
      </c>
      <c r="AB1765">
        <v>959.48</v>
      </c>
      <c r="AC1765">
        <v>8470.7800000000007</v>
      </c>
      <c r="AD1765" t="s">
        <v>41</v>
      </c>
      <c r="AE1765" t="s">
        <v>42</v>
      </c>
      <c r="AF1765" t="s">
        <v>42</v>
      </c>
      <c r="AG1765">
        <f t="shared" si="54"/>
        <v>0</v>
      </c>
      <c r="AH1765" t="str" cm="1">
        <f t="array" ref="AH1765">_xlfn.IFS(
X1765&lt;=20, "&lt;20",
AND(X1765&gt;=20, X1765&lt;50), "20-50",
AND(X1765&gt;=50, X1765&lt;100), "50-100",
X1765&gt;=100, "&gt;100"
)</f>
        <v>&gt;100</v>
      </c>
      <c r="AI1765">
        <f t="shared" si="55"/>
        <v>0</v>
      </c>
      <c r="AJ1765" t="str" cm="1">
        <f t="array" ref="AJ1765">_xlfn.IFS(
C1765&lt;=20, "&lt;20",
AND(C1765&gt;=20, C1765&lt;35), "20-35",
AND(C1765&gt;=35, C1765&lt;50), "35-50",
C1765&gt;=50, "50-100"
)</f>
        <v>35-50</v>
      </c>
      <c r="AK1765" t="str" cm="1">
        <f t="array" ref="AK1765">_xlfn.IFS(
G1765&lt;6, "&lt;6",
AND(G1765&gt;=6, G1765&lt;12), "6-12",
AND(G1765&gt;=12, G1765&lt;18), "12-18",  AND(G1765&gt;=18, G1765&lt;24), "18-24", G1765&gt;=24, "24-36")</f>
        <v>12-18</v>
      </c>
    </row>
    <row r="1766" spans="1:37" x14ac:dyDescent="0.3">
      <c r="A1766" t="s">
        <v>1866</v>
      </c>
      <c r="B1766" t="s">
        <v>44</v>
      </c>
      <c r="C1766">
        <v>54</v>
      </c>
      <c r="D1766" t="s">
        <v>37</v>
      </c>
      <c r="E1766" t="s">
        <v>164</v>
      </c>
      <c r="F1766">
        <v>4</v>
      </c>
      <c r="G1766">
        <v>18</v>
      </c>
      <c r="H1766" t="s">
        <v>36</v>
      </c>
      <c r="I1766" t="s">
        <v>37</v>
      </c>
      <c r="J1766" t="s">
        <v>37</v>
      </c>
      <c r="K1766" t="s">
        <v>34</v>
      </c>
      <c r="L1766" t="s">
        <v>34</v>
      </c>
      <c r="M1766" t="s">
        <v>34</v>
      </c>
      <c r="N1766" t="s">
        <v>34</v>
      </c>
      <c r="O1766" t="s">
        <v>34</v>
      </c>
      <c r="P1766" t="s">
        <v>34</v>
      </c>
      <c r="Q1766" t="s">
        <v>34</v>
      </c>
      <c r="R1766" t="s">
        <v>34</v>
      </c>
      <c r="S1766" t="s">
        <v>34</v>
      </c>
      <c r="T1766" t="s">
        <v>34</v>
      </c>
      <c r="U1766" t="s">
        <v>67</v>
      </c>
      <c r="V1766" t="s">
        <v>34</v>
      </c>
      <c r="W1766" t="s">
        <v>51</v>
      </c>
      <c r="X1766">
        <v>23.65</v>
      </c>
      <c r="Y1766">
        <v>1416.75</v>
      </c>
      <c r="Z1766">
        <v>0</v>
      </c>
      <c r="AA1766">
        <v>0</v>
      </c>
      <c r="AB1766">
        <v>552.41999999999996</v>
      </c>
      <c r="AC1766">
        <v>1969.17</v>
      </c>
      <c r="AD1766" t="s">
        <v>41</v>
      </c>
      <c r="AE1766" t="s">
        <v>42</v>
      </c>
      <c r="AF1766" t="s">
        <v>42</v>
      </c>
      <c r="AG1766">
        <f t="shared" si="54"/>
        <v>0</v>
      </c>
      <c r="AH1766" t="str" cm="1">
        <f t="array" ref="AH1766">_xlfn.IFS(
X1766&lt;=20, "&lt;20",
AND(X1766&gt;=20, X1766&lt;50), "20-50",
AND(X1766&gt;=50, X1766&lt;100), "50-100",
X1766&gt;=100, "&gt;100"
)</f>
        <v>20-50</v>
      </c>
      <c r="AI1766">
        <f t="shared" si="55"/>
        <v>0</v>
      </c>
      <c r="AJ1766" t="str" cm="1">
        <f t="array" ref="AJ1766">_xlfn.IFS(
C1766&lt;=20, "&lt;20",
AND(C1766&gt;=20, C1766&lt;35), "20-35",
AND(C1766&gt;=35, C1766&lt;50), "35-50",
C1766&gt;=50, "50-100"
)</f>
        <v>50-100</v>
      </c>
      <c r="AK1766" t="str" cm="1">
        <f t="array" ref="AK1766">_xlfn.IFS(
G1766&lt;6, "&lt;6",
AND(G1766&gt;=6, G1766&lt;12), "6-12",
AND(G1766&gt;=12, G1766&lt;18), "12-18",  AND(G1766&gt;=18, G1766&lt;24), "18-24", G1766&gt;=24, "24-36")</f>
        <v>18-24</v>
      </c>
    </row>
    <row r="1767" spans="1:37" x14ac:dyDescent="0.3">
      <c r="A1767" t="s">
        <v>1867</v>
      </c>
      <c r="B1767" t="s">
        <v>44</v>
      </c>
      <c r="C1767">
        <v>68</v>
      </c>
      <c r="D1767" t="s">
        <v>34</v>
      </c>
      <c r="E1767" t="s">
        <v>48</v>
      </c>
      <c r="F1767">
        <v>9</v>
      </c>
      <c r="G1767">
        <v>19</v>
      </c>
      <c r="H1767" t="s">
        <v>36</v>
      </c>
      <c r="I1767" t="s">
        <v>37</v>
      </c>
      <c r="J1767" t="s">
        <v>37</v>
      </c>
      <c r="K1767" t="s">
        <v>37</v>
      </c>
      <c r="L1767" t="s">
        <v>50</v>
      </c>
      <c r="M1767" t="s">
        <v>34</v>
      </c>
      <c r="N1767" t="s">
        <v>34</v>
      </c>
      <c r="O1767" t="s">
        <v>34</v>
      </c>
      <c r="P1767" t="s">
        <v>37</v>
      </c>
      <c r="Q1767" t="s">
        <v>37</v>
      </c>
      <c r="R1767" t="s">
        <v>37</v>
      </c>
      <c r="S1767" t="s">
        <v>34</v>
      </c>
      <c r="T1767" t="s">
        <v>37</v>
      </c>
      <c r="U1767" t="s">
        <v>46</v>
      </c>
      <c r="V1767" t="s">
        <v>37</v>
      </c>
      <c r="W1767" t="s">
        <v>40</v>
      </c>
      <c r="X1767">
        <v>100.05</v>
      </c>
      <c r="Y1767">
        <v>6871.9</v>
      </c>
      <c r="Z1767">
        <v>0</v>
      </c>
      <c r="AA1767">
        <v>0</v>
      </c>
      <c r="AB1767">
        <v>3290.1</v>
      </c>
      <c r="AC1767">
        <v>10162</v>
      </c>
      <c r="AD1767" t="s">
        <v>52</v>
      </c>
      <c r="AE1767" t="s">
        <v>100</v>
      </c>
      <c r="AF1767" t="s">
        <v>509</v>
      </c>
      <c r="AG1767">
        <f t="shared" si="54"/>
        <v>1</v>
      </c>
      <c r="AH1767" t="str" cm="1">
        <f t="array" ref="AH1767">_xlfn.IFS(
X1767&lt;=20, "&lt;20",
AND(X1767&gt;=20, X1767&lt;50), "20-50",
AND(X1767&gt;=50, X1767&lt;100), "50-100",
X1767&gt;=100, "&gt;100"
)</f>
        <v>&gt;100</v>
      </c>
      <c r="AI1767">
        <f t="shared" si="55"/>
        <v>0</v>
      </c>
      <c r="AJ1767" t="str" cm="1">
        <f t="array" ref="AJ1767">_xlfn.IFS(
C1767&lt;=20, "&lt;20",
AND(C1767&gt;=20, C1767&lt;35), "20-35",
AND(C1767&gt;=35, C1767&lt;50), "35-50",
C1767&gt;=50, "50-100"
)</f>
        <v>50-100</v>
      </c>
      <c r="AK1767" t="str" cm="1">
        <f t="array" ref="AK1767">_xlfn.IFS(
G1767&lt;6, "&lt;6",
AND(G1767&gt;=6, G1767&lt;12), "6-12",
AND(G1767&gt;=12, G1767&lt;18), "12-18",  AND(G1767&gt;=18, G1767&lt;24), "18-24", G1767&gt;=24, "24-36")</f>
        <v>18-24</v>
      </c>
    </row>
    <row r="1768" spans="1:37" x14ac:dyDescent="0.3">
      <c r="A1768" t="s">
        <v>1868</v>
      </c>
      <c r="B1768" t="s">
        <v>44</v>
      </c>
      <c r="C1768">
        <v>76</v>
      </c>
      <c r="D1768" t="s">
        <v>34</v>
      </c>
      <c r="E1768" t="s">
        <v>103</v>
      </c>
      <c r="F1768">
        <v>1</v>
      </c>
      <c r="G1768">
        <v>35</v>
      </c>
      <c r="H1768" t="s">
        <v>36</v>
      </c>
      <c r="I1768" t="s">
        <v>37</v>
      </c>
      <c r="J1768" t="s">
        <v>37</v>
      </c>
      <c r="K1768" t="s">
        <v>37</v>
      </c>
      <c r="L1768" t="s">
        <v>38</v>
      </c>
      <c r="M1768" t="s">
        <v>37</v>
      </c>
      <c r="N1768" t="s">
        <v>34</v>
      </c>
      <c r="O1768" t="s">
        <v>34</v>
      </c>
      <c r="P1768" t="s">
        <v>37</v>
      </c>
      <c r="Q1768" t="s">
        <v>34</v>
      </c>
      <c r="R1768" t="s">
        <v>34</v>
      </c>
      <c r="S1768" t="s">
        <v>34</v>
      </c>
      <c r="T1768" t="s">
        <v>34</v>
      </c>
      <c r="U1768" t="s">
        <v>39</v>
      </c>
      <c r="V1768" t="s">
        <v>37</v>
      </c>
      <c r="W1768" t="s">
        <v>51</v>
      </c>
      <c r="X1768">
        <v>60.05</v>
      </c>
      <c r="Y1768">
        <v>3229.65</v>
      </c>
      <c r="Z1768">
        <v>0</v>
      </c>
      <c r="AA1768">
        <v>100</v>
      </c>
      <c r="AB1768">
        <v>1148.51</v>
      </c>
      <c r="AC1768">
        <v>4478.16</v>
      </c>
      <c r="AD1768" t="s">
        <v>52</v>
      </c>
      <c r="AE1768" t="s">
        <v>94</v>
      </c>
      <c r="AF1768" t="s">
        <v>235</v>
      </c>
      <c r="AG1768">
        <f t="shared" si="54"/>
        <v>1</v>
      </c>
      <c r="AH1768" t="str" cm="1">
        <f t="array" ref="AH1768">_xlfn.IFS(
X1768&lt;=20, "&lt;20",
AND(X1768&gt;=20, X1768&lt;50), "20-50",
AND(X1768&gt;=50, X1768&lt;100), "50-100",
X1768&gt;=100, "&gt;100"
)</f>
        <v>50-100</v>
      </c>
      <c r="AI1768">
        <f t="shared" si="55"/>
        <v>0</v>
      </c>
      <c r="AJ1768" t="str" cm="1">
        <f t="array" ref="AJ1768">_xlfn.IFS(
C1768&lt;=20, "&lt;20",
AND(C1768&gt;=20, C1768&lt;35), "20-35",
AND(C1768&gt;=35, C1768&lt;50), "35-50",
C1768&gt;=50, "50-100"
)</f>
        <v>50-100</v>
      </c>
      <c r="AK1768" t="str" cm="1">
        <f t="array" ref="AK1768">_xlfn.IFS(
G1768&lt;6, "&lt;6",
AND(G1768&gt;=6, G1768&lt;12), "6-12",
AND(G1768&gt;=12, G1768&lt;18), "12-18",  AND(G1768&gt;=18, G1768&lt;24), "18-24", G1768&gt;=24, "24-36")</f>
        <v>24-36</v>
      </c>
    </row>
    <row r="1769" spans="1:37" x14ac:dyDescent="0.3">
      <c r="A1769" t="s">
        <v>1869</v>
      </c>
      <c r="B1769" t="s">
        <v>44</v>
      </c>
      <c r="C1769">
        <v>63</v>
      </c>
      <c r="D1769" t="s">
        <v>37</v>
      </c>
      <c r="E1769" t="s">
        <v>35</v>
      </c>
      <c r="F1769">
        <v>8</v>
      </c>
      <c r="G1769">
        <v>5</v>
      </c>
      <c r="H1769" t="s">
        <v>49</v>
      </c>
      <c r="I1769" t="s">
        <v>37</v>
      </c>
      <c r="J1769" t="s">
        <v>34</v>
      </c>
      <c r="K1769" t="s">
        <v>37</v>
      </c>
      <c r="L1769" t="s">
        <v>50</v>
      </c>
      <c r="M1769" t="s">
        <v>34</v>
      </c>
      <c r="N1769" t="s">
        <v>34</v>
      </c>
      <c r="O1769" t="s">
        <v>34</v>
      </c>
      <c r="P1769" t="s">
        <v>34</v>
      </c>
      <c r="Q1769" t="s">
        <v>34</v>
      </c>
      <c r="R1769" t="s">
        <v>34</v>
      </c>
      <c r="S1769" t="s">
        <v>34</v>
      </c>
      <c r="T1769" t="s">
        <v>37</v>
      </c>
      <c r="U1769" t="s">
        <v>46</v>
      </c>
      <c r="V1769" t="s">
        <v>37</v>
      </c>
      <c r="W1769" t="s">
        <v>51</v>
      </c>
      <c r="X1769">
        <v>69.599999999999994</v>
      </c>
      <c r="Y1769">
        <v>69.599999999999994</v>
      </c>
      <c r="Z1769">
        <v>0</v>
      </c>
      <c r="AA1769">
        <v>0</v>
      </c>
      <c r="AB1769">
        <v>45.8</v>
      </c>
      <c r="AC1769">
        <v>115.4</v>
      </c>
      <c r="AD1769" t="s">
        <v>52</v>
      </c>
      <c r="AE1769" t="s">
        <v>58</v>
      </c>
      <c r="AF1769" t="s">
        <v>387</v>
      </c>
      <c r="AG1769">
        <f t="shared" si="54"/>
        <v>1</v>
      </c>
      <c r="AH1769" t="str" cm="1">
        <f t="array" ref="AH1769">_xlfn.IFS(
X1769&lt;=20, "&lt;20",
AND(X1769&gt;=20, X1769&lt;50), "20-50",
AND(X1769&gt;=50, X1769&lt;100), "50-100",
X1769&gt;=100, "&gt;100"
)</f>
        <v>50-100</v>
      </c>
      <c r="AI1769">
        <f t="shared" si="55"/>
        <v>0</v>
      </c>
      <c r="AJ1769" t="str" cm="1">
        <f t="array" ref="AJ1769">_xlfn.IFS(
C1769&lt;=20, "&lt;20",
AND(C1769&gt;=20, C1769&lt;35), "20-35",
AND(C1769&gt;=35, C1769&lt;50), "35-50",
C1769&gt;=50, "50-100"
)</f>
        <v>50-100</v>
      </c>
      <c r="AK1769" t="str" cm="1">
        <f t="array" ref="AK1769">_xlfn.IFS(
G1769&lt;6, "&lt;6",
AND(G1769&gt;=6, G1769&lt;12), "6-12",
AND(G1769&gt;=12, G1769&lt;18), "12-18",  AND(G1769&gt;=18, G1769&lt;24), "18-24", G1769&gt;=24, "24-36")</f>
        <v>&lt;6</v>
      </c>
    </row>
    <row r="1770" spans="1:37" x14ac:dyDescent="0.3">
      <c r="A1770" t="s">
        <v>1870</v>
      </c>
      <c r="B1770" t="s">
        <v>33</v>
      </c>
      <c r="C1770">
        <v>31</v>
      </c>
      <c r="D1770" t="s">
        <v>34</v>
      </c>
      <c r="E1770" t="s">
        <v>164</v>
      </c>
      <c r="F1770">
        <v>13</v>
      </c>
      <c r="G1770">
        <v>26</v>
      </c>
      <c r="H1770" t="s">
        <v>36</v>
      </c>
      <c r="I1770" t="s">
        <v>34</v>
      </c>
      <c r="J1770" t="s">
        <v>34</v>
      </c>
      <c r="K1770" t="s">
        <v>37</v>
      </c>
      <c r="L1770" t="s">
        <v>72</v>
      </c>
      <c r="M1770" t="s">
        <v>34</v>
      </c>
      <c r="N1770" t="s">
        <v>37</v>
      </c>
      <c r="O1770" t="s">
        <v>34</v>
      </c>
      <c r="P1770" t="s">
        <v>34</v>
      </c>
      <c r="Q1770" t="s">
        <v>37</v>
      </c>
      <c r="R1770" t="s">
        <v>37</v>
      </c>
      <c r="S1770" t="s">
        <v>37</v>
      </c>
      <c r="T1770" t="s">
        <v>37</v>
      </c>
      <c r="U1770" t="s">
        <v>46</v>
      </c>
      <c r="V1770" t="s">
        <v>37</v>
      </c>
      <c r="W1770" t="s">
        <v>51</v>
      </c>
      <c r="X1770">
        <v>48.55</v>
      </c>
      <c r="Y1770">
        <v>201</v>
      </c>
      <c r="Z1770">
        <v>0</v>
      </c>
      <c r="AA1770">
        <v>0</v>
      </c>
      <c r="AB1770">
        <v>0</v>
      </c>
      <c r="AC1770">
        <v>201</v>
      </c>
      <c r="AD1770" t="s">
        <v>52</v>
      </c>
      <c r="AE1770" t="s">
        <v>100</v>
      </c>
      <c r="AF1770" t="s">
        <v>101</v>
      </c>
      <c r="AG1770">
        <f t="shared" si="54"/>
        <v>1</v>
      </c>
      <c r="AH1770" t="str" cm="1">
        <f t="array" ref="AH1770">_xlfn.IFS(
X1770&lt;=20, "&lt;20",
AND(X1770&gt;=20, X1770&lt;50), "20-50",
AND(X1770&gt;=50, X1770&lt;100), "50-100",
X1770&gt;=100, "&gt;100"
)</f>
        <v>20-50</v>
      </c>
      <c r="AI1770">
        <f t="shared" si="55"/>
        <v>0</v>
      </c>
      <c r="AJ1770" t="str" cm="1">
        <f t="array" ref="AJ1770">_xlfn.IFS(
C1770&lt;=20, "&lt;20",
AND(C1770&gt;=20, C1770&lt;35), "20-35",
AND(C1770&gt;=35, C1770&lt;50), "35-50",
C1770&gt;=50, "50-100"
)</f>
        <v>20-35</v>
      </c>
      <c r="AK1770" t="str" cm="1">
        <f t="array" ref="AK1770">_xlfn.IFS(
G1770&lt;6, "&lt;6",
AND(G1770&gt;=6, G1770&lt;12), "6-12",
AND(G1770&gt;=12, G1770&lt;18), "12-18",  AND(G1770&gt;=18, G1770&lt;24), "18-24", G1770&gt;=24, "24-36")</f>
        <v>24-36</v>
      </c>
    </row>
    <row r="1771" spans="1:37" x14ac:dyDescent="0.3">
      <c r="A1771" t="s">
        <v>1871</v>
      </c>
      <c r="B1771" t="s">
        <v>33</v>
      </c>
      <c r="C1771">
        <v>36</v>
      </c>
      <c r="D1771" t="s">
        <v>37</v>
      </c>
      <c r="E1771" t="s">
        <v>56</v>
      </c>
      <c r="F1771">
        <v>15</v>
      </c>
      <c r="G1771">
        <v>15</v>
      </c>
      <c r="H1771" t="s">
        <v>36</v>
      </c>
      <c r="I1771" t="s">
        <v>37</v>
      </c>
      <c r="J1771" t="s">
        <v>37</v>
      </c>
      <c r="K1771" t="s">
        <v>37</v>
      </c>
      <c r="L1771" t="s">
        <v>50</v>
      </c>
      <c r="M1771" t="s">
        <v>37</v>
      </c>
      <c r="N1771" t="s">
        <v>37</v>
      </c>
      <c r="O1771" t="s">
        <v>34</v>
      </c>
      <c r="P1771" t="s">
        <v>34</v>
      </c>
      <c r="Q1771" t="s">
        <v>34</v>
      </c>
      <c r="R1771" t="s">
        <v>34</v>
      </c>
      <c r="S1771" t="s">
        <v>34</v>
      </c>
      <c r="T1771" t="s">
        <v>37</v>
      </c>
      <c r="U1771" t="s">
        <v>39</v>
      </c>
      <c r="V1771" t="s">
        <v>37</v>
      </c>
      <c r="W1771" t="s">
        <v>40</v>
      </c>
      <c r="X1771">
        <v>84.3</v>
      </c>
      <c r="Y1771">
        <v>5289.05</v>
      </c>
      <c r="Z1771">
        <v>0</v>
      </c>
      <c r="AA1771">
        <v>0</v>
      </c>
      <c r="AB1771">
        <v>1937.28</v>
      </c>
      <c r="AC1771">
        <v>7226.33</v>
      </c>
      <c r="AD1771" t="s">
        <v>41</v>
      </c>
      <c r="AE1771" t="s">
        <v>42</v>
      </c>
      <c r="AF1771" t="s">
        <v>42</v>
      </c>
      <c r="AG1771">
        <f t="shared" si="54"/>
        <v>0</v>
      </c>
      <c r="AH1771" t="str" cm="1">
        <f t="array" ref="AH1771">_xlfn.IFS(
X1771&lt;=20, "&lt;20",
AND(X1771&gt;=20, X1771&lt;50), "20-50",
AND(X1771&gt;=50, X1771&lt;100), "50-100",
X1771&gt;=100, "&gt;100"
)</f>
        <v>50-100</v>
      </c>
      <c r="AI1771">
        <f t="shared" si="55"/>
        <v>0</v>
      </c>
      <c r="AJ1771" t="str" cm="1">
        <f t="array" ref="AJ1771">_xlfn.IFS(
C1771&lt;=20, "&lt;20",
AND(C1771&gt;=20, C1771&lt;35), "20-35",
AND(C1771&gt;=35, C1771&lt;50), "35-50",
C1771&gt;=50, "50-100"
)</f>
        <v>35-50</v>
      </c>
      <c r="AK1771" t="str" cm="1">
        <f t="array" ref="AK1771">_xlfn.IFS(
G1771&lt;6, "&lt;6",
AND(G1771&gt;=6, G1771&lt;12), "6-12",
AND(G1771&gt;=12, G1771&lt;18), "12-18",  AND(G1771&gt;=18, G1771&lt;24), "18-24", G1771&gt;=24, "24-36")</f>
        <v>12-18</v>
      </c>
    </row>
    <row r="1772" spans="1:37" x14ac:dyDescent="0.3">
      <c r="A1772" t="s">
        <v>1872</v>
      </c>
      <c r="B1772" t="s">
        <v>44</v>
      </c>
      <c r="C1772">
        <v>58</v>
      </c>
      <c r="D1772" t="s">
        <v>34</v>
      </c>
      <c r="E1772" t="s">
        <v>90</v>
      </c>
      <c r="F1772">
        <v>13</v>
      </c>
      <c r="G1772">
        <v>22</v>
      </c>
      <c r="H1772" t="s">
        <v>36</v>
      </c>
      <c r="I1772" t="s">
        <v>37</v>
      </c>
      <c r="J1772" t="s">
        <v>34</v>
      </c>
      <c r="K1772" t="s">
        <v>37</v>
      </c>
      <c r="L1772" t="s">
        <v>72</v>
      </c>
      <c r="M1772" t="s">
        <v>34</v>
      </c>
      <c r="N1772" t="s">
        <v>34</v>
      </c>
      <c r="O1772" t="s">
        <v>34</v>
      </c>
      <c r="P1772" t="s">
        <v>34</v>
      </c>
      <c r="Q1772" t="s">
        <v>34</v>
      </c>
      <c r="R1772" t="s">
        <v>34</v>
      </c>
      <c r="S1772" t="s">
        <v>34</v>
      </c>
      <c r="T1772" t="s">
        <v>37</v>
      </c>
      <c r="U1772" t="s">
        <v>46</v>
      </c>
      <c r="V1772" t="s">
        <v>37</v>
      </c>
      <c r="W1772" t="s">
        <v>143</v>
      </c>
      <c r="X1772">
        <v>46.1</v>
      </c>
      <c r="Y1772">
        <v>130.15</v>
      </c>
      <c r="Z1772">
        <v>0</v>
      </c>
      <c r="AA1772">
        <v>0</v>
      </c>
      <c r="AB1772">
        <v>7.98</v>
      </c>
      <c r="AC1772">
        <v>138.13</v>
      </c>
      <c r="AD1772" t="s">
        <v>85</v>
      </c>
      <c r="AE1772" t="s">
        <v>42</v>
      </c>
      <c r="AF1772" t="s">
        <v>42</v>
      </c>
      <c r="AG1772">
        <f t="shared" si="54"/>
        <v>0</v>
      </c>
      <c r="AH1772" t="str" cm="1">
        <f t="array" ref="AH1772">_xlfn.IFS(
X1772&lt;=20, "&lt;20",
AND(X1772&gt;=20, X1772&lt;50), "20-50",
AND(X1772&gt;=50, X1772&lt;100), "50-100",
X1772&gt;=100, "&gt;100"
)</f>
        <v>20-50</v>
      </c>
      <c r="AI1772">
        <f t="shared" si="55"/>
        <v>1</v>
      </c>
      <c r="AJ1772" t="str" cm="1">
        <f t="array" ref="AJ1772">_xlfn.IFS(
C1772&lt;=20, "&lt;20",
AND(C1772&gt;=20, C1772&lt;35), "20-35",
AND(C1772&gt;=35, C1772&lt;50), "35-50",
C1772&gt;=50, "50-100"
)</f>
        <v>50-100</v>
      </c>
      <c r="AK1772" t="str" cm="1">
        <f t="array" ref="AK1772">_xlfn.IFS(
G1772&lt;6, "&lt;6",
AND(G1772&gt;=6, G1772&lt;12), "6-12",
AND(G1772&gt;=12, G1772&lt;18), "12-18",  AND(G1772&gt;=18, G1772&lt;24), "18-24", G1772&gt;=24, "24-36")</f>
        <v>18-24</v>
      </c>
    </row>
    <row r="1773" spans="1:37" x14ac:dyDescent="0.3">
      <c r="A1773" t="s">
        <v>1873</v>
      </c>
      <c r="B1773" t="s">
        <v>44</v>
      </c>
      <c r="C1773">
        <v>74</v>
      </c>
      <c r="D1773" t="s">
        <v>37</v>
      </c>
      <c r="E1773" t="s">
        <v>103</v>
      </c>
      <c r="F1773">
        <v>1</v>
      </c>
      <c r="G1773">
        <v>31</v>
      </c>
      <c r="H1773" t="s">
        <v>66</v>
      </c>
      <c r="I1773" t="s">
        <v>34</v>
      </c>
      <c r="J1773" t="s">
        <v>34</v>
      </c>
      <c r="K1773" t="s">
        <v>37</v>
      </c>
      <c r="L1773" t="s">
        <v>72</v>
      </c>
      <c r="M1773" t="s">
        <v>37</v>
      </c>
      <c r="N1773" t="s">
        <v>37</v>
      </c>
      <c r="O1773" t="s">
        <v>34</v>
      </c>
      <c r="P1773" t="s">
        <v>34</v>
      </c>
      <c r="Q1773" t="s">
        <v>37</v>
      </c>
      <c r="R1773" t="s">
        <v>37</v>
      </c>
      <c r="S1773" t="s">
        <v>37</v>
      </c>
      <c r="T1773" t="s">
        <v>37</v>
      </c>
      <c r="U1773" t="s">
        <v>39</v>
      </c>
      <c r="V1773" t="s">
        <v>37</v>
      </c>
      <c r="W1773" t="s">
        <v>51</v>
      </c>
      <c r="X1773">
        <v>56.45</v>
      </c>
      <c r="Y1773">
        <v>3985.35</v>
      </c>
      <c r="Z1773">
        <v>0</v>
      </c>
      <c r="AA1773">
        <v>0</v>
      </c>
      <c r="AB1773">
        <v>0</v>
      </c>
      <c r="AC1773">
        <v>3985.35</v>
      </c>
      <c r="AD1773" t="s">
        <v>41</v>
      </c>
      <c r="AE1773" t="s">
        <v>42</v>
      </c>
      <c r="AF1773" t="s">
        <v>42</v>
      </c>
      <c r="AG1773">
        <f t="shared" si="54"/>
        <v>0</v>
      </c>
      <c r="AH1773" t="str" cm="1">
        <f t="array" ref="AH1773">_xlfn.IFS(
X1773&lt;=20, "&lt;20",
AND(X1773&gt;=20, X1773&lt;50), "20-50",
AND(X1773&gt;=50, X1773&lt;100), "50-100",
X1773&gt;=100, "&gt;100"
)</f>
        <v>50-100</v>
      </c>
      <c r="AI1773">
        <f t="shared" si="55"/>
        <v>0</v>
      </c>
      <c r="AJ1773" t="str" cm="1">
        <f t="array" ref="AJ1773">_xlfn.IFS(
C1773&lt;=20, "&lt;20",
AND(C1773&gt;=20, C1773&lt;35), "20-35",
AND(C1773&gt;=35, C1773&lt;50), "35-50",
C1773&gt;=50, "50-100"
)</f>
        <v>50-100</v>
      </c>
      <c r="AK1773" t="str" cm="1">
        <f t="array" ref="AK1773">_xlfn.IFS(
G1773&lt;6, "&lt;6",
AND(G1773&gt;=6, G1773&lt;12), "6-12",
AND(G1773&gt;=12, G1773&lt;18), "12-18",  AND(G1773&gt;=18, G1773&lt;24), "18-24", G1773&gt;=24, "24-36")</f>
        <v>24-36</v>
      </c>
    </row>
    <row r="1774" spans="1:37" x14ac:dyDescent="0.3">
      <c r="A1774" t="s">
        <v>1874</v>
      </c>
      <c r="B1774" t="s">
        <v>44</v>
      </c>
      <c r="C1774">
        <v>58</v>
      </c>
      <c r="D1774" t="s">
        <v>34</v>
      </c>
      <c r="E1774" t="s">
        <v>74</v>
      </c>
      <c r="F1774">
        <v>14</v>
      </c>
      <c r="G1774">
        <v>19</v>
      </c>
      <c r="H1774" t="s">
        <v>49</v>
      </c>
      <c r="I1774" t="s">
        <v>37</v>
      </c>
      <c r="J1774" t="s">
        <v>34</v>
      </c>
      <c r="K1774" t="s">
        <v>34</v>
      </c>
      <c r="L1774" t="s">
        <v>34</v>
      </c>
      <c r="M1774" t="s">
        <v>34</v>
      </c>
      <c r="N1774" t="s">
        <v>34</v>
      </c>
      <c r="O1774" t="s">
        <v>34</v>
      </c>
      <c r="P1774" t="s">
        <v>34</v>
      </c>
      <c r="Q1774" t="s">
        <v>34</v>
      </c>
      <c r="R1774" t="s">
        <v>34</v>
      </c>
      <c r="S1774" t="s">
        <v>34</v>
      </c>
      <c r="T1774" t="s">
        <v>34</v>
      </c>
      <c r="U1774" t="s">
        <v>46</v>
      </c>
      <c r="V1774" t="s">
        <v>37</v>
      </c>
      <c r="W1774" t="s">
        <v>40</v>
      </c>
      <c r="X1774">
        <v>19.649999999999999</v>
      </c>
      <c r="Y1774">
        <v>38.799999999999997</v>
      </c>
      <c r="Z1774">
        <v>0</v>
      </c>
      <c r="AA1774">
        <v>0</v>
      </c>
      <c r="AB1774">
        <v>19.22</v>
      </c>
      <c r="AC1774">
        <v>58.02</v>
      </c>
      <c r="AD1774" t="s">
        <v>85</v>
      </c>
      <c r="AE1774" t="s">
        <v>42</v>
      </c>
      <c r="AF1774" t="s">
        <v>42</v>
      </c>
      <c r="AG1774">
        <f t="shared" si="54"/>
        <v>0</v>
      </c>
      <c r="AH1774" t="str" cm="1">
        <f t="array" ref="AH1774">_xlfn.IFS(
X1774&lt;=20, "&lt;20",
AND(X1774&gt;=20, X1774&lt;50), "20-50",
AND(X1774&gt;=50, X1774&lt;100), "50-100",
X1774&gt;=100, "&gt;100"
)</f>
        <v>&lt;20</v>
      </c>
      <c r="AI1774">
        <f t="shared" si="55"/>
        <v>1</v>
      </c>
      <c r="AJ1774" t="str" cm="1">
        <f t="array" ref="AJ1774">_xlfn.IFS(
C1774&lt;=20, "&lt;20",
AND(C1774&gt;=20, C1774&lt;35), "20-35",
AND(C1774&gt;=35, C1774&lt;50), "35-50",
C1774&gt;=50, "50-100"
)</f>
        <v>50-100</v>
      </c>
      <c r="AK1774" t="str" cm="1">
        <f t="array" ref="AK1774">_xlfn.IFS(
G1774&lt;6, "&lt;6",
AND(G1774&gt;=6, G1774&lt;12), "6-12",
AND(G1774&gt;=12, G1774&lt;18), "12-18",  AND(G1774&gt;=18, G1774&lt;24), "18-24", G1774&gt;=24, "24-36")</f>
        <v>18-24</v>
      </c>
    </row>
    <row r="1775" spans="1:37" x14ac:dyDescent="0.3">
      <c r="A1775" t="s">
        <v>1875</v>
      </c>
      <c r="B1775" t="s">
        <v>44</v>
      </c>
      <c r="C1775">
        <v>31</v>
      </c>
      <c r="D1775" t="s">
        <v>37</v>
      </c>
      <c r="E1775" t="s">
        <v>48</v>
      </c>
      <c r="F1775">
        <v>12</v>
      </c>
      <c r="G1775">
        <v>9</v>
      </c>
      <c r="H1775" t="s">
        <v>36</v>
      </c>
      <c r="I1775" t="s">
        <v>37</v>
      </c>
      <c r="J1775" t="s">
        <v>37</v>
      </c>
      <c r="K1775" t="s">
        <v>37</v>
      </c>
      <c r="L1775" t="s">
        <v>50</v>
      </c>
      <c r="M1775" t="s">
        <v>34</v>
      </c>
      <c r="N1775" t="s">
        <v>34</v>
      </c>
      <c r="O1775" t="s">
        <v>34</v>
      </c>
      <c r="P1775" t="s">
        <v>37</v>
      </c>
      <c r="Q1775" t="s">
        <v>34</v>
      </c>
      <c r="R1775" t="s">
        <v>34</v>
      </c>
      <c r="S1775" t="s">
        <v>34</v>
      </c>
      <c r="T1775" t="s">
        <v>37</v>
      </c>
      <c r="U1775" t="s">
        <v>46</v>
      </c>
      <c r="V1775" t="s">
        <v>37</v>
      </c>
      <c r="W1775" t="s">
        <v>51</v>
      </c>
      <c r="X1775">
        <v>79.5</v>
      </c>
      <c r="Y1775">
        <v>2180.5500000000002</v>
      </c>
      <c r="Z1775">
        <v>0</v>
      </c>
      <c r="AA1775">
        <v>0</v>
      </c>
      <c r="AB1775">
        <v>667.44</v>
      </c>
      <c r="AC1775">
        <v>2847.99</v>
      </c>
      <c r="AD1775" t="s">
        <v>52</v>
      </c>
      <c r="AE1775" t="s">
        <v>100</v>
      </c>
      <c r="AF1775" t="s">
        <v>178</v>
      </c>
      <c r="AG1775">
        <f t="shared" si="54"/>
        <v>1</v>
      </c>
      <c r="AH1775" t="str" cm="1">
        <f t="array" ref="AH1775">_xlfn.IFS(
X1775&lt;=20, "&lt;20",
AND(X1775&gt;=20, X1775&lt;50), "20-50",
AND(X1775&gt;=50, X1775&lt;100), "50-100",
X1775&gt;=100, "&gt;100"
)</f>
        <v>50-100</v>
      </c>
      <c r="AI1775">
        <f t="shared" si="55"/>
        <v>0</v>
      </c>
      <c r="AJ1775" t="str" cm="1">
        <f t="array" ref="AJ1775">_xlfn.IFS(
C1775&lt;=20, "&lt;20",
AND(C1775&gt;=20, C1775&lt;35), "20-35",
AND(C1775&gt;=35, C1775&lt;50), "35-50",
C1775&gt;=50, "50-100"
)</f>
        <v>20-35</v>
      </c>
      <c r="AK1775" t="str" cm="1">
        <f t="array" ref="AK1775">_xlfn.IFS(
G1775&lt;6, "&lt;6",
AND(G1775&gt;=6, G1775&lt;12), "6-12",
AND(G1775&gt;=12, G1775&lt;18), "12-18",  AND(G1775&gt;=18, G1775&lt;24), "18-24", G1775&gt;=24, "24-36")</f>
        <v>6-12</v>
      </c>
    </row>
    <row r="1776" spans="1:37" x14ac:dyDescent="0.3">
      <c r="A1776" t="s">
        <v>1876</v>
      </c>
      <c r="B1776" t="s">
        <v>33</v>
      </c>
      <c r="C1776">
        <v>63</v>
      </c>
      <c r="D1776" t="s">
        <v>34</v>
      </c>
      <c r="E1776" t="s">
        <v>158</v>
      </c>
      <c r="F1776">
        <v>6</v>
      </c>
      <c r="G1776">
        <v>35</v>
      </c>
      <c r="H1776" t="s">
        <v>49</v>
      </c>
      <c r="I1776" t="s">
        <v>37</v>
      </c>
      <c r="J1776" t="s">
        <v>37</v>
      </c>
      <c r="K1776" t="s">
        <v>37</v>
      </c>
      <c r="L1776" t="s">
        <v>50</v>
      </c>
      <c r="M1776" t="s">
        <v>34</v>
      </c>
      <c r="N1776" t="s">
        <v>34</v>
      </c>
      <c r="O1776" t="s">
        <v>34</v>
      </c>
      <c r="P1776" t="s">
        <v>34</v>
      </c>
      <c r="Q1776" t="s">
        <v>34</v>
      </c>
      <c r="R1776" t="s">
        <v>37</v>
      </c>
      <c r="S1776" t="s">
        <v>34</v>
      </c>
      <c r="T1776" t="s">
        <v>34</v>
      </c>
      <c r="U1776" t="s">
        <v>46</v>
      </c>
      <c r="V1776" t="s">
        <v>37</v>
      </c>
      <c r="W1776" t="s">
        <v>51</v>
      </c>
      <c r="X1776">
        <v>85.05</v>
      </c>
      <c r="Y1776">
        <v>746.5</v>
      </c>
      <c r="Z1776">
        <v>0</v>
      </c>
      <c r="AA1776">
        <v>30</v>
      </c>
      <c r="AB1776">
        <v>109.62</v>
      </c>
      <c r="AC1776">
        <v>886.12</v>
      </c>
      <c r="AD1776" t="s">
        <v>52</v>
      </c>
      <c r="AE1776" t="s">
        <v>104</v>
      </c>
      <c r="AF1776" t="s">
        <v>105</v>
      </c>
      <c r="AG1776">
        <f t="shared" si="54"/>
        <v>1</v>
      </c>
      <c r="AH1776" t="str" cm="1">
        <f t="array" ref="AH1776">_xlfn.IFS(
X1776&lt;=20, "&lt;20",
AND(X1776&gt;=20, X1776&lt;50), "20-50",
AND(X1776&gt;=50, X1776&lt;100), "50-100",
X1776&gt;=100, "&gt;100"
)</f>
        <v>50-100</v>
      </c>
      <c r="AI1776">
        <f t="shared" si="55"/>
        <v>0</v>
      </c>
      <c r="AJ1776" t="str" cm="1">
        <f t="array" ref="AJ1776">_xlfn.IFS(
C1776&lt;=20, "&lt;20",
AND(C1776&gt;=20, C1776&lt;35), "20-35",
AND(C1776&gt;=35, C1776&lt;50), "35-50",
C1776&gt;=50, "50-100"
)</f>
        <v>50-100</v>
      </c>
      <c r="AK1776" t="str" cm="1">
        <f t="array" ref="AK1776">_xlfn.IFS(
G1776&lt;6, "&lt;6",
AND(G1776&gt;=6, G1776&lt;12), "6-12",
AND(G1776&gt;=12, G1776&lt;18), "12-18",  AND(G1776&gt;=18, G1776&lt;24), "18-24", G1776&gt;=24, "24-36")</f>
        <v>24-36</v>
      </c>
    </row>
    <row r="1777" spans="1:37" x14ac:dyDescent="0.3">
      <c r="A1777" t="s">
        <v>1877</v>
      </c>
      <c r="B1777" t="s">
        <v>44</v>
      </c>
      <c r="C1777">
        <v>30</v>
      </c>
      <c r="D1777" t="s">
        <v>37</v>
      </c>
      <c r="E1777" t="s">
        <v>61</v>
      </c>
      <c r="F1777">
        <v>11</v>
      </c>
      <c r="G1777">
        <v>34</v>
      </c>
      <c r="H1777" t="s">
        <v>110</v>
      </c>
      <c r="I1777" t="s">
        <v>37</v>
      </c>
      <c r="J1777" t="s">
        <v>34</v>
      </c>
      <c r="K1777" t="s">
        <v>34</v>
      </c>
      <c r="L1777" t="s">
        <v>34</v>
      </c>
      <c r="M1777" t="s">
        <v>34</v>
      </c>
      <c r="N1777" t="s">
        <v>34</v>
      </c>
      <c r="O1777" t="s">
        <v>34</v>
      </c>
      <c r="P1777" t="s">
        <v>34</v>
      </c>
      <c r="Q1777" t="s">
        <v>34</v>
      </c>
      <c r="R1777" t="s">
        <v>34</v>
      </c>
      <c r="S1777" t="s">
        <v>34</v>
      </c>
      <c r="T1777" t="s">
        <v>34</v>
      </c>
      <c r="U1777" t="s">
        <v>67</v>
      </c>
      <c r="V1777" t="s">
        <v>34</v>
      </c>
      <c r="W1777" t="s">
        <v>51</v>
      </c>
      <c r="X1777">
        <v>20.25</v>
      </c>
      <c r="Y1777">
        <v>717.95</v>
      </c>
      <c r="Z1777">
        <v>0</v>
      </c>
      <c r="AA1777">
        <v>0</v>
      </c>
      <c r="AB1777">
        <v>1530.36</v>
      </c>
      <c r="AC1777">
        <v>2248.31</v>
      </c>
      <c r="AD1777" t="s">
        <v>41</v>
      </c>
      <c r="AE1777" t="s">
        <v>42</v>
      </c>
      <c r="AF1777" t="s">
        <v>42</v>
      </c>
      <c r="AG1777">
        <f t="shared" si="54"/>
        <v>0</v>
      </c>
      <c r="AH1777" t="str" cm="1">
        <f t="array" ref="AH1777">_xlfn.IFS(
X1777&lt;=20, "&lt;20",
AND(X1777&gt;=20, X1777&lt;50), "20-50",
AND(X1777&gt;=50, X1777&lt;100), "50-100",
X1777&gt;=100, "&gt;100"
)</f>
        <v>20-50</v>
      </c>
      <c r="AI1777">
        <f t="shared" si="55"/>
        <v>0</v>
      </c>
      <c r="AJ1777" t="str" cm="1">
        <f t="array" ref="AJ1777">_xlfn.IFS(
C1777&lt;=20, "&lt;20",
AND(C1777&gt;=20, C1777&lt;35), "20-35",
AND(C1777&gt;=35, C1777&lt;50), "35-50",
C1777&gt;=50, "50-100"
)</f>
        <v>20-35</v>
      </c>
      <c r="AK1777" t="str" cm="1">
        <f t="array" ref="AK1777">_xlfn.IFS(
G1777&lt;6, "&lt;6",
AND(G1777&gt;=6, G1777&lt;12), "6-12",
AND(G1777&gt;=12, G1777&lt;18), "12-18",  AND(G1777&gt;=18, G1777&lt;24), "18-24", G1777&gt;=24, "24-36")</f>
        <v>24-36</v>
      </c>
    </row>
    <row r="1778" spans="1:37" x14ac:dyDescent="0.3">
      <c r="A1778" t="s">
        <v>1878</v>
      </c>
      <c r="B1778" t="s">
        <v>44</v>
      </c>
      <c r="C1778">
        <v>26</v>
      </c>
      <c r="D1778" t="s">
        <v>34</v>
      </c>
      <c r="E1778" t="s">
        <v>87</v>
      </c>
      <c r="F1778">
        <v>3</v>
      </c>
      <c r="G1778">
        <v>32</v>
      </c>
      <c r="H1778" t="s">
        <v>49</v>
      </c>
      <c r="I1778" t="s">
        <v>37</v>
      </c>
      <c r="J1778" t="s">
        <v>34</v>
      </c>
      <c r="K1778" t="s">
        <v>37</v>
      </c>
      <c r="L1778" t="s">
        <v>50</v>
      </c>
      <c r="M1778" t="s">
        <v>34</v>
      </c>
      <c r="N1778" t="s">
        <v>37</v>
      </c>
      <c r="O1778" t="s">
        <v>34</v>
      </c>
      <c r="P1778" t="s">
        <v>34</v>
      </c>
      <c r="Q1778" t="s">
        <v>37</v>
      </c>
      <c r="R1778" t="s">
        <v>37</v>
      </c>
      <c r="S1778" t="s">
        <v>37</v>
      </c>
      <c r="T1778" t="s">
        <v>37</v>
      </c>
      <c r="U1778" t="s">
        <v>46</v>
      </c>
      <c r="V1778" t="s">
        <v>37</v>
      </c>
      <c r="W1778" t="s">
        <v>51</v>
      </c>
      <c r="X1778">
        <v>94.25</v>
      </c>
      <c r="Y1778">
        <v>669</v>
      </c>
      <c r="Z1778">
        <v>0</v>
      </c>
      <c r="AA1778">
        <v>0</v>
      </c>
      <c r="AB1778">
        <v>84.35</v>
      </c>
      <c r="AC1778">
        <v>753.35</v>
      </c>
      <c r="AD1778" t="s">
        <v>52</v>
      </c>
      <c r="AE1778" t="s">
        <v>58</v>
      </c>
      <c r="AF1778" t="s">
        <v>62</v>
      </c>
      <c r="AG1778">
        <f t="shared" si="54"/>
        <v>1</v>
      </c>
      <c r="AH1778" t="str" cm="1">
        <f t="array" ref="AH1778">_xlfn.IFS(
X1778&lt;=20, "&lt;20",
AND(X1778&gt;=20, X1778&lt;50), "20-50",
AND(X1778&gt;=50, X1778&lt;100), "50-100",
X1778&gt;=100, "&gt;100"
)</f>
        <v>50-100</v>
      </c>
      <c r="AI1778">
        <f t="shared" si="55"/>
        <v>0</v>
      </c>
      <c r="AJ1778" t="str" cm="1">
        <f t="array" ref="AJ1778">_xlfn.IFS(
C1778&lt;=20, "&lt;20",
AND(C1778&gt;=20, C1778&lt;35), "20-35",
AND(C1778&gt;=35, C1778&lt;50), "35-50",
C1778&gt;=50, "50-100"
)</f>
        <v>20-35</v>
      </c>
      <c r="AK1778" t="str" cm="1">
        <f t="array" ref="AK1778">_xlfn.IFS(
G1778&lt;6, "&lt;6",
AND(G1778&gt;=6, G1778&lt;12), "6-12",
AND(G1778&gt;=12, G1778&lt;18), "12-18",  AND(G1778&gt;=18, G1778&lt;24), "18-24", G1778&gt;=24, "24-36")</f>
        <v>24-36</v>
      </c>
    </row>
    <row r="1779" spans="1:37" x14ac:dyDescent="0.3">
      <c r="A1779" t="s">
        <v>1879</v>
      </c>
      <c r="B1779" t="s">
        <v>44</v>
      </c>
      <c r="C1779">
        <v>46</v>
      </c>
      <c r="D1779" t="s">
        <v>34</v>
      </c>
      <c r="E1779" t="s">
        <v>103</v>
      </c>
      <c r="F1779">
        <v>4</v>
      </c>
      <c r="G1779">
        <v>8</v>
      </c>
      <c r="H1779" t="s">
        <v>70</v>
      </c>
      <c r="I1779" t="s">
        <v>37</v>
      </c>
      <c r="J1779" t="s">
        <v>37</v>
      </c>
      <c r="K1779" t="s">
        <v>37</v>
      </c>
      <c r="L1779" t="s">
        <v>72</v>
      </c>
      <c r="M1779" t="s">
        <v>37</v>
      </c>
      <c r="N1779" t="s">
        <v>34</v>
      </c>
      <c r="O1779" t="s">
        <v>37</v>
      </c>
      <c r="P1779" t="s">
        <v>37</v>
      </c>
      <c r="Q1779" t="s">
        <v>34</v>
      </c>
      <c r="R1779" t="s">
        <v>37</v>
      </c>
      <c r="S1779" t="s">
        <v>37</v>
      </c>
      <c r="T1779" t="s">
        <v>37</v>
      </c>
      <c r="U1779" t="s">
        <v>67</v>
      </c>
      <c r="V1779" t="s">
        <v>34</v>
      </c>
      <c r="W1779" t="s">
        <v>51</v>
      </c>
      <c r="X1779">
        <v>76.150000000000006</v>
      </c>
      <c r="Y1779">
        <v>4929.55</v>
      </c>
      <c r="Z1779">
        <v>0</v>
      </c>
      <c r="AA1779">
        <v>0</v>
      </c>
      <c r="AB1779">
        <v>1402.7</v>
      </c>
      <c r="AC1779">
        <v>6332.25</v>
      </c>
      <c r="AD1779" t="s">
        <v>41</v>
      </c>
      <c r="AE1779" t="s">
        <v>42</v>
      </c>
      <c r="AF1779" t="s">
        <v>42</v>
      </c>
      <c r="AG1779">
        <f t="shared" si="54"/>
        <v>0</v>
      </c>
      <c r="AH1779" t="str" cm="1">
        <f t="array" ref="AH1779">_xlfn.IFS(
X1779&lt;=20, "&lt;20",
AND(X1779&gt;=20, X1779&lt;50), "20-50",
AND(X1779&gt;=50, X1779&lt;100), "50-100",
X1779&gt;=100, "&gt;100"
)</f>
        <v>50-100</v>
      </c>
      <c r="AI1779">
        <f t="shared" si="55"/>
        <v>0</v>
      </c>
      <c r="AJ1779" t="str" cm="1">
        <f t="array" ref="AJ1779">_xlfn.IFS(
C1779&lt;=20, "&lt;20",
AND(C1779&gt;=20, C1779&lt;35), "20-35",
AND(C1779&gt;=35, C1779&lt;50), "35-50",
C1779&gt;=50, "50-100"
)</f>
        <v>35-50</v>
      </c>
      <c r="AK1779" t="str" cm="1">
        <f t="array" ref="AK1779">_xlfn.IFS(
G1779&lt;6, "&lt;6",
AND(G1779&gt;=6, G1779&lt;12), "6-12",
AND(G1779&gt;=12, G1779&lt;18), "12-18",  AND(G1779&gt;=18, G1779&lt;24), "18-24", G1779&gt;=24, "24-36")</f>
        <v>6-12</v>
      </c>
    </row>
    <row r="1780" spans="1:37" x14ac:dyDescent="0.3">
      <c r="A1780" t="s">
        <v>1880</v>
      </c>
      <c r="B1780" t="s">
        <v>44</v>
      </c>
      <c r="C1780">
        <v>24</v>
      </c>
      <c r="D1780" t="s">
        <v>37</v>
      </c>
      <c r="E1780" t="s">
        <v>64</v>
      </c>
      <c r="F1780">
        <v>15</v>
      </c>
      <c r="G1780">
        <v>1</v>
      </c>
      <c r="H1780" t="s">
        <v>36</v>
      </c>
      <c r="I1780" t="s">
        <v>37</v>
      </c>
      <c r="J1780" t="s">
        <v>34</v>
      </c>
      <c r="K1780" t="s">
        <v>34</v>
      </c>
      <c r="L1780" t="s">
        <v>34</v>
      </c>
      <c r="M1780" t="s">
        <v>34</v>
      </c>
      <c r="N1780" t="s">
        <v>34</v>
      </c>
      <c r="O1780" t="s">
        <v>34</v>
      </c>
      <c r="P1780" t="s">
        <v>34</v>
      </c>
      <c r="Q1780" t="s">
        <v>34</v>
      </c>
      <c r="R1780" t="s">
        <v>34</v>
      </c>
      <c r="S1780" t="s">
        <v>34</v>
      </c>
      <c r="T1780" t="s">
        <v>34</v>
      </c>
      <c r="U1780" t="s">
        <v>39</v>
      </c>
      <c r="V1780" t="s">
        <v>37</v>
      </c>
      <c r="W1780" t="s">
        <v>51</v>
      </c>
      <c r="X1780">
        <v>19.45</v>
      </c>
      <c r="Y1780">
        <v>600.25</v>
      </c>
      <c r="Z1780">
        <v>0</v>
      </c>
      <c r="AA1780">
        <v>0</v>
      </c>
      <c r="AB1780">
        <v>193.38</v>
      </c>
      <c r="AC1780">
        <v>793.63</v>
      </c>
      <c r="AD1780" t="s">
        <v>41</v>
      </c>
      <c r="AE1780" t="s">
        <v>42</v>
      </c>
      <c r="AF1780" t="s">
        <v>42</v>
      </c>
      <c r="AG1780">
        <f t="shared" si="54"/>
        <v>0</v>
      </c>
      <c r="AH1780" t="str" cm="1">
        <f t="array" ref="AH1780">_xlfn.IFS(
X1780&lt;=20, "&lt;20",
AND(X1780&gt;=20, X1780&lt;50), "20-50",
AND(X1780&gt;=50, X1780&lt;100), "50-100",
X1780&gt;=100, "&gt;100"
)</f>
        <v>&lt;20</v>
      </c>
      <c r="AI1780">
        <f t="shared" si="55"/>
        <v>0</v>
      </c>
      <c r="AJ1780" t="str" cm="1">
        <f t="array" ref="AJ1780">_xlfn.IFS(
C1780&lt;=20, "&lt;20",
AND(C1780&gt;=20, C1780&lt;35), "20-35",
AND(C1780&gt;=35, C1780&lt;50), "35-50",
C1780&gt;=50, "50-100"
)</f>
        <v>20-35</v>
      </c>
      <c r="AK1780" t="str" cm="1">
        <f t="array" ref="AK1780">_xlfn.IFS(
G1780&lt;6, "&lt;6",
AND(G1780&gt;=6, G1780&lt;12), "6-12",
AND(G1780&gt;=12, G1780&lt;18), "12-18",  AND(G1780&gt;=18, G1780&lt;24), "18-24", G1780&gt;=24, "24-36")</f>
        <v>&lt;6</v>
      </c>
    </row>
    <row r="1781" spans="1:37" x14ac:dyDescent="0.3">
      <c r="A1781" t="s">
        <v>1881</v>
      </c>
      <c r="B1781" t="s">
        <v>44</v>
      </c>
      <c r="C1781">
        <v>53</v>
      </c>
      <c r="D1781" t="s">
        <v>37</v>
      </c>
      <c r="E1781" t="s">
        <v>82</v>
      </c>
      <c r="F1781">
        <v>0</v>
      </c>
      <c r="G1781">
        <v>25</v>
      </c>
      <c r="H1781" t="s">
        <v>70</v>
      </c>
      <c r="I1781" t="s">
        <v>37</v>
      </c>
      <c r="J1781" t="s">
        <v>37</v>
      </c>
      <c r="K1781" t="s">
        <v>37</v>
      </c>
      <c r="L1781" t="s">
        <v>50</v>
      </c>
      <c r="M1781" t="s">
        <v>37</v>
      </c>
      <c r="N1781" t="s">
        <v>37</v>
      </c>
      <c r="O1781" t="s">
        <v>34</v>
      </c>
      <c r="P1781" t="s">
        <v>37</v>
      </c>
      <c r="Q1781" t="s">
        <v>37</v>
      </c>
      <c r="R1781" t="s">
        <v>37</v>
      </c>
      <c r="S1781" t="s">
        <v>37</v>
      </c>
      <c r="T1781" t="s">
        <v>37</v>
      </c>
      <c r="U1781" t="s">
        <v>67</v>
      </c>
      <c r="V1781" t="s">
        <v>37</v>
      </c>
      <c r="W1781" t="s">
        <v>40</v>
      </c>
      <c r="X1781">
        <v>108</v>
      </c>
      <c r="Y1781">
        <v>5760.65</v>
      </c>
      <c r="Z1781">
        <v>0</v>
      </c>
      <c r="AA1781">
        <v>0</v>
      </c>
      <c r="AB1781">
        <v>959.04</v>
      </c>
      <c r="AC1781">
        <v>6719.69</v>
      </c>
      <c r="AD1781" t="s">
        <v>41</v>
      </c>
      <c r="AE1781" t="s">
        <v>42</v>
      </c>
      <c r="AF1781" t="s">
        <v>42</v>
      </c>
      <c r="AG1781">
        <f t="shared" si="54"/>
        <v>0</v>
      </c>
      <c r="AH1781" t="str" cm="1">
        <f t="array" ref="AH1781">_xlfn.IFS(
X1781&lt;=20, "&lt;20",
AND(X1781&gt;=20, X1781&lt;50), "20-50",
AND(X1781&gt;=50, X1781&lt;100), "50-100",
X1781&gt;=100, "&gt;100"
)</f>
        <v>&gt;100</v>
      </c>
      <c r="AI1781">
        <f t="shared" si="55"/>
        <v>0</v>
      </c>
      <c r="AJ1781" t="str" cm="1">
        <f t="array" ref="AJ1781">_xlfn.IFS(
C1781&lt;=20, "&lt;20",
AND(C1781&gt;=20, C1781&lt;35), "20-35",
AND(C1781&gt;=35, C1781&lt;50), "35-50",
C1781&gt;=50, "50-100"
)</f>
        <v>50-100</v>
      </c>
      <c r="AK1781" t="str" cm="1">
        <f t="array" ref="AK1781">_xlfn.IFS(
G1781&lt;6, "&lt;6",
AND(G1781&gt;=6, G1781&lt;12), "6-12",
AND(G1781&gt;=12, G1781&lt;18), "12-18",  AND(G1781&gt;=18, G1781&lt;24), "18-24", G1781&gt;=24, "24-36")</f>
        <v>24-36</v>
      </c>
    </row>
    <row r="1782" spans="1:37" x14ac:dyDescent="0.3">
      <c r="A1782" t="s">
        <v>1882</v>
      </c>
      <c r="B1782" t="s">
        <v>44</v>
      </c>
      <c r="C1782">
        <v>25</v>
      </c>
      <c r="D1782" t="s">
        <v>37</v>
      </c>
      <c r="E1782" t="s">
        <v>76</v>
      </c>
      <c r="F1782">
        <v>2</v>
      </c>
      <c r="G1782">
        <v>35</v>
      </c>
      <c r="H1782" t="s">
        <v>36</v>
      </c>
      <c r="I1782" t="s">
        <v>37</v>
      </c>
      <c r="J1782" t="s">
        <v>34</v>
      </c>
      <c r="K1782" t="s">
        <v>34</v>
      </c>
      <c r="L1782" t="s">
        <v>34</v>
      </c>
      <c r="M1782" t="s">
        <v>34</v>
      </c>
      <c r="N1782" t="s">
        <v>34</v>
      </c>
      <c r="O1782" t="s">
        <v>34</v>
      </c>
      <c r="P1782" t="s">
        <v>34</v>
      </c>
      <c r="Q1782" t="s">
        <v>34</v>
      </c>
      <c r="R1782" t="s">
        <v>34</v>
      </c>
      <c r="S1782" t="s">
        <v>34</v>
      </c>
      <c r="T1782" t="s">
        <v>34</v>
      </c>
      <c r="U1782" t="s">
        <v>46</v>
      </c>
      <c r="V1782" t="s">
        <v>34</v>
      </c>
      <c r="W1782" t="s">
        <v>51</v>
      </c>
      <c r="X1782">
        <v>19.899999999999999</v>
      </c>
      <c r="Y1782">
        <v>19.899999999999999</v>
      </c>
      <c r="Z1782">
        <v>0</v>
      </c>
      <c r="AA1782">
        <v>0</v>
      </c>
      <c r="AB1782">
        <v>11.83</v>
      </c>
      <c r="AC1782">
        <v>31.73</v>
      </c>
      <c r="AD1782" t="s">
        <v>85</v>
      </c>
      <c r="AE1782" t="s">
        <v>42</v>
      </c>
      <c r="AF1782" t="s">
        <v>42</v>
      </c>
      <c r="AG1782">
        <f t="shared" si="54"/>
        <v>0</v>
      </c>
      <c r="AH1782" t="str" cm="1">
        <f t="array" ref="AH1782">_xlfn.IFS(
X1782&lt;=20, "&lt;20",
AND(X1782&gt;=20, X1782&lt;50), "20-50",
AND(X1782&gt;=50, X1782&lt;100), "50-100",
X1782&gt;=100, "&gt;100"
)</f>
        <v>&lt;20</v>
      </c>
      <c r="AI1782">
        <f t="shared" si="55"/>
        <v>1</v>
      </c>
      <c r="AJ1782" t="str" cm="1">
        <f t="array" ref="AJ1782">_xlfn.IFS(
C1782&lt;=20, "&lt;20",
AND(C1782&gt;=20, C1782&lt;35), "20-35",
AND(C1782&gt;=35, C1782&lt;50), "35-50",
C1782&gt;=50, "50-100"
)</f>
        <v>20-35</v>
      </c>
      <c r="AK1782" t="str" cm="1">
        <f t="array" ref="AK1782">_xlfn.IFS(
G1782&lt;6, "&lt;6",
AND(G1782&gt;=6, G1782&lt;12), "6-12",
AND(G1782&gt;=12, G1782&lt;18), "12-18",  AND(G1782&gt;=18, G1782&lt;24), "18-24", G1782&gt;=24, "24-36")</f>
        <v>24-36</v>
      </c>
    </row>
    <row r="1783" spans="1:37" x14ac:dyDescent="0.3">
      <c r="A1783" t="s">
        <v>1883</v>
      </c>
      <c r="B1783" t="s">
        <v>33</v>
      </c>
      <c r="C1783">
        <v>71</v>
      </c>
      <c r="D1783" t="s">
        <v>37</v>
      </c>
      <c r="E1783" t="s">
        <v>64</v>
      </c>
      <c r="F1783">
        <v>8</v>
      </c>
      <c r="G1783">
        <v>9</v>
      </c>
      <c r="H1783" t="s">
        <v>57</v>
      </c>
      <c r="I1783" t="s">
        <v>37</v>
      </c>
      <c r="J1783" t="s">
        <v>37</v>
      </c>
      <c r="K1783" t="s">
        <v>37</v>
      </c>
      <c r="L1783" t="s">
        <v>50</v>
      </c>
      <c r="M1783" t="s">
        <v>34</v>
      </c>
      <c r="N1783" t="s">
        <v>34</v>
      </c>
      <c r="O1783" t="s">
        <v>34</v>
      </c>
      <c r="P1783" t="s">
        <v>34</v>
      </c>
      <c r="Q1783" t="s">
        <v>34</v>
      </c>
      <c r="R1783" t="s">
        <v>34</v>
      </c>
      <c r="S1783" t="s">
        <v>34</v>
      </c>
      <c r="T1783" t="s">
        <v>37</v>
      </c>
      <c r="U1783" t="s">
        <v>46</v>
      </c>
      <c r="V1783" t="s">
        <v>37</v>
      </c>
      <c r="W1783" t="s">
        <v>143</v>
      </c>
      <c r="X1783">
        <v>74.45</v>
      </c>
      <c r="Y1783">
        <v>1145.7</v>
      </c>
      <c r="Z1783">
        <v>0</v>
      </c>
      <c r="AA1783">
        <v>0</v>
      </c>
      <c r="AB1783">
        <v>661.05</v>
      </c>
      <c r="AC1783">
        <v>1806.75</v>
      </c>
      <c r="AD1783" t="s">
        <v>52</v>
      </c>
      <c r="AE1783" t="s">
        <v>58</v>
      </c>
      <c r="AF1783" t="s">
        <v>88</v>
      </c>
      <c r="AG1783">
        <f t="shared" si="54"/>
        <v>1</v>
      </c>
      <c r="AH1783" t="str" cm="1">
        <f t="array" ref="AH1783">_xlfn.IFS(
X1783&lt;=20, "&lt;20",
AND(X1783&gt;=20, X1783&lt;50), "20-50",
AND(X1783&gt;=50, X1783&lt;100), "50-100",
X1783&gt;=100, "&gt;100"
)</f>
        <v>50-100</v>
      </c>
      <c r="AI1783">
        <f t="shared" si="55"/>
        <v>0</v>
      </c>
      <c r="AJ1783" t="str" cm="1">
        <f t="array" ref="AJ1783">_xlfn.IFS(
C1783&lt;=20, "&lt;20",
AND(C1783&gt;=20, C1783&lt;35), "20-35",
AND(C1783&gt;=35, C1783&lt;50), "35-50",
C1783&gt;=50, "50-100"
)</f>
        <v>50-100</v>
      </c>
      <c r="AK1783" t="str" cm="1">
        <f t="array" ref="AK1783">_xlfn.IFS(
G1783&lt;6, "&lt;6",
AND(G1783&gt;=6, G1783&lt;12), "6-12",
AND(G1783&gt;=12, G1783&lt;18), "12-18",  AND(G1783&gt;=18, G1783&lt;24), "18-24", G1783&gt;=24, "24-36")</f>
        <v>6-12</v>
      </c>
    </row>
    <row r="1784" spans="1:37" x14ac:dyDescent="0.3">
      <c r="A1784" t="s">
        <v>1884</v>
      </c>
      <c r="B1784" t="s">
        <v>33</v>
      </c>
      <c r="C1784">
        <v>58</v>
      </c>
      <c r="D1784" t="s">
        <v>37</v>
      </c>
      <c r="E1784" t="s">
        <v>35</v>
      </c>
      <c r="F1784">
        <v>3</v>
      </c>
      <c r="G1784">
        <v>34</v>
      </c>
      <c r="H1784" t="s">
        <v>36</v>
      </c>
      <c r="I1784" t="s">
        <v>37</v>
      </c>
      <c r="J1784" t="s">
        <v>37</v>
      </c>
      <c r="K1784" t="s">
        <v>37</v>
      </c>
      <c r="L1784" t="s">
        <v>50</v>
      </c>
      <c r="M1784" t="s">
        <v>34</v>
      </c>
      <c r="N1784" t="s">
        <v>37</v>
      </c>
      <c r="O1784" t="s">
        <v>34</v>
      </c>
      <c r="P1784" t="s">
        <v>34</v>
      </c>
      <c r="Q1784" t="s">
        <v>37</v>
      </c>
      <c r="R1784" t="s">
        <v>37</v>
      </c>
      <c r="S1784" t="s">
        <v>37</v>
      </c>
      <c r="T1784" t="s">
        <v>37</v>
      </c>
      <c r="U1784" t="s">
        <v>46</v>
      </c>
      <c r="V1784" t="s">
        <v>37</v>
      </c>
      <c r="W1784" t="s">
        <v>51</v>
      </c>
      <c r="X1784">
        <v>100.2</v>
      </c>
      <c r="Y1784">
        <v>420.2</v>
      </c>
      <c r="Z1784">
        <v>0</v>
      </c>
      <c r="AA1784">
        <v>0</v>
      </c>
      <c r="AB1784">
        <v>112.88</v>
      </c>
      <c r="AC1784">
        <v>533.08000000000004</v>
      </c>
      <c r="AD1784" t="s">
        <v>52</v>
      </c>
      <c r="AE1784" t="s">
        <v>58</v>
      </c>
      <c r="AF1784" t="s">
        <v>288</v>
      </c>
      <c r="AG1784">
        <f t="shared" si="54"/>
        <v>1</v>
      </c>
      <c r="AH1784" t="str" cm="1">
        <f t="array" ref="AH1784">_xlfn.IFS(
X1784&lt;=20, "&lt;20",
AND(X1784&gt;=20, X1784&lt;50), "20-50",
AND(X1784&gt;=50, X1784&lt;100), "50-100",
X1784&gt;=100, "&gt;100"
)</f>
        <v>&gt;100</v>
      </c>
      <c r="AI1784">
        <f t="shared" si="55"/>
        <v>0</v>
      </c>
      <c r="AJ1784" t="str" cm="1">
        <f t="array" ref="AJ1784">_xlfn.IFS(
C1784&lt;=20, "&lt;20",
AND(C1784&gt;=20, C1784&lt;35), "20-35",
AND(C1784&gt;=35, C1784&lt;50), "35-50",
C1784&gt;=50, "50-100"
)</f>
        <v>50-100</v>
      </c>
      <c r="AK1784" t="str" cm="1">
        <f t="array" ref="AK1784">_xlfn.IFS(
G1784&lt;6, "&lt;6",
AND(G1784&gt;=6, G1784&lt;12), "6-12",
AND(G1784&gt;=12, G1784&lt;18), "12-18",  AND(G1784&gt;=18, G1784&lt;24), "18-24", G1784&gt;=24, "24-36")</f>
        <v>24-36</v>
      </c>
    </row>
    <row r="1785" spans="1:37" x14ac:dyDescent="0.3">
      <c r="A1785" t="s">
        <v>1885</v>
      </c>
      <c r="B1785" t="s">
        <v>44</v>
      </c>
      <c r="C1785">
        <v>66</v>
      </c>
      <c r="D1785" t="s">
        <v>34</v>
      </c>
      <c r="E1785" t="s">
        <v>69</v>
      </c>
      <c r="F1785">
        <v>12</v>
      </c>
      <c r="G1785">
        <v>33</v>
      </c>
      <c r="H1785" t="s">
        <v>110</v>
      </c>
      <c r="I1785" t="s">
        <v>37</v>
      </c>
      <c r="J1785" t="s">
        <v>34</v>
      </c>
      <c r="K1785" t="s">
        <v>37</v>
      </c>
      <c r="L1785" t="s">
        <v>50</v>
      </c>
      <c r="M1785" t="s">
        <v>34</v>
      </c>
      <c r="N1785" t="s">
        <v>37</v>
      </c>
      <c r="O1785" t="s">
        <v>34</v>
      </c>
      <c r="P1785" t="s">
        <v>34</v>
      </c>
      <c r="Q1785" t="s">
        <v>34</v>
      </c>
      <c r="R1785" t="s">
        <v>37</v>
      </c>
      <c r="S1785" t="s">
        <v>37</v>
      </c>
      <c r="T1785" t="s">
        <v>37</v>
      </c>
      <c r="U1785" t="s">
        <v>46</v>
      </c>
      <c r="V1785" t="s">
        <v>34</v>
      </c>
      <c r="W1785" t="s">
        <v>51</v>
      </c>
      <c r="X1785">
        <v>84.95</v>
      </c>
      <c r="Y1785">
        <v>2169.75</v>
      </c>
      <c r="Z1785">
        <v>0</v>
      </c>
      <c r="AA1785">
        <v>0</v>
      </c>
      <c r="AB1785">
        <v>474.76</v>
      </c>
      <c r="AC1785">
        <v>2644.51</v>
      </c>
      <c r="AD1785" t="s">
        <v>52</v>
      </c>
      <c r="AE1785" t="s">
        <v>100</v>
      </c>
      <c r="AF1785" t="s">
        <v>308</v>
      </c>
      <c r="AG1785">
        <f t="shared" si="54"/>
        <v>1</v>
      </c>
      <c r="AH1785" t="str" cm="1">
        <f t="array" ref="AH1785">_xlfn.IFS(
X1785&lt;=20, "&lt;20",
AND(X1785&gt;=20, X1785&lt;50), "20-50",
AND(X1785&gt;=50, X1785&lt;100), "50-100",
X1785&gt;=100, "&gt;100"
)</f>
        <v>50-100</v>
      </c>
      <c r="AI1785">
        <f t="shared" si="55"/>
        <v>0</v>
      </c>
      <c r="AJ1785" t="str" cm="1">
        <f t="array" ref="AJ1785">_xlfn.IFS(
C1785&lt;=20, "&lt;20",
AND(C1785&gt;=20, C1785&lt;35), "20-35",
AND(C1785&gt;=35, C1785&lt;50), "35-50",
C1785&gt;=50, "50-100"
)</f>
        <v>50-100</v>
      </c>
      <c r="AK1785" t="str" cm="1">
        <f t="array" ref="AK1785">_xlfn.IFS(
G1785&lt;6, "&lt;6",
AND(G1785&gt;=6, G1785&lt;12), "6-12",
AND(G1785&gt;=12, G1785&lt;18), "12-18",  AND(G1785&gt;=18, G1785&lt;24), "18-24", G1785&gt;=24, "24-36")</f>
        <v>24-36</v>
      </c>
    </row>
    <row r="1786" spans="1:37" x14ac:dyDescent="0.3">
      <c r="A1786" t="s">
        <v>1886</v>
      </c>
      <c r="B1786" t="s">
        <v>44</v>
      </c>
      <c r="C1786">
        <v>47</v>
      </c>
      <c r="D1786" t="s">
        <v>34</v>
      </c>
      <c r="E1786" t="s">
        <v>64</v>
      </c>
      <c r="F1786">
        <v>12</v>
      </c>
      <c r="G1786">
        <v>1</v>
      </c>
      <c r="H1786" t="s">
        <v>36</v>
      </c>
      <c r="I1786" t="s">
        <v>37</v>
      </c>
      <c r="J1786" t="s">
        <v>34</v>
      </c>
      <c r="K1786" t="s">
        <v>37</v>
      </c>
      <c r="L1786" t="s">
        <v>50</v>
      </c>
      <c r="M1786" t="s">
        <v>34</v>
      </c>
      <c r="N1786" t="s">
        <v>34</v>
      </c>
      <c r="O1786" t="s">
        <v>34</v>
      </c>
      <c r="P1786" t="s">
        <v>34</v>
      </c>
      <c r="Q1786" t="s">
        <v>37</v>
      </c>
      <c r="R1786" t="s">
        <v>37</v>
      </c>
      <c r="S1786" t="s">
        <v>37</v>
      </c>
      <c r="T1786" t="s">
        <v>37</v>
      </c>
      <c r="U1786" t="s">
        <v>46</v>
      </c>
      <c r="V1786" t="s">
        <v>37</v>
      </c>
      <c r="W1786" t="s">
        <v>51</v>
      </c>
      <c r="X1786">
        <v>88.85</v>
      </c>
      <c r="Y1786">
        <v>929.45</v>
      </c>
      <c r="Z1786">
        <v>0</v>
      </c>
      <c r="AA1786">
        <v>0</v>
      </c>
      <c r="AB1786">
        <v>327.60000000000002</v>
      </c>
      <c r="AC1786">
        <v>1257.05</v>
      </c>
      <c r="AD1786" t="s">
        <v>41</v>
      </c>
      <c r="AE1786" t="s">
        <v>42</v>
      </c>
      <c r="AF1786" t="s">
        <v>42</v>
      </c>
      <c r="AG1786">
        <f t="shared" si="54"/>
        <v>0</v>
      </c>
      <c r="AH1786" t="str" cm="1">
        <f t="array" ref="AH1786">_xlfn.IFS(
X1786&lt;=20, "&lt;20",
AND(X1786&gt;=20, X1786&lt;50), "20-50",
AND(X1786&gt;=50, X1786&lt;100), "50-100",
X1786&gt;=100, "&gt;100"
)</f>
        <v>50-100</v>
      </c>
      <c r="AI1786">
        <f t="shared" si="55"/>
        <v>0</v>
      </c>
      <c r="AJ1786" t="str" cm="1">
        <f t="array" ref="AJ1786">_xlfn.IFS(
C1786&lt;=20, "&lt;20",
AND(C1786&gt;=20, C1786&lt;35), "20-35",
AND(C1786&gt;=35, C1786&lt;50), "35-50",
C1786&gt;=50, "50-100"
)</f>
        <v>35-50</v>
      </c>
      <c r="AK1786" t="str" cm="1">
        <f t="array" ref="AK1786">_xlfn.IFS(
G1786&lt;6, "&lt;6",
AND(G1786&gt;=6, G1786&lt;12), "6-12",
AND(G1786&gt;=12, G1786&lt;18), "12-18",  AND(G1786&gt;=18, G1786&lt;24), "18-24", G1786&gt;=24, "24-36")</f>
        <v>&lt;6</v>
      </c>
    </row>
    <row r="1787" spans="1:37" x14ac:dyDescent="0.3">
      <c r="A1787" t="s">
        <v>1887</v>
      </c>
      <c r="B1787" t="s">
        <v>33</v>
      </c>
      <c r="C1787">
        <v>59</v>
      </c>
      <c r="D1787" t="s">
        <v>34</v>
      </c>
      <c r="E1787" t="s">
        <v>158</v>
      </c>
      <c r="F1787">
        <v>3</v>
      </c>
      <c r="G1787">
        <v>13</v>
      </c>
      <c r="H1787" t="s">
        <v>66</v>
      </c>
      <c r="I1787" t="s">
        <v>37</v>
      </c>
      <c r="J1787" t="s">
        <v>37</v>
      </c>
      <c r="K1787" t="s">
        <v>37</v>
      </c>
      <c r="L1787" t="s">
        <v>50</v>
      </c>
      <c r="M1787" t="s">
        <v>37</v>
      </c>
      <c r="N1787" t="s">
        <v>37</v>
      </c>
      <c r="O1787" t="s">
        <v>37</v>
      </c>
      <c r="P1787" t="s">
        <v>34</v>
      </c>
      <c r="Q1787" t="s">
        <v>37</v>
      </c>
      <c r="R1787" t="s">
        <v>37</v>
      </c>
      <c r="S1787" t="s">
        <v>37</v>
      </c>
      <c r="T1787" t="s">
        <v>37</v>
      </c>
      <c r="U1787" t="s">
        <v>39</v>
      </c>
      <c r="V1787" t="s">
        <v>37</v>
      </c>
      <c r="W1787" t="s">
        <v>51</v>
      </c>
      <c r="X1787">
        <v>111.3</v>
      </c>
      <c r="Y1787">
        <v>7482.1</v>
      </c>
      <c r="Z1787">
        <v>0</v>
      </c>
      <c r="AA1787">
        <v>0</v>
      </c>
      <c r="AB1787">
        <v>1959.08</v>
      </c>
      <c r="AC1787">
        <v>9441.18</v>
      </c>
      <c r="AD1787" t="s">
        <v>52</v>
      </c>
      <c r="AE1787" t="s">
        <v>104</v>
      </c>
      <c r="AF1787" t="s">
        <v>150</v>
      </c>
      <c r="AG1787">
        <f t="shared" si="54"/>
        <v>1</v>
      </c>
      <c r="AH1787" t="str" cm="1">
        <f t="array" ref="AH1787">_xlfn.IFS(
X1787&lt;=20, "&lt;20",
AND(X1787&gt;=20, X1787&lt;50), "20-50",
AND(X1787&gt;=50, X1787&lt;100), "50-100",
X1787&gt;=100, "&gt;100"
)</f>
        <v>&gt;100</v>
      </c>
      <c r="AI1787">
        <f t="shared" si="55"/>
        <v>0</v>
      </c>
      <c r="AJ1787" t="str" cm="1">
        <f t="array" ref="AJ1787">_xlfn.IFS(
C1787&lt;=20, "&lt;20",
AND(C1787&gt;=20, C1787&lt;35), "20-35",
AND(C1787&gt;=35, C1787&lt;50), "35-50",
C1787&gt;=50, "50-100"
)</f>
        <v>50-100</v>
      </c>
      <c r="AK1787" t="str" cm="1">
        <f t="array" ref="AK1787">_xlfn.IFS(
G1787&lt;6, "&lt;6",
AND(G1787&gt;=6, G1787&lt;12), "6-12",
AND(G1787&gt;=12, G1787&lt;18), "12-18",  AND(G1787&gt;=18, G1787&lt;24), "18-24", G1787&gt;=24, "24-36")</f>
        <v>12-18</v>
      </c>
    </row>
    <row r="1788" spans="1:37" x14ac:dyDescent="0.3">
      <c r="A1788" t="s">
        <v>1888</v>
      </c>
      <c r="B1788" t="s">
        <v>33</v>
      </c>
      <c r="C1788">
        <v>76</v>
      </c>
      <c r="D1788" t="s">
        <v>37</v>
      </c>
      <c r="E1788" t="s">
        <v>61</v>
      </c>
      <c r="F1788">
        <v>5</v>
      </c>
      <c r="G1788">
        <v>32</v>
      </c>
      <c r="H1788" t="s">
        <v>57</v>
      </c>
      <c r="I1788" t="s">
        <v>37</v>
      </c>
      <c r="J1788" t="s">
        <v>37</v>
      </c>
      <c r="K1788" t="s">
        <v>37</v>
      </c>
      <c r="L1788" t="s">
        <v>50</v>
      </c>
      <c r="M1788" t="s">
        <v>34</v>
      </c>
      <c r="N1788" t="s">
        <v>34</v>
      </c>
      <c r="O1788" t="s">
        <v>34</v>
      </c>
      <c r="P1788" t="s">
        <v>34</v>
      </c>
      <c r="Q1788" t="s">
        <v>37</v>
      </c>
      <c r="R1788" t="s">
        <v>37</v>
      </c>
      <c r="S1788" t="s">
        <v>34</v>
      </c>
      <c r="T1788" t="s">
        <v>37</v>
      </c>
      <c r="U1788" t="s">
        <v>46</v>
      </c>
      <c r="V1788" t="s">
        <v>37</v>
      </c>
      <c r="W1788" t="s">
        <v>51</v>
      </c>
      <c r="X1788">
        <v>95.35</v>
      </c>
      <c r="Y1788">
        <v>898.35</v>
      </c>
      <c r="Z1788">
        <v>0</v>
      </c>
      <c r="AA1788">
        <v>0</v>
      </c>
      <c r="AB1788">
        <v>413.7</v>
      </c>
      <c r="AC1788">
        <v>1312.05</v>
      </c>
      <c r="AD1788" t="s">
        <v>52</v>
      </c>
      <c r="AE1788" t="s">
        <v>53</v>
      </c>
      <c r="AF1788" t="s">
        <v>91</v>
      </c>
      <c r="AG1788">
        <f t="shared" si="54"/>
        <v>1</v>
      </c>
      <c r="AH1788" t="str" cm="1">
        <f t="array" ref="AH1788">_xlfn.IFS(
X1788&lt;=20, "&lt;20",
AND(X1788&gt;=20, X1788&lt;50), "20-50",
AND(X1788&gt;=50, X1788&lt;100), "50-100",
X1788&gt;=100, "&gt;100"
)</f>
        <v>50-100</v>
      </c>
      <c r="AI1788">
        <f t="shared" si="55"/>
        <v>0</v>
      </c>
      <c r="AJ1788" t="str" cm="1">
        <f t="array" ref="AJ1788">_xlfn.IFS(
C1788&lt;=20, "&lt;20",
AND(C1788&gt;=20, C1788&lt;35), "20-35",
AND(C1788&gt;=35, C1788&lt;50), "35-50",
C1788&gt;=50, "50-100"
)</f>
        <v>50-100</v>
      </c>
      <c r="AK1788" t="str" cm="1">
        <f t="array" ref="AK1788">_xlfn.IFS(
G1788&lt;6, "&lt;6",
AND(G1788&gt;=6, G1788&lt;12), "6-12",
AND(G1788&gt;=12, G1788&lt;18), "12-18",  AND(G1788&gt;=18, G1788&lt;24), "18-24", G1788&gt;=24, "24-36")</f>
        <v>24-36</v>
      </c>
    </row>
    <row r="1789" spans="1:37" x14ac:dyDescent="0.3">
      <c r="A1789" t="s">
        <v>1889</v>
      </c>
      <c r="B1789" t="s">
        <v>44</v>
      </c>
      <c r="C1789">
        <v>34</v>
      </c>
      <c r="D1789" t="s">
        <v>37</v>
      </c>
      <c r="E1789" t="s">
        <v>74</v>
      </c>
      <c r="F1789">
        <v>0</v>
      </c>
      <c r="G1789">
        <v>32</v>
      </c>
      <c r="H1789" t="s">
        <v>36</v>
      </c>
      <c r="I1789" t="s">
        <v>37</v>
      </c>
      <c r="J1789" t="s">
        <v>34</v>
      </c>
      <c r="K1789" t="s">
        <v>37</v>
      </c>
      <c r="L1789" t="s">
        <v>72</v>
      </c>
      <c r="M1789" t="s">
        <v>34</v>
      </c>
      <c r="N1789" t="s">
        <v>37</v>
      </c>
      <c r="O1789" t="s">
        <v>34</v>
      </c>
      <c r="P1789" t="s">
        <v>37</v>
      </c>
      <c r="Q1789" t="s">
        <v>37</v>
      </c>
      <c r="R1789" t="s">
        <v>37</v>
      </c>
      <c r="S1789" t="s">
        <v>37</v>
      </c>
      <c r="T1789" t="s">
        <v>37</v>
      </c>
      <c r="U1789" t="s">
        <v>67</v>
      </c>
      <c r="V1789" t="s">
        <v>34</v>
      </c>
      <c r="W1789" t="s">
        <v>51</v>
      </c>
      <c r="X1789">
        <v>76.95</v>
      </c>
      <c r="Y1789">
        <v>4543.95</v>
      </c>
      <c r="Z1789">
        <v>0</v>
      </c>
      <c r="AA1789">
        <v>0</v>
      </c>
      <c r="AB1789">
        <v>1632</v>
      </c>
      <c r="AC1789">
        <v>6175.95</v>
      </c>
      <c r="AD1789" t="s">
        <v>41</v>
      </c>
      <c r="AE1789" t="s">
        <v>42</v>
      </c>
      <c r="AF1789" t="s">
        <v>42</v>
      </c>
      <c r="AG1789">
        <f t="shared" si="54"/>
        <v>0</v>
      </c>
      <c r="AH1789" t="str" cm="1">
        <f t="array" ref="AH1789">_xlfn.IFS(
X1789&lt;=20, "&lt;20",
AND(X1789&gt;=20, X1789&lt;50), "20-50",
AND(X1789&gt;=50, X1789&lt;100), "50-100",
X1789&gt;=100, "&gt;100"
)</f>
        <v>50-100</v>
      </c>
      <c r="AI1789">
        <f t="shared" si="55"/>
        <v>0</v>
      </c>
      <c r="AJ1789" t="str" cm="1">
        <f t="array" ref="AJ1789">_xlfn.IFS(
C1789&lt;=20, "&lt;20",
AND(C1789&gt;=20, C1789&lt;35), "20-35",
AND(C1789&gt;=35, C1789&lt;50), "35-50",
C1789&gt;=50, "50-100"
)</f>
        <v>20-35</v>
      </c>
      <c r="AK1789" t="str" cm="1">
        <f t="array" ref="AK1789">_xlfn.IFS(
G1789&lt;6, "&lt;6",
AND(G1789&gt;=6, G1789&lt;12), "6-12",
AND(G1789&gt;=12, G1789&lt;18), "12-18",  AND(G1789&gt;=18, G1789&lt;24), "18-24", G1789&gt;=24, "24-36")</f>
        <v>24-36</v>
      </c>
    </row>
    <row r="1790" spans="1:37" x14ac:dyDescent="0.3">
      <c r="A1790" t="s">
        <v>1890</v>
      </c>
      <c r="B1790" t="s">
        <v>33</v>
      </c>
      <c r="C1790">
        <v>48</v>
      </c>
      <c r="D1790" t="s">
        <v>37</v>
      </c>
      <c r="E1790" t="s">
        <v>87</v>
      </c>
      <c r="F1790">
        <v>15</v>
      </c>
      <c r="G1790">
        <v>27</v>
      </c>
      <c r="H1790" t="s">
        <v>70</v>
      </c>
      <c r="I1790" t="s">
        <v>37</v>
      </c>
      <c r="J1790" t="s">
        <v>37</v>
      </c>
      <c r="K1790" t="s">
        <v>34</v>
      </c>
      <c r="L1790" t="s">
        <v>34</v>
      </c>
      <c r="M1790" t="s">
        <v>34</v>
      </c>
      <c r="N1790" t="s">
        <v>34</v>
      </c>
      <c r="O1790" t="s">
        <v>34</v>
      </c>
      <c r="P1790" t="s">
        <v>34</v>
      </c>
      <c r="Q1790" t="s">
        <v>34</v>
      </c>
      <c r="R1790" t="s">
        <v>34</v>
      </c>
      <c r="S1790" t="s">
        <v>34</v>
      </c>
      <c r="T1790" t="s">
        <v>34</v>
      </c>
      <c r="U1790" t="s">
        <v>39</v>
      </c>
      <c r="V1790" t="s">
        <v>34</v>
      </c>
      <c r="W1790" t="s">
        <v>40</v>
      </c>
      <c r="X1790">
        <v>24.8</v>
      </c>
      <c r="Y1790">
        <v>1600.95</v>
      </c>
      <c r="Z1790">
        <v>0</v>
      </c>
      <c r="AA1790">
        <v>0</v>
      </c>
      <c r="AB1790">
        <v>2981.55</v>
      </c>
      <c r="AC1790">
        <v>4582.5</v>
      </c>
      <c r="AD1790" t="s">
        <v>41</v>
      </c>
      <c r="AE1790" t="s">
        <v>42</v>
      </c>
      <c r="AF1790" t="s">
        <v>42</v>
      </c>
      <c r="AG1790">
        <f t="shared" si="54"/>
        <v>0</v>
      </c>
      <c r="AH1790" t="str" cm="1">
        <f t="array" ref="AH1790">_xlfn.IFS(
X1790&lt;=20, "&lt;20",
AND(X1790&gt;=20, X1790&lt;50), "20-50",
AND(X1790&gt;=50, X1790&lt;100), "50-100",
X1790&gt;=100, "&gt;100"
)</f>
        <v>20-50</v>
      </c>
      <c r="AI1790">
        <f t="shared" si="55"/>
        <v>0</v>
      </c>
      <c r="AJ1790" t="str" cm="1">
        <f t="array" ref="AJ1790">_xlfn.IFS(
C1790&lt;=20, "&lt;20",
AND(C1790&gt;=20, C1790&lt;35), "20-35",
AND(C1790&gt;=35, C1790&lt;50), "35-50",
C1790&gt;=50, "50-100"
)</f>
        <v>35-50</v>
      </c>
      <c r="AK1790" t="str" cm="1">
        <f t="array" ref="AK1790">_xlfn.IFS(
G1790&lt;6, "&lt;6",
AND(G1790&gt;=6, G1790&lt;12), "6-12",
AND(G1790&gt;=12, G1790&lt;18), "12-18",  AND(G1790&gt;=18, G1790&lt;24), "18-24", G1790&gt;=24, "24-36")</f>
        <v>24-36</v>
      </c>
    </row>
    <row r="1791" spans="1:37" x14ac:dyDescent="0.3">
      <c r="A1791" t="s">
        <v>1891</v>
      </c>
      <c r="B1791" t="s">
        <v>33</v>
      </c>
      <c r="C1791">
        <v>39</v>
      </c>
      <c r="D1791" t="s">
        <v>34</v>
      </c>
      <c r="E1791" t="s">
        <v>109</v>
      </c>
      <c r="F1791">
        <v>8</v>
      </c>
      <c r="G1791">
        <v>28</v>
      </c>
      <c r="H1791" t="s">
        <v>66</v>
      </c>
      <c r="I1791" t="s">
        <v>37</v>
      </c>
      <c r="J1791" t="s">
        <v>34</v>
      </c>
      <c r="K1791" t="s">
        <v>37</v>
      </c>
      <c r="L1791" t="s">
        <v>50</v>
      </c>
      <c r="M1791" t="s">
        <v>37</v>
      </c>
      <c r="N1791" t="s">
        <v>34</v>
      </c>
      <c r="O1791" t="s">
        <v>37</v>
      </c>
      <c r="P1791" t="s">
        <v>37</v>
      </c>
      <c r="Q1791" t="s">
        <v>37</v>
      </c>
      <c r="R1791" t="s">
        <v>37</v>
      </c>
      <c r="S1791" t="s">
        <v>37</v>
      </c>
      <c r="T1791" t="s">
        <v>37</v>
      </c>
      <c r="U1791" t="s">
        <v>67</v>
      </c>
      <c r="V1791" t="s">
        <v>37</v>
      </c>
      <c r="W1791" t="s">
        <v>40</v>
      </c>
      <c r="X1791">
        <v>104.9</v>
      </c>
      <c r="Y1791">
        <v>7559.55</v>
      </c>
      <c r="Z1791">
        <v>0</v>
      </c>
      <c r="AA1791">
        <v>0</v>
      </c>
      <c r="AB1791">
        <v>500.4</v>
      </c>
      <c r="AC1791">
        <v>8059.95</v>
      </c>
      <c r="AD1791" t="s">
        <v>41</v>
      </c>
      <c r="AE1791" t="s">
        <v>42</v>
      </c>
      <c r="AF1791" t="s">
        <v>42</v>
      </c>
      <c r="AG1791">
        <f t="shared" si="54"/>
        <v>0</v>
      </c>
      <c r="AH1791" t="str" cm="1">
        <f t="array" ref="AH1791">_xlfn.IFS(
X1791&lt;=20, "&lt;20",
AND(X1791&gt;=20, X1791&lt;50), "20-50",
AND(X1791&gt;=50, X1791&lt;100), "50-100",
X1791&gt;=100, "&gt;100"
)</f>
        <v>&gt;100</v>
      </c>
      <c r="AI1791">
        <f t="shared" si="55"/>
        <v>0</v>
      </c>
      <c r="AJ1791" t="str" cm="1">
        <f t="array" ref="AJ1791">_xlfn.IFS(
C1791&lt;=20, "&lt;20",
AND(C1791&gt;=20, C1791&lt;35), "20-35",
AND(C1791&gt;=35, C1791&lt;50), "35-50",
C1791&gt;=50, "50-100"
)</f>
        <v>35-50</v>
      </c>
      <c r="AK1791" t="str" cm="1">
        <f t="array" ref="AK1791">_xlfn.IFS(
G1791&lt;6, "&lt;6",
AND(G1791&gt;=6, G1791&lt;12), "6-12",
AND(G1791&gt;=12, G1791&lt;18), "12-18",  AND(G1791&gt;=18, G1791&lt;24), "18-24", G1791&gt;=24, "24-36")</f>
        <v>24-36</v>
      </c>
    </row>
    <row r="1792" spans="1:37" x14ac:dyDescent="0.3">
      <c r="A1792" t="s">
        <v>1892</v>
      </c>
      <c r="B1792" t="s">
        <v>44</v>
      </c>
      <c r="C1792">
        <v>84</v>
      </c>
      <c r="D1792" t="s">
        <v>37</v>
      </c>
      <c r="E1792" t="s">
        <v>87</v>
      </c>
      <c r="F1792">
        <v>1</v>
      </c>
      <c r="G1792">
        <v>17</v>
      </c>
      <c r="H1792" t="s">
        <v>110</v>
      </c>
      <c r="I1792" t="s">
        <v>37</v>
      </c>
      <c r="J1792" t="s">
        <v>37</v>
      </c>
      <c r="K1792" t="s">
        <v>37</v>
      </c>
      <c r="L1792" t="s">
        <v>50</v>
      </c>
      <c r="M1792" t="s">
        <v>34</v>
      </c>
      <c r="N1792" t="s">
        <v>34</v>
      </c>
      <c r="O1792" t="s">
        <v>37</v>
      </c>
      <c r="P1792" t="s">
        <v>34</v>
      </c>
      <c r="Q1792" t="s">
        <v>37</v>
      </c>
      <c r="R1792" t="s">
        <v>37</v>
      </c>
      <c r="S1792" t="s">
        <v>34</v>
      </c>
      <c r="T1792" t="s">
        <v>37</v>
      </c>
      <c r="U1792" t="s">
        <v>67</v>
      </c>
      <c r="V1792" t="s">
        <v>37</v>
      </c>
      <c r="W1792" t="s">
        <v>51</v>
      </c>
      <c r="X1792">
        <v>98.1</v>
      </c>
      <c r="Y1792">
        <v>2510.6999999999998</v>
      </c>
      <c r="Z1792">
        <v>44.17</v>
      </c>
      <c r="AA1792">
        <v>0</v>
      </c>
      <c r="AB1792">
        <v>485.16</v>
      </c>
      <c r="AC1792">
        <v>2951.69</v>
      </c>
      <c r="AD1792" t="s">
        <v>41</v>
      </c>
      <c r="AE1792" t="s">
        <v>42</v>
      </c>
      <c r="AF1792" t="s">
        <v>42</v>
      </c>
      <c r="AG1792">
        <f t="shared" si="54"/>
        <v>0</v>
      </c>
      <c r="AH1792" t="str" cm="1">
        <f t="array" ref="AH1792">_xlfn.IFS(
X1792&lt;=20, "&lt;20",
AND(X1792&gt;=20, X1792&lt;50), "20-50",
AND(X1792&gt;=50, X1792&lt;100), "50-100",
X1792&gt;=100, "&gt;100"
)</f>
        <v>50-100</v>
      </c>
      <c r="AI1792">
        <f t="shared" si="55"/>
        <v>0</v>
      </c>
      <c r="AJ1792" t="str" cm="1">
        <f t="array" ref="AJ1792">_xlfn.IFS(
C1792&lt;=20, "&lt;20",
AND(C1792&gt;=20, C1792&lt;35), "20-35",
AND(C1792&gt;=35, C1792&lt;50), "35-50",
C1792&gt;=50, "50-100"
)</f>
        <v>50-100</v>
      </c>
      <c r="AK1792" t="str" cm="1">
        <f t="array" ref="AK1792">_xlfn.IFS(
G1792&lt;6, "&lt;6",
AND(G1792&gt;=6, G1792&lt;12), "6-12",
AND(G1792&gt;=12, G1792&lt;18), "12-18",  AND(G1792&gt;=18, G1792&lt;24), "18-24", G1792&gt;=24, "24-36")</f>
        <v>12-18</v>
      </c>
    </row>
    <row r="1793" spans="1:37" x14ac:dyDescent="0.3">
      <c r="A1793" t="s">
        <v>1893</v>
      </c>
      <c r="B1793" t="s">
        <v>44</v>
      </c>
      <c r="C1793">
        <v>40</v>
      </c>
      <c r="D1793" t="s">
        <v>37</v>
      </c>
      <c r="E1793" t="s">
        <v>45</v>
      </c>
      <c r="F1793">
        <v>7</v>
      </c>
      <c r="G1793">
        <v>5</v>
      </c>
      <c r="H1793" t="s">
        <v>49</v>
      </c>
      <c r="I1793" t="s">
        <v>37</v>
      </c>
      <c r="J1793" t="s">
        <v>34</v>
      </c>
      <c r="K1793" t="s">
        <v>34</v>
      </c>
      <c r="L1793" t="s">
        <v>34</v>
      </c>
      <c r="M1793" t="s">
        <v>34</v>
      </c>
      <c r="N1793" t="s">
        <v>34</v>
      </c>
      <c r="O1793" t="s">
        <v>34</v>
      </c>
      <c r="P1793" t="s">
        <v>34</v>
      </c>
      <c r="Q1793" t="s">
        <v>34</v>
      </c>
      <c r="R1793" t="s">
        <v>34</v>
      </c>
      <c r="S1793" t="s">
        <v>34</v>
      </c>
      <c r="T1793" t="s">
        <v>34</v>
      </c>
      <c r="U1793" t="s">
        <v>39</v>
      </c>
      <c r="V1793" t="s">
        <v>37</v>
      </c>
      <c r="W1793" t="s">
        <v>40</v>
      </c>
      <c r="X1793">
        <v>19.75</v>
      </c>
      <c r="Y1793">
        <v>145</v>
      </c>
      <c r="Z1793">
        <v>0</v>
      </c>
      <c r="AA1793">
        <v>0</v>
      </c>
      <c r="AB1793">
        <v>369.04</v>
      </c>
      <c r="AC1793">
        <v>514.04</v>
      </c>
      <c r="AD1793" t="s">
        <v>52</v>
      </c>
      <c r="AE1793" t="s">
        <v>100</v>
      </c>
      <c r="AF1793" t="s">
        <v>101</v>
      </c>
      <c r="AG1793">
        <f t="shared" si="54"/>
        <v>1</v>
      </c>
      <c r="AH1793" t="str" cm="1">
        <f t="array" ref="AH1793">_xlfn.IFS(
X1793&lt;=20, "&lt;20",
AND(X1793&gt;=20, X1793&lt;50), "20-50",
AND(X1793&gt;=50, X1793&lt;100), "50-100",
X1793&gt;=100, "&gt;100"
)</f>
        <v>&lt;20</v>
      </c>
      <c r="AI1793">
        <f t="shared" si="55"/>
        <v>0</v>
      </c>
      <c r="AJ1793" t="str" cm="1">
        <f t="array" ref="AJ1793">_xlfn.IFS(
C1793&lt;=20, "&lt;20",
AND(C1793&gt;=20, C1793&lt;35), "20-35",
AND(C1793&gt;=35, C1793&lt;50), "35-50",
C1793&gt;=50, "50-100"
)</f>
        <v>35-50</v>
      </c>
      <c r="AK1793" t="str" cm="1">
        <f t="array" ref="AK1793">_xlfn.IFS(
G1793&lt;6, "&lt;6",
AND(G1793&gt;=6, G1793&lt;12), "6-12",
AND(G1793&gt;=12, G1793&lt;18), "12-18",  AND(G1793&gt;=18, G1793&lt;24), "18-24", G1793&gt;=24, "24-36")</f>
        <v>&lt;6</v>
      </c>
    </row>
    <row r="1794" spans="1:37" x14ac:dyDescent="0.3">
      <c r="A1794" t="s">
        <v>1894</v>
      </c>
      <c r="B1794" t="s">
        <v>33</v>
      </c>
      <c r="C1794">
        <v>35</v>
      </c>
      <c r="D1794" t="s">
        <v>34</v>
      </c>
      <c r="E1794" t="s">
        <v>109</v>
      </c>
      <c r="F1794">
        <v>2</v>
      </c>
      <c r="G1794">
        <v>16</v>
      </c>
      <c r="H1794" t="s">
        <v>36</v>
      </c>
      <c r="I1794" t="s">
        <v>37</v>
      </c>
      <c r="J1794" t="s">
        <v>34</v>
      </c>
      <c r="K1794" t="s">
        <v>34</v>
      </c>
      <c r="L1794" t="s">
        <v>34</v>
      </c>
      <c r="M1794" t="s">
        <v>34</v>
      </c>
      <c r="N1794" t="s">
        <v>34</v>
      </c>
      <c r="O1794" t="s">
        <v>34</v>
      </c>
      <c r="P1794" t="s">
        <v>34</v>
      </c>
      <c r="Q1794" t="s">
        <v>34</v>
      </c>
      <c r="R1794" t="s">
        <v>34</v>
      </c>
      <c r="S1794" t="s">
        <v>34</v>
      </c>
      <c r="T1794" t="s">
        <v>34</v>
      </c>
      <c r="U1794" t="s">
        <v>46</v>
      </c>
      <c r="V1794" t="s">
        <v>34</v>
      </c>
      <c r="W1794" t="s">
        <v>143</v>
      </c>
      <c r="X1794">
        <v>20.45</v>
      </c>
      <c r="Y1794">
        <v>20.45</v>
      </c>
      <c r="Z1794">
        <v>0</v>
      </c>
      <c r="AA1794">
        <v>0</v>
      </c>
      <c r="AB1794">
        <v>39.61</v>
      </c>
      <c r="AC1794">
        <v>60.06</v>
      </c>
      <c r="AD1794" t="s">
        <v>85</v>
      </c>
      <c r="AE1794" t="s">
        <v>42</v>
      </c>
      <c r="AF1794" t="s">
        <v>42</v>
      </c>
      <c r="AG1794">
        <f t="shared" si="54"/>
        <v>0</v>
      </c>
      <c r="AH1794" t="str" cm="1">
        <f t="array" ref="AH1794">_xlfn.IFS(
X1794&lt;=20, "&lt;20",
AND(X1794&gt;=20, X1794&lt;50), "20-50",
AND(X1794&gt;=50, X1794&lt;100), "50-100",
X1794&gt;=100, "&gt;100"
)</f>
        <v>20-50</v>
      </c>
      <c r="AI1794">
        <f t="shared" si="55"/>
        <v>1</v>
      </c>
      <c r="AJ1794" t="str" cm="1">
        <f t="array" ref="AJ1794">_xlfn.IFS(
C1794&lt;=20, "&lt;20",
AND(C1794&gt;=20, C1794&lt;35), "20-35",
AND(C1794&gt;=35, C1794&lt;50), "35-50",
C1794&gt;=50, "50-100"
)</f>
        <v>35-50</v>
      </c>
      <c r="AK1794" t="str" cm="1">
        <f t="array" ref="AK1794">_xlfn.IFS(
G1794&lt;6, "&lt;6",
AND(G1794&gt;=6, G1794&lt;12), "6-12",
AND(G1794&gt;=12, G1794&lt;18), "12-18",  AND(G1794&gt;=18, G1794&lt;24), "18-24", G1794&gt;=24, "24-36")</f>
        <v>12-18</v>
      </c>
    </row>
    <row r="1795" spans="1:37" x14ac:dyDescent="0.3">
      <c r="A1795" t="s">
        <v>1895</v>
      </c>
      <c r="B1795" t="s">
        <v>44</v>
      </c>
      <c r="C1795">
        <v>63</v>
      </c>
      <c r="D1795" t="s">
        <v>37</v>
      </c>
      <c r="E1795" t="s">
        <v>61</v>
      </c>
      <c r="F1795">
        <v>13</v>
      </c>
      <c r="G1795">
        <v>16</v>
      </c>
      <c r="H1795" t="s">
        <v>70</v>
      </c>
      <c r="I1795" t="s">
        <v>37</v>
      </c>
      <c r="J1795" t="s">
        <v>34</v>
      </c>
      <c r="K1795" t="s">
        <v>37</v>
      </c>
      <c r="L1795" t="s">
        <v>50</v>
      </c>
      <c r="M1795" t="s">
        <v>34</v>
      </c>
      <c r="N1795" t="s">
        <v>34</v>
      </c>
      <c r="O1795" t="s">
        <v>37</v>
      </c>
      <c r="P1795" t="s">
        <v>37</v>
      </c>
      <c r="Q1795" t="s">
        <v>37</v>
      </c>
      <c r="R1795" t="s">
        <v>37</v>
      </c>
      <c r="S1795" t="s">
        <v>37</v>
      </c>
      <c r="T1795" t="s">
        <v>37</v>
      </c>
      <c r="U1795" t="s">
        <v>46</v>
      </c>
      <c r="V1795" t="s">
        <v>37</v>
      </c>
      <c r="W1795" t="s">
        <v>40</v>
      </c>
      <c r="X1795">
        <v>100.05</v>
      </c>
      <c r="Y1795">
        <v>4834</v>
      </c>
      <c r="Z1795">
        <v>37.450000000000003</v>
      </c>
      <c r="AA1795">
        <v>0</v>
      </c>
      <c r="AB1795">
        <v>48.96</v>
      </c>
      <c r="AC1795">
        <v>4845.51</v>
      </c>
      <c r="AD1795" t="s">
        <v>41</v>
      </c>
      <c r="AE1795" t="s">
        <v>42</v>
      </c>
      <c r="AF1795" t="s">
        <v>42</v>
      </c>
      <c r="AG1795">
        <f t="shared" ref="AG1795:AG1858" si="56">IF(AD1795="Churned", 1,0)</f>
        <v>0</v>
      </c>
      <c r="AH1795" t="str" cm="1">
        <f t="array" ref="AH1795">_xlfn.IFS(
X1795&lt;=20, "&lt;20",
AND(X1795&gt;=20, X1795&lt;50), "20-50",
AND(X1795&gt;=50, X1795&lt;100), "50-100",
X1795&gt;=100, "&gt;100"
)</f>
        <v>&gt;100</v>
      </c>
      <c r="AI1795">
        <f t="shared" ref="AI1795:AI1858" si="57">IF(AD1795="Joined", 1, 0)</f>
        <v>0</v>
      </c>
      <c r="AJ1795" t="str" cm="1">
        <f t="array" ref="AJ1795">_xlfn.IFS(
C1795&lt;=20, "&lt;20",
AND(C1795&gt;=20, C1795&lt;35), "20-35",
AND(C1795&gt;=35, C1795&lt;50), "35-50",
C1795&gt;=50, "50-100"
)</f>
        <v>50-100</v>
      </c>
      <c r="AK1795" t="str" cm="1">
        <f t="array" ref="AK1795">_xlfn.IFS(
G1795&lt;6, "&lt;6",
AND(G1795&gt;=6, G1795&lt;12), "6-12",
AND(G1795&gt;=12, G1795&lt;18), "12-18",  AND(G1795&gt;=18, G1795&lt;24), "18-24", G1795&gt;=24, "24-36")</f>
        <v>12-18</v>
      </c>
    </row>
    <row r="1796" spans="1:37" x14ac:dyDescent="0.3">
      <c r="A1796" t="s">
        <v>1896</v>
      </c>
      <c r="B1796" t="s">
        <v>33</v>
      </c>
      <c r="C1796">
        <v>37</v>
      </c>
      <c r="D1796" t="s">
        <v>37</v>
      </c>
      <c r="E1796" t="s">
        <v>136</v>
      </c>
      <c r="F1796">
        <v>0</v>
      </c>
      <c r="G1796">
        <v>4</v>
      </c>
      <c r="H1796" t="s">
        <v>36</v>
      </c>
      <c r="I1796" t="s">
        <v>37</v>
      </c>
      <c r="J1796" t="s">
        <v>37</v>
      </c>
      <c r="K1796" t="s">
        <v>37</v>
      </c>
      <c r="L1796" t="s">
        <v>50</v>
      </c>
      <c r="M1796" t="s">
        <v>37</v>
      </c>
      <c r="N1796" t="s">
        <v>34</v>
      </c>
      <c r="O1796" t="s">
        <v>34</v>
      </c>
      <c r="P1796" t="s">
        <v>34</v>
      </c>
      <c r="Q1796" t="s">
        <v>34</v>
      </c>
      <c r="R1796" t="s">
        <v>34</v>
      </c>
      <c r="S1796" t="s">
        <v>34</v>
      </c>
      <c r="T1796" t="s">
        <v>37</v>
      </c>
      <c r="U1796" t="s">
        <v>46</v>
      </c>
      <c r="V1796" t="s">
        <v>37</v>
      </c>
      <c r="W1796" t="s">
        <v>40</v>
      </c>
      <c r="X1796">
        <v>81.3</v>
      </c>
      <c r="Y1796">
        <v>3190.65</v>
      </c>
      <c r="Z1796">
        <v>0</v>
      </c>
      <c r="AA1796">
        <v>0</v>
      </c>
      <c r="AB1796">
        <v>321.02999999999997</v>
      </c>
      <c r="AC1796">
        <v>3511.68</v>
      </c>
      <c r="AD1796" t="s">
        <v>41</v>
      </c>
      <c r="AE1796" t="s">
        <v>42</v>
      </c>
      <c r="AF1796" t="s">
        <v>42</v>
      </c>
      <c r="AG1796">
        <f t="shared" si="56"/>
        <v>0</v>
      </c>
      <c r="AH1796" t="str" cm="1">
        <f t="array" ref="AH1796">_xlfn.IFS(
X1796&lt;=20, "&lt;20",
AND(X1796&gt;=20, X1796&lt;50), "20-50",
AND(X1796&gt;=50, X1796&lt;100), "50-100",
X1796&gt;=100, "&gt;100"
)</f>
        <v>50-100</v>
      </c>
      <c r="AI1796">
        <f t="shared" si="57"/>
        <v>0</v>
      </c>
      <c r="AJ1796" t="str" cm="1">
        <f t="array" ref="AJ1796">_xlfn.IFS(
C1796&lt;=20, "&lt;20",
AND(C1796&gt;=20, C1796&lt;35), "20-35",
AND(C1796&gt;=35, C1796&lt;50), "35-50",
C1796&gt;=50, "50-100"
)</f>
        <v>35-50</v>
      </c>
      <c r="AK1796" t="str" cm="1">
        <f t="array" ref="AK1796">_xlfn.IFS(
G1796&lt;6, "&lt;6",
AND(G1796&gt;=6, G1796&lt;12), "6-12",
AND(G1796&gt;=12, G1796&lt;18), "12-18",  AND(G1796&gt;=18, G1796&lt;24), "18-24", G1796&gt;=24, "24-36")</f>
        <v>&lt;6</v>
      </c>
    </row>
    <row r="1797" spans="1:37" x14ac:dyDescent="0.3">
      <c r="A1797" t="s">
        <v>1897</v>
      </c>
      <c r="B1797" t="s">
        <v>33</v>
      </c>
      <c r="C1797">
        <v>43</v>
      </c>
      <c r="D1797" t="s">
        <v>34</v>
      </c>
      <c r="E1797" t="s">
        <v>61</v>
      </c>
      <c r="F1797">
        <v>9</v>
      </c>
      <c r="G1797">
        <v>2</v>
      </c>
      <c r="H1797" t="s">
        <v>49</v>
      </c>
      <c r="I1797" t="s">
        <v>34</v>
      </c>
      <c r="J1797" t="s">
        <v>34</v>
      </c>
      <c r="K1797" t="s">
        <v>37</v>
      </c>
      <c r="L1797" t="s">
        <v>72</v>
      </c>
      <c r="M1797" t="s">
        <v>34</v>
      </c>
      <c r="N1797" t="s">
        <v>34</v>
      </c>
      <c r="O1797" t="s">
        <v>34</v>
      </c>
      <c r="P1797" t="s">
        <v>34</v>
      </c>
      <c r="Q1797" t="s">
        <v>34</v>
      </c>
      <c r="R1797" t="s">
        <v>34</v>
      </c>
      <c r="S1797" t="s">
        <v>34</v>
      </c>
      <c r="T1797" t="s">
        <v>37</v>
      </c>
      <c r="U1797" t="s">
        <v>46</v>
      </c>
      <c r="V1797" t="s">
        <v>37</v>
      </c>
      <c r="W1797" t="s">
        <v>51</v>
      </c>
      <c r="X1797">
        <v>25.15</v>
      </c>
      <c r="Y1797">
        <v>25.15</v>
      </c>
      <c r="Z1797">
        <v>0</v>
      </c>
      <c r="AA1797">
        <v>0</v>
      </c>
      <c r="AB1797">
        <v>0</v>
      </c>
      <c r="AC1797">
        <v>25.15</v>
      </c>
      <c r="AD1797" t="s">
        <v>52</v>
      </c>
      <c r="AE1797" t="s">
        <v>53</v>
      </c>
      <c r="AF1797" t="s">
        <v>54</v>
      </c>
      <c r="AG1797">
        <f t="shared" si="56"/>
        <v>1</v>
      </c>
      <c r="AH1797" t="str" cm="1">
        <f t="array" ref="AH1797">_xlfn.IFS(
X1797&lt;=20, "&lt;20",
AND(X1797&gt;=20, X1797&lt;50), "20-50",
AND(X1797&gt;=50, X1797&lt;100), "50-100",
X1797&gt;=100, "&gt;100"
)</f>
        <v>20-50</v>
      </c>
      <c r="AI1797">
        <f t="shared" si="57"/>
        <v>0</v>
      </c>
      <c r="AJ1797" t="str" cm="1">
        <f t="array" ref="AJ1797">_xlfn.IFS(
C1797&lt;=20, "&lt;20",
AND(C1797&gt;=20, C1797&lt;35), "20-35",
AND(C1797&gt;=35, C1797&lt;50), "35-50",
C1797&gt;=50, "50-100"
)</f>
        <v>35-50</v>
      </c>
      <c r="AK1797" t="str" cm="1">
        <f t="array" ref="AK1797">_xlfn.IFS(
G1797&lt;6, "&lt;6",
AND(G1797&gt;=6, G1797&lt;12), "6-12",
AND(G1797&gt;=12, G1797&lt;18), "12-18",  AND(G1797&gt;=18, G1797&lt;24), "18-24", G1797&gt;=24, "24-36")</f>
        <v>&lt;6</v>
      </c>
    </row>
    <row r="1798" spans="1:37" x14ac:dyDescent="0.3">
      <c r="A1798" t="s">
        <v>1898</v>
      </c>
      <c r="B1798" t="s">
        <v>44</v>
      </c>
      <c r="C1798">
        <v>58</v>
      </c>
      <c r="D1798" t="s">
        <v>37</v>
      </c>
      <c r="E1798" t="s">
        <v>164</v>
      </c>
      <c r="F1798">
        <v>15</v>
      </c>
      <c r="G1798">
        <v>12</v>
      </c>
      <c r="H1798" t="s">
        <v>36</v>
      </c>
      <c r="I1798" t="s">
        <v>37</v>
      </c>
      <c r="J1798" t="s">
        <v>34</v>
      </c>
      <c r="K1798" t="s">
        <v>37</v>
      </c>
      <c r="L1798" t="s">
        <v>50</v>
      </c>
      <c r="M1798" t="s">
        <v>34</v>
      </c>
      <c r="N1798" t="s">
        <v>34</v>
      </c>
      <c r="O1798" t="s">
        <v>34</v>
      </c>
      <c r="P1798" t="s">
        <v>34</v>
      </c>
      <c r="Q1798" t="s">
        <v>37</v>
      </c>
      <c r="R1798" t="s">
        <v>37</v>
      </c>
      <c r="S1798" t="s">
        <v>37</v>
      </c>
      <c r="T1798" t="s">
        <v>37</v>
      </c>
      <c r="U1798" t="s">
        <v>46</v>
      </c>
      <c r="V1798" t="s">
        <v>37</v>
      </c>
      <c r="W1798" t="s">
        <v>51</v>
      </c>
      <c r="X1798">
        <v>91.1</v>
      </c>
      <c r="Y1798">
        <v>455.3</v>
      </c>
      <c r="Z1798">
        <v>0</v>
      </c>
      <c r="AA1798">
        <v>0</v>
      </c>
      <c r="AB1798">
        <v>70.86</v>
      </c>
      <c r="AC1798">
        <v>526.16</v>
      </c>
      <c r="AD1798" t="s">
        <v>52</v>
      </c>
      <c r="AE1798" t="s">
        <v>100</v>
      </c>
      <c r="AF1798" t="s">
        <v>101</v>
      </c>
      <c r="AG1798">
        <f t="shared" si="56"/>
        <v>1</v>
      </c>
      <c r="AH1798" t="str" cm="1">
        <f t="array" ref="AH1798">_xlfn.IFS(
X1798&lt;=20, "&lt;20",
AND(X1798&gt;=20, X1798&lt;50), "20-50",
AND(X1798&gt;=50, X1798&lt;100), "50-100",
X1798&gt;=100, "&gt;100"
)</f>
        <v>50-100</v>
      </c>
      <c r="AI1798">
        <f t="shared" si="57"/>
        <v>0</v>
      </c>
      <c r="AJ1798" t="str" cm="1">
        <f t="array" ref="AJ1798">_xlfn.IFS(
C1798&lt;=20, "&lt;20",
AND(C1798&gt;=20, C1798&lt;35), "20-35",
AND(C1798&gt;=35, C1798&lt;50), "35-50",
C1798&gt;=50, "50-100"
)</f>
        <v>50-100</v>
      </c>
      <c r="AK1798" t="str" cm="1">
        <f t="array" ref="AK1798">_xlfn.IFS(
G1798&lt;6, "&lt;6",
AND(G1798&gt;=6, G1798&lt;12), "6-12",
AND(G1798&gt;=12, G1798&lt;18), "12-18",  AND(G1798&gt;=18, G1798&lt;24), "18-24", G1798&gt;=24, "24-36")</f>
        <v>12-18</v>
      </c>
    </row>
    <row r="1799" spans="1:37" x14ac:dyDescent="0.3">
      <c r="A1799" t="s">
        <v>1899</v>
      </c>
      <c r="B1799" t="s">
        <v>44</v>
      </c>
      <c r="C1799">
        <v>36</v>
      </c>
      <c r="D1799" t="s">
        <v>37</v>
      </c>
      <c r="E1799" t="s">
        <v>45</v>
      </c>
      <c r="F1799">
        <v>8</v>
      </c>
      <c r="G1799">
        <v>34</v>
      </c>
      <c r="H1799" t="s">
        <v>36</v>
      </c>
      <c r="I1799" t="s">
        <v>37</v>
      </c>
      <c r="J1799" t="s">
        <v>34</v>
      </c>
      <c r="K1799" t="s">
        <v>37</v>
      </c>
      <c r="L1799" t="s">
        <v>38</v>
      </c>
      <c r="M1799" t="s">
        <v>34</v>
      </c>
      <c r="N1799" t="s">
        <v>34</v>
      </c>
      <c r="O1799" t="s">
        <v>34</v>
      </c>
      <c r="P1799" t="s">
        <v>34</v>
      </c>
      <c r="Q1799" t="s">
        <v>34</v>
      </c>
      <c r="R1799" t="s">
        <v>34</v>
      </c>
      <c r="S1799" t="s">
        <v>34</v>
      </c>
      <c r="T1799" t="s">
        <v>37</v>
      </c>
      <c r="U1799" t="s">
        <v>46</v>
      </c>
      <c r="V1799" t="s">
        <v>34</v>
      </c>
      <c r="W1799" t="s">
        <v>40</v>
      </c>
      <c r="X1799">
        <v>44.75</v>
      </c>
      <c r="Y1799">
        <v>44.75</v>
      </c>
      <c r="Z1799">
        <v>0</v>
      </c>
      <c r="AA1799">
        <v>0</v>
      </c>
      <c r="AB1799">
        <v>40.869999999999997</v>
      </c>
      <c r="AC1799">
        <v>85.62</v>
      </c>
      <c r="AD1799" t="s">
        <v>85</v>
      </c>
      <c r="AE1799" t="s">
        <v>42</v>
      </c>
      <c r="AF1799" t="s">
        <v>42</v>
      </c>
      <c r="AG1799">
        <f t="shared" si="56"/>
        <v>0</v>
      </c>
      <c r="AH1799" t="str" cm="1">
        <f t="array" ref="AH1799">_xlfn.IFS(
X1799&lt;=20, "&lt;20",
AND(X1799&gt;=20, X1799&lt;50), "20-50",
AND(X1799&gt;=50, X1799&lt;100), "50-100",
X1799&gt;=100, "&gt;100"
)</f>
        <v>20-50</v>
      </c>
      <c r="AI1799">
        <f t="shared" si="57"/>
        <v>1</v>
      </c>
      <c r="AJ1799" t="str" cm="1">
        <f t="array" ref="AJ1799">_xlfn.IFS(
C1799&lt;=20, "&lt;20",
AND(C1799&gt;=20, C1799&lt;35), "20-35",
AND(C1799&gt;=35, C1799&lt;50), "35-50",
C1799&gt;=50, "50-100"
)</f>
        <v>35-50</v>
      </c>
      <c r="AK1799" t="str" cm="1">
        <f t="array" ref="AK1799">_xlfn.IFS(
G1799&lt;6, "&lt;6",
AND(G1799&gt;=6, G1799&lt;12), "6-12",
AND(G1799&gt;=12, G1799&lt;18), "12-18",  AND(G1799&gt;=18, G1799&lt;24), "18-24", G1799&gt;=24, "24-36")</f>
        <v>24-36</v>
      </c>
    </row>
    <row r="1800" spans="1:37" x14ac:dyDescent="0.3">
      <c r="A1800" t="s">
        <v>1900</v>
      </c>
      <c r="B1800" t="s">
        <v>44</v>
      </c>
      <c r="C1800">
        <v>29</v>
      </c>
      <c r="D1800" t="s">
        <v>37</v>
      </c>
      <c r="E1800" t="s">
        <v>74</v>
      </c>
      <c r="F1800">
        <v>0</v>
      </c>
      <c r="G1800">
        <v>6</v>
      </c>
      <c r="H1800" t="s">
        <v>110</v>
      </c>
      <c r="I1800" t="s">
        <v>37</v>
      </c>
      <c r="J1800" t="s">
        <v>37</v>
      </c>
      <c r="K1800" t="s">
        <v>37</v>
      </c>
      <c r="L1800" t="s">
        <v>50</v>
      </c>
      <c r="M1800" t="s">
        <v>34</v>
      </c>
      <c r="N1800" t="s">
        <v>37</v>
      </c>
      <c r="O1800" t="s">
        <v>34</v>
      </c>
      <c r="P1800" t="s">
        <v>34</v>
      </c>
      <c r="Q1800" t="s">
        <v>37</v>
      </c>
      <c r="R1800" t="s">
        <v>34</v>
      </c>
      <c r="S1800" t="s">
        <v>34</v>
      </c>
      <c r="T1800" t="s">
        <v>37</v>
      </c>
      <c r="U1800" t="s">
        <v>46</v>
      </c>
      <c r="V1800" t="s">
        <v>37</v>
      </c>
      <c r="W1800" t="s">
        <v>51</v>
      </c>
      <c r="X1800">
        <v>88.8</v>
      </c>
      <c r="Y1800">
        <v>3340.55</v>
      </c>
      <c r="Z1800">
        <v>0</v>
      </c>
      <c r="AA1800">
        <v>0</v>
      </c>
      <c r="AB1800">
        <v>39.96</v>
      </c>
      <c r="AC1800">
        <v>3380.51</v>
      </c>
      <c r="AD1800" t="s">
        <v>41</v>
      </c>
      <c r="AE1800" t="s">
        <v>42</v>
      </c>
      <c r="AF1800" t="s">
        <v>42</v>
      </c>
      <c r="AG1800">
        <f t="shared" si="56"/>
        <v>0</v>
      </c>
      <c r="AH1800" t="str" cm="1">
        <f t="array" ref="AH1800">_xlfn.IFS(
X1800&lt;=20, "&lt;20",
AND(X1800&gt;=20, X1800&lt;50), "20-50",
AND(X1800&gt;=50, X1800&lt;100), "50-100",
X1800&gt;=100, "&gt;100"
)</f>
        <v>50-100</v>
      </c>
      <c r="AI1800">
        <f t="shared" si="57"/>
        <v>0</v>
      </c>
      <c r="AJ1800" t="str" cm="1">
        <f t="array" ref="AJ1800">_xlfn.IFS(
C1800&lt;=20, "&lt;20",
AND(C1800&gt;=20, C1800&lt;35), "20-35",
AND(C1800&gt;=35, C1800&lt;50), "35-50",
C1800&gt;=50, "50-100"
)</f>
        <v>20-35</v>
      </c>
      <c r="AK1800" t="str" cm="1">
        <f t="array" ref="AK1800">_xlfn.IFS(
G1800&lt;6, "&lt;6",
AND(G1800&gt;=6, G1800&lt;12), "6-12",
AND(G1800&gt;=12, G1800&lt;18), "12-18",  AND(G1800&gt;=18, G1800&lt;24), "18-24", G1800&gt;=24, "24-36")</f>
        <v>6-12</v>
      </c>
    </row>
    <row r="1801" spans="1:37" x14ac:dyDescent="0.3">
      <c r="A1801" t="s">
        <v>1901</v>
      </c>
      <c r="B1801" t="s">
        <v>44</v>
      </c>
      <c r="C1801">
        <v>69</v>
      </c>
      <c r="D1801" t="s">
        <v>34</v>
      </c>
      <c r="E1801" t="s">
        <v>114</v>
      </c>
      <c r="F1801">
        <v>13</v>
      </c>
      <c r="G1801">
        <v>30</v>
      </c>
      <c r="H1801" t="s">
        <v>36</v>
      </c>
      <c r="I1801" t="s">
        <v>37</v>
      </c>
      <c r="J1801" t="s">
        <v>37</v>
      </c>
      <c r="K1801" t="s">
        <v>37</v>
      </c>
      <c r="L1801" t="s">
        <v>50</v>
      </c>
      <c r="M1801" t="s">
        <v>37</v>
      </c>
      <c r="N1801" t="s">
        <v>37</v>
      </c>
      <c r="O1801" t="s">
        <v>37</v>
      </c>
      <c r="P1801" t="s">
        <v>34</v>
      </c>
      <c r="Q1801" t="s">
        <v>37</v>
      </c>
      <c r="R1801" t="s">
        <v>37</v>
      </c>
      <c r="S1801" t="s">
        <v>34</v>
      </c>
      <c r="T1801" t="s">
        <v>37</v>
      </c>
      <c r="U1801" t="s">
        <v>39</v>
      </c>
      <c r="V1801" t="s">
        <v>34</v>
      </c>
      <c r="W1801" t="s">
        <v>51</v>
      </c>
      <c r="X1801">
        <v>110.5</v>
      </c>
      <c r="Y1801">
        <v>6139.5</v>
      </c>
      <c r="Z1801">
        <v>0</v>
      </c>
      <c r="AA1801">
        <v>0</v>
      </c>
      <c r="AB1801">
        <v>2639.28</v>
      </c>
      <c r="AC1801">
        <v>8778.7800000000007</v>
      </c>
      <c r="AD1801" t="s">
        <v>41</v>
      </c>
      <c r="AE1801" t="s">
        <v>42</v>
      </c>
      <c r="AF1801" t="s">
        <v>42</v>
      </c>
      <c r="AG1801">
        <f t="shared" si="56"/>
        <v>0</v>
      </c>
      <c r="AH1801" t="str" cm="1">
        <f t="array" ref="AH1801">_xlfn.IFS(
X1801&lt;=20, "&lt;20",
AND(X1801&gt;=20, X1801&lt;50), "20-50",
AND(X1801&gt;=50, X1801&lt;100), "50-100",
X1801&gt;=100, "&gt;100"
)</f>
        <v>&gt;100</v>
      </c>
      <c r="AI1801">
        <f t="shared" si="57"/>
        <v>0</v>
      </c>
      <c r="AJ1801" t="str" cm="1">
        <f t="array" ref="AJ1801">_xlfn.IFS(
C1801&lt;=20, "&lt;20",
AND(C1801&gt;=20, C1801&lt;35), "20-35",
AND(C1801&gt;=35, C1801&lt;50), "35-50",
C1801&gt;=50, "50-100"
)</f>
        <v>50-100</v>
      </c>
      <c r="AK1801" t="str" cm="1">
        <f t="array" ref="AK1801">_xlfn.IFS(
G1801&lt;6, "&lt;6",
AND(G1801&gt;=6, G1801&lt;12), "6-12",
AND(G1801&gt;=12, G1801&lt;18), "12-18",  AND(G1801&gt;=18, G1801&lt;24), "18-24", G1801&gt;=24, "24-36")</f>
        <v>24-36</v>
      </c>
    </row>
    <row r="1802" spans="1:37" x14ac:dyDescent="0.3">
      <c r="A1802" t="s">
        <v>1902</v>
      </c>
      <c r="B1802" t="s">
        <v>44</v>
      </c>
      <c r="C1802">
        <v>24</v>
      </c>
      <c r="D1802" t="s">
        <v>34</v>
      </c>
      <c r="E1802" t="s">
        <v>164</v>
      </c>
      <c r="F1802">
        <v>15</v>
      </c>
      <c r="G1802">
        <v>6</v>
      </c>
      <c r="H1802" t="s">
        <v>49</v>
      </c>
      <c r="I1802" t="s">
        <v>37</v>
      </c>
      <c r="J1802" t="s">
        <v>34</v>
      </c>
      <c r="K1802" t="s">
        <v>34</v>
      </c>
      <c r="L1802" t="s">
        <v>34</v>
      </c>
      <c r="M1802" t="s">
        <v>34</v>
      </c>
      <c r="N1802" t="s">
        <v>34</v>
      </c>
      <c r="O1802" t="s">
        <v>34</v>
      </c>
      <c r="P1802" t="s">
        <v>34</v>
      </c>
      <c r="Q1802" t="s">
        <v>34</v>
      </c>
      <c r="R1802" t="s">
        <v>34</v>
      </c>
      <c r="S1802" t="s">
        <v>34</v>
      </c>
      <c r="T1802" t="s">
        <v>34</v>
      </c>
      <c r="U1802" t="s">
        <v>39</v>
      </c>
      <c r="V1802" t="s">
        <v>34</v>
      </c>
      <c r="W1802" t="s">
        <v>40</v>
      </c>
      <c r="X1802">
        <v>19.899999999999999</v>
      </c>
      <c r="Y1802">
        <v>173.15</v>
      </c>
      <c r="Z1802">
        <v>0</v>
      </c>
      <c r="AA1802">
        <v>0</v>
      </c>
      <c r="AB1802">
        <v>113.4</v>
      </c>
      <c r="AC1802">
        <v>286.55</v>
      </c>
      <c r="AD1802" t="s">
        <v>41</v>
      </c>
      <c r="AE1802" t="s">
        <v>42</v>
      </c>
      <c r="AF1802" t="s">
        <v>42</v>
      </c>
      <c r="AG1802">
        <f t="shared" si="56"/>
        <v>0</v>
      </c>
      <c r="AH1802" t="str" cm="1">
        <f t="array" ref="AH1802">_xlfn.IFS(
X1802&lt;=20, "&lt;20",
AND(X1802&gt;=20, X1802&lt;50), "20-50",
AND(X1802&gt;=50, X1802&lt;100), "50-100",
X1802&gt;=100, "&gt;100"
)</f>
        <v>&lt;20</v>
      </c>
      <c r="AI1802">
        <f t="shared" si="57"/>
        <v>0</v>
      </c>
      <c r="AJ1802" t="str" cm="1">
        <f t="array" ref="AJ1802">_xlfn.IFS(
C1802&lt;=20, "&lt;20",
AND(C1802&gt;=20, C1802&lt;35), "20-35",
AND(C1802&gt;=35, C1802&lt;50), "35-50",
C1802&gt;=50, "50-100"
)</f>
        <v>20-35</v>
      </c>
      <c r="AK1802" t="str" cm="1">
        <f t="array" ref="AK1802">_xlfn.IFS(
G1802&lt;6, "&lt;6",
AND(G1802&gt;=6, G1802&lt;12), "6-12",
AND(G1802&gt;=12, G1802&lt;18), "12-18",  AND(G1802&gt;=18, G1802&lt;24), "18-24", G1802&gt;=24, "24-36")</f>
        <v>6-12</v>
      </c>
    </row>
    <row r="1803" spans="1:37" x14ac:dyDescent="0.3">
      <c r="A1803" t="s">
        <v>1903</v>
      </c>
      <c r="B1803" t="s">
        <v>44</v>
      </c>
      <c r="C1803">
        <v>28</v>
      </c>
      <c r="D1803" t="s">
        <v>37</v>
      </c>
      <c r="E1803" t="s">
        <v>87</v>
      </c>
      <c r="F1803">
        <v>2</v>
      </c>
      <c r="G1803">
        <v>13</v>
      </c>
      <c r="H1803" t="s">
        <v>36</v>
      </c>
      <c r="I1803" t="s">
        <v>37</v>
      </c>
      <c r="J1803" t="s">
        <v>37</v>
      </c>
      <c r="K1803" t="s">
        <v>37</v>
      </c>
      <c r="L1803" t="s">
        <v>50</v>
      </c>
      <c r="M1803" t="s">
        <v>34</v>
      </c>
      <c r="N1803" t="s">
        <v>37</v>
      </c>
      <c r="O1803" t="s">
        <v>34</v>
      </c>
      <c r="P1803" t="s">
        <v>34</v>
      </c>
      <c r="Q1803" t="s">
        <v>34</v>
      </c>
      <c r="R1803" t="s">
        <v>34</v>
      </c>
      <c r="S1803" t="s">
        <v>34</v>
      </c>
      <c r="T1803" t="s">
        <v>37</v>
      </c>
      <c r="U1803" t="s">
        <v>46</v>
      </c>
      <c r="V1803" t="s">
        <v>37</v>
      </c>
      <c r="W1803" t="s">
        <v>40</v>
      </c>
      <c r="X1803">
        <v>80.3</v>
      </c>
      <c r="Y1803">
        <v>324.2</v>
      </c>
      <c r="Z1803">
        <v>0</v>
      </c>
      <c r="AA1803">
        <v>0</v>
      </c>
      <c r="AB1803">
        <v>154.96</v>
      </c>
      <c r="AC1803">
        <v>479.16</v>
      </c>
      <c r="AD1803" t="s">
        <v>41</v>
      </c>
      <c r="AE1803" t="s">
        <v>42</v>
      </c>
      <c r="AF1803" t="s">
        <v>42</v>
      </c>
      <c r="AG1803">
        <f t="shared" si="56"/>
        <v>0</v>
      </c>
      <c r="AH1803" t="str" cm="1">
        <f t="array" ref="AH1803">_xlfn.IFS(
X1803&lt;=20, "&lt;20",
AND(X1803&gt;=20, X1803&lt;50), "20-50",
AND(X1803&gt;=50, X1803&lt;100), "50-100",
X1803&gt;=100, "&gt;100"
)</f>
        <v>50-100</v>
      </c>
      <c r="AI1803">
        <f t="shared" si="57"/>
        <v>0</v>
      </c>
      <c r="AJ1803" t="str" cm="1">
        <f t="array" ref="AJ1803">_xlfn.IFS(
C1803&lt;=20, "&lt;20",
AND(C1803&gt;=20, C1803&lt;35), "20-35",
AND(C1803&gt;=35, C1803&lt;50), "35-50",
C1803&gt;=50, "50-100"
)</f>
        <v>20-35</v>
      </c>
      <c r="AK1803" t="str" cm="1">
        <f t="array" ref="AK1803">_xlfn.IFS(
G1803&lt;6, "&lt;6",
AND(G1803&gt;=6, G1803&lt;12), "6-12",
AND(G1803&gt;=12, G1803&lt;18), "12-18",  AND(G1803&gt;=18, G1803&lt;24), "18-24", G1803&gt;=24, "24-36")</f>
        <v>12-18</v>
      </c>
    </row>
    <row r="1804" spans="1:37" x14ac:dyDescent="0.3">
      <c r="A1804" t="s">
        <v>1904</v>
      </c>
      <c r="B1804" t="s">
        <v>33</v>
      </c>
      <c r="C1804">
        <v>76</v>
      </c>
      <c r="D1804" t="s">
        <v>34</v>
      </c>
      <c r="E1804" t="s">
        <v>164</v>
      </c>
      <c r="F1804">
        <v>9</v>
      </c>
      <c r="G1804">
        <v>3</v>
      </c>
      <c r="H1804" t="s">
        <v>66</v>
      </c>
      <c r="I1804" t="s">
        <v>37</v>
      </c>
      <c r="J1804" t="s">
        <v>37</v>
      </c>
      <c r="K1804" t="s">
        <v>37</v>
      </c>
      <c r="L1804" t="s">
        <v>50</v>
      </c>
      <c r="M1804" t="s">
        <v>34</v>
      </c>
      <c r="N1804" t="s">
        <v>37</v>
      </c>
      <c r="O1804" t="s">
        <v>34</v>
      </c>
      <c r="P1804" t="s">
        <v>34</v>
      </c>
      <c r="Q1804" t="s">
        <v>37</v>
      </c>
      <c r="R1804" t="s">
        <v>37</v>
      </c>
      <c r="S1804" t="s">
        <v>34</v>
      </c>
      <c r="T1804" t="s">
        <v>37</v>
      </c>
      <c r="U1804" t="s">
        <v>67</v>
      </c>
      <c r="V1804" t="s">
        <v>37</v>
      </c>
      <c r="W1804" t="s">
        <v>40</v>
      </c>
      <c r="X1804">
        <v>99.65</v>
      </c>
      <c r="Y1804">
        <v>6951.15</v>
      </c>
      <c r="Z1804">
        <v>3.33</v>
      </c>
      <c r="AA1804">
        <v>0</v>
      </c>
      <c r="AB1804">
        <v>2439.56</v>
      </c>
      <c r="AC1804">
        <v>9387.3799999999992</v>
      </c>
      <c r="AD1804" t="s">
        <v>41</v>
      </c>
      <c r="AE1804" t="s">
        <v>42</v>
      </c>
      <c r="AF1804" t="s">
        <v>42</v>
      </c>
      <c r="AG1804">
        <f t="shared" si="56"/>
        <v>0</v>
      </c>
      <c r="AH1804" t="str" cm="1">
        <f t="array" ref="AH1804">_xlfn.IFS(
X1804&lt;=20, "&lt;20",
AND(X1804&gt;=20, X1804&lt;50), "20-50",
AND(X1804&gt;=50, X1804&lt;100), "50-100",
X1804&gt;=100, "&gt;100"
)</f>
        <v>50-100</v>
      </c>
      <c r="AI1804">
        <f t="shared" si="57"/>
        <v>0</v>
      </c>
      <c r="AJ1804" t="str" cm="1">
        <f t="array" ref="AJ1804">_xlfn.IFS(
C1804&lt;=20, "&lt;20",
AND(C1804&gt;=20, C1804&lt;35), "20-35",
AND(C1804&gt;=35, C1804&lt;50), "35-50",
C1804&gt;=50, "50-100"
)</f>
        <v>50-100</v>
      </c>
      <c r="AK1804" t="str" cm="1">
        <f t="array" ref="AK1804">_xlfn.IFS(
G1804&lt;6, "&lt;6",
AND(G1804&gt;=6, G1804&lt;12), "6-12",
AND(G1804&gt;=12, G1804&lt;18), "12-18",  AND(G1804&gt;=18, G1804&lt;24), "18-24", G1804&gt;=24, "24-36")</f>
        <v>&lt;6</v>
      </c>
    </row>
    <row r="1805" spans="1:37" x14ac:dyDescent="0.3">
      <c r="A1805" t="s">
        <v>1905</v>
      </c>
      <c r="B1805" t="s">
        <v>44</v>
      </c>
      <c r="C1805">
        <v>78</v>
      </c>
      <c r="D1805" t="s">
        <v>37</v>
      </c>
      <c r="E1805" t="s">
        <v>158</v>
      </c>
      <c r="F1805">
        <v>10</v>
      </c>
      <c r="G1805">
        <v>23</v>
      </c>
      <c r="H1805" t="s">
        <v>36</v>
      </c>
      <c r="I1805" t="s">
        <v>37</v>
      </c>
      <c r="J1805" t="s">
        <v>37</v>
      </c>
      <c r="K1805" t="s">
        <v>37</v>
      </c>
      <c r="L1805" t="s">
        <v>50</v>
      </c>
      <c r="M1805" t="s">
        <v>34</v>
      </c>
      <c r="N1805" t="s">
        <v>37</v>
      </c>
      <c r="O1805" t="s">
        <v>34</v>
      </c>
      <c r="P1805" t="s">
        <v>34</v>
      </c>
      <c r="Q1805" t="s">
        <v>37</v>
      </c>
      <c r="R1805" t="s">
        <v>37</v>
      </c>
      <c r="S1805" t="s">
        <v>34</v>
      </c>
      <c r="T1805" t="s">
        <v>37</v>
      </c>
      <c r="U1805" t="s">
        <v>67</v>
      </c>
      <c r="V1805" t="s">
        <v>37</v>
      </c>
      <c r="W1805" t="s">
        <v>51</v>
      </c>
      <c r="X1805">
        <v>98.9</v>
      </c>
      <c r="Y1805">
        <v>5780.7</v>
      </c>
      <c r="Z1805">
        <v>0</v>
      </c>
      <c r="AA1805">
        <v>0</v>
      </c>
      <c r="AB1805">
        <v>1804.38</v>
      </c>
      <c r="AC1805">
        <v>7585.08</v>
      </c>
      <c r="AD1805" t="s">
        <v>41</v>
      </c>
      <c r="AE1805" t="s">
        <v>42</v>
      </c>
      <c r="AF1805" t="s">
        <v>42</v>
      </c>
      <c r="AG1805">
        <f t="shared" si="56"/>
        <v>0</v>
      </c>
      <c r="AH1805" t="str" cm="1">
        <f t="array" ref="AH1805">_xlfn.IFS(
X1805&lt;=20, "&lt;20",
AND(X1805&gt;=20, X1805&lt;50), "20-50",
AND(X1805&gt;=50, X1805&lt;100), "50-100",
X1805&gt;=100, "&gt;100"
)</f>
        <v>50-100</v>
      </c>
      <c r="AI1805">
        <f t="shared" si="57"/>
        <v>0</v>
      </c>
      <c r="AJ1805" t="str" cm="1">
        <f t="array" ref="AJ1805">_xlfn.IFS(
C1805&lt;=20, "&lt;20",
AND(C1805&gt;=20, C1805&lt;35), "20-35",
AND(C1805&gt;=35, C1805&lt;50), "35-50",
C1805&gt;=50, "50-100"
)</f>
        <v>50-100</v>
      </c>
      <c r="AK1805" t="str" cm="1">
        <f t="array" ref="AK1805">_xlfn.IFS(
G1805&lt;6, "&lt;6",
AND(G1805&gt;=6, G1805&lt;12), "6-12",
AND(G1805&gt;=12, G1805&lt;18), "12-18",  AND(G1805&gt;=18, G1805&lt;24), "18-24", G1805&gt;=24, "24-36")</f>
        <v>18-24</v>
      </c>
    </row>
    <row r="1806" spans="1:37" x14ac:dyDescent="0.3">
      <c r="A1806" t="s">
        <v>1906</v>
      </c>
      <c r="B1806" t="s">
        <v>33</v>
      </c>
      <c r="C1806">
        <v>67</v>
      </c>
      <c r="D1806" t="s">
        <v>37</v>
      </c>
      <c r="E1806" t="s">
        <v>164</v>
      </c>
      <c r="F1806">
        <v>15</v>
      </c>
      <c r="G1806">
        <v>26</v>
      </c>
      <c r="H1806" t="s">
        <v>36</v>
      </c>
      <c r="I1806" t="s">
        <v>37</v>
      </c>
      <c r="J1806" t="s">
        <v>34</v>
      </c>
      <c r="K1806" t="s">
        <v>34</v>
      </c>
      <c r="L1806" t="s">
        <v>34</v>
      </c>
      <c r="M1806" t="s">
        <v>34</v>
      </c>
      <c r="N1806" t="s">
        <v>34</v>
      </c>
      <c r="O1806" t="s">
        <v>34</v>
      </c>
      <c r="P1806" t="s">
        <v>34</v>
      </c>
      <c r="Q1806" t="s">
        <v>34</v>
      </c>
      <c r="R1806" t="s">
        <v>34</v>
      </c>
      <c r="S1806" t="s">
        <v>34</v>
      </c>
      <c r="T1806" t="s">
        <v>34</v>
      </c>
      <c r="U1806" t="s">
        <v>67</v>
      </c>
      <c r="V1806" t="s">
        <v>34</v>
      </c>
      <c r="W1806" t="s">
        <v>51</v>
      </c>
      <c r="X1806">
        <v>19.649999999999999</v>
      </c>
      <c r="Y1806">
        <v>978</v>
      </c>
      <c r="Z1806">
        <v>0</v>
      </c>
      <c r="AA1806">
        <v>0</v>
      </c>
      <c r="AB1806">
        <v>1228.01</v>
      </c>
      <c r="AC1806">
        <v>2206.0100000000002</v>
      </c>
      <c r="AD1806" t="s">
        <v>41</v>
      </c>
      <c r="AE1806" t="s">
        <v>42</v>
      </c>
      <c r="AF1806" t="s">
        <v>42</v>
      </c>
      <c r="AG1806">
        <f t="shared" si="56"/>
        <v>0</v>
      </c>
      <c r="AH1806" t="str" cm="1">
        <f t="array" ref="AH1806">_xlfn.IFS(
X1806&lt;=20, "&lt;20",
AND(X1806&gt;=20, X1806&lt;50), "20-50",
AND(X1806&gt;=50, X1806&lt;100), "50-100",
X1806&gt;=100, "&gt;100"
)</f>
        <v>&lt;20</v>
      </c>
      <c r="AI1806">
        <f t="shared" si="57"/>
        <v>0</v>
      </c>
      <c r="AJ1806" t="str" cm="1">
        <f t="array" ref="AJ1806">_xlfn.IFS(
C1806&lt;=20, "&lt;20",
AND(C1806&gt;=20, C1806&lt;35), "20-35",
AND(C1806&gt;=35, C1806&lt;50), "35-50",
C1806&gt;=50, "50-100"
)</f>
        <v>50-100</v>
      </c>
      <c r="AK1806" t="str" cm="1">
        <f t="array" ref="AK1806">_xlfn.IFS(
G1806&lt;6, "&lt;6",
AND(G1806&gt;=6, G1806&lt;12), "6-12",
AND(G1806&gt;=12, G1806&lt;18), "12-18",  AND(G1806&gt;=18, G1806&lt;24), "18-24", G1806&gt;=24, "24-36")</f>
        <v>24-36</v>
      </c>
    </row>
    <row r="1807" spans="1:37" x14ac:dyDescent="0.3">
      <c r="A1807" t="s">
        <v>1907</v>
      </c>
      <c r="B1807" t="s">
        <v>44</v>
      </c>
      <c r="C1807">
        <v>77</v>
      </c>
      <c r="D1807" t="s">
        <v>34</v>
      </c>
      <c r="E1807" t="s">
        <v>82</v>
      </c>
      <c r="F1807">
        <v>0</v>
      </c>
      <c r="G1807">
        <v>24</v>
      </c>
      <c r="H1807" t="s">
        <v>110</v>
      </c>
      <c r="I1807" t="s">
        <v>37</v>
      </c>
      <c r="J1807" t="s">
        <v>37</v>
      </c>
      <c r="K1807" t="s">
        <v>37</v>
      </c>
      <c r="L1807" t="s">
        <v>50</v>
      </c>
      <c r="M1807" t="s">
        <v>37</v>
      </c>
      <c r="N1807" t="s">
        <v>34</v>
      </c>
      <c r="O1807" t="s">
        <v>34</v>
      </c>
      <c r="P1807" t="s">
        <v>34</v>
      </c>
      <c r="Q1807" t="s">
        <v>37</v>
      </c>
      <c r="R1807" t="s">
        <v>34</v>
      </c>
      <c r="S1807" t="s">
        <v>34</v>
      </c>
      <c r="T1807" t="s">
        <v>37</v>
      </c>
      <c r="U1807" t="s">
        <v>67</v>
      </c>
      <c r="V1807" t="s">
        <v>34</v>
      </c>
      <c r="W1807" t="s">
        <v>51</v>
      </c>
      <c r="X1807">
        <v>89.45</v>
      </c>
      <c r="Y1807">
        <v>2807.65</v>
      </c>
      <c r="Z1807">
        <v>31.58</v>
      </c>
      <c r="AA1807">
        <v>0</v>
      </c>
      <c r="AB1807">
        <v>1427.86</v>
      </c>
      <c r="AC1807">
        <v>4203.93</v>
      </c>
      <c r="AD1807" t="s">
        <v>41</v>
      </c>
      <c r="AE1807" t="s">
        <v>42</v>
      </c>
      <c r="AF1807" t="s">
        <v>42</v>
      </c>
      <c r="AG1807">
        <f t="shared" si="56"/>
        <v>0</v>
      </c>
      <c r="AH1807" t="str" cm="1">
        <f t="array" ref="AH1807">_xlfn.IFS(
X1807&lt;=20, "&lt;20",
AND(X1807&gt;=20, X1807&lt;50), "20-50",
AND(X1807&gt;=50, X1807&lt;100), "50-100",
X1807&gt;=100, "&gt;100"
)</f>
        <v>50-100</v>
      </c>
      <c r="AI1807">
        <f t="shared" si="57"/>
        <v>0</v>
      </c>
      <c r="AJ1807" t="str" cm="1">
        <f t="array" ref="AJ1807">_xlfn.IFS(
C1807&lt;=20, "&lt;20",
AND(C1807&gt;=20, C1807&lt;35), "20-35",
AND(C1807&gt;=35, C1807&lt;50), "35-50",
C1807&gt;=50, "50-100"
)</f>
        <v>50-100</v>
      </c>
      <c r="AK1807" t="str" cm="1">
        <f t="array" ref="AK1807">_xlfn.IFS(
G1807&lt;6, "&lt;6",
AND(G1807&gt;=6, G1807&lt;12), "6-12",
AND(G1807&gt;=12, G1807&lt;18), "12-18",  AND(G1807&gt;=18, G1807&lt;24), "18-24", G1807&gt;=24, "24-36")</f>
        <v>24-36</v>
      </c>
    </row>
    <row r="1808" spans="1:37" x14ac:dyDescent="0.3">
      <c r="A1808" t="s">
        <v>1908</v>
      </c>
      <c r="B1808" t="s">
        <v>33</v>
      </c>
      <c r="C1808">
        <v>27</v>
      </c>
      <c r="D1808" t="s">
        <v>34</v>
      </c>
      <c r="E1808" t="s">
        <v>74</v>
      </c>
      <c r="F1808">
        <v>4</v>
      </c>
      <c r="G1808">
        <v>27</v>
      </c>
      <c r="H1808" t="s">
        <v>36</v>
      </c>
      <c r="I1808" t="s">
        <v>37</v>
      </c>
      <c r="J1808" t="s">
        <v>34</v>
      </c>
      <c r="K1808" t="s">
        <v>34</v>
      </c>
      <c r="L1808" t="s">
        <v>34</v>
      </c>
      <c r="M1808" t="s">
        <v>34</v>
      </c>
      <c r="N1808" t="s">
        <v>34</v>
      </c>
      <c r="O1808" t="s">
        <v>34</v>
      </c>
      <c r="P1808" t="s">
        <v>34</v>
      </c>
      <c r="Q1808" t="s">
        <v>34</v>
      </c>
      <c r="R1808" t="s">
        <v>34</v>
      </c>
      <c r="S1808" t="s">
        <v>34</v>
      </c>
      <c r="T1808" t="s">
        <v>34</v>
      </c>
      <c r="U1808" t="s">
        <v>46</v>
      </c>
      <c r="V1808" t="s">
        <v>34</v>
      </c>
      <c r="W1808" t="s">
        <v>40</v>
      </c>
      <c r="X1808">
        <v>20.3</v>
      </c>
      <c r="Y1808">
        <v>20.3</v>
      </c>
      <c r="Z1808">
        <v>0</v>
      </c>
      <c r="AA1808">
        <v>0</v>
      </c>
      <c r="AB1808">
        <v>29.19</v>
      </c>
      <c r="AC1808">
        <v>49.49</v>
      </c>
      <c r="AD1808" t="s">
        <v>85</v>
      </c>
      <c r="AE1808" t="s">
        <v>42</v>
      </c>
      <c r="AF1808" t="s">
        <v>42</v>
      </c>
      <c r="AG1808">
        <f t="shared" si="56"/>
        <v>0</v>
      </c>
      <c r="AH1808" t="str" cm="1">
        <f t="array" ref="AH1808">_xlfn.IFS(
X1808&lt;=20, "&lt;20",
AND(X1808&gt;=20, X1808&lt;50), "20-50",
AND(X1808&gt;=50, X1808&lt;100), "50-100",
X1808&gt;=100, "&gt;100"
)</f>
        <v>20-50</v>
      </c>
      <c r="AI1808">
        <f t="shared" si="57"/>
        <v>1</v>
      </c>
      <c r="AJ1808" t="str" cm="1">
        <f t="array" ref="AJ1808">_xlfn.IFS(
C1808&lt;=20, "&lt;20",
AND(C1808&gt;=20, C1808&lt;35), "20-35",
AND(C1808&gt;=35, C1808&lt;50), "35-50",
C1808&gt;=50, "50-100"
)</f>
        <v>20-35</v>
      </c>
      <c r="AK1808" t="str" cm="1">
        <f t="array" ref="AK1808">_xlfn.IFS(
G1808&lt;6, "&lt;6",
AND(G1808&gt;=6, G1808&lt;12), "6-12",
AND(G1808&gt;=12, G1808&lt;18), "12-18",  AND(G1808&gt;=18, G1808&lt;24), "18-24", G1808&gt;=24, "24-36")</f>
        <v>24-36</v>
      </c>
    </row>
    <row r="1809" spans="1:37" x14ac:dyDescent="0.3">
      <c r="A1809" t="s">
        <v>1909</v>
      </c>
      <c r="B1809" t="s">
        <v>44</v>
      </c>
      <c r="C1809">
        <v>20</v>
      </c>
      <c r="D1809" t="s">
        <v>34</v>
      </c>
      <c r="E1809" t="s">
        <v>45</v>
      </c>
      <c r="F1809">
        <v>13</v>
      </c>
      <c r="G1809">
        <v>5</v>
      </c>
      <c r="H1809" t="s">
        <v>36</v>
      </c>
      <c r="I1809" t="s">
        <v>37</v>
      </c>
      <c r="J1809" t="s">
        <v>34</v>
      </c>
      <c r="K1809" t="s">
        <v>37</v>
      </c>
      <c r="L1809" t="s">
        <v>72</v>
      </c>
      <c r="M1809" t="s">
        <v>37</v>
      </c>
      <c r="N1809" t="s">
        <v>37</v>
      </c>
      <c r="O1809" t="s">
        <v>34</v>
      </c>
      <c r="P1809" t="s">
        <v>34</v>
      </c>
      <c r="Q1809" t="s">
        <v>34</v>
      </c>
      <c r="R1809" t="s">
        <v>34</v>
      </c>
      <c r="S1809" t="s">
        <v>34</v>
      </c>
      <c r="T1809" t="s">
        <v>37</v>
      </c>
      <c r="U1809" t="s">
        <v>46</v>
      </c>
      <c r="V1809" t="s">
        <v>37</v>
      </c>
      <c r="W1809" t="s">
        <v>51</v>
      </c>
      <c r="X1809">
        <v>55.7</v>
      </c>
      <c r="Y1809">
        <v>335.65</v>
      </c>
      <c r="Z1809">
        <v>0</v>
      </c>
      <c r="AA1809">
        <v>0</v>
      </c>
      <c r="AB1809">
        <v>18.96</v>
      </c>
      <c r="AC1809">
        <v>354.61</v>
      </c>
      <c r="AD1809" t="s">
        <v>41</v>
      </c>
      <c r="AE1809" t="s">
        <v>42</v>
      </c>
      <c r="AF1809" t="s">
        <v>42</v>
      </c>
      <c r="AG1809">
        <f t="shared" si="56"/>
        <v>0</v>
      </c>
      <c r="AH1809" t="str" cm="1">
        <f t="array" ref="AH1809">_xlfn.IFS(
X1809&lt;=20, "&lt;20",
AND(X1809&gt;=20, X1809&lt;50), "20-50",
AND(X1809&gt;=50, X1809&lt;100), "50-100",
X1809&gt;=100, "&gt;100"
)</f>
        <v>50-100</v>
      </c>
      <c r="AI1809">
        <f t="shared" si="57"/>
        <v>0</v>
      </c>
      <c r="AJ1809" t="str" cm="1">
        <f t="array" ref="AJ1809">_xlfn.IFS(
C1809&lt;=20, "&lt;20",
AND(C1809&gt;=20, C1809&lt;35), "20-35",
AND(C1809&gt;=35, C1809&lt;50), "35-50",
C1809&gt;=50, "50-100"
)</f>
        <v>&lt;20</v>
      </c>
      <c r="AK1809" t="str" cm="1">
        <f t="array" ref="AK1809">_xlfn.IFS(
G1809&lt;6, "&lt;6",
AND(G1809&gt;=6, G1809&lt;12), "6-12",
AND(G1809&gt;=12, G1809&lt;18), "12-18",  AND(G1809&gt;=18, G1809&lt;24), "18-24", G1809&gt;=24, "24-36")</f>
        <v>&lt;6</v>
      </c>
    </row>
    <row r="1810" spans="1:37" x14ac:dyDescent="0.3">
      <c r="A1810" t="s">
        <v>1910</v>
      </c>
      <c r="B1810" t="s">
        <v>33</v>
      </c>
      <c r="C1810">
        <v>51</v>
      </c>
      <c r="D1810" t="s">
        <v>37</v>
      </c>
      <c r="E1810" t="s">
        <v>76</v>
      </c>
      <c r="F1810">
        <v>14</v>
      </c>
      <c r="G1810">
        <v>18</v>
      </c>
      <c r="H1810" t="s">
        <v>36</v>
      </c>
      <c r="I1810" t="s">
        <v>37</v>
      </c>
      <c r="J1810" t="s">
        <v>37</v>
      </c>
      <c r="K1810" t="s">
        <v>37</v>
      </c>
      <c r="L1810" t="s">
        <v>72</v>
      </c>
      <c r="M1810" t="s">
        <v>34</v>
      </c>
      <c r="N1810" t="s">
        <v>34</v>
      </c>
      <c r="O1810" t="s">
        <v>34</v>
      </c>
      <c r="P1810" t="s">
        <v>37</v>
      </c>
      <c r="Q1810" t="s">
        <v>37</v>
      </c>
      <c r="R1810" t="s">
        <v>34</v>
      </c>
      <c r="S1810" t="s">
        <v>34</v>
      </c>
      <c r="T1810" t="s">
        <v>37</v>
      </c>
      <c r="U1810" t="s">
        <v>67</v>
      </c>
      <c r="V1810" t="s">
        <v>37</v>
      </c>
      <c r="W1810" t="s">
        <v>51</v>
      </c>
      <c r="X1810">
        <v>66.150000000000006</v>
      </c>
      <c r="Y1810">
        <v>3199</v>
      </c>
      <c r="Z1810">
        <v>0</v>
      </c>
      <c r="AA1810">
        <v>0</v>
      </c>
      <c r="AB1810">
        <v>870.73</v>
      </c>
      <c r="AC1810">
        <v>4069.73</v>
      </c>
      <c r="AD1810" t="s">
        <v>41</v>
      </c>
      <c r="AE1810" t="s">
        <v>42</v>
      </c>
      <c r="AF1810" t="s">
        <v>42</v>
      </c>
      <c r="AG1810">
        <f t="shared" si="56"/>
        <v>0</v>
      </c>
      <c r="AH1810" t="str" cm="1">
        <f t="array" ref="AH1810">_xlfn.IFS(
X1810&lt;=20, "&lt;20",
AND(X1810&gt;=20, X1810&lt;50), "20-50",
AND(X1810&gt;=50, X1810&lt;100), "50-100",
X1810&gt;=100, "&gt;100"
)</f>
        <v>50-100</v>
      </c>
      <c r="AI1810">
        <f t="shared" si="57"/>
        <v>0</v>
      </c>
      <c r="AJ1810" t="str" cm="1">
        <f t="array" ref="AJ1810">_xlfn.IFS(
C1810&lt;=20, "&lt;20",
AND(C1810&gt;=20, C1810&lt;35), "20-35",
AND(C1810&gt;=35, C1810&lt;50), "35-50",
C1810&gt;=50, "50-100"
)</f>
        <v>50-100</v>
      </c>
      <c r="AK1810" t="str" cm="1">
        <f t="array" ref="AK1810">_xlfn.IFS(
G1810&lt;6, "&lt;6",
AND(G1810&gt;=6, G1810&lt;12), "6-12",
AND(G1810&gt;=12, G1810&lt;18), "12-18",  AND(G1810&gt;=18, G1810&lt;24), "18-24", G1810&gt;=24, "24-36")</f>
        <v>18-24</v>
      </c>
    </row>
    <row r="1811" spans="1:37" x14ac:dyDescent="0.3">
      <c r="A1811" t="s">
        <v>1911</v>
      </c>
      <c r="B1811" t="s">
        <v>33</v>
      </c>
      <c r="C1811">
        <v>55</v>
      </c>
      <c r="D1811" t="s">
        <v>34</v>
      </c>
      <c r="E1811" t="s">
        <v>61</v>
      </c>
      <c r="F1811">
        <v>8</v>
      </c>
      <c r="G1811">
        <v>34</v>
      </c>
      <c r="H1811" t="s">
        <v>36</v>
      </c>
      <c r="I1811" t="s">
        <v>37</v>
      </c>
      <c r="J1811" t="s">
        <v>34</v>
      </c>
      <c r="K1811" t="s">
        <v>37</v>
      </c>
      <c r="L1811" t="s">
        <v>72</v>
      </c>
      <c r="M1811" t="s">
        <v>37</v>
      </c>
      <c r="N1811" t="s">
        <v>37</v>
      </c>
      <c r="O1811" t="s">
        <v>34</v>
      </c>
      <c r="P1811" t="s">
        <v>37</v>
      </c>
      <c r="Q1811" t="s">
        <v>34</v>
      </c>
      <c r="R1811" t="s">
        <v>34</v>
      </c>
      <c r="S1811" t="s">
        <v>34</v>
      </c>
      <c r="T1811" t="s">
        <v>34</v>
      </c>
      <c r="U1811" t="s">
        <v>39</v>
      </c>
      <c r="V1811" t="s">
        <v>34</v>
      </c>
      <c r="W1811" t="s">
        <v>51</v>
      </c>
      <c r="X1811">
        <v>58.2</v>
      </c>
      <c r="Y1811">
        <v>469.25</v>
      </c>
      <c r="Z1811">
        <v>0</v>
      </c>
      <c r="AA1811">
        <v>30</v>
      </c>
      <c r="AB1811">
        <v>140.16</v>
      </c>
      <c r="AC1811">
        <v>639.41</v>
      </c>
      <c r="AD1811" t="s">
        <v>41</v>
      </c>
      <c r="AE1811" t="s">
        <v>42</v>
      </c>
      <c r="AF1811" t="s">
        <v>42</v>
      </c>
      <c r="AG1811">
        <f t="shared" si="56"/>
        <v>0</v>
      </c>
      <c r="AH1811" t="str" cm="1">
        <f t="array" ref="AH1811">_xlfn.IFS(
X1811&lt;=20, "&lt;20",
AND(X1811&gt;=20, X1811&lt;50), "20-50",
AND(X1811&gt;=50, X1811&lt;100), "50-100",
X1811&gt;=100, "&gt;100"
)</f>
        <v>50-100</v>
      </c>
      <c r="AI1811">
        <f t="shared" si="57"/>
        <v>0</v>
      </c>
      <c r="AJ1811" t="str" cm="1">
        <f t="array" ref="AJ1811">_xlfn.IFS(
C1811&lt;=20, "&lt;20",
AND(C1811&gt;=20, C1811&lt;35), "20-35",
AND(C1811&gt;=35, C1811&lt;50), "35-50",
C1811&gt;=50, "50-100"
)</f>
        <v>50-100</v>
      </c>
      <c r="AK1811" t="str" cm="1">
        <f t="array" ref="AK1811">_xlfn.IFS(
G1811&lt;6, "&lt;6",
AND(G1811&gt;=6, G1811&lt;12), "6-12",
AND(G1811&gt;=12, G1811&lt;18), "12-18",  AND(G1811&gt;=18, G1811&lt;24), "18-24", G1811&gt;=24, "24-36")</f>
        <v>24-36</v>
      </c>
    </row>
    <row r="1812" spans="1:37" x14ac:dyDescent="0.3">
      <c r="A1812" t="s">
        <v>1912</v>
      </c>
      <c r="B1812" t="s">
        <v>33</v>
      </c>
      <c r="C1812">
        <v>67</v>
      </c>
      <c r="D1812" t="s">
        <v>34</v>
      </c>
      <c r="E1812" t="s">
        <v>82</v>
      </c>
      <c r="F1812">
        <v>2</v>
      </c>
      <c r="G1812">
        <v>16</v>
      </c>
      <c r="H1812" t="s">
        <v>36</v>
      </c>
      <c r="I1812" t="s">
        <v>37</v>
      </c>
      <c r="J1812" t="s">
        <v>34</v>
      </c>
      <c r="K1812" t="s">
        <v>34</v>
      </c>
      <c r="L1812" t="s">
        <v>34</v>
      </c>
      <c r="M1812" t="s">
        <v>34</v>
      </c>
      <c r="N1812" t="s">
        <v>34</v>
      </c>
      <c r="O1812" t="s">
        <v>34</v>
      </c>
      <c r="P1812" t="s">
        <v>34</v>
      </c>
      <c r="Q1812" t="s">
        <v>34</v>
      </c>
      <c r="R1812" t="s">
        <v>34</v>
      </c>
      <c r="S1812" t="s">
        <v>34</v>
      </c>
      <c r="T1812" t="s">
        <v>34</v>
      </c>
      <c r="U1812" t="s">
        <v>39</v>
      </c>
      <c r="V1812" t="s">
        <v>37</v>
      </c>
      <c r="W1812" t="s">
        <v>40</v>
      </c>
      <c r="X1812">
        <v>20.05</v>
      </c>
      <c r="Y1812">
        <v>417</v>
      </c>
      <c r="Z1812">
        <v>0</v>
      </c>
      <c r="AA1812">
        <v>0</v>
      </c>
      <c r="AB1812">
        <v>756.58</v>
      </c>
      <c r="AC1812">
        <v>1173.58</v>
      </c>
      <c r="AD1812" t="s">
        <v>41</v>
      </c>
      <c r="AE1812" t="s">
        <v>42</v>
      </c>
      <c r="AF1812" t="s">
        <v>42</v>
      </c>
      <c r="AG1812">
        <f t="shared" si="56"/>
        <v>0</v>
      </c>
      <c r="AH1812" t="str" cm="1">
        <f t="array" ref="AH1812">_xlfn.IFS(
X1812&lt;=20, "&lt;20",
AND(X1812&gt;=20, X1812&lt;50), "20-50",
AND(X1812&gt;=50, X1812&lt;100), "50-100",
X1812&gt;=100, "&gt;100"
)</f>
        <v>20-50</v>
      </c>
      <c r="AI1812">
        <f t="shared" si="57"/>
        <v>0</v>
      </c>
      <c r="AJ1812" t="str" cm="1">
        <f t="array" ref="AJ1812">_xlfn.IFS(
C1812&lt;=20, "&lt;20",
AND(C1812&gt;=20, C1812&lt;35), "20-35",
AND(C1812&gt;=35, C1812&lt;50), "35-50",
C1812&gt;=50, "50-100"
)</f>
        <v>50-100</v>
      </c>
      <c r="AK1812" t="str" cm="1">
        <f t="array" ref="AK1812">_xlfn.IFS(
G1812&lt;6, "&lt;6",
AND(G1812&gt;=6, G1812&lt;12), "6-12",
AND(G1812&gt;=12, G1812&lt;18), "12-18",  AND(G1812&gt;=18, G1812&lt;24), "18-24", G1812&gt;=24, "24-36")</f>
        <v>12-18</v>
      </c>
    </row>
    <row r="1813" spans="1:37" x14ac:dyDescent="0.3">
      <c r="A1813" t="s">
        <v>1913</v>
      </c>
      <c r="B1813" t="s">
        <v>44</v>
      </c>
      <c r="C1813">
        <v>40</v>
      </c>
      <c r="D1813" t="s">
        <v>34</v>
      </c>
      <c r="E1813" t="s">
        <v>109</v>
      </c>
      <c r="F1813">
        <v>10</v>
      </c>
      <c r="G1813">
        <v>31</v>
      </c>
      <c r="H1813" t="s">
        <v>36</v>
      </c>
      <c r="I1813" t="s">
        <v>37</v>
      </c>
      <c r="J1813" t="s">
        <v>37</v>
      </c>
      <c r="K1813" t="s">
        <v>37</v>
      </c>
      <c r="L1813" t="s">
        <v>50</v>
      </c>
      <c r="M1813" t="s">
        <v>37</v>
      </c>
      <c r="N1813" t="s">
        <v>37</v>
      </c>
      <c r="O1813" t="s">
        <v>34</v>
      </c>
      <c r="P1813" t="s">
        <v>34</v>
      </c>
      <c r="Q1813" t="s">
        <v>34</v>
      </c>
      <c r="R1813" t="s">
        <v>34</v>
      </c>
      <c r="S1813" t="s">
        <v>34</v>
      </c>
      <c r="T1813" t="s">
        <v>37</v>
      </c>
      <c r="U1813" t="s">
        <v>46</v>
      </c>
      <c r="V1813" t="s">
        <v>37</v>
      </c>
      <c r="W1813" t="s">
        <v>51</v>
      </c>
      <c r="X1813">
        <v>84.45</v>
      </c>
      <c r="Y1813">
        <v>2467.1</v>
      </c>
      <c r="Z1813">
        <v>0</v>
      </c>
      <c r="AA1813">
        <v>0</v>
      </c>
      <c r="AB1813">
        <v>822.73</v>
      </c>
      <c r="AC1813">
        <v>3289.83</v>
      </c>
      <c r="AD1813" t="s">
        <v>52</v>
      </c>
      <c r="AE1813" t="s">
        <v>58</v>
      </c>
      <c r="AF1813" t="s">
        <v>365</v>
      </c>
      <c r="AG1813">
        <f t="shared" si="56"/>
        <v>1</v>
      </c>
      <c r="AH1813" t="str" cm="1">
        <f t="array" ref="AH1813">_xlfn.IFS(
X1813&lt;=20, "&lt;20",
AND(X1813&gt;=20, X1813&lt;50), "20-50",
AND(X1813&gt;=50, X1813&lt;100), "50-100",
X1813&gt;=100, "&gt;100"
)</f>
        <v>50-100</v>
      </c>
      <c r="AI1813">
        <f t="shared" si="57"/>
        <v>0</v>
      </c>
      <c r="AJ1813" t="str" cm="1">
        <f t="array" ref="AJ1813">_xlfn.IFS(
C1813&lt;=20, "&lt;20",
AND(C1813&gt;=20, C1813&lt;35), "20-35",
AND(C1813&gt;=35, C1813&lt;50), "35-50",
C1813&gt;=50, "50-100"
)</f>
        <v>35-50</v>
      </c>
      <c r="AK1813" t="str" cm="1">
        <f t="array" ref="AK1813">_xlfn.IFS(
G1813&lt;6, "&lt;6",
AND(G1813&gt;=6, G1813&lt;12), "6-12",
AND(G1813&gt;=12, G1813&lt;18), "12-18",  AND(G1813&gt;=18, G1813&lt;24), "18-24", G1813&gt;=24, "24-36")</f>
        <v>24-36</v>
      </c>
    </row>
    <row r="1814" spans="1:37" x14ac:dyDescent="0.3">
      <c r="A1814" t="s">
        <v>1914</v>
      </c>
      <c r="B1814" t="s">
        <v>44</v>
      </c>
      <c r="C1814">
        <v>20</v>
      </c>
      <c r="D1814" t="s">
        <v>37</v>
      </c>
      <c r="E1814" t="s">
        <v>130</v>
      </c>
      <c r="F1814">
        <v>8</v>
      </c>
      <c r="G1814">
        <v>10</v>
      </c>
      <c r="H1814" t="s">
        <v>36</v>
      </c>
      <c r="I1814" t="s">
        <v>34</v>
      </c>
      <c r="J1814" t="s">
        <v>34</v>
      </c>
      <c r="K1814" t="s">
        <v>37</v>
      </c>
      <c r="L1814" t="s">
        <v>72</v>
      </c>
      <c r="M1814" t="s">
        <v>37</v>
      </c>
      <c r="N1814" t="s">
        <v>34</v>
      </c>
      <c r="O1814" t="s">
        <v>37</v>
      </c>
      <c r="P1814" t="s">
        <v>34</v>
      </c>
      <c r="Q1814" t="s">
        <v>34</v>
      </c>
      <c r="R1814" t="s">
        <v>34</v>
      </c>
      <c r="S1814" t="s">
        <v>34</v>
      </c>
      <c r="T1814" t="s">
        <v>34</v>
      </c>
      <c r="U1814" t="s">
        <v>46</v>
      </c>
      <c r="V1814" t="s">
        <v>34</v>
      </c>
      <c r="W1814" t="s">
        <v>51</v>
      </c>
      <c r="X1814">
        <v>33.6</v>
      </c>
      <c r="Y1814">
        <v>2117.1999999999998</v>
      </c>
      <c r="Z1814">
        <v>0</v>
      </c>
      <c r="AA1814">
        <v>110</v>
      </c>
      <c r="AB1814">
        <v>0</v>
      </c>
      <c r="AC1814">
        <v>2227.1999999999998</v>
      </c>
      <c r="AD1814" t="s">
        <v>41</v>
      </c>
      <c r="AE1814" t="s">
        <v>42</v>
      </c>
      <c r="AF1814" t="s">
        <v>42</v>
      </c>
      <c r="AG1814">
        <f t="shared" si="56"/>
        <v>0</v>
      </c>
      <c r="AH1814" t="str" cm="1">
        <f t="array" ref="AH1814">_xlfn.IFS(
X1814&lt;=20, "&lt;20",
AND(X1814&gt;=20, X1814&lt;50), "20-50",
AND(X1814&gt;=50, X1814&lt;100), "50-100",
X1814&gt;=100, "&gt;100"
)</f>
        <v>20-50</v>
      </c>
      <c r="AI1814">
        <f t="shared" si="57"/>
        <v>0</v>
      </c>
      <c r="AJ1814" t="str" cm="1">
        <f t="array" ref="AJ1814">_xlfn.IFS(
C1814&lt;=20, "&lt;20",
AND(C1814&gt;=20, C1814&lt;35), "20-35",
AND(C1814&gt;=35, C1814&lt;50), "35-50",
C1814&gt;=50, "50-100"
)</f>
        <v>&lt;20</v>
      </c>
      <c r="AK1814" t="str" cm="1">
        <f t="array" ref="AK1814">_xlfn.IFS(
G1814&lt;6, "&lt;6",
AND(G1814&gt;=6, G1814&lt;12), "6-12",
AND(G1814&gt;=12, G1814&lt;18), "12-18",  AND(G1814&gt;=18, G1814&lt;24), "18-24", G1814&gt;=24, "24-36")</f>
        <v>6-12</v>
      </c>
    </row>
    <row r="1815" spans="1:37" x14ac:dyDescent="0.3">
      <c r="A1815" t="s">
        <v>1915</v>
      </c>
      <c r="B1815" t="s">
        <v>44</v>
      </c>
      <c r="C1815">
        <v>71</v>
      </c>
      <c r="D1815" t="s">
        <v>37</v>
      </c>
      <c r="E1815" t="s">
        <v>124</v>
      </c>
      <c r="F1815">
        <v>7</v>
      </c>
      <c r="G1815">
        <v>10</v>
      </c>
      <c r="H1815" t="s">
        <v>36</v>
      </c>
      <c r="I1815" t="s">
        <v>37</v>
      </c>
      <c r="J1815" t="s">
        <v>37</v>
      </c>
      <c r="K1815" t="s">
        <v>37</v>
      </c>
      <c r="L1815" t="s">
        <v>50</v>
      </c>
      <c r="M1815" t="s">
        <v>37</v>
      </c>
      <c r="N1815" t="s">
        <v>37</v>
      </c>
      <c r="O1815" t="s">
        <v>37</v>
      </c>
      <c r="P1815" t="s">
        <v>34</v>
      </c>
      <c r="Q1815" t="s">
        <v>34</v>
      </c>
      <c r="R1815" t="s">
        <v>34</v>
      </c>
      <c r="S1815" t="s">
        <v>34</v>
      </c>
      <c r="T1815" t="s">
        <v>37</v>
      </c>
      <c r="U1815" t="s">
        <v>46</v>
      </c>
      <c r="V1815" t="s">
        <v>34</v>
      </c>
      <c r="W1815" t="s">
        <v>40</v>
      </c>
      <c r="X1815">
        <v>91.7</v>
      </c>
      <c r="Y1815">
        <v>2758.15</v>
      </c>
      <c r="Z1815">
        <v>0</v>
      </c>
      <c r="AA1815">
        <v>0</v>
      </c>
      <c r="AB1815">
        <v>1376.4</v>
      </c>
      <c r="AC1815">
        <v>4134.55</v>
      </c>
      <c r="AD1815" t="s">
        <v>52</v>
      </c>
      <c r="AE1815" t="s">
        <v>53</v>
      </c>
      <c r="AF1815" t="s">
        <v>91</v>
      </c>
      <c r="AG1815">
        <f t="shared" si="56"/>
        <v>1</v>
      </c>
      <c r="AH1815" t="str" cm="1">
        <f t="array" ref="AH1815">_xlfn.IFS(
X1815&lt;=20, "&lt;20",
AND(X1815&gt;=20, X1815&lt;50), "20-50",
AND(X1815&gt;=50, X1815&lt;100), "50-100",
X1815&gt;=100, "&gt;100"
)</f>
        <v>50-100</v>
      </c>
      <c r="AI1815">
        <f t="shared" si="57"/>
        <v>0</v>
      </c>
      <c r="AJ1815" t="str" cm="1">
        <f t="array" ref="AJ1815">_xlfn.IFS(
C1815&lt;=20, "&lt;20",
AND(C1815&gt;=20, C1815&lt;35), "20-35",
AND(C1815&gt;=35, C1815&lt;50), "35-50",
C1815&gt;=50, "50-100"
)</f>
        <v>50-100</v>
      </c>
      <c r="AK1815" t="str" cm="1">
        <f t="array" ref="AK1815">_xlfn.IFS(
G1815&lt;6, "&lt;6",
AND(G1815&gt;=6, G1815&lt;12), "6-12",
AND(G1815&gt;=12, G1815&lt;18), "12-18",  AND(G1815&gt;=18, G1815&lt;24), "18-24", G1815&gt;=24, "24-36")</f>
        <v>6-12</v>
      </c>
    </row>
    <row r="1816" spans="1:37" x14ac:dyDescent="0.3">
      <c r="A1816" t="s">
        <v>1916</v>
      </c>
      <c r="B1816" t="s">
        <v>44</v>
      </c>
      <c r="C1816">
        <v>40</v>
      </c>
      <c r="D1816" t="s">
        <v>34</v>
      </c>
      <c r="E1816" t="s">
        <v>69</v>
      </c>
      <c r="F1816">
        <v>11</v>
      </c>
      <c r="G1816">
        <v>11</v>
      </c>
      <c r="H1816" t="s">
        <v>36</v>
      </c>
      <c r="I1816" t="s">
        <v>37</v>
      </c>
      <c r="J1816" t="s">
        <v>37</v>
      </c>
      <c r="K1816" t="s">
        <v>37</v>
      </c>
      <c r="L1816" t="s">
        <v>50</v>
      </c>
      <c r="M1816" t="s">
        <v>34</v>
      </c>
      <c r="N1816" t="s">
        <v>34</v>
      </c>
      <c r="O1816" t="s">
        <v>37</v>
      </c>
      <c r="P1816" t="s">
        <v>34</v>
      </c>
      <c r="Q1816" t="s">
        <v>34</v>
      </c>
      <c r="R1816" t="s">
        <v>37</v>
      </c>
      <c r="S1816" t="s">
        <v>37</v>
      </c>
      <c r="T1816" t="s">
        <v>37</v>
      </c>
      <c r="U1816" t="s">
        <v>46</v>
      </c>
      <c r="V1816" t="s">
        <v>37</v>
      </c>
      <c r="W1816" t="s">
        <v>51</v>
      </c>
      <c r="X1816">
        <v>89.1</v>
      </c>
      <c r="Y1816">
        <v>2368.4</v>
      </c>
      <c r="Z1816">
        <v>0</v>
      </c>
      <c r="AA1816">
        <v>0</v>
      </c>
      <c r="AB1816">
        <v>581</v>
      </c>
      <c r="AC1816">
        <v>2949.4</v>
      </c>
      <c r="AD1816" t="s">
        <v>52</v>
      </c>
      <c r="AE1816" t="s">
        <v>53</v>
      </c>
      <c r="AF1816" t="s">
        <v>54</v>
      </c>
      <c r="AG1816">
        <f t="shared" si="56"/>
        <v>1</v>
      </c>
      <c r="AH1816" t="str" cm="1">
        <f t="array" ref="AH1816">_xlfn.IFS(
X1816&lt;=20, "&lt;20",
AND(X1816&gt;=20, X1816&lt;50), "20-50",
AND(X1816&gt;=50, X1816&lt;100), "50-100",
X1816&gt;=100, "&gt;100"
)</f>
        <v>50-100</v>
      </c>
      <c r="AI1816">
        <f t="shared" si="57"/>
        <v>0</v>
      </c>
      <c r="AJ1816" t="str" cm="1">
        <f t="array" ref="AJ1816">_xlfn.IFS(
C1816&lt;=20, "&lt;20",
AND(C1816&gt;=20, C1816&lt;35), "20-35",
AND(C1816&gt;=35, C1816&lt;50), "35-50",
C1816&gt;=50, "50-100"
)</f>
        <v>35-50</v>
      </c>
      <c r="AK1816" t="str" cm="1">
        <f t="array" ref="AK1816">_xlfn.IFS(
G1816&lt;6, "&lt;6",
AND(G1816&gt;=6, G1816&lt;12), "6-12",
AND(G1816&gt;=12, G1816&lt;18), "12-18",  AND(G1816&gt;=18, G1816&lt;24), "18-24", G1816&gt;=24, "24-36")</f>
        <v>6-12</v>
      </c>
    </row>
    <row r="1817" spans="1:37" x14ac:dyDescent="0.3">
      <c r="A1817" t="s">
        <v>1917</v>
      </c>
      <c r="B1817" t="s">
        <v>44</v>
      </c>
      <c r="C1817">
        <v>77</v>
      </c>
      <c r="D1817" t="s">
        <v>37</v>
      </c>
      <c r="E1817" t="s">
        <v>56</v>
      </c>
      <c r="F1817">
        <v>7</v>
      </c>
      <c r="G1817">
        <v>14</v>
      </c>
      <c r="H1817" t="s">
        <v>49</v>
      </c>
      <c r="I1817" t="s">
        <v>37</v>
      </c>
      <c r="J1817" t="s">
        <v>34</v>
      </c>
      <c r="K1817" t="s">
        <v>37</v>
      </c>
      <c r="L1817" t="s">
        <v>50</v>
      </c>
      <c r="M1817" t="s">
        <v>34</v>
      </c>
      <c r="N1817" t="s">
        <v>34</v>
      </c>
      <c r="O1817" t="s">
        <v>34</v>
      </c>
      <c r="P1817" t="s">
        <v>34</v>
      </c>
      <c r="Q1817" t="s">
        <v>34</v>
      </c>
      <c r="R1817" t="s">
        <v>37</v>
      </c>
      <c r="S1817" t="s">
        <v>34</v>
      </c>
      <c r="T1817" t="s">
        <v>34</v>
      </c>
      <c r="U1817" t="s">
        <v>67</v>
      </c>
      <c r="V1817" t="s">
        <v>37</v>
      </c>
      <c r="W1817" t="s">
        <v>51</v>
      </c>
      <c r="X1817">
        <v>79.55</v>
      </c>
      <c r="Y1817">
        <v>718.55</v>
      </c>
      <c r="Z1817">
        <v>0</v>
      </c>
      <c r="AA1817">
        <v>10</v>
      </c>
      <c r="AB1817">
        <v>223.65</v>
      </c>
      <c r="AC1817">
        <v>952.2</v>
      </c>
      <c r="AD1817" t="s">
        <v>41</v>
      </c>
      <c r="AE1817" t="s">
        <v>42</v>
      </c>
      <c r="AF1817" t="s">
        <v>42</v>
      </c>
      <c r="AG1817">
        <f t="shared" si="56"/>
        <v>0</v>
      </c>
      <c r="AH1817" t="str" cm="1">
        <f t="array" ref="AH1817">_xlfn.IFS(
X1817&lt;=20, "&lt;20",
AND(X1817&gt;=20, X1817&lt;50), "20-50",
AND(X1817&gt;=50, X1817&lt;100), "50-100",
X1817&gt;=100, "&gt;100"
)</f>
        <v>50-100</v>
      </c>
      <c r="AI1817">
        <f t="shared" si="57"/>
        <v>0</v>
      </c>
      <c r="AJ1817" t="str" cm="1">
        <f t="array" ref="AJ1817">_xlfn.IFS(
C1817&lt;=20, "&lt;20",
AND(C1817&gt;=20, C1817&lt;35), "20-35",
AND(C1817&gt;=35, C1817&lt;50), "35-50",
C1817&gt;=50, "50-100"
)</f>
        <v>50-100</v>
      </c>
      <c r="AK1817" t="str" cm="1">
        <f t="array" ref="AK1817">_xlfn.IFS(
G1817&lt;6, "&lt;6",
AND(G1817&gt;=6, G1817&lt;12), "6-12",
AND(G1817&gt;=12, G1817&lt;18), "12-18",  AND(G1817&gt;=18, G1817&lt;24), "18-24", G1817&gt;=24, "24-36")</f>
        <v>12-18</v>
      </c>
    </row>
    <row r="1818" spans="1:37" x14ac:dyDescent="0.3">
      <c r="A1818" t="s">
        <v>1918</v>
      </c>
      <c r="B1818" t="s">
        <v>44</v>
      </c>
      <c r="C1818">
        <v>28</v>
      </c>
      <c r="D1818" t="s">
        <v>37</v>
      </c>
      <c r="E1818" t="s">
        <v>124</v>
      </c>
      <c r="F1818">
        <v>0</v>
      </c>
      <c r="G1818">
        <v>7</v>
      </c>
      <c r="H1818" t="s">
        <v>36</v>
      </c>
      <c r="I1818" t="s">
        <v>37</v>
      </c>
      <c r="J1818" t="s">
        <v>34</v>
      </c>
      <c r="K1818" t="s">
        <v>34</v>
      </c>
      <c r="L1818" t="s">
        <v>34</v>
      </c>
      <c r="M1818" t="s">
        <v>34</v>
      </c>
      <c r="N1818" t="s">
        <v>34</v>
      </c>
      <c r="O1818" t="s">
        <v>34</v>
      </c>
      <c r="P1818" t="s">
        <v>34</v>
      </c>
      <c r="Q1818" t="s">
        <v>34</v>
      </c>
      <c r="R1818" t="s">
        <v>34</v>
      </c>
      <c r="S1818" t="s">
        <v>34</v>
      </c>
      <c r="T1818" t="s">
        <v>34</v>
      </c>
      <c r="U1818" t="s">
        <v>39</v>
      </c>
      <c r="V1818" t="s">
        <v>34</v>
      </c>
      <c r="W1818" t="s">
        <v>51</v>
      </c>
      <c r="X1818">
        <v>20.55</v>
      </c>
      <c r="Y1818">
        <v>99.45</v>
      </c>
      <c r="Z1818">
        <v>0</v>
      </c>
      <c r="AA1818">
        <v>0</v>
      </c>
      <c r="AB1818">
        <v>206.05</v>
      </c>
      <c r="AC1818">
        <v>305.5</v>
      </c>
      <c r="AD1818" t="s">
        <v>41</v>
      </c>
      <c r="AE1818" t="s">
        <v>42</v>
      </c>
      <c r="AF1818" t="s">
        <v>42</v>
      </c>
      <c r="AG1818">
        <f t="shared" si="56"/>
        <v>0</v>
      </c>
      <c r="AH1818" t="str" cm="1">
        <f t="array" ref="AH1818">_xlfn.IFS(
X1818&lt;=20, "&lt;20",
AND(X1818&gt;=20, X1818&lt;50), "20-50",
AND(X1818&gt;=50, X1818&lt;100), "50-100",
X1818&gt;=100, "&gt;100"
)</f>
        <v>20-50</v>
      </c>
      <c r="AI1818">
        <f t="shared" si="57"/>
        <v>0</v>
      </c>
      <c r="AJ1818" t="str" cm="1">
        <f t="array" ref="AJ1818">_xlfn.IFS(
C1818&lt;=20, "&lt;20",
AND(C1818&gt;=20, C1818&lt;35), "20-35",
AND(C1818&gt;=35, C1818&lt;50), "35-50",
C1818&gt;=50, "50-100"
)</f>
        <v>20-35</v>
      </c>
      <c r="AK1818" t="str" cm="1">
        <f t="array" ref="AK1818">_xlfn.IFS(
G1818&lt;6, "&lt;6",
AND(G1818&gt;=6, G1818&lt;12), "6-12",
AND(G1818&gt;=12, G1818&lt;18), "12-18",  AND(G1818&gt;=18, G1818&lt;24), "18-24", G1818&gt;=24, "24-36")</f>
        <v>6-12</v>
      </c>
    </row>
    <row r="1819" spans="1:37" x14ac:dyDescent="0.3">
      <c r="A1819" t="s">
        <v>1919</v>
      </c>
      <c r="B1819" t="s">
        <v>33</v>
      </c>
      <c r="C1819">
        <v>29</v>
      </c>
      <c r="D1819" t="s">
        <v>34</v>
      </c>
      <c r="E1819" t="s">
        <v>103</v>
      </c>
      <c r="F1819">
        <v>7</v>
      </c>
      <c r="G1819">
        <v>8</v>
      </c>
      <c r="H1819" t="s">
        <v>49</v>
      </c>
      <c r="I1819" t="s">
        <v>37</v>
      </c>
      <c r="J1819" t="s">
        <v>37</v>
      </c>
      <c r="K1819" t="s">
        <v>37</v>
      </c>
      <c r="L1819" t="s">
        <v>50</v>
      </c>
      <c r="M1819" t="s">
        <v>34</v>
      </c>
      <c r="N1819" t="s">
        <v>34</v>
      </c>
      <c r="O1819" t="s">
        <v>34</v>
      </c>
      <c r="P1819" t="s">
        <v>34</v>
      </c>
      <c r="Q1819" t="s">
        <v>37</v>
      </c>
      <c r="R1819" t="s">
        <v>34</v>
      </c>
      <c r="S1819" t="s">
        <v>34</v>
      </c>
      <c r="T1819" t="s">
        <v>37</v>
      </c>
      <c r="U1819" t="s">
        <v>46</v>
      </c>
      <c r="V1819" t="s">
        <v>37</v>
      </c>
      <c r="W1819" t="s">
        <v>51</v>
      </c>
      <c r="X1819">
        <v>85.35</v>
      </c>
      <c r="Y1819">
        <v>758.6</v>
      </c>
      <c r="Z1819">
        <v>0</v>
      </c>
      <c r="AA1819">
        <v>0</v>
      </c>
      <c r="AB1819">
        <v>442.26</v>
      </c>
      <c r="AC1819">
        <v>1200.8599999999999</v>
      </c>
      <c r="AD1819" t="s">
        <v>52</v>
      </c>
      <c r="AE1819" t="s">
        <v>53</v>
      </c>
      <c r="AF1819" t="s">
        <v>155</v>
      </c>
      <c r="AG1819">
        <f t="shared" si="56"/>
        <v>1</v>
      </c>
      <c r="AH1819" t="str" cm="1">
        <f t="array" ref="AH1819">_xlfn.IFS(
X1819&lt;=20, "&lt;20",
AND(X1819&gt;=20, X1819&lt;50), "20-50",
AND(X1819&gt;=50, X1819&lt;100), "50-100",
X1819&gt;=100, "&gt;100"
)</f>
        <v>50-100</v>
      </c>
      <c r="AI1819">
        <f t="shared" si="57"/>
        <v>0</v>
      </c>
      <c r="AJ1819" t="str" cm="1">
        <f t="array" ref="AJ1819">_xlfn.IFS(
C1819&lt;=20, "&lt;20",
AND(C1819&gt;=20, C1819&lt;35), "20-35",
AND(C1819&gt;=35, C1819&lt;50), "35-50",
C1819&gt;=50, "50-100"
)</f>
        <v>20-35</v>
      </c>
      <c r="AK1819" t="str" cm="1">
        <f t="array" ref="AK1819">_xlfn.IFS(
G1819&lt;6, "&lt;6",
AND(G1819&gt;=6, G1819&lt;12), "6-12",
AND(G1819&gt;=12, G1819&lt;18), "12-18",  AND(G1819&gt;=18, G1819&lt;24), "18-24", G1819&gt;=24, "24-36")</f>
        <v>6-12</v>
      </c>
    </row>
    <row r="1820" spans="1:37" x14ac:dyDescent="0.3">
      <c r="A1820" t="s">
        <v>1920</v>
      </c>
      <c r="B1820" t="s">
        <v>44</v>
      </c>
      <c r="C1820">
        <v>36</v>
      </c>
      <c r="D1820" t="s">
        <v>37</v>
      </c>
      <c r="E1820" t="s">
        <v>74</v>
      </c>
      <c r="F1820">
        <v>7</v>
      </c>
      <c r="G1820">
        <v>2</v>
      </c>
      <c r="H1820" t="s">
        <v>70</v>
      </c>
      <c r="I1820" t="s">
        <v>37</v>
      </c>
      <c r="J1820" t="s">
        <v>37</v>
      </c>
      <c r="K1820" t="s">
        <v>37</v>
      </c>
      <c r="L1820" t="s">
        <v>50</v>
      </c>
      <c r="M1820" t="s">
        <v>34</v>
      </c>
      <c r="N1820" t="s">
        <v>37</v>
      </c>
      <c r="O1820" t="s">
        <v>37</v>
      </c>
      <c r="P1820" t="s">
        <v>37</v>
      </c>
      <c r="Q1820" t="s">
        <v>37</v>
      </c>
      <c r="R1820" t="s">
        <v>37</v>
      </c>
      <c r="S1820" t="s">
        <v>37</v>
      </c>
      <c r="T1820" t="s">
        <v>37</v>
      </c>
      <c r="U1820" t="s">
        <v>39</v>
      </c>
      <c r="V1820" t="s">
        <v>37</v>
      </c>
      <c r="W1820" t="s">
        <v>40</v>
      </c>
      <c r="X1820">
        <v>108.05</v>
      </c>
      <c r="Y1820">
        <v>7118.9</v>
      </c>
      <c r="Z1820">
        <v>0</v>
      </c>
      <c r="AA1820">
        <v>0</v>
      </c>
      <c r="AB1820">
        <v>2687.1</v>
      </c>
      <c r="AC1820">
        <v>9806</v>
      </c>
      <c r="AD1820" t="s">
        <v>41</v>
      </c>
      <c r="AE1820" t="s">
        <v>42</v>
      </c>
      <c r="AF1820" t="s">
        <v>42</v>
      </c>
      <c r="AG1820">
        <f t="shared" si="56"/>
        <v>0</v>
      </c>
      <c r="AH1820" t="str" cm="1">
        <f t="array" ref="AH1820">_xlfn.IFS(
X1820&lt;=20, "&lt;20",
AND(X1820&gt;=20, X1820&lt;50), "20-50",
AND(X1820&gt;=50, X1820&lt;100), "50-100",
X1820&gt;=100, "&gt;100"
)</f>
        <v>&gt;100</v>
      </c>
      <c r="AI1820">
        <f t="shared" si="57"/>
        <v>0</v>
      </c>
      <c r="AJ1820" t="str" cm="1">
        <f t="array" ref="AJ1820">_xlfn.IFS(
C1820&lt;=20, "&lt;20",
AND(C1820&gt;=20, C1820&lt;35), "20-35",
AND(C1820&gt;=35, C1820&lt;50), "35-50",
C1820&gt;=50, "50-100"
)</f>
        <v>35-50</v>
      </c>
      <c r="AK1820" t="str" cm="1">
        <f t="array" ref="AK1820">_xlfn.IFS(
G1820&lt;6, "&lt;6",
AND(G1820&gt;=6, G1820&lt;12), "6-12",
AND(G1820&gt;=12, G1820&lt;18), "12-18",  AND(G1820&gt;=18, G1820&lt;24), "18-24", G1820&gt;=24, "24-36")</f>
        <v>&lt;6</v>
      </c>
    </row>
    <row r="1821" spans="1:37" x14ac:dyDescent="0.3">
      <c r="A1821" t="s">
        <v>1921</v>
      </c>
      <c r="B1821" t="s">
        <v>33</v>
      </c>
      <c r="C1821">
        <v>83</v>
      </c>
      <c r="D1821" t="s">
        <v>34</v>
      </c>
      <c r="E1821" t="s">
        <v>48</v>
      </c>
      <c r="F1821">
        <v>13</v>
      </c>
      <c r="G1821">
        <v>2</v>
      </c>
      <c r="H1821" t="s">
        <v>110</v>
      </c>
      <c r="I1821" t="s">
        <v>37</v>
      </c>
      <c r="J1821" t="s">
        <v>34</v>
      </c>
      <c r="K1821" t="s">
        <v>37</v>
      </c>
      <c r="L1821" t="s">
        <v>50</v>
      </c>
      <c r="M1821" t="s">
        <v>34</v>
      </c>
      <c r="N1821" t="s">
        <v>37</v>
      </c>
      <c r="O1821" t="s">
        <v>37</v>
      </c>
      <c r="P1821" t="s">
        <v>34</v>
      </c>
      <c r="Q1821" t="s">
        <v>37</v>
      </c>
      <c r="R1821" t="s">
        <v>37</v>
      </c>
      <c r="S1821" t="s">
        <v>34</v>
      </c>
      <c r="T1821" t="s">
        <v>34</v>
      </c>
      <c r="U1821" t="s">
        <v>39</v>
      </c>
      <c r="V1821" t="s">
        <v>37</v>
      </c>
      <c r="W1821" t="s">
        <v>51</v>
      </c>
      <c r="X1821">
        <v>101.45</v>
      </c>
      <c r="Y1821">
        <v>2948.6</v>
      </c>
      <c r="Z1821">
        <v>0</v>
      </c>
      <c r="AA1821">
        <v>60</v>
      </c>
      <c r="AB1821">
        <v>191.11</v>
      </c>
      <c r="AC1821">
        <v>3199.71</v>
      </c>
      <c r="AD1821" t="s">
        <v>41</v>
      </c>
      <c r="AE1821" t="s">
        <v>42</v>
      </c>
      <c r="AF1821" t="s">
        <v>42</v>
      </c>
      <c r="AG1821">
        <f t="shared" si="56"/>
        <v>0</v>
      </c>
      <c r="AH1821" t="str" cm="1">
        <f t="array" ref="AH1821">_xlfn.IFS(
X1821&lt;=20, "&lt;20",
AND(X1821&gt;=20, X1821&lt;50), "20-50",
AND(X1821&gt;=50, X1821&lt;100), "50-100",
X1821&gt;=100, "&gt;100"
)</f>
        <v>&gt;100</v>
      </c>
      <c r="AI1821">
        <f t="shared" si="57"/>
        <v>0</v>
      </c>
      <c r="AJ1821" t="str" cm="1">
        <f t="array" ref="AJ1821">_xlfn.IFS(
C1821&lt;=20, "&lt;20",
AND(C1821&gt;=20, C1821&lt;35), "20-35",
AND(C1821&gt;=35, C1821&lt;50), "35-50",
C1821&gt;=50, "50-100"
)</f>
        <v>50-100</v>
      </c>
      <c r="AK1821" t="str" cm="1">
        <f t="array" ref="AK1821">_xlfn.IFS(
G1821&lt;6, "&lt;6",
AND(G1821&gt;=6, G1821&lt;12), "6-12",
AND(G1821&gt;=12, G1821&lt;18), "12-18",  AND(G1821&gt;=18, G1821&lt;24), "18-24", G1821&gt;=24, "24-36")</f>
        <v>&lt;6</v>
      </c>
    </row>
    <row r="1822" spans="1:37" x14ac:dyDescent="0.3">
      <c r="A1822" t="s">
        <v>1922</v>
      </c>
      <c r="B1822" t="s">
        <v>44</v>
      </c>
      <c r="C1822">
        <v>25</v>
      </c>
      <c r="D1822" t="s">
        <v>34</v>
      </c>
      <c r="E1822" t="s">
        <v>74</v>
      </c>
      <c r="F1822">
        <v>15</v>
      </c>
      <c r="G1822">
        <v>10</v>
      </c>
      <c r="H1822" t="s">
        <v>36</v>
      </c>
      <c r="I1822" t="s">
        <v>37</v>
      </c>
      <c r="J1822" t="s">
        <v>37</v>
      </c>
      <c r="K1822" t="s">
        <v>34</v>
      </c>
      <c r="L1822" t="s">
        <v>34</v>
      </c>
      <c r="M1822" t="s">
        <v>34</v>
      </c>
      <c r="N1822" t="s">
        <v>34</v>
      </c>
      <c r="O1822" t="s">
        <v>34</v>
      </c>
      <c r="P1822" t="s">
        <v>34</v>
      </c>
      <c r="Q1822" t="s">
        <v>34</v>
      </c>
      <c r="R1822" t="s">
        <v>34</v>
      </c>
      <c r="S1822" t="s">
        <v>34</v>
      </c>
      <c r="T1822" t="s">
        <v>34</v>
      </c>
      <c r="U1822" t="s">
        <v>46</v>
      </c>
      <c r="V1822" t="s">
        <v>37</v>
      </c>
      <c r="W1822" t="s">
        <v>40</v>
      </c>
      <c r="X1822">
        <v>-8</v>
      </c>
      <c r="Y1822">
        <v>25.75</v>
      </c>
      <c r="Z1822">
        <v>0</v>
      </c>
      <c r="AA1822">
        <v>0</v>
      </c>
      <c r="AB1822">
        <v>15.22</v>
      </c>
      <c r="AC1822">
        <v>40.97</v>
      </c>
      <c r="AD1822" t="s">
        <v>85</v>
      </c>
      <c r="AE1822" t="s">
        <v>42</v>
      </c>
      <c r="AF1822" t="s">
        <v>42</v>
      </c>
      <c r="AG1822">
        <f t="shared" si="56"/>
        <v>0</v>
      </c>
      <c r="AH1822" t="str" cm="1">
        <f t="array" ref="AH1822">_xlfn.IFS(
X1822&lt;=20, "&lt;20",
AND(X1822&gt;=20, X1822&lt;50), "20-50",
AND(X1822&gt;=50, X1822&lt;100), "50-100",
X1822&gt;=100, "&gt;100"
)</f>
        <v>&lt;20</v>
      </c>
      <c r="AI1822">
        <f t="shared" si="57"/>
        <v>1</v>
      </c>
      <c r="AJ1822" t="str" cm="1">
        <f t="array" ref="AJ1822">_xlfn.IFS(
C1822&lt;=20, "&lt;20",
AND(C1822&gt;=20, C1822&lt;35), "20-35",
AND(C1822&gt;=35, C1822&lt;50), "35-50",
C1822&gt;=50, "50-100"
)</f>
        <v>20-35</v>
      </c>
      <c r="AK1822" t="str" cm="1">
        <f t="array" ref="AK1822">_xlfn.IFS(
G1822&lt;6, "&lt;6",
AND(G1822&gt;=6, G1822&lt;12), "6-12",
AND(G1822&gt;=12, G1822&lt;18), "12-18",  AND(G1822&gt;=18, G1822&lt;24), "18-24", G1822&gt;=24, "24-36")</f>
        <v>6-12</v>
      </c>
    </row>
    <row r="1823" spans="1:37" x14ac:dyDescent="0.3">
      <c r="A1823" t="s">
        <v>1923</v>
      </c>
      <c r="B1823" t="s">
        <v>44</v>
      </c>
      <c r="C1823">
        <v>49</v>
      </c>
      <c r="D1823" t="s">
        <v>34</v>
      </c>
      <c r="E1823" t="s">
        <v>114</v>
      </c>
      <c r="F1823">
        <v>3</v>
      </c>
      <c r="G1823">
        <v>23</v>
      </c>
      <c r="H1823" t="s">
        <v>57</v>
      </c>
      <c r="I1823" t="s">
        <v>37</v>
      </c>
      <c r="J1823" t="s">
        <v>37</v>
      </c>
      <c r="K1823" t="s">
        <v>37</v>
      </c>
      <c r="L1823" t="s">
        <v>50</v>
      </c>
      <c r="M1823" t="s">
        <v>34</v>
      </c>
      <c r="N1823" t="s">
        <v>34</v>
      </c>
      <c r="O1823" t="s">
        <v>34</v>
      </c>
      <c r="P1823" t="s">
        <v>37</v>
      </c>
      <c r="Q1823" t="s">
        <v>34</v>
      </c>
      <c r="R1823" t="s">
        <v>34</v>
      </c>
      <c r="S1823" t="s">
        <v>34</v>
      </c>
      <c r="T1823" t="s">
        <v>37</v>
      </c>
      <c r="U1823" t="s">
        <v>46</v>
      </c>
      <c r="V1823" t="s">
        <v>37</v>
      </c>
      <c r="W1823" t="s">
        <v>40</v>
      </c>
      <c r="X1823">
        <v>79.55</v>
      </c>
      <c r="Y1823">
        <v>958.25</v>
      </c>
      <c r="Z1823">
        <v>0</v>
      </c>
      <c r="AA1823">
        <v>0</v>
      </c>
      <c r="AB1823">
        <v>263.16000000000003</v>
      </c>
      <c r="AC1823">
        <v>1221.4100000000001</v>
      </c>
      <c r="AD1823" t="s">
        <v>41</v>
      </c>
      <c r="AE1823" t="s">
        <v>42</v>
      </c>
      <c r="AF1823" t="s">
        <v>42</v>
      </c>
      <c r="AG1823">
        <f t="shared" si="56"/>
        <v>0</v>
      </c>
      <c r="AH1823" t="str" cm="1">
        <f t="array" ref="AH1823">_xlfn.IFS(
X1823&lt;=20, "&lt;20",
AND(X1823&gt;=20, X1823&lt;50), "20-50",
AND(X1823&gt;=50, X1823&lt;100), "50-100",
X1823&gt;=100, "&gt;100"
)</f>
        <v>50-100</v>
      </c>
      <c r="AI1823">
        <f t="shared" si="57"/>
        <v>0</v>
      </c>
      <c r="AJ1823" t="str" cm="1">
        <f t="array" ref="AJ1823">_xlfn.IFS(
C1823&lt;=20, "&lt;20",
AND(C1823&gt;=20, C1823&lt;35), "20-35",
AND(C1823&gt;=35, C1823&lt;50), "35-50",
C1823&gt;=50, "50-100"
)</f>
        <v>35-50</v>
      </c>
      <c r="AK1823" t="str" cm="1">
        <f t="array" ref="AK1823">_xlfn.IFS(
G1823&lt;6, "&lt;6",
AND(G1823&gt;=6, G1823&lt;12), "6-12",
AND(G1823&gt;=12, G1823&lt;18), "12-18",  AND(G1823&gt;=18, G1823&lt;24), "18-24", G1823&gt;=24, "24-36")</f>
        <v>18-24</v>
      </c>
    </row>
    <row r="1824" spans="1:37" x14ac:dyDescent="0.3">
      <c r="A1824" t="s">
        <v>1924</v>
      </c>
      <c r="B1824" t="s">
        <v>44</v>
      </c>
      <c r="C1824">
        <v>29</v>
      </c>
      <c r="D1824" t="s">
        <v>34</v>
      </c>
      <c r="E1824" t="s">
        <v>45</v>
      </c>
      <c r="F1824">
        <v>9</v>
      </c>
      <c r="G1824">
        <v>34</v>
      </c>
      <c r="H1824" t="s">
        <v>70</v>
      </c>
      <c r="I1824" t="s">
        <v>37</v>
      </c>
      <c r="J1824" t="s">
        <v>37</v>
      </c>
      <c r="K1824" t="s">
        <v>37</v>
      </c>
      <c r="L1824" t="s">
        <v>50</v>
      </c>
      <c r="M1824" t="s">
        <v>37</v>
      </c>
      <c r="N1824" t="s">
        <v>34</v>
      </c>
      <c r="O1824" t="s">
        <v>34</v>
      </c>
      <c r="P1824" t="s">
        <v>34</v>
      </c>
      <c r="Q1824" t="s">
        <v>37</v>
      </c>
      <c r="R1824" t="s">
        <v>37</v>
      </c>
      <c r="S1824" t="s">
        <v>37</v>
      </c>
      <c r="T1824" t="s">
        <v>37</v>
      </c>
      <c r="U1824" t="s">
        <v>39</v>
      </c>
      <c r="V1824" t="s">
        <v>34</v>
      </c>
      <c r="W1824" t="s">
        <v>40</v>
      </c>
      <c r="X1824">
        <v>100.9</v>
      </c>
      <c r="Y1824">
        <v>5448.6</v>
      </c>
      <c r="Z1824">
        <v>0</v>
      </c>
      <c r="AA1824">
        <v>0</v>
      </c>
      <c r="AB1824">
        <v>2264.9</v>
      </c>
      <c r="AC1824">
        <v>7713.5</v>
      </c>
      <c r="AD1824" t="s">
        <v>41</v>
      </c>
      <c r="AE1824" t="s">
        <v>42</v>
      </c>
      <c r="AF1824" t="s">
        <v>42</v>
      </c>
      <c r="AG1824">
        <f t="shared" si="56"/>
        <v>0</v>
      </c>
      <c r="AH1824" t="str" cm="1">
        <f t="array" ref="AH1824">_xlfn.IFS(
X1824&lt;=20, "&lt;20",
AND(X1824&gt;=20, X1824&lt;50), "20-50",
AND(X1824&gt;=50, X1824&lt;100), "50-100",
X1824&gt;=100, "&gt;100"
)</f>
        <v>&gt;100</v>
      </c>
      <c r="AI1824">
        <f t="shared" si="57"/>
        <v>0</v>
      </c>
      <c r="AJ1824" t="str" cm="1">
        <f t="array" ref="AJ1824">_xlfn.IFS(
C1824&lt;=20, "&lt;20",
AND(C1824&gt;=20, C1824&lt;35), "20-35",
AND(C1824&gt;=35, C1824&lt;50), "35-50",
C1824&gt;=50, "50-100"
)</f>
        <v>20-35</v>
      </c>
      <c r="AK1824" t="str" cm="1">
        <f t="array" ref="AK1824">_xlfn.IFS(
G1824&lt;6, "&lt;6",
AND(G1824&gt;=6, G1824&lt;12), "6-12",
AND(G1824&gt;=12, G1824&lt;18), "12-18",  AND(G1824&gt;=18, G1824&lt;24), "18-24", G1824&gt;=24, "24-36")</f>
        <v>24-36</v>
      </c>
    </row>
    <row r="1825" spans="1:37" x14ac:dyDescent="0.3">
      <c r="A1825" t="s">
        <v>1925</v>
      </c>
      <c r="B1825" t="s">
        <v>33</v>
      </c>
      <c r="C1825">
        <v>38</v>
      </c>
      <c r="D1825" t="s">
        <v>34</v>
      </c>
      <c r="E1825" t="s">
        <v>74</v>
      </c>
      <c r="F1825">
        <v>7</v>
      </c>
      <c r="G1825">
        <v>36</v>
      </c>
      <c r="H1825" t="s">
        <v>36</v>
      </c>
      <c r="I1825" t="s">
        <v>37</v>
      </c>
      <c r="J1825" t="s">
        <v>34</v>
      </c>
      <c r="K1825" t="s">
        <v>37</v>
      </c>
      <c r="L1825" t="s">
        <v>50</v>
      </c>
      <c r="M1825" t="s">
        <v>34</v>
      </c>
      <c r="N1825" t="s">
        <v>34</v>
      </c>
      <c r="O1825" t="s">
        <v>34</v>
      </c>
      <c r="P1825" t="s">
        <v>37</v>
      </c>
      <c r="Q1825" t="s">
        <v>34</v>
      </c>
      <c r="R1825" t="s">
        <v>34</v>
      </c>
      <c r="S1825" t="s">
        <v>34</v>
      </c>
      <c r="T1825" t="s">
        <v>37</v>
      </c>
      <c r="U1825" t="s">
        <v>46</v>
      </c>
      <c r="V1825" t="s">
        <v>37</v>
      </c>
      <c r="W1825" t="s">
        <v>51</v>
      </c>
      <c r="X1825">
        <v>73.849999999999994</v>
      </c>
      <c r="Y1825">
        <v>926.25</v>
      </c>
      <c r="Z1825">
        <v>0</v>
      </c>
      <c r="AA1825">
        <v>0</v>
      </c>
      <c r="AB1825">
        <v>494.34</v>
      </c>
      <c r="AC1825">
        <v>1420.59</v>
      </c>
      <c r="AD1825" t="s">
        <v>52</v>
      </c>
      <c r="AE1825" t="s">
        <v>94</v>
      </c>
      <c r="AF1825" t="s">
        <v>235</v>
      </c>
      <c r="AG1825">
        <f t="shared" si="56"/>
        <v>1</v>
      </c>
      <c r="AH1825" t="str" cm="1">
        <f t="array" ref="AH1825">_xlfn.IFS(
X1825&lt;=20, "&lt;20",
AND(X1825&gt;=20, X1825&lt;50), "20-50",
AND(X1825&gt;=50, X1825&lt;100), "50-100",
X1825&gt;=100, "&gt;100"
)</f>
        <v>50-100</v>
      </c>
      <c r="AI1825">
        <f t="shared" si="57"/>
        <v>0</v>
      </c>
      <c r="AJ1825" t="str" cm="1">
        <f t="array" ref="AJ1825">_xlfn.IFS(
C1825&lt;=20, "&lt;20",
AND(C1825&gt;=20, C1825&lt;35), "20-35",
AND(C1825&gt;=35, C1825&lt;50), "35-50",
C1825&gt;=50, "50-100"
)</f>
        <v>35-50</v>
      </c>
      <c r="AK1825" t="str" cm="1">
        <f t="array" ref="AK1825">_xlfn.IFS(
G1825&lt;6, "&lt;6",
AND(G1825&gt;=6, G1825&lt;12), "6-12",
AND(G1825&gt;=12, G1825&lt;18), "12-18",  AND(G1825&gt;=18, G1825&lt;24), "18-24", G1825&gt;=24, "24-36")</f>
        <v>24-36</v>
      </c>
    </row>
    <row r="1826" spans="1:37" x14ac:dyDescent="0.3">
      <c r="A1826" t="s">
        <v>1926</v>
      </c>
      <c r="B1826" t="s">
        <v>44</v>
      </c>
      <c r="C1826">
        <v>20</v>
      </c>
      <c r="D1826" t="s">
        <v>34</v>
      </c>
      <c r="E1826" t="s">
        <v>56</v>
      </c>
      <c r="F1826">
        <v>14</v>
      </c>
      <c r="G1826">
        <v>7</v>
      </c>
      <c r="H1826" t="s">
        <v>66</v>
      </c>
      <c r="I1826" t="s">
        <v>37</v>
      </c>
      <c r="J1826" t="s">
        <v>37</v>
      </c>
      <c r="K1826" t="s">
        <v>34</v>
      </c>
      <c r="L1826" t="s">
        <v>34</v>
      </c>
      <c r="M1826" t="s">
        <v>34</v>
      </c>
      <c r="N1826" t="s">
        <v>34</v>
      </c>
      <c r="O1826" t="s">
        <v>34</v>
      </c>
      <c r="P1826" t="s">
        <v>34</v>
      </c>
      <c r="Q1826" t="s">
        <v>34</v>
      </c>
      <c r="R1826" t="s">
        <v>34</v>
      </c>
      <c r="S1826" t="s">
        <v>34</v>
      </c>
      <c r="T1826" t="s">
        <v>34</v>
      </c>
      <c r="U1826" t="s">
        <v>67</v>
      </c>
      <c r="V1826" t="s">
        <v>34</v>
      </c>
      <c r="W1826" t="s">
        <v>40</v>
      </c>
      <c r="X1826">
        <v>25.05</v>
      </c>
      <c r="Y1826">
        <v>1629.2</v>
      </c>
      <c r="Z1826">
        <v>0</v>
      </c>
      <c r="AA1826">
        <v>0</v>
      </c>
      <c r="AB1826">
        <v>1712.92</v>
      </c>
      <c r="AC1826">
        <v>3342.12</v>
      </c>
      <c r="AD1826" t="s">
        <v>41</v>
      </c>
      <c r="AE1826" t="s">
        <v>42</v>
      </c>
      <c r="AF1826" t="s">
        <v>42</v>
      </c>
      <c r="AG1826">
        <f t="shared" si="56"/>
        <v>0</v>
      </c>
      <c r="AH1826" t="str" cm="1">
        <f t="array" ref="AH1826">_xlfn.IFS(
X1826&lt;=20, "&lt;20",
AND(X1826&gt;=20, X1826&lt;50), "20-50",
AND(X1826&gt;=50, X1826&lt;100), "50-100",
X1826&gt;=100, "&gt;100"
)</f>
        <v>20-50</v>
      </c>
      <c r="AI1826">
        <f t="shared" si="57"/>
        <v>0</v>
      </c>
      <c r="AJ1826" t="str" cm="1">
        <f t="array" ref="AJ1826">_xlfn.IFS(
C1826&lt;=20, "&lt;20",
AND(C1826&gt;=20, C1826&lt;35), "20-35",
AND(C1826&gt;=35, C1826&lt;50), "35-50",
C1826&gt;=50, "50-100"
)</f>
        <v>&lt;20</v>
      </c>
      <c r="AK1826" t="str" cm="1">
        <f t="array" ref="AK1826">_xlfn.IFS(
G1826&lt;6, "&lt;6",
AND(G1826&gt;=6, G1826&lt;12), "6-12",
AND(G1826&gt;=12, G1826&lt;18), "12-18",  AND(G1826&gt;=18, G1826&lt;24), "18-24", G1826&gt;=24, "24-36")</f>
        <v>6-12</v>
      </c>
    </row>
    <row r="1827" spans="1:37" x14ac:dyDescent="0.3">
      <c r="A1827" t="s">
        <v>1927</v>
      </c>
      <c r="B1827" t="s">
        <v>33</v>
      </c>
      <c r="C1827">
        <v>46</v>
      </c>
      <c r="D1827" t="s">
        <v>37</v>
      </c>
      <c r="E1827" t="s">
        <v>76</v>
      </c>
      <c r="F1827">
        <v>6</v>
      </c>
      <c r="G1827">
        <v>13</v>
      </c>
      <c r="H1827" t="s">
        <v>36</v>
      </c>
      <c r="I1827" t="s">
        <v>37</v>
      </c>
      <c r="J1827" t="s">
        <v>37</v>
      </c>
      <c r="K1827" t="s">
        <v>37</v>
      </c>
      <c r="L1827" t="s">
        <v>50</v>
      </c>
      <c r="M1827" t="s">
        <v>34</v>
      </c>
      <c r="N1827" t="s">
        <v>37</v>
      </c>
      <c r="O1827" t="s">
        <v>34</v>
      </c>
      <c r="P1827" t="s">
        <v>37</v>
      </c>
      <c r="Q1827" t="s">
        <v>37</v>
      </c>
      <c r="R1827" t="s">
        <v>37</v>
      </c>
      <c r="S1827" t="s">
        <v>37</v>
      </c>
      <c r="T1827" t="s">
        <v>37</v>
      </c>
      <c r="U1827" t="s">
        <v>46</v>
      </c>
      <c r="V1827" t="s">
        <v>37</v>
      </c>
      <c r="W1827" t="s">
        <v>51</v>
      </c>
      <c r="X1827">
        <v>105.35</v>
      </c>
      <c r="Y1827">
        <v>3540.65</v>
      </c>
      <c r="Z1827">
        <v>0</v>
      </c>
      <c r="AA1827">
        <v>0</v>
      </c>
      <c r="AB1827">
        <v>952</v>
      </c>
      <c r="AC1827">
        <v>4492.6499999999996</v>
      </c>
      <c r="AD1827" t="s">
        <v>41</v>
      </c>
      <c r="AE1827" t="s">
        <v>42</v>
      </c>
      <c r="AF1827" t="s">
        <v>42</v>
      </c>
      <c r="AG1827">
        <f t="shared" si="56"/>
        <v>0</v>
      </c>
      <c r="AH1827" t="str" cm="1">
        <f t="array" ref="AH1827">_xlfn.IFS(
X1827&lt;=20, "&lt;20",
AND(X1827&gt;=20, X1827&lt;50), "20-50",
AND(X1827&gt;=50, X1827&lt;100), "50-100",
X1827&gt;=100, "&gt;100"
)</f>
        <v>&gt;100</v>
      </c>
      <c r="AI1827">
        <f t="shared" si="57"/>
        <v>0</v>
      </c>
      <c r="AJ1827" t="str" cm="1">
        <f t="array" ref="AJ1827">_xlfn.IFS(
C1827&lt;=20, "&lt;20",
AND(C1827&gt;=20, C1827&lt;35), "20-35",
AND(C1827&gt;=35, C1827&lt;50), "35-50",
C1827&gt;=50, "50-100"
)</f>
        <v>35-50</v>
      </c>
      <c r="AK1827" t="str" cm="1">
        <f t="array" ref="AK1827">_xlfn.IFS(
G1827&lt;6, "&lt;6",
AND(G1827&gt;=6, G1827&lt;12), "6-12",
AND(G1827&gt;=12, G1827&lt;18), "12-18",  AND(G1827&gt;=18, G1827&lt;24), "18-24", G1827&gt;=24, "24-36")</f>
        <v>12-18</v>
      </c>
    </row>
    <row r="1828" spans="1:37" x14ac:dyDescent="0.3">
      <c r="A1828" t="s">
        <v>1928</v>
      </c>
      <c r="B1828" t="s">
        <v>44</v>
      </c>
      <c r="C1828">
        <v>47</v>
      </c>
      <c r="D1828" t="s">
        <v>34</v>
      </c>
      <c r="E1828" t="s">
        <v>164</v>
      </c>
      <c r="F1828">
        <v>9</v>
      </c>
      <c r="G1828">
        <v>5</v>
      </c>
      <c r="H1828" t="s">
        <v>36</v>
      </c>
      <c r="I1828" t="s">
        <v>37</v>
      </c>
      <c r="J1828" t="s">
        <v>34</v>
      </c>
      <c r="K1828" t="s">
        <v>34</v>
      </c>
      <c r="L1828" t="s">
        <v>34</v>
      </c>
      <c r="M1828" t="s">
        <v>34</v>
      </c>
      <c r="N1828" t="s">
        <v>34</v>
      </c>
      <c r="O1828" t="s">
        <v>34</v>
      </c>
      <c r="P1828" t="s">
        <v>34</v>
      </c>
      <c r="Q1828" t="s">
        <v>34</v>
      </c>
      <c r="R1828" t="s">
        <v>34</v>
      </c>
      <c r="S1828" t="s">
        <v>34</v>
      </c>
      <c r="T1828" t="s">
        <v>34</v>
      </c>
      <c r="U1828" t="s">
        <v>46</v>
      </c>
      <c r="V1828" t="s">
        <v>34</v>
      </c>
      <c r="W1828" t="s">
        <v>40</v>
      </c>
      <c r="X1828">
        <v>20.75</v>
      </c>
      <c r="Y1828">
        <v>20.75</v>
      </c>
      <c r="Z1828">
        <v>0</v>
      </c>
      <c r="AA1828">
        <v>0</v>
      </c>
      <c r="AB1828">
        <v>36.28</v>
      </c>
      <c r="AC1828">
        <v>57.03</v>
      </c>
      <c r="AD1828" t="s">
        <v>85</v>
      </c>
      <c r="AE1828" t="s">
        <v>42</v>
      </c>
      <c r="AF1828" t="s">
        <v>42</v>
      </c>
      <c r="AG1828">
        <f t="shared" si="56"/>
        <v>0</v>
      </c>
      <c r="AH1828" t="str" cm="1">
        <f t="array" ref="AH1828">_xlfn.IFS(
X1828&lt;=20, "&lt;20",
AND(X1828&gt;=20, X1828&lt;50), "20-50",
AND(X1828&gt;=50, X1828&lt;100), "50-100",
X1828&gt;=100, "&gt;100"
)</f>
        <v>20-50</v>
      </c>
      <c r="AI1828">
        <f t="shared" si="57"/>
        <v>1</v>
      </c>
      <c r="AJ1828" t="str" cm="1">
        <f t="array" ref="AJ1828">_xlfn.IFS(
C1828&lt;=20, "&lt;20",
AND(C1828&gt;=20, C1828&lt;35), "20-35",
AND(C1828&gt;=35, C1828&lt;50), "35-50",
C1828&gt;=50, "50-100"
)</f>
        <v>35-50</v>
      </c>
      <c r="AK1828" t="str" cm="1">
        <f t="array" ref="AK1828">_xlfn.IFS(
G1828&lt;6, "&lt;6",
AND(G1828&gt;=6, G1828&lt;12), "6-12",
AND(G1828&gt;=12, G1828&lt;18), "12-18",  AND(G1828&gt;=18, G1828&lt;24), "18-24", G1828&gt;=24, "24-36")</f>
        <v>&lt;6</v>
      </c>
    </row>
    <row r="1829" spans="1:37" x14ac:dyDescent="0.3">
      <c r="A1829" t="s">
        <v>1929</v>
      </c>
      <c r="B1829" t="s">
        <v>33</v>
      </c>
      <c r="C1829">
        <v>44</v>
      </c>
      <c r="D1829" t="s">
        <v>34</v>
      </c>
      <c r="E1829" t="s">
        <v>56</v>
      </c>
      <c r="F1829">
        <v>5</v>
      </c>
      <c r="G1829">
        <v>2</v>
      </c>
      <c r="H1829" t="s">
        <v>36</v>
      </c>
      <c r="I1829" t="s">
        <v>37</v>
      </c>
      <c r="J1829" t="s">
        <v>34</v>
      </c>
      <c r="K1829" t="s">
        <v>37</v>
      </c>
      <c r="L1829" t="s">
        <v>38</v>
      </c>
      <c r="M1829" t="s">
        <v>37</v>
      </c>
      <c r="N1829" t="s">
        <v>37</v>
      </c>
      <c r="O1829" t="s">
        <v>34</v>
      </c>
      <c r="P1829" t="s">
        <v>34</v>
      </c>
      <c r="Q1829" t="s">
        <v>34</v>
      </c>
      <c r="R1829" t="s">
        <v>34</v>
      </c>
      <c r="S1829" t="s">
        <v>34</v>
      </c>
      <c r="T1829" t="s">
        <v>37</v>
      </c>
      <c r="U1829" t="s">
        <v>39</v>
      </c>
      <c r="V1829" t="s">
        <v>34</v>
      </c>
      <c r="W1829" t="s">
        <v>40</v>
      </c>
      <c r="X1829">
        <v>53.65</v>
      </c>
      <c r="Y1829">
        <v>1939.35</v>
      </c>
      <c r="Z1829">
        <v>0</v>
      </c>
      <c r="AA1829">
        <v>0</v>
      </c>
      <c r="AB1829">
        <v>288</v>
      </c>
      <c r="AC1829">
        <v>2227.35</v>
      </c>
      <c r="AD1829" t="s">
        <v>41</v>
      </c>
      <c r="AE1829" t="s">
        <v>42</v>
      </c>
      <c r="AF1829" t="s">
        <v>42</v>
      </c>
      <c r="AG1829">
        <f t="shared" si="56"/>
        <v>0</v>
      </c>
      <c r="AH1829" t="str" cm="1">
        <f t="array" ref="AH1829">_xlfn.IFS(
X1829&lt;=20, "&lt;20",
AND(X1829&gt;=20, X1829&lt;50), "20-50",
AND(X1829&gt;=50, X1829&lt;100), "50-100",
X1829&gt;=100, "&gt;100"
)</f>
        <v>50-100</v>
      </c>
      <c r="AI1829">
        <f t="shared" si="57"/>
        <v>0</v>
      </c>
      <c r="AJ1829" t="str" cm="1">
        <f t="array" ref="AJ1829">_xlfn.IFS(
C1829&lt;=20, "&lt;20",
AND(C1829&gt;=20, C1829&lt;35), "20-35",
AND(C1829&gt;=35, C1829&lt;50), "35-50",
C1829&gt;=50, "50-100"
)</f>
        <v>35-50</v>
      </c>
      <c r="AK1829" t="str" cm="1">
        <f t="array" ref="AK1829">_xlfn.IFS(
G1829&lt;6, "&lt;6",
AND(G1829&gt;=6, G1829&lt;12), "6-12",
AND(G1829&gt;=12, G1829&lt;18), "12-18",  AND(G1829&gt;=18, G1829&lt;24), "18-24", G1829&gt;=24, "24-36")</f>
        <v>&lt;6</v>
      </c>
    </row>
    <row r="1830" spans="1:37" x14ac:dyDescent="0.3">
      <c r="A1830" t="s">
        <v>1930</v>
      </c>
      <c r="B1830" t="s">
        <v>44</v>
      </c>
      <c r="C1830">
        <v>31</v>
      </c>
      <c r="D1830" t="s">
        <v>34</v>
      </c>
      <c r="E1830" t="s">
        <v>114</v>
      </c>
      <c r="F1830">
        <v>3</v>
      </c>
      <c r="G1830">
        <v>22</v>
      </c>
      <c r="H1830" t="s">
        <v>36</v>
      </c>
      <c r="I1830" t="s">
        <v>37</v>
      </c>
      <c r="J1830" t="s">
        <v>37</v>
      </c>
      <c r="K1830" t="s">
        <v>34</v>
      </c>
      <c r="L1830" t="s">
        <v>34</v>
      </c>
      <c r="M1830" t="s">
        <v>34</v>
      </c>
      <c r="N1830" t="s">
        <v>34</v>
      </c>
      <c r="O1830" t="s">
        <v>34</v>
      </c>
      <c r="P1830" t="s">
        <v>34</v>
      </c>
      <c r="Q1830" t="s">
        <v>34</v>
      </c>
      <c r="R1830" t="s">
        <v>34</v>
      </c>
      <c r="S1830" t="s">
        <v>34</v>
      </c>
      <c r="T1830" t="s">
        <v>34</v>
      </c>
      <c r="U1830" t="s">
        <v>67</v>
      </c>
      <c r="V1830" t="s">
        <v>34</v>
      </c>
      <c r="W1830" t="s">
        <v>40</v>
      </c>
      <c r="X1830">
        <v>25.2</v>
      </c>
      <c r="Y1830">
        <v>387.9</v>
      </c>
      <c r="Z1830">
        <v>0</v>
      </c>
      <c r="AA1830">
        <v>0</v>
      </c>
      <c r="AB1830">
        <v>700.2</v>
      </c>
      <c r="AC1830">
        <v>1088.0999999999999</v>
      </c>
      <c r="AD1830" t="s">
        <v>41</v>
      </c>
      <c r="AE1830" t="s">
        <v>42</v>
      </c>
      <c r="AF1830" t="s">
        <v>42</v>
      </c>
      <c r="AG1830">
        <f t="shared" si="56"/>
        <v>0</v>
      </c>
      <c r="AH1830" t="str" cm="1">
        <f t="array" ref="AH1830">_xlfn.IFS(
X1830&lt;=20, "&lt;20",
AND(X1830&gt;=20, X1830&lt;50), "20-50",
AND(X1830&gt;=50, X1830&lt;100), "50-100",
X1830&gt;=100, "&gt;100"
)</f>
        <v>20-50</v>
      </c>
      <c r="AI1830">
        <f t="shared" si="57"/>
        <v>0</v>
      </c>
      <c r="AJ1830" t="str" cm="1">
        <f t="array" ref="AJ1830">_xlfn.IFS(
C1830&lt;=20, "&lt;20",
AND(C1830&gt;=20, C1830&lt;35), "20-35",
AND(C1830&gt;=35, C1830&lt;50), "35-50",
C1830&gt;=50, "50-100"
)</f>
        <v>20-35</v>
      </c>
      <c r="AK1830" t="str" cm="1">
        <f t="array" ref="AK1830">_xlfn.IFS(
G1830&lt;6, "&lt;6",
AND(G1830&gt;=6, G1830&lt;12), "6-12",
AND(G1830&gt;=12, G1830&lt;18), "12-18",  AND(G1830&gt;=18, G1830&lt;24), "18-24", G1830&gt;=24, "24-36")</f>
        <v>18-24</v>
      </c>
    </row>
    <row r="1831" spans="1:37" x14ac:dyDescent="0.3">
      <c r="A1831" t="s">
        <v>1931</v>
      </c>
      <c r="B1831" t="s">
        <v>44</v>
      </c>
      <c r="C1831">
        <v>42</v>
      </c>
      <c r="D1831" t="s">
        <v>34</v>
      </c>
      <c r="E1831" t="s">
        <v>74</v>
      </c>
      <c r="F1831">
        <v>12</v>
      </c>
      <c r="G1831">
        <v>6</v>
      </c>
      <c r="H1831" t="s">
        <v>36</v>
      </c>
      <c r="I1831" t="s">
        <v>37</v>
      </c>
      <c r="J1831" t="s">
        <v>34</v>
      </c>
      <c r="K1831" t="s">
        <v>37</v>
      </c>
      <c r="L1831" t="s">
        <v>38</v>
      </c>
      <c r="M1831" t="s">
        <v>37</v>
      </c>
      <c r="N1831" t="s">
        <v>34</v>
      </c>
      <c r="O1831" t="s">
        <v>34</v>
      </c>
      <c r="P1831" t="s">
        <v>34</v>
      </c>
      <c r="Q1831" t="s">
        <v>34</v>
      </c>
      <c r="R1831" t="s">
        <v>34</v>
      </c>
      <c r="S1831" t="s">
        <v>34</v>
      </c>
      <c r="T1831" t="s">
        <v>37</v>
      </c>
      <c r="U1831" t="s">
        <v>46</v>
      </c>
      <c r="V1831" t="s">
        <v>37</v>
      </c>
      <c r="W1831" t="s">
        <v>40</v>
      </c>
      <c r="X1831">
        <v>51.65</v>
      </c>
      <c r="Y1831">
        <v>524.5</v>
      </c>
      <c r="Z1831">
        <v>0</v>
      </c>
      <c r="AA1831">
        <v>0</v>
      </c>
      <c r="AB1831">
        <v>490.4</v>
      </c>
      <c r="AC1831">
        <v>1014.9</v>
      </c>
      <c r="AD1831" t="s">
        <v>41</v>
      </c>
      <c r="AE1831" t="s">
        <v>42</v>
      </c>
      <c r="AF1831" t="s">
        <v>42</v>
      </c>
      <c r="AG1831">
        <f t="shared" si="56"/>
        <v>0</v>
      </c>
      <c r="AH1831" t="str" cm="1">
        <f t="array" ref="AH1831">_xlfn.IFS(
X1831&lt;=20, "&lt;20",
AND(X1831&gt;=20, X1831&lt;50), "20-50",
AND(X1831&gt;=50, X1831&lt;100), "50-100",
X1831&gt;=100, "&gt;100"
)</f>
        <v>50-100</v>
      </c>
      <c r="AI1831">
        <f t="shared" si="57"/>
        <v>0</v>
      </c>
      <c r="AJ1831" t="str" cm="1">
        <f t="array" ref="AJ1831">_xlfn.IFS(
C1831&lt;=20, "&lt;20",
AND(C1831&gt;=20, C1831&lt;35), "20-35",
AND(C1831&gt;=35, C1831&lt;50), "35-50",
C1831&gt;=50, "50-100"
)</f>
        <v>35-50</v>
      </c>
      <c r="AK1831" t="str" cm="1">
        <f t="array" ref="AK1831">_xlfn.IFS(
G1831&lt;6, "&lt;6",
AND(G1831&gt;=6, G1831&lt;12), "6-12",
AND(G1831&gt;=12, G1831&lt;18), "12-18",  AND(G1831&gt;=18, G1831&lt;24), "18-24", G1831&gt;=24, "24-36")</f>
        <v>6-12</v>
      </c>
    </row>
    <row r="1832" spans="1:37" x14ac:dyDescent="0.3">
      <c r="A1832" t="s">
        <v>1932</v>
      </c>
      <c r="B1832" t="s">
        <v>33</v>
      </c>
      <c r="C1832">
        <v>41</v>
      </c>
      <c r="D1832" t="s">
        <v>37</v>
      </c>
      <c r="E1832" t="s">
        <v>69</v>
      </c>
      <c r="F1832">
        <v>0</v>
      </c>
      <c r="G1832">
        <v>13</v>
      </c>
      <c r="H1832" t="s">
        <v>36</v>
      </c>
      <c r="I1832" t="s">
        <v>37</v>
      </c>
      <c r="J1832" t="s">
        <v>34</v>
      </c>
      <c r="K1832" t="s">
        <v>37</v>
      </c>
      <c r="L1832" t="s">
        <v>72</v>
      </c>
      <c r="M1832" t="s">
        <v>37</v>
      </c>
      <c r="N1832" t="s">
        <v>37</v>
      </c>
      <c r="O1832" t="s">
        <v>34</v>
      </c>
      <c r="P1832" t="s">
        <v>37</v>
      </c>
      <c r="Q1832" t="s">
        <v>34</v>
      </c>
      <c r="R1832" t="s">
        <v>37</v>
      </c>
      <c r="S1832" t="s">
        <v>37</v>
      </c>
      <c r="T1832" t="s">
        <v>37</v>
      </c>
      <c r="U1832" t="s">
        <v>67</v>
      </c>
      <c r="V1832" t="s">
        <v>34</v>
      </c>
      <c r="W1832" t="s">
        <v>40</v>
      </c>
      <c r="X1832">
        <v>71.099999999999994</v>
      </c>
      <c r="Y1832">
        <v>213.35</v>
      </c>
      <c r="Z1832">
        <v>2.62</v>
      </c>
      <c r="AA1832">
        <v>0</v>
      </c>
      <c r="AB1832">
        <v>111</v>
      </c>
      <c r="AC1832">
        <v>321.73</v>
      </c>
      <c r="AD1832" t="s">
        <v>85</v>
      </c>
      <c r="AE1832" t="s">
        <v>42</v>
      </c>
      <c r="AF1832" t="s">
        <v>42</v>
      </c>
      <c r="AG1832">
        <f t="shared" si="56"/>
        <v>0</v>
      </c>
      <c r="AH1832" t="str" cm="1">
        <f t="array" ref="AH1832">_xlfn.IFS(
X1832&lt;=20, "&lt;20",
AND(X1832&gt;=20, X1832&lt;50), "20-50",
AND(X1832&gt;=50, X1832&lt;100), "50-100",
X1832&gt;=100, "&gt;100"
)</f>
        <v>50-100</v>
      </c>
      <c r="AI1832">
        <f t="shared" si="57"/>
        <v>1</v>
      </c>
      <c r="AJ1832" t="str" cm="1">
        <f t="array" ref="AJ1832">_xlfn.IFS(
C1832&lt;=20, "&lt;20",
AND(C1832&gt;=20, C1832&lt;35), "20-35",
AND(C1832&gt;=35, C1832&lt;50), "35-50",
C1832&gt;=50, "50-100"
)</f>
        <v>35-50</v>
      </c>
      <c r="AK1832" t="str" cm="1">
        <f t="array" ref="AK1832">_xlfn.IFS(
G1832&lt;6, "&lt;6",
AND(G1832&gt;=6, G1832&lt;12), "6-12",
AND(G1832&gt;=12, G1832&lt;18), "12-18",  AND(G1832&gt;=18, G1832&lt;24), "18-24", G1832&gt;=24, "24-36")</f>
        <v>12-18</v>
      </c>
    </row>
    <row r="1833" spans="1:37" x14ac:dyDescent="0.3">
      <c r="A1833" t="s">
        <v>1933</v>
      </c>
      <c r="B1833" t="s">
        <v>44</v>
      </c>
      <c r="C1833">
        <v>35</v>
      </c>
      <c r="D1833" t="s">
        <v>34</v>
      </c>
      <c r="E1833" t="s">
        <v>48</v>
      </c>
      <c r="F1833">
        <v>7</v>
      </c>
      <c r="G1833">
        <v>33</v>
      </c>
      <c r="H1833" t="s">
        <v>49</v>
      </c>
      <c r="I1833" t="s">
        <v>37</v>
      </c>
      <c r="J1833" t="s">
        <v>37</v>
      </c>
      <c r="K1833" t="s">
        <v>34</v>
      </c>
      <c r="L1833" t="s">
        <v>34</v>
      </c>
      <c r="M1833" t="s">
        <v>34</v>
      </c>
      <c r="N1833" t="s">
        <v>34</v>
      </c>
      <c r="O1833" t="s">
        <v>34</v>
      </c>
      <c r="P1833" t="s">
        <v>34</v>
      </c>
      <c r="Q1833" t="s">
        <v>34</v>
      </c>
      <c r="R1833" t="s">
        <v>34</v>
      </c>
      <c r="S1833" t="s">
        <v>34</v>
      </c>
      <c r="T1833" t="s">
        <v>34</v>
      </c>
      <c r="U1833" t="s">
        <v>46</v>
      </c>
      <c r="V1833" t="s">
        <v>37</v>
      </c>
      <c r="W1833" t="s">
        <v>51</v>
      </c>
      <c r="X1833">
        <v>25.7</v>
      </c>
      <c r="Y1833">
        <v>25.7</v>
      </c>
      <c r="Z1833">
        <v>0</v>
      </c>
      <c r="AA1833">
        <v>0</v>
      </c>
      <c r="AB1833">
        <v>43.84</v>
      </c>
      <c r="AC1833">
        <v>69.540000000000006</v>
      </c>
      <c r="AD1833" t="s">
        <v>85</v>
      </c>
      <c r="AE1833" t="s">
        <v>42</v>
      </c>
      <c r="AF1833" t="s">
        <v>42</v>
      </c>
      <c r="AG1833">
        <f t="shared" si="56"/>
        <v>0</v>
      </c>
      <c r="AH1833" t="str" cm="1">
        <f t="array" ref="AH1833">_xlfn.IFS(
X1833&lt;=20, "&lt;20",
AND(X1833&gt;=20, X1833&lt;50), "20-50",
AND(X1833&gt;=50, X1833&lt;100), "50-100",
X1833&gt;=100, "&gt;100"
)</f>
        <v>20-50</v>
      </c>
      <c r="AI1833">
        <f t="shared" si="57"/>
        <v>1</v>
      </c>
      <c r="AJ1833" t="str" cm="1">
        <f t="array" ref="AJ1833">_xlfn.IFS(
C1833&lt;=20, "&lt;20",
AND(C1833&gt;=20, C1833&lt;35), "20-35",
AND(C1833&gt;=35, C1833&lt;50), "35-50",
C1833&gt;=50, "50-100"
)</f>
        <v>35-50</v>
      </c>
      <c r="AK1833" t="str" cm="1">
        <f t="array" ref="AK1833">_xlfn.IFS(
G1833&lt;6, "&lt;6",
AND(G1833&gt;=6, G1833&lt;12), "6-12",
AND(G1833&gt;=12, G1833&lt;18), "12-18",  AND(G1833&gt;=18, G1833&lt;24), "18-24", G1833&gt;=24, "24-36")</f>
        <v>24-36</v>
      </c>
    </row>
    <row r="1834" spans="1:37" x14ac:dyDescent="0.3">
      <c r="A1834" t="s">
        <v>1934</v>
      </c>
      <c r="B1834" t="s">
        <v>44</v>
      </c>
      <c r="C1834">
        <v>50</v>
      </c>
      <c r="D1834" t="s">
        <v>37</v>
      </c>
      <c r="E1834" t="s">
        <v>45</v>
      </c>
      <c r="F1834">
        <v>0</v>
      </c>
      <c r="G1834">
        <v>19</v>
      </c>
      <c r="H1834" t="s">
        <v>70</v>
      </c>
      <c r="I1834" t="s">
        <v>37</v>
      </c>
      <c r="J1834" t="s">
        <v>34</v>
      </c>
      <c r="K1834" t="s">
        <v>37</v>
      </c>
      <c r="L1834" t="s">
        <v>50</v>
      </c>
      <c r="M1834" t="s">
        <v>37</v>
      </c>
      <c r="N1834" t="s">
        <v>37</v>
      </c>
      <c r="O1834" t="s">
        <v>37</v>
      </c>
      <c r="P1834" t="s">
        <v>34</v>
      </c>
      <c r="Q1834" t="s">
        <v>34</v>
      </c>
      <c r="R1834" t="s">
        <v>34</v>
      </c>
      <c r="S1834" t="s">
        <v>34</v>
      </c>
      <c r="T1834" t="s">
        <v>37</v>
      </c>
      <c r="U1834" t="s">
        <v>46</v>
      </c>
      <c r="V1834" t="s">
        <v>37</v>
      </c>
      <c r="W1834" t="s">
        <v>40</v>
      </c>
      <c r="X1834">
        <v>86.1</v>
      </c>
      <c r="Y1834">
        <v>3551.65</v>
      </c>
      <c r="Z1834">
        <v>0</v>
      </c>
      <c r="AA1834">
        <v>0</v>
      </c>
      <c r="AB1834">
        <v>328.09</v>
      </c>
      <c r="AC1834">
        <v>3879.74</v>
      </c>
      <c r="AD1834" t="s">
        <v>41</v>
      </c>
      <c r="AE1834" t="s">
        <v>42</v>
      </c>
      <c r="AF1834" t="s">
        <v>42</v>
      </c>
      <c r="AG1834">
        <f t="shared" si="56"/>
        <v>0</v>
      </c>
      <c r="AH1834" t="str" cm="1">
        <f t="array" ref="AH1834">_xlfn.IFS(
X1834&lt;=20, "&lt;20",
AND(X1834&gt;=20, X1834&lt;50), "20-50",
AND(X1834&gt;=50, X1834&lt;100), "50-100",
X1834&gt;=100, "&gt;100"
)</f>
        <v>50-100</v>
      </c>
      <c r="AI1834">
        <f t="shared" si="57"/>
        <v>0</v>
      </c>
      <c r="AJ1834" t="str" cm="1">
        <f t="array" ref="AJ1834">_xlfn.IFS(
C1834&lt;=20, "&lt;20",
AND(C1834&gt;=20, C1834&lt;35), "20-35",
AND(C1834&gt;=35, C1834&lt;50), "35-50",
C1834&gt;=50, "50-100"
)</f>
        <v>50-100</v>
      </c>
      <c r="AK1834" t="str" cm="1">
        <f t="array" ref="AK1834">_xlfn.IFS(
G1834&lt;6, "&lt;6",
AND(G1834&gt;=6, G1834&lt;12), "6-12",
AND(G1834&gt;=12, G1834&lt;18), "12-18",  AND(G1834&gt;=18, G1834&lt;24), "18-24", G1834&gt;=24, "24-36")</f>
        <v>18-24</v>
      </c>
    </row>
    <row r="1835" spans="1:37" x14ac:dyDescent="0.3">
      <c r="A1835" t="s">
        <v>1935</v>
      </c>
      <c r="B1835" t="s">
        <v>44</v>
      </c>
      <c r="C1835">
        <v>21</v>
      </c>
      <c r="D1835" t="s">
        <v>37</v>
      </c>
      <c r="E1835" t="s">
        <v>69</v>
      </c>
      <c r="F1835">
        <v>6</v>
      </c>
      <c r="G1835">
        <v>6</v>
      </c>
      <c r="H1835" t="s">
        <v>49</v>
      </c>
      <c r="I1835" t="s">
        <v>37</v>
      </c>
      <c r="J1835" t="s">
        <v>34</v>
      </c>
      <c r="K1835" t="s">
        <v>34</v>
      </c>
      <c r="L1835" t="s">
        <v>34</v>
      </c>
      <c r="M1835" t="s">
        <v>34</v>
      </c>
      <c r="N1835" t="s">
        <v>34</v>
      </c>
      <c r="O1835" t="s">
        <v>34</v>
      </c>
      <c r="P1835" t="s">
        <v>34</v>
      </c>
      <c r="Q1835" t="s">
        <v>34</v>
      </c>
      <c r="R1835" t="s">
        <v>34</v>
      </c>
      <c r="S1835" t="s">
        <v>34</v>
      </c>
      <c r="T1835" t="s">
        <v>34</v>
      </c>
      <c r="U1835" t="s">
        <v>46</v>
      </c>
      <c r="V1835" t="s">
        <v>34</v>
      </c>
      <c r="W1835" t="s">
        <v>40</v>
      </c>
      <c r="X1835">
        <v>20.05</v>
      </c>
      <c r="Y1835">
        <v>163.6</v>
      </c>
      <c r="Z1835">
        <v>0</v>
      </c>
      <c r="AA1835">
        <v>0</v>
      </c>
      <c r="AB1835">
        <v>125.28</v>
      </c>
      <c r="AC1835">
        <v>288.88</v>
      </c>
      <c r="AD1835" t="s">
        <v>41</v>
      </c>
      <c r="AE1835" t="s">
        <v>42</v>
      </c>
      <c r="AF1835" t="s">
        <v>42</v>
      </c>
      <c r="AG1835">
        <f t="shared" si="56"/>
        <v>0</v>
      </c>
      <c r="AH1835" t="str" cm="1">
        <f t="array" ref="AH1835">_xlfn.IFS(
X1835&lt;=20, "&lt;20",
AND(X1835&gt;=20, X1835&lt;50), "20-50",
AND(X1835&gt;=50, X1835&lt;100), "50-100",
X1835&gt;=100, "&gt;100"
)</f>
        <v>20-50</v>
      </c>
      <c r="AI1835">
        <f t="shared" si="57"/>
        <v>0</v>
      </c>
      <c r="AJ1835" t="str" cm="1">
        <f t="array" ref="AJ1835">_xlfn.IFS(
C1835&lt;=20, "&lt;20",
AND(C1835&gt;=20, C1835&lt;35), "20-35",
AND(C1835&gt;=35, C1835&lt;50), "35-50",
C1835&gt;=50, "50-100"
)</f>
        <v>20-35</v>
      </c>
      <c r="AK1835" t="str" cm="1">
        <f t="array" ref="AK1835">_xlfn.IFS(
G1835&lt;6, "&lt;6",
AND(G1835&gt;=6, G1835&lt;12), "6-12",
AND(G1835&gt;=12, G1835&lt;18), "12-18",  AND(G1835&gt;=18, G1835&lt;24), "18-24", G1835&gt;=24, "24-36")</f>
        <v>6-12</v>
      </c>
    </row>
    <row r="1836" spans="1:37" x14ac:dyDescent="0.3">
      <c r="A1836" t="s">
        <v>1936</v>
      </c>
      <c r="B1836" t="s">
        <v>44</v>
      </c>
      <c r="C1836">
        <v>71</v>
      </c>
      <c r="D1836" t="s">
        <v>34</v>
      </c>
      <c r="E1836" t="s">
        <v>130</v>
      </c>
      <c r="F1836">
        <v>12</v>
      </c>
      <c r="G1836">
        <v>7</v>
      </c>
      <c r="H1836" t="s">
        <v>49</v>
      </c>
      <c r="I1836" t="s">
        <v>37</v>
      </c>
      <c r="J1836" t="s">
        <v>34</v>
      </c>
      <c r="K1836" t="s">
        <v>37</v>
      </c>
      <c r="L1836" t="s">
        <v>38</v>
      </c>
      <c r="M1836" t="s">
        <v>34</v>
      </c>
      <c r="N1836" t="s">
        <v>34</v>
      </c>
      <c r="O1836" t="s">
        <v>34</v>
      </c>
      <c r="P1836" t="s">
        <v>34</v>
      </c>
      <c r="Q1836" t="s">
        <v>34</v>
      </c>
      <c r="R1836" t="s">
        <v>34</v>
      </c>
      <c r="S1836" t="s">
        <v>34</v>
      </c>
      <c r="T1836" t="s">
        <v>37</v>
      </c>
      <c r="U1836" t="s">
        <v>46</v>
      </c>
      <c r="V1836" t="s">
        <v>34</v>
      </c>
      <c r="W1836" t="s">
        <v>51</v>
      </c>
      <c r="X1836">
        <v>46</v>
      </c>
      <c r="Y1836">
        <v>181.6</v>
      </c>
      <c r="Z1836">
        <v>0</v>
      </c>
      <c r="AA1836">
        <v>0</v>
      </c>
      <c r="AB1836">
        <v>168.52</v>
      </c>
      <c r="AC1836">
        <v>350.12</v>
      </c>
      <c r="AD1836" t="s">
        <v>52</v>
      </c>
      <c r="AE1836" t="s">
        <v>53</v>
      </c>
      <c r="AF1836" t="s">
        <v>91</v>
      </c>
      <c r="AG1836">
        <f t="shared" si="56"/>
        <v>1</v>
      </c>
      <c r="AH1836" t="str" cm="1">
        <f t="array" ref="AH1836">_xlfn.IFS(
X1836&lt;=20, "&lt;20",
AND(X1836&gt;=20, X1836&lt;50), "20-50",
AND(X1836&gt;=50, X1836&lt;100), "50-100",
X1836&gt;=100, "&gt;100"
)</f>
        <v>20-50</v>
      </c>
      <c r="AI1836">
        <f t="shared" si="57"/>
        <v>0</v>
      </c>
      <c r="AJ1836" t="str" cm="1">
        <f t="array" ref="AJ1836">_xlfn.IFS(
C1836&lt;=20, "&lt;20",
AND(C1836&gt;=20, C1836&lt;35), "20-35",
AND(C1836&gt;=35, C1836&lt;50), "35-50",
C1836&gt;=50, "50-100"
)</f>
        <v>50-100</v>
      </c>
      <c r="AK1836" t="str" cm="1">
        <f t="array" ref="AK1836">_xlfn.IFS(
G1836&lt;6, "&lt;6",
AND(G1836&gt;=6, G1836&lt;12), "6-12",
AND(G1836&gt;=12, G1836&lt;18), "12-18",  AND(G1836&gt;=18, G1836&lt;24), "18-24", G1836&gt;=24, "24-36")</f>
        <v>6-12</v>
      </c>
    </row>
    <row r="1837" spans="1:37" x14ac:dyDescent="0.3">
      <c r="A1837" t="s">
        <v>1937</v>
      </c>
      <c r="B1837" t="s">
        <v>33</v>
      </c>
      <c r="C1837">
        <v>66</v>
      </c>
      <c r="D1837" t="s">
        <v>34</v>
      </c>
      <c r="E1837" t="s">
        <v>74</v>
      </c>
      <c r="F1837">
        <v>9</v>
      </c>
      <c r="G1837">
        <v>2</v>
      </c>
      <c r="H1837" t="s">
        <v>66</v>
      </c>
      <c r="I1837" t="s">
        <v>37</v>
      </c>
      <c r="J1837" t="s">
        <v>34</v>
      </c>
      <c r="K1837" t="s">
        <v>34</v>
      </c>
      <c r="L1837" t="s">
        <v>34</v>
      </c>
      <c r="M1837" t="s">
        <v>34</v>
      </c>
      <c r="N1837" t="s">
        <v>34</v>
      </c>
      <c r="O1837" t="s">
        <v>34</v>
      </c>
      <c r="P1837" t="s">
        <v>34</v>
      </c>
      <c r="Q1837" t="s">
        <v>34</v>
      </c>
      <c r="R1837" t="s">
        <v>34</v>
      </c>
      <c r="S1837" t="s">
        <v>34</v>
      </c>
      <c r="T1837" t="s">
        <v>34</v>
      </c>
      <c r="U1837" t="s">
        <v>67</v>
      </c>
      <c r="V1837" t="s">
        <v>37</v>
      </c>
      <c r="W1837" t="s">
        <v>51</v>
      </c>
      <c r="X1837">
        <v>19.600000000000001</v>
      </c>
      <c r="Y1837">
        <v>1387.45</v>
      </c>
      <c r="Z1837">
        <v>0</v>
      </c>
      <c r="AA1837">
        <v>0</v>
      </c>
      <c r="AB1837">
        <v>1145.23</v>
      </c>
      <c r="AC1837">
        <v>2532.6799999999998</v>
      </c>
      <c r="AD1837" t="s">
        <v>41</v>
      </c>
      <c r="AE1837" t="s">
        <v>42</v>
      </c>
      <c r="AF1837" t="s">
        <v>42</v>
      </c>
      <c r="AG1837">
        <f t="shared" si="56"/>
        <v>0</v>
      </c>
      <c r="AH1837" t="str" cm="1">
        <f t="array" ref="AH1837">_xlfn.IFS(
X1837&lt;=20, "&lt;20",
AND(X1837&gt;=20, X1837&lt;50), "20-50",
AND(X1837&gt;=50, X1837&lt;100), "50-100",
X1837&gt;=100, "&gt;100"
)</f>
        <v>&lt;20</v>
      </c>
      <c r="AI1837">
        <f t="shared" si="57"/>
        <v>0</v>
      </c>
      <c r="AJ1837" t="str" cm="1">
        <f t="array" ref="AJ1837">_xlfn.IFS(
C1837&lt;=20, "&lt;20",
AND(C1837&gt;=20, C1837&lt;35), "20-35",
AND(C1837&gt;=35, C1837&lt;50), "35-50",
C1837&gt;=50, "50-100"
)</f>
        <v>50-100</v>
      </c>
      <c r="AK1837" t="str" cm="1">
        <f t="array" ref="AK1837">_xlfn.IFS(
G1837&lt;6, "&lt;6",
AND(G1837&gt;=6, G1837&lt;12), "6-12",
AND(G1837&gt;=12, G1837&lt;18), "12-18",  AND(G1837&gt;=18, G1837&lt;24), "18-24", G1837&gt;=24, "24-36")</f>
        <v>&lt;6</v>
      </c>
    </row>
    <row r="1838" spans="1:37" x14ac:dyDescent="0.3">
      <c r="A1838" t="s">
        <v>1938</v>
      </c>
      <c r="B1838" t="s">
        <v>44</v>
      </c>
      <c r="C1838">
        <v>34</v>
      </c>
      <c r="D1838" t="s">
        <v>37</v>
      </c>
      <c r="E1838" t="s">
        <v>74</v>
      </c>
      <c r="F1838">
        <v>5</v>
      </c>
      <c r="G1838">
        <v>32</v>
      </c>
      <c r="H1838" t="s">
        <v>36</v>
      </c>
      <c r="I1838" t="s">
        <v>37</v>
      </c>
      <c r="J1838" t="s">
        <v>34</v>
      </c>
      <c r="K1838" t="s">
        <v>37</v>
      </c>
      <c r="L1838" t="s">
        <v>50</v>
      </c>
      <c r="M1838" t="s">
        <v>37</v>
      </c>
      <c r="N1838" t="s">
        <v>34</v>
      </c>
      <c r="O1838" t="s">
        <v>34</v>
      </c>
      <c r="P1838" t="s">
        <v>34</v>
      </c>
      <c r="Q1838" t="s">
        <v>37</v>
      </c>
      <c r="R1838" t="s">
        <v>37</v>
      </c>
      <c r="S1838" t="s">
        <v>37</v>
      </c>
      <c r="T1838" t="s">
        <v>37</v>
      </c>
      <c r="U1838" t="s">
        <v>46</v>
      </c>
      <c r="V1838" t="s">
        <v>34</v>
      </c>
      <c r="W1838" t="s">
        <v>51</v>
      </c>
      <c r="X1838">
        <v>93.85</v>
      </c>
      <c r="Y1838">
        <v>1625.65</v>
      </c>
      <c r="Z1838">
        <v>0</v>
      </c>
      <c r="AA1838">
        <v>0</v>
      </c>
      <c r="AB1838">
        <v>76.67</v>
      </c>
      <c r="AC1838">
        <v>1702.32</v>
      </c>
      <c r="AD1838" t="s">
        <v>52</v>
      </c>
      <c r="AE1838" t="s">
        <v>100</v>
      </c>
      <c r="AF1838" t="s">
        <v>308</v>
      </c>
      <c r="AG1838">
        <f t="shared" si="56"/>
        <v>1</v>
      </c>
      <c r="AH1838" t="str" cm="1">
        <f t="array" ref="AH1838">_xlfn.IFS(
X1838&lt;=20, "&lt;20",
AND(X1838&gt;=20, X1838&lt;50), "20-50",
AND(X1838&gt;=50, X1838&lt;100), "50-100",
X1838&gt;=100, "&gt;100"
)</f>
        <v>50-100</v>
      </c>
      <c r="AI1838">
        <f t="shared" si="57"/>
        <v>0</v>
      </c>
      <c r="AJ1838" t="str" cm="1">
        <f t="array" ref="AJ1838">_xlfn.IFS(
C1838&lt;=20, "&lt;20",
AND(C1838&gt;=20, C1838&lt;35), "20-35",
AND(C1838&gt;=35, C1838&lt;50), "35-50",
C1838&gt;=50, "50-100"
)</f>
        <v>20-35</v>
      </c>
      <c r="AK1838" t="str" cm="1">
        <f t="array" ref="AK1838">_xlfn.IFS(
G1838&lt;6, "&lt;6",
AND(G1838&gt;=6, G1838&lt;12), "6-12",
AND(G1838&gt;=12, G1838&lt;18), "12-18",  AND(G1838&gt;=18, G1838&lt;24), "18-24", G1838&gt;=24, "24-36")</f>
        <v>24-36</v>
      </c>
    </row>
    <row r="1839" spans="1:37" x14ac:dyDescent="0.3">
      <c r="A1839" t="s">
        <v>1939</v>
      </c>
      <c r="B1839" t="s">
        <v>44</v>
      </c>
      <c r="C1839">
        <v>27</v>
      </c>
      <c r="D1839" t="s">
        <v>37</v>
      </c>
      <c r="E1839" t="s">
        <v>103</v>
      </c>
      <c r="F1839">
        <v>5</v>
      </c>
      <c r="G1839">
        <v>8</v>
      </c>
      <c r="H1839" t="s">
        <v>49</v>
      </c>
      <c r="I1839" t="s">
        <v>37</v>
      </c>
      <c r="J1839" t="s">
        <v>37</v>
      </c>
      <c r="K1839" t="s">
        <v>37</v>
      </c>
      <c r="L1839" t="s">
        <v>38</v>
      </c>
      <c r="M1839" t="s">
        <v>34</v>
      </c>
      <c r="N1839" t="s">
        <v>34</v>
      </c>
      <c r="O1839" t="s">
        <v>34</v>
      </c>
      <c r="P1839" t="s">
        <v>34</v>
      </c>
      <c r="Q1839" t="s">
        <v>34</v>
      </c>
      <c r="R1839" t="s">
        <v>34</v>
      </c>
      <c r="S1839" t="s">
        <v>34</v>
      </c>
      <c r="T1839" t="s">
        <v>37</v>
      </c>
      <c r="U1839" t="s">
        <v>46</v>
      </c>
      <c r="V1839" t="s">
        <v>37</v>
      </c>
      <c r="W1839" t="s">
        <v>40</v>
      </c>
      <c r="X1839">
        <v>48.95</v>
      </c>
      <c r="Y1839">
        <v>273.25</v>
      </c>
      <c r="Z1839">
        <v>0</v>
      </c>
      <c r="AA1839">
        <v>0</v>
      </c>
      <c r="AB1839">
        <v>148.97999999999999</v>
      </c>
      <c r="AC1839">
        <v>422.23</v>
      </c>
      <c r="AD1839" t="s">
        <v>41</v>
      </c>
      <c r="AE1839" t="s">
        <v>42</v>
      </c>
      <c r="AF1839" t="s">
        <v>42</v>
      </c>
      <c r="AG1839">
        <f t="shared" si="56"/>
        <v>0</v>
      </c>
      <c r="AH1839" t="str" cm="1">
        <f t="array" ref="AH1839">_xlfn.IFS(
X1839&lt;=20, "&lt;20",
AND(X1839&gt;=20, X1839&lt;50), "20-50",
AND(X1839&gt;=50, X1839&lt;100), "50-100",
X1839&gt;=100, "&gt;100"
)</f>
        <v>20-50</v>
      </c>
      <c r="AI1839">
        <f t="shared" si="57"/>
        <v>0</v>
      </c>
      <c r="AJ1839" t="str" cm="1">
        <f t="array" ref="AJ1839">_xlfn.IFS(
C1839&lt;=20, "&lt;20",
AND(C1839&gt;=20, C1839&lt;35), "20-35",
AND(C1839&gt;=35, C1839&lt;50), "35-50",
C1839&gt;=50, "50-100"
)</f>
        <v>20-35</v>
      </c>
      <c r="AK1839" t="str" cm="1">
        <f t="array" ref="AK1839">_xlfn.IFS(
G1839&lt;6, "&lt;6",
AND(G1839&gt;=6, G1839&lt;12), "6-12",
AND(G1839&gt;=12, G1839&lt;18), "12-18",  AND(G1839&gt;=18, G1839&lt;24), "18-24", G1839&gt;=24, "24-36")</f>
        <v>6-12</v>
      </c>
    </row>
    <row r="1840" spans="1:37" x14ac:dyDescent="0.3">
      <c r="A1840" t="s">
        <v>1940</v>
      </c>
      <c r="B1840" t="s">
        <v>44</v>
      </c>
      <c r="C1840">
        <v>67</v>
      </c>
      <c r="D1840" t="s">
        <v>37</v>
      </c>
      <c r="E1840" t="s">
        <v>48</v>
      </c>
      <c r="F1840">
        <v>6</v>
      </c>
      <c r="G1840">
        <v>1</v>
      </c>
      <c r="H1840" t="s">
        <v>49</v>
      </c>
      <c r="I1840" t="s">
        <v>37</v>
      </c>
      <c r="J1840" t="s">
        <v>37</v>
      </c>
      <c r="K1840" t="s">
        <v>37</v>
      </c>
      <c r="L1840" t="s">
        <v>50</v>
      </c>
      <c r="M1840" t="s">
        <v>34</v>
      </c>
      <c r="N1840" t="s">
        <v>34</v>
      </c>
      <c r="O1840" t="s">
        <v>34</v>
      </c>
      <c r="P1840" t="s">
        <v>34</v>
      </c>
      <c r="Q1840" t="s">
        <v>37</v>
      </c>
      <c r="R1840" t="s">
        <v>37</v>
      </c>
      <c r="S1840" t="s">
        <v>37</v>
      </c>
      <c r="T1840" t="s">
        <v>37</v>
      </c>
      <c r="U1840" t="s">
        <v>46</v>
      </c>
      <c r="V1840" t="s">
        <v>37</v>
      </c>
      <c r="W1840" t="s">
        <v>51</v>
      </c>
      <c r="X1840">
        <v>94</v>
      </c>
      <c r="Y1840">
        <v>181.7</v>
      </c>
      <c r="Z1840">
        <v>0</v>
      </c>
      <c r="AA1840">
        <v>0</v>
      </c>
      <c r="AB1840">
        <v>41.98</v>
      </c>
      <c r="AC1840">
        <v>223.68</v>
      </c>
      <c r="AD1840" t="s">
        <v>52</v>
      </c>
      <c r="AE1840" t="s">
        <v>94</v>
      </c>
      <c r="AF1840" t="s">
        <v>95</v>
      </c>
      <c r="AG1840">
        <f t="shared" si="56"/>
        <v>1</v>
      </c>
      <c r="AH1840" t="str" cm="1">
        <f t="array" ref="AH1840">_xlfn.IFS(
X1840&lt;=20, "&lt;20",
AND(X1840&gt;=20, X1840&lt;50), "20-50",
AND(X1840&gt;=50, X1840&lt;100), "50-100",
X1840&gt;=100, "&gt;100"
)</f>
        <v>50-100</v>
      </c>
      <c r="AI1840">
        <f t="shared" si="57"/>
        <v>0</v>
      </c>
      <c r="AJ1840" t="str" cm="1">
        <f t="array" ref="AJ1840">_xlfn.IFS(
C1840&lt;=20, "&lt;20",
AND(C1840&gt;=20, C1840&lt;35), "20-35",
AND(C1840&gt;=35, C1840&lt;50), "35-50",
C1840&gt;=50, "50-100"
)</f>
        <v>50-100</v>
      </c>
      <c r="AK1840" t="str" cm="1">
        <f t="array" ref="AK1840">_xlfn.IFS(
G1840&lt;6, "&lt;6",
AND(G1840&gt;=6, G1840&lt;12), "6-12",
AND(G1840&gt;=12, G1840&lt;18), "12-18",  AND(G1840&gt;=18, G1840&lt;24), "18-24", G1840&gt;=24, "24-36")</f>
        <v>&lt;6</v>
      </c>
    </row>
    <row r="1841" spans="1:37" x14ac:dyDescent="0.3">
      <c r="A1841" t="s">
        <v>1941</v>
      </c>
      <c r="B1841" t="s">
        <v>44</v>
      </c>
      <c r="C1841">
        <v>70</v>
      </c>
      <c r="D1841" t="s">
        <v>37</v>
      </c>
      <c r="E1841" t="s">
        <v>61</v>
      </c>
      <c r="F1841">
        <v>9</v>
      </c>
      <c r="G1841">
        <v>7</v>
      </c>
      <c r="H1841" t="s">
        <v>49</v>
      </c>
      <c r="I1841" t="s">
        <v>37</v>
      </c>
      <c r="J1841" t="s">
        <v>34</v>
      </c>
      <c r="K1841" t="s">
        <v>37</v>
      </c>
      <c r="L1841" t="s">
        <v>38</v>
      </c>
      <c r="M1841" t="s">
        <v>37</v>
      </c>
      <c r="N1841" t="s">
        <v>34</v>
      </c>
      <c r="O1841" t="s">
        <v>34</v>
      </c>
      <c r="P1841" t="s">
        <v>34</v>
      </c>
      <c r="Q1841" t="s">
        <v>34</v>
      </c>
      <c r="R1841" t="s">
        <v>34</v>
      </c>
      <c r="S1841" t="s">
        <v>34</v>
      </c>
      <c r="T1841" t="s">
        <v>37</v>
      </c>
      <c r="U1841" t="s">
        <v>46</v>
      </c>
      <c r="V1841" t="s">
        <v>37</v>
      </c>
      <c r="W1841" t="s">
        <v>51</v>
      </c>
      <c r="X1841">
        <v>49.55</v>
      </c>
      <c r="Y1841">
        <v>49.55</v>
      </c>
      <c r="Z1841">
        <v>0</v>
      </c>
      <c r="AA1841">
        <v>0</v>
      </c>
      <c r="AB1841">
        <v>24.24</v>
      </c>
      <c r="AC1841">
        <v>73.790000000000006</v>
      </c>
      <c r="AD1841" t="s">
        <v>52</v>
      </c>
      <c r="AE1841" t="s">
        <v>58</v>
      </c>
      <c r="AF1841" t="s">
        <v>88</v>
      </c>
      <c r="AG1841">
        <f t="shared" si="56"/>
        <v>1</v>
      </c>
      <c r="AH1841" t="str" cm="1">
        <f t="array" ref="AH1841">_xlfn.IFS(
X1841&lt;=20, "&lt;20",
AND(X1841&gt;=20, X1841&lt;50), "20-50",
AND(X1841&gt;=50, X1841&lt;100), "50-100",
X1841&gt;=100, "&gt;100"
)</f>
        <v>20-50</v>
      </c>
      <c r="AI1841">
        <f t="shared" si="57"/>
        <v>0</v>
      </c>
      <c r="AJ1841" t="str" cm="1">
        <f t="array" ref="AJ1841">_xlfn.IFS(
C1841&lt;=20, "&lt;20",
AND(C1841&gt;=20, C1841&lt;35), "20-35",
AND(C1841&gt;=35, C1841&lt;50), "35-50",
C1841&gt;=50, "50-100"
)</f>
        <v>50-100</v>
      </c>
      <c r="AK1841" t="str" cm="1">
        <f t="array" ref="AK1841">_xlfn.IFS(
G1841&lt;6, "&lt;6",
AND(G1841&gt;=6, G1841&lt;12), "6-12",
AND(G1841&gt;=12, G1841&lt;18), "12-18",  AND(G1841&gt;=18, G1841&lt;24), "18-24", G1841&gt;=24, "24-36")</f>
        <v>6-12</v>
      </c>
    </row>
    <row r="1842" spans="1:37" x14ac:dyDescent="0.3">
      <c r="A1842" t="s">
        <v>1942</v>
      </c>
      <c r="B1842" t="s">
        <v>33</v>
      </c>
      <c r="C1842">
        <v>35</v>
      </c>
      <c r="D1842" t="s">
        <v>37</v>
      </c>
      <c r="E1842" t="s">
        <v>124</v>
      </c>
      <c r="F1842">
        <v>11</v>
      </c>
      <c r="G1842">
        <v>6</v>
      </c>
      <c r="H1842" t="s">
        <v>36</v>
      </c>
      <c r="I1842" t="s">
        <v>37</v>
      </c>
      <c r="J1842" t="s">
        <v>37</v>
      </c>
      <c r="K1842" t="s">
        <v>37</v>
      </c>
      <c r="L1842" t="s">
        <v>50</v>
      </c>
      <c r="M1842" t="s">
        <v>34</v>
      </c>
      <c r="N1842" t="s">
        <v>37</v>
      </c>
      <c r="O1842" t="s">
        <v>34</v>
      </c>
      <c r="P1842" t="s">
        <v>37</v>
      </c>
      <c r="Q1842" t="s">
        <v>37</v>
      </c>
      <c r="R1842" t="s">
        <v>37</v>
      </c>
      <c r="S1842" t="s">
        <v>37</v>
      </c>
      <c r="T1842" t="s">
        <v>37</v>
      </c>
      <c r="U1842" t="s">
        <v>39</v>
      </c>
      <c r="V1842" t="s">
        <v>37</v>
      </c>
      <c r="W1842" t="s">
        <v>40</v>
      </c>
      <c r="X1842">
        <v>105.65</v>
      </c>
      <c r="Y1842">
        <v>6903.1</v>
      </c>
      <c r="Z1842">
        <v>0</v>
      </c>
      <c r="AA1842">
        <v>0</v>
      </c>
      <c r="AB1842">
        <v>1550.72</v>
      </c>
      <c r="AC1842">
        <v>8453.82</v>
      </c>
      <c r="AD1842" t="s">
        <v>52</v>
      </c>
      <c r="AE1842" t="s">
        <v>94</v>
      </c>
      <c r="AF1842" t="s">
        <v>95</v>
      </c>
      <c r="AG1842">
        <f t="shared" si="56"/>
        <v>1</v>
      </c>
      <c r="AH1842" t="str" cm="1">
        <f t="array" ref="AH1842">_xlfn.IFS(
X1842&lt;=20, "&lt;20",
AND(X1842&gt;=20, X1842&lt;50), "20-50",
AND(X1842&gt;=50, X1842&lt;100), "50-100",
X1842&gt;=100, "&gt;100"
)</f>
        <v>&gt;100</v>
      </c>
      <c r="AI1842">
        <f t="shared" si="57"/>
        <v>0</v>
      </c>
      <c r="AJ1842" t="str" cm="1">
        <f t="array" ref="AJ1842">_xlfn.IFS(
C1842&lt;=20, "&lt;20",
AND(C1842&gt;=20, C1842&lt;35), "20-35",
AND(C1842&gt;=35, C1842&lt;50), "35-50",
C1842&gt;=50, "50-100"
)</f>
        <v>35-50</v>
      </c>
      <c r="AK1842" t="str" cm="1">
        <f t="array" ref="AK1842">_xlfn.IFS(
G1842&lt;6, "&lt;6",
AND(G1842&gt;=6, G1842&lt;12), "6-12",
AND(G1842&gt;=12, G1842&lt;18), "12-18",  AND(G1842&gt;=18, G1842&lt;24), "18-24", G1842&gt;=24, "24-36")</f>
        <v>6-12</v>
      </c>
    </row>
    <row r="1843" spans="1:37" x14ac:dyDescent="0.3">
      <c r="A1843" t="s">
        <v>1943</v>
      </c>
      <c r="B1843" t="s">
        <v>44</v>
      </c>
      <c r="C1843">
        <v>35</v>
      </c>
      <c r="D1843" t="s">
        <v>37</v>
      </c>
      <c r="E1843" t="s">
        <v>74</v>
      </c>
      <c r="F1843">
        <v>14</v>
      </c>
      <c r="G1843">
        <v>1</v>
      </c>
      <c r="H1843" t="s">
        <v>36</v>
      </c>
      <c r="I1843" t="s">
        <v>34</v>
      </c>
      <c r="J1843" t="s">
        <v>34</v>
      </c>
      <c r="K1843" t="s">
        <v>37</v>
      </c>
      <c r="L1843" t="s">
        <v>72</v>
      </c>
      <c r="M1843" t="s">
        <v>34</v>
      </c>
      <c r="N1843" t="s">
        <v>34</v>
      </c>
      <c r="O1843" t="s">
        <v>37</v>
      </c>
      <c r="P1843" t="s">
        <v>37</v>
      </c>
      <c r="Q1843" t="s">
        <v>37</v>
      </c>
      <c r="R1843" t="s">
        <v>37</v>
      </c>
      <c r="S1843" t="s">
        <v>37</v>
      </c>
      <c r="T1843" t="s">
        <v>37</v>
      </c>
      <c r="U1843" t="s">
        <v>39</v>
      </c>
      <c r="V1843" t="s">
        <v>34</v>
      </c>
      <c r="W1843" t="s">
        <v>51</v>
      </c>
      <c r="X1843">
        <v>54.85</v>
      </c>
      <c r="Y1843">
        <v>2191.6999999999998</v>
      </c>
      <c r="Z1843">
        <v>0</v>
      </c>
      <c r="AA1843">
        <v>0</v>
      </c>
      <c r="AB1843">
        <v>0</v>
      </c>
      <c r="AC1843">
        <v>2191.6999999999998</v>
      </c>
      <c r="AD1843" t="s">
        <v>41</v>
      </c>
      <c r="AE1843" t="s">
        <v>42</v>
      </c>
      <c r="AF1843" t="s">
        <v>42</v>
      </c>
      <c r="AG1843">
        <f t="shared" si="56"/>
        <v>0</v>
      </c>
      <c r="AH1843" t="str" cm="1">
        <f t="array" ref="AH1843">_xlfn.IFS(
X1843&lt;=20, "&lt;20",
AND(X1843&gt;=20, X1843&lt;50), "20-50",
AND(X1843&gt;=50, X1843&lt;100), "50-100",
X1843&gt;=100, "&gt;100"
)</f>
        <v>50-100</v>
      </c>
      <c r="AI1843">
        <f t="shared" si="57"/>
        <v>0</v>
      </c>
      <c r="AJ1843" t="str" cm="1">
        <f t="array" ref="AJ1843">_xlfn.IFS(
C1843&lt;=20, "&lt;20",
AND(C1843&gt;=20, C1843&lt;35), "20-35",
AND(C1843&gt;=35, C1843&lt;50), "35-50",
C1843&gt;=50, "50-100"
)</f>
        <v>35-50</v>
      </c>
      <c r="AK1843" t="str" cm="1">
        <f t="array" ref="AK1843">_xlfn.IFS(
G1843&lt;6, "&lt;6",
AND(G1843&gt;=6, G1843&lt;12), "6-12",
AND(G1843&gt;=12, G1843&lt;18), "12-18",  AND(G1843&gt;=18, G1843&lt;24), "18-24", G1843&gt;=24, "24-36")</f>
        <v>&lt;6</v>
      </c>
    </row>
    <row r="1844" spans="1:37" x14ac:dyDescent="0.3">
      <c r="A1844" t="s">
        <v>1944</v>
      </c>
      <c r="B1844" t="s">
        <v>44</v>
      </c>
      <c r="C1844">
        <v>47</v>
      </c>
      <c r="D1844" t="s">
        <v>37</v>
      </c>
      <c r="E1844" t="s">
        <v>69</v>
      </c>
      <c r="F1844">
        <v>8</v>
      </c>
      <c r="G1844">
        <v>32</v>
      </c>
      <c r="H1844" t="s">
        <v>70</v>
      </c>
      <c r="I1844" t="s">
        <v>37</v>
      </c>
      <c r="J1844" t="s">
        <v>34</v>
      </c>
      <c r="K1844" t="s">
        <v>37</v>
      </c>
      <c r="L1844" t="s">
        <v>72</v>
      </c>
      <c r="M1844" t="s">
        <v>37</v>
      </c>
      <c r="N1844" t="s">
        <v>34</v>
      </c>
      <c r="O1844" t="s">
        <v>37</v>
      </c>
      <c r="P1844" t="s">
        <v>37</v>
      </c>
      <c r="Q1844" t="s">
        <v>34</v>
      </c>
      <c r="R1844" t="s">
        <v>34</v>
      </c>
      <c r="S1844" t="s">
        <v>34</v>
      </c>
      <c r="T1844" t="s">
        <v>37</v>
      </c>
      <c r="U1844" t="s">
        <v>39</v>
      </c>
      <c r="V1844" t="s">
        <v>34</v>
      </c>
      <c r="W1844" t="s">
        <v>40</v>
      </c>
      <c r="X1844">
        <v>56.9</v>
      </c>
      <c r="Y1844">
        <v>2560.1</v>
      </c>
      <c r="Z1844">
        <v>0</v>
      </c>
      <c r="AA1844">
        <v>0</v>
      </c>
      <c r="AB1844">
        <v>1768.7</v>
      </c>
      <c r="AC1844">
        <v>4328.8</v>
      </c>
      <c r="AD1844" t="s">
        <v>41</v>
      </c>
      <c r="AE1844" t="s">
        <v>42</v>
      </c>
      <c r="AF1844" t="s">
        <v>42</v>
      </c>
      <c r="AG1844">
        <f t="shared" si="56"/>
        <v>0</v>
      </c>
      <c r="AH1844" t="str" cm="1">
        <f t="array" ref="AH1844">_xlfn.IFS(
X1844&lt;=20, "&lt;20",
AND(X1844&gt;=20, X1844&lt;50), "20-50",
AND(X1844&gt;=50, X1844&lt;100), "50-100",
X1844&gt;=100, "&gt;100"
)</f>
        <v>50-100</v>
      </c>
      <c r="AI1844">
        <f t="shared" si="57"/>
        <v>0</v>
      </c>
      <c r="AJ1844" t="str" cm="1">
        <f t="array" ref="AJ1844">_xlfn.IFS(
C1844&lt;=20, "&lt;20",
AND(C1844&gt;=20, C1844&lt;35), "20-35",
AND(C1844&gt;=35, C1844&lt;50), "35-50",
C1844&gt;=50, "50-100"
)</f>
        <v>35-50</v>
      </c>
      <c r="AK1844" t="str" cm="1">
        <f t="array" ref="AK1844">_xlfn.IFS(
G1844&lt;6, "&lt;6",
AND(G1844&gt;=6, G1844&lt;12), "6-12",
AND(G1844&gt;=12, G1844&lt;18), "12-18",  AND(G1844&gt;=18, G1844&lt;24), "18-24", G1844&gt;=24, "24-36")</f>
        <v>24-36</v>
      </c>
    </row>
    <row r="1845" spans="1:37" x14ac:dyDescent="0.3">
      <c r="A1845" t="s">
        <v>1945</v>
      </c>
      <c r="B1845" t="s">
        <v>33</v>
      </c>
      <c r="C1845">
        <v>23</v>
      </c>
      <c r="D1845" t="s">
        <v>37</v>
      </c>
      <c r="E1845" t="s">
        <v>90</v>
      </c>
      <c r="F1845">
        <v>7</v>
      </c>
      <c r="G1845">
        <v>7</v>
      </c>
      <c r="H1845" t="s">
        <v>49</v>
      </c>
      <c r="I1845" t="s">
        <v>37</v>
      </c>
      <c r="J1845" t="s">
        <v>34</v>
      </c>
      <c r="K1845" t="s">
        <v>37</v>
      </c>
      <c r="L1845" t="s">
        <v>50</v>
      </c>
      <c r="M1845" t="s">
        <v>34</v>
      </c>
      <c r="N1845" t="s">
        <v>34</v>
      </c>
      <c r="O1845" t="s">
        <v>34</v>
      </c>
      <c r="P1845" t="s">
        <v>34</v>
      </c>
      <c r="Q1845" t="s">
        <v>37</v>
      </c>
      <c r="R1845" t="s">
        <v>37</v>
      </c>
      <c r="S1845" t="s">
        <v>37</v>
      </c>
      <c r="T1845" t="s">
        <v>37</v>
      </c>
      <c r="U1845" t="s">
        <v>46</v>
      </c>
      <c r="V1845" t="s">
        <v>37</v>
      </c>
      <c r="W1845" t="s">
        <v>51</v>
      </c>
      <c r="X1845">
        <v>90.75</v>
      </c>
      <c r="Y1845">
        <v>90.75</v>
      </c>
      <c r="Z1845">
        <v>0</v>
      </c>
      <c r="AA1845">
        <v>0</v>
      </c>
      <c r="AB1845">
        <v>23.06</v>
      </c>
      <c r="AC1845">
        <v>113.81</v>
      </c>
      <c r="AD1845" t="s">
        <v>52</v>
      </c>
      <c r="AE1845" t="s">
        <v>104</v>
      </c>
      <c r="AF1845" t="s">
        <v>150</v>
      </c>
      <c r="AG1845">
        <f t="shared" si="56"/>
        <v>1</v>
      </c>
      <c r="AH1845" t="str" cm="1">
        <f t="array" ref="AH1845">_xlfn.IFS(
X1845&lt;=20, "&lt;20",
AND(X1845&gt;=20, X1845&lt;50), "20-50",
AND(X1845&gt;=50, X1845&lt;100), "50-100",
X1845&gt;=100, "&gt;100"
)</f>
        <v>50-100</v>
      </c>
      <c r="AI1845">
        <f t="shared" si="57"/>
        <v>0</v>
      </c>
      <c r="AJ1845" t="str" cm="1">
        <f t="array" ref="AJ1845">_xlfn.IFS(
C1845&lt;=20, "&lt;20",
AND(C1845&gt;=20, C1845&lt;35), "20-35",
AND(C1845&gt;=35, C1845&lt;50), "35-50",
C1845&gt;=50, "50-100"
)</f>
        <v>20-35</v>
      </c>
      <c r="AK1845" t="str" cm="1">
        <f t="array" ref="AK1845">_xlfn.IFS(
G1845&lt;6, "&lt;6",
AND(G1845&gt;=6, G1845&lt;12), "6-12",
AND(G1845&gt;=12, G1845&lt;18), "12-18",  AND(G1845&gt;=18, G1845&lt;24), "18-24", G1845&gt;=24, "24-36")</f>
        <v>6-12</v>
      </c>
    </row>
    <row r="1846" spans="1:37" x14ac:dyDescent="0.3">
      <c r="A1846" t="s">
        <v>1946</v>
      </c>
      <c r="B1846" t="s">
        <v>44</v>
      </c>
      <c r="C1846">
        <v>48</v>
      </c>
      <c r="D1846" t="s">
        <v>34</v>
      </c>
      <c r="E1846" t="s">
        <v>48</v>
      </c>
      <c r="F1846">
        <v>12</v>
      </c>
      <c r="G1846">
        <v>11</v>
      </c>
      <c r="H1846" t="s">
        <v>66</v>
      </c>
      <c r="I1846" t="s">
        <v>37</v>
      </c>
      <c r="J1846" t="s">
        <v>37</v>
      </c>
      <c r="K1846" t="s">
        <v>37</v>
      </c>
      <c r="L1846" t="s">
        <v>38</v>
      </c>
      <c r="M1846" t="s">
        <v>37</v>
      </c>
      <c r="N1846" t="s">
        <v>34</v>
      </c>
      <c r="O1846" t="s">
        <v>37</v>
      </c>
      <c r="P1846" t="s">
        <v>37</v>
      </c>
      <c r="Q1846" t="s">
        <v>37</v>
      </c>
      <c r="R1846" t="s">
        <v>37</v>
      </c>
      <c r="S1846" t="s">
        <v>37</v>
      </c>
      <c r="T1846" t="s">
        <v>37</v>
      </c>
      <c r="U1846" t="s">
        <v>67</v>
      </c>
      <c r="V1846" t="s">
        <v>37</v>
      </c>
      <c r="W1846" t="s">
        <v>51</v>
      </c>
      <c r="X1846">
        <v>84.2</v>
      </c>
      <c r="Y1846">
        <v>5986.55</v>
      </c>
      <c r="Z1846">
        <v>0</v>
      </c>
      <c r="AA1846">
        <v>0</v>
      </c>
      <c r="AB1846">
        <v>2724.48</v>
      </c>
      <c r="AC1846">
        <v>8711.0300000000007</v>
      </c>
      <c r="AD1846" t="s">
        <v>41</v>
      </c>
      <c r="AE1846" t="s">
        <v>42</v>
      </c>
      <c r="AF1846" t="s">
        <v>42</v>
      </c>
      <c r="AG1846">
        <f t="shared" si="56"/>
        <v>0</v>
      </c>
      <c r="AH1846" t="str" cm="1">
        <f t="array" ref="AH1846">_xlfn.IFS(
X1846&lt;=20, "&lt;20",
AND(X1846&gt;=20, X1846&lt;50), "20-50",
AND(X1846&gt;=50, X1846&lt;100), "50-100",
X1846&gt;=100, "&gt;100"
)</f>
        <v>50-100</v>
      </c>
      <c r="AI1846">
        <f t="shared" si="57"/>
        <v>0</v>
      </c>
      <c r="AJ1846" t="str" cm="1">
        <f t="array" ref="AJ1846">_xlfn.IFS(
C1846&lt;=20, "&lt;20",
AND(C1846&gt;=20, C1846&lt;35), "20-35",
AND(C1846&gt;=35, C1846&lt;50), "35-50",
C1846&gt;=50, "50-100"
)</f>
        <v>35-50</v>
      </c>
      <c r="AK1846" t="str" cm="1">
        <f t="array" ref="AK1846">_xlfn.IFS(
G1846&lt;6, "&lt;6",
AND(G1846&gt;=6, G1846&lt;12), "6-12",
AND(G1846&gt;=12, G1846&lt;18), "12-18",  AND(G1846&gt;=18, G1846&lt;24), "18-24", G1846&gt;=24, "24-36")</f>
        <v>6-12</v>
      </c>
    </row>
    <row r="1847" spans="1:37" x14ac:dyDescent="0.3">
      <c r="A1847" t="s">
        <v>1947</v>
      </c>
      <c r="B1847" t="s">
        <v>44</v>
      </c>
      <c r="C1847">
        <v>36</v>
      </c>
      <c r="D1847" t="s">
        <v>37</v>
      </c>
      <c r="E1847" t="s">
        <v>90</v>
      </c>
      <c r="F1847">
        <v>1</v>
      </c>
      <c r="G1847">
        <v>27</v>
      </c>
      <c r="H1847" t="s">
        <v>36</v>
      </c>
      <c r="I1847" t="s">
        <v>37</v>
      </c>
      <c r="J1847" t="s">
        <v>34</v>
      </c>
      <c r="K1847" t="s">
        <v>34</v>
      </c>
      <c r="L1847" t="s">
        <v>34</v>
      </c>
      <c r="M1847" t="s">
        <v>34</v>
      </c>
      <c r="N1847" t="s">
        <v>34</v>
      </c>
      <c r="O1847" t="s">
        <v>34</v>
      </c>
      <c r="P1847" t="s">
        <v>34</v>
      </c>
      <c r="Q1847" t="s">
        <v>34</v>
      </c>
      <c r="R1847" t="s">
        <v>34</v>
      </c>
      <c r="S1847" t="s">
        <v>34</v>
      </c>
      <c r="T1847" t="s">
        <v>34</v>
      </c>
      <c r="U1847" t="s">
        <v>67</v>
      </c>
      <c r="V1847" t="s">
        <v>34</v>
      </c>
      <c r="W1847" t="s">
        <v>40</v>
      </c>
      <c r="X1847">
        <v>19.8</v>
      </c>
      <c r="Y1847">
        <v>641.35</v>
      </c>
      <c r="Z1847">
        <v>0</v>
      </c>
      <c r="AA1847">
        <v>0</v>
      </c>
      <c r="AB1847">
        <v>412.83</v>
      </c>
      <c r="AC1847">
        <v>1054.18</v>
      </c>
      <c r="AD1847" t="s">
        <v>41</v>
      </c>
      <c r="AE1847" t="s">
        <v>42</v>
      </c>
      <c r="AF1847" t="s">
        <v>42</v>
      </c>
      <c r="AG1847">
        <f t="shared" si="56"/>
        <v>0</v>
      </c>
      <c r="AH1847" t="str" cm="1">
        <f t="array" ref="AH1847">_xlfn.IFS(
X1847&lt;=20, "&lt;20",
AND(X1847&gt;=20, X1847&lt;50), "20-50",
AND(X1847&gt;=50, X1847&lt;100), "50-100",
X1847&gt;=100, "&gt;100"
)</f>
        <v>&lt;20</v>
      </c>
      <c r="AI1847">
        <f t="shared" si="57"/>
        <v>0</v>
      </c>
      <c r="AJ1847" t="str" cm="1">
        <f t="array" ref="AJ1847">_xlfn.IFS(
C1847&lt;=20, "&lt;20",
AND(C1847&gt;=20, C1847&lt;35), "20-35",
AND(C1847&gt;=35, C1847&lt;50), "35-50",
C1847&gt;=50, "50-100"
)</f>
        <v>35-50</v>
      </c>
      <c r="AK1847" t="str" cm="1">
        <f t="array" ref="AK1847">_xlfn.IFS(
G1847&lt;6, "&lt;6",
AND(G1847&gt;=6, G1847&lt;12), "6-12",
AND(G1847&gt;=12, G1847&lt;18), "12-18",  AND(G1847&gt;=18, G1847&lt;24), "18-24", G1847&gt;=24, "24-36")</f>
        <v>24-36</v>
      </c>
    </row>
    <row r="1848" spans="1:37" x14ac:dyDescent="0.3">
      <c r="A1848" t="s">
        <v>1948</v>
      </c>
      <c r="B1848" t="s">
        <v>33</v>
      </c>
      <c r="C1848">
        <v>60</v>
      </c>
      <c r="D1848" t="s">
        <v>34</v>
      </c>
      <c r="E1848" t="s">
        <v>48</v>
      </c>
      <c r="F1848">
        <v>9</v>
      </c>
      <c r="G1848">
        <v>25</v>
      </c>
      <c r="H1848" t="s">
        <v>36</v>
      </c>
      <c r="I1848" t="s">
        <v>37</v>
      </c>
      <c r="J1848" t="s">
        <v>37</v>
      </c>
      <c r="K1848" t="s">
        <v>37</v>
      </c>
      <c r="L1848" t="s">
        <v>50</v>
      </c>
      <c r="M1848" t="s">
        <v>37</v>
      </c>
      <c r="N1848" t="s">
        <v>34</v>
      </c>
      <c r="O1848" t="s">
        <v>37</v>
      </c>
      <c r="P1848" t="s">
        <v>37</v>
      </c>
      <c r="Q1848" t="s">
        <v>37</v>
      </c>
      <c r="R1848" t="s">
        <v>37</v>
      </c>
      <c r="S1848" t="s">
        <v>37</v>
      </c>
      <c r="T1848" t="s">
        <v>37</v>
      </c>
      <c r="U1848" t="s">
        <v>39</v>
      </c>
      <c r="V1848" t="s">
        <v>37</v>
      </c>
      <c r="W1848" t="s">
        <v>51</v>
      </c>
      <c r="X1848">
        <v>109.55</v>
      </c>
      <c r="Y1848">
        <v>3608</v>
      </c>
      <c r="Z1848">
        <v>0</v>
      </c>
      <c r="AA1848">
        <v>0</v>
      </c>
      <c r="AB1848">
        <v>147.52000000000001</v>
      </c>
      <c r="AC1848">
        <v>3755.52</v>
      </c>
      <c r="AD1848" t="s">
        <v>41</v>
      </c>
      <c r="AE1848" t="s">
        <v>42</v>
      </c>
      <c r="AF1848" t="s">
        <v>42</v>
      </c>
      <c r="AG1848">
        <f t="shared" si="56"/>
        <v>0</v>
      </c>
      <c r="AH1848" t="str" cm="1">
        <f t="array" ref="AH1848">_xlfn.IFS(
X1848&lt;=20, "&lt;20",
AND(X1848&gt;=20, X1848&lt;50), "20-50",
AND(X1848&gt;=50, X1848&lt;100), "50-100",
X1848&gt;=100, "&gt;100"
)</f>
        <v>&gt;100</v>
      </c>
      <c r="AI1848">
        <f t="shared" si="57"/>
        <v>0</v>
      </c>
      <c r="AJ1848" t="str" cm="1">
        <f t="array" ref="AJ1848">_xlfn.IFS(
C1848&lt;=20, "&lt;20",
AND(C1848&gt;=20, C1848&lt;35), "20-35",
AND(C1848&gt;=35, C1848&lt;50), "35-50",
C1848&gt;=50, "50-100"
)</f>
        <v>50-100</v>
      </c>
      <c r="AK1848" t="str" cm="1">
        <f t="array" ref="AK1848">_xlfn.IFS(
G1848&lt;6, "&lt;6",
AND(G1848&gt;=6, G1848&lt;12), "6-12",
AND(G1848&gt;=12, G1848&lt;18), "12-18",  AND(G1848&gt;=18, G1848&lt;24), "18-24", G1848&gt;=24, "24-36")</f>
        <v>24-36</v>
      </c>
    </row>
    <row r="1849" spans="1:37" x14ac:dyDescent="0.3">
      <c r="A1849" t="s">
        <v>1949</v>
      </c>
      <c r="B1849" t="s">
        <v>44</v>
      </c>
      <c r="C1849">
        <v>49</v>
      </c>
      <c r="D1849" t="s">
        <v>34</v>
      </c>
      <c r="E1849" t="s">
        <v>76</v>
      </c>
      <c r="F1849">
        <v>15</v>
      </c>
      <c r="G1849">
        <v>27</v>
      </c>
      <c r="H1849" t="s">
        <v>36</v>
      </c>
      <c r="I1849" t="s">
        <v>37</v>
      </c>
      <c r="J1849" t="s">
        <v>34</v>
      </c>
      <c r="K1849" t="s">
        <v>34</v>
      </c>
      <c r="L1849" t="s">
        <v>34</v>
      </c>
      <c r="M1849" t="s">
        <v>34</v>
      </c>
      <c r="N1849" t="s">
        <v>34</v>
      </c>
      <c r="O1849" t="s">
        <v>34</v>
      </c>
      <c r="P1849" t="s">
        <v>34</v>
      </c>
      <c r="Q1849" t="s">
        <v>34</v>
      </c>
      <c r="R1849" t="s">
        <v>34</v>
      </c>
      <c r="S1849" t="s">
        <v>34</v>
      </c>
      <c r="T1849" t="s">
        <v>34</v>
      </c>
      <c r="U1849" t="s">
        <v>46</v>
      </c>
      <c r="V1849" t="s">
        <v>37</v>
      </c>
      <c r="W1849" t="s">
        <v>40</v>
      </c>
      <c r="X1849">
        <v>20.5</v>
      </c>
      <c r="Y1849">
        <v>104.3</v>
      </c>
      <c r="Z1849">
        <v>0</v>
      </c>
      <c r="AA1849">
        <v>0</v>
      </c>
      <c r="AB1849">
        <v>123.05</v>
      </c>
      <c r="AC1849">
        <v>227.35</v>
      </c>
      <c r="AD1849" t="s">
        <v>41</v>
      </c>
      <c r="AE1849" t="s">
        <v>42</v>
      </c>
      <c r="AF1849" t="s">
        <v>42</v>
      </c>
      <c r="AG1849">
        <f t="shared" si="56"/>
        <v>0</v>
      </c>
      <c r="AH1849" t="str" cm="1">
        <f t="array" ref="AH1849">_xlfn.IFS(
X1849&lt;=20, "&lt;20",
AND(X1849&gt;=20, X1849&lt;50), "20-50",
AND(X1849&gt;=50, X1849&lt;100), "50-100",
X1849&gt;=100, "&gt;100"
)</f>
        <v>20-50</v>
      </c>
      <c r="AI1849">
        <f t="shared" si="57"/>
        <v>0</v>
      </c>
      <c r="AJ1849" t="str" cm="1">
        <f t="array" ref="AJ1849">_xlfn.IFS(
C1849&lt;=20, "&lt;20",
AND(C1849&gt;=20, C1849&lt;35), "20-35",
AND(C1849&gt;=35, C1849&lt;50), "35-50",
C1849&gt;=50, "50-100"
)</f>
        <v>35-50</v>
      </c>
      <c r="AK1849" t="str" cm="1">
        <f t="array" ref="AK1849">_xlfn.IFS(
G1849&lt;6, "&lt;6",
AND(G1849&gt;=6, G1849&lt;12), "6-12",
AND(G1849&gt;=12, G1849&lt;18), "12-18",  AND(G1849&gt;=18, G1849&lt;24), "18-24", G1849&gt;=24, "24-36")</f>
        <v>24-36</v>
      </c>
    </row>
    <row r="1850" spans="1:37" x14ac:dyDescent="0.3">
      <c r="A1850" t="s">
        <v>1950</v>
      </c>
      <c r="B1850" t="s">
        <v>44</v>
      </c>
      <c r="C1850">
        <v>33</v>
      </c>
      <c r="D1850" t="s">
        <v>34</v>
      </c>
      <c r="E1850" t="s">
        <v>109</v>
      </c>
      <c r="F1850">
        <v>12</v>
      </c>
      <c r="G1850">
        <v>7</v>
      </c>
      <c r="H1850" t="s">
        <v>36</v>
      </c>
      <c r="I1850" t="s">
        <v>34</v>
      </c>
      <c r="J1850" t="s">
        <v>34</v>
      </c>
      <c r="K1850" t="s">
        <v>37</v>
      </c>
      <c r="L1850" t="s">
        <v>72</v>
      </c>
      <c r="M1850" t="s">
        <v>34</v>
      </c>
      <c r="N1850" t="s">
        <v>34</v>
      </c>
      <c r="O1850" t="s">
        <v>34</v>
      </c>
      <c r="P1850" t="s">
        <v>34</v>
      </c>
      <c r="Q1850" t="s">
        <v>37</v>
      </c>
      <c r="R1850" t="s">
        <v>37</v>
      </c>
      <c r="S1850" t="s">
        <v>37</v>
      </c>
      <c r="T1850" t="s">
        <v>34</v>
      </c>
      <c r="U1850" t="s">
        <v>46</v>
      </c>
      <c r="V1850" t="s">
        <v>37</v>
      </c>
      <c r="W1850" t="s">
        <v>51</v>
      </c>
      <c r="X1850">
        <v>45.25</v>
      </c>
      <c r="Y1850">
        <v>85.5</v>
      </c>
      <c r="Z1850">
        <v>0</v>
      </c>
      <c r="AA1850">
        <v>10</v>
      </c>
      <c r="AB1850">
        <v>0</v>
      </c>
      <c r="AC1850">
        <v>95.5</v>
      </c>
      <c r="AD1850" t="s">
        <v>52</v>
      </c>
      <c r="AE1850" t="s">
        <v>58</v>
      </c>
      <c r="AF1850" t="s">
        <v>59</v>
      </c>
      <c r="AG1850">
        <f t="shared" si="56"/>
        <v>1</v>
      </c>
      <c r="AH1850" t="str" cm="1">
        <f t="array" ref="AH1850">_xlfn.IFS(
X1850&lt;=20, "&lt;20",
AND(X1850&gt;=20, X1850&lt;50), "20-50",
AND(X1850&gt;=50, X1850&lt;100), "50-100",
X1850&gt;=100, "&gt;100"
)</f>
        <v>20-50</v>
      </c>
      <c r="AI1850">
        <f t="shared" si="57"/>
        <v>0</v>
      </c>
      <c r="AJ1850" t="str" cm="1">
        <f t="array" ref="AJ1850">_xlfn.IFS(
C1850&lt;=20, "&lt;20",
AND(C1850&gt;=20, C1850&lt;35), "20-35",
AND(C1850&gt;=35, C1850&lt;50), "35-50",
C1850&gt;=50, "50-100"
)</f>
        <v>20-35</v>
      </c>
      <c r="AK1850" t="str" cm="1">
        <f t="array" ref="AK1850">_xlfn.IFS(
G1850&lt;6, "&lt;6",
AND(G1850&gt;=6, G1850&lt;12), "6-12",
AND(G1850&gt;=12, G1850&lt;18), "12-18",  AND(G1850&gt;=18, G1850&lt;24), "18-24", G1850&gt;=24, "24-36")</f>
        <v>6-12</v>
      </c>
    </row>
    <row r="1851" spans="1:37" x14ac:dyDescent="0.3">
      <c r="A1851" t="s">
        <v>1951</v>
      </c>
      <c r="B1851" t="s">
        <v>33</v>
      </c>
      <c r="C1851">
        <v>28</v>
      </c>
      <c r="D1851" t="s">
        <v>34</v>
      </c>
      <c r="E1851" t="s">
        <v>158</v>
      </c>
      <c r="F1851">
        <v>2</v>
      </c>
      <c r="G1851">
        <v>36</v>
      </c>
      <c r="H1851" t="s">
        <v>49</v>
      </c>
      <c r="I1851" t="s">
        <v>37</v>
      </c>
      <c r="J1851" t="s">
        <v>34</v>
      </c>
      <c r="K1851" t="s">
        <v>37</v>
      </c>
      <c r="L1851" t="s">
        <v>50</v>
      </c>
      <c r="M1851" t="s">
        <v>34</v>
      </c>
      <c r="N1851" t="s">
        <v>34</v>
      </c>
      <c r="O1851" t="s">
        <v>34</v>
      </c>
      <c r="P1851" t="s">
        <v>34</v>
      </c>
      <c r="Q1851" t="s">
        <v>34</v>
      </c>
      <c r="R1851" t="s">
        <v>37</v>
      </c>
      <c r="S1851" t="s">
        <v>37</v>
      </c>
      <c r="T1851" t="s">
        <v>37</v>
      </c>
      <c r="U1851" t="s">
        <v>46</v>
      </c>
      <c r="V1851" t="s">
        <v>34</v>
      </c>
      <c r="W1851" t="s">
        <v>51</v>
      </c>
      <c r="X1851">
        <v>80.55</v>
      </c>
      <c r="Y1851">
        <v>184.1</v>
      </c>
      <c r="Z1851">
        <v>0</v>
      </c>
      <c r="AA1851">
        <v>0</v>
      </c>
      <c r="AB1851">
        <v>67.78</v>
      </c>
      <c r="AC1851">
        <v>251.88</v>
      </c>
      <c r="AD1851" t="s">
        <v>52</v>
      </c>
      <c r="AE1851" t="s">
        <v>104</v>
      </c>
      <c r="AF1851" t="s">
        <v>150</v>
      </c>
      <c r="AG1851">
        <f t="shared" si="56"/>
        <v>1</v>
      </c>
      <c r="AH1851" t="str" cm="1">
        <f t="array" ref="AH1851">_xlfn.IFS(
X1851&lt;=20, "&lt;20",
AND(X1851&gt;=20, X1851&lt;50), "20-50",
AND(X1851&gt;=50, X1851&lt;100), "50-100",
X1851&gt;=100, "&gt;100"
)</f>
        <v>50-100</v>
      </c>
      <c r="AI1851">
        <f t="shared" si="57"/>
        <v>0</v>
      </c>
      <c r="AJ1851" t="str" cm="1">
        <f t="array" ref="AJ1851">_xlfn.IFS(
C1851&lt;=20, "&lt;20",
AND(C1851&gt;=20, C1851&lt;35), "20-35",
AND(C1851&gt;=35, C1851&lt;50), "35-50",
C1851&gt;=50, "50-100"
)</f>
        <v>20-35</v>
      </c>
      <c r="AK1851" t="str" cm="1">
        <f t="array" ref="AK1851">_xlfn.IFS(
G1851&lt;6, "&lt;6",
AND(G1851&gt;=6, G1851&lt;12), "6-12",
AND(G1851&gt;=12, G1851&lt;18), "12-18",  AND(G1851&gt;=18, G1851&lt;24), "18-24", G1851&gt;=24, "24-36")</f>
        <v>24-36</v>
      </c>
    </row>
    <row r="1852" spans="1:37" x14ac:dyDescent="0.3">
      <c r="A1852" t="s">
        <v>1952</v>
      </c>
      <c r="B1852" t="s">
        <v>44</v>
      </c>
      <c r="C1852">
        <v>81</v>
      </c>
      <c r="D1852" t="s">
        <v>34</v>
      </c>
      <c r="E1852" t="s">
        <v>48</v>
      </c>
      <c r="F1852">
        <v>15</v>
      </c>
      <c r="G1852">
        <v>9</v>
      </c>
      <c r="H1852" t="s">
        <v>57</v>
      </c>
      <c r="I1852" t="s">
        <v>37</v>
      </c>
      <c r="J1852" t="s">
        <v>37</v>
      </c>
      <c r="K1852" t="s">
        <v>37</v>
      </c>
      <c r="L1852" t="s">
        <v>50</v>
      </c>
      <c r="M1852" t="s">
        <v>34</v>
      </c>
      <c r="N1852" t="s">
        <v>34</v>
      </c>
      <c r="O1852" t="s">
        <v>37</v>
      </c>
      <c r="P1852" t="s">
        <v>34</v>
      </c>
      <c r="Q1852" t="s">
        <v>34</v>
      </c>
      <c r="R1852" t="s">
        <v>34</v>
      </c>
      <c r="S1852" t="s">
        <v>34</v>
      </c>
      <c r="T1852" t="s">
        <v>37</v>
      </c>
      <c r="U1852" t="s">
        <v>39</v>
      </c>
      <c r="V1852" t="s">
        <v>37</v>
      </c>
      <c r="W1852" t="s">
        <v>40</v>
      </c>
      <c r="X1852">
        <v>82.65</v>
      </c>
      <c r="Y1852">
        <v>1470.05</v>
      </c>
      <c r="Z1852">
        <v>0</v>
      </c>
      <c r="AA1852">
        <v>0</v>
      </c>
      <c r="AB1852">
        <v>18.02</v>
      </c>
      <c r="AC1852">
        <v>1488.07</v>
      </c>
      <c r="AD1852" t="s">
        <v>41</v>
      </c>
      <c r="AE1852" t="s">
        <v>42</v>
      </c>
      <c r="AF1852" t="s">
        <v>42</v>
      </c>
      <c r="AG1852">
        <f t="shared" si="56"/>
        <v>0</v>
      </c>
      <c r="AH1852" t="str" cm="1">
        <f t="array" ref="AH1852">_xlfn.IFS(
X1852&lt;=20, "&lt;20",
AND(X1852&gt;=20, X1852&lt;50), "20-50",
AND(X1852&gt;=50, X1852&lt;100), "50-100",
X1852&gt;=100, "&gt;100"
)</f>
        <v>50-100</v>
      </c>
      <c r="AI1852">
        <f t="shared" si="57"/>
        <v>0</v>
      </c>
      <c r="AJ1852" t="str" cm="1">
        <f t="array" ref="AJ1852">_xlfn.IFS(
C1852&lt;=20, "&lt;20",
AND(C1852&gt;=20, C1852&lt;35), "20-35",
AND(C1852&gt;=35, C1852&lt;50), "35-50",
C1852&gt;=50, "50-100"
)</f>
        <v>50-100</v>
      </c>
      <c r="AK1852" t="str" cm="1">
        <f t="array" ref="AK1852">_xlfn.IFS(
G1852&lt;6, "&lt;6",
AND(G1852&gt;=6, G1852&lt;12), "6-12",
AND(G1852&gt;=12, G1852&lt;18), "12-18",  AND(G1852&gt;=18, G1852&lt;24), "18-24", G1852&gt;=24, "24-36")</f>
        <v>6-12</v>
      </c>
    </row>
    <row r="1853" spans="1:37" x14ac:dyDescent="0.3">
      <c r="A1853" t="s">
        <v>1953</v>
      </c>
      <c r="B1853" t="s">
        <v>33</v>
      </c>
      <c r="C1853">
        <v>41</v>
      </c>
      <c r="D1853" t="s">
        <v>37</v>
      </c>
      <c r="E1853" t="s">
        <v>69</v>
      </c>
      <c r="F1853">
        <v>4</v>
      </c>
      <c r="G1853">
        <v>27</v>
      </c>
      <c r="H1853" t="s">
        <v>36</v>
      </c>
      <c r="I1853" t="s">
        <v>37</v>
      </c>
      <c r="J1853" t="s">
        <v>34</v>
      </c>
      <c r="K1853" t="s">
        <v>34</v>
      </c>
      <c r="L1853" t="s">
        <v>34</v>
      </c>
      <c r="M1853" t="s">
        <v>34</v>
      </c>
      <c r="N1853" t="s">
        <v>34</v>
      </c>
      <c r="O1853" t="s">
        <v>34</v>
      </c>
      <c r="P1853" t="s">
        <v>34</v>
      </c>
      <c r="Q1853" t="s">
        <v>34</v>
      </c>
      <c r="R1853" t="s">
        <v>34</v>
      </c>
      <c r="S1853" t="s">
        <v>34</v>
      </c>
      <c r="T1853" t="s">
        <v>34</v>
      </c>
      <c r="U1853" t="s">
        <v>46</v>
      </c>
      <c r="V1853" t="s">
        <v>34</v>
      </c>
      <c r="W1853" t="s">
        <v>40</v>
      </c>
      <c r="X1853">
        <v>20.350000000000001</v>
      </c>
      <c r="Y1853">
        <v>122</v>
      </c>
      <c r="Z1853">
        <v>0</v>
      </c>
      <c r="AA1853">
        <v>0</v>
      </c>
      <c r="AB1853">
        <v>40.049999999999997</v>
      </c>
      <c r="AC1853">
        <v>162.05000000000001</v>
      </c>
      <c r="AD1853" t="s">
        <v>41</v>
      </c>
      <c r="AE1853" t="s">
        <v>42</v>
      </c>
      <c r="AF1853" t="s">
        <v>42</v>
      </c>
      <c r="AG1853">
        <f t="shared" si="56"/>
        <v>0</v>
      </c>
      <c r="AH1853" t="str" cm="1">
        <f t="array" ref="AH1853">_xlfn.IFS(
X1853&lt;=20, "&lt;20",
AND(X1853&gt;=20, X1853&lt;50), "20-50",
AND(X1853&gt;=50, X1853&lt;100), "50-100",
X1853&gt;=100, "&gt;100"
)</f>
        <v>20-50</v>
      </c>
      <c r="AI1853">
        <f t="shared" si="57"/>
        <v>0</v>
      </c>
      <c r="AJ1853" t="str" cm="1">
        <f t="array" ref="AJ1853">_xlfn.IFS(
C1853&lt;=20, "&lt;20",
AND(C1853&gt;=20, C1853&lt;35), "20-35",
AND(C1853&gt;=35, C1853&lt;50), "35-50",
C1853&gt;=50, "50-100"
)</f>
        <v>35-50</v>
      </c>
      <c r="AK1853" t="str" cm="1">
        <f t="array" ref="AK1853">_xlfn.IFS(
G1853&lt;6, "&lt;6",
AND(G1853&gt;=6, G1853&lt;12), "6-12",
AND(G1853&gt;=12, G1853&lt;18), "12-18",  AND(G1853&gt;=18, G1853&lt;24), "18-24", G1853&gt;=24, "24-36")</f>
        <v>24-36</v>
      </c>
    </row>
    <row r="1854" spans="1:37" x14ac:dyDescent="0.3">
      <c r="A1854" t="s">
        <v>1954</v>
      </c>
      <c r="B1854" t="s">
        <v>44</v>
      </c>
      <c r="C1854">
        <v>40</v>
      </c>
      <c r="D1854" t="s">
        <v>34</v>
      </c>
      <c r="E1854" t="s">
        <v>90</v>
      </c>
      <c r="F1854">
        <v>13</v>
      </c>
      <c r="G1854">
        <v>9</v>
      </c>
      <c r="H1854" t="s">
        <v>57</v>
      </c>
      <c r="I1854" t="s">
        <v>37</v>
      </c>
      <c r="J1854" t="s">
        <v>37</v>
      </c>
      <c r="K1854" t="s">
        <v>34</v>
      </c>
      <c r="L1854" t="s">
        <v>34</v>
      </c>
      <c r="M1854" t="s">
        <v>34</v>
      </c>
      <c r="N1854" t="s">
        <v>34</v>
      </c>
      <c r="O1854" t="s">
        <v>34</v>
      </c>
      <c r="P1854" t="s">
        <v>34</v>
      </c>
      <c r="Q1854" t="s">
        <v>34</v>
      </c>
      <c r="R1854" t="s">
        <v>34</v>
      </c>
      <c r="S1854" t="s">
        <v>34</v>
      </c>
      <c r="T1854" t="s">
        <v>34</v>
      </c>
      <c r="U1854" t="s">
        <v>46</v>
      </c>
      <c r="V1854" t="s">
        <v>37</v>
      </c>
      <c r="W1854" t="s">
        <v>51</v>
      </c>
      <c r="X1854">
        <v>24</v>
      </c>
      <c r="Y1854">
        <v>226.55</v>
      </c>
      <c r="Z1854">
        <v>0</v>
      </c>
      <c r="AA1854">
        <v>0</v>
      </c>
      <c r="AB1854">
        <v>30.1</v>
      </c>
      <c r="AC1854">
        <v>256.64999999999998</v>
      </c>
      <c r="AD1854" t="s">
        <v>41</v>
      </c>
      <c r="AE1854" t="s">
        <v>42</v>
      </c>
      <c r="AF1854" t="s">
        <v>42</v>
      </c>
      <c r="AG1854">
        <f t="shared" si="56"/>
        <v>0</v>
      </c>
      <c r="AH1854" t="str" cm="1">
        <f t="array" ref="AH1854">_xlfn.IFS(
X1854&lt;=20, "&lt;20",
AND(X1854&gt;=20, X1854&lt;50), "20-50",
AND(X1854&gt;=50, X1854&lt;100), "50-100",
X1854&gt;=100, "&gt;100"
)</f>
        <v>20-50</v>
      </c>
      <c r="AI1854">
        <f t="shared" si="57"/>
        <v>0</v>
      </c>
      <c r="AJ1854" t="str" cm="1">
        <f t="array" ref="AJ1854">_xlfn.IFS(
C1854&lt;=20, "&lt;20",
AND(C1854&gt;=20, C1854&lt;35), "20-35",
AND(C1854&gt;=35, C1854&lt;50), "35-50",
C1854&gt;=50, "50-100"
)</f>
        <v>35-50</v>
      </c>
      <c r="AK1854" t="str" cm="1">
        <f t="array" ref="AK1854">_xlfn.IFS(
G1854&lt;6, "&lt;6",
AND(G1854&gt;=6, G1854&lt;12), "6-12",
AND(G1854&gt;=12, G1854&lt;18), "12-18",  AND(G1854&gt;=18, G1854&lt;24), "18-24", G1854&gt;=24, "24-36")</f>
        <v>6-12</v>
      </c>
    </row>
    <row r="1855" spans="1:37" x14ac:dyDescent="0.3">
      <c r="A1855" t="s">
        <v>1955</v>
      </c>
      <c r="B1855" t="s">
        <v>33</v>
      </c>
      <c r="C1855">
        <v>47</v>
      </c>
      <c r="D1855" t="s">
        <v>37</v>
      </c>
      <c r="E1855" t="s">
        <v>74</v>
      </c>
      <c r="F1855">
        <v>9</v>
      </c>
      <c r="G1855">
        <v>12</v>
      </c>
      <c r="H1855" t="s">
        <v>49</v>
      </c>
      <c r="I1855" t="s">
        <v>37</v>
      </c>
      <c r="J1855" t="s">
        <v>37</v>
      </c>
      <c r="K1855" t="s">
        <v>37</v>
      </c>
      <c r="L1855" t="s">
        <v>72</v>
      </c>
      <c r="M1855" t="s">
        <v>34</v>
      </c>
      <c r="N1855" t="s">
        <v>34</v>
      </c>
      <c r="O1855" t="s">
        <v>34</v>
      </c>
      <c r="P1855" t="s">
        <v>34</v>
      </c>
      <c r="Q1855" t="s">
        <v>34</v>
      </c>
      <c r="R1855" t="s">
        <v>34</v>
      </c>
      <c r="S1855" t="s">
        <v>34</v>
      </c>
      <c r="T1855" t="s">
        <v>37</v>
      </c>
      <c r="U1855" t="s">
        <v>46</v>
      </c>
      <c r="V1855" t="s">
        <v>37</v>
      </c>
      <c r="W1855" t="s">
        <v>51</v>
      </c>
      <c r="X1855">
        <v>50.15</v>
      </c>
      <c r="Y1855">
        <v>50.15</v>
      </c>
      <c r="Z1855">
        <v>0</v>
      </c>
      <c r="AA1855">
        <v>0</v>
      </c>
      <c r="AB1855">
        <v>39.869999999999997</v>
      </c>
      <c r="AC1855">
        <v>90.02</v>
      </c>
      <c r="AD1855" t="s">
        <v>85</v>
      </c>
      <c r="AE1855" t="s">
        <v>42</v>
      </c>
      <c r="AF1855" t="s">
        <v>42</v>
      </c>
      <c r="AG1855">
        <f t="shared" si="56"/>
        <v>0</v>
      </c>
      <c r="AH1855" t="str" cm="1">
        <f t="array" ref="AH1855">_xlfn.IFS(
X1855&lt;=20, "&lt;20",
AND(X1855&gt;=20, X1855&lt;50), "20-50",
AND(X1855&gt;=50, X1855&lt;100), "50-100",
X1855&gt;=100, "&gt;100"
)</f>
        <v>50-100</v>
      </c>
      <c r="AI1855">
        <f t="shared" si="57"/>
        <v>1</v>
      </c>
      <c r="AJ1855" t="str" cm="1">
        <f t="array" ref="AJ1855">_xlfn.IFS(
C1855&lt;=20, "&lt;20",
AND(C1855&gt;=20, C1855&lt;35), "20-35",
AND(C1855&gt;=35, C1855&lt;50), "35-50",
C1855&gt;=50, "50-100"
)</f>
        <v>35-50</v>
      </c>
      <c r="AK1855" t="str" cm="1">
        <f t="array" ref="AK1855">_xlfn.IFS(
G1855&lt;6, "&lt;6",
AND(G1855&gt;=6, G1855&lt;12), "6-12",
AND(G1855&gt;=12, G1855&lt;18), "12-18",  AND(G1855&gt;=18, G1855&lt;24), "18-24", G1855&gt;=24, "24-36")</f>
        <v>12-18</v>
      </c>
    </row>
    <row r="1856" spans="1:37" x14ac:dyDescent="0.3">
      <c r="A1856" t="s">
        <v>1956</v>
      </c>
      <c r="B1856" t="s">
        <v>44</v>
      </c>
      <c r="C1856">
        <v>37</v>
      </c>
      <c r="D1856" t="s">
        <v>34</v>
      </c>
      <c r="E1856" t="s">
        <v>64</v>
      </c>
      <c r="F1856">
        <v>9</v>
      </c>
      <c r="G1856">
        <v>31</v>
      </c>
      <c r="H1856" t="s">
        <v>70</v>
      </c>
      <c r="I1856" t="s">
        <v>37</v>
      </c>
      <c r="J1856" t="s">
        <v>37</v>
      </c>
      <c r="K1856" t="s">
        <v>37</v>
      </c>
      <c r="L1856" t="s">
        <v>72</v>
      </c>
      <c r="M1856" t="s">
        <v>34</v>
      </c>
      <c r="N1856" t="s">
        <v>37</v>
      </c>
      <c r="O1856" t="s">
        <v>34</v>
      </c>
      <c r="P1856" t="s">
        <v>34</v>
      </c>
      <c r="Q1856" t="s">
        <v>34</v>
      </c>
      <c r="R1856" t="s">
        <v>34</v>
      </c>
      <c r="S1856" t="s">
        <v>34</v>
      </c>
      <c r="T1856" t="s">
        <v>37</v>
      </c>
      <c r="U1856" t="s">
        <v>39</v>
      </c>
      <c r="V1856" t="s">
        <v>37</v>
      </c>
      <c r="W1856" t="s">
        <v>40</v>
      </c>
      <c r="X1856">
        <v>56.3</v>
      </c>
      <c r="Y1856">
        <v>2364</v>
      </c>
      <c r="Z1856">
        <v>0</v>
      </c>
      <c r="AA1856">
        <v>0</v>
      </c>
      <c r="AB1856">
        <v>1495.27</v>
      </c>
      <c r="AC1856">
        <v>3859.27</v>
      </c>
      <c r="AD1856" t="s">
        <v>41</v>
      </c>
      <c r="AE1856" t="s">
        <v>42</v>
      </c>
      <c r="AF1856" t="s">
        <v>42</v>
      </c>
      <c r="AG1856">
        <f t="shared" si="56"/>
        <v>0</v>
      </c>
      <c r="AH1856" t="str" cm="1">
        <f t="array" ref="AH1856">_xlfn.IFS(
X1856&lt;=20, "&lt;20",
AND(X1856&gt;=20, X1856&lt;50), "20-50",
AND(X1856&gt;=50, X1856&lt;100), "50-100",
X1856&gt;=100, "&gt;100"
)</f>
        <v>50-100</v>
      </c>
      <c r="AI1856">
        <f t="shared" si="57"/>
        <v>0</v>
      </c>
      <c r="AJ1856" t="str" cm="1">
        <f t="array" ref="AJ1856">_xlfn.IFS(
C1856&lt;=20, "&lt;20",
AND(C1856&gt;=20, C1856&lt;35), "20-35",
AND(C1856&gt;=35, C1856&lt;50), "35-50",
C1856&gt;=50, "50-100"
)</f>
        <v>35-50</v>
      </c>
      <c r="AK1856" t="str" cm="1">
        <f t="array" ref="AK1856">_xlfn.IFS(
G1856&lt;6, "&lt;6",
AND(G1856&gt;=6, G1856&lt;12), "6-12",
AND(G1856&gt;=12, G1856&lt;18), "12-18",  AND(G1856&gt;=18, G1856&lt;24), "18-24", G1856&gt;=24, "24-36")</f>
        <v>24-36</v>
      </c>
    </row>
    <row r="1857" spans="1:37" x14ac:dyDescent="0.3">
      <c r="A1857" t="s">
        <v>1957</v>
      </c>
      <c r="B1857" t="s">
        <v>44</v>
      </c>
      <c r="C1857">
        <v>26</v>
      </c>
      <c r="D1857" t="s">
        <v>34</v>
      </c>
      <c r="E1857" t="s">
        <v>103</v>
      </c>
      <c r="F1857">
        <v>5</v>
      </c>
      <c r="G1857">
        <v>3</v>
      </c>
      <c r="H1857" t="s">
        <v>70</v>
      </c>
      <c r="I1857" t="s">
        <v>37</v>
      </c>
      <c r="J1857" t="s">
        <v>37</v>
      </c>
      <c r="K1857" t="s">
        <v>37</v>
      </c>
      <c r="L1857" t="s">
        <v>50</v>
      </c>
      <c r="M1857" t="s">
        <v>34</v>
      </c>
      <c r="N1857" t="s">
        <v>37</v>
      </c>
      <c r="O1857" t="s">
        <v>34</v>
      </c>
      <c r="P1857" t="s">
        <v>34</v>
      </c>
      <c r="Q1857" t="s">
        <v>37</v>
      </c>
      <c r="R1857" t="s">
        <v>37</v>
      </c>
      <c r="S1857" t="s">
        <v>37</v>
      </c>
      <c r="T1857" t="s">
        <v>37</v>
      </c>
      <c r="U1857" t="s">
        <v>39</v>
      </c>
      <c r="V1857" t="s">
        <v>34</v>
      </c>
      <c r="W1857" t="s">
        <v>51</v>
      </c>
      <c r="X1857">
        <v>99.9</v>
      </c>
      <c r="Y1857">
        <v>6137</v>
      </c>
      <c r="Z1857">
        <v>0</v>
      </c>
      <c r="AA1857">
        <v>0</v>
      </c>
      <c r="AB1857">
        <v>527.94000000000005</v>
      </c>
      <c r="AC1857">
        <v>6664.94</v>
      </c>
      <c r="AD1857" t="s">
        <v>52</v>
      </c>
      <c r="AE1857" t="s">
        <v>100</v>
      </c>
      <c r="AF1857" t="s">
        <v>101</v>
      </c>
      <c r="AG1857">
        <f t="shared" si="56"/>
        <v>1</v>
      </c>
      <c r="AH1857" t="str" cm="1">
        <f t="array" ref="AH1857">_xlfn.IFS(
X1857&lt;=20, "&lt;20",
AND(X1857&gt;=20, X1857&lt;50), "20-50",
AND(X1857&gt;=50, X1857&lt;100), "50-100",
X1857&gt;=100, "&gt;100"
)</f>
        <v>50-100</v>
      </c>
      <c r="AI1857">
        <f t="shared" si="57"/>
        <v>0</v>
      </c>
      <c r="AJ1857" t="str" cm="1">
        <f t="array" ref="AJ1857">_xlfn.IFS(
C1857&lt;=20, "&lt;20",
AND(C1857&gt;=20, C1857&lt;35), "20-35",
AND(C1857&gt;=35, C1857&lt;50), "35-50",
C1857&gt;=50, "50-100"
)</f>
        <v>20-35</v>
      </c>
      <c r="AK1857" t="str" cm="1">
        <f t="array" ref="AK1857">_xlfn.IFS(
G1857&lt;6, "&lt;6",
AND(G1857&gt;=6, G1857&lt;12), "6-12",
AND(G1857&gt;=12, G1857&lt;18), "12-18",  AND(G1857&gt;=18, G1857&lt;24), "18-24", G1857&gt;=24, "24-36")</f>
        <v>&lt;6</v>
      </c>
    </row>
    <row r="1858" spans="1:37" x14ac:dyDescent="0.3">
      <c r="A1858" t="s">
        <v>1958</v>
      </c>
      <c r="B1858" t="s">
        <v>44</v>
      </c>
      <c r="C1858">
        <v>34</v>
      </c>
      <c r="D1858" t="s">
        <v>34</v>
      </c>
      <c r="E1858" t="s">
        <v>61</v>
      </c>
      <c r="F1858">
        <v>12</v>
      </c>
      <c r="G1858">
        <v>24</v>
      </c>
      <c r="H1858" t="s">
        <v>36</v>
      </c>
      <c r="I1858" t="s">
        <v>37</v>
      </c>
      <c r="J1858" t="s">
        <v>34</v>
      </c>
      <c r="K1858" t="s">
        <v>34</v>
      </c>
      <c r="L1858" t="s">
        <v>34</v>
      </c>
      <c r="M1858" t="s">
        <v>34</v>
      </c>
      <c r="N1858" t="s">
        <v>34</v>
      </c>
      <c r="O1858" t="s">
        <v>34</v>
      </c>
      <c r="P1858" t="s">
        <v>34</v>
      </c>
      <c r="Q1858" t="s">
        <v>34</v>
      </c>
      <c r="R1858" t="s">
        <v>34</v>
      </c>
      <c r="S1858" t="s">
        <v>34</v>
      </c>
      <c r="T1858" t="s">
        <v>34</v>
      </c>
      <c r="U1858" t="s">
        <v>39</v>
      </c>
      <c r="V1858" t="s">
        <v>34</v>
      </c>
      <c r="W1858" t="s">
        <v>40</v>
      </c>
      <c r="X1858">
        <v>20.149999999999999</v>
      </c>
      <c r="Y1858">
        <v>419.9</v>
      </c>
      <c r="Z1858">
        <v>0</v>
      </c>
      <c r="AA1858">
        <v>0</v>
      </c>
      <c r="AB1858">
        <v>1057.32</v>
      </c>
      <c r="AC1858">
        <v>1477.22</v>
      </c>
      <c r="AD1858" t="s">
        <v>41</v>
      </c>
      <c r="AE1858" t="s">
        <v>42</v>
      </c>
      <c r="AF1858" t="s">
        <v>42</v>
      </c>
      <c r="AG1858">
        <f t="shared" si="56"/>
        <v>0</v>
      </c>
      <c r="AH1858" t="str" cm="1">
        <f t="array" ref="AH1858">_xlfn.IFS(
X1858&lt;=20, "&lt;20",
AND(X1858&gt;=20, X1858&lt;50), "20-50",
AND(X1858&gt;=50, X1858&lt;100), "50-100",
X1858&gt;=100, "&gt;100"
)</f>
        <v>20-50</v>
      </c>
      <c r="AI1858">
        <f t="shared" si="57"/>
        <v>0</v>
      </c>
      <c r="AJ1858" t="str" cm="1">
        <f t="array" ref="AJ1858">_xlfn.IFS(
C1858&lt;=20, "&lt;20",
AND(C1858&gt;=20, C1858&lt;35), "20-35",
AND(C1858&gt;=35, C1858&lt;50), "35-50",
C1858&gt;=50, "50-100"
)</f>
        <v>20-35</v>
      </c>
      <c r="AK1858" t="str" cm="1">
        <f t="array" ref="AK1858">_xlfn.IFS(
G1858&lt;6, "&lt;6",
AND(G1858&gt;=6, G1858&lt;12), "6-12",
AND(G1858&gt;=12, G1858&lt;18), "12-18",  AND(G1858&gt;=18, G1858&lt;24), "18-24", G1858&gt;=24, "24-36")</f>
        <v>24-36</v>
      </c>
    </row>
    <row r="1859" spans="1:37" x14ac:dyDescent="0.3">
      <c r="A1859" t="s">
        <v>1959</v>
      </c>
      <c r="B1859" t="s">
        <v>44</v>
      </c>
      <c r="C1859">
        <v>37</v>
      </c>
      <c r="D1859" t="s">
        <v>34</v>
      </c>
      <c r="E1859" t="s">
        <v>76</v>
      </c>
      <c r="F1859">
        <v>6</v>
      </c>
      <c r="G1859">
        <v>32</v>
      </c>
      <c r="H1859" t="s">
        <v>70</v>
      </c>
      <c r="I1859" t="s">
        <v>37</v>
      </c>
      <c r="J1859" t="s">
        <v>34</v>
      </c>
      <c r="K1859" t="s">
        <v>37</v>
      </c>
      <c r="L1859" t="s">
        <v>50</v>
      </c>
      <c r="M1859" t="s">
        <v>37</v>
      </c>
      <c r="N1859" t="s">
        <v>34</v>
      </c>
      <c r="O1859" t="s">
        <v>37</v>
      </c>
      <c r="P1859" t="s">
        <v>37</v>
      </c>
      <c r="Q1859" t="s">
        <v>37</v>
      </c>
      <c r="R1859" t="s">
        <v>37</v>
      </c>
      <c r="S1859" t="s">
        <v>37</v>
      </c>
      <c r="T1859" t="s">
        <v>37</v>
      </c>
      <c r="U1859" t="s">
        <v>39</v>
      </c>
      <c r="V1859" t="s">
        <v>37</v>
      </c>
      <c r="W1859" t="s">
        <v>51</v>
      </c>
      <c r="X1859">
        <v>103.7</v>
      </c>
      <c r="Y1859">
        <v>4730.6000000000004</v>
      </c>
      <c r="Z1859">
        <v>0</v>
      </c>
      <c r="AA1859">
        <v>0</v>
      </c>
      <c r="AB1859">
        <v>115.15</v>
      </c>
      <c r="AC1859">
        <v>4845.75</v>
      </c>
      <c r="AD1859" t="s">
        <v>41</v>
      </c>
      <c r="AE1859" t="s">
        <v>42</v>
      </c>
      <c r="AF1859" t="s">
        <v>42</v>
      </c>
      <c r="AG1859">
        <f t="shared" ref="AG1859:AG1922" si="58">IF(AD1859="Churned", 1,0)</f>
        <v>0</v>
      </c>
      <c r="AH1859" t="str" cm="1">
        <f t="array" ref="AH1859">_xlfn.IFS(
X1859&lt;=20, "&lt;20",
AND(X1859&gt;=20, X1859&lt;50), "20-50",
AND(X1859&gt;=50, X1859&lt;100), "50-100",
X1859&gt;=100, "&gt;100"
)</f>
        <v>&gt;100</v>
      </c>
      <c r="AI1859">
        <f t="shared" ref="AI1859:AI1922" si="59">IF(AD1859="Joined", 1, 0)</f>
        <v>0</v>
      </c>
      <c r="AJ1859" t="str" cm="1">
        <f t="array" ref="AJ1859">_xlfn.IFS(
C1859&lt;=20, "&lt;20",
AND(C1859&gt;=20, C1859&lt;35), "20-35",
AND(C1859&gt;=35, C1859&lt;50), "35-50",
C1859&gt;=50, "50-100"
)</f>
        <v>35-50</v>
      </c>
      <c r="AK1859" t="str" cm="1">
        <f t="array" ref="AK1859">_xlfn.IFS(
G1859&lt;6, "&lt;6",
AND(G1859&gt;=6, G1859&lt;12), "6-12",
AND(G1859&gt;=12, G1859&lt;18), "12-18",  AND(G1859&gt;=18, G1859&lt;24), "18-24", G1859&gt;=24, "24-36")</f>
        <v>24-36</v>
      </c>
    </row>
    <row r="1860" spans="1:37" x14ac:dyDescent="0.3">
      <c r="A1860" t="s">
        <v>1960</v>
      </c>
      <c r="B1860" t="s">
        <v>33</v>
      </c>
      <c r="C1860">
        <v>40</v>
      </c>
      <c r="D1860" t="s">
        <v>37</v>
      </c>
      <c r="E1860" t="s">
        <v>87</v>
      </c>
      <c r="F1860">
        <v>8</v>
      </c>
      <c r="G1860">
        <v>15</v>
      </c>
      <c r="H1860" t="s">
        <v>70</v>
      </c>
      <c r="I1860" t="s">
        <v>37</v>
      </c>
      <c r="J1860" t="s">
        <v>37</v>
      </c>
      <c r="K1860" t="s">
        <v>37</v>
      </c>
      <c r="L1860" t="s">
        <v>72</v>
      </c>
      <c r="M1860" t="s">
        <v>34</v>
      </c>
      <c r="N1860" t="s">
        <v>37</v>
      </c>
      <c r="O1860" t="s">
        <v>37</v>
      </c>
      <c r="P1860" t="s">
        <v>37</v>
      </c>
      <c r="Q1860" t="s">
        <v>34</v>
      </c>
      <c r="R1860" t="s">
        <v>37</v>
      </c>
      <c r="S1860" t="s">
        <v>37</v>
      </c>
      <c r="T1860" t="s">
        <v>37</v>
      </c>
      <c r="U1860" t="s">
        <v>67</v>
      </c>
      <c r="V1860" t="s">
        <v>37</v>
      </c>
      <c r="W1860" t="s">
        <v>40</v>
      </c>
      <c r="X1860">
        <v>74.2</v>
      </c>
      <c r="Y1860">
        <v>4805.6499999999996</v>
      </c>
      <c r="Z1860">
        <v>0</v>
      </c>
      <c r="AA1860">
        <v>0</v>
      </c>
      <c r="AB1860">
        <v>1444.95</v>
      </c>
      <c r="AC1860">
        <v>6250.6</v>
      </c>
      <c r="AD1860" t="s">
        <v>41</v>
      </c>
      <c r="AE1860" t="s">
        <v>42</v>
      </c>
      <c r="AF1860" t="s">
        <v>42</v>
      </c>
      <c r="AG1860">
        <f t="shared" si="58"/>
        <v>0</v>
      </c>
      <c r="AH1860" t="str" cm="1">
        <f t="array" ref="AH1860">_xlfn.IFS(
X1860&lt;=20, "&lt;20",
AND(X1860&gt;=20, X1860&lt;50), "20-50",
AND(X1860&gt;=50, X1860&lt;100), "50-100",
X1860&gt;=100, "&gt;100"
)</f>
        <v>50-100</v>
      </c>
      <c r="AI1860">
        <f t="shared" si="59"/>
        <v>0</v>
      </c>
      <c r="AJ1860" t="str" cm="1">
        <f t="array" ref="AJ1860">_xlfn.IFS(
C1860&lt;=20, "&lt;20",
AND(C1860&gt;=20, C1860&lt;35), "20-35",
AND(C1860&gt;=35, C1860&lt;50), "35-50",
C1860&gt;=50, "50-100"
)</f>
        <v>35-50</v>
      </c>
      <c r="AK1860" t="str" cm="1">
        <f t="array" ref="AK1860">_xlfn.IFS(
G1860&lt;6, "&lt;6",
AND(G1860&gt;=6, G1860&lt;12), "6-12",
AND(G1860&gt;=12, G1860&lt;18), "12-18",  AND(G1860&gt;=18, G1860&lt;24), "18-24", G1860&gt;=24, "24-36")</f>
        <v>12-18</v>
      </c>
    </row>
    <row r="1861" spans="1:37" x14ac:dyDescent="0.3">
      <c r="A1861" t="s">
        <v>1961</v>
      </c>
      <c r="B1861" t="s">
        <v>44</v>
      </c>
      <c r="C1861">
        <v>77</v>
      </c>
      <c r="D1861" t="s">
        <v>37</v>
      </c>
      <c r="E1861" t="s">
        <v>99</v>
      </c>
      <c r="F1861">
        <v>10</v>
      </c>
      <c r="G1861">
        <v>22</v>
      </c>
      <c r="H1861" t="s">
        <v>49</v>
      </c>
      <c r="I1861" t="s">
        <v>37</v>
      </c>
      <c r="J1861" t="s">
        <v>37</v>
      </c>
      <c r="K1861" t="s">
        <v>37</v>
      </c>
      <c r="L1861" t="s">
        <v>50</v>
      </c>
      <c r="M1861" t="s">
        <v>34</v>
      </c>
      <c r="N1861" t="s">
        <v>34</v>
      </c>
      <c r="O1861" t="s">
        <v>34</v>
      </c>
      <c r="P1861" t="s">
        <v>37</v>
      </c>
      <c r="Q1861" t="s">
        <v>37</v>
      </c>
      <c r="R1861" t="s">
        <v>37</v>
      </c>
      <c r="S1861" t="s">
        <v>37</v>
      </c>
      <c r="T1861" t="s">
        <v>37</v>
      </c>
      <c r="U1861" t="s">
        <v>67</v>
      </c>
      <c r="V1861" t="s">
        <v>37</v>
      </c>
      <c r="W1861" t="s">
        <v>40</v>
      </c>
      <c r="X1861">
        <v>-8</v>
      </c>
      <c r="Y1861">
        <v>908.55</v>
      </c>
      <c r="Z1861">
        <v>0</v>
      </c>
      <c r="AA1861">
        <v>0</v>
      </c>
      <c r="AB1861">
        <v>318.88</v>
      </c>
      <c r="AC1861">
        <v>1227.43</v>
      </c>
      <c r="AD1861" t="s">
        <v>41</v>
      </c>
      <c r="AE1861" t="s">
        <v>42</v>
      </c>
      <c r="AF1861" t="s">
        <v>42</v>
      </c>
      <c r="AG1861">
        <f t="shared" si="58"/>
        <v>0</v>
      </c>
      <c r="AH1861" t="str" cm="1">
        <f t="array" ref="AH1861">_xlfn.IFS(
X1861&lt;=20, "&lt;20",
AND(X1861&gt;=20, X1861&lt;50), "20-50",
AND(X1861&gt;=50, X1861&lt;100), "50-100",
X1861&gt;=100, "&gt;100"
)</f>
        <v>&lt;20</v>
      </c>
      <c r="AI1861">
        <f t="shared" si="59"/>
        <v>0</v>
      </c>
      <c r="AJ1861" t="str" cm="1">
        <f t="array" ref="AJ1861">_xlfn.IFS(
C1861&lt;=20, "&lt;20",
AND(C1861&gt;=20, C1861&lt;35), "20-35",
AND(C1861&gt;=35, C1861&lt;50), "35-50",
C1861&gt;=50, "50-100"
)</f>
        <v>50-100</v>
      </c>
      <c r="AK1861" t="str" cm="1">
        <f t="array" ref="AK1861">_xlfn.IFS(
G1861&lt;6, "&lt;6",
AND(G1861&gt;=6, G1861&lt;12), "6-12",
AND(G1861&gt;=12, G1861&lt;18), "12-18",  AND(G1861&gt;=18, G1861&lt;24), "18-24", G1861&gt;=24, "24-36")</f>
        <v>18-24</v>
      </c>
    </row>
    <row r="1862" spans="1:37" x14ac:dyDescent="0.3">
      <c r="A1862" t="s">
        <v>1962</v>
      </c>
      <c r="B1862" t="s">
        <v>33</v>
      </c>
      <c r="C1862">
        <v>55</v>
      </c>
      <c r="D1862" t="s">
        <v>34</v>
      </c>
      <c r="E1862" t="s">
        <v>45</v>
      </c>
      <c r="F1862">
        <v>15</v>
      </c>
      <c r="G1862">
        <v>25</v>
      </c>
      <c r="H1862" t="s">
        <v>57</v>
      </c>
      <c r="I1862" t="s">
        <v>37</v>
      </c>
      <c r="J1862" t="s">
        <v>37</v>
      </c>
      <c r="K1862" t="s">
        <v>37</v>
      </c>
      <c r="L1862" t="s">
        <v>50</v>
      </c>
      <c r="M1862" t="s">
        <v>34</v>
      </c>
      <c r="N1862" t="s">
        <v>34</v>
      </c>
      <c r="O1862" t="s">
        <v>34</v>
      </c>
      <c r="P1862" t="s">
        <v>34</v>
      </c>
      <c r="Q1862" t="s">
        <v>37</v>
      </c>
      <c r="R1862" t="s">
        <v>37</v>
      </c>
      <c r="S1862" t="s">
        <v>37</v>
      </c>
      <c r="T1862" t="s">
        <v>37</v>
      </c>
      <c r="U1862" t="s">
        <v>46</v>
      </c>
      <c r="V1862" t="s">
        <v>34</v>
      </c>
      <c r="W1862" t="s">
        <v>51</v>
      </c>
      <c r="X1862">
        <v>95.2</v>
      </c>
      <c r="Y1862">
        <v>930.4</v>
      </c>
      <c r="Z1862">
        <v>0</v>
      </c>
      <c r="AA1862">
        <v>0</v>
      </c>
      <c r="AB1862">
        <v>356.3</v>
      </c>
      <c r="AC1862">
        <v>1286.7</v>
      </c>
      <c r="AD1862" t="s">
        <v>52</v>
      </c>
      <c r="AE1862" t="s">
        <v>53</v>
      </c>
      <c r="AF1862" t="s">
        <v>162</v>
      </c>
      <c r="AG1862">
        <f t="shared" si="58"/>
        <v>1</v>
      </c>
      <c r="AH1862" t="str" cm="1">
        <f t="array" ref="AH1862">_xlfn.IFS(
X1862&lt;=20, "&lt;20",
AND(X1862&gt;=20, X1862&lt;50), "20-50",
AND(X1862&gt;=50, X1862&lt;100), "50-100",
X1862&gt;=100, "&gt;100"
)</f>
        <v>50-100</v>
      </c>
      <c r="AI1862">
        <f t="shared" si="59"/>
        <v>0</v>
      </c>
      <c r="AJ1862" t="str" cm="1">
        <f t="array" ref="AJ1862">_xlfn.IFS(
C1862&lt;=20, "&lt;20",
AND(C1862&gt;=20, C1862&lt;35), "20-35",
AND(C1862&gt;=35, C1862&lt;50), "35-50",
C1862&gt;=50, "50-100"
)</f>
        <v>50-100</v>
      </c>
      <c r="AK1862" t="str" cm="1">
        <f t="array" ref="AK1862">_xlfn.IFS(
G1862&lt;6, "&lt;6",
AND(G1862&gt;=6, G1862&lt;12), "6-12",
AND(G1862&gt;=12, G1862&lt;18), "12-18",  AND(G1862&gt;=18, G1862&lt;24), "18-24", G1862&gt;=24, "24-36")</f>
        <v>24-36</v>
      </c>
    </row>
    <row r="1863" spans="1:37" x14ac:dyDescent="0.3">
      <c r="A1863" t="s">
        <v>1963</v>
      </c>
      <c r="B1863" t="s">
        <v>44</v>
      </c>
      <c r="C1863">
        <v>38</v>
      </c>
      <c r="D1863" t="s">
        <v>37</v>
      </c>
      <c r="E1863" t="s">
        <v>158</v>
      </c>
      <c r="F1863">
        <v>14</v>
      </c>
      <c r="G1863">
        <v>12</v>
      </c>
      <c r="H1863" t="s">
        <v>36</v>
      </c>
      <c r="I1863" t="s">
        <v>37</v>
      </c>
      <c r="J1863" t="s">
        <v>34</v>
      </c>
      <c r="K1863" t="s">
        <v>37</v>
      </c>
      <c r="L1863" t="s">
        <v>50</v>
      </c>
      <c r="M1863" t="s">
        <v>34</v>
      </c>
      <c r="N1863" t="s">
        <v>34</v>
      </c>
      <c r="O1863" t="s">
        <v>34</v>
      </c>
      <c r="P1863" t="s">
        <v>34</v>
      </c>
      <c r="Q1863" t="s">
        <v>37</v>
      </c>
      <c r="R1863" t="s">
        <v>34</v>
      </c>
      <c r="S1863" t="s">
        <v>34</v>
      </c>
      <c r="T1863" t="s">
        <v>37</v>
      </c>
      <c r="U1863" t="s">
        <v>46</v>
      </c>
      <c r="V1863" t="s">
        <v>37</v>
      </c>
      <c r="W1863" t="s">
        <v>51</v>
      </c>
      <c r="X1863">
        <v>77.650000000000006</v>
      </c>
      <c r="Y1863">
        <v>714.15</v>
      </c>
      <c r="Z1863">
        <v>0</v>
      </c>
      <c r="AA1863">
        <v>0</v>
      </c>
      <c r="AB1863">
        <v>205.92</v>
      </c>
      <c r="AC1863">
        <v>920.07</v>
      </c>
      <c r="AD1863" t="s">
        <v>52</v>
      </c>
      <c r="AE1863" t="s">
        <v>53</v>
      </c>
      <c r="AF1863" t="s">
        <v>91</v>
      </c>
      <c r="AG1863">
        <f t="shared" si="58"/>
        <v>1</v>
      </c>
      <c r="AH1863" t="str" cm="1">
        <f t="array" ref="AH1863">_xlfn.IFS(
X1863&lt;=20, "&lt;20",
AND(X1863&gt;=20, X1863&lt;50), "20-50",
AND(X1863&gt;=50, X1863&lt;100), "50-100",
X1863&gt;=100, "&gt;100"
)</f>
        <v>50-100</v>
      </c>
      <c r="AI1863">
        <f t="shared" si="59"/>
        <v>0</v>
      </c>
      <c r="AJ1863" t="str" cm="1">
        <f t="array" ref="AJ1863">_xlfn.IFS(
C1863&lt;=20, "&lt;20",
AND(C1863&gt;=20, C1863&lt;35), "20-35",
AND(C1863&gt;=35, C1863&lt;50), "35-50",
C1863&gt;=50, "50-100"
)</f>
        <v>35-50</v>
      </c>
      <c r="AK1863" t="str" cm="1">
        <f t="array" ref="AK1863">_xlfn.IFS(
G1863&lt;6, "&lt;6",
AND(G1863&gt;=6, G1863&lt;12), "6-12",
AND(G1863&gt;=12, G1863&lt;18), "12-18",  AND(G1863&gt;=18, G1863&lt;24), "18-24", G1863&gt;=24, "24-36")</f>
        <v>12-18</v>
      </c>
    </row>
    <row r="1864" spans="1:37" x14ac:dyDescent="0.3">
      <c r="A1864" t="s">
        <v>1964</v>
      </c>
      <c r="B1864" t="s">
        <v>44</v>
      </c>
      <c r="C1864">
        <v>57</v>
      </c>
      <c r="D1864" t="s">
        <v>37</v>
      </c>
      <c r="E1864" t="s">
        <v>76</v>
      </c>
      <c r="F1864">
        <v>2</v>
      </c>
      <c r="G1864">
        <v>29</v>
      </c>
      <c r="H1864" t="s">
        <v>110</v>
      </c>
      <c r="I1864" t="s">
        <v>37</v>
      </c>
      <c r="J1864" t="s">
        <v>34</v>
      </c>
      <c r="K1864" t="s">
        <v>37</v>
      </c>
      <c r="L1864" t="s">
        <v>50</v>
      </c>
      <c r="M1864" t="s">
        <v>37</v>
      </c>
      <c r="N1864" t="s">
        <v>34</v>
      </c>
      <c r="O1864" t="s">
        <v>34</v>
      </c>
      <c r="P1864" t="s">
        <v>37</v>
      </c>
      <c r="Q1864" t="s">
        <v>34</v>
      </c>
      <c r="R1864" t="s">
        <v>37</v>
      </c>
      <c r="S1864" t="s">
        <v>37</v>
      </c>
      <c r="T1864" t="s">
        <v>37</v>
      </c>
      <c r="U1864" t="s">
        <v>39</v>
      </c>
      <c r="V1864" t="s">
        <v>37</v>
      </c>
      <c r="W1864" t="s">
        <v>51</v>
      </c>
      <c r="X1864">
        <v>89.2</v>
      </c>
      <c r="Y1864">
        <v>3251.3</v>
      </c>
      <c r="Z1864">
        <v>0</v>
      </c>
      <c r="AA1864">
        <v>0</v>
      </c>
      <c r="AB1864">
        <v>1736.35</v>
      </c>
      <c r="AC1864">
        <v>4987.6499999999996</v>
      </c>
      <c r="AD1864" t="s">
        <v>41</v>
      </c>
      <c r="AE1864" t="s">
        <v>42</v>
      </c>
      <c r="AF1864" t="s">
        <v>42</v>
      </c>
      <c r="AG1864">
        <f t="shared" si="58"/>
        <v>0</v>
      </c>
      <c r="AH1864" t="str" cm="1">
        <f t="array" ref="AH1864">_xlfn.IFS(
X1864&lt;=20, "&lt;20",
AND(X1864&gt;=20, X1864&lt;50), "20-50",
AND(X1864&gt;=50, X1864&lt;100), "50-100",
X1864&gt;=100, "&gt;100"
)</f>
        <v>50-100</v>
      </c>
      <c r="AI1864">
        <f t="shared" si="59"/>
        <v>0</v>
      </c>
      <c r="AJ1864" t="str" cm="1">
        <f t="array" ref="AJ1864">_xlfn.IFS(
C1864&lt;=20, "&lt;20",
AND(C1864&gt;=20, C1864&lt;35), "20-35",
AND(C1864&gt;=35, C1864&lt;50), "35-50",
C1864&gt;=50, "50-100"
)</f>
        <v>50-100</v>
      </c>
      <c r="AK1864" t="str" cm="1">
        <f t="array" ref="AK1864">_xlfn.IFS(
G1864&lt;6, "&lt;6",
AND(G1864&gt;=6, G1864&lt;12), "6-12",
AND(G1864&gt;=12, G1864&lt;18), "12-18",  AND(G1864&gt;=18, G1864&lt;24), "18-24", G1864&gt;=24, "24-36")</f>
        <v>24-36</v>
      </c>
    </row>
    <row r="1865" spans="1:37" x14ac:dyDescent="0.3">
      <c r="A1865" t="s">
        <v>1965</v>
      </c>
      <c r="B1865" t="s">
        <v>33</v>
      </c>
      <c r="C1865">
        <v>70</v>
      </c>
      <c r="D1865" t="s">
        <v>34</v>
      </c>
      <c r="E1865" t="s">
        <v>61</v>
      </c>
      <c r="F1865">
        <v>8</v>
      </c>
      <c r="G1865">
        <v>1</v>
      </c>
      <c r="H1865" t="s">
        <v>36</v>
      </c>
      <c r="I1865" t="s">
        <v>37</v>
      </c>
      <c r="J1865" t="s">
        <v>34</v>
      </c>
      <c r="K1865" t="s">
        <v>37</v>
      </c>
      <c r="L1865" t="s">
        <v>50</v>
      </c>
      <c r="M1865" t="s">
        <v>34</v>
      </c>
      <c r="N1865" t="s">
        <v>37</v>
      </c>
      <c r="O1865" t="s">
        <v>34</v>
      </c>
      <c r="P1865" t="s">
        <v>34</v>
      </c>
      <c r="Q1865" t="s">
        <v>34</v>
      </c>
      <c r="R1865" t="s">
        <v>34</v>
      </c>
      <c r="S1865" t="s">
        <v>34</v>
      </c>
      <c r="T1865" t="s">
        <v>37</v>
      </c>
      <c r="U1865" t="s">
        <v>46</v>
      </c>
      <c r="V1865" t="s">
        <v>37</v>
      </c>
      <c r="W1865" t="s">
        <v>51</v>
      </c>
      <c r="X1865">
        <v>74.7</v>
      </c>
      <c r="Y1865">
        <v>165.4</v>
      </c>
      <c r="Z1865">
        <v>0</v>
      </c>
      <c r="AA1865">
        <v>0</v>
      </c>
      <c r="AB1865">
        <v>13.02</v>
      </c>
      <c r="AC1865">
        <v>178.42</v>
      </c>
      <c r="AD1865" t="s">
        <v>52</v>
      </c>
      <c r="AE1865" t="s">
        <v>53</v>
      </c>
      <c r="AF1865" t="s">
        <v>91</v>
      </c>
      <c r="AG1865">
        <f t="shared" si="58"/>
        <v>1</v>
      </c>
      <c r="AH1865" t="str" cm="1">
        <f t="array" ref="AH1865">_xlfn.IFS(
X1865&lt;=20, "&lt;20",
AND(X1865&gt;=20, X1865&lt;50), "20-50",
AND(X1865&gt;=50, X1865&lt;100), "50-100",
X1865&gt;=100, "&gt;100"
)</f>
        <v>50-100</v>
      </c>
      <c r="AI1865">
        <f t="shared" si="59"/>
        <v>0</v>
      </c>
      <c r="AJ1865" t="str" cm="1">
        <f t="array" ref="AJ1865">_xlfn.IFS(
C1865&lt;=20, "&lt;20",
AND(C1865&gt;=20, C1865&lt;35), "20-35",
AND(C1865&gt;=35, C1865&lt;50), "35-50",
C1865&gt;=50, "50-100"
)</f>
        <v>50-100</v>
      </c>
      <c r="AK1865" t="str" cm="1">
        <f t="array" ref="AK1865">_xlfn.IFS(
G1865&lt;6, "&lt;6",
AND(G1865&gt;=6, G1865&lt;12), "6-12",
AND(G1865&gt;=12, G1865&lt;18), "12-18",  AND(G1865&gt;=18, G1865&lt;24), "18-24", G1865&gt;=24, "24-36")</f>
        <v>&lt;6</v>
      </c>
    </row>
    <row r="1866" spans="1:37" x14ac:dyDescent="0.3">
      <c r="A1866" t="s">
        <v>1966</v>
      </c>
      <c r="B1866" t="s">
        <v>33</v>
      </c>
      <c r="C1866">
        <v>63</v>
      </c>
      <c r="D1866" t="s">
        <v>34</v>
      </c>
      <c r="E1866" t="s">
        <v>45</v>
      </c>
      <c r="F1866">
        <v>3</v>
      </c>
      <c r="G1866">
        <v>29</v>
      </c>
      <c r="H1866" t="s">
        <v>36</v>
      </c>
      <c r="I1866" t="s">
        <v>34</v>
      </c>
      <c r="J1866" t="s">
        <v>34</v>
      </c>
      <c r="K1866" t="s">
        <v>37</v>
      </c>
      <c r="L1866" t="s">
        <v>38</v>
      </c>
      <c r="M1866" t="s">
        <v>34</v>
      </c>
      <c r="N1866" t="s">
        <v>37</v>
      </c>
      <c r="O1866" t="s">
        <v>37</v>
      </c>
      <c r="P1866" t="s">
        <v>34</v>
      </c>
      <c r="Q1866" t="s">
        <v>34</v>
      </c>
      <c r="R1866" t="s">
        <v>37</v>
      </c>
      <c r="S1866" t="s">
        <v>34</v>
      </c>
      <c r="T1866" t="s">
        <v>37</v>
      </c>
      <c r="U1866" t="s">
        <v>67</v>
      </c>
      <c r="V1866" t="s">
        <v>37</v>
      </c>
      <c r="W1866" t="s">
        <v>40</v>
      </c>
      <c r="X1866">
        <v>43.35</v>
      </c>
      <c r="Y1866">
        <v>371.4</v>
      </c>
      <c r="Z1866">
        <v>0</v>
      </c>
      <c r="AA1866">
        <v>0</v>
      </c>
      <c r="AB1866">
        <v>0</v>
      </c>
      <c r="AC1866">
        <v>371.4</v>
      </c>
      <c r="AD1866" t="s">
        <v>41</v>
      </c>
      <c r="AE1866" t="s">
        <v>42</v>
      </c>
      <c r="AF1866" t="s">
        <v>42</v>
      </c>
      <c r="AG1866">
        <f t="shared" si="58"/>
        <v>0</v>
      </c>
      <c r="AH1866" t="str" cm="1">
        <f t="array" ref="AH1866">_xlfn.IFS(
X1866&lt;=20, "&lt;20",
AND(X1866&gt;=20, X1866&lt;50), "20-50",
AND(X1866&gt;=50, X1866&lt;100), "50-100",
X1866&gt;=100, "&gt;100"
)</f>
        <v>20-50</v>
      </c>
      <c r="AI1866">
        <f t="shared" si="59"/>
        <v>0</v>
      </c>
      <c r="AJ1866" t="str" cm="1">
        <f t="array" ref="AJ1866">_xlfn.IFS(
C1866&lt;=20, "&lt;20",
AND(C1866&gt;=20, C1866&lt;35), "20-35",
AND(C1866&gt;=35, C1866&lt;50), "35-50",
C1866&gt;=50, "50-100"
)</f>
        <v>50-100</v>
      </c>
      <c r="AK1866" t="str" cm="1">
        <f t="array" ref="AK1866">_xlfn.IFS(
G1866&lt;6, "&lt;6",
AND(G1866&gt;=6, G1866&lt;12), "6-12",
AND(G1866&gt;=12, G1866&lt;18), "12-18",  AND(G1866&gt;=18, G1866&lt;24), "18-24", G1866&gt;=24, "24-36")</f>
        <v>24-36</v>
      </c>
    </row>
    <row r="1867" spans="1:37" x14ac:dyDescent="0.3">
      <c r="A1867" t="s">
        <v>1967</v>
      </c>
      <c r="B1867" t="s">
        <v>33</v>
      </c>
      <c r="C1867">
        <v>29</v>
      </c>
      <c r="D1867" t="s">
        <v>37</v>
      </c>
      <c r="E1867" t="s">
        <v>103</v>
      </c>
      <c r="F1867">
        <v>12</v>
      </c>
      <c r="G1867">
        <v>8</v>
      </c>
      <c r="H1867" t="s">
        <v>110</v>
      </c>
      <c r="I1867" t="s">
        <v>34</v>
      </c>
      <c r="J1867" t="s">
        <v>34</v>
      </c>
      <c r="K1867" t="s">
        <v>37</v>
      </c>
      <c r="L1867" t="s">
        <v>72</v>
      </c>
      <c r="M1867" t="s">
        <v>34</v>
      </c>
      <c r="N1867" t="s">
        <v>34</v>
      </c>
      <c r="O1867" t="s">
        <v>37</v>
      </c>
      <c r="P1867" t="s">
        <v>34</v>
      </c>
      <c r="Q1867" t="s">
        <v>34</v>
      </c>
      <c r="R1867" t="s">
        <v>34</v>
      </c>
      <c r="S1867" t="s">
        <v>34</v>
      </c>
      <c r="T1867" t="s">
        <v>37</v>
      </c>
      <c r="U1867" t="s">
        <v>46</v>
      </c>
      <c r="V1867" t="s">
        <v>34</v>
      </c>
      <c r="W1867" t="s">
        <v>51</v>
      </c>
      <c r="X1867">
        <v>29.1</v>
      </c>
      <c r="Y1867">
        <v>688</v>
      </c>
      <c r="Z1867">
        <v>0</v>
      </c>
      <c r="AA1867">
        <v>0</v>
      </c>
      <c r="AB1867">
        <v>0</v>
      </c>
      <c r="AC1867">
        <v>688</v>
      </c>
      <c r="AD1867" t="s">
        <v>41</v>
      </c>
      <c r="AE1867" t="s">
        <v>42</v>
      </c>
      <c r="AF1867" t="s">
        <v>42</v>
      </c>
      <c r="AG1867">
        <f t="shared" si="58"/>
        <v>0</v>
      </c>
      <c r="AH1867" t="str" cm="1">
        <f t="array" ref="AH1867">_xlfn.IFS(
X1867&lt;=20, "&lt;20",
AND(X1867&gt;=20, X1867&lt;50), "20-50",
AND(X1867&gt;=50, X1867&lt;100), "50-100",
X1867&gt;=100, "&gt;100"
)</f>
        <v>20-50</v>
      </c>
      <c r="AI1867">
        <f t="shared" si="59"/>
        <v>0</v>
      </c>
      <c r="AJ1867" t="str" cm="1">
        <f t="array" ref="AJ1867">_xlfn.IFS(
C1867&lt;=20, "&lt;20",
AND(C1867&gt;=20, C1867&lt;35), "20-35",
AND(C1867&gt;=35, C1867&lt;50), "35-50",
C1867&gt;=50, "50-100"
)</f>
        <v>20-35</v>
      </c>
      <c r="AK1867" t="str" cm="1">
        <f t="array" ref="AK1867">_xlfn.IFS(
G1867&lt;6, "&lt;6",
AND(G1867&gt;=6, G1867&lt;12), "6-12",
AND(G1867&gt;=12, G1867&lt;18), "12-18",  AND(G1867&gt;=18, G1867&lt;24), "18-24", G1867&gt;=24, "24-36")</f>
        <v>6-12</v>
      </c>
    </row>
    <row r="1868" spans="1:37" x14ac:dyDescent="0.3">
      <c r="A1868" t="s">
        <v>1968</v>
      </c>
      <c r="B1868" t="s">
        <v>44</v>
      </c>
      <c r="C1868">
        <v>50</v>
      </c>
      <c r="D1868" t="s">
        <v>34</v>
      </c>
      <c r="E1868" t="s">
        <v>61</v>
      </c>
      <c r="F1868">
        <v>6</v>
      </c>
      <c r="G1868">
        <v>33</v>
      </c>
      <c r="H1868" t="s">
        <v>36</v>
      </c>
      <c r="I1868" t="s">
        <v>34</v>
      </c>
      <c r="J1868" t="s">
        <v>34</v>
      </c>
      <c r="K1868" t="s">
        <v>37</v>
      </c>
      <c r="L1868" t="s">
        <v>38</v>
      </c>
      <c r="M1868" t="s">
        <v>37</v>
      </c>
      <c r="N1868" t="s">
        <v>37</v>
      </c>
      <c r="O1868" t="s">
        <v>37</v>
      </c>
      <c r="P1868" t="s">
        <v>37</v>
      </c>
      <c r="Q1868" t="s">
        <v>34</v>
      </c>
      <c r="R1868" t="s">
        <v>37</v>
      </c>
      <c r="S1868" t="s">
        <v>37</v>
      </c>
      <c r="T1868" t="s">
        <v>37</v>
      </c>
      <c r="U1868" t="s">
        <v>67</v>
      </c>
      <c r="V1868" t="s">
        <v>37</v>
      </c>
      <c r="W1868" t="s">
        <v>40</v>
      </c>
      <c r="X1868">
        <v>53.1</v>
      </c>
      <c r="Y1868">
        <v>1901.25</v>
      </c>
      <c r="Z1868">
        <v>0</v>
      </c>
      <c r="AA1868">
        <v>0</v>
      </c>
      <c r="AB1868">
        <v>0</v>
      </c>
      <c r="AC1868">
        <v>1901.25</v>
      </c>
      <c r="AD1868" t="s">
        <v>41</v>
      </c>
      <c r="AE1868" t="s">
        <v>42</v>
      </c>
      <c r="AF1868" t="s">
        <v>42</v>
      </c>
      <c r="AG1868">
        <f t="shared" si="58"/>
        <v>0</v>
      </c>
      <c r="AH1868" t="str" cm="1">
        <f t="array" ref="AH1868">_xlfn.IFS(
X1868&lt;=20, "&lt;20",
AND(X1868&gt;=20, X1868&lt;50), "20-50",
AND(X1868&gt;=50, X1868&lt;100), "50-100",
X1868&gt;=100, "&gt;100"
)</f>
        <v>50-100</v>
      </c>
      <c r="AI1868">
        <f t="shared" si="59"/>
        <v>0</v>
      </c>
      <c r="AJ1868" t="str" cm="1">
        <f t="array" ref="AJ1868">_xlfn.IFS(
C1868&lt;=20, "&lt;20",
AND(C1868&gt;=20, C1868&lt;35), "20-35",
AND(C1868&gt;=35, C1868&lt;50), "35-50",
C1868&gt;=50, "50-100"
)</f>
        <v>50-100</v>
      </c>
      <c r="AK1868" t="str" cm="1">
        <f t="array" ref="AK1868">_xlfn.IFS(
G1868&lt;6, "&lt;6",
AND(G1868&gt;=6, G1868&lt;12), "6-12",
AND(G1868&gt;=12, G1868&lt;18), "12-18",  AND(G1868&gt;=18, G1868&lt;24), "18-24", G1868&gt;=24, "24-36")</f>
        <v>24-36</v>
      </c>
    </row>
    <row r="1869" spans="1:37" x14ac:dyDescent="0.3">
      <c r="A1869" t="s">
        <v>1969</v>
      </c>
      <c r="B1869" t="s">
        <v>33</v>
      </c>
      <c r="C1869">
        <v>55</v>
      </c>
      <c r="D1869" t="s">
        <v>34</v>
      </c>
      <c r="E1869" t="s">
        <v>69</v>
      </c>
      <c r="F1869">
        <v>4</v>
      </c>
      <c r="G1869">
        <v>8</v>
      </c>
      <c r="H1869" t="s">
        <v>66</v>
      </c>
      <c r="I1869" t="s">
        <v>37</v>
      </c>
      <c r="J1869" t="s">
        <v>37</v>
      </c>
      <c r="K1869" t="s">
        <v>37</v>
      </c>
      <c r="L1869" t="s">
        <v>50</v>
      </c>
      <c r="M1869" t="s">
        <v>34</v>
      </c>
      <c r="N1869" t="s">
        <v>37</v>
      </c>
      <c r="O1869" t="s">
        <v>37</v>
      </c>
      <c r="P1869" t="s">
        <v>37</v>
      </c>
      <c r="Q1869" t="s">
        <v>37</v>
      </c>
      <c r="R1869" t="s">
        <v>37</v>
      </c>
      <c r="S1869" t="s">
        <v>37</v>
      </c>
      <c r="T1869" t="s">
        <v>37</v>
      </c>
      <c r="U1869" t="s">
        <v>67</v>
      </c>
      <c r="V1869" t="s">
        <v>37</v>
      </c>
      <c r="W1869" t="s">
        <v>51</v>
      </c>
      <c r="X1869">
        <v>111.3</v>
      </c>
      <c r="Y1869">
        <v>7567.2</v>
      </c>
      <c r="Z1869">
        <v>36.659999999999997</v>
      </c>
      <c r="AA1869">
        <v>0</v>
      </c>
      <c r="AB1869">
        <v>1454.57</v>
      </c>
      <c r="AC1869">
        <v>8985.11</v>
      </c>
      <c r="AD1869" t="s">
        <v>41</v>
      </c>
      <c r="AE1869" t="s">
        <v>42</v>
      </c>
      <c r="AF1869" t="s">
        <v>42</v>
      </c>
      <c r="AG1869">
        <f t="shared" si="58"/>
        <v>0</v>
      </c>
      <c r="AH1869" t="str" cm="1">
        <f t="array" ref="AH1869">_xlfn.IFS(
X1869&lt;=20, "&lt;20",
AND(X1869&gt;=20, X1869&lt;50), "20-50",
AND(X1869&gt;=50, X1869&lt;100), "50-100",
X1869&gt;=100, "&gt;100"
)</f>
        <v>&gt;100</v>
      </c>
      <c r="AI1869">
        <f t="shared" si="59"/>
        <v>0</v>
      </c>
      <c r="AJ1869" t="str" cm="1">
        <f t="array" ref="AJ1869">_xlfn.IFS(
C1869&lt;=20, "&lt;20",
AND(C1869&gt;=20, C1869&lt;35), "20-35",
AND(C1869&gt;=35, C1869&lt;50), "35-50",
C1869&gt;=50, "50-100"
)</f>
        <v>50-100</v>
      </c>
      <c r="AK1869" t="str" cm="1">
        <f t="array" ref="AK1869">_xlfn.IFS(
G1869&lt;6, "&lt;6",
AND(G1869&gt;=6, G1869&lt;12), "6-12",
AND(G1869&gt;=12, G1869&lt;18), "12-18",  AND(G1869&gt;=18, G1869&lt;24), "18-24", G1869&gt;=24, "24-36")</f>
        <v>6-12</v>
      </c>
    </row>
    <row r="1870" spans="1:37" x14ac:dyDescent="0.3">
      <c r="A1870" t="s">
        <v>1970</v>
      </c>
      <c r="B1870" t="s">
        <v>44</v>
      </c>
      <c r="C1870">
        <v>64</v>
      </c>
      <c r="D1870" t="s">
        <v>37</v>
      </c>
      <c r="E1870" t="s">
        <v>35</v>
      </c>
      <c r="F1870">
        <v>11</v>
      </c>
      <c r="G1870">
        <v>26</v>
      </c>
      <c r="H1870" t="s">
        <v>36</v>
      </c>
      <c r="I1870" t="s">
        <v>37</v>
      </c>
      <c r="J1870" t="s">
        <v>37</v>
      </c>
      <c r="K1870" t="s">
        <v>37</v>
      </c>
      <c r="L1870" t="s">
        <v>50</v>
      </c>
      <c r="M1870" t="s">
        <v>34</v>
      </c>
      <c r="N1870" t="s">
        <v>34</v>
      </c>
      <c r="O1870" t="s">
        <v>37</v>
      </c>
      <c r="P1870" t="s">
        <v>37</v>
      </c>
      <c r="Q1870" t="s">
        <v>34</v>
      </c>
      <c r="R1870" t="s">
        <v>34</v>
      </c>
      <c r="S1870" t="s">
        <v>34</v>
      </c>
      <c r="T1870" t="s">
        <v>34</v>
      </c>
      <c r="U1870" t="s">
        <v>46</v>
      </c>
      <c r="V1870" t="s">
        <v>37</v>
      </c>
      <c r="W1870" t="s">
        <v>51</v>
      </c>
      <c r="X1870">
        <v>83.05</v>
      </c>
      <c r="Y1870">
        <v>1258.3</v>
      </c>
      <c r="Z1870">
        <v>0</v>
      </c>
      <c r="AA1870">
        <v>110</v>
      </c>
      <c r="AB1870">
        <v>661.95</v>
      </c>
      <c r="AC1870">
        <v>2030.25</v>
      </c>
      <c r="AD1870" t="s">
        <v>52</v>
      </c>
      <c r="AE1870" t="s">
        <v>53</v>
      </c>
      <c r="AF1870" t="s">
        <v>91</v>
      </c>
      <c r="AG1870">
        <f t="shared" si="58"/>
        <v>1</v>
      </c>
      <c r="AH1870" t="str" cm="1">
        <f t="array" ref="AH1870">_xlfn.IFS(
X1870&lt;=20, "&lt;20",
AND(X1870&gt;=20, X1870&lt;50), "20-50",
AND(X1870&gt;=50, X1870&lt;100), "50-100",
X1870&gt;=100, "&gt;100"
)</f>
        <v>50-100</v>
      </c>
      <c r="AI1870">
        <f t="shared" si="59"/>
        <v>0</v>
      </c>
      <c r="AJ1870" t="str" cm="1">
        <f t="array" ref="AJ1870">_xlfn.IFS(
C1870&lt;=20, "&lt;20",
AND(C1870&gt;=20, C1870&lt;35), "20-35",
AND(C1870&gt;=35, C1870&lt;50), "35-50",
C1870&gt;=50, "50-100"
)</f>
        <v>50-100</v>
      </c>
      <c r="AK1870" t="str" cm="1">
        <f t="array" ref="AK1870">_xlfn.IFS(
G1870&lt;6, "&lt;6",
AND(G1870&gt;=6, G1870&lt;12), "6-12",
AND(G1870&gt;=12, G1870&lt;18), "12-18",  AND(G1870&gt;=18, G1870&lt;24), "18-24", G1870&gt;=24, "24-36")</f>
        <v>24-36</v>
      </c>
    </row>
    <row r="1871" spans="1:37" x14ac:dyDescent="0.3">
      <c r="A1871" t="s">
        <v>1971</v>
      </c>
      <c r="B1871" t="s">
        <v>44</v>
      </c>
      <c r="C1871">
        <v>60</v>
      </c>
      <c r="D1871" t="s">
        <v>37</v>
      </c>
      <c r="E1871" t="s">
        <v>61</v>
      </c>
      <c r="F1871">
        <v>8</v>
      </c>
      <c r="G1871">
        <v>14</v>
      </c>
      <c r="H1871" t="s">
        <v>36</v>
      </c>
      <c r="I1871" t="s">
        <v>37</v>
      </c>
      <c r="J1871" t="s">
        <v>37</v>
      </c>
      <c r="K1871" t="s">
        <v>37</v>
      </c>
      <c r="L1871" t="s">
        <v>72</v>
      </c>
      <c r="M1871" t="s">
        <v>37</v>
      </c>
      <c r="N1871" t="s">
        <v>37</v>
      </c>
      <c r="O1871" t="s">
        <v>34</v>
      </c>
      <c r="P1871" t="s">
        <v>37</v>
      </c>
      <c r="Q1871" t="s">
        <v>34</v>
      </c>
      <c r="R1871" t="s">
        <v>34</v>
      </c>
      <c r="S1871" t="s">
        <v>34</v>
      </c>
      <c r="T1871" t="s">
        <v>37</v>
      </c>
      <c r="U1871" t="s">
        <v>67</v>
      </c>
      <c r="V1871" t="s">
        <v>37</v>
      </c>
      <c r="W1871" t="s">
        <v>51</v>
      </c>
      <c r="X1871">
        <v>61.9</v>
      </c>
      <c r="Y1871">
        <v>619</v>
      </c>
      <c r="Z1871">
        <v>0</v>
      </c>
      <c r="AA1871">
        <v>0</v>
      </c>
      <c r="AB1871">
        <v>299.5</v>
      </c>
      <c r="AC1871">
        <v>918.5</v>
      </c>
      <c r="AD1871" t="s">
        <v>41</v>
      </c>
      <c r="AE1871" t="s">
        <v>42</v>
      </c>
      <c r="AF1871" t="s">
        <v>42</v>
      </c>
      <c r="AG1871">
        <f t="shared" si="58"/>
        <v>0</v>
      </c>
      <c r="AH1871" t="str" cm="1">
        <f t="array" ref="AH1871">_xlfn.IFS(
X1871&lt;=20, "&lt;20",
AND(X1871&gt;=20, X1871&lt;50), "20-50",
AND(X1871&gt;=50, X1871&lt;100), "50-100",
X1871&gt;=100, "&gt;100"
)</f>
        <v>50-100</v>
      </c>
      <c r="AI1871">
        <f t="shared" si="59"/>
        <v>0</v>
      </c>
      <c r="AJ1871" t="str" cm="1">
        <f t="array" ref="AJ1871">_xlfn.IFS(
C1871&lt;=20, "&lt;20",
AND(C1871&gt;=20, C1871&lt;35), "20-35",
AND(C1871&gt;=35, C1871&lt;50), "35-50",
C1871&gt;=50, "50-100"
)</f>
        <v>50-100</v>
      </c>
      <c r="AK1871" t="str" cm="1">
        <f t="array" ref="AK1871">_xlfn.IFS(
G1871&lt;6, "&lt;6",
AND(G1871&gt;=6, G1871&lt;12), "6-12",
AND(G1871&gt;=12, G1871&lt;18), "12-18",  AND(G1871&gt;=18, G1871&lt;24), "18-24", G1871&gt;=24, "24-36")</f>
        <v>12-18</v>
      </c>
    </row>
    <row r="1872" spans="1:37" x14ac:dyDescent="0.3">
      <c r="A1872" t="s">
        <v>1972</v>
      </c>
      <c r="B1872" t="s">
        <v>33</v>
      </c>
      <c r="C1872">
        <v>74</v>
      </c>
      <c r="D1872" t="s">
        <v>37</v>
      </c>
      <c r="E1872" t="s">
        <v>158</v>
      </c>
      <c r="F1872">
        <v>0</v>
      </c>
      <c r="G1872">
        <v>29</v>
      </c>
      <c r="H1872" t="s">
        <v>36</v>
      </c>
      <c r="I1872" t="s">
        <v>34</v>
      </c>
      <c r="J1872" t="s">
        <v>34</v>
      </c>
      <c r="K1872" t="s">
        <v>37</v>
      </c>
      <c r="L1872" t="s">
        <v>72</v>
      </c>
      <c r="M1872" t="s">
        <v>37</v>
      </c>
      <c r="N1872" t="s">
        <v>34</v>
      </c>
      <c r="O1872" t="s">
        <v>34</v>
      </c>
      <c r="P1872" t="s">
        <v>34</v>
      </c>
      <c r="Q1872" t="s">
        <v>34</v>
      </c>
      <c r="R1872" t="s">
        <v>37</v>
      </c>
      <c r="S1872" t="s">
        <v>34</v>
      </c>
      <c r="T1872" t="s">
        <v>37</v>
      </c>
      <c r="U1872" t="s">
        <v>46</v>
      </c>
      <c r="V1872" t="s">
        <v>34</v>
      </c>
      <c r="W1872" t="s">
        <v>51</v>
      </c>
      <c r="X1872">
        <v>39.1</v>
      </c>
      <c r="Y1872">
        <v>971.3</v>
      </c>
      <c r="Z1872">
        <v>0</v>
      </c>
      <c r="AA1872">
        <v>0</v>
      </c>
      <c r="AB1872">
        <v>0</v>
      </c>
      <c r="AC1872">
        <v>971.3</v>
      </c>
      <c r="AD1872" t="s">
        <v>52</v>
      </c>
      <c r="AE1872" t="s">
        <v>53</v>
      </c>
      <c r="AF1872" t="s">
        <v>54</v>
      </c>
      <c r="AG1872">
        <f t="shared" si="58"/>
        <v>1</v>
      </c>
      <c r="AH1872" t="str" cm="1">
        <f t="array" ref="AH1872">_xlfn.IFS(
X1872&lt;=20, "&lt;20",
AND(X1872&gt;=20, X1872&lt;50), "20-50",
AND(X1872&gt;=50, X1872&lt;100), "50-100",
X1872&gt;=100, "&gt;100"
)</f>
        <v>20-50</v>
      </c>
      <c r="AI1872">
        <f t="shared" si="59"/>
        <v>0</v>
      </c>
      <c r="AJ1872" t="str" cm="1">
        <f t="array" ref="AJ1872">_xlfn.IFS(
C1872&lt;=20, "&lt;20",
AND(C1872&gt;=20, C1872&lt;35), "20-35",
AND(C1872&gt;=35, C1872&lt;50), "35-50",
C1872&gt;=50, "50-100"
)</f>
        <v>50-100</v>
      </c>
      <c r="AK1872" t="str" cm="1">
        <f t="array" ref="AK1872">_xlfn.IFS(
G1872&lt;6, "&lt;6",
AND(G1872&gt;=6, G1872&lt;12), "6-12",
AND(G1872&gt;=12, G1872&lt;18), "12-18",  AND(G1872&gt;=18, G1872&lt;24), "18-24", G1872&gt;=24, "24-36")</f>
        <v>24-36</v>
      </c>
    </row>
    <row r="1873" spans="1:37" x14ac:dyDescent="0.3">
      <c r="A1873" t="s">
        <v>1973</v>
      </c>
      <c r="B1873" t="s">
        <v>33</v>
      </c>
      <c r="C1873">
        <v>38</v>
      </c>
      <c r="D1873" t="s">
        <v>37</v>
      </c>
      <c r="E1873" t="s">
        <v>136</v>
      </c>
      <c r="F1873">
        <v>15</v>
      </c>
      <c r="G1873">
        <v>8</v>
      </c>
      <c r="H1873" t="s">
        <v>36</v>
      </c>
      <c r="I1873" t="s">
        <v>34</v>
      </c>
      <c r="J1873" t="s">
        <v>34</v>
      </c>
      <c r="K1873" t="s">
        <v>37</v>
      </c>
      <c r="L1873" t="s">
        <v>72</v>
      </c>
      <c r="M1873" t="s">
        <v>34</v>
      </c>
      <c r="N1873" t="s">
        <v>37</v>
      </c>
      <c r="O1873" t="s">
        <v>34</v>
      </c>
      <c r="P1873" t="s">
        <v>37</v>
      </c>
      <c r="Q1873" t="s">
        <v>34</v>
      </c>
      <c r="R1873" t="s">
        <v>34</v>
      </c>
      <c r="S1873" t="s">
        <v>34</v>
      </c>
      <c r="T1873" t="s">
        <v>37</v>
      </c>
      <c r="U1873" t="s">
        <v>46</v>
      </c>
      <c r="V1873" t="s">
        <v>37</v>
      </c>
      <c r="W1873" t="s">
        <v>40</v>
      </c>
      <c r="X1873">
        <v>36</v>
      </c>
      <c r="Y1873">
        <v>780.15</v>
      </c>
      <c r="Z1873">
        <v>0</v>
      </c>
      <c r="AA1873">
        <v>0</v>
      </c>
      <c r="AB1873">
        <v>0</v>
      </c>
      <c r="AC1873">
        <v>780.15</v>
      </c>
      <c r="AD1873" t="s">
        <v>41</v>
      </c>
      <c r="AE1873" t="s">
        <v>42</v>
      </c>
      <c r="AF1873" t="s">
        <v>42</v>
      </c>
      <c r="AG1873">
        <f t="shared" si="58"/>
        <v>0</v>
      </c>
      <c r="AH1873" t="str" cm="1">
        <f t="array" ref="AH1873">_xlfn.IFS(
X1873&lt;=20, "&lt;20",
AND(X1873&gt;=20, X1873&lt;50), "20-50",
AND(X1873&gt;=50, X1873&lt;100), "50-100",
X1873&gt;=100, "&gt;100"
)</f>
        <v>20-50</v>
      </c>
      <c r="AI1873">
        <f t="shared" si="59"/>
        <v>0</v>
      </c>
      <c r="AJ1873" t="str" cm="1">
        <f t="array" ref="AJ1873">_xlfn.IFS(
C1873&lt;=20, "&lt;20",
AND(C1873&gt;=20, C1873&lt;35), "20-35",
AND(C1873&gt;=35, C1873&lt;50), "35-50",
C1873&gt;=50, "50-100"
)</f>
        <v>35-50</v>
      </c>
      <c r="AK1873" t="str" cm="1">
        <f t="array" ref="AK1873">_xlfn.IFS(
G1873&lt;6, "&lt;6",
AND(G1873&gt;=6, G1873&lt;12), "6-12",
AND(G1873&gt;=12, G1873&lt;18), "12-18",  AND(G1873&gt;=18, G1873&lt;24), "18-24", G1873&gt;=24, "24-36")</f>
        <v>6-12</v>
      </c>
    </row>
    <row r="1874" spans="1:37" x14ac:dyDescent="0.3">
      <c r="A1874" t="s">
        <v>1974</v>
      </c>
      <c r="B1874" t="s">
        <v>44</v>
      </c>
      <c r="C1874">
        <v>50</v>
      </c>
      <c r="D1874" t="s">
        <v>34</v>
      </c>
      <c r="E1874" t="s">
        <v>48</v>
      </c>
      <c r="F1874">
        <v>10</v>
      </c>
      <c r="G1874">
        <v>14</v>
      </c>
      <c r="H1874" t="s">
        <v>57</v>
      </c>
      <c r="I1874" t="s">
        <v>37</v>
      </c>
      <c r="J1874" t="s">
        <v>37</v>
      </c>
      <c r="K1874" t="s">
        <v>37</v>
      </c>
      <c r="L1874" t="s">
        <v>38</v>
      </c>
      <c r="M1874" t="s">
        <v>34</v>
      </c>
      <c r="N1874" t="s">
        <v>34</v>
      </c>
      <c r="O1874" t="s">
        <v>34</v>
      </c>
      <c r="P1874" t="s">
        <v>34</v>
      </c>
      <c r="Q1874" t="s">
        <v>34</v>
      </c>
      <c r="R1874" t="s">
        <v>37</v>
      </c>
      <c r="S1874" t="s">
        <v>37</v>
      </c>
      <c r="T1874" t="s">
        <v>34</v>
      </c>
      <c r="U1874" t="s">
        <v>46</v>
      </c>
      <c r="V1874" t="s">
        <v>37</v>
      </c>
      <c r="W1874" t="s">
        <v>40</v>
      </c>
      <c r="X1874">
        <v>58.95</v>
      </c>
      <c r="Y1874">
        <v>601.6</v>
      </c>
      <c r="Z1874">
        <v>0</v>
      </c>
      <c r="AA1874">
        <v>70</v>
      </c>
      <c r="AB1874">
        <v>270.27</v>
      </c>
      <c r="AC1874">
        <v>941.87</v>
      </c>
      <c r="AD1874" t="s">
        <v>41</v>
      </c>
      <c r="AE1874" t="s">
        <v>42</v>
      </c>
      <c r="AF1874" t="s">
        <v>42</v>
      </c>
      <c r="AG1874">
        <f t="shared" si="58"/>
        <v>0</v>
      </c>
      <c r="AH1874" t="str" cm="1">
        <f t="array" ref="AH1874">_xlfn.IFS(
X1874&lt;=20, "&lt;20",
AND(X1874&gt;=20, X1874&lt;50), "20-50",
AND(X1874&gt;=50, X1874&lt;100), "50-100",
X1874&gt;=100, "&gt;100"
)</f>
        <v>50-100</v>
      </c>
      <c r="AI1874">
        <f t="shared" si="59"/>
        <v>0</v>
      </c>
      <c r="AJ1874" t="str" cm="1">
        <f t="array" ref="AJ1874">_xlfn.IFS(
C1874&lt;=20, "&lt;20",
AND(C1874&gt;=20, C1874&lt;35), "20-35",
AND(C1874&gt;=35, C1874&lt;50), "35-50",
C1874&gt;=50, "50-100"
)</f>
        <v>50-100</v>
      </c>
      <c r="AK1874" t="str" cm="1">
        <f t="array" ref="AK1874">_xlfn.IFS(
G1874&lt;6, "&lt;6",
AND(G1874&gt;=6, G1874&lt;12), "6-12",
AND(G1874&gt;=12, G1874&lt;18), "12-18",  AND(G1874&gt;=18, G1874&lt;24), "18-24", G1874&gt;=24, "24-36")</f>
        <v>12-18</v>
      </c>
    </row>
    <row r="1875" spans="1:37" x14ac:dyDescent="0.3">
      <c r="A1875" t="s">
        <v>1975</v>
      </c>
      <c r="B1875" t="s">
        <v>33</v>
      </c>
      <c r="C1875">
        <v>74</v>
      </c>
      <c r="D1875" t="s">
        <v>34</v>
      </c>
      <c r="E1875" t="s">
        <v>35</v>
      </c>
      <c r="F1875">
        <v>14</v>
      </c>
      <c r="G1875">
        <v>1</v>
      </c>
      <c r="H1875" t="s">
        <v>70</v>
      </c>
      <c r="I1875" t="s">
        <v>37</v>
      </c>
      <c r="J1875" t="s">
        <v>37</v>
      </c>
      <c r="K1875" t="s">
        <v>37</v>
      </c>
      <c r="L1875" t="s">
        <v>50</v>
      </c>
      <c r="M1875" t="s">
        <v>34</v>
      </c>
      <c r="N1875" t="s">
        <v>34</v>
      </c>
      <c r="O1875" t="s">
        <v>37</v>
      </c>
      <c r="P1875" t="s">
        <v>37</v>
      </c>
      <c r="Q1875" t="s">
        <v>37</v>
      </c>
      <c r="R1875" t="s">
        <v>37</v>
      </c>
      <c r="S1875" t="s">
        <v>34</v>
      </c>
      <c r="T1875" t="s">
        <v>37</v>
      </c>
      <c r="U1875" t="s">
        <v>46</v>
      </c>
      <c r="V1875" t="s">
        <v>37</v>
      </c>
      <c r="W1875" t="s">
        <v>51</v>
      </c>
      <c r="X1875">
        <v>104.95</v>
      </c>
      <c r="Y1875">
        <v>5222.3500000000004</v>
      </c>
      <c r="Z1875">
        <v>0</v>
      </c>
      <c r="AA1875">
        <v>0</v>
      </c>
      <c r="AB1875">
        <v>882.5</v>
      </c>
      <c r="AC1875">
        <v>6104.85</v>
      </c>
      <c r="AD1875" t="s">
        <v>41</v>
      </c>
      <c r="AE1875" t="s">
        <v>42</v>
      </c>
      <c r="AF1875" t="s">
        <v>42</v>
      </c>
      <c r="AG1875">
        <f t="shared" si="58"/>
        <v>0</v>
      </c>
      <c r="AH1875" t="str" cm="1">
        <f t="array" ref="AH1875">_xlfn.IFS(
X1875&lt;=20, "&lt;20",
AND(X1875&gt;=20, X1875&lt;50), "20-50",
AND(X1875&gt;=50, X1875&lt;100), "50-100",
X1875&gt;=100, "&gt;100"
)</f>
        <v>&gt;100</v>
      </c>
      <c r="AI1875">
        <f t="shared" si="59"/>
        <v>0</v>
      </c>
      <c r="AJ1875" t="str" cm="1">
        <f t="array" ref="AJ1875">_xlfn.IFS(
C1875&lt;=20, "&lt;20",
AND(C1875&gt;=20, C1875&lt;35), "20-35",
AND(C1875&gt;=35, C1875&lt;50), "35-50",
C1875&gt;=50, "50-100"
)</f>
        <v>50-100</v>
      </c>
      <c r="AK1875" t="str" cm="1">
        <f t="array" ref="AK1875">_xlfn.IFS(
G1875&lt;6, "&lt;6",
AND(G1875&gt;=6, G1875&lt;12), "6-12",
AND(G1875&gt;=12, G1875&lt;18), "12-18",  AND(G1875&gt;=18, G1875&lt;24), "18-24", G1875&gt;=24, "24-36")</f>
        <v>&lt;6</v>
      </c>
    </row>
    <row r="1876" spans="1:37" x14ac:dyDescent="0.3">
      <c r="A1876" t="s">
        <v>1976</v>
      </c>
      <c r="B1876" t="s">
        <v>33</v>
      </c>
      <c r="C1876">
        <v>43</v>
      </c>
      <c r="D1876" t="s">
        <v>37</v>
      </c>
      <c r="E1876" t="s">
        <v>45</v>
      </c>
      <c r="F1876">
        <v>11</v>
      </c>
      <c r="G1876">
        <v>19</v>
      </c>
      <c r="H1876" t="s">
        <v>57</v>
      </c>
      <c r="I1876" t="s">
        <v>37</v>
      </c>
      <c r="J1876" t="s">
        <v>34</v>
      </c>
      <c r="K1876" t="s">
        <v>34</v>
      </c>
      <c r="L1876" t="s">
        <v>34</v>
      </c>
      <c r="M1876" t="s">
        <v>34</v>
      </c>
      <c r="N1876" t="s">
        <v>34</v>
      </c>
      <c r="O1876" t="s">
        <v>34</v>
      </c>
      <c r="P1876" t="s">
        <v>34</v>
      </c>
      <c r="Q1876" t="s">
        <v>34</v>
      </c>
      <c r="R1876" t="s">
        <v>34</v>
      </c>
      <c r="S1876" t="s">
        <v>34</v>
      </c>
      <c r="T1876" t="s">
        <v>34</v>
      </c>
      <c r="U1876" t="s">
        <v>39</v>
      </c>
      <c r="V1876" t="s">
        <v>34</v>
      </c>
      <c r="W1876" t="s">
        <v>143</v>
      </c>
      <c r="X1876">
        <v>19.45</v>
      </c>
      <c r="Y1876">
        <v>270.2</v>
      </c>
      <c r="Z1876">
        <v>0</v>
      </c>
      <c r="AA1876">
        <v>0</v>
      </c>
      <c r="AB1876">
        <v>290.02999999999997</v>
      </c>
      <c r="AC1876">
        <v>560.23</v>
      </c>
      <c r="AD1876" t="s">
        <v>41</v>
      </c>
      <c r="AE1876" t="s">
        <v>42</v>
      </c>
      <c r="AF1876" t="s">
        <v>42</v>
      </c>
      <c r="AG1876">
        <f t="shared" si="58"/>
        <v>0</v>
      </c>
      <c r="AH1876" t="str" cm="1">
        <f t="array" ref="AH1876">_xlfn.IFS(
X1876&lt;=20, "&lt;20",
AND(X1876&gt;=20, X1876&lt;50), "20-50",
AND(X1876&gt;=50, X1876&lt;100), "50-100",
X1876&gt;=100, "&gt;100"
)</f>
        <v>&lt;20</v>
      </c>
      <c r="AI1876">
        <f t="shared" si="59"/>
        <v>0</v>
      </c>
      <c r="AJ1876" t="str" cm="1">
        <f t="array" ref="AJ1876">_xlfn.IFS(
C1876&lt;=20, "&lt;20",
AND(C1876&gt;=20, C1876&lt;35), "20-35",
AND(C1876&gt;=35, C1876&lt;50), "35-50",
C1876&gt;=50, "50-100"
)</f>
        <v>35-50</v>
      </c>
      <c r="AK1876" t="str" cm="1">
        <f t="array" ref="AK1876">_xlfn.IFS(
G1876&lt;6, "&lt;6",
AND(G1876&gt;=6, G1876&lt;12), "6-12",
AND(G1876&gt;=12, G1876&lt;18), "12-18",  AND(G1876&gt;=18, G1876&lt;24), "18-24", G1876&gt;=24, "24-36")</f>
        <v>18-24</v>
      </c>
    </row>
    <row r="1877" spans="1:37" x14ac:dyDescent="0.3">
      <c r="A1877" t="s">
        <v>1977</v>
      </c>
      <c r="B1877" t="s">
        <v>33</v>
      </c>
      <c r="C1877">
        <v>53</v>
      </c>
      <c r="D1877" t="s">
        <v>37</v>
      </c>
      <c r="E1877" t="s">
        <v>56</v>
      </c>
      <c r="F1877">
        <v>0</v>
      </c>
      <c r="G1877">
        <v>18</v>
      </c>
      <c r="H1877" t="s">
        <v>70</v>
      </c>
      <c r="I1877" t="s">
        <v>37</v>
      </c>
      <c r="J1877" t="s">
        <v>37</v>
      </c>
      <c r="K1877" t="s">
        <v>37</v>
      </c>
      <c r="L1877" t="s">
        <v>50</v>
      </c>
      <c r="M1877" t="s">
        <v>37</v>
      </c>
      <c r="N1877" t="s">
        <v>37</v>
      </c>
      <c r="O1877" t="s">
        <v>34</v>
      </c>
      <c r="P1877" t="s">
        <v>37</v>
      </c>
      <c r="Q1877" t="s">
        <v>37</v>
      </c>
      <c r="R1877" t="s">
        <v>37</v>
      </c>
      <c r="S1877" t="s">
        <v>37</v>
      </c>
      <c r="T1877" t="s">
        <v>37</v>
      </c>
      <c r="U1877" t="s">
        <v>67</v>
      </c>
      <c r="V1877" t="s">
        <v>34</v>
      </c>
      <c r="W1877" t="s">
        <v>51</v>
      </c>
      <c r="X1877">
        <v>110.3</v>
      </c>
      <c r="Y1877">
        <v>6997.3</v>
      </c>
      <c r="Z1877">
        <v>0</v>
      </c>
      <c r="AA1877">
        <v>0</v>
      </c>
      <c r="AB1877">
        <v>1354.24</v>
      </c>
      <c r="AC1877">
        <v>8351.5400000000009</v>
      </c>
      <c r="AD1877" t="s">
        <v>41</v>
      </c>
      <c r="AE1877" t="s">
        <v>42</v>
      </c>
      <c r="AF1877" t="s">
        <v>42</v>
      </c>
      <c r="AG1877">
        <f t="shared" si="58"/>
        <v>0</v>
      </c>
      <c r="AH1877" t="str" cm="1">
        <f t="array" ref="AH1877">_xlfn.IFS(
X1877&lt;=20, "&lt;20",
AND(X1877&gt;=20, X1877&lt;50), "20-50",
AND(X1877&gt;=50, X1877&lt;100), "50-100",
X1877&gt;=100, "&gt;100"
)</f>
        <v>&gt;100</v>
      </c>
      <c r="AI1877">
        <f t="shared" si="59"/>
        <v>0</v>
      </c>
      <c r="AJ1877" t="str" cm="1">
        <f t="array" ref="AJ1877">_xlfn.IFS(
C1877&lt;=20, "&lt;20",
AND(C1877&gt;=20, C1877&lt;35), "20-35",
AND(C1877&gt;=35, C1877&lt;50), "35-50",
C1877&gt;=50, "50-100"
)</f>
        <v>50-100</v>
      </c>
      <c r="AK1877" t="str" cm="1">
        <f t="array" ref="AK1877">_xlfn.IFS(
G1877&lt;6, "&lt;6",
AND(G1877&gt;=6, G1877&lt;12), "6-12",
AND(G1877&gt;=12, G1877&lt;18), "12-18",  AND(G1877&gt;=18, G1877&lt;24), "18-24", G1877&gt;=24, "24-36")</f>
        <v>18-24</v>
      </c>
    </row>
    <row r="1878" spans="1:37" x14ac:dyDescent="0.3">
      <c r="A1878" t="s">
        <v>1978</v>
      </c>
      <c r="B1878" t="s">
        <v>33</v>
      </c>
      <c r="C1878">
        <v>56</v>
      </c>
      <c r="D1878" t="s">
        <v>37</v>
      </c>
      <c r="E1878" t="s">
        <v>56</v>
      </c>
      <c r="F1878">
        <v>8</v>
      </c>
      <c r="G1878">
        <v>32</v>
      </c>
      <c r="H1878" t="s">
        <v>49</v>
      </c>
      <c r="I1878" t="s">
        <v>37</v>
      </c>
      <c r="J1878" t="s">
        <v>34</v>
      </c>
      <c r="K1878" t="s">
        <v>37</v>
      </c>
      <c r="L1878" t="s">
        <v>50</v>
      </c>
      <c r="M1878" t="s">
        <v>34</v>
      </c>
      <c r="N1878" t="s">
        <v>34</v>
      </c>
      <c r="O1878" t="s">
        <v>34</v>
      </c>
      <c r="P1878" t="s">
        <v>34</v>
      </c>
      <c r="Q1878" t="s">
        <v>34</v>
      </c>
      <c r="R1878" t="s">
        <v>37</v>
      </c>
      <c r="S1878" t="s">
        <v>37</v>
      </c>
      <c r="T1878" t="s">
        <v>37</v>
      </c>
      <c r="U1878" t="s">
        <v>46</v>
      </c>
      <c r="V1878" t="s">
        <v>37</v>
      </c>
      <c r="W1878" t="s">
        <v>51</v>
      </c>
      <c r="X1878">
        <v>80.349999999999994</v>
      </c>
      <c r="Y1878">
        <v>253.8</v>
      </c>
      <c r="Z1878">
        <v>0</v>
      </c>
      <c r="AA1878">
        <v>0</v>
      </c>
      <c r="AB1878">
        <v>148.88999999999999</v>
      </c>
      <c r="AC1878">
        <v>402.69</v>
      </c>
      <c r="AD1878" t="s">
        <v>85</v>
      </c>
      <c r="AE1878" t="s">
        <v>42</v>
      </c>
      <c r="AF1878" t="s">
        <v>42</v>
      </c>
      <c r="AG1878">
        <f t="shared" si="58"/>
        <v>0</v>
      </c>
      <c r="AH1878" t="str" cm="1">
        <f t="array" ref="AH1878">_xlfn.IFS(
X1878&lt;=20, "&lt;20",
AND(X1878&gt;=20, X1878&lt;50), "20-50",
AND(X1878&gt;=50, X1878&lt;100), "50-100",
X1878&gt;=100, "&gt;100"
)</f>
        <v>50-100</v>
      </c>
      <c r="AI1878">
        <f t="shared" si="59"/>
        <v>1</v>
      </c>
      <c r="AJ1878" t="str" cm="1">
        <f t="array" ref="AJ1878">_xlfn.IFS(
C1878&lt;=20, "&lt;20",
AND(C1878&gt;=20, C1878&lt;35), "20-35",
AND(C1878&gt;=35, C1878&lt;50), "35-50",
C1878&gt;=50, "50-100"
)</f>
        <v>50-100</v>
      </c>
      <c r="AK1878" t="str" cm="1">
        <f t="array" ref="AK1878">_xlfn.IFS(
G1878&lt;6, "&lt;6",
AND(G1878&gt;=6, G1878&lt;12), "6-12",
AND(G1878&gt;=12, G1878&lt;18), "12-18",  AND(G1878&gt;=18, G1878&lt;24), "18-24", G1878&gt;=24, "24-36")</f>
        <v>24-36</v>
      </c>
    </row>
    <row r="1879" spans="1:37" x14ac:dyDescent="0.3">
      <c r="A1879" t="s">
        <v>1979</v>
      </c>
      <c r="B1879" t="s">
        <v>33</v>
      </c>
      <c r="C1879">
        <v>60</v>
      </c>
      <c r="D1879" t="s">
        <v>34</v>
      </c>
      <c r="E1879" t="s">
        <v>114</v>
      </c>
      <c r="F1879">
        <v>8</v>
      </c>
      <c r="G1879">
        <v>35</v>
      </c>
      <c r="H1879" t="s">
        <v>49</v>
      </c>
      <c r="I1879" t="s">
        <v>37</v>
      </c>
      <c r="J1879" t="s">
        <v>34</v>
      </c>
      <c r="K1879" t="s">
        <v>34</v>
      </c>
      <c r="L1879" t="s">
        <v>34</v>
      </c>
      <c r="M1879" t="s">
        <v>34</v>
      </c>
      <c r="N1879" t="s">
        <v>34</v>
      </c>
      <c r="O1879" t="s">
        <v>34</v>
      </c>
      <c r="P1879" t="s">
        <v>34</v>
      </c>
      <c r="Q1879" t="s">
        <v>34</v>
      </c>
      <c r="R1879" t="s">
        <v>34</v>
      </c>
      <c r="S1879" t="s">
        <v>34</v>
      </c>
      <c r="T1879" t="s">
        <v>34</v>
      </c>
      <c r="U1879" t="s">
        <v>46</v>
      </c>
      <c r="V1879" t="s">
        <v>34</v>
      </c>
      <c r="W1879" t="s">
        <v>51</v>
      </c>
      <c r="X1879">
        <v>20.149999999999999</v>
      </c>
      <c r="Y1879">
        <v>238.15</v>
      </c>
      <c r="Z1879">
        <v>0</v>
      </c>
      <c r="AA1879">
        <v>0</v>
      </c>
      <c r="AB1879">
        <v>313.11</v>
      </c>
      <c r="AC1879">
        <v>551.26</v>
      </c>
      <c r="AD1879" t="s">
        <v>41</v>
      </c>
      <c r="AE1879" t="s">
        <v>42</v>
      </c>
      <c r="AF1879" t="s">
        <v>42</v>
      </c>
      <c r="AG1879">
        <f t="shared" si="58"/>
        <v>0</v>
      </c>
      <c r="AH1879" t="str" cm="1">
        <f t="array" ref="AH1879">_xlfn.IFS(
X1879&lt;=20, "&lt;20",
AND(X1879&gt;=20, X1879&lt;50), "20-50",
AND(X1879&gt;=50, X1879&lt;100), "50-100",
X1879&gt;=100, "&gt;100"
)</f>
        <v>20-50</v>
      </c>
      <c r="AI1879">
        <f t="shared" si="59"/>
        <v>0</v>
      </c>
      <c r="AJ1879" t="str" cm="1">
        <f t="array" ref="AJ1879">_xlfn.IFS(
C1879&lt;=20, "&lt;20",
AND(C1879&gt;=20, C1879&lt;35), "20-35",
AND(C1879&gt;=35, C1879&lt;50), "35-50",
C1879&gt;=50, "50-100"
)</f>
        <v>50-100</v>
      </c>
      <c r="AK1879" t="str" cm="1">
        <f t="array" ref="AK1879">_xlfn.IFS(
G1879&lt;6, "&lt;6",
AND(G1879&gt;=6, G1879&lt;12), "6-12",
AND(G1879&gt;=12, G1879&lt;18), "12-18",  AND(G1879&gt;=18, G1879&lt;24), "18-24", G1879&gt;=24, "24-36")</f>
        <v>24-36</v>
      </c>
    </row>
    <row r="1880" spans="1:37" x14ac:dyDescent="0.3">
      <c r="A1880" t="s">
        <v>1980</v>
      </c>
      <c r="B1880" t="s">
        <v>44</v>
      </c>
      <c r="C1880">
        <v>52</v>
      </c>
      <c r="D1880" t="s">
        <v>37</v>
      </c>
      <c r="E1880" t="s">
        <v>45</v>
      </c>
      <c r="F1880">
        <v>15</v>
      </c>
      <c r="G1880">
        <v>32</v>
      </c>
      <c r="H1880" t="s">
        <v>36</v>
      </c>
      <c r="I1880" t="s">
        <v>37</v>
      </c>
      <c r="J1880" t="s">
        <v>34</v>
      </c>
      <c r="K1880" t="s">
        <v>37</v>
      </c>
      <c r="L1880" t="s">
        <v>50</v>
      </c>
      <c r="M1880" t="s">
        <v>37</v>
      </c>
      <c r="N1880" t="s">
        <v>37</v>
      </c>
      <c r="O1880" t="s">
        <v>34</v>
      </c>
      <c r="P1880" t="s">
        <v>37</v>
      </c>
      <c r="Q1880" t="s">
        <v>34</v>
      </c>
      <c r="R1880" t="s">
        <v>34</v>
      </c>
      <c r="S1880" t="s">
        <v>34</v>
      </c>
      <c r="T1880" t="s">
        <v>37</v>
      </c>
      <c r="U1880" t="s">
        <v>46</v>
      </c>
      <c r="V1880" t="s">
        <v>37</v>
      </c>
      <c r="W1880" t="s">
        <v>40</v>
      </c>
      <c r="X1880">
        <v>83.4</v>
      </c>
      <c r="Y1880">
        <v>83.4</v>
      </c>
      <c r="Z1880">
        <v>0</v>
      </c>
      <c r="AA1880">
        <v>0</v>
      </c>
      <c r="AB1880">
        <v>43.06</v>
      </c>
      <c r="AC1880">
        <v>126.46</v>
      </c>
      <c r="AD1880" t="s">
        <v>85</v>
      </c>
      <c r="AE1880" t="s">
        <v>42</v>
      </c>
      <c r="AF1880" t="s">
        <v>42</v>
      </c>
      <c r="AG1880">
        <f t="shared" si="58"/>
        <v>0</v>
      </c>
      <c r="AH1880" t="str" cm="1">
        <f t="array" ref="AH1880">_xlfn.IFS(
X1880&lt;=20, "&lt;20",
AND(X1880&gt;=20, X1880&lt;50), "20-50",
AND(X1880&gt;=50, X1880&lt;100), "50-100",
X1880&gt;=100, "&gt;100"
)</f>
        <v>50-100</v>
      </c>
      <c r="AI1880">
        <f t="shared" si="59"/>
        <v>1</v>
      </c>
      <c r="AJ1880" t="str" cm="1">
        <f t="array" ref="AJ1880">_xlfn.IFS(
C1880&lt;=20, "&lt;20",
AND(C1880&gt;=20, C1880&lt;35), "20-35",
AND(C1880&gt;=35, C1880&lt;50), "35-50",
C1880&gt;=50, "50-100"
)</f>
        <v>50-100</v>
      </c>
      <c r="AK1880" t="str" cm="1">
        <f t="array" ref="AK1880">_xlfn.IFS(
G1880&lt;6, "&lt;6",
AND(G1880&gt;=6, G1880&lt;12), "6-12",
AND(G1880&gt;=12, G1880&lt;18), "12-18",  AND(G1880&gt;=18, G1880&lt;24), "18-24", G1880&gt;=24, "24-36")</f>
        <v>24-36</v>
      </c>
    </row>
    <row r="1881" spans="1:37" x14ac:dyDescent="0.3">
      <c r="A1881" t="s">
        <v>1981</v>
      </c>
      <c r="B1881" t="s">
        <v>33</v>
      </c>
      <c r="C1881">
        <v>32</v>
      </c>
      <c r="D1881" t="s">
        <v>37</v>
      </c>
      <c r="E1881" t="s">
        <v>61</v>
      </c>
      <c r="F1881">
        <v>3</v>
      </c>
      <c r="G1881">
        <v>30</v>
      </c>
      <c r="H1881" t="s">
        <v>36</v>
      </c>
      <c r="I1881" t="s">
        <v>37</v>
      </c>
      <c r="J1881" t="s">
        <v>34</v>
      </c>
      <c r="K1881" t="s">
        <v>34</v>
      </c>
      <c r="L1881" t="s">
        <v>34</v>
      </c>
      <c r="M1881" t="s">
        <v>34</v>
      </c>
      <c r="N1881" t="s">
        <v>34</v>
      </c>
      <c r="O1881" t="s">
        <v>34</v>
      </c>
      <c r="P1881" t="s">
        <v>34</v>
      </c>
      <c r="Q1881" t="s">
        <v>34</v>
      </c>
      <c r="R1881" t="s">
        <v>34</v>
      </c>
      <c r="S1881" t="s">
        <v>34</v>
      </c>
      <c r="T1881" t="s">
        <v>34</v>
      </c>
      <c r="U1881" t="s">
        <v>46</v>
      </c>
      <c r="V1881" t="s">
        <v>37</v>
      </c>
      <c r="W1881" t="s">
        <v>51</v>
      </c>
      <c r="X1881">
        <v>20.5</v>
      </c>
      <c r="Y1881">
        <v>76.95</v>
      </c>
      <c r="Z1881">
        <v>0</v>
      </c>
      <c r="AA1881">
        <v>0</v>
      </c>
      <c r="AB1881">
        <v>111.03</v>
      </c>
      <c r="AC1881">
        <v>187.98</v>
      </c>
      <c r="AD1881" t="s">
        <v>85</v>
      </c>
      <c r="AE1881" t="s">
        <v>42</v>
      </c>
      <c r="AF1881" t="s">
        <v>42</v>
      </c>
      <c r="AG1881">
        <f t="shared" si="58"/>
        <v>0</v>
      </c>
      <c r="AH1881" t="str" cm="1">
        <f t="array" ref="AH1881">_xlfn.IFS(
X1881&lt;=20, "&lt;20",
AND(X1881&gt;=20, X1881&lt;50), "20-50",
AND(X1881&gt;=50, X1881&lt;100), "50-100",
X1881&gt;=100, "&gt;100"
)</f>
        <v>20-50</v>
      </c>
      <c r="AI1881">
        <f t="shared" si="59"/>
        <v>1</v>
      </c>
      <c r="AJ1881" t="str" cm="1">
        <f t="array" ref="AJ1881">_xlfn.IFS(
C1881&lt;=20, "&lt;20",
AND(C1881&gt;=20, C1881&lt;35), "20-35",
AND(C1881&gt;=35, C1881&lt;50), "35-50",
C1881&gt;=50, "50-100"
)</f>
        <v>20-35</v>
      </c>
      <c r="AK1881" t="str" cm="1">
        <f t="array" ref="AK1881">_xlfn.IFS(
G1881&lt;6, "&lt;6",
AND(G1881&gt;=6, G1881&lt;12), "6-12",
AND(G1881&gt;=12, G1881&lt;18), "12-18",  AND(G1881&gt;=18, G1881&lt;24), "18-24", G1881&gt;=24, "24-36")</f>
        <v>24-36</v>
      </c>
    </row>
    <row r="1882" spans="1:37" x14ac:dyDescent="0.3">
      <c r="A1882" t="s">
        <v>1982</v>
      </c>
      <c r="B1882" t="s">
        <v>33</v>
      </c>
      <c r="C1882">
        <v>64</v>
      </c>
      <c r="D1882" t="s">
        <v>34</v>
      </c>
      <c r="E1882" t="s">
        <v>69</v>
      </c>
      <c r="F1882">
        <v>4</v>
      </c>
      <c r="G1882">
        <v>7</v>
      </c>
      <c r="H1882" t="s">
        <v>36</v>
      </c>
      <c r="I1882" t="s">
        <v>34</v>
      </c>
      <c r="J1882" t="s">
        <v>34</v>
      </c>
      <c r="K1882" t="s">
        <v>37</v>
      </c>
      <c r="L1882" t="s">
        <v>72</v>
      </c>
      <c r="M1882" t="s">
        <v>34</v>
      </c>
      <c r="N1882" t="s">
        <v>37</v>
      </c>
      <c r="O1882" t="s">
        <v>37</v>
      </c>
      <c r="P1882" t="s">
        <v>37</v>
      </c>
      <c r="Q1882" t="s">
        <v>37</v>
      </c>
      <c r="R1882" t="s">
        <v>37</v>
      </c>
      <c r="S1882" t="s">
        <v>37</v>
      </c>
      <c r="T1882" t="s">
        <v>37</v>
      </c>
      <c r="U1882" t="s">
        <v>39</v>
      </c>
      <c r="V1882" t="s">
        <v>37</v>
      </c>
      <c r="W1882" t="s">
        <v>51</v>
      </c>
      <c r="X1882">
        <v>60.45</v>
      </c>
      <c r="Y1882">
        <v>3184.25</v>
      </c>
      <c r="Z1882">
        <v>0</v>
      </c>
      <c r="AA1882">
        <v>0</v>
      </c>
      <c r="AB1882">
        <v>0</v>
      </c>
      <c r="AC1882">
        <v>3184.25</v>
      </c>
      <c r="AD1882" t="s">
        <v>52</v>
      </c>
      <c r="AE1882" t="s">
        <v>100</v>
      </c>
      <c r="AF1882" t="s">
        <v>178</v>
      </c>
      <c r="AG1882">
        <f t="shared" si="58"/>
        <v>1</v>
      </c>
      <c r="AH1882" t="str" cm="1">
        <f t="array" ref="AH1882">_xlfn.IFS(
X1882&lt;=20, "&lt;20",
AND(X1882&gt;=20, X1882&lt;50), "20-50",
AND(X1882&gt;=50, X1882&lt;100), "50-100",
X1882&gt;=100, "&gt;100"
)</f>
        <v>50-100</v>
      </c>
      <c r="AI1882">
        <f t="shared" si="59"/>
        <v>0</v>
      </c>
      <c r="AJ1882" t="str" cm="1">
        <f t="array" ref="AJ1882">_xlfn.IFS(
C1882&lt;=20, "&lt;20",
AND(C1882&gt;=20, C1882&lt;35), "20-35",
AND(C1882&gt;=35, C1882&lt;50), "35-50",
C1882&gt;=50, "50-100"
)</f>
        <v>50-100</v>
      </c>
      <c r="AK1882" t="str" cm="1">
        <f t="array" ref="AK1882">_xlfn.IFS(
G1882&lt;6, "&lt;6",
AND(G1882&gt;=6, G1882&lt;12), "6-12",
AND(G1882&gt;=12, G1882&lt;18), "12-18",  AND(G1882&gt;=18, G1882&lt;24), "18-24", G1882&gt;=24, "24-36")</f>
        <v>6-12</v>
      </c>
    </row>
    <row r="1883" spans="1:37" x14ac:dyDescent="0.3">
      <c r="A1883" t="s">
        <v>1983</v>
      </c>
      <c r="B1883" t="s">
        <v>33</v>
      </c>
      <c r="C1883">
        <v>60</v>
      </c>
      <c r="D1883" t="s">
        <v>37</v>
      </c>
      <c r="E1883" t="s">
        <v>82</v>
      </c>
      <c r="F1883">
        <v>0</v>
      </c>
      <c r="G1883">
        <v>28</v>
      </c>
      <c r="H1883" t="s">
        <v>36</v>
      </c>
      <c r="I1883" t="s">
        <v>37</v>
      </c>
      <c r="J1883" t="s">
        <v>34</v>
      </c>
      <c r="K1883" t="s">
        <v>34</v>
      </c>
      <c r="L1883" t="s">
        <v>34</v>
      </c>
      <c r="M1883" t="s">
        <v>34</v>
      </c>
      <c r="N1883" t="s">
        <v>34</v>
      </c>
      <c r="O1883" t="s">
        <v>34</v>
      </c>
      <c r="P1883" t="s">
        <v>34</v>
      </c>
      <c r="Q1883" t="s">
        <v>34</v>
      </c>
      <c r="R1883" t="s">
        <v>34</v>
      </c>
      <c r="S1883" t="s">
        <v>34</v>
      </c>
      <c r="T1883" t="s">
        <v>34</v>
      </c>
      <c r="U1883" t="s">
        <v>67</v>
      </c>
      <c r="V1883" t="s">
        <v>37</v>
      </c>
      <c r="W1883" t="s">
        <v>40</v>
      </c>
      <c r="X1883">
        <v>19.95</v>
      </c>
      <c r="Y1883">
        <v>927.1</v>
      </c>
      <c r="Z1883">
        <v>0</v>
      </c>
      <c r="AA1883">
        <v>0</v>
      </c>
      <c r="AB1883">
        <v>1401.62</v>
      </c>
      <c r="AC1883">
        <v>2328.7199999999998</v>
      </c>
      <c r="AD1883" t="s">
        <v>41</v>
      </c>
      <c r="AE1883" t="s">
        <v>42</v>
      </c>
      <c r="AF1883" t="s">
        <v>42</v>
      </c>
      <c r="AG1883">
        <f t="shared" si="58"/>
        <v>0</v>
      </c>
      <c r="AH1883" t="str" cm="1">
        <f t="array" ref="AH1883">_xlfn.IFS(
X1883&lt;=20, "&lt;20",
AND(X1883&gt;=20, X1883&lt;50), "20-50",
AND(X1883&gt;=50, X1883&lt;100), "50-100",
X1883&gt;=100, "&gt;100"
)</f>
        <v>&lt;20</v>
      </c>
      <c r="AI1883">
        <f t="shared" si="59"/>
        <v>0</v>
      </c>
      <c r="AJ1883" t="str" cm="1">
        <f t="array" ref="AJ1883">_xlfn.IFS(
C1883&lt;=20, "&lt;20",
AND(C1883&gt;=20, C1883&lt;35), "20-35",
AND(C1883&gt;=35, C1883&lt;50), "35-50",
C1883&gt;=50, "50-100"
)</f>
        <v>50-100</v>
      </c>
      <c r="AK1883" t="str" cm="1">
        <f t="array" ref="AK1883">_xlfn.IFS(
G1883&lt;6, "&lt;6",
AND(G1883&gt;=6, G1883&lt;12), "6-12",
AND(G1883&gt;=12, G1883&lt;18), "12-18",  AND(G1883&gt;=18, G1883&lt;24), "18-24", G1883&gt;=24, "24-36")</f>
        <v>24-36</v>
      </c>
    </row>
    <row r="1884" spans="1:37" x14ac:dyDescent="0.3">
      <c r="A1884" t="s">
        <v>1984</v>
      </c>
      <c r="B1884" t="s">
        <v>44</v>
      </c>
      <c r="C1884">
        <v>32</v>
      </c>
      <c r="D1884" t="s">
        <v>37</v>
      </c>
      <c r="E1884" t="s">
        <v>90</v>
      </c>
      <c r="F1884">
        <v>9</v>
      </c>
      <c r="G1884">
        <v>21</v>
      </c>
      <c r="H1884" t="s">
        <v>70</v>
      </c>
      <c r="I1884" t="s">
        <v>37</v>
      </c>
      <c r="J1884" t="s">
        <v>34</v>
      </c>
      <c r="K1884" t="s">
        <v>37</v>
      </c>
      <c r="L1884" t="s">
        <v>50</v>
      </c>
      <c r="M1884" t="s">
        <v>34</v>
      </c>
      <c r="N1884" t="s">
        <v>37</v>
      </c>
      <c r="O1884" t="s">
        <v>37</v>
      </c>
      <c r="P1884" t="s">
        <v>34</v>
      </c>
      <c r="Q1884" t="s">
        <v>34</v>
      </c>
      <c r="R1884" t="s">
        <v>34</v>
      </c>
      <c r="S1884" t="s">
        <v>34</v>
      </c>
      <c r="T1884" t="s">
        <v>34</v>
      </c>
      <c r="U1884" t="s">
        <v>46</v>
      </c>
      <c r="V1884" t="s">
        <v>37</v>
      </c>
      <c r="W1884" t="s">
        <v>40</v>
      </c>
      <c r="X1884">
        <v>80.3</v>
      </c>
      <c r="Y1884">
        <v>4896.3500000000004</v>
      </c>
      <c r="Z1884">
        <v>0</v>
      </c>
      <c r="AA1884">
        <v>40</v>
      </c>
      <c r="AB1884">
        <v>1189.44</v>
      </c>
      <c r="AC1884">
        <v>6125.79</v>
      </c>
      <c r="AD1884" t="s">
        <v>41</v>
      </c>
      <c r="AE1884" t="s">
        <v>42</v>
      </c>
      <c r="AF1884" t="s">
        <v>42</v>
      </c>
      <c r="AG1884">
        <f t="shared" si="58"/>
        <v>0</v>
      </c>
      <c r="AH1884" t="str" cm="1">
        <f t="array" ref="AH1884">_xlfn.IFS(
X1884&lt;=20, "&lt;20",
AND(X1884&gt;=20, X1884&lt;50), "20-50",
AND(X1884&gt;=50, X1884&lt;100), "50-100",
X1884&gt;=100, "&gt;100"
)</f>
        <v>50-100</v>
      </c>
      <c r="AI1884">
        <f t="shared" si="59"/>
        <v>0</v>
      </c>
      <c r="AJ1884" t="str" cm="1">
        <f t="array" ref="AJ1884">_xlfn.IFS(
C1884&lt;=20, "&lt;20",
AND(C1884&gt;=20, C1884&lt;35), "20-35",
AND(C1884&gt;=35, C1884&lt;50), "35-50",
C1884&gt;=50, "50-100"
)</f>
        <v>20-35</v>
      </c>
      <c r="AK1884" t="str" cm="1">
        <f t="array" ref="AK1884">_xlfn.IFS(
G1884&lt;6, "&lt;6",
AND(G1884&gt;=6, G1884&lt;12), "6-12",
AND(G1884&gt;=12, G1884&lt;18), "12-18",  AND(G1884&gt;=18, G1884&lt;24), "18-24", G1884&gt;=24, "24-36")</f>
        <v>18-24</v>
      </c>
    </row>
    <row r="1885" spans="1:37" x14ac:dyDescent="0.3">
      <c r="A1885" t="s">
        <v>1985</v>
      </c>
      <c r="B1885" t="s">
        <v>44</v>
      </c>
      <c r="C1885">
        <v>32</v>
      </c>
      <c r="D1885" t="s">
        <v>34</v>
      </c>
      <c r="E1885" t="s">
        <v>61</v>
      </c>
      <c r="F1885">
        <v>14</v>
      </c>
      <c r="G1885">
        <v>25</v>
      </c>
      <c r="H1885" t="s">
        <v>66</v>
      </c>
      <c r="I1885" t="s">
        <v>37</v>
      </c>
      <c r="J1885" t="s">
        <v>37</v>
      </c>
      <c r="K1885" t="s">
        <v>37</v>
      </c>
      <c r="L1885" t="s">
        <v>50</v>
      </c>
      <c r="M1885" t="s">
        <v>37</v>
      </c>
      <c r="N1885" t="s">
        <v>34</v>
      </c>
      <c r="O1885" t="s">
        <v>37</v>
      </c>
      <c r="P1885" t="s">
        <v>37</v>
      </c>
      <c r="Q1885" t="s">
        <v>37</v>
      </c>
      <c r="R1885" t="s">
        <v>37</v>
      </c>
      <c r="S1885" t="s">
        <v>37</v>
      </c>
      <c r="T1885" t="s">
        <v>37</v>
      </c>
      <c r="U1885" t="s">
        <v>67</v>
      </c>
      <c r="V1885" t="s">
        <v>37</v>
      </c>
      <c r="W1885" t="s">
        <v>40</v>
      </c>
      <c r="X1885">
        <v>108.55</v>
      </c>
      <c r="Y1885">
        <v>7616</v>
      </c>
      <c r="Z1885">
        <v>0</v>
      </c>
      <c r="AA1885">
        <v>0</v>
      </c>
      <c r="AB1885">
        <v>2269.87</v>
      </c>
      <c r="AC1885">
        <v>9885.8700000000008</v>
      </c>
      <c r="AD1885" t="s">
        <v>41</v>
      </c>
      <c r="AE1885" t="s">
        <v>42</v>
      </c>
      <c r="AF1885" t="s">
        <v>42</v>
      </c>
      <c r="AG1885">
        <f t="shared" si="58"/>
        <v>0</v>
      </c>
      <c r="AH1885" t="str" cm="1">
        <f t="array" ref="AH1885">_xlfn.IFS(
X1885&lt;=20, "&lt;20",
AND(X1885&gt;=20, X1885&lt;50), "20-50",
AND(X1885&gt;=50, X1885&lt;100), "50-100",
X1885&gt;=100, "&gt;100"
)</f>
        <v>&gt;100</v>
      </c>
      <c r="AI1885">
        <f t="shared" si="59"/>
        <v>0</v>
      </c>
      <c r="AJ1885" t="str" cm="1">
        <f t="array" ref="AJ1885">_xlfn.IFS(
C1885&lt;=20, "&lt;20",
AND(C1885&gt;=20, C1885&lt;35), "20-35",
AND(C1885&gt;=35, C1885&lt;50), "35-50",
C1885&gt;=50, "50-100"
)</f>
        <v>20-35</v>
      </c>
      <c r="AK1885" t="str" cm="1">
        <f t="array" ref="AK1885">_xlfn.IFS(
G1885&lt;6, "&lt;6",
AND(G1885&gt;=6, G1885&lt;12), "6-12",
AND(G1885&gt;=12, G1885&lt;18), "12-18",  AND(G1885&gt;=18, G1885&lt;24), "18-24", G1885&gt;=24, "24-36")</f>
        <v>24-36</v>
      </c>
    </row>
    <row r="1886" spans="1:37" x14ac:dyDescent="0.3">
      <c r="A1886" t="s">
        <v>1986</v>
      </c>
      <c r="B1886" t="s">
        <v>44</v>
      </c>
      <c r="C1886">
        <v>66</v>
      </c>
      <c r="D1886" t="s">
        <v>37</v>
      </c>
      <c r="E1886" t="s">
        <v>164</v>
      </c>
      <c r="F1886">
        <v>10</v>
      </c>
      <c r="G1886">
        <v>31</v>
      </c>
      <c r="H1886" t="s">
        <v>49</v>
      </c>
      <c r="I1886" t="s">
        <v>37</v>
      </c>
      <c r="J1886" t="s">
        <v>34</v>
      </c>
      <c r="K1886" t="s">
        <v>37</v>
      </c>
      <c r="L1886" t="s">
        <v>50</v>
      </c>
      <c r="M1886" t="s">
        <v>34</v>
      </c>
      <c r="N1886" t="s">
        <v>34</v>
      </c>
      <c r="O1886" t="s">
        <v>34</v>
      </c>
      <c r="P1886" t="s">
        <v>34</v>
      </c>
      <c r="Q1886" t="s">
        <v>34</v>
      </c>
      <c r="R1886" t="s">
        <v>34</v>
      </c>
      <c r="S1886" t="s">
        <v>34</v>
      </c>
      <c r="T1886" t="s">
        <v>37</v>
      </c>
      <c r="U1886" t="s">
        <v>39</v>
      </c>
      <c r="V1886" t="s">
        <v>37</v>
      </c>
      <c r="W1886" t="s">
        <v>51</v>
      </c>
      <c r="X1886">
        <v>69.349999999999994</v>
      </c>
      <c r="Y1886">
        <v>341.6</v>
      </c>
      <c r="Z1886">
        <v>0</v>
      </c>
      <c r="AA1886">
        <v>0</v>
      </c>
      <c r="AB1886">
        <v>47.8</v>
      </c>
      <c r="AC1886">
        <v>389.4</v>
      </c>
      <c r="AD1886" t="s">
        <v>41</v>
      </c>
      <c r="AE1886" t="s">
        <v>42</v>
      </c>
      <c r="AF1886" t="s">
        <v>42</v>
      </c>
      <c r="AG1886">
        <f t="shared" si="58"/>
        <v>0</v>
      </c>
      <c r="AH1886" t="str" cm="1">
        <f t="array" ref="AH1886">_xlfn.IFS(
X1886&lt;=20, "&lt;20",
AND(X1886&gt;=20, X1886&lt;50), "20-50",
AND(X1886&gt;=50, X1886&lt;100), "50-100",
X1886&gt;=100, "&gt;100"
)</f>
        <v>50-100</v>
      </c>
      <c r="AI1886">
        <f t="shared" si="59"/>
        <v>0</v>
      </c>
      <c r="AJ1886" t="str" cm="1">
        <f t="array" ref="AJ1886">_xlfn.IFS(
C1886&lt;=20, "&lt;20",
AND(C1886&gt;=20, C1886&lt;35), "20-35",
AND(C1886&gt;=35, C1886&lt;50), "35-50",
C1886&gt;=50, "50-100"
)</f>
        <v>50-100</v>
      </c>
      <c r="AK1886" t="str" cm="1">
        <f t="array" ref="AK1886">_xlfn.IFS(
G1886&lt;6, "&lt;6",
AND(G1886&gt;=6, G1886&lt;12), "6-12",
AND(G1886&gt;=12, G1886&lt;18), "12-18",  AND(G1886&gt;=18, G1886&lt;24), "18-24", G1886&gt;=24, "24-36")</f>
        <v>24-36</v>
      </c>
    </row>
    <row r="1887" spans="1:37" x14ac:dyDescent="0.3">
      <c r="A1887" t="s">
        <v>1987</v>
      </c>
      <c r="B1887" t="s">
        <v>33</v>
      </c>
      <c r="C1887">
        <v>22</v>
      </c>
      <c r="D1887" t="s">
        <v>37</v>
      </c>
      <c r="E1887" t="s">
        <v>45</v>
      </c>
      <c r="F1887">
        <v>6</v>
      </c>
      <c r="G1887">
        <v>6</v>
      </c>
      <c r="H1887" t="s">
        <v>36</v>
      </c>
      <c r="I1887" t="s">
        <v>37</v>
      </c>
      <c r="J1887" t="s">
        <v>37</v>
      </c>
      <c r="K1887" t="s">
        <v>34</v>
      </c>
      <c r="L1887" t="s">
        <v>34</v>
      </c>
      <c r="M1887" t="s">
        <v>34</v>
      </c>
      <c r="N1887" t="s">
        <v>34</v>
      </c>
      <c r="O1887" t="s">
        <v>34</v>
      </c>
      <c r="P1887" t="s">
        <v>34</v>
      </c>
      <c r="Q1887" t="s">
        <v>34</v>
      </c>
      <c r="R1887" t="s">
        <v>34</v>
      </c>
      <c r="S1887" t="s">
        <v>34</v>
      </c>
      <c r="T1887" t="s">
        <v>34</v>
      </c>
      <c r="U1887" t="s">
        <v>67</v>
      </c>
      <c r="V1887" t="s">
        <v>37</v>
      </c>
      <c r="W1887" t="s">
        <v>51</v>
      </c>
      <c r="X1887">
        <v>25.3</v>
      </c>
      <c r="Y1887">
        <v>1748.55</v>
      </c>
      <c r="Z1887">
        <v>0</v>
      </c>
      <c r="AA1887">
        <v>0</v>
      </c>
      <c r="AB1887">
        <v>2211.9499999999998</v>
      </c>
      <c r="AC1887">
        <v>3960.5</v>
      </c>
      <c r="AD1887" t="s">
        <v>41</v>
      </c>
      <c r="AE1887" t="s">
        <v>42</v>
      </c>
      <c r="AF1887" t="s">
        <v>42</v>
      </c>
      <c r="AG1887">
        <f t="shared" si="58"/>
        <v>0</v>
      </c>
      <c r="AH1887" t="str" cm="1">
        <f t="array" ref="AH1887">_xlfn.IFS(
X1887&lt;=20, "&lt;20",
AND(X1887&gt;=20, X1887&lt;50), "20-50",
AND(X1887&gt;=50, X1887&lt;100), "50-100",
X1887&gt;=100, "&gt;100"
)</f>
        <v>20-50</v>
      </c>
      <c r="AI1887">
        <f t="shared" si="59"/>
        <v>0</v>
      </c>
      <c r="AJ1887" t="str" cm="1">
        <f t="array" ref="AJ1887">_xlfn.IFS(
C1887&lt;=20, "&lt;20",
AND(C1887&gt;=20, C1887&lt;35), "20-35",
AND(C1887&gt;=35, C1887&lt;50), "35-50",
C1887&gt;=50, "50-100"
)</f>
        <v>20-35</v>
      </c>
      <c r="AK1887" t="str" cm="1">
        <f t="array" ref="AK1887">_xlfn.IFS(
G1887&lt;6, "&lt;6",
AND(G1887&gt;=6, G1887&lt;12), "6-12",
AND(G1887&gt;=12, G1887&lt;18), "12-18",  AND(G1887&gt;=18, G1887&lt;24), "18-24", G1887&gt;=24, "24-36")</f>
        <v>6-12</v>
      </c>
    </row>
    <row r="1888" spans="1:37" x14ac:dyDescent="0.3">
      <c r="A1888" t="s">
        <v>1988</v>
      </c>
      <c r="B1888" t="s">
        <v>33</v>
      </c>
      <c r="C1888">
        <v>47</v>
      </c>
      <c r="D1888" t="s">
        <v>37</v>
      </c>
      <c r="E1888" t="s">
        <v>64</v>
      </c>
      <c r="F1888">
        <v>0</v>
      </c>
      <c r="G1888">
        <v>21</v>
      </c>
      <c r="H1888" t="s">
        <v>36</v>
      </c>
      <c r="I1888" t="s">
        <v>37</v>
      </c>
      <c r="J1888" t="s">
        <v>37</v>
      </c>
      <c r="K1888" t="s">
        <v>37</v>
      </c>
      <c r="L1888" t="s">
        <v>50</v>
      </c>
      <c r="M1888" t="s">
        <v>34</v>
      </c>
      <c r="N1888" t="s">
        <v>34</v>
      </c>
      <c r="O1888" t="s">
        <v>34</v>
      </c>
      <c r="P1888" t="s">
        <v>37</v>
      </c>
      <c r="Q1888" t="s">
        <v>37</v>
      </c>
      <c r="R1888" t="s">
        <v>37</v>
      </c>
      <c r="S1888" t="s">
        <v>37</v>
      </c>
      <c r="T1888" t="s">
        <v>37</v>
      </c>
      <c r="U1888" t="s">
        <v>46</v>
      </c>
      <c r="V1888" t="s">
        <v>37</v>
      </c>
      <c r="W1888" t="s">
        <v>51</v>
      </c>
      <c r="X1888">
        <v>100.3</v>
      </c>
      <c r="Y1888">
        <v>4222.95</v>
      </c>
      <c r="Z1888">
        <v>0</v>
      </c>
      <c r="AA1888">
        <v>0</v>
      </c>
      <c r="AB1888">
        <v>1078.98</v>
      </c>
      <c r="AC1888">
        <v>5301.93</v>
      </c>
      <c r="AD1888" t="s">
        <v>41</v>
      </c>
      <c r="AE1888" t="s">
        <v>42</v>
      </c>
      <c r="AF1888" t="s">
        <v>42</v>
      </c>
      <c r="AG1888">
        <f t="shared" si="58"/>
        <v>0</v>
      </c>
      <c r="AH1888" t="str" cm="1">
        <f t="array" ref="AH1888">_xlfn.IFS(
X1888&lt;=20, "&lt;20",
AND(X1888&gt;=20, X1888&lt;50), "20-50",
AND(X1888&gt;=50, X1888&lt;100), "50-100",
X1888&gt;=100, "&gt;100"
)</f>
        <v>&gt;100</v>
      </c>
      <c r="AI1888">
        <f t="shared" si="59"/>
        <v>0</v>
      </c>
      <c r="AJ1888" t="str" cm="1">
        <f t="array" ref="AJ1888">_xlfn.IFS(
C1888&lt;=20, "&lt;20",
AND(C1888&gt;=20, C1888&lt;35), "20-35",
AND(C1888&gt;=35, C1888&lt;50), "35-50",
C1888&gt;=50, "50-100"
)</f>
        <v>35-50</v>
      </c>
      <c r="AK1888" t="str" cm="1">
        <f t="array" ref="AK1888">_xlfn.IFS(
G1888&lt;6, "&lt;6",
AND(G1888&gt;=6, G1888&lt;12), "6-12",
AND(G1888&gt;=12, G1888&lt;18), "12-18",  AND(G1888&gt;=18, G1888&lt;24), "18-24", G1888&gt;=24, "24-36")</f>
        <v>18-24</v>
      </c>
    </row>
    <row r="1889" spans="1:37" x14ac:dyDescent="0.3">
      <c r="A1889" t="s">
        <v>1989</v>
      </c>
      <c r="B1889" t="s">
        <v>44</v>
      </c>
      <c r="C1889">
        <v>52</v>
      </c>
      <c r="D1889" t="s">
        <v>34</v>
      </c>
      <c r="E1889" t="s">
        <v>64</v>
      </c>
      <c r="F1889">
        <v>9</v>
      </c>
      <c r="G1889">
        <v>6</v>
      </c>
      <c r="H1889" t="s">
        <v>36</v>
      </c>
      <c r="I1889" t="s">
        <v>37</v>
      </c>
      <c r="J1889" t="s">
        <v>34</v>
      </c>
      <c r="K1889" t="s">
        <v>37</v>
      </c>
      <c r="L1889" t="s">
        <v>50</v>
      </c>
      <c r="M1889" t="s">
        <v>34</v>
      </c>
      <c r="N1889" t="s">
        <v>34</v>
      </c>
      <c r="O1889" t="s">
        <v>37</v>
      </c>
      <c r="P1889" t="s">
        <v>34</v>
      </c>
      <c r="Q1889" t="s">
        <v>34</v>
      </c>
      <c r="R1889" t="s">
        <v>34</v>
      </c>
      <c r="S1889" t="s">
        <v>34</v>
      </c>
      <c r="T1889" t="s">
        <v>37</v>
      </c>
      <c r="U1889" t="s">
        <v>46</v>
      </c>
      <c r="V1889" t="s">
        <v>37</v>
      </c>
      <c r="W1889" t="s">
        <v>143</v>
      </c>
      <c r="X1889">
        <v>74.75</v>
      </c>
      <c r="Y1889">
        <v>238.1</v>
      </c>
      <c r="Z1889">
        <v>38.840000000000003</v>
      </c>
      <c r="AA1889">
        <v>0</v>
      </c>
      <c r="AB1889">
        <v>37.5</v>
      </c>
      <c r="AC1889">
        <v>236.76</v>
      </c>
      <c r="AD1889" t="s">
        <v>85</v>
      </c>
      <c r="AE1889" t="s">
        <v>42</v>
      </c>
      <c r="AF1889" t="s">
        <v>42</v>
      </c>
      <c r="AG1889">
        <f t="shared" si="58"/>
        <v>0</v>
      </c>
      <c r="AH1889" t="str" cm="1">
        <f t="array" ref="AH1889">_xlfn.IFS(
X1889&lt;=20, "&lt;20",
AND(X1889&gt;=20, X1889&lt;50), "20-50",
AND(X1889&gt;=50, X1889&lt;100), "50-100",
X1889&gt;=100, "&gt;100"
)</f>
        <v>50-100</v>
      </c>
      <c r="AI1889">
        <f t="shared" si="59"/>
        <v>1</v>
      </c>
      <c r="AJ1889" t="str" cm="1">
        <f t="array" ref="AJ1889">_xlfn.IFS(
C1889&lt;=20, "&lt;20",
AND(C1889&gt;=20, C1889&lt;35), "20-35",
AND(C1889&gt;=35, C1889&lt;50), "35-50",
C1889&gt;=50, "50-100"
)</f>
        <v>50-100</v>
      </c>
      <c r="AK1889" t="str" cm="1">
        <f t="array" ref="AK1889">_xlfn.IFS(
G1889&lt;6, "&lt;6",
AND(G1889&gt;=6, G1889&lt;12), "6-12",
AND(G1889&gt;=12, G1889&lt;18), "12-18",  AND(G1889&gt;=18, G1889&lt;24), "18-24", G1889&gt;=24, "24-36")</f>
        <v>6-12</v>
      </c>
    </row>
    <row r="1890" spans="1:37" x14ac:dyDescent="0.3">
      <c r="A1890" t="s">
        <v>1990</v>
      </c>
      <c r="B1890" t="s">
        <v>33</v>
      </c>
      <c r="C1890">
        <v>23</v>
      </c>
      <c r="D1890" t="s">
        <v>37</v>
      </c>
      <c r="E1890" t="s">
        <v>87</v>
      </c>
      <c r="F1890">
        <v>12</v>
      </c>
      <c r="G1890">
        <v>8</v>
      </c>
      <c r="H1890" t="s">
        <v>36</v>
      </c>
      <c r="I1890" t="s">
        <v>37</v>
      </c>
      <c r="J1890" t="s">
        <v>34</v>
      </c>
      <c r="K1890" t="s">
        <v>37</v>
      </c>
      <c r="L1890" t="s">
        <v>72</v>
      </c>
      <c r="M1890" t="s">
        <v>37</v>
      </c>
      <c r="N1890" t="s">
        <v>34</v>
      </c>
      <c r="O1890" t="s">
        <v>34</v>
      </c>
      <c r="P1890" t="s">
        <v>37</v>
      </c>
      <c r="Q1890" t="s">
        <v>34</v>
      </c>
      <c r="R1890" t="s">
        <v>34</v>
      </c>
      <c r="S1890" t="s">
        <v>34</v>
      </c>
      <c r="T1890" t="s">
        <v>37</v>
      </c>
      <c r="U1890" t="s">
        <v>46</v>
      </c>
      <c r="V1890" t="s">
        <v>34</v>
      </c>
      <c r="W1890" t="s">
        <v>51</v>
      </c>
      <c r="X1890">
        <v>54.95</v>
      </c>
      <c r="Y1890">
        <v>1348.5</v>
      </c>
      <c r="Z1890">
        <v>0</v>
      </c>
      <c r="AA1890">
        <v>0</v>
      </c>
      <c r="AB1890">
        <v>721.68</v>
      </c>
      <c r="AC1890">
        <v>2070.1799999999998</v>
      </c>
      <c r="AD1890" t="s">
        <v>41</v>
      </c>
      <c r="AE1890" t="s">
        <v>42</v>
      </c>
      <c r="AF1890" t="s">
        <v>42</v>
      </c>
      <c r="AG1890">
        <f t="shared" si="58"/>
        <v>0</v>
      </c>
      <c r="AH1890" t="str" cm="1">
        <f t="array" ref="AH1890">_xlfn.IFS(
X1890&lt;=20, "&lt;20",
AND(X1890&gt;=20, X1890&lt;50), "20-50",
AND(X1890&gt;=50, X1890&lt;100), "50-100",
X1890&gt;=100, "&gt;100"
)</f>
        <v>50-100</v>
      </c>
      <c r="AI1890">
        <f t="shared" si="59"/>
        <v>0</v>
      </c>
      <c r="AJ1890" t="str" cm="1">
        <f t="array" ref="AJ1890">_xlfn.IFS(
C1890&lt;=20, "&lt;20",
AND(C1890&gt;=20, C1890&lt;35), "20-35",
AND(C1890&gt;=35, C1890&lt;50), "35-50",
C1890&gt;=50, "50-100"
)</f>
        <v>20-35</v>
      </c>
      <c r="AK1890" t="str" cm="1">
        <f t="array" ref="AK1890">_xlfn.IFS(
G1890&lt;6, "&lt;6",
AND(G1890&gt;=6, G1890&lt;12), "6-12",
AND(G1890&gt;=12, G1890&lt;18), "12-18",  AND(G1890&gt;=18, G1890&lt;24), "18-24", G1890&gt;=24, "24-36")</f>
        <v>6-12</v>
      </c>
    </row>
    <row r="1891" spans="1:37" x14ac:dyDescent="0.3">
      <c r="A1891" t="s">
        <v>1991</v>
      </c>
      <c r="B1891" t="s">
        <v>33</v>
      </c>
      <c r="C1891">
        <v>62</v>
      </c>
      <c r="D1891" t="s">
        <v>34</v>
      </c>
      <c r="E1891" t="s">
        <v>87</v>
      </c>
      <c r="F1891">
        <v>9</v>
      </c>
      <c r="G1891">
        <v>25</v>
      </c>
      <c r="H1891" t="s">
        <v>36</v>
      </c>
      <c r="I1891" t="s">
        <v>37</v>
      </c>
      <c r="J1891" t="s">
        <v>34</v>
      </c>
      <c r="K1891" t="s">
        <v>34</v>
      </c>
      <c r="L1891" t="s">
        <v>34</v>
      </c>
      <c r="M1891" t="s">
        <v>34</v>
      </c>
      <c r="N1891" t="s">
        <v>34</v>
      </c>
      <c r="O1891" t="s">
        <v>34</v>
      </c>
      <c r="P1891" t="s">
        <v>34</v>
      </c>
      <c r="Q1891" t="s">
        <v>34</v>
      </c>
      <c r="R1891" t="s">
        <v>34</v>
      </c>
      <c r="S1891" t="s">
        <v>34</v>
      </c>
      <c r="T1891" t="s">
        <v>34</v>
      </c>
      <c r="U1891" t="s">
        <v>67</v>
      </c>
      <c r="V1891" t="s">
        <v>34</v>
      </c>
      <c r="W1891" t="s">
        <v>40</v>
      </c>
      <c r="X1891">
        <v>20.55</v>
      </c>
      <c r="Y1891">
        <v>1357.1</v>
      </c>
      <c r="Z1891">
        <v>17.14</v>
      </c>
      <c r="AA1891">
        <v>0</v>
      </c>
      <c r="AB1891">
        <v>1361.58</v>
      </c>
      <c r="AC1891">
        <v>2701.54</v>
      </c>
      <c r="AD1891" t="s">
        <v>41</v>
      </c>
      <c r="AE1891" t="s">
        <v>42</v>
      </c>
      <c r="AF1891" t="s">
        <v>42</v>
      </c>
      <c r="AG1891">
        <f t="shared" si="58"/>
        <v>0</v>
      </c>
      <c r="AH1891" t="str" cm="1">
        <f t="array" ref="AH1891">_xlfn.IFS(
X1891&lt;=20, "&lt;20",
AND(X1891&gt;=20, X1891&lt;50), "20-50",
AND(X1891&gt;=50, X1891&lt;100), "50-100",
X1891&gt;=100, "&gt;100"
)</f>
        <v>20-50</v>
      </c>
      <c r="AI1891">
        <f t="shared" si="59"/>
        <v>0</v>
      </c>
      <c r="AJ1891" t="str" cm="1">
        <f t="array" ref="AJ1891">_xlfn.IFS(
C1891&lt;=20, "&lt;20",
AND(C1891&gt;=20, C1891&lt;35), "20-35",
AND(C1891&gt;=35, C1891&lt;50), "35-50",
C1891&gt;=50, "50-100"
)</f>
        <v>50-100</v>
      </c>
      <c r="AK1891" t="str" cm="1">
        <f t="array" ref="AK1891">_xlfn.IFS(
G1891&lt;6, "&lt;6",
AND(G1891&gt;=6, G1891&lt;12), "6-12",
AND(G1891&gt;=12, G1891&lt;18), "12-18",  AND(G1891&gt;=18, G1891&lt;24), "18-24", G1891&gt;=24, "24-36")</f>
        <v>24-36</v>
      </c>
    </row>
    <row r="1892" spans="1:37" x14ac:dyDescent="0.3">
      <c r="A1892" t="s">
        <v>1992</v>
      </c>
      <c r="B1892" t="s">
        <v>44</v>
      </c>
      <c r="C1892">
        <v>47</v>
      </c>
      <c r="D1892" t="s">
        <v>34</v>
      </c>
      <c r="E1892" t="s">
        <v>74</v>
      </c>
      <c r="F1892">
        <v>6</v>
      </c>
      <c r="G1892">
        <v>11</v>
      </c>
      <c r="H1892" t="s">
        <v>110</v>
      </c>
      <c r="I1892" t="s">
        <v>37</v>
      </c>
      <c r="J1892" t="s">
        <v>34</v>
      </c>
      <c r="K1892" t="s">
        <v>34</v>
      </c>
      <c r="L1892" t="s">
        <v>34</v>
      </c>
      <c r="M1892" t="s">
        <v>34</v>
      </c>
      <c r="N1892" t="s">
        <v>34</v>
      </c>
      <c r="O1892" t="s">
        <v>34</v>
      </c>
      <c r="P1892" t="s">
        <v>34</v>
      </c>
      <c r="Q1892" t="s">
        <v>34</v>
      </c>
      <c r="R1892" t="s">
        <v>34</v>
      </c>
      <c r="S1892" t="s">
        <v>34</v>
      </c>
      <c r="T1892" t="s">
        <v>34</v>
      </c>
      <c r="U1892" t="s">
        <v>67</v>
      </c>
      <c r="V1892" t="s">
        <v>34</v>
      </c>
      <c r="W1892" t="s">
        <v>40</v>
      </c>
      <c r="X1892">
        <v>19.8</v>
      </c>
      <c r="Y1892">
        <v>475.2</v>
      </c>
      <c r="Z1892">
        <v>0</v>
      </c>
      <c r="AA1892">
        <v>0</v>
      </c>
      <c r="AB1892">
        <v>348.25</v>
      </c>
      <c r="AC1892">
        <v>823.45</v>
      </c>
      <c r="AD1892" t="s">
        <v>41</v>
      </c>
      <c r="AE1892" t="s">
        <v>42</v>
      </c>
      <c r="AF1892" t="s">
        <v>42</v>
      </c>
      <c r="AG1892">
        <f t="shared" si="58"/>
        <v>0</v>
      </c>
      <c r="AH1892" t="str" cm="1">
        <f t="array" ref="AH1892">_xlfn.IFS(
X1892&lt;=20, "&lt;20",
AND(X1892&gt;=20, X1892&lt;50), "20-50",
AND(X1892&gt;=50, X1892&lt;100), "50-100",
X1892&gt;=100, "&gt;100"
)</f>
        <v>&lt;20</v>
      </c>
      <c r="AI1892">
        <f t="shared" si="59"/>
        <v>0</v>
      </c>
      <c r="AJ1892" t="str" cm="1">
        <f t="array" ref="AJ1892">_xlfn.IFS(
C1892&lt;=20, "&lt;20",
AND(C1892&gt;=20, C1892&lt;35), "20-35",
AND(C1892&gt;=35, C1892&lt;50), "35-50",
C1892&gt;=50, "50-100"
)</f>
        <v>35-50</v>
      </c>
      <c r="AK1892" t="str" cm="1">
        <f t="array" ref="AK1892">_xlfn.IFS(
G1892&lt;6, "&lt;6",
AND(G1892&gt;=6, G1892&lt;12), "6-12",
AND(G1892&gt;=12, G1892&lt;18), "12-18",  AND(G1892&gt;=18, G1892&lt;24), "18-24", G1892&gt;=24, "24-36")</f>
        <v>6-12</v>
      </c>
    </row>
    <row r="1893" spans="1:37" x14ac:dyDescent="0.3">
      <c r="A1893" t="s">
        <v>1993</v>
      </c>
      <c r="B1893" t="s">
        <v>44</v>
      </c>
      <c r="C1893">
        <v>47</v>
      </c>
      <c r="D1893" t="s">
        <v>37</v>
      </c>
      <c r="E1893" t="s">
        <v>124</v>
      </c>
      <c r="F1893">
        <v>4</v>
      </c>
      <c r="G1893">
        <v>10</v>
      </c>
      <c r="H1893" t="s">
        <v>36</v>
      </c>
      <c r="I1893" t="s">
        <v>37</v>
      </c>
      <c r="J1893" t="s">
        <v>37</v>
      </c>
      <c r="K1893" t="s">
        <v>37</v>
      </c>
      <c r="L1893" t="s">
        <v>50</v>
      </c>
      <c r="M1893" t="s">
        <v>34</v>
      </c>
      <c r="N1893" t="s">
        <v>37</v>
      </c>
      <c r="O1893" t="s">
        <v>37</v>
      </c>
      <c r="P1893" t="s">
        <v>37</v>
      </c>
      <c r="Q1893" t="s">
        <v>34</v>
      </c>
      <c r="R1893" t="s">
        <v>37</v>
      </c>
      <c r="S1893" t="s">
        <v>37</v>
      </c>
      <c r="T1893" t="s">
        <v>37</v>
      </c>
      <c r="U1893" t="s">
        <v>39</v>
      </c>
      <c r="V1893" t="s">
        <v>37</v>
      </c>
      <c r="W1893" t="s">
        <v>40</v>
      </c>
      <c r="X1893">
        <v>99.75</v>
      </c>
      <c r="Y1893">
        <v>5608.4</v>
      </c>
      <c r="Z1893">
        <v>0</v>
      </c>
      <c r="AA1893">
        <v>0</v>
      </c>
      <c r="AB1893">
        <v>1149.68</v>
      </c>
      <c r="AC1893">
        <v>6758.08</v>
      </c>
      <c r="AD1893" t="s">
        <v>41</v>
      </c>
      <c r="AE1893" t="s">
        <v>42</v>
      </c>
      <c r="AF1893" t="s">
        <v>42</v>
      </c>
      <c r="AG1893">
        <f t="shared" si="58"/>
        <v>0</v>
      </c>
      <c r="AH1893" t="str" cm="1">
        <f t="array" ref="AH1893">_xlfn.IFS(
X1893&lt;=20, "&lt;20",
AND(X1893&gt;=20, X1893&lt;50), "20-50",
AND(X1893&gt;=50, X1893&lt;100), "50-100",
X1893&gt;=100, "&gt;100"
)</f>
        <v>50-100</v>
      </c>
      <c r="AI1893">
        <f t="shared" si="59"/>
        <v>0</v>
      </c>
      <c r="AJ1893" t="str" cm="1">
        <f t="array" ref="AJ1893">_xlfn.IFS(
C1893&lt;=20, "&lt;20",
AND(C1893&gt;=20, C1893&lt;35), "20-35",
AND(C1893&gt;=35, C1893&lt;50), "35-50",
C1893&gt;=50, "50-100"
)</f>
        <v>35-50</v>
      </c>
      <c r="AK1893" t="str" cm="1">
        <f t="array" ref="AK1893">_xlfn.IFS(
G1893&lt;6, "&lt;6",
AND(G1893&gt;=6, G1893&lt;12), "6-12",
AND(G1893&gt;=12, G1893&lt;18), "12-18",  AND(G1893&gt;=18, G1893&lt;24), "18-24", G1893&gt;=24, "24-36")</f>
        <v>6-12</v>
      </c>
    </row>
    <row r="1894" spans="1:37" x14ac:dyDescent="0.3">
      <c r="A1894" t="s">
        <v>1994</v>
      </c>
      <c r="B1894" t="s">
        <v>33</v>
      </c>
      <c r="C1894">
        <v>77</v>
      </c>
      <c r="D1894" t="s">
        <v>37</v>
      </c>
      <c r="E1894" t="s">
        <v>74</v>
      </c>
      <c r="F1894">
        <v>1</v>
      </c>
      <c r="G1894">
        <v>21</v>
      </c>
      <c r="H1894" t="s">
        <v>36</v>
      </c>
      <c r="I1894" t="s">
        <v>37</v>
      </c>
      <c r="J1894" t="s">
        <v>37</v>
      </c>
      <c r="K1894" t="s">
        <v>37</v>
      </c>
      <c r="L1894" t="s">
        <v>50</v>
      </c>
      <c r="M1894" t="s">
        <v>34</v>
      </c>
      <c r="N1894" t="s">
        <v>37</v>
      </c>
      <c r="O1894" t="s">
        <v>37</v>
      </c>
      <c r="P1894" t="s">
        <v>34</v>
      </c>
      <c r="Q1894" t="s">
        <v>37</v>
      </c>
      <c r="R1894" t="s">
        <v>37</v>
      </c>
      <c r="S1894" t="s">
        <v>37</v>
      </c>
      <c r="T1894" t="s">
        <v>37</v>
      </c>
      <c r="U1894" t="s">
        <v>39</v>
      </c>
      <c r="V1894" t="s">
        <v>37</v>
      </c>
      <c r="W1894" t="s">
        <v>51</v>
      </c>
      <c r="X1894">
        <v>105.1</v>
      </c>
      <c r="Y1894">
        <v>5376.4</v>
      </c>
      <c r="Z1894">
        <v>0</v>
      </c>
      <c r="AA1894">
        <v>0</v>
      </c>
      <c r="AB1894">
        <v>1515.8</v>
      </c>
      <c r="AC1894">
        <v>6892.2</v>
      </c>
      <c r="AD1894" t="s">
        <v>41</v>
      </c>
      <c r="AE1894" t="s">
        <v>42</v>
      </c>
      <c r="AF1894" t="s">
        <v>42</v>
      </c>
      <c r="AG1894">
        <f t="shared" si="58"/>
        <v>0</v>
      </c>
      <c r="AH1894" t="str" cm="1">
        <f t="array" ref="AH1894">_xlfn.IFS(
X1894&lt;=20, "&lt;20",
AND(X1894&gt;=20, X1894&lt;50), "20-50",
AND(X1894&gt;=50, X1894&lt;100), "50-100",
X1894&gt;=100, "&gt;100"
)</f>
        <v>&gt;100</v>
      </c>
      <c r="AI1894">
        <f t="shared" si="59"/>
        <v>0</v>
      </c>
      <c r="AJ1894" t="str" cm="1">
        <f t="array" ref="AJ1894">_xlfn.IFS(
C1894&lt;=20, "&lt;20",
AND(C1894&gt;=20, C1894&lt;35), "20-35",
AND(C1894&gt;=35, C1894&lt;50), "35-50",
C1894&gt;=50, "50-100"
)</f>
        <v>50-100</v>
      </c>
      <c r="AK1894" t="str" cm="1">
        <f t="array" ref="AK1894">_xlfn.IFS(
G1894&lt;6, "&lt;6",
AND(G1894&gt;=6, G1894&lt;12), "6-12",
AND(G1894&gt;=12, G1894&lt;18), "12-18",  AND(G1894&gt;=18, G1894&lt;24), "18-24", G1894&gt;=24, "24-36")</f>
        <v>18-24</v>
      </c>
    </row>
    <row r="1895" spans="1:37" x14ac:dyDescent="0.3">
      <c r="A1895" t="s">
        <v>1995</v>
      </c>
      <c r="B1895" t="s">
        <v>44</v>
      </c>
      <c r="C1895">
        <v>45</v>
      </c>
      <c r="D1895" t="s">
        <v>34</v>
      </c>
      <c r="E1895" t="s">
        <v>114</v>
      </c>
      <c r="F1895">
        <v>10</v>
      </c>
      <c r="G1895">
        <v>17</v>
      </c>
      <c r="H1895" t="s">
        <v>36</v>
      </c>
      <c r="I1895" t="s">
        <v>37</v>
      </c>
      <c r="J1895" t="s">
        <v>37</v>
      </c>
      <c r="K1895" t="s">
        <v>34</v>
      </c>
      <c r="L1895" t="s">
        <v>34</v>
      </c>
      <c r="M1895" t="s">
        <v>34</v>
      </c>
      <c r="N1895" t="s">
        <v>34</v>
      </c>
      <c r="O1895" t="s">
        <v>34</v>
      </c>
      <c r="P1895" t="s">
        <v>34</v>
      </c>
      <c r="Q1895" t="s">
        <v>34</v>
      </c>
      <c r="R1895" t="s">
        <v>34</v>
      </c>
      <c r="S1895" t="s">
        <v>34</v>
      </c>
      <c r="T1895" t="s">
        <v>34</v>
      </c>
      <c r="U1895" t="s">
        <v>67</v>
      </c>
      <c r="V1895" t="s">
        <v>34</v>
      </c>
      <c r="W1895" t="s">
        <v>143</v>
      </c>
      <c r="X1895">
        <v>25.1</v>
      </c>
      <c r="Y1895">
        <v>611.45000000000005</v>
      </c>
      <c r="Z1895">
        <v>0</v>
      </c>
      <c r="AA1895">
        <v>0</v>
      </c>
      <c r="AB1895">
        <v>824.78</v>
      </c>
      <c r="AC1895">
        <v>1436.23</v>
      </c>
      <c r="AD1895" t="s">
        <v>41</v>
      </c>
      <c r="AE1895" t="s">
        <v>42</v>
      </c>
      <c r="AF1895" t="s">
        <v>42</v>
      </c>
      <c r="AG1895">
        <f t="shared" si="58"/>
        <v>0</v>
      </c>
      <c r="AH1895" t="str" cm="1">
        <f t="array" ref="AH1895">_xlfn.IFS(
X1895&lt;=20, "&lt;20",
AND(X1895&gt;=20, X1895&lt;50), "20-50",
AND(X1895&gt;=50, X1895&lt;100), "50-100",
X1895&gt;=100, "&gt;100"
)</f>
        <v>20-50</v>
      </c>
      <c r="AI1895">
        <f t="shared" si="59"/>
        <v>0</v>
      </c>
      <c r="AJ1895" t="str" cm="1">
        <f t="array" ref="AJ1895">_xlfn.IFS(
C1895&lt;=20, "&lt;20",
AND(C1895&gt;=20, C1895&lt;35), "20-35",
AND(C1895&gt;=35, C1895&lt;50), "35-50",
C1895&gt;=50, "50-100"
)</f>
        <v>35-50</v>
      </c>
      <c r="AK1895" t="str" cm="1">
        <f t="array" ref="AK1895">_xlfn.IFS(
G1895&lt;6, "&lt;6",
AND(G1895&gt;=6, G1895&lt;12), "6-12",
AND(G1895&gt;=12, G1895&lt;18), "12-18",  AND(G1895&gt;=18, G1895&lt;24), "18-24", G1895&gt;=24, "24-36")</f>
        <v>12-18</v>
      </c>
    </row>
    <row r="1896" spans="1:37" x14ac:dyDescent="0.3">
      <c r="A1896" t="s">
        <v>1996</v>
      </c>
      <c r="B1896" t="s">
        <v>33</v>
      </c>
      <c r="C1896">
        <v>55</v>
      </c>
      <c r="D1896" t="s">
        <v>34</v>
      </c>
      <c r="E1896" t="s">
        <v>103</v>
      </c>
      <c r="F1896">
        <v>2</v>
      </c>
      <c r="G1896">
        <v>18</v>
      </c>
      <c r="H1896" t="s">
        <v>36</v>
      </c>
      <c r="I1896" t="s">
        <v>37</v>
      </c>
      <c r="J1896" t="s">
        <v>37</v>
      </c>
      <c r="K1896" t="s">
        <v>34</v>
      </c>
      <c r="L1896" t="s">
        <v>34</v>
      </c>
      <c r="M1896" t="s">
        <v>34</v>
      </c>
      <c r="N1896" t="s">
        <v>34</v>
      </c>
      <c r="O1896" t="s">
        <v>34</v>
      </c>
      <c r="P1896" t="s">
        <v>34</v>
      </c>
      <c r="Q1896" t="s">
        <v>34</v>
      </c>
      <c r="R1896" t="s">
        <v>34</v>
      </c>
      <c r="S1896" t="s">
        <v>34</v>
      </c>
      <c r="T1896" t="s">
        <v>34</v>
      </c>
      <c r="U1896" t="s">
        <v>39</v>
      </c>
      <c r="V1896" t="s">
        <v>37</v>
      </c>
      <c r="W1896" t="s">
        <v>40</v>
      </c>
      <c r="X1896">
        <v>26.8</v>
      </c>
      <c r="Y1896">
        <v>733.55</v>
      </c>
      <c r="Z1896">
        <v>0</v>
      </c>
      <c r="AA1896">
        <v>0</v>
      </c>
      <c r="AB1896">
        <v>90</v>
      </c>
      <c r="AC1896">
        <v>823.55</v>
      </c>
      <c r="AD1896" t="s">
        <v>41</v>
      </c>
      <c r="AE1896" t="s">
        <v>42</v>
      </c>
      <c r="AF1896" t="s">
        <v>42</v>
      </c>
      <c r="AG1896">
        <f t="shared" si="58"/>
        <v>0</v>
      </c>
      <c r="AH1896" t="str" cm="1">
        <f t="array" ref="AH1896">_xlfn.IFS(
X1896&lt;=20, "&lt;20",
AND(X1896&gt;=20, X1896&lt;50), "20-50",
AND(X1896&gt;=50, X1896&lt;100), "50-100",
X1896&gt;=100, "&gt;100"
)</f>
        <v>20-50</v>
      </c>
      <c r="AI1896">
        <f t="shared" si="59"/>
        <v>0</v>
      </c>
      <c r="AJ1896" t="str" cm="1">
        <f t="array" ref="AJ1896">_xlfn.IFS(
C1896&lt;=20, "&lt;20",
AND(C1896&gt;=20, C1896&lt;35), "20-35",
AND(C1896&gt;=35, C1896&lt;50), "35-50",
C1896&gt;=50, "50-100"
)</f>
        <v>50-100</v>
      </c>
      <c r="AK1896" t="str" cm="1">
        <f t="array" ref="AK1896">_xlfn.IFS(
G1896&lt;6, "&lt;6",
AND(G1896&gt;=6, G1896&lt;12), "6-12",
AND(G1896&gt;=12, G1896&lt;18), "12-18",  AND(G1896&gt;=18, G1896&lt;24), "18-24", G1896&gt;=24, "24-36")</f>
        <v>18-24</v>
      </c>
    </row>
    <row r="1897" spans="1:37" x14ac:dyDescent="0.3">
      <c r="A1897" t="s">
        <v>1997</v>
      </c>
      <c r="B1897" t="s">
        <v>44</v>
      </c>
      <c r="C1897">
        <v>29</v>
      </c>
      <c r="D1897" t="s">
        <v>37</v>
      </c>
      <c r="E1897" t="s">
        <v>61</v>
      </c>
      <c r="F1897">
        <v>10</v>
      </c>
      <c r="G1897">
        <v>31</v>
      </c>
      <c r="H1897" t="s">
        <v>36</v>
      </c>
      <c r="I1897" t="s">
        <v>37</v>
      </c>
      <c r="J1897" t="s">
        <v>37</v>
      </c>
      <c r="K1897" t="s">
        <v>37</v>
      </c>
      <c r="L1897" t="s">
        <v>50</v>
      </c>
      <c r="M1897" t="s">
        <v>34</v>
      </c>
      <c r="N1897" t="s">
        <v>34</v>
      </c>
      <c r="O1897" t="s">
        <v>37</v>
      </c>
      <c r="P1897" t="s">
        <v>34</v>
      </c>
      <c r="Q1897" t="s">
        <v>37</v>
      </c>
      <c r="R1897" t="s">
        <v>37</v>
      </c>
      <c r="S1897" t="s">
        <v>37</v>
      </c>
      <c r="T1897" t="s">
        <v>37</v>
      </c>
      <c r="U1897" t="s">
        <v>46</v>
      </c>
      <c r="V1897" t="s">
        <v>37</v>
      </c>
      <c r="W1897" t="s">
        <v>51</v>
      </c>
      <c r="X1897">
        <v>101.35</v>
      </c>
      <c r="Y1897">
        <v>3334.9</v>
      </c>
      <c r="Z1897">
        <v>0</v>
      </c>
      <c r="AA1897">
        <v>0</v>
      </c>
      <c r="AB1897">
        <v>1328.96</v>
      </c>
      <c r="AC1897">
        <v>4663.8599999999997</v>
      </c>
      <c r="AD1897" t="s">
        <v>41</v>
      </c>
      <c r="AE1897" t="s">
        <v>42</v>
      </c>
      <c r="AF1897" t="s">
        <v>42</v>
      </c>
      <c r="AG1897">
        <f t="shared" si="58"/>
        <v>0</v>
      </c>
      <c r="AH1897" t="str" cm="1">
        <f t="array" ref="AH1897">_xlfn.IFS(
X1897&lt;=20, "&lt;20",
AND(X1897&gt;=20, X1897&lt;50), "20-50",
AND(X1897&gt;=50, X1897&lt;100), "50-100",
X1897&gt;=100, "&gt;100"
)</f>
        <v>&gt;100</v>
      </c>
      <c r="AI1897">
        <f t="shared" si="59"/>
        <v>0</v>
      </c>
      <c r="AJ1897" t="str" cm="1">
        <f t="array" ref="AJ1897">_xlfn.IFS(
C1897&lt;=20, "&lt;20",
AND(C1897&gt;=20, C1897&lt;35), "20-35",
AND(C1897&gt;=35, C1897&lt;50), "35-50",
C1897&gt;=50, "50-100"
)</f>
        <v>20-35</v>
      </c>
      <c r="AK1897" t="str" cm="1">
        <f t="array" ref="AK1897">_xlfn.IFS(
G1897&lt;6, "&lt;6",
AND(G1897&gt;=6, G1897&lt;12), "6-12",
AND(G1897&gt;=12, G1897&lt;18), "12-18",  AND(G1897&gt;=18, G1897&lt;24), "18-24", G1897&gt;=24, "24-36")</f>
        <v>24-36</v>
      </c>
    </row>
    <row r="1898" spans="1:37" x14ac:dyDescent="0.3">
      <c r="A1898" t="s">
        <v>1998</v>
      </c>
      <c r="B1898" t="s">
        <v>44</v>
      </c>
      <c r="C1898">
        <v>23</v>
      </c>
      <c r="D1898" t="s">
        <v>34</v>
      </c>
      <c r="E1898" t="s">
        <v>114</v>
      </c>
      <c r="F1898">
        <v>0</v>
      </c>
      <c r="G1898">
        <v>5</v>
      </c>
      <c r="H1898" t="s">
        <v>36</v>
      </c>
      <c r="I1898" t="s">
        <v>37</v>
      </c>
      <c r="J1898" t="s">
        <v>34</v>
      </c>
      <c r="K1898" t="s">
        <v>37</v>
      </c>
      <c r="L1898" t="s">
        <v>72</v>
      </c>
      <c r="M1898" t="s">
        <v>37</v>
      </c>
      <c r="N1898" t="s">
        <v>34</v>
      </c>
      <c r="O1898" t="s">
        <v>34</v>
      </c>
      <c r="P1898" t="s">
        <v>34</v>
      </c>
      <c r="Q1898" t="s">
        <v>34</v>
      </c>
      <c r="R1898" t="s">
        <v>34</v>
      </c>
      <c r="S1898" t="s">
        <v>34</v>
      </c>
      <c r="T1898" t="s">
        <v>37</v>
      </c>
      <c r="U1898" t="s">
        <v>46</v>
      </c>
      <c r="V1898" t="s">
        <v>37</v>
      </c>
      <c r="W1898" t="s">
        <v>51</v>
      </c>
      <c r="X1898">
        <v>50.15</v>
      </c>
      <c r="Y1898">
        <v>762.25</v>
      </c>
      <c r="Z1898">
        <v>0</v>
      </c>
      <c r="AA1898">
        <v>0</v>
      </c>
      <c r="AB1898">
        <v>228.16</v>
      </c>
      <c r="AC1898">
        <v>990.41</v>
      </c>
      <c r="AD1898" t="s">
        <v>52</v>
      </c>
      <c r="AE1898" t="s">
        <v>53</v>
      </c>
      <c r="AF1898" t="s">
        <v>155</v>
      </c>
      <c r="AG1898">
        <f t="shared" si="58"/>
        <v>1</v>
      </c>
      <c r="AH1898" t="str" cm="1">
        <f t="array" ref="AH1898">_xlfn.IFS(
X1898&lt;=20, "&lt;20",
AND(X1898&gt;=20, X1898&lt;50), "20-50",
AND(X1898&gt;=50, X1898&lt;100), "50-100",
X1898&gt;=100, "&gt;100"
)</f>
        <v>50-100</v>
      </c>
      <c r="AI1898">
        <f t="shared" si="59"/>
        <v>0</v>
      </c>
      <c r="AJ1898" t="str" cm="1">
        <f t="array" ref="AJ1898">_xlfn.IFS(
C1898&lt;=20, "&lt;20",
AND(C1898&gt;=20, C1898&lt;35), "20-35",
AND(C1898&gt;=35, C1898&lt;50), "35-50",
C1898&gt;=50, "50-100"
)</f>
        <v>20-35</v>
      </c>
      <c r="AK1898" t="str" cm="1">
        <f t="array" ref="AK1898">_xlfn.IFS(
G1898&lt;6, "&lt;6",
AND(G1898&gt;=6, G1898&lt;12), "6-12",
AND(G1898&gt;=12, G1898&lt;18), "12-18",  AND(G1898&gt;=18, G1898&lt;24), "18-24", G1898&gt;=24, "24-36")</f>
        <v>&lt;6</v>
      </c>
    </row>
    <row r="1899" spans="1:37" x14ac:dyDescent="0.3">
      <c r="A1899" t="s">
        <v>1999</v>
      </c>
      <c r="B1899" t="s">
        <v>44</v>
      </c>
      <c r="C1899">
        <v>77</v>
      </c>
      <c r="D1899" t="s">
        <v>34</v>
      </c>
      <c r="E1899" t="s">
        <v>90</v>
      </c>
      <c r="F1899">
        <v>5</v>
      </c>
      <c r="G1899">
        <v>22</v>
      </c>
      <c r="H1899" t="s">
        <v>36</v>
      </c>
      <c r="I1899" t="s">
        <v>37</v>
      </c>
      <c r="J1899" t="s">
        <v>34</v>
      </c>
      <c r="K1899" t="s">
        <v>37</v>
      </c>
      <c r="L1899" t="s">
        <v>50</v>
      </c>
      <c r="M1899" t="s">
        <v>34</v>
      </c>
      <c r="N1899" t="s">
        <v>37</v>
      </c>
      <c r="O1899" t="s">
        <v>37</v>
      </c>
      <c r="P1899" t="s">
        <v>34</v>
      </c>
      <c r="Q1899" t="s">
        <v>34</v>
      </c>
      <c r="R1899" t="s">
        <v>37</v>
      </c>
      <c r="S1899" t="s">
        <v>34</v>
      </c>
      <c r="T1899" t="s">
        <v>37</v>
      </c>
      <c r="U1899" t="s">
        <v>67</v>
      </c>
      <c r="V1899" t="s">
        <v>37</v>
      </c>
      <c r="W1899" t="s">
        <v>51</v>
      </c>
      <c r="X1899">
        <v>88.45</v>
      </c>
      <c r="Y1899">
        <v>2130.5500000000002</v>
      </c>
      <c r="Z1899">
        <v>0</v>
      </c>
      <c r="AA1899">
        <v>0</v>
      </c>
      <c r="AB1899">
        <v>46.69</v>
      </c>
      <c r="AC1899">
        <v>2177.2399999999998</v>
      </c>
      <c r="AD1899" t="s">
        <v>41</v>
      </c>
      <c r="AE1899" t="s">
        <v>42</v>
      </c>
      <c r="AF1899" t="s">
        <v>42</v>
      </c>
      <c r="AG1899">
        <f t="shared" si="58"/>
        <v>0</v>
      </c>
      <c r="AH1899" t="str" cm="1">
        <f t="array" ref="AH1899">_xlfn.IFS(
X1899&lt;=20, "&lt;20",
AND(X1899&gt;=20, X1899&lt;50), "20-50",
AND(X1899&gt;=50, X1899&lt;100), "50-100",
X1899&gt;=100, "&gt;100"
)</f>
        <v>50-100</v>
      </c>
      <c r="AI1899">
        <f t="shared" si="59"/>
        <v>0</v>
      </c>
      <c r="AJ1899" t="str" cm="1">
        <f t="array" ref="AJ1899">_xlfn.IFS(
C1899&lt;=20, "&lt;20",
AND(C1899&gt;=20, C1899&lt;35), "20-35",
AND(C1899&gt;=35, C1899&lt;50), "35-50",
C1899&gt;=50, "50-100"
)</f>
        <v>50-100</v>
      </c>
      <c r="AK1899" t="str" cm="1">
        <f t="array" ref="AK1899">_xlfn.IFS(
G1899&lt;6, "&lt;6",
AND(G1899&gt;=6, G1899&lt;12), "6-12",
AND(G1899&gt;=12, G1899&lt;18), "12-18",  AND(G1899&gt;=18, G1899&lt;24), "18-24", G1899&gt;=24, "24-36")</f>
        <v>18-24</v>
      </c>
    </row>
    <row r="1900" spans="1:37" x14ac:dyDescent="0.3">
      <c r="A1900" t="s">
        <v>2000</v>
      </c>
      <c r="B1900" t="s">
        <v>44</v>
      </c>
      <c r="C1900">
        <v>21</v>
      </c>
      <c r="D1900" t="s">
        <v>37</v>
      </c>
      <c r="E1900" t="s">
        <v>82</v>
      </c>
      <c r="F1900">
        <v>1</v>
      </c>
      <c r="G1900">
        <v>8</v>
      </c>
      <c r="H1900" t="s">
        <v>110</v>
      </c>
      <c r="I1900" t="s">
        <v>34</v>
      </c>
      <c r="J1900" t="s">
        <v>34</v>
      </c>
      <c r="K1900" t="s">
        <v>37</v>
      </c>
      <c r="L1900" t="s">
        <v>38</v>
      </c>
      <c r="M1900" t="s">
        <v>37</v>
      </c>
      <c r="N1900" t="s">
        <v>34</v>
      </c>
      <c r="O1900" t="s">
        <v>34</v>
      </c>
      <c r="P1900" t="s">
        <v>37</v>
      </c>
      <c r="Q1900" t="s">
        <v>37</v>
      </c>
      <c r="R1900" t="s">
        <v>37</v>
      </c>
      <c r="S1900" t="s">
        <v>37</v>
      </c>
      <c r="T1900" t="s">
        <v>37</v>
      </c>
      <c r="U1900" t="s">
        <v>39</v>
      </c>
      <c r="V1900" t="s">
        <v>34</v>
      </c>
      <c r="W1900" t="s">
        <v>40</v>
      </c>
      <c r="X1900">
        <v>54.55</v>
      </c>
      <c r="Y1900">
        <v>1362.85</v>
      </c>
      <c r="Z1900">
        <v>0</v>
      </c>
      <c r="AA1900">
        <v>0</v>
      </c>
      <c r="AB1900">
        <v>0</v>
      </c>
      <c r="AC1900">
        <v>1362.85</v>
      </c>
      <c r="AD1900" t="s">
        <v>41</v>
      </c>
      <c r="AE1900" t="s">
        <v>42</v>
      </c>
      <c r="AF1900" t="s">
        <v>42</v>
      </c>
      <c r="AG1900">
        <f t="shared" si="58"/>
        <v>0</v>
      </c>
      <c r="AH1900" t="str" cm="1">
        <f t="array" ref="AH1900">_xlfn.IFS(
X1900&lt;=20, "&lt;20",
AND(X1900&gt;=20, X1900&lt;50), "20-50",
AND(X1900&gt;=50, X1900&lt;100), "50-100",
X1900&gt;=100, "&gt;100"
)</f>
        <v>50-100</v>
      </c>
      <c r="AI1900">
        <f t="shared" si="59"/>
        <v>0</v>
      </c>
      <c r="AJ1900" t="str" cm="1">
        <f t="array" ref="AJ1900">_xlfn.IFS(
C1900&lt;=20, "&lt;20",
AND(C1900&gt;=20, C1900&lt;35), "20-35",
AND(C1900&gt;=35, C1900&lt;50), "35-50",
C1900&gt;=50, "50-100"
)</f>
        <v>20-35</v>
      </c>
      <c r="AK1900" t="str" cm="1">
        <f t="array" ref="AK1900">_xlfn.IFS(
G1900&lt;6, "&lt;6",
AND(G1900&gt;=6, G1900&lt;12), "6-12",
AND(G1900&gt;=12, G1900&lt;18), "12-18",  AND(G1900&gt;=18, G1900&lt;24), "18-24", G1900&gt;=24, "24-36")</f>
        <v>6-12</v>
      </c>
    </row>
    <row r="1901" spans="1:37" x14ac:dyDescent="0.3">
      <c r="A1901" t="s">
        <v>2001</v>
      </c>
      <c r="B1901" t="s">
        <v>44</v>
      </c>
      <c r="C1901">
        <v>51</v>
      </c>
      <c r="D1901" t="s">
        <v>37</v>
      </c>
      <c r="E1901" t="s">
        <v>82</v>
      </c>
      <c r="F1901">
        <v>10</v>
      </c>
      <c r="G1901">
        <v>19</v>
      </c>
      <c r="H1901" t="s">
        <v>36</v>
      </c>
      <c r="I1901" t="s">
        <v>37</v>
      </c>
      <c r="J1901" t="s">
        <v>34</v>
      </c>
      <c r="K1901" t="s">
        <v>34</v>
      </c>
      <c r="L1901" t="s">
        <v>34</v>
      </c>
      <c r="M1901" t="s">
        <v>34</v>
      </c>
      <c r="N1901" t="s">
        <v>34</v>
      </c>
      <c r="O1901" t="s">
        <v>34</v>
      </c>
      <c r="P1901" t="s">
        <v>34</v>
      </c>
      <c r="Q1901" t="s">
        <v>34</v>
      </c>
      <c r="R1901" t="s">
        <v>34</v>
      </c>
      <c r="S1901" t="s">
        <v>34</v>
      </c>
      <c r="T1901" t="s">
        <v>34</v>
      </c>
      <c r="U1901" t="s">
        <v>39</v>
      </c>
      <c r="V1901" t="s">
        <v>37</v>
      </c>
      <c r="W1901" t="s">
        <v>51</v>
      </c>
      <c r="X1901">
        <v>20.05</v>
      </c>
      <c r="Y1901">
        <v>923.1</v>
      </c>
      <c r="Z1901">
        <v>0</v>
      </c>
      <c r="AA1901">
        <v>0</v>
      </c>
      <c r="AB1901">
        <v>1082.9000000000001</v>
      </c>
      <c r="AC1901">
        <v>2006</v>
      </c>
      <c r="AD1901" t="s">
        <v>41</v>
      </c>
      <c r="AE1901" t="s">
        <v>42</v>
      </c>
      <c r="AF1901" t="s">
        <v>42</v>
      </c>
      <c r="AG1901">
        <f t="shared" si="58"/>
        <v>0</v>
      </c>
      <c r="AH1901" t="str" cm="1">
        <f t="array" ref="AH1901">_xlfn.IFS(
X1901&lt;=20, "&lt;20",
AND(X1901&gt;=20, X1901&lt;50), "20-50",
AND(X1901&gt;=50, X1901&lt;100), "50-100",
X1901&gt;=100, "&gt;100"
)</f>
        <v>20-50</v>
      </c>
      <c r="AI1901">
        <f t="shared" si="59"/>
        <v>0</v>
      </c>
      <c r="AJ1901" t="str" cm="1">
        <f t="array" ref="AJ1901">_xlfn.IFS(
C1901&lt;=20, "&lt;20",
AND(C1901&gt;=20, C1901&lt;35), "20-35",
AND(C1901&gt;=35, C1901&lt;50), "35-50",
C1901&gt;=50, "50-100"
)</f>
        <v>50-100</v>
      </c>
      <c r="AK1901" t="str" cm="1">
        <f t="array" ref="AK1901">_xlfn.IFS(
G1901&lt;6, "&lt;6",
AND(G1901&gt;=6, G1901&lt;12), "6-12",
AND(G1901&gt;=12, G1901&lt;18), "12-18",  AND(G1901&gt;=18, G1901&lt;24), "18-24", G1901&gt;=24, "24-36")</f>
        <v>18-24</v>
      </c>
    </row>
    <row r="1902" spans="1:37" x14ac:dyDescent="0.3">
      <c r="A1902" t="s">
        <v>2002</v>
      </c>
      <c r="B1902" t="s">
        <v>44</v>
      </c>
      <c r="C1902">
        <v>45</v>
      </c>
      <c r="D1902" t="s">
        <v>37</v>
      </c>
      <c r="E1902" t="s">
        <v>87</v>
      </c>
      <c r="F1902">
        <v>4</v>
      </c>
      <c r="G1902">
        <v>21</v>
      </c>
      <c r="H1902" t="s">
        <v>36</v>
      </c>
      <c r="I1902" t="s">
        <v>37</v>
      </c>
      <c r="J1902" t="s">
        <v>34</v>
      </c>
      <c r="K1902" t="s">
        <v>34</v>
      </c>
      <c r="L1902" t="s">
        <v>34</v>
      </c>
      <c r="M1902" t="s">
        <v>34</v>
      </c>
      <c r="N1902" t="s">
        <v>34</v>
      </c>
      <c r="O1902" t="s">
        <v>34</v>
      </c>
      <c r="P1902" t="s">
        <v>34</v>
      </c>
      <c r="Q1902" t="s">
        <v>34</v>
      </c>
      <c r="R1902" t="s">
        <v>34</v>
      </c>
      <c r="S1902" t="s">
        <v>34</v>
      </c>
      <c r="T1902" t="s">
        <v>34</v>
      </c>
      <c r="U1902" t="s">
        <v>46</v>
      </c>
      <c r="V1902" t="s">
        <v>34</v>
      </c>
      <c r="W1902" t="s">
        <v>40</v>
      </c>
      <c r="X1902">
        <v>20.05</v>
      </c>
      <c r="Y1902">
        <v>20.05</v>
      </c>
      <c r="Z1902">
        <v>0</v>
      </c>
      <c r="AA1902">
        <v>0</v>
      </c>
      <c r="AB1902">
        <v>7.66</v>
      </c>
      <c r="AC1902">
        <v>27.71</v>
      </c>
      <c r="AD1902" t="s">
        <v>85</v>
      </c>
      <c r="AE1902" t="s">
        <v>42</v>
      </c>
      <c r="AF1902" t="s">
        <v>42</v>
      </c>
      <c r="AG1902">
        <f t="shared" si="58"/>
        <v>0</v>
      </c>
      <c r="AH1902" t="str" cm="1">
        <f t="array" ref="AH1902">_xlfn.IFS(
X1902&lt;=20, "&lt;20",
AND(X1902&gt;=20, X1902&lt;50), "20-50",
AND(X1902&gt;=50, X1902&lt;100), "50-100",
X1902&gt;=100, "&gt;100"
)</f>
        <v>20-50</v>
      </c>
      <c r="AI1902">
        <f t="shared" si="59"/>
        <v>1</v>
      </c>
      <c r="AJ1902" t="str" cm="1">
        <f t="array" ref="AJ1902">_xlfn.IFS(
C1902&lt;=20, "&lt;20",
AND(C1902&gt;=20, C1902&lt;35), "20-35",
AND(C1902&gt;=35, C1902&lt;50), "35-50",
C1902&gt;=50, "50-100"
)</f>
        <v>35-50</v>
      </c>
      <c r="AK1902" t="str" cm="1">
        <f t="array" ref="AK1902">_xlfn.IFS(
G1902&lt;6, "&lt;6",
AND(G1902&gt;=6, G1902&lt;12), "6-12",
AND(G1902&gt;=12, G1902&lt;18), "12-18",  AND(G1902&gt;=18, G1902&lt;24), "18-24", G1902&gt;=24, "24-36")</f>
        <v>18-24</v>
      </c>
    </row>
    <row r="1903" spans="1:37" x14ac:dyDescent="0.3">
      <c r="A1903" t="s">
        <v>2003</v>
      </c>
      <c r="B1903" t="s">
        <v>33</v>
      </c>
      <c r="C1903">
        <v>67</v>
      </c>
      <c r="D1903" t="s">
        <v>34</v>
      </c>
      <c r="E1903" t="s">
        <v>87</v>
      </c>
      <c r="F1903">
        <v>2</v>
      </c>
      <c r="G1903">
        <v>5</v>
      </c>
      <c r="H1903" t="s">
        <v>36</v>
      </c>
      <c r="I1903" t="s">
        <v>37</v>
      </c>
      <c r="J1903" t="s">
        <v>34</v>
      </c>
      <c r="K1903" t="s">
        <v>37</v>
      </c>
      <c r="L1903" t="s">
        <v>50</v>
      </c>
      <c r="M1903" t="s">
        <v>34</v>
      </c>
      <c r="N1903" t="s">
        <v>34</v>
      </c>
      <c r="O1903" t="s">
        <v>34</v>
      </c>
      <c r="P1903" t="s">
        <v>34</v>
      </c>
      <c r="Q1903" t="s">
        <v>34</v>
      </c>
      <c r="R1903" t="s">
        <v>34</v>
      </c>
      <c r="S1903" t="s">
        <v>34</v>
      </c>
      <c r="T1903" t="s">
        <v>37</v>
      </c>
      <c r="U1903" t="s">
        <v>46</v>
      </c>
      <c r="V1903" t="s">
        <v>37</v>
      </c>
      <c r="W1903" t="s">
        <v>40</v>
      </c>
      <c r="X1903">
        <v>70.25</v>
      </c>
      <c r="Y1903">
        <v>331.9</v>
      </c>
      <c r="Z1903">
        <v>12.48</v>
      </c>
      <c r="AA1903">
        <v>0</v>
      </c>
      <c r="AB1903">
        <v>11.35</v>
      </c>
      <c r="AC1903">
        <v>330.77</v>
      </c>
      <c r="AD1903" t="s">
        <v>52</v>
      </c>
      <c r="AE1903" t="s">
        <v>100</v>
      </c>
      <c r="AF1903" t="s">
        <v>308</v>
      </c>
      <c r="AG1903">
        <f t="shared" si="58"/>
        <v>1</v>
      </c>
      <c r="AH1903" t="str" cm="1">
        <f t="array" ref="AH1903">_xlfn.IFS(
X1903&lt;=20, "&lt;20",
AND(X1903&gt;=20, X1903&lt;50), "20-50",
AND(X1903&gt;=50, X1903&lt;100), "50-100",
X1903&gt;=100, "&gt;100"
)</f>
        <v>50-100</v>
      </c>
      <c r="AI1903">
        <f t="shared" si="59"/>
        <v>0</v>
      </c>
      <c r="AJ1903" t="str" cm="1">
        <f t="array" ref="AJ1903">_xlfn.IFS(
C1903&lt;=20, "&lt;20",
AND(C1903&gt;=20, C1903&lt;35), "20-35",
AND(C1903&gt;=35, C1903&lt;50), "35-50",
C1903&gt;=50, "50-100"
)</f>
        <v>50-100</v>
      </c>
      <c r="AK1903" t="str" cm="1">
        <f t="array" ref="AK1903">_xlfn.IFS(
G1903&lt;6, "&lt;6",
AND(G1903&gt;=6, G1903&lt;12), "6-12",
AND(G1903&gt;=12, G1903&lt;18), "12-18",  AND(G1903&gt;=18, G1903&lt;24), "18-24", G1903&gt;=24, "24-36")</f>
        <v>&lt;6</v>
      </c>
    </row>
    <row r="1904" spans="1:37" x14ac:dyDescent="0.3">
      <c r="A1904" t="s">
        <v>2004</v>
      </c>
      <c r="B1904" t="s">
        <v>44</v>
      </c>
      <c r="C1904">
        <v>40</v>
      </c>
      <c r="D1904" t="s">
        <v>37</v>
      </c>
      <c r="E1904" t="s">
        <v>56</v>
      </c>
      <c r="F1904">
        <v>13</v>
      </c>
      <c r="G1904">
        <v>4</v>
      </c>
      <c r="H1904" t="s">
        <v>36</v>
      </c>
      <c r="I1904" t="s">
        <v>37</v>
      </c>
      <c r="J1904" t="s">
        <v>34</v>
      </c>
      <c r="K1904" t="s">
        <v>34</v>
      </c>
      <c r="L1904" t="s">
        <v>34</v>
      </c>
      <c r="M1904" t="s">
        <v>34</v>
      </c>
      <c r="N1904" t="s">
        <v>34</v>
      </c>
      <c r="O1904" t="s">
        <v>34</v>
      </c>
      <c r="P1904" t="s">
        <v>34</v>
      </c>
      <c r="Q1904" t="s">
        <v>34</v>
      </c>
      <c r="R1904" t="s">
        <v>34</v>
      </c>
      <c r="S1904" t="s">
        <v>34</v>
      </c>
      <c r="T1904" t="s">
        <v>34</v>
      </c>
      <c r="U1904" t="s">
        <v>67</v>
      </c>
      <c r="V1904" t="s">
        <v>34</v>
      </c>
      <c r="W1904" t="s">
        <v>40</v>
      </c>
      <c r="X1904">
        <v>19.399999999999999</v>
      </c>
      <c r="Y1904">
        <v>1023.95</v>
      </c>
      <c r="Z1904">
        <v>0</v>
      </c>
      <c r="AA1904">
        <v>0</v>
      </c>
      <c r="AB1904">
        <v>631</v>
      </c>
      <c r="AC1904">
        <v>1654.95</v>
      </c>
      <c r="AD1904" t="s">
        <v>41</v>
      </c>
      <c r="AE1904" t="s">
        <v>42</v>
      </c>
      <c r="AF1904" t="s">
        <v>42</v>
      </c>
      <c r="AG1904">
        <f t="shared" si="58"/>
        <v>0</v>
      </c>
      <c r="AH1904" t="str" cm="1">
        <f t="array" ref="AH1904">_xlfn.IFS(
X1904&lt;=20, "&lt;20",
AND(X1904&gt;=20, X1904&lt;50), "20-50",
AND(X1904&gt;=50, X1904&lt;100), "50-100",
X1904&gt;=100, "&gt;100"
)</f>
        <v>&lt;20</v>
      </c>
      <c r="AI1904">
        <f t="shared" si="59"/>
        <v>0</v>
      </c>
      <c r="AJ1904" t="str" cm="1">
        <f t="array" ref="AJ1904">_xlfn.IFS(
C1904&lt;=20, "&lt;20",
AND(C1904&gt;=20, C1904&lt;35), "20-35",
AND(C1904&gt;=35, C1904&lt;50), "35-50",
C1904&gt;=50, "50-100"
)</f>
        <v>35-50</v>
      </c>
      <c r="AK1904" t="str" cm="1">
        <f t="array" ref="AK1904">_xlfn.IFS(
G1904&lt;6, "&lt;6",
AND(G1904&gt;=6, G1904&lt;12), "6-12",
AND(G1904&gt;=12, G1904&lt;18), "12-18",  AND(G1904&gt;=18, G1904&lt;24), "18-24", G1904&gt;=24, "24-36")</f>
        <v>&lt;6</v>
      </c>
    </row>
    <row r="1905" spans="1:37" x14ac:dyDescent="0.3">
      <c r="A1905" t="s">
        <v>2005</v>
      </c>
      <c r="B1905" t="s">
        <v>33</v>
      </c>
      <c r="C1905">
        <v>56</v>
      </c>
      <c r="D1905" t="s">
        <v>37</v>
      </c>
      <c r="E1905" t="s">
        <v>76</v>
      </c>
      <c r="F1905">
        <v>4</v>
      </c>
      <c r="G1905">
        <v>21</v>
      </c>
      <c r="H1905" t="s">
        <v>57</v>
      </c>
      <c r="I1905" t="s">
        <v>34</v>
      </c>
      <c r="J1905" t="s">
        <v>34</v>
      </c>
      <c r="K1905" t="s">
        <v>37</v>
      </c>
      <c r="L1905" t="s">
        <v>72</v>
      </c>
      <c r="M1905" t="s">
        <v>37</v>
      </c>
      <c r="N1905" t="s">
        <v>34</v>
      </c>
      <c r="O1905" t="s">
        <v>34</v>
      </c>
      <c r="P1905" t="s">
        <v>37</v>
      </c>
      <c r="Q1905" t="s">
        <v>37</v>
      </c>
      <c r="R1905" t="s">
        <v>34</v>
      </c>
      <c r="S1905" t="s">
        <v>34</v>
      </c>
      <c r="T1905" t="s">
        <v>37</v>
      </c>
      <c r="U1905" t="s">
        <v>46</v>
      </c>
      <c r="V1905" t="s">
        <v>37</v>
      </c>
      <c r="W1905" t="s">
        <v>40</v>
      </c>
      <c r="X1905">
        <v>45.55</v>
      </c>
      <c r="Y1905">
        <v>597</v>
      </c>
      <c r="Z1905">
        <v>0</v>
      </c>
      <c r="AA1905">
        <v>0</v>
      </c>
      <c r="AB1905">
        <v>0</v>
      </c>
      <c r="AC1905">
        <v>597</v>
      </c>
      <c r="AD1905" t="s">
        <v>52</v>
      </c>
      <c r="AE1905" t="s">
        <v>58</v>
      </c>
      <c r="AF1905" t="s">
        <v>387</v>
      </c>
      <c r="AG1905">
        <f t="shared" si="58"/>
        <v>1</v>
      </c>
      <c r="AH1905" t="str" cm="1">
        <f t="array" ref="AH1905">_xlfn.IFS(
X1905&lt;=20, "&lt;20",
AND(X1905&gt;=20, X1905&lt;50), "20-50",
AND(X1905&gt;=50, X1905&lt;100), "50-100",
X1905&gt;=100, "&gt;100"
)</f>
        <v>20-50</v>
      </c>
      <c r="AI1905">
        <f t="shared" si="59"/>
        <v>0</v>
      </c>
      <c r="AJ1905" t="str" cm="1">
        <f t="array" ref="AJ1905">_xlfn.IFS(
C1905&lt;=20, "&lt;20",
AND(C1905&gt;=20, C1905&lt;35), "20-35",
AND(C1905&gt;=35, C1905&lt;50), "35-50",
C1905&gt;=50, "50-100"
)</f>
        <v>50-100</v>
      </c>
      <c r="AK1905" t="str" cm="1">
        <f t="array" ref="AK1905">_xlfn.IFS(
G1905&lt;6, "&lt;6",
AND(G1905&gt;=6, G1905&lt;12), "6-12",
AND(G1905&gt;=12, G1905&lt;18), "12-18",  AND(G1905&gt;=18, G1905&lt;24), "18-24", G1905&gt;=24, "24-36")</f>
        <v>18-24</v>
      </c>
    </row>
    <row r="1906" spans="1:37" x14ac:dyDescent="0.3">
      <c r="A1906" t="s">
        <v>2006</v>
      </c>
      <c r="B1906" t="s">
        <v>44</v>
      </c>
      <c r="C1906">
        <v>61</v>
      </c>
      <c r="D1906" t="s">
        <v>37</v>
      </c>
      <c r="E1906" t="s">
        <v>61</v>
      </c>
      <c r="F1906">
        <v>6</v>
      </c>
      <c r="G1906">
        <v>14</v>
      </c>
      <c r="H1906" t="s">
        <v>110</v>
      </c>
      <c r="I1906" t="s">
        <v>37</v>
      </c>
      <c r="J1906" t="s">
        <v>34</v>
      </c>
      <c r="K1906" t="s">
        <v>34</v>
      </c>
      <c r="L1906" t="s">
        <v>34</v>
      </c>
      <c r="M1906" t="s">
        <v>34</v>
      </c>
      <c r="N1906" t="s">
        <v>34</v>
      </c>
      <c r="O1906" t="s">
        <v>34</v>
      </c>
      <c r="P1906" t="s">
        <v>34</v>
      </c>
      <c r="Q1906" t="s">
        <v>34</v>
      </c>
      <c r="R1906" t="s">
        <v>34</v>
      </c>
      <c r="S1906" t="s">
        <v>34</v>
      </c>
      <c r="T1906" t="s">
        <v>34</v>
      </c>
      <c r="U1906" t="s">
        <v>39</v>
      </c>
      <c r="V1906" t="s">
        <v>34</v>
      </c>
      <c r="W1906" t="s">
        <v>40</v>
      </c>
      <c r="X1906">
        <v>19.899999999999999</v>
      </c>
      <c r="Y1906">
        <v>543</v>
      </c>
      <c r="Z1906">
        <v>0</v>
      </c>
      <c r="AA1906">
        <v>0</v>
      </c>
      <c r="AB1906">
        <v>613.48</v>
      </c>
      <c r="AC1906">
        <v>1156.48</v>
      </c>
      <c r="AD1906" t="s">
        <v>41</v>
      </c>
      <c r="AE1906" t="s">
        <v>42</v>
      </c>
      <c r="AF1906" t="s">
        <v>42</v>
      </c>
      <c r="AG1906">
        <f t="shared" si="58"/>
        <v>0</v>
      </c>
      <c r="AH1906" t="str" cm="1">
        <f t="array" ref="AH1906">_xlfn.IFS(
X1906&lt;=20, "&lt;20",
AND(X1906&gt;=20, X1906&lt;50), "20-50",
AND(X1906&gt;=50, X1906&lt;100), "50-100",
X1906&gt;=100, "&gt;100"
)</f>
        <v>&lt;20</v>
      </c>
      <c r="AI1906">
        <f t="shared" si="59"/>
        <v>0</v>
      </c>
      <c r="AJ1906" t="str" cm="1">
        <f t="array" ref="AJ1906">_xlfn.IFS(
C1906&lt;=20, "&lt;20",
AND(C1906&gt;=20, C1906&lt;35), "20-35",
AND(C1906&gt;=35, C1906&lt;50), "35-50",
C1906&gt;=50, "50-100"
)</f>
        <v>50-100</v>
      </c>
      <c r="AK1906" t="str" cm="1">
        <f t="array" ref="AK1906">_xlfn.IFS(
G1906&lt;6, "&lt;6",
AND(G1906&gt;=6, G1906&lt;12), "6-12",
AND(G1906&gt;=12, G1906&lt;18), "12-18",  AND(G1906&gt;=18, G1906&lt;24), "18-24", G1906&gt;=24, "24-36")</f>
        <v>12-18</v>
      </c>
    </row>
    <row r="1907" spans="1:37" x14ac:dyDescent="0.3">
      <c r="A1907" t="s">
        <v>2007</v>
      </c>
      <c r="B1907" t="s">
        <v>44</v>
      </c>
      <c r="C1907">
        <v>20</v>
      </c>
      <c r="D1907" t="s">
        <v>37</v>
      </c>
      <c r="E1907" t="s">
        <v>69</v>
      </c>
      <c r="F1907">
        <v>5</v>
      </c>
      <c r="G1907">
        <v>3</v>
      </c>
      <c r="H1907" t="s">
        <v>36</v>
      </c>
      <c r="I1907" t="s">
        <v>37</v>
      </c>
      <c r="J1907" t="s">
        <v>34</v>
      </c>
      <c r="K1907" t="s">
        <v>34</v>
      </c>
      <c r="L1907" t="s">
        <v>34</v>
      </c>
      <c r="M1907" t="s">
        <v>34</v>
      </c>
      <c r="N1907" t="s">
        <v>34</v>
      </c>
      <c r="O1907" t="s">
        <v>34</v>
      </c>
      <c r="P1907" t="s">
        <v>34</v>
      </c>
      <c r="Q1907" t="s">
        <v>34</v>
      </c>
      <c r="R1907" t="s">
        <v>34</v>
      </c>
      <c r="S1907" t="s">
        <v>34</v>
      </c>
      <c r="T1907" t="s">
        <v>34</v>
      </c>
      <c r="U1907" t="s">
        <v>39</v>
      </c>
      <c r="V1907" t="s">
        <v>34</v>
      </c>
      <c r="W1907" t="s">
        <v>40</v>
      </c>
      <c r="X1907">
        <v>19.45</v>
      </c>
      <c r="Y1907">
        <v>921.3</v>
      </c>
      <c r="Z1907">
        <v>0</v>
      </c>
      <c r="AA1907">
        <v>0</v>
      </c>
      <c r="AB1907">
        <v>2236.36</v>
      </c>
      <c r="AC1907">
        <v>3157.66</v>
      </c>
      <c r="AD1907" t="s">
        <v>41</v>
      </c>
      <c r="AE1907" t="s">
        <v>42</v>
      </c>
      <c r="AF1907" t="s">
        <v>42</v>
      </c>
      <c r="AG1907">
        <f t="shared" si="58"/>
        <v>0</v>
      </c>
      <c r="AH1907" t="str" cm="1">
        <f t="array" ref="AH1907">_xlfn.IFS(
X1907&lt;=20, "&lt;20",
AND(X1907&gt;=20, X1907&lt;50), "20-50",
AND(X1907&gt;=50, X1907&lt;100), "50-100",
X1907&gt;=100, "&gt;100"
)</f>
        <v>&lt;20</v>
      </c>
      <c r="AI1907">
        <f t="shared" si="59"/>
        <v>0</v>
      </c>
      <c r="AJ1907" t="str" cm="1">
        <f t="array" ref="AJ1907">_xlfn.IFS(
C1907&lt;=20, "&lt;20",
AND(C1907&gt;=20, C1907&lt;35), "20-35",
AND(C1907&gt;=35, C1907&lt;50), "35-50",
C1907&gt;=50, "50-100"
)</f>
        <v>&lt;20</v>
      </c>
      <c r="AK1907" t="str" cm="1">
        <f t="array" ref="AK1907">_xlfn.IFS(
G1907&lt;6, "&lt;6",
AND(G1907&gt;=6, G1907&lt;12), "6-12",
AND(G1907&gt;=12, G1907&lt;18), "12-18",  AND(G1907&gt;=18, G1907&lt;24), "18-24", G1907&gt;=24, "24-36")</f>
        <v>&lt;6</v>
      </c>
    </row>
    <row r="1908" spans="1:37" x14ac:dyDescent="0.3">
      <c r="A1908" t="s">
        <v>2008</v>
      </c>
      <c r="B1908" t="s">
        <v>44</v>
      </c>
      <c r="C1908">
        <v>49</v>
      </c>
      <c r="D1908" t="s">
        <v>37</v>
      </c>
      <c r="E1908" t="s">
        <v>76</v>
      </c>
      <c r="F1908">
        <v>10</v>
      </c>
      <c r="G1908">
        <v>20</v>
      </c>
      <c r="H1908" t="s">
        <v>36</v>
      </c>
      <c r="I1908" t="s">
        <v>37</v>
      </c>
      <c r="J1908" t="s">
        <v>37</v>
      </c>
      <c r="K1908" t="s">
        <v>37</v>
      </c>
      <c r="L1908" t="s">
        <v>50</v>
      </c>
      <c r="M1908" t="s">
        <v>34</v>
      </c>
      <c r="N1908" t="s">
        <v>34</v>
      </c>
      <c r="O1908" t="s">
        <v>37</v>
      </c>
      <c r="P1908" t="s">
        <v>37</v>
      </c>
      <c r="Q1908" t="s">
        <v>34</v>
      </c>
      <c r="R1908" t="s">
        <v>37</v>
      </c>
      <c r="S1908" t="s">
        <v>37</v>
      </c>
      <c r="T1908" t="s">
        <v>37</v>
      </c>
      <c r="U1908" t="s">
        <v>46</v>
      </c>
      <c r="V1908" t="s">
        <v>37</v>
      </c>
      <c r="W1908" t="s">
        <v>51</v>
      </c>
      <c r="X1908">
        <v>95.05</v>
      </c>
      <c r="Y1908">
        <v>1679.4</v>
      </c>
      <c r="Z1908">
        <v>38.65</v>
      </c>
      <c r="AA1908">
        <v>0</v>
      </c>
      <c r="AB1908">
        <v>133.56</v>
      </c>
      <c r="AC1908">
        <v>1774.31</v>
      </c>
      <c r="AD1908" t="s">
        <v>41</v>
      </c>
      <c r="AE1908" t="s">
        <v>42</v>
      </c>
      <c r="AF1908" t="s">
        <v>42</v>
      </c>
      <c r="AG1908">
        <f t="shared" si="58"/>
        <v>0</v>
      </c>
      <c r="AH1908" t="str" cm="1">
        <f t="array" ref="AH1908">_xlfn.IFS(
X1908&lt;=20, "&lt;20",
AND(X1908&gt;=20, X1908&lt;50), "20-50",
AND(X1908&gt;=50, X1908&lt;100), "50-100",
X1908&gt;=100, "&gt;100"
)</f>
        <v>50-100</v>
      </c>
      <c r="AI1908">
        <f t="shared" si="59"/>
        <v>0</v>
      </c>
      <c r="AJ1908" t="str" cm="1">
        <f t="array" ref="AJ1908">_xlfn.IFS(
C1908&lt;=20, "&lt;20",
AND(C1908&gt;=20, C1908&lt;35), "20-35",
AND(C1908&gt;=35, C1908&lt;50), "35-50",
C1908&gt;=50, "50-100"
)</f>
        <v>35-50</v>
      </c>
      <c r="AK1908" t="str" cm="1">
        <f t="array" ref="AK1908">_xlfn.IFS(
G1908&lt;6, "&lt;6",
AND(G1908&gt;=6, G1908&lt;12), "6-12",
AND(G1908&gt;=12, G1908&lt;18), "12-18",  AND(G1908&gt;=18, G1908&lt;24), "18-24", G1908&gt;=24, "24-36")</f>
        <v>18-24</v>
      </c>
    </row>
    <row r="1909" spans="1:37" x14ac:dyDescent="0.3">
      <c r="A1909" t="s">
        <v>2009</v>
      </c>
      <c r="B1909" t="s">
        <v>44</v>
      </c>
      <c r="C1909">
        <v>24</v>
      </c>
      <c r="D1909" t="s">
        <v>37</v>
      </c>
      <c r="E1909" t="s">
        <v>56</v>
      </c>
      <c r="F1909">
        <v>10</v>
      </c>
      <c r="G1909">
        <v>9</v>
      </c>
      <c r="H1909" t="s">
        <v>66</v>
      </c>
      <c r="I1909" t="s">
        <v>37</v>
      </c>
      <c r="J1909" t="s">
        <v>37</v>
      </c>
      <c r="K1909" t="s">
        <v>37</v>
      </c>
      <c r="L1909" t="s">
        <v>38</v>
      </c>
      <c r="M1909" t="s">
        <v>37</v>
      </c>
      <c r="N1909" t="s">
        <v>34</v>
      </c>
      <c r="O1909" t="s">
        <v>37</v>
      </c>
      <c r="P1909" t="s">
        <v>34</v>
      </c>
      <c r="Q1909" t="s">
        <v>37</v>
      </c>
      <c r="R1909" t="s">
        <v>34</v>
      </c>
      <c r="S1909" t="s">
        <v>37</v>
      </c>
      <c r="T1909" t="s">
        <v>37</v>
      </c>
      <c r="U1909" t="s">
        <v>67</v>
      </c>
      <c r="V1909" t="s">
        <v>37</v>
      </c>
      <c r="W1909" t="s">
        <v>51</v>
      </c>
      <c r="X1909">
        <v>71.45</v>
      </c>
      <c r="Y1909">
        <v>5025.8500000000004</v>
      </c>
      <c r="Z1909">
        <v>0</v>
      </c>
      <c r="AA1909">
        <v>0</v>
      </c>
      <c r="AB1909">
        <v>2807.28</v>
      </c>
      <c r="AC1909">
        <v>7833.13</v>
      </c>
      <c r="AD1909" t="s">
        <v>41</v>
      </c>
      <c r="AE1909" t="s">
        <v>42</v>
      </c>
      <c r="AF1909" t="s">
        <v>42</v>
      </c>
      <c r="AG1909">
        <f t="shared" si="58"/>
        <v>0</v>
      </c>
      <c r="AH1909" t="str" cm="1">
        <f t="array" ref="AH1909">_xlfn.IFS(
X1909&lt;=20, "&lt;20",
AND(X1909&gt;=20, X1909&lt;50), "20-50",
AND(X1909&gt;=50, X1909&lt;100), "50-100",
X1909&gt;=100, "&gt;100"
)</f>
        <v>50-100</v>
      </c>
      <c r="AI1909">
        <f t="shared" si="59"/>
        <v>0</v>
      </c>
      <c r="AJ1909" t="str" cm="1">
        <f t="array" ref="AJ1909">_xlfn.IFS(
C1909&lt;=20, "&lt;20",
AND(C1909&gt;=20, C1909&lt;35), "20-35",
AND(C1909&gt;=35, C1909&lt;50), "35-50",
C1909&gt;=50, "50-100"
)</f>
        <v>20-35</v>
      </c>
      <c r="AK1909" t="str" cm="1">
        <f t="array" ref="AK1909">_xlfn.IFS(
G1909&lt;6, "&lt;6",
AND(G1909&gt;=6, G1909&lt;12), "6-12",
AND(G1909&gt;=12, G1909&lt;18), "12-18",  AND(G1909&gt;=18, G1909&lt;24), "18-24", G1909&gt;=24, "24-36")</f>
        <v>6-12</v>
      </c>
    </row>
    <row r="1910" spans="1:37" x14ac:dyDescent="0.3">
      <c r="A1910" t="s">
        <v>2010</v>
      </c>
      <c r="B1910" t="s">
        <v>44</v>
      </c>
      <c r="C1910">
        <v>44</v>
      </c>
      <c r="D1910" t="s">
        <v>37</v>
      </c>
      <c r="E1910" t="s">
        <v>56</v>
      </c>
      <c r="F1910">
        <v>8</v>
      </c>
      <c r="G1910">
        <v>32</v>
      </c>
      <c r="H1910" t="s">
        <v>36</v>
      </c>
      <c r="I1910" t="s">
        <v>37</v>
      </c>
      <c r="J1910" t="s">
        <v>37</v>
      </c>
      <c r="K1910" t="s">
        <v>37</v>
      </c>
      <c r="L1910" t="s">
        <v>50</v>
      </c>
      <c r="M1910" t="s">
        <v>34</v>
      </c>
      <c r="N1910" t="s">
        <v>34</v>
      </c>
      <c r="O1910" t="s">
        <v>34</v>
      </c>
      <c r="P1910" t="s">
        <v>34</v>
      </c>
      <c r="Q1910" t="s">
        <v>37</v>
      </c>
      <c r="R1910" t="s">
        <v>37</v>
      </c>
      <c r="S1910" t="s">
        <v>37</v>
      </c>
      <c r="T1910" t="s">
        <v>37</v>
      </c>
      <c r="U1910" t="s">
        <v>46</v>
      </c>
      <c r="V1910" t="s">
        <v>37</v>
      </c>
      <c r="W1910" t="s">
        <v>51</v>
      </c>
      <c r="X1910">
        <v>95.25</v>
      </c>
      <c r="Y1910">
        <v>3314.15</v>
      </c>
      <c r="Z1910">
        <v>0</v>
      </c>
      <c r="AA1910">
        <v>0</v>
      </c>
      <c r="AB1910">
        <v>59.2</v>
      </c>
      <c r="AC1910">
        <v>3373.35</v>
      </c>
      <c r="AD1910" t="s">
        <v>41</v>
      </c>
      <c r="AE1910" t="s">
        <v>42</v>
      </c>
      <c r="AF1910" t="s">
        <v>42</v>
      </c>
      <c r="AG1910">
        <f t="shared" si="58"/>
        <v>0</v>
      </c>
      <c r="AH1910" t="str" cm="1">
        <f t="array" ref="AH1910">_xlfn.IFS(
X1910&lt;=20, "&lt;20",
AND(X1910&gt;=20, X1910&lt;50), "20-50",
AND(X1910&gt;=50, X1910&lt;100), "50-100",
X1910&gt;=100, "&gt;100"
)</f>
        <v>50-100</v>
      </c>
      <c r="AI1910">
        <f t="shared" si="59"/>
        <v>0</v>
      </c>
      <c r="AJ1910" t="str" cm="1">
        <f t="array" ref="AJ1910">_xlfn.IFS(
C1910&lt;=20, "&lt;20",
AND(C1910&gt;=20, C1910&lt;35), "20-35",
AND(C1910&gt;=35, C1910&lt;50), "35-50",
C1910&gt;=50, "50-100"
)</f>
        <v>35-50</v>
      </c>
      <c r="AK1910" t="str" cm="1">
        <f t="array" ref="AK1910">_xlfn.IFS(
G1910&lt;6, "&lt;6",
AND(G1910&gt;=6, G1910&lt;12), "6-12",
AND(G1910&gt;=12, G1910&lt;18), "12-18",  AND(G1910&gt;=18, G1910&lt;24), "18-24", G1910&gt;=24, "24-36")</f>
        <v>24-36</v>
      </c>
    </row>
    <row r="1911" spans="1:37" x14ac:dyDescent="0.3">
      <c r="A1911" t="s">
        <v>2011</v>
      </c>
      <c r="B1911" t="s">
        <v>33</v>
      </c>
      <c r="C1911">
        <v>81</v>
      </c>
      <c r="D1911" t="s">
        <v>37</v>
      </c>
      <c r="E1911" t="s">
        <v>164</v>
      </c>
      <c r="F1911">
        <v>10</v>
      </c>
      <c r="G1911">
        <v>30</v>
      </c>
      <c r="H1911" t="s">
        <v>49</v>
      </c>
      <c r="I1911" t="s">
        <v>34</v>
      </c>
      <c r="J1911" t="s">
        <v>34</v>
      </c>
      <c r="K1911" t="s">
        <v>37</v>
      </c>
      <c r="L1911" t="s">
        <v>72</v>
      </c>
      <c r="M1911" t="s">
        <v>37</v>
      </c>
      <c r="N1911" t="s">
        <v>34</v>
      </c>
      <c r="O1911" t="s">
        <v>34</v>
      </c>
      <c r="P1911" t="s">
        <v>34</v>
      </c>
      <c r="Q1911" t="s">
        <v>34</v>
      </c>
      <c r="R1911" t="s">
        <v>34</v>
      </c>
      <c r="S1911" t="s">
        <v>34</v>
      </c>
      <c r="T1911" t="s">
        <v>37</v>
      </c>
      <c r="U1911" t="s">
        <v>39</v>
      </c>
      <c r="V1911" t="s">
        <v>34</v>
      </c>
      <c r="W1911" t="s">
        <v>51</v>
      </c>
      <c r="X1911">
        <v>29.8</v>
      </c>
      <c r="Y1911">
        <v>220.45</v>
      </c>
      <c r="Z1911">
        <v>11.83</v>
      </c>
      <c r="AA1911">
        <v>0</v>
      </c>
      <c r="AB1911">
        <v>0</v>
      </c>
      <c r="AC1911">
        <v>208.62</v>
      </c>
      <c r="AD1911" t="s">
        <v>41</v>
      </c>
      <c r="AE1911" t="s">
        <v>42</v>
      </c>
      <c r="AF1911" t="s">
        <v>42</v>
      </c>
      <c r="AG1911">
        <f t="shared" si="58"/>
        <v>0</v>
      </c>
      <c r="AH1911" t="str" cm="1">
        <f t="array" ref="AH1911">_xlfn.IFS(
X1911&lt;=20, "&lt;20",
AND(X1911&gt;=20, X1911&lt;50), "20-50",
AND(X1911&gt;=50, X1911&lt;100), "50-100",
X1911&gt;=100, "&gt;100"
)</f>
        <v>20-50</v>
      </c>
      <c r="AI1911">
        <f t="shared" si="59"/>
        <v>0</v>
      </c>
      <c r="AJ1911" t="str" cm="1">
        <f t="array" ref="AJ1911">_xlfn.IFS(
C1911&lt;=20, "&lt;20",
AND(C1911&gt;=20, C1911&lt;35), "20-35",
AND(C1911&gt;=35, C1911&lt;50), "35-50",
C1911&gt;=50, "50-100"
)</f>
        <v>50-100</v>
      </c>
      <c r="AK1911" t="str" cm="1">
        <f t="array" ref="AK1911">_xlfn.IFS(
G1911&lt;6, "&lt;6",
AND(G1911&gt;=6, G1911&lt;12), "6-12",
AND(G1911&gt;=12, G1911&lt;18), "12-18",  AND(G1911&gt;=18, G1911&lt;24), "18-24", G1911&gt;=24, "24-36")</f>
        <v>24-36</v>
      </c>
    </row>
    <row r="1912" spans="1:37" x14ac:dyDescent="0.3">
      <c r="A1912" t="s">
        <v>2012</v>
      </c>
      <c r="B1912" t="s">
        <v>33</v>
      </c>
      <c r="C1912">
        <v>59</v>
      </c>
      <c r="D1912" t="s">
        <v>37</v>
      </c>
      <c r="E1912" t="s">
        <v>103</v>
      </c>
      <c r="F1912">
        <v>7</v>
      </c>
      <c r="G1912">
        <v>5</v>
      </c>
      <c r="H1912" t="s">
        <v>70</v>
      </c>
      <c r="I1912" t="s">
        <v>37</v>
      </c>
      <c r="J1912" t="s">
        <v>37</v>
      </c>
      <c r="K1912" t="s">
        <v>37</v>
      </c>
      <c r="L1912" t="s">
        <v>50</v>
      </c>
      <c r="M1912" t="s">
        <v>34</v>
      </c>
      <c r="N1912" t="s">
        <v>37</v>
      </c>
      <c r="O1912" t="s">
        <v>34</v>
      </c>
      <c r="P1912" t="s">
        <v>34</v>
      </c>
      <c r="Q1912" t="s">
        <v>34</v>
      </c>
      <c r="R1912" t="s">
        <v>34</v>
      </c>
      <c r="S1912" t="s">
        <v>34</v>
      </c>
      <c r="T1912" t="s">
        <v>37</v>
      </c>
      <c r="U1912" t="s">
        <v>46</v>
      </c>
      <c r="V1912" t="s">
        <v>34</v>
      </c>
      <c r="W1912" t="s">
        <v>51</v>
      </c>
      <c r="X1912">
        <v>81.400000000000006</v>
      </c>
      <c r="Y1912">
        <v>3775.85</v>
      </c>
      <c r="Z1912">
        <v>0</v>
      </c>
      <c r="AA1912">
        <v>0</v>
      </c>
      <c r="AB1912">
        <v>71.55</v>
      </c>
      <c r="AC1912">
        <v>3847.4</v>
      </c>
      <c r="AD1912" t="s">
        <v>41</v>
      </c>
      <c r="AE1912" t="s">
        <v>42</v>
      </c>
      <c r="AF1912" t="s">
        <v>42</v>
      </c>
      <c r="AG1912">
        <f t="shared" si="58"/>
        <v>0</v>
      </c>
      <c r="AH1912" t="str" cm="1">
        <f t="array" ref="AH1912">_xlfn.IFS(
X1912&lt;=20, "&lt;20",
AND(X1912&gt;=20, X1912&lt;50), "20-50",
AND(X1912&gt;=50, X1912&lt;100), "50-100",
X1912&gt;=100, "&gt;100"
)</f>
        <v>50-100</v>
      </c>
      <c r="AI1912">
        <f t="shared" si="59"/>
        <v>0</v>
      </c>
      <c r="AJ1912" t="str" cm="1">
        <f t="array" ref="AJ1912">_xlfn.IFS(
C1912&lt;=20, "&lt;20",
AND(C1912&gt;=20, C1912&lt;35), "20-35",
AND(C1912&gt;=35, C1912&lt;50), "35-50",
C1912&gt;=50, "50-100"
)</f>
        <v>50-100</v>
      </c>
      <c r="AK1912" t="str" cm="1">
        <f t="array" ref="AK1912">_xlfn.IFS(
G1912&lt;6, "&lt;6",
AND(G1912&gt;=6, G1912&lt;12), "6-12",
AND(G1912&gt;=12, G1912&lt;18), "12-18",  AND(G1912&gt;=18, G1912&lt;24), "18-24", G1912&gt;=24, "24-36")</f>
        <v>&lt;6</v>
      </c>
    </row>
    <row r="1913" spans="1:37" x14ac:dyDescent="0.3">
      <c r="A1913" t="s">
        <v>2013</v>
      </c>
      <c r="B1913" t="s">
        <v>44</v>
      </c>
      <c r="C1913">
        <v>49</v>
      </c>
      <c r="D1913" t="s">
        <v>37</v>
      </c>
      <c r="E1913" t="s">
        <v>64</v>
      </c>
      <c r="F1913">
        <v>6</v>
      </c>
      <c r="G1913">
        <v>19</v>
      </c>
      <c r="H1913" t="s">
        <v>36</v>
      </c>
      <c r="I1913" t="s">
        <v>37</v>
      </c>
      <c r="J1913" t="s">
        <v>34</v>
      </c>
      <c r="K1913" t="s">
        <v>37</v>
      </c>
      <c r="L1913" t="s">
        <v>72</v>
      </c>
      <c r="M1913" t="s">
        <v>34</v>
      </c>
      <c r="N1913" t="s">
        <v>34</v>
      </c>
      <c r="O1913" t="s">
        <v>34</v>
      </c>
      <c r="P1913" t="s">
        <v>34</v>
      </c>
      <c r="Q1913" t="s">
        <v>34</v>
      </c>
      <c r="R1913" t="s">
        <v>34</v>
      </c>
      <c r="S1913" t="s">
        <v>34</v>
      </c>
      <c r="T1913" t="s">
        <v>37</v>
      </c>
      <c r="U1913" t="s">
        <v>46</v>
      </c>
      <c r="V1913" t="s">
        <v>37</v>
      </c>
      <c r="W1913" t="s">
        <v>51</v>
      </c>
      <c r="X1913">
        <v>45</v>
      </c>
      <c r="Y1913">
        <v>865.85</v>
      </c>
      <c r="Z1913">
        <v>22.55</v>
      </c>
      <c r="AA1913">
        <v>0</v>
      </c>
      <c r="AB1913">
        <v>560.88</v>
      </c>
      <c r="AC1913">
        <v>1404.18</v>
      </c>
      <c r="AD1913" t="s">
        <v>41</v>
      </c>
      <c r="AE1913" t="s">
        <v>42</v>
      </c>
      <c r="AF1913" t="s">
        <v>42</v>
      </c>
      <c r="AG1913">
        <f t="shared" si="58"/>
        <v>0</v>
      </c>
      <c r="AH1913" t="str" cm="1">
        <f t="array" ref="AH1913">_xlfn.IFS(
X1913&lt;=20, "&lt;20",
AND(X1913&gt;=20, X1913&lt;50), "20-50",
AND(X1913&gt;=50, X1913&lt;100), "50-100",
X1913&gt;=100, "&gt;100"
)</f>
        <v>20-50</v>
      </c>
      <c r="AI1913">
        <f t="shared" si="59"/>
        <v>0</v>
      </c>
      <c r="AJ1913" t="str" cm="1">
        <f t="array" ref="AJ1913">_xlfn.IFS(
C1913&lt;=20, "&lt;20",
AND(C1913&gt;=20, C1913&lt;35), "20-35",
AND(C1913&gt;=35, C1913&lt;50), "35-50",
C1913&gt;=50, "50-100"
)</f>
        <v>35-50</v>
      </c>
      <c r="AK1913" t="str" cm="1">
        <f t="array" ref="AK1913">_xlfn.IFS(
G1913&lt;6, "&lt;6",
AND(G1913&gt;=6, G1913&lt;12), "6-12",
AND(G1913&gt;=12, G1913&lt;18), "12-18",  AND(G1913&gt;=18, G1913&lt;24), "18-24", G1913&gt;=24, "24-36")</f>
        <v>18-24</v>
      </c>
    </row>
    <row r="1914" spans="1:37" x14ac:dyDescent="0.3">
      <c r="A1914" t="s">
        <v>2014</v>
      </c>
      <c r="B1914" t="s">
        <v>33</v>
      </c>
      <c r="C1914">
        <v>40</v>
      </c>
      <c r="D1914" t="s">
        <v>34</v>
      </c>
      <c r="E1914" t="s">
        <v>64</v>
      </c>
      <c r="F1914">
        <v>9</v>
      </c>
      <c r="G1914">
        <v>24</v>
      </c>
      <c r="H1914" t="s">
        <v>36</v>
      </c>
      <c r="I1914" t="s">
        <v>37</v>
      </c>
      <c r="J1914" t="s">
        <v>34</v>
      </c>
      <c r="K1914" t="s">
        <v>34</v>
      </c>
      <c r="L1914" t="s">
        <v>34</v>
      </c>
      <c r="M1914" t="s">
        <v>34</v>
      </c>
      <c r="N1914" t="s">
        <v>34</v>
      </c>
      <c r="O1914" t="s">
        <v>34</v>
      </c>
      <c r="P1914" t="s">
        <v>34</v>
      </c>
      <c r="Q1914" t="s">
        <v>34</v>
      </c>
      <c r="R1914" t="s">
        <v>34</v>
      </c>
      <c r="S1914" t="s">
        <v>34</v>
      </c>
      <c r="T1914" t="s">
        <v>34</v>
      </c>
      <c r="U1914" t="s">
        <v>39</v>
      </c>
      <c r="V1914" t="s">
        <v>37</v>
      </c>
      <c r="W1914" t="s">
        <v>40</v>
      </c>
      <c r="X1914">
        <v>19.8</v>
      </c>
      <c r="Y1914">
        <v>572.20000000000005</v>
      </c>
      <c r="Z1914">
        <v>0</v>
      </c>
      <c r="AA1914">
        <v>0</v>
      </c>
      <c r="AB1914">
        <v>1337.48</v>
      </c>
      <c r="AC1914">
        <v>1909.68</v>
      </c>
      <c r="AD1914" t="s">
        <v>41</v>
      </c>
      <c r="AE1914" t="s">
        <v>42</v>
      </c>
      <c r="AF1914" t="s">
        <v>42</v>
      </c>
      <c r="AG1914">
        <f t="shared" si="58"/>
        <v>0</v>
      </c>
      <c r="AH1914" t="str" cm="1">
        <f t="array" ref="AH1914">_xlfn.IFS(
X1914&lt;=20, "&lt;20",
AND(X1914&gt;=20, X1914&lt;50), "20-50",
AND(X1914&gt;=50, X1914&lt;100), "50-100",
X1914&gt;=100, "&gt;100"
)</f>
        <v>&lt;20</v>
      </c>
      <c r="AI1914">
        <f t="shared" si="59"/>
        <v>0</v>
      </c>
      <c r="AJ1914" t="str" cm="1">
        <f t="array" ref="AJ1914">_xlfn.IFS(
C1914&lt;=20, "&lt;20",
AND(C1914&gt;=20, C1914&lt;35), "20-35",
AND(C1914&gt;=35, C1914&lt;50), "35-50",
C1914&gt;=50, "50-100"
)</f>
        <v>35-50</v>
      </c>
      <c r="AK1914" t="str" cm="1">
        <f t="array" ref="AK1914">_xlfn.IFS(
G1914&lt;6, "&lt;6",
AND(G1914&gt;=6, G1914&lt;12), "6-12",
AND(G1914&gt;=12, G1914&lt;18), "12-18",  AND(G1914&gt;=18, G1914&lt;24), "18-24", G1914&gt;=24, "24-36")</f>
        <v>24-36</v>
      </c>
    </row>
    <row r="1915" spans="1:37" x14ac:dyDescent="0.3">
      <c r="A1915" t="s">
        <v>2015</v>
      </c>
      <c r="B1915" t="s">
        <v>33</v>
      </c>
      <c r="C1915">
        <v>36</v>
      </c>
      <c r="D1915" t="s">
        <v>37</v>
      </c>
      <c r="E1915" t="s">
        <v>64</v>
      </c>
      <c r="F1915">
        <v>5</v>
      </c>
      <c r="G1915">
        <v>28</v>
      </c>
      <c r="H1915" t="s">
        <v>70</v>
      </c>
      <c r="I1915" t="s">
        <v>37</v>
      </c>
      <c r="J1915" t="s">
        <v>34</v>
      </c>
      <c r="K1915" t="s">
        <v>37</v>
      </c>
      <c r="L1915" t="s">
        <v>50</v>
      </c>
      <c r="M1915" t="s">
        <v>34</v>
      </c>
      <c r="N1915" t="s">
        <v>37</v>
      </c>
      <c r="O1915" t="s">
        <v>37</v>
      </c>
      <c r="P1915" t="s">
        <v>37</v>
      </c>
      <c r="Q1915" t="s">
        <v>37</v>
      </c>
      <c r="R1915" t="s">
        <v>37</v>
      </c>
      <c r="S1915" t="s">
        <v>37</v>
      </c>
      <c r="T1915" t="s">
        <v>37</v>
      </c>
      <c r="U1915" t="s">
        <v>39</v>
      </c>
      <c r="V1915" t="s">
        <v>34</v>
      </c>
      <c r="W1915" t="s">
        <v>40</v>
      </c>
      <c r="X1915">
        <v>103.9</v>
      </c>
      <c r="Y1915">
        <v>6449.15</v>
      </c>
      <c r="Z1915">
        <v>0</v>
      </c>
      <c r="AA1915">
        <v>0</v>
      </c>
      <c r="AB1915">
        <v>2627.88</v>
      </c>
      <c r="AC1915">
        <v>9077.0300000000007</v>
      </c>
      <c r="AD1915" t="s">
        <v>41</v>
      </c>
      <c r="AE1915" t="s">
        <v>42</v>
      </c>
      <c r="AF1915" t="s">
        <v>42</v>
      </c>
      <c r="AG1915">
        <f t="shared" si="58"/>
        <v>0</v>
      </c>
      <c r="AH1915" t="str" cm="1">
        <f t="array" ref="AH1915">_xlfn.IFS(
X1915&lt;=20, "&lt;20",
AND(X1915&gt;=20, X1915&lt;50), "20-50",
AND(X1915&gt;=50, X1915&lt;100), "50-100",
X1915&gt;=100, "&gt;100"
)</f>
        <v>&gt;100</v>
      </c>
      <c r="AI1915">
        <f t="shared" si="59"/>
        <v>0</v>
      </c>
      <c r="AJ1915" t="str" cm="1">
        <f t="array" ref="AJ1915">_xlfn.IFS(
C1915&lt;=20, "&lt;20",
AND(C1915&gt;=20, C1915&lt;35), "20-35",
AND(C1915&gt;=35, C1915&lt;50), "35-50",
C1915&gt;=50, "50-100"
)</f>
        <v>35-50</v>
      </c>
      <c r="AK1915" t="str" cm="1">
        <f t="array" ref="AK1915">_xlfn.IFS(
G1915&lt;6, "&lt;6",
AND(G1915&gt;=6, G1915&lt;12), "6-12",
AND(G1915&gt;=12, G1915&lt;18), "12-18",  AND(G1915&gt;=18, G1915&lt;24), "18-24", G1915&gt;=24, "24-36")</f>
        <v>24-36</v>
      </c>
    </row>
    <row r="1916" spans="1:37" x14ac:dyDescent="0.3">
      <c r="A1916" t="s">
        <v>2016</v>
      </c>
      <c r="B1916" t="s">
        <v>33</v>
      </c>
      <c r="C1916">
        <v>43</v>
      </c>
      <c r="D1916" t="s">
        <v>34</v>
      </c>
      <c r="E1916" t="s">
        <v>69</v>
      </c>
      <c r="F1916">
        <v>12</v>
      </c>
      <c r="G1916">
        <v>26</v>
      </c>
      <c r="H1916" t="s">
        <v>49</v>
      </c>
      <c r="I1916" t="s">
        <v>37</v>
      </c>
      <c r="J1916" t="s">
        <v>34</v>
      </c>
      <c r="K1916" t="s">
        <v>37</v>
      </c>
      <c r="L1916" t="s">
        <v>38</v>
      </c>
      <c r="M1916" t="s">
        <v>34</v>
      </c>
      <c r="N1916" t="s">
        <v>34</v>
      </c>
      <c r="O1916" t="s">
        <v>34</v>
      </c>
      <c r="P1916" t="s">
        <v>34</v>
      </c>
      <c r="Q1916" t="s">
        <v>34</v>
      </c>
      <c r="R1916" t="s">
        <v>34</v>
      </c>
      <c r="S1916" t="s">
        <v>34</v>
      </c>
      <c r="T1916" t="s">
        <v>37</v>
      </c>
      <c r="U1916" t="s">
        <v>46</v>
      </c>
      <c r="V1916" t="s">
        <v>37</v>
      </c>
      <c r="W1916" t="s">
        <v>51</v>
      </c>
      <c r="X1916">
        <v>-8</v>
      </c>
      <c r="Y1916">
        <v>199.75</v>
      </c>
      <c r="Z1916">
        <v>0</v>
      </c>
      <c r="AA1916">
        <v>0</v>
      </c>
      <c r="AB1916">
        <v>135.72</v>
      </c>
      <c r="AC1916">
        <v>335.47</v>
      </c>
      <c r="AD1916" t="s">
        <v>41</v>
      </c>
      <c r="AE1916" t="s">
        <v>42</v>
      </c>
      <c r="AF1916" t="s">
        <v>42</v>
      </c>
      <c r="AG1916">
        <f t="shared" si="58"/>
        <v>0</v>
      </c>
      <c r="AH1916" t="str" cm="1">
        <f t="array" ref="AH1916">_xlfn.IFS(
X1916&lt;=20, "&lt;20",
AND(X1916&gt;=20, X1916&lt;50), "20-50",
AND(X1916&gt;=50, X1916&lt;100), "50-100",
X1916&gt;=100, "&gt;100"
)</f>
        <v>&lt;20</v>
      </c>
      <c r="AI1916">
        <f t="shared" si="59"/>
        <v>0</v>
      </c>
      <c r="AJ1916" t="str" cm="1">
        <f t="array" ref="AJ1916">_xlfn.IFS(
C1916&lt;=20, "&lt;20",
AND(C1916&gt;=20, C1916&lt;35), "20-35",
AND(C1916&gt;=35, C1916&lt;50), "35-50",
C1916&gt;=50, "50-100"
)</f>
        <v>35-50</v>
      </c>
      <c r="AK1916" t="str" cm="1">
        <f t="array" ref="AK1916">_xlfn.IFS(
G1916&lt;6, "&lt;6",
AND(G1916&gt;=6, G1916&lt;12), "6-12",
AND(G1916&gt;=12, G1916&lt;18), "12-18",  AND(G1916&gt;=18, G1916&lt;24), "18-24", G1916&gt;=24, "24-36")</f>
        <v>24-36</v>
      </c>
    </row>
    <row r="1917" spans="1:37" x14ac:dyDescent="0.3">
      <c r="A1917" t="s">
        <v>2017</v>
      </c>
      <c r="B1917" t="s">
        <v>44</v>
      </c>
      <c r="C1917">
        <v>51</v>
      </c>
      <c r="D1917" t="s">
        <v>34</v>
      </c>
      <c r="E1917" t="s">
        <v>64</v>
      </c>
      <c r="F1917">
        <v>4</v>
      </c>
      <c r="G1917">
        <v>2</v>
      </c>
      <c r="H1917" t="s">
        <v>49</v>
      </c>
      <c r="I1917" t="s">
        <v>37</v>
      </c>
      <c r="J1917" t="s">
        <v>34</v>
      </c>
      <c r="K1917" t="s">
        <v>34</v>
      </c>
      <c r="L1917" t="s">
        <v>34</v>
      </c>
      <c r="M1917" t="s">
        <v>34</v>
      </c>
      <c r="N1917" t="s">
        <v>34</v>
      </c>
      <c r="O1917" t="s">
        <v>34</v>
      </c>
      <c r="P1917" t="s">
        <v>34</v>
      </c>
      <c r="Q1917" t="s">
        <v>34</v>
      </c>
      <c r="R1917" t="s">
        <v>34</v>
      </c>
      <c r="S1917" t="s">
        <v>34</v>
      </c>
      <c r="T1917" t="s">
        <v>34</v>
      </c>
      <c r="U1917" t="s">
        <v>46</v>
      </c>
      <c r="V1917" t="s">
        <v>34</v>
      </c>
      <c r="W1917" t="s">
        <v>51</v>
      </c>
      <c r="X1917">
        <v>19.899999999999999</v>
      </c>
      <c r="Y1917">
        <v>57.4</v>
      </c>
      <c r="Z1917">
        <v>0</v>
      </c>
      <c r="AA1917">
        <v>0</v>
      </c>
      <c r="AB1917">
        <v>53.8</v>
      </c>
      <c r="AC1917">
        <v>111.2</v>
      </c>
      <c r="AD1917" t="s">
        <v>85</v>
      </c>
      <c r="AE1917" t="s">
        <v>42</v>
      </c>
      <c r="AF1917" t="s">
        <v>42</v>
      </c>
      <c r="AG1917">
        <f t="shared" si="58"/>
        <v>0</v>
      </c>
      <c r="AH1917" t="str" cm="1">
        <f t="array" ref="AH1917">_xlfn.IFS(
X1917&lt;=20, "&lt;20",
AND(X1917&gt;=20, X1917&lt;50), "20-50",
AND(X1917&gt;=50, X1917&lt;100), "50-100",
X1917&gt;=100, "&gt;100"
)</f>
        <v>&lt;20</v>
      </c>
      <c r="AI1917">
        <f t="shared" si="59"/>
        <v>1</v>
      </c>
      <c r="AJ1917" t="str" cm="1">
        <f t="array" ref="AJ1917">_xlfn.IFS(
C1917&lt;=20, "&lt;20",
AND(C1917&gt;=20, C1917&lt;35), "20-35",
AND(C1917&gt;=35, C1917&lt;50), "35-50",
C1917&gt;=50, "50-100"
)</f>
        <v>50-100</v>
      </c>
      <c r="AK1917" t="str" cm="1">
        <f t="array" ref="AK1917">_xlfn.IFS(
G1917&lt;6, "&lt;6",
AND(G1917&gt;=6, G1917&lt;12), "6-12",
AND(G1917&gt;=12, G1917&lt;18), "12-18",  AND(G1917&gt;=18, G1917&lt;24), "18-24", G1917&gt;=24, "24-36")</f>
        <v>&lt;6</v>
      </c>
    </row>
    <row r="1918" spans="1:37" x14ac:dyDescent="0.3">
      <c r="A1918" t="s">
        <v>2018</v>
      </c>
      <c r="B1918" t="s">
        <v>44</v>
      </c>
      <c r="C1918">
        <v>25</v>
      </c>
      <c r="D1918" t="s">
        <v>34</v>
      </c>
      <c r="E1918" t="s">
        <v>74</v>
      </c>
      <c r="F1918">
        <v>0</v>
      </c>
      <c r="G1918">
        <v>23</v>
      </c>
      <c r="H1918" t="s">
        <v>36</v>
      </c>
      <c r="I1918" t="s">
        <v>37</v>
      </c>
      <c r="J1918" t="s">
        <v>34</v>
      </c>
      <c r="K1918" t="s">
        <v>37</v>
      </c>
      <c r="L1918" t="s">
        <v>38</v>
      </c>
      <c r="M1918" t="s">
        <v>34</v>
      </c>
      <c r="N1918" t="s">
        <v>34</v>
      </c>
      <c r="O1918" t="s">
        <v>34</v>
      </c>
      <c r="P1918" t="s">
        <v>34</v>
      </c>
      <c r="Q1918" t="s">
        <v>34</v>
      </c>
      <c r="R1918" t="s">
        <v>34</v>
      </c>
      <c r="S1918" t="s">
        <v>37</v>
      </c>
      <c r="T1918" t="s">
        <v>37</v>
      </c>
      <c r="U1918" t="s">
        <v>46</v>
      </c>
      <c r="V1918" t="s">
        <v>34</v>
      </c>
      <c r="W1918" t="s">
        <v>40</v>
      </c>
      <c r="X1918">
        <v>45.05</v>
      </c>
      <c r="Y1918">
        <v>45.05</v>
      </c>
      <c r="Z1918">
        <v>0</v>
      </c>
      <c r="AA1918">
        <v>0</v>
      </c>
      <c r="AB1918">
        <v>48.03</v>
      </c>
      <c r="AC1918">
        <v>93.08</v>
      </c>
      <c r="AD1918" t="s">
        <v>52</v>
      </c>
      <c r="AE1918" t="s">
        <v>53</v>
      </c>
      <c r="AF1918" t="s">
        <v>54</v>
      </c>
      <c r="AG1918">
        <f t="shared" si="58"/>
        <v>1</v>
      </c>
      <c r="AH1918" t="str" cm="1">
        <f t="array" ref="AH1918">_xlfn.IFS(
X1918&lt;=20, "&lt;20",
AND(X1918&gt;=20, X1918&lt;50), "20-50",
AND(X1918&gt;=50, X1918&lt;100), "50-100",
X1918&gt;=100, "&gt;100"
)</f>
        <v>20-50</v>
      </c>
      <c r="AI1918">
        <f t="shared" si="59"/>
        <v>0</v>
      </c>
      <c r="AJ1918" t="str" cm="1">
        <f t="array" ref="AJ1918">_xlfn.IFS(
C1918&lt;=20, "&lt;20",
AND(C1918&gt;=20, C1918&lt;35), "20-35",
AND(C1918&gt;=35, C1918&lt;50), "35-50",
C1918&gt;=50, "50-100"
)</f>
        <v>20-35</v>
      </c>
      <c r="AK1918" t="str" cm="1">
        <f t="array" ref="AK1918">_xlfn.IFS(
G1918&lt;6, "&lt;6",
AND(G1918&gt;=6, G1918&lt;12), "6-12",
AND(G1918&gt;=12, G1918&lt;18), "12-18",  AND(G1918&gt;=18, G1918&lt;24), "18-24", G1918&gt;=24, "24-36")</f>
        <v>18-24</v>
      </c>
    </row>
    <row r="1919" spans="1:37" x14ac:dyDescent="0.3">
      <c r="A1919" t="s">
        <v>2019</v>
      </c>
      <c r="B1919" t="s">
        <v>44</v>
      </c>
      <c r="C1919">
        <v>57</v>
      </c>
      <c r="D1919" t="s">
        <v>34</v>
      </c>
      <c r="E1919" t="s">
        <v>90</v>
      </c>
      <c r="F1919">
        <v>12</v>
      </c>
      <c r="G1919">
        <v>31</v>
      </c>
      <c r="H1919" t="s">
        <v>57</v>
      </c>
      <c r="I1919" t="s">
        <v>34</v>
      </c>
      <c r="J1919" t="s">
        <v>34</v>
      </c>
      <c r="K1919" t="s">
        <v>37</v>
      </c>
      <c r="L1919" t="s">
        <v>72</v>
      </c>
      <c r="M1919" t="s">
        <v>37</v>
      </c>
      <c r="N1919" t="s">
        <v>37</v>
      </c>
      <c r="O1919" t="s">
        <v>37</v>
      </c>
      <c r="P1919" t="s">
        <v>37</v>
      </c>
      <c r="Q1919" t="s">
        <v>34</v>
      </c>
      <c r="R1919" t="s">
        <v>34</v>
      </c>
      <c r="S1919" t="s">
        <v>34</v>
      </c>
      <c r="T1919" t="s">
        <v>37</v>
      </c>
      <c r="U1919" t="s">
        <v>39</v>
      </c>
      <c r="V1919" t="s">
        <v>34</v>
      </c>
      <c r="W1919" t="s">
        <v>40</v>
      </c>
      <c r="X1919">
        <v>45.9</v>
      </c>
      <c r="Y1919">
        <v>693.45</v>
      </c>
      <c r="Z1919">
        <v>16.27</v>
      </c>
      <c r="AA1919">
        <v>0</v>
      </c>
      <c r="AB1919">
        <v>0</v>
      </c>
      <c r="AC1919">
        <v>677.18</v>
      </c>
      <c r="AD1919" t="s">
        <v>41</v>
      </c>
      <c r="AE1919" t="s">
        <v>42</v>
      </c>
      <c r="AF1919" t="s">
        <v>42</v>
      </c>
      <c r="AG1919">
        <f t="shared" si="58"/>
        <v>0</v>
      </c>
      <c r="AH1919" t="str" cm="1">
        <f t="array" ref="AH1919">_xlfn.IFS(
X1919&lt;=20, "&lt;20",
AND(X1919&gt;=20, X1919&lt;50), "20-50",
AND(X1919&gt;=50, X1919&lt;100), "50-100",
X1919&gt;=100, "&gt;100"
)</f>
        <v>20-50</v>
      </c>
      <c r="AI1919">
        <f t="shared" si="59"/>
        <v>0</v>
      </c>
      <c r="AJ1919" t="str" cm="1">
        <f t="array" ref="AJ1919">_xlfn.IFS(
C1919&lt;=20, "&lt;20",
AND(C1919&gt;=20, C1919&lt;35), "20-35",
AND(C1919&gt;=35, C1919&lt;50), "35-50",
C1919&gt;=50, "50-100"
)</f>
        <v>50-100</v>
      </c>
      <c r="AK1919" t="str" cm="1">
        <f t="array" ref="AK1919">_xlfn.IFS(
G1919&lt;6, "&lt;6",
AND(G1919&gt;=6, G1919&lt;12), "6-12",
AND(G1919&gt;=12, G1919&lt;18), "12-18",  AND(G1919&gt;=18, G1919&lt;24), "18-24", G1919&gt;=24, "24-36")</f>
        <v>24-36</v>
      </c>
    </row>
    <row r="1920" spans="1:37" x14ac:dyDescent="0.3">
      <c r="A1920" t="s">
        <v>2020</v>
      </c>
      <c r="B1920" t="s">
        <v>44</v>
      </c>
      <c r="C1920">
        <v>27</v>
      </c>
      <c r="D1920" t="s">
        <v>37</v>
      </c>
      <c r="E1920" t="s">
        <v>56</v>
      </c>
      <c r="F1920">
        <v>13</v>
      </c>
      <c r="G1920">
        <v>3</v>
      </c>
      <c r="H1920" t="s">
        <v>66</v>
      </c>
      <c r="I1920" t="s">
        <v>37</v>
      </c>
      <c r="J1920" t="s">
        <v>37</v>
      </c>
      <c r="K1920" t="s">
        <v>37</v>
      </c>
      <c r="L1920" t="s">
        <v>50</v>
      </c>
      <c r="M1920" t="s">
        <v>37</v>
      </c>
      <c r="N1920" t="s">
        <v>34</v>
      </c>
      <c r="O1920" t="s">
        <v>37</v>
      </c>
      <c r="P1920" t="s">
        <v>37</v>
      </c>
      <c r="Q1920" t="s">
        <v>37</v>
      </c>
      <c r="R1920" t="s">
        <v>37</v>
      </c>
      <c r="S1920" t="s">
        <v>37</v>
      </c>
      <c r="T1920" t="s">
        <v>37</v>
      </c>
      <c r="U1920" t="s">
        <v>67</v>
      </c>
      <c r="V1920" t="s">
        <v>37</v>
      </c>
      <c r="W1920" t="s">
        <v>51</v>
      </c>
      <c r="X1920">
        <v>108.05</v>
      </c>
      <c r="Y1920">
        <v>7532.15</v>
      </c>
      <c r="Z1920">
        <v>0</v>
      </c>
      <c r="AA1920">
        <v>0</v>
      </c>
      <c r="AB1920">
        <v>3508.82</v>
      </c>
      <c r="AC1920">
        <v>11040.97</v>
      </c>
      <c r="AD1920" t="s">
        <v>52</v>
      </c>
      <c r="AE1920" t="s">
        <v>53</v>
      </c>
      <c r="AF1920" t="s">
        <v>54</v>
      </c>
      <c r="AG1920">
        <f t="shared" si="58"/>
        <v>1</v>
      </c>
      <c r="AH1920" t="str" cm="1">
        <f t="array" ref="AH1920">_xlfn.IFS(
X1920&lt;=20, "&lt;20",
AND(X1920&gt;=20, X1920&lt;50), "20-50",
AND(X1920&gt;=50, X1920&lt;100), "50-100",
X1920&gt;=100, "&gt;100"
)</f>
        <v>&gt;100</v>
      </c>
      <c r="AI1920">
        <f t="shared" si="59"/>
        <v>0</v>
      </c>
      <c r="AJ1920" t="str" cm="1">
        <f t="array" ref="AJ1920">_xlfn.IFS(
C1920&lt;=20, "&lt;20",
AND(C1920&gt;=20, C1920&lt;35), "20-35",
AND(C1920&gt;=35, C1920&lt;50), "35-50",
C1920&gt;=50, "50-100"
)</f>
        <v>20-35</v>
      </c>
      <c r="AK1920" t="str" cm="1">
        <f t="array" ref="AK1920">_xlfn.IFS(
G1920&lt;6, "&lt;6",
AND(G1920&gt;=6, G1920&lt;12), "6-12",
AND(G1920&gt;=12, G1920&lt;18), "12-18",  AND(G1920&gt;=18, G1920&lt;24), "18-24", G1920&gt;=24, "24-36")</f>
        <v>&lt;6</v>
      </c>
    </row>
    <row r="1921" spans="1:37" x14ac:dyDescent="0.3">
      <c r="A1921" t="s">
        <v>2021</v>
      </c>
      <c r="B1921" t="s">
        <v>44</v>
      </c>
      <c r="C1921">
        <v>35</v>
      </c>
      <c r="D1921" t="s">
        <v>37</v>
      </c>
      <c r="E1921" t="s">
        <v>136</v>
      </c>
      <c r="F1921">
        <v>6</v>
      </c>
      <c r="G1921">
        <v>16</v>
      </c>
      <c r="H1921" t="s">
        <v>36</v>
      </c>
      <c r="I1921" t="s">
        <v>37</v>
      </c>
      <c r="J1921" t="s">
        <v>34</v>
      </c>
      <c r="K1921" t="s">
        <v>37</v>
      </c>
      <c r="L1921" t="s">
        <v>50</v>
      </c>
      <c r="M1921" t="s">
        <v>37</v>
      </c>
      <c r="N1921" t="s">
        <v>34</v>
      </c>
      <c r="O1921" t="s">
        <v>34</v>
      </c>
      <c r="P1921" t="s">
        <v>34</v>
      </c>
      <c r="Q1921" t="s">
        <v>37</v>
      </c>
      <c r="R1921" t="s">
        <v>34</v>
      </c>
      <c r="S1921" t="s">
        <v>34</v>
      </c>
      <c r="T1921" t="s">
        <v>37</v>
      </c>
      <c r="U1921" t="s">
        <v>46</v>
      </c>
      <c r="V1921" t="s">
        <v>34</v>
      </c>
      <c r="W1921" t="s">
        <v>51</v>
      </c>
      <c r="X1921">
        <v>84.1</v>
      </c>
      <c r="Y1921">
        <v>4348.6499999999996</v>
      </c>
      <c r="Z1921">
        <v>0</v>
      </c>
      <c r="AA1921">
        <v>0</v>
      </c>
      <c r="AB1921">
        <v>1995.24</v>
      </c>
      <c r="AC1921">
        <v>6343.89</v>
      </c>
      <c r="AD1921" t="s">
        <v>52</v>
      </c>
      <c r="AE1921" t="s">
        <v>53</v>
      </c>
      <c r="AF1921" t="s">
        <v>54</v>
      </c>
      <c r="AG1921">
        <f t="shared" si="58"/>
        <v>1</v>
      </c>
      <c r="AH1921" t="str" cm="1">
        <f t="array" ref="AH1921">_xlfn.IFS(
X1921&lt;=20, "&lt;20",
AND(X1921&gt;=20, X1921&lt;50), "20-50",
AND(X1921&gt;=50, X1921&lt;100), "50-100",
X1921&gt;=100, "&gt;100"
)</f>
        <v>50-100</v>
      </c>
      <c r="AI1921">
        <f t="shared" si="59"/>
        <v>0</v>
      </c>
      <c r="AJ1921" t="str" cm="1">
        <f t="array" ref="AJ1921">_xlfn.IFS(
C1921&lt;=20, "&lt;20",
AND(C1921&gt;=20, C1921&lt;35), "20-35",
AND(C1921&gt;=35, C1921&lt;50), "35-50",
C1921&gt;=50, "50-100"
)</f>
        <v>35-50</v>
      </c>
      <c r="AK1921" t="str" cm="1">
        <f t="array" ref="AK1921">_xlfn.IFS(
G1921&lt;6, "&lt;6",
AND(G1921&gt;=6, G1921&lt;12), "6-12",
AND(G1921&gt;=12, G1921&lt;18), "12-18",  AND(G1921&gt;=18, G1921&lt;24), "18-24", G1921&gt;=24, "24-36")</f>
        <v>12-18</v>
      </c>
    </row>
    <row r="1922" spans="1:37" x14ac:dyDescent="0.3">
      <c r="A1922" t="s">
        <v>2022</v>
      </c>
      <c r="B1922" t="s">
        <v>44</v>
      </c>
      <c r="C1922">
        <v>59</v>
      </c>
      <c r="D1922" t="s">
        <v>34</v>
      </c>
      <c r="E1922" t="s">
        <v>76</v>
      </c>
      <c r="F1922">
        <v>15</v>
      </c>
      <c r="G1922">
        <v>34</v>
      </c>
      <c r="H1922" t="s">
        <v>49</v>
      </c>
      <c r="I1922" t="s">
        <v>37</v>
      </c>
      <c r="J1922" t="s">
        <v>34</v>
      </c>
      <c r="K1922" t="s">
        <v>34</v>
      </c>
      <c r="L1922" t="s">
        <v>34</v>
      </c>
      <c r="M1922" t="s">
        <v>34</v>
      </c>
      <c r="N1922" t="s">
        <v>34</v>
      </c>
      <c r="O1922" t="s">
        <v>34</v>
      </c>
      <c r="P1922" t="s">
        <v>34</v>
      </c>
      <c r="Q1922" t="s">
        <v>34</v>
      </c>
      <c r="R1922" t="s">
        <v>34</v>
      </c>
      <c r="S1922" t="s">
        <v>34</v>
      </c>
      <c r="T1922" t="s">
        <v>34</v>
      </c>
      <c r="U1922" t="s">
        <v>46</v>
      </c>
      <c r="V1922" t="s">
        <v>34</v>
      </c>
      <c r="W1922" t="s">
        <v>143</v>
      </c>
      <c r="X1922">
        <v>20.65</v>
      </c>
      <c r="Y1922">
        <v>38.700000000000003</v>
      </c>
      <c r="Z1922">
        <v>0</v>
      </c>
      <c r="AA1922">
        <v>0</v>
      </c>
      <c r="AB1922">
        <v>49.42</v>
      </c>
      <c r="AC1922">
        <v>88.12</v>
      </c>
      <c r="AD1922" t="s">
        <v>52</v>
      </c>
      <c r="AE1922" t="s">
        <v>104</v>
      </c>
      <c r="AF1922" t="s">
        <v>150</v>
      </c>
      <c r="AG1922">
        <f t="shared" si="58"/>
        <v>1</v>
      </c>
      <c r="AH1922" t="str" cm="1">
        <f t="array" ref="AH1922">_xlfn.IFS(
X1922&lt;=20, "&lt;20",
AND(X1922&gt;=20, X1922&lt;50), "20-50",
AND(X1922&gt;=50, X1922&lt;100), "50-100",
X1922&gt;=100, "&gt;100"
)</f>
        <v>20-50</v>
      </c>
      <c r="AI1922">
        <f t="shared" si="59"/>
        <v>0</v>
      </c>
      <c r="AJ1922" t="str" cm="1">
        <f t="array" ref="AJ1922">_xlfn.IFS(
C1922&lt;=20, "&lt;20",
AND(C1922&gt;=20, C1922&lt;35), "20-35",
AND(C1922&gt;=35, C1922&lt;50), "35-50",
C1922&gt;=50, "50-100"
)</f>
        <v>50-100</v>
      </c>
      <c r="AK1922" t="str" cm="1">
        <f t="array" ref="AK1922">_xlfn.IFS(
G1922&lt;6, "&lt;6",
AND(G1922&gt;=6, G1922&lt;12), "6-12",
AND(G1922&gt;=12, G1922&lt;18), "12-18",  AND(G1922&gt;=18, G1922&lt;24), "18-24", G1922&gt;=24, "24-36")</f>
        <v>24-36</v>
      </c>
    </row>
    <row r="1923" spans="1:37" x14ac:dyDescent="0.3">
      <c r="A1923" t="s">
        <v>2023</v>
      </c>
      <c r="B1923" t="s">
        <v>33</v>
      </c>
      <c r="C1923">
        <v>73</v>
      </c>
      <c r="D1923" t="s">
        <v>34</v>
      </c>
      <c r="E1923" t="s">
        <v>124</v>
      </c>
      <c r="F1923">
        <v>13</v>
      </c>
      <c r="G1923">
        <v>2</v>
      </c>
      <c r="H1923" t="s">
        <v>110</v>
      </c>
      <c r="I1923" t="s">
        <v>37</v>
      </c>
      <c r="J1923" t="s">
        <v>34</v>
      </c>
      <c r="K1923" t="s">
        <v>37</v>
      </c>
      <c r="L1923" t="s">
        <v>38</v>
      </c>
      <c r="M1923" t="s">
        <v>34</v>
      </c>
      <c r="N1923" t="s">
        <v>34</v>
      </c>
      <c r="O1923" t="s">
        <v>37</v>
      </c>
      <c r="P1923" t="s">
        <v>34</v>
      </c>
      <c r="Q1923" t="s">
        <v>37</v>
      </c>
      <c r="R1923" t="s">
        <v>37</v>
      </c>
      <c r="S1923" t="s">
        <v>37</v>
      </c>
      <c r="T1923" t="s">
        <v>37</v>
      </c>
      <c r="U1923" t="s">
        <v>46</v>
      </c>
      <c r="V1923" t="s">
        <v>37</v>
      </c>
      <c r="W1923" t="s">
        <v>51</v>
      </c>
      <c r="X1923">
        <v>93.15</v>
      </c>
      <c r="Y1923">
        <v>2231.0500000000002</v>
      </c>
      <c r="Z1923">
        <v>0</v>
      </c>
      <c r="AA1923">
        <v>0</v>
      </c>
      <c r="AB1923">
        <v>386.4</v>
      </c>
      <c r="AC1923">
        <v>2617.4499999999998</v>
      </c>
      <c r="AD1923" t="s">
        <v>52</v>
      </c>
      <c r="AE1923" t="s">
        <v>53</v>
      </c>
      <c r="AF1923" t="s">
        <v>91</v>
      </c>
      <c r="AG1923">
        <f t="shared" ref="AG1923:AG1986" si="60">IF(AD1923="Churned", 1,0)</f>
        <v>1</v>
      </c>
      <c r="AH1923" t="str" cm="1">
        <f t="array" ref="AH1923">_xlfn.IFS(
X1923&lt;=20, "&lt;20",
AND(X1923&gt;=20, X1923&lt;50), "20-50",
AND(X1923&gt;=50, X1923&lt;100), "50-100",
X1923&gt;=100, "&gt;100"
)</f>
        <v>50-100</v>
      </c>
      <c r="AI1923">
        <f t="shared" ref="AI1923:AI1986" si="61">IF(AD1923="Joined", 1, 0)</f>
        <v>0</v>
      </c>
      <c r="AJ1923" t="str" cm="1">
        <f t="array" ref="AJ1923">_xlfn.IFS(
C1923&lt;=20, "&lt;20",
AND(C1923&gt;=20, C1923&lt;35), "20-35",
AND(C1923&gt;=35, C1923&lt;50), "35-50",
C1923&gt;=50, "50-100"
)</f>
        <v>50-100</v>
      </c>
      <c r="AK1923" t="str" cm="1">
        <f t="array" ref="AK1923">_xlfn.IFS(
G1923&lt;6, "&lt;6",
AND(G1923&gt;=6, G1923&lt;12), "6-12",
AND(G1923&gt;=12, G1923&lt;18), "12-18",  AND(G1923&gt;=18, G1923&lt;24), "18-24", G1923&gt;=24, "24-36")</f>
        <v>&lt;6</v>
      </c>
    </row>
    <row r="1924" spans="1:37" x14ac:dyDescent="0.3">
      <c r="A1924" t="s">
        <v>2024</v>
      </c>
      <c r="B1924" t="s">
        <v>33</v>
      </c>
      <c r="C1924">
        <v>43</v>
      </c>
      <c r="D1924" t="s">
        <v>37</v>
      </c>
      <c r="E1924" t="s">
        <v>124</v>
      </c>
      <c r="F1924">
        <v>2</v>
      </c>
      <c r="G1924">
        <v>10</v>
      </c>
      <c r="H1924" t="s">
        <v>70</v>
      </c>
      <c r="I1924" t="s">
        <v>37</v>
      </c>
      <c r="J1924" t="s">
        <v>37</v>
      </c>
      <c r="K1924" t="s">
        <v>37</v>
      </c>
      <c r="L1924" t="s">
        <v>50</v>
      </c>
      <c r="M1924" t="s">
        <v>34</v>
      </c>
      <c r="N1924" t="s">
        <v>34</v>
      </c>
      <c r="O1924" t="s">
        <v>34</v>
      </c>
      <c r="P1924" t="s">
        <v>34</v>
      </c>
      <c r="Q1924" t="s">
        <v>34</v>
      </c>
      <c r="R1924" t="s">
        <v>34</v>
      </c>
      <c r="S1924" t="s">
        <v>34</v>
      </c>
      <c r="T1924" t="s">
        <v>37</v>
      </c>
      <c r="U1924" t="s">
        <v>46</v>
      </c>
      <c r="V1924" t="s">
        <v>37</v>
      </c>
      <c r="W1924" t="s">
        <v>40</v>
      </c>
      <c r="X1924">
        <v>75.349999999999994</v>
      </c>
      <c r="Y1924">
        <v>3161.4</v>
      </c>
      <c r="Z1924">
        <v>0</v>
      </c>
      <c r="AA1924">
        <v>0</v>
      </c>
      <c r="AB1924">
        <v>845.38</v>
      </c>
      <c r="AC1924">
        <v>4006.78</v>
      </c>
      <c r="AD1924" t="s">
        <v>41</v>
      </c>
      <c r="AE1924" t="s">
        <v>42</v>
      </c>
      <c r="AF1924" t="s">
        <v>42</v>
      </c>
      <c r="AG1924">
        <f t="shared" si="60"/>
        <v>0</v>
      </c>
      <c r="AH1924" t="str" cm="1">
        <f t="array" ref="AH1924">_xlfn.IFS(
X1924&lt;=20, "&lt;20",
AND(X1924&gt;=20, X1924&lt;50), "20-50",
AND(X1924&gt;=50, X1924&lt;100), "50-100",
X1924&gt;=100, "&gt;100"
)</f>
        <v>50-100</v>
      </c>
      <c r="AI1924">
        <f t="shared" si="61"/>
        <v>0</v>
      </c>
      <c r="AJ1924" t="str" cm="1">
        <f t="array" ref="AJ1924">_xlfn.IFS(
C1924&lt;=20, "&lt;20",
AND(C1924&gt;=20, C1924&lt;35), "20-35",
AND(C1924&gt;=35, C1924&lt;50), "35-50",
C1924&gt;=50, "50-100"
)</f>
        <v>35-50</v>
      </c>
      <c r="AK1924" t="str" cm="1">
        <f t="array" ref="AK1924">_xlfn.IFS(
G1924&lt;6, "&lt;6",
AND(G1924&gt;=6, G1924&lt;12), "6-12",
AND(G1924&gt;=12, G1924&lt;18), "12-18",  AND(G1924&gt;=18, G1924&lt;24), "18-24", G1924&gt;=24, "24-36")</f>
        <v>6-12</v>
      </c>
    </row>
    <row r="1925" spans="1:37" x14ac:dyDescent="0.3">
      <c r="A1925" t="s">
        <v>2025</v>
      </c>
      <c r="B1925" t="s">
        <v>44</v>
      </c>
      <c r="C1925">
        <v>32</v>
      </c>
      <c r="D1925" t="s">
        <v>34</v>
      </c>
      <c r="E1925" t="s">
        <v>74</v>
      </c>
      <c r="F1925">
        <v>9</v>
      </c>
      <c r="G1925">
        <v>1</v>
      </c>
      <c r="H1925" t="s">
        <v>49</v>
      </c>
      <c r="I1925" t="s">
        <v>37</v>
      </c>
      <c r="J1925" t="s">
        <v>34</v>
      </c>
      <c r="K1925" t="s">
        <v>37</v>
      </c>
      <c r="L1925" t="s">
        <v>38</v>
      </c>
      <c r="M1925" t="s">
        <v>34</v>
      </c>
      <c r="N1925" t="s">
        <v>34</v>
      </c>
      <c r="O1925" t="s">
        <v>34</v>
      </c>
      <c r="P1925" t="s">
        <v>34</v>
      </c>
      <c r="Q1925" t="s">
        <v>34</v>
      </c>
      <c r="R1925" t="s">
        <v>34</v>
      </c>
      <c r="S1925" t="s">
        <v>37</v>
      </c>
      <c r="T1925" t="s">
        <v>34</v>
      </c>
      <c r="U1925" t="s">
        <v>46</v>
      </c>
      <c r="V1925" t="s">
        <v>34</v>
      </c>
      <c r="W1925" t="s">
        <v>51</v>
      </c>
      <c r="X1925">
        <v>46.05</v>
      </c>
      <c r="Y1925">
        <v>80.349999999999994</v>
      </c>
      <c r="Z1925">
        <v>0</v>
      </c>
      <c r="AA1925">
        <v>10</v>
      </c>
      <c r="AB1925">
        <v>59.38</v>
      </c>
      <c r="AC1925">
        <v>149.72999999999999</v>
      </c>
      <c r="AD1925" t="s">
        <v>52</v>
      </c>
      <c r="AE1925" t="s">
        <v>104</v>
      </c>
      <c r="AF1925" t="s">
        <v>105</v>
      </c>
      <c r="AG1925">
        <f t="shared" si="60"/>
        <v>1</v>
      </c>
      <c r="AH1925" t="str" cm="1">
        <f t="array" ref="AH1925">_xlfn.IFS(
X1925&lt;=20, "&lt;20",
AND(X1925&gt;=20, X1925&lt;50), "20-50",
AND(X1925&gt;=50, X1925&lt;100), "50-100",
X1925&gt;=100, "&gt;100"
)</f>
        <v>20-50</v>
      </c>
      <c r="AI1925">
        <f t="shared" si="61"/>
        <v>0</v>
      </c>
      <c r="AJ1925" t="str" cm="1">
        <f t="array" ref="AJ1925">_xlfn.IFS(
C1925&lt;=20, "&lt;20",
AND(C1925&gt;=20, C1925&lt;35), "20-35",
AND(C1925&gt;=35, C1925&lt;50), "35-50",
C1925&gt;=50, "50-100"
)</f>
        <v>20-35</v>
      </c>
      <c r="AK1925" t="str" cm="1">
        <f t="array" ref="AK1925">_xlfn.IFS(
G1925&lt;6, "&lt;6",
AND(G1925&gt;=6, G1925&lt;12), "6-12",
AND(G1925&gt;=12, G1925&lt;18), "12-18",  AND(G1925&gt;=18, G1925&lt;24), "18-24", G1925&gt;=24, "24-36")</f>
        <v>&lt;6</v>
      </c>
    </row>
    <row r="1926" spans="1:37" x14ac:dyDescent="0.3">
      <c r="A1926" t="s">
        <v>2026</v>
      </c>
      <c r="B1926" t="s">
        <v>33</v>
      </c>
      <c r="C1926">
        <v>25</v>
      </c>
      <c r="D1926" t="s">
        <v>37</v>
      </c>
      <c r="E1926" t="s">
        <v>124</v>
      </c>
      <c r="F1926">
        <v>8</v>
      </c>
      <c r="G1926">
        <v>18</v>
      </c>
      <c r="H1926" t="s">
        <v>110</v>
      </c>
      <c r="I1926" t="s">
        <v>37</v>
      </c>
      <c r="J1926" t="s">
        <v>34</v>
      </c>
      <c r="K1926" t="s">
        <v>37</v>
      </c>
      <c r="L1926" t="s">
        <v>38</v>
      </c>
      <c r="M1926" t="s">
        <v>34</v>
      </c>
      <c r="N1926" t="s">
        <v>37</v>
      </c>
      <c r="O1926" t="s">
        <v>34</v>
      </c>
      <c r="P1926" t="s">
        <v>34</v>
      </c>
      <c r="Q1926" t="s">
        <v>34</v>
      </c>
      <c r="R1926" t="s">
        <v>34</v>
      </c>
      <c r="S1926" t="s">
        <v>34</v>
      </c>
      <c r="T1926" t="s">
        <v>37</v>
      </c>
      <c r="U1926" t="s">
        <v>46</v>
      </c>
      <c r="V1926" t="s">
        <v>37</v>
      </c>
      <c r="W1926" t="s">
        <v>143</v>
      </c>
      <c r="X1926">
        <v>49.7</v>
      </c>
      <c r="Y1926">
        <v>1218.25</v>
      </c>
      <c r="Z1926">
        <v>0</v>
      </c>
      <c r="AA1926">
        <v>0</v>
      </c>
      <c r="AB1926">
        <v>89.28</v>
      </c>
      <c r="AC1926">
        <v>1307.53</v>
      </c>
      <c r="AD1926" t="s">
        <v>41</v>
      </c>
      <c r="AE1926" t="s">
        <v>42</v>
      </c>
      <c r="AF1926" t="s">
        <v>42</v>
      </c>
      <c r="AG1926">
        <f t="shared" si="60"/>
        <v>0</v>
      </c>
      <c r="AH1926" t="str" cm="1">
        <f t="array" ref="AH1926">_xlfn.IFS(
X1926&lt;=20, "&lt;20",
AND(X1926&gt;=20, X1926&lt;50), "20-50",
AND(X1926&gt;=50, X1926&lt;100), "50-100",
X1926&gt;=100, "&gt;100"
)</f>
        <v>20-50</v>
      </c>
      <c r="AI1926">
        <f t="shared" si="61"/>
        <v>0</v>
      </c>
      <c r="AJ1926" t="str" cm="1">
        <f t="array" ref="AJ1926">_xlfn.IFS(
C1926&lt;=20, "&lt;20",
AND(C1926&gt;=20, C1926&lt;35), "20-35",
AND(C1926&gt;=35, C1926&lt;50), "35-50",
C1926&gt;=50, "50-100"
)</f>
        <v>20-35</v>
      </c>
      <c r="AK1926" t="str" cm="1">
        <f t="array" ref="AK1926">_xlfn.IFS(
G1926&lt;6, "&lt;6",
AND(G1926&gt;=6, G1926&lt;12), "6-12",
AND(G1926&gt;=12, G1926&lt;18), "12-18",  AND(G1926&gt;=18, G1926&lt;24), "18-24", G1926&gt;=24, "24-36")</f>
        <v>18-24</v>
      </c>
    </row>
    <row r="1927" spans="1:37" x14ac:dyDescent="0.3">
      <c r="A1927" t="s">
        <v>2027</v>
      </c>
      <c r="B1927" t="s">
        <v>44</v>
      </c>
      <c r="C1927">
        <v>83</v>
      </c>
      <c r="D1927" t="s">
        <v>34</v>
      </c>
      <c r="E1927" t="s">
        <v>56</v>
      </c>
      <c r="F1927">
        <v>14</v>
      </c>
      <c r="G1927">
        <v>5</v>
      </c>
      <c r="H1927" t="s">
        <v>36</v>
      </c>
      <c r="I1927" t="s">
        <v>37</v>
      </c>
      <c r="J1927" t="s">
        <v>37</v>
      </c>
      <c r="K1927" t="s">
        <v>37</v>
      </c>
      <c r="L1927" t="s">
        <v>50</v>
      </c>
      <c r="M1927" t="s">
        <v>34</v>
      </c>
      <c r="N1927" t="s">
        <v>34</v>
      </c>
      <c r="O1927" t="s">
        <v>37</v>
      </c>
      <c r="P1927" t="s">
        <v>34</v>
      </c>
      <c r="Q1927" t="s">
        <v>37</v>
      </c>
      <c r="R1927" t="s">
        <v>37</v>
      </c>
      <c r="S1927" t="s">
        <v>34</v>
      </c>
      <c r="T1927" t="s">
        <v>37</v>
      </c>
      <c r="U1927" t="s">
        <v>46</v>
      </c>
      <c r="V1927" t="s">
        <v>37</v>
      </c>
      <c r="W1927" t="s">
        <v>51</v>
      </c>
      <c r="X1927">
        <v>99.8</v>
      </c>
      <c r="Y1927">
        <v>4259.3</v>
      </c>
      <c r="Z1927">
        <v>8.8800000000000008</v>
      </c>
      <c r="AA1927">
        <v>0</v>
      </c>
      <c r="AB1927">
        <v>924.96</v>
      </c>
      <c r="AC1927">
        <v>5175.38</v>
      </c>
      <c r="AD1927" t="s">
        <v>52</v>
      </c>
      <c r="AE1927" t="s">
        <v>58</v>
      </c>
      <c r="AF1927" t="s">
        <v>59</v>
      </c>
      <c r="AG1927">
        <f t="shared" si="60"/>
        <v>1</v>
      </c>
      <c r="AH1927" t="str" cm="1">
        <f t="array" ref="AH1927">_xlfn.IFS(
X1927&lt;=20, "&lt;20",
AND(X1927&gt;=20, X1927&lt;50), "20-50",
AND(X1927&gt;=50, X1927&lt;100), "50-100",
X1927&gt;=100, "&gt;100"
)</f>
        <v>50-100</v>
      </c>
      <c r="AI1927">
        <f t="shared" si="61"/>
        <v>0</v>
      </c>
      <c r="AJ1927" t="str" cm="1">
        <f t="array" ref="AJ1927">_xlfn.IFS(
C1927&lt;=20, "&lt;20",
AND(C1927&gt;=20, C1927&lt;35), "20-35",
AND(C1927&gt;=35, C1927&lt;50), "35-50",
C1927&gt;=50, "50-100"
)</f>
        <v>50-100</v>
      </c>
      <c r="AK1927" t="str" cm="1">
        <f t="array" ref="AK1927">_xlfn.IFS(
G1927&lt;6, "&lt;6",
AND(G1927&gt;=6, G1927&lt;12), "6-12",
AND(G1927&gt;=12, G1927&lt;18), "12-18",  AND(G1927&gt;=18, G1927&lt;24), "18-24", G1927&gt;=24, "24-36")</f>
        <v>&lt;6</v>
      </c>
    </row>
    <row r="1928" spans="1:37" x14ac:dyDescent="0.3">
      <c r="A1928" t="s">
        <v>2028</v>
      </c>
      <c r="B1928" t="s">
        <v>44</v>
      </c>
      <c r="C1928">
        <v>53</v>
      </c>
      <c r="D1928" t="s">
        <v>34</v>
      </c>
      <c r="E1928" t="s">
        <v>130</v>
      </c>
      <c r="F1928">
        <v>15</v>
      </c>
      <c r="G1928">
        <v>3</v>
      </c>
      <c r="H1928" t="s">
        <v>36</v>
      </c>
      <c r="I1928" t="s">
        <v>37</v>
      </c>
      <c r="J1928" t="s">
        <v>37</v>
      </c>
      <c r="K1928" t="s">
        <v>37</v>
      </c>
      <c r="L1928" t="s">
        <v>50</v>
      </c>
      <c r="M1928" t="s">
        <v>34</v>
      </c>
      <c r="N1928" t="s">
        <v>34</v>
      </c>
      <c r="O1928" t="s">
        <v>37</v>
      </c>
      <c r="P1928" t="s">
        <v>34</v>
      </c>
      <c r="Q1928" t="s">
        <v>34</v>
      </c>
      <c r="R1928" t="s">
        <v>37</v>
      </c>
      <c r="S1928" t="s">
        <v>37</v>
      </c>
      <c r="T1928" t="s">
        <v>37</v>
      </c>
      <c r="U1928" t="s">
        <v>46</v>
      </c>
      <c r="V1928" t="s">
        <v>37</v>
      </c>
      <c r="W1928" t="s">
        <v>51</v>
      </c>
      <c r="X1928">
        <v>87.25</v>
      </c>
      <c r="Y1928">
        <v>1258.5999999999999</v>
      </c>
      <c r="Z1928">
        <v>0</v>
      </c>
      <c r="AA1928">
        <v>0</v>
      </c>
      <c r="AB1928">
        <v>408.52</v>
      </c>
      <c r="AC1928">
        <v>1667.12</v>
      </c>
      <c r="AD1928" t="s">
        <v>52</v>
      </c>
      <c r="AE1928" t="s">
        <v>53</v>
      </c>
      <c r="AF1928" t="s">
        <v>91</v>
      </c>
      <c r="AG1928">
        <f t="shared" si="60"/>
        <v>1</v>
      </c>
      <c r="AH1928" t="str" cm="1">
        <f t="array" ref="AH1928">_xlfn.IFS(
X1928&lt;=20, "&lt;20",
AND(X1928&gt;=20, X1928&lt;50), "20-50",
AND(X1928&gt;=50, X1928&lt;100), "50-100",
X1928&gt;=100, "&gt;100"
)</f>
        <v>50-100</v>
      </c>
      <c r="AI1928">
        <f t="shared" si="61"/>
        <v>0</v>
      </c>
      <c r="AJ1928" t="str" cm="1">
        <f t="array" ref="AJ1928">_xlfn.IFS(
C1928&lt;=20, "&lt;20",
AND(C1928&gt;=20, C1928&lt;35), "20-35",
AND(C1928&gt;=35, C1928&lt;50), "35-50",
C1928&gt;=50, "50-100"
)</f>
        <v>50-100</v>
      </c>
      <c r="AK1928" t="str" cm="1">
        <f t="array" ref="AK1928">_xlfn.IFS(
G1928&lt;6, "&lt;6",
AND(G1928&gt;=6, G1928&lt;12), "6-12",
AND(G1928&gt;=12, G1928&lt;18), "12-18",  AND(G1928&gt;=18, G1928&lt;24), "18-24", G1928&gt;=24, "24-36")</f>
        <v>&lt;6</v>
      </c>
    </row>
    <row r="1929" spans="1:37" x14ac:dyDescent="0.3">
      <c r="A1929" t="s">
        <v>2029</v>
      </c>
      <c r="B1929" t="s">
        <v>44</v>
      </c>
      <c r="C1929">
        <v>58</v>
      </c>
      <c r="D1929" t="s">
        <v>34</v>
      </c>
      <c r="E1929" t="s">
        <v>74</v>
      </c>
      <c r="F1929">
        <v>4</v>
      </c>
      <c r="G1929">
        <v>35</v>
      </c>
      <c r="H1929" t="s">
        <v>36</v>
      </c>
      <c r="I1929" t="s">
        <v>37</v>
      </c>
      <c r="J1929" t="s">
        <v>34</v>
      </c>
      <c r="K1929" t="s">
        <v>37</v>
      </c>
      <c r="L1929" t="s">
        <v>72</v>
      </c>
      <c r="M1929" t="s">
        <v>34</v>
      </c>
      <c r="N1929" t="s">
        <v>37</v>
      </c>
      <c r="O1929" t="s">
        <v>37</v>
      </c>
      <c r="P1929" t="s">
        <v>37</v>
      </c>
      <c r="Q1929" t="s">
        <v>34</v>
      </c>
      <c r="R1929" t="s">
        <v>37</v>
      </c>
      <c r="S1929" t="s">
        <v>37</v>
      </c>
      <c r="T1929" t="s">
        <v>37</v>
      </c>
      <c r="U1929" t="s">
        <v>67</v>
      </c>
      <c r="V1929" t="s">
        <v>37</v>
      </c>
      <c r="W1929" t="s">
        <v>40</v>
      </c>
      <c r="X1929">
        <v>68.3</v>
      </c>
      <c r="Y1929">
        <v>4378.8</v>
      </c>
      <c r="Z1929">
        <v>0</v>
      </c>
      <c r="AA1929">
        <v>0</v>
      </c>
      <c r="AB1929">
        <v>1490.56</v>
      </c>
      <c r="AC1929">
        <v>5869.36</v>
      </c>
      <c r="AD1929" t="s">
        <v>41</v>
      </c>
      <c r="AE1929" t="s">
        <v>42</v>
      </c>
      <c r="AF1929" t="s">
        <v>42</v>
      </c>
      <c r="AG1929">
        <f t="shared" si="60"/>
        <v>0</v>
      </c>
      <c r="AH1929" t="str" cm="1">
        <f t="array" ref="AH1929">_xlfn.IFS(
X1929&lt;=20, "&lt;20",
AND(X1929&gt;=20, X1929&lt;50), "20-50",
AND(X1929&gt;=50, X1929&lt;100), "50-100",
X1929&gt;=100, "&gt;100"
)</f>
        <v>50-100</v>
      </c>
      <c r="AI1929">
        <f t="shared" si="61"/>
        <v>0</v>
      </c>
      <c r="AJ1929" t="str" cm="1">
        <f t="array" ref="AJ1929">_xlfn.IFS(
C1929&lt;=20, "&lt;20",
AND(C1929&gt;=20, C1929&lt;35), "20-35",
AND(C1929&gt;=35, C1929&lt;50), "35-50",
C1929&gt;=50, "50-100"
)</f>
        <v>50-100</v>
      </c>
      <c r="AK1929" t="str" cm="1">
        <f t="array" ref="AK1929">_xlfn.IFS(
G1929&lt;6, "&lt;6",
AND(G1929&gt;=6, G1929&lt;12), "6-12",
AND(G1929&gt;=12, G1929&lt;18), "12-18",  AND(G1929&gt;=18, G1929&lt;24), "18-24", G1929&gt;=24, "24-36")</f>
        <v>24-36</v>
      </c>
    </row>
    <row r="1930" spans="1:37" x14ac:dyDescent="0.3">
      <c r="A1930" t="s">
        <v>2030</v>
      </c>
      <c r="B1930" t="s">
        <v>44</v>
      </c>
      <c r="C1930">
        <v>34</v>
      </c>
      <c r="D1930" t="s">
        <v>34</v>
      </c>
      <c r="E1930" t="s">
        <v>335</v>
      </c>
      <c r="F1930">
        <v>14</v>
      </c>
      <c r="G1930">
        <v>24</v>
      </c>
      <c r="H1930" t="s">
        <v>66</v>
      </c>
      <c r="I1930" t="s">
        <v>37</v>
      </c>
      <c r="J1930" t="s">
        <v>34</v>
      </c>
      <c r="K1930" t="s">
        <v>34</v>
      </c>
      <c r="L1930" t="s">
        <v>34</v>
      </c>
      <c r="M1930" t="s">
        <v>34</v>
      </c>
      <c r="N1930" t="s">
        <v>34</v>
      </c>
      <c r="O1930" t="s">
        <v>34</v>
      </c>
      <c r="P1930" t="s">
        <v>34</v>
      </c>
      <c r="Q1930" t="s">
        <v>34</v>
      </c>
      <c r="R1930" t="s">
        <v>34</v>
      </c>
      <c r="S1930" t="s">
        <v>34</v>
      </c>
      <c r="T1930" t="s">
        <v>34</v>
      </c>
      <c r="U1930" t="s">
        <v>67</v>
      </c>
      <c r="V1930" t="s">
        <v>34</v>
      </c>
      <c r="W1930" t="s">
        <v>40</v>
      </c>
      <c r="X1930">
        <v>19.399999999999999</v>
      </c>
      <c r="Y1930">
        <v>1363.25</v>
      </c>
      <c r="Z1930">
        <v>0</v>
      </c>
      <c r="AA1930">
        <v>0</v>
      </c>
      <c r="AB1930">
        <v>3564</v>
      </c>
      <c r="AC1930">
        <v>4927.25</v>
      </c>
      <c r="AD1930" t="s">
        <v>41</v>
      </c>
      <c r="AE1930" t="s">
        <v>42</v>
      </c>
      <c r="AF1930" t="s">
        <v>42</v>
      </c>
      <c r="AG1930">
        <f t="shared" si="60"/>
        <v>0</v>
      </c>
      <c r="AH1930" t="str" cm="1">
        <f t="array" ref="AH1930">_xlfn.IFS(
X1930&lt;=20, "&lt;20",
AND(X1930&gt;=20, X1930&lt;50), "20-50",
AND(X1930&gt;=50, X1930&lt;100), "50-100",
X1930&gt;=100, "&gt;100"
)</f>
        <v>&lt;20</v>
      </c>
      <c r="AI1930">
        <f t="shared" si="61"/>
        <v>0</v>
      </c>
      <c r="AJ1930" t="str" cm="1">
        <f t="array" ref="AJ1930">_xlfn.IFS(
C1930&lt;=20, "&lt;20",
AND(C1930&gt;=20, C1930&lt;35), "20-35",
AND(C1930&gt;=35, C1930&lt;50), "35-50",
C1930&gt;=50, "50-100"
)</f>
        <v>20-35</v>
      </c>
      <c r="AK1930" t="str" cm="1">
        <f t="array" ref="AK1930">_xlfn.IFS(
G1930&lt;6, "&lt;6",
AND(G1930&gt;=6, G1930&lt;12), "6-12",
AND(G1930&gt;=12, G1930&lt;18), "12-18",  AND(G1930&gt;=18, G1930&lt;24), "18-24", G1930&gt;=24, "24-36")</f>
        <v>24-36</v>
      </c>
    </row>
    <row r="1931" spans="1:37" x14ac:dyDescent="0.3">
      <c r="A1931" t="s">
        <v>2031</v>
      </c>
      <c r="B1931" t="s">
        <v>44</v>
      </c>
      <c r="C1931">
        <v>34</v>
      </c>
      <c r="D1931" t="s">
        <v>37</v>
      </c>
      <c r="E1931" t="s">
        <v>35</v>
      </c>
      <c r="F1931">
        <v>9</v>
      </c>
      <c r="G1931">
        <v>10</v>
      </c>
      <c r="H1931" t="s">
        <v>36</v>
      </c>
      <c r="I1931" t="s">
        <v>37</v>
      </c>
      <c r="J1931" t="s">
        <v>34</v>
      </c>
      <c r="K1931" t="s">
        <v>37</v>
      </c>
      <c r="L1931" t="s">
        <v>38</v>
      </c>
      <c r="M1931" t="s">
        <v>34</v>
      </c>
      <c r="N1931" t="s">
        <v>37</v>
      </c>
      <c r="O1931" t="s">
        <v>34</v>
      </c>
      <c r="P1931" t="s">
        <v>37</v>
      </c>
      <c r="Q1931" t="s">
        <v>34</v>
      </c>
      <c r="R1931" t="s">
        <v>34</v>
      </c>
      <c r="S1931" t="s">
        <v>34</v>
      </c>
      <c r="T1931" t="s">
        <v>37</v>
      </c>
      <c r="U1931" t="s">
        <v>46</v>
      </c>
      <c r="V1931" t="s">
        <v>37</v>
      </c>
      <c r="W1931" t="s">
        <v>143</v>
      </c>
      <c r="X1931">
        <v>56.15</v>
      </c>
      <c r="Y1931">
        <v>1439.35</v>
      </c>
      <c r="Z1931">
        <v>0</v>
      </c>
      <c r="AA1931">
        <v>0</v>
      </c>
      <c r="AB1931">
        <v>35.369999999999997</v>
      </c>
      <c r="AC1931">
        <v>1474.72</v>
      </c>
      <c r="AD1931" t="s">
        <v>41</v>
      </c>
      <c r="AE1931" t="s">
        <v>42</v>
      </c>
      <c r="AF1931" t="s">
        <v>42</v>
      </c>
      <c r="AG1931">
        <f t="shared" si="60"/>
        <v>0</v>
      </c>
      <c r="AH1931" t="str" cm="1">
        <f t="array" ref="AH1931">_xlfn.IFS(
X1931&lt;=20, "&lt;20",
AND(X1931&gt;=20, X1931&lt;50), "20-50",
AND(X1931&gt;=50, X1931&lt;100), "50-100",
X1931&gt;=100, "&gt;100"
)</f>
        <v>50-100</v>
      </c>
      <c r="AI1931">
        <f t="shared" si="61"/>
        <v>0</v>
      </c>
      <c r="AJ1931" t="str" cm="1">
        <f t="array" ref="AJ1931">_xlfn.IFS(
C1931&lt;=20, "&lt;20",
AND(C1931&gt;=20, C1931&lt;35), "20-35",
AND(C1931&gt;=35, C1931&lt;50), "35-50",
C1931&gt;=50, "50-100"
)</f>
        <v>20-35</v>
      </c>
      <c r="AK1931" t="str" cm="1">
        <f t="array" ref="AK1931">_xlfn.IFS(
G1931&lt;6, "&lt;6",
AND(G1931&gt;=6, G1931&lt;12), "6-12",
AND(G1931&gt;=12, G1931&lt;18), "12-18",  AND(G1931&gt;=18, G1931&lt;24), "18-24", G1931&gt;=24, "24-36")</f>
        <v>6-12</v>
      </c>
    </row>
    <row r="1932" spans="1:37" x14ac:dyDescent="0.3">
      <c r="A1932" t="s">
        <v>2032</v>
      </c>
      <c r="B1932" t="s">
        <v>33</v>
      </c>
      <c r="C1932">
        <v>81</v>
      </c>
      <c r="D1932" t="s">
        <v>37</v>
      </c>
      <c r="E1932" t="s">
        <v>74</v>
      </c>
      <c r="F1932">
        <v>11</v>
      </c>
      <c r="G1932">
        <v>21</v>
      </c>
      <c r="H1932" t="s">
        <v>36</v>
      </c>
      <c r="I1932" t="s">
        <v>37</v>
      </c>
      <c r="J1932" t="s">
        <v>34</v>
      </c>
      <c r="K1932" t="s">
        <v>37</v>
      </c>
      <c r="L1932" t="s">
        <v>72</v>
      </c>
      <c r="M1932" t="s">
        <v>34</v>
      </c>
      <c r="N1932" t="s">
        <v>34</v>
      </c>
      <c r="O1932" t="s">
        <v>37</v>
      </c>
      <c r="P1932" t="s">
        <v>37</v>
      </c>
      <c r="Q1932" t="s">
        <v>37</v>
      </c>
      <c r="R1932" t="s">
        <v>37</v>
      </c>
      <c r="S1932" t="s">
        <v>34</v>
      </c>
      <c r="T1932" t="s">
        <v>37</v>
      </c>
      <c r="U1932" t="s">
        <v>39</v>
      </c>
      <c r="V1932" t="s">
        <v>37</v>
      </c>
      <c r="W1932" t="s">
        <v>51</v>
      </c>
      <c r="X1932">
        <v>73</v>
      </c>
      <c r="Y1932">
        <v>2471.25</v>
      </c>
      <c r="Z1932">
        <v>0</v>
      </c>
      <c r="AA1932">
        <v>0</v>
      </c>
      <c r="AB1932">
        <v>106.4</v>
      </c>
      <c r="AC1932">
        <v>2577.65</v>
      </c>
      <c r="AD1932" t="s">
        <v>41</v>
      </c>
      <c r="AE1932" t="s">
        <v>42</v>
      </c>
      <c r="AF1932" t="s">
        <v>42</v>
      </c>
      <c r="AG1932">
        <f t="shared" si="60"/>
        <v>0</v>
      </c>
      <c r="AH1932" t="str" cm="1">
        <f t="array" ref="AH1932">_xlfn.IFS(
X1932&lt;=20, "&lt;20",
AND(X1932&gt;=20, X1932&lt;50), "20-50",
AND(X1932&gt;=50, X1932&lt;100), "50-100",
X1932&gt;=100, "&gt;100"
)</f>
        <v>50-100</v>
      </c>
      <c r="AI1932">
        <f t="shared" si="61"/>
        <v>0</v>
      </c>
      <c r="AJ1932" t="str" cm="1">
        <f t="array" ref="AJ1932">_xlfn.IFS(
C1932&lt;=20, "&lt;20",
AND(C1932&gt;=20, C1932&lt;35), "20-35",
AND(C1932&gt;=35, C1932&lt;50), "35-50",
C1932&gt;=50, "50-100"
)</f>
        <v>50-100</v>
      </c>
      <c r="AK1932" t="str" cm="1">
        <f t="array" ref="AK1932">_xlfn.IFS(
G1932&lt;6, "&lt;6",
AND(G1932&gt;=6, G1932&lt;12), "6-12",
AND(G1932&gt;=12, G1932&lt;18), "12-18",  AND(G1932&gt;=18, G1932&lt;24), "18-24", G1932&gt;=24, "24-36")</f>
        <v>18-24</v>
      </c>
    </row>
    <row r="1933" spans="1:37" x14ac:dyDescent="0.3">
      <c r="A1933" t="s">
        <v>2033</v>
      </c>
      <c r="B1933" t="s">
        <v>44</v>
      </c>
      <c r="C1933">
        <v>18</v>
      </c>
      <c r="D1933" t="s">
        <v>34</v>
      </c>
      <c r="E1933" t="s">
        <v>74</v>
      </c>
      <c r="F1933">
        <v>4</v>
      </c>
      <c r="G1933">
        <v>3</v>
      </c>
      <c r="H1933" t="s">
        <v>36</v>
      </c>
      <c r="I1933" t="s">
        <v>37</v>
      </c>
      <c r="J1933" t="s">
        <v>34</v>
      </c>
      <c r="K1933" t="s">
        <v>37</v>
      </c>
      <c r="L1933" t="s">
        <v>38</v>
      </c>
      <c r="M1933" t="s">
        <v>34</v>
      </c>
      <c r="N1933" t="s">
        <v>34</v>
      </c>
      <c r="O1933" t="s">
        <v>34</v>
      </c>
      <c r="P1933" t="s">
        <v>37</v>
      </c>
      <c r="Q1933" t="s">
        <v>34</v>
      </c>
      <c r="R1933" t="s">
        <v>37</v>
      </c>
      <c r="S1933" t="s">
        <v>37</v>
      </c>
      <c r="T1933" t="s">
        <v>37</v>
      </c>
      <c r="U1933" t="s">
        <v>46</v>
      </c>
      <c r="V1933" t="s">
        <v>37</v>
      </c>
      <c r="W1933" t="s">
        <v>40</v>
      </c>
      <c r="X1933">
        <v>59.55</v>
      </c>
      <c r="Y1933">
        <v>59.55</v>
      </c>
      <c r="Z1933">
        <v>0</v>
      </c>
      <c r="AA1933">
        <v>0</v>
      </c>
      <c r="AB1933">
        <v>41.39</v>
      </c>
      <c r="AC1933">
        <v>100.94</v>
      </c>
      <c r="AD1933" t="s">
        <v>85</v>
      </c>
      <c r="AE1933" t="s">
        <v>42</v>
      </c>
      <c r="AF1933" t="s">
        <v>42</v>
      </c>
      <c r="AG1933">
        <f t="shared" si="60"/>
        <v>0</v>
      </c>
      <c r="AH1933" t="str" cm="1">
        <f t="array" ref="AH1933">_xlfn.IFS(
X1933&lt;=20, "&lt;20",
AND(X1933&gt;=20, X1933&lt;50), "20-50",
AND(X1933&gt;=50, X1933&lt;100), "50-100",
X1933&gt;=100, "&gt;100"
)</f>
        <v>50-100</v>
      </c>
      <c r="AI1933">
        <f t="shared" si="61"/>
        <v>1</v>
      </c>
      <c r="AJ1933" t="str" cm="1">
        <f t="array" ref="AJ1933">_xlfn.IFS(
C1933&lt;=20, "&lt;20",
AND(C1933&gt;=20, C1933&lt;35), "20-35",
AND(C1933&gt;=35, C1933&lt;50), "35-50",
C1933&gt;=50, "50-100"
)</f>
        <v>&lt;20</v>
      </c>
      <c r="AK1933" t="str" cm="1">
        <f t="array" ref="AK1933">_xlfn.IFS(
G1933&lt;6, "&lt;6",
AND(G1933&gt;=6, G1933&lt;12), "6-12",
AND(G1933&gt;=12, G1933&lt;18), "12-18",  AND(G1933&gt;=18, G1933&lt;24), "18-24", G1933&gt;=24, "24-36")</f>
        <v>&lt;6</v>
      </c>
    </row>
    <row r="1934" spans="1:37" x14ac:dyDescent="0.3">
      <c r="A1934" t="s">
        <v>2034</v>
      </c>
      <c r="B1934" t="s">
        <v>44</v>
      </c>
      <c r="C1934">
        <v>65</v>
      </c>
      <c r="D1934" t="s">
        <v>34</v>
      </c>
      <c r="E1934" t="s">
        <v>48</v>
      </c>
      <c r="F1934">
        <v>15</v>
      </c>
      <c r="G1934">
        <v>19</v>
      </c>
      <c r="H1934" t="s">
        <v>49</v>
      </c>
      <c r="I1934" t="s">
        <v>37</v>
      </c>
      <c r="J1934" t="s">
        <v>34</v>
      </c>
      <c r="K1934" t="s">
        <v>37</v>
      </c>
      <c r="L1934" t="s">
        <v>50</v>
      </c>
      <c r="M1934" t="s">
        <v>34</v>
      </c>
      <c r="N1934" t="s">
        <v>34</v>
      </c>
      <c r="O1934" t="s">
        <v>34</v>
      </c>
      <c r="P1934" t="s">
        <v>34</v>
      </c>
      <c r="Q1934" t="s">
        <v>34</v>
      </c>
      <c r="R1934" t="s">
        <v>34</v>
      </c>
      <c r="S1934" t="s">
        <v>34</v>
      </c>
      <c r="T1934" t="s">
        <v>37</v>
      </c>
      <c r="U1934" t="s">
        <v>46</v>
      </c>
      <c r="V1934" t="s">
        <v>34</v>
      </c>
      <c r="W1934" t="s">
        <v>51</v>
      </c>
      <c r="X1934">
        <v>68.650000000000006</v>
      </c>
      <c r="Y1934">
        <v>68.650000000000006</v>
      </c>
      <c r="Z1934">
        <v>0</v>
      </c>
      <c r="AA1934">
        <v>0</v>
      </c>
      <c r="AB1934">
        <v>12.4</v>
      </c>
      <c r="AC1934">
        <v>81.05</v>
      </c>
      <c r="AD1934" t="s">
        <v>52</v>
      </c>
      <c r="AE1934" t="s">
        <v>100</v>
      </c>
      <c r="AF1934" t="s">
        <v>308</v>
      </c>
      <c r="AG1934">
        <f t="shared" si="60"/>
        <v>1</v>
      </c>
      <c r="AH1934" t="str" cm="1">
        <f t="array" ref="AH1934">_xlfn.IFS(
X1934&lt;=20, "&lt;20",
AND(X1934&gt;=20, X1934&lt;50), "20-50",
AND(X1934&gt;=50, X1934&lt;100), "50-100",
X1934&gt;=100, "&gt;100"
)</f>
        <v>50-100</v>
      </c>
      <c r="AI1934">
        <f t="shared" si="61"/>
        <v>0</v>
      </c>
      <c r="AJ1934" t="str" cm="1">
        <f t="array" ref="AJ1934">_xlfn.IFS(
C1934&lt;=20, "&lt;20",
AND(C1934&gt;=20, C1934&lt;35), "20-35",
AND(C1934&gt;=35, C1934&lt;50), "35-50",
C1934&gt;=50, "50-100"
)</f>
        <v>50-100</v>
      </c>
      <c r="AK1934" t="str" cm="1">
        <f t="array" ref="AK1934">_xlfn.IFS(
G1934&lt;6, "&lt;6",
AND(G1934&gt;=6, G1934&lt;12), "6-12",
AND(G1934&gt;=12, G1934&lt;18), "12-18",  AND(G1934&gt;=18, G1934&lt;24), "18-24", G1934&gt;=24, "24-36")</f>
        <v>18-24</v>
      </c>
    </row>
    <row r="1935" spans="1:37" x14ac:dyDescent="0.3">
      <c r="A1935" t="s">
        <v>2035</v>
      </c>
      <c r="B1935" t="s">
        <v>44</v>
      </c>
      <c r="C1935">
        <v>78</v>
      </c>
      <c r="D1935" t="s">
        <v>37</v>
      </c>
      <c r="E1935" t="s">
        <v>109</v>
      </c>
      <c r="F1935">
        <v>3</v>
      </c>
      <c r="G1935">
        <v>26</v>
      </c>
      <c r="H1935" t="s">
        <v>36</v>
      </c>
      <c r="I1935" t="s">
        <v>37</v>
      </c>
      <c r="J1935" t="s">
        <v>34</v>
      </c>
      <c r="K1935" t="s">
        <v>37</v>
      </c>
      <c r="L1935" t="s">
        <v>50</v>
      </c>
      <c r="M1935" t="s">
        <v>34</v>
      </c>
      <c r="N1935" t="s">
        <v>34</v>
      </c>
      <c r="O1935" t="s">
        <v>34</v>
      </c>
      <c r="P1935" t="s">
        <v>34</v>
      </c>
      <c r="Q1935" t="s">
        <v>37</v>
      </c>
      <c r="R1935" t="s">
        <v>37</v>
      </c>
      <c r="S1935" t="s">
        <v>37</v>
      </c>
      <c r="T1935" t="s">
        <v>37</v>
      </c>
      <c r="U1935" t="s">
        <v>46</v>
      </c>
      <c r="V1935" t="s">
        <v>37</v>
      </c>
      <c r="W1935" t="s">
        <v>143</v>
      </c>
      <c r="X1935">
        <v>89.55</v>
      </c>
      <c r="Y1935">
        <v>3856.75</v>
      </c>
      <c r="Z1935">
        <v>0</v>
      </c>
      <c r="AA1935">
        <v>0</v>
      </c>
      <c r="AB1935">
        <v>1682.16</v>
      </c>
      <c r="AC1935">
        <v>5538.91</v>
      </c>
      <c r="AD1935" t="s">
        <v>52</v>
      </c>
      <c r="AE1935" t="s">
        <v>58</v>
      </c>
      <c r="AF1935" t="s">
        <v>62</v>
      </c>
      <c r="AG1935">
        <f t="shared" si="60"/>
        <v>1</v>
      </c>
      <c r="AH1935" t="str" cm="1">
        <f t="array" ref="AH1935">_xlfn.IFS(
X1935&lt;=20, "&lt;20",
AND(X1935&gt;=20, X1935&lt;50), "20-50",
AND(X1935&gt;=50, X1935&lt;100), "50-100",
X1935&gt;=100, "&gt;100"
)</f>
        <v>50-100</v>
      </c>
      <c r="AI1935">
        <f t="shared" si="61"/>
        <v>0</v>
      </c>
      <c r="AJ1935" t="str" cm="1">
        <f t="array" ref="AJ1935">_xlfn.IFS(
C1935&lt;=20, "&lt;20",
AND(C1935&gt;=20, C1935&lt;35), "20-35",
AND(C1935&gt;=35, C1935&lt;50), "35-50",
C1935&gt;=50, "50-100"
)</f>
        <v>50-100</v>
      </c>
      <c r="AK1935" t="str" cm="1">
        <f t="array" ref="AK1935">_xlfn.IFS(
G1935&lt;6, "&lt;6",
AND(G1935&gt;=6, G1935&lt;12), "6-12",
AND(G1935&gt;=12, G1935&lt;18), "12-18",  AND(G1935&gt;=18, G1935&lt;24), "18-24", G1935&gt;=24, "24-36")</f>
        <v>24-36</v>
      </c>
    </row>
    <row r="1936" spans="1:37" x14ac:dyDescent="0.3">
      <c r="A1936" t="s">
        <v>2036</v>
      </c>
      <c r="B1936" t="s">
        <v>33</v>
      </c>
      <c r="C1936">
        <v>68</v>
      </c>
      <c r="D1936" t="s">
        <v>34</v>
      </c>
      <c r="E1936" t="s">
        <v>90</v>
      </c>
      <c r="F1936">
        <v>0</v>
      </c>
      <c r="G1936">
        <v>17</v>
      </c>
      <c r="H1936" t="s">
        <v>36</v>
      </c>
      <c r="I1936" t="s">
        <v>37</v>
      </c>
      <c r="J1936" t="s">
        <v>37</v>
      </c>
      <c r="K1936" t="s">
        <v>37</v>
      </c>
      <c r="L1936" t="s">
        <v>50</v>
      </c>
      <c r="M1936" t="s">
        <v>34</v>
      </c>
      <c r="N1936" t="s">
        <v>34</v>
      </c>
      <c r="O1936" t="s">
        <v>34</v>
      </c>
      <c r="P1936" t="s">
        <v>34</v>
      </c>
      <c r="Q1936" t="s">
        <v>37</v>
      </c>
      <c r="R1936" t="s">
        <v>37</v>
      </c>
      <c r="S1936" t="s">
        <v>34</v>
      </c>
      <c r="T1936" t="s">
        <v>37</v>
      </c>
      <c r="U1936" t="s">
        <v>39</v>
      </c>
      <c r="V1936" t="s">
        <v>37</v>
      </c>
      <c r="W1936" t="s">
        <v>40</v>
      </c>
      <c r="X1936">
        <v>95.85</v>
      </c>
      <c r="Y1936">
        <v>5016.25</v>
      </c>
      <c r="Z1936">
        <v>18.850000000000001</v>
      </c>
      <c r="AA1936">
        <v>0</v>
      </c>
      <c r="AB1936">
        <v>1594.77</v>
      </c>
      <c r="AC1936">
        <v>6592.17</v>
      </c>
      <c r="AD1936" t="s">
        <v>41</v>
      </c>
      <c r="AE1936" t="s">
        <v>42</v>
      </c>
      <c r="AF1936" t="s">
        <v>42</v>
      </c>
      <c r="AG1936">
        <f t="shared" si="60"/>
        <v>0</v>
      </c>
      <c r="AH1936" t="str" cm="1">
        <f t="array" ref="AH1936">_xlfn.IFS(
X1936&lt;=20, "&lt;20",
AND(X1936&gt;=20, X1936&lt;50), "20-50",
AND(X1936&gt;=50, X1936&lt;100), "50-100",
X1936&gt;=100, "&gt;100"
)</f>
        <v>50-100</v>
      </c>
      <c r="AI1936">
        <f t="shared" si="61"/>
        <v>0</v>
      </c>
      <c r="AJ1936" t="str" cm="1">
        <f t="array" ref="AJ1936">_xlfn.IFS(
C1936&lt;=20, "&lt;20",
AND(C1936&gt;=20, C1936&lt;35), "20-35",
AND(C1936&gt;=35, C1936&lt;50), "35-50",
C1936&gt;=50, "50-100"
)</f>
        <v>50-100</v>
      </c>
      <c r="AK1936" t="str" cm="1">
        <f t="array" ref="AK1936">_xlfn.IFS(
G1936&lt;6, "&lt;6",
AND(G1936&gt;=6, G1936&lt;12), "6-12",
AND(G1936&gt;=12, G1936&lt;18), "12-18",  AND(G1936&gt;=18, G1936&lt;24), "18-24", G1936&gt;=24, "24-36")</f>
        <v>12-18</v>
      </c>
    </row>
    <row r="1937" spans="1:37" x14ac:dyDescent="0.3">
      <c r="A1937" t="s">
        <v>2037</v>
      </c>
      <c r="B1937" t="s">
        <v>44</v>
      </c>
      <c r="C1937">
        <v>55</v>
      </c>
      <c r="D1937" t="s">
        <v>34</v>
      </c>
      <c r="E1937" t="s">
        <v>87</v>
      </c>
      <c r="F1937">
        <v>5</v>
      </c>
      <c r="G1937">
        <v>4</v>
      </c>
      <c r="H1937" t="s">
        <v>36</v>
      </c>
      <c r="I1937" t="s">
        <v>37</v>
      </c>
      <c r="J1937" t="s">
        <v>37</v>
      </c>
      <c r="K1937" t="s">
        <v>37</v>
      </c>
      <c r="L1937" t="s">
        <v>72</v>
      </c>
      <c r="M1937" t="s">
        <v>34</v>
      </c>
      <c r="N1937" t="s">
        <v>34</v>
      </c>
      <c r="O1937" t="s">
        <v>37</v>
      </c>
      <c r="P1937" t="s">
        <v>34</v>
      </c>
      <c r="Q1937" t="s">
        <v>34</v>
      </c>
      <c r="R1937" t="s">
        <v>34</v>
      </c>
      <c r="S1937" t="s">
        <v>34</v>
      </c>
      <c r="T1937" t="s">
        <v>37</v>
      </c>
      <c r="U1937" t="s">
        <v>39</v>
      </c>
      <c r="V1937" t="s">
        <v>37</v>
      </c>
      <c r="W1937" t="s">
        <v>143</v>
      </c>
      <c r="X1937">
        <v>55.85</v>
      </c>
      <c r="Y1937">
        <v>937.5</v>
      </c>
      <c r="Z1937">
        <v>0</v>
      </c>
      <c r="AA1937">
        <v>0</v>
      </c>
      <c r="AB1937">
        <v>413.27</v>
      </c>
      <c r="AC1937">
        <v>1350.77</v>
      </c>
      <c r="AD1937" t="s">
        <v>52</v>
      </c>
      <c r="AE1937" t="s">
        <v>100</v>
      </c>
      <c r="AF1937" t="s">
        <v>308</v>
      </c>
      <c r="AG1937">
        <f t="shared" si="60"/>
        <v>1</v>
      </c>
      <c r="AH1937" t="str" cm="1">
        <f t="array" ref="AH1937">_xlfn.IFS(
X1937&lt;=20, "&lt;20",
AND(X1937&gt;=20, X1937&lt;50), "20-50",
AND(X1937&gt;=50, X1937&lt;100), "50-100",
X1937&gt;=100, "&gt;100"
)</f>
        <v>50-100</v>
      </c>
      <c r="AI1937">
        <f t="shared" si="61"/>
        <v>0</v>
      </c>
      <c r="AJ1937" t="str" cm="1">
        <f t="array" ref="AJ1937">_xlfn.IFS(
C1937&lt;=20, "&lt;20",
AND(C1937&gt;=20, C1937&lt;35), "20-35",
AND(C1937&gt;=35, C1937&lt;50), "35-50",
C1937&gt;=50, "50-100"
)</f>
        <v>50-100</v>
      </c>
      <c r="AK1937" t="str" cm="1">
        <f t="array" ref="AK1937">_xlfn.IFS(
G1937&lt;6, "&lt;6",
AND(G1937&gt;=6, G1937&lt;12), "6-12",
AND(G1937&gt;=12, G1937&lt;18), "12-18",  AND(G1937&gt;=18, G1937&lt;24), "18-24", G1937&gt;=24, "24-36")</f>
        <v>&lt;6</v>
      </c>
    </row>
    <row r="1938" spans="1:37" x14ac:dyDescent="0.3">
      <c r="A1938" t="s">
        <v>2038</v>
      </c>
      <c r="B1938" t="s">
        <v>33</v>
      </c>
      <c r="C1938">
        <v>62</v>
      </c>
      <c r="D1938" t="s">
        <v>37</v>
      </c>
      <c r="E1938" t="s">
        <v>61</v>
      </c>
      <c r="F1938">
        <v>8</v>
      </c>
      <c r="G1938">
        <v>1</v>
      </c>
      <c r="H1938" t="s">
        <v>57</v>
      </c>
      <c r="I1938" t="s">
        <v>37</v>
      </c>
      <c r="J1938" t="s">
        <v>37</v>
      </c>
      <c r="K1938" t="s">
        <v>37</v>
      </c>
      <c r="L1938" t="s">
        <v>50</v>
      </c>
      <c r="M1938" t="s">
        <v>34</v>
      </c>
      <c r="N1938" t="s">
        <v>34</v>
      </c>
      <c r="O1938" t="s">
        <v>34</v>
      </c>
      <c r="P1938" t="s">
        <v>34</v>
      </c>
      <c r="Q1938" t="s">
        <v>34</v>
      </c>
      <c r="R1938" t="s">
        <v>37</v>
      </c>
      <c r="S1938" t="s">
        <v>37</v>
      </c>
      <c r="T1938" t="s">
        <v>37</v>
      </c>
      <c r="U1938" t="s">
        <v>46</v>
      </c>
      <c r="V1938" t="s">
        <v>37</v>
      </c>
      <c r="W1938" t="s">
        <v>40</v>
      </c>
      <c r="X1938">
        <v>85.8</v>
      </c>
      <c r="Y1938">
        <v>1727.5</v>
      </c>
      <c r="Z1938">
        <v>0</v>
      </c>
      <c r="AA1938">
        <v>0</v>
      </c>
      <c r="AB1938">
        <v>585.79999999999995</v>
      </c>
      <c r="AC1938">
        <v>2313.3000000000002</v>
      </c>
      <c r="AD1938" t="s">
        <v>52</v>
      </c>
      <c r="AE1938" t="s">
        <v>100</v>
      </c>
      <c r="AF1938" t="s">
        <v>308</v>
      </c>
      <c r="AG1938">
        <f t="shared" si="60"/>
        <v>1</v>
      </c>
      <c r="AH1938" t="str" cm="1">
        <f t="array" ref="AH1938">_xlfn.IFS(
X1938&lt;=20, "&lt;20",
AND(X1938&gt;=20, X1938&lt;50), "20-50",
AND(X1938&gt;=50, X1938&lt;100), "50-100",
X1938&gt;=100, "&gt;100"
)</f>
        <v>50-100</v>
      </c>
      <c r="AI1938">
        <f t="shared" si="61"/>
        <v>0</v>
      </c>
      <c r="AJ1938" t="str" cm="1">
        <f t="array" ref="AJ1938">_xlfn.IFS(
C1938&lt;=20, "&lt;20",
AND(C1938&gt;=20, C1938&lt;35), "20-35",
AND(C1938&gt;=35, C1938&lt;50), "35-50",
C1938&gt;=50, "50-100"
)</f>
        <v>50-100</v>
      </c>
      <c r="AK1938" t="str" cm="1">
        <f t="array" ref="AK1938">_xlfn.IFS(
G1938&lt;6, "&lt;6",
AND(G1938&gt;=6, G1938&lt;12), "6-12",
AND(G1938&gt;=12, G1938&lt;18), "12-18",  AND(G1938&gt;=18, G1938&lt;24), "18-24", G1938&gt;=24, "24-36")</f>
        <v>&lt;6</v>
      </c>
    </row>
    <row r="1939" spans="1:37" x14ac:dyDescent="0.3">
      <c r="A1939" t="s">
        <v>2039</v>
      </c>
      <c r="B1939" t="s">
        <v>33</v>
      </c>
      <c r="C1939">
        <v>36</v>
      </c>
      <c r="D1939" t="s">
        <v>34</v>
      </c>
      <c r="E1939" t="s">
        <v>76</v>
      </c>
      <c r="F1939">
        <v>8</v>
      </c>
      <c r="G1939">
        <v>36</v>
      </c>
      <c r="H1939" t="s">
        <v>36</v>
      </c>
      <c r="I1939" t="s">
        <v>37</v>
      </c>
      <c r="J1939" t="s">
        <v>34</v>
      </c>
      <c r="K1939" t="s">
        <v>34</v>
      </c>
      <c r="L1939" t="s">
        <v>34</v>
      </c>
      <c r="M1939" t="s">
        <v>34</v>
      </c>
      <c r="N1939" t="s">
        <v>34</v>
      </c>
      <c r="O1939" t="s">
        <v>34</v>
      </c>
      <c r="P1939" t="s">
        <v>34</v>
      </c>
      <c r="Q1939" t="s">
        <v>34</v>
      </c>
      <c r="R1939" t="s">
        <v>34</v>
      </c>
      <c r="S1939" t="s">
        <v>34</v>
      </c>
      <c r="T1939" t="s">
        <v>34</v>
      </c>
      <c r="U1939" t="s">
        <v>39</v>
      </c>
      <c r="V1939" t="s">
        <v>34</v>
      </c>
      <c r="W1939" t="s">
        <v>40</v>
      </c>
      <c r="X1939">
        <v>19.149999999999999</v>
      </c>
      <c r="Y1939">
        <v>124.4</v>
      </c>
      <c r="Z1939">
        <v>0</v>
      </c>
      <c r="AA1939">
        <v>0</v>
      </c>
      <c r="AB1939">
        <v>63.24</v>
      </c>
      <c r="AC1939">
        <v>187.64</v>
      </c>
      <c r="AD1939" t="s">
        <v>41</v>
      </c>
      <c r="AE1939" t="s">
        <v>42</v>
      </c>
      <c r="AF1939" t="s">
        <v>42</v>
      </c>
      <c r="AG1939">
        <f t="shared" si="60"/>
        <v>0</v>
      </c>
      <c r="AH1939" t="str" cm="1">
        <f t="array" ref="AH1939">_xlfn.IFS(
X1939&lt;=20, "&lt;20",
AND(X1939&gt;=20, X1939&lt;50), "20-50",
AND(X1939&gt;=50, X1939&lt;100), "50-100",
X1939&gt;=100, "&gt;100"
)</f>
        <v>&lt;20</v>
      </c>
      <c r="AI1939">
        <f t="shared" si="61"/>
        <v>0</v>
      </c>
      <c r="AJ1939" t="str" cm="1">
        <f t="array" ref="AJ1939">_xlfn.IFS(
C1939&lt;=20, "&lt;20",
AND(C1939&gt;=20, C1939&lt;35), "20-35",
AND(C1939&gt;=35, C1939&lt;50), "35-50",
C1939&gt;=50, "50-100"
)</f>
        <v>35-50</v>
      </c>
      <c r="AK1939" t="str" cm="1">
        <f t="array" ref="AK1939">_xlfn.IFS(
G1939&lt;6, "&lt;6",
AND(G1939&gt;=6, G1939&lt;12), "6-12",
AND(G1939&gt;=12, G1939&lt;18), "12-18",  AND(G1939&gt;=18, G1939&lt;24), "18-24", G1939&gt;=24, "24-36")</f>
        <v>24-36</v>
      </c>
    </row>
    <row r="1940" spans="1:37" x14ac:dyDescent="0.3">
      <c r="A1940" t="s">
        <v>2040</v>
      </c>
      <c r="B1940" t="s">
        <v>33</v>
      </c>
      <c r="C1940">
        <v>48</v>
      </c>
      <c r="D1940" t="s">
        <v>34</v>
      </c>
      <c r="E1940" t="s">
        <v>45</v>
      </c>
      <c r="F1940">
        <v>14</v>
      </c>
      <c r="G1940">
        <v>1</v>
      </c>
      <c r="H1940" t="s">
        <v>36</v>
      </c>
      <c r="I1940" t="s">
        <v>34</v>
      </c>
      <c r="J1940" t="s">
        <v>34</v>
      </c>
      <c r="K1940" t="s">
        <v>37</v>
      </c>
      <c r="L1940" t="s">
        <v>38</v>
      </c>
      <c r="M1940" t="s">
        <v>34</v>
      </c>
      <c r="N1940" t="s">
        <v>34</v>
      </c>
      <c r="O1940" t="s">
        <v>34</v>
      </c>
      <c r="P1940" t="s">
        <v>34</v>
      </c>
      <c r="Q1940" t="s">
        <v>34</v>
      </c>
      <c r="R1940" t="s">
        <v>34</v>
      </c>
      <c r="S1940" t="s">
        <v>34</v>
      </c>
      <c r="T1940" t="s">
        <v>34</v>
      </c>
      <c r="U1940" t="s">
        <v>46</v>
      </c>
      <c r="V1940" t="s">
        <v>37</v>
      </c>
      <c r="W1940" t="s">
        <v>51</v>
      </c>
      <c r="X1940">
        <v>24.7</v>
      </c>
      <c r="Y1940">
        <v>24.7</v>
      </c>
      <c r="Z1940">
        <v>0</v>
      </c>
      <c r="AA1940">
        <v>0</v>
      </c>
      <c r="AB1940">
        <v>0</v>
      </c>
      <c r="AC1940">
        <v>24.7</v>
      </c>
      <c r="AD1940" t="s">
        <v>85</v>
      </c>
      <c r="AE1940" t="s">
        <v>42</v>
      </c>
      <c r="AF1940" t="s">
        <v>42</v>
      </c>
      <c r="AG1940">
        <f t="shared" si="60"/>
        <v>0</v>
      </c>
      <c r="AH1940" t="str" cm="1">
        <f t="array" ref="AH1940">_xlfn.IFS(
X1940&lt;=20, "&lt;20",
AND(X1940&gt;=20, X1940&lt;50), "20-50",
AND(X1940&gt;=50, X1940&lt;100), "50-100",
X1940&gt;=100, "&gt;100"
)</f>
        <v>20-50</v>
      </c>
      <c r="AI1940">
        <f t="shared" si="61"/>
        <v>1</v>
      </c>
      <c r="AJ1940" t="str" cm="1">
        <f t="array" ref="AJ1940">_xlfn.IFS(
C1940&lt;=20, "&lt;20",
AND(C1940&gt;=20, C1940&lt;35), "20-35",
AND(C1940&gt;=35, C1940&lt;50), "35-50",
C1940&gt;=50, "50-100"
)</f>
        <v>35-50</v>
      </c>
      <c r="AK1940" t="str" cm="1">
        <f t="array" ref="AK1940">_xlfn.IFS(
G1940&lt;6, "&lt;6",
AND(G1940&gt;=6, G1940&lt;12), "6-12",
AND(G1940&gt;=12, G1940&lt;18), "12-18",  AND(G1940&gt;=18, G1940&lt;24), "18-24", G1940&gt;=24, "24-36")</f>
        <v>&lt;6</v>
      </c>
    </row>
    <row r="1941" spans="1:37" x14ac:dyDescent="0.3">
      <c r="A1941" t="s">
        <v>2041</v>
      </c>
      <c r="B1941" t="s">
        <v>44</v>
      </c>
      <c r="C1941">
        <v>51</v>
      </c>
      <c r="D1941" t="s">
        <v>37</v>
      </c>
      <c r="E1941" t="s">
        <v>124</v>
      </c>
      <c r="F1941">
        <v>9</v>
      </c>
      <c r="G1941">
        <v>11</v>
      </c>
      <c r="H1941" t="s">
        <v>36</v>
      </c>
      <c r="I1941" t="s">
        <v>37</v>
      </c>
      <c r="J1941" t="s">
        <v>37</v>
      </c>
      <c r="K1941" t="s">
        <v>37</v>
      </c>
      <c r="L1941" t="s">
        <v>72</v>
      </c>
      <c r="M1941" t="s">
        <v>37</v>
      </c>
      <c r="N1941" t="s">
        <v>37</v>
      </c>
      <c r="O1941" t="s">
        <v>37</v>
      </c>
      <c r="P1941" t="s">
        <v>37</v>
      </c>
      <c r="Q1941" t="s">
        <v>37</v>
      </c>
      <c r="R1941" t="s">
        <v>37</v>
      </c>
      <c r="S1941" t="s">
        <v>37</v>
      </c>
      <c r="T1941" t="s">
        <v>37</v>
      </c>
      <c r="U1941" t="s">
        <v>67</v>
      </c>
      <c r="V1941" t="s">
        <v>34</v>
      </c>
      <c r="W1941" t="s">
        <v>51</v>
      </c>
      <c r="X1941">
        <v>89.65</v>
      </c>
      <c r="Y1941">
        <v>5308.7</v>
      </c>
      <c r="Z1941">
        <v>0</v>
      </c>
      <c r="AA1941">
        <v>0</v>
      </c>
      <c r="AB1941">
        <v>1430.45</v>
      </c>
      <c r="AC1941">
        <v>6739.15</v>
      </c>
      <c r="AD1941" t="s">
        <v>41</v>
      </c>
      <c r="AE1941" t="s">
        <v>42</v>
      </c>
      <c r="AF1941" t="s">
        <v>42</v>
      </c>
      <c r="AG1941">
        <f t="shared" si="60"/>
        <v>0</v>
      </c>
      <c r="AH1941" t="str" cm="1">
        <f t="array" ref="AH1941">_xlfn.IFS(
X1941&lt;=20, "&lt;20",
AND(X1941&gt;=20, X1941&lt;50), "20-50",
AND(X1941&gt;=50, X1941&lt;100), "50-100",
X1941&gt;=100, "&gt;100"
)</f>
        <v>50-100</v>
      </c>
      <c r="AI1941">
        <f t="shared" si="61"/>
        <v>0</v>
      </c>
      <c r="AJ1941" t="str" cm="1">
        <f t="array" ref="AJ1941">_xlfn.IFS(
C1941&lt;=20, "&lt;20",
AND(C1941&gt;=20, C1941&lt;35), "20-35",
AND(C1941&gt;=35, C1941&lt;50), "35-50",
C1941&gt;=50, "50-100"
)</f>
        <v>50-100</v>
      </c>
      <c r="AK1941" t="str" cm="1">
        <f t="array" ref="AK1941">_xlfn.IFS(
G1941&lt;6, "&lt;6",
AND(G1941&gt;=6, G1941&lt;12), "6-12",
AND(G1941&gt;=12, G1941&lt;18), "12-18",  AND(G1941&gt;=18, G1941&lt;24), "18-24", G1941&gt;=24, "24-36")</f>
        <v>6-12</v>
      </c>
    </row>
    <row r="1942" spans="1:37" x14ac:dyDescent="0.3">
      <c r="A1942" t="s">
        <v>2042</v>
      </c>
      <c r="B1942" t="s">
        <v>44</v>
      </c>
      <c r="C1942">
        <v>70</v>
      </c>
      <c r="D1942" t="s">
        <v>37</v>
      </c>
      <c r="E1942" t="s">
        <v>74</v>
      </c>
      <c r="F1942">
        <v>5</v>
      </c>
      <c r="G1942">
        <v>14</v>
      </c>
      <c r="H1942" t="s">
        <v>36</v>
      </c>
      <c r="I1942" t="s">
        <v>37</v>
      </c>
      <c r="J1942" t="s">
        <v>37</v>
      </c>
      <c r="K1942" t="s">
        <v>37</v>
      </c>
      <c r="L1942" t="s">
        <v>38</v>
      </c>
      <c r="M1942" t="s">
        <v>34</v>
      </c>
      <c r="N1942" t="s">
        <v>34</v>
      </c>
      <c r="O1942" t="s">
        <v>37</v>
      </c>
      <c r="P1942" t="s">
        <v>34</v>
      </c>
      <c r="Q1942" t="s">
        <v>37</v>
      </c>
      <c r="R1942" t="s">
        <v>34</v>
      </c>
      <c r="S1942" t="s">
        <v>34</v>
      </c>
      <c r="T1942" t="s">
        <v>37</v>
      </c>
      <c r="U1942" t="s">
        <v>46</v>
      </c>
      <c r="V1942" t="s">
        <v>37</v>
      </c>
      <c r="W1942" t="s">
        <v>51</v>
      </c>
      <c r="X1942">
        <v>89.2</v>
      </c>
      <c r="Y1942">
        <v>346.2</v>
      </c>
      <c r="Z1942">
        <v>0</v>
      </c>
      <c r="AA1942">
        <v>0</v>
      </c>
      <c r="AB1942">
        <v>193.4</v>
      </c>
      <c r="AC1942">
        <v>539.6</v>
      </c>
      <c r="AD1942" t="s">
        <v>52</v>
      </c>
      <c r="AE1942" t="s">
        <v>53</v>
      </c>
      <c r="AF1942" t="s">
        <v>54</v>
      </c>
      <c r="AG1942">
        <f t="shared" si="60"/>
        <v>1</v>
      </c>
      <c r="AH1942" t="str" cm="1">
        <f t="array" ref="AH1942">_xlfn.IFS(
X1942&lt;=20, "&lt;20",
AND(X1942&gt;=20, X1942&lt;50), "20-50",
AND(X1942&gt;=50, X1942&lt;100), "50-100",
X1942&gt;=100, "&gt;100"
)</f>
        <v>50-100</v>
      </c>
      <c r="AI1942">
        <f t="shared" si="61"/>
        <v>0</v>
      </c>
      <c r="AJ1942" t="str" cm="1">
        <f t="array" ref="AJ1942">_xlfn.IFS(
C1942&lt;=20, "&lt;20",
AND(C1942&gt;=20, C1942&lt;35), "20-35",
AND(C1942&gt;=35, C1942&lt;50), "35-50",
C1942&gt;=50, "50-100"
)</f>
        <v>50-100</v>
      </c>
      <c r="AK1942" t="str" cm="1">
        <f t="array" ref="AK1942">_xlfn.IFS(
G1942&lt;6, "&lt;6",
AND(G1942&gt;=6, G1942&lt;12), "6-12",
AND(G1942&gt;=12, G1942&lt;18), "12-18",  AND(G1942&gt;=18, G1942&lt;24), "18-24", G1942&gt;=24, "24-36")</f>
        <v>12-18</v>
      </c>
    </row>
    <row r="1943" spans="1:37" x14ac:dyDescent="0.3">
      <c r="A1943" t="s">
        <v>2043</v>
      </c>
      <c r="B1943" t="s">
        <v>44</v>
      </c>
      <c r="C1943">
        <v>52</v>
      </c>
      <c r="D1943" t="s">
        <v>37</v>
      </c>
      <c r="E1943" t="s">
        <v>61</v>
      </c>
      <c r="F1943">
        <v>15</v>
      </c>
      <c r="G1943">
        <v>23</v>
      </c>
      <c r="H1943" t="s">
        <v>36</v>
      </c>
      <c r="I1943" t="s">
        <v>37</v>
      </c>
      <c r="J1943" t="s">
        <v>34</v>
      </c>
      <c r="K1943" t="s">
        <v>34</v>
      </c>
      <c r="L1943" t="s">
        <v>34</v>
      </c>
      <c r="M1943" t="s">
        <v>34</v>
      </c>
      <c r="N1943" t="s">
        <v>34</v>
      </c>
      <c r="O1943" t="s">
        <v>34</v>
      </c>
      <c r="P1943" t="s">
        <v>34</v>
      </c>
      <c r="Q1943" t="s">
        <v>34</v>
      </c>
      <c r="R1943" t="s">
        <v>34</v>
      </c>
      <c r="S1943" t="s">
        <v>34</v>
      </c>
      <c r="T1943" t="s">
        <v>34</v>
      </c>
      <c r="U1943" t="s">
        <v>46</v>
      </c>
      <c r="V1943" t="s">
        <v>34</v>
      </c>
      <c r="W1943" t="s">
        <v>40</v>
      </c>
      <c r="X1943">
        <v>19.55</v>
      </c>
      <c r="Y1943">
        <v>19.55</v>
      </c>
      <c r="Z1943">
        <v>0</v>
      </c>
      <c r="AA1943">
        <v>0</v>
      </c>
      <c r="AB1943">
        <v>40.630000000000003</v>
      </c>
      <c r="AC1943">
        <v>60.18</v>
      </c>
      <c r="AD1943" t="s">
        <v>85</v>
      </c>
      <c r="AE1943" t="s">
        <v>42</v>
      </c>
      <c r="AF1943" t="s">
        <v>42</v>
      </c>
      <c r="AG1943">
        <f t="shared" si="60"/>
        <v>0</v>
      </c>
      <c r="AH1943" t="str" cm="1">
        <f t="array" ref="AH1943">_xlfn.IFS(
X1943&lt;=20, "&lt;20",
AND(X1943&gt;=20, X1943&lt;50), "20-50",
AND(X1943&gt;=50, X1943&lt;100), "50-100",
X1943&gt;=100, "&gt;100"
)</f>
        <v>&lt;20</v>
      </c>
      <c r="AI1943">
        <f t="shared" si="61"/>
        <v>1</v>
      </c>
      <c r="AJ1943" t="str" cm="1">
        <f t="array" ref="AJ1943">_xlfn.IFS(
C1943&lt;=20, "&lt;20",
AND(C1943&gt;=20, C1943&lt;35), "20-35",
AND(C1943&gt;=35, C1943&lt;50), "35-50",
C1943&gt;=50, "50-100"
)</f>
        <v>50-100</v>
      </c>
      <c r="AK1943" t="str" cm="1">
        <f t="array" ref="AK1943">_xlfn.IFS(
G1943&lt;6, "&lt;6",
AND(G1943&gt;=6, G1943&lt;12), "6-12",
AND(G1943&gt;=12, G1943&lt;18), "12-18",  AND(G1943&gt;=18, G1943&lt;24), "18-24", G1943&gt;=24, "24-36")</f>
        <v>18-24</v>
      </c>
    </row>
    <row r="1944" spans="1:37" x14ac:dyDescent="0.3">
      <c r="A1944" t="s">
        <v>2044</v>
      </c>
      <c r="B1944" t="s">
        <v>44</v>
      </c>
      <c r="C1944">
        <v>25</v>
      </c>
      <c r="D1944" t="s">
        <v>34</v>
      </c>
      <c r="E1944" t="s">
        <v>130</v>
      </c>
      <c r="F1944">
        <v>7</v>
      </c>
      <c r="G1944">
        <v>3</v>
      </c>
      <c r="H1944" t="s">
        <v>36</v>
      </c>
      <c r="I1944" t="s">
        <v>37</v>
      </c>
      <c r="J1944" t="s">
        <v>34</v>
      </c>
      <c r="K1944" t="s">
        <v>37</v>
      </c>
      <c r="L1944" t="s">
        <v>50</v>
      </c>
      <c r="M1944" t="s">
        <v>34</v>
      </c>
      <c r="N1944" t="s">
        <v>34</v>
      </c>
      <c r="O1944" t="s">
        <v>34</v>
      </c>
      <c r="P1944" t="s">
        <v>34</v>
      </c>
      <c r="Q1944" t="s">
        <v>34</v>
      </c>
      <c r="R1944" t="s">
        <v>37</v>
      </c>
      <c r="S1944" t="s">
        <v>37</v>
      </c>
      <c r="T1944" t="s">
        <v>37</v>
      </c>
      <c r="U1944" t="s">
        <v>46</v>
      </c>
      <c r="V1944" t="s">
        <v>34</v>
      </c>
      <c r="W1944" t="s">
        <v>51</v>
      </c>
      <c r="X1944">
        <v>80.5</v>
      </c>
      <c r="Y1944">
        <v>80.5</v>
      </c>
      <c r="Z1944">
        <v>0</v>
      </c>
      <c r="AA1944">
        <v>0</v>
      </c>
      <c r="AB1944">
        <v>35.770000000000003</v>
      </c>
      <c r="AC1944">
        <v>116.27</v>
      </c>
      <c r="AD1944" t="s">
        <v>52</v>
      </c>
      <c r="AE1944" t="s">
        <v>58</v>
      </c>
      <c r="AF1944" t="s">
        <v>59</v>
      </c>
      <c r="AG1944">
        <f t="shared" si="60"/>
        <v>1</v>
      </c>
      <c r="AH1944" t="str" cm="1">
        <f t="array" ref="AH1944">_xlfn.IFS(
X1944&lt;=20, "&lt;20",
AND(X1944&gt;=20, X1944&lt;50), "20-50",
AND(X1944&gt;=50, X1944&lt;100), "50-100",
X1944&gt;=100, "&gt;100"
)</f>
        <v>50-100</v>
      </c>
      <c r="AI1944">
        <f t="shared" si="61"/>
        <v>0</v>
      </c>
      <c r="AJ1944" t="str" cm="1">
        <f t="array" ref="AJ1944">_xlfn.IFS(
C1944&lt;=20, "&lt;20",
AND(C1944&gt;=20, C1944&lt;35), "20-35",
AND(C1944&gt;=35, C1944&lt;50), "35-50",
C1944&gt;=50, "50-100"
)</f>
        <v>20-35</v>
      </c>
      <c r="AK1944" t="str" cm="1">
        <f t="array" ref="AK1944">_xlfn.IFS(
G1944&lt;6, "&lt;6",
AND(G1944&gt;=6, G1944&lt;12), "6-12",
AND(G1944&gt;=12, G1944&lt;18), "12-18",  AND(G1944&gt;=18, G1944&lt;24), "18-24", G1944&gt;=24, "24-36")</f>
        <v>&lt;6</v>
      </c>
    </row>
    <row r="1945" spans="1:37" x14ac:dyDescent="0.3">
      <c r="A1945" t="s">
        <v>2045</v>
      </c>
      <c r="B1945" t="s">
        <v>44</v>
      </c>
      <c r="C1945">
        <v>47</v>
      </c>
      <c r="D1945" t="s">
        <v>34</v>
      </c>
      <c r="E1945" t="s">
        <v>61</v>
      </c>
      <c r="F1945">
        <v>14</v>
      </c>
      <c r="G1945">
        <v>33</v>
      </c>
      <c r="H1945" t="s">
        <v>66</v>
      </c>
      <c r="I1945" t="s">
        <v>37</v>
      </c>
      <c r="J1945" t="s">
        <v>37</v>
      </c>
      <c r="K1945" t="s">
        <v>37</v>
      </c>
      <c r="L1945" t="s">
        <v>50</v>
      </c>
      <c r="M1945" t="s">
        <v>34</v>
      </c>
      <c r="N1945" t="s">
        <v>37</v>
      </c>
      <c r="O1945" t="s">
        <v>34</v>
      </c>
      <c r="P1945" t="s">
        <v>37</v>
      </c>
      <c r="Q1945" t="s">
        <v>34</v>
      </c>
      <c r="R1945" t="s">
        <v>34</v>
      </c>
      <c r="S1945" t="s">
        <v>34</v>
      </c>
      <c r="T1945" t="s">
        <v>37</v>
      </c>
      <c r="U1945" t="s">
        <v>39</v>
      </c>
      <c r="V1945" t="s">
        <v>37</v>
      </c>
      <c r="W1945" t="s">
        <v>51</v>
      </c>
      <c r="X1945">
        <v>83.65</v>
      </c>
      <c r="Y1945">
        <v>5733.4</v>
      </c>
      <c r="Z1945">
        <v>46.99</v>
      </c>
      <c r="AA1945">
        <v>0</v>
      </c>
      <c r="AB1945">
        <v>1083.92</v>
      </c>
      <c r="AC1945">
        <v>6770.33</v>
      </c>
      <c r="AD1945" t="s">
        <v>41</v>
      </c>
      <c r="AE1945" t="s">
        <v>42</v>
      </c>
      <c r="AF1945" t="s">
        <v>42</v>
      </c>
      <c r="AG1945">
        <f t="shared" si="60"/>
        <v>0</v>
      </c>
      <c r="AH1945" t="str" cm="1">
        <f t="array" ref="AH1945">_xlfn.IFS(
X1945&lt;=20, "&lt;20",
AND(X1945&gt;=20, X1945&lt;50), "20-50",
AND(X1945&gt;=50, X1945&lt;100), "50-100",
X1945&gt;=100, "&gt;100"
)</f>
        <v>50-100</v>
      </c>
      <c r="AI1945">
        <f t="shared" si="61"/>
        <v>0</v>
      </c>
      <c r="AJ1945" t="str" cm="1">
        <f t="array" ref="AJ1945">_xlfn.IFS(
C1945&lt;=20, "&lt;20",
AND(C1945&gt;=20, C1945&lt;35), "20-35",
AND(C1945&gt;=35, C1945&lt;50), "35-50",
C1945&gt;=50, "50-100"
)</f>
        <v>35-50</v>
      </c>
      <c r="AK1945" t="str" cm="1">
        <f t="array" ref="AK1945">_xlfn.IFS(
G1945&lt;6, "&lt;6",
AND(G1945&gt;=6, G1945&lt;12), "6-12",
AND(G1945&gt;=12, G1945&lt;18), "12-18",  AND(G1945&gt;=18, G1945&lt;24), "18-24", G1945&gt;=24, "24-36")</f>
        <v>24-36</v>
      </c>
    </row>
    <row r="1946" spans="1:37" x14ac:dyDescent="0.3">
      <c r="A1946" t="s">
        <v>2046</v>
      </c>
      <c r="B1946" t="s">
        <v>44</v>
      </c>
      <c r="C1946">
        <v>44</v>
      </c>
      <c r="D1946" t="s">
        <v>37</v>
      </c>
      <c r="E1946" t="s">
        <v>61</v>
      </c>
      <c r="F1946">
        <v>5</v>
      </c>
      <c r="G1946">
        <v>31</v>
      </c>
      <c r="H1946" t="s">
        <v>49</v>
      </c>
      <c r="I1946" t="s">
        <v>37</v>
      </c>
      <c r="J1946" t="s">
        <v>34</v>
      </c>
      <c r="K1946" t="s">
        <v>37</v>
      </c>
      <c r="L1946" t="s">
        <v>50</v>
      </c>
      <c r="M1946" t="s">
        <v>34</v>
      </c>
      <c r="N1946" t="s">
        <v>34</v>
      </c>
      <c r="O1946" t="s">
        <v>34</v>
      </c>
      <c r="P1946" t="s">
        <v>34</v>
      </c>
      <c r="Q1946" t="s">
        <v>34</v>
      </c>
      <c r="R1946" t="s">
        <v>37</v>
      </c>
      <c r="S1946" t="s">
        <v>37</v>
      </c>
      <c r="T1946" t="s">
        <v>37</v>
      </c>
      <c r="U1946" t="s">
        <v>46</v>
      </c>
      <c r="V1946" t="s">
        <v>37</v>
      </c>
      <c r="W1946" t="s">
        <v>51</v>
      </c>
      <c r="X1946">
        <v>79.25</v>
      </c>
      <c r="Y1946">
        <v>79.25</v>
      </c>
      <c r="Z1946">
        <v>0</v>
      </c>
      <c r="AA1946">
        <v>0</v>
      </c>
      <c r="AB1946">
        <v>19.98</v>
      </c>
      <c r="AC1946">
        <v>99.23</v>
      </c>
      <c r="AD1946" t="s">
        <v>52</v>
      </c>
      <c r="AE1946" t="s">
        <v>58</v>
      </c>
      <c r="AF1946" t="s">
        <v>288</v>
      </c>
      <c r="AG1946">
        <f t="shared" si="60"/>
        <v>1</v>
      </c>
      <c r="AH1946" t="str" cm="1">
        <f t="array" ref="AH1946">_xlfn.IFS(
X1946&lt;=20, "&lt;20",
AND(X1946&gt;=20, X1946&lt;50), "20-50",
AND(X1946&gt;=50, X1946&lt;100), "50-100",
X1946&gt;=100, "&gt;100"
)</f>
        <v>50-100</v>
      </c>
      <c r="AI1946">
        <f t="shared" si="61"/>
        <v>0</v>
      </c>
      <c r="AJ1946" t="str" cm="1">
        <f t="array" ref="AJ1946">_xlfn.IFS(
C1946&lt;=20, "&lt;20",
AND(C1946&gt;=20, C1946&lt;35), "20-35",
AND(C1946&gt;=35, C1946&lt;50), "35-50",
C1946&gt;=50, "50-100"
)</f>
        <v>35-50</v>
      </c>
      <c r="AK1946" t="str" cm="1">
        <f t="array" ref="AK1946">_xlfn.IFS(
G1946&lt;6, "&lt;6",
AND(G1946&gt;=6, G1946&lt;12), "6-12",
AND(G1946&gt;=12, G1946&lt;18), "12-18",  AND(G1946&gt;=18, G1946&lt;24), "18-24", G1946&gt;=24, "24-36")</f>
        <v>24-36</v>
      </c>
    </row>
    <row r="1947" spans="1:37" x14ac:dyDescent="0.3">
      <c r="A1947" t="s">
        <v>2047</v>
      </c>
      <c r="B1947" t="s">
        <v>44</v>
      </c>
      <c r="C1947">
        <v>56</v>
      </c>
      <c r="D1947" t="s">
        <v>37</v>
      </c>
      <c r="E1947" t="s">
        <v>124</v>
      </c>
      <c r="F1947">
        <v>1</v>
      </c>
      <c r="G1947">
        <v>4</v>
      </c>
      <c r="H1947" t="s">
        <v>36</v>
      </c>
      <c r="I1947" t="s">
        <v>37</v>
      </c>
      <c r="J1947" t="s">
        <v>37</v>
      </c>
      <c r="K1947" t="s">
        <v>37</v>
      </c>
      <c r="L1947" t="s">
        <v>50</v>
      </c>
      <c r="M1947" t="s">
        <v>34</v>
      </c>
      <c r="N1947" t="s">
        <v>34</v>
      </c>
      <c r="O1947" t="s">
        <v>37</v>
      </c>
      <c r="P1947" t="s">
        <v>34</v>
      </c>
      <c r="Q1947" t="s">
        <v>34</v>
      </c>
      <c r="R1947" t="s">
        <v>34</v>
      </c>
      <c r="S1947" t="s">
        <v>34</v>
      </c>
      <c r="T1947" t="s">
        <v>37</v>
      </c>
      <c r="U1947" t="s">
        <v>46</v>
      </c>
      <c r="V1947" t="s">
        <v>34</v>
      </c>
      <c r="W1947" t="s">
        <v>40</v>
      </c>
      <c r="X1947">
        <v>80.599999999999994</v>
      </c>
      <c r="Y1947">
        <v>155.80000000000001</v>
      </c>
      <c r="Z1947">
        <v>0</v>
      </c>
      <c r="AA1947">
        <v>0</v>
      </c>
      <c r="AB1947">
        <v>10.64</v>
      </c>
      <c r="AC1947">
        <v>166.44</v>
      </c>
      <c r="AD1947" t="s">
        <v>52</v>
      </c>
      <c r="AE1947" t="s">
        <v>53</v>
      </c>
      <c r="AF1947" t="s">
        <v>91</v>
      </c>
      <c r="AG1947">
        <f t="shared" si="60"/>
        <v>1</v>
      </c>
      <c r="AH1947" t="str" cm="1">
        <f t="array" ref="AH1947">_xlfn.IFS(
X1947&lt;=20, "&lt;20",
AND(X1947&gt;=20, X1947&lt;50), "20-50",
AND(X1947&gt;=50, X1947&lt;100), "50-100",
X1947&gt;=100, "&gt;100"
)</f>
        <v>50-100</v>
      </c>
      <c r="AI1947">
        <f t="shared" si="61"/>
        <v>0</v>
      </c>
      <c r="AJ1947" t="str" cm="1">
        <f t="array" ref="AJ1947">_xlfn.IFS(
C1947&lt;=20, "&lt;20",
AND(C1947&gt;=20, C1947&lt;35), "20-35",
AND(C1947&gt;=35, C1947&lt;50), "35-50",
C1947&gt;=50, "50-100"
)</f>
        <v>50-100</v>
      </c>
      <c r="AK1947" t="str" cm="1">
        <f t="array" ref="AK1947">_xlfn.IFS(
G1947&lt;6, "&lt;6",
AND(G1947&gt;=6, G1947&lt;12), "6-12",
AND(G1947&gt;=12, G1947&lt;18), "12-18",  AND(G1947&gt;=18, G1947&lt;24), "18-24", G1947&gt;=24, "24-36")</f>
        <v>&lt;6</v>
      </c>
    </row>
    <row r="1948" spans="1:37" x14ac:dyDescent="0.3">
      <c r="A1948" t="s">
        <v>2048</v>
      </c>
      <c r="B1948" t="s">
        <v>44</v>
      </c>
      <c r="C1948">
        <v>43</v>
      </c>
      <c r="D1948" t="s">
        <v>34</v>
      </c>
      <c r="E1948" t="s">
        <v>45</v>
      </c>
      <c r="F1948">
        <v>8</v>
      </c>
      <c r="G1948">
        <v>1</v>
      </c>
      <c r="H1948" t="s">
        <v>70</v>
      </c>
      <c r="I1948" t="s">
        <v>37</v>
      </c>
      <c r="J1948" t="s">
        <v>37</v>
      </c>
      <c r="K1948" t="s">
        <v>37</v>
      </c>
      <c r="L1948" t="s">
        <v>50</v>
      </c>
      <c r="M1948" t="s">
        <v>34</v>
      </c>
      <c r="N1948" t="s">
        <v>37</v>
      </c>
      <c r="O1948" t="s">
        <v>34</v>
      </c>
      <c r="P1948" t="s">
        <v>34</v>
      </c>
      <c r="Q1948" t="s">
        <v>37</v>
      </c>
      <c r="R1948" t="s">
        <v>34</v>
      </c>
      <c r="S1948" t="s">
        <v>34</v>
      </c>
      <c r="T1948" t="s">
        <v>37</v>
      </c>
      <c r="U1948" t="s">
        <v>46</v>
      </c>
      <c r="V1948" t="s">
        <v>37</v>
      </c>
      <c r="W1948" t="s">
        <v>40</v>
      </c>
      <c r="X1948">
        <v>89.3</v>
      </c>
      <c r="Y1948">
        <v>4016.85</v>
      </c>
      <c r="Z1948">
        <v>44.63</v>
      </c>
      <c r="AA1948">
        <v>0</v>
      </c>
      <c r="AB1948">
        <v>635.4</v>
      </c>
      <c r="AC1948">
        <v>4607.62</v>
      </c>
      <c r="AD1948" t="s">
        <v>52</v>
      </c>
      <c r="AE1948" t="s">
        <v>58</v>
      </c>
      <c r="AF1948" t="s">
        <v>387</v>
      </c>
      <c r="AG1948">
        <f t="shared" si="60"/>
        <v>1</v>
      </c>
      <c r="AH1948" t="str" cm="1">
        <f t="array" ref="AH1948">_xlfn.IFS(
X1948&lt;=20, "&lt;20",
AND(X1948&gt;=20, X1948&lt;50), "20-50",
AND(X1948&gt;=50, X1948&lt;100), "50-100",
X1948&gt;=100, "&gt;100"
)</f>
        <v>50-100</v>
      </c>
      <c r="AI1948">
        <f t="shared" si="61"/>
        <v>0</v>
      </c>
      <c r="AJ1948" t="str" cm="1">
        <f t="array" ref="AJ1948">_xlfn.IFS(
C1948&lt;=20, "&lt;20",
AND(C1948&gt;=20, C1948&lt;35), "20-35",
AND(C1948&gt;=35, C1948&lt;50), "35-50",
C1948&gt;=50, "50-100"
)</f>
        <v>35-50</v>
      </c>
      <c r="AK1948" t="str" cm="1">
        <f t="array" ref="AK1948">_xlfn.IFS(
G1948&lt;6, "&lt;6",
AND(G1948&gt;=6, G1948&lt;12), "6-12",
AND(G1948&gt;=12, G1948&lt;18), "12-18",  AND(G1948&gt;=18, G1948&lt;24), "18-24", G1948&gt;=24, "24-36")</f>
        <v>&lt;6</v>
      </c>
    </row>
    <row r="1949" spans="1:37" x14ac:dyDescent="0.3">
      <c r="A1949" t="s">
        <v>2049</v>
      </c>
      <c r="B1949" t="s">
        <v>44</v>
      </c>
      <c r="C1949">
        <v>59</v>
      </c>
      <c r="D1949" t="s">
        <v>34</v>
      </c>
      <c r="E1949" t="s">
        <v>35</v>
      </c>
      <c r="F1949">
        <v>9</v>
      </c>
      <c r="G1949">
        <v>18</v>
      </c>
      <c r="H1949" t="s">
        <v>70</v>
      </c>
      <c r="I1949" t="s">
        <v>37</v>
      </c>
      <c r="J1949" t="s">
        <v>37</v>
      </c>
      <c r="K1949" t="s">
        <v>37</v>
      </c>
      <c r="L1949" t="s">
        <v>50</v>
      </c>
      <c r="M1949" t="s">
        <v>34</v>
      </c>
      <c r="N1949" t="s">
        <v>34</v>
      </c>
      <c r="O1949" t="s">
        <v>37</v>
      </c>
      <c r="P1949" t="s">
        <v>37</v>
      </c>
      <c r="Q1949" t="s">
        <v>34</v>
      </c>
      <c r="R1949" t="s">
        <v>34</v>
      </c>
      <c r="S1949" t="s">
        <v>34</v>
      </c>
      <c r="T1949" t="s">
        <v>37</v>
      </c>
      <c r="U1949" t="s">
        <v>46</v>
      </c>
      <c r="V1949" t="s">
        <v>37</v>
      </c>
      <c r="W1949" t="s">
        <v>51</v>
      </c>
      <c r="X1949">
        <v>84.85</v>
      </c>
      <c r="Y1949">
        <v>3303.05</v>
      </c>
      <c r="Z1949">
        <v>0</v>
      </c>
      <c r="AA1949">
        <v>0</v>
      </c>
      <c r="AB1949">
        <v>81.2</v>
      </c>
      <c r="AC1949">
        <v>3384.25</v>
      </c>
      <c r="AD1949" t="s">
        <v>52</v>
      </c>
      <c r="AE1949" t="s">
        <v>53</v>
      </c>
      <c r="AF1949" t="s">
        <v>91</v>
      </c>
      <c r="AG1949">
        <f t="shared" si="60"/>
        <v>1</v>
      </c>
      <c r="AH1949" t="str" cm="1">
        <f t="array" ref="AH1949">_xlfn.IFS(
X1949&lt;=20, "&lt;20",
AND(X1949&gt;=20, X1949&lt;50), "20-50",
AND(X1949&gt;=50, X1949&lt;100), "50-100",
X1949&gt;=100, "&gt;100"
)</f>
        <v>50-100</v>
      </c>
      <c r="AI1949">
        <f t="shared" si="61"/>
        <v>0</v>
      </c>
      <c r="AJ1949" t="str" cm="1">
        <f t="array" ref="AJ1949">_xlfn.IFS(
C1949&lt;=20, "&lt;20",
AND(C1949&gt;=20, C1949&lt;35), "20-35",
AND(C1949&gt;=35, C1949&lt;50), "35-50",
C1949&gt;=50, "50-100"
)</f>
        <v>50-100</v>
      </c>
      <c r="AK1949" t="str" cm="1">
        <f t="array" ref="AK1949">_xlfn.IFS(
G1949&lt;6, "&lt;6",
AND(G1949&gt;=6, G1949&lt;12), "6-12",
AND(G1949&gt;=12, G1949&lt;18), "12-18",  AND(G1949&gt;=18, G1949&lt;24), "18-24", G1949&gt;=24, "24-36")</f>
        <v>18-24</v>
      </c>
    </row>
    <row r="1950" spans="1:37" x14ac:dyDescent="0.3">
      <c r="A1950" t="s">
        <v>2050</v>
      </c>
      <c r="B1950" t="s">
        <v>44</v>
      </c>
      <c r="C1950">
        <v>41</v>
      </c>
      <c r="D1950" t="s">
        <v>37</v>
      </c>
      <c r="E1950" t="s">
        <v>90</v>
      </c>
      <c r="F1950">
        <v>4</v>
      </c>
      <c r="G1950">
        <v>11</v>
      </c>
      <c r="H1950" t="s">
        <v>36</v>
      </c>
      <c r="I1950" t="s">
        <v>37</v>
      </c>
      <c r="J1950" t="s">
        <v>34</v>
      </c>
      <c r="K1950" t="s">
        <v>37</v>
      </c>
      <c r="L1950" t="s">
        <v>50</v>
      </c>
      <c r="M1950" t="s">
        <v>34</v>
      </c>
      <c r="N1950" t="s">
        <v>37</v>
      </c>
      <c r="O1950" t="s">
        <v>37</v>
      </c>
      <c r="P1950" t="s">
        <v>37</v>
      </c>
      <c r="Q1950" t="s">
        <v>37</v>
      </c>
      <c r="R1950" t="s">
        <v>37</v>
      </c>
      <c r="S1950" t="s">
        <v>37</v>
      </c>
      <c r="T1950" t="s">
        <v>37</v>
      </c>
      <c r="U1950" t="s">
        <v>46</v>
      </c>
      <c r="V1950" t="s">
        <v>37</v>
      </c>
      <c r="W1950" t="s">
        <v>51</v>
      </c>
      <c r="X1950">
        <v>105.1</v>
      </c>
      <c r="Y1950">
        <v>3634.8</v>
      </c>
      <c r="Z1950">
        <v>0</v>
      </c>
      <c r="AA1950">
        <v>0</v>
      </c>
      <c r="AB1950">
        <v>95.88</v>
      </c>
      <c r="AC1950">
        <v>3730.68</v>
      </c>
      <c r="AD1950" t="s">
        <v>41</v>
      </c>
      <c r="AE1950" t="s">
        <v>42</v>
      </c>
      <c r="AF1950" t="s">
        <v>42</v>
      </c>
      <c r="AG1950">
        <f t="shared" si="60"/>
        <v>0</v>
      </c>
      <c r="AH1950" t="str" cm="1">
        <f t="array" ref="AH1950">_xlfn.IFS(
X1950&lt;=20, "&lt;20",
AND(X1950&gt;=20, X1950&lt;50), "20-50",
AND(X1950&gt;=50, X1950&lt;100), "50-100",
X1950&gt;=100, "&gt;100"
)</f>
        <v>&gt;100</v>
      </c>
      <c r="AI1950">
        <f t="shared" si="61"/>
        <v>0</v>
      </c>
      <c r="AJ1950" t="str" cm="1">
        <f t="array" ref="AJ1950">_xlfn.IFS(
C1950&lt;=20, "&lt;20",
AND(C1950&gt;=20, C1950&lt;35), "20-35",
AND(C1950&gt;=35, C1950&lt;50), "35-50",
C1950&gt;=50, "50-100"
)</f>
        <v>35-50</v>
      </c>
      <c r="AK1950" t="str" cm="1">
        <f t="array" ref="AK1950">_xlfn.IFS(
G1950&lt;6, "&lt;6",
AND(G1950&gt;=6, G1950&lt;12), "6-12",
AND(G1950&gt;=12, G1950&lt;18), "12-18",  AND(G1950&gt;=18, G1950&lt;24), "18-24", G1950&gt;=24, "24-36")</f>
        <v>6-12</v>
      </c>
    </row>
    <row r="1951" spans="1:37" x14ac:dyDescent="0.3">
      <c r="A1951" t="s">
        <v>2051</v>
      </c>
      <c r="B1951" t="s">
        <v>33</v>
      </c>
      <c r="C1951">
        <v>44</v>
      </c>
      <c r="D1951" t="s">
        <v>37</v>
      </c>
      <c r="E1951" t="s">
        <v>64</v>
      </c>
      <c r="F1951">
        <v>11</v>
      </c>
      <c r="G1951">
        <v>23</v>
      </c>
      <c r="H1951" t="s">
        <v>36</v>
      </c>
      <c r="I1951" t="s">
        <v>37</v>
      </c>
      <c r="J1951" t="s">
        <v>37</v>
      </c>
      <c r="K1951" t="s">
        <v>37</v>
      </c>
      <c r="L1951" t="s">
        <v>50</v>
      </c>
      <c r="M1951" t="s">
        <v>34</v>
      </c>
      <c r="N1951" t="s">
        <v>34</v>
      </c>
      <c r="O1951" t="s">
        <v>34</v>
      </c>
      <c r="P1951" t="s">
        <v>34</v>
      </c>
      <c r="Q1951" t="s">
        <v>34</v>
      </c>
      <c r="R1951" t="s">
        <v>37</v>
      </c>
      <c r="S1951" t="s">
        <v>37</v>
      </c>
      <c r="T1951" t="s">
        <v>37</v>
      </c>
      <c r="U1951" t="s">
        <v>46</v>
      </c>
      <c r="V1951" t="s">
        <v>37</v>
      </c>
      <c r="W1951" t="s">
        <v>51</v>
      </c>
      <c r="X1951">
        <v>85.95</v>
      </c>
      <c r="Y1951">
        <v>1215.6500000000001</v>
      </c>
      <c r="Z1951">
        <v>0</v>
      </c>
      <c r="AA1951">
        <v>0</v>
      </c>
      <c r="AB1951">
        <v>379.73</v>
      </c>
      <c r="AC1951">
        <v>1595.38</v>
      </c>
      <c r="AD1951" t="s">
        <v>41</v>
      </c>
      <c r="AE1951" t="s">
        <v>42</v>
      </c>
      <c r="AF1951" t="s">
        <v>42</v>
      </c>
      <c r="AG1951">
        <f t="shared" si="60"/>
        <v>0</v>
      </c>
      <c r="AH1951" t="str" cm="1">
        <f t="array" ref="AH1951">_xlfn.IFS(
X1951&lt;=20, "&lt;20",
AND(X1951&gt;=20, X1951&lt;50), "20-50",
AND(X1951&gt;=50, X1951&lt;100), "50-100",
X1951&gt;=100, "&gt;100"
)</f>
        <v>50-100</v>
      </c>
      <c r="AI1951">
        <f t="shared" si="61"/>
        <v>0</v>
      </c>
      <c r="AJ1951" t="str" cm="1">
        <f t="array" ref="AJ1951">_xlfn.IFS(
C1951&lt;=20, "&lt;20",
AND(C1951&gt;=20, C1951&lt;35), "20-35",
AND(C1951&gt;=35, C1951&lt;50), "35-50",
C1951&gt;=50, "50-100"
)</f>
        <v>35-50</v>
      </c>
      <c r="AK1951" t="str" cm="1">
        <f t="array" ref="AK1951">_xlfn.IFS(
G1951&lt;6, "&lt;6",
AND(G1951&gt;=6, G1951&lt;12), "6-12",
AND(G1951&gt;=12, G1951&lt;18), "12-18",  AND(G1951&gt;=18, G1951&lt;24), "18-24", G1951&gt;=24, "24-36")</f>
        <v>18-24</v>
      </c>
    </row>
    <row r="1952" spans="1:37" x14ac:dyDescent="0.3">
      <c r="A1952" t="s">
        <v>2052</v>
      </c>
      <c r="B1952" t="s">
        <v>33</v>
      </c>
      <c r="C1952">
        <v>59</v>
      </c>
      <c r="D1952" t="s">
        <v>34</v>
      </c>
      <c r="E1952" t="s">
        <v>82</v>
      </c>
      <c r="F1952">
        <v>0</v>
      </c>
      <c r="G1952">
        <v>29</v>
      </c>
      <c r="H1952" t="s">
        <v>49</v>
      </c>
      <c r="I1952" t="s">
        <v>37</v>
      </c>
      <c r="J1952" t="s">
        <v>34</v>
      </c>
      <c r="K1952" t="s">
        <v>34</v>
      </c>
      <c r="L1952" t="s">
        <v>34</v>
      </c>
      <c r="M1952" t="s">
        <v>34</v>
      </c>
      <c r="N1952" t="s">
        <v>34</v>
      </c>
      <c r="O1952" t="s">
        <v>34</v>
      </c>
      <c r="P1952" t="s">
        <v>34</v>
      </c>
      <c r="Q1952" t="s">
        <v>34</v>
      </c>
      <c r="R1952" t="s">
        <v>34</v>
      </c>
      <c r="S1952" t="s">
        <v>34</v>
      </c>
      <c r="T1952" t="s">
        <v>34</v>
      </c>
      <c r="U1952" t="s">
        <v>46</v>
      </c>
      <c r="V1952" t="s">
        <v>37</v>
      </c>
      <c r="W1952" t="s">
        <v>40</v>
      </c>
      <c r="X1952">
        <v>20.25</v>
      </c>
      <c r="Y1952">
        <v>20.25</v>
      </c>
      <c r="Z1952">
        <v>0</v>
      </c>
      <c r="AA1952">
        <v>0</v>
      </c>
      <c r="AB1952">
        <v>10.71</v>
      </c>
      <c r="AC1952">
        <v>30.96</v>
      </c>
      <c r="AD1952" t="s">
        <v>52</v>
      </c>
      <c r="AE1952" t="s">
        <v>104</v>
      </c>
      <c r="AF1952" t="s">
        <v>150</v>
      </c>
      <c r="AG1952">
        <f t="shared" si="60"/>
        <v>1</v>
      </c>
      <c r="AH1952" t="str" cm="1">
        <f t="array" ref="AH1952">_xlfn.IFS(
X1952&lt;=20, "&lt;20",
AND(X1952&gt;=20, X1952&lt;50), "20-50",
AND(X1952&gt;=50, X1952&lt;100), "50-100",
X1952&gt;=100, "&gt;100"
)</f>
        <v>20-50</v>
      </c>
      <c r="AI1952">
        <f t="shared" si="61"/>
        <v>0</v>
      </c>
      <c r="AJ1952" t="str" cm="1">
        <f t="array" ref="AJ1952">_xlfn.IFS(
C1952&lt;=20, "&lt;20",
AND(C1952&gt;=20, C1952&lt;35), "20-35",
AND(C1952&gt;=35, C1952&lt;50), "35-50",
C1952&gt;=50, "50-100"
)</f>
        <v>50-100</v>
      </c>
      <c r="AK1952" t="str" cm="1">
        <f t="array" ref="AK1952">_xlfn.IFS(
G1952&lt;6, "&lt;6",
AND(G1952&gt;=6, G1952&lt;12), "6-12",
AND(G1952&gt;=12, G1952&lt;18), "12-18",  AND(G1952&gt;=18, G1952&lt;24), "18-24", G1952&gt;=24, "24-36")</f>
        <v>24-36</v>
      </c>
    </row>
    <row r="1953" spans="1:37" x14ac:dyDescent="0.3">
      <c r="A1953" t="s">
        <v>2053</v>
      </c>
      <c r="B1953" t="s">
        <v>44</v>
      </c>
      <c r="C1953">
        <v>40</v>
      </c>
      <c r="D1953" t="s">
        <v>37</v>
      </c>
      <c r="E1953" t="s">
        <v>90</v>
      </c>
      <c r="F1953">
        <v>13</v>
      </c>
      <c r="G1953">
        <v>30</v>
      </c>
      <c r="H1953" t="s">
        <v>36</v>
      </c>
      <c r="I1953" t="s">
        <v>34</v>
      </c>
      <c r="J1953" t="s">
        <v>34</v>
      </c>
      <c r="K1953" t="s">
        <v>37</v>
      </c>
      <c r="L1953" t="s">
        <v>72</v>
      </c>
      <c r="M1953" t="s">
        <v>34</v>
      </c>
      <c r="N1953" t="s">
        <v>34</v>
      </c>
      <c r="O1953" t="s">
        <v>34</v>
      </c>
      <c r="P1953" t="s">
        <v>37</v>
      </c>
      <c r="Q1953" t="s">
        <v>37</v>
      </c>
      <c r="R1953" t="s">
        <v>34</v>
      </c>
      <c r="S1953" t="s">
        <v>34</v>
      </c>
      <c r="T1953" t="s">
        <v>37</v>
      </c>
      <c r="U1953" t="s">
        <v>39</v>
      </c>
      <c r="V1953" t="s">
        <v>34</v>
      </c>
      <c r="W1953" t="s">
        <v>40</v>
      </c>
      <c r="X1953">
        <v>40.9</v>
      </c>
      <c r="Y1953">
        <v>1383.6</v>
      </c>
      <c r="Z1953">
        <v>0</v>
      </c>
      <c r="AA1953">
        <v>0</v>
      </c>
      <c r="AB1953">
        <v>0</v>
      </c>
      <c r="AC1953">
        <v>1383.6</v>
      </c>
      <c r="AD1953" t="s">
        <v>41</v>
      </c>
      <c r="AE1953" t="s">
        <v>42</v>
      </c>
      <c r="AF1953" t="s">
        <v>42</v>
      </c>
      <c r="AG1953">
        <f t="shared" si="60"/>
        <v>0</v>
      </c>
      <c r="AH1953" t="str" cm="1">
        <f t="array" ref="AH1953">_xlfn.IFS(
X1953&lt;=20, "&lt;20",
AND(X1953&gt;=20, X1953&lt;50), "20-50",
AND(X1953&gt;=50, X1953&lt;100), "50-100",
X1953&gt;=100, "&gt;100"
)</f>
        <v>20-50</v>
      </c>
      <c r="AI1953">
        <f t="shared" si="61"/>
        <v>0</v>
      </c>
      <c r="AJ1953" t="str" cm="1">
        <f t="array" ref="AJ1953">_xlfn.IFS(
C1953&lt;=20, "&lt;20",
AND(C1953&gt;=20, C1953&lt;35), "20-35",
AND(C1953&gt;=35, C1953&lt;50), "35-50",
C1953&gt;=50, "50-100"
)</f>
        <v>35-50</v>
      </c>
      <c r="AK1953" t="str" cm="1">
        <f t="array" ref="AK1953">_xlfn.IFS(
G1953&lt;6, "&lt;6",
AND(G1953&gt;=6, G1953&lt;12), "6-12",
AND(G1953&gt;=12, G1953&lt;18), "12-18",  AND(G1953&gt;=18, G1953&lt;24), "18-24", G1953&gt;=24, "24-36")</f>
        <v>24-36</v>
      </c>
    </row>
    <row r="1954" spans="1:37" x14ac:dyDescent="0.3">
      <c r="A1954" t="s">
        <v>2054</v>
      </c>
      <c r="B1954" t="s">
        <v>33</v>
      </c>
      <c r="C1954">
        <v>66</v>
      </c>
      <c r="D1954" t="s">
        <v>34</v>
      </c>
      <c r="E1954" t="s">
        <v>56</v>
      </c>
      <c r="F1954">
        <v>2</v>
      </c>
      <c r="G1954">
        <v>9</v>
      </c>
      <c r="H1954" t="s">
        <v>36</v>
      </c>
      <c r="I1954" t="s">
        <v>37</v>
      </c>
      <c r="J1954" t="s">
        <v>34</v>
      </c>
      <c r="K1954" t="s">
        <v>34</v>
      </c>
      <c r="L1954" t="s">
        <v>34</v>
      </c>
      <c r="M1954" t="s">
        <v>34</v>
      </c>
      <c r="N1954" t="s">
        <v>34</v>
      </c>
      <c r="O1954" t="s">
        <v>34</v>
      </c>
      <c r="P1954" t="s">
        <v>34</v>
      </c>
      <c r="Q1954" t="s">
        <v>34</v>
      </c>
      <c r="R1954" t="s">
        <v>34</v>
      </c>
      <c r="S1954" t="s">
        <v>34</v>
      </c>
      <c r="T1954" t="s">
        <v>34</v>
      </c>
      <c r="U1954" t="s">
        <v>39</v>
      </c>
      <c r="V1954" t="s">
        <v>34</v>
      </c>
      <c r="W1954" t="s">
        <v>51</v>
      </c>
      <c r="X1954">
        <v>19.899999999999999</v>
      </c>
      <c r="Y1954">
        <v>666</v>
      </c>
      <c r="Z1954">
        <v>0</v>
      </c>
      <c r="AA1954">
        <v>0</v>
      </c>
      <c r="AB1954">
        <v>848.05</v>
      </c>
      <c r="AC1954">
        <v>1514.05</v>
      </c>
      <c r="AD1954" t="s">
        <v>41</v>
      </c>
      <c r="AE1954" t="s">
        <v>42</v>
      </c>
      <c r="AF1954" t="s">
        <v>42</v>
      </c>
      <c r="AG1954">
        <f t="shared" si="60"/>
        <v>0</v>
      </c>
      <c r="AH1954" t="str" cm="1">
        <f t="array" ref="AH1954">_xlfn.IFS(
X1954&lt;=20, "&lt;20",
AND(X1954&gt;=20, X1954&lt;50), "20-50",
AND(X1954&gt;=50, X1954&lt;100), "50-100",
X1954&gt;=100, "&gt;100"
)</f>
        <v>&lt;20</v>
      </c>
      <c r="AI1954">
        <f t="shared" si="61"/>
        <v>0</v>
      </c>
      <c r="AJ1954" t="str" cm="1">
        <f t="array" ref="AJ1954">_xlfn.IFS(
C1954&lt;=20, "&lt;20",
AND(C1954&gt;=20, C1954&lt;35), "20-35",
AND(C1954&gt;=35, C1954&lt;50), "35-50",
C1954&gt;=50, "50-100"
)</f>
        <v>50-100</v>
      </c>
      <c r="AK1954" t="str" cm="1">
        <f t="array" ref="AK1954">_xlfn.IFS(
G1954&lt;6, "&lt;6",
AND(G1954&gt;=6, G1954&lt;12), "6-12",
AND(G1954&gt;=12, G1954&lt;18), "12-18",  AND(G1954&gt;=18, G1954&lt;24), "18-24", G1954&gt;=24, "24-36")</f>
        <v>6-12</v>
      </c>
    </row>
    <row r="1955" spans="1:37" x14ac:dyDescent="0.3">
      <c r="A1955" t="s">
        <v>2055</v>
      </c>
      <c r="B1955" t="s">
        <v>33</v>
      </c>
      <c r="C1955">
        <v>76</v>
      </c>
      <c r="D1955" t="s">
        <v>34</v>
      </c>
      <c r="E1955" t="s">
        <v>35</v>
      </c>
      <c r="F1955">
        <v>0</v>
      </c>
      <c r="G1955">
        <v>6</v>
      </c>
      <c r="H1955" t="s">
        <v>36</v>
      </c>
      <c r="I1955" t="s">
        <v>37</v>
      </c>
      <c r="J1955" t="s">
        <v>37</v>
      </c>
      <c r="K1955" t="s">
        <v>37</v>
      </c>
      <c r="L1955" t="s">
        <v>50</v>
      </c>
      <c r="M1955" t="s">
        <v>37</v>
      </c>
      <c r="N1955" t="s">
        <v>37</v>
      </c>
      <c r="O1955" t="s">
        <v>37</v>
      </c>
      <c r="P1955" t="s">
        <v>34</v>
      </c>
      <c r="Q1955" t="s">
        <v>34</v>
      </c>
      <c r="R1955" t="s">
        <v>37</v>
      </c>
      <c r="S1955" t="s">
        <v>34</v>
      </c>
      <c r="T1955" t="s">
        <v>37</v>
      </c>
      <c r="U1955" t="s">
        <v>67</v>
      </c>
      <c r="V1955" t="s">
        <v>37</v>
      </c>
      <c r="W1955" t="s">
        <v>40</v>
      </c>
      <c r="X1955">
        <v>102.65</v>
      </c>
      <c r="Y1955">
        <v>7550.3</v>
      </c>
      <c r="Z1955">
        <v>0</v>
      </c>
      <c r="AA1955">
        <v>0</v>
      </c>
      <c r="AB1955">
        <v>2052</v>
      </c>
      <c r="AC1955">
        <v>9602.2999999999993</v>
      </c>
      <c r="AD1955" t="s">
        <v>41</v>
      </c>
      <c r="AE1955" t="s">
        <v>42</v>
      </c>
      <c r="AF1955" t="s">
        <v>42</v>
      </c>
      <c r="AG1955">
        <f t="shared" si="60"/>
        <v>0</v>
      </c>
      <c r="AH1955" t="str" cm="1">
        <f t="array" ref="AH1955">_xlfn.IFS(
X1955&lt;=20, "&lt;20",
AND(X1955&gt;=20, X1955&lt;50), "20-50",
AND(X1955&gt;=50, X1955&lt;100), "50-100",
X1955&gt;=100, "&gt;100"
)</f>
        <v>&gt;100</v>
      </c>
      <c r="AI1955">
        <f t="shared" si="61"/>
        <v>0</v>
      </c>
      <c r="AJ1955" t="str" cm="1">
        <f t="array" ref="AJ1955">_xlfn.IFS(
C1955&lt;=20, "&lt;20",
AND(C1955&gt;=20, C1955&lt;35), "20-35",
AND(C1955&gt;=35, C1955&lt;50), "35-50",
C1955&gt;=50, "50-100"
)</f>
        <v>50-100</v>
      </c>
      <c r="AK1955" t="str" cm="1">
        <f t="array" ref="AK1955">_xlfn.IFS(
G1955&lt;6, "&lt;6",
AND(G1955&gt;=6, G1955&lt;12), "6-12",
AND(G1955&gt;=12, G1955&lt;18), "12-18",  AND(G1955&gt;=18, G1955&lt;24), "18-24", G1955&gt;=24, "24-36")</f>
        <v>6-12</v>
      </c>
    </row>
    <row r="1956" spans="1:37" x14ac:dyDescent="0.3">
      <c r="A1956" t="s">
        <v>2056</v>
      </c>
      <c r="B1956" t="s">
        <v>44</v>
      </c>
      <c r="C1956">
        <v>66</v>
      </c>
      <c r="D1956" t="s">
        <v>37</v>
      </c>
      <c r="E1956" t="s">
        <v>82</v>
      </c>
      <c r="F1956">
        <v>0</v>
      </c>
      <c r="G1956">
        <v>11</v>
      </c>
      <c r="H1956" t="s">
        <v>49</v>
      </c>
      <c r="I1956" t="s">
        <v>37</v>
      </c>
      <c r="J1956" t="s">
        <v>34</v>
      </c>
      <c r="K1956" t="s">
        <v>37</v>
      </c>
      <c r="L1956" t="s">
        <v>50</v>
      </c>
      <c r="M1956" t="s">
        <v>34</v>
      </c>
      <c r="N1956" t="s">
        <v>34</v>
      </c>
      <c r="O1956" t="s">
        <v>37</v>
      </c>
      <c r="P1956" t="s">
        <v>34</v>
      </c>
      <c r="Q1956" t="s">
        <v>34</v>
      </c>
      <c r="R1956" t="s">
        <v>34</v>
      </c>
      <c r="S1956" t="s">
        <v>34</v>
      </c>
      <c r="T1956" t="s">
        <v>37</v>
      </c>
      <c r="U1956" t="s">
        <v>67</v>
      </c>
      <c r="V1956" t="s">
        <v>37</v>
      </c>
      <c r="W1956" t="s">
        <v>51</v>
      </c>
      <c r="X1956">
        <v>74.2</v>
      </c>
      <c r="Y1956">
        <v>140.1</v>
      </c>
      <c r="Z1956">
        <v>0</v>
      </c>
      <c r="AA1956">
        <v>0</v>
      </c>
      <c r="AB1956">
        <v>14.58</v>
      </c>
      <c r="AC1956">
        <v>154.68</v>
      </c>
      <c r="AD1956" t="s">
        <v>85</v>
      </c>
      <c r="AE1956" t="s">
        <v>42</v>
      </c>
      <c r="AF1956" t="s">
        <v>42</v>
      </c>
      <c r="AG1956">
        <f t="shared" si="60"/>
        <v>0</v>
      </c>
      <c r="AH1956" t="str" cm="1">
        <f t="array" ref="AH1956">_xlfn.IFS(
X1956&lt;=20, "&lt;20",
AND(X1956&gt;=20, X1956&lt;50), "20-50",
AND(X1956&gt;=50, X1956&lt;100), "50-100",
X1956&gt;=100, "&gt;100"
)</f>
        <v>50-100</v>
      </c>
      <c r="AI1956">
        <f t="shared" si="61"/>
        <v>1</v>
      </c>
      <c r="AJ1956" t="str" cm="1">
        <f t="array" ref="AJ1956">_xlfn.IFS(
C1956&lt;=20, "&lt;20",
AND(C1956&gt;=20, C1956&lt;35), "20-35",
AND(C1956&gt;=35, C1956&lt;50), "35-50",
C1956&gt;=50, "50-100"
)</f>
        <v>50-100</v>
      </c>
      <c r="AK1956" t="str" cm="1">
        <f t="array" ref="AK1956">_xlfn.IFS(
G1956&lt;6, "&lt;6",
AND(G1956&gt;=6, G1956&lt;12), "6-12",
AND(G1956&gt;=12, G1956&lt;18), "12-18",  AND(G1956&gt;=18, G1956&lt;24), "18-24", G1956&gt;=24, "24-36")</f>
        <v>6-12</v>
      </c>
    </row>
    <row r="1957" spans="1:37" x14ac:dyDescent="0.3">
      <c r="A1957" t="s">
        <v>2057</v>
      </c>
      <c r="B1957" t="s">
        <v>44</v>
      </c>
      <c r="C1957">
        <v>31</v>
      </c>
      <c r="D1957" t="s">
        <v>34</v>
      </c>
      <c r="E1957" t="s">
        <v>69</v>
      </c>
      <c r="F1957">
        <v>2</v>
      </c>
      <c r="G1957">
        <v>17</v>
      </c>
      <c r="H1957" t="s">
        <v>36</v>
      </c>
      <c r="I1957" t="s">
        <v>37</v>
      </c>
      <c r="J1957" t="s">
        <v>34</v>
      </c>
      <c r="K1957" t="s">
        <v>34</v>
      </c>
      <c r="L1957" t="s">
        <v>34</v>
      </c>
      <c r="M1957" t="s">
        <v>34</v>
      </c>
      <c r="N1957" t="s">
        <v>34</v>
      </c>
      <c r="O1957" t="s">
        <v>34</v>
      </c>
      <c r="P1957" t="s">
        <v>34</v>
      </c>
      <c r="Q1957" t="s">
        <v>34</v>
      </c>
      <c r="R1957" t="s">
        <v>34</v>
      </c>
      <c r="S1957" t="s">
        <v>34</v>
      </c>
      <c r="T1957" t="s">
        <v>34</v>
      </c>
      <c r="U1957" t="s">
        <v>46</v>
      </c>
      <c r="V1957" t="s">
        <v>34</v>
      </c>
      <c r="W1957" t="s">
        <v>51</v>
      </c>
      <c r="X1957">
        <v>19.45</v>
      </c>
      <c r="Y1957">
        <v>227.45</v>
      </c>
      <c r="Z1957">
        <v>0</v>
      </c>
      <c r="AA1957">
        <v>0</v>
      </c>
      <c r="AB1957">
        <v>429.72</v>
      </c>
      <c r="AC1957">
        <v>657.17</v>
      </c>
      <c r="AD1957" t="s">
        <v>41</v>
      </c>
      <c r="AE1957" t="s">
        <v>42</v>
      </c>
      <c r="AF1957" t="s">
        <v>42</v>
      </c>
      <c r="AG1957">
        <f t="shared" si="60"/>
        <v>0</v>
      </c>
      <c r="AH1957" t="str" cm="1">
        <f t="array" ref="AH1957">_xlfn.IFS(
X1957&lt;=20, "&lt;20",
AND(X1957&gt;=20, X1957&lt;50), "20-50",
AND(X1957&gt;=50, X1957&lt;100), "50-100",
X1957&gt;=100, "&gt;100"
)</f>
        <v>&lt;20</v>
      </c>
      <c r="AI1957">
        <f t="shared" si="61"/>
        <v>0</v>
      </c>
      <c r="AJ1957" t="str" cm="1">
        <f t="array" ref="AJ1957">_xlfn.IFS(
C1957&lt;=20, "&lt;20",
AND(C1957&gt;=20, C1957&lt;35), "20-35",
AND(C1957&gt;=35, C1957&lt;50), "35-50",
C1957&gt;=50, "50-100"
)</f>
        <v>20-35</v>
      </c>
      <c r="AK1957" t="str" cm="1">
        <f t="array" ref="AK1957">_xlfn.IFS(
G1957&lt;6, "&lt;6",
AND(G1957&gt;=6, G1957&lt;12), "6-12",
AND(G1957&gt;=12, G1957&lt;18), "12-18",  AND(G1957&gt;=18, G1957&lt;24), "18-24", G1957&gt;=24, "24-36")</f>
        <v>12-18</v>
      </c>
    </row>
    <row r="1958" spans="1:37" x14ac:dyDescent="0.3">
      <c r="A1958" t="s">
        <v>2058</v>
      </c>
      <c r="B1958" t="s">
        <v>33</v>
      </c>
      <c r="C1958">
        <v>63</v>
      </c>
      <c r="D1958" t="s">
        <v>37</v>
      </c>
      <c r="E1958" t="s">
        <v>90</v>
      </c>
      <c r="F1958">
        <v>0</v>
      </c>
      <c r="G1958">
        <v>27</v>
      </c>
      <c r="H1958" t="s">
        <v>66</v>
      </c>
      <c r="I1958" t="s">
        <v>37</v>
      </c>
      <c r="J1958" t="s">
        <v>34</v>
      </c>
      <c r="K1958" t="s">
        <v>37</v>
      </c>
      <c r="L1958" t="s">
        <v>38</v>
      </c>
      <c r="M1958" t="s">
        <v>37</v>
      </c>
      <c r="N1958" t="s">
        <v>37</v>
      </c>
      <c r="O1958" t="s">
        <v>37</v>
      </c>
      <c r="P1958" t="s">
        <v>37</v>
      </c>
      <c r="Q1958" t="s">
        <v>37</v>
      </c>
      <c r="R1958" t="s">
        <v>34</v>
      </c>
      <c r="S1958" t="s">
        <v>34</v>
      </c>
      <c r="T1958" t="s">
        <v>37</v>
      </c>
      <c r="U1958" t="s">
        <v>67</v>
      </c>
      <c r="V1958" t="s">
        <v>37</v>
      </c>
      <c r="W1958" t="s">
        <v>51</v>
      </c>
      <c r="X1958">
        <v>75.75</v>
      </c>
      <c r="Y1958">
        <v>5388.15</v>
      </c>
      <c r="Z1958">
        <v>0</v>
      </c>
      <c r="AA1958">
        <v>0</v>
      </c>
      <c r="AB1958">
        <v>3058.77</v>
      </c>
      <c r="AC1958">
        <v>8446.92</v>
      </c>
      <c r="AD1958" t="s">
        <v>41</v>
      </c>
      <c r="AE1958" t="s">
        <v>42</v>
      </c>
      <c r="AF1958" t="s">
        <v>42</v>
      </c>
      <c r="AG1958">
        <f t="shared" si="60"/>
        <v>0</v>
      </c>
      <c r="AH1958" t="str" cm="1">
        <f t="array" ref="AH1958">_xlfn.IFS(
X1958&lt;=20, "&lt;20",
AND(X1958&gt;=20, X1958&lt;50), "20-50",
AND(X1958&gt;=50, X1958&lt;100), "50-100",
X1958&gt;=100, "&gt;100"
)</f>
        <v>50-100</v>
      </c>
      <c r="AI1958">
        <f t="shared" si="61"/>
        <v>0</v>
      </c>
      <c r="AJ1958" t="str" cm="1">
        <f t="array" ref="AJ1958">_xlfn.IFS(
C1958&lt;=20, "&lt;20",
AND(C1958&gt;=20, C1958&lt;35), "20-35",
AND(C1958&gt;=35, C1958&lt;50), "35-50",
C1958&gt;=50, "50-100"
)</f>
        <v>50-100</v>
      </c>
      <c r="AK1958" t="str" cm="1">
        <f t="array" ref="AK1958">_xlfn.IFS(
G1958&lt;6, "&lt;6",
AND(G1958&gt;=6, G1958&lt;12), "6-12",
AND(G1958&gt;=12, G1958&lt;18), "12-18",  AND(G1958&gt;=18, G1958&lt;24), "18-24", G1958&gt;=24, "24-36")</f>
        <v>24-36</v>
      </c>
    </row>
    <row r="1959" spans="1:37" x14ac:dyDescent="0.3">
      <c r="A1959" t="s">
        <v>2059</v>
      </c>
      <c r="B1959" t="s">
        <v>44</v>
      </c>
      <c r="C1959">
        <v>65</v>
      </c>
      <c r="D1959" t="s">
        <v>37</v>
      </c>
      <c r="E1959" t="s">
        <v>103</v>
      </c>
      <c r="F1959">
        <v>3</v>
      </c>
      <c r="G1959">
        <v>32</v>
      </c>
      <c r="H1959" t="s">
        <v>36</v>
      </c>
      <c r="I1959" t="s">
        <v>37</v>
      </c>
      <c r="J1959" t="s">
        <v>37</v>
      </c>
      <c r="K1959" t="s">
        <v>37</v>
      </c>
      <c r="L1959" t="s">
        <v>50</v>
      </c>
      <c r="M1959" t="s">
        <v>34</v>
      </c>
      <c r="N1959" t="s">
        <v>37</v>
      </c>
      <c r="O1959" t="s">
        <v>34</v>
      </c>
      <c r="P1959" t="s">
        <v>37</v>
      </c>
      <c r="Q1959" t="s">
        <v>37</v>
      </c>
      <c r="R1959" t="s">
        <v>37</v>
      </c>
      <c r="S1959" t="s">
        <v>34</v>
      </c>
      <c r="T1959" t="s">
        <v>34</v>
      </c>
      <c r="U1959" t="s">
        <v>67</v>
      </c>
      <c r="V1959" t="s">
        <v>37</v>
      </c>
      <c r="W1959" t="s">
        <v>51</v>
      </c>
      <c r="X1959">
        <v>104.9</v>
      </c>
      <c r="Y1959">
        <v>5913.95</v>
      </c>
      <c r="Z1959">
        <v>1.69</v>
      </c>
      <c r="AA1959">
        <v>90</v>
      </c>
      <c r="AB1959">
        <v>1830.84</v>
      </c>
      <c r="AC1959">
        <v>7833.1</v>
      </c>
      <c r="AD1959" t="s">
        <v>41</v>
      </c>
      <c r="AE1959" t="s">
        <v>42</v>
      </c>
      <c r="AF1959" t="s">
        <v>42</v>
      </c>
      <c r="AG1959">
        <f t="shared" si="60"/>
        <v>0</v>
      </c>
      <c r="AH1959" t="str" cm="1">
        <f t="array" ref="AH1959">_xlfn.IFS(
X1959&lt;=20, "&lt;20",
AND(X1959&gt;=20, X1959&lt;50), "20-50",
AND(X1959&gt;=50, X1959&lt;100), "50-100",
X1959&gt;=100, "&gt;100"
)</f>
        <v>&gt;100</v>
      </c>
      <c r="AI1959">
        <f t="shared" si="61"/>
        <v>0</v>
      </c>
      <c r="AJ1959" t="str" cm="1">
        <f t="array" ref="AJ1959">_xlfn.IFS(
C1959&lt;=20, "&lt;20",
AND(C1959&gt;=20, C1959&lt;35), "20-35",
AND(C1959&gt;=35, C1959&lt;50), "35-50",
C1959&gt;=50, "50-100"
)</f>
        <v>50-100</v>
      </c>
      <c r="AK1959" t="str" cm="1">
        <f t="array" ref="AK1959">_xlfn.IFS(
G1959&lt;6, "&lt;6",
AND(G1959&gt;=6, G1959&lt;12), "6-12",
AND(G1959&gt;=12, G1959&lt;18), "12-18",  AND(G1959&gt;=18, G1959&lt;24), "18-24", G1959&gt;=24, "24-36")</f>
        <v>24-36</v>
      </c>
    </row>
    <row r="1960" spans="1:37" x14ac:dyDescent="0.3">
      <c r="A1960" t="s">
        <v>2060</v>
      </c>
      <c r="B1960" t="s">
        <v>33</v>
      </c>
      <c r="C1960">
        <v>64</v>
      </c>
      <c r="D1960" t="s">
        <v>34</v>
      </c>
      <c r="E1960" t="s">
        <v>74</v>
      </c>
      <c r="F1960">
        <v>15</v>
      </c>
      <c r="G1960">
        <v>2</v>
      </c>
      <c r="H1960" t="s">
        <v>110</v>
      </c>
      <c r="I1960" t="s">
        <v>37</v>
      </c>
      <c r="J1960" t="s">
        <v>34</v>
      </c>
      <c r="K1960" t="s">
        <v>37</v>
      </c>
      <c r="L1960" t="s">
        <v>50</v>
      </c>
      <c r="M1960" t="s">
        <v>34</v>
      </c>
      <c r="N1960" t="s">
        <v>34</v>
      </c>
      <c r="O1960" t="s">
        <v>34</v>
      </c>
      <c r="P1960" t="s">
        <v>34</v>
      </c>
      <c r="Q1960" t="s">
        <v>34</v>
      </c>
      <c r="R1960" t="s">
        <v>34</v>
      </c>
      <c r="S1960" t="s">
        <v>34</v>
      </c>
      <c r="T1960" t="s">
        <v>34</v>
      </c>
      <c r="U1960" t="s">
        <v>46</v>
      </c>
      <c r="V1960" t="s">
        <v>37</v>
      </c>
      <c r="W1960" t="s">
        <v>51</v>
      </c>
      <c r="X1960">
        <v>70.3</v>
      </c>
      <c r="Y1960">
        <v>2416.5500000000002</v>
      </c>
      <c r="Z1960">
        <v>0</v>
      </c>
      <c r="AA1960">
        <v>80</v>
      </c>
      <c r="AB1960">
        <v>365.05</v>
      </c>
      <c r="AC1960">
        <v>2861.6</v>
      </c>
      <c r="AD1960" t="s">
        <v>52</v>
      </c>
      <c r="AE1960" t="s">
        <v>94</v>
      </c>
      <c r="AF1960" t="s">
        <v>235</v>
      </c>
      <c r="AG1960">
        <f t="shared" si="60"/>
        <v>1</v>
      </c>
      <c r="AH1960" t="str" cm="1">
        <f t="array" ref="AH1960">_xlfn.IFS(
X1960&lt;=20, "&lt;20",
AND(X1960&gt;=20, X1960&lt;50), "20-50",
AND(X1960&gt;=50, X1960&lt;100), "50-100",
X1960&gt;=100, "&gt;100"
)</f>
        <v>50-100</v>
      </c>
      <c r="AI1960">
        <f t="shared" si="61"/>
        <v>0</v>
      </c>
      <c r="AJ1960" t="str" cm="1">
        <f t="array" ref="AJ1960">_xlfn.IFS(
C1960&lt;=20, "&lt;20",
AND(C1960&gt;=20, C1960&lt;35), "20-35",
AND(C1960&gt;=35, C1960&lt;50), "35-50",
C1960&gt;=50, "50-100"
)</f>
        <v>50-100</v>
      </c>
      <c r="AK1960" t="str" cm="1">
        <f t="array" ref="AK1960">_xlfn.IFS(
G1960&lt;6, "&lt;6",
AND(G1960&gt;=6, G1960&lt;12), "6-12",
AND(G1960&gt;=12, G1960&lt;18), "12-18",  AND(G1960&gt;=18, G1960&lt;24), "18-24", G1960&gt;=24, "24-36")</f>
        <v>&lt;6</v>
      </c>
    </row>
    <row r="1961" spans="1:37" x14ac:dyDescent="0.3">
      <c r="A1961" t="s">
        <v>2061</v>
      </c>
      <c r="B1961" t="s">
        <v>33</v>
      </c>
      <c r="C1961">
        <v>45</v>
      </c>
      <c r="D1961" t="s">
        <v>37</v>
      </c>
      <c r="E1961" t="s">
        <v>48</v>
      </c>
      <c r="F1961">
        <v>2</v>
      </c>
      <c r="G1961">
        <v>20</v>
      </c>
      <c r="H1961" t="s">
        <v>36</v>
      </c>
      <c r="I1961" t="s">
        <v>37</v>
      </c>
      <c r="J1961" t="s">
        <v>37</v>
      </c>
      <c r="K1961" t="s">
        <v>37</v>
      </c>
      <c r="L1961" t="s">
        <v>72</v>
      </c>
      <c r="M1961" t="s">
        <v>37</v>
      </c>
      <c r="N1961" t="s">
        <v>34</v>
      </c>
      <c r="O1961" t="s">
        <v>37</v>
      </c>
      <c r="P1961" t="s">
        <v>37</v>
      </c>
      <c r="Q1961" t="s">
        <v>37</v>
      </c>
      <c r="R1961" t="s">
        <v>37</v>
      </c>
      <c r="S1961" t="s">
        <v>37</v>
      </c>
      <c r="T1961" t="s">
        <v>37</v>
      </c>
      <c r="U1961" t="s">
        <v>67</v>
      </c>
      <c r="V1961" t="s">
        <v>34</v>
      </c>
      <c r="W1961" t="s">
        <v>51</v>
      </c>
      <c r="X1961">
        <v>86.9</v>
      </c>
      <c r="Y1961">
        <v>6194.1</v>
      </c>
      <c r="Z1961">
        <v>0</v>
      </c>
      <c r="AA1961">
        <v>0</v>
      </c>
      <c r="AB1961">
        <v>1818.15</v>
      </c>
      <c r="AC1961">
        <v>8012.25</v>
      </c>
      <c r="AD1961" t="s">
        <v>41</v>
      </c>
      <c r="AE1961" t="s">
        <v>42</v>
      </c>
      <c r="AF1961" t="s">
        <v>42</v>
      </c>
      <c r="AG1961">
        <f t="shared" si="60"/>
        <v>0</v>
      </c>
      <c r="AH1961" t="str" cm="1">
        <f t="array" ref="AH1961">_xlfn.IFS(
X1961&lt;=20, "&lt;20",
AND(X1961&gt;=20, X1961&lt;50), "20-50",
AND(X1961&gt;=50, X1961&lt;100), "50-100",
X1961&gt;=100, "&gt;100"
)</f>
        <v>50-100</v>
      </c>
      <c r="AI1961">
        <f t="shared" si="61"/>
        <v>0</v>
      </c>
      <c r="AJ1961" t="str" cm="1">
        <f t="array" ref="AJ1961">_xlfn.IFS(
C1961&lt;=20, "&lt;20",
AND(C1961&gt;=20, C1961&lt;35), "20-35",
AND(C1961&gt;=35, C1961&lt;50), "35-50",
C1961&gt;=50, "50-100"
)</f>
        <v>35-50</v>
      </c>
      <c r="AK1961" t="str" cm="1">
        <f t="array" ref="AK1961">_xlfn.IFS(
G1961&lt;6, "&lt;6",
AND(G1961&gt;=6, G1961&lt;12), "6-12",
AND(G1961&gt;=12, G1961&lt;18), "12-18",  AND(G1961&gt;=18, G1961&lt;24), "18-24", G1961&gt;=24, "24-36")</f>
        <v>18-24</v>
      </c>
    </row>
    <row r="1962" spans="1:37" x14ac:dyDescent="0.3">
      <c r="A1962" t="s">
        <v>2062</v>
      </c>
      <c r="B1962" t="s">
        <v>44</v>
      </c>
      <c r="C1962">
        <v>49</v>
      </c>
      <c r="D1962" t="s">
        <v>34</v>
      </c>
      <c r="E1962" t="s">
        <v>61</v>
      </c>
      <c r="F1962">
        <v>10</v>
      </c>
      <c r="G1962">
        <v>21</v>
      </c>
      <c r="H1962" t="s">
        <v>36</v>
      </c>
      <c r="I1962" t="s">
        <v>37</v>
      </c>
      <c r="J1962" t="s">
        <v>37</v>
      </c>
      <c r="K1962" t="s">
        <v>37</v>
      </c>
      <c r="L1962" t="s">
        <v>50</v>
      </c>
      <c r="M1962" t="s">
        <v>34</v>
      </c>
      <c r="N1962" t="s">
        <v>37</v>
      </c>
      <c r="O1962" t="s">
        <v>37</v>
      </c>
      <c r="P1962" t="s">
        <v>34</v>
      </c>
      <c r="Q1962" t="s">
        <v>37</v>
      </c>
      <c r="R1962" t="s">
        <v>37</v>
      </c>
      <c r="S1962" t="s">
        <v>37</v>
      </c>
      <c r="T1962" t="s">
        <v>34</v>
      </c>
      <c r="U1962" t="s">
        <v>39</v>
      </c>
      <c r="V1962" t="s">
        <v>37</v>
      </c>
      <c r="W1962" t="s">
        <v>51</v>
      </c>
      <c r="X1962">
        <v>107.5</v>
      </c>
      <c r="Y1962">
        <v>6873.75</v>
      </c>
      <c r="Z1962">
        <v>0</v>
      </c>
      <c r="AA1962">
        <v>60</v>
      </c>
      <c r="AB1962">
        <v>121.59</v>
      </c>
      <c r="AC1962">
        <v>7055.34</v>
      </c>
      <c r="AD1962" t="s">
        <v>52</v>
      </c>
      <c r="AE1962" t="s">
        <v>104</v>
      </c>
      <c r="AF1962" t="s">
        <v>150</v>
      </c>
      <c r="AG1962">
        <f t="shared" si="60"/>
        <v>1</v>
      </c>
      <c r="AH1962" t="str" cm="1">
        <f t="array" ref="AH1962">_xlfn.IFS(
X1962&lt;=20, "&lt;20",
AND(X1962&gt;=20, X1962&lt;50), "20-50",
AND(X1962&gt;=50, X1962&lt;100), "50-100",
X1962&gt;=100, "&gt;100"
)</f>
        <v>&gt;100</v>
      </c>
      <c r="AI1962">
        <f t="shared" si="61"/>
        <v>0</v>
      </c>
      <c r="AJ1962" t="str" cm="1">
        <f t="array" ref="AJ1962">_xlfn.IFS(
C1962&lt;=20, "&lt;20",
AND(C1962&gt;=20, C1962&lt;35), "20-35",
AND(C1962&gt;=35, C1962&lt;50), "35-50",
C1962&gt;=50, "50-100"
)</f>
        <v>35-50</v>
      </c>
      <c r="AK1962" t="str" cm="1">
        <f t="array" ref="AK1962">_xlfn.IFS(
G1962&lt;6, "&lt;6",
AND(G1962&gt;=6, G1962&lt;12), "6-12",
AND(G1962&gt;=12, G1962&lt;18), "12-18",  AND(G1962&gt;=18, G1962&lt;24), "18-24", G1962&gt;=24, "24-36")</f>
        <v>18-24</v>
      </c>
    </row>
    <row r="1963" spans="1:37" x14ac:dyDescent="0.3">
      <c r="A1963" t="s">
        <v>2063</v>
      </c>
      <c r="B1963" t="s">
        <v>44</v>
      </c>
      <c r="C1963">
        <v>54</v>
      </c>
      <c r="D1963" t="s">
        <v>37</v>
      </c>
      <c r="E1963" t="s">
        <v>87</v>
      </c>
      <c r="F1963">
        <v>0</v>
      </c>
      <c r="G1963">
        <v>16</v>
      </c>
      <c r="H1963" t="s">
        <v>36</v>
      </c>
      <c r="I1963" t="s">
        <v>37</v>
      </c>
      <c r="J1963" t="s">
        <v>34</v>
      </c>
      <c r="K1963" t="s">
        <v>37</v>
      </c>
      <c r="L1963" t="s">
        <v>72</v>
      </c>
      <c r="M1963" t="s">
        <v>34</v>
      </c>
      <c r="N1963" t="s">
        <v>34</v>
      </c>
      <c r="O1963" t="s">
        <v>34</v>
      </c>
      <c r="P1963" t="s">
        <v>34</v>
      </c>
      <c r="Q1963" t="s">
        <v>34</v>
      </c>
      <c r="R1963" t="s">
        <v>34</v>
      </c>
      <c r="S1963" t="s">
        <v>34</v>
      </c>
      <c r="T1963" t="s">
        <v>37</v>
      </c>
      <c r="U1963" t="s">
        <v>46</v>
      </c>
      <c r="V1963" t="s">
        <v>34</v>
      </c>
      <c r="W1963" t="s">
        <v>51</v>
      </c>
      <c r="X1963">
        <v>45.2</v>
      </c>
      <c r="Y1963">
        <v>1841.9</v>
      </c>
      <c r="Z1963">
        <v>0</v>
      </c>
      <c r="AA1963">
        <v>0</v>
      </c>
      <c r="AB1963">
        <v>1596.54</v>
      </c>
      <c r="AC1963">
        <v>3438.44</v>
      </c>
      <c r="AD1963" t="s">
        <v>41</v>
      </c>
      <c r="AE1963" t="s">
        <v>42</v>
      </c>
      <c r="AF1963" t="s">
        <v>42</v>
      </c>
      <c r="AG1963">
        <f t="shared" si="60"/>
        <v>0</v>
      </c>
      <c r="AH1963" t="str" cm="1">
        <f t="array" ref="AH1963">_xlfn.IFS(
X1963&lt;=20, "&lt;20",
AND(X1963&gt;=20, X1963&lt;50), "20-50",
AND(X1963&gt;=50, X1963&lt;100), "50-100",
X1963&gt;=100, "&gt;100"
)</f>
        <v>20-50</v>
      </c>
      <c r="AI1963">
        <f t="shared" si="61"/>
        <v>0</v>
      </c>
      <c r="AJ1963" t="str" cm="1">
        <f t="array" ref="AJ1963">_xlfn.IFS(
C1963&lt;=20, "&lt;20",
AND(C1963&gt;=20, C1963&lt;35), "20-35",
AND(C1963&gt;=35, C1963&lt;50), "35-50",
C1963&gt;=50, "50-100"
)</f>
        <v>50-100</v>
      </c>
      <c r="AK1963" t="str" cm="1">
        <f t="array" ref="AK1963">_xlfn.IFS(
G1963&lt;6, "&lt;6",
AND(G1963&gt;=6, G1963&lt;12), "6-12",
AND(G1963&gt;=12, G1963&lt;18), "12-18",  AND(G1963&gt;=18, G1963&lt;24), "18-24", G1963&gt;=24, "24-36")</f>
        <v>12-18</v>
      </c>
    </row>
    <row r="1964" spans="1:37" x14ac:dyDescent="0.3">
      <c r="A1964" t="s">
        <v>2064</v>
      </c>
      <c r="B1964" t="s">
        <v>44</v>
      </c>
      <c r="C1964">
        <v>44</v>
      </c>
      <c r="D1964" t="s">
        <v>37</v>
      </c>
      <c r="E1964" t="s">
        <v>74</v>
      </c>
      <c r="F1964">
        <v>0</v>
      </c>
      <c r="G1964">
        <v>23</v>
      </c>
      <c r="H1964" t="s">
        <v>36</v>
      </c>
      <c r="I1964" t="s">
        <v>37</v>
      </c>
      <c r="J1964" t="s">
        <v>34</v>
      </c>
      <c r="K1964" t="s">
        <v>34</v>
      </c>
      <c r="L1964" t="s">
        <v>34</v>
      </c>
      <c r="M1964" t="s">
        <v>34</v>
      </c>
      <c r="N1964" t="s">
        <v>34</v>
      </c>
      <c r="O1964" t="s">
        <v>34</v>
      </c>
      <c r="P1964" t="s">
        <v>34</v>
      </c>
      <c r="Q1964" t="s">
        <v>34</v>
      </c>
      <c r="R1964" t="s">
        <v>34</v>
      </c>
      <c r="S1964" t="s">
        <v>34</v>
      </c>
      <c r="T1964" t="s">
        <v>34</v>
      </c>
      <c r="U1964" t="s">
        <v>67</v>
      </c>
      <c r="V1964" t="s">
        <v>37</v>
      </c>
      <c r="W1964" t="s">
        <v>51</v>
      </c>
      <c r="X1964">
        <v>21.3</v>
      </c>
      <c r="Y1964">
        <v>1041.8</v>
      </c>
      <c r="Z1964">
        <v>0</v>
      </c>
      <c r="AA1964">
        <v>0</v>
      </c>
      <c r="AB1964">
        <v>185.65</v>
      </c>
      <c r="AC1964">
        <v>1227.45</v>
      </c>
      <c r="AD1964" t="s">
        <v>41</v>
      </c>
      <c r="AE1964" t="s">
        <v>42</v>
      </c>
      <c r="AF1964" t="s">
        <v>42</v>
      </c>
      <c r="AG1964">
        <f t="shared" si="60"/>
        <v>0</v>
      </c>
      <c r="AH1964" t="str" cm="1">
        <f t="array" ref="AH1964">_xlfn.IFS(
X1964&lt;=20, "&lt;20",
AND(X1964&gt;=20, X1964&lt;50), "20-50",
AND(X1964&gt;=50, X1964&lt;100), "50-100",
X1964&gt;=100, "&gt;100"
)</f>
        <v>20-50</v>
      </c>
      <c r="AI1964">
        <f t="shared" si="61"/>
        <v>0</v>
      </c>
      <c r="AJ1964" t="str" cm="1">
        <f t="array" ref="AJ1964">_xlfn.IFS(
C1964&lt;=20, "&lt;20",
AND(C1964&gt;=20, C1964&lt;35), "20-35",
AND(C1964&gt;=35, C1964&lt;50), "35-50",
C1964&gt;=50, "50-100"
)</f>
        <v>35-50</v>
      </c>
      <c r="AK1964" t="str" cm="1">
        <f t="array" ref="AK1964">_xlfn.IFS(
G1964&lt;6, "&lt;6",
AND(G1964&gt;=6, G1964&lt;12), "6-12",
AND(G1964&gt;=12, G1964&lt;18), "12-18",  AND(G1964&gt;=18, G1964&lt;24), "18-24", G1964&gt;=24, "24-36")</f>
        <v>18-24</v>
      </c>
    </row>
    <row r="1965" spans="1:37" x14ac:dyDescent="0.3">
      <c r="A1965" t="s">
        <v>2065</v>
      </c>
      <c r="B1965" t="s">
        <v>44</v>
      </c>
      <c r="C1965">
        <v>35</v>
      </c>
      <c r="D1965" t="s">
        <v>37</v>
      </c>
      <c r="E1965" t="s">
        <v>130</v>
      </c>
      <c r="F1965">
        <v>8</v>
      </c>
      <c r="G1965">
        <v>32</v>
      </c>
      <c r="H1965" t="s">
        <v>36</v>
      </c>
      <c r="I1965" t="s">
        <v>37</v>
      </c>
      <c r="J1965" t="s">
        <v>37</v>
      </c>
      <c r="K1965" t="s">
        <v>37</v>
      </c>
      <c r="L1965" t="s">
        <v>50</v>
      </c>
      <c r="M1965" t="s">
        <v>37</v>
      </c>
      <c r="N1965" t="s">
        <v>37</v>
      </c>
      <c r="O1965" t="s">
        <v>37</v>
      </c>
      <c r="P1965" t="s">
        <v>37</v>
      </c>
      <c r="Q1965" t="s">
        <v>37</v>
      </c>
      <c r="R1965" t="s">
        <v>37</v>
      </c>
      <c r="S1965" t="s">
        <v>37</v>
      </c>
      <c r="T1965" t="s">
        <v>37</v>
      </c>
      <c r="U1965" t="s">
        <v>39</v>
      </c>
      <c r="V1965" t="s">
        <v>37</v>
      </c>
      <c r="W1965" t="s">
        <v>51</v>
      </c>
      <c r="X1965">
        <v>117.8</v>
      </c>
      <c r="Y1965">
        <v>8684.7999999999993</v>
      </c>
      <c r="Z1965">
        <v>0</v>
      </c>
      <c r="AA1965">
        <v>0</v>
      </c>
      <c r="AB1965">
        <v>2510.64</v>
      </c>
      <c r="AC1965">
        <v>11195.44</v>
      </c>
      <c r="AD1965" t="s">
        <v>52</v>
      </c>
      <c r="AE1965" t="s">
        <v>53</v>
      </c>
      <c r="AF1965" t="s">
        <v>155</v>
      </c>
      <c r="AG1965">
        <f t="shared" si="60"/>
        <v>1</v>
      </c>
      <c r="AH1965" t="str" cm="1">
        <f t="array" ref="AH1965">_xlfn.IFS(
X1965&lt;=20, "&lt;20",
AND(X1965&gt;=20, X1965&lt;50), "20-50",
AND(X1965&gt;=50, X1965&lt;100), "50-100",
X1965&gt;=100, "&gt;100"
)</f>
        <v>&gt;100</v>
      </c>
      <c r="AI1965">
        <f t="shared" si="61"/>
        <v>0</v>
      </c>
      <c r="AJ1965" t="str" cm="1">
        <f t="array" ref="AJ1965">_xlfn.IFS(
C1965&lt;=20, "&lt;20",
AND(C1965&gt;=20, C1965&lt;35), "20-35",
AND(C1965&gt;=35, C1965&lt;50), "35-50",
C1965&gt;=50, "50-100"
)</f>
        <v>35-50</v>
      </c>
      <c r="AK1965" t="str" cm="1">
        <f t="array" ref="AK1965">_xlfn.IFS(
G1965&lt;6, "&lt;6",
AND(G1965&gt;=6, G1965&lt;12), "6-12",
AND(G1965&gt;=12, G1965&lt;18), "12-18",  AND(G1965&gt;=18, G1965&lt;24), "18-24", G1965&gt;=24, "24-36")</f>
        <v>24-36</v>
      </c>
    </row>
    <row r="1966" spans="1:37" x14ac:dyDescent="0.3">
      <c r="A1966" t="s">
        <v>2066</v>
      </c>
      <c r="B1966" t="s">
        <v>44</v>
      </c>
      <c r="C1966">
        <v>22</v>
      </c>
      <c r="D1966" t="s">
        <v>34</v>
      </c>
      <c r="E1966" t="s">
        <v>164</v>
      </c>
      <c r="F1966">
        <v>4</v>
      </c>
      <c r="G1966">
        <v>8</v>
      </c>
      <c r="H1966" t="s">
        <v>70</v>
      </c>
      <c r="I1966" t="s">
        <v>37</v>
      </c>
      <c r="J1966" t="s">
        <v>37</v>
      </c>
      <c r="K1966" t="s">
        <v>37</v>
      </c>
      <c r="L1966" t="s">
        <v>72</v>
      </c>
      <c r="M1966" t="s">
        <v>37</v>
      </c>
      <c r="N1966" t="s">
        <v>37</v>
      </c>
      <c r="O1966" t="s">
        <v>37</v>
      </c>
      <c r="P1966" t="s">
        <v>37</v>
      </c>
      <c r="Q1966" t="s">
        <v>34</v>
      </c>
      <c r="R1966" t="s">
        <v>37</v>
      </c>
      <c r="S1966" t="s">
        <v>37</v>
      </c>
      <c r="T1966" t="s">
        <v>37</v>
      </c>
      <c r="U1966" t="s">
        <v>39</v>
      </c>
      <c r="V1966" t="s">
        <v>34</v>
      </c>
      <c r="W1966" t="s">
        <v>40</v>
      </c>
      <c r="X1966">
        <v>79.849999999999994</v>
      </c>
      <c r="Y1966">
        <v>4786.1000000000004</v>
      </c>
      <c r="Z1966">
        <v>0</v>
      </c>
      <c r="AA1966">
        <v>0</v>
      </c>
      <c r="AB1966">
        <v>114.46</v>
      </c>
      <c r="AC1966">
        <v>4900.5600000000004</v>
      </c>
      <c r="AD1966" t="s">
        <v>41</v>
      </c>
      <c r="AE1966" t="s">
        <v>42</v>
      </c>
      <c r="AF1966" t="s">
        <v>42</v>
      </c>
      <c r="AG1966">
        <f t="shared" si="60"/>
        <v>0</v>
      </c>
      <c r="AH1966" t="str" cm="1">
        <f t="array" ref="AH1966">_xlfn.IFS(
X1966&lt;=20, "&lt;20",
AND(X1966&gt;=20, X1966&lt;50), "20-50",
AND(X1966&gt;=50, X1966&lt;100), "50-100",
X1966&gt;=100, "&gt;100"
)</f>
        <v>50-100</v>
      </c>
      <c r="AI1966">
        <f t="shared" si="61"/>
        <v>0</v>
      </c>
      <c r="AJ1966" t="str" cm="1">
        <f t="array" ref="AJ1966">_xlfn.IFS(
C1966&lt;=20, "&lt;20",
AND(C1966&gt;=20, C1966&lt;35), "20-35",
AND(C1966&gt;=35, C1966&lt;50), "35-50",
C1966&gt;=50, "50-100"
)</f>
        <v>20-35</v>
      </c>
      <c r="AK1966" t="str" cm="1">
        <f t="array" ref="AK1966">_xlfn.IFS(
G1966&lt;6, "&lt;6",
AND(G1966&gt;=6, G1966&lt;12), "6-12",
AND(G1966&gt;=12, G1966&lt;18), "12-18",  AND(G1966&gt;=18, G1966&lt;24), "18-24", G1966&gt;=24, "24-36")</f>
        <v>6-12</v>
      </c>
    </row>
    <row r="1967" spans="1:37" x14ac:dyDescent="0.3">
      <c r="A1967" t="s">
        <v>2067</v>
      </c>
      <c r="B1967" t="s">
        <v>44</v>
      </c>
      <c r="C1967">
        <v>25</v>
      </c>
      <c r="D1967" t="s">
        <v>34</v>
      </c>
      <c r="E1967" t="s">
        <v>45</v>
      </c>
      <c r="F1967">
        <v>14</v>
      </c>
      <c r="G1967">
        <v>36</v>
      </c>
      <c r="H1967" t="s">
        <v>36</v>
      </c>
      <c r="I1967" t="s">
        <v>37</v>
      </c>
      <c r="J1967" t="s">
        <v>34</v>
      </c>
      <c r="K1967" t="s">
        <v>34</v>
      </c>
      <c r="L1967" t="s">
        <v>34</v>
      </c>
      <c r="M1967" t="s">
        <v>34</v>
      </c>
      <c r="N1967" t="s">
        <v>34</v>
      </c>
      <c r="O1967" t="s">
        <v>34</v>
      </c>
      <c r="P1967" t="s">
        <v>34</v>
      </c>
      <c r="Q1967" t="s">
        <v>34</v>
      </c>
      <c r="R1967" t="s">
        <v>34</v>
      </c>
      <c r="S1967" t="s">
        <v>34</v>
      </c>
      <c r="T1967" t="s">
        <v>34</v>
      </c>
      <c r="U1967" t="s">
        <v>67</v>
      </c>
      <c r="V1967" t="s">
        <v>34</v>
      </c>
      <c r="W1967" t="s">
        <v>40</v>
      </c>
      <c r="X1967">
        <v>19.350000000000001</v>
      </c>
      <c r="Y1967">
        <v>309.25</v>
      </c>
      <c r="Z1967">
        <v>0</v>
      </c>
      <c r="AA1967">
        <v>0</v>
      </c>
      <c r="AB1967">
        <v>360</v>
      </c>
      <c r="AC1967">
        <v>669.25</v>
      </c>
      <c r="AD1967" t="s">
        <v>41</v>
      </c>
      <c r="AE1967" t="s">
        <v>42</v>
      </c>
      <c r="AF1967" t="s">
        <v>42</v>
      </c>
      <c r="AG1967">
        <f t="shared" si="60"/>
        <v>0</v>
      </c>
      <c r="AH1967" t="str" cm="1">
        <f t="array" ref="AH1967">_xlfn.IFS(
X1967&lt;=20, "&lt;20",
AND(X1967&gt;=20, X1967&lt;50), "20-50",
AND(X1967&gt;=50, X1967&lt;100), "50-100",
X1967&gt;=100, "&gt;100"
)</f>
        <v>&lt;20</v>
      </c>
      <c r="AI1967">
        <f t="shared" si="61"/>
        <v>0</v>
      </c>
      <c r="AJ1967" t="str" cm="1">
        <f t="array" ref="AJ1967">_xlfn.IFS(
C1967&lt;=20, "&lt;20",
AND(C1967&gt;=20, C1967&lt;35), "20-35",
AND(C1967&gt;=35, C1967&lt;50), "35-50",
C1967&gt;=50, "50-100"
)</f>
        <v>20-35</v>
      </c>
      <c r="AK1967" t="str" cm="1">
        <f t="array" ref="AK1967">_xlfn.IFS(
G1967&lt;6, "&lt;6",
AND(G1967&gt;=6, G1967&lt;12), "6-12",
AND(G1967&gt;=12, G1967&lt;18), "12-18",  AND(G1967&gt;=18, G1967&lt;24), "18-24", G1967&gt;=24, "24-36")</f>
        <v>24-36</v>
      </c>
    </row>
    <row r="1968" spans="1:37" x14ac:dyDescent="0.3">
      <c r="A1968" t="s">
        <v>2068</v>
      </c>
      <c r="B1968" t="s">
        <v>33</v>
      </c>
      <c r="C1968">
        <v>49</v>
      </c>
      <c r="D1968" t="s">
        <v>34</v>
      </c>
      <c r="E1968" t="s">
        <v>76</v>
      </c>
      <c r="F1968">
        <v>7</v>
      </c>
      <c r="G1968">
        <v>34</v>
      </c>
      <c r="H1968" t="s">
        <v>70</v>
      </c>
      <c r="I1968" t="s">
        <v>37</v>
      </c>
      <c r="J1968" t="s">
        <v>34</v>
      </c>
      <c r="K1968" t="s">
        <v>37</v>
      </c>
      <c r="L1968" t="s">
        <v>50</v>
      </c>
      <c r="M1968" t="s">
        <v>34</v>
      </c>
      <c r="N1968" t="s">
        <v>37</v>
      </c>
      <c r="O1968" t="s">
        <v>37</v>
      </c>
      <c r="P1968" t="s">
        <v>34</v>
      </c>
      <c r="Q1968" t="s">
        <v>34</v>
      </c>
      <c r="R1968" t="s">
        <v>34</v>
      </c>
      <c r="S1968" t="s">
        <v>34</v>
      </c>
      <c r="T1968" t="s">
        <v>37</v>
      </c>
      <c r="U1968" t="s">
        <v>39</v>
      </c>
      <c r="V1968" t="s">
        <v>34</v>
      </c>
      <c r="W1968" t="s">
        <v>51</v>
      </c>
      <c r="X1968">
        <v>80.8</v>
      </c>
      <c r="Y1968">
        <v>3132.75</v>
      </c>
      <c r="Z1968">
        <v>0</v>
      </c>
      <c r="AA1968">
        <v>0</v>
      </c>
      <c r="AB1968">
        <v>518.79999999999995</v>
      </c>
      <c r="AC1968">
        <v>3651.55</v>
      </c>
      <c r="AD1968" t="s">
        <v>41</v>
      </c>
      <c r="AE1968" t="s">
        <v>42</v>
      </c>
      <c r="AF1968" t="s">
        <v>42</v>
      </c>
      <c r="AG1968">
        <f t="shared" si="60"/>
        <v>0</v>
      </c>
      <c r="AH1968" t="str" cm="1">
        <f t="array" ref="AH1968">_xlfn.IFS(
X1968&lt;=20, "&lt;20",
AND(X1968&gt;=20, X1968&lt;50), "20-50",
AND(X1968&gt;=50, X1968&lt;100), "50-100",
X1968&gt;=100, "&gt;100"
)</f>
        <v>50-100</v>
      </c>
      <c r="AI1968">
        <f t="shared" si="61"/>
        <v>0</v>
      </c>
      <c r="AJ1968" t="str" cm="1">
        <f t="array" ref="AJ1968">_xlfn.IFS(
C1968&lt;=20, "&lt;20",
AND(C1968&gt;=20, C1968&lt;35), "20-35",
AND(C1968&gt;=35, C1968&lt;50), "35-50",
C1968&gt;=50, "50-100"
)</f>
        <v>35-50</v>
      </c>
      <c r="AK1968" t="str" cm="1">
        <f t="array" ref="AK1968">_xlfn.IFS(
G1968&lt;6, "&lt;6",
AND(G1968&gt;=6, G1968&lt;12), "6-12",
AND(G1968&gt;=12, G1968&lt;18), "12-18",  AND(G1968&gt;=18, G1968&lt;24), "18-24", G1968&gt;=24, "24-36")</f>
        <v>24-36</v>
      </c>
    </row>
    <row r="1969" spans="1:37" x14ac:dyDescent="0.3">
      <c r="A1969" t="s">
        <v>2069</v>
      </c>
      <c r="B1969" t="s">
        <v>44</v>
      </c>
      <c r="C1969">
        <v>34</v>
      </c>
      <c r="D1969" t="s">
        <v>37</v>
      </c>
      <c r="E1969" t="s">
        <v>56</v>
      </c>
      <c r="F1969">
        <v>3</v>
      </c>
      <c r="G1969">
        <v>22</v>
      </c>
      <c r="H1969" t="s">
        <v>36</v>
      </c>
      <c r="I1969" t="s">
        <v>37</v>
      </c>
      <c r="J1969" t="s">
        <v>34</v>
      </c>
      <c r="K1969" t="s">
        <v>37</v>
      </c>
      <c r="L1969" t="s">
        <v>50</v>
      </c>
      <c r="M1969" t="s">
        <v>34</v>
      </c>
      <c r="N1969" t="s">
        <v>34</v>
      </c>
      <c r="O1969" t="s">
        <v>34</v>
      </c>
      <c r="P1969" t="s">
        <v>34</v>
      </c>
      <c r="Q1969" t="s">
        <v>34</v>
      </c>
      <c r="R1969" t="s">
        <v>34</v>
      </c>
      <c r="S1969" t="s">
        <v>34</v>
      </c>
      <c r="T1969" t="s">
        <v>34</v>
      </c>
      <c r="U1969" t="s">
        <v>46</v>
      </c>
      <c r="V1969" t="s">
        <v>37</v>
      </c>
      <c r="W1969" t="s">
        <v>51</v>
      </c>
      <c r="X1969">
        <v>69.8</v>
      </c>
      <c r="Y1969">
        <v>146.65</v>
      </c>
      <c r="Z1969">
        <v>0</v>
      </c>
      <c r="AA1969">
        <v>10</v>
      </c>
      <c r="AB1969">
        <v>22.38</v>
      </c>
      <c r="AC1969">
        <v>179.03</v>
      </c>
      <c r="AD1969" t="s">
        <v>85</v>
      </c>
      <c r="AE1969" t="s">
        <v>42</v>
      </c>
      <c r="AF1969" t="s">
        <v>42</v>
      </c>
      <c r="AG1969">
        <f t="shared" si="60"/>
        <v>0</v>
      </c>
      <c r="AH1969" t="str" cm="1">
        <f t="array" ref="AH1969">_xlfn.IFS(
X1969&lt;=20, "&lt;20",
AND(X1969&gt;=20, X1969&lt;50), "20-50",
AND(X1969&gt;=50, X1969&lt;100), "50-100",
X1969&gt;=100, "&gt;100"
)</f>
        <v>50-100</v>
      </c>
      <c r="AI1969">
        <f t="shared" si="61"/>
        <v>1</v>
      </c>
      <c r="AJ1969" t="str" cm="1">
        <f t="array" ref="AJ1969">_xlfn.IFS(
C1969&lt;=20, "&lt;20",
AND(C1969&gt;=20, C1969&lt;35), "20-35",
AND(C1969&gt;=35, C1969&lt;50), "35-50",
C1969&gt;=50, "50-100"
)</f>
        <v>20-35</v>
      </c>
      <c r="AK1969" t="str" cm="1">
        <f t="array" ref="AK1969">_xlfn.IFS(
G1969&lt;6, "&lt;6",
AND(G1969&gt;=6, G1969&lt;12), "6-12",
AND(G1969&gt;=12, G1969&lt;18), "12-18",  AND(G1969&gt;=18, G1969&lt;24), "18-24", G1969&gt;=24, "24-36")</f>
        <v>18-24</v>
      </c>
    </row>
    <row r="1970" spans="1:37" x14ac:dyDescent="0.3">
      <c r="A1970" t="s">
        <v>2070</v>
      </c>
      <c r="B1970" t="s">
        <v>44</v>
      </c>
      <c r="C1970">
        <v>29</v>
      </c>
      <c r="D1970" t="s">
        <v>37</v>
      </c>
      <c r="E1970" t="s">
        <v>158</v>
      </c>
      <c r="F1970">
        <v>1</v>
      </c>
      <c r="G1970">
        <v>10</v>
      </c>
      <c r="H1970" t="s">
        <v>36</v>
      </c>
      <c r="I1970" t="s">
        <v>34</v>
      </c>
      <c r="J1970" t="s">
        <v>34</v>
      </c>
      <c r="K1970" t="s">
        <v>37</v>
      </c>
      <c r="L1970" t="s">
        <v>38</v>
      </c>
      <c r="M1970" t="s">
        <v>37</v>
      </c>
      <c r="N1970" t="s">
        <v>34</v>
      </c>
      <c r="O1970" t="s">
        <v>37</v>
      </c>
      <c r="P1970" t="s">
        <v>34</v>
      </c>
      <c r="Q1970" t="s">
        <v>37</v>
      </c>
      <c r="R1970" t="s">
        <v>37</v>
      </c>
      <c r="S1970" t="s">
        <v>37</v>
      </c>
      <c r="T1970" t="s">
        <v>34</v>
      </c>
      <c r="U1970" t="s">
        <v>39</v>
      </c>
      <c r="V1970" t="s">
        <v>37</v>
      </c>
      <c r="W1970" t="s">
        <v>51</v>
      </c>
      <c r="X1970">
        <v>55.95</v>
      </c>
      <c r="Y1970">
        <v>1157.05</v>
      </c>
      <c r="Z1970">
        <v>0</v>
      </c>
      <c r="AA1970">
        <v>10</v>
      </c>
      <c r="AB1970">
        <v>0</v>
      </c>
      <c r="AC1970">
        <v>1167.05</v>
      </c>
      <c r="AD1970" t="s">
        <v>52</v>
      </c>
      <c r="AE1970" t="s">
        <v>104</v>
      </c>
      <c r="AF1970" t="s">
        <v>105</v>
      </c>
      <c r="AG1970">
        <f t="shared" si="60"/>
        <v>1</v>
      </c>
      <c r="AH1970" t="str" cm="1">
        <f t="array" ref="AH1970">_xlfn.IFS(
X1970&lt;=20, "&lt;20",
AND(X1970&gt;=20, X1970&lt;50), "20-50",
AND(X1970&gt;=50, X1970&lt;100), "50-100",
X1970&gt;=100, "&gt;100"
)</f>
        <v>50-100</v>
      </c>
      <c r="AI1970">
        <f t="shared" si="61"/>
        <v>0</v>
      </c>
      <c r="AJ1970" t="str" cm="1">
        <f t="array" ref="AJ1970">_xlfn.IFS(
C1970&lt;=20, "&lt;20",
AND(C1970&gt;=20, C1970&lt;35), "20-35",
AND(C1970&gt;=35, C1970&lt;50), "35-50",
C1970&gt;=50, "50-100"
)</f>
        <v>20-35</v>
      </c>
      <c r="AK1970" t="str" cm="1">
        <f t="array" ref="AK1970">_xlfn.IFS(
G1970&lt;6, "&lt;6",
AND(G1970&gt;=6, G1970&lt;12), "6-12",
AND(G1970&gt;=12, G1970&lt;18), "12-18",  AND(G1970&gt;=18, G1970&lt;24), "18-24", G1970&gt;=24, "24-36")</f>
        <v>6-12</v>
      </c>
    </row>
    <row r="1971" spans="1:37" x14ac:dyDescent="0.3">
      <c r="A1971" t="s">
        <v>2071</v>
      </c>
      <c r="B1971" t="s">
        <v>44</v>
      </c>
      <c r="C1971">
        <v>38</v>
      </c>
      <c r="D1971" t="s">
        <v>37</v>
      </c>
      <c r="E1971" t="s">
        <v>56</v>
      </c>
      <c r="F1971">
        <v>0</v>
      </c>
      <c r="G1971">
        <v>22</v>
      </c>
      <c r="H1971" t="s">
        <v>66</v>
      </c>
      <c r="I1971" t="s">
        <v>37</v>
      </c>
      <c r="J1971" t="s">
        <v>37</v>
      </c>
      <c r="K1971" t="s">
        <v>37</v>
      </c>
      <c r="L1971" t="s">
        <v>50</v>
      </c>
      <c r="M1971" t="s">
        <v>34</v>
      </c>
      <c r="N1971" t="s">
        <v>37</v>
      </c>
      <c r="O1971" t="s">
        <v>34</v>
      </c>
      <c r="P1971" t="s">
        <v>34</v>
      </c>
      <c r="Q1971" t="s">
        <v>37</v>
      </c>
      <c r="R1971" t="s">
        <v>37</v>
      </c>
      <c r="S1971" t="s">
        <v>37</v>
      </c>
      <c r="T1971" t="s">
        <v>37</v>
      </c>
      <c r="U1971" t="s">
        <v>39</v>
      </c>
      <c r="V1971" t="s">
        <v>37</v>
      </c>
      <c r="W1971" t="s">
        <v>40</v>
      </c>
      <c r="X1971">
        <v>101.05</v>
      </c>
      <c r="Y1971">
        <v>6770.5</v>
      </c>
      <c r="Z1971">
        <v>0</v>
      </c>
      <c r="AA1971">
        <v>0</v>
      </c>
      <c r="AB1971">
        <v>2354.16</v>
      </c>
      <c r="AC1971">
        <v>9124.66</v>
      </c>
      <c r="AD1971" t="s">
        <v>41</v>
      </c>
      <c r="AE1971" t="s">
        <v>42</v>
      </c>
      <c r="AF1971" t="s">
        <v>42</v>
      </c>
      <c r="AG1971">
        <f t="shared" si="60"/>
        <v>0</v>
      </c>
      <c r="AH1971" t="str" cm="1">
        <f t="array" ref="AH1971">_xlfn.IFS(
X1971&lt;=20, "&lt;20",
AND(X1971&gt;=20, X1971&lt;50), "20-50",
AND(X1971&gt;=50, X1971&lt;100), "50-100",
X1971&gt;=100, "&gt;100"
)</f>
        <v>&gt;100</v>
      </c>
      <c r="AI1971">
        <f t="shared" si="61"/>
        <v>0</v>
      </c>
      <c r="AJ1971" t="str" cm="1">
        <f t="array" ref="AJ1971">_xlfn.IFS(
C1971&lt;=20, "&lt;20",
AND(C1971&gt;=20, C1971&lt;35), "20-35",
AND(C1971&gt;=35, C1971&lt;50), "35-50",
C1971&gt;=50, "50-100"
)</f>
        <v>35-50</v>
      </c>
      <c r="AK1971" t="str" cm="1">
        <f t="array" ref="AK1971">_xlfn.IFS(
G1971&lt;6, "&lt;6",
AND(G1971&gt;=6, G1971&lt;12), "6-12",
AND(G1971&gt;=12, G1971&lt;18), "12-18",  AND(G1971&gt;=18, G1971&lt;24), "18-24", G1971&gt;=24, "24-36")</f>
        <v>18-24</v>
      </c>
    </row>
    <row r="1972" spans="1:37" x14ac:dyDescent="0.3">
      <c r="A1972" t="s">
        <v>2072</v>
      </c>
      <c r="B1972" t="s">
        <v>44</v>
      </c>
      <c r="C1972">
        <v>71</v>
      </c>
      <c r="D1972" t="s">
        <v>37</v>
      </c>
      <c r="E1972" t="s">
        <v>56</v>
      </c>
      <c r="F1972">
        <v>12</v>
      </c>
      <c r="G1972">
        <v>6</v>
      </c>
      <c r="H1972" t="s">
        <v>66</v>
      </c>
      <c r="I1972" t="s">
        <v>37</v>
      </c>
      <c r="J1972" t="s">
        <v>34</v>
      </c>
      <c r="K1972" t="s">
        <v>34</v>
      </c>
      <c r="L1972" t="s">
        <v>34</v>
      </c>
      <c r="M1972" t="s">
        <v>34</v>
      </c>
      <c r="N1972" t="s">
        <v>34</v>
      </c>
      <c r="O1972" t="s">
        <v>34</v>
      </c>
      <c r="P1972" t="s">
        <v>34</v>
      </c>
      <c r="Q1972" t="s">
        <v>34</v>
      </c>
      <c r="R1972" t="s">
        <v>34</v>
      </c>
      <c r="S1972" t="s">
        <v>34</v>
      </c>
      <c r="T1972" t="s">
        <v>34</v>
      </c>
      <c r="U1972" t="s">
        <v>67</v>
      </c>
      <c r="V1972" t="s">
        <v>37</v>
      </c>
      <c r="W1972" t="s">
        <v>40</v>
      </c>
      <c r="X1972">
        <v>19.55</v>
      </c>
      <c r="Y1972">
        <v>1462.05</v>
      </c>
      <c r="Z1972">
        <v>0</v>
      </c>
      <c r="AA1972">
        <v>0</v>
      </c>
      <c r="AB1972">
        <v>1113</v>
      </c>
      <c r="AC1972">
        <v>2575.0500000000002</v>
      </c>
      <c r="AD1972" t="s">
        <v>41</v>
      </c>
      <c r="AE1972" t="s">
        <v>42</v>
      </c>
      <c r="AF1972" t="s">
        <v>42</v>
      </c>
      <c r="AG1972">
        <f t="shared" si="60"/>
        <v>0</v>
      </c>
      <c r="AH1972" t="str" cm="1">
        <f t="array" ref="AH1972">_xlfn.IFS(
X1972&lt;=20, "&lt;20",
AND(X1972&gt;=20, X1972&lt;50), "20-50",
AND(X1972&gt;=50, X1972&lt;100), "50-100",
X1972&gt;=100, "&gt;100"
)</f>
        <v>&lt;20</v>
      </c>
      <c r="AI1972">
        <f t="shared" si="61"/>
        <v>0</v>
      </c>
      <c r="AJ1972" t="str" cm="1">
        <f t="array" ref="AJ1972">_xlfn.IFS(
C1972&lt;=20, "&lt;20",
AND(C1972&gt;=20, C1972&lt;35), "20-35",
AND(C1972&gt;=35, C1972&lt;50), "35-50",
C1972&gt;=50, "50-100"
)</f>
        <v>50-100</v>
      </c>
      <c r="AK1972" t="str" cm="1">
        <f t="array" ref="AK1972">_xlfn.IFS(
G1972&lt;6, "&lt;6",
AND(G1972&gt;=6, G1972&lt;12), "6-12",
AND(G1972&gt;=12, G1972&lt;18), "12-18",  AND(G1972&gt;=18, G1972&lt;24), "18-24", G1972&gt;=24, "24-36")</f>
        <v>6-12</v>
      </c>
    </row>
    <row r="1973" spans="1:37" x14ac:dyDescent="0.3">
      <c r="A1973" t="s">
        <v>2073</v>
      </c>
      <c r="B1973" t="s">
        <v>33</v>
      </c>
      <c r="C1973">
        <v>43</v>
      </c>
      <c r="D1973" t="s">
        <v>37</v>
      </c>
      <c r="E1973" t="s">
        <v>158</v>
      </c>
      <c r="F1973">
        <v>4</v>
      </c>
      <c r="G1973">
        <v>13</v>
      </c>
      <c r="H1973" t="s">
        <v>36</v>
      </c>
      <c r="I1973" t="s">
        <v>37</v>
      </c>
      <c r="J1973" t="s">
        <v>34</v>
      </c>
      <c r="K1973" t="s">
        <v>37</v>
      </c>
      <c r="L1973" t="s">
        <v>72</v>
      </c>
      <c r="M1973" t="s">
        <v>34</v>
      </c>
      <c r="N1973" t="s">
        <v>34</v>
      </c>
      <c r="O1973" t="s">
        <v>34</v>
      </c>
      <c r="P1973" t="s">
        <v>34</v>
      </c>
      <c r="Q1973" t="s">
        <v>34</v>
      </c>
      <c r="R1973" t="s">
        <v>34</v>
      </c>
      <c r="S1973" t="s">
        <v>34</v>
      </c>
      <c r="T1973" t="s">
        <v>37</v>
      </c>
      <c r="U1973" t="s">
        <v>46</v>
      </c>
      <c r="V1973" t="s">
        <v>34</v>
      </c>
      <c r="W1973" t="s">
        <v>51</v>
      </c>
      <c r="X1973">
        <v>44.55</v>
      </c>
      <c r="Y1973">
        <v>44.55</v>
      </c>
      <c r="Z1973">
        <v>0</v>
      </c>
      <c r="AA1973">
        <v>0</v>
      </c>
      <c r="AB1973">
        <v>41.1</v>
      </c>
      <c r="AC1973">
        <v>85.65</v>
      </c>
      <c r="AD1973" t="s">
        <v>85</v>
      </c>
      <c r="AE1973" t="s">
        <v>42</v>
      </c>
      <c r="AF1973" t="s">
        <v>42</v>
      </c>
      <c r="AG1973">
        <f t="shared" si="60"/>
        <v>0</v>
      </c>
      <c r="AH1973" t="str" cm="1">
        <f t="array" ref="AH1973">_xlfn.IFS(
X1973&lt;=20, "&lt;20",
AND(X1973&gt;=20, X1973&lt;50), "20-50",
AND(X1973&gt;=50, X1973&lt;100), "50-100",
X1973&gt;=100, "&gt;100"
)</f>
        <v>20-50</v>
      </c>
      <c r="AI1973">
        <f t="shared" si="61"/>
        <v>1</v>
      </c>
      <c r="AJ1973" t="str" cm="1">
        <f t="array" ref="AJ1973">_xlfn.IFS(
C1973&lt;=20, "&lt;20",
AND(C1973&gt;=20, C1973&lt;35), "20-35",
AND(C1973&gt;=35, C1973&lt;50), "35-50",
C1973&gt;=50, "50-100"
)</f>
        <v>35-50</v>
      </c>
      <c r="AK1973" t="str" cm="1">
        <f t="array" ref="AK1973">_xlfn.IFS(
G1973&lt;6, "&lt;6",
AND(G1973&gt;=6, G1973&lt;12), "6-12",
AND(G1973&gt;=12, G1973&lt;18), "12-18",  AND(G1973&gt;=18, G1973&lt;24), "18-24", G1973&gt;=24, "24-36")</f>
        <v>12-18</v>
      </c>
    </row>
    <row r="1974" spans="1:37" x14ac:dyDescent="0.3">
      <c r="A1974" t="s">
        <v>2074</v>
      </c>
      <c r="B1974" t="s">
        <v>44</v>
      </c>
      <c r="C1974">
        <v>20</v>
      </c>
      <c r="D1974" t="s">
        <v>37</v>
      </c>
      <c r="E1974" t="s">
        <v>74</v>
      </c>
      <c r="F1974">
        <v>15</v>
      </c>
      <c r="G1974">
        <v>5</v>
      </c>
      <c r="H1974" t="s">
        <v>66</v>
      </c>
      <c r="I1974" t="s">
        <v>37</v>
      </c>
      <c r="J1974" t="s">
        <v>37</v>
      </c>
      <c r="K1974" t="s">
        <v>37</v>
      </c>
      <c r="L1974" t="s">
        <v>50</v>
      </c>
      <c r="M1974" t="s">
        <v>37</v>
      </c>
      <c r="N1974" t="s">
        <v>37</v>
      </c>
      <c r="O1974" t="s">
        <v>34</v>
      </c>
      <c r="P1974" t="s">
        <v>34</v>
      </c>
      <c r="Q1974" t="s">
        <v>34</v>
      </c>
      <c r="R1974" t="s">
        <v>34</v>
      </c>
      <c r="S1974" t="s">
        <v>37</v>
      </c>
      <c r="T1974" t="s">
        <v>37</v>
      </c>
      <c r="U1974" t="s">
        <v>67</v>
      </c>
      <c r="V1974" t="s">
        <v>37</v>
      </c>
      <c r="W1974" t="s">
        <v>51</v>
      </c>
      <c r="X1974">
        <v>84.05</v>
      </c>
      <c r="Y1974">
        <v>6052.25</v>
      </c>
      <c r="Z1974">
        <v>0</v>
      </c>
      <c r="AA1974">
        <v>0</v>
      </c>
      <c r="AB1974">
        <v>1162.8</v>
      </c>
      <c r="AC1974">
        <v>7215.05</v>
      </c>
      <c r="AD1974" t="s">
        <v>41</v>
      </c>
      <c r="AE1974" t="s">
        <v>42</v>
      </c>
      <c r="AF1974" t="s">
        <v>42</v>
      </c>
      <c r="AG1974">
        <f t="shared" si="60"/>
        <v>0</v>
      </c>
      <c r="AH1974" t="str" cm="1">
        <f t="array" ref="AH1974">_xlfn.IFS(
X1974&lt;=20, "&lt;20",
AND(X1974&gt;=20, X1974&lt;50), "20-50",
AND(X1974&gt;=50, X1974&lt;100), "50-100",
X1974&gt;=100, "&gt;100"
)</f>
        <v>50-100</v>
      </c>
      <c r="AI1974">
        <f t="shared" si="61"/>
        <v>0</v>
      </c>
      <c r="AJ1974" t="str" cm="1">
        <f t="array" ref="AJ1974">_xlfn.IFS(
C1974&lt;=20, "&lt;20",
AND(C1974&gt;=20, C1974&lt;35), "20-35",
AND(C1974&gt;=35, C1974&lt;50), "35-50",
C1974&gt;=50, "50-100"
)</f>
        <v>&lt;20</v>
      </c>
      <c r="AK1974" t="str" cm="1">
        <f t="array" ref="AK1974">_xlfn.IFS(
G1974&lt;6, "&lt;6",
AND(G1974&gt;=6, G1974&lt;12), "6-12",
AND(G1974&gt;=12, G1974&lt;18), "12-18",  AND(G1974&gt;=18, G1974&lt;24), "18-24", G1974&gt;=24, "24-36")</f>
        <v>&lt;6</v>
      </c>
    </row>
    <row r="1975" spans="1:37" x14ac:dyDescent="0.3">
      <c r="A1975" t="s">
        <v>2075</v>
      </c>
      <c r="B1975" t="s">
        <v>44</v>
      </c>
      <c r="C1975">
        <v>59</v>
      </c>
      <c r="D1975" t="s">
        <v>37</v>
      </c>
      <c r="E1975" t="s">
        <v>45</v>
      </c>
      <c r="F1975">
        <v>15</v>
      </c>
      <c r="G1975">
        <v>10</v>
      </c>
      <c r="H1975" t="s">
        <v>36</v>
      </c>
      <c r="I1975" t="s">
        <v>37</v>
      </c>
      <c r="J1975" t="s">
        <v>34</v>
      </c>
      <c r="K1975" t="s">
        <v>37</v>
      </c>
      <c r="L1975" t="s">
        <v>50</v>
      </c>
      <c r="M1975" t="s">
        <v>34</v>
      </c>
      <c r="N1975" t="s">
        <v>34</v>
      </c>
      <c r="O1975" t="s">
        <v>34</v>
      </c>
      <c r="P1975" t="s">
        <v>34</v>
      </c>
      <c r="Q1975" t="s">
        <v>34</v>
      </c>
      <c r="R1975" t="s">
        <v>34</v>
      </c>
      <c r="S1975" t="s">
        <v>34</v>
      </c>
      <c r="T1975" t="s">
        <v>37</v>
      </c>
      <c r="U1975" t="s">
        <v>46</v>
      </c>
      <c r="V1975" t="s">
        <v>37</v>
      </c>
      <c r="W1975" t="s">
        <v>40</v>
      </c>
      <c r="X1975">
        <v>70.400000000000006</v>
      </c>
      <c r="Y1975">
        <v>154.80000000000001</v>
      </c>
      <c r="Z1975">
        <v>0</v>
      </c>
      <c r="AA1975">
        <v>0</v>
      </c>
      <c r="AB1975">
        <v>14.98</v>
      </c>
      <c r="AC1975">
        <v>169.78</v>
      </c>
      <c r="AD1975" t="s">
        <v>85</v>
      </c>
      <c r="AE1975" t="s">
        <v>42</v>
      </c>
      <c r="AF1975" t="s">
        <v>42</v>
      </c>
      <c r="AG1975">
        <f t="shared" si="60"/>
        <v>0</v>
      </c>
      <c r="AH1975" t="str" cm="1">
        <f t="array" ref="AH1975">_xlfn.IFS(
X1975&lt;=20, "&lt;20",
AND(X1975&gt;=20, X1975&lt;50), "20-50",
AND(X1975&gt;=50, X1975&lt;100), "50-100",
X1975&gt;=100, "&gt;100"
)</f>
        <v>50-100</v>
      </c>
      <c r="AI1975">
        <f t="shared" si="61"/>
        <v>1</v>
      </c>
      <c r="AJ1975" t="str" cm="1">
        <f t="array" ref="AJ1975">_xlfn.IFS(
C1975&lt;=20, "&lt;20",
AND(C1975&gt;=20, C1975&lt;35), "20-35",
AND(C1975&gt;=35, C1975&lt;50), "35-50",
C1975&gt;=50, "50-100"
)</f>
        <v>50-100</v>
      </c>
      <c r="AK1975" t="str" cm="1">
        <f t="array" ref="AK1975">_xlfn.IFS(
G1975&lt;6, "&lt;6",
AND(G1975&gt;=6, G1975&lt;12), "6-12",
AND(G1975&gt;=12, G1975&lt;18), "12-18",  AND(G1975&gt;=18, G1975&lt;24), "18-24", G1975&gt;=24, "24-36")</f>
        <v>6-12</v>
      </c>
    </row>
    <row r="1976" spans="1:37" x14ac:dyDescent="0.3">
      <c r="A1976" t="s">
        <v>2076</v>
      </c>
      <c r="B1976" t="s">
        <v>44</v>
      </c>
      <c r="C1976">
        <v>26</v>
      </c>
      <c r="D1976" t="s">
        <v>37</v>
      </c>
      <c r="E1976" t="s">
        <v>82</v>
      </c>
      <c r="F1976">
        <v>11</v>
      </c>
      <c r="G1976">
        <v>15</v>
      </c>
      <c r="H1976" t="s">
        <v>36</v>
      </c>
      <c r="I1976" t="s">
        <v>37</v>
      </c>
      <c r="J1976" t="s">
        <v>34</v>
      </c>
      <c r="K1976" t="s">
        <v>34</v>
      </c>
      <c r="L1976" t="s">
        <v>34</v>
      </c>
      <c r="M1976" t="s">
        <v>34</v>
      </c>
      <c r="N1976" t="s">
        <v>34</v>
      </c>
      <c r="O1976" t="s">
        <v>34</v>
      </c>
      <c r="P1976" t="s">
        <v>34</v>
      </c>
      <c r="Q1976" t="s">
        <v>34</v>
      </c>
      <c r="R1976" t="s">
        <v>34</v>
      </c>
      <c r="S1976" t="s">
        <v>34</v>
      </c>
      <c r="T1976" t="s">
        <v>34</v>
      </c>
      <c r="U1976" t="s">
        <v>39</v>
      </c>
      <c r="V1976" t="s">
        <v>34</v>
      </c>
      <c r="W1976" t="s">
        <v>40</v>
      </c>
      <c r="X1976">
        <v>20.6</v>
      </c>
      <c r="Y1976">
        <v>233.9</v>
      </c>
      <c r="Z1976">
        <v>0</v>
      </c>
      <c r="AA1976">
        <v>0</v>
      </c>
      <c r="AB1976">
        <v>21.12</v>
      </c>
      <c r="AC1976">
        <v>255.02</v>
      </c>
      <c r="AD1976" t="s">
        <v>41</v>
      </c>
      <c r="AE1976" t="s">
        <v>42</v>
      </c>
      <c r="AF1976" t="s">
        <v>42</v>
      </c>
      <c r="AG1976">
        <f t="shared" si="60"/>
        <v>0</v>
      </c>
      <c r="AH1976" t="str" cm="1">
        <f t="array" ref="AH1976">_xlfn.IFS(
X1976&lt;=20, "&lt;20",
AND(X1976&gt;=20, X1976&lt;50), "20-50",
AND(X1976&gt;=50, X1976&lt;100), "50-100",
X1976&gt;=100, "&gt;100"
)</f>
        <v>20-50</v>
      </c>
      <c r="AI1976">
        <f t="shared" si="61"/>
        <v>0</v>
      </c>
      <c r="AJ1976" t="str" cm="1">
        <f t="array" ref="AJ1976">_xlfn.IFS(
C1976&lt;=20, "&lt;20",
AND(C1976&gt;=20, C1976&lt;35), "20-35",
AND(C1976&gt;=35, C1976&lt;50), "35-50",
C1976&gt;=50, "50-100"
)</f>
        <v>20-35</v>
      </c>
      <c r="AK1976" t="str" cm="1">
        <f t="array" ref="AK1976">_xlfn.IFS(
G1976&lt;6, "&lt;6",
AND(G1976&gt;=6, G1976&lt;12), "6-12",
AND(G1976&gt;=12, G1976&lt;18), "12-18",  AND(G1976&gt;=18, G1976&lt;24), "18-24", G1976&gt;=24, "24-36")</f>
        <v>12-18</v>
      </c>
    </row>
    <row r="1977" spans="1:37" x14ac:dyDescent="0.3">
      <c r="A1977" t="s">
        <v>2077</v>
      </c>
      <c r="B1977" t="s">
        <v>44</v>
      </c>
      <c r="C1977">
        <v>39</v>
      </c>
      <c r="D1977" t="s">
        <v>34</v>
      </c>
      <c r="E1977" t="s">
        <v>64</v>
      </c>
      <c r="F1977">
        <v>3</v>
      </c>
      <c r="G1977">
        <v>6</v>
      </c>
      <c r="H1977" t="s">
        <v>36</v>
      </c>
      <c r="I1977" t="s">
        <v>37</v>
      </c>
      <c r="J1977" t="s">
        <v>37</v>
      </c>
      <c r="K1977" t="s">
        <v>34</v>
      </c>
      <c r="L1977" t="s">
        <v>34</v>
      </c>
      <c r="M1977" t="s">
        <v>34</v>
      </c>
      <c r="N1977" t="s">
        <v>34</v>
      </c>
      <c r="O1977" t="s">
        <v>34</v>
      </c>
      <c r="P1977" t="s">
        <v>34</v>
      </c>
      <c r="Q1977" t="s">
        <v>34</v>
      </c>
      <c r="R1977" t="s">
        <v>34</v>
      </c>
      <c r="S1977" t="s">
        <v>34</v>
      </c>
      <c r="T1977" t="s">
        <v>34</v>
      </c>
      <c r="U1977" t="s">
        <v>67</v>
      </c>
      <c r="V1977" t="s">
        <v>37</v>
      </c>
      <c r="W1977" t="s">
        <v>40</v>
      </c>
      <c r="X1977">
        <v>24.95</v>
      </c>
      <c r="Y1977">
        <v>1468.9</v>
      </c>
      <c r="Z1977">
        <v>0</v>
      </c>
      <c r="AA1977">
        <v>0</v>
      </c>
      <c r="AB1977">
        <v>1627.36</v>
      </c>
      <c r="AC1977">
        <v>3096.26</v>
      </c>
      <c r="AD1977" t="s">
        <v>41</v>
      </c>
      <c r="AE1977" t="s">
        <v>42</v>
      </c>
      <c r="AF1977" t="s">
        <v>42</v>
      </c>
      <c r="AG1977">
        <f t="shared" si="60"/>
        <v>0</v>
      </c>
      <c r="AH1977" t="str" cm="1">
        <f t="array" ref="AH1977">_xlfn.IFS(
X1977&lt;=20, "&lt;20",
AND(X1977&gt;=20, X1977&lt;50), "20-50",
AND(X1977&gt;=50, X1977&lt;100), "50-100",
X1977&gt;=100, "&gt;100"
)</f>
        <v>20-50</v>
      </c>
      <c r="AI1977">
        <f t="shared" si="61"/>
        <v>0</v>
      </c>
      <c r="AJ1977" t="str" cm="1">
        <f t="array" ref="AJ1977">_xlfn.IFS(
C1977&lt;=20, "&lt;20",
AND(C1977&gt;=20, C1977&lt;35), "20-35",
AND(C1977&gt;=35, C1977&lt;50), "35-50",
C1977&gt;=50, "50-100"
)</f>
        <v>35-50</v>
      </c>
      <c r="AK1977" t="str" cm="1">
        <f t="array" ref="AK1977">_xlfn.IFS(
G1977&lt;6, "&lt;6",
AND(G1977&gt;=6, G1977&lt;12), "6-12",
AND(G1977&gt;=12, G1977&lt;18), "12-18",  AND(G1977&gt;=18, G1977&lt;24), "18-24", G1977&gt;=24, "24-36")</f>
        <v>6-12</v>
      </c>
    </row>
    <row r="1978" spans="1:37" x14ac:dyDescent="0.3">
      <c r="A1978" t="s">
        <v>2078</v>
      </c>
      <c r="B1978" t="s">
        <v>33</v>
      </c>
      <c r="C1978">
        <v>43</v>
      </c>
      <c r="D1978" t="s">
        <v>37</v>
      </c>
      <c r="E1978" t="s">
        <v>82</v>
      </c>
      <c r="F1978">
        <v>15</v>
      </c>
      <c r="G1978">
        <v>12</v>
      </c>
      <c r="H1978" t="s">
        <v>110</v>
      </c>
      <c r="I1978" t="s">
        <v>34</v>
      </c>
      <c r="J1978" t="s">
        <v>34</v>
      </c>
      <c r="K1978" t="s">
        <v>37</v>
      </c>
      <c r="L1978" t="s">
        <v>38</v>
      </c>
      <c r="M1978" t="s">
        <v>34</v>
      </c>
      <c r="N1978" t="s">
        <v>37</v>
      </c>
      <c r="O1978" t="s">
        <v>34</v>
      </c>
      <c r="P1978" t="s">
        <v>37</v>
      </c>
      <c r="Q1978" t="s">
        <v>34</v>
      </c>
      <c r="R1978" t="s">
        <v>34</v>
      </c>
      <c r="S1978" t="s">
        <v>34</v>
      </c>
      <c r="T1978" t="s">
        <v>37</v>
      </c>
      <c r="U1978" t="s">
        <v>46</v>
      </c>
      <c r="V1978" t="s">
        <v>37</v>
      </c>
      <c r="W1978" t="s">
        <v>51</v>
      </c>
      <c r="X1978">
        <v>34.85</v>
      </c>
      <c r="Y1978">
        <v>1267.2</v>
      </c>
      <c r="Z1978">
        <v>0</v>
      </c>
      <c r="AA1978">
        <v>0</v>
      </c>
      <c r="AB1978">
        <v>0</v>
      </c>
      <c r="AC1978">
        <v>1267.2</v>
      </c>
      <c r="AD1978" t="s">
        <v>41</v>
      </c>
      <c r="AE1978" t="s">
        <v>42</v>
      </c>
      <c r="AF1978" t="s">
        <v>42</v>
      </c>
      <c r="AG1978">
        <f t="shared" si="60"/>
        <v>0</v>
      </c>
      <c r="AH1978" t="str" cm="1">
        <f t="array" ref="AH1978">_xlfn.IFS(
X1978&lt;=20, "&lt;20",
AND(X1978&gt;=20, X1978&lt;50), "20-50",
AND(X1978&gt;=50, X1978&lt;100), "50-100",
X1978&gt;=100, "&gt;100"
)</f>
        <v>20-50</v>
      </c>
      <c r="AI1978">
        <f t="shared" si="61"/>
        <v>0</v>
      </c>
      <c r="AJ1978" t="str" cm="1">
        <f t="array" ref="AJ1978">_xlfn.IFS(
C1978&lt;=20, "&lt;20",
AND(C1978&gt;=20, C1978&lt;35), "20-35",
AND(C1978&gt;=35, C1978&lt;50), "35-50",
C1978&gt;=50, "50-100"
)</f>
        <v>35-50</v>
      </c>
      <c r="AK1978" t="str" cm="1">
        <f t="array" ref="AK1978">_xlfn.IFS(
G1978&lt;6, "&lt;6",
AND(G1978&gt;=6, G1978&lt;12), "6-12",
AND(G1978&gt;=12, G1978&lt;18), "12-18",  AND(G1978&gt;=18, G1978&lt;24), "18-24", G1978&gt;=24, "24-36")</f>
        <v>12-18</v>
      </c>
    </row>
    <row r="1979" spans="1:37" x14ac:dyDescent="0.3">
      <c r="A1979" t="s">
        <v>2079</v>
      </c>
      <c r="B1979" t="s">
        <v>33</v>
      </c>
      <c r="C1979">
        <v>43</v>
      </c>
      <c r="D1979" t="s">
        <v>34</v>
      </c>
      <c r="E1979" t="s">
        <v>103</v>
      </c>
      <c r="F1979">
        <v>9</v>
      </c>
      <c r="G1979">
        <v>31</v>
      </c>
      <c r="H1979" t="s">
        <v>36</v>
      </c>
      <c r="I1979" t="s">
        <v>37</v>
      </c>
      <c r="J1979" t="s">
        <v>37</v>
      </c>
      <c r="K1979" t="s">
        <v>37</v>
      </c>
      <c r="L1979" t="s">
        <v>72</v>
      </c>
      <c r="M1979" t="s">
        <v>37</v>
      </c>
      <c r="N1979" t="s">
        <v>37</v>
      </c>
      <c r="O1979" t="s">
        <v>37</v>
      </c>
      <c r="P1979" t="s">
        <v>37</v>
      </c>
      <c r="Q1979" t="s">
        <v>37</v>
      </c>
      <c r="R1979" t="s">
        <v>37</v>
      </c>
      <c r="S1979" t="s">
        <v>37</v>
      </c>
      <c r="T1979" t="s">
        <v>37</v>
      </c>
      <c r="U1979" t="s">
        <v>39</v>
      </c>
      <c r="V1979" t="s">
        <v>37</v>
      </c>
      <c r="W1979" t="s">
        <v>51</v>
      </c>
      <c r="X1979">
        <v>90.6</v>
      </c>
      <c r="Y1979">
        <v>3358.65</v>
      </c>
      <c r="Z1979">
        <v>8.9600000000000009</v>
      </c>
      <c r="AA1979">
        <v>0</v>
      </c>
      <c r="AB1979">
        <v>1647.24</v>
      </c>
      <c r="AC1979">
        <v>4996.93</v>
      </c>
      <c r="AD1979" t="s">
        <v>41</v>
      </c>
      <c r="AE1979" t="s">
        <v>42</v>
      </c>
      <c r="AF1979" t="s">
        <v>42</v>
      </c>
      <c r="AG1979">
        <f t="shared" si="60"/>
        <v>0</v>
      </c>
      <c r="AH1979" t="str" cm="1">
        <f t="array" ref="AH1979">_xlfn.IFS(
X1979&lt;=20, "&lt;20",
AND(X1979&gt;=20, X1979&lt;50), "20-50",
AND(X1979&gt;=50, X1979&lt;100), "50-100",
X1979&gt;=100, "&gt;100"
)</f>
        <v>50-100</v>
      </c>
      <c r="AI1979">
        <f t="shared" si="61"/>
        <v>0</v>
      </c>
      <c r="AJ1979" t="str" cm="1">
        <f t="array" ref="AJ1979">_xlfn.IFS(
C1979&lt;=20, "&lt;20",
AND(C1979&gt;=20, C1979&lt;35), "20-35",
AND(C1979&gt;=35, C1979&lt;50), "35-50",
C1979&gt;=50, "50-100"
)</f>
        <v>35-50</v>
      </c>
      <c r="AK1979" t="str" cm="1">
        <f t="array" ref="AK1979">_xlfn.IFS(
G1979&lt;6, "&lt;6",
AND(G1979&gt;=6, G1979&lt;12), "6-12",
AND(G1979&gt;=12, G1979&lt;18), "12-18",  AND(G1979&gt;=18, G1979&lt;24), "18-24", G1979&gt;=24, "24-36")</f>
        <v>24-36</v>
      </c>
    </row>
    <row r="1980" spans="1:37" x14ac:dyDescent="0.3">
      <c r="A1980" t="s">
        <v>2080</v>
      </c>
      <c r="B1980" t="s">
        <v>33</v>
      </c>
      <c r="C1980">
        <v>46</v>
      </c>
      <c r="D1980" t="s">
        <v>37</v>
      </c>
      <c r="E1980" t="s">
        <v>87</v>
      </c>
      <c r="F1980">
        <v>12</v>
      </c>
      <c r="G1980">
        <v>27</v>
      </c>
      <c r="H1980" t="s">
        <v>36</v>
      </c>
      <c r="I1980" t="s">
        <v>34</v>
      </c>
      <c r="J1980" t="s">
        <v>34</v>
      </c>
      <c r="K1980" t="s">
        <v>37</v>
      </c>
      <c r="L1980" t="s">
        <v>72</v>
      </c>
      <c r="M1980" t="s">
        <v>37</v>
      </c>
      <c r="N1980" t="s">
        <v>34</v>
      </c>
      <c r="O1980" t="s">
        <v>37</v>
      </c>
      <c r="P1980" t="s">
        <v>34</v>
      </c>
      <c r="Q1980" t="s">
        <v>37</v>
      </c>
      <c r="R1980" t="s">
        <v>37</v>
      </c>
      <c r="S1980" t="s">
        <v>37</v>
      </c>
      <c r="T1980" t="s">
        <v>37</v>
      </c>
      <c r="U1980" t="s">
        <v>46</v>
      </c>
      <c r="V1980" t="s">
        <v>34</v>
      </c>
      <c r="W1980" t="s">
        <v>51</v>
      </c>
      <c r="X1980">
        <v>55.9</v>
      </c>
      <c r="Y1980">
        <v>2184.35</v>
      </c>
      <c r="Z1980">
        <v>0</v>
      </c>
      <c r="AA1980">
        <v>0</v>
      </c>
      <c r="AB1980">
        <v>0</v>
      </c>
      <c r="AC1980">
        <v>2184.35</v>
      </c>
      <c r="AD1980" t="s">
        <v>52</v>
      </c>
      <c r="AE1980" t="s">
        <v>58</v>
      </c>
      <c r="AF1980" t="s">
        <v>365</v>
      </c>
      <c r="AG1980">
        <f t="shared" si="60"/>
        <v>1</v>
      </c>
      <c r="AH1980" t="str" cm="1">
        <f t="array" ref="AH1980">_xlfn.IFS(
X1980&lt;=20, "&lt;20",
AND(X1980&gt;=20, X1980&lt;50), "20-50",
AND(X1980&gt;=50, X1980&lt;100), "50-100",
X1980&gt;=100, "&gt;100"
)</f>
        <v>50-100</v>
      </c>
      <c r="AI1980">
        <f t="shared" si="61"/>
        <v>0</v>
      </c>
      <c r="AJ1980" t="str" cm="1">
        <f t="array" ref="AJ1980">_xlfn.IFS(
C1980&lt;=20, "&lt;20",
AND(C1980&gt;=20, C1980&lt;35), "20-35",
AND(C1980&gt;=35, C1980&lt;50), "35-50",
C1980&gt;=50, "50-100"
)</f>
        <v>35-50</v>
      </c>
      <c r="AK1980" t="str" cm="1">
        <f t="array" ref="AK1980">_xlfn.IFS(
G1980&lt;6, "&lt;6",
AND(G1980&gt;=6, G1980&lt;12), "6-12",
AND(G1980&gt;=12, G1980&lt;18), "12-18",  AND(G1980&gt;=18, G1980&lt;24), "18-24", G1980&gt;=24, "24-36")</f>
        <v>24-36</v>
      </c>
    </row>
    <row r="1981" spans="1:37" x14ac:dyDescent="0.3">
      <c r="A1981" t="s">
        <v>2081</v>
      </c>
      <c r="B1981" t="s">
        <v>44</v>
      </c>
      <c r="C1981">
        <v>31</v>
      </c>
      <c r="D1981" t="s">
        <v>34</v>
      </c>
      <c r="E1981" t="s">
        <v>48</v>
      </c>
      <c r="F1981">
        <v>0</v>
      </c>
      <c r="G1981">
        <v>6</v>
      </c>
      <c r="H1981" t="s">
        <v>57</v>
      </c>
      <c r="I1981" t="s">
        <v>37</v>
      </c>
      <c r="J1981" t="s">
        <v>37</v>
      </c>
      <c r="K1981" t="s">
        <v>37</v>
      </c>
      <c r="L1981" t="s">
        <v>50</v>
      </c>
      <c r="M1981" t="s">
        <v>34</v>
      </c>
      <c r="N1981" t="s">
        <v>34</v>
      </c>
      <c r="O1981" t="s">
        <v>37</v>
      </c>
      <c r="P1981" t="s">
        <v>34</v>
      </c>
      <c r="Q1981" t="s">
        <v>34</v>
      </c>
      <c r="R1981" t="s">
        <v>34</v>
      </c>
      <c r="S1981" t="s">
        <v>34</v>
      </c>
      <c r="T1981" t="s">
        <v>37</v>
      </c>
      <c r="U1981" t="s">
        <v>46</v>
      </c>
      <c r="V1981" t="s">
        <v>37</v>
      </c>
      <c r="W1981" t="s">
        <v>40</v>
      </c>
      <c r="X1981">
        <v>80.55</v>
      </c>
      <c r="Y1981">
        <v>1406.65</v>
      </c>
      <c r="Z1981">
        <v>0</v>
      </c>
      <c r="AA1981">
        <v>0</v>
      </c>
      <c r="AB1981">
        <v>739.44</v>
      </c>
      <c r="AC1981">
        <v>2146.09</v>
      </c>
      <c r="AD1981" t="s">
        <v>41</v>
      </c>
      <c r="AE1981" t="s">
        <v>42</v>
      </c>
      <c r="AF1981" t="s">
        <v>42</v>
      </c>
      <c r="AG1981">
        <f t="shared" si="60"/>
        <v>0</v>
      </c>
      <c r="AH1981" t="str" cm="1">
        <f t="array" ref="AH1981">_xlfn.IFS(
X1981&lt;=20, "&lt;20",
AND(X1981&gt;=20, X1981&lt;50), "20-50",
AND(X1981&gt;=50, X1981&lt;100), "50-100",
X1981&gt;=100, "&gt;100"
)</f>
        <v>50-100</v>
      </c>
      <c r="AI1981">
        <f t="shared" si="61"/>
        <v>0</v>
      </c>
      <c r="AJ1981" t="str" cm="1">
        <f t="array" ref="AJ1981">_xlfn.IFS(
C1981&lt;=20, "&lt;20",
AND(C1981&gt;=20, C1981&lt;35), "20-35",
AND(C1981&gt;=35, C1981&lt;50), "35-50",
C1981&gt;=50, "50-100"
)</f>
        <v>20-35</v>
      </c>
      <c r="AK1981" t="str" cm="1">
        <f t="array" ref="AK1981">_xlfn.IFS(
G1981&lt;6, "&lt;6",
AND(G1981&gt;=6, G1981&lt;12), "6-12",
AND(G1981&gt;=12, G1981&lt;18), "12-18",  AND(G1981&gt;=18, G1981&lt;24), "18-24", G1981&gt;=24, "24-36")</f>
        <v>6-12</v>
      </c>
    </row>
    <row r="1982" spans="1:37" x14ac:dyDescent="0.3">
      <c r="A1982" t="s">
        <v>2082</v>
      </c>
      <c r="B1982" t="s">
        <v>33</v>
      </c>
      <c r="C1982">
        <v>33</v>
      </c>
      <c r="D1982" t="s">
        <v>34</v>
      </c>
      <c r="E1982" t="s">
        <v>45</v>
      </c>
      <c r="F1982">
        <v>8</v>
      </c>
      <c r="G1982">
        <v>7</v>
      </c>
      <c r="H1982" t="s">
        <v>36</v>
      </c>
      <c r="I1982" t="s">
        <v>37</v>
      </c>
      <c r="J1982" t="s">
        <v>37</v>
      </c>
      <c r="K1982" t="s">
        <v>37</v>
      </c>
      <c r="L1982" t="s">
        <v>50</v>
      </c>
      <c r="M1982" t="s">
        <v>37</v>
      </c>
      <c r="N1982" t="s">
        <v>34</v>
      </c>
      <c r="O1982" t="s">
        <v>37</v>
      </c>
      <c r="P1982" t="s">
        <v>34</v>
      </c>
      <c r="Q1982" t="s">
        <v>34</v>
      </c>
      <c r="R1982" t="s">
        <v>34</v>
      </c>
      <c r="S1982" t="s">
        <v>34</v>
      </c>
      <c r="T1982" t="s">
        <v>37</v>
      </c>
      <c r="U1982" t="s">
        <v>46</v>
      </c>
      <c r="V1982" t="s">
        <v>37</v>
      </c>
      <c r="W1982" t="s">
        <v>51</v>
      </c>
      <c r="X1982">
        <v>84.75</v>
      </c>
      <c r="Y1982">
        <v>1651.95</v>
      </c>
      <c r="Z1982">
        <v>49.38</v>
      </c>
      <c r="AA1982">
        <v>0</v>
      </c>
      <c r="AB1982">
        <v>216.98</v>
      </c>
      <c r="AC1982">
        <v>1819.55</v>
      </c>
      <c r="AD1982" t="s">
        <v>41</v>
      </c>
      <c r="AE1982" t="s">
        <v>42</v>
      </c>
      <c r="AF1982" t="s">
        <v>42</v>
      </c>
      <c r="AG1982">
        <f t="shared" si="60"/>
        <v>0</v>
      </c>
      <c r="AH1982" t="str" cm="1">
        <f t="array" ref="AH1982">_xlfn.IFS(
X1982&lt;=20, "&lt;20",
AND(X1982&gt;=20, X1982&lt;50), "20-50",
AND(X1982&gt;=50, X1982&lt;100), "50-100",
X1982&gt;=100, "&gt;100"
)</f>
        <v>50-100</v>
      </c>
      <c r="AI1982">
        <f t="shared" si="61"/>
        <v>0</v>
      </c>
      <c r="AJ1982" t="str" cm="1">
        <f t="array" ref="AJ1982">_xlfn.IFS(
C1982&lt;=20, "&lt;20",
AND(C1982&gt;=20, C1982&lt;35), "20-35",
AND(C1982&gt;=35, C1982&lt;50), "35-50",
C1982&gt;=50, "50-100"
)</f>
        <v>20-35</v>
      </c>
      <c r="AK1982" t="str" cm="1">
        <f t="array" ref="AK1982">_xlfn.IFS(
G1982&lt;6, "&lt;6",
AND(G1982&gt;=6, G1982&lt;12), "6-12",
AND(G1982&gt;=12, G1982&lt;18), "12-18",  AND(G1982&gt;=18, G1982&lt;24), "18-24", G1982&gt;=24, "24-36")</f>
        <v>6-12</v>
      </c>
    </row>
    <row r="1983" spans="1:37" x14ac:dyDescent="0.3">
      <c r="A1983" t="s">
        <v>2083</v>
      </c>
      <c r="B1983" t="s">
        <v>44</v>
      </c>
      <c r="C1983">
        <v>38</v>
      </c>
      <c r="D1983" t="s">
        <v>37</v>
      </c>
      <c r="E1983" t="s">
        <v>45</v>
      </c>
      <c r="F1983">
        <v>6</v>
      </c>
      <c r="G1983">
        <v>12</v>
      </c>
      <c r="H1983" t="s">
        <v>36</v>
      </c>
      <c r="I1983" t="s">
        <v>37</v>
      </c>
      <c r="J1983" t="s">
        <v>34</v>
      </c>
      <c r="K1983" t="s">
        <v>37</v>
      </c>
      <c r="L1983" t="s">
        <v>50</v>
      </c>
      <c r="M1983" t="s">
        <v>34</v>
      </c>
      <c r="N1983" t="s">
        <v>37</v>
      </c>
      <c r="O1983" t="s">
        <v>34</v>
      </c>
      <c r="P1983" t="s">
        <v>34</v>
      </c>
      <c r="Q1983" t="s">
        <v>34</v>
      </c>
      <c r="R1983" t="s">
        <v>34</v>
      </c>
      <c r="S1983" t="s">
        <v>34</v>
      </c>
      <c r="T1983" t="s">
        <v>37</v>
      </c>
      <c r="U1983" t="s">
        <v>46</v>
      </c>
      <c r="V1983" t="s">
        <v>37</v>
      </c>
      <c r="W1983" t="s">
        <v>51</v>
      </c>
      <c r="X1983">
        <v>76.650000000000006</v>
      </c>
      <c r="Y1983">
        <v>333.6</v>
      </c>
      <c r="Z1983">
        <v>0</v>
      </c>
      <c r="AA1983">
        <v>0</v>
      </c>
      <c r="AB1983">
        <v>96.36</v>
      </c>
      <c r="AC1983">
        <v>429.96</v>
      </c>
      <c r="AD1983" t="s">
        <v>52</v>
      </c>
      <c r="AE1983" t="s">
        <v>94</v>
      </c>
      <c r="AF1983" t="s">
        <v>235</v>
      </c>
      <c r="AG1983">
        <f t="shared" si="60"/>
        <v>1</v>
      </c>
      <c r="AH1983" t="str" cm="1">
        <f t="array" ref="AH1983">_xlfn.IFS(
X1983&lt;=20, "&lt;20",
AND(X1983&gt;=20, X1983&lt;50), "20-50",
AND(X1983&gt;=50, X1983&lt;100), "50-100",
X1983&gt;=100, "&gt;100"
)</f>
        <v>50-100</v>
      </c>
      <c r="AI1983">
        <f t="shared" si="61"/>
        <v>0</v>
      </c>
      <c r="AJ1983" t="str" cm="1">
        <f t="array" ref="AJ1983">_xlfn.IFS(
C1983&lt;=20, "&lt;20",
AND(C1983&gt;=20, C1983&lt;35), "20-35",
AND(C1983&gt;=35, C1983&lt;50), "35-50",
C1983&gt;=50, "50-100"
)</f>
        <v>35-50</v>
      </c>
      <c r="AK1983" t="str" cm="1">
        <f t="array" ref="AK1983">_xlfn.IFS(
G1983&lt;6, "&lt;6",
AND(G1983&gt;=6, G1983&lt;12), "6-12",
AND(G1983&gt;=12, G1983&lt;18), "12-18",  AND(G1983&gt;=18, G1983&lt;24), "18-24", G1983&gt;=24, "24-36")</f>
        <v>12-18</v>
      </c>
    </row>
    <row r="1984" spans="1:37" x14ac:dyDescent="0.3">
      <c r="A1984" t="s">
        <v>2084</v>
      </c>
      <c r="B1984" t="s">
        <v>44</v>
      </c>
      <c r="C1984">
        <v>50</v>
      </c>
      <c r="D1984" t="s">
        <v>37</v>
      </c>
      <c r="E1984" t="s">
        <v>64</v>
      </c>
      <c r="F1984">
        <v>9</v>
      </c>
      <c r="G1984">
        <v>14</v>
      </c>
      <c r="H1984" t="s">
        <v>36</v>
      </c>
      <c r="I1984" t="s">
        <v>37</v>
      </c>
      <c r="J1984" t="s">
        <v>34</v>
      </c>
      <c r="K1984" t="s">
        <v>37</v>
      </c>
      <c r="L1984" t="s">
        <v>50</v>
      </c>
      <c r="M1984" t="s">
        <v>34</v>
      </c>
      <c r="N1984" t="s">
        <v>34</v>
      </c>
      <c r="O1984" t="s">
        <v>34</v>
      </c>
      <c r="P1984" t="s">
        <v>34</v>
      </c>
      <c r="Q1984" t="s">
        <v>34</v>
      </c>
      <c r="R1984" t="s">
        <v>34</v>
      </c>
      <c r="S1984" t="s">
        <v>34</v>
      </c>
      <c r="T1984" t="s">
        <v>37</v>
      </c>
      <c r="U1984" t="s">
        <v>46</v>
      </c>
      <c r="V1984" t="s">
        <v>37</v>
      </c>
      <c r="W1984" t="s">
        <v>40</v>
      </c>
      <c r="X1984">
        <v>69.95</v>
      </c>
      <c r="Y1984">
        <v>69.95</v>
      </c>
      <c r="Z1984">
        <v>0</v>
      </c>
      <c r="AA1984">
        <v>0</v>
      </c>
      <c r="AB1984">
        <v>11.45</v>
      </c>
      <c r="AC1984">
        <v>81.400000000000006</v>
      </c>
      <c r="AD1984" t="s">
        <v>85</v>
      </c>
      <c r="AE1984" t="s">
        <v>42</v>
      </c>
      <c r="AF1984" t="s">
        <v>42</v>
      </c>
      <c r="AG1984">
        <f t="shared" si="60"/>
        <v>0</v>
      </c>
      <c r="AH1984" t="str" cm="1">
        <f t="array" ref="AH1984">_xlfn.IFS(
X1984&lt;=20, "&lt;20",
AND(X1984&gt;=20, X1984&lt;50), "20-50",
AND(X1984&gt;=50, X1984&lt;100), "50-100",
X1984&gt;=100, "&gt;100"
)</f>
        <v>50-100</v>
      </c>
      <c r="AI1984">
        <f t="shared" si="61"/>
        <v>1</v>
      </c>
      <c r="AJ1984" t="str" cm="1">
        <f t="array" ref="AJ1984">_xlfn.IFS(
C1984&lt;=20, "&lt;20",
AND(C1984&gt;=20, C1984&lt;35), "20-35",
AND(C1984&gt;=35, C1984&lt;50), "35-50",
C1984&gt;=50, "50-100"
)</f>
        <v>50-100</v>
      </c>
      <c r="AK1984" t="str" cm="1">
        <f t="array" ref="AK1984">_xlfn.IFS(
G1984&lt;6, "&lt;6",
AND(G1984&gt;=6, G1984&lt;12), "6-12",
AND(G1984&gt;=12, G1984&lt;18), "12-18",  AND(G1984&gt;=18, G1984&lt;24), "18-24", G1984&gt;=24, "24-36")</f>
        <v>12-18</v>
      </c>
    </row>
    <row r="1985" spans="1:37" x14ac:dyDescent="0.3">
      <c r="A1985" t="s">
        <v>2085</v>
      </c>
      <c r="B1985" t="s">
        <v>44</v>
      </c>
      <c r="C1985">
        <v>81</v>
      </c>
      <c r="D1985" t="s">
        <v>37</v>
      </c>
      <c r="E1985" t="s">
        <v>45</v>
      </c>
      <c r="F1985">
        <v>12</v>
      </c>
      <c r="G1985">
        <v>3</v>
      </c>
      <c r="H1985" t="s">
        <v>36</v>
      </c>
      <c r="I1985" t="s">
        <v>37</v>
      </c>
      <c r="J1985" t="s">
        <v>34</v>
      </c>
      <c r="K1985" t="s">
        <v>37</v>
      </c>
      <c r="L1985" t="s">
        <v>50</v>
      </c>
      <c r="M1985" t="s">
        <v>37</v>
      </c>
      <c r="N1985" t="s">
        <v>34</v>
      </c>
      <c r="O1985" t="s">
        <v>34</v>
      </c>
      <c r="P1985" t="s">
        <v>34</v>
      </c>
      <c r="Q1985" t="s">
        <v>34</v>
      </c>
      <c r="R1985" t="s">
        <v>37</v>
      </c>
      <c r="S1985" t="s">
        <v>34</v>
      </c>
      <c r="T1985" t="s">
        <v>37</v>
      </c>
      <c r="U1985" t="s">
        <v>67</v>
      </c>
      <c r="V1985" t="s">
        <v>37</v>
      </c>
      <c r="W1985" t="s">
        <v>51</v>
      </c>
      <c r="X1985">
        <v>83.45</v>
      </c>
      <c r="Y1985">
        <v>3147.15</v>
      </c>
      <c r="Z1985">
        <v>24.98</v>
      </c>
      <c r="AA1985">
        <v>0</v>
      </c>
      <c r="AB1985">
        <v>129.96</v>
      </c>
      <c r="AC1985">
        <v>3252.13</v>
      </c>
      <c r="AD1985" t="s">
        <v>41</v>
      </c>
      <c r="AE1985" t="s">
        <v>42</v>
      </c>
      <c r="AF1985" t="s">
        <v>42</v>
      </c>
      <c r="AG1985">
        <f t="shared" si="60"/>
        <v>0</v>
      </c>
      <c r="AH1985" t="str" cm="1">
        <f t="array" ref="AH1985">_xlfn.IFS(
X1985&lt;=20, "&lt;20",
AND(X1985&gt;=20, X1985&lt;50), "20-50",
AND(X1985&gt;=50, X1985&lt;100), "50-100",
X1985&gt;=100, "&gt;100"
)</f>
        <v>50-100</v>
      </c>
      <c r="AI1985">
        <f t="shared" si="61"/>
        <v>0</v>
      </c>
      <c r="AJ1985" t="str" cm="1">
        <f t="array" ref="AJ1985">_xlfn.IFS(
C1985&lt;=20, "&lt;20",
AND(C1985&gt;=20, C1985&lt;35), "20-35",
AND(C1985&gt;=35, C1985&lt;50), "35-50",
C1985&gt;=50, "50-100"
)</f>
        <v>50-100</v>
      </c>
      <c r="AK1985" t="str" cm="1">
        <f t="array" ref="AK1985">_xlfn.IFS(
G1985&lt;6, "&lt;6",
AND(G1985&gt;=6, G1985&lt;12), "6-12",
AND(G1985&gt;=12, G1985&lt;18), "12-18",  AND(G1985&gt;=18, G1985&lt;24), "18-24", G1985&gt;=24, "24-36")</f>
        <v>&lt;6</v>
      </c>
    </row>
    <row r="1986" spans="1:37" x14ac:dyDescent="0.3">
      <c r="A1986" t="s">
        <v>2086</v>
      </c>
      <c r="B1986" t="s">
        <v>44</v>
      </c>
      <c r="C1986">
        <v>36</v>
      </c>
      <c r="D1986" t="s">
        <v>34</v>
      </c>
      <c r="E1986" t="s">
        <v>103</v>
      </c>
      <c r="F1986">
        <v>1</v>
      </c>
      <c r="G1986">
        <v>19</v>
      </c>
      <c r="H1986" t="s">
        <v>49</v>
      </c>
      <c r="I1986" t="s">
        <v>37</v>
      </c>
      <c r="J1986" t="s">
        <v>34</v>
      </c>
      <c r="K1986" t="s">
        <v>34</v>
      </c>
      <c r="L1986" t="s">
        <v>34</v>
      </c>
      <c r="M1986" t="s">
        <v>34</v>
      </c>
      <c r="N1986" t="s">
        <v>34</v>
      </c>
      <c r="O1986" t="s">
        <v>34</v>
      </c>
      <c r="P1986" t="s">
        <v>34</v>
      </c>
      <c r="Q1986" t="s">
        <v>34</v>
      </c>
      <c r="R1986" t="s">
        <v>34</v>
      </c>
      <c r="S1986" t="s">
        <v>34</v>
      </c>
      <c r="T1986" t="s">
        <v>34</v>
      </c>
      <c r="U1986" t="s">
        <v>39</v>
      </c>
      <c r="V1986" t="s">
        <v>37</v>
      </c>
      <c r="W1986" t="s">
        <v>40</v>
      </c>
      <c r="X1986">
        <v>19.7</v>
      </c>
      <c r="Y1986">
        <v>197.54</v>
      </c>
      <c r="Z1986">
        <v>0</v>
      </c>
      <c r="AA1986">
        <v>0</v>
      </c>
      <c r="AB1986">
        <v>462.3</v>
      </c>
      <c r="AC1986">
        <v>659.84</v>
      </c>
      <c r="AD1986" t="s">
        <v>41</v>
      </c>
      <c r="AE1986" t="s">
        <v>42</v>
      </c>
      <c r="AF1986" t="s">
        <v>42</v>
      </c>
      <c r="AG1986">
        <f t="shared" si="60"/>
        <v>0</v>
      </c>
      <c r="AH1986" t="str" cm="1">
        <f t="array" ref="AH1986">_xlfn.IFS(
X1986&lt;=20, "&lt;20",
AND(X1986&gt;=20, X1986&lt;50), "20-50",
AND(X1986&gt;=50, X1986&lt;100), "50-100",
X1986&gt;=100, "&gt;100"
)</f>
        <v>&lt;20</v>
      </c>
      <c r="AI1986">
        <f t="shared" si="61"/>
        <v>0</v>
      </c>
      <c r="AJ1986" t="str" cm="1">
        <f t="array" ref="AJ1986">_xlfn.IFS(
C1986&lt;=20, "&lt;20",
AND(C1986&gt;=20, C1986&lt;35), "20-35",
AND(C1986&gt;=35, C1986&lt;50), "35-50",
C1986&gt;=50, "50-100"
)</f>
        <v>35-50</v>
      </c>
      <c r="AK1986" t="str" cm="1">
        <f t="array" ref="AK1986">_xlfn.IFS(
G1986&lt;6, "&lt;6",
AND(G1986&gt;=6, G1986&lt;12), "6-12",
AND(G1986&gt;=12, G1986&lt;18), "12-18",  AND(G1986&gt;=18, G1986&lt;24), "18-24", G1986&gt;=24, "24-36")</f>
        <v>18-24</v>
      </c>
    </row>
    <row r="1987" spans="1:37" x14ac:dyDescent="0.3">
      <c r="A1987" t="s">
        <v>2087</v>
      </c>
      <c r="B1987" t="s">
        <v>44</v>
      </c>
      <c r="C1987">
        <v>26</v>
      </c>
      <c r="D1987" t="s">
        <v>37</v>
      </c>
      <c r="E1987" t="s">
        <v>48</v>
      </c>
      <c r="F1987">
        <v>15</v>
      </c>
      <c r="G1987">
        <v>33</v>
      </c>
      <c r="H1987" t="s">
        <v>36</v>
      </c>
      <c r="I1987" t="s">
        <v>37</v>
      </c>
      <c r="J1987" t="s">
        <v>37</v>
      </c>
      <c r="K1987" t="s">
        <v>37</v>
      </c>
      <c r="L1987" t="s">
        <v>50</v>
      </c>
      <c r="M1987" t="s">
        <v>37</v>
      </c>
      <c r="N1987" t="s">
        <v>34</v>
      </c>
      <c r="O1987" t="s">
        <v>34</v>
      </c>
      <c r="P1987" t="s">
        <v>34</v>
      </c>
      <c r="Q1987" t="s">
        <v>37</v>
      </c>
      <c r="R1987" t="s">
        <v>37</v>
      </c>
      <c r="S1987" t="s">
        <v>37</v>
      </c>
      <c r="T1987" t="s">
        <v>37</v>
      </c>
      <c r="U1987" t="s">
        <v>39</v>
      </c>
      <c r="V1987" t="s">
        <v>37</v>
      </c>
      <c r="W1987" t="s">
        <v>51</v>
      </c>
      <c r="X1987">
        <v>100.55</v>
      </c>
      <c r="Y1987">
        <v>5514.95</v>
      </c>
      <c r="Z1987">
        <v>0</v>
      </c>
      <c r="AA1987">
        <v>0</v>
      </c>
      <c r="AB1987">
        <v>2626.4</v>
      </c>
      <c r="AC1987">
        <v>8141.35</v>
      </c>
      <c r="AD1987" t="s">
        <v>41</v>
      </c>
      <c r="AE1987" t="s">
        <v>42</v>
      </c>
      <c r="AF1987" t="s">
        <v>42</v>
      </c>
      <c r="AG1987">
        <f t="shared" ref="AG1987:AG2050" si="62">IF(AD1987="Churned", 1,0)</f>
        <v>0</v>
      </c>
      <c r="AH1987" t="str" cm="1">
        <f t="array" ref="AH1987">_xlfn.IFS(
X1987&lt;=20, "&lt;20",
AND(X1987&gt;=20, X1987&lt;50), "20-50",
AND(X1987&gt;=50, X1987&lt;100), "50-100",
X1987&gt;=100, "&gt;100"
)</f>
        <v>&gt;100</v>
      </c>
      <c r="AI1987">
        <f t="shared" ref="AI1987:AI2050" si="63">IF(AD1987="Joined", 1, 0)</f>
        <v>0</v>
      </c>
      <c r="AJ1987" t="str" cm="1">
        <f t="array" ref="AJ1987">_xlfn.IFS(
C1987&lt;=20, "&lt;20",
AND(C1987&gt;=20, C1987&lt;35), "20-35",
AND(C1987&gt;=35, C1987&lt;50), "35-50",
C1987&gt;=50, "50-100"
)</f>
        <v>20-35</v>
      </c>
      <c r="AK1987" t="str" cm="1">
        <f t="array" ref="AK1987">_xlfn.IFS(
G1987&lt;6, "&lt;6",
AND(G1987&gt;=6, G1987&lt;12), "6-12",
AND(G1987&gt;=12, G1987&lt;18), "12-18",  AND(G1987&gt;=18, G1987&lt;24), "18-24", G1987&gt;=24, "24-36")</f>
        <v>24-36</v>
      </c>
    </row>
    <row r="1988" spans="1:37" x14ac:dyDescent="0.3">
      <c r="A1988" t="s">
        <v>2088</v>
      </c>
      <c r="B1988" t="s">
        <v>44</v>
      </c>
      <c r="C1988">
        <v>36</v>
      </c>
      <c r="D1988" t="s">
        <v>37</v>
      </c>
      <c r="E1988" t="s">
        <v>90</v>
      </c>
      <c r="F1988">
        <v>13</v>
      </c>
      <c r="G1988">
        <v>9</v>
      </c>
      <c r="H1988" t="s">
        <v>110</v>
      </c>
      <c r="I1988" t="s">
        <v>37</v>
      </c>
      <c r="J1988" t="s">
        <v>37</v>
      </c>
      <c r="K1988" t="s">
        <v>37</v>
      </c>
      <c r="L1988" t="s">
        <v>72</v>
      </c>
      <c r="M1988" t="s">
        <v>34</v>
      </c>
      <c r="N1988" t="s">
        <v>37</v>
      </c>
      <c r="O1988" t="s">
        <v>37</v>
      </c>
      <c r="P1988" t="s">
        <v>34</v>
      </c>
      <c r="Q1988" t="s">
        <v>37</v>
      </c>
      <c r="R1988" t="s">
        <v>34</v>
      </c>
      <c r="S1988" t="s">
        <v>34</v>
      </c>
      <c r="T1988" t="s">
        <v>37</v>
      </c>
      <c r="U1988" t="s">
        <v>39</v>
      </c>
      <c r="V1988" t="s">
        <v>37</v>
      </c>
      <c r="W1988" t="s">
        <v>40</v>
      </c>
      <c r="X1988">
        <v>68.95</v>
      </c>
      <c r="Y1988">
        <v>2038.7</v>
      </c>
      <c r="Z1988">
        <v>0</v>
      </c>
      <c r="AA1988">
        <v>0</v>
      </c>
      <c r="AB1988">
        <v>679.2</v>
      </c>
      <c r="AC1988">
        <v>2717.9</v>
      </c>
      <c r="AD1988" t="s">
        <v>41</v>
      </c>
      <c r="AE1988" t="s">
        <v>42</v>
      </c>
      <c r="AF1988" t="s">
        <v>42</v>
      </c>
      <c r="AG1988">
        <f t="shared" si="62"/>
        <v>0</v>
      </c>
      <c r="AH1988" t="str" cm="1">
        <f t="array" ref="AH1988">_xlfn.IFS(
X1988&lt;=20, "&lt;20",
AND(X1988&gt;=20, X1988&lt;50), "20-50",
AND(X1988&gt;=50, X1988&lt;100), "50-100",
X1988&gt;=100, "&gt;100"
)</f>
        <v>50-100</v>
      </c>
      <c r="AI1988">
        <f t="shared" si="63"/>
        <v>0</v>
      </c>
      <c r="AJ1988" t="str" cm="1">
        <f t="array" ref="AJ1988">_xlfn.IFS(
C1988&lt;=20, "&lt;20",
AND(C1988&gt;=20, C1988&lt;35), "20-35",
AND(C1988&gt;=35, C1988&lt;50), "35-50",
C1988&gt;=50, "50-100"
)</f>
        <v>35-50</v>
      </c>
      <c r="AK1988" t="str" cm="1">
        <f t="array" ref="AK1988">_xlfn.IFS(
G1988&lt;6, "&lt;6",
AND(G1988&gt;=6, G1988&lt;12), "6-12",
AND(G1988&gt;=12, G1988&lt;18), "12-18",  AND(G1988&gt;=18, G1988&lt;24), "18-24", G1988&gt;=24, "24-36")</f>
        <v>6-12</v>
      </c>
    </row>
    <row r="1989" spans="1:37" x14ac:dyDescent="0.3">
      <c r="A1989" t="s">
        <v>2089</v>
      </c>
      <c r="B1989" t="s">
        <v>33</v>
      </c>
      <c r="C1989">
        <v>62</v>
      </c>
      <c r="D1989" t="s">
        <v>37</v>
      </c>
      <c r="E1989" t="s">
        <v>74</v>
      </c>
      <c r="F1989">
        <v>1</v>
      </c>
      <c r="G1989">
        <v>33</v>
      </c>
      <c r="H1989" t="s">
        <v>66</v>
      </c>
      <c r="I1989" t="s">
        <v>37</v>
      </c>
      <c r="J1989" t="s">
        <v>37</v>
      </c>
      <c r="K1989" t="s">
        <v>37</v>
      </c>
      <c r="L1989" t="s">
        <v>72</v>
      </c>
      <c r="M1989" t="s">
        <v>37</v>
      </c>
      <c r="N1989" t="s">
        <v>37</v>
      </c>
      <c r="O1989" t="s">
        <v>37</v>
      </c>
      <c r="P1989" t="s">
        <v>37</v>
      </c>
      <c r="Q1989" t="s">
        <v>37</v>
      </c>
      <c r="R1989" t="s">
        <v>37</v>
      </c>
      <c r="S1989" t="s">
        <v>37</v>
      </c>
      <c r="T1989" t="s">
        <v>37</v>
      </c>
      <c r="U1989" t="s">
        <v>67</v>
      </c>
      <c r="V1989" t="s">
        <v>34</v>
      </c>
      <c r="W1989" t="s">
        <v>40</v>
      </c>
      <c r="X1989">
        <v>88.7</v>
      </c>
      <c r="Y1989">
        <v>6501.35</v>
      </c>
      <c r="Z1989">
        <v>0</v>
      </c>
      <c r="AA1989">
        <v>0</v>
      </c>
      <c r="AB1989">
        <v>2061.36</v>
      </c>
      <c r="AC1989">
        <v>8562.7099999999991</v>
      </c>
      <c r="AD1989" t="s">
        <v>41</v>
      </c>
      <c r="AE1989" t="s">
        <v>42</v>
      </c>
      <c r="AF1989" t="s">
        <v>42</v>
      </c>
      <c r="AG1989">
        <f t="shared" si="62"/>
        <v>0</v>
      </c>
      <c r="AH1989" t="str" cm="1">
        <f t="array" ref="AH1989">_xlfn.IFS(
X1989&lt;=20, "&lt;20",
AND(X1989&gt;=20, X1989&lt;50), "20-50",
AND(X1989&gt;=50, X1989&lt;100), "50-100",
X1989&gt;=100, "&gt;100"
)</f>
        <v>50-100</v>
      </c>
      <c r="AI1989">
        <f t="shared" si="63"/>
        <v>0</v>
      </c>
      <c r="AJ1989" t="str" cm="1">
        <f t="array" ref="AJ1989">_xlfn.IFS(
C1989&lt;=20, "&lt;20",
AND(C1989&gt;=20, C1989&lt;35), "20-35",
AND(C1989&gt;=35, C1989&lt;50), "35-50",
C1989&gt;=50, "50-100"
)</f>
        <v>50-100</v>
      </c>
      <c r="AK1989" t="str" cm="1">
        <f t="array" ref="AK1989">_xlfn.IFS(
G1989&lt;6, "&lt;6",
AND(G1989&gt;=6, G1989&lt;12), "6-12",
AND(G1989&gt;=12, G1989&lt;18), "12-18",  AND(G1989&gt;=18, G1989&lt;24), "18-24", G1989&gt;=24, "24-36")</f>
        <v>24-36</v>
      </c>
    </row>
    <row r="1990" spans="1:37" x14ac:dyDescent="0.3">
      <c r="A1990" t="s">
        <v>2090</v>
      </c>
      <c r="B1990" t="s">
        <v>33</v>
      </c>
      <c r="C1990">
        <v>25</v>
      </c>
      <c r="D1990" t="s">
        <v>34</v>
      </c>
      <c r="E1990" t="s">
        <v>48</v>
      </c>
      <c r="F1990">
        <v>15</v>
      </c>
      <c r="G1990">
        <v>23</v>
      </c>
      <c r="H1990" t="s">
        <v>36</v>
      </c>
      <c r="I1990" t="s">
        <v>37</v>
      </c>
      <c r="J1990" t="s">
        <v>34</v>
      </c>
      <c r="K1990" t="s">
        <v>34</v>
      </c>
      <c r="L1990" t="s">
        <v>34</v>
      </c>
      <c r="M1990" t="s">
        <v>34</v>
      </c>
      <c r="N1990" t="s">
        <v>34</v>
      </c>
      <c r="O1990" t="s">
        <v>34</v>
      </c>
      <c r="P1990" t="s">
        <v>34</v>
      </c>
      <c r="Q1990" t="s">
        <v>34</v>
      </c>
      <c r="R1990" t="s">
        <v>34</v>
      </c>
      <c r="S1990" t="s">
        <v>34</v>
      </c>
      <c r="T1990" t="s">
        <v>34</v>
      </c>
      <c r="U1990" t="s">
        <v>39</v>
      </c>
      <c r="V1990" t="s">
        <v>37</v>
      </c>
      <c r="W1990" t="s">
        <v>51</v>
      </c>
      <c r="X1990">
        <v>20.2</v>
      </c>
      <c r="Y1990">
        <v>140.94999999999999</v>
      </c>
      <c r="Z1990">
        <v>0</v>
      </c>
      <c r="AA1990">
        <v>0</v>
      </c>
      <c r="AB1990">
        <v>42.16</v>
      </c>
      <c r="AC1990">
        <v>183.11</v>
      </c>
      <c r="AD1990" t="s">
        <v>41</v>
      </c>
      <c r="AE1990" t="s">
        <v>42</v>
      </c>
      <c r="AF1990" t="s">
        <v>42</v>
      </c>
      <c r="AG1990">
        <f t="shared" si="62"/>
        <v>0</v>
      </c>
      <c r="AH1990" t="str" cm="1">
        <f t="array" ref="AH1990">_xlfn.IFS(
X1990&lt;=20, "&lt;20",
AND(X1990&gt;=20, X1990&lt;50), "20-50",
AND(X1990&gt;=50, X1990&lt;100), "50-100",
X1990&gt;=100, "&gt;100"
)</f>
        <v>20-50</v>
      </c>
      <c r="AI1990">
        <f t="shared" si="63"/>
        <v>0</v>
      </c>
      <c r="AJ1990" t="str" cm="1">
        <f t="array" ref="AJ1990">_xlfn.IFS(
C1990&lt;=20, "&lt;20",
AND(C1990&gt;=20, C1990&lt;35), "20-35",
AND(C1990&gt;=35, C1990&lt;50), "35-50",
C1990&gt;=50, "50-100"
)</f>
        <v>20-35</v>
      </c>
      <c r="AK1990" t="str" cm="1">
        <f t="array" ref="AK1990">_xlfn.IFS(
G1990&lt;6, "&lt;6",
AND(G1990&gt;=6, G1990&lt;12), "6-12",
AND(G1990&gt;=12, G1990&lt;18), "12-18",  AND(G1990&gt;=18, G1990&lt;24), "18-24", G1990&gt;=24, "24-36")</f>
        <v>18-24</v>
      </c>
    </row>
    <row r="1991" spans="1:37" x14ac:dyDescent="0.3">
      <c r="A1991" t="s">
        <v>2091</v>
      </c>
      <c r="B1991" t="s">
        <v>44</v>
      </c>
      <c r="C1991">
        <v>59</v>
      </c>
      <c r="D1991" t="s">
        <v>37</v>
      </c>
      <c r="E1991" t="s">
        <v>74</v>
      </c>
      <c r="F1991">
        <v>4</v>
      </c>
      <c r="G1991">
        <v>1</v>
      </c>
      <c r="H1991" t="s">
        <v>70</v>
      </c>
      <c r="I1991" t="s">
        <v>37</v>
      </c>
      <c r="J1991" t="s">
        <v>37</v>
      </c>
      <c r="K1991" t="s">
        <v>37</v>
      </c>
      <c r="L1991" t="s">
        <v>50</v>
      </c>
      <c r="M1991" t="s">
        <v>37</v>
      </c>
      <c r="N1991" t="s">
        <v>37</v>
      </c>
      <c r="O1991" t="s">
        <v>37</v>
      </c>
      <c r="P1991" t="s">
        <v>37</v>
      </c>
      <c r="Q1991" t="s">
        <v>34</v>
      </c>
      <c r="R1991" t="s">
        <v>37</v>
      </c>
      <c r="S1991" t="s">
        <v>37</v>
      </c>
      <c r="T1991" t="s">
        <v>37</v>
      </c>
      <c r="U1991" t="s">
        <v>67</v>
      </c>
      <c r="V1991" t="s">
        <v>37</v>
      </c>
      <c r="W1991" t="s">
        <v>51</v>
      </c>
      <c r="X1991">
        <v>104.05</v>
      </c>
      <c r="Y1991">
        <v>5566.4</v>
      </c>
      <c r="Z1991">
        <v>0</v>
      </c>
      <c r="AA1991">
        <v>0</v>
      </c>
      <c r="AB1991">
        <v>1503.08</v>
      </c>
      <c r="AC1991">
        <v>7069.48</v>
      </c>
      <c r="AD1991" t="s">
        <v>41</v>
      </c>
      <c r="AE1991" t="s">
        <v>42</v>
      </c>
      <c r="AF1991" t="s">
        <v>42</v>
      </c>
      <c r="AG1991">
        <f t="shared" si="62"/>
        <v>0</v>
      </c>
      <c r="AH1991" t="str" cm="1">
        <f t="array" ref="AH1991">_xlfn.IFS(
X1991&lt;=20, "&lt;20",
AND(X1991&gt;=20, X1991&lt;50), "20-50",
AND(X1991&gt;=50, X1991&lt;100), "50-100",
X1991&gt;=100, "&gt;100"
)</f>
        <v>&gt;100</v>
      </c>
      <c r="AI1991">
        <f t="shared" si="63"/>
        <v>0</v>
      </c>
      <c r="AJ1991" t="str" cm="1">
        <f t="array" ref="AJ1991">_xlfn.IFS(
C1991&lt;=20, "&lt;20",
AND(C1991&gt;=20, C1991&lt;35), "20-35",
AND(C1991&gt;=35, C1991&lt;50), "35-50",
C1991&gt;=50, "50-100"
)</f>
        <v>50-100</v>
      </c>
      <c r="AK1991" t="str" cm="1">
        <f t="array" ref="AK1991">_xlfn.IFS(
G1991&lt;6, "&lt;6",
AND(G1991&gt;=6, G1991&lt;12), "6-12",
AND(G1991&gt;=12, G1991&lt;18), "12-18",  AND(G1991&gt;=18, G1991&lt;24), "18-24", G1991&gt;=24, "24-36")</f>
        <v>&lt;6</v>
      </c>
    </row>
    <row r="1992" spans="1:37" x14ac:dyDescent="0.3">
      <c r="A1992" t="s">
        <v>2092</v>
      </c>
      <c r="B1992" t="s">
        <v>33</v>
      </c>
      <c r="C1992">
        <v>47</v>
      </c>
      <c r="D1992" t="s">
        <v>37</v>
      </c>
      <c r="E1992" t="s">
        <v>103</v>
      </c>
      <c r="F1992">
        <v>3</v>
      </c>
      <c r="G1992">
        <v>25</v>
      </c>
      <c r="H1992" t="s">
        <v>70</v>
      </c>
      <c r="I1992" t="s">
        <v>37</v>
      </c>
      <c r="J1992" t="s">
        <v>37</v>
      </c>
      <c r="K1992" t="s">
        <v>37</v>
      </c>
      <c r="L1992" t="s">
        <v>50</v>
      </c>
      <c r="M1992" t="s">
        <v>34</v>
      </c>
      <c r="N1992" t="s">
        <v>37</v>
      </c>
      <c r="O1992" t="s">
        <v>37</v>
      </c>
      <c r="P1992" t="s">
        <v>34</v>
      </c>
      <c r="Q1992" t="s">
        <v>37</v>
      </c>
      <c r="R1992" t="s">
        <v>34</v>
      </c>
      <c r="S1992" t="s">
        <v>34</v>
      </c>
      <c r="T1992" t="s">
        <v>37</v>
      </c>
      <c r="U1992" t="s">
        <v>39</v>
      </c>
      <c r="V1992" t="s">
        <v>37</v>
      </c>
      <c r="W1992" t="s">
        <v>51</v>
      </c>
      <c r="X1992">
        <v>94.65</v>
      </c>
      <c r="Y1992">
        <v>4312.5</v>
      </c>
      <c r="Z1992">
        <v>0</v>
      </c>
      <c r="AA1992">
        <v>0</v>
      </c>
      <c r="AB1992">
        <v>465.98</v>
      </c>
      <c r="AC1992">
        <v>4778.4799999999996</v>
      </c>
      <c r="AD1992" t="s">
        <v>41</v>
      </c>
      <c r="AE1992" t="s">
        <v>42</v>
      </c>
      <c r="AF1992" t="s">
        <v>42</v>
      </c>
      <c r="AG1992">
        <f t="shared" si="62"/>
        <v>0</v>
      </c>
      <c r="AH1992" t="str" cm="1">
        <f t="array" ref="AH1992">_xlfn.IFS(
X1992&lt;=20, "&lt;20",
AND(X1992&gt;=20, X1992&lt;50), "20-50",
AND(X1992&gt;=50, X1992&lt;100), "50-100",
X1992&gt;=100, "&gt;100"
)</f>
        <v>50-100</v>
      </c>
      <c r="AI1992">
        <f t="shared" si="63"/>
        <v>0</v>
      </c>
      <c r="AJ1992" t="str" cm="1">
        <f t="array" ref="AJ1992">_xlfn.IFS(
C1992&lt;=20, "&lt;20",
AND(C1992&gt;=20, C1992&lt;35), "20-35",
AND(C1992&gt;=35, C1992&lt;50), "35-50",
C1992&gt;=50, "50-100"
)</f>
        <v>35-50</v>
      </c>
      <c r="AK1992" t="str" cm="1">
        <f t="array" ref="AK1992">_xlfn.IFS(
G1992&lt;6, "&lt;6",
AND(G1992&gt;=6, G1992&lt;12), "6-12",
AND(G1992&gt;=12, G1992&lt;18), "12-18",  AND(G1992&gt;=18, G1992&lt;24), "18-24", G1992&gt;=24, "24-36")</f>
        <v>24-36</v>
      </c>
    </row>
    <row r="1993" spans="1:37" x14ac:dyDescent="0.3">
      <c r="A1993" t="s">
        <v>2093</v>
      </c>
      <c r="B1993" t="s">
        <v>33</v>
      </c>
      <c r="C1993">
        <v>26</v>
      </c>
      <c r="D1993" t="s">
        <v>37</v>
      </c>
      <c r="E1993" t="s">
        <v>335</v>
      </c>
      <c r="F1993">
        <v>7</v>
      </c>
      <c r="G1993">
        <v>11</v>
      </c>
      <c r="H1993" t="s">
        <v>49</v>
      </c>
      <c r="I1993" t="s">
        <v>37</v>
      </c>
      <c r="J1993" t="s">
        <v>34</v>
      </c>
      <c r="K1993" t="s">
        <v>34</v>
      </c>
      <c r="L1993" t="s">
        <v>34</v>
      </c>
      <c r="M1993" t="s">
        <v>34</v>
      </c>
      <c r="N1993" t="s">
        <v>34</v>
      </c>
      <c r="O1993" t="s">
        <v>34</v>
      </c>
      <c r="P1993" t="s">
        <v>34</v>
      </c>
      <c r="Q1993" t="s">
        <v>34</v>
      </c>
      <c r="R1993" t="s">
        <v>34</v>
      </c>
      <c r="S1993" t="s">
        <v>34</v>
      </c>
      <c r="T1993" t="s">
        <v>34</v>
      </c>
      <c r="U1993" t="s">
        <v>46</v>
      </c>
      <c r="V1993" t="s">
        <v>34</v>
      </c>
      <c r="W1993" t="s">
        <v>40</v>
      </c>
      <c r="X1993">
        <v>20.7</v>
      </c>
      <c r="Y1993">
        <v>112.75</v>
      </c>
      <c r="Z1993">
        <v>0</v>
      </c>
      <c r="AA1993">
        <v>0</v>
      </c>
      <c r="AB1993">
        <v>46.32</v>
      </c>
      <c r="AC1993">
        <v>159.07</v>
      </c>
      <c r="AD1993" t="s">
        <v>41</v>
      </c>
      <c r="AE1993" t="s">
        <v>42</v>
      </c>
      <c r="AF1993" t="s">
        <v>42</v>
      </c>
      <c r="AG1993">
        <f t="shared" si="62"/>
        <v>0</v>
      </c>
      <c r="AH1993" t="str" cm="1">
        <f t="array" ref="AH1993">_xlfn.IFS(
X1993&lt;=20, "&lt;20",
AND(X1993&gt;=20, X1993&lt;50), "20-50",
AND(X1993&gt;=50, X1993&lt;100), "50-100",
X1993&gt;=100, "&gt;100"
)</f>
        <v>20-50</v>
      </c>
      <c r="AI1993">
        <f t="shared" si="63"/>
        <v>0</v>
      </c>
      <c r="AJ1993" t="str" cm="1">
        <f t="array" ref="AJ1993">_xlfn.IFS(
C1993&lt;=20, "&lt;20",
AND(C1993&gt;=20, C1993&lt;35), "20-35",
AND(C1993&gt;=35, C1993&lt;50), "35-50",
C1993&gt;=50, "50-100"
)</f>
        <v>20-35</v>
      </c>
      <c r="AK1993" t="str" cm="1">
        <f t="array" ref="AK1993">_xlfn.IFS(
G1993&lt;6, "&lt;6",
AND(G1993&gt;=6, G1993&lt;12), "6-12",
AND(G1993&gt;=12, G1993&lt;18), "12-18",  AND(G1993&gt;=18, G1993&lt;24), "18-24", G1993&gt;=24, "24-36")</f>
        <v>6-12</v>
      </c>
    </row>
    <row r="1994" spans="1:37" x14ac:dyDescent="0.3">
      <c r="A1994" t="s">
        <v>2094</v>
      </c>
      <c r="B1994" t="s">
        <v>44</v>
      </c>
      <c r="C1994">
        <v>18</v>
      </c>
      <c r="D1994" t="s">
        <v>34</v>
      </c>
      <c r="E1994" t="s">
        <v>74</v>
      </c>
      <c r="F1994">
        <v>15</v>
      </c>
      <c r="G1994">
        <v>5</v>
      </c>
      <c r="H1994" t="s">
        <v>49</v>
      </c>
      <c r="I1994" t="s">
        <v>37</v>
      </c>
      <c r="J1994" t="s">
        <v>34</v>
      </c>
      <c r="K1994" t="s">
        <v>37</v>
      </c>
      <c r="L1994" t="s">
        <v>50</v>
      </c>
      <c r="M1994" t="s">
        <v>34</v>
      </c>
      <c r="N1994" t="s">
        <v>34</v>
      </c>
      <c r="O1994" t="s">
        <v>37</v>
      </c>
      <c r="P1994" t="s">
        <v>34</v>
      </c>
      <c r="Q1994" t="s">
        <v>37</v>
      </c>
      <c r="R1994" t="s">
        <v>37</v>
      </c>
      <c r="S1994" t="s">
        <v>37</v>
      </c>
      <c r="T1994" t="s">
        <v>37</v>
      </c>
      <c r="U1994" t="s">
        <v>46</v>
      </c>
      <c r="V1994" t="s">
        <v>37</v>
      </c>
      <c r="W1994" t="s">
        <v>51</v>
      </c>
      <c r="X1994">
        <v>94.2</v>
      </c>
      <c r="Y1994">
        <v>777.3</v>
      </c>
      <c r="Z1994">
        <v>0</v>
      </c>
      <c r="AA1994">
        <v>0</v>
      </c>
      <c r="AB1994">
        <v>310.64</v>
      </c>
      <c r="AC1994">
        <v>1087.94</v>
      </c>
      <c r="AD1994" t="s">
        <v>52</v>
      </c>
      <c r="AE1994" t="s">
        <v>53</v>
      </c>
      <c r="AF1994" t="s">
        <v>54</v>
      </c>
      <c r="AG1994">
        <f t="shared" si="62"/>
        <v>1</v>
      </c>
      <c r="AH1994" t="str" cm="1">
        <f t="array" ref="AH1994">_xlfn.IFS(
X1994&lt;=20, "&lt;20",
AND(X1994&gt;=20, X1994&lt;50), "20-50",
AND(X1994&gt;=50, X1994&lt;100), "50-100",
X1994&gt;=100, "&gt;100"
)</f>
        <v>50-100</v>
      </c>
      <c r="AI1994">
        <f t="shared" si="63"/>
        <v>0</v>
      </c>
      <c r="AJ1994" t="str" cm="1">
        <f t="array" ref="AJ1994">_xlfn.IFS(
C1994&lt;=20, "&lt;20",
AND(C1994&gt;=20, C1994&lt;35), "20-35",
AND(C1994&gt;=35, C1994&lt;50), "35-50",
C1994&gt;=50, "50-100"
)</f>
        <v>&lt;20</v>
      </c>
      <c r="AK1994" t="str" cm="1">
        <f t="array" ref="AK1994">_xlfn.IFS(
G1994&lt;6, "&lt;6",
AND(G1994&gt;=6, G1994&lt;12), "6-12",
AND(G1994&gt;=12, G1994&lt;18), "12-18",  AND(G1994&gt;=18, G1994&lt;24), "18-24", G1994&gt;=24, "24-36")</f>
        <v>&lt;6</v>
      </c>
    </row>
    <row r="1995" spans="1:37" x14ac:dyDescent="0.3">
      <c r="A1995" t="s">
        <v>2095</v>
      </c>
      <c r="B1995" t="s">
        <v>44</v>
      </c>
      <c r="C1995">
        <v>20</v>
      </c>
      <c r="D1995" t="s">
        <v>37</v>
      </c>
      <c r="E1995" t="s">
        <v>124</v>
      </c>
      <c r="F1995">
        <v>1</v>
      </c>
      <c r="G1995">
        <v>8</v>
      </c>
      <c r="H1995" t="s">
        <v>36</v>
      </c>
      <c r="I1995" t="s">
        <v>37</v>
      </c>
      <c r="J1995" t="s">
        <v>37</v>
      </c>
      <c r="K1995" t="s">
        <v>37</v>
      </c>
      <c r="L1995" t="s">
        <v>50</v>
      </c>
      <c r="M1995" t="s">
        <v>34</v>
      </c>
      <c r="N1995" t="s">
        <v>37</v>
      </c>
      <c r="O1995" t="s">
        <v>34</v>
      </c>
      <c r="P1995" t="s">
        <v>34</v>
      </c>
      <c r="Q1995" t="s">
        <v>37</v>
      </c>
      <c r="R1995" t="s">
        <v>37</v>
      </c>
      <c r="S1995" t="s">
        <v>37</v>
      </c>
      <c r="T1995" t="s">
        <v>34</v>
      </c>
      <c r="U1995" t="s">
        <v>39</v>
      </c>
      <c r="V1995" t="s">
        <v>37</v>
      </c>
      <c r="W1995" t="s">
        <v>51</v>
      </c>
      <c r="X1995">
        <v>98.25</v>
      </c>
      <c r="Y1995">
        <v>5508.35</v>
      </c>
      <c r="Z1995">
        <v>0</v>
      </c>
      <c r="AA1995">
        <v>150</v>
      </c>
      <c r="AB1995">
        <v>1072.96</v>
      </c>
      <c r="AC1995">
        <v>6731.31</v>
      </c>
      <c r="AD1995" t="s">
        <v>52</v>
      </c>
      <c r="AE1995" t="s">
        <v>53</v>
      </c>
      <c r="AF1995" t="s">
        <v>91</v>
      </c>
      <c r="AG1995">
        <f t="shared" si="62"/>
        <v>1</v>
      </c>
      <c r="AH1995" t="str" cm="1">
        <f t="array" ref="AH1995">_xlfn.IFS(
X1995&lt;=20, "&lt;20",
AND(X1995&gt;=20, X1995&lt;50), "20-50",
AND(X1995&gt;=50, X1995&lt;100), "50-100",
X1995&gt;=100, "&gt;100"
)</f>
        <v>50-100</v>
      </c>
      <c r="AI1995">
        <f t="shared" si="63"/>
        <v>0</v>
      </c>
      <c r="AJ1995" t="str" cm="1">
        <f t="array" ref="AJ1995">_xlfn.IFS(
C1995&lt;=20, "&lt;20",
AND(C1995&gt;=20, C1995&lt;35), "20-35",
AND(C1995&gt;=35, C1995&lt;50), "35-50",
C1995&gt;=50, "50-100"
)</f>
        <v>&lt;20</v>
      </c>
      <c r="AK1995" t="str" cm="1">
        <f t="array" ref="AK1995">_xlfn.IFS(
G1995&lt;6, "&lt;6",
AND(G1995&gt;=6, G1995&lt;12), "6-12",
AND(G1995&gt;=12, G1995&lt;18), "12-18",  AND(G1995&gt;=18, G1995&lt;24), "18-24", G1995&gt;=24, "24-36")</f>
        <v>6-12</v>
      </c>
    </row>
    <row r="1996" spans="1:37" x14ac:dyDescent="0.3">
      <c r="A1996" t="s">
        <v>2096</v>
      </c>
      <c r="B1996" t="s">
        <v>33</v>
      </c>
      <c r="C1996">
        <v>26</v>
      </c>
      <c r="D1996" t="s">
        <v>37</v>
      </c>
      <c r="E1996" t="s">
        <v>64</v>
      </c>
      <c r="F1996">
        <v>15</v>
      </c>
      <c r="G1996">
        <v>25</v>
      </c>
      <c r="H1996" t="s">
        <v>110</v>
      </c>
      <c r="I1996" t="s">
        <v>37</v>
      </c>
      <c r="J1996" t="s">
        <v>37</v>
      </c>
      <c r="K1996" t="s">
        <v>37</v>
      </c>
      <c r="L1996" t="s">
        <v>38</v>
      </c>
      <c r="M1996" t="s">
        <v>37</v>
      </c>
      <c r="N1996" t="s">
        <v>34</v>
      </c>
      <c r="O1996" t="s">
        <v>37</v>
      </c>
      <c r="P1996" t="s">
        <v>37</v>
      </c>
      <c r="Q1996" t="s">
        <v>34</v>
      </c>
      <c r="R1996" t="s">
        <v>34</v>
      </c>
      <c r="S1996" t="s">
        <v>34</v>
      </c>
      <c r="T1996" t="s">
        <v>34</v>
      </c>
      <c r="U1996" t="s">
        <v>46</v>
      </c>
      <c r="V1996" t="s">
        <v>34</v>
      </c>
      <c r="W1996" t="s">
        <v>40</v>
      </c>
      <c r="X1996">
        <v>65.25</v>
      </c>
      <c r="Y1996">
        <v>1994.3</v>
      </c>
      <c r="Z1996">
        <v>0</v>
      </c>
      <c r="AA1996">
        <v>120</v>
      </c>
      <c r="AB1996">
        <v>965.34</v>
      </c>
      <c r="AC1996">
        <v>3079.64</v>
      </c>
      <c r="AD1996" t="s">
        <v>52</v>
      </c>
      <c r="AE1996" t="s">
        <v>53</v>
      </c>
      <c r="AF1996" t="s">
        <v>155</v>
      </c>
      <c r="AG1996">
        <f t="shared" si="62"/>
        <v>1</v>
      </c>
      <c r="AH1996" t="str" cm="1">
        <f t="array" ref="AH1996">_xlfn.IFS(
X1996&lt;=20, "&lt;20",
AND(X1996&gt;=20, X1996&lt;50), "20-50",
AND(X1996&gt;=50, X1996&lt;100), "50-100",
X1996&gt;=100, "&gt;100"
)</f>
        <v>50-100</v>
      </c>
      <c r="AI1996">
        <f t="shared" si="63"/>
        <v>0</v>
      </c>
      <c r="AJ1996" t="str" cm="1">
        <f t="array" ref="AJ1996">_xlfn.IFS(
C1996&lt;=20, "&lt;20",
AND(C1996&gt;=20, C1996&lt;35), "20-35",
AND(C1996&gt;=35, C1996&lt;50), "35-50",
C1996&gt;=50, "50-100"
)</f>
        <v>20-35</v>
      </c>
      <c r="AK1996" t="str" cm="1">
        <f t="array" ref="AK1996">_xlfn.IFS(
G1996&lt;6, "&lt;6",
AND(G1996&gt;=6, G1996&lt;12), "6-12",
AND(G1996&gt;=12, G1996&lt;18), "12-18",  AND(G1996&gt;=18, G1996&lt;24), "18-24", G1996&gt;=24, "24-36")</f>
        <v>24-36</v>
      </c>
    </row>
    <row r="1997" spans="1:37" x14ac:dyDescent="0.3">
      <c r="A1997" t="s">
        <v>2097</v>
      </c>
      <c r="B1997" t="s">
        <v>44</v>
      </c>
      <c r="C1997">
        <v>75</v>
      </c>
      <c r="D1997" t="s">
        <v>37</v>
      </c>
      <c r="E1997" t="s">
        <v>69</v>
      </c>
      <c r="F1997">
        <v>12</v>
      </c>
      <c r="G1997">
        <v>15</v>
      </c>
      <c r="H1997" t="s">
        <v>36</v>
      </c>
      <c r="I1997" t="s">
        <v>37</v>
      </c>
      <c r="J1997" t="s">
        <v>34</v>
      </c>
      <c r="K1997" t="s">
        <v>37</v>
      </c>
      <c r="L1997" t="s">
        <v>72</v>
      </c>
      <c r="M1997" t="s">
        <v>34</v>
      </c>
      <c r="N1997" t="s">
        <v>37</v>
      </c>
      <c r="O1997" t="s">
        <v>34</v>
      </c>
      <c r="P1997" t="s">
        <v>34</v>
      </c>
      <c r="Q1997" t="s">
        <v>37</v>
      </c>
      <c r="R1997" t="s">
        <v>34</v>
      </c>
      <c r="S1997" t="s">
        <v>34</v>
      </c>
      <c r="T1997" t="s">
        <v>37</v>
      </c>
      <c r="U1997" t="s">
        <v>46</v>
      </c>
      <c r="V1997" t="s">
        <v>37</v>
      </c>
      <c r="W1997" t="s">
        <v>51</v>
      </c>
      <c r="X1997">
        <v>59.9</v>
      </c>
      <c r="Y1997">
        <v>788.35</v>
      </c>
      <c r="Z1997">
        <v>0</v>
      </c>
      <c r="AA1997">
        <v>0</v>
      </c>
      <c r="AB1997">
        <v>648.70000000000005</v>
      </c>
      <c r="AC1997">
        <v>1437.05</v>
      </c>
      <c r="AD1997" t="s">
        <v>41</v>
      </c>
      <c r="AE1997" t="s">
        <v>42</v>
      </c>
      <c r="AF1997" t="s">
        <v>42</v>
      </c>
      <c r="AG1997">
        <f t="shared" si="62"/>
        <v>0</v>
      </c>
      <c r="AH1997" t="str" cm="1">
        <f t="array" ref="AH1997">_xlfn.IFS(
X1997&lt;=20, "&lt;20",
AND(X1997&gt;=20, X1997&lt;50), "20-50",
AND(X1997&gt;=50, X1997&lt;100), "50-100",
X1997&gt;=100, "&gt;100"
)</f>
        <v>50-100</v>
      </c>
      <c r="AI1997">
        <f t="shared" si="63"/>
        <v>0</v>
      </c>
      <c r="AJ1997" t="str" cm="1">
        <f t="array" ref="AJ1997">_xlfn.IFS(
C1997&lt;=20, "&lt;20",
AND(C1997&gt;=20, C1997&lt;35), "20-35",
AND(C1997&gt;=35, C1997&lt;50), "35-50",
C1997&gt;=50, "50-100"
)</f>
        <v>50-100</v>
      </c>
      <c r="AK1997" t="str" cm="1">
        <f t="array" ref="AK1997">_xlfn.IFS(
G1997&lt;6, "&lt;6",
AND(G1997&gt;=6, G1997&lt;12), "6-12",
AND(G1997&gt;=12, G1997&lt;18), "12-18",  AND(G1997&gt;=18, G1997&lt;24), "18-24", G1997&gt;=24, "24-36")</f>
        <v>12-18</v>
      </c>
    </row>
    <row r="1998" spans="1:37" x14ac:dyDescent="0.3">
      <c r="A1998" t="s">
        <v>2098</v>
      </c>
      <c r="B1998" t="s">
        <v>44</v>
      </c>
      <c r="C1998">
        <v>56</v>
      </c>
      <c r="D1998" t="s">
        <v>34</v>
      </c>
      <c r="E1998" t="s">
        <v>90</v>
      </c>
      <c r="F1998">
        <v>3</v>
      </c>
      <c r="G1998">
        <v>22</v>
      </c>
      <c r="H1998" t="s">
        <v>70</v>
      </c>
      <c r="I1998" t="s">
        <v>37</v>
      </c>
      <c r="J1998" t="s">
        <v>37</v>
      </c>
      <c r="K1998" t="s">
        <v>37</v>
      </c>
      <c r="L1998" t="s">
        <v>50</v>
      </c>
      <c r="M1998" t="s">
        <v>37</v>
      </c>
      <c r="N1998" t="s">
        <v>37</v>
      </c>
      <c r="O1998" t="s">
        <v>34</v>
      </c>
      <c r="P1998" t="s">
        <v>37</v>
      </c>
      <c r="Q1998" t="s">
        <v>37</v>
      </c>
      <c r="R1998" t="s">
        <v>37</v>
      </c>
      <c r="S1998" t="s">
        <v>37</v>
      </c>
      <c r="T1998" t="s">
        <v>37</v>
      </c>
      <c r="U1998" t="s">
        <v>46</v>
      </c>
      <c r="V1998" t="s">
        <v>37</v>
      </c>
      <c r="W1998" t="s">
        <v>40</v>
      </c>
      <c r="X1998">
        <v>110.1</v>
      </c>
      <c r="Y1998">
        <v>4469.1000000000004</v>
      </c>
      <c r="Z1998">
        <v>0</v>
      </c>
      <c r="AA1998">
        <v>0</v>
      </c>
      <c r="AB1998">
        <v>460</v>
      </c>
      <c r="AC1998">
        <v>4929.1000000000004</v>
      </c>
      <c r="AD1998" t="s">
        <v>41</v>
      </c>
      <c r="AE1998" t="s">
        <v>42</v>
      </c>
      <c r="AF1998" t="s">
        <v>42</v>
      </c>
      <c r="AG1998">
        <f t="shared" si="62"/>
        <v>0</v>
      </c>
      <c r="AH1998" t="str" cm="1">
        <f t="array" ref="AH1998">_xlfn.IFS(
X1998&lt;=20, "&lt;20",
AND(X1998&gt;=20, X1998&lt;50), "20-50",
AND(X1998&gt;=50, X1998&lt;100), "50-100",
X1998&gt;=100, "&gt;100"
)</f>
        <v>&gt;100</v>
      </c>
      <c r="AI1998">
        <f t="shared" si="63"/>
        <v>0</v>
      </c>
      <c r="AJ1998" t="str" cm="1">
        <f t="array" ref="AJ1998">_xlfn.IFS(
C1998&lt;=20, "&lt;20",
AND(C1998&gt;=20, C1998&lt;35), "20-35",
AND(C1998&gt;=35, C1998&lt;50), "35-50",
C1998&gt;=50, "50-100"
)</f>
        <v>50-100</v>
      </c>
      <c r="AK1998" t="str" cm="1">
        <f t="array" ref="AK1998">_xlfn.IFS(
G1998&lt;6, "&lt;6",
AND(G1998&gt;=6, G1998&lt;12), "6-12",
AND(G1998&gt;=12, G1998&lt;18), "12-18",  AND(G1998&gt;=18, G1998&lt;24), "18-24", G1998&gt;=24, "24-36")</f>
        <v>18-24</v>
      </c>
    </row>
    <row r="1999" spans="1:37" x14ac:dyDescent="0.3">
      <c r="A1999" t="s">
        <v>2099</v>
      </c>
      <c r="B1999" t="s">
        <v>44</v>
      </c>
      <c r="C1999">
        <v>67</v>
      </c>
      <c r="D1999" t="s">
        <v>37</v>
      </c>
      <c r="E1999" t="s">
        <v>64</v>
      </c>
      <c r="F1999">
        <v>14</v>
      </c>
      <c r="G1999">
        <v>1</v>
      </c>
      <c r="H1999" t="s">
        <v>36</v>
      </c>
      <c r="I1999" t="s">
        <v>37</v>
      </c>
      <c r="J1999" t="s">
        <v>37</v>
      </c>
      <c r="K1999" t="s">
        <v>37</v>
      </c>
      <c r="L1999" t="s">
        <v>50</v>
      </c>
      <c r="M1999" t="s">
        <v>37</v>
      </c>
      <c r="N1999" t="s">
        <v>37</v>
      </c>
      <c r="O1999" t="s">
        <v>37</v>
      </c>
      <c r="P1999" t="s">
        <v>37</v>
      </c>
      <c r="Q1999" t="s">
        <v>34</v>
      </c>
      <c r="R1999" t="s">
        <v>34</v>
      </c>
      <c r="S1999" t="s">
        <v>34</v>
      </c>
      <c r="T1999" t="s">
        <v>34</v>
      </c>
      <c r="U1999" t="s">
        <v>39</v>
      </c>
      <c r="V1999" t="s">
        <v>37</v>
      </c>
      <c r="W1999" t="s">
        <v>51</v>
      </c>
      <c r="X1999">
        <v>94.05</v>
      </c>
      <c r="Y1999">
        <v>5483.9</v>
      </c>
      <c r="Z1999">
        <v>0</v>
      </c>
      <c r="AA1999">
        <v>30</v>
      </c>
      <c r="AB1999">
        <v>1129.26</v>
      </c>
      <c r="AC1999">
        <v>6643.16</v>
      </c>
      <c r="AD1999" t="s">
        <v>41</v>
      </c>
      <c r="AE1999" t="s">
        <v>42</v>
      </c>
      <c r="AF1999" t="s">
        <v>42</v>
      </c>
      <c r="AG1999">
        <f t="shared" si="62"/>
        <v>0</v>
      </c>
      <c r="AH1999" t="str" cm="1">
        <f t="array" ref="AH1999">_xlfn.IFS(
X1999&lt;=20, "&lt;20",
AND(X1999&gt;=20, X1999&lt;50), "20-50",
AND(X1999&gt;=50, X1999&lt;100), "50-100",
X1999&gt;=100, "&gt;100"
)</f>
        <v>50-100</v>
      </c>
      <c r="AI1999">
        <f t="shared" si="63"/>
        <v>0</v>
      </c>
      <c r="AJ1999" t="str" cm="1">
        <f t="array" ref="AJ1999">_xlfn.IFS(
C1999&lt;=20, "&lt;20",
AND(C1999&gt;=20, C1999&lt;35), "20-35",
AND(C1999&gt;=35, C1999&lt;50), "35-50",
C1999&gt;=50, "50-100"
)</f>
        <v>50-100</v>
      </c>
      <c r="AK1999" t="str" cm="1">
        <f t="array" ref="AK1999">_xlfn.IFS(
G1999&lt;6, "&lt;6",
AND(G1999&gt;=6, G1999&lt;12), "6-12",
AND(G1999&gt;=12, G1999&lt;18), "12-18",  AND(G1999&gt;=18, G1999&lt;24), "18-24", G1999&gt;=24, "24-36")</f>
        <v>&lt;6</v>
      </c>
    </row>
    <row r="2000" spans="1:37" x14ac:dyDescent="0.3">
      <c r="A2000" t="s">
        <v>2100</v>
      </c>
      <c r="B2000" t="s">
        <v>44</v>
      </c>
      <c r="C2000">
        <v>46</v>
      </c>
      <c r="D2000" t="s">
        <v>34</v>
      </c>
      <c r="E2000" t="s">
        <v>35</v>
      </c>
      <c r="F2000">
        <v>8</v>
      </c>
      <c r="G2000">
        <v>36</v>
      </c>
      <c r="H2000" t="s">
        <v>36</v>
      </c>
      <c r="I2000" t="s">
        <v>37</v>
      </c>
      <c r="J2000" t="s">
        <v>34</v>
      </c>
      <c r="K2000" t="s">
        <v>37</v>
      </c>
      <c r="L2000" t="s">
        <v>50</v>
      </c>
      <c r="M2000" t="s">
        <v>34</v>
      </c>
      <c r="N2000" t="s">
        <v>34</v>
      </c>
      <c r="O2000" t="s">
        <v>37</v>
      </c>
      <c r="P2000" t="s">
        <v>37</v>
      </c>
      <c r="Q2000" t="s">
        <v>37</v>
      </c>
      <c r="R2000" t="s">
        <v>37</v>
      </c>
      <c r="S2000" t="s">
        <v>37</v>
      </c>
      <c r="T2000" t="s">
        <v>37</v>
      </c>
      <c r="U2000" t="s">
        <v>39</v>
      </c>
      <c r="V2000" t="s">
        <v>34</v>
      </c>
      <c r="W2000" t="s">
        <v>40</v>
      </c>
      <c r="X2000">
        <v>103.05</v>
      </c>
      <c r="Y2000">
        <v>5153.5</v>
      </c>
      <c r="Z2000">
        <v>0</v>
      </c>
      <c r="AA2000">
        <v>0</v>
      </c>
      <c r="AB2000">
        <v>2374</v>
      </c>
      <c r="AC2000">
        <v>7527.5</v>
      </c>
      <c r="AD2000" t="s">
        <v>41</v>
      </c>
      <c r="AE2000" t="s">
        <v>42</v>
      </c>
      <c r="AF2000" t="s">
        <v>42</v>
      </c>
      <c r="AG2000">
        <f t="shared" si="62"/>
        <v>0</v>
      </c>
      <c r="AH2000" t="str" cm="1">
        <f t="array" ref="AH2000">_xlfn.IFS(
X2000&lt;=20, "&lt;20",
AND(X2000&gt;=20, X2000&lt;50), "20-50",
AND(X2000&gt;=50, X2000&lt;100), "50-100",
X2000&gt;=100, "&gt;100"
)</f>
        <v>&gt;100</v>
      </c>
      <c r="AI2000">
        <f t="shared" si="63"/>
        <v>0</v>
      </c>
      <c r="AJ2000" t="str" cm="1">
        <f t="array" ref="AJ2000">_xlfn.IFS(
C2000&lt;=20, "&lt;20",
AND(C2000&gt;=20, C2000&lt;35), "20-35",
AND(C2000&gt;=35, C2000&lt;50), "35-50",
C2000&gt;=50, "50-100"
)</f>
        <v>35-50</v>
      </c>
      <c r="AK2000" t="str" cm="1">
        <f t="array" ref="AK2000">_xlfn.IFS(
G2000&lt;6, "&lt;6",
AND(G2000&gt;=6, G2000&lt;12), "6-12",
AND(G2000&gt;=12, G2000&lt;18), "12-18",  AND(G2000&gt;=18, G2000&lt;24), "18-24", G2000&gt;=24, "24-36")</f>
        <v>24-36</v>
      </c>
    </row>
    <row r="2001" spans="1:37" x14ac:dyDescent="0.3">
      <c r="A2001" t="s">
        <v>2101</v>
      </c>
      <c r="B2001" t="s">
        <v>44</v>
      </c>
      <c r="C2001">
        <v>55</v>
      </c>
      <c r="D2001" t="s">
        <v>34</v>
      </c>
      <c r="E2001" t="s">
        <v>130</v>
      </c>
      <c r="F2001">
        <v>10</v>
      </c>
      <c r="G2001">
        <v>25</v>
      </c>
      <c r="H2001" t="s">
        <v>36</v>
      </c>
      <c r="I2001" t="s">
        <v>34</v>
      </c>
      <c r="J2001" t="s">
        <v>34</v>
      </c>
      <c r="K2001" t="s">
        <v>37</v>
      </c>
      <c r="L2001" t="s">
        <v>72</v>
      </c>
      <c r="M2001" t="s">
        <v>34</v>
      </c>
      <c r="N2001" t="s">
        <v>34</v>
      </c>
      <c r="O2001" t="s">
        <v>34</v>
      </c>
      <c r="P2001" t="s">
        <v>34</v>
      </c>
      <c r="Q2001" t="s">
        <v>34</v>
      </c>
      <c r="R2001" t="s">
        <v>34</v>
      </c>
      <c r="S2001" t="s">
        <v>34</v>
      </c>
      <c r="T2001" t="s">
        <v>37</v>
      </c>
      <c r="U2001" t="s">
        <v>46</v>
      </c>
      <c r="V2001" t="s">
        <v>37</v>
      </c>
      <c r="W2001" t="s">
        <v>40</v>
      </c>
      <c r="X2001">
        <v>24.4</v>
      </c>
      <c r="Y2001">
        <v>36.549999999999997</v>
      </c>
      <c r="Z2001">
        <v>0</v>
      </c>
      <c r="AA2001">
        <v>0</v>
      </c>
      <c r="AB2001">
        <v>0</v>
      </c>
      <c r="AC2001">
        <v>36.549999999999997</v>
      </c>
      <c r="AD2001" t="s">
        <v>52</v>
      </c>
      <c r="AE2001" t="s">
        <v>58</v>
      </c>
      <c r="AF2001" t="s">
        <v>365</v>
      </c>
      <c r="AG2001">
        <f t="shared" si="62"/>
        <v>1</v>
      </c>
      <c r="AH2001" t="str" cm="1">
        <f t="array" ref="AH2001">_xlfn.IFS(
X2001&lt;=20, "&lt;20",
AND(X2001&gt;=20, X2001&lt;50), "20-50",
AND(X2001&gt;=50, X2001&lt;100), "50-100",
X2001&gt;=100, "&gt;100"
)</f>
        <v>20-50</v>
      </c>
      <c r="AI2001">
        <f t="shared" si="63"/>
        <v>0</v>
      </c>
      <c r="AJ2001" t="str" cm="1">
        <f t="array" ref="AJ2001">_xlfn.IFS(
C2001&lt;=20, "&lt;20",
AND(C2001&gt;=20, C2001&lt;35), "20-35",
AND(C2001&gt;=35, C2001&lt;50), "35-50",
C2001&gt;=50, "50-100"
)</f>
        <v>50-100</v>
      </c>
      <c r="AK2001" t="str" cm="1">
        <f t="array" ref="AK2001">_xlfn.IFS(
G2001&lt;6, "&lt;6",
AND(G2001&gt;=6, G2001&lt;12), "6-12",
AND(G2001&gt;=12, G2001&lt;18), "12-18",  AND(G2001&gt;=18, G2001&lt;24), "18-24", G2001&gt;=24, "24-36")</f>
        <v>24-36</v>
      </c>
    </row>
    <row r="2002" spans="1:37" x14ac:dyDescent="0.3">
      <c r="A2002" t="s">
        <v>2102</v>
      </c>
      <c r="B2002" t="s">
        <v>44</v>
      </c>
      <c r="C2002">
        <v>51</v>
      </c>
      <c r="D2002" t="s">
        <v>37</v>
      </c>
      <c r="E2002" t="s">
        <v>87</v>
      </c>
      <c r="F2002">
        <v>10</v>
      </c>
      <c r="G2002">
        <v>13</v>
      </c>
      <c r="H2002" t="s">
        <v>70</v>
      </c>
      <c r="I2002" t="s">
        <v>37</v>
      </c>
      <c r="J2002" t="s">
        <v>37</v>
      </c>
      <c r="K2002" t="s">
        <v>37</v>
      </c>
      <c r="L2002" t="s">
        <v>72</v>
      </c>
      <c r="M2002" t="s">
        <v>37</v>
      </c>
      <c r="N2002" t="s">
        <v>34</v>
      </c>
      <c r="O2002" t="s">
        <v>37</v>
      </c>
      <c r="P2002" t="s">
        <v>34</v>
      </c>
      <c r="Q2002" t="s">
        <v>37</v>
      </c>
      <c r="R2002" t="s">
        <v>37</v>
      </c>
      <c r="S2002" t="s">
        <v>37</v>
      </c>
      <c r="T2002" t="s">
        <v>37</v>
      </c>
      <c r="U2002" t="s">
        <v>67</v>
      </c>
      <c r="V2002" t="s">
        <v>34</v>
      </c>
      <c r="W2002" t="s">
        <v>143</v>
      </c>
      <c r="X2002">
        <v>79.2</v>
      </c>
      <c r="Y2002">
        <v>3593.8</v>
      </c>
      <c r="Z2002">
        <v>0</v>
      </c>
      <c r="AA2002">
        <v>0</v>
      </c>
      <c r="AB2002">
        <v>2154.1799999999998</v>
      </c>
      <c r="AC2002">
        <v>5747.98</v>
      </c>
      <c r="AD2002" t="s">
        <v>41</v>
      </c>
      <c r="AE2002" t="s">
        <v>42</v>
      </c>
      <c r="AF2002" t="s">
        <v>42</v>
      </c>
      <c r="AG2002">
        <f t="shared" si="62"/>
        <v>0</v>
      </c>
      <c r="AH2002" t="str" cm="1">
        <f t="array" ref="AH2002">_xlfn.IFS(
X2002&lt;=20, "&lt;20",
AND(X2002&gt;=20, X2002&lt;50), "20-50",
AND(X2002&gt;=50, X2002&lt;100), "50-100",
X2002&gt;=100, "&gt;100"
)</f>
        <v>50-100</v>
      </c>
      <c r="AI2002">
        <f t="shared" si="63"/>
        <v>0</v>
      </c>
      <c r="AJ2002" t="str" cm="1">
        <f t="array" ref="AJ2002">_xlfn.IFS(
C2002&lt;=20, "&lt;20",
AND(C2002&gt;=20, C2002&lt;35), "20-35",
AND(C2002&gt;=35, C2002&lt;50), "35-50",
C2002&gt;=50, "50-100"
)</f>
        <v>50-100</v>
      </c>
      <c r="AK2002" t="str" cm="1">
        <f t="array" ref="AK2002">_xlfn.IFS(
G2002&lt;6, "&lt;6",
AND(G2002&gt;=6, G2002&lt;12), "6-12",
AND(G2002&gt;=12, G2002&lt;18), "12-18",  AND(G2002&gt;=18, G2002&lt;24), "18-24", G2002&gt;=24, "24-36")</f>
        <v>12-18</v>
      </c>
    </row>
    <row r="2003" spans="1:37" x14ac:dyDescent="0.3">
      <c r="A2003" t="s">
        <v>2103</v>
      </c>
      <c r="B2003" t="s">
        <v>44</v>
      </c>
      <c r="C2003">
        <v>50</v>
      </c>
      <c r="D2003" t="s">
        <v>37</v>
      </c>
      <c r="E2003" t="s">
        <v>158</v>
      </c>
      <c r="F2003">
        <v>8</v>
      </c>
      <c r="G2003">
        <v>22</v>
      </c>
      <c r="H2003" t="s">
        <v>57</v>
      </c>
      <c r="I2003" t="s">
        <v>37</v>
      </c>
      <c r="J2003" t="s">
        <v>37</v>
      </c>
      <c r="K2003" t="s">
        <v>37</v>
      </c>
      <c r="L2003" t="s">
        <v>72</v>
      </c>
      <c r="M2003" t="s">
        <v>37</v>
      </c>
      <c r="N2003" t="s">
        <v>34</v>
      </c>
      <c r="O2003" t="s">
        <v>34</v>
      </c>
      <c r="P2003" t="s">
        <v>34</v>
      </c>
      <c r="Q2003" t="s">
        <v>34</v>
      </c>
      <c r="R2003" t="s">
        <v>37</v>
      </c>
      <c r="S2003" t="s">
        <v>37</v>
      </c>
      <c r="T2003" t="s">
        <v>37</v>
      </c>
      <c r="U2003" t="s">
        <v>46</v>
      </c>
      <c r="V2003" t="s">
        <v>34</v>
      </c>
      <c r="W2003" t="s">
        <v>51</v>
      </c>
      <c r="X2003">
        <v>64.8</v>
      </c>
      <c r="Y2003">
        <v>1166.7</v>
      </c>
      <c r="Z2003">
        <v>0</v>
      </c>
      <c r="AA2003">
        <v>0</v>
      </c>
      <c r="AB2003">
        <v>764.1</v>
      </c>
      <c r="AC2003">
        <v>1930.8</v>
      </c>
      <c r="AD2003" t="s">
        <v>41</v>
      </c>
      <c r="AE2003" t="s">
        <v>42</v>
      </c>
      <c r="AF2003" t="s">
        <v>42</v>
      </c>
      <c r="AG2003">
        <f t="shared" si="62"/>
        <v>0</v>
      </c>
      <c r="AH2003" t="str" cm="1">
        <f t="array" ref="AH2003">_xlfn.IFS(
X2003&lt;=20, "&lt;20",
AND(X2003&gt;=20, X2003&lt;50), "20-50",
AND(X2003&gt;=50, X2003&lt;100), "50-100",
X2003&gt;=100, "&gt;100"
)</f>
        <v>50-100</v>
      </c>
      <c r="AI2003">
        <f t="shared" si="63"/>
        <v>0</v>
      </c>
      <c r="AJ2003" t="str" cm="1">
        <f t="array" ref="AJ2003">_xlfn.IFS(
C2003&lt;=20, "&lt;20",
AND(C2003&gt;=20, C2003&lt;35), "20-35",
AND(C2003&gt;=35, C2003&lt;50), "35-50",
C2003&gt;=50, "50-100"
)</f>
        <v>50-100</v>
      </c>
      <c r="AK2003" t="str" cm="1">
        <f t="array" ref="AK2003">_xlfn.IFS(
G2003&lt;6, "&lt;6",
AND(G2003&gt;=6, G2003&lt;12), "6-12",
AND(G2003&gt;=12, G2003&lt;18), "12-18",  AND(G2003&gt;=18, G2003&lt;24), "18-24", G2003&gt;=24, "24-36")</f>
        <v>18-24</v>
      </c>
    </row>
    <row r="2004" spans="1:37" x14ac:dyDescent="0.3">
      <c r="A2004" t="s">
        <v>2104</v>
      </c>
      <c r="B2004" t="s">
        <v>33</v>
      </c>
      <c r="C2004">
        <v>61</v>
      </c>
      <c r="D2004" t="s">
        <v>37</v>
      </c>
      <c r="E2004" t="s">
        <v>130</v>
      </c>
      <c r="F2004">
        <v>8</v>
      </c>
      <c r="G2004">
        <v>36</v>
      </c>
      <c r="H2004" t="s">
        <v>110</v>
      </c>
      <c r="I2004" t="s">
        <v>34</v>
      </c>
      <c r="J2004" t="s">
        <v>34</v>
      </c>
      <c r="K2004" t="s">
        <v>37</v>
      </c>
      <c r="L2004" t="s">
        <v>38</v>
      </c>
      <c r="M2004" t="s">
        <v>34</v>
      </c>
      <c r="N2004" t="s">
        <v>34</v>
      </c>
      <c r="O2004" t="s">
        <v>37</v>
      </c>
      <c r="P2004" t="s">
        <v>37</v>
      </c>
      <c r="Q2004" t="s">
        <v>34</v>
      </c>
      <c r="R2004" t="s">
        <v>34</v>
      </c>
      <c r="S2004" t="s">
        <v>34</v>
      </c>
      <c r="T2004" t="s">
        <v>34</v>
      </c>
      <c r="U2004" t="s">
        <v>46</v>
      </c>
      <c r="V2004" t="s">
        <v>37</v>
      </c>
      <c r="W2004" t="s">
        <v>40</v>
      </c>
      <c r="X2004">
        <v>33.450000000000003</v>
      </c>
      <c r="Y2004">
        <v>1175.8499999999999</v>
      </c>
      <c r="Z2004">
        <v>0</v>
      </c>
      <c r="AA2004">
        <v>30</v>
      </c>
      <c r="AB2004">
        <v>0</v>
      </c>
      <c r="AC2004">
        <v>1205.8499999999999</v>
      </c>
      <c r="AD2004" t="s">
        <v>41</v>
      </c>
      <c r="AE2004" t="s">
        <v>42</v>
      </c>
      <c r="AF2004" t="s">
        <v>42</v>
      </c>
      <c r="AG2004">
        <f t="shared" si="62"/>
        <v>0</v>
      </c>
      <c r="AH2004" t="str" cm="1">
        <f t="array" ref="AH2004">_xlfn.IFS(
X2004&lt;=20, "&lt;20",
AND(X2004&gt;=20, X2004&lt;50), "20-50",
AND(X2004&gt;=50, X2004&lt;100), "50-100",
X2004&gt;=100, "&gt;100"
)</f>
        <v>20-50</v>
      </c>
      <c r="AI2004">
        <f t="shared" si="63"/>
        <v>0</v>
      </c>
      <c r="AJ2004" t="str" cm="1">
        <f t="array" ref="AJ2004">_xlfn.IFS(
C2004&lt;=20, "&lt;20",
AND(C2004&gt;=20, C2004&lt;35), "20-35",
AND(C2004&gt;=35, C2004&lt;50), "35-50",
C2004&gt;=50, "50-100"
)</f>
        <v>50-100</v>
      </c>
      <c r="AK2004" t="str" cm="1">
        <f t="array" ref="AK2004">_xlfn.IFS(
G2004&lt;6, "&lt;6",
AND(G2004&gt;=6, G2004&lt;12), "6-12",
AND(G2004&gt;=12, G2004&lt;18), "12-18",  AND(G2004&gt;=18, G2004&lt;24), "18-24", G2004&gt;=24, "24-36")</f>
        <v>24-36</v>
      </c>
    </row>
    <row r="2005" spans="1:37" x14ac:dyDescent="0.3">
      <c r="A2005" t="s">
        <v>2105</v>
      </c>
      <c r="B2005" t="s">
        <v>33</v>
      </c>
      <c r="C2005">
        <v>51</v>
      </c>
      <c r="D2005" t="s">
        <v>34</v>
      </c>
      <c r="E2005" t="s">
        <v>69</v>
      </c>
      <c r="F2005">
        <v>14</v>
      </c>
      <c r="G2005">
        <v>6</v>
      </c>
      <c r="H2005" t="s">
        <v>36</v>
      </c>
      <c r="I2005" t="s">
        <v>37</v>
      </c>
      <c r="J2005" t="s">
        <v>34</v>
      </c>
      <c r="K2005" t="s">
        <v>37</v>
      </c>
      <c r="L2005" t="s">
        <v>38</v>
      </c>
      <c r="M2005" t="s">
        <v>37</v>
      </c>
      <c r="N2005" t="s">
        <v>34</v>
      </c>
      <c r="O2005" t="s">
        <v>34</v>
      </c>
      <c r="P2005" t="s">
        <v>34</v>
      </c>
      <c r="Q2005" t="s">
        <v>34</v>
      </c>
      <c r="R2005" t="s">
        <v>34</v>
      </c>
      <c r="S2005" t="s">
        <v>34</v>
      </c>
      <c r="T2005" t="s">
        <v>37</v>
      </c>
      <c r="U2005" t="s">
        <v>46</v>
      </c>
      <c r="V2005" t="s">
        <v>34</v>
      </c>
      <c r="W2005" t="s">
        <v>40</v>
      </c>
      <c r="X2005">
        <v>50.6</v>
      </c>
      <c r="Y2005">
        <v>50.6</v>
      </c>
      <c r="Z2005">
        <v>0</v>
      </c>
      <c r="AA2005">
        <v>0</v>
      </c>
      <c r="AB2005">
        <v>11.86</v>
      </c>
      <c r="AC2005">
        <v>62.46</v>
      </c>
      <c r="AD2005" t="s">
        <v>52</v>
      </c>
      <c r="AE2005" t="s">
        <v>58</v>
      </c>
      <c r="AF2005" t="s">
        <v>288</v>
      </c>
      <c r="AG2005">
        <f t="shared" si="62"/>
        <v>1</v>
      </c>
      <c r="AH2005" t="str" cm="1">
        <f t="array" ref="AH2005">_xlfn.IFS(
X2005&lt;=20, "&lt;20",
AND(X2005&gt;=20, X2005&lt;50), "20-50",
AND(X2005&gt;=50, X2005&lt;100), "50-100",
X2005&gt;=100, "&gt;100"
)</f>
        <v>50-100</v>
      </c>
      <c r="AI2005">
        <f t="shared" si="63"/>
        <v>0</v>
      </c>
      <c r="AJ2005" t="str" cm="1">
        <f t="array" ref="AJ2005">_xlfn.IFS(
C2005&lt;=20, "&lt;20",
AND(C2005&gt;=20, C2005&lt;35), "20-35",
AND(C2005&gt;=35, C2005&lt;50), "35-50",
C2005&gt;=50, "50-100"
)</f>
        <v>50-100</v>
      </c>
      <c r="AK2005" t="str" cm="1">
        <f t="array" ref="AK2005">_xlfn.IFS(
G2005&lt;6, "&lt;6",
AND(G2005&gt;=6, G2005&lt;12), "6-12",
AND(G2005&gt;=12, G2005&lt;18), "12-18",  AND(G2005&gt;=18, G2005&lt;24), "18-24", G2005&gt;=24, "24-36")</f>
        <v>6-12</v>
      </c>
    </row>
    <row r="2006" spans="1:37" x14ac:dyDescent="0.3">
      <c r="A2006" t="s">
        <v>2106</v>
      </c>
      <c r="B2006" t="s">
        <v>44</v>
      </c>
      <c r="C2006">
        <v>29</v>
      </c>
      <c r="D2006" t="s">
        <v>34</v>
      </c>
      <c r="E2006" t="s">
        <v>56</v>
      </c>
      <c r="F2006">
        <v>15</v>
      </c>
      <c r="G2006">
        <v>29</v>
      </c>
      <c r="H2006" t="s">
        <v>36</v>
      </c>
      <c r="I2006" t="s">
        <v>37</v>
      </c>
      <c r="J2006" t="s">
        <v>37</v>
      </c>
      <c r="K2006" t="s">
        <v>37</v>
      </c>
      <c r="L2006" t="s">
        <v>50</v>
      </c>
      <c r="M2006" t="s">
        <v>34</v>
      </c>
      <c r="N2006" t="s">
        <v>34</v>
      </c>
      <c r="O2006" t="s">
        <v>34</v>
      </c>
      <c r="P2006" t="s">
        <v>37</v>
      </c>
      <c r="Q2006" t="s">
        <v>34</v>
      </c>
      <c r="R2006" t="s">
        <v>34</v>
      </c>
      <c r="S2006" t="s">
        <v>37</v>
      </c>
      <c r="T2006" t="s">
        <v>37</v>
      </c>
      <c r="U2006" t="s">
        <v>46</v>
      </c>
      <c r="V2006" t="s">
        <v>34</v>
      </c>
      <c r="W2006" t="s">
        <v>40</v>
      </c>
      <c r="X2006">
        <v>80.8</v>
      </c>
      <c r="Y2006">
        <v>332.45</v>
      </c>
      <c r="Z2006">
        <v>0</v>
      </c>
      <c r="AA2006">
        <v>0</v>
      </c>
      <c r="AB2006">
        <v>169.32</v>
      </c>
      <c r="AC2006">
        <v>501.77</v>
      </c>
      <c r="AD2006" t="s">
        <v>52</v>
      </c>
      <c r="AE2006" t="s">
        <v>53</v>
      </c>
      <c r="AF2006" t="s">
        <v>155</v>
      </c>
      <c r="AG2006">
        <f t="shared" si="62"/>
        <v>1</v>
      </c>
      <c r="AH2006" t="str" cm="1">
        <f t="array" ref="AH2006">_xlfn.IFS(
X2006&lt;=20, "&lt;20",
AND(X2006&gt;=20, X2006&lt;50), "20-50",
AND(X2006&gt;=50, X2006&lt;100), "50-100",
X2006&gt;=100, "&gt;100"
)</f>
        <v>50-100</v>
      </c>
      <c r="AI2006">
        <f t="shared" si="63"/>
        <v>0</v>
      </c>
      <c r="AJ2006" t="str" cm="1">
        <f t="array" ref="AJ2006">_xlfn.IFS(
C2006&lt;=20, "&lt;20",
AND(C2006&gt;=20, C2006&lt;35), "20-35",
AND(C2006&gt;=35, C2006&lt;50), "35-50",
C2006&gt;=50, "50-100"
)</f>
        <v>20-35</v>
      </c>
      <c r="AK2006" t="str" cm="1">
        <f t="array" ref="AK2006">_xlfn.IFS(
G2006&lt;6, "&lt;6",
AND(G2006&gt;=6, G2006&lt;12), "6-12",
AND(G2006&gt;=12, G2006&lt;18), "12-18",  AND(G2006&gt;=18, G2006&lt;24), "18-24", G2006&gt;=24, "24-36")</f>
        <v>24-36</v>
      </c>
    </row>
    <row r="2007" spans="1:37" x14ac:dyDescent="0.3">
      <c r="A2007" t="s">
        <v>2107</v>
      </c>
      <c r="B2007" t="s">
        <v>44</v>
      </c>
      <c r="C2007">
        <v>35</v>
      </c>
      <c r="D2007" t="s">
        <v>34</v>
      </c>
      <c r="E2007" t="s">
        <v>56</v>
      </c>
      <c r="F2007">
        <v>3</v>
      </c>
      <c r="G2007">
        <v>9</v>
      </c>
      <c r="H2007" t="s">
        <v>36</v>
      </c>
      <c r="I2007" t="s">
        <v>37</v>
      </c>
      <c r="J2007" t="s">
        <v>37</v>
      </c>
      <c r="K2007" t="s">
        <v>37</v>
      </c>
      <c r="L2007" t="s">
        <v>50</v>
      </c>
      <c r="M2007" t="s">
        <v>34</v>
      </c>
      <c r="N2007" t="s">
        <v>37</v>
      </c>
      <c r="O2007" t="s">
        <v>37</v>
      </c>
      <c r="P2007" t="s">
        <v>34</v>
      </c>
      <c r="Q2007" t="s">
        <v>34</v>
      </c>
      <c r="R2007" t="s">
        <v>34</v>
      </c>
      <c r="S2007" t="s">
        <v>34</v>
      </c>
      <c r="T2007" t="s">
        <v>37</v>
      </c>
      <c r="U2007" t="s">
        <v>46</v>
      </c>
      <c r="V2007" t="s">
        <v>37</v>
      </c>
      <c r="W2007" t="s">
        <v>51</v>
      </c>
      <c r="X2007">
        <v>85.3</v>
      </c>
      <c r="Y2007">
        <v>424.15</v>
      </c>
      <c r="Z2007">
        <v>0</v>
      </c>
      <c r="AA2007">
        <v>0</v>
      </c>
      <c r="AB2007">
        <v>182.6</v>
      </c>
      <c r="AC2007">
        <v>606.75</v>
      </c>
      <c r="AD2007" t="s">
        <v>52</v>
      </c>
      <c r="AE2007" t="s">
        <v>53</v>
      </c>
      <c r="AF2007" t="s">
        <v>54</v>
      </c>
      <c r="AG2007">
        <f t="shared" si="62"/>
        <v>1</v>
      </c>
      <c r="AH2007" t="str" cm="1">
        <f t="array" ref="AH2007">_xlfn.IFS(
X2007&lt;=20, "&lt;20",
AND(X2007&gt;=20, X2007&lt;50), "20-50",
AND(X2007&gt;=50, X2007&lt;100), "50-100",
X2007&gt;=100, "&gt;100"
)</f>
        <v>50-100</v>
      </c>
      <c r="AI2007">
        <f t="shared" si="63"/>
        <v>0</v>
      </c>
      <c r="AJ2007" t="str" cm="1">
        <f t="array" ref="AJ2007">_xlfn.IFS(
C2007&lt;=20, "&lt;20",
AND(C2007&gt;=20, C2007&lt;35), "20-35",
AND(C2007&gt;=35, C2007&lt;50), "35-50",
C2007&gt;=50, "50-100"
)</f>
        <v>35-50</v>
      </c>
      <c r="AK2007" t="str" cm="1">
        <f t="array" ref="AK2007">_xlfn.IFS(
G2007&lt;6, "&lt;6",
AND(G2007&gt;=6, G2007&lt;12), "6-12",
AND(G2007&gt;=12, G2007&lt;18), "12-18",  AND(G2007&gt;=18, G2007&lt;24), "18-24", G2007&gt;=24, "24-36")</f>
        <v>6-12</v>
      </c>
    </row>
    <row r="2008" spans="1:37" x14ac:dyDescent="0.3">
      <c r="A2008" t="s">
        <v>2108</v>
      </c>
      <c r="B2008" t="s">
        <v>44</v>
      </c>
      <c r="C2008">
        <v>61</v>
      </c>
      <c r="D2008" t="s">
        <v>34</v>
      </c>
      <c r="E2008" t="s">
        <v>114</v>
      </c>
      <c r="F2008">
        <v>3</v>
      </c>
      <c r="G2008">
        <v>6</v>
      </c>
      <c r="H2008" t="s">
        <v>36</v>
      </c>
      <c r="I2008" t="s">
        <v>37</v>
      </c>
      <c r="J2008" t="s">
        <v>37</v>
      </c>
      <c r="K2008" t="s">
        <v>37</v>
      </c>
      <c r="L2008" t="s">
        <v>38</v>
      </c>
      <c r="M2008" t="s">
        <v>37</v>
      </c>
      <c r="N2008" t="s">
        <v>34</v>
      </c>
      <c r="O2008" t="s">
        <v>37</v>
      </c>
      <c r="P2008" t="s">
        <v>37</v>
      </c>
      <c r="Q2008" t="s">
        <v>34</v>
      </c>
      <c r="R2008" t="s">
        <v>34</v>
      </c>
      <c r="S2008" t="s">
        <v>34</v>
      </c>
      <c r="T2008" t="s">
        <v>34</v>
      </c>
      <c r="U2008" t="s">
        <v>67</v>
      </c>
      <c r="V2008" t="s">
        <v>37</v>
      </c>
      <c r="W2008" t="s">
        <v>40</v>
      </c>
      <c r="X2008">
        <v>64.150000000000006</v>
      </c>
      <c r="Y2008">
        <v>4254.1000000000004</v>
      </c>
      <c r="Z2008">
        <v>0</v>
      </c>
      <c r="AA2008">
        <v>40</v>
      </c>
      <c r="AB2008">
        <v>2751.72</v>
      </c>
      <c r="AC2008">
        <v>7045.82</v>
      </c>
      <c r="AD2008" t="s">
        <v>41</v>
      </c>
      <c r="AE2008" t="s">
        <v>42</v>
      </c>
      <c r="AF2008" t="s">
        <v>42</v>
      </c>
      <c r="AG2008">
        <f t="shared" si="62"/>
        <v>0</v>
      </c>
      <c r="AH2008" t="str" cm="1">
        <f t="array" ref="AH2008">_xlfn.IFS(
X2008&lt;=20, "&lt;20",
AND(X2008&gt;=20, X2008&lt;50), "20-50",
AND(X2008&gt;=50, X2008&lt;100), "50-100",
X2008&gt;=100, "&gt;100"
)</f>
        <v>50-100</v>
      </c>
      <c r="AI2008">
        <f t="shared" si="63"/>
        <v>0</v>
      </c>
      <c r="AJ2008" t="str" cm="1">
        <f t="array" ref="AJ2008">_xlfn.IFS(
C2008&lt;=20, "&lt;20",
AND(C2008&gt;=20, C2008&lt;35), "20-35",
AND(C2008&gt;=35, C2008&lt;50), "35-50",
C2008&gt;=50, "50-100"
)</f>
        <v>50-100</v>
      </c>
      <c r="AK2008" t="str" cm="1">
        <f t="array" ref="AK2008">_xlfn.IFS(
G2008&lt;6, "&lt;6",
AND(G2008&gt;=6, G2008&lt;12), "6-12",
AND(G2008&gt;=12, G2008&lt;18), "12-18",  AND(G2008&gt;=18, G2008&lt;24), "18-24", G2008&gt;=24, "24-36")</f>
        <v>6-12</v>
      </c>
    </row>
    <row r="2009" spans="1:37" x14ac:dyDescent="0.3">
      <c r="A2009" t="s">
        <v>2109</v>
      </c>
      <c r="B2009" t="s">
        <v>33</v>
      </c>
      <c r="C2009">
        <v>37</v>
      </c>
      <c r="D2009" t="s">
        <v>34</v>
      </c>
      <c r="E2009" t="s">
        <v>69</v>
      </c>
      <c r="F2009">
        <v>6</v>
      </c>
      <c r="G2009">
        <v>26</v>
      </c>
      <c r="H2009" t="s">
        <v>36</v>
      </c>
      <c r="I2009" t="s">
        <v>37</v>
      </c>
      <c r="J2009" t="s">
        <v>34</v>
      </c>
      <c r="K2009" t="s">
        <v>37</v>
      </c>
      <c r="L2009" t="s">
        <v>50</v>
      </c>
      <c r="M2009" t="s">
        <v>34</v>
      </c>
      <c r="N2009" t="s">
        <v>34</v>
      </c>
      <c r="O2009" t="s">
        <v>34</v>
      </c>
      <c r="P2009" t="s">
        <v>34</v>
      </c>
      <c r="Q2009" t="s">
        <v>37</v>
      </c>
      <c r="R2009" t="s">
        <v>34</v>
      </c>
      <c r="S2009" t="s">
        <v>34</v>
      </c>
      <c r="T2009" t="s">
        <v>37</v>
      </c>
      <c r="U2009" t="s">
        <v>46</v>
      </c>
      <c r="V2009" t="s">
        <v>34</v>
      </c>
      <c r="W2009" t="s">
        <v>51</v>
      </c>
      <c r="X2009">
        <v>80.849999999999994</v>
      </c>
      <c r="Y2009">
        <v>1400.85</v>
      </c>
      <c r="Z2009">
        <v>0</v>
      </c>
      <c r="AA2009">
        <v>0</v>
      </c>
      <c r="AB2009">
        <v>282.37</v>
      </c>
      <c r="AC2009">
        <v>1683.22</v>
      </c>
      <c r="AD2009" t="s">
        <v>52</v>
      </c>
      <c r="AE2009" t="s">
        <v>53</v>
      </c>
      <c r="AF2009" t="s">
        <v>54</v>
      </c>
      <c r="AG2009">
        <f t="shared" si="62"/>
        <v>1</v>
      </c>
      <c r="AH2009" t="str" cm="1">
        <f t="array" ref="AH2009">_xlfn.IFS(
X2009&lt;=20, "&lt;20",
AND(X2009&gt;=20, X2009&lt;50), "20-50",
AND(X2009&gt;=50, X2009&lt;100), "50-100",
X2009&gt;=100, "&gt;100"
)</f>
        <v>50-100</v>
      </c>
      <c r="AI2009">
        <f t="shared" si="63"/>
        <v>0</v>
      </c>
      <c r="AJ2009" t="str" cm="1">
        <f t="array" ref="AJ2009">_xlfn.IFS(
C2009&lt;=20, "&lt;20",
AND(C2009&gt;=20, C2009&lt;35), "20-35",
AND(C2009&gt;=35, C2009&lt;50), "35-50",
C2009&gt;=50, "50-100"
)</f>
        <v>35-50</v>
      </c>
      <c r="AK2009" t="str" cm="1">
        <f t="array" ref="AK2009">_xlfn.IFS(
G2009&lt;6, "&lt;6",
AND(G2009&gt;=6, G2009&lt;12), "6-12",
AND(G2009&gt;=12, G2009&lt;18), "12-18",  AND(G2009&gt;=18, G2009&lt;24), "18-24", G2009&gt;=24, "24-36")</f>
        <v>24-36</v>
      </c>
    </row>
    <row r="2010" spans="1:37" x14ac:dyDescent="0.3">
      <c r="A2010" t="s">
        <v>2110</v>
      </c>
      <c r="B2010" t="s">
        <v>44</v>
      </c>
      <c r="C2010">
        <v>46</v>
      </c>
      <c r="D2010" t="s">
        <v>37</v>
      </c>
      <c r="E2010" t="s">
        <v>82</v>
      </c>
      <c r="F2010">
        <v>8</v>
      </c>
      <c r="G2010">
        <v>1</v>
      </c>
      <c r="H2010" t="s">
        <v>36</v>
      </c>
      <c r="I2010" t="s">
        <v>37</v>
      </c>
      <c r="J2010" t="s">
        <v>34</v>
      </c>
      <c r="K2010" t="s">
        <v>34</v>
      </c>
      <c r="L2010" t="s">
        <v>34</v>
      </c>
      <c r="M2010" t="s">
        <v>34</v>
      </c>
      <c r="N2010" t="s">
        <v>34</v>
      </c>
      <c r="O2010" t="s">
        <v>34</v>
      </c>
      <c r="P2010" t="s">
        <v>34</v>
      </c>
      <c r="Q2010" t="s">
        <v>34</v>
      </c>
      <c r="R2010" t="s">
        <v>34</v>
      </c>
      <c r="S2010" t="s">
        <v>34</v>
      </c>
      <c r="T2010" t="s">
        <v>34</v>
      </c>
      <c r="U2010" t="s">
        <v>46</v>
      </c>
      <c r="V2010" t="s">
        <v>37</v>
      </c>
      <c r="W2010" t="s">
        <v>51</v>
      </c>
      <c r="X2010">
        <v>20.2</v>
      </c>
      <c r="Y2010">
        <v>20.2</v>
      </c>
      <c r="Z2010">
        <v>0</v>
      </c>
      <c r="AA2010">
        <v>0</v>
      </c>
      <c r="AB2010">
        <v>43.52</v>
      </c>
      <c r="AC2010">
        <v>63.72</v>
      </c>
      <c r="AD2010" t="s">
        <v>52</v>
      </c>
      <c r="AE2010" t="s">
        <v>100</v>
      </c>
      <c r="AF2010" t="s">
        <v>308</v>
      </c>
      <c r="AG2010">
        <f t="shared" si="62"/>
        <v>1</v>
      </c>
      <c r="AH2010" t="str" cm="1">
        <f t="array" ref="AH2010">_xlfn.IFS(
X2010&lt;=20, "&lt;20",
AND(X2010&gt;=20, X2010&lt;50), "20-50",
AND(X2010&gt;=50, X2010&lt;100), "50-100",
X2010&gt;=100, "&gt;100"
)</f>
        <v>20-50</v>
      </c>
      <c r="AI2010">
        <f t="shared" si="63"/>
        <v>0</v>
      </c>
      <c r="AJ2010" t="str" cm="1">
        <f t="array" ref="AJ2010">_xlfn.IFS(
C2010&lt;=20, "&lt;20",
AND(C2010&gt;=20, C2010&lt;35), "20-35",
AND(C2010&gt;=35, C2010&lt;50), "35-50",
C2010&gt;=50, "50-100"
)</f>
        <v>35-50</v>
      </c>
      <c r="AK2010" t="str" cm="1">
        <f t="array" ref="AK2010">_xlfn.IFS(
G2010&lt;6, "&lt;6",
AND(G2010&gt;=6, G2010&lt;12), "6-12",
AND(G2010&gt;=12, G2010&lt;18), "12-18",  AND(G2010&gt;=18, G2010&lt;24), "18-24", G2010&gt;=24, "24-36")</f>
        <v>&lt;6</v>
      </c>
    </row>
    <row r="2011" spans="1:37" x14ac:dyDescent="0.3">
      <c r="A2011" t="s">
        <v>2111</v>
      </c>
      <c r="B2011" t="s">
        <v>44</v>
      </c>
      <c r="C2011">
        <v>68</v>
      </c>
      <c r="D2011" t="s">
        <v>34</v>
      </c>
      <c r="E2011" t="s">
        <v>74</v>
      </c>
      <c r="F2011">
        <v>1</v>
      </c>
      <c r="G2011">
        <v>9</v>
      </c>
      <c r="H2011" t="s">
        <v>36</v>
      </c>
      <c r="I2011" t="s">
        <v>37</v>
      </c>
      <c r="J2011" t="s">
        <v>37</v>
      </c>
      <c r="K2011" t="s">
        <v>37</v>
      </c>
      <c r="L2011" t="s">
        <v>50</v>
      </c>
      <c r="M2011" t="s">
        <v>37</v>
      </c>
      <c r="N2011" t="s">
        <v>34</v>
      </c>
      <c r="O2011" t="s">
        <v>34</v>
      </c>
      <c r="P2011" t="s">
        <v>34</v>
      </c>
      <c r="Q2011" t="s">
        <v>34</v>
      </c>
      <c r="R2011" t="s">
        <v>34</v>
      </c>
      <c r="S2011" t="s">
        <v>34</v>
      </c>
      <c r="T2011" t="s">
        <v>37</v>
      </c>
      <c r="U2011" t="s">
        <v>46</v>
      </c>
      <c r="V2011" t="s">
        <v>37</v>
      </c>
      <c r="W2011" t="s">
        <v>51</v>
      </c>
      <c r="X2011">
        <v>78.849999999999994</v>
      </c>
      <c r="Y2011">
        <v>1772.25</v>
      </c>
      <c r="Z2011">
        <v>0</v>
      </c>
      <c r="AA2011">
        <v>0</v>
      </c>
      <c r="AB2011">
        <v>49.2</v>
      </c>
      <c r="AC2011">
        <v>1821.45</v>
      </c>
      <c r="AD2011" t="s">
        <v>52</v>
      </c>
      <c r="AE2011" t="s">
        <v>104</v>
      </c>
      <c r="AF2011" t="s">
        <v>105</v>
      </c>
      <c r="AG2011">
        <f t="shared" si="62"/>
        <v>1</v>
      </c>
      <c r="AH2011" t="str" cm="1">
        <f t="array" ref="AH2011">_xlfn.IFS(
X2011&lt;=20, "&lt;20",
AND(X2011&gt;=20, X2011&lt;50), "20-50",
AND(X2011&gt;=50, X2011&lt;100), "50-100",
X2011&gt;=100, "&gt;100"
)</f>
        <v>50-100</v>
      </c>
      <c r="AI2011">
        <f t="shared" si="63"/>
        <v>0</v>
      </c>
      <c r="AJ2011" t="str" cm="1">
        <f t="array" ref="AJ2011">_xlfn.IFS(
C2011&lt;=20, "&lt;20",
AND(C2011&gt;=20, C2011&lt;35), "20-35",
AND(C2011&gt;=35, C2011&lt;50), "35-50",
C2011&gt;=50, "50-100"
)</f>
        <v>50-100</v>
      </c>
      <c r="AK2011" t="str" cm="1">
        <f t="array" ref="AK2011">_xlfn.IFS(
G2011&lt;6, "&lt;6",
AND(G2011&gt;=6, G2011&lt;12), "6-12",
AND(G2011&gt;=12, G2011&lt;18), "12-18",  AND(G2011&gt;=18, G2011&lt;24), "18-24", G2011&gt;=24, "24-36")</f>
        <v>6-12</v>
      </c>
    </row>
    <row r="2012" spans="1:37" x14ac:dyDescent="0.3">
      <c r="A2012" t="s">
        <v>2112</v>
      </c>
      <c r="B2012" t="s">
        <v>44</v>
      </c>
      <c r="C2012">
        <v>71</v>
      </c>
      <c r="D2012" t="s">
        <v>34</v>
      </c>
      <c r="E2012" t="s">
        <v>90</v>
      </c>
      <c r="F2012">
        <v>6</v>
      </c>
      <c r="G2012">
        <v>18</v>
      </c>
      <c r="H2012" t="s">
        <v>36</v>
      </c>
      <c r="I2012" t="s">
        <v>37</v>
      </c>
      <c r="J2012" t="s">
        <v>37</v>
      </c>
      <c r="K2012" t="s">
        <v>37</v>
      </c>
      <c r="L2012" t="s">
        <v>50</v>
      </c>
      <c r="M2012" t="s">
        <v>34</v>
      </c>
      <c r="N2012" t="s">
        <v>34</v>
      </c>
      <c r="O2012" t="s">
        <v>34</v>
      </c>
      <c r="P2012" t="s">
        <v>34</v>
      </c>
      <c r="Q2012" t="s">
        <v>37</v>
      </c>
      <c r="R2012" t="s">
        <v>34</v>
      </c>
      <c r="S2012" t="s">
        <v>34</v>
      </c>
      <c r="T2012" t="s">
        <v>37</v>
      </c>
      <c r="U2012" t="s">
        <v>39</v>
      </c>
      <c r="V2012" t="s">
        <v>34</v>
      </c>
      <c r="W2012" t="s">
        <v>51</v>
      </c>
      <c r="X2012">
        <v>84.45</v>
      </c>
      <c r="Y2012">
        <v>4959.1499999999996</v>
      </c>
      <c r="Z2012">
        <v>0</v>
      </c>
      <c r="AA2012">
        <v>0</v>
      </c>
      <c r="AB2012">
        <v>1210.24</v>
      </c>
      <c r="AC2012">
        <v>6169.39</v>
      </c>
      <c r="AD2012" t="s">
        <v>41</v>
      </c>
      <c r="AE2012" t="s">
        <v>42</v>
      </c>
      <c r="AF2012" t="s">
        <v>42</v>
      </c>
      <c r="AG2012">
        <f t="shared" si="62"/>
        <v>0</v>
      </c>
      <c r="AH2012" t="str" cm="1">
        <f t="array" ref="AH2012">_xlfn.IFS(
X2012&lt;=20, "&lt;20",
AND(X2012&gt;=20, X2012&lt;50), "20-50",
AND(X2012&gt;=50, X2012&lt;100), "50-100",
X2012&gt;=100, "&gt;100"
)</f>
        <v>50-100</v>
      </c>
      <c r="AI2012">
        <f t="shared" si="63"/>
        <v>0</v>
      </c>
      <c r="AJ2012" t="str" cm="1">
        <f t="array" ref="AJ2012">_xlfn.IFS(
C2012&lt;=20, "&lt;20",
AND(C2012&gt;=20, C2012&lt;35), "20-35",
AND(C2012&gt;=35, C2012&lt;50), "35-50",
C2012&gt;=50, "50-100"
)</f>
        <v>50-100</v>
      </c>
      <c r="AK2012" t="str" cm="1">
        <f t="array" ref="AK2012">_xlfn.IFS(
G2012&lt;6, "&lt;6",
AND(G2012&gt;=6, G2012&lt;12), "6-12",
AND(G2012&gt;=12, G2012&lt;18), "12-18",  AND(G2012&gt;=18, G2012&lt;24), "18-24", G2012&gt;=24, "24-36")</f>
        <v>18-24</v>
      </c>
    </row>
    <row r="2013" spans="1:37" x14ac:dyDescent="0.3">
      <c r="A2013" t="s">
        <v>2113</v>
      </c>
      <c r="B2013" t="s">
        <v>33</v>
      </c>
      <c r="C2013">
        <v>44</v>
      </c>
      <c r="D2013" t="s">
        <v>34</v>
      </c>
      <c r="E2013" t="s">
        <v>130</v>
      </c>
      <c r="F2013">
        <v>5</v>
      </c>
      <c r="G2013">
        <v>1</v>
      </c>
      <c r="H2013" t="s">
        <v>36</v>
      </c>
      <c r="I2013" t="s">
        <v>37</v>
      </c>
      <c r="J2013" t="s">
        <v>34</v>
      </c>
      <c r="K2013" t="s">
        <v>37</v>
      </c>
      <c r="L2013" t="s">
        <v>72</v>
      </c>
      <c r="M2013" t="s">
        <v>34</v>
      </c>
      <c r="N2013" t="s">
        <v>34</v>
      </c>
      <c r="O2013" t="s">
        <v>34</v>
      </c>
      <c r="P2013" t="s">
        <v>34</v>
      </c>
      <c r="Q2013" t="s">
        <v>34</v>
      </c>
      <c r="R2013" t="s">
        <v>34</v>
      </c>
      <c r="S2013" t="s">
        <v>34</v>
      </c>
      <c r="T2013" t="s">
        <v>37</v>
      </c>
      <c r="U2013" t="s">
        <v>46</v>
      </c>
      <c r="V2013" t="s">
        <v>37</v>
      </c>
      <c r="W2013" t="s">
        <v>51</v>
      </c>
      <c r="X2013">
        <v>45.4</v>
      </c>
      <c r="Y2013">
        <v>518.9</v>
      </c>
      <c r="Z2013">
        <v>0</v>
      </c>
      <c r="AA2013">
        <v>0</v>
      </c>
      <c r="AB2013">
        <v>133.44</v>
      </c>
      <c r="AC2013">
        <v>652.34</v>
      </c>
      <c r="AD2013" t="s">
        <v>52</v>
      </c>
      <c r="AE2013" t="s">
        <v>53</v>
      </c>
      <c r="AF2013" t="s">
        <v>91</v>
      </c>
      <c r="AG2013">
        <f t="shared" si="62"/>
        <v>1</v>
      </c>
      <c r="AH2013" t="str" cm="1">
        <f t="array" ref="AH2013">_xlfn.IFS(
X2013&lt;=20, "&lt;20",
AND(X2013&gt;=20, X2013&lt;50), "20-50",
AND(X2013&gt;=50, X2013&lt;100), "50-100",
X2013&gt;=100, "&gt;100"
)</f>
        <v>20-50</v>
      </c>
      <c r="AI2013">
        <f t="shared" si="63"/>
        <v>0</v>
      </c>
      <c r="AJ2013" t="str" cm="1">
        <f t="array" ref="AJ2013">_xlfn.IFS(
C2013&lt;=20, "&lt;20",
AND(C2013&gt;=20, C2013&lt;35), "20-35",
AND(C2013&gt;=35, C2013&lt;50), "35-50",
C2013&gt;=50, "50-100"
)</f>
        <v>35-50</v>
      </c>
      <c r="AK2013" t="str" cm="1">
        <f t="array" ref="AK2013">_xlfn.IFS(
G2013&lt;6, "&lt;6",
AND(G2013&gt;=6, G2013&lt;12), "6-12",
AND(G2013&gt;=12, G2013&lt;18), "12-18",  AND(G2013&gt;=18, G2013&lt;24), "18-24", G2013&gt;=24, "24-36")</f>
        <v>&lt;6</v>
      </c>
    </row>
    <row r="2014" spans="1:37" x14ac:dyDescent="0.3">
      <c r="A2014" t="s">
        <v>2114</v>
      </c>
      <c r="B2014" t="s">
        <v>33</v>
      </c>
      <c r="C2014">
        <v>44</v>
      </c>
      <c r="D2014" t="s">
        <v>37</v>
      </c>
      <c r="E2014" t="s">
        <v>56</v>
      </c>
      <c r="F2014">
        <v>8</v>
      </c>
      <c r="G2014">
        <v>32</v>
      </c>
      <c r="H2014" t="s">
        <v>36</v>
      </c>
      <c r="I2014" t="s">
        <v>37</v>
      </c>
      <c r="J2014" t="s">
        <v>34</v>
      </c>
      <c r="K2014" t="s">
        <v>34</v>
      </c>
      <c r="L2014" t="s">
        <v>34</v>
      </c>
      <c r="M2014" t="s">
        <v>34</v>
      </c>
      <c r="N2014" t="s">
        <v>34</v>
      </c>
      <c r="O2014" t="s">
        <v>34</v>
      </c>
      <c r="P2014" t="s">
        <v>34</v>
      </c>
      <c r="Q2014" t="s">
        <v>34</v>
      </c>
      <c r="R2014" t="s">
        <v>34</v>
      </c>
      <c r="S2014" t="s">
        <v>34</v>
      </c>
      <c r="T2014" t="s">
        <v>34</v>
      </c>
      <c r="U2014" t="s">
        <v>46</v>
      </c>
      <c r="V2014" t="s">
        <v>34</v>
      </c>
      <c r="W2014" t="s">
        <v>51</v>
      </c>
      <c r="X2014">
        <v>20.85</v>
      </c>
      <c r="Y2014">
        <v>473.9</v>
      </c>
      <c r="Z2014">
        <v>0</v>
      </c>
      <c r="AA2014">
        <v>0</v>
      </c>
      <c r="AB2014">
        <v>812.36</v>
      </c>
      <c r="AC2014">
        <v>1286.26</v>
      </c>
      <c r="AD2014" t="s">
        <v>41</v>
      </c>
      <c r="AE2014" t="s">
        <v>42</v>
      </c>
      <c r="AF2014" t="s">
        <v>42</v>
      </c>
      <c r="AG2014">
        <f t="shared" si="62"/>
        <v>0</v>
      </c>
      <c r="AH2014" t="str" cm="1">
        <f t="array" ref="AH2014">_xlfn.IFS(
X2014&lt;=20, "&lt;20",
AND(X2014&gt;=20, X2014&lt;50), "20-50",
AND(X2014&gt;=50, X2014&lt;100), "50-100",
X2014&gt;=100, "&gt;100"
)</f>
        <v>20-50</v>
      </c>
      <c r="AI2014">
        <f t="shared" si="63"/>
        <v>0</v>
      </c>
      <c r="AJ2014" t="str" cm="1">
        <f t="array" ref="AJ2014">_xlfn.IFS(
C2014&lt;=20, "&lt;20",
AND(C2014&gt;=20, C2014&lt;35), "20-35",
AND(C2014&gt;=35, C2014&lt;50), "35-50",
C2014&gt;=50, "50-100"
)</f>
        <v>35-50</v>
      </c>
      <c r="AK2014" t="str" cm="1">
        <f t="array" ref="AK2014">_xlfn.IFS(
G2014&lt;6, "&lt;6",
AND(G2014&gt;=6, G2014&lt;12), "6-12",
AND(G2014&gt;=12, G2014&lt;18), "12-18",  AND(G2014&gt;=18, G2014&lt;24), "18-24", G2014&gt;=24, "24-36")</f>
        <v>24-36</v>
      </c>
    </row>
    <row r="2015" spans="1:37" x14ac:dyDescent="0.3">
      <c r="A2015" t="s">
        <v>2115</v>
      </c>
      <c r="B2015" t="s">
        <v>44</v>
      </c>
      <c r="C2015">
        <v>52</v>
      </c>
      <c r="D2015" t="s">
        <v>37</v>
      </c>
      <c r="E2015" t="s">
        <v>64</v>
      </c>
      <c r="F2015">
        <v>1</v>
      </c>
      <c r="G2015">
        <v>15</v>
      </c>
      <c r="H2015" t="s">
        <v>70</v>
      </c>
      <c r="I2015" t="s">
        <v>34</v>
      </c>
      <c r="J2015" t="s">
        <v>34</v>
      </c>
      <c r="K2015" t="s">
        <v>37</v>
      </c>
      <c r="L2015" t="s">
        <v>72</v>
      </c>
      <c r="M2015" t="s">
        <v>37</v>
      </c>
      <c r="N2015" t="s">
        <v>34</v>
      </c>
      <c r="O2015" t="s">
        <v>34</v>
      </c>
      <c r="P2015" t="s">
        <v>34</v>
      </c>
      <c r="Q2015" t="s">
        <v>37</v>
      </c>
      <c r="R2015" t="s">
        <v>37</v>
      </c>
      <c r="S2015" t="s">
        <v>37</v>
      </c>
      <c r="T2015" t="s">
        <v>37</v>
      </c>
      <c r="U2015" t="s">
        <v>46</v>
      </c>
      <c r="V2015" t="s">
        <v>37</v>
      </c>
      <c r="W2015" t="s">
        <v>51</v>
      </c>
      <c r="X2015">
        <v>50.9</v>
      </c>
      <c r="Y2015">
        <v>2333.85</v>
      </c>
      <c r="Z2015">
        <v>0</v>
      </c>
      <c r="AA2015">
        <v>0</v>
      </c>
      <c r="AB2015">
        <v>0</v>
      </c>
      <c r="AC2015">
        <v>2333.85</v>
      </c>
      <c r="AD2015" t="s">
        <v>41</v>
      </c>
      <c r="AE2015" t="s">
        <v>42</v>
      </c>
      <c r="AF2015" t="s">
        <v>42</v>
      </c>
      <c r="AG2015">
        <f t="shared" si="62"/>
        <v>0</v>
      </c>
      <c r="AH2015" t="str" cm="1">
        <f t="array" ref="AH2015">_xlfn.IFS(
X2015&lt;=20, "&lt;20",
AND(X2015&gt;=20, X2015&lt;50), "20-50",
AND(X2015&gt;=50, X2015&lt;100), "50-100",
X2015&gt;=100, "&gt;100"
)</f>
        <v>50-100</v>
      </c>
      <c r="AI2015">
        <f t="shared" si="63"/>
        <v>0</v>
      </c>
      <c r="AJ2015" t="str" cm="1">
        <f t="array" ref="AJ2015">_xlfn.IFS(
C2015&lt;=20, "&lt;20",
AND(C2015&gt;=20, C2015&lt;35), "20-35",
AND(C2015&gt;=35, C2015&lt;50), "35-50",
C2015&gt;=50, "50-100"
)</f>
        <v>50-100</v>
      </c>
      <c r="AK2015" t="str" cm="1">
        <f t="array" ref="AK2015">_xlfn.IFS(
G2015&lt;6, "&lt;6",
AND(G2015&gt;=6, G2015&lt;12), "6-12",
AND(G2015&gt;=12, G2015&lt;18), "12-18",  AND(G2015&gt;=18, G2015&lt;24), "18-24", G2015&gt;=24, "24-36")</f>
        <v>12-18</v>
      </c>
    </row>
    <row r="2016" spans="1:37" x14ac:dyDescent="0.3">
      <c r="A2016" t="s">
        <v>2116</v>
      </c>
      <c r="B2016" t="s">
        <v>44</v>
      </c>
      <c r="C2016">
        <v>63</v>
      </c>
      <c r="D2016" t="s">
        <v>37</v>
      </c>
      <c r="E2016" t="s">
        <v>69</v>
      </c>
      <c r="F2016">
        <v>15</v>
      </c>
      <c r="G2016">
        <v>1</v>
      </c>
      <c r="H2016" t="s">
        <v>36</v>
      </c>
      <c r="I2016" t="s">
        <v>37</v>
      </c>
      <c r="J2016" t="s">
        <v>34</v>
      </c>
      <c r="K2016" t="s">
        <v>37</v>
      </c>
      <c r="L2016" t="s">
        <v>50</v>
      </c>
      <c r="M2016" t="s">
        <v>34</v>
      </c>
      <c r="N2016" t="s">
        <v>34</v>
      </c>
      <c r="O2016" t="s">
        <v>37</v>
      </c>
      <c r="P2016" t="s">
        <v>34</v>
      </c>
      <c r="Q2016" t="s">
        <v>34</v>
      </c>
      <c r="R2016" t="s">
        <v>37</v>
      </c>
      <c r="S2016" t="s">
        <v>37</v>
      </c>
      <c r="T2016" t="s">
        <v>34</v>
      </c>
      <c r="U2016" t="s">
        <v>46</v>
      </c>
      <c r="V2016" t="s">
        <v>37</v>
      </c>
      <c r="W2016" t="s">
        <v>40</v>
      </c>
      <c r="X2016">
        <v>85.3</v>
      </c>
      <c r="Y2016">
        <v>781.4</v>
      </c>
      <c r="Z2016">
        <v>0</v>
      </c>
      <c r="AA2016">
        <v>10</v>
      </c>
      <c r="AB2016">
        <v>435.42</v>
      </c>
      <c r="AC2016">
        <v>1226.82</v>
      </c>
      <c r="AD2016" t="s">
        <v>41</v>
      </c>
      <c r="AE2016" t="s">
        <v>42</v>
      </c>
      <c r="AF2016" t="s">
        <v>42</v>
      </c>
      <c r="AG2016">
        <f t="shared" si="62"/>
        <v>0</v>
      </c>
      <c r="AH2016" t="str" cm="1">
        <f t="array" ref="AH2016">_xlfn.IFS(
X2016&lt;=20, "&lt;20",
AND(X2016&gt;=20, X2016&lt;50), "20-50",
AND(X2016&gt;=50, X2016&lt;100), "50-100",
X2016&gt;=100, "&gt;100"
)</f>
        <v>50-100</v>
      </c>
      <c r="AI2016">
        <f t="shared" si="63"/>
        <v>0</v>
      </c>
      <c r="AJ2016" t="str" cm="1">
        <f t="array" ref="AJ2016">_xlfn.IFS(
C2016&lt;=20, "&lt;20",
AND(C2016&gt;=20, C2016&lt;35), "20-35",
AND(C2016&gt;=35, C2016&lt;50), "35-50",
C2016&gt;=50, "50-100"
)</f>
        <v>50-100</v>
      </c>
      <c r="AK2016" t="str" cm="1">
        <f t="array" ref="AK2016">_xlfn.IFS(
G2016&lt;6, "&lt;6",
AND(G2016&gt;=6, G2016&lt;12), "6-12",
AND(G2016&gt;=12, G2016&lt;18), "12-18",  AND(G2016&gt;=18, G2016&lt;24), "18-24", G2016&gt;=24, "24-36")</f>
        <v>&lt;6</v>
      </c>
    </row>
    <row r="2017" spans="1:37" x14ac:dyDescent="0.3">
      <c r="A2017" t="s">
        <v>2117</v>
      </c>
      <c r="B2017" t="s">
        <v>44</v>
      </c>
      <c r="C2017">
        <v>57</v>
      </c>
      <c r="D2017" t="s">
        <v>37</v>
      </c>
      <c r="E2017" t="s">
        <v>90</v>
      </c>
      <c r="F2017">
        <v>1</v>
      </c>
      <c r="G2017">
        <v>28</v>
      </c>
      <c r="H2017" t="s">
        <v>36</v>
      </c>
      <c r="I2017" t="s">
        <v>37</v>
      </c>
      <c r="J2017" t="s">
        <v>34</v>
      </c>
      <c r="K2017" t="s">
        <v>37</v>
      </c>
      <c r="L2017" t="s">
        <v>50</v>
      </c>
      <c r="M2017" t="s">
        <v>34</v>
      </c>
      <c r="N2017" t="s">
        <v>34</v>
      </c>
      <c r="O2017" t="s">
        <v>34</v>
      </c>
      <c r="P2017" t="s">
        <v>34</v>
      </c>
      <c r="Q2017" t="s">
        <v>37</v>
      </c>
      <c r="R2017" t="s">
        <v>34</v>
      </c>
      <c r="S2017" t="s">
        <v>34</v>
      </c>
      <c r="T2017" t="s">
        <v>37</v>
      </c>
      <c r="U2017" t="s">
        <v>46</v>
      </c>
      <c r="V2017" t="s">
        <v>37</v>
      </c>
      <c r="W2017" t="s">
        <v>51</v>
      </c>
      <c r="X2017">
        <v>80.349999999999994</v>
      </c>
      <c r="Y2017">
        <v>307.39999999999998</v>
      </c>
      <c r="Z2017">
        <v>0</v>
      </c>
      <c r="AA2017">
        <v>0</v>
      </c>
      <c r="AB2017">
        <v>129.72</v>
      </c>
      <c r="AC2017">
        <v>437.12</v>
      </c>
      <c r="AD2017" t="s">
        <v>52</v>
      </c>
      <c r="AE2017" t="s">
        <v>58</v>
      </c>
      <c r="AF2017" t="s">
        <v>59</v>
      </c>
      <c r="AG2017">
        <f t="shared" si="62"/>
        <v>1</v>
      </c>
      <c r="AH2017" t="str" cm="1">
        <f t="array" ref="AH2017">_xlfn.IFS(
X2017&lt;=20, "&lt;20",
AND(X2017&gt;=20, X2017&lt;50), "20-50",
AND(X2017&gt;=50, X2017&lt;100), "50-100",
X2017&gt;=100, "&gt;100"
)</f>
        <v>50-100</v>
      </c>
      <c r="AI2017">
        <f t="shared" si="63"/>
        <v>0</v>
      </c>
      <c r="AJ2017" t="str" cm="1">
        <f t="array" ref="AJ2017">_xlfn.IFS(
C2017&lt;=20, "&lt;20",
AND(C2017&gt;=20, C2017&lt;35), "20-35",
AND(C2017&gt;=35, C2017&lt;50), "35-50",
C2017&gt;=50, "50-100"
)</f>
        <v>50-100</v>
      </c>
      <c r="AK2017" t="str" cm="1">
        <f t="array" ref="AK2017">_xlfn.IFS(
G2017&lt;6, "&lt;6",
AND(G2017&gt;=6, G2017&lt;12), "6-12",
AND(G2017&gt;=12, G2017&lt;18), "12-18",  AND(G2017&gt;=18, G2017&lt;24), "18-24", G2017&gt;=24, "24-36")</f>
        <v>24-36</v>
      </c>
    </row>
    <row r="2018" spans="1:37" x14ac:dyDescent="0.3">
      <c r="A2018" t="s">
        <v>2118</v>
      </c>
      <c r="B2018" t="s">
        <v>33</v>
      </c>
      <c r="C2018">
        <v>57</v>
      </c>
      <c r="D2018" t="s">
        <v>37</v>
      </c>
      <c r="E2018" t="s">
        <v>87</v>
      </c>
      <c r="F2018">
        <v>8</v>
      </c>
      <c r="G2018">
        <v>21</v>
      </c>
      <c r="H2018" t="s">
        <v>36</v>
      </c>
      <c r="I2018" t="s">
        <v>37</v>
      </c>
      <c r="J2018" t="s">
        <v>34</v>
      </c>
      <c r="K2018" t="s">
        <v>37</v>
      </c>
      <c r="L2018" t="s">
        <v>50</v>
      </c>
      <c r="M2018" t="s">
        <v>34</v>
      </c>
      <c r="N2018" t="s">
        <v>37</v>
      </c>
      <c r="O2018" t="s">
        <v>37</v>
      </c>
      <c r="P2018" t="s">
        <v>37</v>
      </c>
      <c r="Q2018" t="s">
        <v>34</v>
      </c>
      <c r="R2018" t="s">
        <v>34</v>
      </c>
      <c r="S2018" t="s">
        <v>34</v>
      </c>
      <c r="T2018" t="s">
        <v>37</v>
      </c>
      <c r="U2018" t="s">
        <v>46</v>
      </c>
      <c r="V2018" t="s">
        <v>37</v>
      </c>
      <c r="W2018" t="s">
        <v>51</v>
      </c>
      <c r="X2018">
        <v>85.95</v>
      </c>
      <c r="Y2018">
        <v>2107.15</v>
      </c>
      <c r="Z2018">
        <v>0</v>
      </c>
      <c r="AA2018">
        <v>0</v>
      </c>
      <c r="AB2018">
        <v>228.72</v>
      </c>
      <c r="AC2018">
        <v>2335.87</v>
      </c>
      <c r="AD2018" t="s">
        <v>41</v>
      </c>
      <c r="AE2018" t="s">
        <v>42</v>
      </c>
      <c r="AF2018" t="s">
        <v>42</v>
      </c>
      <c r="AG2018">
        <f t="shared" si="62"/>
        <v>0</v>
      </c>
      <c r="AH2018" t="str" cm="1">
        <f t="array" ref="AH2018">_xlfn.IFS(
X2018&lt;=20, "&lt;20",
AND(X2018&gt;=20, X2018&lt;50), "20-50",
AND(X2018&gt;=50, X2018&lt;100), "50-100",
X2018&gt;=100, "&gt;100"
)</f>
        <v>50-100</v>
      </c>
      <c r="AI2018">
        <f t="shared" si="63"/>
        <v>0</v>
      </c>
      <c r="AJ2018" t="str" cm="1">
        <f t="array" ref="AJ2018">_xlfn.IFS(
C2018&lt;=20, "&lt;20",
AND(C2018&gt;=20, C2018&lt;35), "20-35",
AND(C2018&gt;=35, C2018&lt;50), "35-50",
C2018&gt;=50, "50-100"
)</f>
        <v>50-100</v>
      </c>
      <c r="AK2018" t="str" cm="1">
        <f t="array" ref="AK2018">_xlfn.IFS(
G2018&lt;6, "&lt;6",
AND(G2018&gt;=6, G2018&lt;12), "6-12",
AND(G2018&gt;=12, G2018&lt;18), "12-18",  AND(G2018&gt;=18, G2018&lt;24), "18-24", G2018&gt;=24, "24-36")</f>
        <v>18-24</v>
      </c>
    </row>
    <row r="2019" spans="1:37" x14ac:dyDescent="0.3">
      <c r="A2019" t="s">
        <v>2119</v>
      </c>
      <c r="B2019" t="s">
        <v>44</v>
      </c>
      <c r="C2019">
        <v>43</v>
      </c>
      <c r="D2019" t="s">
        <v>34</v>
      </c>
      <c r="E2019" t="s">
        <v>87</v>
      </c>
      <c r="F2019">
        <v>14</v>
      </c>
      <c r="G2019">
        <v>14</v>
      </c>
      <c r="H2019" t="s">
        <v>66</v>
      </c>
      <c r="I2019" t="s">
        <v>37</v>
      </c>
      <c r="J2019" t="s">
        <v>37</v>
      </c>
      <c r="K2019" t="s">
        <v>34</v>
      </c>
      <c r="L2019" t="s">
        <v>34</v>
      </c>
      <c r="M2019" t="s">
        <v>34</v>
      </c>
      <c r="N2019" t="s">
        <v>34</v>
      </c>
      <c r="O2019" t="s">
        <v>34</v>
      </c>
      <c r="P2019" t="s">
        <v>34</v>
      </c>
      <c r="Q2019" t="s">
        <v>34</v>
      </c>
      <c r="R2019" t="s">
        <v>34</v>
      </c>
      <c r="S2019" t="s">
        <v>34</v>
      </c>
      <c r="T2019" t="s">
        <v>34</v>
      </c>
      <c r="U2019" t="s">
        <v>67</v>
      </c>
      <c r="V2019" t="s">
        <v>37</v>
      </c>
      <c r="W2019" t="s">
        <v>40</v>
      </c>
      <c r="X2019">
        <v>25.95</v>
      </c>
      <c r="Y2019">
        <v>1801.9</v>
      </c>
      <c r="Z2019">
        <v>0</v>
      </c>
      <c r="AA2019">
        <v>0</v>
      </c>
      <c r="AB2019">
        <v>1754.41</v>
      </c>
      <c r="AC2019">
        <v>3556.31</v>
      </c>
      <c r="AD2019" t="s">
        <v>41</v>
      </c>
      <c r="AE2019" t="s">
        <v>42</v>
      </c>
      <c r="AF2019" t="s">
        <v>42</v>
      </c>
      <c r="AG2019">
        <f t="shared" si="62"/>
        <v>0</v>
      </c>
      <c r="AH2019" t="str" cm="1">
        <f t="array" ref="AH2019">_xlfn.IFS(
X2019&lt;=20, "&lt;20",
AND(X2019&gt;=20, X2019&lt;50), "20-50",
AND(X2019&gt;=50, X2019&lt;100), "50-100",
X2019&gt;=100, "&gt;100"
)</f>
        <v>20-50</v>
      </c>
      <c r="AI2019">
        <f t="shared" si="63"/>
        <v>0</v>
      </c>
      <c r="AJ2019" t="str" cm="1">
        <f t="array" ref="AJ2019">_xlfn.IFS(
C2019&lt;=20, "&lt;20",
AND(C2019&gt;=20, C2019&lt;35), "20-35",
AND(C2019&gt;=35, C2019&lt;50), "35-50",
C2019&gt;=50, "50-100"
)</f>
        <v>35-50</v>
      </c>
      <c r="AK2019" t="str" cm="1">
        <f t="array" ref="AK2019">_xlfn.IFS(
G2019&lt;6, "&lt;6",
AND(G2019&gt;=6, G2019&lt;12), "6-12",
AND(G2019&gt;=12, G2019&lt;18), "12-18",  AND(G2019&gt;=18, G2019&lt;24), "18-24", G2019&gt;=24, "24-36")</f>
        <v>12-18</v>
      </c>
    </row>
    <row r="2020" spans="1:37" x14ac:dyDescent="0.3">
      <c r="A2020" t="s">
        <v>2120</v>
      </c>
      <c r="B2020" t="s">
        <v>44</v>
      </c>
      <c r="C2020">
        <v>57</v>
      </c>
      <c r="D2020" t="s">
        <v>34</v>
      </c>
      <c r="E2020" t="s">
        <v>56</v>
      </c>
      <c r="F2020">
        <v>12</v>
      </c>
      <c r="G2020">
        <v>31</v>
      </c>
      <c r="H2020" t="s">
        <v>49</v>
      </c>
      <c r="I2020" t="s">
        <v>37</v>
      </c>
      <c r="J2020" t="s">
        <v>34</v>
      </c>
      <c r="K2020" t="s">
        <v>37</v>
      </c>
      <c r="L2020" t="s">
        <v>72</v>
      </c>
      <c r="M2020" t="s">
        <v>34</v>
      </c>
      <c r="N2020" t="s">
        <v>34</v>
      </c>
      <c r="O2020" t="s">
        <v>34</v>
      </c>
      <c r="P2020" t="s">
        <v>34</v>
      </c>
      <c r="Q2020" t="s">
        <v>34</v>
      </c>
      <c r="R2020" t="s">
        <v>34</v>
      </c>
      <c r="S2020" t="s">
        <v>34</v>
      </c>
      <c r="T2020" t="s">
        <v>37</v>
      </c>
      <c r="U2020" t="s">
        <v>46</v>
      </c>
      <c r="V2020" t="s">
        <v>37</v>
      </c>
      <c r="W2020" t="s">
        <v>51</v>
      </c>
      <c r="X2020">
        <v>45.15</v>
      </c>
      <c r="Y2020">
        <v>98.5</v>
      </c>
      <c r="Z2020">
        <v>0</v>
      </c>
      <c r="AA2020">
        <v>0</v>
      </c>
      <c r="AB2020">
        <v>12.94</v>
      </c>
      <c r="AC2020">
        <v>111.44</v>
      </c>
      <c r="AD2020" t="s">
        <v>52</v>
      </c>
      <c r="AE2020" t="s">
        <v>53</v>
      </c>
      <c r="AF2020" t="s">
        <v>155</v>
      </c>
      <c r="AG2020">
        <f t="shared" si="62"/>
        <v>1</v>
      </c>
      <c r="AH2020" t="str" cm="1">
        <f t="array" ref="AH2020">_xlfn.IFS(
X2020&lt;=20, "&lt;20",
AND(X2020&gt;=20, X2020&lt;50), "20-50",
AND(X2020&gt;=50, X2020&lt;100), "50-100",
X2020&gt;=100, "&gt;100"
)</f>
        <v>20-50</v>
      </c>
      <c r="AI2020">
        <f t="shared" si="63"/>
        <v>0</v>
      </c>
      <c r="AJ2020" t="str" cm="1">
        <f t="array" ref="AJ2020">_xlfn.IFS(
C2020&lt;=20, "&lt;20",
AND(C2020&gt;=20, C2020&lt;35), "20-35",
AND(C2020&gt;=35, C2020&lt;50), "35-50",
C2020&gt;=50, "50-100"
)</f>
        <v>50-100</v>
      </c>
      <c r="AK2020" t="str" cm="1">
        <f t="array" ref="AK2020">_xlfn.IFS(
G2020&lt;6, "&lt;6",
AND(G2020&gt;=6, G2020&lt;12), "6-12",
AND(G2020&gt;=12, G2020&lt;18), "12-18",  AND(G2020&gt;=18, G2020&lt;24), "18-24", G2020&gt;=24, "24-36")</f>
        <v>24-36</v>
      </c>
    </row>
    <row r="2021" spans="1:37" x14ac:dyDescent="0.3">
      <c r="A2021" t="s">
        <v>2121</v>
      </c>
      <c r="B2021" t="s">
        <v>33</v>
      </c>
      <c r="C2021">
        <v>32</v>
      </c>
      <c r="D2021" t="s">
        <v>34</v>
      </c>
      <c r="E2021" t="s">
        <v>114</v>
      </c>
      <c r="F2021">
        <v>13</v>
      </c>
      <c r="G2021">
        <v>4</v>
      </c>
      <c r="H2021" t="s">
        <v>36</v>
      </c>
      <c r="I2021" t="s">
        <v>37</v>
      </c>
      <c r="J2021" t="s">
        <v>34</v>
      </c>
      <c r="K2021" t="s">
        <v>34</v>
      </c>
      <c r="L2021" t="s">
        <v>34</v>
      </c>
      <c r="M2021" t="s">
        <v>34</v>
      </c>
      <c r="N2021" t="s">
        <v>34</v>
      </c>
      <c r="O2021" t="s">
        <v>34</v>
      </c>
      <c r="P2021" t="s">
        <v>34</v>
      </c>
      <c r="Q2021" t="s">
        <v>34</v>
      </c>
      <c r="R2021" t="s">
        <v>34</v>
      </c>
      <c r="S2021" t="s">
        <v>34</v>
      </c>
      <c r="T2021" t="s">
        <v>34</v>
      </c>
      <c r="U2021" t="s">
        <v>39</v>
      </c>
      <c r="V2021" t="s">
        <v>34</v>
      </c>
      <c r="W2021" t="s">
        <v>143</v>
      </c>
      <c r="X2021">
        <v>18.8</v>
      </c>
      <c r="Y2021">
        <v>18.8</v>
      </c>
      <c r="Z2021">
        <v>0</v>
      </c>
      <c r="AA2021">
        <v>0</v>
      </c>
      <c r="AB2021">
        <v>43.57</v>
      </c>
      <c r="AC2021">
        <v>62.37</v>
      </c>
      <c r="AD2021" t="s">
        <v>85</v>
      </c>
      <c r="AE2021" t="s">
        <v>42</v>
      </c>
      <c r="AF2021" t="s">
        <v>42</v>
      </c>
      <c r="AG2021">
        <f t="shared" si="62"/>
        <v>0</v>
      </c>
      <c r="AH2021" t="str" cm="1">
        <f t="array" ref="AH2021">_xlfn.IFS(
X2021&lt;=20, "&lt;20",
AND(X2021&gt;=20, X2021&lt;50), "20-50",
AND(X2021&gt;=50, X2021&lt;100), "50-100",
X2021&gt;=100, "&gt;100"
)</f>
        <v>&lt;20</v>
      </c>
      <c r="AI2021">
        <f t="shared" si="63"/>
        <v>1</v>
      </c>
      <c r="AJ2021" t="str" cm="1">
        <f t="array" ref="AJ2021">_xlfn.IFS(
C2021&lt;=20, "&lt;20",
AND(C2021&gt;=20, C2021&lt;35), "20-35",
AND(C2021&gt;=35, C2021&lt;50), "35-50",
C2021&gt;=50, "50-100"
)</f>
        <v>20-35</v>
      </c>
      <c r="AK2021" t="str" cm="1">
        <f t="array" ref="AK2021">_xlfn.IFS(
G2021&lt;6, "&lt;6",
AND(G2021&gt;=6, G2021&lt;12), "6-12",
AND(G2021&gt;=12, G2021&lt;18), "12-18",  AND(G2021&gt;=18, G2021&lt;24), "18-24", G2021&gt;=24, "24-36")</f>
        <v>&lt;6</v>
      </c>
    </row>
    <row r="2022" spans="1:37" x14ac:dyDescent="0.3">
      <c r="A2022" t="s">
        <v>2122</v>
      </c>
      <c r="B2022" t="s">
        <v>33</v>
      </c>
      <c r="C2022">
        <v>39</v>
      </c>
      <c r="D2022" t="s">
        <v>34</v>
      </c>
      <c r="E2022" t="s">
        <v>74</v>
      </c>
      <c r="F2022">
        <v>4</v>
      </c>
      <c r="G2022">
        <v>23</v>
      </c>
      <c r="H2022" t="s">
        <v>36</v>
      </c>
      <c r="I2022" t="s">
        <v>37</v>
      </c>
      <c r="J2022" t="s">
        <v>37</v>
      </c>
      <c r="K2022" t="s">
        <v>37</v>
      </c>
      <c r="L2022" t="s">
        <v>50</v>
      </c>
      <c r="M2022" t="s">
        <v>34</v>
      </c>
      <c r="N2022" t="s">
        <v>34</v>
      </c>
      <c r="O2022" t="s">
        <v>37</v>
      </c>
      <c r="P2022" t="s">
        <v>34</v>
      </c>
      <c r="Q2022" t="s">
        <v>37</v>
      </c>
      <c r="R2022" t="s">
        <v>37</v>
      </c>
      <c r="S2022" t="s">
        <v>37</v>
      </c>
      <c r="T2022" t="s">
        <v>37</v>
      </c>
      <c r="U2022" t="s">
        <v>46</v>
      </c>
      <c r="V2022" t="s">
        <v>37</v>
      </c>
      <c r="W2022" t="s">
        <v>51</v>
      </c>
      <c r="X2022">
        <v>100.6</v>
      </c>
      <c r="Y2022">
        <v>1060.2</v>
      </c>
      <c r="Z2022">
        <v>0</v>
      </c>
      <c r="AA2022">
        <v>0</v>
      </c>
      <c r="AB2022">
        <v>452.1</v>
      </c>
      <c r="AC2022">
        <v>1512.3</v>
      </c>
      <c r="AD2022" t="s">
        <v>52</v>
      </c>
      <c r="AE2022" t="s">
        <v>53</v>
      </c>
      <c r="AF2022" t="s">
        <v>162</v>
      </c>
      <c r="AG2022">
        <f t="shared" si="62"/>
        <v>1</v>
      </c>
      <c r="AH2022" t="str" cm="1">
        <f t="array" ref="AH2022">_xlfn.IFS(
X2022&lt;=20, "&lt;20",
AND(X2022&gt;=20, X2022&lt;50), "20-50",
AND(X2022&gt;=50, X2022&lt;100), "50-100",
X2022&gt;=100, "&gt;100"
)</f>
        <v>&gt;100</v>
      </c>
      <c r="AI2022">
        <f t="shared" si="63"/>
        <v>0</v>
      </c>
      <c r="AJ2022" t="str" cm="1">
        <f t="array" ref="AJ2022">_xlfn.IFS(
C2022&lt;=20, "&lt;20",
AND(C2022&gt;=20, C2022&lt;35), "20-35",
AND(C2022&gt;=35, C2022&lt;50), "35-50",
C2022&gt;=50, "50-100"
)</f>
        <v>35-50</v>
      </c>
      <c r="AK2022" t="str" cm="1">
        <f t="array" ref="AK2022">_xlfn.IFS(
G2022&lt;6, "&lt;6",
AND(G2022&gt;=6, G2022&lt;12), "6-12",
AND(G2022&gt;=12, G2022&lt;18), "12-18",  AND(G2022&gt;=18, G2022&lt;24), "18-24", G2022&gt;=24, "24-36")</f>
        <v>18-24</v>
      </c>
    </row>
    <row r="2023" spans="1:37" x14ac:dyDescent="0.3">
      <c r="A2023" t="s">
        <v>2123</v>
      </c>
      <c r="B2023" t="s">
        <v>44</v>
      </c>
      <c r="C2023">
        <v>57</v>
      </c>
      <c r="D2023" t="s">
        <v>37</v>
      </c>
      <c r="E2023" t="s">
        <v>61</v>
      </c>
      <c r="F2023">
        <v>4</v>
      </c>
      <c r="G2023">
        <v>6</v>
      </c>
      <c r="H2023" t="s">
        <v>36</v>
      </c>
      <c r="I2023" t="s">
        <v>34</v>
      </c>
      <c r="J2023" t="s">
        <v>34</v>
      </c>
      <c r="K2023" t="s">
        <v>37</v>
      </c>
      <c r="L2023" t="s">
        <v>38</v>
      </c>
      <c r="M2023" t="s">
        <v>34</v>
      </c>
      <c r="N2023" t="s">
        <v>37</v>
      </c>
      <c r="O2023" t="s">
        <v>34</v>
      </c>
      <c r="P2023" t="s">
        <v>34</v>
      </c>
      <c r="Q2023" t="s">
        <v>37</v>
      </c>
      <c r="R2023" t="s">
        <v>37</v>
      </c>
      <c r="S2023" t="s">
        <v>37</v>
      </c>
      <c r="T2023" t="s">
        <v>37</v>
      </c>
      <c r="U2023" t="s">
        <v>46</v>
      </c>
      <c r="V2023" t="s">
        <v>34</v>
      </c>
      <c r="W2023" t="s">
        <v>51</v>
      </c>
      <c r="X2023">
        <v>51.4</v>
      </c>
      <c r="Y2023">
        <v>96.8</v>
      </c>
      <c r="Z2023">
        <v>0</v>
      </c>
      <c r="AA2023">
        <v>0</v>
      </c>
      <c r="AB2023">
        <v>0</v>
      </c>
      <c r="AC2023">
        <v>96.8</v>
      </c>
      <c r="AD2023" t="s">
        <v>85</v>
      </c>
      <c r="AE2023" t="s">
        <v>42</v>
      </c>
      <c r="AF2023" t="s">
        <v>42</v>
      </c>
      <c r="AG2023">
        <f t="shared" si="62"/>
        <v>0</v>
      </c>
      <c r="AH2023" t="str" cm="1">
        <f t="array" ref="AH2023">_xlfn.IFS(
X2023&lt;=20, "&lt;20",
AND(X2023&gt;=20, X2023&lt;50), "20-50",
AND(X2023&gt;=50, X2023&lt;100), "50-100",
X2023&gt;=100, "&gt;100"
)</f>
        <v>50-100</v>
      </c>
      <c r="AI2023">
        <f t="shared" si="63"/>
        <v>1</v>
      </c>
      <c r="AJ2023" t="str" cm="1">
        <f t="array" ref="AJ2023">_xlfn.IFS(
C2023&lt;=20, "&lt;20",
AND(C2023&gt;=20, C2023&lt;35), "20-35",
AND(C2023&gt;=35, C2023&lt;50), "35-50",
C2023&gt;=50, "50-100"
)</f>
        <v>50-100</v>
      </c>
      <c r="AK2023" t="str" cm="1">
        <f t="array" ref="AK2023">_xlfn.IFS(
G2023&lt;6, "&lt;6",
AND(G2023&gt;=6, G2023&lt;12), "6-12",
AND(G2023&gt;=12, G2023&lt;18), "12-18",  AND(G2023&gt;=18, G2023&lt;24), "18-24", G2023&gt;=24, "24-36")</f>
        <v>6-12</v>
      </c>
    </row>
    <row r="2024" spans="1:37" x14ac:dyDescent="0.3">
      <c r="A2024" t="s">
        <v>2124</v>
      </c>
      <c r="B2024" t="s">
        <v>44</v>
      </c>
      <c r="C2024">
        <v>30</v>
      </c>
      <c r="D2024" t="s">
        <v>34</v>
      </c>
      <c r="E2024" t="s">
        <v>103</v>
      </c>
      <c r="F2024">
        <v>6</v>
      </c>
      <c r="G2024">
        <v>34</v>
      </c>
      <c r="H2024" t="s">
        <v>66</v>
      </c>
      <c r="I2024" t="s">
        <v>37</v>
      </c>
      <c r="J2024" t="s">
        <v>34</v>
      </c>
      <c r="K2024" t="s">
        <v>37</v>
      </c>
      <c r="L2024" t="s">
        <v>72</v>
      </c>
      <c r="M2024" t="s">
        <v>37</v>
      </c>
      <c r="N2024" t="s">
        <v>37</v>
      </c>
      <c r="O2024" t="s">
        <v>34</v>
      </c>
      <c r="P2024" t="s">
        <v>37</v>
      </c>
      <c r="Q2024" t="s">
        <v>34</v>
      </c>
      <c r="R2024" t="s">
        <v>34</v>
      </c>
      <c r="S2024" t="s">
        <v>34</v>
      </c>
      <c r="T2024" t="s">
        <v>37</v>
      </c>
      <c r="U2024" t="s">
        <v>39</v>
      </c>
      <c r="V2024" t="s">
        <v>34</v>
      </c>
      <c r="W2024" t="s">
        <v>40</v>
      </c>
      <c r="X2024">
        <v>60.5</v>
      </c>
      <c r="Y2024">
        <v>3870</v>
      </c>
      <c r="Z2024">
        <v>0</v>
      </c>
      <c r="AA2024">
        <v>0</v>
      </c>
      <c r="AB2024">
        <v>2411.33</v>
      </c>
      <c r="AC2024">
        <v>6281.33</v>
      </c>
      <c r="AD2024" t="s">
        <v>41</v>
      </c>
      <c r="AE2024" t="s">
        <v>42</v>
      </c>
      <c r="AF2024" t="s">
        <v>42</v>
      </c>
      <c r="AG2024">
        <f t="shared" si="62"/>
        <v>0</v>
      </c>
      <c r="AH2024" t="str" cm="1">
        <f t="array" ref="AH2024">_xlfn.IFS(
X2024&lt;=20, "&lt;20",
AND(X2024&gt;=20, X2024&lt;50), "20-50",
AND(X2024&gt;=50, X2024&lt;100), "50-100",
X2024&gt;=100, "&gt;100"
)</f>
        <v>50-100</v>
      </c>
      <c r="AI2024">
        <f t="shared" si="63"/>
        <v>0</v>
      </c>
      <c r="AJ2024" t="str" cm="1">
        <f t="array" ref="AJ2024">_xlfn.IFS(
C2024&lt;=20, "&lt;20",
AND(C2024&gt;=20, C2024&lt;35), "20-35",
AND(C2024&gt;=35, C2024&lt;50), "35-50",
C2024&gt;=50, "50-100"
)</f>
        <v>20-35</v>
      </c>
      <c r="AK2024" t="str" cm="1">
        <f t="array" ref="AK2024">_xlfn.IFS(
G2024&lt;6, "&lt;6",
AND(G2024&gt;=6, G2024&lt;12), "6-12",
AND(G2024&gt;=12, G2024&lt;18), "12-18",  AND(G2024&gt;=18, G2024&lt;24), "18-24", G2024&gt;=24, "24-36")</f>
        <v>24-36</v>
      </c>
    </row>
    <row r="2025" spans="1:37" x14ac:dyDescent="0.3">
      <c r="A2025" t="s">
        <v>2125</v>
      </c>
      <c r="B2025" t="s">
        <v>44</v>
      </c>
      <c r="C2025">
        <v>43</v>
      </c>
      <c r="D2025" t="s">
        <v>34</v>
      </c>
      <c r="E2025" t="s">
        <v>103</v>
      </c>
      <c r="F2025">
        <v>14</v>
      </c>
      <c r="G2025">
        <v>6</v>
      </c>
      <c r="H2025" t="s">
        <v>36</v>
      </c>
      <c r="I2025" t="s">
        <v>37</v>
      </c>
      <c r="J2025" t="s">
        <v>34</v>
      </c>
      <c r="K2025" t="s">
        <v>37</v>
      </c>
      <c r="L2025" t="s">
        <v>72</v>
      </c>
      <c r="M2025" t="s">
        <v>37</v>
      </c>
      <c r="N2025" t="s">
        <v>37</v>
      </c>
      <c r="O2025" t="s">
        <v>37</v>
      </c>
      <c r="P2025" t="s">
        <v>34</v>
      </c>
      <c r="Q2025" t="s">
        <v>37</v>
      </c>
      <c r="R2025" t="s">
        <v>34</v>
      </c>
      <c r="S2025" t="s">
        <v>34</v>
      </c>
      <c r="T2025" t="s">
        <v>37</v>
      </c>
      <c r="U2025" t="s">
        <v>39</v>
      </c>
      <c r="V2025" t="s">
        <v>34</v>
      </c>
      <c r="W2025" t="s">
        <v>51</v>
      </c>
      <c r="X2025">
        <v>69.45</v>
      </c>
      <c r="Y2025">
        <v>477.05</v>
      </c>
      <c r="Z2025">
        <v>0</v>
      </c>
      <c r="AA2025">
        <v>0</v>
      </c>
      <c r="AB2025">
        <v>132.37</v>
      </c>
      <c r="AC2025">
        <v>609.41999999999996</v>
      </c>
      <c r="AD2025" t="s">
        <v>41</v>
      </c>
      <c r="AE2025" t="s">
        <v>42</v>
      </c>
      <c r="AF2025" t="s">
        <v>42</v>
      </c>
      <c r="AG2025">
        <f t="shared" si="62"/>
        <v>0</v>
      </c>
      <c r="AH2025" t="str" cm="1">
        <f t="array" ref="AH2025">_xlfn.IFS(
X2025&lt;=20, "&lt;20",
AND(X2025&gt;=20, X2025&lt;50), "20-50",
AND(X2025&gt;=50, X2025&lt;100), "50-100",
X2025&gt;=100, "&gt;100"
)</f>
        <v>50-100</v>
      </c>
      <c r="AI2025">
        <f t="shared" si="63"/>
        <v>0</v>
      </c>
      <c r="AJ2025" t="str" cm="1">
        <f t="array" ref="AJ2025">_xlfn.IFS(
C2025&lt;=20, "&lt;20",
AND(C2025&gt;=20, C2025&lt;35), "20-35",
AND(C2025&gt;=35, C2025&lt;50), "35-50",
C2025&gt;=50, "50-100"
)</f>
        <v>35-50</v>
      </c>
      <c r="AK2025" t="str" cm="1">
        <f t="array" ref="AK2025">_xlfn.IFS(
G2025&lt;6, "&lt;6",
AND(G2025&gt;=6, G2025&lt;12), "6-12",
AND(G2025&gt;=12, G2025&lt;18), "12-18",  AND(G2025&gt;=18, G2025&lt;24), "18-24", G2025&gt;=24, "24-36")</f>
        <v>6-12</v>
      </c>
    </row>
    <row r="2026" spans="1:37" x14ac:dyDescent="0.3">
      <c r="A2026" t="s">
        <v>2126</v>
      </c>
      <c r="B2026" t="s">
        <v>44</v>
      </c>
      <c r="C2026">
        <v>32</v>
      </c>
      <c r="D2026" t="s">
        <v>34</v>
      </c>
      <c r="E2026" t="s">
        <v>64</v>
      </c>
      <c r="F2026">
        <v>0</v>
      </c>
      <c r="G2026">
        <v>26</v>
      </c>
      <c r="H2026" t="s">
        <v>57</v>
      </c>
      <c r="I2026" t="s">
        <v>37</v>
      </c>
      <c r="J2026" t="s">
        <v>37</v>
      </c>
      <c r="K2026" t="s">
        <v>37</v>
      </c>
      <c r="L2026" t="s">
        <v>72</v>
      </c>
      <c r="M2026" t="s">
        <v>37</v>
      </c>
      <c r="N2026" t="s">
        <v>34</v>
      </c>
      <c r="O2026" t="s">
        <v>37</v>
      </c>
      <c r="P2026" t="s">
        <v>34</v>
      </c>
      <c r="Q2026" t="s">
        <v>37</v>
      </c>
      <c r="R2026" t="s">
        <v>37</v>
      </c>
      <c r="S2026" t="s">
        <v>37</v>
      </c>
      <c r="T2026" t="s">
        <v>34</v>
      </c>
      <c r="U2026" t="s">
        <v>46</v>
      </c>
      <c r="V2026" t="s">
        <v>37</v>
      </c>
      <c r="W2026" t="s">
        <v>51</v>
      </c>
      <c r="X2026">
        <v>78.75</v>
      </c>
      <c r="Y2026">
        <v>995.35</v>
      </c>
      <c r="Z2026">
        <v>0</v>
      </c>
      <c r="AA2026">
        <v>50</v>
      </c>
      <c r="AB2026">
        <v>499.2</v>
      </c>
      <c r="AC2026">
        <v>1544.55</v>
      </c>
      <c r="AD2026" t="s">
        <v>41</v>
      </c>
      <c r="AE2026" t="s">
        <v>42</v>
      </c>
      <c r="AF2026" t="s">
        <v>42</v>
      </c>
      <c r="AG2026">
        <f t="shared" si="62"/>
        <v>0</v>
      </c>
      <c r="AH2026" t="str" cm="1">
        <f t="array" ref="AH2026">_xlfn.IFS(
X2026&lt;=20, "&lt;20",
AND(X2026&gt;=20, X2026&lt;50), "20-50",
AND(X2026&gt;=50, X2026&lt;100), "50-100",
X2026&gt;=100, "&gt;100"
)</f>
        <v>50-100</v>
      </c>
      <c r="AI2026">
        <f t="shared" si="63"/>
        <v>0</v>
      </c>
      <c r="AJ2026" t="str" cm="1">
        <f t="array" ref="AJ2026">_xlfn.IFS(
C2026&lt;=20, "&lt;20",
AND(C2026&gt;=20, C2026&lt;35), "20-35",
AND(C2026&gt;=35, C2026&lt;50), "35-50",
C2026&gt;=50, "50-100"
)</f>
        <v>20-35</v>
      </c>
      <c r="AK2026" t="str" cm="1">
        <f t="array" ref="AK2026">_xlfn.IFS(
G2026&lt;6, "&lt;6",
AND(G2026&gt;=6, G2026&lt;12), "6-12",
AND(G2026&gt;=12, G2026&lt;18), "12-18",  AND(G2026&gt;=18, G2026&lt;24), "18-24", G2026&gt;=24, "24-36")</f>
        <v>24-36</v>
      </c>
    </row>
    <row r="2027" spans="1:37" x14ac:dyDescent="0.3">
      <c r="A2027" t="s">
        <v>2127</v>
      </c>
      <c r="B2027" t="s">
        <v>44</v>
      </c>
      <c r="C2027">
        <v>49</v>
      </c>
      <c r="D2027" t="s">
        <v>37</v>
      </c>
      <c r="E2027" t="s">
        <v>48</v>
      </c>
      <c r="F2027">
        <v>2</v>
      </c>
      <c r="G2027">
        <v>30</v>
      </c>
      <c r="H2027" t="s">
        <v>36</v>
      </c>
      <c r="I2027" t="s">
        <v>37</v>
      </c>
      <c r="J2027" t="s">
        <v>37</v>
      </c>
      <c r="K2027" t="s">
        <v>37</v>
      </c>
      <c r="L2027" t="s">
        <v>50</v>
      </c>
      <c r="M2027" t="s">
        <v>34</v>
      </c>
      <c r="N2027" t="s">
        <v>37</v>
      </c>
      <c r="O2027" t="s">
        <v>34</v>
      </c>
      <c r="P2027" t="s">
        <v>37</v>
      </c>
      <c r="Q2027" t="s">
        <v>34</v>
      </c>
      <c r="R2027" t="s">
        <v>37</v>
      </c>
      <c r="S2027" t="s">
        <v>37</v>
      </c>
      <c r="T2027" t="s">
        <v>37</v>
      </c>
      <c r="U2027" t="s">
        <v>39</v>
      </c>
      <c r="V2027" t="s">
        <v>34</v>
      </c>
      <c r="W2027" t="s">
        <v>51</v>
      </c>
      <c r="X2027">
        <v>94.7</v>
      </c>
      <c r="Y2027">
        <v>5468.95</v>
      </c>
      <c r="Z2027">
        <v>0</v>
      </c>
      <c r="AA2027">
        <v>0</v>
      </c>
      <c r="AB2027">
        <v>2219.58</v>
      </c>
      <c r="AC2027">
        <v>7688.53</v>
      </c>
      <c r="AD2027" t="s">
        <v>41</v>
      </c>
      <c r="AE2027" t="s">
        <v>42</v>
      </c>
      <c r="AF2027" t="s">
        <v>42</v>
      </c>
      <c r="AG2027">
        <f t="shared" si="62"/>
        <v>0</v>
      </c>
      <c r="AH2027" t="str" cm="1">
        <f t="array" ref="AH2027">_xlfn.IFS(
X2027&lt;=20, "&lt;20",
AND(X2027&gt;=20, X2027&lt;50), "20-50",
AND(X2027&gt;=50, X2027&lt;100), "50-100",
X2027&gt;=100, "&gt;100"
)</f>
        <v>50-100</v>
      </c>
      <c r="AI2027">
        <f t="shared" si="63"/>
        <v>0</v>
      </c>
      <c r="AJ2027" t="str" cm="1">
        <f t="array" ref="AJ2027">_xlfn.IFS(
C2027&lt;=20, "&lt;20",
AND(C2027&gt;=20, C2027&lt;35), "20-35",
AND(C2027&gt;=35, C2027&lt;50), "35-50",
C2027&gt;=50, "50-100"
)</f>
        <v>35-50</v>
      </c>
      <c r="AK2027" t="str" cm="1">
        <f t="array" ref="AK2027">_xlfn.IFS(
G2027&lt;6, "&lt;6",
AND(G2027&gt;=6, G2027&lt;12), "6-12",
AND(G2027&gt;=12, G2027&lt;18), "12-18",  AND(G2027&gt;=18, G2027&lt;24), "18-24", G2027&gt;=24, "24-36")</f>
        <v>24-36</v>
      </c>
    </row>
    <row r="2028" spans="1:37" x14ac:dyDescent="0.3">
      <c r="A2028" t="s">
        <v>2128</v>
      </c>
      <c r="B2028" t="s">
        <v>44</v>
      </c>
      <c r="C2028">
        <v>76</v>
      </c>
      <c r="D2028" t="s">
        <v>34</v>
      </c>
      <c r="E2028" t="s">
        <v>61</v>
      </c>
      <c r="F2028">
        <v>6</v>
      </c>
      <c r="G2028">
        <v>13</v>
      </c>
      <c r="H2028" t="s">
        <v>110</v>
      </c>
      <c r="I2028" t="s">
        <v>37</v>
      </c>
      <c r="J2028" t="s">
        <v>37</v>
      </c>
      <c r="K2028" t="s">
        <v>37</v>
      </c>
      <c r="L2028" t="s">
        <v>50</v>
      </c>
      <c r="M2028" t="s">
        <v>34</v>
      </c>
      <c r="N2028" t="s">
        <v>37</v>
      </c>
      <c r="O2028" t="s">
        <v>34</v>
      </c>
      <c r="P2028" t="s">
        <v>34</v>
      </c>
      <c r="Q2028" t="s">
        <v>37</v>
      </c>
      <c r="R2028" t="s">
        <v>34</v>
      </c>
      <c r="S2028" t="s">
        <v>34</v>
      </c>
      <c r="T2028" t="s">
        <v>37</v>
      </c>
      <c r="U2028" t="s">
        <v>46</v>
      </c>
      <c r="V2028" t="s">
        <v>37</v>
      </c>
      <c r="W2028" t="s">
        <v>40</v>
      </c>
      <c r="X2028">
        <v>91.95</v>
      </c>
      <c r="Y2028">
        <v>3301.05</v>
      </c>
      <c r="Z2028">
        <v>17.760000000000002</v>
      </c>
      <c r="AA2028">
        <v>0</v>
      </c>
      <c r="AB2028">
        <v>407.52</v>
      </c>
      <c r="AC2028">
        <v>3690.81</v>
      </c>
      <c r="AD2028" t="s">
        <v>41</v>
      </c>
      <c r="AE2028" t="s">
        <v>42</v>
      </c>
      <c r="AF2028" t="s">
        <v>42</v>
      </c>
      <c r="AG2028">
        <f t="shared" si="62"/>
        <v>0</v>
      </c>
      <c r="AH2028" t="str" cm="1">
        <f t="array" ref="AH2028">_xlfn.IFS(
X2028&lt;=20, "&lt;20",
AND(X2028&gt;=20, X2028&lt;50), "20-50",
AND(X2028&gt;=50, X2028&lt;100), "50-100",
X2028&gt;=100, "&gt;100"
)</f>
        <v>50-100</v>
      </c>
      <c r="AI2028">
        <f t="shared" si="63"/>
        <v>0</v>
      </c>
      <c r="AJ2028" t="str" cm="1">
        <f t="array" ref="AJ2028">_xlfn.IFS(
C2028&lt;=20, "&lt;20",
AND(C2028&gt;=20, C2028&lt;35), "20-35",
AND(C2028&gt;=35, C2028&lt;50), "35-50",
C2028&gt;=50, "50-100"
)</f>
        <v>50-100</v>
      </c>
      <c r="AK2028" t="str" cm="1">
        <f t="array" ref="AK2028">_xlfn.IFS(
G2028&lt;6, "&lt;6",
AND(G2028&gt;=6, G2028&lt;12), "6-12",
AND(G2028&gt;=12, G2028&lt;18), "12-18",  AND(G2028&gt;=18, G2028&lt;24), "18-24", G2028&gt;=24, "24-36")</f>
        <v>12-18</v>
      </c>
    </row>
    <row r="2029" spans="1:37" x14ac:dyDescent="0.3">
      <c r="A2029" t="s">
        <v>2129</v>
      </c>
      <c r="B2029" t="s">
        <v>33</v>
      </c>
      <c r="C2029">
        <v>57</v>
      </c>
      <c r="D2029" t="s">
        <v>37</v>
      </c>
      <c r="E2029" t="s">
        <v>103</v>
      </c>
      <c r="F2029">
        <v>0</v>
      </c>
      <c r="G2029">
        <v>3</v>
      </c>
      <c r="H2029" t="s">
        <v>36</v>
      </c>
      <c r="I2029" t="s">
        <v>37</v>
      </c>
      <c r="J2029" t="s">
        <v>37</v>
      </c>
      <c r="K2029" t="s">
        <v>37</v>
      </c>
      <c r="L2029" t="s">
        <v>72</v>
      </c>
      <c r="M2029" t="s">
        <v>37</v>
      </c>
      <c r="N2029" t="s">
        <v>37</v>
      </c>
      <c r="O2029" t="s">
        <v>37</v>
      </c>
      <c r="P2029" t="s">
        <v>37</v>
      </c>
      <c r="Q2029" t="s">
        <v>37</v>
      </c>
      <c r="R2029" t="s">
        <v>37</v>
      </c>
      <c r="S2029" t="s">
        <v>37</v>
      </c>
      <c r="T2029" t="s">
        <v>37</v>
      </c>
      <c r="U2029" t="s">
        <v>67</v>
      </c>
      <c r="V2029" t="s">
        <v>37</v>
      </c>
      <c r="W2029" t="s">
        <v>40</v>
      </c>
      <c r="X2029">
        <v>90.05</v>
      </c>
      <c r="Y2029">
        <v>5965.95</v>
      </c>
      <c r="Z2029">
        <v>0</v>
      </c>
      <c r="AA2029">
        <v>0</v>
      </c>
      <c r="AB2029">
        <v>876.48</v>
      </c>
      <c r="AC2029">
        <v>6842.43</v>
      </c>
      <c r="AD2029" t="s">
        <v>41</v>
      </c>
      <c r="AE2029" t="s">
        <v>42</v>
      </c>
      <c r="AF2029" t="s">
        <v>42</v>
      </c>
      <c r="AG2029">
        <f t="shared" si="62"/>
        <v>0</v>
      </c>
      <c r="AH2029" t="str" cm="1">
        <f t="array" ref="AH2029">_xlfn.IFS(
X2029&lt;=20, "&lt;20",
AND(X2029&gt;=20, X2029&lt;50), "20-50",
AND(X2029&gt;=50, X2029&lt;100), "50-100",
X2029&gt;=100, "&gt;100"
)</f>
        <v>50-100</v>
      </c>
      <c r="AI2029">
        <f t="shared" si="63"/>
        <v>0</v>
      </c>
      <c r="AJ2029" t="str" cm="1">
        <f t="array" ref="AJ2029">_xlfn.IFS(
C2029&lt;=20, "&lt;20",
AND(C2029&gt;=20, C2029&lt;35), "20-35",
AND(C2029&gt;=35, C2029&lt;50), "35-50",
C2029&gt;=50, "50-100"
)</f>
        <v>50-100</v>
      </c>
      <c r="AK2029" t="str" cm="1">
        <f t="array" ref="AK2029">_xlfn.IFS(
G2029&lt;6, "&lt;6",
AND(G2029&gt;=6, G2029&lt;12), "6-12",
AND(G2029&gt;=12, G2029&lt;18), "12-18",  AND(G2029&gt;=18, G2029&lt;24), "18-24", G2029&gt;=24, "24-36")</f>
        <v>&lt;6</v>
      </c>
    </row>
    <row r="2030" spans="1:37" x14ac:dyDescent="0.3">
      <c r="A2030" t="s">
        <v>2130</v>
      </c>
      <c r="B2030" t="s">
        <v>33</v>
      </c>
      <c r="C2030">
        <v>31</v>
      </c>
      <c r="D2030" t="s">
        <v>34</v>
      </c>
      <c r="E2030" t="s">
        <v>56</v>
      </c>
      <c r="F2030">
        <v>11</v>
      </c>
      <c r="G2030">
        <v>34</v>
      </c>
      <c r="H2030" t="s">
        <v>57</v>
      </c>
      <c r="I2030" t="s">
        <v>37</v>
      </c>
      <c r="J2030" t="s">
        <v>37</v>
      </c>
      <c r="K2030" t="s">
        <v>37</v>
      </c>
      <c r="L2030" t="s">
        <v>72</v>
      </c>
      <c r="M2030" t="s">
        <v>37</v>
      </c>
      <c r="N2030" t="s">
        <v>34</v>
      </c>
      <c r="O2030" t="s">
        <v>34</v>
      </c>
      <c r="P2030" t="s">
        <v>37</v>
      </c>
      <c r="Q2030" t="s">
        <v>34</v>
      </c>
      <c r="R2030" t="s">
        <v>34</v>
      </c>
      <c r="S2030" t="s">
        <v>34</v>
      </c>
      <c r="T2030" t="s">
        <v>37</v>
      </c>
      <c r="U2030" t="s">
        <v>46</v>
      </c>
      <c r="V2030" t="s">
        <v>37</v>
      </c>
      <c r="W2030" t="s">
        <v>40</v>
      </c>
      <c r="X2030">
        <v>59.05</v>
      </c>
      <c r="Y2030">
        <v>1253.5</v>
      </c>
      <c r="Z2030">
        <v>0</v>
      </c>
      <c r="AA2030">
        <v>0</v>
      </c>
      <c r="AB2030">
        <v>720.5</v>
      </c>
      <c r="AC2030">
        <v>1974</v>
      </c>
      <c r="AD2030" t="s">
        <v>41</v>
      </c>
      <c r="AE2030" t="s">
        <v>42</v>
      </c>
      <c r="AF2030" t="s">
        <v>42</v>
      </c>
      <c r="AG2030">
        <f t="shared" si="62"/>
        <v>0</v>
      </c>
      <c r="AH2030" t="str" cm="1">
        <f t="array" ref="AH2030">_xlfn.IFS(
X2030&lt;=20, "&lt;20",
AND(X2030&gt;=20, X2030&lt;50), "20-50",
AND(X2030&gt;=50, X2030&lt;100), "50-100",
X2030&gt;=100, "&gt;100"
)</f>
        <v>50-100</v>
      </c>
      <c r="AI2030">
        <f t="shared" si="63"/>
        <v>0</v>
      </c>
      <c r="AJ2030" t="str" cm="1">
        <f t="array" ref="AJ2030">_xlfn.IFS(
C2030&lt;=20, "&lt;20",
AND(C2030&gt;=20, C2030&lt;35), "20-35",
AND(C2030&gt;=35, C2030&lt;50), "35-50",
C2030&gt;=50, "50-100"
)</f>
        <v>20-35</v>
      </c>
      <c r="AK2030" t="str" cm="1">
        <f t="array" ref="AK2030">_xlfn.IFS(
G2030&lt;6, "&lt;6",
AND(G2030&gt;=6, G2030&lt;12), "6-12",
AND(G2030&gt;=12, G2030&lt;18), "12-18",  AND(G2030&gt;=18, G2030&lt;24), "18-24", G2030&gt;=24, "24-36")</f>
        <v>24-36</v>
      </c>
    </row>
    <row r="2031" spans="1:37" x14ac:dyDescent="0.3">
      <c r="A2031" t="s">
        <v>2131</v>
      </c>
      <c r="B2031" t="s">
        <v>33</v>
      </c>
      <c r="C2031">
        <v>59</v>
      </c>
      <c r="D2031" t="s">
        <v>34</v>
      </c>
      <c r="E2031" t="s">
        <v>74</v>
      </c>
      <c r="F2031">
        <v>8</v>
      </c>
      <c r="G2031">
        <v>29</v>
      </c>
      <c r="H2031" t="s">
        <v>57</v>
      </c>
      <c r="I2031" t="s">
        <v>37</v>
      </c>
      <c r="J2031" t="s">
        <v>37</v>
      </c>
      <c r="K2031" t="s">
        <v>37</v>
      </c>
      <c r="L2031" t="s">
        <v>38</v>
      </c>
      <c r="M2031" t="s">
        <v>37</v>
      </c>
      <c r="N2031" t="s">
        <v>34</v>
      </c>
      <c r="O2031" t="s">
        <v>37</v>
      </c>
      <c r="P2031" t="s">
        <v>34</v>
      </c>
      <c r="Q2031" t="s">
        <v>37</v>
      </c>
      <c r="R2031" t="s">
        <v>34</v>
      </c>
      <c r="S2031" t="s">
        <v>34</v>
      </c>
      <c r="T2031" t="s">
        <v>37</v>
      </c>
      <c r="U2031" t="s">
        <v>46</v>
      </c>
      <c r="V2031" t="s">
        <v>34</v>
      </c>
      <c r="W2031" t="s">
        <v>51</v>
      </c>
      <c r="X2031">
        <v>94.4</v>
      </c>
      <c r="Y2031">
        <v>1607.2</v>
      </c>
      <c r="Z2031">
        <v>0</v>
      </c>
      <c r="AA2031">
        <v>0</v>
      </c>
      <c r="AB2031">
        <v>438.43</v>
      </c>
      <c r="AC2031">
        <v>2045.63</v>
      </c>
      <c r="AD2031" t="s">
        <v>52</v>
      </c>
      <c r="AE2031" t="s">
        <v>94</v>
      </c>
      <c r="AF2031" t="s">
        <v>235</v>
      </c>
      <c r="AG2031">
        <f t="shared" si="62"/>
        <v>1</v>
      </c>
      <c r="AH2031" t="str" cm="1">
        <f t="array" ref="AH2031">_xlfn.IFS(
X2031&lt;=20, "&lt;20",
AND(X2031&gt;=20, X2031&lt;50), "20-50",
AND(X2031&gt;=50, X2031&lt;100), "50-100",
X2031&gt;=100, "&gt;100"
)</f>
        <v>50-100</v>
      </c>
      <c r="AI2031">
        <f t="shared" si="63"/>
        <v>0</v>
      </c>
      <c r="AJ2031" t="str" cm="1">
        <f t="array" ref="AJ2031">_xlfn.IFS(
C2031&lt;=20, "&lt;20",
AND(C2031&gt;=20, C2031&lt;35), "20-35",
AND(C2031&gt;=35, C2031&lt;50), "35-50",
C2031&gt;=50, "50-100"
)</f>
        <v>50-100</v>
      </c>
      <c r="AK2031" t="str" cm="1">
        <f t="array" ref="AK2031">_xlfn.IFS(
G2031&lt;6, "&lt;6",
AND(G2031&gt;=6, G2031&lt;12), "6-12",
AND(G2031&gt;=12, G2031&lt;18), "12-18",  AND(G2031&gt;=18, G2031&lt;24), "18-24", G2031&gt;=24, "24-36")</f>
        <v>24-36</v>
      </c>
    </row>
    <row r="2032" spans="1:37" x14ac:dyDescent="0.3">
      <c r="A2032" t="s">
        <v>2132</v>
      </c>
      <c r="B2032" t="s">
        <v>33</v>
      </c>
      <c r="C2032">
        <v>70</v>
      </c>
      <c r="D2032" t="s">
        <v>37</v>
      </c>
      <c r="E2032" t="s">
        <v>124</v>
      </c>
      <c r="F2032">
        <v>6</v>
      </c>
      <c r="G2032">
        <v>14</v>
      </c>
      <c r="H2032" t="s">
        <v>36</v>
      </c>
      <c r="I2032" t="s">
        <v>37</v>
      </c>
      <c r="J2032" t="s">
        <v>37</v>
      </c>
      <c r="K2032" t="s">
        <v>37</v>
      </c>
      <c r="L2032" t="s">
        <v>50</v>
      </c>
      <c r="M2032" t="s">
        <v>34</v>
      </c>
      <c r="N2032" t="s">
        <v>34</v>
      </c>
      <c r="O2032" t="s">
        <v>34</v>
      </c>
      <c r="P2032" t="s">
        <v>34</v>
      </c>
      <c r="Q2032" t="s">
        <v>34</v>
      </c>
      <c r="R2032" t="s">
        <v>34</v>
      </c>
      <c r="S2032" t="s">
        <v>34</v>
      </c>
      <c r="T2032" t="s">
        <v>37</v>
      </c>
      <c r="U2032" t="s">
        <v>46</v>
      </c>
      <c r="V2032" t="s">
        <v>37</v>
      </c>
      <c r="W2032" t="s">
        <v>40</v>
      </c>
      <c r="X2032">
        <v>74.45</v>
      </c>
      <c r="Y2032">
        <v>74.45</v>
      </c>
      <c r="Z2032">
        <v>0</v>
      </c>
      <c r="AA2032">
        <v>0</v>
      </c>
      <c r="AB2032">
        <v>39.61</v>
      </c>
      <c r="AC2032">
        <v>114.06</v>
      </c>
      <c r="AD2032" t="s">
        <v>52</v>
      </c>
      <c r="AE2032" t="s">
        <v>53</v>
      </c>
      <c r="AF2032" t="s">
        <v>91</v>
      </c>
      <c r="AG2032">
        <f t="shared" si="62"/>
        <v>1</v>
      </c>
      <c r="AH2032" t="str" cm="1">
        <f t="array" ref="AH2032">_xlfn.IFS(
X2032&lt;=20, "&lt;20",
AND(X2032&gt;=20, X2032&lt;50), "20-50",
AND(X2032&gt;=50, X2032&lt;100), "50-100",
X2032&gt;=100, "&gt;100"
)</f>
        <v>50-100</v>
      </c>
      <c r="AI2032">
        <f t="shared" si="63"/>
        <v>0</v>
      </c>
      <c r="AJ2032" t="str" cm="1">
        <f t="array" ref="AJ2032">_xlfn.IFS(
C2032&lt;=20, "&lt;20",
AND(C2032&gt;=20, C2032&lt;35), "20-35",
AND(C2032&gt;=35, C2032&lt;50), "35-50",
C2032&gt;=50, "50-100"
)</f>
        <v>50-100</v>
      </c>
      <c r="AK2032" t="str" cm="1">
        <f t="array" ref="AK2032">_xlfn.IFS(
G2032&lt;6, "&lt;6",
AND(G2032&gt;=6, G2032&lt;12), "6-12",
AND(G2032&gt;=12, G2032&lt;18), "12-18",  AND(G2032&gt;=18, G2032&lt;24), "18-24", G2032&gt;=24, "24-36")</f>
        <v>12-18</v>
      </c>
    </row>
    <row r="2033" spans="1:37" x14ac:dyDescent="0.3">
      <c r="A2033" t="s">
        <v>2133</v>
      </c>
      <c r="B2033" t="s">
        <v>44</v>
      </c>
      <c r="C2033">
        <v>67</v>
      </c>
      <c r="D2033" t="s">
        <v>37</v>
      </c>
      <c r="E2033" t="s">
        <v>48</v>
      </c>
      <c r="F2033">
        <v>0</v>
      </c>
      <c r="G2033">
        <v>25</v>
      </c>
      <c r="H2033" t="s">
        <v>57</v>
      </c>
      <c r="I2033" t="s">
        <v>37</v>
      </c>
      <c r="J2033" t="s">
        <v>37</v>
      </c>
      <c r="K2033" t="s">
        <v>37</v>
      </c>
      <c r="L2033" t="s">
        <v>50</v>
      </c>
      <c r="M2033" t="s">
        <v>34</v>
      </c>
      <c r="N2033" t="s">
        <v>34</v>
      </c>
      <c r="O2033" t="s">
        <v>34</v>
      </c>
      <c r="P2033" t="s">
        <v>34</v>
      </c>
      <c r="Q2033" t="s">
        <v>37</v>
      </c>
      <c r="R2033" t="s">
        <v>37</v>
      </c>
      <c r="S2033" t="s">
        <v>37</v>
      </c>
      <c r="T2033" t="s">
        <v>37</v>
      </c>
      <c r="U2033" t="s">
        <v>46</v>
      </c>
      <c r="V2033" t="s">
        <v>37</v>
      </c>
      <c r="W2033" t="s">
        <v>51</v>
      </c>
      <c r="X2033">
        <v>94</v>
      </c>
      <c r="Y2033">
        <v>1078.9000000000001</v>
      </c>
      <c r="Z2033">
        <v>0</v>
      </c>
      <c r="AA2033">
        <v>0</v>
      </c>
      <c r="AB2033">
        <v>282.37</v>
      </c>
      <c r="AC2033">
        <v>1361.27</v>
      </c>
      <c r="AD2033" t="s">
        <v>52</v>
      </c>
      <c r="AE2033" t="s">
        <v>53</v>
      </c>
      <c r="AF2033" t="s">
        <v>91</v>
      </c>
      <c r="AG2033">
        <f t="shared" si="62"/>
        <v>1</v>
      </c>
      <c r="AH2033" t="str" cm="1">
        <f t="array" ref="AH2033">_xlfn.IFS(
X2033&lt;=20, "&lt;20",
AND(X2033&gt;=20, X2033&lt;50), "20-50",
AND(X2033&gt;=50, X2033&lt;100), "50-100",
X2033&gt;=100, "&gt;100"
)</f>
        <v>50-100</v>
      </c>
      <c r="AI2033">
        <f t="shared" si="63"/>
        <v>0</v>
      </c>
      <c r="AJ2033" t="str" cm="1">
        <f t="array" ref="AJ2033">_xlfn.IFS(
C2033&lt;=20, "&lt;20",
AND(C2033&gt;=20, C2033&lt;35), "20-35",
AND(C2033&gt;=35, C2033&lt;50), "35-50",
C2033&gt;=50, "50-100"
)</f>
        <v>50-100</v>
      </c>
      <c r="AK2033" t="str" cm="1">
        <f t="array" ref="AK2033">_xlfn.IFS(
G2033&lt;6, "&lt;6",
AND(G2033&gt;=6, G2033&lt;12), "6-12",
AND(G2033&gt;=12, G2033&lt;18), "12-18",  AND(G2033&gt;=18, G2033&lt;24), "18-24", G2033&gt;=24, "24-36")</f>
        <v>24-36</v>
      </c>
    </row>
    <row r="2034" spans="1:37" x14ac:dyDescent="0.3">
      <c r="A2034" t="s">
        <v>2134</v>
      </c>
      <c r="B2034" t="s">
        <v>44</v>
      </c>
      <c r="C2034">
        <v>26</v>
      </c>
      <c r="D2034" t="s">
        <v>34</v>
      </c>
      <c r="E2034" t="s">
        <v>164</v>
      </c>
      <c r="F2034">
        <v>2</v>
      </c>
      <c r="G2034">
        <v>8</v>
      </c>
      <c r="H2034" t="s">
        <v>36</v>
      </c>
      <c r="I2034" t="s">
        <v>37</v>
      </c>
      <c r="J2034" t="s">
        <v>34</v>
      </c>
      <c r="K2034" t="s">
        <v>37</v>
      </c>
      <c r="L2034" t="s">
        <v>50</v>
      </c>
      <c r="M2034" t="s">
        <v>34</v>
      </c>
      <c r="N2034" t="s">
        <v>37</v>
      </c>
      <c r="O2034" t="s">
        <v>34</v>
      </c>
      <c r="P2034" t="s">
        <v>34</v>
      </c>
      <c r="Q2034" t="s">
        <v>34</v>
      </c>
      <c r="R2034" t="s">
        <v>34</v>
      </c>
      <c r="S2034" t="s">
        <v>37</v>
      </c>
      <c r="T2034" t="s">
        <v>37</v>
      </c>
      <c r="U2034" t="s">
        <v>46</v>
      </c>
      <c r="V2034" t="s">
        <v>37</v>
      </c>
      <c r="W2034" t="s">
        <v>51</v>
      </c>
      <c r="X2034">
        <v>73.55</v>
      </c>
      <c r="Y2034">
        <v>145.4</v>
      </c>
      <c r="Z2034">
        <v>0</v>
      </c>
      <c r="AA2034">
        <v>0</v>
      </c>
      <c r="AB2034">
        <v>17</v>
      </c>
      <c r="AC2034">
        <v>162.4</v>
      </c>
      <c r="AD2034" t="s">
        <v>52</v>
      </c>
      <c r="AE2034" t="s">
        <v>53</v>
      </c>
      <c r="AF2034" t="s">
        <v>54</v>
      </c>
      <c r="AG2034">
        <f t="shared" si="62"/>
        <v>1</v>
      </c>
      <c r="AH2034" t="str" cm="1">
        <f t="array" ref="AH2034">_xlfn.IFS(
X2034&lt;=20, "&lt;20",
AND(X2034&gt;=20, X2034&lt;50), "20-50",
AND(X2034&gt;=50, X2034&lt;100), "50-100",
X2034&gt;=100, "&gt;100"
)</f>
        <v>50-100</v>
      </c>
      <c r="AI2034">
        <f t="shared" si="63"/>
        <v>0</v>
      </c>
      <c r="AJ2034" t="str" cm="1">
        <f t="array" ref="AJ2034">_xlfn.IFS(
C2034&lt;=20, "&lt;20",
AND(C2034&gt;=20, C2034&lt;35), "20-35",
AND(C2034&gt;=35, C2034&lt;50), "35-50",
C2034&gt;=50, "50-100"
)</f>
        <v>20-35</v>
      </c>
      <c r="AK2034" t="str" cm="1">
        <f t="array" ref="AK2034">_xlfn.IFS(
G2034&lt;6, "&lt;6",
AND(G2034&gt;=6, G2034&lt;12), "6-12",
AND(G2034&gt;=12, G2034&lt;18), "12-18",  AND(G2034&gt;=18, G2034&lt;24), "18-24", G2034&gt;=24, "24-36")</f>
        <v>6-12</v>
      </c>
    </row>
    <row r="2035" spans="1:37" x14ac:dyDescent="0.3">
      <c r="A2035" t="s">
        <v>2135</v>
      </c>
      <c r="B2035" t="s">
        <v>33</v>
      </c>
      <c r="C2035">
        <v>57</v>
      </c>
      <c r="D2035" t="s">
        <v>37</v>
      </c>
      <c r="E2035" t="s">
        <v>136</v>
      </c>
      <c r="F2035">
        <v>15</v>
      </c>
      <c r="G2035">
        <v>16</v>
      </c>
      <c r="H2035" t="s">
        <v>36</v>
      </c>
      <c r="I2035" t="s">
        <v>37</v>
      </c>
      <c r="J2035" t="s">
        <v>34</v>
      </c>
      <c r="K2035" t="s">
        <v>37</v>
      </c>
      <c r="L2035" t="s">
        <v>50</v>
      </c>
      <c r="M2035" t="s">
        <v>34</v>
      </c>
      <c r="N2035" t="s">
        <v>37</v>
      </c>
      <c r="O2035" t="s">
        <v>34</v>
      </c>
      <c r="P2035" t="s">
        <v>34</v>
      </c>
      <c r="Q2035" t="s">
        <v>37</v>
      </c>
      <c r="R2035" t="s">
        <v>37</v>
      </c>
      <c r="S2035" t="s">
        <v>37</v>
      </c>
      <c r="T2035" t="s">
        <v>37</v>
      </c>
      <c r="U2035" t="s">
        <v>46</v>
      </c>
      <c r="V2035" t="s">
        <v>34</v>
      </c>
      <c r="W2035" t="s">
        <v>51</v>
      </c>
      <c r="X2035">
        <v>95.4</v>
      </c>
      <c r="Y2035">
        <v>293.14999999999998</v>
      </c>
      <c r="Z2035">
        <v>0</v>
      </c>
      <c r="AA2035">
        <v>0</v>
      </c>
      <c r="AB2035">
        <v>51.03</v>
      </c>
      <c r="AC2035">
        <v>344.18</v>
      </c>
      <c r="AD2035" t="s">
        <v>85</v>
      </c>
      <c r="AE2035" t="s">
        <v>42</v>
      </c>
      <c r="AF2035" t="s">
        <v>42</v>
      </c>
      <c r="AG2035">
        <f t="shared" si="62"/>
        <v>0</v>
      </c>
      <c r="AH2035" t="str" cm="1">
        <f t="array" ref="AH2035">_xlfn.IFS(
X2035&lt;=20, "&lt;20",
AND(X2035&gt;=20, X2035&lt;50), "20-50",
AND(X2035&gt;=50, X2035&lt;100), "50-100",
X2035&gt;=100, "&gt;100"
)</f>
        <v>50-100</v>
      </c>
      <c r="AI2035">
        <f t="shared" si="63"/>
        <v>1</v>
      </c>
      <c r="AJ2035" t="str" cm="1">
        <f t="array" ref="AJ2035">_xlfn.IFS(
C2035&lt;=20, "&lt;20",
AND(C2035&gt;=20, C2035&lt;35), "20-35",
AND(C2035&gt;=35, C2035&lt;50), "35-50",
C2035&gt;=50, "50-100"
)</f>
        <v>50-100</v>
      </c>
      <c r="AK2035" t="str" cm="1">
        <f t="array" ref="AK2035">_xlfn.IFS(
G2035&lt;6, "&lt;6",
AND(G2035&gt;=6, G2035&lt;12), "6-12",
AND(G2035&gt;=12, G2035&lt;18), "12-18",  AND(G2035&gt;=18, G2035&lt;24), "18-24", G2035&gt;=24, "24-36")</f>
        <v>12-18</v>
      </c>
    </row>
    <row r="2036" spans="1:37" x14ac:dyDescent="0.3">
      <c r="A2036" t="s">
        <v>2136</v>
      </c>
      <c r="B2036" t="s">
        <v>33</v>
      </c>
      <c r="C2036">
        <v>54</v>
      </c>
      <c r="D2036" t="s">
        <v>37</v>
      </c>
      <c r="E2036" t="s">
        <v>76</v>
      </c>
      <c r="F2036">
        <v>13</v>
      </c>
      <c r="G2036">
        <v>1</v>
      </c>
      <c r="H2036" t="s">
        <v>36</v>
      </c>
      <c r="I2036" t="s">
        <v>37</v>
      </c>
      <c r="J2036" t="s">
        <v>34</v>
      </c>
      <c r="K2036" t="s">
        <v>37</v>
      </c>
      <c r="L2036" t="s">
        <v>50</v>
      </c>
      <c r="M2036" t="s">
        <v>34</v>
      </c>
      <c r="N2036" t="s">
        <v>34</v>
      </c>
      <c r="O2036" t="s">
        <v>37</v>
      </c>
      <c r="P2036" t="s">
        <v>34</v>
      </c>
      <c r="Q2036" t="s">
        <v>34</v>
      </c>
      <c r="R2036" t="s">
        <v>34</v>
      </c>
      <c r="S2036" t="s">
        <v>34</v>
      </c>
      <c r="T2036" t="s">
        <v>37</v>
      </c>
      <c r="U2036" t="s">
        <v>46</v>
      </c>
      <c r="V2036" t="s">
        <v>37</v>
      </c>
      <c r="W2036" t="s">
        <v>51</v>
      </c>
      <c r="X2036">
        <v>74.8</v>
      </c>
      <c r="Y2036">
        <v>321.89999999999998</v>
      </c>
      <c r="Z2036">
        <v>0</v>
      </c>
      <c r="AA2036">
        <v>0</v>
      </c>
      <c r="AB2036">
        <v>29.04</v>
      </c>
      <c r="AC2036">
        <v>350.94</v>
      </c>
      <c r="AD2036" t="s">
        <v>52</v>
      </c>
      <c r="AE2036" t="s">
        <v>58</v>
      </c>
      <c r="AF2036" t="s">
        <v>62</v>
      </c>
      <c r="AG2036">
        <f t="shared" si="62"/>
        <v>1</v>
      </c>
      <c r="AH2036" t="str" cm="1">
        <f t="array" ref="AH2036">_xlfn.IFS(
X2036&lt;=20, "&lt;20",
AND(X2036&gt;=20, X2036&lt;50), "20-50",
AND(X2036&gt;=50, X2036&lt;100), "50-100",
X2036&gt;=100, "&gt;100"
)</f>
        <v>50-100</v>
      </c>
      <c r="AI2036">
        <f t="shared" si="63"/>
        <v>0</v>
      </c>
      <c r="AJ2036" t="str" cm="1">
        <f t="array" ref="AJ2036">_xlfn.IFS(
C2036&lt;=20, "&lt;20",
AND(C2036&gt;=20, C2036&lt;35), "20-35",
AND(C2036&gt;=35, C2036&lt;50), "35-50",
C2036&gt;=50, "50-100"
)</f>
        <v>50-100</v>
      </c>
      <c r="AK2036" t="str" cm="1">
        <f t="array" ref="AK2036">_xlfn.IFS(
G2036&lt;6, "&lt;6",
AND(G2036&gt;=6, G2036&lt;12), "6-12",
AND(G2036&gt;=12, G2036&lt;18), "12-18",  AND(G2036&gt;=18, G2036&lt;24), "18-24", G2036&gt;=24, "24-36")</f>
        <v>&lt;6</v>
      </c>
    </row>
    <row r="2037" spans="1:37" x14ac:dyDescent="0.3">
      <c r="A2037" t="s">
        <v>2137</v>
      </c>
      <c r="B2037" t="s">
        <v>44</v>
      </c>
      <c r="C2037">
        <v>39</v>
      </c>
      <c r="D2037" t="s">
        <v>34</v>
      </c>
      <c r="E2037" t="s">
        <v>130</v>
      </c>
      <c r="F2037">
        <v>7</v>
      </c>
      <c r="G2037">
        <v>16</v>
      </c>
      <c r="H2037" t="s">
        <v>66</v>
      </c>
      <c r="I2037" t="s">
        <v>37</v>
      </c>
      <c r="J2037" t="s">
        <v>34</v>
      </c>
      <c r="K2037" t="s">
        <v>34</v>
      </c>
      <c r="L2037" t="s">
        <v>34</v>
      </c>
      <c r="M2037" t="s">
        <v>34</v>
      </c>
      <c r="N2037" t="s">
        <v>34</v>
      </c>
      <c r="O2037" t="s">
        <v>34</v>
      </c>
      <c r="P2037" t="s">
        <v>34</v>
      </c>
      <c r="Q2037" t="s">
        <v>34</v>
      </c>
      <c r="R2037" t="s">
        <v>34</v>
      </c>
      <c r="S2037" t="s">
        <v>34</v>
      </c>
      <c r="T2037" t="s">
        <v>34</v>
      </c>
      <c r="U2037" t="s">
        <v>67</v>
      </c>
      <c r="V2037" t="s">
        <v>34</v>
      </c>
      <c r="W2037" t="s">
        <v>51</v>
      </c>
      <c r="X2037">
        <v>19.75</v>
      </c>
      <c r="Y2037">
        <v>1375.4</v>
      </c>
      <c r="Z2037">
        <v>0</v>
      </c>
      <c r="AA2037">
        <v>0</v>
      </c>
      <c r="AB2037">
        <v>363.63</v>
      </c>
      <c r="AC2037">
        <v>1739.03</v>
      </c>
      <c r="AD2037" t="s">
        <v>41</v>
      </c>
      <c r="AE2037" t="s">
        <v>42</v>
      </c>
      <c r="AF2037" t="s">
        <v>42</v>
      </c>
      <c r="AG2037">
        <f t="shared" si="62"/>
        <v>0</v>
      </c>
      <c r="AH2037" t="str" cm="1">
        <f t="array" ref="AH2037">_xlfn.IFS(
X2037&lt;=20, "&lt;20",
AND(X2037&gt;=20, X2037&lt;50), "20-50",
AND(X2037&gt;=50, X2037&lt;100), "50-100",
X2037&gt;=100, "&gt;100"
)</f>
        <v>&lt;20</v>
      </c>
      <c r="AI2037">
        <f t="shared" si="63"/>
        <v>0</v>
      </c>
      <c r="AJ2037" t="str" cm="1">
        <f t="array" ref="AJ2037">_xlfn.IFS(
C2037&lt;=20, "&lt;20",
AND(C2037&gt;=20, C2037&lt;35), "20-35",
AND(C2037&gt;=35, C2037&lt;50), "35-50",
C2037&gt;=50, "50-100"
)</f>
        <v>35-50</v>
      </c>
      <c r="AK2037" t="str" cm="1">
        <f t="array" ref="AK2037">_xlfn.IFS(
G2037&lt;6, "&lt;6",
AND(G2037&gt;=6, G2037&lt;12), "6-12",
AND(G2037&gt;=12, G2037&lt;18), "12-18",  AND(G2037&gt;=18, G2037&lt;24), "18-24", G2037&gt;=24, "24-36")</f>
        <v>12-18</v>
      </c>
    </row>
    <row r="2038" spans="1:37" x14ac:dyDescent="0.3">
      <c r="A2038" t="s">
        <v>2138</v>
      </c>
      <c r="B2038" t="s">
        <v>44</v>
      </c>
      <c r="C2038">
        <v>36</v>
      </c>
      <c r="D2038" t="s">
        <v>37</v>
      </c>
      <c r="E2038" t="s">
        <v>56</v>
      </c>
      <c r="F2038">
        <v>2</v>
      </c>
      <c r="G2038">
        <v>8</v>
      </c>
      <c r="H2038" t="s">
        <v>66</v>
      </c>
      <c r="I2038" t="s">
        <v>37</v>
      </c>
      <c r="J2038" t="s">
        <v>37</v>
      </c>
      <c r="K2038" t="s">
        <v>37</v>
      </c>
      <c r="L2038" t="s">
        <v>50</v>
      </c>
      <c r="M2038" t="s">
        <v>37</v>
      </c>
      <c r="N2038" t="s">
        <v>37</v>
      </c>
      <c r="O2038" t="s">
        <v>37</v>
      </c>
      <c r="P2038" t="s">
        <v>37</v>
      </c>
      <c r="Q2038" t="s">
        <v>34</v>
      </c>
      <c r="R2038" t="s">
        <v>37</v>
      </c>
      <c r="S2038" t="s">
        <v>37</v>
      </c>
      <c r="T2038" t="s">
        <v>37</v>
      </c>
      <c r="U2038" t="s">
        <v>67</v>
      </c>
      <c r="V2038" t="s">
        <v>37</v>
      </c>
      <c r="W2038" t="s">
        <v>40</v>
      </c>
      <c r="X2038">
        <v>104.9</v>
      </c>
      <c r="Y2038">
        <v>7732.65</v>
      </c>
      <c r="Z2038">
        <v>0</v>
      </c>
      <c r="AA2038">
        <v>0</v>
      </c>
      <c r="AB2038">
        <v>2319.84</v>
      </c>
      <c r="AC2038">
        <v>10052.49</v>
      </c>
      <c r="AD2038" t="s">
        <v>41</v>
      </c>
      <c r="AE2038" t="s">
        <v>42</v>
      </c>
      <c r="AF2038" t="s">
        <v>42</v>
      </c>
      <c r="AG2038">
        <f t="shared" si="62"/>
        <v>0</v>
      </c>
      <c r="AH2038" t="str" cm="1">
        <f t="array" ref="AH2038">_xlfn.IFS(
X2038&lt;=20, "&lt;20",
AND(X2038&gt;=20, X2038&lt;50), "20-50",
AND(X2038&gt;=50, X2038&lt;100), "50-100",
X2038&gt;=100, "&gt;100"
)</f>
        <v>&gt;100</v>
      </c>
      <c r="AI2038">
        <f t="shared" si="63"/>
        <v>0</v>
      </c>
      <c r="AJ2038" t="str" cm="1">
        <f t="array" ref="AJ2038">_xlfn.IFS(
C2038&lt;=20, "&lt;20",
AND(C2038&gt;=20, C2038&lt;35), "20-35",
AND(C2038&gt;=35, C2038&lt;50), "35-50",
C2038&gt;=50, "50-100"
)</f>
        <v>35-50</v>
      </c>
      <c r="AK2038" t="str" cm="1">
        <f t="array" ref="AK2038">_xlfn.IFS(
G2038&lt;6, "&lt;6",
AND(G2038&gt;=6, G2038&lt;12), "6-12",
AND(G2038&gt;=12, G2038&lt;18), "12-18",  AND(G2038&gt;=18, G2038&lt;24), "18-24", G2038&gt;=24, "24-36")</f>
        <v>6-12</v>
      </c>
    </row>
    <row r="2039" spans="1:37" x14ac:dyDescent="0.3">
      <c r="A2039" t="s">
        <v>2139</v>
      </c>
      <c r="B2039" t="s">
        <v>44</v>
      </c>
      <c r="C2039">
        <v>49</v>
      </c>
      <c r="D2039" t="s">
        <v>37</v>
      </c>
      <c r="E2039" t="s">
        <v>64</v>
      </c>
      <c r="F2039">
        <v>12</v>
      </c>
      <c r="G2039">
        <v>4</v>
      </c>
      <c r="H2039" t="s">
        <v>57</v>
      </c>
      <c r="I2039" t="s">
        <v>37</v>
      </c>
      <c r="J2039" t="s">
        <v>37</v>
      </c>
      <c r="K2039" t="s">
        <v>37</v>
      </c>
      <c r="L2039" t="s">
        <v>50</v>
      </c>
      <c r="M2039" t="s">
        <v>34</v>
      </c>
      <c r="N2039" t="s">
        <v>34</v>
      </c>
      <c r="O2039" t="s">
        <v>34</v>
      </c>
      <c r="P2039" t="s">
        <v>34</v>
      </c>
      <c r="Q2039" t="s">
        <v>37</v>
      </c>
      <c r="R2039" t="s">
        <v>37</v>
      </c>
      <c r="S2039" t="s">
        <v>37</v>
      </c>
      <c r="T2039" t="s">
        <v>37</v>
      </c>
      <c r="U2039" t="s">
        <v>46</v>
      </c>
      <c r="V2039" t="s">
        <v>37</v>
      </c>
      <c r="W2039" t="s">
        <v>51</v>
      </c>
      <c r="X2039">
        <v>93.5</v>
      </c>
      <c r="Y2039">
        <v>2341.5500000000002</v>
      </c>
      <c r="Z2039">
        <v>0</v>
      </c>
      <c r="AA2039">
        <v>0</v>
      </c>
      <c r="AB2039">
        <v>416.76</v>
      </c>
      <c r="AC2039">
        <v>2758.31</v>
      </c>
      <c r="AD2039" t="s">
        <v>41</v>
      </c>
      <c r="AE2039" t="s">
        <v>42</v>
      </c>
      <c r="AF2039" t="s">
        <v>42</v>
      </c>
      <c r="AG2039">
        <f t="shared" si="62"/>
        <v>0</v>
      </c>
      <c r="AH2039" t="str" cm="1">
        <f t="array" ref="AH2039">_xlfn.IFS(
X2039&lt;=20, "&lt;20",
AND(X2039&gt;=20, X2039&lt;50), "20-50",
AND(X2039&gt;=50, X2039&lt;100), "50-100",
X2039&gt;=100, "&gt;100"
)</f>
        <v>50-100</v>
      </c>
      <c r="AI2039">
        <f t="shared" si="63"/>
        <v>0</v>
      </c>
      <c r="AJ2039" t="str" cm="1">
        <f t="array" ref="AJ2039">_xlfn.IFS(
C2039&lt;=20, "&lt;20",
AND(C2039&gt;=20, C2039&lt;35), "20-35",
AND(C2039&gt;=35, C2039&lt;50), "35-50",
C2039&gt;=50, "50-100"
)</f>
        <v>35-50</v>
      </c>
      <c r="AK2039" t="str" cm="1">
        <f t="array" ref="AK2039">_xlfn.IFS(
G2039&lt;6, "&lt;6",
AND(G2039&gt;=6, G2039&lt;12), "6-12",
AND(G2039&gt;=12, G2039&lt;18), "12-18",  AND(G2039&gt;=18, G2039&lt;24), "18-24", G2039&gt;=24, "24-36")</f>
        <v>&lt;6</v>
      </c>
    </row>
    <row r="2040" spans="1:37" x14ac:dyDescent="0.3">
      <c r="A2040" t="s">
        <v>2140</v>
      </c>
      <c r="B2040" t="s">
        <v>33</v>
      </c>
      <c r="C2040">
        <v>34</v>
      </c>
      <c r="D2040" t="s">
        <v>34</v>
      </c>
      <c r="E2040" t="s">
        <v>87</v>
      </c>
      <c r="F2040">
        <v>1</v>
      </c>
      <c r="G2040">
        <v>21</v>
      </c>
      <c r="H2040" t="s">
        <v>70</v>
      </c>
      <c r="I2040" t="s">
        <v>37</v>
      </c>
      <c r="J2040" t="s">
        <v>37</v>
      </c>
      <c r="K2040" t="s">
        <v>37</v>
      </c>
      <c r="L2040" t="s">
        <v>72</v>
      </c>
      <c r="M2040" t="s">
        <v>34</v>
      </c>
      <c r="N2040" t="s">
        <v>34</v>
      </c>
      <c r="O2040" t="s">
        <v>37</v>
      </c>
      <c r="P2040" t="s">
        <v>34</v>
      </c>
      <c r="Q2040" t="s">
        <v>37</v>
      </c>
      <c r="R2040" t="s">
        <v>37</v>
      </c>
      <c r="S2040" t="s">
        <v>37</v>
      </c>
      <c r="T2040" t="s">
        <v>37</v>
      </c>
      <c r="U2040" t="s">
        <v>46</v>
      </c>
      <c r="V2040" t="s">
        <v>37</v>
      </c>
      <c r="W2040" t="s">
        <v>51</v>
      </c>
      <c r="X2040">
        <v>74.55</v>
      </c>
      <c r="Y2040">
        <v>3015.75</v>
      </c>
      <c r="Z2040">
        <v>0</v>
      </c>
      <c r="AA2040">
        <v>0</v>
      </c>
      <c r="AB2040">
        <v>554.4</v>
      </c>
      <c r="AC2040">
        <v>3570.15</v>
      </c>
      <c r="AD2040" t="s">
        <v>41</v>
      </c>
      <c r="AE2040" t="s">
        <v>42</v>
      </c>
      <c r="AF2040" t="s">
        <v>42</v>
      </c>
      <c r="AG2040">
        <f t="shared" si="62"/>
        <v>0</v>
      </c>
      <c r="AH2040" t="str" cm="1">
        <f t="array" ref="AH2040">_xlfn.IFS(
X2040&lt;=20, "&lt;20",
AND(X2040&gt;=20, X2040&lt;50), "20-50",
AND(X2040&gt;=50, X2040&lt;100), "50-100",
X2040&gt;=100, "&gt;100"
)</f>
        <v>50-100</v>
      </c>
      <c r="AI2040">
        <f t="shared" si="63"/>
        <v>0</v>
      </c>
      <c r="AJ2040" t="str" cm="1">
        <f t="array" ref="AJ2040">_xlfn.IFS(
C2040&lt;=20, "&lt;20",
AND(C2040&gt;=20, C2040&lt;35), "20-35",
AND(C2040&gt;=35, C2040&lt;50), "35-50",
C2040&gt;=50, "50-100"
)</f>
        <v>20-35</v>
      </c>
      <c r="AK2040" t="str" cm="1">
        <f t="array" ref="AK2040">_xlfn.IFS(
G2040&lt;6, "&lt;6",
AND(G2040&gt;=6, G2040&lt;12), "6-12",
AND(G2040&gt;=12, G2040&lt;18), "12-18",  AND(G2040&gt;=18, G2040&lt;24), "18-24", G2040&gt;=24, "24-36")</f>
        <v>18-24</v>
      </c>
    </row>
    <row r="2041" spans="1:37" x14ac:dyDescent="0.3">
      <c r="A2041" t="s">
        <v>2141</v>
      </c>
      <c r="B2041" t="s">
        <v>33</v>
      </c>
      <c r="C2041">
        <v>48</v>
      </c>
      <c r="D2041" t="s">
        <v>37</v>
      </c>
      <c r="E2041" t="s">
        <v>87</v>
      </c>
      <c r="F2041">
        <v>12</v>
      </c>
      <c r="G2041">
        <v>13</v>
      </c>
      <c r="H2041" t="s">
        <v>36</v>
      </c>
      <c r="I2041" t="s">
        <v>37</v>
      </c>
      <c r="J2041" t="s">
        <v>37</v>
      </c>
      <c r="K2041" t="s">
        <v>37</v>
      </c>
      <c r="L2041" t="s">
        <v>72</v>
      </c>
      <c r="M2041" t="s">
        <v>37</v>
      </c>
      <c r="N2041" t="s">
        <v>37</v>
      </c>
      <c r="O2041" t="s">
        <v>37</v>
      </c>
      <c r="P2041" t="s">
        <v>34</v>
      </c>
      <c r="Q2041" t="s">
        <v>37</v>
      </c>
      <c r="R2041" t="s">
        <v>37</v>
      </c>
      <c r="S2041" t="s">
        <v>37</v>
      </c>
      <c r="T2041" t="s">
        <v>37</v>
      </c>
      <c r="U2041" t="s">
        <v>67</v>
      </c>
      <c r="V2041" t="s">
        <v>34</v>
      </c>
      <c r="W2041" t="s">
        <v>40</v>
      </c>
      <c r="X2041">
        <v>84.7</v>
      </c>
      <c r="Y2041">
        <v>5991.05</v>
      </c>
      <c r="Z2041">
        <v>0</v>
      </c>
      <c r="AA2041">
        <v>0</v>
      </c>
      <c r="AB2041">
        <v>1185.0999999999999</v>
      </c>
      <c r="AC2041">
        <v>7176.15</v>
      </c>
      <c r="AD2041" t="s">
        <v>41</v>
      </c>
      <c r="AE2041" t="s">
        <v>42</v>
      </c>
      <c r="AF2041" t="s">
        <v>42</v>
      </c>
      <c r="AG2041">
        <f t="shared" si="62"/>
        <v>0</v>
      </c>
      <c r="AH2041" t="str" cm="1">
        <f t="array" ref="AH2041">_xlfn.IFS(
X2041&lt;=20, "&lt;20",
AND(X2041&gt;=20, X2041&lt;50), "20-50",
AND(X2041&gt;=50, X2041&lt;100), "50-100",
X2041&gt;=100, "&gt;100"
)</f>
        <v>50-100</v>
      </c>
      <c r="AI2041">
        <f t="shared" si="63"/>
        <v>0</v>
      </c>
      <c r="AJ2041" t="str" cm="1">
        <f t="array" ref="AJ2041">_xlfn.IFS(
C2041&lt;=20, "&lt;20",
AND(C2041&gt;=20, C2041&lt;35), "20-35",
AND(C2041&gt;=35, C2041&lt;50), "35-50",
C2041&gt;=50, "50-100"
)</f>
        <v>35-50</v>
      </c>
      <c r="AK2041" t="str" cm="1">
        <f t="array" ref="AK2041">_xlfn.IFS(
G2041&lt;6, "&lt;6",
AND(G2041&gt;=6, G2041&lt;12), "6-12",
AND(G2041&gt;=12, G2041&lt;18), "12-18",  AND(G2041&gt;=18, G2041&lt;24), "18-24", G2041&gt;=24, "24-36")</f>
        <v>12-18</v>
      </c>
    </row>
    <row r="2042" spans="1:37" x14ac:dyDescent="0.3">
      <c r="A2042" t="s">
        <v>2142</v>
      </c>
      <c r="B2042" t="s">
        <v>44</v>
      </c>
      <c r="C2042">
        <v>63</v>
      </c>
      <c r="D2042" t="s">
        <v>34</v>
      </c>
      <c r="E2042" t="s">
        <v>64</v>
      </c>
      <c r="F2042">
        <v>3</v>
      </c>
      <c r="G2042">
        <v>10</v>
      </c>
      <c r="H2042" t="s">
        <v>36</v>
      </c>
      <c r="I2042" t="s">
        <v>37</v>
      </c>
      <c r="J2042" t="s">
        <v>37</v>
      </c>
      <c r="K2042" t="s">
        <v>37</v>
      </c>
      <c r="L2042" t="s">
        <v>50</v>
      </c>
      <c r="M2042" t="s">
        <v>37</v>
      </c>
      <c r="N2042" t="s">
        <v>34</v>
      </c>
      <c r="O2042" t="s">
        <v>34</v>
      </c>
      <c r="P2042" t="s">
        <v>34</v>
      </c>
      <c r="Q2042" t="s">
        <v>34</v>
      </c>
      <c r="R2042" t="s">
        <v>37</v>
      </c>
      <c r="S2042" t="s">
        <v>37</v>
      </c>
      <c r="T2042" t="s">
        <v>37</v>
      </c>
      <c r="U2042" t="s">
        <v>67</v>
      </c>
      <c r="V2042" t="s">
        <v>37</v>
      </c>
      <c r="W2042" t="s">
        <v>51</v>
      </c>
      <c r="X2042">
        <v>90.85</v>
      </c>
      <c r="Y2042">
        <v>6470.1</v>
      </c>
      <c r="Z2042">
        <v>0</v>
      </c>
      <c r="AA2042">
        <v>0</v>
      </c>
      <c r="AB2042">
        <v>2695</v>
      </c>
      <c r="AC2042">
        <v>9165.1</v>
      </c>
      <c r="AD2042" t="s">
        <v>41</v>
      </c>
      <c r="AE2042" t="s">
        <v>42</v>
      </c>
      <c r="AF2042" t="s">
        <v>42</v>
      </c>
      <c r="AG2042">
        <f t="shared" si="62"/>
        <v>0</v>
      </c>
      <c r="AH2042" t="str" cm="1">
        <f t="array" ref="AH2042">_xlfn.IFS(
X2042&lt;=20, "&lt;20",
AND(X2042&gt;=20, X2042&lt;50), "20-50",
AND(X2042&gt;=50, X2042&lt;100), "50-100",
X2042&gt;=100, "&gt;100"
)</f>
        <v>50-100</v>
      </c>
      <c r="AI2042">
        <f t="shared" si="63"/>
        <v>0</v>
      </c>
      <c r="AJ2042" t="str" cm="1">
        <f t="array" ref="AJ2042">_xlfn.IFS(
C2042&lt;=20, "&lt;20",
AND(C2042&gt;=20, C2042&lt;35), "20-35",
AND(C2042&gt;=35, C2042&lt;50), "35-50",
C2042&gt;=50, "50-100"
)</f>
        <v>50-100</v>
      </c>
      <c r="AK2042" t="str" cm="1">
        <f t="array" ref="AK2042">_xlfn.IFS(
G2042&lt;6, "&lt;6",
AND(G2042&gt;=6, G2042&lt;12), "6-12",
AND(G2042&gt;=12, G2042&lt;18), "12-18",  AND(G2042&gt;=18, G2042&lt;24), "18-24", G2042&gt;=24, "24-36")</f>
        <v>6-12</v>
      </c>
    </row>
    <row r="2043" spans="1:37" x14ac:dyDescent="0.3">
      <c r="A2043" t="s">
        <v>2143</v>
      </c>
      <c r="B2043" t="s">
        <v>44</v>
      </c>
      <c r="C2043">
        <v>56</v>
      </c>
      <c r="D2043" t="s">
        <v>34</v>
      </c>
      <c r="E2043" t="s">
        <v>48</v>
      </c>
      <c r="F2043">
        <v>4</v>
      </c>
      <c r="G2043">
        <v>15</v>
      </c>
      <c r="H2043" t="s">
        <v>49</v>
      </c>
      <c r="I2043" t="s">
        <v>37</v>
      </c>
      <c r="J2043" t="s">
        <v>34</v>
      </c>
      <c r="K2043" t="s">
        <v>37</v>
      </c>
      <c r="L2043" t="s">
        <v>38</v>
      </c>
      <c r="M2043" t="s">
        <v>34</v>
      </c>
      <c r="N2043" t="s">
        <v>34</v>
      </c>
      <c r="O2043" t="s">
        <v>37</v>
      </c>
      <c r="P2043" t="s">
        <v>34</v>
      </c>
      <c r="Q2043" t="s">
        <v>37</v>
      </c>
      <c r="R2043" t="s">
        <v>37</v>
      </c>
      <c r="S2043" t="s">
        <v>37</v>
      </c>
      <c r="T2043" t="s">
        <v>34</v>
      </c>
      <c r="U2043" t="s">
        <v>39</v>
      </c>
      <c r="V2043" t="s">
        <v>37</v>
      </c>
      <c r="W2043" t="s">
        <v>51</v>
      </c>
      <c r="X2043">
        <v>69.95</v>
      </c>
      <c r="Y2043">
        <v>220.45</v>
      </c>
      <c r="Z2043">
        <v>0</v>
      </c>
      <c r="AA2043">
        <v>30</v>
      </c>
      <c r="AB2043">
        <v>88.53</v>
      </c>
      <c r="AC2043">
        <v>338.98</v>
      </c>
      <c r="AD2043" t="s">
        <v>85</v>
      </c>
      <c r="AE2043" t="s">
        <v>42</v>
      </c>
      <c r="AF2043" t="s">
        <v>42</v>
      </c>
      <c r="AG2043">
        <f t="shared" si="62"/>
        <v>0</v>
      </c>
      <c r="AH2043" t="str" cm="1">
        <f t="array" ref="AH2043">_xlfn.IFS(
X2043&lt;=20, "&lt;20",
AND(X2043&gt;=20, X2043&lt;50), "20-50",
AND(X2043&gt;=50, X2043&lt;100), "50-100",
X2043&gt;=100, "&gt;100"
)</f>
        <v>50-100</v>
      </c>
      <c r="AI2043">
        <f t="shared" si="63"/>
        <v>1</v>
      </c>
      <c r="AJ2043" t="str" cm="1">
        <f t="array" ref="AJ2043">_xlfn.IFS(
C2043&lt;=20, "&lt;20",
AND(C2043&gt;=20, C2043&lt;35), "20-35",
AND(C2043&gt;=35, C2043&lt;50), "35-50",
C2043&gt;=50, "50-100"
)</f>
        <v>50-100</v>
      </c>
      <c r="AK2043" t="str" cm="1">
        <f t="array" ref="AK2043">_xlfn.IFS(
G2043&lt;6, "&lt;6",
AND(G2043&gt;=6, G2043&lt;12), "6-12",
AND(G2043&gt;=12, G2043&lt;18), "12-18",  AND(G2043&gt;=18, G2043&lt;24), "18-24", G2043&gt;=24, "24-36")</f>
        <v>12-18</v>
      </c>
    </row>
    <row r="2044" spans="1:37" x14ac:dyDescent="0.3">
      <c r="A2044" t="s">
        <v>2144</v>
      </c>
      <c r="B2044" t="s">
        <v>33</v>
      </c>
      <c r="C2044">
        <v>32</v>
      </c>
      <c r="D2044" t="s">
        <v>34</v>
      </c>
      <c r="E2044" t="s">
        <v>109</v>
      </c>
      <c r="F2044">
        <v>6</v>
      </c>
      <c r="G2044">
        <v>11</v>
      </c>
      <c r="H2044" t="s">
        <v>66</v>
      </c>
      <c r="I2044" t="s">
        <v>37</v>
      </c>
      <c r="J2044" t="s">
        <v>37</v>
      </c>
      <c r="K2044" t="s">
        <v>37</v>
      </c>
      <c r="L2044" t="s">
        <v>50</v>
      </c>
      <c r="M2044" t="s">
        <v>37</v>
      </c>
      <c r="N2044" t="s">
        <v>37</v>
      </c>
      <c r="O2044" t="s">
        <v>37</v>
      </c>
      <c r="P2044" t="s">
        <v>34</v>
      </c>
      <c r="Q2044" t="s">
        <v>37</v>
      </c>
      <c r="R2044" t="s">
        <v>37</v>
      </c>
      <c r="S2044" t="s">
        <v>37</v>
      </c>
      <c r="T2044" t="s">
        <v>37</v>
      </c>
      <c r="U2044" t="s">
        <v>67</v>
      </c>
      <c r="V2044" t="s">
        <v>37</v>
      </c>
      <c r="W2044" t="s">
        <v>40</v>
      </c>
      <c r="X2044">
        <v>110.05</v>
      </c>
      <c r="Y2044">
        <v>7430.75</v>
      </c>
      <c r="Z2044">
        <v>23.16</v>
      </c>
      <c r="AA2044">
        <v>0</v>
      </c>
      <c r="AB2044">
        <v>393.99</v>
      </c>
      <c r="AC2044">
        <v>7801.58</v>
      </c>
      <c r="AD2044" t="s">
        <v>41</v>
      </c>
      <c r="AE2044" t="s">
        <v>42</v>
      </c>
      <c r="AF2044" t="s">
        <v>42</v>
      </c>
      <c r="AG2044">
        <f t="shared" si="62"/>
        <v>0</v>
      </c>
      <c r="AH2044" t="str" cm="1">
        <f t="array" ref="AH2044">_xlfn.IFS(
X2044&lt;=20, "&lt;20",
AND(X2044&gt;=20, X2044&lt;50), "20-50",
AND(X2044&gt;=50, X2044&lt;100), "50-100",
X2044&gt;=100, "&gt;100"
)</f>
        <v>&gt;100</v>
      </c>
      <c r="AI2044">
        <f t="shared" si="63"/>
        <v>0</v>
      </c>
      <c r="AJ2044" t="str" cm="1">
        <f t="array" ref="AJ2044">_xlfn.IFS(
C2044&lt;=20, "&lt;20",
AND(C2044&gt;=20, C2044&lt;35), "20-35",
AND(C2044&gt;=35, C2044&lt;50), "35-50",
C2044&gt;=50, "50-100"
)</f>
        <v>20-35</v>
      </c>
      <c r="AK2044" t="str" cm="1">
        <f t="array" ref="AK2044">_xlfn.IFS(
G2044&lt;6, "&lt;6",
AND(G2044&gt;=6, G2044&lt;12), "6-12",
AND(G2044&gt;=12, G2044&lt;18), "12-18",  AND(G2044&gt;=18, G2044&lt;24), "18-24", G2044&gt;=24, "24-36")</f>
        <v>6-12</v>
      </c>
    </row>
    <row r="2045" spans="1:37" x14ac:dyDescent="0.3">
      <c r="A2045" t="s">
        <v>2145</v>
      </c>
      <c r="B2045" t="s">
        <v>44</v>
      </c>
      <c r="C2045">
        <v>62</v>
      </c>
      <c r="D2045" t="s">
        <v>37</v>
      </c>
      <c r="E2045" t="s">
        <v>124</v>
      </c>
      <c r="F2045">
        <v>3</v>
      </c>
      <c r="G2045">
        <v>25</v>
      </c>
      <c r="H2045" t="s">
        <v>49</v>
      </c>
      <c r="I2045" t="s">
        <v>37</v>
      </c>
      <c r="J2045" t="s">
        <v>34</v>
      </c>
      <c r="K2045" t="s">
        <v>37</v>
      </c>
      <c r="L2045" t="s">
        <v>50</v>
      </c>
      <c r="M2045" t="s">
        <v>34</v>
      </c>
      <c r="N2045" t="s">
        <v>34</v>
      </c>
      <c r="O2045" t="s">
        <v>34</v>
      </c>
      <c r="P2045" t="s">
        <v>34</v>
      </c>
      <c r="Q2045" t="s">
        <v>37</v>
      </c>
      <c r="R2045" t="s">
        <v>37</v>
      </c>
      <c r="S2045" t="s">
        <v>37</v>
      </c>
      <c r="T2045" t="s">
        <v>37</v>
      </c>
      <c r="U2045" t="s">
        <v>46</v>
      </c>
      <c r="V2045" t="s">
        <v>37</v>
      </c>
      <c r="W2045" t="s">
        <v>51</v>
      </c>
      <c r="X2045">
        <v>89.5</v>
      </c>
      <c r="Y2045">
        <v>573.29999999999995</v>
      </c>
      <c r="Z2045">
        <v>0</v>
      </c>
      <c r="AA2045">
        <v>0</v>
      </c>
      <c r="AB2045">
        <v>287.52</v>
      </c>
      <c r="AC2045">
        <v>860.82</v>
      </c>
      <c r="AD2045" t="s">
        <v>52</v>
      </c>
      <c r="AE2045" t="s">
        <v>53</v>
      </c>
      <c r="AF2045" t="s">
        <v>54</v>
      </c>
      <c r="AG2045">
        <f t="shared" si="62"/>
        <v>1</v>
      </c>
      <c r="AH2045" t="str" cm="1">
        <f t="array" ref="AH2045">_xlfn.IFS(
X2045&lt;=20, "&lt;20",
AND(X2045&gt;=20, X2045&lt;50), "20-50",
AND(X2045&gt;=50, X2045&lt;100), "50-100",
X2045&gt;=100, "&gt;100"
)</f>
        <v>50-100</v>
      </c>
      <c r="AI2045">
        <f t="shared" si="63"/>
        <v>0</v>
      </c>
      <c r="AJ2045" t="str" cm="1">
        <f t="array" ref="AJ2045">_xlfn.IFS(
C2045&lt;=20, "&lt;20",
AND(C2045&gt;=20, C2045&lt;35), "20-35",
AND(C2045&gt;=35, C2045&lt;50), "35-50",
C2045&gt;=50, "50-100"
)</f>
        <v>50-100</v>
      </c>
      <c r="AK2045" t="str" cm="1">
        <f t="array" ref="AK2045">_xlfn.IFS(
G2045&lt;6, "&lt;6",
AND(G2045&gt;=6, G2045&lt;12), "6-12",
AND(G2045&gt;=12, G2045&lt;18), "12-18",  AND(G2045&gt;=18, G2045&lt;24), "18-24", G2045&gt;=24, "24-36")</f>
        <v>24-36</v>
      </c>
    </row>
    <row r="2046" spans="1:37" x14ac:dyDescent="0.3">
      <c r="A2046" t="s">
        <v>2146</v>
      </c>
      <c r="B2046" t="s">
        <v>33</v>
      </c>
      <c r="C2046">
        <v>59</v>
      </c>
      <c r="D2046" t="s">
        <v>37</v>
      </c>
      <c r="E2046" t="s">
        <v>74</v>
      </c>
      <c r="F2046">
        <v>6</v>
      </c>
      <c r="G2046">
        <v>32</v>
      </c>
      <c r="H2046" t="s">
        <v>36</v>
      </c>
      <c r="I2046" t="s">
        <v>37</v>
      </c>
      <c r="J2046" t="s">
        <v>37</v>
      </c>
      <c r="K2046" t="s">
        <v>37</v>
      </c>
      <c r="L2046" t="s">
        <v>38</v>
      </c>
      <c r="M2046" t="s">
        <v>37</v>
      </c>
      <c r="N2046" t="s">
        <v>37</v>
      </c>
      <c r="O2046" t="s">
        <v>37</v>
      </c>
      <c r="P2046" t="s">
        <v>37</v>
      </c>
      <c r="Q2046" t="s">
        <v>37</v>
      </c>
      <c r="R2046" t="s">
        <v>37</v>
      </c>
      <c r="S2046" t="s">
        <v>37</v>
      </c>
      <c r="T2046" t="s">
        <v>37</v>
      </c>
      <c r="U2046" t="s">
        <v>67</v>
      </c>
      <c r="V2046" t="s">
        <v>34</v>
      </c>
      <c r="W2046" t="s">
        <v>51</v>
      </c>
      <c r="X2046">
        <v>92</v>
      </c>
      <c r="Y2046">
        <v>6632.75</v>
      </c>
      <c r="Z2046">
        <v>0</v>
      </c>
      <c r="AA2046">
        <v>0</v>
      </c>
      <c r="AB2046">
        <v>3269.52</v>
      </c>
      <c r="AC2046">
        <v>9902.27</v>
      </c>
      <c r="AD2046" t="s">
        <v>41</v>
      </c>
      <c r="AE2046" t="s">
        <v>42</v>
      </c>
      <c r="AF2046" t="s">
        <v>42</v>
      </c>
      <c r="AG2046">
        <f t="shared" si="62"/>
        <v>0</v>
      </c>
      <c r="AH2046" t="str" cm="1">
        <f t="array" ref="AH2046">_xlfn.IFS(
X2046&lt;=20, "&lt;20",
AND(X2046&gt;=20, X2046&lt;50), "20-50",
AND(X2046&gt;=50, X2046&lt;100), "50-100",
X2046&gt;=100, "&gt;100"
)</f>
        <v>50-100</v>
      </c>
      <c r="AI2046">
        <f t="shared" si="63"/>
        <v>0</v>
      </c>
      <c r="AJ2046" t="str" cm="1">
        <f t="array" ref="AJ2046">_xlfn.IFS(
C2046&lt;=20, "&lt;20",
AND(C2046&gt;=20, C2046&lt;35), "20-35",
AND(C2046&gt;=35, C2046&lt;50), "35-50",
C2046&gt;=50, "50-100"
)</f>
        <v>50-100</v>
      </c>
      <c r="AK2046" t="str" cm="1">
        <f t="array" ref="AK2046">_xlfn.IFS(
G2046&lt;6, "&lt;6",
AND(G2046&gt;=6, G2046&lt;12), "6-12",
AND(G2046&gt;=12, G2046&lt;18), "12-18",  AND(G2046&gt;=18, G2046&lt;24), "18-24", G2046&gt;=24, "24-36")</f>
        <v>24-36</v>
      </c>
    </row>
    <row r="2047" spans="1:37" x14ac:dyDescent="0.3">
      <c r="A2047" t="s">
        <v>2147</v>
      </c>
      <c r="B2047" t="s">
        <v>44</v>
      </c>
      <c r="C2047">
        <v>42</v>
      </c>
      <c r="D2047" t="s">
        <v>37</v>
      </c>
      <c r="E2047" t="s">
        <v>64</v>
      </c>
      <c r="F2047">
        <v>8</v>
      </c>
      <c r="G2047">
        <v>13</v>
      </c>
      <c r="H2047" t="s">
        <v>66</v>
      </c>
      <c r="I2047" t="s">
        <v>37</v>
      </c>
      <c r="J2047" t="s">
        <v>37</v>
      </c>
      <c r="K2047" t="s">
        <v>37</v>
      </c>
      <c r="L2047" t="s">
        <v>72</v>
      </c>
      <c r="M2047" t="s">
        <v>34</v>
      </c>
      <c r="N2047" t="s">
        <v>37</v>
      </c>
      <c r="O2047" t="s">
        <v>37</v>
      </c>
      <c r="P2047" t="s">
        <v>37</v>
      </c>
      <c r="Q2047" t="s">
        <v>37</v>
      </c>
      <c r="R2047" t="s">
        <v>37</v>
      </c>
      <c r="S2047" t="s">
        <v>37</v>
      </c>
      <c r="T2047" t="s">
        <v>37</v>
      </c>
      <c r="U2047" t="s">
        <v>67</v>
      </c>
      <c r="V2047" t="s">
        <v>34</v>
      </c>
      <c r="W2047" t="s">
        <v>51</v>
      </c>
      <c r="X2047">
        <v>86.15</v>
      </c>
      <c r="Y2047">
        <v>5883.85</v>
      </c>
      <c r="Z2047">
        <v>0</v>
      </c>
      <c r="AA2047">
        <v>0</v>
      </c>
      <c r="AB2047">
        <v>214.4</v>
      </c>
      <c r="AC2047">
        <v>6098.25</v>
      </c>
      <c r="AD2047" t="s">
        <v>41</v>
      </c>
      <c r="AE2047" t="s">
        <v>42</v>
      </c>
      <c r="AF2047" t="s">
        <v>42</v>
      </c>
      <c r="AG2047">
        <f t="shared" si="62"/>
        <v>0</v>
      </c>
      <c r="AH2047" t="str" cm="1">
        <f t="array" ref="AH2047">_xlfn.IFS(
X2047&lt;=20, "&lt;20",
AND(X2047&gt;=20, X2047&lt;50), "20-50",
AND(X2047&gt;=50, X2047&lt;100), "50-100",
X2047&gt;=100, "&gt;100"
)</f>
        <v>50-100</v>
      </c>
      <c r="AI2047">
        <f t="shared" si="63"/>
        <v>0</v>
      </c>
      <c r="AJ2047" t="str" cm="1">
        <f t="array" ref="AJ2047">_xlfn.IFS(
C2047&lt;=20, "&lt;20",
AND(C2047&gt;=20, C2047&lt;35), "20-35",
AND(C2047&gt;=35, C2047&lt;50), "35-50",
C2047&gt;=50, "50-100"
)</f>
        <v>35-50</v>
      </c>
      <c r="AK2047" t="str" cm="1">
        <f t="array" ref="AK2047">_xlfn.IFS(
G2047&lt;6, "&lt;6",
AND(G2047&gt;=6, G2047&lt;12), "6-12",
AND(G2047&gt;=12, G2047&lt;18), "12-18",  AND(G2047&gt;=18, G2047&lt;24), "18-24", G2047&gt;=24, "24-36")</f>
        <v>12-18</v>
      </c>
    </row>
    <row r="2048" spans="1:37" x14ac:dyDescent="0.3">
      <c r="A2048" t="s">
        <v>2148</v>
      </c>
      <c r="B2048" t="s">
        <v>44</v>
      </c>
      <c r="C2048">
        <v>76</v>
      </c>
      <c r="D2048" t="s">
        <v>34</v>
      </c>
      <c r="E2048" t="s">
        <v>61</v>
      </c>
      <c r="F2048">
        <v>11</v>
      </c>
      <c r="G2048">
        <v>17</v>
      </c>
      <c r="H2048" t="s">
        <v>36</v>
      </c>
      <c r="I2048" t="s">
        <v>37</v>
      </c>
      <c r="J2048" t="s">
        <v>34</v>
      </c>
      <c r="K2048" t="s">
        <v>37</v>
      </c>
      <c r="L2048" t="s">
        <v>50</v>
      </c>
      <c r="M2048" t="s">
        <v>34</v>
      </c>
      <c r="N2048" t="s">
        <v>37</v>
      </c>
      <c r="O2048" t="s">
        <v>34</v>
      </c>
      <c r="P2048" t="s">
        <v>37</v>
      </c>
      <c r="Q2048" t="s">
        <v>37</v>
      </c>
      <c r="R2048" t="s">
        <v>37</v>
      </c>
      <c r="S2048" t="s">
        <v>37</v>
      </c>
      <c r="T2048" t="s">
        <v>37</v>
      </c>
      <c r="U2048" t="s">
        <v>39</v>
      </c>
      <c r="V2048" t="s">
        <v>37</v>
      </c>
      <c r="W2048" t="s">
        <v>40</v>
      </c>
      <c r="X2048">
        <v>99.2</v>
      </c>
      <c r="Y2048">
        <v>4062.2</v>
      </c>
      <c r="Z2048">
        <v>0</v>
      </c>
      <c r="AA2048">
        <v>0</v>
      </c>
      <c r="AB2048">
        <v>790.4</v>
      </c>
      <c r="AC2048">
        <v>4852.6000000000004</v>
      </c>
      <c r="AD2048" t="s">
        <v>52</v>
      </c>
      <c r="AE2048" t="s">
        <v>94</v>
      </c>
      <c r="AF2048" t="s">
        <v>235</v>
      </c>
      <c r="AG2048">
        <f t="shared" si="62"/>
        <v>1</v>
      </c>
      <c r="AH2048" t="str" cm="1">
        <f t="array" ref="AH2048">_xlfn.IFS(
X2048&lt;=20, "&lt;20",
AND(X2048&gt;=20, X2048&lt;50), "20-50",
AND(X2048&gt;=50, X2048&lt;100), "50-100",
X2048&gt;=100, "&gt;100"
)</f>
        <v>50-100</v>
      </c>
      <c r="AI2048">
        <f t="shared" si="63"/>
        <v>0</v>
      </c>
      <c r="AJ2048" t="str" cm="1">
        <f t="array" ref="AJ2048">_xlfn.IFS(
C2048&lt;=20, "&lt;20",
AND(C2048&gt;=20, C2048&lt;35), "20-35",
AND(C2048&gt;=35, C2048&lt;50), "35-50",
C2048&gt;=50, "50-100"
)</f>
        <v>50-100</v>
      </c>
      <c r="AK2048" t="str" cm="1">
        <f t="array" ref="AK2048">_xlfn.IFS(
G2048&lt;6, "&lt;6",
AND(G2048&gt;=6, G2048&lt;12), "6-12",
AND(G2048&gt;=12, G2048&lt;18), "12-18",  AND(G2048&gt;=18, G2048&lt;24), "18-24", G2048&gt;=24, "24-36")</f>
        <v>12-18</v>
      </c>
    </row>
    <row r="2049" spans="1:37" x14ac:dyDescent="0.3">
      <c r="A2049" t="s">
        <v>2149</v>
      </c>
      <c r="B2049" t="s">
        <v>44</v>
      </c>
      <c r="C2049">
        <v>21</v>
      </c>
      <c r="D2049" t="s">
        <v>37</v>
      </c>
      <c r="E2049" t="s">
        <v>76</v>
      </c>
      <c r="F2049">
        <v>3</v>
      </c>
      <c r="G2049">
        <v>10</v>
      </c>
      <c r="H2049" t="s">
        <v>36</v>
      </c>
      <c r="I2049" t="s">
        <v>37</v>
      </c>
      <c r="J2049" t="s">
        <v>37</v>
      </c>
      <c r="K2049" t="s">
        <v>34</v>
      </c>
      <c r="L2049" t="s">
        <v>34</v>
      </c>
      <c r="M2049" t="s">
        <v>34</v>
      </c>
      <c r="N2049" t="s">
        <v>34</v>
      </c>
      <c r="O2049" t="s">
        <v>34</v>
      </c>
      <c r="P2049" t="s">
        <v>34</v>
      </c>
      <c r="Q2049" t="s">
        <v>34</v>
      </c>
      <c r="R2049" t="s">
        <v>34</v>
      </c>
      <c r="S2049" t="s">
        <v>34</v>
      </c>
      <c r="T2049" t="s">
        <v>34</v>
      </c>
      <c r="U2049" t="s">
        <v>67</v>
      </c>
      <c r="V2049" t="s">
        <v>37</v>
      </c>
      <c r="W2049" t="s">
        <v>51</v>
      </c>
      <c r="X2049">
        <v>24.9</v>
      </c>
      <c r="Y2049">
        <v>467.7</v>
      </c>
      <c r="Z2049">
        <v>0</v>
      </c>
      <c r="AA2049">
        <v>0</v>
      </c>
      <c r="AB2049">
        <v>600.02</v>
      </c>
      <c r="AC2049">
        <v>1067.72</v>
      </c>
      <c r="AD2049" t="s">
        <v>41</v>
      </c>
      <c r="AE2049" t="s">
        <v>42</v>
      </c>
      <c r="AF2049" t="s">
        <v>42</v>
      </c>
      <c r="AG2049">
        <f t="shared" si="62"/>
        <v>0</v>
      </c>
      <c r="AH2049" t="str" cm="1">
        <f t="array" ref="AH2049">_xlfn.IFS(
X2049&lt;=20, "&lt;20",
AND(X2049&gt;=20, X2049&lt;50), "20-50",
AND(X2049&gt;=50, X2049&lt;100), "50-100",
X2049&gt;=100, "&gt;100"
)</f>
        <v>20-50</v>
      </c>
      <c r="AI2049">
        <f t="shared" si="63"/>
        <v>0</v>
      </c>
      <c r="AJ2049" t="str" cm="1">
        <f t="array" ref="AJ2049">_xlfn.IFS(
C2049&lt;=20, "&lt;20",
AND(C2049&gt;=20, C2049&lt;35), "20-35",
AND(C2049&gt;=35, C2049&lt;50), "35-50",
C2049&gt;=50, "50-100"
)</f>
        <v>20-35</v>
      </c>
      <c r="AK2049" t="str" cm="1">
        <f t="array" ref="AK2049">_xlfn.IFS(
G2049&lt;6, "&lt;6",
AND(G2049&gt;=6, G2049&lt;12), "6-12",
AND(G2049&gt;=12, G2049&lt;18), "12-18",  AND(G2049&gt;=18, G2049&lt;24), "18-24", G2049&gt;=24, "24-36")</f>
        <v>6-12</v>
      </c>
    </row>
    <row r="2050" spans="1:37" x14ac:dyDescent="0.3">
      <c r="A2050" t="s">
        <v>2150</v>
      </c>
      <c r="B2050" t="s">
        <v>44</v>
      </c>
      <c r="C2050">
        <v>20</v>
      </c>
      <c r="D2050" t="s">
        <v>37</v>
      </c>
      <c r="E2050" t="s">
        <v>61</v>
      </c>
      <c r="F2050">
        <v>4</v>
      </c>
      <c r="G2050">
        <v>2</v>
      </c>
      <c r="H2050" t="s">
        <v>66</v>
      </c>
      <c r="I2050" t="s">
        <v>34</v>
      </c>
      <c r="J2050" t="s">
        <v>34</v>
      </c>
      <c r="K2050" t="s">
        <v>37</v>
      </c>
      <c r="L2050" t="s">
        <v>72</v>
      </c>
      <c r="M2050" t="s">
        <v>34</v>
      </c>
      <c r="N2050" t="s">
        <v>34</v>
      </c>
      <c r="O2050" t="s">
        <v>34</v>
      </c>
      <c r="P2050" t="s">
        <v>37</v>
      </c>
      <c r="Q2050" t="s">
        <v>34</v>
      </c>
      <c r="R2050" t="s">
        <v>37</v>
      </c>
      <c r="S2050" t="s">
        <v>37</v>
      </c>
      <c r="T2050" t="s">
        <v>37</v>
      </c>
      <c r="U2050" t="s">
        <v>67</v>
      </c>
      <c r="V2050" t="s">
        <v>37</v>
      </c>
      <c r="W2050" t="s">
        <v>143</v>
      </c>
      <c r="X2050">
        <v>40.049999999999997</v>
      </c>
      <c r="Y2050">
        <v>2799.75</v>
      </c>
      <c r="Z2050">
        <v>0</v>
      </c>
      <c r="AA2050">
        <v>0</v>
      </c>
      <c r="AB2050">
        <v>0</v>
      </c>
      <c r="AC2050">
        <v>2799.75</v>
      </c>
      <c r="AD2050" t="s">
        <v>41</v>
      </c>
      <c r="AE2050" t="s">
        <v>42</v>
      </c>
      <c r="AF2050" t="s">
        <v>42</v>
      </c>
      <c r="AG2050">
        <f t="shared" si="62"/>
        <v>0</v>
      </c>
      <c r="AH2050" t="str" cm="1">
        <f t="array" ref="AH2050">_xlfn.IFS(
X2050&lt;=20, "&lt;20",
AND(X2050&gt;=20, X2050&lt;50), "20-50",
AND(X2050&gt;=50, X2050&lt;100), "50-100",
X2050&gt;=100, "&gt;100"
)</f>
        <v>20-50</v>
      </c>
      <c r="AI2050">
        <f t="shared" si="63"/>
        <v>0</v>
      </c>
      <c r="AJ2050" t="str" cm="1">
        <f t="array" ref="AJ2050">_xlfn.IFS(
C2050&lt;=20, "&lt;20",
AND(C2050&gt;=20, C2050&lt;35), "20-35",
AND(C2050&gt;=35, C2050&lt;50), "35-50",
C2050&gt;=50, "50-100"
)</f>
        <v>&lt;20</v>
      </c>
      <c r="AK2050" t="str" cm="1">
        <f t="array" ref="AK2050">_xlfn.IFS(
G2050&lt;6, "&lt;6",
AND(G2050&gt;=6, G2050&lt;12), "6-12",
AND(G2050&gt;=12, G2050&lt;18), "12-18",  AND(G2050&gt;=18, G2050&lt;24), "18-24", G2050&gt;=24, "24-36")</f>
        <v>&lt;6</v>
      </c>
    </row>
    <row r="2051" spans="1:37" x14ac:dyDescent="0.3">
      <c r="A2051" t="s">
        <v>2151</v>
      </c>
      <c r="B2051" t="s">
        <v>44</v>
      </c>
      <c r="C2051">
        <v>25</v>
      </c>
      <c r="D2051" t="s">
        <v>34</v>
      </c>
      <c r="E2051" t="s">
        <v>56</v>
      </c>
      <c r="F2051">
        <v>15</v>
      </c>
      <c r="G2051">
        <v>23</v>
      </c>
      <c r="H2051" t="s">
        <v>36</v>
      </c>
      <c r="I2051" t="s">
        <v>37</v>
      </c>
      <c r="J2051" t="s">
        <v>34</v>
      </c>
      <c r="K2051" t="s">
        <v>37</v>
      </c>
      <c r="L2051" t="s">
        <v>72</v>
      </c>
      <c r="M2051" t="s">
        <v>37</v>
      </c>
      <c r="N2051" t="s">
        <v>37</v>
      </c>
      <c r="O2051" t="s">
        <v>34</v>
      </c>
      <c r="P2051" t="s">
        <v>37</v>
      </c>
      <c r="Q2051" t="s">
        <v>37</v>
      </c>
      <c r="R2051" t="s">
        <v>34</v>
      </c>
      <c r="S2051" t="s">
        <v>34</v>
      </c>
      <c r="T2051" t="s">
        <v>34</v>
      </c>
      <c r="U2051" t="s">
        <v>67</v>
      </c>
      <c r="V2051" t="s">
        <v>34</v>
      </c>
      <c r="W2051" t="s">
        <v>40</v>
      </c>
      <c r="X2051">
        <v>71.05</v>
      </c>
      <c r="Y2051">
        <v>1524.85</v>
      </c>
      <c r="Z2051">
        <v>16.91</v>
      </c>
      <c r="AA2051">
        <v>140</v>
      </c>
      <c r="AB2051">
        <v>364.35</v>
      </c>
      <c r="AC2051">
        <v>2012.29</v>
      </c>
      <c r="AD2051" t="s">
        <v>41</v>
      </c>
      <c r="AE2051" t="s">
        <v>42</v>
      </c>
      <c r="AF2051" t="s">
        <v>42</v>
      </c>
      <c r="AG2051">
        <f t="shared" ref="AG2051:AG2114" si="64">IF(AD2051="Churned", 1,0)</f>
        <v>0</v>
      </c>
      <c r="AH2051" t="str" cm="1">
        <f t="array" ref="AH2051">_xlfn.IFS(
X2051&lt;=20, "&lt;20",
AND(X2051&gt;=20, X2051&lt;50), "20-50",
AND(X2051&gt;=50, X2051&lt;100), "50-100",
X2051&gt;=100, "&gt;100"
)</f>
        <v>50-100</v>
      </c>
      <c r="AI2051">
        <f t="shared" ref="AI2051:AI2114" si="65">IF(AD2051="Joined", 1, 0)</f>
        <v>0</v>
      </c>
      <c r="AJ2051" t="str" cm="1">
        <f t="array" ref="AJ2051">_xlfn.IFS(
C2051&lt;=20, "&lt;20",
AND(C2051&gt;=20, C2051&lt;35), "20-35",
AND(C2051&gt;=35, C2051&lt;50), "35-50",
C2051&gt;=50, "50-100"
)</f>
        <v>20-35</v>
      </c>
      <c r="AK2051" t="str" cm="1">
        <f t="array" ref="AK2051">_xlfn.IFS(
G2051&lt;6, "&lt;6",
AND(G2051&gt;=6, G2051&lt;12), "6-12",
AND(G2051&gt;=12, G2051&lt;18), "12-18",  AND(G2051&gt;=18, G2051&lt;24), "18-24", G2051&gt;=24, "24-36")</f>
        <v>18-24</v>
      </c>
    </row>
    <row r="2052" spans="1:37" x14ac:dyDescent="0.3">
      <c r="A2052" t="s">
        <v>2152</v>
      </c>
      <c r="B2052" t="s">
        <v>44</v>
      </c>
      <c r="C2052">
        <v>73</v>
      </c>
      <c r="D2052" t="s">
        <v>37</v>
      </c>
      <c r="E2052" t="s">
        <v>114</v>
      </c>
      <c r="F2052">
        <v>15</v>
      </c>
      <c r="G2052">
        <v>14</v>
      </c>
      <c r="H2052" t="s">
        <v>110</v>
      </c>
      <c r="I2052" t="s">
        <v>37</v>
      </c>
      <c r="J2052" t="s">
        <v>37</v>
      </c>
      <c r="K2052" t="s">
        <v>37</v>
      </c>
      <c r="L2052" t="s">
        <v>50</v>
      </c>
      <c r="M2052" t="s">
        <v>34</v>
      </c>
      <c r="N2052" t="s">
        <v>34</v>
      </c>
      <c r="O2052" t="s">
        <v>37</v>
      </c>
      <c r="P2052" t="s">
        <v>37</v>
      </c>
      <c r="Q2052" t="s">
        <v>37</v>
      </c>
      <c r="R2052" t="s">
        <v>37</v>
      </c>
      <c r="S2052" t="s">
        <v>34</v>
      </c>
      <c r="T2052" t="s">
        <v>37</v>
      </c>
      <c r="U2052" t="s">
        <v>46</v>
      </c>
      <c r="V2052" t="s">
        <v>37</v>
      </c>
      <c r="W2052" t="s">
        <v>51</v>
      </c>
      <c r="X2052">
        <v>104.9</v>
      </c>
      <c r="Y2052">
        <v>3351.55</v>
      </c>
      <c r="Z2052">
        <v>33.729999999999997</v>
      </c>
      <c r="AA2052">
        <v>0</v>
      </c>
      <c r="AB2052">
        <v>1392.32</v>
      </c>
      <c r="AC2052">
        <v>4710.1400000000003</v>
      </c>
      <c r="AD2052" t="s">
        <v>52</v>
      </c>
      <c r="AE2052" t="s">
        <v>104</v>
      </c>
      <c r="AF2052" t="s">
        <v>150</v>
      </c>
      <c r="AG2052">
        <f t="shared" si="64"/>
        <v>1</v>
      </c>
      <c r="AH2052" t="str" cm="1">
        <f t="array" ref="AH2052">_xlfn.IFS(
X2052&lt;=20, "&lt;20",
AND(X2052&gt;=20, X2052&lt;50), "20-50",
AND(X2052&gt;=50, X2052&lt;100), "50-100",
X2052&gt;=100, "&gt;100"
)</f>
        <v>&gt;100</v>
      </c>
      <c r="AI2052">
        <f t="shared" si="65"/>
        <v>0</v>
      </c>
      <c r="AJ2052" t="str" cm="1">
        <f t="array" ref="AJ2052">_xlfn.IFS(
C2052&lt;=20, "&lt;20",
AND(C2052&gt;=20, C2052&lt;35), "20-35",
AND(C2052&gt;=35, C2052&lt;50), "35-50",
C2052&gt;=50, "50-100"
)</f>
        <v>50-100</v>
      </c>
      <c r="AK2052" t="str" cm="1">
        <f t="array" ref="AK2052">_xlfn.IFS(
G2052&lt;6, "&lt;6",
AND(G2052&gt;=6, G2052&lt;12), "6-12",
AND(G2052&gt;=12, G2052&lt;18), "12-18",  AND(G2052&gt;=18, G2052&lt;24), "18-24", G2052&gt;=24, "24-36")</f>
        <v>12-18</v>
      </c>
    </row>
    <row r="2053" spans="1:37" x14ac:dyDescent="0.3">
      <c r="A2053" t="s">
        <v>2153</v>
      </c>
      <c r="B2053" t="s">
        <v>33</v>
      </c>
      <c r="C2053">
        <v>68</v>
      </c>
      <c r="D2053" t="s">
        <v>34</v>
      </c>
      <c r="E2053" t="s">
        <v>82</v>
      </c>
      <c r="F2053">
        <v>3</v>
      </c>
      <c r="G2053">
        <v>32</v>
      </c>
      <c r="H2053" t="s">
        <v>110</v>
      </c>
      <c r="I2053" t="s">
        <v>37</v>
      </c>
      <c r="J2053" t="s">
        <v>37</v>
      </c>
      <c r="K2053" t="s">
        <v>37</v>
      </c>
      <c r="L2053" t="s">
        <v>50</v>
      </c>
      <c r="M2053" t="s">
        <v>34</v>
      </c>
      <c r="N2053" t="s">
        <v>34</v>
      </c>
      <c r="O2053" t="s">
        <v>37</v>
      </c>
      <c r="P2053" t="s">
        <v>34</v>
      </c>
      <c r="Q2053" t="s">
        <v>37</v>
      </c>
      <c r="R2053" t="s">
        <v>37</v>
      </c>
      <c r="S2053" t="s">
        <v>34</v>
      </c>
      <c r="T2053" t="s">
        <v>37</v>
      </c>
      <c r="U2053" t="s">
        <v>46</v>
      </c>
      <c r="V2053" t="s">
        <v>37</v>
      </c>
      <c r="W2053" t="s">
        <v>51</v>
      </c>
      <c r="X2053">
        <v>103.95</v>
      </c>
      <c r="Y2053">
        <v>2964.8</v>
      </c>
      <c r="Z2053">
        <v>0</v>
      </c>
      <c r="AA2053">
        <v>0</v>
      </c>
      <c r="AB2053">
        <v>1431.44</v>
      </c>
      <c r="AC2053">
        <v>4396.24</v>
      </c>
      <c r="AD2053" t="s">
        <v>41</v>
      </c>
      <c r="AE2053" t="s">
        <v>42</v>
      </c>
      <c r="AF2053" t="s">
        <v>42</v>
      </c>
      <c r="AG2053">
        <f t="shared" si="64"/>
        <v>0</v>
      </c>
      <c r="AH2053" t="str" cm="1">
        <f t="array" ref="AH2053">_xlfn.IFS(
X2053&lt;=20, "&lt;20",
AND(X2053&gt;=20, X2053&lt;50), "20-50",
AND(X2053&gt;=50, X2053&lt;100), "50-100",
X2053&gt;=100, "&gt;100"
)</f>
        <v>&gt;100</v>
      </c>
      <c r="AI2053">
        <f t="shared" si="65"/>
        <v>0</v>
      </c>
      <c r="AJ2053" t="str" cm="1">
        <f t="array" ref="AJ2053">_xlfn.IFS(
C2053&lt;=20, "&lt;20",
AND(C2053&gt;=20, C2053&lt;35), "20-35",
AND(C2053&gt;=35, C2053&lt;50), "35-50",
C2053&gt;=50, "50-100"
)</f>
        <v>50-100</v>
      </c>
      <c r="AK2053" t="str" cm="1">
        <f t="array" ref="AK2053">_xlfn.IFS(
G2053&lt;6, "&lt;6",
AND(G2053&gt;=6, G2053&lt;12), "6-12",
AND(G2053&gt;=12, G2053&lt;18), "12-18",  AND(G2053&gt;=18, G2053&lt;24), "18-24", G2053&gt;=24, "24-36")</f>
        <v>24-36</v>
      </c>
    </row>
    <row r="2054" spans="1:37" x14ac:dyDescent="0.3">
      <c r="A2054" t="s">
        <v>2154</v>
      </c>
      <c r="B2054" t="s">
        <v>44</v>
      </c>
      <c r="C2054">
        <v>20</v>
      </c>
      <c r="D2054" t="s">
        <v>37</v>
      </c>
      <c r="E2054" t="s">
        <v>64</v>
      </c>
      <c r="F2054">
        <v>10</v>
      </c>
      <c r="G2054">
        <v>7</v>
      </c>
      <c r="H2054" t="s">
        <v>110</v>
      </c>
      <c r="I2054" t="s">
        <v>37</v>
      </c>
      <c r="J2054" t="s">
        <v>37</v>
      </c>
      <c r="K2054" t="s">
        <v>37</v>
      </c>
      <c r="L2054" t="s">
        <v>50</v>
      </c>
      <c r="M2054" t="s">
        <v>34</v>
      </c>
      <c r="N2054" t="s">
        <v>34</v>
      </c>
      <c r="O2054" t="s">
        <v>34</v>
      </c>
      <c r="P2054" t="s">
        <v>34</v>
      </c>
      <c r="Q2054" t="s">
        <v>34</v>
      </c>
      <c r="R2054" t="s">
        <v>34</v>
      </c>
      <c r="S2054" t="s">
        <v>34</v>
      </c>
      <c r="T2054" t="s">
        <v>37</v>
      </c>
      <c r="U2054" t="s">
        <v>46</v>
      </c>
      <c r="V2054" t="s">
        <v>37</v>
      </c>
      <c r="W2054" t="s">
        <v>51</v>
      </c>
      <c r="X2054">
        <v>74.2</v>
      </c>
      <c r="Y2054">
        <v>1993.25</v>
      </c>
      <c r="Z2054">
        <v>0</v>
      </c>
      <c r="AA2054">
        <v>0</v>
      </c>
      <c r="AB2054">
        <v>475.02</v>
      </c>
      <c r="AC2054">
        <v>2468.27</v>
      </c>
      <c r="AD2054" t="s">
        <v>41</v>
      </c>
      <c r="AE2054" t="s">
        <v>42</v>
      </c>
      <c r="AF2054" t="s">
        <v>42</v>
      </c>
      <c r="AG2054">
        <f t="shared" si="64"/>
        <v>0</v>
      </c>
      <c r="AH2054" t="str" cm="1">
        <f t="array" ref="AH2054">_xlfn.IFS(
X2054&lt;=20, "&lt;20",
AND(X2054&gt;=20, X2054&lt;50), "20-50",
AND(X2054&gt;=50, X2054&lt;100), "50-100",
X2054&gt;=100, "&gt;100"
)</f>
        <v>50-100</v>
      </c>
      <c r="AI2054">
        <f t="shared" si="65"/>
        <v>0</v>
      </c>
      <c r="AJ2054" t="str" cm="1">
        <f t="array" ref="AJ2054">_xlfn.IFS(
C2054&lt;=20, "&lt;20",
AND(C2054&gt;=20, C2054&lt;35), "20-35",
AND(C2054&gt;=35, C2054&lt;50), "35-50",
C2054&gt;=50, "50-100"
)</f>
        <v>&lt;20</v>
      </c>
      <c r="AK2054" t="str" cm="1">
        <f t="array" ref="AK2054">_xlfn.IFS(
G2054&lt;6, "&lt;6",
AND(G2054&gt;=6, G2054&lt;12), "6-12",
AND(G2054&gt;=12, G2054&lt;18), "12-18",  AND(G2054&gt;=18, G2054&lt;24), "18-24", G2054&gt;=24, "24-36")</f>
        <v>6-12</v>
      </c>
    </row>
    <row r="2055" spans="1:37" x14ac:dyDescent="0.3">
      <c r="A2055" t="s">
        <v>2155</v>
      </c>
      <c r="B2055" t="s">
        <v>44</v>
      </c>
      <c r="C2055">
        <v>18</v>
      </c>
      <c r="D2055" t="s">
        <v>34</v>
      </c>
      <c r="E2055" t="s">
        <v>82</v>
      </c>
      <c r="F2055">
        <v>7</v>
      </c>
      <c r="G2055">
        <v>12</v>
      </c>
      <c r="H2055" t="s">
        <v>36</v>
      </c>
      <c r="I2055" t="s">
        <v>37</v>
      </c>
      <c r="J2055" t="s">
        <v>34</v>
      </c>
      <c r="K2055" t="s">
        <v>37</v>
      </c>
      <c r="L2055" t="s">
        <v>50</v>
      </c>
      <c r="M2055" t="s">
        <v>34</v>
      </c>
      <c r="N2055" t="s">
        <v>34</v>
      </c>
      <c r="O2055" t="s">
        <v>34</v>
      </c>
      <c r="P2055" t="s">
        <v>37</v>
      </c>
      <c r="Q2055" t="s">
        <v>37</v>
      </c>
      <c r="R2055" t="s">
        <v>37</v>
      </c>
      <c r="S2055" t="s">
        <v>37</v>
      </c>
      <c r="T2055" t="s">
        <v>34</v>
      </c>
      <c r="U2055" t="s">
        <v>46</v>
      </c>
      <c r="V2055" t="s">
        <v>37</v>
      </c>
      <c r="W2055" t="s">
        <v>51</v>
      </c>
      <c r="X2055">
        <v>95.15</v>
      </c>
      <c r="Y2055">
        <v>2395.6999999999998</v>
      </c>
      <c r="Z2055">
        <v>0</v>
      </c>
      <c r="AA2055">
        <v>80</v>
      </c>
      <c r="AB2055">
        <v>745.25</v>
      </c>
      <c r="AC2055">
        <v>3220.95</v>
      </c>
      <c r="AD2055" t="s">
        <v>41</v>
      </c>
      <c r="AE2055" t="s">
        <v>42</v>
      </c>
      <c r="AF2055" t="s">
        <v>42</v>
      </c>
      <c r="AG2055">
        <f t="shared" si="64"/>
        <v>0</v>
      </c>
      <c r="AH2055" t="str" cm="1">
        <f t="array" ref="AH2055">_xlfn.IFS(
X2055&lt;=20, "&lt;20",
AND(X2055&gt;=20, X2055&lt;50), "20-50",
AND(X2055&gt;=50, X2055&lt;100), "50-100",
X2055&gt;=100, "&gt;100"
)</f>
        <v>50-100</v>
      </c>
      <c r="AI2055">
        <f t="shared" si="65"/>
        <v>0</v>
      </c>
      <c r="AJ2055" t="str" cm="1">
        <f t="array" ref="AJ2055">_xlfn.IFS(
C2055&lt;=20, "&lt;20",
AND(C2055&gt;=20, C2055&lt;35), "20-35",
AND(C2055&gt;=35, C2055&lt;50), "35-50",
C2055&gt;=50, "50-100"
)</f>
        <v>&lt;20</v>
      </c>
      <c r="AK2055" t="str" cm="1">
        <f t="array" ref="AK2055">_xlfn.IFS(
G2055&lt;6, "&lt;6",
AND(G2055&gt;=6, G2055&lt;12), "6-12",
AND(G2055&gt;=12, G2055&lt;18), "12-18",  AND(G2055&gt;=18, G2055&lt;24), "18-24", G2055&gt;=24, "24-36")</f>
        <v>12-18</v>
      </c>
    </row>
    <row r="2056" spans="1:37" x14ac:dyDescent="0.3">
      <c r="A2056" t="s">
        <v>2156</v>
      </c>
      <c r="B2056" t="s">
        <v>33</v>
      </c>
      <c r="C2056">
        <v>74</v>
      </c>
      <c r="D2056" t="s">
        <v>34</v>
      </c>
      <c r="E2056" t="s">
        <v>130</v>
      </c>
      <c r="F2056">
        <v>15</v>
      </c>
      <c r="G2056">
        <v>10</v>
      </c>
      <c r="H2056" t="s">
        <v>70</v>
      </c>
      <c r="I2056" t="s">
        <v>37</v>
      </c>
      <c r="J2056" t="s">
        <v>37</v>
      </c>
      <c r="K2056" t="s">
        <v>37</v>
      </c>
      <c r="L2056" t="s">
        <v>50</v>
      </c>
      <c r="M2056" t="s">
        <v>37</v>
      </c>
      <c r="N2056" t="s">
        <v>34</v>
      </c>
      <c r="O2056" t="s">
        <v>34</v>
      </c>
      <c r="P2056" t="s">
        <v>34</v>
      </c>
      <c r="Q2056" t="s">
        <v>37</v>
      </c>
      <c r="R2056" t="s">
        <v>37</v>
      </c>
      <c r="S2056" t="s">
        <v>37</v>
      </c>
      <c r="T2056" t="s">
        <v>37</v>
      </c>
      <c r="U2056" t="s">
        <v>46</v>
      </c>
      <c r="V2056" t="s">
        <v>37</v>
      </c>
      <c r="W2056" t="s">
        <v>51</v>
      </c>
      <c r="X2056">
        <v>98.8</v>
      </c>
      <c r="Y2056">
        <v>5617.75</v>
      </c>
      <c r="Z2056">
        <v>0</v>
      </c>
      <c r="AA2056">
        <v>0</v>
      </c>
      <c r="AB2056">
        <v>491.15</v>
      </c>
      <c r="AC2056">
        <v>6108.9</v>
      </c>
      <c r="AD2056" t="s">
        <v>52</v>
      </c>
      <c r="AE2056" t="s">
        <v>100</v>
      </c>
      <c r="AF2056" t="s">
        <v>308</v>
      </c>
      <c r="AG2056">
        <f t="shared" si="64"/>
        <v>1</v>
      </c>
      <c r="AH2056" t="str" cm="1">
        <f t="array" ref="AH2056">_xlfn.IFS(
X2056&lt;=20, "&lt;20",
AND(X2056&gt;=20, X2056&lt;50), "20-50",
AND(X2056&gt;=50, X2056&lt;100), "50-100",
X2056&gt;=100, "&gt;100"
)</f>
        <v>50-100</v>
      </c>
      <c r="AI2056">
        <f t="shared" si="65"/>
        <v>0</v>
      </c>
      <c r="AJ2056" t="str" cm="1">
        <f t="array" ref="AJ2056">_xlfn.IFS(
C2056&lt;=20, "&lt;20",
AND(C2056&gt;=20, C2056&lt;35), "20-35",
AND(C2056&gt;=35, C2056&lt;50), "35-50",
C2056&gt;=50, "50-100"
)</f>
        <v>50-100</v>
      </c>
      <c r="AK2056" t="str" cm="1">
        <f t="array" ref="AK2056">_xlfn.IFS(
G2056&lt;6, "&lt;6",
AND(G2056&gt;=6, G2056&lt;12), "6-12",
AND(G2056&gt;=12, G2056&lt;18), "12-18",  AND(G2056&gt;=18, G2056&lt;24), "18-24", G2056&gt;=24, "24-36")</f>
        <v>6-12</v>
      </c>
    </row>
    <row r="2057" spans="1:37" x14ac:dyDescent="0.3">
      <c r="A2057" t="s">
        <v>2157</v>
      </c>
      <c r="B2057" t="s">
        <v>44</v>
      </c>
      <c r="C2057">
        <v>58</v>
      </c>
      <c r="D2057" t="s">
        <v>37</v>
      </c>
      <c r="E2057" t="s">
        <v>61</v>
      </c>
      <c r="F2057">
        <v>0</v>
      </c>
      <c r="G2057">
        <v>18</v>
      </c>
      <c r="H2057" t="s">
        <v>70</v>
      </c>
      <c r="I2057" t="s">
        <v>37</v>
      </c>
      <c r="J2057" t="s">
        <v>37</v>
      </c>
      <c r="K2057" t="s">
        <v>37</v>
      </c>
      <c r="L2057" t="s">
        <v>50</v>
      </c>
      <c r="M2057" t="s">
        <v>34</v>
      </c>
      <c r="N2057" t="s">
        <v>37</v>
      </c>
      <c r="O2057" t="s">
        <v>37</v>
      </c>
      <c r="P2057" t="s">
        <v>34</v>
      </c>
      <c r="Q2057" t="s">
        <v>37</v>
      </c>
      <c r="R2057" t="s">
        <v>37</v>
      </c>
      <c r="S2057" t="s">
        <v>37</v>
      </c>
      <c r="T2057" t="s">
        <v>37</v>
      </c>
      <c r="U2057" t="s">
        <v>46</v>
      </c>
      <c r="V2057" t="s">
        <v>37</v>
      </c>
      <c r="W2057" t="s">
        <v>40</v>
      </c>
      <c r="X2057">
        <v>103.65</v>
      </c>
      <c r="Y2057">
        <v>5676.65</v>
      </c>
      <c r="Z2057">
        <v>0</v>
      </c>
      <c r="AA2057">
        <v>0</v>
      </c>
      <c r="AB2057">
        <v>1851.3</v>
      </c>
      <c r="AC2057">
        <v>7527.95</v>
      </c>
      <c r="AD2057" t="s">
        <v>41</v>
      </c>
      <c r="AE2057" t="s">
        <v>42</v>
      </c>
      <c r="AF2057" t="s">
        <v>42</v>
      </c>
      <c r="AG2057">
        <f t="shared" si="64"/>
        <v>0</v>
      </c>
      <c r="AH2057" t="str" cm="1">
        <f t="array" ref="AH2057">_xlfn.IFS(
X2057&lt;=20, "&lt;20",
AND(X2057&gt;=20, X2057&lt;50), "20-50",
AND(X2057&gt;=50, X2057&lt;100), "50-100",
X2057&gt;=100, "&gt;100"
)</f>
        <v>&gt;100</v>
      </c>
      <c r="AI2057">
        <f t="shared" si="65"/>
        <v>0</v>
      </c>
      <c r="AJ2057" t="str" cm="1">
        <f t="array" ref="AJ2057">_xlfn.IFS(
C2057&lt;=20, "&lt;20",
AND(C2057&gt;=20, C2057&lt;35), "20-35",
AND(C2057&gt;=35, C2057&lt;50), "35-50",
C2057&gt;=50, "50-100"
)</f>
        <v>50-100</v>
      </c>
      <c r="AK2057" t="str" cm="1">
        <f t="array" ref="AK2057">_xlfn.IFS(
G2057&lt;6, "&lt;6",
AND(G2057&gt;=6, G2057&lt;12), "6-12",
AND(G2057&gt;=12, G2057&lt;18), "12-18",  AND(G2057&gt;=18, G2057&lt;24), "18-24", G2057&gt;=24, "24-36")</f>
        <v>18-24</v>
      </c>
    </row>
    <row r="2058" spans="1:37" x14ac:dyDescent="0.3">
      <c r="A2058" t="s">
        <v>2158</v>
      </c>
      <c r="B2058" t="s">
        <v>44</v>
      </c>
      <c r="C2058">
        <v>38</v>
      </c>
      <c r="D2058" t="s">
        <v>34</v>
      </c>
      <c r="E2058" t="s">
        <v>158</v>
      </c>
      <c r="F2058">
        <v>11</v>
      </c>
      <c r="G2058">
        <v>4</v>
      </c>
      <c r="H2058" t="s">
        <v>36</v>
      </c>
      <c r="I2058" t="s">
        <v>37</v>
      </c>
      <c r="J2058" t="s">
        <v>37</v>
      </c>
      <c r="K2058" t="s">
        <v>37</v>
      </c>
      <c r="L2058" t="s">
        <v>50</v>
      </c>
      <c r="M2058" t="s">
        <v>34</v>
      </c>
      <c r="N2058" t="s">
        <v>34</v>
      </c>
      <c r="O2058" t="s">
        <v>34</v>
      </c>
      <c r="P2058" t="s">
        <v>34</v>
      </c>
      <c r="Q2058" t="s">
        <v>37</v>
      </c>
      <c r="R2058" t="s">
        <v>37</v>
      </c>
      <c r="S2058" t="s">
        <v>37</v>
      </c>
      <c r="T2058" t="s">
        <v>37</v>
      </c>
      <c r="U2058" t="s">
        <v>46</v>
      </c>
      <c r="V2058" t="s">
        <v>37</v>
      </c>
      <c r="W2058" t="s">
        <v>51</v>
      </c>
      <c r="X2058">
        <v>94.2</v>
      </c>
      <c r="Y2058">
        <v>193.8</v>
      </c>
      <c r="Z2058">
        <v>0</v>
      </c>
      <c r="AA2058">
        <v>0</v>
      </c>
      <c r="AB2058">
        <v>85.78</v>
      </c>
      <c r="AC2058">
        <v>279.58</v>
      </c>
      <c r="AD2058" t="s">
        <v>52</v>
      </c>
      <c r="AE2058" t="s">
        <v>58</v>
      </c>
      <c r="AF2058" t="s">
        <v>365</v>
      </c>
      <c r="AG2058">
        <f t="shared" si="64"/>
        <v>1</v>
      </c>
      <c r="AH2058" t="str" cm="1">
        <f t="array" ref="AH2058">_xlfn.IFS(
X2058&lt;=20, "&lt;20",
AND(X2058&gt;=20, X2058&lt;50), "20-50",
AND(X2058&gt;=50, X2058&lt;100), "50-100",
X2058&gt;=100, "&gt;100"
)</f>
        <v>50-100</v>
      </c>
      <c r="AI2058">
        <f t="shared" si="65"/>
        <v>0</v>
      </c>
      <c r="AJ2058" t="str" cm="1">
        <f t="array" ref="AJ2058">_xlfn.IFS(
C2058&lt;=20, "&lt;20",
AND(C2058&gt;=20, C2058&lt;35), "20-35",
AND(C2058&gt;=35, C2058&lt;50), "35-50",
C2058&gt;=50, "50-100"
)</f>
        <v>35-50</v>
      </c>
      <c r="AK2058" t="str" cm="1">
        <f t="array" ref="AK2058">_xlfn.IFS(
G2058&lt;6, "&lt;6",
AND(G2058&gt;=6, G2058&lt;12), "6-12",
AND(G2058&gt;=12, G2058&lt;18), "12-18",  AND(G2058&gt;=18, G2058&lt;24), "18-24", G2058&gt;=24, "24-36")</f>
        <v>&lt;6</v>
      </c>
    </row>
    <row r="2059" spans="1:37" x14ac:dyDescent="0.3">
      <c r="A2059" t="s">
        <v>2159</v>
      </c>
      <c r="B2059" t="s">
        <v>44</v>
      </c>
      <c r="C2059">
        <v>30</v>
      </c>
      <c r="D2059" t="s">
        <v>34</v>
      </c>
      <c r="E2059" t="s">
        <v>130</v>
      </c>
      <c r="F2059">
        <v>7</v>
      </c>
      <c r="G2059">
        <v>18</v>
      </c>
      <c r="H2059" t="s">
        <v>36</v>
      </c>
      <c r="I2059" t="s">
        <v>37</v>
      </c>
      <c r="J2059" t="s">
        <v>34</v>
      </c>
      <c r="K2059" t="s">
        <v>34</v>
      </c>
      <c r="L2059" t="s">
        <v>34</v>
      </c>
      <c r="M2059" t="s">
        <v>34</v>
      </c>
      <c r="N2059" t="s">
        <v>34</v>
      </c>
      <c r="O2059" t="s">
        <v>34</v>
      </c>
      <c r="P2059" t="s">
        <v>34</v>
      </c>
      <c r="Q2059" t="s">
        <v>34</v>
      </c>
      <c r="R2059" t="s">
        <v>34</v>
      </c>
      <c r="S2059" t="s">
        <v>34</v>
      </c>
      <c r="T2059" t="s">
        <v>34</v>
      </c>
      <c r="U2059" t="s">
        <v>46</v>
      </c>
      <c r="V2059" t="s">
        <v>37</v>
      </c>
      <c r="W2059" t="s">
        <v>51</v>
      </c>
      <c r="X2059">
        <v>20.7</v>
      </c>
      <c r="Y2059">
        <v>39.85</v>
      </c>
      <c r="Z2059">
        <v>0</v>
      </c>
      <c r="AA2059">
        <v>0</v>
      </c>
      <c r="AB2059">
        <v>27.78</v>
      </c>
      <c r="AC2059">
        <v>67.63</v>
      </c>
      <c r="AD2059" t="s">
        <v>85</v>
      </c>
      <c r="AE2059" t="s">
        <v>42</v>
      </c>
      <c r="AF2059" t="s">
        <v>42</v>
      </c>
      <c r="AG2059">
        <f t="shared" si="64"/>
        <v>0</v>
      </c>
      <c r="AH2059" t="str" cm="1">
        <f t="array" ref="AH2059">_xlfn.IFS(
X2059&lt;=20, "&lt;20",
AND(X2059&gt;=20, X2059&lt;50), "20-50",
AND(X2059&gt;=50, X2059&lt;100), "50-100",
X2059&gt;=100, "&gt;100"
)</f>
        <v>20-50</v>
      </c>
      <c r="AI2059">
        <f t="shared" si="65"/>
        <v>1</v>
      </c>
      <c r="AJ2059" t="str" cm="1">
        <f t="array" ref="AJ2059">_xlfn.IFS(
C2059&lt;=20, "&lt;20",
AND(C2059&gt;=20, C2059&lt;35), "20-35",
AND(C2059&gt;=35, C2059&lt;50), "35-50",
C2059&gt;=50, "50-100"
)</f>
        <v>20-35</v>
      </c>
      <c r="AK2059" t="str" cm="1">
        <f t="array" ref="AK2059">_xlfn.IFS(
G2059&lt;6, "&lt;6",
AND(G2059&gt;=6, G2059&lt;12), "6-12",
AND(G2059&gt;=12, G2059&lt;18), "12-18",  AND(G2059&gt;=18, G2059&lt;24), "18-24", G2059&gt;=24, "24-36")</f>
        <v>18-24</v>
      </c>
    </row>
    <row r="2060" spans="1:37" x14ac:dyDescent="0.3">
      <c r="A2060" t="s">
        <v>2160</v>
      </c>
      <c r="B2060" t="s">
        <v>33</v>
      </c>
      <c r="C2060">
        <v>63</v>
      </c>
      <c r="D2060" t="s">
        <v>34</v>
      </c>
      <c r="E2060" t="s">
        <v>56</v>
      </c>
      <c r="F2060">
        <v>8</v>
      </c>
      <c r="G2060">
        <v>31</v>
      </c>
      <c r="H2060" t="s">
        <v>70</v>
      </c>
      <c r="I2060" t="s">
        <v>37</v>
      </c>
      <c r="J2060" t="s">
        <v>37</v>
      </c>
      <c r="K2060" t="s">
        <v>37</v>
      </c>
      <c r="L2060" t="s">
        <v>50</v>
      </c>
      <c r="M2060" t="s">
        <v>34</v>
      </c>
      <c r="N2060" t="s">
        <v>34</v>
      </c>
      <c r="O2060" t="s">
        <v>37</v>
      </c>
      <c r="P2060" t="s">
        <v>34</v>
      </c>
      <c r="Q2060" t="s">
        <v>37</v>
      </c>
      <c r="R2060" t="s">
        <v>37</v>
      </c>
      <c r="S2060" t="s">
        <v>37</v>
      </c>
      <c r="T2060" t="s">
        <v>37</v>
      </c>
      <c r="U2060" t="s">
        <v>39</v>
      </c>
      <c r="V2060" t="s">
        <v>37</v>
      </c>
      <c r="W2060" t="s">
        <v>51</v>
      </c>
      <c r="X2060">
        <v>96.75</v>
      </c>
      <c r="Y2060">
        <v>6125.4</v>
      </c>
      <c r="Z2060">
        <v>0</v>
      </c>
      <c r="AA2060">
        <v>0</v>
      </c>
      <c r="AB2060">
        <v>1403.68</v>
      </c>
      <c r="AC2060">
        <v>7529.08</v>
      </c>
      <c r="AD2060" t="s">
        <v>52</v>
      </c>
      <c r="AE2060" t="s">
        <v>104</v>
      </c>
      <c r="AF2060" t="s">
        <v>105</v>
      </c>
      <c r="AG2060">
        <f t="shared" si="64"/>
        <v>1</v>
      </c>
      <c r="AH2060" t="str" cm="1">
        <f t="array" ref="AH2060">_xlfn.IFS(
X2060&lt;=20, "&lt;20",
AND(X2060&gt;=20, X2060&lt;50), "20-50",
AND(X2060&gt;=50, X2060&lt;100), "50-100",
X2060&gt;=100, "&gt;100"
)</f>
        <v>50-100</v>
      </c>
      <c r="AI2060">
        <f t="shared" si="65"/>
        <v>0</v>
      </c>
      <c r="AJ2060" t="str" cm="1">
        <f t="array" ref="AJ2060">_xlfn.IFS(
C2060&lt;=20, "&lt;20",
AND(C2060&gt;=20, C2060&lt;35), "20-35",
AND(C2060&gt;=35, C2060&lt;50), "35-50",
C2060&gt;=50, "50-100"
)</f>
        <v>50-100</v>
      </c>
      <c r="AK2060" t="str" cm="1">
        <f t="array" ref="AK2060">_xlfn.IFS(
G2060&lt;6, "&lt;6",
AND(G2060&gt;=6, G2060&lt;12), "6-12",
AND(G2060&gt;=12, G2060&lt;18), "12-18",  AND(G2060&gt;=18, G2060&lt;24), "18-24", G2060&gt;=24, "24-36")</f>
        <v>24-36</v>
      </c>
    </row>
    <row r="2061" spans="1:37" x14ac:dyDescent="0.3">
      <c r="A2061" t="s">
        <v>2161</v>
      </c>
      <c r="B2061" t="s">
        <v>33</v>
      </c>
      <c r="C2061">
        <v>38</v>
      </c>
      <c r="D2061" t="s">
        <v>37</v>
      </c>
      <c r="E2061" t="s">
        <v>56</v>
      </c>
      <c r="F2061">
        <v>9</v>
      </c>
      <c r="G2061">
        <v>29</v>
      </c>
      <c r="H2061" t="s">
        <v>57</v>
      </c>
      <c r="I2061" t="s">
        <v>37</v>
      </c>
      <c r="J2061" t="s">
        <v>34</v>
      </c>
      <c r="K2061" t="s">
        <v>34</v>
      </c>
      <c r="L2061" t="s">
        <v>34</v>
      </c>
      <c r="M2061" t="s">
        <v>34</v>
      </c>
      <c r="N2061" t="s">
        <v>34</v>
      </c>
      <c r="O2061" t="s">
        <v>34</v>
      </c>
      <c r="P2061" t="s">
        <v>34</v>
      </c>
      <c r="Q2061" t="s">
        <v>34</v>
      </c>
      <c r="R2061" t="s">
        <v>34</v>
      </c>
      <c r="S2061" t="s">
        <v>34</v>
      </c>
      <c r="T2061" t="s">
        <v>34</v>
      </c>
      <c r="U2061" t="s">
        <v>46</v>
      </c>
      <c r="V2061" t="s">
        <v>37</v>
      </c>
      <c r="W2061" t="s">
        <v>51</v>
      </c>
      <c r="X2061">
        <v>20</v>
      </c>
      <c r="Y2061">
        <v>377.55</v>
      </c>
      <c r="Z2061">
        <v>0</v>
      </c>
      <c r="AA2061">
        <v>0</v>
      </c>
      <c r="AB2061">
        <v>457.9</v>
      </c>
      <c r="AC2061">
        <v>835.45</v>
      </c>
      <c r="AD2061" t="s">
        <v>41</v>
      </c>
      <c r="AE2061" t="s">
        <v>42</v>
      </c>
      <c r="AF2061" t="s">
        <v>42</v>
      </c>
      <c r="AG2061">
        <f t="shared" si="64"/>
        <v>0</v>
      </c>
      <c r="AH2061" t="str" cm="1">
        <f t="array" ref="AH2061">_xlfn.IFS(
X2061&lt;=20, "&lt;20",
AND(X2061&gt;=20, X2061&lt;50), "20-50",
AND(X2061&gt;=50, X2061&lt;100), "50-100",
X2061&gt;=100, "&gt;100"
)</f>
        <v>&lt;20</v>
      </c>
      <c r="AI2061">
        <f t="shared" si="65"/>
        <v>0</v>
      </c>
      <c r="AJ2061" t="str" cm="1">
        <f t="array" ref="AJ2061">_xlfn.IFS(
C2061&lt;=20, "&lt;20",
AND(C2061&gt;=20, C2061&lt;35), "20-35",
AND(C2061&gt;=35, C2061&lt;50), "35-50",
C2061&gt;=50, "50-100"
)</f>
        <v>35-50</v>
      </c>
      <c r="AK2061" t="str" cm="1">
        <f t="array" ref="AK2061">_xlfn.IFS(
G2061&lt;6, "&lt;6",
AND(G2061&gt;=6, G2061&lt;12), "6-12",
AND(G2061&gt;=12, G2061&lt;18), "12-18",  AND(G2061&gt;=18, G2061&lt;24), "18-24", G2061&gt;=24, "24-36")</f>
        <v>24-36</v>
      </c>
    </row>
    <row r="2062" spans="1:37" x14ac:dyDescent="0.3">
      <c r="A2062" t="s">
        <v>2162</v>
      </c>
      <c r="B2062" t="s">
        <v>44</v>
      </c>
      <c r="C2062">
        <v>60</v>
      </c>
      <c r="D2062" t="s">
        <v>37</v>
      </c>
      <c r="E2062" t="s">
        <v>56</v>
      </c>
      <c r="F2062">
        <v>0</v>
      </c>
      <c r="G2062">
        <v>21</v>
      </c>
      <c r="H2062" t="s">
        <v>36</v>
      </c>
      <c r="I2062" t="s">
        <v>37</v>
      </c>
      <c r="J2062" t="s">
        <v>34</v>
      </c>
      <c r="K2062" t="s">
        <v>34</v>
      </c>
      <c r="L2062" t="s">
        <v>34</v>
      </c>
      <c r="M2062" t="s">
        <v>34</v>
      </c>
      <c r="N2062" t="s">
        <v>34</v>
      </c>
      <c r="O2062" t="s">
        <v>34</v>
      </c>
      <c r="P2062" t="s">
        <v>34</v>
      </c>
      <c r="Q2062" t="s">
        <v>34</v>
      </c>
      <c r="R2062" t="s">
        <v>34</v>
      </c>
      <c r="S2062" t="s">
        <v>34</v>
      </c>
      <c r="T2062" t="s">
        <v>34</v>
      </c>
      <c r="U2062" t="s">
        <v>46</v>
      </c>
      <c r="V2062" t="s">
        <v>34</v>
      </c>
      <c r="W2062" t="s">
        <v>40</v>
      </c>
      <c r="X2062">
        <v>20.65</v>
      </c>
      <c r="Y2062">
        <v>158.94999999999999</v>
      </c>
      <c r="Z2062">
        <v>0</v>
      </c>
      <c r="AA2062">
        <v>0</v>
      </c>
      <c r="AB2062">
        <v>35.07</v>
      </c>
      <c r="AC2062">
        <v>194.02</v>
      </c>
      <c r="AD2062" t="s">
        <v>41</v>
      </c>
      <c r="AE2062" t="s">
        <v>42</v>
      </c>
      <c r="AF2062" t="s">
        <v>42</v>
      </c>
      <c r="AG2062">
        <f t="shared" si="64"/>
        <v>0</v>
      </c>
      <c r="AH2062" t="str" cm="1">
        <f t="array" ref="AH2062">_xlfn.IFS(
X2062&lt;=20, "&lt;20",
AND(X2062&gt;=20, X2062&lt;50), "20-50",
AND(X2062&gt;=50, X2062&lt;100), "50-100",
X2062&gt;=100, "&gt;100"
)</f>
        <v>20-50</v>
      </c>
      <c r="AI2062">
        <f t="shared" si="65"/>
        <v>0</v>
      </c>
      <c r="AJ2062" t="str" cm="1">
        <f t="array" ref="AJ2062">_xlfn.IFS(
C2062&lt;=20, "&lt;20",
AND(C2062&gt;=20, C2062&lt;35), "20-35",
AND(C2062&gt;=35, C2062&lt;50), "35-50",
C2062&gt;=50, "50-100"
)</f>
        <v>50-100</v>
      </c>
      <c r="AK2062" t="str" cm="1">
        <f t="array" ref="AK2062">_xlfn.IFS(
G2062&lt;6, "&lt;6",
AND(G2062&gt;=6, G2062&lt;12), "6-12",
AND(G2062&gt;=12, G2062&lt;18), "12-18",  AND(G2062&gt;=18, G2062&lt;24), "18-24", G2062&gt;=24, "24-36")</f>
        <v>18-24</v>
      </c>
    </row>
    <row r="2063" spans="1:37" x14ac:dyDescent="0.3">
      <c r="A2063" t="s">
        <v>2163</v>
      </c>
      <c r="B2063" t="s">
        <v>44</v>
      </c>
      <c r="C2063">
        <v>30</v>
      </c>
      <c r="D2063" t="s">
        <v>37</v>
      </c>
      <c r="E2063" t="s">
        <v>69</v>
      </c>
      <c r="F2063">
        <v>3</v>
      </c>
      <c r="G2063">
        <v>16</v>
      </c>
      <c r="H2063" t="s">
        <v>36</v>
      </c>
      <c r="I2063" t="s">
        <v>37</v>
      </c>
      <c r="J2063" t="s">
        <v>34</v>
      </c>
      <c r="K2063" t="s">
        <v>37</v>
      </c>
      <c r="L2063" t="s">
        <v>50</v>
      </c>
      <c r="M2063" t="s">
        <v>34</v>
      </c>
      <c r="N2063" t="s">
        <v>34</v>
      </c>
      <c r="O2063" t="s">
        <v>37</v>
      </c>
      <c r="P2063" t="s">
        <v>34</v>
      </c>
      <c r="Q2063" t="s">
        <v>34</v>
      </c>
      <c r="R2063" t="s">
        <v>34</v>
      </c>
      <c r="S2063" t="s">
        <v>34</v>
      </c>
      <c r="T2063" t="s">
        <v>37</v>
      </c>
      <c r="U2063" t="s">
        <v>46</v>
      </c>
      <c r="V2063" t="s">
        <v>37</v>
      </c>
      <c r="W2063" t="s">
        <v>40</v>
      </c>
      <c r="X2063">
        <v>75.3</v>
      </c>
      <c r="Y2063">
        <v>2263.4</v>
      </c>
      <c r="Z2063">
        <v>0</v>
      </c>
      <c r="AA2063">
        <v>0</v>
      </c>
      <c r="AB2063">
        <v>97.15</v>
      </c>
      <c r="AC2063">
        <v>2360.5500000000002</v>
      </c>
      <c r="AD2063" t="s">
        <v>41</v>
      </c>
      <c r="AE2063" t="s">
        <v>42</v>
      </c>
      <c r="AF2063" t="s">
        <v>42</v>
      </c>
      <c r="AG2063">
        <f t="shared" si="64"/>
        <v>0</v>
      </c>
      <c r="AH2063" t="str" cm="1">
        <f t="array" ref="AH2063">_xlfn.IFS(
X2063&lt;=20, "&lt;20",
AND(X2063&gt;=20, X2063&lt;50), "20-50",
AND(X2063&gt;=50, X2063&lt;100), "50-100",
X2063&gt;=100, "&gt;100"
)</f>
        <v>50-100</v>
      </c>
      <c r="AI2063">
        <f t="shared" si="65"/>
        <v>0</v>
      </c>
      <c r="AJ2063" t="str" cm="1">
        <f t="array" ref="AJ2063">_xlfn.IFS(
C2063&lt;=20, "&lt;20",
AND(C2063&gt;=20, C2063&lt;35), "20-35",
AND(C2063&gt;=35, C2063&lt;50), "35-50",
C2063&gt;=50, "50-100"
)</f>
        <v>20-35</v>
      </c>
      <c r="AK2063" t="str" cm="1">
        <f t="array" ref="AK2063">_xlfn.IFS(
G2063&lt;6, "&lt;6",
AND(G2063&gt;=6, G2063&lt;12), "6-12",
AND(G2063&gt;=12, G2063&lt;18), "12-18",  AND(G2063&gt;=18, G2063&lt;24), "18-24", G2063&gt;=24, "24-36")</f>
        <v>12-18</v>
      </c>
    </row>
    <row r="2064" spans="1:37" x14ac:dyDescent="0.3">
      <c r="A2064" t="s">
        <v>2164</v>
      </c>
      <c r="B2064" t="s">
        <v>33</v>
      </c>
      <c r="C2064">
        <v>48</v>
      </c>
      <c r="D2064" t="s">
        <v>34</v>
      </c>
      <c r="E2064" t="s">
        <v>45</v>
      </c>
      <c r="F2064">
        <v>7</v>
      </c>
      <c r="G2064">
        <v>28</v>
      </c>
      <c r="H2064" t="s">
        <v>110</v>
      </c>
      <c r="I2064" t="s">
        <v>34</v>
      </c>
      <c r="J2064" t="s">
        <v>34</v>
      </c>
      <c r="K2064" t="s">
        <v>37</v>
      </c>
      <c r="L2064" t="s">
        <v>72</v>
      </c>
      <c r="M2064" t="s">
        <v>34</v>
      </c>
      <c r="N2064" t="s">
        <v>34</v>
      </c>
      <c r="O2064" t="s">
        <v>34</v>
      </c>
      <c r="P2064" t="s">
        <v>34</v>
      </c>
      <c r="Q2064" t="s">
        <v>37</v>
      </c>
      <c r="R2064" t="s">
        <v>34</v>
      </c>
      <c r="S2064" t="s">
        <v>34</v>
      </c>
      <c r="T2064" t="s">
        <v>37</v>
      </c>
      <c r="U2064" t="s">
        <v>46</v>
      </c>
      <c r="V2064" t="s">
        <v>34</v>
      </c>
      <c r="W2064" t="s">
        <v>40</v>
      </c>
      <c r="X2064">
        <v>33.75</v>
      </c>
      <c r="Y2064">
        <v>1009.25</v>
      </c>
      <c r="Z2064">
        <v>0</v>
      </c>
      <c r="AA2064">
        <v>0</v>
      </c>
      <c r="AB2064">
        <v>0</v>
      </c>
      <c r="AC2064">
        <v>1009.25</v>
      </c>
      <c r="AD2064" t="s">
        <v>41</v>
      </c>
      <c r="AE2064" t="s">
        <v>42</v>
      </c>
      <c r="AF2064" t="s">
        <v>42</v>
      </c>
      <c r="AG2064">
        <f t="shared" si="64"/>
        <v>0</v>
      </c>
      <c r="AH2064" t="str" cm="1">
        <f t="array" ref="AH2064">_xlfn.IFS(
X2064&lt;=20, "&lt;20",
AND(X2064&gt;=20, X2064&lt;50), "20-50",
AND(X2064&gt;=50, X2064&lt;100), "50-100",
X2064&gt;=100, "&gt;100"
)</f>
        <v>20-50</v>
      </c>
      <c r="AI2064">
        <f t="shared" si="65"/>
        <v>0</v>
      </c>
      <c r="AJ2064" t="str" cm="1">
        <f t="array" ref="AJ2064">_xlfn.IFS(
C2064&lt;=20, "&lt;20",
AND(C2064&gt;=20, C2064&lt;35), "20-35",
AND(C2064&gt;=35, C2064&lt;50), "35-50",
C2064&gt;=50, "50-100"
)</f>
        <v>35-50</v>
      </c>
      <c r="AK2064" t="str" cm="1">
        <f t="array" ref="AK2064">_xlfn.IFS(
G2064&lt;6, "&lt;6",
AND(G2064&gt;=6, G2064&lt;12), "6-12",
AND(G2064&gt;=12, G2064&lt;18), "12-18",  AND(G2064&gt;=18, G2064&lt;24), "18-24", G2064&gt;=24, "24-36")</f>
        <v>24-36</v>
      </c>
    </row>
    <row r="2065" spans="1:37" x14ac:dyDescent="0.3">
      <c r="A2065" t="s">
        <v>2165</v>
      </c>
      <c r="B2065" t="s">
        <v>33</v>
      </c>
      <c r="C2065">
        <v>46</v>
      </c>
      <c r="D2065" t="s">
        <v>34</v>
      </c>
      <c r="E2065" t="s">
        <v>130</v>
      </c>
      <c r="F2065">
        <v>2</v>
      </c>
      <c r="G2065">
        <v>3</v>
      </c>
      <c r="H2065" t="s">
        <v>57</v>
      </c>
      <c r="I2065" t="s">
        <v>37</v>
      </c>
      <c r="J2065" t="s">
        <v>34</v>
      </c>
      <c r="K2065" t="s">
        <v>37</v>
      </c>
      <c r="L2065" t="s">
        <v>50</v>
      </c>
      <c r="M2065" t="s">
        <v>37</v>
      </c>
      <c r="N2065" t="s">
        <v>34</v>
      </c>
      <c r="O2065" t="s">
        <v>37</v>
      </c>
      <c r="P2065" t="s">
        <v>34</v>
      </c>
      <c r="Q2065" t="s">
        <v>34</v>
      </c>
      <c r="R2065" t="s">
        <v>34</v>
      </c>
      <c r="S2065" t="s">
        <v>34</v>
      </c>
      <c r="T2065" t="s">
        <v>37</v>
      </c>
      <c r="U2065" t="s">
        <v>46</v>
      </c>
      <c r="V2065" t="s">
        <v>34</v>
      </c>
      <c r="W2065" t="s">
        <v>51</v>
      </c>
      <c r="X2065">
        <v>81.7</v>
      </c>
      <c r="Y2065">
        <v>858.6</v>
      </c>
      <c r="Z2065">
        <v>0</v>
      </c>
      <c r="AA2065">
        <v>0</v>
      </c>
      <c r="AB2065">
        <v>220.56</v>
      </c>
      <c r="AC2065">
        <v>1079.1600000000001</v>
      </c>
      <c r="AD2065" t="s">
        <v>52</v>
      </c>
      <c r="AE2065" t="s">
        <v>58</v>
      </c>
      <c r="AF2065" t="s">
        <v>1249</v>
      </c>
      <c r="AG2065">
        <f t="shared" si="64"/>
        <v>1</v>
      </c>
      <c r="AH2065" t="str" cm="1">
        <f t="array" ref="AH2065">_xlfn.IFS(
X2065&lt;=20, "&lt;20",
AND(X2065&gt;=20, X2065&lt;50), "20-50",
AND(X2065&gt;=50, X2065&lt;100), "50-100",
X2065&gt;=100, "&gt;100"
)</f>
        <v>50-100</v>
      </c>
      <c r="AI2065">
        <f t="shared" si="65"/>
        <v>0</v>
      </c>
      <c r="AJ2065" t="str" cm="1">
        <f t="array" ref="AJ2065">_xlfn.IFS(
C2065&lt;=20, "&lt;20",
AND(C2065&gt;=20, C2065&lt;35), "20-35",
AND(C2065&gt;=35, C2065&lt;50), "35-50",
C2065&gt;=50, "50-100"
)</f>
        <v>35-50</v>
      </c>
      <c r="AK2065" t="str" cm="1">
        <f t="array" ref="AK2065">_xlfn.IFS(
G2065&lt;6, "&lt;6",
AND(G2065&gt;=6, G2065&lt;12), "6-12",
AND(G2065&gt;=12, G2065&lt;18), "12-18",  AND(G2065&gt;=18, G2065&lt;24), "18-24", G2065&gt;=24, "24-36")</f>
        <v>&lt;6</v>
      </c>
    </row>
    <row r="2066" spans="1:37" x14ac:dyDescent="0.3">
      <c r="A2066" t="s">
        <v>2166</v>
      </c>
      <c r="B2066" t="s">
        <v>33</v>
      </c>
      <c r="C2066">
        <v>26</v>
      </c>
      <c r="D2066" t="s">
        <v>37</v>
      </c>
      <c r="E2066" t="s">
        <v>74</v>
      </c>
      <c r="F2066">
        <v>0</v>
      </c>
      <c r="G2066">
        <v>30</v>
      </c>
      <c r="H2066" t="s">
        <v>70</v>
      </c>
      <c r="I2066" t="s">
        <v>37</v>
      </c>
      <c r="J2066" t="s">
        <v>34</v>
      </c>
      <c r="K2066" t="s">
        <v>37</v>
      </c>
      <c r="L2066" t="s">
        <v>72</v>
      </c>
      <c r="M2066" t="s">
        <v>37</v>
      </c>
      <c r="N2066" t="s">
        <v>34</v>
      </c>
      <c r="O2066" t="s">
        <v>37</v>
      </c>
      <c r="P2066" t="s">
        <v>37</v>
      </c>
      <c r="Q2066" t="s">
        <v>37</v>
      </c>
      <c r="R2066" t="s">
        <v>34</v>
      </c>
      <c r="S2066" t="s">
        <v>34</v>
      </c>
      <c r="T2066" t="s">
        <v>37</v>
      </c>
      <c r="U2066" t="s">
        <v>39</v>
      </c>
      <c r="V2066" t="s">
        <v>37</v>
      </c>
      <c r="W2066" t="s">
        <v>40</v>
      </c>
      <c r="X2066">
        <v>70.8</v>
      </c>
      <c r="Y2066">
        <v>3478.15</v>
      </c>
      <c r="Z2066">
        <v>0</v>
      </c>
      <c r="AA2066">
        <v>0</v>
      </c>
      <c r="AB2066">
        <v>1876</v>
      </c>
      <c r="AC2066">
        <v>5354.15</v>
      </c>
      <c r="AD2066" t="s">
        <v>41</v>
      </c>
      <c r="AE2066" t="s">
        <v>42</v>
      </c>
      <c r="AF2066" t="s">
        <v>42</v>
      </c>
      <c r="AG2066">
        <f t="shared" si="64"/>
        <v>0</v>
      </c>
      <c r="AH2066" t="str" cm="1">
        <f t="array" ref="AH2066">_xlfn.IFS(
X2066&lt;=20, "&lt;20",
AND(X2066&gt;=20, X2066&lt;50), "20-50",
AND(X2066&gt;=50, X2066&lt;100), "50-100",
X2066&gt;=100, "&gt;100"
)</f>
        <v>50-100</v>
      </c>
      <c r="AI2066">
        <f t="shared" si="65"/>
        <v>0</v>
      </c>
      <c r="AJ2066" t="str" cm="1">
        <f t="array" ref="AJ2066">_xlfn.IFS(
C2066&lt;=20, "&lt;20",
AND(C2066&gt;=20, C2066&lt;35), "20-35",
AND(C2066&gt;=35, C2066&lt;50), "35-50",
C2066&gt;=50, "50-100"
)</f>
        <v>20-35</v>
      </c>
      <c r="AK2066" t="str" cm="1">
        <f t="array" ref="AK2066">_xlfn.IFS(
G2066&lt;6, "&lt;6",
AND(G2066&gt;=6, G2066&lt;12), "6-12",
AND(G2066&gt;=12, G2066&lt;18), "12-18",  AND(G2066&gt;=18, G2066&lt;24), "18-24", G2066&gt;=24, "24-36")</f>
        <v>24-36</v>
      </c>
    </row>
    <row r="2067" spans="1:37" x14ac:dyDescent="0.3">
      <c r="A2067" t="s">
        <v>2167</v>
      </c>
      <c r="B2067" t="s">
        <v>44</v>
      </c>
      <c r="C2067">
        <v>59</v>
      </c>
      <c r="D2067" t="s">
        <v>34</v>
      </c>
      <c r="E2067" t="s">
        <v>56</v>
      </c>
      <c r="F2067">
        <v>13</v>
      </c>
      <c r="G2067">
        <v>14</v>
      </c>
      <c r="H2067" t="s">
        <v>36</v>
      </c>
      <c r="I2067" t="s">
        <v>37</v>
      </c>
      <c r="J2067" t="s">
        <v>37</v>
      </c>
      <c r="K2067" t="s">
        <v>37</v>
      </c>
      <c r="L2067" t="s">
        <v>50</v>
      </c>
      <c r="M2067" t="s">
        <v>34</v>
      </c>
      <c r="N2067" t="s">
        <v>34</v>
      </c>
      <c r="O2067" t="s">
        <v>34</v>
      </c>
      <c r="P2067" t="s">
        <v>34</v>
      </c>
      <c r="Q2067" t="s">
        <v>34</v>
      </c>
      <c r="R2067" t="s">
        <v>37</v>
      </c>
      <c r="S2067" t="s">
        <v>37</v>
      </c>
      <c r="T2067" t="s">
        <v>37</v>
      </c>
      <c r="U2067" t="s">
        <v>46</v>
      </c>
      <c r="V2067" t="s">
        <v>34</v>
      </c>
      <c r="W2067" t="s">
        <v>40</v>
      </c>
      <c r="X2067">
        <v>86.15</v>
      </c>
      <c r="Y2067">
        <v>2745.7</v>
      </c>
      <c r="Z2067">
        <v>0</v>
      </c>
      <c r="AA2067">
        <v>0</v>
      </c>
      <c r="AB2067">
        <v>473.22</v>
      </c>
      <c r="AC2067">
        <v>3218.92</v>
      </c>
      <c r="AD2067" t="s">
        <v>52</v>
      </c>
      <c r="AE2067" t="s">
        <v>104</v>
      </c>
      <c r="AF2067" t="s">
        <v>105</v>
      </c>
      <c r="AG2067">
        <f t="shared" si="64"/>
        <v>1</v>
      </c>
      <c r="AH2067" t="str" cm="1">
        <f t="array" ref="AH2067">_xlfn.IFS(
X2067&lt;=20, "&lt;20",
AND(X2067&gt;=20, X2067&lt;50), "20-50",
AND(X2067&gt;=50, X2067&lt;100), "50-100",
X2067&gt;=100, "&gt;100"
)</f>
        <v>50-100</v>
      </c>
      <c r="AI2067">
        <f t="shared" si="65"/>
        <v>0</v>
      </c>
      <c r="AJ2067" t="str" cm="1">
        <f t="array" ref="AJ2067">_xlfn.IFS(
C2067&lt;=20, "&lt;20",
AND(C2067&gt;=20, C2067&lt;35), "20-35",
AND(C2067&gt;=35, C2067&lt;50), "35-50",
C2067&gt;=50, "50-100"
)</f>
        <v>50-100</v>
      </c>
      <c r="AK2067" t="str" cm="1">
        <f t="array" ref="AK2067">_xlfn.IFS(
G2067&lt;6, "&lt;6",
AND(G2067&gt;=6, G2067&lt;12), "6-12",
AND(G2067&gt;=12, G2067&lt;18), "12-18",  AND(G2067&gt;=18, G2067&lt;24), "18-24", G2067&gt;=24, "24-36")</f>
        <v>12-18</v>
      </c>
    </row>
    <row r="2068" spans="1:37" x14ac:dyDescent="0.3">
      <c r="A2068" t="s">
        <v>2168</v>
      </c>
      <c r="B2068" t="s">
        <v>33</v>
      </c>
      <c r="C2068">
        <v>36</v>
      </c>
      <c r="D2068" t="s">
        <v>37</v>
      </c>
      <c r="E2068" t="s">
        <v>64</v>
      </c>
      <c r="F2068">
        <v>12</v>
      </c>
      <c r="G2068">
        <v>35</v>
      </c>
      <c r="H2068" t="s">
        <v>110</v>
      </c>
      <c r="I2068" t="s">
        <v>37</v>
      </c>
      <c r="J2068" t="s">
        <v>34</v>
      </c>
      <c r="K2068" t="s">
        <v>37</v>
      </c>
      <c r="L2068" t="s">
        <v>38</v>
      </c>
      <c r="M2068" t="s">
        <v>37</v>
      </c>
      <c r="N2068" t="s">
        <v>37</v>
      </c>
      <c r="O2068" t="s">
        <v>34</v>
      </c>
      <c r="P2068" t="s">
        <v>34</v>
      </c>
      <c r="Q2068" t="s">
        <v>37</v>
      </c>
      <c r="R2068" t="s">
        <v>37</v>
      </c>
      <c r="S2068" t="s">
        <v>37</v>
      </c>
      <c r="T2068" t="s">
        <v>37</v>
      </c>
      <c r="U2068" t="s">
        <v>39</v>
      </c>
      <c r="V2068" t="s">
        <v>34</v>
      </c>
      <c r="W2068" t="s">
        <v>51</v>
      </c>
      <c r="X2068">
        <v>75.099999999999994</v>
      </c>
      <c r="Y2068">
        <v>2658.8</v>
      </c>
      <c r="Z2068">
        <v>0</v>
      </c>
      <c r="AA2068">
        <v>0</v>
      </c>
      <c r="AB2068">
        <v>41.44</v>
      </c>
      <c r="AC2068">
        <v>2700.24</v>
      </c>
      <c r="AD2068" t="s">
        <v>41</v>
      </c>
      <c r="AE2068" t="s">
        <v>42</v>
      </c>
      <c r="AF2068" t="s">
        <v>42</v>
      </c>
      <c r="AG2068">
        <f t="shared" si="64"/>
        <v>0</v>
      </c>
      <c r="AH2068" t="str" cm="1">
        <f t="array" ref="AH2068">_xlfn.IFS(
X2068&lt;=20, "&lt;20",
AND(X2068&gt;=20, X2068&lt;50), "20-50",
AND(X2068&gt;=50, X2068&lt;100), "50-100",
X2068&gt;=100, "&gt;100"
)</f>
        <v>50-100</v>
      </c>
      <c r="AI2068">
        <f t="shared" si="65"/>
        <v>0</v>
      </c>
      <c r="AJ2068" t="str" cm="1">
        <f t="array" ref="AJ2068">_xlfn.IFS(
C2068&lt;=20, "&lt;20",
AND(C2068&gt;=20, C2068&lt;35), "20-35",
AND(C2068&gt;=35, C2068&lt;50), "35-50",
C2068&gt;=50, "50-100"
)</f>
        <v>35-50</v>
      </c>
      <c r="AK2068" t="str" cm="1">
        <f t="array" ref="AK2068">_xlfn.IFS(
G2068&lt;6, "&lt;6",
AND(G2068&gt;=6, G2068&lt;12), "6-12",
AND(G2068&gt;=12, G2068&lt;18), "12-18",  AND(G2068&gt;=18, G2068&lt;24), "18-24", G2068&gt;=24, "24-36")</f>
        <v>24-36</v>
      </c>
    </row>
    <row r="2069" spans="1:37" x14ac:dyDescent="0.3">
      <c r="A2069" t="s">
        <v>2169</v>
      </c>
      <c r="B2069" t="s">
        <v>33</v>
      </c>
      <c r="C2069">
        <v>41</v>
      </c>
      <c r="D2069" t="s">
        <v>37</v>
      </c>
      <c r="E2069" t="s">
        <v>45</v>
      </c>
      <c r="F2069">
        <v>4</v>
      </c>
      <c r="G2069">
        <v>17</v>
      </c>
      <c r="H2069" t="s">
        <v>70</v>
      </c>
      <c r="I2069" t="s">
        <v>37</v>
      </c>
      <c r="J2069" t="s">
        <v>37</v>
      </c>
      <c r="K2069" t="s">
        <v>34</v>
      </c>
      <c r="L2069" t="s">
        <v>34</v>
      </c>
      <c r="M2069" t="s">
        <v>34</v>
      </c>
      <c r="N2069" t="s">
        <v>34</v>
      </c>
      <c r="O2069" t="s">
        <v>34</v>
      </c>
      <c r="P2069" t="s">
        <v>34</v>
      </c>
      <c r="Q2069" t="s">
        <v>34</v>
      </c>
      <c r="R2069" t="s">
        <v>34</v>
      </c>
      <c r="S2069" t="s">
        <v>34</v>
      </c>
      <c r="T2069" t="s">
        <v>34</v>
      </c>
      <c r="U2069" t="s">
        <v>67</v>
      </c>
      <c r="V2069" t="s">
        <v>34</v>
      </c>
      <c r="W2069" t="s">
        <v>40</v>
      </c>
      <c r="X2069">
        <v>25</v>
      </c>
      <c r="Y2069">
        <v>1584.8</v>
      </c>
      <c r="Z2069">
        <v>0</v>
      </c>
      <c r="AA2069">
        <v>0</v>
      </c>
      <c r="AB2069">
        <v>435.84</v>
      </c>
      <c r="AC2069">
        <v>2020.64</v>
      </c>
      <c r="AD2069" t="s">
        <v>41</v>
      </c>
      <c r="AE2069" t="s">
        <v>42</v>
      </c>
      <c r="AF2069" t="s">
        <v>42</v>
      </c>
      <c r="AG2069">
        <f t="shared" si="64"/>
        <v>0</v>
      </c>
      <c r="AH2069" t="str" cm="1">
        <f t="array" ref="AH2069">_xlfn.IFS(
X2069&lt;=20, "&lt;20",
AND(X2069&gt;=20, X2069&lt;50), "20-50",
AND(X2069&gt;=50, X2069&lt;100), "50-100",
X2069&gt;=100, "&gt;100"
)</f>
        <v>20-50</v>
      </c>
      <c r="AI2069">
        <f t="shared" si="65"/>
        <v>0</v>
      </c>
      <c r="AJ2069" t="str" cm="1">
        <f t="array" ref="AJ2069">_xlfn.IFS(
C2069&lt;=20, "&lt;20",
AND(C2069&gt;=20, C2069&lt;35), "20-35",
AND(C2069&gt;=35, C2069&lt;50), "35-50",
C2069&gt;=50, "50-100"
)</f>
        <v>35-50</v>
      </c>
      <c r="AK2069" t="str" cm="1">
        <f t="array" ref="AK2069">_xlfn.IFS(
G2069&lt;6, "&lt;6",
AND(G2069&gt;=6, G2069&lt;12), "6-12",
AND(G2069&gt;=12, G2069&lt;18), "12-18",  AND(G2069&gt;=18, G2069&lt;24), "18-24", G2069&gt;=24, "24-36")</f>
        <v>12-18</v>
      </c>
    </row>
    <row r="2070" spans="1:37" x14ac:dyDescent="0.3">
      <c r="A2070" t="s">
        <v>2170</v>
      </c>
      <c r="B2070" t="s">
        <v>33</v>
      </c>
      <c r="C2070">
        <v>25</v>
      </c>
      <c r="D2070" t="s">
        <v>34</v>
      </c>
      <c r="E2070" t="s">
        <v>103</v>
      </c>
      <c r="F2070">
        <v>4</v>
      </c>
      <c r="G2070">
        <v>13</v>
      </c>
      <c r="H2070" t="s">
        <v>49</v>
      </c>
      <c r="I2070" t="s">
        <v>37</v>
      </c>
      <c r="J2070" t="s">
        <v>34</v>
      </c>
      <c r="K2070" t="s">
        <v>37</v>
      </c>
      <c r="L2070" t="s">
        <v>50</v>
      </c>
      <c r="M2070" t="s">
        <v>34</v>
      </c>
      <c r="N2070" t="s">
        <v>34</v>
      </c>
      <c r="O2070" t="s">
        <v>34</v>
      </c>
      <c r="P2070" t="s">
        <v>34</v>
      </c>
      <c r="Q2070" t="s">
        <v>37</v>
      </c>
      <c r="R2070" t="s">
        <v>37</v>
      </c>
      <c r="S2070" t="s">
        <v>37</v>
      </c>
      <c r="T2070" t="s">
        <v>37</v>
      </c>
      <c r="U2070" t="s">
        <v>46</v>
      </c>
      <c r="V2070" t="s">
        <v>37</v>
      </c>
      <c r="W2070" t="s">
        <v>51</v>
      </c>
      <c r="X2070">
        <v>89.9</v>
      </c>
      <c r="Y2070">
        <v>89.9</v>
      </c>
      <c r="Z2070">
        <v>0</v>
      </c>
      <c r="AA2070">
        <v>0</v>
      </c>
      <c r="AB2070">
        <v>32.85</v>
      </c>
      <c r="AC2070">
        <v>122.75</v>
      </c>
      <c r="AD2070" t="s">
        <v>52</v>
      </c>
      <c r="AE2070" t="s">
        <v>94</v>
      </c>
      <c r="AF2070" t="s">
        <v>95</v>
      </c>
      <c r="AG2070">
        <f t="shared" si="64"/>
        <v>1</v>
      </c>
      <c r="AH2070" t="str" cm="1">
        <f t="array" ref="AH2070">_xlfn.IFS(
X2070&lt;=20, "&lt;20",
AND(X2070&gt;=20, X2070&lt;50), "20-50",
AND(X2070&gt;=50, X2070&lt;100), "50-100",
X2070&gt;=100, "&gt;100"
)</f>
        <v>50-100</v>
      </c>
      <c r="AI2070">
        <f t="shared" si="65"/>
        <v>0</v>
      </c>
      <c r="AJ2070" t="str" cm="1">
        <f t="array" ref="AJ2070">_xlfn.IFS(
C2070&lt;=20, "&lt;20",
AND(C2070&gt;=20, C2070&lt;35), "20-35",
AND(C2070&gt;=35, C2070&lt;50), "35-50",
C2070&gt;=50, "50-100"
)</f>
        <v>20-35</v>
      </c>
      <c r="AK2070" t="str" cm="1">
        <f t="array" ref="AK2070">_xlfn.IFS(
G2070&lt;6, "&lt;6",
AND(G2070&gt;=6, G2070&lt;12), "6-12",
AND(G2070&gt;=12, G2070&lt;18), "12-18",  AND(G2070&gt;=18, G2070&lt;24), "18-24", G2070&gt;=24, "24-36")</f>
        <v>12-18</v>
      </c>
    </row>
    <row r="2071" spans="1:37" x14ac:dyDescent="0.3">
      <c r="A2071" t="s">
        <v>2171</v>
      </c>
      <c r="B2071" t="s">
        <v>44</v>
      </c>
      <c r="C2071">
        <v>69</v>
      </c>
      <c r="D2071" t="s">
        <v>37</v>
      </c>
      <c r="E2071" t="s">
        <v>64</v>
      </c>
      <c r="F2071">
        <v>0</v>
      </c>
      <c r="G2071">
        <v>24</v>
      </c>
      <c r="H2071" t="s">
        <v>49</v>
      </c>
      <c r="I2071" t="s">
        <v>37</v>
      </c>
      <c r="J2071" t="s">
        <v>37</v>
      </c>
      <c r="K2071" t="s">
        <v>37</v>
      </c>
      <c r="L2071" t="s">
        <v>50</v>
      </c>
      <c r="M2071" t="s">
        <v>34</v>
      </c>
      <c r="N2071" t="s">
        <v>34</v>
      </c>
      <c r="O2071" t="s">
        <v>34</v>
      </c>
      <c r="P2071" t="s">
        <v>34</v>
      </c>
      <c r="Q2071" t="s">
        <v>34</v>
      </c>
      <c r="R2071" t="s">
        <v>34</v>
      </c>
      <c r="S2071" t="s">
        <v>34</v>
      </c>
      <c r="T2071" t="s">
        <v>37</v>
      </c>
      <c r="U2071" t="s">
        <v>46</v>
      </c>
      <c r="V2071" t="s">
        <v>37</v>
      </c>
      <c r="W2071" t="s">
        <v>51</v>
      </c>
      <c r="X2071">
        <v>74.849999999999994</v>
      </c>
      <c r="Y2071">
        <v>572.45000000000005</v>
      </c>
      <c r="Z2071">
        <v>0</v>
      </c>
      <c r="AA2071">
        <v>0</v>
      </c>
      <c r="AB2071">
        <v>92.64</v>
      </c>
      <c r="AC2071">
        <v>665.09</v>
      </c>
      <c r="AD2071" t="s">
        <v>41</v>
      </c>
      <c r="AE2071" t="s">
        <v>42</v>
      </c>
      <c r="AF2071" t="s">
        <v>42</v>
      </c>
      <c r="AG2071">
        <f t="shared" si="64"/>
        <v>0</v>
      </c>
      <c r="AH2071" t="str" cm="1">
        <f t="array" ref="AH2071">_xlfn.IFS(
X2071&lt;=20, "&lt;20",
AND(X2071&gt;=20, X2071&lt;50), "20-50",
AND(X2071&gt;=50, X2071&lt;100), "50-100",
X2071&gt;=100, "&gt;100"
)</f>
        <v>50-100</v>
      </c>
      <c r="AI2071">
        <f t="shared" si="65"/>
        <v>0</v>
      </c>
      <c r="AJ2071" t="str" cm="1">
        <f t="array" ref="AJ2071">_xlfn.IFS(
C2071&lt;=20, "&lt;20",
AND(C2071&gt;=20, C2071&lt;35), "20-35",
AND(C2071&gt;=35, C2071&lt;50), "35-50",
C2071&gt;=50, "50-100"
)</f>
        <v>50-100</v>
      </c>
      <c r="AK2071" t="str" cm="1">
        <f t="array" ref="AK2071">_xlfn.IFS(
G2071&lt;6, "&lt;6",
AND(G2071&gt;=6, G2071&lt;12), "6-12",
AND(G2071&gt;=12, G2071&lt;18), "12-18",  AND(G2071&gt;=18, G2071&lt;24), "18-24", G2071&gt;=24, "24-36")</f>
        <v>24-36</v>
      </c>
    </row>
    <row r="2072" spans="1:37" x14ac:dyDescent="0.3">
      <c r="A2072" t="s">
        <v>2172</v>
      </c>
      <c r="B2072" t="s">
        <v>33</v>
      </c>
      <c r="C2072">
        <v>61</v>
      </c>
      <c r="D2072" t="s">
        <v>34</v>
      </c>
      <c r="E2072" t="s">
        <v>74</v>
      </c>
      <c r="F2072">
        <v>9</v>
      </c>
      <c r="G2072">
        <v>14</v>
      </c>
      <c r="H2072" t="s">
        <v>49</v>
      </c>
      <c r="I2072" t="s">
        <v>37</v>
      </c>
      <c r="J2072" t="s">
        <v>34</v>
      </c>
      <c r="K2072" t="s">
        <v>37</v>
      </c>
      <c r="L2072" t="s">
        <v>72</v>
      </c>
      <c r="M2072" t="s">
        <v>34</v>
      </c>
      <c r="N2072" t="s">
        <v>34</v>
      </c>
      <c r="O2072" t="s">
        <v>34</v>
      </c>
      <c r="P2072" t="s">
        <v>34</v>
      </c>
      <c r="Q2072" t="s">
        <v>34</v>
      </c>
      <c r="R2072" t="s">
        <v>34</v>
      </c>
      <c r="S2072" t="s">
        <v>34</v>
      </c>
      <c r="T2072" t="s">
        <v>34</v>
      </c>
      <c r="U2072" t="s">
        <v>46</v>
      </c>
      <c r="V2072" t="s">
        <v>34</v>
      </c>
      <c r="W2072" t="s">
        <v>143</v>
      </c>
      <c r="X2072">
        <v>44.95</v>
      </c>
      <c r="Y2072">
        <v>431</v>
      </c>
      <c r="Z2072">
        <v>0</v>
      </c>
      <c r="AA2072">
        <v>10</v>
      </c>
      <c r="AB2072">
        <v>25.92</v>
      </c>
      <c r="AC2072">
        <v>466.92</v>
      </c>
      <c r="AD2072" t="s">
        <v>52</v>
      </c>
      <c r="AE2072" t="s">
        <v>53</v>
      </c>
      <c r="AF2072" t="s">
        <v>54</v>
      </c>
      <c r="AG2072">
        <f t="shared" si="64"/>
        <v>1</v>
      </c>
      <c r="AH2072" t="str" cm="1">
        <f t="array" ref="AH2072">_xlfn.IFS(
X2072&lt;=20, "&lt;20",
AND(X2072&gt;=20, X2072&lt;50), "20-50",
AND(X2072&gt;=50, X2072&lt;100), "50-100",
X2072&gt;=100, "&gt;100"
)</f>
        <v>20-50</v>
      </c>
      <c r="AI2072">
        <f t="shared" si="65"/>
        <v>0</v>
      </c>
      <c r="AJ2072" t="str" cm="1">
        <f t="array" ref="AJ2072">_xlfn.IFS(
C2072&lt;=20, "&lt;20",
AND(C2072&gt;=20, C2072&lt;35), "20-35",
AND(C2072&gt;=35, C2072&lt;50), "35-50",
C2072&gt;=50, "50-100"
)</f>
        <v>50-100</v>
      </c>
      <c r="AK2072" t="str" cm="1">
        <f t="array" ref="AK2072">_xlfn.IFS(
G2072&lt;6, "&lt;6",
AND(G2072&gt;=6, G2072&lt;12), "6-12",
AND(G2072&gt;=12, G2072&lt;18), "12-18",  AND(G2072&gt;=18, G2072&lt;24), "18-24", G2072&gt;=24, "24-36")</f>
        <v>12-18</v>
      </c>
    </row>
    <row r="2073" spans="1:37" x14ac:dyDescent="0.3">
      <c r="A2073" t="s">
        <v>2173</v>
      </c>
      <c r="B2073" t="s">
        <v>33</v>
      </c>
      <c r="C2073">
        <v>25</v>
      </c>
      <c r="D2073" t="s">
        <v>34</v>
      </c>
      <c r="E2073" t="s">
        <v>69</v>
      </c>
      <c r="F2073">
        <v>7</v>
      </c>
      <c r="G2073">
        <v>5</v>
      </c>
      <c r="H2073" t="s">
        <v>36</v>
      </c>
      <c r="I2073" t="s">
        <v>37</v>
      </c>
      <c r="J2073" t="s">
        <v>34</v>
      </c>
      <c r="K2073" t="s">
        <v>34</v>
      </c>
      <c r="L2073" t="s">
        <v>34</v>
      </c>
      <c r="M2073" t="s">
        <v>34</v>
      </c>
      <c r="N2073" t="s">
        <v>34</v>
      </c>
      <c r="O2073" t="s">
        <v>34</v>
      </c>
      <c r="P2073" t="s">
        <v>34</v>
      </c>
      <c r="Q2073" t="s">
        <v>34</v>
      </c>
      <c r="R2073" t="s">
        <v>34</v>
      </c>
      <c r="S2073" t="s">
        <v>34</v>
      </c>
      <c r="T2073" t="s">
        <v>34</v>
      </c>
      <c r="U2073" t="s">
        <v>46</v>
      </c>
      <c r="V2073" t="s">
        <v>34</v>
      </c>
      <c r="W2073" t="s">
        <v>40</v>
      </c>
      <c r="X2073">
        <v>20.05</v>
      </c>
      <c r="Y2073">
        <v>20.05</v>
      </c>
      <c r="Z2073">
        <v>0</v>
      </c>
      <c r="AA2073">
        <v>0</v>
      </c>
      <c r="AB2073">
        <v>18.149999999999999</v>
      </c>
      <c r="AC2073">
        <v>38.200000000000003</v>
      </c>
      <c r="AD2073" t="s">
        <v>85</v>
      </c>
      <c r="AE2073" t="s">
        <v>42</v>
      </c>
      <c r="AF2073" t="s">
        <v>42</v>
      </c>
      <c r="AG2073">
        <f t="shared" si="64"/>
        <v>0</v>
      </c>
      <c r="AH2073" t="str" cm="1">
        <f t="array" ref="AH2073">_xlfn.IFS(
X2073&lt;=20, "&lt;20",
AND(X2073&gt;=20, X2073&lt;50), "20-50",
AND(X2073&gt;=50, X2073&lt;100), "50-100",
X2073&gt;=100, "&gt;100"
)</f>
        <v>20-50</v>
      </c>
      <c r="AI2073">
        <f t="shared" si="65"/>
        <v>1</v>
      </c>
      <c r="AJ2073" t="str" cm="1">
        <f t="array" ref="AJ2073">_xlfn.IFS(
C2073&lt;=20, "&lt;20",
AND(C2073&gt;=20, C2073&lt;35), "20-35",
AND(C2073&gt;=35, C2073&lt;50), "35-50",
C2073&gt;=50, "50-100"
)</f>
        <v>20-35</v>
      </c>
      <c r="AK2073" t="str" cm="1">
        <f t="array" ref="AK2073">_xlfn.IFS(
G2073&lt;6, "&lt;6",
AND(G2073&gt;=6, G2073&lt;12), "6-12",
AND(G2073&gt;=12, G2073&lt;18), "12-18",  AND(G2073&gt;=18, G2073&lt;24), "18-24", G2073&gt;=24, "24-36")</f>
        <v>&lt;6</v>
      </c>
    </row>
    <row r="2074" spans="1:37" x14ac:dyDescent="0.3">
      <c r="A2074" t="s">
        <v>2174</v>
      </c>
      <c r="B2074" t="s">
        <v>44</v>
      </c>
      <c r="C2074">
        <v>34</v>
      </c>
      <c r="D2074" t="s">
        <v>34</v>
      </c>
      <c r="E2074" t="s">
        <v>164</v>
      </c>
      <c r="F2074">
        <v>15</v>
      </c>
      <c r="G2074">
        <v>22</v>
      </c>
      <c r="H2074" t="s">
        <v>36</v>
      </c>
      <c r="I2074" t="s">
        <v>34</v>
      </c>
      <c r="J2074" t="s">
        <v>34</v>
      </c>
      <c r="K2074" t="s">
        <v>37</v>
      </c>
      <c r="L2074" t="s">
        <v>72</v>
      </c>
      <c r="M2074" t="s">
        <v>34</v>
      </c>
      <c r="N2074" t="s">
        <v>37</v>
      </c>
      <c r="O2074" t="s">
        <v>37</v>
      </c>
      <c r="P2074" t="s">
        <v>34</v>
      </c>
      <c r="Q2074" t="s">
        <v>34</v>
      </c>
      <c r="R2074" t="s">
        <v>34</v>
      </c>
      <c r="S2074" t="s">
        <v>34</v>
      </c>
      <c r="T2074" t="s">
        <v>37</v>
      </c>
      <c r="U2074" t="s">
        <v>39</v>
      </c>
      <c r="V2074" t="s">
        <v>34</v>
      </c>
      <c r="W2074" t="s">
        <v>143</v>
      </c>
      <c r="X2074">
        <v>34.700000000000003</v>
      </c>
      <c r="Y2074">
        <v>1604.5</v>
      </c>
      <c r="Z2074">
        <v>0</v>
      </c>
      <c r="AA2074">
        <v>0</v>
      </c>
      <c r="AB2074">
        <v>0</v>
      </c>
      <c r="AC2074">
        <v>1604.5</v>
      </c>
      <c r="AD2074" t="s">
        <v>52</v>
      </c>
      <c r="AE2074" t="s">
        <v>58</v>
      </c>
      <c r="AF2074" t="s">
        <v>59</v>
      </c>
      <c r="AG2074">
        <f t="shared" si="64"/>
        <v>1</v>
      </c>
      <c r="AH2074" t="str" cm="1">
        <f t="array" ref="AH2074">_xlfn.IFS(
X2074&lt;=20, "&lt;20",
AND(X2074&gt;=20, X2074&lt;50), "20-50",
AND(X2074&gt;=50, X2074&lt;100), "50-100",
X2074&gt;=100, "&gt;100"
)</f>
        <v>20-50</v>
      </c>
      <c r="AI2074">
        <f t="shared" si="65"/>
        <v>0</v>
      </c>
      <c r="AJ2074" t="str" cm="1">
        <f t="array" ref="AJ2074">_xlfn.IFS(
C2074&lt;=20, "&lt;20",
AND(C2074&gt;=20, C2074&lt;35), "20-35",
AND(C2074&gt;=35, C2074&lt;50), "35-50",
C2074&gt;=50, "50-100"
)</f>
        <v>20-35</v>
      </c>
      <c r="AK2074" t="str" cm="1">
        <f t="array" ref="AK2074">_xlfn.IFS(
G2074&lt;6, "&lt;6",
AND(G2074&gt;=6, G2074&lt;12), "6-12",
AND(G2074&gt;=12, G2074&lt;18), "12-18",  AND(G2074&gt;=18, G2074&lt;24), "18-24", G2074&gt;=24, "24-36")</f>
        <v>18-24</v>
      </c>
    </row>
    <row r="2075" spans="1:37" x14ac:dyDescent="0.3">
      <c r="A2075" t="s">
        <v>2175</v>
      </c>
      <c r="B2075" t="s">
        <v>33</v>
      </c>
      <c r="C2075">
        <v>34</v>
      </c>
      <c r="D2075" t="s">
        <v>34</v>
      </c>
      <c r="E2075" t="s">
        <v>87</v>
      </c>
      <c r="F2075">
        <v>8</v>
      </c>
      <c r="G2075">
        <v>21</v>
      </c>
      <c r="H2075" t="s">
        <v>36</v>
      </c>
      <c r="I2075" t="s">
        <v>37</v>
      </c>
      <c r="J2075" t="s">
        <v>37</v>
      </c>
      <c r="K2075" t="s">
        <v>37</v>
      </c>
      <c r="L2075" t="s">
        <v>72</v>
      </c>
      <c r="M2075" t="s">
        <v>37</v>
      </c>
      <c r="N2075" t="s">
        <v>37</v>
      </c>
      <c r="O2075" t="s">
        <v>37</v>
      </c>
      <c r="P2075" t="s">
        <v>34</v>
      </c>
      <c r="Q2075" t="s">
        <v>34</v>
      </c>
      <c r="R2075" t="s">
        <v>34</v>
      </c>
      <c r="S2075" t="s">
        <v>34</v>
      </c>
      <c r="T2075" t="s">
        <v>37</v>
      </c>
      <c r="U2075" t="s">
        <v>46</v>
      </c>
      <c r="V2075" t="s">
        <v>37</v>
      </c>
      <c r="W2075" t="s">
        <v>51</v>
      </c>
      <c r="X2075">
        <v>66.150000000000006</v>
      </c>
      <c r="Y2075">
        <v>2522.4</v>
      </c>
      <c r="Z2075">
        <v>0</v>
      </c>
      <c r="AA2075">
        <v>0</v>
      </c>
      <c r="AB2075">
        <v>765.32</v>
      </c>
      <c r="AC2075">
        <v>3287.72</v>
      </c>
      <c r="AD2075" t="s">
        <v>41</v>
      </c>
      <c r="AE2075" t="s">
        <v>42</v>
      </c>
      <c r="AF2075" t="s">
        <v>42</v>
      </c>
      <c r="AG2075">
        <f t="shared" si="64"/>
        <v>0</v>
      </c>
      <c r="AH2075" t="str" cm="1">
        <f t="array" ref="AH2075">_xlfn.IFS(
X2075&lt;=20, "&lt;20",
AND(X2075&gt;=20, X2075&lt;50), "20-50",
AND(X2075&gt;=50, X2075&lt;100), "50-100",
X2075&gt;=100, "&gt;100"
)</f>
        <v>50-100</v>
      </c>
      <c r="AI2075">
        <f t="shared" si="65"/>
        <v>0</v>
      </c>
      <c r="AJ2075" t="str" cm="1">
        <f t="array" ref="AJ2075">_xlfn.IFS(
C2075&lt;=20, "&lt;20",
AND(C2075&gt;=20, C2075&lt;35), "20-35",
AND(C2075&gt;=35, C2075&lt;50), "35-50",
C2075&gt;=50, "50-100"
)</f>
        <v>20-35</v>
      </c>
      <c r="AK2075" t="str" cm="1">
        <f t="array" ref="AK2075">_xlfn.IFS(
G2075&lt;6, "&lt;6",
AND(G2075&gt;=6, G2075&lt;12), "6-12",
AND(G2075&gt;=12, G2075&lt;18), "12-18",  AND(G2075&gt;=18, G2075&lt;24), "18-24", G2075&gt;=24, "24-36")</f>
        <v>18-24</v>
      </c>
    </row>
    <row r="2076" spans="1:37" x14ac:dyDescent="0.3">
      <c r="A2076" t="s">
        <v>2176</v>
      </c>
      <c r="B2076" t="s">
        <v>44</v>
      </c>
      <c r="C2076">
        <v>41</v>
      </c>
      <c r="D2076" t="s">
        <v>34</v>
      </c>
      <c r="E2076" t="s">
        <v>61</v>
      </c>
      <c r="F2076">
        <v>5</v>
      </c>
      <c r="G2076">
        <v>35</v>
      </c>
      <c r="H2076" t="s">
        <v>36</v>
      </c>
      <c r="I2076" t="s">
        <v>37</v>
      </c>
      <c r="J2076" t="s">
        <v>34</v>
      </c>
      <c r="K2076" t="s">
        <v>34</v>
      </c>
      <c r="L2076" t="s">
        <v>34</v>
      </c>
      <c r="M2076" t="s">
        <v>34</v>
      </c>
      <c r="N2076" t="s">
        <v>34</v>
      </c>
      <c r="O2076" t="s">
        <v>34</v>
      </c>
      <c r="P2076" t="s">
        <v>34</v>
      </c>
      <c r="Q2076" t="s">
        <v>34</v>
      </c>
      <c r="R2076" t="s">
        <v>34</v>
      </c>
      <c r="S2076" t="s">
        <v>34</v>
      </c>
      <c r="T2076" t="s">
        <v>34</v>
      </c>
      <c r="U2076" t="s">
        <v>46</v>
      </c>
      <c r="V2076" t="s">
        <v>34</v>
      </c>
      <c r="W2076" t="s">
        <v>51</v>
      </c>
      <c r="X2076">
        <v>20.2</v>
      </c>
      <c r="Y2076">
        <v>50.6</v>
      </c>
      <c r="Z2076">
        <v>0</v>
      </c>
      <c r="AA2076">
        <v>0</v>
      </c>
      <c r="AB2076">
        <v>55.29</v>
      </c>
      <c r="AC2076">
        <v>105.89</v>
      </c>
      <c r="AD2076" t="s">
        <v>85</v>
      </c>
      <c r="AE2076" t="s">
        <v>42</v>
      </c>
      <c r="AF2076" t="s">
        <v>42</v>
      </c>
      <c r="AG2076">
        <f t="shared" si="64"/>
        <v>0</v>
      </c>
      <c r="AH2076" t="str" cm="1">
        <f t="array" ref="AH2076">_xlfn.IFS(
X2076&lt;=20, "&lt;20",
AND(X2076&gt;=20, X2076&lt;50), "20-50",
AND(X2076&gt;=50, X2076&lt;100), "50-100",
X2076&gt;=100, "&gt;100"
)</f>
        <v>20-50</v>
      </c>
      <c r="AI2076">
        <f t="shared" si="65"/>
        <v>1</v>
      </c>
      <c r="AJ2076" t="str" cm="1">
        <f t="array" ref="AJ2076">_xlfn.IFS(
C2076&lt;=20, "&lt;20",
AND(C2076&gt;=20, C2076&lt;35), "20-35",
AND(C2076&gt;=35, C2076&lt;50), "35-50",
C2076&gt;=50, "50-100"
)</f>
        <v>35-50</v>
      </c>
      <c r="AK2076" t="str" cm="1">
        <f t="array" ref="AK2076">_xlfn.IFS(
G2076&lt;6, "&lt;6",
AND(G2076&gt;=6, G2076&lt;12), "6-12",
AND(G2076&gt;=12, G2076&lt;18), "12-18",  AND(G2076&gt;=18, G2076&lt;24), "18-24", G2076&gt;=24, "24-36")</f>
        <v>24-36</v>
      </c>
    </row>
    <row r="2077" spans="1:37" x14ac:dyDescent="0.3">
      <c r="A2077" t="s">
        <v>2177</v>
      </c>
      <c r="B2077" t="s">
        <v>44</v>
      </c>
      <c r="C2077">
        <v>37</v>
      </c>
      <c r="D2077" t="s">
        <v>34</v>
      </c>
      <c r="E2077" t="s">
        <v>48</v>
      </c>
      <c r="F2077">
        <v>6</v>
      </c>
      <c r="G2077">
        <v>11</v>
      </c>
      <c r="H2077" t="s">
        <v>110</v>
      </c>
      <c r="I2077" t="s">
        <v>37</v>
      </c>
      <c r="J2077" t="s">
        <v>34</v>
      </c>
      <c r="K2077" t="s">
        <v>34</v>
      </c>
      <c r="L2077" t="s">
        <v>34</v>
      </c>
      <c r="M2077" t="s">
        <v>34</v>
      </c>
      <c r="N2077" t="s">
        <v>34</v>
      </c>
      <c r="O2077" t="s">
        <v>34</v>
      </c>
      <c r="P2077" t="s">
        <v>34</v>
      </c>
      <c r="Q2077" t="s">
        <v>34</v>
      </c>
      <c r="R2077" t="s">
        <v>34</v>
      </c>
      <c r="S2077" t="s">
        <v>34</v>
      </c>
      <c r="T2077" t="s">
        <v>34</v>
      </c>
      <c r="U2077" t="s">
        <v>46</v>
      </c>
      <c r="V2077" t="s">
        <v>34</v>
      </c>
      <c r="W2077" t="s">
        <v>51</v>
      </c>
      <c r="X2077">
        <v>19.899999999999999</v>
      </c>
      <c r="Y2077">
        <v>601.54999999999995</v>
      </c>
      <c r="Z2077">
        <v>0</v>
      </c>
      <c r="AA2077">
        <v>0</v>
      </c>
      <c r="AB2077">
        <v>496.96</v>
      </c>
      <c r="AC2077">
        <v>1098.51</v>
      </c>
      <c r="AD2077" t="s">
        <v>41</v>
      </c>
      <c r="AE2077" t="s">
        <v>42</v>
      </c>
      <c r="AF2077" t="s">
        <v>42</v>
      </c>
      <c r="AG2077">
        <f t="shared" si="64"/>
        <v>0</v>
      </c>
      <c r="AH2077" t="str" cm="1">
        <f t="array" ref="AH2077">_xlfn.IFS(
X2077&lt;=20, "&lt;20",
AND(X2077&gt;=20, X2077&lt;50), "20-50",
AND(X2077&gt;=50, X2077&lt;100), "50-100",
X2077&gt;=100, "&gt;100"
)</f>
        <v>&lt;20</v>
      </c>
      <c r="AI2077">
        <f t="shared" si="65"/>
        <v>0</v>
      </c>
      <c r="AJ2077" t="str" cm="1">
        <f t="array" ref="AJ2077">_xlfn.IFS(
C2077&lt;=20, "&lt;20",
AND(C2077&gt;=20, C2077&lt;35), "20-35",
AND(C2077&gt;=35, C2077&lt;50), "35-50",
C2077&gt;=50, "50-100"
)</f>
        <v>35-50</v>
      </c>
      <c r="AK2077" t="str" cm="1">
        <f t="array" ref="AK2077">_xlfn.IFS(
G2077&lt;6, "&lt;6",
AND(G2077&gt;=6, G2077&lt;12), "6-12",
AND(G2077&gt;=12, G2077&lt;18), "12-18",  AND(G2077&gt;=18, G2077&lt;24), "18-24", G2077&gt;=24, "24-36")</f>
        <v>6-12</v>
      </c>
    </row>
    <row r="2078" spans="1:37" x14ac:dyDescent="0.3">
      <c r="A2078" t="s">
        <v>2178</v>
      </c>
      <c r="B2078" t="s">
        <v>33</v>
      </c>
      <c r="C2078">
        <v>48</v>
      </c>
      <c r="D2078" t="s">
        <v>34</v>
      </c>
      <c r="E2078" t="s">
        <v>87</v>
      </c>
      <c r="F2078">
        <v>7</v>
      </c>
      <c r="G2078">
        <v>5</v>
      </c>
      <c r="H2078" t="s">
        <v>36</v>
      </c>
      <c r="I2078" t="s">
        <v>37</v>
      </c>
      <c r="J2078" t="s">
        <v>34</v>
      </c>
      <c r="K2078" t="s">
        <v>37</v>
      </c>
      <c r="L2078" t="s">
        <v>72</v>
      </c>
      <c r="M2078" t="s">
        <v>34</v>
      </c>
      <c r="N2078" t="s">
        <v>34</v>
      </c>
      <c r="O2078" t="s">
        <v>34</v>
      </c>
      <c r="P2078" t="s">
        <v>37</v>
      </c>
      <c r="Q2078" t="s">
        <v>34</v>
      </c>
      <c r="R2078" t="s">
        <v>37</v>
      </c>
      <c r="S2078" t="s">
        <v>37</v>
      </c>
      <c r="T2078" t="s">
        <v>37</v>
      </c>
      <c r="U2078" t="s">
        <v>46</v>
      </c>
      <c r="V2078" t="s">
        <v>34</v>
      </c>
      <c r="W2078" t="s">
        <v>40</v>
      </c>
      <c r="X2078">
        <v>60.65</v>
      </c>
      <c r="Y2078">
        <v>196.9</v>
      </c>
      <c r="Z2078">
        <v>0</v>
      </c>
      <c r="AA2078">
        <v>0</v>
      </c>
      <c r="AB2078">
        <v>67.47</v>
      </c>
      <c r="AC2078">
        <v>264.37</v>
      </c>
      <c r="AD2078" t="s">
        <v>85</v>
      </c>
      <c r="AE2078" t="s">
        <v>42</v>
      </c>
      <c r="AF2078" t="s">
        <v>42</v>
      </c>
      <c r="AG2078">
        <f t="shared" si="64"/>
        <v>0</v>
      </c>
      <c r="AH2078" t="str" cm="1">
        <f t="array" ref="AH2078">_xlfn.IFS(
X2078&lt;=20, "&lt;20",
AND(X2078&gt;=20, X2078&lt;50), "20-50",
AND(X2078&gt;=50, X2078&lt;100), "50-100",
X2078&gt;=100, "&gt;100"
)</f>
        <v>50-100</v>
      </c>
      <c r="AI2078">
        <f t="shared" si="65"/>
        <v>1</v>
      </c>
      <c r="AJ2078" t="str" cm="1">
        <f t="array" ref="AJ2078">_xlfn.IFS(
C2078&lt;=20, "&lt;20",
AND(C2078&gt;=20, C2078&lt;35), "20-35",
AND(C2078&gt;=35, C2078&lt;50), "35-50",
C2078&gt;=50, "50-100"
)</f>
        <v>35-50</v>
      </c>
      <c r="AK2078" t="str" cm="1">
        <f t="array" ref="AK2078">_xlfn.IFS(
G2078&lt;6, "&lt;6",
AND(G2078&gt;=6, G2078&lt;12), "6-12",
AND(G2078&gt;=12, G2078&lt;18), "12-18",  AND(G2078&gt;=18, G2078&lt;24), "18-24", G2078&gt;=24, "24-36")</f>
        <v>&lt;6</v>
      </c>
    </row>
    <row r="2079" spans="1:37" x14ac:dyDescent="0.3">
      <c r="A2079" t="s">
        <v>2179</v>
      </c>
      <c r="B2079" t="s">
        <v>44</v>
      </c>
      <c r="C2079">
        <v>36</v>
      </c>
      <c r="D2079" t="s">
        <v>37</v>
      </c>
      <c r="E2079" t="s">
        <v>45</v>
      </c>
      <c r="F2079">
        <v>13</v>
      </c>
      <c r="G2079">
        <v>8</v>
      </c>
      <c r="H2079" t="s">
        <v>36</v>
      </c>
      <c r="I2079" t="s">
        <v>37</v>
      </c>
      <c r="J2079" t="s">
        <v>37</v>
      </c>
      <c r="K2079" t="s">
        <v>37</v>
      </c>
      <c r="L2079" t="s">
        <v>50</v>
      </c>
      <c r="M2079" t="s">
        <v>34</v>
      </c>
      <c r="N2079" t="s">
        <v>37</v>
      </c>
      <c r="O2079" t="s">
        <v>37</v>
      </c>
      <c r="P2079" t="s">
        <v>34</v>
      </c>
      <c r="Q2079" t="s">
        <v>34</v>
      </c>
      <c r="R2079" t="s">
        <v>37</v>
      </c>
      <c r="S2079" t="s">
        <v>37</v>
      </c>
      <c r="T2079" t="s">
        <v>37</v>
      </c>
      <c r="U2079" t="s">
        <v>46</v>
      </c>
      <c r="V2079" t="s">
        <v>37</v>
      </c>
      <c r="W2079" t="s">
        <v>51</v>
      </c>
      <c r="X2079">
        <v>94.85</v>
      </c>
      <c r="Y2079">
        <v>953.45</v>
      </c>
      <c r="Z2079">
        <v>0</v>
      </c>
      <c r="AA2079">
        <v>0</v>
      </c>
      <c r="AB2079">
        <v>432.6</v>
      </c>
      <c r="AC2079">
        <v>1386.05</v>
      </c>
      <c r="AD2079" t="s">
        <v>52</v>
      </c>
      <c r="AE2079" t="s">
        <v>53</v>
      </c>
      <c r="AF2079" t="s">
        <v>162</v>
      </c>
      <c r="AG2079">
        <f t="shared" si="64"/>
        <v>1</v>
      </c>
      <c r="AH2079" t="str" cm="1">
        <f t="array" ref="AH2079">_xlfn.IFS(
X2079&lt;=20, "&lt;20",
AND(X2079&gt;=20, X2079&lt;50), "20-50",
AND(X2079&gt;=50, X2079&lt;100), "50-100",
X2079&gt;=100, "&gt;100"
)</f>
        <v>50-100</v>
      </c>
      <c r="AI2079">
        <f t="shared" si="65"/>
        <v>0</v>
      </c>
      <c r="AJ2079" t="str" cm="1">
        <f t="array" ref="AJ2079">_xlfn.IFS(
C2079&lt;=20, "&lt;20",
AND(C2079&gt;=20, C2079&lt;35), "20-35",
AND(C2079&gt;=35, C2079&lt;50), "35-50",
C2079&gt;=50, "50-100"
)</f>
        <v>35-50</v>
      </c>
      <c r="AK2079" t="str" cm="1">
        <f t="array" ref="AK2079">_xlfn.IFS(
G2079&lt;6, "&lt;6",
AND(G2079&gt;=6, G2079&lt;12), "6-12",
AND(G2079&gt;=12, G2079&lt;18), "12-18",  AND(G2079&gt;=18, G2079&lt;24), "18-24", G2079&gt;=24, "24-36")</f>
        <v>6-12</v>
      </c>
    </row>
    <row r="2080" spans="1:37" x14ac:dyDescent="0.3">
      <c r="A2080" t="s">
        <v>2180</v>
      </c>
      <c r="B2080" t="s">
        <v>44</v>
      </c>
      <c r="C2080">
        <v>27</v>
      </c>
      <c r="D2080" t="s">
        <v>34</v>
      </c>
      <c r="E2080" t="s">
        <v>124</v>
      </c>
      <c r="F2080">
        <v>8</v>
      </c>
      <c r="G2080">
        <v>32</v>
      </c>
      <c r="H2080" t="s">
        <v>49</v>
      </c>
      <c r="I2080" t="s">
        <v>37</v>
      </c>
      <c r="J2080" t="s">
        <v>37</v>
      </c>
      <c r="K2080" t="s">
        <v>37</v>
      </c>
      <c r="L2080" t="s">
        <v>50</v>
      </c>
      <c r="M2080" t="s">
        <v>34</v>
      </c>
      <c r="N2080" t="s">
        <v>34</v>
      </c>
      <c r="O2080" t="s">
        <v>34</v>
      </c>
      <c r="P2080" t="s">
        <v>34</v>
      </c>
      <c r="Q2080" t="s">
        <v>34</v>
      </c>
      <c r="R2080" t="s">
        <v>37</v>
      </c>
      <c r="S2080" t="s">
        <v>37</v>
      </c>
      <c r="T2080" t="s">
        <v>37</v>
      </c>
      <c r="U2080" t="s">
        <v>46</v>
      </c>
      <c r="V2080" t="s">
        <v>34</v>
      </c>
      <c r="W2080" t="s">
        <v>40</v>
      </c>
      <c r="X2080">
        <v>85.8</v>
      </c>
      <c r="Y2080">
        <v>85.8</v>
      </c>
      <c r="Z2080">
        <v>0</v>
      </c>
      <c r="AA2080">
        <v>0</v>
      </c>
      <c r="AB2080">
        <v>34.47</v>
      </c>
      <c r="AC2080">
        <v>120.27</v>
      </c>
      <c r="AD2080" t="s">
        <v>52</v>
      </c>
      <c r="AE2080" t="s">
        <v>53</v>
      </c>
      <c r="AF2080" t="s">
        <v>91</v>
      </c>
      <c r="AG2080">
        <f t="shared" si="64"/>
        <v>1</v>
      </c>
      <c r="AH2080" t="str" cm="1">
        <f t="array" ref="AH2080">_xlfn.IFS(
X2080&lt;=20, "&lt;20",
AND(X2080&gt;=20, X2080&lt;50), "20-50",
AND(X2080&gt;=50, X2080&lt;100), "50-100",
X2080&gt;=100, "&gt;100"
)</f>
        <v>50-100</v>
      </c>
      <c r="AI2080">
        <f t="shared" si="65"/>
        <v>0</v>
      </c>
      <c r="AJ2080" t="str" cm="1">
        <f t="array" ref="AJ2080">_xlfn.IFS(
C2080&lt;=20, "&lt;20",
AND(C2080&gt;=20, C2080&lt;35), "20-35",
AND(C2080&gt;=35, C2080&lt;50), "35-50",
C2080&gt;=50, "50-100"
)</f>
        <v>20-35</v>
      </c>
      <c r="AK2080" t="str" cm="1">
        <f t="array" ref="AK2080">_xlfn.IFS(
G2080&lt;6, "&lt;6",
AND(G2080&gt;=6, G2080&lt;12), "6-12",
AND(G2080&gt;=12, G2080&lt;18), "12-18",  AND(G2080&gt;=18, G2080&lt;24), "18-24", G2080&gt;=24, "24-36")</f>
        <v>24-36</v>
      </c>
    </row>
    <row r="2081" spans="1:37" x14ac:dyDescent="0.3">
      <c r="A2081" t="s">
        <v>2181</v>
      </c>
      <c r="B2081" t="s">
        <v>44</v>
      </c>
      <c r="C2081">
        <v>18</v>
      </c>
      <c r="D2081" t="s">
        <v>34</v>
      </c>
      <c r="E2081" t="s">
        <v>124</v>
      </c>
      <c r="F2081">
        <v>14</v>
      </c>
      <c r="G2081">
        <v>9</v>
      </c>
      <c r="H2081" t="s">
        <v>36</v>
      </c>
      <c r="I2081" t="s">
        <v>37</v>
      </c>
      <c r="J2081" t="s">
        <v>37</v>
      </c>
      <c r="K2081" t="s">
        <v>37</v>
      </c>
      <c r="L2081" t="s">
        <v>50</v>
      </c>
      <c r="M2081" t="s">
        <v>34</v>
      </c>
      <c r="N2081" t="s">
        <v>34</v>
      </c>
      <c r="O2081" t="s">
        <v>34</v>
      </c>
      <c r="P2081" t="s">
        <v>34</v>
      </c>
      <c r="Q2081" t="s">
        <v>37</v>
      </c>
      <c r="R2081" t="s">
        <v>37</v>
      </c>
      <c r="S2081" t="s">
        <v>37</v>
      </c>
      <c r="T2081" t="s">
        <v>34</v>
      </c>
      <c r="U2081" t="s">
        <v>46</v>
      </c>
      <c r="V2081" t="s">
        <v>37</v>
      </c>
      <c r="W2081" t="s">
        <v>51</v>
      </c>
      <c r="X2081">
        <v>95.2</v>
      </c>
      <c r="Y2081">
        <v>292.85000000000002</v>
      </c>
      <c r="Z2081">
        <v>0</v>
      </c>
      <c r="AA2081">
        <v>20</v>
      </c>
      <c r="AB2081">
        <v>69.78</v>
      </c>
      <c r="AC2081">
        <v>382.63</v>
      </c>
      <c r="AD2081" t="s">
        <v>52</v>
      </c>
      <c r="AE2081" t="s">
        <v>53</v>
      </c>
      <c r="AF2081" t="s">
        <v>91</v>
      </c>
      <c r="AG2081">
        <f t="shared" si="64"/>
        <v>1</v>
      </c>
      <c r="AH2081" t="str" cm="1">
        <f t="array" ref="AH2081">_xlfn.IFS(
X2081&lt;=20, "&lt;20",
AND(X2081&gt;=20, X2081&lt;50), "20-50",
AND(X2081&gt;=50, X2081&lt;100), "50-100",
X2081&gt;=100, "&gt;100"
)</f>
        <v>50-100</v>
      </c>
      <c r="AI2081">
        <f t="shared" si="65"/>
        <v>0</v>
      </c>
      <c r="AJ2081" t="str" cm="1">
        <f t="array" ref="AJ2081">_xlfn.IFS(
C2081&lt;=20, "&lt;20",
AND(C2081&gt;=20, C2081&lt;35), "20-35",
AND(C2081&gt;=35, C2081&lt;50), "35-50",
C2081&gt;=50, "50-100"
)</f>
        <v>&lt;20</v>
      </c>
      <c r="AK2081" t="str" cm="1">
        <f t="array" ref="AK2081">_xlfn.IFS(
G2081&lt;6, "&lt;6",
AND(G2081&gt;=6, G2081&lt;12), "6-12",
AND(G2081&gt;=12, G2081&lt;18), "12-18",  AND(G2081&gt;=18, G2081&lt;24), "18-24", G2081&gt;=24, "24-36")</f>
        <v>6-12</v>
      </c>
    </row>
    <row r="2082" spans="1:37" x14ac:dyDescent="0.3">
      <c r="A2082" t="s">
        <v>2182</v>
      </c>
      <c r="B2082" t="s">
        <v>33</v>
      </c>
      <c r="C2082">
        <v>24</v>
      </c>
      <c r="D2082" t="s">
        <v>34</v>
      </c>
      <c r="E2082" t="s">
        <v>82</v>
      </c>
      <c r="F2082">
        <v>5</v>
      </c>
      <c r="G2082">
        <v>11</v>
      </c>
      <c r="H2082" t="s">
        <v>36</v>
      </c>
      <c r="I2082" t="s">
        <v>34</v>
      </c>
      <c r="J2082" t="s">
        <v>34</v>
      </c>
      <c r="K2082" t="s">
        <v>37</v>
      </c>
      <c r="L2082" t="s">
        <v>72</v>
      </c>
      <c r="M2082" t="s">
        <v>34</v>
      </c>
      <c r="N2082" t="s">
        <v>34</v>
      </c>
      <c r="O2082" t="s">
        <v>34</v>
      </c>
      <c r="P2082" t="s">
        <v>34</v>
      </c>
      <c r="Q2082" t="s">
        <v>37</v>
      </c>
      <c r="R2082" t="s">
        <v>34</v>
      </c>
      <c r="S2082" t="s">
        <v>34</v>
      </c>
      <c r="T2082" t="s">
        <v>37</v>
      </c>
      <c r="U2082" t="s">
        <v>46</v>
      </c>
      <c r="V2082" t="s">
        <v>37</v>
      </c>
      <c r="W2082" t="s">
        <v>40</v>
      </c>
      <c r="X2082">
        <v>34.799999999999997</v>
      </c>
      <c r="Y2082">
        <v>113.95</v>
      </c>
      <c r="Z2082">
        <v>0</v>
      </c>
      <c r="AA2082">
        <v>0</v>
      </c>
      <c r="AB2082">
        <v>0</v>
      </c>
      <c r="AC2082">
        <v>113.95</v>
      </c>
      <c r="AD2082" t="s">
        <v>85</v>
      </c>
      <c r="AE2082" t="s">
        <v>42</v>
      </c>
      <c r="AF2082" t="s">
        <v>42</v>
      </c>
      <c r="AG2082">
        <f t="shared" si="64"/>
        <v>0</v>
      </c>
      <c r="AH2082" t="str" cm="1">
        <f t="array" ref="AH2082">_xlfn.IFS(
X2082&lt;=20, "&lt;20",
AND(X2082&gt;=20, X2082&lt;50), "20-50",
AND(X2082&gt;=50, X2082&lt;100), "50-100",
X2082&gt;=100, "&gt;100"
)</f>
        <v>20-50</v>
      </c>
      <c r="AI2082">
        <f t="shared" si="65"/>
        <v>1</v>
      </c>
      <c r="AJ2082" t="str" cm="1">
        <f t="array" ref="AJ2082">_xlfn.IFS(
C2082&lt;=20, "&lt;20",
AND(C2082&gt;=20, C2082&lt;35), "20-35",
AND(C2082&gt;=35, C2082&lt;50), "35-50",
C2082&gt;=50, "50-100"
)</f>
        <v>20-35</v>
      </c>
      <c r="AK2082" t="str" cm="1">
        <f t="array" ref="AK2082">_xlfn.IFS(
G2082&lt;6, "&lt;6",
AND(G2082&gt;=6, G2082&lt;12), "6-12",
AND(G2082&gt;=12, G2082&lt;18), "12-18",  AND(G2082&gt;=18, G2082&lt;24), "18-24", G2082&gt;=24, "24-36")</f>
        <v>6-12</v>
      </c>
    </row>
    <row r="2083" spans="1:37" x14ac:dyDescent="0.3">
      <c r="A2083" t="s">
        <v>2183</v>
      </c>
      <c r="B2083" t="s">
        <v>33</v>
      </c>
      <c r="C2083">
        <v>46</v>
      </c>
      <c r="D2083" t="s">
        <v>34</v>
      </c>
      <c r="E2083" t="s">
        <v>61</v>
      </c>
      <c r="F2083">
        <v>11</v>
      </c>
      <c r="G2083">
        <v>30</v>
      </c>
      <c r="H2083" t="s">
        <v>70</v>
      </c>
      <c r="I2083" t="s">
        <v>37</v>
      </c>
      <c r="J2083" t="s">
        <v>37</v>
      </c>
      <c r="K2083" t="s">
        <v>37</v>
      </c>
      <c r="L2083" t="s">
        <v>38</v>
      </c>
      <c r="M2083" t="s">
        <v>37</v>
      </c>
      <c r="N2083" t="s">
        <v>37</v>
      </c>
      <c r="O2083" t="s">
        <v>37</v>
      </c>
      <c r="P2083" t="s">
        <v>37</v>
      </c>
      <c r="Q2083" t="s">
        <v>37</v>
      </c>
      <c r="R2083" t="s">
        <v>34</v>
      </c>
      <c r="S2083" t="s">
        <v>34</v>
      </c>
      <c r="T2083" t="s">
        <v>37</v>
      </c>
      <c r="U2083" t="s">
        <v>67</v>
      </c>
      <c r="V2083" t="s">
        <v>34</v>
      </c>
      <c r="W2083" t="s">
        <v>40</v>
      </c>
      <c r="X2083">
        <v>81.25</v>
      </c>
      <c r="Y2083">
        <v>4620.3999999999996</v>
      </c>
      <c r="Z2083">
        <v>0</v>
      </c>
      <c r="AA2083">
        <v>0</v>
      </c>
      <c r="AB2083">
        <v>1450.4</v>
      </c>
      <c r="AC2083">
        <v>6070.8</v>
      </c>
      <c r="AD2083" t="s">
        <v>41</v>
      </c>
      <c r="AE2083" t="s">
        <v>42</v>
      </c>
      <c r="AF2083" t="s">
        <v>42</v>
      </c>
      <c r="AG2083">
        <f t="shared" si="64"/>
        <v>0</v>
      </c>
      <c r="AH2083" t="str" cm="1">
        <f t="array" ref="AH2083">_xlfn.IFS(
X2083&lt;=20, "&lt;20",
AND(X2083&gt;=20, X2083&lt;50), "20-50",
AND(X2083&gt;=50, X2083&lt;100), "50-100",
X2083&gt;=100, "&gt;100"
)</f>
        <v>50-100</v>
      </c>
      <c r="AI2083">
        <f t="shared" si="65"/>
        <v>0</v>
      </c>
      <c r="AJ2083" t="str" cm="1">
        <f t="array" ref="AJ2083">_xlfn.IFS(
C2083&lt;=20, "&lt;20",
AND(C2083&gt;=20, C2083&lt;35), "20-35",
AND(C2083&gt;=35, C2083&lt;50), "35-50",
C2083&gt;=50, "50-100"
)</f>
        <v>35-50</v>
      </c>
      <c r="AK2083" t="str" cm="1">
        <f t="array" ref="AK2083">_xlfn.IFS(
G2083&lt;6, "&lt;6",
AND(G2083&gt;=6, G2083&lt;12), "6-12",
AND(G2083&gt;=12, G2083&lt;18), "12-18",  AND(G2083&gt;=18, G2083&lt;24), "18-24", G2083&gt;=24, "24-36")</f>
        <v>24-36</v>
      </c>
    </row>
    <row r="2084" spans="1:37" x14ac:dyDescent="0.3">
      <c r="A2084" t="s">
        <v>2184</v>
      </c>
      <c r="B2084" t="s">
        <v>44</v>
      </c>
      <c r="C2084">
        <v>29</v>
      </c>
      <c r="D2084" t="s">
        <v>34</v>
      </c>
      <c r="E2084" t="s">
        <v>99</v>
      </c>
      <c r="F2084">
        <v>14</v>
      </c>
      <c r="G2084">
        <v>22</v>
      </c>
      <c r="H2084" t="s">
        <v>49</v>
      </c>
      <c r="I2084" t="s">
        <v>34</v>
      </c>
      <c r="J2084" t="s">
        <v>34</v>
      </c>
      <c r="K2084" t="s">
        <v>37</v>
      </c>
      <c r="L2084" t="s">
        <v>72</v>
      </c>
      <c r="M2084" t="s">
        <v>34</v>
      </c>
      <c r="N2084" t="s">
        <v>34</v>
      </c>
      <c r="O2084" t="s">
        <v>34</v>
      </c>
      <c r="P2084" t="s">
        <v>34</v>
      </c>
      <c r="Q2084" t="s">
        <v>34</v>
      </c>
      <c r="R2084" t="s">
        <v>34</v>
      </c>
      <c r="S2084" t="s">
        <v>34</v>
      </c>
      <c r="T2084" t="s">
        <v>37</v>
      </c>
      <c r="U2084" t="s">
        <v>46</v>
      </c>
      <c r="V2084" t="s">
        <v>37</v>
      </c>
      <c r="W2084" t="s">
        <v>143</v>
      </c>
      <c r="X2084">
        <v>24.6</v>
      </c>
      <c r="Y2084">
        <v>190.1</v>
      </c>
      <c r="Z2084">
        <v>0</v>
      </c>
      <c r="AA2084">
        <v>0</v>
      </c>
      <c r="AB2084">
        <v>0</v>
      </c>
      <c r="AC2084">
        <v>190.1</v>
      </c>
      <c r="AD2084" t="s">
        <v>41</v>
      </c>
      <c r="AE2084" t="s">
        <v>42</v>
      </c>
      <c r="AF2084" t="s">
        <v>42</v>
      </c>
      <c r="AG2084">
        <f t="shared" si="64"/>
        <v>0</v>
      </c>
      <c r="AH2084" t="str" cm="1">
        <f t="array" ref="AH2084">_xlfn.IFS(
X2084&lt;=20, "&lt;20",
AND(X2084&gt;=20, X2084&lt;50), "20-50",
AND(X2084&gt;=50, X2084&lt;100), "50-100",
X2084&gt;=100, "&gt;100"
)</f>
        <v>20-50</v>
      </c>
      <c r="AI2084">
        <f t="shared" si="65"/>
        <v>0</v>
      </c>
      <c r="AJ2084" t="str" cm="1">
        <f t="array" ref="AJ2084">_xlfn.IFS(
C2084&lt;=20, "&lt;20",
AND(C2084&gt;=20, C2084&lt;35), "20-35",
AND(C2084&gt;=35, C2084&lt;50), "35-50",
C2084&gt;=50, "50-100"
)</f>
        <v>20-35</v>
      </c>
      <c r="AK2084" t="str" cm="1">
        <f t="array" ref="AK2084">_xlfn.IFS(
G2084&lt;6, "&lt;6",
AND(G2084&gt;=6, G2084&lt;12), "6-12",
AND(G2084&gt;=12, G2084&lt;18), "12-18",  AND(G2084&gt;=18, G2084&lt;24), "18-24", G2084&gt;=24, "24-36")</f>
        <v>18-24</v>
      </c>
    </row>
    <row r="2085" spans="1:37" x14ac:dyDescent="0.3">
      <c r="A2085" t="s">
        <v>2185</v>
      </c>
      <c r="B2085" t="s">
        <v>44</v>
      </c>
      <c r="C2085">
        <v>73</v>
      </c>
      <c r="D2085" t="s">
        <v>37</v>
      </c>
      <c r="E2085" t="s">
        <v>87</v>
      </c>
      <c r="F2085">
        <v>10</v>
      </c>
      <c r="G2085">
        <v>4</v>
      </c>
      <c r="H2085" t="s">
        <v>36</v>
      </c>
      <c r="I2085" t="s">
        <v>37</v>
      </c>
      <c r="J2085" t="s">
        <v>34</v>
      </c>
      <c r="K2085" t="s">
        <v>37</v>
      </c>
      <c r="L2085" t="s">
        <v>50</v>
      </c>
      <c r="M2085" t="s">
        <v>34</v>
      </c>
      <c r="N2085" t="s">
        <v>37</v>
      </c>
      <c r="O2085" t="s">
        <v>34</v>
      </c>
      <c r="P2085" t="s">
        <v>34</v>
      </c>
      <c r="Q2085" t="s">
        <v>34</v>
      </c>
      <c r="R2085" t="s">
        <v>34</v>
      </c>
      <c r="S2085" t="s">
        <v>34</v>
      </c>
      <c r="T2085" t="s">
        <v>37</v>
      </c>
      <c r="U2085" t="s">
        <v>46</v>
      </c>
      <c r="V2085" t="s">
        <v>37</v>
      </c>
      <c r="W2085" t="s">
        <v>40</v>
      </c>
      <c r="X2085">
        <v>73.8</v>
      </c>
      <c r="Y2085">
        <v>4003.85</v>
      </c>
      <c r="Z2085">
        <v>0</v>
      </c>
      <c r="AA2085">
        <v>0</v>
      </c>
      <c r="AB2085">
        <v>887.22</v>
      </c>
      <c r="AC2085">
        <v>4891.07</v>
      </c>
      <c r="AD2085" t="s">
        <v>41</v>
      </c>
      <c r="AE2085" t="s">
        <v>42</v>
      </c>
      <c r="AF2085" t="s">
        <v>42</v>
      </c>
      <c r="AG2085">
        <f t="shared" si="64"/>
        <v>0</v>
      </c>
      <c r="AH2085" t="str" cm="1">
        <f t="array" ref="AH2085">_xlfn.IFS(
X2085&lt;=20, "&lt;20",
AND(X2085&gt;=20, X2085&lt;50), "20-50",
AND(X2085&gt;=50, X2085&lt;100), "50-100",
X2085&gt;=100, "&gt;100"
)</f>
        <v>50-100</v>
      </c>
      <c r="AI2085">
        <f t="shared" si="65"/>
        <v>0</v>
      </c>
      <c r="AJ2085" t="str" cm="1">
        <f t="array" ref="AJ2085">_xlfn.IFS(
C2085&lt;=20, "&lt;20",
AND(C2085&gt;=20, C2085&lt;35), "20-35",
AND(C2085&gt;=35, C2085&lt;50), "35-50",
C2085&gt;=50, "50-100"
)</f>
        <v>50-100</v>
      </c>
      <c r="AK2085" t="str" cm="1">
        <f t="array" ref="AK2085">_xlfn.IFS(
G2085&lt;6, "&lt;6",
AND(G2085&gt;=6, G2085&lt;12), "6-12",
AND(G2085&gt;=12, G2085&lt;18), "12-18",  AND(G2085&gt;=18, G2085&lt;24), "18-24", G2085&gt;=24, "24-36")</f>
        <v>&lt;6</v>
      </c>
    </row>
    <row r="2086" spans="1:37" x14ac:dyDescent="0.3">
      <c r="A2086" t="s">
        <v>2186</v>
      </c>
      <c r="B2086" t="s">
        <v>44</v>
      </c>
      <c r="C2086">
        <v>36</v>
      </c>
      <c r="D2086" t="s">
        <v>34</v>
      </c>
      <c r="E2086" t="s">
        <v>45</v>
      </c>
      <c r="F2086">
        <v>6</v>
      </c>
      <c r="G2086">
        <v>16</v>
      </c>
      <c r="H2086" t="s">
        <v>70</v>
      </c>
      <c r="I2086" t="s">
        <v>37</v>
      </c>
      <c r="J2086" t="s">
        <v>34</v>
      </c>
      <c r="K2086" t="s">
        <v>37</v>
      </c>
      <c r="L2086" t="s">
        <v>72</v>
      </c>
      <c r="M2086" t="s">
        <v>34</v>
      </c>
      <c r="N2086" t="s">
        <v>34</v>
      </c>
      <c r="O2086" t="s">
        <v>37</v>
      </c>
      <c r="P2086" t="s">
        <v>34</v>
      </c>
      <c r="Q2086" t="s">
        <v>34</v>
      </c>
      <c r="R2086" t="s">
        <v>37</v>
      </c>
      <c r="S2086" t="s">
        <v>37</v>
      </c>
      <c r="T2086" t="s">
        <v>37</v>
      </c>
      <c r="U2086" t="s">
        <v>39</v>
      </c>
      <c r="V2086" t="s">
        <v>34</v>
      </c>
      <c r="W2086" t="s">
        <v>40</v>
      </c>
      <c r="X2086">
        <v>58.55</v>
      </c>
      <c r="Y2086">
        <v>3503.5</v>
      </c>
      <c r="Z2086">
        <v>0</v>
      </c>
      <c r="AA2086">
        <v>0</v>
      </c>
      <c r="AB2086">
        <v>1724.94</v>
      </c>
      <c r="AC2086">
        <v>5228.4399999999996</v>
      </c>
      <c r="AD2086" t="s">
        <v>41</v>
      </c>
      <c r="AE2086" t="s">
        <v>42</v>
      </c>
      <c r="AF2086" t="s">
        <v>42</v>
      </c>
      <c r="AG2086">
        <f t="shared" si="64"/>
        <v>0</v>
      </c>
      <c r="AH2086" t="str" cm="1">
        <f t="array" ref="AH2086">_xlfn.IFS(
X2086&lt;=20, "&lt;20",
AND(X2086&gt;=20, X2086&lt;50), "20-50",
AND(X2086&gt;=50, X2086&lt;100), "50-100",
X2086&gt;=100, "&gt;100"
)</f>
        <v>50-100</v>
      </c>
      <c r="AI2086">
        <f t="shared" si="65"/>
        <v>0</v>
      </c>
      <c r="AJ2086" t="str" cm="1">
        <f t="array" ref="AJ2086">_xlfn.IFS(
C2086&lt;=20, "&lt;20",
AND(C2086&gt;=20, C2086&lt;35), "20-35",
AND(C2086&gt;=35, C2086&lt;50), "35-50",
C2086&gt;=50, "50-100"
)</f>
        <v>35-50</v>
      </c>
      <c r="AK2086" t="str" cm="1">
        <f t="array" ref="AK2086">_xlfn.IFS(
G2086&lt;6, "&lt;6",
AND(G2086&gt;=6, G2086&lt;12), "6-12",
AND(G2086&gt;=12, G2086&lt;18), "12-18",  AND(G2086&gt;=18, G2086&lt;24), "18-24", G2086&gt;=24, "24-36")</f>
        <v>12-18</v>
      </c>
    </row>
    <row r="2087" spans="1:37" x14ac:dyDescent="0.3">
      <c r="A2087" t="s">
        <v>2187</v>
      </c>
      <c r="B2087" t="s">
        <v>33</v>
      </c>
      <c r="C2087">
        <v>60</v>
      </c>
      <c r="D2087" t="s">
        <v>37</v>
      </c>
      <c r="E2087" t="s">
        <v>56</v>
      </c>
      <c r="F2087">
        <v>13</v>
      </c>
      <c r="G2087">
        <v>36</v>
      </c>
      <c r="H2087" t="s">
        <v>36</v>
      </c>
      <c r="I2087" t="s">
        <v>37</v>
      </c>
      <c r="J2087" t="s">
        <v>37</v>
      </c>
      <c r="K2087" t="s">
        <v>37</v>
      </c>
      <c r="L2087" t="s">
        <v>72</v>
      </c>
      <c r="M2087" t="s">
        <v>37</v>
      </c>
      <c r="N2087" t="s">
        <v>34</v>
      </c>
      <c r="O2087" t="s">
        <v>34</v>
      </c>
      <c r="P2087" t="s">
        <v>34</v>
      </c>
      <c r="Q2087" t="s">
        <v>34</v>
      </c>
      <c r="R2087" t="s">
        <v>34</v>
      </c>
      <c r="S2087" t="s">
        <v>34</v>
      </c>
      <c r="T2087" t="s">
        <v>37</v>
      </c>
      <c r="U2087" t="s">
        <v>67</v>
      </c>
      <c r="V2087" t="s">
        <v>34</v>
      </c>
      <c r="W2087" t="s">
        <v>40</v>
      </c>
      <c r="X2087">
        <v>55.25</v>
      </c>
      <c r="Y2087">
        <v>1924.1</v>
      </c>
      <c r="Z2087">
        <v>0</v>
      </c>
      <c r="AA2087">
        <v>0</v>
      </c>
      <c r="AB2087">
        <v>713.65</v>
      </c>
      <c r="AC2087">
        <v>2637.75</v>
      </c>
      <c r="AD2087" t="s">
        <v>41</v>
      </c>
      <c r="AE2087" t="s">
        <v>42</v>
      </c>
      <c r="AF2087" t="s">
        <v>42</v>
      </c>
      <c r="AG2087">
        <f t="shared" si="64"/>
        <v>0</v>
      </c>
      <c r="AH2087" t="str" cm="1">
        <f t="array" ref="AH2087">_xlfn.IFS(
X2087&lt;=20, "&lt;20",
AND(X2087&gt;=20, X2087&lt;50), "20-50",
AND(X2087&gt;=50, X2087&lt;100), "50-100",
X2087&gt;=100, "&gt;100"
)</f>
        <v>50-100</v>
      </c>
      <c r="AI2087">
        <f t="shared" si="65"/>
        <v>0</v>
      </c>
      <c r="AJ2087" t="str" cm="1">
        <f t="array" ref="AJ2087">_xlfn.IFS(
C2087&lt;=20, "&lt;20",
AND(C2087&gt;=20, C2087&lt;35), "20-35",
AND(C2087&gt;=35, C2087&lt;50), "35-50",
C2087&gt;=50, "50-100"
)</f>
        <v>50-100</v>
      </c>
      <c r="AK2087" t="str" cm="1">
        <f t="array" ref="AK2087">_xlfn.IFS(
G2087&lt;6, "&lt;6",
AND(G2087&gt;=6, G2087&lt;12), "6-12",
AND(G2087&gt;=12, G2087&lt;18), "12-18",  AND(G2087&gt;=18, G2087&lt;24), "18-24", G2087&gt;=24, "24-36")</f>
        <v>24-36</v>
      </c>
    </row>
    <row r="2088" spans="1:37" x14ac:dyDescent="0.3">
      <c r="A2088" t="s">
        <v>2188</v>
      </c>
      <c r="B2088" t="s">
        <v>44</v>
      </c>
      <c r="C2088">
        <v>37</v>
      </c>
      <c r="D2088" t="s">
        <v>34</v>
      </c>
      <c r="E2088" t="s">
        <v>130</v>
      </c>
      <c r="F2088">
        <v>4</v>
      </c>
      <c r="G2088">
        <v>5</v>
      </c>
      <c r="H2088" t="s">
        <v>70</v>
      </c>
      <c r="I2088" t="s">
        <v>37</v>
      </c>
      <c r="J2088" t="s">
        <v>37</v>
      </c>
      <c r="K2088" t="s">
        <v>37</v>
      </c>
      <c r="L2088" t="s">
        <v>50</v>
      </c>
      <c r="M2088" t="s">
        <v>34</v>
      </c>
      <c r="N2088" t="s">
        <v>34</v>
      </c>
      <c r="O2088" t="s">
        <v>37</v>
      </c>
      <c r="P2088" t="s">
        <v>37</v>
      </c>
      <c r="Q2088" t="s">
        <v>37</v>
      </c>
      <c r="R2088" t="s">
        <v>37</v>
      </c>
      <c r="S2088" t="s">
        <v>37</v>
      </c>
      <c r="T2088" t="s">
        <v>37</v>
      </c>
      <c r="U2088" t="s">
        <v>39</v>
      </c>
      <c r="V2088" t="s">
        <v>37</v>
      </c>
      <c r="W2088" t="s">
        <v>51</v>
      </c>
      <c r="X2088">
        <v>102.6</v>
      </c>
      <c r="Y2088">
        <v>4213.3500000000004</v>
      </c>
      <c r="Z2088">
        <v>2.93</v>
      </c>
      <c r="AA2088">
        <v>0</v>
      </c>
      <c r="AB2088">
        <v>1846.23</v>
      </c>
      <c r="AC2088">
        <v>6056.65</v>
      </c>
      <c r="AD2088" t="s">
        <v>52</v>
      </c>
      <c r="AE2088" t="s">
        <v>53</v>
      </c>
      <c r="AF2088" t="s">
        <v>54</v>
      </c>
      <c r="AG2088">
        <f t="shared" si="64"/>
        <v>1</v>
      </c>
      <c r="AH2088" t="str" cm="1">
        <f t="array" ref="AH2088">_xlfn.IFS(
X2088&lt;=20, "&lt;20",
AND(X2088&gt;=20, X2088&lt;50), "20-50",
AND(X2088&gt;=50, X2088&lt;100), "50-100",
X2088&gt;=100, "&gt;100"
)</f>
        <v>&gt;100</v>
      </c>
      <c r="AI2088">
        <f t="shared" si="65"/>
        <v>0</v>
      </c>
      <c r="AJ2088" t="str" cm="1">
        <f t="array" ref="AJ2088">_xlfn.IFS(
C2088&lt;=20, "&lt;20",
AND(C2088&gt;=20, C2088&lt;35), "20-35",
AND(C2088&gt;=35, C2088&lt;50), "35-50",
C2088&gt;=50, "50-100"
)</f>
        <v>35-50</v>
      </c>
      <c r="AK2088" t="str" cm="1">
        <f t="array" ref="AK2088">_xlfn.IFS(
G2088&lt;6, "&lt;6",
AND(G2088&gt;=6, G2088&lt;12), "6-12",
AND(G2088&gt;=12, G2088&lt;18), "12-18",  AND(G2088&gt;=18, G2088&lt;24), "18-24", G2088&gt;=24, "24-36")</f>
        <v>&lt;6</v>
      </c>
    </row>
    <row r="2089" spans="1:37" x14ac:dyDescent="0.3">
      <c r="A2089" t="s">
        <v>2189</v>
      </c>
      <c r="B2089" t="s">
        <v>33</v>
      </c>
      <c r="C2089">
        <v>40</v>
      </c>
      <c r="D2089" t="s">
        <v>34</v>
      </c>
      <c r="E2089" t="s">
        <v>64</v>
      </c>
      <c r="F2089">
        <v>12</v>
      </c>
      <c r="G2089">
        <v>9</v>
      </c>
      <c r="H2089" t="s">
        <v>57</v>
      </c>
      <c r="I2089" t="s">
        <v>34</v>
      </c>
      <c r="J2089" t="s">
        <v>34</v>
      </c>
      <c r="K2089" t="s">
        <v>37</v>
      </c>
      <c r="L2089" t="s">
        <v>38</v>
      </c>
      <c r="M2089" t="s">
        <v>34</v>
      </c>
      <c r="N2089" t="s">
        <v>34</v>
      </c>
      <c r="O2089" t="s">
        <v>34</v>
      </c>
      <c r="P2089" t="s">
        <v>34</v>
      </c>
      <c r="Q2089" t="s">
        <v>34</v>
      </c>
      <c r="R2089" t="s">
        <v>34</v>
      </c>
      <c r="S2089" t="s">
        <v>34</v>
      </c>
      <c r="T2089" t="s">
        <v>37</v>
      </c>
      <c r="U2089" t="s">
        <v>46</v>
      </c>
      <c r="V2089" t="s">
        <v>37</v>
      </c>
      <c r="W2089" t="s">
        <v>51</v>
      </c>
      <c r="X2089">
        <v>25.15</v>
      </c>
      <c r="Y2089">
        <v>331.85</v>
      </c>
      <c r="Z2089">
        <v>48.59</v>
      </c>
      <c r="AA2089">
        <v>0</v>
      </c>
      <c r="AB2089">
        <v>0</v>
      </c>
      <c r="AC2089">
        <v>283.26</v>
      </c>
      <c r="AD2089" t="s">
        <v>41</v>
      </c>
      <c r="AE2089" t="s">
        <v>42</v>
      </c>
      <c r="AF2089" t="s">
        <v>42</v>
      </c>
      <c r="AG2089">
        <f t="shared" si="64"/>
        <v>0</v>
      </c>
      <c r="AH2089" t="str" cm="1">
        <f t="array" ref="AH2089">_xlfn.IFS(
X2089&lt;=20, "&lt;20",
AND(X2089&gt;=20, X2089&lt;50), "20-50",
AND(X2089&gt;=50, X2089&lt;100), "50-100",
X2089&gt;=100, "&gt;100"
)</f>
        <v>20-50</v>
      </c>
      <c r="AI2089">
        <f t="shared" si="65"/>
        <v>0</v>
      </c>
      <c r="AJ2089" t="str" cm="1">
        <f t="array" ref="AJ2089">_xlfn.IFS(
C2089&lt;=20, "&lt;20",
AND(C2089&gt;=20, C2089&lt;35), "20-35",
AND(C2089&gt;=35, C2089&lt;50), "35-50",
C2089&gt;=50, "50-100"
)</f>
        <v>35-50</v>
      </c>
      <c r="AK2089" t="str" cm="1">
        <f t="array" ref="AK2089">_xlfn.IFS(
G2089&lt;6, "&lt;6",
AND(G2089&gt;=6, G2089&lt;12), "6-12",
AND(G2089&gt;=12, G2089&lt;18), "12-18",  AND(G2089&gt;=18, G2089&lt;24), "18-24", G2089&gt;=24, "24-36")</f>
        <v>6-12</v>
      </c>
    </row>
    <row r="2090" spans="1:37" x14ac:dyDescent="0.3">
      <c r="A2090" t="s">
        <v>2190</v>
      </c>
      <c r="B2090" t="s">
        <v>33</v>
      </c>
      <c r="C2090">
        <v>53</v>
      </c>
      <c r="D2090" t="s">
        <v>34</v>
      </c>
      <c r="E2090" t="s">
        <v>103</v>
      </c>
      <c r="F2090">
        <v>12</v>
      </c>
      <c r="G2090">
        <v>20</v>
      </c>
      <c r="H2090" t="s">
        <v>57</v>
      </c>
      <c r="I2090" t="s">
        <v>37</v>
      </c>
      <c r="J2090" t="s">
        <v>37</v>
      </c>
      <c r="K2090" t="s">
        <v>37</v>
      </c>
      <c r="L2090" t="s">
        <v>72</v>
      </c>
      <c r="M2090" t="s">
        <v>37</v>
      </c>
      <c r="N2090" t="s">
        <v>37</v>
      </c>
      <c r="O2090" t="s">
        <v>34</v>
      </c>
      <c r="P2090" t="s">
        <v>34</v>
      </c>
      <c r="Q2090" t="s">
        <v>34</v>
      </c>
      <c r="R2090" t="s">
        <v>37</v>
      </c>
      <c r="S2090" t="s">
        <v>37</v>
      </c>
      <c r="T2090" t="s">
        <v>37</v>
      </c>
      <c r="U2090" t="s">
        <v>46</v>
      </c>
      <c r="V2090" t="s">
        <v>34</v>
      </c>
      <c r="W2090" t="s">
        <v>40</v>
      </c>
      <c r="X2090">
        <v>69.2</v>
      </c>
      <c r="Y2090">
        <v>944.65</v>
      </c>
      <c r="Z2090">
        <v>0</v>
      </c>
      <c r="AA2090">
        <v>0</v>
      </c>
      <c r="AB2090">
        <v>41.44</v>
      </c>
      <c r="AC2090">
        <v>986.09</v>
      </c>
      <c r="AD2090" t="s">
        <v>41</v>
      </c>
      <c r="AE2090" t="s">
        <v>42</v>
      </c>
      <c r="AF2090" t="s">
        <v>42</v>
      </c>
      <c r="AG2090">
        <f t="shared" si="64"/>
        <v>0</v>
      </c>
      <c r="AH2090" t="str" cm="1">
        <f t="array" ref="AH2090">_xlfn.IFS(
X2090&lt;=20, "&lt;20",
AND(X2090&gt;=20, X2090&lt;50), "20-50",
AND(X2090&gt;=50, X2090&lt;100), "50-100",
X2090&gt;=100, "&gt;100"
)</f>
        <v>50-100</v>
      </c>
      <c r="AI2090">
        <f t="shared" si="65"/>
        <v>0</v>
      </c>
      <c r="AJ2090" t="str" cm="1">
        <f t="array" ref="AJ2090">_xlfn.IFS(
C2090&lt;=20, "&lt;20",
AND(C2090&gt;=20, C2090&lt;35), "20-35",
AND(C2090&gt;=35, C2090&lt;50), "35-50",
C2090&gt;=50, "50-100"
)</f>
        <v>50-100</v>
      </c>
      <c r="AK2090" t="str" cm="1">
        <f t="array" ref="AK2090">_xlfn.IFS(
G2090&lt;6, "&lt;6",
AND(G2090&gt;=6, G2090&lt;12), "6-12",
AND(G2090&gt;=12, G2090&lt;18), "12-18",  AND(G2090&gt;=18, G2090&lt;24), "18-24", G2090&gt;=24, "24-36")</f>
        <v>18-24</v>
      </c>
    </row>
    <row r="2091" spans="1:37" x14ac:dyDescent="0.3">
      <c r="A2091" t="s">
        <v>2191</v>
      </c>
      <c r="B2091" t="s">
        <v>44</v>
      </c>
      <c r="C2091">
        <v>30</v>
      </c>
      <c r="D2091" t="s">
        <v>34</v>
      </c>
      <c r="E2091" t="s">
        <v>87</v>
      </c>
      <c r="F2091">
        <v>4</v>
      </c>
      <c r="G2091">
        <v>27</v>
      </c>
      <c r="H2091" t="s">
        <v>57</v>
      </c>
      <c r="I2091" t="s">
        <v>37</v>
      </c>
      <c r="J2091" t="s">
        <v>34</v>
      </c>
      <c r="K2091" t="s">
        <v>34</v>
      </c>
      <c r="L2091" t="s">
        <v>34</v>
      </c>
      <c r="M2091" t="s">
        <v>34</v>
      </c>
      <c r="N2091" t="s">
        <v>34</v>
      </c>
      <c r="O2091" t="s">
        <v>34</v>
      </c>
      <c r="P2091" t="s">
        <v>34</v>
      </c>
      <c r="Q2091" t="s">
        <v>34</v>
      </c>
      <c r="R2091" t="s">
        <v>34</v>
      </c>
      <c r="S2091" t="s">
        <v>34</v>
      </c>
      <c r="T2091" t="s">
        <v>34</v>
      </c>
      <c r="U2091" t="s">
        <v>46</v>
      </c>
      <c r="V2091" t="s">
        <v>34</v>
      </c>
      <c r="W2091" t="s">
        <v>40</v>
      </c>
      <c r="X2091">
        <v>19.899999999999999</v>
      </c>
      <c r="Y2091">
        <v>283.75</v>
      </c>
      <c r="Z2091">
        <v>0</v>
      </c>
      <c r="AA2091">
        <v>0</v>
      </c>
      <c r="AB2091">
        <v>609</v>
      </c>
      <c r="AC2091">
        <v>892.75</v>
      </c>
      <c r="AD2091" t="s">
        <v>41</v>
      </c>
      <c r="AE2091" t="s">
        <v>42</v>
      </c>
      <c r="AF2091" t="s">
        <v>42</v>
      </c>
      <c r="AG2091">
        <f t="shared" si="64"/>
        <v>0</v>
      </c>
      <c r="AH2091" t="str" cm="1">
        <f t="array" ref="AH2091">_xlfn.IFS(
X2091&lt;=20, "&lt;20",
AND(X2091&gt;=20, X2091&lt;50), "20-50",
AND(X2091&gt;=50, X2091&lt;100), "50-100",
X2091&gt;=100, "&gt;100"
)</f>
        <v>&lt;20</v>
      </c>
      <c r="AI2091">
        <f t="shared" si="65"/>
        <v>0</v>
      </c>
      <c r="AJ2091" t="str" cm="1">
        <f t="array" ref="AJ2091">_xlfn.IFS(
C2091&lt;=20, "&lt;20",
AND(C2091&gt;=20, C2091&lt;35), "20-35",
AND(C2091&gt;=35, C2091&lt;50), "35-50",
C2091&gt;=50, "50-100"
)</f>
        <v>20-35</v>
      </c>
      <c r="AK2091" t="str" cm="1">
        <f t="array" ref="AK2091">_xlfn.IFS(
G2091&lt;6, "&lt;6",
AND(G2091&gt;=6, G2091&lt;12), "6-12",
AND(G2091&gt;=12, G2091&lt;18), "12-18",  AND(G2091&gt;=18, G2091&lt;24), "18-24", G2091&gt;=24, "24-36")</f>
        <v>24-36</v>
      </c>
    </row>
    <row r="2092" spans="1:37" x14ac:dyDescent="0.3">
      <c r="A2092" t="s">
        <v>2192</v>
      </c>
      <c r="B2092" t="s">
        <v>33</v>
      </c>
      <c r="C2092">
        <v>46</v>
      </c>
      <c r="D2092" t="s">
        <v>34</v>
      </c>
      <c r="E2092" t="s">
        <v>74</v>
      </c>
      <c r="F2092">
        <v>12</v>
      </c>
      <c r="G2092">
        <v>1</v>
      </c>
      <c r="H2092" t="s">
        <v>36</v>
      </c>
      <c r="I2092" t="s">
        <v>37</v>
      </c>
      <c r="J2092" t="s">
        <v>37</v>
      </c>
      <c r="K2092" t="s">
        <v>37</v>
      </c>
      <c r="L2092" t="s">
        <v>50</v>
      </c>
      <c r="M2092" t="s">
        <v>37</v>
      </c>
      <c r="N2092" t="s">
        <v>37</v>
      </c>
      <c r="O2092" t="s">
        <v>34</v>
      </c>
      <c r="P2092" t="s">
        <v>34</v>
      </c>
      <c r="Q2092" t="s">
        <v>34</v>
      </c>
      <c r="R2092" t="s">
        <v>37</v>
      </c>
      <c r="S2092" t="s">
        <v>37</v>
      </c>
      <c r="T2092" t="s">
        <v>37</v>
      </c>
      <c r="U2092" t="s">
        <v>46</v>
      </c>
      <c r="V2092" t="s">
        <v>37</v>
      </c>
      <c r="W2092" t="s">
        <v>51</v>
      </c>
      <c r="X2092">
        <v>93.8</v>
      </c>
      <c r="Y2092">
        <v>4539.3500000000004</v>
      </c>
      <c r="Z2092">
        <v>0</v>
      </c>
      <c r="AA2092">
        <v>0</v>
      </c>
      <c r="AB2092">
        <v>1388.73</v>
      </c>
      <c r="AC2092">
        <v>5928.08</v>
      </c>
      <c r="AD2092" t="s">
        <v>41</v>
      </c>
      <c r="AE2092" t="s">
        <v>42</v>
      </c>
      <c r="AF2092" t="s">
        <v>42</v>
      </c>
      <c r="AG2092">
        <f t="shared" si="64"/>
        <v>0</v>
      </c>
      <c r="AH2092" t="str" cm="1">
        <f t="array" ref="AH2092">_xlfn.IFS(
X2092&lt;=20, "&lt;20",
AND(X2092&gt;=20, X2092&lt;50), "20-50",
AND(X2092&gt;=50, X2092&lt;100), "50-100",
X2092&gt;=100, "&gt;100"
)</f>
        <v>50-100</v>
      </c>
      <c r="AI2092">
        <f t="shared" si="65"/>
        <v>0</v>
      </c>
      <c r="AJ2092" t="str" cm="1">
        <f t="array" ref="AJ2092">_xlfn.IFS(
C2092&lt;=20, "&lt;20",
AND(C2092&gt;=20, C2092&lt;35), "20-35",
AND(C2092&gt;=35, C2092&lt;50), "35-50",
C2092&gt;=50, "50-100"
)</f>
        <v>35-50</v>
      </c>
      <c r="AK2092" t="str" cm="1">
        <f t="array" ref="AK2092">_xlfn.IFS(
G2092&lt;6, "&lt;6",
AND(G2092&gt;=6, G2092&lt;12), "6-12",
AND(G2092&gt;=12, G2092&lt;18), "12-18",  AND(G2092&gt;=18, G2092&lt;24), "18-24", G2092&gt;=24, "24-36")</f>
        <v>&lt;6</v>
      </c>
    </row>
    <row r="2093" spans="1:37" x14ac:dyDescent="0.3">
      <c r="A2093" t="s">
        <v>2193</v>
      </c>
      <c r="B2093" t="s">
        <v>44</v>
      </c>
      <c r="C2093">
        <v>33</v>
      </c>
      <c r="D2093" t="s">
        <v>34</v>
      </c>
      <c r="E2093" t="s">
        <v>103</v>
      </c>
      <c r="F2093">
        <v>8</v>
      </c>
      <c r="G2093">
        <v>6</v>
      </c>
      <c r="H2093" t="s">
        <v>49</v>
      </c>
      <c r="I2093" t="s">
        <v>37</v>
      </c>
      <c r="J2093" t="s">
        <v>34</v>
      </c>
      <c r="K2093" t="s">
        <v>37</v>
      </c>
      <c r="L2093" t="s">
        <v>38</v>
      </c>
      <c r="M2093" t="s">
        <v>34</v>
      </c>
      <c r="N2093" t="s">
        <v>34</v>
      </c>
      <c r="O2093" t="s">
        <v>34</v>
      </c>
      <c r="P2093" t="s">
        <v>34</v>
      </c>
      <c r="Q2093" t="s">
        <v>34</v>
      </c>
      <c r="R2093" t="s">
        <v>37</v>
      </c>
      <c r="S2093" t="s">
        <v>37</v>
      </c>
      <c r="T2093" t="s">
        <v>37</v>
      </c>
      <c r="U2093" t="s">
        <v>46</v>
      </c>
      <c r="V2093" t="s">
        <v>37</v>
      </c>
      <c r="W2093" t="s">
        <v>51</v>
      </c>
      <c r="X2093">
        <v>55.4</v>
      </c>
      <c r="Y2093">
        <v>55.4</v>
      </c>
      <c r="Z2093">
        <v>0</v>
      </c>
      <c r="AA2093">
        <v>0</v>
      </c>
      <c r="AB2093">
        <v>13.01</v>
      </c>
      <c r="AC2093">
        <v>68.41</v>
      </c>
      <c r="AD2093" t="s">
        <v>52</v>
      </c>
      <c r="AE2093" t="s">
        <v>53</v>
      </c>
      <c r="AF2093" t="s">
        <v>54</v>
      </c>
      <c r="AG2093">
        <f t="shared" si="64"/>
        <v>1</v>
      </c>
      <c r="AH2093" t="str" cm="1">
        <f t="array" ref="AH2093">_xlfn.IFS(
X2093&lt;=20, "&lt;20",
AND(X2093&gt;=20, X2093&lt;50), "20-50",
AND(X2093&gt;=50, X2093&lt;100), "50-100",
X2093&gt;=100, "&gt;100"
)</f>
        <v>50-100</v>
      </c>
      <c r="AI2093">
        <f t="shared" si="65"/>
        <v>0</v>
      </c>
      <c r="AJ2093" t="str" cm="1">
        <f t="array" ref="AJ2093">_xlfn.IFS(
C2093&lt;=20, "&lt;20",
AND(C2093&gt;=20, C2093&lt;35), "20-35",
AND(C2093&gt;=35, C2093&lt;50), "35-50",
C2093&gt;=50, "50-100"
)</f>
        <v>20-35</v>
      </c>
      <c r="AK2093" t="str" cm="1">
        <f t="array" ref="AK2093">_xlfn.IFS(
G2093&lt;6, "&lt;6",
AND(G2093&gt;=6, G2093&lt;12), "6-12",
AND(G2093&gt;=12, G2093&lt;18), "12-18",  AND(G2093&gt;=18, G2093&lt;24), "18-24", G2093&gt;=24, "24-36")</f>
        <v>6-12</v>
      </c>
    </row>
    <row r="2094" spans="1:37" x14ac:dyDescent="0.3">
      <c r="A2094" t="s">
        <v>2194</v>
      </c>
      <c r="B2094" t="s">
        <v>44</v>
      </c>
      <c r="C2094">
        <v>26</v>
      </c>
      <c r="D2094" t="s">
        <v>34</v>
      </c>
      <c r="E2094" t="s">
        <v>74</v>
      </c>
      <c r="F2094">
        <v>8</v>
      </c>
      <c r="G2094">
        <v>23</v>
      </c>
      <c r="H2094" t="s">
        <v>49</v>
      </c>
      <c r="I2094" t="s">
        <v>37</v>
      </c>
      <c r="J2094" t="s">
        <v>34</v>
      </c>
      <c r="K2094" t="s">
        <v>37</v>
      </c>
      <c r="L2094" t="s">
        <v>50</v>
      </c>
      <c r="M2094" t="s">
        <v>34</v>
      </c>
      <c r="N2094" t="s">
        <v>34</v>
      </c>
      <c r="O2094" t="s">
        <v>34</v>
      </c>
      <c r="P2094" t="s">
        <v>34</v>
      </c>
      <c r="Q2094" t="s">
        <v>34</v>
      </c>
      <c r="R2094" t="s">
        <v>34</v>
      </c>
      <c r="S2094" t="s">
        <v>34</v>
      </c>
      <c r="T2094" t="s">
        <v>37</v>
      </c>
      <c r="U2094" t="s">
        <v>46</v>
      </c>
      <c r="V2094" t="s">
        <v>37</v>
      </c>
      <c r="W2094" t="s">
        <v>40</v>
      </c>
      <c r="X2094">
        <v>69.95</v>
      </c>
      <c r="Y2094">
        <v>69.95</v>
      </c>
      <c r="Z2094">
        <v>0</v>
      </c>
      <c r="AA2094">
        <v>0</v>
      </c>
      <c r="AB2094">
        <v>13.04</v>
      </c>
      <c r="AC2094">
        <v>82.99</v>
      </c>
      <c r="AD2094" t="s">
        <v>52</v>
      </c>
      <c r="AE2094" t="s">
        <v>53</v>
      </c>
      <c r="AF2094" t="s">
        <v>91</v>
      </c>
      <c r="AG2094">
        <f t="shared" si="64"/>
        <v>1</v>
      </c>
      <c r="AH2094" t="str" cm="1">
        <f t="array" ref="AH2094">_xlfn.IFS(
X2094&lt;=20, "&lt;20",
AND(X2094&gt;=20, X2094&lt;50), "20-50",
AND(X2094&gt;=50, X2094&lt;100), "50-100",
X2094&gt;=100, "&gt;100"
)</f>
        <v>50-100</v>
      </c>
      <c r="AI2094">
        <f t="shared" si="65"/>
        <v>0</v>
      </c>
      <c r="AJ2094" t="str" cm="1">
        <f t="array" ref="AJ2094">_xlfn.IFS(
C2094&lt;=20, "&lt;20",
AND(C2094&gt;=20, C2094&lt;35), "20-35",
AND(C2094&gt;=35, C2094&lt;50), "35-50",
C2094&gt;=50, "50-100"
)</f>
        <v>20-35</v>
      </c>
      <c r="AK2094" t="str" cm="1">
        <f t="array" ref="AK2094">_xlfn.IFS(
G2094&lt;6, "&lt;6",
AND(G2094&gt;=6, G2094&lt;12), "6-12",
AND(G2094&gt;=12, G2094&lt;18), "12-18",  AND(G2094&gt;=18, G2094&lt;24), "18-24", G2094&gt;=24, "24-36")</f>
        <v>18-24</v>
      </c>
    </row>
    <row r="2095" spans="1:37" x14ac:dyDescent="0.3">
      <c r="A2095" t="s">
        <v>2195</v>
      </c>
      <c r="B2095" t="s">
        <v>44</v>
      </c>
      <c r="C2095">
        <v>50</v>
      </c>
      <c r="D2095" t="s">
        <v>37</v>
      </c>
      <c r="E2095" t="s">
        <v>61</v>
      </c>
      <c r="F2095">
        <v>15</v>
      </c>
      <c r="G2095">
        <v>33</v>
      </c>
      <c r="H2095" t="s">
        <v>36</v>
      </c>
      <c r="I2095" t="s">
        <v>37</v>
      </c>
      <c r="J2095" t="s">
        <v>34</v>
      </c>
      <c r="K2095" t="s">
        <v>37</v>
      </c>
      <c r="L2095" t="s">
        <v>38</v>
      </c>
      <c r="M2095" t="s">
        <v>37</v>
      </c>
      <c r="N2095" t="s">
        <v>34</v>
      </c>
      <c r="O2095" t="s">
        <v>34</v>
      </c>
      <c r="P2095" t="s">
        <v>37</v>
      </c>
      <c r="Q2095" t="s">
        <v>34</v>
      </c>
      <c r="R2095" t="s">
        <v>34</v>
      </c>
      <c r="S2095" t="s">
        <v>34</v>
      </c>
      <c r="T2095" t="s">
        <v>34</v>
      </c>
      <c r="U2095" t="s">
        <v>39</v>
      </c>
      <c r="V2095" t="s">
        <v>34</v>
      </c>
      <c r="W2095" t="s">
        <v>51</v>
      </c>
      <c r="X2095">
        <v>55.9</v>
      </c>
      <c r="Y2095">
        <v>3848.8</v>
      </c>
      <c r="Z2095">
        <v>0</v>
      </c>
      <c r="AA2095">
        <v>20</v>
      </c>
      <c r="AB2095">
        <v>3045.72</v>
      </c>
      <c r="AC2095">
        <v>6914.52</v>
      </c>
      <c r="AD2095" t="s">
        <v>41</v>
      </c>
      <c r="AE2095" t="s">
        <v>42</v>
      </c>
      <c r="AF2095" t="s">
        <v>42</v>
      </c>
      <c r="AG2095">
        <f t="shared" si="64"/>
        <v>0</v>
      </c>
      <c r="AH2095" t="str" cm="1">
        <f t="array" ref="AH2095">_xlfn.IFS(
X2095&lt;=20, "&lt;20",
AND(X2095&gt;=20, X2095&lt;50), "20-50",
AND(X2095&gt;=50, X2095&lt;100), "50-100",
X2095&gt;=100, "&gt;100"
)</f>
        <v>50-100</v>
      </c>
      <c r="AI2095">
        <f t="shared" si="65"/>
        <v>0</v>
      </c>
      <c r="AJ2095" t="str" cm="1">
        <f t="array" ref="AJ2095">_xlfn.IFS(
C2095&lt;=20, "&lt;20",
AND(C2095&gt;=20, C2095&lt;35), "20-35",
AND(C2095&gt;=35, C2095&lt;50), "35-50",
C2095&gt;=50, "50-100"
)</f>
        <v>50-100</v>
      </c>
      <c r="AK2095" t="str" cm="1">
        <f t="array" ref="AK2095">_xlfn.IFS(
G2095&lt;6, "&lt;6",
AND(G2095&gt;=6, G2095&lt;12), "6-12",
AND(G2095&gt;=12, G2095&lt;18), "12-18",  AND(G2095&gt;=18, G2095&lt;24), "18-24", G2095&gt;=24, "24-36")</f>
        <v>24-36</v>
      </c>
    </row>
    <row r="2096" spans="1:37" x14ac:dyDescent="0.3">
      <c r="A2096" t="s">
        <v>2196</v>
      </c>
      <c r="B2096" t="s">
        <v>44</v>
      </c>
      <c r="C2096">
        <v>76</v>
      </c>
      <c r="D2096" t="s">
        <v>37</v>
      </c>
      <c r="E2096" t="s">
        <v>158</v>
      </c>
      <c r="F2096">
        <v>6</v>
      </c>
      <c r="G2096">
        <v>7</v>
      </c>
      <c r="H2096" t="s">
        <v>36</v>
      </c>
      <c r="I2096" t="s">
        <v>37</v>
      </c>
      <c r="J2096" t="s">
        <v>37</v>
      </c>
      <c r="K2096" t="s">
        <v>37</v>
      </c>
      <c r="L2096" t="s">
        <v>50</v>
      </c>
      <c r="M2096" t="s">
        <v>34</v>
      </c>
      <c r="N2096" t="s">
        <v>34</v>
      </c>
      <c r="O2096" t="s">
        <v>37</v>
      </c>
      <c r="P2096" t="s">
        <v>34</v>
      </c>
      <c r="Q2096" t="s">
        <v>37</v>
      </c>
      <c r="R2096" t="s">
        <v>34</v>
      </c>
      <c r="S2096" t="s">
        <v>34</v>
      </c>
      <c r="T2096" t="s">
        <v>34</v>
      </c>
      <c r="U2096" t="s">
        <v>46</v>
      </c>
      <c r="V2096" t="s">
        <v>37</v>
      </c>
      <c r="W2096" t="s">
        <v>51</v>
      </c>
      <c r="X2096">
        <v>88.8</v>
      </c>
      <c r="Y2096">
        <v>88.8</v>
      </c>
      <c r="Z2096">
        <v>0</v>
      </c>
      <c r="AA2096">
        <v>10</v>
      </c>
      <c r="AB2096">
        <v>49.6</v>
      </c>
      <c r="AC2096">
        <v>148.4</v>
      </c>
      <c r="AD2096" t="s">
        <v>52</v>
      </c>
      <c r="AE2096" t="s">
        <v>53</v>
      </c>
      <c r="AF2096" t="s">
        <v>91</v>
      </c>
      <c r="AG2096">
        <f t="shared" si="64"/>
        <v>1</v>
      </c>
      <c r="AH2096" t="str" cm="1">
        <f t="array" ref="AH2096">_xlfn.IFS(
X2096&lt;=20, "&lt;20",
AND(X2096&gt;=20, X2096&lt;50), "20-50",
AND(X2096&gt;=50, X2096&lt;100), "50-100",
X2096&gt;=100, "&gt;100"
)</f>
        <v>50-100</v>
      </c>
      <c r="AI2096">
        <f t="shared" si="65"/>
        <v>0</v>
      </c>
      <c r="AJ2096" t="str" cm="1">
        <f t="array" ref="AJ2096">_xlfn.IFS(
C2096&lt;=20, "&lt;20",
AND(C2096&gt;=20, C2096&lt;35), "20-35",
AND(C2096&gt;=35, C2096&lt;50), "35-50",
C2096&gt;=50, "50-100"
)</f>
        <v>50-100</v>
      </c>
      <c r="AK2096" t="str" cm="1">
        <f t="array" ref="AK2096">_xlfn.IFS(
G2096&lt;6, "&lt;6",
AND(G2096&gt;=6, G2096&lt;12), "6-12",
AND(G2096&gt;=12, G2096&lt;18), "12-18",  AND(G2096&gt;=18, G2096&lt;24), "18-24", G2096&gt;=24, "24-36")</f>
        <v>6-12</v>
      </c>
    </row>
    <row r="2097" spans="1:37" x14ac:dyDescent="0.3">
      <c r="A2097" t="s">
        <v>2197</v>
      </c>
      <c r="B2097" t="s">
        <v>44</v>
      </c>
      <c r="C2097">
        <v>49</v>
      </c>
      <c r="D2097" t="s">
        <v>37</v>
      </c>
      <c r="E2097" t="s">
        <v>69</v>
      </c>
      <c r="F2097">
        <v>0</v>
      </c>
      <c r="G2097">
        <v>36</v>
      </c>
      <c r="H2097" t="s">
        <v>36</v>
      </c>
      <c r="I2097" t="s">
        <v>34</v>
      </c>
      <c r="J2097" t="s">
        <v>34</v>
      </c>
      <c r="K2097" t="s">
        <v>37</v>
      </c>
      <c r="L2097" t="s">
        <v>72</v>
      </c>
      <c r="M2097" t="s">
        <v>34</v>
      </c>
      <c r="N2097" t="s">
        <v>34</v>
      </c>
      <c r="O2097" t="s">
        <v>34</v>
      </c>
      <c r="P2097" t="s">
        <v>34</v>
      </c>
      <c r="Q2097" t="s">
        <v>34</v>
      </c>
      <c r="R2097" t="s">
        <v>34</v>
      </c>
      <c r="S2097" t="s">
        <v>34</v>
      </c>
      <c r="T2097" t="s">
        <v>37</v>
      </c>
      <c r="U2097" t="s">
        <v>39</v>
      </c>
      <c r="V2097" t="s">
        <v>34</v>
      </c>
      <c r="W2097" t="s">
        <v>40</v>
      </c>
      <c r="X2097">
        <v>25.85</v>
      </c>
      <c r="Y2097">
        <v>25.85</v>
      </c>
      <c r="Z2097">
        <v>0</v>
      </c>
      <c r="AA2097">
        <v>0</v>
      </c>
      <c r="AB2097">
        <v>0</v>
      </c>
      <c r="AC2097">
        <v>25.85</v>
      </c>
      <c r="AD2097" t="s">
        <v>85</v>
      </c>
      <c r="AE2097" t="s">
        <v>42</v>
      </c>
      <c r="AF2097" t="s">
        <v>42</v>
      </c>
      <c r="AG2097">
        <f t="shared" si="64"/>
        <v>0</v>
      </c>
      <c r="AH2097" t="str" cm="1">
        <f t="array" ref="AH2097">_xlfn.IFS(
X2097&lt;=20, "&lt;20",
AND(X2097&gt;=20, X2097&lt;50), "20-50",
AND(X2097&gt;=50, X2097&lt;100), "50-100",
X2097&gt;=100, "&gt;100"
)</f>
        <v>20-50</v>
      </c>
      <c r="AI2097">
        <f t="shared" si="65"/>
        <v>1</v>
      </c>
      <c r="AJ2097" t="str" cm="1">
        <f t="array" ref="AJ2097">_xlfn.IFS(
C2097&lt;=20, "&lt;20",
AND(C2097&gt;=20, C2097&lt;35), "20-35",
AND(C2097&gt;=35, C2097&lt;50), "35-50",
C2097&gt;=50, "50-100"
)</f>
        <v>35-50</v>
      </c>
      <c r="AK2097" t="str" cm="1">
        <f t="array" ref="AK2097">_xlfn.IFS(
G2097&lt;6, "&lt;6",
AND(G2097&gt;=6, G2097&lt;12), "6-12",
AND(G2097&gt;=12, G2097&lt;18), "12-18",  AND(G2097&gt;=18, G2097&lt;24), "18-24", G2097&gt;=24, "24-36")</f>
        <v>24-36</v>
      </c>
    </row>
    <row r="2098" spans="1:37" x14ac:dyDescent="0.3">
      <c r="A2098" t="s">
        <v>2198</v>
      </c>
      <c r="B2098" t="s">
        <v>44</v>
      </c>
      <c r="C2098">
        <v>39</v>
      </c>
      <c r="D2098" t="s">
        <v>37</v>
      </c>
      <c r="E2098" t="s">
        <v>56</v>
      </c>
      <c r="F2098">
        <v>1</v>
      </c>
      <c r="G2098">
        <v>11</v>
      </c>
      <c r="H2098" t="s">
        <v>36</v>
      </c>
      <c r="I2098" t="s">
        <v>37</v>
      </c>
      <c r="J2098" t="s">
        <v>34</v>
      </c>
      <c r="K2098" t="s">
        <v>37</v>
      </c>
      <c r="L2098" t="s">
        <v>50</v>
      </c>
      <c r="M2098" t="s">
        <v>34</v>
      </c>
      <c r="N2098" t="s">
        <v>37</v>
      </c>
      <c r="O2098" t="s">
        <v>37</v>
      </c>
      <c r="P2098" t="s">
        <v>34</v>
      </c>
      <c r="Q2098" t="s">
        <v>37</v>
      </c>
      <c r="R2098" t="s">
        <v>37</v>
      </c>
      <c r="S2098" t="s">
        <v>37</v>
      </c>
      <c r="T2098" t="s">
        <v>37</v>
      </c>
      <c r="U2098" t="s">
        <v>67</v>
      </c>
      <c r="V2098" t="s">
        <v>37</v>
      </c>
      <c r="W2098" t="s">
        <v>51</v>
      </c>
      <c r="X2098">
        <v>99.65</v>
      </c>
      <c r="Y2098">
        <v>5941.05</v>
      </c>
      <c r="Z2098">
        <v>0</v>
      </c>
      <c r="AA2098">
        <v>0</v>
      </c>
      <c r="AB2098">
        <v>1008.6</v>
      </c>
      <c r="AC2098">
        <v>6949.65</v>
      </c>
      <c r="AD2098" t="s">
        <v>41</v>
      </c>
      <c r="AE2098" t="s">
        <v>42</v>
      </c>
      <c r="AF2098" t="s">
        <v>42</v>
      </c>
      <c r="AG2098">
        <f t="shared" si="64"/>
        <v>0</v>
      </c>
      <c r="AH2098" t="str" cm="1">
        <f t="array" ref="AH2098">_xlfn.IFS(
X2098&lt;=20, "&lt;20",
AND(X2098&gt;=20, X2098&lt;50), "20-50",
AND(X2098&gt;=50, X2098&lt;100), "50-100",
X2098&gt;=100, "&gt;100"
)</f>
        <v>50-100</v>
      </c>
      <c r="AI2098">
        <f t="shared" si="65"/>
        <v>0</v>
      </c>
      <c r="AJ2098" t="str" cm="1">
        <f t="array" ref="AJ2098">_xlfn.IFS(
C2098&lt;=20, "&lt;20",
AND(C2098&gt;=20, C2098&lt;35), "20-35",
AND(C2098&gt;=35, C2098&lt;50), "35-50",
C2098&gt;=50, "50-100"
)</f>
        <v>35-50</v>
      </c>
      <c r="AK2098" t="str" cm="1">
        <f t="array" ref="AK2098">_xlfn.IFS(
G2098&lt;6, "&lt;6",
AND(G2098&gt;=6, G2098&lt;12), "6-12",
AND(G2098&gt;=12, G2098&lt;18), "12-18",  AND(G2098&gt;=18, G2098&lt;24), "18-24", G2098&gt;=24, "24-36")</f>
        <v>6-12</v>
      </c>
    </row>
    <row r="2099" spans="1:37" x14ac:dyDescent="0.3">
      <c r="A2099" t="s">
        <v>2199</v>
      </c>
      <c r="B2099" t="s">
        <v>44</v>
      </c>
      <c r="C2099">
        <v>76</v>
      </c>
      <c r="D2099" t="s">
        <v>34</v>
      </c>
      <c r="E2099" t="s">
        <v>45</v>
      </c>
      <c r="F2099">
        <v>4</v>
      </c>
      <c r="G2099">
        <v>25</v>
      </c>
      <c r="H2099" t="s">
        <v>36</v>
      </c>
      <c r="I2099" t="s">
        <v>37</v>
      </c>
      <c r="J2099" t="s">
        <v>37</v>
      </c>
      <c r="K2099" t="s">
        <v>37</v>
      </c>
      <c r="L2099" t="s">
        <v>50</v>
      </c>
      <c r="M2099" t="s">
        <v>34</v>
      </c>
      <c r="N2099" t="s">
        <v>34</v>
      </c>
      <c r="O2099" t="s">
        <v>34</v>
      </c>
      <c r="P2099" t="s">
        <v>34</v>
      </c>
      <c r="Q2099" t="s">
        <v>34</v>
      </c>
      <c r="R2099" t="s">
        <v>34</v>
      </c>
      <c r="S2099" t="s">
        <v>34</v>
      </c>
      <c r="T2099" t="s">
        <v>37</v>
      </c>
      <c r="U2099" t="s">
        <v>46</v>
      </c>
      <c r="V2099" t="s">
        <v>34</v>
      </c>
      <c r="W2099" t="s">
        <v>40</v>
      </c>
      <c r="X2099">
        <v>73.75</v>
      </c>
      <c r="Y2099">
        <v>545.15</v>
      </c>
      <c r="Z2099">
        <v>0</v>
      </c>
      <c r="AA2099">
        <v>0</v>
      </c>
      <c r="AB2099">
        <v>226.8</v>
      </c>
      <c r="AC2099">
        <v>771.95</v>
      </c>
      <c r="AD2099" t="s">
        <v>52</v>
      </c>
      <c r="AE2099" t="s">
        <v>104</v>
      </c>
      <c r="AF2099" t="s">
        <v>150</v>
      </c>
      <c r="AG2099">
        <f t="shared" si="64"/>
        <v>1</v>
      </c>
      <c r="AH2099" t="str" cm="1">
        <f t="array" ref="AH2099">_xlfn.IFS(
X2099&lt;=20, "&lt;20",
AND(X2099&gt;=20, X2099&lt;50), "20-50",
AND(X2099&gt;=50, X2099&lt;100), "50-100",
X2099&gt;=100, "&gt;100"
)</f>
        <v>50-100</v>
      </c>
      <c r="AI2099">
        <f t="shared" si="65"/>
        <v>0</v>
      </c>
      <c r="AJ2099" t="str" cm="1">
        <f t="array" ref="AJ2099">_xlfn.IFS(
C2099&lt;=20, "&lt;20",
AND(C2099&gt;=20, C2099&lt;35), "20-35",
AND(C2099&gt;=35, C2099&lt;50), "35-50",
C2099&gt;=50, "50-100"
)</f>
        <v>50-100</v>
      </c>
      <c r="AK2099" t="str" cm="1">
        <f t="array" ref="AK2099">_xlfn.IFS(
G2099&lt;6, "&lt;6",
AND(G2099&gt;=6, G2099&lt;12), "6-12",
AND(G2099&gt;=12, G2099&lt;18), "12-18",  AND(G2099&gt;=18, G2099&lt;24), "18-24", G2099&gt;=24, "24-36")</f>
        <v>24-36</v>
      </c>
    </row>
    <row r="2100" spans="1:37" x14ac:dyDescent="0.3">
      <c r="A2100" t="s">
        <v>2200</v>
      </c>
      <c r="B2100" t="s">
        <v>44</v>
      </c>
      <c r="C2100">
        <v>53</v>
      </c>
      <c r="D2100" t="s">
        <v>34</v>
      </c>
      <c r="E2100" t="s">
        <v>45</v>
      </c>
      <c r="F2100">
        <v>13</v>
      </c>
      <c r="G2100">
        <v>17</v>
      </c>
      <c r="H2100" t="s">
        <v>57</v>
      </c>
      <c r="I2100" t="s">
        <v>37</v>
      </c>
      <c r="J2100" t="s">
        <v>34</v>
      </c>
      <c r="K2100" t="s">
        <v>34</v>
      </c>
      <c r="L2100" t="s">
        <v>34</v>
      </c>
      <c r="M2100" t="s">
        <v>34</v>
      </c>
      <c r="N2100" t="s">
        <v>34</v>
      </c>
      <c r="O2100" t="s">
        <v>34</v>
      </c>
      <c r="P2100" t="s">
        <v>34</v>
      </c>
      <c r="Q2100" t="s">
        <v>34</v>
      </c>
      <c r="R2100" t="s">
        <v>34</v>
      </c>
      <c r="S2100" t="s">
        <v>34</v>
      </c>
      <c r="T2100" t="s">
        <v>34</v>
      </c>
      <c r="U2100" t="s">
        <v>67</v>
      </c>
      <c r="V2100" t="s">
        <v>34</v>
      </c>
      <c r="W2100" t="s">
        <v>51</v>
      </c>
      <c r="X2100">
        <v>20.399999999999999</v>
      </c>
      <c r="Y2100">
        <v>478.75</v>
      </c>
      <c r="Z2100">
        <v>0</v>
      </c>
      <c r="AA2100">
        <v>0</v>
      </c>
      <c r="AB2100">
        <v>910.57</v>
      </c>
      <c r="AC2100">
        <v>1389.32</v>
      </c>
      <c r="AD2100" t="s">
        <v>41</v>
      </c>
      <c r="AE2100" t="s">
        <v>42</v>
      </c>
      <c r="AF2100" t="s">
        <v>42</v>
      </c>
      <c r="AG2100">
        <f t="shared" si="64"/>
        <v>0</v>
      </c>
      <c r="AH2100" t="str" cm="1">
        <f t="array" ref="AH2100">_xlfn.IFS(
X2100&lt;=20, "&lt;20",
AND(X2100&gt;=20, X2100&lt;50), "20-50",
AND(X2100&gt;=50, X2100&lt;100), "50-100",
X2100&gt;=100, "&gt;100"
)</f>
        <v>20-50</v>
      </c>
      <c r="AI2100">
        <f t="shared" si="65"/>
        <v>0</v>
      </c>
      <c r="AJ2100" t="str" cm="1">
        <f t="array" ref="AJ2100">_xlfn.IFS(
C2100&lt;=20, "&lt;20",
AND(C2100&gt;=20, C2100&lt;35), "20-35",
AND(C2100&gt;=35, C2100&lt;50), "35-50",
C2100&gt;=50, "50-100"
)</f>
        <v>50-100</v>
      </c>
      <c r="AK2100" t="str" cm="1">
        <f t="array" ref="AK2100">_xlfn.IFS(
G2100&lt;6, "&lt;6",
AND(G2100&gt;=6, G2100&lt;12), "6-12",
AND(G2100&gt;=12, G2100&lt;18), "12-18",  AND(G2100&gt;=18, G2100&lt;24), "18-24", G2100&gt;=24, "24-36")</f>
        <v>12-18</v>
      </c>
    </row>
    <row r="2101" spans="1:37" x14ac:dyDescent="0.3">
      <c r="A2101" t="s">
        <v>2201</v>
      </c>
      <c r="B2101" t="s">
        <v>44</v>
      </c>
      <c r="C2101">
        <v>38</v>
      </c>
      <c r="D2101" t="s">
        <v>37</v>
      </c>
      <c r="E2101" t="s">
        <v>48</v>
      </c>
      <c r="F2101">
        <v>10</v>
      </c>
      <c r="G2101">
        <v>34</v>
      </c>
      <c r="H2101" t="s">
        <v>66</v>
      </c>
      <c r="I2101" t="s">
        <v>37</v>
      </c>
      <c r="J2101" t="s">
        <v>37</v>
      </c>
      <c r="K2101" t="s">
        <v>37</v>
      </c>
      <c r="L2101" t="s">
        <v>38</v>
      </c>
      <c r="M2101" t="s">
        <v>37</v>
      </c>
      <c r="N2101" t="s">
        <v>37</v>
      </c>
      <c r="O2101" t="s">
        <v>37</v>
      </c>
      <c r="P2101" t="s">
        <v>37</v>
      </c>
      <c r="Q2101" t="s">
        <v>37</v>
      </c>
      <c r="R2101" t="s">
        <v>34</v>
      </c>
      <c r="S2101" t="s">
        <v>34</v>
      </c>
      <c r="T2101" t="s">
        <v>37</v>
      </c>
      <c r="U2101" t="s">
        <v>67</v>
      </c>
      <c r="V2101" t="s">
        <v>34</v>
      </c>
      <c r="W2101" t="s">
        <v>51</v>
      </c>
      <c r="X2101">
        <v>82.3</v>
      </c>
      <c r="Y2101">
        <v>5815.15</v>
      </c>
      <c r="Z2101">
        <v>0</v>
      </c>
      <c r="AA2101">
        <v>0</v>
      </c>
      <c r="AB2101">
        <v>3487.68</v>
      </c>
      <c r="AC2101">
        <v>9302.83</v>
      </c>
      <c r="AD2101" t="s">
        <v>41</v>
      </c>
      <c r="AE2101" t="s">
        <v>42</v>
      </c>
      <c r="AF2101" t="s">
        <v>42</v>
      </c>
      <c r="AG2101">
        <f t="shared" si="64"/>
        <v>0</v>
      </c>
      <c r="AH2101" t="str" cm="1">
        <f t="array" ref="AH2101">_xlfn.IFS(
X2101&lt;=20, "&lt;20",
AND(X2101&gt;=20, X2101&lt;50), "20-50",
AND(X2101&gt;=50, X2101&lt;100), "50-100",
X2101&gt;=100, "&gt;100"
)</f>
        <v>50-100</v>
      </c>
      <c r="AI2101">
        <f t="shared" si="65"/>
        <v>0</v>
      </c>
      <c r="AJ2101" t="str" cm="1">
        <f t="array" ref="AJ2101">_xlfn.IFS(
C2101&lt;=20, "&lt;20",
AND(C2101&gt;=20, C2101&lt;35), "20-35",
AND(C2101&gt;=35, C2101&lt;50), "35-50",
C2101&gt;=50, "50-100"
)</f>
        <v>35-50</v>
      </c>
      <c r="AK2101" t="str" cm="1">
        <f t="array" ref="AK2101">_xlfn.IFS(
G2101&lt;6, "&lt;6",
AND(G2101&gt;=6, G2101&lt;12), "6-12",
AND(G2101&gt;=12, G2101&lt;18), "12-18",  AND(G2101&gt;=18, G2101&lt;24), "18-24", G2101&gt;=24, "24-36")</f>
        <v>24-36</v>
      </c>
    </row>
    <row r="2102" spans="1:37" x14ac:dyDescent="0.3">
      <c r="A2102" t="s">
        <v>2202</v>
      </c>
      <c r="B2102" t="s">
        <v>44</v>
      </c>
      <c r="C2102">
        <v>35</v>
      </c>
      <c r="D2102" t="s">
        <v>37</v>
      </c>
      <c r="E2102" t="s">
        <v>45</v>
      </c>
      <c r="F2102">
        <v>10</v>
      </c>
      <c r="G2102">
        <v>7</v>
      </c>
      <c r="H2102" t="s">
        <v>49</v>
      </c>
      <c r="I2102" t="s">
        <v>37</v>
      </c>
      <c r="J2102" t="s">
        <v>34</v>
      </c>
      <c r="K2102" t="s">
        <v>37</v>
      </c>
      <c r="L2102" t="s">
        <v>50</v>
      </c>
      <c r="M2102" t="s">
        <v>37</v>
      </c>
      <c r="N2102" t="s">
        <v>37</v>
      </c>
      <c r="O2102" t="s">
        <v>34</v>
      </c>
      <c r="P2102" t="s">
        <v>34</v>
      </c>
      <c r="Q2102" t="s">
        <v>37</v>
      </c>
      <c r="R2102" t="s">
        <v>34</v>
      </c>
      <c r="S2102" t="s">
        <v>34</v>
      </c>
      <c r="T2102" t="s">
        <v>37</v>
      </c>
      <c r="U2102" t="s">
        <v>46</v>
      </c>
      <c r="V2102" t="s">
        <v>34</v>
      </c>
      <c r="W2102" t="s">
        <v>51</v>
      </c>
      <c r="X2102">
        <v>89.85</v>
      </c>
      <c r="Y2102">
        <v>248.4</v>
      </c>
      <c r="Z2102">
        <v>0</v>
      </c>
      <c r="AA2102">
        <v>0</v>
      </c>
      <c r="AB2102">
        <v>99.9</v>
      </c>
      <c r="AC2102">
        <v>348.3</v>
      </c>
      <c r="AD2102" t="s">
        <v>85</v>
      </c>
      <c r="AE2102" t="s">
        <v>42</v>
      </c>
      <c r="AF2102" t="s">
        <v>42</v>
      </c>
      <c r="AG2102">
        <f t="shared" si="64"/>
        <v>0</v>
      </c>
      <c r="AH2102" t="str" cm="1">
        <f t="array" ref="AH2102">_xlfn.IFS(
X2102&lt;=20, "&lt;20",
AND(X2102&gt;=20, X2102&lt;50), "20-50",
AND(X2102&gt;=50, X2102&lt;100), "50-100",
X2102&gt;=100, "&gt;100"
)</f>
        <v>50-100</v>
      </c>
      <c r="AI2102">
        <f t="shared" si="65"/>
        <v>1</v>
      </c>
      <c r="AJ2102" t="str" cm="1">
        <f t="array" ref="AJ2102">_xlfn.IFS(
C2102&lt;=20, "&lt;20",
AND(C2102&gt;=20, C2102&lt;35), "20-35",
AND(C2102&gt;=35, C2102&lt;50), "35-50",
C2102&gt;=50, "50-100"
)</f>
        <v>35-50</v>
      </c>
      <c r="AK2102" t="str" cm="1">
        <f t="array" ref="AK2102">_xlfn.IFS(
G2102&lt;6, "&lt;6",
AND(G2102&gt;=6, G2102&lt;12), "6-12",
AND(G2102&gt;=12, G2102&lt;18), "12-18",  AND(G2102&gt;=18, G2102&lt;24), "18-24", G2102&gt;=24, "24-36")</f>
        <v>6-12</v>
      </c>
    </row>
    <row r="2103" spans="1:37" x14ac:dyDescent="0.3">
      <c r="A2103" t="s">
        <v>2203</v>
      </c>
      <c r="B2103" t="s">
        <v>44</v>
      </c>
      <c r="C2103">
        <v>33</v>
      </c>
      <c r="D2103" t="s">
        <v>34</v>
      </c>
      <c r="E2103" t="s">
        <v>124</v>
      </c>
      <c r="F2103">
        <v>13</v>
      </c>
      <c r="G2103">
        <v>9</v>
      </c>
      <c r="H2103" t="s">
        <v>36</v>
      </c>
      <c r="I2103" t="s">
        <v>37</v>
      </c>
      <c r="J2103" t="s">
        <v>37</v>
      </c>
      <c r="K2103" t="s">
        <v>37</v>
      </c>
      <c r="L2103" t="s">
        <v>50</v>
      </c>
      <c r="M2103" t="s">
        <v>34</v>
      </c>
      <c r="N2103" t="s">
        <v>34</v>
      </c>
      <c r="O2103" t="s">
        <v>34</v>
      </c>
      <c r="P2103" t="s">
        <v>34</v>
      </c>
      <c r="Q2103" t="s">
        <v>34</v>
      </c>
      <c r="R2103" t="s">
        <v>34</v>
      </c>
      <c r="S2103" t="s">
        <v>34</v>
      </c>
      <c r="T2103" t="s">
        <v>37</v>
      </c>
      <c r="U2103" t="s">
        <v>46</v>
      </c>
      <c r="V2103" t="s">
        <v>37</v>
      </c>
      <c r="W2103" t="s">
        <v>51</v>
      </c>
      <c r="X2103">
        <v>75.900000000000006</v>
      </c>
      <c r="Y2103">
        <v>357.75</v>
      </c>
      <c r="Z2103">
        <v>0</v>
      </c>
      <c r="AA2103">
        <v>0</v>
      </c>
      <c r="AB2103">
        <v>234.4</v>
      </c>
      <c r="AC2103">
        <v>592.15</v>
      </c>
      <c r="AD2103" t="s">
        <v>52</v>
      </c>
      <c r="AE2103" t="s">
        <v>53</v>
      </c>
      <c r="AF2103" t="s">
        <v>91</v>
      </c>
      <c r="AG2103">
        <f t="shared" si="64"/>
        <v>1</v>
      </c>
      <c r="AH2103" t="str" cm="1">
        <f t="array" ref="AH2103">_xlfn.IFS(
X2103&lt;=20, "&lt;20",
AND(X2103&gt;=20, X2103&lt;50), "20-50",
AND(X2103&gt;=50, X2103&lt;100), "50-100",
X2103&gt;=100, "&gt;100"
)</f>
        <v>50-100</v>
      </c>
      <c r="AI2103">
        <f t="shared" si="65"/>
        <v>0</v>
      </c>
      <c r="AJ2103" t="str" cm="1">
        <f t="array" ref="AJ2103">_xlfn.IFS(
C2103&lt;=20, "&lt;20",
AND(C2103&gt;=20, C2103&lt;35), "20-35",
AND(C2103&gt;=35, C2103&lt;50), "35-50",
C2103&gt;=50, "50-100"
)</f>
        <v>20-35</v>
      </c>
      <c r="AK2103" t="str" cm="1">
        <f t="array" ref="AK2103">_xlfn.IFS(
G2103&lt;6, "&lt;6",
AND(G2103&gt;=6, G2103&lt;12), "6-12",
AND(G2103&gt;=12, G2103&lt;18), "12-18",  AND(G2103&gt;=18, G2103&lt;24), "18-24", G2103&gt;=24, "24-36")</f>
        <v>6-12</v>
      </c>
    </row>
    <row r="2104" spans="1:37" x14ac:dyDescent="0.3">
      <c r="A2104" t="s">
        <v>2204</v>
      </c>
      <c r="B2104" t="s">
        <v>44</v>
      </c>
      <c r="C2104">
        <v>27</v>
      </c>
      <c r="D2104" t="s">
        <v>37</v>
      </c>
      <c r="E2104" t="s">
        <v>61</v>
      </c>
      <c r="F2104">
        <v>9</v>
      </c>
      <c r="G2104">
        <v>12</v>
      </c>
      <c r="H2104" t="s">
        <v>36</v>
      </c>
      <c r="I2104" t="s">
        <v>37</v>
      </c>
      <c r="J2104" t="s">
        <v>34</v>
      </c>
      <c r="K2104" t="s">
        <v>34</v>
      </c>
      <c r="L2104" t="s">
        <v>34</v>
      </c>
      <c r="M2104" t="s">
        <v>34</v>
      </c>
      <c r="N2104" t="s">
        <v>34</v>
      </c>
      <c r="O2104" t="s">
        <v>34</v>
      </c>
      <c r="P2104" t="s">
        <v>34</v>
      </c>
      <c r="Q2104" t="s">
        <v>34</v>
      </c>
      <c r="R2104" t="s">
        <v>34</v>
      </c>
      <c r="S2104" t="s">
        <v>34</v>
      </c>
      <c r="T2104" t="s">
        <v>34</v>
      </c>
      <c r="U2104" t="s">
        <v>46</v>
      </c>
      <c r="V2104" t="s">
        <v>34</v>
      </c>
      <c r="W2104" t="s">
        <v>40</v>
      </c>
      <c r="X2104">
        <v>19.7</v>
      </c>
      <c r="Y2104">
        <v>113.5</v>
      </c>
      <c r="Z2104">
        <v>0</v>
      </c>
      <c r="AA2104">
        <v>0</v>
      </c>
      <c r="AB2104">
        <v>33.119999999999997</v>
      </c>
      <c r="AC2104">
        <v>146.62</v>
      </c>
      <c r="AD2104" t="s">
        <v>41</v>
      </c>
      <c r="AE2104" t="s">
        <v>42</v>
      </c>
      <c r="AF2104" t="s">
        <v>42</v>
      </c>
      <c r="AG2104">
        <f t="shared" si="64"/>
        <v>0</v>
      </c>
      <c r="AH2104" t="str" cm="1">
        <f t="array" ref="AH2104">_xlfn.IFS(
X2104&lt;=20, "&lt;20",
AND(X2104&gt;=20, X2104&lt;50), "20-50",
AND(X2104&gt;=50, X2104&lt;100), "50-100",
X2104&gt;=100, "&gt;100"
)</f>
        <v>&lt;20</v>
      </c>
      <c r="AI2104">
        <f t="shared" si="65"/>
        <v>0</v>
      </c>
      <c r="AJ2104" t="str" cm="1">
        <f t="array" ref="AJ2104">_xlfn.IFS(
C2104&lt;=20, "&lt;20",
AND(C2104&gt;=20, C2104&lt;35), "20-35",
AND(C2104&gt;=35, C2104&lt;50), "35-50",
C2104&gt;=50, "50-100"
)</f>
        <v>20-35</v>
      </c>
      <c r="AK2104" t="str" cm="1">
        <f t="array" ref="AK2104">_xlfn.IFS(
G2104&lt;6, "&lt;6",
AND(G2104&gt;=6, G2104&lt;12), "6-12",
AND(G2104&gt;=12, G2104&lt;18), "12-18",  AND(G2104&gt;=18, G2104&lt;24), "18-24", G2104&gt;=24, "24-36")</f>
        <v>12-18</v>
      </c>
    </row>
    <row r="2105" spans="1:37" x14ac:dyDescent="0.3">
      <c r="A2105" t="s">
        <v>2205</v>
      </c>
      <c r="B2105" t="s">
        <v>44</v>
      </c>
      <c r="C2105">
        <v>40</v>
      </c>
      <c r="D2105" t="s">
        <v>34</v>
      </c>
      <c r="E2105" t="s">
        <v>76</v>
      </c>
      <c r="F2105">
        <v>8</v>
      </c>
      <c r="G2105">
        <v>21</v>
      </c>
      <c r="H2105" t="s">
        <v>36</v>
      </c>
      <c r="I2105" t="s">
        <v>37</v>
      </c>
      <c r="J2105" t="s">
        <v>34</v>
      </c>
      <c r="K2105" t="s">
        <v>34</v>
      </c>
      <c r="L2105" t="s">
        <v>34</v>
      </c>
      <c r="M2105" t="s">
        <v>34</v>
      </c>
      <c r="N2105" t="s">
        <v>34</v>
      </c>
      <c r="O2105" t="s">
        <v>34</v>
      </c>
      <c r="P2105" t="s">
        <v>34</v>
      </c>
      <c r="Q2105" t="s">
        <v>34</v>
      </c>
      <c r="R2105" t="s">
        <v>34</v>
      </c>
      <c r="S2105" t="s">
        <v>34</v>
      </c>
      <c r="T2105" t="s">
        <v>34</v>
      </c>
      <c r="U2105" t="s">
        <v>67</v>
      </c>
      <c r="V2105" t="s">
        <v>37</v>
      </c>
      <c r="W2105" t="s">
        <v>51</v>
      </c>
      <c r="X2105">
        <v>19.75</v>
      </c>
      <c r="Y2105">
        <v>246.7</v>
      </c>
      <c r="Z2105">
        <v>0</v>
      </c>
      <c r="AA2105">
        <v>0</v>
      </c>
      <c r="AB2105">
        <v>72.540000000000006</v>
      </c>
      <c r="AC2105">
        <v>319.24</v>
      </c>
      <c r="AD2105" t="s">
        <v>41</v>
      </c>
      <c r="AE2105" t="s">
        <v>42</v>
      </c>
      <c r="AF2105" t="s">
        <v>42</v>
      </c>
      <c r="AG2105">
        <f t="shared" si="64"/>
        <v>0</v>
      </c>
      <c r="AH2105" t="str" cm="1">
        <f t="array" ref="AH2105">_xlfn.IFS(
X2105&lt;=20, "&lt;20",
AND(X2105&gt;=20, X2105&lt;50), "20-50",
AND(X2105&gt;=50, X2105&lt;100), "50-100",
X2105&gt;=100, "&gt;100"
)</f>
        <v>&lt;20</v>
      </c>
      <c r="AI2105">
        <f t="shared" si="65"/>
        <v>0</v>
      </c>
      <c r="AJ2105" t="str" cm="1">
        <f t="array" ref="AJ2105">_xlfn.IFS(
C2105&lt;=20, "&lt;20",
AND(C2105&gt;=20, C2105&lt;35), "20-35",
AND(C2105&gt;=35, C2105&lt;50), "35-50",
C2105&gt;=50, "50-100"
)</f>
        <v>35-50</v>
      </c>
      <c r="AK2105" t="str" cm="1">
        <f t="array" ref="AK2105">_xlfn.IFS(
G2105&lt;6, "&lt;6",
AND(G2105&gt;=6, G2105&lt;12), "6-12",
AND(G2105&gt;=12, G2105&lt;18), "12-18",  AND(G2105&gt;=18, G2105&lt;24), "18-24", G2105&gt;=24, "24-36")</f>
        <v>18-24</v>
      </c>
    </row>
    <row r="2106" spans="1:37" x14ac:dyDescent="0.3">
      <c r="A2106" t="s">
        <v>2206</v>
      </c>
      <c r="B2106" t="s">
        <v>33</v>
      </c>
      <c r="C2106">
        <v>23</v>
      </c>
      <c r="D2106" t="s">
        <v>37</v>
      </c>
      <c r="E2106" t="s">
        <v>74</v>
      </c>
      <c r="F2106">
        <v>2</v>
      </c>
      <c r="G2106">
        <v>10</v>
      </c>
      <c r="H2106" t="s">
        <v>70</v>
      </c>
      <c r="I2106" t="s">
        <v>37</v>
      </c>
      <c r="J2106" t="s">
        <v>34</v>
      </c>
      <c r="K2106" t="s">
        <v>34</v>
      </c>
      <c r="L2106" t="s">
        <v>34</v>
      </c>
      <c r="M2106" t="s">
        <v>34</v>
      </c>
      <c r="N2106" t="s">
        <v>34</v>
      </c>
      <c r="O2106" t="s">
        <v>34</v>
      </c>
      <c r="P2106" t="s">
        <v>34</v>
      </c>
      <c r="Q2106" t="s">
        <v>34</v>
      </c>
      <c r="R2106" t="s">
        <v>34</v>
      </c>
      <c r="S2106" t="s">
        <v>34</v>
      </c>
      <c r="T2106" t="s">
        <v>34</v>
      </c>
      <c r="U2106" t="s">
        <v>39</v>
      </c>
      <c r="V2106" t="s">
        <v>34</v>
      </c>
      <c r="W2106" t="s">
        <v>51</v>
      </c>
      <c r="X2106">
        <v>19.899999999999999</v>
      </c>
      <c r="Y2106">
        <v>942.95</v>
      </c>
      <c r="Z2106">
        <v>0</v>
      </c>
      <c r="AA2106">
        <v>0</v>
      </c>
      <c r="AB2106">
        <v>2030.4</v>
      </c>
      <c r="AC2106">
        <v>2973.35</v>
      </c>
      <c r="AD2106" t="s">
        <v>41</v>
      </c>
      <c r="AE2106" t="s">
        <v>42</v>
      </c>
      <c r="AF2106" t="s">
        <v>42</v>
      </c>
      <c r="AG2106">
        <f t="shared" si="64"/>
        <v>0</v>
      </c>
      <c r="AH2106" t="str" cm="1">
        <f t="array" ref="AH2106">_xlfn.IFS(
X2106&lt;=20, "&lt;20",
AND(X2106&gt;=20, X2106&lt;50), "20-50",
AND(X2106&gt;=50, X2106&lt;100), "50-100",
X2106&gt;=100, "&gt;100"
)</f>
        <v>&lt;20</v>
      </c>
      <c r="AI2106">
        <f t="shared" si="65"/>
        <v>0</v>
      </c>
      <c r="AJ2106" t="str" cm="1">
        <f t="array" ref="AJ2106">_xlfn.IFS(
C2106&lt;=20, "&lt;20",
AND(C2106&gt;=20, C2106&lt;35), "20-35",
AND(C2106&gt;=35, C2106&lt;50), "35-50",
C2106&gt;=50, "50-100"
)</f>
        <v>20-35</v>
      </c>
      <c r="AK2106" t="str" cm="1">
        <f t="array" ref="AK2106">_xlfn.IFS(
G2106&lt;6, "&lt;6",
AND(G2106&gt;=6, G2106&lt;12), "6-12",
AND(G2106&gt;=12, G2106&lt;18), "12-18",  AND(G2106&gt;=18, G2106&lt;24), "18-24", G2106&gt;=24, "24-36")</f>
        <v>6-12</v>
      </c>
    </row>
    <row r="2107" spans="1:37" x14ac:dyDescent="0.3">
      <c r="A2107" t="s">
        <v>2207</v>
      </c>
      <c r="B2107" t="s">
        <v>33</v>
      </c>
      <c r="C2107">
        <v>63</v>
      </c>
      <c r="D2107" t="s">
        <v>37</v>
      </c>
      <c r="E2107" t="s">
        <v>87</v>
      </c>
      <c r="F2107">
        <v>10</v>
      </c>
      <c r="G2107">
        <v>1</v>
      </c>
      <c r="H2107" t="s">
        <v>49</v>
      </c>
      <c r="I2107" t="s">
        <v>34</v>
      </c>
      <c r="J2107" t="s">
        <v>34</v>
      </c>
      <c r="K2107" t="s">
        <v>37</v>
      </c>
      <c r="L2107" t="s">
        <v>72</v>
      </c>
      <c r="M2107" t="s">
        <v>34</v>
      </c>
      <c r="N2107" t="s">
        <v>37</v>
      </c>
      <c r="O2107" t="s">
        <v>34</v>
      </c>
      <c r="P2107" t="s">
        <v>34</v>
      </c>
      <c r="Q2107" t="s">
        <v>34</v>
      </c>
      <c r="R2107" t="s">
        <v>34</v>
      </c>
      <c r="S2107" t="s">
        <v>34</v>
      </c>
      <c r="T2107" t="s">
        <v>37</v>
      </c>
      <c r="U2107" t="s">
        <v>46</v>
      </c>
      <c r="V2107" t="s">
        <v>34</v>
      </c>
      <c r="W2107" t="s">
        <v>40</v>
      </c>
      <c r="X2107">
        <v>29.8</v>
      </c>
      <c r="Y2107">
        <v>94.4</v>
      </c>
      <c r="Z2107">
        <v>0</v>
      </c>
      <c r="AA2107">
        <v>0</v>
      </c>
      <c r="AB2107">
        <v>0</v>
      </c>
      <c r="AC2107">
        <v>94.4</v>
      </c>
      <c r="AD2107" t="s">
        <v>85</v>
      </c>
      <c r="AE2107" t="s">
        <v>42</v>
      </c>
      <c r="AF2107" t="s">
        <v>42</v>
      </c>
      <c r="AG2107">
        <f t="shared" si="64"/>
        <v>0</v>
      </c>
      <c r="AH2107" t="str" cm="1">
        <f t="array" ref="AH2107">_xlfn.IFS(
X2107&lt;=20, "&lt;20",
AND(X2107&gt;=20, X2107&lt;50), "20-50",
AND(X2107&gt;=50, X2107&lt;100), "50-100",
X2107&gt;=100, "&gt;100"
)</f>
        <v>20-50</v>
      </c>
      <c r="AI2107">
        <f t="shared" si="65"/>
        <v>1</v>
      </c>
      <c r="AJ2107" t="str" cm="1">
        <f t="array" ref="AJ2107">_xlfn.IFS(
C2107&lt;=20, "&lt;20",
AND(C2107&gt;=20, C2107&lt;35), "20-35",
AND(C2107&gt;=35, C2107&lt;50), "35-50",
C2107&gt;=50, "50-100"
)</f>
        <v>50-100</v>
      </c>
      <c r="AK2107" t="str" cm="1">
        <f t="array" ref="AK2107">_xlfn.IFS(
G2107&lt;6, "&lt;6",
AND(G2107&gt;=6, G2107&lt;12), "6-12",
AND(G2107&gt;=12, G2107&lt;18), "12-18",  AND(G2107&gt;=18, G2107&lt;24), "18-24", G2107&gt;=24, "24-36")</f>
        <v>&lt;6</v>
      </c>
    </row>
    <row r="2108" spans="1:37" x14ac:dyDescent="0.3">
      <c r="A2108" t="s">
        <v>2208</v>
      </c>
      <c r="B2108" t="s">
        <v>33</v>
      </c>
      <c r="C2108">
        <v>68</v>
      </c>
      <c r="D2108" t="s">
        <v>37</v>
      </c>
      <c r="E2108" t="s">
        <v>45</v>
      </c>
      <c r="F2108">
        <v>1</v>
      </c>
      <c r="G2108">
        <v>12</v>
      </c>
      <c r="H2108" t="s">
        <v>36</v>
      </c>
      <c r="I2108" t="s">
        <v>37</v>
      </c>
      <c r="J2108" t="s">
        <v>34</v>
      </c>
      <c r="K2108" t="s">
        <v>34</v>
      </c>
      <c r="L2108" t="s">
        <v>34</v>
      </c>
      <c r="M2108" t="s">
        <v>34</v>
      </c>
      <c r="N2108" t="s">
        <v>34</v>
      </c>
      <c r="O2108" t="s">
        <v>34</v>
      </c>
      <c r="P2108" t="s">
        <v>34</v>
      </c>
      <c r="Q2108" t="s">
        <v>34</v>
      </c>
      <c r="R2108" t="s">
        <v>34</v>
      </c>
      <c r="S2108" t="s">
        <v>34</v>
      </c>
      <c r="T2108" t="s">
        <v>34</v>
      </c>
      <c r="U2108" t="s">
        <v>39</v>
      </c>
      <c r="V2108" t="s">
        <v>34</v>
      </c>
      <c r="W2108" t="s">
        <v>40</v>
      </c>
      <c r="X2108">
        <v>19.649999999999999</v>
      </c>
      <c r="Y2108">
        <v>228.65</v>
      </c>
      <c r="Z2108">
        <v>0</v>
      </c>
      <c r="AA2108">
        <v>0</v>
      </c>
      <c r="AB2108">
        <v>640.64</v>
      </c>
      <c r="AC2108">
        <v>869.29</v>
      </c>
      <c r="AD2108" t="s">
        <v>41</v>
      </c>
      <c r="AE2108" t="s">
        <v>42</v>
      </c>
      <c r="AF2108" t="s">
        <v>42</v>
      </c>
      <c r="AG2108">
        <f t="shared" si="64"/>
        <v>0</v>
      </c>
      <c r="AH2108" t="str" cm="1">
        <f t="array" ref="AH2108">_xlfn.IFS(
X2108&lt;=20, "&lt;20",
AND(X2108&gt;=20, X2108&lt;50), "20-50",
AND(X2108&gt;=50, X2108&lt;100), "50-100",
X2108&gt;=100, "&gt;100"
)</f>
        <v>&lt;20</v>
      </c>
      <c r="AI2108">
        <f t="shared" si="65"/>
        <v>0</v>
      </c>
      <c r="AJ2108" t="str" cm="1">
        <f t="array" ref="AJ2108">_xlfn.IFS(
C2108&lt;=20, "&lt;20",
AND(C2108&gt;=20, C2108&lt;35), "20-35",
AND(C2108&gt;=35, C2108&lt;50), "35-50",
C2108&gt;=50, "50-100"
)</f>
        <v>50-100</v>
      </c>
      <c r="AK2108" t="str" cm="1">
        <f t="array" ref="AK2108">_xlfn.IFS(
G2108&lt;6, "&lt;6",
AND(G2108&gt;=6, G2108&lt;12), "6-12",
AND(G2108&gt;=12, G2108&lt;18), "12-18",  AND(G2108&gt;=18, G2108&lt;24), "18-24", G2108&gt;=24, "24-36")</f>
        <v>12-18</v>
      </c>
    </row>
    <row r="2109" spans="1:37" x14ac:dyDescent="0.3">
      <c r="A2109" t="s">
        <v>2209</v>
      </c>
      <c r="B2109" t="s">
        <v>44</v>
      </c>
      <c r="C2109">
        <v>58</v>
      </c>
      <c r="D2109" t="s">
        <v>34</v>
      </c>
      <c r="E2109" t="s">
        <v>76</v>
      </c>
      <c r="F2109">
        <v>12</v>
      </c>
      <c r="G2109">
        <v>31</v>
      </c>
      <c r="H2109" t="s">
        <v>36</v>
      </c>
      <c r="I2109" t="s">
        <v>37</v>
      </c>
      <c r="J2109" t="s">
        <v>37</v>
      </c>
      <c r="K2109" t="s">
        <v>37</v>
      </c>
      <c r="L2109" t="s">
        <v>72</v>
      </c>
      <c r="M2109" t="s">
        <v>37</v>
      </c>
      <c r="N2109" t="s">
        <v>34</v>
      </c>
      <c r="O2109" t="s">
        <v>37</v>
      </c>
      <c r="P2109" t="s">
        <v>37</v>
      </c>
      <c r="Q2109" t="s">
        <v>37</v>
      </c>
      <c r="R2109" t="s">
        <v>34</v>
      </c>
      <c r="S2109" t="s">
        <v>34</v>
      </c>
      <c r="T2109" t="s">
        <v>37</v>
      </c>
      <c r="U2109" t="s">
        <v>67</v>
      </c>
      <c r="V2109" t="s">
        <v>37</v>
      </c>
      <c r="W2109" t="s">
        <v>51</v>
      </c>
      <c r="X2109">
        <v>77.150000000000006</v>
      </c>
      <c r="Y2109">
        <v>1759.4</v>
      </c>
      <c r="Z2109">
        <v>0</v>
      </c>
      <c r="AA2109">
        <v>0</v>
      </c>
      <c r="AB2109">
        <v>759.46</v>
      </c>
      <c r="AC2109">
        <v>2518.86</v>
      </c>
      <c r="AD2109" t="s">
        <v>41</v>
      </c>
      <c r="AE2109" t="s">
        <v>42</v>
      </c>
      <c r="AF2109" t="s">
        <v>42</v>
      </c>
      <c r="AG2109">
        <f t="shared" si="64"/>
        <v>0</v>
      </c>
      <c r="AH2109" t="str" cm="1">
        <f t="array" ref="AH2109">_xlfn.IFS(
X2109&lt;=20, "&lt;20",
AND(X2109&gt;=20, X2109&lt;50), "20-50",
AND(X2109&gt;=50, X2109&lt;100), "50-100",
X2109&gt;=100, "&gt;100"
)</f>
        <v>50-100</v>
      </c>
      <c r="AI2109">
        <f t="shared" si="65"/>
        <v>0</v>
      </c>
      <c r="AJ2109" t="str" cm="1">
        <f t="array" ref="AJ2109">_xlfn.IFS(
C2109&lt;=20, "&lt;20",
AND(C2109&gt;=20, C2109&lt;35), "20-35",
AND(C2109&gt;=35, C2109&lt;50), "35-50",
C2109&gt;=50, "50-100"
)</f>
        <v>50-100</v>
      </c>
      <c r="AK2109" t="str" cm="1">
        <f t="array" ref="AK2109">_xlfn.IFS(
G2109&lt;6, "&lt;6",
AND(G2109&gt;=6, G2109&lt;12), "6-12",
AND(G2109&gt;=12, G2109&lt;18), "12-18",  AND(G2109&gt;=18, G2109&lt;24), "18-24", G2109&gt;=24, "24-36")</f>
        <v>24-36</v>
      </c>
    </row>
    <row r="2110" spans="1:37" x14ac:dyDescent="0.3">
      <c r="A2110" t="s">
        <v>2210</v>
      </c>
      <c r="B2110" t="s">
        <v>33</v>
      </c>
      <c r="C2110">
        <v>44</v>
      </c>
      <c r="D2110" t="s">
        <v>37</v>
      </c>
      <c r="E2110" t="s">
        <v>99</v>
      </c>
      <c r="F2110">
        <v>14</v>
      </c>
      <c r="G2110">
        <v>1</v>
      </c>
      <c r="H2110" t="s">
        <v>66</v>
      </c>
      <c r="I2110" t="s">
        <v>37</v>
      </c>
      <c r="J2110" t="s">
        <v>37</v>
      </c>
      <c r="K2110" t="s">
        <v>37</v>
      </c>
      <c r="L2110" t="s">
        <v>72</v>
      </c>
      <c r="M2110" t="s">
        <v>37</v>
      </c>
      <c r="N2110" t="s">
        <v>37</v>
      </c>
      <c r="O2110" t="s">
        <v>37</v>
      </c>
      <c r="P2110" t="s">
        <v>37</v>
      </c>
      <c r="Q2110" t="s">
        <v>37</v>
      </c>
      <c r="R2110" t="s">
        <v>37</v>
      </c>
      <c r="S2110" t="s">
        <v>37</v>
      </c>
      <c r="T2110" t="s">
        <v>34</v>
      </c>
      <c r="U2110" t="s">
        <v>67</v>
      </c>
      <c r="V2110" t="s">
        <v>34</v>
      </c>
      <c r="W2110" t="s">
        <v>51</v>
      </c>
      <c r="X2110">
        <v>92</v>
      </c>
      <c r="Y2110">
        <v>6474.4</v>
      </c>
      <c r="Z2110">
        <v>0</v>
      </c>
      <c r="AA2110">
        <v>110</v>
      </c>
      <c r="AB2110">
        <v>3116.88</v>
      </c>
      <c r="AC2110">
        <v>9701.2800000000007</v>
      </c>
      <c r="AD2110" t="s">
        <v>41</v>
      </c>
      <c r="AE2110" t="s">
        <v>42</v>
      </c>
      <c r="AF2110" t="s">
        <v>42</v>
      </c>
      <c r="AG2110">
        <f t="shared" si="64"/>
        <v>0</v>
      </c>
      <c r="AH2110" t="str" cm="1">
        <f t="array" ref="AH2110">_xlfn.IFS(
X2110&lt;=20, "&lt;20",
AND(X2110&gt;=20, X2110&lt;50), "20-50",
AND(X2110&gt;=50, X2110&lt;100), "50-100",
X2110&gt;=100, "&gt;100"
)</f>
        <v>50-100</v>
      </c>
      <c r="AI2110">
        <f t="shared" si="65"/>
        <v>0</v>
      </c>
      <c r="AJ2110" t="str" cm="1">
        <f t="array" ref="AJ2110">_xlfn.IFS(
C2110&lt;=20, "&lt;20",
AND(C2110&gt;=20, C2110&lt;35), "20-35",
AND(C2110&gt;=35, C2110&lt;50), "35-50",
C2110&gt;=50, "50-100"
)</f>
        <v>35-50</v>
      </c>
      <c r="AK2110" t="str" cm="1">
        <f t="array" ref="AK2110">_xlfn.IFS(
G2110&lt;6, "&lt;6",
AND(G2110&gt;=6, G2110&lt;12), "6-12",
AND(G2110&gt;=12, G2110&lt;18), "12-18",  AND(G2110&gt;=18, G2110&lt;24), "18-24", G2110&gt;=24, "24-36")</f>
        <v>&lt;6</v>
      </c>
    </row>
    <row r="2111" spans="1:37" x14ac:dyDescent="0.3">
      <c r="A2111" t="s">
        <v>2211</v>
      </c>
      <c r="B2111" t="s">
        <v>44</v>
      </c>
      <c r="C2111">
        <v>54</v>
      </c>
      <c r="D2111" t="s">
        <v>34</v>
      </c>
      <c r="E2111" t="s">
        <v>61</v>
      </c>
      <c r="F2111">
        <v>11</v>
      </c>
      <c r="G2111">
        <v>14</v>
      </c>
      <c r="H2111" t="s">
        <v>49</v>
      </c>
      <c r="I2111" t="s">
        <v>37</v>
      </c>
      <c r="J2111" t="s">
        <v>34</v>
      </c>
      <c r="K2111" t="s">
        <v>37</v>
      </c>
      <c r="L2111" t="s">
        <v>38</v>
      </c>
      <c r="M2111" t="s">
        <v>34</v>
      </c>
      <c r="N2111" t="s">
        <v>34</v>
      </c>
      <c r="O2111" t="s">
        <v>34</v>
      </c>
      <c r="P2111" t="s">
        <v>34</v>
      </c>
      <c r="Q2111" t="s">
        <v>34</v>
      </c>
      <c r="R2111" t="s">
        <v>34</v>
      </c>
      <c r="S2111" t="s">
        <v>34</v>
      </c>
      <c r="T2111" t="s">
        <v>37</v>
      </c>
      <c r="U2111" t="s">
        <v>46</v>
      </c>
      <c r="V2111" t="s">
        <v>34</v>
      </c>
      <c r="W2111" t="s">
        <v>40</v>
      </c>
      <c r="X2111">
        <v>43.95</v>
      </c>
      <c r="Y2111">
        <v>43.95</v>
      </c>
      <c r="Z2111">
        <v>0</v>
      </c>
      <c r="AA2111">
        <v>0</v>
      </c>
      <c r="AB2111">
        <v>34.479999999999997</v>
      </c>
      <c r="AC2111">
        <v>78.430000000000007</v>
      </c>
      <c r="AD2111" t="s">
        <v>52</v>
      </c>
      <c r="AE2111" t="s">
        <v>104</v>
      </c>
      <c r="AF2111" t="s">
        <v>105</v>
      </c>
      <c r="AG2111">
        <f t="shared" si="64"/>
        <v>1</v>
      </c>
      <c r="AH2111" t="str" cm="1">
        <f t="array" ref="AH2111">_xlfn.IFS(
X2111&lt;=20, "&lt;20",
AND(X2111&gt;=20, X2111&lt;50), "20-50",
AND(X2111&gt;=50, X2111&lt;100), "50-100",
X2111&gt;=100, "&gt;100"
)</f>
        <v>20-50</v>
      </c>
      <c r="AI2111">
        <f t="shared" si="65"/>
        <v>0</v>
      </c>
      <c r="AJ2111" t="str" cm="1">
        <f t="array" ref="AJ2111">_xlfn.IFS(
C2111&lt;=20, "&lt;20",
AND(C2111&gt;=20, C2111&lt;35), "20-35",
AND(C2111&gt;=35, C2111&lt;50), "35-50",
C2111&gt;=50, "50-100"
)</f>
        <v>50-100</v>
      </c>
      <c r="AK2111" t="str" cm="1">
        <f t="array" ref="AK2111">_xlfn.IFS(
G2111&lt;6, "&lt;6",
AND(G2111&gt;=6, G2111&lt;12), "6-12",
AND(G2111&gt;=12, G2111&lt;18), "12-18",  AND(G2111&gt;=18, G2111&lt;24), "18-24", G2111&gt;=24, "24-36")</f>
        <v>12-18</v>
      </c>
    </row>
    <row r="2112" spans="1:37" x14ac:dyDescent="0.3">
      <c r="A2112" t="s">
        <v>2212</v>
      </c>
      <c r="B2112" t="s">
        <v>44</v>
      </c>
      <c r="C2112">
        <v>32</v>
      </c>
      <c r="D2112" t="s">
        <v>37</v>
      </c>
      <c r="E2112" t="s">
        <v>64</v>
      </c>
      <c r="F2112">
        <v>0</v>
      </c>
      <c r="G2112">
        <v>24</v>
      </c>
      <c r="H2112" t="s">
        <v>66</v>
      </c>
      <c r="I2112" t="s">
        <v>37</v>
      </c>
      <c r="J2112" t="s">
        <v>37</v>
      </c>
      <c r="K2112" t="s">
        <v>37</v>
      </c>
      <c r="L2112" t="s">
        <v>50</v>
      </c>
      <c r="M2112" t="s">
        <v>37</v>
      </c>
      <c r="N2112" t="s">
        <v>37</v>
      </c>
      <c r="O2112" t="s">
        <v>37</v>
      </c>
      <c r="P2112" t="s">
        <v>37</v>
      </c>
      <c r="Q2112" t="s">
        <v>34</v>
      </c>
      <c r="R2112" t="s">
        <v>37</v>
      </c>
      <c r="S2112" t="s">
        <v>37</v>
      </c>
      <c r="T2112" t="s">
        <v>37</v>
      </c>
      <c r="U2112" t="s">
        <v>46</v>
      </c>
      <c r="V2112" t="s">
        <v>37</v>
      </c>
      <c r="W2112" t="s">
        <v>51</v>
      </c>
      <c r="X2112">
        <v>103.1</v>
      </c>
      <c r="Y2112">
        <v>6595</v>
      </c>
      <c r="Z2112">
        <v>0</v>
      </c>
      <c r="AA2112">
        <v>0</v>
      </c>
      <c r="AB2112">
        <v>2847.24</v>
      </c>
      <c r="AC2112">
        <v>9442.24</v>
      </c>
      <c r="AD2112" t="s">
        <v>41</v>
      </c>
      <c r="AE2112" t="s">
        <v>42</v>
      </c>
      <c r="AF2112" t="s">
        <v>42</v>
      </c>
      <c r="AG2112">
        <f t="shared" si="64"/>
        <v>0</v>
      </c>
      <c r="AH2112" t="str" cm="1">
        <f t="array" ref="AH2112">_xlfn.IFS(
X2112&lt;=20, "&lt;20",
AND(X2112&gt;=20, X2112&lt;50), "20-50",
AND(X2112&gt;=50, X2112&lt;100), "50-100",
X2112&gt;=100, "&gt;100"
)</f>
        <v>&gt;100</v>
      </c>
      <c r="AI2112">
        <f t="shared" si="65"/>
        <v>0</v>
      </c>
      <c r="AJ2112" t="str" cm="1">
        <f t="array" ref="AJ2112">_xlfn.IFS(
C2112&lt;=20, "&lt;20",
AND(C2112&gt;=20, C2112&lt;35), "20-35",
AND(C2112&gt;=35, C2112&lt;50), "35-50",
C2112&gt;=50, "50-100"
)</f>
        <v>20-35</v>
      </c>
      <c r="AK2112" t="str" cm="1">
        <f t="array" ref="AK2112">_xlfn.IFS(
G2112&lt;6, "&lt;6",
AND(G2112&gt;=6, G2112&lt;12), "6-12",
AND(G2112&gt;=12, G2112&lt;18), "12-18",  AND(G2112&gt;=18, G2112&lt;24), "18-24", G2112&gt;=24, "24-36")</f>
        <v>24-36</v>
      </c>
    </row>
    <row r="2113" spans="1:37" x14ac:dyDescent="0.3">
      <c r="A2113" t="s">
        <v>2213</v>
      </c>
      <c r="B2113" t="s">
        <v>33</v>
      </c>
      <c r="C2113">
        <v>34</v>
      </c>
      <c r="D2113" t="s">
        <v>34</v>
      </c>
      <c r="E2113" t="s">
        <v>61</v>
      </c>
      <c r="F2113">
        <v>0</v>
      </c>
      <c r="G2113">
        <v>8</v>
      </c>
      <c r="H2113" t="s">
        <v>70</v>
      </c>
      <c r="I2113" t="s">
        <v>37</v>
      </c>
      <c r="J2113" t="s">
        <v>37</v>
      </c>
      <c r="K2113" t="s">
        <v>34</v>
      </c>
      <c r="L2113" t="s">
        <v>34</v>
      </c>
      <c r="M2113" t="s">
        <v>34</v>
      </c>
      <c r="N2113" t="s">
        <v>34</v>
      </c>
      <c r="O2113" t="s">
        <v>34</v>
      </c>
      <c r="P2113" t="s">
        <v>34</v>
      </c>
      <c r="Q2113" t="s">
        <v>34</v>
      </c>
      <c r="R2113" t="s">
        <v>34</v>
      </c>
      <c r="S2113" t="s">
        <v>34</v>
      </c>
      <c r="T2113" t="s">
        <v>34</v>
      </c>
      <c r="U2113" t="s">
        <v>67</v>
      </c>
      <c r="V2113" t="s">
        <v>34</v>
      </c>
      <c r="W2113" t="s">
        <v>40</v>
      </c>
      <c r="X2113">
        <v>25.55</v>
      </c>
      <c r="Y2113">
        <v>1336.1</v>
      </c>
      <c r="Z2113">
        <v>37.369999999999997</v>
      </c>
      <c r="AA2113">
        <v>0</v>
      </c>
      <c r="AB2113">
        <v>1765.43</v>
      </c>
      <c r="AC2113">
        <v>3064.16</v>
      </c>
      <c r="AD2113" t="s">
        <v>41</v>
      </c>
      <c r="AE2113" t="s">
        <v>42</v>
      </c>
      <c r="AF2113" t="s">
        <v>42</v>
      </c>
      <c r="AG2113">
        <f t="shared" si="64"/>
        <v>0</v>
      </c>
      <c r="AH2113" t="str" cm="1">
        <f t="array" ref="AH2113">_xlfn.IFS(
X2113&lt;=20, "&lt;20",
AND(X2113&gt;=20, X2113&lt;50), "20-50",
AND(X2113&gt;=50, X2113&lt;100), "50-100",
X2113&gt;=100, "&gt;100"
)</f>
        <v>20-50</v>
      </c>
      <c r="AI2113">
        <f t="shared" si="65"/>
        <v>0</v>
      </c>
      <c r="AJ2113" t="str" cm="1">
        <f t="array" ref="AJ2113">_xlfn.IFS(
C2113&lt;=20, "&lt;20",
AND(C2113&gt;=20, C2113&lt;35), "20-35",
AND(C2113&gt;=35, C2113&lt;50), "35-50",
C2113&gt;=50, "50-100"
)</f>
        <v>20-35</v>
      </c>
      <c r="AK2113" t="str" cm="1">
        <f t="array" ref="AK2113">_xlfn.IFS(
G2113&lt;6, "&lt;6",
AND(G2113&gt;=6, G2113&lt;12), "6-12",
AND(G2113&gt;=12, G2113&lt;18), "12-18",  AND(G2113&gt;=18, G2113&lt;24), "18-24", G2113&gt;=24, "24-36")</f>
        <v>6-12</v>
      </c>
    </row>
    <row r="2114" spans="1:37" x14ac:dyDescent="0.3">
      <c r="A2114" t="s">
        <v>2214</v>
      </c>
      <c r="B2114" t="s">
        <v>44</v>
      </c>
      <c r="C2114">
        <v>27</v>
      </c>
      <c r="D2114" t="s">
        <v>37</v>
      </c>
      <c r="E2114" t="s">
        <v>87</v>
      </c>
      <c r="F2114">
        <v>3</v>
      </c>
      <c r="G2114">
        <v>21</v>
      </c>
      <c r="H2114" t="s">
        <v>57</v>
      </c>
      <c r="I2114" t="s">
        <v>37</v>
      </c>
      <c r="J2114" t="s">
        <v>37</v>
      </c>
      <c r="K2114" t="s">
        <v>37</v>
      </c>
      <c r="L2114" t="s">
        <v>50</v>
      </c>
      <c r="M2114" t="s">
        <v>37</v>
      </c>
      <c r="N2114" t="s">
        <v>34</v>
      </c>
      <c r="O2114" t="s">
        <v>34</v>
      </c>
      <c r="P2114" t="s">
        <v>34</v>
      </c>
      <c r="Q2114" t="s">
        <v>34</v>
      </c>
      <c r="R2114" t="s">
        <v>34</v>
      </c>
      <c r="S2114" t="s">
        <v>34</v>
      </c>
      <c r="T2114" t="s">
        <v>37</v>
      </c>
      <c r="U2114" t="s">
        <v>46</v>
      </c>
      <c r="V2114" t="s">
        <v>37</v>
      </c>
      <c r="W2114" t="s">
        <v>51</v>
      </c>
      <c r="X2114">
        <v>79</v>
      </c>
      <c r="Y2114">
        <v>929.3</v>
      </c>
      <c r="Z2114">
        <v>0</v>
      </c>
      <c r="AA2114">
        <v>0</v>
      </c>
      <c r="AB2114">
        <v>110.66</v>
      </c>
      <c r="AC2114">
        <v>1039.96</v>
      </c>
      <c r="AD2114" t="s">
        <v>41</v>
      </c>
      <c r="AE2114" t="s">
        <v>42</v>
      </c>
      <c r="AF2114" t="s">
        <v>42</v>
      </c>
      <c r="AG2114">
        <f t="shared" si="64"/>
        <v>0</v>
      </c>
      <c r="AH2114" t="str" cm="1">
        <f t="array" ref="AH2114">_xlfn.IFS(
X2114&lt;=20, "&lt;20",
AND(X2114&gt;=20, X2114&lt;50), "20-50",
AND(X2114&gt;=50, X2114&lt;100), "50-100",
X2114&gt;=100, "&gt;100"
)</f>
        <v>50-100</v>
      </c>
      <c r="AI2114">
        <f t="shared" si="65"/>
        <v>0</v>
      </c>
      <c r="AJ2114" t="str" cm="1">
        <f t="array" ref="AJ2114">_xlfn.IFS(
C2114&lt;=20, "&lt;20",
AND(C2114&gt;=20, C2114&lt;35), "20-35",
AND(C2114&gt;=35, C2114&lt;50), "35-50",
C2114&gt;=50, "50-100"
)</f>
        <v>20-35</v>
      </c>
      <c r="AK2114" t="str" cm="1">
        <f t="array" ref="AK2114">_xlfn.IFS(
G2114&lt;6, "&lt;6",
AND(G2114&gt;=6, G2114&lt;12), "6-12",
AND(G2114&gt;=12, G2114&lt;18), "12-18",  AND(G2114&gt;=18, G2114&lt;24), "18-24", G2114&gt;=24, "24-36")</f>
        <v>18-24</v>
      </c>
    </row>
    <row r="2115" spans="1:37" x14ac:dyDescent="0.3">
      <c r="A2115" t="s">
        <v>2215</v>
      </c>
      <c r="B2115" t="s">
        <v>44</v>
      </c>
      <c r="C2115">
        <v>46</v>
      </c>
      <c r="D2115" t="s">
        <v>37</v>
      </c>
      <c r="E2115" t="s">
        <v>64</v>
      </c>
      <c r="F2115">
        <v>14</v>
      </c>
      <c r="G2115">
        <v>20</v>
      </c>
      <c r="H2115" t="s">
        <v>36</v>
      </c>
      <c r="I2115" t="s">
        <v>37</v>
      </c>
      <c r="J2115" t="s">
        <v>37</v>
      </c>
      <c r="K2115" t="s">
        <v>37</v>
      </c>
      <c r="L2115" t="s">
        <v>50</v>
      </c>
      <c r="M2115" t="s">
        <v>37</v>
      </c>
      <c r="N2115" t="s">
        <v>34</v>
      </c>
      <c r="O2115" t="s">
        <v>37</v>
      </c>
      <c r="P2115" t="s">
        <v>37</v>
      </c>
      <c r="Q2115" t="s">
        <v>37</v>
      </c>
      <c r="R2115" t="s">
        <v>37</v>
      </c>
      <c r="S2115" t="s">
        <v>37</v>
      </c>
      <c r="T2115" t="s">
        <v>37</v>
      </c>
      <c r="U2115" t="s">
        <v>67</v>
      </c>
      <c r="V2115" t="s">
        <v>37</v>
      </c>
      <c r="W2115" t="s">
        <v>40</v>
      </c>
      <c r="X2115">
        <v>111.6</v>
      </c>
      <c r="Y2115">
        <v>6876.05</v>
      </c>
      <c r="Z2115">
        <v>0</v>
      </c>
      <c r="AA2115">
        <v>0</v>
      </c>
      <c r="AB2115">
        <v>477.02</v>
      </c>
      <c r="AC2115">
        <v>7353.07</v>
      </c>
      <c r="AD2115" t="s">
        <v>52</v>
      </c>
      <c r="AE2115" t="s">
        <v>53</v>
      </c>
      <c r="AF2115" t="s">
        <v>162</v>
      </c>
      <c r="AG2115">
        <f t="shared" ref="AG2115:AG2178" si="66">IF(AD2115="Churned", 1,0)</f>
        <v>1</v>
      </c>
      <c r="AH2115" t="str" cm="1">
        <f t="array" ref="AH2115">_xlfn.IFS(
X2115&lt;=20, "&lt;20",
AND(X2115&gt;=20, X2115&lt;50), "20-50",
AND(X2115&gt;=50, X2115&lt;100), "50-100",
X2115&gt;=100, "&gt;100"
)</f>
        <v>&gt;100</v>
      </c>
      <c r="AI2115">
        <f t="shared" ref="AI2115:AI2178" si="67">IF(AD2115="Joined", 1, 0)</f>
        <v>0</v>
      </c>
      <c r="AJ2115" t="str" cm="1">
        <f t="array" ref="AJ2115">_xlfn.IFS(
C2115&lt;=20, "&lt;20",
AND(C2115&gt;=20, C2115&lt;35), "20-35",
AND(C2115&gt;=35, C2115&lt;50), "35-50",
C2115&gt;=50, "50-100"
)</f>
        <v>35-50</v>
      </c>
      <c r="AK2115" t="str" cm="1">
        <f t="array" ref="AK2115">_xlfn.IFS(
G2115&lt;6, "&lt;6",
AND(G2115&gt;=6, G2115&lt;12), "6-12",
AND(G2115&gt;=12, G2115&lt;18), "12-18",  AND(G2115&gt;=18, G2115&lt;24), "18-24", G2115&gt;=24, "24-36")</f>
        <v>18-24</v>
      </c>
    </row>
    <row r="2116" spans="1:37" x14ac:dyDescent="0.3">
      <c r="A2116" t="s">
        <v>2216</v>
      </c>
      <c r="B2116" t="s">
        <v>33</v>
      </c>
      <c r="C2116">
        <v>57</v>
      </c>
      <c r="D2116" t="s">
        <v>34</v>
      </c>
      <c r="E2116" t="s">
        <v>124</v>
      </c>
      <c r="F2116">
        <v>3</v>
      </c>
      <c r="G2116">
        <v>34</v>
      </c>
      <c r="H2116" t="s">
        <v>36</v>
      </c>
      <c r="I2116" t="s">
        <v>37</v>
      </c>
      <c r="J2116" t="s">
        <v>37</v>
      </c>
      <c r="K2116" t="s">
        <v>37</v>
      </c>
      <c r="L2116" t="s">
        <v>72</v>
      </c>
      <c r="M2116" t="s">
        <v>37</v>
      </c>
      <c r="N2116" t="s">
        <v>37</v>
      </c>
      <c r="O2116" t="s">
        <v>34</v>
      </c>
      <c r="P2116" t="s">
        <v>34</v>
      </c>
      <c r="Q2116" t="s">
        <v>34</v>
      </c>
      <c r="R2116" t="s">
        <v>34</v>
      </c>
      <c r="S2116" t="s">
        <v>34</v>
      </c>
      <c r="T2116" t="s">
        <v>37</v>
      </c>
      <c r="U2116" t="s">
        <v>46</v>
      </c>
      <c r="V2116" t="s">
        <v>34</v>
      </c>
      <c r="W2116" t="s">
        <v>51</v>
      </c>
      <c r="X2116">
        <v>60.95</v>
      </c>
      <c r="Y2116">
        <v>134.6</v>
      </c>
      <c r="Z2116">
        <v>0</v>
      </c>
      <c r="AA2116">
        <v>0</v>
      </c>
      <c r="AB2116">
        <v>29.76</v>
      </c>
      <c r="AC2116">
        <v>164.36</v>
      </c>
      <c r="AD2116" t="s">
        <v>85</v>
      </c>
      <c r="AE2116" t="s">
        <v>42</v>
      </c>
      <c r="AF2116" t="s">
        <v>42</v>
      </c>
      <c r="AG2116">
        <f t="shared" si="66"/>
        <v>0</v>
      </c>
      <c r="AH2116" t="str" cm="1">
        <f t="array" ref="AH2116">_xlfn.IFS(
X2116&lt;=20, "&lt;20",
AND(X2116&gt;=20, X2116&lt;50), "20-50",
AND(X2116&gt;=50, X2116&lt;100), "50-100",
X2116&gt;=100, "&gt;100"
)</f>
        <v>50-100</v>
      </c>
      <c r="AI2116">
        <f t="shared" si="67"/>
        <v>1</v>
      </c>
      <c r="AJ2116" t="str" cm="1">
        <f t="array" ref="AJ2116">_xlfn.IFS(
C2116&lt;=20, "&lt;20",
AND(C2116&gt;=20, C2116&lt;35), "20-35",
AND(C2116&gt;=35, C2116&lt;50), "35-50",
C2116&gt;=50, "50-100"
)</f>
        <v>50-100</v>
      </c>
      <c r="AK2116" t="str" cm="1">
        <f t="array" ref="AK2116">_xlfn.IFS(
G2116&lt;6, "&lt;6",
AND(G2116&gt;=6, G2116&lt;12), "6-12",
AND(G2116&gt;=12, G2116&lt;18), "12-18",  AND(G2116&gt;=18, G2116&lt;24), "18-24", G2116&gt;=24, "24-36")</f>
        <v>24-36</v>
      </c>
    </row>
    <row r="2117" spans="1:37" x14ac:dyDescent="0.3">
      <c r="A2117" t="s">
        <v>2217</v>
      </c>
      <c r="B2117" t="s">
        <v>44</v>
      </c>
      <c r="C2117">
        <v>53</v>
      </c>
      <c r="D2117" t="s">
        <v>37</v>
      </c>
      <c r="E2117" t="s">
        <v>74</v>
      </c>
      <c r="F2117">
        <v>0</v>
      </c>
      <c r="G2117">
        <v>18</v>
      </c>
      <c r="H2117" t="s">
        <v>36</v>
      </c>
      <c r="I2117" t="s">
        <v>37</v>
      </c>
      <c r="J2117" t="s">
        <v>34</v>
      </c>
      <c r="K2117" t="s">
        <v>34</v>
      </c>
      <c r="L2117" t="s">
        <v>34</v>
      </c>
      <c r="M2117" t="s">
        <v>34</v>
      </c>
      <c r="N2117" t="s">
        <v>34</v>
      </c>
      <c r="O2117" t="s">
        <v>34</v>
      </c>
      <c r="P2117" t="s">
        <v>34</v>
      </c>
      <c r="Q2117" t="s">
        <v>34</v>
      </c>
      <c r="R2117" t="s">
        <v>34</v>
      </c>
      <c r="S2117" t="s">
        <v>34</v>
      </c>
      <c r="T2117" t="s">
        <v>34</v>
      </c>
      <c r="U2117" t="s">
        <v>46</v>
      </c>
      <c r="V2117" t="s">
        <v>34</v>
      </c>
      <c r="W2117" t="s">
        <v>40</v>
      </c>
      <c r="X2117">
        <v>20.3</v>
      </c>
      <c r="Y2117">
        <v>20.3</v>
      </c>
      <c r="Z2117">
        <v>0</v>
      </c>
      <c r="AA2117">
        <v>0</v>
      </c>
      <c r="AB2117">
        <v>4.09</v>
      </c>
      <c r="AC2117">
        <v>24.39</v>
      </c>
      <c r="AD2117" t="s">
        <v>85</v>
      </c>
      <c r="AE2117" t="s">
        <v>42</v>
      </c>
      <c r="AF2117" t="s">
        <v>42</v>
      </c>
      <c r="AG2117">
        <f t="shared" si="66"/>
        <v>0</v>
      </c>
      <c r="AH2117" t="str" cm="1">
        <f t="array" ref="AH2117">_xlfn.IFS(
X2117&lt;=20, "&lt;20",
AND(X2117&gt;=20, X2117&lt;50), "20-50",
AND(X2117&gt;=50, X2117&lt;100), "50-100",
X2117&gt;=100, "&gt;100"
)</f>
        <v>20-50</v>
      </c>
      <c r="AI2117">
        <f t="shared" si="67"/>
        <v>1</v>
      </c>
      <c r="AJ2117" t="str" cm="1">
        <f t="array" ref="AJ2117">_xlfn.IFS(
C2117&lt;=20, "&lt;20",
AND(C2117&gt;=20, C2117&lt;35), "20-35",
AND(C2117&gt;=35, C2117&lt;50), "35-50",
C2117&gt;=50, "50-100"
)</f>
        <v>50-100</v>
      </c>
      <c r="AK2117" t="str" cm="1">
        <f t="array" ref="AK2117">_xlfn.IFS(
G2117&lt;6, "&lt;6",
AND(G2117&gt;=6, G2117&lt;12), "6-12",
AND(G2117&gt;=12, G2117&lt;18), "12-18",  AND(G2117&gt;=18, G2117&lt;24), "18-24", G2117&gt;=24, "24-36")</f>
        <v>18-24</v>
      </c>
    </row>
    <row r="2118" spans="1:37" x14ac:dyDescent="0.3">
      <c r="A2118" t="s">
        <v>2218</v>
      </c>
      <c r="B2118" t="s">
        <v>33</v>
      </c>
      <c r="C2118">
        <v>69</v>
      </c>
      <c r="D2118" t="s">
        <v>37</v>
      </c>
      <c r="E2118" t="s">
        <v>64</v>
      </c>
      <c r="F2118">
        <v>9</v>
      </c>
      <c r="G2118">
        <v>11</v>
      </c>
      <c r="H2118" t="s">
        <v>49</v>
      </c>
      <c r="I2118" t="s">
        <v>34</v>
      </c>
      <c r="J2118" t="s">
        <v>34</v>
      </c>
      <c r="K2118" t="s">
        <v>37</v>
      </c>
      <c r="L2118" t="s">
        <v>72</v>
      </c>
      <c r="M2118" t="s">
        <v>34</v>
      </c>
      <c r="N2118" t="s">
        <v>34</v>
      </c>
      <c r="O2118" t="s">
        <v>34</v>
      </c>
      <c r="P2118" t="s">
        <v>34</v>
      </c>
      <c r="Q2118" t="s">
        <v>34</v>
      </c>
      <c r="R2118" t="s">
        <v>37</v>
      </c>
      <c r="S2118" t="s">
        <v>37</v>
      </c>
      <c r="T2118" t="s">
        <v>37</v>
      </c>
      <c r="U2118" t="s">
        <v>46</v>
      </c>
      <c r="V2118" t="s">
        <v>37</v>
      </c>
      <c r="W2118" t="s">
        <v>51</v>
      </c>
      <c r="X2118">
        <v>35.450000000000003</v>
      </c>
      <c r="Y2118">
        <v>35.450000000000003</v>
      </c>
      <c r="Z2118">
        <v>0</v>
      </c>
      <c r="AA2118">
        <v>0</v>
      </c>
      <c r="AB2118">
        <v>0</v>
      </c>
      <c r="AC2118">
        <v>35.450000000000003</v>
      </c>
      <c r="AD2118" t="s">
        <v>52</v>
      </c>
      <c r="AE2118" t="s">
        <v>58</v>
      </c>
      <c r="AF2118" t="s">
        <v>62</v>
      </c>
      <c r="AG2118">
        <f t="shared" si="66"/>
        <v>1</v>
      </c>
      <c r="AH2118" t="str" cm="1">
        <f t="array" ref="AH2118">_xlfn.IFS(
X2118&lt;=20, "&lt;20",
AND(X2118&gt;=20, X2118&lt;50), "20-50",
AND(X2118&gt;=50, X2118&lt;100), "50-100",
X2118&gt;=100, "&gt;100"
)</f>
        <v>20-50</v>
      </c>
      <c r="AI2118">
        <f t="shared" si="67"/>
        <v>0</v>
      </c>
      <c r="AJ2118" t="str" cm="1">
        <f t="array" ref="AJ2118">_xlfn.IFS(
C2118&lt;=20, "&lt;20",
AND(C2118&gt;=20, C2118&lt;35), "20-35",
AND(C2118&gt;=35, C2118&lt;50), "35-50",
C2118&gt;=50, "50-100"
)</f>
        <v>50-100</v>
      </c>
      <c r="AK2118" t="str" cm="1">
        <f t="array" ref="AK2118">_xlfn.IFS(
G2118&lt;6, "&lt;6",
AND(G2118&gt;=6, G2118&lt;12), "6-12",
AND(G2118&gt;=12, G2118&lt;18), "12-18",  AND(G2118&gt;=18, G2118&lt;24), "18-24", G2118&gt;=24, "24-36")</f>
        <v>6-12</v>
      </c>
    </row>
    <row r="2119" spans="1:37" x14ac:dyDescent="0.3">
      <c r="A2119" t="s">
        <v>2219</v>
      </c>
      <c r="B2119" t="s">
        <v>44</v>
      </c>
      <c r="C2119">
        <v>36</v>
      </c>
      <c r="D2119" t="s">
        <v>37</v>
      </c>
      <c r="E2119" t="s">
        <v>124</v>
      </c>
      <c r="F2119">
        <v>1</v>
      </c>
      <c r="G2119">
        <v>9</v>
      </c>
      <c r="H2119" t="s">
        <v>66</v>
      </c>
      <c r="I2119" t="s">
        <v>37</v>
      </c>
      <c r="J2119" t="s">
        <v>37</v>
      </c>
      <c r="K2119" t="s">
        <v>37</v>
      </c>
      <c r="L2119" t="s">
        <v>38</v>
      </c>
      <c r="M2119" t="s">
        <v>34</v>
      </c>
      <c r="N2119" t="s">
        <v>37</v>
      </c>
      <c r="O2119" t="s">
        <v>37</v>
      </c>
      <c r="P2119" t="s">
        <v>34</v>
      </c>
      <c r="Q2119" t="s">
        <v>34</v>
      </c>
      <c r="R2119" t="s">
        <v>34</v>
      </c>
      <c r="S2119" t="s">
        <v>34</v>
      </c>
      <c r="T2119" t="s">
        <v>37</v>
      </c>
      <c r="U2119" t="s">
        <v>39</v>
      </c>
      <c r="V2119" t="s">
        <v>34</v>
      </c>
      <c r="W2119" t="s">
        <v>51</v>
      </c>
      <c r="X2119">
        <v>87.4</v>
      </c>
      <c r="Y2119">
        <v>5918.8</v>
      </c>
      <c r="Z2119">
        <v>0</v>
      </c>
      <c r="AA2119">
        <v>0</v>
      </c>
      <c r="AB2119">
        <v>1902.8</v>
      </c>
      <c r="AC2119">
        <v>7821.6</v>
      </c>
      <c r="AD2119" t="s">
        <v>52</v>
      </c>
      <c r="AE2119" t="s">
        <v>53</v>
      </c>
      <c r="AF2119" t="s">
        <v>91</v>
      </c>
      <c r="AG2119">
        <f t="shared" si="66"/>
        <v>1</v>
      </c>
      <c r="AH2119" t="str" cm="1">
        <f t="array" ref="AH2119">_xlfn.IFS(
X2119&lt;=20, "&lt;20",
AND(X2119&gt;=20, X2119&lt;50), "20-50",
AND(X2119&gt;=50, X2119&lt;100), "50-100",
X2119&gt;=100, "&gt;100"
)</f>
        <v>50-100</v>
      </c>
      <c r="AI2119">
        <f t="shared" si="67"/>
        <v>0</v>
      </c>
      <c r="AJ2119" t="str" cm="1">
        <f t="array" ref="AJ2119">_xlfn.IFS(
C2119&lt;=20, "&lt;20",
AND(C2119&gt;=20, C2119&lt;35), "20-35",
AND(C2119&gt;=35, C2119&lt;50), "35-50",
C2119&gt;=50, "50-100"
)</f>
        <v>35-50</v>
      </c>
      <c r="AK2119" t="str" cm="1">
        <f t="array" ref="AK2119">_xlfn.IFS(
G2119&lt;6, "&lt;6",
AND(G2119&gt;=6, G2119&lt;12), "6-12",
AND(G2119&gt;=12, G2119&lt;18), "12-18",  AND(G2119&gt;=18, G2119&lt;24), "18-24", G2119&gt;=24, "24-36")</f>
        <v>6-12</v>
      </c>
    </row>
    <row r="2120" spans="1:37" x14ac:dyDescent="0.3">
      <c r="A2120" t="s">
        <v>2220</v>
      </c>
      <c r="B2120" t="s">
        <v>44</v>
      </c>
      <c r="C2120">
        <v>60</v>
      </c>
      <c r="D2120" t="s">
        <v>37</v>
      </c>
      <c r="E2120" t="s">
        <v>90</v>
      </c>
      <c r="F2120">
        <v>0</v>
      </c>
      <c r="G2120">
        <v>13</v>
      </c>
      <c r="H2120" t="s">
        <v>36</v>
      </c>
      <c r="I2120" t="s">
        <v>37</v>
      </c>
      <c r="J2120" t="s">
        <v>37</v>
      </c>
      <c r="K2120" t="s">
        <v>37</v>
      </c>
      <c r="L2120" t="s">
        <v>50</v>
      </c>
      <c r="M2120" t="s">
        <v>34</v>
      </c>
      <c r="N2120" t="s">
        <v>34</v>
      </c>
      <c r="O2120" t="s">
        <v>34</v>
      </c>
      <c r="P2120" t="s">
        <v>34</v>
      </c>
      <c r="Q2120" t="s">
        <v>34</v>
      </c>
      <c r="R2120" t="s">
        <v>34</v>
      </c>
      <c r="S2120" t="s">
        <v>34</v>
      </c>
      <c r="T2120" t="s">
        <v>37</v>
      </c>
      <c r="U2120" t="s">
        <v>46</v>
      </c>
      <c r="V2120" t="s">
        <v>34</v>
      </c>
      <c r="W2120" t="s">
        <v>40</v>
      </c>
      <c r="X2120">
        <v>74.150000000000006</v>
      </c>
      <c r="Y2120">
        <v>1387</v>
      </c>
      <c r="Z2120">
        <v>0</v>
      </c>
      <c r="AA2120">
        <v>0</v>
      </c>
      <c r="AB2120">
        <v>78.84</v>
      </c>
      <c r="AC2120">
        <v>1465.84</v>
      </c>
      <c r="AD2120" t="s">
        <v>41</v>
      </c>
      <c r="AE2120" t="s">
        <v>42</v>
      </c>
      <c r="AF2120" t="s">
        <v>42</v>
      </c>
      <c r="AG2120">
        <f t="shared" si="66"/>
        <v>0</v>
      </c>
      <c r="AH2120" t="str" cm="1">
        <f t="array" ref="AH2120">_xlfn.IFS(
X2120&lt;=20, "&lt;20",
AND(X2120&gt;=20, X2120&lt;50), "20-50",
AND(X2120&gt;=50, X2120&lt;100), "50-100",
X2120&gt;=100, "&gt;100"
)</f>
        <v>50-100</v>
      </c>
      <c r="AI2120">
        <f t="shared" si="67"/>
        <v>0</v>
      </c>
      <c r="AJ2120" t="str" cm="1">
        <f t="array" ref="AJ2120">_xlfn.IFS(
C2120&lt;=20, "&lt;20",
AND(C2120&gt;=20, C2120&lt;35), "20-35",
AND(C2120&gt;=35, C2120&lt;50), "35-50",
C2120&gt;=50, "50-100"
)</f>
        <v>50-100</v>
      </c>
      <c r="AK2120" t="str" cm="1">
        <f t="array" ref="AK2120">_xlfn.IFS(
G2120&lt;6, "&lt;6",
AND(G2120&gt;=6, G2120&lt;12), "6-12",
AND(G2120&gt;=12, G2120&lt;18), "12-18",  AND(G2120&gt;=18, G2120&lt;24), "18-24", G2120&gt;=24, "24-36")</f>
        <v>12-18</v>
      </c>
    </row>
    <row r="2121" spans="1:37" x14ac:dyDescent="0.3">
      <c r="A2121" t="s">
        <v>2221</v>
      </c>
      <c r="B2121" t="s">
        <v>44</v>
      </c>
      <c r="C2121">
        <v>46</v>
      </c>
      <c r="D2121" t="s">
        <v>37</v>
      </c>
      <c r="E2121" t="s">
        <v>56</v>
      </c>
      <c r="F2121">
        <v>7</v>
      </c>
      <c r="G2121">
        <v>33</v>
      </c>
      <c r="H2121" t="s">
        <v>36</v>
      </c>
      <c r="I2121" t="s">
        <v>37</v>
      </c>
      <c r="J2121" t="s">
        <v>37</v>
      </c>
      <c r="K2121" t="s">
        <v>37</v>
      </c>
      <c r="L2121" t="s">
        <v>50</v>
      </c>
      <c r="M2121" t="s">
        <v>34</v>
      </c>
      <c r="N2121" t="s">
        <v>34</v>
      </c>
      <c r="O2121" t="s">
        <v>34</v>
      </c>
      <c r="P2121" t="s">
        <v>34</v>
      </c>
      <c r="Q2121" t="s">
        <v>37</v>
      </c>
      <c r="R2121" t="s">
        <v>37</v>
      </c>
      <c r="S2121" t="s">
        <v>37</v>
      </c>
      <c r="T2121" t="s">
        <v>37</v>
      </c>
      <c r="U2121" t="s">
        <v>46</v>
      </c>
      <c r="V2121" t="s">
        <v>37</v>
      </c>
      <c r="W2121" t="s">
        <v>51</v>
      </c>
      <c r="X2121">
        <v>94.75</v>
      </c>
      <c r="Y2121">
        <v>1691.9</v>
      </c>
      <c r="Z2121">
        <v>0</v>
      </c>
      <c r="AA2121">
        <v>0</v>
      </c>
      <c r="AB2121">
        <v>615.05999999999995</v>
      </c>
      <c r="AC2121">
        <v>2306.96</v>
      </c>
      <c r="AD2121" t="s">
        <v>41</v>
      </c>
      <c r="AE2121" t="s">
        <v>42</v>
      </c>
      <c r="AF2121" t="s">
        <v>42</v>
      </c>
      <c r="AG2121">
        <f t="shared" si="66"/>
        <v>0</v>
      </c>
      <c r="AH2121" t="str" cm="1">
        <f t="array" ref="AH2121">_xlfn.IFS(
X2121&lt;=20, "&lt;20",
AND(X2121&gt;=20, X2121&lt;50), "20-50",
AND(X2121&gt;=50, X2121&lt;100), "50-100",
X2121&gt;=100, "&gt;100"
)</f>
        <v>50-100</v>
      </c>
      <c r="AI2121">
        <f t="shared" si="67"/>
        <v>0</v>
      </c>
      <c r="AJ2121" t="str" cm="1">
        <f t="array" ref="AJ2121">_xlfn.IFS(
C2121&lt;=20, "&lt;20",
AND(C2121&gt;=20, C2121&lt;35), "20-35",
AND(C2121&gt;=35, C2121&lt;50), "35-50",
C2121&gt;=50, "50-100"
)</f>
        <v>35-50</v>
      </c>
      <c r="AK2121" t="str" cm="1">
        <f t="array" ref="AK2121">_xlfn.IFS(
G2121&lt;6, "&lt;6",
AND(G2121&gt;=6, G2121&lt;12), "6-12",
AND(G2121&gt;=12, G2121&lt;18), "12-18",  AND(G2121&gt;=18, G2121&lt;24), "18-24", G2121&gt;=24, "24-36")</f>
        <v>24-36</v>
      </c>
    </row>
    <row r="2122" spans="1:37" x14ac:dyDescent="0.3">
      <c r="A2122" t="s">
        <v>2222</v>
      </c>
      <c r="B2122" t="s">
        <v>44</v>
      </c>
      <c r="C2122">
        <v>28</v>
      </c>
      <c r="D2122" t="s">
        <v>34</v>
      </c>
      <c r="E2122" t="s">
        <v>164</v>
      </c>
      <c r="F2122">
        <v>2</v>
      </c>
      <c r="G2122">
        <v>16</v>
      </c>
      <c r="H2122" t="s">
        <v>57</v>
      </c>
      <c r="I2122" t="s">
        <v>37</v>
      </c>
      <c r="J2122" t="s">
        <v>34</v>
      </c>
      <c r="K2122" t="s">
        <v>37</v>
      </c>
      <c r="L2122" t="s">
        <v>50</v>
      </c>
      <c r="M2122" t="s">
        <v>34</v>
      </c>
      <c r="N2122" t="s">
        <v>34</v>
      </c>
      <c r="O2122" t="s">
        <v>34</v>
      </c>
      <c r="P2122" t="s">
        <v>34</v>
      </c>
      <c r="Q2122" t="s">
        <v>34</v>
      </c>
      <c r="R2122" t="s">
        <v>37</v>
      </c>
      <c r="S2122" t="s">
        <v>37</v>
      </c>
      <c r="T2122" t="s">
        <v>37</v>
      </c>
      <c r="U2122" t="s">
        <v>46</v>
      </c>
      <c r="V2122" t="s">
        <v>34</v>
      </c>
      <c r="W2122" t="s">
        <v>51</v>
      </c>
      <c r="X2122">
        <v>78.099999999999994</v>
      </c>
      <c r="Y2122">
        <v>947.3</v>
      </c>
      <c r="Z2122">
        <v>0</v>
      </c>
      <c r="AA2122">
        <v>0</v>
      </c>
      <c r="AB2122">
        <v>510.6</v>
      </c>
      <c r="AC2122">
        <v>1457.9</v>
      </c>
      <c r="AD2122" t="s">
        <v>52</v>
      </c>
      <c r="AE2122" t="s">
        <v>104</v>
      </c>
      <c r="AF2122" t="s">
        <v>150</v>
      </c>
      <c r="AG2122">
        <f t="shared" si="66"/>
        <v>1</v>
      </c>
      <c r="AH2122" t="str" cm="1">
        <f t="array" ref="AH2122">_xlfn.IFS(
X2122&lt;=20, "&lt;20",
AND(X2122&gt;=20, X2122&lt;50), "20-50",
AND(X2122&gt;=50, X2122&lt;100), "50-100",
X2122&gt;=100, "&gt;100"
)</f>
        <v>50-100</v>
      </c>
      <c r="AI2122">
        <f t="shared" si="67"/>
        <v>0</v>
      </c>
      <c r="AJ2122" t="str" cm="1">
        <f t="array" ref="AJ2122">_xlfn.IFS(
C2122&lt;=20, "&lt;20",
AND(C2122&gt;=20, C2122&lt;35), "20-35",
AND(C2122&gt;=35, C2122&lt;50), "35-50",
C2122&gt;=50, "50-100"
)</f>
        <v>20-35</v>
      </c>
      <c r="AK2122" t="str" cm="1">
        <f t="array" ref="AK2122">_xlfn.IFS(
G2122&lt;6, "&lt;6",
AND(G2122&gt;=6, G2122&lt;12), "6-12",
AND(G2122&gt;=12, G2122&lt;18), "12-18",  AND(G2122&gt;=18, G2122&lt;24), "18-24", G2122&gt;=24, "24-36")</f>
        <v>12-18</v>
      </c>
    </row>
    <row r="2123" spans="1:37" x14ac:dyDescent="0.3">
      <c r="A2123" t="s">
        <v>2223</v>
      </c>
      <c r="B2123" t="s">
        <v>33</v>
      </c>
      <c r="C2123">
        <v>78</v>
      </c>
      <c r="D2123" t="s">
        <v>37</v>
      </c>
      <c r="E2123" t="s">
        <v>130</v>
      </c>
      <c r="F2123">
        <v>12</v>
      </c>
      <c r="G2123">
        <v>36</v>
      </c>
      <c r="H2123" t="s">
        <v>110</v>
      </c>
      <c r="I2123" t="s">
        <v>37</v>
      </c>
      <c r="J2123" t="s">
        <v>37</v>
      </c>
      <c r="K2123" t="s">
        <v>37</v>
      </c>
      <c r="L2123" t="s">
        <v>50</v>
      </c>
      <c r="M2123" t="s">
        <v>37</v>
      </c>
      <c r="N2123" t="s">
        <v>34</v>
      </c>
      <c r="O2123" t="s">
        <v>34</v>
      </c>
      <c r="P2123" t="s">
        <v>37</v>
      </c>
      <c r="Q2123" t="s">
        <v>37</v>
      </c>
      <c r="R2123" t="s">
        <v>37</v>
      </c>
      <c r="S2123" t="s">
        <v>34</v>
      </c>
      <c r="T2123" t="s">
        <v>37</v>
      </c>
      <c r="U2123" t="s">
        <v>46</v>
      </c>
      <c r="V2123" t="s">
        <v>37</v>
      </c>
      <c r="W2123" t="s">
        <v>51</v>
      </c>
      <c r="X2123">
        <v>104.3</v>
      </c>
      <c r="Y2123">
        <v>2867.75</v>
      </c>
      <c r="Z2123">
        <v>0</v>
      </c>
      <c r="AA2123">
        <v>0</v>
      </c>
      <c r="AB2123">
        <v>275.13</v>
      </c>
      <c r="AC2123">
        <v>3142.88</v>
      </c>
      <c r="AD2123" t="s">
        <v>52</v>
      </c>
      <c r="AE2123" t="s">
        <v>53</v>
      </c>
      <c r="AF2123" t="s">
        <v>91</v>
      </c>
      <c r="AG2123">
        <f t="shared" si="66"/>
        <v>1</v>
      </c>
      <c r="AH2123" t="str" cm="1">
        <f t="array" ref="AH2123">_xlfn.IFS(
X2123&lt;=20, "&lt;20",
AND(X2123&gt;=20, X2123&lt;50), "20-50",
AND(X2123&gt;=50, X2123&lt;100), "50-100",
X2123&gt;=100, "&gt;100"
)</f>
        <v>&gt;100</v>
      </c>
      <c r="AI2123">
        <f t="shared" si="67"/>
        <v>0</v>
      </c>
      <c r="AJ2123" t="str" cm="1">
        <f t="array" ref="AJ2123">_xlfn.IFS(
C2123&lt;=20, "&lt;20",
AND(C2123&gt;=20, C2123&lt;35), "20-35",
AND(C2123&gt;=35, C2123&lt;50), "35-50",
C2123&gt;=50, "50-100"
)</f>
        <v>50-100</v>
      </c>
      <c r="AK2123" t="str" cm="1">
        <f t="array" ref="AK2123">_xlfn.IFS(
G2123&lt;6, "&lt;6",
AND(G2123&gt;=6, G2123&lt;12), "6-12",
AND(G2123&gt;=12, G2123&lt;18), "12-18",  AND(G2123&gt;=18, G2123&lt;24), "18-24", G2123&gt;=24, "24-36")</f>
        <v>24-36</v>
      </c>
    </row>
    <row r="2124" spans="1:37" x14ac:dyDescent="0.3">
      <c r="A2124" t="s">
        <v>2224</v>
      </c>
      <c r="B2124" t="s">
        <v>44</v>
      </c>
      <c r="C2124">
        <v>65</v>
      </c>
      <c r="D2124" t="s">
        <v>34</v>
      </c>
      <c r="E2124" t="s">
        <v>90</v>
      </c>
      <c r="F2124">
        <v>10</v>
      </c>
      <c r="G2124">
        <v>11</v>
      </c>
      <c r="H2124" t="s">
        <v>70</v>
      </c>
      <c r="I2124" t="s">
        <v>37</v>
      </c>
      <c r="J2124" t="s">
        <v>37</v>
      </c>
      <c r="K2124" t="s">
        <v>37</v>
      </c>
      <c r="L2124" t="s">
        <v>50</v>
      </c>
      <c r="M2124" t="s">
        <v>37</v>
      </c>
      <c r="N2124" t="s">
        <v>37</v>
      </c>
      <c r="O2124" t="s">
        <v>37</v>
      </c>
      <c r="P2124" t="s">
        <v>34</v>
      </c>
      <c r="Q2124" t="s">
        <v>34</v>
      </c>
      <c r="R2124" t="s">
        <v>37</v>
      </c>
      <c r="S2124" t="s">
        <v>37</v>
      </c>
      <c r="T2124" t="s">
        <v>34</v>
      </c>
      <c r="U2124" t="s">
        <v>39</v>
      </c>
      <c r="V2124" t="s">
        <v>37</v>
      </c>
      <c r="W2124" t="s">
        <v>40</v>
      </c>
      <c r="X2124">
        <v>100.7</v>
      </c>
      <c r="Y2124">
        <v>6018.65</v>
      </c>
      <c r="Z2124">
        <v>0</v>
      </c>
      <c r="AA2124">
        <v>90</v>
      </c>
      <c r="AB2124">
        <v>1113.8599999999999</v>
      </c>
      <c r="AC2124">
        <v>7222.51</v>
      </c>
      <c r="AD2124" t="s">
        <v>41</v>
      </c>
      <c r="AE2124" t="s">
        <v>42</v>
      </c>
      <c r="AF2124" t="s">
        <v>42</v>
      </c>
      <c r="AG2124">
        <f t="shared" si="66"/>
        <v>0</v>
      </c>
      <c r="AH2124" t="str" cm="1">
        <f t="array" ref="AH2124">_xlfn.IFS(
X2124&lt;=20, "&lt;20",
AND(X2124&gt;=20, X2124&lt;50), "20-50",
AND(X2124&gt;=50, X2124&lt;100), "50-100",
X2124&gt;=100, "&gt;100"
)</f>
        <v>&gt;100</v>
      </c>
      <c r="AI2124">
        <f t="shared" si="67"/>
        <v>0</v>
      </c>
      <c r="AJ2124" t="str" cm="1">
        <f t="array" ref="AJ2124">_xlfn.IFS(
C2124&lt;=20, "&lt;20",
AND(C2124&gt;=20, C2124&lt;35), "20-35",
AND(C2124&gt;=35, C2124&lt;50), "35-50",
C2124&gt;=50, "50-100"
)</f>
        <v>50-100</v>
      </c>
      <c r="AK2124" t="str" cm="1">
        <f t="array" ref="AK2124">_xlfn.IFS(
G2124&lt;6, "&lt;6",
AND(G2124&gt;=6, G2124&lt;12), "6-12",
AND(G2124&gt;=12, G2124&lt;18), "12-18",  AND(G2124&gt;=18, G2124&lt;24), "18-24", G2124&gt;=24, "24-36")</f>
        <v>6-12</v>
      </c>
    </row>
    <row r="2125" spans="1:37" x14ac:dyDescent="0.3">
      <c r="A2125" t="s">
        <v>2225</v>
      </c>
      <c r="B2125" t="s">
        <v>44</v>
      </c>
      <c r="C2125">
        <v>22</v>
      </c>
      <c r="D2125" t="s">
        <v>34</v>
      </c>
      <c r="E2125" t="s">
        <v>69</v>
      </c>
      <c r="F2125">
        <v>0</v>
      </c>
      <c r="G2125">
        <v>3</v>
      </c>
      <c r="H2125" t="s">
        <v>36</v>
      </c>
      <c r="I2125" t="s">
        <v>37</v>
      </c>
      <c r="J2125" t="s">
        <v>37</v>
      </c>
      <c r="K2125" t="s">
        <v>37</v>
      </c>
      <c r="L2125" t="s">
        <v>50</v>
      </c>
      <c r="M2125" t="s">
        <v>34</v>
      </c>
      <c r="N2125" t="s">
        <v>37</v>
      </c>
      <c r="O2125" t="s">
        <v>37</v>
      </c>
      <c r="P2125" t="s">
        <v>37</v>
      </c>
      <c r="Q2125" t="s">
        <v>37</v>
      </c>
      <c r="R2125" t="s">
        <v>37</v>
      </c>
      <c r="S2125" t="s">
        <v>37</v>
      </c>
      <c r="T2125" t="s">
        <v>37</v>
      </c>
      <c r="U2125" t="s">
        <v>67</v>
      </c>
      <c r="V2125" t="s">
        <v>37</v>
      </c>
      <c r="W2125" t="s">
        <v>51</v>
      </c>
      <c r="X2125">
        <v>107.65</v>
      </c>
      <c r="Y2125">
        <v>7082.85</v>
      </c>
      <c r="Z2125">
        <v>0</v>
      </c>
      <c r="AA2125">
        <v>0</v>
      </c>
      <c r="AB2125">
        <v>1799.85</v>
      </c>
      <c r="AC2125">
        <v>8882.7000000000007</v>
      </c>
      <c r="AD2125" t="s">
        <v>41</v>
      </c>
      <c r="AE2125" t="s">
        <v>42</v>
      </c>
      <c r="AF2125" t="s">
        <v>42</v>
      </c>
      <c r="AG2125">
        <f t="shared" si="66"/>
        <v>0</v>
      </c>
      <c r="AH2125" t="str" cm="1">
        <f t="array" ref="AH2125">_xlfn.IFS(
X2125&lt;=20, "&lt;20",
AND(X2125&gt;=20, X2125&lt;50), "20-50",
AND(X2125&gt;=50, X2125&lt;100), "50-100",
X2125&gt;=100, "&gt;100"
)</f>
        <v>&gt;100</v>
      </c>
      <c r="AI2125">
        <f t="shared" si="67"/>
        <v>0</v>
      </c>
      <c r="AJ2125" t="str" cm="1">
        <f t="array" ref="AJ2125">_xlfn.IFS(
C2125&lt;=20, "&lt;20",
AND(C2125&gt;=20, C2125&lt;35), "20-35",
AND(C2125&gt;=35, C2125&lt;50), "35-50",
C2125&gt;=50, "50-100"
)</f>
        <v>20-35</v>
      </c>
      <c r="AK2125" t="str" cm="1">
        <f t="array" ref="AK2125">_xlfn.IFS(
G2125&lt;6, "&lt;6",
AND(G2125&gt;=6, G2125&lt;12), "6-12",
AND(G2125&gt;=12, G2125&lt;18), "12-18",  AND(G2125&gt;=18, G2125&lt;24), "18-24", G2125&gt;=24, "24-36")</f>
        <v>&lt;6</v>
      </c>
    </row>
    <row r="2126" spans="1:37" x14ac:dyDescent="0.3">
      <c r="A2126" t="s">
        <v>2226</v>
      </c>
      <c r="B2126" t="s">
        <v>44</v>
      </c>
      <c r="C2126">
        <v>21</v>
      </c>
      <c r="D2126" t="s">
        <v>34</v>
      </c>
      <c r="E2126" t="s">
        <v>130</v>
      </c>
      <c r="F2126">
        <v>4</v>
      </c>
      <c r="G2126">
        <v>12</v>
      </c>
      <c r="H2126" t="s">
        <v>70</v>
      </c>
      <c r="I2126" t="s">
        <v>37</v>
      </c>
      <c r="J2126" t="s">
        <v>34</v>
      </c>
      <c r="K2126" t="s">
        <v>34</v>
      </c>
      <c r="L2126" t="s">
        <v>34</v>
      </c>
      <c r="M2126" t="s">
        <v>34</v>
      </c>
      <c r="N2126" t="s">
        <v>34</v>
      </c>
      <c r="O2126" t="s">
        <v>34</v>
      </c>
      <c r="P2126" t="s">
        <v>34</v>
      </c>
      <c r="Q2126" t="s">
        <v>34</v>
      </c>
      <c r="R2126" t="s">
        <v>34</v>
      </c>
      <c r="S2126" t="s">
        <v>34</v>
      </c>
      <c r="T2126" t="s">
        <v>34</v>
      </c>
      <c r="U2126" t="s">
        <v>67</v>
      </c>
      <c r="V2126" t="s">
        <v>34</v>
      </c>
      <c r="W2126" t="s">
        <v>143</v>
      </c>
      <c r="X2126">
        <v>20</v>
      </c>
      <c r="Y2126">
        <v>810.3</v>
      </c>
      <c r="Z2126">
        <v>0</v>
      </c>
      <c r="AA2126">
        <v>0</v>
      </c>
      <c r="AB2126">
        <v>413.69</v>
      </c>
      <c r="AC2126">
        <v>1223.99</v>
      </c>
      <c r="AD2126" t="s">
        <v>41</v>
      </c>
      <c r="AE2126" t="s">
        <v>42</v>
      </c>
      <c r="AF2126" t="s">
        <v>42</v>
      </c>
      <c r="AG2126">
        <f t="shared" si="66"/>
        <v>0</v>
      </c>
      <c r="AH2126" t="str" cm="1">
        <f t="array" ref="AH2126">_xlfn.IFS(
X2126&lt;=20, "&lt;20",
AND(X2126&gt;=20, X2126&lt;50), "20-50",
AND(X2126&gt;=50, X2126&lt;100), "50-100",
X2126&gt;=100, "&gt;100"
)</f>
        <v>&lt;20</v>
      </c>
      <c r="AI2126">
        <f t="shared" si="67"/>
        <v>0</v>
      </c>
      <c r="AJ2126" t="str" cm="1">
        <f t="array" ref="AJ2126">_xlfn.IFS(
C2126&lt;=20, "&lt;20",
AND(C2126&gt;=20, C2126&lt;35), "20-35",
AND(C2126&gt;=35, C2126&lt;50), "35-50",
C2126&gt;=50, "50-100"
)</f>
        <v>20-35</v>
      </c>
      <c r="AK2126" t="str" cm="1">
        <f t="array" ref="AK2126">_xlfn.IFS(
G2126&lt;6, "&lt;6",
AND(G2126&gt;=6, G2126&lt;12), "6-12",
AND(G2126&gt;=12, G2126&lt;18), "12-18",  AND(G2126&gt;=18, G2126&lt;24), "18-24", G2126&gt;=24, "24-36")</f>
        <v>12-18</v>
      </c>
    </row>
    <row r="2127" spans="1:37" x14ac:dyDescent="0.3">
      <c r="A2127" t="s">
        <v>2227</v>
      </c>
      <c r="B2127" t="s">
        <v>44</v>
      </c>
      <c r="C2127">
        <v>56</v>
      </c>
      <c r="D2127" t="s">
        <v>37</v>
      </c>
      <c r="E2127" t="s">
        <v>114</v>
      </c>
      <c r="F2127">
        <v>10</v>
      </c>
      <c r="G2127">
        <v>18</v>
      </c>
      <c r="H2127" t="s">
        <v>57</v>
      </c>
      <c r="I2127" t="s">
        <v>37</v>
      </c>
      <c r="J2127" t="s">
        <v>37</v>
      </c>
      <c r="K2127" t="s">
        <v>37</v>
      </c>
      <c r="L2127" t="s">
        <v>72</v>
      </c>
      <c r="M2127" t="s">
        <v>34</v>
      </c>
      <c r="N2127" t="s">
        <v>34</v>
      </c>
      <c r="O2127" t="s">
        <v>34</v>
      </c>
      <c r="P2127" t="s">
        <v>34</v>
      </c>
      <c r="Q2127" t="s">
        <v>34</v>
      </c>
      <c r="R2127" t="s">
        <v>34</v>
      </c>
      <c r="S2127" t="s">
        <v>34</v>
      </c>
      <c r="T2127" t="s">
        <v>34</v>
      </c>
      <c r="U2127" t="s">
        <v>46</v>
      </c>
      <c r="V2127" t="s">
        <v>34</v>
      </c>
      <c r="W2127" t="s">
        <v>40</v>
      </c>
      <c r="X2127">
        <v>50.1</v>
      </c>
      <c r="Y2127">
        <v>910.45</v>
      </c>
      <c r="Z2127">
        <v>0</v>
      </c>
      <c r="AA2127">
        <v>120</v>
      </c>
      <c r="AB2127">
        <v>179.93</v>
      </c>
      <c r="AC2127">
        <v>1210.3800000000001</v>
      </c>
      <c r="AD2127" t="s">
        <v>41</v>
      </c>
      <c r="AE2127" t="s">
        <v>42</v>
      </c>
      <c r="AF2127" t="s">
        <v>42</v>
      </c>
      <c r="AG2127">
        <f t="shared" si="66"/>
        <v>0</v>
      </c>
      <c r="AH2127" t="str" cm="1">
        <f t="array" ref="AH2127">_xlfn.IFS(
X2127&lt;=20, "&lt;20",
AND(X2127&gt;=20, X2127&lt;50), "20-50",
AND(X2127&gt;=50, X2127&lt;100), "50-100",
X2127&gt;=100, "&gt;100"
)</f>
        <v>50-100</v>
      </c>
      <c r="AI2127">
        <f t="shared" si="67"/>
        <v>0</v>
      </c>
      <c r="AJ2127" t="str" cm="1">
        <f t="array" ref="AJ2127">_xlfn.IFS(
C2127&lt;=20, "&lt;20",
AND(C2127&gt;=20, C2127&lt;35), "20-35",
AND(C2127&gt;=35, C2127&lt;50), "35-50",
C2127&gt;=50, "50-100"
)</f>
        <v>50-100</v>
      </c>
      <c r="AK2127" t="str" cm="1">
        <f t="array" ref="AK2127">_xlfn.IFS(
G2127&lt;6, "&lt;6",
AND(G2127&gt;=6, G2127&lt;12), "6-12",
AND(G2127&gt;=12, G2127&lt;18), "12-18",  AND(G2127&gt;=18, G2127&lt;24), "18-24", G2127&gt;=24, "24-36")</f>
        <v>18-24</v>
      </c>
    </row>
    <row r="2128" spans="1:37" x14ac:dyDescent="0.3">
      <c r="A2128" t="s">
        <v>2228</v>
      </c>
      <c r="B2128" t="s">
        <v>44</v>
      </c>
      <c r="C2128">
        <v>40</v>
      </c>
      <c r="D2128" t="s">
        <v>37</v>
      </c>
      <c r="E2128" t="s">
        <v>87</v>
      </c>
      <c r="F2128">
        <v>4</v>
      </c>
      <c r="G2128">
        <v>25</v>
      </c>
      <c r="H2128" t="s">
        <v>49</v>
      </c>
      <c r="I2128" t="s">
        <v>37</v>
      </c>
      <c r="J2128" t="s">
        <v>34</v>
      </c>
      <c r="K2128" t="s">
        <v>37</v>
      </c>
      <c r="L2128" t="s">
        <v>72</v>
      </c>
      <c r="M2128" t="s">
        <v>34</v>
      </c>
      <c r="N2128" t="s">
        <v>37</v>
      </c>
      <c r="O2128" t="s">
        <v>34</v>
      </c>
      <c r="P2128" t="s">
        <v>34</v>
      </c>
      <c r="Q2128" t="s">
        <v>34</v>
      </c>
      <c r="R2128" t="s">
        <v>34</v>
      </c>
      <c r="S2128" t="s">
        <v>34</v>
      </c>
      <c r="T2128" t="s">
        <v>34</v>
      </c>
      <c r="U2128" t="s">
        <v>46</v>
      </c>
      <c r="V2128" t="s">
        <v>37</v>
      </c>
      <c r="W2128" t="s">
        <v>40</v>
      </c>
      <c r="X2128">
        <v>49.05</v>
      </c>
      <c r="Y2128">
        <v>91.1</v>
      </c>
      <c r="Z2128">
        <v>0</v>
      </c>
      <c r="AA2128">
        <v>40</v>
      </c>
      <c r="AB2128">
        <v>29.4</v>
      </c>
      <c r="AC2128">
        <v>160.5</v>
      </c>
      <c r="AD2128" t="s">
        <v>52</v>
      </c>
      <c r="AE2128" t="s">
        <v>53</v>
      </c>
      <c r="AF2128" t="s">
        <v>54</v>
      </c>
      <c r="AG2128">
        <f t="shared" si="66"/>
        <v>1</v>
      </c>
      <c r="AH2128" t="str" cm="1">
        <f t="array" ref="AH2128">_xlfn.IFS(
X2128&lt;=20, "&lt;20",
AND(X2128&gt;=20, X2128&lt;50), "20-50",
AND(X2128&gt;=50, X2128&lt;100), "50-100",
X2128&gt;=100, "&gt;100"
)</f>
        <v>20-50</v>
      </c>
      <c r="AI2128">
        <f t="shared" si="67"/>
        <v>0</v>
      </c>
      <c r="AJ2128" t="str" cm="1">
        <f t="array" ref="AJ2128">_xlfn.IFS(
C2128&lt;=20, "&lt;20",
AND(C2128&gt;=20, C2128&lt;35), "20-35",
AND(C2128&gt;=35, C2128&lt;50), "35-50",
C2128&gt;=50, "50-100"
)</f>
        <v>35-50</v>
      </c>
      <c r="AK2128" t="str" cm="1">
        <f t="array" ref="AK2128">_xlfn.IFS(
G2128&lt;6, "&lt;6",
AND(G2128&gt;=6, G2128&lt;12), "6-12",
AND(G2128&gt;=12, G2128&lt;18), "12-18",  AND(G2128&gt;=18, G2128&lt;24), "18-24", G2128&gt;=24, "24-36")</f>
        <v>24-36</v>
      </c>
    </row>
    <row r="2129" spans="1:37" x14ac:dyDescent="0.3">
      <c r="A2129" t="s">
        <v>2229</v>
      </c>
      <c r="B2129" t="s">
        <v>44</v>
      </c>
      <c r="C2129">
        <v>78</v>
      </c>
      <c r="D2129" t="s">
        <v>34</v>
      </c>
      <c r="E2129" t="s">
        <v>103</v>
      </c>
      <c r="F2129">
        <v>2</v>
      </c>
      <c r="G2129">
        <v>8</v>
      </c>
      <c r="H2129" t="s">
        <v>36</v>
      </c>
      <c r="I2129" t="s">
        <v>37</v>
      </c>
      <c r="J2129" t="s">
        <v>37</v>
      </c>
      <c r="K2129" t="s">
        <v>37</v>
      </c>
      <c r="L2129" t="s">
        <v>50</v>
      </c>
      <c r="M2129" t="s">
        <v>34</v>
      </c>
      <c r="N2129" t="s">
        <v>34</v>
      </c>
      <c r="O2129" t="s">
        <v>34</v>
      </c>
      <c r="P2129" t="s">
        <v>34</v>
      </c>
      <c r="Q2129" t="s">
        <v>37</v>
      </c>
      <c r="R2129" t="s">
        <v>34</v>
      </c>
      <c r="S2129" t="s">
        <v>34</v>
      </c>
      <c r="T2129" t="s">
        <v>34</v>
      </c>
      <c r="U2129" t="s">
        <v>46</v>
      </c>
      <c r="V2129" t="s">
        <v>37</v>
      </c>
      <c r="W2129" t="s">
        <v>40</v>
      </c>
      <c r="X2129">
        <v>86.85</v>
      </c>
      <c r="Y2129">
        <v>156.35</v>
      </c>
      <c r="Z2129">
        <v>0</v>
      </c>
      <c r="AA2129">
        <v>40</v>
      </c>
      <c r="AB2129">
        <v>8.3800000000000008</v>
      </c>
      <c r="AC2129">
        <v>204.73</v>
      </c>
      <c r="AD2129" t="s">
        <v>52</v>
      </c>
      <c r="AE2129" t="s">
        <v>53</v>
      </c>
      <c r="AF2129" t="s">
        <v>54</v>
      </c>
      <c r="AG2129">
        <f t="shared" si="66"/>
        <v>1</v>
      </c>
      <c r="AH2129" t="str" cm="1">
        <f t="array" ref="AH2129">_xlfn.IFS(
X2129&lt;=20, "&lt;20",
AND(X2129&gt;=20, X2129&lt;50), "20-50",
AND(X2129&gt;=50, X2129&lt;100), "50-100",
X2129&gt;=100, "&gt;100"
)</f>
        <v>50-100</v>
      </c>
      <c r="AI2129">
        <f t="shared" si="67"/>
        <v>0</v>
      </c>
      <c r="AJ2129" t="str" cm="1">
        <f t="array" ref="AJ2129">_xlfn.IFS(
C2129&lt;=20, "&lt;20",
AND(C2129&gt;=20, C2129&lt;35), "20-35",
AND(C2129&gt;=35, C2129&lt;50), "35-50",
C2129&gt;=50, "50-100"
)</f>
        <v>50-100</v>
      </c>
      <c r="AK2129" t="str" cm="1">
        <f t="array" ref="AK2129">_xlfn.IFS(
G2129&lt;6, "&lt;6",
AND(G2129&gt;=6, G2129&lt;12), "6-12",
AND(G2129&gt;=12, G2129&lt;18), "12-18",  AND(G2129&gt;=18, G2129&lt;24), "18-24", G2129&gt;=24, "24-36")</f>
        <v>6-12</v>
      </c>
    </row>
    <row r="2130" spans="1:37" x14ac:dyDescent="0.3">
      <c r="A2130" t="s">
        <v>2230</v>
      </c>
      <c r="B2130" t="s">
        <v>44</v>
      </c>
      <c r="C2130">
        <v>32</v>
      </c>
      <c r="D2130" t="s">
        <v>37</v>
      </c>
      <c r="E2130" t="s">
        <v>61</v>
      </c>
      <c r="F2130">
        <v>7</v>
      </c>
      <c r="G2130">
        <v>36</v>
      </c>
      <c r="H2130" t="s">
        <v>36</v>
      </c>
      <c r="I2130" t="s">
        <v>37</v>
      </c>
      <c r="J2130" t="s">
        <v>34</v>
      </c>
      <c r="K2130" t="s">
        <v>34</v>
      </c>
      <c r="L2130" t="s">
        <v>34</v>
      </c>
      <c r="M2130" t="s">
        <v>34</v>
      </c>
      <c r="N2130" t="s">
        <v>34</v>
      </c>
      <c r="O2130" t="s">
        <v>34</v>
      </c>
      <c r="P2130" t="s">
        <v>34</v>
      </c>
      <c r="Q2130" t="s">
        <v>34</v>
      </c>
      <c r="R2130" t="s">
        <v>34</v>
      </c>
      <c r="S2130" t="s">
        <v>34</v>
      </c>
      <c r="T2130" t="s">
        <v>34</v>
      </c>
      <c r="U2130" t="s">
        <v>46</v>
      </c>
      <c r="V2130" t="s">
        <v>37</v>
      </c>
      <c r="W2130" t="s">
        <v>51</v>
      </c>
      <c r="X2130">
        <v>19.95</v>
      </c>
      <c r="Y2130">
        <v>82.9</v>
      </c>
      <c r="Z2130">
        <v>0</v>
      </c>
      <c r="AA2130">
        <v>0</v>
      </c>
      <c r="AB2130">
        <v>114.2</v>
      </c>
      <c r="AC2130">
        <v>197.1</v>
      </c>
      <c r="AD2130" t="s">
        <v>41</v>
      </c>
      <c r="AE2130" t="s">
        <v>42</v>
      </c>
      <c r="AF2130" t="s">
        <v>42</v>
      </c>
      <c r="AG2130">
        <f t="shared" si="66"/>
        <v>0</v>
      </c>
      <c r="AH2130" t="str" cm="1">
        <f t="array" ref="AH2130">_xlfn.IFS(
X2130&lt;=20, "&lt;20",
AND(X2130&gt;=20, X2130&lt;50), "20-50",
AND(X2130&gt;=50, X2130&lt;100), "50-100",
X2130&gt;=100, "&gt;100"
)</f>
        <v>&lt;20</v>
      </c>
      <c r="AI2130">
        <f t="shared" si="67"/>
        <v>0</v>
      </c>
      <c r="AJ2130" t="str" cm="1">
        <f t="array" ref="AJ2130">_xlfn.IFS(
C2130&lt;=20, "&lt;20",
AND(C2130&gt;=20, C2130&lt;35), "20-35",
AND(C2130&gt;=35, C2130&lt;50), "35-50",
C2130&gt;=50, "50-100"
)</f>
        <v>20-35</v>
      </c>
      <c r="AK2130" t="str" cm="1">
        <f t="array" ref="AK2130">_xlfn.IFS(
G2130&lt;6, "&lt;6",
AND(G2130&gt;=6, G2130&lt;12), "6-12",
AND(G2130&gt;=12, G2130&lt;18), "12-18",  AND(G2130&gt;=18, G2130&lt;24), "18-24", G2130&gt;=24, "24-36")</f>
        <v>24-36</v>
      </c>
    </row>
    <row r="2131" spans="1:37" x14ac:dyDescent="0.3">
      <c r="A2131" t="s">
        <v>2231</v>
      </c>
      <c r="B2131" t="s">
        <v>33</v>
      </c>
      <c r="C2131">
        <v>33</v>
      </c>
      <c r="D2131" t="s">
        <v>37</v>
      </c>
      <c r="E2131" t="s">
        <v>114</v>
      </c>
      <c r="F2131">
        <v>13</v>
      </c>
      <c r="G2131">
        <v>5</v>
      </c>
      <c r="H2131" t="s">
        <v>110</v>
      </c>
      <c r="I2131" t="s">
        <v>37</v>
      </c>
      <c r="J2131" t="s">
        <v>34</v>
      </c>
      <c r="K2131" t="s">
        <v>37</v>
      </c>
      <c r="L2131" t="s">
        <v>72</v>
      </c>
      <c r="M2131" t="s">
        <v>37</v>
      </c>
      <c r="N2131" t="s">
        <v>34</v>
      </c>
      <c r="O2131" t="s">
        <v>34</v>
      </c>
      <c r="P2131" t="s">
        <v>37</v>
      </c>
      <c r="Q2131" t="s">
        <v>34</v>
      </c>
      <c r="R2131" t="s">
        <v>34</v>
      </c>
      <c r="S2131" t="s">
        <v>34</v>
      </c>
      <c r="T2131" t="s">
        <v>37</v>
      </c>
      <c r="U2131" t="s">
        <v>46</v>
      </c>
      <c r="V2131" t="s">
        <v>34</v>
      </c>
      <c r="W2131" t="s">
        <v>51</v>
      </c>
      <c r="X2131">
        <v>54.3</v>
      </c>
      <c r="Y2131">
        <v>1296.8</v>
      </c>
      <c r="Z2131">
        <v>0</v>
      </c>
      <c r="AA2131">
        <v>0</v>
      </c>
      <c r="AB2131">
        <v>949.25</v>
      </c>
      <c r="AC2131">
        <v>2246.0500000000002</v>
      </c>
      <c r="AD2131" t="s">
        <v>41</v>
      </c>
      <c r="AE2131" t="s">
        <v>42</v>
      </c>
      <c r="AF2131" t="s">
        <v>42</v>
      </c>
      <c r="AG2131">
        <f t="shared" si="66"/>
        <v>0</v>
      </c>
      <c r="AH2131" t="str" cm="1">
        <f t="array" ref="AH2131">_xlfn.IFS(
X2131&lt;=20, "&lt;20",
AND(X2131&gt;=20, X2131&lt;50), "20-50",
AND(X2131&gt;=50, X2131&lt;100), "50-100",
X2131&gt;=100, "&gt;100"
)</f>
        <v>50-100</v>
      </c>
      <c r="AI2131">
        <f t="shared" si="67"/>
        <v>0</v>
      </c>
      <c r="AJ2131" t="str" cm="1">
        <f t="array" ref="AJ2131">_xlfn.IFS(
C2131&lt;=20, "&lt;20",
AND(C2131&gt;=20, C2131&lt;35), "20-35",
AND(C2131&gt;=35, C2131&lt;50), "35-50",
C2131&gt;=50, "50-100"
)</f>
        <v>20-35</v>
      </c>
      <c r="AK2131" t="str" cm="1">
        <f t="array" ref="AK2131">_xlfn.IFS(
G2131&lt;6, "&lt;6",
AND(G2131&gt;=6, G2131&lt;12), "6-12",
AND(G2131&gt;=12, G2131&lt;18), "12-18",  AND(G2131&gt;=18, G2131&lt;24), "18-24", G2131&gt;=24, "24-36")</f>
        <v>&lt;6</v>
      </c>
    </row>
    <row r="2132" spans="1:37" x14ac:dyDescent="0.3">
      <c r="A2132" t="s">
        <v>2232</v>
      </c>
      <c r="B2132" t="s">
        <v>44</v>
      </c>
      <c r="C2132">
        <v>20</v>
      </c>
      <c r="D2132" t="s">
        <v>37</v>
      </c>
      <c r="E2132" t="s">
        <v>48</v>
      </c>
      <c r="F2132">
        <v>1</v>
      </c>
      <c r="G2132">
        <v>9</v>
      </c>
      <c r="H2132" t="s">
        <v>70</v>
      </c>
      <c r="I2132" t="s">
        <v>37</v>
      </c>
      <c r="J2132" t="s">
        <v>34</v>
      </c>
      <c r="K2132" t="s">
        <v>37</v>
      </c>
      <c r="L2132" t="s">
        <v>50</v>
      </c>
      <c r="M2132" t="s">
        <v>34</v>
      </c>
      <c r="N2132" t="s">
        <v>37</v>
      </c>
      <c r="O2132" t="s">
        <v>37</v>
      </c>
      <c r="P2132" t="s">
        <v>34</v>
      </c>
      <c r="Q2132" t="s">
        <v>37</v>
      </c>
      <c r="R2132" t="s">
        <v>34</v>
      </c>
      <c r="S2132" t="s">
        <v>37</v>
      </c>
      <c r="T2132" t="s">
        <v>37</v>
      </c>
      <c r="U2132" t="s">
        <v>39</v>
      </c>
      <c r="V2132" t="s">
        <v>34</v>
      </c>
      <c r="W2132" t="s">
        <v>51</v>
      </c>
      <c r="X2132">
        <v>90.95</v>
      </c>
      <c r="Y2132">
        <v>5453.4</v>
      </c>
      <c r="Z2132">
        <v>0</v>
      </c>
      <c r="AA2132">
        <v>0</v>
      </c>
      <c r="AB2132">
        <v>1995</v>
      </c>
      <c r="AC2132">
        <v>7448.4</v>
      </c>
      <c r="AD2132" t="s">
        <v>52</v>
      </c>
      <c r="AE2132" t="s">
        <v>94</v>
      </c>
      <c r="AF2132" t="s">
        <v>235</v>
      </c>
      <c r="AG2132">
        <f t="shared" si="66"/>
        <v>1</v>
      </c>
      <c r="AH2132" t="str" cm="1">
        <f t="array" ref="AH2132">_xlfn.IFS(
X2132&lt;=20, "&lt;20",
AND(X2132&gt;=20, X2132&lt;50), "20-50",
AND(X2132&gt;=50, X2132&lt;100), "50-100",
X2132&gt;=100, "&gt;100"
)</f>
        <v>50-100</v>
      </c>
      <c r="AI2132">
        <f t="shared" si="67"/>
        <v>0</v>
      </c>
      <c r="AJ2132" t="str" cm="1">
        <f t="array" ref="AJ2132">_xlfn.IFS(
C2132&lt;=20, "&lt;20",
AND(C2132&gt;=20, C2132&lt;35), "20-35",
AND(C2132&gt;=35, C2132&lt;50), "35-50",
C2132&gt;=50, "50-100"
)</f>
        <v>&lt;20</v>
      </c>
      <c r="AK2132" t="str" cm="1">
        <f t="array" ref="AK2132">_xlfn.IFS(
G2132&lt;6, "&lt;6",
AND(G2132&gt;=6, G2132&lt;12), "6-12",
AND(G2132&gt;=12, G2132&lt;18), "12-18",  AND(G2132&gt;=18, G2132&lt;24), "18-24", G2132&gt;=24, "24-36")</f>
        <v>6-12</v>
      </c>
    </row>
    <row r="2133" spans="1:37" x14ac:dyDescent="0.3">
      <c r="A2133" t="s">
        <v>2233</v>
      </c>
      <c r="B2133" t="s">
        <v>44</v>
      </c>
      <c r="C2133">
        <v>27</v>
      </c>
      <c r="D2133" t="s">
        <v>37</v>
      </c>
      <c r="E2133" t="s">
        <v>48</v>
      </c>
      <c r="F2133">
        <v>12</v>
      </c>
      <c r="G2133">
        <v>15</v>
      </c>
      <c r="H2133" t="s">
        <v>49</v>
      </c>
      <c r="I2133" t="s">
        <v>37</v>
      </c>
      <c r="J2133" t="s">
        <v>37</v>
      </c>
      <c r="K2133" t="s">
        <v>37</v>
      </c>
      <c r="L2133" t="s">
        <v>50</v>
      </c>
      <c r="M2133" t="s">
        <v>34</v>
      </c>
      <c r="N2133" t="s">
        <v>34</v>
      </c>
      <c r="O2133" t="s">
        <v>34</v>
      </c>
      <c r="P2133" t="s">
        <v>34</v>
      </c>
      <c r="Q2133" t="s">
        <v>34</v>
      </c>
      <c r="R2133" t="s">
        <v>37</v>
      </c>
      <c r="S2133" t="s">
        <v>37</v>
      </c>
      <c r="T2133" t="s">
        <v>37</v>
      </c>
      <c r="U2133" t="s">
        <v>46</v>
      </c>
      <c r="V2133" t="s">
        <v>37</v>
      </c>
      <c r="W2133" t="s">
        <v>40</v>
      </c>
      <c r="X2133">
        <v>85.2</v>
      </c>
      <c r="Y2133">
        <v>627.4</v>
      </c>
      <c r="Z2133">
        <v>0</v>
      </c>
      <c r="AA2133">
        <v>0</v>
      </c>
      <c r="AB2133">
        <v>211.28</v>
      </c>
      <c r="AC2133">
        <v>838.68</v>
      </c>
      <c r="AD2133" t="s">
        <v>52</v>
      </c>
      <c r="AE2133" t="s">
        <v>53</v>
      </c>
      <c r="AF2133" t="s">
        <v>54</v>
      </c>
      <c r="AG2133">
        <f t="shared" si="66"/>
        <v>1</v>
      </c>
      <c r="AH2133" t="str" cm="1">
        <f t="array" ref="AH2133">_xlfn.IFS(
X2133&lt;=20, "&lt;20",
AND(X2133&gt;=20, X2133&lt;50), "20-50",
AND(X2133&gt;=50, X2133&lt;100), "50-100",
X2133&gt;=100, "&gt;100"
)</f>
        <v>50-100</v>
      </c>
      <c r="AI2133">
        <f t="shared" si="67"/>
        <v>0</v>
      </c>
      <c r="AJ2133" t="str" cm="1">
        <f t="array" ref="AJ2133">_xlfn.IFS(
C2133&lt;=20, "&lt;20",
AND(C2133&gt;=20, C2133&lt;35), "20-35",
AND(C2133&gt;=35, C2133&lt;50), "35-50",
C2133&gt;=50, "50-100"
)</f>
        <v>20-35</v>
      </c>
      <c r="AK2133" t="str" cm="1">
        <f t="array" ref="AK2133">_xlfn.IFS(
G2133&lt;6, "&lt;6",
AND(G2133&gt;=6, G2133&lt;12), "6-12",
AND(G2133&gt;=12, G2133&lt;18), "12-18",  AND(G2133&gt;=18, G2133&lt;24), "18-24", G2133&gt;=24, "24-36")</f>
        <v>12-18</v>
      </c>
    </row>
    <row r="2134" spans="1:37" x14ac:dyDescent="0.3">
      <c r="A2134" t="s">
        <v>2234</v>
      </c>
      <c r="B2134" t="s">
        <v>33</v>
      </c>
      <c r="C2134">
        <v>70</v>
      </c>
      <c r="D2134" t="s">
        <v>34</v>
      </c>
      <c r="E2134" t="s">
        <v>69</v>
      </c>
      <c r="F2134">
        <v>14</v>
      </c>
      <c r="G2134">
        <v>3</v>
      </c>
      <c r="H2134" t="s">
        <v>66</v>
      </c>
      <c r="I2134" t="s">
        <v>37</v>
      </c>
      <c r="J2134" t="s">
        <v>37</v>
      </c>
      <c r="K2134" t="s">
        <v>37</v>
      </c>
      <c r="L2134" t="s">
        <v>38</v>
      </c>
      <c r="M2134" t="s">
        <v>37</v>
      </c>
      <c r="N2134" t="s">
        <v>37</v>
      </c>
      <c r="O2134" t="s">
        <v>37</v>
      </c>
      <c r="P2134" t="s">
        <v>34</v>
      </c>
      <c r="Q2134" t="s">
        <v>37</v>
      </c>
      <c r="R2134" t="s">
        <v>37</v>
      </c>
      <c r="S2134" t="s">
        <v>34</v>
      </c>
      <c r="T2134" t="s">
        <v>37</v>
      </c>
      <c r="U2134" t="s">
        <v>67</v>
      </c>
      <c r="V2134" t="s">
        <v>34</v>
      </c>
      <c r="W2134" t="s">
        <v>40</v>
      </c>
      <c r="X2134">
        <v>84.45</v>
      </c>
      <c r="Y2134">
        <v>5899.85</v>
      </c>
      <c r="Z2134">
        <v>0</v>
      </c>
      <c r="AA2134">
        <v>0</v>
      </c>
      <c r="AB2134">
        <v>1203.8399999999999</v>
      </c>
      <c r="AC2134">
        <v>7103.69</v>
      </c>
      <c r="AD2134" t="s">
        <v>41</v>
      </c>
      <c r="AE2134" t="s">
        <v>42</v>
      </c>
      <c r="AF2134" t="s">
        <v>42</v>
      </c>
      <c r="AG2134">
        <f t="shared" si="66"/>
        <v>0</v>
      </c>
      <c r="AH2134" t="str" cm="1">
        <f t="array" ref="AH2134">_xlfn.IFS(
X2134&lt;=20, "&lt;20",
AND(X2134&gt;=20, X2134&lt;50), "20-50",
AND(X2134&gt;=50, X2134&lt;100), "50-100",
X2134&gt;=100, "&gt;100"
)</f>
        <v>50-100</v>
      </c>
      <c r="AI2134">
        <f t="shared" si="67"/>
        <v>0</v>
      </c>
      <c r="AJ2134" t="str" cm="1">
        <f t="array" ref="AJ2134">_xlfn.IFS(
C2134&lt;=20, "&lt;20",
AND(C2134&gt;=20, C2134&lt;35), "20-35",
AND(C2134&gt;=35, C2134&lt;50), "35-50",
C2134&gt;=50, "50-100"
)</f>
        <v>50-100</v>
      </c>
      <c r="AK2134" t="str" cm="1">
        <f t="array" ref="AK2134">_xlfn.IFS(
G2134&lt;6, "&lt;6",
AND(G2134&gt;=6, G2134&lt;12), "6-12",
AND(G2134&gt;=12, G2134&lt;18), "12-18",  AND(G2134&gt;=18, G2134&lt;24), "18-24", G2134&gt;=24, "24-36")</f>
        <v>&lt;6</v>
      </c>
    </row>
    <row r="2135" spans="1:37" x14ac:dyDescent="0.3">
      <c r="A2135" t="s">
        <v>2235</v>
      </c>
      <c r="B2135" t="s">
        <v>33</v>
      </c>
      <c r="C2135">
        <v>25</v>
      </c>
      <c r="D2135" t="s">
        <v>34</v>
      </c>
      <c r="E2135" t="s">
        <v>82</v>
      </c>
      <c r="F2135">
        <v>14</v>
      </c>
      <c r="G2135">
        <v>20</v>
      </c>
      <c r="H2135" t="s">
        <v>36</v>
      </c>
      <c r="I2135" t="s">
        <v>37</v>
      </c>
      <c r="J2135" t="s">
        <v>34</v>
      </c>
      <c r="K2135" t="s">
        <v>37</v>
      </c>
      <c r="L2135" t="s">
        <v>72</v>
      </c>
      <c r="M2135" t="s">
        <v>37</v>
      </c>
      <c r="N2135" t="s">
        <v>34</v>
      </c>
      <c r="O2135" t="s">
        <v>37</v>
      </c>
      <c r="P2135" t="s">
        <v>34</v>
      </c>
      <c r="Q2135" t="s">
        <v>34</v>
      </c>
      <c r="R2135" t="s">
        <v>34</v>
      </c>
      <c r="S2135" t="s">
        <v>34</v>
      </c>
      <c r="T2135" t="s">
        <v>37</v>
      </c>
      <c r="U2135" t="s">
        <v>46</v>
      </c>
      <c r="V2135" t="s">
        <v>37</v>
      </c>
      <c r="W2135" t="s">
        <v>40</v>
      </c>
      <c r="X2135">
        <v>55.8</v>
      </c>
      <c r="Y2135">
        <v>274.35000000000002</v>
      </c>
      <c r="Z2135">
        <v>0</v>
      </c>
      <c r="AA2135">
        <v>0</v>
      </c>
      <c r="AB2135">
        <v>206.45</v>
      </c>
      <c r="AC2135">
        <v>480.8</v>
      </c>
      <c r="AD2135" t="s">
        <v>41</v>
      </c>
      <c r="AE2135" t="s">
        <v>42</v>
      </c>
      <c r="AF2135" t="s">
        <v>42</v>
      </c>
      <c r="AG2135">
        <f t="shared" si="66"/>
        <v>0</v>
      </c>
      <c r="AH2135" t="str" cm="1">
        <f t="array" ref="AH2135">_xlfn.IFS(
X2135&lt;=20, "&lt;20",
AND(X2135&gt;=20, X2135&lt;50), "20-50",
AND(X2135&gt;=50, X2135&lt;100), "50-100",
X2135&gt;=100, "&gt;100"
)</f>
        <v>50-100</v>
      </c>
      <c r="AI2135">
        <f t="shared" si="67"/>
        <v>0</v>
      </c>
      <c r="AJ2135" t="str" cm="1">
        <f t="array" ref="AJ2135">_xlfn.IFS(
C2135&lt;=20, "&lt;20",
AND(C2135&gt;=20, C2135&lt;35), "20-35",
AND(C2135&gt;=35, C2135&lt;50), "35-50",
C2135&gt;=50, "50-100"
)</f>
        <v>20-35</v>
      </c>
      <c r="AK2135" t="str" cm="1">
        <f t="array" ref="AK2135">_xlfn.IFS(
G2135&lt;6, "&lt;6",
AND(G2135&gt;=6, G2135&lt;12), "6-12",
AND(G2135&gt;=12, G2135&lt;18), "12-18",  AND(G2135&gt;=18, G2135&lt;24), "18-24", G2135&gt;=24, "24-36")</f>
        <v>18-24</v>
      </c>
    </row>
    <row r="2136" spans="1:37" x14ac:dyDescent="0.3">
      <c r="A2136" t="s">
        <v>2236</v>
      </c>
      <c r="B2136" t="s">
        <v>33</v>
      </c>
      <c r="C2136">
        <v>29</v>
      </c>
      <c r="D2136" t="s">
        <v>37</v>
      </c>
      <c r="E2136" t="s">
        <v>74</v>
      </c>
      <c r="F2136">
        <v>14</v>
      </c>
      <c r="G2136">
        <v>23</v>
      </c>
      <c r="H2136" t="s">
        <v>36</v>
      </c>
      <c r="I2136" t="s">
        <v>37</v>
      </c>
      <c r="J2136" t="s">
        <v>34</v>
      </c>
      <c r="K2136" t="s">
        <v>34</v>
      </c>
      <c r="L2136" t="s">
        <v>34</v>
      </c>
      <c r="M2136" t="s">
        <v>34</v>
      </c>
      <c r="N2136" t="s">
        <v>34</v>
      </c>
      <c r="O2136" t="s">
        <v>34</v>
      </c>
      <c r="P2136" t="s">
        <v>34</v>
      </c>
      <c r="Q2136" t="s">
        <v>34</v>
      </c>
      <c r="R2136" t="s">
        <v>34</v>
      </c>
      <c r="S2136" t="s">
        <v>34</v>
      </c>
      <c r="T2136" t="s">
        <v>34</v>
      </c>
      <c r="U2136" t="s">
        <v>67</v>
      </c>
      <c r="V2136" t="s">
        <v>34</v>
      </c>
      <c r="W2136" t="s">
        <v>40</v>
      </c>
      <c r="X2136">
        <v>20.25</v>
      </c>
      <c r="Y2136">
        <v>202.5</v>
      </c>
      <c r="Z2136">
        <v>0</v>
      </c>
      <c r="AA2136">
        <v>0</v>
      </c>
      <c r="AB2136">
        <v>131.6</v>
      </c>
      <c r="AC2136">
        <v>334.1</v>
      </c>
      <c r="AD2136" t="s">
        <v>41</v>
      </c>
      <c r="AE2136" t="s">
        <v>42</v>
      </c>
      <c r="AF2136" t="s">
        <v>42</v>
      </c>
      <c r="AG2136">
        <f t="shared" si="66"/>
        <v>0</v>
      </c>
      <c r="AH2136" t="str" cm="1">
        <f t="array" ref="AH2136">_xlfn.IFS(
X2136&lt;=20, "&lt;20",
AND(X2136&gt;=20, X2136&lt;50), "20-50",
AND(X2136&gt;=50, X2136&lt;100), "50-100",
X2136&gt;=100, "&gt;100"
)</f>
        <v>20-50</v>
      </c>
      <c r="AI2136">
        <f t="shared" si="67"/>
        <v>0</v>
      </c>
      <c r="AJ2136" t="str" cm="1">
        <f t="array" ref="AJ2136">_xlfn.IFS(
C2136&lt;=20, "&lt;20",
AND(C2136&gt;=20, C2136&lt;35), "20-35",
AND(C2136&gt;=35, C2136&lt;50), "35-50",
C2136&gt;=50, "50-100"
)</f>
        <v>20-35</v>
      </c>
      <c r="AK2136" t="str" cm="1">
        <f t="array" ref="AK2136">_xlfn.IFS(
G2136&lt;6, "&lt;6",
AND(G2136&gt;=6, G2136&lt;12), "6-12",
AND(G2136&gt;=12, G2136&lt;18), "12-18",  AND(G2136&gt;=18, G2136&lt;24), "18-24", G2136&gt;=24, "24-36")</f>
        <v>18-24</v>
      </c>
    </row>
    <row r="2137" spans="1:37" x14ac:dyDescent="0.3">
      <c r="A2137" t="s">
        <v>2237</v>
      </c>
      <c r="B2137" t="s">
        <v>44</v>
      </c>
      <c r="C2137">
        <v>42</v>
      </c>
      <c r="D2137" t="s">
        <v>34</v>
      </c>
      <c r="E2137" t="s">
        <v>87</v>
      </c>
      <c r="F2137">
        <v>6</v>
      </c>
      <c r="G2137">
        <v>34</v>
      </c>
      <c r="H2137" t="s">
        <v>36</v>
      </c>
      <c r="I2137" t="s">
        <v>37</v>
      </c>
      <c r="J2137" t="s">
        <v>34</v>
      </c>
      <c r="K2137" t="s">
        <v>37</v>
      </c>
      <c r="L2137" t="s">
        <v>50</v>
      </c>
      <c r="M2137" t="s">
        <v>37</v>
      </c>
      <c r="N2137" t="s">
        <v>34</v>
      </c>
      <c r="O2137" t="s">
        <v>37</v>
      </c>
      <c r="P2137" t="s">
        <v>34</v>
      </c>
      <c r="Q2137" t="s">
        <v>34</v>
      </c>
      <c r="R2137" t="s">
        <v>34</v>
      </c>
      <c r="S2137" t="s">
        <v>34</v>
      </c>
      <c r="T2137" t="s">
        <v>37</v>
      </c>
      <c r="U2137" t="s">
        <v>39</v>
      </c>
      <c r="V2137" t="s">
        <v>37</v>
      </c>
      <c r="W2137" t="s">
        <v>40</v>
      </c>
      <c r="X2137">
        <v>81.25</v>
      </c>
      <c r="Y2137">
        <v>4639.45</v>
      </c>
      <c r="Z2137">
        <v>0</v>
      </c>
      <c r="AA2137">
        <v>0</v>
      </c>
      <c r="AB2137">
        <v>1746.4</v>
      </c>
      <c r="AC2137">
        <v>6385.85</v>
      </c>
      <c r="AD2137" t="s">
        <v>41</v>
      </c>
      <c r="AE2137" t="s">
        <v>42</v>
      </c>
      <c r="AF2137" t="s">
        <v>42</v>
      </c>
      <c r="AG2137">
        <f t="shared" si="66"/>
        <v>0</v>
      </c>
      <c r="AH2137" t="str" cm="1">
        <f t="array" ref="AH2137">_xlfn.IFS(
X2137&lt;=20, "&lt;20",
AND(X2137&gt;=20, X2137&lt;50), "20-50",
AND(X2137&gt;=50, X2137&lt;100), "50-100",
X2137&gt;=100, "&gt;100"
)</f>
        <v>50-100</v>
      </c>
      <c r="AI2137">
        <f t="shared" si="67"/>
        <v>0</v>
      </c>
      <c r="AJ2137" t="str" cm="1">
        <f t="array" ref="AJ2137">_xlfn.IFS(
C2137&lt;=20, "&lt;20",
AND(C2137&gt;=20, C2137&lt;35), "20-35",
AND(C2137&gt;=35, C2137&lt;50), "35-50",
C2137&gt;=50, "50-100"
)</f>
        <v>35-50</v>
      </c>
      <c r="AK2137" t="str" cm="1">
        <f t="array" ref="AK2137">_xlfn.IFS(
G2137&lt;6, "&lt;6",
AND(G2137&gt;=6, G2137&lt;12), "6-12",
AND(G2137&gt;=12, G2137&lt;18), "12-18",  AND(G2137&gt;=18, G2137&lt;24), "18-24", G2137&gt;=24, "24-36")</f>
        <v>24-36</v>
      </c>
    </row>
    <row r="2138" spans="1:37" x14ac:dyDescent="0.3">
      <c r="A2138" t="s">
        <v>2238</v>
      </c>
      <c r="B2138" t="s">
        <v>44</v>
      </c>
      <c r="C2138">
        <v>36</v>
      </c>
      <c r="D2138" t="s">
        <v>37</v>
      </c>
      <c r="E2138" t="s">
        <v>74</v>
      </c>
      <c r="F2138">
        <v>14</v>
      </c>
      <c r="G2138">
        <v>7</v>
      </c>
      <c r="H2138" t="s">
        <v>66</v>
      </c>
      <c r="I2138" t="s">
        <v>37</v>
      </c>
      <c r="J2138" t="s">
        <v>37</v>
      </c>
      <c r="K2138" t="s">
        <v>34</v>
      </c>
      <c r="L2138" t="s">
        <v>34</v>
      </c>
      <c r="M2138" t="s">
        <v>34</v>
      </c>
      <c r="N2138" t="s">
        <v>34</v>
      </c>
      <c r="O2138" t="s">
        <v>34</v>
      </c>
      <c r="P2138" t="s">
        <v>34</v>
      </c>
      <c r="Q2138" t="s">
        <v>34</v>
      </c>
      <c r="R2138" t="s">
        <v>34</v>
      </c>
      <c r="S2138" t="s">
        <v>34</v>
      </c>
      <c r="T2138" t="s">
        <v>34</v>
      </c>
      <c r="U2138" t="s">
        <v>67</v>
      </c>
      <c r="V2138" t="s">
        <v>34</v>
      </c>
      <c r="W2138" t="s">
        <v>40</v>
      </c>
      <c r="X2138">
        <v>25.8</v>
      </c>
      <c r="Y2138">
        <v>1911.5</v>
      </c>
      <c r="Z2138">
        <v>0</v>
      </c>
      <c r="AA2138">
        <v>0</v>
      </c>
      <c r="AB2138">
        <v>1164.1600000000001</v>
      </c>
      <c r="AC2138">
        <v>3075.66</v>
      </c>
      <c r="AD2138" t="s">
        <v>41</v>
      </c>
      <c r="AE2138" t="s">
        <v>42</v>
      </c>
      <c r="AF2138" t="s">
        <v>42</v>
      </c>
      <c r="AG2138">
        <f t="shared" si="66"/>
        <v>0</v>
      </c>
      <c r="AH2138" t="str" cm="1">
        <f t="array" ref="AH2138">_xlfn.IFS(
X2138&lt;=20, "&lt;20",
AND(X2138&gt;=20, X2138&lt;50), "20-50",
AND(X2138&gt;=50, X2138&lt;100), "50-100",
X2138&gt;=100, "&gt;100"
)</f>
        <v>20-50</v>
      </c>
      <c r="AI2138">
        <f t="shared" si="67"/>
        <v>0</v>
      </c>
      <c r="AJ2138" t="str" cm="1">
        <f t="array" ref="AJ2138">_xlfn.IFS(
C2138&lt;=20, "&lt;20",
AND(C2138&gt;=20, C2138&lt;35), "20-35",
AND(C2138&gt;=35, C2138&lt;50), "35-50",
C2138&gt;=50, "50-100"
)</f>
        <v>35-50</v>
      </c>
      <c r="AK2138" t="str" cm="1">
        <f t="array" ref="AK2138">_xlfn.IFS(
G2138&lt;6, "&lt;6",
AND(G2138&gt;=6, G2138&lt;12), "6-12",
AND(G2138&gt;=12, G2138&lt;18), "12-18",  AND(G2138&gt;=18, G2138&lt;24), "18-24", G2138&gt;=24, "24-36")</f>
        <v>6-12</v>
      </c>
    </row>
    <row r="2139" spans="1:37" x14ac:dyDescent="0.3">
      <c r="A2139" t="s">
        <v>2239</v>
      </c>
      <c r="B2139" t="s">
        <v>44</v>
      </c>
      <c r="C2139">
        <v>21</v>
      </c>
      <c r="D2139" t="s">
        <v>37</v>
      </c>
      <c r="E2139" t="s">
        <v>109</v>
      </c>
      <c r="F2139">
        <v>4</v>
      </c>
      <c r="G2139">
        <v>9</v>
      </c>
      <c r="H2139" t="s">
        <v>70</v>
      </c>
      <c r="I2139" t="s">
        <v>37</v>
      </c>
      <c r="J2139" t="s">
        <v>37</v>
      </c>
      <c r="K2139" t="s">
        <v>34</v>
      </c>
      <c r="L2139" t="s">
        <v>34</v>
      </c>
      <c r="M2139" t="s">
        <v>34</v>
      </c>
      <c r="N2139" t="s">
        <v>34</v>
      </c>
      <c r="O2139" t="s">
        <v>34</v>
      </c>
      <c r="P2139" t="s">
        <v>34</v>
      </c>
      <c r="Q2139" t="s">
        <v>34</v>
      </c>
      <c r="R2139" t="s">
        <v>34</v>
      </c>
      <c r="S2139" t="s">
        <v>34</v>
      </c>
      <c r="T2139" t="s">
        <v>34</v>
      </c>
      <c r="U2139" t="s">
        <v>67</v>
      </c>
      <c r="V2139" t="s">
        <v>37</v>
      </c>
      <c r="W2139" t="s">
        <v>51</v>
      </c>
      <c r="X2139">
        <v>24.05</v>
      </c>
      <c r="Y2139">
        <v>1230.9000000000001</v>
      </c>
      <c r="Z2139">
        <v>0</v>
      </c>
      <c r="AA2139">
        <v>0</v>
      </c>
      <c r="AB2139">
        <v>2245.3200000000002</v>
      </c>
      <c r="AC2139">
        <v>3476.22</v>
      </c>
      <c r="AD2139" t="s">
        <v>41</v>
      </c>
      <c r="AE2139" t="s">
        <v>42</v>
      </c>
      <c r="AF2139" t="s">
        <v>42</v>
      </c>
      <c r="AG2139">
        <f t="shared" si="66"/>
        <v>0</v>
      </c>
      <c r="AH2139" t="str" cm="1">
        <f t="array" ref="AH2139">_xlfn.IFS(
X2139&lt;=20, "&lt;20",
AND(X2139&gt;=20, X2139&lt;50), "20-50",
AND(X2139&gt;=50, X2139&lt;100), "50-100",
X2139&gt;=100, "&gt;100"
)</f>
        <v>20-50</v>
      </c>
      <c r="AI2139">
        <f t="shared" si="67"/>
        <v>0</v>
      </c>
      <c r="AJ2139" t="str" cm="1">
        <f t="array" ref="AJ2139">_xlfn.IFS(
C2139&lt;=20, "&lt;20",
AND(C2139&gt;=20, C2139&lt;35), "20-35",
AND(C2139&gt;=35, C2139&lt;50), "35-50",
C2139&gt;=50, "50-100"
)</f>
        <v>20-35</v>
      </c>
      <c r="AK2139" t="str" cm="1">
        <f t="array" ref="AK2139">_xlfn.IFS(
G2139&lt;6, "&lt;6",
AND(G2139&gt;=6, G2139&lt;12), "6-12",
AND(G2139&gt;=12, G2139&lt;18), "12-18",  AND(G2139&gt;=18, G2139&lt;24), "18-24", G2139&gt;=24, "24-36")</f>
        <v>6-12</v>
      </c>
    </row>
    <row r="2140" spans="1:37" x14ac:dyDescent="0.3">
      <c r="A2140" t="s">
        <v>2240</v>
      </c>
      <c r="B2140" t="s">
        <v>44</v>
      </c>
      <c r="C2140">
        <v>19</v>
      </c>
      <c r="D2140" t="s">
        <v>34</v>
      </c>
      <c r="E2140" t="s">
        <v>56</v>
      </c>
      <c r="F2140">
        <v>15</v>
      </c>
      <c r="G2140">
        <v>8</v>
      </c>
      <c r="H2140" t="s">
        <v>57</v>
      </c>
      <c r="I2140" t="s">
        <v>37</v>
      </c>
      <c r="J2140" t="s">
        <v>34</v>
      </c>
      <c r="K2140" t="s">
        <v>34</v>
      </c>
      <c r="L2140" t="s">
        <v>34</v>
      </c>
      <c r="M2140" t="s">
        <v>34</v>
      </c>
      <c r="N2140" t="s">
        <v>34</v>
      </c>
      <c r="O2140" t="s">
        <v>34</v>
      </c>
      <c r="P2140" t="s">
        <v>34</v>
      </c>
      <c r="Q2140" t="s">
        <v>34</v>
      </c>
      <c r="R2140" t="s">
        <v>34</v>
      </c>
      <c r="S2140" t="s">
        <v>34</v>
      </c>
      <c r="T2140" t="s">
        <v>34</v>
      </c>
      <c r="U2140" t="s">
        <v>39</v>
      </c>
      <c r="V2140" t="s">
        <v>34</v>
      </c>
      <c r="W2140" t="s">
        <v>40</v>
      </c>
      <c r="X2140">
        <v>20.3</v>
      </c>
      <c r="Y2140">
        <v>467.15</v>
      </c>
      <c r="Z2140">
        <v>0</v>
      </c>
      <c r="AA2140">
        <v>0</v>
      </c>
      <c r="AB2140">
        <v>506.66</v>
      </c>
      <c r="AC2140">
        <v>973.81</v>
      </c>
      <c r="AD2140" t="s">
        <v>41</v>
      </c>
      <c r="AE2140" t="s">
        <v>42</v>
      </c>
      <c r="AF2140" t="s">
        <v>42</v>
      </c>
      <c r="AG2140">
        <f t="shared" si="66"/>
        <v>0</v>
      </c>
      <c r="AH2140" t="str" cm="1">
        <f t="array" ref="AH2140">_xlfn.IFS(
X2140&lt;=20, "&lt;20",
AND(X2140&gt;=20, X2140&lt;50), "20-50",
AND(X2140&gt;=50, X2140&lt;100), "50-100",
X2140&gt;=100, "&gt;100"
)</f>
        <v>20-50</v>
      </c>
      <c r="AI2140">
        <f t="shared" si="67"/>
        <v>0</v>
      </c>
      <c r="AJ2140" t="str" cm="1">
        <f t="array" ref="AJ2140">_xlfn.IFS(
C2140&lt;=20, "&lt;20",
AND(C2140&gt;=20, C2140&lt;35), "20-35",
AND(C2140&gt;=35, C2140&lt;50), "35-50",
C2140&gt;=50, "50-100"
)</f>
        <v>&lt;20</v>
      </c>
      <c r="AK2140" t="str" cm="1">
        <f t="array" ref="AK2140">_xlfn.IFS(
G2140&lt;6, "&lt;6",
AND(G2140&gt;=6, G2140&lt;12), "6-12",
AND(G2140&gt;=12, G2140&lt;18), "12-18",  AND(G2140&gt;=18, G2140&lt;24), "18-24", G2140&gt;=24, "24-36")</f>
        <v>6-12</v>
      </c>
    </row>
    <row r="2141" spans="1:37" x14ac:dyDescent="0.3">
      <c r="A2141" t="s">
        <v>2241</v>
      </c>
      <c r="B2141" t="s">
        <v>44</v>
      </c>
      <c r="C2141">
        <v>20</v>
      </c>
      <c r="D2141" t="s">
        <v>37</v>
      </c>
      <c r="E2141" t="s">
        <v>56</v>
      </c>
      <c r="F2141">
        <v>2</v>
      </c>
      <c r="G2141">
        <v>4</v>
      </c>
      <c r="H2141" t="s">
        <v>36</v>
      </c>
      <c r="I2141" t="s">
        <v>37</v>
      </c>
      <c r="J2141" t="s">
        <v>37</v>
      </c>
      <c r="K2141" t="s">
        <v>37</v>
      </c>
      <c r="L2141" t="s">
        <v>72</v>
      </c>
      <c r="M2141" t="s">
        <v>34</v>
      </c>
      <c r="N2141" t="s">
        <v>34</v>
      </c>
      <c r="O2141" t="s">
        <v>34</v>
      </c>
      <c r="P2141" t="s">
        <v>34</v>
      </c>
      <c r="Q2141" t="s">
        <v>34</v>
      </c>
      <c r="R2141" t="s">
        <v>34</v>
      </c>
      <c r="S2141" t="s">
        <v>37</v>
      </c>
      <c r="T2141" t="s">
        <v>34</v>
      </c>
      <c r="U2141" t="s">
        <v>46</v>
      </c>
      <c r="V2141" t="s">
        <v>37</v>
      </c>
      <c r="W2141" t="s">
        <v>40</v>
      </c>
      <c r="X2141">
        <v>52.15</v>
      </c>
      <c r="Y2141">
        <v>2583.75</v>
      </c>
      <c r="Z2141">
        <v>0</v>
      </c>
      <c r="AA2141">
        <v>50</v>
      </c>
      <c r="AB2141">
        <v>1392.58</v>
      </c>
      <c r="AC2141">
        <v>4026.33</v>
      </c>
      <c r="AD2141" t="s">
        <v>41</v>
      </c>
      <c r="AE2141" t="s">
        <v>42</v>
      </c>
      <c r="AF2141" t="s">
        <v>42</v>
      </c>
      <c r="AG2141">
        <f t="shared" si="66"/>
        <v>0</v>
      </c>
      <c r="AH2141" t="str" cm="1">
        <f t="array" ref="AH2141">_xlfn.IFS(
X2141&lt;=20, "&lt;20",
AND(X2141&gt;=20, X2141&lt;50), "20-50",
AND(X2141&gt;=50, X2141&lt;100), "50-100",
X2141&gt;=100, "&gt;100"
)</f>
        <v>50-100</v>
      </c>
      <c r="AI2141">
        <f t="shared" si="67"/>
        <v>0</v>
      </c>
      <c r="AJ2141" t="str" cm="1">
        <f t="array" ref="AJ2141">_xlfn.IFS(
C2141&lt;=20, "&lt;20",
AND(C2141&gt;=20, C2141&lt;35), "20-35",
AND(C2141&gt;=35, C2141&lt;50), "35-50",
C2141&gt;=50, "50-100"
)</f>
        <v>&lt;20</v>
      </c>
      <c r="AK2141" t="str" cm="1">
        <f t="array" ref="AK2141">_xlfn.IFS(
G2141&lt;6, "&lt;6",
AND(G2141&gt;=6, G2141&lt;12), "6-12",
AND(G2141&gt;=12, G2141&lt;18), "12-18",  AND(G2141&gt;=18, G2141&lt;24), "18-24", G2141&gt;=24, "24-36")</f>
        <v>&lt;6</v>
      </c>
    </row>
    <row r="2142" spans="1:37" x14ac:dyDescent="0.3">
      <c r="A2142" t="s">
        <v>2242</v>
      </c>
      <c r="B2142" t="s">
        <v>33</v>
      </c>
      <c r="C2142">
        <v>33</v>
      </c>
      <c r="D2142" t="s">
        <v>37</v>
      </c>
      <c r="E2142" t="s">
        <v>136</v>
      </c>
      <c r="F2142">
        <v>5</v>
      </c>
      <c r="G2142">
        <v>25</v>
      </c>
      <c r="H2142" t="s">
        <v>36</v>
      </c>
      <c r="I2142" t="s">
        <v>37</v>
      </c>
      <c r="J2142" t="s">
        <v>34</v>
      </c>
      <c r="K2142" t="s">
        <v>37</v>
      </c>
      <c r="L2142" t="s">
        <v>50</v>
      </c>
      <c r="M2142" t="s">
        <v>37</v>
      </c>
      <c r="N2142" t="s">
        <v>37</v>
      </c>
      <c r="O2142" t="s">
        <v>34</v>
      </c>
      <c r="P2142" t="s">
        <v>34</v>
      </c>
      <c r="Q2142" t="s">
        <v>34</v>
      </c>
      <c r="R2142" t="s">
        <v>34</v>
      </c>
      <c r="S2142" t="s">
        <v>34</v>
      </c>
      <c r="T2142" t="s">
        <v>37</v>
      </c>
      <c r="U2142" t="s">
        <v>46</v>
      </c>
      <c r="V2142" t="s">
        <v>37</v>
      </c>
      <c r="W2142" t="s">
        <v>51</v>
      </c>
      <c r="X2142">
        <v>79.150000000000006</v>
      </c>
      <c r="Y2142">
        <v>4018.55</v>
      </c>
      <c r="Z2142">
        <v>0</v>
      </c>
      <c r="AA2142">
        <v>0</v>
      </c>
      <c r="AB2142">
        <v>129.03</v>
      </c>
      <c r="AC2142">
        <v>4147.58</v>
      </c>
      <c r="AD2142" t="s">
        <v>41</v>
      </c>
      <c r="AE2142" t="s">
        <v>42</v>
      </c>
      <c r="AF2142" t="s">
        <v>42</v>
      </c>
      <c r="AG2142">
        <f t="shared" si="66"/>
        <v>0</v>
      </c>
      <c r="AH2142" t="str" cm="1">
        <f t="array" ref="AH2142">_xlfn.IFS(
X2142&lt;=20, "&lt;20",
AND(X2142&gt;=20, X2142&lt;50), "20-50",
AND(X2142&gt;=50, X2142&lt;100), "50-100",
X2142&gt;=100, "&gt;100"
)</f>
        <v>50-100</v>
      </c>
      <c r="AI2142">
        <f t="shared" si="67"/>
        <v>0</v>
      </c>
      <c r="AJ2142" t="str" cm="1">
        <f t="array" ref="AJ2142">_xlfn.IFS(
C2142&lt;=20, "&lt;20",
AND(C2142&gt;=20, C2142&lt;35), "20-35",
AND(C2142&gt;=35, C2142&lt;50), "35-50",
C2142&gt;=50, "50-100"
)</f>
        <v>20-35</v>
      </c>
      <c r="AK2142" t="str" cm="1">
        <f t="array" ref="AK2142">_xlfn.IFS(
G2142&lt;6, "&lt;6",
AND(G2142&gt;=6, G2142&lt;12), "6-12",
AND(G2142&gt;=12, G2142&lt;18), "12-18",  AND(G2142&gt;=18, G2142&lt;24), "18-24", G2142&gt;=24, "24-36")</f>
        <v>24-36</v>
      </c>
    </row>
    <row r="2143" spans="1:37" x14ac:dyDescent="0.3">
      <c r="A2143" t="s">
        <v>2243</v>
      </c>
      <c r="B2143" t="s">
        <v>33</v>
      </c>
      <c r="C2143">
        <v>51</v>
      </c>
      <c r="D2143" t="s">
        <v>37</v>
      </c>
      <c r="E2143" t="s">
        <v>69</v>
      </c>
      <c r="F2143">
        <v>13</v>
      </c>
      <c r="G2143">
        <v>16</v>
      </c>
      <c r="H2143" t="s">
        <v>57</v>
      </c>
      <c r="I2143" t="s">
        <v>37</v>
      </c>
      <c r="J2143" t="s">
        <v>37</v>
      </c>
      <c r="K2143" t="s">
        <v>34</v>
      </c>
      <c r="L2143" t="s">
        <v>34</v>
      </c>
      <c r="M2143" t="s">
        <v>34</v>
      </c>
      <c r="N2143" t="s">
        <v>34</v>
      </c>
      <c r="O2143" t="s">
        <v>34</v>
      </c>
      <c r="P2143" t="s">
        <v>34</v>
      </c>
      <c r="Q2143" t="s">
        <v>34</v>
      </c>
      <c r="R2143" t="s">
        <v>34</v>
      </c>
      <c r="S2143" t="s">
        <v>34</v>
      </c>
      <c r="T2143" t="s">
        <v>34</v>
      </c>
      <c r="U2143" t="s">
        <v>67</v>
      </c>
      <c r="V2143" t="s">
        <v>34</v>
      </c>
      <c r="W2143" t="s">
        <v>40</v>
      </c>
      <c r="X2143">
        <v>25.6</v>
      </c>
      <c r="Y2143">
        <v>485.9</v>
      </c>
      <c r="Z2143">
        <v>0</v>
      </c>
      <c r="AA2143">
        <v>0</v>
      </c>
      <c r="AB2143">
        <v>730.17</v>
      </c>
      <c r="AC2143">
        <v>1216.07</v>
      </c>
      <c r="AD2143" t="s">
        <v>41</v>
      </c>
      <c r="AE2143" t="s">
        <v>42</v>
      </c>
      <c r="AF2143" t="s">
        <v>42</v>
      </c>
      <c r="AG2143">
        <f t="shared" si="66"/>
        <v>0</v>
      </c>
      <c r="AH2143" t="str" cm="1">
        <f t="array" ref="AH2143">_xlfn.IFS(
X2143&lt;=20, "&lt;20",
AND(X2143&gt;=20, X2143&lt;50), "20-50",
AND(X2143&gt;=50, X2143&lt;100), "50-100",
X2143&gt;=100, "&gt;100"
)</f>
        <v>20-50</v>
      </c>
      <c r="AI2143">
        <f t="shared" si="67"/>
        <v>0</v>
      </c>
      <c r="AJ2143" t="str" cm="1">
        <f t="array" ref="AJ2143">_xlfn.IFS(
C2143&lt;=20, "&lt;20",
AND(C2143&gt;=20, C2143&lt;35), "20-35",
AND(C2143&gt;=35, C2143&lt;50), "35-50",
C2143&gt;=50, "50-100"
)</f>
        <v>50-100</v>
      </c>
      <c r="AK2143" t="str" cm="1">
        <f t="array" ref="AK2143">_xlfn.IFS(
G2143&lt;6, "&lt;6",
AND(G2143&gt;=6, G2143&lt;12), "6-12",
AND(G2143&gt;=12, G2143&lt;18), "12-18",  AND(G2143&gt;=18, G2143&lt;24), "18-24", G2143&gt;=24, "24-36")</f>
        <v>12-18</v>
      </c>
    </row>
    <row r="2144" spans="1:37" x14ac:dyDescent="0.3">
      <c r="A2144" t="s">
        <v>2244</v>
      </c>
      <c r="B2144" t="s">
        <v>44</v>
      </c>
      <c r="C2144">
        <v>61</v>
      </c>
      <c r="D2144" t="s">
        <v>37</v>
      </c>
      <c r="E2144" t="s">
        <v>74</v>
      </c>
      <c r="F2144">
        <v>3</v>
      </c>
      <c r="G2144">
        <v>10</v>
      </c>
      <c r="H2144" t="s">
        <v>36</v>
      </c>
      <c r="I2144" t="s">
        <v>37</v>
      </c>
      <c r="J2144" t="s">
        <v>37</v>
      </c>
      <c r="K2144" t="s">
        <v>37</v>
      </c>
      <c r="L2144" t="s">
        <v>50</v>
      </c>
      <c r="M2144" t="s">
        <v>37</v>
      </c>
      <c r="N2144" t="s">
        <v>34</v>
      </c>
      <c r="O2144" t="s">
        <v>34</v>
      </c>
      <c r="P2144" t="s">
        <v>34</v>
      </c>
      <c r="Q2144" t="s">
        <v>34</v>
      </c>
      <c r="R2144" t="s">
        <v>34</v>
      </c>
      <c r="S2144" t="s">
        <v>34</v>
      </c>
      <c r="T2144" t="s">
        <v>37</v>
      </c>
      <c r="U2144" t="s">
        <v>46</v>
      </c>
      <c r="V2144" t="s">
        <v>34</v>
      </c>
      <c r="W2144" t="s">
        <v>40</v>
      </c>
      <c r="X2144">
        <v>80.55</v>
      </c>
      <c r="Y2144">
        <v>188.1</v>
      </c>
      <c r="Z2144">
        <v>0</v>
      </c>
      <c r="AA2144">
        <v>0</v>
      </c>
      <c r="AB2144">
        <v>10.6</v>
      </c>
      <c r="AC2144">
        <v>198.7</v>
      </c>
      <c r="AD2144" t="s">
        <v>85</v>
      </c>
      <c r="AE2144" t="s">
        <v>42</v>
      </c>
      <c r="AF2144" t="s">
        <v>42</v>
      </c>
      <c r="AG2144">
        <f t="shared" si="66"/>
        <v>0</v>
      </c>
      <c r="AH2144" t="str" cm="1">
        <f t="array" ref="AH2144">_xlfn.IFS(
X2144&lt;=20, "&lt;20",
AND(X2144&gt;=20, X2144&lt;50), "20-50",
AND(X2144&gt;=50, X2144&lt;100), "50-100",
X2144&gt;=100, "&gt;100"
)</f>
        <v>50-100</v>
      </c>
      <c r="AI2144">
        <f t="shared" si="67"/>
        <v>1</v>
      </c>
      <c r="AJ2144" t="str" cm="1">
        <f t="array" ref="AJ2144">_xlfn.IFS(
C2144&lt;=20, "&lt;20",
AND(C2144&gt;=20, C2144&lt;35), "20-35",
AND(C2144&gt;=35, C2144&lt;50), "35-50",
C2144&gt;=50, "50-100"
)</f>
        <v>50-100</v>
      </c>
      <c r="AK2144" t="str" cm="1">
        <f t="array" ref="AK2144">_xlfn.IFS(
G2144&lt;6, "&lt;6",
AND(G2144&gt;=6, G2144&lt;12), "6-12",
AND(G2144&gt;=12, G2144&lt;18), "12-18",  AND(G2144&gt;=18, G2144&lt;24), "18-24", G2144&gt;=24, "24-36")</f>
        <v>6-12</v>
      </c>
    </row>
    <row r="2145" spans="1:37" x14ac:dyDescent="0.3">
      <c r="A2145" t="s">
        <v>2245</v>
      </c>
      <c r="B2145" t="s">
        <v>44</v>
      </c>
      <c r="C2145">
        <v>60</v>
      </c>
      <c r="D2145" t="s">
        <v>37</v>
      </c>
      <c r="E2145" t="s">
        <v>74</v>
      </c>
      <c r="F2145">
        <v>14</v>
      </c>
      <c r="G2145">
        <v>33</v>
      </c>
      <c r="H2145" t="s">
        <v>36</v>
      </c>
      <c r="I2145" t="s">
        <v>37</v>
      </c>
      <c r="J2145" t="s">
        <v>34</v>
      </c>
      <c r="K2145" t="s">
        <v>34</v>
      </c>
      <c r="L2145" t="s">
        <v>34</v>
      </c>
      <c r="M2145" t="s">
        <v>34</v>
      </c>
      <c r="N2145" t="s">
        <v>34</v>
      </c>
      <c r="O2145" t="s">
        <v>34</v>
      </c>
      <c r="P2145" t="s">
        <v>34</v>
      </c>
      <c r="Q2145" t="s">
        <v>34</v>
      </c>
      <c r="R2145" t="s">
        <v>34</v>
      </c>
      <c r="S2145" t="s">
        <v>34</v>
      </c>
      <c r="T2145" t="s">
        <v>34</v>
      </c>
      <c r="U2145" t="s">
        <v>39</v>
      </c>
      <c r="V2145" t="s">
        <v>34</v>
      </c>
      <c r="W2145" t="s">
        <v>143</v>
      </c>
      <c r="X2145">
        <v>19.55</v>
      </c>
      <c r="Y2145">
        <v>294.5</v>
      </c>
      <c r="Z2145">
        <v>0</v>
      </c>
      <c r="AA2145">
        <v>0</v>
      </c>
      <c r="AB2145">
        <v>266.42</v>
      </c>
      <c r="AC2145">
        <v>560.91999999999996</v>
      </c>
      <c r="AD2145" t="s">
        <v>41</v>
      </c>
      <c r="AE2145" t="s">
        <v>42</v>
      </c>
      <c r="AF2145" t="s">
        <v>42</v>
      </c>
      <c r="AG2145">
        <f t="shared" si="66"/>
        <v>0</v>
      </c>
      <c r="AH2145" t="str" cm="1">
        <f t="array" ref="AH2145">_xlfn.IFS(
X2145&lt;=20, "&lt;20",
AND(X2145&gt;=20, X2145&lt;50), "20-50",
AND(X2145&gt;=50, X2145&lt;100), "50-100",
X2145&gt;=100, "&gt;100"
)</f>
        <v>&lt;20</v>
      </c>
      <c r="AI2145">
        <f t="shared" si="67"/>
        <v>0</v>
      </c>
      <c r="AJ2145" t="str" cm="1">
        <f t="array" ref="AJ2145">_xlfn.IFS(
C2145&lt;=20, "&lt;20",
AND(C2145&gt;=20, C2145&lt;35), "20-35",
AND(C2145&gt;=35, C2145&lt;50), "35-50",
C2145&gt;=50, "50-100"
)</f>
        <v>50-100</v>
      </c>
      <c r="AK2145" t="str" cm="1">
        <f t="array" ref="AK2145">_xlfn.IFS(
G2145&lt;6, "&lt;6",
AND(G2145&gt;=6, G2145&lt;12), "6-12",
AND(G2145&gt;=12, G2145&lt;18), "12-18",  AND(G2145&gt;=18, G2145&lt;24), "18-24", G2145&gt;=24, "24-36")</f>
        <v>24-36</v>
      </c>
    </row>
    <row r="2146" spans="1:37" x14ac:dyDescent="0.3">
      <c r="A2146" t="s">
        <v>2246</v>
      </c>
      <c r="B2146" t="s">
        <v>33</v>
      </c>
      <c r="C2146">
        <v>75</v>
      </c>
      <c r="D2146" t="s">
        <v>37</v>
      </c>
      <c r="E2146" t="s">
        <v>45</v>
      </c>
      <c r="F2146">
        <v>2</v>
      </c>
      <c r="G2146">
        <v>33</v>
      </c>
      <c r="H2146" t="s">
        <v>36</v>
      </c>
      <c r="I2146" t="s">
        <v>34</v>
      </c>
      <c r="J2146" t="s">
        <v>34</v>
      </c>
      <c r="K2146" t="s">
        <v>37</v>
      </c>
      <c r="L2146" t="s">
        <v>38</v>
      </c>
      <c r="M2146" t="s">
        <v>34</v>
      </c>
      <c r="N2146" t="s">
        <v>34</v>
      </c>
      <c r="O2146" t="s">
        <v>34</v>
      </c>
      <c r="P2146" t="s">
        <v>34</v>
      </c>
      <c r="Q2146" t="s">
        <v>37</v>
      </c>
      <c r="R2146" t="s">
        <v>37</v>
      </c>
      <c r="S2146" t="s">
        <v>37</v>
      </c>
      <c r="T2146" t="s">
        <v>37</v>
      </c>
      <c r="U2146" t="s">
        <v>46</v>
      </c>
      <c r="V2146" t="s">
        <v>37</v>
      </c>
      <c r="W2146" t="s">
        <v>51</v>
      </c>
      <c r="X2146">
        <v>44.85</v>
      </c>
      <c r="Y2146">
        <v>2572.9499999999998</v>
      </c>
      <c r="Z2146">
        <v>12.07</v>
      </c>
      <c r="AA2146">
        <v>0</v>
      </c>
      <c r="AB2146">
        <v>0</v>
      </c>
      <c r="AC2146">
        <v>2560.88</v>
      </c>
      <c r="AD2146" t="s">
        <v>52</v>
      </c>
      <c r="AE2146" t="s">
        <v>104</v>
      </c>
      <c r="AF2146" t="s">
        <v>150</v>
      </c>
      <c r="AG2146">
        <f t="shared" si="66"/>
        <v>1</v>
      </c>
      <c r="AH2146" t="str" cm="1">
        <f t="array" ref="AH2146">_xlfn.IFS(
X2146&lt;=20, "&lt;20",
AND(X2146&gt;=20, X2146&lt;50), "20-50",
AND(X2146&gt;=50, X2146&lt;100), "50-100",
X2146&gt;=100, "&gt;100"
)</f>
        <v>20-50</v>
      </c>
      <c r="AI2146">
        <f t="shared" si="67"/>
        <v>0</v>
      </c>
      <c r="AJ2146" t="str" cm="1">
        <f t="array" ref="AJ2146">_xlfn.IFS(
C2146&lt;=20, "&lt;20",
AND(C2146&gt;=20, C2146&lt;35), "20-35",
AND(C2146&gt;=35, C2146&lt;50), "35-50",
C2146&gt;=50, "50-100"
)</f>
        <v>50-100</v>
      </c>
      <c r="AK2146" t="str" cm="1">
        <f t="array" ref="AK2146">_xlfn.IFS(
G2146&lt;6, "&lt;6",
AND(G2146&gt;=6, G2146&lt;12), "6-12",
AND(G2146&gt;=12, G2146&lt;18), "12-18",  AND(G2146&gt;=18, G2146&lt;24), "18-24", G2146&gt;=24, "24-36")</f>
        <v>24-36</v>
      </c>
    </row>
    <row r="2147" spans="1:37" x14ac:dyDescent="0.3">
      <c r="A2147" t="s">
        <v>2247</v>
      </c>
      <c r="B2147" t="s">
        <v>44</v>
      </c>
      <c r="C2147">
        <v>20</v>
      </c>
      <c r="D2147" t="s">
        <v>34</v>
      </c>
      <c r="E2147" t="s">
        <v>48</v>
      </c>
      <c r="F2147">
        <v>10</v>
      </c>
      <c r="G2147">
        <v>10</v>
      </c>
      <c r="H2147" t="s">
        <v>36</v>
      </c>
      <c r="I2147" t="s">
        <v>37</v>
      </c>
      <c r="J2147" t="s">
        <v>37</v>
      </c>
      <c r="K2147" t="s">
        <v>37</v>
      </c>
      <c r="L2147" t="s">
        <v>50</v>
      </c>
      <c r="M2147" t="s">
        <v>37</v>
      </c>
      <c r="N2147" t="s">
        <v>37</v>
      </c>
      <c r="O2147" t="s">
        <v>34</v>
      </c>
      <c r="P2147" t="s">
        <v>37</v>
      </c>
      <c r="Q2147" t="s">
        <v>34</v>
      </c>
      <c r="R2147" t="s">
        <v>37</v>
      </c>
      <c r="S2147" t="s">
        <v>37</v>
      </c>
      <c r="T2147" t="s">
        <v>37</v>
      </c>
      <c r="U2147" t="s">
        <v>67</v>
      </c>
      <c r="V2147" t="s">
        <v>37</v>
      </c>
      <c r="W2147" t="s">
        <v>40</v>
      </c>
      <c r="X2147">
        <v>97.75</v>
      </c>
      <c r="Y2147">
        <v>6991.6</v>
      </c>
      <c r="Z2147">
        <v>0</v>
      </c>
      <c r="AA2147">
        <v>0</v>
      </c>
      <c r="AB2147">
        <v>1496.88</v>
      </c>
      <c r="AC2147">
        <v>8488.48</v>
      </c>
      <c r="AD2147" t="s">
        <v>41</v>
      </c>
      <c r="AE2147" t="s">
        <v>42</v>
      </c>
      <c r="AF2147" t="s">
        <v>42</v>
      </c>
      <c r="AG2147">
        <f t="shared" si="66"/>
        <v>0</v>
      </c>
      <c r="AH2147" t="str" cm="1">
        <f t="array" ref="AH2147">_xlfn.IFS(
X2147&lt;=20, "&lt;20",
AND(X2147&gt;=20, X2147&lt;50), "20-50",
AND(X2147&gt;=50, X2147&lt;100), "50-100",
X2147&gt;=100, "&gt;100"
)</f>
        <v>50-100</v>
      </c>
      <c r="AI2147">
        <f t="shared" si="67"/>
        <v>0</v>
      </c>
      <c r="AJ2147" t="str" cm="1">
        <f t="array" ref="AJ2147">_xlfn.IFS(
C2147&lt;=20, "&lt;20",
AND(C2147&gt;=20, C2147&lt;35), "20-35",
AND(C2147&gt;=35, C2147&lt;50), "35-50",
C2147&gt;=50, "50-100"
)</f>
        <v>&lt;20</v>
      </c>
      <c r="AK2147" t="str" cm="1">
        <f t="array" ref="AK2147">_xlfn.IFS(
G2147&lt;6, "&lt;6",
AND(G2147&gt;=6, G2147&lt;12), "6-12",
AND(G2147&gt;=12, G2147&lt;18), "12-18",  AND(G2147&gt;=18, G2147&lt;24), "18-24", G2147&gt;=24, "24-36")</f>
        <v>6-12</v>
      </c>
    </row>
    <row r="2148" spans="1:37" x14ac:dyDescent="0.3">
      <c r="A2148" t="s">
        <v>2248</v>
      </c>
      <c r="B2148" t="s">
        <v>44</v>
      </c>
      <c r="C2148">
        <v>48</v>
      </c>
      <c r="D2148" t="s">
        <v>37</v>
      </c>
      <c r="E2148" t="s">
        <v>45</v>
      </c>
      <c r="F2148">
        <v>8</v>
      </c>
      <c r="G2148">
        <v>20</v>
      </c>
      <c r="H2148" t="s">
        <v>36</v>
      </c>
      <c r="I2148" t="s">
        <v>37</v>
      </c>
      <c r="J2148" t="s">
        <v>37</v>
      </c>
      <c r="K2148" t="s">
        <v>37</v>
      </c>
      <c r="L2148" t="s">
        <v>50</v>
      </c>
      <c r="M2148" t="s">
        <v>37</v>
      </c>
      <c r="N2148" t="s">
        <v>37</v>
      </c>
      <c r="O2148" t="s">
        <v>37</v>
      </c>
      <c r="P2148" t="s">
        <v>34</v>
      </c>
      <c r="Q2148" t="s">
        <v>37</v>
      </c>
      <c r="R2148" t="s">
        <v>34</v>
      </c>
      <c r="S2148" t="s">
        <v>34</v>
      </c>
      <c r="T2148" t="s">
        <v>37</v>
      </c>
      <c r="U2148" t="s">
        <v>67</v>
      </c>
      <c r="V2148" t="s">
        <v>34</v>
      </c>
      <c r="W2148" t="s">
        <v>40</v>
      </c>
      <c r="X2148">
        <v>98</v>
      </c>
      <c r="Y2148">
        <v>6218.45</v>
      </c>
      <c r="Z2148">
        <v>0</v>
      </c>
      <c r="AA2148">
        <v>0</v>
      </c>
      <c r="AB2148">
        <v>1488.06</v>
      </c>
      <c r="AC2148">
        <v>7706.51</v>
      </c>
      <c r="AD2148" t="s">
        <v>41</v>
      </c>
      <c r="AE2148" t="s">
        <v>42</v>
      </c>
      <c r="AF2148" t="s">
        <v>42</v>
      </c>
      <c r="AG2148">
        <f t="shared" si="66"/>
        <v>0</v>
      </c>
      <c r="AH2148" t="str" cm="1">
        <f t="array" ref="AH2148">_xlfn.IFS(
X2148&lt;=20, "&lt;20",
AND(X2148&gt;=20, X2148&lt;50), "20-50",
AND(X2148&gt;=50, X2148&lt;100), "50-100",
X2148&gt;=100, "&gt;100"
)</f>
        <v>50-100</v>
      </c>
      <c r="AI2148">
        <f t="shared" si="67"/>
        <v>0</v>
      </c>
      <c r="AJ2148" t="str" cm="1">
        <f t="array" ref="AJ2148">_xlfn.IFS(
C2148&lt;=20, "&lt;20",
AND(C2148&gt;=20, C2148&lt;35), "20-35",
AND(C2148&gt;=35, C2148&lt;50), "35-50",
C2148&gt;=50, "50-100"
)</f>
        <v>35-50</v>
      </c>
      <c r="AK2148" t="str" cm="1">
        <f t="array" ref="AK2148">_xlfn.IFS(
G2148&lt;6, "&lt;6",
AND(G2148&gt;=6, G2148&lt;12), "6-12",
AND(G2148&gt;=12, G2148&lt;18), "12-18",  AND(G2148&gt;=18, G2148&lt;24), "18-24", G2148&gt;=24, "24-36")</f>
        <v>18-24</v>
      </c>
    </row>
    <row r="2149" spans="1:37" x14ac:dyDescent="0.3">
      <c r="A2149" t="s">
        <v>2249</v>
      </c>
      <c r="B2149" t="s">
        <v>33</v>
      </c>
      <c r="C2149">
        <v>55</v>
      </c>
      <c r="D2149" t="s">
        <v>37</v>
      </c>
      <c r="E2149" t="s">
        <v>76</v>
      </c>
      <c r="F2149">
        <v>0</v>
      </c>
      <c r="G2149">
        <v>17</v>
      </c>
      <c r="H2149" t="s">
        <v>36</v>
      </c>
      <c r="I2149" t="s">
        <v>37</v>
      </c>
      <c r="J2149" t="s">
        <v>37</v>
      </c>
      <c r="K2149" t="s">
        <v>37</v>
      </c>
      <c r="L2149" t="s">
        <v>38</v>
      </c>
      <c r="M2149" t="s">
        <v>34</v>
      </c>
      <c r="N2149" t="s">
        <v>34</v>
      </c>
      <c r="O2149" t="s">
        <v>34</v>
      </c>
      <c r="P2149" t="s">
        <v>37</v>
      </c>
      <c r="Q2149" t="s">
        <v>37</v>
      </c>
      <c r="R2149" t="s">
        <v>34</v>
      </c>
      <c r="S2149" t="s">
        <v>34</v>
      </c>
      <c r="T2149" t="s">
        <v>37</v>
      </c>
      <c r="U2149" t="s">
        <v>46</v>
      </c>
      <c r="V2149" t="s">
        <v>37</v>
      </c>
      <c r="W2149" t="s">
        <v>40</v>
      </c>
      <c r="X2149">
        <v>64.400000000000006</v>
      </c>
      <c r="Y2149">
        <v>253</v>
      </c>
      <c r="Z2149">
        <v>0</v>
      </c>
      <c r="AA2149">
        <v>0</v>
      </c>
      <c r="AB2149">
        <v>4.4000000000000004</v>
      </c>
      <c r="AC2149">
        <v>257.39999999999998</v>
      </c>
      <c r="AD2149" t="s">
        <v>41</v>
      </c>
      <c r="AE2149" t="s">
        <v>42</v>
      </c>
      <c r="AF2149" t="s">
        <v>42</v>
      </c>
      <c r="AG2149">
        <f t="shared" si="66"/>
        <v>0</v>
      </c>
      <c r="AH2149" t="str" cm="1">
        <f t="array" ref="AH2149">_xlfn.IFS(
X2149&lt;=20, "&lt;20",
AND(X2149&gt;=20, X2149&lt;50), "20-50",
AND(X2149&gt;=50, X2149&lt;100), "50-100",
X2149&gt;=100, "&gt;100"
)</f>
        <v>50-100</v>
      </c>
      <c r="AI2149">
        <f t="shared" si="67"/>
        <v>0</v>
      </c>
      <c r="AJ2149" t="str" cm="1">
        <f t="array" ref="AJ2149">_xlfn.IFS(
C2149&lt;=20, "&lt;20",
AND(C2149&gt;=20, C2149&lt;35), "20-35",
AND(C2149&gt;=35, C2149&lt;50), "35-50",
C2149&gt;=50, "50-100"
)</f>
        <v>50-100</v>
      </c>
      <c r="AK2149" t="str" cm="1">
        <f t="array" ref="AK2149">_xlfn.IFS(
G2149&lt;6, "&lt;6",
AND(G2149&gt;=6, G2149&lt;12), "6-12",
AND(G2149&gt;=12, G2149&lt;18), "12-18",  AND(G2149&gt;=18, G2149&lt;24), "18-24", G2149&gt;=24, "24-36")</f>
        <v>12-18</v>
      </c>
    </row>
    <row r="2150" spans="1:37" x14ac:dyDescent="0.3">
      <c r="A2150" t="s">
        <v>2250</v>
      </c>
      <c r="B2150" t="s">
        <v>44</v>
      </c>
      <c r="C2150">
        <v>28</v>
      </c>
      <c r="D2150" t="s">
        <v>37</v>
      </c>
      <c r="E2150" t="s">
        <v>74</v>
      </c>
      <c r="F2150">
        <v>11</v>
      </c>
      <c r="G2150">
        <v>10</v>
      </c>
      <c r="H2150" t="s">
        <v>57</v>
      </c>
      <c r="I2150" t="s">
        <v>37</v>
      </c>
      <c r="J2150" t="s">
        <v>34</v>
      </c>
      <c r="K2150" t="s">
        <v>37</v>
      </c>
      <c r="L2150" t="s">
        <v>72</v>
      </c>
      <c r="M2150" t="s">
        <v>37</v>
      </c>
      <c r="N2150" t="s">
        <v>37</v>
      </c>
      <c r="O2150" t="s">
        <v>34</v>
      </c>
      <c r="P2150" t="s">
        <v>34</v>
      </c>
      <c r="Q2150" t="s">
        <v>34</v>
      </c>
      <c r="R2150" t="s">
        <v>37</v>
      </c>
      <c r="S2150" t="s">
        <v>37</v>
      </c>
      <c r="T2150" t="s">
        <v>37</v>
      </c>
      <c r="U2150" t="s">
        <v>39</v>
      </c>
      <c r="V2150" t="s">
        <v>34</v>
      </c>
      <c r="W2150" t="s">
        <v>40</v>
      </c>
      <c r="X2150">
        <v>64.8</v>
      </c>
      <c r="Y2150">
        <v>1175.5999999999999</v>
      </c>
      <c r="Z2150">
        <v>0</v>
      </c>
      <c r="AA2150">
        <v>0</v>
      </c>
      <c r="AB2150">
        <v>770.95</v>
      </c>
      <c r="AC2150">
        <v>1946.55</v>
      </c>
      <c r="AD2150" t="s">
        <v>41</v>
      </c>
      <c r="AE2150" t="s">
        <v>42</v>
      </c>
      <c r="AF2150" t="s">
        <v>42</v>
      </c>
      <c r="AG2150">
        <f t="shared" si="66"/>
        <v>0</v>
      </c>
      <c r="AH2150" t="str" cm="1">
        <f t="array" ref="AH2150">_xlfn.IFS(
X2150&lt;=20, "&lt;20",
AND(X2150&gt;=20, X2150&lt;50), "20-50",
AND(X2150&gt;=50, X2150&lt;100), "50-100",
X2150&gt;=100, "&gt;100"
)</f>
        <v>50-100</v>
      </c>
      <c r="AI2150">
        <f t="shared" si="67"/>
        <v>0</v>
      </c>
      <c r="AJ2150" t="str" cm="1">
        <f t="array" ref="AJ2150">_xlfn.IFS(
C2150&lt;=20, "&lt;20",
AND(C2150&gt;=20, C2150&lt;35), "20-35",
AND(C2150&gt;=35, C2150&lt;50), "35-50",
C2150&gt;=50, "50-100"
)</f>
        <v>20-35</v>
      </c>
      <c r="AK2150" t="str" cm="1">
        <f t="array" ref="AK2150">_xlfn.IFS(
G2150&lt;6, "&lt;6",
AND(G2150&gt;=6, G2150&lt;12), "6-12",
AND(G2150&gt;=12, G2150&lt;18), "12-18",  AND(G2150&gt;=18, G2150&lt;24), "18-24", G2150&gt;=24, "24-36")</f>
        <v>6-12</v>
      </c>
    </row>
    <row r="2151" spans="1:37" x14ac:dyDescent="0.3">
      <c r="A2151" t="s">
        <v>2251</v>
      </c>
      <c r="B2151" t="s">
        <v>44</v>
      </c>
      <c r="C2151">
        <v>58</v>
      </c>
      <c r="D2151" t="s">
        <v>34</v>
      </c>
      <c r="E2151" t="s">
        <v>64</v>
      </c>
      <c r="F2151">
        <v>3</v>
      </c>
      <c r="G2151">
        <v>6</v>
      </c>
      <c r="H2151" t="s">
        <v>36</v>
      </c>
      <c r="I2151" t="s">
        <v>37</v>
      </c>
      <c r="J2151" t="s">
        <v>34</v>
      </c>
      <c r="K2151" t="s">
        <v>37</v>
      </c>
      <c r="L2151" t="s">
        <v>50</v>
      </c>
      <c r="M2151" t="s">
        <v>34</v>
      </c>
      <c r="N2151" t="s">
        <v>37</v>
      </c>
      <c r="O2151" t="s">
        <v>34</v>
      </c>
      <c r="P2151" t="s">
        <v>34</v>
      </c>
      <c r="Q2151" t="s">
        <v>37</v>
      </c>
      <c r="R2151" t="s">
        <v>34</v>
      </c>
      <c r="S2151" t="s">
        <v>34</v>
      </c>
      <c r="T2151" t="s">
        <v>37</v>
      </c>
      <c r="U2151" t="s">
        <v>46</v>
      </c>
      <c r="V2151" t="s">
        <v>37</v>
      </c>
      <c r="W2151" t="s">
        <v>51</v>
      </c>
      <c r="X2151">
        <v>85.35</v>
      </c>
      <c r="Y2151">
        <v>489.45</v>
      </c>
      <c r="Z2151">
        <v>0</v>
      </c>
      <c r="AA2151">
        <v>0</v>
      </c>
      <c r="AB2151">
        <v>71.819999999999993</v>
      </c>
      <c r="AC2151">
        <v>561.27</v>
      </c>
      <c r="AD2151" t="s">
        <v>52</v>
      </c>
      <c r="AE2151" t="s">
        <v>104</v>
      </c>
      <c r="AF2151" t="s">
        <v>105</v>
      </c>
      <c r="AG2151">
        <f t="shared" si="66"/>
        <v>1</v>
      </c>
      <c r="AH2151" t="str" cm="1">
        <f t="array" ref="AH2151">_xlfn.IFS(
X2151&lt;=20, "&lt;20",
AND(X2151&gt;=20, X2151&lt;50), "20-50",
AND(X2151&gt;=50, X2151&lt;100), "50-100",
X2151&gt;=100, "&gt;100"
)</f>
        <v>50-100</v>
      </c>
      <c r="AI2151">
        <f t="shared" si="67"/>
        <v>0</v>
      </c>
      <c r="AJ2151" t="str" cm="1">
        <f t="array" ref="AJ2151">_xlfn.IFS(
C2151&lt;=20, "&lt;20",
AND(C2151&gt;=20, C2151&lt;35), "20-35",
AND(C2151&gt;=35, C2151&lt;50), "35-50",
C2151&gt;=50, "50-100"
)</f>
        <v>50-100</v>
      </c>
      <c r="AK2151" t="str" cm="1">
        <f t="array" ref="AK2151">_xlfn.IFS(
G2151&lt;6, "&lt;6",
AND(G2151&gt;=6, G2151&lt;12), "6-12",
AND(G2151&gt;=12, G2151&lt;18), "12-18",  AND(G2151&gt;=18, G2151&lt;24), "18-24", G2151&gt;=24, "24-36")</f>
        <v>6-12</v>
      </c>
    </row>
    <row r="2152" spans="1:37" x14ac:dyDescent="0.3">
      <c r="A2152" t="s">
        <v>2252</v>
      </c>
      <c r="B2152" t="s">
        <v>44</v>
      </c>
      <c r="C2152">
        <v>51</v>
      </c>
      <c r="D2152" t="s">
        <v>34</v>
      </c>
      <c r="E2152" t="s">
        <v>124</v>
      </c>
      <c r="F2152">
        <v>6</v>
      </c>
      <c r="G2152">
        <v>36</v>
      </c>
      <c r="H2152" t="s">
        <v>36</v>
      </c>
      <c r="I2152" t="s">
        <v>37</v>
      </c>
      <c r="J2152" t="s">
        <v>34</v>
      </c>
      <c r="K2152" t="s">
        <v>37</v>
      </c>
      <c r="L2152" t="s">
        <v>50</v>
      </c>
      <c r="M2152" t="s">
        <v>34</v>
      </c>
      <c r="N2152" t="s">
        <v>34</v>
      </c>
      <c r="O2152" t="s">
        <v>34</v>
      </c>
      <c r="P2152" t="s">
        <v>34</v>
      </c>
      <c r="Q2152" t="s">
        <v>37</v>
      </c>
      <c r="R2152" t="s">
        <v>37</v>
      </c>
      <c r="S2152" t="s">
        <v>37</v>
      </c>
      <c r="T2152" t="s">
        <v>37</v>
      </c>
      <c r="U2152" t="s">
        <v>46</v>
      </c>
      <c r="V2152" t="s">
        <v>34</v>
      </c>
      <c r="W2152" t="s">
        <v>51</v>
      </c>
      <c r="X2152">
        <v>88.35</v>
      </c>
      <c r="Y2152">
        <v>1222.8</v>
      </c>
      <c r="Z2152">
        <v>0</v>
      </c>
      <c r="AA2152">
        <v>0</v>
      </c>
      <c r="AB2152">
        <v>231.79</v>
      </c>
      <c r="AC2152">
        <v>1454.59</v>
      </c>
      <c r="AD2152" t="s">
        <v>52</v>
      </c>
      <c r="AE2152" t="s">
        <v>53</v>
      </c>
      <c r="AF2152" t="s">
        <v>91</v>
      </c>
      <c r="AG2152">
        <f t="shared" si="66"/>
        <v>1</v>
      </c>
      <c r="AH2152" t="str" cm="1">
        <f t="array" ref="AH2152">_xlfn.IFS(
X2152&lt;=20, "&lt;20",
AND(X2152&gt;=20, X2152&lt;50), "20-50",
AND(X2152&gt;=50, X2152&lt;100), "50-100",
X2152&gt;=100, "&gt;100"
)</f>
        <v>50-100</v>
      </c>
      <c r="AI2152">
        <f t="shared" si="67"/>
        <v>0</v>
      </c>
      <c r="AJ2152" t="str" cm="1">
        <f t="array" ref="AJ2152">_xlfn.IFS(
C2152&lt;=20, "&lt;20",
AND(C2152&gt;=20, C2152&lt;35), "20-35",
AND(C2152&gt;=35, C2152&lt;50), "35-50",
C2152&gt;=50, "50-100"
)</f>
        <v>50-100</v>
      </c>
      <c r="AK2152" t="str" cm="1">
        <f t="array" ref="AK2152">_xlfn.IFS(
G2152&lt;6, "&lt;6",
AND(G2152&gt;=6, G2152&lt;12), "6-12",
AND(G2152&gt;=12, G2152&lt;18), "12-18",  AND(G2152&gt;=18, G2152&lt;24), "18-24", G2152&gt;=24, "24-36")</f>
        <v>24-36</v>
      </c>
    </row>
    <row r="2153" spans="1:37" x14ac:dyDescent="0.3">
      <c r="A2153" t="s">
        <v>2253</v>
      </c>
      <c r="B2153" t="s">
        <v>33</v>
      </c>
      <c r="C2153">
        <v>56</v>
      </c>
      <c r="D2153" t="s">
        <v>37</v>
      </c>
      <c r="E2153" t="s">
        <v>74</v>
      </c>
      <c r="F2153">
        <v>5</v>
      </c>
      <c r="G2153">
        <v>31</v>
      </c>
      <c r="H2153" t="s">
        <v>49</v>
      </c>
      <c r="I2153" t="s">
        <v>37</v>
      </c>
      <c r="J2153" t="s">
        <v>34</v>
      </c>
      <c r="K2153" t="s">
        <v>37</v>
      </c>
      <c r="L2153" t="s">
        <v>72</v>
      </c>
      <c r="M2153" t="s">
        <v>34</v>
      </c>
      <c r="N2153" t="s">
        <v>34</v>
      </c>
      <c r="O2153" t="s">
        <v>34</v>
      </c>
      <c r="P2153" t="s">
        <v>37</v>
      </c>
      <c r="Q2153" t="s">
        <v>34</v>
      </c>
      <c r="R2153" t="s">
        <v>34</v>
      </c>
      <c r="S2153" t="s">
        <v>34</v>
      </c>
      <c r="T2153" t="s">
        <v>37</v>
      </c>
      <c r="U2153" t="s">
        <v>46</v>
      </c>
      <c r="V2153" t="s">
        <v>37</v>
      </c>
      <c r="W2153" t="s">
        <v>51</v>
      </c>
      <c r="X2153">
        <v>49.15</v>
      </c>
      <c r="Y2153">
        <v>270.8</v>
      </c>
      <c r="Z2153">
        <v>0</v>
      </c>
      <c r="AA2153">
        <v>0</v>
      </c>
      <c r="AB2153">
        <v>41.64</v>
      </c>
      <c r="AC2153">
        <v>312.44</v>
      </c>
      <c r="AD2153" t="s">
        <v>52</v>
      </c>
      <c r="AE2153" t="s">
        <v>53</v>
      </c>
      <c r="AF2153" t="s">
        <v>54</v>
      </c>
      <c r="AG2153">
        <f t="shared" si="66"/>
        <v>1</v>
      </c>
      <c r="AH2153" t="str" cm="1">
        <f t="array" ref="AH2153">_xlfn.IFS(
X2153&lt;=20, "&lt;20",
AND(X2153&gt;=20, X2153&lt;50), "20-50",
AND(X2153&gt;=50, X2153&lt;100), "50-100",
X2153&gt;=100, "&gt;100"
)</f>
        <v>20-50</v>
      </c>
      <c r="AI2153">
        <f t="shared" si="67"/>
        <v>0</v>
      </c>
      <c r="AJ2153" t="str" cm="1">
        <f t="array" ref="AJ2153">_xlfn.IFS(
C2153&lt;=20, "&lt;20",
AND(C2153&gt;=20, C2153&lt;35), "20-35",
AND(C2153&gt;=35, C2153&lt;50), "35-50",
C2153&gt;=50, "50-100"
)</f>
        <v>50-100</v>
      </c>
      <c r="AK2153" t="str" cm="1">
        <f t="array" ref="AK2153">_xlfn.IFS(
G2153&lt;6, "&lt;6",
AND(G2153&gt;=6, G2153&lt;12), "6-12",
AND(G2153&gt;=12, G2153&lt;18), "12-18",  AND(G2153&gt;=18, G2153&lt;24), "18-24", G2153&gt;=24, "24-36")</f>
        <v>24-36</v>
      </c>
    </row>
    <row r="2154" spans="1:37" x14ac:dyDescent="0.3">
      <c r="A2154" t="s">
        <v>2254</v>
      </c>
      <c r="B2154" t="s">
        <v>33</v>
      </c>
      <c r="C2154">
        <v>37</v>
      </c>
      <c r="D2154" t="s">
        <v>34</v>
      </c>
      <c r="E2154" t="s">
        <v>45</v>
      </c>
      <c r="F2154">
        <v>1</v>
      </c>
      <c r="G2154">
        <v>11</v>
      </c>
      <c r="H2154" t="s">
        <v>66</v>
      </c>
      <c r="I2154" t="s">
        <v>37</v>
      </c>
      <c r="J2154" t="s">
        <v>37</v>
      </c>
      <c r="K2154" t="s">
        <v>37</v>
      </c>
      <c r="L2154" t="s">
        <v>50</v>
      </c>
      <c r="M2154" t="s">
        <v>34</v>
      </c>
      <c r="N2154" t="s">
        <v>37</v>
      </c>
      <c r="O2154" t="s">
        <v>37</v>
      </c>
      <c r="P2154" t="s">
        <v>34</v>
      </c>
      <c r="Q2154" t="s">
        <v>34</v>
      </c>
      <c r="R2154" t="s">
        <v>37</v>
      </c>
      <c r="S2154" t="s">
        <v>37</v>
      </c>
      <c r="T2154" t="s">
        <v>34</v>
      </c>
      <c r="U2154" t="s">
        <v>46</v>
      </c>
      <c r="V2154" t="s">
        <v>37</v>
      </c>
      <c r="W2154" t="s">
        <v>51</v>
      </c>
      <c r="X2154">
        <v>93.25</v>
      </c>
      <c r="Y2154">
        <v>6669.45</v>
      </c>
      <c r="Z2154">
        <v>0</v>
      </c>
      <c r="AA2154">
        <v>90</v>
      </c>
      <c r="AB2154">
        <v>1885.76</v>
      </c>
      <c r="AC2154">
        <v>8645.2099999999991</v>
      </c>
      <c r="AD2154" t="s">
        <v>41</v>
      </c>
      <c r="AE2154" t="s">
        <v>42</v>
      </c>
      <c r="AF2154" t="s">
        <v>42</v>
      </c>
      <c r="AG2154">
        <f t="shared" si="66"/>
        <v>0</v>
      </c>
      <c r="AH2154" t="str" cm="1">
        <f t="array" ref="AH2154">_xlfn.IFS(
X2154&lt;=20, "&lt;20",
AND(X2154&gt;=20, X2154&lt;50), "20-50",
AND(X2154&gt;=50, X2154&lt;100), "50-100",
X2154&gt;=100, "&gt;100"
)</f>
        <v>50-100</v>
      </c>
      <c r="AI2154">
        <f t="shared" si="67"/>
        <v>0</v>
      </c>
      <c r="AJ2154" t="str" cm="1">
        <f t="array" ref="AJ2154">_xlfn.IFS(
C2154&lt;=20, "&lt;20",
AND(C2154&gt;=20, C2154&lt;35), "20-35",
AND(C2154&gt;=35, C2154&lt;50), "35-50",
C2154&gt;=50, "50-100"
)</f>
        <v>35-50</v>
      </c>
      <c r="AK2154" t="str" cm="1">
        <f t="array" ref="AK2154">_xlfn.IFS(
G2154&lt;6, "&lt;6",
AND(G2154&gt;=6, G2154&lt;12), "6-12",
AND(G2154&gt;=12, G2154&lt;18), "12-18",  AND(G2154&gt;=18, G2154&lt;24), "18-24", G2154&gt;=24, "24-36")</f>
        <v>6-12</v>
      </c>
    </row>
    <row r="2155" spans="1:37" x14ac:dyDescent="0.3">
      <c r="A2155" t="s">
        <v>2255</v>
      </c>
      <c r="B2155" t="s">
        <v>44</v>
      </c>
      <c r="C2155">
        <v>21</v>
      </c>
      <c r="D2155" t="s">
        <v>37</v>
      </c>
      <c r="E2155" t="s">
        <v>61</v>
      </c>
      <c r="F2155">
        <v>9</v>
      </c>
      <c r="G2155">
        <v>9</v>
      </c>
      <c r="H2155" t="s">
        <v>57</v>
      </c>
      <c r="I2155" t="s">
        <v>37</v>
      </c>
      <c r="J2155" t="s">
        <v>34</v>
      </c>
      <c r="K2155" t="s">
        <v>34</v>
      </c>
      <c r="L2155" t="s">
        <v>34</v>
      </c>
      <c r="M2155" t="s">
        <v>34</v>
      </c>
      <c r="N2155" t="s">
        <v>34</v>
      </c>
      <c r="O2155" t="s">
        <v>34</v>
      </c>
      <c r="P2155" t="s">
        <v>34</v>
      </c>
      <c r="Q2155" t="s">
        <v>34</v>
      </c>
      <c r="R2155" t="s">
        <v>34</v>
      </c>
      <c r="S2155" t="s">
        <v>34</v>
      </c>
      <c r="T2155" t="s">
        <v>34</v>
      </c>
      <c r="U2155" t="s">
        <v>39</v>
      </c>
      <c r="V2155" t="s">
        <v>34</v>
      </c>
      <c r="W2155" t="s">
        <v>51</v>
      </c>
      <c r="X2155">
        <v>19.600000000000001</v>
      </c>
      <c r="Y2155">
        <v>189.45</v>
      </c>
      <c r="Z2155">
        <v>0</v>
      </c>
      <c r="AA2155">
        <v>0</v>
      </c>
      <c r="AB2155">
        <v>393.5</v>
      </c>
      <c r="AC2155">
        <v>582.95000000000005</v>
      </c>
      <c r="AD2155" t="s">
        <v>41</v>
      </c>
      <c r="AE2155" t="s">
        <v>42</v>
      </c>
      <c r="AF2155" t="s">
        <v>42</v>
      </c>
      <c r="AG2155">
        <f t="shared" si="66"/>
        <v>0</v>
      </c>
      <c r="AH2155" t="str" cm="1">
        <f t="array" ref="AH2155">_xlfn.IFS(
X2155&lt;=20, "&lt;20",
AND(X2155&gt;=20, X2155&lt;50), "20-50",
AND(X2155&gt;=50, X2155&lt;100), "50-100",
X2155&gt;=100, "&gt;100"
)</f>
        <v>&lt;20</v>
      </c>
      <c r="AI2155">
        <f t="shared" si="67"/>
        <v>0</v>
      </c>
      <c r="AJ2155" t="str" cm="1">
        <f t="array" ref="AJ2155">_xlfn.IFS(
C2155&lt;=20, "&lt;20",
AND(C2155&gt;=20, C2155&lt;35), "20-35",
AND(C2155&gt;=35, C2155&lt;50), "35-50",
C2155&gt;=50, "50-100"
)</f>
        <v>20-35</v>
      </c>
      <c r="AK2155" t="str" cm="1">
        <f t="array" ref="AK2155">_xlfn.IFS(
G2155&lt;6, "&lt;6",
AND(G2155&gt;=6, G2155&lt;12), "6-12",
AND(G2155&gt;=12, G2155&lt;18), "12-18",  AND(G2155&gt;=18, G2155&lt;24), "18-24", G2155&gt;=24, "24-36")</f>
        <v>6-12</v>
      </c>
    </row>
    <row r="2156" spans="1:37" x14ac:dyDescent="0.3">
      <c r="A2156" t="s">
        <v>2256</v>
      </c>
      <c r="B2156" t="s">
        <v>44</v>
      </c>
      <c r="C2156">
        <v>68</v>
      </c>
      <c r="D2156" t="s">
        <v>34</v>
      </c>
      <c r="E2156" t="s">
        <v>64</v>
      </c>
      <c r="F2156">
        <v>3</v>
      </c>
      <c r="G2156">
        <v>1</v>
      </c>
      <c r="H2156" t="s">
        <v>66</v>
      </c>
      <c r="I2156" t="s">
        <v>37</v>
      </c>
      <c r="J2156" t="s">
        <v>37</v>
      </c>
      <c r="K2156" t="s">
        <v>37</v>
      </c>
      <c r="L2156" t="s">
        <v>72</v>
      </c>
      <c r="M2156" t="s">
        <v>37</v>
      </c>
      <c r="N2156" t="s">
        <v>37</v>
      </c>
      <c r="O2156" t="s">
        <v>37</v>
      </c>
      <c r="P2156" t="s">
        <v>37</v>
      </c>
      <c r="Q2156" t="s">
        <v>37</v>
      </c>
      <c r="R2156" t="s">
        <v>37</v>
      </c>
      <c r="S2156" t="s">
        <v>37</v>
      </c>
      <c r="T2156" t="s">
        <v>37</v>
      </c>
      <c r="U2156" t="s">
        <v>67</v>
      </c>
      <c r="V2156" t="s">
        <v>37</v>
      </c>
      <c r="W2156" t="s">
        <v>40</v>
      </c>
      <c r="X2156">
        <v>88.05</v>
      </c>
      <c r="Y2156">
        <v>6425.65</v>
      </c>
      <c r="Z2156">
        <v>0</v>
      </c>
      <c r="AA2156">
        <v>0</v>
      </c>
      <c r="AB2156">
        <v>1474.56</v>
      </c>
      <c r="AC2156">
        <v>7900.21</v>
      </c>
      <c r="AD2156" t="s">
        <v>41</v>
      </c>
      <c r="AE2156" t="s">
        <v>42</v>
      </c>
      <c r="AF2156" t="s">
        <v>42</v>
      </c>
      <c r="AG2156">
        <f t="shared" si="66"/>
        <v>0</v>
      </c>
      <c r="AH2156" t="str" cm="1">
        <f t="array" ref="AH2156">_xlfn.IFS(
X2156&lt;=20, "&lt;20",
AND(X2156&gt;=20, X2156&lt;50), "20-50",
AND(X2156&gt;=50, X2156&lt;100), "50-100",
X2156&gt;=100, "&gt;100"
)</f>
        <v>50-100</v>
      </c>
      <c r="AI2156">
        <f t="shared" si="67"/>
        <v>0</v>
      </c>
      <c r="AJ2156" t="str" cm="1">
        <f t="array" ref="AJ2156">_xlfn.IFS(
C2156&lt;=20, "&lt;20",
AND(C2156&gt;=20, C2156&lt;35), "20-35",
AND(C2156&gt;=35, C2156&lt;50), "35-50",
C2156&gt;=50, "50-100"
)</f>
        <v>50-100</v>
      </c>
      <c r="AK2156" t="str" cm="1">
        <f t="array" ref="AK2156">_xlfn.IFS(
G2156&lt;6, "&lt;6",
AND(G2156&gt;=6, G2156&lt;12), "6-12",
AND(G2156&gt;=12, G2156&lt;18), "12-18",  AND(G2156&gt;=18, G2156&lt;24), "18-24", G2156&gt;=24, "24-36")</f>
        <v>&lt;6</v>
      </c>
    </row>
    <row r="2157" spans="1:37" x14ac:dyDescent="0.3">
      <c r="A2157" t="s">
        <v>2257</v>
      </c>
      <c r="B2157" t="s">
        <v>33</v>
      </c>
      <c r="C2157">
        <v>25</v>
      </c>
      <c r="D2157" t="s">
        <v>37</v>
      </c>
      <c r="E2157" t="s">
        <v>56</v>
      </c>
      <c r="F2157">
        <v>1</v>
      </c>
      <c r="G2157">
        <v>1</v>
      </c>
      <c r="H2157" t="s">
        <v>36</v>
      </c>
      <c r="I2157" t="s">
        <v>37</v>
      </c>
      <c r="J2157" t="s">
        <v>37</v>
      </c>
      <c r="K2157" t="s">
        <v>34</v>
      </c>
      <c r="L2157" t="s">
        <v>34</v>
      </c>
      <c r="M2157" t="s">
        <v>34</v>
      </c>
      <c r="N2157" t="s">
        <v>34</v>
      </c>
      <c r="O2157" t="s">
        <v>34</v>
      </c>
      <c r="P2157" t="s">
        <v>34</v>
      </c>
      <c r="Q2157" t="s">
        <v>34</v>
      </c>
      <c r="R2157" t="s">
        <v>34</v>
      </c>
      <c r="S2157" t="s">
        <v>34</v>
      </c>
      <c r="T2157" t="s">
        <v>34</v>
      </c>
      <c r="U2157" t="s">
        <v>67</v>
      </c>
      <c r="V2157" t="s">
        <v>37</v>
      </c>
      <c r="W2157" t="s">
        <v>40</v>
      </c>
      <c r="X2157">
        <v>24.95</v>
      </c>
      <c r="Y2157">
        <v>1718.35</v>
      </c>
      <c r="Z2157">
        <v>0</v>
      </c>
      <c r="AA2157">
        <v>0</v>
      </c>
      <c r="AB2157">
        <v>3113.28</v>
      </c>
      <c r="AC2157">
        <v>4831.63</v>
      </c>
      <c r="AD2157" t="s">
        <v>41</v>
      </c>
      <c r="AE2157" t="s">
        <v>42</v>
      </c>
      <c r="AF2157" t="s">
        <v>42</v>
      </c>
      <c r="AG2157">
        <f t="shared" si="66"/>
        <v>0</v>
      </c>
      <c r="AH2157" t="str" cm="1">
        <f t="array" ref="AH2157">_xlfn.IFS(
X2157&lt;=20, "&lt;20",
AND(X2157&gt;=20, X2157&lt;50), "20-50",
AND(X2157&gt;=50, X2157&lt;100), "50-100",
X2157&gt;=100, "&gt;100"
)</f>
        <v>20-50</v>
      </c>
      <c r="AI2157">
        <f t="shared" si="67"/>
        <v>0</v>
      </c>
      <c r="AJ2157" t="str" cm="1">
        <f t="array" ref="AJ2157">_xlfn.IFS(
C2157&lt;=20, "&lt;20",
AND(C2157&gt;=20, C2157&lt;35), "20-35",
AND(C2157&gt;=35, C2157&lt;50), "35-50",
C2157&gt;=50, "50-100"
)</f>
        <v>20-35</v>
      </c>
      <c r="AK2157" t="str" cm="1">
        <f t="array" ref="AK2157">_xlfn.IFS(
G2157&lt;6, "&lt;6",
AND(G2157&gt;=6, G2157&lt;12), "6-12",
AND(G2157&gt;=12, G2157&lt;18), "12-18",  AND(G2157&gt;=18, G2157&lt;24), "18-24", G2157&gt;=24, "24-36")</f>
        <v>&lt;6</v>
      </c>
    </row>
    <row r="2158" spans="1:37" x14ac:dyDescent="0.3">
      <c r="A2158" t="s">
        <v>2258</v>
      </c>
      <c r="B2158" t="s">
        <v>44</v>
      </c>
      <c r="C2158">
        <v>29</v>
      </c>
      <c r="D2158" t="s">
        <v>34</v>
      </c>
      <c r="E2158" t="s">
        <v>130</v>
      </c>
      <c r="F2158">
        <v>2</v>
      </c>
      <c r="G2158">
        <v>14</v>
      </c>
      <c r="H2158" t="s">
        <v>49</v>
      </c>
      <c r="I2158" t="s">
        <v>37</v>
      </c>
      <c r="J2158" t="s">
        <v>34</v>
      </c>
      <c r="K2158" t="s">
        <v>34</v>
      </c>
      <c r="L2158" t="s">
        <v>34</v>
      </c>
      <c r="M2158" t="s">
        <v>34</v>
      </c>
      <c r="N2158" t="s">
        <v>34</v>
      </c>
      <c r="O2158" t="s">
        <v>34</v>
      </c>
      <c r="P2158" t="s">
        <v>34</v>
      </c>
      <c r="Q2158" t="s">
        <v>34</v>
      </c>
      <c r="R2158" t="s">
        <v>34</v>
      </c>
      <c r="S2158" t="s">
        <v>34</v>
      </c>
      <c r="T2158" t="s">
        <v>34</v>
      </c>
      <c r="U2158" t="s">
        <v>46</v>
      </c>
      <c r="V2158" t="s">
        <v>34</v>
      </c>
      <c r="W2158" t="s">
        <v>40</v>
      </c>
      <c r="X2158">
        <v>20.100000000000001</v>
      </c>
      <c r="Y2158">
        <v>20.100000000000001</v>
      </c>
      <c r="Z2158">
        <v>0</v>
      </c>
      <c r="AA2158">
        <v>0</v>
      </c>
      <c r="AB2158">
        <v>16.809999999999999</v>
      </c>
      <c r="AC2158">
        <v>36.909999999999997</v>
      </c>
      <c r="AD2158" t="s">
        <v>52</v>
      </c>
      <c r="AE2158" t="s">
        <v>53</v>
      </c>
      <c r="AF2158" t="s">
        <v>91</v>
      </c>
      <c r="AG2158">
        <f t="shared" si="66"/>
        <v>1</v>
      </c>
      <c r="AH2158" t="str" cm="1">
        <f t="array" ref="AH2158">_xlfn.IFS(
X2158&lt;=20, "&lt;20",
AND(X2158&gt;=20, X2158&lt;50), "20-50",
AND(X2158&gt;=50, X2158&lt;100), "50-100",
X2158&gt;=100, "&gt;100"
)</f>
        <v>20-50</v>
      </c>
      <c r="AI2158">
        <f t="shared" si="67"/>
        <v>0</v>
      </c>
      <c r="AJ2158" t="str" cm="1">
        <f t="array" ref="AJ2158">_xlfn.IFS(
C2158&lt;=20, "&lt;20",
AND(C2158&gt;=20, C2158&lt;35), "20-35",
AND(C2158&gt;=35, C2158&lt;50), "35-50",
C2158&gt;=50, "50-100"
)</f>
        <v>20-35</v>
      </c>
      <c r="AK2158" t="str" cm="1">
        <f t="array" ref="AK2158">_xlfn.IFS(
G2158&lt;6, "&lt;6",
AND(G2158&gt;=6, G2158&lt;12), "6-12",
AND(G2158&gt;=12, G2158&lt;18), "12-18",  AND(G2158&gt;=18, G2158&lt;24), "18-24", G2158&gt;=24, "24-36")</f>
        <v>12-18</v>
      </c>
    </row>
    <row r="2159" spans="1:37" x14ac:dyDescent="0.3">
      <c r="A2159" t="s">
        <v>2259</v>
      </c>
      <c r="B2159" t="s">
        <v>44</v>
      </c>
      <c r="C2159">
        <v>56</v>
      </c>
      <c r="D2159" t="s">
        <v>37</v>
      </c>
      <c r="E2159" t="s">
        <v>61</v>
      </c>
      <c r="F2159">
        <v>10</v>
      </c>
      <c r="G2159">
        <v>29</v>
      </c>
      <c r="H2159" t="s">
        <v>36</v>
      </c>
      <c r="I2159" t="s">
        <v>37</v>
      </c>
      <c r="J2159" t="s">
        <v>34</v>
      </c>
      <c r="K2159" t="s">
        <v>37</v>
      </c>
      <c r="L2159" t="s">
        <v>50</v>
      </c>
      <c r="M2159" t="s">
        <v>37</v>
      </c>
      <c r="N2159" t="s">
        <v>34</v>
      </c>
      <c r="O2159" t="s">
        <v>37</v>
      </c>
      <c r="P2159" t="s">
        <v>34</v>
      </c>
      <c r="Q2159" t="s">
        <v>34</v>
      </c>
      <c r="R2159" t="s">
        <v>37</v>
      </c>
      <c r="S2159" t="s">
        <v>37</v>
      </c>
      <c r="T2159" t="s">
        <v>37</v>
      </c>
      <c r="U2159" t="s">
        <v>46</v>
      </c>
      <c r="V2159" t="s">
        <v>34</v>
      </c>
      <c r="W2159" t="s">
        <v>51</v>
      </c>
      <c r="X2159">
        <v>90.05</v>
      </c>
      <c r="Y2159">
        <v>4137.2</v>
      </c>
      <c r="Z2159">
        <v>0</v>
      </c>
      <c r="AA2159">
        <v>0</v>
      </c>
      <c r="AB2159">
        <v>1797.75</v>
      </c>
      <c r="AC2159">
        <v>5934.95</v>
      </c>
      <c r="AD2159" t="s">
        <v>41</v>
      </c>
      <c r="AE2159" t="s">
        <v>42</v>
      </c>
      <c r="AF2159" t="s">
        <v>42</v>
      </c>
      <c r="AG2159">
        <f t="shared" si="66"/>
        <v>0</v>
      </c>
      <c r="AH2159" t="str" cm="1">
        <f t="array" ref="AH2159">_xlfn.IFS(
X2159&lt;=20, "&lt;20",
AND(X2159&gt;=20, X2159&lt;50), "20-50",
AND(X2159&gt;=50, X2159&lt;100), "50-100",
X2159&gt;=100, "&gt;100"
)</f>
        <v>50-100</v>
      </c>
      <c r="AI2159">
        <f t="shared" si="67"/>
        <v>0</v>
      </c>
      <c r="AJ2159" t="str" cm="1">
        <f t="array" ref="AJ2159">_xlfn.IFS(
C2159&lt;=20, "&lt;20",
AND(C2159&gt;=20, C2159&lt;35), "20-35",
AND(C2159&gt;=35, C2159&lt;50), "35-50",
C2159&gt;=50, "50-100"
)</f>
        <v>50-100</v>
      </c>
      <c r="AK2159" t="str" cm="1">
        <f t="array" ref="AK2159">_xlfn.IFS(
G2159&lt;6, "&lt;6",
AND(G2159&gt;=6, G2159&lt;12), "6-12",
AND(G2159&gt;=12, G2159&lt;18), "12-18",  AND(G2159&gt;=18, G2159&lt;24), "18-24", G2159&gt;=24, "24-36")</f>
        <v>24-36</v>
      </c>
    </row>
    <row r="2160" spans="1:37" x14ac:dyDescent="0.3">
      <c r="A2160" t="s">
        <v>2260</v>
      </c>
      <c r="B2160" t="s">
        <v>44</v>
      </c>
      <c r="C2160">
        <v>31</v>
      </c>
      <c r="D2160" t="s">
        <v>34</v>
      </c>
      <c r="E2160" t="s">
        <v>99</v>
      </c>
      <c r="F2160">
        <v>13</v>
      </c>
      <c r="G2160">
        <v>5</v>
      </c>
      <c r="H2160" t="s">
        <v>70</v>
      </c>
      <c r="I2160" t="s">
        <v>37</v>
      </c>
      <c r="J2160" t="s">
        <v>34</v>
      </c>
      <c r="K2160" t="s">
        <v>34</v>
      </c>
      <c r="L2160" t="s">
        <v>34</v>
      </c>
      <c r="M2160" t="s">
        <v>34</v>
      </c>
      <c r="N2160" t="s">
        <v>34</v>
      </c>
      <c r="O2160" t="s">
        <v>34</v>
      </c>
      <c r="P2160" t="s">
        <v>34</v>
      </c>
      <c r="Q2160" t="s">
        <v>34</v>
      </c>
      <c r="R2160" t="s">
        <v>34</v>
      </c>
      <c r="S2160" t="s">
        <v>34</v>
      </c>
      <c r="T2160" t="s">
        <v>34</v>
      </c>
      <c r="U2160" t="s">
        <v>67</v>
      </c>
      <c r="V2160" t="s">
        <v>37</v>
      </c>
      <c r="W2160" t="s">
        <v>51</v>
      </c>
      <c r="X2160">
        <v>20.5</v>
      </c>
      <c r="Y2160">
        <v>1198.8</v>
      </c>
      <c r="Z2160">
        <v>0</v>
      </c>
      <c r="AA2160">
        <v>0</v>
      </c>
      <c r="AB2160">
        <v>1877.4</v>
      </c>
      <c r="AC2160">
        <v>3076.2</v>
      </c>
      <c r="AD2160" t="s">
        <v>41</v>
      </c>
      <c r="AE2160" t="s">
        <v>42</v>
      </c>
      <c r="AF2160" t="s">
        <v>42</v>
      </c>
      <c r="AG2160">
        <f t="shared" si="66"/>
        <v>0</v>
      </c>
      <c r="AH2160" t="str" cm="1">
        <f t="array" ref="AH2160">_xlfn.IFS(
X2160&lt;=20, "&lt;20",
AND(X2160&gt;=20, X2160&lt;50), "20-50",
AND(X2160&gt;=50, X2160&lt;100), "50-100",
X2160&gt;=100, "&gt;100"
)</f>
        <v>20-50</v>
      </c>
      <c r="AI2160">
        <f t="shared" si="67"/>
        <v>0</v>
      </c>
      <c r="AJ2160" t="str" cm="1">
        <f t="array" ref="AJ2160">_xlfn.IFS(
C2160&lt;=20, "&lt;20",
AND(C2160&gt;=20, C2160&lt;35), "20-35",
AND(C2160&gt;=35, C2160&lt;50), "35-50",
C2160&gt;=50, "50-100"
)</f>
        <v>20-35</v>
      </c>
      <c r="AK2160" t="str" cm="1">
        <f t="array" ref="AK2160">_xlfn.IFS(
G2160&lt;6, "&lt;6",
AND(G2160&gt;=6, G2160&lt;12), "6-12",
AND(G2160&gt;=12, G2160&lt;18), "12-18",  AND(G2160&gt;=18, G2160&lt;24), "18-24", G2160&gt;=24, "24-36")</f>
        <v>&lt;6</v>
      </c>
    </row>
    <row r="2161" spans="1:37" x14ac:dyDescent="0.3">
      <c r="A2161" t="s">
        <v>2261</v>
      </c>
      <c r="B2161" t="s">
        <v>44</v>
      </c>
      <c r="C2161">
        <v>53</v>
      </c>
      <c r="D2161" t="s">
        <v>34</v>
      </c>
      <c r="E2161" t="s">
        <v>103</v>
      </c>
      <c r="F2161">
        <v>10</v>
      </c>
      <c r="G2161">
        <v>21</v>
      </c>
      <c r="H2161" t="s">
        <v>36</v>
      </c>
      <c r="I2161" t="s">
        <v>37</v>
      </c>
      <c r="J2161" t="s">
        <v>34</v>
      </c>
      <c r="K2161" t="s">
        <v>34</v>
      </c>
      <c r="L2161" t="s">
        <v>34</v>
      </c>
      <c r="M2161" t="s">
        <v>34</v>
      </c>
      <c r="N2161" t="s">
        <v>34</v>
      </c>
      <c r="O2161" t="s">
        <v>34</v>
      </c>
      <c r="P2161" t="s">
        <v>34</v>
      </c>
      <c r="Q2161" t="s">
        <v>34</v>
      </c>
      <c r="R2161" t="s">
        <v>34</v>
      </c>
      <c r="S2161" t="s">
        <v>34</v>
      </c>
      <c r="T2161" t="s">
        <v>34</v>
      </c>
      <c r="U2161" t="s">
        <v>46</v>
      </c>
      <c r="V2161" t="s">
        <v>34</v>
      </c>
      <c r="W2161" t="s">
        <v>40</v>
      </c>
      <c r="X2161">
        <v>19.25</v>
      </c>
      <c r="Y2161">
        <v>48.35</v>
      </c>
      <c r="Z2161">
        <v>0</v>
      </c>
      <c r="AA2161">
        <v>0</v>
      </c>
      <c r="AB2161">
        <v>42.36</v>
      </c>
      <c r="AC2161">
        <v>90.71</v>
      </c>
      <c r="AD2161" t="s">
        <v>85</v>
      </c>
      <c r="AE2161" t="s">
        <v>42</v>
      </c>
      <c r="AF2161" t="s">
        <v>42</v>
      </c>
      <c r="AG2161">
        <f t="shared" si="66"/>
        <v>0</v>
      </c>
      <c r="AH2161" t="str" cm="1">
        <f t="array" ref="AH2161">_xlfn.IFS(
X2161&lt;=20, "&lt;20",
AND(X2161&gt;=20, X2161&lt;50), "20-50",
AND(X2161&gt;=50, X2161&lt;100), "50-100",
X2161&gt;=100, "&gt;100"
)</f>
        <v>&lt;20</v>
      </c>
      <c r="AI2161">
        <f t="shared" si="67"/>
        <v>1</v>
      </c>
      <c r="AJ2161" t="str" cm="1">
        <f t="array" ref="AJ2161">_xlfn.IFS(
C2161&lt;=20, "&lt;20",
AND(C2161&gt;=20, C2161&lt;35), "20-35",
AND(C2161&gt;=35, C2161&lt;50), "35-50",
C2161&gt;=50, "50-100"
)</f>
        <v>50-100</v>
      </c>
      <c r="AK2161" t="str" cm="1">
        <f t="array" ref="AK2161">_xlfn.IFS(
G2161&lt;6, "&lt;6",
AND(G2161&gt;=6, G2161&lt;12), "6-12",
AND(G2161&gt;=12, G2161&lt;18), "12-18",  AND(G2161&gt;=18, G2161&lt;24), "18-24", G2161&gt;=24, "24-36")</f>
        <v>18-24</v>
      </c>
    </row>
    <row r="2162" spans="1:37" x14ac:dyDescent="0.3">
      <c r="A2162" t="s">
        <v>2262</v>
      </c>
      <c r="B2162" t="s">
        <v>44</v>
      </c>
      <c r="C2162">
        <v>54</v>
      </c>
      <c r="D2162" t="s">
        <v>34</v>
      </c>
      <c r="E2162" t="s">
        <v>61</v>
      </c>
      <c r="F2162">
        <v>4</v>
      </c>
      <c r="G2162">
        <v>32</v>
      </c>
      <c r="H2162" t="s">
        <v>36</v>
      </c>
      <c r="I2162" t="s">
        <v>37</v>
      </c>
      <c r="J2162" t="s">
        <v>37</v>
      </c>
      <c r="K2162" t="s">
        <v>37</v>
      </c>
      <c r="L2162" t="s">
        <v>50</v>
      </c>
      <c r="M2162" t="s">
        <v>34</v>
      </c>
      <c r="N2162" t="s">
        <v>34</v>
      </c>
      <c r="O2162" t="s">
        <v>34</v>
      </c>
      <c r="P2162" t="s">
        <v>34</v>
      </c>
      <c r="Q2162" t="s">
        <v>37</v>
      </c>
      <c r="R2162" t="s">
        <v>37</v>
      </c>
      <c r="S2162" t="s">
        <v>37</v>
      </c>
      <c r="T2162" t="s">
        <v>37</v>
      </c>
      <c r="U2162" t="s">
        <v>46</v>
      </c>
      <c r="V2162" t="s">
        <v>37</v>
      </c>
      <c r="W2162" t="s">
        <v>51</v>
      </c>
      <c r="X2162">
        <v>96</v>
      </c>
      <c r="Y2162">
        <v>174.8</v>
      </c>
      <c r="Z2162">
        <v>0</v>
      </c>
      <c r="AA2162">
        <v>0</v>
      </c>
      <c r="AB2162">
        <v>96.68</v>
      </c>
      <c r="AC2162">
        <v>271.48</v>
      </c>
      <c r="AD2162" t="s">
        <v>52</v>
      </c>
      <c r="AE2162" t="s">
        <v>53</v>
      </c>
      <c r="AF2162" t="s">
        <v>162</v>
      </c>
      <c r="AG2162">
        <f t="shared" si="66"/>
        <v>1</v>
      </c>
      <c r="AH2162" t="str" cm="1">
        <f t="array" ref="AH2162">_xlfn.IFS(
X2162&lt;=20, "&lt;20",
AND(X2162&gt;=20, X2162&lt;50), "20-50",
AND(X2162&gt;=50, X2162&lt;100), "50-100",
X2162&gt;=100, "&gt;100"
)</f>
        <v>50-100</v>
      </c>
      <c r="AI2162">
        <f t="shared" si="67"/>
        <v>0</v>
      </c>
      <c r="AJ2162" t="str" cm="1">
        <f t="array" ref="AJ2162">_xlfn.IFS(
C2162&lt;=20, "&lt;20",
AND(C2162&gt;=20, C2162&lt;35), "20-35",
AND(C2162&gt;=35, C2162&lt;50), "35-50",
C2162&gt;=50, "50-100"
)</f>
        <v>50-100</v>
      </c>
      <c r="AK2162" t="str" cm="1">
        <f t="array" ref="AK2162">_xlfn.IFS(
G2162&lt;6, "&lt;6",
AND(G2162&gt;=6, G2162&lt;12), "6-12",
AND(G2162&gt;=12, G2162&lt;18), "12-18",  AND(G2162&gt;=18, G2162&lt;24), "18-24", G2162&gt;=24, "24-36")</f>
        <v>24-36</v>
      </c>
    </row>
    <row r="2163" spans="1:37" x14ac:dyDescent="0.3">
      <c r="A2163" t="s">
        <v>2263</v>
      </c>
      <c r="B2163" t="s">
        <v>44</v>
      </c>
      <c r="C2163">
        <v>36</v>
      </c>
      <c r="D2163" t="s">
        <v>34</v>
      </c>
      <c r="E2163" t="s">
        <v>74</v>
      </c>
      <c r="F2163">
        <v>6</v>
      </c>
      <c r="G2163">
        <v>5</v>
      </c>
      <c r="H2163" t="s">
        <v>70</v>
      </c>
      <c r="I2163" t="s">
        <v>34</v>
      </c>
      <c r="J2163" t="s">
        <v>34</v>
      </c>
      <c r="K2163" t="s">
        <v>37</v>
      </c>
      <c r="L2163" t="s">
        <v>72</v>
      </c>
      <c r="M2163" t="s">
        <v>37</v>
      </c>
      <c r="N2163" t="s">
        <v>37</v>
      </c>
      <c r="O2163" t="s">
        <v>34</v>
      </c>
      <c r="P2163" t="s">
        <v>34</v>
      </c>
      <c r="Q2163" t="s">
        <v>34</v>
      </c>
      <c r="R2163" t="s">
        <v>37</v>
      </c>
      <c r="S2163" t="s">
        <v>37</v>
      </c>
      <c r="T2163" t="s">
        <v>37</v>
      </c>
      <c r="U2163" t="s">
        <v>46</v>
      </c>
      <c r="V2163" t="s">
        <v>37</v>
      </c>
      <c r="W2163" t="s">
        <v>51</v>
      </c>
      <c r="X2163">
        <v>46.3</v>
      </c>
      <c r="Y2163">
        <v>2546.85</v>
      </c>
      <c r="Z2163">
        <v>0</v>
      </c>
      <c r="AA2163">
        <v>0</v>
      </c>
      <c r="AB2163">
        <v>0</v>
      </c>
      <c r="AC2163">
        <v>2546.85</v>
      </c>
      <c r="AD2163" t="s">
        <v>41</v>
      </c>
      <c r="AE2163" t="s">
        <v>42</v>
      </c>
      <c r="AF2163" t="s">
        <v>42</v>
      </c>
      <c r="AG2163">
        <f t="shared" si="66"/>
        <v>0</v>
      </c>
      <c r="AH2163" t="str" cm="1">
        <f t="array" ref="AH2163">_xlfn.IFS(
X2163&lt;=20, "&lt;20",
AND(X2163&gt;=20, X2163&lt;50), "20-50",
AND(X2163&gt;=50, X2163&lt;100), "50-100",
X2163&gt;=100, "&gt;100"
)</f>
        <v>20-50</v>
      </c>
      <c r="AI2163">
        <f t="shared" si="67"/>
        <v>0</v>
      </c>
      <c r="AJ2163" t="str" cm="1">
        <f t="array" ref="AJ2163">_xlfn.IFS(
C2163&lt;=20, "&lt;20",
AND(C2163&gt;=20, C2163&lt;35), "20-35",
AND(C2163&gt;=35, C2163&lt;50), "35-50",
C2163&gt;=50, "50-100"
)</f>
        <v>35-50</v>
      </c>
      <c r="AK2163" t="str" cm="1">
        <f t="array" ref="AK2163">_xlfn.IFS(
G2163&lt;6, "&lt;6",
AND(G2163&gt;=6, G2163&lt;12), "6-12",
AND(G2163&gt;=12, G2163&lt;18), "12-18",  AND(G2163&gt;=18, G2163&lt;24), "18-24", G2163&gt;=24, "24-36")</f>
        <v>&lt;6</v>
      </c>
    </row>
    <row r="2164" spans="1:37" x14ac:dyDescent="0.3">
      <c r="A2164" t="s">
        <v>2264</v>
      </c>
      <c r="B2164" t="s">
        <v>44</v>
      </c>
      <c r="C2164">
        <v>57</v>
      </c>
      <c r="D2164" t="s">
        <v>37</v>
      </c>
      <c r="E2164" t="s">
        <v>56</v>
      </c>
      <c r="F2164">
        <v>4</v>
      </c>
      <c r="G2164">
        <v>14</v>
      </c>
      <c r="H2164" t="s">
        <v>110</v>
      </c>
      <c r="I2164" t="s">
        <v>37</v>
      </c>
      <c r="J2164" t="s">
        <v>37</v>
      </c>
      <c r="K2164" t="s">
        <v>37</v>
      </c>
      <c r="L2164" t="s">
        <v>50</v>
      </c>
      <c r="M2164" t="s">
        <v>34</v>
      </c>
      <c r="N2164" t="s">
        <v>34</v>
      </c>
      <c r="O2164" t="s">
        <v>37</v>
      </c>
      <c r="P2164" t="s">
        <v>34</v>
      </c>
      <c r="Q2164" t="s">
        <v>34</v>
      </c>
      <c r="R2164" t="s">
        <v>37</v>
      </c>
      <c r="S2164" t="s">
        <v>37</v>
      </c>
      <c r="T2164" t="s">
        <v>37</v>
      </c>
      <c r="U2164" t="s">
        <v>46</v>
      </c>
      <c r="V2164" t="s">
        <v>37</v>
      </c>
      <c r="W2164" t="s">
        <v>40</v>
      </c>
      <c r="X2164">
        <v>90.05</v>
      </c>
      <c r="Y2164">
        <v>3097</v>
      </c>
      <c r="Z2164">
        <v>0</v>
      </c>
      <c r="AA2164">
        <v>0</v>
      </c>
      <c r="AB2164">
        <v>681.7</v>
      </c>
      <c r="AC2164">
        <v>3778.7</v>
      </c>
      <c r="AD2164" t="s">
        <v>41</v>
      </c>
      <c r="AE2164" t="s">
        <v>42</v>
      </c>
      <c r="AF2164" t="s">
        <v>42</v>
      </c>
      <c r="AG2164">
        <f t="shared" si="66"/>
        <v>0</v>
      </c>
      <c r="AH2164" t="str" cm="1">
        <f t="array" ref="AH2164">_xlfn.IFS(
X2164&lt;=20, "&lt;20",
AND(X2164&gt;=20, X2164&lt;50), "20-50",
AND(X2164&gt;=50, X2164&lt;100), "50-100",
X2164&gt;=100, "&gt;100"
)</f>
        <v>50-100</v>
      </c>
      <c r="AI2164">
        <f t="shared" si="67"/>
        <v>0</v>
      </c>
      <c r="AJ2164" t="str" cm="1">
        <f t="array" ref="AJ2164">_xlfn.IFS(
C2164&lt;=20, "&lt;20",
AND(C2164&gt;=20, C2164&lt;35), "20-35",
AND(C2164&gt;=35, C2164&lt;50), "35-50",
C2164&gt;=50, "50-100"
)</f>
        <v>50-100</v>
      </c>
      <c r="AK2164" t="str" cm="1">
        <f t="array" ref="AK2164">_xlfn.IFS(
G2164&lt;6, "&lt;6",
AND(G2164&gt;=6, G2164&lt;12), "6-12",
AND(G2164&gt;=12, G2164&lt;18), "12-18",  AND(G2164&gt;=18, G2164&lt;24), "18-24", G2164&gt;=24, "24-36")</f>
        <v>12-18</v>
      </c>
    </row>
    <row r="2165" spans="1:37" x14ac:dyDescent="0.3">
      <c r="A2165" t="s">
        <v>2265</v>
      </c>
      <c r="B2165" t="s">
        <v>44</v>
      </c>
      <c r="C2165">
        <v>40</v>
      </c>
      <c r="D2165" t="s">
        <v>37</v>
      </c>
      <c r="E2165" t="s">
        <v>114</v>
      </c>
      <c r="F2165">
        <v>5</v>
      </c>
      <c r="G2165">
        <v>32</v>
      </c>
      <c r="H2165" t="s">
        <v>70</v>
      </c>
      <c r="I2165" t="s">
        <v>37</v>
      </c>
      <c r="J2165" t="s">
        <v>34</v>
      </c>
      <c r="K2165" t="s">
        <v>37</v>
      </c>
      <c r="L2165" t="s">
        <v>72</v>
      </c>
      <c r="M2165" t="s">
        <v>37</v>
      </c>
      <c r="N2165" t="s">
        <v>37</v>
      </c>
      <c r="O2165" t="s">
        <v>37</v>
      </c>
      <c r="P2165" t="s">
        <v>37</v>
      </c>
      <c r="Q2165" t="s">
        <v>34</v>
      </c>
      <c r="R2165" t="s">
        <v>34</v>
      </c>
      <c r="S2165" t="s">
        <v>34</v>
      </c>
      <c r="T2165" t="s">
        <v>37</v>
      </c>
      <c r="U2165" t="s">
        <v>39</v>
      </c>
      <c r="V2165" t="s">
        <v>37</v>
      </c>
      <c r="W2165" t="s">
        <v>51</v>
      </c>
      <c r="X2165">
        <v>65.849999999999994</v>
      </c>
      <c r="Y2165">
        <v>3928.3</v>
      </c>
      <c r="Z2165">
        <v>0</v>
      </c>
      <c r="AA2165">
        <v>0</v>
      </c>
      <c r="AB2165">
        <v>2614.1999999999998</v>
      </c>
      <c r="AC2165">
        <v>6542.5</v>
      </c>
      <c r="AD2165" t="s">
        <v>41</v>
      </c>
      <c r="AE2165" t="s">
        <v>42</v>
      </c>
      <c r="AF2165" t="s">
        <v>42</v>
      </c>
      <c r="AG2165">
        <f t="shared" si="66"/>
        <v>0</v>
      </c>
      <c r="AH2165" t="str" cm="1">
        <f t="array" ref="AH2165">_xlfn.IFS(
X2165&lt;=20, "&lt;20",
AND(X2165&gt;=20, X2165&lt;50), "20-50",
AND(X2165&gt;=50, X2165&lt;100), "50-100",
X2165&gt;=100, "&gt;100"
)</f>
        <v>50-100</v>
      </c>
      <c r="AI2165">
        <f t="shared" si="67"/>
        <v>0</v>
      </c>
      <c r="AJ2165" t="str" cm="1">
        <f t="array" ref="AJ2165">_xlfn.IFS(
C2165&lt;=20, "&lt;20",
AND(C2165&gt;=20, C2165&lt;35), "20-35",
AND(C2165&gt;=35, C2165&lt;50), "35-50",
C2165&gt;=50, "50-100"
)</f>
        <v>35-50</v>
      </c>
      <c r="AK2165" t="str" cm="1">
        <f t="array" ref="AK2165">_xlfn.IFS(
G2165&lt;6, "&lt;6",
AND(G2165&gt;=6, G2165&lt;12), "6-12",
AND(G2165&gt;=12, G2165&lt;18), "12-18",  AND(G2165&gt;=18, G2165&lt;24), "18-24", G2165&gt;=24, "24-36")</f>
        <v>24-36</v>
      </c>
    </row>
    <row r="2166" spans="1:37" x14ac:dyDescent="0.3">
      <c r="A2166" t="s">
        <v>2266</v>
      </c>
      <c r="B2166" t="s">
        <v>33</v>
      </c>
      <c r="C2166">
        <v>72</v>
      </c>
      <c r="D2166" t="s">
        <v>34</v>
      </c>
      <c r="E2166" t="s">
        <v>99</v>
      </c>
      <c r="F2166">
        <v>14</v>
      </c>
      <c r="G2166">
        <v>17</v>
      </c>
      <c r="H2166" t="s">
        <v>36</v>
      </c>
      <c r="I2166" t="s">
        <v>37</v>
      </c>
      <c r="J2166" t="s">
        <v>37</v>
      </c>
      <c r="K2166" t="s">
        <v>37</v>
      </c>
      <c r="L2166" t="s">
        <v>50</v>
      </c>
      <c r="M2166" t="s">
        <v>34</v>
      </c>
      <c r="N2166" t="s">
        <v>34</v>
      </c>
      <c r="O2166" t="s">
        <v>37</v>
      </c>
      <c r="P2166" t="s">
        <v>34</v>
      </c>
      <c r="Q2166" t="s">
        <v>37</v>
      </c>
      <c r="R2166" t="s">
        <v>37</v>
      </c>
      <c r="S2166" t="s">
        <v>34</v>
      </c>
      <c r="T2166" t="s">
        <v>37</v>
      </c>
      <c r="U2166" t="s">
        <v>39</v>
      </c>
      <c r="V2166" t="s">
        <v>37</v>
      </c>
      <c r="W2166" t="s">
        <v>51</v>
      </c>
      <c r="X2166">
        <v>-2</v>
      </c>
      <c r="Y2166">
        <v>5409.75</v>
      </c>
      <c r="Z2166">
        <v>0</v>
      </c>
      <c r="AA2166">
        <v>0</v>
      </c>
      <c r="AB2166">
        <v>1628</v>
      </c>
      <c r="AC2166">
        <v>7037.75</v>
      </c>
      <c r="AD2166" t="s">
        <v>41</v>
      </c>
      <c r="AE2166" t="s">
        <v>42</v>
      </c>
      <c r="AF2166" t="s">
        <v>42</v>
      </c>
      <c r="AG2166">
        <f t="shared" si="66"/>
        <v>0</v>
      </c>
      <c r="AH2166" t="str" cm="1">
        <f t="array" ref="AH2166">_xlfn.IFS(
X2166&lt;=20, "&lt;20",
AND(X2166&gt;=20, X2166&lt;50), "20-50",
AND(X2166&gt;=50, X2166&lt;100), "50-100",
X2166&gt;=100, "&gt;100"
)</f>
        <v>&lt;20</v>
      </c>
      <c r="AI2166">
        <f t="shared" si="67"/>
        <v>0</v>
      </c>
      <c r="AJ2166" t="str" cm="1">
        <f t="array" ref="AJ2166">_xlfn.IFS(
C2166&lt;=20, "&lt;20",
AND(C2166&gt;=20, C2166&lt;35), "20-35",
AND(C2166&gt;=35, C2166&lt;50), "35-50",
C2166&gt;=50, "50-100"
)</f>
        <v>50-100</v>
      </c>
      <c r="AK2166" t="str" cm="1">
        <f t="array" ref="AK2166">_xlfn.IFS(
G2166&lt;6, "&lt;6",
AND(G2166&gt;=6, G2166&lt;12), "6-12",
AND(G2166&gt;=12, G2166&lt;18), "12-18",  AND(G2166&gt;=18, G2166&lt;24), "18-24", G2166&gt;=24, "24-36")</f>
        <v>12-18</v>
      </c>
    </row>
    <row r="2167" spans="1:37" x14ac:dyDescent="0.3">
      <c r="A2167" t="s">
        <v>2267</v>
      </c>
      <c r="B2167" t="s">
        <v>44</v>
      </c>
      <c r="C2167">
        <v>21</v>
      </c>
      <c r="D2167" t="s">
        <v>34</v>
      </c>
      <c r="E2167" t="s">
        <v>164</v>
      </c>
      <c r="F2167">
        <v>0</v>
      </c>
      <c r="G2167">
        <v>4</v>
      </c>
      <c r="H2167" t="s">
        <v>36</v>
      </c>
      <c r="I2167" t="s">
        <v>37</v>
      </c>
      <c r="J2167" t="s">
        <v>34</v>
      </c>
      <c r="K2167" t="s">
        <v>37</v>
      </c>
      <c r="L2167" t="s">
        <v>50</v>
      </c>
      <c r="M2167" t="s">
        <v>34</v>
      </c>
      <c r="N2167" t="s">
        <v>37</v>
      </c>
      <c r="O2167" t="s">
        <v>34</v>
      </c>
      <c r="P2167" t="s">
        <v>37</v>
      </c>
      <c r="Q2167" t="s">
        <v>37</v>
      </c>
      <c r="R2167" t="s">
        <v>34</v>
      </c>
      <c r="S2167" t="s">
        <v>34</v>
      </c>
      <c r="T2167" t="s">
        <v>37</v>
      </c>
      <c r="U2167" t="s">
        <v>46</v>
      </c>
      <c r="V2167" t="s">
        <v>37</v>
      </c>
      <c r="W2167" t="s">
        <v>51</v>
      </c>
      <c r="X2167">
        <v>92.55</v>
      </c>
      <c r="Y2167">
        <v>4779.45</v>
      </c>
      <c r="Z2167">
        <v>0</v>
      </c>
      <c r="AA2167">
        <v>0</v>
      </c>
      <c r="AB2167">
        <v>1289.49</v>
      </c>
      <c r="AC2167">
        <v>6068.94</v>
      </c>
      <c r="AD2167" t="s">
        <v>41</v>
      </c>
      <c r="AE2167" t="s">
        <v>42</v>
      </c>
      <c r="AF2167" t="s">
        <v>42</v>
      </c>
      <c r="AG2167">
        <f t="shared" si="66"/>
        <v>0</v>
      </c>
      <c r="AH2167" t="str" cm="1">
        <f t="array" ref="AH2167">_xlfn.IFS(
X2167&lt;=20, "&lt;20",
AND(X2167&gt;=20, X2167&lt;50), "20-50",
AND(X2167&gt;=50, X2167&lt;100), "50-100",
X2167&gt;=100, "&gt;100"
)</f>
        <v>50-100</v>
      </c>
      <c r="AI2167">
        <f t="shared" si="67"/>
        <v>0</v>
      </c>
      <c r="AJ2167" t="str" cm="1">
        <f t="array" ref="AJ2167">_xlfn.IFS(
C2167&lt;=20, "&lt;20",
AND(C2167&gt;=20, C2167&lt;35), "20-35",
AND(C2167&gt;=35, C2167&lt;50), "35-50",
C2167&gt;=50, "50-100"
)</f>
        <v>20-35</v>
      </c>
      <c r="AK2167" t="str" cm="1">
        <f t="array" ref="AK2167">_xlfn.IFS(
G2167&lt;6, "&lt;6",
AND(G2167&gt;=6, G2167&lt;12), "6-12",
AND(G2167&gt;=12, G2167&lt;18), "12-18",  AND(G2167&gt;=18, G2167&lt;24), "18-24", G2167&gt;=24, "24-36")</f>
        <v>&lt;6</v>
      </c>
    </row>
    <row r="2168" spans="1:37" x14ac:dyDescent="0.3">
      <c r="A2168" t="s">
        <v>2268</v>
      </c>
      <c r="B2168" t="s">
        <v>33</v>
      </c>
      <c r="C2168">
        <v>44</v>
      </c>
      <c r="D2168" t="s">
        <v>37</v>
      </c>
      <c r="E2168" t="s">
        <v>82</v>
      </c>
      <c r="F2168">
        <v>2</v>
      </c>
      <c r="G2168">
        <v>36</v>
      </c>
      <c r="H2168" t="s">
        <v>36</v>
      </c>
      <c r="I2168" t="s">
        <v>37</v>
      </c>
      <c r="J2168" t="s">
        <v>34</v>
      </c>
      <c r="K2168" t="s">
        <v>37</v>
      </c>
      <c r="L2168" t="s">
        <v>72</v>
      </c>
      <c r="M2168" t="s">
        <v>34</v>
      </c>
      <c r="N2168" t="s">
        <v>34</v>
      </c>
      <c r="O2168" t="s">
        <v>37</v>
      </c>
      <c r="P2168" t="s">
        <v>34</v>
      </c>
      <c r="Q2168" t="s">
        <v>37</v>
      </c>
      <c r="R2168" t="s">
        <v>37</v>
      </c>
      <c r="S2168" t="s">
        <v>37</v>
      </c>
      <c r="T2168" t="s">
        <v>34</v>
      </c>
      <c r="U2168" t="s">
        <v>39</v>
      </c>
      <c r="V2168" t="s">
        <v>37</v>
      </c>
      <c r="W2168" t="s">
        <v>40</v>
      </c>
      <c r="X2168">
        <v>70</v>
      </c>
      <c r="Y2168">
        <v>347.4</v>
      </c>
      <c r="Z2168">
        <v>0</v>
      </c>
      <c r="AA2168">
        <v>10</v>
      </c>
      <c r="AB2168">
        <v>226.25</v>
      </c>
      <c r="AC2168">
        <v>583.65</v>
      </c>
      <c r="AD2168" t="s">
        <v>52</v>
      </c>
      <c r="AE2168" t="s">
        <v>53</v>
      </c>
      <c r="AF2168" t="s">
        <v>54</v>
      </c>
      <c r="AG2168">
        <f t="shared" si="66"/>
        <v>1</v>
      </c>
      <c r="AH2168" t="str" cm="1">
        <f t="array" ref="AH2168">_xlfn.IFS(
X2168&lt;=20, "&lt;20",
AND(X2168&gt;=20, X2168&lt;50), "20-50",
AND(X2168&gt;=50, X2168&lt;100), "50-100",
X2168&gt;=100, "&gt;100"
)</f>
        <v>50-100</v>
      </c>
      <c r="AI2168">
        <f t="shared" si="67"/>
        <v>0</v>
      </c>
      <c r="AJ2168" t="str" cm="1">
        <f t="array" ref="AJ2168">_xlfn.IFS(
C2168&lt;=20, "&lt;20",
AND(C2168&gt;=20, C2168&lt;35), "20-35",
AND(C2168&gt;=35, C2168&lt;50), "35-50",
C2168&gt;=50, "50-100"
)</f>
        <v>35-50</v>
      </c>
      <c r="AK2168" t="str" cm="1">
        <f t="array" ref="AK2168">_xlfn.IFS(
G2168&lt;6, "&lt;6",
AND(G2168&gt;=6, G2168&lt;12), "6-12",
AND(G2168&gt;=12, G2168&lt;18), "12-18",  AND(G2168&gt;=18, G2168&lt;24), "18-24", G2168&gt;=24, "24-36")</f>
        <v>24-36</v>
      </c>
    </row>
    <row r="2169" spans="1:37" x14ac:dyDescent="0.3">
      <c r="A2169" t="s">
        <v>2269</v>
      </c>
      <c r="B2169" t="s">
        <v>33</v>
      </c>
      <c r="C2169">
        <v>54</v>
      </c>
      <c r="D2169" t="s">
        <v>37</v>
      </c>
      <c r="E2169" t="s">
        <v>69</v>
      </c>
      <c r="F2169">
        <v>6</v>
      </c>
      <c r="G2169">
        <v>14</v>
      </c>
      <c r="H2169" t="s">
        <v>70</v>
      </c>
      <c r="I2169" t="s">
        <v>34</v>
      </c>
      <c r="J2169" t="s">
        <v>34</v>
      </c>
      <c r="K2169" t="s">
        <v>37</v>
      </c>
      <c r="L2169" t="s">
        <v>72</v>
      </c>
      <c r="M2169" t="s">
        <v>37</v>
      </c>
      <c r="N2169" t="s">
        <v>34</v>
      </c>
      <c r="O2169" t="s">
        <v>37</v>
      </c>
      <c r="P2169" t="s">
        <v>34</v>
      </c>
      <c r="Q2169" t="s">
        <v>37</v>
      </c>
      <c r="R2169" t="s">
        <v>37</v>
      </c>
      <c r="S2169" t="s">
        <v>37</v>
      </c>
      <c r="T2169" t="s">
        <v>37</v>
      </c>
      <c r="U2169" t="s">
        <v>46</v>
      </c>
      <c r="V2169" t="s">
        <v>37</v>
      </c>
      <c r="W2169" t="s">
        <v>51</v>
      </c>
      <c r="X2169">
        <v>53.75</v>
      </c>
      <c r="Y2169">
        <v>3196</v>
      </c>
      <c r="Z2169">
        <v>0</v>
      </c>
      <c r="AA2169">
        <v>0</v>
      </c>
      <c r="AB2169">
        <v>0</v>
      </c>
      <c r="AC2169">
        <v>3196</v>
      </c>
      <c r="AD2169" t="s">
        <v>41</v>
      </c>
      <c r="AE2169" t="s">
        <v>42</v>
      </c>
      <c r="AF2169" t="s">
        <v>42</v>
      </c>
      <c r="AG2169">
        <f t="shared" si="66"/>
        <v>0</v>
      </c>
      <c r="AH2169" t="str" cm="1">
        <f t="array" ref="AH2169">_xlfn.IFS(
X2169&lt;=20, "&lt;20",
AND(X2169&gt;=20, X2169&lt;50), "20-50",
AND(X2169&gt;=50, X2169&lt;100), "50-100",
X2169&gt;=100, "&gt;100"
)</f>
        <v>50-100</v>
      </c>
      <c r="AI2169">
        <f t="shared" si="67"/>
        <v>0</v>
      </c>
      <c r="AJ2169" t="str" cm="1">
        <f t="array" ref="AJ2169">_xlfn.IFS(
C2169&lt;=20, "&lt;20",
AND(C2169&gt;=20, C2169&lt;35), "20-35",
AND(C2169&gt;=35, C2169&lt;50), "35-50",
C2169&gt;=50, "50-100"
)</f>
        <v>50-100</v>
      </c>
      <c r="AK2169" t="str" cm="1">
        <f t="array" ref="AK2169">_xlfn.IFS(
G2169&lt;6, "&lt;6",
AND(G2169&gt;=6, G2169&lt;12), "6-12",
AND(G2169&gt;=12, G2169&lt;18), "12-18",  AND(G2169&gt;=18, G2169&lt;24), "18-24", G2169&gt;=24, "24-36")</f>
        <v>12-18</v>
      </c>
    </row>
    <row r="2170" spans="1:37" x14ac:dyDescent="0.3">
      <c r="A2170" t="s">
        <v>2270</v>
      </c>
      <c r="B2170" t="s">
        <v>33</v>
      </c>
      <c r="C2170">
        <v>50</v>
      </c>
      <c r="D2170" t="s">
        <v>37</v>
      </c>
      <c r="E2170" t="s">
        <v>87</v>
      </c>
      <c r="F2170">
        <v>5</v>
      </c>
      <c r="G2170">
        <v>28</v>
      </c>
      <c r="H2170" t="s">
        <v>36</v>
      </c>
      <c r="I2170" t="s">
        <v>37</v>
      </c>
      <c r="J2170" t="s">
        <v>34</v>
      </c>
      <c r="K2170" t="s">
        <v>37</v>
      </c>
      <c r="L2170" t="s">
        <v>72</v>
      </c>
      <c r="M2170" t="s">
        <v>34</v>
      </c>
      <c r="N2170" t="s">
        <v>34</v>
      </c>
      <c r="O2170" t="s">
        <v>34</v>
      </c>
      <c r="P2170" t="s">
        <v>34</v>
      </c>
      <c r="Q2170" t="s">
        <v>34</v>
      </c>
      <c r="R2170" t="s">
        <v>34</v>
      </c>
      <c r="S2170" t="s">
        <v>34</v>
      </c>
      <c r="T2170" t="s">
        <v>37</v>
      </c>
      <c r="U2170" t="s">
        <v>46</v>
      </c>
      <c r="V2170" t="s">
        <v>37</v>
      </c>
      <c r="W2170" t="s">
        <v>40</v>
      </c>
      <c r="X2170">
        <v>45.85</v>
      </c>
      <c r="Y2170">
        <v>45.85</v>
      </c>
      <c r="Z2170">
        <v>0</v>
      </c>
      <c r="AA2170">
        <v>0</v>
      </c>
      <c r="AB2170">
        <v>14.9</v>
      </c>
      <c r="AC2170">
        <v>60.75</v>
      </c>
      <c r="AD2170" t="s">
        <v>52</v>
      </c>
      <c r="AE2170" t="s">
        <v>94</v>
      </c>
      <c r="AF2170" t="s">
        <v>95</v>
      </c>
      <c r="AG2170">
        <f t="shared" si="66"/>
        <v>1</v>
      </c>
      <c r="AH2170" t="str" cm="1">
        <f t="array" ref="AH2170">_xlfn.IFS(
X2170&lt;=20, "&lt;20",
AND(X2170&gt;=20, X2170&lt;50), "20-50",
AND(X2170&gt;=50, X2170&lt;100), "50-100",
X2170&gt;=100, "&gt;100"
)</f>
        <v>20-50</v>
      </c>
      <c r="AI2170">
        <f t="shared" si="67"/>
        <v>0</v>
      </c>
      <c r="AJ2170" t="str" cm="1">
        <f t="array" ref="AJ2170">_xlfn.IFS(
C2170&lt;=20, "&lt;20",
AND(C2170&gt;=20, C2170&lt;35), "20-35",
AND(C2170&gt;=35, C2170&lt;50), "35-50",
C2170&gt;=50, "50-100"
)</f>
        <v>50-100</v>
      </c>
      <c r="AK2170" t="str" cm="1">
        <f t="array" ref="AK2170">_xlfn.IFS(
G2170&lt;6, "&lt;6",
AND(G2170&gt;=6, G2170&lt;12), "6-12",
AND(G2170&gt;=12, G2170&lt;18), "12-18",  AND(G2170&gt;=18, G2170&lt;24), "18-24", G2170&gt;=24, "24-36")</f>
        <v>24-36</v>
      </c>
    </row>
    <row r="2171" spans="1:37" x14ac:dyDescent="0.3">
      <c r="A2171" t="s">
        <v>2271</v>
      </c>
      <c r="B2171" t="s">
        <v>44</v>
      </c>
      <c r="C2171">
        <v>52</v>
      </c>
      <c r="D2171" t="s">
        <v>34</v>
      </c>
      <c r="E2171" t="s">
        <v>82</v>
      </c>
      <c r="F2171">
        <v>3</v>
      </c>
      <c r="G2171">
        <v>26</v>
      </c>
      <c r="H2171" t="s">
        <v>70</v>
      </c>
      <c r="I2171" t="s">
        <v>37</v>
      </c>
      <c r="J2171" t="s">
        <v>37</v>
      </c>
      <c r="K2171" t="s">
        <v>37</v>
      </c>
      <c r="L2171" t="s">
        <v>38</v>
      </c>
      <c r="M2171" t="s">
        <v>37</v>
      </c>
      <c r="N2171" t="s">
        <v>34</v>
      </c>
      <c r="O2171" t="s">
        <v>37</v>
      </c>
      <c r="P2171" t="s">
        <v>37</v>
      </c>
      <c r="Q2171" t="s">
        <v>37</v>
      </c>
      <c r="R2171" t="s">
        <v>37</v>
      </c>
      <c r="S2171" t="s">
        <v>37</v>
      </c>
      <c r="T2171" t="s">
        <v>37</v>
      </c>
      <c r="U2171" t="s">
        <v>67</v>
      </c>
      <c r="V2171" t="s">
        <v>34</v>
      </c>
      <c r="W2171" t="s">
        <v>40</v>
      </c>
      <c r="X2171">
        <v>86.45</v>
      </c>
      <c r="Y2171">
        <v>5175.3</v>
      </c>
      <c r="Z2171">
        <v>0</v>
      </c>
      <c r="AA2171">
        <v>0</v>
      </c>
      <c r="AB2171">
        <v>275.11</v>
      </c>
      <c r="AC2171">
        <v>5450.41</v>
      </c>
      <c r="AD2171" t="s">
        <v>41</v>
      </c>
      <c r="AE2171" t="s">
        <v>42</v>
      </c>
      <c r="AF2171" t="s">
        <v>42</v>
      </c>
      <c r="AG2171">
        <f t="shared" si="66"/>
        <v>0</v>
      </c>
      <c r="AH2171" t="str" cm="1">
        <f t="array" ref="AH2171">_xlfn.IFS(
X2171&lt;=20, "&lt;20",
AND(X2171&gt;=20, X2171&lt;50), "20-50",
AND(X2171&gt;=50, X2171&lt;100), "50-100",
X2171&gt;=100, "&gt;100"
)</f>
        <v>50-100</v>
      </c>
      <c r="AI2171">
        <f t="shared" si="67"/>
        <v>0</v>
      </c>
      <c r="AJ2171" t="str" cm="1">
        <f t="array" ref="AJ2171">_xlfn.IFS(
C2171&lt;=20, "&lt;20",
AND(C2171&gt;=20, C2171&lt;35), "20-35",
AND(C2171&gt;=35, C2171&lt;50), "35-50",
C2171&gt;=50, "50-100"
)</f>
        <v>50-100</v>
      </c>
      <c r="AK2171" t="str" cm="1">
        <f t="array" ref="AK2171">_xlfn.IFS(
G2171&lt;6, "&lt;6",
AND(G2171&gt;=6, G2171&lt;12), "6-12",
AND(G2171&gt;=12, G2171&lt;18), "12-18",  AND(G2171&gt;=18, G2171&lt;24), "18-24", G2171&gt;=24, "24-36")</f>
        <v>24-36</v>
      </c>
    </row>
    <row r="2172" spans="1:37" x14ac:dyDescent="0.3">
      <c r="A2172" t="s">
        <v>2272</v>
      </c>
      <c r="B2172" t="s">
        <v>33</v>
      </c>
      <c r="C2172">
        <v>73</v>
      </c>
      <c r="D2172" t="s">
        <v>34</v>
      </c>
      <c r="E2172" t="s">
        <v>56</v>
      </c>
      <c r="F2172">
        <v>8</v>
      </c>
      <c r="G2172">
        <v>13</v>
      </c>
      <c r="H2172" t="s">
        <v>36</v>
      </c>
      <c r="I2172" t="s">
        <v>37</v>
      </c>
      <c r="J2172" t="s">
        <v>37</v>
      </c>
      <c r="K2172" t="s">
        <v>37</v>
      </c>
      <c r="L2172" t="s">
        <v>50</v>
      </c>
      <c r="M2172" t="s">
        <v>34</v>
      </c>
      <c r="N2172" t="s">
        <v>37</v>
      </c>
      <c r="O2172" t="s">
        <v>34</v>
      </c>
      <c r="P2172" t="s">
        <v>34</v>
      </c>
      <c r="Q2172" t="s">
        <v>37</v>
      </c>
      <c r="R2172" t="s">
        <v>37</v>
      </c>
      <c r="S2172" t="s">
        <v>34</v>
      </c>
      <c r="T2172" t="s">
        <v>37</v>
      </c>
      <c r="U2172" t="s">
        <v>39</v>
      </c>
      <c r="V2172" t="s">
        <v>34</v>
      </c>
      <c r="W2172" t="s">
        <v>51</v>
      </c>
      <c r="X2172">
        <v>101.15</v>
      </c>
      <c r="Y2172">
        <v>3741.85</v>
      </c>
      <c r="Z2172">
        <v>0</v>
      </c>
      <c r="AA2172">
        <v>0</v>
      </c>
      <c r="AB2172">
        <v>1075.4000000000001</v>
      </c>
      <c r="AC2172">
        <v>4817.25</v>
      </c>
      <c r="AD2172" t="s">
        <v>41</v>
      </c>
      <c r="AE2172" t="s">
        <v>42</v>
      </c>
      <c r="AF2172" t="s">
        <v>42</v>
      </c>
      <c r="AG2172">
        <f t="shared" si="66"/>
        <v>0</v>
      </c>
      <c r="AH2172" t="str" cm="1">
        <f t="array" ref="AH2172">_xlfn.IFS(
X2172&lt;=20, "&lt;20",
AND(X2172&gt;=20, X2172&lt;50), "20-50",
AND(X2172&gt;=50, X2172&lt;100), "50-100",
X2172&gt;=100, "&gt;100"
)</f>
        <v>&gt;100</v>
      </c>
      <c r="AI2172">
        <f t="shared" si="67"/>
        <v>0</v>
      </c>
      <c r="AJ2172" t="str" cm="1">
        <f t="array" ref="AJ2172">_xlfn.IFS(
C2172&lt;=20, "&lt;20",
AND(C2172&gt;=20, C2172&lt;35), "20-35",
AND(C2172&gt;=35, C2172&lt;50), "35-50",
C2172&gt;=50, "50-100"
)</f>
        <v>50-100</v>
      </c>
      <c r="AK2172" t="str" cm="1">
        <f t="array" ref="AK2172">_xlfn.IFS(
G2172&lt;6, "&lt;6",
AND(G2172&gt;=6, G2172&lt;12), "6-12",
AND(G2172&gt;=12, G2172&lt;18), "12-18",  AND(G2172&gt;=18, G2172&lt;24), "18-24", G2172&gt;=24, "24-36")</f>
        <v>12-18</v>
      </c>
    </row>
    <row r="2173" spans="1:37" x14ac:dyDescent="0.3">
      <c r="A2173" t="s">
        <v>2273</v>
      </c>
      <c r="B2173" t="s">
        <v>44</v>
      </c>
      <c r="C2173">
        <v>26</v>
      </c>
      <c r="D2173" t="s">
        <v>37</v>
      </c>
      <c r="E2173" t="s">
        <v>130</v>
      </c>
      <c r="F2173">
        <v>2</v>
      </c>
      <c r="G2173">
        <v>18</v>
      </c>
      <c r="H2173" t="s">
        <v>36</v>
      </c>
      <c r="I2173" t="s">
        <v>37</v>
      </c>
      <c r="J2173" t="s">
        <v>34</v>
      </c>
      <c r="K2173" t="s">
        <v>37</v>
      </c>
      <c r="L2173" t="s">
        <v>50</v>
      </c>
      <c r="M2173" t="s">
        <v>37</v>
      </c>
      <c r="N2173" t="s">
        <v>34</v>
      </c>
      <c r="O2173" t="s">
        <v>37</v>
      </c>
      <c r="P2173" t="s">
        <v>37</v>
      </c>
      <c r="Q2173" t="s">
        <v>37</v>
      </c>
      <c r="R2173" t="s">
        <v>37</v>
      </c>
      <c r="S2173" t="s">
        <v>37</v>
      </c>
      <c r="T2173" t="s">
        <v>37</v>
      </c>
      <c r="U2173" t="s">
        <v>46</v>
      </c>
      <c r="V2173" t="s">
        <v>37</v>
      </c>
      <c r="W2173" t="s">
        <v>51</v>
      </c>
      <c r="X2173">
        <v>104.95</v>
      </c>
      <c r="Y2173">
        <v>6236.75</v>
      </c>
      <c r="Z2173">
        <v>0</v>
      </c>
      <c r="AA2173">
        <v>0</v>
      </c>
      <c r="AB2173">
        <v>1372.8</v>
      </c>
      <c r="AC2173">
        <v>7609.55</v>
      </c>
      <c r="AD2173" t="s">
        <v>41</v>
      </c>
      <c r="AE2173" t="s">
        <v>42</v>
      </c>
      <c r="AF2173" t="s">
        <v>42</v>
      </c>
      <c r="AG2173">
        <f t="shared" si="66"/>
        <v>0</v>
      </c>
      <c r="AH2173" t="str" cm="1">
        <f t="array" ref="AH2173">_xlfn.IFS(
X2173&lt;=20, "&lt;20",
AND(X2173&gt;=20, X2173&lt;50), "20-50",
AND(X2173&gt;=50, X2173&lt;100), "50-100",
X2173&gt;=100, "&gt;100"
)</f>
        <v>&gt;100</v>
      </c>
      <c r="AI2173">
        <f t="shared" si="67"/>
        <v>0</v>
      </c>
      <c r="AJ2173" t="str" cm="1">
        <f t="array" ref="AJ2173">_xlfn.IFS(
C2173&lt;=20, "&lt;20",
AND(C2173&gt;=20, C2173&lt;35), "20-35",
AND(C2173&gt;=35, C2173&lt;50), "35-50",
C2173&gt;=50, "50-100"
)</f>
        <v>20-35</v>
      </c>
      <c r="AK2173" t="str" cm="1">
        <f t="array" ref="AK2173">_xlfn.IFS(
G2173&lt;6, "&lt;6",
AND(G2173&gt;=6, G2173&lt;12), "6-12",
AND(G2173&gt;=12, G2173&lt;18), "12-18",  AND(G2173&gt;=18, G2173&lt;24), "18-24", G2173&gt;=24, "24-36")</f>
        <v>18-24</v>
      </c>
    </row>
    <row r="2174" spans="1:37" x14ac:dyDescent="0.3">
      <c r="A2174" t="s">
        <v>2274</v>
      </c>
      <c r="B2174" t="s">
        <v>44</v>
      </c>
      <c r="C2174">
        <v>40</v>
      </c>
      <c r="D2174" t="s">
        <v>34</v>
      </c>
      <c r="E2174" t="s">
        <v>103</v>
      </c>
      <c r="F2174">
        <v>12</v>
      </c>
      <c r="G2174">
        <v>15</v>
      </c>
      <c r="H2174" t="s">
        <v>70</v>
      </c>
      <c r="I2174" t="s">
        <v>37</v>
      </c>
      <c r="J2174" t="s">
        <v>34</v>
      </c>
      <c r="K2174" t="s">
        <v>34</v>
      </c>
      <c r="L2174" t="s">
        <v>34</v>
      </c>
      <c r="M2174" t="s">
        <v>34</v>
      </c>
      <c r="N2174" t="s">
        <v>34</v>
      </c>
      <c r="O2174" t="s">
        <v>34</v>
      </c>
      <c r="P2174" t="s">
        <v>34</v>
      </c>
      <c r="Q2174" t="s">
        <v>34</v>
      </c>
      <c r="R2174" t="s">
        <v>34</v>
      </c>
      <c r="S2174" t="s">
        <v>34</v>
      </c>
      <c r="T2174" t="s">
        <v>34</v>
      </c>
      <c r="U2174" t="s">
        <v>67</v>
      </c>
      <c r="V2174" t="s">
        <v>34</v>
      </c>
      <c r="W2174" t="s">
        <v>51</v>
      </c>
      <c r="X2174">
        <v>20.149999999999999</v>
      </c>
      <c r="Y2174">
        <v>930.9</v>
      </c>
      <c r="Z2174">
        <v>0</v>
      </c>
      <c r="AA2174">
        <v>0</v>
      </c>
      <c r="AB2174">
        <v>1347.5</v>
      </c>
      <c r="AC2174">
        <v>2278.4</v>
      </c>
      <c r="AD2174" t="s">
        <v>41</v>
      </c>
      <c r="AE2174" t="s">
        <v>42</v>
      </c>
      <c r="AF2174" t="s">
        <v>42</v>
      </c>
      <c r="AG2174">
        <f t="shared" si="66"/>
        <v>0</v>
      </c>
      <c r="AH2174" t="str" cm="1">
        <f t="array" ref="AH2174">_xlfn.IFS(
X2174&lt;=20, "&lt;20",
AND(X2174&gt;=20, X2174&lt;50), "20-50",
AND(X2174&gt;=50, X2174&lt;100), "50-100",
X2174&gt;=100, "&gt;100"
)</f>
        <v>20-50</v>
      </c>
      <c r="AI2174">
        <f t="shared" si="67"/>
        <v>0</v>
      </c>
      <c r="AJ2174" t="str" cm="1">
        <f t="array" ref="AJ2174">_xlfn.IFS(
C2174&lt;=20, "&lt;20",
AND(C2174&gt;=20, C2174&lt;35), "20-35",
AND(C2174&gt;=35, C2174&lt;50), "35-50",
C2174&gt;=50, "50-100"
)</f>
        <v>35-50</v>
      </c>
      <c r="AK2174" t="str" cm="1">
        <f t="array" ref="AK2174">_xlfn.IFS(
G2174&lt;6, "&lt;6",
AND(G2174&gt;=6, G2174&lt;12), "6-12",
AND(G2174&gt;=12, G2174&lt;18), "12-18",  AND(G2174&gt;=18, G2174&lt;24), "18-24", G2174&gt;=24, "24-36")</f>
        <v>12-18</v>
      </c>
    </row>
    <row r="2175" spans="1:37" x14ac:dyDescent="0.3">
      <c r="A2175" t="s">
        <v>2275</v>
      </c>
      <c r="B2175" t="s">
        <v>44</v>
      </c>
      <c r="C2175">
        <v>48</v>
      </c>
      <c r="D2175" t="s">
        <v>34</v>
      </c>
      <c r="E2175" t="s">
        <v>76</v>
      </c>
      <c r="F2175">
        <v>15</v>
      </c>
      <c r="G2175">
        <v>27</v>
      </c>
      <c r="H2175" t="s">
        <v>36</v>
      </c>
      <c r="I2175" t="s">
        <v>37</v>
      </c>
      <c r="J2175" t="s">
        <v>37</v>
      </c>
      <c r="K2175" t="s">
        <v>37</v>
      </c>
      <c r="L2175" t="s">
        <v>72</v>
      </c>
      <c r="M2175" t="s">
        <v>34</v>
      </c>
      <c r="N2175" t="s">
        <v>37</v>
      </c>
      <c r="O2175" t="s">
        <v>34</v>
      </c>
      <c r="P2175" t="s">
        <v>34</v>
      </c>
      <c r="Q2175" t="s">
        <v>34</v>
      </c>
      <c r="R2175" t="s">
        <v>34</v>
      </c>
      <c r="S2175" t="s">
        <v>34</v>
      </c>
      <c r="T2175" t="s">
        <v>37</v>
      </c>
      <c r="U2175" t="s">
        <v>46</v>
      </c>
      <c r="V2175" t="s">
        <v>37</v>
      </c>
      <c r="W2175" t="s">
        <v>40</v>
      </c>
      <c r="X2175">
        <v>55.3</v>
      </c>
      <c r="Y2175">
        <v>501.2</v>
      </c>
      <c r="Z2175">
        <v>0</v>
      </c>
      <c r="AA2175">
        <v>0</v>
      </c>
      <c r="AB2175">
        <v>210.24</v>
      </c>
      <c r="AC2175">
        <v>711.44</v>
      </c>
      <c r="AD2175" t="s">
        <v>41</v>
      </c>
      <c r="AE2175" t="s">
        <v>42</v>
      </c>
      <c r="AF2175" t="s">
        <v>42</v>
      </c>
      <c r="AG2175">
        <f t="shared" si="66"/>
        <v>0</v>
      </c>
      <c r="AH2175" t="str" cm="1">
        <f t="array" ref="AH2175">_xlfn.IFS(
X2175&lt;=20, "&lt;20",
AND(X2175&gt;=20, X2175&lt;50), "20-50",
AND(X2175&gt;=50, X2175&lt;100), "50-100",
X2175&gt;=100, "&gt;100"
)</f>
        <v>50-100</v>
      </c>
      <c r="AI2175">
        <f t="shared" si="67"/>
        <v>0</v>
      </c>
      <c r="AJ2175" t="str" cm="1">
        <f t="array" ref="AJ2175">_xlfn.IFS(
C2175&lt;=20, "&lt;20",
AND(C2175&gt;=20, C2175&lt;35), "20-35",
AND(C2175&gt;=35, C2175&lt;50), "35-50",
C2175&gt;=50, "50-100"
)</f>
        <v>35-50</v>
      </c>
      <c r="AK2175" t="str" cm="1">
        <f t="array" ref="AK2175">_xlfn.IFS(
G2175&lt;6, "&lt;6",
AND(G2175&gt;=6, G2175&lt;12), "6-12",
AND(G2175&gt;=12, G2175&lt;18), "12-18",  AND(G2175&gt;=18, G2175&lt;24), "18-24", G2175&gt;=24, "24-36")</f>
        <v>24-36</v>
      </c>
    </row>
    <row r="2176" spans="1:37" x14ac:dyDescent="0.3">
      <c r="A2176" t="s">
        <v>2276</v>
      </c>
      <c r="B2176" t="s">
        <v>44</v>
      </c>
      <c r="C2176">
        <v>24</v>
      </c>
      <c r="D2176" t="s">
        <v>34</v>
      </c>
      <c r="E2176" t="s">
        <v>76</v>
      </c>
      <c r="F2176">
        <v>10</v>
      </c>
      <c r="G2176">
        <v>2</v>
      </c>
      <c r="H2176" t="s">
        <v>36</v>
      </c>
      <c r="I2176" t="s">
        <v>37</v>
      </c>
      <c r="J2176" t="s">
        <v>34</v>
      </c>
      <c r="K2176" t="s">
        <v>34</v>
      </c>
      <c r="L2176" t="s">
        <v>34</v>
      </c>
      <c r="M2176" t="s">
        <v>34</v>
      </c>
      <c r="N2176" t="s">
        <v>34</v>
      </c>
      <c r="O2176" t="s">
        <v>34</v>
      </c>
      <c r="P2176" t="s">
        <v>34</v>
      </c>
      <c r="Q2176" t="s">
        <v>34</v>
      </c>
      <c r="R2176" t="s">
        <v>34</v>
      </c>
      <c r="S2176" t="s">
        <v>34</v>
      </c>
      <c r="T2176" t="s">
        <v>34</v>
      </c>
      <c r="U2176" t="s">
        <v>67</v>
      </c>
      <c r="V2176" t="s">
        <v>34</v>
      </c>
      <c r="W2176" t="s">
        <v>40</v>
      </c>
      <c r="X2176">
        <v>19.7</v>
      </c>
      <c r="Y2176">
        <v>1415.85</v>
      </c>
      <c r="Z2176">
        <v>0</v>
      </c>
      <c r="AA2176">
        <v>0</v>
      </c>
      <c r="AB2176">
        <v>1587.56</v>
      </c>
      <c r="AC2176">
        <v>3003.41</v>
      </c>
      <c r="AD2176" t="s">
        <v>41</v>
      </c>
      <c r="AE2176" t="s">
        <v>42</v>
      </c>
      <c r="AF2176" t="s">
        <v>42</v>
      </c>
      <c r="AG2176">
        <f t="shared" si="66"/>
        <v>0</v>
      </c>
      <c r="AH2176" t="str" cm="1">
        <f t="array" ref="AH2176">_xlfn.IFS(
X2176&lt;=20, "&lt;20",
AND(X2176&gt;=20, X2176&lt;50), "20-50",
AND(X2176&gt;=50, X2176&lt;100), "50-100",
X2176&gt;=100, "&gt;100"
)</f>
        <v>&lt;20</v>
      </c>
      <c r="AI2176">
        <f t="shared" si="67"/>
        <v>0</v>
      </c>
      <c r="AJ2176" t="str" cm="1">
        <f t="array" ref="AJ2176">_xlfn.IFS(
C2176&lt;=20, "&lt;20",
AND(C2176&gt;=20, C2176&lt;35), "20-35",
AND(C2176&gt;=35, C2176&lt;50), "35-50",
C2176&gt;=50, "50-100"
)</f>
        <v>20-35</v>
      </c>
      <c r="AK2176" t="str" cm="1">
        <f t="array" ref="AK2176">_xlfn.IFS(
G2176&lt;6, "&lt;6",
AND(G2176&gt;=6, G2176&lt;12), "6-12",
AND(G2176&gt;=12, G2176&lt;18), "12-18",  AND(G2176&gt;=18, G2176&lt;24), "18-24", G2176&gt;=24, "24-36")</f>
        <v>&lt;6</v>
      </c>
    </row>
    <row r="2177" spans="1:37" x14ac:dyDescent="0.3">
      <c r="A2177" t="s">
        <v>2277</v>
      </c>
      <c r="B2177" t="s">
        <v>44</v>
      </c>
      <c r="C2177">
        <v>62</v>
      </c>
      <c r="D2177" t="s">
        <v>37</v>
      </c>
      <c r="E2177" t="s">
        <v>64</v>
      </c>
      <c r="F2177">
        <v>2</v>
      </c>
      <c r="G2177">
        <v>7</v>
      </c>
      <c r="H2177" t="s">
        <v>36</v>
      </c>
      <c r="I2177" t="s">
        <v>37</v>
      </c>
      <c r="J2177" t="s">
        <v>34</v>
      </c>
      <c r="K2177" t="s">
        <v>37</v>
      </c>
      <c r="L2177" t="s">
        <v>72</v>
      </c>
      <c r="M2177" t="s">
        <v>34</v>
      </c>
      <c r="N2177" t="s">
        <v>37</v>
      </c>
      <c r="O2177" t="s">
        <v>34</v>
      </c>
      <c r="P2177" t="s">
        <v>37</v>
      </c>
      <c r="Q2177" t="s">
        <v>37</v>
      </c>
      <c r="R2177" t="s">
        <v>34</v>
      </c>
      <c r="S2177" t="s">
        <v>34</v>
      </c>
      <c r="T2177" t="s">
        <v>37</v>
      </c>
      <c r="U2177" t="s">
        <v>67</v>
      </c>
      <c r="V2177" t="s">
        <v>37</v>
      </c>
      <c r="W2177" t="s">
        <v>40</v>
      </c>
      <c r="X2177">
        <v>64.2</v>
      </c>
      <c r="Y2177">
        <v>3009.5</v>
      </c>
      <c r="Z2177">
        <v>0</v>
      </c>
      <c r="AA2177">
        <v>0</v>
      </c>
      <c r="AB2177">
        <v>1702.92</v>
      </c>
      <c r="AC2177">
        <v>4712.42</v>
      </c>
      <c r="AD2177" t="s">
        <v>41</v>
      </c>
      <c r="AE2177" t="s">
        <v>42</v>
      </c>
      <c r="AF2177" t="s">
        <v>42</v>
      </c>
      <c r="AG2177">
        <f t="shared" si="66"/>
        <v>0</v>
      </c>
      <c r="AH2177" t="str" cm="1">
        <f t="array" ref="AH2177">_xlfn.IFS(
X2177&lt;=20, "&lt;20",
AND(X2177&gt;=20, X2177&lt;50), "20-50",
AND(X2177&gt;=50, X2177&lt;100), "50-100",
X2177&gt;=100, "&gt;100"
)</f>
        <v>50-100</v>
      </c>
      <c r="AI2177">
        <f t="shared" si="67"/>
        <v>0</v>
      </c>
      <c r="AJ2177" t="str" cm="1">
        <f t="array" ref="AJ2177">_xlfn.IFS(
C2177&lt;=20, "&lt;20",
AND(C2177&gt;=20, C2177&lt;35), "20-35",
AND(C2177&gt;=35, C2177&lt;50), "35-50",
C2177&gt;=50, "50-100"
)</f>
        <v>50-100</v>
      </c>
      <c r="AK2177" t="str" cm="1">
        <f t="array" ref="AK2177">_xlfn.IFS(
G2177&lt;6, "&lt;6",
AND(G2177&gt;=6, G2177&lt;12), "6-12",
AND(G2177&gt;=12, G2177&lt;18), "12-18",  AND(G2177&gt;=18, G2177&lt;24), "18-24", G2177&gt;=24, "24-36")</f>
        <v>6-12</v>
      </c>
    </row>
    <row r="2178" spans="1:37" x14ac:dyDescent="0.3">
      <c r="A2178" t="s">
        <v>2278</v>
      </c>
      <c r="B2178" t="s">
        <v>44</v>
      </c>
      <c r="C2178">
        <v>19</v>
      </c>
      <c r="D2178" t="s">
        <v>34</v>
      </c>
      <c r="E2178" t="s">
        <v>45</v>
      </c>
      <c r="F2178">
        <v>1</v>
      </c>
      <c r="G2178">
        <v>6</v>
      </c>
      <c r="H2178" t="s">
        <v>36</v>
      </c>
      <c r="I2178" t="s">
        <v>37</v>
      </c>
      <c r="J2178" t="s">
        <v>37</v>
      </c>
      <c r="K2178" t="s">
        <v>37</v>
      </c>
      <c r="L2178" t="s">
        <v>50</v>
      </c>
      <c r="M2178" t="s">
        <v>34</v>
      </c>
      <c r="N2178" t="s">
        <v>37</v>
      </c>
      <c r="O2178" t="s">
        <v>37</v>
      </c>
      <c r="P2178" t="s">
        <v>37</v>
      </c>
      <c r="Q2178" t="s">
        <v>37</v>
      </c>
      <c r="R2178" t="s">
        <v>37</v>
      </c>
      <c r="S2178" t="s">
        <v>37</v>
      </c>
      <c r="T2178" t="s">
        <v>37</v>
      </c>
      <c r="U2178" t="s">
        <v>46</v>
      </c>
      <c r="V2178" t="s">
        <v>37</v>
      </c>
      <c r="W2178" t="s">
        <v>51</v>
      </c>
      <c r="X2178">
        <v>109.95</v>
      </c>
      <c r="Y2178">
        <v>3782.4</v>
      </c>
      <c r="Z2178">
        <v>31.9</v>
      </c>
      <c r="AA2178">
        <v>0</v>
      </c>
      <c r="AB2178">
        <v>1690.5</v>
      </c>
      <c r="AC2178">
        <v>5441</v>
      </c>
      <c r="AD2178" t="s">
        <v>41</v>
      </c>
      <c r="AE2178" t="s">
        <v>42</v>
      </c>
      <c r="AF2178" t="s">
        <v>42</v>
      </c>
      <c r="AG2178">
        <f t="shared" si="66"/>
        <v>0</v>
      </c>
      <c r="AH2178" t="str" cm="1">
        <f t="array" ref="AH2178">_xlfn.IFS(
X2178&lt;=20, "&lt;20",
AND(X2178&gt;=20, X2178&lt;50), "20-50",
AND(X2178&gt;=50, X2178&lt;100), "50-100",
X2178&gt;=100, "&gt;100"
)</f>
        <v>&gt;100</v>
      </c>
      <c r="AI2178">
        <f t="shared" si="67"/>
        <v>0</v>
      </c>
      <c r="AJ2178" t="str" cm="1">
        <f t="array" ref="AJ2178">_xlfn.IFS(
C2178&lt;=20, "&lt;20",
AND(C2178&gt;=20, C2178&lt;35), "20-35",
AND(C2178&gt;=35, C2178&lt;50), "35-50",
C2178&gt;=50, "50-100"
)</f>
        <v>&lt;20</v>
      </c>
      <c r="AK2178" t="str" cm="1">
        <f t="array" ref="AK2178">_xlfn.IFS(
G2178&lt;6, "&lt;6",
AND(G2178&gt;=6, G2178&lt;12), "6-12",
AND(G2178&gt;=12, G2178&lt;18), "12-18",  AND(G2178&gt;=18, G2178&lt;24), "18-24", G2178&gt;=24, "24-36")</f>
        <v>6-12</v>
      </c>
    </row>
    <row r="2179" spans="1:37" x14ac:dyDescent="0.3">
      <c r="A2179" t="s">
        <v>2279</v>
      </c>
      <c r="B2179" t="s">
        <v>44</v>
      </c>
      <c r="C2179">
        <v>42</v>
      </c>
      <c r="D2179" t="s">
        <v>37</v>
      </c>
      <c r="E2179" t="s">
        <v>74</v>
      </c>
      <c r="F2179">
        <v>13</v>
      </c>
      <c r="G2179">
        <v>26</v>
      </c>
      <c r="H2179" t="s">
        <v>36</v>
      </c>
      <c r="I2179" t="s">
        <v>37</v>
      </c>
      <c r="J2179" t="s">
        <v>34</v>
      </c>
      <c r="K2179" t="s">
        <v>37</v>
      </c>
      <c r="L2179" t="s">
        <v>38</v>
      </c>
      <c r="M2179" t="s">
        <v>34</v>
      </c>
      <c r="N2179" t="s">
        <v>34</v>
      </c>
      <c r="O2179" t="s">
        <v>34</v>
      </c>
      <c r="P2179" t="s">
        <v>34</v>
      </c>
      <c r="Q2179" t="s">
        <v>34</v>
      </c>
      <c r="R2179" t="s">
        <v>34</v>
      </c>
      <c r="S2179" t="s">
        <v>34</v>
      </c>
      <c r="T2179" t="s">
        <v>34</v>
      </c>
      <c r="U2179" t="s">
        <v>46</v>
      </c>
      <c r="V2179" t="s">
        <v>34</v>
      </c>
      <c r="W2179" t="s">
        <v>51</v>
      </c>
      <c r="X2179">
        <v>71.349999999999994</v>
      </c>
      <c r="Y2179">
        <v>71.349999999999994</v>
      </c>
      <c r="Z2179">
        <v>0</v>
      </c>
      <c r="AA2179">
        <v>0</v>
      </c>
      <c r="AB2179">
        <v>40.4</v>
      </c>
      <c r="AC2179">
        <v>111.75</v>
      </c>
      <c r="AD2179" t="s">
        <v>52</v>
      </c>
      <c r="AE2179" t="s">
        <v>58</v>
      </c>
      <c r="AF2179" t="s">
        <v>1249</v>
      </c>
      <c r="AG2179">
        <f t="shared" ref="AG2179:AG2242" si="68">IF(AD2179="Churned", 1,0)</f>
        <v>1</v>
      </c>
      <c r="AH2179" t="str" cm="1">
        <f t="array" ref="AH2179">_xlfn.IFS(
X2179&lt;=20, "&lt;20",
AND(X2179&gt;=20, X2179&lt;50), "20-50",
AND(X2179&gt;=50, X2179&lt;100), "50-100",
X2179&gt;=100, "&gt;100"
)</f>
        <v>50-100</v>
      </c>
      <c r="AI2179">
        <f t="shared" ref="AI2179:AI2242" si="69">IF(AD2179="Joined", 1, 0)</f>
        <v>0</v>
      </c>
      <c r="AJ2179" t="str" cm="1">
        <f t="array" ref="AJ2179">_xlfn.IFS(
C2179&lt;=20, "&lt;20",
AND(C2179&gt;=20, C2179&lt;35), "20-35",
AND(C2179&gt;=35, C2179&lt;50), "35-50",
C2179&gt;=50, "50-100"
)</f>
        <v>35-50</v>
      </c>
      <c r="AK2179" t="str" cm="1">
        <f t="array" ref="AK2179">_xlfn.IFS(
G2179&lt;6, "&lt;6",
AND(G2179&gt;=6, G2179&lt;12), "6-12",
AND(G2179&gt;=12, G2179&lt;18), "12-18",  AND(G2179&gt;=18, G2179&lt;24), "18-24", G2179&gt;=24, "24-36")</f>
        <v>24-36</v>
      </c>
    </row>
    <row r="2180" spans="1:37" x14ac:dyDescent="0.3">
      <c r="A2180" t="s">
        <v>2280</v>
      </c>
      <c r="B2180" t="s">
        <v>44</v>
      </c>
      <c r="C2180">
        <v>30</v>
      </c>
      <c r="D2180" t="s">
        <v>37</v>
      </c>
      <c r="E2180" t="s">
        <v>158</v>
      </c>
      <c r="F2180">
        <v>1</v>
      </c>
      <c r="G2180">
        <v>7</v>
      </c>
      <c r="H2180" t="s">
        <v>57</v>
      </c>
      <c r="I2180" t="s">
        <v>37</v>
      </c>
      <c r="J2180" t="s">
        <v>34</v>
      </c>
      <c r="K2180" t="s">
        <v>34</v>
      </c>
      <c r="L2180" t="s">
        <v>34</v>
      </c>
      <c r="M2180" t="s">
        <v>34</v>
      </c>
      <c r="N2180" t="s">
        <v>34</v>
      </c>
      <c r="O2180" t="s">
        <v>34</v>
      </c>
      <c r="P2180" t="s">
        <v>34</v>
      </c>
      <c r="Q2180" t="s">
        <v>34</v>
      </c>
      <c r="R2180" t="s">
        <v>34</v>
      </c>
      <c r="S2180" t="s">
        <v>34</v>
      </c>
      <c r="T2180" t="s">
        <v>34</v>
      </c>
      <c r="U2180" t="s">
        <v>39</v>
      </c>
      <c r="V2180" t="s">
        <v>37</v>
      </c>
      <c r="W2180" t="s">
        <v>40</v>
      </c>
      <c r="X2180">
        <v>19.649999999999999</v>
      </c>
      <c r="Y2180">
        <v>478.1</v>
      </c>
      <c r="Z2180">
        <v>0</v>
      </c>
      <c r="AA2180">
        <v>0</v>
      </c>
      <c r="AB2180">
        <v>239.43</v>
      </c>
      <c r="AC2180">
        <v>717.53</v>
      </c>
      <c r="AD2180" t="s">
        <v>41</v>
      </c>
      <c r="AE2180" t="s">
        <v>42</v>
      </c>
      <c r="AF2180" t="s">
        <v>42</v>
      </c>
      <c r="AG2180">
        <f t="shared" si="68"/>
        <v>0</v>
      </c>
      <c r="AH2180" t="str" cm="1">
        <f t="array" ref="AH2180">_xlfn.IFS(
X2180&lt;=20, "&lt;20",
AND(X2180&gt;=20, X2180&lt;50), "20-50",
AND(X2180&gt;=50, X2180&lt;100), "50-100",
X2180&gt;=100, "&gt;100"
)</f>
        <v>&lt;20</v>
      </c>
      <c r="AI2180">
        <f t="shared" si="69"/>
        <v>0</v>
      </c>
      <c r="AJ2180" t="str" cm="1">
        <f t="array" ref="AJ2180">_xlfn.IFS(
C2180&lt;=20, "&lt;20",
AND(C2180&gt;=20, C2180&lt;35), "20-35",
AND(C2180&gt;=35, C2180&lt;50), "35-50",
C2180&gt;=50, "50-100"
)</f>
        <v>20-35</v>
      </c>
      <c r="AK2180" t="str" cm="1">
        <f t="array" ref="AK2180">_xlfn.IFS(
G2180&lt;6, "&lt;6",
AND(G2180&gt;=6, G2180&lt;12), "6-12",
AND(G2180&gt;=12, G2180&lt;18), "12-18",  AND(G2180&gt;=18, G2180&lt;24), "18-24", G2180&gt;=24, "24-36")</f>
        <v>6-12</v>
      </c>
    </row>
    <row r="2181" spans="1:37" x14ac:dyDescent="0.3">
      <c r="A2181" t="s">
        <v>2281</v>
      </c>
      <c r="B2181" t="s">
        <v>44</v>
      </c>
      <c r="C2181">
        <v>48</v>
      </c>
      <c r="D2181" t="s">
        <v>37</v>
      </c>
      <c r="E2181" t="s">
        <v>114</v>
      </c>
      <c r="F2181">
        <v>3</v>
      </c>
      <c r="G2181">
        <v>7</v>
      </c>
      <c r="H2181" t="s">
        <v>49</v>
      </c>
      <c r="I2181" t="s">
        <v>37</v>
      </c>
      <c r="J2181" t="s">
        <v>37</v>
      </c>
      <c r="K2181" t="s">
        <v>37</v>
      </c>
      <c r="L2181" t="s">
        <v>50</v>
      </c>
      <c r="M2181" t="s">
        <v>34</v>
      </c>
      <c r="N2181" t="s">
        <v>37</v>
      </c>
      <c r="O2181" t="s">
        <v>34</v>
      </c>
      <c r="P2181" t="s">
        <v>34</v>
      </c>
      <c r="Q2181" t="s">
        <v>37</v>
      </c>
      <c r="R2181" t="s">
        <v>37</v>
      </c>
      <c r="S2181" t="s">
        <v>37</v>
      </c>
      <c r="T2181" t="s">
        <v>37</v>
      </c>
      <c r="U2181" t="s">
        <v>46</v>
      </c>
      <c r="V2181" t="s">
        <v>37</v>
      </c>
      <c r="W2181" t="s">
        <v>40</v>
      </c>
      <c r="X2181">
        <v>100.25</v>
      </c>
      <c r="Y2181">
        <v>100.25</v>
      </c>
      <c r="Z2181">
        <v>0</v>
      </c>
      <c r="AA2181">
        <v>0</v>
      </c>
      <c r="AB2181">
        <v>20.23</v>
      </c>
      <c r="AC2181">
        <v>120.48</v>
      </c>
      <c r="AD2181" t="s">
        <v>52</v>
      </c>
      <c r="AE2181" t="s">
        <v>94</v>
      </c>
      <c r="AF2181" t="s">
        <v>95</v>
      </c>
      <c r="AG2181">
        <f t="shared" si="68"/>
        <v>1</v>
      </c>
      <c r="AH2181" t="str" cm="1">
        <f t="array" ref="AH2181">_xlfn.IFS(
X2181&lt;=20, "&lt;20",
AND(X2181&gt;=20, X2181&lt;50), "20-50",
AND(X2181&gt;=50, X2181&lt;100), "50-100",
X2181&gt;=100, "&gt;100"
)</f>
        <v>&gt;100</v>
      </c>
      <c r="AI2181">
        <f t="shared" si="69"/>
        <v>0</v>
      </c>
      <c r="AJ2181" t="str" cm="1">
        <f t="array" ref="AJ2181">_xlfn.IFS(
C2181&lt;=20, "&lt;20",
AND(C2181&gt;=20, C2181&lt;35), "20-35",
AND(C2181&gt;=35, C2181&lt;50), "35-50",
C2181&gt;=50, "50-100"
)</f>
        <v>35-50</v>
      </c>
      <c r="AK2181" t="str" cm="1">
        <f t="array" ref="AK2181">_xlfn.IFS(
G2181&lt;6, "&lt;6",
AND(G2181&gt;=6, G2181&lt;12), "6-12",
AND(G2181&gt;=12, G2181&lt;18), "12-18",  AND(G2181&gt;=18, G2181&lt;24), "18-24", G2181&gt;=24, "24-36")</f>
        <v>6-12</v>
      </c>
    </row>
    <row r="2182" spans="1:37" x14ac:dyDescent="0.3">
      <c r="A2182" t="s">
        <v>2282</v>
      </c>
      <c r="B2182" t="s">
        <v>33</v>
      </c>
      <c r="C2182">
        <v>78</v>
      </c>
      <c r="D2182" t="s">
        <v>34</v>
      </c>
      <c r="E2182" t="s">
        <v>61</v>
      </c>
      <c r="F2182">
        <v>2</v>
      </c>
      <c r="G2182">
        <v>31</v>
      </c>
      <c r="H2182" t="s">
        <v>36</v>
      </c>
      <c r="I2182" t="s">
        <v>37</v>
      </c>
      <c r="J2182" t="s">
        <v>34</v>
      </c>
      <c r="K2182" t="s">
        <v>37</v>
      </c>
      <c r="L2182" t="s">
        <v>72</v>
      </c>
      <c r="M2182" t="s">
        <v>37</v>
      </c>
      <c r="N2182" t="s">
        <v>37</v>
      </c>
      <c r="O2182" t="s">
        <v>34</v>
      </c>
      <c r="P2182" t="s">
        <v>34</v>
      </c>
      <c r="Q2182" t="s">
        <v>34</v>
      </c>
      <c r="R2182" t="s">
        <v>37</v>
      </c>
      <c r="S2182" t="s">
        <v>34</v>
      </c>
      <c r="T2182" t="s">
        <v>37</v>
      </c>
      <c r="U2182" t="s">
        <v>39</v>
      </c>
      <c r="V2182" t="s">
        <v>37</v>
      </c>
      <c r="W2182" t="s">
        <v>51</v>
      </c>
      <c r="X2182">
        <v>-3</v>
      </c>
      <c r="Y2182">
        <v>1339.8</v>
      </c>
      <c r="Z2182">
        <v>0</v>
      </c>
      <c r="AA2182">
        <v>0</v>
      </c>
      <c r="AB2182">
        <v>901.95</v>
      </c>
      <c r="AC2182">
        <v>2241.75</v>
      </c>
      <c r="AD2182" t="s">
        <v>41</v>
      </c>
      <c r="AE2182" t="s">
        <v>42</v>
      </c>
      <c r="AF2182" t="s">
        <v>42</v>
      </c>
      <c r="AG2182">
        <f t="shared" si="68"/>
        <v>0</v>
      </c>
      <c r="AH2182" t="str" cm="1">
        <f t="array" ref="AH2182">_xlfn.IFS(
X2182&lt;=20, "&lt;20",
AND(X2182&gt;=20, X2182&lt;50), "20-50",
AND(X2182&gt;=50, X2182&lt;100), "50-100",
X2182&gt;=100, "&gt;100"
)</f>
        <v>&lt;20</v>
      </c>
      <c r="AI2182">
        <f t="shared" si="69"/>
        <v>0</v>
      </c>
      <c r="AJ2182" t="str" cm="1">
        <f t="array" ref="AJ2182">_xlfn.IFS(
C2182&lt;=20, "&lt;20",
AND(C2182&gt;=20, C2182&lt;35), "20-35",
AND(C2182&gt;=35, C2182&lt;50), "35-50",
C2182&gt;=50, "50-100"
)</f>
        <v>50-100</v>
      </c>
      <c r="AK2182" t="str" cm="1">
        <f t="array" ref="AK2182">_xlfn.IFS(
G2182&lt;6, "&lt;6",
AND(G2182&gt;=6, G2182&lt;12), "6-12",
AND(G2182&gt;=12, G2182&lt;18), "12-18",  AND(G2182&gt;=18, G2182&lt;24), "18-24", G2182&gt;=24, "24-36")</f>
        <v>24-36</v>
      </c>
    </row>
    <row r="2183" spans="1:37" x14ac:dyDescent="0.3">
      <c r="A2183" t="s">
        <v>2283</v>
      </c>
      <c r="B2183" t="s">
        <v>44</v>
      </c>
      <c r="C2183">
        <v>43</v>
      </c>
      <c r="D2183" t="s">
        <v>37</v>
      </c>
      <c r="E2183" t="s">
        <v>61</v>
      </c>
      <c r="F2183">
        <v>4</v>
      </c>
      <c r="G2183">
        <v>23</v>
      </c>
      <c r="H2183" t="s">
        <v>36</v>
      </c>
      <c r="I2183" t="s">
        <v>37</v>
      </c>
      <c r="J2183" t="s">
        <v>34</v>
      </c>
      <c r="K2183" t="s">
        <v>34</v>
      </c>
      <c r="L2183" t="s">
        <v>34</v>
      </c>
      <c r="M2183" t="s">
        <v>34</v>
      </c>
      <c r="N2183" t="s">
        <v>34</v>
      </c>
      <c r="O2183" t="s">
        <v>34</v>
      </c>
      <c r="P2183" t="s">
        <v>34</v>
      </c>
      <c r="Q2183" t="s">
        <v>34</v>
      </c>
      <c r="R2183" t="s">
        <v>34</v>
      </c>
      <c r="S2183" t="s">
        <v>34</v>
      </c>
      <c r="T2183" t="s">
        <v>34</v>
      </c>
      <c r="U2183" t="s">
        <v>46</v>
      </c>
      <c r="V2183" t="s">
        <v>34</v>
      </c>
      <c r="W2183" t="s">
        <v>51</v>
      </c>
      <c r="X2183">
        <v>19.75</v>
      </c>
      <c r="Y2183">
        <v>313.39999999999998</v>
      </c>
      <c r="Z2183">
        <v>0</v>
      </c>
      <c r="AA2183">
        <v>0</v>
      </c>
      <c r="AB2183">
        <v>511.84</v>
      </c>
      <c r="AC2183">
        <v>825.24</v>
      </c>
      <c r="AD2183" t="s">
        <v>41</v>
      </c>
      <c r="AE2183" t="s">
        <v>42</v>
      </c>
      <c r="AF2183" t="s">
        <v>42</v>
      </c>
      <c r="AG2183">
        <f t="shared" si="68"/>
        <v>0</v>
      </c>
      <c r="AH2183" t="str" cm="1">
        <f t="array" ref="AH2183">_xlfn.IFS(
X2183&lt;=20, "&lt;20",
AND(X2183&gt;=20, X2183&lt;50), "20-50",
AND(X2183&gt;=50, X2183&lt;100), "50-100",
X2183&gt;=100, "&gt;100"
)</f>
        <v>&lt;20</v>
      </c>
      <c r="AI2183">
        <f t="shared" si="69"/>
        <v>0</v>
      </c>
      <c r="AJ2183" t="str" cm="1">
        <f t="array" ref="AJ2183">_xlfn.IFS(
C2183&lt;=20, "&lt;20",
AND(C2183&gt;=20, C2183&lt;35), "20-35",
AND(C2183&gt;=35, C2183&lt;50), "35-50",
C2183&gt;=50, "50-100"
)</f>
        <v>35-50</v>
      </c>
      <c r="AK2183" t="str" cm="1">
        <f t="array" ref="AK2183">_xlfn.IFS(
G2183&lt;6, "&lt;6",
AND(G2183&gt;=6, G2183&lt;12), "6-12",
AND(G2183&gt;=12, G2183&lt;18), "12-18",  AND(G2183&gt;=18, G2183&lt;24), "18-24", G2183&gt;=24, "24-36")</f>
        <v>18-24</v>
      </c>
    </row>
    <row r="2184" spans="1:37" x14ac:dyDescent="0.3">
      <c r="A2184" t="s">
        <v>2284</v>
      </c>
      <c r="B2184" t="s">
        <v>44</v>
      </c>
      <c r="C2184">
        <v>20</v>
      </c>
      <c r="D2184" t="s">
        <v>37</v>
      </c>
      <c r="E2184" t="s">
        <v>76</v>
      </c>
      <c r="F2184">
        <v>2</v>
      </c>
      <c r="G2184">
        <v>7</v>
      </c>
      <c r="H2184" t="s">
        <v>36</v>
      </c>
      <c r="I2184" t="s">
        <v>34</v>
      </c>
      <c r="J2184" t="s">
        <v>34</v>
      </c>
      <c r="K2184" t="s">
        <v>37</v>
      </c>
      <c r="L2184" t="s">
        <v>72</v>
      </c>
      <c r="M2184" t="s">
        <v>34</v>
      </c>
      <c r="N2184" t="s">
        <v>37</v>
      </c>
      <c r="O2184" t="s">
        <v>37</v>
      </c>
      <c r="P2184" t="s">
        <v>37</v>
      </c>
      <c r="Q2184" t="s">
        <v>34</v>
      </c>
      <c r="R2184" t="s">
        <v>37</v>
      </c>
      <c r="S2184" t="s">
        <v>37</v>
      </c>
      <c r="T2184" t="s">
        <v>34</v>
      </c>
      <c r="U2184" t="s">
        <v>39</v>
      </c>
      <c r="V2184" t="s">
        <v>37</v>
      </c>
      <c r="W2184" t="s">
        <v>51</v>
      </c>
      <c r="X2184">
        <v>51.05</v>
      </c>
      <c r="Y2184">
        <v>3635.15</v>
      </c>
      <c r="Z2184">
        <v>0</v>
      </c>
      <c r="AA2184">
        <v>120</v>
      </c>
      <c r="AB2184">
        <v>0</v>
      </c>
      <c r="AC2184">
        <v>3755.15</v>
      </c>
      <c r="AD2184" t="s">
        <v>41</v>
      </c>
      <c r="AE2184" t="s">
        <v>42</v>
      </c>
      <c r="AF2184" t="s">
        <v>42</v>
      </c>
      <c r="AG2184">
        <f t="shared" si="68"/>
        <v>0</v>
      </c>
      <c r="AH2184" t="str" cm="1">
        <f t="array" ref="AH2184">_xlfn.IFS(
X2184&lt;=20, "&lt;20",
AND(X2184&gt;=20, X2184&lt;50), "20-50",
AND(X2184&gt;=50, X2184&lt;100), "50-100",
X2184&gt;=100, "&gt;100"
)</f>
        <v>50-100</v>
      </c>
      <c r="AI2184">
        <f t="shared" si="69"/>
        <v>0</v>
      </c>
      <c r="AJ2184" t="str" cm="1">
        <f t="array" ref="AJ2184">_xlfn.IFS(
C2184&lt;=20, "&lt;20",
AND(C2184&gt;=20, C2184&lt;35), "20-35",
AND(C2184&gt;=35, C2184&lt;50), "35-50",
C2184&gt;=50, "50-100"
)</f>
        <v>&lt;20</v>
      </c>
      <c r="AK2184" t="str" cm="1">
        <f t="array" ref="AK2184">_xlfn.IFS(
G2184&lt;6, "&lt;6",
AND(G2184&gt;=6, G2184&lt;12), "6-12",
AND(G2184&gt;=12, G2184&lt;18), "12-18",  AND(G2184&gt;=18, G2184&lt;24), "18-24", G2184&gt;=24, "24-36")</f>
        <v>6-12</v>
      </c>
    </row>
    <row r="2185" spans="1:37" x14ac:dyDescent="0.3">
      <c r="A2185" t="s">
        <v>2285</v>
      </c>
      <c r="B2185" t="s">
        <v>33</v>
      </c>
      <c r="C2185">
        <v>47</v>
      </c>
      <c r="D2185" t="s">
        <v>34</v>
      </c>
      <c r="E2185" t="s">
        <v>69</v>
      </c>
      <c r="F2185">
        <v>9</v>
      </c>
      <c r="G2185">
        <v>5</v>
      </c>
      <c r="H2185" t="s">
        <v>36</v>
      </c>
      <c r="I2185" t="s">
        <v>37</v>
      </c>
      <c r="J2185" t="s">
        <v>34</v>
      </c>
      <c r="K2185" t="s">
        <v>37</v>
      </c>
      <c r="L2185" t="s">
        <v>50</v>
      </c>
      <c r="M2185" t="s">
        <v>37</v>
      </c>
      <c r="N2185" t="s">
        <v>34</v>
      </c>
      <c r="O2185" t="s">
        <v>37</v>
      </c>
      <c r="P2185" t="s">
        <v>37</v>
      </c>
      <c r="Q2185" t="s">
        <v>37</v>
      </c>
      <c r="R2185" t="s">
        <v>37</v>
      </c>
      <c r="S2185" t="s">
        <v>37</v>
      </c>
      <c r="T2185" t="s">
        <v>37</v>
      </c>
      <c r="U2185" t="s">
        <v>67</v>
      </c>
      <c r="V2185" t="s">
        <v>37</v>
      </c>
      <c r="W2185" t="s">
        <v>51</v>
      </c>
      <c r="X2185">
        <v>105.65</v>
      </c>
      <c r="Y2185">
        <v>6844.5</v>
      </c>
      <c r="Z2185">
        <v>0</v>
      </c>
      <c r="AA2185">
        <v>0</v>
      </c>
      <c r="AB2185">
        <v>2043.36</v>
      </c>
      <c r="AC2185">
        <v>8887.86</v>
      </c>
      <c r="AD2185" t="s">
        <v>41</v>
      </c>
      <c r="AE2185" t="s">
        <v>42</v>
      </c>
      <c r="AF2185" t="s">
        <v>42</v>
      </c>
      <c r="AG2185">
        <f t="shared" si="68"/>
        <v>0</v>
      </c>
      <c r="AH2185" t="str" cm="1">
        <f t="array" ref="AH2185">_xlfn.IFS(
X2185&lt;=20, "&lt;20",
AND(X2185&gt;=20, X2185&lt;50), "20-50",
AND(X2185&gt;=50, X2185&lt;100), "50-100",
X2185&gt;=100, "&gt;100"
)</f>
        <v>&gt;100</v>
      </c>
      <c r="AI2185">
        <f t="shared" si="69"/>
        <v>0</v>
      </c>
      <c r="AJ2185" t="str" cm="1">
        <f t="array" ref="AJ2185">_xlfn.IFS(
C2185&lt;=20, "&lt;20",
AND(C2185&gt;=20, C2185&lt;35), "20-35",
AND(C2185&gt;=35, C2185&lt;50), "35-50",
C2185&gt;=50, "50-100"
)</f>
        <v>35-50</v>
      </c>
      <c r="AK2185" t="str" cm="1">
        <f t="array" ref="AK2185">_xlfn.IFS(
G2185&lt;6, "&lt;6",
AND(G2185&gt;=6, G2185&lt;12), "6-12",
AND(G2185&gt;=12, G2185&lt;18), "12-18",  AND(G2185&gt;=18, G2185&lt;24), "18-24", G2185&gt;=24, "24-36")</f>
        <v>&lt;6</v>
      </c>
    </row>
    <row r="2186" spans="1:37" x14ac:dyDescent="0.3">
      <c r="A2186" t="s">
        <v>2286</v>
      </c>
      <c r="B2186" t="s">
        <v>44</v>
      </c>
      <c r="C2186">
        <v>23</v>
      </c>
      <c r="D2186" t="s">
        <v>34</v>
      </c>
      <c r="E2186" t="s">
        <v>99</v>
      </c>
      <c r="F2186">
        <v>10</v>
      </c>
      <c r="G2186">
        <v>2</v>
      </c>
      <c r="H2186" t="s">
        <v>49</v>
      </c>
      <c r="I2186" t="s">
        <v>37</v>
      </c>
      <c r="J2186" t="s">
        <v>34</v>
      </c>
      <c r="K2186" t="s">
        <v>37</v>
      </c>
      <c r="L2186" t="s">
        <v>50</v>
      </c>
      <c r="M2186" t="s">
        <v>34</v>
      </c>
      <c r="N2186" t="s">
        <v>37</v>
      </c>
      <c r="O2186" t="s">
        <v>34</v>
      </c>
      <c r="P2186" t="s">
        <v>37</v>
      </c>
      <c r="Q2186" t="s">
        <v>37</v>
      </c>
      <c r="R2186" t="s">
        <v>34</v>
      </c>
      <c r="S2186" t="s">
        <v>37</v>
      </c>
      <c r="T2186" t="s">
        <v>37</v>
      </c>
      <c r="U2186" t="s">
        <v>46</v>
      </c>
      <c r="V2186" t="s">
        <v>34</v>
      </c>
      <c r="W2186" t="s">
        <v>51</v>
      </c>
      <c r="X2186">
        <v>91.7</v>
      </c>
      <c r="Y2186">
        <v>91.7</v>
      </c>
      <c r="Z2186">
        <v>0</v>
      </c>
      <c r="AA2186">
        <v>0</v>
      </c>
      <c r="AB2186">
        <v>17.23</v>
      </c>
      <c r="AC2186">
        <v>108.93</v>
      </c>
      <c r="AD2186" t="s">
        <v>52</v>
      </c>
      <c r="AE2186" t="s">
        <v>104</v>
      </c>
      <c r="AF2186" t="s">
        <v>105</v>
      </c>
      <c r="AG2186">
        <f t="shared" si="68"/>
        <v>1</v>
      </c>
      <c r="AH2186" t="str" cm="1">
        <f t="array" ref="AH2186">_xlfn.IFS(
X2186&lt;=20, "&lt;20",
AND(X2186&gt;=20, X2186&lt;50), "20-50",
AND(X2186&gt;=50, X2186&lt;100), "50-100",
X2186&gt;=100, "&gt;100"
)</f>
        <v>50-100</v>
      </c>
      <c r="AI2186">
        <f t="shared" si="69"/>
        <v>0</v>
      </c>
      <c r="AJ2186" t="str" cm="1">
        <f t="array" ref="AJ2186">_xlfn.IFS(
C2186&lt;=20, "&lt;20",
AND(C2186&gt;=20, C2186&lt;35), "20-35",
AND(C2186&gt;=35, C2186&lt;50), "35-50",
C2186&gt;=50, "50-100"
)</f>
        <v>20-35</v>
      </c>
      <c r="AK2186" t="str" cm="1">
        <f t="array" ref="AK2186">_xlfn.IFS(
G2186&lt;6, "&lt;6",
AND(G2186&gt;=6, G2186&lt;12), "6-12",
AND(G2186&gt;=12, G2186&lt;18), "12-18",  AND(G2186&gt;=18, G2186&lt;24), "18-24", G2186&gt;=24, "24-36")</f>
        <v>&lt;6</v>
      </c>
    </row>
    <row r="2187" spans="1:37" x14ac:dyDescent="0.3">
      <c r="A2187" t="s">
        <v>2287</v>
      </c>
      <c r="B2187" t="s">
        <v>33</v>
      </c>
      <c r="C2187">
        <v>46</v>
      </c>
      <c r="D2187" t="s">
        <v>34</v>
      </c>
      <c r="E2187" t="s">
        <v>61</v>
      </c>
      <c r="F2187">
        <v>2</v>
      </c>
      <c r="G2187">
        <v>13</v>
      </c>
      <c r="H2187" t="s">
        <v>36</v>
      </c>
      <c r="I2187" t="s">
        <v>37</v>
      </c>
      <c r="J2187" t="s">
        <v>34</v>
      </c>
      <c r="K2187" t="s">
        <v>34</v>
      </c>
      <c r="L2187" t="s">
        <v>34</v>
      </c>
      <c r="M2187" t="s">
        <v>34</v>
      </c>
      <c r="N2187" t="s">
        <v>34</v>
      </c>
      <c r="O2187" t="s">
        <v>34</v>
      </c>
      <c r="P2187" t="s">
        <v>34</v>
      </c>
      <c r="Q2187" t="s">
        <v>34</v>
      </c>
      <c r="R2187" t="s">
        <v>34</v>
      </c>
      <c r="S2187" t="s">
        <v>34</v>
      </c>
      <c r="T2187" t="s">
        <v>34</v>
      </c>
      <c r="U2187" t="s">
        <v>46</v>
      </c>
      <c r="V2187" t="s">
        <v>34</v>
      </c>
      <c r="W2187" t="s">
        <v>40</v>
      </c>
      <c r="X2187">
        <v>19.95</v>
      </c>
      <c r="Y2187">
        <v>268.39999999999998</v>
      </c>
      <c r="Z2187">
        <v>0</v>
      </c>
      <c r="AA2187">
        <v>0</v>
      </c>
      <c r="AB2187">
        <v>569.24</v>
      </c>
      <c r="AC2187">
        <v>837.64</v>
      </c>
      <c r="AD2187" t="s">
        <v>41</v>
      </c>
      <c r="AE2187" t="s">
        <v>42</v>
      </c>
      <c r="AF2187" t="s">
        <v>42</v>
      </c>
      <c r="AG2187">
        <f t="shared" si="68"/>
        <v>0</v>
      </c>
      <c r="AH2187" t="str" cm="1">
        <f t="array" ref="AH2187">_xlfn.IFS(
X2187&lt;=20, "&lt;20",
AND(X2187&gt;=20, X2187&lt;50), "20-50",
AND(X2187&gt;=50, X2187&lt;100), "50-100",
X2187&gt;=100, "&gt;100"
)</f>
        <v>&lt;20</v>
      </c>
      <c r="AI2187">
        <f t="shared" si="69"/>
        <v>0</v>
      </c>
      <c r="AJ2187" t="str" cm="1">
        <f t="array" ref="AJ2187">_xlfn.IFS(
C2187&lt;=20, "&lt;20",
AND(C2187&gt;=20, C2187&lt;35), "20-35",
AND(C2187&gt;=35, C2187&lt;50), "35-50",
C2187&gt;=50, "50-100"
)</f>
        <v>35-50</v>
      </c>
      <c r="AK2187" t="str" cm="1">
        <f t="array" ref="AK2187">_xlfn.IFS(
G2187&lt;6, "&lt;6",
AND(G2187&gt;=6, G2187&lt;12), "6-12",
AND(G2187&gt;=12, G2187&lt;18), "12-18",  AND(G2187&gt;=18, G2187&lt;24), "18-24", G2187&gt;=24, "24-36")</f>
        <v>12-18</v>
      </c>
    </row>
    <row r="2188" spans="1:37" x14ac:dyDescent="0.3">
      <c r="A2188" t="s">
        <v>2288</v>
      </c>
      <c r="B2188" t="s">
        <v>44</v>
      </c>
      <c r="C2188">
        <v>47</v>
      </c>
      <c r="D2188" t="s">
        <v>37</v>
      </c>
      <c r="E2188" t="s">
        <v>87</v>
      </c>
      <c r="F2188">
        <v>4</v>
      </c>
      <c r="G2188">
        <v>23</v>
      </c>
      <c r="H2188" t="s">
        <v>36</v>
      </c>
      <c r="I2188" t="s">
        <v>37</v>
      </c>
      <c r="J2188" t="s">
        <v>34</v>
      </c>
      <c r="K2188" t="s">
        <v>34</v>
      </c>
      <c r="L2188" t="s">
        <v>34</v>
      </c>
      <c r="M2188" t="s">
        <v>34</v>
      </c>
      <c r="N2188" t="s">
        <v>34</v>
      </c>
      <c r="O2188" t="s">
        <v>34</v>
      </c>
      <c r="P2188" t="s">
        <v>34</v>
      </c>
      <c r="Q2188" t="s">
        <v>34</v>
      </c>
      <c r="R2188" t="s">
        <v>34</v>
      </c>
      <c r="S2188" t="s">
        <v>34</v>
      </c>
      <c r="T2188" t="s">
        <v>34</v>
      </c>
      <c r="U2188" t="s">
        <v>67</v>
      </c>
      <c r="V2188" t="s">
        <v>34</v>
      </c>
      <c r="W2188" t="s">
        <v>51</v>
      </c>
      <c r="X2188">
        <v>20.25</v>
      </c>
      <c r="Y2188">
        <v>890.35</v>
      </c>
      <c r="Z2188">
        <v>0</v>
      </c>
      <c r="AA2188">
        <v>0</v>
      </c>
      <c r="AB2188">
        <v>1271.9000000000001</v>
      </c>
      <c r="AC2188">
        <v>2162.25</v>
      </c>
      <c r="AD2188" t="s">
        <v>41</v>
      </c>
      <c r="AE2188" t="s">
        <v>42</v>
      </c>
      <c r="AF2188" t="s">
        <v>42</v>
      </c>
      <c r="AG2188">
        <f t="shared" si="68"/>
        <v>0</v>
      </c>
      <c r="AH2188" t="str" cm="1">
        <f t="array" ref="AH2188">_xlfn.IFS(
X2188&lt;=20, "&lt;20",
AND(X2188&gt;=20, X2188&lt;50), "20-50",
AND(X2188&gt;=50, X2188&lt;100), "50-100",
X2188&gt;=100, "&gt;100"
)</f>
        <v>20-50</v>
      </c>
      <c r="AI2188">
        <f t="shared" si="69"/>
        <v>0</v>
      </c>
      <c r="AJ2188" t="str" cm="1">
        <f t="array" ref="AJ2188">_xlfn.IFS(
C2188&lt;=20, "&lt;20",
AND(C2188&gt;=20, C2188&lt;35), "20-35",
AND(C2188&gt;=35, C2188&lt;50), "35-50",
C2188&gt;=50, "50-100"
)</f>
        <v>35-50</v>
      </c>
      <c r="AK2188" t="str" cm="1">
        <f t="array" ref="AK2188">_xlfn.IFS(
G2188&lt;6, "&lt;6",
AND(G2188&gt;=6, G2188&lt;12), "6-12",
AND(G2188&gt;=12, G2188&lt;18), "12-18",  AND(G2188&gt;=18, G2188&lt;24), "18-24", G2188&gt;=24, "24-36")</f>
        <v>18-24</v>
      </c>
    </row>
    <row r="2189" spans="1:37" x14ac:dyDescent="0.3">
      <c r="A2189" t="s">
        <v>2289</v>
      </c>
      <c r="B2189" t="s">
        <v>33</v>
      </c>
      <c r="C2189">
        <v>37</v>
      </c>
      <c r="D2189" t="s">
        <v>34</v>
      </c>
      <c r="E2189" t="s">
        <v>45</v>
      </c>
      <c r="F2189">
        <v>15</v>
      </c>
      <c r="G2189">
        <v>5</v>
      </c>
      <c r="H2189" t="s">
        <v>36</v>
      </c>
      <c r="I2189" t="s">
        <v>37</v>
      </c>
      <c r="J2189" t="s">
        <v>37</v>
      </c>
      <c r="K2189" t="s">
        <v>37</v>
      </c>
      <c r="L2189" t="s">
        <v>50</v>
      </c>
      <c r="M2189" t="s">
        <v>34</v>
      </c>
      <c r="N2189" t="s">
        <v>34</v>
      </c>
      <c r="O2189" t="s">
        <v>34</v>
      </c>
      <c r="P2189" t="s">
        <v>37</v>
      </c>
      <c r="Q2189" t="s">
        <v>37</v>
      </c>
      <c r="R2189" t="s">
        <v>37</v>
      </c>
      <c r="S2189" t="s">
        <v>37</v>
      </c>
      <c r="T2189" t="s">
        <v>37</v>
      </c>
      <c r="U2189" t="s">
        <v>39</v>
      </c>
      <c r="V2189" t="s">
        <v>37</v>
      </c>
      <c r="W2189" t="s">
        <v>51</v>
      </c>
      <c r="X2189">
        <v>100.6</v>
      </c>
      <c r="Y2189">
        <v>5069.6499999999996</v>
      </c>
      <c r="Z2189">
        <v>0</v>
      </c>
      <c r="AA2189">
        <v>0</v>
      </c>
      <c r="AB2189">
        <v>929.53</v>
      </c>
      <c r="AC2189">
        <v>5999.18</v>
      </c>
      <c r="AD2189" t="s">
        <v>52</v>
      </c>
      <c r="AE2189" t="s">
        <v>53</v>
      </c>
      <c r="AF2189" t="s">
        <v>162</v>
      </c>
      <c r="AG2189">
        <f t="shared" si="68"/>
        <v>1</v>
      </c>
      <c r="AH2189" t="str" cm="1">
        <f t="array" ref="AH2189">_xlfn.IFS(
X2189&lt;=20, "&lt;20",
AND(X2189&gt;=20, X2189&lt;50), "20-50",
AND(X2189&gt;=50, X2189&lt;100), "50-100",
X2189&gt;=100, "&gt;100"
)</f>
        <v>&gt;100</v>
      </c>
      <c r="AI2189">
        <f t="shared" si="69"/>
        <v>0</v>
      </c>
      <c r="AJ2189" t="str" cm="1">
        <f t="array" ref="AJ2189">_xlfn.IFS(
C2189&lt;=20, "&lt;20",
AND(C2189&gt;=20, C2189&lt;35), "20-35",
AND(C2189&gt;=35, C2189&lt;50), "35-50",
C2189&gt;=50, "50-100"
)</f>
        <v>35-50</v>
      </c>
      <c r="AK2189" t="str" cm="1">
        <f t="array" ref="AK2189">_xlfn.IFS(
G2189&lt;6, "&lt;6",
AND(G2189&gt;=6, G2189&lt;12), "6-12",
AND(G2189&gt;=12, G2189&lt;18), "12-18",  AND(G2189&gt;=18, G2189&lt;24), "18-24", G2189&gt;=24, "24-36")</f>
        <v>&lt;6</v>
      </c>
    </row>
    <row r="2190" spans="1:37" x14ac:dyDescent="0.3">
      <c r="A2190" t="s">
        <v>2290</v>
      </c>
      <c r="B2190" t="s">
        <v>33</v>
      </c>
      <c r="C2190">
        <v>53</v>
      </c>
      <c r="D2190" t="s">
        <v>34</v>
      </c>
      <c r="E2190" t="s">
        <v>61</v>
      </c>
      <c r="F2190">
        <v>15</v>
      </c>
      <c r="G2190">
        <v>26</v>
      </c>
      <c r="H2190" t="s">
        <v>49</v>
      </c>
      <c r="I2190" t="s">
        <v>37</v>
      </c>
      <c r="J2190" t="s">
        <v>34</v>
      </c>
      <c r="K2190" t="s">
        <v>37</v>
      </c>
      <c r="L2190" t="s">
        <v>50</v>
      </c>
      <c r="M2190" t="s">
        <v>34</v>
      </c>
      <c r="N2190" t="s">
        <v>34</v>
      </c>
      <c r="O2190" t="s">
        <v>34</v>
      </c>
      <c r="P2190" t="s">
        <v>34</v>
      </c>
      <c r="Q2190" t="s">
        <v>37</v>
      </c>
      <c r="R2190" t="s">
        <v>34</v>
      </c>
      <c r="S2190" t="s">
        <v>34</v>
      </c>
      <c r="T2190" t="s">
        <v>37</v>
      </c>
      <c r="U2190" t="s">
        <v>46</v>
      </c>
      <c r="V2190" t="s">
        <v>37</v>
      </c>
      <c r="W2190" t="s">
        <v>51</v>
      </c>
      <c r="X2190">
        <v>80.7</v>
      </c>
      <c r="Y2190">
        <v>239.45</v>
      </c>
      <c r="Z2190">
        <v>0</v>
      </c>
      <c r="AA2190">
        <v>0</v>
      </c>
      <c r="AB2190">
        <v>71.16</v>
      </c>
      <c r="AC2190">
        <v>310.61</v>
      </c>
      <c r="AD2190" t="s">
        <v>85</v>
      </c>
      <c r="AE2190" t="s">
        <v>42</v>
      </c>
      <c r="AF2190" t="s">
        <v>42</v>
      </c>
      <c r="AG2190">
        <f t="shared" si="68"/>
        <v>0</v>
      </c>
      <c r="AH2190" t="str" cm="1">
        <f t="array" ref="AH2190">_xlfn.IFS(
X2190&lt;=20, "&lt;20",
AND(X2190&gt;=20, X2190&lt;50), "20-50",
AND(X2190&gt;=50, X2190&lt;100), "50-100",
X2190&gt;=100, "&gt;100"
)</f>
        <v>50-100</v>
      </c>
      <c r="AI2190">
        <f t="shared" si="69"/>
        <v>1</v>
      </c>
      <c r="AJ2190" t="str" cm="1">
        <f t="array" ref="AJ2190">_xlfn.IFS(
C2190&lt;=20, "&lt;20",
AND(C2190&gt;=20, C2190&lt;35), "20-35",
AND(C2190&gt;=35, C2190&lt;50), "35-50",
C2190&gt;=50, "50-100"
)</f>
        <v>50-100</v>
      </c>
      <c r="AK2190" t="str" cm="1">
        <f t="array" ref="AK2190">_xlfn.IFS(
G2190&lt;6, "&lt;6",
AND(G2190&gt;=6, G2190&lt;12), "6-12",
AND(G2190&gt;=12, G2190&lt;18), "12-18",  AND(G2190&gt;=18, G2190&lt;24), "18-24", G2190&gt;=24, "24-36")</f>
        <v>24-36</v>
      </c>
    </row>
    <row r="2191" spans="1:37" x14ac:dyDescent="0.3">
      <c r="A2191" t="s">
        <v>2291</v>
      </c>
      <c r="B2191" t="s">
        <v>33</v>
      </c>
      <c r="C2191">
        <v>68</v>
      </c>
      <c r="D2191" t="s">
        <v>34</v>
      </c>
      <c r="E2191" t="s">
        <v>82</v>
      </c>
      <c r="F2191">
        <v>10</v>
      </c>
      <c r="G2191">
        <v>36</v>
      </c>
      <c r="H2191" t="s">
        <v>36</v>
      </c>
      <c r="I2191" t="s">
        <v>37</v>
      </c>
      <c r="J2191" t="s">
        <v>34</v>
      </c>
      <c r="K2191" t="s">
        <v>37</v>
      </c>
      <c r="L2191" t="s">
        <v>50</v>
      </c>
      <c r="M2191" t="s">
        <v>34</v>
      </c>
      <c r="N2191" t="s">
        <v>34</v>
      </c>
      <c r="O2191" t="s">
        <v>37</v>
      </c>
      <c r="P2191" t="s">
        <v>34</v>
      </c>
      <c r="Q2191" t="s">
        <v>37</v>
      </c>
      <c r="R2191" t="s">
        <v>34</v>
      </c>
      <c r="S2191" t="s">
        <v>34</v>
      </c>
      <c r="T2191" t="s">
        <v>37</v>
      </c>
      <c r="U2191" t="s">
        <v>46</v>
      </c>
      <c r="V2191" t="s">
        <v>37</v>
      </c>
      <c r="W2191" t="s">
        <v>40</v>
      </c>
      <c r="X2191">
        <v>84.05</v>
      </c>
      <c r="Y2191">
        <v>2909.95</v>
      </c>
      <c r="Z2191">
        <v>0</v>
      </c>
      <c r="AA2191">
        <v>0</v>
      </c>
      <c r="AB2191">
        <v>192.1</v>
      </c>
      <c r="AC2191">
        <v>3102.05</v>
      </c>
      <c r="AD2191" t="s">
        <v>41</v>
      </c>
      <c r="AE2191" t="s">
        <v>42</v>
      </c>
      <c r="AF2191" t="s">
        <v>42</v>
      </c>
      <c r="AG2191">
        <f t="shared" si="68"/>
        <v>0</v>
      </c>
      <c r="AH2191" t="str" cm="1">
        <f t="array" ref="AH2191">_xlfn.IFS(
X2191&lt;=20, "&lt;20",
AND(X2191&gt;=20, X2191&lt;50), "20-50",
AND(X2191&gt;=50, X2191&lt;100), "50-100",
X2191&gt;=100, "&gt;100"
)</f>
        <v>50-100</v>
      </c>
      <c r="AI2191">
        <f t="shared" si="69"/>
        <v>0</v>
      </c>
      <c r="AJ2191" t="str" cm="1">
        <f t="array" ref="AJ2191">_xlfn.IFS(
C2191&lt;=20, "&lt;20",
AND(C2191&gt;=20, C2191&lt;35), "20-35",
AND(C2191&gt;=35, C2191&lt;50), "35-50",
C2191&gt;=50, "50-100"
)</f>
        <v>50-100</v>
      </c>
      <c r="AK2191" t="str" cm="1">
        <f t="array" ref="AK2191">_xlfn.IFS(
G2191&lt;6, "&lt;6",
AND(G2191&gt;=6, G2191&lt;12), "6-12",
AND(G2191&gt;=12, G2191&lt;18), "12-18",  AND(G2191&gt;=18, G2191&lt;24), "18-24", G2191&gt;=24, "24-36")</f>
        <v>24-36</v>
      </c>
    </row>
    <row r="2192" spans="1:37" x14ac:dyDescent="0.3">
      <c r="A2192" t="s">
        <v>2292</v>
      </c>
      <c r="B2192" t="s">
        <v>44</v>
      </c>
      <c r="C2192">
        <v>31</v>
      </c>
      <c r="D2192" t="s">
        <v>34</v>
      </c>
      <c r="E2192" t="s">
        <v>87</v>
      </c>
      <c r="F2192">
        <v>12</v>
      </c>
      <c r="G2192">
        <v>26</v>
      </c>
      <c r="H2192" t="s">
        <v>66</v>
      </c>
      <c r="I2192" t="s">
        <v>37</v>
      </c>
      <c r="J2192" t="s">
        <v>37</v>
      </c>
      <c r="K2192" t="s">
        <v>37</v>
      </c>
      <c r="L2192" t="s">
        <v>50</v>
      </c>
      <c r="M2192" t="s">
        <v>34</v>
      </c>
      <c r="N2192" t="s">
        <v>37</v>
      </c>
      <c r="O2192" t="s">
        <v>37</v>
      </c>
      <c r="P2192" t="s">
        <v>37</v>
      </c>
      <c r="Q2192" t="s">
        <v>37</v>
      </c>
      <c r="R2192" t="s">
        <v>37</v>
      </c>
      <c r="S2192" t="s">
        <v>37</v>
      </c>
      <c r="T2192" t="s">
        <v>37</v>
      </c>
      <c r="U2192" t="s">
        <v>67</v>
      </c>
      <c r="V2192" t="s">
        <v>37</v>
      </c>
      <c r="W2192" t="s">
        <v>51</v>
      </c>
      <c r="X2192">
        <v>110</v>
      </c>
      <c r="Y2192">
        <v>7611.85</v>
      </c>
      <c r="Z2192">
        <v>0</v>
      </c>
      <c r="AA2192">
        <v>0</v>
      </c>
      <c r="AB2192">
        <v>1005.72</v>
      </c>
      <c r="AC2192">
        <v>8617.57</v>
      </c>
      <c r="AD2192" t="s">
        <v>52</v>
      </c>
      <c r="AE2192" t="s">
        <v>53</v>
      </c>
      <c r="AF2192" t="s">
        <v>54</v>
      </c>
      <c r="AG2192">
        <f t="shared" si="68"/>
        <v>1</v>
      </c>
      <c r="AH2192" t="str" cm="1">
        <f t="array" ref="AH2192">_xlfn.IFS(
X2192&lt;=20, "&lt;20",
AND(X2192&gt;=20, X2192&lt;50), "20-50",
AND(X2192&gt;=50, X2192&lt;100), "50-100",
X2192&gt;=100, "&gt;100"
)</f>
        <v>&gt;100</v>
      </c>
      <c r="AI2192">
        <f t="shared" si="69"/>
        <v>0</v>
      </c>
      <c r="AJ2192" t="str" cm="1">
        <f t="array" ref="AJ2192">_xlfn.IFS(
C2192&lt;=20, "&lt;20",
AND(C2192&gt;=20, C2192&lt;35), "20-35",
AND(C2192&gt;=35, C2192&lt;50), "35-50",
C2192&gt;=50, "50-100"
)</f>
        <v>20-35</v>
      </c>
      <c r="AK2192" t="str" cm="1">
        <f t="array" ref="AK2192">_xlfn.IFS(
G2192&lt;6, "&lt;6",
AND(G2192&gt;=6, G2192&lt;12), "6-12",
AND(G2192&gt;=12, G2192&lt;18), "12-18",  AND(G2192&gt;=18, G2192&lt;24), "18-24", G2192&gt;=24, "24-36")</f>
        <v>24-36</v>
      </c>
    </row>
    <row r="2193" spans="1:37" x14ac:dyDescent="0.3">
      <c r="A2193" t="s">
        <v>2293</v>
      </c>
      <c r="B2193" t="s">
        <v>44</v>
      </c>
      <c r="C2193">
        <v>58</v>
      </c>
      <c r="D2193" t="s">
        <v>34</v>
      </c>
      <c r="E2193" t="s">
        <v>124</v>
      </c>
      <c r="F2193">
        <v>5</v>
      </c>
      <c r="G2193">
        <v>12</v>
      </c>
      <c r="H2193" t="s">
        <v>36</v>
      </c>
      <c r="I2193" t="s">
        <v>37</v>
      </c>
      <c r="J2193" t="s">
        <v>37</v>
      </c>
      <c r="K2193" t="s">
        <v>37</v>
      </c>
      <c r="L2193" t="s">
        <v>50</v>
      </c>
      <c r="M2193" t="s">
        <v>34</v>
      </c>
      <c r="N2193" t="s">
        <v>34</v>
      </c>
      <c r="O2193" t="s">
        <v>34</v>
      </c>
      <c r="P2193" t="s">
        <v>34</v>
      </c>
      <c r="Q2193" t="s">
        <v>37</v>
      </c>
      <c r="R2193" t="s">
        <v>34</v>
      </c>
      <c r="S2193" t="s">
        <v>34</v>
      </c>
      <c r="T2193" t="s">
        <v>37</v>
      </c>
      <c r="U2193" t="s">
        <v>46</v>
      </c>
      <c r="V2193" t="s">
        <v>37</v>
      </c>
      <c r="W2193" t="s">
        <v>51</v>
      </c>
      <c r="X2193">
        <v>84.4</v>
      </c>
      <c r="Y2193">
        <v>4116.1499999999996</v>
      </c>
      <c r="Z2193">
        <v>0</v>
      </c>
      <c r="AA2193">
        <v>0</v>
      </c>
      <c r="AB2193">
        <v>1766.5</v>
      </c>
      <c r="AC2193">
        <v>5882.65</v>
      </c>
      <c r="AD2193" t="s">
        <v>52</v>
      </c>
      <c r="AE2193" t="s">
        <v>53</v>
      </c>
      <c r="AF2193" t="s">
        <v>54</v>
      </c>
      <c r="AG2193">
        <f t="shared" si="68"/>
        <v>1</v>
      </c>
      <c r="AH2193" t="str" cm="1">
        <f t="array" ref="AH2193">_xlfn.IFS(
X2193&lt;=20, "&lt;20",
AND(X2193&gt;=20, X2193&lt;50), "20-50",
AND(X2193&gt;=50, X2193&lt;100), "50-100",
X2193&gt;=100, "&gt;100"
)</f>
        <v>50-100</v>
      </c>
      <c r="AI2193">
        <f t="shared" si="69"/>
        <v>0</v>
      </c>
      <c r="AJ2193" t="str" cm="1">
        <f t="array" ref="AJ2193">_xlfn.IFS(
C2193&lt;=20, "&lt;20",
AND(C2193&gt;=20, C2193&lt;35), "20-35",
AND(C2193&gt;=35, C2193&lt;50), "35-50",
C2193&gt;=50, "50-100"
)</f>
        <v>50-100</v>
      </c>
      <c r="AK2193" t="str" cm="1">
        <f t="array" ref="AK2193">_xlfn.IFS(
G2193&lt;6, "&lt;6",
AND(G2193&gt;=6, G2193&lt;12), "6-12",
AND(G2193&gt;=12, G2193&lt;18), "12-18",  AND(G2193&gt;=18, G2193&lt;24), "18-24", G2193&gt;=24, "24-36")</f>
        <v>12-18</v>
      </c>
    </row>
    <row r="2194" spans="1:37" x14ac:dyDescent="0.3">
      <c r="A2194" t="s">
        <v>2294</v>
      </c>
      <c r="B2194" t="s">
        <v>33</v>
      </c>
      <c r="C2194">
        <v>25</v>
      </c>
      <c r="D2194" t="s">
        <v>37</v>
      </c>
      <c r="E2194" t="s">
        <v>76</v>
      </c>
      <c r="F2194">
        <v>7</v>
      </c>
      <c r="G2194">
        <v>12</v>
      </c>
      <c r="H2194" t="s">
        <v>110</v>
      </c>
      <c r="I2194" t="s">
        <v>37</v>
      </c>
      <c r="J2194" t="s">
        <v>37</v>
      </c>
      <c r="K2194" t="s">
        <v>37</v>
      </c>
      <c r="L2194" t="s">
        <v>50</v>
      </c>
      <c r="M2194" t="s">
        <v>34</v>
      </c>
      <c r="N2194" t="s">
        <v>34</v>
      </c>
      <c r="O2194" t="s">
        <v>34</v>
      </c>
      <c r="P2194" t="s">
        <v>34</v>
      </c>
      <c r="Q2194" t="s">
        <v>37</v>
      </c>
      <c r="R2194" t="s">
        <v>34</v>
      </c>
      <c r="S2194" t="s">
        <v>34</v>
      </c>
      <c r="T2194" t="s">
        <v>37</v>
      </c>
      <c r="U2194" t="s">
        <v>46</v>
      </c>
      <c r="V2194" t="s">
        <v>37</v>
      </c>
      <c r="W2194" t="s">
        <v>40</v>
      </c>
      <c r="X2194">
        <v>84.6</v>
      </c>
      <c r="Y2194">
        <v>2088.0500000000002</v>
      </c>
      <c r="Z2194">
        <v>0</v>
      </c>
      <c r="AA2194">
        <v>0</v>
      </c>
      <c r="AB2194">
        <v>239.25</v>
      </c>
      <c r="AC2194">
        <v>2327.3000000000002</v>
      </c>
      <c r="AD2194" t="s">
        <v>41</v>
      </c>
      <c r="AE2194" t="s">
        <v>42</v>
      </c>
      <c r="AF2194" t="s">
        <v>42</v>
      </c>
      <c r="AG2194">
        <f t="shared" si="68"/>
        <v>0</v>
      </c>
      <c r="AH2194" t="str" cm="1">
        <f t="array" ref="AH2194">_xlfn.IFS(
X2194&lt;=20, "&lt;20",
AND(X2194&gt;=20, X2194&lt;50), "20-50",
AND(X2194&gt;=50, X2194&lt;100), "50-100",
X2194&gt;=100, "&gt;100"
)</f>
        <v>50-100</v>
      </c>
      <c r="AI2194">
        <f t="shared" si="69"/>
        <v>0</v>
      </c>
      <c r="AJ2194" t="str" cm="1">
        <f t="array" ref="AJ2194">_xlfn.IFS(
C2194&lt;=20, "&lt;20",
AND(C2194&gt;=20, C2194&lt;35), "20-35",
AND(C2194&gt;=35, C2194&lt;50), "35-50",
C2194&gt;=50, "50-100"
)</f>
        <v>20-35</v>
      </c>
      <c r="AK2194" t="str" cm="1">
        <f t="array" ref="AK2194">_xlfn.IFS(
G2194&lt;6, "&lt;6",
AND(G2194&gt;=6, G2194&lt;12), "6-12",
AND(G2194&gt;=12, G2194&lt;18), "12-18",  AND(G2194&gt;=18, G2194&lt;24), "18-24", G2194&gt;=24, "24-36")</f>
        <v>12-18</v>
      </c>
    </row>
    <row r="2195" spans="1:37" x14ac:dyDescent="0.3">
      <c r="A2195" t="s">
        <v>2295</v>
      </c>
      <c r="B2195" t="s">
        <v>44</v>
      </c>
      <c r="C2195">
        <v>71</v>
      </c>
      <c r="D2195" t="s">
        <v>37</v>
      </c>
      <c r="E2195" t="s">
        <v>124</v>
      </c>
      <c r="F2195">
        <v>8</v>
      </c>
      <c r="G2195">
        <v>29</v>
      </c>
      <c r="H2195" t="s">
        <v>36</v>
      </c>
      <c r="I2195" t="s">
        <v>37</v>
      </c>
      <c r="J2195" t="s">
        <v>34</v>
      </c>
      <c r="K2195" t="s">
        <v>37</v>
      </c>
      <c r="L2195" t="s">
        <v>50</v>
      </c>
      <c r="M2195" t="s">
        <v>37</v>
      </c>
      <c r="N2195" t="s">
        <v>37</v>
      </c>
      <c r="O2195" t="s">
        <v>34</v>
      </c>
      <c r="P2195" t="s">
        <v>37</v>
      </c>
      <c r="Q2195" t="s">
        <v>37</v>
      </c>
      <c r="R2195" t="s">
        <v>37</v>
      </c>
      <c r="S2195" t="s">
        <v>34</v>
      </c>
      <c r="T2195" t="s">
        <v>34</v>
      </c>
      <c r="U2195" t="s">
        <v>39</v>
      </c>
      <c r="V2195" t="s">
        <v>37</v>
      </c>
      <c r="W2195" t="s">
        <v>143</v>
      </c>
      <c r="X2195">
        <v>105</v>
      </c>
      <c r="Y2195">
        <v>2007.25</v>
      </c>
      <c r="Z2195">
        <v>0</v>
      </c>
      <c r="AA2195">
        <v>20</v>
      </c>
      <c r="AB2195">
        <v>151.05000000000001</v>
      </c>
      <c r="AC2195">
        <v>2178.3000000000002</v>
      </c>
      <c r="AD2195" t="s">
        <v>41</v>
      </c>
      <c r="AE2195" t="s">
        <v>42</v>
      </c>
      <c r="AF2195" t="s">
        <v>42</v>
      </c>
      <c r="AG2195">
        <f t="shared" si="68"/>
        <v>0</v>
      </c>
      <c r="AH2195" t="str" cm="1">
        <f t="array" ref="AH2195">_xlfn.IFS(
X2195&lt;=20, "&lt;20",
AND(X2195&gt;=20, X2195&lt;50), "20-50",
AND(X2195&gt;=50, X2195&lt;100), "50-100",
X2195&gt;=100, "&gt;100"
)</f>
        <v>&gt;100</v>
      </c>
      <c r="AI2195">
        <f t="shared" si="69"/>
        <v>0</v>
      </c>
      <c r="AJ2195" t="str" cm="1">
        <f t="array" ref="AJ2195">_xlfn.IFS(
C2195&lt;=20, "&lt;20",
AND(C2195&gt;=20, C2195&lt;35), "20-35",
AND(C2195&gt;=35, C2195&lt;50), "35-50",
C2195&gt;=50, "50-100"
)</f>
        <v>50-100</v>
      </c>
      <c r="AK2195" t="str" cm="1">
        <f t="array" ref="AK2195">_xlfn.IFS(
G2195&lt;6, "&lt;6",
AND(G2195&gt;=6, G2195&lt;12), "6-12",
AND(G2195&gt;=12, G2195&lt;18), "12-18",  AND(G2195&gt;=18, G2195&lt;24), "18-24", G2195&gt;=24, "24-36")</f>
        <v>24-36</v>
      </c>
    </row>
    <row r="2196" spans="1:37" x14ac:dyDescent="0.3">
      <c r="A2196" t="s">
        <v>2296</v>
      </c>
      <c r="B2196" t="s">
        <v>44</v>
      </c>
      <c r="C2196">
        <v>48</v>
      </c>
      <c r="D2196" t="s">
        <v>37</v>
      </c>
      <c r="E2196" t="s">
        <v>130</v>
      </c>
      <c r="F2196">
        <v>12</v>
      </c>
      <c r="G2196">
        <v>34</v>
      </c>
      <c r="H2196" t="s">
        <v>70</v>
      </c>
      <c r="I2196" t="s">
        <v>37</v>
      </c>
      <c r="J2196" t="s">
        <v>37</v>
      </c>
      <c r="K2196" t="s">
        <v>37</v>
      </c>
      <c r="L2196" t="s">
        <v>50</v>
      </c>
      <c r="M2196" t="s">
        <v>34</v>
      </c>
      <c r="N2196" t="s">
        <v>37</v>
      </c>
      <c r="O2196" t="s">
        <v>37</v>
      </c>
      <c r="P2196" t="s">
        <v>34</v>
      </c>
      <c r="Q2196" t="s">
        <v>37</v>
      </c>
      <c r="R2196" t="s">
        <v>37</v>
      </c>
      <c r="S2196" t="s">
        <v>37</v>
      </c>
      <c r="T2196" t="s">
        <v>37</v>
      </c>
      <c r="U2196" t="s">
        <v>67</v>
      </c>
      <c r="V2196" t="s">
        <v>34</v>
      </c>
      <c r="W2196" t="s">
        <v>40</v>
      </c>
      <c r="X2196">
        <v>-3</v>
      </c>
      <c r="Y2196">
        <v>6631.85</v>
      </c>
      <c r="Z2196">
        <v>0</v>
      </c>
      <c r="AA2196">
        <v>0</v>
      </c>
      <c r="AB2196">
        <v>1803.75</v>
      </c>
      <c r="AC2196">
        <v>8435.6</v>
      </c>
      <c r="AD2196" t="s">
        <v>41</v>
      </c>
      <c r="AE2196" t="s">
        <v>42</v>
      </c>
      <c r="AF2196" t="s">
        <v>42</v>
      </c>
      <c r="AG2196">
        <f t="shared" si="68"/>
        <v>0</v>
      </c>
      <c r="AH2196" t="str" cm="1">
        <f t="array" ref="AH2196">_xlfn.IFS(
X2196&lt;=20, "&lt;20",
AND(X2196&gt;=20, X2196&lt;50), "20-50",
AND(X2196&gt;=50, X2196&lt;100), "50-100",
X2196&gt;=100, "&gt;100"
)</f>
        <v>&lt;20</v>
      </c>
      <c r="AI2196">
        <f t="shared" si="69"/>
        <v>0</v>
      </c>
      <c r="AJ2196" t="str" cm="1">
        <f t="array" ref="AJ2196">_xlfn.IFS(
C2196&lt;=20, "&lt;20",
AND(C2196&gt;=20, C2196&lt;35), "20-35",
AND(C2196&gt;=35, C2196&lt;50), "35-50",
C2196&gt;=50, "50-100"
)</f>
        <v>35-50</v>
      </c>
      <c r="AK2196" t="str" cm="1">
        <f t="array" ref="AK2196">_xlfn.IFS(
G2196&lt;6, "&lt;6",
AND(G2196&gt;=6, G2196&lt;12), "6-12",
AND(G2196&gt;=12, G2196&lt;18), "12-18",  AND(G2196&gt;=18, G2196&lt;24), "18-24", G2196&gt;=24, "24-36")</f>
        <v>24-36</v>
      </c>
    </row>
    <row r="2197" spans="1:37" x14ac:dyDescent="0.3">
      <c r="A2197" t="s">
        <v>2297</v>
      </c>
      <c r="B2197" t="s">
        <v>44</v>
      </c>
      <c r="C2197">
        <v>44</v>
      </c>
      <c r="D2197" t="s">
        <v>34</v>
      </c>
      <c r="E2197" t="s">
        <v>109</v>
      </c>
      <c r="F2197">
        <v>3</v>
      </c>
      <c r="G2197">
        <v>1</v>
      </c>
      <c r="H2197" t="s">
        <v>36</v>
      </c>
      <c r="I2197" t="s">
        <v>37</v>
      </c>
      <c r="J2197" t="s">
        <v>37</v>
      </c>
      <c r="K2197" t="s">
        <v>37</v>
      </c>
      <c r="L2197" t="s">
        <v>50</v>
      </c>
      <c r="M2197" t="s">
        <v>34</v>
      </c>
      <c r="N2197" t="s">
        <v>34</v>
      </c>
      <c r="O2197" t="s">
        <v>34</v>
      </c>
      <c r="P2197" t="s">
        <v>34</v>
      </c>
      <c r="Q2197" t="s">
        <v>34</v>
      </c>
      <c r="R2197" t="s">
        <v>37</v>
      </c>
      <c r="S2197" t="s">
        <v>37</v>
      </c>
      <c r="T2197" t="s">
        <v>37</v>
      </c>
      <c r="U2197" t="s">
        <v>46</v>
      </c>
      <c r="V2197" t="s">
        <v>37</v>
      </c>
      <c r="W2197" t="s">
        <v>51</v>
      </c>
      <c r="X2197">
        <v>84.75</v>
      </c>
      <c r="Y2197">
        <v>264.85000000000002</v>
      </c>
      <c r="Z2197">
        <v>0</v>
      </c>
      <c r="AA2197">
        <v>0</v>
      </c>
      <c r="AB2197">
        <v>114.27</v>
      </c>
      <c r="AC2197">
        <v>379.12</v>
      </c>
      <c r="AD2197" t="s">
        <v>52</v>
      </c>
      <c r="AE2197" t="s">
        <v>53</v>
      </c>
      <c r="AF2197" t="s">
        <v>54</v>
      </c>
      <c r="AG2197">
        <f t="shared" si="68"/>
        <v>1</v>
      </c>
      <c r="AH2197" t="str" cm="1">
        <f t="array" ref="AH2197">_xlfn.IFS(
X2197&lt;=20, "&lt;20",
AND(X2197&gt;=20, X2197&lt;50), "20-50",
AND(X2197&gt;=50, X2197&lt;100), "50-100",
X2197&gt;=100, "&gt;100"
)</f>
        <v>50-100</v>
      </c>
      <c r="AI2197">
        <f t="shared" si="69"/>
        <v>0</v>
      </c>
      <c r="AJ2197" t="str" cm="1">
        <f t="array" ref="AJ2197">_xlfn.IFS(
C2197&lt;=20, "&lt;20",
AND(C2197&gt;=20, C2197&lt;35), "20-35",
AND(C2197&gt;=35, C2197&lt;50), "35-50",
C2197&gt;=50, "50-100"
)</f>
        <v>35-50</v>
      </c>
      <c r="AK2197" t="str" cm="1">
        <f t="array" ref="AK2197">_xlfn.IFS(
G2197&lt;6, "&lt;6",
AND(G2197&gt;=6, G2197&lt;12), "6-12",
AND(G2197&gt;=12, G2197&lt;18), "12-18",  AND(G2197&gt;=18, G2197&lt;24), "18-24", G2197&gt;=24, "24-36")</f>
        <v>&lt;6</v>
      </c>
    </row>
    <row r="2198" spans="1:37" x14ac:dyDescent="0.3">
      <c r="A2198" t="s">
        <v>2298</v>
      </c>
      <c r="B2198" t="s">
        <v>33</v>
      </c>
      <c r="C2198">
        <v>41</v>
      </c>
      <c r="D2198" t="s">
        <v>37</v>
      </c>
      <c r="E2198" t="s">
        <v>61</v>
      </c>
      <c r="F2198">
        <v>1</v>
      </c>
      <c r="G2198">
        <v>11</v>
      </c>
      <c r="H2198" t="s">
        <v>36</v>
      </c>
      <c r="I2198" t="s">
        <v>37</v>
      </c>
      <c r="J2198" t="s">
        <v>37</v>
      </c>
      <c r="K2198" t="s">
        <v>37</v>
      </c>
      <c r="L2198" t="s">
        <v>50</v>
      </c>
      <c r="M2198" t="s">
        <v>37</v>
      </c>
      <c r="N2198" t="s">
        <v>34</v>
      </c>
      <c r="O2198" t="s">
        <v>37</v>
      </c>
      <c r="P2198" t="s">
        <v>37</v>
      </c>
      <c r="Q2198" t="s">
        <v>37</v>
      </c>
      <c r="R2198" t="s">
        <v>37</v>
      </c>
      <c r="S2198" t="s">
        <v>37</v>
      </c>
      <c r="T2198" t="s">
        <v>37</v>
      </c>
      <c r="U2198" t="s">
        <v>39</v>
      </c>
      <c r="V2198" t="s">
        <v>37</v>
      </c>
      <c r="W2198" t="s">
        <v>51</v>
      </c>
      <c r="X2198">
        <v>111.25</v>
      </c>
      <c r="Y2198">
        <v>7511.65</v>
      </c>
      <c r="Z2198">
        <v>0</v>
      </c>
      <c r="AA2198">
        <v>0</v>
      </c>
      <c r="AB2198">
        <v>2347.0100000000002</v>
      </c>
      <c r="AC2198">
        <v>9858.66</v>
      </c>
      <c r="AD2198" t="s">
        <v>41</v>
      </c>
      <c r="AE2198" t="s">
        <v>42</v>
      </c>
      <c r="AF2198" t="s">
        <v>42</v>
      </c>
      <c r="AG2198">
        <f t="shared" si="68"/>
        <v>0</v>
      </c>
      <c r="AH2198" t="str" cm="1">
        <f t="array" ref="AH2198">_xlfn.IFS(
X2198&lt;=20, "&lt;20",
AND(X2198&gt;=20, X2198&lt;50), "20-50",
AND(X2198&gt;=50, X2198&lt;100), "50-100",
X2198&gt;=100, "&gt;100"
)</f>
        <v>&gt;100</v>
      </c>
      <c r="AI2198">
        <f t="shared" si="69"/>
        <v>0</v>
      </c>
      <c r="AJ2198" t="str" cm="1">
        <f t="array" ref="AJ2198">_xlfn.IFS(
C2198&lt;=20, "&lt;20",
AND(C2198&gt;=20, C2198&lt;35), "20-35",
AND(C2198&gt;=35, C2198&lt;50), "35-50",
C2198&gt;=50, "50-100"
)</f>
        <v>35-50</v>
      </c>
      <c r="AK2198" t="str" cm="1">
        <f t="array" ref="AK2198">_xlfn.IFS(
G2198&lt;6, "&lt;6",
AND(G2198&gt;=6, G2198&lt;12), "6-12",
AND(G2198&gt;=12, G2198&lt;18), "12-18",  AND(G2198&gt;=18, G2198&lt;24), "18-24", G2198&gt;=24, "24-36")</f>
        <v>6-12</v>
      </c>
    </row>
    <row r="2199" spans="1:37" x14ac:dyDescent="0.3">
      <c r="A2199" t="s">
        <v>2299</v>
      </c>
      <c r="B2199" t="s">
        <v>44</v>
      </c>
      <c r="C2199">
        <v>56</v>
      </c>
      <c r="D2199" t="s">
        <v>37</v>
      </c>
      <c r="E2199" t="s">
        <v>164</v>
      </c>
      <c r="F2199">
        <v>3</v>
      </c>
      <c r="G2199">
        <v>36</v>
      </c>
      <c r="H2199" t="s">
        <v>36</v>
      </c>
      <c r="I2199" t="s">
        <v>37</v>
      </c>
      <c r="J2199" t="s">
        <v>37</v>
      </c>
      <c r="K2199" t="s">
        <v>37</v>
      </c>
      <c r="L2199" t="s">
        <v>50</v>
      </c>
      <c r="M2199" t="s">
        <v>34</v>
      </c>
      <c r="N2199" t="s">
        <v>34</v>
      </c>
      <c r="O2199" t="s">
        <v>34</v>
      </c>
      <c r="P2199" t="s">
        <v>34</v>
      </c>
      <c r="Q2199" t="s">
        <v>34</v>
      </c>
      <c r="R2199" t="s">
        <v>34</v>
      </c>
      <c r="S2199" t="s">
        <v>34</v>
      </c>
      <c r="T2199" t="s">
        <v>37</v>
      </c>
      <c r="U2199" t="s">
        <v>46</v>
      </c>
      <c r="V2199" t="s">
        <v>37</v>
      </c>
      <c r="W2199" t="s">
        <v>51</v>
      </c>
      <c r="X2199">
        <v>75.25</v>
      </c>
      <c r="Y2199">
        <v>576.70000000000005</v>
      </c>
      <c r="Z2199">
        <v>0</v>
      </c>
      <c r="AA2199">
        <v>0</v>
      </c>
      <c r="AB2199">
        <v>150.56</v>
      </c>
      <c r="AC2199">
        <v>727.26</v>
      </c>
      <c r="AD2199" t="s">
        <v>41</v>
      </c>
      <c r="AE2199" t="s">
        <v>42</v>
      </c>
      <c r="AF2199" t="s">
        <v>42</v>
      </c>
      <c r="AG2199">
        <f t="shared" si="68"/>
        <v>0</v>
      </c>
      <c r="AH2199" t="str" cm="1">
        <f t="array" ref="AH2199">_xlfn.IFS(
X2199&lt;=20, "&lt;20",
AND(X2199&gt;=20, X2199&lt;50), "20-50",
AND(X2199&gt;=50, X2199&lt;100), "50-100",
X2199&gt;=100, "&gt;100"
)</f>
        <v>50-100</v>
      </c>
      <c r="AI2199">
        <f t="shared" si="69"/>
        <v>0</v>
      </c>
      <c r="AJ2199" t="str" cm="1">
        <f t="array" ref="AJ2199">_xlfn.IFS(
C2199&lt;=20, "&lt;20",
AND(C2199&gt;=20, C2199&lt;35), "20-35",
AND(C2199&gt;=35, C2199&lt;50), "35-50",
C2199&gt;=50, "50-100"
)</f>
        <v>50-100</v>
      </c>
      <c r="AK2199" t="str" cm="1">
        <f t="array" ref="AK2199">_xlfn.IFS(
G2199&lt;6, "&lt;6",
AND(G2199&gt;=6, G2199&lt;12), "6-12",
AND(G2199&gt;=12, G2199&lt;18), "12-18",  AND(G2199&gt;=18, G2199&lt;24), "18-24", G2199&gt;=24, "24-36")</f>
        <v>24-36</v>
      </c>
    </row>
    <row r="2200" spans="1:37" x14ac:dyDescent="0.3">
      <c r="A2200" t="s">
        <v>2300</v>
      </c>
      <c r="B2200" t="s">
        <v>44</v>
      </c>
      <c r="C2200">
        <v>34</v>
      </c>
      <c r="D2200" t="s">
        <v>34</v>
      </c>
      <c r="E2200" t="s">
        <v>64</v>
      </c>
      <c r="F2200">
        <v>0</v>
      </c>
      <c r="G2200">
        <v>34</v>
      </c>
      <c r="H2200" t="s">
        <v>36</v>
      </c>
      <c r="I2200" t="s">
        <v>37</v>
      </c>
      <c r="J2200" t="s">
        <v>37</v>
      </c>
      <c r="K2200" t="s">
        <v>37</v>
      </c>
      <c r="L2200" t="s">
        <v>72</v>
      </c>
      <c r="M2200" t="s">
        <v>37</v>
      </c>
      <c r="N2200" t="s">
        <v>37</v>
      </c>
      <c r="O2200" t="s">
        <v>37</v>
      </c>
      <c r="P2200" t="s">
        <v>37</v>
      </c>
      <c r="Q2200" t="s">
        <v>34</v>
      </c>
      <c r="R2200" t="s">
        <v>34</v>
      </c>
      <c r="S2200" t="s">
        <v>34</v>
      </c>
      <c r="T2200" t="s">
        <v>37</v>
      </c>
      <c r="U2200" t="s">
        <v>67</v>
      </c>
      <c r="V2200" t="s">
        <v>34</v>
      </c>
      <c r="W2200" t="s">
        <v>40</v>
      </c>
      <c r="X2200">
        <v>70.900000000000006</v>
      </c>
      <c r="Y2200">
        <v>4677.1000000000004</v>
      </c>
      <c r="Z2200">
        <v>0</v>
      </c>
      <c r="AA2200">
        <v>0</v>
      </c>
      <c r="AB2200">
        <v>1880.02</v>
      </c>
      <c r="AC2200">
        <v>6557.12</v>
      </c>
      <c r="AD2200" t="s">
        <v>41</v>
      </c>
      <c r="AE2200" t="s">
        <v>42</v>
      </c>
      <c r="AF2200" t="s">
        <v>42</v>
      </c>
      <c r="AG2200">
        <f t="shared" si="68"/>
        <v>0</v>
      </c>
      <c r="AH2200" t="str" cm="1">
        <f t="array" ref="AH2200">_xlfn.IFS(
X2200&lt;=20, "&lt;20",
AND(X2200&gt;=20, X2200&lt;50), "20-50",
AND(X2200&gt;=50, X2200&lt;100), "50-100",
X2200&gt;=100, "&gt;100"
)</f>
        <v>50-100</v>
      </c>
      <c r="AI2200">
        <f t="shared" si="69"/>
        <v>0</v>
      </c>
      <c r="AJ2200" t="str" cm="1">
        <f t="array" ref="AJ2200">_xlfn.IFS(
C2200&lt;=20, "&lt;20",
AND(C2200&gt;=20, C2200&lt;35), "20-35",
AND(C2200&gt;=35, C2200&lt;50), "35-50",
C2200&gt;=50, "50-100"
)</f>
        <v>20-35</v>
      </c>
      <c r="AK2200" t="str" cm="1">
        <f t="array" ref="AK2200">_xlfn.IFS(
G2200&lt;6, "&lt;6",
AND(G2200&gt;=6, G2200&lt;12), "6-12",
AND(G2200&gt;=12, G2200&lt;18), "12-18",  AND(G2200&gt;=18, G2200&lt;24), "18-24", G2200&gt;=24, "24-36")</f>
        <v>24-36</v>
      </c>
    </row>
    <row r="2201" spans="1:37" x14ac:dyDescent="0.3">
      <c r="A2201" t="s">
        <v>2301</v>
      </c>
      <c r="B2201" t="s">
        <v>33</v>
      </c>
      <c r="C2201">
        <v>51</v>
      </c>
      <c r="D2201" t="s">
        <v>34</v>
      </c>
      <c r="E2201" t="s">
        <v>74</v>
      </c>
      <c r="F2201">
        <v>11</v>
      </c>
      <c r="G2201">
        <v>8</v>
      </c>
      <c r="H2201" t="s">
        <v>110</v>
      </c>
      <c r="I2201" t="s">
        <v>37</v>
      </c>
      <c r="J2201" t="s">
        <v>34</v>
      </c>
      <c r="K2201" t="s">
        <v>37</v>
      </c>
      <c r="L2201" t="s">
        <v>72</v>
      </c>
      <c r="M2201" t="s">
        <v>34</v>
      </c>
      <c r="N2201" t="s">
        <v>34</v>
      </c>
      <c r="O2201" t="s">
        <v>34</v>
      </c>
      <c r="P2201" t="s">
        <v>37</v>
      </c>
      <c r="Q2201" t="s">
        <v>37</v>
      </c>
      <c r="R2201" t="s">
        <v>34</v>
      </c>
      <c r="S2201" t="s">
        <v>34</v>
      </c>
      <c r="T2201" t="s">
        <v>37</v>
      </c>
      <c r="U2201" t="s">
        <v>39</v>
      </c>
      <c r="V2201" t="s">
        <v>34</v>
      </c>
      <c r="W2201" t="s">
        <v>40</v>
      </c>
      <c r="X2201">
        <v>59.45</v>
      </c>
      <c r="Y2201">
        <v>1507</v>
      </c>
      <c r="Z2201">
        <v>0</v>
      </c>
      <c r="AA2201">
        <v>0</v>
      </c>
      <c r="AB2201">
        <v>84.76</v>
      </c>
      <c r="AC2201">
        <v>1591.76</v>
      </c>
      <c r="AD2201" t="s">
        <v>41</v>
      </c>
      <c r="AE2201" t="s">
        <v>42</v>
      </c>
      <c r="AF2201" t="s">
        <v>42</v>
      </c>
      <c r="AG2201">
        <f t="shared" si="68"/>
        <v>0</v>
      </c>
      <c r="AH2201" t="str" cm="1">
        <f t="array" ref="AH2201">_xlfn.IFS(
X2201&lt;=20, "&lt;20",
AND(X2201&gt;=20, X2201&lt;50), "20-50",
AND(X2201&gt;=50, X2201&lt;100), "50-100",
X2201&gt;=100, "&gt;100"
)</f>
        <v>50-100</v>
      </c>
      <c r="AI2201">
        <f t="shared" si="69"/>
        <v>0</v>
      </c>
      <c r="AJ2201" t="str" cm="1">
        <f t="array" ref="AJ2201">_xlfn.IFS(
C2201&lt;=20, "&lt;20",
AND(C2201&gt;=20, C2201&lt;35), "20-35",
AND(C2201&gt;=35, C2201&lt;50), "35-50",
C2201&gt;=50, "50-100"
)</f>
        <v>50-100</v>
      </c>
      <c r="AK2201" t="str" cm="1">
        <f t="array" ref="AK2201">_xlfn.IFS(
G2201&lt;6, "&lt;6",
AND(G2201&gt;=6, G2201&lt;12), "6-12",
AND(G2201&gt;=12, G2201&lt;18), "12-18",  AND(G2201&gt;=18, G2201&lt;24), "18-24", G2201&gt;=24, "24-36")</f>
        <v>6-12</v>
      </c>
    </row>
    <row r="2202" spans="1:37" x14ac:dyDescent="0.3">
      <c r="A2202" t="s">
        <v>2302</v>
      </c>
      <c r="B2202" t="s">
        <v>44</v>
      </c>
      <c r="C2202">
        <v>77</v>
      </c>
      <c r="D2202" t="s">
        <v>37</v>
      </c>
      <c r="E2202" t="s">
        <v>76</v>
      </c>
      <c r="F2202">
        <v>13</v>
      </c>
      <c r="G2202">
        <v>30</v>
      </c>
      <c r="H2202" t="s">
        <v>36</v>
      </c>
      <c r="I2202" t="s">
        <v>37</v>
      </c>
      <c r="J2202" t="s">
        <v>37</v>
      </c>
      <c r="K2202" t="s">
        <v>37</v>
      </c>
      <c r="L2202" t="s">
        <v>50</v>
      </c>
      <c r="M2202" t="s">
        <v>34</v>
      </c>
      <c r="N2202" t="s">
        <v>37</v>
      </c>
      <c r="O2202" t="s">
        <v>37</v>
      </c>
      <c r="P2202" t="s">
        <v>34</v>
      </c>
      <c r="Q2202" t="s">
        <v>34</v>
      </c>
      <c r="R2202" t="s">
        <v>37</v>
      </c>
      <c r="S2202" t="s">
        <v>34</v>
      </c>
      <c r="T2202" t="s">
        <v>37</v>
      </c>
      <c r="U2202" t="s">
        <v>46</v>
      </c>
      <c r="V2202" t="s">
        <v>37</v>
      </c>
      <c r="W2202" t="s">
        <v>51</v>
      </c>
      <c r="X2202">
        <v>95.25</v>
      </c>
      <c r="Y2202">
        <v>5427.05</v>
      </c>
      <c r="Z2202">
        <v>12.59</v>
      </c>
      <c r="AA2202">
        <v>0</v>
      </c>
      <c r="AB2202">
        <v>2844.87</v>
      </c>
      <c r="AC2202">
        <v>8259.33</v>
      </c>
      <c r="AD2202" t="s">
        <v>52</v>
      </c>
      <c r="AE2202" t="s">
        <v>104</v>
      </c>
      <c r="AF2202" t="s">
        <v>150</v>
      </c>
      <c r="AG2202">
        <f t="shared" si="68"/>
        <v>1</v>
      </c>
      <c r="AH2202" t="str" cm="1">
        <f t="array" ref="AH2202">_xlfn.IFS(
X2202&lt;=20, "&lt;20",
AND(X2202&gt;=20, X2202&lt;50), "20-50",
AND(X2202&gt;=50, X2202&lt;100), "50-100",
X2202&gt;=100, "&gt;100"
)</f>
        <v>50-100</v>
      </c>
      <c r="AI2202">
        <f t="shared" si="69"/>
        <v>0</v>
      </c>
      <c r="AJ2202" t="str" cm="1">
        <f t="array" ref="AJ2202">_xlfn.IFS(
C2202&lt;=20, "&lt;20",
AND(C2202&gt;=20, C2202&lt;35), "20-35",
AND(C2202&gt;=35, C2202&lt;50), "35-50",
C2202&gt;=50, "50-100"
)</f>
        <v>50-100</v>
      </c>
      <c r="AK2202" t="str" cm="1">
        <f t="array" ref="AK2202">_xlfn.IFS(
G2202&lt;6, "&lt;6",
AND(G2202&gt;=6, G2202&lt;12), "6-12",
AND(G2202&gt;=12, G2202&lt;18), "12-18",  AND(G2202&gt;=18, G2202&lt;24), "18-24", G2202&gt;=24, "24-36")</f>
        <v>24-36</v>
      </c>
    </row>
    <row r="2203" spans="1:37" x14ac:dyDescent="0.3">
      <c r="A2203" t="s">
        <v>2303</v>
      </c>
      <c r="B2203" t="s">
        <v>33</v>
      </c>
      <c r="C2203">
        <v>60</v>
      </c>
      <c r="D2203" t="s">
        <v>34</v>
      </c>
      <c r="E2203" t="s">
        <v>45</v>
      </c>
      <c r="F2203">
        <v>11</v>
      </c>
      <c r="G2203">
        <v>3</v>
      </c>
      <c r="H2203" t="s">
        <v>110</v>
      </c>
      <c r="I2203" t="s">
        <v>37</v>
      </c>
      <c r="J2203" t="s">
        <v>37</v>
      </c>
      <c r="K2203" t="s">
        <v>37</v>
      </c>
      <c r="L2203" t="s">
        <v>50</v>
      </c>
      <c r="M2203" t="s">
        <v>34</v>
      </c>
      <c r="N2203" t="s">
        <v>34</v>
      </c>
      <c r="O2203" t="s">
        <v>34</v>
      </c>
      <c r="P2203" t="s">
        <v>34</v>
      </c>
      <c r="Q2203" t="s">
        <v>34</v>
      </c>
      <c r="R2203" t="s">
        <v>34</v>
      </c>
      <c r="S2203" t="s">
        <v>34</v>
      </c>
      <c r="T2203" t="s">
        <v>37</v>
      </c>
      <c r="U2203" t="s">
        <v>46</v>
      </c>
      <c r="V2203" t="s">
        <v>34</v>
      </c>
      <c r="W2203" t="s">
        <v>51</v>
      </c>
      <c r="X2203">
        <v>75.25</v>
      </c>
      <c r="Y2203">
        <v>3017.65</v>
      </c>
      <c r="Z2203">
        <v>0</v>
      </c>
      <c r="AA2203">
        <v>0</v>
      </c>
      <c r="AB2203">
        <v>1410.63</v>
      </c>
      <c r="AC2203">
        <v>4428.28</v>
      </c>
      <c r="AD2203" t="s">
        <v>52</v>
      </c>
      <c r="AE2203" t="s">
        <v>53</v>
      </c>
      <c r="AF2203" t="s">
        <v>91</v>
      </c>
      <c r="AG2203">
        <f t="shared" si="68"/>
        <v>1</v>
      </c>
      <c r="AH2203" t="str" cm="1">
        <f t="array" ref="AH2203">_xlfn.IFS(
X2203&lt;=20, "&lt;20",
AND(X2203&gt;=20, X2203&lt;50), "20-50",
AND(X2203&gt;=50, X2203&lt;100), "50-100",
X2203&gt;=100, "&gt;100"
)</f>
        <v>50-100</v>
      </c>
      <c r="AI2203">
        <f t="shared" si="69"/>
        <v>0</v>
      </c>
      <c r="AJ2203" t="str" cm="1">
        <f t="array" ref="AJ2203">_xlfn.IFS(
C2203&lt;=20, "&lt;20",
AND(C2203&gt;=20, C2203&lt;35), "20-35",
AND(C2203&gt;=35, C2203&lt;50), "35-50",
C2203&gt;=50, "50-100"
)</f>
        <v>50-100</v>
      </c>
      <c r="AK2203" t="str" cm="1">
        <f t="array" ref="AK2203">_xlfn.IFS(
G2203&lt;6, "&lt;6",
AND(G2203&gt;=6, G2203&lt;12), "6-12",
AND(G2203&gt;=12, G2203&lt;18), "12-18",  AND(G2203&gt;=18, G2203&lt;24), "18-24", G2203&gt;=24, "24-36")</f>
        <v>&lt;6</v>
      </c>
    </row>
    <row r="2204" spans="1:37" x14ac:dyDescent="0.3">
      <c r="A2204" t="s">
        <v>2304</v>
      </c>
      <c r="B2204" t="s">
        <v>33</v>
      </c>
      <c r="C2204">
        <v>27</v>
      </c>
      <c r="D2204" t="s">
        <v>37</v>
      </c>
      <c r="E2204" t="s">
        <v>56</v>
      </c>
      <c r="F2204">
        <v>7</v>
      </c>
      <c r="G2204">
        <v>9</v>
      </c>
      <c r="H2204" t="s">
        <v>70</v>
      </c>
      <c r="I2204" t="s">
        <v>37</v>
      </c>
      <c r="J2204" t="s">
        <v>37</v>
      </c>
      <c r="K2204" t="s">
        <v>37</v>
      </c>
      <c r="L2204" t="s">
        <v>72</v>
      </c>
      <c r="M2204" t="s">
        <v>34</v>
      </c>
      <c r="N2204" t="s">
        <v>37</v>
      </c>
      <c r="O2204" t="s">
        <v>34</v>
      </c>
      <c r="P2204" t="s">
        <v>34</v>
      </c>
      <c r="Q2204" t="s">
        <v>34</v>
      </c>
      <c r="R2204" t="s">
        <v>34</v>
      </c>
      <c r="S2204" t="s">
        <v>37</v>
      </c>
      <c r="T2204" t="s">
        <v>37</v>
      </c>
      <c r="U2204" t="s">
        <v>46</v>
      </c>
      <c r="V2204" t="s">
        <v>34</v>
      </c>
      <c r="W2204" t="s">
        <v>51</v>
      </c>
      <c r="X2204">
        <v>54.25</v>
      </c>
      <c r="Y2204">
        <v>2538.1999999999998</v>
      </c>
      <c r="Z2204">
        <v>0</v>
      </c>
      <c r="AA2204">
        <v>0</v>
      </c>
      <c r="AB2204">
        <v>1844.75</v>
      </c>
      <c r="AC2204">
        <v>4382.95</v>
      </c>
      <c r="AD2204" t="s">
        <v>41</v>
      </c>
      <c r="AE2204" t="s">
        <v>42</v>
      </c>
      <c r="AF2204" t="s">
        <v>42</v>
      </c>
      <c r="AG2204">
        <f t="shared" si="68"/>
        <v>0</v>
      </c>
      <c r="AH2204" t="str" cm="1">
        <f t="array" ref="AH2204">_xlfn.IFS(
X2204&lt;=20, "&lt;20",
AND(X2204&gt;=20, X2204&lt;50), "20-50",
AND(X2204&gt;=50, X2204&lt;100), "50-100",
X2204&gt;=100, "&gt;100"
)</f>
        <v>50-100</v>
      </c>
      <c r="AI2204">
        <f t="shared" si="69"/>
        <v>0</v>
      </c>
      <c r="AJ2204" t="str" cm="1">
        <f t="array" ref="AJ2204">_xlfn.IFS(
C2204&lt;=20, "&lt;20",
AND(C2204&gt;=20, C2204&lt;35), "20-35",
AND(C2204&gt;=35, C2204&lt;50), "35-50",
C2204&gt;=50, "50-100"
)</f>
        <v>20-35</v>
      </c>
      <c r="AK2204" t="str" cm="1">
        <f t="array" ref="AK2204">_xlfn.IFS(
G2204&lt;6, "&lt;6",
AND(G2204&gt;=6, G2204&lt;12), "6-12",
AND(G2204&gt;=12, G2204&lt;18), "12-18",  AND(G2204&gt;=18, G2204&lt;24), "18-24", G2204&gt;=24, "24-36")</f>
        <v>6-12</v>
      </c>
    </row>
    <row r="2205" spans="1:37" x14ac:dyDescent="0.3">
      <c r="A2205" t="s">
        <v>2305</v>
      </c>
      <c r="B2205" t="s">
        <v>44</v>
      </c>
      <c r="C2205">
        <v>31</v>
      </c>
      <c r="D2205" t="s">
        <v>34</v>
      </c>
      <c r="E2205" t="s">
        <v>61</v>
      </c>
      <c r="F2205">
        <v>0</v>
      </c>
      <c r="G2205">
        <v>4</v>
      </c>
      <c r="H2205" t="s">
        <v>36</v>
      </c>
      <c r="I2205" t="s">
        <v>37</v>
      </c>
      <c r="J2205" t="s">
        <v>37</v>
      </c>
      <c r="K2205" t="s">
        <v>37</v>
      </c>
      <c r="L2205" t="s">
        <v>50</v>
      </c>
      <c r="M2205" t="s">
        <v>34</v>
      </c>
      <c r="N2205" t="s">
        <v>34</v>
      </c>
      <c r="O2205" t="s">
        <v>34</v>
      </c>
      <c r="P2205" t="s">
        <v>37</v>
      </c>
      <c r="Q2205" t="s">
        <v>37</v>
      </c>
      <c r="R2205" t="s">
        <v>37</v>
      </c>
      <c r="S2205" t="s">
        <v>37</v>
      </c>
      <c r="T2205" t="s">
        <v>37</v>
      </c>
      <c r="U2205" t="s">
        <v>46</v>
      </c>
      <c r="V2205" t="s">
        <v>37</v>
      </c>
      <c r="W2205" t="s">
        <v>143</v>
      </c>
      <c r="X2205">
        <v>98.55</v>
      </c>
      <c r="Y2205">
        <v>2031.95</v>
      </c>
      <c r="Z2205">
        <v>0</v>
      </c>
      <c r="AA2205">
        <v>0</v>
      </c>
      <c r="AB2205">
        <v>464.4</v>
      </c>
      <c r="AC2205">
        <v>2496.35</v>
      </c>
      <c r="AD2205" t="s">
        <v>41</v>
      </c>
      <c r="AE2205" t="s">
        <v>42</v>
      </c>
      <c r="AF2205" t="s">
        <v>42</v>
      </c>
      <c r="AG2205">
        <f t="shared" si="68"/>
        <v>0</v>
      </c>
      <c r="AH2205" t="str" cm="1">
        <f t="array" ref="AH2205">_xlfn.IFS(
X2205&lt;=20, "&lt;20",
AND(X2205&gt;=20, X2205&lt;50), "20-50",
AND(X2205&gt;=50, X2205&lt;100), "50-100",
X2205&gt;=100, "&gt;100"
)</f>
        <v>50-100</v>
      </c>
      <c r="AI2205">
        <f t="shared" si="69"/>
        <v>0</v>
      </c>
      <c r="AJ2205" t="str" cm="1">
        <f t="array" ref="AJ2205">_xlfn.IFS(
C2205&lt;=20, "&lt;20",
AND(C2205&gt;=20, C2205&lt;35), "20-35",
AND(C2205&gt;=35, C2205&lt;50), "35-50",
C2205&gt;=50, "50-100"
)</f>
        <v>20-35</v>
      </c>
      <c r="AK2205" t="str" cm="1">
        <f t="array" ref="AK2205">_xlfn.IFS(
G2205&lt;6, "&lt;6",
AND(G2205&gt;=6, G2205&lt;12), "6-12",
AND(G2205&gt;=12, G2205&lt;18), "12-18",  AND(G2205&gt;=18, G2205&lt;24), "18-24", G2205&gt;=24, "24-36")</f>
        <v>&lt;6</v>
      </c>
    </row>
    <row r="2206" spans="1:37" x14ac:dyDescent="0.3">
      <c r="A2206" t="s">
        <v>2306</v>
      </c>
      <c r="B2206" t="s">
        <v>33</v>
      </c>
      <c r="C2206">
        <v>30</v>
      </c>
      <c r="D2206" t="s">
        <v>34</v>
      </c>
      <c r="E2206" t="s">
        <v>109</v>
      </c>
      <c r="F2206">
        <v>0</v>
      </c>
      <c r="G2206">
        <v>6</v>
      </c>
      <c r="H2206" t="s">
        <v>36</v>
      </c>
      <c r="I2206" t="s">
        <v>37</v>
      </c>
      <c r="J2206" t="s">
        <v>34</v>
      </c>
      <c r="K2206" t="s">
        <v>37</v>
      </c>
      <c r="L2206" t="s">
        <v>50</v>
      </c>
      <c r="M2206" t="s">
        <v>34</v>
      </c>
      <c r="N2206" t="s">
        <v>34</v>
      </c>
      <c r="O2206" t="s">
        <v>34</v>
      </c>
      <c r="P2206" t="s">
        <v>34</v>
      </c>
      <c r="Q2206" t="s">
        <v>34</v>
      </c>
      <c r="R2206" t="s">
        <v>34</v>
      </c>
      <c r="S2206" t="s">
        <v>34</v>
      </c>
      <c r="T2206" t="s">
        <v>37</v>
      </c>
      <c r="U2206" t="s">
        <v>46</v>
      </c>
      <c r="V2206" t="s">
        <v>37</v>
      </c>
      <c r="W2206" t="s">
        <v>51</v>
      </c>
      <c r="X2206">
        <v>70.400000000000006</v>
      </c>
      <c r="Y2206">
        <v>1214.05</v>
      </c>
      <c r="Z2206">
        <v>0</v>
      </c>
      <c r="AA2206">
        <v>0</v>
      </c>
      <c r="AB2206">
        <v>232.56</v>
      </c>
      <c r="AC2206">
        <v>1446.61</v>
      </c>
      <c r="AD2206" t="s">
        <v>52</v>
      </c>
      <c r="AE2206" t="s">
        <v>53</v>
      </c>
      <c r="AF2206" t="s">
        <v>54</v>
      </c>
      <c r="AG2206">
        <f t="shared" si="68"/>
        <v>1</v>
      </c>
      <c r="AH2206" t="str" cm="1">
        <f t="array" ref="AH2206">_xlfn.IFS(
X2206&lt;=20, "&lt;20",
AND(X2206&gt;=20, X2206&lt;50), "20-50",
AND(X2206&gt;=50, X2206&lt;100), "50-100",
X2206&gt;=100, "&gt;100"
)</f>
        <v>50-100</v>
      </c>
      <c r="AI2206">
        <f t="shared" si="69"/>
        <v>0</v>
      </c>
      <c r="AJ2206" t="str" cm="1">
        <f t="array" ref="AJ2206">_xlfn.IFS(
C2206&lt;=20, "&lt;20",
AND(C2206&gt;=20, C2206&lt;35), "20-35",
AND(C2206&gt;=35, C2206&lt;50), "35-50",
C2206&gt;=50, "50-100"
)</f>
        <v>20-35</v>
      </c>
      <c r="AK2206" t="str" cm="1">
        <f t="array" ref="AK2206">_xlfn.IFS(
G2206&lt;6, "&lt;6",
AND(G2206&gt;=6, G2206&lt;12), "6-12",
AND(G2206&gt;=12, G2206&lt;18), "12-18",  AND(G2206&gt;=18, G2206&lt;24), "18-24", G2206&gt;=24, "24-36")</f>
        <v>6-12</v>
      </c>
    </row>
    <row r="2207" spans="1:37" x14ac:dyDescent="0.3">
      <c r="A2207" t="s">
        <v>2307</v>
      </c>
      <c r="B2207" t="s">
        <v>44</v>
      </c>
      <c r="C2207">
        <v>66</v>
      </c>
      <c r="D2207" t="s">
        <v>37</v>
      </c>
      <c r="E2207" t="s">
        <v>45</v>
      </c>
      <c r="F2207">
        <v>15</v>
      </c>
      <c r="G2207">
        <v>26</v>
      </c>
      <c r="H2207" t="s">
        <v>36</v>
      </c>
      <c r="I2207" t="s">
        <v>37</v>
      </c>
      <c r="J2207" t="s">
        <v>34</v>
      </c>
      <c r="K2207" t="s">
        <v>34</v>
      </c>
      <c r="L2207" t="s">
        <v>34</v>
      </c>
      <c r="M2207" t="s">
        <v>34</v>
      </c>
      <c r="N2207" t="s">
        <v>34</v>
      </c>
      <c r="O2207" t="s">
        <v>34</v>
      </c>
      <c r="P2207" t="s">
        <v>34</v>
      </c>
      <c r="Q2207" t="s">
        <v>34</v>
      </c>
      <c r="R2207" t="s">
        <v>34</v>
      </c>
      <c r="S2207" t="s">
        <v>34</v>
      </c>
      <c r="T2207" t="s">
        <v>34</v>
      </c>
      <c r="U2207" t="s">
        <v>67</v>
      </c>
      <c r="V2207" t="s">
        <v>34</v>
      </c>
      <c r="W2207" t="s">
        <v>51</v>
      </c>
      <c r="X2207">
        <v>21</v>
      </c>
      <c r="Y2207">
        <v>1107.2</v>
      </c>
      <c r="Z2207">
        <v>0</v>
      </c>
      <c r="AA2207">
        <v>0</v>
      </c>
      <c r="AB2207">
        <v>1471.6</v>
      </c>
      <c r="AC2207">
        <v>2578.8000000000002</v>
      </c>
      <c r="AD2207" t="s">
        <v>41</v>
      </c>
      <c r="AE2207" t="s">
        <v>42</v>
      </c>
      <c r="AF2207" t="s">
        <v>42</v>
      </c>
      <c r="AG2207">
        <f t="shared" si="68"/>
        <v>0</v>
      </c>
      <c r="AH2207" t="str" cm="1">
        <f t="array" ref="AH2207">_xlfn.IFS(
X2207&lt;=20, "&lt;20",
AND(X2207&gt;=20, X2207&lt;50), "20-50",
AND(X2207&gt;=50, X2207&lt;100), "50-100",
X2207&gt;=100, "&gt;100"
)</f>
        <v>20-50</v>
      </c>
      <c r="AI2207">
        <f t="shared" si="69"/>
        <v>0</v>
      </c>
      <c r="AJ2207" t="str" cm="1">
        <f t="array" ref="AJ2207">_xlfn.IFS(
C2207&lt;=20, "&lt;20",
AND(C2207&gt;=20, C2207&lt;35), "20-35",
AND(C2207&gt;=35, C2207&lt;50), "35-50",
C2207&gt;=50, "50-100"
)</f>
        <v>50-100</v>
      </c>
      <c r="AK2207" t="str" cm="1">
        <f t="array" ref="AK2207">_xlfn.IFS(
G2207&lt;6, "&lt;6",
AND(G2207&gt;=6, G2207&lt;12), "6-12",
AND(G2207&gt;=12, G2207&lt;18), "12-18",  AND(G2207&gt;=18, G2207&lt;24), "18-24", G2207&gt;=24, "24-36")</f>
        <v>24-36</v>
      </c>
    </row>
    <row r="2208" spans="1:37" x14ac:dyDescent="0.3">
      <c r="A2208" t="s">
        <v>2308</v>
      </c>
      <c r="B2208" t="s">
        <v>44</v>
      </c>
      <c r="C2208">
        <v>26</v>
      </c>
      <c r="D2208" t="s">
        <v>37</v>
      </c>
      <c r="E2208" t="s">
        <v>103</v>
      </c>
      <c r="F2208">
        <v>7</v>
      </c>
      <c r="G2208">
        <v>8</v>
      </c>
      <c r="H2208" t="s">
        <v>36</v>
      </c>
      <c r="I2208" t="s">
        <v>37</v>
      </c>
      <c r="J2208" t="s">
        <v>37</v>
      </c>
      <c r="K2208" t="s">
        <v>34</v>
      </c>
      <c r="L2208" t="s">
        <v>34</v>
      </c>
      <c r="M2208" t="s">
        <v>34</v>
      </c>
      <c r="N2208" t="s">
        <v>34</v>
      </c>
      <c r="O2208" t="s">
        <v>34</v>
      </c>
      <c r="P2208" t="s">
        <v>34</v>
      </c>
      <c r="Q2208" t="s">
        <v>34</v>
      </c>
      <c r="R2208" t="s">
        <v>34</v>
      </c>
      <c r="S2208" t="s">
        <v>34</v>
      </c>
      <c r="T2208" t="s">
        <v>34</v>
      </c>
      <c r="U2208" t="s">
        <v>67</v>
      </c>
      <c r="V2208" t="s">
        <v>34</v>
      </c>
      <c r="W2208" t="s">
        <v>40</v>
      </c>
      <c r="X2208">
        <v>25.35</v>
      </c>
      <c r="Y2208">
        <v>253.5</v>
      </c>
      <c r="Z2208">
        <v>0</v>
      </c>
      <c r="AA2208">
        <v>0</v>
      </c>
      <c r="AB2208">
        <v>363.7</v>
      </c>
      <c r="AC2208">
        <v>617.20000000000005</v>
      </c>
      <c r="AD2208" t="s">
        <v>41</v>
      </c>
      <c r="AE2208" t="s">
        <v>42</v>
      </c>
      <c r="AF2208" t="s">
        <v>42</v>
      </c>
      <c r="AG2208">
        <f t="shared" si="68"/>
        <v>0</v>
      </c>
      <c r="AH2208" t="str" cm="1">
        <f t="array" ref="AH2208">_xlfn.IFS(
X2208&lt;=20, "&lt;20",
AND(X2208&gt;=20, X2208&lt;50), "20-50",
AND(X2208&gt;=50, X2208&lt;100), "50-100",
X2208&gt;=100, "&gt;100"
)</f>
        <v>20-50</v>
      </c>
      <c r="AI2208">
        <f t="shared" si="69"/>
        <v>0</v>
      </c>
      <c r="AJ2208" t="str" cm="1">
        <f t="array" ref="AJ2208">_xlfn.IFS(
C2208&lt;=20, "&lt;20",
AND(C2208&gt;=20, C2208&lt;35), "20-35",
AND(C2208&gt;=35, C2208&lt;50), "35-50",
C2208&gt;=50, "50-100"
)</f>
        <v>20-35</v>
      </c>
      <c r="AK2208" t="str" cm="1">
        <f t="array" ref="AK2208">_xlfn.IFS(
G2208&lt;6, "&lt;6",
AND(G2208&gt;=6, G2208&lt;12), "6-12",
AND(G2208&gt;=12, G2208&lt;18), "12-18",  AND(G2208&gt;=18, G2208&lt;24), "18-24", G2208&gt;=24, "24-36")</f>
        <v>6-12</v>
      </c>
    </row>
    <row r="2209" spans="1:37" x14ac:dyDescent="0.3">
      <c r="A2209" t="s">
        <v>2309</v>
      </c>
      <c r="B2209" t="s">
        <v>44</v>
      </c>
      <c r="C2209">
        <v>18</v>
      </c>
      <c r="D2209" t="s">
        <v>34</v>
      </c>
      <c r="E2209" t="s">
        <v>69</v>
      </c>
      <c r="F2209">
        <v>14</v>
      </c>
      <c r="G2209">
        <v>4</v>
      </c>
      <c r="H2209" t="s">
        <v>36</v>
      </c>
      <c r="I2209" t="s">
        <v>37</v>
      </c>
      <c r="J2209" t="s">
        <v>34</v>
      </c>
      <c r="K2209" t="s">
        <v>37</v>
      </c>
      <c r="L2209" t="s">
        <v>50</v>
      </c>
      <c r="M2209" t="s">
        <v>37</v>
      </c>
      <c r="N2209" t="s">
        <v>37</v>
      </c>
      <c r="O2209" t="s">
        <v>34</v>
      </c>
      <c r="P2209" t="s">
        <v>37</v>
      </c>
      <c r="Q2209" t="s">
        <v>34</v>
      </c>
      <c r="R2209" t="s">
        <v>37</v>
      </c>
      <c r="S2209" t="s">
        <v>37</v>
      </c>
      <c r="T2209" t="s">
        <v>37</v>
      </c>
      <c r="U2209" t="s">
        <v>39</v>
      </c>
      <c r="V2209" t="s">
        <v>34</v>
      </c>
      <c r="W2209" t="s">
        <v>51</v>
      </c>
      <c r="X2209">
        <v>93.7</v>
      </c>
      <c r="Y2209">
        <v>5860.7</v>
      </c>
      <c r="Z2209">
        <v>0</v>
      </c>
      <c r="AA2209">
        <v>0</v>
      </c>
      <c r="AB2209">
        <v>622.80999999999995</v>
      </c>
      <c r="AC2209">
        <v>6483.51</v>
      </c>
      <c r="AD2209" t="s">
        <v>41</v>
      </c>
      <c r="AE2209" t="s">
        <v>42</v>
      </c>
      <c r="AF2209" t="s">
        <v>42</v>
      </c>
      <c r="AG2209">
        <f t="shared" si="68"/>
        <v>0</v>
      </c>
      <c r="AH2209" t="str" cm="1">
        <f t="array" ref="AH2209">_xlfn.IFS(
X2209&lt;=20, "&lt;20",
AND(X2209&gt;=20, X2209&lt;50), "20-50",
AND(X2209&gt;=50, X2209&lt;100), "50-100",
X2209&gt;=100, "&gt;100"
)</f>
        <v>50-100</v>
      </c>
      <c r="AI2209">
        <f t="shared" si="69"/>
        <v>0</v>
      </c>
      <c r="AJ2209" t="str" cm="1">
        <f t="array" ref="AJ2209">_xlfn.IFS(
C2209&lt;=20, "&lt;20",
AND(C2209&gt;=20, C2209&lt;35), "20-35",
AND(C2209&gt;=35, C2209&lt;50), "35-50",
C2209&gt;=50, "50-100"
)</f>
        <v>&lt;20</v>
      </c>
      <c r="AK2209" t="str" cm="1">
        <f t="array" ref="AK2209">_xlfn.IFS(
G2209&lt;6, "&lt;6",
AND(G2209&gt;=6, G2209&lt;12), "6-12",
AND(G2209&gt;=12, G2209&lt;18), "12-18",  AND(G2209&gt;=18, G2209&lt;24), "18-24", G2209&gt;=24, "24-36")</f>
        <v>&lt;6</v>
      </c>
    </row>
    <row r="2210" spans="1:37" x14ac:dyDescent="0.3">
      <c r="A2210" t="s">
        <v>2310</v>
      </c>
      <c r="B2210" t="s">
        <v>33</v>
      </c>
      <c r="C2210">
        <v>62</v>
      </c>
      <c r="D2210" t="s">
        <v>37</v>
      </c>
      <c r="E2210" t="s">
        <v>114</v>
      </c>
      <c r="F2210">
        <v>6</v>
      </c>
      <c r="G2210">
        <v>4</v>
      </c>
      <c r="H2210" t="s">
        <v>49</v>
      </c>
      <c r="I2210" t="s">
        <v>37</v>
      </c>
      <c r="J2210" t="s">
        <v>34</v>
      </c>
      <c r="K2210" t="s">
        <v>37</v>
      </c>
      <c r="L2210" t="s">
        <v>50</v>
      </c>
      <c r="M2210" t="s">
        <v>34</v>
      </c>
      <c r="N2210" t="s">
        <v>34</v>
      </c>
      <c r="O2210" t="s">
        <v>37</v>
      </c>
      <c r="P2210" t="s">
        <v>34</v>
      </c>
      <c r="Q2210" t="s">
        <v>37</v>
      </c>
      <c r="R2210" t="s">
        <v>37</v>
      </c>
      <c r="S2210" t="s">
        <v>34</v>
      </c>
      <c r="T2210" t="s">
        <v>37</v>
      </c>
      <c r="U2210" t="s">
        <v>46</v>
      </c>
      <c r="V2210" t="s">
        <v>37</v>
      </c>
      <c r="W2210" t="s">
        <v>40</v>
      </c>
      <c r="X2210">
        <v>94.45</v>
      </c>
      <c r="Y2210">
        <v>742.95</v>
      </c>
      <c r="Z2210">
        <v>0</v>
      </c>
      <c r="AA2210">
        <v>0</v>
      </c>
      <c r="AB2210">
        <v>41.68</v>
      </c>
      <c r="AC2210">
        <v>784.63</v>
      </c>
      <c r="AD2210" t="s">
        <v>52</v>
      </c>
      <c r="AE2210" t="s">
        <v>53</v>
      </c>
      <c r="AF2210" t="s">
        <v>54</v>
      </c>
      <c r="AG2210">
        <f t="shared" si="68"/>
        <v>1</v>
      </c>
      <c r="AH2210" t="str" cm="1">
        <f t="array" ref="AH2210">_xlfn.IFS(
X2210&lt;=20, "&lt;20",
AND(X2210&gt;=20, X2210&lt;50), "20-50",
AND(X2210&gt;=50, X2210&lt;100), "50-100",
X2210&gt;=100, "&gt;100"
)</f>
        <v>50-100</v>
      </c>
      <c r="AI2210">
        <f t="shared" si="69"/>
        <v>0</v>
      </c>
      <c r="AJ2210" t="str" cm="1">
        <f t="array" ref="AJ2210">_xlfn.IFS(
C2210&lt;=20, "&lt;20",
AND(C2210&gt;=20, C2210&lt;35), "20-35",
AND(C2210&gt;=35, C2210&lt;50), "35-50",
C2210&gt;=50, "50-100"
)</f>
        <v>50-100</v>
      </c>
      <c r="AK2210" t="str" cm="1">
        <f t="array" ref="AK2210">_xlfn.IFS(
G2210&lt;6, "&lt;6",
AND(G2210&gt;=6, G2210&lt;12), "6-12",
AND(G2210&gt;=12, G2210&lt;18), "12-18",  AND(G2210&gt;=18, G2210&lt;24), "18-24", G2210&gt;=24, "24-36")</f>
        <v>&lt;6</v>
      </c>
    </row>
    <row r="2211" spans="1:37" x14ac:dyDescent="0.3">
      <c r="A2211" t="s">
        <v>2311</v>
      </c>
      <c r="B2211" t="s">
        <v>44</v>
      </c>
      <c r="C2211">
        <v>73</v>
      </c>
      <c r="D2211" t="s">
        <v>34</v>
      </c>
      <c r="E2211" t="s">
        <v>74</v>
      </c>
      <c r="F2211">
        <v>13</v>
      </c>
      <c r="G2211">
        <v>2</v>
      </c>
      <c r="H2211" t="s">
        <v>36</v>
      </c>
      <c r="I2211" t="s">
        <v>37</v>
      </c>
      <c r="J2211" t="s">
        <v>37</v>
      </c>
      <c r="K2211" t="s">
        <v>37</v>
      </c>
      <c r="L2211" t="s">
        <v>72</v>
      </c>
      <c r="M2211" t="s">
        <v>37</v>
      </c>
      <c r="N2211" t="s">
        <v>37</v>
      </c>
      <c r="O2211" t="s">
        <v>37</v>
      </c>
      <c r="P2211" t="s">
        <v>37</v>
      </c>
      <c r="Q2211" t="s">
        <v>37</v>
      </c>
      <c r="R2211" t="s">
        <v>37</v>
      </c>
      <c r="S2211" t="s">
        <v>34</v>
      </c>
      <c r="T2211" t="s">
        <v>37</v>
      </c>
      <c r="U2211" t="s">
        <v>67</v>
      </c>
      <c r="V2211" t="s">
        <v>34</v>
      </c>
      <c r="W2211" t="s">
        <v>40</v>
      </c>
      <c r="X2211">
        <v>89.1</v>
      </c>
      <c r="Y2211">
        <v>6352.4</v>
      </c>
      <c r="Z2211">
        <v>0</v>
      </c>
      <c r="AA2211">
        <v>0</v>
      </c>
      <c r="AB2211">
        <v>1759.68</v>
      </c>
      <c r="AC2211">
        <v>8112.08</v>
      </c>
      <c r="AD2211" t="s">
        <v>41</v>
      </c>
      <c r="AE2211" t="s">
        <v>42</v>
      </c>
      <c r="AF2211" t="s">
        <v>42</v>
      </c>
      <c r="AG2211">
        <f t="shared" si="68"/>
        <v>0</v>
      </c>
      <c r="AH2211" t="str" cm="1">
        <f t="array" ref="AH2211">_xlfn.IFS(
X2211&lt;=20, "&lt;20",
AND(X2211&gt;=20, X2211&lt;50), "20-50",
AND(X2211&gt;=50, X2211&lt;100), "50-100",
X2211&gt;=100, "&gt;100"
)</f>
        <v>50-100</v>
      </c>
      <c r="AI2211">
        <f t="shared" si="69"/>
        <v>0</v>
      </c>
      <c r="AJ2211" t="str" cm="1">
        <f t="array" ref="AJ2211">_xlfn.IFS(
C2211&lt;=20, "&lt;20",
AND(C2211&gt;=20, C2211&lt;35), "20-35",
AND(C2211&gt;=35, C2211&lt;50), "35-50",
C2211&gt;=50, "50-100"
)</f>
        <v>50-100</v>
      </c>
      <c r="AK2211" t="str" cm="1">
        <f t="array" ref="AK2211">_xlfn.IFS(
G2211&lt;6, "&lt;6",
AND(G2211&gt;=6, G2211&lt;12), "6-12",
AND(G2211&gt;=12, G2211&lt;18), "12-18",  AND(G2211&gt;=18, G2211&lt;24), "18-24", G2211&gt;=24, "24-36")</f>
        <v>&lt;6</v>
      </c>
    </row>
    <row r="2212" spans="1:37" x14ac:dyDescent="0.3">
      <c r="A2212" t="s">
        <v>2312</v>
      </c>
      <c r="B2212" t="s">
        <v>33</v>
      </c>
      <c r="C2212">
        <v>44</v>
      </c>
      <c r="D2212" t="s">
        <v>37</v>
      </c>
      <c r="E2212" t="s">
        <v>74</v>
      </c>
      <c r="F2212">
        <v>12</v>
      </c>
      <c r="G2212">
        <v>30</v>
      </c>
      <c r="H2212" t="s">
        <v>36</v>
      </c>
      <c r="I2212" t="s">
        <v>37</v>
      </c>
      <c r="J2212" t="s">
        <v>34</v>
      </c>
      <c r="K2212" t="s">
        <v>37</v>
      </c>
      <c r="L2212" t="s">
        <v>72</v>
      </c>
      <c r="M2212" t="s">
        <v>34</v>
      </c>
      <c r="N2212" t="s">
        <v>34</v>
      </c>
      <c r="O2212" t="s">
        <v>34</v>
      </c>
      <c r="P2212" t="s">
        <v>37</v>
      </c>
      <c r="Q2212" t="s">
        <v>34</v>
      </c>
      <c r="R2212" t="s">
        <v>34</v>
      </c>
      <c r="S2212" t="s">
        <v>34</v>
      </c>
      <c r="T2212" t="s">
        <v>37</v>
      </c>
      <c r="U2212" t="s">
        <v>46</v>
      </c>
      <c r="V2212" t="s">
        <v>37</v>
      </c>
      <c r="W2212" t="s">
        <v>40</v>
      </c>
      <c r="X2212">
        <v>51.1</v>
      </c>
      <c r="Y2212">
        <v>1269.5999999999999</v>
      </c>
      <c r="Z2212">
        <v>0</v>
      </c>
      <c r="AA2212">
        <v>0</v>
      </c>
      <c r="AB2212">
        <v>55.92</v>
      </c>
      <c r="AC2212">
        <v>1325.52</v>
      </c>
      <c r="AD2212" t="s">
        <v>41</v>
      </c>
      <c r="AE2212" t="s">
        <v>42</v>
      </c>
      <c r="AF2212" t="s">
        <v>42</v>
      </c>
      <c r="AG2212">
        <f t="shared" si="68"/>
        <v>0</v>
      </c>
      <c r="AH2212" t="str" cm="1">
        <f t="array" ref="AH2212">_xlfn.IFS(
X2212&lt;=20, "&lt;20",
AND(X2212&gt;=20, X2212&lt;50), "20-50",
AND(X2212&gt;=50, X2212&lt;100), "50-100",
X2212&gt;=100, "&gt;100"
)</f>
        <v>50-100</v>
      </c>
      <c r="AI2212">
        <f t="shared" si="69"/>
        <v>0</v>
      </c>
      <c r="AJ2212" t="str" cm="1">
        <f t="array" ref="AJ2212">_xlfn.IFS(
C2212&lt;=20, "&lt;20",
AND(C2212&gt;=20, C2212&lt;35), "20-35",
AND(C2212&gt;=35, C2212&lt;50), "35-50",
C2212&gt;=50, "50-100"
)</f>
        <v>35-50</v>
      </c>
      <c r="AK2212" t="str" cm="1">
        <f t="array" ref="AK2212">_xlfn.IFS(
G2212&lt;6, "&lt;6",
AND(G2212&gt;=6, G2212&lt;12), "6-12",
AND(G2212&gt;=12, G2212&lt;18), "12-18",  AND(G2212&gt;=18, G2212&lt;24), "18-24", G2212&gt;=24, "24-36")</f>
        <v>24-36</v>
      </c>
    </row>
    <row r="2213" spans="1:37" x14ac:dyDescent="0.3">
      <c r="A2213" t="s">
        <v>2313</v>
      </c>
      <c r="B2213" t="s">
        <v>44</v>
      </c>
      <c r="C2213">
        <v>78</v>
      </c>
      <c r="D2213" t="s">
        <v>34</v>
      </c>
      <c r="E2213" t="s">
        <v>48</v>
      </c>
      <c r="F2213">
        <v>11</v>
      </c>
      <c r="G2213">
        <v>12</v>
      </c>
      <c r="H2213" t="s">
        <v>36</v>
      </c>
      <c r="I2213" t="s">
        <v>37</v>
      </c>
      <c r="J2213" t="s">
        <v>34</v>
      </c>
      <c r="K2213" t="s">
        <v>37</v>
      </c>
      <c r="L2213" t="s">
        <v>50</v>
      </c>
      <c r="M2213" t="s">
        <v>34</v>
      </c>
      <c r="N2213" t="s">
        <v>34</v>
      </c>
      <c r="O2213" t="s">
        <v>34</v>
      </c>
      <c r="P2213" t="s">
        <v>34</v>
      </c>
      <c r="Q2213" t="s">
        <v>34</v>
      </c>
      <c r="R2213" t="s">
        <v>34</v>
      </c>
      <c r="S2213" t="s">
        <v>34</v>
      </c>
      <c r="T2213" t="s">
        <v>37</v>
      </c>
      <c r="U2213" t="s">
        <v>67</v>
      </c>
      <c r="V2213" t="s">
        <v>34</v>
      </c>
      <c r="W2213" t="s">
        <v>51</v>
      </c>
      <c r="X2213">
        <v>69.349999999999994</v>
      </c>
      <c r="Y2213">
        <v>261.64999999999998</v>
      </c>
      <c r="Z2213">
        <v>0</v>
      </c>
      <c r="AA2213">
        <v>0</v>
      </c>
      <c r="AB2213">
        <v>120.44</v>
      </c>
      <c r="AC2213">
        <v>382.09</v>
      </c>
      <c r="AD2213" t="s">
        <v>41</v>
      </c>
      <c r="AE2213" t="s">
        <v>42</v>
      </c>
      <c r="AF2213" t="s">
        <v>42</v>
      </c>
      <c r="AG2213">
        <f t="shared" si="68"/>
        <v>0</v>
      </c>
      <c r="AH2213" t="str" cm="1">
        <f t="array" ref="AH2213">_xlfn.IFS(
X2213&lt;=20, "&lt;20",
AND(X2213&gt;=20, X2213&lt;50), "20-50",
AND(X2213&gt;=50, X2213&lt;100), "50-100",
X2213&gt;=100, "&gt;100"
)</f>
        <v>50-100</v>
      </c>
      <c r="AI2213">
        <f t="shared" si="69"/>
        <v>0</v>
      </c>
      <c r="AJ2213" t="str" cm="1">
        <f t="array" ref="AJ2213">_xlfn.IFS(
C2213&lt;=20, "&lt;20",
AND(C2213&gt;=20, C2213&lt;35), "20-35",
AND(C2213&gt;=35, C2213&lt;50), "35-50",
C2213&gt;=50, "50-100"
)</f>
        <v>50-100</v>
      </c>
      <c r="AK2213" t="str" cm="1">
        <f t="array" ref="AK2213">_xlfn.IFS(
G2213&lt;6, "&lt;6",
AND(G2213&gt;=6, G2213&lt;12), "6-12",
AND(G2213&gt;=12, G2213&lt;18), "12-18",  AND(G2213&gt;=18, G2213&lt;24), "18-24", G2213&gt;=24, "24-36")</f>
        <v>12-18</v>
      </c>
    </row>
    <row r="2214" spans="1:37" x14ac:dyDescent="0.3">
      <c r="A2214" t="s">
        <v>2314</v>
      </c>
      <c r="B2214" t="s">
        <v>44</v>
      </c>
      <c r="C2214">
        <v>32</v>
      </c>
      <c r="D2214" t="s">
        <v>34</v>
      </c>
      <c r="E2214" t="s">
        <v>82</v>
      </c>
      <c r="F2214">
        <v>11</v>
      </c>
      <c r="G2214">
        <v>19</v>
      </c>
      <c r="H2214" t="s">
        <v>36</v>
      </c>
      <c r="I2214" t="s">
        <v>37</v>
      </c>
      <c r="J2214" t="s">
        <v>37</v>
      </c>
      <c r="K2214" t="s">
        <v>37</v>
      </c>
      <c r="L2214" t="s">
        <v>50</v>
      </c>
      <c r="M2214" t="s">
        <v>34</v>
      </c>
      <c r="N2214" t="s">
        <v>34</v>
      </c>
      <c r="O2214" t="s">
        <v>34</v>
      </c>
      <c r="P2214" t="s">
        <v>34</v>
      </c>
      <c r="Q2214" t="s">
        <v>34</v>
      </c>
      <c r="R2214" t="s">
        <v>37</v>
      </c>
      <c r="S2214" t="s">
        <v>37</v>
      </c>
      <c r="T2214" t="s">
        <v>37</v>
      </c>
      <c r="U2214" t="s">
        <v>46</v>
      </c>
      <c r="V2214" t="s">
        <v>37</v>
      </c>
      <c r="W2214" t="s">
        <v>51</v>
      </c>
      <c r="X2214">
        <v>83.95</v>
      </c>
      <c r="Y2214">
        <v>2254.1999999999998</v>
      </c>
      <c r="Z2214">
        <v>0</v>
      </c>
      <c r="AA2214">
        <v>0</v>
      </c>
      <c r="AB2214">
        <v>371.8</v>
      </c>
      <c r="AC2214">
        <v>2626</v>
      </c>
      <c r="AD2214" t="s">
        <v>52</v>
      </c>
      <c r="AE2214" t="s">
        <v>53</v>
      </c>
      <c r="AF2214" t="s">
        <v>155</v>
      </c>
      <c r="AG2214">
        <f t="shared" si="68"/>
        <v>1</v>
      </c>
      <c r="AH2214" t="str" cm="1">
        <f t="array" ref="AH2214">_xlfn.IFS(
X2214&lt;=20, "&lt;20",
AND(X2214&gt;=20, X2214&lt;50), "20-50",
AND(X2214&gt;=50, X2214&lt;100), "50-100",
X2214&gt;=100, "&gt;100"
)</f>
        <v>50-100</v>
      </c>
      <c r="AI2214">
        <f t="shared" si="69"/>
        <v>0</v>
      </c>
      <c r="AJ2214" t="str" cm="1">
        <f t="array" ref="AJ2214">_xlfn.IFS(
C2214&lt;=20, "&lt;20",
AND(C2214&gt;=20, C2214&lt;35), "20-35",
AND(C2214&gt;=35, C2214&lt;50), "35-50",
C2214&gt;=50, "50-100"
)</f>
        <v>20-35</v>
      </c>
      <c r="AK2214" t="str" cm="1">
        <f t="array" ref="AK2214">_xlfn.IFS(
G2214&lt;6, "&lt;6",
AND(G2214&gt;=6, G2214&lt;12), "6-12",
AND(G2214&gt;=12, G2214&lt;18), "12-18",  AND(G2214&gt;=18, G2214&lt;24), "18-24", G2214&gt;=24, "24-36")</f>
        <v>18-24</v>
      </c>
    </row>
    <row r="2215" spans="1:37" x14ac:dyDescent="0.3">
      <c r="A2215" t="s">
        <v>2315</v>
      </c>
      <c r="B2215" t="s">
        <v>44</v>
      </c>
      <c r="C2215">
        <v>60</v>
      </c>
      <c r="D2215" t="s">
        <v>37</v>
      </c>
      <c r="E2215" t="s">
        <v>103</v>
      </c>
      <c r="F2215">
        <v>7</v>
      </c>
      <c r="G2215">
        <v>3</v>
      </c>
      <c r="H2215" t="s">
        <v>36</v>
      </c>
      <c r="I2215" t="s">
        <v>37</v>
      </c>
      <c r="J2215" t="s">
        <v>37</v>
      </c>
      <c r="K2215" t="s">
        <v>37</v>
      </c>
      <c r="L2215" t="s">
        <v>50</v>
      </c>
      <c r="M2215" t="s">
        <v>37</v>
      </c>
      <c r="N2215" t="s">
        <v>37</v>
      </c>
      <c r="O2215" t="s">
        <v>34</v>
      </c>
      <c r="P2215" t="s">
        <v>37</v>
      </c>
      <c r="Q2215" t="s">
        <v>34</v>
      </c>
      <c r="R2215" t="s">
        <v>34</v>
      </c>
      <c r="S2215" t="s">
        <v>34</v>
      </c>
      <c r="T2215" t="s">
        <v>37</v>
      </c>
      <c r="U2215" t="s">
        <v>39</v>
      </c>
      <c r="V2215" t="s">
        <v>34</v>
      </c>
      <c r="W2215" t="s">
        <v>51</v>
      </c>
      <c r="X2215">
        <v>89</v>
      </c>
      <c r="Y2215">
        <v>5898.6</v>
      </c>
      <c r="Z2215">
        <v>0</v>
      </c>
      <c r="AA2215">
        <v>0</v>
      </c>
      <c r="AB2215">
        <v>2467.08</v>
      </c>
      <c r="AC2215">
        <v>8365.68</v>
      </c>
      <c r="AD2215" t="s">
        <v>41</v>
      </c>
      <c r="AE2215" t="s">
        <v>42</v>
      </c>
      <c r="AF2215" t="s">
        <v>42</v>
      </c>
      <c r="AG2215">
        <f t="shared" si="68"/>
        <v>0</v>
      </c>
      <c r="AH2215" t="str" cm="1">
        <f t="array" ref="AH2215">_xlfn.IFS(
X2215&lt;=20, "&lt;20",
AND(X2215&gt;=20, X2215&lt;50), "20-50",
AND(X2215&gt;=50, X2215&lt;100), "50-100",
X2215&gt;=100, "&gt;100"
)</f>
        <v>50-100</v>
      </c>
      <c r="AI2215">
        <f t="shared" si="69"/>
        <v>0</v>
      </c>
      <c r="AJ2215" t="str" cm="1">
        <f t="array" ref="AJ2215">_xlfn.IFS(
C2215&lt;=20, "&lt;20",
AND(C2215&gt;=20, C2215&lt;35), "20-35",
AND(C2215&gt;=35, C2215&lt;50), "35-50",
C2215&gt;=50, "50-100"
)</f>
        <v>50-100</v>
      </c>
      <c r="AK2215" t="str" cm="1">
        <f t="array" ref="AK2215">_xlfn.IFS(
G2215&lt;6, "&lt;6",
AND(G2215&gt;=6, G2215&lt;12), "6-12",
AND(G2215&gt;=12, G2215&lt;18), "12-18",  AND(G2215&gt;=18, G2215&lt;24), "18-24", G2215&gt;=24, "24-36")</f>
        <v>&lt;6</v>
      </c>
    </row>
    <row r="2216" spans="1:37" x14ac:dyDescent="0.3">
      <c r="A2216" t="s">
        <v>2316</v>
      </c>
      <c r="B2216" t="s">
        <v>44</v>
      </c>
      <c r="C2216">
        <v>54</v>
      </c>
      <c r="D2216" t="s">
        <v>37</v>
      </c>
      <c r="E2216" t="s">
        <v>74</v>
      </c>
      <c r="F2216">
        <v>8</v>
      </c>
      <c r="G2216">
        <v>34</v>
      </c>
      <c r="H2216" t="s">
        <v>36</v>
      </c>
      <c r="I2216" t="s">
        <v>37</v>
      </c>
      <c r="J2216" t="s">
        <v>37</v>
      </c>
      <c r="K2216" t="s">
        <v>37</v>
      </c>
      <c r="L2216" t="s">
        <v>38</v>
      </c>
      <c r="M2216" t="s">
        <v>37</v>
      </c>
      <c r="N2216" t="s">
        <v>37</v>
      </c>
      <c r="O2216" t="s">
        <v>37</v>
      </c>
      <c r="P2216" t="s">
        <v>37</v>
      </c>
      <c r="Q2216" t="s">
        <v>37</v>
      </c>
      <c r="R2216" t="s">
        <v>37</v>
      </c>
      <c r="S2216" t="s">
        <v>37</v>
      </c>
      <c r="T2216" t="s">
        <v>37</v>
      </c>
      <c r="U2216" t="s">
        <v>67</v>
      </c>
      <c r="V2216" t="s">
        <v>34</v>
      </c>
      <c r="W2216" t="s">
        <v>51</v>
      </c>
      <c r="X2216">
        <v>91.55</v>
      </c>
      <c r="Y2216">
        <v>5963.95</v>
      </c>
      <c r="Z2216">
        <v>0</v>
      </c>
      <c r="AA2216">
        <v>0</v>
      </c>
      <c r="AB2216">
        <v>657.15</v>
      </c>
      <c r="AC2216">
        <v>6621.1</v>
      </c>
      <c r="AD2216" t="s">
        <v>41</v>
      </c>
      <c r="AE2216" t="s">
        <v>42</v>
      </c>
      <c r="AF2216" t="s">
        <v>42</v>
      </c>
      <c r="AG2216">
        <f t="shared" si="68"/>
        <v>0</v>
      </c>
      <c r="AH2216" t="str" cm="1">
        <f t="array" ref="AH2216">_xlfn.IFS(
X2216&lt;=20, "&lt;20",
AND(X2216&gt;=20, X2216&lt;50), "20-50",
AND(X2216&gt;=50, X2216&lt;100), "50-100",
X2216&gt;=100, "&gt;100"
)</f>
        <v>50-100</v>
      </c>
      <c r="AI2216">
        <f t="shared" si="69"/>
        <v>0</v>
      </c>
      <c r="AJ2216" t="str" cm="1">
        <f t="array" ref="AJ2216">_xlfn.IFS(
C2216&lt;=20, "&lt;20",
AND(C2216&gt;=20, C2216&lt;35), "20-35",
AND(C2216&gt;=35, C2216&lt;50), "35-50",
C2216&gt;=50, "50-100"
)</f>
        <v>50-100</v>
      </c>
      <c r="AK2216" t="str" cm="1">
        <f t="array" ref="AK2216">_xlfn.IFS(
G2216&lt;6, "&lt;6",
AND(G2216&gt;=6, G2216&lt;12), "6-12",
AND(G2216&gt;=12, G2216&lt;18), "12-18",  AND(G2216&gt;=18, G2216&lt;24), "18-24", G2216&gt;=24, "24-36")</f>
        <v>24-36</v>
      </c>
    </row>
    <row r="2217" spans="1:37" x14ac:dyDescent="0.3">
      <c r="A2217" t="s">
        <v>2317</v>
      </c>
      <c r="B2217" t="s">
        <v>33</v>
      </c>
      <c r="C2217">
        <v>36</v>
      </c>
      <c r="D2217" t="s">
        <v>37</v>
      </c>
      <c r="E2217" t="s">
        <v>74</v>
      </c>
      <c r="F2217">
        <v>8</v>
      </c>
      <c r="G2217">
        <v>4</v>
      </c>
      <c r="H2217" t="s">
        <v>110</v>
      </c>
      <c r="I2217" t="s">
        <v>37</v>
      </c>
      <c r="J2217" t="s">
        <v>34</v>
      </c>
      <c r="K2217" t="s">
        <v>37</v>
      </c>
      <c r="L2217" t="s">
        <v>72</v>
      </c>
      <c r="M2217" t="s">
        <v>37</v>
      </c>
      <c r="N2217" t="s">
        <v>34</v>
      </c>
      <c r="O2217" t="s">
        <v>37</v>
      </c>
      <c r="P2217" t="s">
        <v>37</v>
      </c>
      <c r="Q2217" t="s">
        <v>37</v>
      </c>
      <c r="R2217" t="s">
        <v>37</v>
      </c>
      <c r="S2217" t="s">
        <v>37</v>
      </c>
      <c r="T2217" t="s">
        <v>37</v>
      </c>
      <c r="U2217" t="s">
        <v>39</v>
      </c>
      <c r="V2217" t="s">
        <v>37</v>
      </c>
      <c r="W2217" t="s">
        <v>51</v>
      </c>
      <c r="X2217">
        <v>79.95</v>
      </c>
      <c r="Y2217">
        <v>2727.3</v>
      </c>
      <c r="Z2217">
        <v>0</v>
      </c>
      <c r="AA2217">
        <v>0</v>
      </c>
      <c r="AB2217">
        <v>180.88</v>
      </c>
      <c r="AC2217">
        <v>2908.18</v>
      </c>
      <c r="AD2217" t="s">
        <v>41</v>
      </c>
      <c r="AE2217" t="s">
        <v>42</v>
      </c>
      <c r="AF2217" t="s">
        <v>42</v>
      </c>
      <c r="AG2217">
        <f t="shared" si="68"/>
        <v>0</v>
      </c>
      <c r="AH2217" t="str" cm="1">
        <f t="array" ref="AH2217">_xlfn.IFS(
X2217&lt;=20, "&lt;20",
AND(X2217&gt;=20, X2217&lt;50), "20-50",
AND(X2217&gt;=50, X2217&lt;100), "50-100",
X2217&gt;=100, "&gt;100"
)</f>
        <v>50-100</v>
      </c>
      <c r="AI2217">
        <f t="shared" si="69"/>
        <v>0</v>
      </c>
      <c r="AJ2217" t="str" cm="1">
        <f t="array" ref="AJ2217">_xlfn.IFS(
C2217&lt;=20, "&lt;20",
AND(C2217&gt;=20, C2217&lt;35), "20-35",
AND(C2217&gt;=35, C2217&lt;50), "35-50",
C2217&gt;=50, "50-100"
)</f>
        <v>35-50</v>
      </c>
      <c r="AK2217" t="str" cm="1">
        <f t="array" ref="AK2217">_xlfn.IFS(
G2217&lt;6, "&lt;6",
AND(G2217&gt;=6, G2217&lt;12), "6-12",
AND(G2217&gt;=12, G2217&lt;18), "12-18",  AND(G2217&gt;=18, G2217&lt;24), "18-24", G2217&gt;=24, "24-36")</f>
        <v>&lt;6</v>
      </c>
    </row>
    <row r="2218" spans="1:37" x14ac:dyDescent="0.3">
      <c r="A2218" t="s">
        <v>2318</v>
      </c>
      <c r="B2218" t="s">
        <v>44</v>
      </c>
      <c r="C2218">
        <v>45</v>
      </c>
      <c r="D2218" t="s">
        <v>34</v>
      </c>
      <c r="E2218" t="s">
        <v>74</v>
      </c>
      <c r="F2218">
        <v>3</v>
      </c>
      <c r="G2218">
        <v>11</v>
      </c>
      <c r="H2218" t="s">
        <v>36</v>
      </c>
      <c r="I2218" t="s">
        <v>37</v>
      </c>
      <c r="J2218" t="s">
        <v>34</v>
      </c>
      <c r="K2218" t="s">
        <v>37</v>
      </c>
      <c r="L2218" t="s">
        <v>38</v>
      </c>
      <c r="M2218" t="s">
        <v>37</v>
      </c>
      <c r="N2218" t="s">
        <v>34</v>
      </c>
      <c r="O2218" t="s">
        <v>37</v>
      </c>
      <c r="P2218" t="s">
        <v>37</v>
      </c>
      <c r="Q2218" t="s">
        <v>37</v>
      </c>
      <c r="R2218" t="s">
        <v>37</v>
      </c>
      <c r="S2218" t="s">
        <v>37</v>
      </c>
      <c r="T2218" t="s">
        <v>37</v>
      </c>
      <c r="U2218" t="s">
        <v>67</v>
      </c>
      <c r="V2218" t="s">
        <v>37</v>
      </c>
      <c r="W2218" t="s">
        <v>40</v>
      </c>
      <c r="X2218">
        <v>81</v>
      </c>
      <c r="Y2218">
        <v>3533.6</v>
      </c>
      <c r="Z2218">
        <v>0</v>
      </c>
      <c r="AA2218">
        <v>0</v>
      </c>
      <c r="AB2218">
        <v>1170.45</v>
      </c>
      <c r="AC2218">
        <v>4704.05</v>
      </c>
      <c r="AD2218" t="s">
        <v>41</v>
      </c>
      <c r="AE2218" t="s">
        <v>42</v>
      </c>
      <c r="AF2218" t="s">
        <v>42</v>
      </c>
      <c r="AG2218">
        <f t="shared" si="68"/>
        <v>0</v>
      </c>
      <c r="AH2218" t="str" cm="1">
        <f t="array" ref="AH2218">_xlfn.IFS(
X2218&lt;=20, "&lt;20",
AND(X2218&gt;=20, X2218&lt;50), "20-50",
AND(X2218&gt;=50, X2218&lt;100), "50-100",
X2218&gt;=100, "&gt;100"
)</f>
        <v>50-100</v>
      </c>
      <c r="AI2218">
        <f t="shared" si="69"/>
        <v>0</v>
      </c>
      <c r="AJ2218" t="str" cm="1">
        <f t="array" ref="AJ2218">_xlfn.IFS(
C2218&lt;=20, "&lt;20",
AND(C2218&gt;=20, C2218&lt;35), "20-35",
AND(C2218&gt;=35, C2218&lt;50), "35-50",
C2218&gt;=50, "50-100"
)</f>
        <v>35-50</v>
      </c>
      <c r="AK2218" t="str" cm="1">
        <f t="array" ref="AK2218">_xlfn.IFS(
G2218&lt;6, "&lt;6",
AND(G2218&gt;=6, G2218&lt;12), "6-12",
AND(G2218&gt;=12, G2218&lt;18), "12-18",  AND(G2218&gt;=18, G2218&lt;24), "18-24", G2218&gt;=24, "24-36")</f>
        <v>6-12</v>
      </c>
    </row>
    <row r="2219" spans="1:37" x14ac:dyDescent="0.3">
      <c r="A2219" t="s">
        <v>2319</v>
      </c>
      <c r="B2219" t="s">
        <v>44</v>
      </c>
      <c r="C2219">
        <v>40</v>
      </c>
      <c r="D2219" t="s">
        <v>34</v>
      </c>
      <c r="E2219" t="s">
        <v>74</v>
      </c>
      <c r="F2219">
        <v>7</v>
      </c>
      <c r="G2219">
        <v>12</v>
      </c>
      <c r="H2219" t="s">
        <v>66</v>
      </c>
      <c r="I2219" t="s">
        <v>37</v>
      </c>
      <c r="J2219" t="s">
        <v>37</v>
      </c>
      <c r="K2219" t="s">
        <v>37</v>
      </c>
      <c r="L2219" t="s">
        <v>50</v>
      </c>
      <c r="M2219" t="s">
        <v>37</v>
      </c>
      <c r="N2219" t="s">
        <v>37</v>
      </c>
      <c r="O2219" t="s">
        <v>37</v>
      </c>
      <c r="P2219" t="s">
        <v>34</v>
      </c>
      <c r="Q2219" t="s">
        <v>37</v>
      </c>
      <c r="R2219" t="s">
        <v>34</v>
      </c>
      <c r="S2219" t="s">
        <v>34</v>
      </c>
      <c r="T2219" t="s">
        <v>37</v>
      </c>
      <c r="U2219" t="s">
        <v>67</v>
      </c>
      <c r="V2219" t="s">
        <v>37</v>
      </c>
      <c r="W2219" t="s">
        <v>40</v>
      </c>
      <c r="X2219">
        <v>99</v>
      </c>
      <c r="Y2219">
        <v>7061.65</v>
      </c>
      <c r="Z2219">
        <v>0</v>
      </c>
      <c r="AA2219">
        <v>0</v>
      </c>
      <c r="AB2219">
        <v>1116.83</v>
      </c>
      <c r="AC2219">
        <v>8178.48</v>
      </c>
      <c r="AD2219" t="s">
        <v>41</v>
      </c>
      <c r="AE2219" t="s">
        <v>42</v>
      </c>
      <c r="AF2219" t="s">
        <v>42</v>
      </c>
      <c r="AG2219">
        <f t="shared" si="68"/>
        <v>0</v>
      </c>
      <c r="AH2219" t="str" cm="1">
        <f t="array" ref="AH2219">_xlfn.IFS(
X2219&lt;=20, "&lt;20",
AND(X2219&gt;=20, X2219&lt;50), "20-50",
AND(X2219&gt;=50, X2219&lt;100), "50-100",
X2219&gt;=100, "&gt;100"
)</f>
        <v>50-100</v>
      </c>
      <c r="AI2219">
        <f t="shared" si="69"/>
        <v>0</v>
      </c>
      <c r="AJ2219" t="str" cm="1">
        <f t="array" ref="AJ2219">_xlfn.IFS(
C2219&lt;=20, "&lt;20",
AND(C2219&gt;=20, C2219&lt;35), "20-35",
AND(C2219&gt;=35, C2219&lt;50), "35-50",
C2219&gt;=50, "50-100"
)</f>
        <v>35-50</v>
      </c>
      <c r="AK2219" t="str" cm="1">
        <f t="array" ref="AK2219">_xlfn.IFS(
G2219&lt;6, "&lt;6",
AND(G2219&gt;=6, G2219&lt;12), "6-12",
AND(G2219&gt;=12, G2219&lt;18), "12-18",  AND(G2219&gt;=18, G2219&lt;24), "18-24", G2219&gt;=24, "24-36")</f>
        <v>12-18</v>
      </c>
    </row>
    <row r="2220" spans="1:37" x14ac:dyDescent="0.3">
      <c r="A2220" t="s">
        <v>2320</v>
      </c>
      <c r="B2220" t="s">
        <v>44</v>
      </c>
      <c r="C2220">
        <v>37</v>
      </c>
      <c r="D2220" t="s">
        <v>34</v>
      </c>
      <c r="E2220" t="s">
        <v>74</v>
      </c>
      <c r="F2220">
        <v>9</v>
      </c>
      <c r="G2220">
        <v>23</v>
      </c>
      <c r="H2220" t="s">
        <v>36</v>
      </c>
      <c r="I2220" t="s">
        <v>37</v>
      </c>
      <c r="J2220" t="s">
        <v>37</v>
      </c>
      <c r="K2220" t="s">
        <v>37</v>
      </c>
      <c r="L2220" t="s">
        <v>72</v>
      </c>
      <c r="M2220" t="s">
        <v>34</v>
      </c>
      <c r="N2220" t="s">
        <v>34</v>
      </c>
      <c r="O2220" t="s">
        <v>37</v>
      </c>
      <c r="P2220" t="s">
        <v>37</v>
      </c>
      <c r="Q2220" t="s">
        <v>37</v>
      </c>
      <c r="R2220" t="s">
        <v>37</v>
      </c>
      <c r="S2220" t="s">
        <v>37</v>
      </c>
      <c r="T2220" t="s">
        <v>37</v>
      </c>
      <c r="U2220" t="s">
        <v>39</v>
      </c>
      <c r="V2220" t="s">
        <v>37</v>
      </c>
      <c r="W2220" t="s">
        <v>40</v>
      </c>
      <c r="X2220">
        <v>82</v>
      </c>
      <c r="Y2220">
        <v>1425.45</v>
      </c>
      <c r="Z2220">
        <v>0</v>
      </c>
      <c r="AA2220">
        <v>0</v>
      </c>
      <c r="AB2220">
        <v>225</v>
      </c>
      <c r="AC2220">
        <v>1650.45</v>
      </c>
      <c r="AD2220" t="s">
        <v>52</v>
      </c>
      <c r="AE2220" t="s">
        <v>58</v>
      </c>
      <c r="AF2220" t="s">
        <v>59</v>
      </c>
      <c r="AG2220">
        <f t="shared" si="68"/>
        <v>1</v>
      </c>
      <c r="AH2220" t="str" cm="1">
        <f t="array" ref="AH2220">_xlfn.IFS(
X2220&lt;=20, "&lt;20",
AND(X2220&gt;=20, X2220&lt;50), "20-50",
AND(X2220&gt;=50, X2220&lt;100), "50-100",
X2220&gt;=100, "&gt;100"
)</f>
        <v>50-100</v>
      </c>
      <c r="AI2220">
        <f t="shared" si="69"/>
        <v>0</v>
      </c>
      <c r="AJ2220" t="str" cm="1">
        <f t="array" ref="AJ2220">_xlfn.IFS(
C2220&lt;=20, "&lt;20",
AND(C2220&gt;=20, C2220&lt;35), "20-35",
AND(C2220&gt;=35, C2220&lt;50), "35-50",
C2220&gt;=50, "50-100"
)</f>
        <v>35-50</v>
      </c>
      <c r="AK2220" t="str" cm="1">
        <f t="array" ref="AK2220">_xlfn.IFS(
G2220&lt;6, "&lt;6",
AND(G2220&gt;=6, G2220&lt;12), "6-12",
AND(G2220&gt;=12, G2220&lt;18), "12-18",  AND(G2220&gt;=18, G2220&lt;24), "18-24", G2220&gt;=24, "24-36")</f>
        <v>18-24</v>
      </c>
    </row>
    <row r="2221" spans="1:37" x14ac:dyDescent="0.3">
      <c r="A2221" t="s">
        <v>2321</v>
      </c>
      <c r="B2221" t="s">
        <v>33</v>
      </c>
      <c r="C2221">
        <v>25</v>
      </c>
      <c r="D2221" t="s">
        <v>37</v>
      </c>
      <c r="E2221" t="s">
        <v>61</v>
      </c>
      <c r="F2221">
        <v>1</v>
      </c>
      <c r="G2221">
        <v>6</v>
      </c>
      <c r="H2221" t="s">
        <v>36</v>
      </c>
      <c r="I2221" t="s">
        <v>37</v>
      </c>
      <c r="J2221" t="s">
        <v>34</v>
      </c>
      <c r="K2221" t="s">
        <v>37</v>
      </c>
      <c r="L2221" t="s">
        <v>72</v>
      </c>
      <c r="M2221" t="s">
        <v>34</v>
      </c>
      <c r="N2221" t="s">
        <v>34</v>
      </c>
      <c r="O2221" t="s">
        <v>34</v>
      </c>
      <c r="P2221" t="s">
        <v>37</v>
      </c>
      <c r="Q2221" t="s">
        <v>37</v>
      </c>
      <c r="R2221" t="s">
        <v>37</v>
      </c>
      <c r="S2221" t="s">
        <v>37</v>
      </c>
      <c r="T2221" t="s">
        <v>37</v>
      </c>
      <c r="U2221" t="s">
        <v>46</v>
      </c>
      <c r="V2221" t="s">
        <v>34</v>
      </c>
      <c r="W2221" t="s">
        <v>51</v>
      </c>
      <c r="X2221">
        <v>-8</v>
      </c>
      <c r="Y2221">
        <v>132.4</v>
      </c>
      <c r="Z2221">
        <v>0</v>
      </c>
      <c r="AA2221">
        <v>0</v>
      </c>
      <c r="AB2221">
        <v>47.04</v>
      </c>
      <c r="AC2221">
        <v>179.44</v>
      </c>
      <c r="AD2221" t="s">
        <v>85</v>
      </c>
      <c r="AE2221" t="s">
        <v>42</v>
      </c>
      <c r="AF2221" t="s">
        <v>42</v>
      </c>
      <c r="AG2221">
        <f t="shared" si="68"/>
        <v>0</v>
      </c>
      <c r="AH2221" t="str" cm="1">
        <f t="array" ref="AH2221">_xlfn.IFS(
X2221&lt;=20, "&lt;20",
AND(X2221&gt;=20, X2221&lt;50), "20-50",
AND(X2221&gt;=50, X2221&lt;100), "50-100",
X2221&gt;=100, "&gt;100"
)</f>
        <v>&lt;20</v>
      </c>
      <c r="AI2221">
        <f t="shared" si="69"/>
        <v>1</v>
      </c>
      <c r="AJ2221" t="str" cm="1">
        <f t="array" ref="AJ2221">_xlfn.IFS(
C2221&lt;=20, "&lt;20",
AND(C2221&gt;=20, C2221&lt;35), "20-35",
AND(C2221&gt;=35, C2221&lt;50), "35-50",
C2221&gt;=50, "50-100"
)</f>
        <v>20-35</v>
      </c>
      <c r="AK2221" t="str" cm="1">
        <f t="array" ref="AK2221">_xlfn.IFS(
G2221&lt;6, "&lt;6",
AND(G2221&gt;=6, G2221&lt;12), "6-12",
AND(G2221&gt;=12, G2221&lt;18), "12-18",  AND(G2221&gt;=18, G2221&lt;24), "18-24", G2221&gt;=24, "24-36")</f>
        <v>6-12</v>
      </c>
    </row>
    <row r="2222" spans="1:37" x14ac:dyDescent="0.3">
      <c r="A2222" t="s">
        <v>2322</v>
      </c>
      <c r="B2222" t="s">
        <v>33</v>
      </c>
      <c r="C2222">
        <v>55</v>
      </c>
      <c r="D2222" t="s">
        <v>34</v>
      </c>
      <c r="E2222" t="s">
        <v>124</v>
      </c>
      <c r="F2222">
        <v>12</v>
      </c>
      <c r="G2222">
        <v>8</v>
      </c>
      <c r="H2222" t="s">
        <v>36</v>
      </c>
      <c r="I2222" t="s">
        <v>37</v>
      </c>
      <c r="J2222" t="s">
        <v>34</v>
      </c>
      <c r="K2222" t="s">
        <v>37</v>
      </c>
      <c r="L2222" t="s">
        <v>50</v>
      </c>
      <c r="M2222" t="s">
        <v>37</v>
      </c>
      <c r="N2222" t="s">
        <v>34</v>
      </c>
      <c r="O2222" t="s">
        <v>34</v>
      </c>
      <c r="P2222" t="s">
        <v>34</v>
      </c>
      <c r="Q2222" t="s">
        <v>34</v>
      </c>
      <c r="R2222" t="s">
        <v>34</v>
      </c>
      <c r="S2222" t="s">
        <v>34</v>
      </c>
      <c r="T2222" t="s">
        <v>37</v>
      </c>
      <c r="U2222" t="s">
        <v>46</v>
      </c>
      <c r="V2222" t="s">
        <v>37</v>
      </c>
      <c r="W2222" t="s">
        <v>51</v>
      </c>
      <c r="X2222">
        <v>74.5</v>
      </c>
      <c r="Y2222">
        <v>609.9</v>
      </c>
      <c r="Z2222">
        <v>0</v>
      </c>
      <c r="AA2222">
        <v>0</v>
      </c>
      <c r="AB2222">
        <v>383.28</v>
      </c>
      <c r="AC2222">
        <v>993.18</v>
      </c>
      <c r="AD2222" t="s">
        <v>52</v>
      </c>
      <c r="AE2222" t="s">
        <v>53</v>
      </c>
      <c r="AF2222" t="s">
        <v>91</v>
      </c>
      <c r="AG2222">
        <f t="shared" si="68"/>
        <v>1</v>
      </c>
      <c r="AH2222" t="str" cm="1">
        <f t="array" ref="AH2222">_xlfn.IFS(
X2222&lt;=20, "&lt;20",
AND(X2222&gt;=20, X2222&lt;50), "20-50",
AND(X2222&gt;=50, X2222&lt;100), "50-100",
X2222&gt;=100, "&gt;100"
)</f>
        <v>50-100</v>
      </c>
      <c r="AI2222">
        <f t="shared" si="69"/>
        <v>0</v>
      </c>
      <c r="AJ2222" t="str" cm="1">
        <f t="array" ref="AJ2222">_xlfn.IFS(
C2222&lt;=20, "&lt;20",
AND(C2222&gt;=20, C2222&lt;35), "20-35",
AND(C2222&gt;=35, C2222&lt;50), "35-50",
C2222&gt;=50, "50-100"
)</f>
        <v>50-100</v>
      </c>
      <c r="AK2222" t="str" cm="1">
        <f t="array" ref="AK2222">_xlfn.IFS(
G2222&lt;6, "&lt;6",
AND(G2222&gt;=6, G2222&lt;12), "6-12",
AND(G2222&gt;=12, G2222&lt;18), "12-18",  AND(G2222&gt;=18, G2222&lt;24), "18-24", G2222&gt;=24, "24-36")</f>
        <v>6-12</v>
      </c>
    </row>
    <row r="2223" spans="1:37" x14ac:dyDescent="0.3">
      <c r="A2223" t="s">
        <v>2323</v>
      </c>
      <c r="B2223" t="s">
        <v>44</v>
      </c>
      <c r="C2223">
        <v>38</v>
      </c>
      <c r="D2223" t="s">
        <v>37</v>
      </c>
      <c r="E2223" t="s">
        <v>61</v>
      </c>
      <c r="F2223">
        <v>4</v>
      </c>
      <c r="G2223">
        <v>25</v>
      </c>
      <c r="H2223" t="s">
        <v>36</v>
      </c>
      <c r="I2223" t="s">
        <v>34</v>
      </c>
      <c r="J2223" t="s">
        <v>34</v>
      </c>
      <c r="K2223" t="s">
        <v>37</v>
      </c>
      <c r="L2223" t="s">
        <v>72</v>
      </c>
      <c r="M2223" t="s">
        <v>34</v>
      </c>
      <c r="N2223" t="s">
        <v>34</v>
      </c>
      <c r="O2223" t="s">
        <v>34</v>
      </c>
      <c r="P2223" t="s">
        <v>37</v>
      </c>
      <c r="Q2223" t="s">
        <v>34</v>
      </c>
      <c r="R2223" t="s">
        <v>34</v>
      </c>
      <c r="S2223" t="s">
        <v>34</v>
      </c>
      <c r="T2223" t="s">
        <v>34</v>
      </c>
      <c r="U2223" t="s">
        <v>46</v>
      </c>
      <c r="V2223" t="s">
        <v>37</v>
      </c>
      <c r="W2223" t="s">
        <v>40</v>
      </c>
      <c r="X2223">
        <v>31</v>
      </c>
      <c r="Y2223">
        <v>95.05</v>
      </c>
      <c r="Z2223">
        <v>0</v>
      </c>
      <c r="AA2223">
        <v>20</v>
      </c>
      <c r="AB2223">
        <v>0</v>
      </c>
      <c r="AC2223">
        <v>115.05</v>
      </c>
      <c r="AD2223" t="s">
        <v>52</v>
      </c>
      <c r="AE2223" t="s">
        <v>58</v>
      </c>
      <c r="AF2223" t="s">
        <v>387</v>
      </c>
      <c r="AG2223">
        <f t="shared" si="68"/>
        <v>1</v>
      </c>
      <c r="AH2223" t="str" cm="1">
        <f t="array" ref="AH2223">_xlfn.IFS(
X2223&lt;=20, "&lt;20",
AND(X2223&gt;=20, X2223&lt;50), "20-50",
AND(X2223&gt;=50, X2223&lt;100), "50-100",
X2223&gt;=100, "&gt;100"
)</f>
        <v>20-50</v>
      </c>
      <c r="AI2223">
        <f t="shared" si="69"/>
        <v>0</v>
      </c>
      <c r="AJ2223" t="str" cm="1">
        <f t="array" ref="AJ2223">_xlfn.IFS(
C2223&lt;=20, "&lt;20",
AND(C2223&gt;=20, C2223&lt;35), "20-35",
AND(C2223&gt;=35, C2223&lt;50), "35-50",
C2223&gt;=50, "50-100"
)</f>
        <v>35-50</v>
      </c>
      <c r="AK2223" t="str" cm="1">
        <f t="array" ref="AK2223">_xlfn.IFS(
G2223&lt;6, "&lt;6",
AND(G2223&gt;=6, G2223&lt;12), "6-12",
AND(G2223&gt;=12, G2223&lt;18), "12-18",  AND(G2223&gt;=18, G2223&lt;24), "18-24", G2223&gt;=24, "24-36")</f>
        <v>24-36</v>
      </c>
    </row>
    <row r="2224" spans="1:37" x14ac:dyDescent="0.3">
      <c r="A2224" t="s">
        <v>2324</v>
      </c>
      <c r="B2224" t="s">
        <v>44</v>
      </c>
      <c r="C2224">
        <v>64</v>
      </c>
      <c r="D2224" t="s">
        <v>37</v>
      </c>
      <c r="E2224" t="s">
        <v>90</v>
      </c>
      <c r="F2224">
        <v>9</v>
      </c>
      <c r="G2224">
        <v>34</v>
      </c>
      <c r="H2224" t="s">
        <v>57</v>
      </c>
      <c r="I2224" t="s">
        <v>37</v>
      </c>
      <c r="J2224" t="s">
        <v>34</v>
      </c>
      <c r="K2224" t="s">
        <v>34</v>
      </c>
      <c r="L2224" t="s">
        <v>34</v>
      </c>
      <c r="M2224" t="s">
        <v>34</v>
      </c>
      <c r="N2224" t="s">
        <v>34</v>
      </c>
      <c r="O2224" t="s">
        <v>34</v>
      </c>
      <c r="P2224" t="s">
        <v>34</v>
      </c>
      <c r="Q2224" t="s">
        <v>34</v>
      </c>
      <c r="R2224" t="s">
        <v>34</v>
      </c>
      <c r="S2224" t="s">
        <v>34</v>
      </c>
      <c r="T2224" t="s">
        <v>34</v>
      </c>
      <c r="U2224" t="s">
        <v>67</v>
      </c>
      <c r="V2224" t="s">
        <v>37</v>
      </c>
      <c r="W2224" t="s">
        <v>51</v>
      </c>
      <c r="X2224">
        <v>20.05</v>
      </c>
      <c r="Y2224">
        <v>264.55</v>
      </c>
      <c r="Z2224">
        <v>0</v>
      </c>
      <c r="AA2224">
        <v>0</v>
      </c>
      <c r="AB2224">
        <v>484.08</v>
      </c>
      <c r="AC2224">
        <v>748.63</v>
      </c>
      <c r="AD2224" t="s">
        <v>41</v>
      </c>
      <c r="AE2224" t="s">
        <v>42</v>
      </c>
      <c r="AF2224" t="s">
        <v>42</v>
      </c>
      <c r="AG2224">
        <f t="shared" si="68"/>
        <v>0</v>
      </c>
      <c r="AH2224" t="str" cm="1">
        <f t="array" ref="AH2224">_xlfn.IFS(
X2224&lt;=20, "&lt;20",
AND(X2224&gt;=20, X2224&lt;50), "20-50",
AND(X2224&gt;=50, X2224&lt;100), "50-100",
X2224&gt;=100, "&gt;100"
)</f>
        <v>20-50</v>
      </c>
      <c r="AI2224">
        <f t="shared" si="69"/>
        <v>0</v>
      </c>
      <c r="AJ2224" t="str" cm="1">
        <f t="array" ref="AJ2224">_xlfn.IFS(
C2224&lt;=20, "&lt;20",
AND(C2224&gt;=20, C2224&lt;35), "20-35",
AND(C2224&gt;=35, C2224&lt;50), "35-50",
C2224&gt;=50, "50-100"
)</f>
        <v>50-100</v>
      </c>
      <c r="AK2224" t="str" cm="1">
        <f t="array" ref="AK2224">_xlfn.IFS(
G2224&lt;6, "&lt;6",
AND(G2224&gt;=6, G2224&lt;12), "6-12",
AND(G2224&gt;=12, G2224&lt;18), "12-18",  AND(G2224&gt;=18, G2224&lt;24), "18-24", G2224&gt;=24, "24-36")</f>
        <v>24-36</v>
      </c>
    </row>
    <row r="2225" spans="1:37" x14ac:dyDescent="0.3">
      <c r="A2225" t="s">
        <v>2325</v>
      </c>
      <c r="B2225" t="s">
        <v>44</v>
      </c>
      <c r="C2225">
        <v>34</v>
      </c>
      <c r="D2225" t="s">
        <v>34</v>
      </c>
      <c r="E2225" t="s">
        <v>61</v>
      </c>
      <c r="F2225">
        <v>9</v>
      </c>
      <c r="G2225">
        <v>23</v>
      </c>
      <c r="H2225" t="s">
        <v>57</v>
      </c>
      <c r="I2225" t="s">
        <v>37</v>
      </c>
      <c r="J2225" t="s">
        <v>34</v>
      </c>
      <c r="K2225" t="s">
        <v>34</v>
      </c>
      <c r="L2225" t="s">
        <v>34</v>
      </c>
      <c r="M2225" t="s">
        <v>34</v>
      </c>
      <c r="N2225" t="s">
        <v>34</v>
      </c>
      <c r="O2225" t="s">
        <v>34</v>
      </c>
      <c r="P2225" t="s">
        <v>34</v>
      </c>
      <c r="Q2225" t="s">
        <v>34</v>
      </c>
      <c r="R2225" t="s">
        <v>34</v>
      </c>
      <c r="S2225" t="s">
        <v>34</v>
      </c>
      <c r="T2225" t="s">
        <v>34</v>
      </c>
      <c r="U2225" t="s">
        <v>39</v>
      </c>
      <c r="V2225" t="s">
        <v>34</v>
      </c>
      <c r="W2225" t="s">
        <v>40</v>
      </c>
      <c r="X2225">
        <v>20.100000000000001</v>
      </c>
      <c r="Y2225">
        <v>296.14999999999998</v>
      </c>
      <c r="Z2225">
        <v>0</v>
      </c>
      <c r="AA2225">
        <v>0</v>
      </c>
      <c r="AB2225">
        <v>330.4</v>
      </c>
      <c r="AC2225">
        <v>626.54999999999995</v>
      </c>
      <c r="AD2225" t="s">
        <v>41</v>
      </c>
      <c r="AE2225" t="s">
        <v>42</v>
      </c>
      <c r="AF2225" t="s">
        <v>42</v>
      </c>
      <c r="AG2225">
        <f t="shared" si="68"/>
        <v>0</v>
      </c>
      <c r="AH2225" t="str" cm="1">
        <f t="array" ref="AH2225">_xlfn.IFS(
X2225&lt;=20, "&lt;20",
AND(X2225&gt;=20, X2225&lt;50), "20-50",
AND(X2225&gt;=50, X2225&lt;100), "50-100",
X2225&gt;=100, "&gt;100"
)</f>
        <v>20-50</v>
      </c>
      <c r="AI2225">
        <f t="shared" si="69"/>
        <v>0</v>
      </c>
      <c r="AJ2225" t="str" cm="1">
        <f t="array" ref="AJ2225">_xlfn.IFS(
C2225&lt;=20, "&lt;20",
AND(C2225&gt;=20, C2225&lt;35), "20-35",
AND(C2225&gt;=35, C2225&lt;50), "35-50",
C2225&gt;=50, "50-100"
)</f>
        <v>20-35</v>
      </c>
      <c r="AK2225" t="str" cm="1">
        <f t="array" ref="AK2225">_xlfn.IFS(
G2225&lt;6, "&lt;6",
AND(G2225&gt;=6, G2225&lt;12), "6-12",
AND(G2225&gt;=12, G2225&lt;18), "12-18",  AND(G2225&gt;=18, G2225&lt;24), "18-24", G2225&gt;=24, "24-36")</f>
        <v>18-24</v>
      </c>
    </row>
    <row r="2226" spans="1:37" x14ac:dyDescent="0.3">
      <c r="A2226" t="s">
        <v>2326</v>
      </c>
      <c r="B2226" t="s">
        <v>44</v>
      </c>
      <c r="C2226">
        <v>80</v>
      </c>
      <c r="D2226" t="s">
        <v>34</v>
      </c>
      <c r="E2226" t="s">
        <v>74</v>
      </c>
      <c r="F2226">
        <v>7</v>
      </c>
      <c r="G2226">
        <v>17</v>
      </c>
      <c r="H2226" t="s">
        <v>66</v>
      </c>
      <c r="I2226" t="s">
        <v>37</v>
      </c>
      <c r="J2226" t="s">
        <v>37</v>
      </c>
      <c r="K2226" t="s">
        <v>37</v>
      </c>
      <c r="L2226" t="s">
        <v>50</v>
      </c>
      <c r="M2226" t="s">
        <v>37</v>
      </c>
      <c r="N2226" t="s">
        <v>37</v>
      </c>
      <c r="O2226" t="s">
        <v>34</v>
      </c>
      <c r="P2226" t="s">
        <v>37</v>
      </c>
      <c r="Q2226" t="s">
        <v>37</v>
      </c>
      <c r="R2226" t="s">
        <v>37</v>
      </c>
      <c r="S2226" t="s">
        <v>34</v>
      </c>
      <c r="T2226" t="s">
        <v>37</v>
      </c>
      <c r="U2226" t="s">
        <v>67</v>
      </c>
      <c r="V2226" t="s">
        <v>37</v>
      </c>
      <c r="W2226" t="s">
        <v>51</v>
      </c>
      <c r="X2226">
        <v>110.1</v>
      </c>
      <c r="Y2226">
        <v>7746.7</v>
      </c>
      <c r="Z2226">
        <v>44.81</v>
      </c>
      <c r="AA2226">
        <v>0</v>
      </c>
      <c r="AB2226">
        <v>1016.64</v>
      </c>
      <c r="AC2226">
        <v>8718.5300000000007</v>
      </c>
      <c r="AD2226" t="s">
        <v>41</v>
      </c>
      <c r="AE2226" t="s">
        <v>42</v>
      </c>
      <c r="AF2226" t="s">
        <v>42</v>
      </c>
      <c r="AG2226">
        <f t="shared" si="68"/>
        <v>0</v>
      </c>
      <c r="AH2226" t="str" cm="1">
        <f t="array" ref="AH2226">_xlfn.IFS(
X2226&lt;=20, "&lt;20",
AND(X2226&gt;=20, X2226&lt;50), "20-50",
AND(X2226&gt;=50, X2226&lt;100), "50-100",
X2226&gt;=100, "&gt;100"
)</f>
        <v>&gt;100</v>
      </c>
      <c r="AI2226">
        <f t="shared" si="69"/>
        <v>0</v>
      </c>
      <c r="AJ2226" t="str" cm="1">
        <f t="array" ref="AJ2226">_xlfn.IFS(
C2226&lt;=20, "&lt;20",
AND(C2226&gt;=20, C2226&lt;35), "20-35",
AND(C2226&gt;=35, C2226&lt;50), "35-50",
C2226&gt;=50, "50-100"
)</f>
        <v>50-100</v>
      </c>
      <c r="AK2226" t="str" cm="1">
        <f t="array" ref="AK2226">_xlfn.IFS(
G2226&lt;6, "&lt;6",
AND(G2226&gt;=6, G2226&lt;12), "6-12",
AND(G2226&gt;=12, G2226&lt;18), "12-18",  AND(G2226&gt;=18, G2226&lt;24), "18-24", G2226&gt;=24, "24-36")</f>
        <v>12-18</v>
      </c>
    </row>
    <row r="2227" spans="1:37" x14ac:dyDescent="0.3">
      <c r="A2227" t="s">
        <v>2327</v>
      </c>
      <c r="B2227" t="s">
        <v>44</v>
      </c>
      <c r="C2227">
        <v>26</v>
      </c>
      <c r="D2227" t="s">
        <v>37</v>
      </c>
      <c r="E2227" t="s">
        <v>56</v>
      </c>
      <c r="F2227">
        <v>1</v>
      </c>
      <c r="G2227">
        <v>36</v>
      </c>
      <c r="H2227" t="s">
        <v>49</v>
      </c>
      <c r="I2227" t="s">
        <v>37</v>
      </c>
      <c r="J2227" t="s">
        <v>34</v>
      </c>
      <c r="K2227" t="s">
        <v>37</v>
      </c>
      <c r="L2227" t="s">
        <v>50</v>
      </c>
      <c r="M2227" t="s">
        <v>34</v>
      </c>
      <c r="N2227" t="s">
        <v>34</v>
      </c>
      <c r="O2227" t="s">
        <v>34</v>
      </c>
      <c r="P2227" t="s">
        <v>34</v>
      </c>
      <c r="Q2227" t="s">
        <v>34</v>
      </c>
      <c r="R2227" t="s">
        <v>34</v>
      </c>
      <c r="S2227" t="s">
        <v>34</v>
      </c>
      <c r="T2227" t="s">
        <v>37</v>
      </c>
      <c r="U2227" t="s">
        <v>46</v>
      </c>
      <c r="V2227" t="s">
        <v>37</v>
      </c>
      <c r="W2227" t="s">
        <v>51</v>
      </c>
      <c r="X2227">
        <v>70.25</v>
      </c>
      <c r="Y2227">
        <v>70.25</v>
      </c>
      <c r="Z2227">
        <v>0</v>
      </c>
      <c r="AA2227">
        <v>0</v>
      </c>
      <c r="AB2227">
        <v>23</v>
      </c>
      <c r="AC2227">
        <v>93.25</v>
      </c>
      <c r="AD2227" t="s">
        <v>52</v>
      </c>
      <c r="AE2227" t="s">
        <v>53</v>
      </c>
      <c r="AF2227" t="s">
        <v>54</v>
      </c>
      <c r="AG2227">
        <f t="shared" si="68"/>
        <v>1</v>
      </c>
      <c r="AH2227" t="str" cm="1">
        <f t="array" ref="AH2227">_xlfn.IFS(
X2227&lt;=20, "&lt;20",
AND(X2227&gt;=20, X2227&lt;50), "20-50",
AND(X2227&gt;=50, X2227&lt;100), "50-100",
X2227&gt;=100, "&gt;100"
)</f>
        <v>50-100</v>
      </c>
      <c r="AI2227">
        <f t="shared" si="69"/>
        <v>0</v>
      </c>
      <c r="AJ2227" t="str" cm="1">
        <f t="array" ref="AJ2227">_xlfn.IFS(
C2227&lt;=20, "&lt;20",
AND(C2227&gt;=20, C2227&lt;35), "20-35",
AND(C2227&gt;=35, C2227&lt;50), "35-50",
C2227&gt;=50, "50-100"
)</f>
        <v>20-35</v>
      </c>
      <c r="AK2227" t="str" cm="1">
        <f t="array" ref="AK2227">_xlfn.IFS(
G2227&lt;6, "&lt;6",
AND(G2227&gt;=6, G2227&lt;12), "6-12",
AND(G2227&gt;=12, G2227&lt;18), "12-18",  AND(G2227&gt;=18, G2227&lt;24), "18-24", G2227&gt;=24, "24-36")</f>
        <v>24-36</v>
      </c>
    </row>
    <row r="2228" spans="1:37" x14ac:dyDescent="0.3">
      <c r="A2228" t="s">
        <v>2328</v>
      </c>
      <c r="B2228" t="s">
        <v>44</v>
      </c>
      <c r="C2228">
        <v>29</v>
      </c>
      <c r="D2228" t="s">
        <v>34</v>
      </c>
      <c r="E2228" t="s">
        <v>61</v>
      </c>
      <c r="F2228">
        <v>0</v>
      </c>
      <c r="G2228">
        <v>2</v>
      </c>
      <c r="H2228" t="s">
        <v>36</v>
      </c>
      <c r="I2228" t="s">
        <v>37</v>
      </c>
      <c r="J2228" t="s">
        <v>34</v>
      </c>
      <c r="K2228" t="s">
        <v>34</v>
      </c>
      <c r="L2228" t="s">
        <v>34</v>
      </c>
      <c r="M2228" t="s">
        <v>34</v>
      </c>
      <c r="N2228" t="s">
        <v>34</v>
      </c>
      <c r="O2228" t="s">
        <v>34</v>
      </c>
      <c r="P2228" t="s">
        <v>34</v>
      </c>
      <c r="Q2228" t="s">
        <v>34</v>
      </c>
      <c r="R2228" t="s">
        <v>34</v>
      </c>
      <c r="S2228" t="s">
        <v>34</v>
      </c>
      <c r="T2228" t="s">
        <v>34</v>
      </c>
      <c r="U2228" t="s">
        <v>46</v>
      </c>
      <c r="V2228" t="s">
        <v>34</v>
      </c>
      <c r="W2228" t="s">
        <v>143</v>
      </c>
      <c r="X2228">
        <v>20.2</v>
      </c>
      <c r="Y2228">
        <v>20.2</v>
      </c>
      <c r="Z2228">
        <v>0</v>
      </c>
      <c r="AA2228">
        <v>0</v>
      </c>
      <c r="AB2228">
        <v>42.15</v>
      </c>
      <c r="AC2228">
        <v>62.35</v>
      </c>
      <c r="AD2228" t="s">
        <v>85</v>
      </c>
      <c r="AE2228" t="s">
        <v>42</v>
      </c>
      <c r="AF2228" t="s">
        <v>42</v>
      </c>
      <c r="AG2228">
        <f t="shared" si="68"/>
        <v>0</v>
      </c>
      <c r="AH2228" t="str" cm="1">
        <f t="array" ref="AH2228">_xlfn.IFS(
X2228&lt;=20, "&lt;20",
AND(X2228&gt;=20, X2228&lt;50), "20-50",
AND(X2228&gt;=50, X2228&lt;100), "50-100",
X2228&gt;=100, "&gt;100"
)</f>
        <v>20-50</v>
      </c>
      <c r="AI2228">
        <f t="shared" si="69"/>
        <v>1</v>
      </c>
      <c r="AJ2228" t="str" cm="1">
        <f t="array" ref="AJ2228">_xlfn.IFS(
C2228&lt;=20, "&lt;20",
AND(C2228&gt;=20, C2228&lt;35), "20-35",
AND(C2228&gt;=35, C2228&lt;50), "35-50",
C2228&gt;=50, "50-100"
)</f>
        <v>20-35</v>
      </c>
      <c r="AK2228" t="str" cm="1">
        <f t="array" ref="AK2228">_xlfn.IFS(
G2228&lt;6, "&lt;6",
AND(G2228&gt;=6, G2228&lt;12), "6-12",
AND(G2228&gt;=12, G2228&lt;18), "12-18",  AND(G2228&gt;=18, G2228&lt;24), "18-24", G2228&gt;=24, "24-36")</f>
        <v>&lt;6</v>
      </c>
    </row>
    <row r="2229" spans="1:37" x14ac:dyDescent="0.3">
      <c r="A2229" t="s">
        <v>2329</v>
      </c>
      <c r="B2229" t="s">
        <v>44</v>
      </c>
      <c r="C2229">
        <v>73</v>
      </c>
      <c r="D2229" t="s">
        <v>34</v>
      </c>
      <c r="E2229" t="s">
        <v>56</v>
      </c>
      <c r="F2229">
        <v>8</v>
      </c>
      <c r="G2229">
        <v>32</v>
      </c>
      <c r="H2229" t="s">
        <v>57</v>
      </c>
      <c r="I2229" t="s">
        <v>37</v>
      </c>
      <c r="J2229" t="s">
        <v>37</v>
      </c>
      <c r="K2229" t="s">
        <v>37</v>
      </c>
      <c r="L2229" t="s">
        <v>50</v>
      </c>
      <c r="M2229" t="s">
        <v>34</v>
      </c>
      <c r="N2229" t="s">
        <v>34</v>
      </c>
      <c r="O2229" t="s">
        <v>34</v>
      </c>
      <c r="P2229" t="s">
        <v>34</v>
      </c>
      <c r="Q2229" t="s">
        <v>34</v>
      </c>
      <c r="R2229" t="s">
        <v>37</v>
      </c>
      <c r="S2229" t="s">
        <v>34</v>
      </c>
      <c r="T2229" t="s">
        <v>37</v>
      </c>
      <c r="U2229" t="s">
        <v>46</v>
      </c>
      <c r="V2229" t="s">
        <v>34</v>
      </c>
      <c r="W2229" t="s">
        <v>51</v>
      </c>
      <c r="X2229">
        <v>85.55</v>
      </c>
      <c r="Y2229">
        <v>851.75</v>
      </c>
      <c r="Z2229">
        <v>0</v>
      </c>
      <c r="AA2229">
        <v>0</v>
      </c>
      <c r="AB2229">
        <v>60.1</v>
      </c>
      <c r="AC2229">
        <v>911.85</v>
      </c>
      <c r="AD2229" t="s">
        <v>52</v>
      </c>
      <c r="AE2229" t="s">
        <v>104</v>
      </c>
      <c r="AF2229" t="s">
        <v>150</v>
      </c>
      <c r="AG2229">
        <f t="shared" si="68"/>
        <v>1</v>
      </c>
      <c r="AH2229" t="str" cm="1">
        <f t="array" ref="AH2229">_xlfn.IFS(
X2229&lt;=20, "&lt;20",
AND(X2229&gt;=20, X2229&lt;50), "20-50",
AND(X2229&gt;=50, X2229&lt;100), "50-100",
X2229&gt;=100, "&gt;100"
)</f>
        <v>50-100</v>
      </c>
      <c r="AI2229">
        <f t="shared" si="69"/>
        <v>0</v>
      </c>
      <c r="AJ2229" t="str" cm="1">
        <f t="array" ref="AJ2229">_xlfn.IFS(
C2229&lt;=20, "&lt;20",
AND(C2229&gt;=20, C2229&lt;35), "20-35",
AND(C2229&gt;=35, C2229&lt;50), "35-50",
C2229&gt;=50, "50-100"
)</f>
        <v>50-100</v>
      </c>
      <c r="AK2229" t="str" cm="1">
        <f t="array" ref="AK2229">_xlfn.IFS(
G2229&lt;6, "&lt;6",
AND(G2229&gt;=6, G2229&lt;12), "6-12",
AND(G2229&gt;=12, G2229&lt;18), "12-18",  AND(G2229&gt;=18, G2229&lt;24), "18-24", G2229&gt;=24, "24-36")</f>
        <v>24-36</v>
      </c>
    </row>
    <row r="2230" spans="1:37" x14ac:dyDescent="0.3">
      <c r="A2230" t="s">
        <v>2330</v>
      </c>
      <c r="B2230" t="s">
        <v>44</v>
      </c>
      <c r="C2230">
        <v>37</v>
      </c>
      <c r="D2230" t="s">
        <v>37</v>
      </c>
      <c r="E2230" t="s">
        <v>35</v>
      </c>
      <c r="F2230">
        <v>8</v>
      </c>
      <c r="G2230">
        <v>19</v>
      </c>
      <c r="H2230" t="s">
        <v>70</v>
      </c>
      <c r="I2230" t="s">
        <v>34</v>
      </c>
      <c r="J2230" t="s">
        <v>34</v>
      </c>
      <c r="K2230" t="s">
        <v>37</v>
      </c>
      <c r="L2230" t="s">
        <v>38</v>
      </c>
      <c r="M2230" t="s">
        <v>34</v>
      </c>
      <c r="N2230" t="s">
        <v>37</v>
      </c>
      <c r="O2230" t="s">
        <v>37</v>
      </c>
      <c r="P2230" t="s">
        <v>34</v>
      </c>
      <c r="Q2230" t="s">
        <v>34</v>
      </c>
      <c r="R2230" t="s">
        <v>37</v>
      </c>
      <c r="S2230" t="s">
        <v>37</v>
      </c>
      <c r="T2230" t="s">
        <v>37</v>
      </c>
      <c r="U2230" t="s">
        <v>67</v>
      </c>
      <c r="V2230" t="s">
        <v>37</v>
      </c>
      <c r="W2230" t="s">
        <v>40</v>
      </c>
      <c r="X2230">
        <v>43.6</v>
      </c>
      <c r="Y2230">
        <v>2748.7</v>
      </c>
      <c r="Z2230">
        <v>0</v>
      </c>
      <c r="AA2230">
        <v>0</v>
      </c>
      <c r="AB2230">
        <v>0</v>
      </c>
      <c r="AC2230">
        <v>2748.7</v>
      </c>
      <c r="AD2230" t="s">
        <v>41</v>
      </c>
      <c r="AE2230" t="s">
        <v>42</v>
      </c>
      <c r="AF2230" t="s">
        <v>42</v>
      </c>
      <c r="AG2230">
        <f t="shared" si="68"/>
        <v>0</v>
      </c>
      <c r="AH2230" t="str" cm="1">
        <f t="array" ref="AH2230">_xlfn.IFS(
X2230&lt;=20, "&lt;20",
AND(X2230&gt;=20, X2230&lt;50), "20-50",
AND(X2230&gt;=50, X2230&lt;100), "50-100",
X2230&gt;=100, "&gt;100"
)</f>
        <v>20-50</v>
      </c>
      <c r="AI2230">
        <f t="shared" si="69"/>
        <v>0</v>
      </c>
      <c r="AJ2230" t="str" cm="1">
        <f t="array" ref="AJ2230">_xlfn.IFS(
C2230&lt;=20, "&lt;20",
AND(C2230&gt;=20, C2230&lt;35), "20-35",
AND(C2230&gt;=35, C2230&lt;50), "35-50",
C2230&gt;=50, "50-100"
)</f>
        <v>35-50</v>
      </c>
      <c r="AK2230" t="str" cm="1">
        <f t="array" ref="AK2230">_xlfn.IFS(
G2230&lt;6, "&lt;6",
AND(G2230&gt;=6, G2230&lt;12), "6-12",
AND(G2230&gt;=12, G2230&lt;18), "12-18",  AND(G2230&gt;=18, G2230&lt;24), "18-24", G2230&gt;=24, "24-36")</f>
        <v>18-24</v>
      </c>
    </row>
    <row r="2231" spans="1:37" x14ac:dyDescent="0.3">
      <c r="A2231" t="s">
        <v>2331</v>
      </c>
      <c r="B2231" t="s">
        <v>33</v>
      </c>
      <c r="C2231">
        <v>31</v>
      </c>
      <c r="D2231" t="s">
        <v>37</v>
      </c>
      <c r="E2231" t="s">
        <v>130</v>
      </c>
      <c r="F2231">
        <v>10</v>
      </c>
      <c r="G2231">
        <v>3</v>
      </c>
      <c r="H2231" t="s">
        <v>49</v>
      </c>
      <c r="I2231" t="s">
        <v>37</v>
      </c>
      <c r="J2231" t="s">
        <v>37</v>
      </c>
      <c r="K2231" t="s">
        <v>37</v>
      </c>
      <c r="L2231" t="s">
        <v>50</v>
      </c>
      <c r="M2231" t="s">
        <v>34</v>
      </c>
      <c r="N2231" t="s">
        <v>37</v>
      </c>
      <c r="O2231" t="s">
        <v>34</v>
      </c>
      <c r="P2231" t="s">
        <v>34</v>
      </c>
      <c r="Q2231" t="s">
        <v>34</v>
      </c>
      <c r="R2231" t="s">
        <v>34</v>
      </c>
      <c r="S2231" t="s">
        <v>37</v>
      </c>
      <c r="T2231" t="s">
        <v>37</v>
      </c>
      <c r="U2231" t="s">
        <v>46</v>
      </c>
      <c r="V2231" t="s">
        <v>34</v>
      </c>
      <c r="W2231" t="s">
        <v>51</v>
      </c>
      <c r="X2231">
        <v>78.45</v>
      </c>
      <c r="Y2231">
        <v>330.05</v>
      </c>
      <c r="Z2231">
        <v>0</v>
      </c>
      <c r="AA2231">
        <v>0</v>
      </c>
      <c r="AB2231">
        <v>168.24</v>
      </c>
      <c r="AC2231">
        <v>498.29</v>
      </c>
      <c r="AD2231" t="s">
        <v>52</v>
      </c>
      <c r="AE2231" t="s">
        <v>53</v>
      </c>
      <c r="AF2231" t="s">
        <v>91</v>
      </c>
      <c r="AG2231">
        <f t="shared" si="68"/>
        <v>1</v>
      </c>
      <c r="AH2231" t="str" cm="1">
        <f t="array" ref="AH2231">_xlfn.IFS(
X2231&lt;=20, "&lt;20",
AND(X2231&gt;=20, X2231&lt;50), "20-50",
AND(X2231&gt;=50, X2231&lt;100), "50-100",
X2231&gt;=100, "&gt;100"
)</f>
        <v>50-100</v>
      </c>
      <c r="AI2231">
        <f t="shared" si="69"/>
        <v>0</v>
      </c>
      <c r="AJ2231" t="str" cm="1">
        <f t="array" ref="AJ2231">_xlfn.IFS(
C2231&lt;=20, "&lt;20",
AND(C2231&gt;=20, C2231&lt;35), "20-35",
AND(C2231&gt;=35, C2231&lt;50), "35-50",
C2231&gt;=50, "50-100"
)</f>
        <v>20-35</v>
      </c>
      <c r="AK2231" t="str" cm="1">
        <f t="array" ref="AK2231">_xlfn.IFS(
G2231&lt;6, "&lt;6",
AND(G2231&gt;=6, G2231&lt;12), "6-12",
AND(G2231&gt;=12, G2231&lt;18), "12-18",  AND(G2231&gt;=18, G2231&lt;24), "18-24", G2231&gt;=24, "24-36")</f>
        <v>&lt;6</v>
      </c>
    </row>
    <row r="2232" spans="1:37" x14ac:dyDescent="0.3">
      <c r="A2232" t="s">
        <v>2332</v>
      </c>
      <c r="B2232" t="s">
        <v>33</v>
      </c>
      <c r="C2232">
        <v>31</v>
      </c>
      <c r="D2232" t="s">
        <v>37</v>
      </c>
      <c r="E2232" t="s">
        <v>61</v>
      </c>
      <c r="F2232">
        <v>1</v>
      </c>
      <c r="G2232">
        <v>21</v>
      </c>
      <c r="H2232" t="s">
        <v>70</v>
      </c>
      <c r="I2232" t="s">
        <v>37</v>
      </c>
      <c r="J2232" t="s">
        <v>37</v>
      </c>
      <c r="K2232" t="s">
        <v>34</v>
      </c>
      <c r="L2232" t="s">
        <v>34</v>
      </c>
      <c r="M2232" t="s">
        <v>34</v>
      </c>
      <c r="N2232" t="s">
        <v>34</v>
      </c>
      <c r="O2232" t="s">
        <v>34</v>
      </c>
      <c r="P2232" t="s">
        <v>34</v>
      </c>
      <c r="Q2232" t="s">
        <v>34</v>
      </c>
      <c r="R2232" t="s">
        <v>34</v>
      </c>
      <c r="S2232" t="s">
        <v>34</v>
      </c>
      <c r="T2232" t="s">
        <v>34</v>
      </c>
      <c r="U2232" t="s">
        <v>39</v>
      </c>
      <c r="V2232" t="s">
        <v>34</v>
      </c>
      <c r="W2232" t="s">
        <v>51</v>
      </c>
      <c r="X2232">
        <v>24.05</v>
      </c>
      <c r="Y2232">
        <v>1301.9000000000001</v>
      </c>
      <c r="Z2232">
        <v>0</v>
      </c>
      <c r="AA2232">
        <v>0</v>
      </c>
      <c r="AB2232">
        <v>2086.61</v>
      </c>
      <c r="AC2232">
        <v>3388.51</v>
      </c>
      <c r="AD2232" t="s">
        <v>41</v>
      </c>
      <c r="AE2232" t="s">
        <v>42</v>
      </c>
      <c r="AF2232" t="s">
        <v>42</v>
      </c>
      <c r="AG2232">
        <f t="shared" si="68"/>
        <v>0</v>
      </c>
      <c r="AH2232" t="str" cm="1">
        <f t="array" ref="AH2232">_xlfn.IFS(
X2232&lt;=20, "&lt;20",
AND(X2232&gt;=20, X2232&lt;50), "20-50",
AND(X2232&gt;=50, X2232&lt;100), "50-100",
X2232&gt;=100, "&gt;100"
)</f>
        <v>20-50</v>
      </c>
      <c r="AI2232">
        <f t="shared" si="69"/>
        <v>0</v>
      </c>
      <c r="AJ2232" t="str" cm="1">
        <f t="array" ref="AJ2232">_xlfn.IFS(
C2232&lt;=20, "&lt;20",
AND(C2232&gt;=20, C2232&lt;35), "20-35",
AND(C2232&gt;=35, C2232&lt;50), "35-50",
C2232&gt;=50, "50-100"
)</f>
        <v>20-35</v>
      </c>
      <c r="AK2232" t="str" cm="1">
        <f t="array" ref="AK2232">_xlfn.IFS(
G2232&lt;6, "&lt;6",
AND(G2232&gt;=6, G2232&lt;12), "6-12",
AND(G2232&gt;=12, G2232&lt;18), "12-18",  AND(G2232&gt;=18, G2232&lt;24), "18-24", G2232&gt;=24, "24-36")</f>
        <v>18-24</v>
      </c>
    </row>
    <row r="2233" spans="1:37" x14ac:dyDescent="0.3">
      <c r="A2233" t="s">
        <v>2333</v>
      </c>
      <c r="B2233" t="s">
        <v>33</v>
      </c>
      <c r="C2233">
        <v>27</v>
      </c>
      <c r="D2233" t="s">
        <v>34</v>
      </c>
      <c r="E2233" t="s">
        <v>90</v>
      </c>
      <c r="F2233">
        <v>4</v>
      </c>
      <c r="G2233">
        <v>5</v>
      </c>
      <c r="H2233" t="s">
        <v>36</v>
      </c>
      <c r="I2233" t="s">
        <v>37</v>
      </c>
      <c r="J2233" t="s">
        <v>34</v>
      </c>
      <c r="K2233" t="s">
        <v>37</v>
      </c>
      <c r="L2233" t="s">
        <v>50</v>
      </c>
      <c r="M2233" t="s">
        <v>37</v>
      </c>
      <c r="N2233" t="s">
        <v>34</v>
      </c>
      <c r="O2233" t="s">
        <v>37</v>
      </c>
      <c r="P2233" t="s">
        <v>34</v>
      </c>
      <c r="Q2233" t="s">
        <v>37</v>
      </c>
      <c r="R2233" t="s">
        <v>37</v>
      </c>
      <c r="S2233" t="s">
        <v>37</v>
      </c>
      <c r="T2233" t="s">
        <v>37</v>
      </c>
      <c r="U2233" t="s">
        <v>39</v>
      </c>
      <c r="V2233" t="s">
        <v>34</v>
      </c>
      <c r="W2233" t="s">
        <v>51</v>
      </c>
      <c r="X2233">
        <v>100.3</v>
      </c>
      <c r="Y2233">
        <v>5244.45</v>
      </c>
      <c r="Z2233">
        <v>0</v>
      </c>
      <c r="AA2233">
        <v>0</v>
      </c>
      <c r="AB2233">
        <v>415.48</v>
      </c>
      <c r="AC2233">
        <v>5659.93</v>
      </c>
      <c r="AD2233" t="s">
        <v>41</v>
      </c>
      <c r="AE2233" t="s">
        <v>42</v>
      </c>
      <c r="AF2233" t="s">
        <v>42</v>
      </c>
      <c r="AG2233">
        <f t="shared" si="68"/>
        <v>0</v>
      </c>
      <c r="AH2233" t="str" cm="1">
        <f t="array" ref="AH2233">_xlfn.IFS(
X2233&lt;=20, "&lt;20",
AND(X2233&gt;=20, X2233&lt;50), "20-50",
AND(X2233&gt;=50, X2233&lt;100), "50-100",
X2233&gt;=100, "&gt;100"
)</f>
        <v>&gt;100</v>
      </c>
      <c r="AI2233">
        <f t="shared" si="69"/>
        <v>0</v>
      </c>
      <c r="AJ2233" t="str" cm="1">
        <f t="array" ref="AJ2233">_xlfn.IFS(
C2233&lt;=20, "&lt;20",
AND(C2233&gt;=20, C2233&lt;35), "20-35",
AND(C2233&gt;=35, C2233&lt;50), "35-50",
C2233&gt;=50, "50-100"
)</f>
        <v>20-35</v>
      </c>
      <c r="AK2233" t="str" cm="1">
        <f t="array" ref="AK2233">_xlfn.IFS(
G2233&lt;6, "&lt;6",
AND(G2233&gt;=6, G2233&lt;12), "6-12",
AND(G2233&gt;=12, G2233&lt;18), "12-18",  AND(G2233&gt;=18, G2233&lt;24), "18-24", G2233&gt;=24, "24-36")</f>
        <v>&lt;6</v>
      </c>
    </row>
    <row r="2234" spans="1:37" x14ac:dyDescent="0.3">
      <c r="A2234" t="s">
        <v>2334</v>
      </c>
      <c r="B2234" t="s">
        <v>33</v>
      </c>
      <c r="C2234">
        <v>71</v>
      </c>
      <c r="D2234" t="s">
        <v>34</v>
      </c>
      <c r="E2234" t="s">
        <v>87</v>
      </c>
      <c r="F2234">
        <v>6</v>
      </c>
      <c r="G2234">
        <v>29</v>
      </c>
      <c r="H2234" t="s">
        <v>57</v>
      </c>
      <c r="I2234" t="s">
        <v>37</v>
      </c>
      <c r="J2234" t="s">
        <v>37</v>
      </c>
      <c r="K2234" t="s">
        <v>37</v>
      </c>
      <c r="L2234" t="s">
        <v>50</v>
      </c>
      <c r="M2234" t="s">
        <v>34</v>
      </c>
      <c r="N2234" t="s">
        <v>37</v>
      </c>
      <c r="O2234" t="s">
        <v>34</v>
      </c>
      <c r="P2234" t="s">
        <v>34</v>
      </c>
      <c r="Q2234" t="s">
        <v>37</v>
      </c>
      <c r="R2234" t="s">
        <v>34</v>
      </c>
      <c r="S2234" t="s">
        <v>34</v>
      </c>
      <c r="T2234" t="s">
        <v>37</v>
      </c>
      <c r="U2234" t="s">
        <v>46</v>
      </c>
      <c r="V2234" t="s">
        <v>37</v>
      </c>
      <c r="W2234" t="s">
        <v>51</v>
      </c>
      <c r="X2234">
        <v>88.2</v>
      </c>
      <c r="Y2234">
        <v>1775.8</v>
      </c>
      <c r="Z2234">
        <v>0</v>
      </c>
      <c r="AA2234">
        <v>0</v>
      </c>
      <c r="AB2234">
        <v>759.43</v>
      </c>
      <c r="AC2234">
        <v>2535.23</v>
      </c>
      <c r="AD2234" t="s">
        <v>52</v>
      </c>
      <c r="AE2234" t="s">
        <v>53</v>
      </c>
      <c r="AF2234" t="s">
        <v>54</v>
      </c>
      <c r="AG2234">
        <f t="shared" si="68"/>
        <v>1</v>
      </c>
      <c r="AH2234" t="str" cm="1">
        <f t="array" ref="AH2234">_xlfn.IFS(
X2234&lt;=20, "&lt;20",
AND(X2234&gt;=20, X2234&lt;50), "20-50",
AND(X2234&gt;=50, X2234&lt;100), "50-100",
X2234&gt;=100, "&gt;100"
)</f>
        <v>50-100</v>
      </c>
      <c r="AI2234">
        <f t="shared" si="69"/>
        <v>0</v>
      </c>
      <c r="AJ2234" t="str" cm="1">
        <f t="array" ref="AJ2234">_xlfn.IFS(
C2234&lt;=20, "&lt;20",
AND(C2234&gt;=20, C2234&lt;35), "20-35",
AND(C2234&gt;=35, C2234&lt;50), "35-50",
C2234&gt;=50, "50-100"
)</f>
        <v>50-100</v>
      </c>
      <c r="AK2234" t="str" cm="1">
        <f t="array" ref="AK2234">_xlfn.IFS(
G2234&lt;6, "&lt;6",
AND(G2234&gt;=6, G2234&lt;12), "6-12",
AND(G2234&gt;=12, G2234&lt;18), "12-18",  AND(G2234&gt;=18, G2234&lt;24), "18-24", G2234&gt;=24, "24-36")</f>
        <v>24-36</v>
      </c>
    </row>
    <row r="2235" spans="1:37" x14ac:dyDescent="0.3">
      <c r="A2235" t="s">
        <v>2335</v>
      </c>
      <c r="B2235" t="s">
        <v>33</v>
      </c>
      <c r="C2235">
        <v>57</v>
      </c>
      <c r="D2235" t="s">
        <v>34</v>
      </c>
      <c r="E2235" t="s">
        <v>164</v>
      </c>
      <c r="F2235">
        <v>4</v>
      </c>
      <c r="G2235">
        <v>36</v>
      </c>
      <c r="H2235" t="s">
        <v>57</v>
      </c>
      <c r="I2235" t="s">
        <v>37</v>
      </c>
      <c r="J2235" t="s">
        <v>34</v>
      </c>
      <c r="K2235" t="s">
        <v>37</v>
      </c>
      <c r="L2235" t="s">
        <v>72</v>
      </c>
      <c r="M2235" t="s">
        <v>34</v>
      </c>
      <c r="N2235" t="s">
        <v>34</v>
      </c>
      <c r="O2235" t="s">
        <v>34</v>
      </c>
      <c r="P2235" t="s">
        <v>34</v>
      </c>
      <c r="Q2235" t="s">
        <v>34</v>
      </c>
      <c r="R2235" t="s">
        <v>34</v>
      </c>
      <c r="S2235" t="s">
        <v>34</v>
      </c>
      <c r="T2235" t="s">
        <v>34</v>
      </c>
      <c r="U2235" t="s">
        <v>46</v>
      </c>
      <c r="V2235" t="s">
        <v>37</v>
      </c>
      <c r="W2235" t="s">
        <v>40</v>
      </c>
      <c r="X2235">
        <v>45.65</v>
      </c>
      <c r="Y2235">
        <v>747.2</v>
      </c>
      <c r="Z2235">
        <v>0</v>
      </c>
      <c r="AA2235">
        <v>40</v>
      </c>
      <c r="AB2235">
        <v>613.26</v>
      </c>
      <c r="AC2235">
        <v>1400.46</v>
      </c>
      <c r="AD2235" t="s">
        <v>41</v>
      </c>
      <c r="AE2235" t="s">
        <v>42</v>
      </c>
      <c r="AF2235" t="s">
        <v>42</v>
      </c>
      <c r="AG2235">
        <f t="shared" si="68"/>
        <v>0</v>
      </c>
      <c r="AH2235" t="str" cm="1">
        <f t="array" ref="AH2235">_xlfn.IFS(
X2235&lt;=20, "&lt;20",
AND(X2235&gt;=20, X2235&lt;50), "20-50",
AND(X2235&gt;=50, X2235&lt;100), "50-100",
X2235&gt;=100, "&gt;100"
)</f>
        <v>20-50</v>
      </c>
      <c r="AI2235">
        <f t="shared" si="69"/>
        <v>0</v>
      </c>
      <c r="AJ2235" t="str" cm="1">
        <f t="array" ref="AJ2235">_xlfn.IFS(
C2235&lt;=20, "&lt;20",
AND(C2235&gt;=20, C2235&lt;35), "20-35",
AND(C2235&gt;=35, C2235&lt;50), "35-50",
C2235&gt;=50, "50-100"
)</f>
        <v>50-100</v>
      </c>
      <c r="AK2235" t="str" cm="1">
        <f t="array" ref="AK2235">_xlfn.IFS(
G2235&lt;6, "&lt;6",
AND(G2235&gt;=6, G2235&lt;12), "6-12",
AND(G2235&gt;=12, G2235&lt;18), "12-18",  AND(G2235&gt;=18, G2235&lt;24), "18-24", G2235&gt;=24, "24-36")</f>
        <v>24-36</v>
      </c>
    </row>
    <row r="2236" spans="1:37" x14ac:dyDescent="0.3">
      <c r="A2236" t="s">
        <v>2336</v>
      </c>
      <c r="B2236" t="s">
        <v>44</v>
      </c>
      <c r="C2236">
        <v>74</v>
      </c>
      <c r="D2236" t="s">
        <v>34</v>
      </c>
      <c r="E2236" t="s">
        <v>76</v>
      </c>
      <c r="F2236">
        <v>2</v>
      </c>
      <c r="G2236">
        <v>4</v>
      </c>
      <c r="H2236" t="s">
        <v>70</v>
      </c>
      <c r="I2236" t="s">
        <v>34</v>
      </c>
      <c r="J2236" t="s">
        <v>34</v>
      </c>
      <c r="K2236" t="s">
        <v>37</v>
      </c>
      <c r="L2236" t="s">
        <v>72</v>
      </c>
      <c r="M2236" t="s">
        <v>34</v>
      </c>
      <c r="N2236" t="s">
        <v>37</v>
      </c>
      <c r="O2236" t="s">
        <v>34</v>
      </c>
      <c r="P2236" t="s">
        <v>34</v>
      </c>
      <c r="Q2236" t="s">
        <v>34</v>
      </c>
      <c r="R2236" t="s">
        <v>34</v>
      </c>
      <c r="S2236" t="s">
        <v>34</v>
      </c>
      <c r="T2236" t="s">
        <v>37</v>
      </c>
      <c r="U2236" t="s">
        <v>46</v>
      </c>
      <c r="V2236" t="s">
        <v>37</v>
      </c>
      <c r="W2236" t="s">
        <v>40</v>
      </c>
      <c r="X2236">
        <v>29.45</v>
      </c>
      <c r="Y2236">
        <v>1459.35</v>
      </c>
      <c r="Z2236">
        <v>0</v>
      </c>
      <c r="AA2236">
        <v>0</v>
      </c>
      <c r="AB2236">
        <v>0</v>
      </c>
      <c r="AC2236">
        <v>1459.35</v>
      </c>
      <c r="AD2236" t="s">
        <v>41</v>
      </c>
      <c r="AE2236" t="s">
        <v>42</v>
      </c>
      <c r="AF2236" t="s">
        <v>42</v>
      </c>
      <c r="AG2236">
        <f t="shared" si="68"/>
        <v>0</v>
      </c>
      <c r="AH2236" t="str" cm="1">
        <f t="array" ref="AH2236">_xlfn.IFS(
X2236&lt;=20, "&lt;20",
AND(X2236&gt;=20, X2236&lt;50), "20-50",
AND(X2236&gt;=50, X2236&lt;100), "50-100",
X2236&gt;=100, "&gt;100"
)</f>
        <v>20-50</v>
      </c>
      <c r="AI2236">
        <f t="shared" si="69"/>
        <v>0</v>
      </c>
      <c r="AJ2236" t="str" cm="1">
        <f t="array" ref="AJ2236">_xlfn.IFS(
C2236&lt;=20, "&lt;20",
AND(C2236&gt;=20, C2236&lt;35), "20-35",
AND(C2236&gt;=35, C2236&lt;50), "35-50",
C2236&gt;=50, "50-100"
)</f>
        <v>50-100</v>
      </c>
      <c r="AK2236" t="str" cm="1">
        <f t="array" ref="AK2236">_xlfn.IFS(
G2236&lt;6, "&lt;6",
AND(G2236&gt;=6, G2236&lt;12), "6-12",
AND(G2236&gt;=12, G2236&lt;18), "12-18",  AND(G2236&gt;=18, G2236&lt;24), "18-24", G2236&gt;=24, "24-36")</f>
        <v>&lt;6</v>
      </c>
    </row>
    <row r="2237" spans="1:37" x14ac:dyDescent="0.3">
      <c r="A2237" t="s">
        <v>2337</v>
      </c>
      <c r="B2237" t="s">
        <v>44</v>
      </c>
      <c r="C2237">
        <v>65</v>
      </c>
      <c r="D2237" t="s">
        <v>37</v>
      </c>
      <c r="E2237" t="s">
        <v>64</v>
      </c>
      <c r="F2237">
        <v>14</v>
      </c>
      <c r="G2237">
        <v>15</v>
      </c>
      <c r="H2237" t="s">
        <v>49</v>
      </c>
      <c r="I2237" t="s">
        <v>37</v>
      </c>
      <c r="J2237" t="s">
        <v>34</v>
      </c>
      <c r="K2237" t="s">
        <v>37</v>
      </c>
      <c r="L2237" t="s">
        <v>72</v>
      </c>
      <c r="M2237" t="s">
        <v>34</v>
      </c>
      <c r="N2237" t="s">
        <v>34</v>
      </c>
      <c r="O2237" t="s">
        <v>34</v>
      </c>
      <c r="P2237" t="s">
        <v>34</v>
      </c>
      <c r="Q2237" t="s">
        <v>34</v>
      </c>
      <c r="R2237" t="s">
        <v>34</v>
      </c>
      <c r="S2237" t="s">
        <v>34</v>
      </c>
      <c r="T2237" t="s">
        <v>37</v>
      </c>
      <c r="U2237" t="s">
        <v>46</v>
      </c>
      <c r="V2237" t="s">
        <v>34</v>
      </c>
      <c r="W2237" t="s">
        <v>40</v>
      </c>
      <c r="X2237">
        <v>44.7</v>
      </c>
      <c r="Y2237">
        <v>276.5</v>
      </c>
      <c r="Z2237">
        <v>0</v>
      </c>
      <c r="AA2237">
        <v>0</v>
      </c>
      <c r="AB2237">
        <v>118.44</v>
      </c>
      <c r="AC2237">
        <v>394.94</v>
      </c>
      <c r="AD2237" t="s">
        <v>41</v>
      </c>
      <c r="AE2237" t="s">
        <v>42</v>
      </c>
      <c r="AF2237" t="s">
        <v>42</v>
      </c>
      <c r="AG2237">
        <f t="shared" si="68"/>
        <v>0</v>
      </c>
      <c r="AH2237" t="str" cm="1">
        <f t="array" ref="AH2237">_xlfn.IFS(
X2237&lt;=20, "&lt;20",
AND(X2237&gt;=20, X2237&lt;50), "20-50",
AND(X2237&gt;=50, X2237&lt;100), "50-100",
X2237&gt;=100, "&gt;100"
)</f>
        <v>20-50</v>
      </c>
      <c r="AI2237">
        <f t="shared" si="69"/>
        <v>0</v>
      </c>
      <c r="AJ2237" t="str" cm="1">
        <f t="array" ref="AJ2237">_xlfn.IFS(
C2237&lt;=20, "&lt;20",
AND(C2237&gt;=20, C2237&lt;35), "20-35",
AND(C2237&gt;=35, C2237&lt;50), "35-50",
C2237&gt;=50, "50-100"
)</f>
        <v>50-100</v>
      </c>
      <c r="AK2237" t="str" cm="1">
        <f t="array" ref="AK2237">_xlfn.IFS(
G2237&lt;6, "&lt;6",
AND(G2237&gt;=6, G2237&lt;12), "6-12",
AND(G2237&gt;=12, G2237&lt;18), "12-18",  AND(G2237&gt;=18, G2237&lt;24), "18-24", G2237&gt;=24, "24-36")</f>
        <v>12-18</v>
      </c>
    </row>
    <row r="2238" spans="1:37" x14ac:dyDescent="0.3">
      <c r="A2238" t="s">
        <v>2338</v>
      </c>
      <c r="B2238" t="s">
        <v>33</v>
      </c>
      <c r="C2238">
        <v>79</v>
      </c>
      <c r="D2238" t="s">
        <v>34</v>
      </c>
      <c r="E2238" t="s">
        <v>61</v>
      </c>
      <c r="F2238">
        <v>4</v>
      </c>
      <c r="G2238">
        <v>14</v>
      </c>
      <c r="H2238" t="s">
        <v>36</v>
      </c>
      <c r="I2238" t="s">
        <v>37</v>
      </c>
      <c r="J2238" t="s">
        <v>37</v>
      </c>
      <c r="K2238" t="s">
        <v>37</v>
      </c>
      <c r="L2238" t="s">
        <v>50</v>
      </c>
      <c r="M2238" t="s">
        <v>37</v>
      </c>
      <c r="N2238" t="s">
        <v>37</v>
      </c>
      <c r="O2238" t="s">
        <v>37</v>
      </c>
      <c r="P2238" t="s">
        <v>37</v>
      </c>
      <c r="Q2238" t="s">
        <v>37</v>
      </c>
      <c r="R2238" t="s">
        <v>37</v>
      </c>
      <c r="S2238" t="s">
        <v>34</v>
      </c>
      <c r="T2238" t="s">
        <v>37</v>
      </c>
      <c r="U2238" t="s">
        <v>67</v>
      </c>
      <c r="V2238" t="s">
        <v>34</v>
      </c>
      <c r="W2238" t="s">
        <v>51</v>
      </c>
      <c r="X2238">
        <v>113.8</v>
      </c>
      <c r="Y2238">
        <v>7845.8</v>
      </c>
      <c r="Z2238">
        <v>0</v>
      </c>
      <c r="AA2238">
        <v>0</v>
      </c>
      <c r="AB2238">
        <v>1776.24</v>
      </c>
      <c r="AC2238">
        <v>9622.0400000000009</v>
      </c>
      <c r="AD2238" t="s">
        <v>41</v>
      </c>
      <c r="AE2238" t="s">
        <v>42</v>
      </c>
      <c r="AF2238" t="s">
        <v>42</v>
      </c>
      <c r="AG2238">
        <f t="shared" si="68"/>
        <v>0</v>
      </c>
      <c r="AH2238" t="str" cm="1">
        <f t="array" ref="AH2238">_xlfn.IFS(
X2238&lt;=20, "&lt;20",
AND(X2238&gt;=20, X2238&lt;50), "20-50",
AND(X2238&gt;=50, X2238&lt;100), "50-100",
X2238&gt;=100, "&gt;100"
)</f>
        <v>&gt;100</v>
      </c>
      <c r="AI2238">
        <f t="shared" si="69"/>
        <v>0</v>
      </c>
      <c r="AJ2238" t="str" cm="1">
        <f t="array" ref="AJ2238">_xlfn.IFS(
C2238&lt;=20, "&lt;20",
AND(C2238&gt;=20, C2238&lt;35), "20-35",
AND(C2238&gt;=35, C2238&lt;50), "35-50",
C2238&gt;=50, "50-100"
)</f>
        <v>50-100</v>
      </c>
      <c r="AK2238" t="str" cm="1">
        <f t="array" ref="AK2238">_xlfn.IFS(
G2238&lt;6, "&lt;6",
AND(G2238&gt;=6, G2238&lt;12), "6-12",
AND(G2238&gt;=12, G2238&lt;18), "12-18",  AND(G2238&gt;=18, G2238&lt;24), "18-24", G2238&gt;=24, "24-36")</f>
        <v>12-18</v>
      </c>
    </row>
    <row r="2239" spans="1:37" x14ac:dyDescent="0.3">
      <c r="A2239" t="s">
        <v>2339</v>
      </c>
      <c r="B2239" t="s">
        <v>44</v>
      </c>
      <c r="C2239">
        <v>29</v>
      </c>
      <c r="D2239" t="s">
        <v>37</v>
      </c>
      <c r="E2239" t="s">
        <v>56</v>
      </c>
      <c r="F2239">
        <v>4</v>
      </c>
      <c r="G2239">
        <v>19</v>
      </c>
      <c r="H2239" t="s">
        <v>36</v>
      </c>
      <c r="I2239" t="s">
        <v>37</v>
      </c>
      <c r="J2239" t="s">
        <v>37</v>
      </c>
      <c r="K2239" t="s">
        <v>37</v>
      </c>
      <c r="L2239" t="s">
        <v>50</v>
      </c>
      <c r="M2239" t="s">
        <v>37</v>
      </c>
      <c r="N2239" t="s">
        <v>37</v>
      </c>
      <c r="O2239" t="s">
        <v>37</v>
      </c>
      <c r="P2239" t="s">
        <v>37</v>
      </c>
      <c r="Q2239" t="s">
        <v>37</v>
      </c>
      <c r="R2239" t="s">
        <v>37</v>
      </c>
      <c r="S2239" t="s">
        <v>37</v>
      </c>
      <c r="T2239" t="s">
        <v>37</v>
      </c>
      <c r="U2239" t="s">
        <v>67</v>
      </c>
      <c r="V2239" t="s">
        <v>37</v>
      </c>
      <c r="W2239" t="s">
        <v>51</v>
      </c>
      <c r="X2239">
        <v>116.6</v>
      </c>
      <c r="Y2239">
        <v>8337.4500000000007</v>
      </c>
      <c r="Z2239">
        <v>26.7</v>
      </c>
      <c r="AA2239">
        <v>0</v>
      </c>
      <c r="AB2239">
        <v>1532.88</v>
      </c>
      <c r="AC2239">
        <v>9843.6299999999992</v>
      </c>
      <c r="AD2239" t="s">
        <v>41</v>
      </c>
      <c r="AE2239" t="s">
        <v>42</v>
      </c>
      <c r="AF2239" t="s">
        <v>42</v>
      </c>
      <c r="AG2239">
        <f t="shared" si="68"/>
        <v>0</v>
      </c>
      <c r="AH2239" t="str" cm="1">
        <f t="array" ref="AH2239">_xlfn.IFS(
X2239&lt;=20, "&lt;20",
AND(X2239&gt;=20, X2239&lt;50), "20-50",
AND(X2239&gt;=50, X2239&lt;100), "50-100",
X2239&gt;=100, "&gt;100"
)</f>
        <v>&gt;100</v>
      </c>
      <c r="AI2239">
        <f t="shared" si="69"/>
        <v>0</v>
      </c>
      <c r="AJ2239" t="str" cm="1">
        <f t="array" ref="AJ2239">_xlfn.IFS(
C2239&lt;=20, "&lt;20",
AND(C2239&gt;=20, C2239&lt;35), "20-35",
AND(C2239&gt;=35, C2239&lt;50), "35-50",
C2239&gt;=50, "50-100"
)</f>
        <v>20-35</v>
      </c>
      <c r="AK2239" t="str" cm="1">
        <f t="array" ref="AK2239">_xlfn.IFS(
G2239&lt;6, "&lt;6",
AND(G2239&gt;=6, G2239&lt;12), "6-12",
AND(G2239&gt;=12, G2239&lt;18), "12-18",  AND(G2239&gt;=18, G2239&lt;24), "18-24", G2239&gt;=24, "24-36")</f>
        <v>18-24</v>
      </c>
    </row>
    <row r="2240" spans="1:37" x14ac:dyDescent="0.3">
      <c r="A2240" t="s">
        <v>2340</v>
      </c>
      <c r="B2240" t="s">
        <v>44</v>
      </c>
      <c r="C2240">
        <v>58</v>
      </c>
      <c r="D2240" t="s">
        <v>34</v>
      </c>
      <c r="E2240" t="s">
        <v>90</v>
      </c>
      <c r="F2240">
        <v>7</v>
      </c>
      <c r="G2240">
        <v>25</v>
      </c>
      <c r="H2240" t="s">
        <v>66</v>
      </c>
      <c r="I2240" t="s">
        <v>37</v>
      </c>
      <c r="J2240" t="s">
        <v>37</v>
      </c>
      <c r="K2240" t="s">
        <v>37</v>
      </c>
      <c r="L2240" t="s">
        <v>50</v>
      </c>
      <c r="M2240" t="s">
        <v>34</v>
      </c>
      <c r="N2240" t="s">
        <v>37</v>
      </c>
      <c r="O2240" t="s">
        <v>37</v>
      </c>
      <c r="P2240" t="s">
        <v>34</v>
      </c>
      <c r="Q2240" t="s">
        <v>37</v>
      </c>
      <c r="R2240" t="s">
        <v>37</v>
      </c>
      <c r="S2240" t="s">
        <v>37</v>
      </c>
      <c r="T2240" t="s">
        <v>37</v>
      </c>
      <c r="U2240" t="s">
        <v>67</v>
      </c>
      <c r="V2240" t="s">
        <v>37</v>
      </c>
      <c r="W2240" t="s">
        <v>51</v>
      </c>
      <c r="X2240">
        <v>106</v>
      </c>
      <c r="Y2240">
        <v>7723.7</v>
      </c>
      <c r="Z2240">
        <v>0</v>
      </c>
      <c r="AA2240">
        <v>0</v>
      </c>
      <c r="AB2240">
        <v>3361.14</v>
      </c>
      <c r="AC2240">
        <v>11084.84</v>
      </c>
      <c r="AD2240" t="s">
        <v>52</v>
      </c>
      <c r="AE2240" t="s">
        <v>53</v>
      </c>
      <c r="AF2240" t="s">
        <v>155</v>
      </c>
      <c r="AG2240">
        <f t="shared" si="68"/>
        <v>1</v>
      </c>
      <c r="AH2240" t="str" cm="1">
        <f t="array" ref="AH2240">_xlfn.IFS(
X2240&lt;=20, "&lt;20",
AND(X2240&gt;=20, X2240&lt;50), "20-50",
AND(X2240&gt;=50, X2240&lt;100), "50-100",
X2240&gt;=100, "&gt;100"
)</f>
        <v>&gt;100</v>
      </c>
      <c r="AI2240">
        <f t="shared" si="69"/>
        <v>0</v>
      </c>
      <c r="AJ2240" t="str" cm="1">
        <f t="array" ref="AJ2240">_xlfn.IFS(
C2240&lt;=20, "&lt;20",
AND(C2240&gt;=20, C2240&lt;35), "20-35",
AND(C2240&gt;=35, C2240&lt;50), "35-50",
C2240&gt;=50, "50-100"
)</f>
        <v>50-100</v>
      </c>
      <c r="AK2240" t="str" cm="1">
        <f t="array" ref="AK2240">_xlfn.IFS(
G2240&lt;6, "&lt;6",
AND(G2240&gt;=6, G2240&lt;12), "6-12",
AND(G2240&gt;=12, G2240&lt;18), "12-18",  AND(G2240&gt;=18, G2240&lt;24), "18-24", G2240&gt;=24, "24-36")</f>
        <v>24-36</v>
      </c>
    </row>
    <row r="2241" spans="1:37" x14ac:dyDescent="0.3">
      <c r="A2241" t="s">
        <v>2341</v>
      </c>
      <c r="B2241" t="s">
        <v>33</v>
      </c>
      <c r="C2241">
        <v>77</v>
      </c>
      <c r="D2241" t="s">
        <v>34</v>
      </c>
      <c r="E2241" t="s">
        <v>74</v>
      </c>
      <c r="F2241">
        <v>5</v>
      </c>
      <c r="G2241">
        <v>17</v>
      </c>
      <c r="H2241" t="s">
        <v>70</v>
      </c>
      <c r="I2241" t="s">
        <v>37</v>
      </c>
      <c r="J2241" t="s">
        <v>37</v>
      </c>
      <c r="K2241" t="s">
        <v>37</v>
      </c>
      <c r="L2241" t="s">
        <v>72</v>
      </c>
      <c r="M2241" t="s">
        <v>34</v>
      </c>
      <c r="N2241" t="s">
        <v>37</v>
      </c>
      <c r="O2241" t="s">
        <v>37</v>
      </c>
      <c r="P2241" t="s">
        <v>34</v>
      </c>
      <c r="Q2241" t="s">
        <v>37</v>
      </c>
      <c r="R2241" t="s">
        <v>37</v>
      </c>
      <c r="S2241" t="s">
        <v>34</v>
      </c>
      <c r="T2241" t="s">
        <v>37</v>
      </c>
      <c r="U2241" t="s">
        <v>67</v>
      </c>
      <c r="V2241" t="s">
        <v>37</v>
      </c>
      <c r="W2241" t="s">
        <v>51</v>
      </c>
      <c r="X2241">
        <v>79.75</v>
      </c>
      <c r="Y2241">
        <v>4438.2</v>
      </c>
      <c r="Z2241">
        <v>0</v>
      </c>
      <c r="AA2241">
        <v>0</v>
      </c>
      <c r="AB2241">
        <v>518.70000000000005</v>
      </c>
      <c r="AC2241">
        <v>4956.8999999999996</v>
      </c>
      <c r="AD2241" t="s">
        <v>41</v>
      </c>
      <c r="AE2241" t="s">
        <v>42</v>
      </c>
      <c r="AF2241" t="s">
        <v>42</v>
      </c>
      <c r="AG2241">
        <f t="shared" si="68"/>
        <v>0</v>
      </c>
      <c r="AH2241" t="str" cm="1">
        <f t="array" ref="AH2241">_xlfn.IFS(
X2241&lt;=20, "&lt;20",
AND(X2241&gt;=20, X2241&lt;50), "20-50",
AND(X2241&gt;=50, X2241&lt;100), "50-100",
X2241&gt;=100, "&gt;100"
)</f>
        <v>50-100</v>
      </c>
      <c r="AI2241">
        <f t="shared" si="69"/>
        <v>0</v>
      </c>
      <c r="AJ2241" t="str" cm="1">
        <f t="array" ref="AJ2241">_xlfn.IFS(
C2241&lt;=20, "&lt;20",
AND(C2241&gt;=20, C2241&lt;35), "20-35",
AND(C2241&gt;=35, C2241&lt;50), "35-50",
C2241&gt;=50, "50-100"
)</f>
        <v>50-100</v>
      </c>
      <c r="AK2241" t="str" cm="1">
        <f t="array" ref="AK2241">_xlfn.IFS(
G2241&lt;6, "&lt;6",
AND(G2241&gt;=6, G2241&lt;12), "6-12",
AND(G2241&gt;=12, G2241&lt;18), "12-18",  AND(G2241&gt;=18, G2241&lt;24), "18-24", G2241&gt;=24, "24-36")</f>
        <v>12-18</v>
      </c>
    </row>
    <row r="2242" spans="1:37" x14ac:dyDescent="0.3">
      <c r="A2242" t="s">
        <v>2342</v>
      </c>
      <c r="B2242" t="s">
        <v>33</v>
      </c>
      <c r="C2242">
        <v>40</v>
      </c>
      <c r="D2242" t="s">
        <v>34</v>
      </c>
      <c r="E2242" t="s">
        <v>61</v>
      </c>
      <c r="F2242">
        <v>9</v>
      </c>
      <c r="G2242">
        <v>35</v>
      </c>
      <c r="H2242" t="s">
        <v>70</v>
      </c>
      <c r="I2242" t="s">
        <v>37</v>
      </c>
      <c r="J2242" t="s">
        <v>37</v>
      </c>
      <c r="K2242" t="s">
        <v>37</v>
      </c>
      <c r="L2242" t="s">
        <v>72</v>
      </c>
      <c r="M2242" t="s">
        <v>37</v>
      </c>
      <c r="N2242" t="s">
        <v>37</v>
      </c>
      <c r="O2242" t="s">
        <v>37</v>
      </c>
      <c r="P2242" t="s">
        <v>34</v>
      </c>
      <c r="Q2242" t="s">
        <v>37</v>
      </c>
      <c r="R2242" t="s">
        <v>37</v>
      </c>
      <c r="S2242" t="s">
        <v>37</v>
      </c>
      <c r="T2242" t="s">
        <v>34</v>
      </c>
      <c r="U2242" t="s">
        <v>67</v>
      </c>
      <c r="V2242" t="s">
        <v>37</v>
      </c>
      <c r="W2242" t="s">
        <v>51</v>
      </c>
      <c r="X2242">
        <v>86.1</v>
      </c>
      <c r="Y2242">
        <v>4890.5</v>
      </c>
      <c r="Z2242">
        <v>0</v>
      </c>
      <c r="AA2242">
        <v>110</v>
      </c>
      <c r="AB2242">
        <v>1284.1199999999999</v>
      </c>
      <c r="AC2242">
        <v>6284.62</v>
      </c>
      <c r="AD2242" t="s">
        <v>41</v>
      </c>
      <c r="AE2242" t="s">
        <v>42</v>
      </c>
      <c r="AF2242" t="s">
        <v>42</v>
      </c>
      <c r="AG2242">
        <f t="shared" si="68"/>
        <v>0</v>
      </c>
      <c r="AH2242" t="str" cm="1">
        <f t="array" ref="AH2242">_xlfn.IFS(
X2242&lt;=20, "&lt;20",
AND(X2242&gt;=20, X2242&lt;50), "20-50",
AND(X2242&gt;=50, X2242&lt;100), "50-100",
X2242&gt;=100, "&gt;100"
)</f>
        <v>50-100</v>
      </c>
      <c r="AI2242">
        <f t="shared" si="69"/>
        <v>0</v>
      </c>
      <c r="AJ2242" t="str" cm="1">
        <f t="array" ref="AJ2242">_xlfn.IFS(
C2242&lt;=20, "&lt;20",
AND(C2242&gt;=20, C2242&lt;35), "20-35",
AND(C2242&gt;=35, C2242&lt;50), "35-50",
C2242&gt;=50, "50-100"
)</f>
        <v>35-50</v>
      </c>
      <c r="AK2242" t="str" cm="1">
        <f t="array" ref="AK2242">_xlfn.IFS(
G2242&lt;6, "&lt;6",
AND(G2242&gt;=6, G2242&lt;12), "6-12",
AND(G2242&gt;=12, G2242&lt;18), "12-18",  AND(G2242&gt;=18, G2242&lt;24), "18-24", G2242&gt;=24, "24-36")</f>
        <v>24-36</v>
      </c>
    </row>
    <row r="2243" spans="1:37" x14ac:dyDescent="0.3">
      <c r="A2243" t="s">
        <v>2343</v>
      </c>
      <c r="B2243" t="s">
        <v>44</v>
      </c>
      <c r="C2243">
        <v>35</v>
      </c>
      <c r="D2243" t="s">
        <v>34</v>
      </c>
      <c r="E2243" t="s">
        <v>64</v>
      </c>
      <c r="F2243">
        <v>15</v>
      </c>
      <c r="G2243">
        <v>30</v>
      </c>
      <c r="H2243" t="s">
        <v>66</v>
      </c>
      <c r="I2243" t="s">
        <v>37</v>
      </c>
      <c r="J2243" t="s">
        <v>37</v>
      </c>
      <c r="K2243" t="s">
        <v>34</v>
      </c>
      <c r="L2243" t="s">
        <v>34</v>
      </c>
      <c r="M2243" t="s">
        <v>34</v>
      </c>
      <c r="N2243" t="s">
        <v>34</v>
      </c>
      <c r="O2243" t="s">
        <v>34</v>
      </c>
      <c r="P2243" t="s">
        <v>34</v>
      </c>
      <c r="Q2243" t="s">
        <v>34</v>
      </c>
      <c r="R2243" t="s">
        <v>34</v>
      </c>
      <c r="S2243" t="s">
        <v>34</v>
      </c>
      <c r="T2243" t="s">
        <v>34</v>
      </c>
      <c r="U2243" t="s">
        <v>67</v>
      </c>
      <c r="V2243" t="s">
        <v>34</v>
      </c>
      <c r="W2243" t="s">
        <v>51</v>
      </c>
      <c r="X2243">
        <v>25.45</v>
      </c>
      <c r="Y2243">
        <v>1813.35</v>
      </c>
      <c r="Z2243">
        <v>0</v>
      </c>
      <c r="AA2243">
        <v>0</v>
      </c>
      <c r="AB2243">
        <v>294.64999999999998</v>
      </c>
      <c r="AC2243">
        <v>2108</v>
      </c>
      <c r="AD2243" t="s">
        <v>41</v>
      </c>
      <c r="AE2243" t="s">
        <v>42</v>
      </c>
      <c r="AF2243" t="s">
        <v>42</v>
      </c>
      <c r="AG2243">
        <f t="shared" ref="AG2243:AG2306" si="70">IF(AD2243="Churned", 1,0)</f>
        <v>0</v>
      </c>
      <c r="AH2243" t="str" cm="1">
        <f t="array" ref="AH2243">_xlfn.IFS(
X2243&lt;=20, "&lt;20",
AND(X2243&gt;=20, X2243&lt;50), "20-50",
AND(X2243&gt;=50, X2243&lt;100), "50-100",
X2243&gt;=100, "&gt;100"
)</f>
        <v>20-50</v>
      </c>
      <c r="AI2243">
        <f t="shared" ref="AI2243:AI2306" si="71">IF(AD2243="Joined", 1, 0)</f>
        <v>0</v>
      </c>
      <c r="AJ2243" t="str" cm="1">
        <f t="array" ref="AJ2243">_xlfn.IFS(
C2243&lt;=20, "&lt;20",
AND(C2243&gt;=20, C2243&lt;35), "20-35",
AND(C2243&gt;=35, C2243&lt;50), "35-50",
C2243&gt;=50, "50-100"
)</f>
        <v>35-50</v>
      </c>
      <c r="AK2243" t="str" cm="1">
        <f t="array" ref="AK2243">_xlfn.IFS(
G2243&lt;6, "&lt;6",
AND(G2243&gt;=6, G2243&lt;12), "6-12",
AND(G2243&gt;=12, G2243&lt;18), "12-18",  AND(G2243&gt;=18, G2243&lt;24), "18-24", G2243&gt;=24, "24-36")</f>
        <v>24-36</v>
      </c>
    </row>
    <row r="2244" spans="1:37" x14ac:dyDescent="0.3">
      <c r="A2244" t="s">
        <v>2344</v>
      </c>
      <c r="B2244" t="s">
        <v>44</v>
      </c>
      <c r="C2244">
        <v>44</v>
      </c>
      <c r="D2244" t="s">
        <v>34</v>
      </c>
      <c r="E2244" t="s">
        <v>45</v>
      </c>
      <c r="F2244">
        <v>13</v>
      </c>
      <c r="G2244">
        <v>32</v>
      </c>
      <c r="H2244" t="s">
        <v>66</v>
      </c>
      <c r="I2244" t="s">
        <v>37</v>
      </c>
      <c r="J2244" t="s">
        <v>37</v>
      </c>
      <c r="K2244" t="s">
        <v>37</v>
      </c>
      <c r="L2244" t="s">
        <v>72</v>
      </c>
      <c r="M2244" t="s">
        <v>37</v>
      </c>
      <c r="N2244" t="s">
        <v>34</v>
      </c>
      <c r="O2244" t="s">
        <v>37</v>
      </c>
      <c r="P2244" t="s">
        <v>37</v>
      </c>
      <c r="Q2244" t="s">
        <v>37</v>
      </c>
      <c r="R2244" t="s">
        <v>37</v>
      </c>
      <c r="S2244" t="s">
        <v>37</v>
      </c>
      <c r="T2244" t="s">
        <v>37</v>
      </c>
      <c r="U2244" t="s">
        <v>67</v>
      </c>
      <c r="V2244" t="s">
        <v>34</v>
      </c>
      <c r="W2244" t="s">
        <v>40</v>
      </c>
      <c r="X2244">
        <v>84.7</v>
      </c>
      <c r="Y2244">
        <v>5893.9</v>
      </c>
      <c r="Z2244">
        <v>0</v>
      </c>
      <c r="AA2244">
        <v>0</v>
      </c>
      <c r="AB2244">
        <v>1792.8</v>
      </c>
      <c r="AC2244">
        <v>7686.7</v>
      </c>
      <c r="AD2244" t="s">
        <v>41</v>
      </c>
      <c r="AE2244" t="s">
        <v>42</v>
      </c>
      <c r="AF2244" t="s">
        <v>42</v>
      </c>
      <c r="AG2244">
        <f t="shared" si="70"/>
        <v>0</v>
      </c>
      <c r="AH2244" t="str" cm="1">
        <f t="array" ref="AH2244">_xlfn.IFS(
X2244&lt;=20, "&lt;20",
AND(X2244&gt;=20, X2244&lt;50), "20-50",
AND(X2244&gt;=50, X2244&lt;100), "50-100",
X2244&gt;=100, "&gt;100"
)</f>
        <v>50-100</v>
      </c>
      <c r="AI2244">
        <f t="shared" si="71"/>
        <v>0</v>
      </c>
      <c r="AJ2244" t="str" cm="1">
        <f t="array" ref="AJ2244">_xlfn.IFS(
C2244&lt;=20, "&lt;20",
AND(C2244&gt;=20, C2244&lt;35), "20-35",
AND(C2244&gt;=35, C2244&lt;50), "35-50",
C2244&gt;=50, "50-100"
)</f>
        <v>35-50</v>
      </c>
      <c r="AK2244" t="str" cm="1">
        <f t="array" ref="AK2244">_xlfn.IFS(
G2244&lt;6, "&lt;6",
AND(G2244&gt;=6, G2244&lt;12), "6-12",
AND(G2244&gt;=12, G2244&lt;18), "12-18",  AND(G2244&gt;=18, G2244&lt;24), "18-24", G2244&gt;=24, "24-36")</f>
        <v>24-36</v>
      </c>
    </row>
    <row r="2245" spans="1:37" x14ac:dyDescent="0.3">
      <c r="A2245" t="s">
        <v>2345</v>
      </c>
      <c r="B2245" t="s">
        <v>33</v>
      </c>
      <c r="C2245">
        <v>30</v>
      </c>
      <c r="D2245" t="s">
        <v>37</v>
      </c>
      <c r="E2245" t="s">
        <v>69</v>
      </c>
      <c r="F2245">
        <v>13</v>
      </c>
      <c r="G2245">
        <v>32</v>
      </c>
      <c r="H2245" t="s">
        <v>36</v>
      </c>
      <c r="I2245" t="s">
        <v>37</v>
      </c>
      <c r="J2245" t="s">
        <v>34</v>
      </c>
      <c r="K2245" t="s">
        <v>34</v>
      </c>
      <c r="L2245" t="s">
        <v>34</v>
      </c>
      <c r="M2245" t="s">
        <v>34</v>
      </c>
      <c r="N2245" t="s">
        <v>34</v>
      </c>
      <c r="O2245" t="s">
        <v>34</v>
      </c>
      <c r="P2245" t="s">
        <v>34</v>
      </c>
      <c r="Q2245" t="s">
        <v>34</v>
      </c>
      <c r="R2245" t="s">
        <v>34</v>
      </c>
      <c r="S2245" t="s">
        <v>34</v>
      </c>
      <c r="T2245" t="s">
        <v>34</v>
      </c>
      <c r="U2245" t="s">
        <v>67</v>
      </c>
      <c r="V2245" t="s">
        <v>34</v>
      </c>
      <c r="W2245" t="s">
        <v>40</v>
      </c>
      <c r="X2245">
        <v>19.149999999999999</v>
      </c>
      <c r="Y2245">
        <v>343.45</v>
      </c>
      <c r="Z2245">
        <v>28.63</v>
      </c>
      <c r="AA2245">
        <v>0</v>
      </c>
      <c r="AB2245">
        <v>470.22</v>
      </c>
      <c r="AC2245">
        <v>785.04</v>
      </c>
      <c r="AD2245" t="s">
        <v>41</v>
      </c>
      <c r="AE2245" t="s">
        <v>42</v>
      </c>
      <c r="AF2245" t="s">
        <v>42</v>
      </c>
      <c r="AG2245">
        <f t="shared" si="70"/>
        <v>0</v>
      </c>
      <c r="AH2245" t="str" cm="1">
        <f t="array" ref="AH2245">_xlfn.IFS(
X2245&lt;=20, "&lt;20",
AND(X2245&gt;=20, X2245&lt;50), "20-50",
AND(X2245&gt;=50, X2245&lt;100), "50-100",
X2245&gt;=100, "&gt;100"
)</f>
        <v>&lt;20</v>
      </c>
      <c r="AI2245">
        <f t="shared" si="71"/>
        <v>0</v>
      </c>
      <c r="AJ2245" t="str" cm="1">
        <f t="array" ref="AJ2245">_xlfn.IFS(
C2245&lt;=20, "&lt;20",
AND(C2245&gt;=20, C2245&lt;35), "20-35",
AND(C2245&gt;=35, C2245&lt;50), "35-50",
C2245&gt;=50, "50-100"
)</f>
        <v>20-35</v>
      </c>
      <c r="AK2245" t="str" cm="1">
        <f t="array" ref="AK2245">_xlfn.IFS(
G2245&lt;6, "&lt;6",
AND(G2245&gt;=6, G2245&lt;12), "6-12",
AND(G2245&gt;=12, G2245&lt;18), "12-18",  AND(G2245&gt;=18, G2245&lt;24), "18-24", G2245&gt;=24, "24-36")</f>
        <v>24-36</v>
      </c>
    </row>
    <row r="2246" spans="1:37" x14ac:dyDescent="0.3">
      <c r="A2246" t="s">
        <v>2346</v>
      </c>
      <c r="B2246" t="s">
        <v>44</v>
      </c>
      <c r="C2246">
        <v>74</v>
      </c>
      <c r="D2246" t="s">
        <v>37</v>
      </c>
      <c r="E2246" t="s">
        <v>74</v>
      </c>
      <c r="F2246">
        <v>2</v>
      </c>
      <c r="G2246">
        <v>35</v>
      </c>
      <c r="H2246" t="s">
        <v>110</v>
      </c>
      <c r="I2246" t="s">
        <v>37</v>
      </c>
      <c r="J2246" t="s">
        <v>37</v>
      </c>
      <c r="K2246" t="s">
        <v>37</v>
      </c>
      <c r="L2246" t="s">
        <v>50</v>
      </c>
      <c r="M2246" t="s">
        <v>34</v>
      </c>
      <c r="N2246" t="s">
        <v>34</v>
      </c>
      <c r="O2246" t="s">
        <v>34</v>
      </c>
      <c r="P2246" t="s">
        <v>34</v>
      </c>
      <c r="Q2246" t="s">
        <v>37</v>
      </c>
      <c r="R2246" t="s">
        <v>37</v>
      </c>
      <c r="S2246" t="s">
        <v>34</v>
      </c>
      <c r="T2246" t="s">
        <v>34</v>
      </c>
      <c r="U2246" t="s">
        <v>46</v>
      </c>
      <c r="V2246" t="s">
        <v>37</v>
      </c>
      <c r="W2246" t="s">
        <v>51</v>
      </c>
      <c r="X2246">
        <v>95.65</v>
      </c>
      <c r="Y2246">
        <v>3759.05</v>
      </c>
      <c r="Z2246">
        <v>0</v>
      </c>
      <c r="AA2246">
        <v>150</v>
      </c>
      <c r="AB2246">
        <v>1635.27</v>
      </c>
      <c r="AC2246">
        <v>5544.32</v>
      </c>
      <c r="AD2246" t="s">
        <v>52</v>
      </c>
      <c r="AE2246" t="s">
        <v>94</v>
      </c>
      <c r="AF2246" t="s">
        <v>95</v>
      </c>
      <c r="AG2246">
        <f t="shared" si="70"/>
        <v>1</v>
      </c>
      <c r="AH2246" t="str" cm="1">
        <f t="array" ref="AH2246">_xlfn.IFS(
X2246&lt;=20, "&lt;20",
AND(X2246&gt;=20, X2246&lt;50), "20-50",
AND(X2246&gt;=50, X2246&lt;100), "50-100",
X2246&gt;=100, "&gt;100"
)</f>
        <v>50-100</v>
      </c>
      <c r="AI2246">
        <f t="shared" si="71"/>
        <v>0</v>
      </c>
      <c r="AJ2246" t="str" cm="1">
        <f t="array" ref="AJ2246">_xlfn.IFS(
C2246&lt;=20, "&lt;20",
AND(C2246&gt;=20, C2246&lt;35), "20-35",
AND(C2246&gt;=35, C2246&lt;50), "35-50",
C2246&gt;=50, "50-100"
)</f>
        <v>50-100</v>
      </c>
      <c r="AK2246" t="str" cm="1">
        <f t="array" ref="AK2246">_xlfn.IFS(
G2246&lt;6, "&lt;6",
AND(G2246&gt;=6, G2246&lt;12), "6-12",
AND(G2246&gt;=12, G2246&lt;18), "12-18",  AND(G2246&gt;=18, G2246&lt;24), "18-24", G2246&gt;=24, "24-36")</f>
        <v>24-36</v>
      </c>
    </row>
    <row r="2247" spans="1:37" x14ac:dyDescent="0.3">
      <c r="A2247" t="s">
        <v>2347</v>
      </c>
      <c r="B2247" t="s">
        <v>44</v>
      </c>
      <c r="C2247">
        <v>25</v>
      </c>
      <c r="D2247" t="s">
        <v>37</v>
      </c>
      <c r="E2247" t="s">
        <v>45</v>
      </c>
      <c r="F2247">
        <v>2</v>
      </c>
      <c r="G2247">
        <v>7</v>
      </c>
      <c r="H2247" t="s">
        <v>36</v>
      </c>
      <c r="I2247" t="s">
        <v>37</v>
      </c>
      <c r="J2247" t="s">
        <v>34</v>
      </c>
      <c r="K2247" t="s">
        <v>37</v>
      </c>
      <c r="L2247" t="s">
        <v>38</v>
      </c>
      <c r="M2247" t="s">
        <v>34</v>
      </c>
      <c r="N2247" t="s">
        <v>37</v>
      </c>
      <c r="O2247" t="s">
        <v>34</v>
      </c>
      <c r="P2247" t="s">
        <v>37</v>
      </c>
      <c r="Q2247" t="s">
        <v>34</v>
      </c>
      <c r="R2247" t="s">
        <v>34</v>
      </c>
      <c r="S2247" t="s">
        <v>34</v>
      </c>
      <c r="T2247" t="s">
        <v>34</v>
      </c>
      <c r="U2247" t="s">
        <v>46</v>
      </c>
      <c r="V2247" t="s">
        <v>34</v>
      </c>
      <c r="W2247" t="s">
        <v>51</v>
      </c>
      <c r="X2247">
        <v>56.3</v>
      </c>
      <c r="Y2247">
        <v>401.5</v>
      </c>
      <c r="Z2247">
        <v>0</v>
      </c>
      <c r="AA2247">
        <v>30</v>
      </c>
      <c r="AB2247">
        <v>254.88</v>
      </c>
      <c r="AC2247">
        <v>686.38</v>
      </c>
      <c r="AD2247" t="s">
        <v>41</v>
      </c>
      <c r="AE2247" t="s">
        <v>42</v>
      </c>
      <c r="AF2247" t="s">
        <v>42</v>
      </c>
      <c r="AG2247">
        <f t="shared" si="70"/>
        <v>0</v>
      </c>
      <c r="AH2247" t="str" cm="1">
        <f t="array" ref="AH2247">_xlfn.IFS(
X2247&lt;=20, "&lt;20",
AND(X2247&gt;=20, X2247&lt;50), "20-50",
AND(X2247&gt;=50, X2247&lt;100), "50-100",
X2247&gt;=100, "&gt;100"
)</f>
        <v>50-100</v>
      </c>
      <c r="AI2247">
        <f t="shared" si="71"/>
        <v>0</v>
      </c>
      <c r="AJ2247" t="str" cm="1">
        <f t="array" ref="AJ2247">_xlfn.IFS(
C2247&lt;=20, "&lt;20",
AND(C2247&gt;=20, C2247&lt;35), "20-35",
AND(C2247&gt;=35, C2247&lt;50), "35-50",
C2247&gt;=50, "50-100"
)</f>
        <v>20-35</v>
      </c>
      <c r="AK2247" t="str" cm="1">
        <f t="array" ref="AK2247">_xlfn.IFS(
G2247&lt;6, "&lt;6",
AND(G2247&gt;=6, G2247&lt;12), "6-12",
AND(G2247&gt;=12, G2247&lt;18), "12-18",  AND(G2247&gt;=18, G2247&lt;24), "18-24", G2247&gt;=24, "24-36")</f>
        <v>6-12</v>
      </c>
    </row>
    <row r="2248" spans="1:37" x14ac:dyDescent="0.3">
      <c r="A2248" t="s">
        <v>2348</v>
      </c>
      <c r="B2248" t="s">
        <v>44</v>
      </c>
      <c r="C2248">
        <v>32</v>
      </c>
      <c r="D2248" t="s">
        <v>34</v>
      </c>
      <c r="E2248" t="s">
        <v>136</v>
      </c>
      <c r="F2248">
        <v>3</v>
      </c>
      <c r="G2248">
        <v>33</v>
      </c>
      <c r="H2248" t="s">
        <v>36</v>
      </c>
      <c r="I2248" t="s">
        <v>37</v>
      </c>
      <c r="J2248" t="s">
        <v>34</v>
      </c>
      <c r="K2248" t="s">
        <v>34</v>
      </c>
      <c r="L2248" t="s">
        <v>34</v>
      </c>
      <c r="M2248" t="s">
        <v>34</v>
      </c>
      <c r="N2248" t="s">
        <v>34</v>
      </c>
      <c r="O2248" t="s">
        <v>34</v>
      </c>
      <c r="P2248" t="s">
        <v>34</v>
      </c>
      <c r="Q2248" t="s">
        <v>34</v>
      </c>
      <c r="R2248" t="s">
        <v>34</v>
      </c>
      <c r="S2248" t="s">
        <v>34</v>
      </c>
      <c r="T2248" t="s">
        <v>34</v>
      </c>
      <c r="U2248" t="s">
        <v>67</v>
      </c>
      <c r="V2248" t="s">
        <v>34</v>
      </c>
      <c r="W2248" t="s">
        <v>40</v>
      </c>
      <c r="X2248">
        <v>19.600000000000001</v>
      </c>
      <c r="Y2248">
        <v>1441.65</v>
      </c>
      <c r="Z2248">
        <v>0</v>
      </c>
      <c r="AA2248">
        <v>0</v>
      </c>
      <c r="AB2248">
        <v>2243.3200000000002</v>
      </c>
      <c r="AC2248">
        <v>3684.97</v>
      </c>
      <c r="AD2248" t="s">
        <v>41</v>
      </c>
      <c r="AE2248" t="s">
        <v>42</v>
      </c>
      <c r="AF2248" t="s">
        <v>42</v>
      </c>
      <c r="AG2248">
        <f t="shared" si="70"/>
        <v>0</v>
      </c>
      <c r="AH2248" t="str" cm="1">
        <f t="array" ref="AH2248">_xlfn.IFS(
X2248&lt;=20, "&lt;20",
AND(X2248&gt;=20, X2248&lt;50), "20-50",
AND(X2248&gt;=50, X2248&lt;100), "50-100",
X2248&gt;=100, "&gt;100"
)</f>
        <v>&lt;20</v>
      </c>
      <c r="AI2248">
        <f t="shared" si="71"/>
        <v>0</v>
      </c>
      <c r="AJ2248" t="str" cm="1">
        <f t="array" ref="AJ2248">_xlfn.IFS(
C2248&lt;=20, "&lt;20",
AND(C2248&gt;=20, C2248&lt;35), "20-35",
AND(C2248&gt;=35, C2248&lt;50), "35-50",
C2248&gt;=50, "50-100"
)</f>
        <v>20-35</v>
      </c>
      <c r="AK2248" t="str" cm="1">
        <f t="array" ref="AK2248">_xlfn.IFS(
G2248&lt;6, "&lt;6",
AND(G2248&gt;=6, G2248&lt;12), "6-12",
AND(G2248&gt;=12, G2248&lt;18), "12-18",  AND(G2248&gt;=18, G2248&lt;24), "18-24", G2248&gt;=24, "24-36")</f>
        <v>24-36</v>
      </c>
    </row>
    <row r="2249" spans="1:37" x14ac:dyDescent="0.3">
      <c r="A2249" t="s">
        <v>2349</v>
      </c>
      <c r="B2249" t="s">
        <v>33</v>
      </c>
      <c r="C2249">
        <v>56</v>
      </c>
      <c r="D2249" t="s">
        <v>34</v>
      </c>
      <c r="E2249" t="s">
        <v>82</v>
      </c>
      <c r="F2249">
        <v>1</v>
      </c>
      <c r="G2249">
        <v>22</v>
      </c>
      <c r="H2249" t="s">
        <v>36</v>
      </c>
      <c r="I2249" t="s">
        <v>34</v>
      </c>
      <c r="J2249" t="s">
        <v>34</v>
      </c>
      <c r="K2249" t="s">
        <v>37</v>
      </c>
      <c r="L2249" t="s">
        <v>72</v>
      </c>
      <c r="M2249" t="s">
        <v>34</v>
      </c>
      <c r="N2249" t="s">
        <v>37</v>
      </c>
      <c r="O2249" t="s">
        <v>37</v>
      </c>
      <c r="P2249" t="s">
        <v>37</v>
      </c>
      <c r="Q2249" t="s">
        <v>37</v>
      </c>
      <c r="R2249" t="s">
        <v>37</v>
      </c>
      <c r="S2249" t="s">
        <v>37</v>
      </c>
      <c r="T2249" t="s">
        <v>37</v>
      </c>
      <c r="U2249" t="s">
        <v>39</v>
      </c>
      <c r="V2249" t="s">
        <v>37</v>
      </c>
      <c r="W2249" t="s">
        <v>40</v>
      </c>
      <c r="X2249">
        <v>60</v>
      </c>
      <c r="Y2249">
        <v>1682.05</v>
      </c>
      <c r="Z2249">
        <v>0</v>
      </c>
      <c r="AA2249">
        <v>0</v>
      </c>
      <c r="AB2249">
        <v>0</v>
      </c>
      <c r="AC2249">
        <v>1682.05</v>
      </c>
      <c r="AD2249" t="s">
        <v>41</v>
      </c>
      <c r="AE2249" t="s">
        <v>42</v>
      </c>
      <c r="AF2249" t="s">
        <v>42</v>
      </c>
      <c r="AG2249">
        <f t="shared" si="70"/>
        <v>0</v>
      </c>
      <c r="AH2249" t="str" cm="1">
        <f t="array" ref="AH2249">_xlfn.IFS(
X2249&lt;=20, "&lt;20",
AND(X2249&gt;=20, X2249&lt;50), "20-50",
AND(X2249&gt;=50, X2249&lt;100), "50-100",
X2249&gt;=100, "&gt;100"
)</f>
        <v>50-100</v>
      </c>
      <c r="AI2249">
        <f t="shared" si="71"/>
        <v>0</v>
      </c>
      <c r="AJ2249" t="str" cm="1">
        <f t="array" ref="AJ2249">_xlfn.IFS(
C2249&lt;=20, "&lt;20",
AND(C2249&gt;=20, C2249&lt;35), "20-35",
AND(C2249&gt;=35, C2249&lt;50), "35-50",
C2249&gt;=50, "50-100"
)</f>
        <v>50-100</v>
      </c>
      <c r="AK2249" t="str" cm="1">
        <f t="array" ref="AK2249">_xlfn.IFS(
G2249&lt;6, "&lt;6",
AND(G2249&gt;=6, G2249&lt;12), "6-12",
AND(G2249&gt;=12, G2249&lt;18), "12-18",  AND(G2249&gt;=18, G2249&lt;24), "18-24", G2249&gt;=24, "24-36")</f>
        <v>18-24</v>
      </c>
    </row>
    <row r="2250" spans="1:37" x14ac:dyDescent="0.3">
      <c r="A2250" t="s">
        <v>2350</v>
      </c>
      <c r="B2250" t="s">
        <v>44</v>
      </c>
      <c r="C2250">
        <v>22</v>
      </c>
      <c r="D2250" t="s">
        <v>37</v>
      </c>
      <c r="E2250" t="s">
        <v>35</v>
      </c>
      <c r="F2250">
        <v>1</v>
      </c>
      <c r="G2250">
        <v>8</v>
      </c>
      <c r="H2250" t="s">
        <v>49</v>
      </c>
      <c r="I2250" t="s">
        <v>37</v>
      </c>
      <c r="J2250" t="s">
        <v>37</v>
      </c>
      <c r="K2250" t="s">
        <v>37</v>
      </c>
      <c r="L2250" t="s">
        <v>50</v>
      </c>
      <c r="M2250" t="s">
        <v>34</v>
      </c>
      <c r="N2250" t="s">
        <v>34</v>
      </c>
      <c r="O2250" t="s">
        <v>34</v>
      </c>
      <c r="P2250" t="s">
        <v>34</v>
      </c>
      <c r="Q2250" t="s">
        <v>34</v>
      </c>
      <c r="R2250" t="s">
        <v>34</v>
      </c>
      <c r="S2250" t="s">
        <v>34</v>
      </c>
      <c r="T2250" t="s">
        <v>37</v>
      </c>
      <c r="U2250" t="s">
        <v>46</v>
      </c>
      <c r="V2250" t="s">
        <v>37</v>
      </c>
      <c r="W2250" t="s">
        <v>143</v>
      </c>
      <c r="X2250">
        <v>75.05</v>
      </c>
      <c r="Y2250">
        <v>75.05</v>
      </c>
      <c r="Z2250">
        <v>0</v>
      </c>
      <c r="AA2250">
        <v>0</v>
      </c>
      <c r="AB2250">
        <v>32.86</v>
      </c>
      <c r="AC2250">
        <v>107.91</v>
      </c>
      <c r="AD2250" t="s">
        <v>52</v>
      </c>
      <c r="AE2250" t="s">
        <v>53</v>
      </c>
      <c r="AF2250" t="s">
        <v>91</v>
      </c>
      <c r="AG2250">
        <f t="shared" si="70"/>
        <v>1</v>
      </c>
      <c r="AH2250" t="str" cm="1">
        <f t="array" ref="AH2250">_xlfn.IFS(
X2250&lt;=20, "&lt;20",
AND(X2250&gt;=20, X2250&lt;50), "20-50",
AND(X2250&gt;=50, X2250&lt;100), "50-100",
X2250&gt;=100, "&gt;100"
)</f>
        <v>50-100</v>
      </c>
      <c r="AI2250">
        <f t="shared" si="71"/>
        <v>0</v>
      </c>
      <c r="AJ2250" t="str" cm="1">
        <f t="array" ref="AJ2250">_xlfn.IFS(
C2250&lt;=20, "&lt;20",
AND(C2250&gt;=20, C2250&lt;35), "20-35",
AND(C2250&gt;=35, C2250&lt;50), "35-50",
C2250&gt;=50, "50-100"
)</f>
        <v>20-35</v>
      </c>
      <c r="AK2250" t="str" cm="1">
        <f t="array" ref="AK2250">_xlfn.IFS(
G2250&lt;6, "&lt;6",
AND(G2250&gt;=6, G2250&lt;12), "6-12",
AND(G2250&gt;=12, G2250&lt;18), "12-18",  AND(G2250&gt;=18, G2250&lt;24), "18-24", G2250&gt;=24, "24-36")</f>
        <v>6-12</v>
      </c>
    </row>
    <row r="2251" spans="1:37" x14ac:dyDescent="0.3">
      <c r="A2251" t="s">
        <v>2351</v>
      </c>
      <c r="B2251" t="s">
        <v>44</v>
      </c>
      <c r="C2251">
        <v>37</v>
      </c>
      <c r="D2251" t="s">
        <v>37</v>
      </c>
      <c r="E2251" t="s">
        <v>158</v>
      </c>
      <c r="F2251">
        <v>15</v>
      </c>
      <c r="G2251">
        <v>14</v>
      </c>
      <c r="H2251" t="s">
        <v>49</v>
      </c>
      <c r="I2251" t="s">
        <v>37</v>
      </c>
      <c r="J2251" t="s">
        <v>34</v>
      </c>
      <c r="K2251" t="s">
        <v>37</v>
      </c>
      <c r="L2251" t="s">
        <v>38</v>
      </c>
      <c r="M2251" t="s">
        <v>34</v>
      </c>
      <c r="N2251" t="s">
        <v>34</v>
      </c>
      <c r="O2251" t="s">
        <v>34</v>
      </c>
      <c r="P2251" t="s">
        <v>34</v>
      </c>
      <c r="Q2251" t="s">
        <v>34</v>
      </c>
      <c r="R2251" t="s">
        <v>34</v>
      </c>
      <c r="S2251" t="s">
        <v>34</v>
      </c>
      <c r="T2251" t="s">
        <v>37</v>
      </c>
      <c r="U2251" t="s">
        <v>46</v>
      </c>
      <c r="V2251" t="s">
        <v>37</v>
      </c>
      <c r="W2251" t="s">
        <v>40</v>
      </c>
      <c r="X2251">
        <v>45.25</v>
      </c>
      <c r="Y2251">
        <v>74.2</v>
      </c>
      <c r="Z2251">
        <v>0</v>
      </c>
      <c r="AA2251">
        <v>0</v>
      </c>
      <c r="AB2251">
        <v>79</v>
      </c>
      <c r="AC2251">
        <v>153.19999999999999</v>
      </c>
      <c r="AD2251" t="s">
        <v>85</v>
      </c>
      <c r="AE2251" t="s">
        <v>42</v>
      </c>
      <c r="AF2251" t="s">
        <v>42</v>
      </c>
      <c r="AG2251">
        <f t="shared" si="70"/>
        <v>0</v>
      </c>
      <c r="AH2251" t="str" cm="1">
        <f t="array" ref="AH2251">_xlfn.IFS(
X2251&lt;=20, "&lt;20",
AND(X2251&gt;=20, X2251&lt;50), "20-50",
AND(X2251&gt;=50, X2251&lt;100), "50-100",
X2251&gt;=100, "&gt;100"
)</f>
        <v>20-50</v>
      </c>
      <c r="AI2251">
        <f t="shared" si="71"/>
        <v>1</v>
      </c>
      <c r="AJ2251" t="str" cm="1">
        <f t="array" ref="AJ2251">_xlfn.IFS(
C2251&lt;=20, "&lt;20",
AND(C2251&gt;=20, C2251&lt;35), "20-35",
AND(C2251&gt;=35, C2251&lt;50), "35-50",
C2251&gt;=50, "50-100"
)</f>
        <v>35-50</v>
      </c>
      <c r="AK2251" t="str" cm="1">
        <f t="array" ref="AK2251">_xlfn.IFS(
G2251&lt;6, "&lt;6",
AND(G2251&gt;=6, G2251&lt;12), "6-12",
AND(G2251&gt;=12, G2251&lt;18), "12-18",  AND(G2251&gt;=18, G2251&lt;24), "18-24", G2251&gt;=24, "24-36")</f>
        <v>12-18</v>
      </c>
    </row>
    <row r="2252" spans="1:37" x14ac:dyDescent="0.3">
      <c r="A2252" t="s">
        <v>2352</v>
      </c>
      <c r="B2252" t="s">
        <v>44</v>
      </c>
      <c r="C2252">
        <v>23</v>
      </c>
      <c r="D2252" t="s">
        <v>34</v>
      </c>
      <c r="E2252" t="s">
        <v>164</v>
      </c>
      <c r="F2252">
        <v>11</v>
      </c>
      <c r="G2252">
        <v>10</v>
      </c>
      <c r="H2252" t="s">
        <v>36</v>
      </c>
      <c r="I2252" t="s">
        <v>37</v>
      </c>
      <c r="J2252" t="s">
        <v>34</v>
      </c>
      <c r="K2252" t="s">
        <v>34</v>
      </c>
      <c r="L2252" t="s">
        <v>34</v>
      </c>
      <c r="M2252" t="s">
        <v>34</v>
      </c>
      <c r="N2252" t="s">
        <v>34</v>
      </c>
      <c r="O2252" t="s">
        <v>34</v>
      </c>
      <c r="P2252" t="s">
        <v>34</v>
      </c>
      <c r="Q2252" t="s">
        <v>34</v>
      </c>
      <c r="R2252" t="s">
        <v>34</v>
      </c>
      <c r="S2252" t="s">
        <v>34</v>
      </c>
      <c r="T2252" t="s">
        <v>34</v>
      </c>
      <c r="U2252" t="s">
        <v>67</v>
      </c>
      <c r="V2252" t="s">
        <v>34</v>
      </c>
      <c r="W2252" t="s">
        <v>143</v>
      </c>
      <c r="X2252">
        <v>19.45</v>
      </c>
      <c r="Y2252">
        <v>1378.45</v>
      </c>
      <c r="Z2252">
        <v>0</v>
      </c>
      <c r="AA2252">
        <v>0</v>
      </c>
      <c r="AB2252">
        <v>802.3</v>
      </c>
      <c r="AC2252">
        <v>2180.75</v>
      </c>
      <c r="AD2252" t="s">
        <v>41</v>
      </c>
      <c r="AE2252" t="s">
        <v>42</v>
      </c>
      <c r="AF2252" t="s">
        <v>42</v>
      </c>
      <c r="AG2252">
        <f t="shared" si="70"/>
        <v>0</v>
      </c>
      <c r="AH2252" t="str" cm="1">
        <f t="array" ref="AH2252">_xlfn.IFS(
X2252&lt;=20, "&lt;20",
AND(X2252&gt;=20, X2252&lt;50), "20-50",
AND(X2252&gt;=50, X2252&lt;100), "50-100",
X2252&gt;=100, "&gt;100"
)</f>
        <v>&lt;20</v>
      </c>
      <c r="AI2252">
        <f t="shared" si="71"/>
        <v>0</v>
      </c>
      <c r="AJ2252" t="str" cm="1">
        <f t="array" ref="AJ2252">_xlfn.IFS(
C2252&lt;=20, "&lt;20",
AND(C2252&gt;=20, C2252&lt;35), "20-35",
AND(C2252&gt;=35, C2252&lt;50), "35-50",
C2252&gt;=50, "50-100"
)</f>
        <v>20-35</v>
      </c>
      <c r="AK2252" t="str" cm="1">
        <f t="array" ref="AK2252">_xlfn.IFS(
G2252&lt;6, "&lt;6",
AND(G2252&gt;=6, G2252&lt;12), "6-12",
AND(G2252&gt;=12, G2252&lt;18), "12-18",  AND(G2252&gt;=18, G2252&lt;24), "18-24", G2252&gt;=24, "24-36")</f>
        <v>6-12</v>
      </c>
    </row>
    <row r="2253" spans="1:37" x14ac:dyDescent="0.3">
      <c r="A2253" t="s">
        <v>2353</v>
      </c>
      <c r="B2253" t="s">
        <v>44</v>
      </c>
      <c r="C2253">
        <v>68</v>
      </c>
      <c r="D2253" t="s">
        <v>34</v>
      </c>
      <c r="E2253" t="s">
        <v>114</v>
      </c>
      <c r="F2253">
        <v>4</v>
      </c>
      <c r="G2253">
        <v>29</v>
      </c>
      <c r="H2253" t="s">
        <v>36</v>
      </c>
      <c r="I2253" t="s">
        <v>37</v>
      </c>
      <c r="J2253" t="s">
        <v>37</v>
      </c>
      <c r="K2253" t="s">
        <v>37</v>
      </c>
      <c r="L2253" t="s">
        <v>72</v>
      </c>
      <c r="M2253" t="s">
        <v>34</v>
      </c>
      <c r="N2253" t="s">
        <v>34</v>
      </c>
      <c r="O2253" t="s">
        <v>37</v>
      </c>
      <c r="P2253" t="s">
        <v>37</v>
      </c>
      <c r="Q2253" t="s">
        <v>37</v>
      </c>
      <c r="R2253" t="s">
        <v>34</v>
      </c>
      <c r="S2253" t="s">
        <v>34</v>
      </c>
      <c r="T2253" t="s">
        <v>37</v>
      </c>
      <c r="U2253" t="s">
        <v>67</v>
      </c>
      <c r="V2253" t="s">
        <v>37</v>
      </c>
      <c r="W2253" t="s">
        <v>40</v>
      </c>
      <c r="X2253">
        <v>69.099999999999994</v>
      </c>
      <c r="Y2253">
        <v>2093.9</v>
      </c>
      <c r="Z2253">
        <v>21.08</v>
      </c>
      <c r="AA2253">
        <v>0</v>
      </c>
      <c r="AB2253">
        <v>597.6</v>
      </c>
      <c r="AC2253">
        <v>2670.42</v>
      </c>
      <c r="AD2253" t="s">
        <v>41</v>
      </c>
      <c r="AE2253" t="s">
        <v>42</v>
      </c>
      <c r="AF2253" t="s">
        <v>42</v>
      </c>
      <c r="AG2253">
        <f t="shared" si="70"/>
        <v>0</v>
      </c>
      <c r="AH2253" t="str" cm="1">
        <f t="array" ref="AH2253">_xlfn.IFS(
X2253&lt;=20, "&lt;20",
AND(X2253&gt;=20, X2253&lt;50), "20-50",
AND(X2253&gt;=50, X2253&lt;100), "50-100",
X2253&gt;=100, "&gt;100"
)</f>
        <v>50-100</v>
      </c>
      <c r="AI2253">
        <f t="shared" si="71"/>
        <v>0</v>
      </c>
      <c r="AJ2253" t="str" cm="1">
        <f t="array" ref="AJ2253">_xlfn.IFS(
C2253&lt;=20, "&lt;20",
AND(C2253&gt;=20, C2253&lt;35), "20-35",
AND(C2253&gt;=35, C2253&lt;50), "35-50",
C2253&gt;=50, "50-100"
)</f>
        <v>50-100</v>
      </c>
      <c r="AK2253" t="str" cm="1">
        <f t="array" ref="AK2253">_xlfn.IFS(
G2253&lt;6, "&lt;6",
AND(G2253&gt;=6, G2253&lt;12), "6-12",
AND(G2253&gt;=12, G2253&lt;18), "12-18",  AND(G2253&gt;=18, G2253&lt;24), "18-24", G2253&gt;=24, "24-36")</f>
        <v>24-36</v>
      </c>
    </row>
    <row r="2254" spans="1:37" x14ac:dyDescent="0.3">
      <c r="A2254" t="s">
        <v>2354</v>
      </c>
      <c r="B2254" t="s">
        <v>33</v>
      </c>
      <c r="C2254">
        <v>54</v>
      </c>
      <c r="D2254" t="s">
        <v>37</v>
      </c>
      <c r="E2254" t="s">
        <v>158</v>
      </c>
      <c r="F2254">
        <v>12</v>
      </c>
      <c r="G2254">
        <v>20</v>
      </c>
      <c r="H2254" t="s">
        <v>36</v>
      </c>
      <c r="I2254" t="s">
        <v>37</v>
      </c>
      <c r="J2254" t="s">
        <v>34</v>
      </c>
      <c r="K2254" t="s">
        <v>34</v>
      </c>
      <c r="L2254" t="s">
        <v>34</v>
      </c>
      <c r="M2254" t="s">
        <v>34</v>
      </c>
      <c r="N2254" t="s">
        <v>34</v>
      </c>
      <c r="O2254" t="s">
        <v>34</v>
      </c>
      <c r="P2254" t="s">
        <v>34</v>
      </c>
      <c r="Q2254" t="s">
        <v>34</v>
      </c>
      <c r="R2254" t="s">
        <v>34</v>
      </c>
      <c r="S2254" t="s">
        <v>34</v>
      </c>
      <c r="T2254" t="s">
        <v>34</v>
      </c>
      <c r="U2254" t="s">
        <v>39</v>
      </c>
      <c r="V2254" t="s">
        <v>34</v>
      </c>
      <c r="W2254" t="s">
        <v>40</v>
      </c>
      <c r="X2254">
        <v>19.600000000000001</v>
      </c>
      <c r="Y2254">
        <v>678.8</v>
      </c>
      <c r="Z2254">
        <v>0</v>
      </c>
      <c r="AA2254">
        <v>0</v>
      </c>
      <c r="AB2254">
        <v>885.02</v>
      </c>
      <c r="AC2254">
        <v>1563.82</v>
      </c>
      <c r="AD2254" t="s">
        <v>41</v>
      </c>
      <c r="AE2254" t="s">
        <v>42</v>
      </c>
      <c r="AF2254" t="s">
        <v>42</v>
      </c>
      <c r="AG2254">
        <f t="shared" si="70"/>
        <v>0</v>
      </c>
      <c r="AH2254" t="str" cm="1">
        <f t="array" ref="AH2254">_xlfn.IFS(
X2254&lt;=20, "&lt;20",
AND(X2254&gt;=20, X2254&lt;50), "20-50",
AND(X2254&gt;=50, X2254&lt;100), "50-100",
X2254&gt;=100, "&gt;100"
)</f>
        <v>&lt;20</v>
      </c>
      <c r="AI2254">
        <f t="shared" si="71"/>
        <v>0</v>
      </c>
      <c r="AJ2254" t="str" cm="1">
        <f t="array" ref="AJ2254">_xlfn.IFS(
C2254&lt;=20, "&lt;20",
AND(C2254&gt;=20, C2254&lt;35), "20-35",
AND(C2254&gt;=35, C2254&lt;50), "35-50",
C2254&gt;=50, "50-100"
)</f>
        <v>50-100</v>
      </c>
      <c r="AK2254" t="str" cm="1">
        <f t="array" ref="AK2254">_xlfn.IFS(
G2254&lt;6, "&lt;6",
AND(G2254&gt;=6, G2254&lt;12), "6-12",
AND(G2254&gt;=12, G2254&lt;18), "12-18",  AND(G2254&gt;=18, G2254&lt;24), "18-24", G2254&gt;=24, "24-36")</f>
        <v>18-24</v>
      </c>
    </row>
    <row r="2255" spans="1:37" x14ac:dyDescent="0.3">
      <c r="A2255" t="s">
        <v>2355</v>
      </c>
      <c r="B2255" t="s">
        <v>44</v>
      </c>
      <c r="C2255">
        <v>54</v>
      </c>
      <c r="D2255" t="s">
        <v>34</v>
      </c>
      <c r="E2255" t="s">
        <v>114</v>
      </c>
      <c r="F2255">
        <v>15</v>
      </c>
      <c r="G2255">
        <v>32</v>
      </c>
      <c r="H2255" t="s">
        <v>36</v>
      </c>
      <c r="I2255" t="s">
        <v>37</v>
      </c>
      <c r="J2255" t="s">
        <v>37</v>
      </c>
      <c r="K2255" t="s">
        <v>37</v>
      </c>
      <c r="L2255" t="s">
        <v>72</v>
      </c>
      <c r="M2255" t="s">
        <v>34</v>
      </c>
      <c r="N2255" t="s">
        <v>37</v>
      </c>
      <c r="O2255" t="s">
        <v>37</v>
      </c>
      <c r="P2255" t="s">
        <v>37</v>
      </c>
      <c r="Q2255" t="s">
        <v>37</v>
      </c>
      <c r="R2255" t="s">
        <v>37</v>
      </c>
      <c r="S2255" t="s">
        <v>37</v>
      </c>
      <c r="T2255" t="s">
        <v>37</v>
      </c>
      <c r="U2255" t="s">
        <v>39</v>
      </c>
      <c r="V2255" t="s">
        <v>34</v>
      </c>
      <c r="W2255" t="s">
        <v>40</v>
      </c>
      <c r="X2255">
        <v>83.7</v>
      </c>
      <c r="Y2255">
        <v>2633.3</v>
      </c>
      <c r="Z2255">
        <v>0</v>
      </c>
      <c r="AA2255">
        <v>0</v>
      </c>
      <c r="AB2255">
        <v>1199.3599999999999</v>
      </c>
      <c r="AC2255">
        <v>3832.66</v>
      </c>
      <c r="AD2255" t="s">
        <v>41</v>
      </c>
      <c r="AE2255" t="s">
        <v>42</v>
      </c>
      <c r="AF2255" t="s">
        <v>42</v>
      </c>
      <c r="AG2255">
        <f t="shared" si="70"/>
        <v>0</v>
      </c>
      <c r="AH2255" t="str" cm="1">
        <f t="array" ref="AH2255">_xlfn.IFS(
X2255&lt;=20, "&lt;20",
AND(X2255&gt;=20, X2255&lt;50), "20-50",
AND(X2255&gt;=50, X2255&lt;100), "50-100",
X2255&gt;=100, "&gt;100"
)</f>
        <v>50-100</v>
      </c>
      <c r="AI2255">
        <f t="shared" si="71"/>
        <v>0</v>
      </c>
      <c r="AJ2255" t="str" cm="1">
        <f t="array" ref="AJ2255">_xlfn.IFS(
C2255&lt;=20, "&lt;20",
AND(C2255&gt;=20, C2255&lt;35), "20-35",
AND(C2255&gt;=35, C2255&lt;50), "35-50",
C2255&gt;=50, "50-100"
)</f>
        <v>50-100</v>
      </c>
      <c r="AK2255" t="str" cm="1">
        <f t="array" ref="AK2255">_xlfn.IFS(
G2255&lt;6, "&lt;6",
AND(G2255&gt;=6, G2255&lt;12), "6-12",
AND(G2255&gt;=12, G2255&lt;18), "12-18",  AND(G2255&gt;=18, G2255&lt;24), "18-24", G2255&gt;=24, "24-36")</f>
        <v>24-36</v>
      </c>
    </row>
    <row r="2256" spans="1:37" x14ac:dyDescent="0.3">
      <c r="A2256" t="s">
        <v>2356</v>
      </c>
      <c r="B2256" t="s">
        <v>33</v>
      </c>
      <c r="C2256">
        <v>53</v>
      </c>
      <c r="D2256" t="s">
        <v>37</v>
      </c>
      <c r="E2256" t="s">
        <v>114</v>
      </c>
      <c r="F2256">
        <v>4</v>
      </c>
      <c r="G2256">
        <v>1</v>
      </c>
      <c r="H2256" t="s">
        <v>49</v>
      </c>
      <c r="I2256" t="s">
        <v>37</v>
      </c>
      <c r="J2256" t="s">
        <v>37</v>
      </c>
      <c r="K2256" t="s">
        <v>34</v>
      </c>
      <c r="L2256" t="s">
        <v>34</v>
      </c>
      <c r="M2256" t="s">
        <v>34</v>
      </c>
      <c r="N2256" t="s">
        <v>34</v>
      </c>
      <c r="O2256" t="s">
        <v>34</v>
      </c>
      <c r="P2256" t="s">
        <v>34</v>
      </c>
      <c r="Q2256" t="s">
        <v>34</v>
      </c>
      <c r="R2256" t="s">
        <v>34</v>
      </c>
      <c r="S2256" t="s">
        <v>34</v>
      </c>
      <c r="T2256" t="s">
        <v>34</v>
      </c>
      <c r="U2256" t="s">
        <v>67</v>
      </c>
      <c r="V2256" t="s">
        <v>34</v>
      </c>
      <c r="W2256" t="s">
        <v>143</v>
      </c>
      <c r="X2256">
        <v>25.4</v>
      </c>
      <c r="Y2256">
        <v>153.30000000000001</v>
      </c>
      <c r="Z2256">
        <v>0</v>
      </c>
      <c r="AA2256">
        <v>0</v>
      </c>
      <c r="AB2256">
        <v>190.38</v>
      </c>
      <c r="AC2256">
        <v>343.68</v>
      </c>
      <c r="AD2256" t="s">
        <v>41</v>
      </c>
      <c r="AE2256" t="s">
        <v>42</v>
      </c>
      <c r="AF2256" t="s">
        <v>42</v>
      </c>
      <c r="AG2256">
        <f t="shared" si="70"/>
        <v>0</v>
      </c>
      <c r="AH2256" t="str" cm="1">
        <f t="array" ref="AH2256">_xlfn.IFS(
X2256&lt;=20, "&lt;20",
AND(X2256&gt;=20, X2256&lt;50), "20-50",
AND(X2256&gt;=50, X2256&lt;100), "50-100",
X2256&gt;=100, "&gt;100"
)</f>
        <v>20-50</v>
      </c>
      <c r="AI2256">
        <f t="shared" si="71"/>
        <v>0</v>
      </c>
      <c r="AJ2256" t="str" cm="1">
        <f t="array" ref="AJ2256">_xlfn.IFS(
C2256&lt;=20, "&lt;20",
AND(C2256&gt;=20, C2256&lt;35), "20-35",
AND(C2256&gt;=35, C2256&lt;50), "35-50",
C2256&gt;=50, "50-100"
)</f>
        <v>50-100</v>
      </c>
      <c r="AK2256" t="str" cm="1">
        <f t="array" ref="AK2256">_xlfn.IFS(
G2256&lt;6, "&lt;6",
AND(G2256&gt;=6, G2256&lt;12), "6-12",
AND(G2256&gt;=12, G2256&lt;18), "12-18",  AND(G2256&gt;=18, G2256&lt;24), "18-24", G2256&gt;=24, "24-36")</f>
        <v>&lt;6</v>
      </c>
    </row>
    <row r="2257" spans="1:37" x14ac:dyDescent="0.3">
      <c r="A2257" t="s">
        <v>2357</v>
      </c>
      <c r="B2257" t="s">
        <v>44</v>
      </c>
      <c r="C2257">
        <v>34</v>
      </c>
      <c r="D2257" t="s">
        <v>34</v>
      </c>
      <c r="E2257" t="s">
        <v>61</v>
      </c>
      <c r="F2257">
        <v>12</v>
      </c>
      <c r="G2257">
        <v>19</v>
      </c>
      <c r="H2257" t="s">
        <v>70</v>
      </c>
      <c r="I2257" t="s">
        <v>37</v>
      </c>
      <c r="J2257" t="s">
        <v>37</v>
      </c>
      <c r="K2257" t="s">
        <v>34</v>
      </c>
      <c r="L2257" t="s">
        <v>34</v>
      </c>
      <c r="M2257" t="s">
        <v>34</v>
      </c>
      <c r="N2257" t="s">
        <v>34</v>
      </c>
      <c r="O2257" t="s">
        <v>34</v>
      </c>
      <c r="P2257" t="s">
        <v>34</v>
      </c>
      <c r="Q2257" t="s">
        <v>34</v>
      </c>
      <c r="R2257" t="s">
        <v>34</v>
      </c>
      <c r="S2257" t="s">
        <v>34</v>
      </c>
      <c r="T2257" t="s">
        <v>34</v>
      </c>
      <c r="U2257" t="s">
        <v>67</v>
      </c>
      <c r="V2257" t="s">
        <v>34</v>
      </c>
      <c r="W2257" t="s">
        <v>40</v>
      </c>
      <c r="X2257">
        <v>25.5</v>
      </c>
      <c r="Y2257">
        <v>1121.05</v>
      </c>
      <c r="Z2257">
        <v>0</v>
      </c>
      <c r="AA2257">
        <v>0</v>
      </c>
      <c r="AB2257">
        <v>1904.4</v>
      </c>
      <c r="AC2257">
        <v>3025.45</v>
      </c>
      <c r="AD2257" t="s">
        <v>41</v>
      </c>
      <c r="AE2257" t="s">
        <v>42</v>
      </c>
      <c r="AF2257" t="s">
        <v>42</v>
      </c>
      <c r="AG2257">
        <f t="shared" si="70"/>
        <v>0</v>
      </c>
      <c r="AH2257" t="str" cm="1">
        <f t="array" ref="AH2257">_xlfn.IFS(
X2257&lt;=20, "&lt;20",
AND(X2257&gt;=20, X2257&lt;50), "20-50",
AND(X2257&gt;=50, X2257&lt;100), "50-100",
X2257&gt;=100, "&gt;100"
)</f>
        <v>20-50</v>
      </c>
      <c r="AI2257">
        <f t="shared" si="71"/>
        <v>0</v>
      </c>
      <c r="AJ2257" t="str" cm="1">
        <f t="array" ref="AJ2257">_xlfn.IFS(
C2257&lt;=20, "&lt;20",
AND(C2257&gt;=20, C2257&lt;35), "20-35",
AND(C2257&gt;=35, C2257&lt;50), "35-50",
C2257&gt;=50, "50-100"
)</f>
        <v>20-35</v>
      </c>
      <c r="AK2257" t="str" cm="1">
        <f t="array" ref="AK2257">_xlfn.IFS(
G2257&lt;6, "&lt;6",
AND(G2257&gt;=6, G2257&lt;12), "6-12",
AND(G2257&gt;=12, G2257&lt;18), "12-18",  AND(G2257&gt;=18, G2257&lt;24), "18-24", G2257&gt;=24, "24-36")</f>
        <v>18-24</v>
      </c>
    </row>
    <row r="2258" spans="1:37" x14ac:dyDescent="0.3">
      <c r="A2258" t="s">
        <v>2358</v>
      </c>
      <c r="B2258" t="s">
        <v>44</v>
      </c>
      <c r="C2258">
        <v>32</v>
      </c>
      <c r="D2258" t="s">
        <v>37</v>
      </c>
      <c r="E2258" t="s">
        <v>48</v>
      </c>
      <c r="F2258">
        <v>13</v>
      </c>
      <c r="G2258">
        <v>36</v>
      </c>
      <c r="H2258" t="s">
        <v>36</v>
      </c>
      <c r="I2258" t="s">
        <v>34</v>
      </c>
      <c r="J2258" t="s">
        <v>34</v>
      </c>
      <c r="K2258" t="s">
        <v>37</v>
      </c>
      <c r="L2258" t="s">
        <v>72</v>
      </c>
      <c r="M2258" t="s">
        <v>34</v>
      </c>
      <c r="N2258" t="s">
        <v>34</v>
      </c>
      <c r="O2258" t="s">
        <v>34</v>
      </c>
      <c r="P2258" t="s">
        <v>37</v>
      </c>
      <c r="Q2258" t="s">
        <v>34</v>
      </c>
      <c r="R2258" t="s">
        <v>34</v>
      </c>
      <c r="S2258" t="s">
        <v>34</v>
      </c>
      <c r="T2258" t="s">
        <v>37</v>
      </c>
      <c r="U2258" t="s">
        <v>46</v>
      </c>
      <c r="V2258" t="s">
        <v>34</v>
      </c>
      <c r="W2258" t="s">
        <v>40</v>
      </c>
      <c r="X2258">
        <v>28.6</v>
      </c>
      <c r="Y2258">
        <v>973.55</v>
      </c>
      <c r="Z2258">
        <v>0</v>
      </c>
      <c r="AA2258">
        <v>0</v>
      </c>
      <c r="AB2258">
        <v>0</v>
      </c>
      <c r="AC2258">
        <v>973.55</v>
      </c>
      <c r="AD2258" t="s">
        <v>52</v>
      </c>
      <c r="AE2258" t="s">
        <v>94</v>
      </c>
      <c r="AF2258" t="s">
        <v>95</v>
      </c>
      <c r="AG2258">
        <f t="shared" si="70"/>
        <v>1</v>
      </c>
      <c r="AH2258" t="str" cm="1">
        <f t="array" ref="AH2258">_xlfn.IFS(
X2258&lt;=20, "&lt;20",
AND(X2258&gt;=20, X2258&lt;50), "20-50",
AND(X2258&gt;=50, X2258&lt;100), "50-100",
X2258&gt;=100, "&gt;100"
)</f>
        <v>20-50</v>
      </c>
      <c r="AI2258">
        <f t="shared" si="71"/>
        <v>0</v>
      </c>
      <c r="AJ2258" t="str" cm="1">
        <f t="array" ref="AJ2258">_xlfn.IFS(
C2258&lt;=20, "&lt;20",
AND(C2258&gt;=20, C2258&lt;35), "20-35",
AND(C2258&gt;=35, C2258&lt;50), "35-50",
C2258&gt;=50, "50-100"
)</f>
        <v>20-35</v>
      </c>
      <c r="AK2258" t="str" cm="1">
        <f t="array" ref="AK2258">_xlfn.IFS(
G2258&lt;6, "&lt;6",
AND(G2258&gt;=6, G2258&lt;12), "6-12",
AND(G2258&gt;=12, G2258&lt;18), "12-18",  AND(G2258&gt;=18, G2258&lt;24), "18-24", G2258&gt;=24, "24-36")</f>
        <v>24-36</v>
      </c>
    </row>
    <row r="2259" spans="1:37" x14ac:dyDescent="0.3">
      <c r="A2259" t="s">
        <v>2359</v>
      </c>
      <c r="B2259" t="s">
        <v>33</v>
      </c>
      <c r="C2259">
        <v>74</v>
      </c>
      <c r="D2259" t="s">
        <v>37</v>
      </c>
      <c r="E2259" t="s">
        <v>45</v>
      </c>
      <c r="F2259">
        <v>15</v>
      </c>
      <c r="G2259">
        <v>5</v>
      </c>
      <c r="H2259" t="s">
        <v>36</v>
      </c>
      <c r="I2259" t="s">
        <v>37</v>
      </c>
      <c r="J2259" t="s">
        <v>37</v>
      </c>
      <c r="K2259" t="s">
        <v>37</v>
      </c>
      <c r="L2259" t="s">
        <v>50</v>
      </c>
      <c r="M2259" t="s">
        <v>34</v>
      </c>
      <c r="N2259" t="s">
        <v>37</v>
      </c>
      <c r="O2259" t="s">
        <v>37</v>
      </c>
      <c r="P2259" t="s">
        <v>37</v>
      </c>
      <c r="Q2259" t="s">
        <v>37</v>
      </c>
      <c r="R2259" t="s">
        <v>37</v>
      </c>
      <c r="S2259" t="s">
        <v>34</v>
      </c>
      <c r="T2259" t="s">
        <v>34</v>
      </c>
      <c r="U2259" t="s">
        <v>67</v>
      </c>
      <c r="V2259" t="s">
        <v>37</v>
      </c>
      <c r="W2259" t="s">
        <v>51</v>
      </c>
      <c r="X2259">
        <v>111.4</v>
      </c>
      <c r="Y2259">
        <v>1183.05</v>
      </c>
      <c r="Z2259">
        <v>0</v>
      </c>
      <c r="AA2259">
        <v>40</v>
      </c>
      <c r="AB2259">
        <v>28.93</v>
      </c>
      <c r="AC2259">
        <v>1251.98</v>
      </c>
      <c r="AD2259" t="s">
        <v>41</v>
      </c>
      <c r="AE2259" t="s">
        <v>42</v>
      </c>
      <c r="AF2259" t="s">
        <v>42</v>
      </c>
      <c r="AG2259">
        <f t="shared" si="70"/>
        <v>0</v>
      </c>
      <c r="AH2259" t="str" cm="1">
        <f t="array" ref="AH2259">_xlfn.IFS(
X2259&lt;=20, "&lt;20",
AND(X2259&gt;=20, X2259&lt;50), "20-50",
AND(X2259&gt;=50, X2259&lt;100), "50-100",
X2259&gt;=100, "&gt;100"
)</f>
        <v>&gt;100</v>
      </c>
      <c r="AI2259">
        <f t="shared" si="71"/>
        <v>0</v>
      </c>
      <c r="AJ2259" t="str" cm="1">
        <f t="array" ref="AJ2259">_xlfn.IFS(
C2259&lt;=20, "&lt;20",
AND(C2259&gt;=20, C2259&lt;35), "20-35",
AND(C2259&gt;=35, C2259&lt;50), "35-50",
C2259&gt;=50, "50-100"
)</f>
        <v>50-100</v>
      </c>
      <c r="AK2259" t="str" cm="1">
        <f t="array" ref="AK2259">_xlfn.IFS(
G2259&lt;6, "&lt;6",
AND(G2259&gt;=6, G2259&lt;12), "6-12",
AND(G2259&gt;=12, G2259&lt;18), "12-18",  AND(G2259&gt;=18, G2259&lt;24), "18-24", G2259&gt;=24, "24-36")</f>
        <v>&lt;6</v>
      </c>
    </row>
    <row r="2260" spans="1:37" x14ac:dyDescent="0.3">
      <c r="A2260" t="s">
        <v>2360</v>
      </c>
      <c r="B2260" t="s">
        <v>33</v>
      </c>
      <c r="C2260">
        <v>77</v>
      </c>
      <c r="D2260" t="s">
        <v>37</v>
      </c>
      <c r="E2260" t="s">
        <v>45</v>
      </c>
      <c r="F2260">
        <v>13</v>
      </c>
      <c r="G2260">
        <v>33</v>
      </c>
      <c r="H2260" t="s">
        <v>36</v>
      </c>
      <c r="I2260" t="s">
        <v>37</v>
      </c>
      <c r="J2260" t="s">
        <v>37</v>
      </c>
      <c r="K2260" t="s">
        <v>37</v>
      </c>
      <c r="L2260" t="s">
        <v>50</v>
      </c>
      <c r="M2260" t="s">
        <v>34</v>
      </c>
      <c r="N2260" t="s">
        <v>34</v>
      </c>
      <c r="O2260" t="s">
        <v>34</v>
      </c>
      <c r="P2260" t="s">
        <v>34</v>
      </c>
      <c r="Q2260" t="s">
        <v>34</v>
      </c>
      <c r="R2260" t="s">
        <v>34</v>
      </c>
      <c r="S2260" t="s">
        <v>34</v>
      </c>
      <c r="T2260" t="s">
        <v>37</v>
      </c>
      <c r="U2260" t="s">
        <v>46</v>
      </c>
      <c r="V2260" t="s">
        <v>37</v>
      </c>
      <c r="W2260" t="s">
        <v>143</v>
      </c>
      <c r="X2260">
        <v>72.599999999999994</v>
      </c>
      <c r="Y2260">
        <v>154.30000000000001</v>
      </c>
      <c r="Z2260">
        <v>0</v>
      </c>
      <c r="AA2260">
        <v>0</v>
      </c>
      <c r="AB2260">
        <v>30.38</v>
      </c>
      <c r="AC2260">
        <v>184.68</v>
      </c>
      <c r="AD2260" t="s">
        <v>85</v>
      </c>
      <c r="AE2260" t="s">
        <v>42</v>
      </c>
      <c r="AF2260" t="s">
        <v>42</v>
      </c>
      <c r="AG2260">
        <f t="shared" si="70"/>
        <v>0</v>
      </c>
      <c r="AH2260" t="str" cm="1">
        <f t="array" ref="AH2260">_xlfn.IFS(
X2260&lt;=20, "&lt;20",
AND(X2260&gt;=20, X2260&lt;50), "20-50",
AND(X2260&gt;=50, X2260&lt;100), "50-100",
X2260&gt;=100, "&gt;100"
)</f>
        <v>50-100</v>
      </c>
      <c r="AI2260">
        <f t="shared" si="71"/>
        <v>1</v>
      </c>
      <c r="AJ2260" t="str" cm="1">
        <f t="array" ref="AJ2260">_xlfn.IFS(
C2260&lt;=20, "&lt;20",
AND(C2260&gt;=20, C2260&lt;35), "20-35",
AND(C2260&gt;=35, C2260&lt;50), "35-50",
C2260&gt;=50, "50-100"
)</f>
        <v>50-100</v>
      </c>
      <c r="AK2260" t="str" cm="1">
        <f t="array" ref="AK2260">_xlfn.IFS(
G2260&lt;6, "&lt;6",
AND(G2260&gt;=6, G2260&lt;12), "6-12",
AND(G2260&gt;=12, G2260&lt;18), "12-18",  AND(G2260&gt;=18, G2260&lt;24), "18-24", G2260&gt;=24, "24-36")</f>
        <v>24-36</v>
      </c>
    </row>
    <row r="2261" spans="1:37" x14ac:dyDescent="0.3">
      <c r="A2261" t="s">
        <v>2361</v>
      </c>
      <c r="B2261" t="s">
        <v>44</v>
      </c>
      <c r="C2261">
        <v>74</v>
      </c>
      <c r="D2261" t="s">
        <v>34</v>
      </c>
      <c r="E2261" t="s">
        <v>74</v>
      </c>
      <c r="F2261">
        <v>14</v>
      </c>
      <c r="G2261">
        <v>20</v>
      </c>
      <c r="H2261" t="s">
        <v>36</v>
      </c>
      <c r="I2261" t="s">
        <v>37</v>
      </c>
      <c r="J2261" t="s">
        <v>34</v>
      </c>
      <c r="K2261" t="s">
        <v>37</v>
      </c>
      <c r="L2261" t="s">
        <v>50</v>
      </c>
      <c r="M2261" t="s">
        <v>34</v>
      </c>
      <c r="N2261" t="s">
        <v>37</v>
      </c>
      <c r="O2261" t="s">
        <v>34</v>
      </c>
      <c r="P2261" t="s">
        <v>34</v>
      </c>
      <c r="Q2261" t="s">
        <v>34</v>
      </c>
      <c r="R2261" t="s">
        <v>34</v>
      </c>
      <c r="S2261" t="s">
        <v>34</v>
      </c>
      <c r="T2261" t="s">
        <v>37</v>
      </c>
      <c r="U2261" t="s">
        <v>46</v>
      </c>
      <c r="V2261" t="s">
        <v>37</v>
      </c>
      <c r="W2261" t="s">
        <v>143</v>
      </c>
      <c r="X2261">
        <v>76.400000000000006</v>
      </c>
      <c r="Y2261">
        <v>76.400000000000006</v>
      </c>
      <c r="Z2261">
        <v>0</v>
      </c>
      <c r="AA2261">
        <v>0</v>
      </c>
      <c r="AB2261">
        <v>41.16</v>
      </c>
      <c r="AC2261">
        <v>117.56</v>
      </c>
      <c r="AD2261" t="s">
        <v>52</v>
      </c>
      <c r="AE2261" t="s">
        <v>104</v>
      </c>
      <c r="AF2261" t="s">
        <v>150</v>
      </c>
      <c r="AG2261">
        <f t="shared" si="70"/>
        <v>1</v>
      </c>
      <c r="AH2261" t="str" cm="1">
        <f t="array" ref="AH2261">_xlfn.IFS(
X2261&lt;=20, "&lt;20",
AND(X2261&gt;=20, X2261&lt;50), "20-50",
AND(X2261&gt;=50, X2261&lt;100), "50-100",
X2261&gt;=100, "&gt;100"
)</f>
        <v>50-100</v>
      </c>
      <c r="AI2261">
        <f t="shared" si="71"/>
        <v>0</v>
      </c>
      <c r="AJ2261" t="str" cm="1">
        <f t="array" ref="AJ2261">_xlfn.IFS(
C2261&lt;=20, "&lt;20",
AND(C2261&gt;=20, C2261&lt;35), "20-35",
AND(C2261&gt;=35, C2261&lt;50), "35-50",
C2261&gt;=50, "50-100"
)</f>
        <v>50-100</v>
      </c>
      <c r="AK2261" t="str" cm="1">
        <f t="array" ref="AK2261">_xlfn.IFS(
G2261&lt;6, "&lt;6",
AND(G2261&gt;=6, G2261&lt;12), "6-12",
AND(G2261&gt;=12, G2261&lt;18), "12-18",  AND(G2261&gt;=18, G2261&lt;24), "18-24", G2261&gt;=24, "24-36")</f>
        <v>18-24</v>
      </c>
    </row>
    <row r="2262" spans="1:37" x14ac:dyDescent="0.3">
      <c r="A2262" t="s">
        <v>2362</v>
      </c>
      <c r="B2262" t="s">
        <v>44</v>
      </c>
      <c r="C2262">
        <v>32</v>
      </c>
      <c r="D2262" t="s">
        <v>37</v>
      </c>
      <c r="E2262" t="s">
        <v>48</v>
      </c>
      <c r="F2262">
        <v>3</v>
      </c>
      <c r="G2262">
        <v>22</v>
      </c>
      <c r="H2262" t="s">
        <v>36</v>
      </c>
      <c r="I2262" t="s">
        <v>34</v>
      </c>
      <c r="J2262" t="s">
        <v>34</v>
      </c>
      <c r="K2262" t="s">
        <v>37</v>
      </c>
      <c r="L2262" t="s">
        <v>72</v>
      </c>
      <c r="M2262" t="s">
        <v>37</v>
      </c>
      <c r="N2262" t="s">
        <v>34</v>
      </c>
      <c r="O2262" t="s">
        <v>34</v>
      </c>
      <c r="P2262" t="s">
        <v>37</v>
      </c>
      <c r="Q2262" t="s">
        <v>34</v>
      </c>
      <c r="R2262" t="s">
        <v>34</v>
      </c>
      <c r="S2262" t="s">
        <v>34</v>
      </c>
      <c r="T2262" t="s">
        <v>37</v>
      </c>
      <c r="U2262" t="s">
        <v>67</v>
      </c>
      <c r="V2262" t="s">
        <v>34</v>
      </c>
      <c r="W2262" t="s">
        <v>40</v>
      </c>
      <c r="X2262">
        <v>34.6</v>
      </c>
      <c r="Y2262">
        <v>813.45</v>
      </c>
      <c r="Z2262">
        <v>0</v>
      </c>
      <c r="AA2262">
        <v>0</v>
      </c>
      <c r="AB2262">
        <v>0</v>
      </c>
      <c r="AC2262">
        <v>813.45</v>
      </c>
      <c r="AD2262" t="s">
        <v>41</v>
      </c>
      <c r="AE2262" t="s">
        <v>42</v>
      </c>
      <c r="AF2262" t="s">
        <v>42</v>
      </c>
      <c r="AG2262">
        <f t="shared" si="70"/>
        <v>0</v>
      </c>
      <c r="AH2262" t="str" cm="1">
        <f t="array" ref="AH2262">_xlfn.IFS(
X2262&lt;=20, "&lt;20",
AND(X2262&gt;=20, X2262&lt;50), "20-50",
AND(X2262&gt;=50, X2262&lt;100), "50-100",
X2262&gt;=100, "&gt;100"
)</f>
        <v>20-50</v>
      </c>
      <c r="AI2262">
        <f t="shared" si="71"/>
        <v>0</v>
      </c>
      <c r="AJ2262" t="str" cm="1">
        <f t="array" ref="AJ2262">_xlfn.IFS(
C2262&lt;=20, "&lt;20",
AND(C2262&gt;=20, C2262&lt;35), "20-35",
AND(C2262&gt;=35, C2262&lt;50), "35-50",
C2262&gt;=50, "50-100"
)</f>
        <v>20-35</v>
      </c>
      <c r="AK2262" t="str" cm="1">
        <f t="array" ref="AK2262">_xlfn.IFS(
G2262&lt;6, "&lt;6",
AND(G2262&gt;=6, G2262&lt;12), "6-12",
AND(G2262&gt;=12, G2262&lt;18), "12-18",  AND(G2262&gt;=18, G2262&lt;24), "18-24", G2262&gt;=24, "24-36")</f>
        <v>18-24</v>
      </c>
    </row>
    <row r="2263" spans="1:37" x14ac:dyDescent="0.3">
      <c r="A2263" t="s">
        <v>2363</v>
      </c>
      <c r="B2263" t="s">
        <v>33</v>
      </c>
      <c r="C2263">
        <v>29</v>
      </c>
      <c r="D2263" t="s">
        <v>34</v>
      </c>
      <c r="E2263" t="s">
        <v>90</v>
      </c>
      <c r="F2263">
        <v>0</v>
      </c>
      <c r="G2263">
        <v>32</v>
      </c>
      <c r="H2263" t="s">
        <v>36</v>
      </c>
      <c r="I2263" t="s">
        <v>37</v>
      </c>
      <c r="J2263" t="s">
        <v>37</v>
      </c>
      <c r="K2263" t="s">
        <v>37</v>
      </c>
      <c r="L2263" t="s">
        <v>38</v>
      </c>
      <c r="M2263" t="s">
        <v>37</v>
      </c>
      <c r="N2263" t="s">
        <v>34</v>
      </c>
      <c r="O2263" t="s">
        <v>34</v>
      </c>
      <c r="P2263" t="s">
        <v>34</v>
      </c>
      <c r="Q2263" t="s">
        <v>34</v>
      </c>
      <c r="R2263" t="s">
        <v>37</v>
      </c>
      <c r="S2263" t="s">
        <v>37</v>
      </c>
      <c r="T2263" t="s">
        <v>37</v>
      </c>
      <c r="U2263" t="s">
        <v>46</v>
      </c>
      <c r="V2263" t="s">
        <v>37</v>
      </c>
      <c r="W2263" t="s">
        <v>51</v>
      </c>
      <c r="X2263">
        <v>66.099999999999994</v>
      </c>
      <c r="Y2263">
        <v>1912.15</v>
      </c>
      <c r="Z2263">
        <v>0</v>
      </c>
      <c r="AA2263">
        <v>0</v>
      </c>
      <c r="AB2263">
        <v>518.23</v>
      </c>
      <c r="AC2263">
        <v>2430.38</v>
      </c>
      <c r="AD2263" t="s">
        <v>41</v>
      </c>
      <c r="AE2263" t="s">
        <v>42</v>
      </c>
      <c r="AF2263" t="s">
        <v>42</v>
      </c>
      <c r="AG2263">
        <f t="shared" si="70"/>
        <v>0</v>
      </c>
      <c r="AH2263" t="str" cm="1">
        <f t="array" ref="AH2263">_xlfn.IFS(
X2263&lt;=20, "&lt;20",
AND(X2263&gt;=20, X2263&lt;50), "20-50",
AND(X2263&gt;=50, X2263&lt;100), "50-100",
X2263&gt;=100, "&gt;100"
)</f>
        <v>50-100</v>
      </c>
      <c r="AI2263">
        <f t="shared" si="71"/>
        <v>0</v>
      </c>
      <c r="AJ2263" t="str" cm="1">
        <f t="array" ref="AJ2263">_xlfn.IFS(
C2263&lt;=20, "&lt;20",
AND(C2263&gt;=20, C2263&lt;35), "20-35",
AND(C2263&gt;=35, C2263&lt;50), "35-50",
C2263&gt;=50, "50-100"
)</f>
        <v>20-35</v>
      </c>
      <c r="AK2263" t="str" cm="1">
        <f t="array" ref="AK2263">_xlfn.IFS(
G2263&lt;6, "&lt;6",
AND(G2263&gt;=6, G2263&lt;12), "6-12",
AND(G2263&gt;=12, G2263&lt;18), "12-18",  AND(G2263&gt;=18, G2263&lt;24), "18-24", G2263&gt;=24, "24-36")</f>
        <v>24-36</v>
      </c>
    </row>
    <row r="2264" spans="1:37" x14ac:dyDescent="0.3">
      <c r="A2264" t="s">
        <v>2364</v>
      </c>
      <c r="B2264" t="s">
        <v>33</v>
      </c>
      <c r="C2264">
        <v>26</v>
      </c>
      <c r="D2264" t="s">
        <v>37</v>
      </c>
      <c r="E2264" t="s">
        <v>124</v>
      </c>
      <c r="F2264">
        <v>0</v>
      </c>
      <c r="G2264">
        <v>32</v>
      </c>
      <c r="H2264" t="s">
        <v>36</v>
      </c>
      <c r="I2264" t="s">
        <v>37</v>
      </c>
      <c r="J2264" t="s">
        <v>37</v>
      </c>
      <c r="K2264" t="s">
        <v>37</v>
      </c>
      <c r="L2264" t="s">
        <v>50</v>
      </c>
      <c r="M2264" t="s">
        <v>37</v>
      </c>
      <c r="N2264" t="s">
        <v>37</v>
      </c>
      <c r="O2264" t="s">
        <v>34</v>
      </c>
      <c r="P2264" t="s">
        <v>34</v>
      </c>
      <c r="Q2264" t="s">
        <v>34</v>
      </c>
      <c r="R2264" t="s">
        <v>34</v>
      </c>
      <c r="S2264" t="s">
        <v>34</v>
      </c>
      <c r="T2264" t="s">
        <v>37</v>
      </c>
      <c r="U2264" t="s">
        <v>39</v>
      </c>
      <c r="V2264" t="s">
        <v>37</v>
      </c>
      <c r="W2264" t="s">
        <v>51</v>
      </c>
      <c r="X2264">
        <v>85.5</v>
      </c>
      <c r="Y2264">
        <v>5696.6</v>
      </c>
      <c r="Z2264">
        <v>0</v>
      </c>
      <c r="AA2264">
        <v>0</v>
      </c>
      <c r="AB2264">
        <v>2017.56</v>
      </c>
      <c r="AC2264">
        <v>7714.16</v>
      </c>
      <c r="AD2264" t="s">
        <v>41</v>
      </c>
      <c r="AE2264" t="s">
        <v>42</v>
      </c>
      <c r="AF2264" t="s">
        <v>42</v>
      </c>
      <c r="AG2264">
        <f t="shared" si="70"/>
        <v>0</v>
      </c>
      <c r="AH2264" t="str" cm="1">
        <f t="array" ref="AH2264">_xlfn.IFS(
X2264&lt;=20, "&lt;20",
AND(X2264&gt;=20, X2264&lt;50), "20-50",
AND(X2264&gt;=50, X2264&lt;100), "50-100",
X2264&gt;=100, "&gt;100"
)</f>
        <v>50-100</v>
      </c>
      <c r="AI2264">
        <f t="shared" si="71"/>
        <v>0</v>
      </c>
      <c r="AJ2264" t="str" cm="1">
        <f t="array" ref="AJ2264">_xlfn.IFS(
C2264&lt;=20, "&lt;20",
AND(C2264&gt;=20, C2264&lt;35), "20-35",
AND(C2264&gt;=35, C2264&lt;50), "35-50",
C2264&gt;=50, "50-100"
)</f>
        <v>20-35</v>
      </c>
      <c r="AK2264" t="str" cm="1">
        <f t="array" ref="AK2264">_xlfn.IFS(
G2264&lt;6, "&lt;6",
AND(G2264&gt;=6, G2264&lt;12), "6-12",
AND(G2264&gt;=12, G2264&lt;18), "12-18",  AND(G2264&gt;=18, G2264&lt;24), "18-24", G2264&gt;=24, "24-36")</f>
        <v>24-36</v>
      </c>
    </row>
    <row r="2265" spans="1:37" x14ac:dyDescent="0.3">
      <c r="A2265" t="s">
        <v>2365</v>
      </c>
      <c r="B2265" t="s">
        <v>33</v>
      </c>
      <c r="C2265">
        <v>33</v>
      </c>
      <c r="D2265" t="s">
        <v>37</v>
      </c>
      <c r="E2265" t="s">
        <v>114</v>
      </c>
      <c r="F2265">
        <v>3</v>
      </c>
      <c r="G2265">
        <v>32</v>
      </c>
      <c r="H2265" t="s">
        <v>36</v>
      </c>
      <c r="I2265" t="s">
        <v>34</v>
      </c>
      <c r="J2265" t="s">
        <v>34</v>
      </c>
      <c r="K2265" t="s">
        <v>37</v>
      </c>
      <c r="L2265" t="s">
        <v>38</v>
      </c>
      <c r="M2265" t="s">
        <v>37</v>
      </c>
      <c r="N2265" t="s">
        <v>34</v>
      </c>
      <c r="O2265" t="s">
        <v>37</v>
      </c>
      <c r="P2265" t="s">
        <v>34</v>
      </c>
      <c r="Q2265" t="s">
        <v>34</v>
      </c>
      <c r="R2265" t="s">
        <v>34</v>
      </c>
      <c r="S2265" t="s">
        <v>34</v>
      </c>
      <c r="T2265" t="s">
        <v>37</v>
      </c>
      <c r="U2265" t="s">
        <v>46</v>
      </c>
      <c r="V2265" t="s">
        <v>34</v>
      </c>
      <c r="W2265" t="s">
        <v>143</v>
      </c>
      <c r="X2265">
        <v>34.4</v>
      </c>
      <c r="Y2265">
        <v>592.75</v>
      </c>
      <c r="Z2265">
        <v>0</v>
      </c>
      <c r="AA2265">
        <v>0</v>
      </c>
      <c r="AB2265">
        <v>0</v>
      </c>
      <c r="AC2265">
        <v>592.75</v>
      </c>
      <c r="AD2265" t="s">
        <v>41</v>
      </c>
      <c r="AE2265" t="s">
        <v>42</v>
      </c>
      <c r="AF2265" t="s">
        <v>42</v>
      </c>
      <c r="AG2265">
        <f t="shared" si="70"/>
        <v>0</v>
      </c>
      <c r="AH2265" t="str" cm="1">
        <f t="array" ref="AH2265">_xlfn.IFS(
X2265&lt;=20, "&lt;20",
AND(X2265&gt;=20, X2265&lt;50), "20-50",
AND(X2265&gt;=50, X2265&lt;100), "50-100",
X2265&gt;=100, "&gt;100"
)</f>
        <v>20-50</v>
      </c>
      <c r="AI2265">
        <f t="shared" si="71"/>
        <v>0</v>
      </c>
      <c r="AJ2265" t="str" cm="1">
        <f t="array" ref="AJ2265">_xlfn.IFS(
C2265&lt;=20, "&lt;20",
AND(C2265&gt;=20, C2265&lt;35), "20-35",
AND(C2265&gt;=35, C2265&lt;50), "35-50",
C2265&gt;=50, "50-100"
)</f>
        <v>20-35</v>
      </c>
      <c r="AK2265" t="str" cm="1">
        <f t="array" ref="AK2265">_xlfn.IFS(
G2265&lt;6, "&lt;6",
AND(G2265&gt;=6, G2265&lt;12), "6-12",
AND(G2265&gt;=12, G2265&lt;18), "12-18",  AND(G2265&gt;=18, G2265&lt;24), "18-24", G2265&gt;=24, "24-36")</f>
        <v>24-36</v>
      </c>
    </row>
    <row r="2266" spans="1:37" x14ac:dyDescent="0.3">
      <c r="A2266" t="s">
        <v>2366</v>
      </c>
      <c r="B2266" t="s">
        <v>44</v>
      </c>
      <c r="C2266">
        <v>52</v>
      </c>
      <c r="D2266" t="s">
        <v>37</v>
      </c>
      <c r="E2266" t="s">
        <v>87</v>
      </c>
      <c r="F2266">
        <v>1</v>
      </c>
      <c r="G2266">
        <v>30</v>
      </c>
      <c r="H2266" t="s">
        <v>36</v>
      </c>
      <c r="I2266" t="s">
        <v>37</v>
      </c>
      <c r="J2266" t="s">
        <v>34</v>
      </c>
      <c r="K2266" t="s">
        <v>34</v>
      </c>
      <c r="L2266" t="s">
        <v>34</v>
      </c>
      <c r="M2266" t="s">
        <v>34</v>
      </c>
      <c r="N2266" t="s">
        <v>34</v>
      </c>
      <c r="O2266" t="s">
        <v>34</v>
      </c>
      <c r="P2266" t="s">
        <v>34</v>
      </c>
      <c r="Q2266" t="s">
        <v>34</v>
      </c>
      <c r="R2266" t="s">
        <v>34</v>
      </c>
      <c r="S2266" t="s">
        <v>34</v>
      </c>
      <c r="T2266" t="s">
        <v>34</v>
      </c>
      <c r="U2266" t="s">
        <v>67</v>
      </c>
      <c r="V2266" t="s">
        <v>37</v>
      </c>
      <c r="W2266" t="s">
        <v>51</v>
      </c>
      <c r="X2266">
        <v>19.3</v>
      </c>
      <c r="Y2266">
        <v>1447.9</v>
      </c>
      <c r="Z2266">
        <v>0</v>
      </c>
      <c r="AA2266">
        <v>0</v>
      </c>
      <c r="AB2266">
        <v>1224.06</v>
      </c>
      <c r="AC2266">
        <v>2671.96</v>
      </c>
      <c r="AD2266" t="s">
        <v>41</v>
      </c>
      <c r="AE2266" t="s">
        <v>42</v>
      </c>
      <c r="AF2266" t="s">
        <v>42</v>
      </c>
      <c r="AG2266">
        <f t="shared" si="70"/>
        <v>0</v>
      </c>
      <c r="AH2266" t="str" cm="1">
        <f t="array" ref="AH2266">_xlfn.IFS(
X2266&lt;=20, "&lt;20",
AND(X2266&gt;=20, X2266&lt;50), "20-50",
AND(X2266&gt;=50, X2266&lt;100), "50-100",
X2266&gt;=100, "&gt;100"
)</f>
        <v>&lt;20</v>
      </c>
      <c r="AI2266">
        <f t="shared" si="71"/>
        <v>0</v>
      </c>
      <c r="AJ2266" t="str" cm="1">
        <f t="array" ref="AJ2266">_xlfn.IFS(
C2266&lt;=20, "&lt;20",
AND(C2266&gt;=20, C2266&lt;35), "20-35",
AND(C2266&gt;=35, C2266&lt;50), "35-50",
C2266&gt;=50, "50-100"
)</f>
        <v>50-100</v>
      </c>
      <c r="AK2266" t="str" cm="1">
        <f t="array" ref="AK2266">_xlfn.IFS(
G2266&lt;6, "&lt;6",
AND(G2266&gt;=6, G2266&lt;12), "6-12",
AND(G2266&gt;=12, G2266&lt;18), "12-18",  AND(G2266&gt;=18, G2266&lt;24), "18-24", G2266&gt;=24, "24-36")</f>
        <v>24-36</v>
      </c>
    </row>
    <row r="2267" spans="1:37" x14ac:dyDescent="0.3">
      <c r="A2267" t="s">
        <v>2367</v>
      </c>
      <c r="B2267" t="s">
        <v>44</v>
      </c>
      <c r="C2267">
        <v>73</v>
      </c>
      <c r="D2267" t="s">
        <v>34</v>
      </c>
      <c r="E2267" t="s">
        <v>61</v>
      </c>
      <c r="F2267">
        <v>14</v>
      </c>
      <c r="G2267">
        <v>29</v>
      </c>
      <c r="H2267" t="s">
        <v>36</v>
      </c>
      <c r="I2267" t="s">
        <v>34</v>
      </c>
      <c r="J2267" t="s">
        <v>34</v>
      </c>
      <c r="K2267" t="s">
        <v>37</v>
      </c>
      <c r="L2267" t="s">
        <v>38</v>
      </c>
      <c r="M2267" t="s">
        <v>37</v>
      </c>
      <c r="N2267" t="s">
        <v>34</v>
      </c>
      <c r="O2267" t="s">
        <v>37</v>
      </c>
      <c r="P2267" t="s">
        <v>37</v>
      </c>
      <c r="Q2267" t="s">
        <v>37</v>
      </c>
      <c r="R2267" t="s">
        <v>37</v>
      </c>
      <c r="S2267" t="s">
        <v>34</v>
      </c>
      <c r="T2267" t="s">
        <v>37</v>
      </c>
      <c r="U2267" t="s">
        <v>67</v>
      </c>
      <c r="V2267" t="s">
        <v>37</v>
      </c>
      <c r="W2267" t="s">
        <v>40</v>
      </c>
      <c r="X2267">
        <v>64.05</v>
      </c>
      <c r="Y2267">
        <v>3886.85</v>
      </c>
      <c r="Z2267">
        <v>0</v>
      </c>
      <c r="AA2267">
        <v>0</v>
      </c>
      <c r="AB2267">
        <v>0</v>
      </c>
      <c r="AC2267">
        <v>3886.85</v>
      </c>
      <c r="AD2267" t="s">
        <v>41</v>
      </c>
      <c r="AE2267" t="s">
        <v>42</v>
      </c>
      <c r="AF2267" t="s">
        <v>42</v>
      </c>
      <c r="AG2267">
        <f t="shared" si="70"/>
        <v>0</v>
      </c>
      <c r="AH2267" t="str" cm="1">
        <f t="array" ref="AH2267">_xlfn.IFS(
X2267&lt;=20, "&lt;20",
AND(X2267&gt;=20, X2267&lt;50), "20-50",
AND(X2267&gt;=50, X2267&lt;100), "50-100",
X2267&gt;=100, "&gt;100"
)</f>
        <v>50-100</v>
      </c>
      <c r="AI2267">
        <f t="shared" si="71"/>
        <v>0</v>
      </c>
      <c r="AJ2267" t="str" cm="1">
        <f t="array" ref="AJ2267">_xlfn.IFS(
C2267&lt;=20, "&lt;20",
AND(C2267&gt;=20, C2267&lt;35), "20-35",
AND(C2267&gt;=35, C2267&lt;50), "35-50",
C2267&gt;=50, "50-100"
)</f>
        <v>50-100</v>
      </c>
      <c r="AK2267" t="str" cm="1">
        <f t="array" ref="AK2267">_xlfn.IFS(
G2267&lt;6, "&lt;6",
AND(G2267&gt;=6, G2267&lt;12), "6-12",
AND(G2267&gt;=12, G2267&lt;18), "12-18",  AND(G2267&gt;=18, G2267&lt;24), "18-24", G2267&gt;=24, "24-36")</f>
        <v>24-36</v>
      </c>
    </row>
    <row r="2268" spans="1:37" x14ac:dyDescent="0.3">
      <c r="A2268" t="s">
        <v>2368</v>
      </c>
      <c r="B2268" t="s">
        <v>33</v>
      </c>
      <c r="C2268">
        <v>34</v>
      </c>
      <c r="D2268" t="s">
        <v>37</v>
      </c>
      <c r="E2268" t="s">
        <v>87</v>
      </c>
      <c r="F2268">
        <v>3</v>
      </c>
      <c r="G2268">
        <v>26</v>
      </c>
      <c r="H2268" t="s">
        <v>36</v>
      </c>
      <c r="I2268" t="s">
        <v>37</v>
      </c>
      <c r="J2268" t="s">
        <v>34</v>
      </c>
      <c r="K2268" t="s">
        <v>34</v>
      </c>
      <c r="L2268" t="s">
        <v>34</v>
      </c>
      <c r="M2268" t="s">
        <v>34</v>
      </c>
      <c r="N2268" t="s">
        <v>34</v>
      </c>
      <c r="O2268" t="s">
        <v>34</v>
      </c>
      <c r="P2268" t="s">
        <v>34</v>
      </c>
      <c r="Q2268" t="s">
        <v>34</v>
      </c>
      <c r="R2268" t="s">
        <v>34</v>
      </c>
      <c r="S2268" t="s">
        <v>34</v>
      </c>
      <c r="T2268" t="s">
        <v>34</v>
      </c>
      <c r="U2268" t="s">
        <v>46</v>
      </c>
      <c r="V2268" t="s">
        <v>37</v>
      </c>
      <c r="W2268" t="s">
        <v>40</v>
      </c>
      <c r="X2268">
        <v>19.2</v>
      </c>
      <c r="Y2268">
        <v>19.2</v>
      </c>
      <c r="Z2268">
        <v>0</v>
      </c>
      <c r="AA2268">
        <v>0</v>
      </c>
      <c r="AB2268">
        <v>17.89</v>
      </c>
      <c r="AC2268">
        <v>37.090000000000003</v>
      </c>
      <c r="AD2268" t="s">
        <v>85</v>
      </c>
      <c r="AE2268" t="s">
        <v>42</v>
      </c>
      <c r="AF2268" t="s">
        <v>42</v>
      </c>
      <c r="AG2268">
        <f t="shared" si="70"/>
        <v>0</v>
      </c>
      <c r="AH2268" t="str" cm="1">
        <f t="array" ref="AH2268">_xlfn.IFS(
X2268&lt;=20, "&lt;20",
AND(X2268&gt;=20, X2268&lt;50), "20-50",
AND(X2268&gt;=50, X2268&lt;100), "50-100",
X2268&gt;=100, "&gt;100"
)</f>
        <v>&lt;20</v>
      </c>
      <c r="AI2268">
        <f t="shared" si="71"/>
        <v>1</v>
      </c>
      <c r="AJ2268" t="str" cm="1">
        <f t="array" ref="AJ2268">_xlfn.IFS(
C2268&lt;=20, "&lt;20",
AND(C2268&gt;=20, C2268&lt;35), "20-35",
AND(C2268&gt;=35, C2268&lt;50), "35-50",
C2268&gt;=50, "50-100"
)</f>
        <v>20-35</v>
      </c>
      <c r="AK2268" t="str" cm="1">
        <f t="array" ref="AK2268">_xlfn.IFS(
G2268&lt;6, "&lt;6",
AND(G2268&gt;=6, G2268&lt;12), "6-12",
AND(G2268&gt;=12, G2268&lt;18), "12-18",  AND(G2268&gt;=18, G2268&lt;24), "18-24", G2268&gt;=24, "24-36")</f>
        <v>24-36</v>
      </c>
    </row>
    <row r="2269" spans="1:37" x14ac:dyDescent="0.3">
      <c r="A2269" t="s">
        <v>2369</v>
      </c>
      <c r="B2269" t="s">
        <v>44</v>
      </c>
      <c r="C2269">
        <v>30</v>
      </c>
      <c r="D2269" t="s">
        <v>37</v>
      </c>
      <c r="E2269" t="s">
        <v>103</v>
      </c>
      <c r="F2269">
        <v>9</v>
      </c>
      <c r="G2269">
        <v>33</v>
      </c>
      <c r="H2269" t="s">
        <v>36</v>
      </c>
      <c r="I2269" t="s">
        <v>37</v>
      </c>
      <c r="J2269" t="s">
        <v>37</v>
      </c>
      <c r="K2269" t="s">
        <v>37</v>
      </c>
      <c r="L2269" t="s">
        <v>50</v>
      </c>
      <c r="M2269" t="s">
        <v>34</v>
      </c>
      <c r="N2269" t="s">
        <v>37</v>
      </c>
      <c r="O2269" t="s">
        <v>34</v>
      </c>
      <c r="P2269" t="s">
        <v>34</v>
      </c>
      <c r="Q2269" t="s">
        <v>37</v>
      </c>
      <c r="R2269" t="s">
        <v>37</v>
      </c>
      <c r="S2269" t="s">
        <v>37</v>
      </c>
      <c r="T2269" t="s">
        <v>37</v>
      </c>
      <c r="U2269" t="s">
        <v>46</v>
      </c>
      <c r="V2269" t="s">
        <v>37</v>
      </c>
      <c r="W2269" t="s">
        <v>40</v>
      </c>
      <c r="X2269">
        <v>98.85</v>
      </c>
      <c r="Y2269">
        <v>3145.9</v>
      </c>
      <c r="Z2269">
        <v>0</v>
      </c>
      <c r="AA2269">
        <v>0</v>
      </c>
      <c r="AB2269">
        <v>1532.48</v>
      </c>
      <c r="AC2269">
        <v>4678.38</v>
      </c>
      <c r="AD2269" t="s">
        <v>41</v>
      </c>
      <c r="AE2269" t="s">
        <v>42</v>
      </c>
      <c r="AF2269" t="s">
        <v>42</v>
      </c>
      <c r="AG2269">
        <f t="shared" si="70"/>
        <v>0</v>
      </c>
      <c r="AH2269" t="str" cm="1">
        <f t="array" ref="AH2269">_xlfn.IFS(
X2269&lt;=20, "&lt;20",
AND(X2269&gt;=20, X2269&lt;50), "20-50",
AND(X2269&gt;=50, X2269&lt;100), "50-100",
X2269&gt;=100, "&gt;100"
)</f>
        <v>50-100</v>
      </c>
      <c r="AI2269">
        <f t="shared" si="71"/>
        <v>0</v>
      </c>
      <c r="AJ2269" t="str" cm="1">
        <f t="array" ref="AJ2269">_xlfn.IFS(
C2269&lt;=20, "&lt;20",
AND(C2269&gt;=20, C2269&lt;35), "20-35",
AND(C2269&gt;=35, C2269&lt;50), "35-50",
C2269&gt;=50, "50-100"
)</f>
        <v>20-35</v>
      </c>
      <c r="AK2269" t="str" cm="1">
        <f t="array" ref="AK2269">_xlfn.IFS(
G2269&lt;6, "&lt;6",
AND(G2269&gt;=6, G2269&lt;12), "6-12",
AND(G2269&gt;=12, G2269&lt;18), "12-18",  AND(G2269&gt;=18, G2269&lt;24), "18-24", G2269&gt;=24, "24-36")</f>
        <v>24-36</v>
      </c>
    </row>
    <row r="2270" spans="1:37" x14ac:dyDescent="0.3">
      <c r="A2270" t="s">
        <v>2370</v>
      </c>
      <c r="B2270" t="s">
        <v>44</v>
      </c>
      <c r="C2270">
        <v>68</v>
      </c>
      <c r="D2270" t="s">
        <v>34</v>
      </c>
      <c r="E2270" t="s">
        <v>35</v>
      </c>
      <c r="F2270">
        <v>4</v>
      </c>
      <c r="G2270">
        <v>19</v>
      </c>
      <c r="H2270" t="s">
        <v>36</v>
      </c>
      <c r="I2270" t="s">
        <v>37</v>
      </c>
      <c r="J2270" t="s">
        <v>37</v>
      </c>
      <c r="K2270" t="s">
        <v>37</v>
      </c>
      <c r="L2270" t="s">
        <v>50</v>
      </c>
      <c r="M2270" t="s">
        <v>34</v>
      </c>
      <c r="N2270" t="s">
        <v>34</v>
      </c>
      <c r="O2270" t="s">
        <v>34</v>
      </c>
      <c r="P2270" t="s">
        <v>37</v>
      </c>
      <c r="Q2270" t="s">
        <v>34</v>
      </c>
      <c r="R2270" t="s">
        <v>34</v>
      </c>
      <c r="S2270" t="s">
        <v>34</v>
      </c>
      <c r="T2270" t="s">
        <v>37</v>
      </c>
      <c r="U2270" t="s">
        <v>46</v>
      </c>
      <c r="V2270" t="s">
        <v>37</v>
      </c>
      <c r="W2270" t="s">
        <v>51</v>
      </c>
      <c r="X2270">
        <v>79.3</v>
      </c>
      <c r="Y2270">
        <v>2414.5500000000002</v>
      </c>
      <c r="Z2270">
        <v>0</v>
      </c>
      <c r="AA2270">
        <v>0</v>
      </c>
      <c r="AB2270">
        <v>305.95</v>
      </c>
      <c r="AC2270">
        <v>2720.5</v>
      </c>
      <c r="AD2270" t="s">
        <v>41</v>
      </c>
      <c r="AE2270" t="s">
        <v>42</v>
      </c>
      <c r="AF2270" t="s">
        <v>42</v>
      </c>
      <c r="AG2270">
        <f t="shared" si="70"/>
        <v>0</v>
      </c>
      <c r="AH2270" t="str" cm="1">
        <f t="array" ref="AH2270">_xlfn.IFS(
X2270&lt;=20, "&lt;20",
AND(X2270&gt;=20, X2270&lt;50), "20-50",
AND(X2270&gt;=50, X2270&lt;100), "50-100",
X2270&gt;=100, "&gt;100"
)</f>
        <v>50-100</v>
      </c>
      <c r="AI2270">
        <f t="shared" si="71"/>
        <v>0</v>
      </c>
      <c r="AJ2270" t="str" cm="1">
        <f t="array" ref="AJ2270">_xlfn.IFS(
C2270&lt;=20, "&lt;20",
AND(C2270&gt;=20, C2270&lt;35), "20-35",
AND(C2270&gt;=35, C2270&lt;50), "35-50",
C2270&gt;=50, "50-100"
)</f>
        <v>50-100</v>
      </c>
      <c r="AK2270" t="str" cm="1">
        <f t="array" ref="AK2270">_xlfn.IFS(
G2270&lt;6, "&lt;6",
AND(G2270&gt;=6, G2270&lt;12), "6-12",
AND(G2270&gt;=12, G2270&lt;18), "12-18",  AND(G2270&gt;=18, G2270&lt;24), "18-24", G2270&gt;=24, "24-36")</f>
        <v>18-24</v>
      </c>
    </row>
    <row r="2271" spans="1:37" x14ac:dyDescent="0.3">
      <c r="A2271" t="s">
        <v>2371</v>
      </c>
      <c r="B2271" t="s">
        <v>44</v>
      </c>
      <c r="C2271">
        <v>23</v>
      </c>
      <c r="D2271" t="s">
        <v>34</v>
      </c>
      <c r="E2271" t="s">
        <v>61</v>
      </c>
      <c r="F2271">
        <v>7</v>
      </c>
      <c r="G2271">
        <v>3</v>
      </c>
      <c r="H2271" t="s">
        <v>70</v>
      </c>
      <c r="I2271" t="s">
        <v>37</v>
      </c>
      <c r="J2271" t="s">
        <v>37</v>
      </c>
      <c r="K2271" t="s">
        <v>37</v>
      </c>
      <c r="L2271" t="s">
        <v>50</v>
      </c>
      <c r="M2271" t="s">
        <v>34</v>
      </c>
      <c r="N2271" t="s">
        <v>34</v>
      </c>
      <c r="O2271" t="s">
        <v>34</v>
      </c>
      <c r="P2271" t="s">
        <v>34</v>
      </c>
      <c r="Q2271" t="s">
        <v>34</v>
      </c>
      <c r="R2271" t="s">
        <v>37</v>
      </c>
      <c r="S2271" t="s">
        <v>37</v>
      </c>
      <c r="T2271" t="s">
        <v>37</v>
      </c>
      <c r="U2271" t="s">
        <v>39</v>
      </c>
      <c r="V2271" t="s">
        <v>34</v>
      </c>
      <c r="W2271" t="s">
        <v>51</v>
      </c>
      <c r="X2271">
        <v>85.55</v>
      </c>
      <c r="Y2271">
        <v>5084.6499999999996</v>
      </c>
      <c r="Z2271">
        <v>0</v>
      </c>
      <c r="AA2271">
        <v>0</v>
      </c>
      <c r="AB2271">
        <v>407.69</v>
      </c>
      <c r="AC2271">
        <v>5492.34</v>
      </c>
      <c r="AD2271" t="s">
        <v>52</v>
      </c>
      <c r="AE2271" t="s">
        <v>53</v>
      </c>
      <c r="AF2271" t="s">
        <v>162</v>
      </c>
      <c r="AG2271">
        <f t="shared" si="70"/>
        <v>1</v>
      </c>
      <c r="AH2271" t="str" cm="1">
        <f t="array" ref="AH2271">_xlfn.IFS(
X2271&lt;=20, "&lt;20",
AND(X2271&gt;=20, X2271&lt;50), "20-50",
AND(X2271&gt;=50, X2271&lt;100), "50-100",
X2271&gt;=100, "&gt;100"
)</f>
        <v>50-100</v>
      </c>
      <c r="AI2271">
        <f t="shared" si="71"/>
        <v>0</v>
      </c>
      <c r="AJ2271" t="str" cm="1">
        <f t="array" ref="AJ2271">_xlfn.IFS(
C2271&lt;=20, "&lt;20",
AND(C2271&gt;=20, C2271&lt;35), "20-35",
AND(C2271&gt;=35, C2271&lt;50), "35-50",
C2271&gt;=50, "50-100"
)</f>
        <v>20-35</v>
      </c>
      <c r="AK2271" t="str" cm="1">
        <f t="array" ref="AK2271">_xlfn.IFS(
G2271&lt;6, "&lt;6",
AND(G2271&gt;=6, G2271&lt;12), "6-12",
AND(G2271&gt;=12, G2271&lt;18), "12-18",  AND(G2271&gt;=18, G2271&lt;24), "18-24", G2271&gt;=24, "24-36")</f>
        <v>&lt;6</v>
      </c>
    </row>
    <row r="2272" spans="1:37" x14ac:dyDescent="0.3">
      <c r="A2272" t="s">
        <v>2372</v>
      </c>
      <c r="B2272" t="s">
        <v>44</v>
      </c>
      <c r="C2272">
        <v>43</v>
      </c>
      <c r="D2272" t="s">
        <v>37</v>
      </c>
      <c r="E2272" t="s">
        <v>114</v>
      </c>
      <c r="F2272">
        <v>1</v>
      </c>
      <c r="G2272">
        <v>32</v>
      </c>
      <c r="H2272" t="s">
        <v>110</v>
      </c>
      <c r="I2272" t="s">
        <v>34</v>
      </c>
      <c r="J2272" t="s">
        <v>34</v>
      </c>
      <c r="K2272" t="s">
        <v>37</v>
      </c>
      <c r="L2272" t="s">
        <v>72</v>
      </c>
      <c r="M2272" t="s">
        <v>37</v>
      </c>
      <c r="N2272" t="s">
        <v>34</v>
      </c>
      <c r="O2272" t="s">
        <v>37</v>
      </c>
      <c r="P2272" t="s">
        <v>37</v>
      </c>
      <c r="Q2272" t="s">
        <v>37</v>
      </c>
      <c r="R2272" t="s">
        <v>34</v>
      </c>
      <c r="S2272" t="s">
        <v>34</v>
      </c>
      <c r="T2272" t="s">
        <v>37</v>
      </c>
      <c r="U2272" t="s">
        <v>39</v>
      </c>
      <c r="V2272" t="s">
        <v>34</v>
      </c>
      <c r="W2272" t="s">
        <v>40</v>
      </c>
      <c r="X2272">
        <v>50.8</v>
      </c>
      <c r="Y2272">
        <v>1386.8</v>
      </c>
      <c r="Z2272">
        <v>0</v>
      </c>
      <c r="AA2272">
        <v>0</v>
      </c>
      <c r="AB2272">
        <v>0</v>
      </c>
      <c r="AC2272">
        <v>1386.8</v>
      </c>
      <c r="AD2272" t="s">
        <v>41</v>
      </c>
      <c r="AE2272" t="s">
        <v>42</v>
      </c>
      <c r="AF2272" t="s">
        <v>42</v>
      </c>
      <c r="AG2272">
        <f t="shared" si="70"/>
        <v>0</v>
      </c>
      <c r="AH2272" t="str" cm="1">
        <f t="array" ref="AH2272">_xlfn.IFS(
X2272&lt;=20, "&lt;20",
AND(X2272&gt;=20, X2272&lt;50), "20-50",
AND(X2272&gt;=50, X2272&lt;100), "50-100",
X2272&gt;=100, "&gt;100"
)</f>
        <v>50-100</v>
      </c>
      <c r="AI2272">
        <f t="shared" si="71"/>
        <v>0</v>
      </c>
      <c r="AJ2272" t="str" cm="1">
        <f t="array" ref="AJ2272">_xlfn.IFS(
C2272&lt;=20, "&lt;20",
AND(C2272&gt;=20, C2272&lt;35), "20-35",
AND(C2272&gt;=35, C2272&lt;50), "35-50",
C2272&gt;=50, "50-100"
)</f>
        <v>35-50</v>
      </c>
      <c r="AK2272" t="str" cm="1">
        <f t="array" ref="AK2272">_xlfn.IFS(
G2272&lt;6, "&lt;6",
AND(G2272&gt;=6, G2272&lt;12), "6-12",
AND(G2272&gt;=12, G2272&lt;18), "12-18",  AND(G2272&gt;=18, G2272&lt;24), "18-24", G2272&gt;=24, "24-36")</f>
        <v>24-36</v>
      </c>
    </row>
    <row r="2273" spans="1:37" x14ac:dyDescent="0.3">
      <c r="A2273" t="s">
        <v>2373</v>
      </c>
      <c r="B2273" t="s">
        <v>44</v>
      </c>
      <c r="C2273">
        <v>33</v>
      </c>
      <c r="D2273" t="s">
        <v>34</v>
      </c>
      <c r="E2273" t="s">
        <v>164</v>
      </c>
      <c r="F2273">
        <v>8</v>
      </c>
      <c r="G2273">
        <v>12</v>
      </c>
      <c r="H2273" t="s">
        <v>57</v>
      </c>
      <c r="I2273" t="s">
        <v>37</v>
      </c>
      <c r="J2273" t="s">
        <v>37</v>
      </c>
      <c r="K2273" t="s">
        <v>37</v>
      </c>
      <c r="L2273" t="s">
        <v>50</v>
      </c>
      <c r="M2273" t="s">
        <v>34</v>
      </c>
      <c r="N2273" t="s">
        <v>34</v>
      </c>
      <c r="O2273" t="s">
        <v>34</v>
      </c>
      <c r="P2273" t="s">
        <v>34</v>
      </c>
      <c r="Q2273" t="s">
        <v>34</v>
      </c>
      <c r="R2273" t="s">
        <v>34</v>
      </c>
      <c r="S2273" t="s">
        <v>37</v>
      </c>
      <c r="T2273" t="s">
        <v>37</v>
      </c>
      <c r="U2273" t="s">
        <v>46</v>
      </c>
      <c r="V2273" t="s">
        <v>37</v>
      </c>
      <c r="W2273" t="s">
        <v>143</v>
      </c>
      <c r="X2273">
        <v>76</v>
      </c>
      <c r="Y2273">
        <v>1130.8499999999999</v>
      </c>
      <c r="Z2273">
        <v>0</v>
      </c>
      <c r="AA2273">
        <v>0</v>
      </c>
      <c r="AB2273">
        <v>672.9</v>
      </c>
      <c r="AC2273">
        <v>1803.75</v>
      </c>
      <c r="AD2273" t="s">
        <v>52</v>
      </c>
      <c r="AE2273" t="s">
        <v>58</v>
      </c>
      <c r="AF2273" t="s">
        <v>365</v>
      </c>
      <c r="AG2273">
        <f t="shared" si="70"/>
        <v>1</v>
      </c>
      <c r="AH2273" t="str" cm="1">
        <f t="array" ref="AH2273">_xlfn.IFS(
X2273&lt;=20, "&lt;20",
AND(X2273&gt;=20, X2273&lt;50), "20-50",
AND(X2273&gt;=50, X2273&lt;100), "50-100",
X2273&gt;=100, "&gt;100"
)</f>
        <v>50-100</v>
      </c>
      <c r="AI2273">
        <f t="shared" si="71"/>
        <v>0</v>
      </c>
      <c r="AJ2273" t="str" cm="1">
        <f t="array" ref="AJ2273">_xlfn.IFS(
C2273&lt;=20, "&lt;20",
AND(C2273&gt;=20, C2273&lt;35), "20-35",
AND(C2273&gt;=35, C2273&lt;50), "35-50",
C2273&gt;=50, "50-100"
)</f>
        <v>20-35</v>
      </c>
      <c r="AK2273" t="str" cm="1">
        <f t="array" ref="AK2273">_xlfn.IFS(
G2273&lt;6, "&lt;6",
AND(G2273&gt;=6, G2273&lt;12), "6-12",
AND(G2273&gt;=12, G2273&lt;18), "12-18",  AND(G2273&gt;=18, G2273&lt;24), "18-24", G2273&gt;=24, "24-36")</f>
        <v>12-18</v>
      </c>
    </row>
    <row r="2274" spans="1:37" x14ac:dyDescent="0.3">
      <c r="A2274" t="s">
        <v>2374</v>
      </c>
      <c r="B2274" t="s">
        <v>44</v>
      </c>
      <c r="C2274">
        <v>67</v>
      </c>
      <c r="D2274" t="s">
        <v>34</v>
      </c>
      <c r="E2274" t="s">
        <v>82</v>
      </c>
      <c r="F2274">
        <v>1</v>
      </c>
      <c r="G2274">
        <v>6</v>
      </c>
      <c r="H2274" t="s">
        <v>70</v>
      </c>
      <c r="I2274" t="s">
        <v>37</v>
      </c>
      <c r="J2274" t="s">
        <v>34</v>
      </c>
      <c r="K2274" t="s">
        <v>37</v>
      </c>
      <c r="L2274" t="s">
        <v>50</v>
      </c>
      <c r="M2274" t="s">
        <v>37</v>
      </c>
      <c r="N2274" t="s">
        <v>37</v>
      </c>
      <c r="O2274" t="s">
        <v>34</v>
      </c>
      <c r="P2274" t="s">
        <v>37</v>
      </c>
      <c r="Q2274" t="s">
        <v>34</v>
      </c>
      <c r="R2274" t="s">
        <v>37</v>
      </c>
      <c r="S2274" t="s">
        <v>37</v>
      </c>
      <c r="T2274" t="s">
        <v>37</v>
      </c>
      <c r="U2274" t="s">
        <v>46</v>
      </c>
      <c r="V2274" t="s">
        <v>37</v>
      </c>
      <c r="W2274" t="s">
        <v>40</v>
      </c>
      <c r="X2274">
        <v>93.5</v>
      </c>
      <c r="Y2274">
        <v>4747.5</v>
      </c>
      <c r="Z2274">
        <v>0</v>
      </c>
      <c r="AA2274">
        <v>0</v>
      </c>
      <c r="AB2274">
        <v>2041.5</v>
      </c>
      <c r="AC2274">
        <v>6789</v>
      </c>
      <c r="AD2274" t="s">
        <v>41</v>
      </c>
      <c r="AE2274" t="s">
        <v>42</v>
      </c>
      <c r="AF2274" t="s">
        <v>42</v>
      </c>
      <c r="AG2274">
        <f t="shared" si="70"/>
        <v>0</v>
      </c>
      <c r="AH2274" t="str" cm="1">
        <f t="array" ref="AH2274">_xlfn.IFS(
X2274&lt;=20, "&lt;20",
AND(X2274&gt;=20, X2274&lt;50), "20-50",
AND(X2274&gt;=50, X2274&lt;100), "50-100",
X2274&gt;=100, "&gt;100"
)</f>
        <v>50-100</v>
      </c>
      <c r="AI2274">
        <f t="shared" si="71"/>
        <v>0</v>
      </c>
      <c r="AJ2274" t="str" cm="1">
        <f t="array" ref="AJ2274">_xlfn.IFS(
C2274&lt;=20, "&lt;20",
AND(C2274&gt;=20, C2274&lt;35), "20-35",
AND(C2274&gt;=35, C2274&lt;50), "35-50",
C2274&gt;=50, "50-100"
)</f>
        <v>50-100</v>
      </c>
      <c r="AK2274" t="str" cm="1">
        <f t="array" ref="AK2274">_xlfn.IFS(
G2274&lt;6, "&lt;6",
AND(G2274&gt;=6, G2274&lt;12), "6-12",
AND(G2274&gt;=12, G2274&lt;18), "12-18",  AND(G2274&gt;=18, G2274&lt;24), "18-24", G2274&gt;=24, "24-36")</f>
        <v>6-12</v>
      </c>
    </row>
    <row r="2275" spans="1:37" x14ac:dyDescent="0.3">
      <c r="A2275" t="s">
        <v>2375</v>
      </c>
      <c r="B2275" t="s">
        <v>33</v>
      </c>
      <c r="C2275">
        <v>80</v>
      </c>
      <c r="D2275" t="s">
        <v>37</v>
      </c>
      <c r="E2275" t="s">
        <v>124</v>
      </c>
      <c r="F2275">
        <v>15</v>
      </c>
      <c r="G2275">
        <v>28</v>
      </c>
      <c r="H2275" t="s">
        <v>36</v>
      </c>
      <c r="I2275" t="s">
        <v>34</v>
      </c>
      <c r="J2275" t="s">
        <v>34</v>
      </c>
      <c r="K2275" t="s">
        <v>37</v>
      </c>
      <c r="L2275" t="s">
        <v>72</v>
      </c>
      <c r="M2275" t="s">
        <v>34</v>
      </c>
      <c r="N2275" t="s">
        <v>34</v>
      </c>
      <c r="O2275" t="s">
        <v>34</v>
      </c>
      <c r="P2275" t="s">
        <v>34</v>
      </c>
      <c r="Q2275" t="s">
        <v>37</v>
      </c>
      <c r="R2275" t="s">
        <v>37</v>
      </c>
      <c r="S2275" t="s">
        <v>34</v>
      </c>
      <c r="T2275" t="s">
        <v>37</v>
      </c>
      <c r="U2275" t="s">
        <v>46</v>
      </c>
      <c r="V2275" t="s">
        <v>34</v>
      </c>
      <c r="W2275" t="s">
        <v>51</v>
      </c>
      <c r="X2275">
        <v>45.7</v>
      </c>
      <c r="Y2275">
        <v>198</v>
      </c>
      <c r="Z2275">
        <v>0</v>
      </c>
      <c r="AA2275">
        <v>0</v>
      </c>
      <c r="AB2275">
        <v>0</v>
      </c>
      <c r="AC2275">
        <v>198</v>
      </c>
      <c r="AD2275" t="s">
        <v>52</v>
      </c>
      <c r="AE2275" t="s">
        <v>53</v>
      </c>
      <c r="AF2275" t="s">
        <v>91</v>
      </c>
      <c r="AG2275">
        <f t="shared" si="70"/>
        <v>1</v>
      </c>
      <c r="AH2275" t="str" cm="1">
        <f t="array" ref="AH2275">_xlfn.IFS(
X2275&lt;=20, "&lt;20",
AND(X2275&gt;=20, X2275&lt;50), "20-50",
AND(X2275&gt;=50, X2275&lt;100), "50-100",
X2275&gt;=100, "&gt;100"
)</f>
        <v>20-50</v>
      </c>
      <c r="AI2275">
        <f t="shared" si="71"/>
        <v>0</v>
      </c>
      <c r="AJ2275" t="str" cm="1">
        <f t="array" ref="AJ2275">_xlfn.IFS(
C2275&lt;=20, "&lt;20",
AND(C2275&gt;=20, C2275&lt;35), "20-35",
AND(C2275&gt;=35, C2275&lt;50), "35-50",
C2275&gt;=50, "50-100"
)</f>
        <v>50-100</v>
      </c>
      <c r="AK2275" t="str" cm="1">
        <f t="array" ref="AK2275">_xlfn.IFS(
G2275&lt;6, "&lt;6",
AND(G2275&gt;=6, G2275&lt;12), "6-12",
AND(G2275&gt;=12, G2275&lt;18), "12-18",  AND(G2275&gt;=18, G2275&lt;24), "18-24", G2275&gt;=24, "24-36")</f>
        <v>24-36</v>
      </c>
    </row>
    <row r="2276" spans="1:37" x14ac:dyDescent="0.3">
      <c r="A2276" t="s">
        <v>2376</v>
      </c>
      <c r="B2276" t="s">
        <v>44</v>
      </c>
      <c r="C2276">
        <v>46</v>
      </c>
      <c r="D2276" t="s">
        <v>34</v>
      </c>
      <c r="E2276" t="s">
        <v>45</v>
      </c>
      <c r="F2276">
        <v>7</v>
      </c>
      <c r="G2276">
        <v>10</v>
      </c>
      <c r="H2276" t="s">
        <v>36</v>
      </c>
      <c r="I2276" t="s">
        <v>37</v>
      </c>
      <c r="J2276" t="s">
        <v>34</v>
      </c>
      <c r="K2276" t="s">
        <v>37</v>
      </c>
      <c r="L2276" t="s">
        <v>50</v>
      </c>
      <c r="M2276" t="s">
        <v>34</v>
      </c>
      <c r="N2276" t="s">
        <v>34</v>
      </c>
      <c r="O2276" t="s">
        <v>34</v>
      </c>
      <c r="P2276" t="s">
        <v>34</v>
      </c>
      <c r="Q2276" t="s">
        <v>34</v>
      </c>
      <c r="R2276" t="s">
        <v>37</v>
      </c>
      <c r="S2276" t="s">
        <v>37</v>
      </c>
      <c r="T2276" t="s">
        <v>37</v>
      </c>
      <c r="U2276" t="s">
        <v>46</v>
      </c>
      <c r="V2276" t="s">
        <v>37</v>
      </c>
      <c r="W2276" t="s">
        <v>51</v>
      </c>
      <c r="X2276">
        <v>78.099999999999994</v>
      </c>
      <c r="Y2276">
        <v>1122.4000000000001</v>
      </c>
      <c r="Z2276">
        <v>0</v>
      </c>
      <c r="AA2276">
        <v>0</v>
      </c>
      <c r="AB2276">
        <v>62.3</v>
      </c>
      <c r="AC2276">
        <v>1184.7</v>
      </c>
      <c r="AD2276" t="s">
        <v>41</v>
      </c>
      <c r="AE2276" t="s">
        <v>42</v>
      </c>
      <c r="AF2276" t="s">
        <v>42</v>
      </c>
      <c r="AG2276">
        <f t="shared" si="70"/>
        <v>0</v>
      </c>
      <c r="AH2276" t="str" cm="1">
        <f t="array" ref="AH2276">_xlfn.IFS(
X2276&lt;=20, "&lt;20",
AND(X2276&gt;=20, X2276&lt;50), "20-50",
AND(X2276&gt;=50, X2276&lt;100), "50-100",
X2276&gt;=100, "&gt;100"
)</f>
        <v>50-100</v>
      </c>
      <c r="AI2276">
        <f t="shared" si="71"/>
        <v>0</v>
      </c>
      <c r="AJ2276" t="str" cm="1">
        <f t="array" ref="AJ2276">_xlfn.IFS(
C2276&lt;=20, "&lt;20",
AND(C2276&gt;=20, C2276&lt;35), "20-35",
AND(C2276&gt;=35, C2276&lt;50), "35-50",
C2276&gt;=50, "50-100"
)</f>
        <v>35-50</v>
      </c>
      <c r="AK2276" t="str" cm="1">
        <f t="array" ref="AK2276">_xlfn.IFS(
G2276&lt;6, "&lt;6",
AND(G2276&gt;=6, G2276&lt;12), "6-12",
AND(G2276&gt;=12, G2276&lt;18), "12-18",  AND(G2276&gt;=18, G2276&lt;24), "18-24", G2276&gt;=24, "24-36")</f>
        <v>6-12</v>
      </c>
    </row>
    <row r="2277" spans="1:37" x14ac:dyDescent="0.3">
      <c r="A2277" t="s">
        <v>2377</v>
      </c>
      <c r="B2277" t="s">
        <v>44</v>
      </c>
      <c r="C2277">
        <v>24</v>
      </c>
      <c r="D2277" t="s">
        <v>34</v>
      </c>
      <c r="E2277" t="s">
        <v>124</v>
      </c>
      <c r="F2277">
        <v>6</v>
      </c>
      <c r="G2277">
        <v>10</v>
      </c>
      <c r="H2277" t="s">
        <v>57</v>
      </c>
      <c r="I2277" t="s">
        <v>37</v>
      </c>
      <c r="J2277" t="s">
        <v>34</v>
      </c>
      <c r="K2277" t="s">
        <v>34</v>
      </c>
      <c r="L2277" t="s">
        <v>34</v>
      </c>
      <c r="M2277" t="s">
        <v>34</v>
      </c>
      <c r="N2277" t="s">
        <v>34</v>
      </c>
      <c r="O2277" t="s">
        <v>34</v>
      </c>
      <c r="P2277" t="s">
        <v>34</v>
      </c>
      <c r="Q2277" t="s">
        <v>34</v>
      </c>
      <c r="R2277" t="s">
        <v>34</v>
      </c>
      <c r="S2277" t="s">
        <v>34</v>
      </c>
      <c r="T2277" t="s">
        <v>34</v>
      </c>
      <c r="U2277" t="s">
        <v>46</v>
      </c>
      <c r="V2277" t="s">
        <v>37</v>
      </c>
      <c r="W2277" t="s">
        <v>51</v>
      </c>
      <c r="X2277">
        <v>19.5</v>
      </c>
      <c r="Y2277">
        <v>413</v>
      </c>
      <c r="Z2277">
        <v>0</v>
      </c>
      <c r="AA2277">
        <v>0</v>
      </c>
      <c r="AB2277">
        <v>219.4</v>
      </c>
      <c r="AC2277">
        <v>632.4</v>
      </c>
      <c r="AD2277" t="s">
        <v>41</v>
      </c>
      <c r="AE2277" t="s">
        <v>42</v>
      </c>
      <c r="AF2277" t="s">
        <v>42</v>
      </c>
      <c r="AG2277">
        <f t="shared" si="70"/>
        <v>0</v>
      </c>
      <c r="AH2277" t="str" cm="1">
        <f t="array" ref="AH2277">_xlfn.IFS(
X2277&lt;=20, "&lt;20",
AND(X2277&gt;=20, X2277&lt;50), "20-50",
AND(X2277&gt;=50, X2277&lt;100), "50-100",
X2277&gt;=100, "&gt;100"
)</f>
        <v>&lt;20</v>
      </c>
      <c r="AI2277">
        <f t="shared" si="71"/>
        <v>0</v>
      </c>
      <c r="AJ2277" t="str" cm="1">
        <f t="array" ref="AJ2277">_xlfn.IFS(
C2277&lt;=20, "&lt;20",
AND(C2277&gt;=20, C2277&lt;35), "20-35",
AND(C2277&gt;=35, C2277&lt;50), "35-50",
C2277&gt;=50, "50-100"
)</f>
        <v>20-35</v>
      </c>
      <c r="AK2277" t="str" cm="1">
        <f t="array" ref="AK2277">_xlfn.IFS(
G2277&lt;6, "&lt;6",
AND(G2277&gt;=6, G2277&lt;12), "6-12",
AND(G2277&gt;=12, G2277&lt;18), "12-18",  AND(G2277&gt;=18, G2277&lt;24), "18-24", G2277&gt;=24, "24-36")</f>
        <v>6-12</v>
      </c>
    </row>
    <row r="2278" spans="1:37" x14ac:dyDescent="0.3">
      <c r="A2278" t="s">
        <v>2378</v>
      </c>
      <c r="B2278" t="s">
        <v>44</v>
      </c>
      <c r="C2278">
        <v>57</v>
      </c>
      <c r="D2278" t="s">
        <v>34</v>
      </c>
      <c r="E2278" t="s">
        <v>45</v>
      </c>
      <c r="F2278">
        <v>0</v>
      </c>
      <c r="G2278">
        <v>12</v>
      </c>
      <c r="H2278" t="s">
        <v>49</v>
      </c>
      <c r="I2278" t="s">
        <v>37</v>
      </c>
      <c r="J2278" t="s">
        <v>34</v>
      </c>
      <c r="K2278" t="s">
        <v>37</v>
      </c>
      <c r="L2278" t="s">
        <v>50</v>
      </c>
      <c r="M2278" t="s">
        <v>34</v>
      </c>
      <c r="N2278" t="s">
        <v>34</v>
      </c>
      <c r="O2278" t="s">
        <v>34</v>
      </c>
      <c r="P2278" t="s">
        <v>34</v>
      </c>
      <c r="Q2278" t="s">
        <v>37</v>
      </c>
      <c r="R2278" t="s">
        <v>37</v>
      </c>
      <c r="S2278" t="s">
        <v>37</v>
      </c>
      <c r="T2278" t="s">
        <v>37</v>
      </c>
      <c r="U2278" t="s">
        <v>46</v>
      </c>
      <c r="V2278" t="s">
        <v>37</v>
      </c>
      <c r="W2278" t="s">
        <v>51</v>
      </c>
      <c r="X2278">
        <v>92</v>
      </c>
      <c r="Y2278">
        <v>266.8</v>
      </c>
      <c r="Z2278">
        <v>0</v>
      </c>
      <c r="AA2278">
        <v>0</v>
      </c>
      <c r="AB2278">
        <v>46.8</v>
      </c>
      <c r="AC2278">
        <v>313.60000000000002</v>
      </c>
      <c r="AD2278" t="s">
        <v>85</v>
      </c>
      <c r="AE2278" t="s">
        <v>42</v>
      </c>
      <c r="AF2278" t="s">
        <v>42</v>
      </c>
      <c r="AG2278">
        <f t="shared" si="70"/>
        <v>0</v>
      </c>
      <c r="AH2278" t="str" cm="1">
        <f t="array" ref="AH2278">_xlfn.IFS(
X2278&lt;=20, "&lt;20",
AND(X2278&gt;=20, X2278&lt;50), "20-50",
AND(X2278&gt;=50, X2278&lt;100), "50-100",
X2278&gt;=100, "&gt;100"
)</f>
        <v>50-100</v>
      </c>
      <c r="AI2278">
        <f t="shared" si="71"/>
        <v>1</v>
      </c>
      <c r="AJ2278" t="str" cm="1">
        <f t="array" ref="AJ2278">_xlfn.IFS(
C2278&lt;=20, "&lt;20",
AND(C2278&gt;=20, C2278&lt;35), "20-35",
AND(C2278&gt;=35, C2278&lt;50), "35-50",
C2278&gt;=50, "50-100"
)</f>
        <v>50-100</v>
      </c>
      <c r="AK2278" t="str" cm="1">
        <f t="array" ref="AK2278">_xlfn.IFS(
G2278&lt;6, "&lt;6",
AND(G2278&gt;=6, G2278&lt;12), "6-12",
AND(G2278&gt;=12, G2278&lt;18), "12-18",  AND(G2278&gt;=18, G2278&lt;24), "18-24", G2278&gt;=24, "24-36")</f>
        <v>12-18</v>
      </c>
    </row>
    <row r="2279" spans="1:37" x14ac:dyDescent="0.3">
      <c r="A2279" t="s">
        <v>2379</v>
      </c>
      <c r="B2279" t="s">
        <v>44</v>
      </c>
      <c r="C2279">
        <v>71</v>
      </c>
      <c r="D2279" t="s">
        <v>37</v>
      </c>
      <c r="E2279" t="s">
        <v>35</v>
      </c>
      <c r="F2279">
        <v>3</v>
      </c>
      <c r="G2279">
        <v>30</v>
      </c>
      <c r="H2279" t="s">
        <v>110</v>
      </c>
      <c r="I2279" t="s">
        <v>37</v>
      </c>
      <c r="J2279" t="s">
        <v>37</v>
      </c>
      <c r="K2279" t="s">
        <v>37</v>
      </c>
      <c r="L2279" t="s">
        <v>50</v>
      </c>
      <c r="M2279" t="s">
        <v>34</v>
      </c>
      <c r="N2279" t="s">
        <v>34</v>
      </c>
      <c r="O2279" t="s">
        <v>34</v>
      </c>
      <c r="P2279" t="s">
        <v>34</v>
      </c>
      <c r="Q2279" t="s">
        <v>37</v>
      </c>
      <c r="R2279" t="s">
        <v>37</v>
      </c>
      <c r="S2279" t="s">
        <v>34</v>
      </c>
      <c r="T2279" t="s">
        <v>34</v>
      </c>
      <c r="U2279" t="s">
        <v>46</v>
      </c>
      <c r="V2279" t="s">
        <v>37</v>
      </c>
      <c r="W2279" t="s">
        <v>51</v>
      </c>
      <c r="X2279">
        <v>95.45</v>
      </c>
      <c r="Y2279">
        <v>3474.05</v>
      </c>
      <c r="Z2279">
        <v>0</v>
      </c>
      <c r="AA2279">
        <v>80</v>
      </c>
      <c r="AB2279">
        <v>1228.5</v>
      </c>
      <c r="AC2279">
        <v>4782.55</v>
      </c>
      <c r="AD2279" t="s">
        <v>52</v>
      </c>
      <c r="AE2279" t="s">
        <v>94</v>
      </c>
      <c r="AF2279" t="s">
        <v>95</v>
      </c>
      <c r="AG2279">
        <f t="shared" si="70"/>
        <v>1</v>
      </c>
      <c r="AH2279" t="str" cm="1">
        <f t="array" ref="AH2279">_xlfn.IFS(
X2279&lt;=20, "&lt;20",
AND(X2279&gt;=20, X2279&lt;50), "20-50",
AND(X2279&gt;=50, X2279&lt;100), "50-100",
X2279&gt;=100, "&gt;100"
)</f>
        <v>50-100</v>
      </c>
      <c r="AI2279">
        <f t="shared" si="71"/>
        <v>0</v>
      </c>
      <c r="AJ2279" t="str" cm="1">
        <f t="array" ref="AJ2279">_xlfn.IFS(
C2279&lt;=20, "&lt;20",
AND(C2279&gt;=20, C2279&lt;35), "20-35",
AND(C2279&gt;=35, C2279&lt;50), "35-50",
C2279&gt;=50, "50-100"
)</f>
        <v>50-100</v>
      </c>
      <c r="AK2279" t="str" cm="1">
        <f t="array" ref="AK2279">_xlfn.IFS(
G2279&lt;6, "&lt;6",
AND(G2279&gt;=6, G2279&lt;12), "6-12",
AND(G2279&gt;=12, G2279&lt;18), "12-18",  AND(G2279&gt;=18, G2279&lt;24), "18-24", G2279&gt;=24, "24-36")</f>
        <v>24-36</v>
      </c>
    </row>
    <row r="2280" spans="1:37" x14ac:dyDescent="0.3">
      <c r="A2280" t="s">
        <v>2380</v>
      </c>
      <c r="B2280" t="s">
        <v>44</v>
      </c>
      <c r="C2280">
        <v>71</v>
      </c>
      <c r="D2280" t="s">
        <v>34</v>
      </c>
      <c r="E2280" t="s">
        <v>124</v>
      </c>
      <c r="F2280">
        <v>14</v>
      </c>
      <c r="G2280">
        <v>21</v>
      </c>
      <c r="H2280" t="s">
        <v>49</v>
      </c>
      <c r="I2280" t="s">
        <v>37</v>
      </c>
      <c r="J2280" t="s">
        <v>34</v>
      </c>
      <c r="K2280" t="s">
        <v>37</v>
      </c>
      <c r="L2280" t="s">
        <v>50</v>
      </c>
      <c r="M2280" t="s">
        <v>34</v>
      </c>
      <c r="N2280" t="s">
        <v>34</v>
      </c>
      <c r="O2280" t="s">
        <v>37</v>
      </c>
      <c r="P2280" t="s">
        <v>34</v>
      </c>
      <c r="Q2280" t="s">
        <v>37</v>
      </c>
      <c r="R2280" t="s">
        <v>37</v>
      </c>
      <c r="S2280" t="s">
        <v>34</v>
      </c>
      <c r="T2280" t="s">
        <v>37</v>
      </c>
      <c r="U2280" t="s">
        <v>46</v>
      </c>
      <c r="V2280" t="s">
        <v>37</v>
      </c>
      <c r="W2280" t="s">
        <v>51</v>
      </c>
      <c r="X2280">
        <v>95.75</v>
      </c>
      <c r="Y2280">
        <v>573.75</v>
      </c>
      <c r="Z2280">
        <v>0</v>
      </c>
      <c r="AA2280">
        <v>0</v>
      </c>
      <c r="AB2280">
        <v>287.39999999999998</v>
      </c>
      <c r="AC2280">
        <v>861.15</v>
      </c>
      <c r="AD2280" t="s">
        <v>52</v>
      </c>
      <c r="AE2280" t="s">
        <v>53</v>
      </c>
      <c r="AF2280" t="s">
        <v>91</v>
      </c>
      <c r="AG2280">
        <f t="shared" si="70"/>
        <v>1</v>
      </c>
      <c r="AH2280" t="str" cm="1">
        <f t="array" ref="AH2280">_xlfn.IFS(
X2280&lt;=20, "&lt;20",
AND(X2280&gt;=20, X2280&lt;50), "20-50",
AND(X2280&gt;=50, X2280&lt;100), "50-100",
X2280&gt;=100, "&gt;100"
)</f>
        <v>50-100</v>
      </c>
      <c r="AI2280">
        <f t="shared" si="71"/>
        <v>0</v>
      </c>
      <c r="AJ2280" t="str" cm="1">
        <f t="array" ref="AJ2280">_xlfn.IFS(
C2280&lt;=20, "&lt;20",
AND(C2280&gt;=20, C2280&lt;35), "20-35",
AND(C2280&gt;=35, C2280&lt;50), "35-50",
C2280&gt;=50, "50-100"
)</f>
        <v>50-100</v>
      </c>
      <c r="AK2280" t="str" cm="1">
        <f t="array" ref="AK2280">_xlfn.IFS(
G2280&lt;6, "&lt;6",
AND(G2280&gt;=6, G2280&lt;12), "6-12",
AND(G2280&gt;=12, G2280&lt;18), "12-18",  AND(G2280&gt;=18, G2280&lt;24), "18-24", G2280&gt;=24, "24-36")</f>
        <v>18-24</v>
      </c>
    </row>
    <row r="2281" spans="1:37" x14ac:dyDescent="0.3">
      <c r="A2281" t="s">
        <v>2381</v>
      </c>
      <c r="B2281" t="s">
        <v>44</v>
      </c>
      <c r="C2281">
        <v>66</v>
      </c>
      <c r="D2281" t="s">
        <v>37</v>
      </c>
      <c r="E2281" t="s">
        <v>82</v>
      </c>
      <c r="F2281">
        <v>10</v>
      </c>
      <c r="G2281">
        <v>2</v>
      </c>
      <c r="H2281" t="s">
        <v>36</v>
      </c>
      <c r="I2281" t="s">
        <v>37</v>
      </c>
      <c r="J2281" t="s">
        <v>37</v>
      </c>
      <c r="K2281" t="s">
        <v>37</v>
      </c>
      <c r="L2281" t="s">
        <v>50</v>
      </c>
      <c r="M2281" t="s">
        <v>34</v>
      </c>
      <c r="N2281" t="s">
        <v>34</v>
      </c>
      <c r="O2281" t="s">
        <v>34</v>
      </c>
      <c r="P2281" t="s">
        <v>34</v>
      </c>
      <c r="Q2281" t="s">
        <v>37</v>
      </c>
      <c r="R2281" t="s">
        <v>37</v>
      </c>
      <c r="S2281" t="s">
        <v>37</v>
      </c>
      <c r="T2281" t="s">
        <v>37</v>
      </c>
      <c r="U2281" t="s">
        <v>46</v>
      </c>
      <c r="V2281" t="s">
        <v>37</v>
      </c>
      <c r="W2281" t="s">
        <v>51</v>
      </c>
      <c r="X2281">
        <v>95.6</v>
      </c>
      <c r="Y2281">
        <v>1273.3</v>
      </c>
      <c r="Z2281">
        <v>0</v>
      </c>
      <c r="AA2281">
        <v>0</v>
      </c>
      <c r="AB2281">
        <v>526.67999999999995</v>
      </c>
      <c r="AC2281">
        <v>1799.98</v>
      </c>
      <c r="AD2281" t="s">
        <v>41</v>
      </c>
      <c r="AE2281" t="s">
        <v>42</v>
      </c>
      <c r="AF2281" t="s">
        <v>42</v>
      </c>
      <c r="AG2281">
        <f t="shared" si="70"/>
        <v>0</v>
      </c>
      <c r="AH2281" t="str" cm="1">
        <f t="array" ref="AH2281">_xlfn.IFS(
X2281&lt;=20, "&lt;20",
AND(X2281&gt;=20, X2281&lt;50), "20-50",
AND(X2281&gt;=50, X2281&lt;100), "50-100",
X2281&gt;=100, "&gt;100"
)</f>
        <v>50-100</v>
      </c>
      <c r="AI2281">
        <f t="shared" si="71"/>
        <v>0</v>
      </c>
      <c r="AJ2281" t="str" cm="1">
        <f t="array" ref="AJ2281">_xlfn.IFS(
C2281&lt;=20, "&lt;20",
AND(C2281&gt;=20, C2281&lt;35), "20-35",
AND(C2281&gt;=35, C2281&lt;50), "35-50",
C2281&gt;=50, "50-100"
)</f>
        <v>50-100</v>
      </c>
      <c r="AK2281" t="str" cm="1">
        <f t="array" ref="AK2281">_xlfn.IFS(
G2281&lt;6, "&lt;6",
AND(G2281&gt;=6, G2281&lt;12), "6-12",
AND(G2281&gt;=12, G2281&lt;18), "12-18",  AND(G2281&gt;=18, G2281&lt;24), "18-24", G2281&gt;=24, "24-36")</f>
        <v>&lt;6</v>
      </c>
    </row>
    <row r="2282" spans="1:37" x14ac:dyDescent="0.3">
      <c r="A2282" t="s">
        <v>2382</v>
      </c>
      <c r="B2282" t="s">
        <v>33</v>
      </c>
      <c r="C2282">
        <v>62</v>
      </c>
      <c r="D2282" t="s">
        <v>34</v>
      </c>
      <c r="E2282" t="s">
        <v>64</v>
      </c>
      <c r="F2282">
        <v>8</v>
      </c>
      <c r="G2282">
        <v>19</v>
      </c>
      <c r="H2282" t="s">
        <v>57</v>
      </c>
      <c r="I2282" t="s">
        <v>37</v>
      </c>
      <c r="J2282" t="s">
        <v>37</v>
      </c>
      <c r="K2282" t="s">
        <v>37</v>
      </c>
      <c r="L2282" t="s">
        <v>50</v>
      </c>
      <c r="M2282" t="s">
        <v>34</v>
      </c>
      <c r="N2282" t="s">
        <v>34</v>
      </c>
      <c r="O2282" t="s">
        <v>37</v>
      </c>
      <c r="P2282" t="s">
        <v>37</v>
      </c>
      <c r="Q2282" t="s">
        <v>37</v>
      </c>
      <c r="R2282" t="s">
        <v>34</v>
      </c>
      <c r="S2282" t="s">
        <v>34</v>
      </c>
      <c r="T2282" t="s">
        <v>37</v>
      </c>
      <c r="U2282" t="s">
        <v>46</v>
      </c>
      <c r="V2282" t="s">
        <v>37</v>
      </c>
      <c r="W2282" t="s">
        <v>40</v>
      </c>
      <c r="X2282">
        <v>96.9</v>
      </c>
      <c r="Y2282">
        <v>2085.4499999999998</v>
      </c>
      <c r="Z2282">
        <v>0</v>
      </c>
      <c r="AA2282">
        <v>0</v>
      </c>
      <c r="AB2282">
        <v>195.5</v>
      </c>
      <c r="AC2282">
        <v>2280.9499999999998</v>
      </c>
      <c r="AD2282" t="s">
        <v>41</v>
      </c>
      <c r="AE2282" t="s">
        <v>42</v>
      </c>
      <c r="AF2282" t="s">
        <v>42</v>
      </c>
      <c r="AG2282">
        <f t="shared" si="70"/>
        <v>0</v>
      </c>
      <c r="AH2282" t="str" cm="1">
        <f t="array" ref="AH2282">_xlfn.IFS(
X2282&lt;=20, "&lt;20",
AND(X2282&gt;=20, X2282&lt;50), "20-50",
AND(X2282&gt;=50, X2282&lt;100), "50-100",
X2282&gt;=100, "&gt;100"
)</f>
        <v>50-100</v>
      </c>
      <c r="AI2282">
        <f t="shared" si="71"/>
        <v>0</v>
      </c>
      <c r="AJ2282" t="str" cm="1">
        <f t="array" ref="AJ2282">_xlfn.IFS(
C2282&lt;=20, "&lt;20",
AND(C2282&gt;=20, C2282&lt;35), "20-35",
AND(C2282&gt;=35, C2282&lt;50), "35-50",
C2282&gt;=50, "50-100"
)</f>
        <v>50-100</v>
      </c>
      <c r="AK2282" t="str" cm="1">
        <f t="array" ref="AK2282">_xlfn.IFS(
G2282&lt;6, "&lt;6",
AND(G2282&gt;=6, G2282&lt;12), "6-12",
AND(G2282&gt;=12, G2282&lt;18), "12-18",  AND(G2282&gt;=18, G2282&lt;24), "18-24", G2282&gt;=24, "24-36")</f>
        <v>18-24</v>
      </c>
    </row>
    <row r="2283" spans="1:37" x14ac:dyDescent="0.3">
      <c r="A2283" t="s">
        <v>2383</v>
      </c>
      <c r="B2283" t="s">
        <v>44</v>
      </c>
      <c r="C2283">
        <v>28</v>
      </c>
      <c r="D2283" t="s">
        <v>37</v>
      </c>
      <c r="E2283" t="s">
        <v>130</v>
      </c>
      <c r="F2283">
        <v>8</v>
      </c>
      <c r="G2283">
        <v>28</v>
      </c>
      <c r="H2283" t="s">
        <v>66</v>
      </c>
      <c r="I2283" t="s">
        <v>37</v>
      </c>
      <c r="J2283" t="s">
        <v>34</v>
      </c>
      <c r="K2283" t="s">
        <v>37</v>
      </c>
      <c r="L2283" t="s">
        <v>50</v>
      </c>
      <c r="M2283" t="s">
        <v>37</v>
      </c>
      <c r="N2283" t="s">
        <v>37</v>
      </c>
      <c r="O2283" t="s">
        <v>37</v>
      </c>
      <c r="P2283" t="s">
        <v>34</v>
      </c>
      <c r="Q2283" t="s">
        <v>37</v>
      </c>
      <c r="R2283" t="s">
        <v>37</v>
      </c>
      <c r="S2283" t="s">
        <v>37</v>
      </c>
      <c r="T2283" t="s">
        <v>37</v>
      </c>
      <c r="U2283" t="s">
        <v>39</v>
      </c>
      <c r="V2283" t="s">
        <v>37</v>
      </c>
      <c r="W2283" t="s">
        <v>51</v>
      </c>
      <c r="X2283">
        <v>104.65</v>
      </c>
      <c r="Y2283">
        <v>7288.4</v>
      </c>
      <c r="Z2283">
        <v>0</v>
      </c>
      <c r="AA2283">
        <v>0</v>
      </c>
      <c r="AB2283">
        <v>1003.94</v>
      </c>
      <c r="AC2283">
        <v>8292.34</v>
      </c>
      <c r="AD2283" t="s">
        <v>41</v>
      </c>
      <c r="AE2283" t="s">
        <v>42</v>
      </c>
      <c r="AF2283" t="s">
        <v>42</v>
      </c>
      <c r="AG2283">
        <f t="shared" si="70"/>
        <v>0</v>
      </c>
      <c r="AH2283" t="str" cm="1">
        <f t="array" ref="AH2283">_xlfn.IFS(
X2283&lt;=20, "&lt;20",
AND(X2283&gt;=20, X2283&lt;50), "20-50",
AND(X2283&gt;=50, X2283&lt;100), "50-100",
X2283&gt;=100, "&gt;100"
)</f>
        <v>&gt;100</v>
      </c>
      <c r="AI2283">
        <f t="shared" si="71"/>
        <v>0</v>
      </c>
      <c r="AJ2283" t="str" cm="1">
        <f t="array" ref="AJ2283">_xlfn.IFS(
C2283&lt;=20, "&lt;20",
AND(C2283&gt;=20, C2283&lt;35), "20-35",
AND(C2283&gt;=35, C2283&lt;50), "35-50",
C2283&gt;=50, "50-100"
)</f>
        <v>20-35</v>
      </c>
      <c r="AK2283" t="str" cm="1">
        <f t="array" ref="AK2283">_xlfn.IFS(
G2283&lt;6, "&lt;6",
AND(G2283&gt;=6, G2283&lt;12), "6-12",
AND(G2283&gt;=12, G2283&lt;18), "12-18",  AND(G2283&gt;=18, G2283&lt;24), "18-24", G2283&gt;=24, "24-36")</f>
        <v>24-36</v>
      </c>
    </row>
    <row r="2284" spans="1:37" x14ac:dyDescent="0.3">
      <c r="A2284" t="s">
        <v>2384</v>
      </c>
      <c r="B2284" t="s">
        <v>33</v>
      </c>
      <c r="C2284">
        <v>55</v>
      </c>
      <c r="D2284" t="s">
        <v>34</v>
      </c>
      <c r="E2284" t="s">
        <v>56</v>
      </c>
      <c r="F2284">
        <v>4</v>
      </c>
      <c r="G2284">
        <v>26</v>
      </c>
      <c r="H2284" t="s">
        <v>110</v>
      </c>
      <c r="I2284" t="s">
        <v>37</v>
      </c>
      <c r="J2284" t="s">
        <v>37</v>
      </c>
      <c r="K2284" t="s">
        <v>37</v>
      </c>
      <c r="L2284" t="s">
        <v>50</v>
      </c>
      <c r="M2284" t="s">
        <v>37</v>
      </c>
      <c r="N2284" t="s">
        <v>37</v>
      </c>
      <c r="O2284" t="s">
        <v>34</v>
      </c>
      <c r="P2284" t="s">
        <v>34</v>
      </c>
      <c r="Q2284" t="s">
        <v>37</v>
      </c>
      <c r="R2284" t="s">
        <v>37</v>
      </c>
      <c r="S2284" t="s">
        <v>37</v>
      </c>
      <c r="T2284" t="s">
        <v>37</v>
      </c>
      <c r="U2284" t="s">
        <v>39</v>
      </c>
      <c r="V2284" t="s">
        <v>34</v>
      </c>
      <c r="W2284" t="s">
        <v>51</v>
      </c>
      <c r="X2284">
        <v>106.1</v>
      </c>
      <c r="Y2284">
        <v>2847.4</v>
      </c>
      <c r="Z2284">
        <v>0</v>
      </c>
      <c r="AA2284">
        <v>0</v>
      </c>
      <c r="AB2284">
        <v>269.36</v>
      </c>
      <c r="AC2284">
        <v>3116.76</v>
      </c>
      <c r="AD2284" t="s">
        <v>52</v>
      </c>
      <c r="AE2284" t="s">
        <v>58</v>
      </c>
      <c r="AF2284" t="s">
        <v>288</v>
      </c>
      <c r="AG2284">
        <f t="shared" si="70"/>
        <v>1</v>
      </c>
      <c r="AH2284" t="str" cm="1">
        <f t="array" ref="AH2284">_xlfn.IFS(
X2284&lt;=20, "&lt;20",
AND(X2284&gt;=20, X2284&lt;50), "20-50",
AND(X2284&gt;=50, X2284&lt;100), "50-100",
X2284&gt;=100, "&gt;100"
)</f>
        <v>&gt;100</v>
      </c>
      <c r="AI2284">
        <f t="shared" si="71"/>
        <v>0</v>
      </c>
      <c r="AJ2284" t="str" cm="1">
        <f t="array" ref="AJ2284">_xlfn.IFS(
C2284&lt;=20, "&lt;20",
AND(C2284&gt;=20, C2284&lt;35), "20-35",
AND(C2284&gt;=35, C2284&lt;50), "35-50",
C2284&gt;=50, "50-100"
)</f>
        <v>50-100</v>
      </c>
      <c r="AK2284" t="str" cm="1">
        <f t="array" ref="AK2284">_xlfn.IFS(
G2284&lt;6, "&lt;6",
AND(G2284&gt;=6, G2284&lt;12), "6-12",
AND(G2284&gt;=12, G2284&lt;18), "12-18",  AND(G2284&gt;=18, G2284&lt;24), "18-24", G2284&gt;=24, "24-36")</f>
        <v>24-36</v>
      </c>
    </row>
    <row r="2285" spans="1:37" x14ac:dyDescent="0.3">
      <c r="A2285" t="s">
        <v>2385</v>
      </c>
      <c r="B2285" t="s">
        <v>44</v>
      </c>
      <c r="C2285">
        <v>32</v>
      </c>
      <c r="D2285" t="s">
        <v>34</v>
      </c>
      <c r="E2285" t="s">
        <v>124</v>
      </c>
      <c r="F2285">
        <v>8</v>
      </c>
      <c r="G2285">
        <v>2</v>
      </c>
      <c r="H2285" t="s">
        <v>36</v>
      </c>
      <c r="I2285" t="s">
        <v>37</v>
      </c>
      <c r="J2285" t="s">
        <v>34</v>
      </c>
      <c r="K2285" t="s">
        <v>37</v>
      </c>
      <c r="L2285" t="s">
        <v>50</v>
      </c>
      <c r="M2285" t="s">
        <v>37</v>
      </c>
      <c r="N2285" t="s">
        <v>34</v>
      </c>
      <c r="O2285" t="s">
        <v>34</v>
      </c>
      <c r="P2285" t="s">
        <v>37</v>
      </c>
      <c r="Q2285" t="s">
        <v>37</v>
      </c>
      <c r="R2285" t="s">
        <v>37</v>
      </c>
      <c r="S2285" t="s">
        <v>37</v>
      </c>
      <c r="T2285" t="s">
        <v>37</v>
      </c>
      <c r="U2285" t="s">
        <v>39</v>
      </c>
      <c r="V2285" t="s">
        <v>37</v>
      </c>
      <c r="W2285" t="s">
        <v>40</v>
      </c>
      <c r="X2285">
        <v>96.9</v>
      </c>
      <c r="Y2285">
        <v>6314.35</v>
      </c>
      <c r="Z2285">
        <v>13.37</v>
      </c>
      <c r="AA2285">
        <v>0</v>
      </c>
      <c r="AB2285">
        <v>1230.08</v>
      </c>
      <c r="AC2285">
        <v>7531.06</v>
      </c>
      <c r="AD2285" t="s">
        <v>41</v>
      </c>
      <c r="AE2285" t="s">
        <v>42</v>
      </c>
      <c r="AF2285" t="s">
        <v>42</v>
      </c>
      <c r="AG2285">
        <f t="shared" si="70"/>
        <v>0</v>
      </c>
      <c r="AH2285" t="str" cm="1">
        <f t="array" ref="AH2285">_xlfn.IFS(
X2285&lt;=20, "&lt;20",
AND(X2285&gt;=20, X2285&lt;50), "20-50",
AND(X2285&gt;=50, X2285&lt;100), "50-100",
X2285&gt;=100, "&gt;100"
)</f>
        <v>50-100</v>
      </c>
      <c r="AI2285">
        <f t="shared" si="71"/>
        <v>0</v>
      </c>
      <c r="AJ2285" t="str" cm="1">
        <f t="array" ref="AJ2285">_xlfn.IFS(
C2285&lt;=20, "&lt;20",
AND(C2285&gt;=20, C2285&lt;35), "20-35",
AND(C2285&gt;=35, C2285&lt;50), "35-50",
C2285&gt;=50, "50-100"
)</f>
        <v>20-35</v>
      </c>
      <c r="AK2285" t="str" cm="1">
        <f t="array" ref="AK2285">_xlfn.IFS(
G2285&lt;6, "&lt;6",
AND(G2285&gt;=6, G2285&lt;12), "6-12",
AND(G2285&gt;=12, G2285&lt;18), "12-18",  AND(G2285&gt;=18, G2285&lt;24), "18-24", G2285&gt;=24, "24-36")</f>
        <v>&lt;6</v>
      </c>
    </row>
    <row r="2286" spans="1:37" x14ac:dyDescent="0.3">
      <c r="A2286" t="s">
        <v>2386</v>
      </c>
      <c r="B2286" t="s">
        <v>44</v>
      </c>
      <c r="C2286">
        <v>52</v>
      </c>
      <c r="D2286" t="s">
        <v>37</v>
      </c>
      <c r="E2286" t="s">
        <v>76</v>
      </c>
      <c r="F2286">
        <v>6</v>
      </c>
      <c r="G2286">
        <v>7</v>
      </c>
      <c r="H2286" t="s">
        <v>36</v>
      </c>
      <c r="I2286" t="s">
        <v>34</v>
      </c>
      <c r="J2286" t="s">
        <v>34</v>
      </c>
      <c r="K2286" t="s">
        <v>37</v>
      </c>
      <c r="L2286" t="s">
        <v>38</v>
      </c>
      <c r="M2286" t="s">
        <v>34</v>
      </c>
      <c r="N2286" t="s">
        <v>37</v>
      </c>
      <c r="O2286" t="s">
        <v>34</v>
      </c>
      <c r="P2286" t="s">
        <v>34</v>
      </c>
      <c r="Q2286" t="s">
        <v>37</v>
      </c>
      <c r="R2286" t="s">
        <v>37</v>
      </c>
      <c r="S2286" t="s">
        <v>37</v>
      </c>
      <c r="T2286" t="s">
        <v>37</v>
      </c>
      <c r="U2286" t="s">
        <v>46</v>
      </c>
      <c r="V2286" t="s">
        <v>37</v>
      </c>
      <c r="W2286" t="s">
        <v>51</v>
      </c>
      <c r="X2286">
        <v>50.6</v>
      </c>
      <c r="Y2286">
        <v>155.35</v>
      </c>
      <c r="Z2286">
        <v>0</v>
      </c>
      <c r="AA2286">
        <v>0</v>
      </c>
      <c r="AB2286">
        <v>0</v>
      </c>
      <c r="AC2286">
        <v>155.35</v>
      </c>
      <c r="AD2286" t="s">
        <v>52</v>
      </c>
      <c r="AE2286" t="s">
        <v>58</v>
      </c>
      <c r="AF2286" t="s">
        <v>387</v>
      </c>
      <c r="AG2286">
        <f t="shared" si="70"/>
        <v>1</v>
      </c>
      <c r="AH2286" t="str" cm="1">
        <f t="array" ref="AH2286">_xlfn.IFS(
X2286&lt;=20, "&lt;20",
AND(X2286&gt;=20, X2286&lt;50), "20-50",
AND(X2286&gt;=50, X2286&lt;100), "50-100",
X2286&gt;=100, "&gt;100"
)</f>
        <v>50-100</v>
      </c>
      <c r="AI2286">
        <f t="shared" si="71"/>
        <v>0</v>
      </c>
      <c r="AJ2286" t="str" cm="1">
        <f t="array" ref="AJ2286">_xlfn.IFS(
C2286&lt;=20, "&lt;20",
AND(C2286&gt;=20, C2286&lt;35), "20-35",
AND(C2286&gt;=35, C2286&lt;50), "35-50",
C2286&gt;=50, "50-100"
)</f>
        <v>50-100</v>
      </c>
      <c r="AK2286" t="str" cm="1">
        <f t="array" ref="AK2286">_xlfn.IFS(
G2286&lt;6, "&lt;6",
AND(G2286&gt;=6, G2286&lt;12), "6-12",
AND(G2286&gt;=12, G2286&lt;18), "12-18",  AND(G2286&gt;=18, G2286&lt;24), "18-24", G2286&gt;=24, "24-36")</f>
        <v>6-12</v>
      </c>
    </row>
    <row r="2287" spans="1:37" x14ac:dyDescent="0.3">
      <c r="A2287" t="s">
        <v>2387</v>
      </c>
      <c r="B2287" t="s">
        <v>44</v>
      </c>
      <c r="C2287">
        <v>18</v>
      </c>
      <c r="D2287" t="s">
        <v>34</v>
      </c>
      <c r="E2287" t="s">
        <v>124</v>
      </c>
      <c r="F2287">
        <v>8</v>
      </c>
      <c r="G2287">
        <v>7</v>
      </c>
      <c r="H2287" t="s">
        <v>36</v>
      </c>
      <c r="I2287" t="s">
        <v>37</v>
      </c>
      <c r="J2287" t="s">
        <v>37</v>
      </c>
      <c r="K2287" t="s">
        <v>37</v>
      </c>
      <c r="L2287" t="s">
        <v>50</v>
      </c>
      <c r="M2287" t="s">
        <v>37</v>
      </c>
      <c r="N2287" t="s">
        <v>37</v>
      </c>
      <c r="O2287" t="s">
        <v>37</v>
      </c>
      <c r="P2287" t="s">
        <v>34</v>
      </c>
      <c r="Q2287" t="s">
        <v>37</v>
      </c>
      <c r="R2287" t="s">
        <v>37</v>
      </c>
      <c r="S2287" t="s">
        <v>37</v>
      </c>
      <c r="T2287" t="s">
        <v>37</v>
      </c>
      <c r="U2287" t="s">
        <v>46</v>
      </c>
      <c r="V2287" t="s">
        <v>37</v>
      </c>
      <c r="W2287" t="s">
        <v>40</v>
      </c>
      <c r="X2287">
        <v>109.8</v>
      </c>
      <c r="Y2287">
        <v>3587.25</v>
      </c>
      <c r="Z2287">
        <v>0</v>
      </c>
      <c r="AA2287">
        <v>0</v>
      </c>
      <c r="AB2287">
        <v>271.66000000000003</v>
      </c>
      <c r="AC2287">
        <v>3858.91</v>
      </c>
      <c r="AD2287" t="s">
        <v>52</v>
      </c>
      <c r="AE2287" t="s">
        <v>53</v>
      </c>
      <c r="AF2287" t="s">
        <v>91</v>
      </c>
      <c r="AG2287">
        <f t="shared" si="70"/>
        <v>1</v>
      </c>
      <c r="AH2287" t="str" cm="1">
        <f t="array" ref="AH2287">_xlfn.IFS(
X2287&lt;=20, "&lt;20",
AND(X2287&gt;=20, X2287&lt;50), "20-50",
AND(X2287&gt;=50, X2287&lt;100), "50-100",
X2287&gt;=100, "&gt;100"
)</f>
        <v>&gt;100</v>
      </c>
      <c r="AI2287">
        <f t="shared" si="71"/>
        <v>0</v>
      </c>
      <c r="AJ2287" t="str" cm="1">
        <f t="array" ref="AJ2287">_xlfn.IFS(
C2287&lt;=20, "&lt;20",
AND(C2287&gt;=20, C2287&lt;35), "20-35",
AND(C2287&gt;=35, C2287&lt;50), "35-50",
C2287&gt;=50, "50-100"
)</f>
        <v>&lt;20</v>
      </c>
      <c r="AK2287" t="str" cm="1">
        <f t="array" ref="AK2287">_xlfn.IFS(
G2287&lt;6, "&lt;6",
AND(G2287&gt;=6, G2287&lt;12), "6-12",
AND(G2287&gt;=12, G2287&lt;18), "12-18",  AND(G2287&gt;=18, G2287&lt;24), "18-24", G2287&gt;=24, "24-36")</f>
        <v>6-12</v>
      </c>
    </row>
    <row r="2288" spans="1:37" x14ac:dyDescent="0.3">
      <c r="A2288" t="s">
        <v>2388</v>
      </c>
      <c r="B2288" t="s">
        <v>44</v>
      </c>
      <c r="C2288">
        <v>47</v>
      </c>
      <c r="D2288" t="s">
        <v>37</v>
      </c>
      <c r="E2288" t="s">
        <v>87</v>
      </c>
      <c r="F2288">
        <v>9</v>
      </c>
      <c r="G2288">
        <v>3</v>
      </c>
      <c r="H2288" t="s">
        <v>36</v>
      </c>
      <c r="I2288" t="s">
        <v>37</v>
      </c>
      <c r="J2288" t="s">
        <v>37</v>
      </c>
      <c r="K2288" t="s">
        <v>37</v>
      </c>
      <c r="L2288" t="s">
        <v>38</v>
      </c>
      <c r="M2288" t="s">
        <v>34</v>
      </c>
      <c r="N2288" t="s">
        <v>34</v>
      </c>
      <c r="O2288" t="s">
        <v>34</v>
      </c>
      <c r="P2288" t="s">
        <v>34</v>
      </c>
      <c r="Q2288" t="s">
        <v>34</v>
      </c>
      <c r="R2288" t="s">
        <v>34</v>
      </c>
      <c r="S2288" t="s">
        <v>34</v>
      </c>
      <c r="T2288" t="s">
        <v>37</v>
      </c>
      <c r="U2288" t="s">
        <v>46</v>
      </c>
      <c r="V2288" t="s">
        <v>37</v>
      </c>
      <c r="W2288" t="s">
        <v>51</v>
      </c>
      <c r="X2288">
        <v>49.95</v>
      </c>
      <c r="Y2288">
        <v>49.95</v>
      </c>
      <c r="Z2288">
        <v>0</v>
      </c>
      <c r="AA2288">
        <v>0</v>
      </c>
      <c r="AB2288">
        <v>43.49</v>
      </c>
      <c r="AC2288">
        <v>93.44</v>
      </c>
      <c r="AD2288" t="s">
        <v>52</v>
      </c>
      <c r="AE2288" t="s">
        <v>53</v>
      </c>
      <c r="AF2288" t="s">
        <v>54</v>
      </c>
      <c r="AG2288">
        <f t="shared" si="70"/>
        <v>1</v>
      </c>
      <c r="AH2288" t="str" cm="1">
        <f t="array" ref="AH2288">_xlfn.IFS(
X2288&lt;=20, "&lt;20",
AND(X2288&gt;=20, X2288&lt;50), "20-50",
AND(X2288&gt;=50, X2288&lt;100), "50-100",
X2288&gt;=100, "&gt;100"
)</f>
        <v>20-50</v>
      </c>
      <c r="AI2288">
        <f t="shared" si="71"/>
        <v>0</v>
      </c>
      <c r="AJ2288" t="str" cm="1">
        <f t="array" ref="AJ2288">_xlfn.IFS(
C2288&lt;=20, "&lt;20",
AND(C2288&gt;=20, C2288&lt;35), "20-35",
AND(C2288&gt;=35, C2288&lt;50), "35-50",
C2288&gt;=50, "50-100"
)</f>
        <v>35-50</v>
      </c>
      <c r="AK2288" t="str" cm="1">
        <f t="array" ref="AK2288">_xlfn.IFS(
G2288&lt;6, "&lt;6",
AND(G2288&gt;=6, G2288&lt;12), "6-12",
AND(G2288&gt;=12, G2288&lt;18), "12-18",  AND(G2288&gt;=18, G2288&lt;24), "18-24", G2288&gt;=24, "24-36")</f>
        <v>&lt;6</v>
      </c>
    </row>
    <row r="2289" spans="1:37" x14ac:dyDescent="0.3">
      <c r="A2289" t="s">
        <v>2389</v>
      </c>
      <c r="B2289" t="s">
        <v>33</v>
      </c>
      <c r="C2289">
        <v>66</v>
      </c>
      <c r="D2289" t="s">
        <v>34</v>
      </c>
      <c r="E2289" t="s">
        <v>61</v>
      </c>
      <c r="F2289">
        <v>6</v>
      </c>
      <c r="G2289">
        <v>4</v>
      </c>
      <c r="H2289" t="s">
        <v>110</v>
      </c>
      <c r="I2289" t="s">
        <v>37</v>
      </c>
      <c r="J2289" t="s">
        <v>37</v>
      </c>
      <c r="K2289" t="s">
        <v>37</v>
      </c>
      <c r="L2289" t="s">
        <v>50</v>
      </c>
      <c r="M2289" t="s">
        <v>34</v>
      </c>
      <c r="N2289" t="s">
        <v>37</v>
      </c>
      <c r="O2289" t="s">
        <v>37</v>
      </c>
      <c r="P2289" t="s">
        <v>37</v>
      </c>
      <c r="Q2289" t="s">
        <v>37</v>
      </c>
      <c r="R2289" t="s">
        <v>37</v>
      </c>
      <c r="S2289" t="s">
        <v>37</v>
      </c>
      <c r="T2289" t="s">
        <v>34</v>
      </c>
      <c r="U2289" t="s">
        <v>46</v>
      </c>
      <c r="V2289" t="s">
        <v>37</v>
      </c>
      <c r="W2289" t="s">
        <v>51</v>
      </c>
      <c r="X2289">
        <v>110.45</v>
      </c>
      <c r="Y2289">
        <v>3655.45</v>
      </c>
      <c r="Z2289">
        <v>0</v>
      </c>
      <c r="AA2289">
        <v>70</v>
      </c>
      <c r="AB2289">
        <v>568.91999999999996</v>
      </c>
      <c r="AC2289">
        <v>4294.37</v>
      </c>
      <c r="AD2289" t="s">
        <v>52</v>
      </c>
      <c r="AE2289" t="s">
        <v>58</v>
      </c>
      <c r="AF2289" t="s">
        <v>59</v>
      </c>
      <c r="AG2289">
        <f t="shared" si="70"/>
        <v>1</v>
      </c>
      <c r="AH2289" t="str" cm="1">
        <f t="array" ref="AH2289">_xlfn.IFS(
X2289&lt;=20, "&lt;20",
AND(X2289&gt;=20, X2289&lt;50), "20-50",
AND(X2289&gt;=50, X2289&lt;100), "50-100",
X2289&gt;=100, "&gt;100"
)</f>
        <v>&gt;100</v>
      </c>
      <c r="AI2289">
        <f t="shared" si="71"/>
        <v>0</v>
      </c>
      <c r="AJ2289" t="str" cm="1">
        <f t="array" ref="AJ2289">_xlfn.IFS(
C2289&lt;=20, "&lt;20",
AND(C2289&gt;=20, C2289&lt;35), "20-35",
AND(C2289&gt;=35, C2289&lt;50), "35-50",
C2289&gt;=50, "50-100"
)</f>
        <v>50-100</v>
      </c>
      <c r="AK2289" t="str" cm="1">
        <f t="array" ref="AK2289">_xlfn.IFS(
G2289&lt;6, "&lt;6",
AND(G2289&gt;=6, G2289&lt;12), "6-12",
AND(G2289&gt;=12, G2289&lt;18), "12-18",  AND(G2289&gt;=18, G2289&lt;24), "18-24", G2289&gt;=24, "24-36")</f>
        <v>&lt;6</v>
      </c>
    </row>
    <row r="2290" spans="1:37" x14ac:dyDescent="0.3">
      <c r="A2290" t="s">
        <v>2390</v>
      </c>
      <c r="B2290" t="s">
        <v>33</v>
      </c>
      <c r="C2290">
        <v>35</v>
      </c>
      <c r="D2290" t="s">
        <v>37</v>
      </c>
      <c r="E2290" t="s">
        <v>90</v>
      </c>
      <c r="F2290">
        <v>5</v>
      </c>
      <c r="G2290">
        <v>25</v>
      </c>
      <c r="H2290" t="s">
        <v>57</v>
      </c>
      <c r="I2290" t="s">
        <v>37</v>
      </c>
      <c r="J2290" t="s">
        <v>37</v>
      </c>
      <c r="K2290" t="s">
        <v>37</v>
      </c>
      <c r="L2290" t="s">
        <v>50</v>
      </c>
      <c r="M2290" t="s">
        <v>34</v>
      </c>
      <c r="N2290" t="s">
        <v>34</v>
      </c>
      <c r="O2290" t="s">
        <v>34</v>
      </c>
      <c r="P2290" t="s">
        <v>34</v>
      </c>
      <c r="Q2290" t="s">
        <v>37</v>
      </c>
      <c r="R2290" t="s">
        <v>37</v>
      </c>
      <c r="S2290" t="s">
        <v>37</v>
      </c>
      <c r="T2290" t="s">
        <v>37</v>
      </c>
      <c r="U2290" t="s">
        <v>46</v>
      </c>
      <c r="V2290" t="s">
        <v>34</v>
      </c>
      <c r="W2290" t="s">
        <v>51</v>
      </c>
      <c r="X2290">
        <v>94.55</v>
      </c>
      <c r="Y2290">
        <v>1173.55</v>
      </c>
      <c r="Z2290">
        <v>0</v>
      </c>
      <c r="AA2290">
        <v>0</v>
      </c>
      <c r="AB2290">
        <v>166.56</v>
      </c>
      <c r="AC2290">
        <v>1340.11</v>
      </c>
      <c r="AD2290" t="s">
        <v>41</v>
      </c>
      <c r="AE2290" t="s">
        <v>42</v>
      </c>
      <c r="AF2290" t="s">
        <v>42</v>
      </c>
      <c r="AG2290">
        <f t="shared" si="70"/>
        <v>0</v>
      </c>
      <c r="AH2290" t="str" cm="1">
        <f t="array" ref="AH2290">_xlfn.IFS(
X2290&lt;=20, "&lt;20",
AND(X2290&gt;=20, X2290&lt;50), "20-50",
AND(X2290&gt;=50, X2290&lt;100), "50-100",
X2290&gt;=100, "&gt;100"
)</f>
        <v>50-100</v>
      </c>
      <c r="AI2290">
        <f t="shared" si="71"/>
        <v>0</v>
      </c>
      <c r="AJ2290" t="str" cm="1">
        <f t="array" ref="AJ2290">_xlfn.IFS(
C2290&lt;=20, "&lt;20",
AND(C2290&gt;=20, C2290&lt;35), "20-35",
AND(C2290&gt;=35, C2290&lt;50), "35-50",
C2290&gt;=50, "50-100"
)</f>
        <v>35-50</v>
      </c>
      <c r="AK2290" t="str" cm="1">
        <f t="array" ref="AK2290">_xlfn.IFS(
G2290&lt;6, "&lt;6",
AND(G2290&gt;=6, G2290&lt;12), "6-12",
AND(G2290&gt;=12, G2290&lt;18), "12-18",  AND(G2290&gt;=18, G2290&lt;24), "18-24", G2290&gt;=24, "24-36")</f>
        <v>24-36</v>
      </c>
    </row>
    <row r="2291" spans="1:37" x14ac:dyDescent="0.3">
      <c r="A2291" t="s">
        <v>2391</v>
      </c>
      <c r="B2291" t="s">
        <v>33</v>
      </c>
      <c r="C2291">
        <v>77</v>
      </c>
      <c r="D2291" t="s">
        <v>34</v>
      </c>
      <c r="E2291" t="s">
        <v>48</v>
      </c>
      <c r="F2291">
        <v>5</v>
      </c>
      <c r="G2291">
        <v>2</v>
      </c>
      <c r="H2291" t="s">
        <v>36</v>
      </c>
      <c r="I2291" t="s">
        <v>37</v>
      </c>
      <c r="J2291" t="s">
        <v>37</v>
      </c>
      <c r="K2291" t="s">
        <v>37</v>
      </c>
      <c r="L2291" t="s">
        <v>50</v>
      </c>
      <c r="M2291" t="s">
        <v>34</v>
      </c>
      <c r="N2291" t="s">
        <v>37</v>
      </c>
      <c r="O2291" t="s">
        <v>34</v>
      </c>
      <c r="P2291" t="s">
        <v>34</v>
      </c>
      <c r="Q2291" t="s">
        <v>37</v>
      </c>
      <c r="R2291" t="s">
        <v>37</v>
      </c>
      <c r="S2291" t="s">
        <v>37</v>
      </c>
      <c r="T2291" t="s">
        <v>37</v>
      </c>
      <c r="U2291" t="s">
        <v>39</v>
      </c>
      <c r="V2291" t="s">
        <v>37</v>
      </c>
      <c r="W2291" t="s">
        <v>40</v>
      </c>
      <c r="X2291">
        <v>97.25</v>
      </c>
      <c r="Y2291">
        <v>7133.1</v>
      </c>
      <c r="Z2291">
        <v>0</v>
      </c>
      <c r="AA2291">
        <v>0</v>
      </c>
      <c r="AB2291">
        <v>808.56</v>
      </c>
      <c r="AC2291">
        <v>7941.66</v>
      </c>
      <c r="AD2291" t="s">
        <v>41</v>
      </c>
      <c r="AE2291" t="s">
        <v>42</v>
      </c>
      <c r="AF2291" t="s">
        <v>42</v>
      </c>
      <c r="AG2291">
        <f t="shared" si="70"/>
        <v>0</v>
      </c>
      <c r="AH2291" t="str" cm="1">
        <f t="array" ref="AH2291">_xlfn.IFS(
X2291&lt;=20, "&lt;20",
AND(X2291&gt;=20, X2291&lt;50), "20-50",
AND(X2291&gt;=50, X2291&lt;100), "50-100",
X2291&gt;=100, "&gt;100"
)</f>
        <v>50-100</v>
      </c>
      <c r="AI2291">
        <f t="shared" si="71"/>
        <v>0</v>
      </c>
      <c r="AJ2291" t="str" cm="1">
        <f t="array" ref="AJ2291">_xlfn.IFS(
C2291&lt;=20, "&lt;20",
AND(C2291&gt;=20, C2291&lt;35), "20-35",
AND(C2291&gt;=35, C2291&lt;50), "35-50",
C2291&gt;=50, "50-100"
)</f>
        <v>50-100</v>
      </c>
      <c r="AK2291" t="str" cm="1">
        <f t="array" ref="AK2291">_xlfn.IFS(
G2291&lt;6, "&lt;6",
AND(G2291&gt;=6, G2291&lt;12), "6-12",
AND(G2291&gt;=12, G2291&lt;18), "12-18",  AND(G2291&gt;=18, G2291&lt;24), "18-24", G2291&gt;=24, "24-36")</f>
        <v>&lt;6</v>
      </c>
    </row>
    <row r="2292" spans="1:37" x14ac:dyDescent="0.3">
      <c r="A2292" t="s">
        <v>2392</v>
      </c>
      <c r="B2292" t="s">
        <v>44</v>
      </c>
      <c r="C2292">
        <v>64</v>
      </c>
      <c r="D2292" t="s">
        <v>34</v>
      </c>
      <c r="E2292" t="s">
        <v>45</v>
      </c>
      <c r="F2292">
        <v>3</v>
      </c>
      <c r="G2292">
        <v>17</v>
      </c>
      <c r="H2292" t="s">
        <v>110</v>
      </c>
      <c r="I2292" t="s">
        <v>37</v>
      </c>
      <c r="J2292" t="s">
        <v>34</v>
      </c>
      <c r="K2292" t="s">
        <v>37</v>
      </c>
      <c r="L2292" t="s">
        <v>72</v>
      </c>
      <c r="M2292" t="s">
        <v>34</v>
      </c>
      <c r="N2292" t="s">
        <v>34</v>
      </c>
      <c r="O2292" t="s">
        <v>37</v>
      </c>
      <c r="P2292" t="s">
        <v>37</v>
      </c>
      <c r="Q2292" t="s">
        <v>34</v>
      </c>
      <c r="R2292" t="s">
        <v>34</v>
      </c>
      <c r="S2292" t="s">
        <v>34</v>
      </c>
      <c r="T2292" t="s">
        <v>37</v>
      </c>
      <c r="U2292" t="s">
        <v>39</v>
      </c>
      <c r="V2292" t="s">
        <v>34</v>
      </c>
      <c r="W2292" t="s">
        <v>40</v>
      </c>
      <c r="X2292">
        <v>54.1</v>
      </c>
      <c r="Y2292">
        <v>1992.85</v>
      </c>
      <c r="Z2292">
        <v>1.0900000000000001</v>
      </c>
      <c r="AA2292">
        <v>0</v>
      </c>
      <c r="AB2292">
        <v>1697.76</v>
      </c>
      <c r="AC2292">
        <v>3689.52</v>
      </c>
      <c r="AD2292" t="s">
        <v>41</v>
      </c>
      <c r="AE2292" t="s">
        <v>42</v>
      </c>
      <c r="AF2292" t="s">
        <v>42</v>
      </c>
      <c r="AG2292">
        <f t="shared" si="70"/>
        <v>0</v>
      </c>
      <c r="AH2292" t="str" cm="1">
        <f t="array" ref="AH2292">_xlfn.IFS(
X2292&lt;=20, "&lt;20",
AND(X2292&gt;=20, X2292&lt;50), "20-50",
AND(X2292&gt;=50, X2292&lt;100), "50-100",
X2292&gt;=100, "&gt;100"
)</f>
        <v>50-100</v>
      </c>
      <c r="AI2292">
        <f t="shared" si="71"/>
        <v>0</v>
      </c>
      <c r="AJ2292" t="str" cm="1">
        <f t="array" ref="AJ2292">_xlfn.IFS(
C2292&lt;=20, "&lt;20",
AND(C2292&gt;=20, C2292&lt;35), "20-35",
AND(C2292&gt;=35, C2292&lt;50), "35-50",
C2292&gt;=50, "50-100"
)</f>
        <v>50-100</v>
      </c>
      <c r="AK2292" t="str" cm="1">
        <f t="array" ref="AK2292">_xlfn.IFS(
G2292&lt;6, "&lt;6",
AND(G2292&gt;=6, G2292&lt;12), "6-12",
AND(G2292&gt;=12, G2292&lt;18), "12-18",  AND(G2292&gt;=18, G2292&lt;24), "18-24", G2292&gt;=24, "24-36")</f>
        <v>12-18</v>
      </c>
    </row>
    <row r="2293" spans="1:37" x14ac:dyDescent="0.3">
      <c r="A2293" t="s">
        <v>2393</v>
      </c>
      <c r="B2293" t="s">
        <v>33</v>
      </c>
      <c r="C2293">
        <v>25</v>
      </c>
      <c r="D2293" t="s">
        <v>34</v>
      </c>
      <c r="E2293" t="s">
        <v>48</v>
      </c>
      <c r="F2293">
        <v>3</v>
      </c>
      <c r="G2293">
        <v>7</v>
      </c>
      <c r="H2293" t="s">
        <v>36</v>
      </c>
      <c r="I2293" t="s">
        <v>37</v>
      </c>
      <c r="J2293" t="s">
        <v>34</v>
      </c>
      <c r="K2293" t="s">
        <v>34</v>
      </c>
      <c r="L2293" t="s">
        <v>34</v>
      </c>
      <c r="M2293" t="s">
        <v>34</v>
      </c>
      <c r="N2293" t="s">
        <v>34</v>
      </c>
      <c r="O2293" t="s">
        <v>34</v>
      </c>
      <c r="P2293" t="s">
        <v>34</v>
      </c>
      <c r="Q2293" t="s">
        <v>34</v>
      </c>
      <c r="R2293" t="s">
        <v>34</v>
      </c>
      <c r="S2293" t="s">
        <v>34</v>
      </c>
      <c r="T2293" t="s">
        <v>34</v>
      </c>
      <c r="U2293" t="s">
        <v>46</v>
      </c>
      <c r="V2293" t="s">
        <v>37</v>
      </c>
      <c r="W2293" t="s">
        <v>51</v>
      </c>
      <c r="X2293">
        <v>20.2</v>
      </c>
      <c r="Y2293">
        <v>55.7</v>
      </c>
      <c r="Z2293">
        <v>0</v>
      </c>
      <c r="AA2293">
        <v>0</v>
      </c>
      <c r="AB2293">
        <v>186.12</v>
      </c>
      <c r="AC2293">
        <v>241.82</v>
      </c>
      <c r="AD2293" t="s">
        <v>41</v>
      </c>
      <c r="AE2293" t="s">
        <v>42</v>
      </c>
      <c r="AF2293" t="s">
        <v>42</v>
      </c>
      <c r="AG2293">
        <f t="shared" si="70"/>
        <v>0</v>
      </c>
      <c r="AH2293" t="str" cm="1">
        <f t="array" ref="AH2293">_xlfn.IFS(
X2293&lt;=20, "&lt;20",
AND(X2293&gt;=20, X2293&lt;50), "20-50",
AND(X2293&gt;=50, X2293&lt;100), "50-100",
X2293&gt;=100, "&gt;100"
)</f>
        <v>20-50</v>
      </c>
      <c r="AI2293">
        <f t="shared" si="71"/>
        <v>0</v>
      </c>
      <c r="AJ2293" t="str" cm="1">
        <f t="array" ref="AJ2293">_xlfn.IFS(
C2293&lt;=20, "&lt;20",
AND(C2293&gt;=20, C2293&lt;35), "20-35",
AND(C2293&gt;=35, C2293&lt;50), "35-50",
C2293&gt;=50, "50-100"
)</f>
        <v>20-35</v>
      </c>
      <c r="AK2293" t="str" cm="1">
        <f t="array" ref="AK2293">_xlfn.IFS(
G2293&lt;6, "&lt;6",
AND(G2293&gt;=6, G2293&lt;12), "6-12",
AND(G2293&gt;=12, G2293&lt;18), "12-18",  AND(G2293&gt;=18, G2293&lt;24), "18-24", G2293&gt;=24, "24-36")</f>
        <v>6-12</v>
      </c>
    </row>
    <row r="2294" spans="1:37" x14ac:dyDescent="0.3">
      <c r="A2294" t="s">
        <v>2394</v>
      </c>
      <c r="B2294" t="s">
        <v>44</v>
      </c>
      <c r="C2294">
        <v>22</v>
      </c>
      <c r="D2294" t="s">
        <v>34</v>
      </c>
      <c r="E2294" t="s">
        <v>90</v>
      </c>
      <c r="F2294">
        <v>13</v>
      </c>
      <c r="G2294">
        <v>4</v>
      </c>
      <c r="H2294" t="s">
        <v>49</v>
      </c>
      <c r="I2294" t="s">
        <v>37</v>
      </c>
      <c r="J2294" t="s">
        <v>34</v>
      </c>
      <c r="K2294" t="s">
        <v>37</v>
      </c>
      <c r="L2294" t="s">
        <v>72</v>
      </c>
      <c r="M2294" t="s">
        <v>34</v>
      </c>
      <c r="N2294" t="s">
        <v>37</v>
      </c>
      <c r="O2294" t="s">
        <v>34</v>
      </c>
      <c r="P2294" t="s">
        <v>34</v>
      </c>
      <c r="Q2294" t="s">
        <v>34</v>
      </c>
      <c r="R2294" t="s">
        <v>34</v>
      </c>
      <c r="S2294" t="s">
        <v>34</v>
      </c>
      <c r="T2294" t="s">
        <v>37</v>
      </c>
      <c r="U2294" t="s">
        <v>46</v>
      </c>
      <c r="V2294" t="s">
        <v>37</v>
      </c>
      <c r="W2294" t="s">
        <v>51</v>
      </c>
      <c r="X2294">
        <v>49.55</v>
      </c>
      <c r="Y2294">
        <v>393.45</v>
      </c>
      <c r="Z2294">
        <v>0</v>
      </c>
      <c r="AA2294">
        <v>0</v>
      </c>
      <c r="AB2294">
        <v>19.04</v>
      </c>
      <c r="AC2294">
        <v>412.49</v>
      </c>
      <c r="AD2294" t="s">
        <v>41</v>
      </c>
      <c r="AE2294" t="s">
        <v>42</v>
      </c>
      <c r="AF2294" t="s">
        <v>42</v>
      </c>
      <c r="AG2294">
        <f t="shared" si="70"/>
        <v>0</v>
      </c>
      <c r="AH2294" t="str" cm="1">
        <f t="array" ref="AH2294">_xlfn.IFS(
X2294&lt;=20, "&lt;20",
AND(X2294&gt;=20, X2294&lt;50), "20-50",
AND(X2294&gt;=50, X2294&lt;100), "50-100",
X2294&gt;=100, "&gt;100"
)</f>
        <v>20-50</v>
      </c>
      <c r="AI2294">
        <f t="shared" si="71"/>
        <v>0</v>
      </c>
      <c r="AJ2294" t="str" cm="1">
        <f t="array" ref="AJ2294">_xlfn.IFS(
C2294&lt;=20, "&lt;20",
AND(C2294&gt;=20, C2294&lt;35), "20-35",
AND(C2294&gt;=35, C2294&lt;50), "35-50",
C2294&gt;=50, "50-100"
)</f>
        <v>20-35</v>
      </c>
      <c r="AK2294" t="str" cm="1">
        <f t="array" ref="AK2294">_xlfn.IFS(
G2294&lt;6, "&lt;6",
AND(G2294&gt;=6, G2294&lt;12), "6-12",
AND(G2294&gt;=12, G2294&lt;18), "12-18",  AND(G2294&gt;=18, G2294&lt;24), "18-24", G2294&gt;=24, "24-36")</f>
        <v>&lt;6</v>
      </c>
    </row>
    <row r="2295" spans="1:37" x14ac:dyDescent="0.3">
      <c r="A2295" t="s">
        <v>2395</v>
      </c>
      <c r="B2295" t="s">
        <v>44</v>
      </c>
      <c r="C2295">
        <v>68</v>
      </c>
      <c r="D2295" t="s">
        <v>37</v>
      </c>
      <c r="E2295" t="s">
        <v>164</v>
      </c>
      <c r="F2295">
        <v>4</v>
      </c>
      <c r="G2295">
        <v>32</v>
      </c>
      <c r="H2295" t="s">
        <v>36</v>
      </c>
      <c r="I2295" t="s">
        <v>34</v>
      </c>
      <c r="J2295" t="s">
        <v>34</v>
      </c>
      <c r="K2295" t="s">
        <v>37</v>
      </c>
      <c r="L2295" t="s">
        <v>72</v>
      </c>
      <c r="M2295" t="s">
        <v>34</v>
      </c>
      <c r="N2295" t="s">
        <v>34</v>
      </c>
      <c r="O2295" t="s">
        <v>37</v>
      </c>
      <c r="P2295" t="s">
        <v>34</v>
      </c>
      <c r="Q2295" t="s">
        <v>37</v>
      </c>
      <c r="R2295" t="s">
        <v>37</v>
      </c>
      <c r="S2295" t="s">
        <v>37</v>
      </c>
      <c r="T2295" t="s">
        <v>37</v>
      </c>
      <c r="U2295" t="s">
        <v>46</v>
      </c>
      <c r="V2295" t="s">
        <v>37</v>
      </c>
      <c r="W2295" t="s">
        <v>51</v>
      </c>
      <c r="X2295">
        <v>48.35</v>
      </c>
      <c r="Y2295">
        <v>810.7</v>
      </c>
      <c r="Z2295">
        <v>0</v>
      </c>
      <c r="AA2295">
        <v>0</v>
      </c>
      <c r="AB2295">
        <v>0</v>
      </c>
      <c r="AC2295">
        <v>810.7</v>
      </c>
      <c r="AD2295" t="s">
        <v>52</v>
      </c>
      <c r="AE2295" t="s">
        <v>58</v>
      </c>
      <c r="AF2295" t="s">
        <v>288</v>
      </c>
      <c r="AG2295">
        <f t="shared" si="70"/>
        <v>1</v>
      </c>
      <c r="AH2295" t="str" cm="1">
        <f t="array" ref="AH2295">_xlfn.IFS(
X2295&lt;=20, "&lt;20",
AND(X2295&gt;=20, X2295&lt;50), "20-50",
AND(X2295&gt;=50, X2295&lt;100), "50-100",
X2295&gt;=100, "&gt;100"
)</f>
        <v>20-50</v>
      </c>
      <c r="AI2295">
        <f t="shared" si="71"/>
        <v>0</v>
      </c>
      <c r="AJ2295" t="str" cm="1">
        <f t="array" ref="AJ2295">_xlfn.IFS(
C2295&lt;=20, "&lt;20",
AND(C2295&gt;=20, C2295&lt;35), "20-35",
AND(C2295&gt;=35, C2295&lt;50), "35-50",
C2295&gt;=50, "50-100"
)</f>
        <v>50-100</v>
      </c>
      <c r="AK2295" t="str" cm="1">
        <f t="array" ref="AK2295">_xlfn.IFS(
G2295&lt;6, "&lt;6",
AND(G2295&gt;=6, G2295&lt;12), "6-12",
AND(G2295&gt;=12, G2295&lt;18), "12-18",  AND(G2295&gt;=18, G2295&lt;24), "18-24", G2295&gt;=24, "24-36")</f>
        <v>24-36</v>
      </c>
    </row>
    <row r="2296" spans="1:37" x14ac:dyDescent="0.3">
      <c r="A2296" t="s">
        <v>2396</v>
      </c>
      <c r="B2296" t="s">
        <v>33</v>
      </c>
      <c r="C2296">
        <v>55</v>
      </c>
      <c r="D2296" t="s">
        <v>34</v>
      </c>
      <c r="E2296" t="s">
        <v>82</v>
      </c>
      <c r="F2296">
        <v>13</v>
      </c>
      <c r="G2296">
        <v>33</v>
      </c>
      <c r="H2296" t="s">
        <v>36</v>
      </c>
      <c r="I2296" t="s">
        <v>37</v>
      </c>
      <c r="J2296" t="s">
        <v>37</v>
      </c>
      <c r="K2296" t="s">
        <v>37</v>
      </c>
      <c r="L2296" t="s">
        <v>72</v>
      </c>
      <c r="M2296" t="s">
        <v>34</v>
      </c>
      <c r="N2296" t="s">
        <v>37</v>
      </c>
      <c r="O2296" t="s">
        <v>37</v>
      </c>
      <c r="P2296" t="s">
        <v>34</v>
      </c>
      <c r="Q2296" t="s">
        <v>37</v>
      </c>
      <c r="R2296" t="s">
        <v>37</v>
      </c>
      <c r="S2296" t="s">
        <v>37</v>
      </c>
      <c r="T2296" t="s">
        <v>37</v>
      </c>
      <c r="U2296" t="s">
        <v>46</v>
      </c>
      <c r="V2296" t="s">
        <v>34</v>
      </c>
      <c r="W2296" t="s">
        <v>40</v>
      </c>
      <c r="X2296">
        <v>80.099999999999994</v>
      </c>
      <c r="Y2296">
        <v>2211.8000000000002</v>
      </c>
      <c r="Z2296">
        <v>0</v>
      </c>
      <c r="AA2296">
        <v>0</v>
      </c>
      <c r="AB2296">
        <v>195.17</v>
      </c>
      <c r="AC2296">
        <v>2406.9699999999998</v>
      </c>
      <c r="AD2296" t="s">
        <v>41</v>
      </c>
      <c r="AE2296" t="s">
        <v>42</v>
      </c>
      <c r="AF2296" t="s">
        <v>42</v>
      </c>
      <c r="AG2296">
        <f t="shared" si="70"/>
        <v>0</v>
      </c>
      <c r="AH2296" t="str" cm="1">
        <f t="array" ref="AH2296">_xlfn.IFS(
X2296&lt;=20, "&lt;20",
AND(X2296&gt;=20, X2296&lt;50), "20-50",
AND(X2296&gt;=50, X2296&lt;100), "50-100",
X2296&gt;=100, "&gt;100"
)</f>
        <v>50-100</v>
      </c>
      <c r="AI2296">
        <f t="shared" si="71"/>
        <v>0</v>
      </c>
      <c r="AJ2296" t="str" cm="1">
        <f t="array" ref="AJ2296">_xlfn.IFS(
C2296&lt;=20, "&lt;20",
AND(C2296&gt;=20, C2296&lt;35), "20-35",
AND(C2296&gt;=35, C2296&lt;50), "35-50",
C2296&gt;=50, "50-100"
)</f>
        <v>50-100</v>
      </c>
      <c r="AK2296" t="str" cm="1">
        <f t="array" ref="AK2296">_xlfn.IFS(
G2296&lt;6, "&lt;6",
AND(G2296&gt;=6, G2296&lt;12), "6-12",
AND(G2296&gt;=12, G2296&lt;18), "12-18",  AND(G2296&gt;=18, G2296&lt;24), "18-24", G2296&gt;=24, "24-36")</f>
        <v>24-36</v>
      </c>
    </row>
    <row r="2297" spans="1:37" x14ac:dyDescent="0.3">
      <c r="A2297" t="s">
        <v>2397</v>
      </c>
      <c r="B2297" t="s">
        <v>44</v>
      </c>
      <c r="C2297">
        <v>42</v>
      </c>
      <c r="D2297" t="s">
        <v>37</v>
      </c>
      <c r="E2297" t="s">
        <v>74</v>
      </c>
      <c r="F2297">
        <v>0</v>
      </c>
      <c r="G2297">
        <v>11</v>
      </c>
      <c r="H2297" t="s">
        <v>36</v>
      </c>
      <c r="I2297" t="s">
        <v>37</v>
      </c>
      <c r="J2297" t="s">
        <v>34</v>
      </c>
      <c r="K2297" t="s">
        <v>37</v>
      </c>
      <c r="L2297" t="s">
        <v>50</v>
      </c>
      <c r="M2297" t="s">
        <v>37</v>
      </c>
      <c r="N2297" t="s">
        <v>34</v>
      </c>
      <c r="O2297" t="s">
        <v>34</v>
      </c>
      <c r="P2297" t="s">
        <v>34</v>
      </c>
      <c r="Q2297" t="s">
        <v>37</v>
      </c>
      <c r="R2297" t="s">
        <v>37</v>
      </c>
      <c r="S2297" t="s">
        <v>37</v>
      </c>
      <c r="T2297" t="s">
        <v>37</v>
      </c>
      <c r="U2297" t="s">
        <v>46</v>
      </c>
      <c r="V2297" t="s">
        <v>37</v>
      </c>
      <c r="W2297" t="s">
        <v>40</v>
      </c>
      <c r="X2297">
        <v>92.35</v>
      </c>
      <c r="Y2297">
        <v>2602.9</v>
      </c>
      <c r="Z2297">
        <v>0</v>
      </c>
      <c r="AA2297">
        <v>0</v>
      </c>
      <c r="AB2297">
        <v>1054.48</v>
      </c>
      <c r="AC2297">
        <v>3657.38</v>
      </c>
      <c r="AD2297" t="s">
        <v>52</v>
      </c>
      <c r="AE2297" t="s">
        <v>100</v>
      </c>
      <c r="AF2297" t="s">
        <v>178</v>
      </c>
      <c r="AG2297">
        <f t="shared" si="70"/>
        <v>1</v>
      </c>
      <c r="AH2297" t="str" cm="1">
        <f t="array" ref="AH2297">_xlfn.IFS(
X2297&lt;=20, "&lt;20",
AND(X2297&gt;=20, X2297&lt;50), "20-50",
AND(X2297&gt;=50, X2297&lt;100), "50-100",
X2297&gt;=100, "&gt;100"
)</f>
        <v>50-100</v>
      </c>
      <c r="AI2297">
        <f t="shared" si="71"/>
        <v>0</v>
      </c>
      <c r="AJ2297" t="str" cm="1">
        <f t="array" ref="AJ2297">_xlfn.IFS(
C2297&lt;=20, "&lt;20",
AND(C2297&gt;=20, C2297&lt;35), "20-35",
AND(C2297&gt;=35, C2297&lt;50), "35-50",
C2297&gt;=50, "50-100"
)</f>
        <v>35-50</v>
      </c>
      <c r="AK2297" t="str" cm="1">
        <f t="array" ref="AK2297">_xlfn.IFS(
G2297&lt;6, "&lt;6",
AND(G2297&gt;=6, G2297&lt;12), "6-12",
AND(G2297&gt;=12, G2297&lt;18), "12-18",  AND(G2297&gt;=18, G2297&lt;24), "18-24", G2297&gt;=24, "24-36")</f>
        <v>6-12</v>
      </c>
    </row>
    <row r="2298" spans="1:37" x14ac:dyDescent="0.3">
      <c r="A2298" t="s">
        <v>2398</v>
      </c>
      <c r="B2298" t="s">
        <v>44</v>
      </c>
      <c r="C2298">
        <v>74</v>
      </c>
      <c r="D2298" t="s">
        <v>37</v>
      </c>
      <c r="E2298" t="s">
        <v>164</v>
      </c>
      <c r="F2298">
        <v>9</v>
      </c>
      <c r="G2298">
        <v>11</v>
      </c>
      <c r="H2298" t="s">
        <v>36</v>
      </c>
      <c r="I2298" t="s">
        <v>37</v>
      </c>
      <c r="J2298" t="s">
        <v>37</v>
      </c>
      <c r="K2298" t="s">
        <v>37</v>
      </c>
      <c r="L2298" t="s">
        <v>50</v>
      </c>
      <c r="M2298" t="s">
        <v>34</v>
      </c>
      <c r="N2298" t="s">
        <v>34</v>
      </c>
      <c r="O2298" t="s">
        <v>37</v>
      </c>
      <c r="P2298" t="s">
        <v>34</v>
      </c>
      <c r="Q2298" t="s">
        <v>37</v>
      </c>
      <c r="R2298" t="s">
        <v>37</v>
      </c>
      <c r="S2298" t="s">
        <v>37</v>
      </c>
      <c r="T2298" t="s">
        <v>37</v>
      </c>
      <c r="U2298" t="s">
        <v>39</v>
      </c>
      <c r="V2298" t="s">
        <v>37</v>
      </c>
      <c r="W2298" t="s">
        <v>51</v>
      </c>
      <c r="X2298">
        <v>99.5</v>
      </c>
      <c r="Y2298">
        <v>5890</v>
      </c>
      <c r="Z2298">
        <v>0</v>
      </c>
      <c r="AA2298">
        <v>0</v>
      </c>
      <c r="AB2298">
        <v>1431.93</v>
      </c>
      <c r="AC2298">
        <v>7321.93</v>
      </c>
      <c r="AD2298" t="s">
        <v>41</v>
      </c>
      <c r="AE2298" t="s">
        <v>42</v>
      </c>
      <c r="AF2298" t="s">
        <v>42</v>
      </c>
      <c r="AG2298">
        <f t="shared" si="70"/>
        <v>0</v>
      </c>
      <c r="AH2298" t="str" cm="1">
        <f t="array" ref="AH2298">_xlfn.IFS(
X2298&lt;=20, "&lt;20",
AND(X2298&gt;=20, X2298&lt;50), "20-50",
AND(X2298&gt;=50, X2298&lt;100), "50-100",
X2298&gt;=100, "&gt;100"
)</f>
        <v>50-100</v>
      </c>
      <c r="AI2298">
        <f t="shared" si="71"/>
        <v>0</v>
      </c>
      <c r="AJ2298" t="str" cm="1">
        <f t="array" ref="AJ2298">_xlfn.IFS(
C2298&lt;=20, "&lt;20",
AND(C2298&gt;=20, C2298&lt;35), "20-35",
AND(C2298&gt;=35, C2298&lt;50), "35-50",
C2298&gt;=50, "50-100"
)</f>
        <v>50-100</v>
      </c>
      <c r="AK2298" t="str" cm="1">
        <f t="array" ref="AK2298">_xlfn.IFS(
G2298&lt;6, "&lt;6",
AND(G2298&gt;=6, G2298&lt;12), "6-12",
AND(G2298&gt;=12, G2298&lt;18), "12-18",  AND(G2298&gt;=18, G2298&lt;24), "18-24", G2298&gt;=24, "24-36")</f>
        <v>6-12</v>
      </c>
    </row>
    <row r="2299" spans="1:37" x14ac:dyDescent="0.3">
      <c r="A2299" t="s">
        <v>2399</v>
      </c>
      <c r="B2299" t="s">
        <v>33</v>
      </c>
      <c r="C2299">
        <v>66</v>
      </c>
      <c r="D2299" t="s">
        <v>37</v>
      </c>
      <c r="E2299" t="s">
        <v>124</v>
      </c>
      <c r="F2299">
        <v>7</v>
      </c>
      <c r="G2299">
        <v>23</v>
      </c>
      <c r="H2299" t="s">
        <v>57</v>
      </c>
      <c r="I2299" t="s">
        <v>37</v>
      </c>
      <c r="J2299" t="s">
        <v>37</v>
      </c>
      <c r="K2299" t="s">
        <v>37</v>
      </c>
      <c r="L2299" t="s">
        <v>72</v>
      </c>
      <c r="M2299" t="s">
        <v>37</v>
      </c>
      <c r="N2299" t="s">
        <v>34</v>
      </c>
      <c r="O2299" t="s">
        <v>34</v>
      </c>
      <c r="P2299" t="s">
        <v>34</v>
      </c>
      <c r="Q2299" t="s">
        <v>34</v>
      </c>
      <c r="R2299" t="s">
        <v>34</v>
      </c>
      <c r="S2299" t="s">
        <v>34</v>
      </c>
      <c r="T2299" t="s">
        <v>37</v>
      </c>
      <c r="U2299" t="s">
        <v>39</v>
      </c>
      <c r="V2299" t="s">
        <v>37</v>
      </c>
      <c r="W2299" t="s">
        <v>51</v>
      </c>
      <c r="X2299">
        <v>54.1</v>
      </c>
      <c r="Y2299">
        <v>889</v>
      </c>
      <c r="Z2299">
        <v>0</v>
      </c>
      <c r="AA2299">
        <v>0</v>
      </c>
      <c r="AB2299">
        <v>155.52000000000001</v>
      </c>
      <c r="AC2299">
        <v>1044.52</v>
      </c>
      <c r="AD2299" t="s">
        <v>41</v>
      </c>
      <c r="AE2299" t="s">
        <v>42</v>
      </c>
      <c r="AF2299" t="s">
        <v>42</v>
      </c>
      <c r="AG2299">
        <f t="shared" si="70"/>
        <v>0</v>
      </c>
      <c r="AH2299" t="str" cm="1">
        <f t="array" ref="AH2299">_xlfn.IFS(
X2299&lt;=20, "&lt;20",
AND(X2299&gt;=20, X2299&lt;50), "20-50",
AND(X2299&gt;=50, X2299&lt;100), "50-100",
X2299&gt;=100, "&gt;100"
)</f>
        <v>50-100</v>
      </c>
      <c r="AI2299">
        <f t="shared" si="71"/>
        <v>0</v>
      </c>
      <c r="AJ2299" t="str" cm="1">
        <f t="array" ref="AJ2299">_xlfn.IFS(
C2299&lt;=20, "&lt;20",
AND(C2299&gt;=20, C2299&lt;35), "20-35",
AND(C2299&gt;=35, C2299&lt;50), "35-50",
C2299&gt;=50, "50-100"
)</f>
        <v>50-100</v>
      </c>
      <c r="AK2299" t="str" cm="1">
        <f t="array" ref="AK2299">_xlfn.IFS(
G2299&lt;6, "&lt;6",
AND(G2299&gt;=6, G2299&lt;12), "6-12",
AND(G2299&gt;=12, G2299&lt;18), "12-18",  AND(G2299&gt;=18, G2299&lt;24), "18-24", G2299&gt;=24, "24-36")</f>
        <v>18-24</v>
      </c>
    </row>
    <row r="2300" spans="1:37" x14ac:dyDescent="0.3">
      <c r="A2300" t="s">
        <v>2400</v>
      </c>
      <c r="B2300" t="s">
        <v>33</v>
      </c>
      <c r="C2300">
        <v>39</v>
      </c>
      <c r="D2300" t="s">
        <v>37</v>
      </c>
      <c r="E2300" t="s">
        <v>45</v>
      </c>
      <c r="F2300">
        <v>2</v>
      </c>
      <c r="G2300">
        <v>22</v>
      </c>
      <c r="H2300" t="s">
        <v>66</v>
      </c>
      <c r="I2300" t="s">
        <v>37</v>
      </c>
      <c r="J2300" t="s">
        <v>37</v>
      </c>
      <c r="K2300" t="s">
        <v>37</v>
      </c>
      <c r="L2300" t="s">
        <v>50</v>
      </c>
      <c r="M2300" t="s">
        <v>37</v>
      </c>
      <c r="N2300" t="s">
        <v>34</v>
      </c>
      <c r="O2300" t="s">
        <v>34</v>
      </c>
      <c r="P2300" t="s">
        <v>37</v>
      </c>
      <c r="Q2300" t="s">
        <v>34</v>
      </c>
      <c r="R2300" t="s">
        <v>37</v>
      </c>
      <c r="S2300" t="s">
        <v>37</v>
      </c>
      <c r="T2300" t="s">
        <v>37</v>
      </c>
      <c r="U2300" t="s">
        <v>39</v>
      </c>
      <c r="V2300" t="s">
        <v>37</v>
      </c>
      <c r="W2300" t="s">
        <v>40</v>
      </c>
      <c r="X2300">
        <v>94.35</v>
      </c>
      <c r="Y2300">
        <v>6341.45</v>
      </c>
      <c r="Z2300">
        <v>0</v>
      </c>
      <c r="AA2300">
        <v>0</v>
      </c>
      <c r="AB2300">
        <v>2072.98</v>
      </c>
      <c r="AC2300">
        <v>8414.43</v>
      </c>
      <c r="AD2300" t="s">
        <v>52</v>
      </c>
      <c r="AE2300" t="s">
        <v>100</v>
      </c>
      <c r="AF2300" t="s">
        <v>101</v>
      </c>
      <c r="AG2300">
        <f t="shared" si="70"/>
        <v>1</v>
      </c>
      <c r="AH2300" t="str" cm="1">
        <f t="array" ref="AH2300">_xlfn.IFS(
X2300&lt;=20, "&lt;20",
AND(X2300&gt;=20, X2300&lt;50), "20-50",
AND(X2300&gt;=50, X2300&lt;100), "50-100",
X2300&gt;=100, "&gt;100"
)</f>
        <v>50-100</v>
      </c>
      <c r="AI2300">
        <f t="shared" si="71"/>
        <v>0</v>
      </c>
      <c r="AJ2300" t="str" cm="1">
        <f t="array" ref="AJ2300">_xlfn.IFS(
C2300&lt;=20, "&lt;20",
AND(C2300&gt;=20, C2300&lt;35), "20-35",
AND(C2300&gt;=35, C2300&lt;50), "35-50",
C2300&gt;=50, "50-100"
)</f>
        <v>35-50</v>
      </c>
      <c r="AK2300" t="str" cm="1">
        <f t="array" ref="AK2300">_xlfn.IFS(
G2300&lt;6, "&lt;6",
AND(G2300&gt;=6, G2300&lt;12), "6-12",
AND(G2300&gt;=12, G2300&lt;18), "12-18",  AND(G2300&gt;=18, G2300&lt;24), "18-24", G2300&gt;=24, "24-36")</f>
        <v>18-24</v>
      </c>
    </row>
    <row r="2301" spans="1:37" x14ac:dyDescent="0.3">
      <c r="A2301" t="s">
        <v>2401</v>
      </c>
      <c r="B2301" t="s">
        <v>33</v>
      </c>
      <c r="C2301">
        <v>39</v>
      </c>
      <c r="D2301" t="s">
        <v>34</v>
      </c>
      <c r="E2301" t="s">
        <v>61</v>
      </c>
      <c r="F2301">
        <v>9</v>
      </c>
      <c r="G2301">
        <v>14</v>
      </c>
      <c r="H2301" t="s">
        <v>36</v>
      </c>
      <c r="I2301" t="s">
        <v>37</v>
      </c>
      <c r="J2301" t="s">
        <v>37</v>
      </c>
      <c r="K2301" t="s">
        <v>37</v>
      </c>
      <c r="L2301" t="s">
        <v>50</v>
      </c>
      <c r="M2301" t="s">
        <v>34</v>
      </c>
      <c r="N2301" t="s">
        <v>37</v>
      </c>
      <c r="O2301" t="s">
        <v>37</v>
      </c>
      <c r="P2301" t="s">
        <v>34</v>
      </c>
      <c r="Q2301" t="s">
        <v>37</v>
      </c>
      <c r="R2301" t="s">
        <v>37</v>
      </c>
      <c r="S2301" t="s">
        <v>37</v>
      </c>
      <c r="T2301" t="s">
        <v>37</v>
      </c>
      <c r="U2301" t="s">
        <v>46</v>
      </c>
      <c r="V2301" t="s">
        <v>37</v>
      </c>
      <c r="W2301" t="s">
        <v>40</v>
      </c>
      <c r="X2301">
        <v>102.65</v>
      </c>
      <c r="Y2301">
        <v>4108.1499999999996</v>
      </c>
      <c r="Z2301">
        <v>0</v>
      </c>
      <c r="AA2301">
        <v>0</v>
      </c>
      <c r="AB2301">
        <v>1311.2</v>
      </c>
      <c r="AC2301">
        <v>5419.35</v>
      </c>
      <c r="AD2301" t="s">
        <v>41</v>
      </c>
      <c r="AE2301" t="s">
        <v>42</v>
      </c>
      <c r="AF2301" t="s">
        <v>42</v>
      </c>
      <c r="AG2301">
        <f t="shared" si="70"/>
        <v>0</v>
      </c>
      <c r="AH2301" t="str" cm="1">
        <f t="array" ref="AH2301">_xlfn.IFS(
X2301&lt;=20, "&lt;20",
AND(X2301&gt;=20, X2301&lt;50), "20-50",
AND(X2301&gt;=50, X2301&lt;100), "50-100",
X2301&gt;=100, "&gt;100"
)</f>
        <v>&gt;100</v>
      </c>
      <c r="AI2301">
        <f t="shared" si="71"/>
        <v>0</v>
      </c>
      <c r="AJ2301" t="str" cm="1">
        <f t="array" ref="AJ2301">_xlfn.IFS(
C2301&lt;=20, "&lt;20",
AND(C2301&gt;=20, C2301&lt;35), "20-35",
AND(C2301&gt;=35, C2301&lt;50), "35-50",
C2301&gt;=50, "50-100"
)</f>
        <v>35-50</v>
      </c>
      <c r="AK2301" t="str" cm="1">
        <f t="array" ref="AK2301">_xlfn.IFS(
G2301&lt;6, "&lt;6",
AND(G2301&gt;=6, G2301&lt;12), "6-12",
AND(G2301&gt;=12, G2301&lt;18), "12-18",  AND(G2301&gt;=18, G2301&lt;24), "18-24", G2301&gt;=24, "24-36")</f>
        <v>12-18</v>
      </c>
    </row>
    <row r="2302" spans="1:37" x14ac:dyDescent="0.3">
      <c r="A2302" t="s">
        <v>2402</v>
      </c>
      <c r="B2302" t="s">
        <v>33</v>
      </c>
      <c r="C2302">
        <v>40</v>
      </c>
      <c r="D2302" t="s">
        <v>34</v>
      </c>
      <c r="E2302" t="s">
        <v>69</v>
      </c>
      <c r="F2302">
        <v>4</v>
      </c>
      <c r="G2302">
        <v>35</v>
      </c>
      <c r="H2302" t="s">
        <v>49</v>
      </c>
      <c r="I2302" t="s">
        <v>37</v>
      </c>
      <c r="J2302" t="s">
        <v>34</v>
      </c>
      <c r="K2302" t="s">
        <v>34</v>
      </c>
      <c r="L2302" t="s">
        <v>34</v>
      </c>
      <c r="M2302" t="s">
        <v>34</v>
      </c>
      <c r="N2302" t="s">
        <v>34</v>
      </c>
      <c r="O2302" t="s">
        <v>34</v>
      </c>
      <c r="P2302" t="s">
        <v>34</v>
      </c>
      <c r="Q2302" t="s">
        <v>34</v>
      </c>
      <c r="R2302" t="s">
        <v>34</v>
      </c>
      <c r="S2302" t="s">
        <v>34</v>
      </c>
      <c r="T2302" t="s">
        <v>34</v>
      </c>
      <c r="U2302" t="s">
        <v>67</v>
      </c>
      <c r="V2302" t="s">
        <v>34</v>
      </c>
      <c r="W2302" t="s">
        <v>40</v>
      </c>
      <c r="X2302">
        <v>19.75</v>
      </c>
      <c r="Y2302">
        <v>210.65</v>
      </c>
      <c r="Z2302">
        <v>0</v>
      </c>
      <c r="AA2302">
        <v>0</v>
      </c>
      <c r="AB2302">
        <v>145.16999999999999</v>
      </c>
      <c r="AC2302">
        <v>355.82</v>
      </c>
      <c r="AD2302" t="s">
        <v>41</v>
      </c>
      <c r="AE2302" t="s">
        <v>42</v>
      </c>
      <c r="AF2302" t="s">
        <v>42</v>
      </c>
      <c r="AG2302">
        <f t="shared" si="70"/>
        <v>0</v>
      </c>
      <c r="AH2302" t="str" cm="1">
        <f t="array" ref="AH2302">_xlfn.IFS(
X2302&lt;=20, "&lt;20",
AND(X2302&gt;=20, X2302&lt;50), "20-50",
AND(X2302&gt;=50, X2302&lt;100), "50-100",
X2302&gt;=100, "&gt;100"
)</f>
        <v>&lt;20</v>
      </c>
      <c r="AI2302">
        <f t="shared" si="71"/>
        <v>0</v>
      </c>
      <c r="AJ2302" t="str" cm="1">
        <f t="array" ref="AJ2302">_xlfn.IFS(
C2302&lt;=20, "&lt;20",
AND(C2302&gt;=20, C2302&lt;35), "20-35",
AND(C2302&gt;=35, C2302&lt;50), "35-50",
C2302&gt;=50, "50-100"
)</f>
        <v>35-50</v>
      </c>
      <c r="AK2302" t="str" cm="1">
        <f t="array" ref="AK2302">_xlfn.IFS(
G2302&lt;6, "&lt;6",
AND(G2302&gt;=6, G2302&lt;12), "6-12",
AND(G2302&gt;=12, G2302&lt;18), "12-18",  AND(G2302&gt;=18, G2302&lt;24), "18-24", G2302&gt;=24, "24-36")</f>
        <v>24-36</v>
      </c>
    </row>
    <row r="2303" spans="1:37" x14ac:dyDescent="0.3">
      <c r="A2303" t="s">
        <v>2403</v>
      </c>
      <c r="B2303" t="s">
        <v>44</v>
      </c>
      <c r="C2303">
        <v>33</v>
      </c>
      <c r="D2303" t="s">
        <v>37</v>
      </c>
      <c r="E2303" t="s">
        <v>56</v>
      </c>
      <c r="F2303">
        <v>0</v>
      </c>
      <c r="G2303">
        <v>15</v>
      </c>
      <c r="H2303" t="s">
        <v>36</v>
      </c>
      <c r="I2303" t="s">
        <v>37</v>
      </c>
      <c r="J2303" t="s">
        <v>34</v>
      </c>
      <c r="K2303" t="s">
        <v>37</v>
      </c>
      <c r="L2303" t="s">
        <v>72</v>
      </c>
      <c r="M2303" t="s">
        <v>37</v>
      </c>
      <c r="N2303" t="s">
        <v>34</v>
      </c>
      <c r="O2303" t="s">
        <v>34</v>
      </c>
      <c r="P2303" t="s">
        <v>37</v>
      </c>
      <c r="Q2303" t="s">
        <v>34</v>
      </c>
      <c r="R2303" t="s">
        <v>34</v>
      </c>
      <c r="S2303" t="s">
        <v>34</v>
      </c>
      <c r="T2303" t="s">
        <v>37</v>
      </c>
      <c r="U2303" t="s">
        <v>39</v>
      </c>
      <c r="V2303" t="s">
        <v>34</v>
      </c>
      <c r="W2303" t="s">
        <v>51</v>
      </c>
      <c r="X2303">
        <v>54.25</v>
      </c>
      <c r="Y2303">
        <v>447.75</v>
      </c>
      <c r="Z2303">
        <v>0</v>
      </c>
      <c r="AA2303">
        <v>0</v>
      </c>
      <c r="AB2303">
        <v>342.24</v>
      </c>
      <c r="AC2303">
        <v>789.99</v>
      </c>
      <c r="AD2303" t="s">
        <v>41</v>
      </c>
      <c r="AE2303" t="s">
        <v>42</v>
      </c>
      <c r="AF2303" t="s">
        <v>42</v>
      </c>
      <c r="AG2303">
        <f t="shared" si="70"/>
        <v>0</v>
      </c>
      <c r="AH2303" t="str" cm="1">
        <f t="array" ref="AH2303">_xlfn.IFS(
X2303&lt;=20, "&lt;20",
AND(X2303&gt;=20, X2303&lt;50), "20-50",
AND(X2303&gt;=50, X2303&lt;100), "50-100",
X2303&gt;=100, "&gt;100"
)</f>
        <v>50-100</v>
      </c>
      <c r="AI2303">
        <f t="shared" si="71"/>
        <v>0</v>
      </c>
      <c r="AJ2303" t="str" cm="1">
        <f t="array" ref="AJ2303">_xlfn.IFS(
C2303&lt;=20, "&lt;20",
AND(C2303&gt;=20, C2303&lt;35), "20-35",
AND(C2303&gt;=35, C2303&lt;50), "35-50",
C2303&gt;=50, "50-100"
)</f>
        <v>20-35</v>
      </c>
      <c r="AK2303" t="str" cm="1">
        <f t="array" ref="AK2303">_xlfn.IFS(
G2303&lt;6, "&lt;6",
AND(G2303&gt;=6, G2303&lt;12), "6-12",
AND(G2303&gt;=12, G2303&lt;18), "12-18",  AND(G2303&gt;=18, G2303&lt;24), "18-24", G2303&gt;=24, "24-36")</f>
        <v>12-18</v>
      </c>
    </row>
    <row r="2304" spans="1:37" x14ac:dyDescent="0.3">
      <c r="A2304" t="s">
        <v>2404</v>
      </c>
      <c r="B2304" t="s">
        <v>33</v>
      </c>
      <c r="C2304">
        <v>46</v>
      </c>
      <c r="D2304" t="s">
        <v>34</v>
      </c>
      <c r="E2304" t="s">
        <v>103</v>
      </c>
      <c r="F2304">
        <v>6</v>
      </c>
      <c r="G2304">
        <v>13</v>
      </c>
      <c r="H2304" t="s">
        <v>70</v>
      </c>
      <c r="I2304" t="s">
        <v>37</v>
      </c>
      <c r="J2304" t="s">
        <v>34</v>
      </c>
      <c r="K2304" t="s">
        <v>34</v>
      </c>
      <c r="L2304" t="s">
        <v>34</v>
      </c>
      <c r="M2304" t="s">
        <v>34</v>
      </c>
      <c r="N2304" t="s">
        <v>34</v>
      </c>
      <c r="O2304" t="s">
        <v>34</v>
      </c>
      <c r="P2304" t="s">
        <v>34</v>
      </c>
      <c r="Q2304" t="s">
        <v>34</v>
      </c>
      <c r="R2304" t="s">
        <v>34</v>
      </c>
      <c r="S2304" t="s">
        <v>34</v>
      </c>
      <c r="T2304" t="s">
        <v>34</v>
      </c>
      <c r="U2304" t="s">
        <v>67</v>
      </c>
      <c r="V2304" t="s">
        <v>37</v>
      </c>
      <c r="W2304" t="s">
        <v>40</v>
      </c>
      <c r="X2304">
        <v>19.850000000000001</v>
      </c>
      <c r="Y2304">
        <v>1158.8499999999999</v>
      </c>
      <c r="Z2304">
        <v>0</v>
      </c>
      <c r="AA2304">
        <v>0</v>
      </c>
      <c r="AB2304">
        <v>684.98</v>
      </c>
      <c r="AC2304">
        <v>1843.83</v>
      </c>
      <c r="AD2304" t="s">
        <v>41</v>
      </c>
      <c r="AE2304" t="s">
        <v>42</v>
      </c>
      <c r="AF2304" t="s">
        <v>42</v>
      </c>
      <c r="AG2304">
        <f t="shared" si="70"/>
        <v>0</v>
      </c>
      <c r="AH2304" t="str" cm="1">
        <f t="array" ref="AH2304">_xlfn.IFS(
X2304&lt;=20, "&lt;20",
AND(X2304&gt;=20, X2304&lt;50), "20-50",
AND(X2304&gt;=50, X2304&lt;100), "50-100",
X2304&gt;=100, "&gt;100"
)</f>
        <v>&lt;20</v>
      </c>
      <c r="AI2304">
        <f t="shared" si="71"/>
        <v>0</v>
      </c>
      <c r="AJ2304" t="str" cm="1">
        <f t="array" ref="AJ2304">_xlfn.IFS(
C2304&lt;=20, "&lt;20",
AND(C2304&gt;=20, C2304&lt;35), "20-35",
AND(C2304&gt;=35, C2304&lt;50), "35-50",
C2304&gt;=50, "50-100"
)</f>
        <v>35-50</v>
      </c>
      <c r="AK2304" t="str" cm="1">
        <f t="array" ref="AK2304">_xlfn.IFS(
G2304&lt;6, "&lt;6",
AND(G2304&gt;=6, G2304&lt;12), "6-12",
AND(G2304&gt;=12, G2304&lt;18), "12-18",  AND(G2304&gt;=18, G2304&lt;24), "18-24", G2304&gt;=24, "24-36")</f>
        <v>12-18</v>
      </c>
    </row>
    <row r="2305" spans="1:37" x14ac:dyDescent="0.3">
      <c r="A2305" t="s">
        <v>2405</v>
      </c>
      <c r="B2305" t="s">
        <v>44</v>
      </c>
      <c r="C2305">
        <v>54</v>
      </c>
      <c r="D2305" t="s">
        <v>34</v>
      </c>
      <c r="E2305" t="s">
        <v>45</v>
      </c>
      <c r="F2305">
        <v>2</v>
      </c>
      <c r="G2305">
        <v>21</v>
      </c>
      <c r="H2305" t="s">
        <v>66</v>
      </c>
      <c r="I2305" t="s">
        <v>37</v>
      </c>
      <c r="J2305" t="s">
        <v>37</v>
      </c>
      <c r="K2305" t="s">
        <v>37</v>
      </c>
      <c r="L2305" t="s">
        <v>50</v>
      </c>
      <c r="M2305" t="s">
        <v>37</v>
      </c>
      <c r="N2305" t="s">
        <v>34</v>
      </c>
      <c r="O2305" t="s">
        <v>37</v>
      </c>
      <c r="P2305" t="s">
        <v>34</v>
      </c>
      <c r="Q2305" t="s">
        <v>37</v>
      </c>
      <c r="R2305" t="s">
        <v>37</v>
      </c>
      <c r="S2305" t="s">
        <v>37</v>
      </c>
      <c r="T2305" t="s">
        <v>37</v>
      </c>
      <c r="U2305" t="s">
        <v>67</v>
      </c>
      <c r="V2305" t="s">
        <v>34</v>
      </c>
      <c r="W2305" t="s">
        <v>51</v>
      </c>
      <c r="X2305">
        <v>105.55</v>
      </c>
      <c r="Y2305">
        <v>7405.5</v>
      </c>
      <c r="Z2305">
        <v>0</v>
      </c>
      <c r="AA2305">
        <v>0</v>
      </c>
      <c r="AB2305">
        <v>1776.42</v>
      </c>
      <c r="AC2305">
        <v>9181.92</v>
      </c>
      <c r="AD2305" t="s">
        <v>41</v>
      </c>
      <c r="AE2305" t="s">
        <v>42</v>
      </c>
      <c r="AF2305" t="s">
        <v>42</v>
      </c>
      <c r="AG2305">
        <f t="shared" si="70"/>
        <v>0</v>
      </c>
      <c r="AH2305" t="str" cm="1">
        <f t="array" ref="AH2305">_xlfn.IFS(
X2305&lt;=20, "&lt;20",
AND(X2305&gt;=20, X2305&lt;50), "20-50",
AND(X2305&gt;=50, X2305&lt;100), "50-100",
X2305&gt;=100, "&gt;100"
)</f>
        <v>&gt;100</v>
      </c>
      <c r="AI2305">
        <f t="shared" si="71"/>
        <v>0</v>
      </c>
      <c r="AJ2305" t="str" cm="1">
        <f t="array" ref="AJ2305">_xlfn.IFS(
C2305&lt;=20, "&lt;20",
AND(C2305&gt;=20, C2305&lt;35), "20-35",
AND(C2305&gt;=35, C2305&lt;50), "35-50",
C2305&gt;=50, "50-100"
)</f>
        <v>50-100</v>
      </c>
      <c r="AK2305" t="str" cm="1">
        <f t="array" ref="AK2305">_xlfn.IFS(
G2305&lt;6, "&lt;6",
AND(G2305&gt;=6, G2305&lt;12), "6-12",
AND(G2305&gt;=12, G2305&lt;18), "12-18",  AND(G2305&gt;=18, G2305&lt;24), "18-24", G2305&gt;=24, "24-36")</f>
        <v>18-24</v>
      </c>
    </row>
    <row r="2306" spans="1:37" x14ac:dyDescent="0.3">
      <c r="A2306" t="s">
        <v>2406</v>
      </c>
      <c r="B2306" t="s">
        <v>44</v>
      </c>
      <c r="C2306">
        <v>30</v>
      </c>
      <c r="D2306" t="s">
        <v>34</v>
      </c>
      <c r="E2306" t="s">
        <v>109</v>
      </c>
      <c r="F2306">
        <v>15</v>
      </c>
      <c r="G2306">
        <v>23</v>
      </c>
      <c r="H2306" t="s">
        <v>36</v>
      </c>
      <c r="I2306" t="s">
        <v>37</v>
      </c>
      <c r="J2306" t="s">
        <v>34</v>
      </c>
      <c r="K2306" t="s">
        <v>34</v>
      </c>
      <c r="L2306" t="s">
        <v>34</v>
      </c>
      <c r="M2306" t="s">
        <v>34</v>
      </c>
      <c r="N2306" t="s">
        <v>34</v>
      </c>
      <c r="O2306" t="s">
        <v>34</v>
      </c>
      <c r="P2306" t="s">
        <v>34</v>
      </c>
      <c r="Q2306" t="s">
        <v>34</v>
      </c>
      <c r="R2306" t="s">
        <v>34</v>
      </c>
      <c r="S2306" t="s">
        <v>34</v>
      </c>
      <c r="T2306" t="s">
        <v>34</v>
      </c>
      <c r="U2306" t="s">
        <v>46</v>
      </c>
      <c r="V2306" t="s">
        <v>34</v>
      </c>
      <c r="W2306" t="s">
        <v>40</v>
      </c>
      <c r="X2306">
        <v>19.95</v>
      </c>
      <c r="Y2306">
        <v>109.6</v>
      </c>
      <c r="Z2306">
        <v>0</v>
      </c>
      <c r="AA2306">
        <v>0</v>
      </c>
      <c r="AB2306">
        <v>174</v>
      </c>
      <c r="AC2306">
        <v>283.60000000000002</v>
      </c>
      <c r="AD2306" t="s">
        <v>41</v>
      </c>
      <c r="AE2306" t="s">
        <v>42</v>
      </c>
      <c r="AF2306" t="s">
        <v>42</v>
      </c>
      <c r="AG2306">
        <f t="shared" si="70"/>
        <v>0</v>
      </c>
      <c r="AH2306" t="str" cm="1">
        <f t="array" ref="AH2306">_xlfn.IFS(
X2306&lt;=20, "&lt;20",
AND(X2306&gt;=20, X2306&lt;50), "20-50",
AND(X2306&gt;=50, X2306&lt;100), "50-100",
X2306&gt;=100, "&gt;100"
)</f>
        <v>&lt;20</v>
      </c>
      <c r="AI2306">
        <f t="shared" si="71"/>
        <v>0</v>
      </c>
      <c r="AJ2306" t="str" cm="1">
        <f t="array" ref="AJ2306">_xlfn.IFS(
C2306&lt;=20, "&lt;20",
AND(C2306&gt;=20, C2306&lt;35), "20-35",
AND(C2306&gt;=35, C2306&lt;50), "35-50",
C2306&gt;=50, "50-100"
)</f>
        <v>20-35</v>
      </c>
      <c r="AK2306" t="str" cm="1">
        <f t="array" ref="AK2306">_xlfn.IFS(
G2306&lt;6, "&lt;6",
AND(G2306&gt;=6, G2306&lt;12), "6-12",
AND(G2306&gt;=12, G2306&lt;18), "12-18",  AND(G2306&gt;=18, G2306&lt;24), "18-24", G2306&gt;=24, "24-36")</f>
        <v>18-24</v>
      </c>
    </row>
    <row r="2307" spans="1:37" x14ac:dyDescent="0.3">
      <c r="A2307" t="s">
        <v>2407</v>
      </c>
      <c r="B2307" t="s">
        <v>44</v>
      </c>
      <c r="C2307">
        <v>65</v>
      </c>
      <c r="D2307" t="s">
        <v>34</v>
      </c>
      <c r="E2307" t="s">
        <v>76</v>
      </c>
      <c r="F2307">
        <v>12</v>
      </c>
      <c r="G2307">
        <v>24</v>
      </c>
      <c r="H2307" t="s">
        <v>36</v>
      </c>
      <c r="I2307" t="s">
        <v>37</v>
      </c>
      <c r="J2307" t="s">
        <v>34</v>
      </c>
      <c r="K2307" t="s">
        <v>37</v>
      </c>
      <c r="L2307" t="s">
        <v>50</v>
      </c>
      <c r="M2307" t="s">
        <v>34</v>
      </c>
      <c r="N2307" t="s">
        <v>37</v>
      </c>
      <c r="O2307" t="s">
        <v>34</v>
      </c>
      <c r="P2307" t="s">
        <v>34</v>
      </c>
      <c r="Q2307" t="s">
        <v>37</v>
      </c>
      <c r="R2307" t="s">
        <v>34</v>
      </c>
      <c r="S2307" t="s">
        <v>34</v>
      </c>
      <c r="T2307" t="s">
        <v>37</v>
      </c>
      <c r="U2307" t="s">
        <v>46</v>
      </c>
      <c r="V2307" t="s">
        <v>37</v>
      </c>
      <c r="W2307" t="s">
        <v>51</v>
      </c>
      <c r="X2307">
        <v>83.55</v>
      </c>
      <c r="Y2307">
        <v>1329.15</v>
      </c>
      <c r="Z2307">
        <v>0</v>
      </c>
      <c r="AA2307">
        <v>0</v>
      </c>
      <c r="AB2307">
        <v>384.37</v>
      </c>
      <c r="AC2307">
        <v>1713.52</v>
      </c>
      <c r="AD2307" t="s">
        <v>41</v>
      </c>
      <c r="AE2307" t="s">
        <v>42</v>
      </c>
      <c r="AF2307" t="s">
        <v>42</v>
      </c>
      <c r="AG2307">
        <f t="shared" ref="AG2307:AG2370" si="72">IF(AD2307="Churned", 1,0)</f>
        <v>0</v>
      </c>
      <c r="AH2307" t="str" cm="1">
        <f t="array" ref="AH2307">_xlfn.IFS(
X2307&lt;=20, "&lt;20",
AND(X2307&gt;=20, X2307&lt;50), "20-50",
AND(X2307&gt;=50, X2307&lt;100), "50-100",
X2307&gt;=100, "&gt;100"
)</f>
        <v>50-100</v>
      </c>
      <c r="AI2307">
        <f t="shared" ref="AI2307:AI2370" si="73">IF(AD2307="Joined", 1, 0)</f>
        <v>0</v>
      </c>
      <c r="AJ2307" t="str" cm="1">
        <f t="array" ref="AJ2307">_xlfn.IFS(
C2307&lt;=20, "&lt;20",
AND(C2307&gt;=20, C2307&lt;35), "20-35",
AND(C2307&gt;=35, C2307&lt;50), "35-50",
C2307&gt;=50, "50-100"
)</f>
        <v>50-100</v>
      </c>
      <c r="AK2307" t="str" cm="1">
        <f t="array" ref="AK2307">_xlfn.IFS(
G2307&lt;6, "&lt;6",
AND(G2307&gt;=6, G2307&lt;12), "6-12",
AND(G2307&gt;=12, G2307&lt;18), "12-18",  AND(G2307&gt;=18, G2307&lt;24), "18-24", G2307&gt;=24, "24-36")</f>
        <v>24-36</v>
      </c>
    </row>
    <row r="2308" spans="1:37" x14ac:dyDescent="0.3">
      <c r="A2308" t="s">
        <v>2408</v>
      </c>
      <c r="B2308" t="s">
        <v>33</v>
      </c>
      <c r="C2308">
        <v>62</v>
      </c>
      <c r="D2308" t="s">
        <v>34</v>
      </c>
      <c r="E2308" t="s">
        <v>74</v>
      </c>
      <c r="F2308">
        <v>6</v>
      </c>
      <c r="G2308">
        <v>12</v>
      </c>
      <c r="H2308" t="s">
        <v>36</v>
      </c>
      <c r="I2308" t="s">
        <v>37</v>
      </c>
      <c r="J2308" t="s">
        <v>37</v>
      </c>
      <c r="K2308" t="s">
        <v>37</v>
      </c>
      <c r="L2308" t="s">
        <v>50</v>
      </c>
      <c r="M2308" t="s">
        <v>34</v>
      </c>
      <c r="N2308" t="s">
        <v>34</v>
      </c>
      <c r="O2308" t="s">
        <v>34</v>
      </c>
      <c r="P2308" t="s">
        <v>34</v>
      </c>
      <c r="Q2308" t="s">
        <v>37</v>
      </c>
      <c r="R2308" t="s">
        <v>34</v>
      </c>
      <c r="S2308" t="s">
        <v>34</v>
      </c>
      <c r="T2308" t="s">
        <v>34</v>
      </c>
      <c r="U2308" t="s">
        <v>46</v>
      </c>
      <c r="V2308" t="s">
        <v>34</v>
      </c>
      <c r="W2308" t="s">
        <v>51</v>
      </c>
      <c r="X2308">
        <v>85.45</v>
      </c>
      <c r="Y2308">
        <v>2509.9499999999998</v>
      </c>
      <c r="Z2308">
        <v>23.13</v>
      </c>
      <c r="AA2308">
        <v>120</v>
      </c>
      <c r="AB2308">
        <v>651.6</v>
      </c>
      <c r="AC2308">
        <v>3258.42</v>
      </c>
      <c r="AD2308" t="s">
        <v>41</v>
      </c>
      <c r="AE2308" t="s">
        <v>42</v>
      </c>
      <c r="AF2308" t="s">
        <v>42</v>
      </c>
      <c r="AG2308">
        <f t="shared" si="72"/>
        <v>0</v>
      </c>
      <c r="AH2308" t="str" cm="1">
        <f t="array" ref="AH2308">_xlfn.IFS(
X2308&lt;=20, "&lt;20",
AND(X2308&gt;=20, X2308&lt;50), "20-50",
AND(X2308&gt;=50, X2308&lt;100), "50-100",
X2308&gt;=100, "&gt;100"
)</f>
        <v>50-100</v>
      </c>
      <c r="AI2308">
        <f t="shared" si="73"/>
        <v>0</v>
      </c>
      <c r="AJ2308" t="str" cm="1">
        <f t="array" ref="AJ2308">_xlfn.IFS(
C2308&lt;=20, "&lt;20",
AND(C2308&gt;=20, C2308&lt;35), "20-35",
AND(C2308&gt;=35, C2308&lt;50), "35-50",
C2308&gt;=50, "50-100"
)</f>
        <v>50-100</v>
      </c>
      <c r="AK2308" t="str" cm="1">
        <f t="array" ref="AK2308">_xlfn.IFS(
G2308&lt;6, "&lt;6",
AND(G2308&gt;=6, G2308&lt;12), "6-12",
AND(G2308&gt;=12, G2308&lt;18), "12-18",  AND(G2308&gt;=18, G2308&lt;24), "18-24", G2308&gt;=24, "24-36")</f>
        <v>12-18</v>
      </c>
    </row>
    <row r="2309" spans="1:37" x14ac:dyDescent="0.3">
      <c r="A2309" t="s">
        <v>2409</v>
      </c>
      <c r="B2309" t="s">
        <v>44</v>
      </c>
      <c r="C2309">
        <v>55</v>
      </c>
      <c r="D2309" t="s">
        <v>37</v>
      </c>
      <c r="E2309" t="s">
        <v>87</v>
      </c>
      <c r="F2309">
        <v>11</v>
      </c>
      <c r="G2309">
        <v>7</v>
      </c>
      <c r="H2309" t="s">
        <v>36</v>
      </c>
      <c r="I2309" t="s">
        <v>37</v>
      </c>
      <c r="J2309" t="s">
        <v>37</v>
      </c>
      <c r="K2309" t="s">
        <v>37</v>
      </c>
      <c r="L2309" t="s">
        <v>50</v>
      </c>
      <c r="M2309" t="s">
        <v>34</v>
      </c>
      <c r="N2309" t="s">
        <v>34</v>
      </c>
      <c r="O2309" t="s">
        <v>34</v>
      </c>
      <c r="P2309" t="s">
        <v>34</v>
      </c>
      <c r="Q2309" t="s">
        <v>34</v>
      </c>
      <c r="R2309" t="s">
        <v>34</v>
      </c>
      <c r="S2309" t="s">
        <v>34</v>
      </c>
      <c r="T2309" t="s">
        <v>37</v>
      </c>
      <c r="U2309" t="s">
        <v>46</v>
      </c>
      <c r="V2309" t="s">
        <v>34</v>
      </c>
      <c r="W2309" t="s">
        <v>51</v>
      </c>
      <c r="X2309">
        <v>76.099999999999994</v>
      </c>
      <c r="Y2309">
        <v>257.60000000000002</v>
      </c>
      <c r="Z2309">
        <v>0</v>
      </c>
      <c r="AA2309">
        <v>0</v>
      </c>
      <c r="AB2309">
        <v>43.05</v>
      </c>
      <c r="AC2309">
        <v>300.64999999999998</v>
      </c>
      <c r="AD2309" t="s">
        <v>85</v>
      </c>
      <c r="AE2309" t="s">
        <v>42</v>
      </c>
      <c r="AF2309" t="s">
        <v>42</v>
      </c>
      <c r="AG2309">
        <f t="shared" si="72"/>
        <v>0</v>
      </c>
      <c r="AH2309" t="str" cm="1">
        <f t="array" ref="AH2309">_xlfn.IFS(
X2309&lt;=20, "&lt;20",
AND(X2309&gt;=20, X2309&lt;50), "20-50",
AND(X2309&gt;=50, X2309&lt;100), "50-100",
X2309&gt;=100, "&gt;100"
)</f>
        <v>50-100</v>
      </c>
      <c r="AI2309">
        <f t="shared" si="73"/>
        <v>1</v>
      </c>
      <c r="AJ2309" t="str" cm="1">
        <f t="array" ref="AJ2309">_xlfn.IFS(
C2309&lt;=20, "&lt;20",
AND(C2309&gt;=20, C2309&lt;35), "20-35",
AND(C2309&gt;=35, C2309&lt;50), "35-50",
C2309&gt;=50, "50-100"
)</f>
        <v>50-100</v>
      </c>
      <c r="AK2309" t="str" cm="1">
        <f t="array" ref="AK2309">_xlfn.IFS(
G2309&lt;6, "&lt;6",
AND(G2309&gt;=6, G2309&lt;12), "6-12",
AND(G2309&gt;=12, G2309&lt;18), "12-18",  AND(G2309&gt;=18, G2309&lt;24), "18-24", G2309&gt;=24, "24-36")</f>
        <v>6-12</v>
      </c>
    </row>
    <row r="2310" spans="1:37" x14ac:dyDescent="0.3">
      <c r="A2310" t="s">
        <v>2410</v>
      </c>
      <c r="B2310" t="s">
        <v>33</v>
      </c>
      <c r="C2310">
        <v>29</v>
      </c>
      <c r="D2310" t="s">
        <v>37</v>
      </c>
      <c r="E2310" t="s">
        <v>61</v>
      </c>
      <c r="F2310">
        <v>11</v>
      </c>
      <c r="G2310">
        <v>8</v>
      </c>
      <c r="H2310" t="s">
        <v>36</v>
      </c>
      <c r="I2310" t="s">
        <v>37</v>
      </c>
      <c r="J2310" t="s">
        <v>37</v>
      </c>
      <c r="K2310" t="s">
        <v>34</v>
      </c>
      <c r="L2310" t="s">
        <v>34</v>
      </c>
      <c r="M2310" t="s">
        <v>34</v>
      </c>
      <c r="N2310" t="s">
        <v>34</v>
      </c>
      <c r="O2310" t="s">
        <v>34</v>
      </c>
      <c r="P2310" t="s">
        <v>34</v>
      </c>
      <c r="Q2310" t="s">
        <v>34</v>
      </c>
      <c r="R2310" t="s">
        <v>34</v>
      </c>
      <c r="S2310" t="s">
        <v>34</v>
      </c>
      <c r="T2310" t="s">
        <v>34</v>
      </c>
      <c r="U2310" t="s">
        <v>39</v>
      </c>
      <c r="V2310" t="s">
        <v>34</v>
      </c>
      <c r="W2310" t="s">
        <v>51</v>
      </c>
      <c r="X2310">
        <v>24.5</v>
      </c>
      <c r="Y2310">
        <v>343.6</v>
      </c>
      <c r="Z2310">
        <v>0</v>
      </c>
      <c r="AA2310">
        <v>0</v>
      </c>
      <c r="AB2310">
        <v>633.1</v>
      </c>
      <c r="AC2310">
        <v>976.7</v>
      </c>
      <c r="AD2310" t="s">
        <v>41</v>
      </c>
      <c r="AE2310" t="s">
        <v>42</v>
      </c>
      <c r="AF2310" t="s">
        <v>42</v>
      </c>
      <c r="AG2310">
        <f t="shared" si="72"/>
        <v>0</v>
      </c>
      <c r="AH2310" t="str" cm="1">
        <f t="array" ref="AH2310">_xlfn.IFS(
X2310&lt;=20, "&lt;20",
AND(X2310&gt;=20, X2310&lt;50), "20-50",
AND(X2310&gt;=50, X2310&lt;100), "50-100",
X2310&gt;=100, "&gt;100"
)</f>
        <v>20-50</v>
      </c>
      <c r="AI2310">
        <f t="shared" si="73"/>
        <v>0</v>
      </c>
      <c r="AJ2310" t="str" cm="1">
        <f t="array" ref="AJ2310">_xlfn.IFS(
C2310&lt;=20, "&lt;20",
AND(C2310&gt;=20, C2310&lt;35), "20-35",
AND(C2310&gt;=35, C2310&lt;50), "35-50",
C2310&gt;=50, "50-100"
)</f>
        <v>20-35</v>
      </c>
      <c r="AK2310" t="str" cm="1">
        <f t="array" ref="AK2310">_xlfn.IFS(
G2310&lt;6, "&lt;6",
AND(G2310&gt;=6, G2310&lt;12), "6-12",
AND(G2310&gt;=12, G2310&lt;18), "12-18",  AND(G2310&gt;=18, G2310&lt;24), "18-24", G2310&gt;=24, "24-36")</f>
        <v>6-12</v>
      </c>
    </row>
    <row r="2311" spans="1:37" x14ac:dyDescent="0.3">
      <c r="A2311" t="s">
        <v>2411</v>
      </c>
      <c r="B2311" t="s">
        <v>33</v>
      </c>
      <c r="C2311">
        <v>80</v>
      </c>
      <c r="D2311" t="s">
        <v>37</v>
      </c>
      <c r="E2311" t="s">
        <v>74</v>
      </c>
      <c r="F2311">
        <v>4</v>
      </c>
      <c r="G2311">
        <v>8</v>
      </c>
      <c r="H2311" t="s">
        <v>36</v>
      </c>
      <c r="I2311" t="s">
        <v>37</v>
      </c>
      <c r="J2311" t="s">
        <v>37</v>
      </c>
      <c r="K2311" t="s">
        <v>37</v>
      </c>
      <c r="L2311" t="s">
        <v>50</v>
      </c>
      <c r="M2311" t="s">
        <v>34</v>
      </c>
      <c r="N2311" t="s">
        <v>34</v>
      </c>
      <c r="O2311" t="s">
        <v>34</v>
      </c>
      <c r="P2311" t="s">
        <v>34</v>
      </c>
      <c r="Q2311" t="s">
        <v>37</v>
      </c>
      <c r="R2311" t="s">
        <v>34</v>
      </c>
      <c r="S2311" t="s">
        <v>34</v>
      </c>
      <c r="T2311" t="s">
        <v>37</v>
      </c>
      <c r="U2311" t="s">
        <v>46</v>
      </c>
      <c r="V2311" t="s">
        <v>37</v>
      </c>
      <c r="W2311" t="s">
        <v>51</v>
      </c>
      <c r="X2311">
        <v>86.6</v>
      </c>
      <c r="Y2311">
        <v>1281</v>
      </c>
      <c r="Z2311">
        <v>0</v>
      </c>
      <c r="AA2311">
        <v>0</v>
      </c>
      <c r="AB2311">
        <v>306.88</v>
      </c>
      <c r="AC2311">
        <v>1587.88</v>
      </c>
      <c r="AD2311" t="s">
        <v>52</v>
      </c>
      <c r="AE2311" t="s">
        <v>58</v>
      </c>
      <c r="AF2311" t="s">
        <v>62</v>
      </c>
      <c r="AG2311">
        <f t="shared" si="72"/>
        <v>1</v>
      </c>
      <c r="AH2311" t="str" cm="1">
        <f t="array" ref="AH2311">_xlfn.IFS(
X2311&lt;=20, "&lt;20",
AND(X2311&gt;=20, X2311&lt;50), "20-50",
AND(X2311&gt;=50, X2311&lt;100), "50-100",
X2311&gt;=100, "&gt;100"
)</f>
        <v>50-100</v>
      </c>
      <c r="AI2311">
        <f t="shared" si="73"/>
        <v>0</v>
      </c>
      <c r="AJ2311" t="str" cm="1">
        <f t="array" ref="AJ2311">_xlfn.IFS(
C2311&lt;=20, "&lt;20",
AND(C2311&gt;=20, C2311&lt;35), "20-35",
AND(C2311&gt;=35, C2311&lt;50), "35-50",
C2311&gt;=50, "50-100"
)</f>
        <v>50-100</v>
      </c>
      <c r="AK2311" t="str" cm="1">
        <f t="array" ref="AK2311">_xlfn.IFS(
G2311&lt;6, "&lt;6",
AND(G2311&gt;=6, G2311&lt;12), "6-12",
AND(G2311&gt;=12, G2311&lt;18), "12-18",  AND(G2311&gt;=18, G2311&lt;24), "18-24", G2311&gt;=24, "24-36")</f>
        <v>6-12</v>
      </c>
    </row>
    <row r="2312" spans="1:37" x14ac:dyDescent="0.3">
      <c r="A2312" t="s">
        <v>2412</v>
      </c>
      <c r="B2312" t="s">
        <v>44</v>
      </c>
      <c r="C2312">
        <v>62</v>
      </c>
      <c r="D2312" t="s">
        <v>37</v>
      </c>
      <c r="E2312" t="s">
        <v>90</v>
      </c>
      <c r="F2312">
        <v>5</v>
      </c>
      <c r="G2312">
        <v>35</v>
      </c>
      <c r="H2312" t="s">
        <v>36</v>
      </c>
      <c r="I2312" t="s">
        <v>37</v>
      </c>
      <c r="J2312" t="s">
        <v>34</v>
      </c>
      <c r="K2312" t="s">
        <v>34</v>
      </c>
      <c r="L2312" t="s">
        <v>34</v>
      </c>
      <c r="M2312" t="s">
        <v>34</v>
      </c>
      <c r="N2312" t="s">
        <v>34</v>
      </c>
      <c r="O2312" t="s">
        <v>34</v>
      </c>
      <c r="P2312" t="s">
        <v>34</v>
      </c>
      <c r="Q2312" t="s">
        <v>34</v>
      </c>
      <c r="R2312" t="s">
        <v>34</v>
      </c>
      <c r="S2312" t="s">
        <v>34</v>
      </c>
      <c r="T2312" t="s">
        <v>34</v>
      </c>
      <c r="U2312" t="s">
        <v>67</v>
      </c>
      <c r="V2312" t="s">
        <v>34</v>
      </c>
      <c r="W2312" t="s">
        <v>40</v>
      </c>
      <c r="X2312">
        <v>21.25</v>
      </c>
      <c r="Y2312">
        <v>711.9</v>
      </c>
      <c r="Z2312">
        <v>0</v>
      </c>
      <c r="AA2312">
        <v>0</v>
      </c>
      <c r="AB2312">
        <v>1200</v>
      </c>
      <c r="AC2312">
        <v>1911.9</v>
      </c>
      <c r="AD2312" t="s">
        <v>41</v>
      </c>
      <c r="AE2312" t="s">
        <v>42</v>
      </c>
      <c r="AF2312" t="s">
        <v>42</v>
      </c>
      <c r="AG2312">
        <f t="shared" si="72"/>
        <v>0</v>
      </c>
      <c r="AH2312" t="str" cm="1">
        <f t="array" ref="AH2312">_xlfn.IFS(
X2312&lt;=20, "&lt;20",
AND(X2312&gt;=20, X2312&lt;50), "20-50",
AND(X2312&gt;=50, X2312&lt;100), "50-100",
X2312&gt;=100, "&gt;100"
)</f>
        <v>20-50</v>
      </c>
      <c r="AI2312">
        <f t="shared" si="73"/>
        <v>0</v>
      </c>
      <c r="AJ2312" t="str" cm="1">
        <f t="array" ref="AJ2312">_xlfn.IFS(
C2312&lt;=20, "&lt;20",
AND(C2312&gt;=20, C2312&lt;35), "20-35",
AND(C2312&gt;=35, C2312&lt;50), "35-50",
C2312&gt;=50, "50-100"
)</f>
        <v>50-100</v>
      </c>
      <c r="AK2312" t="str" cm="1">
        <f t="array" ref="AK2312">_xlfn.IFS(
G2312&lt;6, "&lt;6",
AND(G2312&gt;=6, G2312&lt;12), "6-12",
AND(G2312&gt;=12, G2312&lt;18), "12-18",  AND(G2312&gt;=18, G2312&lt;24), "18-24", G2312&gt;=24, "24-36")</f>
        <v>24-36</v>
      </c>
    </row>
    <row r="2313" spans="1:37" x14ac:dyDescent="0.3">
      <c r="A2313" t="s">
        <v>2413</v>
      </c>
      <c r="B2313" t="s">
        <v>33</v>
      </c>
      <c r="C2313">
        <v>55</v>
      </c>
      <c r="D2313" t="s">
        <v>37</v>
      </c>
      <c r="E2313" t="s">
        <v>69</v>
      </c>
      <c r="F2313">
        <v>11</v>
      </c>
      <c r="G2313">
        <v>6</v>
      </c>
      <c r="H2313" t="s">
        <v>36</v>
      </c>
      <c r="I2313" t="s">
        <v>37</v>
      </c>
      <c r="J2313" t="s">
        <v>34</v>
      </c>
      <c r="K2313" t="s">
        <v>34</v>
      </c>
      <c r="L2313" t="s">
        <v>34</v>
      </c>
      <c r="M2313" t="s">
        <v>34</v>
      </c>
      <c r="N2313" t="s">
        <v>34</v>
      </c>
      <c r="O2313" t="s">
        <v>34</v>
      </c>
      <c r="P2313" t="s">
        <v>34</v>
      </c>
      <c r="Q2313" t="s">
        <v>34</v>
      </c>
      <c r="R2313" t="s">
        <v>34</v>
      </c>
      <c r="S2313" t="s">
        <v>34</v>
      </c>
      <c r="T2313" t="s">
        <v>34</v>
      </c>
      <c r="U2313" t="s">
        <v>46</v>
      </c>
      <c r="V2313" t="s">
        <v>34</v>
      </c>
      <c r="W2313" t="s">
        <v>40</v>
      </c>
      <c r="X2313">
        <v>19.2</v>
      </c>
      <c r="Y2313">
        <v>19.2</v>
      </c>
      <c r="Z2313">
        <v>0</v>
      </c>
      <c r="AA2313">
        <v>0</v>
      </c>
      <c r="AB2313">
        <v>32.78</v>
      </c>
      <c r="AC2313">
        <v>51.98</v>
      </c>
      <c r="AD2313" t="s">
        <v>85</v>
      </c>
      <c r="AE2313" t="s">
        <v>42</v>
      </c>
      <c r="AF2313" t="s">
        <v>42</v>
      </c>
      <c r="AG2313">
        <f t="shared" si="72"/>
        <v>0</v>
      </c>
      <c r="AH2313" t="str" cm="1">
        <f t="array" ref="AH2313">_xlfn.IFS(
X2313&lt;=20, "&lt;20",
AND(X2313&gt;=20, X2313&lt;50), "20-50",
AND(X2313&gt;=50, X2313&lt;100), "50-100",
X2313&gt;=100, "&gt;100"
)</f>
        <v>&lt;20</v>
      </c>
      <c r="AI2313">
        <f t="shared" si="73"/>
        <v>1</v>
      </c>
      <c r="AJ2313" t="str" cm="1">
        <f t="array" ref="AJ2313">_xlfn.IFS(
C2313&lt;=20, "&lt;20",
AND(C2313&gt;=20, C2313&lt;35), "20-35",
AND(C2313&gt;=35, C2313&lt;50), "35-50",
C2313&gt;=50, "50-100"
)</f>
        <v>50-100</v>
      </c>
      <c r="AK2313" t="str" cm="1">
        <f t="array" ref="AK2313">_xlfn.IFS(
G2313&lt;6, "&lt;6",
AND(G2313&gt;=6, G2313&lt;12), "6-12",
AND(G2313&gt;=12, G2313&lt;18), "12-18",  AND(G2313&gt;=18, G2313&lt;24), "18-24", G2313&gt;=24, "24-36")</f>
        <v>6-12</v>
      </c>
    </row>
    <row r="2314" spans="1:37" x14ac:dyDescent="0.3">
      <c r="A2314" t="s">
        <v>2414</v>
      </c>
      <c r="B2314" t="s">
        <v>44</v>
      </c>
      <c r="C2314">
        <v>43</v>
      </c>
      <c r="D2314" t="s">
        <v>37</v>
      </c>
      <c r="E2314" t="s">
        <v>74</v>
      </c>
      <c r="F2314">
        <v>15</v>
      </c>
      <c r="G2314">
        <v>25</v>
      </c>
      <c r="H2314" t="s">
        <v>57</v>
      </c>
      <c r="I2314" t="s">
        <v>37</v>
      </c>
      <c r="J2314" t="s">
        <v>37</v>
      </c>
      <c r="K2314" t="s">
        <v>37</v>
      </c>
      <c r="L2314" t="s">
        <v>50</v>
      </c>
      <c r="M2314" t="s">
        <v>34</v>
      </c>
      <c r="N2314" t="s">
        <v>37</v>
      </c>
      <c r="O2314" t="s">
        <v>37</v>
      </c>
      <c r="P2314" t="s">
        <v>37</v>
      </c>
      <c r="Q2314" t="s">
        <v>34</v>
      </c>
      <c r="R2314" t="s">
        <v>34</v>
      </c>
      <c r="S2314" t="s">
        <v>34</v>
      </c>
      <c r="T2314" t="s">
        <v>37</v>
      </c>
      <c r="U2314" t="s">
        <v>46</v>
      </c>
      <c r="V2314" t="s">
        <v>34</v>
      </c>
      <c r="W2314" t="s">
        <v>51</v>
      </c>
      <c r="X2314">
        <v>89.4</v>
      </c>
      <c r="Y2314">
        <v>1132.3499999999999</v>
      </c>
      <c r="Z2314">
        <v>0</v>
      </c>
      <c r="AA2314">
        <v>0</v>
      </c>
      <c r="AB2314">
        <v>111.67</v>
      </c>
      <c r="AC2314">
        <v>1244.02</v>
      </c>
      <c r="AD2314" t="s">
        <v>52</v>
      </c>
      <c r="AE2314" t="s">
        <v>53</v>
      </c>
      <c r="AF2314" t="s">
        <v>54</v>
      </c>
      <c r="AG2314">
        <f t="shared" si="72"/>
        <v>1</v>
      </c>
      <c r="AH2314" t="str" cm="1">
        <f t="array" ref="AH2314">_xlfn.IFS(
X2314&lt;=20, "&lt;20",
AND(X2314&gt;=20, X2314&lt;50), "20-50",
AND(X2314&gt;=50, X2314&lt;100), "50-100",
X2314&gt;=100, "&gt;100"
)</f>
        <v>50-100</v>
      </c>
      <c r="AI2314">
        <f t="shared" si="73"/>
        <v>0</v>
      </c>
      <c r="AJ2314" t="str" cm="1">
        <f t="array" ref="AJ2314">_xlfn.IFS(
C2314&lt;=20, "&lt;20",
AND(C2314&gt;=20, C2314&lt;35), "20-35",
AND(C2314&gt;=35, C2314&lt;50), "35-50",
C2314&gt;=50, "50-100"
)</f>
        <v>35-50</v>
      </c>
      <c r="AK2314" t="str" cm="1">
        <f t="array" ref="AK2314">_xlfn.IFS(
G2314&lt;6, "&lt;6",
AND(G2314&gt;=6, G2314&lt;12), "6-12",
AND(G2314&gt;=12, G2314&lt;18), "12-18",  AND(G2314&gt;=18, G2314&lt;24), "18-24", G2314&gt;=24, "24-36")</f>
        <v>24-36</v>
      </c>
    </row>
    <row r="2315" spans="1:37" x14ac:dyDescent="0.3">
      <c r="A2315" t="s">
        <v>2415</v>
      </c>
      <c r="B2315" t="s">
        <v>33</v>
      </c>
      <c r="C2315">
        <v>36</v>
      </c>
      <c r="D2315" t="s">
        <v>37</v>
      </c>
      <c r="E2315" t="s">
        <v>64</v>
      </c>
      <c r="F2315">
        <v>10</v>
      </c>
      <c r="G2315">
        <v>33</v>
      </c>
      <c r="H2315" t="s">
        <v>110</v>
      </c>
      <c r="I2315" t="s">
        <v>37</v>
      </c>
      <c r="J2315" t="s">
        <v>34</v>
      </c>
      <c r="K2315" t="s">
        <v>34</v>
      </c>
      <c r="L2315" t="s">
        <v>34</v>
      </c>
      <c r="M2315" t="s">
        <v>34</v>
      </c>
      <c r="N2315" t="s">
        <v>34</v>
      </c>
      <c r="O2315" t="s">
        <v>34</v>
      </c>
      <c r="P2315" t="s">
        <v>34</v>
      </c>
      <c r="Q2315" t="s">
        <v>34</v>
      </c>
      <c r="R2315" t="s">
        <v>34</v>
      </c>
      <c r="S2315" t="s">
        <v>34</v>
      </c>
      <c r="T2315" t="s">
        <v>34</v>
      </c>
      <c r="U2315" t="s">
        <v>46</v>
      </c>
      <c r="V2315" t="s">
        <v>34</v>
      </c>
      <c r="W2315" t="s">
        <v>40</v>
      </c>
      <c r="X2315">
        <v>19.7</v>
      </c>
      <c r="Y2315">
        <v>675.6</v>
      </c>
      <c r="Z2315">
        <v>0</v>
      </c>
      <c r="AA2315">
        <v>0</v>
      </c>
      <c r="AB2315">
        <v>1241.68</v>
      </c>
      <c r="AC2315">
        <v>1917.28</v>
      </c>
      <c r="AD2315" t="s">
        <v>41</v>
      </c>
      <c r="AE2315" t="s">
        <v>42</v>
      </c>
      <c r="AF2315" t="s">
        <v>42</v>
      </c>
      <c r="AG2315">
        <f t="shared" si="72"/>
        <v>0</v>
      </c>
      <c r="AH2315" t="str" cm="1">
        <f t="array" ref="AH2315">_xlfn.IFS(
X2315&lt;=20, "&lt;20",
AND(X2315&gt;=20, X2315&lt;50), "20-50",
AND(X2315&gt;=50, X2315&lt;100), "50-100",
X2315&gt;=100, "&gt;100"
)</f>
        <v>&lt;20</v>
      </c>
      <c r="AI2315">
        <f t="shared" si="73"/>
        <v>0</v>
      </c>
      <c r="AJ2315" t="str" cm="1">
        <f t="array" ref="AJ2315">_xlfn.IFS(
C2315&lt;=20, "&lt;20",
AND(C2315&gt;=20, C2315&lt;35), "20-35",
AND(C2315&gt;=35, C2315&lt;50), "35-50",
C2315&gt;=50, "50-100"
)</f>
        <v>35-50</v>
      </c>
      <c r="AK2315" t="str" cm="1">
        <f t="array" ref="AK2315">_xlfn.IFS(
G2315&lt;6, "&lt;6",
AND(G2315&gt;=6, G2315&lt;12), "6-12",
AND(G2315&gt;=12, G2315&lt;18), "12-18",  AND(G2315&gt;=18, G2315&lt;24), "18-24", G2315&gt;=24, "24-36")</f>
        <v>24-36</v>
      </c>
    </row>
    <row r="2316" spans="1:37" x14ac:dyDescent="0.3">
      <c r="A2316" t="s">
        <v>2416</v>
      </c>
      <c r="B2316" t="s">
        <v>33</v>
      </c>
      <c r="C2316">
        <v>24</v>
      </c>
      <c r="D2316" t="s">
        <v>34</v>
      </c>
      <c r="E2316" t="s">
        <v>103</v>
      </c>
      <c r="F2316">
        <v>4</v>
      </c>
      <c r="G2316">
        <v>4</v>
      </c>
      <c r="H2316" t="s">
        <v>36</v>
      </c>
      <c r="I2316" t="s">
        <v>37</v>
      </c>
      <c r="J2316" t="s">
        <v>34</v>
      </c>
      <c r="K2316" t="s">
        <v>37</v>
      </c>
      <c r="L2316" t="s">
        <v>50</v>
      </c>
      <c r="M2316" t="s">
        <v>37</v>
      </c>
      <c r="N2316" t="s">
        <v>37</v>
      </c>
      <c r="O2316" t="s">
        <v>37</v>
      </c>
      <c r="P2316" t="s">
        <v>37</v>
      </c>
      <c r="Q2316" t="s">
        <v>37</v>
      </c>
      <c r="R2316" t="s">
        <v>37</v>
      </c>
      <c r="S2316" t="s">
        <v>37</v>
      </c>
      <c r="T2316" t="s">
        <v>37</v>
      </c>
      <c r="U2316" t="s">
        <v>67</v>
      </c>
      <c r="V2316" t="s">
        <v>37</v>
      </c>
      <c r="W2316" t="s">
        <v>51</v>
      </c>
      <c r="X2316">
        <v>106.3</v>
      </c>
      <c r="Y2316">
        <v>5487</v>
      </c>
      <c r="Z2316">
        <v>0</v>
      </c>
      <c r="AA2316">
        <v>0</v>
      </c>
      <c r="AB2316">
        <v>2590.64</v>
      </c>
      <c r="AC2316">
        <v>8077.64</v>
      </c>
      <c r="AD2316" t="s">
        <v>41</v>
      </c>
      <c r="AE2316" t="s">
        <v>42</v>
      </c>
      <c r="AF2316" t="s">
        <v>42</v>
      </c>
      <c r="AG2316">
        <f t="shared" si="72"/>
        <v>0</v>
      </c>
      <c r="AH2316" t="str" cm="1">
        <f t="array" ref="AH2316">_xlfn.IFS(
X2316&lt;=20, "&lt;20",
AND(X2316&gt;=20, X2316&lt;50), "20-50",
AND(X2316&gt;=50, X2316&lt;100), "50-100",
X2316&gt;=100, "&gt;100"
)</f>
        <v>&gt;100</v>
      </c>
      <c r="AI2316">
        <f t="shared" si="73"/>
        <v>0</v>
      </c>
      <c r="AJ2316" t="str" cm="1">
        <f t="array" ref="AJ2316">_xlfn.IFS(
C2316&lt;=20, "&lt;20",
AND(C2316&gt;=20, C2316&lt;35), "20-35",
AND(C2316&gt;=35, C2316&lt;50), "35-50",
C2316&gt;=50, "50-100"
)</f>
        <v>20-35</v>
      </c>
      <c r="AK2316" t="str" cm="1">
        <f t="array" ref="AK2316">_xlfn.IFS(
G2316&lt;6, "&lt;6",
AND(G2316&gt;=6, G2316&lt;12), "6-12",
AND(G2316&gt;=12, G2316&lt;18), "12-18",  AND(G2316&gt;=18, G2316&lt;24), "18-24", G2316&gt;=24, "24-36")</f>
        <v>&lt;6</v>
      </c>
    </row>
    <row r="2317" spans="1:37" x14ac:dyDescent="0.3">
      <c r="A2317" t="s">
        <v>2417</v>
      </c>
      <c r="B2317" t="s">
        <v>44</v>
      </c>
      <c r="C2317">
        <v>40</v>
      </c>
      <c r="D2317" t="s">
        <v>37</v>
      </c>
      <c r="E2317" t="s">
        <v>35</v>
      </c>
      <c r="F2317">
        <v>12</v>
      </c>
      <c r="G2317">
        <v>2</v>
      </c>
      <c r="H2317" t="s">
        <v>49</v>
      </c>
      <c r="I2317" t="s">
        <v>37</v>
      </c>
      <c r="J2317" t="s">
        <v>34</v>
      </c>
      <c r="K2317" t="s">
        <v>37</v>
      </c>
      <c r="L2317" t="s">
        <v>50</v>
      </c>
      <c r="M2317" t="s">
        <v>34</v>
      </c>
      <c r="N2317" t="s">
        <v>34</v>
      </c>
      <c r="O2317" t="s">
        <v>34</v>
      </c>
      <c r="P2317" t="s">
        <v>34</v>
      </c>
      <c r="Q2317" t="s">
        <v>34</v>
      </c>
      <c r="R2317" t="s">
        <v>34</v>
      </c>
      <c r="S2317" t="s">
        <v>34</v>
      </c>
      <c r="T2317" t="s">
        <v>37</v>
      </c>
      <c r="U2317" t="s">
        <v>46</v>
      </c>
      <c r="V2317" t="s">
        <v>37</v>
      </c>
      <c r="W2317" t="s">
        <v>51</v>
      </c>
      <c r="X2317">
        <v>70.900000000000006</v>
      </c>
      <c r="Y2317">
        <v>273</v>
      </c>
      <c r="Z2317">
        <v>8.74</v>
      </c>
      <c r="AA2317">
        <v>0</v>
      </c>
      <c r="AB2317">
        <v>134</v>
      </c>
      <c r="AC2317">
        <v>398.26</v>
      </c>
      <c r="AD2317" t="s">
        <v>52</v>
      </c>
      <c r="AE2317" t="s">
        <v>58</v>
      </c>
      <c r="AF2317" t="s">
        <v>59</v>
      </c>
      <c r="AG2317">
        <f t="shared" si="72"/>
        <v>1</v>
      </c>
      <c r="AH2317" t="str" cm="1">
        <f t="array" ref="AH2317">_xlfn.IFS(
X2317&lt;=20, "&lt;20",
AND(X2317&gt;=20, X2317&lt;50), "20-50",
AND(X2317&gt;=50, X2317&lt;100), "50-100",
X2317&gt;=100, "&gt;100"
)</f>
        <v>50-100</v>
      </c>
      <c r="AI2317">
        <f t="shared" si="73"/>
        <v>0</v>
      </c>
      <c r="AJ2317" t="str" cm="1">
        <f t="array" ref="AJ2317">_xlfn.IFS(
C2317&lt;=20, "&lt;20",
AND(C2317&gt;=20, C2317&lt;35), "20-35",
AND(C2317&gt;=35, C2317&lt;50), "35-50",
C2317&gt;=50, "50-100"
)</f>
        <v>35-50</v>
      </c>
      <c r="AK2317" t="str" cm="1">
        <f t="array" ref="AK2317">_xlfn.IFS(
G2317&lt;6, "&lt;6",
AND(G2317&gt;=6, G2317&lt;12), "6-12",
AND(G2317&gt;=12, G2317&lt;18), "12-18",  AND(G2317&gt;=18, G2317&lt;24), "18-24", G2317&gt;=24, "24-36")</f>
        <v>&lt;6</v>
      </c>
    </row>
    <row r="2318" spans="1:37" x14ac:dyDescent="0.3">
      <c r="A2318" t="s">
        <v>2418</v>
      </c>
      <c r="B2318" t="s">
        <v>44</v>
      </c>
      <c r="C2318">
        <v>49</v>
      </c>
      <c r="D2318" t="s">
        <v>37</v>
      </c>
      <c r="E2318" t="s">
        <v>76</v>
      </c>
      <c r="F2318">
        <v>2</v>
      </c>
      <c r="G2318">
        <v>11</v>
      </c>
      <c r="H2318" t="s">
        <v>36</v>
      </c>
      <c r="I2318" t="s">
        <v>37</v>
      </c>
      <c r="J2318" t="s">
        <v>37</v>
      </c>
      <c r="K2318" t="s">
        <v>34</v>
      </c>
      <c r="L2318" t="s">
        <v>34</v>
      </c>
      <c r="M2318" t="s">
        <v>34</v>
      </c>
      <c r="N2318" t="s">
        <v>34</v>
      </c>
      <c r="O2318" t="s">
        <v>34</v>
      </c>
      <c r="P2318" t="s">
        <v>34</v>
      </c>
      <c r="Q2318" t="s">
        <v>34</v>
      </c>
      <c r="R2318" t="s">
        <v>34</v>
      </c>
      <c r="S2318" t="s">
        <v>34</v>
      </c>
      <c r="T2318" t="s">
        <v>34</v>
      </c>
      <c r="U2318" t="s">
        <v>39</v>
      </c>
      <c r="V2318" t="s">
        <v>34</v>
      </c>
      <c r="W2318" t="s">
        <v>51</v>
      </c>
      <c r="X2318">
        <v>24.85</v>
      </c>
      <c r="Y2318">
        <v>1013.6</v>
      </c>
      <c r="Z2318">
        <v>0</v>
      </c>
      <c r="AA2318">
        <v>0</v>
      </c>
      <c r="AB2318">
        <v>1417.68</v>
      </c>
      <c r="AC2318">
        <v>2431.2800000000002</v>
      </c>
      <c r="AD2318" t="s">
        <v>41</v>
      </c>
      <c r="AE2318" t="s">
        <v>42</v>
      </c>
      <c r="AF2318" t="s">
        <v>42</v>
      </c>
      <c r="AG2318">
        <f t="shared" si="72"/>
        <v>0</v>
      </c>
      <c r="AH2318" t="str" cm="1">
        <f t="array" ref="AH2318">_xlfn.IFS(
X2318&lt;=20, "&lt;20",
AND(X2318&gt;=20, X2318&lt;50), "20-50",
AND(X2318&gt;=50, X2318&lt;100), "50-100",
X2318&gt;=100, "&gt;100"
)</f>
        <v>20-50</v>
      </c>
      <c r="AI2318">
        <f t="shared" si="73"/>
        <v>0</v>
      </c>
      <c r="AJ2318" t="str" cm="1">
        <f t="array" ref="AJ2318">_xlfn.IFS(
C2318&lt;=20, "&lt;20",
AND(C2318&gt;=20, C2318&lt;35), "20-35",
AND(C2318&gt;=35, C2318&lt;50), "35-50",
C2318&gt;=50, "50-100"
)</f>
        <v>35-50</v>
      </c>
      <c r="AK2318" t="str" cm="1">
        <f t="array" ref="AK2318">_xlfn.IFS(
G2318&lt;6, "&lt;6",
AND(G2318&gt;=6, G2318&lt;12), "6-12",
AND(G2318&gt;=12, G2318&lt;18), "12-18",  AND(G2318&gt;=18, G2318&lt;24), "18-24", G2318&gt;=24, "24-36")</f>
        <v>6-12</v>
      </c>
    </row>
    <row r="2319" spans="1:37" x14ac:dyDescent="0.3">
      <c r="A2319" t="s">
        <v>2419</v>
      </c>
      <c r="B2319" t="s">
        <v>33</v>
      </c>
      <c r="C2319">
        <v>63</v>
      </c>
      <c r="D2319" t="s">
        <v>37</v>
      </c>
      <c r="E2319" t="s">
        <v>35</v>
      </c>
      <c r="F2319">
        <v>15</v>
      </c>
      <c r="G2319">
        <v>15</v>
      </c>
      <c r="H2319" t="s">
        <v>70</v>
      </c>
      <c r="I2319" t="s">
        <v>37</v>
      </c>
      <c r="J2319" t="s">
        <v>37</v>
      </c>
      <c r="K2319" t="s">
        <v>37</v>
      </c>
      <c r="L2319" t="s">
        <v>50</v>
      </c>
      <c r="M2319" t="s">
        <v>34</v>
      </c>
      <c r="N2319" t="s">
        <v>37</v>
      </c>
      <c r="O2319" t="s">
        <v>37</v>
      </c>
      <c r="P2319" t="s">
        <v>34</v>
      </c>
      <c r="Q2319" t="s">
        <v>37</v>
      </c>
      <c r="R2319" t="s">
        <v>37</v>
      </c>
      <c r="S2319" t="s">
        <v>37</v>
      </c>
      <c r="T2319" t="s">
        <v>37</v>
      </c>
      <c r="U2319" t="s">
        <v>46</v>
      </c>
      <c r="V2319" t="s">
        <v>37</v>
      </c>
      <c r="W2319" t="s">
        <v>51</v>
      </c>
      <c r="X2319">
        <v>104.1</v>
      </c>
      <c r="Y2319">
        <v>5135.1499999999996</v>
      </c>
      <c r="Z2319">
        <v>0</v>
      </c>
      <c r="AA2319">
        <v>0</v>
      </c>
      <c r="AB2319">
        <v>2288.4299999999998</v>
      </c>
      <c r="AC2319">
        <v>7423.58</v>
      </c>
      <c r="AD2319" t="s">
        <v>41</v>
      </c>
      <c r="AE2319" t="s">
        <v>42</v>
      </c>
      <c r="AF2319" t="s">
        <v>42</v>
      </c>
      <c r="AG2319">
        <f t="shared" si="72"/>
        <v>0</v>
      </c>
      <c r="AH2319" t="str" cm="1">
        <f t="array" ref="AH2319">_xlfn.IFS(
X2319&lt;=20, "&lt;20",
AND(X2319&gt;=20, X2319&lt;50), "20-50",
AND(X2319&gt;=50, X2319&lt;100), "50-100",
X2319&gt;=100, "&gt;100"
)</f>
        <v>&gt;100</v>
      </c>
      <c r="AI2319">
        <f t="shared" si="73"/>
        <v>0</v>
      </c>
      <c r="AJ2319" t="str" cm="1">
        <f t="array" ref="AJ2319">_xlfn.IFS(
C2319&lt;=20, "&lt;20",
AND(C2319&gt;=20, C2319&lt;35), "20-35",
AND(C2319&gt;=35, C2319&lt;50), "35-50",
C2319&gt;=50, "50-100"
)</f>
        <v>50-100</v>
      </c>
      <c r="AK2319" t="str" cm="1">
        <f t="array" ref="AK2319">_xlfn.IFS(
G2319&lt;6, "&lt;6",
AND(G2319&gt;=6, G2319&lt;12), "6-12",
AND(G2319&gt;=12, G2319&lt;18), "12-18",  AND(G2319&gt;=18, G2319&lt;24), "18-24", G2319&gt;=24, "24-36")</f>
        <v>12-18</v>
      </c>
    </row>
    <row r="2320" spans="1:37" x14ac:dyDescent="0.3">
      <c r="A2320" t="s">
        <v>2420</v>
      </c>
      <c r="B2320" t="s">
        <v>44</v>
      </c>
      <c r="C2320">
        <v>30</v>
      </c>
      <c r="D2320" t="s">
        <v>37</v>
      </c>
      <c r="E2320" t="s">
        <v>103</v>
      </c>
      <c r="F2320">
        <v>11</v>
      </c>
      <c r="G2320">
        <v>4</v>
      </c>
      <c r="H2320" t="s">
        <v>57</v>
      </c>
      <c r="I2320" t="s">
        <v>37</v>
      </c>
      <c r="J2320" t="s">
        <v>34</v>
      </c>
      <c r="K2320" t="s">
        <v>34</v>
      </c>
      <c r="L2320" t="s">
        <v>34</v>
      </c>
      <c r="M2320" t="s">
        <v>34</v>
      </c>
      <c r="N2320" t="s">
        <v>34</v>
      </c>
      <c r="O2320" t="s">
        <v>34</v>
      </c>
      <c r="P2320" t="s">
        <v>34</v>
      </c>
      <c r="Q2320" t="s">
        <v>34</v>
      </c>
      <c r="R2320" t="s">
        <v>34</v>
      </c>
      <c r="S2320" t="s">
        <v>34</v>
      </c>
      <c r="T2320" t="s">
        <v>34</v>
      </c>
      <c r="U2320" t="s">
        <v>46</v>
      </c>
      <c r="V2320" t="s">
        <v>34</v>
      </c>
      <c r="W2320" t="s">
        <v>40</v>
      </c>
      <c r="X2320">
        <v>18.8</v>
      </c>
      <c r="Y2320">
        <v>251.25</v>
      </c>
      <c r="Z2320">
        <v>0</v>
      </c>
      <c r="AA2320">
        <v>0</v>
      </c>
      <c r="AB2320">
        <v>217.62</v>
      </c>
      <c r="AC2320">
        <v>468.87</v>
      </c>
      <c r="AD2320" t="s">
        <v>41</v>
      </c>
      <c r="AE2320" t="s">
        <v>42</v>
      </c>
      <c r="AF2320" t="s">
        <v>42</v>
      </c>
      <c r="AG2320">
        <f t="shared" si="72"/>
        <v>0</v>
      </c>
      <c r="AH2320" t="str" cm="1">
        <f t="array" ref="AH2320">_xlfn.IFS(
X2320&lt;=20, "&lt;20",
AND(X2320&gt;=20, X2320&lt;50), "20-50",
AND(X2320&gt;=50, X2320&lt;100), "50-100",
X2320&gt;=100, "&gt;100"
)</f>
        <v>&lt;20</v>
      </c>
      <c r="AI2320">
        <f t="shared" si="73"/>
        <v>0</v>
      </c>
      <c r="AJ2320" t="str" cm="1">
        <f t="array" ref="AJ2320">_xlfn.IFS(
C2320&lt;=20, "&lt;20",
AND(C2320&gt;=20, C2320&lt;35), "20-35",
AND(C2320&gt;=35, C2320&lt;50), "35-50",
C2320&gt;=50, "50-100"
)</f>
        <v>20-35</v>
      </c>
      <c r="AK2320" t="str" cm="1">
        <f t="array" ref="AK2320">_xlfn.IFS(
G2320&lt;6, "&lt;6",
AND(G2320&gt;=6, G2320&lt;12), "6-12",
AND(G2320&gt;=12, G2320&lt;18), "12-18",  AND(G2320&gt;=18, G2320&lt;24), "18-24", G2320&gt;=24, "24-36")</f>
        <v>&lt;6</v>
      </c>
    </row>
    <row r="2321" spans="1:37" x14ac:dyDescent="0.3">
      <c r="A2321" t="s">
        <v>2421</v>
      </c>
      <c r="B2321" t="s">
        <v>44</v>
      </c>
      <c r="C2321">
        <v>41</v>
      </c>
      <c r="D2321" t="s">
        <v>34</v>
      </c>
      <c r="E2321" t="s">
        <v>48</v>
      </c>
      <c r="F2321">
        <v>0</v>
      </c>
      <c r="G2321">
        <v>3</v>
      </c>
      <c r="H2321" t="s">
        <v>49</v>
      </c>
      <c r="I2321" t="s">
        <v>37</v>
      </c>
      <c r="J2321" t="s">
        <v>37</v>
      </c>
      <c r="K2321" t="s">
        <v>37</v>
      </c>
      <c r="L2321" t="s">
        <v>50</v>
      </c>
      <c r="M2321" t="s">
        <v>34</v>
      </c>
      <c r="N2321" t="s">
        <v>34</v>
      </c>
      <c r="O2321" t="s">
        <v>34</v>
      </c>
      <c r="P2321" t="s">
        <v>34</v>
      </c>
      <c r="Q2321" t="s">
        <v>37</v>
      </c>
      <c r="R2321" t="s">
        <v>37</v>
      </c>
      <c r="S2321" t="s">
        <v>37</v>
      </c>
      <c r="T2321" t="s">
        <v>37</v>
      </c>
      <c r="U2321" t="s">
        <v>46</v>
      </c>
      <c r="V2321" t="s">
        <v>37</v>
      </c>
      <c r="W2321" t="s">
        <v>51</v>
      </c>
      <c r="X2321">
        <v>94.85</v>
      </c>
      <c r="Y2321">
        <v>462.8</v>
      </c>
      <c r="Z2321">
        <v>0</v>
      </c>
      <c r="AA2321">
        <v>0</v>
      </c>
      <c r="AB2321">
        <v>200.75</v>
      </c>
      <c r="AC2321">
        <v>663.55</v>
      </c>
      <c r="AD2321" t="s">
        <v>52</v>
      </c>
      <c r="AE2321" t="s">
        <v>104</v>
      </c>
      <c r="AF2321" t="s">
        <v>105</v>
      </c>
      <c r="AG2321">
        <f t="shared" si="72"/>
        <v>1</v>
      </c>
      <c r="AH2321" t="str" cm="1">
        <f t="array" ref="AH2321">_xlfn.IFS(
X2321&lt;=20, "&lt;20",
AND(X2321&gt;=20, X2321&lt;50), "20-50",
AND(X2321&gt;=50, X2321&lt;100), "50-100",
X2321&gt;=100, "&gt;100"
)</f>
        <v>50-100</v>
      </c>
      <c r="AI2321">
        <f t="shared" si="73"/>
        <v>0</v>
      </c>
      <c r="AJ2321" t="str" cm="1">
        <f t="array" ref="AJ2321">_xlfn.IFS(
C2321&lt;=20, "&lt;20",
AND(C2321&gt;=20, C2321&lt;35), "20-35",
AND(C2321&gt;=35, C2321&lt;50), "35-50",
C2321&gt;=50, "50-100"
)</f>
        <v>35-50</v>
      </c>
      <c r="AK2321" t="str" cm="1">
        <f t="array" ref="AK2321">_xlfn.IFS(
G2321&lt;6, "&lt;6",
AND(G2321&gt;=6, G2321&lt;12), "6-12",
AND(G2321&gt;=12, G2321&lt;18), "12-18",  AND(G2321&gt;=18, G2321&lt;24), "18-24", G2321&gt;=24, "24-36")</f>
        <v>&lt;6</v>
      </c>
    </row>
    <row r="2322" spans="1:37" x14ac:dyDescent="0.3">
      <c r="A2322" t="s">
        <v>2422</v>
      </c>
      <c r="B2322" t="s">
        <v>44</v>
      </c>
      <c r="C2322">
        <v>64</v>
      </c>
      <c r="D2322" t="s">
        <v>37</v>
      </c>
      <c r="E2322" t="s">
        <v>87</v>
      </c>
      <c r="F2322">
        <v>7</v>
      </c>
      <c r="G2322">
        <v>7</v>
      </c>
      <c r="H2322" t="s">
        <v>36</v>
      </c>
      <c r="I2322" t="s">
        <v>37</v>
      </c>
      <c r="J2322" t="s">
        <v>37</v>
      </c>
      <c r="K2322" t="s">
        <v>34</v>
      </c>
      <c r="L2322" t="s">
        <v>34</v>
      </c>
      <c r="M2322" t="s">
        <v>34</v>
      </c>
      <c r="N2322" t="s">
        <v>34</v>
      </c>
      <c r="O2322" t="s">
        <v>34</v>
      </c>
      <c r="P2322" t="s">
        <v>34</v>
      </c>
      <c r="Q2322" t="s">
        <v>34</v>
      </c>
      <c r="R2322" t="s">
        <v>34</v>
      </c>
      <c r="S2322" t="s">
        <v>34</v>
      </c>
      <c r="T2322" t="s">
        <v>34</v>
      </c>
      <c r="U2322" t="s">
        <v>67</v>
      </c>
      <c r="V2322" t="s">
        <v>34</v>
      </c>
      <c r="W2322" t="s">
        <v>40</v>
      </c>
      <c r="X2322">
        <v>23.85</v>
      </c>
      <c r="Y2322">
        <v>625.65</v>
      </c>
      <c r="Z2322">
        <v>0</v>
      </c>
      <c r="AA2322">
        <v>0</v>
      </c>
      <c r="AB2322">
        <v>163.53</v>
      </c>
      <c r="AC2322">
        <v>789.18</v>
      </c>
      <c r="AD2322" t="s">
        <v>41</v>
      </c>
      <c r="AE2322" t="s">
        <v>42</v>
      </c>
      <c r="AF2322" t="s">
        <v>42</v>
      </c>
      <c r="AG2322">
        <f t="shared" si="72"/>
        <v>0</v>
      </c>
      <c r="AH2322" t="str" cm="1">
        <f t="array" ref="AH2322">_xlfn.IFS(
X2322&lt;=20, "&lt;20",
AND(X2322&gt;=20, X2322&lt;50), "20-50",
AND(X2322&gt;=50, X2322&lt;100), "50-100",
X2322&gt;=100, "&gt;100"
)</f>
        <v>20-50</v>
      </c>
      <c r="AI2322">
        <f t="shared" si="73"/>
        <v>0</v>
      </c>
      <c r="AJ2322" t="str" cm="1">
        <f t="array" ref="AJ2322">_xlfn.IFS(
C2322&lt;=20, "&lt;20",
AND(C2322&gt;=20, C2322&lt;35), "20-35",
AND(C2322&gt;=35, C2322&lt;50), "35-50",
C2322&gt;=50, "50-100"
)</f>
        <v>50-100</v>
      </c>
      <c r="AK2322" t="str" cm="1">
        <f t="array" ref="AK2322">_xlfn.IFS(
G2322&lt;6, "&lt;6",
AND(G2322&gt;=6, G2322&lt;12), "6-12",
AND(G2322&gt;=12, G2322&lt;18), "12-18",  AND(G2322&gt;=18, G2322&lt;24), "18-24", G2322&gt;=24, "24-36")</f>
        <v>6-12</v>
      </c>
    </row>
    <row r="2323" spans="1:37" x14ac:dyDescent="0.3">
      <c r="A2323" t="s">
        <v>2423</v>
      </c>
      <c r="B2323" t="s">
        <v>44</v>
      </c>
      <c r="C2323">
        <v>75</v>
      </c>
      <c r="D2323" t="s">
        <v>37</v>
      </c>
      <c r="E2323" t="s">
        <v>76</v>
      </c>
      <c r="F2323">
        <v>12</v>
      </c>
      <c r="G2323">
        <v>12</v>
      </c>
      <c r="H2323" t="s">
        <v>36</v>
      </c>
      <c r="I2323" t="s">
        <v>37</v>
      </c>
      <c r="J2323" t="s">
        <v>37</v>
      </c>
      <c r="K2323" t="s">
        <v>37</v>
      </c>
      <c r="L2323" t="s">
        <v>50</v>
      </c>
      <c r="M2323" t="s">
        <v>34</v>
      </c>
      <c r="N2323" t="s">
        <v>37</v>
      </c>
      <c r="O2323" t="s">
        <v>37</v>
      </c>
      <c r="P2323" t="s">
        <v>34</v>
      </c>
      <c r="Q2323" t="s">
        <v>37</v>
      </c>
      <c r="R2323" t="s">
        <v>37</v>
      </c>
      <c r="S2323" t="s">
        <v>34</v>
      </c>
      <c r="T2323" t="s">
        <v>37</v>
      </c>
      <c r="U2323" t="s">
        <v>46</v>
      </c>
      <c r="V2323" t="s">
        <v>37</v>
      </c>
      <c r="W2323" t="s">
        <v>51</v>
      </c>
      <c r="X2323">
        <v>105.5</v>
      </c>
      <c r="Y2323">
        <v>829.55</v>
      </c>
      <c r="Z2323">
        <v>0</v>
      </c>
      <c r="AA2323">
        <v>0</v>
      </c>
      <c r="AB2323">
        <v>361.28</v>
      </c>
      <c r="AC2323">
        <v>1190.83</v>
      </c>
      <c r="AD2323" t="s">
        <v>52</v>
      </c>
      <c r="AE2323" t="s">
        <v>100</v>
      </c>
      <c r="AF2323" t="s">
        <v>308</v>
      </c>
      <c r="AG2323">
        <f t="shared" si="72"/>
        <v>1</v>
      </c>
      <c r="AH2323" t="str" cm="1">
        <f t="array" ref="AH2323">_xlfn.IFS(
X2323&lt;=20, "&lt;20",
AND(X2323&gt;=20, X2323&lt;50), "20-50",
AND(X2323&gt;=50, X2323&lt;100), "50-100",
X2323&gt;=100, "&gt;100"
)</f>
        <v>&gt;100</v>
      </c>
      <c r="AI2323">
        <f t="shared" si="73"/>
        <v>0</v>
      </c>
      <c r="AJ2323" t="str" cm="1">
        <f t="array" ref="AJ2323">_xlfn.IFS(
C2323&lt;=20, "&lt;20",
AND(C2323&gt;=20, C2323&lt;35), "20-35",
AND(C2323&gt;=35, C2323&lt;50), "35-50",
C2323&gt;=50, "50-100"
)</f>
        <v>50-100</v>
      </c>
      <c r="AK2323" t="str" cm="1">
        <f t="array" ref="AK2323">_xlfn.IFS(
G2323&lt;6, "&lt;6",
AND(G2323&gt;=6, G2323&lt;12), "6-12",
AND(G2323&gt;=12, G2323&lt;18), "12-18",  AND(G2323&gt;=18, G2323&lt;24), "18-24", G2323&gt;=24, "24-36")</f>
        <v>12-18</v>
      </c>
    </row>
    <row r="2324" spans="1:37" x14ac:dyDescent="0.3">
      <c r="A2324" t="s">
        <v>2424</v>
      </c>
      <c r="B2324" t="s">
        <v>33</v>
      </c>
      <c r="C2324">
        <v>28</v>
      </c>
      <c r="D2324" t="s">
        <v>34</v>
      </c>
      <c r="E2324" t="s">
        <v>103</v>
      </c>
      <c r="F2324">
        <v>2</v>
      </c>
      <c r="G2324">
        <v>17</v>
      </c>
      <c r="H2324" t="s">
        <v>36</v>
      </c>
      <c r="I2324" t="s">
        <v>37</v>
      </c>
      <c r="J2324" t="s">
        <v>34</v>
      </c>
      <c r="K2324" t="s">
        <v>37</v>
      </c>
      <c r="L2324" t="s">
        <v>72</v>
      </c>
      <c r="M2324" t="s">
        <v>34</v>
      </c>
      <c r="N2324" t="s">
        <v>37</v>
      </c>
      <c r="O2324" t="s">
        <v>34</v>
      </c>
      <c r="P2324" t="s">
        <v>34</v>
      </c>
      <c r="Q2324" t="s">
        <v>34</v>
      </c>
      <c r="R2324" t="s">
        <v>34</v>
      </c>
      <c r="S2324" t="s">
        <v>34</v>
      </c>
      <c r="T2324" t="s">
        <v>37</v>
      </c>
      <c r="U2324" t="s">
        <v>46</v>
      </c>
      <c r="V2324" t="s">
        <v>37</v>
      </c>
      <c r="W2324" t="s">
        <v>40</v>
      </c>
      <c r="X2324">
        <v>50.15</v>
      </c>
      <c r="Y2324">
        <v>2058.5</v>
      </c>
      <c r="Z2324">
        <v>37.03</v>
      </c>
      <c r="AA2324">
        <v>0</v>
      </c>
      <c r="AB2324">
        <v>972</v>
      </c>
      <c r="AC2324">
        <v>2993.47</v>
      </c>
      <c r="AD2324" t="s">
        <v>41</v>
      </c>
      <c r="AE2324" t="s">
        <v>42</v>
      </c>
      <c r="AF2324" t="s">
        <v>42</v>
      </c>
      <c r="AG2324">
        <f t="shared" si="72"/>
        <v>0</v>
      </c>
      <c r="AH2324" t="str" cm="1">
        <f t="array" ref="AH2324">_xlfn.IFS(
X2324&lt;=20, "&lt;20",
AND(X2324&gt;=20, X2324&lt;50), "20-50",
AND(X2324&gt;=50, X2324&lt;100), "50-100",
X2324&gt;=100, "&gt;100"
)</f>
        <v>50-100</v>
      </c>
      <c r="AI2324">
        <f t="shared" si="73"/>
        <v>0</v>
      </c>
      <c r="AJ2324" t="str" cm="1">
        <f t="array" ref="AJ2324">_xlfn.IFS(
C2324&lt;=20, "&lt;20",
AND(C2324&gt;=20, C2324&lt;35), "20-35",
AND(C2324&gt;=35, C2324&lt;50), "35-50",
C2324&gt;=50, "50-100"
)</f>
        <v>20-35</v>
      </c>
      <c r="AK2324" t="str" cm="1">
        <f t="array" ref="AK2324">_xlfn.IFS(
G2324&lt;6, "&lt;6",
AND(G2324&gt;=6, G2324&lt;12), "6-12",
AND(G2324&gt;=12, G2324&lt;18), "12-18",  AND(G2324&gt;=18, G2324&lt;24), "18-24", G2324&gt;=24, "24-36")</f>
        <v>12-18</v>
      </c>
    </row>
    <row r="2325" spans="1:37" x14ac:dyDescent="0.3">
      <c r="A2325" t="s">
        <v>2425</v>
      </c>
      <c r="B2325" t="s">
        <v>33</v>
      </c>
      <c r="C2325">
        <v>48</v>
      </c>
      <c r="D2325" t="s">
        <v>37</v>
      </c>
      <c r="E2325" t="s">
        <v>136</v>
      </c>
      <c r="F2325">
        <v>6</v>
      </c>
      <c r="G2325">
        <v>26</v>
      </c>
      <c r="H2325" t="s">
        <v>66</v>
      </c>
      <c r="I2325" t="s">
        <v>37</v>
      </c>
      <c r="J2325" t="s">
        <v>37</v>
      </c>
      <c r="K2325" t="s">
        <v>37</v>
      </c>
      <c r="L2325" t="s">
        <v>50</v>
      </c>
      <c r="M2325" t="s">
        <v>34</v>
      </c>
      <c r="N2325" t="s">
        <v>37</v>
      </c>
      <c r="O2325" t="s">
        <v>34</v>
      </c>
      <c r="P2325" t="s">
        <v>37</v>
      </c>
      <c r="Q2325" t="s">
        <v>37</v>
      </c>
      <c r="R2325" t="s">
        <v>34</v>
      </c>
      <c r="S2325" t="s">
        <v>34</v>
      </c>
      <c r="T2325" t="s">
        <v>37</v>
      </c>
      <c r="U2325" t="s">
        <v>67</v>
      </c>
      <c r="V2325" t="s">
        <v>34</v>
      </c>
      <c r="W2325" t="s">
        <v>40</v>
      </c>
      <c r="X2325">
        <v>94.1</v>
      </c>
      <c r="Y2325">
        <v>6302.8</v>
      </c>
      <c r="Z2325">
        <v>0</v>
      </c>
      <c r="AA2325">
        <v>0</v>
      </c>
      <c r="AB2325">
        <v>763.8</v>
      </c>
      <c r="AC2325">
        <v>7066.6</v>
      </c>
      <c r="AD2325" t="s">
        <v>41</v>
      </c>
      <c r="AE2325" t="s">
        <v>42</v>
      </c>
      <c r="AF2325" t="s">
        <v>42</v>
      </c>
      <c r="AG2325">
        <f t="shared" si="72"/>
        <v>0</v>
      </c>
      <c r="AH2325" t="str" cm="1">
        <f t="array" ref="AH2325">_xlfn.IFS(
X2325&lt;=20, "&lt;20",
AND(X2325&gt;=20, X2325&lt;50), "20-50",
AND(X2325&gt;=50, X2325&lt;100), "50-100",
X2325&gt;=100, "&gt;100"
)</f>
        <v>50-100</v>
      </c>
      <c r="AI2325">
        <f t="shared" si="73"/>
        <v>0</v>
      </c>
      <c r="AJ2325" t="str" cm="1">
        <f t="array" ref="AJ2325">_xlfn.IFS(
C2325&lt;=20, "&lt;20",
AND(C2325&gt;=20, C2325&lt;35), "20-35",
AND(C2325&gt;=35, C2325&lt;50), "35-50",
C2325&gt;=50, "50-100"
)</f>
        <v>35-50</v>
      </c>
      <c r="AK2325" t="str" cm="1">
        <f t="array" ref="AK2325">_xlfn.IFS(
G2325&lt;6, "&lt;6",
AND(G2325&gt;=6, G2325&lt;12), "6-12",
AND(G2325&gt;=12, G2325&lt;18), "12-18",  AND(G2325&gt;=18, G2325&lt;24), "18-24", G2325&gt;=24, "24-36")</f>
        <v>24-36</v>
      </c>
    </row>
    <row r="2326" spans="1:37" x14ac:dyDescent="0.3">
      <c r="A2326" t="s">
        <v>2426</v>
      </c>
      <c r="B2326" t="s">
        <v>33</v>
      </c>
      <c r="C2326">
        <v>58</v>
      </c>
      <c r="D2326" t="s">
        <v>37</v>
      </c>
      <c r="E2326" t="s">
        <v>48</v>
      </c>
      <c r="F2326">
        <v>11</v>
      </c>
      <c r="G2326">
        <v>33</v>
      </c>
      <c r="H2326" t="s">
        <v>36</v>
      </c>
      <c r="I2326" t="s">
        <v>37</v>
      </c>
      <c r="J2326" t="s">
        <v>37</v>
      </c>
      <c r="K2326" t="s">
        <v>37</v>
      </c>
      <c r="L2326" t="s">
        <v>50</v>
      </c>
      <c r="M2326" t="s">
        <v>34</v>
      </c>
      <c r="N2326" t="s">
        <v>37</v>
      </c>
      <c r="O2326" t="s">
        <v>34</v>
      </c>
      <c r="P2326" t="s">
        <v>34</v>
      </c>
      <c r="Q2326" t="s">
        <v>37</v>
      </c>
      <c r="R2326" t="s">
        <v>37</v>
      </c>
      <c r="S2326" t="s">
        <v>37</v>
      </c>
      <c r="T2326" t="s">
        <v>37</v>
      </c>
      <c r="U2326" t="s">
        <v>46</v>
      </c>
      <c r="V2326" t="s">
        <v>37</v>
      </c>
      <c r="W2326" t="s">
        <v>51</v>
      </c>
      <c r="X2326">
        <v>100.25</v>
      </c>
      <c r="Y2326">
        <v>2387.75</v>
      </c>
      <c r="Z2326">
        <v>0</v>
      </c>
      <c r="AA2326">
        <v>0</v>
      </c>
      <c r="AB2326">
        <v>906</v>
      </c>
      <c r="AC2326">
        <v>3293.75</v>
      </c>
      <c r="AD2326" t="s">
        <v>52</v>
      </c>
      <c r="AE2326" t="s">
        <v>100</v>
      </c>
      <c r="AF2326" t="s">
        <v>509</v>
      </c>
      <c r="AG2326">
        <f t="shared" si="72"/>
        <v>1</v>
      </c>
      <c r="AH2326" t="str" cm="1">
        <f t="array" ref="AH2326">_xlfn.IFS(
X2326&lt;=20, "&lt;20",
AND(X2326&gt;=20, X2326&lt;50), "20-50",
AND(X2326&gt;=50, X2326&lt;100), "50-100",
X2326&gt;=100, "&gt;100"
)</f>
        <v>&gt;100</v>
      </c>
      <c r="AI2326">
        <f t="shared" si="73"/>
        <v>0</v>
      </c>
      <c r="AJ2326" t="str" cm="1">
        <f t="array" ref="AJ2326">_xlfn.IFS(
C2326&lt;=20, "&lt;20",
AND(C2326&gt;=20, C2326&lt;35), "20-35",
AND(C2326&gt;=35, C2326&lt;50), "35-50",
C2326&gt;=50, "50-100"
)</f>
        <v>50-100</v>
      </c>
      <c r="AK2326" t="str" cm="1">
        <f t="array" ref="AK2326">_xlfn.IFS(
G2326&lt;6, "&lt;6",
AND(G2326&gt;=6, G2326&lt;12), "6-12",
AND(G2326&gt;=12, G2326&lt;18), "12-18",  AND(G2326&gt;=18, G2326&lt;24), "18-24", G2326&gt;=24, "24-36")</f>
        <v>24-36</v>
      </c>
    </row>
    <row r="2327" spans="1:37" x14ac:dyDescent="0.3">
      <c r="A2327" t="s">
        <v>2427</v>
      </c>
      <c r="B2327" t="s">
        <v>44</v>
      </c>
      <c r="C2327">
        <v>44</v>
      </c>
      <c r="D2327" t="s">
        <v>34</v>
      </c>
      <c r="E2327" t="s">
        <v>90</v>
      </c>
      <c r="F2327">
        <v>12</v>
      </c>
      <c r="G2327">
        <v>26</v>
      </c>
      <c r="H2327" t="s">
        <v>66</v>
      </c>
      <c r="I2327" t="s">
        <v>37</v>
      </c>
      <c r="J2327" t="s">
        <v>37</v>
      </c>
      <c r="K2327" t="s">
        <v>37</v>
      </c>
      <c r="L2327" t="s">
        <v>50</v>
      </c>
      <c r="M2327" t="s">
        <v>37</v>
      </c>
      <c r="N2327" t="s">
        <v>37</v>
      </c>
      <c r="O2327" t="s">
        <v>37</v>
      </c>
      <c r="P2327" t="s">
        <v>37</v>
      </c>
      <c r="Q2327" t="s">
        <v>37</v>
      </c>
      <c r="R2327" t="s">
        <v>37</v>
      </c>
      <c r="S2327" t="s">
        <v>37</v>
      </c>
      <c r="T2327" t="s">
        <v>37</v>
      </c>
      <c r="U2327" t="s">
        <v>67</v>
      </c>
      <c r="V2327" t="s">
        <v>37</v>
      </c>
      <c r="W2327" t="s">
        <v>40</v>
      </c>
      <c r="X2327">
        <v>115.15</v>
      </c>
      <c r="Y2327">
        <v>8250</v>
      </c>
      <c r="Z2327">
        <v>0</v>
      </c>
      <c r="AA2327">
        <v>0</v>
      </c>
      <c r="AB2327">
        <v>795.2</v>
      </c>
      <c r="AC2327">
        <v>9045.2000000000007</v>
      </c>
      <c r="AD2327" t="s">
        <v>41</v>
      </c>
      <c r="AE2327" t="s">
        <v>42</v>
      </c>
      <c r="AF2327" t="s">
        <v>42</v>
      </c>
      <c r="AG2327">
        <f t="shared" si="72"/>
        <v>0</v>
      </c>
      <c r="AH2327" t="str" cm="1">
        <f t="array" ref="AH2327">_xlfn.IFS(
X2327&lt;=20, "&lt;20",
AND(X2327&gt;=20, X2327&lt;50), "20-50",
AND(X2327&gt;=50, X2327&lt;100), "50-100",
X2327&gt;=100, "&gt;100"
)</f>
        <v>&gt;100</v>
      </c>
      <c r="AI2327">
        <f t="shared" si="73"/>
        <v>0</v>
      </c>
      <c r="AJ2327" t="str" cm="1">
        <f t="array" ref="AJ2327">_xlfn.IFS(
C2327&lt;=20, "&lt;20",
AND(C2327&gt;=20, C2327&lt;35), "20-35",
AND(C2327&gt;=35, C2327&lt;50), "35-50",
C2327&gt;=50, "50-100"
)</f>
        <v>35-50</v>
      </c>
      <c r="AK2327" t="str" cm="1">
        <f t="array" ref="AK2327">_xlfn.IFS(
G2327&lt;6, "&lt;6",
AND(G2327&gt;=6, G2327&lt;12), "6-12",
AND(G2327&gt;=12, G2327&lt;18), "12-18",  AND(G2327&gt;=18, G2327&lt;24), "18-24", G2327&gt;=24, "24-36")</f>
        <v>24-36</v>
      </c>
    </row>
    <row r="2328" spans="1:37" x14ac:dyDescent="0.3">
      <c r="A2328" t="s">
        <v>2428</v>
      </c>
      <c r="B2328" t="s">
        <v>44</v>
      </c>
      <c r="C2328">
        <v>69</v>
      </c>
      <c r="D2328" t="s">
        <v>37</v>
      </c>
      <c r="E2328" t="s">
        <v>82</v>
      </c>
      <c r="F2328">
        <v>6</v>
      </c>
      <c r="G2328">
        <v>28</v>
      </c>
      <c r="H2328" t="s">
        <v>36</v>
      </c>
      <c r="I2328" t="s">
        <v>37</v>
      </c>
      <c r="J2328" t="s">
        <v>34</v>
      </c>
      <c r="K2328" t="s">
        <v>37</v>
      </c>
      <c r="L2328" t="s">
        <v>72</v>
      </c>
      <c r="M2328" t="s">
        <v>34</v>
      </c>
      <c r="N2328" t="s">
        <v>37</v>
      </c>
      <c r="O2328" t="s">
        <v>34</v>
      </c>
      <c r="P2328" t="s">
        <v>34</v>
      </c>
      <c r="Q2328" t="s">
        <v>34</v>
      </c>
      <c r="R2328" t="s">
        <v>37</v>
      </c>
      <c r="S2328" t="s">
        <v>37</v>
      </c>
      <c r="T2328" t="s">
        <v>37</v>
      </c>
      <c r="U2328" t="s">
        <v>67</v>
      </c>
      <c r="V2328" t="s">
        <v>37</v>
      </c>
      <c r="W2328" t="s">
        <v>51</v>
      </c>
      <c r="X2328">
        <v>60</v>
      </c>
      <c r="Y2328">
        <v>2548.5500000000002</v>
      </c>
      <c r="Z2328">
        <v>0</v>
      </c>
      <c r="AA2328">
        <v>0</v>
      </c>
      <c r="AB2328">
        <v>930.52</v>
      </c>
      <c r="AC2328">
        <v>3479.07</v>
      </c>
      <c r="AD2328" t="s">
        <v>41</v>
      </c>
      <c r="AE2328" t="s">
        <v>42</v>
      </c>
      <c r="AF2328" t="s">
        <v>42</v>
      </c>
      <c r="AG2328">
        <f t="shared" si="72"/>
        <v>0</v>
      </c>
      <c r="AH2328" t="str" cm="1">
        <f t="array" ref="AH2328">_xlfn.IFS(
X2328&lt;=20, "&lt;20",
AND(X2328&gt;=20, X2328&lt;50), "20-50",
AND(X2328&gt;=50, X2328&lt;100), "50-100",
X2328&gt;=100, "&gt;100"
)</f>
        <v>50-100</v>
      </c>
      <c r="AI2328">
        <f t="shared" si="73"/>
        <v>0</v>
      </c>
      <c r="AJ2328" t="str" cm="1">
        <f t="array" ref="AJ2328">_xlfn.IFS(
C2328&lt;=20, "&lt;20",
AND(C2328&gt;=20, C2328&lt;35), "20-35",
AND(C2328&gt;=35, C2328&lt;50), "35-50",
C2328&gt;=50, "50-100"
)</f>
        <v>50-100</v>
      </c>
      <c r="AK2328" t="str" cm="1">
        <f t="array" ref="AK2328">_xlfn.IFS(
G2328&lt;6, "&lt;6",
AND(G2328&gt;=6, G2328&lt;12), "6-12",
AND(G2328&gt;=12, G2328&lt;18), "12-18",  AND(G2328&gt;=18, G2328&lt;24), "18-24", G2328&gt;=24, "24-36")</f>
        <v>24-36</v>
      </c>
    </row>
    <row r="2329" spans="1:37" x14ac:dyDescent="0.3">
      <c r="A2329" t="s">
        <v>2429</v>
      </c>
      <c r="B2329" t="s">
        <v>44</v>
      </c>
      <c r="C2329">
        <v>80</v>
      </c>
      <c r="D2329" t="s">
        <v>37</v>
      </c>
      <c r="E2329" t="s">
        <v>124</v>
      </c>
      <c r="F2329">
        <v>1</v>
      </c>
      <c r="G2329">
        <v>22</v>
      </c>
      <c r="H2329" t="s">
        <v>36</v>
      </c>
      <c r="I2329" t="s">
        <v>37</v>
      </c>
      <c r="J2329" t="s">
        <v>37</v>
      </c>
      <c r="K2329" t="s">
        <v>37</v>
      </c>
      <c r="L2329" t="s">
        <v>50</v>
      </c>
      <c r="M2329" t="s">
        <v>34</v>
      </c>
      <c r="N2329" t="s">
        <v>37</v>
      </c>
      <c r="O2329" t="s">
        <v>34</v>
      </c>
      <c r="P2329" t="s">
        <v>34</v>
      </c>
      <c r="Q2329" t="s">
        <v>37</v>
      </c>
      <c r="R2329" t="s">
        <v>34</v>
      </c>
      <c r="S2329" t="s">
        <v>34</v>
      </c>
      <c r="T2329" t="s">
        <v>37</v>
      </c>
      <c r="U2329" t="s">
        <v>46</v>
      </c>
      <c r="V2329" t="s">
        <v>37</v>
      </c>
      <c r="W2329" t="s">
        <v>51</v>
      </c>
      <c r="X2329">
        <v>91.3</v>
      </c>
      <c r="Y2329">
        <v>1094.5</v>
      </c>
      <c r="Z2329">
        <v>0</v>
      </c>
      <c r="AA2329">
        <v>0</v>
      </c>
      <c r="AB2329">
        <v>408.12</v>
      </c>
      <c r="AC2329">
        <v>1502.62</v>
      </c>
      <c r="AD2329" t="s">
        <v>52</v>
      </c>
      <c r="AE2329" t="s">
        <v>53</v>
      </c>
      <c r="AF2329" t="s">
        <v>91</v>
      </c>
      <c r="AG2329">
        <f t="shared" si="72"/>
        <v>1</v>
      </c>
      <c r="AH2329" t="str" cm="1">
        <f t="array" ref="AH2329">_xlfn.IFS(
X2329&lt;=20, "&lt;20",
AND(X2329&gt;=20, X2329&lt;50), "20-50",
AND(X2329&gt;=50, X2329&lt;100), "50-100",
X2329&gt;=100, "&gt;100"
)</f>
        <v>50-100</v>
      </c>
      <c r="AI2329">
        <f t="shared" si="73"/>
        <v>0</v>
      </c>
      <c r="AJ2329" t="str" cm="1">
        <f t="array" ref="AJ2329">_xlfn.IFS(
C2329&lt;=20, "&lt;20",
AND(C2329&gt;=20, C2329&lt;35), "20-35",
AND(C2329&gt;=35, C2329&lt;50), "35-50",
C2329&gt;=50, "50-100"
)</f>
        <v>50-100</v>
      </c>
      <c r="AK2329" t="str" cm="1">
        <f t="array" ref="AK2329">_xlfn.IFS(
G2329&lt;6, "&lt;6",
AND(G2329&gt;=6, G2329&lt;12), "6-12",
AND(G2329&gt;=12, G2329&lt;18), "12-18",  AND(G2329&gt;=18, G2329&lt;24), "18-24", G2329&gt;=24, "24-36")</f>
        <v>18-24</v>
      </c>
    </row>
    <row r="2330" spans="1:37" x14ac:dyDescent="0.3">
      <c r="A2330" t="s">
        <v>2430</v>
      </c>
      <c r="B2330" t="s">
        <v>33</v>
      </c>
      <c r="C2330">
        <v>70</v>
      </c>
      <c r="D2330" t="s">
        <v>37</v>
      </c>
      <c r="E2330" t="s">
        <v>64</v>
      </c>
      <c r="F2330">
        <v>4</v>
      </c>
      <c r="G2330">
        <v>22</v>
      </c>
      <c r="H2330" t="s">
        <v>66</v>
      </c>
      <c r="I2330" t="s">
        <v>37</v>
      </c>
      <c r="J2330" t="s">
        <v>37</v>
      </c>
      <c r="K2330" t="s">
        <v>37</v>
      </c>
      <c r="L2330" t="s">
        <v>72</v>
      </c>
      <c r="M2330" t="s">
        <v>37</v>
      </c>
      <c r="N2330" t="s">
        <v>37</v>
      </c>
      <c r="O2330" t="s">
        <v>37</v>
      </c>
      <c r="P2330" t="s">
        <v>37</v>
      </c>
      <c r="Q2330" t="s">
        <v>37</v>
      </c>
      <c r="R2330" t="s">
        <v>37</v>
      </c>
      <c r="S2330" t="s">
        <v>34</v>
      </c>
      <c r="T2330" t="s">
        <v>37</v>
      </c>
      <c r="U2330" t="s">
        <v>67</v>
      </c>
      <c r="V2330" t="s">
        <v>37</v>
      </c>
      <c r="W2330" t="s">
        <v>40</v>
      </c>
      <c r="X2330">
        <v>89.55</v>
      </c>
      <c r="Y2330">
        <v>6448.85</v>
      </c>
      <c r="Z2330">
        <v>0</v>
      </c>
      <c r="AA2330">
        <v>0</v>
      </c>
      <c r="AB2330">
        <v>415.44</v>
      </c>
      <c r="AC2330">
        <v>6864.29</v>
      </c>
      <c r="AD2330" t="s">
        <v>41</v>
      </c>
      <c r="AE2330" t="s">
        <v>42</v>
      </c>
      <c r="AF2330" t="s">
        <v>42</v>
      </c>
      <c r="AG2330">
        <f t="shared" si="72"/>
        <v>0</v>
      </c>
      <c r="AH2330" t="str" cm="1">
        <f t="array" ref="AH2330">_xlfn.IFS(
X2330&lt;=20, "&lt;20",
AND(X2330&gt;=20, X2330&lt;50), "20-50",
AND(X2330&gt;=50, X2330&lt;100), "50-100",
X2330&gt;=100, "&gt;100"
)</f>
        <v>50-100</v>
      </c>
      <c r="AI2330">
        <f t="shared" si="73"/>
        <v>0</v>
      </c>
      <c r="AJ2330" t="str" cm="1">
        <f t="array" ref="AJ2330">_xlfn.IFS(
C2330&lt;=20, "&lt;20",
AND(C2330&gt;=20, C2330&lt;35), "20-35",
AND(C2330&gt;=35, C2330&lt;50), "35-50",
C2330&gt;=50, "50-100"
)</f>
        <v>50-100</v>
      </c>
      <c r="AK2330" t="str" cm="1">
        <f t="array" ref="AK2330">_xlfn.IFS(
G2330&lt;6, "&lt;6",
AND(G2330&gt;=6, G2330&lt;12), "6-12",
AND(G2330&gt;=12, G2330&lt;18), "12-18",  AND(G2330&gt;=18, G2330&lt;24), "18-24", G2330&gt;=24, "24-36")</f>
        <v>18-24</v>
      </c>
    </row>
    <row r="2331" spans="1:37" x14ac:dyDescent="0.3">
      <c r="A2331" t="s">
        <v>2431</v>
      </c>
      <c r="B2331" t="s">
        <v>44</v>
      </c>
      <c r="C2331">
        <v>73</v>
      </c>
      <c r="D2331" t="s">
        <v>37</v>
      </c>
      <c r="E2331" t="s">
        <v>48</v>
      </c>
      <c r="F2331">
        <v>2</v>
      </c>
      <c r="G2331">
        <v>22</v>
      </c>
      <c r="H2331" t="s">
        <v>57</v>
      </c>
      <c r="I2331" t="s">
        <v>37</v>
      </c>
      <c r="J2331" t="s">
        <v>34</v>
      </c>
      <c r="K2331" t="s">
        <v>37</v>
      </c>
      <c r="L2331" t="s">
        <v>50</v>
      </c>
      <c r="M2331" t="s">
        <v>34</v>
      </c>
      <c r="N2331" t="s">
        <v>34</v>
      </c>
      <c r="O2331" t="s">
        <v>34</v>
      </c>
      <c r="P2331" t="s">
        <v>34</v>
      </c>
      <c r="Q2331" t="s">
        <v>34</v>
      </c>
      <c r="R2331" t="s">
        <v>34</v>
      </c>
      <c r="S2331" t="s">
        <v>34</v>
      </c>
      <c r="T2331" t="s">
        <v>37</v>
      </c>
      <c r="U2331" t="s">
        <v>46</v>
      </c>
      <c r="V2331" t="s">
        <v>37</v>
      </c>
      <c r="W2331" t="s">
        <v>51</v>
      </c>
      <c r="X2331">
        <v>69.099999999999994</v>
      </c>
      <c r="Y2331">
        <v>1474.75</v>
      </c>
      <c r="Z2331">
        <v>0</v>
      </c>
      <c r="AA2331">
        <v>0</v>
      </c>
      <c r="AB2331">
        <v>414.54</v>
      </c>
      <c r="AC2331">
        <v>1889.29</v>
      </c>
      <c r="AD2331" t="s">
        <v>52</v>
      </c>
      <c r="AE2331" t="s">
        <v>104</v>
      </c>
      <c r="AF2331" t="s">
        <v>150</v>
      </c>
      <c r="AG2331">
        <f t="shared" si="72"/>
        <v>1</v>
      </c>
      <c r="AH2331" t="str" cm="1">
        <f t="array" ref="AH2331">_xlfn.IFS(
X2331&lt;=20, "&lt;20",
AND(X2331&gt;=20, X2331&lt;50), "20-50",
AND(X2331&gt;=50, X2331&lt;100), "50-100",
X2331&gt;=100, "&gt;100"
)</f>
        <v>50-100</v>
      </c>
      <c r="AI2331">
        <f t="shared" si="73"/>
        <v>0</v>
      </c>
      <c r="AJ2331" t="str" cm="1">
        <f t="array" ref="AJ2331">_xlfn.IFS(
C2331&lt;=20, "&lt;20",
AND(C2331&gt;=20, C2331&lt;35), "20-35",
AND(C2331&gt;=35, C2331&lt;50), "35-50",
C2331&gt;=50, "50-100"
)</f>
        <v>50-100</v>
      </c>
      <c r="AK2331" t="str" cm="1">
        <f t="array" ref="AK2331">_xlfn.IFS(
G2331&lt;6, "&lt;6",
AND(G2331&gt;=6, G2331&lt;12), "6-12",
AND(G2331&gt;=12, G2331&lt;18), "12-18",  AND(G2331&gt;=18, G2331&lt;24), "18-24", G2331&gt;=24, "24-36")</f>
        <v>18-24</v>
      </c>
    </row>
    <row r="2332" spans="1:37" x14ac:dyDescent="0.3">
      <c r="A2332" t="s">
        <v>2432</v>
      </c>
      <c r="B2332" t="s">
        <v>44</v>
      </c>
      <c r="C2332">
        <v>44</v>
      </c>
      <c r="D2332" t="s">
        <v>37</v>
      </c>
      <c r="E2332" t="s">
        <v>74</v>
      </c>
      <c r="F2332">
        <v>8</v>
      </c>
      <c r="G2332">
        <v>12</v>
      </c>
      <c r="H2332" t="s">
        <v>70</v>
      </c>
      <c r="I2332" t="s">
        <v>37</v>
      </c>
      <c r="J2332" t="s">
        <v>34</v>
      </c>
      <c r="K2332" t="s">
        <v>37</v>
      </c>
      <c r="L2332" t="s">
        <v>72</v>
      </c>
      <c r="M2332" t="s">
        <v>37</v>
      </c>
      <c r="N2332" t="s">
        <v>37</v>
      </c>
      <c r="O2332" t="s">
        <v>34</v>
      </c>
      <c r="P2332" t="s">
        <v>37</v>
      </c>
      <c r="Q2332" t="s">
        <v>34</v>
      </c>
      <c r="R2332" t="s">
        <v>34</v>
      </c>
      <c r="S2332" t="s">
        <v>34</v>
      </c>
      <c r="T2332" t="s">
        <v>37</v>
      </c>
      <c r="U2332" t="s">
        <v>67</v>
      </c>
      <c r="V2332" t="s">
        <v>34</v>
      </c>
      <c r="W2332" t="s">
        <v>40</v>
      </c>
      <c r="X2332">
        <v>60.5</v>
      </c>
      <c r="Y2332">
        <v>3121.45</v>
      </c>
      <c r="Z2332">
        <v>0</v>
      </c>
      <c r="AA2332">
        <v>0</v>
      </c>
      <c r="AB2332">
        <v>486.03</v>
      </c>
      <c r="AC2332">
        <v>3607.48</v>
      </c>
      <c r="AD2332" t="s">
        <v>41</v>
      </c>
      <c r="AE2332" t="s">
        <v>42</v>
      </c>
      <c r="AF2332" t="s">
        <v>42</v>
      </c>
      <c r="AG2332">
        <f t="shared" si="72"/>
        <v>0</v>
      </c>
      <c r="AH2332" t="str" cm="1">
        <f t="array" ref="AH2332">_xlfn.IFS(
X2332&lt;=20, "&lt;20",
AND(X2332&gt;=20, X2332&lt;50), "20-50",
AND(X2332&gt;=50, X2332&lt;100), "50-100",
X2332&gt;=100, "&gt;100"
)</f>
        <v>50-100</v>
      </c>
      <c r="AI2332">
        <f t="shared" si="73"/>
        <v>0</v>
      </c>
      <c r="AJ2332" t="str" cm="1">
        <f t="array" ref="AJ2332">_xlfn.IFS(
C2332&lt;=20, "&lt;20",
AND(C2332&gt;=20, C2332&lt;35), "20-35",
AND(C2332&gt;=35, C2332&lt;50), "35-50",
C2332&gt;=50, "50-100"
)</f>
        <v>35-50</v>
      </c>
      <c r="AK2332" t="str" cm="1">
        <f t="array" ref="AK2332">_xlfn.IFS(
G2332&lt;6, "&lt;6",
AND(G2332&gt;=6, G2332&lt;12), "6-12",
AND(G2332&gt;=12, G2332&lt;18), "12-18",  AND(G2332&gt;=18, G2332&lt;24), "18-24", G2332&gt;=24, "24-36")</f>
        <v>12-18</v>
      </c>
    </row>
    <row r="2333" spans="1:37" x14ac:dyDescent="0.3">
      <c r="A2333" t="s">
        <v>2433</v>
      </c>
      <c r="B2333" t="s">
        <v>33</v>
      </c>
      <c r="C2333">
        <v>32</v>
      </c>
      <c r="D2333" t="s">
        <v>37</v>
      </c>
      <c r="E2333" t="s">
        <v>335</v>
      </c>
      <c r="F2333">
        <v>0</v>
      </c>
      <c r="G2333">
        <v>30</v>
      </c>
      <c r="H2333" t="s">
        <v>70</v>
      </c>
      <c r="I2333" t="s">
        <v>37</v>
      </c>
      <c r="J2333" t="s">
        <v>34</v>
      </c>
      <c r="K2333" t="s">
        <v>37</v>
      </c>
      <c r="L2333" t="s">
        <v>72</v>
      </c>
      <c r="M2333" t="s">
        <v>37</v>
      </c>
      <c r="N2333" t="s">
        <v>37</v>
      </c>
      <c r="O2333" t="s">
        <v>34</v>
      </c>
      <c r="P2333" t="s">
        <v>37</v>
      </c>
      <c r="Q2333" t="s">
        <v>34</v>
      </c>
      <c r="R2333" t="s">
        <v>34</v>
      </c>
      <c r="S2333" t="s">
        <v>34</v>
      </c>
      <c r="T2333" t="s">
        <v>34</v>
      </c>
      <c r="U2333" t="s">
        <v>67</v>
      </c>
      <c r="V2333" t="s">
        <v>34</v>
      </c>
      <c r="W2333" t="s">
        <v>51</v>
      </c>
      <c r="X2333">
        <v>57.55</v>
      </c>
      <c r="Y2333">
        <v>3046.4</v>
      </c>
      <c r="Z2333">
        <v>0</v>
      </c>
      <c r="AA2333">
        <v>60</v>
      </c>
      <c r="AB2333">
        <v>484</v>
      </c>
      <c r="AC2333">
        <v>3590.4</v>
      </c>
      <c r="AD2333" t="s">
        <v>52</v>
      </c>
      <c r="AE2333" t="s">
        <v>53</v>
      </c>
      <c r="AF2333" t="s">
        <v>162</v>
      </c>
      <c r="AG2333">
        <f t="shared" si="72"/>
        <v>1</v>
      </c>
      <c r="AH2333" t="str" cm="1">
        <f t="array" ref="AH2333">_xlfn.IFS(
X2333&lt;=20, "&lt;20",
AND(X2333&gt;=20, X2333&lt;50), "20-50",
AND(X2333&gt;=50, X2333&lt;100), "50-100",
X2333&gt;=100, "&gt;100"
)</f>
        <v>50-100</v>
      </c>
      <c r="AI2333">
        <f t="shared" si="73"/>
        <v>0</v>
      </c>
      <c r="AJ2333" t="str" cm="1">
        <f t="array" ref="AJ2333">_xlfn.IFS(
C2333&lt;=20, "&lt;20",
AND(C2333&gt;=20, C2333&lt;35), "20-35",
AND(C2333&gt;=35, C2333&lt;50), "35-50",
C2333&gt;=50, "50-100"
)</f>
        <v>20-35</v>
      </c>
      <c r="AK2333" t="str" cm="1">
        <f t="array" ref="AK2333">_xlfn.IFS(
G2333&lt;6, "&lt;6",
AND(G2333&gt;=6, G2333&lt;12), "6-12",
AND(G2333&gt;=12, G2333&lt;18), "12-18",  AND(G2333&gt;=18, G2333&lt;24), "18-24", G2333&gt;=24, "24-36")</f>
        <v>24-36</v>
      </c>
    </row>
    <row r="2334" spans="1:37" x14ac:dyDescent="0.3">
      <c r="A2334" t="s">
        <v>2434</v>
      </c>
      <c r="B2334" t="s">
        <v>33</v>
      </c>
      <c r="C2334">
        <v>63</v>
      </c>
      <c r="D2334" t="s">
        <v>37</v>
      </c>
      <c r="E2334" t="s">
        <v>64</v>
      </c>
      <c r="F2334">
        <v>8</v>
      </c>
      <c r="G2334">
        <v>9</v>
      </c>
      <c r="H2334" t="s">
        <v>36</v>
      </c>
      <c r="I2334" t="s">
        <v>37</v>
      </c>
      <c r="J2334" t="s">
        <v>37</v>
      </c>
      <c r="K2334" t="s">
        <v>37</v>
      </c>
      <c r="L2334" t="s">
        <v>38</v>
      </c>
      <c r="M2334" t="s">
        <v>37</v>
      </c>
      <c r="N2334" t="s">
        <v>34</v>
      </c>
      <c r="O2334" t="s">
        <v>34</v>
      </c>
      <c r="P2334" t="s">
        <v>37</v>
      </c>
      <c r="Q2334" t="s">
        <v>34</v>
      </c>
      <c r="R2334" t="s">
        <v>34</v>
      </c>
      <c r="S2334" t="s">
        <v>34</v>
      </c>
      <c r="T2334" t="s">
        <v>37</v>
      </c>
      <c r="U2334" t="s">
        <v>39</v>
      </c>
      <c r="V2334" t="s">
        <v>34</v>
      </c>
      <c r="W2334" t="s">
        <v>40</v>
      </c>
      <c r="X2334">
        <v>59.9</v>
      </c>
      <c r="Y2334">
        <v>3043.6</v>
      </c>
      <c r="Z2334">
        <v>0</v>
      </c>
      <c r="AA2334">
        <v>0</v>
      </c>
      <c r="AB2334">
        <v>502.35</v>
      </c>
      <c r="AC2334">
        <v>3545.95</v>
      </c>
      <c r="AD2334" t="s">
        <v>41</v>
      </c>
      <c r="AE2334" t="s">
        <v>42</v>
      </c>
      <c r="AF2334" t="s">
        <v>42</v>
      </c>
      <c r="AG2334">
        <f t="shared" si="72"/>
        <v>0</v>
      </c>
      <c r="AH2334" t="str" cm="1">
        <f t="array" ref="AH2334">_xlfn.IFS(
X2334&lt;=20, "&lt;20",
AND(X2334&gt;=20, X2334&lt;50), "20-50",
AND(X2334&gt;=50, X2334&lt;100), "50-100",
X2334&gt;=100, "&gt;100"
)</f>
        <v>50-100</v>
      </c>
      <c r="AI2334">
        <f t="shared" si="73"/>
        <v>0</v>
      </c>
      <c r="AJ2334" t="str" cm="1">
        <f t="array" ref="AJ2334">_xlfn.IFS(
C2334&lt;=20, "&lt;20",
AND(C2334&gt;=20, C2334&lt;35), "20-35",
AND(C2334&gt;=35, C2334&lt;50), "35-50",
C2334&gt;=50, "50-100"
)</f>
        <v>50-100</v>
      </c>
      <c r="AK2334" t="str" cm="1">
        <f t="array" ref="AK2334">_xlfn.IFS(
G2334&lt;6, "&lt;6",
AND(G2334&gt;=6, G2334&lt;12), "6-12",
AND(G2334&gt;=12, G2334&lt;18), "12-18",  AND(G2334&gt;=18, G2334&lt;24), "18-24", G2334&gt;=24, "24-36")</f>
        <v>6-12</v>
      </c>
    </row>
    <row r="2335" spans="1:37" x14ac:dyDescent="0.3">
      <c r="A2335" t="s">
        <v>2435</v>
      </c>
      <c r="B2335" t="s">
        <v>44</v>
      </c>
      <c r="C2335">
        <v>71</v>
      </c>
      <c r="D2335" t="s">
        <v>37</v>
      </c>
      <c r="E2335" t="s">
        <v>45</v>
      </c>
      <c r="F2335">
        <v>5</v>
      </c>
      <c r="G2335">
        <v>3</v>
      </c>
      <c r="H2335" t="s">
        <v>57</v>
      </c>
      <c r="I2335" t="s">
        <v>37</v>
      </c>
      <c r="J2335" t="s">
        <v>37</v>
      </c>
      <c r="K2335" t="s">
        <v>37</v>
      </c>
      <c r="L2335" t="s">
        <v>72</v>
      </c>
      <c r="M2335" t="s">
        <v>37</v>
      </c>
      <c r="N2335" t="s">
        <v>37</v>
      </c>
      <c r="O2335" t="s">
        <v>34</v>
      </c>
      <c r="P2335" t="s">
        <v>37</v>
      </c>
      <c r="Q2335" t="s">
        <v>34</v>
      </c>
      <c r="R2335" t="s">
        <v>34</v>
      </c>
      <c r="S2335" t="s">
        <v>34</v>
      </c>
      <c r="T2335" t="s">
        <v>37</v>
      </c>
      <c r="U2335" t="s">
        <v>67</v>
      </c>
      <c r="V2335" t="s">
        <v>37</v>
      </c>
      <c r="W2335" t="s">
        <v>40</v>
      </c>
      <c r="X2335">
        <v>63.55</v>
      </c>
      <c r="Y2335">
        <v>1381.8</v>
      </c>
      <c r="Z2335">
        <v>0</v>
      </c>
      <c r="AA2335">
        <v>0</v>
      </c>
      <c r="AB2335">
        <v>378.84</v>
      </c>
      <c r="AC2335">
        <v>1760.64</v>
      </c>
      <c r="AD2335" t="s">
        <v>41</v>
      </c>
      <c r="AE2335" t="s">
        <v>42</v>
      </c>
      <c r="AF2335" t="s">
        <v>42</v>
      </c>
      <c r="AG2335">
        <f t="shared" si="72"/>
        <v>0</v>
      </c>
      <c r="AH2335" t="str" cm="1">
        <f t="array" ref="AH2335">_xlfn.IFS(
X2335&lt;=20, "&lt;20",
AND(X2335&gt;=20, X2335&lt;50), "20-50",
AND(X2335&gt;=50, X2335&lt;100), "50-100",
X2335&gt;=100, "&gt;100"
)</f>
        <v>50-100</v>
      </c>
      <c r="AI2335">
        <f t="shared" si="73"/>
        <v>0</v>
      </c>
      <c r="AJ2335" t="str" cm="1">
        <f t="array" ref="AJ2335">_xlfn.IFS(
C2335&lt;=20, "&lt;20",
AND(C2335&gt;=20, C2335&lt;35), "20-35",
AND(C2335&gt;=35, C2335&lt;50), "35-50",
C2335&gt;=50, "50-100"
)</f>
        <v>50-100</v>
      </c>
      <c r="AK2335" t="str" cm="1">
        <f t="array" ref="AK2335">_xlfn.IFS(
G2335&lt;6, "&lt;6",
AND(G2335&gt;=6, G2335&lt;12), "6-12",
AND(G2335&gt;=12, G2335&lt;18), "12-18",  AND(G2335&gt;=18, G2335&lt;24), "18-24", G2335&gt;=24, "24-36")</f>
        <v>&lt;6</v>
      </c>
    </row>
    <row r="2336" spans="1:37" x14ac:dyDescent="0.3">
      <c r="A2336" t="s">
        <v>2436</v>
      </c>
      <c r="B2336" t="s">
        <v>33</v>
      </c>
      <c r="C2336">
        <v>43</v>
      </c>
      <c r="D2336" t="s">
        <v>37</v>
      </c>
      <c r="E2336" t="s">
        <v>45</v>
      </c>
      <c r="F2336">
        <v>15</v>
      </c>
      <c r="G2336">
        <v>1</v>
      </c>
      <c r="H2336" t="s">
        <v>70</v>
      </c>
      <c r="I2336" t="s">
        <v>37</v>
      </c>
      <c r="J2336" t="s">
        <v>37</v>
      </c>
      <c r="K2336" t="s">
        <v>37</v>
      </c>
      <c r="L2336" t="s">
        <v>50</v>
      </c>
      <c r="M2336" t="s">
        <v>34</v>
      </c>
      <c r="N2336" t="s">
        <v>34</v>
      </c>
      <c r="O2336" t="s">
        <v>34</v>
      </c>
      <c r="P2336" t="s">
        <v>37</v>
      </c>
      <c r="Q2336" t="s">
        <v>34</v>
      </c>
      <c r="R2336" t="s">
        <v>34</v>
      </c>
      <c r="S2336" t="s">
        <v>34</v>
      </c>
      <c r="T2336" t="s">
        <v>37</v>
      </c>
      <c r="U2336" t="s">
        <v>46</v>
      </c>
      <c r="V2336" t="s">
        <v>37</v>
      </c>
      <c r="W2336" t="s">
        <v>51</v>
      </c>
      <c r="X2336">
        <v>80.75</v>
      </c>
      <c r="Y2336">
        <v>4116.8999999999996</v>
      </c>
      <c r="Z2336">
        <v>0</v>
      </c>
      <c r="AA2336">
        <v>0</v>
      </c>
      <c r="AB2336">
        <v>1507.56</v>
      </c>
      <c r="AC2336">
        <v>5624.46</v>
      </c>
      <c r="AD2336" t="s">
        <v>41</v>
      </c>
      <c r="AE2336" t="s">
        <v>42</v>
      </c>
      <c r="AF2336" t="s">
        <v>42</v>
      </c>
      <c r="AG2336">
        <f t="shared" si="72"/>
        <v>0</v>
      </c>
      <c r="AH2336" t="str" cm="1">
        <f t="array" ref="AH2336">_xlfn.IFS(
X2336&lt;=20, "&lt;20",
AND(X2336&gt;=20, X2336&lt;50), "20-50",
AND(X2336&gt;=50, X2336&lt;100), "50-100",
X2336&gt;=100, "&gt;100"
)</f>
        <v>50-100</v>
      </c>
      <c r="AI2336">
        <f t="shared" si="73"/>
        <v>0</v>
      </c>
      <c r="AJ2336" t="str" cm="1">
        <f t="array" ref="AJ2336">_xlfn.IFS(
C2336&lt;=20, "&lt;20",
AND(C2336&gt;=20, C2336&lt;35), "20-35",
AND(C2336&gt;=35, C2336&lt;50), "35-50",
C2336&gt;=50, "50-100"
)</f>
        <v>35-50</v>
      </c>
      <c r="AK2336" t="str" cm="1">
        <f t="array" ref="AK2336">_xlfn.IFS(
G2336&lt;6, "&lt;6",
AND(G2336&gt;=6, G2336&lt;12), "6-12",
AND(G2336&gt;=12, G2336&lt;18), "12-18",  AND(G2336&gt;=18, G2336&lt;24), "18-24", G2336&gt;=24, "24-36")</f>
        <v>&lt;6</v>
      </c>
    </row>
    <row r="2337" spans="1:37" x14ac:dyDescent="0.3">
      <c r="A2337" t="s">
        <v>2437</v>
      </c>
      <c r="B2337" t="s">
        <v>44</v>
      </c>
      <c r="C2337">
        <v>20</v>
      </c>
      <c r="D2337" t="s">
        <v>34</v>
      </c>
      <c r="E2337" t="s">
        <v>48</v>
      </c>
      <c r="F2337">
        <v>2</v>
      </c>
      <c r="G2337">
        <v>4</v>
      </c>
      <c r="H2337" t="s">
        <v>36</v>
      </c>
      <c r="I2337" t="s">
        <v>37</v>
      </c>
      <c r="J2337" t="s">
        <v>37</v>
      </c>
      <c r="K2337" t="s">
        <v>37</v>
      </c>
      <c r="L2337" t="s">
        <v>50</v>
      </c>
      <c r="M2337" t="s">
        <v>37</v>
      </c>
      <c r="N2337" t="s">
        <v>37</v>
      </c>
      <c r="O2337" t="s">
        <v>37</v>
      </c>
      <c r="P2337" t="s">
        <v>34</v>
      </c>
      <c r="Q2337" t="s">
        <v>37</v>
      </c>
      <c r="R2337" t="s">
        <v>37</v>
      </c>
      <c r="S2337" t="s">
        <v>37</v>
      </c>
      <c r="T2337" t="s">
        <v>34</v>
      </c>
      <c r="U2337" t="s">
        <v>67</v>
      </c>
      <c r="V2337" t="s">
        <v>37</v>
      </c>
      <c r="W2337" t="s">
        <v>51</v>
      </c>
      <c r="X2337">
        <v>109</v>
      </c>
      <c r="Y2337">
        <v>7661.8</v>
      </c>
      <c r="Z2337">
        <v>0</v>
      </c>
      <c r="AA2337">
        <v>150</v>
      </c>
      <c r="AB2337">
        <v>130.63999999999999</v>
      </c>
      <c r="AC2337">
        <v>7942.44</v>
      </c>
      <c r="AD2337" t="s">
        <v>41</v>
      </c>
      <c r="AE2337" t="s">
        <v>42</v>
      </c>
      <c r="AF2337" t="s">
        <v>42</v>
      </c>
      <c r="AG2337">
        <f t="shared" si="72"/>
        <v>0</v>
      </c>
      <c r="AH2337" t="str" cm="1">
        <f t="array" ref="AH2337">_xlfn.IFS(
X2337&lt;=20, "&lt;20",
AND(X2337&gt;=20, X2337&lt;50), "20-50",
AND(X2337&gt;=50, X2337&lt;100), "50-100",
X2337&gt;=100, "&gt;100"
)</f>
        <v>&gt;100</v>
      </c>
      <c r="AI2337">
        <f t="shared" si="73"/>
        <v>0</v>
      </c>
      <c r="AJ2337" t="str" cm="1">
        <f t="array" ref="AJ2337">_xlfn.IFS(
C2337&lt;=20, "&lt;20",
AND(C2337&gt;=20, C2337&lt;35), "20-35",
AND(C2337&gt;=35, C2337&lt;50), "35-50",
C2337&gt;=50, "50-100"
)</f>
        <v>&lt;20</v>
      </c>
      <c r="AK2337" t="str" cm="1">
        <f t="array" ref="AK2337">_xlfn.IFS(
G2337&lt;6, "&lt;6",
AND(G2337&gt;=6, G2337&lt;12), "6-12",
AND(G2337&gt;=12, G2337&lt;18), "12-18",  AND(G2337&gt;=18, G2337&lt;24), "18-24", G2337&gt;=24, "24-36")</f>
        <v>&lt;6</v>
      </c>
    </row>
    <row r="2338" spans="1:37" x14ac:dyDescent="0.3">
      <c r="A2338" t="s">
        <v>2438</v>
      </c>
      <c r="B2338" t="s">
        <v>44</v>
      </c>
      <c r="C2338">
        <v>25</v>
      </c>
      <c r="D2338" t="s">
        <v>34</v>
      </c>
      <c r="E2338" t="s">
        <v>114</v>
      </c>
      <c r="F2338">
        <v>13</v>
      </c>
      <c r="G2338">
        <v>19</v>
      </c>
      <c r="H2338" t="s">
        <v>36</v>
      </c>
      <c r="I2338" t="s">
        <v>37</v>
      </c>
      <c r="J2338" t="s">
        <v>34</v>
      </c>
      <c r="K2338" t="s">
        <v>34</v>
      </c>
      <c r="L2338" t="s">
        <v>34</v>
      </c>
      <c r="M2338" t="s">
        <v>34</v>
      </c>
      <c r="N2338" t="s">
        <v>34</v>
      </c>
      <c r="O2338" t="s">
        <v>34</v>
      </c>
      <c r="P2338" t="s">
        <v>34</v>
      </c>
      <c r="Q2338" t="s">
        <v>34</v>
      </c>
      <c r="R2338" t="s">
        <v>34</v>
      </c>
      <c r="S2338" t="s">
        <v>34</v>
      </c>
      <c r="T2338" t="s">
        <v>34</v>
      </c>
      <c r="U2338" t="s">
        <v>46</v>
      </c>
      <c r="V2338" t="s">
        <v>37</v>
      </c>
      <c r="W2338" t="s">
        <v>40</v>
      </c>
      <c r="X2338">
        <v>20.05</v>
      </c>
      <c r="Y2338">
        <v>75.45</v>
      </c>
      <c r="Z2338">
        <v>0</v>
      </c>
      <c r="AA2338">
        <v>0</v>
      </c>
      <c r="AB2338">
        <v>113.55</v>
      </c>
      <c r="AC2338">
        <v>189</v>
      </c>
      <c r="AD2338" t="s">
        <v>85</v>
      </c>
      <c r="AE2338" t="s">
        <v>42</v>
      </c>
      <c r="AF2338" t="s">
        <v>42</v>
      </c>
      <c r="AG2338">
        <f t="shared" si="72"/>
        <v>0</v>
      </c>
      <c r="AH2338" t="str" cm="1">
        <f t="array" ref="AH2338">_xlfn.IFS(
X2338&lt;=20, "&lt;20",
AND(X2338&gt;=20, X2338&lt;50), "20-50",
AND(X2338&gt;=50, X2338&lt;100), "50-100",
X2338&gt;=100, "&gt;100"
)</f>
        <v>20-50</v>
      </c>
      <c r="AI2338">
        <f t="shared" si="73"/>
        <v>1</v>
      </c>
      <c r="AJ2338" t="str" cm="1">
        <f t="array" ref="AJ2338">_xlfn.IFS(
C2338&lt;=20, "&lt;20",
AND(C2338&gt;=20, C2338&lt;35), "20-35",
AND(C2338&gt;=35, C2338&lt;50), "35-50",
C2338&gt;=50, "50-100"
)</f>
        <v>20-35</v>
      </c>
      <c r="AK2338" t="str" cm="1">
        <f t="array" ref="AK2338">_xlfn.IFS(
G2338&lt;6, "&lt;6",
AND(G2338&gt;=6, G2338&lt;12), "6-12",
AND(G2338&gt;=12, G2338&lt;18), "12-18",  AND(G2338&gt;=18, G2338&lt;24), "18-24", G2338&gt;=24, "24-36")</f>
        <v>18-24</v>
      </c>
    </row>
    <row r="2339" spans="1:37" x14ac:dyDescent="0.3">
      <c r="A2339" t="s">
        <v>2439</v>
      </c>
      <c r="B2339" t="s">
        <v>33</v>
      </c>
      <c r="C2339">
        <v>43</v>
      </c>
      <c r="D2339" t="s">
        <v>34</v>
      </c>
      <c r="E2339" t="s">
        <v>74</v>
      </c>
      <c r="F2339">
        <v>15</v>
      </c>
      <c r="G2339">
        <v>27</v>
      </c>
      <c r="H2339" t="s">
        <v>70</v>
      </c>
      <c r="I2339" t="s">
        <v>37</v>
      </c>
      <c r="J2339" t="s">
        <v>37</v>
      </c>
      <c r="K2339" t="s">
        <v>37</v>
      </c>
      <c r="L2339" t="s">
        <v>50</v>
      </c>
      <c r="M2339" t="s">
        <v>34</v>
      </c>
      <c r="N2339" t="s">
        <v>37</v>
      </c>
      <c r="O2339" t="s">
        <v>37</v>
      </c>
      <c r="P2339" t="s">
        <v>34</v>
      </c>
      <c r="Q2339" t="s">
        <v>34</v>
      </c>
      <c r="R2339" t="s">
        <v>37</v>
      </c>
      <c r="S2339" t="s">
        <v>37</v>
      </c>
      <c r="T2339" t="s">
        <v>34</v>
      </c>
      <c r="U2339" t="s">
        <v>39</v>
      </c>
      <c r="V2339" t="s">
        <v>34</v>
      </c>
      <c r="W2339" t="s">
        <v>51</v>
      </c>
      <c r="X2339">
        <v>94.4</v>
      </c>
      <c r="Y2339">
        <v>4295.3500000000004</v>
      </c>
      <c r="Z2339">
        <v>0</v>
      </c>
      <c r="AA2339">
        <v>40</v>
      </c>
      <c r="AB2339">
        <v>1087.24</v>
      </c>
      <c r="AC2339">
        <v>5422.59</v>
      </c>
      <c r="AD2339" t="s">
        <v>41</v>
      </c>
      <c r="AE2339" t="s">
        <v>42</v>
      </c>
      <c r="AF2339" t="s">
        <v>42</v>
      </c>
      <c r="AG2339">
        <f t="shared" si="72"/>
        <v>0</v>
      </c>
      <c r="AH2339" t="str" cm="1">
        <f t="array" ref="AH2339">_xlfn.IFS(
X2339&lt;=20, "&lt;20",
AND(X2339&gt;=20, X2339&lt;50), "20-50",
AND(X2339&gt;=50, X2339&lt;100), "50-100",
X2339&gt;=100, "&gt;100"
)</f>
        <v>50-100</v>
      </c>
      <c r="AI2339">
        <f t="shared" si="73"/>
        <v>0</v>
      </c>
      <c r="AJ2339" t="str" cm="1">
        <f t="array" ref="AJ2339">_xlfn.IFS(
C2339&lt;=20, "&lt;20",
AND(C2339&gt;=20, C2339&lt;35), "20-35",
AND(C2339&gt;=35, C2339&lt;50), "35-50",
C2339&gt;=50, "50-100"
)</f>
        <v>35-50</v>
      </c>
      <c r="AK2339" t="str" cm="1">
        <f t="array" ref="AK2339">_xlfn.IFS(
G2339&lt;6, "&lt;6",
AND(G2339&gt;=6, G2339&lt;12), "6-12",
AND(G2339&gt;=12, G2339&lt;18), "12-18",  AND(G2339&gt;=18, G2339&lt;24), "18-24", G2339&gt;=24, "24-36")</f>
        <v>24-36</v>
      </c>
    </row>
    <row r="2340" spans="1:37" x14ac:dyDescent="0.3">
      <c r="A2340" t="s">
        <v>2440</v>
      </c>
      <c r="B2340" t="s">
        <v>44</v>
      </c>
      <c r="C2340">
        <v>62</v>
      </c>
      <c r="D2340" t="s">
        <v>34</v>
      </c>
      <c r="E2340" t="s">
        <v>103</v>
      </c>
      <c r="F2340">
        <v>14</v>
      </c>
      <c r="G2340">
        <v>16</v>
      </c>
      <c r="H2340" t="s">
        <v>36</v>
      </c>
      <c r="I2340" t="s">
        <v>37</v>
      </c>
      <c r="J2340" t="s">
        <v>34</v>
      </c>
      <c r="K2340" t="s">
        <v>37</v>
      </c>
      <c r="L2340" t="s">
        <v>72</v>
      </c>
      <c r="M2340" t="s">
        <v>34</v>
      </c>
      <c r="N2340" t="s">
        <v>37</v>
      </c>
      <c r="O2340" t="s">
        <v>37</v>
      </c>
      <c r="P2340" t="s">
        <v>37</v>
      </c>
      <c r="Q2340" t="s">
        <v>37</v>
      </c>
      <c r="R2340" t="s">
        <v>37</v>
      </c>
      <c r="S2340" t="s">
        <v>37</v>
      </c>
      <c r="T2340" t="s">
        <v>34</v>
      </c>
      <c r="U2340" t="s">
        <v>67</v>
      </c>
      <c r="V2340" t="s">
        <v>34</v>
      </c>
      <c r="W2340" t="s">
        <v>40</v>
      </c>
      <c r="X2340">
        <v>79.2</v>
      </c>
      <c r="Y2340">
        <v>2497.1999999999998</v>
      </c>
      <c r="Z2340">
        <v>0</v>
      </c>
      <c r="AA2340">
        <v>70</v>
      </c>
      <c r="AB2340">
        <v>792.67</v>
      </c>
      <c r="AC2340">
        <v>3359.87</v>
      </c>
      <c r="AD2340" t="s">
        <v>41</v>
      </c>
      <c r="AE2340" t="s">
        <v>42</v>
      </c>
      <c r="AF2340" t="s">
        <v>42</v>
      </c>
      <c r="AG2340">
        <f t="shared" si="72"/>
        <v>0</v>
      </c>
      <c r="AH2340" t="str" cm="1">
        <f t="array" ref="AH2340">_xlfn.IFS(
X2340&lt;=20, "&lt;20",
AND(X2340&gt;=20, X2340&lt;50), "20-50",
AND(X2340&gt;=50, X2340&lt;100), "50-100",
X2340&gt;=100, "&gt;100"
)</f>
        <v>50-100</v>
      </c>
      <c r="AI2340">
        <f t="shared" si="73"/>
        <v>0</v>
      </c>
      <c r="AJ2340" t="str" cm="1">
        <f t="array" ref="AJ2340">_xlfn.IFS(
C2340&lt;=20, "&lt;20",
AND(C2340&gt;=20, C2340&lt;35), "20-35",
AND(C2340&gt;=35, C2340&lt;50), "35-50",
C2340&gt;=50, "50-100"
)</f>
        <v>50-100</v>
      </c>
      <c r="AK2340" t="str" cm="1">
        <f t="array" ref="AK2340">_xlfn.IFS(
G2340&lt;6, "&lt;6",
AND(G2340&gt;=6, G2340&lt;12), "6-12",
AND(G2340&gt;=12, G2340&lt;18), "12-18",  AND(G2340&gt;=18, G2340&lt;24), "18-24", G2340&gt;=24, "24-36")</f>
        <v>12-18</v>
      </c>
    </row>
    <row r="2341" spans="1:37" x14ac:dyDescent="0.3">
      <c r="A2341" t="s">
        <v>2441</v>
      </c>
      <c r="B2341" t="s">
        <v>44</v>
      </c>
      <c r="C2341">
        <v>85</v>
      </c>
      <c r="D2341" t="s">
        <v>34</v>
      </c>
      <c r="E2341" t="s">
        <v>114</v>
      </c>
      <c r="F2341">
        <v>2</v>
      </c>
      <c r="G2341">
        <v>10</v>
      </c>
      <c r="H2341" t="s">
        <v>49</v>
      </c>
      <c r="I2341" t="s">
        <v>37</v>
      </c>
      <c r="J2341" t="s">
        <v>34</v>
      </c>
      <c r="K2341" t="s">
        <v>37</v>
      </c>
      <c r="L2341" t="s">
        <v>50</v>
      </c>
      <c r="M2341" t="s">
        <v>34</v>
      </c>
      <c r="N2341" t="s">
        <v>37</v>
      </c>
      <c r="O2341" t="s">
        <v>34</v>
      </c>
      <c r="P2341" t="s">
        <v>34</v>
      </c>
      <c r="Q2341" t="s">
        <v>34</v>
      </c>
      <c r="R2341" t="s">
        <v>34</v>
      </c>
      <c r="S2341" t="s">
        <v>34</v>
      </c>
      <c r="T2341" t="s">
        <v>34</v>
      </c>
      <c r="U2341" t="s">
        <v>46</v>
      </c>
      <c r="V2341" t="s">
        <v>37</v>
      </c>
      <c r="W2341" t="s">
        <v>51</v>
      </c>
      <c r="X2341">
        <v>74.599999999999994</v>
      </c>
      <c r="Y2341">
        <v>239.05</v>
      </c>
      <c r="Z2341">
        <v>0</v>
      </c>
      <c r="AA2341">
        <v>30</v>
      </c>
      <c r="AB2341">
        <v>118.53</v>
      </c>
      <c r="AC2341">
        <v>387.58</v>
      </c>
      <c r="AD2341" t="s">
        <v>85</v>
      </c>
      <c r="AE2341" t="s">
        <v>42</v>
      </c>
      <c r="AF2341" t="s">
        <v>42</v>
      </c>
      <c r="AG2341">
        <f t="shared" si="72"/>
        <v>0</v>
      </c>
      <c r="AH2341" t="str" cm="1">
        <f t="array" ref="AH2341">_xlfn.IFS(
X2341&lt;=20, "&lt;20",
AND(X2341&gt;=20, X2341&lt;50), "20-50",
AND(X2341&gt;=50, X2341&lt;100), "50-100",
X2341&gt;=100, "&gt;100"
)</f>
        <v>50-100</v>
      </c>
      <c r="AI2341">
        <f t="shared" si="73"/>
        <v>1</v>
      </c>
      <c r="AJ2341" t="str" cm="1">
        <f t="array" ref="AJ2341">_xlfn.IFS(
C2341&lt;=20, "&lt;20",
AND(C2341&gt;=20, C2341&lt;35), "20-35",
AND(C2341&gt;=35, C2341&lt;50), "35-50",
C2341&gt;=50, "50-100"
)</f>
        <v>50-100</v>
      </c>
      <c r="AK2341" t="str" cm="1">
        <f t="array" ref="AK2341">_xlfn.IFS(
G2341&lt;6, "&lt;6",
AND(G2341&gt;=6, G2341&lt;12), "6-12",
AND(G2341&gt;=12, G2341&lt;18), "12-18",  AND(G2341&gt;=18, G2341&lt;24), "18-24", G2341&gt;=24, "24-36")</f>
        <v>6-12</v>
      </c>
    </row>
    <row r="2342" spans="1:37" x14ac:dyDescent="0.3">
      <c r="A2342" t="s">
        <v>2442</v>
      </c>
      <c r="B2342" t="s">
        <v>33</v>
      </c>
      <c r="C2342">
        <v>74</v>
      </c>
      <c r="D2342" t="s">
        <v>37</v>
      </c>
      <c r="E2342" t="s">
        <v>114</v>
      </c>
      <c r="F2342">
        <v>10</v>
      </c>
      <c r="G2342">
        <v>2</v>
      </c>
      <c r="H2342" t="s">
        <v>49</v>
      </c>
      <c r="I2342" t="s">
        <v>37</v>
      </c>
      <c r="J2342" t="s">
        <v>34</v>
      </c>
      <c r="K2342" t="s">
        <v>37</v>
      </c>
      <c r="L2342" t="s">
        <v>72</v>
      </c>
      <c r="M2342" t="s">
        <v>34</v>
      </c>
      <c r="N2342" t="s">
        <v>34</v>
      </c>
      <c r="O2342" t="s">
        <v>34</v>
      </c>
      <c r="P2342" t="s">
        <v>34</v>
      </c>
      <c r="Q2342" t="s">
        <v>34</v>
      </c>
      <c r="R2342" t="s">
        <v>34</v>
      </c>
      <c r="S2342" t="s">
        <v>34</v>
      </c>
      <c r="T2342" t="s">
        <v>37</v>
      </c>
      <c r="U2342" t="s">
        <v>39</v>
      </c>
      <c r="V2342" t="s">
        <v>34</v>
      </c>
      <c r="W2342" t="s">
        <v>51</v>
      </c>
      <c r="X2342">
        <v>45.25</v>
      </c>
      <c r="Y2342">
        <v>45.25</v>
      </c>
      <c r="Z2342">
        <v>0</v>
      </c>
      <c r="AA2342">
        <v>0</v>
      </c>
      <c r="AB2342">
        <v>11.89</v>
      </c>
      <c r="AC2342">
        <v>57.14</v>
      </c>
      <c r="AD2342" t="s">
        <v>85</v>
      </c>
      <c r="AE2342" t="s">
        <v>42</v>
      </c>
      <c r="AF2342" t="s">
        <v>42</v>
      </c>
      <c r="AG2342">
        <f t="shared" si="72"/>
        <v>0</v>
      </c>
      <c r="AH2342" t="str" cm="1">
        <f t="array" ref="AH2342">_xlfn.IFS(
X2342&lt;=20, "&lt;20",
AND(X2342&gt;=20, X2342&lt;50), "20-50",
AND(X2342&gt;=50, X2342&lt;100), "50-100",
X2342&gt;=100, "&gt;100"
)</f>
        <v>20-50</v>
      </c>
      <c r="AI2342">
        <f t="shared" si="73"/>
        <v>1</v>
      </c>
      <c r="AJ2342" t="str" cm="1">
        <f t="array" ref="AJ2342">_xlfn.IFS(
C2342&lt;=20, "&lt;20",
AND(C2342&gt;=20, C2342&lt;35), "20-35",
AND(C2342&gt;=35, C2342&lt;50), "35-50",
C2342&gt;=50, "50-100"
)</f>
        <v>50-100</v>
      </c>
      <c r="AK2342" t="str" cm="1">
        <f t="array" ref="AK2342">_xlfn.IFS(
G2342&lt;6, "&lt;6",
AND(G2342&gt;=6, G2342&lt;12), "6-12",
AND(G2342&gt;=12, G2342&lt;18), "12-18",  AND(G2342&gt;=18, G2342&lt;24), "18-24", G2342&gt;=24, "24-36")</f>
        <v>&lt;6</v>
      </c>
    </row>
    <row r="2343" spans="1:37" x14ac:dyDescent="0.3">
      <c r="A2343" t="s">
        <v>2443</v>
      </c>
      <c r="B2343" t="s">
        <v>44</v>
      </c>
      <c r="C2343">
        <v>35</v>
      </c>
      <c r="D2343" t="s">
        <v>34</v>
      </c>
      <c r="E2343" t="s">
        <v>61</v>
      </c>
      <c r="F2343">
        <v>3</v>
      </c>
      <c r="G2343">
        <v>15</v>
      </c>
      <c r="H2343" t="s">
        <v>36</v>
      </c>
      <c r="I2343" t="s">
        <v>37</v>
      </c>
      <c r="J2343" t="s">
        <v>37</v>
      </c>
      <c r="K2343" t="s">
        <v>37</v>
      </c>
      <c r="L2343" t="s">
        <v>38</v>
      </c>
      <c r="M2343" t="s">
        <v>34</v>
      </c>
      <c r="N2343" t="s">
        <v>34</v>
      </c>
      <c r="O2343" t="s">
        <v>37</v>
      </c>
      <c r="P2343" t="s">
        <v>34</v>
      </c>
      <c r="Q2343" t="s">
        <v>34</v>
      </c>
      <c r="R2343" t="s">
        <v>34</v>
      </c>
      <c r="S2343" t="s">
        <v>34</v>
      </c>
      <c r="T2343" t="s">
        <v>37</v>
      </c>
      <c r="U2343" t="s">
        <v>46</v>
      </c>
      <c r="V2343" t="s">
        <v>37</v>
      </c>
      <c r="W2343" t="s">
        <v>51</v>
      </c>
      <c r="X2343">
        <v>55.7</v>
      </c>
      <c r="Y2343">
        <v>2237.5500000000002</v>
      </c>
      <c r="Z2343">
        <v>0</v>
      </c>
      <c r="AA2343">
        <v>0</v>
      </c>
      <c r="AB2343">
        <v>270.60000000000002</v>
      </c>
      <c r="AC2343">
        <v>2508.15</v>
      </c>
      <c r="AD2343" t="s">
        <v>41</v>
      </c>
      <c r="AE2343" t="s">
        <v>42</v>
      </c>
      <c r="AF2343" t="s">
        <v>42</v>
      </c>
      <c r="AG2343">
        <f t="shared" si="72"/>
        <v>0</v>
      </c>
      <c r="AH2343" t="str" cm="1">
        <f t="array" ref="AH2343">_xlfn.IFS(
X2343&lt;=20, "&lt;20",
AND(X2343&gt;=20, X2343&lt;50), "20-50",
AND(X2343&gt;=50, X2343&lt;100), "50-100",
X2343&gt;=100, "&gt;100"
)</f>
        <v>50-100</v>
      </c>
      <c r="AI2343">
        <f t="shared" si="73"/>
        <v>0</v>
      </c>
      <c r="AJ2343" t="str" cm="1">
        <f t="array" ref="AJ2343">_xlfn.IFS(
C2343&lt;=20, "&lt;20",
AND(C2343&gt;=20, C2343&lt;35), "20-35",
AND(C2343&gt;=35, C2343&lt;50), "35-50",
C2343&gt;=50, "50-100"
)</f>
        <v>35-50</v>
      </c>
      <c r="AK2343" t="str" cm="1">
        <f t="array" ref="AK2343">_xlfn.IFS(
G2343&lt;6, "&lt;6",
AND(G2343&gt;=6, G2343&lt;12), "6-12",
AND(G2343&gt;=12, G2343&lt;18), "12-18",  AND(G2343&gt;=18, G2343&lt;24), "18-24", G2343&gt;=24, "24-36")</f>
        <v>12-18</v>
      </c>
    </row>
    <row r="2344" spans="1:37" x14ac:dyDescent="0.3">
      <c r="A2344" t="s">
        <v>2444</v>
      </c>
      <c r="B2344" t="s">
        <v>44</v>
      </c>
      <c r="C2344">
        <v>58</v>
      </c>
      <c r="D2344" t="s">
        <v>34</v>
      </c>
      <c r="E2344" t="s">
        <v>45</v>
      </c>
      <c r="F2344">
        <v>4</v>
      </c>
      <c r="G2344">
        <v>32</v>
      </c>
      <c r="H2344" t="s">
        <v>70</v>
      </c>
      <c r="I2344" t="s">
        <v>37</v>
      </c>
      <c r="J2344" t="s">
        <v>37</v>
      </c>
      <c r="K2344" t="s">
        <v>37</v>
      </c>
      <c r="L2344" t="s">
        <v>50</v>
      </c>
      <c r="M2344" t="s">
        <v>34</v>
      </c>
      <c r="N2344" t="s">
        <v>37</v>
      </c>
      <c r="O2344" t="s">
        <v>34</v>
      </c>
      <c r="P2344" t="s">
        <v>37</v>
      </c>
      <c r="Q2344" t="s">
        <v>37</v>
      </c>
      <c r="R2344" t="s">
        <v>37</v>
      </c>
      <c r="S2344" t="s">
        <v>37</v>
      </c>
      <c r="T2344" t="s">
        <v>37</v>
      </c>
      <c r="U2344" t="s">
        <v>46</v>
      </c>
      <c r="V2344" t="s">
        <v>37</v>
      </c>
      <c r="W2344" t="s">
        <v>51</v>
      </c>
      <c r="X2344">
        <v>103.75</v>
      </c>
      <c r="Y2344">
        <v>5969.95</v>
      </c>
      <c r="Z2344">
        <v>0</v>
      </c>
      <c r="AA2344">
        <v>0</v>
      </c>
      <c r="AB2344">
        <v>169.8</v>
      </c>
      <c r="AC2344">
        <v>6139.75</v>
      </c>
      <c r="AD2344" t="s">
        <v>41</v>
      </c>
      <c r="AE2344" t="s">
        <v>42</v>
      </c>
      <c r="AF2344" t="s">
        <v>42</v>
      </c>
      <c r="AG2344">
        <f t="shared" si="72"/>
        <v>0</v>
      </c>
      <c r="AH2344" t="str" cm="1">
        <f t="array" ref="AH2344">_xlfn.IFS(
X2344&lt;=20, "&lt;20",
AND(X2344&gt;=20, X2344&lt;50), "20-50",
AND(X2344&gt;=50, X2344&lt;100), "50-100",
X2344&gt;=100, "&gt;100"
)</f>
        <v>&gt;100</v>
      </c>
      <c r="AI2344">
        <f t="shared" si="73"/>
        <v>0</v>
      </c>
      <c r="AJ2344" t="str" cm="1">
        <f t="array" ref="AJ2344">_xlfn.IFS(
C2344&lt;=20, "&lt;20",
AND(C2344&gt;=20, C2344&lt;35), "20-35",
AND(C2344&gt;=35, C2344&lt;50), "35-50",
C2344&gt;=50, "50-100"
)</f>
        <v>50-100</v>
      </c>
      <c r="AK2344" t="str" cm="1">
        <f t="array" ref="AK2344">_xlfn.IFS(
G2344&lt;6, "&lt;6",
AND(G2344&gt;=6, G2344&lt;12), "6-12",
AND(G2344&gt;=12, G2344&lt;18), "12-18",  AND(G2344&gt;=18, G2344&lt;24), "18-24", G2344&gt;=24, "24-36")</f>
        <v>24-36</v>
      </c>
    </row>
    <row r="2345" spans="1:37" x14ac:dyDescent="0.3">
      <c r="A2345" t="s">
        <v>2445</v>
      </c>
      <c r="B2345" t="s">
        <v>44</v>
      </c>
      <c r="C2345">
        <v>18</v>
      </c>
      <c r="D2345" t="s">
        <v>34</v>
      </c>
      <c r="E2345" t="s">
        <v>87</v>
      </c>
      <c r="F2345">
        <v>9</v>
      </c>
      <c r="G2345">
        <v>1</v>
      </c>
      <c r="H2345" t="s">
        <v>36</v>
      </c>
      <c r="I2345" t="s">
        <v>37</v>
      </c>
      <c r="J2345" t="s">
        <v>34</v>
      </c>
      <c r="K2345" t="s">
        <v>37</v>
      </c>
      <c r="L2345" t="s">
        <v>72</v>
      </c>
      <c r="M2345" t="s">
        <v>34</v>
      </c>
      <c r="N2345" t="s">
        <v>34</v>
      </c>
      <c r="O2345" t="s">
        <v>34</v>
      </c>
      <c r="P2345" t="s">
        <v>34</v>
      </c>
      <c r="Q2345" t="s">
        <v>37</v>
      </c>
      <c r="R2345" t="s">
        <v>37</v>
      </c>
      <c r="S2345" t="s">
        <v>37</v>
      </c>
      <c r="T2345" t="s">
        <v>37</v>
      </c>
      <c r="U2345" t="s">
        <v>46</v>
      </c>
      <c r="V2345" t="s">
        <v>34</v>
      </c>
      <c r="W2345" t="s">
        <v>40</v>
      </c>
      <c r="X2345">
        <v>65.7</v>
      </c>
      <c r="Y2345">
        <v>134.35</v>
      </c>
      <c r="Z2345">
        <v>0</v>
      </c>
      <c r="AA2345">
        <v>0</v>
      </c>
      <c r="AB2345">
        <v>54.54</v>
      </c>
      <c r="AC2345">
        <v>188.89</v>
      </c>
      <c r="AD2345" t="s">
        <v>52</v>
      </c>
      <c r="AE2345" t="s">
        <v>53</v>
      </c>
      <c r="AF2345" t="s">
        <v>54</v>
      </c>
      <c r="AG2345">
        <f t="shared" si="72"/>
        <v>1</v>
      </c>
      <c r="AH2345" t="str" cm="1">
        <f t="array" ref="AH2345">_xlfn.IFS(
X2345&lt;=20, "&lt;20",
AND(X2345&gt;=20, X2345&lt;50), "20-50",
AND(X2345&gt;=50, X2345&lt;100), "50-100",
X2345&gt;=100, "&gt;100"
)</f>
        <v>50-100</v>
      </c>
      <c r="AI2345">
        <f t="shared" si="73"/>
        <v>0</v>
      </c>
      <c r="AJ2345" t="str" cm="1">
        <f t="array" ref="AJ2345">_xlfn.IFS(
C2345&lt;=20, "&lt;20",
AND(C2345&gt;=20, C2345&lt;35), "20-35",
AND(C2345&gt;=35, C2345&lt;50), "35-50",
C2345&gt;=50, "50-100"
)</f>
        <v>&lt;20</v>
      </c>
      <c r="AK2345" t="str" cm="1">
        <f t="array" ref="AK2345">_xlfn.IFS(
G2345&lt;6, "&lt;6",
AND(G2345&gt;=6, G2345&lt;12), "6-12",
AND(G2345&gt;=12, G2345&lt;18), "12-18",  AND(G2345&gt;=18, G2345&lt;24), "18-24", G2345&gt;=24, "24-36")</f>
        <v>&lt;6</v>
      </c>
    </row>
    <row r="2346" spans="1:37" x14ac:dyDescent="0.3">
      <c r="A2346" t="s">
        <v>2446</v>
      </c>
      <c r="B2346" t="s">
        <v>33</v>
      </c>
      <c r="C2346">
        <v>24</v>
      </c>
      <c r="D2346" t="s">
        <v>37</v>
      </c>
      <c r="E2346" t="s">
        <v>90</v>
      </c>
      <c r="F2346">
        <v>6</v>
      </c>
      <c r="G2346">
        <v>3</v>
      </c>
      <c r="H2346" t="s">
        <v>36</v>
      </c>
      <c r="I2346" t="s">
        <v>34</v>
      </c>
      <c r="J2346" t="s">
        <v>34</v>
      </c>
      <c r="K2346" t="s">
        <v>37</v>
      </c>
      <c r="L2346" t="s">
        <v>72</v>
      </c>
      <c r="M2346" t="s">
        <v>34</v>
      </c>
      <c r="N2346" t="s">
        <v>34</v>
      </c>
      <c r="O2346" t="s">
        <v>34</v>
      </c>
      <c r="P2346" t="s">
        <v>34</v>
      </c>
      <c r="Q2346" t="s">
        <v>34</v>
      </c>
      <c r="R2346" t="s">
        <v>34</v>
      </c>
      <c r="S2346" t="s">
        <v>34</v>
      </c>
      <c r="T2346" t="s">
        <v>37</v>
      </c>
      <c r="U2346" t="s">
        <v>39</v>
      </c>
      <c r="V2346" t="s">
        <v>37</v>
      </c>
      <c r="W2346" t="s">
        <v>40</v>
      </c>
      <c r="X2346">
        <v>24.85</v>
      </c>
      <c r="Y2346">
        <v>788.05</v>
      </c>
      <c r="Z2346">
        <v>0</v>
      </c>
      <c r="AA2346">
        <v>0</v>
      </c>
      <c r="AB2346">
        <v>0</v>
      </c>
      <c r="AC2346">
        <v>788.05</v>
      </c>
      <c r="AD2346" t="s">
        <v>41</v>
      </c>
      <c r="AE2346" t="s">
        <v>42</v>
      </c>
      <c r="AF2346" t="s">
        <v>42</v>
      </c>
      <c r="AG2346">
        <f t="shared" si="72"/>
        <v>0</v>
      </c>
      <c r="AH2346" t="str" cm="1">
        <f t="array" ref="AH2346">_xlfn.IFS(
X2346&lt;=20, "&lt;20",
AND(X2346&gt;=20, X2346&lt;50), "20-50",
AND(X2346&gt;=50, X2346&lt;100), "50-100",
X2346&gt;=100, "&gt;100"
)</f>
        <v>20-50</v>
      </c>
      <c r="AI2346">
        <f t="shared" si="73"/>
        <v>0</v>
      </c>
      <c r="AJ2346" t="str" cm="1">
        <f t="array" ref="AJ2346">_xlfn.IFS(
C2346&lt;=20, "&lt;20",
AND(C2346&gt;=20, C2346&lt;35), "20-35",
AND(C2346&gt;=35, C2346&lt;50), "35-50",
C2346&gt;=50, "50-100"
)</f>
        <v>20-35</v>
      </c>
      <c r="AK2346" t="str" cm="1">
        <f t="array" ref="AK2346">_xlfn.IFS(
G2346&lt;6, "&lt;6",
AND(G2346&gt;=6, G2346&lt;12), "6-12",
AND(G2346&gt;=12, G2346&lt;18), "12-18",  AND(G2346&gt;=18, G2346&lt;24), "18-24", G2346&gt;=24, "24-36")</f>
        <v>&lt;6</v>
      </c>
    </row>
    <row r="2347" spans="1:37" x14ac:dyDescent="0.3">
      <c r="A2347" t="s">
        <v>2447</v>
      </c>
      <c r="B2347" t="s">
        <v>44</v>
      </c>
      <c r="C2347">
        <v>83</v>
      </c>
      <c r="D2347" t="s">
        <v>34</v>
      </c>
      <c r="E2347" t="s">
        <v>56</v>
      </c>
      <c r="F2347">
        <v>5</v>
      </c>
      <c r="G2347">
        <v>31</v>
      </c>
      <c r="H2347" t="s">
        <v>70</v>
      </c>
      <c r="I2347" t="s">
        <v>37</v>
      </c>
      <c r="J2347" t="s">
        <v>37</v>
      </c>
      <c r="K2347" t="s">
        <v>37</v>
      </c>
      <c r="L2347" t="s">
        <v>50</v>
      </c>
      <c r="M2347" t="s">
        <v>37</v>
      </c>
      <c r="N2347" t="s">
        <v>34</v>
      </c>
      <c r="O2347" t="s">
        <v>37</v>
      </c>
      <c r="P2347" t="s">
        <v>34</v>
      </c>
      <c r="Q2347" t="s">
        <v>37</v>
      </c>
      <c r="R2347" t="s">
        <v>37</v>
      </c>
      <c r="S2347" t="s">
        <v>34</v>
      </c>
      <c r="T2347" t="s">
        <v>37</v>
      </c>
      <c r="U2347" t="s">
        <v>46</v>
      </c>
      <c r="V2347" t="s">
        <v>34</v>
      </c>
      <c r="W2347" t="s">
        <v>51</v>
      </c>
      <c r="X2347">
        <v>105.25</v>
      </c>
      <c r="Y2347">
        <v>6786.4</v>
      </c>
      <c r="Z2347">
        <v>0</v>
      </c>
      <c r="AA2347">
        <v>0</v>
      </c>
      <c r="AB2347">
        <v>1195.3499999999999</v>
      </c>
      <c r="AC2347">
        <v>7981.75</v>
      </c>
      <c r="AD2347" t="s">
        <v>52</v>
      </c>
      <c r="AE2347" t="s">
        <v>104</v>
      </c>
      <c r="AF2347" t="s">
        <v>150</v>
      </c>
      <c r="AG2347">
        <f t="shared" si="72"/>
        <v>1</v>
      </c>
      <c r="AH2347" t="str" cm="1">
        <f t="array" ref="AH2347">_xlfn.IFS(
X2347&lt;=20, "&lt;20",
AND(X2347&gt;=20, X2347&lt;50), "20-50",
AND(X2347&gt;=50, X2347&lt;100), "50-100",
X2347&gt;=100, "&gt;100"
)</f>
        <v>&gt;100</v>
      </c>
      <c r="AI2347">
        <f t="shared" si="73"/>
        <v>0</v>
      </c>
      <c r="AJ2347" t="str" cm="1">
        <f t="array" ref="AJ2347">_xlfn.IFS(
C2347&lt;=20, "&lt;20",
AND(C2347&gt;=20, C2347&lt;35), "20-35",
AND(C2347&gt;=35, C2347&lt;50), "35-50",
C2347&gt;=50, "50-100"
)</f>
        <v>50-100</v>
      </c>
      <c r="AK2347" t="str" cm="1">
        <f t="array" ref="AK2347">_xlfn.IFS(
G2347&lt;6, "&lt;6",
AND(G2347&gt;=6, G2347&lt;12), "6-12",
AND(G2347&gt;=12, G2347&lt;18), "12-18",  AND(G2347&gt;=18, G2347&lt;24), "18-24", G2347&gt;=24, "24-36")</f>
        <v>24-36</v>
      </c>
    </row>
    <row r="2348" spans="1:37" x14ac:dyDescent="0.3">
      <c r="A2348" t="s">
        <v>2448</v>
      </c>
      <c r="B2348" t="s">
        <v>44</v>
      </c>
      <c r="C2348">
        <v>46</v>
      </c>
      <c r="D2348" t="s">
        <v>34</v>
      </c>
      <c r="E2348" t="s">
        <v>48</v>
      </c>
      <c r="F2348">
        <v>14</v>
      </c>
      <c r="G2348">
        <v>7</v>
      </c>
      <c r="H2348" t="s">
        <v>49</v>
      </c>
      <c r="I2348" t="s">
        <v>37</v>
      </c>
      <c r="J2348" t="s">
        <v>37</v>
      </c>
      <c r="K2348" t="s">
        <v>37</v>
      </c>
      <c r="L2348" t="s">
        <v>50</v>
      </c>
      <c r="M2348" t="s">
        <v>34</v>
      </c>
      <c r="N2348" t="s">
        <v>37</v>
      </c>
      <c r="O2348" t="s">
        <v>34</v>
      </c>
      <c r="P2348" t="s">
        <v>34</v>
      </c>
      <c r="Q2348" t="s">
        <v>34</v>
      </c>
      <c r="R2348" t="s">
        <v>34</v>
      </c>
      <c r="S2348" t="s">
        <v>34</v>
      </c>
      <c r="T2348" t="s">
        <v>37</v>
      </c>
      <c r="U2348" t="s">
        <v>46</v>
      </c>
      <c r="V2348" t="s">
        <v>34</v>
      </c>
      <c r="W2348" t="s">
        <v>51</v>
      </c>
      <c r="X2348">
        <v>79.55</v>
      </c>
      <c r="Y2348">
        <v>151.75</v>
      </c>
      <c r="Z2348">
        <v>0</v>
      </c>
      <c r="AA2348">
        <v>0</v>
      </c>
      <c r="AB2348">
        <v>51.12</v>
      </c>
      <c r="AC2348">
        <v>202.87</v>
      </c>
      <c r="AD2348" t="s">
        <v>85</v>
      </c>
      <c r="AE2348" t="s">
        <v>42</v>
      </c>
      <c r="AF2348" t="s">
        <v>42</v>
      </c>
      <c r="AG2348">
        <f t="shared" si="72"/>
        <v>0</v>
      </c>
      <c r="AH2348" t="str" cm="1">
        <f t="array" ref="AH2348">_xlfn.IFS(
X2348&lt;=20, "&lt;20",
AND(X2348&gt;=20, X2348&lt;50), "20-50",
AND(X2348&gt;=50, X2348&lt;100), "50-100",
X2348&gt;=100, "&gt;100"
)</f>
        <v>50-100</v>
      </c>
      <c r="AI2348">
        <f t="shared" si="73"/>
        <v>1</v>
      </c>
      <c r="AJ2348" t="str" cm="1">
        <f t="array" ref="AJ2348">_xlfn.IFS(
C2348&lt;=20, "&lt;20",
AND(C2348&gt;=20, C2348&lt;35), "20-35",
AND(C2348&gt;=35, C2348&lt;50), "35-50",
C2348&gt;=50, "50-100"
)</f>
        <v>35-50</v>
      </c>
      <c r="AK2348" t="str" cm="1">
        <f t="array" ref="AK2348">_xlfn.IFS(
G2348&lt;6, "&lt;6",
AND(G2348&gt;=6, G2348&lt;12), "6-12",
AND(G2348&gt;=12, G2348&lt;18), "12-18",  AND(G2348&gt;=18, G2348&lt;24), "18-24", G2348&gt;=24, "24-36")</f>
        <v>6-12</v>
      </c>
    </row>
    <row r="2349" spans="1:37" x14ac:dyDescent="0.3">
      <c r="A2349" t="s">
        <v>2449</v>
      </c>
      <c r="B2349" t="s">
        <v>44</v>
      </c>
      <c r="C2349">
        <v>81</v>
      </c>
      <c r="D2349" t="s">
        <v>37</v>
      </c>
      <c r="E2349" t="s">
        <v>87</v>
      </c>
      <c r="F2349">
        <v>6</v>
      </c>
      <c r="G2349">
        <v>34</v>
      </c>
      <c r="H2349" t="s">
        <v>49</v>
      </c>
      <c r="I2349" t="s">
        <v>37</v>
      </c>
      <c r="J2349" t="s">
        <v>34</v>
      </c>
      <c r="K2349" t="s">
        <v>37</v>
      </c>
      <c r="L2349" t="s">
        <v>50</v>
      </c>
      <c r="M2349" t="s">
        <v>34</v>
      </c>
      <c r="N2349" t="s">
        <v>34</v>
      </c>
      <c r="O2349" t="s">
        <v>34</v>
      </c>
      <c r="P2349" t="s">
        <v>34</v>
      </c>
      <c r="Q2349" t="s">
        <v>34</v>
      </c>
      <c r="R2349" t="s">
        <v>34</v>
      </c>
      <c r="S2349" t="s">
        <v>34</v>
      </c>
      <c r="T2349" t="s">
        <v>37</v>
      </c>
      <c r="U2349" t="s">
        <v>67</v>
      </c>
      <c r="V2349" t="s">
        <v>37</v>
      </c>
      <c r="W2349" t="s">
        <v>40</v>
      </c>
      <c r="X2349">
        <v>71.45</v>
      </c>
      <c r="Y2349">
        <v>371.6</v>
      </c>
      <c r="Z2349">
        <v>0</v>
      </c>
      <c r="AA2349">
        <v>0</v>
      </c>
      <c r="AB2349">
        <v>85.65</v>
      </c>
      <c r="AC2349">
        <v>457.25</v>
      </c>
      <c r="AD2349" t="s">
        <v>41</v>
      </c>
      <c r="AE2349" t="s">
        <v>42</v>
      </c>
      <c r="AF2349" t="s">
        <v>42</v>
      </c>
      <c r="AG2349">
        <f t="shared" si="72"/>
        <v>0</v>
      </c>
      <c r="AH2349" t="str" cm="1">
        <f t="array" ref="AH2349">_xlfn.IFS(
X2349&lt;=20, "&lt;20",
AND(X2349&gt;=20, X2349&lt;50), "20-50",
AND(X2349&gt;=50, X2349&lt;100), "50-100",
X2349&gt;=100, "&gt;100"
)</f>
        <v>50-100</v>
      </c>
      <c r="AI2349">
        <f t="shared" si="73"/>
        <v>0</v>
      </c>
      <c r="AJ2349" t="str" cm="1">
        <f t="array" ref="AJ2349">_xlfn.IFS(
C2349&lt;=20, "&lt;20",
AND(C2349&gt;=20, C2349&lt;35), "20-35",
AND(C2349&gt;=35, C2349&lt;50), "35-50",
C2349&gt;=50, "50-100"
)</f>
        <v>50-100</v>
      </c>
      <c r="AK2349" t="str" cm="1">
        <f t="array" ref="AK2349">_xlfn.IFS(
G2349&lt;6, "&lt;6",
AND(G2349&gt;=6, G2349&lt;12), "6-12",
AND(G2349&gt;=12, G2349&lt;18), "12-18",  AND(G2349&gt;=18, G2349&lt;24), "18-24", G2349&gt;=24, "24-36")</f>
        <v>24-36</v>
      </c>
    </row>
    <row r="2350" spans="1:37" x14ac:dyDescent="0.3">
      <c r="A2350" t="s">
        <v>2450</v>
      </c>
      <c r="B2350" t="s">
        <v>44</v>
      </c>
      <c r="C2350">
        <v>18</v>
      </c>
      <c r="D2350" t="s">
        <v>34</v>
      </c>
      <c r="E2350" t="s">
        <v>103</v>
      </c>
      <c r="F2350">
        <v>11</v>
      </c>
      <c r="G2350">
        <v>1</v>
      </c>
      <c r="H2350" t="s">
        <v>49</v>
      </c>
      <c r="I2350" t="s">
        <v>37</v>
      </c>
      <c r="J2350" t="s">
        <v>37</v>
      </c>
      <c r="K2350" t="s">
        <v>37</v>
      </c>
      <c r="L2350" t="s">
        <v>50</v>
      </c>
      <c r="M2350" t="s">
        <v>34</v>
      </c>
      <c r="N2350" t="s">
        <v>37</v>
      </c>
      <c r="O2350" t="s">
        <v>34</v>
      </c>
      <c r="P2350" t="s">
        <v>34</v>
      </c>
      <c r="Q2350" t="s">
        <v>34</v>
      </c>
      <c r="R2350" t="s">
        <v>34</v>
      </c>
      <c r="S2350" t="s">
        <v>34</v>
      </c>
      <c r="T2350" t="s">
        <v>37</v>
      </c>
      <c r="U2350" t="s">
        <v>46</v>
      </c>
      <c r="V2350" t="s">
        <v>37</v>
      </c>
      <c r="W2350" t="s">
        <v>51</v>
      </c>
      <c r="X2350">
        <v>79.45</v>
      </c>
      <c r="Y2350">
        <v>145.15</v>
      </c>
      <c r="Z2350">
        <v>0</v>
      </c>
      <c r="AA2350">
        <v>0</v>
      </c>
      <c r="AB2350">
        <v>57.22</v>
      </c>
      <c r="AC2350">
        <v>202.37</v>
      </c>
      <c r="AD2350" t="s">
        <v>85</v>
      </c>
      <c r="AE2350" t="s">
        <v>42</v>
      </c>
      <c r="AF2350" t="s">
        <v>42</v>
      </c>
      <c r="AG2350">
        <f t="shared" si="72"/>
        <v>0</v>
      </c>
      <c r="AH2350" t="str" cm="1">
        <f t="array" ref="AH2350">_xlfn.IFS(
X2350&lt;=20, "&lt;20",
AND(X2350&gt;=20, X2350&lt;50), "20-50",
AND(X2350&gt;=50, X2350&lt;100), "50-100",
X2350&gt;=100, "&gt;100"
)</f>
        <v>50-100</v>
      </c>
      <c r="AI2350">
        <f t="shared" si="73"/>
        <v>1</v>
      </c>
      <c r="AJ2350" t="str" cm="1">
        <f t="array" ref="AJ2350">_xlfn.IFS(
C2350&lt;=20, "&lt;20",
AND(C2350&gt;=20, C2350&lt;35), "20-35",
AND(C2350&gt;=35, C2350&lt;50), "35-50",
C2350&gt;=50, "50-100"
)</f>
        <v>&lt;20</v>
      </c>
      <c r="AK2350" t="str" cm="1">
        <f t="array" ref="AK2350">_xlfn.IFS(
G2350&lt;6, "&lt;6",
AND(G2350&gt;=6, G2350&lt;12), "6-12",
AND(G2350&gt;=12, G2350&lt;18), "12-18",  AND(G2350&gt;=18, G2350&lt;24), "18-24", G2350&gt;=24, "24-36")</f>
        <v>&lt;6</v>
      </c>
    </row>
    <row r="2351" spans="1:37" x14ac:dyDescent="0.3">
      <c r="A2351" t="s">
        <v>2451</v>
      </c>
      <c r="B2351" t="s">
        <v>33</v>
      </c>
      <c r="C2351">
        <v>55</v>
      </c>
      <c r="D2351" t="s">
        <v>37</v>
      </c>
      <c r="E2351" t="s">
        <v>69</v>
      </c>
      <c r="F2351">
        <v>5</v>
      </c>
      <c r="G2351">
        <v>21</v>
      </c>
      <c r="H2351" t="s">
        <v>49</v>
      </c>
      <c r="I2351" t="s">
        <v>37</v>
      </c>
      <c r="J2351" t="s">
        <v>34</v>
      </c>
      <c r="K2351" t="s">
        <v>37</v>
      </c>
      <c r="L2351" t="s">
        <v>50</v>
      </c>
      <c r="M2351" t="s">
        <v>34</v>
      </c>
      <c r="N2351" t="s">
        <v>34</v>
      </c>
      <c r="O2351" t="s">
        <v>34</v>
      </c>
      <c r="P2351" t="s">
        <v>34</v>
      </c>
      <c r="Q2351" t="s">
        <v>34</v>
      </c>
      <c r="R2351" t="s">
        <v>34</v>
      </c>
      <c r="S2351" t="s">
        <v>34</v>
      </c>
      <c r="T2351" t="s">
        <v>37</v>
      </c>
      <c r="U2351" t="s">
        <v>46</v>
      </c>
      <c r="V2351" t="s">
        <v>37</v>
      </c>
      <c r="W2351" t="s">
        <v>51</v>
      </c>
      <c r="X2351">
        <v>71</v>
      </c>
      <c r="Y2351">
        <v>71</v>
      </c>
      <c r="Z2351">
        <v>0</v>
      </c>
      <c r="AA2351">
        <v>0</v>
      </c>
      <c r="AB2351">
        <v>18.84</v>
      </c>
      <c r="AC2351">
        <v>89.84</v>
      </c>
      <c r="AD2351" t="s">
        <v>52</v>
      </c>
      <c r="AE2351" t="s">
        <v>104</v>
      </c>
      <c r="AF2351" t="s">
        <v>150</v>
      </c>
      <c r="AG2351">
        <f t="shared" si="72"/>
        <v>1</v>
      </c>
      <c r="AH2351" t="str" cm="1">
        <f t="array" ref="AH2351">_xlfn.IFS(
X2351&lt;=20, "&lt;20",
AND(X2351&gt;=20, X2351&lt;50), "20-50",
AND(X2351&gt;=50, X2351&lt;100), "50-100",
X2351&gt;=100, "&gt;100"
)</f>
        <v>50-100</v>
      </c>
      <c r="AI2351">
        <f t="shared" si="73"/>
        <v>0</v>
      </c>
      <c r="AJ2351" t="str" cm="1">
        <f t="array" ref="AJ2351">_xlfn.IFS(
C2351&lt;=20, "&lt;20",
AND(C2351&gt;=20, C2351&lt;35), "20-35",
AND(C2351&gt;=35, C2351&lt;50), "35-50",
C2351&gt;=50, "50-100"
)</f>
        <v>50-100</v>
      </c>
      <c r="AK2351" t="str" cm="1">
        <f t="array" ref="AK2351">_xlfn.IFS(
G2351&lt;6, "&lt;6",
AND(G2351&gt;=6, G2351&lt;12), "6-12",
AND(G2351&gt;=12, G2351&lt;18), "12-18",  AND(G2351&gt;=18, G2351&lt;24), "18-24", G2351&gt;=24, "24-36")</f>
        <v>18-24</v>
      </c>
    </row>
    <row r="2352" spans="1:37" x14ac:dyDescent="0.3">
      <c r="A2352" t="s">
        <v>2452</v>
      </c>
      <c r="B2352" t="s">
        <v>33</v>
      </c>
      <c r="C2352">
        <v>22</v>
      </c>
      <c r="D2352" t="s">
        <v>37</v>
      </c>
      <c r="E2352" t="s">
        <v>164</v>
      </c>
      <c r="F2352">
        <v>2</v>
      </c>
      <c r="G2352">
        <v>9</v>
      </c>
      <c r="H2352" t="s">
        <v>36</v>
      </c>
      <c r="I2352" t="s">
        <v>37</v>
      </c>
      <c r="J2352" t="s">
        <v>34</v>
      </c>
      <c r="K2352" t="s">
        <v>37</v>
      </c>
      <c r="L2352" t="s">
        <v>72</v>
      </c>
      <c r="M2352" t="s">
        <v>37</v>
      </c>
      <c r="N2352" t="s">
        <v>34</v>
      </c>
      <c r="O2352" t="s">
        <v>34</v>
      </c>
      <c r="P2352" t="s">
        <v>37</v>
      </c>
      <c r="Q2352" t="s">
        <v>34</v>
      </c>
      <c r="R2352" t="s">
        <v>34</v>
      </c>
      <c r="S2352" t="s">
        <v>34</v>
      </c>
      <c r="T2352" t="s">
        <v>34</v>
      </c>
      <c r="U2352" t="s">
        <v>39</v>
      </c>
      <c r="V2352" t="s">
        <v>34</v>
      </c>
      <c r="W2352" t="s">
        <v>40</v>
      </c>
      <c r="X2352">
        <v>54.35</v>
      </c>
      <c r="Y2352">
        <v>1426.45</v>
      </c>
      <c r="Z2352">
        <v>0</v>
      </c>
      <c r="AA2352">
        <v>30</v>
      </c>
      <c r="AB2352">
        <v>941.64</v>
      </c>
      <c r="AC2352">
        <v>2398.09</v>
      </c>
      <c r="AD2352" t="s">
        <v>41</v>
      </c>
      <c r="AE2352" t="s">
        <v>42</v>
      </c>
      <c r="AF2352" t="s">
        <v>42</v>
      </c>
      <c r="AG2352">
        <f t="shared" si="72"/>
        <v>0</v>
      </c>
      <c r="AH2352" t="str" cm="1">
        <f t="array" ref="AH2352">_xlfn.IFS(
X2352&lt;=20, "&lt;20",
AND(X2352&gt;=20, X2352&lt;50), "20-50",
AND(X2352&gt;=50, X2352&lt;100), "50-100",
X2352&gt;=100, "&gt;100"
)</f>
        <v>50-100</v>
      </c>
      <c r="AI2352">
        <f t="shared" si="73"/>
        <v>0</v>
      </c>
      <c r="AJ2352" t="str" cm="1">
        <f t="array" ref="AJ2352">_xlfn.IFS(
C2352&lt;=20, "&lt;20",
AND(C2352&gt;=20, C2352&lt;35), "20-35",
AND(C2352&gt;=35, C2352&lt;50), "35-50",
C2352&gt;=50, "50-100"
)</f>
        <v>20-35</v>
      </c>
      <c r="AK2352" t="str" cm="1">
        <f t="array" ref="AK2352">_xlfn.IFS(
G2352&lt;6, "&lt;6",
AND(G2352&gt;=6, G2352&lt;12), "6-12",
AND(G2352&gt;=12, G2352&lt;18), "12-18",  AND(G2352&gt;=18, G2352&lt;24), "18-24", G2352&gt;=24, "24-36")</f>
        <v>6-12</v>
      </c>
    </row>
    <row r="2353" spans="1:37" x14ac:dyDescent="0.3">
      <c r="A2353" t="s">
        <v>2453</v>
      </c>
      <c r="B2353" t="s">
        <v>44</v>
      </c>
      <c r="C2353">
        <v>60</v>
      </c>
      <c r="D2353" t="s">
        <v>34</v>
      </c>
      <c r="E2353" t="s">
        <v>35</v>
      </c>
      <c r="F2353">
        <v>1</v>
      </c>
      <c r="G2353">
        <v>36</v>
      </c>
      <c r="H2353" t="s">
        <v>36</v>
      </c>
      <c r="I2353" t="s">
        <v>37</v>
      </c>
      <c r="J2353" t="s">
        <v>34</v>
      </c>
      <c r="K2353" t="s">
        <v>34</v>
      </c>
      <c r="L2353" t="s">
        <v>34</v>
      </c>
      <c r="M2353" t="s">
        <v>34</v>
      </c>
      <c r="N2353" t="s">
        <v>34</v>
      </c>
      <c r="O2353" t="s">
        <v>34</v>
      </c>
      <c r="P2353" t="s">
        <v>34</v>
      </c>
      <c r="Q2353" t="s">
        <v>34</v>
      </c>
      <c r="R2353" t="s">
        <v>34</v>
      </c>
      <c r="S2353" t="s">
        <v>34</v>
      </c>
      <c r="T2353" t="s">
        <v>34</v>
      </c>
      <c r="U2353" t="s">
        <v>39</v>
      </c>
      <c r="V2353" t="s">
        <v>37</v>
      </c>
      <c r="W2353" t="s">
        <v>40</v>
      </c>
      <c r="X2353">
        <v>19.5</v>
      </c>
      <c r="Y2353">
        <v>272</v>
      </c>
      <c r="Z2353">
        <v>0</v>
      </c>
      <c r="AA2353">
        <v>0</v>
      </c>
      <c r="AB2353">
        <v>574.70000000000005</v>
      </c>
      <c r="AC2353">
        <v>846.7</v>
      </c>
      <c r="AD2353" t="s">
        <v>41</v>
      </c>
      <c r="AE2353" t="s">
        <v>42</v>
      </c>
      <c r="AF2353" t="s">
        <v>42</v>
      </c>
      <c r="AG2353">
        <f t="shared" si="72"/>
        <v>0</v>
      </c>
      <c r="AH2353" t="str" cm="1">
        <f t="array" ref="AH2353">_xlfn.IFS(
X2353&lt;=20, "&lt;20",
AND(X2353&gt;=20, X2353&lt;50), "20-50",
AND(X2353&gt;=50, X2353&lt;100), "50-100",
X2353&gt;=100, "&gt;100"
)</f>
        <v>&lt;20</v>
      </c>
      <c r="AI2353">
        <f t="shared" si="73"/>
        <v>0</v>
      </c>
      <c r="AJ2353" t="str" cm="1">
        <f t="array" ref="AJ2353">_xlfn.IFS(
C2353&lt;=20, "&lt;20",
AND(C2353&gt;=20, C2353&lt;35), "20-35",
AND(C2353&gt;=35, C2353&lt;50), "35-50",
C2353&gt;=50, "50-100"
)</f>
        <v>50-100</v>
      </c>
      <c r="AK2353" t="str" cm="1">
        <f t="array" ref="AK2353">_xlfn.IFS(
G2353&lt;6, "&lt;6",
AND(G2353&gt;=6, G2353&lt;12), "6-12",
AND(G2353&gt;=12, G2353&lt;18), "12-18",  AND(G2353&gt;=18, G2353&lt;24), "18-24", G2353&gt;=24, "24-36")</f>
        <v>24-36</v>
      </c>
    </row>
    <row r="2354" spans="1:37" x14ac:dyDescent="0.3">
      <c r="A2354" t="s">
        <v>2454</v>
      </c>
      <c r="B2354" t="s">
        <v>44</v>
      </c>
      <c r="C2354">
        <v>82</v>
      </c>
      <c r="D2354" t="s">
        <v>34</v>
      </c>
      <c r="E2354" t="s">
        <v>124</v>
      </c>
      <c r="F2354">
        <v>5</v>
      </c>
      <c r="G2354">
        <v>9</v>
      </c>
      <c r="H2354" t="s">
        <v>36</v>
      </c>
      <c r="I2354" t="s">
        <v>37</v>
      </c>
      <c r="J2354" t="s">
        <v>37</v>
      </c>
      <c r="K2354" t="s">
        <v>37</v>
      </c>
      <c r="L2354" t="s">
        <v>50</v>
      </c>
      <c r="M2354" t="s">
        <v>37</v>
      </c>
      <c r="N2354" t="s">
        <v>37</v>
      </c>
      <c r="O2354" t="s">
        <v>37</v>
      </c>
      <c r="P2354" t="s">
        <v>34</v>
      </c>
      <c r="Q2354" t="s">
        <v>37</v>
      </c>
      <c r="R2354" t="s">
        <v>37</v>
      </c>
      <c r="S2354" t="s">
        <v>34</v>
      </c>
      <c r="T2354" t="s">
        <v>37</v>
      </c>
      <c r="U2354" t="s">
        <v>39</v>
      </c>
      <c r="V2354" t="s">
        <v>37</v>
      </c>
      <c r="W2354" t="s">
        <v>51</v>
      </c>
      <c r="X2354">
        <v>108.85</v>
      </c>
      <c r="Y2354">
        <v>6287.25</v>
      </c>
      <c r="Z2354">
        <v>0</v>
      </c>
      <c r="AA2354">
        <v>0</v>
      </c>
      <c r="AB2354">
        <v>2864.04</v>
      </c>
      <c r="AC2354">
        <v>9151.2900000000009</v>
      </c>
      <c r="AD2354" t="s">
        <v>52</v>
      </c>
      <c r="AE2354" t="s">
        <v>53</v>
      </c>
      <c r="AF2354" t="s">
        <v>91</v>
      </c>
      <c r="AG2354">
        <f t="shared" si="72"/>
        <v>1</v>
      </c>
      <c r="AH2354" t="str" cm="1">
        <f t="array" ref="AH2354">_xlfn.IFS(
X2354&lt;=20, "&lt;20",
AND(X2354&gt;=20, X2354&lt;50), "20-50",
AND(X2354&gt;=50, X2354&lt;100), "50-100",
X2354&gt;=100, "&gt;100"
)</f>
        <v>&gt;100</v>
      </c>
      <c r="AI2354">
        <f t="shared" si="73"/>
        <v>0</v>
      </c>
      <c r="AJ2354" t="str" cm="1">
        <f t="array" ref="AJ2354">_xlfn.IFS(
C2354&lt;=20, "&lt;20",
AND(C2354&gt;=20, C2354&lt;35), "20-35",
AND(C2354&gt;=35, C2354&lt;50), "35-50",
C2354&gt;=50, "50-100"
)</f>
        <v>50-100</v>
      </c>
      <c r="AK2354" t="str" cm="1">
        <f t="array" ref="AK2354">_xlfn.IFS(
G2354&lt;6, "&lt;6",
AND(G2354&gt;=6, G2354&lt;12), "6-12",
AND(G2354&gt;=12, G2354&lt;18), "12-18",  AND(G2354&gt;=18, G2354&lt;24), "18-24", G2354&gt;=24, "24-36")</f>
        <v>6-12</v>
      </c>
    </row>
    <row r="2355" spans="1:37" x14ac:dyDescent="0.3">
      <c r="A2355" t="s">
        <v>2455</v>
      </c>
      <c r="B2355" t="s">
        <v>33</v>
      </c>
      <c r="C2355">
        <v>50</v>
      </c>
      <c r="D2355" t="s">
        <v>34</v>
      </c>
      <c r="E2355" t="s">
        <v>87</v>
      </c>
      <c r="F2355">
        <v>4</v>
      </c>
      <c r="G2355">
        <v>13</v>
      </c>
      <c r="H2355" t="s">
        <v>57</v>
      </c>
      <c r="I2355" t="s">
        <v>37</v>
      </c>
      <c r="J2355" t="s">
        <v>37</v>
      </c>
      <c r="K2355" t="s">
        <v>37</v>
      </c>
      <c r="L2355" t="s">
        <v>72</v>
      </c>
      <c r="M2355" t="s">
        <v>34</v>
      </c>
      <c r="N2355" t="s">
        <v>34</v>
      </c>
      <c r="O2355" t="s">
        <v>34</v>
      </c>
      <c r="P2355" t="s">
        <v>34</v>
      </c>
      <c r="Q2355" t="s">
        <v>34</v>
      </c>
      <c r="R2355" t="s">
        <v>34</v>
      </c>
      <c r="S2355" t="s">
        <v>34</v>
      </c>
      <c r="T2355" t="s">
        <v>34</v>
      </c>
      <c r="U2355" t="s">
        <v>46</v>
      </c>
      <c r="V2355" t="s">
        <v>34</v>
      </c>
      <c r="W2355" t="s">
        <v>51</v>
      </c>
      <c r="X2355">
        <v>51.55</v>
      </c>
      <c r="Y2355">
        <v>765.5</v>
      </c>
      <c r="Z2355">
        <v>0</v>
      </c>
      <c r="AA2355">
        <v>20</v>
      </c>
      <c r="AB2355">
        <v>47.25</v>
      </c>
      <c r="AC2355">
        <v>832.75</v>
      </c>
      <c r="AD2355" t="s">
        <v>52</v>
      </c>
      <c r="AE2355" t="s">
        <v>104</v>
      </c>
      <c r="AF2355" t="s">
        <v>150</v>
      </c>
      <c r="AG2355">
        <f t="shared" si="72"/>
        <v>1</v>
      </c>
      <c r="AH2355" t="str" cm="1">
        <f t="array" ref="AH2355">_xlfn.IFS(
X2355&lt;=20, "&lt;20",
AND(X2355&gt;=20, X2355&lt;50), "20-50",
AND(X2355&gt;=50, X2355&lt;100), "50-100",
X2355&gt;=100, "&gt;100"
)</f>
        <v>50-100</v>
      </c>
      <c r="AI2355">
        <f t="shared" si="73"/>
        <v>0</v>
      </c>
      <c r="AJ2355" t="str" cm="1">
        <f t="array" ref="AJ2355">_xlfn.IFS(
C2355&lt;=20, "&lt;20",
AND(C2355&gt;=20, C2355&lt;35), "20-35",
AND(C2355&gt;=35, C2355&lt;50), "35-50",
C2355&gt;=50, "50-100"
)</f>
        <v>50-100</v>
      </c>
      <c r="AK2355" t="str" cm="1">
        <f t="array" ref="AK2355">_xlfn.IFS(
G2355&lt;6, "&lt;6",
AND(G2355&gt;=6, G2355&lt;12), "6-12",
AND(G2355&gt;=12, G2355&lt;18), "12-18",  AND(G2355&gt;=18, G2355&lt;24), "18-24", G2355&gt;=24, "24-36")</f>
        <v>12-18</v>
      </c>
    </row>
    <row r="2356" spans="1:37" x14ac:dyDescent="0.3">
      <c r="A2356" t="s">
        <v>2456</v>
      </c>
      <c r="B2356" t="s">
        <v>44</v>
      </c>
      <c r="C2356">
        <v>35</v>
      </c>
      <c r="D2356" t="s">
        <v>34</v>
      </c>
      <c r="E2356" t="s">
        <v>64</v>
      </c>
      <c r="F2356">
        <v>12</v>
      </c>
      <c r="G2356">
        <v>34</v>
      </c>
      <c r="H2356" t="s">
        <v>36</v>
      </c>
      <c r="I2356" t="s">
        <v>37</v>
      </c>
      <c r="J2356" t="s">
        <v>37</v>
      </c>
      <c r="K2356" t="s">
        <v>37</v>
      </c>
      <c r="L2356" t="s">
        <v>50</v>
      </c>
      <c r="M2356" t="s">
        <v>34</v>
      </c>
      <c r="N2356" t="s">
        <v>37</v>
      </c>
      <c r="O2356" t="s">
        <v>34</v>
      </c>
      <c r="P2356" t="s">
        <v>34</v>
      </c>
      <c r="Q2356" t="s">
        <v>34</v>
      </c>
      <c r="R2356" t="s">
        <v>37</v>
      </c>
      <c r="S2356" t="s">
        <v>37</v>
      </c>
      <c r="T2356" t="s">
        <v>37</v>
      </c>
      <c r="U2356" t="s">
        <v>46</v>
      </c>
      <c r="V2356" t="s">
        <v>37</v>
      </c>
      <c r="W2356" t="s">
        <v>51</v>
      </c>
      <c r="X2356">
        <v>89.1</v>
      </c>
      <c r="Y2356">
        <v>1620.8</v>
      </c>
      <c r="Z2356">
        <v>0</v>
      </c>
      <c r="AA2356">
        <v>0</v>
      </c>
      <c r="AB2356">
        <v>862.03</v>
      </c>
      <c r="AC2356">
        <v>2482.83</v>
      </c>
      <c r="AD2356" t="s">
        <v>41</v>
      </c>
      <c r="AE2356" t="s">
        <v>42</v>
      </c>
      <c r="AF2356" t="s">
        <v>42</v>
      </c>
      <c r="AG2356">
        <f t="shared" si="72"/>
        <v>0</v>
      </c>
      <c r="AH2356" t="str" cm="1">
        <f t="array" ref="AH2356">_xlfn.IFS(
X2356&lt;=20, "&lt;20",
AND(X2356&gt;=20, X2356&lt;50), "20-50",
AND(X2356&gt;=50, X2356&lt;100), "50-100",
X2356&gt;=100, "&gt;100"
)</f>
        <v>50-100</v>
      </c>
      <c r="AI2356">
        <f t="shared" si="73"/>
        <v>0</v>
      </c>
      <c r="AJ2356" t="str" cm="1">
        <f t="array" ref="AJ2356">_xlfn.IFS(
C2356&lt;=20, "&lt;20",
AND(C2356&gt;=20, C2356&lt;35), "20-35",
AND(C2356&gt;=35, C2356&lt;50), "35-50",
C2356&gt;=50, "50-100"
)</f>
        <v>35-50</v>
      </c>
      <c r="AK2356" t="str" cm="1">
        <f t="array" ref="AK2356">_xlfn.IFS(
G2356&lt;6, "&lt;6",
AND(G2356&gt;=6, G2356&lt;12), "6-12",
AND(G2356&gt;=12, G2356&lt;18), "12-18",  AND(G2356&gt;=18, G2356&lt;24), "18-24", G2356&gt;=24, "24-36")</f>
        <v>24-36</v>
      </c>
    </row>
    <row r="2357" spans="1:37" x14ac:dyDescent="0.3">
      <c r="A2357" t="s">
        <v>2457</v>
      </c>
      <c r="B2357" t="s">
        <v>33</v>
      </c>
      <c r="C2357">
        <v>36</v>
      </c>
      <c r="D2357" t="s">
        <v>34</v>
      </c>
      <c r="E2357" t="s">
        <v>61</v>
      </c>
      <c r="F2357">
        <v>15</v>
      </c>
      <c r="G2357">
        <v>21</v>
      </c>
      <c r="H2357" t="s">
        <v>36</v>
      </c>
      <c r="I2357" t="s">
        <v>37</v>
      </c>
      <c r="J2357" t="s">
        <v>37</v>
      </c>
      <c r="K2357" t="s">
        <v>37</v>
      </c>
      <c r="L2357" t="s">
        <v>50</v>
      </c>
      <c r="M2357" t="s">
        <v>34</v>
      </c>
      <c r="N2357" t="s">
        <v>34</v>
      </c>
      <c r="O2357" t="s">
        <v>37</v>
      </c>
      <c r="P2357" t="s">
        <v>34</v>
      </c>
      <c r="Q2357" t="s">
        <v>37</v>
      </c>
      <c r="R2357" t="s">
        <v>34</v>
      </c>
      <c r="S2357" t="s">
        <v>34</v>
      </c>
      <c r="T2357" t="s">
        <v>37</v>
      </c>
      <c r="U2357" t="s">
        <v>67</v>
      </c>
      <c r="V2357" t="s">
        <v>37</v>
      </c>
      <c r="W2357" t="s">
        <v>51</v>
      </c>
      <c r="X2357">
        <v>89.55</v>
      </c>
      <c r="Y2357">
        <v>5231.2</v>
      </c>
      <c r="Z2357">
        <v>0</v>
      </c>
      <c r="AA2357">
        <v>0</v>
      </c>
      <c r="AB2357">
        <v>426</v>
      </c>
      <c r="AC2357">
        <v>5657.2</v>
      </c>
      <c r="AD2357" t="s">
        <v>41</v>
      </c>
      <c r="AE2357" t="s">
        <v>42</v>
      </c>
      <c r="AF2357" t="s">
        <v>42</v>
      </c>
      <c r="AG2357">
        <f t="shared" si="72"/>
        <v>0</v>
      </c>
      <c r="AH2357" t="str" cm="1">
        <f t="array" ref="AH2357">_xlfn.IFS(
X2357&lt;=20, "&lt;20",
AND(X2357&gt;=20, X2357&lt;50), "20-50",
AND(X2357&gt;=50, X2357&lt;100), "50-100",
X2357&gt;=100, "&gt;100"
)</f>
        <v>50-100</v>
      </c>
      <c r="AI2357">
        <f t="shared" si="73"/>
        <v>0</v>
      </c>
      <c r="AJ2357" t="str" cm="1">
        <f t="array" ref="AJ2357">_xlfn.IFS(
C2357&lt;=20, "&lt;20",
AND(C2357&gt;=20, C2357&lt;35), "20-35",
AND(C2357&gt;=35, C2357&lt;50), "35-50",
C2357&gt;=50, "50-100"
)</f>
        <v>35-50</v>
      </c>
      <c r="AK2357" t="str" cm="1">
        <f t="array" ref="AK2357">_xlfn.IFS(
G2357&lt;6, "&lt;6",
AND(G2357&gt;=6, G2357&lt;12), "6-12",
AND(G2357&gt;=12, G2357&lt;18), "12-18",  AND(G2357&gt;=18, G2357&lt;24), "18-24", G2357&gt;=24, "24-36")</f>
        <v>18-24</v>
      </c>
    </row>
    <row r="2358" spans="1:37" x14ac:dyDescent="0.3">
      <c r="A2358" t="s">
        <v>2458</v>
      </c>
      <c r="B2358" t="s">
        <v>33</v>
      </c>
      <c r="C2358">
        <v>68</v>
      </c>
      <c r="D2358" t="s">
        <v>34</v>
      </c>
      <c r="E2358" t="s">
        <v>45</v>
      </c>
      <c r="F2358">
        <v>0</v>
      </c>
      <c r="G2358">
        <v>2</v>
      </c>
      <c r="H2358" t="s">
        <v>36</v>
      </c>
      <c r="I2358" t="s">
        <v>37</v>
      </c>
      <c r="J2358" t="s">
        <v>34</v>
      </c>
      <c r="K2358" t="s">
        <v>37</v>
      </c>
      <c r="L2358" t="s">
        <v>50</v>
      </c>
      <c r="M2358" t="s">
        <v>34</v>
      </c>
      <c r="N2358" t="s">
        <v>34</v>
      </c>
      <c r="O2358" t="s">
        <v>34</v>
      </c>
      <c r="P2358" t="s">
        <v>34</v>
      </c>
      <c r="Q2358" t="s">
        <v>34</v>
      </c>
      <c r="R2358" t="s">
        <v>34</v>
      </c>
      <c r="S2358" t="s">
        <v>34</v>
      </c>
      <c r="T2358" t="s">
        <v>37</v>
      </c>
      <c r="U2358" t="s">
        <v>46</v>
      </c>
      <c r="V2358" t="s">
        <v>37</v>
      </c>
      <c r="W2358" t="s">
        <v>51</v>
      </c>
      <c r="X2358">
        <v>69.349999999999994</v>
      </c>
      <c r="Y2358">
        <v>69.349999999999994</v>
      </c>
      <c r="Z2358">
        <v>0</v>
      </c>
      <c r="AA2358">
        <v>0</v>
      </c>
      <c r="AB2358">
        <v>45.86</v>
      </c>
      <c r="AC2358">
        <v>115.21</v>
      </c>
      <c r="AD2358" t="s">
        <v>52</v>
      </c>
      <c r="AE2358" t="s">
        <v>100</v>
      </c>
      <c r="AF2358" t="s">
        <v>101</v>
      </c>
      <c r="AG2358">
        <f t="shared" si="72"/>
        <v>1</v>
      </c>
      <c r="AH2358" t="str" cm="1">
        <f t="array" ref="AH2358">_xlfn.IFS(
X2358&lt;=20, "&lt;20",
AND(X2358&gt;=20, X2358&lt;50), "20-50",
AND(X2358&gt;=50, X2358&lt;100), "50-100",
X2358&gt;=100, "&gt;100"
)</f>
        <v>50-100</v>
      </c>
      <c r="AI2358">
        <f t="shared" si="73"/>
        <v>0</v>
      </c>
      <c r="AJ2358" t="str" cm="1">
        <f t="array" ref="AJ2358">_xlfn.IFS(
C2358&lt;=20, "&lt;20",
AND(C2358&gt;=20, C2358&lt;35), "20-35",
AND(C2358&gt;=35, C2358&lt;50), "35-50",
C2358&gt;=50, "50-100"
)</f>
        <v>50-100</v>
      </c>
      <c r="AK2358" t="str" cm="1">
        <f t="array" ref="AK2358">_xlfn.IFS(
G2358&lt;6, "&lt;6",
AND(G2358&gt;=6, G2358&lt;12), "6-12",
AND(G2358&gt;=12, G2358&lt;18), "12-18",  AND(G2358&gt;=18, G2358&lt;24), "18-24", G2358&gt;=24, "24-36")</f>
        <v>&lt;6</v>
      </c>
    </row>
    <row r="2359" spans="1:37" x14ac:dyDescent="0.3">
      <c r="A2359" t="s">
        <v>2459</v>
      </c>
      <c r="B2359" t="s">
        <v>44</v>
      </c>
      <c r="C2359">
        <v>46</v>
      </c>
      <c r="D2359" t="s">
        <v>34</v>
      </c>
      <c r="E2359" t="s">
        <v>61</v>
      </c>
      <c r="F2359">
        <v>9</v>
      </c>
      <c r="G2359">
        <v>12</v>
      </c>
      <c r="H2359" t="s">
        <v>66</v>
      </c>
      <c r="I2359" t="s">
        <v>37</v>
      </c>
      <c r="J2359" t="s">
        <v>34</v>
      </c>
      <c r="K2359" t="s">
        <v>37</v>
      </c>
      <c r="L2359" t="s">
        <v>72</v>
      </c>
      <c r="M2359" t="s">
        <v>37</v>
      </c>
      <c r="N2359" t="s">
        <v>37</v>
      </c>
      <c r="O2359" t="s">
        <v>37</v>
      </c>
      <c r="P2359" t="s">
        <v>37</v>
      </c>
      <c r="Q2359" t="s">
        <v>37</v>
      </c>
      <c r="R2359" t="s">
        <v>34</v>
      </c>
      <c r="S2359" t="s">
        <v>34</v>
      </c>
      <c r="T2359" t="s">
        <v>37</v>
      </c>
      <c r="U2359" t="s">
        <v>67</v>
      </c>
      <c r="V2359" t="s">
        <v>34</v>
      </c>
      <c r="W2359" t="s">
        <v>40</v>
      </c>
      <c r="X2359">
        <v>77.349999999999994</v>
      </c>
      <c r="Y2359">
        <v>5550.1</v>
      </c>
      <c r="Z2359">
        <v>0</v>
      </c>
      <c r="AA2359">
        <v>0</v>
      </c>
      <c r="AB2359">
        <v>1292.2</v>
      </c>
      <c r="AC2359">
        <v>6842.3</v>
      </c>
      <c r="AD2359" t="s">
        <v>41</v>
      </c>
      <c r="AE2359" t="s">
        <v>42</v>
      </c>
      <c r="AF2359" t="s">
        <v>42</v>
      </c>
      <c r="AG2359">
        <f t="shared" si="72"/>
        <v>0</v>
      </c>
      <c r="AH2359" t="str" cm="1">
        <f t="array" ref="AH2359">_xlfn.IFS(
X2359&lt;=20, "&lt;20",
AND(X2359&gt;=20, X2359&lt;50), "20-50",
AND(X2359&gt;=50, X2359&lt;100), "50-100",
X2359&gt;=100, "&gt;100"
)</f>
        <v>50-100</v>
      </c>
      <c r="AI2359">
        <f t="shared" si="73"/>
        <v>0</v>
      </c>
      <c r="AJ2359" t="str" cm="1">
        <f t="array" ref="AJ2359">_xlfn.IFS(
C2359&lt;=20, "&lt;20",
AND(C2359&gt;=20, C2359&lt;35), "20-35",
AND(C2359&gt;=35, C2359&lt;50), "35-50",
C2359&gt;=50, "50-100"
)</f>
        <v>35-50</v>
      </c>
      <c r="AK2359" t="str" cm="1">
        <f t="array" ref="AK2359">_xlfn.IFS(
G2359&lt;6, "&lt;6",
AND(G2359&gt;=6, G2359&lt;12), "6-12",
AND(G2359&gt;=12, G2359&lt;18), "12-18",  AND(G2359&gt;=18, G2359&lt;24), "18-24", G2359&gt;=24, "24-36")</f>
        <v>12-18</v>
      </c>
    </row>
    <row r="2360" spans="1:37" x14ac:dyDescent="0.3">
      <c r="A2360" t="s">
        <v>2460</v>
      </c>
      <c r="B2360" t="s">
        <v>33</v>
      </c>
      <c r="C2360">
        <v>50</v>
      </c>
      <c r="D2360" t="s">
        <v>37</v>
      </c>
      <c r="E2360" t="s">
        <v>56</v>
      </c>
      <c r="F2360">
        <v>10</v>
      </c>
      <c r="G2360">
        <v>31</v>
      </c>
      <c r="H2360" t="s">
        <v>36</v>
      </c>
      <c r="I2360" t="s">
        <v>34</v>
      </c>
      <c r="J2360" t="s">
        <v>34</v>
      </c>
      <c r="K2360" t="s">
        <v>37</v>
      </c>
      <c r="L2360" t="s">
        <v>72</v>
      </c>
      <c r="M2360" t="s">
        <v>34</v>
      </c>
      <c r="N2360" t="s">
        <v>34</v>
      </c>
      <c r="O2360" t="s">
        <v>34</v>
      </c>
      <c r="P2360" t="s">
        <v>34</v>
      </c>
      <c r="Q2360" t="s">
        <v>34</v>
      </c>
      <c r="R2360" t="s">
        <v>34</v>
      </c>
      <c r="S2360" t="s">
        <v>34</v>
      </c>
      <c r="T2360" t="s">
        <v>37</v>
      </c>
      <c r="U2360" t="s">
        <v>46</v>
      </c>
      <c r="V2360" t="s">
        <v>34</v>
      </c>
      <c r="W2360" t="s">
        <v>40</v>
      </c>
      <c r="X2360">
        <v>24.4</v>
      </c>
      <c r="Y2360">
        <v>24.4</v>
      </c>
      <c r="Z2360">
        <v>0</v>
      </c>
      <c r="AA2360">
        <v>0</v>
      </c>
      <c r="AB2360">
        <v>0</v>
      </c>
      <c r="AC2360">
        <v>24.4</v>
      </c>
      <c r="AD2360" t="s">
        <v>85</v>
      </c>
      <c r="AE2360" t="s">
        <v>42</v>
      </c>
      <c r="AF2360" t="s">
        <v>42</v>
      </c>
      <c r="AG2360">
        <f t="shared" si="72"/>
        <v>0</v>
      </c>
      <c r="AH2360" t="str" cm="1">
        <f t="array" ref="AH2360">_xlfn.IFS(
X2360&lt;=20, "&lt;20",
AND(X2360&gt;=20, X2360&lt;50), "20-50",
AND(X2360&gt;=50, X2360&lt;100), "50-100",
X2360&gt;=100, "&gt;100"
)</f>
        <v>20-50</v>
      </c>
      <c r="AI2360">
        <f t="shared" si="73"/>
        <v>1</v>
      </c>
      <c r="AJ2360" t="str" cm="1">
        <f t="array" ref="AJ2360">_xlfn.IFS(
C2360&lt;=20, "&lt;20",
AND(C2360&gt;=20, C2360&lt;35), "20-35",
AND(C2360&gt;=35, C2360&lt;50), "35-50",
C2360&gt;=50, "50-100"
)</f>
        <v>50-100</v>
      </c>
      <c r="AK2360" t="str" cm="1">
        <f t="array" ref="AK2360">_xlfn.IFS(
G2360&lt;6, "&lt;6",
AND(G2360&gt;=6, G2360&lt;12), "6-12",
AND(G2360&gt;=12, G2360&lt;18), "12-18",  AND(G2360&gt;=18, G2360&lt;24), "18-24", G2360&gt;=24, "24-36")</f>
        <v>24-36</v>
      </c>
    </row>
    <row r="2361" spans="1:37" x14ac:dyDescent="0.3">
      <c r="A2361" t="s">
        <v>2461</v>
      </c>
      <c r="B2361" t="s">
        <v>44</v>
      </c>
      <c r="C2361">
        <v>29</v>
      </c>
      <c r="D2361" t="s">
        <v>37</v>
      </c>
      <c r="E2361" t="s">
        <v>64</v>
      </c>
      <c r="F2361">
        <v>13</v>
      </c>
      <c r="G2361">
        <v>34</v>
      </c>
      <c r="H2361" t="s">
        <v>36</v>
      </c>
      <c r="I2361" t="s">
        <v>37</v>
      </c>
      <c r="J2361" t="s">
        <v>34</v>
      </c>
      <c r="K2361" t="s">
        <v>37</v>
      </c>
      <c r="L2361" t="s">
        <v>50</v>
      </c>
      <c r="M2361" t="s">
        <v>34</v>
      </c>
      <c r="N2361" t="s">
        <v>34</v>
      </c>
      <c r="O2361" t="s">
        <v>37</v>
      </c>
      <c r="P2361" t="s">
        <v>37</v>
      </c>
      <c r="Q2361" t="s">
        <v>37</v>
      </c>
      <c r="R2361" t="s">
        <v>37</v>
      </c>
      <c r="S2361" t="s">
        <v>37</v>
      </c>
      <c r="T2361" t="s">
        <v>37</v>
      </c>
      <c r="U2361" t="s">
        <v>46</v>
      </c>
      <c r="V2361" t="s">
        <v>37</v>
      </c>
      <c r="W2361" t="s">
        <v>143</v>
      </c>
      <c r="X2361">
        <v>99.95</v>
      </c>
      <c r="Y2361">
        <v>547.65</v>
      </c>
      <c r="Z2361">
        <v>0</v>
      </c>
      <c r="AA2361">
        <v>0</v>
      </c>
      <c r="AB2361">
        <v>30.96</v>
      </c>
      <c r="AC2361">
        <v>578.61</v>
      </c>
      <c r="AD2361" t="s">
        <v>52</v>
      </c>
      <c r="AE2361" t="s">
        <v>53</v>
      </c>
      <c r="AF2361" t="s">
        <v>155</v>
      </c>
      <c r="AG2361">
        <f t="shared" si="72"/>
        <v>1</v>
      </c>
      <c r="AH2361" t="str" cm="1">
        <f t="array" ref="AH2361">_xlfn.IFS(
X2361&lt;=20, "&lt;20",
AND(X2361&gt;=20, X2361&lt;50), "20-50",
AND(X2361&gt;=50, X2361&lt;100), "50-100",
X2361&gt;=100, "&gt;100"
)</f>
        <v>50-100</v>
      </c>
      <c r="AI2361">
        <f t="shared" si="73"/>
        <v>0</v>
      </c>
      <c r="AJ2361" t="str" cm="1">
        <f t="array" ref="AJ2361">_xlfn.IFS(
C2361&lt;=20, "&lt;20",
AND(C2361&gt;=20, C2361&lt;35), "20-35",
AND(C2361&gt;=35, C2361&lt;50), "35-50",
C2361&gt;=50, "50-100"
)</f>
        <v>20-35</v>
      </c>
      <c r="AK2361" t="str" cm="1">
        <f t="array" ref="AK2361">_xlfn.IFS(
G2361&lt;6, "&lt;6",
AND(G2361&gt;=6, G2361&lt;12), "6-12",
AND(G2361&gt;=12, G2361&lt;18), "12-18",  AND(G2361&gt;=18, G2361&lt;24), "18-24", G2361&gt;=24, "24-36")</f>
        <v>24-36</v>
      </c>
    </row>
    <row r="2362" spans="1:37" x14ac:dyDescent="0.3">
      <c r="A2362" t="s">
        <v>2462</v>
      </c>
      <c r="B2362" t="s">
        <v>44</v>
      </c>
      <c r="C2362">
        <v>44</v>
      </c>
      <c r="D2362" t="s">
        <v>37</v>
      </c>
      <c r="E2362" t="s">
        <v>90</v>
      </c>
      <c r="F2362">
        <v>7</v>
      </c>
      <c r="G2362">
        <v>4</v>
      </c>
      <c r="H2362" t="s">
        <v>36</v>
      </c>
      <c r="I2362" t="s">
        <v>34</v>
      </c>
      <c r="J2362" t="s">
        <v>34</v>
      </c>
      <c r="K2362" t="s">
        <v>37</v>
      </c>
      <c r="L2362" t="s">
        <v>72</v>
      </c>
      <c r="M2362" t="s">
        <v>37</v>
      </c>
      <c r="N2362" t="s">
        <v>34</v>
      </c>
      <c r="O2362" t="s">
        <v>37</v>
      </c>
      <c r="P2362" t="s">
        <v>37</v>
      </c>
      <c r="Q2362" t="s">
        <v>37</v>
      </c>
      <c r="R2362" t="s">
        <v>37</v>
      </c>
      <c r="S2362" t="s">
        <v>37</v>
      </c>
      <c r="T2362" t="s">
        <v>34</v>
      </c>
      <c r="U2362" t="s">
        <v>39</v>
      </c>
      <c r="V2362" t="s">
        <v>37</v>
      </c>
      <c r="W2362" t="s">
        <v>40</v>
      </c>
      <c r="X2362">
        <v>60.4</v>
      </c>
      <c r="Y2362">
        <v>2640.55</v>
      </c>
      <c r="Z2362">
        <v>0</v>
      </c>
      <c r="AA2362">
        <v>100</v>
      </c>
      <c r="AB2362">
        <v>0</v>
      </c>
      <c r="AC2362">
        <v>2740.55</v>
      </c>
      <c r="AD2362" t="s">
        <v>41</v>
      </c>
      <c r="AE2362" t="s">
        <v>42</v>
      </c>
      <c r="AF2362" t="s">
        <v>42</v>
      </c>
      <c r="AG2362">
        <f t="shared" si="72"/>
        <v>0</v>
      </c>
      <c r="AH2362" t="str" cm="1">
        <f t="array" ref="AH2362">_xlfn.IFS(
X2362&lt;=20, "&lt;20",
AND(X2362&gt;=20, X2362&lt;50), "20-50",
AND(X2362&gt;=50, X2362&lt;100), "50-100",
X2362&gt;=100, "&gt;100"
)</f>
        <v>50-100</v>
      </c>
      <c r="AI2362">
        <f t="shared" si="73"/>
        <v>0</v>
      </c>
      <c r="AJ2362" t="str" cm="1">
        <f t="array" ref="AJ2362">_xlfn.IFS(
C2362&lt;=20, "&lt;20",
AND(C2362&gt;=20, C2362&lt;35), "20-35",
AND(C2362&gt;=35, C2362&lt;50), "35-50",
C2362&gt;=50, "50-100"
)</f>
        <v>35-50</v>
      </c>
      <c r="AK2362" t="str" cm="1">
        <f t="array" ref="AK2362">_xlfn.IFS(
G2362&lt;6, "&lt;6",
AND(G2362&gt;=6, G2362&lt;12), "6-12",
AND(G2362&gt;=12, G2362&lt;18), "12-18",  AND(G2362&gt;=18, G2362&lt;24), "18-24", G2362&gt;=24, "24-36")</f>
        <v>&lt;6</v>
      </c>
    </row>
    <row r="2363" spans="1:37" x14ac:dyDescent="0.3">
      <c r="A2363" t="s">
        <v>2463</v>
      </c>
      <c r="B2363" t="s">
        <v>44</v>
      </c>
      <c r="C2363">
        <v>57</v>
      </c>
      <c r="D2363" t="s">
        <v>37</v>
      </c>
      <c r="E2363" t="s">
        <v>109</v>
      </c>
      <c r="F2363">
        <v>1</v>
      </c>
      <c r="G2363">
        <v>6</v>
      </c>
      <c r="H2363" t="s">
        <v>66</v>
      </c>
      <c r="I2363" t="s">
        <v>37</v>
      </c>
      <c r="J2363" t="s">
        <v>37</v>
      </c>
      <c r="K2363" t="s">
        <v>37</v>
      </c>
      <c r="L2363" t="s">
        <v>38</v>
      </c>
      <c r="M2363" t="s">
        <v>37</v>
      </c>
      <c r="N2363" t="s">
        <v>37</v>
      </c>
      <c r="O2363" t="s">
        <v>37</v>
      </c>
      <c r="P2363" t="s">
        <v>34</v>
      </c>
      <c r="Q2363" t="s">
        <v>34</v>
      </c>
      <c r="R2363" t="s">
        <v>37</v>
      </c>
      <c r="S2363" t="s">
        <v>37</v>
      </c>
      <c r="T2363" t="s">
        <v>37</v>
      </c>
      <c r="U2363" t="s">
        <v>39</v>
      </c>
      <c r="V2363" t="s">
        <v>37</v>
      </c>
      <c r="W2363" t="s">
        <v>40</v>
      </c>
      <c r="X2363">
        <v>76.900000000000006</v>
      </c>
      <c r="Y2363">
        <v>5023</v>
      </c>
      <c r="Z2363">
        <v>0</v>
      </c>
      <c r="AA2363">
        <v>0</v>
      </c>
      <c r="AB2363">
        <v>86.36</v>
      </c>
      <c r="AC2363">
        <v>5109.3599999999997</v>
      </c>
      <c r="AD2363" t="s">
        <v>41</v>
      </c>
      <c r="AE2363" t="s">
        <v>42</v>
      </c>
      <c r="AF2363" t="s">
        <v>42</v>
      </c>
      <c r="AG2363">
        <f t="shared" si="72"/>
        <v>0</v>
      </c>
      <c r="AH2363" t="str" cm="1">
        <f t="array" ref="AH2363">_xlfn.IFS(
X2363&lt;=20, "&lt;20",
AND(X2363&gt;=20, X2363&lt;50), "20-50",
AND(X2363&gt;=50, X2363&lt;100), "50-100",
X2363&gt;=100, "&gt;100"
)</f>
        <v>50-100</v>
      </c>
      <c r="AI2363">
        <f t="shared" si="73"/>
        <v>0</v>
      </c>
      <c r="AJ2363" t="str" cm="1">
        <f t="array" ref="AJ2363">_xlfn.IFS(
C2363&lt;=20, "&lt;20",
AND(C2363&gt;=20, C2363&lt;35), "20-35",
AND(C2363&gt;=35, C2363&lt;50), "35-50",
C2363&gt;=50, "50-100"
)</f>
        <v>50-100</v>
      </c>
      <c r="AK2363" t="str" cm="1">
        <f t="array" ref="AK2363">_xlfn.IFS(
G2363&lt;6, "&lt;6",
AND(G2363&gt;=6, G2363&lt;12), "6-12",
AND(G2363&gt;=12, G2363&lt;18), "12-18",  AND(G2363&gt;=18, G2363&lt;24), "18-24", G2363&gt;=24, "24-36")</f>
        <v>6-12</v>
      </c>
    </row>
    <row r="2364" spans="1:37" x14ac:dyDescent="0.3">
      <c r="A2364" t="s">
        <v>2464</v>
      </c>
      <c r="B2364" t="s">
        <v>33</v>
      </c>
      <c r="C2364">
        <v>69</v>
      </c>
      <c r="D2364" t="s">
        <v>34</v>
      </c>
      <c r="E2364" t="s">
        <v>158</v>
      </c>
      <c r="F2364">
        <v>9</v>
      </c>
      <c r="G2364">
        <v>34</v>
      </c>
      <c r="H2364" t="s">
        <v>70</v>
      </c>
      <c r="I2364" t="s">
        <v>34</v>
      </c>
      <c r="J2364" t="s">
        <v>34</v>
      </c>
      <c r="K2364" t="s">
        <v>37</v>
      </c>
      <c r="L2364" t="s">
        <v>72</v>
      </c>
      <c r="M2364" t="s">
        <v>34</v>
      </c>
      <c r="N2364" t="s">
        <v>37</v>
      </c>
      <c r="O2364" t="s">
        <v>37</v>
      </c>
      <c r="P2364" t="s">
        <v>34</v>
      </c>
      <c r="Q2364" t="s">
        <v>34</v>
      </c>
      <c r="R2364" t="s">
        <v>37</v>
      </c>
      <c r="S2364" t="s">
        <v>34</v>
      </c>
      <c r="T2364" t="s">
        <v>37</v>
      </c>
      <c r="U2364" t="s">
        <v>46</v>
      </c>
      <c r="V2364" t="s">
        <v>37</v>
      </c>
      <c r="W2364" t="s">
        <v>51</v>
      </c>
      <c r="X2364">
        <v>45.3</v>
      </c>
      <c r="Y2364">
        <v>2651.2</v>
      </c>
      <c r="Z2364">
        <v>40.950000000000003</v>
      </c>
      <c r="AA2364">
        <v>0</v>
      </c>
      <c r="AB2364">
        <v>0</v>
      </c>
      <c r="AC2364">
        <v>2610.25</v>
      </c>
      <c r="AD2364" t="s">
        <v>52</v>
      </c>
      <c r="AE2364" t="s">
        <v>58</v>
      </c>
      <c r="AF2364" t="s">
        <v>288</v>
      </c>
      <c r="AG2364">
        <f t="shared" si="72"/>
        <v>1</v>
      </c>
      <c r="AH2364" t="str" cm="1">
        <f t="array" ref="AH2364">_xlfn.IFS(
X2364&lt;=20, "&lt;20",
AND(X2364&gt;=20, X2364&lt;50), "20-50",
AND(X2364&gt;=50, X2364&lt;100), "50-100",
X2364&gt;=100, "&gt;100"
)</f>
        <v>20-50</v>
      </c>
      <c r="AI2364">
        <f t="shared" si="73"/>
        <v>0</v>
      </c>
      <c r="AJ2364" t="str" cm="1">
        <f t="array" ref="AJ2364">_xlfn.IFS(
C2364&lt;=20, "&lt;20",
AND(C2364&gt;=20, C2364&lt;35), "20-35",
AND(C2364&gt;=35, C2364&lt;50), "35-50",
C2364&gt;=50, "50-100"
)</f>
        <v>50-100</v>
      </c>
      <c r="AK2364" t="str" cm="1">
        <f t="array" ref="AK2364">_xlfn.IFS(
G2364&lt;6, "&lt;6",
AND(G2364&gt;=6, G2364&lt;12), "6-12",
AND(G2364&gt;=12, G2364&lt;18), "12-18",  AND(G2364&gt;=18, G2364&lt;24), "18-24", G2364&gt;=24, "24-36")</f>
        <v>24-36</v>
      </c>
    </row>
    <row r="2365" spans="1:37" x14ac:dyDescent="0.3">
      <c r="A2365" t="s">
        <v>2465</v>
      </c>
      <c r="B2365" t="s">
        <v>44</v>
      </c>
      <c r="C2365">
        <v>53</v>
      </c>
      <c r="D2365" t="s">
        <v>37</v>
      </c>
      <c r="E2365" t="s">
        <v>164</v>
      </c>
      <c r="F2365">
        <v>7</v>
      </c>
      <c r="G2365">
        <v>10</v>
      </c>
      <c r="H2365" t="s">
        <v>49</v>
      </c>
      <c r="I2365" t="s">
        <v>37</v>
      </c>
      <c r="J2365" t="s">
        <v>34</v>
      </c>
      <c r="K2365" t="s">
        <v>37</v>
      </c>
      <c r="L2365" t="s">
        <v>72</v>
      </c>
      <c r="M2365" t="s">
        <v>34</v>
      </c>
      <c r="N2365" t="s">
        <v>34</v>
      </c>
      <c r="O2365" t="s">
        <v>34</v>
      </c>
      <c r="P2365" t="s">
        <v>34</v>
      </c>
      <c r="Q2365" t="s">
        <v>37</v>
      </c>
      <c r="R2365" t="s">
        <v>34</v>
      </c>
      <c r="S2365" t="s">
        <v>34</v>
      </c>
      <c r="T2365" t="s">
        <v>37</v>
      </c>
      <c r="U2365" t="s">
        <v>46</v>
      </c>
      <c r="V2365" t="s">
        <v>34</v>
      </c>
      <c r="W2365" t="s">
        <v>40</v>
      </c>
      <c r="X2365">
        <v>55.5</v>
      </c>
      <c r="Y2365">
        <v>227.35</v>
      </c>
      <c r="Z2365">
        <v>0</v>
      </c>
      <c r="AA2365">
        <v>0</v>
      </c>
      <c r="AB2365">
        <v>155.84</v>
      </c>
      <c r="AC2365">
        <v>383.19</v>
      </c>
      <c r="AD2365" t="s">
        <v>41</v>
      </c>
      <c r="AE2365" t="s">
        <v>42</v>
      </c>
      <c r="AF2365" t="s">
        <v>42</v>
      </c>
      <c r="AG2365">
        <f t="shared" si="72"/>
        <v>0</v>
      </c>
      <c r="AH2365" t="str" cm="1">
        <f t="array" ref="AH2365">_xlfn.IFS(
X2365&lt;=20, "&lt;20",
AND(X2365&gt;=20, X2365&lt;50), "20-50",
AND(X2365&gt;=50, X2365&lt;100), "50-100",
X2365&gt;=100, "&gt;100"
)</f>
        <v>50-100</v>
      </c>
      <c r="AI2365">
        <f t="shared" si="73"/>
        <v>0</v>
      </c>
      <c r="AJ2365" t="str" cm="1">
        <f t="array" ref="AJ2365">_xlfn.IFS(
C2365&lt;=20, "&lt;20",
AND(C2365&gt;=20, C2365&lt;35), "20-35",
AND(C2365&gt;=35, C2365&lt;50), "35-50",
C2365&gt;=50, "50-100"
)</f>
        <v>50-100</v>
      </c>
      <c r="AK2365" t="str" cm="1">
        <f t="array" ref="AK2365">_xlfn.IFS(
G2365&lt;6, "&lt;6",
AND(G2365&gt;=6, G2365&lt;12), "6-12",
AND(G2365&gt;=12, G2365&lt;18), "12-18",  AND(G2365&gt;=18, G2365&lt;24), "18-24", G2365&gt;=24, "24-36")</f>
        <v>6-12</v>
      </c>
    </row>
    <row r="2366" spans="1:37" x14ac:dyDescent="0.3">
      <c r="A2366" t="s">
        <v>2466</v>
      </c>
      <c r="B2366" t="s">
        <v>44</v>
      </c>
      <c r="C2366">
        <v>34</v>
      </c>
      <c r="D2366" t="s">
        <v>37</v>
      </c>
      <c r="E2366" t="s">
        <v>56</v>
      </c>
      <c r="F2366">
        <v>6</v>
      </c>
      <c r="G2366">
        <v>32</v>
      </c>
      <c r="H2366" t="s">
        <v>70</v>
      </c>
      <c r="I2366" t="s">
        <v>37</v>
      </c>
      <c r="J2366" t="s">
        <v>34</v>
      </c>
      <c r="K2366" t="s">
        <v>37</v>
      </c>
      <c r="L2366" t="s">
        <v>38</v>
      </c>
      <c r="M2366" t="s">
        <v>34</v>
      </c>
      <c r="N2366" t="s">
        <v>34</v>
      </c>
      <c r="O2366" t="s">
        <v>34</v>
      </c>
      <c r="P2366" t="s">
        <v>34</v>
      </c>
      <c r="Q2366" t="s">
        <v>34</v>
      </c>
      <c r="R2366" t="s">
        <v>34</v>
      </c>
      <c r="S2366" t="s">
        <v>34</v>
      </c>
      <c r="T2366" t="s">
        <v>37</v>
      </c>
      <c r="U2366" t="s">
        <v>46</v>
      </c>
      <c r="V2366" t="s">
        <v>37</v>
      </c>
      <c r="W2366" t="s">
        <v>40</v>
      </c>
      <c r="X2366">
        <v>45.2</v>
      </c>
      <c r="Y2366">
        <v>2065.15</v>
      </c>
      <c r="Z2366">
        <v>0</v>
      </c>
      <c r="AA2366">
        <v>0</v>
      </c>
      <c r="AB2366">
        <v>1109.98</v>
      </c>
      <c r="AC2366">
        <v>3175.13</v>
      </c>
      <c r="AD2366" t="s">
        <v>41</v>
      </c>
      <c r="AE2366" t="s">
        <v>42</v>
      </c>
      <c r="AF2366" t="s">
        <v>42</v>
      </c>
      <c r="AG2366">
        <f t="shared" si="72"/>
        <v>0</v>
      </c>
      <c r="AH2366" t="str" cm="1">
        <f t="array" ref="AH2366">_xlfn.IFS(
X2366&lt;=20, "&lt;20",
AND(X2366&gt;=20, X2366&lt;50), "20-50",
AND(X2366&gt;=50, X2366&lt;100), "50-100",
X2366&gt;=100, "&gt;100"
)</f>
        <v>20-50</v>
      </c>
      <c r="AI2366">
        <f t="shared" si="73"/>
        <v>0</v>
      </c>
      <c r="AJ2366" t="str" cm="1">
        <f t="array" ref="AJ2366">_xlfn.IFS(
C2366&lt;=20, "&lt;20",
AND(C2366&gt;=20, C2366&lt;35), "20-35",
AND(C2366&gt;=35, C2366&lt;50), "35-50",
C2366&gt;=50, "50-100"
)</f>
        <v>20-35</v>
      </c>
      <c r="AK2366" t="str" cm="1">
        <f t="array" ref="AK2366">_xlfn.IFS(
G2366&lt;6, "&lt;6",
AND(G2366&gt;=6, G2366&lt;12), "6-12",
AND(G2366&gt;=12, G2366&lt;18), "12-18",  AND(G2366&gt;=18, G2366&lt;24), "18-24", G2366&gt;=24, "24-36")</f>
        <v>24-36</v>
      </c>
    </row>
    <row r="2367" spans="1:37" x14ac:dyDescent="0.3">
      <c r="A2367" t="s">
        <v>2467</v>
      </c>
      <c r="B2367" t="s">
        <v>33</v>
      </c>
      <c r="C2367">
        <v>59</v>
      </c>
      <c r="D2367" t="s">
        <v>37</v>
      </c>
      <c r="E2367" t="s">
        <v>61</v>
      </c>
      <c r="F2367">
        <v>1</v>
      </c>
      <c r="G2367">
        <v>16</v>
      </c>
      <c r="H2367" t="s">
        <v>36</v>
      </c>
      <c r="I2367" t="s">
        <v>37</v>
      </c>
      <c r="J2367" t="s">
        <v>34</v>
      </c>
      <c r="K2367" t="s">
        <v>34</v>
      </c>
      <c r="L2367" t="s">
        <v>34</v>
      </c>
      <c r="M2367" t="s">
        <v>34</v>
      </c>
      <c r="N2367" t="s">
        <v>34</v>
      </c>
      <c r="O2367" t="s">
        <v>34</v>
      </c>
      <c r="P2367" t="s">
        <v>34</v>
      </c>
      <c r="Q2367" t="s">
        <v>34</v>
      </c>
      <c r="R2367" t="s">
        <v>34</v>
      </c>
      <c r="S2367" t="s">
        <v>34</v>
      </c>
      <c r="T2367" t="s">
        <v>34</v>
      </c>
      <c r="U2367" t="s">
        <v>67</v>
      </c>
      <c r="V2367" t="s">
        <v>34</v>
      </c>
      <c r="W2367" t="s">
        <v>40</v>
      </c>
      <c r="X2367">
        <v>19.7</v>
      </c>
      <c r="Y2367">
        <v>730.4</v>
      </c>
      <c r="Z2367">
        <v>0</v>
      </c>
      <c r="AA2367">
        <v>0</v>
      </c>
      <c r="AB2367">
        <v>539.35</v>
      </c>
      <c r="AC2367">
        <v>1269.75</v>
      </c>
      <c r="AD2367" t="s">
        <v>41</v>
      </c>
      <c r="AE2367" t="s">
        <v>42</v>
      </c>
      <c r="AF2367" t="s">
        <v>42</v>
      </c>
      <c r="AG2367">
        <f t="shared" si="72"/>
        <v>0</v>
      </c>
      <c r="AH2367" t="str" cm="1">
        <f t="array" ref="AH2367">_xlfn.IFS(
X2367&lt;=20, "&lt;20",
AND(X2367&gt;=20, X2367&lt;50), "20-50",
AND(X2367&gt;=50, X2367&lt;100), "50-100",
X2367&gt;=100, "&gt;100"
)</f>
        <v>&lt;20</v>
      </c>
      <c r="AI2367">
        <f t="shared" si="73"/>
        <v>0</v>
      </c>
      <c r="AJ2367" t="str" cm="1">
        <f t="array" ref="AJ2367">_xlfn.IFS(
C2367&lt;=20, "&lt;20",
AND(C2367&gt;=20, C2367&lt;35), "20-35",
AND(C2367&gt;=35, C2367&lt;50), "35-50",
C2367&gt;=50, "50-100"
)</f>
        <v>50-100</v>
      </c>
      <c r="AK2367" t="str" cm="1">
        <f t="array" ref="AK2367">_xlfn.IFS(
G2367&lt;6, "&lt;6",
AND(G2367&gt;=6, G2367&lt;12), "6-12",
AND(G2367&gt;=12, G2367&lt;18), "12-18",  AND(G2367&gt;=18, G2367&lt;24), "18-24", G2367&gt;=24, "24-36")</f>
        <v>12-18</v>
      </c>
    </row>
    <row r="2368" spans="1:37" x14ac:dyDescent="0.3">
      <c r="A2368" t="s">
        <v>2468</v>
      </c>
      <c r="B2368" t="s">
        <v>44</v>
      </c>
      <c r="C2368">
        <v>66</v>
      </c>
      <c r="D2368" t="s">
        <v>37</v>
      </c>
      <c r="E2368" t="s">
        <v>103</v>
      </c>
      <c r="F2368">
        <v>9</v>
      </c>
      <c r="G2368">
        <v>29</v>
      </c>
      <c r="H2368" t="s">
        <v>36</v>
      </c>
      <c r="I2368" t="s">
        <v>37</v>
      </c>
      <c r="J2368" t="s">
        <v>37</v>
      </c>
      <c r="K2368" t="s">
        <v>37</v>
      </c>
      <c r="L2368" t="s">
        <v>50</v>
      </c>
      <c r="M2368" t="s">
        <v>34</v>
      </c>
      <c r="N2368" t="s">
        <v>34</v>
      </c>
      <c r="O2368" t="s">
        <v>34</v>
      </c>
      <c r="P2368" t="s">
        <v>34</v>
      </c>
      <c r="Q2368" t="s">
        <v>37</v>
      </c>
      <c r="R2368" t="s">
        <v>34</v>
      </c>
      <c r="S2368" t="s">
        <v>34</v>
      </c>
      <c r="T2368" t="s">
        <v>37</v>
      </c>
      <c r="U2368" t="s">
        <v>39</v>
      </c>
      <c r="V2368" t="s">
        <v>37</v>
      </c>
      <c r="W2368" t="s">
        <v>40</v>
      </c>
      <c r="X2368">
        <v>86.05</v>
      </c>
      <c r="Y2368">
        <v>3865.6</v>
      </c>
      <c r="Z2368">
        <v>0</v>
      </c>
      <c r="AA2368">
        <v>0</v>
      </c>
      <c r="AB2368">
        <v>2071.7600000000002</v>
      </c>
      <c r="AC2368">
        <v>5937.36</v>
      </c>
      <c r="AD2368" t="s">
        <v>41</v>
      </c>
      <c r="AE2368" t="s">
        <v>42</v>
      </c>
      <c r="AF2368" t="s">
        <v>42</v>
      </c>
      <c r="AG2368">
        <f t="shared" si="72"/>
        <v>0</v>
      </c>
      <c r="AH2368" t="str" cm="1">
        <f t="array" ref="AH2368">_xlfn.IFS(
X2368&lt;=20, "&lt;20",
AND(X2368&gt;=20, X2368&lt;50), "20-50",
AND(X2368&gt;=50, X2368&lt;100), "50-100",
X2368&gt;=100, "&gt;100"
)</f>
        <v>50-100</v>
      </c>
      <c r="AI2368">
        <f t="shared" si="73"/>
        <v>0</v>
      </c>
      <c r="AJ2368" t="str" cm="1">
        <f t="array" ref="AJ2368">_xlfn.IFS(
C2368&lt;=20, "&lt;20",
AND(C2368&gt;=20, C2368&lt;35), "20-35",
AND(C2368&gt;=35, C2368&lt;50), "35-50",
C2368&gt;=50, "50-100"
)</f>
        <v>50-100</v>
      </c>
      <c r="AK2368" t="str" cm="1">
        <f t="array" ref="AK2368">_xlfn.IFS(
G2368&lt;6, "&lt;6",
AND(G2368&gt;=6, G2368&lt;12), "6-12",
AND(G2368&gt;=12, G2368&lt;18), "12-18",  AND(G2368&gt;=18, G2368&lt;24), "18-24", G2368&gt;=24, "24-36")</f>
        <v>24-36</v>
      </c>
    </row>
    <row r="2369" spans="1:37" x14ac:dyDescent="0.3">
      <c r="A2369" t="s">
        <v>2469</v>
      </c>
      <c r="B2369" t="s">
        <v>33</v>
      </c>
      <c r="C2369">
        <v>42</v>
      </c>
      <c r="D2369" t="s">
        <v>34</v>
      </c>
      <c r="E2369" t="s">
        <v>64</v>
      </c>
      <c r="F2369">
        <v>2</v>
      </c>
      <c r="G2369">
        <v>33</v>
      </c>
      <c r="H2369" t="s">
        <v>36</v>
      </c>
      <c r="I2369" t="s">
        <v>37</v>
      </c>
      <c r="J2369" t="s">
        <v>34</v>
      </c>
      <c r="K2369" t="s">
        <v>34</v>
      </c>
      <c r="L2369" t="s">
        <v>34</v>
      </c>
      <c r="M2369" t="s">
        <v>34</v>
      </c>
      <c r="N2369" t="s">
        <v>34</v>
      </c>
      <c r="O2369" t="s">
        <v>34</v>
      </c>
      <c r="P2369" t="s">
        <v>34</v>
      </c>
      <c r="Q2369" t="s">
        <v>34</v>
      </c>
      <c r="R2369" t="s">
        <v>34</v>
      </c>
      <c r="S2369" t="s">
        <v>34</v>
      </c>
      <c r="T2369" t="s">
        <v>34</v>
      </c>
      <c r="U2369" t="s">
        <v>39</v>
      </c>
      <c r="V2369" t="s">
        <v>37</v>
      </c>
      <c r="W2369" t="s">
        <v>51</v>
      </c>
      <c r="X2369">
        <v>20.95</v>
      </c>
      <c r="Y2369">
        <v>495.15</v>
      </c>
      <c r="Z2369">
        <v>0</v>
      </c>
      <c r="AA2369">
        <v>0</v>
      </c>
      <c r="AB2369">
        <v>627</v>
      </c>
      <c r="AC2369">
        <v>1122.1500000000001</v>
      </c>
      <c r="AD2369" t="s">
        <v>41</v>
      </c>
      <c r="AE2369" t="s">
        <v>42</v>
      </c>
      <c r="AF2369" t="s">
        <v>42</v>
      </c>
      <c r="AG2369">
        <f t="shared" si="72"/>
        <v>0</v>
      </c>
      <c r="AH2369" t="str" cm="1">
        <f t="array" ref="AH2369">_xlfn.IFS(
X2369&lt;=20, "&lt;20",
AND(X2369&gt;=20, X2369&lt;50), "20-50",
AND(X2369&gt;=50, X2369&lt;100), "50-100",
X2369&gt;=100, "&gt;100"
)</f>
        <v>20-50</v>
      </c>
      <c r="AI2369">
        <f t="shared" si="73"/>
        <v>0</v>
      </c>
      <c r="AJ2369" t="str" cm="1">
        <f t="array" ref="AJ2369">_xlfn.IFS(
C2369&lt;=20, "&lt;20",
AND(C2369&gt;=20, C2369&lt;35), "20-35",
AND(C2369&gt;=35, C2369&lt;50), "35-50",
C2369&gt;=50, "50-100"
)</f>
        <v>35-50</v>
      </c>
      <c r="AK2369" t="str" cm="1">
        <f t="array" ref="AK2369">_xlfn.IFS(
G2369&lt;6, "&lt;6",
AND(G2369&gt;=6, G2369&lt;12), "6-12",
AND(G2369&gt;=12, G2369&lt;18), "12-18",  AND(G2369&gt;=18, G2369&lt;24), "18-24", G2369&gt;=24, "24-36")</f>
        <v>24-36</v>
      </c>
    </row>
    <row r="2370" spans="1:37" x14ac:dyDescent="0.3">
      <c r="A2370" t="s">
        <v>2470</v>
      </c>
      <c r="B2370" t="s">
        <v>44</v>
      </c>
      <c r="C2370">
        <v>80</v>
      </c>
      <c r="D2370" t="s">
        <v>37</v>
      </c>
      <c r="E2370" t="s">
        <v>64</v>
      </c>
      <c r="F2370">
        <v>0</v>
      </c>
      <c r="G2370">
        <v>16</v>
      </c>
      <c r="H2370" t="s">
        <v>36</v>
      </c>
      <c r="I2370" t="s">
        <v>37</v>
      </c>
      <c r="J2370" t="s">
        <v>37</v>
      </c>
      <c r="K2370" t="s">
        <v>37</v>
      </c>
      <c r="L2370" t="s">
        <v>50</v>
      </c>
      <c r="M2370" t="s">
        <v>34</v>
      </c>
      <c r="N2370" t="s">
        <v>34</v>
      </c>
      <c r="O2370" t="s">
        <v>34</v>
      </c>
      <c r="P2370" t="s">
        <v>34</v>
      </c>
      <c r="Q2370" t="s">
        <v>37</v>
      </c>
      <c r="R2370" t="s">
        <v>37</v>
      </c>
      <c r="S2370" t="s">
        <v>34</v>
      </c>
      <c r="T2370" t="s">
        <v>37</v>
      </c>
      <c r="U2370" t="s">
        <v>67</v>
      </c>
      <c r="V2370" t="s">
        <v>37</v>
      </c>
      <c r="W2370" t="s">
        <v>51</v>
      </c>
      <c r="X2370">
        <v>94.95</v>
      </c>
      <c r="Y2370">
        <v>1760.25</v>
      </c>
      <c r="Z2370">
        <v>0</v>
      </c>
      <c r="AA2370">
        <v>0</v>
      </c>
      <c r="AB2370">
        <v>371.83</v>
      </c>
      <c r="AC2370">
        <v>2132.08</v>
      </c>
      <c r="AD2370" t="s">
        <v>41</v>
      </c>
      <c r="AE2370" t="s">
        <v>42</v>
      </c>
      <c r="AF2370" t="s">
        <v>42</v>
      </c>
      <c r="AG2370">
        <f t="shared" si="72"/>
        <v>0</v>
      </c>
      <c r="AH2370" t="str" cm="1">
        <f t="array" ref="AH2370">_xlfn.IFS(
X2370&lt;=20, "&lt;20",
AND(X2370&gt;=20, X2370&lt;50), "20-50",
AND(X2370&gt;=50, X2370&lt;100), "50-100",
X2370&gt;=100, "&gt;100"
)</f>
        <v>50-100</v>
      </c>
      <c r="AI2370">
        <f t="shared" si="73"/>
        <v>0</v>
      </c>
      <c r="AJ2370" t="str" cm="1">
        <f t="array" ref="AJ2370">_xlfn.IFS(
C2370&lt;=20, "&lt;20",
AND(C2370&gt;=20, C2370&lt;35), "20-35",
AND(C2370&gt;=35, C2370&lt;50), "35-50",
C2370&gt;=50, "50-100"
)</f>
        <v>50-100</v>
      </c>
      <c r="AK2370" t="str" cm="1">
        <f t="array" ref="AK2370">_xlfn.IFS(
G2370&lt;6, "&lt;6",
AND(G2370&gt;=6, G2370&lt;12), "6-12",
AND(G2370&gt;=12, G2370&lt;18), "12-18",  AND(G2370&gt;=18, G2370&lt;24), "18-24", G2370&gt;=24, "24-36")</f>
        <v>12-18</v>
      </c>
    </row>
    <row r="2371" spans="1:37" x14ac:dyDescent="0.3">
      <c r="A2371" t="s">
        <v>2471</v>
      </c>
      <c r="B2371" t="s">
        <v>44</v>
      </c>
      <c r="C2371">
        <v>40</v>
      </c>
      <c r="D2371" t="s">
        <v>37</v>
      </c>
      <c r="E2371" t="s">
        <v>103</v>
      </c>
      <c r="F2371">
        <v>11</v>
      </c>
      <c r="G2371">
        <v>13</v>
      </c>
      <c r="H2371" t="s">
        <v>70</v>
      </c>
      <c r="I2371" t="s">
        <v>37</v>
      </c>
      <c r="J2371" t="s">
        <v>37</v>
      </c>
      <c r="K2371" t="s">
        <v>37</v>
      </c>
      <c r="L2371" t="s">
        <v>50</v>
      </c>
      <c r="M2371" t="s">
        <v>34</v>
      </c>
      <c r="N2371" t="s">
        <v>34</v>
      </c>
      <c r="O2371" t="s">
        <v>34</v>
      </c>
      <c r="P2371" t="s">
        <v>34</v>
      </c>
      <c r="Q2371" t="s">
        <v>34</v>
      </c>
      <c r="R2371" t="s">
        <v>34</v>
      </c>
      <c r="S2371" t="s">
        <v>34</v>
      </c>
      <c r="T2371" t="s">
        <v>37</v>
      </c>
      <c r="U2371" t="s">
        <v>46</v>
      </c>
      <c r="V2371" t="s">
        <v>37</v>
      </c>
      <c r="W2371" t="s">
        <v>51</v>
      </c>
      <c r="X2371">
        <v>74.599999999999994</v>
      </c>
      <c r="Y2371">
        <v>3720.35</v>
      </c>
      <c r="Z2371">
        <v>0</v>
      </c>
      <c r="AA2371">
        <v>0</v>
      </c>
      <c r="AB2371">
        <v>1167.18</v>
      </c>
      <c r="AC2371">
        <v>4887.53</v>
      </c>
      <c r="AD2371" t="s">
        <v>41</v>
      </c>
      <c r="AE2371" t="s">
        <v>42</v>
      </c>
      <c r="AF2371" t="s">
        <v>42</v>
      </c>
      <c r="AG2371">
        <f t="shared" ref="AG2371:AG2434" si="74">IF(AD2371="Churned", 1,0)</f>
        <v>0</v>
      </c>
      <c r="AH2371" t="str" cm="1">
        <f t="array" ref="AH2371">_xlfn.IFS(
X2371&lt;=20, "&lt;20",
AND(X2371&gt;=20, X2371&lt;50), "20-50",
AND(X2371&gt;=50, X2371&lt;100), "50-100",
X2371&gt;=100, "&gt;100"
)</f>
        <v>50-100</v>
      </c>
      <c r="AI2371">
        <f t="shared" ref="AI2371:AI2434" si="75">IF(AD2371="Joined", 1, 0)</f>
        <v>0</v>
      </c>
      <c r="AJ2371" t="str" cm="1">
        <f t="array" ref="AJ2371">_xlfn.IFS(
C2371&lt;=20, "&lt;20",
AND(C2371&gt;=20, C2371&lt;35), "20-35",
AND(C2371&gt;=35, C2371&lt;50), "35-50",
C2371&gt;=50, "50-100"
)</f>
        <v>35-50</v>
      </c>
      <c r="AK2371" t="str" cm="1">
        <f t="array" ref="AK2371">_xlfn.IFS(
G2371&lt;6, "&lt;6",
AND(G2371&gt;=6, G2371&lt;12), "6-12",
AND(G2371&gt;=12, G2371&lt;18), "12-18",  AND(G2371&gt;=18, G2371&lt;24), "18-24", G2371&gt;=24, "24-36")</f>
        <v>12-18</v>
      </c>
    </row>
    <row r="2372" spans="1:37" x14ac:dyDescent="0.3">
      <c r="A2372" t="s">
        <v>2472</v>
      </c>
      <c r="B2372" t="s">
        <v>33</v>
      </c>
      <c r="C2372">
        <v>56</v>
      </c>
      <c r="D2372" t="s">
        <v>34</v>
      </c>
      <c r="E2372" t="s">
        <v>56</v>
      </c>
      <c r="F2372">
        <v>11</v>
      </c>
      <c r="G2372">
        <v>25</v>
      </c>
      <c r="H2372" t="s">
        <v>49</v>
      </c>
      <c r="I2372" t="s">
        <v>37</v>
      </c>
      <c r="J2372" t="s">
        <v>34</v>
      </c>
      <c r="K2372" t="s">
        <v>37</v>
      </c>
      <c r="L2372" t="s">
        <v>50</v>
      </c>
      <c r="M2372" t="s">
        <v>34</v>
      </c>
      <c r="N2372" t="s">
        <v>34</v>
      </c>
      <c r="O2372" t="s">
        <v>34</v>
      </c>
      <c r="P2372" t="s">
        <v>34</v>
      </c>
      <c r="Q2372" t="s">
        <v>34</v>
      </c>
      <c r="R2372" t="s">
        <v>34</v>
      </c>
      <c r="S2372" t="s">
        <v>34</v>
      </c>
      <c r="T2372" t="s">
        <v>37</v>
      </c>
      <c r="U2372" t="s">
        <v>46</v>
      </c>
      <c r="V2372" t="s">
        <v>37</v>
      </c>
      <c r="W2372" t="s">
        <v>51</v>
      </c>
      <c r="X2372">
        <v>69.099999999999994</v>
      </c>
      <c r="Y2372">
        <v>435</v>
      </c>
      <c r="Z2372">
        <v>0</v>
      </c>
      <c r="AA2372">
        <v>0</v>
      </c>
      <c r="AB2372">
        <v>111.9</v>
      </c>
      <c r="AC2372">
        <v>546.9</v>
      </c>
      <c r="AD2372" t="s">
        <v>41</v>
      </c>
      <c r="AE2372" t="s">
        <v>42</v>
      </c>
      <c r="AF2372" t="s">
        <v>42</v>
      </c>
      <c r="AG2372">
        <f t="shared" si="74"/>
        <v>0</v>
      </c>
      <c r="AH2372" t="str" cm="1">
        <f t="array" ref="AH2372">_xlfn.IFS(
X2372&lt;=20, "&lt;20",
AND(X2372&gt;=20, X2372&lt;50), "20-50",
AND(X2372&gt;=50, X2372&lt;100), "50-100",
X2372&gt;=100, "&gt;100"
)</f>
        <v>50-100</v>
      </c>
      <c r="AI2372">
        <f t="shared" si="75"/>
        <v>0</v>
      </c>
      <c r="AJ2372" t="str" cm="1">
        <f t="array" ref="AJ2372">_xlfn.IFS(
C2372&lt;=20, "&lt;20",
AND(C2372&gt;=20, C2372&lt;35), "20-35",
AND(C2372&gt;=35, C2372&lt;50), "35-50",
C2372&gt;=50, "50-100"
)</f>
        <v>50-100</v>
      </c>
      <c r="AK2372" t="str" cm="1">
        <f t="array" ref="AK2372">_xlfn.IFS(
G2372&lt;6, "&lt;6",
AND(G2372&gt;=6, G2372&lt;12), "6-12",
AND(G2372&gt;=12, G2372&lt;18), "12-18",  AND(G2372&gt;=18, G2372&lt;24), "18-24", G2372&gt;=24, "24-36")</f>
        <v>24-36</v>
      </c>
    </row>
    <row r="2373" spans="1:37" x14ac:dyDescent="0.3">
      <c r="A2373" t="s">
        <v>2473</v>
      </c>
      <c r="B2373" t="s">
        <v>33</v>
      </c>
      <c r="C2373">
        <v>62</v>
      </c>
      <c r="D2373" t="s">
        <v>34</v>
      </c>
      <c r="E2373" t="s">
        <v>136</v>
      </c>
      <c r="F2373">
        <v>8</v>
      </c>
      <c r="G2373">
        <v>25</v>
      </c>
      <c r="H2373" t="s">
        <v>66</v>
      </c>
      <c r="I2373" t="s">
        <v>37</v>
      </c>
      <c r="J2373" t="s">
        <v>34</v>
      </c>
      <c r="K2373" t="s">
        <v>34</v>
      </c>
      <c r="L2373" t="s">
        <v>34</v>
      </c>
      <c r="M2373" t="s">
        <v>34</v>
      </c>
      <c r="N2373" t="s">
        <v>34</v>
      </c>
      <c r="O2373" t="s">
        <v>34</v>
      </c>
      <c r="P2373" t="s">
        <v>34</v>
      </c>
      <c r="Q2373" t="s">
        <v>34</v>
      </c>
      <c r="R2373" t="s">
        <v>34</v>
      </c>
      <c r="S2373" t="s">
        <v>34</v>
      </c>
      <c r="T2373" t="s">
        <v>34</v>
      </c>
      <c r="U2373" t="s">
        <v>67</v>
      </c>
      <c r="V2373" t="s">
        <v>37</v>
      </c>
      <c r="W2373" t="s">
        <v>40</v>
      </c>
      <c r="X2373">
        <v>20</v>
      </c>
      <c r="Y2373">
        <v>1396</v>
      </c>
      <c r="Z2373">
        <v>0</v>
      </c>
      <c r="AA2373">
        <v>0</v>
      </c>
      <c r="AB2373">
        <v>712.64</v>
      </c>
      <c r="AC2373">
        <v>2108.64</v>
      </c>
      <c r="AD2373" t="s">
        <v>41</v>
      </c>
      <c r="AE2373" t="s">
        <v>42</v>
      </c>
      <c r="AF2373" t="s">
        <v>42</v>
      </c>
      <c r="AG2373">
        <f t="shared" si="74"/>
        <v>0</v>
      </c>
      <c r="AH2373" t="str" cm="1">
        <f t="array" ref="AH2373">_xlfn.IFS(
X2373&lt;=20, "&lt;20",
AND(X2373&gt;=20, X2373&lt;50), "20-50",
AND(X2373&gt;=50, X2373&lt;100), "50-100",
X2373&gt;=100, "&gt;100"
)</f>
        <v>&lt;20</v>
      </c>
      <c r="AI2373">
        <f t="shared" si="75"/>
        <v>0</v>
      </c>
      <c r="AJ2373" t="str" cm="1">
        <f t="array" ref="AJ2373">_xlfn.IFS(
C2373&lt;=20, "&lt;20",
AND(C2373&gt;=20, C2373&lt;35), "20-35",
AND(C2373&gt;=35, C2373&lt;50), "35-50",
C2373&gt;=50, "50-100"
)</f>
        <v>50-100</v>
      </c>
      <c r="AK2373" t="str" cm="1">
        <f t="array" ref="AK2373">_xlfn.IFS(
G2373&lt;6, "&lt;6",
AND(G2373&gt;=6, G2373&lt;12), "6-12",
AND(G2373&gt;=12, G2373&lt;18), "12-18",  AND(G2373&gt;=18, G2373&lt;24), "18-24", G2373&gt;=24, "24-36")</f>
        <v>24-36</v>
      </c>
    </row>
    <row r="2374" spans="1:37" x14ac:dyDescent="0.3">
      <c r="A2374" t="s">
        <v>2474</v>
      </c>
      <c r="B2374" t="s">
        <v>44</v>
      </c>
      <c r="C2374">
        <v>33</v>
      </c>
      <c r="D2374" t="s">
        <v>37</v>
      </c>
      <c r="E2374" t="s">
        <v>74</v>
      </c>
      <c r="F2374">
        <v>0</v>
      </c>
      <c r="G2374">
        <v>5</v>
      </c>
      <c r="H2374" t="s">
        <v>36</v>
      </c>
      <c r="I2374" t="s">
        <v>37</v>
      </c>
      <c r="J2374" t="s">
        <v>34</v>
      </c>
      <c r="K2374" t="s">
        <v>34</v>
      </c>
      <c r="L2374" t="s">
        <v>34</v>
      </c>
      <c r="M2374" t="s">
        <v>34</v>
      </c>
      <c r="N2374" t="s">
        <v>34</v>
      </c>
      <c r="O2374" t="s">
        <v>34</v>
      </c>
      <c r="P2374" t="s">
        <v>34</v>
      </c>
      <c r="Q2374" t="s">
        <v>34</v>
      </c>
      <c r="R2374" t="s">
        <v>34</v>
      </c>
      <c r="S2374" t="s">
        <v>34</v>
      </c>
      <c r="T2374" t="s">
        <v>34</v>
      </c>
      <c r="U2374" t="s">
        <v>67</v>
      </c>
      <c r="V2374" t="s">
        <v>34</v>
      </c>
      <c r="W2374" t="s">
        <v>40</v>
      </c>
      <c r="X2374">
        <v>20.3</v>
      </c>
      <c r="Y2374">
        <v>1160.75</v>
      </c>
      <c r="Z2374">
        <v>25.57</v>
      </c>
      <c r="AA2374">
        <v>0</v>
      </c>
      <c r="AB2374">
        <v>998.18</v>
      </c>
      <c r="AC2374">
        <v>2133.36</v>
      </c>
      <c r="AD2374" t="s">
        <v>41</v>
      </c>
      <c r="AE2374" t="s">
        <v>42</v>
      </c>
      <c r="AF2374" t="s">
        <v>42</v>
      </c>
      <c r="AG2374">
        <f t="shared" si="74"/>
        <v>0</v>
      </c>
      <c r="AH2374" t="str" cm="1">
        <f t="array" ref="AH2374">_xlfn.IFS(
X2374&lt;=20, "&lt;20",
AND(X2374&gt;=20, X2374&lt;50), "20-50",
AND(X2374&gt;=50, X2374&lt;100), "50-100",
X2374&gt;=100, "&gt;100"
)</f>
        <v>20-50</v>
      </c>
      <c r="AI2374">
        <f t="shared" si="75"/>
        <v>0</v>
      </c>
      <c r="AJ2374" t="str" cm="1">
        <f t="array" ref="AJ2374">_xlfn.IFS(
C2374&lt;=20, "&lt;20",
AND(C2374&gt;=20, C2374&lt;35), "20-35",
AND(C2374&gt;=35, C2374&lt;50), "35-50",
C2374&gt;=50, "50-100"
)</f>
        <v>20-35</v>
      </c>
      <c r="AK2374" t="str" cm="1">
        <f t="array" ref="AK2374">_xlfn.IFS(
G2374&lt;6, "&lt;6",
AND(G2374&gt;=6, G2374&lt;12), "6-12",
AND(G2374&gt;=12, G2374&lt;18), "12-18",  AND(G2374&gt;=18, G2374&lt;24), "18-24", G2374&gt;=24, "24-36")</f>
        <v>&lt;6</v>
      </c>
    </row>
    <row r="2375" spans="1:37" x14ac:dyDescent="0.3">
      <c r="A2375" t="s">
        <v>2475</v>
      </c>
      <c r="B2375" t="s">
        <v>44</v>
      </c>
      <c r="C2375">
        <v>27</v>
      </c>
      <c r="D2375" t="s">
        <v>37</v>
      </c>
      <c r="E2375" t="s">
        <v>90</v>
      </c>
      <c r="F2375">
        <v>11</v>
      </c>
      <c r="G2375">
        <v>19</v>
      </c>
      <c r="H2375" t="s">
        <v>110</v>
      </c>
      <c r="I2375" t="s">
        <v>37</v>
      </c>
      <c r="J2375" t="s">
        <v>34</v>
      </c>
      <c r="K2375" t="s">
        <v>34</v>
      </c>
      <c r="L2375" t="s">
        <v>34</v>
      </c>
      <c r="M2375" t="s">
        <v>34</v>
      </c>
      <c r="N2375" t="s">
        <v>34</v>
      </c>
      <c r="O2375" t="s">
        <v>34</v>
      </c>
      <c r="P2375" t="s">
        <v>34</v>
      </c>
      <c r="Q2375" t="s">
        <v>34</v>
      </c>
      <c r="R2375" t="s">
        <v>34</v>
      </c>
      <c r="S2375" t="s">
        <v>34</v>
      </c>
      <c r="T2375" t="s">
        <v>34</v>
      </c>
      <c r="U2375" t="s">
        <v>67</v>
      </c>
      <c r="V2375" t="s">
        <v>37</v>
      </c>
      <c r="W2375" t="s">
        <v>40</v>
      </c>
      <c r="X2375">
        <v>20.75</v>
      </c>
      <c r="Y2375">
        <v>499.4</v>
      </c>
      <c r="Z2375">
        <v>0</v>
      </c>
      <c r="AA2375">
        <v>0</v>
      </c>
      <c r="AB2375">
        <v>734.5</v>
      </c>
      <c r="AC2375">
        <v>1233.9000000000001</v>
      </c>
      <c r="AD2375" t="s">
        <v>41</v>
      </c>
      <c r="AE2375" t="s">
        <v>42</v>
      </c>
      <c r="AF2375" t="s">
        <v>42</v>
      </c>
      <c r="AG2375">
        <f t="shared" si="74"/>
        <v>0</v>
      </c>
      <c r="AH2375" t="str" cm="1">
        <f t="array" ref="AH2375">_xlfn.IFS(
X2375&lt;=20, "&lt;20",
AND(X2375&gt;=20, X2375&lt;50), "20-50",
AND(X2375&gt;=50, X2375&lt;100), "50-100",
X2375&gt;=100, "&gt;100"
)</f>
        <v>20-50</v>
      </c>
      <c r="AI2375">
        <f t="shared" si="75"/>
        <v>0</v>
      </c>
      <c r="AJ2375" t="str" cm="1">
        <f t="array" ref="AJ2375">_xlfn.IFS(
C2375&lt;=20, "&lt;20",
AND(C2375&gt;=20, C2375&lt;35), "20-35",
AND(C2375&gt;=35, C2375&lt;50), "35-50",
C2375&gt;=50, "50-100"
)</f>
        <v>20-35</v>
      </c>
      <c r="AK2375" t="str" cm="1">
        <f t="array" ref="AK2375">_xlfn.IFS(
G2375&lt;6, "&lt;6",
AND(G2375&gt;=6, G2375&lt;12), "6-12",
AND(G2375&gt;=12, G2375&lt;18), "12-18",  AND(G2375&gt;=18, G2375&lt;24), "18-24", G2375&gt;=24, "24-36")</f>
        <v>18-24</v>
      </c>
    </row>
    <row r="2376" spans="1:37" x14ac:dyDescent="0.3">
      <c r="A2376" t="s">
        <v>2476</v>
      </c>
      <c r="B2376" t="s">
        <v>33</v>
      </c>
      <c r="C2376">
        <v>55</v>
      </c>
      <c r="D2376" t="s">
        <v>34</v>
      </c>
      <c r="E2376" t="s">
        <v>109</v>
      </c>
      <c r="F2376">
        <v>11</v>
      </c>
      <c r="G2376">
        <v>8</v>
      </c>
      <c r="H2376" t="s">
        <v>36</v>
      </c>
      <c r="I2376" t="s">
        <v>37</v>
      </c>
      <c r="J2376" t="s">
        <v>37</v>
      </c>
      <c r="K2376" t="s">
        <v>34</v>
      </c>
      <c r="L2376" t="s">
        <v>34</v>
      </c>
      <c r="M2376" t="s">
        <v>34</v>
      </c>
      <c r="N2376" t="s">
        <v>34</v>
      </c>
      <c r="O2376" t="s">
        <v>34</v>
      </c>
      <c r="P2376" t="s">
        <v>34</v>
      </c>
      <c r="Q2376" t="s">
        <v>34</v>
      </c>
      <c r="R2376" t="s">
        <v>34</v>
      </c>
      <c r="S2376" t="s">
        <v>34</v>
      </c>
      <c r="T2376" t="s">
        <v>34</v>
      </c>
      <c r="U2376" t="s">
        <v>67</v>
      </c>
      <c r="V2376" t="s">
        <v>34</v>
      </c>
      <c r="W2376" t="s">
        <v>40</v>
      </c>
      <c r="X2376">
        <v>24.2</v>
      </c>
      <c r="Y2376">
        <v>609.04999999999995</v>
      </c>
      <c r="Z2376">
        <v>0</v>
      </c>
      <c r="AA2376">
        <v>0</v>
      </c>
      <c r="AB2376">
        <v>176.88</v>
      </c>
      <c r="AC2376">
        <v>785.93</v>
      </c>
      <c r="AD2376" t="s">
        <v>41</v>
      </c>
      <c r="AE2376" t="s">
        <v>42</v>
      </c>
      <c r="AF2376" t="s">
        <v>42</v>
      </c>
      <c r="AG2376">
        <f t="shared" si="74"/>
        <v>0</v>
      </c>
      <c r="AH2376" t="str" cm="1">
        <f t="array" ref="AH2376">_xlfn.IFS(
X2376&lt;=20, "&lt;20",
AND(X2376&gt;=20, X2376&lt;50), "20-50",
AND(X2376&gt;=50, X2376&lt;100), "50-100",
X2376&gt;=100, "&gt;100"
)</f>
        <v>20-50</v>
      </c>
      <c r="AI2376">
        <f t="shared" si="75"/>
        <v>0</v>
      </c>
      <c r="AJ2376" t="str" cm="1">
        <f t="array" ref="AJ2376">_xlfn.IFS(
C2376&lt;=20, "&lt;20",
AND(C2376&gt;=20, C2376&lt;35), "20-35",
AND(C2376&gt;=35, C2376&lt;50), "35-50",
C2376&gt;=50, "50-100"
)</f>
        <v>50-100</v>
      </c>
      <c r="AK2376" t="str" cm="1">
        <f t="array" ref="AK2376">_xlfn.IFS(
G2376&lt;6, "&lt;6",
AND(G2376&gt;=6, G2376&lt;12), "6-12",
AND(G2376&gt;=12, G2376&lt;18), "12-18",  AND(G2376&gt;=18, G2376&lt;24), "18-24", G2376&gt;=24, "24-36")</f>
        <v>6-12</v>
      </c>
    </row>
    <row r="2377" spans="1:37" x14ac:dyDescent="0.3">
      <c r="A2377" t="s">
        <v>2477</v>
      </c>
      <c r="B2377" t="s">
        <v>44</v>
      </c>
      <c r="C2377">
        <v>19</v>
      </c>
      <c r="D2377" t="s">
        <v>34</v>
      </c>
      <c r="E2377" t="s">
        <v>87</v>
      </c>
      <c r="F2377">
        <v>10</v>
      </c>
      <c r="G2377">
        <v>11</v>
      </c>
      <c r="H2377" t="s">
        <v>36</v>
      </c>
      <c r="I2377" t="s">
        <v>37</v>
      </c>
      <c r="J2377" t="s">
        <v>37</v>
      </c>
      <c r="K2377" t="s">
        <v>37</v>
      </c>
      <c r="L2377" t="s">
        <v>50</v>
      </c>
      <c r="M2377" t="s">
        <v>34</v>
      </c>
      <c r="N2377" t="s">
        <v>37</v>
      </c>
      <c r="O2377" t="s">
        <v>34</v>
      </c>
      <c r="P2377" t="s">
        <v>34</v>
      </c>
      <c r="Q2377" t="s">
        <v>37</v>
      </c>
      <c r="R2377" t="s">
        <v>34</v>
      </c>
      <c r="S2377" t="s">
        <v>34</v>
      </c>
      <c r="T2377" t="s">
        <v>34</v>
      </c>
      <c r="U2377" t="s">
        <v>46</v>
      </c>
      <c r="V2377" t="s">
        <v>37</v>
      </c>
      <c r="W2377" t="s">
        <v>51</v>
      </c>
      <c r="X2377">
        <v>89.75</v>
      </c>
      <c r="Y2377">
        <v>552.65</v>
      </c>
      <c r="Z2377">
        <v>0</v>
      </c>
      <c r="AA2377">
        <v>60</v>
      </c>
      <c r="AB2377">
        <v>206.52</v>
      </c>
      <c r="AC2377">
        <v>819.17</v>
      </c>
      <c r="AD2377" t="s">
        <v>41</v>
      </c>
      <c r="AE2377" t="s">
        <v>42</v>
      </c>
      <c r="AF2377" t="s">
        <v>42</v>
      </c>
      <c r="AG2377">
        <f t="shared" si="74"/>
        <v>0</v>
      </c>
      <c r="AH2377" t="str" cm="1">
        <f t="array" ref="AH2377">_xlfn.IFS(
X2377&lt;=20, "&lt;20",
AND(X2377&gt;=20, X2377&lt;50), "20-50",
AND(X2377&gt;=50, X2377&lt;100), "50-100",
X2377&gt;=100, "&gt;100"
)</f>
        <v>50-100</v>
      </c>
      <c r="AI2377">
        <f t="shared" si="75"/>
        <v>0</v>
      </c>
      <c r="AJ2377" t="str" cm="1">
        <f t="array" ref="AJ2377">_xlfn.IFS(
C2377&lt;=20, "&lt;20",
AND(C2377&gt;=20, C2377&lt;35), "20-35",
AND(C2377&gt;=35, C2377&lt;50), "35-50",
C2377&gt;=50, "50-100"
)</f>
        <v>&lt;20</v>
      </c>
      <c r="AK2377" t="str" cm="1">
        <f t="array" ref="AK2377">_xlfn.IFS(
G2377&lt;6, "&lt;6",
AND(G2377&gt;=6, G2377&lt;12), "6-12",
AND(G2377&gt;=12, G2377&lt;18), "12-18",  AND(G2377&gt;=18, G2377&lt;24), "18-24", G2377&gt;=24, "24-36")</f>
        <v>6-12</v>
      </c>
    </row>
    <row r="2378" spans="1:37" x14ac:dyDescent="0.3">
      <c r="A2378" t="s">
        <v>2478</v>
      </c>
      <c r="B2378" t="s">
        <v>33</v>
      </c>
      <c r="C2378">
        <v>51</v>
      </c>
      <c r="D2378" t="s">
        <v>37</v>
      </c>
      <c r="E2378" t="s">
        <v>61</v>
      </c>
      <c r="F2378">
        <v>11</v>
      </c>
      <c r="G2378">
        <v>20</v>
      </c>
      <c r="H2378" t="s">
        <v>36</v>
      </c>
      <c r="I2378" t="s">
        <v>37</v>
      </c>
      <c r="J2378" t="s">
        <v>34</v>
      </c>
      <c r="K2378" t="s">
        <v>37</v>
      </c>
      <c r="L2378" t="s">
        <v>38</v>
      </c>
      <c r="M2378" t="s">
        <v>34</v>
      </c>
      <c r="N2378" t="s">
        <v>37</v>
      </c>
      <c r="O2378" t="s">
        <v>37</v>
      </c>
      <c r="P2378" t="s">
        <v>37</v>
      </c>
      <c r="Q2378" t="s">
        <v>34</v>
      </c>
      <c r="R2378" t="s">
        <v>37</v>
      </c>
      <c r="S2378" t="s">
        <v>37</v>
      </c>
      <c r="T2378" t="s">
        <v>37</v>
      </c>
      <c r="U2378" t="s">
        <v>46</v>
      </c>
      <c r="V2378" t="s">
        <v>37</v>
      </c>
      <c r="W2378" t="s">
        <v>40</v>
      </c>
      <c r="X2378">
        <v>69.5</v>
      </c>
      <c r="Y2378">
        <v>1071.4000000000001</v>
      </c>
      <c r="Z2378">
        <v>0</v>
      </c>
      <c r="AA2378">
        <v>0</v>
      </c>
      <c r="AB2378">
        <v>126.6</v>
      </c>
      <c r="AC2378">
        <v>1198</v>
      </c>
      <c r="AD2378" t="s">
        <v>41</v>
      </c>
      <c r="AE2378" t="s">
        <v>42</v>
      </c>
      <c r="AF2378" t="s">
        <v>42</v>
      </c>
      <c r="AG2378">
        <f t="shared" si="74"/>
        <v>0</v>
      </c>
      <c r="AH2378" t="str" cm="1">
        <f t="array" ref="AH2378">_xlfn.IFS(
X2378&lt;=20, "&lt;20",
AND(X2378&gt;=20, X2378&lt;50), "20-50",
AND(X2378&gt;=50, X2378&lt;100), "50-100",
X2378&gt;=100, "&gt;100"
)</f>
        <v>50-100</v>
      </c>
      <c r="AI2378">
        <f t="shared" si="75"/>
        <v>0</v>
      </c>
      <c r="AJ2378" t="str" cm="1">
        <f t="array" ref="AJ2378">_xlfn.IFS(
C2378&lt;=20, "&lt;20",
AND(C2378&gt;=20, C2378&lt;35), "20-35",
AND(C2378&gt;=35, C2378&lt;50), "35-50",
C2378&gt;=50, "50-100"
)</f>
        <v>50-100</v>
      </c>
      <c r="AK2378" t="str" cm="1">
        <f t="array" ref="AK2378">_xlfn.IFS(
G2378&lt;6, "&lt;6",
AND(G2378&gt;=6, G2378&lt;12), "6-12",
AND(G2378&gt;=12, G2378&lt;18), "12-18",  AND(G2378&gt;=18, G2378&lt;24), "18-24", G2378&gt;=24, "24-36")</f>
        <v>18-24</v>
      </c>
    </row>
    <row r="2379" spans="1:37" x14ac:dyDescent="0.3">
      <c r="A2379" t="s">
        <v>2479</v>
      </c>
      <c r="B2379" t="s">
        <v>33</v>
      </c>
      <c r="C2379">
        <v>30</v>
      </c>
      <c r="D2379" t="s">
        <v>34</v>
      </c>
      <c r="E2379" t="s">
        <v>56</v>
      </c>
      <c r="F2379">
        <v>0</v>
      </c>
      <c r="G2379">
        <v>35</v>
      </c>
      <c r="H2379" t="s">
        <v>36</v>
      </c>
      <c r="I2379" t="s">
        <v>37</v>
      </c>
      <c r="J2379" t="s">
        <v>37</v>
      </c>
      <c r="K2379" t="s">
        <v>37</v>
      </c>
      <c r="L2379" t="s">
        <v>50</v>
      </c>
      <c r="M2379" t="s">
        <v>37</v>
      </c>
      <c r="N2379" t="s">
        <v>37</v>
      </c>
      <c r="O2379" t="s">
        <v>34</v>
      </c>
      <c r="P2379" t="s">
        <v>34</v>
      </c>
      <c r="Q2379" t="s">
        <v>37</v>
      </c>
      <c r="R2379" t="s">
        <v>34</v>
      </c>
      <c r="S2379" t="s">
        <v>34</v>
      </c>
      <c r="T2379" t="s">
        <v>37</v>
      </c>
      <c r="U2379" t="s">
        <v>46</v>
      </c>
      <c r="V2379" t="s">
        <v>37</v>
      </c>
      <c r="W2379" t="s">
        <v>40</v>
      </c>
      <c r="X2379">
        <v>92.4</v>
      </c>
      <c r="Y2379">
        <v>2349.8000000000002</v>
      </c>
      <c r="Z2379">
        <v>0</v>
      </c>
      <c r="AA2379">
        <v>0</v>
      </c>
      <c r="AB2379">
        <v>977.34</v>
      </c>
      <c r="AC2379">
        <v>3327.14</v>
      </c>
      <c r="AD2379" t="s">
        <v>41</v>
      </c>
      <c r="AE2379" t="s">
        <v>42</v>
      </c>
      <c r="AF2379" t="s">
        <v>42</v>
      </c>
      <c r="AG2379">
        <f t="shared" si="74"/>
        <v>0</v>
      </c>
      <c r="AH2379" t="str" cm="1">
        <f t="array" ref="AH2379">_xlfn.IFS(
X2379&lt;=20, "&lt;20",
AND(X2379&gt;=20, X2379&lt;50), "20-50",
AND(X2379&gt;=50, X2379&lt;100), "50-100",
X2379&gt;=100, "&gt;100"
)</f>
        <v>50-100</v>
      </c>
      <c r="AI2379">
        <f t="shared" si="75"/>
        <v>0</v>
      </c>
      <c r="AJ2379" t="str" cm="1">
        <f t="array" ref="AJ2379">_xlfn.IFS(
C2379&lt;=20, "&lt;20",
AND(C2379&gt;=20, C2379&lt;35), "20-35",
AND(C2379&gt;=35, C2379&lt;50), "35-50",
C2379&gt;=50, "50-100"
)</f>
        <v>20-35</v>
      </c>
      <c r="AK2379" t="str" cm="1">
        <f t="array" ref="AK2379">_xlfn.IFS(
G2379&lt;6, "&lt;6",
AND(G2379&gt;=6, G2379&lt;12), "6-12",
AND(G2379&gt;=12, G2379&lt;18), "12-18",  AND(G2379&gt;=18, G2379&lt;24), "18-24", G2379&gt;=24, "24-36")</f>
        <v>24-36</v>
      </c>
    </row>
    <row r="2380" spans="1:37" x14ac:dyDescent="0.3">
      <c r="A2380" t="s">
        <v>2480</v>
      </c>
      <c r="B2380" t="s">
        <v>33</v>
      </c>
      <c r="C2380">
        <v>44</v>
      </c>
      <c r="D2380" t="s">
        <v>34</v>
      </c>
      <c r="E2380" t="s">
        <v>69</v>
      </c>
      <c r="F2380">
        <v>2</v>
      </c>
      <c r="G2380">
        <v>4</v>
      </c>
      <c r="H2380" t="s">
        <v>57</v>
      </c>
      <c r="I2380" t="s">
        <v>37</v>
      </c>
      <c r="J2380" t="s">
        <v>37</v>
      </c>
      <c r="K2380" t="s">
        <v>37</v>
      </c>
      <c r="L2380" t="s">
        <v>72</v>
      </c>
      <c r="M2380" t="s">
        <v>37</v>
      </c>
      <c r="N2380" t="s">
        <v>37</v>
      </c>
      <c r="O2380" t="s">
        <v>34</v>
      </c>
      <c r="P2380" t="s">
        <v>34</v>
      </c>
      <c r="Q2380" t="s">
        <v>34</v>
      </c>
      <c r="R2380" t="s">
        <v>37</v>
      </c>
      <c r="S2380" t="s">
        <v>37</v>
      </c>
      <c r="T2380" t="s">
        <v>37</v>
      </c>
      <c r="U2380" t="s">
        <v>46</v>
      </c>
      <c r="V2380" t="s">
        <v>37</v>
      </c>
      <c r="W2380" t="s">
        <v>51</v>
      </c>
      <c r="X2380">
        <v>69.099999999999994</v>
      </c>
      <c r="Y2380">
        <v>1083.7</v>
      </c>
      <c r="Z2380">
        <v>0</v>
      </c>
      <c r="AA2380">
        <v>0</v>
      </c>
      <c r="AB2380">
        <v>223.84</v>
      </c>
      <c r="AC2380">
        <v>1307.54</v>
      </c>
      <c r="AD2380" t="s">
        <v>41</v>
      </c>
      <c r="AE2380" t="s">
        <v>42</v>
      </c>
      <c r="AF2380" t="s">
        <v>42</v>
      </c>
      <c r="AG2380">
        <f t="shared" si="74"/>
        <v>0</v>
      </c>
      <c r="AH2380" t="str" cm="1">
        <f t="array" ref="AH2380">_xlfn.IFS(
X2380&lt;=20, "&lt;20",
AND(X2380&gt;=20, X2380&lt;50), "20-50",
AND(X2380&gt;=50, X2380&lt;100), "50-100",
X2380&gt;=100, "&gt;100"
)</f>
        <v>50-100</v>
      </c>
      <c r="AI2380">
        <f t="shared" si="75"/>
        <v>0</v>
      </c>
      <c r="AJ2380" t="str" cm="1">
        <f t="array" ref="AJ2380">_xlfn.IFS(
C2380&lt;=20, "&lt;20",
AND(C2380&gt;=20, C2380&lt;35), "20-35",
AND(C2380&gt;=35, C2380&lt;50), "35-50",
C2380&gt;=50, "50-100"
)</f>
        <v>35-50</v>
      </c>
      <c r="AK2380" t="str" cm="1">
        <f t="array" ref="AK2380">_xlfn.IFS(
G2380&lt;6, "&lt;6",
AND(G2380&gt;=6, G2380&lt;12), "6-12",
AND(G2380&gt;=12, G2380&lt;18), "12-18",  AND(G2380&gt;=18, G2380&lt;24), "18-24", G2380&gt;=24, "24-36")</f>
        <v>&lt;6</v>
      </c>
    </row>
    <row r="2381" spans="1:37" x14ac:dyDescent="0.3">
      <c r="A2381" t="s">
        <v>2481</v>
      </c>
      <c r="B2381" t="s">
        <v>44</v>
      </c>
      <c r="C2381">
        <v>37</v>
      </c>
      <c r="D2381" t="s">
        <v>34</v>
      </c>
      <c r="E2381" t="s">
        <v>114</v>
      </c>
      <c r="F2381">
        <v>15</v>
      </c>
      <c r="G2381">
        <v>13</v>
      </c>
      <c r="H2381" t="s">
        <v>36</v>
      </c>
      <c r="I2381" t="s">
        <v>37</v>
      </c>
      <c r="J2381" t="s">
        <v>37</v>
      </c>
      <c r="K2381" t="s">
        <v>37</v>
      </c>
      <c r="L2381" t="s">
        <v>38</v>
      </c>
      <c r="M2381" t="s">
        <v>37</v>
      </c>
      <c r="N2381" t="s">
        <v>37</v>
      </c>
      <c r="O2381" t="s">
        <v>34</v>
      </c>
      <c r="P2381" t="s">
        <v>34</v>
      </c>
      <c r="Q2381" t="s">
        <v>37</v>
      </c>
      <c r="R2381" t="s">
        <v>34</v>
      </c>
      <c r="S2381" t="s">
        <v>34</v>
      </c>
      <c r="T2381" t="s">
        <v>37</v>
      </c>
      <c r="U2381" t="s">
        <v>39</v>
      </c>
      <c r="V2381" t="s">
        <v>34</v>
      </c>
      <c r="W2381" t="s">
        <v>51</v>
      </c>
      <c r="X2381">
        <v>70.3</v>
      </c>
      <c r="Y2381">
        <v>676.15</v>
      </c>
      <c r="Z2381">
        <v>0</v>
      </c>
      <c r="AA2381">
        <v>0</v>
      </c>
      <c r="AB2381">
        <v>263.7</v>
      </c>
      <c r="AC2381">
        <v>939.85</v>
      </c>
      <c r="AD2381" t="s">
        <v>41</v>
      </c>
      <c r="AE2381" t="s">
        <v>42</v>
      </c>
      <c r="AF2381" t="s">
        <v>42</v>
      </c>
      <c r="AG2381">
        <f t="shared" si="74"/>
        <v>0</v>
      </c>
      <c r="AH2381" t="str" cm="1">
        <f t="array" ref="AH2381">_xlfn.IFS(
X2381&lt;=20, "&lt;20",
AND(X2381&gt;=20, X2381&lt;50), "20-50",
AND(X2381&gt;=50, X2381&lt;100), "50-100",
X2381&gt;=100, "&gt;100"
)</f>
        <v>50-100</v>
      </c>
      <c r="AI2381">
        <f t="shared" si="75"/>
        <v>0</v>
      </c>
      <c r="AJ2381" t="str" cm="1">
        <f t="array" ref="AJ2381">_xlfn.IFS(
C2381&lt;=20, "&lt;20",
AND(C2381&gt;=20, C2381&lt;35), "20-35",
AND(C2381&gt;=35, C2381&lt;50), "35-50",
C2381&gt;=50, "50-100"
)</f>
        <v>35-50</v>
      </c>
      <c r="AK2381" t="str" cm="1">
        <f t="array" ref="AK2381">_xlfn.IFS(
G2381&lt;6, "&lt;6",
AND(G2381&gt;=6, G2381&lt;12), "6-12",
AND(G2381&gt;=12, G2381&lt;18), "12-18",  AND(G2381&gt;=18, G2381&lt;24), "18-24", G2381&gt;=24, "24-36")</f>
        <v>12-18</v>
      </c>
    </row>
    <row r="2382" spans="1:37" x14ac:dyDescent="0.3">
      <c r="A2382" t="s">
        <v>2482</v>
      </c>
      <c r="B2382" t="s">
        <v>33</v>
      </c>
      <c r="C2382">
        <v>59</v>
      </c>
      <c r="D2382" t="s">
        <v>34</v>
      </c>
      <c r="E2382" t="s">
        <v>48</v>
      </c>
      <c r="F2382">
        <v>0</v>
      </c>
      <c r="G2382">
        <v>12</v>
      </c>
      <c r="H2382" t="s">
        <v>57</v>
      </c>
      <c r="I2382" t="s">
        <v>37</v>
      </c>
      <c r="J2382" t="s">
        <v>34</v>
      </c>
      <c r="K2382" t="s">
        <v>37</v>
      </c>
      <c r="L2382" t="s">
        <v>72</v>
      </c>
      <c r="M2382" t="s">
        <v>34</v>
      </c>
      <c r="N2382" t="s">
        <v>34</v>
      </c>
      <c r="O2382" t="s">
        <v>34</v>
      </c>
      <c r="P2382" t="s">
        <v>34</v>
      </c>
      <c r="Q2382" t="s">
        <v>34</v>
      </c>
      <c r="R2382" t="s">
        <v>34</v>
      </c>
      <c r="S2382" t="s">
        <v>34</v>
      </c>
      <c r="T2382" t="s">
        <v>37</v>
      </c>
      <c r="U2382" t="s">
        <v>46</v>
      </c>
      <c r="V2382" t="s">
        <v>34</v>
      </c>
      <c r="W2382" t="s">
        <v>40</v>
      </c>
      <c r="X2382">
        <v>45.65</v>
      </c>
      <c r="Y2382">
        <v>985.05</v>
      </c>
      <c r="Z2382">
        <v>0</v>
      </c>
      <c r="AA2382">
        <v>0</v>
      </c>
      <c r="AB2382">
        <v>410.97</v>
      </c>
      <c r="AC2382">
        <v>1396.02</v>
      </c>
      <c r="AD2382" t="s">
        <v>41</v>
      </c>
      <c r="AE2382" t="s">
        <v>42</v>
      </c>
      <c r="AF2382" t="s">
        <v>42</v>
      </c>
      <c r="AG2382">
        <f t="shared" si="74"/>
        <v>0</v>
      </c>
      <c r="AH2382" t="str" cm="1">
        <f t="array" ref="AH2382">_xlfn.IFS(
X2382&lt;=20, "&lt;20",
AND(X2382&gt;=20, X2382&lt;50), "20-50",
AND(X2382&gt;=50, X2382&lt;100), "50-100",
X2382&gt;=100, "&gt;100"
)</f>
        <v>20-50</v>
      </c>
      <c r="AI2382">
        <f t="shared" si="75"/>
        <v>0</v>
      </c>
      <c r="AJ2382" t="str" cm="1">
        <f t="array" ref="AJ2382">_xlfn.IFS(
C2382&lt;=20, "&lt;20",
AND(C2382&gt;=20, C2382&lt;35), "20-35",
AND(C2382&gt;=35, C2382&lt;50), "35-50",
C2382&gt;=50, "50-100"
)</f>
        <v>50-100</v>
      </c>
      <c r="AK2382" t="str" cm="1">
        <f t="array" ref="AK2382">_xlfn.IFS(
G2382&lt;6, "&lt;6",
AND(G2382&gt;=6, G2382&lt;12), "6-12",
AND(G2382&gt;=12, G2382&lt;18), "12-18",  AND(G2382&gt;=18, G2382&lt;24), "18-24", G2382&gt;=24, "24-36")</f>
        <v>12-18</v>
      </c>
    </row>
    <row r="2383" spans="1:37" x14ac:dyDescent="0.3">
      <c r="A2383" t="s">
        <v>2483</v>
      </c>
      <c r="B2383" t="s">
        <v>44</v>
      </c>
      <c r="C2383">
        <v>52</v>
      </c>
      <c r="D2383" t="s">
        <v>37</v>
      </c>
      <c r="E2383" t="s">
        <v>103</v>
      </c>
      <c r="F2383">
        <v>1</v>
      </c>
      <c r="G2383">
        <v>11</v>
      </c>
      <c r="H2383" t="s">
        <v>36</v>
      </c>
      <c r="I2383" t="s">
        <v>37</v>
      </c>
      <c r="J2383" t="s">
        <v>37</v>
      </c>
      <c r="K2383" t="s">
        <v>37</v>
      </c>
      <c r="L2383" t="s">
        <v>38</v>
      </c>
      <c r="M2383" t="s">
        <v>37</v>
      </c>
      <c r="N2383" t="s">
        <v>37</v>
      </c>
      <c r="O2383" t="s">
        <v>34</v>
      </c>
      <c r="P2383" t="s">
        <v>37</v>
      </c>
      <c r="Q2383" t="s">
        <v>37</v>
      </c>
      <c r="R2383" t="s">
        <v>34</v>
      </c>
      <c r="S2383" t="s">
        <v>34</v>
      </c>
      <c r="T2383" t="s">
        <v>37</v>
      </c>
      <c r="U2383" t="s">
        <v>67</v>
      </c>
      <c r="V2383" t="s">
        <v>34</v>
      </c>
      <c r="W2383" t="s">
        <v>40</v>
      </c>
      <c r="X2383">
        <v>74</v>
      </c>
      <c r="Y2383">
        <v>4868.3999999999996</v>
      </c>
      <c r="Z2383">
        <v>0</v>
      </c>
      <c r="AA2383">
        <v>0</v>
      </c>
      <c r="AB2383">
        <v>2881.67</v>
      </c>
      <c r="AC2383">
        <v>7750.07</v>
      </c>
      <c r="AD2383" t="s">
        <v>41</v>
      </c>
      <c r="AE2383" t="s">
        <v>42</v>
      </c>
      <c r="AF2383" t="s">
        <v>42</v>
      </c>
      <c r="AG2383">
        <f t="shared" si="74"/>
        <v>0</v>
      </c>
      <c r="AH2383" t="str" cm="1">
        <f t="array" ref="AH2383">_xlfn.IFS(
X2383&lt;=20, "&lt;20",
AND(X2383&gt;=20, X2383&lt;50), "20-50",
AND(X2383&gt;=50, X2383&lt;100), "50-100",
X2383&gt;=100, "&gt;100"
)</f>
        <v>50-100</v>
      </c>
      <c r="AI2383">
        <f t="shared" si="75"/>
        <v>0</v>
      </c>
      <c r="AJ2383" t="str" cm="1">
        <f t="array" ref="AJ2383">_xlfn.IFS(
C2383&lt;=20, "&lt;20",
AND(C2383&gt;=20, C2383&lt;35), "20-35",
AND(C2383&gt;=35, C2383&lt;50), "35-50",
C2383&gt;=50, "50-100"
)</f>
        <v>50-100</v>
      </c>
      <c r="AK2383" t="str" cm="1">
        <f t="array" ref="AK2383">_xlfn.IFS(
G2383&lt;6, "&lt;6",
AND(G2383&gt;=6, G2383&lt;12), "6-12",
AND(G2383&gt;=12, G2383&lt;18), "12-18",  AND(G2383&gt;=18, G2383&lt;24), "18-24", G2383&gt;=24, "24-36")</f>
        <v>6-12</v>
      </c>
    </row>
    <row r="2384" spans="1:37" x14ac:dyDescent="0.3">
      <c r="A2384" t="s">
        <v>2484</v>
      </c>
      <c r="B2384" t="s">
        <v>44</v>
      </c>
      <c r="C2384">
        <v>25</v>
      </c>
      <c r="D2384" t="s">
        <v>34</v>
      </c>
      <c r="E2384" t="s">
        <v>48</v>
      </c>
      <c r="F2384">
        <v>1</v>
      </c>
      <c r="G2384">
        <v>22</v>
      </c>
      <c r="H2384" t="s">
        <v>36</v>
      </c>
      <c r="I2384" t="s">
        <v>34</v>
      </c>
      <c r="J2384" t="s">
        <v>34</v>
      </c>
      <c r="K2384" t="s">
        <v>37</v>
      </c>
      <c r="L2384" t="s">
        <v>38</v>
      </c>
      <c r="M2384" t="s">
        <v>37</v>
      </c>
      <c r="N2384" t="s">
        <v>37</v>
      </c>
      <c r="O2384" t="s">
        <v>34</v>
      </c>
      <c r="P2384" t="s">
        <v>34</v>
      </c>
      <c r="Q2384" t="s">
        <v>34</v>
      </c>
      <c r="R2384" t="s">
        <v>34</v>
      </c>
      <c r="S2384" t="s">
        <v>34</v>
      </c>
      <c r="T2384" t="s">
        <v>37</v>
      </c>
      <c r="U2384" t="s">
        <v>46</v>
      </c>
      <c r="V2384" t="s">
        <v>37</v>
      </c>
      <c r="W2384" t="s">
        <v>40</v>
      </c>
      <c r="X2384">
        <v>34.950000000000003</v>
      </c>
      <c r="Y2384">
        <v>610.20000000000005</v>
      </c>
      <c r="Z2384">
        <v>0</v>
      </c>
      <c r="AA2384">
        <v>0</v>
      </c>
      <c r="AB2384">
        <v>0</v>
      </c>
      <c r="AC2384">
        <v>610.20000000000005</v>
      </c>
      <c r="AD2384" t="s">
        <v>41</v>
      </c>
      <c r="AE2384" t="s">
        <v>42</v>
      </c>
      <c r="AF2384" t="s">
        <v>42</v>
      </c>
      <c r="AG2384">
        <f t="shared" si="74"/>
        <v>0</v>
      </c>
      <c r="AH2384" t="str" cm="1">
        <f t="array" ref="AH2384">_xlfn.IFS(
X2384&lt;=20, "&lt;20",
AND(X2384&gt;=20, X2384&lt;50), "20-50",
AND(X2384&gt;=50, X2384&lt;100), "50-100",
X2384&gt;=100, "&gt;100"
)</f>
        <v>20-50</v>
      </c>
      <c r="AI2384">
        <f t="shared" si="75"/>
        <v>0</v>
      </c>
      <c r="AJ2384" t="str" cm="1">
        <f t="array" ref="AJ2384">_xlfn.IFS(
C2384&lt;=20, "&lt;20",
AND(C2384&gt;=20, C2384&lt;35), "20-35",
AND(C2384&gt;=35, C2384&lt;50), "35-50",
C2384&gt;=50, "50-100"
)</f>
        <v>20-35</v>
      </c>
      <c r="AK2384" t="str" cm="1">
        <f t="array" ref="AK2384">_xlfn.IFS(
G2384&lt;6, "&lt;6",
AND(G2384&gt;=6, G2384&lt;12), "6-12",
AND(G2384&gt;=12, G2384&lt;18), "12-18",  AND(G2384&gt;=18, G2384&lt;24), "18-24", G2384&gt;=24, "24-36")</f>
        <v>18-24</v>
      </c>
    </row>
    <row r="2385" spans="1:37" x14ac:dyDescent="0.3">
      <c r="A2385" t="s">
        <v>2485</v>
      </c>
      <c r="B2385" t="s">
        <v>44</v>
      </c>
      <c r="C2385">
        <v>45</v>
      </c>
      <c r="D2385" t="s">
        <v>34</v>
      </c>
      <c r="E2385" t="s">
        <v>56</v>
      </c>
      <c r="F2385">
        <v>4</v>
      </c>
      <c r="G2385">
        <v>29</v>
      </c>
      <c r="H2385" t="s">
        <v>36</v>
      </c>
      <c r="I2385" t="s">
        <v>37</v>
      </c>
      <c r="J2385" t="s">
        <v>37</v>
      </c>
      <c r="K2385" t="s">
        <v>34</v>
      </c>
      <c r="L2385" t="s">
        <v>34</v>
      </c>
      <c r="M2385" t="s">
        <v>34</v>
      </c>
      <c r="N2385" t="s">
        <v>34</v>
      </c>
      <c r="O2385" t="s">
        <v>34</v>
      </c>
      <c r="P2385" t="s">
        <v>34</v>
      </c>
      <c r="Q2385" t="s">
        <v>34</v>
      </c>
      <c r="R2385" t="s">
        <v>34</v>
      </c>
      <c r="S2385" t="s">
        <v>34</v>
      </c>
      <c r="T2385" t="s">
        <v>34</v>
      </c>
      <c r="U2385" t="s">
        <v>67</v>
      </c>
      <c r="V2385" t="s">
        <v>34</v>
      </c>
      <c r="W2385" t="s">
        <v>40</v>
      </c>
      <c r="X2385">
        <v>25.25</v>
      </c>
      <c r="Y2385">
        <v>1006.9</v>
      </c>
      <c r="Z2385">
        <v>44.51</v>
      </c>
      <c r="AA2385">
        <v>0</v>
      </c>
      <c r="AB2385">
        <v>1118</v>
      </c>
      <c r="AC2385">
        <v>2080.39</v>
      </c>
      <c r="AD2385" t="s">
        <v>41</v>
      </c>
      <c r="AE2385" t="s">
        <v>42</v>
      </c>
      <c r="AF2385" t="s">
        <v>42</v>
      </c>
      <c r="AG2385">
        <f t="shared" si="74"/>
        <v>0</v>
      </c>
      <c r="AH2385" t="str" cm="1">
        <f t="array" ref="AH2385">_xlfn.IFS(
X2385&lt;=20, "&lt;20",
AND(X2385&gt;=20, X2385&lt;50), "20-50",
AND(X2385&gt;=50, X2385&lt;100), "50-100",
X2385&gt;=100, "&gt;100"
)</f>
        <v>20-50</v>
      </c>
      <c r="AI2385">
        <f t="shared" si="75"/>
        <v>0</v>
      </c>
      <c r="AJ2385" t="str" cm="1">
        <f t="array" ref="AJ2385">_xlfn.IFS(
C2385&lt;=20, "&lt;20",
AND(C2385&gt;=20, C2385&lt;35), "20-35",
AND(C2385&gt;=35, C2385&lt;50), "35-50",
C2385&gt;=50, "50-100"
)</f>
        <v>35-50</v>
      </c>
      <c r="AK2385" t="str" cm="1">
        <f t="array" ref="AK2385">_xlfn.IFS(
G2385&lt;6, "&lt;6",
AND(G2385&gt;=6, G2385&lt;12), "6-12",
AND(G2385&gt;=12, G2385&lt;18), "12-18",  AND(G2385&gt;=18, G2385&lt;24), "18-24", G2385&gt;=24, "24-36")</f>
        <v>24-36</v>
      </c>
    </row>
    <row r="2386" spans="1:37" x14ac:dyDescent="0.3">
      <c r="A2386" t="s">
        <v>2486</v>
      </c>
      <c r="B2386" t="s">
        <v>44</v>
      </c>
      <c r="C2386">
        <v>57</v>
      </c>
      <c r="D2386" t="s">
        <v>34</v>
      </c>
      <c r="E2386" t="s">
        <v>56</v>
      </c>
      <c r="F2386">
        <v>0</v>
      </c>
      <c r="G2386">
        <v>29</v>
      </c>
      <c r="H2386" t="s">
        <v>36</v>
      </c>
      <c r="I2386" t="s">
        <v>37</v>
      </c>
      <c r="J2386" t="s">
        <v>37</v>
      </c>
      <c r="K2386" t="s">
        <v>37</v>
      </c>
      <c r="L2386" t="s">
        <v>38</v>
      </c>
      <c r="M2386" t="s">
        <v>34</v>
      </c>
      <c r="N2386" t="s">
        <v>37</v>
      </c>
      <c r="O2386" t="s">
        <v>34</v>
      </c>
      <c r="P2386" t="s">
        <v>34</v>
      </c>
      <c r="Q2386" t="s">
        <v>37</v>
      </c>
      <c r="R2386" t="s">
        <v>37</v>
      </c>
      <c r="S2386" t="s">
        <v>37</v>
      </c>
      <c r="T2386" t="s">
        <v>37</v>
      </c>
      <c r="U2386" t="s">
        <v>46</v>
      </c>
      <c r="V2386" t="s">
        <v>37</v>
      </c>
      <c r="W2386" t="s">
        <v>51</v>
      </c>
      <c r="X2386">
        <v>100</v>
      </c>
      <c r="Y2386">
        <v>1534.75</v>
      </c>
      <c r="Z2386">
        <v>0</v>
      </c>
      <c r="AA2386">
        <v>0</v>
      </c>
      <c r="AB2386">
        <v>605.28</v>
      </c>
      <c r="AC2386">
        <v>2140.0300000000002</v>
      </c>
      <c r="AD2386" t="s">
        <v>52</v>
      </c>
      <c r="AE2386" t="s">
        <v>53</v>
      </c>
      <c r="AF2386" t="s">
        <v>54</v>
      </c>
      <c r="AG2386">
        <f t="shared" si="74"/>
        <v>1</v>
      </c>
      <c r="AH2386" t="str" cm="1">
        <f t="array" ref="AH2386">_xlfn.IFS(
X2386&lt;=20, "&lt;20",
AND(X2386&gt;=20, X2386&lt;50), "20-50",
AND(X2386&gt;=50, X2386&lt;100), "50-100",
X2386&gt;=100, "&gt;100"
)</f>
        <v>&gt;100</v>
      </c>
      <c r="AI2386">
        <f t="shared" si="75"/>
        <v>0</v>
      </c>
      <c r="AJ2386" t="str" cm="1">
        <f t="array" ref="AJ2386">_xlfn.IFS(
C2386&lt;=20, "&lt;20",
AND(C2386&gt;=20, C2386&lt;35), "20-35",
AND(C2386&gt;=35, C2386&lt;50), "35-50",
C2386&gt;=50, "50-100"
)</f>
        <v>50-100</v>
      </c>
      <c r="AK2386" t="str" cm="1">
        <f t="array" ref="AK2386">_xlfn.IFS(
G2386&lt;6, "&lt;6",
AND(G2386&gt;=6, G2386&lt;12), "6-12",
AND(G2386&gt;=12, G2386&lt;18), "12-18",  AND(G2386&gt;=18, G2386&lt;24), "18-24", G2386&gt;=24, "24-36")</f>
        <v>24-36</v>
      </c>
    </row>
    <row r="2387" spans="1:37" x14ac:dyDescent="0.3">
      <c r="A2387" t="s">
        <v>2487</v>
      </c>
      <c r="B2387" t="s">
        <v>33</v>
      </c>
      <c r="C2387">
        <v>30</v>
      </c>
      <c r="D2387" t="s">
        <v>37</v>
      </c>
      <c r="E2387" t="s">
        <v>61</v>
      </c>
      <c r="F2387">
        <v>6</v>
      </c>
      <c r="G2387">
        <v>9</v>
      </c>
      <c r="H2387" t="s">
        <v>36</v>
      </c>
      <c r="I2387" t="s">
        <v>34</v>
      </c>
      <c r="J2387" t="s">
        <v>34</v>
      </c>
      <c r="K2387" t="s">
        <v>37</v>
      </c>
      <c r="L2387" t="s">
        <v>72</v>
      </c>
      <c r="M2387" t="s">
        <v>34</v>
      </c>
      <c r="N2387" t="s">
        <v>37</v>
      </c>
      <c r="O2387" t="s">
        <v>37</v>
      </c>
      <c r="P2387" t="s">
        <v>37</v>
      </c>
      <c r="Q2387" t="s">
        <v>37</v>
      </c>
      <c r="R2387" t="s">
        <v>37</v>
      </c>
      <c r="S2387" t="s">
        <v>37</v>
      </c>
      <c r="T2387" t="s">
        <v>34</v>
      </c>
      <c r="U2387" t="s">
        <v>67</v>
      </c>
      <c r="V2387" t="s">
        <v>37</v>
      </c>
      <c r="W2387" t="s">
        <v>51</v>
      </c>
      <c r="X2387">
        <v>57.5</v>
      </c>
      <c r="Y2387">
        <v>3265.95</v>
      </c>
      <c r="Z2387">
        <v>0</v>
      </c>
      <c r="AA2387">
        <v>150</v>
      </c>
      <c r="AB2387">
        <v>0</v>
      </c>
      <c r="AC2387">
        <v>3415.95</v>
      </c>
      <c r="AD2387" t="s">
        <v>41</v>
      </c>
      <c r="AE2387" t="s">
        <v>42</v>
      </c>
      <c r="AF2387" t="s">
        <v>42</v>
      </c>
      <c r="AG2387">
        <f t="shared" si="74"/>
        <v>0</v>
      </c>
      <c r="AH2387" t="str" cm="1">
        <f t="array" ref="AH2387">_xlfn.IFS(
X2387&lt;=20, "&lt;20",
AND(X2387&gt;=20, X2387&lt;50), "20-50",
AND(X2387&gt;=50, X2387&lt;100), "50-100",
X2387&gt;=100, "&gt;100"
)</f>
        <v>50-100</v>
      </c>
      <c r="AI2387">
        <f t="shared" si="75"/>
        <v>0</v>
      </c>
      <c r="AJ2387" t="str" cm="1">
        <f t="array" ref="AJ2387">_xlfn.IFS(
C2387&lt;=20, "&lt;20",
AND(C2387&gt;=20, C2387&lt;35), "20-35",
AND(C2387&gt;=35, C2387&lt;50), "35-50",
C2387&gt;=50, "50-100"
)</f>
        <v>20-35</v>
      </c>
      <c r="AK2387" t="str" cm="1">
        <f t="array" ref="AK2387">_xlfn.IFS(
G2387&lt;6, "&lt;6",
AND(G2387&gt;=6, G2387&lt;12), "6-12",
AND(G2387&gt;=12, G2387&lt;18), "12-18",  AND(G2387&gt;=18, G2387&lt;24), "18-24", G2387&gt;=24, "24-36")</f>
        <v>6-12</v>
      </c>
    </row>
    <row r="2388" spans="1:37" x14ac:dyDescent="0.3">
      <c r="A2388" t="s">
        <v>2488</v>
      </c>
      <c r="B2388" t="s">
        <v>44</v>
      </c>
      <c r="C2388">
        <v>38</v>
      </c>
      <c r="D2388" t="s">
        <v>34</v>
      </c>
      <c r="E2388" t="s">
        <v>48</v>
      </c>
      <c r="F2388">
        <v>13</v>
      </c>
      <c r="G2388">
        <v>10</v>
      </c>
      <c r="H2388" t="s">
        <v>70</v>
      </c>
      <c r="I2388" t="s">
        <v>37</v>
      </c>
      <c r="J2388" t="s">
        <v>37</v>
      </c>
      <c r="K2388" t="s">
        <v>37</v>
      </c>
      <c r="L2388" t="s">
        <v>50</v>
      </c>
      <c r="M2388" t="s">
        <v>34</v>
      </c>
      <c r="N2388" t="s">
        <v>37</v>
      </c>
      <c r="O2388" t="s">
        <v>34</v>
      </c>
      <c r="P2388" t="s">
        <v>34</v>
      </c>
      <c r="Q2388" t="s">
        <v>34</v>
      </c>
      <c r="R2388" t="s">
        <v>34</v>
      </c>
      <c r="S2388" t="s">
        <v>34</v>
      </c>
      <c r="T2388" t="s">
        <v>37</v>
      </c>
      <c r="U2388" t="s">
        <v>46</v>
      </c>
      <c r="V2388" t="s">
        <v>37</v>
      </c>
      <c r="W2388" t="s">
        <v>51</v>
      </c>
      <c r="X2388">
        <v>80.25</v>
      </c>
      <c r="Y2388">
        <v>3439</v>
      </c>
      <c r="Z2388">
        <v>2.1800000000000002</v>
      </c>
      <c r="AA2388">
        <v>0</v>
      </c>
      <c r="AB2388">
        <v>1614.99</v>
      </c>
      <c r="AC2388">
        <v>5051.8100000000004</v>
      </c>
      <c r="AD2388" t="s">
        <v>41</v>
      </c>
      <c r="AE2388" t="s">
        <v>42</v>
      </c>
      <c r="AF2388" t="s">
        <v>42</v>
      </c>
      <c r="AG2388">
        <f t="shared" si="74"/>
        <v>0</v>
      </c>
      <c r="AH2388" t="str" cm="1">
        <f t="array" ref="AH2388">_xlfn.IFS(
X2388&lt;=20, "&lt;20",
AND(X2388&gt;=20, X2388&lt;50), "20-50",
AND(X2388&gt;=50, X2388&lt;100), "50-100",
X2388&gt;=100, "&gt;100"
)</f>
        <v>50-100</v>
      </c>
      <c r="AI2388">
        <f t="shared" si="75"/>
        <v>0</v>
      </c>
      <c r="AJ2388" t="str" cm="1">
        <f t="array" ref="AJ2388">_xlfn.IFS(
C2388&lt;=20, "&lt;20",
AND(C2388&gt;=20, C2388&lt;35), "20-35",
AND(C2388&gt;=35, C2388&lt;50), "35-50",
C2388&gt;=50, "50-100"
)</f>
        <v>35-50</v>
      </c>
      <c r="AK2388" t="str" cm="1">
        <f t="array" ref="AK2388">_xlfn.IFS(
G2388&lt;6, "&lt;6",
AND(G2388&gt;=6, G2388&lt;12), "6-12",
AND(G2388&gt;=12, G2388&lt;18), "12-18",  AND(G2388&gt;=18, G2388&lt;24), "18-24", G2388&gt;=24, "24-36")</f>
        <v>6-12</v>
      </c>
    </row>
    <row r="2389" spans="1:37" x14ac:dyDescent="0.3">
      <c r="A2389" t="s">
        <v>2489</v>
      </c>
      <c r="B2389" t="s">
        <v>33</v>
      </c>
      <c r="C2389">
        <v>41</v>
      </c>
      <c r="D2389" t="s">
        <v>37</v>
      </c>
      <c r="E2389" t="s">
        <v>103</v>
      </c>
      <c r="F2389">
        <v>8</v>
      </c>
      <c r="G2389">
        <v>28</v>
      </c>
      <c r="H2389" t="s">
        <v>66</v>
      </c>
      <c r="I2389" t="s">
        <v>37</v>
      </c>
      <c r="J2389" t="s">
        <v>37</v>
      </c>
      <c r="K2389" t="s">
        <v>37</v>
      </c>
      <c r="L2389" t="s">
        <v>72</v>
      </c>
      <c r="M2389" t="s">
        <v>37</v>
      </c>
      <c r="N2389" t="s">
        <v>37</v>
      </c>
      <c r="O2389" t="s">
        <v>37</v>
      </c>
      <c r="P2389" t="s">
        <v>37</v>
      </c>
      <c r="Q2389" t="s">
        <v>37</v>
      </c>
      <c r="R2389" t="s">
        <v>34</v>
      </c>
      <c r="S2389" t="s">
        <v>34</v>
      </c>
      <c r="T2389" t="s">
        <v>37</v>
      </c>
      <c r="U2389" t="s">
        <v>67</v>
      </c>
      <c r="V2389" t="s">
        <v>34</v>
      </c>
      <c r="W2389" t="s">
        <v>51</v>
      </c>
      <c r="X2389">
        <v>79.7</v>
      </c>
      <c r="Y2389">
        <v>5743.3</v>
      </c>
      <c r="Z2389">
        <v>0</v>
      </c>
      <c r="AA2389">
        <v>0</v>
      </c>
      <c r="AB2389">
        <v>585.20000000000005</v>
      </c>
      <c r="AC2389">
        <v>6328.5</v>
      </c>
      <c r="AD2389" t="s">
        <v>41</v>
      </c>
      <c r="AE2389" t="s">
        <v>42</v>
      </c>
      <c r="AF2389" t="s">
        <v>42</v>
      </c>
      <c r="AG2389">
        <f t="shared" si="74"/>
        <v>0</v>
      </c>
      <c r="AH2389" t="str" cm="1">
        <f t="array" ref="AH2389">_xlfn.IFS(
X2389&lt;=20, "&lt;20",
AND(X2389&gt;=20, X2389&lt;50), "20-50",
AND(X2389&gt;=50, X2389&lt;100), "50-100",
X2389&gt;=100, "&gt;100"
)</f>
        <v>50-100</v>
      </c>
      <c r="AI2389">
        <f t="shared" si="75"/>
        <v>0</v>
      </c>
      <c r="AJ2389" t="str" cm="1">
        <f t="array" ref="AJ2389">_xlfn.IFS(
C2389&lt;=20, "&lt;20",
AND(C2389&gt;=20, C2389&lt;35), "20-35",
AND(C2389&gt;=35, C2389&lt;50), "35-50",
C2389&gt;=50, "50-100"
)</f>
        <v>35-50</v>
      </c>
      <c r="AK2389" t="str" cm="1">
        <f t="array" ref="AK2389">_xlfn.IFS(
G2389&lt;6, "&lt;6",
AND(G2389&gt;=6, G2389&lt;12), "6-12",
AND(G2389&gt;=12, G2389&lt;18), "12-18",  AND(G2389&gt;=18, G2389&lt;24), "18-24", G2389&gt;=24, "24-36")</f>
        <v>24-36</v>
      </c>
    </row>
    <row r="2390" spans="1:37" x14ac:dyDescent="0.3">
      <c r="A2390" t="s">
        <v>2490</v>
      </c>
      <c r="B2390" t="s">
        <v>33</v>
      </c>
      <c r="C2390">
        <v>57</v>
      </c>
      <c r="D2390" t="s">
        <v>37</v>
      </c>
      <c r="E2390" t="s">
        <v>74</v>
      </c>
      <c r="F2390">
        <v>6</v>
      </c>
      <c r="G2390">
        <v>29</v>
      </c>
      <c r="H2390" t="s">
        <v>57</v>
      </c>
      <c r="I2390" t="s">
        <v>37</v>
      </c>
      <c r="J2390" t="s">
        <v>37</v>
      </c>
      <c r="K2390" t="s">
        <v>34</v>
      </c>
      <c r="L2390" t="s">
        <v>34</v>
      </c>
      <c r="M2390" t="s">
        <v>34</v>
      </c>
      <c r="N2390" t="s">
        <v>34</v>
      </c>
      <c r="O2390" t="s">
        <v>34</v>
      </c>
      <c r="P2390" t="s">
        <v>34</v>
      </c>
      <c r="Q2390" t="s">
        <v>34</v>
      </c>
      <c r="R2390" t="s">
        <v>34</v>
      </c>
      <c r="S2390" t="s">
        <v>34</v>
      </c>
      <c r="T2390" t="s">
        <v>34</v>
      </c>
      <c r="U2390" t="s">
        <v>46</v>
      </c>
      <c r="V2390" t="s">
        <v>34</v>
      </c>
      <c r="W2390" t="s">
        <v>40</v>
      </c>
      <c r="X2390">
        <v>24.7</v>
      </c>
      <c r="Y2390">
        <v>467.15</v>
      </c>
      <c r="Z2390">
        <v>0</v>
      </c>
      <c r="AA2390">
        <v>0</v>
      </c>
      <c r="AB2390">
        <v>656.46</v>
      </c>
      <c r="AC2390">
        <v>1123.6099999999999</v>
      </c>
      <c r="AD2390" t="s">
        <v>41</v>
      </c>
      <c r="AE2390" t="s">
        <v>42</v>
      </c>
      <c r="AF2390" t="s">
        <v>42</v>
      </c>
      <c r="AG2390">
        <f t="shared" si="74"/>
        <v>0</v>
      </c>
      <c r="AH2390" t="str" cm="1">
        <f t="array" ref="AH2390">_xlfn.IFS(
X2390&lt;=20, "&lt;20",
AND(X2390&gt;=20, X2390&lt;50), "20-50",
AND(X2390&gt;=50, X2390&lt;100), "50-100",
X2390&gt;=100, "&gt;100"
)</f>
        <v>20-50</v>
      </c>
      <c r="AI2390">
        <f t="shared" si="75"/>
        <v>0</v>
      </c>
      <c r="AJ2390" t="str" cm="1">
        <f t="array" ref="AJ2390">_xlfn.IFS(
C2390&lt;=20, "&lt;20",
AND(C2390&gt;=20, C2390&lt;35), "20-35",
AND(C2390&gt;=35, C2390&lt;50), "35-50",
C2390&gt;=50, "50-100"
)</f>
        <v>50-100</v>
      </c>
      <c r="AK2390" t="str" cm="1">
        <f t="array" ref="AK2390">_xlfn.IFS(
G2390&lt;6, "&lt;6",
AND(G2390&gt;=6, G2390&lt;12), "6-12",
AND(G2390&gt;=12, G2390&lt;18), "12-18",  AND(G2390&gt;=18, G2390&lt;24), "18-24", G2390&gt;=24, "24-36")</f>
        <v>24-36</v>
      </c>
    </row>
    <row r="2391" spans="1:37" x14ac:dyDescent="0.3">
      <c r="A2391" t="s">
        <v>2491</v>
      </c>
      <c r="B2391" t="s">
        <v>44</v>
      </c>
      <c r="C2391">
        <v>48</v>
      </c>
      <c r="D2391" t="s">
        <v>34</v>
      </c>
      <c r="E2391" t="s">
        <v>74</v>
      </c>
      <c r="F2391">
        <v>10</v>
      </c>
      <c r="G2391">
        <v>32</v>
      </c>
      <c r="H2391" t="s">
        <v>36</v>
      </c>
      <c r="I2391" t="s">
        <v>37</v>
      </c>
      <c r="J2391" t="s">
        <v>34</v>
      </c>
      <c r="K2391" t="s">
        <v>34</v>
      </c>
      <c r="L2391" t="s">
        <v>34</v>
      </c>
      <c r="M2391" t="s">
        <v>34</v>
      </c>
      <c r="N2391" t="s">
        <v>34</v>
      </c>
      <c r="O2391" t="s">
        <v>34</v>
      </c>
      <c r="P2391" t="s">
        <v>34</v>
      </c>
      <c r="Q2391" t="s">
        <v>34</v>
      </c>
      <c r="R2391" t="s">
        <v>34</v>
      </c>
      <c r="S2391" t="s">
        <v>34</v>
      </c>
      <c r="T2391" t="s">
        <v>34</v>
      </c>
      <c r="U2391" t="s">
        <v>39</v>
      </c>
      <c r="V2391" t="s">
        <v>34</v>
      </c>
      <c r="W2391" t="s">
        <v>40</v>
      </c>
      <c r="X2391">
        <v>19.55</v>
      </c>
      <c r="Y2391">
        <v>620.75</v>
      </c>
      <c r="Z2391">
        <v>0</v>
      </c>
      <c r="AA2391">
        <v>0</v>
      </c>
      <c r="AB2391">
        <v>1487.88</v>
      </c>
      <c r="AC2391">
        <v>2108.63</v>
      </c>
      <c r="AD2391" t="s">
        <v>41</v>
      </c>
      <c r="AE2391" t="s">
        <v>42</v>
      </c>
      <c r="AF2391" t="s">
        <v>42</v>
      </c>
      <c r="AG2391">
        <f t="shared" si="74"/>
        <v>0</v>
      </c>
      <c r="AH2391" t="str" cm="1">
        <f t="array" ref="AH2391">_xlfn.IFS(
X2391&lt;=20, "&lt;20",
AND(X2391&gt;=20, X2391&lt;50), "20-50",
AND(X2391&gt;=50, X2391&lt;100), "50-100",
X2391&gt;=100, "&gt;100"
)</f>
        <v>&lt;20</v>
      </c>
      <c r="AI2391">
        <f t="shared" si="75"/>
        <v>0</v>
      </c>
      <c r="AJ2391" t="str" cm="1">
        <f t="array" ref="AJ2391">_xlfn.IFS(
C2391&lt;=20, "&lt;20",
AND(C2391&gt;=20, C2391&lt;35), "20-35",
AND(C2391&gt;=35, C2391&lt;50), "35-50",
C2391&gt;=50, "50-100"
)</f>
        <v>35-50</v>
      </c>
      <c r="AK2391" t="str" cm="1">
        <f t="array" ref="AK2391">_xlfn.IFS(
G2391&lt;6, "&lt;6",
AND(G2391&gt;=6, G2391&lt;12), "6-12",
AND(G2391&gt;=12, G2391&lt;18), "12-18",  AND(G2391&gt;=18, G2391&lt;24), "18-24", G2391&gt;=24, "24-36")</f>
        <v>24-36</v>
      </c>
    </row>
    <row r="2392" spans="1:37" x14ac:dyDescent="0.3">
      <c r="A2392" t="s">
        <v>2492</v>
      </c>
      <c r="B2392" t="s">
        <v>44</v>
      </c>
      <c r="C2392">
        <v>41</v>
      </c>
      <c r="D2392" t="s">
        <v>34</v>
      </c>
      <c r="E2392" t="s">
        <v>74</v>
      </c>
      <c r="F2392">
        <v>1</v>
      </c>
      <c r="G2392">
        <v>18</v>
      </c>
      <c r="H2392" t="s">
        <v>36</v>
      </c>
      <c r="I2392" t="s">
        <v>37</v>
      </c>
      <c r="J2392" t="s">
        <v>34</v>
      </c>
      <c r="K2392" t="s">
        <v>37</v>
      </c>
      <c r="L2392" t="s">
        <v>72</v>
      </c>
      <c r="M2392" t="s">
        <v>37</v>
      </c>
      <c r="N2392" t="s">
        <v>37</v>
      </c>
      <c r="O2392" t="s">
        <v>37</v>
      </c>
      <c r="P2392" t="s">
        <v>37</v>
      </c>
      <c r="Q2392" t="s">
        <v>34</v>
      </c>
      <c r="R2392" t="s">
        <v>37</v>
      </c>
      <c r="S2392" t="s">
        <v>37</v>
      </c>
      <c r="T2392" t="s">
        <v>37</v>
      </c>
      <c r="U2392" t="s">
        <v>39</v>
      </c>
      <c r="V2392" t="s">
        <v>34</v>
      </c>
      <c r="W2392" t="s">
        <v>40</v>
      </c>
      <c r="X2392">
        <v>74.099999999999994</v>
      </c>
      <c r="Y2392">
        <v>5222.3</v>
      </c>
      <c r="Z2392">
        <v>0</v>
      </c>
      <c r="AA2392">
        <v>0</v>
      </c>
      <c r="AB2392">
        <v>1337</v>
      </c>
      <c r="AC2392">
        <v>6559.3</v>
      </c>
      <c r="AD2392" t="s">
        <v>41</v>
      </c>
      <c r="AE2392" t="s">
        <v>42</v>
      </c>
      <c r="AF2392" t="s">
        <v>42</v>
      </c>
      <c r="AG2392">
        <f t="shared" si="74"/>
        <v>0</v>
      </c>
      <c r="AH2392" t="str" cm="1">
        <f t="array" ref="AH2392">_xlfn.IFS(
X2392&lt;=20, "&lt;20",
AND(X2392&gt;=20, X2392&lt;50), "20-50",
AND(X2392&gt;=50, X2392&lt;100), "50-100",
X2392&gt;=100, "&gt;100"
)</f>
        <v>50-100</v>
      </c>
      <c r="AI2392">
        <f t="shared" si="75"/>
        <v>0</v>
      </c>
      <c r="AJ2392" t="str" cm="1">
        <f t="array" ref="AJ2392">_xlfn.IFS(
C2392&lt;=20, "&lt;20",
AND(C2392&gt;=20, C2392&lt;35), "20-35",
AND(C2392&gt;=35, C2392&lt;50), "35-50",
C2392&gt;=50, "50-100"
)</f>
        <v>35-50</v>
      </c>
      <c r="AK2392" t="str" cm="1">
        <f t="array" ref="AK2392">_xlfn.IFS(
G2392&lt;6, "&lt;6",
AND(G2392&gt;=6, G2392&lt;12), "6-12",
AND(G2392&gt;=12, G2392&lt;18), "12-18",  AND(G2392&gt;=18, G2392&lt;24), "18-24", G2392&gt;=24, "24-36")</f>
        <v>18-24</v>
      </c>
    </row>
    <row r="2393" spans="1:37" x14ac:dyDescent="0.3">
      <c r="A2393" t="s">
        <v>2493</v>
      </c>
      <c r="B2393" t="s">
        <v>33</v>
      </c>
      <c r="C2393">
        <v>65</v>
      </c>
      <c r="D2393" t="s">
        <v>34</v>
      </c>
      <c r="E2393" t="s">
        <v>61</v>
      </c>
      <c r="F2393">
        <v>5</v>
      </c>
      <c r="G2393">
        <v>35</v>
      </c>
      <c r="H2393" t="s">
        <v>36</v>
      </c>
      <c r="I2393" t="s">
        <v>37</v>
      </c>
      <c r="J2393" t="s">
        <v>34</v>
      </c>
      <c r="K2393" t="s">
        <v>37</v>
      </c>
      <c r="L2393" t="s">
        <v>50</v>
      </c>
      <c r="M2393" t="s">
        <v>34</v>
      </c>
      <c r="N2393" t="s">
        <v>37</v>
      </c>
      <c r="O2393" t="s">
        <v>34</v>
      </c>
      <c r="P2393" t="s">
        <v>34</v>
      </c>
      <c r="Q2393" t="s">
        <v>34</v>
      </c>
      <c r="R2393" t="s">
        <v>34</v>
      </c>
      <c r="S2393" t="s">
        <v>34</v>
      </c>
      <c r="T2393" t="s">
        <v>37</v>
      </c>
      <c r="U2393" t="s">
        <v>46</v>
      </c>
      <c r="V2393" t="s">
        <v>37</v>
      </c>
      <c r="W2393" t="s">
        <v>51</v>
      </c>
      <c r="X2393">
        <v>74.5</v>
      </c>
      <c r="Y2393">
        <v>606.54999999999995</v>
      </c>
      <c r="Z2393">
        <v>0</v>
      </c>
      <c r="AA2393">
        <v>0</v>
      </c>
      <c r="AB2393">
        <v>14.24</v>
      </c>
      <c r="AC2393">
        <v>620.79</v>
      </c>
      <c r="AD2393" t="s">
        <v>52</v>
      </c>
      <c r="AE2393" t="s">
        <v>58</v>
      </c>
      <c r="AF2393" t="s">
        <v>387</v>
      </c>
      <c r="AG2393">
        <f t="shared" si="74"/>
        <v>1</v>
      </c>
      <c r="AH2393" t="str" cm="1">
        <f t="array" ref="AH2393">_xlfn.IFS(
X2393&lt;=20, "&lt;20",
AND(X2393&gt;=20, X2393&lt;50), "20-50",
AND(X2393&gt;=50, X2393&lt;100), "50-100",
X2393&gt;=100, "&gt;100"
)</f>
        <v>50-100</v>
      </c>
      <c r="AI2393">
        <f t="shared" si="75"/>
        <v>0</v>
      </c>
      <c r="AJ2393" t="str" cm="1">
        <f t="array" ref="AJ2393">_xlfn.IFS(
C2393&lt;=20, "&lt;20",
AND(C2393&gt;=20, C2393&lt;35), "20-35",
AND(C2393&gt;=35, C2393&lt;50), "35-50",
C2393&gt;=50, "50-100"
)</f>
        <v>50-100</v>
      </c>
      <c r="AK2393" t="str" cm="1">
        <f t="array" ref="AK2393">_xlfn.IFS(
G2393&lt;6, "&lt;6",
AND(G2393&gt;=6, G2393&lt;12), "6-12",
AND(G2393&gt;=12, G2393&lt;18), "12-18",  AND(G2393&gt;=18, G2393&lt;24), "18-24", G2393&gt;=24, "24-36")</f>
        <v>24-36</v>
      </c>
    </row>
    <row r="2394" spans="1:37" x14ac:dyDescent="0.3">
      <c r="A2394" t="s">
        <v>2494</v>
      </c>
      <c r="B2394" t="s">
        <v>44</v>
      </c>
      <c r="C2394">
        <v>43</v>
      </c>
      <c r="D2394" t="s">
        <v>37</v>
      </c>
      <c r="E2394" t="s">
        <v>56</v>
      </c>
      <c r="F2394">
        <v>13</v>
      </c>
      <c r="G2394">
        <v>16</v>
      </c>
      <c r="H2394" t="s">
        <v>36</v>
      </c>
      <c r="I2394" t="s">
        <v>37</v>
      </c>
      <c r="J2394" t="s">
        <v>37</v>
      </c>
      <c r="K2394" t="s">
        <v>37</v>
      </c>
      <c r="L2394" t="s">
        <v>50</v>
      </c>
      <c r="M2394" t="s">
        <v>34</v>
      </c>
      <c r="N2394" t="s">
        <v>34</v>
      </c>
      <c r="O2394" t="s">
        <v>34</v>
      </c>
      <c r="P2394" t="s">
        <v>34</v>
      </c>
      <c r="Q2394" t="s">
        <v>37</v>
      </c>
      <c r="R2394" t="s">
        <v>34</v>
      </c>
      <c r="S2394" t="s">
        <v>34</v>
      </c>
      <c r="T2394" t="s">
        <v>37</v>
      </c>
      <c r="U2394" t="s">
        <v>46</v>
      </c>
      <c r="V2394" t="s">
        <v>37</v>
      </c>
      <c r="W2394" t="s">
        <v>51</v>
      </c>
      <c r="X2394">
        <v>84.05</v>
      </c>
      <c r="Y2394">
        <v>134.05000000000001</v>
      </c>
      <c r="Z2394">
        <v>0</v>
      </c>
      <c r="AA2394">
        <v>0</v>
      </c>
      <c r="AB2394">
        <v>44.46</v>
      </c>
      <c r="AC2394">
        <v>178.51</v>
      </c>
      <c r="AD2394" t="s">
        <v>85</v>
      </c>
      <c r="AE2394" t="s">
        <v>42</v>
      </c>
      <c r="AF2394" t="s">
        <v>42</v>
      </c>
      <c r="AG2394">
        <f t="shared" si="74"/>
        <v>0</v>
      </c>
      <c r="AH2394" t="str" cm="1">
        <f t="array" ref="AH2394">_xlfn.IFS(
X2394&lt;=20, "&lt;20",
AND(X2394&gt;=20, X2394&lt;50), "20-50",
AND(X2394&gt;=50, X2394&lt;100), "50-100",
X2394&gt;=100, "&gt;100"
)</f>
        <v>50-100</v>
      </c>
      <c r="AI2394">
        <f t="shared" si="75"/>
        <v>1</v>
      </c>
      <c r="AJ2394" t="str" cm="1">
        <f t="array" ref="AJ2394">_xlfn.IFS(
C2394&lt;=20, "&lt;20",
AND(C2394&gt;=20, C2394&lt;35), "20-35",
AND(C2394&gt;=35, C2394&lt;50), "35-50",
C2394&gt;=50, "50-100"
)</f>
        <v>35-50</v>
      </c>
      <c r="AK2394" t="str" cm="1">
        <f t="array" ref="AK2394">_xlfn.IFS(
G2394&lt;6, "&lt;6",
AND(G2394&gt;=6, G2394&lt;12), "6-12",
AND(G2394&gt;=12, G2394&lt;18), "12-18",  AND(G2394&gt;=18, G2394&lt;24), "18-24", G2394&gt;=24, "24-36")</f>
        <v>12-18</v>
      </c>
    </row>
    <row r="2395" spans="1:37" x14ac:dyDescent="0.3">
      <c r="A2395" t="s">
        <v>2495</v>
      </c>
      <c r="B2395" t="s">
        <v>44</v>
      </c>
      <c r="C2395">
        <v>37</v>
      </c>
      <c r="D2395" t="s">
        <v>34</v>
      </c>
      <c r="E2395" t="s">
        <v>61</v>
      </c>
      <c r="F2395">
        <v>15</v>
      </c>
      <c r="G2395">
        <v>24</v>
      </c>
      <c r="H2395" t="s">
        <v>70</v>
      </c>
      <c r="I2395" t="s">
        <v>37</v>
      </c>
      <c r="J2395" t="s">
        <v>34</v>
      </c>
      <c r="K2395" t="s">
        <v>37</v>
      </c>
      <c r="L2395" t="s">
        <v>72</v>
      </c>
      <c r="M2395" t="s">
        <v>37</v>
      </c>
      <c r="N2395" t="s">
        <v>34</v>
      </c>
      <c r="O2395" t="s">
        <v>37</v>
      </c>
      <c r="P2395" t="s">
        <v>37</v>
      </c>
      <c r="Q2395" t="s">
        <v>34</v>
      </c>
      <c r="R2395" t="s">
        <v>34</v>
      </c>
      <c r="S2395" t="s">
        <v>34</v>
      </c>
      <c r="T2395" t="s">
        <v>37</v>
      </c>
      <c r="U2395" t="s">
        <v>39</v>
      </c>
      <c r="V2395" t="s">
        <v>37</v>
      </c>
      <c r="W2395" t="s">
        <v>40</v>
      </c>
      <c r="X2395">
        <v>60.25</v>
      </c>
      <c r="Y2395">
        <v>3282.75</v>
      </c>
      <c r="Z2395">
        <v>0</v>
      </c>
      <c r="AA2395">
        <v>0</v>
      </c>
      <c r="AB2395">
        <v>1728.16</v>
      </c>
      <c r="AC2395">
        <v>5010.91</v>
      </c>
      <c r="AD2395" t="s">
        <v>41</v>
      </c>
      <c r="AE2395" t="s">
        <v>42</v>
      </c>
      <c r="AF2395" t="s">
        <v>42</v>
      </c>
      <c r="AG2395">
        <f t="shared" si="74"/>
        <v>0</v>
      </c>
      <c r="AH2395" t="str" cm="1">
        <f t="array" ref="AH2395">_xlfn.IFS(
X2395&lt;=20, "&lt;20",
AND(X2395&gt;=20, X2395&lt;50), "20-50",
AND(X2395&gt;=50, X2395&lt;100), "50-100",
X2395&gt;=100, "&gt;100"
)</f>
        <v>50-100</v>
      </c>
      <c r="AI2395">
        <f t="shared" si="75"/>
        <v>0</v>
      </c>
      <c r="AJ2395" t="str" cm="1">
        <f t="array" ref="AJ2395">_xlfn.IFS(
C2395&lt;=20, "&lt;20",
AND(C2395&gt;=20, C2395&lt;35), "20-35",
AND(C2395&gt;=35, C2395&lt;50), "35-50",
C2395&gt;=50, "50-100"
)</f>
        <v>35-50</v>
      </c>
      <c r="AK2395" t="str" cm="1">
        <f t="array" ref="AK2395">_xlfn.IFS(
G2395&lt;6, "&lt;6",
AND(G2395&gt;=6, G2395&lt;12), "6-12",
AND(G2395&gt;=12, G2395&lt;18), "12-18",  AND(G2395&gt;=18, G2395&lt;24), "18-24", G2395&gt;=24, "24-36")</f>
        <v>24-36</v>
      </c>
    </row>
    <row r="2396" spans="1:37" x14ac:dyDescent="0.3">
      <c r="A2396" t="s">
        <v>2496</v>
      </c>
      <c r="B2396" t="s">
        <v>44</v>
      </c>
      <c r="C2396">
        <v>42</v>
      </c>
      <c r="D2396" t="s">
        <v>34</v>
      </c>
      <c r="E2396" t="s">
        <v>82</v>
      </c>
      <c r="F2396">
        <v>6</v>
      </c>
      <c r="G2396">
        <v>2</v>
      </c>
      <c r="H2396" t="s">
        <v>36</v>
      </c>
      <c r="I2396" t="s">
        <v>37</v>
      </c>
      <c r="J2396" t="s">
        <v>34</v>
      </c>
      <c r="K2396" t="s">
        <v>37</v>
      </c>
      <c r="L2396" t="s">
        <v>50</v>
      </c>
      <c r="M2396" t="s">
        <v>34</v>
      </c>
      <c r="N2396" t="s">
        <v>34</v>
      </c>
      <c r="O2396" t="s">
        <v>34</v>
      </c>
      <c r="P2396" t="s">
        <v>34</v>
      </c>
      <c r="Q2396" t="s">
        <v>34</v>
      </c>
      <c r="R2396" t="s">
        <v>34</v>
      </c>
      <c r="S2396" t="s">
        <v>34</v>
      </c>
      <c r="T2396" t="s">
        <v>37</v>
      </c>
      <c r="U2396" t="s">
        <v>46</v>
      </c>
      <c r="V2396" t="s">
        <v>37</v>
      </c>
      <c r="W2396" t="s">
        <v>51</v>
      </c>
      <c r="X2396">
        <v>70.05</v>
      </c>
      <c r="Y2396">
        <v>70.05</v>
      </c>
      <c r="Z2396">
        <v>0</v>
      </c>
      <c r="AA2396">
        <v>0</v>
      </c>
      <c r="AB2396">
        <v>27.89</v>
      </c>
      <c r="AC2396">
        <v>97.94</v>
      </c>
      <c r="AD2396" t="s">
        <v>52</v>
      </c>
      <c r="AE2396" t="s">
        <v>104</v>
      </c>
      <c r="AF2396" t="s">
        <v>150</v>
      </c>
      <c r="AG2396">
        <f t="shared" si="74"/>
        <v>1</v>
      </c>
      <c r="AH2396" t="str" cm="1">
        <f t="array" ref="AH2396">_xlfn.IFS(
X2396&lt;=20, "&lt;20",
AND(X2396&gt;=20, X2396&lt;50), "20-50",
AND(X2396&gt;=50, X2396&lt;100), "50-100",
X2396&gt;=100, "&gt;100"
)</f>
        <v>50-100</v>
      </c>
      <c r="AI2396">
        <f t="shared" si="75"/>
        <v>0</v>
      </c>
      <c r="AJ2396" t="str" cm="1">
        <f t="array" ref="AJ2396">_xlfn.IFS(
C2396&lt;=20, "&lt;20",
AND(C2396&gt;=20, C2396&lt;35), "20-35",
AND(C2396&gt;=35, C2396&lt;50), "35-50",
C2396&gt;=50, "50-100"
)</f>
        <v>35-50</v>
      </c>
      <c r="AK2396" t="str" cm="1">
        <f t="array" ref="AK2396">_xlfn.IFS(
G2396&lt;6, "&lt;6",
AND(G2396&gt;=6, G2396&lt;12), "6-12",
AND(G2396&gt;=12, G2396&lt;18), "12-18",  AND(G2396&gt;=18, G2396&lt;24), "18-24", G2396&gt;=24, "24-36")</f>
        <v>&lt;6</v>
      </c>
    </row>
    <row r="2397" spans="1:37" x14ac:dyDescent="0.3">
      <c r="A2397" t="s">
        <v>2497</v>
      </c>
      <c r="B2397" t="s">
        <v>44</v>
      </c>
      <c r="C2397">
        <v>36</v>
      </c>
      <c r="D2397" t="s">
        <v>37</v>
      </c>
      <c r="E2397" t="s">
        <v>74</v>
      </c>
      <c r="F2397">
        <v>9</v>
      </c>
      <c r="G2397">
        <v>7</v>
      </c>
      <c r="H2397" t="s">
        <v>36</v>
      </c>
      <c r="I2397" t="s">
        <v>37</v>
      </c>
      <c r="J2397" t="s">
        <v>34</v>
      </c>
      <c r="K2397" t="s">
        <v>37</v>
      </c>
      <c r="L2397" t="s">
        <v>50</v>
      </c>
      <c r="M2397" t="s">
        <v>34</v>
      </c>
      <c r="N2397" t="s">
        <v>34</v>
      </c>
      <c r="O2397" t="s">
        <v>34</v>
      </c>
      <c r="P2397" t="s">
        <v>34</v>
      </c>
      <c r="Q2397" t="s">
        <v>34</v>
      </c>
      <c r="R2397" t="s">
        <v>34</v>
      </c>
      <c r="S2397" t="s">
        <v>34</v>
      </c>
      <c r="T2397" t="s">
        <v>34</v>
      </c>
      <c r="U2397" t="s">
        <v>46</v>
      </c>
      <c r="V2397" t="s">
        <v>34</v>
      </c>
      <c r="W2397" t="s">
        <v>51</v>
      </c>
      <c r="X2397">
        <v>70.5</v>
      </c>
      <c r="Y2397">
        <v>294.2</v>
      </c>
      <c r="Z2397">
        <v>0</v>
      </c>
      <c r="AA2397">
        <v>10</v>
      </c>
      <c r="AB2397">
        <v>113.88</v>
      </c>
      <c r="AC2397">
        <v>418.08</v>
      </c>
      <c r="AD2397" t="s">
        <v>41</v>
      </c>
      <c r="AE2397" t="s">
        <v>42</v>
      </c>
      <c r="AF2397" t="s">
        <v>42</v>
      </c>
      <c r="AG2397">
        <f t="shared" si="74"/>
        <v>0</v>
      </c>
      <c r="AH2397" t="str" cm="1">
        <f t="array" ref="AH2397">_xlfn.IFS(
X2397&lt;=20, "&lt;20",
AND(X2397&gt;=20, X2397&lt;50), "20-50",
AND(X2397&gt;=50, X2397&lt;100), "50-100",
X2397&gt;=100, "&gt;100"
)</f>
        <v>50-100</v>
      </c>
      <c r="AI2397">
        <f t="shared" si="75"/>
        <v>0</v>
      </c>
      <c r="AJ2397" t="str" cm="1">
        <f t="array" ref="AJ2397">_xlfn.IFS(
C2397&lt;=20, "&lt;20",
AND(C2397&gt;=20, C2397&lt;35), "20-35",
AND(C2397&gt;=35, C2397&lt;50), "35-50",
C2397&gt;=50, "50-100"
)</f>
        <v>35-50</v>
      </c>
      <c r="AK2397" t="str" cm="1">
        <f t="array" ref="AK2397">_xlfn.IFS(
G2397&lt;6, "&lt;6",
AND(G2397&gt;=6, G2397&lt;12), "6-12",
AND(G2397&gt;=12, G2397&lt;18), "12-18",  AND(G2397&gt;=18, G2397&lt;24), "18-24", G2397&gt;=24, "24-36")</f>
        <v>6-12</v>
      </c>
    </row>
    <row r="2398" spans="1:37" x14ac:dyDescent="0.3">
      <c r="A2398" t="s">
        <v>2498</v>
      </c>
      <c r="B2398" t="s">
        <v>44</v>
      </c>
      <c r="C2398">
        <v>60</v>
      </c>
      <c r="D2398" t="s">
        <v>34</v>
      </c>
      <c r="E2398" t="s">
        <v>45</v>
      </c>
      <c r="F2398">
        <v>13</v>
      </c>
      <c r="G2398">
        <v>34</v>
      </c>
      <c r="H2398" t="s">
        <v>36</v>
      </c>
      <c r="I2398" t="s">
        <v>37</v>
      </c>
      <c r="J2398" t="s">
        <v>34</v>
      </c>
      <c r="K2398" t="s">
        <v>34</v>
      </c>
      <c r="L2398" t="s">
        <v>34</v>
      </c>
      <c r="M2398" t="s">
        <v>34</v>
      </c>
      <c r="N2398" t="s">
        <v>34</v>
      </c>
      <c r="O2398" t="s">
        <v>34</v>
      </c>
      <c r="P2398" t="s">
        <v>34</v>
      </c>
      <c r="Q2398" t="s">
        <v>34</v>
      </c>
      <c r="R2398" t="s">
        <v>34</v>
      </c>
      <c r="S2398" t="s">
        <v>34</v>
      </c>
      <c r="T2398" t="s">
        <v>34</v>
      </c>
      <c r="U2398" t="s">
        <v>67</v>
      </c>
      <c r="V2398" t="s">
        <v>37</v>
      </c>
      <c r="W2398" t="s">
        <v>143</v>
      </c>
      <c r="X2398">
        <v>19.149999999999999</v>
      </c>
      <c r="Y2398">
        <v>1177.05</v>
      </c>
      <c r="Z2398">
        <v>0</v>
      </c>
      <c r="AA2398">
        <v>0</v>
      </c>
      <c r="AB2398">
        <v>1896.3</v>
      </c>
      <c r="AC2398">
        <v>3073.35</v>
      </c>
      <c r="AD2398" t="s">
        <v>41</v>
      </c>
      <c r="AE2398" t="s">
        <v>42</v>
      </c>
      <c r="AF2398" t="s">
        <v>42</v>
      </c>
      <c r="AG2398">
        <f t="shared" si="74"/>
        <v>0</v>
      </c>
      <c r="AH2398" t="str" cm="1">
        <f t="array" ref="AH2398">_xlfn.IFS(
X2398&lt;=20, "&lt;20",
AND(X2398&gt;=20, X2398&lt;50), "20-50",
AND(X2398&gt;=50, X2398&lt;100), "50-100",
X2398&gt;=100, "&gt;100"
)</f>
        <v>&lt;20</v>
      </c>
      <c r="AI2398">
        <f t="shared" si="75"/>
        <v>0</v>
      </c>
      <c r="AJ2398" t="str" cm="1">
        <f t="array" ref="AJ2398">_xlfn.IFS(
C2398&lt;=20, "&lt;20",
AND(C2398&gt;=20, C2398&lt;35), "20-35",
AND(C2398&gt;=35, C2398&lt;50), "35-50",
C2398&gt;=50, "50-100"
)</f>
        <v>50-100</v>
      </c>
      <c r="AK2398" t="str" cm="1">
        <f t="array" ref="AK2398">_xlfn.IFS(
G2398&lt;6, "&lt;6",
AND(G2398&gt;=6, G2398&lt;12), "6-12",
AND(G2398&gt;=12, G2398&lt;18), "12-18",  AND(G2398&gt;=18, G2398&lt;24), "18-24", G2398&gt;=24, "24-36")</f>
        <v>24-36</v>
      </c>
    </row>
    <row r="2399" spans="1:37" x14ac:dyDescent="0.3">
      <c r="A2399" t="s">
        <v>2499</v>
      </c>
      <c r="B2399" t="s">
        <v>33</v>
      </c>
      <c r="C2399">
        <v>40</v>
      </c>
      <c r="D2399" t="s">
        <v>37</v>
      </c>
      <c r="E2399" t="s">
        <v>114</v>
      </c>
      <c r="F2399">
        <v>15</v>
      </c>
      <c r="G2399">
        <v>1</v>
      </c>
      <c r="H2399" t="s">
        <v>36</v>
      </c>
      <c r="I2399" t="s">
        <v>37</v>
      </c>
      <c r="J2399" t="s">
        <v>37</v>
      </c>
      <c r="K2399" t="s">
        <v>37</v>
      </c>
      <c r="L2399" t="s">
        <v>38</v>
      </c>
      <c r="M2399" t="s">
        <v>34</v>
      </c>
      <c r="N2399" t="s">
        <v>37</v>
      </c>
      <c r="O2399" t="s">
        <v>34</v>
      </c>
      <c r="P2399" t="s">
        <v>37</v>
      </c>
      <c r="Q2399" t="s">
        <v>34</v>
      </c>
      <c r="R2399" t="s">
        <v>37</v>
      </c>
      <c r="S2399" t="s">
        <v>37</v>
      </c>
      <c r="T2399" t="s">
        <v>37</v>
      </c>
      <c r="U2399" t="s">
        <v>67</v>
      </c>
      <c r="V2399" t="s">
        <v>34</v>
      </c>
      <c r="W2399" t="s">
        <v>40</v>
      </c>
      <c r="X2399">
        <v>70.8</v>
      </c>
      <c r="Y2399">
        <v>4859.95</v>
      </c>
      <c r="Z2399">
        <v>0</v>
      </c>
      <c r="AA2399">
        <v>0</v>
      </c>
      <c r="AB2399">
        <v>756.16</v>
      </c>
      <c r="AC2399">
        <v>5616.11</v>
      </c>
      <c r="AD2399" t="s">
        <v>41</v>
      </c>
      <c r="AE2399" t="s">
        <v>42</v>
      </c>
      <c r="AF2399" t="s">
        <v>42</v>
      </c>
      <c r="AG2399">
        <f t="shared" si="74"/>
        <v>0</v>
      </c>
      <c r="AH2399" t="str" cm="1">
        <f t="array" ref="AH2399">_xlfn.IFS(
X2399&lt;=20, "&lt;20",
AND(X2399&gt;=20, X2399&lt;50), "20-50",
AND(X2399&gt;=50, X2399&lt;100), "50-100",
X2399&gt;=100, "&gt;100"
)</f>
        <v>50-100</v>
      </c>
      <c r="AI2399">
        <f t="shared" si="75"/>
        <v>0</v>
      </c>
      <c r="AJ2399" t="str" cm="1">
        <f t="array" ref="AJ2399">_xlfn.IFS(
C2399&lt;=20, "&lt;20",
AND(C2399&gt;=20, C2399&lt;35), "20-35",
AND(C2399&gt;=35, C2399&lt;50), "35-50",
C2399&gt;=50, "50-100"
)</f>
        <v>35-50</v>
      </c>
      <c r="AK2399" t="str" cm="1">
        <f t="array" ref="AK2399">_xlfn.IFS(
G2399&lt;6, "&lt;6",
AND(G2399&gt;=6, G2399&lt;12), "6-12",
AND(G2399&gt;=12, G2399&lt;18), "12-18",  AND(G2399&gt;=18, G2399&lt;24), "18-24", G2399&gt;=24, "24-36")</f>
        <v>&lt;6</v>
      </c>
    </row>
    <row r="2400" spans="1:37" x14ac:dyDescent="0.3">
      <c r="A2400" t="s">
        <v>2500</v>
      </c>
      <c r="B2400" t="s">
        <v>44</v>
      </c>
      <c r="C2400">
        <v>77</v>
      </c>
      <c r="D2400" t="s">
        <v>37</v>
      </c>
      <c r="E2400" t="s">
        <v>103</v>
      </c>
      <c r="F2400">
        <v>5</v>
      </c>
      <c r="G2400">
        <v>19</v>
      </c>
      <c r="H2400" t="s">
        <v>36</v>
      </c>
      <c r="I2400" t="s">
        <v>37</v>
      </c>
      <c r="J2400" t="s">
        <v>34</v>
      </c>
      <c r="K2400" t="s">
        <v>37</v>
      </c>
      <c r="L2400" t="s">
        <v>50</v>
      </c>
      <c r="M2400" t="s">
        <v>37</v>
      </c>
      <c r="N2400" t="s">
        <v>34</v>
      </c>
      <c r="O2400" t="s">
        <v>37</v>
      </c>
      <c r="P2400" t="s">
        <v>37</v>
      </c>
      <c r="Q2400" t="s">
        <v>34</v>
      </c>
      <c r="R2400" t="s">
        <v>37</v>
      </c>
      <c r="S2400" t="s">
        <v>34</v>
      </c>
      <c r="T2400" t="s">
        <v>34</v>
      </c>
      <c r="U2400" t="s">
        <v>46</v>
      </c>
      <c r="V2400" t="s">
        <v>37</v>
      </c>
      <c r="W2400" t="s">
        <v>40</v>
      </c>
      <c r="X2400">
        <v>96.3</v>
      </c>
      <c r="Y2400">
        <v>1426.75</v>
      </c>
      <c r="Z2400">
        <v>0</v>
      </c>
      <c r="AA2400">
        <v>150</v>
      </c>
      <c r="AB2400">
        <v>286.64999999999998</v>
      </c>
      <c r="AC2400">
        <v>1863.4</v>
      </c>
      <c r="AD2400" t="s">
        <v>52</v>
      </c>
      <c r="AE2400" t="s">
        <v>104</v>
      </c>
      <c r="AF2400" t="s">
        <v>150</v>
      </c>
      <c r="AG2400">
        <f t="shared" si="74"/>
        <v>1</v>
      </c>
      <c r="AH2400" t="str" cm="1">
        <f t="array" ref="AH2400">_xlfn.IFS(
X2400&lt;=20, "&lt;20",
AND(X2400&gt;=20, X2400&lt;50), "20-50",
AND(X2400&gt;=50, X2400&lt;100), "50-100",
X2400&gt;=100, "&gt;100"
)</f>
        <v>50-100</v>
      </c>
      <c r="AI2400">
        <f t="shared" si="75"/>
        <v>0</v>
      </c>
      <c r="AJ2400" t="str" cm="1">
        <f t="array" ref="AJ2400">_xlfn.IFS(
C2400&lt;=20, "&lt;20",
AND(C2400&gt;=20, C2400&lt;35), "20-35",
AND(C2400&gt;=35, C2400&lt;50), "35-50",
C2400&gt;=50, "50-100"
)</f>
        <v>50-100</v>
      </c>
      <c r="AK2400" t="str" cm="1">
        <f t="array" ref="AK2400">_xlfn.IFS(
G2400&lt;6, "&lt;6",
AND(G2400&gt;=6, G2400&lt;12), "6-12",
AND(G2400&gt;=12, G2400&lt;18), "12-18",  AND(G2400&gt;=18, G2400&lt;24), "18-24", G2400&gt;=24, "24-36")</f>
        <v>18-24</v>
      </c>
    </row>
    <row r="2401" spans="1:37" x14ac:dyDescent="0.3">
      <c r="A2401" t="s">
        <v>2501</v>
      </c>
      <c r="B2401" t="s">
        <v>44</v>
      </c>
      <c r="C2401">
        <v>37</v>
      </c>
      <c r="D2401" t="s">
        <v>37</v>
      </c>
      <c r="E2401" t="s">
        <v>56</v>
      </c>
      <c r="F2401">
        <v>15</v>
      </c>
      <c r="G2401">
        <v>9</v>
      </c>
      <c r="H2401" t="s">
        <v>70</v>
      </c>
      <c r="I2401" t="s">
        <v>37</v>
      </c>
      <c r="J2401" t="s">
        <v>37</v>
      </c>
      <c r="K2401" t="s">
        <v>37</v>
      </c>
      <c r="L2401" t="s">
        <v>50</v>
      </c>
      <c r="M2401" t="s">
        <v>34</v>
      </c>
      <c r="N2401" t="s">
        <v>37</v>
      </c>
      <c r="O2401" t="s">
        <v>34</v>
      </c>
      <c r="P2401" t="s">
        <v>34</v>
      </c>
      <c r="Q2401" t="s">
        <v>34</v>
      </c>
      <c r="R2401" t="s">
        <v>34</v>
      </c>
      <c r="S2401" t="s">
        <v>34</v>
      </c>
      <c r="T2401" t="s">
        <v>37</v>
      </c>
      <c r="U2401" t="s">
        <v>46</v>
      </c>
      <c r="V2401" t="s">
        <v>34</v>
      </c>
      <c r="W2401" t="s">
        <v>51</v>
      </c>
      <c r="X2401">
        <v>80.45</v>
      </c>
      <c r="Y2401">
        <v>3398.9</v>
      </c>
      <c r="Z2401">
        <v>0</v>
      </c>
      <c r="AA2401">
        <v>0</v>
      </c>
      <c r="AB2401">
        <v>1798.69</v>
      </c>
      <c r="AC2401">
        <v>5197.59</v>
      </c>
      <c r="AD2401" t="s">
        <v>41</v>
      </c>
      <c r="AE2401" t="s">
        <v>42</v>
      </c>
      <c r="AF2401" t="s">
        <v>42</v>
      </c>
      <c r="AG2401">
        <f t="shared" si="74"/>
        <v>0</v>
      </c>
      <c r="AH2401" t="str" cm="1">
        <f t="array" ref="AH2401">_xlfn.IFS(
X2401&lt;=20, "&lt;20",
AND(X2401&gt;=20, X2401&lt;50), "20-50",
AND(X2401&gt;=50, X2401&lt;100), "50-100",
X2401&gt;=100, "&gt;100"
)</f>
        <v>50-100</v>
      </c>
      <c r="AI2401">
        <f t="shared" si="75"/>
        <v>0</v>
      </c>
      <c r="AJ2401" t="str" cm="1">
        <f t="array" ref="AJ2401">_xlfn.IFS(
C2401&lt;=20, "&lt;20",
AND(C2401&gt;=20, C2401&lt;35), "20-35",
AND(C2401&gt;=35, C2401&lt;50), "35-50",
C2401&gt;=50, "50-100"
)</f>
        <v>35-50</v>
      </c>
      <c r="AK2401" t="str" cm="1">
        <f t="array" ref="AK2401">_xlfn.IFS(
G2401&lt;6, "&lt;6",
AND(G2401&gt;=6, G2401&lt;12), "6-12",
AND(G2401&gt;=12, G2401&lt;18), "12-18",  AND(G2401&gt;=18, G2401&lt;24), "18-24", G2401&gt;=24, "24-36")</f>
        <v>6-12</v>
      </c>
    </row>
    <row r="2402" spans="1:37" x14ac:dyDescent="0.3">
      <c r="A2402" t="s">
        <v>2502</v>
      </c>
      <c r="B2402" t="s">
        <v>33</v>
      </c>
      <c r="C2402">
        <v>56</v>
      </c>
      <c r="D2402" t="s">
        <v>37</v>
      </c>
      <c r="E2402" t="s">
        <v>61</v>
      </c>
      <c r="F2402">
        <v>0</v>
      </c>
      <c r="G2402">
        <v>3</v>
      </c>
      <c r="H2402" t="s">
        <v>36</v>
      </c>
      <c r="I2402" t="s">
        <v>37</v>
      </c>
      <c r="J2402" t="s">
        <v>34</v>
      </c>
      <c r="K2402" t="s">
        <v>34</v>
      </c>
      <c r="L2402" t="s">
        <v>34</v>
      </c>
      <c r="M2402" t="s">
        <v>34</v>
      </c>
      <c r="N2402" t="s">
        <v>34</v>
      </c>
      <c r="O2402" t="s">
        <v>34</v>
      </c>
      <c r="P2402" t="s">
        <v>34</v>
      </c>
      <c r="Q2402" t="s">
        <v>34</v>
      </c>
      <c r="R2402" t="s">
        <v>34</v>
      </c>
      <c r="S2402" t="s">
        <v>34</v>
      </c>
      <c r="T2402" t="s">
        <v>34</v>
      </c>
      <c r="U2402" t="s">
        <v>46</v>
      </c>
      <c r="V2402" t="s">
        <v>34</v>
      </c>
      <c r="W2402" t="s">
        <v>51</v>
      </c>
      <c r="X2402">
        <v>19.95</v>
      </c>
      <c r="Y2402">
        <v>19.95</v>
      </c>
      <c r="Z2402">
        <v>0</v>
      </c>
      <c r="AA2402">
        <v>0</v>
      </c>
      <c r="AB2402">
        <v>8.0299999999999994</v>
      </c>
      <c r="AC2402">
        <v>27.98</v>
      </c>
      <c r="AD2402" t="s">
        <v>52</v>
      </c>
      <c r="AE2402" t="s">
        <v>100</v>
      </c>
      <c r="AF2402" t="s">
        <v>101</v>
      </c>
      <c r="AG2402">
        <f t="shared" si="74"/>
        <v>1</v>
      </c>
      <c r="AH2402" t="str" cm="1">
        <f t="array" ref="AH2402">_xlfn.IFS(
X2402&lt;=20, "&lt;20",
AND(X2402&gt;=20, X2402&lt;50), "20-50",
AND(X2402&gt;=50, X2402&lt;100), "50-100",
X2402&gt;=100, "&gt;100"
)</f>
        <v>&lt;20</v>
      </c>
      <c r="AI2402">
        <f t="shared" si="75"/>
        <v>0</v>
      </c>
      <c r="AJ2402" t="str" cm="1">
        <f t="array" ref="AJ2402">_xlfn.IFS(
C2402&lt;=20, "&lt;20",
AND(C2402&gt;=20, C2402&lt;35), "20-35",
AND(C2402&gt;=35, C2402&lt;50), "35-50",
C2402&gt;=50, "50-100"
)</f>
        <v>50-100</v>
      </c>
      <c r="AK2402" t="str" cm="1">
        <f t="array" ref="AK2402">_xlfn.IFS(
G2402&lt;6, "&lt;6",
AND(G2402&gt;=6, G2402&lt;12), "6-12",
AND(G2402&gt;=12, G2402&lt;18), "12-18",  AND(G2402&gt;=18, G2402&lt;24), "18-24", G2402&gt;=24, "24-36")</f>
        <v>&lt;6</v>
      </c>
    </row>
    <row r="2403" spans="1:37" x14ac:dyDescent="0.3">
      <c r="A2403" t="s">
        <v>2503</v>
      </c>
      <c r="B2403" t="s">
        <v>33</v>
      </c>
      <c r="C2403">
        <v>36</v>
      </c>
      <c r="D2403" t="s">
        <v>37</v>
      </c>
      <c r="E2403" t="s">
        <v>61</v>
      </c>
      <c r="F2403">
        <v>14</v>
      </c>
      <c r="G2403">
        <v>20</v>
      </c>
      <c r="H2403" t="s">
        <v>36</v>
      </c>
      <c r="I2403" t="s">
        <v>37</v>
      </c>
      <c r="J2403" t="s">
        <v>37</v>
      </c>
      <c r="K2403" t="s">
        <v>34</v>
      </c>
      <c r="L2403" t="s">
        <v>34</v>
      </c>
      <c r="M2403" t="s">
        <v>34</v>
      </c>
      <c r="N2403" t="s">
        <v>34</v>
      </c>
      <c r="O2403" t="s">
        <v>34</v>
      </c>
      <c r="P2403" t="s">
        <v>34</v>
      </c>
      <c r="Q2403" t="s">
        <v>34</v>
      </c>
      <c r="R2403" t="s">
        <v>34</v>
      </c>
      <c r="S2403" t="s">
        <v>34</v>
      </c>
      <c r="T2403" t="s">
        <v>34</v>
      </c>
      <c r="U2403" t="s">
        <v>39</v>
      </c>
      <c r="V2403" t="s">
        <v>34</v>
      </c>
      <c r="W2403" t="s">
        <v>51</v>
      </c>
      <c r="X2403">
        <v>26.2</v>
      </c>
      <c r="Y2403">
        <v>954.9</v>
      </c>
      <c r="Z2403">
        <v>0</v>
      </c>
      <c r="AA2403">
        <v>0</v>
      </c>
      <c r="AB2403">
        <v>1719.55</v>
      </c>
      <c r="AC2403">
        <v>2674.45</v>
      </c>
      <c r="AD2403" t="s">
        <v>41</v>
      </c>
      <c r="AE2403" t="s">
        <v>42</v>
      </c>
      <c r="AF2403" t="s">
        <v>42</v>
      </c>
      <c r="AG2403">
        <f t="shared" si="74"/>
        <v>0</v>
      </c>
      <c r="AH2403" t="str" cm="1">
        <f t="array" ref="AH2403">_xlfn.IFS(
X2403&lt;=20, "&lt;20",
AND(X2403&gt;=20, X2403&lt;50), "20-50",
AND(X2403&gt;=50, X2403&lt;100), "50-100",
X2403&gt;=100, "&gt;100"
)</f>
        <v>20-50</v>
      </c>
      <c r="AI2403">
        <f t="shared" si="75"/>
        <v>0</v>
      </c>
      <c r="AJ2403" t="str" cm="1">
        <f t="array" ref="AJ2403">_xlfn.IFS(
C2403&lt;=20, "&lt;20",
AND(C2403&gt;=20, C2403&lt;35), "20-35",
AND(C2403&gt;=35, C2403&lt;50), "35-50",
C2403&gt;=50, "50-100"
)</f>
        <v>35-50</v>
      </c>
      <c r="AK2403" t="str" cm="1">
        <f t="array" ref="AK2403">_xlfn.IFS(
G2403&lt;6, "&lt;6",
AND(G2403&gt;=6, G2403&lt;12), "6-12",
AND(G2403&gt;=12, G2403&lt;18), "12-18",  AND(G2403&gt;=18, G2403&lt;24), "18-24", G2403&gt;=24, "24-36")</f>
        <v>18-24</v>
      </c>
    </row>
    <row r="2404" spans="1:37" x14ac:dyDescent="0.3">
      <c r="A2404" t="s">
        <v>2504</v>
      </c>
      <c r="B2404" t="s">
        <v>33</v>
      </c>
      <c r="C2404">
        <v>50</v>
      </c>
      <c r="D2404" t="s">
        <v>34</v>
      </c>
      <c r="E2404" t="s">
        <v>76</v>
      </c>
      <c r="F2404">
        <v>8</v>
      </c>
      <c r="G2404">
        <v>18</v>
      </c>
      <c r="H2404" t="s">
        <v>70</v>
      </c>
      <c r="I2404" t="s">
        <v>37</v>
      </c>
      <c r="J2404" t="s">
        <v>34</v>
      </c>
      <c r="K2404" t="s">
        <v>34</v>
      </c>
      <c r="L2404" t="s">
        <v>34</v>
      </c>
      <c r="M2404" t="s">
        <v>34</v>
      </c>
      <c r="N2404" t="s">
        <v>34</v>
      </c>
      <c r="O2404" t="s">
        <v>34</v>
      </c>
      <c r="P2404" t="s">
        <v>34</v>
      </c>
      <c r="Q2404" t="s">
        <v>34</v>
      </c>
      <c r="R2404" t="s">
        <v>34</v>
      </c>
      <c r="S2404" t="s">
        <v>34</v>
      </c>
      <c r="T2404" t="s">
        <v>34</v>
      </c>
      <c r="U2404" t="s">
        <v>67</v>
      </c>
      <c r="V2404" t="s">
        <v>34</v>
      </c>
      <c r="W2404" t="s">
        <v>40</v>
      </c>
      <c r="X2404">
        <v>19.95</v>
      </c>
      <c r="Y2404">
        <v>1189.9000000000001</v>
      </c>
      <c r="Z2404">
        <v>0</v>
      </c>
      <c r="AA2404">
        <v>0</v>
      </c>
      <c r="AB2404">
        <v>995.4</v>
      </c>
      <c r="AC2404">
        <v>2185.3000000000002</v>
      </c>
      <c r="AD2404" t="s">
        <v>41</v>
      </c>
      <c r="AE2404" t="s">
        <v>42</v>
      </c>
      <c r="AF2404" t="s">
        <v>42</v>
      </c>
      <c r="AG2404">
        <f t="shared" si="74"/>
        <v>0</v>
      </c>
      <c r="AH2404" t="str" cm="1">
        <f t="array" ref="AH2404">_xlfn.IFS(
X2404&lt;=20, "&lt;20",
AND(X2404&gt;=20, X2404&lt;50), "20-50",
AND(X2404&gt;=50, X2404&lt;100), "50-100",
X2404&gt;=100, "&gt;100"
)</f>
        <v>&lt;20</v>
      </c>
      <c r="AI2404">
        <f t="shared" si="75"/>
        <v>0</v>
      </c>
      <c r="AJ2404" t="str" cm="1">
        <f t="array" ref="AJ2404">_xlfn.IFS(
C2404&lt;=20, "&lt;20",
AND(C2404&gt;=20, C2404&lt;35), "20-35",
AND(C2404&gt;=35, C2404&lt;50), "35-50",
C2404&gt;=50, "50-100"
)</f>
        <v>50-100</v>
      </c>
      <c r="AK2404" t="str" cm="1">
        <f t="array" ref="AK2404">_xlfn.IFS(
G2404&lt;6, "&lt;6",
AND(G2404&gt;=6, G2404&lt;12), "6-12",
AND(G2404&gt;=12, G2404&lt;18), "12-18",  AND(G2404&gt;=18, G2404&lt;24), "18-24", G2404&gt;=24, "24-36")</f>
        <v>18-24</v>
      </c>
    </row>
    <row r="2405" spans="1:37" x14ac:dyDescent="0.3">
      <c r="A2405" t="s">
        <v>2505</v>
      </c>
      <c r="B2405" t="s">
        <v>44</v>
      </c>
      <c r="C2405">
        <v>54</v>
      </c>
      <c r="D2405" t="s">
        <v>37</v>
      </c>
      <c r="E2405" t="s">
        <v>45</v>
      </c>
      <c r="F2405">
        <v>10</v>
      </c>
      <c r="G2405">
        <v>14</v>
      </c>
      <c r="H2405" t="s">
        <v>66</v>
      </c>
      <c r="I2405" t="s">
        <v>37</v>
      </c>
      <c r="J2405" t="s">
        <v>37</v>
      </c>
      <c r="K2405" t="s">
        <v>37</v>
      </c>
      <c r="L2405" t="s">
        <v>50</v>
      </c>
      <c r="M2405" t="s">
        <v>37</v>
      </c>
      <c r="N2405" t="s">
        <v>37</v>
      </c>
      <c r="O2405" t="s">
        <v>37</v>
      </c>
      <c r="P2405" t="s">
        <v>37</v>
      </c>
      <c r="Q2405" t="s">
        <v>37</v>
      </c>
      <c r="R2405" t="s">
        <v>37</v>
      </c>
      <c r="S2405" t="s">
        <v>37</v>
      </c>
      <c r="T2405" t="s">
        <v>37</v>
      </c>
      <c r="U2405" t="s">
        <v>67</v>
      </c>
      <c r="V2405" t="s">
        <v>34</v>
      </c>
      <c r="W2405" t="s">
        <v>40</v>
      </c>
      <c r="X2405">
        <v>111.3</v>
      </c>
      <c r="Y2405">
        <v>7985.9</v>
      </c>
      <c r="Z2405">
        <v>0</v>
      </c>
      <c r="AA2405">
        <v>0</v>
      </c>
      <c r="AB2405">
        <v>3515.92</v>
      </c>
      <c r="AC2405">
        <v>11501.82</v>
      </c>
      <c r="AD2405" t="s">
        <v>41</v>
      </c>
      <c r="AE2405" t="s">
        <v>42</v>
      </c>
      <c r="AF2405" t="s">
        <v>42</v>
      </c>
      <c r="AG2405">
        <f t="shared" si="74"/>
        <v>0</v>
      </c>
      <c r="AH2405" t="str" cm="1">
        <f t="array" ref="AH2405">_xlfn.IFS(
X2405&lt;=20, "&lt;20",
AND(X2405&gt;=20, X2405&lt;50), "20-50",
AND(X2405&gt;=50, X2405&lt;100), "50-100",
X2405&gt;=100, "&gt;100"
)</f>
        <v>&gt;100</v>
      </c>
      <c r="AI2405">
        <f t="shared" si="75"/>
        <v>0</v>
      </c>
      <c r="AJ2405" t="str" cm="1">
        <f t="array" ref="AJ2405">_xlfn.IFS(
C2405&lt;=20, "&lt;20",
AND(C2405&gt;=20, C2405&lt;35), "20-35",
AND(C2405&gt;=35, C2405&lt;50), "35-50",
C2405&gt;=50, "50-100"
)</f>
        <v>50-100</v>
      </c>
      <c r="AK2405" t="str" cm="1">
        <f t="array" ref="AK2405">_xlfn.IFS(
G2405&lt;6, "&lt;6",
AND(G2405&gt;=6, G2405&lt;12), "6-12",
AND(G2405&gt;=12, G2405&lt;18), "12-18",  AND(G2405&gt;=18, G2405&lt;24), "18-24", G2405&gt;=24, "24-36")</f>
        <v>12-18</v>
      </c>
    </row>
    <row r="2406" spans="1:37" x14ac:dyDescent="0.3">
      <c r="A2406" t="s">
        <v>2506</v>
      </c>
      <c r="B2406" t="s">
        <v>33</v>
      </c>
      <c r="C2406">
        <v>42</v>
      </c>
      <c r="D2406" t="s">
        <v>34</v>
      </c>
      <c r="E2406" t="s">
        <v>90</v>
      </c>
      <c r="F2406">
        <v>10</v>
      </c>
      <c r="G2406">
        <v>9</v>
      </c>
      <c r="H2406" t="s">
        <v>66</v>
      </c>
      <c r="I2406" t="s">
        <v>37</v>
      </c>
      <c r="J2406" t="s">
        <v>37</v>
      </c>
      <c r="K2406" t="s">
        <v>37</v>
      </c>
      <c r="L2406" t="s">
        <v>38</v>
      </c>
      <c r="M2406" t="s">
        <v>37</v>
      </c>
      <c r="N2406" t="s">
        <v>37</v>
      </c>
      <c r="O2406" t="s">
        <v>37</v>
      </c>
      <c r="P2406" t="s">
        <v>37</v>
      </c>
      <c r="Q2406" t="s">
        <v>37</v>
      </c>
      <c r="R2406" t="s">
        <v>37</v>
      </c>
      <c r="S2406" t="s">
        <v>37</v>
      </c>
      <c r="T2406" t="s">
        <v>37</v>
      </c>
      <c r="U2406" t="s">
        <v>67</v>
      </c>
      <c r="V2406" t="s">
        <v>37</v>
      </c>
      <c r="W2406" t="s">
        <v>40</v>
      </c>
      <c r="X2406">
        <v>90.55</v>
      </c>
      <c r="Y2406">
        <v>6239.05</v>
      </c>
      <c r="Z2406">
        <v>0</v>
      </c>
      <c r="AA2406">
        <v>0</v>
      </c>
      <c r="AB2406">
        <v>2961.41</v>
      </c>
      <c r="AC2406">
        <v>9200.4599999999991</v>
      </c>
      <c r="AD2406" t="s">
        <v>41</v>
      </c>
      <c r="AE2406" t="s">
        <v>42</v>
      </c>
      <c r="AF2406" t="s">
        <v>42</v>
      </c>
      <c r="AG2406">
        <f t="shared" si="74"/>
        <v>0</v>
      </c>
      <c r="AH2406" t="str" cm="1">
        <f t="array" ref="AH2406">_xlfn.IFS(
X2406&lt;=20, "&lt;20",
AND(X2406&gt;=20, X2406&lt;50), "20-50",
AND(X2406&gt;=50, X2406&lt;100), "50-100",
X2406&gt;=100, "&gt;100"
)</f>
        <v>50-100</v>
      </c>
      <c r="AI2406">
        <f t="shared" si="75"/>
        <v>0</v>
      </c>
      <c r="AJ2406" t="str" cm="1">
        <f t="array" ref="AJ2406">_xlfn.IFS(
C2406&lt;=20, "&lt;20",
AND(C2406&gt;=20, C2406&lt;35), "20-35",
AND(C2406&gt;=35, C2406&lt;50), "35-50",
C2406&gt;=50, "50-100"
)</f>
        <v>35-50</v>
      </c>
      <c r="AK2406" t="str" cm="1">
        <f t="array" ref="AK2406">_xlfn.IFS(
G2406&lt;6, "&lt;6",
AND(G2406&gt;=6, G2406&lt;12), "6-12",
AND(G2406&gt;=12, G2406&lt;18), "12-18",  AND(G2406&gt;=18, G2406&lt;24), "18-24", G2406&gt;=24, "24-36")</f>
        <v>6-12</v>
      </c>
    </row>
    <row r="2407" spans="1:37" x14ac:dyDescent="0.3">
      <c r="A2407" t="s">
        <v>2507</v>
      </c>
      <c r="B2407" t="s">
        <v>44</v>
      </c>
      <c r="C2407">
        <v>77</v>
      </c>
      <c r="D2407" t="s">
        <v>34</v>
      </c>
      <c r="E2407" t="s">
        <v>56</v>
      </c>
      <c r="F2407">
        <v>6</v>
      </c>
      <c r="G2407">
        <v>34</v>
      </c>
      <c r="H2407" t="s">
        <v>110</v>
      </c>
      <c r="I2407" t="s">
        <v>37</v>
      </c>
      <c r="J2407" t="s">
        <v>34</v>
      </c>
      <c r="K2407" t="s">
        <v>37</v>
      </c>
      <c r="L2407" t="s">
        <v>50</v>
      </c>
      <c r="M2407" t="s">
        <v>34</v>
      </c>
      <c r="N2407" t="s">
        <v>34</v>
      </c>
      <c r="O2407" t="s">
        <v>34</v>
      </c>
      <c r="P2407" t="s">
        <v>34</v>
      </c>
      <c r="Q2407" t="s">
        <v>34</v>
      </c>
      <c r="R2407" t="s">
        <v>34</v>
      </c>
      <c r="S2407" t="s">
        <v>34</v>
      </c>
      <c r="T2407" t="s">
        <v>34</v>
      </c>
      <c r="U2407" t="s">
        <v>39</v>
      </c>
      <c r="V2407" t="s">
        <v>34</v>
      </c>
      <c r="W2407" t="s">
        <v>40</v>
      </c>
      <c r="X2407">
        <v>70</v>
      </c>
      <c r="Y2407">
        <v>1732.6</v>
      </c>
      <c r="Z2407">
        <v>0</v>
      </c>
      <c r="AA2407">
        <v>140</v>
      </c>
      <c r="AB2407">
        <v>761.52</v>
      </c>
      <c r="AC2407">
        <v>2634.12</v>
      </c>
      <c r="AD2407" t="s">
        <v>41</v>
      </c>
      <c r="AE2407" t="s">
        <v>42</v>
      </c>
      <c r="AF2407" t="s">
        <v>42</v>
      </c>
      <c r="AG2407">
        <f t="shared" si="74"/>
        <v>0</v>
      </c>
      <c r="AH2407" t="str" cm="1">
        <f t="array" ref="AH2407">_xlfn.IFS(
X2407&lt;=20, "&lt;20",
AND(X2407&gt;=20, X2407&lt;50), "20-50",
AND(X2407&gt;=50, X2407&lt;100), "50-100",
X2407&gt;=100, "&gt;100"
)</f>
        <v>50-100</v>
      </c>
      <c r="AI2407">
        <f t="shared" si="75"/>
        <v>0</v>
      </c>
      <c r="AJ2407" t="str" cm="1">
        <f t="array" ref="AJ2407">_xlfn.IFS(
C2407&lt;=20, "&lt;20",
AND(C2407&gt;=20, C2407&lt;35), "20-35",
AND(C2407&gt;=35, C2407&lt;50), "35-50",
C2407&gt;=50, "50-100"
)</f>
        <v>50-100</v>
      </c>
      <c r="AK2407" t="str" cm="1">
        <f t="array" ref="AK2407">_xlfn.IFS(
G2407&lt;6, "&lt;6",
AND(G2407&gt;=6, G2407&lt;12), "6-12",
AND(G2407&gt;=12, G2407&lt;18), "12-18",  AND(G2407&gt;=18, G2407&lt;24), "18-24", G2407&gt;=24, "24-36")</f>
        <v>24-36</v>
      </c>
    </row>
    <row r="2408" spans="1:37" x14ac:dyDescent="0.3">
      <c r="A2408" t="s">
        <v>2508</v>
      </c>
      <c r="B2408" t="s">
        <v>44</v>
      </c>
      <c r="C2408">
        <v>20</v>
      </c>
      <c r="D2408" t="s">
        <v>37</v>
      </c>
      <c r="E2408" t="s">
        <v>74</v>
      </c>
      <c r="F2408">
        <v>7</v>
      </c>
      <c r="G2408">
        <v>7</v>
      </c>
      <c r="H2408" t="s">
        <v>36</v>
      </c>
      <c r="I2408" t="s">
        <v>37</v>
      </c>
      <c r="J2408" t="s">
        <v>34</v>
      </c>
      <c r="K2408" t="s">
        <v>37</v>
      </c>
      <c r="L2408" t="s">
        <v>50</v>
      </c>
      <c r="M2408" t="s">
        <v>37</v>
      </c>
      <c r="N2408" t="s">
        <v>34</v>
      </c>
      <c r="O2408" t="s">
        <v>37</v>
      </c>
      <c r="P2408" t="s">
        <v>34</v>
      </c>
      <c r="Q2408" t="s">
        <v>37</v>
      </c>
      <c r="R2408" t="s">
        <v>37</v>
      </c>
      <c r="S2408" t="s">
        <v>37</v>
      </c>
      <c r="T2408" t="s">
        <v>37</v>
      </c>
      <c r="U2408" t="s">
        <v>39</v>
      </c>
      <c r="V2408" t="s">
        <v>37</v>
      </c>
      <c r="W2408" t="s">
        <v>40</v>
      </c>
      <c r="X2408">
        <v>99.95</v>
      </c>
      <c r="Y2408">
        <v>2292.75</v>
      </c>
      <c r="Z2408">
        <v>0</v>
      </c>
      <c r="AA2408">
        <v>0</v>
      </c>
      <c r="AB2408">
        <v>964.62</v>
      </c>
      <c r="AC2408">
        <v>3257.37</v>
      </c>
      <c r="AD2408" t="s">
        <v>41</v>
      </c>
      <c r="AE2408" t="s">
        <v>42</v>
      </c>
      <c r="AF2408" t="s">
        <v>42</v>
      </c>
      <c r="AG2408">
        <f t="shared" si="74"/>
        <v>0</v>
      </c>
      <c r="AH2408" t="str" cm="1">
        <f t="array" ref="AH2408">_xlfn.IFS(
X2408&lt;=20, "&lt;20",
AND(X2408&gt;=20, X2408&lt;50), "20-50",
AND(X2408&gt;=50, X2408&lt;100), "50-100",
X2408&gt;=100, "&gt;100"
)</f>
        <v>50-100</v>
      </c>
      <c r="AI2408">
        <f t="shared" si="75"/>
        <v>0</v>
      </c>
      <c r="AJ2408" t="str" cm="1">
        <f t="array" ref="AJ2408">_xlfn.IFS(
C2408&lt;=20, "&lt;20",
AND(C2408&gt;=20, C2408&lt;35), "20-35",
AND(C2408&gt;=35, C2408&lt;50), "35-50",
C2408&gt;=50, "50-100"
)</f>
        <v>&lt;20</v>
      </c>
      <c r="AK2408" t="str" cm="1">
        <f t="array" ref="AK2408">_xlfn.IFS(
G2408&lt;6, "&lt;6",
AND(G2408&gt;=6, G2408&lt;12), "6-12",
AND(G2408&gt;=12, G2408&lt;18), "12-18",  AND(G2408&gt;=18, G2408&lt;24), "18-24", G2408&gt;=24, "24-36")</f>
        <v>6-12</v>
      </c>
    </row>
    <row r="2409" spans="1:37" x14ac:dyDescent="0.3">
      <c r="A2409" t="s">
        <v>2509</v>
      </c>
      <c r="B2409" t="s">
        <v>33</v>
      </c>
      <c r="C2409">
        <v>28</v>
      </c>
      <c r="D2409" t="s">
        <v>34</v>
      </c>
      <c r="E2409" t="s">
        <v>56</v>
      </c>
      <c r="F2409">
        <v>4</v>
      </c>
      <c r="G2409">
        <v>12</v>
      </c>
      <c r="H2409" t="s">
        <v>66</v>
      </c>
      <c r="I2409" t="s">
        <v>34</v>
      </c>
      <c r="J2409" t="s">
        <v>34</v>
      </c>
      <c r="K2409" t="s">
        <v>37</v>
      </c>
      <c r="L2409" t="s">
        <v>72</v>
      </c>
      <c r="M2409" t="s">
        <v>37</v>
      </c>
      <c r="N2409" t="s">
        <v>37</v>
      </c>
      <c r="O2409" t="s">
        <v>37</v>
      </c>
      <c r="P2409" t="s">
        <v>34</v>
      </c>
      <c r="Q2409" t="s">
        <v>34</v>
      </c>
      <c r="R2409" t="s">
        <v>34</v>
      </c>
      <c r="S2409" t="s">
        <v>34</v>
      </c>
      <c r="T2409" t="s">
        <v>37</v>
      </c>
      <c r="U2409" t="s">
        <v>67</v>
      </c>
      <c r="V2409" t="s">
        <v>34</v>
      </c>
      <c r="W2409" t="s">
        <v>40</v>
      </c>
      <c r="X2409">
        <v>38.5</v>
      </c>
      <c r="Y2409">
        <v>2763</v>
      </c>
      <c r="Z2409">
        <v>0</v>
      </c>
      <c r="AA2409">
        <v>0</v>
      </c>
      <c r="AB2409">
        <v>0</v>
      </c>
      <c r="AC2409">
        <v>2763</v>
      </c>
      <c r="AD2409" t="s">
        <v>41</v>
      </c>
      <c r="AE2409" t="s">
        <v>42</v>
      </c>
      <c r="AF2409" t="s">
        <v>42</v>
      </c>
      <c r="AG2409">
        <f t="shared" si="74"/>
        <v>0</v>
      </c>
      <c r="AH2409" t="str" cm="1">
        <f t="array" ref="AH2409">_xlfn.IFS(
X2409&lt;=20, "&lt;20",
AND(X2409&gt;=20, X2409&lt;50), "20-50",
AND(X2409&gt;=50, X2409&lt;100), "50-100",
X2409&gt;=100, "&gt;100"
)</f>
        <v>20-50</v>
      </c>
      <c r="AI2409">
        <f t="shared" si="75"/>
        <v>0</v>
      </c>
      <c r="AJ2409" t="str" cm="1">
        <f t="array" ref="AJ2409">_xlfn.IFS(
C2409&lt;=20, "&lt;20",
AND(C2409&gt;=20, C2409&lt;35), "20-35",
AND(C2409&gt;=35, C2409&lt;50), "35-50",
C2409&gt;=50, "50-100"
)</f>
        <v>20-35</v>
      </c>
      <c r="AK2409" t="str" cm="1">
        <f t="array" ref="AK2409">_xlfn.IFS(
G2409&lt;6, "&lt;6",
AND(G2409&gt;=6, G2409&lt;12), "6-12",
AND(G2409&gt;=12, G2409&lt;18), "12-18",  AND(G2409&gt;=18, G2409&lt;24), "18-24", G2409&gt;=24, "24-36")</f>
        <v>12-18</v>
      </c>
    </row>
    <row r="2410" spans="1:37" x14ac:dyDescent="0.3">
      <c r="A2410" t="s">
        <v>2510</v>
      </c>
      <c r="B2410" t="s">
        <v>44</v>
      </c>
      <c r="C2410">
        <v>55</v>
      </c>
      <c r="D2410" t="s">
        <v>37</v>
      </c>
      <c r="E2410" t="s">
        <v>56</v>
      </c>
      <c r="F2410">
        <v>3</v>
      </c>
      <c r="G2410">
        <v>20</v>
      </c>
      <c r="H2410" t="s">
        <v>66</v>
      </c>
      <c r="I2410" t="s">
        <v>37</v>
      </c>
      <c r="J2410" t="s">
        <v>37</v>
      </c>
      <c r="K2410" t="s">
        <v>37</v>
      </c>
      <c r="L2410" t="s">
        <v>72</v>
      </c>
      <c r="M2410" t="s">
        <v>37</v>
      </c>
      <c r="N2410" t="s">
        <v>34</v>
      </c>
      <c r="O2410" t="s">
        <v>37</v>
      </c>
      <c r="P2410" t="s">
        <v>37</v>
      </c>
      <c r="Q2410" t="s">
        <v>34</v>
      </c>
      <c r="R2410" t="s">
        <v>34</v>
      </c>
      <c r="S2410" t="s">
        <v>34</v>
      </c>
      <c r="T2410" t="s">
        <v>37</v>
      </c>
      <c r="U2410" t="s">
        <v>67</v>
      </c>
      <c r="V2410" t="s">
        <v>34</v>
      </c>
      <c r="W2410" t="s">
        <v>40</v>
      </c>
      <c r="X2410">
        <v>65.3</v>
      </c>
      <c r="Y2410">
        <v>4759.75</v>
      </c>
      <c r="Z2410">
        <v>0</v>
      </c>
      <c r="AA2410">
        <v>0</v>
      </c>
      <c r="AB2410">
        <v>2986.9</v>
      </c>
      <c r="AC2410">
        <v>7746.65</v>
      </c>
      <c r="AD2410" t="s">
        <v>52</v>
      </c>
      <c r="AE2410" t="s">
        <v>58</v>
      </c>
      <c r="AF2410" t="s">
        <v>59</v>
      </c>
      <c r="AG2410">
        <f t="shared" si="74"/>
        <v>1</v>
      </c>
      <c r="AH2410" t="str" cm="1">
        <f t="array" ref="AH2410">_xlfn.IFS(
X2410&lt;=20, "&lt;20",
AND(X2410&gt;=20, X2410&lt;50), "20-50",
AND(X2410&gt;=50, X2410&lt;100), "50-100",
X2410&gt;=100, "&gt;100"
)</f>
        <v>50-100</v>
      </c>
      <c r="AI2410">
        <f t="shared" si="75"/>
        <v>0</v>
      </c>
      <c r="AJ2410" t="str" cm="1">
        <f t="array" ref="AJ2410">_xlfn.IFS(
C2410&lt;=20, "&lt;20",
AND(C2410&gt;=20, C2410&lt;35), "20-35",
AND(C2410&gt;=35, C2410&lt;50), "35-50",
C2410&gt;=50, "50-100"
)</f>
        <v>50-100</v>
      </c>
      <c r="AK2410" t="str" cm="1">
        <f t="array" ref="AK2410">_xlfn.IFS(
G2410&lt;6, "&lt;6",
AND(G2410&gt;=6, G2410&lt;12), "6-12",
AND(G2410&gt;=12, G2410&lt;18), "12-18",  AND(G2410&gt;=18, G2410&lt;24), "18-24", G2410&gt;=24, "24-36")</f>
        <v>18-24</v>
      </c>
    </row>
    <row r="2411" spans="1:37" x14ac:dyDescent="0.3">
      <c r="A2411" t="s">
        <v>2511</v>
      </c>
      <c r="B2411" t="s">
        <v>44</v>
      </c>
      <c r="C2411">
        <v>65</v>
      </c>
      <c r="D2411" t="s">
        <v>34</v>
      </c>
      <c r="E2411" t="s">
        <v>114</v>
      </c>
      <c r="F2411">
        <v>13</v>
      </c>
      <c r="G2411">
        <v>26</v>
      </c>
      <c r="H2411" t="s">
        <v>36</v>
      </c>
      <c r="I2411" t="s">
        <v>37</v>
      </c>
      <c r="J2411" t="s">
        <v>37</v>
      </c>
      <c r="K2411" t="s">
        <v>37</v>
      </c>
      <c r="L2411" t="s">
        <v>50</v>
      </c>
      <c r="M2411" t="s">
        <v>37</v>
      </c>
      <c r="N2411" t="s">
        <v>37</v>
      </c>
      <c r="O2411" t="s">
        <v>37</v>
      </c>
      <c r="P2411" t="s">
        <v>34</v>
      </c>
      <c r="Q2411" t="s">
        <v>37</v>
      </c>
      <c r="R2411" t="s">
        <v>37</v>
      </c>
      <c r="S2411" t="s">
        <v>37</v>
      </c>
      <c r="T2411" t="s">
        <v>37</v>
      </c>
      <c r="U2411" t="s">
        <v>67</v>
      </c>
      <c r="V2411" t="s">
        <v>37</v>
      </c>
      <c r="W2411" t="s">
        <v>51</v>
      </c>
      <c r="X2411">
        <v>109.55</v>
      </c>
      <c r="Y2411">
        <v>7920.7</v>
      </c>
      <c r="Z2411">
        <v>0</v>
      </c>
      <c r="AA2411">
        <v>0</v>
      </c>
      <c r="AB2411">
        <v>1275.1199999999999</v>
      </c>
      <c r="AC2411">
        <v>9195.82</v>
      </c>
      <c r="AD2411" t="s">
        <v>41</v>
      </c>
      <c r="AE2411" t="s">
        <v>42</v>
      </c>
      <c r="AF2411" t="s">
        <v>42</v>
      </c>
      <c r="AG2411">
        <f t="shared" si="74"/>
        <v>0</v>
      </c>
      <c r="AH2411" t="str" cm="1">
        <f t="array" ref="AH2411">_xlfn.IFS(
X2411&lt;=20, "&lt;20",
AND(X2411&gt;=20, X2411&lt;50), "20-50",
AND(X2411&gt;=50, X2411&lt;100), "50-100",
X2411&gt;=100, "&gt;100"
)</f>
        <v>&gt;100</v>
      </c>
      <c r="AI2411">
        <f t="shared" si="75"/>
        <v>0</v>
      </c>
      <c r="AJ2411" t="str" cm="1">
        <f t="array" ref="AJ2411">_xlfn.IFS(
C2411&lt;=20, "&lt;20",
AND(C2411&gt;=20, C2411&lt;35), "20-35",
AND(C2411&gt;=35, C2411&lt;50), "35-50",
C2411&gt;=50, "50-100"
)</f>
        <v>50-100</v>
      </c>
      <c r="AK2411" t="str" cm="1">
        <f t="array" ref="AK2411">_xlfn.IFS(
G2411&lt;6, "&lt;6",
AND(G2411&gt;=6, G2411&lt;12), "6-12",
AND(G2411&gt;=12, G2411&lt;18), "12-18",  AND(G2411&gt;=18, G2411&lt;24), "18-24", G2411&gt;=24, "24-36")</f>
        <v>24-36</v>
      </c>
    </row>
    <row r="2412" spans="1:37" x14ac:dyDescent="0.3">
      <c r="A2412" t="s">
        <v>2512</v>
      </c>
      <c r="B2412" t="s">
        <v>33</v>
      </c>
      <c r="C2412">
        <v>24</v>
      </c>
      <c r="D2412" t="s">
        <v>37</v>
      </c>
      <c r="E2412" t="s">
        <v>87</v>
      </c>
      <c r="F2412">
        <v>11</v>
      </c>
      <c r="G2412">
        <v>4</v>
      </c>
      <c r="H2412" t="s">
        <v>36</v>
      </c>
      <c r="I2412" t="s">
        <v>37</v>
      </c>
      <c r="J2412" t="s">
        <v>34</v>
      </c>
      <c r="K2412" t="s">
        <v>37</v>
      </c>
      <c r="L2412" t="s">
        <v>72</v>
      </c>
      <c r="M2412" t="s">
        <v>34</v>
      </c>
      <c r="N2412" t="s">
        <v>34</v>
      </c>
      <c r="O2412" t="s">
        <v>34</v>
      </c>
      <c r="P2412" t="s">
        <v>34</v>
      </c>
      <c r="Q2412" t="s">
        <v>37</v>
      </c>
      <c r="R2412" t="s">
        <v>34</v>
      </c>
      <c r="S2412" t="s">
        <v>34</v>
      </c>
      <c r="T2412" t="s">
        <v>37</v>
      </c>
      <c r="U2412" t="s">
        <v>46</v>
      </c>
      <c r="V2412" t="s">
        <v>37</v>
      </c>
      <c r="W2412" t="s">
        <v>40</v>
      </c>
      <c r="X2412">
        <v>55.3</v>
      </c>
      <c r="Y2412">
        <v>55.3</v>
      </c>
      <c r="Z2412">
        <v>0</v>
      </c>
      <c r="AA2412">
        <v>0</v>
      </c>
      <c r="AB2412">
        <v>36.69</v>
      </c>
      <c r="AC2412">
        <v>91.99</v>
      </c>
      <c r="AD2412" t="s">
        <v>85</v>
      </c>
      <c r="AE2412" t="s">
        <v>42</v>
      </c>
      <c r="AF2412" t="s">
        <v>42</v>
      </c>
      <c r="AG2412">
        <f t="shared" si="74"/>
        <v>0</v>
      </c>
      <c r="AH2412" t="str" cm="1">
        <f t="array" ref="AH2412">_xlfn.IFS(
X2412&lt;=20, "&lt;20",
AND(X2412&gt;=20, X2412&lt;50), "20-50",
AND(X2412&gt;=50, X2412&lt;100), "50-100",
X2412&gt;=100, "&gt;100"
)</f>
        <v>50-100</v>
      </c>
      <c r="AI2412">
        <f t="shared" si="75"/>
        <v>1</v>
      </c>
      <c r="AJ2412" t="str" cm="1">
        <f t="array" ref="AJ2412">_xlfn.IFS(
C2412&lt;=20, "&lt;20",
AND(C2412&gt;=20, C2412&lt;35), "20-35",
AND(C2412&gt;=35, C2412&lt;50), "35-50",
C2412&gt;=50, "50-100"
)</f>
        <v>20-35</v>
      </c>
      <c r="AK2412" t="str" cm="1">
        <f t="array" ref="AK2412">_xlfn.IFS(
G2412&lt;6, "&lt;6",
AND(G2412&gt;=6, G2412&lt;12), "6-12",
AND(G2412&gt;=12, G2412&lt;18), "12-18",  AND(G2412&gt;=18, G2412&lt;24), "18-24", G2412&gt;=24, "24-36")</f>
        <v>&lt;6</v>
      </c>
    </row>
    <row r="2413" spans="1:37" x14ac:dyDescent="0.3">
      <c r="A2413" t="s">
        <v>2513</v>
      </c>
      <c r="B2413" t="s">
        <v>44</v>
      </c>
      <c r="C2413">
        <v>65</v>
      </c>
      <c r="D2413" t="s">
        <v>34</v>
      </c>
      <c r="E2413" t="s">
        <v>74</v>
      </c>
      <c r="F2413">
        <v>0</v>
      </c>
      <c r="G2413">
        <v>19</v>
      </c>
      <c r="H2413" t="s">
        <v>49</v>
      </c>
      <c r="I2413" t="s">
        <v>37</v>
      </c>
      <c r="J2413" t="s">
        <v>37</v>
      </c>
      <c r="K2413" t="s">
        <v>37</v>
      </c>
      <c r="L2413" t="s">
        <v>50</v>
      </c>
      <c r="M2413" t="s">
        <v>34</v>
      </c>
      <c r="N2413" t="s">
        <v>34</v>
      </c>
      <c r="O2413" t="s">
        <v>34</v>
      </c>
      <c r="P2413" t="s">
        <v>34</v>
      </c>
      <c r="Q2413" t="s">
        <v>34</v>
      </c>
      <c r="R2413" t="s">
        <v>34</v>
      </c>
      <c r="S2413" t="s">
        <v>34</v>
      </c>
      <c r="T2413" t="s">
        <v>37</v>
      </c>
      <c r="U2413" t="s">
        <v>46</v>
      </c>
      <c r="V2413" t="s">
        <v>37</v>
      </c>
      <c r="W2413" t="s">
        <v>51</v>
      </c>
      <c r="X2413">
        <v>75.849999999999994</v>
      </c>
      <c r="Y2413">
        <v>256.60000000000002</v>
      </c>
      <c r="Z2413">
        <v>0</v>
      </c>
      <c r="AA2413">
        <v>0</v>
      </c>
      <c r="AB2413">
        <v>133.02000000000001</v>
      </c>
      <c r="AC2413">
        <v>389.62</v>
      </c>
      <c r="AD2413" t="s">
        <v>52</v>
      </c>
      <c r="AE2413" t="s">
        <v>53</v>
      </c>
      <c r="AF2413" t="s">
        <v>162</v>
      </c>
      <c r="AG2413">
        <f t="shared" si="74"/>
        <v>1</v>
      </c>
      <c r="AH2413" t="str" cm="1">
        <f t="array" ref="AH2413">_xlfn.IFS(
X2413&lt;=20, "&lt;20",
AND(X2413&gt;=20, X2413&lt;50), "20-50",
AND(X2413&gt;=50, X2413&lt;100), "50-100",
X2413&gt;=100, "&gt;100"
)</f>
        <v>50-100</v>
      </c>
      <c r="AI2413">
        <f t="shared" si="75"/>
        <v>0</v>
      </c>
      <c r="AJ2413" t="str" cm="1">
        <f t="array" ref="AJ2413">_xlfn.IFS(
C2413&lt;=20, "&lt;20",
AND(C2413&gt;=20, C2413&lt;35), "20-35",
AND(C2413&gt;=35, C2413&lt;50), "35-50",
C2413&gt;=50, "50-100"
)</f>
        <v>50-100</v>
      </c>
      <c r="AK2413" t="str" cm="1">
        <f t="array" ref="AK2413">_xlfn.IFS(
G2413&lt;6, "&lt;6",
AND(G2413&gt;=6, G2413&lt;12), "6-12",
AND(G2413&gt;=12, G2413&lt;18), "12-18",  AND(G2413&gt;=18, G2413&lt;24), "18-24", G2413&gt;=24, "24-36")</f>
        <v>18-24</v>
      </c>
    </row>
    <row r="2414" spans="1:37" x14ac:dyDescent="0.3">
      <c r="A2414" t="s">
        <v>2514</v>
      </c>
      <c r="B2414" t="s">
        <v>33</v>
      </c>
      <c r="C2414">
        <v>46</v>
      </c>
      <c r="D2414" t="s">
        <v>34</v>
      </c>
      <c r="E2414" t="s">
        <v>124</v>
      </c>
      <c r="F2414">
        <v>7</v>
      </c>
      <c r="G2414">
        <v>33</v>
      </c>
      <c r="H2414" t="s">
        <v>36</v>
      </c>
      <c r="I2414" t="s">
        <v>37</v>
      </c>
      <c r="J2414" t="s">
        <v>37</v>
      </c>
      <c r="K2414" t="s">
        <v>37</v>
      </c>
      <c r="L2414" t="s">
        <v>50</v>
      </c>
      <c r="M2414" t="s">
        <v>37</v>
      </c>
      <c r="N2414" t="s">
        <v>37</v>
      </c>
      <c r="O2414" t="s">
        <v>37</v>
      </c>
      <c r="P2414" t="s">
        <v>37</v>
      </c>
      <c r="Q2414" t="s">
        <v>37</v>
      </c>
      <c r="R2414" t="s">
        <v>37</v>
      </c>
      <c r="S2414" t="s">
        <v>37</v>
      </c>
      <c r="T2414" t="s">
        <v>37</v>
      </c>
      <c r="U2414" t="s">
        <v>67</v>
      </c>
      <c r="V2414" t="s">
        <v>37</v>
      </c>
      <c r="W2414" t="s">
        <v>40</v>
      </c>
      <c r="X2414">
        <v>112.6</v>
      </c>
      <c r="Y2414">
        <v>8126.65</v>
      </c>
      <c r="Z2414">
        <v>0</v>
      </c>
      <c r="AA2414">
        <v>0</v>
      </c>
      <c r="AB2414">
        <v>1245.5999999999999</v>
      </c>
      <c r="AC2414">
        <v>9372.25</v>
      </c>
      <c r="AD2414" t="s">
        <v>41</v>
      </c>
      <c r="AE2414" t="s">
        <v>42</v>
      </c>
      <c r="AF2414" t="s">
        <v>42</v>
      </c>
      <c r="AG2414">
        <f t="shared" si="74"/>
        <v>0</v>
      </c>
      <c r="AH2414" t="str" cm="1">
        <f t="array" ref="AH2414">_xlfn.IFS(
X2414&lt;=20, "&lt;20",
AND(X2414&gt;=20, X2414&lt;50), "20-50",
AND(X2414&gt;=50, X2414&lt;100), "50-100",
X2414&gt;=100, "&gt;100"
)</f>
        <v>&gt;100</v>
      </c>
      <c r="AI2414">
        <f t="shared" si="75"/>
        <v>0</v>
      </c>
      <c r="AJ2414" t="str" cm="1">
        <f t="array" ref="AJ2414">_xlfn.IFS(
C2414&lt;=20, "&lt;20",
AND(C2414&gt;=20, C2414&lt;35), "20-35",
AND(C2414&gt;=35, C2414&lt;50), "35-50",
C2414&gt;=50, "50-100"
)</f>
        <v>35-50</v>
      </c>
      <c r="AK2414" t="str" cm="1">
        <f t="array" ref="AK2414">_xlfn.IFS(
G2414&lt;6, "&lt;6",
AND(G2414&gt;=6, G2414&lt;12), "6-12",
AND(G2414&gt;=12, G2414&lt;18), "12-18",  AND(G2414&gt;=18, G2414&lt;24), "18-24", G2414&gt;=24, "24-36")</f>
        <v>24-36</v>
      </c>
    </row>
    <row r="2415" spans="1:37" x14ac:dyDescent="0.3">
      <c r="A2415" t="s">
        <v>2515</v>
      </c>
      <c r="B2415" t="s">
        <v>33</v>
      </c>
      <c r="C2415">
        <v>52</v>
      </c>
      <c r="D2415" t="s">
        <v>34</v>
      </c>
      <c r="E2415" t="s">
        <v>90</v>
      </c>
      <c r="F2415">
        <v>0</v>
      </c>
      <c r="G2415">
        <v>29</v>
      </c>
      <c r="H2415" t="s">
        <v>36</v>
      </c>
      <c r="I2415" t="s">
        <v>37</v>
      </c>
      <c r="J2415" t="s">
        <v>37</v>
      </c>
      <c r="K2415" t="s">
        <v>34</v>
      </c>
      <c r="L2415" t="s">
        <v>34</v>
      </c>
      <c r="M2415" t="s">
        <v>34</v>
      </c>
      <c r="N2415" t="s">
        <v>34</v>
      </c>
      <c r="O2415" t="s">
        <v>34</v>
      </c>
      <c r="P2415" t="s">
        <v>34</v>
      </c>
      <c r="Q2415" t="s">
        <v>34</v>
      </c>
      <c r="R2415" t="s">
        <v>34</v>
      </c>
      <c r="S2415" t="s">
        <v>34</v>
      </c>
      <c r="T2415" t="s">
        <v>34</v>
      </c>
      <c r="U2415" t="s">
        <v>67</v>
      </c>
      <c r="V2415" t="s">
        <v>34</v>
      </c>
      <c r="W2415" t="s">
        <v>51</v>
      </c>
      <c r="X2415">
        <v>26.1</v>
      </c>
      <c r="Y2415">
        <v>980.35</v>
      </c>
      <c r="Z2415">
        <v>0</v>
      </c>
      <c r="AA2415">
        <v>0</v>
      </c>
      <c r="AB2415">
        <v>695.98</v>
      </c>
      <c r="AC2415">
        <v>1676.33</v>
      </c>
      <c r="AD2415" t="s">
        <v>41</v>
      </c>
      <c r="AE2415" t="s">
        <v>42</v>
      </c>
      <c r="AF2415" t="s">
        <v>42</v>
      </c>
      <c r="AG2415">
        <f t="shared" si="74"/>
        <v>0</v>
      </c>
      <c r="AH2415" t="str" cm="1">
        <f t="array" ref="AH2415">_xlfn.IFS(
X2415&lt;=20, "&lt;20",
AND(X2415&gt;=20, X2415&lt;50), "20-50",
AND(X2415&gt;=50, X2415&lt;100), "50-100",
X2415&gt;=100, "&gt;100"
)</f>
        <v>20-50</v>
      </c>
      <c r="AI2415">
        <f t="shared" si="75"/>
        <v>0</v>
      </c>
      <c r="AJ2415" t="str" cm="1">
        <f t="array" ref="AJ2415">_xlfn.IFS(
C2415&lt;=20, "&lt;20",
AND(C2415&gt;=20, C2415&lt;35), "20-35",
AND(C2415&gt;=35, C2415&lt;50), "35-50",
C2415&gt;=50, "50-100"
)</f>
        <v>50-100</v>
      </c>
      <c r="AK2415" t="str" cm="1">
        <f t="array" ref="AK2415">_xlfn.IFS(
G2415&lt;6, "&lt;6",
AND(G2415&gt;=6, G2415&lt;12), "6-12",
AND(G2415&gt;=12, G2415&lt;18), "12-18",  AND(G2415&gt;=18, G2415&lt;24), "18-24", G2415&gt;=24, "24-36")</f>
        <v>24-36</v>
      </c>
    </row>
    <row r="2416" spans="1:37" x14ac:dyDescent="0.3">
      <c r="A2416" t="s">
        <v>2516</v>
      </c>
      <c r="B2416" t="s">
        <v>33</v>
      </c>
      <c r="C2416">
        <v>27</v>
      </c>
      <c r="D2416" t="s">
        <v>37</v>
      </c>
      <c r="E2416" t="s">
        <v>48</v>
      </c>
      <c r="F2416">
        <v>1</v>
      </c>
      <c r="G2416">
        <v>28</v>
      </c>
      <c r="H2416" t="s">
        <v>36</v>
      </c>
      <c r="I2416" t="s">
        <v>37</v>
      </c>
      <c r="J2416" t="s">
        <v>34</v>
      </c>
      <c r="K2416" t="s">
        <v>37</v>
      </c>
      <c r="L2416" t="s">
        <v>72</v>
      </c>
      <c r="M2416" t="s">
        <v>34</v>
      </c>
      <c r="N2416" t="s">
        <v>34</v>
      </c>
      <c r="O2416" t="s">
        <v>37</v>
      </c>
      <c r="P2416" t="s">
        <v>34</v>
      </c>
      <c r="Q2416" t="s">
        <v>34</v>
      </c>
      <c r="R2416" t="s">
        <v>34</v>
      </c>
      <c r="S2416" t="s">
        <v>34</v>
      </c>
      <c r="T2416" t="s">
        <v>37</v>
      </c>
      <c r="U2416" t="s">
        <v>46</v>
      </c>
      <c r="V2416" t="s">
        <v>37</v>
      </c>
      <c r="W2416" t="s">
        <v>40</v>
      </c>
      <c r="X2416">
        <v>49.7</v>
      </c>
      <c r="Y2416">
        <v>1167.8</v>
      </c>
      <c r="Z2416">
        <v>0</v>
      </c>
      <c r="AA2416">
        <v>0</v>
      </c>
      <c r="AB2416">
        <v>928.32</v>
      </c>
      <c r="AC2416">
        <v>2096.12</v>
      </c>
      <c r="AD2416" t="s">
        <v>41</v>
      </c>
      <c r="AE2416" t="s">
        <v>42</v>
      </c>
      <c r="AF2416" t="s">
        <v>42</v>
      </c>
      <c r="AG2416">
        <f t="shared" si="74"/>
        <v>0</v>
      </c>
      <c r="AH2416" t="str" cm="1">
        <f t="array" ref="AH2416">_xlfn.IFS(
X2416&lt;=20, "&lt;20",
AND(X2416&gt;=20, X2416&lt;50), "20-50",
AND(X2416&gt;=50, X2416&lt;100), "50-100",
X2416&gt;=100, "&gt;100"
)</f>
        <v>20-50</v>
      </c>
      <c r="AI2416">
        <f t="shared" si="75"/>
        <v>0</v>
      </c>
      <c r="AJ2416" t="str" cm="1">
        <f t="array" ref="AJ2416">_xlfn.IFS(
C2416&lt;=20, "&lt;20",
AND(C2416&gt;=20, C2416&lt;35), "20-35",
AND(C2416&gt;=35, C2416&lt;50), "35-50",
C2416&gt;=50, "50-100"
)</f>
        <v>20-35</v>
      </c>
      <c r="AK2416" t="str" cm="1">
        <f t="array" ref="AK2416">_xlfn.IFS(
G2416&lt;6, "&lt;6",
AND(G2416&gt;=6, G2416&lt;12), "6-12",
AND(G2416&gt;=12, G2416&lt;18), "12-18",  AND(G2416&gt;=18, G2416&lt;24), "18-24", G2416&gt;=24, "24-36")</f>
        <v>24-36</v>
      </c>
    </row>
    <row r="2417" spans="1:37" x14ac:dyDescent="0.3">
      <c r="A2417" t="s">
        <v>2517</v>
      </c>
      <c r="B2417" t="s">
        <v>44</v>
      </c>
      <c r="C2417">
        <v>31</v>
      </c>
      <c r="D2417" t="s">
        <v>37</v>
      </c>
      <c r="E2417" t="s">
        <v>124</v>
      </c>
      <c r="F2417">
        <v>1</v>
      </c>
      <c r="G2417">
        <v>22</v>
      </c>
      <c r="H2417" t="s">
        <v>110</v>
      </c>
      <c r="I2417" t="s">
        <v>37</v>
      </c>
      <c r="J2417" t="s">
        <v>34</v>
      </c>
      <c r="K2417" t="s">
        <v>37</v>
      </c>
      <c r="L2417" t="s">
        <v>38</v>
      </c>
      <c r="M2417" t="s">
        <v>34</v>
      </c>
      <c r="N2417" t="s">
        <v>34</v>
      </c>
      <c r="O2417" t="s">
        <v>34</v>
      </c>
      <c r="P2417" t="s">
        <v>34</v>
      </c>
      <c r="Q2417" t="s">
        <v>37</v>
      </c>
      <c r="R2417" t="s">
        <v>37</v>
      </c>
      <c r="S2417" t="s">
        <v>37</v>
      </c>
      <c r="T2417" t="s">
        <v>37</v>
      </c>
      <c r="U2417" t="s">
        <v>46</v>
      </c>
      <c r="V2417" t="s">
        <v>37</v>
      </c>
      <c r="W2417" t="s">
        <v>51</v>
      </c>
      <c r="X2417">
        <v>64.75</v>
      </c>
      <c r="Y2417">
        <v>2345.1999999999998</v>
      </c>
      <c r="Z2417">
        <v>0</v>
      </c>
      <c r="AA2417">
        <v>0</v>
      </c>
      <c r="AB2417">
        <v>120.99</v>
      </c>
      <c r="AC2417">
        <v>2466.19</v>
      </c>
      <c r="AD2417" t="s">
        <v>52</v>
      </c>
      <c r="AE2417" t="s">
        <v>104</v>
      </c>
      <c r="AF2417" t="s">
        <v>150</v>
      </c>
      <c r="AG2417">
        <f t="shared" si="74"/>
        <v>1</v>
      </c>
      <c r="AH2417" t="str" cm="1">
        <f t="array" ref="AH2417">_xlfn.IFS(
X2417&lt;=20, "&lt;20",
AND(X2417&gt;=20, X2417&lt;50), "20-50",
AND(X2417&gt;=50, X2417&lt;100), "50-100",
X2417&gt;=100, "&gt;100"
)</f>
        <v>50-100</v>
      </c>
      <c r="AI2417">
        <f t="shared" si="75"/>
        <v>0</v>
      </c>
      <c r="AJ2417" t="str" cm="1">
        <f t="array" ref="AJ2417">_xlfn.IFS(
C2417&lt;=20, "&lt;20",
AND(C2417&gt;=20, C2417&lt;35), "20-35",
AND(C2417&gt;=35, C2417&lt;50), "35-50",
C2417&gt;=50, "50-100"
)</f>
        <v>20-35</v>
      </c>
      <c r="AK2417" t="str" cm="1">
        <f t="array" ref="AK2417">_xlfn.IFS(
G2417&lt;6, "&lt;6",
AND(G2417&gt;=6, G2417&lt;12), "6-12",
AND(G2417&gt;=12, G2417&lt;18), "12-18",  AND(G2417&gt;=18, G2417&lt;24), "18-24", G2417&gt;=24, "24-36")</f>
        <v>18-24</v>
      </c>
    </row>
    <row r="2418" spans="1:37" x14ac:dyDescent="0.3">
      <c r="A2418" t="s">
        <v>2518</v>
      </c>
      <c r="B2418" t="s">
        <v>44</v>
      </c>
      <c r="C2418">
        <v>25</v>
      </c>
      <c r="D2418" t="s">
        <v>34</v>
      </c>
      <c r="E2418" t="s">
        <v>45</v>
      </c>
      <c r="F2418">
        <v>14</v>
      </c>
      <c r="G2418">
        <v>27</v>
      </c>
      <c r="H2418" t="s">
        <v>110</v>
      </c>
      <c r="I2418" t="s">
        <v>37</v>
      </c>
      <c r="J2418" t="s">
        <v>34</v>
      </c>
      <c r="K2418" t="s">
        <v>37</v>
      </c>
      <c r="L2418" t="s">
        <v>50</v>
      </c>
      <c r="M2418" t="s">
        <v>37</v>
      </c>
      <c r="N2418" t="s">
        <v>34</v>
      </c>
      <c r="O2418" t="s">
        <v>34</v>
      </c>
      <c r="P2418" t="s">
        <v>34</v>
      </c>
      <c r="Q2418" t="s">
        <v>34</v>
      </c>
      <c r="R2418" t="s">
        <v>34</v>
      </c>
      <c r="S2418" t="s">
        <v>34</v>
      </c>
      <c r="T2418" t="s">
        <v>37</v>
      </c>
      <c r="U2418" t="s">
        <v>46</v>
      </c>
      <c r="V2418" t="s">
        <v>37</v>
      </c>
      <c r="W2418" t="s">
        <v>51</v>
      </c>
      <c r="X2418">
        <v>75.5</v>
      </c>
      <c r="Y2418">
        <v>2324.6999999999998</v>
      </c>
      <c r="Z2418">
        <v>0</v>
      </c>
      <c r="AA2418">
        <v>0</v>
      </c>
      <c r="AB2418">
        <v>617.6</v>
      </c>
      <c r="AC2418">
        <v>2942.3</v>
      </c>
      <c r="AD2418" t="s">
        <v>41</v>
      </c>
      <c r="AE2418" t="s">
        <v>42</v>
      </c>
      <c r="AF2418" t="s">
        <v>42</v>
      </c>
      <c r="AG2418">
        <f t="shared" si="74"/>
        <v>0</v>
      </c>
      <c r="AH2418" t="str" cm="1">
        <f t="array" ref="AH2418">_xlfn.IFS(
X2418&lt;=20, "&lt;20",
AND(X2418&gt;=20, X2418&lt;50), "20-50",
AND(X2418&gt;=50, X2418&lt;100), "50-100",
X2418&gt;=100, "&gt;100"
)</f>
        <v>50-100</v>
      </c>
      <c r="AI2418">
        <f t="shared" si="75"/>
        <v>0</v>
      </c>
      <c r="AJ2418" t="str" cm="1">
        <f t="array" ref="AJ2418">_xlfn.IFS(
C2418&lt;=20, "&lt;20",
AND(C2418&gt;=20, C2418&lt;35), "20-35",
AND(C2418&gt;=35, C2418&lt;50), "35-50",
C2418&gt;=50, "50-100"
)</f>
        <v>20-35</v>
      </c>
      <c r="AK2418" t="str" cm="1">
        <f t="array" ref="AK2418">_xlfn.IFS(
G2418&lt;6, "&lt;6",
AND(G2418&gt;=6, G2418&lt;12), "6-12",
AND(G2418&gt;=12, G2418&lt;18), "12-18",  AND(G2418&gt;=18, G2418&lt;24), "18-24", G2418&gt;=24, "24-36")</f>
        <v>24-36</v>
      </c>
    </row>
    <row r="2419" spans="1:37" x14ac:dyDescent="0.3">
      <c r="A2419" t="s">
        <v>2519</v>
      </c>
      <c r="B2419" t="s">
        <v>33</v>
      </c>
      <c r="C2419">
        <v>62</v>
      </c>
      <c r="D2419" t="s">
        <v>37</v>
      </c>
      <c r="E2419" t="s">
        <v>61</v>
      </c>
      <c r="F2419">
        <v>3</v>
      </c>
      <c r="G2419">
        <v>27</v>
      </c>
      <c r="H2419" t="s">
        <v>110</v>
      </c>
      <c r="I2419" t="s">
        <v>37</v>
      </c>
      <c r="J2419" t="s">
        <v>34</v>
      </c>
      <c r="K2419" t="s">
        <v>34</v>
      </c>
      <c r="L2419" t="s">
        <v>34</v>
      </c>
      <c r="M2419" t="s">
        <v>34</v>
      </c>
      <c r="N2419" t="s">
        <v>34</v>
      </c>
      <c r="O2419" t="s">
        <v>34</v>
      </c>
      <c r="P2419" t="s">
        <v>34</v>
      </c>
      <c r="Q2419" t="s">
        <v>34</v>
      </c>
      <c r="R2419" t="s">
        <v>34</v>
      </c>
      <c r="S2419" t="s">
        <v>34</v>
      </c>
      <c r="T2419" t="s">
        <v>34</v>
      </c>
      <c r="U2419" t="s">
        <v>39</v>
      </c>
      <c r="V2419" t="s">
        <v>34</v>
      </c>
      <c r="W2419" t="s">
        <v>40</v>
      </c>
      <c r="X2419">
        <v>19.3</v>
      </c>
      <c r="Y2419">
        <v>504.2</v>
      </c>
      <c r="Z2419">
        <v>9.49</v>
      </c>
      <c r="AA2419">
        <v>0</v>
      </c>
      <c r="AB2419">
        <v>776.88</v>
      </c>
      <c r="AC2419">
        <v>1271.5899999999999</v>
      </c>
      <c r="AD2419" t="s">
        <v>41</v>
      </c>
      <c r="AE2419" t="s">
        <v>42</v>
      </c>
      <c r="AF2419" t="s">
        <v>42</v>
      </c>
      <c r="AG2419">
        <f t="shared" si="74"/>
        <v>0</v>
      </c>
      <c r="AH2419" t="str" cm="1">
        <f t="array" ref="AH2419">_xlfn.IFS(
X2419&lt;=20, "&lt;20",
AND(X2419&gt;=20, X2419&lt;50), "20-50",
AND(X2419&gt;=50, X2419&lt;100), "50-100",
X2419&gt;=100, "&gt;100"
)</f>
        <v>&lt;20</v>
      </c>
      <c r="AI2419">
        <f t="shared" si="75"/>
        <v>0</v>
      </c>
      <c r="AJ2419" t="str" cm="1">
        <f t="array" ref="AJ2419">_xlfn.IFS(
C2419&lt;=20, "&lt;20",
AND(C2419&gt;=20, C2419&lt;35), "20-35",
AND(C2419&gt;=35, C2419&lt;50), "35-50",
C2419&gt;=50, "50-100"
)</f>
        <v>50-100</v>
      </c>
      <c r="AK2419" t="str" cm="1">
        <f t="array" ref="AK2419">_xlfn.IFS(
G2419&lt;6, "&lt;6",
AND(G2419&gt;=6, G2419&lt;12), "6-12",
AND(G2419&gt;=12, G2419&lt;18), "12-18",  AND(G2419&gt;=18, G2419&lt;24), "18-24", G2419&gt;=24, "24-36")</f>
        <v>24-36</v>
      </c>
    </row>
    <row r="2420" spans="1:37" x14ac:dyDescent="0.3">
      <c r="A2420" t="s">
        <v>2520</v>
      </c>
      <c r="B2420" t="s">
        <v>33</v>
      </c>
      <c r="C2420">
        <v>25</v>
      </c>
      <c r="D2420" t="s">
        <v>37</v>
      </c>
      <c r="E2420" t="s">
        <v>61</v>
      </c>
      <c r="F2420">
        <v>13</v>
      </c>
      <c r="G2420">
        <v>35</v>
      </c>
      <c r="H2420" t="s">
        <v>36</v>
      </c>
      <c r="I2420" t="s">
        <v>37</v>
      </c>
      <c r="J2420" t="s">
        <v>34</v>
      </c>
      <c r="K2420" t="s">
        <v>37</v>
      </c>
      <c r="L2420" t="s">
        <v>72</v>
      </c>
      <c r="M2420" t="s">
        <v>34</v>
      </c>
      <c r="N2420" t="s">
        <v>37</v>
      </c>
      <c r="O2420" t="s">
        <v>34</v>
      </c>
      <c r="P2420" t="s">
        <v>34</v>
      </c>
      <c r="Q2420" t="s">
        <v>37</v>
      </c>
      <c r="R2420" t="s">
        <v>37</v>
      </c>
      <c r="S2420" t="s">
        <v>37</v>
      </c>
      <c r="T2420" t="s">
        <v>37</v>
      </c>
      <c r="U2420" t="s">
        <v>39</v>
      </c>
      <c r="V2420" t="s">
        <v>37</v>
      </c>
      <c r="W2420" t="s">
        <v>51</v>
      </c>
      <c r="X2420">
        <v>69.5</v>
      </c>
      <c r="Y2420">
        <v>1498.2</v>
      </c>
      <c r="Z2420">
        <v>49.57</v>
      </c>
      <c r="AA2420">
        <v>0</v>
      </c>
      <c r="AB2420">
        <v>770.88</v>
      </c>
      <c r="AC2420">
        <v>2219.5100000000002</v>
      </c>
      <c r="AD2420" t="s">
        <v>52</v>
      </c>
      <c r="AE2420" t="s">
        <v>53</v>
      </c>
      <c r="AF2420" t="s">
        <v>162</v>
      </c>
      <c r="AG2420">
        <f t="shared" si="74"/>
        <v>1</v>
      </c>
      <c r="AH2420" t="str" cm="1">
        <f t="array" ref="AH2420">_xlfn.IFS(
X2420&lt;=20, "&lt;20",
AND(X2420&gt;=20, X2420&lt;50), "20-50",
AND(X2420&gt;=50, X2420&lt;100), "50-100",
X2420&gt;=100, "&gt;100"
)</f>
        <v>50-100</v>
      </c>
      <c r="AI2420">
        <f t="shared" si="75"/>
        <v>0</v>
      </c>
      <c r="AJ2420" t="str" cm="1">
        <f t="array" ref="AJ2420">_xlfn.IFS(
C2420&lt;=20, "&lt;20",
AND(C2420&gt;=20, C2420&lt;35), "20-35",
AND(C2420&gt;=35, C2420&lt;50), "35-50",
C2420&gt;=50, "50-100"
)</f>
        <v>20-35</v>
      </c>
      <c r="AK2420" t="str" cm="1">
        <f t="array" ref="AK2420">_xlfn.IFS(
G2420&lt;6, "&lt;6",
AND(G2420&gt;=6, G2420&lt;12), "6-12",
AND(G2420&gt;=12, G2420&lt;18), "12-18",  AND(G2420&gt;=18, G2420&lt;24), "18-24", G2420&gt;=24, "24-36")</f>
        <v>24-36</v>
      </c>
    </row>
    <row r="2421" spans="1:37" x14ac:dyDescent="0.3">
      <c r="A2421" t="s">
        <v>2521</v>
      </c>
      <c r="B2421" t="s">
        <v>44</v>
      </c>
      <c r="C2421">
        <v>31</v>
      </c>
      <c r="D2421" t="s">
        <v>37</v>
      </c>
      <c r="E2421" t="s">
        <v>48</v>
      </c>
      <c r="F2421">
        <v>3</v>
      </c>
      <c r="G2421">
        <v>1</v>
      </c>
      <c r="H2421" t="s">
        <v>36</v>
      </c>
      <c r="I2421" t="s">
        <v>37</v>
      </c>
      <c r="J2421" t="s">
        <v>37</v>
      </c>
      <c r="K2421" t="s">
        <v>37</v>
      </c>
      <c r="L2421" t="s">
        <v>50</v>
      </c>
      <c r="M2421" t="s">
        <v>34</v>
      </c>
      <c r="N2421" t="s">
        <v>34</v>
      </c>
      <c r="O2421" t="s">
        <v>37</v>
      </c>
      <c r="P2421" t="s">
        <v>34</v>
      </c>
      <c r="Q2421" t="s">
        <v>37</v>
      </c>
      <c r="R2421" t="s">
        <v>37</v>
      </c>
      <c r="S2421" t="s">
        <v>37</v>
      </c>
      <c r="T2421" t="s">
        <v>37</v>
      </c>
      <c r="U2421" t="s">
        <v>46</v>
      </c>
      <c r="V2421" t="s">
        <v>37</v>
      </c>
      <c r="W2421" t="s">
        <v>51</v>
      </c>
      <c r="X2421">
        <v>99.3</v>
      </c>
      <c r="Y2421">
        <v>4209.95</v>
      </c>
      <c r="Z2421">
        <v>0</v>
      </c>
      <c r="AA2421">
        <v>0</v>
      </c>
      <c r="AB2421">
        <v>225.75</v>
      </c>
      <c r="AC2421">
        <v>4435.7</v>
      </c>
      <c r="AD2421" t="s">
        <v>41</v>
      </c>
      <c r="AE2421" t="s">
        <v>42</v>
      </c>
      <c r="AF2421" t="s">
        <v>42</v>
      </c>
      <c r="AG2421">
        <f t="shared" si="74"/>
        <v>0</v>
      </c>
      <c r="AH2421" t="str" cm="1">
        <f t="array" ref="AH2421">_xlfn.IFS(
X2421&lt;=20, "&lt;20",
AND(X2421&gt;=20, X2421&lt;50), "20-50",
AND(X2421&gt;=50, X2421&lt;100), "50-100",
X2421&gt;=100, "&gt;100"
)</f>
        <v>50-100</v>
      </c>
      <c r="AI2421">
        <f t="shared" si="75"/>
        <v>0</v>
      </c>
      <c r="AJ2421" t="str" cm="1">
        <f t="array" ref="AJ2421">_xlfn.IFS(
C2421&lt;=20, "&lt;20",
AND(C2421&gt;=20, C2421&lt;35), "20-35",
AND(C2421&gt;=35, C2421&lt;50), "35-50",
C2421&gt;=50, "50-100"
)</f>
        <v>20-35</v>
      </c>
      <c r="AK2421" t="str" cm="1">
        <f t="array" ref="AK2421">_xlfn.IFS(
G2421&lt;6, "&lt;6",
AND(G2421&gt;=6, G2421&lt;12), "6-12",
AND(G2421&gt;=12, G2421&lt;18), "12-18",  AND(G2421&gt;=18, G2421&lt;24), "18-24", G2421&gt;=24, "24-36")</f>
        <v>&lt;6</v>
      </c>
    </row>
    <row r="2422" spans="1:37" x14ac:dyDescent="0.3">
      <c r="A2422" t="s">
        <v>2522</v>
      </c>
      <c r="B2422" t="s">
        <v>44</v>
      </c>
      <c r="C2422">
        <v>57</v>
      </c>
      <c r="D2422" t="s">
        <v>34</v>
      </c>
      <c r="E2422" t="s">
        <v>87</v>
      </c>
      <c r="F2422">
        <v>12</v>
      </c>
      <c r="G2422">
        <v>33</v>
      </c>
      <c r="H2422" t="s">
        <v>57</v>
      </c>
      <c r="I2422" t="s">
        <v>37</v>
      </c>
      <c r="J2422" t="s">
        <v>34</v>
      </c>
      <c r="K2422" t="s">
        <v>34</v>
      </c>
      <c r="L2422" t="s">
        <v>34</v>
      </c>
      <c r="M2422" t="s">
        <v>34</v>
      </c>
      <c r="N2422" t="s">
        <v>34</v>
      </c>
      <c r="O2422" t="s">
        <v>34</v>
      </c>
      <c r="P2422" t="s">
        <v>34</v>
      </c>
      <c r="Q2422" t="s">
        <v>34</v>
      </c>
      <c r="R2422" t="s">
        <v>34</v>
      </c>
      <c r="S2422" t="s">
        <v>34</v>
      </c>
      <c r="T2422" t="s">
        <v>34</v>
      </c>
      <c r="U2422" t="s">
        <v>67</v>
      </c>
      <c r="V2422" t="s">
        <v>34</v>
      </c>
      <c r="W2422" t="s">
        <v>40</v>
      </c>
      <c r="X2422">
        <v>19.399999999999999</v>
      </c>
      <c r="Y2422">
        <v>358.05</v>
      </c>
      <c r="Z2422">
        <v>0</v>
      </c>
      <c r="AA2422">
        <v>0</v>
      </c>
      <c r="AB2422">
        <v>511.19</v>
      </c>
      <c r="AC2422">
        <v>869.24</v>
      </c>
      <c r="AD2422" t="s">
        <v>41</v>
      </c>
      <c r="AE2422" t="s">
        <v>42</v>
      </c>
      <c r="AF2422" t="s">
        <v>42</v>
      </c>
      <c r="AG2422">
        <f t="shared" si="74"/>
        <v>0</v>
      </c>
      <c r="AH2422" t="str" cm="1">
        <f t="array" ref="AH2422">_xlfn.IFS(
X2422&lt;=20, "&lt;20",
AND(X2422&gt;=20, X2422&lt;50), "20-50",
AND(X2422&gt;=50, X2422&lt;100), "50-100",
X2422&gt;=100, "&gt;100"
)</f>
        <v>&lt;20</v>
      </c>
      <c r="AI2422">
        <f t="shared" si="75"/>
        <v>0</v>
      </c>
      <c r="AJ2422" t="str" cm="1">
        <f t="array" ref="AJ2422">_xlfn.IFS(
C2422&lt;=20, "&lt;20",
AND(C2422&gt;=20, C2422&lt;35), "20-35",
AND(C2422&gt;=35, C2422&lt;50), "35-50",
C2422&gt;=50, "50-100"
)</f>
        <v>50-100</v>
      </c>
      <c r="AK2422" t="str" cm="1">
        <f t="array" ref="AK2422">_xlfn.IFS(
G2422&lt;6, "&lt;6",
AND(G2422&gt;=6, G2422&lt;12), "6-12",
AND(G2422&gt;=12, G2422&lt;18), "12-18",  AND(G2422&gt;=18, G2422&lt;24), "18-24", G2422&gt;=24, "24-36")</f>
        <v>24-36</v>
      </c>
    </row>
    <row r="2423" spans="1:37" x14ac:dyDescent="0.3">
      <c r="A2423" t="s">
        <v>2523</v>
      </c>
      <c r="B2423" t="s">
        <v>44</v>
      </c>
      <c r="C2423">
        <v>75</v>
      </c>
      <c r="D2423" t="s">
        <v>37</v>
      </c>
      <c r="E2423" t="s">
        <v>114</v>
      </c>
      <c r="F2423">
        <v>4</v>
      </c>
      <c r="G2423">
        <v>13</v>
      </c>
      <c r="H2423" t="s">
        <v>36</v>
      </c>
      <c r="I2423" t="s">
        <v>34</v>
      </c>
      <c r="J2423" t="s">
        <v>34</v>
      </c>
      <c r="K2423" t="s">
        <v>37</v>
      </c>
      <c r="L2423" t="s">
        <v>38</v>
      </c>
      <c r="M2423" t="s">
        <v>34</v>
      </c>
      <c r="N2423" t="s">
        <v>37</v>
      </c>
      <c r="O2423" t="s">
        <v>37</v>
      </c>
      <c r="P2423" t="s">
        <v>34</v>
      </c>
      <c r="Q2423" t="s">
        <v>37</v>
      </c>
      <c r="R2423" t="s">
        <v>37</v>
      </c>
      <c r="S2423" t="s">
        <v>37</v>
      </c>
      <c r="T2423" t="s">
        <v>34</v>
      </c>
      <c r="U2423" t="s">
        <v>46</v>
      </c>
      <c r="V2423" t="s">
        <v>37</v>
      </c>
      <c r="W2423" t="s">
        <v>51</v>
      </c>
      <c r="X2423">
        <v>52.3</v>
      </c>
      <c r="Y2423">
        <v>3765.05</v>
      </c>
      <c r="Z2423">
        <v>0</v>
      </c>
      <c r="AA2423">
        <v>40</v>
      </c>
      <c r="AB2423">
        <v>0</v>
      </c>
      <c r="AC2423">
        <v>3805.05</v>
      </c>
      <c r="AD2423" t="s">
        <v>41</v>
      </c>
      <c r="AE2423" t="s">
        <v>42</v>
      </c>
      <c r="AF2423" t="s">
        <v>42</v>
      </c>
      <c r="AG2423">
        <f t="shared" si="74"/>
        <v>0</v>
      </c>
      <c r="AH2423" t="str" cm="1">
        <f t="array" ref="AH2423">_xlfn.IFS(
X2423&lt;=20, "&lt;20",
AND(X2423&gt;=20, X2423&lt;50), "20-50",
AND(X2423&gt;=50, X2423&lt;100), "50-100",
X2423&gt;=100, "&gt;100"
)</f>
        <v>50-100</v>
      </c>
      <c r="AI2423">
        <f t="shared" si="75"/>
        <v>0</v>
      </c>
      <c r="AJ2423" t="str" cm="1">
        <f t="array" ref="AJ2423">_xlfn.IFS(
C2423&lt;=20, "&lt;20",
AND(C2423&gt;=20, C2423&lt;35), "20-35",
AND(C2423&gt;=35, C2423&lt;50), "35-50",
C2423&gt;=50, "50-100"
)</f>
        <v>50-100</v>
      </c>
      <c r="AK2423" t="str" cm="1">
        <f t="array" ref="AK2423">_xlfn.IFS(
G2423&lt;6, "&lt;6",
AND(G2423&gt;=6, G2423&lt;12), "6-12",
AND(G2423&gt;=12, G2423&lt;18), "12-18",  AND(G2423&gt;=18, G2423&lt;24), "18-24", G2423&gt;=24, "24-36")</f>
        <v>12-18</v>
      </c>
    </row>
    <row r="2424" spans="1:37" x14ac:dyDescent="0.3">
      <c r="A2424" t="s">
        <v>2524</v>
      </c>
      <c r="B2424" t="s">
        <v>44</v>
      </c>
      <c r="C2424">
        <v>60</v>
      </c>
      <c r="D2424" t="s">
        <v>37</v>
      </c>
      <c r="E2424" t="s">
        <v>61</v>
      </c>
      <c r="F2424">
        <v>13</v>
      </c>
      <c r="G2424">
        <v>5</v>
      </c>
      <c r="H2424" t="s">
        <v>36</v>
      </c>
      <c r="I2424" t="s">
        <v>37</v>
      </c>
      <c r="J2424" t="s">
        <v>34</v>
      </c>
      <c r="K2424" t="s">
        <v>34</v>
      </c>
      <c r="L2424" t="s">
        <v>34</v>
      </c>
      <c r="M2424" t="s">
        <v>34</v>
      </c>
      <c r="N2424" t="s">
        <v>34</v>
      </c>
      <c r="O2424" t="s">
        <v>34</v>
      </c>
      <c r="P2424" t="s">
        <v>34</v>
      </c>
      <c r="Q2424" t="s">
        <v>34</v>
      </c>
      <c r="R2424" t="s">
        <v>34</v>
      </c>
      <c r="S2424" t="s">
        <v>34</v>
      </c>
      <c r="T2424" t="s">
        <v>34</v>
      </c>
      <c r="U2424" t="s">
        <v>46</v>
      </c>
      <c r="V2424" t="s">
        <v>34</v>
      </c>
      <c r="W2424" t="s">
        <v>40</v>
      </c>
      <c r="X2424">
        <v>20.65</v>
      </c>
      <c r="Y2424">
        <v>155.9</v>
      </c>
      <c r="Z2424">
        <v>0</v>
      </c>
      <c r="AA2424">
        <v>0</v>
      </c>
      <c r="AB2424">
        <v>108.78</v>
      </c>
      <c r="AC2424">
        <v>264.68</v>
      </c>
      <c r="AD2424" t="s">
        <v>41</v>
      </c>
      <c r="AE2424" t="s">
        <v>42</v>
      </c>
      <c r="AF2424" t="s">
        <v>42</v>
      </c>
      <c r="AG2424">
        <f t="shared" si="74"/>
        <v>0</v>
      </c>
      <c r="AH2424" t="str" cm="1">
        <f t="array" ref="AH2424">_xlfn.IFS(
X2424&lt;=20, "&lt;20",
AND(X2424&gt;=20, X2424&lt;50), "20-50",
AND(X2424&gt;=50, X2424&lt;100), "50-100",
X2424&gt;=100, "&gt;100"
)</f>
        <v>20-50</v>
      </c>
      <c r="AI2424">
        <f t="shared" si="75"/>
        <v>0</v>
      </c>
      <c r="AJ2424" t="str" cm="1">
        <f t="array" ref="AJ2424">_xlfn.IFS(
C2424&lt;=20, "&lt;20",
AND(C2424&gt;=20, C2424&lt;35), "20-35",
AND(C2424&gt;=35, C2424&lt;50), "35-50",
C2424&gt;=50, "50-100"
)</f>
        <v>50-100</v>
      </c>
      <c r="AK2424" t="str" cm="1">
        <f t="array" ref="AK2424">_xlfn.IFS(
G2424&lt;6, "&lt;6",
AND(G2424&gt;=6, G2424&lt;12), "6-12",
AND(G2424&gt;=12, G2424&lt;18), "12-18",  AND(G2424&gt;=18, G2424&lt;24), "18-24", G2424&gt;=24, "24-36")</f>
        <v>&lt;6</v>
      </c>
    </row>
    <row r="2425" spans="1:37" x14ac:dyDescent="0.3">
      <c r="A2425" t="s">
        <v>2525</v>
      </c>
      <c r="B2425" t="s">
        <v>44</v>
      </c>
      <c r="C2425">
        <v>24</v>
      </c>
      <c r="D2425" t="s">
        <v>37</v>
      </c>
      <c r="E2425" t="s">
        <v>74</v>
      </c>
      <c r="F2425">
        <v>0</v>
      </c>
      <c r="G2425">
        <v>8</v>
      </c>
      <c r="H2425" t="s">
        <v>57</v>
      </c>
      <c r="I2425" t="s">
        <v>37</v>
      </c>
      <c r="J2425" t="s">
        <v>34</v>
      </c>
      <c r="K2425" t="s">
        <v>34</v>
      </c>
      <c r="L2425" t="s">
        <v>34</v>
      </c>
      <c r="M2425" t="s">
        <v>34</v>
      </c>
      <c r="N2425" t="s">
        <v>34</v>
      </c>
      <c r="O2425" t="s">
        <v>34</v>
      </c>
      <c r="P2425" t="s">
        <v>34</v>
      </c>
      <c r="Q2425" t="s">
        <v>34</v>
      </c>
      <c r="R2425" t="s">
        <v>34</v>
      </c>
      <c r="S2425" t="s">
        <v>34</v>
      </c>
      <c r="T2425" t="s">
        <v>34</v>
      </c>
      <c r="U2425" t="s">
        <v>46</v>
      </c>
      <c r="V2425" t="s">
        <v>34</v>
      </c>
      <c r="W2425" t="s">
        <v>40</v>
      </c>
      <c r="X2425">
        <v>19.899999999999999</v>
      </c>
      <c r="Y2425">
        <v>400.3</v>
      </c>
      <c r="Z2425">
        <v>0</v>
      </c>
      <c r="AA2425">
        <v>0</v>
      </c>
      <c r="AB2425">
        <v>1089.22</v>
      </c>
      <c r="AC2425">
        <v>1489.52</v>
      </c>
      <c r="AD2425" t="s">
        <v>41</v>
      </c>
      <c r="AE2425" t="s">
        <v>42</v>
      </c>
      <c r="AF2425" t="s">
        <v>42</v>
      </c>
      <c r="AG2425">
        <f t="shared" si="74"/>
        <v>0</v>
      </c>
      <c r="AH2425" t="str" cm="1">
        <f t="array" ref="AH2425">_xlfn.IFS(
X2425&lt;=20, "&lt;20",
AND(X2425&gt;=20, X2425&lt;50), "20-50",
AND(X2425&gt;=50, X2425&lt;100), "50-100",
X2425&gt;=100, "&gt;100"
)</f>
        <v>&lt;20</v>
      </c>
      <c r="AI2425">
        <f t="shared" si="75"/>
        <v>0</v>
      </c>
      <c r="AJ2425" t="str" cm="1">
        <f t="array" ref="AJ2425">_xlfn.IFS(
C2425&lt;=20, "&lt;20",
AND(C2425&gt;=20, C2425&lt;35), "20-35",
AND(C2425&gt;=35, C2425&lt;50), "35-50",
C2425&gt;=50, "50-100"
)</f>
        <v>20-35</v>
      </c>
      <c r="AK2425" t="str" cm="1">
        <f t="array" ref="AK2425">_xlfn.IFS(
G2425&lt;6, "&lt;6",
AND(G2425&gt;=6, G2425&lt;12), "6-12",
AND(G2425&gt;=12, G2425&lt;18), "12-18",  AND(G2425&gt;=18, G2425&lt;24), "18-24", G2425&gt;=24, "24-36")</f>
        <v>6-12</v>
      </c>
    </row>
    <row r="2426" spans="1:37" x14ac:dyDescent="0.3">
      <c r="A2426" t="s">
        <v>2526</v>
      </c>
      <c r="B2426" t="s">
        <v>33</v>
      </c>
      <c r="C2426">
        <v>57</v>
      </c>
      <c r="D2426" t="s">
        <v>34</v>
      </c>
      <c r="E2426" t="s">
        <v>45</v>
      </c>
      <c r="F2426">
        <v>15</v>
      </c>
      <c r="G2426">
        <v>31</v>
      </c>
      <c r="H2426" t="s">
        <v>36</v>
      </c>
      <c r="I2426" t="s">
        <v>37</v>
      </c>
      <c r="J2426" t="s">
        <v>34</v>
      </c>
      <c r="K2426" t="s">
        <v>37</v>
      </c>
      <c r="L2426" t="s">
        <v>72</v>
      </c>
      <c r="M2426" t="s">
        <v>37</v>
      </c>
      <c r="N2426" t="s">
        <v>37</v>
      </c>
      <c r="O2426" t="s">
        <v>37</v>
      </c>
      <c r="P2426" t="s">
        <v>34</v>
      </c>
      <c r="Q2426" t="s">
        <v>34</v>
      </c>
      <c r="R2426" t="s">
        <v>37</v>
      </c>
      <c r="S2426" t="s">
        <v>37</v>
      </c>
      <c r="T2426" t="s">
        <v>37</v>
      </c>
      <c r="U2426" t="s">
        <v>67</v>
      </c>
      <c r="V2426" t="s">
        <v>34</v>
      </c>
      <c r="W2426" t="s">
        <v>51</v>
      </c>
      <c r="X2426">
        <v>70.95</v>
      </c>
      <c r="Y2426">
        <v>4741.45</v>
      </c>
      <c r="Z2426">
        <v>0</v>
      </c>
      <c r="AA2426">
        <v>0</v>
      </c>
      <c r="AB2426">
        <v>811.92</v>
      </c>
      <c r="AC2426">
        <v>5553.37</v>
      </c>
      <c r="AD2426" t="s">
        <v>41</v>
      </c>
      <c r="AE2426" t="s">
        <v>42</v>
      </c>
      <c r="AF2426" t="s">
        <v>42</v>
      </c>
      <c r="AG2426">
        <f t="shared" si="74"/>
        <v>0</v>
      </c>
      <c r="AH2426" t="str" cm="1">
        <f t="array" ref="AH2426">_xlfn.IFS(
X2426&lt;=20, "&lt;20",
AND(X2426&gt;=20, X2426&lt;50), "20-50",
AND(X2426&gt;=50, X2426&lt;100), "50-100",
X2426&gt;=100, "&gt;100"
)</f>
        <v>50-100</v>
      </c>
      <c r="AI2426">
        <f t="shared" si="75"/>
        <v>0</v>
      </c>
      <c r="AJ2426" t="str" cm="1">
        <f t="array" ref="AJ2426">_xlfn.IFS(
C2426&lt;=20, "&lt;20",
AND(C2426&gt;=20, C2426&lt;35), "20-35",
AND(C2426&gt;=35, C2426&lt;50), "35-50",
C2426&gt;=50, "50-100"
)</f>
        <v>50-100</v>
      </c>
      <c r="AK2426" t="str" cm="1">
        <f t="array" ref="AK2426">_xlfn.IFS(
G2426&lt;6, "&lt;6",
AND(G2426&gt;=6, G2426&lt;12), "6-12",
AND(G2426&gt;=12, G2426&lt;18), "12-18",  AND(G2426&gt;=18, G2426&lt;24), "18-24", G2426&gt;=24, "24-36")</f>
        <v>24-36</v>
      </c>
    </row>
    <row r="2427" spans="1:37" x14ac:dyDescent="0.3">
      <c r="A2427" t="s">
        <v>2527</v>
      </c>
      <c r="B2427" t="s">
        <v>44</v>
      </c>
      <c r="C2427">
        <v>71</v>
      </c>
      <c r="D2427" t="s">
        <v>34</v>
      </c>
      <c r="E2427" t="s">
        <v>48</v>
      </c>
      <c r="F2427">
        <v>9</v>
      </c>
      <c r="G2427">
        <v>6</v>
      </c>
      <c r="H2427" t="s">
        <v>36</v>
      </c>
      <c r="I2427" t="s">
        <v>37</v>
      </c>
      <c r="J2427" t="s">
        <v>37</v>
      </c>
      <c r="K2427" t="s">
        <v>37</v>
      </c>
      <c r="L2427" t="s">
        <v>50</v>
      </c>
      <c r="M2427" t="s">
        <v>34</v>
      </c>
      <c r="N2427" t="s">
        <v>34</v>
      </c>
      <c r="O2427" t="s">
        <v>34</v>
      </c>
      <c r="P2427" t="s">
        <v>34</v>
      </c>
      <c r="Q2427" t="s">
        <v>34</v>
      </c>
      <c r="R2427" t="s">
        <v>37</v>
      </c>
      <c r="S2427" t="s">
        <v>37</v>
      </c>
      <c r="T2427" t="s">
        <v>37</v>
      </c>
      <c r="U2427" t="s">
        <v>46</v>
      </c>
      <c r="V2427" t="s">
        <v>34</v>
      </c>
      <c r="W2427" t="s">
        <v>51</v>
      </c>
      <c r="X2427">
        <v>85.3</v>
      </c>
      <c r="Y2427">
        <v>2661.1</v>
      </c>
      <c r="Z2427">
        <v>0</v>
      </c>
      <c r="AA2427">
        <v>0</v>
      </c>
      <c r="AB2427">
        <v>1587.2</v>
      </c>
      <c r="AC2427">
        <v>4248.3</v>
      </c>
      <c r="AD2427" t="s">
        <v>52</v>
      </c>
      <c r="AE2427" t="s">
        <v>53</v>
      </c>
      <c r="AF2427" t="s">
        <v>54</v>
      </c>
      <c r="AG2427">
        <f t="shared" si="74"/>
        <v>1</v>
      </c>
      <c r="AH2427" t="str" cm="1">
        <f t="array" ref="AH2427">_xlfn.IFS(
X2427&lt;=20, "&lt;20",
AND(X2427&gt;=20, X2427&lt;50), "20-50",
AND(X2427&gt;=50, X2427&lt;100), "50-100",
X2427&gt;=100, "&gt;100"
)</f>
        <v>50-100</v>
      </c>
      <c r="AI2427">
        <f t="shared" si="75"/>
        <v>0</v>
      </c>
      <c r="AJ2427" t="str" cm="1">
        <f t="array" ref="AJ2427">_xlfn.IFS(
C2427&lt;=20, "&lt;20",
AND(C2427&gt;=20, C2427&lt;35), "20-35",
AND(C2427&gt;=35, C2427&lt;50), "35-50",
C2427&gt;=50, "50-100"
)</f>
        <v>50-100</v>
      </c>
      <c r="AK2427" t="str" cm="1">
        <f t="array" ref="AK2427">_xlfn.IFS(
G2427&lt;6, "&lt;6",
AND(G2427&gt;=6, G2427&lt;12), "6-12",
AND(G2427&gt;=12, G2427&lt;18), "12-18",  AND(G2427&gt;=18, G2427&lt;24), "18-24", G2427&gt;=24, "24-36")</f>
        <v>6-12</v>
      </c>
    </row>
    <row r="2428" spans="1:37" x14ac:dyDescent="0.3">
      <c r="A2428" t="s">
        <v>2528</v>
      </c>
      <c r="B2428" t="s">
        <v>44</v>
      </c>
      <c r="C2428">
        <v>82</v>
      </c>
      <c r="D2428" t="s">
        <v>37</v>
      </c>
      <c r="E2428" t="s">
        <v>45</v>
      </c>
      <c r="F2428">
        <v>11</v>
      </c>
      <c r="G2428">
        <v>9</v>
      </c>
      <c r="H2428" t="s">
        <v>36</v>
      </c>
      <c r="I2428" t="s">
        <v>37</v>
      </c>
      <c r="J2428" t="s">
        <v>37</v>
      </c>
      <c r="K2428" t="s">
        <v>37</v>
      </c>
      <c r="L2428" t="s">
        <v>72</v>
      </c>
      <c r="M2428" t="s">
        <v>37</v>
      </c>
      <c r="N2428" t="s">
        <v>37</v>
      </c>
      <c r="O2428" t="s">
        <v>37</v>
      </c>
      <c r="P2428" t="s">
        <v>34</v>
      </c>
      <c r="Q2428" t="s">
        <v>34</v>
      </c>
      <c r="R2428" t="s">
        <v>34</v>
      </c>
      <c r="S2428" t="s">
        <v>34</v>
      </c>
      <c r="T2428" t="s">
        <v>37</v>
      </c>
      <c r="U2428" t="s">
        <v>67</v>
      </c>
      <c r="V2428" t="s">
        <v>37</v>
      </c>
      <c r="W2428" t="s">
        <v>40</v>
      </c>
      <c r="X2428">
        <v>67.45</v>
      </c>
      <c r="Y2428">
        <v>3252</v>
      </c>
      <c r="Z2428">
        <v>0</v>
      </c>
      <c r="AA2428">
        <v>0</v>
      </c>
      <c r="AB2428">
        <v>2198.19</v>
      </c>
      <c r="AC2428">
        <v>5450.19</v>
      </c>
      <c r="AD2428" t="s">
        <v>41</v>
      </c>
      <c r="AE2428" t="s">
        <v>42</v>
      </c>
      <c r="AF2428" t="s">
        <v>42</v>
      </c>
      <c r="AG2428">
        <f t="shared" si="74"/>
        <v>0</v>
      </c>
      <c r="AH2428" t="str" cm="1">
        <f t="array" ref="AH2428">_xlfn.IFS(
X2428&lt;=20, "&lt;20",
AND(X2428&gt;=20, X2428&lt;50), "20-50",
AND(X2428&gt;=50, X2428&lt;100), "50-100",
X2428&gt;=100, "&gt;100"
)</f>
        <v>50-100</v>
      </c>
      <c r="AI2428">
        <f t="shared" si="75"/>
        <v>0</v>
      </c>
      <c r="AJ2428" t="str" cm="1">
        <f t="array" ref="AJ2428">_xlfn.IFS(
C2428&lt;=20, "&lt;20",
AND(C2428&gt;=20, C2428&lt;35), "20-35",
AND(C2428&gt;=35, C2428&lt;50), "35-50",
C2428&gt;=50, "50-100"
)</f>
        <v>50-100</v>
      </c>
      <c r="AK2428" t="str" cm="1">
        <f t="array" ref="AK2428">_xlfn.IFS(
G2428&lt;6, "&lt;6",
AND(G2428&gt;=6, G2428&lt;12), "6-12",
AND(G2428&gt;=12, G2428&lt;18), "12-18",  AND(G2428&gt;=18, G2428&lt;24), "18-24", G2428&gt;=24, "24-36")</f>
        <v>6-12</v>
      </c>
    </row>
    <row r="2429" spans="1:37" x14ac:dyDescent="0.3">
      <c r="A2429" t="s">
        <v>2529</v>
      </c>
      <c r="B2429" t="s">
        <v>44</v>
      </c>
      <c r="C2429">
        <v>50</v>
      </c>
      <c r="D2429" t="s">
        <v>37</v>
      </c>
      <c r="E2429" t="s">
        <v>74</v>
      </c>
      <c r="F2429">
        <v>5</v>
      </c>
      <c r="G2429">
        <v>14</v>
      </c>
      <c r="H2429" t="s">
        <v>49</v>
      </c>
      <c r="I2429" t="s">
        <v>34</v>
      </c>
      <c r="J2429" t="s">
        <v>34</v>
      </c>
      <c r="K2429" t="s">
        <v>37</v>
      </c>
      <c r="L2429" t="s">
        <v>38</v>
      </c>
      <c r="M2429" t="s">
        <v>34</v>
      </c>
      <c r="N2429" t="s">
        <v>37</v>
      </c>
      <c r="O2429" t="s">
        <v>34</v>
      </c>
      <c r="P2429" t="s">
        <v>34</v>
      </c>
      <c r="Q2429" t="s">
        <v>34</v>
      </c>
      <c r="R2429" t="s">
        <v>34</v>
      </c>
      <c r="S2429" t="s">
        <v>34</v>
      </c>
      <c r="T2429" t="s">
        <v>37</v>
      </c>
      <c r="U2429" t="s">
        <v>46</v>
      </c>
      <c r="V2429" t="s">
        <v>37</v>
      </c>
      <c r="W2429" t="s">
        <v>51</v>
      </c>
      <c r="X2429">
        <v>29.6</v>
      </c>
      <c r="Y2429">
        <v>79.45</v>
      </c>
      <c r="Z2429">
        <v>0</v>
      </c>
      <c r="AA2429">
        <v>0</v>
      </c>
      <c r="AB2429">
        <v>0</v>
      </c>
      <c r="AC2429">
        <v>79.45</v>
      </c>
      <c r="AD2429" t="s">
        <v>52</v>
      </c>
      <c r="AE2429" t="s">
        <v>53</v>
      </c>
      <c r="AF2429" t="s">
        <v>54</v>
      </c>
      <c r="AG2429">
        <f t="shared" si="74"/>
        <v>1</v>
      </c>
      <c r="AH2429" t="str" cm="1">
        <f t="array" ref="AH2429">_xlfn.IFS(
X2429&lt;=20, "&lt;20",
AND(X2429&gt;=20, X2429&lt;50), "20-50",
AND(X2429&gt;=50, X2429&lt;100), "50-100",
X2429&gt;=100, "&gt;100"
)</f>
        <v>20-50</v>
      </c>
      <c r="AI2429">
        <f t="shared" si="75"/>
        <v>0</v>
      </c>
      <c r="AJ2429" t="str" cm="1">
        <f t="array" ref="AJ2429">_xlfn.IFS(
C2429&lt;=20, "&lt;20",
AND(C2429&gt;=20, C2429&lt;35), "20-35",
AND(C2429&gt;=35, C2429&lt;50), "35-50",
C2429&gt;=50, "50-100"
)</f>
        <v>50-100</v>
      </c>
      <c r="AK2429" t="str" cm="1">
        <f t="array" ref="AK2429">_xlfn.IFS(
G2429&lt;6, "&lt;6",
AND(G2429&gt;=6, G2429&lt;12), "6-12",
AND(G2429&gt;=12, G2429&lt;18), "12-18",  AND(G2429&gt;=18, G2429&lt;24), "18-24", G2429&gt;=24, "24-36")</f>
        <v>12-18</v>
      </c>
    </row>
    <row r="2430" spans="1:37" x14ac:dyDescent="0.3">
      <c r="A2430" t="s">
        <v>2530</v>
      </c>
      <c r="B2430" t="s">
        <v>44</v>
      </c>
      <c r="C2430">
        <v>18</v>
      </c>
      <c r="D2430" t="s">
        <v>34</v>
      </c>
      <c r="E2430" t="s">
        <v>109</v>
      </c>
      <c r="F2430">
        <v>6</v>
      </c>
      <c r="G2430">
        <v>5</v>
      </c>
      <c r="H2430" t="s">
        <v>36</v>
      </c>
      <c r="I2430" t="s">
        <v>37</v>
      </c>
      <c r="J2430" t="s">
        <v>34</v>
      </c>
      <c r="K2430" t="s">
        <v>37</v>
      </c>
      <c r="L2430" t="s">
        <v>50</v>
      </c>
      <c r="M2430" t="s">
        <v>37</v>
      </c>
      <c r="N2430" t="s">
        <v>34</v>
      </c>
      <c r="O2430" t="s">
        <v>34</v>
      </c>
      <c r="P2430" t="s">
        <v>34</v>
      </c>
      <c r="Q2430" t="s">
        <v>37</v>
      </c>
      <c r="R2430" t="s">
        <v>34</v>
      </c>
      <c r="S2430" t="s">
        <v>37</v>
      </c>
      <c r="T2430" t="s">
        <v>34</v>
      </c>
      <c r="U2430" t="s">
        <v>46</v>
      </c>
      <c r="V2430" t="s">
        <v>34</v>
      </c>
      <c r="W2430" t="s">
        <v>51</v>
      </c>
      <c r="X2430">
        <v>86.2</v>
      </c>
      <c r="Y2430">
        <v>1270.2</v>
      </c>
      <c r="Z2430">
        <v>0</v>
      </c>
      <c r="AA2430">
        <v>100</v>
      </c>
      <c r="AB2430">
        <v>300.45</v>
      </c>
      <c r="AC2430">
        <v>1670.65</v>
      </c>
      <c r="AD2430" t="s">
        <v>52</v>
      </c>
      <c r="AE2430" t="s">
        <v>58</v>
      </c>
      <c r="AF2430" t="s">
        <v>365</v>
      </c>
      <c r="AG2430">
        <f t="shared" si="74"/>
        <v>1</v>
      </c>
      <c r="AH2430" t="str" cm="1">
        <f t="array" ref="AH2430">_xlfn.IFS(
X2430&lt;=20, "&lt;20",
AND(X2430&gt;=20, X2430&lt;50), "20-50",
AND(X2430&gt;=50, X2430&lt;100), "50-100",
X2430&gt;=100, "&gt;100"
)</f>
        <v>50-100</v>
      </c>
      <c r="AI2430">
        <f t="shared" si="75"/>
        <v>0</v>
      </c>
      <c r="AJ2430" t="str" cm="1">
        <f t="array" ref="AJ2430">_xlfn.IFS(
C2430&lt;=20, "&lt;20",
AND(C2430&gt;=20, C2430&lt;35), "20-35",
AND(C2430&gt;=35, C2430&lt;50), "35-50",
C2430&gt;=50, "50-100"
)</f>
        <v>&lt;20</v>
      </c>
      <c r="AK2430" t="str" cm="1">
        <f t="array" ref="AK2430">_xlfn.IFS(
G2430&lt;6, "&lt;6",
AND(G2430&gt;=6, G2430&lt;12), "6-12",
AND(G2430&gt;=12, G2430&lt;18), "12-18",  AND(G2430&gt;=18, G2430&lt;24), "18-24", G2430&gt;=24, "24-36")</f>
        <v>&lt;6</v>
      </c>
    </row>
    <row r="2431" spans="1:37" x14ac:dyDescent="0.3">
      <c r="A2431" t="s">
        <v>2531</v>
      </c>
      <c r="B2431" t="s">
        <v>44</v>
      </c>
      <c r="C2431">
        <v>54</v>
      </c>
      <c r="D2431" t="s">
        <v>37</v>
      </c>
      <c r="E2431" t="s">
        <v>45</v>
      </c>
      <c r="F2431">
        <v>10</v>
      </c>
      <c r="G2431">
        <v>6</v>
      </c>
      <c r="H2431" t="s">
        <v>36</v>
      </c>
      <c r="I2431" t="s">
        <v>37</v>
      </c>
      <c r="J2431" t="s">
        <v>37</v>
      </c>
      <c r="K2431" t="s">
        <v>37</v>
      </c>
      <c r="L2431" t="s">
        <v>50</v>
      </c>
      <c r="M2431" t="s">
        <v>37</v>
      </c>
      <c r="N2431" t="s">
        <v>37</v>
      </c>
      <c r="O2431" t="s">
        <v>34</v>
      </c>
      <c r="P2431" t="s">
        <v>34</v>
      </c>
      <c r="Q2431" t="s">
        <v>34</v>
      </c>
      <c r="R2431" t="s">
        <v>34</v>
      </c>
      <c r="S2431" t="s">
        <v>34</v>
      </c>
      <c r="T2431" t="s">
        <v>37</v>
      </c>
      <c r="U2431" t="s">
        <v>46</v>
      </c>
      <c r="V2431" t="s">
        <v>37</v>
      </c>
      <c r="W2431" t="s">
        <v>51</v>
      </c>
      <c r="X2431">
        <v>85.1</v>
      </c>
      <c r="Y2431">
        <v>4600.95</v>
      </c>
      <c r="Z2431">
        <v>14.3</v>
      </c>
      <c r="AA2431">
        <v>0</v>
      </c>
      <c r="AB2431">
        <v>1105.5</v>
      </c>
      <c r="AC2431">
        <v>5692.15</v>
      </c>
      <c r="AD2431" t="s">
        <v>41</v>
      </c>
      <c r="AE2431" t="s">
        <v>42</v>
      </c>
      <c r="AF2431" t="s">
        <v>42</v>
      </c>
      <c r="AG2431">
        <f t="shared" si="74"/>
        <v>0</v>
      </c>
      <c r="AH2431" t="str" cm="1">
        <f t="array" ref="AH2431">_xlfn.IFS(
X2431&lt;=20, "&lt;20",
AND(X2431&gt;=20, X2431&lt;50), "20-50",
AND(X2431&gt;=50, X2431&lt;100), "50-100",
X2431&gt;=100, "&gt;100"
)</f>
        <v>50-100</v>
      </c>
      <c r="AI2431">
        <f t="shared" si="75"/>
        <v>0</v>
      </c>
      <c r="AJ2431" t="str" cm="1">
        <f t="array" ref="AJ2431">_xlfn.IFS(
C2431&lt;=20, "&lt;20",
AND(C2431&gt;=20, C2431&lt;35), "20-35",
AND(C2431&gt;=35, C2431&lt;50), "35-50",
C2431&gt;=50, "50-100"
)</f>
        <v>50-100</v>
      </c>
      <c r="AK2431" t="str" cm="1">
        <f t="array" ref="AK2431">_xlfn.IFS(
G2431&lt;6, "&lt;6",
AND(G2431&gt;=6, G2431&lt;12), "6-12",
AND(G2431&gt;=12, G2431&lt;18), "12-18",  AND(G2431&gt;=18, G2431&lt;24), "18-24", G2431&gt;=24, "24-36")</f>
        <v>6-12</v>
      </c>
    </row>
    <row r="2432" spans="1:37" x14ac:dyDescent="0.3">
      <c r="A2432" t="s">
        <v>2532</v>
      </c>
      <c r="B2432" t="s">
        <v>44</v>
      </c>
      <c r="C2432">
        <v>34</v>
      </c>
      <c r="D2432" t="s">
        <v>34</v>
      </c>
      <c r="E2432" t="s">
        <v>69</v>
      </c>
      <c r="F2432">
        <v>1</v>
      </c>
      <c r="G2432">
        <v>36</v>
      </c>
      <c r="H2432" t="s">
        <v>36</v>
      </c>
      <c r="I2432" t="s">
        <v>37</v>
      </c>
      <c r="J2432" t="s">
        <v>37</v>
      </c>
      <c r="K2432" t="s">
        <v>37</v>
      </c>
      <c r="L2432" t="s">
        <v>72</v>
      </c>
      <c r="M2432" t="s">
        <v>37</v>
      </c>
      <c r="N2432" t="s">
        <v>37</v>
      </c>
      <c r="O2432" t="s">
        <v>37</v>
      </c>
      <c r="P2432" t="s">
        <v>34</v>
      </c>
      <c r="Q2432" t="s">
        <v>37</v>
      </c>
      <c r="R2432" t="s">
        <v>37</v>
      </c>
      <c r="S2432" t="s">
        <v>37</v>
      </c>
      <c r="T2432" t="s">
        <v>37</v>
      </c>
      <c r="U2432" t="s">
        <v>67</v>
      </c>
      <c r="V2432" t="s">
        <v>37</v>
      </c>
      <c r="W2432" t="s">
        <v>40</v>
      </c>
      <c r="X2432">
        <v>83.6</v>
      </c>
      <c r="Y2432">
        <v>5959.3</v>
      </c>
      <c r="Z2432">
        <v>0</v>
      </c>
      <c r="AA2432">
        <v>0</v>
      </c>
      <c r="AB2432">
        <v>924.48</v>
      </c>
      <c r="AC2432">
        <v>6883.78</v>
      </c>
      <c r="AD2432" t="s">
        <v>41</v>
      </c>
      <c r="AE2432" t="s">
        <v>42</v>
      </c>
      <c r="AF2432" t="s">
        <v>42</v>
      </c>
      <c r="AG2432">
        <f t="shared" si="74"/>
        <v>0</v>
      </c>
      <c r="AH2432" t="str" cm="1">
        <f t="array" ref="AH2432">_xlfn.IFS(
X2432&lt;=20, "&lt;20",
AND(X2432&gt;=20, X2432&lt;50), "20-50",
AND(X2432&gt;=50, X2432&lt;100), "50-100",
X2432&gt;=100, "&gt;100"
)</f>
        <v>50-100</v>
      </c>
      <c r="AI2432">
        <f t="shared" si="75"/>
        <v>0</v>
      </c>
      <c r="AJ2432" t="str" cm="1">
        <f t="array" ref="AJ2432">_xlfn.IFS(
C2432&lt;=20, "&lt;20",
AND(C2432&gt;=20, C2432&lt;35), "20-35",
AND(C2432&gt;=35, C2432&lt;50), "35-50",
C2432&gt;=50, "50-100"
)</f>
        <v>20-35</v>
      </c>
      <c r="AK2432" t="str" cm="1">
        <f t="array" ref="AK2432">_xlfn.IFS(
G2432&lt;6, "&lt;6",
AND(G2432&gt;=6, G2432&lt;12), "6-12",
AND(G2432&gt;=12, G2432&lt;18), "12-18",  AND(G2432&gt;=18, G2432&lt;24), "18-24", G2432&gt;=24, "24-36")</f>
        <v>24-36</v>
      </c>
    </row>
    <row r="2433" spans="1:37" x14ac:dyDescent="0.3">
      <c r="A2433" t="s">
        <v>2533</v>
      </c>
      <c r="B2433" t="s">
        <v>33</v>
      </c>
      <c r="C2433">
        <v>50</v>
      </c>
      <c r="D2433" t="s">
        <v>34</v>
      </c>
      <c r="E2433" t="s">
        <v>87</v>
      </c>
      <c r="F2433">
        <v>8</v>
      </c>
      <c r="G2433">
        <v>15</v>
      </c>
      <c r="H2433" t="s">
        <v>70</v>
      </c>
      <c r="I2433" t="s">
        <v>37</v>
      </c>
      <c r="J2433" t="s">
        <v>37</v>
      </c>
      <c r="K2433" t="s">
        <v>37</v>
      </c>
      <c r="L2433" t="s">
        <v>50</v>
      </c>
      <c r="M2433" t="s">
        <v>34</v>
      </c>
      <c r="N2433" t="s">
        <v>37</v>
      </c>
      <c r="O2433" t="s">
        <v>34</v>
      </c>
      <c r="P2433" t="s">
        <v>34</v>
      </c>
      <c r="Q2433" t="s">
        <v>37</v>
      </c>
      <c r="R2433" t="s">
        <v>37</v>
      </c>
      <c r="S2433" t="s">
        <v>37</v>
      </c>
      <c r="T2433" t="s">
        <v>37</v>
      </c>
      <c r="U2433" t="s">
        <v>46</v>
      </c>
      <c r="V2433" t="s">
        <v>37</v>
      </c>
      <c r="W2433" t="s">
        <v>51</v>
      </c>
      <c r="X2433">
        <v>98.35</v>
      </c>
      <c r="Y2433">
        <v>4889.2</v>
      </c>
      <c r="Z2433">
        <v>0</v>
      </c>
      <c r="AA2433">
        <v>0</v>
      </c>
      <c r="AB2433">
        <v>1341.62</v>
      </c>
      <c r="AC2433">
        <v>6230.82</v>
      </c>
      <c r="AD2433" t="s">
        <v>41</v>
      </c>
      <c r="AE2433" t="s">
        <v>42</v>
      </c>
      <c r="AF2433" t="s">
        <v>42</v>
      </c>
      <c r="AG2433">
        <f t="shared" si="74"/>
        <v>0</v>
      </c>
      <c r="AH2433" t="str" cm="1">
        <f t="array" ref="AH2433">_xlfn.IFS(
X2433&lt;=20, "&lt;20",
AND(X2433&gt;=20, X2433&lt;50), "20-50",
AND(X2433&gt;=50, X2433&lt;100), "50-100",
X2433&gt;=100, "&gt;100"
)</f>
        <v>50-100</v>
      </c>
      <c r="AI2433">
        <f t="shared" si="75"/>
        <v>0</v>
      </c>
      <c r="AJ2433" t="str" cm="1">
        <f t="array" ref="AJ2433">_xlfn.IFS(
C2433&lt;=20, "&lt;20",
AND(C2433&gt;=20, C2433&lt;35), "20-35",
AND(C2433&gt;=35, C2433&lt;50), "35-50",
C2433&gt;=50, "50-100"
)</f>
        <v>50-100</v>
      </c>
      <c r="AK2433" t="str" cm="1">
        <f t="array" ref="AK2433">_xlfn.IFS(
G2433&lt;6, "&lt;6",
AND(G2433&gt;=6, G2433&lt;12), "6-12",
AND(G2433&gt;=12, G2433&lt;18), "12-18",  AND(G2433&gt;=18, G2433&lt;24), "18-24", G2433&gt;=24, "24-36")</f>
        <v>12-18</v>
      </c>
    </row>
    <row r="2434" spans="1:37" x14ac:dyDescent="0.3">
      <c r="A2434" t="s">
        <v>2534</v>
      </c>
      <c r="B2434" t="s">
        <v>44</v>
      </c>
      <c r="C2434">
        <v>34</v>
      </c>
      <c r="D2434" t="s">
        <v>34</v>
      </c>
      <c r="E2434" t="s">
        <v>61</v>
      </c>
      <c r="F2434">
        <v>0</v>
      </c>
      <c r="G2434">
        <v>29</v>
      </c>
      <c r="H2434" t="s">
        <v>36</v>
      </c>
      <c r="I2434" t="s">
        <v>37</v>
      </c>
      <c r="J2434" t="s">
        <v>34</v>
      </c>
      <c r="K2434" t="s">
        <v>34</v>
      </c>
      <c r="L2434" t="s">
        <v>34</v>
      </c>
      <c r="M2434" t="s">
        <v>34</v>
      </c>
      <c r="N2434" t="s">
        <v>34</v>
      </c>
      <c r="O2434" t="s">
        <v>34</v>
      </c>
      <c r="P2434" t="s">
        <v>34</v>
      </c>
      <c r="Q2434" t="s">
        <v>34</v>
      </c>
      <c r="R2434" t="s">
        <v>34</v>
      </c>
      <c r="S2434" t="s">
        <v>34</v>
      </c>
      <c r="T2434" t="s">
        <v>34</v>
      </c>
      <c r="U2434" t="s">
        <v>67</v>
      </c>
      <c r="V2434" t="s">
        <v>34</v>
      </c>
      <c r="W2434" t="s">
        <v>40</v>
      </c>
      <c r="X2434">
        <v>19.45</v>
      </c>
      <c r="Y2434">
        <v>165.35</v>
      </c>
      <c r="Z2434">
        <v>0</v>
      </c>
      <c r="AA2434">
        <v>0</v>
      </c>
      <c r="AB2434">
        <v>66.010000000000005</v>
      </c>
      <c r="AC2434">
        <v>231.36</v>
      </c>
      <c r="AD2434" t="s">
        <v>41</v>
      </c>
      <c r="AE2434" t="s">
        <v>42</v>
      </c>
      <c r="AF2434" t="s">
        <v>42</v>
      </c>
      <c r="AG2434">
        <f t="shared" si="74"/>
        <v>0</v>
      </c>
      <c r="AH2434" t="str" cm="1">
        <f t="array" ref="AH2434">_xlfn.IFS(
X2434&lt;=20, "&lt;20",
AND(X2434&gt;=20, X2434&lt;50), "20-50",
AND(X2434&gt;=50, X2434&lt;100), "50-100",
X2434&gt;=100, "&gt;100"
)</f>
        <v>&lt;20</v>
      </c>
      <c r="AI2434">
        <f t="shared" si="75"/>
        <v>0</v>
      </c>
      <c r="AJ2434" t="str" cm="1">
        <f t="array" ref="AJ2434">_xlfn.IFS(
C2434&lt;=20, "&lt;20",
AND(C2434&gt;=20, C2434&lt;35), "20-35",
AND(C2434&gt;=35, C2434&lt;50), "35-50",
C2434&gt;=50, "50-100"
)</f>
        <v>20-35</v>
      </c>
      <c r="AK2434" t="str" cm="1">
        <f t="array" ref="AK2434">_xlfn.IFS(
G2434&lt;6, "&lt;6",
AND(G2434&gt;=6, G2434&lt;12), "6-12",
AND(G2434&gt;=12, G2434&lt;18), "12-18",  AND(G2434&gt;=18, G2434&lt;24), "18-24", G2434&gt;=24, "24-36")</f>
        <v>24-36</v>
      </c>
    </row>
    <row r="2435" spans="1:37" x14ac:dyDescent="0.3">
      <c r="A2435" t="s">
        <v>2535</v>
      </c>
      <c r="B2435" t="s">
        <v>44</v>
      </c>
      <c r="C2435">
        <v>19</v>
      </c>
      <c r="D2435" t="s">
        <v>34</v>
      </c>
      <c r="E2435" t="s">
        <v>74</v>
      </c>
      <c r="F2435">
        <v>12</v>
      </c>
      <c r="G2435">
        <v>7</v>
      </c>
      <c r="H2435" t="s">
        <v>36</v>
      </c>
      <c r="I2435" t="s">
        <v>37</v>
      </c>
      <c r="J2435" t="s">
        <v>37</v>
      </c>
      <c r="K2435" t="s">
        <v>34</v>
      </c>
      <c r="L2435" t="s">
        <v>34</v>
      </c>
      <c r="M2435" t="s">
        <v>34</v>
      </c>
      <c r="N2435" t="s">
        <v>34</v>
      </c>
      <c r="O2435" t="s">
        <v>34</v>
      </c>
      <c r="P2435" t="s">
        <v>34</v>
      </c>
      <c r="Q2435" t="s">
        <v>34</v>
      </c>
      <c r="R2435" t="s">
        <v>34</v>
      </c>
      <c r="S2435" t="s">
        <v>34</v>
      </c>
      <c r="T2435" t="s">
        <v>34</v>
      </c>
      <c r="U2435" t="s">
        <v>39</v>
      </c>
      <c r="V2435" t="s">
        <v>34</v>
      </c>
      <c r="W2435" t="s">
        <v>51</v>
      </c>
      <c r="X2435">
        <v>26.9</v>
      </c>
      <c r="Y2435">
        <v>1250.8499999999999</v>
      </c>
      <c r="Z2435">
        <v>0</v>
      </c>
      <c r="AA2435">
        <v>0</v>
      </c>
      <c r="AB2435">
        <v>548.96</v>
      </c>
      <c r="AC2435">
        <v>1799.81</v>
      </c>
      <c r="AD2435" t="s">
        <v>41</v>
      </c>
      <c r="AE2435" t="s">
        <v>42</v>
      </c>
      <c r="AF2435" t="s">
        <v>42</v>
      </c>
      <c r="AG2435">
        <f t="shared" ref="AG2435:AG2498" si="76">IF(AD2435="Churned", 1,0)</f>
        <v>0</v>
      </c>
      <c r="AH2435" t="str" cm="1">
        <f t="array" ref="AH2435">_xlfn.IFS(
X2435&lt;=20, "&lt;20",
AND(X2435&gt;=20, X2435&lt;50), "20-50",
AND(X2435&gt;=50, X2435&lt;100), "50-100",
X2435&gt;=100, "&gt;100"
)</f>
        <v>20-50</v>
      </c>
      <c r="AI2435">
        <f t="shared" ref="AI2435:AI2498" si="77">IF(AD2435="Joined", 1, 0)</f>
        <v>0</v>
      </c>
      <c r="AJ2435" t="str" cm="1">
        <f t="array" ref="AJ2435">_xlfn.IFS(
C2435&lt;=20, "&lt;20",
AND(C2435&gt;=20, C2435&lt;35), "20-35",
AND(C2435&gt;=35, C2435&lt;50), "35-50",
C2435&gt;=50, "50-100"
)</f>
        <v>&lt;20</v>
      </c>
      <c r="AK2435" t="str" cm="1">
        <f t="array" ref="AK2435">_xlfn.IFS(
G2435&lt;6, "&lt;6",
AND(G2435&gt;=6, G2435&lt;12), "6-12",
AND(G2435&gt;=12, G2435&lt;18), "12-18",  AND(G2435&gt;=18, G2435&lt;24), "18-24", G2435&gt;=24, "24-36")</f>
        <v>6-12</v>
      </c>
    </row>
    <row r="2436" spans="1:37" x14ac:dyDescent="0.3">
      <c r="A2436" t="s">
        <v>2536</v>
      </c>
      <c r="B2436" t="s">
        <v>33</v>
      </c>
      <c r="C2436">
        <v>58</v>
      </c>
      <c r="D2436" t="s">
        <v>34</v>
      </c>
      <c r="E2436" t="s">
        <v>74</v>
      </c>
      <c r="F2436">
        <v>5</v>
      </c>
      <c r="G2436">
        <v>28</v>
      </c>
      <c r="H2436" t="s">
        <v>36</v>
      </c>
      <c r="I2436" t="s">
        <v>37</v>
      </c>
      <c r="J2436" t="s">
        <v>37</v>
      </c>
      <c r="K2436" t="s">
        <v>34</v>
      </c>
      <c r="L2436" t="s">
        <v>34</v>
      </c>
      <c r="M2436" t="s">
        <v>34</v>
      </c>
      <c r="N2436" t="s">
        <v>34</v>
      </c>
      <c r="O2436" t="s">
        <v>34</v>
      </c>
      <c r="P2436" t="s">
        <v>34</v>
      </c>
      <c r="Q2436" t="s">
        <v>34</v>
      </c>
      <c r="R2436" t="s">
        <v>34</v>
      </c>
      <c r="S2436" t="s">
        <v>34</v>
      </c>
      <c r="T2436" t="s">
        <v>34</v>
      </c>
      <c r="U2436" t="s">
        <v>67</v>
      </c>
      <c r="V2436" t="s">
        <v>37</v>
      </c>
      <c r="W2436" t="s">
        <v>51</v>
      </c>
      <c r="X2436">
        <v>24</v>
      </c>
      <c r="Y2436">
        <v>269.64999999999998</v>
      </c>
      <c r="Z2436">
        <v>0</v>
      </c>
      <c r="AA2436">
        <v>0</v>
      </c>
      <c r="AB2436">
        <v>314.04000000000002</v>
      </c>
      <c r="AC2436">
        <v>583.69000000000005</v>
      </c>
      <c r="AD2436" t="s">
        <v>41</v>
      </c>
      <c r="AE2436" t="s">
        <v>42</v>
      </c>
      <c r="AF2436" t="s">
        <v>42</v>
      </c>
      <c r="AG2436">
        <f t="shared" si="76"/>
        <v>0</v>
      </c>
      <c r="AH2436" t="str" cm="1">
        <f t="array" ref="AH2436">_xlfn.IFS(
X2436&lt;=20, "&lt;20",
AND(X2436&gt;=20, X2436&lt;50), "20-50",
AND(X2436&gt;=50, X2436&lt;100), "50-100",
X2436&gt;=100, "&gt;100"
)</f>
        <v>20-50</v>
      </c>
      <c r="AI2436">
        <f t="shared" si="77"/>
        <v>0</v>
      </c>
      <c r="AJ2436" t="str" cm="1">
        <f t="array" ref="AJ2436">_xlfn.IFS(
C2436&lt;=20, "&lt;20",
AND(C2436&gt;=20, C2436&lt;35), "20-35",
AND(C2436&gt;=35, C2436&lt;50), "35-50",
C2436&gt;=50, "50-100"
)</f>
        <v>50-100</v>
      </c>
      <c r="AK2436" t="str" cm="1">
        <f t="array" ref="AK2436">_xlfn.IFS(
G2436&lt;6, "&lt;6",
AND(G2436&gt;=6, G2436&lt;12), "6-12",
AND(G2436&gt;=12, G2436&lt;18), "12-18",  AND(G2436&gt;=18, G2436&lt;24), "18-24", G2436&gt;=24, "24-36")</f>
        <v>24-36</v>
      </c>
    </row>
    <row r="2437" spans="1:37" x14ac:dyDescent="0.3">
      <c r="A2437" t="s">
        <v>2537</v>
      </c>
      <c r="B2437" t="s">
        <v>33</v>
      </c>
      <c r="C2437">
        <v>53</v>
      </c>
      <c r="D2437" t="s">
        <v>37</v>
      </c>
      <c r="E2437" t="s">
        <v>87</v>
      </c>
      <c r="F2437">
        <v>8</v>
      </c>
      <c r="G2437">
        <v>32</v>
      </c>
      <c r="H2437" t="s">
        <v>36</v>
      </c>
      <c r="I2437" t="s">
        <v>37</v>
      </c>
      <c r="J2437" t="s">
        <v>37</v>
      </c>
      <c r="K2437" t="s">
        <v>37</v>
      </c>
      <c r="L2437" t="s">
        <v>50</v>
      </c>
      <c r="M2437" t="s">
        <v>34</v>
      </c>
      <c r="N2437" t="s">
        <v>34</v>
      </c>
      <c r="O2437" t="s">
        <v>34</v>
      </c>
      <c r="P2437" t="s">
        <v>34</v>
      </c>
      <c r="Q2437" t="s">
        <v>34</v>
      </c>
      <c r="R2437" t="s">
        <v>37</v>
      </c>
      <c r="S2437" t="s">
        <v>37</v>
      </c>
      <c r="T2437" t="s">
        <v>34</v>
      </c>
      <c r="U2437" t="s">
        <v>46</v>
      </c>
      <c r="V2437" t="s">
        <v>37</v>
      </c>
      <c r="W2437" t="s">
        <v>51</v>
      </c>
      <c r="X2437">
        <v>83.35</v>
      </c>
      <c r="Y2437">
        <v>2757.85</v>
      </c>
      <c r="Z2437">
        <v>0</v>
      </c>
      <c r="AA2437">
        <v>40</v>
      </c>
      <c r="AB2437">
        <v>669.57</v>
      </c>
      <c r="AC2437">
        <v>3467.42</v>
      </c>
      <c r="AD2437" t="s">
        <v>52</v>
      </c>
      <c r="AE2437" t="s">
        <v>100</v>
      </c>
      <c r="AF2437" t="s">
        <v>308</v>
      </c>
      <c r="AG2437">
        <f t="shared" si="76"/>
        <v>1</v>
      </c>
      <c r="AH2437" t="str" cm="1">
        <f t="array" ref="AH2437">_xlfn.IFS(
X2437&lt;=20, "&lt;20",
AND(X2437&gt;=20, X2437&lt;50), "20-50",
AND(X2437&gt;=50, X2437&lt;100), "50-100",
X2437&gt;=100, "&gt;100"
)</f>
        <v>50-100</v>
      </c>
      <c r="AI2437">
        <f t="shared" si="77"/>
        <v>0</v>
      </c>
      <c r="AJ2437" t="str" cm="1">
        <f t="array" ref="AJ2437">_xlfn.IFS(
C2437&lt;=20, "&lt;20",
AND(C2437&gt;=20, C2437&lt;35), "20-35",
AND(C2437&gt;=35, C2437&lt;50), "35-50",
C2437&gt;=50, "50-100"
)</f>
        <v>50-100</v>
      </c>
      <c r="AK2437" t="str" cm="1">
        <f t="array" ref="AK2437">_xlfn.IFS(
G2437&lt;6, "&lt;6",
AND(G2437&gt;=6, G2437&lt;12), "6-12",
AND(G2437&gt;=12, G2437&lt;18), "12-18",  AND(G2437&gt;=18, G2437&lt;24), "18-24", G2437&gt;=24, "24-36")</f>
        <v>24-36</v>
      </c>
    </row>
    <row r="2438" spans="1:37" x14ac:dyDescent="0.3">
      <c r="A2438" t="s">
        <v>2538</v>
      </c>
      <c r="B2438" t="s">
        <v>44</v>
      </c>
      <c r="C2438">
        <v>20</v>
      </c>
      <c r="D2438" t="s">
        <v>37</v>
      </c>
      <c r="E2438" t="s">
        <v>48</v>
      </c>
      <c r="F2438">
        <v>12</v>
      </c>
      <c r="G2438">
        <v>3</v>
      </c>
      <c r="H2438" t="s">
        <v>36</v>
      </c>
      <c r="I2438" t="s">
        <v>34</v>
      </c>
      <c r="J2438" t="s">
        <v>34</v>
      </c>
      <c r="K2438" t="s">
        <v>37</v>
      </c>
      <c r="L2438" t="s">
        <v>72</v>
      </c>
      <c r="M2438" t="s">
        <v>37</v>
      </c>
      <c r="N2438" t="s">
        <v>34</v>
      </c>
      <c r="O2438" t="s">
        <v>34</v>
      </c>
      <c r="P2438" t="s">
        <v>34</v>
      </c>
      <c r="Q2438" t="s">
        <v>34</v>
      </c>
      <c r="R2438" t="s">
        <v>34</v>
      </c>
      <c r="S2438" t="s">
        <v>34</v>
      </c>
      <c r="T2438" t="s">
        <v>37</v>
      </c>
      <c r="U2438" t="s">
        <v>39</v>
      </c>
      <c r="V2438" t="s">
        <v>34</v>
      </c>
      <c r="W2438" t="s">
        <v>51</v>
      </c>
      <c r="X2438">
        <v>30.4</v>
      </c>
      <c r="Y2438">
        <v>938.65</v>
      </c>
      <c r="Z2438">
        <v>0</v>
      </c>
      <c r="AA2438">
        <v>0</v>
      </c>
      <c r="AB2438">
        <v>0</v>
      </c>
      <c r="AC2438">
        <v>938.65</v>
      </c>
      <c r="AD2438" t="s">
        <v>41</v>
      </c>
      <c r="AE2438" t="s">
        <v>42</v>
      </c>
      <c r="AF2438" t="s">
        <v>42</v>
      </c>
      <c r="AG2438">
        <f t="shared" si="76"/>
        <v>0</v>
      </c>
      <c r="AH2438" t="str" cm="1">
        <f t="array" ref="AH2438">_xlfn.IFS(
X2438&lt;=20, "&lt;20",
AND(X2438&gt;=20, X2438&lt;50), "20-50",
AND(X2438&gt;=50, X2438&lt;100), "50-100",
X2438&gt;=100, "&gt;100"
)</f>
        <v>20-50</v>
      </c>
      <c r="AI2438">
        <f t="shared" si="77"/>
        <v>0</v>
      </c>
      <c r="AJ2438" t="str" cm="1">
        <f t="array" ref="AJ2438">_xlfn.IFS(
C2438&lt;=20, "&lt;20",
AND(C2438&gt;=20, C2438&lt;35), "20-35",
AND(C2438&gt;=35, C2438&lt;50), "35-50",
C2438&gt;=50, "50-100"
)</f>
        <v>&lt;20</v>
      </c>
      <c r="AK2438" t="str" cm="1">
        <f t="array" ref="AK2438">_xlfn.IFS(
G2438&lt;6, "&lt;6",
AND(G2438&gt;=6, G2438&lt;12), "6-12",
AND(G2438&gt;=12, G2438&lt;18), "12-18",  AND(G2438&gt;=18, G2438&lt;24), "18-24", G2438&gt;=24, "24-36")</f>
        <v>&lt;6</v>
      </c>
    </row>
    <row r="2439" spans="1:37" x14ac:dyDescent="0.3">
      <c r="A2439" t="s">
        <v>2539</v>
      </c>
      <c r="B2439" t="s">
        <v>33</v>
      </c>
      <c r="C2439">
        <v>65</v>
      </c>
      <c r="D2439" t="s">
        <v>37</v>
      </c>
      <c r="E2439" t="s">
        <v>61</v>
      </c>
      <c r="F2439">
        <v>6</v>
      </c>
      <c r="G2439">
        <v>28</v>
      </c>
      <c r="H2439" t="s">
        <v>49</v>
      </c>
      <c r="I2439" t="s">
        <v>37</v>
      </c>
      <c r="J2439" t="s">
        <v>37</v>
      </c>
      <c r="K2439" t="s">
        <v>37</v>
      </c>
      <c r="L2439" t="s">
        <v>50</v>
      </c>
      <c r="M2439" t="s">
        <v>34</v>
      </c>
      <c r="N2439" t="s">
        <v>34</v>
      </c>
      <c r="O2439" t="s">
        <v>34</v>
      </c>
      <c r="P2439" t="s">
        <v>34</v>
      </c>
      <c r="Q2439" t="s">
        <v>34</v>
      </c>
      <c r="R2439" t="s">
        <v>34</v>
      </c>
      <c r="S2439" t="s">
        <v>34</v>
      </c>
      <c r="T2439" t="s">
        <v>37</v>
      </c>
      <c r="U2439" t="s">
        <v>46</v>
      </c>
      <c r="V2439" t="s">
        <v>37</v>
      </c>
      <c r="W2439" t="s">
        <v>51</v>
      </c>
      <c r="X2439">
        <v>74.400000000000006</v>
      </c>
      <c r="Y2439">
        <v>74.400000000000006</v>
      </c>
      <c r="Z2439">
        <v>0</v>
      </c>
      <c r="AA2439">
        <v>0</v>
      </c>
      <c r="AB2439">
        <v>11.08</v>
      </c>
      <c r="AC2439">
        <v>85.48</v>
      </c>
      <c r="AD2439" t="s">
        <v>52</v>
      </c>
      <c r="AE2439" t="s">
        <v>100</v>
      </c>
      <c r="AF2439" t="s">
        <v>308</v>
      </c>
      <c r="AG2439">
        <f t="shared" si="76"/>
        <v>1</v>
      </c>
      <c r="AH2439" t="str" cm="1">
        <f t="array" ref="AH2439">_xlfn.IFS(
X2439&lt;=20, "&lt;20",
AND(X2439&gt;=20, X2439&lt;50), "20-50",
AND(X2439&gt;=50, X2439&lt;100), "50-100",
X2439&gt;=100, "&gt;100"
)</f>
        <v>50-100</v>
      </c>
      <c r="AI2439">
        <f t="shared" si="77"/>
        <v>0</v>
      </c>
      <c r="AJ2439" t="str" cm="1">
        <f t="array" ref="AJ2439">_xlfn.IFS(
C2439&lt;=20, "&lt;20",
AND(C2439&gt;=20, C2439&lt;35), "20-35",
AND(C2439&gt;=35, C2439&lt;50), "35-50",
C2439&gt;=50, "50-100"
)</f>
        <v>50-100</v>
      </c>
      <c r="AK2439" t="str" cm="1">
        <f t="array" ref="AK2439">_xlfn.IFS(
G2439&lt;6, "&lt;6",
AND(G2439&gt;=6, G2439&lt;12), "6-12",
AND(G2439&gt;=12, G2439&lt;18), "12-18",  AND(G2439&gt;=18, G2439&lt;24), "18-24", G2439&gt;=24, "24-36")</f>
        <v>24-36</v>
      </c>
    </row>
    <row r="2440" spans="1:37" x14ac:dyDescent="0.3">
      <c r="A2440" t="s">
        <v>2540</v>
      </c>
      <c r="B2440" t="s">
        <v>33</v>
      </c>
      <c r="C2440">
        <v>43</v>
      </c>
      <c r="D2440" t="s">
        <v>34</v>
      </c>
      <c r="E2440" t="s">
        <v>56</v>
      </c>
      <c r="F2440">
        <v>15</v>
      </c>
      <c r="G2440">
        <v>26</v>
      </c>
      <c r="H2440" t="s">
        <v>70</v>
      </c>
      <c r="I2440" t="s">
        <v>37</v>
      </c>
      <c r="J2440" t="s">
        <v>37</v>
      </c>
      <c r="K2440" t="s">
        <v>37</v>
      </c>
      <c r="L2440" t="s">
        <v>50</v>
      </c>
      <c r="M2440" t="s">
        <v>34</v>
      </c>
      <c r="N2440" t="s">
        <v>37</v>
      </c>
      <c r="O2440" t="s">
        <v>37</v>
      </c>
      <c r="P2440" t="s">
        <v>34</v>
      </c>
      <c r="Q2440" t="s">
        <v>37</v>
      </c>
      <c r="R2440" t="s">
        <v>37</v>
      </c>
      <c r="S2440" t="s">
        <v>37</v>
      </c>
      <c r="T2440" t="s">
        <v>37</v>
      </c>
      <c r="U2440" t="s">
        <v>67</v>
      </c>
      <c r="V2440" t="s">
        <v>37</v>
      </c>
      <c r="W2440" t="s">
        <v>51</v>
      </c>
      <c r="X2440">
        <v>104.8</v>
      </c>
      <c r="Y2440">
        <v>6597.25</v>
      </c>
      <c r="Z2440">
        <v>0</v>
      </c>
      <c r="AA2440">
        <v>0</v>
      </c>
      <c r="AB2440">
        <v>2565.9899999999998</v>
      </c>
      <c r="AC2440">
        <v>9163.24</v>
      </c>
      <c r="AD2440" t="s">
        <v>41</v>
      </c>
      <c r="AE2440" t="s">
        <v>42</v>
      </c>
      <c r="AF2440" t="s">
        <v>42</v>
      </c>
      <c r="AG2440">
        <f t="shared" si="76"/>
        <v>0</v>
      </c>
      <c r="AH2440" t="str" cm="1">
        <f t="array" ref="AH2440">_xlfn.IFS(
X2440&lt;=20, "&lt;20",
AND(X2440&gt;=20, X2440&lt;50), "20-50",
AND(X2440&gt;=50, X2440&lt;100), "50-100",
X2440&gt;=100, "&gt;100"
)</f>
        <v>&gt;100</v>
      </c>
      <c r="AI2440">
        <f t="shared" si="77"/>
        <v>0</v>
      </c>
      <c r="AJ2440" t="str" cm="1">
        <f t="array" ref="AJ2440">_xlfn.IFS(
C2440&lt;=20, "&lt;20",
AND(C2440&gt;=20, C2440&lt;35), "20-35",
AND(C2440&gt;=35, C2440&lt;50), "35-50",
C2440&gt;=50, "50-100"
)</f>
        <v>35-50</v>
      </c>
      <c r="AK2440" t="str" cm="1">
        <f t="array" ref="AK2440">_xlfn.IFS(
G2440&lt;6, "&lt;6",
AND(G2440&gt;=6, G2440&lt;12), "6-12",
AND(G2440&gt;=12, G2440&lt;18), "12-18",  AND(G2440&gt;=18, G2440&lt;24), "18-24", G2440&gt;=24, "24-36")</f>
        <v>24-36</v>
      </c>
    </row>
    <row r="2441" spans="1:37" x14ac:dyDescent="0.3">
      <c r="A2441" t="s">
        <v>2541</v>
      </c>
      <c r="B2441" t="s">
        <v>44</v>
      </c>
      <c r="C2441">
        <v>54</v>
      </c>
      <c r="D2441" t="s">
        <v>34</v>
      </c>
      <c r="E2441" t="s">
        <v>114</v>
      </c>
      <c r="F2441">
        <v>14</v>
      </c>
      <c r="G2441">
        <v>21</v>
      </c>
      <c r="H2441" t="s">
        <v>36</v>
      </c>
      <c r="I2441" t="s">
        <v>37</v>
      </c>
      <c r="J2441" t="s">
        <v>37</v>
      </c>
      <c r="K2441" t="s">
        <v>37</v>
      </c>
      <c r="L2441" t="s">
        <v>72</v>
      </c>
      <c r="M2441" t="s">
        <v>37</v>
      </c>
      <c r="N2441" t="s">
        <v>37</v>
      </c>
      <c r="O2441" t="s">
        <v>34</v>
      </c>
      <c r="P2441" t="s">
        <v>37</v>
      </c>
      <c r="Q2441" t="s">
        <v>34</v>
      </c>
      <c r="R2441" t="s">
        <v>37</v>
      </c>
      <c r="S2441" t="s">
        <v>37</v>
      </c>
      <c r="T2441" t="s">
        <v>37</v>
      </c>
      <c r="U2441" t="s">
        <v>67</v>
      </c>
      <c r="V2441" t="s">
        <v>34</v>
      </c>
      <c r="W2441" t="s">
        <v>40</v>
      </c>
      <c r="X2441">
        <v>74.05</v>
      </c>
      <c r="Y2441">
        <v>3496.3</v>
      </c>
      <c r="Z2441">
        <v>0</v>
      </c>
      <c r="AA2441">
        <v>0</v>
      </c>
      <c r="AB2441">
        <v>2146.4899999999998</v>
      </c>
      <c r="AC2441">
        <v>5642.79</v>
      </c>
      <c r="AD2441" t="s">
        <v>41</v>
      </c>
      <c r="AE2441" t="s">
        <v>42</v>
      </c>
      <c r="AF2441" t="s">
        <v>42</v>
      </c>
      <c r="AG2441">
        <f t="shared" si="76"/>
        <v>0</v>
      </c>
      <c r="AH2441" t="str" cm="1">
        <f t="array" ref="AH2441">_xlfn.IFS(
X2441&lt;=20, "&lt;20",
AND(X2441&gt;=20, X2441&lt;50), "20-50",
AND(X2441&gt;=50, X2441&lt;100), "50-100",
X2441&gt;=100, "&gt;100"
)</f>
        <v>50-100</v>
      </c>
      <c r="AI2441">
        <f t="shared" si="77"/>
        <v>0</v>
      </c>
      <c r="AJ2441" t="str" cm="1">
        <f t="array" ref="AJ2441">_xlfn.IFS(
C2441&lt;=20, "&lt;20",
AND(C2441&gt;=20, C2441&lt;35), "20-35",
AND(C2441&gt;=35, C2441&lt;50), "35-50",
C2441&gt;=50, "50-100"
)</f>
        <v>50-100</v>
      </c>
      <c r="AK2441" t="str" cm="1">
        <f t="array" ref="AK2441">_xlfn.IFS(
G2441&lt;6, "&lt;6",
AND(G2441&gt;=6, G2441&lt;12), "6-12",
AND(G2441&gt;=12, G2441&lt;18), "12-18",  AND(G2441&gt;=18, G2441&lt;24), "18-24", G2441&gt;=24, "24-36")</f>
        <v>18-24</v>
      </c>
    </row>
    <row r="2442" spans="1:37" x14ac:dyDescent="0.3">
      <c r="A2442" t="s">
        <v>2542</v>
      </c>
      <c r="B2442" t="s">
        <v>33</v>
      </c>
      <c r="C2442">
        <v>33</v>
      </c>
      <c r="D2442" t="s">
        <v>34</v>
      </c>
      <c r="E2442" t="s">
        <v>56</v>
      </c>
      <c r="F2442">
        <v>1</v>
      </c>
      <c r="G2442">
        <v>20</v>
      </c>
      <c r="H2442" t="s">
        <v>66</v>
      </c>
      <c r="I2442" t="s">
        <v>37</v>
      </c>
      <c r="J2442" t="s">
        <v>34</v>
      </c>
      <c r="K2442" t="s">
        <v>37</v>
      </c>
      <c r="L2442" t="s">
        <v>72</v>
      </c>
      <c r="M2442" t="s">
        <v>37</v>
      </c>
      <c r="N2442" t="s">
        <v>37</v>
      </c>
      <c r="O2442" t="s">
        <v>37</v>
      </c>
      <c r="P2442" t="s">
        <v>37</v>
      </c>
      <c r="Q2442" t="s">
        <v>34</v>
      </c>
      <c r="R2442" t="s">
        <v>34</v>
      </c>
      <c r="S2442" t="s">
        <v>34</v>
      </c>
      <c r="T2442" t="s">
        <v>37</v>
      </c>
      <c r="U2442" t="s">
        <v>67</v>
      </c>
      <c r="V2442" t="s">
        <v>34</v>
      </c>
      <c r="W2442" t="s">
        <v>40</v>
      </c>
      <c r="X2442">
        <v>62.65</v>
      </c>
      <c r="Y2442">
        <v>4375.8</v>
      </c>
      <c r="Z2442">
        <v>0</v>
      </c>
      <c r="AA2442">
        <v>0</v>
      </c>
      <c r="AB2442">
        <v>2482.6799999999998</v>
      </c>
      <c r="AC2442">
        <v>6858.48</v>
      </c>
      <c r="AD2442" t="s">
        <v>41</v>
      </c>
      <c r="AE2442" t="s">
        <v>42</v>
      </c>
      <c r="AF2442" t="s">
        <v>42</v>
      </c>
      <c r="AG2442">
        <f t="shared" si="76"/>
        <v>0</v>
      </c>
      <c r="AH2442" t="str" cm="1">
        <f t="array" ref="AH2442">_xlfn.IFS(
X2442&lt;=20, "&lt;20",
AND(X2442&gt;=20, X2442&lt;50), "20-50",
AND(X2442&gt;=50, X2442&lt;100), "50-100",
X2442&gt;=100, "&gt;100"
)</f>
        <v>50-100</v>
      </c>
      <c r="AI2442">
        <f t="shared" si="77"/>
        <v>0</v>
      </c>
      <c r="AJ2442" t="str" cm="1">
        <f t="array" ref="AJ2442">_xlfn.IFS(
C2442&lt;=20, "&lt;20",
AND(C2442&gt;=20, C2442&lt;35), "20-35",
AND(C2442&gt;=35, C2442&lt;50), "35-50",
C2442&gt;=50, "50-100"
)</f>
        <v>20-35</v>
      </c>
      <c r="AK2442" t="str" cm="1">
        <f t="array" ref="AK2442">_xlfn.IFS(
G2442&lt;6, "&lt;6",
AND(G2442&gt;=6, G2442&lt;12), "6-12",
AND(G2442&gt;=12, G2442&lt;18), "12-18",  AND(G2442&gt;=18, G2442&lt;24), "18-24", G2442&gt;=24, "24-36")</f>
        <v>18-24</v>
      </c>
    </row>
    <row r="2443" spans="1:37" x14ac:dyDescent="0.3">
      <c r="A2443" t="s">
        <v>2543</v>
      </c>
      <c r="B2443" t="s">
        <v>44</v>
      </c>
      <c r="C2443">
        <v>61</v>
      </c>
      <c r="D2443" t="s">
        <v>34</v>
      </c>
      <c r="E2443" t="s">
        <v>45</v>
      </c>
      <c r="F2443">
        <v>12</v>
      </c>
      <c r="G2443">
        <v>2</v>
      </c>
      <c r="H2443" t="s">
        <v>36</v>
      </c>
      <c r="I2443" t="s">
        <v>37</v>
      </c>
      <c r="J2443" t="s">
        <v>37</v>
      </c>
      <c r="K2443" t="s">
        <v>37</v>
      </c>
      <c r="L2443" t="s">
        <v>50</v>
      </c>
      <c r="M2443" t="s">
        <v>34</v>
      </c>
      <c r="N2443" t="s">
        <v>34</v>
      </c>
      <c r="O2443" t="s">
        <v>37</v>
      </c>
      <c r="P2443" t="s">
        <v>34</v>
      </c>
      <c r="Q2443" t="s">
        <v>37</v>
      </c>
      <c r="R2443" t="s">
        <v>37</v>
      </c>
      <c r="S2443" t="s">
        <v>37</v>
      </c>
      <c r="T2443" t="s">
        <v>37</v>
      </c>
      <c r="U2443" t="s">
        <v>46</v>
      </c>
      <c r="V2443" t="s">
        <v>37</v>
      </c>
      <c r="W2443" t="s">
        <v>51</v>
      </c>
      <c r="X2443">
        <v>99.05</v>
      </c>
      <c r="Y2443">
        <v>2952.85</v>
      </c>
      <c r="Z2443">
        <v>0</v>
      </c>
      <c r="AA2443">
        <v>0</v>
      </c>
      <c r="AB2443">
        <v>647.57000000000005</v>
      </c>
      <c r="AC2443">
        <v>3600.42</v>
      </c>
      <c r="AD2443" t="s">
        <v>52</v>
      </c>
      <c r="AE2443" t="s">
        <v>53</v>
      </c>
      <c r="AF2443" t="s">
        <v>155</v>
      </c>
      <c r="AG2443">
        <f t="shared" si="76"/>
        <v>1</v>
      </c>
      <c r="AH2443" t="str" cm="1">
        <f t="array" ref="AH2443">_xlfn.IFS(
X2443&lt;=20, "&lt;20",
AND(X2443&gt;=20, X2443&lt;50), "20-50",
AND(X2443&gt;=50, X2443&lt;100), "50-100",
X2443&gt;=100, "&gt;100"
)</f>
        <v>50-100</v>
      </c>
      <c r="AI2443">
        <f t="shared" si="77"/>
        <v>0</v>
      </c>
      <c r="AJ2443" t="str" cm="1">
        <f t="array" ref="AJ2443">_xlfn.IFS(
C2443&lt;=20, "&lt;20",
AND(C2443&gt;=20, C2443&lt;35), "20-35",
AND(C2443&gt;=35, C2443&lt;50), "35-50",
C2443&gt;=50, "50-100"
)</f>
        <v>50-100</v>
      </c>
      <c r="AK2443" t="str" cm="1">
        <f t="array" ref="AK2443">_xlfn.IFS(
G2443&lt;6, "&lt;6",
AND(G2443&gt;=6, G2443&lt;12), "6-12",
AND(G2443&gt;=12, G2443&lt;18), "12-18",  AND(G2443&gt;=18, G2443&lt;24), "18-24", G2443&gt;=24, "24-36")</f>
        <v>&lt;6</v>
      </c>
    </row>
    <row r="2444" spans="1:37" x14ac:dyDescent="0.3">
      <c r="A2444" t="s">
        <v>2544</v>
      </c>
      <c r="B2444" t="s">
        <v>44</v>
      </c>
      <c r="C2444">
        <v>23</v>
      </c>
      <c r="D2444" t="s">
        <v>37</v>
      </c>
      <c r="E2444" t="s">
        <v>56</v>
      </c>
      <c r="F2444">
        <v>7</v>
      </c>
      <c r="G2444">
        <v>9</v>
      </c>
      <c r="H2444" t="s">
        <v>70</v>
      </c>
      <c r="I2444" t="s">
        <v>34</v>
      </c>
      <c r="J2444" t="s">
        <v>34</v>
      </c>
      <c r="K2444" t="s">
        <v>37</v>
      </c>
      <c r="L2444" t="s">
        <v>72</v>
      </c>
      <c r="M2444" t="s">
        <v>34</v>
      </c>
      <c r="N2444" t="s">
        <v>37</v>
      </c>
      <c r="O2444" t="s">
        <v>37</v>
      </c>
      <c r="P2444" t="s">
        <v>37</v>
      </c>
      <c r="Q2444" t="s">
        <v>34</v>
      </c>
      <c r="R2444" t="s">
        <v>37</v>
      </c>
      <c r="S2444" t="s">
        <v>37</v>
      </c>
      <c r="T2444" t="s">
        <v>37</v>
      </c>
      <c r="U2444" t="s">
        <v>67</v>
      </c>
      <c r="V2444" t="s">
        <v>34</v>
      </c>
      <c r="W2444" t="s">
        <v>51</v>
      </c>
      <c r="X2444">
        <v>49.85</v>
      </c>
      <c r="Y2444">
        <v>3210.35</v>
      </c>
      <c r="Z2444">
        <v>0</v>
      </c>
      <c r="AA2444">
        <v>0</v>
      </c>
      <c r="AB2444">
        <v>0</v>
      </c>
      <c r="AC2444">
        <v>3210.35</v>
      </c>
      <c r="AD2444" t="s">
        <v>41</v>
      </c>
      <c r="AE2444" t="s">
        <v>42</v>
      </c>
      <c r="AF2444" t="s">
        <v>42</v>
      </c>
      <c r="AG2444">
        <f t="shared" si="76"/>
        <v>0</v>
      </c>
      <c r="AH2444" t="str" cm="1">
        <f t="array" ref="AH2444">_xlfn.IFS(
X2444&lt;=20, "&lt;20",
AND(X2444&gt;=20, X2444&lt;50), "20-50",
AND(X2444&gt;=50, X2444&lt;100), "50-100",
X2444&gt;=100, "&gt;100"
)</f>
        <v>20-50</v>
      </c>
      <c r="AI2444">
        <f t="shared" si="77"/>
        <v>0</v>
      </c>
      <c r="AJ2444" t="str" cm="1">
        <f t="array" ref="AJ2444">_xlfn.IFS(
C2444&lt;=20, "&lt;20",
AND(C2444&gt;=20, C2444&lt;35), "20-35",
AND(C2444&gt;=35, C2444&lt;50), "35-50",
C2444&gt;=50, "50-100"
)</f>
        <v>20-35</v>
      </c>
      <c r="AK2444" t="str" cm="1">
        <f t="array" ref="AK2444">_xlfn.IFS(
G2444&lt;6, "&lt;6",
AND(G2444&gt;=6, G2444&lt;12), "6-12",
AND(G2444&gt;=12, G2444&lt;18), "12-18",  AND(G2444&gt;=18, G2444&lt;24), "18-24", G2444&gt;=24, "24-36")</f>
        <v>6-12</v>
      </c>
    </row>
    <row r="2445" spans="1:37" x14ac:dyDescent="0.3">
      <c r="A2445" t="s">
        <v>2545</v>
      </c>
      <c r="B2445" t="s">
        <v>33</v>
      </c>
      <c r="C2445">
        <v>52</v>
      </c>
      <c r="D2445" t="s">
        <v>34</v>
      </c>
      <c r="E2445" t="s">
        <v>45</v>
      </c>
      <c r="F2445">
        <v>1</v>
      </c>
      <c r="G2445">
        <v>8</v>
      </c>
      <c r="H2445" t="s">
        <v>49</v>
      </c>
      <c r="I2445" t="s">
        <v>37</v>
      </c>
      <c r="J2445" t="s">
        <v>34</v>
      </c>
      <c r="K2445" t="s">
        <v>37</v>
      </c>
      <c r="L2445" t="s">
        <v>72</v>
      </c>
      <c r="M2445" t="s">
        <v>34</v>
      </c>
      <c r="N2445" t="s">
        <v>34</v>
      </c>
      <c r="O2445" t="s">
        <v>34</v>
      </c>
      <c r="P2445" t="s">
        <v>34</v>
      </c>
      <c r="Q2445" t="s">
        <v>34</v>
      </c>
      <c r="R2445" t="s">
        <v>34</v>
      </c>
      <c r="S2445" t="s">
        <v>34</v>
      </c>
      <c r="T2445" t="s">
        <v>37</v>
      </c>
      <c r="U2445" t="s">
        <v>46</v>
      </c>
      <c r="V2445" t="s">
        <v>37</v>
      </c>
      <c r="W2445" t="s">
        <v>143</v>
      </c>
      <c r="X2445">
        <v>45.55</v>
      </c>
      <c r="Y2445">
        <v>45.55</v>
      </c>
      <c r="Z2445">
        <v>0</v>
      </c>
      <c r="AA2445">
        <v>0</v>
      </c>
      <c r="AB2445">
        <v>16.34</v>
      </c>
      <c r="AC2445">
        <v>61.89</v>
      </c>
      <c r="AD2445" t="s">
        <v>85</v>
      </c>
      <c r="AE2445" t="s">
        <v>42</v>
      </c>
      <c r="AF2445" t="s">
        <v>42</v>
      </c>
      <c r="AG2445">
        <f t="shared" si="76"/>
        <v>0</v>
      </c>
      <c r="AH2445" t="str" cm="1">
        <f t="array" ref="AH2445">_xlfn.IFS(
X2445&lt;=20, "&lt;20",
AND(X2445&gt;=20, X2445&lt;50), "20-50",
AND(X2445&gt;=50, X2445&lt;100), "50-100",
X2445&gt;=100, "&gt;100"
)</f>
        <v>20-50</v>
      </c>
      <c r="AI2445">
        <f t="shared" si="77"/>
        <v>1</v>
      </c>
      <c r="AJ2445" t="str" cm="1">
        <f t="array" ref="AJ2445">_xlfn.IFS(
C2445&lt;=20, "&lt;20",
AND(C2445&gt;=20, C2445&lt;35), "20-35",
AND(C2445&gt;=35, C2445&lt;50), "35-50",
C2445&gt;=50, "50-100"
)</f>
        <v>50-100</v>
      </c>
      <c r="AK2445" t="str" cm="1">
        <f t="array" ref="AK2445">_xlfn.IFS(
G2445&lt;6, "&lt;6",
AND(G2445&gt;=6, G2445&lt;12), "6-12",
AND(G2445&gt;=12, G2445&lt;18), "12-18",  AND(G2445&gt;=18, G2445&lt;24), "18-24", G2445&gt;=24, "24-36")</f>
        <v>6-12</v>
      </c>
    </row>
    <row r="2446" spans="1:37" x14ac:dyDescent="0.3">
      <c r="A2446" t="s">
        <v>2546</v>
      </c>
      <c r="B2446" t="s">
        <v>33</v>
      </c>
      <c r="C2446">
        <v>42</v>
      </c>
      <c r="D2446" t="s">
        <v>34</v>
      </c>
      <c r="E2446" t="s">
        <v>103</v>
      </c>
      <c r="F2446">
        <v>1</v>
      </c>
      <c r="G2446">
        <v>25</v>
      </c>
      <c r="H2446" t="s">
        <v>36</v>
      </c>
      <c r="I2446" t="s">
        <v>37</v>
      </c>
      <c r="J2446" t="s">
        <v>34</v>
      </c>
      <c r="K2446" t="s">
        <v>37</v>
      </c>
      <c r="L2446" t="s">
        <v>72</v>
      </c>
      <c r="M2446" t="s">
        <v>34</v>
      </c>
      <c r="N2446" t="s">
        <v>34</v>
      </c>
      <c r="O2446" t="s">
        <v>34</v>
      </c>
      <c r="P2446" t="s">
        <v>34</v>
      </c>
      <c r="Q2446" t="s">
        <v>34</v>
      </c>
      <c r="R2446" t="s">
        <v>34</v>
      </c>
      <c r="S2446" t="s">
        <v>34</v>
      </c>
      <c r="T2446" t="s">
        <v>37</v>
      </c>
      <c r="U2446" t="s">
        <v>46</v>
      </c>
      <c r="V2446" t="s">
        <v>34</v>
      </c>
      <c r="W2446" t="s">
        <v>51</v>
      </c>
      <c r="X2446">
        <v>45.9</v>
      </c>
      <c r="Y2446">
        <v>505.95</v>
      </c>
      <c r="Z2446">
        <v>0</v>
      </c>
      <c r="AA2446">
        <v>0</v>
      </c>
      <c r="AB2446">
        <v>369.48</v>
      </c>
      <c r="AC2446">
        <v>875.43</v>
      </c>
      <c r="AD2446" t="s">
        <v>41</v>
      </c>
      <c r="AE2446" t="s">
        <v>42</v>
      </c>
      <c r="AF2446" t="s">
        <v>42</v>
      </c>
      <c r="AG2446">
        <f t="shared" si="76"/>
        <v>0</v>
      </c>
      <c r="AH2446" t="str" cm="1">
        <f t="array" ref="AH2446">_xlfn.IFS(
X2446&lt;=20, "&lt;20",
AND(X2446&gt;=20, X2446&lt;50), "20-50",
AND(X2446&gt;=50, X2446&lt;100), "50-100",
X2446&gt;=100, "&gt;100"
)</f>
        <v>20-50</v>
      </c>
      <c r="AI2446">
        <f t="shared" si="77"/>
        <v>0</v>
      </c>
      <c r="AJ2446" t="str" cm="1">
        <f t="array" ref="AJ2446">_xlfn.IFS(
C2446&lt;=20, "&lt;20",
AND(C2446&gt;=20, C2446&lt;35), "20-35",
AND(C2446&gt;=35, C2446&lt;50), "35-50",
C2446&gt;=50, "50-100"
)</f>
        <v>35-50</v>
      </c>
      <c r="AK2446" t="str" cm="1">
        <f t="array" ref="AK2446">_xlfn.IFS(
G2446&lt;6, "&lt;6",
AND(G2446&gt;=6, G2446&lt;12), "6-12",
AND(G2446&gt;=12, G2446&lt;18), "12-18",  AND(G2446&gt;=18, G2446&lt;24), "18-24", G2446&gt;=24, "24-36")</f>
        <v>24-36</v>
      </c>
    </row>
    <row r="2447" spans="1:37" x14ac:dyDescent="0.3">
      <c r="A2447" t="s">
        <v>2547</v>
      </c>
      <c r="B2447" t="s">
        <v>44</v>
      </c>
      <c r="C2447">
        <v>37</v>
      </c>
      <c r="D2447" t="s">
        <v>34</v>
      </c>
      <c r="E2447" t="s">
        <v>109</v>
      </c>
      <c r="F2447">
        <v>6</v>
      </c>
      <c r="G2447">
        <v>31</v>
      </c>
      <c r="H2447" t="s">
        <v>70</v>
      </c>
      <c r="I2447" t="s">
        <v>37</v>
      </c>
      <c r="J2447" t="s">
        <v>37</v>
      </c>
      <c r="K2447" t="s">
        <v>37</v>
      </c>
      <c r="L2447" t="s">
        <v>50</v>
      </c>
      <c r="M2447" t="s">
        <v>34</v>
      </c>
      <c r="N2447" t="s">
        <v>37</v>
      </c>
      <c r="O2447" t="s">
        <v>37</v>
      </c>
      <c r="P2447" t="s">
        <v>34</v>
      </c>
      <c r="Q2447" t="s">
        <v>37</v>
      </c>
      <c r="R2447" t="s">
        <v>37</v>
      </c>
      <c r="S2447" t="s">
        <v>37</v>
      </c>
      <c r="T2447" t="s">
        <v>37</v>
      </c>
      <c r="U2447" t="s">
        <v>39</v>
      </c>
      <c r="V2447" t="s">
        <v>37</v>
      </c>
      <c r="W2447" t="s">
        <v>51</v>
      </c>
      <c r="X2447">
        <v>105.25</v>
      </c>
      <c r="Y2447">
        <v>5576.3</v>
      </c>
      <c r="Z2447">
        <v>0</v>
      </c>
      <c r="AA2447">
        <v>0</v>
      </c>
      <c r="AB2447">
        <v>200.34</v>
      </c>
      <c r="AC2447">
        <v>5776.64</v>
      </c>
      <c r="AD2447" t="s">
        <v>41</v>
      </c>
      <c r="AE2447" t="s">
        <v>42</v>
      </c>
      <c r="AF2447" t="s">
        <v>42</v>
      </c>
      <c r="AG2447">
        <f t="shared" si="76"/>
        <v>0</v>
      </c>
      <c r="AH2447" t="str" cm="1">
        <f t="array" ref="AH2447">_xlfn.IFS(
X2447&lt;=20, "&lt;20",
AND(X2447&gt;=20, X2447&lt;50), "20-50",
AND(X2447&gt;=50, X2447&lt;100), "50-100",
X2447&gt;=100, "&gt;100"
)</f>
        <v>&gt;100</v>
      </c>
      <c r="AI2447">
        <f t="shared" si="77"/>
        <v>0</v>
      </c>
      <c r="AJ2447" t="str" cm="1">
        <f t="array" ref="AJ2447">_xlfn.IFS(
C2447&lt;=20, "&lt;20",
AND(C2447&gt;=20, C2447&lt;35), "20-35",
AND(C2447&gt;=35, C2447&lt;50), "35-50",
C2447&gt;=50, "50-100"
)</f>
        <v>35-50</v>
      </c>
      <c r="AK2447" t="str" cm="1">
        <f t="array" ref="AK2447">_xlfn.IFS(
G2447&lt;6, "&lt;6",
AND(G2447&gt;=6, G2447&lt;12), "6-12",
AND(G2447&gt;=12, G2447&lt;18), "12-18",  AND(G2447&gt;=18, G2447&lt;24), "18-24", G2447&gt;=24, "24-36")</f>
        <v>24-36</v>
      </c>
    </row>
    <row r="2448" spans="1:37" x14ac:dyDescent="0.3">
      <c r="A2448" t="s">
        <v>2548</v>
      </c>
      <c r="B2448" t="s">
        <v>44</v>
      </c>
      <c r="C2448">
        <v>41</v>
      </c>
      <c r="D2448" t="s">
        <v>34</v>
      </c>
      <c r="E2448" t="s">
        <v>69</v>
      </c>
      <c r="F2448">
        <v>7</v>
      </c>
      <c r="G2448">
        <v>29</v>
      </c>
      <c r="H2448" t="s">
        <v>36</v>
      </c>
      <c r="I2448" t="s">
        <v>37</v>
      </c>
      <c r="J2448" t="s">
        <v>37</v>
      </c>
      <c r="K2448" t="s">
        <v>37</v>
      </c>
      <c r="L2448" t="s">
        <v>50</v>
      </c>
      <c r="M2448" t="s">
        <v>37</v>
      </c>
      <c r="N2448" t="s">
        <v>34</v>
      </c>
      <c r="O2448" t="s">
        <v>34</v>
      </c>
      <c r="P2448" t="s">
        <v>37</v>
      </c>
      <c r="Q2448" t="s">
        <v>34</v>
      </c>
      <c r="R2448" t="s">
        <v>34</v>
      </c>
      <c r="S2448" t="s">
        <v>34</v>
      </c>
      <c r="T2448" t="s">
        <v>37</v>
      </c>
      <c r="U2448" t="s">
        <v>46</v>
      </c>
      <c r="V2448" t="s">
        <v>37</v>
      </c>
      <c r="W2448" t="s">
        <v>51</v>
      </c>
      <c r="X2448">
        <v>84.35</v>
      </c>
      <c r="Y2448">
        <v>1938.05</v>
      </c>
      <c r="Z2448">
        <v>0</v>
      </c>
      <c r="AA2448">
        <v>0</v>
      </c>
      <c r="AB2448">
        <v>619.44000000000005</v>
      </c>
      <c r="AC2448">
        <v>2557.4899999999998</v>
      </c>
      <c r="AD2448" t="s">
        <v>41</v>
      </c>
      <c r="AE2448" t="s">
        <v>42</v>
      </c>
      <c r="AF2448" t="s">
        <v>42</v>
      </c>
      <c r="AG2448">
        <f t="shared" si="76"/>
        <v>0</v>
      </c>
      <c r="AH2448" t="str" cm="1">
        <f t="array" ref="AH2448">_xlfn.IFS(
X2448&lt;=20, "&lt;20",
AND(X2448&gt;=20, X2448&lt;50), "20-50",
AND(X2448&gt;=50, X2448&lt;100), "50-100",
X2448&gt;=100, "&gt;100"
)</f>
        <v>50-100</v>
      </c>
      <c r="AI2448">
        <f t="shared" si="77"/>
        <v>0</v>
      </c>
      <c r="AJ2448" t="str" cm="1">
        <f t="array" ref="AJ2448">_xlfn.IFS(
C2448&lt;=20, "&lt;20",
AND(C2448&gt;=20, C2448&lt;35), "20-35",
AND(C2448&gt;=35, C2448&lt;50), "35-50",
C2448&gt;=50, "50-100"
)</f>
        <v>35-50</v>
      </c>
      <c r="AK2448" t="str" cm="1">
        <f t="array" ref="AK2448">_xlfn.IFS(
G2448&lt;6, "&lt;6",
AND(G2448&gt;=6, G2448&lt;12), "6-12",
AND(G2448&gt;=12, G2448&lt;18), "12-18",  AND(G2448&gt;=18, G2448&lt;24), "18-24", G2448&gt;=24, "24-36")</f>
        <v>24-36</v>
      </c>
    </row>
    <row r="2449" spans="1:37" x14ac:dyDescent="0.3">
      <c r="A2449" t="s">
        <v>2549</v>
      </c>
      <c r="B2449" t="s">
        <v>44</v>
      </c>
      <c r="C2449">
        <v>21</v>
      </c>
      <c r="D2449" t="s">
        <v>37</v>
      </c>
      <c r="E2449" t="s">
        <v>48</v>
      </c>
      <c r="F2449">
        <v>3</v>
      </c>
      <c r="G2449">
        <v>6</v>
      </c>
      <c r="H2449" t="s">
        <v>36</v>
      </c>
      <c r="I2449" t="s">
        <v>37</v>
      </c>
      <c r="J2449" t="s">
        <v>37</v>
      </c>
      <c r="K2449" t="s">
        <v>37</v>
      </c>
      <c r="L2449" t="s">
        <v>72</v>
      </c>
      <c r="M2449" t="s">
        <v>37</v>
      </c>
      <c r="N2449" t="s">
        <v>37</v>
      </c>
      <c r="O2449" t="s">
        <v>37</v>
      </c>
      <c r="P2449" t="s">
        <v>37</v>
      </c>
      <c r="Q2449" t="s">
        <v>37</v>
      </c>
      <c r="R2449" t="s">
        <v>37</v>
      </c>
      <c r="S2449" t="s">
        <v>37</v>
      </c>
      <c r="T2449" t="s">
        <v>37</v>
      </c>
      <c r="U2449" t="s">
        <v>67</v>
      </c>
      <c r="V2449" t="s">
        <v>34</v>
      </c>
      <c r="W2449" t="s">
        <v>40</v>
      </c>
      <c r="X2449">
        <v>90.95</v>
      </c>
      <c r="Y2449">
        <v>6652.45</v>
      </c>
      <c r="Z2449">
        <v>0</v>
      </c>
      <c r="AA2449">
        <v>0</v>
      </c>
      <c r="AB2449">
        <v>3287.52</v>
      </c>
      <c r="AC2449">
        <v>9939.9699999999993</v>
      </c>
      <c r="AD2449" t="s">
        <v>41</v>
      </c>
      <c r="AE2449" t="s">
        <v>42</v>
      </c>
      <c r="AF2449" t="s">
        <v>42</v>
      </c>
      <c r="AG2449">
        <f t="shared" si="76"/>
        <v>0</v>
      </c>
      <c r="AH2449" t="str" cm="1">
        <f t="array" ref="AH2449">_xlfn.IFS(
X2449&lt;=20, "&lt;20",
AND(X2449&gt;=20, X2449&lt;50), "20-50",
AND(X2449&gt;=50, X2449&lt;100), "50-100",
X2449&gt;=100, "&gt;100"
)</f>
        <v>50-100</v>
      </c>
      <c r="AI2449">
        <f t="shared" si="77"/>
        <v>0</v>
      </c>
      <c r="AJ2449" t="str" cm="1">
        <f t="array" ref="AJ2449">_xlfn.IFS(
C2449&lt;=20, "&lt;20",
AND(C2449&gt;=20, C2449&lt;35), "20-35",
AND(C2449&gt;=35, C2449&lt;50), "35-50",
C2449&gt;=50, "50-100"
)</f>
        <v>20-35</v>
      </c>
      <c r="AK2449" t="str" cm="1">
        <f t="array" ref="AK2449">_xlfn.IFS(
G2449&lt;6, "&lt;6",
AND(G2449&gt;=6, G2449&lt;12), "6-12",
AND(G2449&gt;=12, G2449&lt;18), "12-18",  AND(G2449&gt;=18, G2449&lt;24), "18-24", G2449&gt;=24, "24-36")</f>
        <v>6-12</v>
      </c>
    </row>
    <row r="2450" spans="1:37" x14ac:dyDescent="0.3">
      <c r="A2450" t="s">
        <v>2550</v>
      </c>
      <c r="B2450" t="s">
        <v>44</v>
      </c>
      <c r="C2450">
        <v>61</v>
      </c>
      <c r="D2450" t="s">
        <v>34</v>
      </c>
      <c r="E2450" t="s">
        <v>56</v>
      </c>
      <c r="F2450">
        <v>14</v>
      </c>
      <c r="G2450">
        <v>17</v>
      </c>
      <c r="H2450" t="s">
        <v>66</v>
      </c>
      <c r="I2450" t="s">
        <v>37</v>
      </c>
      <c r="J2450" t="s">
        <v>34</v>
      </c>
      <c r="K2450" t="s">
        <v>37</v>
      </c>
      <c r="L2450" t="s">
        <v>72</v>
      </c>
      <c r="M2450" t="s">
        <v>37</v>
      </c>
      <c r="N2450" t="s">
        <v>37</v>
      </c>
      <c r="O2450" t="s">
        <v>37</v>
      </c>
      <c r="P2450" t="s">
        <v>37</v>
      </c>
      <c r="Q2450" t="s">
        <v>37</v>
      </c>
      <c r="R2450" t="s">
        <v>34</v>
      </c>
      <c r="S2450" t="s">
        <v>34</v>
      </c>
      <c r="T2450" t="s">
        <v>37</v>
      </c>
      <c r="U2450" t="s">
        <v>39</v>
      </c>
      <c r="V2450" t="s">
        <v>37</v>
      </c>
      <c r="W2450" t="s">
        <v>51</v>
      </c>
      <c r="X2450">
        <v>75.099999999999994</v>
      </c>
      <c r="Y2450">
        <v>5013</v>
      </c>
      <c r="Z2450">
        <v>0</v>
      </c>
      <c r="AA2450">
        <v>0</v>
      </c>
      <c r="AB2450">
        <v>1947</v>
      </c>
      <c r="AC2450">
        <v>6960</v>
      </c>
      <c r="AD2450" t="s">
        <v>41</v>
      </c>
      <c r="AE2450" t="s">
        <v>42</v>
      </c>
      <c r="AF2450" t="s">
        <v>42</v>
      </c>
      <c r="AG2450">
        <f t="shared" si="76"/>
        <v>0</v>
      </c>
      <c r="AH2450" t="str" cm="1">
        <f t="array" ref="AH2450">_xlfn.IFS(
X2450&lt;=20, "&lt;20",
AND(X2450&gt;=20, X2450&lt;50), "20-50",
AND(X2450&gt;=50, X2450&lt;100), "50-100",
X2450&gt;=100, "&gt;100"
)</f>
        <v>50-100</v>
      </c>
      <c r="AI2450">
        <f t="shared" si="77"/>
        <v>0</v>
      </c>
      <c r="AJ2450" t="str" cm="1">
        <f t="array" ref="AJ2450">_xlfn.IFS(
C2450&lt;=20, "&lt;20",
AND(C2450&gt;=20, C2450&lt;35), "20-35",
AND(C2450&gt;=35, C2450&lt;50), "35-50",
C2450&gt;=50, "50-100"
)</f>
        <v>50-100</v>
      </c>
      <c r="AK2450" t="str" cm="1">
        <f t="array" ref="AK2450">_xlfn.IFS(
G2450&lt;6, "&lt;6",
AND(G2450&gt;=6, G2450&lt;12), "6-12",
AND(G2450&gt;=12, G2450&lt;18), "12-18",  AND(G2450&gt;=18, G2450&lt;24), "18-24", G2450&gt;=24, "24-36")</f>
        <v>12-18</v>
      </c>
    </row>
    <row r="2451" spans="1:37" x14ac:dyDescent="0.3">
      <c r="A2451" t="s">
        <v>2551</v>
      </c>
      <c r="B2451" t="s">
        <v>44</v>
      </c>
      <c r="C2451">
        <v>36</v>
      </c>
      <c r="D2451" t="s">
        <v>34</v>
      </c>
      <c r="E2451" t="s">
        <v>103</v>
      </c>
      <c r="F2451">
        <v>8</v>
      </c>
      <c r="G2451">
        <v>1</v>
      </c>
      <c r="H2451" t="s">
        <v>36</v>
      </c>
      <c r="I2451" t="s">
        <v>37</v>
      </c>
      <c r="J2451" t="s">
        <v>34</v>
      </c>
      <c r="K2451" t="s">
        <v>37</v>
      </c>
      <c r="L2451" t="s">
        <v>72</v>
      </c>
      <c r="M2451" t="s">
        <v>34</v>
      </c>
      <c r="N2451" t="s">
        <v>37</v>
      </c>
      <c r="O2451" t="s">
        <v>34</v>
      </c>
      <c r="P2451" t="s">
        <v>34</v>
      </c>
      <c r="Q2451" t="s">
        <v>34</v>
      </c>
      <c r="R2451" t="s">
        <v>34</v>
      </c>
      <c r="S2451" t="s">
        <v>34</v>
      </c>
      <c r="T2451" t="s">
        <v>37</v>
      </c>
      <c r="U2451" t="s">
        <v>46</v>
      </c>
      <c r="V2451" t="s">
        <v>37</v>
      </c>
      <c r="W2451" t="s">
        <v>51</v>
      </c>
      <c r="X2451">
        <v>49.55</v>
      </c>
      <c r="Y2451">
        <v>2077.9499999999998</v>
      </c>
      <c r="Z2451">
        <v>0</v>
      </c>
      <c r="AA2451">
        <v>0</v>
      </c>
      <c r="AB2451">
        <v>365.82</v>
      </c>
      <c r="AC2451">
        <v>2443.77</v>
      </c>
      <c r="AD2451" t="s">
        <v>41</v>
      </c>
      <c r="AE2451" t="s">
        <v>42</v>
      </c>
      <c r="AF2451" t="s">
        <v>42</v>
      </c>
      <c r="AG2451">
        <f t="shared" si="76"/>
        <v>0</v>
      </c>
      <c r="AH2451" t="str" cm="1">
        <f t="array" ref="AH2451">_xlfn.IFS(
X2451&lt;=20, "&lt;20",
AND(X2451&gt;=20, X2451&lt;50), "20-50",
AND(X2451&gt;=50, X2451&lt;100), "50-100",
X2451&gt;=100, "&gt;100"
)</f>
        <v>20-50</v>
      </c>
      <c r="AI2451">
        <f t="shared" si="77"/>
        <v>0</v>
      </c>
      <c r="AJ2451" t="str" cm="1">
        <f t="array" ref="AJ2451">_xlfn.IFS(
C2451&lt;=20, "&lt;20",
AND(C2451&gt;=20, C2451&lt;35), "20-35",
AND(C2451&gt;=35, C2451&lt;50), "35-50",
C2451&gt;=50, "50-100"
)</f>
        <v>35-50</v>
      </c>
      <c r="AK2451" t="str" cm="1">
        <f t="array" ref="AK2451">_xlfn.IFS(
G2451&lt;6, "&lt;6",
AND(G2451&gt;=6, G2451&lt;12), "6-12",
AND(G2451&gt;=12, G2451&lt;18), "12-18",  AND(G2451&gt;=18, G2451&lt;24), "18-24", G2451&gt;=24, "24-36")</f>
        <v>&lt;6</v>
      </c>
    </row>
    <row r="2452" spans="1:37" x14ac:dyDescent="0.3">
      <c r="A2452" t="s">
        <v>2552</v>
      </c>
      <c r="B2452" t="s">
        <v>44</v>
      </c>
      <c r="C2452">
        <v>29</v>
      </c>
      <c r="D2452" t="s">
        <v>34</v>
      </c>
      <c r="E2452" t="s">
        <v>35</v>
      </c>
      <c r="F2452">
        <v>3</v>
      </c>
      <c r="G2452">
        <v>23</v>
      </c>
      <c r="H2452" t="s">
        <v>70</v>
      </c>
      <c r="I2452" t="s">
        <v>37</v>
      </c>
      <c r="J2452" t="s">
        <v>37</v>
      </c>
      <c r="K2452" t="s">
        <v>37</v>
      </c>
      <c r="L2452" t="s">
        <v>50</v>
      </c>
      <c r="M2452" t="s">
        <v>34</v>
      </c>
      <c r="N2452" t="s">
        <v>37</v>
      </c>
      <c r="O2452" t="s">
        <v>34</v>
      </c>
      <c r="P2452" t="s">
        <v>37</v>
      </c>
      <c r="Q2452" t="s">
        <v>37</v>
      </c>
      <c r="R2452" t="s">
        <v>34</v>
      </c>
      <c r="S2452" t="s">
        <v>34</v>
      </c>
      <c r="T2452" t="s">
        <v>37</v>
      </c>
      <c r="U2452" t="s">
        <v>39</v>
      </c>
      <c r="V2452" t="s">
        <v>37</v>
      </c>
      <c r="W2452" t="s">
        <v>40</v>
      </c>
      <c r="X2452">
        <v>94.7</v>
      </c>
      <c r="Y2452">
        <v>5430.35</v>
      </c>
      <c r="Z2452">
        <v>0</v>
      </c>
      <c r="AA2452">
        <v>0</v>
      </c>
      <c r="AB2452">
        <v>2537.5</v>
      </c>
      <c r="AC2452">
        <v>7967.85</v>
      </c>
      <c r="AD2452" t="s">
        <v>41</v>
      </c>
      <c r="AE2452" t="s">
        <v>42</v>
      </c>
      <c r="AF2452" t="s">
        <v>42</v>
      </c>
      <c r="AG2452">
        <f t="shared" si="76"/>
        <v>0</v>
      </c>
      <c r="AH2452" t="str" cm="1">
        <f t="array" ref="AH2452">_xlfn.IFS(
X2452&lt;=20, "&lt;20",
AND(X2452&gt;=20, X2452&lt;50), "20-50",
AND(X2452&gt;=50, X2452&lt;100), "50-100",
X2452&gt;=100, "&gt;100"
)</f>
        <v>50-100</v>
      </c>
      <c r="AI2452">
        <f t="shared" si="77"/>
        <v>0</v>
      </c>
      <c r="AJ2452" t="str" cm="1">
        <f t="array" ref="AJ2452">_xlfn.IFS(
C2452&lt;=20, "&lt;20",
AND(C2452&gt;=20, C2452&lt;35), "20-35",
AND(C2452&gt;=35, C2452&lt;50), "35-50",
C2452&gt;=50, "50-100"
)</f>
        <v>20-35</v>
      </c>
      <c r="AK2452" t="str" cm="1">
        <f t="array" ref="AK2452">_xlfn.IFS(
G2452&lt;6, "&lt;6",
AND(G2452&gt;=6, G2452&lt;12), "6-12",
AND(G2452&gt;=12, G2452&lt;18), "12-18",  AND(G2452&gt;=18, G2452&lt;24), "18-24", G2452&gt;=24, "24-36")</f>
        <v>18-24</v>
      </c>
    </row>
    <row r="2453" spans="1:37" x14ac:dyDescent="0.3">
      <c r="A2453" t="s">
        <v>2553</v>
      </c>
      <c r="B2453" t="s">
        <v>44</v>
      </c>
      <c r="C2453">
        <v>57</v>
      </c>
      <c r="D2453" t="s">
        <v>34</v>
      </c>
      <c r="E2453" t="s">
        <v>82</v>
      </c>
      <c r="F2453">
        <v>10</v>
      </c>
      <c r="G2453">
        <v>30</v>
      </c>
      <c r="H2453" t="s">
        <v>70</v>
      </c>
      <c r="I2453" t="s">
        <v>37</v>
      </c>
      <c r="J2453" t="s">
        <v>37</v>
      </c>
      <c r="K2453" t="s">
        <v>37</v>
      </c>
      <c r="L2453" t="s">
        <v>50</v>
      </c>
      <c r="M2453" t="s">
        <v>34</v>
      </c>
      <c r="N2453" t="s">
        <v>37</v>
      </c>
      <c r="O2453" t="s">
        <v>37</v>
      </c>
      <c r="P2453" t="s">
        <v>37</v>
      </c>
      <c r="Q2453" t="s">
        <v>37</v>
      </c>
      <c r="R2453" t="s">
        <v>37</v>
      </c>
      <c r="S2453" t="s">
        <v>37</v>
      </c>
      <c r="T2453" t="s">
        <v>34</v>
      </c>
      <c r="U2453" t="s">
        <v>46</v>
      </c>
      <c r="V2453" t="s">
        <v>37</v>
      </c>
      <c r="W2453" t="s">
        <v>51</v>
      </c>
      <c r="X2453">
        <v>109.15</v>
      </c>
      <c r="Y2453">
        <v>6941.2</v>
      </c>
      <c r="Z2453">
        <v>0</v>
      </c>
      <c r="AA2453">
        <v>140</v>
      </c>
      <c r="AB2453">
        <v>608.4</v>
      </c>
      <c r="AC2453">
        <v>7689.6</v>
      </c>
      <c r="AD2453" t="s">
        <v>52</v>
      </c>
      <c r="AE2453" t="s">
        <v>104</v>
      </c>
      <c r="AF2453" t="s">
        <v>150</v>
      </c>
      <c r="AG2453">
        <f t="shared" si="76"/>
        <v>1</v>
      </c>
      <c r="AH2453" t="str" cm="1">
        <f t="array" ref="AH2453">_xlfn.IFS(
X2453&lt;=20, "&lt;20",
AND(X2453&gt;=20, X2453&lt;50), "20-50",
AND(X2453&gt;=50, X2453&lt;100), "50-100",
X2453&gt;=100, "&gt;100"
)</f>
        <v>&gt;100</v>
      </c>
      <c r="AI2453">
        <f t="shared" si="77"/>
        <v>0</v>
      </c>
      <c r="AJ2453" t="str" cm="1">
        <f t="array" ref="AJ2453">_xlfn.IFS(
C2453&lt;=20, "&lt;20",
AND(C2453&gt;=20, C2453&lt;35), "20-35",
AND(C2453&gt;=35, C2453&lt;50), "35-50",
C2453&gt;=50, "50-100"
)</f>
        <v>50-100</v>
      </c>
      <c r="AK2453" t="str" cm="1">
        <f t="array" ref="AK2453">_xlfn.IFS(
G2453&lt;6, "&lt;6",
AND(G2453&gt;=6, G2453&lt;12), "6-12",
AND(G2453&gt;=12, G2453&lt;18), "12-18",  AND(G2453&gt;=18, G2453&lt;24), "18-24", G2453&gt;=24, "24-36")</f>
        <v>24-36</v>
      </c>
    </row>
    <row r="2454" spans="1:37" x14ac:dyDescent="0.3">
      <c r="A2454" t="s">
        <v>2554</v>
      </c>
      <c r="B2454" t="s">
        <v>44</v>
      </c>
      <c r="C2454">
        <v>33</v>
      </c>
      <c r="D2454" t="s">
        <v>37</v>
      </c>
      <c r="E2454" t="s">
        <v>103</v>
      </c>
      <c r="F2454">
        <v>6</v>
      </c>
      <c r="G2454">
        <v>13</v>
      </c>
      <c r="H2454" t="s">
        <v>36</v>
      </c>
      <c r="I2454" t="s">
        <v>37</v>
      </c>
      <c r="J2454" t="s">
        <v>37</v>
      </c>
      <c r="K2454" t="s">
        <v>37</v>
      </c>
      <c r="L2454" t="s">
        <v>50</v>
      </c>
      <c r="M2454" t="s">
        <v>34</v>
      </c>
      <c r="N2454" t="s">
        <v>34</v>
      </c>
      <c r="O2454" t="s">
        <v>37</v>
      </c>
      <c r="P2454" t="s">
        <v>37</v>
      </c>
      <c r="Q2454" t="s">
        <v>34</v>
      </c>
      <c r="R2454" t="s">
        <v>34</v>
      </c>
      <c r="S2454" t="s">
        <v>34</v>
      </c>
      <c r="T2454" t="s">
        <v>37</v>
      </c>
      <c r="U2454" t="s">
        <v>46</v>
      </c>
      <c r="V2454" t="s">
        <v>37</v>
      </c>
      <c r="W2454" t="s">
        <v>51</v>
      </c>
      <c r="X2454">
        <v>84.8</v>
      </c>
      <c r="Y2454">
        <v>3958.85</v>
      </c>
      <c r="Z2454">
        <v>0</v>
      </c>
      <c r="AA2454">
        <v>0</v>
      </c>
      <c r="AB2454">
        <v>187.68</v>
      </c>
      <c r="AC2454">
        <v>4146.53</v>
      </c>
      <c r="AD2454" t="s">
        <v>41</v>
      </c>
      <c r="AE2454" t="s">
        <v>42</v>
      </c>
      <c r="AF2454" t="s">
        <v>42</v>
      </c>
      <c r="AG2454">
        <f t="shared" si="76"/>
        <v>0</v>
      </c>
      <c r="AH2454" t="str" cm="1">
        <f t="array" ref="AH2454">_xlfn.IFS(
X2454&lt;=20, "&lt;20",
AND(X2454&gt;=20, X2454&lt;50), "20-50",
AND(X2454&gt;=50, X2454&lt;100), "50-100",
X2454&gt;=100, "&gt;100"
)</f>
        <v>50-100</v>
      </c>
      <c r="AI2454">
        <f t="shared" si="77"/>
        <v>0</v>
      </c>
      <c r="AJ2454" t="str" cm="1">
        <f t="array" ref="AJ2454">_xlfn.IFS(
C2454&lt;=20, "&lt;20",
AND(C2454&gt;=20, C2454&lt;35), "20-35",
AND(C2454&gt;=35, C2454&lt;50), "35-50",
C2454&gt;=50, "50-100"
)</f>
        <v>20-35</v>
      </c>
      <c r="AK2454" t="str" cm="1">
        <f t="array" ref="AK2454">_xlfn.IFS(
G2454&lt;6, "&lt;6",
AND(G2454&gt;=6, G2454&lt;12), "6-12",
AND(G2454&gt;=12, G2454&lt;18), "12-18",  AND(G2454&gt;=18, G2454&lt;24), "18-24", G2454&gt;=24, "24-36")</f>
        <v>12-18</v>
      </c>
    </row>
    <row r="2455" spans="1:37" x14ac:dyDescent="0.3">
      <c r="A2455" t="s">
        <v>2555</v>
      </c>
      <c r="B2455" t="s">
        <v>44</v>
      </c>
      <c r="C2455">
        <v>50</v>
      </c>
      <c r="D2455" t="s">
        <v>37</v>
      </c>
      <c r="E2455" t="s">
        <v>76</v>
      </c>
      <c r="F2455">
        <v>13</v>
      </c>
      <c r="G2455">
        <v>17</v>
      </c>
      <c r="H2455" t="s">
        <v>36</v>
      </c>
      <c r="I2455" t="s">
        <v>37</v>
      </c>
      <c r="J2455" t="s">
        <v>34</v>
      </c>
      <c r="K2455" t="s">
        <v>34</v>
      </c>
      <c r="L2455" t="s">
        <v>34</v>
      </c>
      <c r="M2455" t="s">
        <v>34</v>
      </c>
      <c r="N2455" t="s">
        <v>34</v>
      </c>
      <c r="O2455" t="s">
        <v>34</v>
      </c>
      <c r="P2455" t="s">
        <v>34</v>
      </c>
      <c r="Q2455" t="s">
        <v>34</v>
      </c>
      <c r="R2455" t="s">
        <v>34</v>
      </c>
      <c r="S2455" t="s">
        <v>34</v>
      </c>
      <c r="T2455" t="s">
        <v>34</v>
      </c>
      <c r="U2455" t="s">
        <v>39</v>
      </c>
      <c r="V2455" t="s">
        <v>34</v>
      </c>
      <c r="W2455" t="s">
        <v>51</v>
      </c>
      <c r="X2455">
        <v>18.850000000000001</v>
      </c>
      <c r="Y2455">
        <v>867.3</v>
      </c>
      <c r="Z2455">
        <v>0</v>
      </c>
      <c r="AA2455">
        <v>0</v>
      </c>
      <c r="AB2455">
        <v>1826.55</v>
      </c>
      <c r="AC2455">
        <v>2693.85</v>
      </c>
      <c r="AD2455" t="s">
        <v>41</v>
      </c>
      <c r="AE2455" t="s">
        <v>42</v>
      </c>
      <c r="AF2455" t="s">
        <v>42</v>
      </c>
      <c r="AG2455">
        <f t="shared" si="76"/>
        <v>0</v>
      </c>
      <c r="AH2455" t="str" cm="1">
        <f t="array" ref="AH2455">_xlfn.IFS(
X2455&lt;=20, "&lt;20",
AND(X2455&gt;=20, X2455&lt;50), "20-50",
AND(X2455&gt;=50, X2455&lt;100), "50-100",
X2455&gt;=100, "&gt;100"
)</f>
        <v>&lt;20</v>
      </c>
      <c r="AI2455">
        <f t="shared" si="77"/>
        <v>0</v>
      </c>
      <c r="AJ2455" t="str" cm="1">
        <f t="array" ref="AJ2455">_xlfn.IFS(
C2455&lt;=20, "&lt;20",
AND(C2455&gt;=20, C2455&lt;35), "20-35",
AND(C2455&gt;=35, C2455&lt;50), "35-50",
C2455&gt;=50, "50-100"
)</f>
        <v>50-100</v>
      </c>
      <c r="AK2455" t="str" cm="1">
        <f t="array" ref="AK2455">_xlfn.IFS(
G2455&lt;6, "&lt;6",
AND(G2455&gt;=6, G2455&lt;12), "6-12",
AND(G2455&gt;=12, G2455&lt;18), "12-18",  AND(G2455&gt;=18, G2455&lt;24), "18-24", G2455&gt;=24, "24-36")</f>
        <v>12-18</v>
      </c>
    </row>
    <row r="2456" spans="1:37" x14ac:dyDescent="0.3">
      <c r="A2456" t="s">
        <v>2556</v>
      </c>
      <c r="B2456" t="s">
        <v>33</v>
      </c>
      <c r="C2456">
        <v>64</v>
      </c>
      <c r="D2456" t="s">
        <v>37</v>
      </c>
      <c r="E2456" t="s">
        <v>103</v>
      </c>
      <c r="F2456">
        <v>5</v>
      </c>
      <c r="G2456">
        <v>9</v>
      </c>
      <c r="H2456" t="s">
        <v>36</v>
      </c>
      <c r="I2456" t="s">
        <v>37</v>
      </c>
      <c r="J2456" t="s">
        <v>34</v>
      </c>
      <c r="K2456" t="s">
        <v>37</v>
      </c>
      <c r="L2456" t="s">
        <v>38</v>
      </c>
      <c r="M2456" t="s">
        <v>34</v>
      </c>
      <c r="N2456" t="s">
        <v>34</v>
      </c>
      <c r="O2456" t="s">
        <v>37</v>
      </c>
      <c r="P2456" t="s">
        <v>37</v>
      </c>
      <c r="Q2456" t="s">
        <v>34</v>
      </c>
      <c r="R2456" t="s">
        <v>34</v>
      </c>
      <c r="S2456" t="s">
        <v>34</v>
      </c>
      <c r="T2456" t="s">
        <v>37</v>
      </c>
      <c r="U2456" t="s">
        <v>46</v>
      </c>
      <c r="V2456" t="s">
        <v>34</v>
      </c>
      <c r="W2456" t="s">
        <v>40</v>
      </c>
      <c r="X2456">
        <v>55.05</v>
      </c>
      <c r="Y2456">
        <v>55.05</v>
      </c>
      <c r="Z2456">
        <v>0</v>
      </c>
      <c r="AA2456">
        <v>0</v>
      </c>
      <c r="AB2456">
        <v>14.65</v>
      </c>
      <c r="AC2456">
        <v>69.7</v>
      </c>
      <c r="AD2456" t="s">
        <v>85</v>
      </c>
      <c r="AE2456" t="s">
        <v>42</v>
      </c>
      <c r="AF2456" t="s">
        <v>42</v>
      </c>
      <c r="AG2456">
        <f t="shared" si="76"/>
        <v>0</v>
      </c>
      <c r="AH2456" t="str" cm="1">
        <f t="array" ref="AH2456">_xlfn.IFS(
X2456&lt;=20, "&lt;20",
AND(X2456&gt;=20, X2456&lt;50), "20-50",
AND(X2456&gt;=50, X2456&lt;100), "50-100",
X2456&gt;=100, "&gt;100"
)</f>
        <v>50-100</v>
      </c>
      <c r="AI2456">
        <f t="shared" si="77"/>
        <v>1</v>
      </c>
      <c r="AJ2456" t="str" cm="1">
        <f t="array" ref="AJ2456">_xlfn.IFS(
C2456&lt;=20, "&lt;20",
AND(C2456&gt;=20, C2456&lt;35), "20-35",
AND(C2456&gt;=35, C2456&lt;50), "35-50",
C2456&gt;=50, "50-100"
)</f>
        <v>50-100</v>
      </c>
      <c r="AK2456" t="str" cm="1">
        <f t="array" ref="AK2456">_xlfn.IFS(
G2456&lt;6, "&lt;6",
AND(G2456&gt;=6, G2456&lt;12), "6-12",
AND(G2456&gt;=12, G2456&lt;18), "12-18",  AND(G2456&gt;=18, G2456&lt;24), "18-24", G2456&gt;=24, "24-36")</f>
        <v>6-12</v>
      </c>
    </row>
    <row r="2457" spans="1:37" x14ac:dyDescent="0.3">
      <c r="A2457" t="s">
        <v>2557</v>
      </c>
      <c r="B2457" t="s">
        <v>44</v>
      </c>
      <c r="C2457">
        <v>60</v>
      </c>
      <c r="D2457" t="s">
        <v>37</v>
      </c>
      <c r="E2457" t="s">
        <v>82</v>
      </c>
      <c r="F2457">
        <v>2</v>
      </c>
      <c r="G2457">
        <v>5</v>
      </c>
      <c r="H2457" t="s">
        <v>36</v>
      </c>
      <c r="I2457" t="s">
        <v>37</v>
      </c>
      <c r="J2457" t="s">
        <v>37</v>
      </c>
      <c r="K2457" t="s">
        <v>34</v>
      </c>
      <c r="L2457" t="s">
        <v>34</v>
      </c>
      <c r="M2457" t="s">
        <v>34</v>
      </c>
      <c r="N2457" t="s">
        <v>34</v>
      </c>
      <c r="O2457" t="s">
        <v>34</v>
      </c>
      <c r="P2457" t="s">
        <v>34</v>
      </c>
      <c r="Q2457" t="s">
        <v>34</v>
      </c>
      <c r="R2457" t="s">
        <v>34</v>
      </c>
      <c r="S2457" t="s">
        <v>34</v>
      </c>
      <c r="T2457" t="s">
        <v>34</v>
      </c>
      <c r="U2457" t="s">
        <v>67</v>
      </c>
      <c r="V2457" t="s">
        <v>37</v>
      </c>
      <c r="W2457" t="s">
        <v>40</v>
      </c>
      <c r="X2457">
        <v>24.2</v>
      </c>
      <c r="Y2457">
        <v>1445.2</v>
      </c>
      <c r="Z2457">
        <v>0</v>
      </c>
      <c r="AA2457">
        <v>0</v>
      </c>
      <c r="AB2457">
        <v>2125.2399999999998</v>
      </c>
      <c r="AC2457">
        <v>3570.44</v>
      </c>
      <c r="AD2457" t="s">
        <v>41</v>
      </c>
      <c r="AE2457" t="s">
        <v>42</v>
      </c>
      <c r="AF2457" t="s">
        <v>42</v>
      </c>
      <c r="AG2457">
        <f t="shared" si="76"/>
        <v>0</v>
      </c>
      <c r="AH2457" t="str" cm="1">
        <f t="array" ref="AH2457">_xlfn.IFS(
X2457&lt;=20, "&lt;20",
AND(X2457&gt;=20, X2457&lt;50), "20-50",
AND(X2457&gt;=50, X2457&lt;100), "50-100",
X2457&gt;=100, "&gt;100"
)</f>
        <v>20-50</v>
      </c>
      <c r="AI2457">
        <f t="shared" si="77"/>
        <v>0</v>
      </c>
      <c r="AJ2457" t="str" cm="1">
        <f t="array" ref="AJ2457">_xlfn.IFS(
C2457&lt;=20, "&lt;20",
AND(C2457&gt;=20, C2457&lt;35), "20-35",
AND(C2457&gt;=35, C2457&lt;50), "35-50",
C2457&gt;=50, "50-100"
)</f>
        <v>50-100</v>
      </c>
      <c r="AK2457" t="str" cm="1">
        <f t="array" ref="AK2457">_xlfn.IFS(
G2457&lt;6, "&lt;6",
AND(G2457&gt;=6, G2457&lt;12), "6-12",
AND(G2457&gt;=12, G2457&lt;18), "12-18",  AND(G2457&gt;=18, G2457&lt;24), "18-24", G2457&gt;=24, "24-36")</f>
        <v>&lt;6</v>
      </c>
    </row>
    <row r="2458" spans="1:37" x14ac:dyDescent="0.3">
      <c r="A2458" t="s">
        <v>2558</v>
      </c>
      <c r="B2458" t="s">
        <v>44</v>
      </c>
      <c r="C2458">
        <v>43</v>
      </c>
      <c r="D2458" t="s">
        <v>37</v>
      </c>
      <c r="E2458" t="s">
        <v>45</v>
      </c>
      <c r="F2458">
        <v>4</v>
      </c>
      <c r="G2458">
        <v>17</v>
      </c>
      <c r="H2458" t="s">
        <v>36</v>
      </c>
      <c r="I2458" t="s">
        <v>37</v>
      </c>
      <c r="J2458" t="s">
        <v>37</v>
      </c>
      <c r="K2458" t="s">
        <v>37</v>
      </c>
      <c r="L2458" t="s">
        <v>50</v>
      </c>
      <c r="M2458" t="s">
        <v>37</v>
      </c>
      <c r="N2458" t="s">
        <v>37</v>
      </c>
      <c r="O2458" t="s">
        <v>37</v>
      </c>
      <c r="P2458" t="s">
        <v>34</v>
      </c>
      <c r="Q2458" t="s">
        <v>37</v>
      </c>
      <c r="R2458" t="s">
        <v>37</v>
      </c>
      <c r="S2458" t="s">
        <v>37</v>
      </c>
      <c r="T2458" t="s">
        <v>37</v>
      </c>
      <c r="U2458" t="s">
        <v>67</v>
      </c>
      <c r="V2458" t="s">
        <v>37</v>
      </c>
      <c r="W2458" t="s">
        <v>51</v>
      </c>
      <c r="X2458">
        <v>110.3</v>
      </c>
      <c r="Y2458">
        <v>7966.9</v>
      </c>
      <c r="Z2458">
        <v>0</v>
      </c>
      <c r="AA2458">
        <v>0</v>
      </c>
      <c r="AB2458">
        <v>2376.7199999999998</v>
      </c>
      <c r="AC2458">
        <v>10343.620000000001</v>
      </c>
      <c r="AD2458" t="s">
        <v>41</v>
      </c>
      <c r="AE2458" t="s">
        <v>42</v>
      </c>
      <c r="AF2458" t="s">
        <v>42</v>
      </c>
      <c r="AG2458">
        <f t="shared" si="76"/>
        <v>0</v>
      </c>
      <c r="AH2458" t="str" cm="1">
        <f t="array" ref="AH2458">_xlfn.IFS(
X2458&lt;=20, "&lt;20",
AND(X2458&gt;=20, X2458&lt;50), "20-50",
AND(X2458&gt;=50, X2458&lt;100), "50-100",
X2458&gt;=100, "&gt;100"
)</f>
        <v>&gt;100</v>
      </c>
      <c r="AI2458">
        <f t="shared" si="77"/>
        <v>0</v>
      </c>
      <c r="AJ2458" t="str" cm="1">
        <f t="array" ref="AJ2458">_xlfn.IFS(
C2458&lt;=20, "&lt;20",
AND(C2458&gt;=20, C2458&lt;35), "20-35",
AND(C2458&gt;=35, C2458&lt;50), "35-50",
C2458&gt;=50, "50-100"
)</f>
        <v>35-50</v>
      </c>
      <c r="AK2458" t="str" cm="1">
        <f t="array" ref="AK2458">_xlfn.IFS(
G2458&lt;6, "&lt;6",
AND(G2458&gt;=6, G2458&lt;12), "6-12",
AND(G2458&gt;=12, G2458&lt;18), "12-18",  AND(G2458&gt;=18, G2458&lt;24), "18-24", G2458&gt;=24, "24-36")</f>
        <v>12-18</v>
      </c>
    </row>
    <row r="2459" spans="1:37" x14ac:dyDescent="0.3">
      <c r="A2459" t="s">
        <v>2559</v>
      </c>
      <c r="B2459" t="s">
        <v>33</v>
      </c>
      <c r="C2459">
        <v>35</v>
      </c>
      <c r="D2459" t="s">
        <v>37</v>
      </c>
      <c r="E2459" t="s">
        <v>124</v>
      </c>
      <c r="F2459">
        <v>14</v>
      </c>
      <c r="G2459">
        <v>32</v>
      </c>
      <c r="H2459" t="s">
        <v>36</v>
      </c>
      <c r="I2459" t="s">
        <v>37</v>
      </c>
      <c r="J2459" t="s">
        <v>34</v>
      </c>
      <c r="K2459" t="s">
        <v>37</v>
      </c>
      <c r="L2459" t="s">
        <v>72</v>
      </c>
      <c r="M2459" t="s">
        <v>34</v>
      </c>
      <c r="N2459" t="s">
        <v>34</v>
      </c>
      <c r="O2459" t="s">
        <v>34</v>
      </c>
      <c r="P2459" t="s">
        <v>34</v>
      </c>
      <c r="Q2459" t="s">
        <v>34</v>
      </c>
      <c r="R2459" t="s">
        <v>34</v>
      </c>
      <c r="S2459" t="s">
        <v>34</v>
      </c>
      <c r="T2459" t="s">
        <v>37</v>
      </c>
      <c r="U2459" t="s">
        <v>46</v>
      </c>
      <c r="V2459" t="s">
        <v>37</v>
      </c>
      <c r="W2459" t="s">
        <v>40</v>
      </c>
      <c r="X2459">
        <v>44.85</v>
      </c>
      <c r="Y2459">
        <v>435.4</v>
      </c>
      <c r="Z2459">
        <v>0</v>
      </c>
      <c r="AA2459">
        <v>0</v>
      </c>
      <c r="AB2459">
        <v>495.8</v>
      </c>
      <c r="AC2459">
        <v>931.2</v>
      </c>
      <c r="AD2459" t="s">
        <v>52</v>
      </c>
      <c r="AE2459" t="s">
        <v>53</v>
      </c>
      <c r="AF2459" t="s">
        <v>91</v>
      </c>
      <c r="AG2459">
        <f t="shared" si="76"/>
        <v>1</v>
      </c>
      <c r="AH2459" t="str" cm="1">
        <f t="array" ref="AH2459">_xlfn.IFS(
X2459&lt;=20, "&lt;20",
AND(X2459&gt;=20, X2459&lt;50), "20-50",
AND(X2459&gt;=50, X2459&lt;100), "50-100",
X2459&gt;=100, "&gt;100"
)</f>
        <v>20-50</v>
      </c>
      <c r="AI2459">
        <f t="shared" si="77"/>
        <v>0</v>
      </c>
      <c r="AJ2459" t="str" cm="1">
        <f t="array" ref="AJ2459">_xlfn.IFS(
C2459&lt;=20, "&lt;20",
AND(C2459&gt;=20, C2459&lt;35), "20-35",
AND(C2459&gt;=35, C2459&lt;50), "35-50",
C2459&gt;=50, "50-100"
)</f>
        <v>35-50</v>
      </c>
      <c r="AK2459" t="str" cm="1">
        <f t="array" ref="AK2459">_xlfn.IFS(
G2459&lt;6, "&lt;6",
AND(G2459&gt;=6, G2459&lt;12), "6-12",
AND(G2459&gt;=12, G2459&lt;18), "12-18",  AND(G2459&gt;=18, G2459&lt;24), "18-24", G2459&gt;=24, "24-36")</f>
        <v>24-36</v>
      </c>
    </row>
    <row r="2460" spans="1:37" x14ac:dyDescent="0.3">
      <c r="A2460" t="s">
        <v>2560</v>
      </c>
      <c r="B2460" t="s">
        <v>33</v>
      </c>
      <c r="C2460">
        <v>21</v>
      </c>
      <c r="D2460" t="s">
        <v>37</v>
      </c>
      <c r="E2460" t="s">
        <v>45</v>
      </c>
      <c r="F2460">
        <v>12</v>
      </c>
      <c r="G2460">
        <v>4</v>
      </c>
      <c r="H2460" t="s">
        <v>36</v>
      </c>
      <c r="I2460" t="s">
        <v>37</v>
      </c>
      <c r="J2460" t="s">
        <v>34</v>
      </c>
      <c r="K2460" t="s">
        <v>37</v>
      </c>
      <c r="L2460" t="s">
        <v>38</v>
      </c>
      <c r="M2460" t="s">
        <v>34</v>
      </c>
      <c r="N2460" t="s">
        <v>34</v>
      </c>
      <c r="O2460" t="s">
        <v>34</v>
      </c>
      <c r="P2460" t="s">
        <v>34</v>
      </c>
      <c r="Q2460" t="s">
        <v>34</v>
      </c>
      <c r="R2460" t="s">
        <v>37</v>
      </c>
      <c r="S2460" t="s">
        <v>37</v>
      </c>
      <c r="T2460" t="s">
        <v>37</v>
      </c>
      <c r="U2460" t="s">
        <v>46</v>
      </c>
      <c r="V2460" t="s">
        <v>37</v>
      </c>
      <c r="W2460" t="s">
        <v>51</v>
      </c>
      <c r="X2460">
        <v>55</v>
      </c>
      <c r="Y2460">
        <v>55</v>
      </c>
      <c r="Z2460">
        <v>0</v>
      </c>
      <c r="AA2460">
        <v>0</v>
      </c>
      <c r="AB2460">
        <v>47.22</v>
      </c>
      <c r="AC2460">
        <v>102.22</v>
      </c>
      <c r="AD2460" t="s">
        <v>52</v>
      </c>
      <c r="AE2460" t="s">
        <v>53</v>
      </c>
      <c r="AF2460" t="s">
        <v>54</v>
      </c>
      <c r="AG2460">
        <f t="shared" si="76"/>
        <v>1</v>
      </c>
      <c r="AH2460" t="str" cm="1">
        <f t="array" ref="AH2460">_xlfn.IFS(
X2460&lt;=20, "&lt;20",
AND(X2460&gt;=20, X2460&lt;50), "20-50",
AND(X2460&gt;=50, X2460&lt;100), "50-100",
X2460&gt;=100, "&gt;100"
)</f>
        <v>50-100</v>
      </c>
      <c r="AI2460">
        <f t="shared" si="77"/>
        <v>0</v>
      </c>
      <c r="AJ2460" t="str" cm="1">
        <f t="array" ref="AJ2460">_xlfn.IFS(
C2460&lt;=20, "&lt;20",
AND(C2460&gt;=20, C2460&lt;35), "20-35",
AND(C2460&gt;=35, C2460&lt;50), "35-50",
C2460&gt;=50, "50-100"
)</f>
        <v>20-35</v>
      </c>
      <c r="AK2460" t="str" cm="1">
        <f t="array" ref="AK2460">_xlfn.IFS(
G2460&lt;6, "&lt;6",
AND(G2460&gt;=6, G2460&lt;12), "6-12",
AND(G2460&gt;=12, G2460&lt;18), "12-18",  AND(G2460&gt;=18, G2460&lt;24), "18-24", G2460&gt;=24, "24-36")</f>
        <v>&lt;6</v>
      </c>
    </row>
    <row r="2461" spans="1:37" x14ac:dyDescent="0.3">
      <c r="A2461" t="s">
        <v>2561</v>
      </c>
      <c r="B2461" t="s">
        <v>33</v>
      </c>
      <c r="C2461">
        <v>52</v>
      </c>
      <c r="D2461" t="s">
        <v>34</v>
      </c>
      <c r="E2461" t="s">
        <v>124</v>
      </c>
      <c r="F2461">
        <v>3</v>
      </c>
      <c r="G2461">
        <v>8</v>
      </c>
      <c r="H2461" t="s">
        <v>36</v>
      </c>
      <c r="I2461" t="s">
        <v>37</v>
      </c>
      <c r="J2461" t="s">
        <v>34</v>
      </c>
      <c r="K2461" t="s">
        <v>37</v>
      </c>
      <c r="L2461" t="s">
        <v>50</v>
      </c>
      <c r="M2461" t="s">
        <v>34</v>
      </c>
      <c r="N2461" t="s">
        <v>34</v>
      </c>
      <c r="O2461" t="s">
        <v>34</v>
      </c>
      <c r="P2461" t="s">
        <v>37</v>
      </c>
      <c r="Q2461" t="s">
        <v>34</v>
      </c>
      <c r="R2461" t="s">
        <v>34</v>
      </c>
      <c r="S2461" t="s">
        <v>34</v>
      </c>
      <c r="T2461" t="s">
        <v>37</v>
      </c>
      <c r="U2461" t="s">
        <v>46</v>
      </c>
      <c r="V2461" t="s">
        <v>37</v>
      </c>
      <c r="W2461" t="s">
        <v>51</v>
      </c>
      <c r="X2461">
        <v>-1</v>
      </c>
      <c r="Y2461">
        <v>1373.05</v>
      </c>
      <c r="Z2461">
        <v>15.57</v>
      </c>
      <c r="AA2461">
        <v>0</v>
      </c>
      <c r="AB2461">
        <v>483.12</v>
      </c>
      <c r="AC2461">
        <v>1840.6</v>
      </c>
      <c r="AD2461" t="s">
        <v>41</v>
      </c>
      <c r="AE2461" t="s">
        <v>42</v>
      </c>
      <c r="AF2461" t="s">
        <v>42</v>
      </c>
      <c r="AG2461">
        <f t="shared" si="76"/>
        <v>0</v>
      </c>
      <c r="AH2461" t="str" cm="1">
        <f t="array" ref="AH2461">_xlfn.IFS(
X2461&lt;=20, "&lt;20",
AND(X2461&gt;=20, X2461&lt;50), "20-50",
AND(X2461&gt;=50, X2461&lt;100), "50-100",
X2461&gt;=100, "&gt;100"
)</f>
        <v>&lt;20</v>
      </c>
      <c r="AI2461">
        <f t="shared" si="77"/>
        <v>0</v>
      </c>
      <c r="AJ2461" t="str" cm="1">
        <f t="array" ref="AJ2461">_xlfn.IFS(
C2461&lt;=20, "&lt;20",
AND(C2461&gt;=20, C2461&lt;35), "20-35",
AND(C2461&gt;=35, C2461&lt;50), "35-50",
C2461&gt;=50, "50-100"
)</f>
        <v>50-100</v>
      </c>
      <c r="AK2461" t="str" cm="1">
        <f t="array" ref="AK2461">_xlfn.IFS(
G2461&lt;6, "&lt;6",
AND(G2461&gt;=6, G2461&lt;12), "6-12",
AND(G2461&gt;=12, G2461&lt;18), "12-18",  AND(G2461&gt;=18, G2461&lt;24), "18-24", G2461&gt;=24, "24-36")</f>
        <v>6-12</v>
      </c>
    </row>
    <row r="2462" spans="1:37" x14ac:dyDescent="0.3">
      <c r="A2462" t="s">
        <v>2562</v>
      </c>
      <c r="B2462" t="s">
        <v>44</v>
      </c>
      <c r="C2462">
        <v>24</v>
      </c>
      <c r="D2462" t="s">
        <v>37</v>
      </c>
      <c r="E2462" t="s">
        <v>45</v>
      </c>
      <c r="F2462">
        <v>15</v>
      </c>
      <c r="G2462">
        <v>6</v>
      </c>
      <c r="H2462" t="s">
        <v>70</v>
      </c>
      <c r="I2462" t="s">
        <v>37</v>
      </c>
      <c r="J2462" t="s">
        <v>37</v>
      </c>
      <c r="K2462" t="s">
        <v>37</v>
      </c>
      <c r="L2462" t="s">
        <v>50</v>
      </c>
      <c r="M2462" t="s">
        <v>37</v>
      </c>
      <c r="N2462" t="s">
        <v>34</v>
      </c>
      <c r="O2462" t="s">
        <v>37</v>
      </c>
      <c r="P2462" t="s">
        <v>37</v>
      </c>
      <c r="Q2462" t="s">
        <v>37</v>
      </c>
      <c r="R2462" t="s">
        <v>37</v>
      </c>
      <c r="S2462" t="s">
        <v>37</v>
      </c>
      <c r="T2462" t="s">
        <v>37</v>
      </c>
      <c r="U2462" t="s">
        <v>39</v>
      </c>
      <c r="V2462" t="s">
        <v>37</v>
      </c>
      <c r="W2462" t="s">
        <v>51</v>
      </c>
      <c r="X2462">
        <v>111.55</v>
      </c>
      <c r="Y2462">
        <v>5720.35</v>
      </c>
      <c r="Z2462">
        <v>0</v>
      </c>
      <c r="AA2462">
        <v>0</v>
      </c>
      <c r="AB2462">
        <v>2005.32</v>
      </c>
      <c r="AC2462">
        <v>7725.67</v>
      </c>
      <c r="AD2462" t="s">
        <v>41</v>
      </c>
      <c r="AE2462" t="s">
        <v>42</v>
      </c>
      <c r="AF2462" t="s">
        <v>42</v>
      </c>
      <c r="AG2462">
        <f t="shared" si="76"/>
        <v>0</v>
      </c>
      <c r="AH2462" t="str" cm="1">
        <f t="array" ref="AH2462">_xlfn.IFS(
X2462&lt;=20, "&lt;20",
AND(X2462&gt;=20, X2462&lt;50), "20-50",
AND(X2462&gt;=50, X2462&lt;100), "50-100",
X2462&gt;=100, "&gt;100"
)</f>
        <v>&gt;100</v>
      </c>
      <c r="AI2462">
        <f t="shared" si="77"/>
        <v>0</v>
      </c>
      <c r="AJ2462" t="str" cm="1">
        <f t="array" ref="AJ2462">_xlfn.IFS(
C2462&lt;=20, "&lt;20",
AND(C2462&gt;=20, C2462&lt;35), "20-35",
AND(C2462&gt;=35, C2462&lt;50), "35-50",
C2462&gt;=50, "50-100"
)</f>
        <v>20-35</v>
      </c>
      <c r="AK2462" t="str" cm="1">
        <f t="array" ref="AK2462">_xlfn.IFS(
G2462&lt;6, "&lt;6",
AND(G2462&gt;=6, G2462&lt;12), "6-12",
AND(G2462&gt;=12, G2462&lt;18), "12-18",  AND(G2462&gt;=18, G2462&lt;24), "18-24", G2462&gt;=24, "24-36")</f>
        <v>6-12</v>
      </c>
    </row>
    <row r="2463" spans="1:37" x14ac:dyDescent="0.3">
      <c r="A2463" t="s">
        <v>2563</v>
      </c>
      <c r="B2463" t="s">
        <v>33</v>
      </c>
      <c r="C2463">
        <v>51</v>
      </c>
      <c r="D2463" t="s">
        <v>34</v>
      </c>
      <c r="E2463" t="s">
        <v>74</v>
      </c>
      <c r="F2463">
        <v>10</v>
      </c>
      <c r="G2463">
        <v>34</v>
      </c>
      <c r="H2463" t="s">
        <v>36</v>
      </c>
      <c r="I2463" t="s">
        <v>37</v>
      </c>
      <c r="J2463" t="s">
        <v>37</v>
      </c>
      <c r="K2463" t="s">
        <v>37</v>
      </c>
      <c r="L2463" t="s">
        <v>50</v>
      </c>
      <c r="M2463" t="s">
        <v>34</v>
      </c>
      <c r="N2463" t="s">
        <v>34</v>
      </c>
      <c r="O2463" t="s">
        <v>34</v>
      </c>
      <c r="P2463" t="s">
        <v>34</v>
      </c>
      <c r="Q2463" t="s">
        <v>37</v>
      </c>
      <c r="R2463" t="s">
        <v>37</v>
      </c>
      <c r="S2463" t="s">
        <v>37</v>
      </c>
      <c r="T2463" t="s">
        <v>37</v>
      </c>
      <c r="U2463" t="s">
        <v>46</v>
      </c>
      <c r="V2463" t="s">
        <v>34</v>
      </c>
      <c r="W2463" t="s">
        <v>51</v>
      </c>
      <c r="X2463">
        <v>95.65</v>
      </c>
      <c r="Y2463">
        <v>778.1</v>
      </c>
      <c r="Z2463">
        <v>0</v>
      </c>
      <c r="AA2463">
        <v>0</v>
      </c>
      <c r="AB2463">
        <v>237.28</v>
      </c>
      <c r="AC2463">
        <v>1015.38</v>
      </c>
      <c r="AD2463" t="s">
        <v>52</v>
      </c>
      <c r="AE2463" t="s">
        <v>104</v>
      </c>
      <c r="AF2463" t="s">
        <v>150</v>
      </c>
      <c r="AG2463">
        <f t="shared" si="76"/>
        <v>1</v>
      </c>
      <c r="AH2463" t="str" cm="1">
        <f t="array" ref="AH2463">_xlfn.IFS(
X2463&lt;=20, "&lt;20",
AND(X2463&gt;=20, X2463&lt;50), "20-50",
AND(X2463&gt;=50, X2463&lt;100), "50-100",
X2463&gt;=100, "&gt;100"
)</f>
        <v>50-100</v>
      </c>
      <c r="AI2463">
        <f t="shared" si="77"/>
        <v>0</v>
      </c>
      <c r="AJ2463" t="str" cm="1">
        <f t="array" ref="AJ2463">_xlfn.IFS(
C2463&lt;=20, "&lt;20",
AND(C2463&gt;=20, C2463&lt;35), "20-35",
AND(C2463&gt;=35, C2463&lt;50), "35-50",
C2463&gt;=50, "50-100"
)</f>
        <v>50-100</v>
      </c>
      <c r="AK2463" t="str" cm="1">
        <f t="array" ref="AK2463">_xlfn.IFS(
G2463&lt;6, "&lt;6",
AND(G2463&gt;=6, G2463&lt;12), "6-12",
AND(G2463&gt;=12, G2463&lt;18), "12-18",  AND(G2463&gt;=18, G2463&lt;24), "18-24", G2463&gt;=24, "24-36")</f>
        <v>24-36</v>
      </c>
    </row>
    <row r="2464" spans="1:37" x14ac:dyDescent="0.3">
      <c r="A2464" t="s">
        <v>2564</v>
      </c>
      <c r="B2464" t="s">
        <v>44</v>
      </c>
      <c r="C2464">
        <v>28</v>
      </c>
      <c r="D2464" t="s">
        <v>37</v>
      </c>
      <c r="E2464" t="s">
        <v>74</v>
      </c>
      <c r="F2464">
        <v>5</v>
      </c>
      <c r="G2464">
        <v>9</v>
      </c>
      <c r="H2464" t="s">
        <v>36</v>
      </c>
      <c r="I2464" t="s">
        <v>37</v>
      </c>
      <c r="J2464" t="s">
        <v>37</v>
      </c>
      <c r="K2464" t="s">
        <v>37</v>
      </c>
      <c r="L2464" t="s">
        <v>38</v>
      </c>
      <c r="M2464" t="s">
        <v>34</v>
      </c>
      <c r="N2464" t="s">
        <v>37</v>
      </c>
      <c r="O2464" t="s">
        <v>37</v>
      </c>
      <c r="P2464" t="s">
        <v>37</v>
      </c>
      <c r="Q2464" t="s">
        <v>37</v>
      </c>
      <c r="R2464" t="s">
        <v>34</v>
      </c>
      <c r="S2464" t="s">
        <v>34</v>
      </c>
      <c r="T2464" t="s">
        <v>37</v>
      </c>
      <c r="U2464" t="s">
        <v>39</v>
      </c>
      <c r="V2464" t="s">
        <v>34</v>
      </c>
      <c r="W2464" t="s">
        <v>51</v>
      </c>
      <c r="X2464">
        <v>74.599999999999994</v>
      </c>
      <c r="Y2464">
        <v>4368.95</v>
      </c>
      <c r="Z2464">
        <v>0</v>
      </c>
      <c r="AA2464">
        <v>0</v>
      </c>
      <c r="AB2464">
        <v>377.91</v>
      </c>
      <c r="AC2464">
        <v>4746.8599999999997</v>
      </c>
      <c r="AD2464" t="s">
        <v>41</v>
      </c>
      <c r="AE2464" t="s">
        <v>42</v>
      </c>
      <c r="AF2464" t="s">
        <v>42</v>
      </c>
      <c r="AG2464">
        <f t="shared" si="76"/>
        <v>0</v>
      </c>
      <c r="AH2464" t="str" cm="1">
        <f t="array" ref="AH2464">_xlfn.IFS(
X2464&lt;=20, "&lt;20",
AND(X2464&gt;=20, X2464&lt;50), "20-50",
AND(X2464&gt;=50, X2464&lt;100), "50-100",
X2464&gt;=100, "&gt;100"
)</f>
        <v>50-100</v>
      </c>
      <c r="AI2464">
        <f t="shared" si="77"/>
        <v>0</v>
      </c>
      <c r="AJ2464" t="str" cm="1">
        <f t="array" ref="AJ2464">_xlfn.IFS(
C2464&lt;=20, "&lt;20",
AND(C2464&gt;=20, C2464&lt;35), "20-35",
AND(C2464&gt;=35, C2464&lt;50), "35-50",
C2464&gt;=50, "50-100"
)</f>
        <v>20-35</v>
      </c>
      <c r="AK2464" t="str" cm="1">
        <f t="array" ref="AK2464">_xlfn.IFS(
G2464&lt;6, "&lt;6",
AND(G2464&gt;=6, G2464&lt;12), "6-12",
AND(G2464&gt;=12, G2464&lt;18), "12-18",  AND(G2464&gt;=18, G2464&lt;24), "18-24", G2464&gt;=24, "24-36")</f>
        <v>6-12</v>
      </c>
    </row>
    <row r="2465" spans="1:37" x14ac:dyDescent="0.3">
      <c r="A2465" t="s">
        <v>2565</v>
      </c>
      <c r="B2465" t="s">
        <v>44</v>
      </c>
      <c r="C2465">
        <v>42</v>
      </c>
      <c r="D2465" t="s">
        <v>34</v>
      </c>
      <c r="E2465" t="s">
        <v>61</v>
      </c>
      <c r="F2465">
        <v>2</v>
      </c>
      <c r="G2465">
        <v>22</v>
      </c>
      <c r="H2465" t="s">
        <v>57</v>
      </c>
      <c r="I2465" t="s">
        <v>37</v>
      </c>
      <c r="J2465" t="s">
        <v>34</v>
      </c>
      <c r="K2465" t="s">
        <v>37</v>
      </c>
      <c r="L2465" t="s">
        <v>50</v>
      </c>
      <c r="M2465" t="s">
        <v>37</v>
      </c>
      <c r="N2465" t="s">
        <v>34</v>
      </c>
      <c r="O2465" t="s">
        <v>37</v>
      </c>
      <c r="P2465" t="s">
        <v>34</v>
      </c>
      <c r="Q2465" t="s">
        <v>37</v>
      </c>
      <c r="R2465" t="s">
        <v>37</v>
      </c>
      <c r="S2465" t="s">
        <v>37</v>
      </c>
      <c r="T2465" t="s">
        <v>37</v>
      </c>
      <c r="U2465" t="s">
        <v>39</v>
      </c>
      <c r="V2465" t="s">
        <v>37</v>
      </c>
      <c r="W2465" t="s">
        <v>51</v>
      </c>
      <c r="X2465">
        <v>98.9</v>
      </c>
      <c r="Y2465">
        <v>1064.95</v>
      </c>
      <c r="Z2465">
        <v>0</v>
      </c>
      <c r="AA2465">
        <v>0</v>
      </c>
      <c r="AB2465">
        <v>463.3</v>
      </c>
      <c r="AC2465">
        <v>1528.25</v>
      </c>
      <c r="AD2465" t="s">
        <v>41</v>
      </c>
      <c r="AE2465" t="s">
        <v>42</v>
      </c>
      <c r="AF2465" t="s">
        <v>42</v>
      </c>
      <c r="AG2465">
        <f t="shared" si="76"/>
        <v>0</v>
      </c>
      <c r="AH2465" t="str" cm="1">
        <f t="array" ref="AH2465">_xlfn.IFS(
X2465&lt;=20, "&lt;20",
AND(X2465&gt;=20, X2465&lt;50), "20-50",
AND(X2465&gt;=50, X2465&lt;100), "50-100",
X2465&gt;=100, "&gt;100"
)</f>
        <v>50-100</v>
      </c>
      <c r="AI2465">
        <f t="shared" si="77"/>
        <v>0</v>
      </c>
      <c r="AJ2465" t="str" cm="1">
        <f t="array" ref="AJ2465">_xlfn.IFS(
C2465&lt;=20, "&lt;20",
AND(C2465&gt;=20, C2465&lt;35), "20-35",
AND(C2465&gt;=35, C2465&lt;50), "35-50",
C2465&gt;=50, "50-100"
)</f>
        <v>35-50</v>
      </c>
      <c r="AK2465" t="str" cm="1">
        <f t="array" ref="AK2465">_xlfn.IFS(
G2465&lt;6, "&lt;6",
AND(G2465&gt;=6, G2465&lt;12), "6-12",
AND(G2465&gt;=12, G2465&lt;18), "12-18",  AND(G2465&gt;=18, G2465&lt;24), "18-24", G2465&gt;=24, "24-36")</f>
        <v>18-24</v>
      </c>
    </row>
    <row r="2466" spans="1:37" x14ac:dyDescent="0.3">
      <c r="A2466" t="s">
        <v>2566</v>
      </c>
      <c r="B2466" t="s">
        <v>44</v>
      </c>
      <c r="C2466">
        <v>76</v>
      </c>
      <c r="D2466" t="s">
        <v>34</v>
      </c>
      <c r="E2466" t="s">
        <v>114</v>
      </c>
      <c r="F2466">
        <v>7</v>
      </c>
      <c r="G2466">
        <v>30</v>
      </c>
      <c r="H2466" t="s">
        <v>110</v>
      </c>
      <c r="I2466" t="s">
        <v>37</v>
      </c>
      <c r="J2466" t="s">
        <v>37</v>
      </c>
      <c r="K2466" t="s">
        <v>37</v>
      </c>
      <c r="L2466" t="s">
        <v>50</v>
      </c>
      <c r="M2466" t="s">
        <v>37</v>
      </c>
      <c r="N2466" t="s">
        <v>34</v>
      </c>
      <c r="O2466" t="s">
        <v>34</v>
      </c>
      <c r="P2466" t="s">
        <v>34</v>
      </c>
      <c r="Q2466" t="s">
        <v>37</v>
      </c>
      <c r="R2466" t="s">
        <v>37</v>
      </c>
      <c r="S2466" t="s">
        <v>37</v>
      </c>
      <c r="T2466" t="s">
        <v>37</v>
      </c>
      <c r="U2466" t="s">
        <v>46</v>
      </c>
      <c r="V2466" t="s">
        <v>37</v>
      </c>
      <c r="W2466" t="s">
        <v>51</v>
      </c>
      <c r="X2466">
        <v>99.05</v>
      </c>
      <c r="Y2466">
        <v>3554.6</v>
      </c>
      <c r="Z2466">
        <v>0</v>
      </c>
      <c r="AA2466">
        <v>0</v>
      </c>
      <c r="AB2466">
        <v>1107.4000000000001</v>
      </c>
      <c r="AC2466">
        <v>4662</v>
      </c>
      <c r="AD2466" t="s">
        <v>41</v>
      </c>
      <c r="AE2466" t="s">
        <v>42</v>
      </c>
      <c r="AF2466" t="s">
        <v>42</v>
      </c>
      <c r="AG2466">
        <f t="shared" si="76"/>
        <v>0</v>
      </c>
      <c r="AH2466" t="str" cm="1">
        <f t="array" ref="AH2466">_xlfn.IFS(
X2466&lt;=20, "&lt;20",
AND(X2466&gt;=20, X2466&lt;50), "20-50",
AND(X2466&gt;=50, X2466&lt;100), "50-100",
X2466&gt;=100, "&gt;100"
)</f>
        <v>50-100</v>
      </c>
      <c r="AI2466">
        <f t="shared" si="77"/>
        <v>0</v>
      </c>
      <c r="AJ2466" t="str" cm="1">
        <f t="array" ref="AJ2466">_xlfn.IFS(
C2466&lt;=20, "&lt;20",
AND(C2466&gt;=20, C2466&lt;35), "20-35",
AND(C2466&gt;=35, C2466&lt;50), "35-50",
C2466&gt;=50, "50-100"
)</f>
        <v>50-100</v>
      </c>
      <c r="AK2466" t="str" cm="1">
        <f t="array" ref="AK2466">_xlfn.IFS(
G2466&lt;6, "&lt;6",
AND(G2466&gt;=6, G2466&lt;12), "6-12",
AND(G2466&gt;=12, G2466&lt;18), "12-18",  AND(G2466&gt;=18, G2466&lt;24), "18-24", G2466&gt;=24, "24-36")</f>
        <v>24-36</v>
      </c>
    </row>
    <row r="2467" spans="1:37" x14ac:dyDescent="0.3">
      <c r="A2467" t="s">
        <v>2567</v>
      </c>
      <c r="B2467" t="s">
        <v>33</v>
      </c>
      <c r="C2467">
        <v>21</v>
      </c>
      <c r="D2467" t="s">
        <v>37</v>
      </c>
      <c r="E2467" t="s">
        <v>48</v>
      </c>
      <c r="F2467">
        <v>6</v>
      </c>
      <c r="G2467">
        <v>8</v>
      </c>
      <c r="H2467" t="s">
        <v>49</v>
      </c>
      <c r="I2467" t="s">
        <v>37</v>
      </c>
      <c r="J2467" t="s">
        <v>34</v>
      </c>
      <c r="K2467" t="s">
        <v>37</v>
      </c>
      <c r="L2467" t="s">
        <v>72</v>
      </c>
      <c r="M2467" t="s">
        <v>34</v>
      </c>
      <c r="N2467" t="s">
        <v>34</v>
      </c>
      <c r="O2467" t="s">
        <v>34</v>
      </c>
      <c r="P2467" t="s">
        <v>34</v>
      </c>
      <c r="Q2467" t="s">
        <v>34</v>
      </c>
      <c r="R2467" t="s">
        <v>34</v>
      </c>
      <c r="S2467" t="s">
        <v>34</v>
      </c>
      <c r="T2467" t="s">
        <v>37</v>
      </c>
      <c r="U2467" t="s">
        <v>46</v>
      </c>
      <c r="V2467" t="s">
        <v>37</v>
      </c>
      <c r="W2467" t="s">
        <v>40</v>
      </c>
      <c r="X2467">
        <v>44.4</v>
      </c>
      <c r="Y2467">
        <v>348.15</v>
      </c>
      <c r="Z2467">
        <v>0</v>
      </c>
      <c r="AA2467">
        <v>0</v>
      </c>
      <c r="AB2467">
        <v>347.85</v>
      </c>
      <c r="AC2467">
        <v>696</v>
      </c>
      <c r="AD2467" t="s">
        <v>41</v>
      </c>
      <c r="AE2467" t="s">
        <v>42</v>
      </c>
      <c r="AF2467" t="s">
        <v>42</v>
      </c>
      <c r="AG2467">
        <f t="shared" si="76"/>
        <v>0</v>
      </c>
      <c r="AH2467" t="str" cm="1">
        <f t="array" ref="AH2467">_xlfn.IFS(
X2467&lt;=20, "&lt;20",
AND(X2467&gt;=20, X2467&lt;50), "20-50",
AND(X2467&gt;=50, X2467&lt;100), "50-100",
X2467&gt;=100, "&gt;100"
)</f>
        <v>20-50</v>
      </c>
      <c r="AI2467">
        <f t="shared" si="77"/>
        <v>0</v>
      </c>
      <c r="AJ2467" t="str" cm="1">
        <f t="array" ref="AJ2467">_xlfn.IFS(
C2467&lt;=20, "&lt;20",
AND(C2467&gt;=20, C2467&lt;35), "20-35",
AND(C2467&gt;=35, C2467&lt;50), "35-50",
C2467&gt;=50, "50-100"
)</f>
        <v>20-35</v>
      </c>
      <c r="AK2467" t="str" cm="1">
        <f t="array" ref="AK2467">_xlfn.IFS(
G2467&lt;6, "&lt;6",
AND(G2467&gt;=6, G2467&lt;12), "6-12",
AND(G2467&gt;=12, G2467&lt;18), "12-18",  AND(G2467&gt;=18, G2467&lt;24), "18-24", G2467&gt;=24, "24-36")</f>
        <v>6-12</v>
      </c>
    </row>
    <row r="2468" spans="1:37" x14ac:dyDescent="0.3">
      <c r="A2468" t="s">
        <v>2568</v>
      </c>
      <c r="B2468" t="s">
        <v>33</v>
      </c>
      <c r="C2468">
        <v>52</v>
      </c>
      <c r="D2468" t="s">
        <v>37</v>
      </c>
      <c r="E2468" t="s">
        <v>64</v>
      </c>
      <c r="F2468">
        <v>11</v>
      </c>
      <c r="G2468">
        <v>17</v>
      </c>
      <c r="H2468" t="s">
        <v>36</v>
      </c>
      <c r="I2468" t="s">
        <v>37</v>
      </c>
      <c r="J2468" t="s">
        <v>34</v>
      </c>
      <c r="K2468" t="s">
        <v>34</v>
      </c>
      <c r="L2468" t="s">
        <v>34</v>
      </c>
      <c r="M2468" t="s">
        <v>34</v>
      </c>
      <c r="N2468" t="s">
        <v>34</v>
      </c>
      <c r="O2468" t="s">
        <v>34</v>
      </c>
      <c r="P2468" t="s">
        <v>34</v>
      </c>
      <c r="Q2468" t="s">
        <v>34</v>
      </c>
      <c r="R2468" t="s">
        <v>34</v>
      </c>
      <c r="S2468" t="s">
        <v>34</v>
      </c>
      <c r="T2468" t="s">
        <v>34</v>
      </c>
      <c r="U2468" t="s">
        <v>46</v>
      </c>
      <c r="V2468" t="s">
        <v>34</v>
      </c>
      <c r="W2468" t="s">
        <v>40</v>
      </c>
      <c r="X2468">
        <v>20.350000000000001</v>
      </c>
      <c r="Y2468">
        <v>20.350000000000001</v>
      </c>
      <c r="Z2468">
        <v>0</v>
      </c>
      <c r="AA2468">
        <v>0</v>
      </c>
      <c r="AB2468">
        <v>31.97</v>
      </c>
      <c r="AC2468">
        <v>52.32</v>
      </c>
      <c r="AD2468" t="s">
        <v>85</v>
      </c>
      <c r="AE2468" t="s">
        <v>42</v>
      </c>
      <c r="AF2468" t="s">
        <v>42</v>
      </c>
      <c r="AG2468">
        <f t="shared" si="76"/>
        <v>0</v>
      </c>
      <c r="AH2468" t="str" cm="1">
        <f t="array" ref="AH2468">_xlfn.IFS(
X2468&lt;=20, "&lt;20",
AND(X2468&gt;=20, X2468&lt;50), "20-50",
AND(X2468&gt;=50, X2468&lt;100), "50-100",
X2468&gt;=100, "&gt;100"
)</f>
        <v>20-50</v>
      </c>
      <c r="AI2468">
        <f t="shared" si="77"/>
        <v>1</v>
      </c>
      <c r="AJ2468" t="str" cm="1">
        <f t="array" ref="AJ2468">_xlfn.IFS(
C2468&lt;=20, "&lt;20",
AND(C2468&gt;=20, C2468&lt;35), "20-35",
AND(C2468&gt;=35, C2468&lt;50), "35-50",
C2468&gt;=50, "50-100"
)</f>
        <v>50-100</v>
      </c>
      <c r="AK2468" t="str" cm="1">
        <f t="array" ref="AK2468">_xlfn.IFS(
G2468&lt;6, "&lt;6",
AND(G2468&gt;=6, G2468&lt;12), "6-12",
AND(G2468&gt;=12, G2468&lt;18), "12-18",  AND(G2468&gt;=18, G2468&lt;24), "18-24", G2468&gt;=24, "24-36")</f>
        <v>12-18</v>
      </c>
    </row>
    <row r="2469" spans="1:37" x14ac:dyDescent="0.3">
      <c r="A2469" t="s">
        <v>2569</v>
      </c>
      <c r="B2469" t="s">
        <v>44</v>
      </c>
      <c r="C2469">
        <v>43</v>
      </c>
      <c r="D2469" t="s">
        <v>34</v>
      </c>
      <c r="E2469" t="s">
        <v>82</v>
      </c>
      <c r="F2469">
        <v>6</v>
      </c>
      <c r="G2469">
        <v>22</v>
      </c>
      <c r="H2469" t="s">
        <v>36</v>
      </c>
      <c r="I2469" t="s">
        <v>37</v>
      </c>
      <c r="J2469" t="s">
        <v>34</v>
      </c>
      <c r="K2469" t="s">
        <v>34</v>
      </c>
      <c r="L2469" t="s">
        <v>34</v>
      </c>
      <c r="M2469" t="s">
        <v>34</v>
      </c>
      <c r="N2469" t="s">
        <v>34</v>
      </c>
      <c r="O2469" t="s">
        <v>34</v>
      </c>
      <c r="P2469" t="s">
        <v>34</v>
      </c>
      <c r="Q2469" t="s">
        <v>34</v>
      </c>
      <c r="R2469" t="s">
        <v>34</v>
      </c>
      <c r="S2469" t="s">
        <v>34</v>
      </c>
      <c r="T2469" t="s">
        <v>34</v>
      </c>
      <c r="U2469" t="s">
        <v>39</v>
      </c>
      <c r="V2469" t="s">
        <v>34</v>
      </c>
      <c r="W2469" t="s">
        <v>40</v>
      </c>
      <c r="X2469">
        <v>20.399999999999999</v>
      </c>
      <c r="Y2469">
        <v>482.8</v>
      </c>
      <c r="Z2469">
        <v>0</v>
      </c>
      <c r="AA2469">
        <v>0</v>
      </c>
      <c r="AB2469">
        <v>860.64</v>
      </c>
      <c r="AC2469">
        <v>1343.44</v>
      </c>
      <c r="AD2469" t="s">
        <v>41</v>
      </c>
      <c r="AE2469" t="s">
        <v>42</v>
      </c>
      <c r="AF2469" t="s">
        <v>42</v>
      </c>
      <c r="AG2469">
        <f t="shared" si="76"/>
        <v>0</v>
      </c>
      <c r="AH2469" t="str" cm="1">
        <f t="array" ref="AH2469">_xlfn.IFS(
X2469&lt;=20, "&lt;20",
AND(X2469&gt;=20, X2469&lt;50), "20-50",
AND(X2469&gt;=50, X2469&lt;100), "50-100",
X2469&gt;=100, "&gt;100"
)</f>
        <v>20-50</v>
      </c>
      <c r="AI2469">
        <f t="shared" si="77"/>
        <v>0</v>
      </c>
      <c r="AJ2469" t="str" cm="1">
        <f t="array" ref="AJ2469">_xlfn.IFS(
C2469&lt;=20, "&lt;20",
AND(C2469&gt;=20, C2469&lt;35), "20-35",
AND(C2469&gt;=35, C2469&lt;50), "35-50",
C2469&gt;=50, "50-100"
)</f>
        <v>35-50</v>
      </c>
      <c r="AK2469" t="str" cm="1">
        <f t="array" ref="AK2469">_xlfn.IFS(
G2469&lt;6, "&lt;6",
AND(G2469&gt;=6, G2469&lt;12), "6-12",
AND(G2469&gt;=12, G2469&lt;18), "12-18",  AND(G2469&gt;=18, G2469&lt;24), "18-24", G2469&gt;=24, "24-36")</f>
        <v>18-24</v>
      </c>
    </row>
    <row r="2470" spans="1:37" x14ac:dyDescent="0.3">
      <c r="A2470" t="s">
        <v>2570</v>
      </c>
      <c r="B2470" t="s">
        <v>44</v>
      </c>
      <c r="C2470">
        <v>33</v>
      </c>
      <c r="D2470" t="s">
        <v>37</v>
      </c>
      <c r="E2470" t="s">
        <v>56</v>
      </c>
      <c r="F2470">
        <v>12</v>
      </c>
      <c r="G2470">
        <v>26</v>
      </c>
      <c r="H2470" t="s">
        <v>36</v>
      </c>
      <c r="I2470" t="s">
        <v>37</v>
      </c>
      <c r="J2470" t="s">
        <v>34</v>
      </c>
      <c r="K2470" t="s">
        <v>34</v>
      </c>
      <c r="L2470" t="s">
        <v>34</v>
      </c>
      <c r="M2470" t="s">
        <v>34</v>
      </c>
      <c r="N2470" t="s">
        <v>34</v>
      </c>
      <c r="O2470" t="s">
        <v>34</v>
      </c>
      <c r="P2470" t="s">
        <v>34</v>
      </c>
      <c r="Q2470" t="s">
        <v>34</v>
      </c>
      <c r="R2470" t="s">
        <v>34</v>
      </c>
      <c r="S2470" t="s">
        <v>34</v>
      </c>
      <c r="T2470" t="s">
        <v>34</v>
      </c>
      <c r="U2470" t="s">
        <v>46</v>
      </c>
      <c r="V2470" t="s">
        <v>37</v>
      </c>
      <c r="W2470" t="s">
        <v>143</v>
      </c>
      <c r="X2470">
        <v>20.45</v>
      </c>
      <c r="Y2470">
        <v>42.45</v>
      </c>
      <c r="Z2470">
        <v>0</v>
      </c>
      <c r="AA2470">
        <v>0</v>
      </c>
      <c r="AB2470">
        <v>94.38</v>
      </c>
      <c r="AC2470">
        <v>136.83000000000001</v>
      </c>
      <c r="AD2470" t="s">
        <v>85</v>
      </c>
      <c r="AE2470" t="s">
        <v>42</v>
      </c>
      <c r="AF2470" t="s">
        <v>42</v>
      </c>
      <c r="AG2470">
        <f t="shared" si="76"/>
        <v>0</v>
      </c>
      <c r="AH2470" t="str" cm="1">
        <f t="array" ref="AH2470">_xlfn.IFS(
X2470&lt;=20, "&lt;20",
AND(X2470&gt;=20, X2470&lt;50), "20-50",
AND(X2470&gt;=50, X2470&lt;100), "50-100",
X2470&gt;=100, "&gt;100"
)</f>
        <v>20-50</v>
      </c>
      <c r="AI2470">
        <f t="shared" si="77"/>
        <v>1</v>
      </c>
      <c r="AJ2470" t="str" cm="1">
        <f t="array" ref="AJ2470">_xlfn.IFS(
C2470&lt;=20, "&lt;20",
AND(C2470&gt;=20, C2470&lt;35), "20-35",
AND(C2470&gt;=35, C2470&lt;50), "35-50",
C2470&gt;=50, "50-100"
)</f>
        <v>20-35</v>
      </c>
      <c r="AK2470" t="str" cm="1">
        <f t="array" ref="AK2470">_xlfn.IFS(
G2470&lt;6, "&lt;6",
AND(G2470&gt;=6, G2470&lt;12), "6-12",
AND(G2470&gt;=12, G2470&lt;18), "12-18",  AND(G2470&gt;=18, G2470&lt;24), "18-24", G2470&gt;=24, "24-36")</f>
        <v>24-36</v>
      </c>
    </row>
    <row r="2471" spans="1:37" x14ac:dyDescent="0.3">
      <c r="A2471" t="s">
        <v>2571</v>
      </c>
      <c r="B2471" t="s">
        <v>44</v>
      </c>
      <c r="C2471">
        <v>36</v>
      </c>
      <c r="D2471" t="s">
        <v>34</v>
      </c>
      <c r="E2471" t="s">
        <v>87</v>
      </c>
      <c r="F2471">
        <v>6</v>
      </c>
      <c r="G2471">
        <v>21</v>
      </c>
      <c r="H2471" t="s">
        <v>49</v>
      </c>
      <c r="I2471" t="s">
        <v>34</v>
      </c>
      <c r="J2471" t="s">
        <v>34</v>
      </c>
      <c r="K2471" t="s">
        <v>37</v>
      </c>
      <c r="L2471" t="s">
        <v>38</v>
      </c>
      <c r="M2471" t="s">
        <v>37</v>
      </c>
      <c r="N2471" t="s">
        <v>34</v>
      </c>
      <c r="O2471" t="s">
        <v>34</v>
      </c>
      <c r="P2471" t="s">
        <v>37</v>
      </c>
      <c r="Q2471" t="s">
        <v>34</v>
      </c>
      <c r="R2471" t="s">
        <v>34</v>
      </c>
      <c r="S2471" t="s">
        <v>34</v>
      </c>
      <c r="T2471" t="s">
        <v>37</v>
      </c>
      <c r="U2471" t="s">
        <v>46</v>
      </c>
      <c r="V2471" t="s">
        <v>34</v>
      </c>
      <c r="W2471" t="s">
        <v>40</v>
      </c>
      <c r="X2471">
        <v>35.1</v>
      </c>
      <c r="Y2471">
        <v>101.1</v>
      </c>
      <c r="Z2471">
        <v>0</v>
      </c>
      <c r="AA2471">
        <v>0</v>
      </c>
      <c r="AB2471">
        <v>0</v>
      </c>
      <c r="AC2471">
        <v>101.1</v>
      </c>
      <c r="AD2471" t="s">
        <v>85</v>
      </c>
      <c r="AE2471" t="s">
        <v>42</v>
      </c>
      <c r="AF2471" t="s">
        <v>42</v>
      </c>
      <c r="AG2471">
        <f t="shared" si="76"/>
        <v>0</v>
      </c>
      <c r="AH2471" t="str" cm="1">
        <f t="array" ref="AH2471">_xlfn.IFS(
X2471&lt;=20, "&lt;20",
AND(X2471&gt;=20, X2471&lt;50), "20-50",
AND(X2471&gt;=50, X2471&lt;100), "50-100",
X2471&gt;=100, "&gt;100"
)</f>
        <v>20-50</v>
      </c>
      <c r="AI2471">
        <f t="shared" si="77"/>
        <v>1</v>
      </c>
      <c r="AJ2471" t="str" cm="1">
        <f t="array" ref="AJ2471">_xlfn.IFS(
C2471&lt;=20, "&lt;20",
AND(C2471&gt;=20, C2471&lt;35), "20-35",
AND(C2471&gt;=35, C2471&lt;50), "35-50",
C2471&gt;=50, "50-100"
)</f>
        <v>35-50</v>
      </c>
      <c r="AK2471" t="str" cm="1">
        <f t="array" ref="AK2471">_xlfn.IFS(
G2471&lt;6, "&lt;6",
AND(G2471&gt;=6, G2471&lt;12), "6-12",
AND(G2471&gt;=12, G2471&lt;18), "12-18",  AND(G2471&gt;=18, G2471&lt;24), "18-24", G2471&gt;=24, "24-36")</f>
        <v>18-24</v>
      </c>
    </row>
    <row r="2472" spans="1:37" x14ac:dyDescent="0.3">
      <c r="A2472" t="s">
        <v>2572</v>
      </c>
      <c r="B2472" t="s">
        <v>44</v>
      </c>
      <c r="C2472">
        <v>23</v>
      </c>
      <c r="D2472" t="s">
        <v>37</v>
      </c>
      <c r="E2472" t="s">
        <v>48</v>
      </c>
      <c r="F2472">
        <v>7</v>
      </c>
      <c r="G2472">
        <v>7</v>
      </c>
      <c r="H2472" t="s">
        <v>110</v>
      </c>
      <c r="I2472" t="s">
        <v>37</v>
      </c>
      <c r="J2472" t="s">
        <v>37</v>
      </c>
      <c r="K2472" t="s">
        <v>37</v>
      </c>
      <c r="L2472" t="s">
        <v>38</v>
      </c>
      <c r="M2472" t="s">
        <v>37</v>
      </c>
      <c r="N2472" t="s">
        <v>34</v>
      </c>
      <c r="O2472" t="s">
        <v>37</v>
      </c>
      <c r="P2472" t="s">
        <v>37</v>
      </c>
      <c r="Q2472" t="s">
        <v>37</v>
      </c>
      <c r="R2472" t="s">
        <v>37</v>
      </c>
      <c r="S2472" t="s">
        <v>37</v>
      </c>
      <c r="T2472" t="s">
        <v>34</v>
      </c>
      <c r="U2472" t="s">
        <v>39</v>
      </c>
      <c r="V2472" t="s">
        <v>37</v>
      </c>
      <c r="W2472" t="s">
        <v>40</v>
      </c>
      <c r="X2472">
        <v>85.95</v>
      </c>
      <c r="Y2472">
        <v>3110.1</v>
      </c>
      <c r="Z2472">
        <v>0</v>
      </c>
      <c r="AA2472">
        <v>0</v>
      </c>
      <c r="AB2472">
        <v>308</v>
      </c>
      <c r="AC2472">
        <v>3418.1</v>
      </c>
      <c r="AD2472" t="s">
        <v>52</v>
      </c>
      <c r="AE2472" t="s">
        <v>100</v>
      </c>
      <c r="AF2472" t="s">
        <v>509</v>
      </c>
      <c r="AG2472">
        <f t="shared" si="76"/>
        <v>1</v>
      </c>
      <c r="AH2472" t="str" cm="1">
        <f t="array" ref="AH2472">_xlfn.IFS(
X2472&lt;=20, "&lt;20",
AND(X2472&gt;=20, X2472&lt;50), "20-50",
AND(X2472&gt;=50, X2472&lt;100), "50-100",
X2472&gt;=100, "&gt;100"
)</f>
        <v>50-100</v>
      </c>
      <c r="AI2472">
        <f t="shared" si="77"/>
        <v>0</v>
      </c>
      <c r="AJ2472" t="str" cm="1">
        <f t="array" ref="AJ2472">_xlfn.IFS(
C2472&lt;=20, "&lt;20",
AND(C2472&gt;=20, C2472&lt;35), "20-35",
AND(C2472&gt;=35, C2472&lt;50), "35-50",
C2472&gt;=50, "50-100"
)</f>
        <v>20-35</v>
      </c>
      <c r="AK2472" t="str" cm="1">
        <f t="array" ref="AK2472">_xlfn.IFS(
G2472&lt;6, "&lt;6",
AND(G2472&gt;=6, G2472&lt;12), "6-12",
AND(G2472&gt;=12, G2472&lt;18), "12-18",  AND(G2472&gt;=18, G2472&lt;24), "18-24", G2472&gt;=24, "24-36")</f>
        <v>6-12</v>
      </c>
    </row>
    <row r="2473" spans="1:37" x14ac:dyDescent="0.3">
      <c r="A2473" t="s">
        <v>2573</v>
      </c>
      <c r="B2473" t="s">
        <v>44</v>
      </c>
      <c r="C2473">
        <v>54</v>
      </c>
      <c r="D2473" t="s">
        <v>34</v>
      </c>
      <c r="E2473" t="s">
        <v>82</v>
      </c>
      <c r="F2473">
        <v>2</v>
      </c>
      <c r="G2473">
        <v>7</v>
      </c>
      <c r="H2473" t="s">
        <v>36</v>
      </c>
      <c r="I2473" t="s">
        <v>37</v>
      </c>
      <c r="J2473" t="s">
        <v>37</v>
      </c>
      <c r="K2473" t="s">
        <v>37</v>
      </c>
      <c r="L2473" t="s">
        <v>50</v>
      </c>
      <c r="M2473" t="s">
        <v>34</v>
      </c>
      <c r="N2473" t="s">
        <v>34</v>
      </c>
      <c r="O2473" t="s">
        <v>34</v>
      </c>
      <c r="P2473" t="s">
        <v>34</v>
      </c>
      <c r="Q2473" t="s">
        <v>37</v>
      </c>
      <c r="R2473" t="s">
        <v>37</v>
      </c>
      <c r="S2473" t="s">
        <v>37</v>
      </c>
      <c r="T2473" t="s">
        <v>37</v>
      </c>
      <c r="U2473" t="s">
        <v>46</v>
      </c>
      <c r="V2473" t="s">
        <v>37</v>
      </c>
      <c r="W2473" t="s">
        <v>51</v>
      </c>
      <c r="X2473">
        <v>95.6</v>
      </c>
      <c r="Y2473">
        <v>2595.25</v>
      </c>
      <c r="Z2473">
        <v>0</v>
      </c>
      <c r="AA2473">
        <v>0</v>
      </c>
      <c r="AB2473">
        <v>949.59</v>
      </c>
      <c r="AC2473">
        <v>3544.84</v>
      </c>
      <c r="AD2473" t="s">
        <v>41</v>
      </c>
      <c r="AE2473" t="s">
        <v>42</v>
      </c>
      <c r="AF2473" t="s">
        <v>42</v>
      </c>
      <c r="AG2473">
        <f t="shared" si="76"/>
        <v>0</v>
      </c>
      <c r="AH2473" t="str" cm="1">
        <f t="array" ref="AH2473">_xlfn.IFS(
X2473&lt;=20, "&lt;20",
AND(X2473&gt;=20, X2473&lt;50), "20-50",
AND(X2473&gt;=50, X2473&lt;100), "50-100",
X2473&gt;=100, "&gt;100"
)</f>
        <v>50-100</v>
      </c>
      <c r="AI2473">
        <f t="shared" si="77"/>
        <v>0</v>
      </c>
      <c r="AJ2473" t="str" cm="1">
        <f t="array" ref="AJ2473">_xlfn.IFS(
C2473&lt;=20, "&lt;20",
AND(C2473&gt;=20, C2473&lt;35), "20-35",
AND(C2473&gt;=35, C2473&lt;50), "35-50",
C2473&gt;=50, "50-100"
)</f>
        <v>50-100</v>
      </c>
      <c r="AK2473" t="str" cm="1">
        <f t="array" ref="AK2473">_xlfn.IFS(
G2473&lt;6, "&lt;6",
AND(G2473&gt;=6, G2473&lt;12), "6-12",
AND(G2473&gt;=12, G2473&lt;18), "12-18",  AND(G2473&gt;=18, G2473&lt;24), "18-24", G2473&gt;=24, "24-36")</f>
        <v>6-12</v>
      </c>
    </row>
    <row r="2474" spans="1:37" x14ac:dyDescent="0.3">
      <c r="A2474" t="s">
        <v>2574</v>
      </c>
      <c r="B2474" t="s">
        <v>44</v>
      </c>
      <c r="C2474">
        <v>74</v>
      </c>
      <c r="D2474" t="s">
        <v>37</v>
      </c>
      <c r="E2474" t="s">
        <v>69</v>
      </c>
      <c r="F2474">
        <v>10</v>
      </c>
      <c r="G2474">
        <v>1</v>
      </c>
      <c r="H2474" t="s">
        <v>66</v>
      </c>
      <c r="I2474" t="s">
        <v>37</v>
      </c>
      <c r="J2474" t="s">
        <v>37</v>
      </c>
      <c r="K2474" t="s">
        <v>37</v>
      </c>
      <c r="L2474" t="s">
        <v>50</v>
      </c>
      <c r="M2474" t="s">
        <v>34</v>
      </c>
      <c r="N2474" t="s">
        <v>37</v>
      </c>
      <c r="O2474" t="s">
        <v>34</v>
      </c>
      <c r="P2474" t="s">
        <v>37</v>
      </c>
      <c r="Q2474" t="s">
        <v>37</v>
      </c>
      <c r="R2474" t="s">
        <v>37</v>
      </c>
      <c r="S2474" t="s">
        <v>34</v>
      </c>
      <c r="T2474" t="s">
        <v>37</v>
      </c>
      <c r="U2474" t="s">
        <v>67</v>
      </c>
      <c r="V2474" t="s">
        <v>37</v>
      </c>
      <c r="W2474" t="s">
        <v>51</v>
      </c>
      <c r="X2474">
        <v>104.45</v>
      </c>
      <c r="Y2474">
        <v>7349.35</v>
      </c>
      <c r="Z2474">
        <v>0</v>
      </c>
      <c r="AA2474">
        <v>0</v>
      </c>
      <c r="AB2474">
        <v>2753.8</v>
      </c>
      <c r="AC2474">
        <v>10103.15</v>
      </c>
      <c r="AD2474" t="s">
        <v>41</v>
      </c>
      <c r="AE2474" t="s">
        <v>42</v>
      </c>
      <c r="AF2474" t="s">
        <v>42</v>
      </c>
      <c r="AG2474">
        <f t="shared" si="76"/>
        <v>0</v>
      </c>
      <c r="AH2474" t="str" cm="1">
        <f t="array" ref="AH2474">_xlfn.IFS(
X2474&lt;=20, "&lt;20",
AND(X2474&gt;=20, X2474&lt;50), "20-50",
AND(X2474&gt;=50, X2474&lt;100), "50-100",
X2474&gt;=100, "&gt;100"
)</f>
        <v>&gt;100</v>
      </c>
      <c r="AI2474">
        <f t="shared" si="77"/>
        <v>0</v>
      </c>
      <c r="AJ2474" t="str" cm="1">
        <f t="array" ref="AJ2474">_xlfn.IFS(
C2474&lt;=20, "&lt;20",
AND(C2474&gt;=20, C2474&lt;35), "20-35",
AND(C2474&gt;=35, C2474&lt;50), "35-50",
C2474&gt;=50, "50-100"
)</f>
        <v>50-100</v>
      </c>
      <c r="AK2474" t="str" cm="1">
        <f t="array" ref="AK2474">_xlfn.IFS(
G2474&lt;6, "&lt;6",
AND(G2474&gt;=6, G2474&lt;12), "6-12",
AND(G2474&gt;=12, G2474&lt;18), "12-18",  AND(G2474&gt;=18, G2474&lt;24), "18-24", G2474&gt;=24, "24-36")</f>
        <v>&lt;6</v>
      </c>
    </row>
    <row r="2475" spans="1:37" x14ac:dyDescent="0.3">
      <c r="A2475" t="s">
        <v>2575</v>
      </c>
      <c r="B2475" t="s">
        <v>33</v>
      </c>
      <c r="C2475">
        <v>37</v>
      </c>
      <c r="D2475" t="s">
        <v>37</v>
      </c>
      <c r="E2475" t="s">
        <v>124</v>
      </c>
      <c r="F2475">
        <v>3</v>
      </c>
      <c r="G2475">
        <v>9</v>
      </c>
      <c r="H2475" t="s">
        <v>57</v>
      </c>
      <c r="I2475" t="s">
        <v>37</v>
      </c>
      <c r="J2475" t="s">
        <v>34</v>
      </c>
      <c r="K2475" t="s">
        <v>37</v>
      </c>
      <c r="L2475" t="s">
        <v>72</v>
      </c>
      <c r="M2475" t="s">
        <v>34</v>
      </c>
      <c r="N2475" t="s">
        <v>34</v>
      </c>
      <c r="O2475" t="s">
        <v>37</v>
      </c>
      <c r="P2475" t="s">
        <v>37</v>
      </c>
      <c r="Q2475" t="s">
        <v>34</v>
      </c>
      <c r="R2475" t="s">
        <v>34</v>
      </c>
      <c r="S2475" t="s">
        <v>34</v>
      </c>
      <c r="T2475" t="s">
        <v>37</v>
      </c>
      <c r="U2475" t="s">
        <v>46</v>
      </c>
      <c r="V2475" t="s">
        <v>34</v>
      </c>
      <c r="W2475" t="s">
        <v>51</v>
      </c>
      <c r="X2475">
        <v>54.25</v>
      </c>
      <c r="Y2475">
        <v>583</v>
      </c>
      <c r="Z2475">
        <v>0</v>
      </c>
      <c r="AA2475">
        <v>0</v>
      </c>
      <c r="AB2475">
        <v>129.6</v>
      </c>
      <c r="AC2475">
        <v>712.6</v>
      </c>
      <c r="AD2475" t="s">
        <v>41</v>
      </c>
      <c r="AE2475" t="s">
        <v>42</v>
      </c>
      <c r="AF2475" t="s">
        <v>42</v>
      </c>
      <c r="AG2475">
        <f t="shared" si="76"/>
        <v>0</v>
      </c>
      <c r="AH2475" t="str" cm="1">
        <f t="array" ref="AH2475">_xlfn.IFS(
X2475&lt;=20, "&lt;20",
AND(X2475&gt;=20, X2475&lt;50), "20-50",
AND(X2475&gt;=50, X2475&lt;100), "50-100",
X2475&gt;=100, "&gt;100"
)</f>
        <v>50-100</v>
      </c>
      <c r="AI2475">
        <f t="shared" si="77"/>
        <v>0</v>
      </c>
      <c r="AJ2475" t="str" cm="1">
        <f t="array" ref="AJ2475">_xlfn.IFS(
C2475&lt;=20, "&lt;20",
AND(C2475&gt;=20, C2475&lt;35), "20-35",
AND(C2475&gt;=35, C2475&lt;50), "35-50",
C2475&gt;=50, "50-100"
)</f>
        <v>35-50</v>
      </c>
      <c r="AK2475" t="str" cm="1">
        <f t="array" ref="AK2475">_xlfn.IFS(
G2475&lt;6, "&lt;6",
AND(G2475&gt;=6, G2475&lt;12), "6-12",
AND(G2475&gt;=12, G2475&lt;18), "12-18",  AND(G2475&gt;=18, G2475&lt;24), "18-24", G2475&gt;=24, "24-36")</f>
        <v>6-12</v>
      </c>
    </row>
    <row r="2476" spans="1:37" x14ac:dyDescent="0.3">
      <c r="A2476" t="s">
        <v>2576</v>
      </c>
      <c r="B2476" t="s">
        <v>44</v>
      </c>
      <c r="C2476">
        <v>68</v>
      </c>
      <c r="D2476" t="s">
        <v>34</v>
      </c>
      <c r="E2476" t="s">
        <v>64</v>
      </c>
      <c r="F2476">
        <v>13</v>
      </c>
      <c r="G2476">
        <v>5</v>
      </c>
      <c r="H2476" t="s">
        <v>36</v>
      </c>
      <c r="I2476" t="s">
        <v>37</v>
      </c>
      <c r="J2476" t="s">
        <v>37</v>
      </c>
      <c r="K2476" t="s">
        <v>37</v>
      </c>
      <c r="L2476" t="s">
        <v>38</v>
      </c>
      <c r="M2476" t="s">
        <v>37</v>
      </c>
      <c r="N2476" t="s">
        <v>37</v>
      </c>
      <c r="O2476" t="s">
        <v>34</v>
      </c>
      <c r="P2476" t="s">
        <v>34</v>
      </c>
      <c r="Q2476" t="s">
        <v>34</v>
      </c>
      <c r="R2476" t="s">
        <v>34</v>
      </c>
      <c r="S2476" t="s">
        <v>34</v>
      </c>
      <c r="T2476" t="s">
        <v>37</v>
      </c>
      <c r="U2476" t="s">
        <v>39</v>
      </c>
      <c r="V2476" t="s">
        <v>34</v>
      </c>
      <c r="W2476" t="s">
        <v>40</v>
      </c>
      <c r="X2476">
        <v>60</v>
      </c>
      <c r="Y2476">
        <v>3316.1</v>
      </c>
      <c r="Z2476">
        <v>0</v>
      </c>
      <c r="AA2476">
        <v>0</v>
      </c>
      <c r="AB2476">
        <v>499.4</v>
      </c>
      <c r="AC2476">
        <v>3815.5</v>
      </c>
      <c r="AD2476" t="s">
        <v>41</v>
      </c>
      <c r="AE2476" t="s">
        <v>42</v>
      </c>
      <c r="AF2476" t="s">
        <v>42</v>
      </c>
      <c r="AG2476">
        <f t="shared" si="76"/>
        <v>0</v>
      </c>
      <c r="AH2476" t="str" cm="1">
        <f t="array" ref="AH2476">_xlfn.IFS(
X2476&lt;=20, "&lt;20",
AND(X2476&gt;=20, X2476&lt;50), "20-50",
AND(X2476&gt;=50, X2476&lt;100), "50-100",
X2476&gt;=100, "&gt;100"
)</f>
        <v>50-100</v>
      </c>
      <c r="AI2476">
        <f t="shared" si="77"/>
        <v>0</v>
      </c>
      <c r="AJ2476" t="str" cm="1">
        <f t="array" ref="AJ2476">_xlfn.IFS(
C2476&lt;=20, "&lt;20",
AND(C2476&gt;=20, C2476&lt;35), "20-35",
AND(C2476&gt;=35, C2476&lt;50), "35-50",
C2476&gt;=50, "50-100"
)</f>
        <v>50-100</v>
      </c>
      <c r="AK2476" t="str" cm="1">
        <f t="array" ref="AK2476">_xlfn.IFS(
G2476&lt;6, "&lt;6",
AND(G2476&gt;=6, G2476&lt;12), "6-12",
AND(G2476&gt;=12, G2476&lt;18), "12-18",  AND(G2476&gt;=18, G2476&lt;24), "18-24", G2476&gt;=24, "24-36")</f>
        <v>&lt;6</v>
      </c>
    </row>
    <row r="2477" spans="1:37" x14ac:dyDescent="0.3">
      <c r="A2477" t="s">
        <v>2577</v>
      </c>
      <c r="B2477" t="s">
        <v>44</v>
      </c>
      <c r="C2477">
        <v>36</v>
      </c>
      <c r="D2477" t="s">
        <v>37</v>
      </c>
      <c r="E2477" t="s">
        <v>87</v>
      </c>
      <c r="F2477">
        <v>13</v>
      </c>
      <c r="G2477">
        <v>17</v>
      </c>
      <c r="H2477" t="s">
        <v>36</v>
      </c>
      <c r="I2477" t="s">
        <v>34</v>
      </c>
      <c r="J2477" t="s">
        <v>34</v>
      </c>
      <c r="K2477" t="s">
        <v>37</v>
      </c>
      <c r="L2477" t="s">
        <v>72</v>
      </c>
      <c r="M2477" t="s">
        <v>34</v>
      </c>
      <c r="N2477" t="s">
        <v>34</v>
      </c>
      <c r="O2477" t="s">
        <v>37</v>
      </c>
      <c r="P2477" t="s">
        <v>34</v>
      </c>
      <c r="Q2477" t="s">
        <v>37</v>
      </c>
      <c r="R2477" t="s">
        <v>37</v>
      </c>
      <c r="S2477" t="s">
        <v>37</v>
      </c>
      <c r="T2477" t="s">
        <v>37</v>
      </c>
      <c r="U2477" t="s">
        <v>39</v>
      </c>
      <c r="V2477" t="s">
        <v>37</v>
      </c>
      <c r="W2477" t="s">
        <v>51</v>
      </c>
      <c r="X2477">
        <v>50.05</v>
      </c>
      <c r="Y2477">
        <v>1523.4</v>
      </c>
      <c r="Z2477">
        <v>0</v>
      </c>
      <c r="AA2477">
        <v>0</v>
      </c>
      <c r="AB2477">
        <v>0</v>
      </c>
      <c r="AC2477">
        <v>1523.4</v>
      </c>
      <c r="AD2477" t="s">
        <v>41</v>
      </c>
      <c r="AE2477" t="s">
        <v>42</v>
      </c>
      <c r="AF2477" t="s">
        <v>42</v>
      </c>
      <c r="AG2477">
        <f t="shared" si="76"/>
        <v>0</v>
      </c>
      <c r="AH2477" t="str" cm="1">
        <f t="array" ref="AH2477">_xlfn.IFS(
X2477&lt;=20, "&lt;20",
AND(X2477&gt;=20, X2477&lt;50), "20-50",
AND(X2477&gt;=50, X2477&lt;100), "50-100",
X2477&gt;=100, "&gt;100"
)</f>
        <v>50-100</v>
      </c>
      <c r="AI2477">
        <f t="shared" si="77"/>
        <v>0</v>
      </c>
      <c r="AJ2477" t="str" cm="1">
        <f t="array" ref="AJ2477">_xlfn.IFS(
C2477&lt;=20, "&lt;20",
AND(C2477&gt;=20, C2477&lt;35), "20-35",
AND(C2477&gt;=35, C2477&lt;50), "35-50",
C2477&gt;=50, "50-100"
)</f>
        <v>35-50</v>
      </c>
      <c r="AK2477" t="str" cm="1">
        <f t="array" ref="AK2477">_xlfn.IFS(
G2477&lt;6, "&lt;6",
AND(G2477&gt;=6, G2477&lt;12), "6-12",
AND(G2477&gt;=12, G2477&lt;18), "12-18",  AND(G2477&gt;=18, G2477&lt;24), "18-24", G2477&gt;=24, "24-36")</f>
        <v>12-18</v>
      </c>
    </row>
    <row r="2478" spans="1:37" x14ac:dyDescent="0.3">
      <c r="A2478" t="s">
        <v>2578</v>
      </c>
      <c r="B2478" t="s">
        <v>44</v>
      </c>
      <c r="C2478">
        <v>67</v>
      </c>
      <c r="D2478" t="s">
        <v>37</v>
      </c>
      <c r="E2478" t="s">
        <v>109</v>
      </c>
      <c r="F2478">
        <v>1</v>
      </c>
      <c r="G2478">
        <v>6</v>
      </c>
      <c r="H2478" t="s">
        <v>57</v>
      </c>
      <c r="I2478" t="s">
        <v>37</v>
      </c>
      <c r="J2478" t="s">
        <v>37</v>
      </c>
      <c r="K2478" t="s">
        <v>37</v>
      </c>
      <c r="L2478" t="s">
        <v>38</v>
      </c>
      <c r="M2478" t="s">
        <v>34</v>
      </c>
      <c r="N2478" t="s">
        <v>37</v>
      </c>
      <c r="O2478" t="s">
        <v>37</v>
      </c>
      <c r="P2478" t="s">
        <v>34</v>
      </c>
      <c r="Q2478" t="s">
        <v>37</v>
      </c>
      <c r="R2478" t="s">
        <v>37</v>
      </c>
      <c r="S2478" t="s">
        <v>34</v>
      </c>
      <c r="T2478" t="s">
        <v>34</v>
      </c>
      <c r="U2478" t="s">
        <v>46</v>
      </c>
      <c r="V2478" t="s">
        <v>37</v>
      </c>
      <c r="W2478" t="s">
        <v>51</v>
      </c>
      <c r="X2478">
        <v>106.9</v>
      </c>
      <c r="Y2478">
        <v>1364.3</v>
      </c>
      <c r="Z2478">
        <v>0</v>
      </c>
      <c r="AA2478">
        <v>10</v>
      </c>
      <c r="AB2478">
        <v>424.84</v>
      </c>
      <c r="AC2478">
        <v>1799.14</v>
      </c>
      <c r="AD2478" t="s">
        <v>52</v>
      </c>
      <c r="AE2478" t="s">
        <v>53</v>
      </c>
      <c r="AF2478" t="s">
        <v>54</v>
      </c>
      <c r="AG2478">
        <f t="shared" si="76"/>
        <v>1</v>
      </c>
      <c r="AH2478" t="str" cm="1">
        <f t="array" ref="AH2478">_xlfn.IFS(
X2478&lt;=20, "&lt;20",
AND(X2478&gt;=20, X2478&lt;50), "20-50",
AND(X2478&gt;=50, X2478&lt;100), "50-100",
X2478&gt;=100, "&gt;100"
)</f>
        <v>&gt;100</v>
      </c>
      <c r="AI2478">
        <f t="shared" si="77"/>
        <v>0</v>
      </c>
      <c r="AJ2478" t="str" cm="1">
        <f t="array" ref="AJ2478">_xlfn.IFS(
C2478&lt;=20, "&lt;20",
AND(C2478&gt;=20, C2478&lt;35), "20-35",
AND(C2478&gt;=35, C2478&lt;50), "35-50",
C2478&gt;=50, "50-100"
)</f>
        <v>50-100</v>
      </c>
      <c r="AK2478" t="str" cm="1">
        <f t="array" ref="AK2478">_xlfn.IFS(
G2478&lt;6, "&lt;6",
AND(G2478&gt;=6, G2478&lt;12), "6-12",
AND(G2478&gt;=12, G2478&lt;18), "12-18",  AND(G2478&gt;=18, G2478&lt;24), "18-24", G2478&gt;=24, "24-36")</f>
        <v>6-12</v>
      </c>
    </row>
    <row r="2479" spans="1:37" x14ac:dyDescent="0.3">
      <c r="A2479" t="s">
        <v>2579</v>
      </c>
      <c r="B2479" t="s">
        <v>33</v>
      </c>
      <c r="C2479">
        <v>54</v>
      </c>
      <c r="D2479" t="s">
        <v>37</v>
      </c>
      <c r="E2479" t="s">
        <v>82</v>
      </c>
      <c r="F2479">
        <v>14</v>
      </c>
      <c r="G2479">
        <v>23</v>
      </c>
      <c r="H2479" t="s">
        <v>36</v>
      </c>
      <c r="I2479" t="s">
        <v>37</v>
      </c>
      <c r="J2479" t="s">
        <v>37</v>
      </c>
      <c r="K2479" t="s">
        <v>37</v>
      </c>
      <c r="L2479" t="s">
        <v>50</v>
      </c>
      <c r="M2479" t="s">
        <v>34</v>
      </c>
      <c r="N2479" t="s">
        <v>37</v>
      </c>
      <c r="O2479" t="s">
        <v>37</v>
      </c>
      <c r="P2479" t="s">
        <v>37</v>
      </c>
      <c r="Q2479" t="s">
        <v>37</v>
      </c>
      <c r="R2479" t="s">
        <v>37</v>
      </c>
      <c r="S2479" t="s">
        <v>37</v>
      </c>
      <c r="T2479" t="s">
        <v>37</v>
      </c>
      <c r="U2479" t="s">
        <v>67</v>
      </c>
      <c r="V2479" t="s">
        <v>37</v>
      </c>
      <c r="W2479" t="s">
        <v>40</v>
      </c>
      <c r="X2479">
        <v>109.2</v>
      </c>
      <c r="Y2479">
        <v>6741.15</v>
      </c>
      <c r="Z2479">
        <v>17.3</v>
      </c>
      <c r="AA2479">
        <v>0</v>
      </c>
      <c r="AB2479">
        <v>878.72</v>
      </c>
      <c r="AC2479">
        <v>7602.57</v>
      </c>
      <c r="AD2479" t="s">
        <v>41</v>
      </c>
      <c r="AE2479" t="s">
        <v>42</v>
      </c>
      <c r="AF2479" t="s">
        <v>42</v>
      </c>
      <c r="AG2479">
        <f t="shared" si="76"/>
        <v>0</v>
      </c>
      <c r="AH2479" t="str" cm="1">
        <f t="array" ref="AH2479">_xlfn.IFS(
X2479&lt;=20, "&lt;20",
AND(X2479&gt;=20, X2479&lt;50), "20-50",
AND(X2479&gt;=50, X2479&lt;100), "50-100",
X2479&gt;=100, "&gt;100"
)</f>
        <v>&gt;100</v>
      </c>
      <c r="AI2479">
        <f t="shared" si="77"/>
        <v>0</v>
      </c>
      <c r="AJ2479" t="str" cm="1">
        <f t="array" ref="AJ2479">_xlfn.IFS(
C2479&lt;=20, "&lt;20",
AND(C2479&gt;=20, C2479&lt;35), "20-35",
AND(C2479&gt;=35, C2479&lt;50), "35-50",
C2479&gt;=50, "50-100"
)</f>
        <v>50-100</v>
      </c>
      <c r="AK2479" t="str" cm="1">
        <f t="array" ref="AK2479">_xlfn.IFS(
G2479&lt;6, "&lt;6",
AND(G2479&gt;=6, G2479&lt;12), "6-12",
AND(G2479&gt;=12, G2479&lt;18), "12-18",  AND(G2479&gt;=18, G2479&lt;24), "18-24", G2479&gt;=24, "24-36")</f>
        <v>18-24</v>
      </c>
    </row>
    <row r="2480" spans="1:37" x14ac:dyDescent="0.3">
      <c r="A2480" t="s">
        <v>2580</v>
      </c>
      <c r="B2480" t="s">
        <v>33</v>
      </c>
      <c r="C2480">
        <v>60</v>
      </c>
      <c r="D2480" t="s">
        <v>37</v>
      </c>
      <c r="E2480" t="s">
        <v>87</v>
      </c>
      <c r="F2480">
        <v>11</v>
      </c>
      <c r="G2480">
        <v>17</v>
      </c>
      <c r="H2480" t="s">
        <v>36</v>
      </c>
      <c r="I2480" t="s">
        <v>37</v>
      </c>
      <c r="J2480" t="s">
        <v>37</v>
      </c>
      <c r="K2480" t="s">
        <v>34</v>
      </c>
      <c r="L2480" t="s">
        <v>34</v>
      </c>
      <c r="M2480" t="s">
        <v>34</v>
      </c>
      <c r="N2480" t="s">
        <v>34</v>
      </c>
      <c r="O2480" t="s">
        <v>34</v>
      </c>
      <c r="P2480" t="s">
        <v>34</v>
      </c>
      <c r="Q2480" t="s">
        <v>34</v>
      </c>
      <c r="R2480" t="s">
        <v>34</v>
      </c>
      <c r="S2480" t="s">
        <v>34</v>
      </c>
      <c r="T2480" t="s">
        <v>34</v>
      </c>
      <c r="U2480" t="s">
        <v>67</v>
      </c>
      <c r="V2480" t="s">
        <v>37</v>
      </c>
      <c r="W2480" t="s">
        <v>40</v>
      </c>
      <c r="X2480">
        <v>24.45</v>
      </c>
      <c r="Y2480">
        <v>1681.6</v>
      </c>
      <c r="Z2480">
        <v>0</v>
      </c>
      <c r="AA2480">
        <v>0</v>
      </c>
      <c r="AB2480">
        <v>2343</v>
      </c>
      <c r="AC2480">
        <v>4024.6</v>
      </c>
      <c r="AD2480" t="s">
        <v>41</v>
      </c>
      <c r="AE2480" t="s">
        <v>42</v>
      </c>
      <c r="AF2480" t="s">
        <v>42</v>
      </c>
      <c r="AG2480">
        <f t="shared" si="76"/>
        <v>0</v>
      </c>
      <c r="AH2480" t="str" cm="1">
        <f t="array" ref="AH2480">_xlfn.IFS(
X2480&lt;=20, "&lt;20",
AND(X2480&gt;=20, X2480&lt;50), "20-50",
AND(X2480&gt;=50, X2480&lt;100), "50-100",
X2480&gt;=100, "&gt;100"
)</f>
        <v>20-50</v>
      </c>
      <c r="AI2480">
        <f t="shared" si="77"/>
        <v>0</v>
      </c>
      <c r="AJ2480" t="str" cm="1">
        <f t="array" ref="AJ2480">_xlfn.IFS(
C2480&lt;=20, "&lt;20",
AND(C2480&gt;=20, C2480&lt;35), "20-35",
AND(C2480&gt;=35, C2480&lt;50), "35-50",
C2480&gt;=50, "50-100"
)</f>
        <v>50-100</v>
      </c>
      <c r="AK2480" t="str" cm="1">
        <f t="array" ref="AK2480">_xlfn.IFS(
G2480&lt;6, "&lt;6",
AND(G2480&gt;=6, G2480&lt;12), "6-12",
AND(G2480&gt;=12, G2480&lt;18), "12-18",  AND(G2480&gt;=18, G2480&lt;24), "18-24", G2480&gt;=24, "24-36")</f>
        <v>12-18</v>
      </c>
    </row>
    <row r="2481" spans="1:37" x14ac:dyDescent="0.3">
      <c r="A2481" t="s">
        <v>2581</v>
      </c>
      <c r="B2481" t="s">
        <v>44</v>
      </c>
      <c r="C2481">
        <v>57</v>
      </c>
      <c r="D2481" t="s">
        <v>34</v>
      </c>
      <c r="E2481" t="s">
        <v>61</v>
      </c>
      <c r="F2481">
        <v>4</v>
      </c>
      <c r="G2481">
        <v>12</v>
      </c>
      <c r="H2481" t="s">
        <v>36</v>
      </c>
      <c r="I2481" t="s">
        <v>37</v>
      </c>
      <c r="J2481" t="s">
        <v>37</v>
      </c>
      <c r="K2481" t="s">
        <v>37</v>
      </c>
      <c r="L2481" t="s">
        <v>50</v>
      </c>
      <c r="M2481" t="s">
        <v>37</v>
      </c>
      <c r="N2481" t="s">
        <v>37</v>
      </c>
      <c r="O2481" t="s">
        <v>37</v>
      </c>
      <c r="P2481" t="s">
        <v>34</v>
      </c>
      <c r="Q2481" t="s">
        <v>37</v>
      </c>
      <c r="R2481" t="s">
        <v>37</v>
      </c>
      <c r="S2481" t="s">
        <v>37</v>
      </c>
      <c r="T2481" t="s">
        <v>34</v>
      </c>
      <c r="U2481" t="s">
        <v>67</v>
      </c>
      <c r="V2481" t="s">
        <v>34</v>
      </c>
      <c r="W2481" t="s">
        <v>51</v>
      </c>
      <c r="X2481">
        <v>109.25</v>
      </c>
      <c r="Y2481">
        <v>7082.5</v>
      </c>
      <c r="Z2481">
        <v>0</v>
      </c>
      <c r="AA2481">
        <v>80</v>
      </c>
      <c r="AB2481">
        <v>1327.26</v>
      </c>
      <c r="AC2481">
        <v>8489.76</v>
      </c>
      <c r="AD2481" t="s">
        <v>41</v>
      </c>
      <c r="AE2481" t="s">
        <v>42</v>
      </c>
      <c r="AF2481" t="s">
        <v>42</v>
      </c>
      <c r="AG2481">
        <f t="shared" si="76"/>
        <v>0</v>
      </c>
      <c r="AH2481" t="str" cm="1">
        <f t="array" ref="AH2481">_xlfn.IFS(
X2481&lt;=20, "&lt;20",
AND(X2481&gt;=20, X2481&lt;50), "20-50",
AND(X2481&gt;=50, X2481&lt;100), "50-100",
X2481&gt;=100, "&gt;100"
)</f>
        <v>&gt;100</v>
      </c>
      <c r="AI2481">
        <f t="shared" si="77"/>
        <v>0</v>
      </c>
      <c r="AJ2481" t="str" cm="1">
        <f t="array" ref="AJ2481">_xlfn.IFS(
C2481&lt;=20, "&lt;20",
AND(C2481&gt;=20, C2481&lt;35), "20-35",
AND(C2481&gt;=35, C2481&lt;50), "35-50",
C2481&gt;=50, "50-100"
)</f>
        <v>50-100</v>
      </c>
      <c r="AK2481" t="str" cm="1">
        <f t="array" ref="AK2481">_xlfn.IFS(
G2481&lt;6, "&lt;6",
AND(G2481&gt;=6, G2481&lt;12), "6-12",
AND(G2481&gt;=12, G2481&lt;18), "12-18",  AND(G2481&gt;=18, G2481&lt;24), "18-24", G2481&gt;=24, "24-36")</f>
        <v>12-18</v>
      </c>
    </row>
    <row r="2482" spans="1:37" x14ac:dyDescent="0.3">
      <c r="A2482" t="s">
        <v>2582</v>
      </c>
      <c r="B2482" t="s">
        <v>44</v>
      </c>
      <c r="C2482">
        <v>46</v>
      </c>
      <c r="D2482" t="s">
        <v>37</v>
      </c>
      <c r="E2482" t="s">
        <v>48</v>
      </c>
      <c r="F2482">
        <v>11</v>
      </c>
      <c r="G2482">
        <v>20</v>
      </c>
      <c r="H2482" t="s">
        <v>36</v>
      </c>
      <c r="I2482" t="s">
        <v>37</v>
      </c>
      <c r="J2482" t="s">
        <v>34</v>
      </c>
      <c r="K2482" t="s">
        <v>34</v>
      </c>
      <c r="L2482" t="s">
        <v>34</v>
      </c>
      <c r="M2482" t="s">
        <v>34</v>
      </c>
      <c r="N2482" t="s">
        <v>34</v>
      </c>
      <c r="O2482" t="s">
        <v>34</v>
      </c>
      <c r="P2482" t="s">
        <v>34</v>
      </c>
      <c r="Q2482" t="s">
        <v>34</v>
      </c>
      <c r="R2482" t="s">
        <v>34</v>
      </c>
      <c r="S2482" t="s">
        <v>34</v>
      </c>
      <c r="T2482" t="s">
        <v>34</v>
      </c>
      <c r="U2482" t="s">
        <v>67</v>
      </c>
      <c r="V2482" t="s">
        <v>34</v>
      </c>
      <c r="W2482" t="s">
        <v>40</v>
      </c>
      <c r="X2482">
        <v>19.350000000000001</v>
      </c>
      <c r="Y2482">
        <v>1031.7</v>
      </c>
      <c r="Z2482">
        <v>0</v>
      </c>
      <c r="AA2482">
        <v>0</v>
      </c>
      <c r="AB2482">
        <v>513.24</v>
      </c>
      <c r="AC2482">
        <v>1544.94</v>
      </c>
      <c r="AD2482" t="s">
        <v>41</v>
      </c>
      <c r="AE2482" t="s">
        <v>42</v>
      </c>
      <c r="AF2482" t="s">
        <v>42</v>
      </c>
      <c r="AG2482">
        <f t="shared" si="76"/>
        <v>0</v>
      </c>
      <c r="AH2482" t="str" cm="1">
        <f t="array" ref="AH2482">_xlfn.IFS(
X2482&lt;=20, "&lt;20",
AND(X2482&gt;=20, X2482&lt;50), "20-50",
AND(X2482&gt;=50, X2482&lt;100), "50-100",
X2482&gt;=100, "&gt;100"
)</f>
        <v>&lt;20</v>
      </c>
      <c r="AI2482">
        <f t="shared" si="77"/>
        <v>0</v>
      </c>
      <c r="AJ2482" t="str" cm="1">
        <f t="array" ref="AJ2482">_xlfn.IFS(
C2482&lt;=20, "&lt;20",
AND(C2482&gt;=20, C2482&lt;35), "20-35",
AND(C2482&gt;=35, C2482&lt;50), "35-50",
C2482&gt;=50, "50-100"
)</f>
        <v>35-50</v>
      </c>
      <c r="AK2482" t="str" cm="1">
        <f t="array" ref="AK2482">_xlfn.IFS(
G2482&lt;6, "&lt;6",
AND(G2482&gt;=6, G2482&lt;12), "6-12",
AND(G2482&gt;=12, G2482&lt;18), "12-18",  AND(G2482&gt;=18, G2482&lt;24), "18-24", G2482&gt;=24, "24-36")</f>
        <v>18-24</v>
      </c>
    </row>
    <row r="2483" spans="1:37" x14ac:dyDescent="0.3">
      <c r="A2483" t="s">
        <v>2583</v>
      </c>
      <c r="B2483" t="s">
        <v>44</v>
      </c>
      <c r="C2483">
        <v>37</v>
      </c>
      <c r="D2483" t="s">
        <v>37</v>
      </c>
      <c r="E2483" t="s">
        <v>56</v>
      </c>
      <c r="F2483">
        <v>12</v>
      </c>
      <c r="G2483">
        <v>30</v>
      </c>
      <c r="H2483" t="s">
        <v>36</v>
      </c>
      <c r="I2483" t="s">
        <v>37</v>
      </c>
      <c r="J2483" t="s">
        <v>34</v>
      </c>
      <c r="K2483" t="s">
        <v>37</v>
      </c>
      <c r="L2483" t="s">
        <v>72</v>
      </c>
      <c r="M2483" t="s">
        <v>37</v>
      </c>
      <c r="N2483" t="s">
        <v>34</v>
      </c>
      <c r="O2483" t="s">
        <v>34</v>
      </c>
      <c r="P2483" t="s">
        <v>37</v>
      </c>
      <c r="Q2483" t="s">
        <v>34</v>
      </c>
      <c r="R2483" t="s">
        <v>34</v>
      </c>
      <c r="S2483" t="s">
        <v>34</v>
      </c>
      <c r="T2483" t="s">
        <v>37</v>
      </c>
      <c r="U2483" t="s">
        <v>46</v>
      </c>
      <c r="V2483" t="s">
        <v>37</v>
      </c>
      <c r="W2483" t="s">
        <v>40</v>
      </c>
      <c r="X2483">
        <v>54.45</v>
      </c>
      <c r="Y2483">
        <v>87.3</v>
      </c>
      <c r="Z2483">
        <v>0</v>
      </c>
      <c r="AA2483">
        <v>0</v>
      </c>
      <c r="AB2483">
        <v>39.74</v>
      </c>
      <c r="AC2483">
        <v>127.04</v>
      </c>
      <c r="AD2483" t="s">
        <v>85</v>
      </c>
      <c r="AE2483" t="s">
        <v>42</v>
      </c>
      <c r="AF2483" t="s">
        <v>42</v>
      </c>
      <c r="AG2483">
        <f t="shared" si="76"/>
        <v>0</v>
      </c>
      <c r="AH2483" t="str" cm="1">
        <f t="array" ref="AH2483">_xlfn.IFS(
X2483&lt;=20, "&lt;20",
AND(X2483&gt;=20, X2483&lt;50), "20-50",
AND(X2483&gt;=50, X2483&lt;100), "50-100",
X2483&gt;=100, "&gt;100"
)</f>
        <v>50-100</v>
      </c>
      <c r="AI2483">
        <f t="shared" si="77"/>
        <v>1</v>
      </c>
      <c r="AJ2483" t="str" cm="1">
        <f t="array" ref="AJ2483">_xlfn.IFS(
C2483&lt;=20, "&lt;20",
AND(C2483&gt;=20, C2483&lt;35), "20-35",
AND(C2483&gt;=35, C2483&lt;50), "35-50",
C2483&gt;=50, "50-100"
)</f>
        <v>35-50</v>
      </c>
      <c r="AK2483" t="str" cm="1">
        <f t="array" ref="AK2483">_xlfn.IFS(
G2483&lt;6, "&lt;6",
AND(G2483&gt;=6, G2483&lt;12), "6-12",
AND(G2483&gt;=12, G2483&lt;18), "12-18",  AND(G2483&gt;=18, G2483&lt;24), "18-24", G2483&gt;=24, "24-36")</f>
        <v>24-36</v>
      </c>
    </row>
    <row r="2484" spans="1:37" x14ac:dyDescent="0.3">
      <c r="A2484" t="s">
        <v>2584</v>
      </c>
      <c r="B2484" t="s">
        <v>44</v>
      </c>
      <c r="C2484">
        <v>72</v>
      </c>
      <c r="D2484" t="s">
        <v>34</v>
      </c>
      <c r="E2484" t="s">
        <v>87</v>
      </c>
      <c r="F2484">
        <v>12</v>
      </c>
      <c r="G2484">
        <v>16</v>
      </c>
      <c r="H2484" t="s">
        <v>36</v>
      </c>
      <c r="I2484" t="s">
        <v>37</v>
      </c>
      <c r="J2484" t="s">
        <v>37</v>
      </c>
      <c r="K2484" t="s">
        <v>37</v>
      </c>
      <c r="L2484" t="s">
        <v>50</v>
      </c>
      <c r="M2484" t="s">
        <v>34</v>
      </c>
      <c r="N2484" t="s">
        <v>37</v>
      </c>
      <c r="O2484" t="s">
        <v>34</v>
      </c>
      <c r="P2484" t="s">
        <v>34</v>
      </c>
      <c r="Q2484" t="s">
        <v>37</v>
      </c>
      <c r="R2484" t="s">
        <v>37</v>
      </c>
      <c r="S2484" t="s">
        <v>34</v>
      </c>
      <c r="T2484" t="s">
        <v>37</v>
      </c>
      <c r="U2484" t="s">
        <v>46</v>
      </c>
      <c r="V2484" t="s">
        <v>37</v>
      </c>
      <c r="W2484" t="s">
        <v>51</v>
      </c>
      <c r="X2484">
        <v>100.2</v>
      </c>
      <c r="Y2484">
        <v>1369.8</v>
      </c>
      <c r="Z2484">
        <v>0</v>
      </c>
      <c r="AA2484">
        <v>0</v>
      </c>
      <c r="AB2484">
        <v>658.14</v>
      </c>
      <c r="AC2484">
        <v>2027.94</v>
      </c>
      <c r="AD2484" t="s">
        <v>52</v>
      </c>
      <c r="AE2484" t="s">
        <v>58</v>
      </c>
      <c r="AF2484" t="s">
        <v>288</v>
      </c>
      <c r="AG2484">
        <f t="shared" si="76"/>
        <v>1</v>
      </c>
      <c r="AH2484" t="str" cm="1">
        <f t="array" ref="AH2484">_xlfn.IFS(
X2484&lt;=20, "&lt;20",
AND(X2484&gt;=20, X2484&lt;50), "20-50",
AND(X2484&gt;=50, X2484&lt;100), "50-100",
X2484&gt;=100, "&gt;100"
)</f>
        <v>&gt;100</v>
      </c>
      <c r="AI2484">
        <f t="shared" si="77"/>
        <v>0</v>
      </c>
      <c r="AJ2484" t="str" cm="1">
        <f t="array" ref="AJ2484">_xlfn.IFS(
C2484&lt;=20, "&lt;20",
AND(C2484&gt;=20, C2484&lt;35), "20-35",
AND(C2484&gt;=35, C2484&lt;50), "35-50",
C2484&gt;=50, "50-100"
)</f>
        <v>50-100</v>
      </c>
      <c r="AK2484" t="str" cm="1">
        <f t="array" ref="AK2484">_xlfn.IFS(
G2484&lt;6, "&lt;6",
AND(G2484&gt;=6, G2484&lt;12), "6-12",
AND(G2484&gt;=12, G2484&lt;18), "12-18",  AND(G2484&gt;=18, G2484&lt;24), "18-24", G2484&gt;=24, "24-36")</f>
        <v>12-18</v>
      </c>
    </row>
    <row r="2485" spans="1:37" x14ac:dyDescent="0.3">
      <c r="A2485" t="s">
        <v>2585</v>
      </c>
      <c r="B2485" t="s">
        <v>44</v>
      </c>
      <c r="C2485">
        <v>46</v>
      </c>
      <c r="D2485" t="s">
        <v>37</v>
      </c>
      <c r="E2485" t="s">
        <v>87</v>
      </c>
      <c r="F2485">
        <v>2</v>
      </c>
      <c r="G2485">
        <v>15</v>
      </c>
      <c r="H2485" t="s">
        <v>36</v>
      </c>
      <c r="I2485" t="s">
        <v>34</v>
      </c>
      <c r="J2485" t="s">
        <v>34</v>
      </c>
      <c r="K2485" t="s">
        <v>37</v>
      </c>
      <c r="L2485" t="s">
        <v>72</v>
      </c>
      <c r="M2485" t="s">
        <v>37</v>
      </c>
      <c r="N2485" t="s">
        <v>34</v>
      </c>
      <c r="O2485" t="s">
        <v>37</v>
      </c>
      <c r="P2485" t="s">
        <v>37</v>
      </c>
      <c r="Q2485" t="s">
        <v>34</v>
      </c>
      <c r="R2485" t="s">
        <v>37</v>
      </c>
      <c r="S2485" t="s">
        <v>37</v>
      </c>
      <c r="T2485" t="s">
        <v>37</v>
      </c>
      <c r="U2485" t="s">
        <v>46</v>
      </c>
      <c r="V2485" t="s">
        <v>37</v>
      </c>
      <c r="W2485" t="s">
        <v>51</v>
      </c>
      <c r="X2485">
        <v>49.9</v>
      </c>
      <c r="Y2485">
        <v>2782.4</v>
      </c>
      <c r="Z2485">
        <v>0</v>
      </c>
      <c r="AA2485">
        <v>0</v>
      </c>
      <c r="AB2485">
        <v>0</v>
      </c>
      <c r="AC2485">
        <v>2782.4</v>
      </c>
      <c r="AD2485" t="s">
        <v>41</v>
      </c>
      <c r="AE2485" t="s">
        <v>42</v>
      </c>
      <c r="AF2485" t="s">
        <v>42</v>
      </c>
      <c r="AG2485">
        <f t="shared" si="76"/>
        <v>0</v>
      </c>
      <c r="AH2485" t="str" cm="1">
        <f t="array" ref="AH2485">_xlfn.IFS(
X2485&lt;=20, "&lt;20",
AND(X2485&gt;=20, X2485&lt;50), "20-50",
AND(X2485&gt;=50, X2485&lt;100), "50-100",
X2485&gt;=100, "&gt;100"
)</f>
        <v>20-50</v>
      </c>
      <c r="AI2485">
        <f t="shared" si="77"/>
        <v>0</v>
      </c>
      <c r="AJ2485" t="str" cm="1">
        <f t="array" ref="AJ2485">_xlfn.IFS(
C2485&lt;=20, "&lt;20",
AND(C2485&gt;=20, C2485&lt;35), "20-35",
AND(C2485&gt;=35, C2485&lt;50), "35-50",
C2485&gt;=50, "50-100"
)</f>
        <v>35-50</v>
      </c>
      <c r="AK2485" t="str" cm="1">
        <f t="array" ref="AK2485">_xlfn.IFS(
G2485&lt;6, "&lt;6",
AND(G2485&gt;=6, G2485&lt;12), "6-12",
AND(G2485&gt;=12, G2485&lt;18), "12-18",  AND(G2485&gt;=18, G2485&lt;24), "18-24", G2485&gt;=24, "24-36")</f>
        <v>12-18</v>
      </c>
    </row>
    <row r="2486" spans="1:37" x14ac:dyDescent="0.3">
      <c r="A2486" t="s">
        <v>2586</v>
      </c>
      <c r="B2486" t="s">
        <v>33</v>
      </c>
      <c r="C2486">
        <v>36</v>
      </c>
      <c r="D2486" t="s">
        <v>37</v>
      </c>
      <c r="E2486" t="s">
        <v>114</v>
      </c>
      <c r="F2486">
        <v>5</v>
      </c>
      <c r="G2486">
        <v>35</v>
      </c>
      <c r="H2486" t="s">
        <v>57</v>
      </c>
      <c r="I2486" t="s">
        <v>37</v>
      </c>
      <c r="J2486" t="s">
        <v>34</v>
      </c>
      <c r="K2486" t="s">
        <v>34</v>
      </c>
      <c r="L2486" t="s">
        <v>34</v>
      </c>
      <c r="M2486" t="s">
        <v>34</v>
      </c>
      <c r="N2486" t="s">
        <v>34</v>
      </c>
      <c r="O2486" t="s">
        <v>34</v>
      </c>
      <c r="P2486" t="s">
        <v>34</v>
      </c>
      <c r="Q2486" t="s">
        <v>34</v>
      </c>
      <c r="R2486" t="s">
        <v>34</v>
      </c>
      <c r="S2486" t="s">
        <v>34</v>
      </c>
      <c r="T2486" t="s">
        <v>34</v>
      </c>
      <c r="U2486" t="s">
        <v>46</v>
      </c>
      <c r="V2486" t="s">
        <v>37</v>
      </c>
      <c r="W2486" t="s">
        <v>40</v>
      </c>
      <c r="X2486">
        <v>19.95</v>
      </c>
      <c r="Y2486">
        <v>416.4</v>
      </c>
      <c r="Z2486">
        <v>0</v>
      </c>
      <c r="AA2486">
        <v>0</v>
      </c>
      <c r="AB2486">
        <v>924.21</v>
      </c>
      <c r="AC2486">
        <v>1340.61</v>
      </c>
      <c r="AD2486" t="s">
        <v>41</v>
      </c>
      <c r="AE2486" t="s">
        <v>42</v>
      </c>
      <c r="AF2486" t="s">
        <v>42</v>
      </c>
      <c r="AG2486">
        <f t="shared" si="76"/>
        <v>0</v>
      </c>
      <c r="AH2486" t="str" cm="1">
        <f t="array" ref="AH2486">_xlfn.IFS(
X2486&lt;=20, "&lt;20",
AND(X2486&gt;=20, X2486&lt;50), "20-50",
AND(X2486&gt;=50, X2486&lt;100), "50-100",
X2486&gt;=100, "&gt;100"
)</f>
        <v>&lt;20</v>
      </c>
      <c r="AI2486">
        <f t="shared" si="77"/>
        <v>0</v>
      </c>
      <c r="AJ2486" t="str" cm="1">
        <f t="array" ref="AJ2486">_xlfn.IFS(
C2486&lt;=20, "&lt;20",
AND(C2486&gt;=20, C2486&lt;35), "20-35",
AND(C2486&gt;=35, C2486&lt;50), "35-50",
C2486&gt;=50, "50-100"
)</f>
        <v>35-50</v>
      </c>
      <c r="AK2486" t="str" cm="1">
        <f t="array" ref="AK2486">_xlfn.IFS(
G2486&lt;6, "&lt;6",
AND(G2486&gt;=6, G2486&lt;12), "6-12",
AND(G2486&gt;=12, G2486&lt;18), "12-18",  AND(G2486&gt;=18, G2486&lt;24), "18-24", G2486&gt;=24, "24-36")</f>
        <v>24-36</v>
      </c>
    </row>
    <row r="2487" spans="1:37" x14ac:dyDescent="0.3">
      <c r="A2487" t="s">
        <v>2587</v>
      </c>
      <c r="B2487" t="s">
        <v>33</v>
      </c>
      <c r="C2487">
        <v>47</v>
      </c>
      <c r="D2487" t="s">
        <v>37</v>
      </c>
      <c r="E2487" t="s">
        <v>158</v>
      </c>
      <c r="F2487">
        <v>8</v>
      </c>
      <c r="G2487">
        <v>26</v>
      </c>
      <c r="H2487" t="s">
        <v>36</v>
      </c>
      <c r="I2487" t="s">
        <v>37</v>
      </c>
      <c r="J2487" t="s">
        <v>34</v>
      </c>
      <c r="K2487" t="s">
        <v>37</v>
      </c>
      <c r="L2487" t="s">
        <v>50</v>
      </c>
      <c r="M2487" t="s">
        <v>34</v>
      </c>
      <c r="N2487" t="s">
        <v>34</v>
      </c>
      <c r="O2487" t="s">
        <v>34</v>
      </c>
      <c r="P2487" t="s">
        <v>34</v>
      </c>
      <c r="Q2487" t="s">
        <v>34</v>
      </c>
      <c r="R2487" t="s">
        <v>34</v>
      </c>
      <c r="S2487" t="s">
        <v>34</v>
      </c>
      <c r="T2487" t="s">
        <v>37</v>
      </c>
      <c r="U2487" t="s">
        <v>46</v>
      </c>
      <c r="V2487" t="s">
        <v>34</v>
      </c>
      <c r="W2487" t="s">
        <v>51</v>
      </c>
      <c r="X2487">
        <v>71</v>
      </c>
      <c r="Y2487">
        <v>672.55</v>
      </c>
      <c r="Z2487">
        <v>8.35</v>
      </c>
      <c r="AA2487">
        <v>0</v>
      </c>
      <c r="AB2487">
        <v>220.68</v>
      </c>
      <c r="AC2487">
        <v>884.88</v>
      </c>
      <c r="AD2487" t="s">
        <v>52</v>
      </c>
      <c r="AE2487" t="s">
        <v>53</v>
      </c>
      <c r="AF2487" t="s">
        <v>162</v>
      </c>
      <c r="AG2487">
        <f t="shared" si="76"/>
        <v>1</v>
      </c>
      <c r="AH2487" t="str" cm="1">
        <f t="array" ref="AH2487">_xlfn.IFS(
X2487&lt;=20, "&lt;20",
AND(X2487&gt;=20, X2487&lt;50), "20-50",
AND(X2487&gt;=50, X2487&lt;100), "50-100",
X2487&gt;=100, "&gt;100"
)</f>
        <v>50-100</v>
      </c>
      <c r="AI2487">
        <f t="shared" si="77"/>
        <v>0</v>
      </c>
      <c r="AJ2487" t="str" cm="1">
        <f t="array" ref="AJ2487">_xlfn.IFS(
C2487&lt;=20, "&lt;20",
AND(C2487&gt;=20, C2487&lt;35), "20-35",
AND(C2487&gt;=35, C2487&lt;50), "35-50",
C2487&gt;=50, "50-100"
)</f>
        <v>35-50</v>
      </c>
      <c r="AK2487" t="str" cm="1">
        <f t="array" ref="AK2487">_xlfn.IFS(
G2487&lt;6, "&lt;6",
AND(G2487&gt;=6, G2487&lt;12), "6-12",
AND(G2487&gt;=12, G2487&lt;18), "12-18",  AND(G2487&gt;=18, G2487&lt;24), "18-24", G2487&gt;=24, "24-36")</f>
        <v>24-36</v>
      </c>
    </row>
    <row r="2488" spans="1:37" x14ac:dyDescent="0.3">
      <c r="A2488" t="s">
        <v>2588</v>
      </c>
      <c r="B2488" t="s">
        <v>44</v>
      </c>
      <c r="C2488">
        <v>30</v>
      </c>
      <c r="D2488" t="s">
        <v>34</v>
      </c>
      <c r="E2488" t="s">
        <v>74</v>
      </c>
      <c r="F2488">
        <v>15</v>
      </c>
      <c r="G2488">
        <v>6</v>
      </c>
      <c r="H2488" t="s">
        <v>36</v>
      </c>
      <c r="I2488" t="s">
        <v>37</v>
      </c>
      <c r="J2488" t="s">
        <v>34</v>
      </c>
      <c r="K2488" t="s">
        <v>37</v>
      </c>
      <c r="L2488" t="s">
        <v>50</v>
      </c>
      <c r="M2488" t="s">
        <v>37</v>
      </c>
      <c r="N2488" t="s">
        <v>34</v>
      </c>
      <c r="O2488" t="s">
        <v>34</v>
      </c>
      <c r="P2488" t="s">
        <v>34</v>
      </c>
      <c r="Q2488" t="s">
        <v>34</v>
      </c>
      <c r="R2488" t="s">
        <v>34</v>
      </c>
      <c r="S2488" t="s">
        <v>34</v>
      </c>
      <c r="T2488" t="s">
        <v>37</v>
      </c>
      <c r="U2488" t="s">
        <v>46</v>
      </c>
      <c r="V2488" t="s">
        <v>34</v>
      </c>
      <c r="W2488" t="s">
        <v>143</v>
      </c>
      <c r="X2488">
        <v>75.3</v>
      </c>
      <c r="Y2488">
        <v>75.3</v>
      </c>
      <c r="Z2488">
        <v>0</v>
      </c>
      <c r="AA2488">
        <v>0</v>
      </c>
      <c r="AB2488">
        <v>4.13</v>
      </c>
      <c r="AC2488">
        <v>79.430000000000007</v>
      </c>
      <c r="AD2488" t="s">
        <v>52</v>
      </c>
      <c r="AE2488" t="s">
        <v>53</v>
      </c>
      <c r="AF2488" t="s">
        <v>54</v>
      </c>
      <c r="AG2488">
        <f t="shared" si="76"/>
        <v>1</v>
      </c>
      <c r="AH2488" t="str" cm="1">
        <f t="array" ref="AH2488">_xlfn.IFS(
X2488&lt;=20, "&lt;20",
AND(X2488&gt;=20, X2488&lt;50), "20-50",
AND(X2488&gt;=50, X2488&lt;100), "50-100",
X2488&gt;=100, "&gt;100"
)</f>
        <v>50-100</v>
      </c>
      <c r="AI2488">
        <f t="shared" si="77"/>
        <v>0</v>
      </c>
      <c r="AJ2488" t="str" cm="1">
        <f t="array" ref="AJ2488">_xlfn.IFS(
C2488&lt;=20, "&lt;20",
AND(C2488&gt;=20, C2488&lt;35), "20-35",
AND(C2488&gt;=35, C2488&lt;50), "35-50",
C2488&gt;=50, "50-100"
)</f>
        <v>20-35</v>
      </c>
      <c r="AK2488" t="str" cm="1">
        <f t="array" ref="AK2488">_xlfn.IFS(
G2488&lt;6, "&lt;6",
AND(G2488&gt;=6, G2488&lt;12), "6-12",
AND(G2488&gt;=12, G2488&lt;18), "12-18",  AND(G2488&gt;=18, G2488&lt;24), "18-24", G2488&gt;=24, "24-36")</f>
        <v>6-12</v>
      </c>
    </row>
    <row r="2489" spans="1:37" x14ac:dyDescent="0.3">
      <c r="A2489" t="s">
        <v>2589</v>
      </c>
      <c r="B2489" t="s">
        <v>33</v>
      </c>
      <c r="C2489">
        <v>76</v>
      </c>
      <c r="D2489" t="s">
        <v>34</v>
      </c>
      <c r="E2489" t="s">
        <v>56</v>
      </c>
      <c r="F2489">
        <v>5</v>
      </c>
      <c r="G2489">
        <v>7</v>
      </c>
      <c r="H2489" t="s">
        <v>36</v>
      </c>
      <c r="I2489" t="s">
        <v>37</v>
      </c>
      <c r="J2489" t="s">
        <v>34</v>
      </c>
      <c r="K2489" t="s">
        <v>37</v>
      </c>
      <c r="L2489" t="s">
        <v>50</v>
      </c>
      <c r="M2489" t="s">
        <v>34</v>
      </c>
      <c r="N2489" t="s">
        <v>37</v>
      </c>
      <c r="O2489" t="s">
        <v>37</v>
      </c>
      <c r="P2489" t="s">
        <v>34</v>
      </c>
      <c r="Q2489" t="s">
        <v>37</v>
      </c>
      <c r="R2489" t="s">
        <v>37</v>
      </c>
      <c r="S2489" t="s">
        <v>34</v>
      </c>
      <c r="T2489" t="s">
        <v>34</v>
      </c>
      <c r="U2489" t="s">
        <v>67</v>
      </c>
      <c r="V2489" t="s">
        <v>37</v>
      </c>
      <c r="W2489" t="s">
        <v>51</v>
      </c>
      <c r="X2489">
        <v>101.8</v>
      </c>
      <c r="Y2489">
        <v>1752.45</v>
      </c>
      <c r="Z2489">
        <v>27.15</v>
      </c>
      <c r="AA2489">
        <v>90</v>
      </c>
      <c r="AB2489">
        <v>293.42</v>
      </c>
      <c r="AC2489">
        <v>2108.7199999999998</v>
      </c>
      <c r="AD2489" t="s">
        <v>41</v>
      </c>
      <c r="AE2489" t="s">
        <v>42</v>
      </c>
      <c r="AF2489" t="s">
        <v>42</v>
      </c>
      <c r="AG2489">
        <f t="shared" si="76"/>
        <v>0</v>
      </c>
      <c r="AH2489" t="str" cm="1">
        <f t="array" ref="AH2489">_xlfn.IFS(
X2489&lt;=20, "&lt;20",
AND(X2489&gt;=20, X2489&lt;50), "20-50",
AND(X2489&gt;=50, X2489&lt;100), "50-100",
X2489&gt;=100, "&gt;100"
)</f>
        <v>&gt;100</v>
      </c>
      <c r="AI2489">
        <f t="shared" si="77"/>
        <v>0</v>
      </c>
      <c r="AJ2489" t="str" cm="1">
        <f t="array" ref="AJ2489">_xlfn.IFS(
C2489&lt;=20, "&lt;20",
AND(C2489&gt;=20, C2489&lt;35), "20-35",
AND(C2489&gt;=35, C2489&lt;50), "35-50",
C2489&gt;=50, "50-100"
)</f>
        <v>50-100</v>
      </c>
      <c r="AK2489" t="str" cm="1">
        <f t="array" ref="AK2489">_xlfn.IFS(
G2489&lt;6, "&lt;6",
AND(G2489&gt;=6, G2489&lt;12), "6-12",
AND(G2489&gt;=12, G2489&lt;18), "12-18",  AND(G2489&gt;=18, G2489&lt;24), "18-24", G2489&gt;=24, "24-36")</f>
        <v>6-12</v>
      </c>
    </row>
    <row r="2490" spans="1:37" x14ac:dyDescent="0.3">
      <c r="A2490" t="s">
        <v>2590</v>
      </c>
      <c r="B2490" t="s">
        <v>33</v>
      </c>
      <c r="C2490">
        <v>23</v>
      </c>
      <c r="D2490" t="s">
        <v>34</v>
      </c>
      <c r="E2490" t="s">
        <v>64</v>
      </c>
      <c r="F2490">
        <v>5</v>
      </c>
      <c r="G2490">
        <v>7</v>
      </c>
      <c r="H2490" t="s">
        <v>36</v>
      </c>
      <c r="I2490" t="s">
        <v>37</v>
      </c>
      <c r="J2490" t="s">
        <v>34</v>
      </c>
      <c r="K2490" t="s">
        <v>37</v>
      </c>
      <c r="L2490" t="s">
        <v>72</v>
      </c>
      <c r="M2490" t="s">
        <v>34</v>
      </c>
      <c r="N2490" t="s">
        <v>37</v>
      </c>
      <c r="O2490" t="s">
        <v>37</v>
      </c>
      <c r="P2490" t="s">
        <v>37</v>
      </c>
      <c r="Q2490" t="s">
        <v>37</v>
      </c>
      <c r="R2490" t="s">
        <v>37</v>
      </c>
      <c r="S2490" t="s">
        <v>37</v>
      </c>
      <c r="T2490" t="s">
        <v>34</v>
      </c>
      <c r="U2490" t="s">
        <v>39</v>
      </c>
      <c r="V2490" t="s">
        <v>34</v>
      </c>
      <c r="W2490" t="s">
        <v>51</v>
      </c>
      <c r="X2490">
        <v>80.849999999999994</v>
      </c>
      <c r="Y2490">
        <v>1445.95</v>
      </c>
      <c r="Z2490">
        <v>0</v>
      </c>
      <c r="AA2490">
        <v>50</v>
      </c>
      <c r="AB2490">
        <v>780.64</v>
      </c>
      <c r="AC2490">
        <v>2276.59</v>
      </c>
      <c r="AD2490" t="s">
        <v>41</v>
      </c>
      <c r="AE2490" t="s">
        <v>42</v>
      </c>
      <c r="AF2490" t="s">
        <v>42</v>
      </c>
      <c r="AG2490">
        <f t="shared" si="76"/>
        <v>0</v>
      </c>
      <c r="AH2490" t="str" cm="1">
        <f t="array" ref="AH2490">_xlfn.IFS(
X2490&lt;=20, "&lt;20",
AND(X2490&gt;=20, X2490&lt;50), "20-50",
AND(X2490&gt;=50, X2490&lt;100), "50-100",
X2490&gt;=100, "&gt;100"
)</f>
        <v>50-100</v>
      </c>
      <c r="AI2490">
        <f t="shared" si="77"/>
        <v>0</v>
      </c>
      <c r="AJ2490" t="str" cm="1">
        <f t="array" ref="AJ2490">_xlfn.IFS(
C2490&lt;=20, "&lt;20",
AND(C2490&gt;=20, C2490&lt;35), "20-35",
AND(C2490&gt;=35, C2490&lt;50), "35-50",
C2490&gt;=50, "50-100"
)</f>
        <v>20-35</v>
      </c>
      <c r="AK2490" t="str" cm="1">
        <f t="array" ref="AK2490">_xlfn.IFS(
G2490&lt;6, "&lt;6",
AND(G2490&gt;=6, G2490&lt;12), "6-12",
AND(G2490&gt;=12, G2490&lt;18), "12-18",  AND(G2490&gt;=18, G2490&lt;24), "18-24", G2490&gt;=24, "24-36")</f>
        <v>6-12</v>
      </c>
    </row>
    <row r="2491" spans="1:37" x14ac:dyDescent="0.3">
      <c r="A2491" t="s">
        <v>2591</v>
      </c>
      <c r="B2491" t="s">
        <v>44</v>
      </c>
      <c r="C2491">
        <v>54</v>
      </c>
      <c r="D2491" t="s">
        <v>34</v>
      </c>
      <c r="E2491" t="s">
        <v>82</v>
      </c>
      <c r="F2491">
        <v>5</v>
      </c>
      <c r="G2491">
        <v>13</v>
      </c>
      <c r="H2491" t="s">
        <v>36</v>
      </c>
      <c r="I2491" t="s">
        <v>34</v>
      </c>
      <c r="J2491" t="s">
        <v>34</v>
      </c>
      <c r="K2491" t="s">
        <v>37</v>
      </c>
      <c r="L2491" t="s">
        <v>72</v>
      </c>
      <c r="M2491" t="s">
        <v>34</v>
      </c>
      <c r="N2491" t="s">
        <v>37</v>
      </c>
      <c r="O2491" t="s">
        <v>34</v>
      </c>
      <c r="P2491" t="s">
        <v>34</v>
      </c>
      <c r="Q2491" t="s">
        <v>34</v>
      </c>
      <c r="R2491" t="s">
        <v>37</v>
      </c>
      <c r="S2491" t="s">
        <v>37</v>
      </c>
      <c r="T2491" t="s">
        <v>37</v>
      </c>
      <c r="U2491" t="s">
        <v>67</v>
      </c>
      <c r="V2491" t="s">
        <v>37</v>
      </c>
      <c r="W2491" t="s">
        <v>40</v>
      </c>
      <c r="X2491">
        <v>38.799999999999997</v>
      </c>
      <c r="Y2491">
        <v>603</v>
      </c>
      <c r="Z2491">
        <v>0</v>
      </c>
      <c r="AA2491">
        <v>0</v>
      </c>
      <c r="AB2491">
        <v>0</v>
      </c>
      <c r="AC2491">
        <v>603</v>
      </c>
      <c r="AD2491" t="s">
        <v>41</v>
      </c>
      <c r="AE2491" t="s">
        <v>42</v>
      </c>
      <c r="AF2491" t="s">
        <v>42</v>
      </c>
      <c r="AG2491">
        <f t="shared" si="76"/>
        <v>0</v>
      </c>
      <c r="AH2491" t="str" cm="1">
        <f t="array" ref="AH2491">_xlfn.IFS(
X2491&lt;=20, "&lt;20",
AND(X2491&gt;=20, X2491&lt;50), "20-50",
AND(X2491&gt;=50, X2491&lt;100), "50-100",
X2491&gt;=100, "&gt;100"
)</f>
        <v>20-50</v>
      </c>
      <c r="AI2491">
        <f t="shared" si="77"/>
        <v>0</v>
      </c>
      <c r="AJ2491" t="str" cm="1">
        <f t="array" ref="AJ2491">_xlfn.IFS(
C2491&lt;=20, "&lt;20",
AND(C2491&gt;=20, C2491&lt;35), "20-35",
AND(C2491&gt;=35, C2491&lt;50), "35-50",
C2491&gt;=50, "50-100"
)</f>
        <v>50-100</v>
      </c>
      <c r="AK2491" t="str" cm="1">
        <f t="array" ref="AK2491">_xlfn.IFS(
G2491&lt;6, "&lt;6",
AND(G2491&gt;=6, G2491&lt;12), "6-12",
AND(G2491&gt;=12, G2491&lt;18), "12-18",  AND(G2491&gt;=18, G2491&lt;24), "18-24", G2491&gt;=24, "24-36")</f>
        <v>12-18</v>
      </c>
    </row>
    <row r="2492" spans="1:37" x14ac:dyDescent="0.3">
      <c r="A2492" t="s">
        <v>2592</v>
      </c>
      <c r="B2492" t="s">
        <v>44</v>
      </c>
      <c r="C2492">
        <v>33</v>
      </c>
      <c r="D2492" t="s">
        <v>34</v>
      </c>
      <c r="E2492" t="s">
        <v>82</v>
      </c>
      <c r="F2492">
        <v>10</v>
      </c>
      <c r="G2492">
        <v>27</v>
      </c>
      <c r="H2492" t="s">
        <v>36</v>
      </c>
      <c r="I2492" t="s">
        <v>37</v>
      </c>
      <c r="J2492" t="s">
        <v>34</v>
      </c>
      <c r="K2492" t="s">
        <v>37</v>
      </c>
      <c r="L2492" t="s">
        <v>72</v>
      </c>
      <c r="M2492" t="s">
        <v>34</v>
      </c>
      <c r="N2492" t="s">
        <v>34</v>
      </c>
      <c r="O2492" t="s">
        <v>34</v>
      </c>
      <c r="P2492" t="s">
        <v>34</v>
      </c>
      <c r="Q2492" t="s">
        <v>34</v>
      </c>
      <c r="R2492" t="s">
        <v>34</v>
      </c>
      <c r="S2492" t="s">
        <v>34</v>
      </c>
      <c r="T2492" t="s">
        <v>37</v>
      </c>
      <c r="U2492" t="s">
        <v>39</v>
      </c>
      <c r="V2492" t="s">
        <v>34</v>
      </c>
      <c r="W2492" t="s">
        <v>51</v>
      </c>
      <c r="X2492">
        <v>43.8</v>
      </c>
      <c r="Y2492">
        <v>592.65</v>
      </c>
      <c r="Z2492">
        <v>0</v>
      </c>
      <c r="AA2492">
        <v>0</v>
      </c>
      <c r="AB2492">
        <v>383.37</v>
      </c>
      <c r="AC2492">
        <v>976.02</v>
      </c>
      <c r="AD2492" t="s">
        <v>41</v>
      </c>
      <c r="AE2492" t="s">
        <v>42</v>
      </c>
      <c r="AF2492" t="s">
        <v>42</v>
      </c>
      <c r="AG2492">
        <f t="shared" si="76"/>
        <v>0</v>
      </c>
      <c r="AH2492" t="str" cm="1">
        <f t="array" ref="AH2492">_xlfn.IFS(
X2492&lt;=20, "&lt;20",
AND(X2492&gt;=20, X2492&lt;50), "20-50",
AND(X2492&gt;=50, X2492&lt;100), "50-100",
X2492&gt;=100, "&gt;100"
)</f>
        <v>20-50</v>
      </c>
      <c r="AI2492">
        <f t="shared" si="77"/>
        <v>0</v>
      </c>
      <c r="AJ2492" t="str" cm="1">
        <f t="array" ref="AJ2492">_xlfn.IFS(
C2492&lt;=20, "&lt;20",
AND(C2492&gt;=20, C2492&lt;35), "20-35",
AND(C2492&gt;=35, C2492&lt;50), "35-50",
C2492&gt;=50, "50-100"
)</f>
        <v>20-35</v>
      </c>
      <c r="AK2492" t="str" cm="1">
        <f t="array" ref="AK2492">_xlfn.IFS(
G2492&lt;6, "&lt;6",
AND(G2492&gt;=6, G2492&lt;12), "6-12",
AND(G2492&gt;=12, G2492&lt;18), "12-18",  AND(G2492&gt;=18, G2492&lt;24), "18-24", G2492&gt;=24, "24-36")</f>
        <v>24-36</v>
      </c>
    </row>
    <row r="2493" spans="1:37" x14ac:dyDescent="0.3">
      <c r="A2493" t="s">
        <v>2593</v>
      </c>
      <c r="B2493" t="s">
        <v>33</v>
      </c>
      <c r="C2493">
        <v>66</v>
      </c>
      <c r="D2493" t="s">
        <v>37</v>
      </c>
      <c r="E2493" t="s">
        <v>35</v>
      </c>
      <c r="F2493">
        <v>3</v>
      </c>
      <c r="G2493">
        <v>21</v>
      </c>
      <c r="H2493" t="s">
        <v>36</v>
      </c>
      <c r="I2493" t="s">
        <v>37</v>
      </c>
      <c r="J2493" t="s">
        <v>37</v>
      </c>
      <c r="K2493" t="s">
        <v>37</v>
      </c>
      <c r="L2493" t="s">
        <v>72</v>
      </c>
      <c r="M2493" t="s">
        <v>37</v>
      </c>
      <c r="N2493" t="s">
        <v>37</v>
      </c>
      <c r="O2493" t="s">
        <v>34</v>
      </c>
      <c r="P2493" t="s">
        <v>37</v>
      </c>
      <c r="Q2493" t="s">
        <v>37</v>
      </c>
      <c r="R2493" t="s">
        <v>37</v>
      </c>
      <c r="S2493" t="s">
        <v>37</v>
      </c>
      <c r="T2493" t="s">
        <v>37</v>
      </c>
      <c r="U2493" t="s">
        <v>67</v>
      </c>
      <c r="V2493" t="s">
        <v>37</v>
      </c>
      <c r="W2493" t="s">
        <v>51</v>
      </c>
      <c r="X2493">
        <v>86.5</v>
      </c>
      <c r="Y2493">
        <v>5882.75</v>
      </c>
      <c r="Z2493">
        <v>0</v>
      </c>
      <c r="AA2493">
        <v>0</v>
      </c>
      <c r="AB2493">
        <v>782</v>
      </c>
      <c r="AC2493">
        <v>6664.75</v>
      </c>
      <c r="AD2493" t="s">
        <v>41</v>
      </c>
      <c r="AE2493" t="s">
        <v>42</v>
      </c>
      <c r="AF2493" t="s">
        <v>42</v>
      </c>
      <c r="AG2493">
        <f t="shared" si="76"/>
        <v>0</v>
      </c>
      <c r="AH2493" t="str" cm="1">
        <f t="array" ref="AH2493">_xlfn.IFS(
X2493&lt;=20, "&lt;20",
AND(X2493&gt;=20, X2493&lt;50), "20-50",
AND(X2493&gt;=50, X2493&lt;100), "50-100",
X2493&gt;=100, "&gt;100"
)</f>
        <v>50-100</v>
      </c>
      <c r="AI2493">
        <f t="shared" si="77"/>
        <v>0</v>
      </c>
      <c r="AJ2493" t="str" cm="1">
        <f t="array" ref="AJ2493">_xlfn.IFS(
C2493&lt;=20, "&lt;20",
AND(C2493&gt;=20, C2493&lt;35), "20-35",
AND(C2493&gt;=35, C2493&lt;50), "35-50",
C2493&gt;=50, "50-100"
)</f>
        <v>50-100</v>
      </c>
      <c r="AK2493" t="str" cm="1">
        <f t="array" ref="AK2493">_xlfn.IFS(
G2493&lt;6, "&lt;6",
AND(G2493&gt;=6, G2493&lt;12), "6-12",
AND(G2493&gt;=12, G2493&lt;18), "12-18",  AND(G2493&gt;=18, G2493&lt;24), "18-24", G2493&gt;=24, "24-36")</f>
        <v>18-24</v>
      </c>
    </row>
    <row r="2494" spans="1:37" x14ac:dyDescent="0.3">
      <c r="A2494" t="s">
        <v>2594</v>
      </c>
      <c r="B2494" t="s">
        <v>33</v>
      </c>
      <c r="C2494">
        <v>26</v>
      </c>
      <c r="D2494" t="s">
        <v>37</v>
      </c>
      <c r="E2494" t="s">
        <v>114</v>
      </c>
      <c r="F2494">
        <v>7</v>
      </c>
      <c r="G2494">
        <v>30</v>
      </c>
      <c r="H2494" t="s">
        <v>70</v>
      </c>
      <c r="I2494" t="s">
        <v>37</v>
      </c>
      <c r="J2494" t="s">
        <v>37</v>
      </c>
      <c r="K2494" t="s">
        <v>37</v>
      </c>
      <c r="L2494" t="s">
        <v>38</v>
      </c>
      <c r="M2494" t="s">
        <v>34</v>
      </c>
      <c r="N2494" t="s">
        <v>37</v>
      </c>
      <c r="O2494" t="s">
        <v>34</v>
      </c>
      <c r="P2494" t="s">
        <v>37</v>
      </c>
      <c r="Q2494" t="s">
        <v>34</v>
      </c>
      <c r="R2494" t="s">
        <v>34</v>
      </c>
      <c r="S2494" t="s">
        <v>34</v>
      </c>
      <c r="T2494" t="s">
        <v>37</v>
      </c>
      <c r="U2494" t="s">
        <v>67</v>
      </c>
      <c r="V2494" t="s">
        <v>37</v>
      </c>
      <c r="W2494" t="s">
        <v>40</v>
      </c>
      <c r="X2494">
        <v>59.9</v>
      </c>
      <c r="Y2494">
        <v>3505.1</v>
      </c>
      <c r="Z2494">
        <v>0</v>
      </c>
      <c r="AA2494">
        <v>0</v>
      </c>
      <c r="AB2494">
        <v>2840.84</v>
      </c>
      <c r="AC2494">
        <v>6345.94</v>
      </c>
      <c r="AD2494" t="s">
        <v>41</v>
      </c>
      <c r="AE2494" t="s">
        <v>42</v>
      </c>
      <c r="AF2494" t="s">
        <v>42</v>
      </c>
      <c r="AG2494">
        <f t="shared" si="76"/>
        <v>0</v>
      </c>
      <c r="AH2494" t="str" cm="1">
        <f t="array" ref="AH2494">_xlfn.IFS(
X2494&lt;=20, "&lt;20",
AND(X2494&gt;=20, X2494&lt;50), "20-50",
AND(X2494&gt;=50, X2494&lt;100), "50-100",
X2494&gt;=100, "&gt;100"
)</f>
        <v>50-100</v>
      </c>
      <c r="AI2494">
        <f t="shared" si="77"/>
        <v>0</v>
      </c>
      <c r="AJ2494" t="str" cm="1">
        <f t="array" ref="AJ2494">_xlfn.IFS(
C2494&lt;=20, "&lt;20",
AND(C2494&gt;=20, C2494&lt;35), "20-35",
AND(C2494&gt;=35, C2494&lt;50), "35-50",
C2494&gt;=50, "50-100"
)</f>
        <v>20-35</v>
      </c>
      <c r="AK2494" t="str" cm="1">
        <f t="array" ref="AK2494">_xlfn.IFS(
G2494&lt;6, "&lt;6",
AND(G2494&gt;=6, G2494&lt;12), "6-12",
AND(G2494&gt;=12, G2494&lt;18), "12-18",  AND(G2494&gt;=18, G2494&lt;24), "18-24", G2494&gt;=24, "24-36")</f>
        <v>24-36</v>
      </c>
    </row>
    <row r="2495" spans="1:37" x14ac:dyDescent="0.3">
      <c r="A2495" t="s">
        <v>2595</v>
      </c>
      <c r="B2495" t="s">
        <v>44</v>
      </c>
      <c r="C2495">
        <v>51</v>
      </c>
      <c r="D2495" t="s">
        <v>37</v>
      </c>
      <c r="E2495" t="s">
        <v>103</v>
      </c>
      <c r="F2495">
        <v>13</v>
      </c>
      <c r="G2495">
        <v>16</v>
      </c>
      <c r="H2495" t="s">
        <v>57</v>
      </c>
      <c r="I2495" t="s">
        <v>37</v>
      </c>
      <c r="J2495" t="s">
        <v>34</v>
      </c>
      <c r="K2495" t="s">
        <v>37</v>
      </c>
      <c r="L2495" t="s">
        <v>72</v>
      </c>
      <c r="M2495" t="s">
        <v>37</v>
      </c>
      <c r="N2495" t="s">
        <v>37</v>
      </c>
      <c r="O2495" t="s">
        <v>37</v>
      </c>
      <c r="P2495" t="s">
        <v>34</v>
      </c>
      <c r="Q2495" t="s">
        <v>34</v>
      </c>
      <c r="R2495" t="s">
        <v>34</v>
      </c>
      <c r="S2495" t="s">
        <v>34</v>
      </c>
      <c r="T2495" t="s">
        <v>37</v>
      </c>
      <c r="U2495" t="s">
        <v>46</v>
      </c>
      <c r="V2495" t="s">
        <v>37</v>
      </c>
      <c r="W2495" t="s">
        <v>51</v>
      </c>
      <c r="X2495">
        <v>60.6</v>
      </c>
      <c r="Y2495">
        <v>1297.8</v>
      </c>
      <c r="Z2495">
        <v>0</v>
      </c>
      <c r="AA2495">
        <v>0</v>
      </c>
      <c r="AB2495">
        <v>693.12</v>
      </c>
      <c r="AC2495">
        <v>1990.92</v>
      </c>
      <c r="AD2495" t="s">
        <v>41</v>
      </c>
      <c r="AE2495" t="s">
        <v>42</v>
      </c>
      <c r="AF2495" t="s">
        <v>42</v>
      </c>
      <c r="AG2495">
        <f t="shared" si="76"/>
        <v>0</v>
      </c>
      <c r="AH2495" t="str" cm="1">
        <f t="array" ref="AH2495">_xlfn.IFS(
X2495&lt;=20, "&lt;20",
AND(X2495&gt;=20, X2495&lt;50), "20-50",
AND(X2495&gt;=50, X2495&lt;100), "50-100",
X2495&gt;=100, "&gt;100"
)</f>
        <v>50-100</v>
      </c>
      <c r="AI2495">
        <f t="shared" si="77"/>
        <v>0</v>
      </c>
      <c r="AJ2495" t="str" cm="1">
        <f t="array" ref="AJ2495">_xlfn.IFS(
C2495&lt;=20, "&lt;20",
AND(C2495&gt;=20, C2495&lt;35), "20-35",
AND(C2495&gt;=35, C2495&lt;50), "35-50",
C2495&gt;=50, "50-100"
)</f>
        <v>50-100</v>
      </c>
      <c r="AK2495" t="str" cm="1">
        <f t="array" ref="AK2495">_xlfn.IFS(
G2495&lt;6, "&lt;6",
AND(G2495&gt;=6, G2495&lt;12), "6-12",
AND(G2495&gt;=12, G2495&lt;18), "12-18",  AND(G2495&gt;=18, G2495&lt;24), "18-24", G2495&gt;=24, "24-36")</f>
        <v>12-18</v>
      </c>
    </row>
    <row r="2496" spans="1:37" x14ac:dyDescent="0.3">
      <c r="A2496" t="s">
        <v>2596</v>
      </c>
      <c r="B2496" t="s">
        <v>44</v>
      </c>
      <c r="C2496">
        <v>23</v>
      </c>
      <c r="D2496" t="s">
        <v>37</v>
      </c>
      <c r="E2496" t="s">
        <v>64</v>
      </c>
      <c r="F2496">
        <v>13</v>
      </c>
      <c r="G2496">
        <v>8</v>
      </c>
      <c r="H2496" t="s">
        <v>36</v>
      </c>
      <c r="I2496" t="s">
        <v>37</v>
      </c>
      <c r="J2496" t="s">
        <v>34</v>
      </c>
      <c r="K2496" t="s">
        <v>37</v>
      </c>
      <c r="L2496" t="s">
        <v>38</v>
      </c>
      <c r="M2496" t="s">
        <v>34</v>
      </c>
      <c r="N2496" t="s">
        <v>34</v>
      </c>
      <c r="O2496" t="s">
        <v>34</v>
      </c>
      <c r="P2496" t="s">
        <v>34</v>
      </c>
      <c r="Q2496" t="s">
        <v>34</v>
      </c>
      <c r="R2496" t="s">
        <v>34</v>
      </c>
      <c r="S2496" t="s">
        <v>34</v>
      </c>
      <c r="T2496" t="s">
        <v>34</v>
      </c>
      <c r="U2496" t="s">
        <v>46</v>
      </c>
      <c r="V2496" t="s">
        <v>34</v>
      </c>
      <c r="W2496" t="s">
        <v>51</v>
      </c>
      <c r="X2496">
        <v>44.8</v>
      </c>
      <c r="Y2496">
        <v>559.20000000000005</v>
      </c>
      <c r="Z2496">
        <v>37.49</v>
      </c>
      <c r="AA2496">
        <v>90</v>
      </c>
      <c r="AB2496">
        <v>80.34</v>
      </c>
      <c r="AC2496">
        <v>692.05</v>
      </c>
      <c r="AD2496" t="s">
        <v>41</v>
      </c>
      <c r="AE2496" t="s">
        <v>42</v>
      </c>
      <c r="AF2496" t="s">
        <v>42</v>
      </c>
      <c r="AG2496">
        <f t="shared" si="76"/>
        <v>0</v>
      </c>
      <c r="AH2496" t="str" cm="1">
        <f t="array" ref="AH2496">_xlfn.IFS(
X2496&lt;=20, "&lt;20",
AND(X2496&gt;=20, X2496&lt;50), "20-50",
AND(X2496&gt;=50, X2496&lt;100), "50-100",
X2496&gt;=100, "&gt;100"
)</f>
        <v>20-50</v>
      </c>
      <c r="AI2496">
        <f t="shared" si="77"/>
        <v>0</v>
      </c>
      <c r="AJ2496" t="str" cm="1">
        <f t="array" ref="AJ2496">_xlfn.IFS(
C2496&lt;=20, "&lt;20",
AND(C2496&gt;=20, C2496&lt;35), "20-35",
AND(C2496&gt;=35, C2496&lt;50), "35-50",
C2496&gt;=50, "50-100"
)</f>
        <v>20-35</v>
      </c>
      <c r="AK2496" t="str" cm="1">
        <f t="array" ref="AK2496">_xlfn.IFS(
G2496&lt;6, "&lt;6",
AND(G2496&gt;=6, G2496&lt;12), "6-12",
AND(G2496&gt;=12, G2496&lt;18), "12-18",  AND(G2496&gt;=18, G2496&lt;24), "18-24", G2496&gt;=24, "24-36")</f>
        <v>6-12</v>
      </c>
    </row>
    <row r="2497" spans="1:37" x14ac:dyDescent="0.3">
      <c r="A2497" t="s">
        <v>2597</v>
      </c>
      <c r="B2497" t="s">
        <v>44</v>
      </c>
      <c r="C2497">
        <v>57</v>
      </c>
      <c r="D2497" t="s">
        <v>37</v>
      </c>
      <c r="E2497" t="s">
        <v>69</v>
      </c>
      <c r="F2497">
        <v>0</v>
      </c>
      <c r="G2497">
        <v>11</v>
      </c>
      <c r="H2497" t="s">
        <v>36</v>
      </c>
      <c r="I2497" t="s">
        <v>37</v>
      </c>
      <c r="J2497" t="s">
        <v>37</v>
      </c>
      <c r="K2497" t="s">
        <v>37</v>
      </c>
      <c r="L2497" t="s">
        <v>50</v>
      </c>
      <c r="M2497" t="s">
        <v>34</v>
      </c>
      <c r="N2497" t="s">
        <v>34</v>
      </c>
      <c r="O2497" t="s">
        <v>37</v>
      </c>
      <c r="P2497" t="s">
        <v>34</v>
      </c>
      <c r="Q2497" t="s">
        <v>34</v>
      </c>
      <c r="R2497" t="s">
        <v>37</v>
      </c>
      <c r="S2497" t="s">
        <v>37</v>
      </c>
      <c r="T2497" t="s">
        <v>37</v>
      </c>
      <c r="U2497" t="s">
        <v>46</v>
      </c>
      <c r="V2497" t="s">
        <v>37</v>
      </c>
      <c r="W2497" t="s">
        <v>51</v>
      </c>
      <c r="X2497">
        <v>89.9</v>
      </c>
      <c r="Y2497">
        <v>2806.9</v>
      </c>
      <c r="Z2497">
        <v>41.18</v>
      </c>
      <c r="AA2497">
        <v>0</v>
      </c>
      <c r="AB2497">
        <v>196.23</v>
      </c>
      <c r="AC2497">
        <v>2961.95</v>
      </c>
      <c r="AD2497" t="s">
        <v>52</v>
      </c>
      <c r="AE2497" t="s">
        <v>58</v>
      </c>
      <c r="AF2497" t="s">
        <v>288</v>
      </c>
      <c r="AG2497">
        <f t="shared" si="76"/>
        <v>1</v>
      </c>
      <c r="AH2497" t="str" cm="1">
        <f t="array" ref="AH2497">_xlfn.IFS(
X2497&lt;=20, "&lt;20",
AND(X2497&gt;=20, X2497&lt;50), "20-50",
AND(X2497&gt;=50, X2497&lt;100), "50-100",
X2497&gt;=100, "&gt;100"
)</f>
        <v>50-100</v>
      </c>
      <c r="AI2497">
        <f t="shared" si="77"/>
        <v>0</v>
      </c>
      <c r="AJ2497" t="str" cm="1">
        <f t="array" ref="AJ2497">_xlfn.IFS(
C2497&lt;=20, "&lt;20",
AND(C2497&gt;=20, C2497&lt;35), "20-35",
AND(C2497&gt;=35, C2497&lt;50), "35-50",
C2497&gt;=50, "50-100"
)</f>
        <v>50-100</v>
      </c>
      <c r="AK2497" t="str" cm="1">
        <f t="array" ref="AK2497">_xlfn.IFS(
G2497&lt;6, "&lt;6",
AND(G2497&gt;=6, G2497&lt;12), "6-12",
AND(G2497&gt;=12, G2497&lt;18), "12-18",  AND(G2497&gt;=18, G2497&lt;24), "18-24", G2497&gt;=24, "24-36")</f>
        <v>6-12</v>
      </c>
    </row>
    <row r="2498" spans="1:37" x14ac:dyDescent="0.3">
      <c r="A2498" t="s">
        <v>2598</v>
      </c>
      <c r="B2498" t="s">
        <v>33</v>
      </c>
      <c r="C2498">
        <v>39</v>
      </c>
      <c r="D2498" t="s">
        <v>37</v>
      </c>
      <c r="E2498" t="s">
        <v>56</v>
      </c>
      <c r="F2498">
        <v>6</v>
      </c>
      <c r="G2498">
        <v>29</v>
      </c>
      <c r="H2498" t="s">
        <v>66</v>
      </c>
      <c r="I2498" t="s">
        <v>37</v>
      </c>
      <c r="J2498" t="s">
        <v>34</v>
      </c>
      <c r="K2498" t="s">
        <v>34</v>
      </c>
      <c r="L2498" t="s">
        <v>34</v>
      </c>
      <c r="M2498" t="s">
        <v>34</v>
      </c>
      <c r="N2498" t="s">
        <v>34</v>
      </c>
      <c r="O2498" t="s">
        <v>34</v>
      </c>
      <c r="P2498" t="s">
        <v>34</v>
      </c>
      <c r="Q2498" t="s">
        <v>34</v>
      </c>
      <c r="R2498" t="s">
        <v>34</v>
      </c>
      <c r="S2498" t="s">
        <v>34</v>
      </c>
      <c r="T2498" t="s">
        <v>34</v>
      </c>
      <c r="U2498" t="s">
        <v>67</v>
      </c>
      <c r="V2498" t="s">
        <v>34</v>
      </c>
      <c r="W2498" t="s">
        <v>51</v>
      </c>
      <c r="X2498">
        <v>19.899999999999999</v>
      </c>
      <c r="Y2498">
        <v>1389.35</v>
      </c>
      <c r="Z2498">
        <v>0</v>
      </c>
      <c r="AA2498">
        <v>0</v>
      </c>
      <c r="AB2498">
        <v>867.62</v>
      </c>
      <c r="AC2498">
        <v>2256.9699999999998</v>
      </c>
      <c r="AD2498" t="s">
        <v>41</v>
      </c>
      <c r="AE2498" t="s">
        <v>42</v>
      </c>
      <c r="AF2498" t="s">
        <v>42</v>
      </c>
      <c r="AG2498">
        <f t="shared" si="76"/>
        <v>0</v>
      </c>
      <c r="AH2498" t="str" cm="1">
        <f t="array" ref="AH2498">_xlfn.IFS(
X2498&lt;=20, "&lt;20",
AND(X2498&gt;=20, X2498&lt;50), "20-50",
AND(X2498&gt;=50, X2498&lt;100), "50-100",
X2498&gt;=100, "&gt;100"
)</f>
        <v>&lt;20</v>
      </c>
      <c r="AI2498">
        <f t="shared" si="77"/>
        <v>0</v>
      </c>
      <c r="AJ2498" t="str" cm="1">
        <f t="array" ref="AJ2498">_xlfn.IFS(
C2498&lt;=20, "&lt;20",
AND(C2498&gt;=20, C2498&lt;35), "20-35",
AND(C2498&gt;=35, C2498&lt;50), "35-50",
C2498&gt;=50, "50-100"
)</f>
        <v>35-50</v>
      </c>
      <c r="AK2498" t="str" cm="1">
        <f t="array" ref="AK2498">_xlfn.IFS(
G2498&lt;6, "&lt;6",
AND(G2498&gt;=6, G2498&lt;12), "6-12",
AND(G2498&gt;=12, G2498&lt;18), "12-18",  AND(G2498&gt;=18, G2498&lt;24), "18-24", G2498&gt;=24, "24-36")</f>
        <v>24-36</v>
      </c>
    </row>
    <row r="2499" spans="1:37" x14ac:dyDescent="0.3">
      <c r="A2499" t="s">
        <v>2599</v>
      </c>
      <c r="B2499" t="s">
        <v>33</v>
      </c>
      <c r="C2499">
        <v>54</v>
      </c>
      <c r="D2499" t="s">
        <v>34</v>
      </c>
      <c r="E2499" t="s">
        <v>76</v>
      </c>
      <c r="F2499">
        <v>2</v>
      </c>
      <c r="G2499">
        <v>15</v>
      </c>
      <c r="H2499" t="s">
        <v>70</v>
      </c>
      <c r="I2499" t="s">
        <v>37</v>
      </c>
      <c r="J2499" t="s">
        <v>37</v>
      </c>
      <c r="K2499" t="s">
        <v>37</v>
      </c>
      <c r="L2499" t="s">
        <v>50</v>
      </c>
      <c r="M2499" t="s">
        <v>37</v>
      </c>
      <c r="N2499" t="s">
        <v>37</v>
      </c>
      <c r="O2499" t="s">
        <v>37</v>
      </c>
      <c r="P2499" t="s">
        <v>37</v>
      </c>
      <c r="Q2499" t="s">
        <v>37</v>
      </c>
      <c r="R2499" t="s">
        <v>37</v>
      </c>
      <c r="S2499" t="s">
        <v>37</v>
      </c>
      <c r="T2499" t="s">
        <v>37</v>
      </c>
      <c r="U2499" t="s">
        <v>39</v>
      </c>
      <c r="V2499" t="s">
        <v>37</v>
      </c>
      <c r="W2499" t="s">
        <v>40</v>
      </c>
      <c r="X2499">
        <v>115.1</v>
      </c>
      <c r="Y2499">
        <v>6993.65</v>
      </c>
      <c r="Z2499">
        <v>0</v>
      </c>
      <c r="AA2499">
        <v>0</v>
      </c>
      <c r="AB2499">
        <v>338.55</v>
      </c>
      <c r="AC2499">
        <v>7332.2</v>
      </c>
      <c r="AD2499" t="s">
        <v>41</v>
      </c>
      <c r="AE2499" t="s">
        <v>42</v>
      </c>
      <c r="AF2499" t="s">
        <v>42</v>
      </c>
      <c r="AG2499">
        <f t="shared" ref="AG2499:AG2562" si="78">IF(AD2499="Churned", 1,0)</f>
        <v>0</v>
      </c>
      <c r="AH2499" t="str" cm="1">
        <f t="array" ref="AH2499">_xlfn.IFS(
X2499&lt;=20, "&lt;20",
AND(X2499&gt;=20, X2499&lt;50), "20-50",
AND(X2499&gt;=50, X2499&lt;100), "50-100",
X2499&gt;=100, "&gt;100"
)</f>
        <v>&gt;100</v>
      </c>
      <c r="AI2499">
        <f t="shared" ref="AI2499:AI2562" si="79">IF(AD2499="Joined", 1, 0)</f>
        <v>0</v>
      </c>
      <c r="AJ2499" t="str" cm="1">
        <f t="array" ref="AJ2499">_xlfn.IFS(
C2499&lt;=20, "&lt;20",
AND(C2499&gt;=20, C2499&lt;35), "20-35",
AND(C2499&gt;=35, C2499&lt;50), "35-50",
C2499&gt;=50, "50-100"
)</f>
        <v>50-100</v>
      </c>
      <c r="AK2499" t="str" cm="1">
        <f t="array" ref="AK2499">_xlfn.IFS(
G2499&lt;6, "&lt;6",
AND(G2499&gt;=6, G2499&lt;12), "6-12",
AND(G2499&gt;=12, G2499&lt;18), "12-18",  AND(G2499&gt;=18, G2499&lt;24), "18-24", G2499&gt;=24, "24-36")</f>
        <v>12-18</v>
      </c>
    </row>
    <row r="2500" spans="1:37" x14ac:dyDescent="0.3">
      <c r="A2500" t="s">
        <v>2600</v>
      </c>
      <c r="B2500" t="s">
        <v>44</v>
      </c>
      <c r="C2500">
        <v>78</v>
      </c>
      <c r="D2500" t="s">
        <v>34</v>
      </c>
      <c r="E2500" t="s">
        <v>56</v>
      </c>
      <c r="F2500">
        <v>7</v>
      </c>
      <c r="G2500">
        <v>14</v>
      </c>
      <c r="H2500" t="s">
        <v>36</v>
      </c>
      <c r="I2500" t="s">
        <v>37</v>
      </c>
      <c r="J2500" t="s">
        <v>37</v>
      </c>
      <c r="K2500" t="s">
        <v>37</v>
      </c>
      <c r="L2500" t="s">
        <v>38</v>
      </c>
      <c r="M2500" t="s">
        <v>34</v>
      </c>
      <c r="N2500" t="s">
        <v>34</v>
      </c>
      <c r="O2500" t="s">
        <v>34</v>
      </c>
      <c r="P2500" t="s">
        <v>34</v>
      </c>
      <c r="Q2500" t="s">
        <v>37</v>
      </c>
      <c r="R2500" t="s">
        <v>37</v>
      </c>
      <c r="S2500" t="s">
        <v>34</v>
      </c>
      <c r="T2500" t="s">
        <v>37</v>
      </c>
      <c r="U2500" t="s">
        <v>46</v>
      </c>
      <c r="V2500" t="s">
        <v>37</v>
      </c>
      <c r="W2500" t="s">
        <v>51</v>
      </c>
      <c r="X2500">
        <v>95.6</v>
      </c>
      <c r="Y2500">
        <v>644.35</v>
      </c>
      <c r="Z2500">
        <v>0</v>
      </c>
      <c r="AA2500">
        <v>0</v>
      </c>
      <c r="AB2500">
        <v>153.37</v>
      </c>
      <c r="AC2500">
        <v>797.72</v>
      </c>
      <c r="AD2500" t="s">
        <v>52</v>
      </c>
      <c r="AE2500" t="s">
        <v>53</v>
      </c>
      <c r="AF2500" t="s">
        <v>91</v>
      </c>
      <c r="AG2500">
        <f t="shared" si="78"/>
        <v>1</v>
      </c>
      <c r="AH2500" t="str" cm="1">
        <f t="array" ref="AH2500">_xlfn.IFS(
X2500&lt;=20, "&lt;20",
AND(X2500&gt;=20, X2500&lt;50), "20-50",
AND(X2500&gt;=50, X2500&lt;100), "50-100",
X2500&gt;=100, "&gt;100"
)</f>
        <v>50-100</v>
      </c>
      <c r="AI2500">
        <f t="shared" si="79"/>
        <v>0</v>
      </c>
      <c r="AJ2500" t="str" cm="1">
        <f t="array" ref="AJ2500">_xlfn.IFS(
C2500&lt;=20, "&lt;20",
AND(C2500&gt;=20, C2500&lt;35), "20-35",
AND(C2500&gt;=35, C2500&lt;50), "35-50",
C2500&gt;=50, "50-100"
)</f>
        <v>50-100</v>
      </c>
      <c r="AK2500" t="str" cm="1">
        <f t="array" ref="AK2500">_xlfn.IFS(
G2500&lt;6, "&lt;6",
AND(G2500&gt;=6, G2500&lt;12), "6-12",
AND(G2500&gt;=12, G2500&lt;18), "12-18",  AND(G2500&gt;=18, G2500&lt;24), "18-24", G2500&gt;=24, "24-36")</f>
        <v>12-18</v>
      </c>
    </row>
    <row r="2501" spans="1:37" x14ac:dyDescent="0.3">
      <c r="A2501" t="s">
        <v>2601</v>
      </c>
      <c r="B2501" t="s">
        <v>33</v>
      </c>
      <c r="C2501">
        <v>63</v>
      </c>
      <c r="D2501" t="s">
        <v>34</v>
      </c>
      <c r="E2501" t="s">
        <v>76</v>
      </c>
      <c r="F2501">
        <v>0</v>
      </c>
      <c r="G2501">
        <v>4</v>
      </c>
      <c r="H2501" t="s">
        <v>57</v>
      </c>
      <c r="I2501" t="s">
        <v>37</v>
      </c>
      <c r="J2501" t="s">
        <v>34</v>
      </c>
      <c r="K2501" t="s">
        <v>37</v>
      </c>
      <c r="L2501" t="s">
        <v>50</v>
      </c>
      <c r="M2501" t="s">
        <v>34</v>
      </c>
      <c r="N2501" t="s">
        <v>34</v>
      </c>
      <c r="O2501" t="s">
        <v>37</v>
      </c>
      <c r="P2501" t="s">
        <v>34</v>
      </c>
      <c r="Q2501" t="s">
        <v>37</v>
      </c>
      <c r="R2501" t="s">
        <v>37</v>
      </c>
      <c r="S2501" t="s">
        <v>37</v>
      </c>
      <c r="T2501" t="s">
        <v>37</v>
      </c>
      <c r="U2501" t="s">
        <v>46</v>
      </c>
      <c r="V2501" t="s">
        <v>34</v>
      </c>
      <c r="W2501" t="s">
        <v>51</v>
      </c>
      <c r="X2501">
        <v>97</v>
      </c>
      <c r="Y2501">
        <v>1334.45</v>
      </c>
      <c r="Z2501">
        <v>0</v>
      </c>
      <c r="AA2501">
        <v>0</v>
      </c>
      <c r="AB2501">
        <v>572.65</v>
      </c>
      <c r="AC2501">
        <v>1907.1</v>
      </c>
      <c r="AD2501" t="s">
        <v>41</v>
      </c>
      <c r="AE2501" t="s">
        <v>42</v>
      </c>
      <c r="AF2501" t="s">
        <v>42</v>
      </c>
      <c r="AG2501">
        <f t="shared" si="78"/>
        <v>0</v>
      </c>
      <c r="AH2501" t="str" cm="1">
        <f t="array" ref="AH2501">_xlfn.IFS(
X2501&lt;=20, "&lt;20",
AND(X2501&gt;=20, X2501&lt;50), "20-50",
AND(X2501&gt;=50, X2501&lt;100), "50-100",
X2501&gt;=100, "&gt;100"
)</f>
        <v>50-100</v>
      </c>
      <c r="AI2501">
        <f t="shared" si="79"/>
        <v>0</v>
      </c>
      <c r="AJ2501" t="str" cm="1">
        <f t="array" ref="AJ2501">_xlfn.IFS(
C2501&lt;=20, "&lt;20",
AND(C2501&gt;=20, C2501&lt;35), "20-35",
AND(C2501&gt;=35, C2501&lt;50), "35-50",
C2501&gt;=50, "50-100"
)</f>
        <v>50-100</v>
      </c>
      <c r="AK2501" t="str" cm="1">
        <f t="array" ref="AK2501">_xlfn.IFS(
G2501&lt;6, "&lt;6",
AND(G2501&gt;=6, G2501&lt;12), "6-12",
AND(G2501&gt;=12, G2501&lt;18), "12-18",  AND(G2501&gt;=18, G2501&lt;24), "18-24", G2501&gt;=24, "24-36")</f>
        <v>&lt;6</v>
      </c>
    </row>
    <row r="2502" spans="1:37" x14ac:dyDescent="0.3">
      <c r="A2502" t="s">
        <v>2602</v>
      </c>
      <c r="B2502" t="s">
        <v>44</v>
      </c>
      <c r="C2502">
        <v>31</v>
      </c>
      <c r="D2502" t="s">
        <v>37</v>
      </c>
      <c r="E2502" t="s">
        <v>45</v>
      </c>
      <c r="F2502">
        <v>1</v>
      </c>
      <c r="G2502">
        <v>19</v>
      </c>
      <c r="H2502" t="s">
        <v>36</v>
      </c>
      <c r="I2502" t="s">
        <v>37</v>
      </c>
      <c r="J2502" t="s">
        <v>34</v>
      </c>
      <c r="K2502" t="s">
        <v>34</v>
      </c>
      <c r="L2502" t="s">
        <v>34</v>
      </c>
      <c r="M2502" t="s">
        <v>34</v>
      </c>
      <c r="N2502" t="s">
        <v>34</v>
      </c>
      <c r="O2502" t="s">
        <v>34</v>
      </c>
      <c r="P2502" t="s">
        <v>34</v>
      </c>
      <c r="Q2502" t="s">
        <v>34</v>
      </c>
      <c r="R2502" t="s">
        <v>34</v>
      </c>
      <c r="S2502" t="s">
        <v>34</v>
      </c>
      <c r="T2502" t="s">
        <v>34</v>
      </c>
      <c r="U2502" t="s">
        <v>46</v>
      </c>
      <c r="V2502" t="s">
        <v>34</v>
      </c>
      <c r="W2502" t="s">
        <v>40</v>
      </c>
      <c r="X2502">
        <v>20.75</v>
      </c>
      <c r="Y2502">
        <v>20.75</v>
      </c>
      <c r="Z2502">
        <v>0</v>
      </c>
      <c r="AA2502">
        <v>0</v>
      </c>
      <c r="AB2502">
        <v>7.57</v>
      </c>
      <c r="AC2502">
        <v>28.32</v>
      </c>
      <c r="AD2502" t="s">
        <v>85</v>
      </c>
      <c r="AE2502" t="s">
        <v>42</v>
      </c>
      <c r="AF2502" t="s">
        <v>42</v>
      </c>
      <c r="AG2502">
        <f t="shared" si="78"/>
        <v>0</v>
      </c>
      <c r="AH2502" t="str" cm="1">
        <f t="array" ref="AH2502">_xlfn.IFS(
X2502&lt;=20, "&lt;20",
AND(X2502&gt;=20, X2502&lt;50), "20-50",
AND(X2502&gt;=50, X2502&lt;100), "50-100",
X2502&gt;=100, "&gt;100"
)</f>
        <v>20-50</v>
      </c>
      <c r="AI2502">
        <f t="shared" si="79"/>
        <v>1</v>
      </c>
      <c r="AJ2502" t="str" cm="1">
        <f t="array" ref="AJ2502">_xlfn.IFS(
C2502&lt;=20, "&lt;20",
AND(C2502&gt;=20, C2502&lt;35), "20-35",
AND(C2502&gt;=35, C2502&lt;50), "35-50",
C2502&gt;=50, "50-100"
)</f>
        <v>20-35</v>
      </c>
      <c r="AK2502" t="str" cm="1">
        <f t="array" ref="AK2502">_xlfn.IFS(
G2502&lt;6, "&lt;6",
AND(G2502&gt;=6, G2502&lt;12), "6-12",
AND(G2502&gt;=12, G2502&lt;18), "12-18",  AND(G2502&gt;=18, G2502&lt;24), "18-24", G2502&gt;=24, "24-36")</f>
        <v>18-24</v>
      </c>
    </row>
    <row r="2503" spans="1:37" x14ac:dyDescent="0.3">
      <c r="A2503" t="s">
        <v>2603</v>
      </c>
      <c r="B2503" t="s">
        <v>44</v>
      </c>
      <c r="C2503">
        <v>47</v>
      </c>
      <c r="D2503" t="s">
        <v>34</v>
      </c>
      <c r="E2503" t="s">
        <v>56</v>
      </c>
      <c r="F2503">
        <v>11</v>
      </c>
      <c r="G2503">
        <v>3</v>
      </c>
      <c r="H2503" t="s">
        <v>70</v>
      </c>
      <c r="I2503" t="s">
        <v>37</v>
      </c>
      <c r="J2503" t="s">
        <v>34</v>
      </c>
      <c r="K2503" t="s">
        <v>34</v>
      </c>
      <c r="L2503" t="s">
        <v>34</v>
      </c>
      <c r="M2503" t="s">
        <v>34</v>
      </c>
      <c r="N2503" t="s">
        <v>34</v>
      </c>
      <c r="O2503" t="s">
        <v>34</v>
      </c>
      <c r="P2503" t="s">
        <v>34</v>
      </c>
      <c r="Q2503" t="s">
        <v>34</v>
      </c>
      <c r="R2503" t="s">
        <v>34</v>
      </c>
      <c r="S2503" t="s">
        <v>34</v>
      </c>
      <c r="T2503" t="s">
        <v>34</v>
      </c>
      <c r="U2503" t="s">
        <v>67</v>
      </c>
      <c r="V2503" t="s">
        <v>34</v>
      </c>
      <c r="W2503" t="s">
        <v>51</v>
      </c>
      <c r="X2503">
        <v>19.7</v>
      </c>
      <c r="Y2503">
        <v>1051.9000000000001</v>
      </c>
      <c r="Z2503">
        <v>0</v>
      </c>
      <c r="AA2503">
        <v>0</v>
      </c>
      <c r="AB2503">
        <v>1841.28</v>
      </c>
      <c r="AC2503">
        <v>2893.18</v>
      </c>
      <c r="AD2503" t="s">
        <v>41</v>
      </c>
      <c r="AE2503" t="s">
        <v>42</v>
      </c>
      <c r="AF2503" t="s">
        <v>42</v>
      </c>
      <c r="AG2503">
        <f t="shared" si="78"/>
        <v>0</v>
      </c>
      <c r="AH2503" t="str" cm="1">
        <f t="array" ref="AH2503">_xlfn.IFS(
X2503&lt;=20, "&lt;20",
AND(X2503&gt;=20, X2503&lt;50), "20-50",
AND(X2503&gt;=50, X2503&lt;100), "50-100",
X2503&gt;=100, "&gt;100"
)</f>
        <v>&lt;20</v>
      </c>
      <c r="AI2503">
        <f t="shared" si="79"/>
        <v>0</v>
      </c>
      <c r="AJ2503" t="str" cm="1">
        <f t="array" ref="AJ2503">_xlfn.IFS(
C2503&lt;=20, "&lt;20",
AND(C2503&gt;=20, C2503&lt;35), "20-35",
AND(C2503&gt;=35, C2503&lt;50), "35-50",
C2503&gt;=50, "50-100"
)</f>
        <v>35-50</v>
      </c>
      <c r="AK2503" t="str" cm="1">
        <f t="array" ref="AK2503">_xlfn.IFS(
G2503&lt;6, "&lt;6",
AND(G2503&gt;=6, G2503&lt;12), "6-12",
AND(G2503&gt;=12, G2503&lt;18), "12-18",  AND(G2503&gt;=18, G2503&lt;24), "18-24", G2503&gt;=24, "24-36")</f>
        <v>&lt;6</v>
      </c>
    </row>
    <row r="2504" spans="1:37" x14ac:dyDescent="0.3">
      <c r="A2504" t="s">
        <v>2604</v>
      </c>
      <c r="B2504" t="s">
        <v>44</v>
      </c>
      <c r="C2504">
        <v>56</v>
      </c>
      <c r="D2504" t="s">
        <v>34</v>
      </c>
      <c r="E2504" t="s">
        <v>87</v>
      </c>
      <c r="F2504">
        <v>6</v>
      </c>
      <c r="G2504">
        <v>34</v>
      </c>
      <c r="H2504" t="s">
        <v>36</v>
      </c>
      <c r="I2504" t="s">
        <v>37</v>
      </c>
      <c r="J2504" t="s">
        <v>34</v>
      </c>
      <c r="K2504" t="s">
        <v>37</v>
      </c>
      <c r="L2504" t="s">
        <v>50</v>
      </c>
      <c r="M2504" t="s">
        <v>34</v>
      </c>
      <c r="N2504" t="s">
        <v>34</v>
      </c>
      <c r="O2504" t="s">
        <v>37</v>
      </c>
      <c r="P2504" t="s">
        <v>34</v>
      </c>
      <c r="Q2504" t="s">
        <v>37</v>
      </c>
      <c r="R2504" t="s">
        <v>37</v>
      </c>
      <c r="S2504" t="s">
        <v>37</v>
      </c>
      <c r="T2504" t="s">
        <v>37</v>
      </c>
      <c r="U2504" t="s">
        <v>46</v>
      </c>
      <c r="V2504" t="s">
        <v>37</v>
      </c>
      <c r="W2504" t="s">
        <v>40</v>
      </c>
      <c r="X2504">
        <v>94.7</v>
      </c>
      <c r="Y2504">
        <v>1914.9</v>
      </c>
      <c r="Z2504">
        <v>0</v>
      </c>
      <c r="AA2504">
        <v>0</v>
      </c>
      <c r="AB2504">
        <v>831.6</v>
      </c>
      <c r="AC2504">
        <v>2746.5</v>
      </c>
      <c r="AD2504" t="s">
        <v>52</v>
      </c>
      <c r="AE2504" t="s">
        <v>104</v>
      </c>
      <c r="AF2504" t="s">
        <v>150</v>
      </c>
      <c r="AG2504">
        <f t="shared" si="78"/>
        <v>1</v>
      </c>
      <c r="AH2504" t="str" cm="1">
        <f t="array" ref="AH2504">_xlfn.IFS(
X2504&lt;=20, "&lt;20",
AND(X2504&gt;=20, X2504&lt;50), "20-50",
AND(X2504&gt;=50, X2504&lt;100), "50-100",
X2504&gt;=100, "&gt;100"
)</f>
        <v>50-100</v>
      </c>
      <c r="AI2504">
        <f t="shared" si="79"/>
        <v>0</v>
      </c>
      <c r="AJ2504" t="str" cm="1">
        <f t="array" ref="AJ2504">_xlfn.IFS(
C2504&lt;=20, "&lt;20",
AND(C2504&gt;=20, C2504&lt;35), "20-35",
AND(C2504&gt;=35, C2504&lt;50), "35-50",
C2504&gt;=50, "50-100"
)</f>
        <v>50-100</v>
      </c>
      <c r="AK2504" t="str" cm="1">
        <f t="array" ref="AK2504">_xlfn.IFS(
G2504&lt;6, "&lt;6",
AND(G2504&gt;=6, G2504&lt;12), "6-12",
AND(G2504&gt;=12, G2504&lt;18), "12-18",  AND(G2504&gt;=18, G2504&lt;24), "18-24", G2504&gt;=24, "24-36")</f>
        <v>24-36</v>
      </c>
    </row>
    <row r="2505" spans="1:37" x14ac:dyDescent="0.3">
      <c r="A2505" t="s">
        <v>2605</v>
      </c>
      <c r="B2505" t="s">
        <v>33</v>
      </c>
      <c r="C2505">
        <v>47</v>
      </c>
      <c r="D2505" t="s">
        <v>34</v>
      </c>
      <c r="E2505" t="s">
        <v>69</v>
      </c>
      <c r="F2505">
        <v>15</v>
      </c>
      <c r="G2505">
        <v>23</v>
      </c>
      <c r="H2505" t="s">
        <v>110</v>
      </c>
      <c r="I2505" t="s">
        <v>34</v>
      </c>
      <c r="J2505" t="s">
        <v>34</v>
      </c>
      <c r="K2505" t="s">
        <v>37</v>
      </c>
      <c r="L2505" t="s">
        <v>72</v>
      </c>
      <c r="M2505" t="s">
        <v>34</v>
      </c>
      <c r="N2505" t="s">
        <v>34</v>
      </c>
      <c r="O2505" t="s">
        <v>37</v>
      </c>
      <c r="P2505" t="s">
        <v>37</v>
      </c>
      <c r="Q2505" t="s">
        <v>34</v>
      </c>
      <c r="R2505" t="s">
        <v>34</v>
      </c>
      <c r="S2505" t="s">
        <v>34</v>
      </c>
      <c r="T2505" t="s">
        <v>37</v>
      </c>
      <c r="U2505" t="s">
        <v>39</v>
      </c>
      <c r="V2505" t="s">
        <v>37</v>
      </c>
      <c r="W2505" t="s">
        <v>143</v>
      </c>
      <c r="X2505">
        <v>36.25</v>
      </c>
      <c r="Y2505">
        <v>1151.05</v>
      </c>
      <c r="Z2505">
        <v>0</v>
      </c>
      <c r="AA2505">
        <v>0</v>
      </c>
      <c r="AB2505">
        <v>0</v>
      </c>
      <c r="AC2505">
        <v>1151.05</v>
      </c>
      <c r="AD2505" t="s">
        <v>41</v>
      </c>
      <c r="AE2505" t="s">
        <v>42</v>
      </c>
      <c r="AF2505" t="s">
        <v>42</v>
      </c>
      <c r="AG2505">
        <f t="shared" si="78"/>
        <v>0</v>
      </c>
      <c r="AH2505" t="str" cm="1">
        <f t="array" ref="AH2505">_xlfn.IFS(
X2505&lt;=20, "&lt;20",
AND(X2505&gt;=20, X2505&lt;50), "20-50",
AND(X2505&gt;=50, X2505&lt;100), "50-100",
X2505&gt;=100, "&gt;100"
)</f>
        <v>20-50</v>
      </c>
      <c r="AI2505">
        <f t="shared" si="79"/>
        <v>0</v>
      </c>
      <c r="AJ2505" t="str" cm="1">
        <f t="array" ref="AJ2505">_xlfn.IFS(
C2505&lt;=20, "&lt;20",
AND(C2505&gt;=20, C2505&lt;35), "20-35",
AND(C2505&gt;=35, C2505&lt;50), "35-50",
C2505&gt;=50, "50-100"
)</f>
        <v>35-50</v>
      </c>
      <c r="AK2505" t="str" cm="1">
        <f t="array" ref="AK2505">_xlfn.IFS(
G2505&lt;6, "&lt;6",
AND(G2505&gt;=6, G2505&lt;12), "6-12",
AND(G2505&gt;=12, G2505&lt;18), "12-18",  AND(G2505&gt;=18, G2505&lt;24), "18-24", G2505&gt;=24, "24-36")</f>
        <v>18-24</v>
      </c>
    </row>
    <row r="2506" spans="1:37" x14ac:dyDescent="0.3">
      <c r="A2506" t="s">
        <v>2606</v>
      </c>
      <c r="B2506" t="s">
        <v>33</v>
      </c>
      <c r="C2506">
        <v>30</v>
      </c>
      <c r="D2506" t="s">
        <v>37</v>
      </c>
      <c r="E2506" t="s">
        <v>56</v>
      </c>
      <c r="F2506">
        <v>8</v>
      </c>
      <c r="G2506">
        <v>31</v>
      </c>
      <c r="H2506" t="s">
        <v>66</v>
      </c>
      <c r="I2506" t="s">
        <v>37</v>
      </c>
      <c r="J2506" t="s">
        <v>37</v>
      </c>
      <c r="K2506" t="s">
        <v>37</v>
      </c>
      <c r="L2506" t="s">
        <v>72</v>
      </c>
      <c r="M2506" t="s">
        <v>34</v>
      </c>
      <c r="N2506" t="s">
        <v>37</v>
      </c>
      <c r="O2506" t="s">
        <v>37</v>
      </c>
      <c r="P2506" t="s">
        <v>37</v>
      </c>
      <c r="Q2506" t="s">
        <v>37</v>
      </c>
      <c r="R2506" t="s">
        <v>37</v>
      </c>
      <c r="S2506" t="s">
        <v>37</v>
      </c>
      <c r="T2506" t="s">
        <v>37</v>
      </c>
      <c r="U2506" t="s">
        <v>67</v>
      </c>
      <c r="V2506" t="s">
        <v>37</v>
      </c>
      <c r="W2506" t="s">
        <v>51</v>
      </c>
      <c r="X2506">
        <v>88.6</v>
      </c>
      <c r="Y2506">
        <v>6201.95</v>
      </c>
      <c r="Z2506">
        <v>0</v>
      </c>
      <c r="AA2506">
        <v>0</v>
      </c>
      <c r="AB2506">
        <v>3201.12</v>
      </c>
      <c r="AC2506">
        <v>9403.07</v>
      </c>
      <c r="AD2506" t="s">
        <v>41</v>
      </c>
      <c r="AE2506" t="s">
        <v>42</v>
      </c>
      <c r="AF2506" t="s">
        <v>42</v>
      </c>
      <c r="AG2506">
        <f t="shared" si="78"/>
        <v>0</v>
      </c>
      <c r="AH2506" t="str" cm="1">
        <f t="array" ref="AH2506">_xlfn.IFS(
X2506&lt;=20, "&lt;20",
AND(X2506&gt;=20, X2506&lt;50), "20-50",
AND(X2506&gt;=50, X2506&lt;100), "50-100",
X2506&gt;=100, "&gt;100"
)</f>
        <v>50-100</v>
      </c>
      <c r="AI2506">
        <f t="shared" si="79"/>
        <v>0</v>
      </c>
      <c r="AJ2506" t="str" cm="1">
        <f t="array" ref="AJ2506">_xlfn.IFS(
C2506&lt;=20, "&lt;20",
AND(C2506&gt;=20, C2506&lt;35), "20-35",
AND(C2506&gt;=35, C2506&lt;50), "35-50",
C2506&gt;=50, "50-100"
)</f>
        <v>20-35</v>
      </c>
      <c r="AK2506" t="str" cm="1">
        <f t="array" ref="AK2506">_xlfn.IFS(
G2506&lt;6, "&lt;6",
AND(G2506&gt;=6, G2506&lt;12), "6-12",
AND(G2506&gt;=12, G2506&lt;18), "12-18",  AND(G2506&gt;=18, G2506&lt;24), "18-24", G2506&gt;=24, "24-36")</f>
        <v>24-36</v>
      </c>
    </row>
    <row r="2507" spans="1:37" x14ac:dyDescent="0.3">
      <c r="A2507" t="s">
        <v>2607</v>
      </c>
      <c r="B2507" t="s">
        <v>44</v>
      </c>
      <c r="C2507">
        <v>37</v>
      </c>
      <c r="D2507" t="s">
        <v>37</v>
      </c>
      <c r="E2507" t="s">
        <v>56</v>
      </c>
      <c r="F2507">
        <v>8</v>
      </c>
      <c r="G2507">
        <v>4</v>
      </c>
      <c r="H2507" t="s">
        <v>36</v>
      </c>
      <c r="I2507" t="s">
        <v>37</v>
      </c>
      <c r="J2507" t="s">
        <v>34</v>
      </c>
      <c r="K2507" t="s">
        <v>34</v>
      </c>
      <c r="L2507" t="s">
        <v>34</v>
      </c>
      <c r="M2507" t="s">
        <v>34</v>
      </c>
      <c r="N2507" t="s">
        <v>34</v>
      </c>
      <c r="O2507" t="s">
        <v>34</v>
      </c>
      <c r="P2507" t="s">
        <v>34</v>
      </c>
      <c r="Q2507" t="s">
        <v>34</v>
      </c>
      <c r="R2507" t="s">
        <v>34</v>
      </c>
      <c r="S2507" t="s">
        <v>34</v>
      </c>
      <c r="T2507" t="s">
        <v>34</v>
      </c>
      <c r="U2507" t="s">
        <v>39</v>
      </c>
      <c r="V2507" t="s">
        <v>37</v>
      </c>
      <c r="W2507" t="s">
        <v>40</v>
      </c>
      <c r="X2507">
        <v>19.2</v>
      </c>
      <c r="Y2507">
        <v>776.25</v>
      </c>
      <c r="Z2507">
        <v>9.48</v>
      </c>
      <c r="AA2507">
        <v>0</v>
      </c>
      <c r="AB2507">
        <v>643.71</v>
      </c>
      <c r="AC2507">
        <v>1410.48</v>
      </c>
      <c r="AD2507" t="s">
        <v>41</v>
      </c>
      <c r="AE2507" t="s">
        <v>42</v>
      </c>
      <c r="AF2507" t="s">
        <v>42</v>
      </c>
      <c r="AG2507">
        <f t="shared" si="78"/>
        <v>0</v>
      </c>
      <c r="AH2507" t="str" cm="1">
        <f t="array" ref="AH2507">_xlfn.IFS(
X2507&lt;=20, "&lt;20",
AND(X2507&gt;=20, X2507&lt;50), "20-50",
AND(X2507&gt;=50, X2507&lt;100), "50-100",
X2507&gt;=100, "&gt;100"
)</f>
        <v>&lt;20</v>
      </c>
      <c r="AI2507">
        <f t="shared" si="79"/>
        <v>0</v>
      </c>
      <c r="AJ2507" t="str" cm="1">
        <f t="array" ref="AJ2507">_xlfn.IFS(
C2507&lt;=20, "&lt;20",
AND(C2507&gt;=20, C2507&lt;35), "20-35",
AND(C2507&gt;=35, C2507&lt;50), "35-50",
C2507&gt;=50, "50-100"
)</f>
        <v>35-50</v>
      </c>
      <c r="AK2507" t="str" cm="1">
        <f t="array" ref="AK2507">_xlfn.IFS(
G2507&lt;6, "&lt;6",
AND(G2507&gt;=6, G2507&lt;12), "6-12",
AND(G2507&gt;=12, G2507&lt;18), "12-18",  AND(G2507&gt;=18, G2507&lt;24), "18-24", G2507&gt;=24, "24-36")</f>
        <v>&lt;6</v>
      </c>
    </row>
    <row r="2508" spans="1:37" x14ac:dyDescent="0.3">
      <c r="A2508" t="s">
        <v>2608</v>
      </c>
      <c r="B2508" t="s">
        <v>33</v>
      </c>
      <c r="C2508">
        <v>57</v>
      </c>
      <c r="D2508" t="s">
        <v>37</v>
      </c>
      <c r="E2508" t="s">
        <v>114</v>
      </c>
      <c r="F2508">
        <v>1</v>
      </c>
      <c r="G2508">
        <v>31</v>
      </c>
      <c r="H2508" t="s">
        <v>36</v>
      </c>
      <c r="I2508" t="s">
        <v>37</v>
      </c>
      <c r="J2508" t="s">
        <v>37</v>
      </c>
      <c r="K2508" t="s">
        <v>37</v>
      </c>
      <c r="L2508" t="s">
        <v>72</v>
      </c>
      <c r="M2508" t="s">
        <v>34</v>
      </c>
      <c r="N2508" t="s">
        <v>37</v>
      </c>
      <c r="O2508" t="s">
        <v>37</v>
      </c>
      <c r="P2508" t="s">
        <v>37</v>
      </c>
      <c r="Q2508" t="s">
        <v>37</v>
      </c>
      <c r="R2508" t="s">
        <v>37</v>
      </c>
      <c r="S2508" t="s">
        <v>37</v>
      </c>
      <c r="T2508" t="s">
        <v>37</v>
      </c>
      <c r="U2508" t="s">
        <v>67</v>
      </c>
      <c r="V2508" t="s">
        <v>34</v>
      </c>
      <c r="W2508" t="s">
        <v>40</v>
      </c>
      <c r="X2508">
        <v>88.65</v>
      </c>
      <c r="Y2508">
        <v>5321.25</v>
      </c>
      <c r="Z2508">
        <v>0</v>
      </c>
      <c r="AA2508">
        <v>0</v>
      </c>
      <c r="AB2508">
        <v>1194.3800000000001</v>
      </c>
      <c r="AC2508">
        <v>6515.63</v>
      </c>
      <c r="AD2508" t="s">
        <v>41</v>
      </c>
      <c r="AE2508" t="s">
        <v>42</v>
      </c>
      <c r="AF2508" t="s">
        <v>42</v>
      </c>
      <c r="AG2508">
        <f t="shared" si="78"/>
        <v>0</v>
      </c>
      <c r="AH2508" t="str" cm="1">
        <f t="array" ref="AH2508">_xlfn.IFS(
X2508&lt;=20, "&lt;20",
AND(X2508&gt;=20, X2508&lt;50), "20-50",
AND(X2508&gt;=50, X2508&lt;100), "50-100",
X2508&gt;=100, "&gt;100"
)</f>
        <v>50-100</v>
      </c>
      <c r="AI2508">
        <f t="shared" si="79"/>
        <v>0</v>
      </c>
      <c r="AJ2508" t="str" cm="1">
        <f t="array" ref="AJ2508">_xlfn.IFS(
C2508&lt;=20, "&lt;20",
AND(C2508&gt;=20, C2508&lt;35), "20-35",
AND(C2508&gt;=35, C2508&lt;50), "35-50",
C2508&gt;=50, "50-100"
)</f>
        <v>50-100</v>
      </c>
      <c r="AK2508" t="str" cm="1">
        <f t="array" ref="AK2508">_xlfn.IFS(
G2508&lt;6, "&lt;6",
AND(G2508&gt;=6, G2508&lt;12), "6-12",
AND(G2508&gt;=12, G2508&lt;18), "12-18",  AND(G2508&gt;=18, G2508&lt;24), "18-24", G2508&gt;=24, "24-36")</f>
        <v>24-36</v>
      </c>
    </row>
    <row r="2509" spans="1:37" x14ac:dyDescent="0.3">
      <c r="A2509" t="s">
        <v>2609</v>
      </c>
      <c r="B2509" t="s">
        <v>44</v>
      </c>
      <c r="C2509">
        <v>45</v>
      </c>
      <c r="D2509" t="s">
        <v>34</v>
      </c>
      <c r="E2509" t="s">
        <v>114</v>
      </c>
      <c r="F2509">
        <v>14</v>
      </c>
      <c r="G2509">
        <v>7</v>
      </c>
      <c r="H2509" t="s">
        <v>66</v>
      </c>
      <c r="I2509" t="s">
        <v>37</v>
      </c>
      <c r="J2509" t="s">
        <v>37</v>
      </c>
      <c r="K2509" t="s">
        <v>37</v>
      </c>
      <c r="L2509" t="s">
        <v>50</v>
      </c>
      <c r="M2509" t="s">
        <v>37</v>
      </c>
      <c r="N2509" t="s">
        <v>37</v>
      </c>
      <c r="O2509" t="s">
        <v>37</v>
      </c>
      <c r="P2509" t="s">
        <v>37</v>
      </c>
      <c r="Q2509" t="s">
        <v>37</v>
      </c>
      <c r="R2509" t="s">
        <v>37</v>
      </c>
      <c r="S2509" t="s">
        <v>37</v>
      </c>
      <c r="T2509" t="s">
        <v>37</v>
      </c>
      <c r="U2509" t="s">
        <v>67</v>
      </c>
      <c r="V2509" t="s">
        <v>34</v>
      </c>
      <c r="W2509" t="s">
        <v>40</v>
      </c>
      <c r="X2509">
        <v>113.25</v>
      </c>
      <c r="Y2509">
        <v>7895.15</v>
      </c>
      <c r="Z2509">
        <v>0</v>
      </c>
      <c r="AA2509">
        <v>0</v>
      </c>
      <c r="AB2509">
        <v>2292.87</v>
      </c>
      <c r="AC2509">
        <v>10188.02</v>
      </c>
      <c r="AD2509" t="s">
        <v>41</v>
      </c>
      <c r="AE2509" t="s">
        <v>42</v>
      </c>
      <c r="AF2509" t="s">
        <v>42</v>
      </c>
      <c r="AG2509">
        <f t="shared" si="78"/>
        <v>0</v>
      </c>
      <c r="AH2509" t="str" cm="1">
        <f t="array" ref="AH2509">_xlfn.IFS(
X2509&lt;=20, "&lt;20",
AND(X2509&gt;=20, X2509&lt;50), "20-50",
AND(X2509&gt;=50, X2509&lt;100), "50-100",
X2509&gt;=100, "&gt;100"
)</f>
        <v>&gt;100</v>
      </c>
      <c r="AI2509">
        <f t="shared" si="79"/>
        <v>0</v>
      </c>
      <c r="AJ2509" t="str" cm="1">
        <f t="array" ref="AJ2509">_xlfn.IFS(
C2509&lt;=20, "&lt;20",
AND(C2509&gt;=20, C2509&lt;35), "20-35",
AND(C2509&gt;=35, C2509&lt;50), "35-50",
C2509&gt;=50, "50-100"
)</f>
        <v>35-50</v>
      </c>
      <c r="AK2509" t="str" cm="1">
        <f t="array" ref="AK2509">_xlfn.IFS(
G2509&lt;6, "&lt;6",
AND(G2509&gt;=6, G2509&lt;12), "6-12",
AND(G2509&gt;=12, G2509&lt;18), "12-18",  AND(G2509&gt;=18, G2509&lt;24), "18-24", G2509&gt;=24, "24-36")</f>
        <v>6-12</v>
      </c>
    </row>
    <row r="2510" spans="1:37" x14ac:dyDescent="0.3">
      <c r="A2510" t="s">
        <v>2610</v>
      </c>
      <c r="B2510" t="s">
        <v>44</v>
      </c>
      <c r="C2510">
        <v>77</v>
      </c>
      <c r="D2510" t="s">
        <v>37</v>
      </c>
      <c r="E2510" t="s">
        <v>69</v>
      </c>
      <c r="F2510">
        <v>11</v>
      </c>
      <c r="G2510">
        <v>17</v>
      </c>
      <c r="H2510" t="s">
        <v>36</v>
      </c>
      <c r="I2510" t="s">
        <v>37</v>
      </c>
      <c r="J2510" t="s">
        <v>37</v>
      </c>
      <c r="K2510" t="s">
        <v>37</v>
      </c>
      <c r="L2510" t="s">
        <v>50</v>
      </c>
      <c r="M2510" t="s">
        <v>37</v>
      </c>
      <c r="N2510" t="s">
        <v>37</v>
      </c>
      <c r="O2510" t="s">
        <v>37</v>
      </c>
      <c r="P2510" t="s">
        <v>34</v>
      </c>
      <c r="Q2510" t="s">
        <v>37</v>
      </c>
      <c r="R2510" t="s">
        <v>37</v>
      </c>
      <c r="S2510" t="s">
        <v>34</v>
      </c>
      <c r="T2510" t="s">
        <v>37</v>
      </c>
      <c r="U2510" t="s">
        <v>67</v>
      </c>
      <c r="V2510" t="s">
        <v>34</v>
      </c>
      <c r="W2510" t="s">
        <v>40</v>
      </c>
      <c r="X2510">
        <v>108.1</v>
      </c>
      <c r="Y2510">
        <v>5839.3</v>
      </c>
      <c r="Z2510">
        <v>0</v>
      </c>
      <c r="AA2510">
        <v>0</v>
      </c>
      <c r="AB2510">
        <v>572.52</v>
      </c>
      <c r="AC2510">
        <v>6411.82</v>
      </c>
      <c r="AD2510" t="s">
        <v>41</v>
      </c>
      <c r="AE2510" t="s">
        <v>42</v>
      </c>
      <c r="AF2510" t="s">
        <v>42</v>
      </c>
      <c r="AG2510">
        <f t="shared" si="78"/>
        <v>0</v>
      </c>
      <c r="AH2510" t="str" cm="1">
        <f t="array" ref="AH2510">_xlfn.IFS(
X2510&lt;=20, "&lt;20",
AND(X2510&gt;=20, X2510&lt;50), "20-50",
AND(X2510&gt;=50, X2510&lt;100), "50-100",
X2510&gt;=100, "&gt;100"
)</f>
        <v>&gt;100</v>
      </c>
      <c r="AI2510">
        <f t="shared" si="79"/>
        <v>0</v>
      </c>
      <c r="AJ2510" t="str" cm="1">
        <f t="array" ref="AJ2510">_xlfn.IFS(
C2510&lt;=20, "&lt;20",
AND(C2510&gt;=20, C2510&lt;35), "20-35",
AND(C2510&gt;=35, C2510&lt;50), "35-50",
C2510&gt;=50, "50-100"
)</f>
        <v>50-100</v>
      </c>
      <c r="AK2510" t="str" cm="1">
        <f t="array" ref="AK2510">_xlfn.IFS(
G2510&lt;6, "&lt;6",
AND(G2510&gt;=6, G2510&lt;12), "6-12",
AND(G2510&gt;=12, G2510&lt;18), "12-18",  AND(G2510&gt;=18, G2510&lt;24), "18-24", G2510&gt;=24, "24-36")</f>
        <v>12-18</v>
      </c>
    </row>
    <row r="2511" spans="1:37" x14ac:dyDescent="0.3">
      <c r="A2511" t="s">
        <v>2611</v>
      </c>
      <c r="B2511" t="s">
        <v>33</v>
      </c>
      <c r="C2511">
        <v>54</v>
      </c>
      <c r="D2511" t="s">
        <v>34</v>
      </c>
      <c r="E2511" t="s">
        <v>87</v>
      </c>
      <c r="F2511">
        <v>14</v>
      </c>
      <c r="G2511">
        <v>4</v>
      </c>
      <c r="H2511" t="s">
        <v>70</v>
      </c>
      <c r="I2511" t="s">
        <v>37</v>
      </c>
      <c r="J2511" t="s">
        <v>34</v>
      </c>
      <c r="K2511" t="s">
        <v>37</v>
      </c>
      <c r="L2511" t="s">
        <v>38</v>
      </c>
      <c r="M2511" t="s">
        <v>37</v>
      </c>
      <c r="N2511" t="s">
        <v>37</v>
      </c>
      <c r="O2511" t="s">
        <v>34</v>
      </c>
      <c r="P2511" t="s">
        <v>34</v>
      </c>
      <c r="Q2511" t="s">
        <v>37</v>
      </c>
      <c r="R2511" t="s">
        <v>37</v>
      </c>
      <c r="S2511" t="s">
        <v>37</v>
      </c>
      <c r="T2511" t="s">
        <v>37</v>
      </c>
      <c r="U2511" t="s">
        <v>39</v>
      </c>
      <c r="V2511" t="s">
        <v>37</v>
      </c>
      <c r="W2511" t="s">
        <v>40</v>
      </c>
      <c r="X2511">
        <v>74.3</v>
      </c>
      <c r="Y2511">
        <v>4698.05</v>
      </c>
      <c r="Z2511">
        <v>0</v>
      </c>
      <c r="AA2511">
        <v>0</v>
      </c>
      <c r="AB2511">
        <v>2376.46</v>
      </c>
      <c r="AC2511">
        <v>7074.51</v>
      </c>
      <c r="AD2511" t="s">
        <v>41</v>
      </c>
      <c r="AE2511" t="s">
        <v>42</v>
      </c>
      <c r="AF2511" t="s">
        <v>42</v>
      </c>
      <c r="AG2511">
        <f t="shared" si="78"/>
        <v>0</v>
      </c>
      <c r="AH2511" t="str" cm="1">
        <f t="array" ref="AH2511">_xlfn.IFS(
X2511&lt;=20, "&lt;20",
AND(X2511&gt;=20, X2511&lt;50), "20-50",
AND(X2511&gt;=50, X2511&lt;100), "50-100",
X2511&gt;=100, "&gt;100"
)</f>
        <v>50-100</v>
      </c>
      <c r="AI2511">
        <f t="shared" si="79"/>
        <v>0</v>
      </c>
      <c r="AJ2511" t="str" cm="1">
        <f t="array" ref="AJ2511">_xlfn.IFS(
C2511&lt;=20, "&lt;20",
AND(C2511&gt;=20, C2511&lt;35), "20-35",
AND(C2511&gt;=35, C2511&lt;50), "35-50",
C2511&gt;=50, "50-100"
)</f>
        <v>50-100</v>
      </c>
      <c r="AK2511" t="str" cm="1">
        <f t="array" ref="AK2511">_xlfn.IFS(
G2511&lt;6, "&lt;6",
AND(G2511&gt;=6, G2511&lt;12), "6-12",
AND(G2511&gt;=12, G2511&lt;18), "12-18",  AND(G2511&gt;=18, G2511&lt;24), "18-24", G2511&gt;=24, "24-36")</f>
        <v>&lt;6</v>
      </c>
    </row>
    <row r="2512" spans="1:37" x14ac:dyDescent="0.3">
      <c r="A2512" t="s">
        <v>2612</v>
      </c>
      <c r="B2512" t="s">
        <v>44</v>
      </c>
      <c r="C2512">
        <v>41</v>
      </c>
      <c r="D2512" t="s">
        <v>37</v>
      </c>
      <c r="E2512" t="s">
        <v>61</v>
      </c>
      <c r="F2512">
        <v>15</v>
      </c>
      <c r="G2512">
        <v>20</v>
      </c>
      <c r="H2512" t="s">
        <v>70</v>
      </c>
      <c r="I2512" t="s">
        <v>37</v>
      </c>
      <c r="J2512" t="s">
        <v>34</v>
      </c>
      <c r="K2512" t="s">
        <v>34</v>
      </c>
      <c r="L2512" t="s">
        <v>34</v>
      </c>
      <c r="M2512" t="s">
        <v>34</v>
      </c>
      <c r="N2512" t="s">
        <v>34</v>
      </c>
      <c r="O2512" t="s">
        <v>34</v>
      </c>
      <c r="P2512" t="s">
        <v>34</v>
      </c>
      <c r="Q2512" t="s">
        <v>34</v>
      </c>
      <c r="R2512" t="s">
        <v>34</v>
      </c>
      <c r="S2512" t="s">
        <v>34</v>
      </c>
      <c r="T2512" t="s">
        <v>34</v>
      </c>
      <c r="U2512" t="s">
        <v>67</v>
      </c>
      <c r="V2512" t="s">
        <v>37</v>
      </c>
      <c r="W2512" t="s">
        <v>40</v>
      </c>
      <c r="X2512">
        <v>20.5</v>
      </c>
      <c r="Y2512">
        <v>1035.7</v>
      </c>
      <c r="Z2512">
        <v>0</v>
      </c>
      <c r="AA2512">
        <v>0</v>
      </c>
      <c r="AB2512">
        <v>584.82000000000005</v>
      </c>
      <c r="AC2512">
        <v>1620.52</v>
      </c>
      <c r="AD2512" t="s">
        <v>41</v>
      </c>
      <c r="AE2512" t="s">
        <v>42</v>
      </c>
      <c r="AF2512" t="s">
        <v>42</v>
      </c>
      <c r="AG2512">
        <f t="shared" si="78"/>
        <v>0</v>
      </c>
      <c r="AH2512" t="str" cm="1">
        <f t="array" ref="AH2512">_xlfn.IFS(
X2512&lt;=20, "&lt;20",
AND(X2512&gt;=20, X2512&lt;50), "20-50",
AND(X2512&gt;=50, X2512&lt;100), "50-100",
X2512&gt;=100, "&gt;100"
)</f>
        <v>20-50</v>
      </c>
      <c r="AI2512">
        <f t="shared" si="79"/>
        <v>0</v>
      </c>
      <c r="AJ2512" t="str" cm="1">
        <f t="array" ref="AJ2512">_xlfn.IFS(
C2512&lt;=20, "&lt;20",
AND(C2512&gt;=20, C2512&lt;35), "20-35",
AND(C2512&gt;=35, C2512&lt;50), "35-50",
C2512&gt;=50, "50-100"
)</f>
        <v>35-50</v>
      </c>
      <c r="AK2512" t="str" cm="1">
        <f t="array" ref="AK2512">_xlfn.IFS(
G2512&lt;6, "&lt;6",
AND(G2512&gt;=6, G2512&lt;12), "6-12",
AND(G2512&gt;=12, G2512&lt;18), "12-18",  AND(G2512&gt;=18, G2512&lt;24), "18-24", G2512&gt;=24, "24-36")</f>
        <v>18-24</v>
      </c>
    </row>
    <row r="2513" spans="1:37" x14ac:dyDescent="0.3">
      <c r="A2513" t="s">
        <v>2613</v>
      </c>
      <c r="B2513" t="s">
        <v>44</v>
      </c>
      <c r="C2513">
        <v>39</v>
      </c>
      <c r="D2513" t="s">
        <v>34</v>
      </c>
      <c r="E2513" t="s">
        <v>130</v>
      </c>
      <c r="F2513">
        <v>10</v>
      </c>
      <c r="G2513">
        <v>14</v>
      </c>
      <c r="H2513" t="s">
        <v>36</v>
      </c>
      <c r="I2513" t="s">
        <v>37</v>
      </c>
      <c r="J2513" t="s">
        <v>34</v>
      </c>
      <c r="K2513" t="s">
        <v>37</v>
      </c>
      <c r="L2513" t="s">
        <v>50</v>
      </c>
      <c r="M2513" t="s">
        <v>34</v>
      </c>
      <c r="N2513" t="s">
        <v>37</v>
      </c>
      <c r="O2513" t="s">
        <v>37</v>
      </c>
      <c r="P2513" t="s">
        <v>34</v>
      </c>
      <c r="Q2513" t="s">
        <v>37</v>
      </c>
      <c r="R2513" t="s">
        <v>37</v>
      </c>
      <c r="S2513" t="s">
        <v>37</v>
      </c>
      <c r="T2513" t="s">
        <v>37</v>
      </c>
      <c r="U2513" t="s">
        <v>46</v>
      </c>
      <c r="V2513" t="s">
        <v>37</v>
      </c>
      <c r="W2513" t="s">
        <v>51</v>
      </c>
      <c r="X2513">
        <v>101.25</v>
      </c>
      <c r="Y2513">
        <v>1457.25</v>
      </c>
      <c r="Z2513">
        <v>0</v>
      </c>
      <c r="AA2513">
        <v>0</v>
      </c>
      <c r="AB2513">
        <v>252.3</v>
      </c>
      <c r="AC2513">
        <v>1709.55</v>
      </c>
      <c r="AD2513" t="s">
        <v>52</v>
      </c>
      <c r="AE2513" t="s">
        <v>58</v>
      </c>
      <c r="AF2513" t="s">
        <v>365</v>
      </c>
      <c r="AG2513">
        <f t="shared" si="78"/>
        <v>1</v>
      </c>
      <c r="AH2513" t="str" cm="1">
        <f t="array" ref="AH2513">_xlfn.IFS(
X2513&lt;=20, "&lt;20",
AND(X2513&gt;=20, X2513&lt;50), "20-50",
AND(X2513&gt;=50, X2513&lt;100), "50-100",
X2513&gt;=100, "&gt;100"
)</f>
        <v>&gt;100</v>
      </c>
      <c r="AI2513">
        <f t="shared" si="79"/>
        <v>0</v>
      </c>
      <c r="AJ2513" t="str" cm="1">
        <f t="array" ref="AJ2513">_xlfn.IFS(
C2513&lt;=20, "&lt;20",
AND(C2513&gt;=20, C2513&lt;35), "20-35",
AND(C2513&gt;=35, C2513&lt;50), "35-50",
C2513&gt;=50, "50-100"
)</f>
        <v>35-50</v>
      </c>
      <c r="AK2513" t="str" cm="1">
        <f t="array" ref="AK2513">_xlfn.IFS(
G2513&lt;6, "&lt;6",
AND(G2513&gt;=6, G2513&lt;12), "6-12",
AND(G2513&gt;=12, G2513&lt;18), "12-18",  AND(G2513&gt;=18, G2513&lt;24), "18-24", G2513&gt;=24, "24-36")</f>
        <v>12-18</v>
      </c>
    </row>
    <row r="2514" spans="1:37" x14ac:dyDescent="0.3">
      <c r="A2514" t="s">
        <v>2614</v>
      </c>
      <c r="B2514" t="s">
        <v>33</v>
      </c>
      <c r="C2514">
        <v>33</v>
      </c>
      <c r="D2514" t="s">
        <v>37</v>
      </c>
      <c r="E2514" t="s">
        <v>114</v>
      </c>
      <c r="F2514">
        <v>4</v>
      </c>
      <c r="G2514">
        <v>9</v>
      </c>
      <c r="H2514" t="s">
        <v>36</v>
      </c>
      <c r="I2514" t="s">
        <v>37</v>
      </c>
      <c r="J2514" t="s">
        <v>34</v>
      </c>
      <c r="K2514" t="s">
        <v>37</v>
      </c>
      <c r="L2514" t="s">
        <v>72</v>
      </c>
      <c r="M2514" t="s">
        <v>37</v>
      </c>
      <c r="N2514" t="s">
        <v>37</v>
      </c>
      <c r="O2514" t="s">
        <v>34</v>
      </c>
      <c r="P2514" t="s">
        <v>34</v>
      </c>
      <c r="Q2514" t="s">
        <v>34</v>
      </c>
      <c r="R2514" t="s">
        <v>34</v>
      </c>
      <c r="S2514" t="s">
        <v>34</v>
      </c>
      <c r="T2514" t="s">
        <v>37</v>
      </c>
      <c r="U2514" t="s">
        <v>46</v>
      </c>
      <c r="V2514" t="s">
        <v>37</v>
      </c>
      <c r="W2514" t="s">
        <v>40</v>
      </c>
      <c r="X2514">
        <v>53.85</v>
      </c>
      <c r="Y2514">
        <v>108.15</v>
      </c>
      <c r="Z2514">
        <v>0</v>
      </c>
      <c r="AA2514">
        <v>0</v>
      </c>
      <c r="AB2514">
        <v>20.94</v>
      </c>
      <c r="AC2514">
        <v>129.09</v>
      </c>
      <c r="AD2514" t="s">
        <v>52</v>
      </c>
      <c r="AE2514" t="s">
        <v>53</v>
      </c>
      <c r="AF2514" t="s">
        <v>91</v>
      </c>
      <c r="AG2514">
        <f t="shared" si="78"/>
        <v>1</v>
      </c>
      <c r="AH2514" t="str" cm="1">
        <f t="array" ref="AH2514">_xlfn.IFS(
X2514&lt;=20, "&lt;20",
AND(X2514&gt;=20, X2514&lt;50), "20-50",
AND(X2514&gt;=50, X2514&lt;100), "50-100",
X2514&gt;=100, "&gt;100"
)</f>
        <v>50-100</v>
      </c>
      <c r="AI2514">
        <f t="shared" si="79"/>
        <v>0</v>
      </c>
      <c r="AJ2514" t="str" cm="1">
        <f t="array" ref="AJ2514">_xlfn.IFS(
C2514&lt;=20, "&lt;20",
AND(C2514&gt;=20, C2514&lt;35), "20-35",
AND(C2514&gt;=35, C2514&lt;50), "35-50",
C2514&gt;=50, "50-100"
)</f>
        <v>20-35</v>
      </c>
      <c r="AK2514" t="str" cm="1">
        <f t="array" ref="AK2514">_xlfn.IFS(
G2514&lt;6, "&lt;6",
AND(G2514&gt;=6, G2514&lt;12), "6-12",
AND(G2514&gt;=12, G2514&lt;18), "12-18",  AND(G2514&gt;=18, G2514&lt;24), "18-24", G2514&gt;=24, "24-36")</f>
        <v>6-12</v>
      </c>
    </row>
    <row r="2515" spans="1:37" x14ac:dyDescent="0.3">
      <c r="A2515" t="s">
        <v>2615</v>
      </c>
      <c r="B2515" t="s">
        <v>33</v>
      </c>
      <c r="C2515">
        <v>24</v>
      </c>
      <c r="D2515" t="s">
        <v>37</v>
      </c>
      <c r="E2515" t="s">
        <v>76</v>
      </c>
      <c r="F2515">
        <v>8</v>
      </c>
      <c r="G2515">
        <v>8</v>
      </c>
      <c r="H2515" t="s">
        <v>36</v>
      </c>
      <c r="I2515" t="s">
        <v>34</v>
      </c>
      <c r="J2515" t="s">
        <v>34</v>
      </c>
      <c r="K2515" t="s">
        <v>37</v>
      </c>
      <c r="L2515" t="s">
        <v>72</v>
      </c>
      <c r="M2515" t="s">
        <v>34</v>
      </c>
      <c r="N2515" t="s">
        <v>37</v>
      </c>
      <c r="O2515" t="s">
        <v>34</v>
      </c>
      <c r="P2515" t="s">
        <v>34</v>
      </c>
      <c r="Q2515" t="s">
        <v>37</v>
      </c>
      <c r="R2515" t="s">
        <v>37</v>
      </c>
      <c r="S2515" t="s">
        <v>37</v>
      </c>
      <c r="T2515" t="s">
        <v>37</v>
      </c>
      <c r="U2515" t="s">
        <v>46</v>
      </c>
      <c r="V2515" t="s">
        <v>37</v>
      </c>
      <c r="W2515" t="s">
        <v>143</v>
      </c>
      <c r="X2515">
        <v>51</v>
      </c>
      <c r="Y2515">
        <v>305.95</v>
      </c>
      <c r="Z2515">
        <v>0</v>
      </c>
      <c r="AA2515">
        <v>0</v>
      </c>
      <c r="AB2515">
        <v>0</v>
      </c>
      <c r="AC2515">
        <v>305.95</v>
      </c>
      <c r="AD2515" t="s">
        <v>52</v>
      </c>
      <c r="AE2515" t="s">
        <v>100</v>
      </c>
      <c r="AF2515" t="s">
        <v>101</v>
      </c>
      <c r="AG2515">
        <f t="shared" si="78"/>
        <v>1</v>
      </c>
      <c r="AH2515" t="str" cm="1">
        <f t="array" ref="AH2515">_xlfn.IFS(
X2515&lt;=20, "&lt;20",
AND(X2515&gt;=20, X2515&lt;50), "20-50",
AND(X2515&gt;=50, X2515&lt;100), "50-100",
X2515&gt;=100, "&gt;100"
)</f>
        <v>50-100</v>
      </c>
      <c r="AI2515">
        <f t="shared" si="79"/>
        <v>0</v>
      </c>
      <c r="AJ2515" t="str" cm="1">
        <f t="array" ref="AJ2515">_xlfn.IFS(
C2515&lt;=20, "&lt;20",
AND(C2515&gt;=20, C2515&lt;35), "20-35",
AND(C2515&gt;=35, C2515&lt;50), "35-50",
C2515&gt;=50, "50-100"
)</f>
        <v>20-35</v>
      </c>
      <c r="AK2515" t="str" cm="1">
        <f t="array" ref="AK2515">_xlfn.IFS(
G2515&lt;6, "&lt;6",
AND(G2515&gt;=6, G2515&lt;12), "6-12",
AND(G2515&gt;=12, G2515&lt;18), "12-18",  AND(G2515&gt;=18, G2515&lt;24), "18-24", G2515&gt;=24, "24-36")</f>
        <v>6-12</v>
      </c>
    </row>
    <row r="2516" spans="1:37" x14ac:dyDescent="0.3">
      <c r="A2516" t="s">
        <v>2616</v>
      </c>
      <c r="B2516" t="s">
        <v>33</v>
      </c>
      <c r="C2516">
        <v>49</v>
      </c>
      <c r="D2516" t="s">
        <v>34</v>
      </c>
      <c r="E2516" t="s">
        <v>76</v>
      </c>
      <c r="F2516">
        <v>12</v>
      </c>
      <c r="G2516">
        <v>17</v>
      </c>
      <c r="H2516" t="s">
        <v>49</v>
      </c>
      <c r="I2516" t="s">
        <v>37</v>
      </c>
      <c r="J2516" t="s">
        <v>34</v>
      </c>
      <c r="K2516" t="s">
        <v>37</v>
      </c>
      <c r="L2516" t="s">
        <v>72</v>
      </c>
      <c r="M2516" t="s">
        <v>34</v>
      </c>
      <c r="N2516" t="s">
        <v>34</v>
      </c>
      <c r="O2516" t="s">
        <v>34</v>
      </c>
      <c r="P2516" t="s">
        <v>34</v>
      </c>
      <c r="Q2516" t="s">
        <v>34</v>
      </c>
      <c r="R2516" t="s">
        <v>34</v>
      </c>
      <c r="S2516" t="s">
        <v>34</v>
      </c>
      <c r="T2516" t="s">
        <v>37</v>
      </c>
      <c r="U2516" t="s">
        <v>46</v>
      </c>
      <c r="V2516" t="s">
        <v>34</v>
      </c>
      <c r="W2516" t="s">
        <v>40</v>
      </c>
      <c r="X2516">
        <v>46.2</v>
      </c>
      <c r="Y2516">
        <v>46.2</v>
      </c>
      <c r="Z2516">
        <v>0</v>
      </c>
      <c r="AA2516">
        <v>0</v>
      </c>
      <c r="AB2516">
        <v>48.58</v>
      </c>
      <c r="AC2516">
        <v>94.78</v>
      </c>
      <c r="AD2516" t="s">
        <v>52</v>
      </c>
      <c r="AE2516" t="s">
        <v>104</v>
      </c>
      <c r="AF2516" t="s">
        <v>150</v>
      </c>
      <c r="AG2516">
        <f t="shared" si="78"/>
        <v>1</v>
      </c>
      <c r="AH2516" t="str" cm="1">
        <f t="array" ref="AH2516">_xlfn.IFS(
X2516&lt;=20, "&lt;20",
AND(X2516&gt;=20, X2516&lt;50), "20-50",
AND(X2516&gt;=50, X2516&lt;100), "50-100",
X2516&gt;=100, "&gt;100"
)</f>
        <v>20-50</v>
      </c>
      <c r="AI2516">
        <f t="shared" si="79"/>
        <v>0</v>
      </c>
      <c r="AJ2516" t="str" cm="1">
        <f t="array" ref="AJ2516">_xlfn.IFS(
C2516&lt;=20, "&lt;20",
AND(C2516&gt;=20, C2516&lt;35), "20-35",
AND(C2516&gt;=35, C2516&lt;50), "35-50",
C2516&gt;=50, "50-100"
)</f>
        <v>35-50</v>
      </c>
      <c r="AK2516" t="str" cm="1">
        <f t="array" ref="AK2516">_xlfn.IFS(
G2516&lt;6, "&lt;6",
AND(G2516&gt;=6, G2516&lt;12), "6-12",
AND(G2516&gt;=12, G2516&lt;18), "12-18",  AND(G2516&gt;=18, G2516&lt;24), "18-24", G2516&gt;=24, "24-36")</f>
        <v>12-18</v>
      </c>
    </row>
    <row r="2517" spans="1:37" x14ac:dyDescent="0.3">
      <c r="A2517" t="s">
        <v>2617</v>
      </c>
      <c r="B2517" t="s">
        <v>33</v>
      </c>
      <c r="C2517">
        <v>52</v>
      </c>
      <c r="D2517" t="s">
        <v>34</v>
      </c>
      <c r="E2517" t="s">
        <v>45</v>
      </c>
      <c r="F2517">
        <v>0</v>
      </c>
      <c r="G2517">
        <v>13</v>
      </c>
      <c r="H2517" t="s">
        <v>66</v>
      </c>
      <c r="I2517" t="s">
        <v>37</v>
      </c>
      <c r="J2517" t="s">
        <v>37</v>
      </c>
      <c r="K2517" t="s">
        <v>37</v>
      </c>
      <c r="L2517" t="s">
        <v>50</v>
      </c>
      <c r="M2517" t="s">
        <v>37</v>
      </c>
      <c r="N2517" t="s">
        <v>37</v>
      </c>
      <c r="O2517" t="s">
        <v>37</v>
      </c>
      <c r="P2517" t="s">
        <v>37</v>
      </c>
      <c r="Q2517" t="s">
        <v>37</v>
      </c>
      <c r="R2517" t="s">
        <v>37</v>
      </c>
      <c r="S2517" t="s">
        <v>37</v>
      </c>
      <c r="T2517" t="s">
        <v>37</v>
      </c>
      <c r="U2517" t="s">
        <v>67</v>
      </c>
      <c r="V2517" t="s">
        <v>37</v>
      </c>
      <c r="W2517" t="s">
        <v>40</v>
      </c>
      <c r="X2517">
        <v>115.15</v>
      </c>
      <c r="Y2517">
        <v>8078.1</v>
      </c>
      <c r="Z2517">
        <v>0</v>
      </c>
      <c r="AA2517">
        <v>0</v>
      </c>
      <c r="AB2517">
        <v>670.24</v>
      </c>
      <c r="AC2517">
        <v>8748.34</v>
      </c>
      <c r="AD2517" t="s">
        <v>41</v>
      </c>
      <c r="AE2517" t="s">
        <v>42</v>
      </c>
      <c r="AF2517" t="s">
        <v>42</v>
      </c>
      <c r="AG2517">
        <f t="shared" si="78"/>
        <v>0</v>
      </c>
      <c r="AH2517" t="str" cm="1">
        <f t="array" ref="AH2517">_xlfn.IFS(
X2517&lt;=20, "&lt;20",
AND(X2517&gt;=20, X2517&lt;50), "20-50",
AND(X2517&gt;=50, X2517&lt;100), "50-100",
X2517&gt;=100, "&gt;100"
)</f>
        <v>&gt;100</v>
      </c>
      <c r="AI2517">
        <f t="shared" si="79"/>
        <v>0</v>
      </c>
      <c r="AJ2517" t="str" cm="1">
        <f t="array" ref="AJ2517">_xlfn.IFS(
C2517&lt;=20, "&lt;20",
AND(C2517&gt;=20, C2517&lt;35), "20-35",
AND(C2517&gt;=35, C2517&lt;50), "35-50",
C2517&gt;=50, "50-100"
)</f>
        <v>50-100</v>
      </c>
      <c r="AK2517" t="str" cm="1">
        <f t="array" ref="AK2517">_xlfn.IFS(
G2517&lt;6, "&lt;6",
AND(G2517&gt;=6, G2517&lt;12), "6-12",
AND(G2517&gt;=12, G2517&lt;18), "12-18",  AND(G2517&gt;=18, G2517&lt;24), "18-24", G2517&gt;=24, "24-36")</f>
        <v>12-18</v>
      </c>
    </row>
    <row r="2518" spans="1:37" x14ac:dyDescent="0.3">
      <c r="A2518" t="s">
        <v>2618</v>
      </c>
      <c r="B2518" t="s">
        <v>33</v>
      </c>
      <c r="C2518">
        <v>47</v>
      </c>
      <c r="D2518" t="s">
        <v>34</v>
      </c>
      <c r="E2518" t="s">
        <v>130</v>
      </c>
      <c r="F2518">
        <v>1</v>
      </c>
      <c r="G2518">
        <v>22</v>
      </c>
      <c r="H2518" t="s">
        <v>49</v>
      </c>
      <c r="I2518" t="s">
        <v>37</v>
      </c>
      <c r="J2518" t="s">
        <v>34</v>
      </c>
      <c r="K2518" t="s">
        <v>37</v>
      </c>
      <c r="L2518" t="s">
        <v>50</v>
      </c>
      <c r="M2518" t="s">
        <v>34</v>
      </c>
      <c r="N2518" t="s">
        <v>34</v>
      </c>
      <c r="O2518" t="s">
        <v>37</v>
      </c>
      <c r="P2518" t="s">
        <v>37</v>
      </c>
      <c r="Q2518" t="s">
        <v>34</v>
      </c>
      <c r="R2518" t="s">
        <v>34</v>
      </c>
      <c r="S2518" t="s">
        <v>34</v>
      </c>
      <c r="T2518" t="s">
        <v>37</v>
      </c>
      <c r="U2518" t="s">
        <v>46</v>
      </c>
      <c r="V2518" t="s">
        <v>37</v>
      </c>
      <c r="W2518" t="s">
        <v>143</v>
      </c>
      <c r="X2518">
        <v>80.599999999999994</v>
      </c>
      <c r="Y2518">
        <v>319.14999999999998</v>
      </c>
      <c r="Z2518">
        <v>0</v>
      </c>
      <c r="AA2518">
        <v>0</v>
      </c>
      <c r="AB2518">
        <v>57.2</v>
      </c>
      <c r="AC2518">
        <v>376.35</v>
      </c>
      <c r="AD2518" t="s">
        <v>52</v>
      </c>
      <c r="AE2518" t="s">
        <v>53</v>
      </c>
      <c r="AF2518" t="s">
        <v>162</v>
      </c>
      <c r="AG2518">
        <f t="shared" si="78"/>
        <v>1</v>
      </c>
      <c r="AH2518" t="str" cm="1">
        <f t="array" ref="AH2518">_xlfn.IFS(
X2518&lt;=20, "&lt;20",
AND(X2518&gt;=20, X2518&lt;50), "20-50",
AND(X2518&gt;=50, X2518&lt;100), "50-100",
X2518&gt;=100, "&gt;100"
)</f>
        <v>50-100</v>
      </c>
      <c r="AI2518">
        <f t="shared" si="79"/>
        <v>0</v>
      </c>
      <c r="AJ2518" t="str" cm="1">
        <f t="array" ref="AJ2518">_xlfn.IFS(
C2518&lt;=20, "&lt;20",
AND(C2518&gt;=20, C2518&lt;35), "20-35",
AND(C2518&gt;=35, C2518&lt;50), "35-50",
C2518&gt;=50, "50-100"
)</f>
        <v>35-50</v>
      </c>
      <c r="AK2518" t="str" cm="1">
        <f t="array" ref="AK2518">_xlfn.IFS(
G2518&lt;6, "&lt;6",
AND(G2518&gt;=6, G2518&lt;12), "6-12",
AND(G2518&gt;=12, G2518&lt;18), "12-18",  AND(G2518&gt;=18, G2518&lt;24), "18-24", G2518&gt;=24, "24-36")</f>
        <v>18-24</v>
      </c>
    </row>
    <row r="2519" spans="1:37" x14ac:dyDescent="0.3">
      <c r="A2519" t="s">
        <v>2619</v>
      </c>
      <c r="B2519" t="s">
        <v>44</v>
      </c>
      <c r="C2519">
        <v>70</v>
      </c>
      <c r="D2519" t="s">
        <v>37</v>
      </c>
      <c r="E2519" t="s">
        <v>61</v>
      </c>
      <c r="F2519">
        <v>12</v>
      </c>
      <c r="G2519">
        <v>20</v>
      </c>
      <c r="H2519" t="s">
        <v>110</v>
      </c>
      <c r="I2519" t="s">
        <v>37</v>
      </c>
      <c r="J2519" t="s">
        <v>37</v>
      </c>
      <c r="K2519" t="s">
        <v>37</v>
      </c>
      <c r="L2519" t="s">
        <v>50</v>
      </c>
      <c r="M2519" t="s">
        <v>34</v>
      </c>
      <c r="N2519" t="s">
        <v>34</v>
      </c>
      <c r="O2519" t="s">
        <v>34</v>
      </c>
      <c r="P2519" t="s">
        <v>34</v>
      </c>
      <c r="Q2519" t="s">
        <v>34</v>
      </c>
      <c r="R2519" t="s">
        <v>37</v>
      </c>
      <c r="S2519" t="s">
        <v>34</v>
      </c>
      <c r="T2519" t="s">
        <v>37</v>
      </c>
      <c r="U2519" t="s">
        <v>46</v>
      </c>
      <c r="V2519" t="s">
        <v>37</v>
      </c>
      <c r="W2519" t="s">
        <v>51</v>
      </c>
      <c r="X2519">
        <v>84.1</v>
      </c>
      <c r="Y2519">
        <v>3021.6</v>
      </c>
      <c r="Z2519">
        <v>0</v>
      </c>
      <c r="AA2519">
        <v>0</v>
      </c>
      <c r="AB2519">
        <v>1139.4000000000001</v>
      </c>
      <c r="AC2519">
        <v>4161</v>
      </c>
      <c r="AD2519" t="s">
        <v>52</v>
      </c>
      <c r="AE2519" t="s">
        <v>53</v>
      </c>
      <c r="AF2519" t="s">
        <v>91</v>
      </c>
      <c r="AG2519">
        <f t="shared" si="78"/>
        <v>1</v>
      </c>
      <c r="AH2519" t="str" cm="1">
        <f t="array" ref="AH2519">_xlfn.IFS(
X2519&lt;=20, "&lt;20",
AND(X2519&gt;=20, X2519&lt;50), "20-50",
AND(X2519&gt;=50, X2519&lt;100), "50-100",
X2519&gt;=100, "&gt;100"
)</f>
        <v>50-100</v>
      </c>
      <c r="AI2519">
        <f t="shared" si="79"/>
        <v>0</v>
      </c>
      <c r="AJ2519" t="str" cm="1">
        <f t="array" ref="AJ2519">_xlfn.IFS(
C2519&lt;=20, "&lt;20",
AND(C2519&gt;=20, C2519&lt;35), "20-35",
AND(C2519&gt;=35, C2519&lt;50), "35-50",
C2519&gt;=50, "50-100"
)</f>
        <v>50-100</v>
      </c>
      <c r="AK2519" t="str" cm="1">
        <f t="array" ref="AK2519">_xlfn.IFS(
G2519&lt;6, "&lt;6",
AND(G2519&gt;=6, G2519&lt;12), "6-12",
AND(G2519&gt;=12, G2519&lt;18), "12-18",  AND(G2519&gt;=18, G2519&lt;24), "18-24", G2519&gt;=24, "24-36")</f>
        <v>18-24</v>
      </c>
    </row>
    <row r="2520" spans="1:37" x14ac:dyDescent="0.3">
      <c r="A2520" t="s">
        <v>2620</v>
      </c>
      <c r="B2520" t="s">
        <v>33</v>
      </c>
      <c r="C2520">
        <v>35</v>
      </c>
      <c r="D2520" t="s">
        <v>37</v>
      </c>
      <c r="E2520" t="s">
        <v>76</v>
      </c>
      <c r="F2520">
        <v>5</v>
      </c>
      <c r="G2520">
        <v>4</v>
      </c>
      <c r="H2520" t="s">
        <v>49</v>
      </c>
      <c r="I2520" t="s">
        <v>37</v>
      </c>
      <c r="J2520" t="s">
        <v>34</v>
      </c>
      <c r="K2520" t="s">
        <v>34</v>
      </c>
      <c r="L2520" t="s">
        <v>34</v>
      </c>
      <c r="M2520" t="s">
        <v>34</v>
      </c>
      <c r="N2520" t="s">
        <v>34</v>
      </c>
      <c r="O2520" t="s">
        <v>34</v>
      </c>
      <c r="P2520" t="s">
        <v>34</v>
      </c>
      <c r="Q2520" t="s">
        <v>34</v>
      </c>
      <c r="R2520" t="s">
        <v>34</v>
      </c>
      <c r="S2520" t="s">
        <v>34</v>
      </c>
      <c r="T2520" t="s">
        <v>34</v>
      </c>
      <c r="U2520" t="s">
        <v>46</v>
      </c>
      <c r="V2520" t="s">
        <v>34</v>
      </c>
      <c r="W2520" t="s">
        <v>51</v>
      </c>
      <c r="X2520">
        <v>20.65</v>
      </c>
      <c r="Y2520">
        <v>93.55</v>
      </c>
      <c r="Z2520">
        <v>0</v>
      </c>
      <c r="AA2520">
        <v>0</v>
      </c>
      <c r="AB2520">
        <v>212.6</v>
      </c>
      <c r="AC2520">
        <v>306.14999999999998</v>
      </c>
      <c r="AD2520" t="s">
        <v>41</v>
      </c>
      <c r="AE2520" t="s">
        <v>42</v>
      </c>
      <c r="AF2520" t="s">
        <v>42</v>
      </c>
      <c r="AG2520">
        <f t="shared" si="78"/>
        <v>0</v>
      </c>
      <c r="AH2520" t="str" cm="1">
        <f t="array" ref="AH2520">_xlfn.IFS(
X2520&lt;=20, "&lt;20",
AND(X2520&gt;=20, X2520&lt;50), "20-50",
AND(X2520&gt;=50, X2520&lt;100), "50-100",
X2520&gt;=100, "&gt;100"
)</f>
        <v>20-50</v>
      </c>
      <c r="AI2520">
        <f t="shared" si="79"/>
        <v>0</v>
      </c>
      <c r="AJ2520" t="str" cm="1">
        <f t="array" ref="AJ2520">_xlfn.IFS(
C2520&lt;=20, "&lt;20",
AND(C2520&gt;=20, C2520&lt;35), "20-35",
AND(C2520&gt;=35, C2520&lt;50), "35-50",
C2520&gt;=50, "50-100"
)</f>
        <v>35-50</v>
      </c>
      <c r="AK2520" t="str" cm="1">
        <f t="array" ref="AK2520">_xlfn.IFS(
G2520&lt;6, "&lt;6",
AND(G2520&gt;=6, G2520&lt;12), "6-12",
AND(G2520&gt;=12, G2520&lt;18), "12-18",  AND(G2520&gt;=18, G2520&lt;24), "18-24", G2520&gt;=24, "24-36")</f>
        <v>&lt;6</v>
      </c>
    </row>
    <row r="2521" spans="1:37" x14ac:dyDescent="0.3">
      <c r="A2521" t="s">
        <v>2621</v>
      </c>
      <c r="B2521" t="s">
        <v>33</v>
      </c>
      <c r="C2521">
        <v>34</v>
      </c>
      <c r="D2521" t="s">
        <v>34</v>
      </c>
      <c r="E2521" t="s">
        <v>69</v>
      </c>
      <c r="F2521">
        <v>6</v>
      </c>
      <c r="G2521">
        <v>12</v>
      </c>
      <c r="H2521" t="s">
        <v>57</v>
      </c>
      <c r="I2521" t="s">
        <v>37</v>
      </c>
      <c r="J2521" t="s">
        <v>34</v>
      </c>
      <c r="K2521" t="s">
        <v>34</v>
      </c>
      <c r="L2521" t="s">
        <v>34</v>
      </c>
      <c r="M2521" t="s">
        <v>34</v>
      </c>
      <c r="N2521" t="s">
        <v>34</v>
      </c>
      <c r="O2521" t="s">
        <v>34</v>
      </c>
      <c r="P2521" t="s">
        <v>34</v>
      </c>
      <c r="Q2521" t="s">
        <v>34</v>
      </c>
      <c r="R2521" t="s">
        <v>34</v>
      </c>
      <c r="S2521" t="s">
        <v>34</v>
      </c>
      <c r="T2521" t="s">
        <v>34</v>
      </c>
      <c r="U2521" t="s">
        <v>46</v>
      </c>
      <c r="V2521" t="s">
        <v>37</v>
      </c>
      <c r="W2521" t="s">
        <v>40</v>
      </c>
      <c r="X2521">
        <v>19.850000000000001</v>
      </c>
      <c r="Y2521">
        <v>193.05</v>
      </c>
      <c r="Z2521">
        <v>0</v>
      </c>
      <c r="AA2521">
        <v>0</v>
      </c>
      <c r="AB2521">
        <v>19.8</v>
      </c>
      <c r="AC2521">
        <v>212.85</v>
      </c>
      <c r="AD2521" t="s">
        <v>41</v>
      </c>
      <c r="AE2521" t="s">
        <v>42</v>
      </c>
      <c r="AF2521" t="s">
        <v>42</v>
      </c>
      <c r="AG2521">
        <f t="shared" si="78"/>
        <v>0</v>
      </c>
      <c r="AH2521" t="str" cm="1">
        <f t="array" ref="AH2521">_xlfn.IFS(
X2521&lt;=20, "&lt;20",
AND(X2521&gt;=20, X2521&lt;50), "20-50",
AND(X2521&gt;=50, X2521&lt;100), "50-100",
X2521&gt;=100, "&gt;100"
)</f>
        <v>&lt;20</v>
      </c>
      <c r="AI2521">
        <f t="shared" si="79"/>
        <v>0</v>
      </c>
      <c r="AJ2521" t="str" cm="1">
        <f t="array" ref="AJ2521">_xlfn.IFS(
C2521&lt;=20, "&lt;20",
AND(C2521&gt;=20, C2521&lt;35), "20-35",
AND(C2521&gt;=35, C2521&lt;50), "35-50",
C2521&gt;=50, "50-100"
)</f>
        <v>20-35</v>
      </c>
      <c r="AK2521" t="str" cm="1">
        <f t="array" ref="AK2521">_xlfn.IFS(
G2521&lt;6, "&lt;6",
AND(G2521&gt;=6, G2521&lt;12), "6-12",
AND(G2521&gt;=12, G2521&lt;18), "12-18",  AND(G2521&gt;=18, G2521&lt;24), "18-24", G2521&gt;=24, "24-36")</f>
        <v>12-18</v>
      </c>
    </row>
    <row r="2522" spans="1:37" x14ac:dyDescent="0.3">
      <c r="A2522" t="s">
        <v>2622</v>
      </c>
      <c r="B2522" t="s">
        <v>44</v>
      </c>
      <c r="C2522">
        <v>75</v>
      </c>
      <c r="D2522" t="s">
        <v>37</v>
      </c>
      <c r="E2522" t="s">
        <v>61</v>
      </c>
      <c r="F2522">
        <v>11</v>
      </c>
      <c r="G2522">
        <v>1</v>
      </c>
      <c r="H2522" t="s">
        <v>36</v>
      </c>
      <c r="I2522" t="s">
        <v>34</v>
      </c>
      <c r="J2522" t="s">
        <v>34</v>
      </c>
      <c r="K2522" t="s">
        <v>37</v>
      </c>
      <c r="L2522" t="s">
        <v>72</v>
      </c>
      <c r="M2522" t="s">
        <v>34</v>
      </c>
      <c r="N2522" t="s">
        <v>34</v>
      </c>
      <c r="O2522" t="s">
        <v>37</v>
      </c>
      <c r="P2522" t="s">
        <v>34</v>
      </c>
      <c r="Q2522" t="s">
        <v>34</v>
      </c>
      <c r="R2522" t="s">
        <v>34</v>
      </c>
      <c r="S2522" t="s">
        <v>34</v>
      </c>
      <c r="T2522" t="s">
        <v>37</v>
      </c>
      <c r="U2522" t="s">
        <v>46</v>
      </c>
      <c r="V2522" t="s">
        <v>37</v>
      </c>
      <c r="W2522" t="s">
        <v>51</v>
      </c>
      <c r="X2522">
        <v>30.4</v>
      </c>
      <c r="Y2522">
        <v>78.650000000000006</v>
      </c>
      <c r="Z2522">
        <v>0</v>
      </c>
      <c r="AA2522">
        <v>0</v>
      </c>
      <c r="AB2522">
        <v>0</v>
      </c>
      <c r="AC2522">
        <v>78.650000000000006</v>
      </c>
      <c r="AD2522" t="s">
        <v>52</v>
      </c>
      <c r="AE2522" t="s">
        <v>104</v>
      </c>
      <c r="AF2522" t="s">
        <v>150</v>
      </c>
      <c r="AG2522">
        <f t="shared" si="78"/>
        <v>1</v>
      </c>
      <c r="AH2522" t="str" cm="1">
        <f t="array" ref="AH2522">_xlfn.IFS(
X2522&lt;=20, "&lt;20",
AND(X2522&gt;=20, X2522&lt;50), "20-50",
AND(X2522&gt;=50, X2522&lt;100), "50-100",
X2522&gt;=100, "&gt;100"
)</f>
        <v>20-50</v>
      </c>
      <c r="AI2522">
        <f t="shared" si="79"/>
        <v>0</v>
      </c>
      <c r="AJ2522" t="str" cm="1">
        <f t="array" ref="AJ2522">_xlfn.IFS(
C2522&lt;=20, "&lt;20",
AND(C2522&gt;=20, C2522&lt;35), "20-35",
AND(C2522&gt;=35, C2522&lt;50), "35-50",
C2522&gt;=50, "50-100"
)</f>
        <v>50-100</v>
      </c>
      <c r="AK2522" t="str" cm="1">
        <f t="array" ref="AK2522">_xlfn.IFS(
G2522&lt;6, "&lt;6",
AND(G2522&gt;=6, G2522&lt;12), "6-12",
AND(G2522&gt;=12, G2522&lt;18), "12-18",  AND(G2522&gt;=18, G2522&lt;24), "18-24", G2522&gt;=24, "24-36")</f>
        <v>&lt;6</v>
      </c>
    </row>
    <row r="2523" spans="1:37" x14ac:dyDescent="0.3">
      <c r="A2523" t="s">
        <v>2623</v>
      </c>
      <c r="B2523" t="s">
        <v>44</v>
      </c>
      <c r="C2523">
        <v>25</v>
      </c>
      <c r="D2523" t="s">
        <v>34</v>
      </c>
      <c r="E2523" t="s">
        <v>35</v>
      </c>
      <c r="F2523">
        <v>6</v>
      </c>
      <c r="G2523">
        <v>36</v>
      </c>
      <c r="H2523" t="s">
        <v>36</v>
      </c>
      <c r="I2523" t="s">
        <v>37</v>
      </c>
      <c r="J2523" t="s">
        <v>34</v>
      </c>
      <c r="K2523" t="s">
        <v>37</v>
      </c>
      <c r="L2523" t="s">
        <v>50</v>
      </c>
      <c r="M2523" t="s">
        <v>34</v>
      </c>
      <c r="N2523" t="s">
        <v>34</v>
      </c>
      <c r="O2523" t="s">
        <v>34</v>
      </c>
      <c r="P2523" t="s">
        <v>34</v>
      </c>
      <c r="Q2523" t="s">
        <v>34</v>
      </c>
      <c r="R2523" t="s">
        <v>34</v>
      </c>
      <c r="S2523" t="s">
        <v>34</v>
      </c>
      <c r="T2523" t="s">
        <v>37</v>
      </c>
      <c r="U2523" t="s">
        <v>46</v>
      </c>
      <c r="V2523" t="s">
        <v>37</v>
      </c>
      <c r="W2523" t="s">
        <v>40</v>
      </c>
      <c r="X2523">
        <v>71</v>
      </c>
      <c r="Y2523">
        <v>914</v>
      </c>
      <c r="Z2523">
        <v>0</v>
      </c>
      <c r="AA2523">
        <v>0</v>
      </c>
      <c r="AB2523">
        <v>507.5</v>
      </c>
      <c r="AC2523">
        <v>1421.5</v>
      </c>
      <c r="AD2523" t="s">
        <v>52</v>
      </c>
      <c r="AE2523" t="s">
        <v>94</v>
      </c>
      <c r="AF2523" t="s">
        <v>95</v>
      </c>
      <c r="AG2523">
        <f t="shared" si="78"/>
        <v>1</v>
      </c>
      <c r="AH2523" t="str" cm="1">
        <f t="array" ref="AH2523">_xlfn.IFS(
X2523&lt;=20, "&lt;20",
AND(X2523&gt;=20, X2523&lt;50), "20-50",
AND(X2523&gt;=50, X2523&lt;100), "50-100",
X2523&gt;=100, "&gt;100"
)</f>
        <v>50-100</v>
      </c>
      <c r="AI2523">
        <f t="shared" si="79"/>
        <v>0</v>
      </c>
      <c r="AJ2523" t="str" cm="1">
        <f t="array" ref="AJ2523">_xlfn.IFS(
C2523&lt;=20, "&lt;20",
AND(C2523&gt;=20, C2523&lt;35), "20-35",
AND(C2523&gt;=35, C2523&lt;50), "35-50",
C2523&gt;=50, "50-100"
)</f>
        <v>20-35</v>
      </c>
      <c r="AK2523" t="str" cm="1">
        <f t="array" ref="AK2523">_xlfn.IFS(
G2523&lt;6, "&lt;6",
AND(G2523&gt;=6, G2523&lt;12), "6-12",
AND(G2523&gt;=12, G2523&lt;18), "12-18",  AND(G2523&gt;=18, G2523&lt;24), "18-24", G2523&gt;=24, "24-36")</f>
        <v>24-36</v>
      </c>
    </row>
    <row r="2524" spans="1:37" x14ac:dyDescent="0.3">
      <c r="A2524" t="s">
        <v>2624</v>
      </c>
      <c r="B2524" t="s">
        <v>33</v>
      </c>
      <c r="C2524">
        <v>41</v>
      </c>
      <c r="D2524" t="s">
        <v>37</v>
      </c>
      <c r="E2524" t="s">
        <v>76</v>
      </c>
      <c r="F2524">
        <v>12</v>
      </c>
      <c r="G2524">
        <v>9</v>
      </c>
      <c r="H2524" t="s">
        <v>66</v>
      </c>
      <c r="I2524" t="s">
        <v>37</v>
      </c>
      <c r="J2524" t="s">
        <v>34</v>
      </c>
      <c r="K2524" t="s">
        <v>34</v>
      </c>
      <c r="L2524" t="s">
        <v>34</v>
      </c>
      <c r="M2524" t="s">
        <v>34</v>
      </c>
      <c r="N2524" t="s">
        <v>34</v>
      </c>
      <c r="O2524" t="s">
        <v>34</v>
      </c>
      <c r="P2524" t="s">
        <v>34</v>
      </c>
      <c r="Q2524" t="s">
        <v>34</v>
      </c>
      <c r="R2524" t="s">
        <v>34</v>
      </c>
      <c r="S2524" t="s">
        <v>34</v>
      </c>
      <c r="T2524" t="s">
        <v>34</v>
      </c>
      <c r="U2524" t="s">
        <v>67</v>
      </c>
      <c r="V2524" t="s">
        <v>34</v>
      </c>
      <c r="W2524" t="s">
        <v>51</v>
      </c>
      <c r="X2524">
        <v>19.95</v>
      </c>
      <c r="Y2524">
        <v>1377.7</v>
      </c>
      <c r="Z2524">
        <v>28.98</v>
      </c>
      <c r="AA2524">
        <v>0</v>
      </c>
      <c r="AB2524">
        <v>2440.52</v>
      </c>
      <c r="AC2524">
        <v>3789.24</v>
      </c>
      <c r="AD2524" t="s">
        <v>41</v>
      </c>
      <c r="AE2524" t="s">
        <v>42</v>
      </c>
      <c r="AF2524" t="s">
        <v>42</v>
      </c>
      <c r="AG2524">
        <f t="shared" si="78"/>
        <v>0</v>
      </c>
      <c r="AH2524" t="str" cm="1">
        <f t="array" ref="AH2524">_xlfn.IFS(
X2524&lt;=20, "&lt;20",
AND(X2524&gt;=20, X2524&lt;50), "20-50",
AND(X2524&gt;=50, X2524&lt;100), "50-100",
X2524&gt;=100, "&gt;100"
)</f>
        <v>&lt;20</v>
      </c>
      <c r="AI2524">
        <f t="shared" si="79"/>
        <v>0</v>
      </c>
      <c r="AJ2524" t="str" cm="1">
        <f t="array" ref="AJ2524">_xlfn.IFS(
C2524&lt;=20, "&lt;20",
AND(C2524&gt;=20, C2524&lt;35), "20-35",
AND(C2524&gt;=35, C2524&lt;50), "35-50",
C2524&gt;=50, "50-100"
)</f>
        <v>35-50</v>
      </c>
      <c r="AK2524" t="str" cm="1">
        <f t="array" ref="AK2524">_xlfn.IFS(
G2524&lt;6, "&lt;6",
AND(G2524&gt;=6, G2524&lt;12), "6-12",
AND(G2524&gt;=12, G2524&lt;18), "12-18",  AND(G2524&gt;=18, G2524&lt;24), "18-24", G2524&gt;=24, "24-36")</f>
        <v>6-12</v>
      </c>
    </row>
    <row r="2525" spans="1:37" x14ac:dyDescent="0.3">
      <c r="A2525" t="s">
        <v>2625</v>
      </c>
      <c r="B2525" t="s">
        <v>44</v>
      </c>
      <c r="C2525">
        <v>40</v>
      </c>
      <c r="D2525" t="s">
        <v>37</v>
      </c>
      <c r="E2525" t="s">
        <v>45</v>
      </c>
      <c r="F2525">
        <v>6</v>
      </c>
      <c r="G2525">
        <v>16</v>
      </c>
      <c r="H2525" t="s">
        <v>49</v>
      </c>
      <c r="I2525" t="s">
        <v>37</v>
      </c>
      <c r="J2525" t="s">
        <v>34</v>
      </c>
      <c r="K2525" t="s">
        <v>34</v>
      </c>
      <c r="L2525" t="s">
        <v>34</v>
      </c>
      <c r="M2525" t="s">
        <v>34</v>
      </c>
      <c r="N2525" t="s">
        <v>34</v>
      </c>
      <c r="O2525" t="s">
        <v>34</v>
      </c>
      <c r="P2525" t="s">
        <v>34</v>
      </c>
      <c r="Q2525" t="s">
        <v>34</v>
      </c>
      <c r="R2525" t="s">
        <v>34</v>
      </c>
      <c r="S2525" t="s">
        <v>34</v>
      </c>
      <c r="T2525" t="s">
        <v>34</v>
      </c>
      <c r="U2525" t="s">
        <v>46</v>
      </c>
      <c r="V2525" t="s">
        <v>34</v>
      </c>
      <c r="W2525" t="s">
        <v>51</v>
      </c>
      <c r="X2525">
        <v>19.45</v>
      </c>
      <c r="Y2525">
        <v>19.45</v>
      </c>
      <c r="Z2525">
        <v>0</v>
      </c>
      <c r="AA2525">
        <v>0</v>
      </c>
      <c r="AB2525">
        <v>16.440000000000001</v>
      </c>
      <c r="AC2525">
        <v>35.89</v>
      </c>
      <c r="AD2525" t="s">
        <v>85</v>
      </c>
      <c r="AE2525" t="s">
        <v>42</v>
      </c>
      <c r="AF2525" t="s">
        <v>42</v>
      </c>
      <c r="AG2525">
        <f t="shared" si="78"/>
        <v>0</v>
      </c>
      <c r="AH2525" t="str" cm="1">
        <f t="array" ref="AH2525">_xlfn.IFS(
X2525&lt;=20, "&lt;20",
AND(X2525&gt;=20, X2525&lt;50), "20-50",
AND(X2525&gt;=50, X2525&lt;100), "50-100",
X2525&gt;=100, "&gt;100"
)</f>
        <v>&lt;20</v>
      </c>
      <c r="AI2525">
        <f t="shared" si="79"/>
        <v>1</v>
      </c>
      <c r="AJ2525" t="str" cm="1">
        <f t="array" ref="AJ2525">_xlfn.IFS(
C2525&lt;=20, "&lt;20",
AND(C2525&gt;=20, C2525&lt;35), "20-35",
AND(C2525&gt;=35, C2525&lt;50), "35-50",
C2525&gt;=50, "50-100"
)</f>
        <v>35-50</v>
      </c>
      <c r="AK2525" t="str" cm="1">
        <f t="array" ref="AK2525">_xlfn.IFS(
G2525&lt;6, "&lt;6",
AND(G2525&gt;=6, G2525&lt;12), "6-12",
AND(G2525&gt;=12, G2525&lt;18), "12-18",  AND(G2525&gt;=18, G2525&lt;24), "18-24", G2525&gt;=24, "24-36")</f>
        <v>12-18</v>
      </c>
    </row>
    <row r="2526" spans="1:37" x14ac:dyDescent="0.3">
      <c r="A2526" t="s">
        <v>2626</v>
      </c>
      <c r="B2526" t="s">
        <v>44</v>
      </c>
      <c r="C2526">
        <v>26</v>
      </c>
      <c r="D2526" t="s">
        <v>34</v>
      </c>
      <c r="E2526" t="s">
        <v>87</v>
      </c>
      <c r="F2526">
        <v>14</v>
      </c>
      <c r="G2526">
        <v>22</v>
      </c>
      <c r="H2526" t="s">
        <v>36</v>
      </c>
      <c r="I2526" t="s">
        <v>37</v>
      </c>
      <c r="J2526" t="s">
        <v>37</v>
      </c>
      <c r="K2526" t="s">
        <v>37</v>
      </c>
      <c r="L2526" t="s">
        <v>50</v>
      </c>
      <c r="M2526" t="s">
        <v>37</v>
      </c>
      <c r="N2526" t="s">
        <v>37</v>
      </c>
      <c r="O2526" t="s">
        <v>37</v>
      </c>
      <c r="P2526" t="s">
        <v>37</v>
      </c>
      <c r="Q2526" t="s">
        <v>37</v>
      </c>
      <c r="R2526" t="s">
        <v>37</v>
      </c>
      <c r="S2526" t="s">
        <v>37</v>
      </c>
      <c r="T2526" t="s">
        <v>37</v>
      </c>
      <c r="U2526" t="s">
        <v>39</v>
      </c>
      <c r="V2526" t="s">
        <v>37</v>
      </c>
      <c r="W2526" t="s">
        <v>40</v>
      </c>
      <c r="X2526">
        <v>116.6</v>
      </c>
      <c r="Y2526">
        <v>7049.5</v>
      </c>
      <c r="Z2526">
        <v>0</v>
      </c>
      <c r="AA2526">
        <v>0</v>
      </c>
      <c r="AB2526">
        <v>2654.4</v>
      </c>
      <c r="AC2526">
        <v>9703.9</v>
      </c>
      <c r="AD2526" t="s">
        <v>41</v>
      </c>
      <c r="AE2526" t="s">
        <v>42</v>
      </c>
      <c r="AF2526" t="s">
        <v>42</v>
      </c>
      <c r="AG2526">
        <f t="shared" si="78"/>
        <v>0</v>
      </c>
      <c r="AH2526" t="str" cm="1">
        <f t="array" ref="AH2526">_xlfn.IFS(
X2526&lt;=20, "&lt;20",
AND(X2526&gt;=20, X2526&lt;50), "20-50",
AND(X2526&gt;=50, X2526&lt;100), "50-100",
X2526&gt;=100, "&gt;100"
)</f>
        <v>&gt;100</v>
      </c>
      <c r="AI2526">
        <f t="shared" si="79"/>
        <v>0</v>
      </c>
      <c r="AJ2526" t="str" cm="1">
        <f t="array" ref="AJ2526">_xlfn.IFS(
C2526&lt;=20, "&lt;20",
AND(C2526&gt;=20, C2526&lt;35), "20-35",
AND(C2526&gt;=35, C2526&lt;50), "35-50",
C2526&gt;=50, "50-100"
)</f>
        <v>20-35</v>
      </c>
      <c r="AK2526" t="str" cm="1">
        <f t="array" ref="AK2526">_xlfn.IFS(
G2526&lt;6, "&lt;6",
AND(G2526&gt;=6, G2526&lt;12), "6-12",
AND(G2526&gt;=12, G2526&lt;18), "12-18",  AND(G2526&gt;=18, G2526&lt;24), "18-24", G2526&gt;=24, "24-36")</f>
        <v>18-24</v>
      </c>
    </row>
    <row r="2527" spans="1:37" x14ac:dyDescent="0.3">
      <c r="A2527" t="s">
        <v>2627</v>
      </c>
      <c r="B2527" t="s">
        <v>44</v>
      </c>
      <c r="C2527">
        <v>32</v>
      </c>
      <c r="D2527" t="s">
        <v>34</v>
      </c>
      <c r="E2527" t="s">
        <v>136</v>
      </c>
      <c r="F2527">
        <v>5</v>
      </c>
      <c r="G2527">
        <v>23</v>
      </c>
      <c r="H2527" t="s">
        <v>36</v>
      </c>
      <c r="I2527" t="s">
        <v>37</v>
      </c>
      <c r="J2527" t="s">
        <v>37</v>
      </c>
      <c r="K2527" t="s">
        <v>34</v>
      </c>
      <c r="L2527" t="s">
        <v>34</v>
      </c>
      <c r="M2527" t="s">
        <v>34</v>
      </c>
      <c r="N2527" t="s">
        <v>34</v>
      </c>
      <c r="O2527" t="s">
        <v>34</v>
      </c>
      <c r="P2527" t="s">
        <v>34</v>
      </c>
      <c r="Q2527" t="s">
        <v>34</v>
      </c>
      <c r="R2527" t="s">
        <v>34</v>
      </c>
      <c r="S2527" t="s">
        <v>34</v>
      </c>
      <c r="T2527" t="s">
        <v>34</v>
      </c>
      <c r="U2527" t="s">
        <v>46</v>
      </c>
      <c r="V2527" t="s">
        <v>37</v>
      </c>
      <c r="W2527" t="s">
        <v>40</v>
      </c>
      <c r="X2527">
        <v>24.4</v>
      </c>
      <c r="Y2527">
        <v>253.9</v>
      </c>
      <c r="Z2527">
        <v>0</v>
      </c>
      <c r="AA2527">
        <v>0</v>
      </c>
      <c r="AB2527">
        <v>41.6</v>
      </c>
      <c r="AC2527">
        <v>295.5</v>
      </c>
      <c r="AD2527" t="s">
        <v>41</v>
      </c>
      <c r="AE2527" t="s">
        <v>42</v>
      </c>
      <c r="AF2527" t="s">
        <v>42</v>
      </c>
      <c r="AG2527">
        <f t="shared" si="78"/>
        <v>0</v>
      </c>
      <c r="AH2527" t="str" cm="1">
        <f t="array" ref="AH2527">_xlfn.IFS(
X2527&lt;=20, "&lt;20",
AND(X2527&gt;=20, X2527&lt;50), "20-50",
AND(X2527&gt;=50, X2527&lt;100), "50-100",
X2527&gt;=100, "&gt;100"
)</f>
        <v>20-50</v>
      </c>
      <c r="AI2527">
        <f t="shared" si="79"/>
        <v>0</v>
      </c>
      <c r="AJ2527" t="str" cm="1">
        <f t="array" ref="AJ2527">_xlfn.IFS(
C2527&lt;=20, "&lt;20",
AND(C2527&gt;=20, C2527&lt;35), "20-35",
AND(C2527&gt;=35, C2527&lt;50), "35-50",
C2527&gt;=50, "50-100"
)</f>
        <v>20-35</v>
      </c>
      <c r="AK2527" t="str" cm="1">
        <f t="array" ref="AK2527">_xlfn.IFS(
G2527&lt;6, "&lt;6",
AND(G2527&gt;=6, G2527&lt;12), "6-12",
AND(G2527&gt;=12, G2527&lt;18), "12-18",  AND(G2527&gt;=18, G2527&lt;24), "18-24", G2527&gt;=24, "24-36")</f>
        <v>18-24</v>
      </c>
    </row>
    <row r="2528" spans="1:37" x14ac:dyDescent="0.3">
      <c r="A2528" t="s">
        <v>2628</v>
      </c>
      <c r="B2528" t="s">
        <v>33</v>
      </c>
      <c r="C2528">
        <v>52</v>
      </c>
      <c r="D2528" t="s">
        <v>34</v>
      </c>
      <c r="E2528" t="s">
        <v>74</v>
      </c>
      <c r="F2528">
        <v>1</v>
      </c>
      <c r="G2528">
        <v>6</v>
      </c>
      <c r="H2528" t="s">
        <v>49</v>
      </c>
      <c r="I2528" t="s">
        <v>37</v>
      </c>
      <c r="J2528" t="s">
        <v>34</v>
      </c>
      <c r="K2528" t="s">
        <v>37</v>
      </c>
      <c r="L2528" t="s">
        <v>72</v>
      </c>
      <c r="M2528" t="s">
        <v>34</v>
      </c>
      <c r="N2528" t="s">
        <v>34</v>
      </c>
      <c r="O2528" t="s">
        <v>34</v>
      </c>
      <c r="P2528" t="s">
        <v>37</v>
      </c>
      <c r="Q2528" t="s">
        <v>34</v>
      </c>
      <c r="R2528" t="s">
        <v>34</v>
      </c>
      <c r="S2528" t="s">
        <v>34</v>
      </c>
      <c r="T2528" t="s">
        <v>37</v>
      </c>
      <c r="U2528" t="s">
        <v>46</v>
      </c>
      <c r="V2528" t="s">
        <v>37</v>
      </c>
      <c r="W2528" t="s">
        <v>51</v>
      </c>
      <c r="X2528">
        <v>50.8</v>
      </c>
      <c r="Y2528">
        <v>288.05</v>
      </c>
      <c r="Z2528">
        <v>0</v>
      </c>
      <c r="AA2528">
        <v>0</v>
      </c>
      <c r="AB2528">
        <v>131.46</v>
      </c>
      <c r="AC2528">
        <v>419.51</v>
      </c>
      <c r="AD2528" t="s">
        <v>52</v>
      </c>
      <c r="AE2528" t="s">
        <v>53</v>
      </c>
      <c r="AF2528" t="s">
        <v>155</v>
      </c>
      <c r="AG2528">
        <f t="shared" si="78"/>
        <v>1</v>
      </c>
      <c r="AH2528" t="str" cm="1">
        <f t="array" ref="AH2528">_xlfn.IFS(
X2528&lt;=20, "&lt;20",
AND(X2528&gt;=20, X2528&lt;50), "20-50",
AND(X2528&gt;=50, X2528&lt;100), "50-100",
X2528&gt;=100, "&gt;100"
)</f>
        <v>50-100</v>
      </c>
      <c r="AI2528">
        <f t="shared" si="79"/>
        <v>0</v>
      </c>
      <c r="AJ2528" t="str" cm="1">
        <f t="array" ref="AJ2528">_xlfn.IFS(
C2528&lt;=20, "&lt;20",
AND(C2528&gt;=20, C2528&lt;35), "20-35",
AND(C2528&gt;=35, C2528&lt;50), "35-50",
C2528&gt;=50, "50-100"
)</f>
        <v>50-100</v>
      </c>
      <c r="AK2528" t="str" cm="1">
        <f t="array" ref="AK2528">_xlfn.IFS(
G2528&lt;6, "&lt;6",
AND(G2528&gt;=6, G2528&lt;12), "6-12",
AND(G2528&gt;=12, G2528&lt;18), "12-18",  AND(G2528&gt;=18, G2528&lt;24), "18-24", G2528&gt;=24, "24-36")</f>
        <v>6-12</v>
      </c>
    </row>
    <row r="2529" spans="1:37" x14ac:dyDescent="0.3">
      <c r="A2529" t="s">
        <v>2629</v>
      </c>
      <c r="B2529" t="s">
        <v>33</v>
      </c>
      <c r="C2529">
        <v>36</v>
      </c>
      <c r="D2529" t="s">
        <v>37</v>
      </c>
      <c r="E2529" t="s">
        <v>87</v>
      </c>
      <c r="F2529">
        <v>6</v>
      </c>
      <c r="G2529">
        <v>22</v>
      </c>
      <c r="H2529" t="s">
        <v>70</v>
      </c>
      <c r="I2529" t="s">
        <v>37</v>
      </c>
      <c r="J2529" t="s">
        <v>37</v>
      </c>
      <c r="K2529" t="s">
        <v>37</v>
      </c>
      <c r="L2529" t="s">
        <v>50</v>
      </c>
      <c r="M2529" t="s">
        <v>34</v>
      </c>
      <c r="N2529" t="s">
        <v>34</v>
      </c>
      <c r="O2529" t="s">
        <v>37</v>
      </c>
      <c r="P2529" t="s">
        <v>37</v>
      </c>
      <c r="Q2529" t="s">
        <v>37</v>
      </c>
      <c r="R2529" t="s">
        <v>37</v>
      </c>
      <c r="S2529" t="s">
        <v>37</v>
      </c>
      <c r="T2529" t="s">
        <v>34</v>
      </c>
      <c r="U2529" t="s">
        <v>39</v>
      </c>
      <c r="V2529" t="s">
        <v>37</v>
      </c>
      <c r="W2529" t="s">
        <v>51</v>
      </c>
      <c r="X2529">
        <v>104.65</v>
      </c>
      <c r="Y2529">
        <v>6219.6</v>
      </c>
      <c r="Z2529">
        <v>0</v>
      </c>
      <c r="AA2529">
        <v>40</v>
      </c>
      <c r="AB2529">
        <v>2386.12</v>
      </c>
      <c r="AC2529">
        <v>8645.7199999999993</v>
      </c>
      <c r="AD2529" t="s">
        <v>52</v>
      </c>
      <c r="AE2529" t="s">
        <v>58</v>
      </c>
      <c r="AF2529" t="s">
        <v>288</v>
      </c>
      <c r="AG2529">
        <f t="shared" si="78"/>
        <v>1</v>
      </c>
      <c r="AH2529" t="str" cm="1">
        <f t="array" ref="AH2529">_xlfn.IFS(
X2529&lt;=20, "&lt;20",
AND(X2529&gt;=20, X2529&lt;50), "20-50",
AND(X2529&gt;=50, X2529&lt;100), "50-100",
X2529&gt;=100, "&gt;100"
)</f>
        <v>&gt;100</v>
      </c>
      <c r="AI2529">
        <f t="shared" si="79"/>
        <v>0</v>
      </c>
      <c r="AJ2529" t="str" cm="1">
        <f t="array" ref="AJ2529">_xlfn.IFS(
C2529&lt;=20, "&lt;20",
AND(C2529&gt;=20, C2529&lt;35), "20-35",
AND(C2529&gt;=35, C2529&lt;50), "35-50",
C2529&gt;=50, "50-100"
)</f>
        <v>35-50</v>
      </c>
      <c r="AK2529" t="str" cm="1">
        <f t="array" ref="AK2529">_xlfn.IFS(
G2529&lt;6, "&lt;6",
AND(G2529&gt;=6, G2529&lt;12), "6-12",
AND(G2529&gt;=12, G2529&lt;18), "12-18",  AND(G2529&gt;=18, G2529&lt;24), "18-24", G2529&gt;=24, "24-36")</f>
        <v>18-24</v>
      </c>
    </row>
    <row r="2530" spans="1:37" x14ac:dyDescent="0.3">
      <c r="A2530" t="s">
        <v>2630</v>
      </c>
      <c r="B2530" t="s">
        <v>44</v>
      </c>
      <c r="C2530">
        <v>53</v>
      </c>
      <c r="D2530" t="s">
        <v>37</v>
      </c>
      <c r="E2530" t="s">
        <v>61</v>
      </c>
      <c r="F2530">
        <v>0</v>
      </c>
      <c r="G2530">
        <v>3</v>
      </c>
      <c r="H2530" t="s">
        <v>36</v>
      </c>
      <c r="I2530" t="s">
        <v>37</v>
      </c>
      <c r="J2530" t="s">
        <v>37</v>
      </c>
      <c r="K2530" t="s">
        <v>37</v>
      </c>
      <c r="L2530" t="s">
        <v>72</v>
      </c>
      <c r="M2530" t="s">
        <v>34</v>
      </c>
      <c r="N2530" t="s">
        <v>34</v>
      </c>
      <c r="O2530" t="s">
        <v>34</v>
      </c>
      <c r="P2530" t="s">
        <v>34</v>
      </c>
      <c r="Q2530" t="s">
        <v>34</v>
      </c>
      <c r="R2530" t="s">
        <v>37</v>
      </c>
      <c r="S2530" t="s">
        <v>37</v>
      </c>
      <c r="T2530" t="s">
        <v>34</v>
      </c>
      <c r="U2530" t="s">
        <v>46</v>
      </c>
      <c r="V2530" t="s">
        <v>37</v>
      </c>
      <c r="W2530" t="s">
        <v>51</v>
      </c>
      <c r="X2530">
        <v>63.05</v>
      </c>
      <c r="Y2530">
        <v>1067.05</v>
      </c>
      <c r="Z2530">
        <v>0</v>
      </c>
      <c r="AA2530">
        <v>10</v>
      </c>
      <c r="AB2530">
        <v>683.68</v>
      </c>
      <c r="AC2530">
        <v>1760.73</v>
      </c>
      <c r="AD2530" t="s">
        <v>41</v>
      </c>
      <c r="AE2530" t="s">
        <v>42</v>
      </c>
      <c r="AF2530" t="s">
        <v>42</v>
      </c>
      <c r="AG2530">
        <f t="shared" si="78"/>
        <v>0</v>
      </c>
      <c r="AH2530" t="str" cm="1">
        <f t="array" ref="AH2530">_xlfn.IFS(
X2530&lt;=20, "&lt;20",
AND(X2530&gt;=20, X2530&lt;50), "20-50",
AND(X2530&gt;=50, X2530&lt;100), "50-100",
X2530&gt;=100, "&gt;100"
)</f>
        <v>50-100</v>
      </c>
      <c r="AI2530">
        <f t="shared" si="79"/>
        <v>0</v>
      </c>
      <c r="AJ2530" t="str" cm="1">
        <f t="array" ref="AJ2530">_xlfn.IFS(
C2530&lt;=20, "&lt;20",
AND(C2530&gt;=20, C2530&lt;35), "20-35",
AND(C2530&gt;=35, C2530&lt;50), "35-50",
C2530&gt;=50, "50-100"
)</f>
        <v>50-100</v>
      </c>
      <c r="AK2530" t="str" cm="1">
        <f t="array" ref="AK2530">_xlfn.IFS(
G2530&lt;6, "&lt;6",
AND(G2530&gt;=6, G2530&lt;12), "6-12",
AND(G2530&gt;=12, G2530&lt;18), "12-18",  AND(G2530&gt;=18, G2530&lt;24), "18-24", G2530&gt;=24, "24-36")</f>
        <v>&lt;6</v>
      </c>
    </row>
    <row r="2531" spans="1:37" x14ac:dyDescent="0.3">
      <c r="A2531" t="s">
        <v>2631</v>
      </c>
      <c r="B2531" t="s">
        <v>44</v>
      </c>
      <c r="C2531">
        <v>31</v>
      </c>
      <c r="D2531" t="s">
        <v>37</v>
      </c>
      <c r="E2531" t="s">
        <v>45</v>
      </c>
      <c r="F2531">
        <v>1</v>
      </c>
      <c r="G2531">
        <v>29</v>
      </c>
      <c r="H2531" t="s">
        <v>36</v>
      </c>
      <c r="I2531" t="s">
        <v>34</v>
      </c>
      <c r="J2531" t="s">
        <v>34</v>
      </c>
      <c r="K2531" t="s">
        <v>37</v>
      </c>
      <c r="L2531" t="s">
        <v>38</v>
      </c>
      <c r="M2531" t="s">
        <v>34</v>
      </c>
      <c r="N2531" t="s">
        <v>34</v>
      </c>
      <c r="O2531" t="s">
        <v>34</v>
      </c>
      <c r="P2531" t="s">
        <v>37</v>
      </c>
      <c r="Q2531" t="s">
        <v>34</v>
      </c>
      <c r="R2531" t="s">
        <v>34</v>
      </c>
      <c r="S2531" t="s">
        <v>34</v>
      </c>
      <c r="T2531" t="s">
        <v>37</v>
      </c>
      <c r="U2531" t="s">
        <v>46</v>
      </c>
      <c r="V2531" t="s">
        <v>37</v>
      </c>
      <c r="W2531" t="s">
        <v>51</v>
      </c>
      <c r="X2531">
        <v>31.2</v>
      </c>
      <c r="Y2531">
        <v>926.2</v>
      </c>
      <c r="Z2531">
        <v>0</v>
      </c>
      <c r="AA2531">
        <v>0</v>
      </c>
      <c r="AB2531">
        <v>0</v>
      </c>
      <c r="AC2531">
        <v>926.2</v>
      </c>
      <c r="AD2531" t="s">
        <v>41</v>
      </c>
      <c r="AE2531" t="s">
        <v>42</v>
      </c>
      <c r="AF2531" t="s">
        <v>42</v>
      </c>
      <c r="AG2531">
        <f t="shared" si="78"/>
        <v>0</v>
      </c>
      <c r="AH2531" t="str" cm="1">
        <f t="array" ref="AH2531">_xlfn.IFS(
X2531&lt;=20, "&lt;20",
AND(X2531&gt;=20, X2531&lt;50), "20-50",
AND(X2531&gt;=50, X2531&lt;100), "50-100",
X2531&gt;=100, "&gt;100"
)</f>
        <v>20-50</v>
      </c>
      <c r="AI2531">
        <f t="shared" si="79"/>
        <v>0</v>
      </c>
      <c r="AJ2531" t="str" cm="1">
        <f t="array" ref="AJ2531">_xlfn.IFS(
C2531&lt;=20, "&lt;20",
AND(C2531&gt;=20, C2531&lt;35), "20-35",
AND(C2531&gt;=35, C2531&lt;50), "35-50",
C2531&gt;=50, "50-100"
)</f>
        <v>20-35</v>
      </c>
      <c r="AK2531" t="str" cm="1">
        <f t="array" ref="AK2531">_xlfn.IFS(
G2531&lt;6, "&lt;6",
AND(G2531&gt;=6, G2531&lt;12), "6-12",
AND(G2531&gt;=12, G2531&lt;18), "12-18",  AND(G2531&gt;=18, G2531&lt;24), "18-24", G2531&gt;=24, "24-36")</f>
        <v>24-36</v>
      </c>
    </row>
    <row r="2532" spans="1:37" x14ac:dyDescent="0.3">
      <c r="A2532" t="s">
        <v>2632</v>
      </c>
      <c r="B2532" t="s">
        <v>44</v>
      </c>
      <c r="C2532">
        <v>73</v>
      </c>
      <c r="D2532" t="s">
        <v>34</v>
      </c>
      <c r="E2532" t="s">
        <v>69</v>
      </c>
      <c r="F2532">
        <v>2</v>
      </c>
      <c r="G2532">
        <v>28</v>
      </c>
      <c r="H2532" t="s">
        <v>36</v>
      </c>
      <c r="I2532" t="s">
        <v>37</v>
      </c>
      <c r="J2532" t="s">
        <v>37</v>
      </c>
      <c r="K2532" t="s">
        <v>37</v>
      </c>
      <c r="L2532" t="s">
        <v>50</v>
      </c>
      <c r="M2532" t="s">
        <v>34</v>
      </c>
      <c r="N2532" t="s">
        <v>37</v>
      </c>
      <c r="O2532" t="s">
        <v>37</v>
      </c>
      <c r="P2532" t="s">
        <v>34</v>
      </c>
      <c r="Q2532" t="s">
        <v>37</v>
      </c>
      <c r="R2532" t="s">
        <v>37</v>
      </c>
      <c r="S2532" t="s">
        <v>34</v>
      </c>
      <c r="T2532" t="s">
        <v>34</v>
      </c>
      <c r="U2532" t="s">
        <v>39</v>
      </c>
      <c r="V2532" t="s">
        <v>37</v>
      </c>
      <c r="W2532" t="s">
        <v>51</v>
      </c>
      <c r="X2532">
        <v>106.5</v>
      </c>
      <c r="Y2532">
        <v>5621.85</v>
      </c>
      <c r="Z2532">
        <v>0</v>
      </c>
      <c r="AA2532">
        <v>90</v>
      </c>
      <c r="AB2532">
        <v>1442.48</v>
      </c>
      <c r="AC2532">
        <v>7154.33</v>
      </c>
      <c r="AD2532" t="s">
        <v>41</v>
      </c>
      <c r="AE2532" t="s">
        <v>42</v>
      </c>
      <c r="AF2532" t="s">
        <v>42</v>
      </c>
      <c r="AG2532">
        <f t="shared" si="78"/>
        <v>0</v>
      </c>
      <c r="AH2532" t="str" cm="1">
        <f t="array" ref="AH2532">_xlfn.IFS(
X2532&lt;=20, "&lt;20",
AND(X2532&gt;=20, X2532&lt;50), "20-50",
AND(X2532&gt;=50, X2532&lt;100), "50-100",
X2532&gt;=100, "&gt;100"
)</f>
        <v>&gt;100</v>
      </c>
      <c r="AI2532">
        <f t="shared" si="79"/>
        <v>0</v>
      </c>
      <c r="AJ2532" t="str" cm="1">
        <f t="array" ref="AJ2532">_xlfn.IFS(
C2532&lt;=20, "&lt;20",
AND(C2532&gt;=20, C2532&lt;35), "20-35",
AND(C2532&gt;=35, C2532&lt;50), "35-50",
C2532&gt;=50, "50-100"
)</f>
        <v>50-100</v>
      </c>
      <c r="AK2532" t="str" cm="1">
        <f t="array" ref="AK2532">_xlfn.IFS(
G2532&lt;6, "&lt;6",
AND(G2532&gt;=6, G2532&lt;12), "6-12",
AND(G2532&gt;=12, G2532&lt;18), "12-18",  AND(G2532&gt;=18, G2532&lt;24), "18-24", G2532&gt;=24, "24-36")</f>
        <v>24-36</v>
      </c>
    </row>
    <row r="2533" spans="1:37" x14ac:dyDescent="0.3">
      <c r="A2533" t="s">
        <v>2633</v>
      </c>
      <c r="B2533" t="s">
        <v>33</v>
      </c>
      <c r="C2533">
        <v>59</v>
      </c>
      <c r="D2533" t="s">
        <v>34</v>
      </c>
      <c r="E2533" t="s">
        <v>56</v>
      </c>
      <c r="F2533">
        <v>12</v>
      </c>
      <c r="G2533">
        <v>30</v>
      </c>
      <c r="H2533" t="s">
        <v>36</v>
      </c>
      <c r="I2533" t="s">
        <v>34</v>
      </c>
      <c r="J2533" t="s">
        <v>34</v>
      </c>
      <c r="K2533" t="s">
        <v>37</v>
      </c>
      <c r="L2533" t="s">
        <v>72</v>
      </c>
      <c r="M2533" t="s">
        <v>37</v>
      </c>
      <c r="N2533" t="s">
        <v>34</v>
      </c>
      <c r="O2533" t="s">
        <v>34</v>
      </c>
      <c r="P2533" t="s">
        <v>34</v>
      </c>
      <c r="Q2533" t="s">
        <v>37</v>
      </c>
      <c r="R2533" t="s">
        <v>34</v>
      </c>
      <c r="S2533" t="s">
        <v>34</v>
      </c>
      <c r="T2533" t="s">
        <v>37</v>
      </c>
      <c r="U2533" t="s">
        <v>46</v>
      </c>
      <c r="V2533" t="s">
        <v>34</v>
      </c>
      <c r="W2533" t="s">
        <v>40</v>
      </c>
      <c r="X2533">
        <v>38.549999999999997</v>
      </c>
      <c r="Y2533">
        <v>156.1</v>
      </c>
      <c r="Z2533">
        <v>0</v>
      </c>
      <c r="AA2533">
        <v>0</v>
      </c>
      <c r="AB2533">
        <v>0</v>
      </c>
      <c r="AC2533">
        <v>156.1</v>
      </c>
      <c r="AD2533" t="s">
        <v>41</v>
      </c>
      <c r="AE2533" t="s">
        <v>42</v>
      </c>
      <c r="AF2533" t="s">
        <v>42</v>
      </c>
      <c r="AG2533">
        <f t="shared" si="78"/>
        <v>0</v>
      </c>
      <c r="AH2533" t="str" cm="1">
        <f t="array" ref="AH2533">_xlfn.IFS(
X2533&lt;=20, "&lt;20",
AND(X2533&gt;=20, X2533&lt;50), "20-50",
AND(X2533&gt;=50, X2533&lt;100), "50-100",
X2533&gt;=100, "&gt;100"
)</f>
        <v>20-50</v>
      </c>
      <c r="AI2533">
        <f t="shared" si="79"/>
        <v>0</v>
      </c>
      <c r="AJ2533" t="str" cm="1">
        <f t="array" ref="AJ2533">_xlfn.IFS(
C2533&lt;=20, "&lt;20",
AND(C2533&gt;=20, C2533&lt;35), "20-35",
AND(C2533&gt;=35, C2533&lt;50), "35-50",
C2533&gt;=50, "50-100"
)</f>
        <v>50-100</v>
      </c>
      <c r="AK2533" t="str" cm="1">
        <f t="array" ref="AK2533">_xlfn.IFS(
G2533&lt;6, "&lt;6",
AND(G2533&gt;=6, G2533&lt;12), "6-12",
AND(G2533&gt;=12, G2533&lt;18), "12-18",  AND(G2533&gt;=18, G2533&lt;24), "18-24", G2533&gt;=24, "24-36")</f>
        <v>24-36</v>
      </c>
    </row>
    <row r="2534" spans="1:37" x14ac:dyDescent="0.3">
      <c r="A2534" t="s">
        <v>2634</v>
      </c>
      <c r="B2534" t="s">
        <v>44</v>
      </c>
      <c r="C2534">
        <v>57</v>
      </c>
      <c r="D2534" t="s">
        <v>37</v>
      </c>
      <c r="E2534" t="s">
        <v>87</v>
      </c>
      <c r="F2534">
        <v>12</v>
      </c>
      <c r="G2534">
        <v>17</v>
      </c>
      <c r="H2534" t="s">
        <v>36</v>
      </c>
      <c r="I2534" t="s">
        <v>37</v>
      </c>
      <c r="J2534" t="s">
        <v>34</v>
      </c>
      <c r="K2534" t="s">
        <v>34</v>
      </c>
      <c r="L2534" t="s">
        <v>34</v>
      </c>
      <c r="M2534" t="s">
        <v>34</v>
      </c>
      <c r="N2534" t="s">
        <v>34</v>
      </c>
      <c r="O2534" t="s">
        <v>34</v>
      </c>
      <c r="P2534" t="s">
        <v>34</v>
      </c>
      <c r="Q2534" t="s">
        <v>34</v>
      </c>
      <c r="R2534" t="s">
        <v>34</v>
      </c>
      <c r="S2534" t="s">
        <v>34</v>
      </c>
      <c r="T2534" t="s">
        <v>34</v>
      </c>
      <c r="U2534" t="s">
        <v>46</v>
      </c>
      <c r="V2534" t="s">
        <v>37</v>
      </c>
      <c r="W2534" t="s">
        <v>40</v>
      </c>
      <c r="X2534">
        <v>19.649999999999999</v>
      </c>
      <c r="Y2534">
        <v>92.05</v>
      </c>
      <c r="Z2534">
        <v>0</v>
      </c>
      <c r="AA2534">
        <v>0</v>
      </c>
      <c r="AB2534">
        <v>209.65</v>
      </c>
      <c r="AC2534">
        <v>301.7</v>
      </c>
      <c r="AD2534" t="s">
        <v>41</v>
      </c>
      <c r="AE2534" t="s">
        <v>42</v>
      </c>
      <c r="AF2534" t="s">
        <v>42</v>
      </c>
      <c r="AG2534">
        <f t="shared" si="78"/>
        <v>0</v>
      </c>
      <c r="AH2534" t="str" cm="1">
        <f t="array" ref="AH2534">_xlfn.IFS(
X2534&lt;=20, "&lt;20",
AND(X2534&gt;=20, X2534&lt;50), "20-50",
AND(X2534&gt;=50, X2534&lt;100), "50-100",
X2534&gt;=100, "&gt;100"
)</f>
        <v>&lt;20</v>
      </c>
      <c r="AI2534">
        <f t="shared" si="79"/>
        <v>0</v>
      </c>
      <c r="AJ2534" t="str" cm="1">
        <f t="array" ref="AJ2534">_xlfn.IFS(
C2534&lt;=20, "&lt;20",
AND(C2534&gt;=20, C2534&lt;35), "20-35",
AND(C2534&gt;=35, C2534&lt;50), "35-50",
C2534&gt;=50, "50-100"
)</f>
        <v>50-100</v>
      </c>
      <c r="AK2534" t="str" cm="1">
        <f t="array" ref="AK2534">_xlfn.IFS(
G2534&lt;6, "&lt;6",
AND(G2534&gt;=6, G2534&lt;12), "6-12",
AND(G2534&gt;=12, G2534&lt;18), "12-18",  AND(G2534&gt;=18, G2534&lt;24), "18-24", G2534&gt;=24, "24-36")</f>
        <v>12-18</v>
      </c>
    </row>
    <row r="2535" spans="1:37" x14ac:dyDescent="0.3">
      <c r="A2535" t="s">
        <v>2635</v>
      </c>
      <c r="B2535" t="s">
        <v>44</v>
      </c>
      <c r="C2535">
        <v>45</v>
      </c>
      <c r="D2535" t="s">
        <v>37</v>
      </c>
      <c r="E2535" t="s">
        <v>61</v>
      </c>
      <c r="F2535">
        <v>13</v>
      </c>
      <c r="G2535">
        <v>30</v>
      </c>
      <c r="H2535" t="s">
        <v>36</v>
      </c>
      <c r="I2535" t="s">
        <v>37</v>
      </c>
      <c r="J2535" t="s">
        <v>37</v>
      </c>
      <c r="K2535" t="s">
        <v>34</v>
      </c>
      <c r="L2535" t="s">
        <v>34</v>
      </c>
      <c r="M2535" t="s">
        <v>34</v>
      </c>
      <c r="N2535" t="s">
        <v>34</v>
      </c>
      <c r="O2535" t="s">
        <v>34</v>
      </c>
      <c r="P2535" t="s">
        <v>34</v>
      </c>
      <c r="Q2535" t="s">
        <v>34</v>
      </c>
      <c r="R2535" t="s">
        <v>34</v>
      </c>
      <c r="S2535" t="s">
        <v>34</v>
      </c>
      <c r="T2535" t="s">
        <v>34</v>
      </c>
      <c r="U2535" t="s">
        <v>67</v>
      </c>
      <c r="V2535" t="s">
        <v>34</v>
      </c>
      <c r="W2535" t="s">
        <v>51</v>
      </c>
      <c r="X2535">
        <v>25.5</v>
      </c>
      <c r="Y2535">
        <v>1821.8</v>
      </c>
      <c r="Z2535">
        <v>16.850000000000001</v>
      </c>
      <c r="AA2535">
        <v>0</v>
      </c>
      <c r="AB2535">
        <v>667.76</v>
      </c>
      <c r="AC2535">
        <v>2472.71</v>
      </c>
      <c r="AD2535" t="s">
        <v>41</v>
      </c>
      <c r="AE2535" t="s">
        <v>42</v>
      </c>
      <c r="AF2535" t="s">
        <v>42</v>
      </c>
      <c r="AG2535">
        <f t="shared" si="78"/>
        <v>0</v>
      </c>
      <c r="AH2535" t="str" cm="1">
        <f t="array" ref="AH2535">_xlfn.IFS(
X2535&lt;=20, "&lt;20",
AND(X2535&gt;=20, X2535&lt;50), "20-50",
AND(X2535&gt;=50, X2535&lt;100), "50-100",
X2535&gt;=100, "&gt;100"
)</f>
        <v>20-50</v>
      </c>
      <c r="AI2535">
        <f t="shared" si="79"/>
        <v>0</v>
      </c>
      <c r="AJ2535" t="str" cm="1">
        <f t="array" ref="AJ2535">_xlfn.IFS(
C2535&lt;=20, "&lt;20",
AND(C2535&gt;=20, C2535&lt;35), "20-35",
AND(C2535&gt;=35, C2535&lt;50), "35-50",
C2535&gt;=50, "50-100"
)</f>
        <v>35-50</v>
      </c>
      <c r="AK2535" t="str" cm="1">
        <f t="array" ref="AK2535">_xlfn.IFS(
G2535&lt;6, "&lt;6",
AND(G2535&gt;=6, G2535&lt;12), "6-12",
AND(G2535&gt;=12, G2535&lt;18), "12-18",  AND(G2535&gt;=18, G2535&lt;24), "18-24", G2535&gt;=24, "24-36")</f>
        <v>24-36</v>
      </c>
    </row>
    <row r="2536" spans="1:37" x14ac:dyDescent="0.3">
      <c r="A2536" t="s">
        <v>2636</v>
      </c>
      <c r="B2536" t="s">
        <v>44</v>
      </c>
      <c r="C2536">
        <v>63</v>
      </c>
      <c r="D2536" t="s">
        <v>34</v>
      </c>
      <c r="E2536" t="s">
        <v>103</v>
      </c>
      <c r="F2536">
        <v>1</v>
      </c>
      <c r="G2536">
        <v>13</v>
      </c>
      <c r="H2536" t="s">
        <v>70</v>
      </c>
      <c r="I2536" t="s">
        <v>37</v>
      </c>
      <c r="J2536" t="s">
        <v>37</v>
      </c>
      <c r="K2536" t="s">
        <v>37</v>
      </c>
      <c r="L2536" t="s">
        <v>72</v>
      </c>
      <c r="M2536" t="s">
        <v>37</v>
      </c>
      <c r="N2536" t="s">
        <v>34</v>
      </c>
      <c r="O2536" t="s">
        <v>37</v>
      </c>
      <c r="P2536" t="s">
        <v>37</v>
      </c>
      <c r="Q2536" t="s">
        <v>37</v>
      </c>
      <c r="R2536" t="s">
        <v>37</v>
      </c>
      <c r="S2536" t="s">
        <v>37</v>
      </c>
      <c r="T2536" t="s">
        <v>37</v>
      </c>
      <c r="U2536" t="s">
        <v>39</v>
      </c>
      <c r="V2536" t="s">
        <v>37</v>
      </c>
      <c r="W2536" t="s">
        <v>40</v>
      </c>
      <c r="X2536">
        <v>82.5</v>
      </c>
      <c r="Y2536">
        <v>4179.1000000000004</v>
      </c>
      <c r="Z2536">
        <v>21.35</v>
      </c>
      <c r="AA2536">
        <v>0</v>
      </c>
      <c r="AB2536">
        <v>1062.5</v>
      </c>
      <c r="AC2536">
        <v>5220.25</v>
      </c>
      <c r="AD2536" t="s">
        <v>41</v>
      </c>
      <c r="AE2536" t="s">
        <v>42</v>
      </c>
      <c r="AF2536" t="s">
        <v>42</v>
      </c>
      <c r="AG2536">
        <f t="shared" si="78"/>
        <v>0</v>
      </c>
      <c r="AH2536" t="str" cm="1">
        <f t="array" ref="AH2536">_xlfn.IFS(
X2536&lt;=20, "&lt;20",
AND(X2536&gt;=20, X2536&lt;50), "20-50",
AND(X2536&gt;=50, X2536&lt;100), "50-100",
X2536&gt;=100, "&gt;100"
)</f>
        <v>50-100</v>
      </c>
      <c r="AI2536">
        <f t="shared" si="79"/>
        <v>0</v>
      </c>
      <c r="AJ2536" t="str" cm="1">
        <f t="array" ref="AJ2536">_xlfn.IFS(
C2536&lt;=20, "&lt;20",
AND(C2536&gt;=20, C2536&lt;35), "20-35",
AND(C2536&gt;=35, C2536&lt;50), "35-50",
C2536&gt;=50, "50-100"
)</f>
        <v>50-100</v>
      </c>
      <c r="AK2536" t="str" cm="1">
        <f t="array" ref="AK2536">_xlfn.IFS(
G2536&lt;6, "&lt;6",
AND(G2536&gt;=6, G2536&lt;12), "6-12",
AND(G2536&gt;=12, G2536&lt;18), "12-18",  AND(G2536&gt;=18, G2536&lt;24), "18-24", G2536&gt;=24, "24-36")</f>
        <v>12-18</v>
      </c>
    </row>
    <row r="2537" spans="1:37" x14ac:dyDescent="0.3">
      <c r="A2537" t="s">
        <v>2637</v>
      </c>
      <c r="B2537" t="s">
        <v>44</v>
      </c>
      <c r="C2537">
        <v>66</v>
      </c>
      <c r="D2537" t="s">
        <v>37</v>
      </c>
      <c r="E2537" t="s">
        <v>69</v>
      </c>
      <c r="F2537">
        <v>7</v>
      </c>
      <c r="G2537">
        <v>12</v>
      </c>
      <c r="H2537" t="s">
        <v>49</v>
      </c>
      <c r="I2537" t="s">
        <v>37</v>
      </c>
      <c r="J2537" t="s">
        <v>34</v>
      </c>
      <c r="K2537" t="s">
        <v>37</v>
      </c>
      <c r="L2537" t="s">
        <v>38</v>
      </c>
      <c r="M2537" t="s">
        <v>37</v>
      </c>
      <c r="N2537" t="s">
        <v>34</v>
      </c>
      <c r="O2537" t="s">
        <v>34</v>
      </c>
      <c r="P2537" t="s">
        <v>34</v>
      </c>
      <c r="Q2537" t="s">
        <v>37</v>
      </c>
      <c r="R2537" t="s">
        <v>37</v>
      </c>
      <c r="S2537" t="s">
        <v>37</v>
      </c>
      <c r="T2537" t="s">
        <v>37</v>
      </c>
      <c r="U2537" t="s">
        <v>46</v>
      </c>
      <c r="V2537" t="s">
        <v>34</v>
      </c>
      <c r="W2537" t="s">
        <v>40</v>
      </c>
      <c r="X2537">
        <v>69.7</v>
      </c>
      <c r="Y2537">
        <v>516.15</v>
      </c>
      <c r="Z2537">
        <v>0</v>
      </c>
      <c r="AA2537">
        <v>0</v>
      </c>
      <c r="AB2537">
        <v>36.19</v>
      </c>
      <c r="AC2537">
        <v>552.34</v>
      </c>
      <c r="AD2537" t="s">
        <v>41</v>
      </c>
      <c r="AE2537" t="s">
        <v>42</v>
      </c>
      <c r="AF2537" t="s">
        <v>42</v>
      </c>
      <c r="AG2537">
        <f t="shared" si="78"/>
        <v>0</v>
      </c>
      <c r="AH2537" t="str" cm="1">
        <f t="array" ref="AH2537">_xlfn.IFS(
X2537&lt;=20, "&lt;20",
AND(X2537&gt;=20, X2537&lt;50), "20-50",
AND(X2537&gt;=50, X2537&lt;100), "50-100",
X2537&gt;=100, "&gt;100"
)</f>
        <v>50-100</v>
      </c>
      <c r="AI2537">
        <f t="shared" si="79"/>
        <v>0</v>
      </c>
      <c r="AJ2537" t="str" cm="1">
        <f t="array" ref="AJ2537">_xlfn.IFS(
C2537&lt;=20, "&lt;20",
AND(C2537&gt;=20, C2537&lt;35), "20-35",
AND(C2537&gt;=35, C2537&lt;50), "35-50",
C2537&gt;=50, "50-100"
)</f>
        <v>50-100</v>
      </c>
      <c r="AK2537" t="str" cm="1">
        <f t="array" ref="AK2537">_xlfn.IFS(
G2537&lt;6, "&lt;6",
AND(G2537&gt;=6, G2537&lt;12), "6-12",
AND(G2537&gt;=12, G2537&lt;18), "12-18",  AND(G2537&gt;=18, G2537&lt;24), "18-24", G2537&gt;=24, "24-36")</f>
        <v>12-18</v>
      </c>
    </row>
    <row r="2538" spans="1:37" x14ac:dyDescent="0.3">
      <c r="A2538" t="s">
        <v>2638</v>
      </c>
      <c r="B2538" t="s">
        <v>33</v>
      </c>
      <c r="C2538">
        <v>67</v>
      </c>
      <c r="D2538" t="s">
        <v>34</v>
      </c>
      <c r="E2538" t="s">
        <v>74</v>
      </c>
      <c r="F2538">
        <v>5</v>
      </c>
      <c r="G2538">
        <v>20</v>
      </c>
      <c r="H2538" t="s">
        <v>57</v>
      </c>
      <c r="I2538" t="s">
        <v>37</v>
      </c>
      <c r="J2538" t="s">
        <v>37</v>
      </c>
      <c r="K2538" t="s">
        <v>37</v>
      </c>
      <c r="L2538" t="s">
        <v>50</v>
      </c>
      <c r="M2538" t="s">
        <v>34</v>
      </c>
      <c r="N2538" t="s">
        <v>34</v>
      </c>
      <c r="O2538" t="s">
        <v>34</v>
      </c>
      <c r="P2538" t="s">
        <v>34</v>
      </c>
      <c r="Q2538" t="s">
        <v>34</v>
      </c>
      <c r="R2538" t="s">
        <v>34</v>
      </c>
      <c r="S2538" t="s">
        <v>34</v>
      </c>
      <c r="T2538" t="s">
        <v>37</v>
      </c>
      <c r="U2538" t="s">
        <v>67</v>
      </c>
      <c r="V2538" t="s">
        <v>37</v>
      </c>
      <c r="W2538" t="s">
        <v>51</v>
      </c>
      <c r="X2538">
        <v>74.45</v>
      </c>
      <c r="Y2538">
        <v>1261.3499999999999</v>
      </c>
      <c r="Z2538">
        <v>0</v>
      </c>
      <c r="AA2538">
        <v>0</v>
      </c>
      <c r="AB2538">
        <v>352.32</v>
      </c>
      <c r="AC2538">
        <v>1613.67</v>
      </c>
      <c r="AD2538" t="s">
        <v>41</v>
      </c>
      <c r="AE2538" t="s">
        <v>42</v>
      </c>
      <c r="AF2538" t="s">
        <v>42</v>
      </c>
      <c r="AG2538">
        <f t="shared" si="78"/>
        <v>0</v>
      </c>
      <c r="AH2538" t="str" cm="1">
        <f t="array" ref="AH2538">_xlfn.IFS(
X2538&lt;=20, "&lt;20",
AND(X2538&gt;=20, X2538&lt;50), "20-50",
AND(X2538&gt;=50, X2538&lt;100), "50-100",
X2538&gt;=100, "&gt;100"
)</f>
        <v>50-100</v>
      </c>
      <c r="AI2538">
        <f t="shared" si="79"/>
        <v>0</v>
      </c>
      <c r="AJ2538" t="str" cm="1">
        <f t="array" ref="AJ2538">_xlfn.IFS(
C2538&lt;=20, "&lt;20",
AND(C2538&gt;=20, C2538&lt;35), "20-35",
AND(C2538&gt;=35, C2538&lt;50), "35-50",
C2538&gt;=50, "50-100"
)</f>
        <v>50-100</v>
      </c>
      <c r="AK2538" t="str" cm="1">
        <f t="array" ref="AK2538">_xlfn.IFS(
G2538&lt;6, "&lt;6",
AND(G2538&gt;=6, G2538&lt;12), "6-12",
AND(G2538&gt;=12, G2538&lt;18), "12-18",  AND(G2538&gt;=18, G2538&lt;24), "18-24", G2538&gt;=24, "24-36")</f>
        <v>18-24</v>
      </c>
    </row>
    <row r="2539" spans="1:37" x14ac:dyDescent="0.3">
      <c r="A2539" t="s">
        <v>2639</v>
      </c>
      <c r="B2539" t="s">
        <v>33</v>
      </c>
      <c r="C2539">
        <v>32</v>
      </c>
      <c r="D2539" t="s">
        <v>37</v>
      </c>
      <c r="E2539" t="s">
        <v>45</v>
      </c>
      <c r="F2539">
        <v>15</v>
      </c>
      <c r="G2539">
        <v>30</v>
      </c>
      <c r="H2539" t="s">
        <v>36</v>
      </c>
      <c r="I2539" t="s">
        <v>37</v>
      </c>
      <c r="J2539" t="s">
        <v>34</v>
      </c>
      <c r="K2539" t="s">
        <v>37</v>
      </c>
      <c r="L2539" t="s">
        <v>72</v>
      </c>
      <c r="M2539" t="s">
        <v>37</v>
      </c>
      <c r="N2539" t="s">
        <v>34</v>
      </c>
      <c r="O2539" t="s">
        <v>37</v>
      </c>
      <c r="P2539" t="s">
        <v>34</v>
      </c>
      <c r="Q2539" t="s">
        <v>37</v>
      </c>
      <c r="R2539" t="s">
        <v>34</v>
      </c>
      <c r="S2539" t="s">
        <v>34</v>
      </c>
      <c r="T2539" t="s">
        <v>37</v>
      </c>
      <c r="U2539" t="s">
        <v>46</v>
      </c>
      <c r="V2539" t="s">
        <v>34</v>
      </c>
      <c r="W2539" t="s">
        <v>51</v>
      </c>
      <c r="X2539">
        <v>65.349999999999994</v>
      </c>
      <c r="Y2539">
        <v>1424.4</v>
      </c>
      <c r="Z2539">
        <v>0</v>
      </c>
      <c r="AA2539">
        <v>0</v>
      </c>
      <c r="AB2539">
        <v>339.36</v>
      </c>
      <c r="AC2539">
        <v>1763.76</v>
      </c>
      <c r="AD2539" t="s">
        <v>41</v>
      </c>
      <c r="AE2539" t="s">
        <v>42</v>
      </c>
      <c r="AF2539" t="s">
        <v>42</v>
      </c>
      <c r="AG2539">
        <f t="shared" si="78"/>
        <v>0</v>
      </c>
      <c r="AH2539" t="str" cm="1">
        <f t="array" ref="AH2539">_xlfn.IFS(
X2539&lt;=20, "&lt;20",
AND(X2539&gt;=20, X2539&lt;50), "20-50",
AND(X2539&gt;=50, X2539&lt;100), "50-100",
X2539&gt;=100, "&gt;100"
)</f>
        <v>50-100</v>
      </c>
      <c r="AI2539">
        <f t="shared" si="79"/>
        <v>0</v>
      </c>
      <c r="AJ2539" t="str" cm="1">
        <f t="array" ref="AJ2539">_xlfn.IFS(
C2539&lt;=20, "&lt;20",
AND(C2539&gt;=20, C2539&lt;35), "20-35",
AND(C2539&gt;=35, C2539&lt;50), "35-50",
C2539&gt;=50, "50-100"
)</f>
        <v>20-35</v>
      </c>
      <c r="AK2539" t="str" cm="1">
        <f t="array" ref="AK2539">_xlfn.IFS(
G2539&lt;6, "&lt;6",
AND(G2539&gt;=6, G2539&lt;12), "6-12",
AND(G2539&gt;=12, G2539&lt;18), "12-18",  AND(G2539&gt;=18, G2539&lt;24), "18-24", G2539&gt;=24, "24-36")</f>
        <v>24-36</v>
      </c>
    </row>
    <row r="2540" spans="1:37" x14ac:dyDescent="0.3">
      <c r="A2540" t="s">
        <v>2640</v>
      </c>
      <c r="B2540" t="s">
        <v>44</v>
      </c>
      <c r="C2540">
        <v>49</v>
      </c>
      <c r="D2540" t="s">
        <v>37</v>
      </c>
      <c r="E2540" t="s">
        <v>69</v>
      </c>
      <c r="F2540">
        <v>6</v>
      </c>
      <c r="G2540">
        <v>21</v>
      </c>
      <c r="H2540" t="s">
        <v>36</v>
      </c>
      <c r="I2540" t="s">
        <v>37</v>
      </c>
      <c r="J2540" t="s">
        <v>34</v>
      </c>
      <c r="K2540" t="s">
        <v>37</v>
      </c>
      <c r="L2540" t="s">
        <v>50</v>
      </c>
      <c r="M2540" t="s">
        <v>34</v>
      </c>
      <c r="N2540" t="s">
        <v>34</v>
      </c>
      <c r="O2540" t="s">
        <v>37</v>
      </c>
      <c r="P2540" t="s">
        <v>37</v>
      </c>
      <c r="Q2540" t="s">
        <v>34</v>
      </c>
      <c r="R2540" t="s">
        <v>37</v>
      </c>
      <c r="S2540" t="s">
        <v>37</v>
      </c>
      <c r="T2540" t="s">
        <v>37</v>
      </c>
      <c r="U2540" t="s">
        <v>46</v>
      </c>
      <c r="V2540" t="s">
        <v>34</v>
      </c>
      <c r="W2540" t="s">
        <v>40</v>
      </c>
      <c r="X2540">
        <v>90</v>
      </c>
      <c r="Y2540">
        <v>190.05</v>
      </c>
      <c r="Z2540">
        <v>0</v>
      </c>
      <c r="AA2540">
        <v>0</v>
      </c>
      <c r="AB2540">
        <v>93.84</v>
      </c>
      <c r="AC2540">
        <v>283.89</v>
      </c>
      <c r="AD2540" t="s">
        <v>52</v>
      </c>
      <c r="AE2540" t="s">
        <v>53</v>
      </c>
      <c r="AF2540" t="s">
        <v>91</v>
      </c>
      <c r="AG2540">
        <f t="shared" si="78"/>
        <v>1</v>
      </c>
      <c r="AH2540" t="str" cm="1">
        <f t="array" ref="AH2540">_xlfn.IFS(
X2540&lt;=20, "&lt;20",
AND(X2540&gt;=20, X2540&lt;50), "20-50",
AND(X2540&gt;=50, X2540&lt;100), "50-100",
X2540&gt;=100, "&gt;100"
)</f>
        <v>50-100</v>
      </c>
      <c r="AI2540">
        <f t="shared" si="79"/>
        <v>0</v>
      </c>
      <c r="AJ2540" t="str" cm="1">
        <f t="array" ref="AJ2540">_xlfn.IFS(
C2540&lt;=20, "&lt;20",
AND(C2540&gt;=20, C2540&lt;35), "20-35",
AND(C2540&gt;=35, C2540&lt;50), "35-50",
C2540&gt;=50, "50-100"
)</f>
        <v>35-50</v>
      </c>
      <c r="AK2540" t="str" cm="1">
        <f t="array" ref="AK2540">_xlfn.IFS(
G2540&lt;6, "&lt;6",
AND(G2540&gt;=6, G2540&lt;12), "6-12",
AND(G2540&gt;=12, G2540&lt;18), "12-18",  AND(G2540&gt;=18, G2540&lt;24), "18-24", G2540&gt;=24, "24-36")</f>
        <v>18-24</v>
      </c>
    </row>
    <row r="2541" spans="1:37" x14ac:dyDescent="0.3">
      <c r="A2541" t="s">
        <v>2641</v>
      </c>
      <c r="B2541" t="s">
        <v>44</v>
      </c>
      <c r="C2541">
        <v>54</v>
      </c>
      <c r="D2541" t="s">
        <v>34</v>
      </c>
      <c r="E2541" t="s">
        <v>114</v>
      </c>
      <c r="F2541">
        <v>8</v>
      </c>
      <c r="G2541">
        <v>31</v>
      </c>
      <c r="H2541" t="s">
        <v>36</v>
      </c>
      <c r="I2541" t="s">
        <v>34</v>
      </c>
      <c r="J2541" t="s">
        <v>34</v>
      </c>
      <c r="K2541" t="s">
        <v>37</v>
      </c>
      <c r="L2541" t="s">
        <v>72</v>
      </c>
      <c r="M2541" t="s">
        <v>34</v>
      </c>
      <c r="N2541" t="s">
        <v>37</v>
      </c>
      <c r="O2541" t="s">
        <v>34</v>
      </c>
      <c r="P2541" t="s">
        <v>37</v>
      </c>
      <c r="Q2541" t="s">
        <v>37</v>
      </c>
      <c r="R2541" t="s">
        <v>37</v>
      </c>
      <c r="S2541" t="s">
        <v>37</v>
      </c>
      <c r="T2541" t="s">
        <v>37</v>
      </c>
      <c r="U2541" t="s">
        <v>67</v>
      </c>
      <c r="V2541" t="s">
        <v>34</v>
      </c>
      <c r="W2541" t="s">
        <v>40</v>
      </c>
      <c r="X2541">
        <v>53.65</v>
      </c>
      <c r="Y2541">
        <v>3784</v>
      </c>
      <c r="Z2541">
        <v>0</v>
      </c>
      <c r="AA2541">
        <v>0</v>
      </c>
      <c r="AB2541">
        <v>0</v>
      </c>
      <c r="AC2541">
        <v>3784</v>
      </c>
      <c r="AD2541" t="s">
        <v>41</v>
      </c>
      <c r="AE2541" t="s">
        <v>42</v>
      </c>
      <c r="AF2541" t="s">
        <v>42</v>
      </c>
      <c r="AG2541">
        <f t="shared" si="78"/>
        <v>0</v>
      </c>
      <c r="AH2541" t="str" cm="1">
        <f t="array" ref="AH2541">_xlfn.IFS(
X2541&lt;=20, "&lt;20",
AND(X2541&gt;=20, X2541&lt;50), "20-50",
AND(X2541&gt;=50, X2541&lt;100), "50-100",
X2541&gt;=100, "&gt;100"
)</f>
        <v>50-100</v>
      </c>
      <c r="AI2541">
        <f t="shared" si="79"/>
        <v>0</v>
      </c>
      <c r="AJ2541" t="str" cm="1">
        <f t="array" ref="AJ2541">_xlfn.IFS(
C2541&lt;=20, "&lt;20",
AND(C2541&gt;=20, C2541&lt;35), "20-35",
AND(C2541&gt;=35, C2541&lt;50), "35-50",
C2541&gt;=50, "50-100"
)</f>
        <v>50-100</v>
      </c>
      <c r="AK2541" t="str" cm="1">
        <f t="array" ref="AK2541">_xlfn.IFS(
G2541&lt;6, "&lt;6",
AND(G2541&gt;=6, G2541&lt;12), "6-12",
AND(G2541&gt;=12, G2541&lt;18), "12-18",  AND(G2541&gt;=18, G2541&lt;24), "18-24", G2541&gt;=24, "24-36")</f>
        <v>24-36</v>
      </c>
    </row>
    <row r="2542" spans="1:37" x14ac:dyDescent="0.3">
      <c r="A2542" t="s">
        <v>2642</v>
      </c>
      <c r="B2542" t="s">
        <v>44</v>
      </c>
      <c r="C2542">
        <v>52</v>
      </c>
      <c r="D2542" t="s">
        <v>34</v>
      </c>
      <c r="E2542" t="s">
        <v>64</v>
      </c>
      <c r="F2542">
        <v>5</v>
      </c>
      <c r="G2542">
        <v>7</v>
      </c>
      <c r="H2542" t="s">
        <v>70</v>
      </c>
      <c r="I2542" t="s">
        <v>37</v>
      </c>
      <c r="J2542" t="s">
        <v>34</v>
      </c>
      <c r="K2542" t="s">
        <v>34</v>
      </c>
      <c r="L2542" t="s">
        <v>34</v>
      </c>
      <c r="M2542" t="s">
        <v>34</v>
      </c>
      <c r="N2542" t="s">
        <v>34</v>
      </c>
      <c r="O2542" t="s">
        <v>34</v>
      </c>
      <c r="P2542" t="s">
        <v>34</v>
      </c>
      <c r="Q2542" t="s">
        <v>34</v>
      </c>
      <c r="R2542" t="s">
        <v>34</v>
      </c>
      <c r="S2542" t="s">
        <v>34</v>
      </c>
      <c r="T2542" t="s">
        <v>34</v>
      </c>
      <c r="U2542" t="s">
        <v>39</v>
      </c>
      <c r="V2542" t="s">
        <v>37</v>
      </c>
      <c r="W2542" t="s">
        <v>51</v>
      </c>
      <c r="X2542">
        <v>20.399999999999999</v>
      </c>
      <c r="Y2542">
        <v>930.45</v>
      </c>
      <c r="Z2542">
        <v>0</v>
      </c>
      <c r="AA2542">
        <v>0</v>
      </c>
      <c r="AB2542">
        <v>1143</v>
      </c>
      <c r="AC2542">
        <v>2073.4499999999998</v>
      </c>
      <c r="AD2542" t="s">
        <v>52</v>
      </c>
      <c r="AE2542" t="s">
        <v>100</v>
      </c>
      <c r="AF2542" t="s">
        <v>101</v>
      </c>
      <c r="AG2542">
        <f t="shared" si="78"/>
        <v>1</v>
      </c>
      <c r="AH2542" t="str" cm="1">
        <f t="array" ref="AH2542">_xlfn.IFS(
X2542&lt;=20, "&lt;20",
AND(X2542&gt;=20, X2542&lt;50), "20-50",
AND(X2542&gt;=50, X2542&lt;100), "50-100",
X2542&gt;=100, "&gt;100"
)</f>
        <v>20-50</v>
      </c>
      <c r="AI2542">
        <f t="shared" si="79"/>
        <v>0</v>
      </c>
      <c r="AJ2542" t="str" cm="1">
        <f t="array" ref="AJ2542">_xlfn.IFS(
C2542&lt;=20, "&lt;20",
AND(C2542&gt;=20, C2542&lt;35), "20-35",
AND(C2542&gt;=35, C2542&lt;50), "35-50",
C2542&gt;=50, "50-100"
)</f>
        <v>50-100</v>
      </c>
      <c r="AK2542" t="str" cm="1">
        <f t="array" ref="AK2542">_xlfn.IFS(
G2542&lt;6, "&lt;6",
AND(G2542&gt;=6, G2542&lt;12), "6-12",
AND(G2542&gt;=12, G2542&lt;18), "12-18",  AND(G2542&gt;=18, G2542&lt;24), "18-24", G2542&gt;=24, "24-36")</f>
        <v>6-12</v>
      </c>
    </row>
    <row r="2543" spans="1:37" x14ac:dyDescent="0.3">
      <c r="A2543" t="s">
        <v>2643</v>
      </c>
      <c r="B2543" t="s">
        <v>44</v>
      </c>
      <c r="C2543">
        <v>47</v>
      </c>
      <c r="D2543" t="s">
        <v>37</v>
      </c>
      <c r="E2543" t="s">
        <v>45</v>
      </c>
      <c r="F2543">
        <v>11</v>
      </c>
      <c r="G2543">
        <v>2</v>
      </c>
      <c r="H2543" t="s">
        <v>36</v>
      </c>
      <c r="I2543" t="s">
        <v>37</v>
      </c>
      <c r="J2543" t="s">
        <v>37</v>
      </c>
      <c r="K2543" t="s">
        <v>37</v>
      </c>
      <c r="L2543" t="s">
        <v>50</v>
      </c>
      <c r="M2543" t="s">
        <v>37</v>
      </c>
      <c r="N2543" t="s">
        <v>34</v>
      </c>
      <c r="O2543" t="s">
        <v>34</v>
      </c>
      <c r="P2543" t="s">
        <v>34</v>
      </c>
      <c r="Q2543" t="s">
        <v>37</v>
      </c>
      <c r="R2543" t="s">
        <v>37</v>
      </c>
      <c r="S2543" t="s">
        <v>37</v>
      </c>
      <c r="T2543" t="s">
        <v>37</v>
      </c>
      <c r="U2543" t="s">
        <v>67</v>
      </c>
      <c r="V2543" t="s">
        <v>34</v>
      </c>
      <c r="W2543" t="s">
        <v>51</v>
      </c>
      <c r="X2543">
        <v>99.15</v>
      </c>
      <c r="Y2543">
        <v>6875.35</v>
      </c>
      <c r="Z2543">
        <v>0</v>
      </c>
      <c r="AA2543">
        <v>0</v>
      </c>
      <c r="AB2543">
        <v>3129.15</v>
      </c>
      <c r="AC2543">
        <v>10004.5</v>
      </c>
      <c r="AD2543" t="s">
        <v>41</v>
      </c>
      <c r="AE2543" t="s">
        <v>42</v>
      </c>
      <c r="AF2543" t="s">
        <v>42</v>
      </c>
      <c r="AG2543">
        <f t="shared" si="78"/>
        <v>0</v>
      </c>
      <c r="AH2543" t="str" cm="1">
        <f t="array" ref="AH2543">_xlfn.IFS(
X2543&lt;=20, "&lt;20",
AND(X2543&gt;=20, X2543&lt;50), "20-50",
AND(X2543&gt;=50, X2543&lt;100), "50-100",
X2543&gt;=100, "&gt;100"
)</f>
        <v>50-100</v>
      </c>
      <c r="AI2543">
        <f t="shared" si="79"/>
        <v>0</v>
      </c>
      <c r="AJ2543" t="str" cm="1">
        <f t="array" ref="AJ2543">_xlfn.IFS(
C2543&lt;=20, "&lt;20",
AND(C2543&gt;=20, C2543&lt;35), "20-35",
AND(C2543&gt;=35, C2543&lt;50), "35-50",
C2543&gt;=50, "50-100"
)</f>
        <v>35-50</v>
      </c>
      <c r="AK2543" t="str" cm="1">
        <f t="array" ref="AK2543">_xlfn.IFS(
G2543&lt;6, "&lt;6",
AND(G2543&gt;=6, G2543&lt;12), "6-12",
AND(G2543&gt;=12, G2543&lt;18), "12-18",  AND(G2543&gt;=18, G2543&lt;24), "18-24", G2543&gt;=24, "24-36")</f>
        <v>&lt;6</v>
      </c>
    </row>
    <row r="2544" spans="1:37" x14ac:dyDescent="0.3">
      <c r="A2544" t="s">
        <v>2644</v>
      </c>
      <c r="B2544" t="s">
        <v>44</v>
      </c>
      <c r="C2544">
        <v>30</v>
      </c>
      <c r="D2544" t="s">
        <v>34</v>
      </c>
      <c r="E2544" t="s">
        <v>103</v>
      </c>
      <c r="F2544">
        <v>14</v>
      </c>
      <c r="G2544">
        <v>8</v>
      </c>
      <c r="H2544" t="s">
        <v>36</v>
      </c>
      <c r="I2544" t="s">
        <v>37</v>
      </c>
      <c r="J2544" t="s">
        <v>37</v>
      </c>
      <c r="K2544" t="s">
        <v>37</v>
      </c>
      <c r="L2544" t="s">
        <v>50</v>
      </c>
      <c r="M2544" t="s">
        <v>34</v>
      </c>
      <c r="N2544" t="s">
        <v>34</v>
      </c>
      <c r="O2544" t="s">
        <v>34</v>
      </c>
      <c r="P2544" t="s">
        <v>34</v>
      </c>
      <c r="Q2544" t="s">
        <v>34</v>
      </c>
      <c r="R2544" t="s">
        <v>34</v>
      </c>
      <c r="S2544" t="s">
        <v>34</v>
      </c>
      <c r="T2544" t="s">
        <v>37</v>
      </c>
      <c r="U2544" t="s">
        <v>46</v>
      </c>
      <c r="V2544" t="s">
        <v>37</v>
      </c>
      <c r="W2544" t="s">
        <v>143</v>
      </c>
      <c r="X2544">
        <v>74.25</v>
      </c>
      <c r="Y2544">
        <v>74.25</v>
      </c>
      <c r="Z2544">
        <v>0</v>
      </c>
      <c r="AA2544">
        <v>0</v>
      </c>
      <c r="AB2544">
        <v>21.8</v>
      </c>
      <c r="AC2544">
        <v>96.05</v>
      </c>
      <c r="AD2544" t="s">
        <v>52</v>
      </c>
      <c r="AE2544" t="s">
        <v>94</v>
      </c>
      <c r="AF2544" t="s">
        <v>95</v>
      </c>
      <c r="AG2544">
        <f t="shared" si="78"/>
        <v>1</v>
      </c>
      <c r="AH2544" t="str" cm="1">
        <f t="array" ref="AH2544">_xlfn.IFS(
X2544&lt;=20, "&lt;20",
AND(X2544&gt;=20, X2544&lt;50), "20-50",
AND(X2544&gt;=50, X2544&lt;100), "50-100",
X2544&gt;=100, "&gt;100"
)</f>
        <v>50-100</v>
      </c>
      <c r="AI2544">
        <f t="shared" si="79"/>
        <v>0</v>
      </c>
      <c r="AJ2544" t="str" cm="1">
        <f t="array" ref="AJ2544">_xlfn.IFS(
C2544&lt;=20, "&lt;20",
AND(C2544&gt;=20, C2544&lt;35), "20-35",
AND(C2544&gt;=35, C2544&lt;50), "35-50",
C2544&gt;=50, "50-100"
)</f>
        <v>20-35</v>
      </c>
      <c r="AK2544" t="str" cm="1">
        <f t="array" ref="AK2544">_xlfn.IFS(
G2544&lt;6, "&lt;6",
AND(G2544&gt;=6, G2544&lt;12), "6-12",
AND(G2544&gt;=12, G2544&lt;18), "12-18",  AND(G2544&gt;=18, G2544&lt;24), "18-24", G2544&gt;=24, "24-36")</f>
        <v>6-12</v>
      </c>
    </row>
    <row r="2545" spans="1:37" x14ac:dyDescent="0.3">
      <c r="A2545" t="s">
        <v>2645</v>
      </c>
      <c r="B2545" t="s">
        <v>44</v>
      </c>
      <c r="C2545">
        <v>43</v>
      </c>
      <c r="D2545" t="s">
        <v>34</v>
      </c>
      <c r="E2545" t="s">
        <v>164</v>
      </c>
      <c r="F2545">
        <v>5</v>
      </c>
      <c r="G2545">
        <v>34</v>
      </c>
      <c r="H2545" t="s">
        <v>36</v>
      </c>
      <c r="I2545" t="s">
        <v>37</v>
      </c>
      <c r="J2545" t="s">
        <v>37</v>
      </c>
      <c r="K2545" t="s">
        <v>37</v>
      </c>
      <c r="L2545" t="s">
        <v>50</v>
      </c>
      <c r="M2545" t="s">
        <v>34</v>
      </c>
      <c r="N2545" t="s">
        <v>34</v>
      </c>
      <c r="O2545" t="s">
        <v>34</v>
      </c>
      <c r="P2545" t="s">
        <v>34</v>
      </c>
      <c r="Q2545" t="s">
        <v>37</v>
      </c>
      <c r="R2545" t="s">
        <v>34</v>
      </c>
      <c r="S2545" t="s">
        <v>34</v>
      </c>
      <c r="T2545" t="s">
        <v>37</v>
      </c>
      <c r="U2545" t="s">
        <v>39</v>
      </c>
      <c r="V2545" t="s">
        <v>34</v>
      </c>
      <c r="W2545" t="s">
        <v>51</v>
      </c>
      <c r="X2545">
        <v>84.05</v>
      </c>
      <c r="Y2545">
        <v>2781.85</v>
      </c>
      <c r="Z2545">
        <v>0</v>
      </c>
      <c r="AA2545">
        <v>0</v>
      </c>
      <c r="AB2545">
        <v>1288.32</v>
      </c>
      <c r="AC2545">
        <v>4070.17</v>
      </c>
      <c r="AD2545" t="s">
        <v>52</v>
      </c>
      <c r="AE2545" t="s">
        <v>94</v>
      </c>
      <c r="AF2545" t="s">
        <v>235</v>
      </c>
      <c r="AG2545">
        <f t="shared" si="78"/>
        <v>1</v>
      </c>
      <c r="AH2545" t="str" cm="1">
        <f t="array" ref="AH2545">_xlfn.IFS(
X2545&lt;=20, "&lt;20",
AND(X2545&gt;=20, X2545&lt;50), "20-50",
AND(X2545&gt;=50, X2545&lt;100), "50-100",
X2545&gt;=100, "&gt;100"
)</f>
        <v>50-100</v>
      </c>
      <c r="AI2545">
        <f t="shared" si="79"/>
        <v>0</v>
      </c>
      <c r="AJ2545" t="str" cm="1">
        <f t="array" ref="AJ2545">_xlfn.IFS(
C2545&lt;=20, "&lt;20",
AND(C2545&gt;=20, C2545&lt;35), "20-35",
AND(C2545&gt;=35, C2545&lt;50), "35-50",
C2545&gt;=50, "50-100"
)</f>
        <v>35-50</v>
      </c>
      <c r="AK2545" t="str" cm="1">
        <f t="array" ref="AK2545">_xlfn.IFS(
G2545&lt;6, "&lt;6",
AND(G2545&gt;=6, G2545&lt;12), "6-12",
AND(G2545&gt;=12, G2545&lt;18), "12-18",  AND(G2545&gt;=18, G2545&lt;24), "18-24", G2545&gt;=24, "24-36")</f>
        <v>24-36</v>
      </c>
    </row>
    <row r="2546" spans="1:37" x14ac:dyDescent="0.3">
      <c r="A2546" t="s">
        <v>2646</v>
      </c>
      <c r="B2546" t="s">
        <v>44</v>
      </c>
      <c r="C2546">
        <v>54</v>
      </c>
      <c r="D2546" t="s">
        <v>37</v>
      </c>
      <c r="E2546" t="s">
        <v>130</v>
      </c>
      <c r="F2546">
        <v>11</v>
      </c>
      <c r="G2546">
        <v>26</v>
      </c>
      <c r="H2546" t="s">
        <v>36</v>
      </c>
      <c r="I2546" t="s">
        <v>37</v>
      </c>
      <c r="J2546" t="s">
        <v>34</v>
      </c>
      <c r="K2546" t="s">
        <v>37</v>
      </c>
      <c r="L2546" t="s">
        <v>50</v>
      </c>
      <c r="M2546" t="s">
        <v>34</v>
      </c>
      <c r="N2546" t="s">
        <v>37</v>
      </c>
      <c r="O2546" t="s">
        <v>37</v>
      </c>
      <c r="P2546" t="s">
        <v>37</v>
      </c>
      <c r="Q2546" t="s">
        <v>34</v>
      </c>
      <c r="R2546" t="s">
        <v>34</v>
      </c>
      <c r="S2546" t="s">
        <v>34</v>
      </c>
      <c r="T2546" t="s">
        <v>37</v>
      </c>
      <c r="U2546" t="s">
        <v>39</v>
      </c>
      <c r="V2546" t="s">
        <v>37</v>
      </c>
      <c r="W2546" t="s">
        <v>51</v>
      </c>
      <c r="X2546">
        <v>-2</v>
      </c>
      <c r="Y2546">
        <v>2184.6</v>
      </c>
      <c r="Z2546">
        <v>0</v>
      </c>
      <c r="AA2546">
        <v>0</v>
      </c>
      <c r="AB2546">
        <v>772.72</v>
      </c>
      <c r="AC2546">
        <v>2957.32</v>
      </c>
      <c r="AD2546" t="s">
        <v>41</v>
      </c>
      <c r="AE2546" t="s">
        <v>42</v>
      </c>
      <c r="AF2546" t="s">
        <v>42</v>
      </c>
      <c r="AG2546">
        <f t="shared" si="78"/>
        <v>0</v>
      </c>
      <c r="AH2546" t="str" cm="1">
        <f t="array" ref="AH2546">_xlfn.IFS(
X2546&lt;=20, "&lt;20",
AND(X2546&gt;=20, X2546&lt;50), "20-50",
AND(X2546&gt;=50, X2546&lt;100), "50-100",
X2546&gt;=100, "&gt;100"
)</f>
        <v>&lt;20</v>
      </c>
      <c r="AI2546">
        <f t="shared" si="79"/>
        <v>0</v>
      </c>
      <c r="AJ2546" t="str" cm="1">
        <f t="array" ref="AJ2546">_xlfn.IFS(
C2546&lt;=20, "&lt;20",
AND(C2546&gt;=20, C2546&lt;35), "20-35",
AND(C2546&gt;=35, C2546&lt;50), "35-50",
C2546&gt;=50, "50-100"
)</f>
        <v>50-100</v>
      </c>
      <c r="AK2546" t="str" cm="1">
        <f t="array" ref="AK2546">_xlfn.IFS(
G2546&lt;6, "&lt;6",
AND(G2546&gt;=6, G2546&lt;12), "6-12",
AND(G2546&gt;=12, G2546&lt;18), "12-18",  AND(G2546&gt;=18, G2546&lt;24), "18-24", G2546&gt;=24, "24-36")</f>
        <v>24-36</v>
      </c>
    </row>
    <row r="2547" spans="1:37" x14ac:dyDescent="0.3">
      <c r="A2547" t="s">
        <v>2647</v>
      </c>
      <c r="B2547" t="s">
        <v>44</v>
      </c>
      <c r="C2547">
        <v>18</v>
      </c>
      <c r="D2547" t="s">
        <v>34</v>
      </c>
      <c r="E2547" t="s">
        <v>45</v>
      </c>
      <c r="F2547">
        <v>12</v>
      </c>
      <c r="G2547">
        <v>10</v>
      </c>
      <c r="H2547" t="s">
        <v>36</v>
      </c>
      <c r="I2547" t="s">
        <v>37</v>
      </c>
      <c r="J2547" t="s">
        <v>34</v>
      </c>
      <c r="K2547" t="s">
        <v>34</v>
      </c>
      <c r="L2547" t="s">
        <v>34</v>
      </c>
      <c r="M2547" t="s">
        <v>34</v>
      </c>
      <c r="N2547" t="s">
        <v>34</v>
      </c>
      <c r="O2547" t="s">
        <v>34</v>
      </c>
      <c r="P2547" t="s">
        <v>34</v>
      </c>
      <c r="Q2547" t="s">
        <v>34</v>
      </c>
      <c r="R2547" t="s">
        <v>34</v>
      </c>
      <c r="S2547" t="s">
        <v>34</v>
      </c>
      <c r="T2547" t="s">
        <v>34</v>
      </c>
      <c r="U2547" t="s">
        <v>39</v>
      </c>
      <c r="V2547" t="s">
        <v>37</v>
      </c>
      <c r="W2547" t="s">
        <v>40</v>
      </c>
      <c r="X2547">
        <v>20.55</v>
      </c>
      <c r="Y2547">
        <v>1252</v>
      </c>
      <c r="Z2547">
        <v>0</v>
      </c>
      <c r="AA2547">
        <v>0</v>
      </c>
      <c r="AB2547">
        <v>1175.47</v>
      </c>
      <c r="AC2547">
        <v>2427.4699999999998</v>
      </c>
      <c r="AD2547" t="s">
        <v>41</v>
      </c>
      <c r="AE2547" t="s">
        <v>42</v>
      </c>
      <c r="AF2547" t="s">
        <v>42</v>
      </c>
      <c r="AG2547">
        <f t="shared" si="78"/>
        <v>0</v>
      </c>
      <c r="AH2547" t="str" cm="1">
        <f t="array" ref="AH2547">_xlfn.IFS(
X2547&lt;=20, "&lt;20",
AND(X2547&gt;=20, X2547&lt;50), "20-50",
AND(X2547&gt;=50, X2547&lt;100), "50-100",
X2547&gt;=100, "&gt;100"
)</f>
        <v>20-50</v>
      </c>
      <c r="AI2547">
        <f t="shared" si="79"/>
        <v>0</v>
      </c>
      <c r="AJ2547" t="str" cm="1">
        <f t="array" ref="AJ2547">_xlfn.IFS(
C2547&lt;=20, "&lt;20",
AND(C2547&gt;=20, C2547&lt;35), "20-35",
AND(C2547&gt;=35, C2547&lt;50), "35-50",
C2547&gt;=50, "50-100"
)</f>
        <v>&lt;20</v>
      </c>
      <c r="AK2547" t="str" cm="1">
        <f t="array" ref="AK2547">_xlfn.IFS(
G2547&lt;6, "&lt;6",
AND(G2547&gt;=6, G2547&lt;12), "6-12",
AND(G2547&gt;=12, G2547&lt;18), "12-18",  AND(G2547&gt;=18, G2547&lt;24), "18-24", G2547&gt;=24, "24-36")</f>
        <v>6-12</v>
      </c>
    </row>
    <row r="2548" spans="1:37" x14ac:dyDescent="0.3">
      <c r="A2548" t="s">
        <v>2648</v>
      </c>
      <c r="B2548" t="s">
        <v>33</v>
      </c>
      <c r="C2548">
        <v>73</v>
      </c>
      <c r="D2548" t="s">
        <v>34</v>
      </c>
      <c r="E2548" t="s">
        <v>56</v>
      </c>
      <c r="F2548">
        <v>6</v>
      </c>
      <c r="G2548">
        <v>24</v>
      </c>
      <c r="H2548" t="s">
        <v>70</v>
      </c>
      <c r="I2548" t="s">
        <v>37</v>
      </c>
      <c r="J2548" t="s">
        <v>34</v>
      </c>
      <c r="K2548" t="s">
        <v>37</v>
      </c>
      <c r="L2548" t="s">
        <v>50</v>
      </c>
      <c r="M2548" t="s">
        <v>37</v>
      </c>
      <c r="N2548" t="s">
        <v>34</v>
      </c>
      <c r="O2548" t="s">
        <v>34</v>
      </c>
      <c r="P2548" t="s">
        <v>34</v>
      </c>
      <c r="Q2548" t="s">
        <v>34</v>
      </c>
      <c r="R2548" t="s">
        <v>34</v>
      </c>
      <c r="S2548" t="s">
        <v>34</v>
      </c>
      <c r="T2548" t="s">
        <v>37</v>
      </c>
      <c r="U2548" t="s">
        <v>46</v>
      </c>
      <c r="V2548" t="s">
        <v>37</v>
      </c>
      <c r="W2548" t="s">
        <v>40</v>
      </c>
      <c r="X2548">
        <v>74.150000000000006</v>
      </c>
      <c r="Y2548">
        <v>3229.4</v>
      </c>
      <c r="Z2548">
        <v>0</v>
      </c>
      <c r="AA2548">
        <v>0</v>
      </c>
      <c r="AB2548">
        <v>121.8</v>
      </c>
      <c r="AC2548">
        <v>3351.2</v>
      </c>
      <c r="AD2548" t="s">
        <v>52</v>
      </c>
      <c r="AE2548" t="s">
        <v>104</v>
      </c>
      <c r="AF2548" t="s">
        <v>150</v>
      </c>
      <c r="AG2548">
        <f t="shared" si="78"/>
        <v>1</v>
      </c>
      <c r="AH2548" t="str" cm="1">
        <f t="array" ref="AH2548">_xlfn.IFS(
X2548&lt;=20, "&lt;20",
AND(X2548&gt;=20, X2548&lt;50), "20-50",
AND(X2548&gt;=50, X2548&lt;100), "50-100",
X2548&gt;=100, "&gt;100"
)</f>
        <v>50-100</v>
      </c>
      <c r="AI2548">
        <f t="shared" si="79"/>
        <v>0</v>
      </c>
      <c r="AJ2548" t="str" cm="1">
        <f t="array" ref="AJ2548">_xlfn.IFS(
C2548&lt;=20, "&lt;20",
AND(C2548&gt;=20, C2548&lt;35), "20-35",
AND(C2548&gt;=35, C2548&lt;50), "35-50",
C2548&gt;=50, "50-100"
)</f>
        <v>50-100</v>
      </c>
      <c r="AK2548" t="str" cm="1">
        <f t="array" ref="AK2548">_xlfn.IFS(
G2548&lt;6, "&lt;6",
AND(G2548&gt;=6, G2548&lt;12), "6-12",
AND(G2548&gt;=12, G2548&lt;18), "12-18",  AND(G2548&gt;=18, G2548&lt;24), "18-24", G2548&gt;=24, "24-36")</f>
        <v>24-36</v>
      </c>
    </row>
    <row r="2549" spans="1:37" x14ac:dyDescent="0.3">
      <c r="A2549" t="s">
        <v>2649</v>
      </c>
      <c r="B2549" t="s">
        <v>44</v>
      </c>
      <c r="C2549">
        <v>52</v>
      </c>
      <c r="D2549" t="s">
        <v>37</v>
      </c>
      <c r="E2549" t="s">
        <v>114</v>
      </c>
      <c r="F2549">
        <v>1</v>
      </c>
      <c r="G2549">
        <v>21</v>
      </c>
      <c r="H2549" t="s">
        <v>70</v>
      </c>
      <c r="I2549" t="s">
        <v>37</v>
      </c>
      <c r="J2549" t="s">
        <v>37</v>
      </c>
      <c r="K2549" t="s">
        <v>37</v>
      </c>
      <c r="L2549" t="s">
        <v>50</v>
      </c>
      <c r="M2549" t="s">
        <v>34</v>
      </c>
      <c r="N2549" t="s">
        <v>34</v>
      </c>
      <c r="O2549" t="s">
        <v>34</v>
      </c>
      <c r="P2549" t="s">
        <v>34</v>
      </c>
      <c r="Q2549" t="s">
        <v>34</v>
      </c>
      <c r="R2549" t="s">
        <v>37</v>
      </c>
      <c r="S2549" t="s">
        <v>37</v>
      </c>
      <c r="T2549" t="s">
        <v>37</v>
      </c>
      <c r="U2549" t="s">
        <v>46</v>
      </c>
      <c r="V2549" t="s">
        <v>37</v>
      </c>
      <c r="W2549" t="s">
        <v>51</v>
      </c>
      <c r="X2549">
        <v>84.5</v>
      </c>
      <c r="Y2549">
        <v>3906.7</v>
      </c>
      <c r="Z2549">
        <v>0</v>
      </c>
      <c r="AA2549">
        <v>0</v>
      </c>
      <c r="AB2549">
        <v>1332.8</v>
      </c>
      <c r="AC2549">
        <v>5239.5</v>
      </c>
      <c r="AD2549" t="s">
        <v>41</v>
      </c>
      <c r="AE2549" t="s">
        <v>42</v>
      </c>
      <c r="AF2549" t="s">
        <v>42</v>
      </c>
      <c r="AG2549">
        <f t="shared" si="78"/>
        <v>0</v>
      </c>
      <c r="AH2549" t="str" cm="1">
        <f t="array" ref="AH2549">_xlfn.IFS(
X2549&lt;=20, "&lt;20",
AND(X2549&gt;=20, X2549&lt;50), "20-50",
AND(X2549&gt;=50, X2549&lt;100), "50-100",
X2549&gt;=100, "&gt;100"
)</f>
        <v>50-100</v>
      </c>
      <c r="AI2549">
        <f t="shared" si="79"/>
        <v>0</v>
      </c>
      <c r="AJ2549" t="str" cm="1">
        <f t="array" ref="AJ2549">_xlfn.IFS(
C2549&lt;=20, "&lt;20",
AND(C2549&gt;=20, C2549&lt;35), "20-35",
AND(C2549&gt;=35, C2549&lt;50), "35-50",
C2549&gt;=50, "50-100"
)</f>
        <v>50-100</v>
      </c>
      <c r="AK2549" t="str" cm="1">
        <f t="array" ref="AK2549">_xlfn.IFS(
G2549&lt;6, "&lt;6",
AND(G2549&gt;=6, G2549&lt;12), "6-12",
AND(G2549&gt;=12, G2549&lt;18), "12-18",  AND(G2549&gt;=18, G2549&lt;24), "18-24", G2549&gt;=24, "24-36")</f>
        <v>18-24</v>
      </c>
    </row>
    <row r="2550" spans="1:37" x14ac:dyDescent="0.3">
      <c r="A2550" t="s">
        <v>2650</v>
      </c>
      <c r="B2550" t="s">
        <v>33</v>
      </c>
      <c r="C2550">
        <v>47</v>
      </c>
      <c r="D2550" t="s">
        <v>37</v>
      </c>
      <c r="E2550" t="s">
        <v>56</v>
      </c>
      <c r="F2550">
        <v>5</v>
      </c>
      <c r="G2550">
        <v>10</v>
      </c>
      <c r="H2550" t="s">
        <v>36</v>
      </c>
      <c r="I2550" t="s">
        <v>37</v>
      </c>
      <c r="J2550" t="s">
        <v>37</v>
      </c>
      <c r="K2550" t="s">
        <v>37</v>
      </c>
      <c r="L2550" t="s">
        <v>72</v>
      </c>
      <c r="M2550" t="s">
        <v>37</v>
      </c>
      <c r="N2550" t="s">
        <v>37</v>
      </c>
      <c r="O2550" t="s">
        <v>37</v>
      </c>
      <c r="P2550" t="s">
        <v>37</v>
      </c>
      <c r="Q2550" t="s">
        <v>37</v>
      </c>
      <c r="R2550" t="s">
        <v>34</v>
      </c>
      <c r="S2550" t="s">
        <v>34</v>
      </c>
      <c r="T2550" t="s">
        <v>34</v>
      </c>
      <c r="U2550" t="s">
        <v>46</v>
      </c>
      <c r="V2550" t="s">
        <v>37</v>
      </c>
      <c r="W2550" t="s">
        <v>40</v>
      </c>
      <c r="X2550">
        <v>78.900000000000006</v>
      </c>
      <c r="Y2550">
        <v>2976.95</v>
      </c>
      <c r="Z2550">
        <v>0</v>
      </c>
      <c r="AA2550">
        <v>30</v>
      </c>
      <c r="AB2550">
        <v>1569.17</v>
      </c>
      <c r="AC2550">
        <v>4576.12</v>
      </c>
      <c r="AD2550" t="s">
        <v>41</v>
      </c>
      <c r="AE2550" t="s">
        <v>42</v>
      </c>
      <c r="AF2550" t="s">
        <v>42</v>
      </c>
      <c r="AG2550">
        <f t="shared" si="78"/>
        <v>0</v>
      </c>
      <c r="AH2550" t="str" cm="1">
        <f t="array" ref="AH2550">_xlfn.IFS(
X2550&lt;=20, "&lt;20",
AND(X2550&gt;=20, X2550&lt;50), "20-50",
AND(X2550&gt;=50, X2550&lt;100), "50-100",
X2550&gt;=100, "&gt;100"
)</f>
        <v>50-100</v>
      </c>
      <c r="AI2550">
        <f t="shared" si="79"/>
        <v>0</v>
      </c>
      <c r="AJ2550" t="str" cm="1">
        <f t="array" ref="AJ2550">_xlfn.IFS(
C2550&lt;=20, "&lt;20",
AND(C2550&gt;=20, C2550&lt;35), "20-35",
AND(C2550&gt;=35, C2550&lt;50), "35-50",
C2550&gt;=50, "50-100"
)</f>
        <v>35-50</v>
      </c>
      <c r="AK2550" t="str" cm="1">
        <f t="array" ref="AK2550">_xlfn.IFS(
G2550&lt;6, "&lt;6",
AND(G2550&gt;=6, G2550&lt;12), "6-12",
AND(G2550&gt;=12, G2550&lt;18), "12-18",  AND(G2550&gt;=18, G2550&lt;24), "18-24", G2550&gt;=24, "24-36")</f>
        <v>6-12</v>
      </c>
    </row>
    <row r="2551" spans="1:37" x14ac:dyDescent="0.3">
      <c r="A2551" t="s">
        <v>2651</v>
      </c>
      <c r="B2551" t="s">
        <v>33</v>
      </c>
      <c r="C2551">
        <v>58</v>
      </c>
      <c r="D2551" t="s">
        <v>37</v>
      </c>
      <c r="E2551" t="s">
        <v>124</v>
      </c>
      <c r="F2551">
        <v>3</v>
      </c>
      <c r="G2551">
        <v>36</v>
      </c>
      <c r="H2551" t="s">
        <v>49</v>
      </c>
      <c r="I2551" t="s">
        <v>37</v>
      </c>
      <c r="J2551" t="s">
        <v>34</v>
      </c>
      <c r="K2551" t="s">
        <v>37</v>
      </c>
      <c r="L2551" t="s">
        <v>50</v>
      </c>
      <c r="M2551" t="s">
        <v>34</v>
      </c>
      <c r="N2551" t="s">
        <v>34</v>
      </c>
      <c r="O2551" t="s">
        <v>34</v>
      </c>
      <c r="P2551" t="s">
        <v>34</v>
      </c>
      <c r="Q2551" t="s">
        <v>34</v>
      </c>
      <c r="R2551" t="s">
        <v>34</v>
      </c>
      <c r="S2551" t="s">
        <v>34</v>
      </c>
      <c r="T2551" t="s">
        <v>37</v>
      </c>
      <c r="U2551" t="s">
        <v>46</v>
      </c>
      <c r="V2551" t="s">
        <v>37</v>
      </c>
      <c r="W2551" t="s">
        <v>51</v>
      </c>
      <c r="X2551">
        <v>69.099999999999994</v>
      </c>
      <c r="Y2551">
        <v>69.099999999999994</v>
      </c>
      <c r="Z2551">
        <v>0</v>
      </c>
      <c r="AA2551">
        <v>0</v>
      </c>
      <c r="AB2551">
        <v>38.659999999999997</v>
      </c>
      <c r="AC2551">
        <v>107.76</v>
      </c>
      <c r="AD2551" t="s">
        <v>52</v>
      </c>
      <c r="AE2551" t="s">
        <v>53</v>
      </c>
      <c r="AF2551" t="s">
        <v>91</v>
      </c>
      <c r="AG2551">
        <f t="shared" si="78"/>
        <v>1</v>
      </c>
      <c r="AH2551" t="str" cm="1">
        <f t="array" ref="AH2551">_xlfn.IFS(
X2551&lt;=20, "&lt;20",
AND(X2551&gt;=20, X2551&lt;50), "20-50",
AND(X2551&gt;=50, X2551&lt;100), "50-100",
X2551&gt;=100, "&gt;100"
)</f>
        <v>50-100</v>
      </c>
      <c r="AI2551">
        <f t="shared" si="79"/>
        <v>0</v>
      </c>
      <c r="AJ2551" t="str" cm="1">
        <f t="array" ref="AJ2551">_xlfn.IFS(
C2551&lt;=20, "&lt;20",
AND(C2551&gt;=20, C2551&lt;35), "20-35",
AND(C2551&gt;=35, C2551&lt;50), "35-50",
C2551&gt;=50, "50-100"
)</f>
        <v>50-100</v>
      </c>
      <c r="AK2551" t="str" cm="1">
        <f t="array" ref="AK2551">_xlfn.IFS(
G2551&lt;6, "&lt;6",
AND(G2551&gt;=6, G2551&lt;12), "6-12",
AND(G2551&gt;=12, G2551&lt;18), "12-18",  AND(G2551&gt;=18, G2551&lt;24), "18-24", G2551&gt;=24, "24-36")</f>
        <v>24-36</v>
      </c>
    </row>
    <row r="2552" spans="1:37" x14ac:dyDescent="0.3">
      <c r="A2552" t="s">
        <v>2652</v>
      </c>
      <c r="B2552" t="s">
        <v>33</v>
      </c>
      <c r="C2552">
        <v>31</v>
      </c>
      <c r="D2552" t="s">
        <v>37</v>
      </c>
      <c r="E2552" t="s">
        <v>103</v>
      </c>
      <c r="F2552">
        <v>15</v>
      </c>
      <c r="G2552">
        <v>22</v>
      </c>
      <c r="H2552" t="s">
        <v>36</v>
      </c>
      <c r="I2552" t="s">
        <v>37</v>
      </c>
      <c r="J2552" t="s">
        <v>37</v>
      </c>
      <c r="K2552" t="s">
        <v>37</v>
      </c>
      <c r="L2552" t="s">
        <v>50</v>
      </c>
      <c r="M2552" t="s">
        <v>34</v>
      </c>
      <c r="N2552" t="s">
        <v>34</v>
      </c>
      <c r="O2552" t="s">
        <v>37</v>
      </c>
      <c r="P2552" t="s">
        <v>34</v>
      </c>
      <c r="Q2552" t="s">
        <v>37</v>
      </c>
      <c r="R2552" t="s">
        <v>37</v>
      </c>
      <c r="S2552" t="s">
        <v>37</v>
      </c>
      <c r="T2552" t="s">
        <v>37</v>
      </c>
      <c r="U2552" t="s">
        <v>67</v>
      </c>
      <c r="V2552" t="s">
        <v>34</v>
      </c>
      <c r="W2552" t="s">
        <v>40</v>
      </c>
      <c r="X2552">
        <v>101.15</v>
      </c>
      <c r="Y2552">
        <v>6067.4</v>
      </c>
      <c r="Z2552">
        <v>0</v>
      </c>
      <c r="AA2552">
        <v>0</v>
      </c>
      <c r="AB2552">
        <v>603</v>
      </c>
      <c r="AC2552">
        <v>6670.4</v>
      </c>
      <c r="AD2552" t="s">
        <v>41</v>
      </c>
      <c r="AE2552" t="s">
        <v>42</v>
      </c>
      <c r="AF2552" t="s">
        <v>42</v>
      </c>
      <c r="AG2552">
        <f t="shared" si="78"/>
        <v>0</v>
      </c>
      <c r="AH2552" t="str" cm="1">
        <f t="array" ref="AH2552">_xlfn.IFS(
X2552&lt;=20, "&lt;20",
AND(X2552&gt;=20, X2552&lt;50), "20-50",
AND(X2552&gt;=50, X2552&lt;100), "50-100",
X2552&gt;=100, "&gt;100"
)</f>
        <v>&gt;100</v>
      </c>
      <c r="AI2552">
        <f t="shared" si="79"/>
        <v>0</v>
      </c>
      <c r="AJ2552" t="str" cm="1">
        <f t="array" ref="AJ2552">_xlfn.IFS(
C2552&lt;=20, "&lt;20",
AND(C2552&gt;=20, C2552&lt;35), "20-35",
AND(C2552&gt;=35, C2552&lt;50), "35-50",
C2552&gt;=50, "50-100"
)</f>
        <v>20-35</v>
      </c>
      <c r="AK2552" t="str" cm="1">
        <f t="array" ref="AK2552">_xlfn.IFS(
G2552&lt;6, "&lt;6",
AND(G2552&gt;=6, G2552&lt;12), "6-12",
AND(G2552&gt;=12, G2552&lt;18), "12-18",  AND(G2552&gt;=18, G2552&lt;24), "18-24", G2552&gt;=24, "24-36")</f>
        <v>18-24</v>
      </c>
    </row>
    <row r="2553" spans="1:37" x14ac:dyDescent="0.3">
      <c r="A2553" t="s">
        <v>2653</v>
      </c>
      <c r="B2553" t="s">
        <v>44</v>
      </c>
      <c r="C2553">
        <v>55</v>
      </c>
      <c r="D2553" t="s">
        <v>34</v>
      </c>
      <c r="E2553" t="s">
        <v>45</v>
      </c>
      <c r="F2553">
        <v>6</v>
      </c>
      <c r="G2553">
        <v>35</v>
      </c>
      <c r="H2553" t="s">
        <v>36</v>
      </c>
      <c r="I2553" t="s">
        <v>37</v>
      </c>
      <c r="J2553" t="s">
        <v>34</v>
      </c>
      <c r="K2553" t="s">
        <v>37</v>
      </c>
      <c r="L2553" t="s">
        <v>72</v>
      </c>
      <c r="M2553" t="s">
        <v>34</v>
      </c>
      <c r="N2553" t="s">
        <v>34</v>
      </c>
      <c r="O2553" t="s">
        <v>34</v>
      </c>
      <c r="P2553" t="s">
        <v>37</v>
      </c>
      <c r="Q2553" t="s">
        <v>34</v>
      </c>
      <c r="R2553" t="s">
        <v>34</v>
      </c>
      <c r="S2553" t="s">
        <v>34</v>
      </c>
      <c r="T2553" t="s">
        <v>34</v>
      </c>
      <c r="U2553" t="s">
        <v>46</v>
      </c>
      <c r="V2553" t="s">
        <v>37</v>
      </c>
      <c r="W2553" t="s">
        <v>51</v>
      </c>
      <c r="X2553">
        <v>-1</v>
      </c>
      <c r="Y2553">
        <v>49.3</v>
      </c>
      <c r="Z2553">
        <v>0</v>
      </c>
      <c r="AA2553">
        <v>10</v>
      </c>
      <c r="AB2553">
        <v>14.97</v>
      </c>
      <c r="AC2553">
        <v>74.27</v>
      </c>
      <c r="AD2553" t="s">
        <v>85</v>
      </c>
      <c r="AE2553" t="s">
        <v>42</v>
      </c>
      <c r="AF2553" t="s">
        <v>42</v>
      </c>
      <c r="AG2553">
        <f t="shared" si="78"/>
        <v>0</v>
      </c>
      <c r="AH2553" t="str" cm="1">
        <f t="array" ref="AH2553">_xlfn.IFS(
X2553&lt;=20, "&lt;20",
AND(X2553&gt;=20, X2553&lt;50), "20-50",
AND(X2553&gt;=50, X2553&lt;100), "50-100",
X2553&gt;=100, "&gt;100"
)</f>
        <v>&lt;20</v>
      </c>
      <c r="AI2553">
        <f t="shared" si="79"/>
        <v>1</v>
      </c>
      <c r="AJ2553" t="str" cm="1">
        <f t="array" ref="AJ2553">_xlfn.IFS(
C2553&lt;=20, "&lt;20",
AND(C2553&gt;=20, C2553&lt;35), "20-35",
AND(C2553&gt;=35, C2553&lt;50), "35-50",
C2553&gt;=50, "50-100"
)</f>
        <v>50-100</v>
      </c>
      <c r="AK2553" t="str" cm="1">
        <f t="array" ref="AK2553">_xlfn.IFS(
G2553&lt;6, "&lt;6",
AND(G2553&gt;=6, G2553&lt;12), "6-12",
AND(G2553&gt;=12, G2553&lt;18), "12-18",  AND(G2553&gt;=18, G2553&lt;24), "18-24", G2553&gt;=24, "24-36")</f>
        <v>24-36</v>
      </c>
    </row>
    <row r="2554" spans="1:37" x14ac:dyDescent="0.3">
      <c r="A2554" t="s">
        <v>2654</v>
      </c>
      <c r="B2554" t="s">
        <v>44</v>
      </c>
      <c r="C2554">
        <v>22</v>
      </c>
      <c r="D2554" t="s">
        <v>37</v>
      </c>
      <c r="E2554" t="s">
        <v>45</v>
      </c>
      <c r="F2554">
        <v>5</v>
      </c>
      <c r="G2554">
        <v>10</v>
      </c>
      <c r="H2554" t="s">
        <v>49</v>
      </c>
      <c r="I2554" t="s">
        <v>37</v>
      </c>
      <c r="J2554" t="s">
        <v>34</v>
      </c>
      <c r="K2554" t="s">
        <v>34</v>
      </c>
      <c r="L2554" t="s">
        <v>34</v>
      </c>
      <c r="M2554" t="s">
        <v>34</v>
      </c>
      <c r="N2554" t="s">
        <v>34</v>
      </c>
      <c r="O2554" t="s">
        <v>34</v>
      </c>
      <c r="P2554" t="s">
        <v>34</v>
      </c>
      <c r="Q2554" t="s">
        <v>34</v>
      </c>
      <c r="R2554" t="s">
        <v>34</v>
      </c>
      <c r="S2554" t="s">
        <v>34</v>
      </c>
      <c r="T2554" t="s">
        <v>34</v>
      </c>
      <c r="U2554" t="s">
        <v>67</v>
      </c>
      <c r="V2554" t="s">
        <v>34</v>
      </c>
      <c r="W2554" t="s">
        <v>40</v>
      </c>
      <c r="X2554">
        <v>20.45</v>
      </c>
      <c r="Y2554">
        <v>106.9</v>
      </c>
      <c r="Z2554">
        <v>0</v>
      </c>
      <c r="AA2554">
        <v>0</v>
      </c>
      <c r="AB2554">
        <v>145.75</v>
      </c>
      <c r="AC2554">
        <v>252.65</v>
      </c>
      <c r="AD2554" t="s">
        <v>41</v>
      </c>
      <c r="AE2554" t="s">
        <v>42</v>
      </c>
      <c r="AF2554" t="s">
        <v>42</v>
      </c>
      <c r="AG2554">
        <f t="shared" si="78"/>
        <v>0</v>
      </c>
      <c r="AH2554" t="str" cm="1">
        <f t="array" ref="AH2554">_xlfn.IFS(
X2554&lt;=20, "&lt;20",
AND(X2554&gt;=20, X2554&lt;50), "20-50",
AND(X2554&gt;=50, X2554&lt;100), "50-100",
X2554&gt;=100, "&gt;100"
)</f>
        <v>20-50</v>
      </c>
      <c r="AI2554">
        <f t="shared" si="79"/>
        <v>0</v>
      </c>
      <c r="AJ2554" t="str" cm="1">
        <f t="array" ref="AJ2554">_xlfn.IFS(
C2554&lt;=20, "&lt;20",
AND(C2554&gt;=20, C2554&lt;35), "20-35",
AND(C2554&gt;=35, C2554&lt;50), "35-50",
C2554&gt;=50, "50-100"
)</f>
        <v>20-35</v>
      </c>
      <c r="AK2554" t="str" cm="1">
        <f t="array" ref="AK2554">_xlfn.IFS(
G2554&lt;6, "&lt;6",
AND(G2554&gt;=6, G2554&lt;12), "6-12",
AND(G2554&gt;=12, G2554&lt;18), "12-18",  AND(G2554&gt;=18, G2554&lt;24), "18-24", G2554&gt;=24, "24-36")</f>
        <v>6-12</v>
      </c>
    </row>
    <row r="2555" spans="1:37" x14ac:dyDescent="0.3">
      <c r="A2555" t="s">
        <v>2655</v>
      </c>
      <c r="B2555" t="s">
        <v>33</v>
      </c>
      <c r="C2555">
        <v>33</v>
      </c>
      <c r="D2555" t="s">
        <v>37</v>
      </c>
      <c r="E2555" t="s">
        <v>74</v>
      </c>
      <c r="F2555">
        <v>0</v>
      </c>
      <c r="G2555">
        <v>29</v>
      </c>
      <c r="H2555" t="s">
        <v>36</v>
      </c>
      <c r="I2555" t="s">
        <v>37</v>
      </c>
      <c r="J2555" t="s">
        <v>37</v>
      </c>
      <c r="K2555" t="s">
        <v>37</v>
      </c>
      <c r="L2555" t="s">
        <v>50</v>
      </c>
      <c r="M2555" t="s">
        <v>37</v>
      </c>
      <c r="N2555" t="s">
        <v>34</v>
      </c>
      <c r="O2555" t="s">
        <v>34</v>
      </c>
      <c r="P2555" t="s">
        <v>34</v>
      </c>
      <c r="Q2555" t="s">
        <v>37</v>
      </c>
      <c r="R2555" t="s">
        <v>34</v>
      </c>
      <c r="S2555" t="s">
        <v>34</v>
      </c>
      <c r="T2555" t="s">
        <v>37</v>
      </c>
      <c r="U2555" t="s">
        <v>46</v>
      </c>
      <c r="V2555" t="s">
        <v>34</v>
      </c>
      <c r="W2555" t="s">
        <v>51</v>
      </c>
      <c r="X2555">
        <v>91.7</v>
      </c>
      <c r="Y2555">
        <v>3479.05</v>
      </c>
      <c r="Z2555">
        <v>0</v>
      </c>
      <c r="AA2555">
        <v>0</v>
      </c>
      <c r="AB2555">
        <v>482.98</v>
      </c>
      <c r="AC2555">
        <v>3962.03</v>
      </c>
      <c r="AD2555" t="s">
        <v>41</v>
      </c>
      <c r="AE2555" t="s">
        <v>42</v>
      </c>
      <c r="AF2555" t="s">
        <v>42</v>
      </c>
      <c r="AG2555">
        <f t="shared" si="78"/>
        <v>0</v>
      </c>
      <c r="AH2555" t="str" cm="1">
        <f t="array" ref="AH2555">_xlfn.IFS(
X2555&lt;=20, "&lt;20",
AND(X2555&gt;=20, X2555&lt;50), "20-50",
AND(X2555&gt;=50, X2555&lt;100), "50-100",
X2555&gt;=100, "&gt;100"
)</f>
        <v>50-100</v>
      </c>
      <c r="AI2555">
        <f t="shared" si="79"/>
        <v>0</v>
      </c>
      <c r="AJ2555" t="str" cm="1">
        <f t="array" ref="AJ2555">_xlfn.IFS(
C2555&lt;=20, "&lt;20",
AND(C2555&gt;=20, C2555&lt;35), "20-35",
AND(C2555&gt;=35, C2555&lt;50), "35-50",
C2555&gt;=50, "50-100"
)</f>
        <v>20-35</v>
      </c>
      <c r="AK2555" t="str" cm="1">
        <f t="array" ref="AK2555">_xlfn.IFS(
G2555&lt;6, "&lt;6",
AND(G2555&gt;=6, G2555&lt;12), "6-12",
AND(G2555&gt;=12, G2555&lt;18), "12-18",  AND(G2555&gt;=18, G2555&lt;24), "18-24", G2555&gt;=24, "24-36")</f>
        <v>24-36</v>
      </c>
    </row>
    <row r="2556" spans="1:37" x14ac:dyDescent="0.3">
      <c r="A2556" t="s">
        <v>2656</v>
      </c>
      <c r="B2556" t="s">
        <v>33</v>
      </c>
      <c r="C2556">
        <v>38</v>
      </c>
      <c r="D2556" t="s">
        <v>37</v>
      </c>
      <c r="E2556" t="s">
        <v>45</v>
      </c>
      <c r="F2556">
        <v>12</v>
      </c>
      <c r="G2556">
        <v>23</v>
      </c>
      <c r="H2556" t="s">
        <v>49</v>
      </c>
      <c r="I2556" t="s">
        <v>37</v>
      </c>
      <c r="J2556" t="s">
        <v>34</v>
      </c>
      <c r="K2556" t="s">
        <v>37</v>
      </c>
      <c r="L2556" t="s">
        <v>50</v>
      </c>
      <c r="M2556" t="s">
        <v>34</v>
      </c>
      <c r="N2556" t="s">
        <v>34</v>
      </c>
      <c r="O2556" t="s">
        <v>34</v>
      </c>
      <c r="P2556" t="s">
        <v>34</v>
      </c>
      <c r="Q2556" t="s">
        <v>34</v>
      </c>
      <c r="R2556" t="s">
        <v>34</v>
      </c>
      <c r="S2556" t="s">
        <v>34</v>
      </c>
      <c r="T2556" t="s">
        <v>34</v>
      </c>
      <c r="U2556" t="s">
        <v>46</v>
      </c>
      <c r="V2556" t="s">
        <v>34</v>
      </c>
      <c r="W2556" t="s">
        <v>40</v>
      </c>
      <c r="X2556">
        <v>-1</v>
      </c>
      <c r="Y2556">
        <v>129.19999999999999</v>
      </c>
      <c r="Z2556">
        <v>0</v>
      </c>
      <c r="AA2556">
        <v>10</v>
      </c>
      <c r="AB2556">
        <v>5.44</v>
      </c>
      <c r="AC2556">
        <v>144.63999999999999</v>
      </c>
      <c r="AD2556" t="s">
        <v>85</v>
      </c>
      <c r="AE2556" t="s">
        <v>42</v>
      </c>
      <c r="AF2556" t="s">
        <v>42</v>
      </c>
      <c r="AG2556">
        <f t="shared" si="78"/>
        <v>0</v>
      </c>
      <c r="AH2556" t="str" cm="1">
        <f t="array" ref="AH2556">_xlfn.IFS(
X2556&lt;=20, "&lt;20",
AND(X2556&gt;=20, X2556&lt;50), "20-50",
AND(X2556&gt;=50, X2556&lt;100), "50-100",
X2556&gt;=100, "&gt;100"
)</f>
        <v>&lt;20</v>
      </c>
      <c r="AI2556">
        <f t="shared" si="79"/>
        <v>1</v>
      </c>
      <c r="AJ2556" t="str" cm="1">
        <f t="array" ref="AJ2556">_xlfn.IFS(
C2556&lt;=20, "&lt;20",
AND(C2556&gt;=20, C2556&lt;35), "20-35",
AND(C2556&gt;=35, C2556&lt;50), "35-50",
C2556&gt;=50, "50-100"
)</f>
        <v>35-50</v>
      </c>
      <c r="AK2556" t="str" cm="1">
        <f t="array" ref="AK2556">_xlfn.IFS(
G2556&lt;6, "&lt;6",
AND(G2556&gt;=6, G2556&lt;12), "6-12",
AND(G2556&gt;=12, G2556&lt;18), "12-18",  AND(G2556&gt;=18, G2556&lt;24), "18-24", G2556&gt;=24, "24-36")</f>
        <v>18-24</v>
      </c>
    </row>
    <row r="2557" spans="1:37" x14ac:dyDescent="0.3">
      <c r="A2557" t="s">
        <v>2657</v>
      </c>
      <c r="B2557" t="s">
        <v>33</v>
      </c>
      <c r="C2557">
        <v>49</v>
      </c>
      <c r="D2557" t="s">
        <v>37</v>
      </c>
      <c r="E2557" t="s">
        <v>56</v>
      </c>
      <c r="F2557">
        <v>5</v>
      </c>
      <c r="G2557">
        <v>18</v>
      </c>
      <c r="H2557" t="s">
        <v>49</v>
      </c>
      <c r="I2557" t="s">
        <v>37</v>
      </c>
      <c r="J2557" t="s">
        <v>34</v>
      </c>
      <c r="K2557" t="s">
        <v>34</v>
      </c>
      <c r="L2557" t="s">
        <v>34</v>
      </c>
      <c r="M2557" t="s">
        <v>34</v>
      </c>
      <c r="N2557" t="s">
        <v>34</v>
      </c>
      <c r="O2557" t="s">
        <v>34</v>
      </c>
      <c r="P2557" t="s">
        <v>34</v>
      </c>
      <c r="Q2557" t="s">
        <v>34</v>
      </c>
      <c r="R2557" t="s">
        <v>34</v>
      </c>
      <c r="S2557" t="s">
        <v>34</v>
      </c>
      <c r="T2557" t="s">
        <v>34</v>
      </c>
      <c r="U2557" t="s">
        <v>46</v>
      </c>
      <c r="V2557" t="s">
        <v>34</v>
      </c>
      <c r="W2557" t="s">
        <v>51</v>
      </c>
      <c r="X2557">
        <v>19.75</v>
      </c>
      <c r="Y2557">
        <v>19.75</v>
      </c>
      <c r="Z2557">
        <v>0</v>
      </c>
      <c r="AA2557">
        <v>0</v>
      </c>
      <c r="AB2557">
        <v>5.32</v>
      </c>
      <c r="AC2557">
        <v>25.07</v>
      </c>
      <c r="AD2557" t="s">
        <v>85</v>
      </c>
      <c r="AE2557" t="s">
        <v>42</v>
      </c>
      <c r="AF2557" t="s">
        <v>42</v>
      </c>
      <c r="AG2557">
        <f t="shared" si="78"/>
        <v>0</v>
      </c>
      <c r="AH2557" t="str" cm="1">
        <f t="array" ref="AH2557">_xlfn.IFS(
X2557&lt;=20, "&lt;20",
AND(X2557&gt;=20, X2557&lt;50), "20-50",
AND(X2557&gt;=50, X2557&lt;100), "50-100",
X2557&gt;=100, "&gt;100"
)</f>
        <v>&lt;20</v>
      </c>
      <c r="AI2557">
        <f t="shared" si="79"/>
        <v>1</v>
      </c>
      <c r="AJ2557" t="str" cm="1">
        <f t="array" ref="AJ2557">_xlfn.IFS(
C2557&lt;=20, "&lt;20",
AND(C2557&gt;=20, C2557&lt;35), "20-35",
AND(C2557&gt;=35, C2557&lt;50), "35-50",
C2557&gt;=50, "50-100"
)</f>
        <v>35-50</v>
      </c>
      <c r="AK2557" t="str" cm="1">
        <f t="array" ref="AK2557">_xlfn.IFS(
G2557&lt;6, "&lt;6",
AND(G2557&gt;=6, G2557&lt;12), "6-12",
AND(G2557&gt;=12, G2557&lt;18), "12-18",  AND(G2557&gt;=18, G2557&lt;24), "18-24", G2557&gt;=24, "24-36")</f>
        <v>18-24</v>
      </c>
    </row>
    <row r="2558" spans="1:37" x14ac:dyDescent="0.3">
      <c r="A2558" t="s">
        <v>2658</v>
      </c>
      <c r="B2558" t="s">
        <v>44</v>
      </c>
      <c r="C2558">
        <v>67</v>
      </c>
      <c r="D2558" t="s">
        <v>34</v>
      </c>
      <c r="E2558" t="s">
        <v>87</v>
      </c>
      <c r="F2558">
        <v>11</v>
      </c>
      <c r="G2558">
        <v>6</v>
      </c>
      <c r="H2558" t="s">
        <v>36</v>
      </c>
      <c r="I2558" t="s">
        <v>37</v>
      </c>
      <c r="J2558" t="s">
        <v>34</v>
      </c>
      <c r="K2558" t="s">
        <v>34</v>
      </c>
      <c r="L2558" t="s">
        <v>34</v>
      </c>
      <c r="M2558" t="s">
        <v>34</v>
      </c>
      <c r="N2558" t="s">
        <v>34</v>
      </c>
      <c r="O2558" t="s">
        <v>34</v>
      </c>
      <c r="P2558" t="s">
        <v>34</v>
      </c>
      <c r="Q2558" t="s">
        <v>34</v>
      </c>
      <c r="R2558" t="s">
        <v>34</v>
      </c>
      <c r="S2558" t="s">
        <v>34</v>
      </c>
      <c r="T2558" t="s">
        <v>34</v>
      </c>
      <c r="U2558" t="s">
        <v>67</v>
      </c>
      <c r="V2558" t="s">
        <v>37</v>
      </c>
      <c r="W2558" t="s">
        <v>143</v>
      </c>
      <c r="X2558">
        <v>18.95</v>
      </c>
      <c r="Y2558">
        <v>1031.0999999999999</v>
      </c>
      <c r="Z2558">
        <v>0</v>
      </c>
      <c r="AA2558">
        <v>0</v>
      </c>
      <c r="AB2558">
        <v>1292.76</v>
      </c>
      <c r="AC2558">
        <v>2323.86</v>
      </c>
      <c r="AD2558" t="s">
        <v>41</v>
      </c>
      <c r="AE2558" t="s">
        <v>42</v>
      </c>
      <c r="AF2558" t="s">
        <v>42</v>
      </c>
      <c r="AG2558">
        <f t="shared" si="78"/>
        <v>0</v>
      </c>
      <c r="AH2558" t="str" cm="1">
        <f t="array" ref="AH2558">_xlfn.IFS(
X2558&lt;=20, "&lt;20",
AND(X2558&gt;=20, X2558&lt;50), "20-50",
AND(X2558&gt;=50, X2558&lt;100), "50-100",
X2558&gt;=100, "&gt;100"
)</f>
        <v>&lt;20</v>
      </c>
      <c r="AI2558">
        <f t="shared" si="79"/>
        <v>0</v>
      </c>
      <c r="AJ2558" t="str" cm="1">
        <f t="array" ref="AJ2558">_xlfn.IFS(
C2558&lt;=20, "&lt;20",
AND(C2558&gt;=20, C2558&lt;35), "20-35",
AND(C2558&gt;=35, C2558&lt;50), "35-50",
C2558&gt;=50, "50-100"
)</f>
        <v>50-100</v>
      </c>
      <c r="AK2558" t="str" cm="1">
        <f t="array" ref="AK2558">_xlfn.IFS(
G2558&lt;6, "&lt;6",
AND(G2558&gt;=6, G2558&lt;12), "6-12",
AND(G2558&gt;=12, G2558&lt;18), "12-18",  AND(G2558&gt;=18, G2558&lt;24), "18-24", G2558&gt;=24, "24-36")</f>
        <v>6-12</v>
      </c>
    </row>
    <row r="2559" spans="1:37" x14ac:dyDescent="0.3">
      <c r="A2559" t="s">
        <v>2659</v>
      </c>
      <c r="B2559" t="s">
        <v>44</v>
      </c>
      <c r="C2559">
        <v>18</v>
      </c>
      <c r="D2559" t="s">
        <v>34</v>
      </c>
      <c r="E2559" t="s">
        <v>48</v>
      </c>
      <c r="F2559">
        <v>4</v>
      </c>
      <c r="G2559">
        <v>12</v>
      </c>
      <c r="H2559" t="s">
        <v>70</v>
      </c>
      <c r="I2559" t="s">
        <v>37</v>
      </c>
      <c r="J2559" t="s">
        <v>34</v>
      </c>
      <c r="K2559" t="s">
        <v>37</v>
      </c>
      <c r="L2559" t="s">
        <v>38</v>
      </c>
      <c r="M2559" t="s">
        <v>37</v>
      </c>
      <c r="N2559" t="s">
        <v>37</v>
      </c>
      <c r="O2559" t="s">
        <v>37</v>
      </c>
      <c r="P2559" t="s">
        <v>37</v>
      </c>
      <c r="Q2559" t="s">
        <v>37</v>
      </c>
      <c r="R2559" t="s">
        <v>37</v>
      </c>
      <c r="S2559" t="s">
        <v>37</v>
      </c>
      <c r="T2559" t="s">
        <v>37</v>
      </c>
      <c r="U2559" t="s">
        <v>67</v>
      </c>
      <c r="V2559" t="s">
        <v>37</v>
      </c>
      <c r="W2559" t="s">
        <v>40</v>
      </c>
      <c r="X2559">
        <v>83.85</v>
      </c>
      <c r="Y2559">
        <v>4307.1000000000004</v>
      </c>
      <c r="Z2559">
        <v>0</v>
      </c>
      <c r="AA2559">
        <v>0</v>
      </c>
      <c r="AB2559">
        <v>351.39</v>
      </c>
      <c r="AC2559">
        <v>4658.49</v>
      </c>
      <c r="AD2559" t="s">
        <v>41</v>
      </c>
      <c r="AE2559" t="s">
        <v>42</v>
      </c>
      <c r="AF2559" t="s">
        <v>42</v>
      </c>
      <c r="AG2559">
        <f t="shared" si="78"/>
        <v>0</v>
      </c>
      <c r="AH2559" t="str" cm="1">
        <f t="array" ref="AH2559">_xlfn.IFS(
X2559&lt;=20, "&lt;20",
AND(X2559&gt;=20, X2559&lt;50), "20-50",
AND(X2559&gt;=50, X2559&lt;100), "50-100",
X2559&gt;=100, "&gt;100"
)</f>
        <v>50-100</v>
      </c>
      <c r="AI2559">
        <f t="shared" si="79"/>
        <v>0</v>
      </c>
      <c r="AJ2559" t="str" cm="1">
        <f t="array" ref="AJ2559">_xlfn.IFS(
C2559&lt;=20, "&lt;20",
AND(C2559&gt;=20, C2559&lt;35), "20-35",
AND(C2559&gt;=35, C2559&lt;50), "35-50",
C2559&gt;=50, "50-100"
)</f>
        <v>&lt;20</v>
      </c>
      <c r="AK2559" t="str" cm="1">
        <f t="array" ref="AK2559">_xlfn.IFS(
G2559&lt;6, "&lt;6",
AND(G2559&gt;=6, G2559&lt;12), "6-12",
AND(G2559&gt;=12, G2559&lt;18), "12-18",  AND(G2559&gt;=18, G2559&lt;24), "18-24", G2559&gt;=24, "24-36")</f>
        <v>12-18</v>
      </c>
    </row>
    <row r="2560" spans="1:37" x14ac:dyDescent="0.3">
      <c r="A2560" t="s">
        <v>2660</v>
      </c>
      <c r="B2560" t="s">
        <v>44</v>
      </c>
      <c r="C2560">
        <v>40</v>
      </c>
      <c r="D2560" t="s">
        <v>37</v>
      </c>
      <c r="E2560" t="s">
        <v>64</v>
      </c>
      <c r="F2560">
        <v>14</v>
      </c>
      <c r="G2560">
        <v>13</v>
      </c>
      <c r="H2560" t="s">
        <v>36</v>
      </c>
      <c r="I2560" t="s">
        <v>37</v>
      </c>
      <c r="J2560" t="s">
        <v>34</v>
      </c>
      <c r="K2560" t="s">
        <v>37</v>
      </c>
      <c r="L2560" t="s">
        <v>50</v>
      </c>
      <c r="M2560" t="s">
        <v>34</v>
      </c>
      <c r="N2560" t="s">
        <v>34</v>
      </c>
      <c r="O2560" t="s">
        <v>34</v>
      </c>
      <c r="P2560" t="s">
        <v>34</v>
      </c>
      <c r="Q2560" t="s">
        <v>34</v>
      </c>
      <c r="R2560" t="s">
        <v>34</v>
      </c>
      <c r="S2560" t="s">
        <v>34</v>
      </c>
      <c r="T2560" t="s">
        <v>37</v>
      </c>
      <c r="U2560" t="s">
        <v>46</v>
      </c>
      <c r="V2560" t="s">
        <v>37</v>
      </c>
      <c r="W2560" t="s">
        <v>51</v>
      </c>
      <c r="X2560">
        <v>70.95</v>
      </c>
      <c r="Y2560">
        <v>137.94999999999999</v>
      </c>
      <c r="Z2560">
        <v>0</v>
      </c>
      <c r="AA2560">
        <v>0</v>
      </c>
      <c r="AB2560">
        <v>30.66</v>
      </c>
      <c r="AC2560">
        <v>168.61</v>
      </c>
      <c r="AD2560" t="s">
        <v>52</v>
      </c>
      <c r="AE2560" t="s">
        <v>58</v>
      </c>
      <c r="AF2560" t="s">
        <v>1249</v>
      </c>
      <c r="AG2560">
        <f t="shared" si="78"/>
        <v>1</v>
      </c>
      <c r="AH2560" t="str" cm="1">
        <f t="array" ref="AH2560">_xlfn.IFS(
X2560&lt;=20, "&lt;20",
AND(X2560&gt;=20, X2560&lt;50), "20-50",
AND(X2560&gt;=50, X2560&lt;100), "50-100",
X2560&gt;=100, "&gt;100"
)</f>
        <v>50-100</v>
      </c>
      <c r="AI2560">
        <f t="shared" si="79"/>
        <v>0</v>
      </c>
      <c r="AJ2560" t="str" cm="1">
        <f t="array" ref="AJ2560">_xlfn.IFS(
C2560&lt;=20, "&lt;20",
AND(C2560&gt;=20, C2560&lt;35), "20-35",
AND(C2560&gt;=35, C2560&lt;50), "35-50",
C2560&gt;=50, "50-100"
)</f>
        <v>35-50</v>
      </c>
      <c r="AK2560" t="str" cm="1">
        <f t="array" ref="AK2560">_xlfn.IFS(
G2560&lt;6, "&lt;6",
AND(G2560&gt;=6, G2560&lt;12), "6-12",
AND(G2560&gt;=12, G2560&lt;18), "12-18",  AND(G2560&gt;=18, G2560&lt;24), "18-24", G2560&gt;=24, "24-36")</f>
        <v>12-18</v>
      </c>
    </row>
    <row r="2561" spans="1:37" x14ac:dyDescent="0.3">
      <c r="A2561" t="s">
        <v>2661</v>
      </c>
      <c r="B2561" t="s">
        <v>33</v>
      </c>
      <c r="C2561">
        <v>45</v>
      </c>
      <c r="D2561" t="s">
        <v>37</v>
      </c>
      <c r="E2561" t="s">
        <v>74</v>
      </c>
      <c r="F2561">
        <v>10</v>
      </c>
      <c r="G2561">
        <v>12</v>
      </c>
      <c r="H2561" t="s">
        <v>36</v>
      </c>
      <c r="I2561" t="s">
        <v>37</v>
      </c>
      <c r="J2561" t="s">
        <v>34</v>
      </c>
      <c r="K2561" t="s">
        <v>34</v>
      </c>
      <c r="L2561" t="s">
        <v>34</v>
      </c>
      <c r="M2561" t="s">
        <v>34</v>
      </c>
      <c r="N2561" t="s">
        <v>34</v>
      </c>
      <c r="O2561" t="s">
        <v>34</v>
      </c>
      <c r="P2561" t="s">
        <v>34</v>
      </c>
      <c r="Q2561" t="s">
        <v>34</v>
      </c>
      <c r="R2561" t="s">
        <v>34</v>
      </c>
      <c r="S2561" t="s">
        <v>34</v>
      </c>
      <c r="T2561" t="s">
        <v>34</v>
      </c>
      <c r="U2561" t="s">
        <v>39</v>
      </c>
      <c r="V2561" t="s">
        <v>34</v>
      </c>
      <c r="W2561" t="s">
        <v>40</v>
      </c>
      <c r="X2561">
        <v>19.8</v>
      </c>
      <c r="Y2561">
        <v>304.60000000000002</v>
      </c>
      <c r="Z2561">
        <v>0</v>
      </c>
      <c r="AA2561">
        <v>0</v>
      </c>
      <c r="AB2561">
        <v>83.1</v>
      </c>
      <c r="AC2561">
        <v>387.7</v>
      </c>
      <c r="AD2561" t="s">
        <v>41</v>
      </c>
      <c r="AE2561" t="s">
        <v>42</v>
      </c>
      <c r="AF2561" t="s">
        <v>42</v>
      </c>
      <c r="AG2561">
        <f t="shared" si="78"/>
        <v>0</v>
      </c>
      <c r="AH2561" t="str" cm="1">
        <f t="array" ref="AH2561">_xlfn.IFS(
X2561&lt;=20, "&lt;20",
AND(X2561&gt;=20, X2561&lt;50), "20-50",
AND(X2561&gt;=50, X2561&lt;100), "50-100",
X2561&gt;=100, "&gt;100"
)</f>
        <v>&lt;20</v>
      </c>
      <c r="AI2561">
        <f t="shared" si="79"/>
        <v>0</v>
      </c>
      <c r="AJ2561" t="str" cm="1">
        <f t="array" ref="AJ2561">_xlfn.IFS(
C2561&lt;=20, "&lt;20",
AND(C2561&gt;=20, C2561&lt;35), "20-35",
AND(C2561&gt;=35, C2561&lt;50), "35-50",
C2561&gt;=50, "50-100"
)</f>
        <v>35-50</v>
      </c>
      <c r="AK2561" t="str" cm="1">
        <f t="array" ref="AK2561">_xlfn.IFS(
G2561&lt;6, "&lt;6",
AND(G2561&gt;=6, G2561&lt;12), "6-12",
AND(G2561&gt;=12, G2561&lt;18), "12-18",  AND(G2561&gt;=18, G2561&lt;24), "18-24", G2561&gt;=24, "24-36")</f>
        <v>12-18</v>
      </c>
    </row>
    <row r="2562" spans="1:37" x14ac:dyDescent="0.3">
      <c r="A2562" t="s">
        <v>2662</v>
      </c>
      <c r="B2562" t="s">
        <v>44</v>
      </c>
      <c r="C2562">
        <v>66</v>
      </c>
      <c r="D2562" t="s">
        <v>34</v>
      </c>
      <c r="E2562" t="s">
        <v>76</v>
      </c>
      <c r="F2562">
        <v>12</v>
      </c>
      <c r="G2562">
        <v>13</v>
      </c>
      <c r="H2562" t="s">
        <v>36</v>
      </c>
      <c r="I2562" t="s">
        <v>37</v>
      </c>
      <c r="J2562" t="s">
        <v>34</v>
      </c>
      <c r="K2562" t="s">
        <v>34</v>
      </c>
      <c r="L2562" t="s">
        <v>34</v>
      </c>
      <c r="M2562" t="s">
        <v>34</v>
      </c>
      <c r="N2562" t="s">
        <v>34</v>
      </c>
      <c r="O2562" t="s">
        <v>34</v>
      </c>
      <c r="P2562" t="s">
        <v>34</v>
      </c>
      <c r="Q2562" t="s">
        <v>34</v>
      </c>
      <c r="R2562" t="s">
        <v>34</v>
      </c>
      <c r="S2562" t="s">
        <v>34</v>
      </c>
      <c r="T2562" t="s">
        <v>34</v>
      </c>
      <c r="U2562" t="s">
        <v>67</v>
      </c>
      <c r="V2562" t="s">
        <v>37</v>
      </c>
      <c r="W2562" t="s">
        <v>143</v>
      </c>
      <c r="X2562">
        <v>19.600000000000001</v>
      </c>
      <c r="Y2562">
        <v>561.15</v>
      </c>
      <c r="Z2562">
        <v>13.07</v>
      </c>
      <c r="AA2562">
        <v>0</v>
      </c>
      <c r="AB2562">
        <v>416.07</v>
      </c>
      <c r="AC2562">
        <v>964.15</v>
      </c>
      <c r="AD2562" t="s">
        <v>41</v>
      </c>
      <c r="AE2562" t="s">
        <v>42</v>
      </c>
      <c r="AF2562" t="s">
        <v>42</v>
      </c>
      <c r="AG2562">
        <f t="shared" si="78"/>
        <v>0</v>
      </c>
      <c r="AH2562" t="str" cm="1">
        <f t="array" ref="AH2562">_xlfn.IFS(
X2562&lt;=20, "&lt;20",
AND(X2562&gt;=20, X2562&lt;50), "20-50",
AND(X2562&gt;=50, X2562&lt;100), "50-100",
X2562&gt;=100, "&gt;100"
)</f>
        <v>&lt;20</v>
      </c>
      <c r="AI2562">
        <f t="shared" si="79"/>
        <v>0</v>
      </c>
      <c r="AJ2562" t="str" cm="1">
        <f t="array" ref="AJ2562">_xlfn.IFS(
C2562&lt;=20, "&lt;20",
AND(C2562&gt;=20, C2562&lt;35), "20-35",
AND(C2562&gt;=35, C2562&lt;50), "35-50",
C2562&gt;=50, "50-100"
)</f>
        <v>50-100</v>
      </c>
      <c r="AK2562" t="str" cm="1">
        <f t="array" ref="AK2562">_xlfn.IFS(
G2562&lt;6, "&lt;6",
AND(G2562&gt;=6, G2562&lt;12), "6-12",
AND(G2562&gt;=12, G2562&lt;18), "12-18",  AND(G2562&gt;=18, G2562&lt;24), "18-24", G2562&gt;=24, "24-36")</f>
        <v>12-18</v>
      </c>
    </row>
    <row r="2563" spans="1:37" x14ac:dyDescent="0.3">
      <c r="A2563" t="s">
        <v>2663</v>
      </c>
      <c r="B2563" t="s">
        <v>33</v>
      </c>
      <c r="C2563">
        <v>25</v>
      </c>
      <c r="D2563" t="s">
        <v>34</v>
      </c>
      <c r="E2563" t="s">
        <v>164</v>
      </c>
      <c r="F2563">
        <v>9</v>
      </c>
      <c r="G2563">
        <v>4</v>
      </c>
      <c r="H2563" t="s">
        <v>36</v>
      </c>
      <c r="I2563" t="s">
        <v>37</v>
      </c>
      <c r="J2563" t="s">
        <v>34</v>
      </c>
      <c r="K2563" t="s">
        <v>37</v>
      </c>
      <c r="L2563" t="s">
        <v>50</v>
      </c>
      <c r="M2563" t="s">
        <v>34</v>
      </c>
      <c r="N2563" t="s">
        <v>34</v>
      </c>
      <c r="O2563" t="s">
        <v>34</v>
      </c>
      <c r="P2563" t="s">
        <v>34</v>
      </c>
      <c r="Q2563" t="s">
        <v>37</v>
      </c>
      <c r="R2563" t="s">
        <v>37</v>
      </c>
      <c r="S2563" t="s">
        <v>37</v>
      </c>
      <c r="T2563" t="s">
        <v>37</v>
      </c>
      <c r="U2563" t="s">
        <v>46</v>
      </c>
      <c r="V2563" t="s">
        <v>37</v>
      </c>
      <c r="W2563" t="s">
        <v>51</v>
      </c>
      <c r="X2563">
        <v>88.35</v>
      </c>
      <c r="Y2563">
        <v>88.35</v>
      </c>
      <c r="Z2563">
        <v>0</v>
      </c>
      <c r="AA2563">
        <v>0</v>
      </c>
      <c r="AB2563">
        <v>14.26</v>
      </c>
      <c r="AC2563">
        <v>102.61</v>
      </c>
      <c r="AD2563" t="s">
        <v>52</v>
      </c>
      <c r="AE2563" t="s">
        <v>53</v>
      </c>
      <c r="AF2563" t="s">
        <v>155</v>
      </c>
      <c r="AG2563">
        <f t="shared" ref="AG2563:AG2626" si="80">IF(AD2563="Churned", 1,0)</f>
        <v>1</v>
      </c>
      <c r="AH2563" t="str" cm="1">
        <f t="array" ref="AH2563">_xlfn.IFS(
X2563&lt;=20, "&lt;20",
AND(X2563&gt;=20, X2563&lt;50), "20-50",
AND(X2563&gt;=50, X2563&lt;100), "50-100",
X2563&gt;=100, "&gt;100"
)</f>
        <v>50-100</v>
      </c>
      <c r="AI2563">
        <f t="shared" ref="AI2563:AI2626" si="81">IF(AD2563="Joined", 1, 0)</f>
        <v>0</v>
      </c>
      <c r="AJ2563" t="str" cm="1">
        <f t="array" ref="AJ2563">_xlfn.IFS(
C2563&lt;=20, "&lt;20",
AND(C2563&gt;=20, C2563&lt;35), "20-35",
AND(C2563&gt;=35, C2563&lt;50), "35-50",
C2563&gt;=50, "50-100"
)</f>
        <v>20-35</v>
      </c>
      <c r="AK2563" t="str" cm="1">
        <f t="array" ref="AK2563">_xlfn.IFS(
G2563&lt;6, "&lt;6",
AND(G2563&gt;=6, G2563&lt;12), "6-12",
AND(G2563&gt;=12, G2563&lt;18), "12-18",  AND(G2563&gt;=18, G2563&lt;24), "18-24", G2563&gt;=24, "24-36")</f>
        <v>&lt;6</v>
      </c>
    </row>
    <row r="2564" spans="1:37" x14ac:dyDescent="0.3">
      <c r="A2564" t="s">
        <v>2664</v>
      </c>
      <c r="B2564" t="s">
        <v>44</v>
      </c>
      <c r="C2564">
        <v>69</v>
      </c>
      <c r="D2564" t="s">
        <v>37</v>
      </c>
      <c r="E2564" t="s">
        <v>56</v>
      </c>
      <c r="F2564">
        <v>3</v>
      </c>
      <c r="G2564">
        <v>4</v>
      </c>
      <c r="H2564" t="s">
        <v>36</v>
      </c>
      <c r="I2564" t="s">
        <v>37</v>
      </c>
      <c r="J2564" t="s">
        <v>37</v>
      </c>
      <c r="K2564" t="s">
        <v>37</v>
      </c>
      <c r="L2564" t="s">
        <v>38</v>
      </c>
      <c r="M2564" t="s">
        <v>34</v>
      </c>
      <c r="N2564" t="s">
        <v>37</v>
      </c>
      <c r="O2564" t="s">
        <v>34</v>
      </c>
      <c r="P2564" t="s">
        <v>34</v>
      </c>
      <c r="Q2564" t="s">
        <v>34</v>
      </c>
      <c r="R2564" t="s">
        <v>34</v>
      </c>
      <c r="S2564" t="s">
        <v>34</v>
      </c>
      <c r="T2564" t="s">
        <v>34</v>
      </c>
      <c r="U2564" t="s">
        <v>67</v>
      </c>
      <c r="V2564" t="s">
        <v>34</v>
      </c>
      <c r="W2564" t="s">
        <v>40</v>
      </c>
      <c r="X2564">
        <v>54.8</v>
      </c>
      <c r="Y2564">
        <v>1291.3</v>
      </c>
      <c r="Z2564">
        <v>0</v>
      </c>
      <c r="AA2564">
        <v>110</v>
      </c>
      <c r="AB2564">
        <v>207.84</v>
      </c>
      <c r="AC2564">
        <v>1609.14</v>
      </c>
      <c r="AD2564" t="s">
        <v>41</v>
      </c>
      <c r="AE2564" t="s">
        <v>42</v>
      </c>
      <c r="AF2564" t="s">
        <v>42</v>
      </c>
      <c r="AG2564">
        <f t="shared" si="80"/>
        <v>0</v>
      </c>
      <c r="AH2564" t="str" cm="1">
        <f t="array" ref="AH2564">_xlfn.IFS(
X2564&lt;=20, "&lt;20",
AND(X2564&gt;=20, X2564&lt;50), "20-50",
AND(X2564&gt;=50, X2564&lt;100), "50-100",
X2564&gt;=100, "&gt;100"
)</f>
        <v>50-100</v>
      </c>
      <c r="AI2564">
        <f t="shared" si="81"/>
        <v>0</v>
      </c>
      <c r="AJ2564" t="str" cm="1">
        <f t="array" ref="AJ2564">_xlfn.IFS(
C2564&lt;=20, "&lt;20",
AND(C2564&gt;=20, C2564&lt;35), "20-35",
AND(C2564&gt;=35, C2564&lt;50), "35-50",
C2564&gt;=50, "50-100"
)</f>
        <v>50-100</v>
      </c>
      <c r="AK2564" t="str" cm="1">
        <f t="array" ref="AK2564">_xlfn.IFS(
G2564&lt;6, "&lt;6",
AND(G2564&gt;=6, G2564&lt;12), "6-12",
AND(G2564&gt;=12, G2564&lt;18), "12-18",  AND(G2564&gt;=18, G2564&lt;24), "18-24", G2564&gt;=24, "24-36")</f>
        <v>&lt;6</v>
      </c>
    </row>
    <row r="2565" spans="1:37" x14ac:dyDescent="0.3">
      <c r="A2565" t="s">
        <v>2665</v>
      </c>
      <c r="B2565" t="s">
        <v>44</v>
      </c>
      <c r="C2565">
        <v>35</v>
      </c>
      <c r="D2565" t="s">
        <v>34</v>
      </c>
      <c r="E2565" t="s">
        <v>56</v>
      </c>
      <c r="F2565">
        <v>14</v>
      </c>
      <c r="G2565">
        <v>9</v>
      </c>
      <c r="H2565" t="s">
        <v>57</v>
      </c>
      <c r="I2565" t="s">
        <v>37</v>
      </c>
      <c r="J2565" t="s">
        <v>34</v>
      </c>
      <c r="K2565" t="s">
        <v>34</v>
      </c>
      <c r="L2565" t="s">
        <v>34</v>
      </c>
      <c r="M2565" t="s">
        <v>34</v>
      </c>
      <c r="N2565" t="s">
        <v>34</v>
      </c>
      <c r="O2565" t="s">
        <v>34</v>
      </c>
      <c r="P2565" t="s">
        <v>34</v>
      </c>
      <c r="Q2565" t="s">
        <v>34</v>
      </c>
      <c r="R2565" t="s">
        <v>34</v>
      </c>
      <c r="S2565" t="s">
        <v>34</v>
      </c>
      <c r="T2565" t="s">
        <v>34</v>
      </c>
      <c r="U2565" t="s">
        <v>39</v>
      </c>
      <c r="V2565" t="s">
        <v>34</v>
      </c>
      <c r="W2565" t="s">
        <v>40</v>
      </c>
      <c r="X2565">
        <v>20.45</v>
      </c>
      <c r="Y2565">
        <v>242.4</v>
      </c>
      <c r="Z2565">
        <v>0</v>
      </c>
      <c r="AA2565">
        <v>0</v>
      </c>
      <c r="AB2565">
        <v>375.9</v>
      </c>
      <c r="AC2565">
        <v>618.29999999999995</v>
      </c>
      <c r="AD2565" t="s">
        <v>41</v>
      </c>
      <c r="AE2565" t="s">
        <v>42</v>
      </c>
      <c r="AF2565" t="s">
        <v>42</v>
      </c>
      <c r="AG2565">
        <f t="shared" si="80"/>
        <v>0</v>
      </c>
      <c r="AH2565" t="str" cm="1">
        <f t="array" ref="AH2565">_xlfn.IFS(
X2565&lt;=20, "&lt;20",
AND(X2565&gt;=20, X2565&lt;50), "20-50",
AND(X2565&gt;=50, X2565&lt;100), "50-100",
X2565&gt;=100, "&gt;100"
)</f>
        <v>20-50</v>
      </c>
      <c r="AI2565">
        <f t="shared" si="81"/>
        <v>0</v>
      </c>
      <c r="AJ2565" t="str" cm="1">
        <f t="array" ref="AJ2565">_xlfn.IFS(
C2565&lt;=20, "&lt;20",
AND(C2565&gt;=20, C2565&lt;35), "20-35",
AND(C2565&gt;=35, C2565&lt;50), "35-50",
C2565&gt;=50, "50-100"
)</f>
        <v>35-50</v>
      </c>
      <c r="AK2565" t="str" cm="1">
        <f t="array" ref="AK2565">_xlfn.IFS(
G2565&lt;6, "&lt;6",
AND(G2565&gt;=6, G2565&lt;12), "6-12",
AND(G2565&gt;=12, G2565&lt;18), "12-18",  AND(G2565&gt;=18, G2565&lt;24), "18-24", G2565&gt;=24, "24-36")</f>
        <v>6-12</v>
      </c>
    </row>
    <row r="2566" spans="1:37" x14ac:dyDescent="0.3">
      <c r="A2566" t="s">
        <v>2666</v>
      </c>
      <c r="B2566" t="s">
        <v>33</v>
      </c>
      <c r="C2566">
        <v>45</v>
      </c>
      <c r="D2566" t="s">
        <v>37</v>
      </c>
      <c r="E2566" t="s">
        <v>74</v>
      </c>
      <c r="F2566">
        <v>15</v>
      </c>
      <c r="G2566">
        <v>1</v>
      </c>
      <c r="H2566" t="s">
        <v>49</v>
      </c>
      <c r="I2566" t="s">
        <v>37</v>
      </c>
      <c r="J2566" t="s">
        <v>34</v>
      </c>
      <c r="K2566" t="s">
        <v>34</v>
      </c>
      <c r="L2566" t="s">
        <v>34</v>
      </c>
      <c r="M2566" t="s">
        <v>34</v>
      </c>
      <c r="N2566" t="s">
        <v>34</v>
      </c>
      <c r="O2566" t="s">
        <v>34</v>
      </c>
      <c r="P2566" t="s">
        <v>34</v>
      </c>
      <c r="Q2566" t="s">
        <v>34</v>
      </c>
      <c r="R2566" t="s">
        <v>34</v>
      </c>
      <c r="S2566" t="s">
        <v>34</v>
      </c>
      <c r="T2566" t="s">
        <v>34</v>
      </c>
      <c r="U2566" t="s">
        <v>46</v>
      </c>
      <c r="V2566" t="s">
        <v>34</v>
      </c>
      <c r="W2566" t="s">
        <v>40</v>
      </c>
      <c r="X2566">
        <v>19.55</v>
      </c>
      <c r="Y2566">
        <v>122.9</v>
      </c>
      <c r="Z2566">
        <v>0</v>
      </c>
      <c r="AA2566">
        <v>0</v>
      </c>
      <c r="AB2566">
        <v>219.24</v>
      </c>
      <c r="AC2566">
        <v>342.14</v>
      </c>
      <c r="AD2566" t="s">
        <v>41</v>
      </c>
      <c r="AE2566" t="s">
        <v>42</v>
      </c>
      <c r="AF2566" t="s">
        <v>42</v>
      </c>
      <c r="AG2566">
        <f t="shared" si="80"/>
        <v>0</v>
      </c>
      <c r="AH2566" t="str" cm="1">
        <f t="array" ref="AH2566">_xlfn.IFS(
X2566&lt;=20, "&lt;20",
AND(X2566&gt;=20, X2566&lt;50), "20-50",
AND(X2566&gt;=50, X2566&lt;100), "50-100",
X2566&gt;=100, "&gt;100"
)</f>
        <v>&lt;20</v>
      </c>
      <c r="AI2566">
        <f t="shared" si="81"/>
        <v>0</v>
      </c>
      <c r="AJ2566" t="str" cm="1">
        <f t="array" ref="AJ2566">_xlfn.IFS(
C2566&lt;=20, "&lt;20",
AND(C2566&gt;=20, C2566&lt;35), "20-35",
AND(C2566&gt;=35, C2566&lt;50), "35-50",
C2566&gt;=50, "50-100"
)</f>
        <v>35-50</v>
      </c>
      <c r="AK2566" t="str" cm="1">
        <f t="array" ref="AK2566">_xlfn.IFS(
G2566&lt;6, "&lt;6",
AND(G2566&gt;=6, G2566&lt;12), "6-12",
AND(G2566&gt;=12, G2566&lt;18), "12-18",  AND(G2566&gt;=18, G2566&lt;24), "18-24", G2566&gt;=24, "24-36")</f>
        <v>&lt;6</v>
      </c>
    </row>
    <row r="2567" spans="1:37" x14ac:dyDescent="0.3">
      <c r="A2567" t="s">
        <v>2667</v>
      </c>
      <c r="B2567" t="s">
        <v>44</v>
      </c>
      <c r="C2567">
        <v>24</v>
      </c>
      <c r="D2567" t="s">
        <v>37</v>
      </c>
      <c r="E2567" t="s">
        <v>76</v>
      </c>
      <c r="F2567">
        <v>14</v>
      </c>
      <c r="G2567">
        <v>9</v>
      </c>
      <c r="H2567" t="s">
        <v>36</v>
      </c>
      <c r="I2567" t="s">
        <v>37</v>
      </c>
      <c r="J2567" t="s">
        <v>37</v>
      </c>
      <c r="K2567" t="s">
        <v>37</v>
      </c>
      <c r="L2567" t="s">
        <v>50</v>
      </c>
      <c r="M2567" t="s">
        <v>37</v>
      </c>
      <c r="N2567" t="s">
        <v>37</v>
      </c>
      <c r="O2567" t="s">
        <v>37</v>
      </c>
      <c r="P2567" t="s">
        <v>37</v>
      </c>
      <c r="Q2567" t="s">
        <v>37</v>
      </c>
      <c r="R2567" t="s">
        <v>37</v>
      </c>
      <c r="S2567" t="s">
        <v>37</v>
      </c>
      <c r="T2567" t="s">
        <v>37</v>
      </c>
      <c r="U2567" t="s">
        <v>67</v>
      </c>
      <c r="V2567" t="s">
        <v>37</v>
      </c>
      <c r="W2567" t="s">
        <v>51</v>
      </c>
      <c r="X2567">
        <v>114</v>
      </c>
      <c r="Y2567">
        <v>8175.9</v>
      </c>
      <c r="Z2567">
        <v>0</v>
      </c>
      <c r="AA2567">
        <v>0</v>
      </c>
      <c r="AB2567">
        <v>1806.95</v>
      </c>
      <c r="AC2567">
        <v>9982.85</v>
      </c>
      <c r="AD2567" t="s">
        <v>41</v>
      </c>
      <c r="AE2567" t="s">
        <v>42</v>
      </c>
      <c r="AF2567" t="s">
        <v>42</v>
      </c>
      <c r="AG2567">
        <f t="shared" si="80"/>
        <v>0</v>
      </c>
      <c r="AH2567" t="str" cm="1">
        <f t="array" ref="AH2567">_xlfn.IFS(
X2567&lt;=20, "&lt;20",
AND(X2567&gt;=20, X2567&lt;50), "20-50",
AND(X2567&gt;=50, X2567&lt;100), "50-100",
X2567&gt;=100, "&gt;100"
)</f>
        <v>&gt;100</v>
      </c>
      <c r="AI2567">
        <f t="shared" si="81"/>
        <v>0</v>
      </c>
      <c r="AJ2567" t="str" cm="1">
        <f t="array" ref="AJ2567">_xlfn.IFS(
C2567&lt;=20, "&lt;20",
AND(C2567&gt;=20, C2567&lt;35), "20-35",
AND(C2567&gt;=35, C2567&lt;50), "35-50",
C2567&gt;=50, "50-100"
)</f>
        <v>20-35</v>
      </c>
      <c r="AK2567" t="str" cm="1">
        <f t="array" ref="AK2567">_xlfn.IFS(
G2567&lt;6, "&lt;6",
AND(G2567&gt;=6, G2567&lt;12), "6-12",
AND(G2567&gt;=12, G2567&lt;18), "12-18",  AND(G2567&gt;=18, G2567&lt;24), "18-24", G2567&gt;=24, "24-36")</f>
        <v>6-12</v>
      </c>
    </row>
    <row r="2568" spans="1:37" x14ac:dyDescent="0.3">
      <c r="A2568" t="s">
        <v>2668</v>
      </c>
      <c r="B2568" t="s">
        <v>44</v>
      </c>
      <c r="C2568">
        <v>26</v>
      </c>
      <c r="D2568" t="s">
        <v>34</v>
      </c>
      <c r="E2568" t="s">
        <v>56</v>
      </c>
      <c r="F2568">
        <v>3</v>
      </c>
      <c r="G2568">
        <v>31</v>
      </c>
      <c r="H2568" t="s">
        <v>36</v>
      </c>
      <c r="I2568" t="s">
        <v>37</v>
      </c>
      <c r="J2568" t="s">
        <v>34</v>
      </c>
      <c r="K2568" t="s">
        <v>34</v>
      </c>
      <c r="L2568" t="s">
        <v>34</v>
      </c>
      <c r="M2568" t="s">
        <v>34</v>
      </c>
      <c r="N2568" t="s">
        <v>34</v>
      </c>
      <c r="O2568" t="s">
        <v>34</v>
      </c>
      <c r="P2568" t="s">
        <v>34</v>
      </c>
      <c r="Q2568" t="s">
        <v>34</v>
      </c>
      <c r="R2568" t="s">
        <v>34</v>
      </c>
      <c r="S2568" t="s">
        <v>34</v>
      </c>
      <c r="T2568" t="s">
        <v>34</v>
      </c>
      <c r="U2568" t="s">
        <v>46</v>
      </c>
      <c r="V2568" t="s">
        <v>34</v>
      </c>
      <c r="W2568" t="s">
        <v>40</v>
      </c>
      <c r="X2568">
        <v>20.399999999999999</v>
      </c>
      <c r="Y2568">
        <v>20.399999999999999</v>
      </c>
      <c r="Z2568">
        <v>0</v>
      </c>
      <c r="AA2568">
        <v>0</v>
      </c>
      <c r="AB2568">
        <v>45.91</v>
      </c>
      <c r="AC2568">
        <v>66.31</v>
      </c>
      <c r="AD2568" t="s">
        <v>85</v>
      </c>
      <c r="AE2568" t="s">
        <v>42</v>
      </c>
      <c r="AF2568" t="s">
        <v>42</v>
      </c>
      <c r="AG2568">
        <f t="shared" si="80"/>
        <v>0</v>
      </c>
      <c r="AH2568" t="str" cm="1">
        <f t="array" ref="AH2568">_xlfn.IFS(
X2568&lt;=20, "&lt;20",
AND(X2568&gt;=20, X2568&lt;50), "20-50",
AND(X2568&gt;=50, X2568&lt;100), "50-100",
X2568&gt;=100, "&gt;100"
)</f>
        <v>20-50</v>
      </c>
      <c r="AI2568">
        <f t="shared" si="81"/>
        <v>1</v>
      </c>
      <c r="AJ2568" t="str" cm="1">
        <f t="array" ref="AJ2568">_xlfn.IFS(
C2568&lt;=20, "&lt;20",
AND(C2568&gt;=20, C2568&lt;35), "20-35",
AND(C2568&gt;=35, C2568&lt;50), "35-50",
C2568&gt;=50, "50-100"
)</f>
        <v>20-35</v>
      </c>
      <c r="AK2568" t="str" cm="1">
        <f t="array" ref="AK2568">_xlfn.IFS(
G2568&lt;6, "&lt;6",
AND(G2568&gt;=6, G2568&lt;12), "6-12",
AND(G2568&gt;=12, G2568&lt;18), "12-18",  AND(G2568&gt;=18, G2568&lt;24), "18-24", G2568&gt;=24, "24-36")</f>
        <v>24-36</v>
      </c>
    </row>
    <row r="2569" spans="1:37" x14ac:dyDescent="0.3">
      <c r="A2569" t="s">
        <v>2669</v>
      </c>
      <c r="B2569" t="s">
        <v>44</v>
      </c>
      <c r="C2569">
        <v>35</v>
      </c>
      <c r="D2569" t="s">
        <v>37</v>
      </c>
      <c r="E2569" t="s">
        <v>87</v>
      </c>
      <c r="F2569">
        <v>1</v>
      </c>
      <c r="G2569">
        <v>32</v>
      </c>
      <c r="H2569" t="s">
        <v>66</v>
      </c>
      <c r="I2569" t="s">
        <v>37</v>
      </c>
      <c r="J2569" t="s">
        <v>37</v>
      </c>
      <c r="K2569" t="s">
        <v>34</v>
      </c>
      <c r="L2569" t="s">
        <v>34</v>
      </c>
      <c r="M2569" t="s">
        <v>34</v>
      </c>
      <c r="N2569" t="s">
        <v>34</v>
      </c>
      <c r="O2569" t="s">
        <v>34</v>
      </c>
      <c r="P2569" t="s">
        <v>34</v>
      </c>
      <c r="Q2569" t="s">
        <v>34</v>
      </c>
      <c r="R2569" t="s">
        <v>34</v>
      </c>
      <c r="S2569" t="s">
        <v>34</v>
      </c>
      <c r="T2569" t="s">
        <v>34</v>
      </c>
      <c r="U2569" t="s">
        <v>39</v>
      </c>
      <c r="V2569" t="s">
        <v>37</v>
      </c>
      <c r="W2569" t="s">
        <v>40</v>
      </c>
      <c r="X2569">
        <v>25.7</v>
      </c>
      <c r="Y2569">
        <v>1714.55</v>
      </c>
      <c r="Z2569">
        <v>0</v>
      </c>
      <c r="AA2569">
        <v>0</v>
      </c>
      <c r="AB2569">
        <v>2827.44</v>
      </c>
      <c r="AC2569">
        <v>4541.99</v>
      </c>
      <c r="AD2569" t="s">
        <v>41</v>
      </c>
      <c r="AE2569" t="s">
        <v>42</v>
      </c>
      <c r="AF2569" t="s">
        <v>42</v>
      </c>
      <c r="AG2569">
        <f t="shared" si="80"/>
        <v>0</v>
      </c>
      <c r="AH2569" t="str" cm="1">
        <f t="array" ref="AH2569">_xlfn.IFS(
X2569&lt;=20, "&lt;20",
AND(X2569&gt;=20, X2569&lt;50), "20-50",
AND(X2569&gt;=50, X2569&lt;100), "50-100",
X2569&gt;=100, "&gt;100"
)</f>
        <v>20-50</v>
      </c>
      <c r="AI2569">
        <f t="shared" si="81"/>
        <v>0</v>
      </c>
      <c r="AJ2569" t="str" cm="1">
        <f t="array" ref="AJ2569">_xlfn.IFS(
C2569&lt;=20, "&lt;20",
AND(C2569&gt;=20, C2569&lt;35), "20-35",
AND(C2569&gt;=35, C2569&lt;50), "35-50",
C2569&gt;=50, "50-100"
)</f>
        <v>35-50</v>
      </c>
      <c r="AK2569" t="str" cm="1">
        <f t="array" ref="AK2569">_xlfn.IFS(
G2569&lt;6, "&lt;6",
AND(G2569&gt;=6, G2569&lt;12), "6-12",
AND(G2569&gt;=12, G2569&lt;18), "12-18",  AND(G2569&gt;=18, G2569&lt;24), "18-24", G2569&gt;=24, "24-36")</f>
        <v>24-36</v>
      </c>
    </row>
    <row r="2570" spans="1:37" x14ac:dyDescent="0.3">
      <c r="A2570" t="s">
        <v>2670</v>
      </c>
      <c r="B2570" t="s">
        <v>33</v>
      </c>
      <c r="C2570">
        <v>22</v>
      </c>
      <c r="D2570" t="s">
        <v>34</v>
      </c>
      <c r="E2570" t="s">
        <v>56</v>
      </c>
      <c r="F2570">
        <v>4</v>
      </c>
      <c r="G2570">
        <v>6</v>
      </c>
      <c r="H2570" t="s">
        <v>36</v>
      </c>
      <c r="I2570" t="s">
        <v>37</v>
      </c>
      <c r="J2570" t="s">
        <v>34</v>
      </c>
      <c r="K2570" t="s">
        <v>37</v>
      </c>
      <c r="L2570" t="s">
        <v>72</v>
      </c>
      <c r="M2570" t="s">
        <v>37</v>
      </c>
      <c r="N2570" t="s">
        <v>37</v>
      </c>
      <c r="O2570" t="s">
        <v>37</v>
      </c>
      <c r="P2570" t="s">
        <v>34</v>
      </c>
      <c r="Q2570" t="s">
        <v>34</v>
      </c>
      <c r="R2570" t="s">
        <v>34</v>
      </c>
      <c r="S2570" t="s">
        <v>34</v>
      </c>
      <c r="T2570" t="s">
        <v>37</v>
      </c>
      <c r="U2570" t="s">
        <v>39</v>
      </c>
      <c r="V2570" t="s">
        <v>34</v>
      </c>
      <c r="W2570" t="s">
        <v>143</v>
      </c>
      <c r="X2570">
        <v>61.2</v>
      </c>
      <c r="Y2570">
        <v>2021.2</v>
      </c>
      <c r="Z2570">
        <v>0</v>
      </c>
      <c r="AA2570">
        <v>0</v>
      </c>
      <c r="AB2570">
        <v>1343.3</v>
      </c>
      <c r="AC2570">
        <v>3364.5</v>
      </c>
      <c r="AD2570" t="s">
        <v>41</v>
      </c>
      <c r="AE2570" t="s">
        <v>42</v>
      </c>
      <c r="AF2570" t="s">
        <v>42</v>
      </c>
      <c r="AG2570">
        <f t="shared" si="80"/>
        <v>0</v>
      </c>
      <c r="AH2570" t="str" cm="1">
        <f t="array" ref="AH2570">_xlfn.IFS(
X2570&lt;=20, "&lt;20",
AND(X2570&gt;=20, X2570&lt;50), "20-50",
AND(X2570&gt;=50, X2570&lt;100), "50-100",
X2570&gt;=100, "&gt;100"
)</f>
        <v>50-100</v>
      </c>
      <c r="AI2570">
        <f t="shared" si="81"/>
        <v>0</v>
      </c>
      <c r="AJ2570" t="str" cm="1">
        <f t="array" ref="AJ2570">_xlfn.IFS(
C2570&lt;=20, "&lt;20",
AND(C2570&gt;=20, C2570&lt;35), "20-35",
AND(C2570&gt;=35, C2570&lt;50), "35-50",
C2570&gt;=50, "50-100"
)</f>
        <v>20-35</v>
      </c>
      <c r="AK2570" t="str" cm="1">
        <f t="array" ref="AK2570">_xlfn.IFS(
G2570&lt;6, "&lt;6",
AND(G2570&gt;=6, G2570&lt;12), "6-12",
AND(G2570&gt;=12, G2570&lt;18), "12-18",  AND(G2570&gt;=18, G2570&lt;24), "18-24", G2570&gt;=24, "24-36")</f>
        <v>6-12</v>
      </c>
    </row>
    <row r="2571" spans="1:37" x14ac:dyDescent="0.3">
      <c r="A2571" t="s">
        <v>2671</v>
      </c>
      <c r="B2571" t="s">
        <v>44</v>
      </c>
      <c r="C2571">
        <v>38</v>
      </c>
      <c r="D2571" t="s">
        <v>37</v>
      </c>
      <c r="E2571" t="s">
        <v>56</v>
      </c>
      <c r="F2571">
        <v>2</v>
      </c>
      <c r="G2571">
        <v>23</v>
      </c>
      <c r="H2571" t="s">
        <v>36</v>
      </c>
      <c r="I2571" t="s">
        <v>37</v>
      </c>
      <c r="J2571" t="s">
        <v>37</v>
      </c>
      <c r="K2571" t="s">
        <v>37</v>
      </c>
      <c r="L2571" t="s">
        <v>50</v>
      </c>
      <c r="M2571" t="s">
        <v>34</v>
      </c>
      <c r="N2571" t="s">
        <v>34</v>
      </c>
      <c r="O2571" t="s">
        <v>34</v>
      </c>
      <c r="P2571" t="s">
        <v>34</v>
      </c>
      <c r="Q2571" t="s">
        <v>37</v>
      </c>
      <c r="R2571" t="s">
        <v>34</v>
      </c>
      <c r="S2571" t="s">
        <v>34</v>
      </c>
      <c r="T2571" t="s">
        <v>37</v>
      </c>
      <c r="U2571" t="s">
        <v>46</v>
      </c>
      <c r="V2571" t="s">
        <v>37</v>
      </c>
      <c r="W2571" t="s">
        <v>51</v>
      </c>
      <c r="X2571">
        <v>82.85</v>
      </c>
      <c r="Y2571">
        <v>460.25</v>
      </c>
      <c r="Z2571">
        <v>48.95</v>
      </c>
      <c r="AA2571">
        <v>0</v>
      </c>
      <c r="AB2571">
        <v>51.54</v>
      </c>
      <c r="AC2571">
        <v>462.84</v>
      </c>
      <c r="AD2571" t="s">
        <v>52</v>
      </c>
      <c r="AE2571" t="s">
        <v>53</v>
      </c>
      <c r="AF2571" t="s">
        <v>54</v>
      </c>
      <c r="AG2571">
        <f t="shared" si="80"/>
        <v>1</v>
      </c>
      <c r="AH2571" t="str" cm="1">
        <f t="array" ref="AH2571">_xlfn.IFS(
X2571&lt;=20, "&lt;20",
AND(X2571&gt;=20, X2571&lt;50), "20-50",
AND(X2571&gt;=50, X2571&lt;100), "50-100",
X2571&gt;=100, "&gt;100"
)</f>
        <v>50-100</v>
      </c>
      <c r="AI2571">
        <f t="shared" si="81"/>
        <v>0</v>
      </c>
      <c r="AJ2571" t="str" cm="1">
        <f t="array" ref="AJ2571">_xlfn.IFS(
C2571&lt;=20, "&lt;20",
AND(C2571&gt;=20, C2571&lt;35), "20-35",
AND(C2571&gt;=35, C2571&lt;50), "35-50",
C2571&gt;=50, "50-100"
)</f>
        <v>35-50</v>
      </c>
      <c r="AK2571" t="str" cm="1">
        <f t="array" ref="AK2571">_xlfn.IFS(
G2571&lt;6, "&lt;6",
AND(G2571&gt;=6, G2571&lt;12), "6-12",
AND(G2571&gt;=12, G2571&lt;18), "12-18",  AND(G2571&gt;=18, G2571&lt;24), "18-24", G2571&gt;=24, "24-36")</f>
        <v>18-24</v>
      </c>
    </row>
    <row r="2572" spans="1:37" x14ac:dyDescent="0.3">
      <c r="A2572" t="s">
        <v>2672</v>
      </c>
      <c r="B2572" t="s">
        <v>33</v>
      </c>
      <c r="C2572">
        <v>77</v>
      </c>
      <c r="D2572" t="s">
        <v>34</v>
      </c>
      <c r="E2572" t="s">
        <v>61</v>
      </c>
      <c r="F2572">
        <v>11</v>
      </c>
      <c r="G2572">
        <v>23</v>
      </c>
      <c r="H2572" t="s">
        <v>36</v>
      </c>
      <c r="I2572" t="s">
        <v>37</v>
      </c>
      <c r="J2572" t="s">
        <v>37</v>
      </c>
      <c r="K2572" t="s">
        <v>37</v>
      </c>
      <c r="L2572" t="s">
        <v>50</v>
      </c>
      <c r="M2572" t="s">
        <v>37</v>
      </c>
      <c r="N2572" t="s">
        <v>34</v>
      </c>
      <c r="O2572" t="s">
        <v>37</v>
      </c>
      <c r="P2572" t="s">
        <v>37</v>
      </c>
      <c r="Q2572" t="s">
        <v>37</v>
      </c>
      <c r="R2572" t="s">
        <v>37</v>
      </c>
      <c r="S2572" t="s">
        <v>34</v>
      </c>
      <c r="T2572" t="s">
        <v>37</v>
      </c>
      <c r="U2572" t="s">
        <v>67</v>
      </c>
      <c r="V2572" t="s">
        <v>37</v>
      </c>
      <c r="W2572" t="s">
        <v>51</v>
      </c>
      <c r="X2572">
        <v>110.35</v>
      </c>
      <c r="Y2572">
        <v>7246.15</v>
      </c>
      <c r="Z2572">
        <v>0</v>
      </c>
      <c r="AA2572">
        <v>0</v>
      </c>
      <c r="AB2572">
        <v>2874.95</v>
      </c>
      <c r="AC2572">
        <v>10121.1</v>
      </c>
      <c r="AD2572" t="s">
        <v>41</v>
      </c>
      <c r="AE2572" t="s">
        <v>42</v>
      </c>
      <c r="AF2572" t="s">
        <v>42</v>
      </c>
      <c r="AG2572">
        <f t="shared" si="80"/>
        <v>0</v>
      </c>
      <c r="AH2572" t="str" cm="1">
        <f t="array" ref="AH2572">_xlfn.IFS(
X2572&lt;=20, "&lt;20",
AND(X2572&gt;=20, X2572&lt;50), "20-50",
AND(X2572&gt;=50, X2572&lt;100), "50-100",
X2572&gt;=100, "&gt;100"
)</f>
        <v>&gt;100</v>
      </c>
      <c r="AI2572">
        <f t="shared" si="81"/>
        <v>0</v>
      </c>
      <c r="AJ2572" t="str" cm="1">
        <f t="array" ref="AJ2572">_xlfn.IFS(
C2572&lt;=20, "&lt;20",
AND(C2572&gt;=20, C2572&lt;35), "20-35",
AND(C2572&gt;=35, C2572&lt;50), "35-50",
C2572&gt;=50, "50-100"
)</f>
        <v>50-100</v>
      </c>
      <c r="AK2572" t="str" cm="1">
        <f t="array" ref="AK2572">_xlfn.IFS(
G2572&lt;6, "&lt;6",
AND(G2572&gt;=6, G2572&lt;12), "6-12",
AND(G2572&gt;=12, G2572&lt;18), "12-18",  AND(G2572&gt;=18, G2572&lt;24), "18-24", G2572&gt;=24, "24-36")</f>
        <v>18-24</v>
      </c>
    </row>
    <row r="2573" spans="1:37" x14ac:dyDescent="0.3">
      <c r="A2573" t="s">
        <v>2673</v>
      </c>
      <c r="B2573" t="s">
        <v>44</v>
      </c>
      <c r="C2573">
        <v>19</v>
      </c>
      <c r="D2573" t="s">
        <v>34</v>
      </c>
      <c r="E2573" t="s">
        <v>158</v>
      </c>
      <c r="F2573">
        <v>11</v>
      </c>
      <c r="G2573">
        <v>2</v>
      </c>
      <c r="H2573" t="s">
        <v>36</v>
      </c>
      <c r="I2573" t="s">
        <v>37</v>
      </c>
      <c r="J2573" t="s">
        <v>34</v>
      </c>
      <c r="K2573" t="s">
        <v>37</v>
      </c>
      <c r="L2573" t="s">
        <v>50</v>
      </c>
      <c r="M2573" t="s">
        <v>34</v>
      </c>
      <c r="N2573" t="s">
        <v>37</v>
      </c>
      <c r="O2573" t="s">
        <v>34</v>
      </c>
      <c r="P2573" t="s">
        <v>34</v>
      </c>
      <c r="Q2573" t="s">
        <v>34</v>
      </c>
      <c r="R2573" t="s">
        <v>34</v>
      </c>
      <c r="S2573" t="s">
        <v>34</v>
      </c>
      <c r="T2573" t="s">
        <v>37</v>
      </c>
      <c r="U2573" t="s">
        <v>46</v>
      </c>
      <c r="V2573" t="s">
        <v>34</v>
      </c>
      <c r="W2573" t="s">
        <v>51</v>
      </c>
      <c r="X2573">
        <v>75.349999999999994</v>
      </c>
      <c r="Y2573">
        <v>1114.55</v>
      </c>
      <c r="Z2573">
        <v>0</v>
      </c>
      <c r="AA2573">
        <v>0</v>
      </c>
      <c r="AB2573">
        <v>451.35</v>
      </c>
      <c r="AC2573">
        <v>1565.9</v>
      </c>
      <c r="AD2573" t="s">
        <v>41</v>
      </c>
      <c r="AE2573" t="s">
        <v>42</v>
      </c>
      <c r="AF2573" t="s">
        <v>42</v>
      </c>
      <c r="AG2573">
        <f t="shared" si="80"/>
        <v>0</v>
      </c>
      <c r="AH2573" t="str" cm="1">
        <f t="array" ref="AH2573">_xlfn.IFS(
X2573&lt;=20, "&lt;20",
AND(X2573&gt;=20, X2573&lt;50), "20-50",
AND(X2573&gt;=50, X2573&lt;100), "50-100",
X2573&gt;=100, "&gt;100"
)</f>
        <v>50-100</v>
      </c>
      <c r="AI2573">
        <f t="shared" si="81"/>
        <v>0</v>
      </c>
      <c r="AJ2573" t="str" cm="1">
        <f t="array" ref="AJ2573">_xlfn.IFS(
C2573&lt;=20, "&lt;20",
AND(C2573&gt;=20, C2573&lt;35), "20-35",
AND(C2573&gt;=35, C2573&lt;50), "35-50",
C2573&gt;=50, "50-100"
)</f>
        <v>&lt;20</v>
      </c>
      <c r="AK2573" t="str" cm="1">
        <f t="array" ref="AK2573">_xlfn.IFS(
G2573&lt;6, "&lt;6",
AND(G2573&gt;=6, G2573&lt;12), "6-12",
AND(G2573&gt;=12, G2573&lt;18), "12-18",  AND(G2573&gt;=18, G2573&lt;24), "18-24", G2573&gt;=24, "24-36")</f>
        <v>&lt;6</v>
      </c>
    </row>
    <row r="2574" spans="1:37" x14ac:dyDescent="0.3">
      <c r="A2574" t="s">
        <v>2674</v>
      </c>
      <c r="B2574" t="s">
        <v>44</v>
      </c>
      <c r="C2574">
        <v>82</v>
      </c>
      <c r="D2574" t="s">
        <v>37</v>
      </c>
      <c r="E2574" t="s">
        <v>45</v>
      </c>
      <c r="F2574">
        <v>7</v>
      </c>
      <c r="G2574">
        <v>8</v>
      </c>
      <c r="H2574" t="s">
        <v>70</v>
      </c>
      <c r="I2574" t="s">
        <v>37</v>
      </c>
      <c r="J2574" t="s">
        <v>37</v>
      </c>
      <c r="K2574" t="s">
        <v>37</v>
      </c>
      <c r="L2574" t="s">
        <v>50</v>
      </c>
      <c r="M2574" t="s">
        <v>34</v>
      </c>
      <c r="N2574" t="s">
        <v>37</v>
      </c>
      <c r="O2574" t="s">
        <v>34</v>
      </c>
      <c r="P2574" t="s">
        <v>37</v>
      </c>
      <c r="Q2574" t="s">
        <v>34</v>
      </c>
      <c r="R2574" t="s">
        <v>34</v>
      </c>
      <c r="S2574" t="s">
        <v>34</v>
      </c>
      <c r="T2574" t="s">
        <v>37</v>
      </c>
      <c r="U2574" t="s">
        <v>39</v>
      </c>
      <c r="V2574" t="s">
        <v>37</v>
      </c>
      <c r="W2574" t="s">
        <v>51</v>
      </c>
      <c r="X2574">
        <v>85.55</v>
      </c>
      <c r="Y2574">
        <v>5251.75</v>
      </c>
      <c r="Z2574">
        <v>0</v>
      </c>
      <c r="AA2574">
        <v>0</v>
      </c>
      <c r="AB2574">
        <v>2845.65</v>
      </c>
      <c r="AC2574">
        <v>8097.4</v>
      </c>
      <c r="AD2574" t="s">
        <v>41</v>
      </c>
      <c r="AE2574" t="s">
        <v>42</v>
      </c>
      <c r="AF2574" t="s">
        <v>42</v>
      </c>
      <c r="AG2574">
        <f t="shared" si="80"/>
        <v>0</v>
      </c>
      <c r="AH2574" t="str" cm="1">
        <f t="array" ref="AH2574">_xlfn.IFS(
X2574&lt;=20, "&lt;20",
AND(X2574&gt;=20, X2574&lt;50), "20-50",
AND(X2574&gt;=50, X2574&lt;100), "50-100",
X2574&gt;=100, "&gt;100"
)</f>
        <v>50-100</v>
      </c>
      <c r="AI2574">
        <f t="shared" si="81"/>
        <v>0</v>
      </c>
      <c r="AJ2574" t="str" cm="1">
        <f t="array" ref="AJ2574">_xlfn.IFS(
C2574&lt;=20, "&lt;20",
AND(C2574&gt;=20, C2574&lt;35), "20-35",
AND(C2574&gt;=35, C2574&lt;50), "35-50",
C2574&gt;=50, "50-100"
)</f>
        <v>50-100</v>
      </c>
      <c r="AK2574" t="str" cm="1">
        <f t="array" ref="AK2574">_xlfn.IFS(
G2574&lt;6, "&lt;6",
AND(G2574&gt;=6, G2574&lt;12), "6-12",
AND(G2574&gt;=12, G2574&lt;18), "12-18",  AND(G2574&gt;=18, G2574&lt;24), "18-24", G2574&gt;=24, "24-36")</f>
        <v>6-12</v>
      </c>
    </row>
    <row r="2575" spans="1:37" x14ac:dyDescent="0.3">
      <c r="A2575" t="s">
        <v>2675</v>
      </c>
      <c r="B2575" t="s">
        <v>33</v>
      </c>
      <c r="C2575">
        <v>30</v>
      </c>
      <c r="D2575" t="s">
        <v>34</v>
      </c>
      <c r="E2575" t="s">
        <v>45</v>
      </c>
      <c r="F2575">
        <v>11</v>
      </c>
      <c r="G2575">
        <v>11</v>
      </c>
      <c r="H2575" t="s">
        <v>36</v>
      </c>
      <c r="I2575" t="s">
        <v>37</v>
      </c>
      <c r="J2575" t="s">
        <v>34</v>
      </c>
      <c r="K2575" t="s">
        <v>37</v>
      </c>
      <c r="L2575" t="s">
        <v>38</v>
      </c>
      <c r="M2575" t="s">
        <v>34</v>
      </c>
      <c r="N2575" t="s">
        <v>34</v>
      </c>
      <c r="O2575" t="s">
        <v>34</v>
      </c>
      <c r="P2575" t="s">
        <v>37</v>
      </c>
      <c r="Q2575" t="s">
        <v>34</v>
      </c>
      <c r="R2575" t="s">
        <v>34</v>
      </c>
      <c r="S2575" t="s">
        <v>34</v>
      </c>
      <c r="T2575" t="s">
        <v>37</v>
      </c>
      <c r="U2575" t="s">
        <v>46</v>
      </c>
      <c r="V2575" t="s">
        <v>37</v>
      </c>
      <c r="W2575" t="s">
        <v>51</v>
      </c>
      <c r="X2575">
        <v>51.1</v>
      </c>
      <c r="Y2575">
        <v>1232.9000000000001</v>
      </c>
      <c r="Z2575">
        <v>0</v>
      </c>
      <c r="AA2575">
        <v>0</v>
      </c>
      <c r="AB2575">
        <v>614.02</v>
      </c>
      <c r="AC2575">
        <v>1846.92</v>
      </c>
      <c r="AD2575" t="s">
        <v>41</v>
      </c>
      <c r="AE2575" t="s">
        <v>42</v>
      </c>
      <c r="AF2575" t="s">
        <v>42</v>
      </c>
      <c r="AG2575">
        <f t="shared" si="80"/>
        <v>0</v>
      </c>
      <c r="AH2575" t="str" cm="1">
        <f t="array" ref="AH2575">_xlfn.IFS(
X2575&lt;=20, "&lt;20",
AND(X2575&gt;=20, X2575&lt;50), "20-50",
AND(X2575&gt;=50, X2575&lt;100), "50-100",
X2575&gt;=100, "&gt;100"
)</f>
        <v>50-100</v>
      </c>
      <c r="AI2575">
        <f t="shared" si="81"/>
        <v>0</v>
      </c>
      <c r="AJ2575" t="str" cm="1">
        <f t="array" ref="AJ2575">_xlfn.IFS(
C2575&lt;=20, "&lt;20",
AND(C2575&gt;=20, C2575&lt;35), "20-35",
AND(C2575&gt;=35, C2575&lt;50), "35-50",
C2575&gt;=50, "50-100"
)</f>
        <v>20-35</v>
      </c>
      <c r="AK2575" t="str" cm="1">
        <f t="array" ref="AK2575">_xlfn.IFS(
G2575&lt;6, "&lt;6",
AND(G2575&gt;=6, G2575&lt;12), "6-12",
AND(G2575&gt;=12, G2575&lt;18), "12-18",  AND(G2575&gt;=18, G2575&lt;24), "18-24", G2575&gt;=24, "24-36")</f>
        <v>6-12</v>
      </c>
    </row>
    <row r="2576" spans="1:37" x14ac:dyDescent="0.3">
      <c r="A2576" t="s">
        <v>2676</v>
      </c>
      <c r="B2576" t="s">
        <v>44</v>
      </c>
      <c r="C2576">
        <v>46</v>
      </c>
      <c r="D2576" t="s">
        <v>37</v>
      </c>
      <c r="E2576" t="s">
        <v>56</v>
      </c>
      <c r="F2576">
        <v>7</v>
      </c>
      <c r="G2576">
        <v>20</v>
      </c>
      <c r="H2576" t="s">
        <v>110</v>
      </c>
      <c r="I2576" t="s">
        <v>37</v>
      </c>
      <c r="J2576" t="s">
        <v>34</v>
      </c>
      <c r="K2576" t="s">
        <v>37</v>
      </c>
      <c r="L2576" t="s">
        <v>50</v>
      </c>
      <c r="M2576" t="s">
        <v>34</v>
      </c>
      <c r="N2576" t="s">
        <v>37</v>
      </c>
      <c r="O2576" t="s">
        <v>34</v>
      </c>
      <c r="P2576" t="s">
        <v>37</v>
      </c>
      <c r="Q2576" t="s">
        <v>37</v>
      </c>
      <c r="R2576" t="s">
        <v>34</v>
      </c>
      <c r="S2576" t="s">
        <v>34</v>
      </c>
      <c r="T2576" t="s">
        <v>37</v>
      </c>
      <c r="U2576" t="s">
        <v>39</v>
      </c>
      <c r="V2576" t="s">
        <v>37</v>
      </c>
      <c r="W2576" t="s">
        <v>51</v>
      </c>
      <c r="X2576">
        <v>91.25</v>
      </c>
      <c r="Y2576">
        <v>2483.65</v>
      </c>
      <c r="Z2576">
        <v>0</v>
      </c>
      <c r="AA2576">
        <v>0</v>
      </c>
      <c r="AB2576">
        <v>383.32</v>
      </c>
      <c r="AC2576">
        <v>2866.97</v>
      </c>
      <c r="AD2576" t="s">
        <v>41</v>
      </c>
      <c r="AE2576" t="s">
        <v>42</v>
      </c>
      <c r="AF2576" t="s">
        <v>42</v>
      </c>
      <c r="AG2576">
        <f t="shared" si="80"/>
        <v>0</v>
      </c>
      <c r="AH2576" t="str" cm="1">
        <f t="array" ref="AH2576">_xlfn.IFS(
X2576&lt;=20, "&lt;20",
AND(X2576&gt;=20, X2576&lt;50), "20-50",
AND(X2576&gt;=50, X2576&lt;100), "50-100",
X2576&gt;=100, "&gt;100"
)</f>
        <v>50-100</v>
      </c>
      <c r="AI2576">
        <f t="shared" si="81"/>
        <v>0</v>
      </c>
      <c r="AJ2576" t="str" cm="1">
        <f t="array" ref="AJ2576">_xlfn.IFS(
C2576&lt;=20, "&lt;20",
AND(C2576&gt;=20, C2576&lt;35), "20-35",
AND(C2576&gt;=35, C2576&lt;50), "35-50",
C2576&gt;=50, "50-100"
)</f>
        <v>35-50</v>
      </c>
      <c r="AK2576" t="str" cm="1">
        <f t="array" ref="AK2576">_xlfn.IFS(
G2576&lt;6, "&lt;6",
AND(G2576&gt;=6, G2576&lt;12), "6-12",
AND(G2576&gt;=12, G2576&lt;18), "12-18",  AND(G2576&gt;=18, G2576&lt;24), "18-24", G2576&gt;=24, "24-36")</f>
        <v>18-24</v>
      </c>
    </row>
    <row r="2577" spans="1:37" x14ac:dyDescent="0.3">
      <c r="A2577" t="s">
        <v>2677</v>
      </c>
      <c r="B2577" t="s">
        <v>33</v>
      </c>
      <c r="C2577">
        <v>58</v>
      </c>
      <c r="D2577" t="s">
        <v>37</v>
      </c>
      <c r="E2577" t="s">
        <v>64</v>
      </c>
      <c r="F2577">
        <v>3</v>
      </c>
      <c r="G2577">
        <v>5</v>
      </c>
      <c r="H2577" t="s">
        <v>36</v>
      </c>
      <c r="I2577" t="s">
        <v>37</v>
      </c>
      <c r="J2577" t="s">
        <v>37</v>
      </c>
      <c r="K2577" t="s">
        <v>37</v>
      </c>
      <c r="L2577" t="s">
        <v>50</v>
      </c>
      <c r="M2577" t="s">
        <v>37</v>
      </c>
      <c r="N2577" t="s">
        <v>34</v>
      </c>
      <c r="O2577" t="s">
        <v>34</v>
      </c>
      <c r="P2577" t="s">
        <v>37</v>
      </c>
      <c r="Q2577" t="s">
        <v>37</v>
      </c>
      <c r="R2577" t="s">
        <v>34</v>
      </c>
      <c r="S2577" t="s">
        <v>34</v>
      </c>
      <c r="T2577" t="s">
        <v>37</v>
      </c>
      <c r="U2577" t="s">
        <v>46</v>
      </c>
      <c r="V2577" t="s">
        <v>37</v>
      </c>
      <c r="W2577" t="s">
        <v>40</v>
      </c>
      <c r="X2577">
        <v>96.2</v>
      </c>
      <c r="Y2577">
        <v>1222.05</v>
      </c>
      <c r="Z2577">
        <v>0</v>
      </c>
      <c r="AA2577">
        <v>0</v>
      </c>
      <c r="AB2577">
        <v>295.68</v>
      </c>
      <c r="AC2577">
        <v>1517.73</v>
      </c>
      <c r="AD2577" t="s">
        <v>52</v>
      </c>
      <c r="AE2577" t="s">
        <v>53</v>
      </c>
      <c r="AF2577" t="s">
        <v>54</v>
      </c>
      <c r="AG2577">
        <f t="shared" si="80"/>
        <v>1</v>
      </c>
      <c r="AH2577" t="str" cm="1">
        <f t="array" ref="AH2577">_xlfn.IFS(
X2577&lt;=20, "&lt;20",
AND(X2577&gt;=20, X2577&lt;50), "20-50",
AND(X2577&gt;=50, X2577&lt;100), "50-100",
X2577&gt;=100, "&gt;100"
)</f>
        <v>50-100</v>
      </c>
      <c r="AI2577">
        <f t="shared" si="81"/>
        <v>0</v>
      </c>
      <c r="AJ2577" t="str" cm="1">
        <f t="array" ref="AJ2577">_xlfn.IFS(
C2577&lt;=20, "&lt;20",
AND(C2577&gt;=20, C2577&lt;35), "20-35",
AND(C2577&gt;=35, C2577&lt;50), "35-50",
C2577&gt;=50, "50-100"
)</f>
        <v>50-100</v>
      </c>
      <c r="AK2577" t="str" cm="1">
        <f t="array" ref="AK2577">_xlfn.IFS(
G2577&lt;6, "&lt;6",
AND(G2577&gt;=6, G2577&lt;12), "6-12",
AND(G2577&gt;=12, G2577&lt;18), "12-18",  AND(G2577&gt;=18, G2577&lt;24), "18-24", G2577&gt;=24, "24-36")</f>
        <v>&lt;6</v>
      </c>
    </row>
    <row r="2578" spans="1:37" x14ac:dyDescent="0.3">
      <c r="A2578" t="s">
        <v>2678</v>
      </c>
      <c r="B2578" t="s">
        <v>33</v>
      </c>
      <c r="C2578">
        <v>59</v>
      </c>
      <c r="D2578" t="s">
        <v>34</v>
      </c>
      <c r="E2578" t="s">
        <v>61</v>
      </c>
      <c r="F2578">
        <v>3</v>
      </c>
      <c r="G2578">
        <v>32</v>
      </c>
      <c r="H2578" t="s">
        <v>110</v>
      </c>
      <c r="I2578" t="s">
        <v>37</v>
      </c>
      <c r="J2578" t="s">
        <v>37</v>
      </c>
      <c r="K2578" t="s">
        <v>37</v>
      </c>
      <c r="L2578" t="s">
        <v>50</v>
      </c>
      <c r="M2578" t="s">
        <v>34</v>
      </c>
      <c r="N2578" t="s">
        <v>37</v>
      </c>
      <c r="O2578" t="s">
        <v>37</v>
      </c>
      <c r="P2578" t="s">
        <v>34</v>
      </c>
      <c r="Q2578" t="s">
        <v>34</v>
      </c>
      <c r="R2578" t="s">
        <v>34</v>
      </c>
      <c r="S2578" t="s">
        <v>34</v>
      </c>
      <c r="T2578" t="s">
        <v>34</v>
      </c>
      <c r="U2578" t="s">
        <v>46</v>
      </c>
      <c r="V2578" t="s">
        <v>37</v>
      </c>
      <c r="W2578" t="s">
        <v>51</v>
      </c>
      <c r="X2578">
        <v>84.85</v>
      </c>
      <c r="Y2578">
        <v>2048.8000000000002</v>
      </c>
      <c r="Z2578">
        <v>0</v>
      </c>
      <c r="AA2578">
        <v>80</v>
      </c>
      <c r="AB2578">
        <v>315.12</v>
      </c>
      <c r="AC2578">
        <v>2443.92</v>
      </c>
      <c r="AD2578" t="s">
        <v>41</v>
      </c>
      <c r="AE2578" t="s">
        <v>42</v>
      </c>
      <c r="AF2578" t="s">
        <v>42</v>
      </c>
      <c r="AG2578">
        <f t="shared" si="80"/>
        <v>0</v>
      </c>
      <c r="AH2578" t="str" cm="1">
        <f t="array" ref="AH2578">_xlfn.IFS(
X2578&lt;=20, "&lt;20",
AND(X2578&gt;=20, X2578&lt;50), "20-50",
AND(X2578&gt;=50, X2578&lt;100), "50-100",
X2578&gt;=100, "&gt;100"
)</f>
        <v>50-100</v>
      </c>
      <c r="AI2578">
        <f t="shared" si="81"/>
        <v>0</v>
      </c>
      <c r="AJ2578" t="str" cm="1">
        <f t="array" ref="AJ2578">_xlfn.IFS(
C2578&lt;=20, "&lt;20",
AND(C2578&gt;=20, C2578&lt;35), "20-35",
AND(C2578&gt;=35, C2578&lt;50), "35-50",
C2578&gt;=50, "50-100"
)</f>
        <v>50-100</v>
      </c>
      <c r="AK2578" t="str" cm="1">
        <f t="array" ref="AK2578">_xlfn.IFS(
G2578&lt;6, "&lt;6",
AND(G2578&gt;=6, G2578&lt;12), "6-12",
AND(G2578&gt;=12, G2578&lt;18), "12-18",  AND(G2578&gt;=18, G2578&lt;24), "18-24", G2578&gt;=24, "24-36")</f>
        <v>24-36</v>
      </c>
    </row>
    <row r="2579" spans="1:37" x14ac:dyDescent="0.3">
      <c r="A2579" t="s">
        <v>2679</v>
      </c>
      <c r="B2579" t="s">
        <v>33</v>
      </c>
      <c r="C2579">
        <v>33</v>
      </c>
      <c r="D2579" t="s">
        <v>34</v>
      </c>
      <c r="E2579" t="s">
        <v>64</v>
      </c>
      <c r="F2579">
        <v>6</v>
      </c>
      <c r="G2579">
        <v>20</v>
      </c>
      <c r="H2579" t="s">
        <v>110</v>
      </c>
      <c r="I2579" t="s">
        <v>34</v>
      </c>
      <c r="J2579" t="s">
        <v>34</v>
      </c>
      <c r="K2579" t="s">
        <v>37</v>
      </c>
      <c r="L2579" t="s">
        <v>38</v>
      </c>
      <c r="M2579" t="s">
        <v>37</v>
      </c>
      <c r="N2579" t="s">
        <v>34</v>
      </c>
      <c r="O2579" t="s">
        <v>37</v>
      </c>
      <c r="P2579" t="s">
        <v>34</v>
      </c>
      <c r="Q2579" t="s">
        <v>34</v>
      </c>
      <c r="R2579" t="s">
        <v>34</v>
      </c>
      <c r="S2579" t="s">
        <v>34</v>
      </c>
      <c r="T2579" t="s">
        <v>37</v>
      </c>
      <c r="U2579" t="s">
        <v>39</v>
      </c>
      <c r="V2579" t="s">
        <v>34</v>
      </c>
      <c r="W2579" t="s">
        <v>143</v>
      </c>
      <c r="X2579">
        <v>35.35</v>
      </c>
      <c r="Y2579">
        <v>1317.95</v>
      </c>
      <c r="Z2579">
        <v>0</v>
      </c>
      <c r="AA2579">
        <v>0</v>
      </c>
      <c r="AB2579">
        <v>0</v>
      </c>
      <c r="AC2579">
        <v>1317.95</v>
      </c>
      <c r="AD2579" t="s">
        <v>41</v>
      </c>
      <c r="AE2579" t="s">
        <v>42</v>
      </c>
      <c r="AF2579" t="s">
        <v>42</v>
      </c>
      <c r="AG2579">
        <f t="shared" si="80"/>
        <v>0</v>
      </c>
      <c r="AH2579" t="str" cm="1">
        <f t="array" ref="AH2579">_xlfn.IFS(
X2579&lt;=20, "&lt;20",
AND(X2579&gt;=20, X2579&lt;50), "20-50",
AND(X2579&gt;=50, X2579&lt;100), "50-100",
X2579&gt;=100, "&gt;100"
)</f>
        <v>20-50</v>
      </c>
      <c r="AI2579">
        <f t="shared" si="81"/>
        <v>0</v>
      </c>
      <c r="AJ2579" t="str" cm="1">
        <f t="array" ref="AJ2579">_xlfn.IFS(
C2579&lt;=20, "&lt;20",
AND(C2579&gt;=20, C2579&lt;35), "20-35",
AND(C2579&gt;=35, C2579&lt;50), "35-50",
C2579&gt;=50, "50-100"
)</f>
        <v>20-35</v>
      </c>
      <c r="AK2579" t="str" cm="1">
        <f t="array" ref="AK2579">_xlfn.IFS(
G2579&lt;6, "&lt;6",
AND(G2579&gt;=6, G2579&lt;12), "6-12",
AND(G2579&gt;=12, G2579&lt;18), "12-18",  AND(G2579&gt;=18, G2579&lt;24), "18-24", G2579&gt;=24, "24-36")</f>
        <v>18-24</v>
      </c>
    </row>
    <row r="2580" spans="1:37" x14ac:dyDescent="0.3">
      <c r="A2580" t="s">
        <v>2680</v>
      </c>
      <c r="B2580" t="s">
        <v>33</v>
      </c>
      <c r="C2580">
        <v>84</v>
      </c>
      <c r="D2580" t="s">
        <v>37</v>
      </c>
      <c r="E2580" t="s">
        <v>87</v>
      </c>
      <c r="F2580">
        <v>14</v>
      </c>
      <c r="G2580">
        <v>22</v>
      </c>
      <c r="H2580" t="s">
        <v>66</v>
      </c>
      <c r="I2580" t="s">
        <v>37</v>
      </c>
      <c r="J2580" t="s">
        <v>34</v>
      </c>
      <c r="K2580" t="s">
        <v>37</v>
      </c>
      <c r="L2580" t="s">
        <v>38</v>
      </c>
      <c r="M2580" t="s">
        <v>37</v>
      </c>
      <c r="N2580" t="s">
        <v>37</v>
      </c>
      <c r="O2580" t="s">
        <v>34</v>
      </c>
      <c r="P2580" t="s">
        <v>37</v>
      </c>
      <c r="Q2580" t="s">
        <v>34</v>
      </c>
      <c r="R2580" t="s">
        <v>34</v>
      </c>
      <c r="S2580" t="s">
        <v>34</v>
      </c>
      <c r="T2580" t="s">
        <v>37</v>
      </c>
      <c r="U2580" t="s">
        <v>39</v>
      </c>
      <c r="V2580" t="s">
        <v>37</v>
      </c>
      <c r="W2580" t="s">
        <v>51</v>
      </c>
      <c r="X2580">
        <v>60.95</v>
      </c>
      <c r="Y2580">
        <v>4119.3999999999996</v>
      </c>
      <c r="Z2580">
        <v>17.190000000000001</v>
      </c>
      <c r="AA2580">
        <v>0</v>
      </c>
      <c r="AB2580">
        <v>2818.69</v>
      </c>
      <c r="AC2580">
        <v>6920.9</v>
      </c>
      <c r="AD2580" t="s">
        <v>41</v>
      </c>
      <c r="AE2580" t="s">
        <v>42</v>
      </c>
      <c r="AF2580" t="s">
        <v>42</v>
      </c>
      <c r="AG2580">
        <f t="shared" si="80"/>
        <v>0</v>
      </c>
      <c r="AH2580" t="str" cm="1">
        <f t="array" ref="AH2580">_xlfn.IFS(
X2580&lt;=20, "&lt;20",
AND(X2580&gt;=20, X2580&lt;50), "20-50",
AND(X2580&gt;=50, X2580&lt;100), "50-100",
X2580&gt;=100, "&gt;100"
)</f>
        <v>50-100</v>
      </c>
      <c r="AI2580">
        <f t="shared" si="81"/>
        <v>0</v>
      </c>
      <c r="AJ2580" t="str" cm="1">
        <f t="array" ref="AJ2580">_xlfn.IFS(
C2580&lt;=20, "&lt;20",
AND(C2580&gt;=20, C2580&lt;35), "20-35",
AND(C2580&gt;=35, C2580&lt;50), "35-50",
C2580&gt;=50, "50-100"
)</f>
        <v>50-100</v>
      </c>
      <c r="AK2580" t="str" cm="1">
        <f t="array" ref="AK2580">_xlfn.IFS(
G2580&lt;6, "&lt;6",
AND(G2580&gt;=6, G2580&lt;12), "6-12",
AND(G2580&gt;=12, G2580&lt;18), "12-18",  AND(G2580&gt;=18, G2580&lt;24), "18-24", G2580&gt;=24, "24-36")</f>
        <v>18-24</v>
      </c>
    </row>
    <row r="2581" spans="1:37" x14ac:dyDescent="0.3">
      <c r="A2581" t="s">
        <v>2681</v>
      </c>
      <c r="B2581" t="s">
        <v>33</v>
      </c>
      <c r="C2581">
        <v>67</v>
      </c>
      <c r="D2581" t="s">
        <v>37</v>
      </c>
      <c r="E2581" t="s">
        <v>90</v>
      </c>
      <c r="F2581">
        <v>15</v>
      </c>
      <c r="G2581">
        <v>20</v>
      </c>
      <c r="H2581" t="s">
        <v>36</v>
      </c>
      <c r="I2581" t="s">
        <v>37</v>
      </c>
      <c r="J2581" t="s">
        <v>34</v>
      </c>
      <c r="K2581" t="s">
        <v>34</v>
      </c>
      <c r="L2581" t="s">
        <v>34</v>
      </c>
      <c r="M2581" t="s">
        <v>34</v>
      </c>
      <c r="N2581" t="s">
        <v>34</v>
      </c>
      <c r="O2581" t="s">
        <v>34</v>
      </c>
      <c r="P2581" t="s">
        <v>34</v>
      </c>
      <c r="Q2581" t="s">
        <v>34</v>
      </c>
      <c r="R2581" t="s">
        <v>34</v>
      </c>
      <c r="S2581" t="s">
        <v>34</v>
      </c>
      <c r="T2581" t="s">
        <v>34</v>
      </c>
      <c r="U2581" t="s">
        <v>46</v>
      </c>
      <c r="V2581" t="s">
        <v>34</v>
      </c>
      <c r="W2581" t="s">
        <v>51</v>
      </c>
      <c r="X2581">
        <v>20.2</v>
      </c>
      <c r="Y2581">
        <v>65.95</v>
      </c>
      <c r="Z2581">
        <v>0</v>
      </c>
      <c r="AA2581">
        <v>0</v>
      </c>
      <c r="AB2581">
        <v>95.43</v>
      </c>
      <c r="AC2581">
        <v>161.38</v>
      </c>
      <c r="AD2581" t="s">
        <v>85</v>
      </c>
      <c r="AE2581" t="s">
        <v>42</v>
      </c>
      <c r="AF2581" t="s">
        <v>42</v>
      </c>
      <c r="AG2581">
        <f t="shared" si="80"/>
        <v>0</v>
      </c>
      <c r="AH2581" t="str" cm="1">
        <f t="array" ref="AH2581">_xlfn.IFS(
X2581&lt;=20, "&lt;20",
AND(X2581&gt;=20, X2581&lt;50), "20-50",
AND(X2581&gt;=50, X2581&lt;100), "50-100",
X2581&gt;=100, "&gt;100"
)</f>
        <v>20-50</v>
      </c>
      <c r="AI2581">
        <f t="shared" si="81"/>
        <v>1</v>
      </c>
      <c r="AJ2581" t="str" cm="1">
        <f t="array" ref="AJ2581">_xlfn.IFS(
C2581&lt;=20, "&lt;20",
AND(C2581&gt;=20, C2581&lt;35), "20-35",
AND(C2581&gt;=35, C2581&lt;50), "35-50",
C2581&gt;=50, "50-100"
)</f>
        <v>50-100</v>
      </c>
      <c r="AK2581" t="str" cm="1">
        <f t="array" ref="AK2581">_xlfn.IFS(
G2581&lt;6, "&lt;6",
AND(G2581&gt;=6, G2581&lt;12), "6-12",
AND(G2581&gt;=12, G2581&lt;18), "12-18",  AND(G2581&gt;=18, G2581&lt;24), "18-24", G2581&gt;=24, "24-36")</f>
        <v>18-24</v>
      </c>
    </row>
    <row r="2582" spans="1:37" x14ac:dyDescent="0.3">
      <c r="A2582" t="s">
        <v>2682</v>
      </c>
      <c r="B2582" t="s">
        <v>33</v>
      </c>
      <c r="C2582">
        <v>22</v>
      </c>
      <c r="D2582" t="s">
        <v>37</v>
      </c>
      <c r="E2582" t="s">
        <v>335</v>
      </c>
      <c r="F2582">
        <v>6</v>
      </c>
      <c r="G2582">
        <v>10</v>
      </c>
      <c r="H2582" t="s">
        <v>57</v>
      </c>
      <c r="I2582" t="s">
        <v>37</v>
      </c>
      <c r="J2582" t="s">
        <v>37</v>
      </c>
      <c r="K2582" t="s">
        <v>37</v>
      </c>
      <c r="L2582" t="s">
        <v>50</v>
      </c>
      <c r="M2582" t="s">
        <v>34</v>
      </c>
      <c r="N2582" t="s">
        <v>37</v>
      </c>
      <c r="O2582" t="s">
        <v>34</v>
      </c>
      <c r="P2582" t="s">
        <v>34</v>
      </c>
      <c r="Q2582" t="s">
        <v>34</v>
      </c>
      <c r="R2582" t="s">
        <v>34</v>
      </c>
      <c r="S2582" t="s">
        <v>37</v>
      </c>
      <c r="T2582" t="s">
        <v>37</v>
      </c>
      <c r="U2582" t="s">
        <v>46</v>
      </c>
      <c r="V2582" t="s">
        <v>37</v>
      </c>
      <c r="W2582" t="s">
        <v>51</v>
      </c>
      <c r="X2582">
        <v>82.35</v>
      </c>
      <c r="Y2582">
        <v>1852.85</v>
      </c>
      <c r="Z2582">
        <v>0</v>
      </c>
      <c r="AA2582">
        <v>0</v>
      </c>
      <c r="AB2582">
        <v>267.95999999999998</v>
      </c>
      <c r="AC2582">
        <v>2120.81</v>
      </c>
      <c r="AD2582" t="s">
        <v>52</v>
      </c>
      <c r="AE2582" t="s">
        <v>58</v>
      </c>
      <c r="AF2582" t="s">
        <v>62</v>
      </c>
      <c r="AG2582">
        <f t="shared" si="80"/>
        <v>1</v>
      </c>
      <c r="AH2582" t="str" cm="1">
        <f t="array" ref="AH2582">_xlfn.IFS(
X2582&lt;=20, "&lt;20",
AND(X2582&gt;=20, X2582&lt;50), "20-50",
AND(X2582&gt;=50, X2582&lt;100), "50-100",
X2582&gt;=100, "&gt;100"
)</f>
        <v>50-100</v>
      </c>
      <c r="AI2582">
        <f t="shared" si="81"/>
        <v>0</v>
      </c>
      <c r="AJ2582" t="str" cm="1">
        <f t="array" ref="AJ2582">_xlfn.IFS(
C2582&lt;=20, "&lt;20",
AND(C2582&gt;=20, C2582&lt;35), "20-35",
AND(C2582&gt;=35, C2582&lt;50), "35-50",
C2582&gt;=50, "50-100"
)</f>
        <v>20-35</v>
      </c>
      <c r="AK2582" t="str" cm="1">
        <f t="array" ref="AK2582">_xlfn.IFS(
G2582&lt;6, "&lt;6",
AND(G2582&gt;=6, G2582&lt;12), "6-12",
AND(G2582&gt;=12, G2582&lt;18), "12-18",  AND(G2582&gt;=18, G2582&lt;24), "18-24", G2582&gt;=24, "24-36")</f>
        <v>6-12</v>
      </c>
    </row>
    <row r="2583" spans="1:37" x14ac:dyDescent="0.3">
      <c r="A2583" t="s">
        <v>2683</v>
      </c>
      <c r="B2583" t="s">
        <v>33</v>
      </c>
      <c r="C2583">
        <v>46</v>
      </c>
      <c r="D2583" t="s">
        <v>34</v>
      </c>
      <c r="E2583" t="s">
        <v>61</v>
      </c>
      <c r="F2583">
        <v>13</v>
      </c>
      <c r="G2583">
        <v>25</v>
      </c>
      <c r="H2583" t="s">
        <v>36</v>
      </c>
      <c r="I2583" t="s">
        <v>34</v>
      </c>
      <c r="J2583" t="s">
        <v>34</v>
      </c>
      <c r="K2583" t="s">
        <v>37</v>
      </c>
      <c r="L2583" t="s">
        <v>72</v>
      </c>
      <c r="M2583" t="s">
        <v>34</v>
      </c>
      <c r="N2583" t="s">
        <v>34</v>
      </c>
      <c r="O2583" t="s">
        <v>37</v>
      </c>
      <c r="P2583" t="s">
        <v>37</v>
      </c>
      <c r="Q2583" t="s">
        <v>37</v>
      </c>
      <c r="R2583" t="s">
        <v>37</v>
      </c>
      <c r="S2583" t="s">
        <v>37</v>
      </c>
      <c r="T2583" t="s">
        <v>37</v>
      </c>
      <c r="U2583" t="s">
        <v>67</v>
      </c>
      <c r="V2583" t="s">
        <v>34</v>
      </c>
      <c r="W2583" t="s">
        <v>51</v>
      </c>
      <c r="X2583">
        <v>54.65</v>
      </c>
      <c r="Y2583">
        <v>3632</v>
      </c>
      <c r="Z2583">
        <v>46.75</v>
      </c>
      <c r="AA2583">
        <v>0</v>
      </c>
      <c r="AB2583">
        <v>0</v>
      </c>
      <c r="AC2583">
        <v>3585.25</v>
      </c>
      <c r="AD2583" t="s">
        <v>41</v>
      </c>
      <c r="AE2583" t="s">
        <v>42</v>
      </c>
      <c r="AF2583" t="s">
        <v>42</v>
      </c>
      <c r="AG2583">
        <f t="shared" si="80"/>
        <v>0</v>
      </c>
      <c r="AH2583" t="str" cm="1">
        <f t="array" ref="AH2583">_xlfn.IFS(
X2583&lt;=20, "&lt;20",
AND(X2583&gt;=20, X2583&lt;50), "20-50",
AND(X2583&gt;=50, X2583&lt;100), "50-100",
X2583&gt;=100, "&gt;100"
)</f>
        <v>50-100</v>
      </c>
      <c r="AI2583">
        <f t="shared" si="81"/>
        <v>0</v>
      </c>
      <c r="AJ2583" t="str" cm="1">
        <f t="array" ref="AJ2583">_xlfn.IFS(
C2583&lt;=20, "&lt;20",
AND(C2583&gt;=20, C2583&lt;35), "20-35",
AND(C2583&gt;=35, C2583&lt;50), "35-50",
C2583&gt;=50, "50-100"
)</f>
        <v>35-50</v>
      </c>
      <c r="AK2583" t="str" cm="1">
        <f t="array" ref="AK2583">_xlfn.IFS(
G2583&lt;6, "&lt;6",
AND(G2583&gt;=6, G2583&lt;12), "6-12",
AND(G2583&gt;=12, G2583&lt;18), "12-18",  AND(G2583&gt;=18, G2583&lt;24), "18-24", G2583&gt;=24, "24-36")</f>
        <v>24-36</v>
      </c>
    </row>
    <row r="2584" spans="1:37" x14ac:dyDescent="0.3">
      <c r="A2584" t="s">
        <v>2684</v>
      </c>
      <c r="B2584" t="s">
        <v>44</v>
      </c>
      <c r="C2584">
        <v>65</v>
      </c>
      <c r="D2584" t="s">
        <v>37</v>
      </c>
      <c r="E2584" t="s">
        <v>130</v>
      </c>
      <c r="F2584">
        <v>15</v>
      </c>
      <c r="G2584">
        <v>2</v>
      </c>
      <c r="H2584" t="s">
        <v>49</v>
      </c>
      <c r="I2584" t="s">
        <v>37</v>
      </c>
      <c r="J2584" t="s">
        <v>37</v>
      </c>
      <c r="K2584" t="s">
        <v>37</v>
      </c>
      <c r="L2584" t="s">
        <v>50</v>
      </c>
      <c r="M2584" t="s">
        <v>34</v>
      </c>
      <c r="N2584" t="s">
        <v>34</v>
      </c>
      <c r="O2584" t="s">
        <v>34</v>
      </c>
      <c r="P2584" t="s">
        <v>34</v>
      </c>
      <c r="Q2584" t="s">
        <v>34</v>
      </c>
      <c r="R2584" t="s">
        <v>34</v>
      </c>
      <c r="S2584" t="s">
        <v>34</v>
      </c>
      <c r="T2584" t="s">
        <v>37</v>
      </c>
      <c r="U2584" t="s">
        <v>46</v>
      </c>
      <c r="V2584" t="s">
        <v>37</v>
      </c>
      <c r="W2584" t="s">
        <v>51</v>
      </c>
      <c r="X2584">
        <v>74.599999999999994</v>
      </c>
      <c r="Y2584">
        <v>74.599999999999994</v>
      </c>
      <c r="Z2584">
        <v>0</v>
      </c>
      <c r="AA2584">
        <v>0</v>
      </c>
      <c r="AB2584">
        <v>44.73</v>
      </c>
      <c r="AC2584">
        <v>119.33</v>
      </c>
      <c r="AD2584" t="s">
        <v>52</v>
      </c>
      <c r="AE2584" t="s">
        <v>53</v>
      </c>
      <c r="AF2584" t="s">
        <v>91</v>
      </c>
      <c r="AG2584">
        <f t="shared" si="80"/>
        <v>1</v>
      </c>
      <c r="AH2584" t="str" cm="1">
        <f t="array" ref="AH2584">_xlfn.IFS(
X2584&lt;=20, "&lt;20",
AND(X2584&gt;=20, X2584&lt;50), "20-50",
AND(X2584&gt;=50, X2584&lt;100), "50-100",
X2584&gt;=100, "&gt;100"
)</f>
        <v>50-100</v>
      </c>
      <c r="AI2584">
        <f t="shared" si="81"/>
        <v>0</v>
      </c>
      <c r="AJ2584" t="str" cm="1">
        <f t="array" ref="AJ2584">_xlfn.IFS(
C2584&lt;=20, "&lt;20",
AND(C2584&gt;=20, C2584&lt;35), "20-35",
AND(C2584&gt;=35, C2584&lt;50), "35-50",
C2584&gt;=50, "50-100"
)</f>
        <v>50-100</v>
      </c>
      <c r="AK2584" t="str" cm="1">
        <f t="array" ref="AK2584">_xlfn.IFS(
G2584&lt;6, "&lt;6",
AND(G2584&gt;=6, G2584&lt;12), "6-12",
AND(G2584&gt;=12, G2584&lt;18), "12-18",  AND(G2584&gt;=18, G2584&lt;24), "18-24", G2584&gt;=24, "24-36")</f>
        <v>&lt;6</v>
      </c>
    </row>
    <row r="2585" spans="1:37" x14ac:dyDescent="0.3">
      <c r="A2585" t="s">
        <v>2685</v>
      </c>
      <c r="B2585" t="s">
        <v>33</v>
      </c>
      <c r="C2585">
        <v>36</v>
      </c>
      <c r="D2585" t="s">
        <v>34</v>
      </c>
      <c r="E2585" t="s">
        <v>164</v>
      </c>
      <c r="F2585">
        <v>5</v>
      </c>
      <c r="G2585">
        <v>33</v>
      </c>
      <c r="H2585" t="s">
        <v>36</v>
      </c>
      <c r="I2585" t="s">
        <v>34</v>
      </c>
      <c r="J2585" t="s">
        <v>34</v>
      </c>
      <c r="K2585" t="s">
        <v>37</v>
      </c>
      <c r="L2585" t="s">
        <v>72</v>
      </c>
      <c r="M2585" t="s">
        <v>34</v>
      </c>
      <c r="N2585" t="s">
        <v>34</v>
      </c>
      <c r="O2585" t="s">
        <v>34</v>
      </c>
      <c r="P2585" t="s">
        <v>37</v>
      </c>
      <c r="Q2585" t="s">
        <v>34</v>
      </c>
      <c r="R2585" t="s">
        <v>37</v>
      </c>
      <c r="S2585" t="s">
        <v>37</v>
      </c>
      <c r="T2585" t="s">
        <v>37</v>
      </c>
      <c r="U2585" t="s">
        <v>46</v>
      </c>
      <c r="V2585" t="s">
        <v>37</v>
      </c>
      <c r="W2585" t="s">
        <v>51</v>
      </c>
      <c r="X2585">
        <v>40.049999999999997</v>
      </c>
      <c r="Y2585">
        <v>162.44999999999999</v>
      </c>
      <c r="Z2585">
        <v>0</v>
      </c>
      <c r="AA2585">
        <v>0</v>
      </c>
      <c r="AB2585">
        <v>0</v>
      </c>
      <c r="AC2585">
        <v>162.44999999999999</v>
      </c>
      <c r="AD2585" t="s">
        <v>41</v>
      </c>
      <c r="AE2585" t="s">
        <v>42</v>
      </c>
      <c r="AF2585" t="s">
        <v>42</v>
      </c>
      <c r="AG2585">
        <f t="shared" si="80"/>
        <v>0</v>
      </c>
      <c r="AH2585" t="str" cm="1">
        <f t="array" ref="AH2585">_xlfn.IFS(
X2585&lt;=20, "&lt;20",
AND(X2585&gt;=20, X2585&lt;50), "20-50",
AND(X2585&gt;=50, X2585&lt;100), "50-100",
X2585&gt;=100, "&gt;100"
)</f>
        <v>20-50</v>
      </c>
      <c r="AI2585">
        <f t="shared" si="81"/>
        <v>0</v>
      </c>
      <c r="AJ2585" t="str" cm="1">
        <f t="array" ref="AJ2585">_xlfn.IFS(
C2585&lt;=20, "&lt;20",
AND(C2585&gt;=20, C2585&lt;35), "20-35",
AND(C2585&gt;=35, C2585&lt;50), "35-50",
C2585&gt;=50, "50-100"
)</f>
        <v>35-50</v>
      </c>
      <c r="AK2585" t="str" cm="1">
        <f t="array" ref="AK2585">_xlfn.IFS(
G2585&lt;6, "&lt;6",
AND(G2585&gt;=6, G2585&lt;12), "6-12",
AND(G2585&gt;=12, G2585&lt;18), "12-18",  AND(G2585&gt;=18, G2585&lt;24), "18-24", G2585&gt;=24, "24-36")</f>
        <v>24-36</v>
      </c>
    </row>
    <row r="2586" spans="1:37" x14ac:dyDescent="0.3">
      <c r="A2586" t="s">
        <v>2686</v>
      </c>
      <c r="B2586" t="s">
        <v>44</v>
      </c>
      <c r="C2586">
        <v>59</v>
      </c>
      <c r="D2586" t="s">
        <v>34</v>
      </c>
      <c r="E2586" t="s">
        <v>90</v>
      </c>
      <c r="F2586">
        <v>14</v>
      </c>
      <c r="G2586">
        <v>1</v>
      </c>
      <c r="H2586" t="s">
        <v>36</v>
      </c>
      <c r="I2586" t="s">
        <v>37</v>
      </c>
      <c r="J2586" t="s">
        <v>34</v>
      </c>
      <c r="K2586" t="s">
        <v>37</v>
      </c>
      <c r="L2586" t="s">
        <v>50</v>
      </c>
      <c r="M2586" t="s">
        <v>34</v>
      </c>
      <c r="N2586" t="s">
        <v>34</v>
      </c>
      <c r="O2586" t="s">
        <v>34</v>
      </c>
      <c r="P2586" t="s">
        <v>34</v>
      </c>
      <c r="Q2586" t="s">
        <v>34</v>
      </c>
      <c r="R2586" t="s">
        <v>34</v>
      </c>
      <c r="S2586" t="s">
        <v>34</v>
      </c>
      <c r="T2586" t="s">
        <v>37</v>
      </c>
      <c r="U2586" t="s">
        <v>46</v>
      </c>
      <c r="V2586" t="s">
        <v>37</v>
      </c>
      <c r="W2586" t="s">
        <v>51</v>
      </c>
      <c r="X2586">
        <v>67.75</v>
      </c>
      <c r="Y2586">
        <v>116.65</v>
      </c>
      <c r="Z2586">
        <v>0</v>
      </c>
      <c r="AA2586">
        <v>0</v>
      </c>
      <c r="AB2586">
        <v>23.5</v>
      </c>
      <c r="AC2586">
        <v>140.15</v>
      </c>
      <c r="AD2586" t="s">
        <v>52</v>
      </c>
      <c r="AE2586" t="s">
        <v>94</v>
      </c>
      <c r="AF2586" t="s">
        <v>95</v>
      </c>
      <c r="AG2586">
        <f t="shared" si="80"/>
        <v>1</v>
      </c>
      <c r="AH2586" t="str" cm="1">
        <f t="array" ref="AH2586">_xlfn.IFS(
X2586&lt;=20, "&lt;20",
AND(X2586&gt;=20, X2586&lt;50), "20-50",
AND(X2586&gt;=50, X2586&lt;100), "50-100",
X2586&gt;=100, "&gt;100"
)</f>
        <v>50-100</v>
      </c>
      <c r="AI2586">
        <f t="shared" si="81"/>
        <v>0</v>
      </c>
      <c r="AJ2586" t="str" cm="1">
        <f t="array" ref="AJ2586">_xlfn.IFS(
C2586&lt;=20, "&lt;20",
AND(C2586&gt;=20, C2586&lt;35), "20-35",
AND(C2586&gt;=35, C2586&lt;50), "35-50",
C2586&gt;=50, "50-100"
)</f>
        <v>50-100</v>
      </c>
      <c r="AK2586" t="str" cm="1">
        <f t="array" ref="AK2586">_xlfn.IFS(
G2586&lt;6, "&lt;6",
AND(G2586&gt;=6, G2586&lt;12), "6-12",
AND(G2586&gt;=12, G2586&lt;18), "12-18",  AND(G2586&gt;=18, G2586&lt;24), "18-24", G2586&gt;=24, "24-36")</f>
        <v>&lt;6</v>
      </c>
    </row>
    <row r="2587" spans="1:37" x14ac:dyDescent="0.3">
      <c r="A2587" t="s">
        <v>2687</v>
      </c>
      <c r="B2587" t="s">
        <v>44</v>
      </c>
      <c r="C2587">
        <v>34</v>
      </c>
      <c r="D2587" t="s">
        <v>37</v>
      </c>
      <c r="E2587" t="s">
        <v>82</v>
      </c>
      <c r="F2587">
        <v>6</v>
      </c>
      <c r="G2587">
        <v>22</v>
      </c>
      <c r="H2587" t="s">
        <v>36</v>
      </c>
      <c r="I2587" t="s">
        <v>37</v>
      </c>
      <c r="J2587" t="s">
        <v>34</v>
      </c>
      <c r="K2587" t="s">
        <v>34</v>
      </c>
      <c r="L2587" t="s">
        <v>34</v>
      </c>
      <c r="M2587" t="s">
        <v>34</v>
      </c>
      <c r="N2587" t="s">
        <v>34</v>
      </c>
      <c r="O2587" t="s">
        <v>34</v>
      </c>
      <c r="P2587" t="s">
        <v>34</v>
      </c>
      <c r="Q2587" t="s">
        <v>34</v>
      </c>
      <c r="R2587" t="s">
        <v>34</v>
      </c>
      <c r="S2587" t="s">
        <v>34</v>
      </c>
      <c r="T2587" t="s">
        <v>34</v>
      </c>
      <c r="U2587" t="s">
        <v>46</v>
      </c>
      <c r="V2587" t="s">
        <v>34</v>
      </c>
      <c r="W2587" t="s">
        <v>40</v>
      </c>
      <c r="X2587">
        <v>19.45</v>
      </c>
      <c r="Y2587">
        <v>246.25</v>
      </c>
      <c r="Z2587">
        <v>0</v>
      </c>
      <c r="AA2587">
        <v>0</v>
      </c>
      <c r="AB2587">
        <v>217.44</v>
      </c>
      <c r="AC2587">
        <v>463.69</v>
      </c>
      <c r="AD2587" t="s">
        <v>41</v>
      </c>
      <c r="AE2587" t="s">
        <v>42</v>
      </c>
      <c r="AF2587" t="s">
        <v>42</v>
      </c>
      <c r="AG2587">
        <f t="shared" si="80"/>
        <v>0</v>
      </c>
      <c r="AH2587" t="str" cm="1">
        <f t="array" ref="AH2587">_xlfn.IFS(
X2587&lt;=20, "&lt;20",
AND(X2587&gt;=20, X2587&lt;50), "20-50",
AND(X2587&gt;=50, X2587&lt;100), "50-100",
X2587&gt;=100, "&gt;100"
)</f>
        <v>&lt;20</v>
      </c>
      <c r="AI2587">
        <f t="shared" si="81"/>
        <v>0</v>
      </c>
      <c r="AJ2587" t="str" cm="1">
        <f t="array" ref="AJ2587">_xlfn.IFS(
C2587&lt;=20, "&lt;20",
AND(C2587&gt;=20, C2587&lt;35), "20-35",
AND(C2587&gt;=35, C2587&lt;50), "35-50",
C2587&gt;=50, "50-100"
)</f>
        <v>20-35</v>
      </c>
      <c r="AK2587" t="str" cm="1">
        <f t="array" ref="AK2587">_xlfn.IFS(
G2587&lt;6, "&lt;6",
AND(G2587&gt;=6, G2587&lt;12), "6-12",
AND(G2587&gt;=12, G2587&lt;18), "12-18",  AND(G2587&gt;=18, G2587&lt;24), "18-24", G2587&gt;=24, "24-36")</f>
        <v>18-24</v>
      </c>
    </row>
    <row r="2588" spans="1:37" x14ac:dyDescent="0.3">
      <c r="A2588" t="s">
        <v>2688</v>
      </c>
      <c r="B2588" t="s">
        <v>44</v>
      </c>
      <c r="C2588">
        <v>63</v>
      </c>
      <c r="D2588" t="s">
        <v>37</v>
      </c>
      <c r="E2588" t="s">
        <v>56</v>
      </c>
      <c r="F2588">
        <v>8</v>
      </c>
      <c r="G2588">
        <v>4</v>
      </c>
      <c r="H2588" t="s">
        <v>36</v>
      </c>
      <c r="I2588" t="s">
        <v>37</v>
      </c>
      <c r="J2588" t="s">
        <v>34</v>
      </c>
      <c r="K2588" t="s">
        <v>34</v>
      </c>
      <c r="L2588" t="s">
        <v>34</v>
      </c>
      <c r="M2588" t="s">
        <v>34</v>
      </c>
      <c r="N2588" t="s">
        <v>34</v>
      </c>
      <c r="O2588" t="s">
        <v>34</v>
      </c>
      <c r="P2588" t="s">
        <v>34</v>
      </c>
      <c r="Q2588" t="s">
        <v>34</v>
      </c>
      <c r="R2588" t="s">
        <v>34</v>
      </c>
      <c r="S2588" t="s">
        <v>34</v>
      </c>
      <c r="T2588" t="s">
        <v>34</v>
      </c>
      <c r="U2588" t="s">
        <v>39</v>
      </c>
      <c r="V2588" t="s">
        <v>34</v>
      </c>
      <c r="W2588" t="s">
        <v>143</v>
      </c>
      <c r="X2588">
        <v>20.65</v>
      </c>
      <c r="Y2588">
        <v>150</v>
      </c>
      <c r="Z2588">
        <v>0</v>
      </c>
      <c r="AA2588">
        <v>0</v>
      </c>
      <c r="AB2588">
        <v>147.63</v>
      </c>
      <c r="AC2588">
        <v>297.63</v>
      </c>
      <c r="AD2588" t="s">
        <v>41</v>
      </c>
      <c r="AE2588" t="s">
        <v>42</v>
      </c>
      <c r="AF2588" t="s">
        <v>42</v>
      </c>
      <c r="AG2588">
        <f t="shared" si="80"/>
        <v>0</v>
      </c>
      <c r="AH2588" t="str" cm="1">
        <f t="array" ref="AH2588">_xlfn.IFS(
X2588&lt;=20, "&lt;20",
AND(X2588&gt;=20, X2588&lt;50), "20-50",
AND(X2588&gt;=50, X2588&lt;100), "50-100",
X2588&gt;=100, "&gt;100"
)</f>
        <v>20-50</v>
      </c>
      <c r="AI2588">
        <f t="shared" si="81"/>
        <v>0</v>
      </c>
      <c r="AJ2588" t="str" cm="1">
        <f t="array" ref="AJ2588">_xlfn.IFS(
C2588&lt;=20, "&lt;20",
AND(C2588&gt;=20, C2588&lt;35), "20-35",
AND(C2588&gt;=35, C2588&lt;50), "35-50",
C2588&gt;=50, "50-100"
)</f>
        <v>50-100</v>
      </c>
      <c r="AK2588" t="str" cm="1">
        <f t="array" ref="AK2588">_xlfn.IFS(
G2588&lt;6, "&lt;6",
AND(G2588&gt;=6, G2588&lt;12), "6-12",
AND(G2588&gt;=12, G2588&lt;18), "12-18",  AND(G2588&gt;=18, G2588&lt;24), "18-24", G2588&gt;=24, "24-36")</f>
        <v>&lt;6</v>
      </c>
    </row>
    <row r="2589" spans="1:37" x14ac:dyDescent="0.3">
      <c r="A2589" t="s">
        <v>2689</v>
      </c>
      <c r="B2589" t="s">
        <v>33</v>
      </c>
      <c r="C2589">
        <v>64</v>
      </c>
      <c r="D2589" t="s">
        <v>34</v>
      </c>
      <c r="E2589" t="s">
        <v>87</v>
      </c>
      <c r="F2589">
        <v>11</v>
      </c>
      <c r="G2589">
        <v>28</v>
      </c>
      <c r="H2589" t="s">
        <v>49</v>
      </c>
      <c r="I2589" t="s">
        <v>34</v>
      </c>
      <c r="J2589" t="s">
        <v>34</v>
      </c>
      <c r="K2589" t="s">
        <v>37</v>
      </c>
      <c r="L2589" t="s">
        <v>72</v>
      </c>
      <c r="M2589" t="s">
        <v>34</v>
      </c>
      <c r="N2589" t="s">
        <v>34</v>
      </c>
      <c r="O2589" t="s">
        <v>34</v>
      </c>
      <c r="P2589" t="s">
        <v>34</v>
      </c>
      <c r="Q2589" t="s">
        <v>34</v>
      </c>
      <c r="R2589" t="s">
        <v>37</v>
      </c>
      <c r="S2589" t="s">
        <v>37</v>
      </c>
      <c r="T2589" t="s">
        <v>37</v>
      </c>
      <c r="U2589" t="s">
        <v>46</v>
      </c>
      <c r="V2589" t="s">
        <v>34</v>
      </c>
      <c r="W2589" t="s">
        <v>143</v>
      </c>
      <c r="X2589">
        <v>35.049999999999997</v>
      </c>
      <c r="Y2589">
        <v>35.049999999999997</v>
      </c>
      <c r="Z2589">
        <v>0</v>
      </c>
      <c r="AA2589">
        <v>0</v>
      </c>
      <c r="AB2589">
        <v>0</v>
      </c>
      <c r="AC2589">
        <v>35.049999999999997</v>
      </c>
      <c r="AD2589" t="s">
        <v>52</v>
      </c>
      <c r="AE2589" t="s">
        <v>53</v>
      </c>
      <c r="AF2589" t="s">
        <v>155</v>
      </c>
      <c r="AG2589">
        <f t="shared" si="80"/>
        <v>1</v>
      </c>
      <c r="AH2589" t="str" cm="1">
        <f t="array" ref="AH2589">_xlfn.IFS(
X2589&lt;=20, "&lt;20",
AND(X2589&gt;=20, X2589&lt;50), "20-50",
AND(X2589&gt;=50, X2589&lt;100), "50-100",
X2589&gt;=100, "&gt;100"
)</f>
        <v>20-50</v>
      </c>
      <c r="AI2589">
        <f t="shared" si="81"/>
        <v>0</v>
      </c>
      <c r="AJ2589" t="str" cm="1">
        <f t="array" ref="AJ2589">_xlfn.IFS(
C2589&lt;=20, "&lt;20",
AND(C2589&gt;=20, C2589&lt;35), "20-35",
AND(C2589&gt;=35, C2589&lt;50), "35-50",
C2589&gt;=50, "50-100"
)</f>
        <v>50-100</v>
      </c>
      <c r="AK2589" t="str" cm="1">
        <f t="array" ref="AK2589">_xlfn.IFS(
G2589&lt;6, "&lt;6",
AND(G2589&gt;=6, G2589&lt;12), "6-12",
AND(G2589&gt;=12, G2589&lt;18), "12-18",  AND(G2589&gt;=18, G2589&lt;24), "18-24", G2589&gt;=24, "24-36")</f>
        <v>24-36</v>
      </c>
    </row>
    <row r="2590" spans="1:37" x14ac:dyDescent="0.3">
      <c r="A2590" t="s">
        <v>2690</v>
      </c>
      <c r="B2590" t="s">
        <v>44</v>
      </c>
      <c r="C2590">
        <v>64</v>
      </c>
      <c r="D2590" t="s">
        <v>34</v>
      </c>
      <c r="E2590" t="s">
        <v>45</v>
      </c>
      <c r="F2590">
        <v>0</v>
      </c>
      <c r="G2590">
        <v>35</v>
      </c>
      <c r="H2590" t="s">
        <v>57</v>
      </c>
      <c r="I2590" t="s">
        <v>37</v>
      </c>
      <c r="J2590" t="s">
        <v>34</v>
      </c>
      <c r="K2590" t="s">
        <v>34</v>
      </c>
      <c r="L2590" t="s">
        <v>34</v>
      </c>
      <c r="M2590" t="s">
        <v>34</v>
      </c>
      <c r="N2590" t="s">
        <v>34</v>
      </c>
      <c r="O2590" t="s">
        <v>34</v>
      </c>
      <c r="P2590" t="s">
        <v>34</v>
      </c>
      <c r="Q2590" t="s">
        <v>34</v>
      </c>
      <c r="R2590" t="s">
        <v>34</v>
      </c>
      <c r="S2590" t="s">
        <v>34</v>
      </c>
      <c r="T2590" t="s">
        <v>34</v>
      </c>
      <c r="U2590" t="s">
        <v>46</v>
      </c>
      <c r="V2590" t="s">
        <v>37</v>
      </c>
      <c r="W2590" t="s">
        <v>40</v>
      </c>
      <c r="X2590">
        <v>20.45</v>
      </c>
      <c r="Y2590">
        <v>254.5</v>
      </c>
      <c r="Z2590">
        <v>0</v>
      </c>
      <c r="AA2590">
        <v>0</v>
      </c>
      <c r="AB2590">
        <v>213.2</v>
      </c>
      <c r="AC2590">
        <v>467.7</v>
      </c>
      <c r="AD2590" t="s">
        <v>41</v>
      </c>
      <c r="AE2590" t="s">
        <v>42</v>
      </c>
      <c r="AF2590" t="s">
        <v>42</v>
      </c>
      <c r="AG2590">
        <f t="shared" si="80"/>
        <v>0</v>
      </c>
      <c r="AH2590" t="str" cm="1">
        <f t="array" ref="AH2590">_xlfn.IFS(
X2590&lt;=20, "&lt;20",
AND(X2590&gt;=20, X2590&lt;50), "20-50",
AND(X2590&gt;=50, X2590&lt;100), "50-100",
X2590&gt;=100, "&gt;100"
)</f>
        <v>20-50</v>
      </c>
      <c r="AI2590">
        <f t="shared" si="81"/>
        <v>0</v>
      </c>
      <c r="AJ2590" t="str" cm="1">
        <f t="array" ref="AJ2590">_xlfn.IFS(
C2590&lt;=20, "&lt;20",
AND(C2590&gt;=20, C2590&lt;35), "20-35",
AND(C2590&gt;=35, C2590&lt;50), "35-50",
C2590&gt;=50, "50-100"
)</f>
        <v>50-100</v>
      </c>
      <c r="AK2590" t="str" cm="1">
        <f t="array" ref="AK2590">_xlfn.IFS(
G2590&lt;6, "&lt;6",
AND(G2590&gt;=6, G2590&lt;12), "6-12",
AND(G2590&gt;=12, G2590&lt;18), "12-18",  AND(G2590&gt;=18, G2590&lt;24), "18-24", G2590&gt;=24, "24-36")</f>
        <v>24-36</v>
      </c>
    </row>
    <row r="2591" spans="1:37" x14ac:dyDescent="0.3">
      <c r="A2591" t="s">
        <v>2691</v>
      </c>
      <c r="B2591" t="s">
        <v>44</v>
      </c>
      <c r="C2591">
        <v>22</v>
      </c>
      <c r="D2591" t="s">
        <v>34</v>
      </c>
      <c r="E2591" t="s">
        <v>124</v>
      </c>
      <c r="F2591">
        <v>8</v>
      </c>
      <c r="G2591">
        <v>10</v>
      </c>
      <c r="H2591" t="s">
        <v>36</v>
      </c>
      <c r="I2591" t="s">
        <v>37</v>
      </c>
      <c r="J2591" t="s">
        <v>34</v>
      </c>
      <c r="K2591" t="s">
        <v>37</v>
      </c>
      <c r="L2591" t="s">
        <v>50</v>
      </c>
      <c r="M2591" t="s">
        <v>34</v>
      </c>
      <c r="N2591" t="s">
        <v>34</v>
      </c>
      <c r="O2591" t="s">
        <v>34</v>
      </c>
      <c r="P2591" t="s">
        <v>34</v>
      </c>
      <c r="Q2591" t="s">
        <v>37</v>
      </c>
      <c r="R2591" t="s">
        <v>37</v>
      </c>
      <c r="S2591" t="s">
        <v>37</v>
      </c>
      <c r="T2591" t="s">
        <v>37</v>
      </c>
      <c r="U2591" t="s">
        <v>46</v>
      </c>
      <c r="V2591" t="s">
        <v>34</v>
      </c>
      <c r="W2591" t="s">
        <v>51</v>
      </c>
      <c r="X2591">
        <v>88.15</v>
      </c>
      <c r="Y2591">
        <v>1390.6</v>
      </c>
      <c r="Z2591">
        <v>0</v>
      </c>
      <c r="AA2591">
        <v>0</v>
      </c>
      <c r="AB2591">
        <v>184.05</v>
      </c>
      <c r="AC2591">
        <v>1574.65</v>
      </c>
      <c r="AD2591" t="s">
        <v>52</v>
      </c>
      <c r="AE2591" t="s">
        <v>58</v>
      </c>
      <c r="AF2591" t="s">
        <v>59</v>
      </c>
      <c r="AG2591">
        <f t="shared" si="80"/>
        <v>1</v>
      </c>
      <c r="AH2591" t="str" cm="1">
        <f t="array" ref="AH2591">_xlfn.IFS(
X2591&lt;=20, "&lt;20",
AND(X2591&gt;=20, X2591&lt;50), "20-50",
AND(X2591&gt;=50, X2591&lt;100), "50-100",
X2591&gt;=100, "&gt;100"
)</f>
        <v>50-100</v>
      </c>
      <c r="AI2591">
        <f t="shared" si="81"/>
        <v>0</v>
      </c>
      <c r="AJ2591" t="str" cm="1">
        <f t="array" ref="AJ2591">_xlfn.IFS(
C2591&lt;=20, "&lt;20",
AND(C2591&gt;=20, C2591&lt;35), "20-35",
AND(C2591&gt;=35, C2591&lt;50), "35-50",
C2591&gt;=50, "50-100"
)</f>
        <v>20-35</v>
      </c>
      <c r="AK2591" t="str" cm="1">
        <f t="array" ref="AK2591">_xlfn.IFS(
G2591&lt;6, "&lt;6",
AND(G2591&gt;=6, G2591&lt;12), "6-12",
AND(G2591&gt;=12, G2591&lt;18), "12-18",  AND(G2591&gt;=18, G2591&lt;24), "18-24", G2591&gt;=24, "24-36")</f>
        <v>6-12</v>
      </c>
    </row>
    <row r="2592" spans="1:37" x14ac:dyDescent="0.3">
      <c r="A2592" t="s">
        <v>2692</v>
      </c>
      <c r="B2592" t="s">
        <v>33</v>
      </c>
      <c r="C2592">
        <v>75</v>
      </c>
      <c r="D2592" t="s">
        <v>37</v>
      </c>
      <c r="E2592" t="s">
        <v>61</v>
      </c>
      <c r="F2592">
        <v>1</v>
      </c>
      <c r="G2592">
        <v>4</v>
      </c>
      <c r="H2592" t="s">
        <v>36</v>
      </c>
      <c r="I2592" t="s">
        <v>37</v>
      </c>
      <c r="J2592" t="s">
        <v>34</v>
      </c>
      <c r="K2592" t="s">
        <v>37</v>
      </c>
      <c r="L2592" t="s">
        <v>72</v>
      </c>
      <c r="M2592" t="s">
        <v>34</v>
      </c>
      <c r="N2592" t="s">
        <v>34</v>
      </c>
      <c r="O2592" t="s">
        <v>34</v>
      </c>
      <c r="P2592" t="s">
        <v>34</v>
      </c>
      <c r="Q2592" t="s">
        <v>34</v>
      </c>
      <c r="R2592" t="s">
        <v>34</v>
      </c>
      <c r="S2592" t="s">
        <v>34</v>
      </c>
      <c r="T2592" t="s">
        <v>37</v>
      </c>
      <c r="U2592" t="s">
        <v>46</v>
      </c>
      <c r="V2592" t="s">
        <v>37</v>
      </c>
      <c r="W2592" t="s">
        <v>51</v>
      </c>
      <c r="X2592">
        <v>44.15</v>
      </c>
      <c r="Y2592">
        <v>92.65</v>
      </c>
      <c r="Z2592">
        <v>0</v>
      </c>
      <c r="AA2592">
        <v>0</v>
      </c>
      <c r="AB2592">
        <v>87.32</v>
      </c>
      <c r="AC2592">
        <v>179.97</v>
      </c>
      <c r="AD2592" t="s">
        <v>52</v>
      </c>
      <c r="AE2592" t="s">
        <v>104</v>
      </c>
      <c r="AF2592" t="s">
        <v>150</v>
      </c>
      <c r="AG2592">
        <f t="shared" si="80"/>
        <v>1</v>
      </c>
      <c r="AH2592" t="str" cm="1">
        <f t="array" ref="AH2592">_xlfn.IFS(
X2592&lt;=20, "&lt;20",
AND(X2592&gt;=20, X2592&lt;50), "20-50",
AND(X2592&gt;=50, X2592&lt;100), "50-100",
X2592&gt;=100, "&gt;100"
)</f>
        <v>20-50</v>
      </c>
      <c r="AI2592">
        <f t="shared" si="81"/>
        <v>0</v>
      </c>
      <c r="AJ2592" t="str" cm="1">
        <f t="array" ref="AJ2592">_xlfn.IFS(
C2592&lt;=20, "&lt;20",
AND(C2592&gt;=20, C2592&lt;35), "20-35",
AND(C2592&gt;=35, C2592&lt;50), "35-50",
C2592&gt;=50, "50-100"
)</f>
        <v>50-100</v>
      </c>
      <c r="AK2592" t="str" cm="1">
        <f t="array" ref="AK2592">_xlfn.IFS(
G2592&lt;6, "&lt;6",
AND(G2592&gt;=6, G2592&lt;12), "6-12",
AND(G2592&gt;=12, G2592&lt;18), "12-18",  AND(G2592&gt;=18, G2592&lt;24), "18-24", G2592&gt;=24, "24-36")</f>
        <v>&lt;6</v>
      </c>
    </row>
    <row r="2593" spans="1:37" x14ac:dyDescent="0.3">
      <c r="A2593" t="s">
        <v>2693</v>
      </c>
      <c r="B2593" t="s">
        <v>33</v>
      </c>
      <c r="C2593">
        <v>75</v>
      </c>
      <c r="D2593" t="s">
        <v>37</v>
      </c>
      <c r="E2593" t="s">
        <v>76</v>
      </c>
      <c r="F2593">
        <v>15</v>
      </c>
      <c r="G2593">
        <v>17</v>
      </c>
      <c r="H2593" t="s">
        <v>36</v>
      </c>
      <c r="I2593" t="s">
        <v>37</v>
      </c>
      <c r="J2593" t="s">
        <v>34</v>
      </c>
      <c r="K2593" t="s">
        <v>37</v>
      </c>
      <c r="L2593" t="s">
        <v>50</v>
      </c>
      <c r="M2593" t="s">
        <v>34</v>
      </c>
      <c r="N2593" t="s">
        <v>34</v>
      </c>
      <c r="O2593" t="s">
        <v>34</v>
      </c>
      <c r="P2593" t="s">
        <v>34</v>
      </c>
      <c r="Q2593" t="s">
        <v>34</v>
      </c>
      <c r="R2593" t="s">
        <v>34</v>
      </c>
      <c r="S2593" t="s">
        <v>34</v>
      </c>
      <c r="T2593" t="s">
        <v>37</v>
      </c>
      <c r="U2593" t="s">
        <v>46</v>
      </c>
      <c r="V2593" t="s">
        <v>37</v>
      </c>
      <c r="W2593" t="s">
        <v>51</v>
      </c>
      <c r="X2593">
        <v>71.8</v>
      </c>
      <c r="Y2593">
        <v>1167.8</v>
      </c>
      <c r="Z2593">
        <v>0</v>
      </c>
      <c r="AA2593">
        <v>0</v>
      </c>
      <c r="AB2593">
        <v>734.4</v>
      </c>
      <c r="AC2593">
        <v>1902.2</v>
      </c>
      <c r="AD2593" t="s">
        <v>52</v>
      </c>
      <c r="AE2593" t="s">
        <v>53</v>
      </c>
      <c r="AF2593" t="s">
        <v>162</v>
      </c>
      <c r="AG2593">
        <f t="shared" si="80"/>
        <v>1</v>
      </c>
      <c r="AH2593" t="str" cm="1">
        <f t="array" ref="AH2593">_xlfn.IFS(
X2593&lt;=20, "&lt;20",
AND(X2593&gt;=20, X2593&lt;50), "20-50",
AND(X2593&gt;=50, X2593&lt;100), "50-100",
X2593&gt;=100, "&gt;100"
)</f>
        <v>50-100</v>
      </c>
      <c r="AI2593">
        <f t="shared" si="81"/>
        <v>0</v>
      </c>
      <c r="AJ2593" t="str" cm="1">
        <f t="array" ref="AJ2593">_xlfn.IFS(
C2593&lt;=20, "&lt;20",
AND(C2593&gt;=20, C2593&lt;35), "20-35",
AND(C2593&gt;=35, C2593&lt;50), "35-50",
C2593&gt;=50, "50-100"
)</f>
        <v>50-100</v>
      </c>
      <c r="AK2593" t="str" cm="1">
        <f t="array" ref="AK2593">_xlfn.IFS(
G2593&lt;6, "&lt;6",
AND(G2593&gt;=6, G2593&lt;12), "6-12",
AND(G2593&gt;=12, G2593&lt;18), "12-18",  AND(G2593&gt;=18, G2593&lt;24), "18-24", G2593&gt;=24, "24-36")</f>
        <v>12-18</v>
      </c>
    </row>
    <row r="2594" spans="1:37" x14ac:dyDescent="0.3">
      <c r="A2594" t="s">
        <v>2694</v>
      </c>
      <c r="B2594" t="s">
        <v>33</v>
      </c>
      <c r="C2594">
        <v>63</v>
      </c>
      <c r="D2594" t="s">
        <v>34</v>
      </c>
      <c r="E2594" t="s">
        <v>64</v>
      </c>
      <c r="F2594">
        <v>7</v>
      </c>
      <c r="G2594">
        <v>1</v>
      </c>
      <c r="H2594" t="s">
        <v>36</v>
      </c>
      <c r="I2594" t="s">
        <v>37</v>
      </c>
      <c r="J2594" t="s">
        <v>37</v>
      </c>
      <c r="K2594" t="s">
        <v>37</v>
      </c>
      <c r="L2594" t="s">
        <v>50</v>
      </c>
      <c r="M2594" t="s">
        <v>37</v>
      </c>
      <c r="N2594" t="s">
        <v>34</v>
      </c>
      <c r="O2594" t="s">
        <v>34</v>
      </c>
      <c r="P2594" t="s">
        <v>34</v>
      </c>
      <c r="Q2594" t="s">
        <v>37</v>
      </c>
      <c r="R2594" t="s">
        <v>37</v>
      </c>
      <c r="S2594" t="s">
        <v>34</v>
      </c>
      <c r="T2594" t="s">
        <v>37</v>
      </c>
      <c r="U2594" t="s">
        <v>39</v>
      </c>
      <c r="V2594" t="s">
        <v>37</v>
      </c>
      <c r="W2594" t="s">
        <v>51</v>
      </c>
      <c r="X2594">
        <v>100.75</v>
      </c>
      <c r="Y2594">
        <v>6674.65</v>
      </c>
      <c r="Z2594">
        <v>0</v>
      </c>
      <c r="AA2594">
        <v>0</v>
      </c>
      <c r="AB2594">
        <v>2085.1999999999998</v>
      </c>
      <c r="AC2594">
        <v>8759.85</v>
      </c>
      <c r="AD2594" t="s">
        <v>41</v>
      </c>
      <c r="AE2594" t="s">
        <v>42</v>
      </c>
      <c r="AF2594" t="s">
        <v>42</v>
      </c>
      <c r="AG2594">
        <f t="shared" si="80"/>
        <v>0</v>
      </c>
      <c r="AH2594" t="str" cm="1">
        <f t="array" ref="AH2594">_xlfn.IFS(
X2594&lt;=20, "&lt;20",
AND(X2594&gt;=20, X2594&lt;50), "20-50",
AND(X2594&gt;=50, X2594&lt;100), "50-100",
X2594&gt;=100, "&gt;100"
)</f>
        <v>&gt;100</v>
      </c>
      <c r="AI2594">
        <f t="shared" si="81"/>
        <v>0</v>
      </c>
      <c r="AJ2594" t="str" cm="1">
        <f t="array" ref="AJ2594">_xlfn.IFS(
C2594&lt;=20, "&lt;20",
AND(C2594&gt;=20, C2594&lt;35), "20-35",
AND(C2594&gt;=35, C2594&lt;50), "35-50",
C2594&gt;=50, "50-100"
)</f>
        <v>50-100</v>
      </c>
      <c r="AK2594" t="str" cm="1">
        <f t="array" ref="AK2594">_xlfn.IFS(
G2594&lt;6, "&lt;6",
AND(G2594&gt;=6, G2594&lt;12), "6-12",
AND(G2594&gt;=12, G2594&lt;18), "12-18",  AND(G2594&gt;=18, G2594&lt;24), "18-24", G2594&gt;=24, "24-36")</f>
        <v>&lt;6</v>
      </c>
    </row>
    <row r="2595" spans="1:37" x14ac:dyDescent="0.3">
      <c r="A2595" t="s">
        <v>2695</v>
      </c>
      <c r="B2595" t="s">
        <v>33</v>
      </c>
      <c r="C2595">
        <v>73</v>
      </c>
      <c r="D2595" t="s">
        <v>34</v>
      </c>
      <c r="E2595" t="s">
        <v>74</v>
      </c>
      <c r="F2595">
        <v>1</v>
      </c>
      <c r="G2595">
        <v>11</v>
      </c>
      <c r="H2595" t="s">
        <v>36</v>
      </c>
      <c r="I2595" t="s">
        <v>37</v>
      </c>
      <c r="J2595" t="s">
        <v>37</v>
      </c>
      <c r="K2595" t="s">
        <v>37</v>
      </c>
      <c r="L2595" t="s">
        <v>50</v>
      </c>
      <c r="M2595" t="s">
        <v>34</v>
      </c>
      <c r="N2595" t="s">
        <v>37</v>
      </c>
      <c r="O2595" t="s">
        <v>37</v>
      </c>
      <c r="P2595" t="s">
        <v>34</v>
      </c>
      <c r="Q2595" t="s">
        <v>37</v>
      </c>
      <c r="R2595" t="s">
        <v>37</v>
      </c>
      <c r="S2595" t="s">
        <v>34</v>
      </c>
      <c r="T2595" t="s">
        <v>37</v>
      </c>
      <c r="U2595" t="s">
        <v>46</v>
      </c>
      <c r="V2595" t="s">
        <v>34</v>
      </c>
      <c r="W2595" t="s">
        <v>51</v>
      </c>
      <c r="X2595">
        <v>106.35</v>
      </c>
      <c r="Y2595">
        <v>3520.75</v>
      </c>
      <c r="Z2595">
        <v>0</v>
      </c>
      <c r="AA2595">
        <v>0</v>
      </c>
      <c r="AB2595">
        <v>253.44</v>
      </c>
      <c r="AC2595">
        <v>3774.19</v>
      </c>
      <c r="AD2595" t="s">
        <v>52</v>
      </c>
      <c r="AE2595" t="s">
        <v>94</v>
      </c>
      <c r="AF2595" t="s">
        <v>235</v>
      </c>
      <c r="AG2595">
        <f t="shared" si="80"/>
        <v>1</v>
      </c>
      <c r="AH2595" t="str" cm="1">
        <f t="array" ref="AH2595">_xlfn.IFS(
X2595&lt;=20, "&lt;20",
AND(X2595&gt;=20, X2595&lt;50), "20-50",
AND(X2595&gt;=50, X2595&lt;100), "50-100",
X2595&gt;=100, "&gt;100"
)</f>
        <v>&gt;100</v>
      </c>
      <c r="AI2595">
        <f t="shared" si="81"/>
        <v>0</v>
      </c>
      <c r="AJ2595" t="str" cm="1">
        <f t="array" ref="AJ2595">_xlfn.IFS(
C2595&lt;=20, "&lt;20",
AND(C2595&gt;=20, C2595&lt;35), "20-35",
AND(C2595&gt;=35, C2595&lt;50), "35-50",
C2595&gt;=50, "50-100"
)</f>
        <v>50-100</v>
      </c>
      <c r="AK2595" t="str" cm="1">
        <f t="array" ref="AK2595">_xlfn.IFS(
G2595&lt;6, "&lt;6",
AND(G2595&gt;=6, G2595&lt;12), "6-12",
AND(G2595&gt;=12, G2595&lt;18), "12-18",  AND(G2595&gt;=18, G2595&lt;24), "18-24", G2595&gt;=24, "24-36")</f>
        <v>6-12</v>
      </c>
    </row>
    <row r="2596" spans="1:37" x14ac:dyDescent="0.3">
      <c r="A2596" t="s">
        <v>2696</v>
      </c>
      <c r="B2596" t="s">
        <v>44</v>
      </c>
      <c r="C2596">
        <v>25</v>
      </c>
      <c r="D2596" t="s">
        <v>34</v>
      </c>
      <c r="E2596" t="s">
        <v>114</v>
      </c>
      <c r="F2596">
        <v>7</v>
      </c>
      <c r="G2596">
        <v>15</v>
      </c>
      <c r="H2596" t="s">
        <v>70</v>
      </c>
      <c r="I2596" t="s">
        <v>37</v>
      </c>
      <c r="J2596" t="s">
        <v>37</v>
      </c>
      <c r="K2596" t="s">
        <v>37</v>
      </c>
      <c r="L2596" t="s">
        <v>50</v>
      </c>
      <c r="M2596" t="s">
        <v>37</v>
      </c>
      <c r="N2596" t="s">
        <v>37</v>
      </c>
      <c r="O2596" t="s">
        <v>37</v>
      </c>
      <c r="P2596" t="s">
        <v>37</v>
      </c>
      <c r="Q2596" t="s">
        <v>34</v>
      </c>
      <c r="R2596" t="s">
        <v>37</v>
      </c>
      <c r="S2596" t="s">
        <v>37</v>
      </c>
      <c r="T2596" t="s">
        <v>34</v>
      </c>
      <c r="U2596" t="s">
        <v>39</v>
      </c>
      <c r="V2596" t="s">
        <v>37</v>
      </c>
      <c r="W2596" t="s">
        <v>40</v>
      </c>
      <c r="X2596">
        <v>107</v>
      </c>
      <c r="Y2596">
        <v>6152.3</v>
      </c>
      <c r="Z2596">
        <v>0</v>
      </c>
      <c r="AA2596">
        <v>0</v>
      </c>
      <c r="AB2596">
        <v>2427.85</v>
      </c>
      <c r="AC2596">
        <v>8580.15</v>
      </c>
      <c r="AD2596" t="s">
        <v>41</v>
      </c>
      <c r="AE2596" t="s">
        <v>42</v>
      </c>
      <c r="AF2596" t="s">
        <v>42</v>
      </c>
      <c r="AG2596">
        <f t="shared" si="80"/>
        <v>0</v>
      </c>
      <c r="AH2596" t="str" cm="1">
        <f t="array" ref="AH2596">_xlfn.IFS(
X2596&lt;=20, "&lt;20",
AND(X2596&gt;=20, X2596&lt;50), "20-50",
AND(X2596&gt;=50, X2596&lt;100), "50-100",
X2596&gt;=100, "&gt;100"
)</f>
        <v>&gt;100</v>
      </c>
      <c r="AI2596">
        <f t="shared" si="81"/>
        <v>0</v>
      </c>
      <c r="AJ2596" t="str" cm="1">
        <f t="array" ref="AJ2596">_xlfn.IFS(
C2596&lt;=20, "&lt;20",
AND(C2596&gt;=20, C2596&lt;35), "20-35",
AND(C2596&gt;=35, C2596&lt;50), "35-50",
C2596&gt;=50, "50-100"
)</f>
        <v>20-35</v>
      </c>
      <c r="AK2596" t="str" cm="1">
        <f t="array" ref="AK2596">_xlfn.IFS(
G2596&lt;6, "&lt;6",
AND(G2596&gt;=6, G2596&lt;12), "6-12",
AND(G2596&gt;=12, G2596&lt;18), "12-18",  AND(G2596&gt;=18, G2596&lt;24), "18-24", G2596&gt;=24, "24-36")</f>
        <v>12-18</v>
      </c>
    </row>
    <row r="2597" spans="1:37" x14ac:dyDescent="0.3">
      <c r="A2597" t="s">
        <v>2697</v>
      </c>
      <c r="B2597" t="s">
        <v>44</v>
      </c>
      <c r="C2597">
        <v>70</v>
      </c>
      <c r="D2597" t="s">
        <v>37</v>
      </c>
      <c r="E2597" t="s">
        <v>114</v>
      </c>
      <c r="F2597">
        <v>4</v>
      </c>
      <c r="G2597">
        <v>21</v>
      </c>
      <c r="H2597" t="s">
        <v>36</v>
      </c>
      <c r="I2597" t="s">
        <v>37</v>
      </c>
      <c r="J2597" t="s">
        <v>37</v>
      </c>
      <c r="K2597" t="s">
        <v>37</v>
      </c>
      <c r="L2597" t="s">
        <v>50</v>
      </c>
      <c r="M2597" t="s">
        <v>34</v>
      </c>
      <c r="N2597" t="s">
        <v>37</v>
      </c>
      <c r="O2597" t="s">
        <v>37</v>
      </c>
      <c r="P2597" t="s">
        <v>34</v>
      </c>
      <c r="Q2597" t="s">
        <v>37</v>
      </c>
      <c r="R2597" t="s">
        <v>37</v>
      </c>
      <c r="S2597" t="s">
        <v>34</v>
      </c>
      <c r="T2597" t="s">
        <v>37</v>
      </c>
      <c r="U2597" t="s">
        <v>67</v>
      </c>
      <c r="V2597" t="s">
        <v>37</v>
      </c>
      <c r="W2597" t="s">
        <v>51</v>
      </c>
      <c r="X2597">
        <v>108.8</v>
      </c>
      <c r="Y2597">
        <v>7082.45</v>
      </c>
      <c r="Z2597">
        <v>21.52</v>
      </c>
      <c r="AA2597">
        <v>0</v>
      </c>
      <c r="AB2597">
        <v>3154.45</v>
      </c>
      <c r="AC2597">
        <v>10215.379999999999</v>
      </c>
      <c r="AD2597" t="s">
        <v>41</v>
      </c>
      <c r="AE2597" t="s">
        <v>42</v>
      </c>
      <c r="AF2597" t="s">
        <v>42</v>
      </c>
      <c r="AG2597">
        <f t="shared" si="80"/>
        <v>0</v>
      </c>
      <c r="AH2597" t="str" cm="1">
        <f t="array" ref="AH2597">_xlfn.IFS(
X2597&lt;=20, "&lt;20",
AND(X2597&gt;=20, X2597&lt;50), "20-50",
AND(X2597&gt;=50, X2597&lt;100), "50-100",
X2597&gt;=100, "&gt;100"
)</f>
        <v>&gt;100</v>
      </c>
      <c r="AI2597">
        <f t="shared" si="81"/>
        <v>0</v>
      </c>
      <c r="AJ2597" t="str" cm="1">
        <f t="array" ref="AJ2597">_xlfn.IFS(
C2597&lt;=20, "&lt;20",
AND(C2597&gt;=20, C2597&lt;35), "20-35",
AND(C2597&gt;=35, C2597&lt;50), "35-50",
C2597&gt;=50, "50-100"
)</f>
        <v>50-100</v>
      </c>
      <c r="AK2597" t="str" cm="1">
        <f t="array" ref="AK2597">_xlfn.IFS(
G2597&lt;6, "&lt;6",
AND(G2597&gt;=6, G2597&lt;12), "6-12",
AND(G2597&gt;=12, G2597&lt;18), "12-18",  AND(G2597&gt;=18, G2597&lt;24), "18-24", G2597&gt;=24, "24-36")</f>
        <v>18-24</v>
      </c>
    </row>
    <row r="2598" spans="1:37" x14ac:dyDescent="0.3">
      <c r="A2598" t="s">
        <v>2698</v>
      </c>
      <c r="B2598" t="s">
        <v>44</v>
      </c>
      <c r="C2598">
        <v>25</v>
      </c>
      <c r="D2598" t="s">
        <v>34</v>
      </c>
      <c r="E2598" t="s">
        <v>130</v>
      </c>
      <c r="F2598">
        <v>3</v>
      </c>
      <c r="G2598">
        <v>29</v>
      </c>
      <c r="H2598" t="s">
        <v>66</v>
      </c>
      <c r="I2598" t="s">
        <v>37</v>
      </c>
      <c r="J2598" t="s">
        <v>37</v>
      </c>
      <c r="K2598" t="s">
        <v>37</v>
      </c>
      <c r="L2598" t="s">
        <v>50</v>
      </c>
      <c r="M2598" t="s">
        <v>34</v>
      </c>
      <c r="N2598" t="s">
        <v>37</v>
      </c>
      <c r="O2598" t="s">
        <v>34</v>
      </c>
      <c r="P2598" t="s">
        <v>37</v>
      </c>
      <c r="Q2598" t="s">
        <v>37</v>
      </c>
      <c r="R2598" t="s">
        <v>37</v>
      </c>
      <c r="S2598" t="s">
        <v>37</v>
      </c>
      <c r="T2598" t="s">
        <v>37</v>
      </c>
      <c r="U2598" t="s">
        <v>39</v>
      </c>
      <c r="V2598" t="s">
        <v>37</v>
      </c>
      <c r="W2598" t="s">
        <v>51</v>
      </c>
      <c r="X2598">
        <v>104.05</v>
      </c>
      <c r="Y2598">
        <v>6890</v>
      </c>
      <c r="Z2598">
        <v>0</v>
      </c>
      <c r="AA2598">
        <v>0</v>
      </c>
      <c r="AB2598">
        <v>1324.62</v>
      </c>
      <c r="AC2598">
        <v>8214.6200000000008</v>
      </c>
      <c r="AD2598" t="s">
        <v>52</v>
      </c>
      <c r="AE2598" t="s">
        <v>53</v>
      </c>
      <c r="AF2598" t="s">
        <v>162</v>
      </c>
      <c r="AG2598">
        <f t="shared" si="80"/>
        <v>1</v>
      </c>
      <c r="AH2598" t="str" cm="1">
        <f t="array" ref="AH2598">_xlfn.IFS(
X2598&lt;=20, "&lt;20",
AND(X2598&gt;=20, X2598&lt;50), "20-50",
AND(X2598&gt;=50, X2598&lt;100), "50-100",
X2598&gt;=100, "&gt;100"
)</f>
        <v>&gt;100</v>
      </c>
      <c r="AI2598">
        <f t="shared" si="81"/>
        <v>0</v>
      </c>
      <c r="AJ2598" t="str" cm="1">
        <f t="array" ref="AJ2598">_xlfn.IFS(
C2598&lt;=20, "&lt;20",
AND(C2598&gt;=20, C2598&lt;35), "20-35",
AND(C2598&gt;=35, C2598&lt;50), "35-50",
C2598&gt;=50, "50-100"
)</f>
        <v>20-35</v>
      </c>
      <c r="AK2598" t="str" cm="1">
        <f t="array" ref="AK2598">_xlfn.IFS(
G2598&lt;6, "&lt;6",
AND(G2598&gt;=6, G2598&lt;12), "6-12",
AND(G2598&gt;=12, G2598&lt;18), "12-18",  AND(G2598&gt;=18, G2598&lt;24), "18-24", G2598&gt;=24, "24-36")</f>
        <v>24-36</v>
      </c>
    </row>
    <row r="2599" spans="1:37" x14ac:dyDescent="0.3">
      <c r="A2599" t="s">
        <v>2699</v>
      </c>
      <c r="B2599" t="s">
        <v>33</v>
      </c>
      <c r="C2599">
        <v>46</v>
      </c>
      <c r="D2599" t="s">
        <v>37</v>
      </c>
      <c r="E2599" t="s">
        <v>61</v>
      </c>
      <c r="F2599">
        <v>8</v>
      </c>
      <c r="G2599">
        <v>1</v>
      </c>
      <c r="H2599" t="s">
        <v>70</v>
      </c>
      <c r="I2599" t="s">
        <v>37</v>
      </c>
      <c r="J2599" t="s">
        <v>34</v>
      </c>
      <c r="K2599" t="s">
        <v>34</v>
      </c>
      <c r="L2599" t="s">
        <v>34</v>
      </c>
      <c r="M2599" t="s">
        <v>34</v>
      </c>
      <c r="N2599" t="s">
        <v>34</v>
      </c>
      <c r="O2599" t="s">
        <v>34</v>
      </c>
      <c r="P2599" t="s">
        <v>34</v>
      </c>
      <c r="Q2599" t="s">
        <v>34</v>
      </c>
      <c r="R2599" t="s">
        <v>34</v>
      </c>
      <c r="S2599" t="s">
        <v>34</v>
      </c>
      <c r="T2599" t="s">
        <v>34</v>
      </c>
      <c r="U2599" t="s">
        <v>67</v>
      </c>
      <c r="V2599" t="s">
        <v>34</v>
      </c>
      <c r="W2599" t="s">
        <v>40</v>
      </c>
      <c r="X2599">
        <v>19.2</v>
      </c>
      <c r="Y2599">
        <v>908.15</v>
      </c>
      <c r="Z2599">
        <v>0</v>
      </c>
      <c r="AA2599">
        <v>0</v>
      </c>
      <c r="AB2599">
        <v>1425.54</v>
      </c>
      <c r="AC2599">
        <v>2333.69</v>
      </c>
      <c r="AD2599" t="s">
        <v>41</v>
      </c>
      <c r="AE2599" t="s">
        <v>42</v>
      </c>
      <c r="AF2599" t="s">
        <v>42</v>
      </c>
      <c r="AG2599">
        <f t="shared" si="80"/>
        <v>0</v>
      </c>
      <c r="AH2599" t="str" cm="1">
        <f t="array" ref="AH2599">_xlfn.IFS(
X2599&lt;=20, "&lt;20",
AND(X2599&gt;=20, X2599&lt;50), "20-50",
AND(X2599&gt;=50, X2599&lt;100), "50-100",
X2599&gt;=100, "&gt;100"
)</f>
        <v>&lt;20</v>
      </c>
      <c r="AI2599">
        <f t="shared" si="81"/>
        <v>0</v>
      </c>
      <c r="AJ2599" t="str" cm="1">
        <f t="array" ref="AJ2599">_xlfn.IFS(
C2599&lt;=20, "&lt;20",
AND(C2599&gt;=20, C2599&lt;35), "20-35",
AND(C2599&gt;=35, C2599&lt;50), "35-50",
C2599&gt;=50, "50-100"
)</f>
        <v>35-50</v>
      </c>
      <c r="AK2599" t="str" cm="1">
        <f t="array" ref="AK2599">_xlfn.IFS(
G2599&lt;6, "&lt;6",
AND(G2599&gt;=6, G2599&lt;12), "6-12",
AND(G2599&gt;=12, G2599&lt;18), "12-18",  AND(G2599&gt;=18, G2599&lt;24), "18-24", G2599&gt;=24, "24-36")</f>
        <v>&lt;6</v>
      </c>
    </row>
    <row r="2600" spans="1:37" x14ac:dyDescent="0.3">
      <c r="A2600" t="s">
        <v>2700</v>
      </c>
      <c r="B2600" t="s">
        <v>44</v>
      </c>
      <c r="C2600">
        <v>19</v>
      </c>
      <c r="D2600" t="s">
        <v>34</v>
      </c>
      <c r="E2600" t="s">
        <v>335</v>
      </c>
      <c r="F2600">
        <v>2</v>
      </c>
      <c r="G2600">
        <v>12</v>
      </c>
      <c r="H2600" t="s">
        <v>49</v>
      </c>
      <c r="I2600" t="s">
        <v>37</v>
      </c>
      <c r="J2600" t="s">
        <v>34</v>
      </c>
      <c r="K2600" t="s">
        <v>37</v>
      </c>
      <c r="L2600" t="s">
        <v>50</v>
      </c>
      <c r="M2600" t="s">
        <v>34</v>
      </c>
      <c r="N2600" t="s">
        <v>37</v>
      </c>
      <c r="O2600" t="s">
        <v>34</v>
      </c>
      <c r="P2600" t="s">
        <v>34</v>
      </c>
      <c r="Q2600" t="s">
        <v>34</v>
      </c>
      <c r="R2600" t="s">
        <v>34</v>
      </c>
      <c r="S2600" t="s">
        <v>37</v>
      </c>
      <c r="T2600" t="s">
        <v>37</v>
      </c>
      <c r="U2600" t="s">
        <v>46</v>
      </c>
      <c r="V2600" t="s">
        <v>37</v>
      </c>
      <c r="W2600" t="s">
        <v>51</v>
      </c>
      <c r="X2600">
        <v>74.7</v>
      </c>
      <c r="Y2600">
        <v>74.7</v>
      </c>
      <c r="Z2600">
        <v>0</v>
      </c>
      <c r="AA2600">
        <v>0</v>
      </c>
      <c r="AB2600">
        <v>44.11</v>
      </c>
      <c r="AC2600">
        <v>118.81</v>
      </c>
      <c r="AD2600" t="s">
        <v>52</v>
      </c>
      <c r="AE2600" t="s">
        <v>53</v>
      </c>
      <c r="AF2600" t="s">
        <v>162</v>
      </c>
      <c r="AG2600">
        <f t="shared" si="80"/>
        <v>1</v>
      </c>
      <c r="AH2600" t="str" cm="1">
        <f t="array" ref="AH2600">_xlfn.IFS(
X2600&lt;=20, "&lt;20",
AND(X2600&gt;=20, X2600&lt;50), "20-50",
AND(X2600&gt;=50, X2600&lt;100), "50-100",
X2600&gt;=100, "&gt;100"
)</f>
        <v>50-100</v>
      </c>
      <c r="AI2600">
        <f t="shared" si="81"/>
        <v>0</v>
      </c>
      <c r="AJ2600" t="str" cm="1">
        <f t="array" ref="AJ2600">_xlfn.IFS(
C2600&lt;=20, "&lt;20",
AND(C2600&gt;=20, C2600&lt;35), "20-35",
AND(C2600&gt;=35, C2600&lt;50), "35-50",
C2600&gt;=50, "50-100"
)</f>
        <v>&lt;20</v>
      </c>
      <c r="AK2600" t="str" cm="1">
        <f t="array" ref="AK2600">_xlfn.IFS(
G2600&lt;6, "&lt;6",
AND(G2600&gt;=6, G2600&lt;12), "6-12",
AND(G2600&gt;=12, G2600&lt;18), "12-18",  AND(G2600&gt;=18, G2600&lt;24), "18-24", G2600&gt;=24, "24-36")</f>
        <v>12-18</v>
      </c>
    </row>
    <row r="2601" spans="1:37" x14ac:dyDescent="0.3">
      <c r="A2601" t="s">
        <v>2701</v>
      </c>
      <c r="B2601" t="s">
        <v>44</v>
      </c>
      <c r="C2601">
        <v>58</v>
      </c>
      <c r="D2601" t="s">
        <v>37</v>
      </c>
      <c r="E2601" t="s">
        <v>164</v>
      </c>
      <c r="F2601">
        <v>10</v>
      </c>
      <c r="G2601">
        <v>2</v>
      </c>
      <c r="H2601" t="s">
        <v>36</v>
      </c>
      <c r="I2601" t="s">
        <v>37</v>
      </c>
      <c r="J2601" t="s">
        <v>37</v>
      </c>
      <c r="K2601" t="s">
        <v>37</v>
      </c>
      <c r="L2601" t="s">
        <v>50</v>
      </c>
      <c r="M2601" t="s">
        <v>37</v>
      </c>
      <c r="N2601" t="s">
        <v>34</v>
      </c>
      <c r="O2601" t="s">
        <v>37</v>
      </c>
      <c r="P2601" t="s">
        <v>37</v>
      </c>
      <c r="Q2601" t="s">
        <v>37</v>
      </c>
      <c r="R2601" t="s">
        <v>37</v>
      </c>
      <c r="S2601" t="s">
        <v>37</v>
      </c>
      <c r="T2601" t="s">
        <v>37</v>
      </c>
      <c r="U2601" t="s">
        <v>67</v>
      </c>
      <c r="V2601" t="s">
        <v>37</v>
      </c>
      <c r="W2601" t="s">
        <v>51</v>
      </c>
      <c r="X2601">
        <v>109.05</v>
      </c>
      <c r="Y2601">
        <v>7508.55</v>
      </c>
      <c r="Z2601">
        <v>0</v>
      </c>
      <c r="AA2601">
        <v>0</v>
      </c>
      <c r="AB2601">
        <v>1252.56</v>
      </c>
      <c r="AC2601">
        <v>8761.11</v>
      </c>
      <c r="AD2601" t="s">
        <v>41</v>
      </c>
      <c r="AE2601" t="s">
        <v>42</v>
      </c>
      <c r="AF2601" t="s">
        <v>42</v>
      </c>
      <c r="AG2601">
        <f t="shared" si="80"/>
        <v>0</v>
      </c>
      <c r="AH2601" t="str" cm="1">
        <f t="array" ref="AH2601">_xlfn.IFS(
X2601&lt;=20, "&lt;20",
AND(X2601&gt;=20, X2601&lt;50), "20-50",
AND(X2601&gt;=50, X2601&lt;100), "50-100",
X2601&gt;=100, "&gt;100"
)</f>
        <v>&gt;100</v>
      </c>
      <c r="AI2601">
        <f t="shared" si="81"/>
        <v>0</v>
      </c>
      <c r="AJ2601" t="str" cm="1">
        <f t="array" ref="AJ2601">_xlfn.IFS(
C2601&lt;=20, "&lt;20",
AND(C2601&gt;=20, C2601&lt;35), "20-35",
AND(C2601&gt;=35, C2601&lt;50), "35-50",
C2601&gt;=50, "50-100"
)</f>
        <v>50-100</v>
      </c>
      <c r="AK2601" t="str" cm="1">
        <f t="array" ref="AK2601">_xlfn.IFS(
G2601&lt;6, "&lt;6",
AND(G2601&gt;=6, G2601&lt;12), "6-12",
AND(G2601&gt;=12, G2601&lt;18), "12-18",  AND(G2601&gt;=18, G2601&lt;24), "18-24", G2601&gt;=24, "24-36")</f>
        <v>&lt;6</v>
      </c>
    </row>
    <row r="2602" spans="1:37" x14ac:dyDescent="0.3">
      <c r="A2602" t="s">
        <v>2702</v>
      </c>
      <c r="B2602" t="s">
        <v>33</v>
      </c>
      <c r="C2602">
        <v>70</v>
      </c>
      <c r="D2602" t="s">
        <v>37</v>
      </c>
      <c r="E2602" t="s">
        <v>335</v>
      </c>
      <c r="F2602">
        <v>6</v>
      </c>
      <c r="G2602">
        <v>13</v>
      </c>
      <c r="H2602" t="s">
        <v>70</v>
      </c>
      <c r="I2602" t="s">
        <v>37</v>
      </c>
      <c r="J2602" t="s">
        <v>37</v>
      </c>
      <c r="K2602" t="s">
        <v>37</v>
      </c>
      <c r="L2602" t="s">
        <v>50</v>
      </c>
      <c r="M2602" t="s">
        <v>34</v>
      </c>
      <c r="N2602" t="s">
        <v>34</v>
      </c>
      <c r="O2602" t="s">
        <v>37</v>
      </c>
      <c r="P2602" t="s">
        <v>34</v>
      </c>
      <c r="Q2602" t="s">
        <v>37</v>
      </c>
      <c r="R2602" t="s">
        <v>37</v>
      </c>
      <c r="S2602" t="s">
        <v>34</v>
      </c>
      <c r="T2602" t="s">
        <v>37</v>
      </c>
      <c r="U2602" t="s">
        <v>46</v>
      </c>
      <c r="V2602" t="s">
        <v>34</v>
      </c>
      <c r="W2602" t="s">
        <v>51</v>
      </c>
      <c r="X2602">
        <v>100.6</v>
      </c>
      <c r="Y2602">
        <v>5746.15</v>
      </c>
      <c r="Z2602">
        <v>0</v>
      </c>
      <c r="AA2602">
        <v>0</v>
      </c>
      <c r="AB2602">
        <v>2399.6999999999998</v>
      </c>
      <c r="AC2602">
        <v>8145.85</v>
      </c>
      <c r="AD2602" t="s">
        <v>52</v>
      </c>
      <c r="AE2602" t="s">
        <v>58</v>
      </c>
      <c r="AF2602" t="s">
        <v>62</v>
      </c>
      <c r="AG2602">
        <f t="shared" si="80"/>
        <v>1</v>
      </c>
      <c r="AH2602" t="str" cm="1">
        <f t="array" ref="AH2602">_xlfn.IFS(
X2602&lt;=20, "&lt;20",
AND(X2602&gt;=20, X2602&lt;50), "20-50",
AND(X2602&gt;=50, X2602&lt;100), "50-100",
X2602&gt;=100, "&gt;100"
)</f>
        <v>&gt;100</v>
      </c>
      <c r="AI2602">
        <f t="shared" si="81"/>
        <v>0</v>
      </c>
      <c r="AJ2602" t="str" cm="1">
        <f t="array" ref="AJ2602">_xlfn.IFS(
C2602&lt;=20, "&lt;20",
AND(C2602&gt;=20, C2602&lt;35), "20-35",
AND(C2602&gt;=35, C2602&lt;50), "35-50",
C2602&gt;=50, "50-100"
)</f>
        <v>50-100</v>
      </c>
      <c r="AK2602" t="str" cm="1">
        <f t="array" ref="AK2602">_xlfn.IFS(
G2602&lt;6, "&lt;6",
AND(G2602&gt;=6, G2602&lt;12), "6-12",
AND(G2602&gt;=12, G2602&lt;18), "12-18",  AND(G2602&gt;=18, G2602&lt;24), "18-24", G2602&gt;=24, "24-36")</f>
        <v>12-18</v>
      </c>
    </row>
    <row r="2603" spans="1:37" x14ac:dyDescent="0.3">
      <c r="A2603" t="s">
        <v>2703</v>
      </c>
      <c r="B2603" t="s">
        <v>44</v>
      </c>
      <c r="C2603">
        <v>22</v>
      </c>
      <c r="D2603" t="s">
        <v>37</v>
      </c>
      <c r="E2603" t="s">
        <v>61</v>
      </c>
      <c r="F2603">
        <v>11</v>
      </c>
      <c r="G2603">
        <v>4</v>
      </c>
      <c r="H2603" t="s">
        <v>66</v>
      </c>
      <c r="I2603" t="s">
        <v>37</v>
      </c>
      <c r="J2603" t="s">
        <v>37</v>
      </c>
      <c r="K2603" t="s">
        <v>34</v>
      </c>
      <c r="L2603" t="s">
        <v>34</v>
      </c>
      <c r="M2603" t="s">
        <v>34</v>
      </c>
      <c r="N2603" t="s">
        <v>34</v>
      </c>
      <c r="O2603" t="s">
        <v>34</v>
      </c>
      <c r="P2603" t="s">
        <v>34</v>
      </c>
      <c r="Q2603" t="s">
        <v>34</v>
      </c>
      <c r="R2603" t="s">
        <v>34</v>
      </c>
      <c r="S2603" t="s">
        <v>34</v>
      </c>
      <c r="T2603" t="s">
        <v>34</v>
      </c>
      <c r="U2603" t="s">
        <v>67</v>
      </c>
      <c r="V2603" t="s">
        <v>34</v>
      </c>
      <c r="W2603" t="s">
        <v>40</v>
      </c>
      <c r="X2603">
        <v>24.85</v>
      </c>
      <c r="Y2603">
        <v>1583.5</v>
      </c>
      <c r="Z2603">
        <v>0</v>
      </c>
      <c r="AA2603">
        <v>0</v>
      </c>
      <c r="AB2603">
        <v>219.76</v>
      </c>
      <c r="AC2603">
        <v>1803.26</v>
      </c>
      <c r="AD2603" t="s">
        <v>41</v>
      </c>
      <c r="AE2603" t="s">
        <v>42</v>
      </c>
      <c r="AF2603" t="s">
        <v>42</v>
      </c>
      <c r="AG2603">
        <f t="shared" si="80"/>
        <v>0</v>
      </c>
      <c r="AH2603" t="str" cm="1">
        <f t="array" ref="AH2603">_xlfn.IFS(
X2603&lt;=20, "&lt;20",
AND(X2603&gt;=20, X2603&lt;50), "20-50",
AND(X2603&gt;=50, X2603&lt;100), "50-100",
X2603&gt;=100, "&gt;100"
)</f>
        <v>20-50</v>
      </c>
      <c r="AI2603">
        <f t="shared" si="81"/>
        <v>0</v>
      </c>
      <c r="AJ2603" t="str" cm="1">
        <f t="array" ref="AJ2603">_xlfn.IFS(
C2603&lt;=20, "&lt;20",
AND(C2603&gt;=20, C2603&lt;35), "20-35",
AND(C2603&gt;=35, C2603&lt;50), "35-50",
C2603&gt;=50, "50-100"
)</f>
        <v>20-35</v>
      </c>
      <c r="AK2603" t="str" cm="1">
        <f t="array" ref="AK2603">_xlfn.IFS(
G2603&lt;6, "&lt;6",
AND(G2603&gt;=6, G2603&lt;12), "6-12",
AND(G2603&gt;=12, G2603&lt;18), "12-18",  AND(G2603&gt;=18, G2603&lt;24), "18-24", G2603&gt;=24, "24-36")</f>
        <v>&lt;6</v>
      </c>
    </row>
    <row r="2604" spans="1:37" x14ac:dyDescent="0.3">
      <c r="A2604" t="s">
        <v>2704</v>
      </c>
      <c r="B2604" t="s">
        <v>44</v>
      </c>
      <c r="C2604">
        <v>56</v>
      </c>
      <c r="D2604" t="s">
        <v>37</v>
      </c>
      <c r="E2604" t="s">
        <v>164</v>
      </c>
      <c r="F2604">
        <v>5</v>
      </c>
      <c r="G2604">
        <v>17</v>
      </c>
      <c r="H2604" t="s">
        <v>36</v>
      </c>
      <c r="I2604" t="s">
        <v>37</v>
      </c>
      <c r="J2604" t="s">
        <v>34</v>
      </c>
      <c r="K2604" t="s">
        <v>34</v>
      </c>
      <c r="L2604" t="s">
        <v>34</v>
      </c>
      <c r="M2604" t="s">
        <v>34</v>
      </c>
      <c r="N2604" t="s">
        <v>34</v>
      </c>
      <c r="O2604" t="s">
        <v>34</v>
      </c>
      <c r="P2604" t="s">
        <v>34</v>
      </c>
      <c r="Q2604" t="s">
        <v>34</v>
      </c>
      <c r="R2604" t="s">
        <v>34</v>
      </c>
      <c r="S2604" t="s">
        <v>34</v>
      </c>
      <c r="T2604" t="s">
        <v>34</v>
      </c>
      <c r="U2604" t="s">
        <v>67</v>
      </c>
      <c r="V2604" t="s">
        <v>34</v>
      </c>
      <c r="W2604" t="s">
        <v>40</v>
      </c>
      <c r="X2604">
        <v>20.100000000000001</v>
      </c>
      <c r="Y2604">
        <v>670.35</v>
      </c>
      <c r="Z2604">
        <v>0</v>
      </c>
      <c r="AA2604">
        <v>0</v>
      </c>
      <c r="AB2604">
        <v>800.91</v>
      </c>
      <c r="AC2604">
        <v>1471.26</v>
      </c>
      <c r="AD2604" t="s">
        <v>41</v>
      </c>
      <c r="AE2604" t="s">
        <v>42</v>
      </c>
      <c r="AF2604" t="s">
        <v>42</v>
      </c>
      <c r="AG2604">
        <f t="shared" si="80"/>
        <v>0</v>
      </c>
      <c r="AH2604" t="str" cm="1">
        <f t="array" ref="AH2604">_xlfn.IFS(
X2604&lt;=20, "&lt;20",
AND(X2604&gt;=20, X2604&lt;50), "20-50",
AND(X2604&gt;=50, X2604&lt;100), "50-100",
X2604&gt;=100, "&gt;100"
)</f>
        <v>20-50</v>
      </c>
      <c r="AI2604">
        <f t="shared" si="81"/>
        <v>0</v>
      </c>
      <c r="AJ2604" t="str" cm="1">
        <f t="array" ref="AJ2604">_xlfn.IFS(
C2604&lt;=20, "&lt;20",
AND(C2604&gt;=20, C2604&lt;35), "20-35",
AND(C2604&gt;=35, C2604&lt;50), "35-50",
C2604&gt;=50, "50-100"
)</f>
        <v>50-100</v>
      </c>
      <c r="AK2604" t="str" cm="1">
        <f t="array" ref="AK2604">_xlfn.IFS(
G2604&lt;6, "&lt;6",
AND(G2604&gt;=6, G2604&lt;12), "6-12",
AND(G2604&gt;=12, G2604&lt;18), "12-18",  AND(G2604&gt;=18, G2604&lt;24), "18-24", G2604&gt;=24, "24-36")</f>
        <v>12-18</v>
      </c>
    </row>
    <row r="2605" spans="1:37" x14ac:dyDescent="0.3">
      <c r="A2605" t="s">
        <v>2705</v>
      </c>
      <c r="B2605" t="s">
        <v>44</v>
      </c>
      <c r="C2605">
        <v>33</v>
      </c>
      <c r="D2605" t="s">
        <v>37</v>
      </c>
      <c r="E2605" t="s">
        <v>82</v>
      </c>
      <c r="F2605">
        <v>9</v>
      </c>
      <c r="G2605">
        <v>13</v>
      </c>
      <c r="H2605" t="s">
        <v>57</v>
      </c>
      <c r="I2605" t="s">
        <v>37</v>
      </c>
      <c r="J2605" t="s">
        <v>37</v>
      </c>
      <c r="K2605" t="s">
        <v>37</v>
      </c>
      <c r="L2605" t="s">
        <v>50</v>
      </c>
      <c r="M2605" t="s">
        <v>34</v>
      </c>
      <c r="N2605" t="s">
        <v>34</v>
      </c>
      <c r="O2605" t="s">
        <v>37</v>
      </c>
      <c r="P2605" t="s">
        <v>34</v>
      </c>
      <c r="Q2605" t="s">
        <v>37</v>
      </c>
      <c r="R2605" t="s">
        <v>34</v>
      </c>
      <c r="S2605" t="s">
        <v>34</v>
      </c>
      <c r="T2605" t="s">
        <v>37</v>
      </c>
      <c r="U2605" t="s">
        <v>46</v>
      </c>
      <c r="V2605" t="s">
        <v>37</v>
      </c>
      <c r="W2605" t="s">
        <v>40</v>
      </c>
      <c r="X2605">
        <v>90.7</v>
      </c>
      <c r="Y2605">
        <v>1781.35</v>
      </c>
      <c r="Z2605">
        <v>0</v>
      </c>
      <c r="AA2605">
        <v>0</v>
      </c>
      <c r="AB2605">
        <v>508.2</v>
      </c>
      <c r="AC2605">
        <v>2289.5500000000002</v>
      </c>
      <c r="AD2605" t="s">
        <v>41</v>
      </c>
      <c r="AE2605" t="s">
        <v>42</v>
      </c>
      <c r="AF2605" t="s">
        <v>42</v>
      </c>
      <c r="AG2605">
        <f t="shared" si="80"/>
        <v>0</v>
      </c>
      <c r="AH2605" t="str" cm="1">
        <f t="array" ref="AH2605">_xlfn.IFS(
X2605&lt;=20, "&lt;20",
AND(X2605&gt;=20, X2605&lt;50), "20-50",
AND(X2605&gt;=50, X2605&lt;100), "50-100",
X2605&gt;=100, "&gt;100"
)</f>
        <v>50-100</v>
      </c>
      <c r="AI2605">
        <f t="shared" si="81"/>
        <v>0</v>
      </c>
      <c r="AJ2605" t="str" cm="1">
        <f t="array" ref="AJ2605">_xlfn.IFS(
C2605&lt;=20, "&lt;20",
AND(C2605&gt;=20, C2605&lt;35), "20-35",
AND(C2605&gt;=35, C2605&lt;50), "35-50",
C2605&gt;=50, "50-100"
)</f>
        <v>20-35</v>
      </c>
      <c r="AK2605" t="str" cm="1">
        <f t="array" ref="AK2605">_xlfn.IFS(
G2605&lt;6, "&lt;6",
AND(G2605&gt;=6, G2605&lt;12), "6-12",
AND(G2605&gt;=12, G2605&lt;18), "12-18",  AND(G2605&gt;=18, G2605&lt;24), "18-24", G2605&gt;=24, "24-36")</f>
        <v>12-18</v>
      </c>
    </row>
    <row r="2606" spans="1:37" x14ac:dyDescent="0.3">
      <c r="A2606" t="s">
        <v>2706</v>
      </c>
      <c r="B2606" t="s">
        <v>44</v>
      </c>
      <c r="C2606">
        <v>19</v>
      </c>
      <c r="D2606" t="s">
        <v>34</v>
      </c>
      <c r="E2606" t="s">
        <v>76</v>
      </c>
      <c r="F2606">
        <v>10</v>
      </c>
      <c r="G2606">
        <v>11</v>
      </c>
      <c r="H2606" t="s">
        <v>36</v>
      </c>
      <c r="I2606" t="s">
        <v>37</v>
      </c>
      <c r="J2606" t="s">
        <v>34</v>
      </c>
      <c r="K2606" t="s">
        <v>34</v>
      </c>
      <c r="L2606" t="s">
        <v>34</v>
      </c>
      <c r="M2606" t="s">
        <v>34</v>
      </c>
      <c r="N2606" t="s">
        <v>34</v>
      </c>
      <c r="O2606" t="s">
        <v>34</v>
      </c>
      <c r="P2606" t="s">
        <v>34</v>
      </c>
      <c r="Q2606" t="s">
        <v>34</v>
      </c>
      <c r="R2606" t="s">
        <v>34</v>
      </c>
      <c r="S2606" t="s">
        <v>34</v>
      </c>
      <c r="T2606" t="s">
        <v>34</v>
      </c>
      <c r="U2606" t="s">
        <v>67</v>
      </c>
      <c r="V2606" t="s">
        <v>34</v>
      </c>
      <c r="W2606" t="s">
        <v>40</v>
      </c>
      <c r="X2606">
        <v>20.2</v>
      </c>
      <c r="Y2606">
        <v>1277.75</v>
      </c>
      <c r="Z2606">
        <v>0</v>
      </c>
      <c r="AA2606">
        <v>0</v>
      </c>
      <c r="AB2606">
        <v>2319.36</v>
      </c>
      <c r="AC2606">
        <v>3597.11</v>
      </c>
      <c r="AD2606" t="s">
        <v>41</v>
      </c>
      <c r="AE2606" t="s">
        <v>42</v>
      </c>
      <c r="AF2606" t="s">
        <v>42</v>
      </c>
      <c r="AG2606">
        <f t="shared" si="80"/>
        <v>0</v>
      </c>
      <c r="AH2606" t="str" cm="1">
        <f t="array" ref="AH2606">_xlfn.IFS(
X2606&lt;=20, "&lt;20",
AND(X2606&gt;=20, X2606&lt;50), "20-50",
AND(X2606&gt;=50, X2606&lt;100), "50-100",
X2606&gt;=100, "&gt;100"
)</f>
        <v>20-50</v>
      </c>
      <c r="AI2606">
        <f t="shared" si="81"/>
        <v>0</v>
      </c>
      <c r="AJ2606" t="str" cm="1">
        <f t="array" ref="AJ2606">_xlfn.IFS(
C2606&lt;=20, "&lt;20",
AND(C2606&gt;=20, C2606&lt;35), "20-35",
AND(C2606&gt;=35, C2606&lt;50), "35-50",
C2606&gt;=50, "50-100"
)</f>
        <v>&lt;20</v>
      </c>
      <c r="AK2606" t="str" cm="1">
        <f t="array" ref="AK2606">_xlfn.IFS(
G2606&lt;6, "&lt;6",
AND(G2606&gt;=6, G2606&lt;12), "6-12",
AND(G2606&gt;=12, G2606&lt;18), "12-18",  AND(G2606&gt;=18, G2606&lt;24), "18-24", G2606&gt;=24, "24-36")</f>
        <v>6-12</v>
      </c>
    </row>
    <row r="2607" spans="1:37" x14ac:dyDescent="0.3">
      <c r="A2607" t="s">
        <v>2707</v>
      </c>
      <c r="B2607" t="s">
        <v>44</v>
      </c>
      <c r="C2607">
        <v>83</v>
      </c>
      <c r="D2607" t="s">
        <v>34</v>
      </c>
      <c r="E2607" t="s">
        <v>82</v>
      </c>
      <c r="F2607">
        <v>2</v>
      </c>
      <c r="G2607">
        <v>13</v>
      </c>
      <c r="H2607" t="s">
        <v>36</v>
      </c>
      <c r="I2607" t="s">
        <v>34</v>
      </c>
      <c r="J2607" t="s">
        <v>34</v>
      </c>
      <c r="K2607" t="s">
        <v>37</v>
      </c>
      <c r="L2607" t="s">
        <v>38</v>
      </c>
      <c r="M2607" t="s">
        <v>34</v>
      </c>
      <c r="N2607" t="s">
        <v>34</v>
      </c>
      <c r="O2607" t="s">
        <v>34</v>
      </c>
      <c r="P2607" t="s">
        <v>34</v>
      </c>
      <c r="Q2607" t="s">
        <v>37</v>
      </c>
      <c r="R2607" t="s">
        <v>34</v>
      </c>
      <c r="S2607" t="s">
        <v>34</v>
      </c>
      <c r="T2607" t="s">
        <v>37</v>
      </c>
      <c r="U2607" t="s">
        <v>46</v>
      </c>
      <c r="V2607" t="s">
        <v>37</v>
      </c>
      <c r="W2607" t="s">
        <v>51</v>
      </c>
      <c r="X2607">
        <v>36.450000000000003</v>
      </c>
      <c r="Y2607">
        <v>36.450000000000003</v>
      </c>
      <c r="Z2607">
        <v>0</v>
      </c>
      <c r="AA2607">
        <v>0</v>
      </c>
      <c r="AB2607">
        <v>0</v>
      </c>
      <c r="AC2607">
        <v>36.450000000000003</v>
      </c>
      <c r="AD2607" t="s">
        <v>52</v>
      </c>
      <c r="AE2607" t="s">
        <v>58</v>
      </c>
      <c r="AF2607" t="s">
        <v>288</v>
      </c>
      <c r="AG2607">
        <f t="shared" si="80"/>
        <v>1</v>
      </c>
      <c r="AH2607" t="str" cm="1">
        <f t="array" ref="AH2607">_xlfn.IFS(
X2607&lt;=20, "&lt;20",
AND(X2607&gt;=20, X2607&lt;50), "20-50",
AND(X2607&gt;=50, X2607&lt;100), "50-100",
X2607&gt;=100, "&gt;100"
)</f>
        <v>20-50</v>
      </c>
      <c r="AI2607">
        <f t="shared" si="81"/>
        <v>0</v>
      </c>
      <c r="AJ2607" t="str" cm="1">
        <f t="array" ref="AJ2607">_xlfn.IFS(
C2607&lt;=20, "&lt;20",
AND(C2607&gt;=20, C2607&lt;35), "20-35",
AND(C2607&gt;=35, C2607&lt;50), "35-50",
C2607&gt;=50, "50-100"
)</f>
        <v>50-100</v>
      </c>
      <c r="AK2607" t="str" cm="1">
        <f t="array" ref="AK2607">_xlfn.IFS(
G2607&lt;6, "&lt;6",
AND(G2607&gt;=6, G2607&lt;12), "6-12",
AND(G2607&gt;=12, G2607&lt;18), "12-18",  AND(G2607&gt;=18, G2607&lt;24), "18-24", G2607&gt;=24, "24-36")</f>
        <v>12-18</v>
      </c>
    </row>
    <row r="2608" spans="1:37" x14ac:dyDescent="0.3">
      <c r="A2608" t="s">
        <v>2708</v>
      </c>
      <c r="B2608" t="s">
        <v>33</v>
      </c>
      <c r="C2608">
        <v>56</v>
      </c>
      <c r="D2608" t="s">
        <v>37</v>
      </c>
      <c r="E2608" t="s">
        <v>74</v>
      </c>
      <c r="F2608">
        <v>2</v>
      </c>
      <c r="G2608">
        <v>17</v>
      </c>
      <c r="H2608" t="s">
        <v>36</v>
      </c>
      <c r="I2608" t="s">
        <v>37</v>
      </c>
      <c r="J2608" t="s">
        <v>34</v>
      </c>
      <c r="K2608" t="s">
        <v>34</v>
      </c>
      <c r="L2608" t="s">
        <v>34</v>
      </c>
      <c r="M2608" t="s">
        <v>34</v>
      </c>
      <c r="N2608" t="s">
        <v>34</v>
      </c>
      <c r="O2608" t="s">
        <v>34</v>
      </c>
      <c r="P2608" t="s">
        <v>34</v>
      </c>
      <c r="Q2608" t="s">
        <v>34</v>
      </c>
      <c r="R2608" t="s">
        <v>34</v>
      </c>
      <c r="S2608" t="s">
        <v>34</v>
      </c>
      <c r="T2608" t="s">
        <v>34</v>
      </c>
      <c r="U2608" t="s">
        <v>67</v>
      </c>
      <c r="V2608" t="s">
        <v>34</v>
      </c>
      <c r="W2608" t="s">
        <v>40</v>
      </c>
      <c r="X2608">
        <v>19.55</v>
      </c>
      <c r="Y2608">
        <v>1079.6500000000001</v>
      </c>
      <c r="Z2608">
        <v>0</v>
      </c>
      <c r="AA2608">
        <v>0</v>
      </c>
      <c r="AB2608">
        <v>2524.16</v>
      </c>
      <c r="AC2608">
        <v>3603.81</v>
      </c>
      <c r="AD2608" t="s">
        <v>41</v>
      </c>
      <c r="AE2608" t="s">
        <v>42</v>
      </c>
      <c r="AF2608" t="s">
        <v>42</v>
      </c>
      <c r="AG2608">
        <f t="shared" si="80"/>
        <v>0</v>
      </c>
      <c r="AH2608" t="str" cm="1">
        <f t="array" ref="AH2608">_xlfn.IFS(
X2608&lt;=20, "&lt;20",
AND(X2608&gt;=20, X2608&lt;50), "20-50",
AND(X2608&gt;=50, X2608&lt;100), "50-100",
X2608&gt;=100, "&gt;100"
)</f>
        <v>&lt;20</v>
      </c>
      <c r="AI2608">
        <f t="shared" si="81"/>
        <v>0</v>
      </c>
      <c r="AJ2608" t="str" cm="1">
        <f t="array" ref="AJ2608">_xlfn.IFS(
C2608&lt;=20, "&lt;20",
AND(C2608&gt;=20, C2608&lt;35), "20-35",
AND(C2608&gt;=35, C2608&lt;50), "35-50",
C2608&gt;=50, "50-100"
)</f>
        <v>50-100</v>
      </c>
      <c r="AK2608" t="str" cm="1">
        <f t="array" ref="AK2608">_xlfn.IFS(
G2608&lt;6, "&lt;6",
AND(G2608&gt;=6, G2608&lt;12), "6-12",
AND(G2608&gt;=12, G2608&lt;18), "12-18",  AND(G2608&gt;=18, G2608&lt;24), "18-24", G2608&gt;=24, "24-36")</f>
        <v>12-18</v>
      </c>
    </row>
    <row r="2609" spans="1:37" x14ac:dyDescent="0.3">
      <c r="A2609" t="s">
        <v>2709</v>
      </c>
      <c r="B2609" t="s">
        <v>44</v>
      </c>
      <c r="C2609">
        <v>36</v>
      </c>
      <c r="D2609" t="s">
        <v>34</v>
      </c>
      <c r="E2609" t="s">
        <v>124</v>
      </c>
      <c r="F2609">
        <v>13</v>
      </c>
      <c r="G2609">
        <v>12</v>
      </c>
      <c r="H2609" t="s">
        <v>110</v>
      </c>
      <c r="I2609" t="s">
        <v>37</v>
      </c>
      <c r="J2609" t="s">
        <v>34</v>
      </c>
      <c r="K2609" t="s">
        <v>34</v>
      </c>
      <c r="L2609" t="s">
        <v>34</v>
      </c>
      <c r="M2609" t="s">
        <v>34</v>
      </c>
      <c r="N2609" t="s">
        <v>34</v>
      </c>
      <c r="O2609" t="s">
        <v>34</v>
      </c>
      <c r="P2609" t="s">
        <v>34</v>
      </c>
      <c r="Q2609" t="s">
        <v>34</v>
      </c>
      <c r="R2609" t="s">
        <v>34</v>
      </c>
      <c r="S2609" t="s">
        <v>34</v>
      </c>
      <c r="T2609" t="s">
        <v>34</v>
      </c>
      <c r="U2609" t="s">
        <v>39</v>
      </c>
      <c r="V2609" t="s">
        <v>34</v>
      </c>
      <c r="W2609" t="s">
        <v>40</v>
      </c>
      <c r="X2609">
        <v>20.149999999999999</v>
      </c>
      <c r="Y2609">
        <v>456.85</v>
      </c>
      <c r="Z2609">
        <v>0</v>
      </c>
      <c r="AA2609">
        <v>0</v>
      </c>
      <c r="AB2609">
        <v>788.64</v>
      </c>
      <c r="AC2609">
        <v>1245.49</v>
      </c>
      <c r="AD2609" t="s">
        <v>41</v>
      </c>
      <c r="AE2609" t="s">
        <v>42</v>
      </c>
      <c r="AF2609" t="s">
        <v>42</v>
      </c>
      <c r="AG2609">
        <f t="shared" si="80"/>
        <v>0</v>
      </c>
      <c r="AH2609" t="str" cm="1">
        <f t="array" ref="AH2609">_xlfn.IFS(
X2609&lt;=20, "&lt;20",
AND(X2609&gt;=20, X2609&lt;50), "20-50",
AND(X2609&gt;=50, X2609&lt;100), "50-100",
X2609&gt;=100, "&gt;100"
)</f>
        <v>20-50</v>
      </c>
      <c r="AI2609">
        <f t="shared" si="81"/>
        <v>0</v>
      </c>
      <c r="AJ2609" t="str" cm="1">
        <f t="array" ref="AJ2609">_xlfn.IFS(
C2609&lt;=20, "&lt;20",
AND(C2609&gt;=20, C2609&lt;35), "20-35",
AND(C2609&gt;=35, C2609&lt;50), "35-50",
C2609&gt;=50, "50-100"
)</f>
        <v>35-50</v>
      </c>
      <c r="AK2609" t="str" cm="1">
        <f t="array" ref="AK2609">_xlfn.IFS(
G2609&lt;6, "&lt;6",
AND(G2609&gt;=6, G2609&lt;12), "6-12",
AND(G2609&gt;=12, G2609&lt;18), "12-18",  AND(G2609&gt;=18, G2609&lt;24), "18-24", G2609&gt;=24, "24-36")</f>
        <v>12-18</v>
      </c>
    </row>
    <row r="2610" spans="1:37" x14ac:dyDescent="0.3">
      <c r="A2610" t="s">
        <v>2710</v>
      </c>
      <c r="B2610" t="s">
        <v>44</v>
      </c>
      <c r="C2610">
        <v>40</v>
      </c>
      <c r="D2610" t="s">
        <v>34</v>
      </c>
      <c r="E2610" t="s">
        <v>90</v>
      </c>
      <c r="F2610">
        <v>6</v>
      </c>
      <c r="G2610">
        <v>35</v>
      </c>
      <c r="H2610" t="s">
        <v>36</v>
      </c>
      <c r="I2610" t="s">
        <v>37</v>
      </c>
      <c r="J2610" t="s">
        <v>37</v>
      </c>
      <c r="K2610" t="s">
        <v>37</v>
      </c>
      <c r="L2610" t="s">
        <v>38</v>
      </c>
      <c r="M2610" t="s">
        <v>37</v>
      </c>
      <c r="N2610" t="s">
        <v>37</v>
      </c>
      <c r="O2610" t="s">
        <v>37</v>
      </c>
      <c r="P2610" t="s">
        <v>37</v>
      </c>
      <c r="Q2610" t="s">
        <v>37</v>
      </c>
      <c r="R2610" t="s">
        <v>37</v>
      </c>
      <c r="S2610" t="s">
        <v>37</v>
      </c>
      <c r="T2610" t="s">
        <v>37</v>
      </c>
      <c r="U2610" t="s">
        <v>67</v>
      </c>
      <c r="V2610" t="s">
        <v>34</v>
      </c>
      <c r="W2610" t="s">
        <v>40</v>
      </c>
      <c r="X2610">
        <v>93.2</v>
      </c>
      <c r="Y2610">
        <v>6506.15</v>
      </c>
      <c r="Z2610">
        <v>0</v>
      </c>
      <c r="AA2610">
        <v>0</v>
      </c>
      <c r="AB2610">
        <v>860.52</v>
      </c>
      <c r="AC2610">
        <v>7366.67</v>
      </c>
      <c r="AD2610" t="s">
        <v>41</v>
      </c>
      <c r="AE2610" t="s">
        <v>42</v>
      </c>
      <c r="AF2610" t="s">
        <v>42</v>
      </c>
      <c r="AG2610">
        <f t="shared" si="80"/>
        <v>0</v>
      </c>
      <c r="AH2610" t="str" cm="1">
        <f t="array" ref="AH2610">_xlfn.IFS(
X2610&lt;=20, "&lt;20",
AND(X2610&gt;=20, X2610&lt;50), "20-50",
AND(X2610&gt;=50, X2610&lt;100), "50-100",
X2610&gt;=100, "&gt;100"
)</f>
        <v>50-100</v>
      </c>
      <c r="AI2610">
        <f t="shared" si="81"/>
        <v>0</v>
      </c>
      <c r="AJ2610" t="str" cm="1">
        <f t="array" ref="AJ2610">_xlfn.IFS(
C2610&lt;=20, "&lt;20",
AND(C2610&gt;=20, C2610&lt;35), "20-35",
AND(C2610&gt;=35, C2610&lt;50), "35-50",
C2610&gt;=50, "50-100"
)</f>
        <v>35-50</v>
      </c>
      <c r="AK2610" t="str" cm="1">
        <f t="array" ref="AK2610">_xlfn.IFS(
G2610&lt;6, "&lt;6",
AND(G2610&gt;=6, G2610&lt;12), "6-12",
AND(G2610&gt;=12, G2610&lt;18), "12-18",  AND(G2610&gt;=18, G2610&lt;24), "18-24", G2610&gt;=24, "24-36")</f>
        <v>24-36</v>
      </c>
    </row>
    <row r="2611" spans="1:37" x14ac:dyDescent="0.3">
      <c r="A2611" t="s">
        <v>2711</v>
      </c>
      <c r="B2611" t="s">
        <v>33</v>
      </c>
      <c r="C2611">
        <v>76</v>
      </c>
      <c r="D2611" t="s">
        <v>34</v>
      </c>
      <c r="E2611" t="s">
        <v>48</v>
      </c>
      <c r="F2611">
        <v>2</v>
      </c>
      <c r="G2611">
        <v>33</v>
      </c>
      <c r="H2611" t="s">
        <v>110</v>
      </c>
      <c r="I2611" t="s">
        <v>37</v>
      </c>
      <c r="J2611" t="s">
        <v>34</v>
      </c>
      <c r="K2611" t="s">
        <v>37</v>
      </c>
      <c r="L2611" t="s">
        <v>72</v>
      </c>
      <c r="M2611" t="s">
        <v>34</v>
      </c>
      <c r="N2611" t="s">
        <v>37</v>
      </c>
      <c r="O2611" t="s">
        <v>34</v>
      </c>
      <c r="P2611" t="s">
        <v>37</v>
      </c>
      <c r="Q2611" t="s">
        <v>37</v>
      </c>
      <c r="R2611" t="s">
        <v>37</v>
      </c>
      <c r="S2611" t="s">
        <v>37</v>
      </c>
      <c r="T2611" t="s">
        <v>37</v>
      </c>
      <c r="U2611" t="s">
        <v>39</v>
      </c>
      <c r="V2611" t="s">
        <v>37</v>
      </c>
      <c r="W2611" t="s">
        <v>51</v>
      </c>
      <c r="X2611">
        <v>76.05</v>
      </c>
      <c r="Y2611">
        <v>2747.2</v>
      </c>
      <c r="Z2611">
        <v>0</v>
      </c>
      <c r="AA2611">
        <v>0</v>
      </c>
      <c r="AB2611">
        <v>496.65</v>
      </c>
      <c r="AC2611">
        <v>3243.85</v>
      </c>
      <c r="AD2611" t="s">
        <v>41</v>
      </c>
      <c r="AE2611" t="s">
        <v>42</v>
      </c>
      <c r="AF2611" t="s">
        <v>42</v>
      </c>
      <c r="AG2611">
        <f t="shared" si="80"/>
        <v>0</v>
      </c>
      <c r="AH2611" t="str" cm="1">
        <f t="array" ref="AH2611">_xlfn.IFS(
X2611&lt;=20, "&lt;20",
AND(X2611&gt;=20, X2611&lt;50), "20-50",
AND(X2611&gt;=50, X2611&lt;100), "50-100",
X2611&gt;=100, "&gt;100"
)</f>
        <v>50-100</v>
      </c>
      <c r="AI2611">
        <f t="shared" si="81"/>
        <v>0</v>
      </c>
      <c r="AJ2611" t="str" cm="1">
        <f t="array" ref="AJ2611">_xlfn.IFS(
C2611&lt;=20, "&lt;20",
AND(C2611&gt;=20, C2611&lt;35), "20-35",
AND(C2611&gt;=35, C2611&lt;50), "35-50",
C2611&gt;=50, "50-100"
)</f>
        <v>50-100</v>
      </c>
      <c r="AK2611" t="str" cm="1">
        <f t="array" ref="AK2611">_xlfn.IFS(
G2611&lt;6, "&lt;6",
AND(G2611&gt;=6, G2611&lt;12), "6-12",
AND(G2611&gt;=12, G2611&lt;18), "12-18",  AND(G2611&gt;=18, G2611&lt;24), "18-24", G2611&gt;=24, "24-36")</f>
        <v>24-36</v>
      </c>
    </row>
    <row r="2612" spans="1:37" x14ac:dyDescent="0.3">
      <c r="A2612" t="s">
        <v>2712</v>
      </c>
      <c r="B2612" t="s">
        <v>44</v>
      </c>
      <c r="C2612">
        <v>28</v>
      </c>
      <c r="D2612" t="s">
        <v>34</v>
      </c>
      <c r="E2612" t="s">
        <v>61</v>
      </c>
      <c r="F2612">
        <v>9</v>
      </c>
      <c r="G2612">
        <v>25</v>
      </c>
      <c r="H2612" t="s">
        <v>36</v>
      </c>
      <c r="I2612" t="s">
        <v>37</v>
      </c>
      <c r="J2612" t="s">
        <v>34</v>
      </c>
      <c r="K2612" t="s">
        <v>37</v>
      </c>
      <c r="L2612" t="s">
        <v>38</v>
      </c>
      <c r="M2612" t="s">
        <v>34</v>
      </c>
      <c r="N2612" t="s">
        <v>34</v>
      </c>
      <c r="O2612" t="s">
        <v>34</v>
      </c>
      <c r="P2612" t="s">
        <v>37</v>
      </c>
      <c r="Q2612" t="s">
        <v>37</v>
      </c>
      <c r="R2612" t="s">
        <v>37</v>
      </c>
      <c r="S2612" t="s">
        <v>37</v>
      </c>
      <c r="T2612" t="s">
        <v>37</v>
      </c>
      <c r="U2612" t="s">
        <v>46</v>
      </c>
      <c r="V2612" t="s">
        <v>37</v>
      </c>
      <c r="W2612" t="s">
        <v>51</v>
      </c>
      <c r="X2612">
        <v>68.55</v>
      </c>
      <c r="Y2612">
        <v>564.35</v>
      </c>
      <c r="Z2612">
        <v>0</v>
      </c>
      <c r="AA2612">
        <v>0</v>
      </c>
      <c r="AB2612">
        <v>239.52</v>
      </c>
      <c r="AC2612">
        <v>803.87</v>
      </c>
      <c r="AD2612" t="s">
        <v>41</v>
      </c>
      <c r="AE2612" t="s">
        <v>42</v>
      </c>
      <c r="AF2612" t="s">
        <v>42</v>
      </c>
      <c r="AG2612">
        <f t="shared" si="80"/>
        <v>0</v>
      </c>
      <c r="AH2612" t="str" cm="1">
        <f t="array" ref="AH2612">_xlfn.IFS(
X2612&lt;=20, "&lt;20",
AND(X2612&gt;=20, X2612&lt;50), "20-50",
AND(X2612&gt;=50, X2612&lt;100), "50-100",
X2612&gt;=100, "&gt;100"
)</f>
        <v>50-100</v>
      </c>
      <c r="AI2612">
        <f t="shared" si="81"/>
        <v>0</v>
      </c>
      <c r="AJ2612" t="str" cm="1">
        <f t="array" ref="AJ2612">_xlfn.IFS(
C2612&lt;=20, "&lt;20",
AND(C2612&gt;=20, C2612&lt;35), "20-35",
AND(C2612&gt;=35, C2612&lt;50), "35-50",
C2612&gt;=50, "50-100"
)</f>
        <v>20-35</v>
      </c>
      <c r="AK2612" t="str" cm="1">
        <f t="array" ref="AK2612">_xlfn.IFS(
G2612&lt;6, "&lt;6",
AND(G2612&gt;=6, G2612&lt;12), "6-12",
AND(G2612&gt;=12, G2612&lt;18), "12-18",  AND(G2612&gt;=18, G2612&lt;24), "18-24", G2612&gt;=24, "24-36")</f>
        <v>24-36</v>
      </c>
    </row>
    <row r="2613" spans="1:37" x14ac:dyDescent="0.3">
      <c r="A2613" t="s">
        <v>2713</v>
      </c>
      <c r="B2613" t="s">
        <v>44</v>
      </c>
      <c r="C2613">
        <v>26</v>
      </c>
      <c r="D2613" t="s">
        <v>34</v>
      </c>
      <c r="E2613" t="s">
        <v>48</v>
      </c>
      <c r="F2613">
        <v>1</v>
      </c>
      <c r="G2613">
        <v>17</v>
      </c>
      <c r="H2613" t="s">
        <v>36</v>
      </c>
      <c r="I2613" t="s">
        <v>37</v>
      </c>
      <c r="J2613" t="s">
        <v>37</v>
      </c>
      <c r="K2613" t="s">
        <v>34</v>
      </c>
      <c r="L2613" t="s">
        <v>34</v>
      </c>
      <c r="M2613" t="s">
        <v>34</v>
      </c>
      <c r="N2613" t="s">
        <v>34</v>
      </c>
      <c r="O2613" t="s">
        <v>34</v>
      </c>
      <c r="P2613" t="s">
        <v>34</v>
      </c>
      <c r="Q2613" t="s">
        <v>34</v>
      </c>
      <c r="R2613" t="s">
        <v>34</v>
      </c>
      <c r="S2613" t="s">
        <v>34</v>
      </c>
      <c r="T2613" t="s">
        <v>34</v>
      </c>
      <c r="U2613" t="s">
        <v>67</v>
      </c>
      <c r="V2613" t="s">
        <v>34</v>
      </c>
      <c r="W2613" t="s">
        <v>40</v>
      </c>
      <c r="X2613">
        <v>24.6</v>
      </c>
      <c r="Y2613">
        <v>1279</v>
      </c>
      <c r="Z2613">
        <v>37.68</v>
      </c>
      <c r="AA2613">
        <v>0</v>
      </c>
      <c r="AB2613">
        <v>1810.48</v>
      </c>
      <c r="AC2613">
        <v>3051.8</v>
      </c>
      <c r="AD2613" t="s">
        <v>41</v>
      </c>
      <c r="AE2613" t="s">
        <v>42</v>
      </c>
      <c r="AF2613" t="s">
        <v>42</v>
      </c>
      <c r="AG2613">
        <f t="shared" si="80"/>
        <v>0</v>
      </c>
      <c r="AH2613" t="str" cm="1">
        <f t="array" ref="AH2613">_xlfn.IFS(
X2613&lt;=20, "&lt;20",
AND(X2613&gt;=20, X2613&lt;50), "20-50",
AND(X2613&gt;=50, X2613&lt;100), "50-100",
X2613&gt;=100, "&gt;100"
)</f>
        <v>20-50</v>
      </c>
      <c r="AI2613">
        <f t="shared" si="81"/>
        <v>0</v>
      </c>
      <c r="AJ2613" t="str" cm="1">
        <f t="array" ref="AJ2613">_xlfn.IFS(
C2613&lt;=20, "&lt;20",
AND(C2613&gt;=20, C2613&lt;35), "20-35",
AND(C2613&gt;=35, C2613&lt;50), "35-50",
C2613&gt;=50, "50-100"
)</f>
        <v>20-35</v>
      </c>
      <c r="AK2613" t="str" cm="1">
        <f t="array" ref="AK2613">_xlfn.IFS(
G2613&lt;6, "&lt;6",
AND(G2613&gt;=6, G2613&lt;12), "6-12",
AND(G2613&gt;=12, G2613&lt;18), "12-18",  AND(G2613&gt;=18, G2613&lt;24), "18-24", G2613&gt;=24, "24-36")</f>
        <v>12-18</v>
      </c>
    </row>
    <row r="2614" spans="1:37" x14ac:dyDescent="0.3">
      <c r="A2614" t="s">
        <v>2714</v>
      </c>
      <c r="B2614" t="s">
        <v>33</v>
      </c>
      <c r="C2614">
        <v>42</v>
      </c>
      <c r="D2614" t="s">
        <v>34</v>
      </c>
      <c r="E2614" t="s">
        <v>74</v>
      </c>
      <c r="F2614">
        <v>15</v>
      </c>
      <c r="G2614">
        <v>25</v>
      </c>
      <c r="H2614" t="s">
        <v>36</v>
      </c>
      <c r="I2614" t="s">
        <v>37</v>
      </c>
      <c r="J2614" t="s">
        <v>34</v>
      </c>
      <c r="K2614" t="s">
        <v>34</v>
      </c>
      <c r="L2614" t="s">
        <v>34</v>
      </c>
      <c r="M2614" t="s">
        <v>34</v>
      </c>
      <c r="N2614" t="s">
        <v>34</v>
      </c>
      <c r="O2614" t="s">
        <v>34</v>
      </c>
      <c r="P2614" t="s">
        <v>34</v>
      </c>
      <c r="Q2614" t="s">
        <v>34</v>
      </c>
      <c r="R2614" t="s">
        <v>34</v>
      </c>
      <c r="S2614" t="s">
        <v>34</v>
      </c>
      <c r="T2614" t="s">
        <v>34</v>
      </c>
      <c r="U2614" t="s">
        <v>46</v>
      </c>
      <c r="V2614" t="s">
        <v>34</v>
      </c>
      <c r="W2614" t="s">
        <v>40</v>
      </c>
      <c r="X2614">
        <v>19.649999999999999</v>
      </c>
      <c r="Y2614">
        <v>19.649999999999999</v>
      </c>
      <c r="Z2614">
        <v>0</v>
      </c>
      <c r="AA2614">
        <v>0</v>
      </c>
      <c r="AB2614">
        <v>16.91</v>
      </c>
      <c r="AC2614">
        <v>36.56</v>
      </c>
      <c r="AD2614" t="s">
        <v>85</v>
      </c>
      <c r="AE2614" t="s">
        <v>42</v>
      </c>
      <c r="AF2614" t="s">
        <v>42</v>
      </c>
      <c r="AG2614">
        <f t="shared" si="80"/>
        <v>0</v>
      </c>
      <c r="AH2614" t="str" cm="1">
        <f t="array" ref="AH2614">_xlfn.IFS(
X2614&lt;=20, "&lt;20",
AND(X2614&gt;=20, X2614&lt;50), "20-50",
AND(X2614&gt;=50, X2614&lt;100), "50-100",
X2614&gt;=100, "&gt;100"
)</f>
        <v>&lt;20</v>
      </c>
      <c r="AI2614">
        <f t="shared" si="81"/>
        <v>1</v>
      </c>
      <c r="AJ2614" t="str" cm="1">
        <f t="array" ref="AJ2614">_xlfn.IFS(
C2614&lt;=20, "&lt;20",
AND(C2614&gt;=20, C2614&lt;35), "20-35",
AND(C2614&gt;=35, C2614&lt;50), "35-50",
C2614&gt;=50, "50-100"
)</f>
        <v>35-50</v>
      </c>
      <c r="AK2614" t="str" cm="1">
        <f t="array" ref="AK2614">_xlfn.IFS(
G2614&lt;6, "&lt;6",
AND(G2614&gt;=6, G2614&lt;12), "6-12",
AND(G2614&gt;=12, G2614&lt;18), "12-18",  AND(G2614&gt;=18, G2614&lt;24), "18-24", G2614&gt;=24, "24-36")</f>
        <v>24-36</v>
      </c>
    </row>
    <row r="2615" spans="1:37" x14ac:dyDescent="0.3">
      <c r="A2615" t="s">
        <v>2715</v>
      </c>
      <c r="B2615" t="s">
        <v>44</v>
      </c>
      <c r="C2615">
        <v>73</v>
      </c>
      <c r="D2615" t="s">
        <v>37</v>
      </c>
      <c r="E2615" t="s">
        <v>74</v>
      </c>
      <c r="F2615">
        <v>3</v>
      </c>
      <c r="G2615">
        <v>17</v>
      </c>
      <c r="H2615" t="s">
        <v>66</v>
      </c>
      <c r="I2615" t="s">
        <v>37</v>
      </c>
      <c r="J2615" t="s">
        <v>37</v>
      </c>
      <c r="K2615" t="s">
        <v>37</v>
      </c>
      <c r="L2615" t="s">
        <v>50</v>
      </c>
      <c r="M2615" t="s">
        <v>37</v>
      </c>
      <c r="N2615" t="s">
        <v>37</v>
      </c>
      <c r="O2615" t="s">
        <v>34</v>
      </c>
      <c r="P2615" t="s">
        <v>34</v>
      </c>
      <c r="Q2615" t="s">
        <v>37</v>
      </c>
      <c r="R2615" t="s">
        <v>37</v>
      </c>
      <c r="S2615" t="s">
        <v>37</v>
      </c>
      <c r="T2615" t="s">
        <v>34</v>
      </c>
      <c r="U2615" t="s">
        <v>39</v>
      </c>
      <c r="V2615" t="s">
        <v>37</v>
      </c>
      <c r="W2615" t="s">
        <v>51</v>
      </c>
      <c r="X2615">
        <v>106.85</v>
      </c>
      <c r="Y2615">
        <v>7677.4</v>
      </c>
      <c r="Z2615">
        <v>0</v>
      </c>
      <c r="AA2615">
        <v>100</v>
      </c>
      <c r="AB2615">
        <v>565.20000000000005</v>
      </c>
      <c r="AC2615">
        <v>8342.6</v>
      </c>
      <c r="AD2615" t="s">
        <v>41</v>
      </c>
      <c r="AE2615" t="s">
        <v>42</v>
      </c>
      <c r="AF2615" t="s">
        <v>42</v>
      </c>
      <c r="AG2615">
        <f t="shared" si="80"/>
        <v>0</v>
      </c>
      <c r="AH2615" t="str" cm="1">
        <f t="array" ref="AH2615">_xlfn.IFS(
X2615&lt;=20, "&lt;20",
AND(X2615&gt;=20, X2615&lt;50), "20-50",
AND(X2615&gt;=50, X2615&lt;100), "50-100",
X2615&gt;=100, "&gt;100"
)</f>
        <v>&gt;100</v>
      </c>
      <c r="AI2615">
        <f t="shared" si="81"/>
        <v>0</v>
      </c>
      <c r="AJ2615" t="str" cm="1">
        <f t="array" ref="AJ2615">_xlfn.IFS(
C2615&lt;=20, "&lt;20",
AND(C2615&gt;=20, C2615&lt;35), "20-35",
AND(C2615&gt;=35, C2615&lt;50), "35-50",
C2615&gt;=50, "50-100"
)</f>
        <v>50-100</v>
      </c>
      <c r="AK2615" t="str" cm="1">
        <f t="array" ref="AK2615">_xlfn.IFS(
G2615&lt;6, "&lt;6",
AND(G2615&gt;=6, G2615&lt;12), "6-12",
AND(G2615&gt;=12, G2615&lt;18), "12-18",  AND(G2615&gt;=18, G2615&lt;24), "18-24", G2615&gt;=24, "24-36")</f>
        <v>12-18</v>
      </c>
    </row>
    <row r="2616" spans="1:37" x14ac:dyDescent="0.3">
      <c r="A2616" t="s">
        <v>2716</v>
      </c>
      <c r="B2616" t="s">
        <v>44</v>
      </c>
      <c r="C2616">
        <v>19</v>
      </c>
      <c r="D2616" t="s">
        <v>34</v>
      </c>
      <c r="E2616" t="s">
        <v>90</v>
      </c>
      <c r="F2616">
        <v>10</v>
      </c>
      <c r="G2616">
        <v>9</v>
      </c>
      <c r="H2616" t="s">
        <v>57</v>
      </c>
      <c r="I2616" t="s">
        <v>34</v>
      </c>
      <c r="J2616" t="s">
        <v>34</v>
      </c>
      <c r="K2616" t="s">
        <v>37</v>
      </c>
      <c r="L2616" t="s">
        <v>72</v>
      </c>
      <c r="M2616" t="s">
        <v>34</v>
      </c>
      <c r="N2616" t="s">
        <v>34</v>
      </c>
      <c r="O2616" t="s">
        <v>34</v>
      </c>
      <c r="P2616" t="s">
        <v>34</v>
      </c>
      <c r="Q2616" t="s">
        <v>34</v>
      </c>
      <c r="R2616" t="s">
        <v>34</v>
      </c>
      <c r="S2616" t="s">
        <v>34</v>
      </c>
      <c r="T2616" t="s">
        <v>37</v>
      </c>
      <c r="U2616" t="s">
        <v>46</v>
      </c>
      <c r="V2616" t="s">
        <v>37</v>
      </c>
      <c r="W2616" t="s">
        <v>51</v>
      </c>
      <c r="X2616">
        <v>26.05</v>
      </c>
      <c r="Y2616">
        <v>565.75</v>
      </c>
      <c r="Z2616">
        <v>0</v>
      </c>
      <c r="AA2616">
        <v>0</v>
      </c>
      <c r="AB2616">
        <v>0</v>
      </c>
      <c r="AC2616">
        <v>565.75</v>
      </c>
      <c r="AD2616" t="s">
        <v>41</v>
      </c>
      <c r="AE2616" t="s">
        <v>42</v>
      </c>
      <c r="AF2616" t="s">
        <v>42</v>
      </c>
      <c r="AG2616">
        <f t="shared" si="80"/>
        <v>0</v>
      </c>
      <c r="AH2616" t="str" cm="1">
        <f t="array" ref="AH2616">_xlfn.IFS(
X2616&lt;=20, "&lt;20",
AND(X2616&gt;=20, X2616&lt;50), "20-50",
AND(X2616&gt;=50, X2616&lt;100), "50-100",
X2616&gt;=100, "&gt;100"
)</f>
        <v>20-50</v>
      </c>
      <c r="AI2616">
        <f t="shared" si="81"/>
        <v>0</v>
      </c>
      <c r="AJ2616" t="str" cm="1">
        <f t="array" ref="AJ2616">_xlfn.IFS(
C2616&lt;=20, "&lt;20",
AND(C2616&gt;=20, C2616&lt;35), "20-35",
AND(C2616&gt;=35, C2616&lt;50), "35-50",
C2616&gt;=50, "50-100"
)</f>
        <v>&lt;20</v>
      </c>
      <c r="AK2616" t="str" cm="1">
        <f t="array" ref="AK2616">_xlfn.IFS(
G2616&lt;6, "&lt;6",
AND(G2616&gt;=6, G2616&lt;12), "6-12",
AND(G2616&gt;=12, G2616&lt;18), "12-18",  AND(G2616&gt;=18, G2616&lt;24), "18-24", G2616&gt;=24, "24-36")</f>
        <v>6-12</v>
      </c>
    </row>
    <row r="2617" spans="1:37" x14ac:dyDescent="0.3">
      <c r="A2617" t="s">
        <v>2717</v>
      </c>
      <c r="B2617" t="s">
        <v>44</v>
      </c>
      <c r="C2617">
        <v>71</v>
      </c>
      <c r="D2617" t="s">
        <v>37</v>
      </c>
      <c r="E2617" t="s">
        <v>69</v>
      </c>
      <c r="F2617">
        <v>15</v>
      </c>
      <c r="G2617">
        <v>10</v>
      </c>
      <c r="H2617" t="s">
        <v>36</v>
      </c>
      <c r="I2617" t="s">
        <v>37</v>
      </c>
      <c r="J2617" t="s">
        <v>37</v>
      </c>
      <c r="K2617" t="s">
        <v>37</v>
      </c>
      <c r="L2617" t="s">
        <v>38</v>
      </c>
      <c r="M2617" t="s">
        <v>34</v>
      </c>
      <c r="N2617" t="s">
        <v>34</v>
      </c>
      <c r="O2617" t="s">
        <v>37</v>
      </c>
      <c r="P2617" t="s">
        <v>34</v>
      </c>
      <c r="Q2617" t="s">
        <v>37</v>
      </c>
      <c r="R2617" t="s">
        <v>37</v>
      </c>
      <c r="S2617" t="s">
        <v>34</v>
      </c>
      <c r="T2617" t="s">
        <v>34</v>
      </c>
      <c r="U2617" t="s">
        <v>46</v>
      </c>
      <c r="V2617" t="s">
        <v>37</v>
      </c>
      <c r="W2617" t="s">
        <v>51</v>
      </c>
      <c r="X2617">
        <v>100.65</v>
      </c>
      <c r="Y2617">
        <v>5688.05</v>
      </c>
      <c r="Z2617">
        <v>0</v>
      </c>
      <c r="AA2617">
        <v>130</v>
      </c>
      <c r="AB2617">
        <v>1893.36</v>
      </c>
      <c r="AC2617">
        <v>7711.41</v>
      </c>
      <c r="AD2617" t="s">
        <v>52</v>
      </c>
      <c r="AE2617" t="s">
        <v>104</v>
      </c>
      <c r="AF2617" t="s">
        <v>150</v>
      </c>
      <c r="AG2617">
        <f t="shared" si="80"/>
        <v>1</v>
      </c>
      <c r="AH2617" t="str" cm="1">
        <f t="array" ref="AH2617">_xlfn.IFS(
X2617&lt;=20, "&lt;20",
AND(X2617&gt;=20, X2617&lt;50), "20-50",
AND(X2617&gt;=50, X2617&lt;100), "50-100",
X2617&gt;=100, "&gt;100"
)</f>
        <v>&gt;100</v>
      </c>
      <c r="AI2617">
        <f t="shared" si="81"/>
        <v>0</v>
      </c>
      <c r="AJ2617" t="str" cm="1">
        <f t="array" ref="AJ2617">_xlfn.IFS(
C2617&lt;=20, "&lt;20",
AND(C2617&gt;=20, C2617&lt;35), "20-35",
AND(C2617&gt;=35, C2617&lt;50), "35-50",
C2617&gt;=50, "50-100"
)</f>
        <v>50-100</v>
      </c>
      <c r="AK2617" t="str" cm="1">
        <f t="array" ref="AK2617">_xlfn.IFS(
G2617&lt;6, "&lt;6",
AND(G2617&gt;=6, G2617&lt;12), "6-12",
AND(G2617&gt;=12, G2617&lt;18), "12-18",  AND(G2617&gt;=18, G2617&lt;24), "18-24", G2617&gt;=24, "24-36")</f>
        <v>6-12</v>
      </c>
    </row>
    <row r="2618" spans="1:37" x14ac:dyDescent="0.3">
      <c r="A2618" t="s">
        <v>2718</v>
      </c>
      <c r="B2618" t="s">
        <v>44</v>
      </c>
      <c r="C2618">
        <v>76</v>
      </c>
      <c r="D2618" t="s">
        <v>34</v>
      </c>
      <c r="E2618" t="s">
        <v>69</v>
      </c>
      <c r="F2618">
        <v>12</v>
      </c>
      <c r="G2618">
        <v>28</v>
      </c>
      <c r="H2618" t="s">
        <v>36</v>
      </c>
      <c r="I2618" t="s">
        <v>37</v>
      </c>
      <c r="J2618" t="s">
        <v>37</v>
      </c>
      <c r="K2618" t="s">
        <v>37</v>
      </c>
      <c r="L2618" t="s">
        <v>50</v>
      </c>
      <c r="M2618" t="s">
        <v>34</v>
      </c>
      <c r="N2618" t="s">
        <v>34</v>
      </c>
      <c r="O2618" t="s">
        <v>34</v>
      </c>
      <c r="P2618" t="s">
        <v>34</v>
      </c>
      <c r="Q2618" t="s">
        <v>37</v>
      </c>
      <c r="R2618" t="s">
        <v>37</v>
      </c>
      <c r="S2618" t="s">
        <v>37</v>
      </c>
      <c r="T2618" t="s">
        <v>37</v>
      </c>
      <c r="U2618" t="s">
        <v>46</v>
      </c>
      <c r="V2618" t="s">
        <v>37</v>
      </c>
      <c r="W2618" t="s">
        <v>51</v>
      </c>
      <c r="X2618">
        <v>95.05</v>
      </c>
      <c r="Y2618">
        <v>1290</v>
      </c>
      <c r="Z2618">
        <v>0</v>
      </c>
      <c r="AA2618">
        <v>0</v>
      </c>
      <c r="AB2618">
        <v>247.39</v>
      </c>
      <c r="AC2618">
        <v>1537.39</v>
      </c>
      <c r="AD2618" t="s">
        <v>52</v>
      </c>
      <c r="AE2618" t="s">
        <v>53</v>
      </c>
      <c r="AF2618" t="s">
        <v>91</v>
      </c>
      <c r="AG2618">
        <f t="shared" si="80"/>
        <v>1</v>
      </c>
      <c r="AH2618" t="str" cm="1">
        <f t="array" ref="AH2618">_xlfn.IFS(
X2618&lt;=20, "&lt;20",
AND(X2618&gt;=20, X2618&lt;50), "20-50",
AND(X2618&gt;=50, X2618&lt;100), "50-100",
X2618&gt;=100, "&gt;100"
)</f>
        <v>50-100</v>
      </c>
      <c r="AI2618">
        <f t="shared" si="81"/>
        <v>0</v>
      </c>
      <c r="AJ2618" t="str" cm="1">
        <f t="array" ref="AJ2618">_xlfn.IFS(
C2618&lt;=20, "&lt;20",
AND(C2618&gt;=20, C2618&lt;35), "20-35",
AND(C2618&gt;=35, C2618&lt;50), "35-50",
C2618&gt;=50, "50-100"
)</f>
        <v>50-100</v>
      </c>
      <c r="AK2618" t="str" cm="1">
        <f t="array" ref="AK2618">_xlfn.IFS(
G2618&lt;6, "&lt;6",
AND(G2618&gt;=6, G2618&lt;12), "6-12",
AND(G2618&gt;=12, G2618&lt;18), "12-18",  AND(G2618&gt;=18, G2618&lt;24), "18-24", G2618&gt;=24, "24-36")</f>
        <v>24-36</v>
      </c>
    </row>
    <row r="2619" spans="1:37" x14ac:dyDescent="0.3">
      <c r="A2619" t="s">
        <v>2719</v>
      </c>
      <c r="B2619" t="s">
        <v>33</v>
      </c>
      <c r="C2619">
        <v>54</v>
      </c>
      <c r="D2619" t="s">
        <v>34</v>
      </c>
      <c r="E2619" t="s">
        <v>45</v>
      </c>
      <c r="F2619">
        <v>1</v>
      </c>
      <c r="G2619">
        <v>23</v>
      </c>
      <c r="H2619" t="s">
        <v>110</v>
      </c>
      <c r="I2619" t="s">
        <v>37</v>
      </c>
      <c r="J2619" t="s">
        <v>34</v>
      </c>
      <c r="K2619" t="s">
        <v>37</v>
      </c>
      <c r="L2619" t="s">
        <v>72</v>
      </c>
      <c r="M2619" t="s">
        <v>34</v>
      </c>
      <c r="N2619" t="s">
        <v>34</v>
      </c>
      <c r="O2619" t="s">
        <v>37</v>
      </c>
      <c r="P2619" t="s">
        <v>34</v>
      </c>
      <c r="Q2619" t="s">
        <v>34</v>
      </c>
      <c r="R2619" t="s">
        <v>34</v>
      </c>
      <c r="S2619" t="s">
        <v>34</v>
      </c>
      <c r="T2619" t="s">
        <v>37</v>
      </c>
      <c r="U2619" t="s">
        <v>46</v>
      </c>
      <c r="V2619" t="s">
        <v>37</v>
      </c>
      <c r="W2619" t="s">
        <v>40</v>
      </c>
      <c r="X2619">
        <v>50</v>
      </c>
      <c r="Y2619">
        <v>1474.9</v>
      </c>
      <c r="Z2619">
        <v>0</v>
      </c>
      <c r="AA2619">
        <v>0</v>
      </c>
      <c r="AB2619">
        <v>694.8</v>
      </c>
      <c r="AC2619">
        <v>2169.6999999999998</v>
      </c>
      <c r="AD2619" t="s">
        <v>41</v>
      </c>
      <c r="AE2619" t="s">
        <v>42</v>
      </c>
      <c r="AF2619" t="s">
        <v>42</v>
      </c>
      <c r="AG2619">
        <f t="shared" si="80"/>
        <v>0</v>
      </c>
      <c r="AH2619" t="str" cm="1">
        <f t="array" ref="AH2619">_xlfn.IFS(
X2619&lt;=20, "&lt;20",
AND(X2619&gt;=20, X2619&lt;50), "20-50",
AND(X2619&gt;=50, X2619&lt;100), "50-100",
X2619&gt;=100, "&gt;100"
)</f>
        <v>50-100</v>
      </c>
      <c r="AI2619">
        <f t="shared" si="81"/>
        <v>0</v>
      </c>
      <c r="AJ2619" t="str" cm="1">
        <f t="array" ref="AJ2619">_xlfn.IFS(
C2619&lt;=20, "&lt;20",
AND(C2619&gt;=20, C2619&lt;35), "20-35",
AND(C2619&gt;=35, C2619&lt;50), "35-50",
C2619&gt;=50, "50-100"
)</f>
        <v>50-100</v>
      </c>
      <c r="AK2619" t="str" cm="1">
        <f t="array" ref="AK2619">_xlfn.IFS(
G2619&lt;6, "&lt;6",
AND(G2619&gt;=6, G2619&lt;12), "6-12",
AND(G2619&gt;=12, G2619&lt;18), "12-18",  AND(G2619&gt;=18, G2619&lt;24), "18-24", G2619&gt;=24, "24-36")</f>
        <v>18-24</v>
      </c>
    </row>
    <row r="2620" spans="1:37" x14ac:dyDescent="0.3">
      <c r="A2620" t="s">
        <v>2720</v>
      </c>
      <c r="B2620" t="s">
        <v>33</v>
      </c>
      <c r="C2620">
        <v>22</v>
      </c>
      <c r="D2620" t="s">
        <v>37</v>
      </c>
      <c r="E2620" t="s">
        <v>74</v>
      </c>
      <c r="F2620">
        <v>2</v>
      </c>
      <c r="G2620">
        <v>5</v>
      </c>
      <c r="H2620" t="s">
        <v>66</v>
      </c>
      <c r="I2620" t="s">
        <v>37</v>
      </c>
      <c r="J2620" t="s">
        <v>37</v>
      </c>
      <c r="K2620" t="s">
        <v>37</v>
      </c>
      <c r="L2620" t="s">
        <v>50</v>
      </c>
      <c r="M2620" t="s">
        <v>37</v>
      </c>
      <c r="N2620" t="s">
        <v>37</v>
      </c>
      <c r="O2620" t="s">
        <v>37</v>
      </c>
      <c r="P2620" t="s">
        <v>37</v>
      </c>
      <c r="Q2620" t="s">
        <v>37</v>
      </c>
      <c r="R2620" t="s">
        <v>37</v>
      </c>
      <c r="S2620" t="s">
        <v>37</v>
      </c>
      <c r="T2620" t="s">
        <v>37</v>
      </c>
      <c r="U2620" t="s">
        <v>67</v>
      </c>
      <c r="V2620" t="s">
        <v>37</v>
      </c>
      <c r="W2620" t="s">
        <v>40</v>
      </c>
      <c r="X2620">
        <v>116.55</v>
      </c>
      <c r="Y2620">
        <v>8152.3</v>
      </c>
      <c r="Z2620">
        <v>0</v>
      </c>
      <c r="AA2620">
        <v>0</v>
      </c>
      <c r="AB2620">
        <v>2853.9</v>
      </c>
      <c r="AC2620">
        <v>11006.2</v>
      </c>
      <c r="AD2620" t="s">
        <v>41</v>
      </c>
      <c r="AE2620" t="s">
        <v>42</v>
      </c>
      <c r="AF2620" t="s">
        <v>42</v>
      </c>
      <c r="AG2620">
        <f t="shared" si="80"/>
        <v>0</v>
      </c>
      <c r="AH2620" t="str" cm="1">
        <f t="array" ref="AH2620">_xlfn.IFS(
X2620&lt;=20, "&lt;20",
AND(X2620&gt;=20, X2620&lt;50), "20-50",
AND(X2620&gt;=50, X2620&lt;100), "50-100",
X2620&gt;=100, "&gt;100"
)</f>
        <v>&gt;100</v>
      </c>
      <c r="AI2620">
        <f t="shared" si="81"/>
        <v>0</v>
      </c>
      <c r="AJ2620" t="str" cm="1">
        <f t="array" ref="AJ2620">_xlfn.IFS(
C2620&lt;=20, "&lt;20",
AND(C2620&gt;=20, C2620&lt;35), "20-35",
AND(C2620&gt;=35, C2620&lt;50), "35-50",
C2620&gt;=50, "50-100"
)</f>
        <v>20-35</v>
      </c>
      <c r="AK2620" t="str" cm="1">
        <f t="array" ref="AK2620">_xlfn.IFS(
G2620&lt;6, "&lt;6",
AND(G2620&gt;=6, G2620&lt;12), "6-12",
AND(G2620&gt;=12, G2620&lt;18), "12-18",  AND(G2620&gt;=18, G2620&lt;24), "18-24", G2620&gt;=24, "24-36")</f>
        <v>&lt;6</v>
      </c>
    </row>
    <row r="2621" spans="1:37" x14ac:dyDescent="0.3">
      <c r="A2621" t="s">
        <v>2721</v>
      </c>
      <c r="B2621" t="s">
        <v>33</v>
      </c>
      <c r="C2621">
        <v>60</v>
      </c>
      <c r="D2621" t="s">
        <v>37</v>
      </c>
      <c r="E2621" t="s">
        <v>114</v>
      </c>
      <c r="F2621">
        <v>5</v>
      </c>
      <c r="G2621">
        <v>18</v>
      </c>
      <c r="H2621" t="s">
        <v>36</v>
      </c>
      <c r="I2621" t="s">
        <v>37</v>
      </c>
      <c r="J2621" t="s">
        <v>34</v>
      </c>
      <c r="K2621" t="s">
        <v>37</v>
      </c>
      <c r="L2621" t="s">
        <v>38</v>
      </c>
      <c r="M2621" t="s">
        <v>37</v>
      </c>
      <c r="N2621" t="s">
        <v>37</v>
      </c>
      <c r="O2621" t="s">
        <v>37</v>
      </c>
      <c r="P2621" t="s">
        <v>37</v>
      </c>
      <c r="Q2621" t="s">
        <v>37</v>
      </c>
      <c r="R2621" t="s">
        <v>34</v>
      </c>
      <c r="S2621" t="s">
        <v>34</v>
      </c>
      <c r="T2621" t="s">
        <v>37</v>
      </c>
      <c r="U2621" t="s">
        <v>67</v>
      </c>
      <c r="V2621" t="s">
        <v>34</v>
      </c>
      <c r="W2621" t="s">
        <v>40</v>
      </c>
      <c r="X2621">
        <v>75.55</v>
      </c>
      <c r="Y2621">
        <v>4707.8500000000004</v>
      </c>
      <c r="Z2621">
        <v>0</v>
      </c>
      <c r="AA2621">
        <v>0</v>
      </c>
      <c r="AB2621">
        <v>398.79</v>
      </c>
      <c r="AC2621">
        <v>5106.6400000000003</v>
      </c>
      <c r="AD2621" t="s">
        <v>41</v>
      </c>
      <c r="AE2621" t="s">
        <v>42</v>
      </c>
      <c r="AF2621" t="s">
        <v>42</v>
      </c>
      <c r="AG2621">
        <f t="shared" si="80"/>
        <v>0</v>
      </c>
      <c r="AH2621" t="str" cm="1">
        <f t="array" ref="AH2621">_xlfn.IFS(
X2621&lt;=20, "&lt;20",
AND(X2621&gt;=20, X2621&lt;50), "20-50",
AND(X2621&gt;=50, X2621&lt;100), "50-100",
X2621&gt;=100, "&gt;100"
)</f>
        <v>50-100</v>
      </c>
      <c r="AI2621">
        <f t="shared" si="81"/>
        <v>0</v>
      </c>
      <c r="AJ2621" t="str" cm="1">
        <f t="array" ref="AJ2621">_xlfn.IFS(
C2621&lt;=20, "&lt;20",
AND(C2621&gt;=20, C2621&lt;35), "20-35",
AND(C2621&gt;=35, C2621&lt;50), "35-50",
C2621&gt;=50, "50-100"
)</f>
        <v>50-100</v>
      </c>
      <c r="AK2621" t="str" cm="1">
        <f t="array" ref="AK2621">_xlfn.IFS(
G2621&lt;6, "&lt;6",
AND(G2621&gt;=6, G2621&lt;12), "6-12",
AND(G2621&gt;=12, G2621&lt;18), "12-18",  AND(G2621&gt;=18, G2621&lt;24), "18-24", G2621&gt;=24, "24-36")</f>
        <v>18-24</v>
      </c>
    </row>
    <row r="2622" spans="1:37" x14ac:dyDescent="0.3">
      <c r="A2622" t="s">
        <v>2722</v>
      </c>
      <c r="B2622" t="s">
        <v>44</v>
      </c>
      <c r="C2622">
        <v>50</v>
      </c>
      <c r="D2622" t="s">
        <v>37</v>
      </c>
      <c r="E2622" t="s">
        <v>61</v>
      </c>
      <c r="F2622">
        <v>2</v>
      </c>
      <c r="G2622">
        <v>5</v>
      </c>
      <c r="H2622" t="s">
        <v>36</v>
      </c>
      <c r="I2622" t="s">
        <v>37</v>
      </c>
      <c r="J2622" t="s">
        <v>37</v>
      </c>
      <c r="K2622" t="s">
        <v>37</v>
      </c>
      <c r="L2622" t="s">
        <v>38</v>
      </c>
      <c r="M2622" t="s">
        <v>34</v>
      </c>
      <c r="N2622" t="s">
        <v>37</v>
      </c>
      <c r="O2622" t="s">
        <v>34</v>
      </c>
      <c r="P2622" t="s">
        <v>37</v>
      </c>
      <c r="Q2622" t="s">
        <v>34</v>
      </c>
      <c r="R2622" t="s">
        <v>37</v>
      </c>
      <c r="S2622" t="s">
        <v>37</v>
      </c>
      <c r="T2622" t="s">
        <v>34</v>
      </c>
      <c r="U2622" t="s">
        <v>67</v>
      </c>
      <c r="V2622" t="s">
        <v>34</v>
      </c>
      <c r="W2622" t="s">
        <v>40</v>
      </c>
      <c r="X2622">
        <v>67.25</v>
      </c>
      <c r="Y2622">
        <v>4234.1499999999996</v>
      </c>
      <c r="Z2622">
        <v>0</v>
      </c>
      <c r="AA2622">
        <v>150</v>
      </c>
      <c r="AB2622">
        <v>3032.82</v>
      </c>
      <c r="AC2622">
        <v>7416.97</v>
      </c>
      <c r="AD2622" t="s">
        <v>41</v>
      </c>
      <c r="AE2622" t="s">
        <v>42</v>
      </c>
      <c r="AF2622" t="s">
        <v>42</v>
      </c>
      <c r="AG2622">
        <f t="shared" si="80"/>
        <v>0</v>
      </c>
      <c r="AH2622" t="str" cm="1">
        <f t="array" ref="AH2622">_xlfn.IFS(
X2622&lt;=20, "&lt;20",
AND(X2622&gt;=20, X2622&lt;50), "20-50",
AND(X2622&gt;=50, X2622&lt;100), "50-100",
X2622&gt;=100, "&gt;100"
)</f>
        <v>50-100</v>
      </c>
      <c r="AI2622">
        <f t="shared" si="81"/>
        <v>0</v>
      </c>
      <c r="AJ2622" t="str" cm="1">
        <f t="array" ref="AJ2622">_xlfn.IFS(
C2622&lt;=20, "&lt;20",
AND(C2622&gt;=20, C2622&lt;35), "20-35",
AND(C2622&gt;=35, C2622&lt;50), "35-50",
C2622&gt;=50, "50-100"
)</f>
        <v>50-100</v>
      </c>
      <c r="AK2622" t="str" cm="1">
        <f t="array" ref="AK2622">_xlfn.IFS(
G2622&lt;6, "&lt;6",
AND(G2622&gt;=6, G2622&lt;12), "6-12",
AND(G2622&gt;=12, G2622&lt;18), "12-18",  AND(G2622&gt;=18, G2622&lt;24), "18-24", G2622&gt;=24, "24-36")</f>
        <v>&lt;6</v>
      </c>
    </row>
    <row r="2623" spans="1:37" x14ac:dyDescent="0.3">
      <c r="A2623" t="s">
        <v>2723</v>
      </c>
      <c r="B2623" t="s">
        <v>33</v>
      </c>
      <c r="C2623">
        <v>30</v>
      </c>
      <c r="D2623" t="s">
        <v>37</v>
      </c>
      <c r="E2623" t="s">
        <v>76</v>
      </c>
      <c r="F2623">
        <v>3</v>
      </c>
      <c r="G2623">
        <v>26</v>
      </c>
      <c r="H2623" t="s">
        <v>36</v>
      </c>
      <c r="I2623" t="s">
        <v>37</v>
      </c>
      <c r="J2623" t="s">
        <v>37</v>
      </c>
      <c r="K2623" t="s">
        <v>37</v>
      </c>
      <c r="L2623" t="s">
        <v>50</v>
      </c>
      <c r="M2623" t="s">
        <v>34</v>
      </c>
      <c r="N2623" t="s">
        <v>34</v>
      </c>
      <c r="O2623" t="s">
        <v>34</v>
      </c>
      <c r="P2623" t="s">
        <v>34</v>
      </c>
      <c r="Q2623" t="s">
        <v>34</v>
      </c>
      <c r="R2623" t="s">
        <v>37</v>
      </c>
      <c r="S2623" t="s">
        <v>37</v>
      </c>
      <c r="T2623" t="s">
        <v>34</v>
      </c>
      <c r="U2623" t="s">
        <v>46</v>
      </c>
      <c r="V2623" t="s">
        <v>34</v>
      </c>
      <c r="W2623" t="s">
        <v>51</v>
      </c>
      <c r="X2623">
        <v>86.2</v>
      </c>
      <c r="Y2623">
        <v>893.2</v>
      </c>
      <c r="Z2623">
        <v>0</v>
      </c>
      <c r="AA2623">
        <v>30</v>
      </c>
      <c r="AB2623">
        <v>64.239999999999995</v>
      </c>
      <c r="AC2623">
        <v>987.44</v>
      </c>
      <c r="AD2623" t="s">
        <v>41</v>
      </c>
      <c r="AE2623" t="s">
        <v>42</v>
      </c>
      <c r="AF2623" t="s">
        <v>42</v>
      </c>
      <c r="AG2623">
        <f t="shared" si="80"/>
        <v>0</v>
      </c>
      <c r="AH2623" t="str" cm="1">
        <f t="array" ref="AH2623">_xlfn.IFS(
X2623&lt;=20, "&lt;20",
AND(X2623&gt;=20, X2623&lt;50), "20-50",
AND(X2623&gt;=50, X2623&lt;100), "50-100",
X2623&gt;=100, "&gt;100"
)</f>
        <v>50-100</v>
      </c>
      <c r="AI2623">
        <f t="shared" si="81"/>
        <v>0</v>
      </c>
      <c r="AJ2623" t="str" cm="1">
        <f t="array" ref="AJ2623">_xlfn.IFS(
C2623&lt;=20, "&lt;20",
AND(C2623&gt;=20, C2623&lt;35), "20-35",
AND(C2623&gt;=35, C2623&lt;50), "35-50",
C2623&gt;=50, "50-100"
)</f>
        <v>20-35</v>
      </c>
      <c r="AK2623" t="str" cm="1">
        <f t="array" ref="AK2623">_xlfn.IFS(
G2623&lt;6, "&lt;6",
AND(G2623&gt;=6, G2623&lt;12), "6-12",
AND(G2623&gt;=12, G2623&lt;18), "12-18",  AND(G2623&gt;=18, G2623&lt;24), "18-24", G2623&gt;=24, "24-36")</f>
        <v>24-36</v>
      </c>
    </row>
    <row r="2624" spans="1:37" x14ac:dyDescent="0.3">
      <c r="A2624" t="s">
        <v>2724</v>
      </c>
      <c r="B2624" t="s">
        <v>33</v>
      </c>
      <c r="C2624">
        <v>59</v>
      </c>
      <c r="D2624" t="s">
        <v>37</v>
      </c>
      <c r="E2624" t="s">
        <v>103</v>
      </c>
      <c r="F2624">
        <v>7</v>
      </c>
      <c r="G2624">
        <v>6</v>
      </c>
      <c r="H2624" t="s">
        <v>49</v>
      </c>
      <c r="I2624" t="s">
        <v>34</v>
      </c>
      <c r="J2624" t="s">
        <v>34</v>
      </c>
      <c r="K2624" t="s">
        <v>37</v>
      </c>
      <c r="L2624" t="s">
        <v>72</v>
      </c>
      <c r="M2624" t="s">
        <v>34</v>
      </c>
      <c r="N2624" t="s">
        <v>34</v>
      </c>
      <c r="O2624" t="s">
        <v>34</v>
      </c>
      <c r="P2624" t="s">
        <v>34</v>
      </c>
      <c r="Q2624" t="s">
        <v>34</v>
      </c>
      <c r="R2624" t="s">
        <v>34</v>
      </c>
      <c r="S2624" t="s">
        <v>34</v>
      </c>
      <c r="T2624" t="s">
        <v>37</v>
      </c>
      <c r="U2624" t="s">
        <v>46</v>
      </c>
      <c r="V2624" t="s">
        <v>37</v>
      </c>
      <c r="W2624" t="s">
        <v>51</v>
      </c>
      <c r="X2624">
        <v>23.45</v>
      </c>
      <c r="Y2624">
        <v>23.45</v>
      </c>
      <c r="Z2624">
        <v>0</v>
      </c>
      <c r="AA2624">
        <v>0</v>
      </c>
      <c r="AB2624">
        <v>0</v>
      </c>
      <c r="AC2624">
        <v>23.45</v>
      </c>
      <c r="AD2624" t="s">
        <v>52</v>
      </c>
      <c r="AE2624" t="s">
        <v>100</v>
      </c>
      <c r="AF2624" t="s">
        <v>308</v>
      </c>
      <c r="AG2624">
        <f t="shared" si="80"/>
        <v>1</v>
      </c>
      <c r="AH2624" t="str" cm="1">
        <f t="array" ref="AH2624">_xlfn.IFS(
X2624&lt;=20, "&lt;20",
AND(X2624&gt;=20, X2624&lt;50), "20-50",
AND(X2624&gt;=50, X2624&lt;100), "50-100",
X2624&gt;=100, "&gt;100"
)</f>
        <v>20-50</v>
      </c>
      <c r="AI2624">
        <f t="shared" si="81"/>
        <v>0</v>
      </c>
      <c r="AJ2624" t="str" cm="1">
        <f t="array" ref="AJ2624">_xlfn.IFS(
C2624&lt;=20, "&lt;20",
AND(C2624&gt;=20, C2624&lt;35), "20-35",
AND(C2624&gt;=35, C2624&lt;50), "35-50",
C2624&gt;=50, "50-100"
)</f>
        <v>50-100</v>
      </c>
      <c r="AK2624" t="str" cm="1">
        <f t="array" ref="AK2624">_xlfn.IFS(
G2624&lt;6, "&lt;6",
AND(G2624&gt;=6, G2624&lt;12), "6-12",
AND(G2624&gt;=12, G2624&lt;18), "12-18",  AND(G2624&gt;=18, G2624&lt;24), "18-24", G2624&gt;=24, "24-36")</f>
        <v>6-12</v>
      </c>
    </row>
    <row r="2625" spans="1:37" x14ac:dyDescent="0.3">
      <c r="A2625" t="s">
        <v>2725</v>
      </c>
      <c r="B2625" t="s">
        <v>44</v>
      </c>
      <c r="C2625">
        <v>69</v>
      </c>
      <c r="D2625" t="s">
        <v>37</v>
      </c>
      <c r="E2625" t="s">
        <v>82</v>
      </c>
      <c r="F2625">
        <v>0</v>
      </c>
      <c r="G2625">
        <v>20</v>
      </c>
      <c r="H2625" t="s">
        <v>49</v>
      </c>
      <c r="I2625" t="s">
        <v>37</v>
      </c>
      <c r="J2625" t="s">
        <v>34</v>
      </c>
      <c r="K2625" t="s">
        <v>37</v>
      </c>
      <c r="L2625" t="s">
        <v>72</v>
      </c>
      <c r="M2625" t="s">
        <v>34</v>
      </c>
      <c r="N2625" t="s">
        <v>34</v>
      </c>
      <c r="O2625" t="s">
        <v>34</v>
      </c>
      <c r="P2625" t="s">
        <v>34</v>
      </c>
      <c r="Q2625" t="s">
        <v>34</v>
      </c>
      <c r="R2625" t="s">
        <v>34</v>
      </c>
      <c r="S2625" t="s">
        <v>34</v>
      </c>
      <c r="T2625" t="s">
        <v>37</v>
      </c>
      <c r="U2625" t="s">
        <v>46</v>
      </c>
      <c r="V2625" t="s">
        <v>34</v>
      </c>
      <c r="W2625" t="s">
        <v>51</v>
      </c>
      <c r="X2625">
        <v>43.95</v>
      </c>
      <c r="Y2625">
        <v>85.1</v>
      </c>
      <c r="Z2625">
        <v>0</v>
      </c>
      <c r="AA2625">
        <v>0</v>
      </c>
      <c r="AB2625">
        <v>38.18</v>
      </c>
      <c r="AC2625">
        <v>123.28</v>
      </c>
      <c r="AD2625" t="s">
        <v>85</v>
      </c>
      <c r="AE2625" t="s">
        <v>42</v>
      </c>
      <c r="AF2625" t="s">
        <v>42</v>
      </c>
      <c r="AG2625">
        <f t="shared" si="80"/>
        <v>0</v>
      </c>
      <c r="AH2625" t="str" cm="1">
        <f t="array" ref="AH2625">_xlfn.IFS(
X2625&lt;=20, "&lt;20",
AND(X2625&gt;=20, X2625&lt;50), "20-50",
AND(X2625&gt;=50, X2625&lt;100), "50-100",
X2625&gt;=100, "&gt;100"
)</f>
        <v>20-50</v>
      </c>
      <c r="AI2625">
        <f t="shared" si="81"/>
        <v>1</v>
      </c>
      <c r="AJ2625" t="str" cm="1">
        <f t="array" ref="AJ2625">_xlfn.IFS(
C2625&lt;=20, "&lt;20",
AND(C2625&gt;=20, C2625&lt;35), "20-35",
AND(C2625&gt;=35, C2625&lt;50), "35-50",
C2625&gt;=50, "50-100"
)</f>
        <v>50-100</v>
      </c>
      <c r="AK2625" t="str" cm="1">
        <f t="array" ref="AK2625">_xlfn.IFS(
G2625&lt;6, "&lt;6",
AND(G2625&gt;=6, G2625&lt;12), "6-12",
AND(G2625&gt;=12, G2625&lt;18), "12-18",  AND(G2625&gt;=18, G2625&lt;24), "18-24", G2625&gt;=24, "24-36")</f>
        <v>18-24</v>
      </c>
    </row>
    <row r="2626" spans="1:37" x14ac:dyDescent="0.3">
      <c r="A2626" t="s">
        <v>2726</v>
      </c>
      <c r="B2626" t="s">
        <v>44</v>
      </c>
      <c r="C2626">
        <v>53</v>
      </c>
      <c r="D2626" t="s">
        <v>34</v>
      </c>
      <c r="E2626" t="s">
        <v>61</v>
      </c>
      <c r="F2626">
        <v>13</v>
      </c>
      <c r="G2626">
        <v>13</v>
      </c>
      <c r="H2626" t="s">
        <v>36</v>
      </c>
      <c r="I2626" t="s">
        <v>37</v>
      </c>
      <c r="J2626" t="s">
        <v>34</v>
      </c>
      <c r="K2626" t="s">
        <v>37</v>
      </c>
      <c r="L2626" t="s">
        <v>50</v>
      </c>
      <c r="M2626" t="s">
        <v>34</v>
      </c>
      <c r="N2626" t="s">
        <v>34</v>
      </c>
      <c r="O2626" t="s">
        <v>34</v>
      </c>
      <c r="P2626" t="s">
        <v>34</v>
      </c>
      <c r="Q2626" t="s">
        <v>34</v>
      </c>
      <c r="R2626" t="s">
        <v>34</v>
      </c>
      <c r="S2626" t="s">
        <v>34</v>
      </c>
      <c r="T2626" t="s">
        <v>37</v>
      </c>
      <c r="U2626" t="s">
        <v>46</v>
      </c>
      <c r="V2626" t="s">
        <v>37</v>
      </c>
      <c r="W2626" t="s">
        <v>51</v>
      </c>
      <c r="X2626">
        <v>69.95</v>
      </c>
      <c r="Y2626">
        <v>529.5</v>
      </c>
      <c r="Z2626">
        <v>0</v>
      </c>
      <c r="AA2626">
        <v>0</v>
      </c>
      <c r="AB2626">
        <v>247.94</v>
      </c>
      <c r="AC2626">
        <v>777.44</v>
      </c>
      <c r="AD2626" t="s">
        <v>52</v>
      </c>
      <c r="AE2626" t="s">
        <v>58</v>
      </c>
      <c r="AF2626" t="s">
        <v>387</v>
      </c>
      <c r="AG2626">
        <f t="shared" si="80"/>
        <v>1</v>
      </c>
      <c r="AH2626" t="str" cm="1">
        <f t="array" ref="AH2626">_xlfn.IFS(
X2626&lt;=20, "&lt;20",
AND(X2626&gt;=20, X2626&lt;50), "20-50",
AND(X2626&gt;=50, X2626&lt;100), "50-100",
X2626&gt;=100, "&gt;100"
)</f>
        <v>50-100</v>
      </c>
      <c r="AI2626">
        <f t="shared" si="81"/>
        <v>0</v>
      </c>
      <c r="AJ2626" t="str" cm="1">
        <f t="array" ref="AJ2626">_xlfn.IFS(
C2626&lt;=20, "&lt;20",
AND(C2626&gt;=20, C2626&lt;35), "20-35",
AND(C2626&gt;=35, C2626&lt;50), "35-50",
C2626&gt;=50, "50-100"
)</f>
        <v>50-100</v>
      </c>
      <c r="AK2626" t="str" cm="1">
        <f t="array" ref="AK2626">_xlfn.IFS(
G2626&lt;6, "&lt;6",
AND(G2626&gt;=6, G2626&lt;12), "6-12",
AND(G2626&gt;=12, G2626&lt;18), "12-18",  AND(G2626&gt;=18, G2626&lt;24), "18-24", G2626&gt;=24, "24-36")</f>
        <v>12-18</v>
      </c>
    </row>
    <row r="2627" spans="1:37" x14ac:dyDescent="0.3">
      <c r="A2627" t="s">
        <v>2727</v>
      </c>
      <c r="B2627" t="s">
        <v>33</v>
      </c>
      <c r="C2627">
        <v>56</v>
      </c>
      <c r="D2627" t="s">
        <v>34</v>
      </c>
      <c r="E2627" t="s">
        <v>69</v>
      </c>
      <c r="F2627">
        <v>8</v>
      </c>
      <c r="G2627">
        <v>4</v>
      </c>
      <c r="H2627" t="s">
        <v>36</v>
      </c>
      <c r="I2627" t="s">
        <v>37</v>
      </c>
      <c r="J2627" t="s">
        <v>34</v>
      </c>
      <c r="K2627" t="s">
        <v>37</v>
      </c>
      <c r="L2627" t="s">
        <v>72</v>
      </c>
      <c r="M2627" t="s">
        <v>37</v>
      </c>
      <c r="N2627" t="s">
        <v>34</v>
      </c>
      <c r="O2627" t="s">
        <v>34</v>
      </c>
      <c r="P2627" t="s">
        <v>37</v>
      </c>
      <c r="Q2627" t="s">
        <v>34</v>
      </c>
      <c r="R2627" t="s">
        <v>34</v>
      </c>
      <c r="S2627" t="s">
        <v>34</v>
      </c>
      <c r="T2627" t="s">
        <v>34</v>
      </c>
      <c r="U2627" t="s">
        <v>39</v>
      </c>
      <c r="V2627" t="s">
        <v>34</v>
      </c>
      <c r="W2627" t="s">
        <v>40</v>
      </c>
      <c r="X2627">
        <v>-8</v>
      </c>
      <c r="Y2627">
        <v>795.15</v>
      </c>
      <c r="Z2627">
        <v>0</v>
      </c>
      <c r="AA2627">
        <v>100</v>
      </c>
      <c r="AB2627">
        <v>387.52</v>
      </c>
      <c r="AC2627">
        <v>1282.67</v>
      </c>
      <c r="AD2627" t="s">
        <v>41</v>
      </c>
      <c r="AE2627" t="s">
        <v>42</v>
      </c>
      <c r="AF2627" t="s">
        <v>42</v>
      </c>
      <c r="AG2627">
        <f t="shared" ref="AG2627:AG2690" si="82">IF(AD2627="Churned", 1,0)</f>
        <v>0</v>
      </c>
      <c r="AH2627" t="str" cm="1">
        <f t="array" ref="AH2627">_xlfn.IFS(
X2627&lt;=20, "&lt;20",
AND(X2627&gt;=20, X2627&lt;50), "20-50",
AND(X2627&gt;=50, X2627&lt;100), "50-100",
X2627&gt;=100, "&gt;100"
)</f>
        <v>&lt;20</v>
      </c>
      <c r="AI2627">
        <f t="shared" ref="AI2627:AI2690" si="83">IF(AD2627="Joined", 1, 0)</f>
        <v>0</v>
      </c>
      <c r="AJ2627" t="str" cm="1">
        <f t="array" ref="AJ2627">_xlfn.IFS(
C2627&lt;=20, "&lt;20",
AND(C2627&gt;=20, C2627&lt;35), "20-35",
AND(C2627&gt;=35, C2627&lt;50), "35-50",
C2627&gt;=50, "50-100"
)</f>
        <v>50-100</v>
      </c>
      <c r="AK2627" t="str" cm="1">
        <f t="array" ref="AK2627">_xlfn.IFS(
G2627&lt;6, "&lt;6",
AND(G2627&gt;=6, G2627&lt;12), "6-12",
AND(G2627&gt;=12, G2627&lt;18), "12-18",  AND(G2627&gt;=18, G2627&lt;24), "18-24", G2627&gt;=24, "24-36")</f>
        <v>&lt;6</v>
      </c>
    </row>
    <row r="2628" spans="1:37" x14ac:dyDescent="0.3">
      <c r="A2628" t="s">
        <v>2728</v>
      </c>
      <c r="B2628" t="s">
        <v>44</v>
      </c>
      <c r="C2628">
        <v>42</v>
      </c>
      <c r="D2628" t="s">
        <v>34</v>
      </c>
      <c r="E2628" t="s">
        <v>48</v>
      </c>
      <c r="F2628">
        <v>4</v>
      </c>
      <c r="G2628">
        <v>13</v>
      </c>
      <c r="H2628" t="s">
        <v>36</v>
      </c>
      <c r="I2628" t="s">
        <v>37</v>
      </c>
      <c r="J2628" t="s">
        <v>34</v>
      </c>
      <c r="K2628" t="s">
        <v>37</v>
      </c>
      <c r="L2628" t="s">
        <v>50</v>
      </c>
      <c r="M2628" t="s">
        <v>34</v>
      </c>
      <c r="N2628" t="s">
        <v>34</v>
      </c>
      <c r="O2628" t="s">
        <v>34</v>
      </c>
      <c r="P2628" t="s">
        <v>34</v>
      </c>
      <c r="Q2628" t="s">
        <v>37</v>
      </c>
      <c r="R2628" t="s">
        <v>37</v>
      </c>
      <c r="S2628" t="s">
        <v>37</v>
      </c>
      <c r="T2628" t="s">
        <v>37</v>
      </c>
      <c r="U2628" t="s">
        <v>46</v>
      </c>
      <c r="V2628" t="s">
        <v>34</v>
      </c>
      <c r="W2628" t="s">
        <v>143</v>
      </c>
      <c r="X2628">
        <v>89.15</v>
      </c>
      <c r="Y2628">
        <v>89.15</v>
      </c>
      <c r="Z2628">
        <v>0</v>
      </c>
      <c r="AA2628">
        <v>0</v>
      </c>
      <c r="AB2628">
        <v>32.35</v>
      </c>
      <c r="AC2628">
        <v>121.5</v>
      </c>
      <c r="AD2628" t="s">
        <v>52</v>
      </c>
      <c r="AE2628" t="s">
        <v>53</v>
      </c>
      <c r="AF2628" t="s">
        <v>54</v>
      </c>
      <c r="AG2628">
        <f t="shared" si="82"/>
        <v>1</v>
      </c>
      <c r="AH2628" t="str" cm="1">
        <f t="array" ref="AH2628">_xlfn.IFS(
X2628&lt;=20, "&lt;20",
AND(X2628&gt;=20, X2628&lt;50), "20-50",
AND(X2628&gt;=50, X2628&lt;100), "50-100",
X2628&gt;=100, "&gt;100"
)</f>
        <v>50-100</v>
      </c>
      <c r="AI2628">
        <f t="shared" si="83"/>
        <v>0</v>
      </c>
      <c r="AJ2628" t="str" cm="1">
        <f t="array" ref="AJ2628">_xlfn.IFS(
C2628&lt;=20, "&lt;20",
AND(C2628&gt;=20, C2628&lt;35), "20-35",
AND(C2628&gt;=35, C2628&lt;50), "35-50",
C2628&gt;=50, "50-100"
)</f>
        <v>35-50</v>
      </c>
      <c r="AK2628" t="str" cm="1">
        <f t="array" ref="AK2628">_xlfn.IFS(
G2628&lt;6, "&lt;6",
AND(G2628&gt;=6, G2628&lt;12), "6-12",
AND(G2628&gt;=12, G2628&lt;18), "12-18",  AND(G2628&gt;=18, G2628&lt;24), "18-24", G2628&gt;=24, "24-36")</f>
        <v>12-18</v>
      </c>
    </row>
    <row r="2629" spans="1:37" x14ac:dyDescent="0.3">
      <c r="A2629" t="s">
        <v>2729</v>
      </c>
      <c r="B2629" t="s">
        <v>44</v>
      </c>
      <c r="C2629">
        <v>21</v>
      </c>
      <c r="D2629" t="s">
        <v>37</v>
      </c>
      <c r="E2629" t="s">
        <v>87</v>
      </c>
      <c r="F2629">
        <v>3</v>
      </c>
      <c r="G2629">
        <v>10</v>
      </c>
      <c r="H2629" t="s">
        <v>36</v>
      </c>
      <c r="I2629" t="s">
        <v>37</v>
      </c>
      <c r="J2629" t="s">
        <v>34</v>
      </c>
      <c r="K2629" t="s">
        <v>34</v>
      </c>
      <c r="L2629" t="s">
        <v>34</v>
      </c>
      <c r="M2629" t="s">
        <v>34</v>
      </c>
      <c r="N2629" t="s">
        <v>34</v>
      </c>
      <c r="O2629" t="s">
        <v>34</v>
      </c>
      <c r="P2629" t="s">
        <v>34</v>
      </c>
      <c r="Q2629" t="s">
        <v>34</v>
      </c>
      <c r="R2629" t="s">
        <v>34</v>
      </c>
      <c r="S2629" t="s">
        <v>34</v>
      </c>
      <c r="T2629" t="s">
        <v>34</v>
      </c>
      <c r="U2629" t="s">
        <v>46</v>
      </c>
      <c r="V2629" t="s">
        <v>34</v>
      </c>
      <c r="W2629" t="s">
        <v>40</v>
      </c>
      <c r="X2629">
        <v>20.55</v>
      </c>
      <c r="Y2629">
        <v>20.55</v>
      </c>
      <c r="Z2629">
        <v>0</v>
      </c>
      <c r="AA2629">
        <v>0</v>
      </c>
      <c r="AB2629">
        <v>37.92</v>
      </c>
      <c r="AC2629">
        <v>58.47</v>
      </c>
      <c r="AD2629" t="s">
        <v>52</v>
      </c>
      <c r="AE2629" t="s">
        <v>104</v>
      </c>
      <c r="AF2629" t="s">
        <v>150</v>
      </c>
      <c r="AG2629">
        <f t="shared" si="82"/>
        <v>1</v>
      </c>
      <c r="AH2629" t="str" cm="1">
        <f t="array" ref="AH2629">_xlfn.IFS(
X2629&lt;=20, "&lt;20",
AND(X2629&gt;=20, X2629&lt;50), "20-50",
AND(X2629&gt;=50, X2629&lt;100), "50-100",
X2629&gt;=100, "&gt;100"
)</f>
        <v>20-50</v>
      </c>
      <c r="AI2629">
        <f t="shared" si="83"/>
        <v>0</v>
      </c>
      <c r="AJ2629" t="str" cm="1">
        <f t="array" ref="AJ2629">_xlfn.IFS(
C2629&lt;=20, "&lt;20",
AND(C2629&gt;=20, C2629&lt;35), "20-35",
AND(C2629&gt;=35, C2629&lt;50), "35-50",
C2629&gt;=50, "50-100"
)</f>
        <v>20-35</v>
      </c>
      <c r="AK2629" t="str" cm="1">
        <f t="array" ref="AK2629">_xlfn.IFS(
G2629&lt;6, "&lt;6",
AND(G2629&gt;=6, G2629&lt;12), "6-12",
AND(G2629&gt;=12, G2629&lt;18), "12-18",  AND(G2629&gt;=18, G2629&lt;24), "18-24", G2629&gt;=24, "24-36")</f>
        <v>6-12</v>
      </c>
    </row>
    <row r="2630" spans="1:37" x14ac:dyDescent="0.3">
      <c r="A2630" t="s">
        <v>2730</v>
      </c>
      <c r="B2630" t="s">
        <v>44</v>
      </c>
      <c r="C2630">
        <v>52</v>
      </c>
      <c r="D2630" t="s">
        <v>37</v>
      </c>
      <c r="E2630" t="s">
        <v>87</v>
      </c>
      <c r="F2630">
        <v>2</v>
      </c>
      <c r="G2630">
        <v>18</v>
      </c>
      <c r="H2630" t="s">
        <v>70</v>
      </c>
      <c r="I2630" t="s">
        <v>37</v>
      </c>
      <c r="J2630" t="s">
        <v>37</v>
      </c>
      <c r="K2630" t="s">
        <v>37</v>
      </c>
      <c r="L2630" t="s">
        <v>50</v>
      </c>
      <c r="M2630" t="s">
        <v>34</v>
      </c>
      <c r="N2630" t="s">
        <v>37</v>
      </c>
      <c r="O2630" t="s">
        <v>37</v>
      </c>
      <c r="P2630" t="s">
        <v>34</v>
      </c>
      <c r="Q2630" t="s">
        <v>37</v>
      </c>
      <c r="R2630" t="s">
        <v>37</v>
      </c>
      <c r="S2630" t="s">
        <v>37</v>
      </c>
      <c r="T2630" t="s">
        <v>37</v>
      </c>
      <c r="U2630" t="s">
        <v>46</v>
      </c>
      <c r="V2630" t="s">
        <v>37</v>
      </c>
      <c r="W2630" t="s">
        <v>51</v>
      </c>
      <c r="X2630">
        <v>103.85</v>
      </c>
      <c r="Y2630">
        <v>5017.8999999999996</v>
      </c>
      <c r="Z2630">
        <v>0</v>
      </c>
      <c r="AA2630">
        <v>0</v>
      </c>
      <c r="AB2630">
        <v>2110.5</v>
      </c>
      <c r="AC2630">
        <v>7128.4</v>
      </c>
      <c r="AD2630" t="s">
        <v>52</v>
      </c>
      <c r="AE2630" t="s">
        <v>100</v>
      </c>
      <c r="AF2630" t="s">
        <v>308</v>
      </c>
      <c r="AG2630">
        <f t="shared" si="82"/>
        <v>1</v>
      </c>
      <c r="AH2630" t="str" cm="1">
        <f t="array" ref="AH2630">_xlfn.IFS(
X2630&lt;=20, "&lt;20",
AND(X2630&gt;=20, X2630&lt;50), "20-50",
AND(X2630&gt;=50, X2630&lt;100), "50-100",
X2630&gt;=100, "&gt;100"
)</f>
        <v>&gt;100</v>
      </c>
      <c r="AI2630">
        <f t="shared" si="83"/>
        <v>0</v>
      </c>
      <c r="AJ2630" t="str" cm="1">
        <f t="array" ref="AJ2630">_xlfn.IFS(
C2630&lt;=20, "&lt;20",
AND(C2630&gt;=20, C2630&lt;35), "20-35",
AND(C2630&gt;=35, C2630&lt;50), "35-50",
C2630&gt;=50, "50-100"
)</f>
        <v>50-100</v>
      </c>
      <c r="AK2630" t="str" cm="1">
        <f t="array" ref="AK2630">_xlfn.IFS(
G2630&lt;6, "&lt;6",
AND(G2630&gt;=6, G2630&lt;12), "6-12",
AND(G2630&gt;=12, G2630&lt;18), "12-18",  AND(G2630&gt;=18, G2630&lt;24), "18-24", G2630&gt;=24, "24-36")</f>
        <v>18-24</v>
      </c>
    </row>
    <row r="2631" spans="1:37" x14ac:dyDescent="0.3">
      <c r="A2631" t="s">
        <v>2731</v>
      </c>
      <c r="B2631" t="s">
        <v>44</v>
      </c>
      <c r="C2631">
        <v>44</v>
      </c>
      <c r="D2631" t="s">
        <v>34</v>
      </c>
      <c r="E2631" t="s">
        <v>61</v>
      </c>
      <c r="F2631">
        <v>5</v>
      </c>
      <c r="G2631">
        <v>16</v>
      </c>
      <c r="H2631" t="s">
        <v>49</v>
      </c>
      <c r="I2631" t="s">
        <v>34</v>
      </c>
      <c r="J2631" t="s">
        <v>34</v>
      </c>
      <c r="K2631" t="s">
        <v>37</v>
      </c>
      <c r="L2631" t="s">
        <v>72</v>
      </c>
      <c r="M2631" t="s">
        <v>37</v>
      </c>
      <c r="N2631" t="s">
        <v>37</v>
      </c>
      <c r="O2631" t="s">
        <v>34</v>
      </c>
      <c r="P2631" t="s">
        <v>34</v>
      </c>
      <c r="Q2631" t="s">
        <v>34</v>
      </c>
      <c r="R2631" t="s">
        <v>34</v>
      </c>
      <c r="S2631" t="s">
        <v>34</v>
      </c>
      <c r="T2631" t="s">
        <v>37</v>
      </c>
      <c r="U2631" t="s">
        <v>46</v>
      </c>
      <c r="V2631" t="s">
        <v>37</v>
      </c>
      <c r="W2631" t="s">
        <v>51</v>
      </c>
      <c r="X2631">
        <v>33.65</v>
      </c>
      <c r="Y2631">
        <v>137.85</v>
      </c>
      <c r="Z2631">
        <v>0</v>
      </c>
      <c r="AA2631">
        <v>0</v>
      </c>
      <c r="AB2631">
        <v>0</v>
      </c>
      <c r="AC2631">
        <v>137.85</v>
      </c>
      <c r="AD2631" t="s">
        <v>52</v>
      </c>
      <c r="AE2631" t="s">
        <v>104</v>
      </c>
      <c r="AF2631" t="s">
        <v>105</v>
      </c>
      <c r="AG2631">
        <f t="shared" si="82"/>
        <v>1</v>
      </c>
      <c r="AH2631" t="str" cm="1">
        <f t="array" ref="AH2631">_xlfn.IFS(
X2631&lt;=20, "&lt;20",
AND(X2631&gt;=20, X2631&lt;50), "20-50",
AND(X2631&gt;=50, X2631&lt;100), "50-100",
X2631&gt;=100, "&gt;100"
)</f>
        <v>20-50</v>
      </c>
      <c r="AI2631">
        <f t="shared" si="83"/>
        <v>0</v>
      </c>
      <c r="AJ2631" t="str" cm="1">
        <f t="array" ref="AJ2631">_xlfn.IFS(
C2631&lt;=20, "&lt;20",
AND(C2631&gt;=20, C2631&lt;35), "20-35",
AND(C2631&gt;=35, C2631&lt;50), "35-50",
C2631&gt;=50, "50-100"
)</f>
        <v>35-50</v>
      </c>
      <c r="AK2631" t="str" cm="1">
        <f t="array" ref="AK2631">_xlfn.IFS(
G2631&lt;6, "&lt;6",
AND(G2631&gt;=6, G2631&lt;12), "6-12",
AND(G2631&gt;=12, G2631&lt;18), "12-18",  AND(G2631&gt;=18, G2631&lt;24), "18-24", G2631&gt;=24, "24-36")</f>
        <v>12-18</v>
      </c>
    </row>
    <row r="2632" spans="1:37" x14ac:dyDescent="0.3">
      <c r="A2632" t="s">
        <v>2732</v>
      </c>
      <c r="B2632" t="s">
        <v>44</v>
      </c>
      <c r="C2632">
        <v>49</v>
      </c>
      <c r="D2632" t="s">
        <v>37</v>
      </c>
      <c r="E2632" t="s">
        <v>61</v>
      </c>
      <c r="F2632">
        <v>4</v>
      </c>
      <c r="G2632">
        <v>31</v>
      </c>
      <c r="H2632" t="s">
        <v>49</v>
      </c>
      <c r="I2632" t="s">
        <v>37</v>
      </c>
      <c r="J2632" t="s">
        <v>34</v>
      </c>
      <c r="K2632" t="s">
        <v>34</v>
      </c>
      <c r="L2632" t="s">
        <v>34</v>
      </c>
      <c r="M2632" t="s">
        <v>34</v>
      </c>
      <c r="N2632" t="s">
        <v>34</v>
      </c>
      <c r="O2632" t="s">
        <v>34</v>
      </c>
      <c r="P2632" t="s">
        <v>34</v>
      </c>
      <c r="Q2632" t="s">
        <v>34</v>
      </c>
      <c r="R2632" t="s">
        <v>34</v>
      </c>
      <c r="S2632" t="s">
        <v>34</v>
      </c>
      <c r="T2632" t="s">
        <v>34</v>
      </c>
      <c r="U2632" t="s">
        <v>46</v>
      </c>
      <c r="V2632" t="s">
        <v>34</v>
      </c>
      <c r="W2632" t="s">
        <v>40</v>
      </c>
      <c r="X2632">
        <v>18.8</v>
      </c>
      <c r="Y2632">
        <v>56</v>
      </c>
      <c r="Z2632">
        <v>0</v>
      </c>
      <c r="AA2632">
        <v>0</v>
      </c>
      <c r="AB2632">
        <v>19.829999999999998</v>
      </c>
      <c r="AC2632">
        <v>75.83</v>
      </c>
      <c r="AD2632" t="s">
        <v>85</v>
      </c>
      <c r="AE2632" t="s">
        <v>42</v>
      </c>
      <c r="AF2632" t="s">
        <v>42</v>
      </c>
      <c r="AG2632">
        <f t="shared" si="82"/>
        <v>0</v>
      </c>
      <c r="AH2632" t="str" cm="1">
        <f t="array" ref="AH2632">_xlfn.IFS(
X2632&lt;=20, "&lt;20",
AND(X2632&gt;=20, X2632&lt;50), "20-50",
AND(X2632&gt;=50, X2632&lt;100), "50-100",
X2632&gt;=100, "&gt;100"
)</f>
        <v>&lt;20</v>
      </c>
      <c r="AI2632">
        <f t="shared" si="83"/>
        <v>1</v>
      </c>
      <c r="AJ2632" t="str" cm="1">
        <f t="array" ref="AJ2632">_xlfn.IFS(
C2632&lt;=20, "&lt;20",
AND(C2632&gt;=20, C2632&lt;35), "20-35",
AND(C2632&gt;=35, C2632&lt;50), "35-50",
C2632&gt;=50, "50-100"
)</f>
        <v>35-50</v>
      </c>
      <c r="AK2632" t="str" cm="1">
        <f t="array" ref="AK2632">_xlfn.IFS(
G2632&lt;6, "&lt;6",
AND(G2632&gt;=6, G2632&lt;12), "6-12",
AND(G2632&gt;=12, G2632&lt;18), "12-18",  AND(G2632&gt;=18, G2632&lt;24), "18-24", G2632&gt;=24, "24-36")</f>
        <v>24-36</v>
      </c>
    </row>
    <row r="2633" spans="1:37" x14ac:dyDescent="0.3">
      <c r="A2633" t="s">
        <v>2733</v>
      </c>
      <c r="B2633" t="s">
        <v>44</v>
      </c>
      <c r="C2633">
        <v>54</v>
      </c>
      <c r="D2633" t="s">
        <v>34</v>
      </c>
      <c r="E2633" t="s">
        <v>87</v>
      </c>
      <c r="F2633">
        <v>5</v>
      </c>
      <c r="G2633">
        <v>21</v>
      </c>
      <c r="H2633" t="s">
        <v>70</v>
      </c>
      <c r="I2633" t="s">
        <v>37</v>
      </c>
      <c r="J2633" t="s">
        <v>34</v>
      </c>
      <c r="K2633" t="s">
        <v>37</v>
      </c>
      <c r="L2633" t="s">
        <v>50</v>
      </c>
      <c r="M2633" t="s">
        <v>37</v>
      </c>
      <c r="N2633" t="s">
        <v>34</v>
      </c>
      <c r="O2633" t="s">
        <v>34</v>
      </c>
      <c r="P2633" t="s">
        <v>34</v>
      </c>
      <c r="Q2633" t="s">
        <v>37</v>
      </c>
      <c r="R2633" t="s">
        <v>37</v>
      </c>
      <c r="S2633" t="s">
        <v>37</v>
      </c>
      <c r="T2633" t="s">
        <v>37</v>
      </c>
      <c r="U2633" t="s">
        <v>39</v>
      </c>
      <c r="V2633" t="s">
        <v>37</v>
      </c>
      <c r="W2633" t="s">
        <v>51</v>
      </c>
      <c r="X2633">
        <v>94.75</v>
      </c>
      <c r="Y2633">
        <v>5276.1</v>
      </c>
      <c r="Z2633">
        <v>0</v>
      </c>
      <c r="AA2633">
        <v>0</v>
      </c>
      <c r="AB2633">
        <v>1371.15</v>
      </c>
      <c r="AC2633">
        <v>6647.25</v>
      </c>
      <c r="AD2633" t="s">
        <v>41</v>
      </c>
      <c r="AE2633" t="s">
        <v>42</v>
      </c>
      <c r="AF2633" t="s">
        <v>42</v>
      </c>
      <c r="AG2633">
        <f t="shared" si="82"/>
        <v>0</v>
      </c>
      <c r="AH2633" t="str" cm="1">
        <f t="array" ref="AH2633">_xlfn.IFS(
X2633&lt;=20, "&lt;20",
AND(X2633&gt;=20, X2633&lt;50), "20-50",
AND(X2633&gt;=50, X2633&lt;100), "50-100",
X2633&gt;=100, "&gt;100"
)</f>
        <v>50-100</v>
      </c>
      <c r="AI2633">
        <f t="shared" si="83"/>
        <v>0</v>
      </c>
      <c r="AJ2633" t="str" cm="1">
        <f t="array" ref="AJ2633">_xlfn.IFS(
C2633&lt;=20, "&lt;20",
AND(C2633&gt;=20, C2633&lt;35), "20-35",
AND(C2633&gt;=35, C2633&lt;50), "35-50",
C2633&gt;=50, "50-100"
)</f>
        <v>50-100</v>
      </c>
      <c r="AK2633" t="str" cm="1">
        <f t="array" ref="AK2633">_xlfn.IFS(
G2633&lt;6, "&lt;6",
AND(G2633&gt;=6, G2633&lt;12), "6-12",
AND(G2633&gt;=12, G2633&lt;18), "12-18",  AND(G2633&gt;=18, G2633&lt;24), "18-24", G2633&gt;=24, "24-36")</f>
        <v>18-24</v>
      </c>
    </row>
    <row r="2634" spans="1:37" x14ac:dyDescent="0.3">
      <c r="A2634" t="s">
        <v>2734</v>
      </c>
      <c r="B2634" t="s">
        <v>33</v>
      </c>
      <c r="C2634">
        <v>32</v>
      </c>
      <c r="D2634" t="s">
        <v>34</v>
      </c>
      <c r="E2634" t="s">
        <v>74</v>
      </c>
      <c r="F2634">
        <v>13</v>
      </c>
      <c r="G2634">
        <v>35</v>
      </c>
      <c r="H2634" t="s">
        <v>57</v>
      </c>
      <c r="I2634" t="s">
        <v>37</v>
      </c>
      <c r="J2634" t="s">
        <v>34</v>
      </c>
      <c r="K2634" t="s">
        <v>37</v>
      </c>
      <c r="L2634" t="s">
        <v>38</v>
      </c>
      <c r="M2634" t="s">
        <v>34</v>
      </c>
      <c r="N2634" t="s">
        <v>34</v>
      </c>
      <c r="O2634" t="s">
        <v>34</v>
      </c>
      <c r="P2634" t="s">
        <v>34</v>
      </c>
      <c r="Q2634" t="s">
        <v>34</v>
      </c>
      <c r="R2634" t="s">
        <v>34</v>
      </c>
      <c r="S2634" t="s">
        <v>34</v>
      </c>
      <c r="T2634" t="s">
        <v>37</v>
      </c>
      <c r="U2634" t="s">
        <v>46</v>
      </c>
      <c r="V2634" t="s">
        <v>37</v>
      </c>
      <c r="W2634" t="s">
        <v>51</v>
      </c>
      <c r="X2634">
        <v>44.35</v>
      </c>
      <c r="Y2634">
        <v>927.15</v>
      </c>
      <c r="Z2634">
        <v>0</v>
      </c>
      <c r="AA2634">
        <v>0</v>
      </c>
      <c r="AB2634">
        <v>83</v>
      </c>
      <c r="AC2634">
        <v>1010.15</v>
      </c>
      <c r="AD2634" t="s">
        <v>41</v>
      </c>
      <c r="AE2634" t="s">
        <v>42</v>
      </c>
      <c r="AF2634" t="s">
        <v>42</v>
      </c>
      <c r="AG2634">
        <f t="shared" si="82"/>
        <v>0</v>
      </c>
      <c r="AH2634" t="str" cm="1">
        <f t="array" ref="AH2634">_xlfn.IFS(
X2634&lt;=20, "&lt;20",
AND(X2634&gt;=20, X2634&lt;50), "20-50",
AND(X2634&gt;=50, X2634&lt;100), "50-100",
X2634&gt;=100, "&gt;100"
)</f>
        <v>20-50</v>
      </c>
      <c r="AI2634">
        <f t="shared" si="83"/>
        <v>0</v>
      </c>
      <c r="AJ2634" t="str" cm="1">
        <f t="array" ref="AJ2634">_xlfn.IFS(
C2634&lt;=20, "&lt;20",
AND(C2634&gt;=20, C2634&lt;35), "20-35",
AND(C2634&gt;=35, C2634&lt;50), "35-50",
C2634&gt;=50, "50-100"
)</f>
        <v>20-35</v>
      </c>
      <c r="AK2634" t="str" cm="1">
        <f t="array" ref="AK2634">_xlfn.IFS(
G2634&lt;6, "&lt;6",
AND(G2634&gt;=6, G2634&lt;12), "6-12",
AND(G2634&gt;=12, G2634&lt;18), "12-18",  AND(G2634&gt;=18, G2634&lt;24), "18-24", G2634&gt;=24, "24-36")</f>
        <v>24-36</v>
      </c>
    </row>
    <row r="2635" spans="1:37" x14ac:dyDescent="0.3">
      <c r="A2635" t="s">
        <v>2735</v>
      </c>
      <c r="B2635" t="s">
        <v>44</v>
      </c>
      <c r="C2635">
        <v>29</v>
      </c>
      <c r="D2635" t="s">
        <v>37</v>
      </c>
      <c r="E2635" t="s">
        <v>87</v>
      </c>
      <c r="F2635">
        <v>4</v>
      </c>
      <c r="G2635">
        <v>23</v>
      </c>
      <c r="H2635" t="s">
        <v>36</v>
      </c>
      <c r="I2635" t="s">
        <v>37</v>
      </c>
      <c r="J2635" t="s">
        <v>37</v>
      </c>
      <c r="K2635" t="s">
        <v>37</v>
      </c>
      <c r="L2635" t="s">
        <v>50</v>
      </c>
      <c r="M2635" t="s">
        <v>37</v>
      </c>
      <c r="N2635" t="s">
        <v>37</v>
      </c>
      <c r="O2635" t="s">
        <v>37</v>
      </c>
      <c r="P2635" t="s">
        <v>37</v>
      </c>
      <c r="Q2635" t="s">
        <v>37</v>
      </c>
      <c r="R2635" t="s">
        <v>37</v>
      </c>
      <c r="S2635" t="s">
        <v>37</v>
      </c>
      <c r="T2635" t="s">
        <v>37</v>
      </c>
      <c r="U2635" t="s">
        <v>67</v>
      </c>
      <c r="V2635" t="s">
        <v>37</v>
      </c>
      <c r="W2635" t="s">
        <v>51</v>
      </c>
      <c r="X2635">
        <v>117.6</v>
      </c>
      <c r="Y2635">
        <v>8308.9</v>
      </c>
      <c r="Z2635">
        <v>5.44</v>
      </c>
      <c r="AA2635">
        <v>0</v>
      </c>
      <c r="AB2635">
        <v>3385.44</v>
      </c>
      <c r="AC2635">
        <v>11688.9</v>
      </c>
      <c r="AD2635" t="s">
        <v>41</v>
      </c>
      <c r="AE2635" t="s">
        <v>42</v>
      </c>
      <c r="AF2635" t="s">
        <v>42</v>
      </c>
      <c r="AG2635">
        <f t="shared" si="82"/>
        <v>0</v>
      </c>
      <c r="AH2635" t="str" cm="1">
        <f t="array" ref="AH2635">_xlfn.IFS(
X2635&lt;=20, "&lt;20",
AND(X2635&gt;=20, X2635&lt;50), "20-50",
AND(X2635&gt;=50, X2635&lt;100), "50-100",
X2635&gt;=100, "&gt;100"
)</f>
        <v>&gt;100</v>
      </c>
      <c r="AI2635">
        <f t="shared" si="83"/>
        <v>0</v>
      </c>
      <c r="AJ2635" t="str" cm="1">
        <f t="array" ref="AJ2635">_xlfn.IFS(
C2635&lt;=20, "&lt;20",
AND(C2635&gt;=20, C2635&lt;35), "20-35",
AND(C2635&gt;=35, C2635&lt;50), "35-50",
C2635&gt;=50, "50-100"
)</f>
        <v>20-35</v>
      </c>
      <c r="AK2635" t="str" cm="1">
        <f t="array" ref="AK2635">_xlfn.IFS(
G2635&lt;6, "&lt;6",
AND(G2635&gt;=6, G2635&lt;12), "6-12",
AND(G2635&gt;=12, G2635&lt;18), "12-18",  AND(G2635&gt;=18, G2635&lt;24), "18-24", G2635&gt;=24, "24-36")</f>
        <v>18-24</v>
      </c>
    </row>
    <row r="2636" spans="1:37" x14ac:dyDescent="0.3">
      <c r="A2636" t="s">
        <v>2736</v>
      </c>
      <c r="B2636" t="s">
        <v>33</v>
      </c>
      <c r="C2636">
        <v>58</v>
      </c>
      <c r="D2636" t="s">
        <v>34</v>
      </c>
      <c r="E2636" t="s">
        <v>74</v>
      </c>
      <c r="F2636">
        <v>13</v>
      </c>
      <c r="G2636">
        <v>14</v>
      </c>
      <c r="H2636" t="s">
        <v>66</v>
      </c>
      <c r="I2636" t="s">
        <v>37</v>
      </c>
      <c r="J2636" t="s">
        <v>37</v>
      </c>
      <c r="K2636" t="s">
        <v>34</v>
      </c>
      <c r="L2636" t="s">
        <v>34</v>
      </c>
      <c r="M2636" t="s">
        <v>34</v>
      </c>
      <c r="N2636" t="s">
        <v>34</v>
      </c>
      <c r="O2636" t="s">
        <v>34</v>
      </c>
      <c r="P2636" t="s">
        <v>34</v>
      </c>
      <c r="Q2636" t="s">
        <v>34</v>
      </c>
      <c r="R2636" t="s">
        <v>34</v>
      </c>
      <c r="S2636" t="s">
        <v>34</v>
      </c>
      <c r="T2636" t="s">
        <v>34</v>
      </c>
      <c r="U2636" t="s">
        <v>67</v>
      </c>
      <c r="V2636" t="s">
        <v>34</v>
      </c>
      <c r="W2636" t="s">
        <v>40</v>
      </c>
      <c r="X2636">
        <v>25.35</v>
      </c>
      <c r="Y2636">
        <v>1715.15</v>
      </c>
      <c r="Z2636">
        <v>0</v>
      </c>
      <c r="AA2636">
        <v>0</v>
      </c>
      <c r="AB2636">
        <v>732.2</v>
      </c>
      <c r="AC2636">
        <v>2447.35</v>
      </c>
      <c r="AD2636" t="s">
        <v>41</v>
      </c>
      <c r="AE2636" t="s">
        <v>42</v>
      </c>
      <c r="AF2636" t="s">
        <v>42</v>
      </c>
      <c r="AG2636">
        <f t="shared" si="82"/>
        <v>0</v>
      </c>
      <c r="AH2636" t="str" cm="1">
        <f t="array" ref="AH2636">_xlfn.IFS(
X2636&lt;=20, "&lt;20",
AND(X2636&gt;=20, X2636&lt;50), "20-50",
AND(X2636&gt;=50, X2636&lt;100), "50-100",
X2636&gt;=100, "&gt;100"
)</f>
        <v>20-50</v>
      </c>
      <c r="AI2636">
        <f t="shared" si="83"/>
        <v>0</v>
      </c>
      <c r="AJ2636" t="str" cm="1">
        <f t="array" ref="AJ2636">_xlfn.IFS(
C2636&lt;=20, "&lt;20",
AND(C2636&gt;=20, C2636&lt;35), "20-35",
AND(C2636&gt;=35, C2636&lt;50), "35-50",
C2636&gt;=50, "50-100"
)</f>
        <v>50-100</v>
      </c>
      <c r="AK2636" t="str" cm="1">
        <f t="array" ref="AK2636">_xlfn.IFS(
G2636&lt;6, "&lt;6",
AND(G2636&gt;=6, G2636&lt;12), "6-12",
AND(G2636&gt;=12, G2636&lt;18), "12-18",  AND(G2636&gt;=18, G2636&lt;24), "18-24", G2636&gt;=24, "24-36")</f>
        <v>12-18</v>
      </c>
    </row>
    <row r="2637" spans="1:37" x14ac:dyDescent="0.3">
      <c r="A2637" t="s">
        <v>2737</v>
      </c>
      <c r="B2637" t="s">
        <v>33</v>
      </c>
      <c r="C2637">
        <v>64</v>
      </c>
      <c r="D2637" t="s">
        <v>34</v>
      </c>
      <c r="E2637" t="s">
        <v>87</v>
      </c>
      <c r="F2637">
        <v>5</v>
      </c>
      <c r="G2637">
        <v>24</v>
      </c>
      <c r="H2637" t="s">
        <v>36</v>
      </c>
      <c r="I2637" t="s">
        <v>37</v>
      </c>
      <c r="J2637" t="s">
        <v>37</v>
      </c>
      <c r="K2637" t="s">
        <v>37</v>
      </c>
      <c r="L2637" t="s">
        <v>50</v>
      </c>
      <c r="M2637" t="s">
        <v>34</v>
      </c>
      <c r="N2637" t="s">
        <v>37</v>
      </c>
      <c r="O2637" t="s">
        <v>34</v>
      </c>
      <c r="P2637" t="s">
        <v>34</v>
      </c>
      <c r="Q2637" t="s">
        <v>37</v>
      </c>
      <c r="R2637" t="s">
        <v>37</v>
      </c>
      <c r="S2637" t="s">
        <v>37</v>
      </c>
      <c r="T2637" t="s">
        <v>34</v>
      </c>
      <c r="U2637" t="s">
        <v>46</v>
      </c>
      <c r="V2637" t="s">
        <v>37</v>
      </c>
      <c r="W2637" t="s">
        <v>51</v>
      </c>
      <c r="X2637">
        <v>99.8</v>
      </c>
      <c r="Y2637">
        <v>673.25</v>
      </c>
      <c r="Z2637">
        <v>0</v>
      </c>
      <c r="AA2637">
        <v>10</v>
      </c>
      <c r="AB2637">
        <v>329.21</v>
      </c>
      <c r="AC2637">
        <v>1012.46</v>
      </c>
      <c r="AD2637" t="s">
        <v>52</v>
      </c>
      <c r="AE2637" t="s">
        <v>53</v>
      </c>
      <c r="AF2637" t="s">
        <v>54</v>
      </c>
      <c r="AG2637">
        <f t="shared" si="82"/>
        <v>1</v>
      </c>
      <c r="AH2637" t="str" cm="1">
        <f t="array" ref="AH2637">_xlfn.IFS(
X2637&lt;=20, "&lt;20",
AND(X2637&gt;=20, X2637&lt;50), "20-50",
AND(X2637&gt;=50, X2637&lt;100), "50-100",
X2637&gt;=100, "&gt;100"
)</f>
        <v>50-100</v>
      </c>
      <c r="AI2637">
        <f t="shared" si="83"/>
        <v>0</v>
      </c>
      <c r="AJ2637" t="str" cm="1">
        <f t="array" ref="AJ2637">_xlfn.IFS(
C2637&lt;=20, "&lt;20",
AND(C2637&gt;=20, C2637&lt;35), "20-35",
AND(C2637&gt;=35, C2637&lt;50), "35-50",
C2637&gt;=50, "50-100"
)</f>
        <v>50-100</v>
      </c>
      <c r="AK2637" t="str" cm="1">
        <f t="array" ref="AK2637">_xlfn.IFS(
G2637&lt;6, "&lt;6",
AND(G2637&gt;=6, G2637&lt;12), "6-12",
AND(G2637&gt;=12, G2637&lt;18), "12-18",  AND(G2637&gt;=18, G2637&lt;24), "18-24", G2637&gt;=24, "24-36")</f>
        <v>24-36</v>
      </c>
    </row>
    <row r="2638" spans="1:37" x14ac:dyDescent="0.3">
      <c r="A2638" t="s">
        <v>2738</v>
      </c>
      <c r="B2638" t="s">
        <v>44</v>
      </c>
      <c r="C2638">
        <v>52</v>
      </c>
      <c r="D2638" t="s">
        <v>34</v>
      </c>
      <c r="E2638" t="s">
        <v>99</v>
      </c>
      <c r="F2638">
        <v>0</v>
      </c>
      <c r="G2638">
        <v>2</v>
      </c>
      <c r="H2638" t="s">
        <v>36</v>
      </c>
      <c r="I2638" t="s">
        <v>37</v>
      </c>
      <c r="J2638" t="s">
        <v>37</v>
      </c>
      <c r="K2638" t="s">
        <v>34</v>
      </c>
      <c r="L2638" t="s">
        <v>34</v>
      </c>
      <c r="M2638" t="s">
        <v>34</v>
      </c>
      <c r="N2638" t="s">
        <v>34</v>
      </c>
      <c r="O2638" t="s">
        <v>34</v>
      </c>
      <c r="P2638" t="s">
        <v>34</v>
      </c>
      <c r="Q2638" t="s">
        <v>34</v>
      </c>
      <c r="R2638" t="s">
        <v>34</v>
      </c>
      <c r="S2638" t="s">
        <v>34</v>
      </c>
      <c r="T2638" t="s">
        <v>34</v>
      </c>
      <c r="U2638" t="s">
        <v>67</v>
      </c>
      <c r="V2638" t="s">
        <v>34</v>
      </c>
      <c r="W2638" t="s">
        <v>51</v>
      </c>
      <c r="X2638">
        <v>24.5</v>
      </c>
      <c r="Y2638">
        <v>761.95</v>
      </c>
      <c r="Z2638">
        <v>0</v>
      </c>
      <c r="AA2638">
        <v>0</v>
      </c>
      <c r="AB2638">
        <v>959.04</v>
      </c>
      <c r="AC2638">
        <v>1720.99</v>
      </c>
      <c r="AD2638" t="s">
        <v>41</v>
      </c>
      <c r="AE2638" t="s">
        <v>42</v>
      </c>
      <c r="AF2638" t="s">
        <v>42</v>
      </c>
      <c r="AG2638">
        <f t="shared" si="82"/>
        <v>0</v>
      </c>
      <c r="AH2638" t="str" cm="1">
        <f t="array" ref="AH2638">_xlfn.IFS(
X2638&lt;=20, "&lt;20",
AND(X2638&gt;=20, X2638&lt;50), "20-50",
AND(X2638&gt;=50, X2638&lt;100), "50-100",
X2638&gt;=100, "&gt;100"
)</f>
        <v>20-50</v>
      </c>
      <c r="AI2638">
        <f t="shared" si="83"/>
        <v>0</v>
      </c>
      <c r="AJ2638" t="str" cm="1">
        <f t="array" ref="AJ2638">_xlfn.IFS(
C2638&lt;=20, "&lt;20",
AND(C2638&gt;=20, C2638&lt;35), "20-35",
AND(C2638&gt;=35, C2638&lt;50), "35-50",
C2638&gt;=50, "50-100"
)</f>
        <v>50-100</v>
      </c>
      <c r="AK2638" t="str" cm="1">
        <f t="array" ref="AK2638">_xlfn.IFS(
G2638&lt;6, "&lt;6",
AND(G2638&gt;=6, G2638&lt;12), "6-12",
AND(G2638&gt;=12, G2638&lt;18), "12-18",  AND(G2638&gt;=18, G2638&lt;24), "18-24", G2638&gt;=24, "24-36")</f>
        <v>&lt;6</v>
      </c>
    </row>
    <row r="2639" spans="1:37" x14ac:dyDescent="0.3">
      <c r="A2639" t="s">
        <v>2739</v>
      </c>
      <c r="B2639" t="s">
        <v>44</v>
      </c>
      <c r="C2639">
        <v>41</v>
      </c>
      <c r="D2639" t="s">
        <v>37</v>
      </c>
      <c r="E2639" t="s">
        <v>158</v>
      </c>
      <c r="F2639">
        <v>6</v>
      </c>
      <c r="G2639">
        <v>4</v>
      </c>
      <c r="H2639" t="s">
        <v>36</v>
      </c>
      <c r="I2639" t="s">
        <v>34</v>
      </c>
      <c r="J2639" t="s">
        <v>34</v>
      </c>
      <c r="K2639" t="s">
        <v>37</v>
      </c>
      <c r="L2639" t="s">
        <v>72</v>
      </c>
      <c r="M2639" t="s">
        <v>37</v>
      </c>
      <c r="N2639" t="s">
        <v>37</v>
      </c>
      <c r="O2639" t="s">
        <v>34</v>
      </c>
      <c r="P2639" t="s">
        <v>37</v>
      </c>
      <c r="Q2639" t="s">
        <v>34</v>
      </c>
      <c r="R2639" t="s">
        <v>37</v>
      </c>
      <c r="S2639" t="s">
        <v>37</v>
      </c>
      <c r="T2639" t="s">
        <v>37</v>
      </c>
      <c r="U2639" t="s">
        <v>67</v>
      </c>
      <c r="V2639" t="s">
        <v>37</v>
      </c>
      <c r="W2639" t="s">
        <v>51</v>
      </c>
      <c r="X2639">
        <v>50.95</v>
      </c>
      <c r="Y2639">
        <v>3521.7</v>
      </c>
      <c r="Z2639">
        <v>0</v>
      </c>
      <c r="AA2639">
        <v>0</v>
      </c>
      <c r="AB2639">
        <v>0</v>
      </c>
      <c r="AC2639">
        <v>3521.7</v>
      </c>
      <c r="AD2639" t="s">
        <v>41</v>
      </c>
      <c r="AE2639" t="s">
        <v>42</v>
      </c>
      <c r="AF2639" t="s">
        <v>42</v>
      </c>
      <c r="AG2639">
        <f t="shared" si="82"/>
        <v>0</v>
      </c>
      <c r="AH2639" t="str" cm="1">
        <f t="array" ref="AH2639">_xlfn.IFS(
X2639&lt;=20, "&lt;20",
AND(X2639&gt;=20, X2639&lt;50), "20-50",
AND(X2639&gt;=50, X2639&lt;100), "50-100",
X2639&gt;=100, "&gt;100"
)</f>
        <v>50-100</v>
      </c>
      <c r="AI2639">
        <f t="shared" si="83"/>
        <v>0</v>
      </c>
      <c r="AJ2639" t="str" cm="1">
        <f t="array" ref="AJ2639">_xlfn.IFS(
C2639&lt;=20, "&lt;20",
AND(C2639&gt;=20, C2639&lt;35), "20-35",
AND(C2639&gt;=35, C2639&lt;50), "35-50",
C2639&gt;=50, "50-100"
)</f>
        <v>35-50</v>
      </c>
      <c r="AK2639" t="str" cm="1">
        <f t="array" ref="AK2639">_xlfn.IFS(
G2639&lt;6, "&lt;6",
AND(G2639&gt;=6, G2639&lt;12), "6-12",
AND(G2639&gt;=12, G2639&lt;18), "12-18",  AND(G2639&gt;=18, G2639&lt;24), "18-24", G2639&gt;=24, "24-36")</f>
        <v>&lt;6</v>
      </c>
    </row>
    <row r="2640" spans="1:37" x14ac:dyDescent="0.3">
      <c r="A2640" t="s">
        <v>2740</v>
      </c>
      <c r="B2640" t="s">
        <v>44</v>
      </c>
      <c r="C2640">
        <v>60</v>
      </c>
      <c r="D2640" t="s">
        <v>37</v>
      </c>
      <c r="E2640" t="s">
        <v>61</v>
      </c>
      <c r="F2640">
        <v>1</v>
      </c>
      <c r="G2640">
        <v>8</v>
      </c>
      <c r="H2640" t="s">
        <v>36</v>
      </c>
      <c r="I2640" t="s">
        <v>37</v>
      </c>
      <c r="J2640" t="s">
        <v>37</v>
      </c>
      <c r="K2640" t="s">
        <v>37</v>
      </c>
      <c r="L2640" t="s">
        <v>50</v>
      </c>
      <c r="M2640" t="s">
        <v>34</v>
      </c>
      <c r="N2640" t="s">
        <v>34</v>
      </c>
      <c r="O2640" t="s">
        <v>34</v>
      </c>
      <c r="P2640" t="s">
        <v>37</v>
      </c>
      <c r="Q2640" t="s">
        <v>34</v>
      </c>
      <c r="R2640" t="s">
        <v>34</v>
      </c>
      <c r="S2640" t="s">
        <v>34</v>
      </c>
      <c r="T2640" t="s">
        <v>37</v>
      </c>
      <c r="U2640" t="s">
        <v>46</v>
      </c>
      <c r="V2640" t="s">
        <v>37</v>
      </c>
      <c r="W2640" t="s">
        <v>40</v>
      </c>
      <c r="X2640">
        <v>79.849999999999994</v>
      </c>
      <c r="Y2640">
        <v>2404.15</v>
      </c>
      <c r="Z2640">
        <v>0</v>
      </c>
      <c r="AA2640">
        <v>0</v>
      </c>
      <c r="AB2640">
        <v>515.53</v>
      </c>
      <c r="AC2640">
        <v>2919.68</v>
      </c>
      <c r="AD2640" t="s">
        <v>52</v>
      </c>
      <c r="AE2640" t="s">
        <v>58</v>
      </c>
      <c r="AF2640" t="s">
        <v>365</v>
      </c>
      <c r="AG2640">
        <f t="shared" si="82"/>
        <v>1</v>
      </c>
      <c r="AH2640" t="str" cm="1">
        <f t="array" ref="AH2640">_xlfn.IFS(
X2640&lt;=20, "&lt;20",
AND(X2640&gt;=20, X2640&lt;50), "20-50",
AND(X2640&gt;=50, X2640&lt;100), "50-100",
X2640&gt;=100, "&gt;100"
)</f>
        <v>50-100</v>
      </c>
      <c r="AI2640">
        <f t="shared" si="83"/>
        <v>0</v>
      </c>
      <c r="AJ2640" t="str" cm="1">
        <f t="array" ref="AJ2640">_xlfn.IFS(
C2640&lt;=20, "&lt;20",
AND(C2640&gt;=20, C2640&lt;35), "20-35",
AND(C2640&gt;=35, C2640&lt;50), "35-50",
C2640&gt;=50, "50-100"
)</f>
        <v>50-100</v>
      </c>
      <c r="AK2640" t="str" cm="1">
        <f t="array" ref="AK2640">_xlfn.IFS(
G2640&lt;6, "&lt;6",
AND(G2640&gt;=6, G2640&lt;12), "6-12",
AND(G2640&gt;=12, G2640&lt;18), "12-18",  AND(G2640&gt;=18, G2640&lt;24), "18-24", G2640&gt;=24, "24-36")</f>
        <v>6-12</v>
      </c>
    </row>
    <row r="2641" spans="1:37" x14ac:dyDescent="0.3">
      <c r="A2641" t="s">
        <v>2741</v>
      </c>
      <c r="B2641" t="s">
        <v>44</v>
      </c>
      <c r="C2641">
        <v>28</v>
      </c>
      <c r="D2641" t="s">
        <v>37</v>
      </c>
      <c r="E2641" t="s">
        <v>164</v>
      </c>
      <c r="F2641">
        <v>13</v>
      </c>
      <c r="G2641">
        <v>30</v>
      </c>
      <c r="H2641" t="s">
        <v>49</v>
      </c>
      <c r="I2641" t="s">
        <v>34</v>
      </c>
      <c r="J2641" t="s">
        <v>34</v>
      </c>
      <c r="K2641" t="s">
        <v>37</v>
      </c>
      <c r="L2641" t="s">
        <v>38</v>
      </c>
      <c r="M2641" t="s">
        <v>37</v>
      </c>
      <c r="N2641" t="s">
        <v>34</v>
      </c>
      <c r="O2641" t="s">
        <v>34</v>
      </c>
      <c r="P2641" t="s">
        <v>37</v>
      </c>
      <c r="Q2641" t="s">
        <v>34</v>
      </c>
      <c r="R2641" t="s">
        <v>34</v>
      </c>
      <c r="S2641" t="s">
        <v>34</v>
      </c>
      <c r="T2641" t="s">
        <v>37</v>
      </c>
      <c r="U2641" t="s">
        <v>46</v>
      </c>
      <c r="V2641" t="s">
        <v>34</v>
      </c>
      <c r="W2641" t="s">
        <v>143</v>
      </c>
      <c r="X2641">
        <v>34.25</v>
      </c>
      <c r="Y2641">
        <v>139.35</v>
      </c>
      <c r="Z2641">
        <v>0</v>
      </c>
      <c r="AA2641">
        <v>0</v>
      </c>
      <c r="AB2641">
        <v>0</v>
      </c>
      <c r="AC2641">
        <v>139.35</v>
      </c>
      <c r="AD2641" t="s">
        <v>52</v>
      </c>
      <c r="AE2641" t="s">
        <v>53</v>
      </c>
      <c r="AF2641" t="s">
        <v>155</v>
      </c>
      <c r="AG2641">
        <f t="shared" si="82"/>
        <v>1</v>
      </c>
      <c r="AH2641" t="str" cm="1">
        <f t="array" ref="AH2641">_xlfn.IFS(
X2641&lt;=20, "&lt;20",
AND(X2641&gt;=20, X2641&lt;50), "20-50",
AND(X2641&gt;=50, X2641&lt;100), "50-100",
X2641&gt;=100, "&gt;100"
)</f>
        <v>20-50</v>
      </c>
      <c r="AI2641">
        <f t="shared" si="83"/>
        <v>0</v>
      </c>
      <c r="AJ2641" t="str" cm="1">
        <f t="array" ref="AJ2641">_xlfn.IFS(
C2641&lt;=20, "&lt;20",
AND(C2641&gt;=20, C2641&lt;35), "20-35",
AND(C2641&gt;=35, C2641&lt;50), "35-50",
C2641&gt;=50, "50-100"
)</f>
        <v>20-35</v>
      </c>
      <c r="AK2641" t="str" cm="1">
        <f t="array" ref="AK2641">_xlfn.IFS(
G2641&lt;6, "&lt;6",
AND(G2641&gt;=6, G2641&lt;12), "6-12",
AND(G2641&gt;=12, G2641&lt;18), "12-18",  AND(G2641&gt;=18, G2641&lt;24), "18-24", G2641&gt;=24, "24-36")</f>
        <v>24-36</v>
      </c>
    </row>
    <row r="2642" spans="1:37" x14ac:dyDescent="0.3">
      <c r="A2642" t="s">
        <v>2742</v>
      </c>
      <c r="B2642" t="s">
        <v>44</v>
      </c>
      <c r="C2642">
        <v>63</v>
      </c>
      <c r="D2642" t="s">
        <v>37</v>
      </c>
      <c r="E2642" t="s">
        <v>82</v>
      </c>
      <c r="F2642">
        <v>7</v>
      </c>
      <c r="G2642">
        <v>11</v>
      </c>
      <c r="H2642" t="s">
        <v>57</v>
      </c>
      <c r="I2642" t="s">
        <v>37</v>
      </c>
      <c r="J2642" t="s">
        <v>37</v>
      </c>
      <c r="K2642" t="s">
        <v>34</v>
      </c>
      <c r="L2642" t="s">
        <v>34</v>
      </c>
      <c r="M2642" t="s">
        <v>34</v>
      </c>
      <c r="N2642" t="s">
        <v>34</v>
      </c>
      <c r="O2642" t="s">
        <v>34</v>
      </c>
      <c r="P2642" t="s">
        <v>34</v>
      </c>
      <c r="Q2642" t="s">
        <v>34</v>
      </c>
      <c r="R2642" t="s">
        <v>34</v>
      </c>
      <c r="S2642" t="s">
        <v>34</v>
      </c>
      <c r="T2642" t="s">
        <v>34</v>
      </c>
      <c r="U2642" t="s">
        <v>39</v>
      </c>
      <c r="V2642" t="s">
        <v>34</v>
      </c>
      <c r="W2642" t="s">
        <v>40</v>
      </c>
      <c r="X2642">
        <v>24.95</v>
      </c>
      <c r="Y2642">
        <v>280.39999999999998</v>
      </c>
      <c r="Z2642">
        <v>0</v>
      </c>
      <c r="AA2642">
        <v>0</v>
      </c>
      <c r="AB2642">
        <v>306.83999999999997</v>
      </c>
      <c r="AC2642">
        <v>587.24</v>
      </c>
      <c r="AD2642" t="s">
        <v>41</v>
      </c>
      <c r="AE2642" t="s">
        <v>42</v>
      </c>
      <c r="AF2642" t="s">
        <v>42</v>
      </c>
      <c r="AG2642">
        <f t="shared" si="82"/>
        <v>0</v>
      </c>
      <c r="AH2642" t="str" cm="1">
        <f t="array" ref="AH2642">_xlfn.IFS(
X2642&lt;=20, "&lt;20",
AND(X2642&gt;=20, X2642&lt;50), "20-50",
AND(X2642&gt;=50, X2642&lt;100), "50-100",
X2642&gt;=100, "&gt;100"
)</f>
        <v>20-50</v>
      </c>
      <c r="AI2642">
        <f t="shared" si="83"/>
        <v>0</v>
      </c>
      <c r="AJ2642" t="str" cm="1">
        <f t="array" ref="AJ2642">_xlfn.IFS(
C2642&lt;=20, "&lt;20",
AND(C2642&gt;=20, C2642&lt;35), "20-35",
AND(C2642&gt;=35, C2642&lt;50), "35-50",
C2642&gt;=50, "50-100"
)</f>
        <v>50-100</v>
      </c>
      <c r="AK2642" t="str" cm="1">
        <f t="array" ref="AK2642">_xlfn.IFS(
G2642&lt;6, "&lt;6",
AND(G2642&gt;=6, G2642&lt;12), "6-12",
AND(G2642&gt;=12, G2642&lt;18), "12-18",  AND(G2642&gt;=18, G2642&lt;24), "18-24", G2642&gt;=24, "24-36")</f>
        <v>6-12</v>
      </c>
    </row>
    <row r="2643" spans="1:37" x14ac:dyDescent="0.3">
      <c r="A2643" t="s">
        <v>2743</v>
      </c>
      <c r="B2643" t="s">
        <v>44</v>
      </c>
      <c r="C2643">
        <v>29</v>
      </c>
      <c r="D2643" t="s">
        <v>37</v>
      </c>
      <c r="E2643" t="s">
        <v>64</v>
      </c>
      <c r="F2643">
        <v>7</v>
      </c>
      <c r="G2643">
        <v>8</v>
      </c>
      <c r="H2643" t="s">
        <v>57</v>
      </c>
      <c r="I2643" t="s">
        <v>37</v>
      </c>
      <c r="J2643" t="s">
        <v>34</v>
      </c>
      <c r="K2643" t="s">
        <v>34</v>
      </c>
      <c r="L2643" t="s">
        <v>34</v>
      </c>
      <c r="M2643" t="s">
        <v>34</v>
      </c>
      <c r="N2643" t="s">
        <v>34</v>
      </c>
      <c r="O2643" t="s">
        <v>34</v>
      </c>
      <c r="P2643" t="s">
        <v>34</v>
      </c>
      <c r="Q2643" t="s">
        <v>34</v>
      </c>
      <c r="R2643" t="s">
        <v>34</v>
      </c>
      <c r="S2643" t="s">
        <v>34</v>
      </c>
      <c r="T2643" t="s">
        <v>34</v>
      </c>
      <c r="U2643" t="s">
        <v>46</v>
      </c>
      <c r="V2643" t="s">
        <v>34</v>
      </c>
      <c r="W2643" t="s">
        <v>40</v>
      </c>
      <c r="X2643">
        <v>19.7</v>
      </c>
      <c r="Y2643">
        <v>340.35</v>
      </c>
      <c r="Z2643">
        <v>0</v>
      </c>
      <c r="AA2643">
        <v>0</v>
      </c>
      <c r="AB2643">
        <v>378.42</v>
      </c>
      <c r="AC2643">
        <v>718.77</v>
      </c>
      <c r="AD2643" t="s">
        <v>41</v>
      </c>
      <c r="AE2643" t="s">
        <v>42</v>
      </c>
      <c r="AF2643" t="s">
        <v>42</v>
      </c>
      <c r="AG2643">
        <f t="shared" si="82"/>
        <v>0</v>
      </c>
      <c r="AH2643" t="str" cm="1">
        <f t="array" ref="AH2643">_xlfn.IFS(
X2643&lt;=20, "&lt;20",
AND(X2643&gt;=20, X2643&lt;50), "20-50",
AND(X2643&gt;=50, X2643&lt;100), "50-100",
X2643&gt;=100, "&gt;100"
)</f>
        <v>&lt;20</v>
      </c>
      <c r="AI2643">
        <f t="shared" si="83"/>
        <v>0</v>
      </c>
      <c r="AJ2643" t="str" cm="1">
        <f t="array" ref="AJ2643">_xlfn.IFS(
C2643&lt;=20, "&lt;20",
AND(C2643&gt;=20, C2643&lt;35), "20-35",
AND(C2643&gt;=35, C2643&lt;50), "35-50",
C2643&gt;=50, "50-100"
)</f>
        <v>20-35</v>
      </c>
      <c r="AK2643" t="str" cm="1">
        <f t="array" ref="AK2643">_xlfn.IFS(
G2643&lt;6, "&lt;6",
AND(G2643&gt;=6, G2643&lt;12), "6-12",
AND(G2643&gt;=12, G2643&lt;18), "12-18",  AND(G2643&gt;=18, G2643&lt;24), "18-24", G2643&gt;=24, "24-36")</f>
        <v>6-12</v>
      </c>
    </row>
    <row r="2644" spans="1:37" x14ac:dyDescent="0.3">
      <c r="A2644" t="s">
        <v>2744</v>
      </c>
      <c r="B2644" t="s">
        <v>44</v>
      </c>
      <c r="C2644">
        <v>33</v>
      </c>
      <c r="D2644" t="s">
        <v>37</v>
      </c>
      <c r="E2644" t="s">
        <v>136</v>
      </c>
      <c r="F2644">
        <v>7</v>
      </c>
      <c r="G2644">
        <v>4</v>
      </c>
      <c r="H2644" t="s">
        <v>36</v>
      </c>
      <c r="I2644" t="s">
        <v>37</v>
      </c>
      <c r="J2644" t="s">
        <v>34</v>
      </c>
      <c r="K2644" t="s">
        <v>37</v>
      </c>
      <c r="L2644" t="s">
        <v>50</v>
      </c>
      <c r="M2644" t="s">
        <v>37</v>
      </c>
      <c r="N2644" t="s">
        <v>37</v>
      </c>
      <c r="O2644" t="s">
        <v>37</v>
      </c>
      <c r="P2644" t="s">
        <v>37</v>
      </c>
      <c r="Q2644" t="s">
        <v>37</v>
      </c>
      <c r="R2644" t="s">
        <v>37</v>
      </c>
      <c r="S2644" t="s">
        <v>37</v>
      </c>
      <c r="T2644" t="s">
        <v>37</v>
      </c>
      <c r="U2644" t="s">
        <v>67</v>
      </c>
      <c r="V2644" t="s">
        <v>37</v>
      </c>
      <c r="W2644" t="s">
        <v>40</v>
      </c>
      <c r="X2644">
        <v>109.5</v>
      </c>
      <c r="Y2644">
        <v>7854.9</v>
      </c>
      <c r="Z2644">
        <v>0</v>
      </c>
      <c r="AA2644">
        <v>0</v>
      </c>
      <c r="AB2644">
        <v>2320.56</v>
      </c>
      <c r="AC2644">
        <v>10175.459999999999</v>
      </c>
      <c r="AD2644" t="s">
        <v>41</v>
      </c>
      <c r="AE2644" t="s">
        <v>42</v>
      </c>
      <c r="AF2644" t="s">
        <v>42</v>
      </c>
      <c r="AG2644">
        <f t="shared" si="82"/>
        <v>0</v>
      </c>
      <c r="AH2644" t="str" cm="1">
        <f t="array" ref="AH2644">_xlfn.IFS(
X2644&lt;=20, "&lt;20",
AND(X2644&gt;=20, X2644&lt;50), "20-50",
AND(X2644&gt;=50, X2644&lt;100), "50-100",
X2644&gt;=100, "&gt;100"
)</f>
        <v>&gt;100</v>
      </c>
      <c r="AI2644">
        <f t="shared" si="83"/>
        <v>0</v>
      </c>
      <c r="AJ2644" t="str" cm="1">
        <f t="array" ref="AJ2644">_xlfn.IFS(
C2644&lt;=20, "&lt;20",
AND(C2644&gt;=20, C2644&lt;35), "20-35",
AND(C2644&gt;=35, C2644&lt;50), "35-50",
C2644&gt;=50, "50-100"
)</f>
        <v>20-35</v>
      </c>
      <c r="AK2644" t="str" cm="1">
        <f t="array" ref="AK2644">_xlfn.IFS(
G2644&lt;6, "&lt;6",
AND(G2644&gt;=6, G2644&lt;12), "6-12",
AND(G2644&gt;=12, G2644&lt;18), "12-18",  AND(G2644&gt;=18, G2644&lt;24), "18-24", G2644&gt;=24, "24-36")</f>
        <v>&lt;6</v>
      </c>
    </row>
    <row r="2645" spans="1:37" x14ac:dyDescent="0.3">
      <c r="A2645" t="s">
        <v>2745</v>
      </c>
      <c r="B2645" t="s">
        <v>44</v>
      </c>
      <c r="C2645">
        <v>20</v>
      </c>
      <c r="D2645" t="s">
        <v>34</v>
      </c>
      <c r="E2645" t="s">
        <v>61</v>
      </c>
      <c r="F2645">
        <v>10</v>
      </c>
      <c r="G2645">
        <v>8</v>
      </c>
      <c r="H2645" t="s">
        <v>49</v>
      </c>
      <c r="I2645" t="s">
        <v>37</v>
      </c>
      <c r="J2645" t="s">
        <v>37</v>
      </c>
      <c r="K2645" t="s">
        <v>37</v>
      </c>
      <c r="L2645" t="s">
        <v>50</v>
      </c>
      <c r="M2645" t="s">
        <v>34</v>
      </c>
      <c r="N2645" t="s">
        <v>34</v>
      </c>
      <c r="O2645" t="s">
        <v>34</v>
      </c>
      <c r="P2645" t="s">
        <v>34</v>
      </c>
      <c r="Q2645" t="s">
        <v>34</v>
      </c>
      <c r="R2645" t="s">
        <v>37</v>
      </c>
      <c r="S2645" t="s">
        <v>37</v>
      </c>
      <c r="T2645" t="s">
        <v>37</v>
      </c>
      <c r="U2645" t="s">
        <v>46</v>
      </c>
      <c r="V2645" t="s">
        <v>37</v>
      </c>
      <c r="W2645" t="s">
        <v>40</v>
      </c>
      <c r="X2645">
        <v>85.2</v>
      </c>
      <c r="Y2645">
        <v>602.54999999999995</v>
      </c>
      <c r="Z2645">
        <v>0</v>
      </c>
      <c r="AA2645">
        <v>0</v>
      </c>
      <c r="AB2645">
        <v>131.81</v>
      </c>
      <c r="AC2645">
        <v>734.36</v>
      </c>
      <c r="AD2645" t="s">
        <v>52</v>
      </c>
      <c r="AE2645" t="s">
        <v>104</v>
      </c>
      <c r="AF2645" t="s">
        <v>150</v>
      </c>
      <c r="AG2645">
        <f t="shared" si="82"/>
        <v>1</v>
      </c>
      <c r="AH2645" t="str" cm="1">
        <f t="array" ref="AH2645">_xlfn.IFS(
X2645&lt;=20, "&lt;20",
AND(X2645&gt;=20, X2645&lt;50), "20-50",
AND(X2645&gt;=50, X2645&lt;100), "50-100",
X2645&gt;=100, "&gt;100"
)</f>
        <v>50-100</v>
      </c>
      <c r="AI2645">
        <f t="shared" si="83"/>
        <v>0</v>
      </c>
      <c r="AJ2645" t="str" cm="1">
        <f t="array" ref="AJ2645">_xlfn.IFS(
C2645&lt;=20, "&lt;20",
AND(C2645&gt;=20, C2645&lt;35), "20-35",
AND(C2645&gt;=35, C2645&lt;50), "35-50",
C2645&gt;=50, "50-100"
)</f>
        <v>&lt;20</v>
      </c>
      <c r="AK2645" t="str" cm="1">
        <f t="array" ref="AK2645">_xlfn.IFS(
G2645&lt;6, "&lt;6",
AND(G2645&gt;=6, G2645&lt;12), "6-12",
AND(G2645&gt;=12, G2645&lt;18), "12-18",  AND(G2645&gt;=18, G2645&lt;24), "18-24", G2645&gt;=24, "24-36")</f>
        <v>6-12</v>
      </c>
    </row>
    <row r="2646" spans="1:37" x14ac:dyDescent="0.3">
      <c r="A2646" t="s">
        <v>2746</v>
      </c>
      <c r="B2646" t="s">
        <v>33</v>
      </c>
      <c r="C2646">
        <v>65</v>
      </c>
      <c r="D2646" t="s">
        <v>37</v>
      </c>
      <c r="E2646" t="s">
        <v>103</v>
      </c>
      <c r="F2646">
        <v>14</v>
      </c>
      <c r="G2646">
        <v>26</v>
      </c>
      <c r="H2646" t="s">
        <v>66</v>
      </c>
      <c r="I2646" t="s">
        <v>37</v>
      </c>
      <c r="J2646" t="s">
        <v>37</v>
      </c>
      <c r="K2646" t="s">
        <v>34</v>
      </c>
      <c r="L2646" t="s">
        <v>34</v>
      </c>
      <c r="M2646" t="s">
        <v>34</v>
      </c>
      <c r="N2646" t="s">
        <v>34</v>
      </c>
      <c r="O2646" t="s">
        <v>34</v>
      </c>
      <c r="P2646" t="s">
        <v>34</v>
      </c>
      <c r="Q2646" t="s">
        <v>34</v>
      </c>
      <c r="R2646" t="s">
        <v>34</v>
      </c>
      <c r="S2646" t="s">
        <v>34</v>
      </c>
      <c r="T2646" t="s">
        <v>34</v>
      </c>
      <c r="U2646" t="s">
        <v>67</v>
      </c>
      <c r="V2646" t="s">
        <v>34</v>
      </c>
      <c r="W2646" t="s">
        <v>51</v>
      </c>
      <c r="X2646">
        <v>24.85</v>
      </c>
      <c r="Y2646">
        <v>1901</v>
      </c>
      <c r="Z2646">
        <v>0</v>
      </c>
      <c r="AA2646">
        <v>0</v>
      </c>
      <c r="AB2646">
        <v>1575.49</v>
      </c>
      <c r="AC2646">
        <v>3476.49</v>
      </c>
      <c r="AD2646" t="s">
        <v>41</v>
      </c>
      <c r="AE2646" t="s">
        <v>42</v>
      </c>
      <c r="AF2646" t="s">
        <v>42</v>
      </c>
      <c r="AG2646">
        <f t="shared" si="82"/>
        <v>0</v>
      </c>
      <c r="AH2646" t="str" cm="1">
        <f t="array" ref="AH2646">_xlfn.IFS(
X2646&lt;=20, "&lt;20",
AND(X2646&gt;=20, X2646&lt;50), "20-50",
AND(X2646&gt;=50, X2646&lt;100), "50-100",
X2646&gt;=100, "&gt;100"
)</f>
        <v>20-50</v>
      </c>
      <c r="AI2646">
        <f t="shared" si="83"/>
        <v>0</v>
      </c>
      <c r="AJ2646" t="str" cm="1">
        <f t="array" ref="AJ2646">_xlfn.IFS(
C2646&lt;=20, "&lt;20",
AND(C2646&gt;=20, C2646&lt;35), "20-35",
AND(C2646&gt;=35, C2646&lt;50), "35-50",
C2646&gt;=50, "50-100"
)</f>
        <v>50-100</v>
      </c>
      <c r="AK2646" t="str" cm="1">
        <f t="array" ref="AK2646">_xlfn.IFS(
G2646&lt;6, "&lt;6",
AND(G2646&gt;=6, G2646&lt;12), "6-12",
AND(G2646&gt;=12, G2646&lt;18), "12-18",  AND(G2646&gt;=18, G2646&lt;24), "18-24", G2646&gt;=24, "24-36")</f>
        <v>24-36</v>
      </c>
    </row>
    <row r="2647" spans="1:37" x14ac:dyDescent="0.3">
      <c r="A2647" t="s">
        <v>2747</v>
      </c>
      <c r="B2647" t="s">
        <v>33</v>
      </c>
      <c r="C2647">
        <v>33</v>
      </c>
      <c r="D2647" t="s">
        <v>37</v>
      </c>
      <c r="E2647" t="s">
        <v>130</v>
      </c>
      <c r="F2647">
        <v>9</v>
      </c>
      <c r="G2647">
        <v>6</v>
      </c>
      <c r="H2647" t="s">
        <v>66</v>
      </c>
      <c r="I2647" t="s">
        <v>37</v>
      </c>
      <c r="J2647" t="s">
        <v>37</v>
      </c>
      <c r="K2647" t="s">
        <v>37</v>
      </c>
      <c r="L2647" t="s">
        <v>50</v>
      </c>
      <c r="M2647" t="s">
        <v>34</v>
      </c>
      <c r="N2647" t="s">
        <v>37</v>
      </c>
      <c r="O2647" t="s">
        <v>37</v>
      </c>
      <c r="P2647" t="s">
        <v>34</v>
      </c>
      <c r="Q2647" t="s">
        <v>37</v>
      </c>
      <c r="R2647" t="s">
        <v>37</v>
      </c>
      <c r="S2647" t="s">
        <v>37</v>
      </c>
      <c r="T2647" t="s">
        <v>37</v>
      </c>
      <c r="U2647" t="s">
        <v>46</v>
      </c>
      <c r="V2647" t="s">
        <v>37</v>
      </c>
      <c r="W2647" t="s">
        <v>40</v>
      </c>
      <c r="X2647">
        <v>105</v>
      </c>
      <c r="Y2647">
        <v>7133.25</v>
      </c>
      <c r="Z2647">
        <v>0</v>
      </c>
      <c r="AA2647">
        <v>0</v>
      </c>
      <c r="AB2647">
        <v>480.48</v>
      </c>
      <c r="AC2647">
        <v>7613.73</v>
      </c>
      <c r="AD2647" t="s">
        <v>52</v>
      </c>
      <c r="AE2647" t="s">
        <v>53</v>
      </c>
      <c r="AF2647" t="s">
        <v>54</v>
      </c>
      <c r="AG2647">
        <f t="shared" si="82"/>
        <v>1</v>
      </c>
      <c r="AH2647" t="str" cm="1">
        <f t="array" ref="AH2647">_xlfn.IFS(
X2647&lt;=20, "&lt;20",
AND(X2647&gt;=20, X2647&lt;50), "20-50",
AND(X2647&gt;=50, X2647&lt;100), "50-100",
X2647&gt;=100, "&gt;100"
)</f>
        <v>&gt;100</v>
      </c>
      <c r="AI2647">
        <f t="shared" si="83"/>
        <v>0</v>
      </c>
      <c r="AJ2647" t="str" cm="1">
        <f t="array" ref="AJ2647">_xlfn.IFS(
C2647&lt;=20, "&lt;20",
AND(C2647&gt;=20, C2647&lt;35), "20-35",
AND(C2647&gt;=35, C2647&lt;50), "35-50",
C2647&gt;=50, "50-100"
)</f>
        <v>20-35</v>
      </c>
      <c r="AK2647" t="str" cm="1">
        <f t="array" ref="AK2647">_xlfn.IFS(
G2647&lt;6, "&lt;6",
AND(G2647&gt;=6, G2647&lt;12), "6-12",
AND(G2647&gt;=12, G2647&lt;18), "12-18",  AND(G2647&gt;=18, G2647&lt;24), "18-24", G2647&gt;=24, "24-36")</f>
        <v>6-12</v>
      </c>
    </row>
    <row r="2648" spans="1:37" x14ac:dyDescent="0.3">
      <c r="A2648" t="s">
        <v>2748</v>
      </c>
      <c r="B2648" t="s">
        <v>33</v>
      </c>
      <c r="C2648">
        <v>35</v>
      </c>
      <c r="D2648" t="s">
        <v>34</v>
      </c>
      <c r="E2648" t="s">
        <v>74</v>
      </c>
      <c r="F2648">
        <v>1</v>
      </c>
      <c r="G2648">
        <v>7</v>
      </c>
      <c r="H2648" t="s">
        <v>36</v>
      </c>
      <c r="I2648" t="s">
        <v>34</v>
      </c>
      <c r="J2648" t="s">
        <v>34</v>
      </c>
      <c r="K2648" t="s">
        <v>37</v>
      </c>
      <c r="L2648" t="s">
        <v>72</v>
      </c>
      <c r="M2648" t="s">
        <v>34</v>
      </c>
      <c r="N2648" t="s">
        <v>34</v>
      </c>
      <c r="O2648" t="s">
        <v>34</v>
      </c>
      <c r="P2648" t="s">
        <v>34</v>
      </c>
      <c r="Q2648" t="s">
        <v>34</v>
      </c>
      <c r="R2648" t="s">
        <v>37</v>
      </c>
      <c r="S2648" t="s">
        <v>37</v>
      </c>
      <c r="T2648" t="s">
        <v>37</v>
      </c>
      <c r="U2648" t="s">
        <v>46</v>
      </c>
      <c r="V2648" t="s">
        <v>34</v>
      </c>
      <c r="W2648" t="s">
        <v>51</v>
      </c>
      <c r="X2648">
        <v>35</v>
      </c>
      <c r="Y2648">
        <v>35</v>
      </c>
      <c r="Z2648">
        <v>0</v>
      </c>
      <c r="AA2648">
        <v>0</v>
      </c>
      <c r="AB2648">
        <v>0</v>
      </c>
      <c r="AC2648">
        <v>35</v>
      </c>
      <c r="AD2648" t="s">
        <v>85</v>
      </c>
      <c r="AE2648" t="s">
        <v>42</v>
      </c>
      <c r="AF2648" t="s">
        <v>42</v>
      </c>
      <c r="AG2648">
        <f t="shared" si="82"/>
        <v>0</v>
      </c>
      <c r="AH2648" t="str" cm="1">
        <f t="array" ref="AH2648">_xlfn.IFS(
X2648&lt;=20, "&lt;20",
AND(X2648&gt;=20, X2648&lt;50), "20-50",
AND(X2648&gt;=50, X2648&lt;100), "50-100",
X2648&gt;=100, "&gt;100"
)</f>
        <v>20-50</v>
      </c>
      <c r="AI2648">
        <f t="shared" si="83"/>
        <v>1</v>
      </c>
      <c r="AJ2648" t="str" cm="1">
        <f t="array" ref="AJ2648">_xlfn.IFS(
C2648&lt;=20, "&lt;20",
AND(C2648&gt;=20, C2648&lt;35), "20-35",
AND(C2648&gt;=35, C2648&lt;50), "35-50",
C2648&gt;=50, "50-100"
)</f>
        <v>35-50</v>
      </c>
      <c r="AK2648" t="str" cm="1">
        <f t="array" ref="AK2648">_xlfn.IFS(
G2648&lt;6, "&lt;6",
AND(G2648&gt;=6, G2648&lt;12), "6-12",
AND(G2648&gt;=12, G2648&lt;18), "12-18",  AND(G2648&gt;=18, G2648&lt;24), "18-24", G2648&gt;=24, "24-36")</f>
        <v>6-12</v>
      </c>
    </row>
    <row r="2649" spans="1:37" x14ac:dyDescent="0.3">
      <c r="A2649" t="s">
        <v>2749</v>
      </c>
      <c r="B2649" t="s">
        <v>44</v>
      </c>
      <c r="C2649">
        <v>70</v>
      </c>
      <c r="D2649" t="s">
        <v>34</v>
      </c>
      <c r="E2649" t="s">
        <v>114</v>
      </c>
      <c r="F2649">
        <v>12</v>
      </c>
      <c r="G2649">
        <v>13</v>
      </c>
      <c r="H2649" t="s">
        <v>36</v>
      </c>
      <c r="I2649" t="s">
        <v>37</v>
      </c>
      <c r="J2649" t="s">
        <v>37</v>
      </c>
      <c r="K2649" t="s">
        <v>37</v>
      </c>
      <c r="L2649" t="s">
        <v>50</v>
      </c>
      <c r="M2649" t="s">
        <v>37</v>
      </c>
      <c r="N2649" t="s">
        <v>37</v>
      </c>
      <c r="O2649" t="s">
        <v>37</v>
      </c>
      <c r="P2649" t="s">
        <v>37</v>
      </c>
      <c r="Q2649" t="s">
        <v>34</v>
      </c>
      <c r="R2649" t="s">
        <v>34</v>
      </c>
      <c r="S2649" t="s">
        <v>34</v>
      </c>
      <c r="T2649" t="s">
        <v>37</v>
      </c>
      <c r="U2649" t="s">
        <v>67</v>
      </c>
      <c r="V2649" t="s">
        <v>37</v>
      </c>
      <c r="W2649" t="s">
        <v>40</v>
      </c>
      <c r="X2649">
        <v>96.35</v>
      </c>
      <c r="Y2649">
        <v>6766.95</v>
      </c>
      <c r="Z2649">
        <v>0</v>
      </c>
      <c r="AA2649">
        <v>0</v>
      </c>
      <c r="AB2649">
        <v>3338.42</v>
      </c>
      <c r="AC2649">
        <v>10105.370000000001</v>
      </c>
      <c r="AD2649" t="s">
        <v>41</v>
      </c>
      <c r="AE2649" t="s">
        <v>42</v>
      </c>
      <c r="AF2649" t="s">
        <v>42</v>
      </c>
      <c r="AG2649">
        <f t="shared" si="82"/>
        <v>0</v>
      </c>
      <c r="AH2649" t="str" cm="1">
        <f t="array" ref="AH2649">_xlfn.IFS(
X2649&lt;=20, "&lt;20",
AND(X2649&gt;=20, X2649&lt;50), "20-50",
AND(X2649&gt;=50, X2649&lt;100), "50-100",
X2649&gt;=100, "&gt;100"
)</f>
        <v>50-100</v>
      </c>
      <c r="AI2649">
        <f t="shared" si="83"/>
        <v>0</v>
      </c>
      <c r="AJ2649" t="str" cm="1">
        <f t="array" ref="AJ2649">_xlfn.IFS(
C2649&lt;=20, "&lt;20",
AND(C2649&gt;=20, C2649&lt;35), "20-35",
AND(C2649&gt;=35, C2649&lt;50), "35-50",
C2649&gt;=50, "50-100"
)</f>
        <v>50-100</v>
      </c>
      <c r="AK2649" t="str" cm="1">
        <f t="array" ref="AK2649">_xlfn.IFS(
G2649&lt;6, "&lt;6",
AND(G2649&gt;=6, G2649&lt;12), "6-12",
AND(G2649&gt;=12, G2649&lt;18), "12-18",  AND(G2649&gt;=18, G2649&lt;24), "18-24", G2649&gt;=24, "24-36")</f>
        <v>12-18</v>
      </c>
    </row>
    <row r="2650" spans="1:37" x14ac:dyDescent="0.3">
      <c r="A2650" t="s">
        <v>2750</v>
      </c>
      <c r="B2650" t="s">
        <v>44</v>
      </c>
      <c r="C2650">
        <v>23</v>
      </c>
      <c r="D2650" t="s">
        <v>34</v>
      </c>
      <c r="E2650" t="s">
        <v>45</v>
      </c>
      <c r="F2650">
        <v>9</v>
      </c>
      <c r="G2650">
        <v>10</v>
      </c>
      <c r="H2650" t="s">
        <v>110</v>
      </c>
      <c r="I2650" t="s">
        <v>37</v>
      </c>
      <c r="J2650" t="s">
        <v>37</v>
      </c>
      <c r="K2650" t="s">
        <v>37</v>
      </c>
      <c r="L2650" t="s">
        <v>50</v>
      </c>
      <c r="M2650" t="s">
        <v>34</v>
      </c>
      <c r="N2650" t="s">
        <v>37</v>
      </c>
      <c r="O2650" t="s">
        <v>34</v>
      </c>
      <c r="P2650" t="s">
        <v>37</v>
      </c>
      <c r="Q2650" t="s">
        <v>34</v>
      </c>
      <c r="R2650" t="s">
        <v>34</v>
      </c>
      <c r="S2650" t="s">
        <v>37</v>
      </c>
      <c r="T2650" t="s">
        <v>34</v>
      </c>
      <c r="U2650" t="s">
        <v>46</v>
      </c>
      <c r="V2650" t="s">
        <v>34</v>
      </c>
      <c r="W2650" t="s">
        <v>40</v>
      </c>
      <c r="X2650">
        <v>85.3</v>
      </c>
      <c r="Y2650">
        <v>2917.5</v>
      </c>
      <c r="Z2650">
        <v>23.89</v>
      </c>
      <c r="AA2650">
        <v>130</v>
      </c>
      <c r="AB2650">
        <v>1579.9</v>
      </c>
      <c r="AC2650">
        <v>4603.51</v>
      </c>
      <c r="AD2650" t="s">
        <v>52</v>
      </c>
      <c r="AE2650" t="s">
        <v>53</v>
      </c>
      <c r="AF2650" t="s">
        <v>162</v>
      </c>
      <c r="AG2650">
        <f t="shared" si="82"/>
        <v>1</v>
      </c>
      <c r="AH2650" t="str" cm="1">
        <f t="array" ref="AH2650">_xlfn.IFS(
X2650&lt;=20, "&lt;20",
AND(X2650&gt;=20, X2650&lt;50), "20-50",
AND(X2650&gt;=50, X2650&lt;100), "50-100",
X2650&gt;=100, "&gt;100"
)</f>
        <v>50-100</v>
      </c>
      <c r="AI2650">
        <f t="shared" si="83"/>
        <v>0</v>
      </c>
      <c r="AJ2650" t="str" cm="1">
        <f t="array" ref="AJ2650">_xlfn.IFS(
C2650&lt;=20, "&lt;20",
AND(C2650&gt;=20, C2650&lt;35), "20-35",
AND(C2650&gt;=35, C2650&lt;50), "35-50",
C2650&gt;=50, "50-100"
)</f>
        <v>20-35</v>
      </c>
      <c r="AK2650" t="str" cm="1">
        <f t="array" ref="AK2650">_xlfn.IFS(
G2650&lt;6, "&lt;6",
AND(G2650&gt;=6, G2650&lt;12), "6-12",
AND(G2650&gt;=12, G2650&lt;18), "12-18",  AND(G2650&gt;=18, G2650&lt;24), "18-24", G2650&gt;=24, "24-36")</f>
        <v>6-12</v>
      </c>
    </row>
    <row r="2651" spans="1:37" x14ac:dyDescent="0.3">
      <c r="A2651" t="s">
        <v>2751</v>
      </c>
      <c r="B2651" t="s">
        <v>44</v>
      </c>
      <c r="C2651">
        <v>54</v>
      </c>
      <c r="D2651" t="s">
        <v>34</v>
      </c>
      <c r="E2651" t="s">
        <v>82</v>
      </c>
      <c r="F2651">
        <v>12</v>
      </c>
      <c r="G2651">
        <v>16</v>
      </c>
      <c r="H2651" t="s">
        <v>36</v>
      </c>
      <c r="I2651" t="s">
        <v>37</v>
      </c>
      <c r="J2651" t="s">
        <v>34</v>
      </c>
      <c r="K2651" t="s">
        <v>37</v>
      </c>
      <c r="L2651" t="s">
        <v>50</v>
      </c>
      <c r="M2651" t="s">
        <v>37</v>
      </c>
      <c r="N2651" t="s">
        <v>37</v>
      </c>
      <c r="O2651" t="s">
        <v>34</v>
      </c>
      <c r="P2651" t="s">
        <v>34</v>
      </c>
      <c r="Q2651" t="s">
        <v>34</v>
      </c>
      <c r="R2651" t="s">
        <v>34</v>
      </c>
      <c r="S2651" t="s">
        <v>34</v>
      </c>
      <c r="T2651" t="s">
        <v>37</v>
      </c>
      <c r="U2651" t="s">
        <v>46</v>
      </c>
      <c r="V2651" t="s">
        <v>34</v>
      </c>
      <c r="W2651" t="s">
        <v>51</v>
      </c>
      <c r="X2651">
        <v>80.75</v>
      </c>
      <c r="Y2651">
        <v>1321.3</v>
      </c>
      <c r="Z2651">
        <v>0</v>
      </c>
      <c r="AA2651">
        <v>0</v>
      </c>
      <c r="AB2651">
        <v>736</v>
      </c>
      <c r="AC2651">
        <v>2057.3000000000002</v>
      </c>
      <c r="AD2651" t="s">
        <v>41</v>
      </c>
      <c r="AE2651" t="s">
        <v>42</v>
      </c>
      <c r="AF2651" t="s">
        <v>42</v>
      </c>
      <c r="AG2651">
        <f t="shared" si="82"/>
        <v>0</v>
      </c>
      <c r="AH2651" t="str" cm="1">
        <f t="array" ref="AH2651">_xlfn.IFS(
X2651&lt;=20, "&lt;20",
AND(X2651&gt;=20, X2651&lt;50), "20-50",
AND(X2651&gt;=50, X2651&lt;100), "50-100",
X2651&gt;=100, "&gt;100"
)</f>
        <v>50-100</v>
      </c>
      <c r="AI2651">
        <f t="shared" si="83"/>
        <v>0</v>
      </c>
      <c r="AJ2651" t="str" cm="1">
        <f t="array" ref="AJ2651">_xlfn.IFS(
C2651&lt;=20, "&lt;20",
AND(C2651&gt;=20, C2651&lt;35), "20-35",
AND(C2651&gt;=35, C2651&lt;50), "35-50",
C2651&gt;=50, "50-100"
)</f>
        <v>50-100</v>
      </c>
      <c r="AK2651" t="str" cm="1">
        <f t="array" ref="AK2651">_xlfn.IFS(
G2651&lt;6, "&lt;6",
AND(G2651&gt;=6, G2651&lt;12), "6-12",
AND(G2651&gt;=12, G2651&lt;18), "12-18",  AND(G2651&gt;=18, G2651&lt;24), "18-24", G2651&gt;=24, "24-36")</f>
        <v>12-18</v>
      </c>
    </row>
    <row r="2652" spans="1:37" x14ac:dyDescent="0.3">
      <c r="A2652" t="s">
        <v>2752</v>
      </c>
      <c r="B2652" t="s">
        <v>44</v>
      </c>
      <c r="C2652">
        <v>59</v>
      </c>
      <c r="D2652" t="s">
        <v>37</v>
      </c>
      <c r="E2652" t="s">
        <v>76</v>
      </c>
      <c r="F2652">
        <v>5</v>
      </c>
      <c r="G2652">
        <v>4</v>
      </c>
      <c r="H2652" t="s">
        <v>36</v>
      </c>
      <c r="I2652" t="s">
        <v>37</v>
      </c>
      <c r="J2652" t="s">
        <v>34</v>
      </c>
      <c r="K2652" t="s">
        <v>34</v>
      </c>
      <c r="L2652" t="s">
        <v>34</v>
      </c>
      <c r="M2652" t="s">
        <v>34</v>
      </c>
      <c r="N2652" t="s">
        <v>34</v>
      </c>
      <c r="O2652" t="s">
        <v>34</v>
      </c>
      <c r="P2652" t="s">
        <v>34</v>
      </c>
      <c r="Q2652" t="s">
        <v>34</v>
      </c>
      <c r="R2652" t="s">
        <v>34</v>
      </c>
      <c r="S2652" t="s">
        <v>34</v>
      </c>
      <c r="T2652" t="s">
        <v>34</v>
      </c>
      <c r="U2652" t="s">
        <v>46</v>
      </c>
      <c r="V2652" t="s">
        <v>37</v>
      </c>
      <c r="W2652" t="s">
        <v>51</v>
      </c>
      <c r="X2652">
        <v>19.649999999999999</v>
      </c>
      <c r="Y2652">
        <v>31.2</v>
      </c>
      <c r="Z2652">
        <v>0</v>
      </c>
      <c r="AA2652">
        <v>0</v>
      </c>
      <c r="AB2652">
        <v>15.6</v>
      </c>
      <c r="AC2652">
        <v>46.8</v>
      </c>
      <c r="AD2652" t="s">
        <v>85</v>
      </c>
      <c r="AE2652" t="s">
        <v>42</v>
      </c>
      <c r="AF2652" t="s">
        <v>42</v>
      </c>
      <c r="AG2652">
        <f t="shared" si="82"/>
        <v>0</v>
      </c>
      <c r="AH2652" t="str" cm="1">
        <f t="array" ref="AH2652">_xlfn.IFS(
X2652&lt;=20, "&lt;20",
AND(X2652&gt;=20, X2652&lt;50), "20-50",
AND(X2652&gt;=50, X2652&lt;100), "50-100",
X2652&gt;=100, "&gt;100"
)</f>
        <v>&lt;20</v>
      </c>
      <c r="AI2652">
        <f t="shared" si="83"/>
        <v>1</v>
      </c>
      <c r="AJ2652" t="str" cm="1">
        <f t="array" ref="AJ2652">_xlfn.IFS(
C2652&lt;=20, "&lt;20",
AND(C2652&gt;=20, C2652&lt;35), "20-35",
AND(C2652&gt;=35, C2652&lt;50), "35-50",
C2652&gt;=50, "50-100"
)</f>
        <v>50-100</v>
      </c>
      <c r="AK2652" t="str" cm="1">
        <f t="array" ref="AK2652">_xlfn.IFS(
G2652&lt;6, "&lt;6",
AND(G2652&gt;=6, G2652&lt;12), "6-12",
AND(G2652&gt;=12, G2652&lt;18), "12-18",  AND(G2652&gt;=18, G2652&lt;24), "18-24", G2652&gt;=24, "24-36")</f>
        <v>&lt;6</v>
      </c>
    </row>
    <row r="2653" spans="1:37" x14ac:dyDescent="0.3">
      <c r="A2653" t="s">
        <v>2753</v>
      </c>
      <c r="B2653" t="s">
        <v>44</v>
      </c>
      <c r="C2653">
        <v>43</v>
      </c>
      <c r="D2653" t="s">
        <v>37</v>
      </c>
      <c r="E2653" t="s">
        <v>74</v>
      </c>
      <c r="F2653">
        <v>15</v>
      </c>
      <c r="G2653">
        <v>18</v>
      </c>
      <c r="H2653" t="s">
        <v>57</v>
      </c>
      <c r="I2653" t="s">
        <v>34</v>
      </c>
      <c r="J2653" t="s">
        <v>34</v>
      </c>
      <c r="K2653" t="s">
        <v>37</v>
      </c>
      <c r="L2653" t="s">
        <v>38</v>
      </c>
      <c r="M2653" t="s">
        <v>34</v>
      </c>
      <c r="N2653" t="s">
        <v>34</v>
      </c>
      <c r="O2653" t="s">
        <v>34</v>
      </c>
      <c r="P2653" t="s">
        <v>34</v>
      </c>
      <c r="Q2653" t="s">
        <v>34</v>
      </c>
      <c r="R2653" t="s">
        <v>37</v>
      </c>
      <c r="S2653" t="s">
        <v>37</v>
      </c>
      <c r="T2653" t="s">
        <v>34</v>
      </c>
      <c r="U2653" t="s">
        <v>46</v>
      </c>
      <c r="V2653" t="s">
        <v>37</v>
      </c>
      <c r="W2653" t="s">
        <v>40</v>
      </c>
      <c r="X2653">
        <v>35.5</v>
      </c>
      <c r="Y2653">
        <v>552.70000000000005</v>
      </c>
      <c r="Z2653">
        <v>0</v>
      </c>
      <c r="AA2653">
        <v>80</v>
      </c>
      <c r="AB2653">
        <v>0</v>
      </c>
      <c r="AC2653">
        <v>632.70000000000005</v>
      </c>
      <c r="AD2653" t="s">
        <v>41</v>
      </c>
      <c r="AE2653" t="s">
        <v>42</v>
      </c>
      <c r="AF2653" t="s">
        <v>42</v>
      </c>
      <c r="AG2653">
        <f t="shared" si="82"/>
        <v>0</v>
      </c>
      <c r="AH2653" t="str" cm="1">
        <f t="array" ref="AH2653">_xlfn.IFS(
X2653&lt;=20, "&lt;20",
AND(X2653&gt;=20, X2653&lt;50), "20-50",
AND(X2653&gt;=50, X2653&lt;100), "50-100",
X2653&gt;=100, "&gt;100"
)</f>
        <v>20-50</v>
      </c>
      <c r="AI2653">
        <f t="shared" si="83"/>
        <v>0</v>
      </c>
      <c r="AJ2653" t="str" cm="1">
        <f t="array" ref="AJ2653">_xlfn.IFS(
C2653&lt;=20, "&lt;20",
AND(C2653&gt;=20, C2653&lt;35), "20-35",
AND(C2653&gt;=35, C2653&lt;50), "35-50",
C2653&gt;=50, "50-100"
)</f>
        <v>35-50</v>
      </c>
      <c r="AK2653" t="str" cm="1">
        <f t="array" ref="AK2653">_xlfn.IFS(
G2653&lt;6, "&lt;6",
AND(G2653&gt;=6, G2653&lt;12), "6-12",
AND(G2653&gt;=12, G2653&lt;18), "12-18",  AND(G2653&gt;=18, G2653&lt;24), "18-24", G2653&gt;=24, "24-36")</f>
        <v>18-24</v>
      </c>
    </row>
    <row r="2654" spans="1:37" x14ac:dyDescent="0.3">
      <c r="A2654" t="s">
        <v>2754</v>
      </c>
      <c r="B2654" t="s">
        <v>44</v>
      </c>
      <c r="C2654">
        <v>22</v>
      </c>
      <c r="D2654" t="s">
        <v>37</v>
      </c>
      <c r="E2654" t="s">
        <v>103</v>
      </c>
      <c r="F2654">
        <v>15</v>
      </c>
      <c r="G2654">
        <v>2</v>
      </c>
      <c r="H2654" t="s">
        <v>36</v>
      </c>
      <c r="I2654" t="s">
        <v>37</v>
      </c>
      <c r="J2654" t="s">
        <v>34</v>
      </c>
      <c r="K2654" t="s">
        <v>34</v>
      </c>
      <c r="L2654" t="s">
        <v>34</v>
      </c>
      <c r="M2654" t="s">
        <v>34</v>
      </c>
      <c r="N2654" t="s">
        <v>34</v>
      </c>
      <c r="O2654" t="s">
        <v>34</v>
      </c>
      <c r="P2654" t="s">
        <v>34</v>
      </c>
      <c r="Q2654" t="s">
        <v>34</v>
      </c>
      <c r="R2654" t="s">
        <v>34</v>
      </c>
      <c r="S2654" t="s">
        <v>34</v>
      </c>
      <c r="T2654" t="s">
        <v>34</v>
      </c>
      <c r="U2654" t="s">
        <v>46</v>
      </c>
      <c r="V2654" t="s">
        <v>37</v>
      </c>
      <c r="W2654" t="s">
        <v>40</v>
      </c>
      <c r="X2654">
        <v>20.9</v>
      </c>
      <c r="Y2654">
        <v>247</v>
      </c>
      <c r="Z2654">
        <v>0</v>
      </c>
      <c r="AA2654">
        <v>0</v>
      </c>
      <c r="AB2654">
        <v>123.9</v>
      </c>
      <c r="AC2654">
        <v>370.9</v>
      </c>
      <c r="AD2654" t="s">
        <v>41</v>
      </c>
      <c r="AE2654" t="s">
        <v>42</v>
      </c>
      <c r="AF2654" t="s">
        <v>42</v>
      </c>
      <c r="AG2654">
        <f t="shared" si="82"/>
        <v>0</v>
      </c>
      <c r="AH2654" t="str" cm="1">
        <f t="array" ref="AH2654">_xlfn.IFS(
X2654&lt;=20, "&lt;20",
AND(X2654&gt;=20, X2654&lt;50), "20-50",
AND(X2654&gt;=50, X2654&lt;100), "50-100",
X2654&gt;=100, "&gt;100"
)</f>
        <v>20-50</v>
      </c>
      <c r="AI2654">
        <f t="shared" si="83"/>
        <v>0</v>
      </c>
      <c r="AJ2654" t="str" cm="1">
        <f t="array" ref="AJ2654">_xlfn.IFS(
C2654&lt;=20, "&lt;20",
AND(C2654&gt;=20, C2654&lt;35), "20-35",
AND(C2654&gt;=35, C2654&lt;50), "35-50",
C2654&gt;=50, "50-100"
)</f>
        <v>20-35</v>
      </c>
      <c r="AK2654" t="str" cm="1">
        <f t="array" ref="AK2654">_xlfn.IFS(
G2654&lt;6, "&lt;6",
AND(G2654&gt;=6, G2654&lt;12), "6-12",
AND(G2654&gt;=12, G2654&lt;18), "12-18",  AND(G2654&gt;=18, G2654&lt;24), "18-24", G2654&gt;=24, "24-36")</f>
        <v>&lt;6</v>
      </c>
    </row>
    <row r="2655" spans="1:37" x14ac:dyDescent="0.3">
      <c r="A2655" t="s">
        <v>2755</v>
      </c>
      <c r="B2655" t="s">
        <v>44</v>
      </c>
      <c r="C2655">
        <v>47</v>
      </c>
      <c r="D2655" t="s">
        <v>34</v>
      </c>
      <c r="E2655" t="s">
        <v>64</v>
      </c>
      <c r="F2655">
        <v>10</v>
      </c>
      <c r="G2655">
        <v>12</v>
      </c>
      <c r="H2655" t="s">
        <v>66</v>
      </c>
      <c r="I2655" t="s">
        <v>37</v>
      </c>
      <c r="J2655" t="s">
        <v>37</v>
      </c>
      <c r="K2655" t="s">
        <v>37</v>
      </c>
      <c r="L2655" t="s">
        <v>72</v>
      </c>
      <c r="M2655" t="s">
        <v>37</v>
      </c>
      <c r="N2655" t="s">
        <v>34</v>
      </c>
      <c r="O2655" t="s">
        <v>34</v>
      </c>
      <c r="P2655" t="s">
        <v>34</v>
      </c>
      <c r="Q2655" t="s">
        <v>37</v>
      </c>
      <c r="R2655" t="s">
        <v>34</v>
      </c>
      <c r="S2655" t="s">
        <v>34</v>
      </c>
      <c r="T2655" t="s">
        <v>37</v>
      </c>
      <c r="U2655" t="s">
        <v>39</v>
      </c>
      <c r="V2655" t="s">
        <v>37</v>
      </c>
      <c r="W2655" t="s">
        <v>51</v>
      </c>
      <c r="X2655">
        <v>66.2</v>
      </c>
      <c r="Y2655">
        <v>4692.55</v>
      </c>
      <c r="Z2655">
        <v>0</v>
      </c>
      <c r="AA2655">
        <v>0</v>
      </c>
      <c r="AB2655">
        <v>2629.13</v>
      </c>
      <c r="AC2655">
        <v>7321.68</v>
      </c>
      <c r="AD2655" t="s">
        <v>41</v>
      </c>
      <c r="AE2655" t="s">
        <v>42</v>
      </c>
      <c r="AF2655" t="s">
        <v>42</v>
      </c>
      <c r="AG2655">
        <f t="shared" si="82"/>
        <v>0</v>
      </c>
      <c r="AH2655" t="str" cm="1">
        <f t="array" ref="AH2655">_xlfn.IFS(
X2655&lt;=20, "&lt;20",
AND(X2655&gt;=20, X2655&lt;50), "20-50",
AND(X2655&gt;=50, X2655&lt;100), "50-100",
X2655&gt;=100, "&gt;100"
)</f>
        <v>50-100</v>
      </c>
      <c r="AI2655">
        <f t="shared" si="83"/>
        <v>0</v>
      </c>
      <c r="AJ2655" t="str" cm="1">
        <f t="array" ref="AJ2655">_xlfn.IFS(
C2655&lt;=20, "&lt;20",
AND(C2655&gt;=20, C2655&lt;35), "20-35",
AND(C2655&gt;=35, C2655&lt;50), "35-50",
C2655&gt;=50, "50-100"
)</f>
        <v>35-50</v>
      </c>
      <c r="AK2655" t="str" cm="1">
        <f t="array" ref="AK2655">_xlfn.IFS(
G2655&lt;6, "&lt;6",
AND(G2655&gt;=6, G2655&lt;12), "6-12",
AND(G2655&gt;=12, G2655&lt;18), "12-18",  AND(G2655&gt;=18, G2655&lt;24), "18-24", G2655&gt;=24, "24-36")</f>
        <v>12-18</v>
      </c>
    </row>
    <row r="2656" spans="1:37" x14ac:dyDescent="0.3">
      <c r="A2656" t="s">
        <v>2756</v>
      </c>
      <c r="B2656" t="s">
        <v>44</v>
      </c>
      <c r="C2656">
        <v>55</v>
      </c>
      <c r="D2656" t="s">
        <v>37</v>
      </c>
      <c r="E2656" t="s">
        <v>87</v>
      </c>
      <c r="F2656">
        <v>1</v>
      </c>
      <c r="G2656">
        <v>8</v>
      </c>
      <c r="H2656" t="s">
        <v>36</v>
      </c>
      <c r="I2656" t="s">
        <v>37</v>
      </c>
      <c r="J2656" t="s">
        <v>37</v>
      </c>
      <c r="K2656" t="s">
        <v>37</v>
      </c>
      <c r="L2656" t="s">
        <v>50</v>
      </c>
      <c r="M2656" t="s">
        <v>34</v>
      </c>
      <c r="N2656" t="s">
        <v>34</v>
      </c>
      <c r="O2656" t="s">
        <v>37</v>
      </c>
      <c r="P2656" t="s">
        <v>37</v>
      </c>
      <c r="Q2656" t="s">
        <v>34</v>
      </c>
      <c r="R2656" t="s">
        <v>37</v>
      </c>
      <c r="S2656" t="s">
        <v>37</v>
      </c>
      <c r="T2656" t="s">
        <v>37</v>
      </c>
      <c r="U2656" t="s">
        <v>46</v>
      </c>
      <c r="V2656" t="s">
        <v>37</v>
      </c>
      <c r="W2656" t="s">
        <v>51</v>
      </c>
      <c r="X2656">
        <v>95.65</v>
      </c>
      <c r="Y2656">
        <v>1640</v>
      </c>
      <c r="Z2656">
        <v>0</v>
      </c>
      <c r="AA2656">
        <v>0</v>
      </c>
      <c r="AB2656">
        <v>359.38</v>
      </c>
      <c r="AC2656">
        <v>1999.38</v>
      </c>
      <c r="AD2656" t="s">
        <v>41</v>
      </c>
      <c r="AE2656" t="s">
        <v>42</v>
      </c>
      <c r="AF2656" t="s">
        <v>42</v>
      </c>
      <c r="AG2656">
        <f t="shared" si="82"/>
        <v>0</v>
      </c>
      <c r="AH2656" t="str" cm="1">
        <f t="array" ref="AH2656">_xlfn.IFS(
X2656&lt;=20, "&lt;20",
AND(X2656&gt;=20, X2656&lt;50), "20-50",
AND(X2656&gt;=50, X2656&lt;100), "50-100",
X2656&gt;=100, "&gt;100"
)</f>
        <v>50-100</v>
      </c>
      <c r="AI2656">
        <f t="shared" si="83"/>
        <v>0</v>
      </c>
      <c r="AJ2656" t="str" cm="1">
        <f t="array" ref="AJ2656">_xlfn.IFS(
C2656&lt;=20, "&lt;20",
AND(C2656&gt;=20, C2656&lt;35), "20-35",
AND(C2656&gt;=35, C2656&lt;50), "35-50",
C2656&gt;=50, "50-100"
)</f>
        <v>50-100</v>
      </c>
      <c r="AK2656" t="str" cm="1">
        <f t="array" ref="AK2656">_xlfn.IFS(
G2656&lt;6, "&lt;6",
AND(G2656&gt;=6, G2656&lt;12), "6-12",
AND(G2656&gt;=12, G2656&lt;18), "12-18",  AND(G2656&gt;=18, G2656&lt;24), "18-24", G2656&gt;=24, "24-36")</f>
        <v>6-12</v>
      </c>
    </row>
    <row r="2657" spans="1:37" x14ac:dyDescent="0.3">
      <c r="A2657" t="s">
        <v>2757</v>
      </c>
      <c r="B2657" t="s">
        <v>44</v>
      </c>
      <c r="C2657">
        <v>31</v>
      </c>
      <c r="D2657" t="s">
        <v>37</v>
      </c>
      <c r="E2657" t="s">
        <v>45</v>
      </c>
      <c r="F2657">
        <v>14</v>
      </c>
      <c r="G2657">
        <v>1</v>
      </c>
      <c r="H2657" t="s">
        <v>36</v>
      </c>
      <c r="I2657" t="s">
        <v>37</v>
      </c>
      <c r="J2657" t="s">
        <v>34</v>
      </c>
      <c r="K2657" t="s">
        <v>37</v>
      </c>
      <c r="L2657" t="s">
        <v>50</v>
      </c>
      <c r="M2657" t="s">
        <v>34</v>
      </c>
      <c r="N2657" t="s">
        <v>34</v>
      </c>
      <c r="O2657" t="s">
        <v>34</v>
      </c>
      <c r="P2657" t="s">
        <v>34</v>
      </c>
      <c r="Q2657" t="s">
        <v>37</v>
      </c>
      <c r="R2657" t="s">
        <v>34</v>
      </c>
      <c r="S2657" t="s">
        <v>34</v>
      </c>
      <c r="T2657" t="s">
        <v>37</v>
      </c>
      <c r="U2657" t="s">
        <v>46</v>
      </c>
      <c r="V2657" t="s">
        <v>37</v>
      </c>
      <c r="W2657" t="s">
        <v>40</v>
      </c>
      <c r="X2657">
        <v>78.900000000000006</v>
      </c>
      <c r="Y2657">
        <v>299.75</v>
      </c>
      <c r="Z2657">
        <v>37.01</v>
      </c>
      <c r="AA2657">
        <v>0</v>
      </c>
      <c r="AB2657">
        <v>167.72</v>
      </c>
      <c r="AC2657">
        <v>430.46</v>
      </c>
      <c r="AD2657" t="s">
        <v>41</v>
      </c>
      <c r="AE2657" t="s">
        <v>42</v>
      </c>
      <c r="AF2657" t="s">
        <v>42</v>
      </c>
      <c r="AG2657">
        <f t="shared" si="82"/>
        <v>0</v>
      </c>
      <c r="AH2657" t="str" cm="1">
        <f t="array" ref="AH2657">_xlfn.IFS(
X2657&lt;=20, "&lt;20",
AND(X2657&gt;=20, X2657&lt;50), "20-50",
AND(X2657&gt;=50, X2657&lt;100), "50-100",
X2657&gt;=100, "&gt;100"
)</f>
        <v>50-100</v>
      </c>
      <c r="AI2657">
        <f t="shared" si="83"/>
        <v>0</v>
      </c>
      <c r="AJ2657" t="str" cm="1">
        <f t="array" ref="AJ2657">_xlfn.IFS(
C2657&lt;=20, "&lt;20",
AND(C2657&gt;=20, C2657&lt;35), "20-35",
AND(C2657&gt;=35, C2657&lt;50), "35-50",
C2657&gt;=50, "50-100"
)</f>
        <v>20-35</v>
      </c>
      <c r="AK2657" t="str" cm="1">
        <f t="array" ref="AK2657">_xlfn.IFS(
G2657&lt;6, "&lt;6",
AND(G2657&gt;=6, G2657&lt;12), "6-12",
AND(G2657&gt;=12, G2657&lt;18), "12-18",  AND(G2657&gt;=18, G2657&lt;24), "18-24", G2657&gt;=24, "24-36")</f>
        <v>&lt;6</v>
      </c>
    </row>
    <row r="2658" spans="1:37" x14ac:dyDescent="0.3">
      <c r="A2658" t="s">
        <v>2758</v>
      </c>
      <c r="B2658" t="s">
        <v>44</v>
      </c>
      <c r="C2658">
        <v>52</v>
      </c>
      <c r="D2658" t="s">
        <v>37</v>
      </c>
      <c r="E2658" t="s">
        <v>124</v>
      </c>
      <c r="F2658">
        <v>11</v>
      </c>
      <c r="G2658">
        <v>2</v>
      </c>
      <c r="H2658" t="s">
        <v>36</v>
      </c>
      <c r="I2658" t="s">
        <v>37</v>
      </c>
      <c r="J2658" t="s">
        <v>37</v>
      </c>
      <c r="K2658" t="s">
        <v>37</v>
      </c>
      <c r="L2658" t="s">
        <v>38</v>
      </c>
      <c r="M2658" t="s">
        <v>34</v>
      </c>
      <c r="N2658" t="s">
        <v>34</v>
      </c>
      <c r="O2658" t="s">
        <v>34</v>
      </c>
      <c r="P2658" t="s">
        <v>34</v>
      </c>
      <c r="Q2658" t="s">
        <v>34</v>
      </c>
      <c r="R2658" t="s">
        <v>34</v>
      </c>
      <c r="S2658" t="s">
        <v>34</v>
      </c>
      <c r="T2658" t="s">
        <v>37</v>
      </c>
      <c r="U2658" t="s">
        <v>46</v>
      </c>
      <c r="V2658" t="s">
        <v>37</v>
      </c>
      <c r="W2658" t="s">
        <v>51</v>
      </c>
      <c r="X2658">
        <v>74.95</v>
      </c>
      <c r="Y2658">
        <v>1710.45</v>
      </c>
      <c r="Z2658">
        <v>0</v>
      </c>
      <c r="AA2658">
        <v>0</v>
      </c>
      <c r="AB2658">
        <v>662.4</v>
      </c>
      <c r="AC2658">
        <v>2372.85</v>
      </c>
      <c r="AD2658" t="s">
        <v>52</v>
      </c>
      <c r="AE2658" t="s">
        <v>53</v>
      </c>
      <c r="AF2658" t="s">
        <v>91</v>
      </c>
      <c r="AG2658">
        <f t="shared" si="82"/>
        <v>1</v>
      </c>
      <c r="AH2658" t="str" cm="1">
        <f t="array" ref="AH2658">_xlfn.IFS(
X2658&lt;=20, "&lt;20",
AND(X2658&gt;=20, X2658&lt;50), "20-50",
AND(X2658&gt;=50, X2658&lt;100), "50-100",
X2658&gt;=100, "&gt;100"
)</f>
        <v>50-100</v>
      </c>
      <c r="AI2658">
        <f t="shared" si="83"/>
        <v>0</v>
      </c>
      <c r="AJ2658" t="str" cm="1">
        <f t="array" ref="AJ2658">_xlfn.IFS(
C2658&lt;=20, "&lt;20",
AND(C2658&gt;=20, C2658&lt;35), "20-35",
AND(C2658&gt;=35, C2658&lt;50), "35-50",
C2658&gt;=50, "50-100"
)</f>
        <v>50-100</v>
      </c>
      <c r="AK2658" t="str" cm="1">
        <f t="array" ref="AK2658">_xlfn.IFS(
G2658&lt;6, "&lt;6",
AND(G2658&gt;=6, G2658&lt;12), "6-12",
AND(G2658&gt;=12, G2658&lt;18), "12-18",  AND(G2658&gt;=18, G2658&lt;24), "18-24", G2658&gt;=24, "24-36")</f>
        <v>&lt;6</v>
      </c>
    </row>
    <row r="2659" spans="1:37" x14ac:dyDescent="0.3">
      <c r="A2659" t="s">
        <v>2759</v>
      </c>
      <c r="B2659" t="s">
        <v>33</v>
      </c>
      <c r="C2659">
        <v>28</v>
      </c>
      <c r="D2659" t="s">
        <v>34</v>
      </c>
      <c r="E2659" t="s">
        <v>61</v>
      </c>
      <c r="F2659">
        <v>12</v>
      </c>
      <c r="G2659">
        <v>24</v>
      </c>
      <c r="H2659" t="s">
        <v>70</v>
      </c>
      <c r="I2659" t="s">
        <v>37</v>
      </c>
      <c r="J2659" t="s">
        <v>37</v>
      </c>
      <c r="K2659" t="s">
        <v>37</v>
      </c>
      <c r="L2659" t="s">
        <v>50</v>
      </c>
      <c r="M2659" t="s">
        <v>37</v>
      </c>
      <c r="N2659" t="s">
        <v>34</v>
      </c>
      <c r="O2659" t="s">
        <v>37</v>
      </c>
      <c r="P2659" t="s">
        <v>34</v>
      </c>
      <c r="Q2659" t="s">
        <v>37</v>
      </c>
      <c r="R2659" t="s">
        <v>37</v>
      </c>
      <c r="S2659" t="s">
        <v>37</v>
      </c>
      <c r="T2659" t="s">
        <v>37</v>
      </c>
      <c r="U2659" t="s">
        <v>39</v>
      </c>
      <c r="V2659" t="s">
        <v>34</v>
      </c>
      <c r="W2659" t="s">
        <v>51</v>
      </c>
      <c r="X2659">
        <v>105.75</v>
      </c>
      <c r="Y2659">
        <v>4228.55</v>
      </c>
      <c r="Z2659">
        <v>0</v>
      </c>
      <c r="AA2659">
        <v>0</v>
      </c>
      <c r="AB2659">
        <v>888</v>
      </c>
      <c r="AC2659">
        <v>5116.55</v>
      </c>
      <c r="AD2659" t="s">
        <v>41</v>
      </c>
      <c r="AE2659" t="s">
        <v>42</v>
      </c>
      <c r="AF2659" t="s">
        <v>42</v>
      </c>
      <c r="AG2659">
        <f t="shared" si="82"/>
        <v>0</v>
      </c>
      <c r="AH2659" t="str" cm="1">
        <f t="array" ref="AH2659">_xlfn.IFS(
X2659&lt;=20, "&lt;20",
AND(X2659&gt;=20, X2659&lt;50), "20-50",
AND(X2659&gt;=50, X2659&lt;100), "50-100",
X2659&gt;=100, "&gt;100"
)</f>
        <v>&gt;100</v>
      </c>
      <c r="AI2659">
        <f t="shared" si="83"/>
        <v>0</v>
      </c>
      <c r="AJ2659" t="str" cm="1">
        <f t="array" ref="AJ2659">_xlfn.IFS(
C2659&lt;=20, "&lt;20",
AND(C2659&gt;=20, C2659&lt;35), "20-35",
AND(C2659&gt;=35, C2659&lt;50), "35-50",
C2659&gt;=50, "50-100"
)</f>
        <v>20-35</v>
      </c>
      <c r="AK2659" t="str" cm="1">
        <f t="array" ref="AK2659">_xlfn.IFS(
G2659&lt;6, "&lt;6",
AND(G2659&gt;=6, G2659&lt;12), "6-12",
AND(G2659&gt;=12, G2659&lt;18), "12-18",  AND(G2659&gt;=18, G2659&lt;24), "18-24", G2659&gt;=24, "24-36")</f>
        <v>24-36</v>
      </c>
    </row>
    <row r="2660" spans="1:37" x14ac:dyDescent="0.3">
      <c r="A2660" t="s">
        <v>2760</v>
      </c>
      <c r="B2660" t="s">
        <v>44</v>
      </c>
      <c r="C2660">
        <v>52</v>
      </c>
      <c r="D2660" t="s">
        <v>34</v>
      </c>
      <c r="E2660" t="s">
        <v>76</v>
      </c>
      <c r="F2660">
        <v>11</v>
      </c>
      <c r="G2660">
        <v>19</v>
      </c>
      <c r="H2660" t="s">
        <v>36</v>
      </c>
      <c r="I2660" t="s">
        <v>37</v>
      </c>
      <c r="J2660" t="s">
        <v>34</v>
      </c>
      <c r="K2660" t="s">
        <v>37</v>
      </c>
      <c r="L2660" t="s">
        <v>72</v>
      </c>
      <c r="M2660" t="s">
        <v>34</v>
      </c>
      <c r="N2660" t="s">
        <v>34</v>
      </c>
      <c r="O2660" t="s">
        <v>34</v>
      </c>
      <c r="P2660" t="s">
        <v>34</v>
      </c>
      <c r="Q2660" t="s">
        <v>34</v>
      </c>
      <c r="R2660" t="s">
        <v>34</v>
      </c>
      <c r="S2660" t="s">
        <v>34</v>
      </c>
      <c r="T2660" t="s">
        <v>37</v>
      </c>
      <c r="U2660" t="s">
        <v>46</v>
      </c>
      <c r="V2660" t="s">
        <v>34</v>
      </c>
      <c r="W2660" t="s">
        <v>143</v>
      </c>
      <c r="X2660">
        <v>45.65</v>
      </c>
      <c r="Y2660">
        <v>191.05</v>
      </c>
      <c r="Z2660">
        <v>0</v>
      </c>
      <c r="AA2660">
        <v>0</v>
      </c>
      <c r="AB2660">
        <v>181.6</v>
      </c>
      <c r="AC2660">
        <v>372.65</v>
      </c>
      <c r="AD2660" t="s">
        <v>52</v>
      </c>
      <c r="AE2660" t="s">
        <v>53</v>
      </c>
      <c r="AF2660" t="s">
        <v>54</v>
      </c>
      <c r="AG2660">
        <f t="shared" si="82"/>
        <v>1</v>
      </c>
      <c r="AH2660" t="str" cm="1">
        <f t="array" ref="AH2660">_xlfn.IFS(
X2660&lt;=20, "&lt;20",
AND(X2660&gt;=20, X2660&lt;50), "20-50",
AND(X2660&gt;=50, X2660&lt;100), "50-100",
X2660&gt;=100, "&gt;100"
)</f>
        <v>20-50</v>
      </c>
      <c r="AI2660">
        <f t="shared" si="83"/>
        <v>0</v>
      </c>
      <c r="AJ2660" t="str" cm="1">
        <f t="array" ref="AJ2660">_xlfn.IFS(
C2660&lt;=20, "&lt;20",
AND(C2660&gt;=20, C2660&lt;35), "20-35",
AND(C2660&gt;=35, C2660&lt;50), "35-50",
C2660&gt;=50, "50-100"
)</f>
        <v>50-100</v>
      </c>
      <c r="AK2660" t="str" cm="1">
        <f t="array" ref="AK2660">_xlfn.IFS(
G2660&lt;6, "&lt;6",
AND(G2660&gt;=6, G2660&lt;12), "6-12",
AND(G2660&gt;=12, G2660&lt;18), "12-18",  AND(G2660&gt;=18, G2660&lt;24), "18-24", G2660&gt;=24, "24-36")</f>
        <v>18-24</v>
      </c>
    </row>
    <row r="2661" spans="1:37" x14ac:dyDescent="0.3">
      <c r="A2661" t="s">
        <v>2761</v>
      </c>
      <c r="B2661" t="s">
        <v>33</v>
      </c>
      <c r="C2661">
        <v>22</v>
      </c>
      <c r="D2661" t="s">
        <v>34</v>
      </c>
      <c r="E2661" t="s">
        <v>164</v>
      </c>
      <c r="F2661">
        <v>9</v>
      </c>
      <c r="G2661">
        <v>11</v>
      </c>
      <c r="H2661" t="s">
        <v>36</v>
      </c>
      <c r="I2661" t="s">
        <v>37</v>
      </c>
      <c r="J2661" t="s">
        <v>34</v>
      </c>
      <c r="K2661" t="s">
        <v>37</v>
      </c>
      <c r="L2661" t="s">
        <v>72</v>
      </c>
      <c r="M2661" t="s">
        <v>34</v>
      </c>
      <c r="N2661" t="s">
        <v>34</v>
      </c>
      <c r="O2661" t="s">
        <v>34</v>
      </c>
      <c r="P2661" t="s">
        <v>34</v>
      </c>
      <c r="Q2661" t="s">
        <v>34</v>
      </c>
      <c r="R2661" t="s">
        <v>37</v>
      </c>
      <c r="S2661" t="s">
        <v>37</v>
      </c>
      <c r="T2661" t="s">
        <v>37</v>
      </c>
      <c r="U2661" t="s">
        <v>39</v>
      </c>
      <c r="V2661" t="s">
        <v>34</v>
      </c>
      <c r="W2661" t="s">
        <v>40</v>
      </c>
      <c r="X2661">
        <v>53.65</v>
      </c>
      <c r="Y2661">
        <v>696.35</v>
      </c>
      <c r="Z2661">
        <v>0</v>
      </c>
      <c r="AA2661">
        <v>0</v>
      </c>
      <c r="AB2661">
        <v>333.84</v>
      </c>
      <c r="AC2661">
        <v>1030.19</v>
      </c>
      <c r="AD2661" t="s">
        <v>52</v>
      </c>
      <c r="AE2661" t="s">
        <v>53</v>
      </c>
      <c r="AF2661" t="s">
        <v>54</v>
      </c>
      <c r="AG2661">
        <f t="shared" si="82"/>
        <v>1</v>
      </c>
      <c r="AH2661" t="str" cm="1">
        <f t="array" ref="AH2661">_xlfn.IFS(
X2661&lt;=20, "&lt;20",
AND(X2661&gt;=20, X2661&lt;50), "20-50",
AND(X2661&gt;=50, X2661&lt;100), "50-100",
X2661&gt;=100, "&gt;100"
)</f>
        <v>50-100</v>
      </c>
      <c r="AI2661">
        <f t="shared" si="83"/>
        <v>0</v>
      </c>
      <c r="AJ2661" t="str" cm="1">
        <f t="array" ref="AJ2661">_xlfn.IFS(
C2661&lt;=20, "&lt;20",
AND(C2661&gt;=20, C2661&lt;35), "20-35",
AND(C2661&gt;=35, C2661&lt;50), "35-50",
C2661&gt;=50, "50-100"
)</f>
        <v>20-35</v>
      </c>
      <c r="AK2661" t="str" cm="1">
        <f t="array" ref="AK2661">_xlfn.IFS(
G2661&lt;6, "&lt;6",
AND(G2661&gt;=6, G2661&lt;12), "6-12",
AND(G2661&gt;=12, G2661&lt;18), "12-18",  AND(G2661&gt;=18, G2661&lt;24), "18-24", G2661&gt;=24, "24-36")</f>
        <v>6-12</v>
      </c>
    </row>
    <row r="2662" spans="1:37" x14ac:dyDescent="0.3">
      <c r="A2662" t="s">
        <v>2762</v>
      </c>
      <c r="B2662" t="s">
        <v>33</v>
      </c>
      <c r="C2662">
        <v>64</v>
      </c>
      <c r="D2662" t="s">
        <v>37</v>
      </c>
      <c r="E2662" t="s">
        <v>61</v>
      </c>
      <c r="F2662">
        <v>3</v>
      </c>
      <c r="G2662">
        <v>22</v>
      </c>
      <c r="H2662" t="s">
        <v>36</v>
      </c>
      <c r="I2662" t="s">
        <v>37</v>
      </c>
      <c r="J2662" t="s">
        <v>34</v>
      </c>
      <c r="K2662" t="s">
        <v>37</v>
      </c>
      <c r="L2662" t="s">
        <v>38</v>
      </c>
      <c r="M2662" t="s">
        <v>34</v>
      </c>
      <c r="N2662" t="s">
        <v>34</v>
      </c>
      <c r="O2662" t="s">
        <v>37</v>
      </c>
      <c r="P2662" t="s">
        <v>37</v>
      </c>
      <c r="Q2662" t="s">
        <v>37</v>
      </c>
      <c r="R2662" t="s">
        <v>34</v>
      </c>
      <c r="S2662" t="s">
        <v>34</v>
      </c>
      <c r="T2662" t="s">
        <v>37</v>
      </c>
      <c r="U2662" t="s">
        <v>46</v>
      </c>
      <c r="V2662" t="s">
        <v>37</v>
      </c>
      <c r="W2662" t="s">
        <v>51</v>
      </c>
      <c r="X2662">
        <v>64.650000000000006</v>
      </c>
      <c r="Y2662">
        <v>3735.45</v>
      </c>
      <c r="Z2662">
        <v>0</v>
      </c>
      <c r="AA2662">
        <v>0</v>
      </c>
      <c r="AB2662">
        <v>991.2</v>
      </c>
      <c r="AC2662">
        <v>4726.6499999999996</v>
      </c>
      <c r="AD2662" t="s">
        <v>41</v>
      </c>
      <c r="AE2662" t="s">
        <v>42</v>
      </c>
      <c r="AF2662" t="s">
        <v>42</v>
      </c>
      <c r="AG2662">
        <f t="shared" si="82"/>
        <v>0</v>
      </c>
      <c r="AH2662" t="str" cm="1">
        <f t="array" ref="AH2662">_xlfn.IFS(
X2662&lt;=20, "&lt;20",
AND(X2662&gt;=20, X2662&lt;50), "20-50",
AND(X2662&gt;=50, X2662&lt;100), "50-100",
X2662&gt;=100, "&gt;100"
)</f>
        <v>50-100</v>
      </c>
      <c r="AI2662">
        <f t="shared" si="83"/>
        <v>0</v>
      </c>
      <c r="AJ2662" t="str" cm="1">
        <f t="array" ref="AJ2662">_xlfn.IFS(
C2662&lt;=20, "&lt;20",
AND(C2662&gt;=20, C2662&lt;35), "20-35",
AND(C2662&gt;=35, C2662&lt;50), "35-50",
C2662&gt;=50, "50-100"
)</f>
        <v>50-100</v>
      </c>
      <c r="AK2662" t="str" cm="1">
        <f t="array" ref="AK2662">_xlfn.IFS(
G2662&lt;6, "&lt;6",
AND(G2662&gt;=6, G2662&lt;12), "6-12",
AND(G2662&gt;=12, G2662&lt;18), "12-18",  AND(G2662&gt;=18, G2662&lt;24), "18-24", G2662&gt;=24, "24-36")</f>
        <v>18-24</v>
      </c>
    </row>
    <row r="2663" spans="1:37" x14ac:dyDescent="0.3">
      <c r="A2663" t="s">
        <v>2763</v>
      </c>
      <c r="B2663" t="s">
        <v>44</v>
      </c>
      <c r="C2663">
        <v>74</v>
      </c>
      <c r="D2663" t="s">
        <v>37</v>
      </c>
      <c r="E2663" t="s">
        <v>48</v>
      </c>
      <c r="F2663">
        <v>1</v>
      </c>
      <c r="G2663">
        <v>15</v>
      </c>
      <c r="H2663" t="s">
        <v>36</v>
      </c>
      <c r="I2663" t="s">
        <v>37</v>
      </c>
      <c r="J2663" t="s">
        <v>37</v>
      </c>
      <c r="K2663" t="s">
        <v>37</v>
      </c>
      <c r="L2663" t="s">
        <v>50</v>
      </c>
      <c r="M2663" t="s">
        <v>37</v>
      </c>
      <c r="N2663" t="s">
        <v>34</v>
      </c>
      <c r="O2663" t="s">
        <v>34</v>
      </c>
      <c r="P2663" t="s">
        <v>34</v>
      </c>
      <c r="Q2663" t="s">
        <v>34</v>
      </c>
      <c r="R2663" t="s">
        <v>34</v>
      </c>
      <c r="S2663" t="s">
        <v>34</v>
      </c>
      <c r="T2663" t="s">
        <v>37</v>
      </c>
      <c r="U2663" t="s">
        <v>67</v>
      </c>
      <c r="V2663" t="s">
        <v>37</v>
      </c>
      <c r="W2663" t="s">
        <v>40</v>
      </c>
      <c r="X2663">
        <v>80.45</v>
      </c>
      <c r="Y2663">
        <v>3162.65</v>
      </c>
      <c r="Z2663">
        <v>0</v>
      </c>
      <c r="AA2663">
        <v>0</v>
      </c>
      <c r="AB2663">
        <v>1714.94</v>
      </c>
      <c r="AC2663">
        <v>4877.59</v>
      </c>
      <c r="AD2663" t="s">
        <v>41</v>
      </c>
      <c r="AE2663" t="s">
        <v>42</v>
      </c>
      <c r="AF2663" t="s">
        <v>42</v>
      </c>
      <c r="AG2663">
        <f t="shared" si="82"/>
        <v>0</v>
      </c>
      <c r="AH2663" t="str" cm="1">
        <f t="array" ref="AH2663">_xlfn.IFS(
X2663&lt;=20, "&lt;20",
AND(X2663&gt;=20, X2663&lt;50), "20-50",
AND(X2663&gt;=50, X2663&lt;100), "50-100",
X2663&gt;=100, "&gt;100"
)</f>
        <v>50-100</v>
      </c>
      <c r="AI2663">
        <f t="shared" si="83"/>
        <v>0</v>
      </c>
      <c r="AJ2663" t="str" cm="1">
        <f t="array" ref="AJ2663">_xlfn.IFS(
C2663&lt;=20, "&lt;20",
AND(C2663&gt;=20, C2663&lt;35), "20-35",
AND(C2663&gt;=35, C2663&lt;50), "35-50",
C2663&gt;=50, "50-100"
)</f>
        <v>50-100</v>
      </c>
      <c r="AK2663" t="str" cm="1">
        <f t="array" ref="AK2663">_xlfn.IFS(
G2663&lt;6, "&lt;6",
AND(G2663&gt;=6, G2663&lt;12), "6-12",
AND(G2663&gt;=12, G2663&lt;18), "12-18",  AND(G2663&gt;=18, G2663&lt;24), "18-24", G2663&gt;=24, "24-36")</f>
        <v>12-18</v>
      </c>
    </row>
    <row r="2664" spans="1:37" x14ac:dyDescent="0.3">
      <c r="A2664" t="s">
        <v>2764</v>
      </c>
      <c r="B2664" t="s">
        <v>33</v>
      </c>
      <c r="C2664">
        <v>42</v>
      </c>
      <c r="D2664" t="s">
        <v>34</v>
      </c>
      <c r="E2664" t="s">
        <v>74</v>
      </c>
      <c r="F2664">
        <v>2</v>
      </c>
      <c r="G2664">
        <v>21</v>
      </c>
      <c r="H2664" t="s">
        <v>36</v>
      </c>
      <c r="I2664" t="s">
        <v>37</v>
      </c>
      <c r="J2664" t="s">
        <v>37</v>
      </c>
      <c r="K2664" t="s">
        <v>37</v>
      </c>
      <c r="L2664" t="s">
        <v>50</v>
      </c>
      <c r="M2664" t="s">
        <v>37</v>
      </c>
      <c r="N2664" t="s">
        <v>34</v>
      </c>
      <c r="O2664" t="s">
        <v>37</v>
      </c>
      <c r="P2664" t="s">
        <v>34</v>
      </c>
      <c r="Q2664" t="s">
        <v>37</v>
      </c>
      <c r="R2664" t="s">
        <v>37</v>
      </c>
      <c r="S2664" t="s">
        <v>37</v>
      </c>
      <c r="T2664" t="s">
        <v>37</v>
      </c>
      <c r="U2664" t="s">
        <v>39</v>
      </c>
      <c r="V2664" t="s">
        <v>37</v>
      </c>
      <c r="W2664" t="s">
        <v>51</v>
      </c>
      <c r="X2664">
        <v>106.1</v>
      </c>
      <c r="Y2664">
        <v>7848.5</v>
      </c>
      <c r="Z2664">
        <v>0</v>
      </c>
      <c r="AA2664">
        <v>0</v>
      </c>
      <c r="AB2664">
        <v>840.24</v>
      </c>
      <c r="AC2664">
        <v>8688.74</v>
      </c>
      <c r="AD2664" t="s">
        <v>41</v>
      </c>
      <c r="AE2664" t="s">
        <v>42</v>
      </c>
      <c r="AF2664" t="s">
        <v>42</v>
      </c>
      <c r="AG2664">
        <f t="shared" si="82"/>
        <v>0</v>
      </c>
      <c r="AH2664" t="str" cm="1">
        <f t="array" ref="AH2664">_xlfn.IFS(
X2664&lt;=20, "&lt;20",
AND(X2664&gt;=20, X2664&lt;50), "20-50",
AND(X2664&gt;=50, X2664&lt;100), "50-100",
X2664&gt;=100, "&gt;100"
)</f>
        <v>&gt;100</v>
      </c>
      <c r="AI2664">
        <f t="shared" si="83"/>
        <v>0</v>
      </c>
      <c r="AJ2664" t="str" cm="1">
        <f t="array" ref="AJ2664">_xlfn.IFS(
C2664&lt;=20, "&lt;20",
AND(C2664&gt;=20, C2664&lt;35), "20-35",
AND(C2664&gt;=35, C2664&lt;50), "35-50",
C2664&gt;=50, "50-100"
)</f>
        <v>35-50</v>
      </c>
      <c r="AK2664" t="str" cm="1">
        <f t="array" ref="AK2664">_xlfn.IFS(
G2664&lt;6, "&lt;6",
AND(G2664&gt;=6, G2664&lt;12), "6-12",
AND(G2664&gt;=12, G2664&lt;18), "12-18",  AND(G2664&gt;=18, G2664&lt;24), "18-24", G2664&gt;=24, "24-36")</f>
        <v>18-24</v>
      </c>
    </row>
    <row r="2665" spans="1:37" x14ac:dyDescent="0.3">
      <c r="A2665" t="s">
        <v>2765</v>
      </c>
      <c r="B2665" t="s">
        <v>33</v>
      </c>
      <c r="C2665">
        <v>28</v>
      </c>
      <c r="D2665" t="s">
        <v>34</v>
      </c>
      <c r="E2665" t="s">
        <v>114</v>
      </c>
      <c r="F2665">
        <v>2</v>
      </c>
      <c r="G2665">
        <v>33</v>
      </c>
      <c r="H2665" t="s">
        <v>57</v>
      </c>
      <c r="I2665" t="s">
        <v>37</v>
      </c>
      <c r="J2665" t="s">
        <v>34</v>
      </c>
      <c r="K2665" t="s">
        <v>34</v>
      </c>
      <c r="L2665" t="s">
        <v>34</v>
      </c>
      <c r="M2665" t="s">
        <v>34</v>
      </c>
      <c r="N2665" t="s">
        <v>34</v>
      </c>
      <c r="O2665" t="s">
        <v>34</v>
      </c>
      <c r="P2665" t="s">
        <v>34</v>
      </c>
      <c r="Q2665" t="s">
        <v>34</v>
      </c>
      <c r="R2665" t="s">
        <v>34</v>
      </c>
      <c r="S2665" t="s">
        <v>34</v>
      </c>
      <c r="T2665" t="s">
        <v>34</v>
      </c>
      <c r="U2665" t="s">
        <v>67</v>
      </c>
      <c r="V2665" t="s">
        <v>34</v>
      </c>
      <c r="W2665" t="s">
        <v>40</v>
      </c>
      <c r="X2665">
        <v>19.649999999999999</v>
      </c>
      <c r="Y2665">
        <v>358.15</v>
      </c>
      <c r="Z2665">
        <v>0</v>
      </c>
      <c r="AA2665">
        <v>0</v>
      </c>
      <c r="AB2665">
        <v>658.92</v>
      </c>
      <c r="AC2665">
        <v>1017.07</v>
      </c>
      <c r="AD2665" t="s">
        <v>41</v>
      </c>
      <c r="AE2665" t="s">
        <v>42</v>
      </c>
      <c r="AF2665" t="s">
        <v>42</v>
      </c>
      <c r="AG2665">
        <f t="shared" si="82"/>
        <v>0</v>
      </c>
      <c r="AH2665" t="str" cm="1">
        <f t="array" ref="AH2665">_xlfn.IFS(
X2665&lt;=20, "&lt;20",
AND(X2665&gt;=20, X2665&lt;50), "20-50",
AND(X2665&gt;=50, X2665&lt;100), "50-100",
X2665&gt;=100, "&gt;100"
)</f>
        <v>&lt;20</v>
      </c>
      <c r="AI2665">
        <f t="shared" si="83"/>
        <v>0</v>
      </c>
      <c r="AJ2665" t="str" cm="1">
        <f t="array" ref="AJ2665">_xlfn.IFS(
C2665&lt;=20, "&lt;20",
AND(C2665&gt;=20, C2665&lt;35), "20-35",
AND(C2665&gt;=35, C2665&lt;50), "35-50",
C2665&gt;=50, "50-100"
)</f>
        <v>20-35</v>
      </c>
      <c r="AK2665" t="str" cm="1">
        <f t="array" ref="AK2665">_xlfn.IFS(
G2665&lt;6, "&lt;6",
AND(G2665&gt;=6, G2665&lt;12), "6-12",
AND(G2665&gt;=12, G2665&lt;18), "12-18",  AND(G2665&gt;=18, G2665&lt;24), "18-24", G2665&gt;=24, "24-36")</f>
        <v>24-36</v>
      </c>
    </row>
    <row r="2666" spans="1:37" x14ac:dyDescent="0.3">
      <c r="A2666" t="s">
        <v>2766</v>
      </c>
      <c r="B2666" t="s">
        <v>44</v>
      </c>
      <c r="C2666">
        <v>79</v>
      </c>
      <c r="D2666" t="s">
        <v>34</v>
      </c>
      <c r="E2666" t="s">
        <v>56</v>
      </c>
      <c r="F2666">
        <v>4</v>
      </c>
      <c r="G2666">
        <v>35</v>
      </c>
      <c r="H2666" t="s">
        <v>36</v>
      </c>
      <c r="I2666" t="s">
        <v>37</v>
      </c>
      <c r="J2666" t="s">
        <v>37</v>
      </c>
      <c r="K2666" t="s">
        <v>37</v>
      </c>
      <c r="L2666" t="s">
        <v>50</v>
      </c>
      <c r="M2666" t="s">
        <v>37</v>
      </c>
      <c r="N2666" t="s">
        <v>37</v>
      </c>
      <c r="O2666" t="s">
        <v>34</v>
      </c>
      <c r="P2666" t="s">
        <v>34</v>
      </c>
      <c r="Q2666" t="s">
        <v>34</v>
      </c>
      <c r="R2666" t="s">
        <v>34</v>
      </c>
      <c r="S2666" t="s">
        <v>34</v>
      </c>
      <c r="T2666" t="s">
        <v>37</v>
      </c>
      <c r="U2666" t="s">
        <v>46</v>
      </c>
      <c r="V2666" t="s">
        <v>37</v>
      </c>
      <c r="W2666" t="s">
        <v>40</v>
      </c>
      <c r="X2666">
        <v>84.9</v>
      </c>
      <c r="Y2666">
        <v>5785.65</v>
      </c>
      <c r="Z2666">
        <v>0</v>
      </c>
      <c r="AA2666">
        <v>0</v>
      </c>
      <c r="AB2666">
        <v>1018.44</v>
      </c>
      <c r="AC2666">
        <v>6804.09</v>
      </c>
      <c r="AD2666" t="s">
        <v>41</v>
      </c>
      <c r="AE2666" t="s">
        <v>42</v>
      </c>
      <c r="AF2666" t="s">
        <v>42</v>
      </c>
      <c r="AG2666">
        <f t="shared" si="82"/>
        <v>0</v>
      </c>
      <c r="AH2666" t="str" cm="1">
        <f t="array" ref="AH2666">_xlfn.IFS(
X2666&lt;=20, "&lt;20",
AND(X2666&gt;=20, X2666&lt;50), "20-50",
AND(X2666&gt;=50, X2666&lt;100), "50-100",
X2666&gt;=100, "&gt;100"
)</f>
        <v>50-100</v>
      </c>
      <c r="AI2666">
        <f t="shared" si="83"/>
        <v>0</v>
      </c>
      <c r="AJ2666" t="str" cm="1">
        <f t="array" ref="AJ2666">_xlfn.IFS(
C2666&lt;=20, "&lt;20",
AND(C2666&gt;=20, C2666&lt;35), "20-35",
AND(C2666&gt;=35, C2666&lt;50), "35-50",
C2666&gt;=50, "50-100"
)</f>
        <v>50-100</v>
      </c>
      <c r="AK2666" t="str" cm="1">
        <f t="array" ref="AK2666">_xlfn.IFS(
G2666&lt;6, "&lt;6",
AND(G2666&gt;=6, G2666&lt;12), "6-12",
AND(G2666&gt;=12, G2666&lt;18), "12-18",  AND(G2666&gt;=18, G2666&lt;24), "18-24", G2666&gt;=24, "24-36")</f>
        <v>24-36</v>
      </c>
    </row>
    <row r="2667" spans="1:37" x14ac:dyDescent="0.3">
      <c r="A2667" t="s">
        <v>2767</v>
      </c>
      <c r="B2667" t="s">
        <v>44</v>
      </c>
      <c r="C2667">
        <v>67</v>
      </c>
      <c r="D2667" t="s">
        <v>34</v>
      </c>
      <c r="E2667" t="s">
        <v>114</v>
      </c>
      <c r="F2667">
        <v>6</v>
      </c>
      <c r="G2667">
        <v>15</v>
      </c>
      <c r="H2667" t="s">
        <v>36</v>
      </c>
      <c r="I2667" t="s">
        <v>37</v>
      </c>
      <c r="J2667" t="s">
        <v>34</v>
      </c>
      <c r="K2667" t="s">
        <v>37</v>
      </c>
      <c r="L2667" t="s">
        <v>72</v>
      </c>
      <c r="M2667" t="s">
        <v>37</v>
      </c>
      <c r="N2667" t="s">
        <v>34</v>
      </c>
      <c r="O2667" t="s">
        <v>34</v>
      </c>
      <c r="P2667" t="s">
        <v>34</v>
      </c>
      <c r="Q2667" t="s">
        <v>37</v>
      </c>
      <c r="R2667" t="s">
        <v>37</v>
      </c>
      <c r="S2667" t="s">
        <v>37</v>
      </c>
      <c r="T2667" t="s">
        <v>37</v>
      </c>
      <c r="U2667" t="s">
        <v>46</v>
      </c>
      <c r="V2667" t="s">
        <v>37</v>
      </c>
      <c r="W2667" t="s">
        <v>51</v>
      </c>
      <c r="X2667">
        <v>70.75</v>
      </c>
      <c r="Y2667">
        <v>146.9</v>
      </c>
      <c r="Z2667">
        <v>0</v>
      </c>
      <c r="AA2667">
        <v>0</v>
      </c>
      <c r="AB2667">
        <v>53.86</v>
      </c>
      <c r="AC2667">
        <v>200.76</v>
      </c>
      <c r="AD2667" t="s">
        <v>52</v>
      </c>
      <c r="AE2667" t="s">
        <v>104</v>
      </c>
      <c r="AF2667" t="s">
        <v>150</v>
      </c>
      <c r="AG2667">
        <f t="shared" si="82"/>
        <v>1</v>
      </c>
      <c r="AH2667" t="str" cm="1">
        <f t="array" ref="AH2667">_xlfn.IFS(
X2667&lt;=20, "&lt;20",
AND(X2667&gt;=20, X2667&lt;50), "20-50",
AND(X2667&gt;=50, X2667&lt;100), "50-100",
X2667&gt;=100, "&gt;100"
)</f>
        <v>50-100</v>
      </c>
      <c r="AI2667">
        <f t="shared" si="83"/>
        <v>0</v>
      </c>
      <c r="AJ2667" t="str" cm="1">
        <f t="array" ref="AJ2667">_xlfn.IFS(
C2667&lt;=20, "&lt;20",
AND(C2667&gt;=20, C2667&lt;35), "20-35",
AND(C2667&gt;=35, C2667&lt;50), "35-50",
C2667&gt;=50, "50-100"
)</f>
        <v>50-100</v>
      </c>
      <c r="AK2667" t="str" cm="1">
        <f t="array" ref="AK2667">_xlfn.IFS(
G2667&lt;6, "&lt;6",
AND(G2667&gt;=6, G2667&lt;12), "6-12",
AND(G2667&gt;=12, G2667&lt;18), "12-18",  AND(G2667&gt;=18, G2667&lt;24), "18-24", G2667&gt;=24, "24-36")</f>
        <v>12-18</v>
      </c>
    </row>
    <row r="2668" spans="1:37" x14ac:dyDescent="0.3">
      <c r="A2668" t="s">
        <v>2768</v>
      </c>
      <c r="B2668" t="s">
        <v>44</v>
      </c>
      <c r="C2668">
        <v>23</v>
      </c>
      <c r="D2668" t="s">
        <v>34</v>
      </c>
      <c r="E2668" t="s">
        <v>90</v>
      </c>
      <c r="F2668">
        <v>9</v>
      </c>
      <c r="G2668">
        <v>6</v>
      </c>
      <c r="H2668" t="s">
        <v>70</v>
      </c>
      <c r="I2668" t="s">
        <v>37</v>
      </c>
      <c r="J2668" t="s">
        <v>37</v>
      </c>
      <c r="K2668" t="s">
        <v>37</v>
      </c>
      <c r="L2668" t="s">
        <v>50</v>
      </c>
      <c r="M2668" t="s">
        <v>34</v>
      </c>
      <c r="N2668" t="s">
        <v>37</v>
      </c>
      <c r="O2668" t="s">
        <v>37</v>
      </c>
      <c r="P2668" t="s">
        <v>37</v>
      </c>
      <c r="Q2668" t="s">
        <v>37</v>
      </c>
      <c r="R2668" t="s">
        <v>37</v>
      </c>
      <c r="S2668" t="s">
        <v>37</v>
      </c>
      <c r="T2668" t="s">
        <v>37</v>
      </c>
      <c r="U2668" t="s">
        <v>39</v>
      </c>
      <c r="V2668" t="s">
        <v>34</v>
      </c>
      <c r="W2668" t="s">
        <v>51</v>
      </c>
      <c r="X2668">
        <v>110.35</v>
      </c>
      <c r="Y2668">
        <v>5893.15</v>
      </c>
      <c r="Z2668">
        <v>0</v>
      </c>
      <c r="AA2668">
        <v>0</v>
      </c>
      <c r="AB2668">
        <v>117.72</v>
      </c>
      <c r="AC2668">
        <v>6010.87</v>
      </c>
      <c r="AD2668" t="s">
        <v>52</v>
      </c>
      <c r="AE2668" t="s">
        <v>53</v>
      </c>
      <c r="AF2668" t="s">
        <v>54</v>
      </c>
      <c r="AG2668">
        <f t="shared" si="82"/>
        <v>1</v>
      </c>
      <c r="AH2668" t="str" cm="1">
        <f t="array" ref="AH2668">_xlfn.IFS(
X2668&lt;=20, "&lt;20",
AND(X2668&gt;=20, X2668&lt;50), "20-50",
AND(X2668&gt;=50, X2668&lt;100), "50-100",
X2668&gt;=100, "&gt;100"
)</f>
        <v>&gt;100</v>
      </c>
      <c r="AI2668">
        <f t="shared" si="83"/>
        <v>0</v>
      </c>
      <c r="AJ2668" t="str" cm="1">
        <f t="array" ref="AJ2668">_xlfn.IFS(
C2668&lt;=20, "&lt;20",
AND(C2668&gt;=20, C2668&lt;35), "20-35",
AND(C2668&gt;=35, C2668&lt;50), "35-50",
C2668&gt;=50, "50-100"
)</f>
        <v>20-35</v>
      </c>
      <c r="AK2668" t="str" cm="1">
        <f t="array" ref="AK2668">_xlfn.IFS(
G2668&lt;6, "&lt;6",
AND(G2668&gt;=6, G2668&lt;12), "6-12",
AND(G2668&gt;=12, G2668&lt;18), "12-18",  AND(G2668&gt;=18, G2668&lt;24), "18-24", G2668&gt;=24, "24-36")</f>
        <v>6-12</v>
      </c>
    </row>
    <row r="2669" spans="1:37" x14ac:dyDescent="0.3">
      <c r="A2669" t="s">
        <v>2769</v>
      </c>
      <c r="B2669" t="s">
        <v>44</v>
      </c>
      <c r="C2669">
        <v>59</v>
      </c>
      <c r="D2669" t="s">
        <v>37</v>
      </c>
      <c r="E2669" t="s">
        <v>45</v>
      </c>
      <c r="F2669">
        <v>14</v>
      </c>
      <c r="G2669">
        <v>16</v>
      </c>
      <c r="H2669" t="s">
        <v>66</v>
      </c>
      <c r="I2669" t="s">
        <v>37</v>
      </c>
      <c r="J2669" t="s">
        <v>37</v>
      </c>
      <c r="K2669" t="s">
        <v>37</v>
      </c>
      <c r="L2669" t="s">
        <v>50</v>
      </c>
      <c r="M2669" t="s">
        <v>37</v>
      </c>
      <c r="N2669" t="s">
        <v>37</v>
      </c>
      <c r="O2669" t="s">
        <v>37</v>
      </c>
      <c r="P2669" t="s">
        <v>37</v>
      </c>
      <c r="Q2669" t="s">
        <v>37</v>
      </c>
      <c r="R2669" t="s">
        <v>37</v>
      </c>
      <c r="S2669" t="s">
        <v>37</v>
      </c>
      <c r="T2669" t="s">
        <v>37</v>
      </c>
      <c r="U2669" t="s">
        <v>67</v>
      </c>
      <c r="V2669" t="s">
        <v>37</v>
      </c>
      <c r="W2669" t="s">
        <v>40</v>
      </c>
      <c r="X2669">
        <v>113.05</v>
      </c>
      <c r="Y2669">
        <v>7869.05</v>
      </c>
      <c r="Z2669">
        <v>0</v>
      </c>
      <c r="AA2669">
        <v>0</v>
      </c>
      <c r="AB2669">
        <v>2327.5</v>
      </c>
      <c r="AC2669">
        <v>10196.549999999999</v>
      </c>
      <c r="AD2669" t="s">
        <v>41</v>
      </c>
      <c r="AE2669" t="s">
        <v>42</v>
      </c>
      <c r="AF2669" t="s">
        <v>42</v>
      </c>
      <c r="AG2669">
        <f t="shared" si="82"/>
        <v>0</v>
      </c>
      <c r="AH2669" t="str" cm="1">
        <f t="array" ref="AH2669">_xlfn.IFS(
X2669&lt;=20, "&lt;20",
AND(X2669&gt;=20, X2669&lt;50), "20-50",
AND(X2669&gt;=50, X2669&lt;100), "50-100",
X2669&gt;=100, "&gt;100"
)</f>
        <v>&gt;100</v>
      </c>
      <c r="AI2669">
        <f t="shared" si="83"/>
        <v>0</v>
      </c>
      <c r="AJ2669" t="str" cm="1">
        <f t="array" ref="AJ2669">_xlfn.IFS(
C2669&lt;=20, "&lt;20",
AND(C2669&gt;=20, C2669&lt;35), "20-35",
AND(C2669&gt;=35, C2669&lt;50), "35-50",
C2669&gt;=50, "50-100"
)</f>
        <v>50-100</v>
      </c>
      <c r="AK2669" t="str" cm="1">
        <f t="array" ref="AK2669">_xlfn.IFS(
G2669&lt;6, "&lt;6",
AND(G2669&gt;=6, G2669&lt;12), "6-12",
AND(G2669&gt;=12, G2669&lt;18), "12-18",  AND(G2669&gt;=18, G2669&lt;24), "18-24", G2669&gt;=24, "24-36")</f>
        <v>12-18</v>
      </c>
    </row>
    <row r="2670" spans="1:37" x14ac:dyDescent="0.3">
      <c r="A2670" t="s">
        <v>2770</v>
      </c>
      <c r="B2670" t="s">
        <v>44</v>
      </c>
      <c r="C2670">
        <v>75</v>
      </c>
      <c r="D2670" t="s">
        <v>37</v>
      </c>
      <c r="E2670" t="s">
        <v>61</v>
      </c>
      <c r="F2670">
        <v>15</v>
      </c>
      <c r="G2670">
        <v>27</v>
      </c>
      <c r="H2670" t="s">
        <v>36</v>
      </c>
      <c r="I2670" t="s">
        <v>37</v>
      </c>
      <c r="J2670" t="s">
        <v>34</v>
      </c>
      <c r="K2670" t="s">
        <v>37</v>
      </c>
      <c r="L2670" t="s">
        <v>50</v>
      </c>
      <c r="M2670" t="s">
        <v>34</v>
      </c>
      <c r="N2670" t="s">
        <v>34</v>
      </c>
      <c r="O2670" t="s">
        <v>34</v>
      </c>
      <c r="P2670" t="s">
        <v>34</v>
      </c>
      <c r="Q2670" t="s">
        <v>34</v>
      </c>
      <c r="R2670" t="s">
        <v>34</v>
      </c>
      <c r="S2670" t="s">
        <v>34</v>
      </c>
      <c r="T2670" t="s">
        <v>37</v>
      </c>
      <c r="U2670" t="s">
        <v>46</v>
      </c>
      <c r="V2670" t="s">
        <v>34</v>
      </c>
      <c r="W2670" t="s">
        <v>51</v>
      </c>
      <c r="X2670">
        <v>69.099999999999994</v>
      </c>
      <c r="Y2670">
        <v>69.099999999999994</v>
      </c>
      <c r="Z2670">
        <v>0</v>
      </c>
      <c r="AA2670">
        <v>0</v>
      </c>
      <c r="AB2670">
        <v>16.190000000000001</v>
      </c>
      <c r="AC2670">
        <v>85.29</v>
      </c>
      <c r="AD2670" t="s">
        <v>52</v>
      </c>
      <c r="AE2670" t="s">
        <v>94</v>
      </c>
      <c r="AF2670" t="s">
        <v>235</v>
      </c>
      <c r="AG2670">
        <f t="shared" si="82"/>
        <v>1</v>
      </c>
      <c r="AH2670" t="str" cm="1">
        <f t="array" ref="AH2670">_xlfn.IFS(
X2670&lt;=20, "&lt;20",
AND(X2670&gt;=20, X2670&lt;50), "20-50",
AND(X2670&gt;=50, X2670&lt;100), "50-100",
X2670&gt;=100, "&gt;100"
)</f>
        <v>50-100</v>
      </c>
      <c r="AI2670">
        <f t="shared" si="83"/>
        <v>0</v>
      </c>
      <c r="AJ2670" t="str" cm="1">
        <f t="array" ref="AJ2670">_xlfn.IFS(
C2670&lt;=20, "&lt;20",
AND(C2670&gt;=20, C2670&lt;35), "20-35",
AND(C2670&gt;=35, C2670&lt;50), "35-50",
C2670&gt;=50, "50-100"
)</f>
        <v>50-100</v>
      </c>
      <c r="AK2670" t="str" cm="1">
        <f t="array" ref="AK2670">_xlfn.IFS(
G2670&lt;6, "&lt;6",
AND(G2670&gt;=6, G2670&lt;12), "6-12",
AND(G2670&gt;=12, G2670&lt;18), "12-18",  AND(G2670&gt;=18, G2670&lt;24), "18-24", G2670&gt;=24, "24-36")</f>
        <v>24-36</v>
      </c>
    </row>
    <row r="2671" spans="1:37" x14ac:dyDescent="0.3">
      <c r="A2671" t="s">
        <v>2771</v>
      </c>
      <c r="B2671" t="s">
        <v>33</v>
      </c>
      <c r="C2671">
        <v>59</v>
      </c>
      <c r="D2671" t="s">
        <v>34</v>
      </c>
      <c r="E2671" t="s">
        <v>103</v>
      </c>
      <c r="F2671">
        <v>14</v>
      </c>
      <c r="G2671">
        <v>9</v>
      </c>
      <c r="H2671" t="s">
        <v>57</v>
      </c>
      <c r="I2671" t="s">
        <v>37</v>
      </c>
      <c r="J2671" t="s">
        <v>37</v>
      </c>
      <c r="K2671" t="s">
        <v>37</v>
      </c>
      <c r="L2671" t="s">
        <v>72</v>
      </c>
      <c r="M2671" t="s">
        <v>34</v>
      </c>
      <c r="N2671" t="s">
        <v>37</v>
      </c>
      <c r="O2671" t="s">
        <v>34</v>
      </c>
      <c r="P2671" t="s">
        <v>34</v>
      </c>
      <c r="Q2671" t="s">
        <v>34</v>
      </c>
      <c r="R2671" t="s">
        <v>34</v>
      </c>
      <c r="S2671" t="s">
        <v>34</v>
      </c>
      <c r="T2671" t="s">
        <v>37</v>
      </c>
      <c r="U2671" t="s">
        <v>46</v>
      </c>
      <c r="V2671" t="s">
        <v>37</v>
      </c>
      <c r="W2671" t="s">
        <v>40</v>
      </c>
      <c r="X2671">
        <v>55.5</v>
      </c>
      <c r="Y2671">
        <v>767.55</v>
      </c>
      <c r="Z2671">
        <v>0</v>
      </c>
      <c r="AA2671">
        <v>0</v>
      </c>
      <c r="AB2671">
        <v>258.72000000000003</v>
      </c>
      <c r="AC2671">
        <v>1026.27</v>
      </c>
      <c r="AD2671" t="s">
        <v>41</v>
      </c>
      <c r="AE2671" t="s">
        <v>42</v>
      </c>
      <c r="AF2671" t="s">
        <v>42</v>
      </c>
      <c r="AG2671">
        <f t="shared" si="82"/>
        <v>0</v>
      </c>
      <c r="AH2671" t="str" cm="1">
        <f t="array" ref="AH2671">_xlfn.IFS(
X2671&lt;=20, "&lt;20",
AND(X2671&gt;=20, X2671&lt;50), "20-50",
AND(X2671&gt;=50, X2671&lt;100), "50-100",
X2671&gt;=100, "&gt;100"
)</f>
        <v>50-100</v>
      </c>
      <c r="AI2671">
        <f t="shared" si="83"/>
        <v>0</v>
      </c>
      <c r="AJ2671" t="str" cm="1">
        <f t="array" ref="AJ2671">_xlfn.IFS(
C2671&lt;=20, "&lt;20",
AND(C2671&gt;=20, C2671&lt;35), "20-35",
AND(C2671&gt;=35, C2671&lt;50), "35-50",
C2671&gt;=50, "50-100"
)</f>
        <v>50-100</v>
      </c>
      <c r="AK2671" t="str" cm="1">
        <f t="array" ref="AK2671">_xlfn.IFS(
G2671&lt;6, "&lt;6",
AND(G2671&gt;=6, G2671&lt;12), "6-12",
AND(G2671&gt;=12, G2671&lt;18), "12-18",  AND(G2671&gt;=18, G2671&lt;24), "18-24", G2671&gt;=24, "24-36")</f>
        <v>6-12</v>
      </c>
    </row>
    <row r="2672" spans="1:37" x14ac:dyDescent="0.3">
      <c r="A2672" t="s">
        <v>2772</v>
      </c>
      <c r="B2672" t="s">
        <v>44</v>
      </c>
      <c r="C2672">
        <v>59</v>
      </c>
      <c r="D2672" t="s">
        <v>34</v>
      </c>
      <c r="E2672" t="s">
        <v>76</v>
      </c>
      <c r="F2672">
        <v>4</v>
      </c>
      <c r="G2672">
        <v>26</v>
      </c>
      <c r="H2672" t="s">
        <v>66</v>
      </c>
      <c r="I2672" t="s">
        <v>37</v>
      </c>
      <c r="J2672" t="s">
        <v>37</v>
      </c>
      <c r="K2672" t="s">
        <v>34</v>
      </c>
      <c r="L2672" t="s">
        <v>34</v>
      </c>
      <c r="M2672" t="s">
        <v>34</v>
      </c>
      <c r="N2672" t="s">
        <v>34</v>
      </c>
      <c r="O2672" t="s">
        <v>34</v>
      </c>
      <c r="P2672" t="s">
        <v>34</v>
      </c>
      <c r="Q2672" t="s">
        <v>34</v>
      </c>
      <c r="R2672" t="s">
        <v>34</v>
      </c>
      <c r="S2672" t="s">
        <v>34</v>
      </c>
      <c r="T2672" t="s">
        <v>34</v>
      </c>
      <c r="U2672" t="s">
        <v>67</v>
      </c>
      <c r="V2672" t="s">
        <v>34</v>
      </c>
      <c r="W2672" t="s">
        <v>40</v>
      </c>
      <c r="X2672">
        <v>25.6</v>
      </c>
      <c r="Y2672">
        <v>1784.9</v>
      </c>
      <c r="Z2672">
        <v>0</v>
      </c>
      <c r="AA2672">
        <v>0</v>
      </c>
      <c r="AB2672">
        <v>786.58</v>
      </c>
      <c r="AC2672">
        <v>2571.48</v>
      </c>
      <c r="AD2672" t="s">
        <v>41</v>
      </c>
      <c r="AE2672" t="s">
        <v>42</v>
      </c>
      <c r="AF2672" t="s">
        <v>42</v>
      </c>
      <c r="AG2672">
        <f t="shared" si="82"/>
        <v>0</v>
      </c>
      <c r="AH2672" t="str" cm="1">
        <f t="array" ref="AH2672">_xlfn.IFS(
X2672&lt;=20, "&lt;20",
AND(X2672&gt;=20, X2672&lt;50), "20-50",
AND(X2672&gt;=50, X2672&lt;100), "50-100",
X2672&gt;=100, "&gt;100"
)</f>
        <v>20-50</v>
      </c>
      <c r="AI2672">
        <f t="shared" si="83"/>
        <v>0</v>
      </c>
      <c r="AJ2672" t="str" cm="1">
        <f t="array" ref="AJ2672">_xlfn.IFS(
C2672&lt;=20, "&lt;20",
AND(C2672&gt;=20, C2672&lt;35), "20-35",
AND(C2672&gt;=35, C2672&lt;50), "35-50",
C2672&gt;=50, "50-100"
)</f>
        <v>50-100</v>
      </c>
      <c r="AK2672" t="str" cm="1">
        <f t="array" ref="AK2672">_xlfn.IFS(
G2672&lt;6, "&lt;6",
AND(G2672&gt;=6, G2672&lt;12), "6-12",
AND(G2672&gt;=12, G2672&lt;18), "12-18",  AND(G2672&gt;=18, G2672&lt;24), "18-24", G2672&gt;=24, "24-36")</f>
        <v>24-36</v>
      </c>
    </row>
    <row r="2673" spans="1:37" x14ac:dyDescent="0.3">
      <c r="A2673" t="s">
        <v>2773</v>
      </c>
      <c r="B2673" t="s">
        <v>33</v>
      </c>
      <c r="C2673">
        <v>37</v>
      </c>
      <c r="D2673" t="s">
        <v>37</v>
      </c>
      <c r="E2673" t="s">
        <v>61</v>
      </c>
      <c r="F2673">
        <v>14</v>
      </c>
      <c r="G2673">
        <v>17</v>
      </c>
      <c r="H2673" t="s">
        <v>49</v>
      </c>
      <c r="I2673" t="s">
        <v>37</v>
      </c>
      <c r="J2673" t="s">
        <v>37</v>
      </c>
      <c r="K2673" t="s">
        <v>37</v>
      </c>
      <c r="L2673" t="s">
        <v>38</v>
      </c>
      <c r="M2673" t="s">
        <v>34</v>
      </c>
      <c r="N2673" t="s">
        <v>34</v>
      </c>
      <c r="O2673" t="s">
        <v>34</v>
      </c>
      <c r="P2673" t="s">
        <v>34</v>
      </c>
      <c r="Q2673" t="s">
        <v>37</v>
      </c>
      <c r="R2673" t="s">
        <v>37</v>
      </c>
      <c r="S2673" t="s">
        <v>37</v>
      </c>
      <c r="T2673" t="s">
        <v>34</v>
      </c>
      <c r="U2673" t="s">
        <v>46</v>
      </c>
      <c r="V2673" t="s">
        <v>34</v>
      </c>
      <c r="W2673" t="s">
        <v>40</v>
      </c>
      <c r="X2673">
        <v>95</v>
      </c>
      <c r="Y2673">
        <v>655.5</v>
      </c>
      <c r="Z2673">
        <v>36.6</v>
      </c>
      <c r="AA2673">
        <v>10</v>
      </c>
      <c r="AB2673">
        <v>143.63999999999999</v>
      </c>
      <c r="AC2673">
        <v>772.54</v>
      </c>
      <c r="AD2673" t="s">
        <v>52</v>
      </c>
      <c r="AE2673" t="s">
        <v>53</v>
      </c>
      <c r="AF2673" t="s">
        <v>54</v>
      </c>
      <c r="AG2673">
        <f t="shared" si="82"/>
        <v>1</v>
      </c>
      <c r="AH2673" t="str" cm="1">
        <f t="array" ref="AH2673">_xlfn.IFS(
X2673&lt;=20, "&lt;20",
AND(X2673&gt;=20, X2673&lt;50), "20-50",
AND(X2673&gt;=50, X2673&lt;100), "50-100",
X2673&gt;=100, "&gt;100"
)</f>
        <v>50-100</v>
      </c>
      <c r="AI2673">
        <f t="shared" si="83"/>
        <v>0</v>
      </c>
      <c r="AJ2673" t="str" cm="1">
        <f t="array" ref="AJ2673">_xlfn.IFS(
C2673&lt;=20, "&lt;20",
AND(C2673&gt;=20, C2673&lt;35), "20-35",
AND(C2673&gt;=35, C2673&lt;50), "35-50",
C2673&gt;=50, "50-100"
)</f>
        <v>35-50</v>
      </c>
      <c r="AK2673" t="str" cm="1">
        <f t="array" ref="AK2673">_xlfn.IFS(
G2673&lt;6, "&lt;6",
AND(G2673&gt;=6, G2673&lt;12), "6-12",
AND(G2673&gt;=12, G2673&lt;18), "12-18",  AND(G2673&gt;=18, G2673&lt;24), "18-24", G2673&gt;=24, "24-36")</f>
        <v>12-18</v>
      </c>
    </row>
    <row r="2674" spans="1:37" x14ac:dyDescent="0.3">
      <c r="A2674" t="s">
        <v>2774</v>
      </c>
      <c r="B2674" t="s">
        <v>33</v>
      </c>
      <c r="C2674">
        <v>52</v>
      </c>
      <c r="D2674" t="s">
        <v>34</v>
      </c>
      <c r="E2674" t="s">
        <v>109</v>
      </c>
      <c r="F2674">
        <v>7</v>
      </c>
      <c r="G2674">
        <v>18</v>
      </c>
      <c r="H2674" t="s">
        <v>36</v>
      </c>
      <c r="I2674" t="s">
        <v>37</v>
      </c>
      <c r="J2674" t="s">
        <v>37</v>
      </c>
      <c r="K2674" t="s">
        <v>37</v>
      </c>
      <c r="L2674" t="s">
        <v>38</v>
      </c>
      <c r="M2674" t="s">
        <v>34</v>
      </c>
      <c r="N2674" t="s">
        <v>34</v>
      </c>
      <c r="O2674" t="s">
        <v>34</v>
      </c>
      <c r="P2674" t="s">
        <v>34</v>
      </c>
      <c r="Q2674" t="s">
        <v>37</v>
      </c>
      <c r="R2674" t="s">
        <v>34</v>
      </c>
      <c r="S2674" t="s">
        <v>34</v>
      </c>
      <c r="T2674" t="s">
        <v>37</v>
      </c>
      <c r="U2674" t="s">
        <v>46</v>
      </c>
      <c r="V2674" t="s">
        <v>37</v>
      </c>
      <c r="W2674" t="s">
        <v>51</v>
      </c>
      <c r="X2674">
        <v>59.85</v>
      </c>
      <c r="Y2674">
        <v>59.85</v>
      </c>
      <c r="Z2674">
        <v>0</v>
      </c>
      <c r="AA2674">
        <v>0</v>
      </c>
      <c r="AB2674">
        <v>22.05</v>
      </c>
      <c r="AC2674">
        <v>81.900000000000006</v>
      </c>
      <c r="AD2674" t="s">
        <v>52</v>
      </c>
      <c r="AE2674" t="s">
        <v>104</v>
      </c>
      <c r="AF2674" t="s">
        <v>150</v>
      </c>
      <c r="AG2674">
        <f t="shared" si="82"/>
        <v>1</v>
      </c>
      <c r="AH2674" t="str" cm="1">
        <f t="array" ref="AH2674">_xlfn.IFS(
X2674&lt;=20, "&lt;20",
AND(X2674&gt;=20, X2674&lt;50), "20-50",
AND(X2674&gt;=50, X2674&lt;100), "50-100",
X2674&gt;=100, "&gt;100"
)</f>
        <v>50-100</v>
      </c>
      <c r="AI2674">
        <f t="shared" si="83"/>
        <v>0</v>
      </c>
      <c r="AJ2674" t="str" cm="1">
        <f t="array" ref="AJ2674">_xlfn.IFS(
C2674&lt;=20, "&lt;20",
AND(C2674&gt;=20, C2674&lt;35), "20-35",
AND(C2674&gt;=35, C2674&lt;50), "35-50",
C2674&gt;=50, "50-100"
)</f>
        <v>50-100</v>
      </c>
      <c r="AK2674" t="str" cm="1">
        <f t="array" ref="AK2674">_xlfn.IFS(
G2674&lt;6, "&lt;6",
AND(G2674&gt;=6, G2674&lt;12), "6-12",
AND(G2674&gt;=12, G2674&lt;18), "12-18",  AND(G2674&gt;=18, G2674&lt;24), "18-24", G2674&gt;=24, "24-36")</f>
        <v>18-24</v>
      </c>
    </row>
    <row r="2675" spans="1:37" x14ac:dyDescent="0.3">
      <c r="A2675" t="s">
        <v>2775</v>
      </c>
      <c r="B2675" t="s">
        <v>44</v>
      </c>
      <c r="C2675">
        <v>66</v>
      </c>
      <c r="D2675" t="s">
        <v>37</v>
      </c>
      <c r="E2675" t="s">
        <v>48</v>
      </c>
      <c r="F2675">
        <v>9</v>
      </c>
      <c r="G2675">
        <v>6</v>
      </c>
      <c r="H2675" t="s">
        <v>36</v>
      </c>
      <c r="I2675" t="s">
        <v>37</v>
      </c>
      <c r="J2675" t="s">
        <v>34</v>
      </c>
      <c r="K2675" t="s">
        <v>37</v>
      </c>
      <c r="L2675" t="s">
        <v>50</v>
      </c>
      <c r="M2675" t="s">
        <v>34</v>
      </c>
      <c r="N2675" t="s">
        <v>34</v>
      </c>
      <c r="O2675" t="s">
        <v>34</v>
      </c>
      <c r="P2675" t="s">
        <v>34</v>
      </c>
      <c r="Q2675" t="s">
        <v>34</v>
      </c>
      <c r="R2675" t="s">
        <v>34</v>
      </c>
      <c r="S2675" t="s">
        <v>34</v>
      </c>
      <c r="T2675" t="s">
        <v>34</v>
      </c>
      <c r="U2675" t="s">
        <v>67</v>
      </c>
      <c r="V2675" t="s">
        <v>37</v>
      </c>
      <c r="W2675" t="s">
        <v>51</v>
      </c>
      <c r="X2675">
        <v>71.25</v>
      </c>
      <c r="Y2675">
        <v>71.25</v>
      </c>
      <c r="Z2675">
        <v>0</v>
      </c>
      <c r="AA2675">
        <v>10</v>
      </c>
      <c r="AB2675">
        <v>17.600000000000001</v>
      </c>
      <c r="AC2675">
        <v>98.85</v>
      </c>
      <c r="AD2675" t="s">
        <v>85</v>
      </c>
      <c r="AE2675" t="s">
        <v>42</v>
      </c>
      <c r="AF2675" t="s">
        <v>42</v>
      </c>
      <c r="AG2675">
        <f t="shared" si="82"/>
        <v>0</v>
      </c>
      <c r="AH2675" t="str" cm="1">
        <f t="array" ref="AH2675">_xlfn.IFS(
X2675&lt;=20, "&lt;20",
AND(X2675&gt;=20, X2675&lt;50), "20-50",
AND(X2675&gt;=50, X2675&lt;100), "50-100",
X2675&gt;=100, "&gt;100"
)</f>
        <v>50-100</v>
      </c>
      <c r="AI2675">
        <f t="shared" si="83"/>
        <v>1</v>
      </c>
      <c r="AJ2675" t="str" cm="1">
        <f t="array" ref="AJ2675">_xlfn.IFS(
C2675&lt;=20, "&lt;20",
AND(C2675&gt;=20, C2675&lt;35), "20-35",
AND(C2675&gt;=35, C2675&lt;50), "35-50",
C2675&gt;=50, "50-100"
)</f>
        <v>50-100</v>
      </c>
      <c r="AK2675" t="str" cm="1">
        <f t="array" ref="AK2675">_xlfn.IFS(
G2675&lt;6, "&lt;6",
AND(G2675&gt;=6, G2675&lt;12), "6-12",
AND(G2675&gt;=12, G2675&lt;18), "12-18",  AND(G2675&gt;=18, G2675&lt;24), "18-24", G2675&gt;=24, "24-36")</f>
        <v>6-12</v>
      </c>
    </row>
    <row r="2676" spans="1:37" x14ac:dyDescent="0.3">
      <c r="A2676" t="s">
        <v>2776</v>
      </c>
      <c r="B2676" t="s">
        <v>44</v>
      </c>
      <c r="C2676">
        <v>42</v>
      </c>
      <c r="D2676" t="s">
        <v>34</v>
      </c>
      <c r="E2676" t="s">
        <v>56</v>
      </c>
      <c r="F2676">
        <v>4</v>
      </c>
      <c r="G2676">
        <v>28</v>
      </c>
      <c r="H2676" t="s">
        <v>70</v>
      </c>
      <c r="I2676" t="s">
        <v>37</v>
      </c>
      <c r="J2676" t="s">
        <v>37</v>
      </c>
      <c r="K2676" t="s">
        <v>37</v>
      </c>
      <c r="L2676" t="s">
        <v>50</v>
      </c>
      <c r="M2676" t="s">
        <v>37</v>
      </c>
      <c r="N2676" t="s">
        <v>37</v>
      </c>
      <c r="O2676" t="s">
        <v>37</v>
      </c>
      <c r="P2676" t="s">
        <v>37</v>
      </c>
      <c r="Q2676" t="s">
        <v>37</v>
      </c>
      <c r="R2676" t="s">
        <v>37</v>
      </c>
      <c r="S2676" t="s">
        <v>37</v>
      </c>
      <c r="T2676" t="s">
        <v>37</v>
      </c>
      <c r="U2676" t="s">
        <v>67</v>
      </c>
      <c r="V2676" t="s">
        <v>34</v>
      </c>
      <c r="W2676" t="s">
        <v>40</v>
      </c>
      <c r="X2676">
        <v>-9</v>
      </c>
      <c r="Y2676">
        <v>6758.45</v>
      </c>
      <c r="Z2676">
        <v>11.85</v>
      </c>
      <c r="AA2676">
        <v>0</v>
      </c>
      <c r="AB2676">
        <v>2599.8000000000002</v>
      </c>
      <c r="AC2676">
        <v>9346.4</v>
      </c>
      <c r="AD2676" t="s">
        <v>41</v>
      </c>
      <c r="AE2676" t="s">
        <v>42</v>
      </c>
      <c r="AF2676" t="s">
        <v>42</v>
      </c>
      <c r="AG2676">
        <f t="shared" si="82"/>
        <v>0</v>
      </c>
      <c r="AH2676" t="str" cm="1">
        <f t="array" ref="AH2676">_xlfn.IFS(
X2676&lt;=20, "&lt;20",
AND(X2676&gt;=20, X2676&lt;50), "20-50",
AND(X2676&gt;=50, X2676&lt;100), "50-100",
X2676&gt;=100, "&gt;100"
)</f>
        <v>&lt;20</v>
      </c>
      <c r="AI2676">
        <f t="shared" si="83"/>
        <v>0</v>
      </c>
      <c r="AJ2676" t="str" cm="1">
        <f t="array" ref="AJ2676">_xlfn.IFS(
C2676&lt;=20, "&lt;20",
AND(C2676&gt;=20, C2676&lt;35), "20-35",
AND(C2676&gt;=35, C2676&lt;50), "35-50",
C2676&gt;=50, "50-100"
)</f>
        <v>35-50</v>
      </c>
      <c r="AK2676" t="str" cm="1">
        <f t="array" ref="AK2676">_xlfn.IFS(
G2676&lt;6, "&lt;6",
AND(G2676&gt;=6, G2676&lt;12), "6-12",
AND(G2676&gt;=12, G2676&lt;18), "12-18",  AND(G2676&gt;=18, G2676&lt;24), "18-24", G2676&gt;=24, "24-36")</f>
        <v>24-36</v>
      </c>
    </row>
    <row r="2677" spans="1:37" x14ac:dyDescent="0.3">
      <c r="A2677" t="s">
        <v>2777</v>
      </c>
      <c r="B2677" t="s">
        <v>33</v>
      </c>
      <c r="C2677">
        <v>47</v>
      </c>
      <c r="D2677" t="s">
        <v>37</v>
      </c>
      <c r="E2677" t="s">
        <v>61</v>
      </c>
      <c r="F2677">
        <v>2</v>
      </c>
      <c r="G2677">
        <v>18</v>
      </c>
      <c r="H2677" t="s">
        <v>36</v>
      </c>
      <c r="I2677" t="s">
        <v>37</v>
      </c>
      <c r="J2677" t="s">
        <v>34</v>
      </c>
      <c r="K2677" t="s">
        <v>37</v>
      </c>
      <c r="L2677" t="s">
        <v>50</v>
      </c>
      <c r="M2677" t="s">
        <v>34</v>
      </c>
      <c r="N2677" t="s">
        <v>34</v>
      </c>
      <c r="O2677" t="s">
        <v>34</v>
      </c>
      <c r="P2677" t="s">
        <v>34</v>
      </c>
      <c r="Q2677" t="s">
        <v>34</v>
      </c>
      <c r="R2677" t="s">
        <v>34</v>
      </c>
      <c r="S2677" t="s">
        <v>34</v>
      </c>
      <c r="T2677" t="s">
        <v>34</v>
      </c>
      <c r="U2677" t="s">
        <v>46</v>
      </c>
      <c r="V2677" t="s">
        <v>37</v>
      </c>
      <c r="W2677" t="s">
        <v>51</v>
      </c>
      <c r="X2677">
        <v>70</v>
      </c>
      <c r="Y2677">
        <v>1144.5</v>
      </c>
      <c r="Z2677">
        <v>0</v>
      </c>
      <c r="AA2677">
        <v>80</v>
      </c>
      <c r="AB2677">
        <v>130.22</v>
      </c>
      <c r="AC2677">
        <v>1354.72</v>
      </c>
      <c r="AD2677" t="s">
        <v>52</v>
      </c>
      <c r="AE2677" t="s">
        <v>104</v>
      </c>
      <c r="AF2677" t="s">
        <v>150</v>
      </c>
      <c r="AG2677">
        <f t="shared" si="82"/>
        <v>1</v>
      </c>
      <c r="AH2677" t="str" cm="1">
        <f t="array" ref="AH2677">_xlfn.IFS(
X2677&lt;=20, "&lt;20",
AND(X2677&gt;=20, X2677&lt;50), "20-50",
AND(X2677&gt;=50, X2677&lt;100), "50-100",
X2677&gt;=100, "&gt;100"
)</f>
        <v>50-100</v>
      </c>
      <c r="AI2677">
        <f t="shared" si="83"/>
        <v>0</v>
      </c>
      <c r="AJ2677" t="str" cm="1">
        <f t="array" ref="AJ2677">_xlfn.IFS(
C2677&lt;=20, "&lt;20",
AND(C2677&gt;=20, C2677&lt;35), "20-35",
AND(C2677&gt;=35, C2677&lt;50), "35-50",
C2677&gt;=50, "50-100"
)</f>
        <v>35-50</v>
      </c>
      <c r="AK2677" t="str" cm="1">
        <f t="array" ref="AK2677">_xlfn.IFS(
G2677&lt;6, "&lt;6",
AND(G2677&gt;=6, G2677&lt;12), "6-12",
AND(G2677&gt;=12, G2677&lt;18), "12-18",  AND(G2677&gt;=18, G2677&lt;24), "18-24", G2677&gt;=24, "24-36")</f>
        <v>18-24</v>
      </c>
    </row>
    <row r="2678" spans="1:37" x14ac:dyDescent="0.3">
      <c r="A2678" t="s">
        <v>2778</v>
      </c>
      <c r="B2678" t="s">
        <v>44</v>
      </c>
      <c r="C2678">
        <v>54</v>
      </c>
      <c r="D2678" t="s">
        <v>37</v>
      </c>
      <c r="E2678" t="s">
        <v>130</v>
      </c>
      <c r="F2678">
        <v>8</v>
      </c>
      <c r="G2678">
        <v>35</v>
      </c>
      <c r="H2678" t="s">
        <v>36</v>
      </c>
      <c r="I2678" t="s">
        <v>34</v>
      </c>
      <c r="J2678" t="s">
        <v>34</v>
      </c>
      <c r="K2678" t="s">
        <v>37</v>
      </c>
      <c r="L2678" t="s">
        <v>72</v>
      </c>
      <c r="M2678" t="s">
        <v>37</v>
      </c>
      <c r="N2678" t="s">
        <v>37</v>
      </c>
      <c r="O2678" t="s">
        <v>34</v>
      </c>
      <c r="P2678" t="s">
        <v>34</v>
      </c>
      <c r="Q2678" t="s">
        <v>34</v>
      </c>
      <c r="R2678" t="s">
        <v>34</v>
      </c>
      <c r="S2678" t="s">
        <v>34</v>
      </c>
      <c r="T2678" t="s">
        <v>37</v>
      </c>
      <c r="U2678" t="s">
        <v>67</v>
      </c>
      <c r="V2678" t="s">
        <v>34</v>
      </c>
      <c r="W2678" t="s">
        <v>51</v>
      </c>
      <c r="X2678">
        <v>36.15</v>
      </c>
      <c r="Y2678">
        <v>2434.4499999999998</v>
      </c>
      <c r="Z2678">
        <v>0</v>
      </c>
      <c r="AA2678">
        <v>0</v>
      </c>
      <c r="AB2678">
        <v>0</v>
      </c>
      <c r="AC2678">
        <v>2434.4499999999998</v>
      </c>
      <c r="AD2678" t="s">
        <v>41</v>
      </c>
      <c r="AE2678" t="s">
        <v>42</v>
      </c>
      <c r="AF2678" t="s">
        <v>42</v>
      </c>
      <c r="AG2678">
        <f t="shared" si="82"/>
        <v>0</v>
      </c>
      <c r="AH2678" t="str" cm="1">
        <f t="array" ref="AH2678">_xlfn.IFS(
X2678&lt;=20, "&lt;20",
AND(X2678&gt;=20, X2678&lt;50), "20-50",
AND(X2678&gt;=50, X2678&lt;100), "50-100",
X2678&gt;=100, "&gt;100"
)</f>
        <v>20-50</v>
      </c>
      <c r="AI2678">
        <f t="shared" si="83"/>
        <v>0</v>
      </c>
      <c r="AJ2678" t="str" cm="1">
        <f t="array" ref="AJ2678">_xlfn.IFS(
C2678&lt;=20, "&lt;20",
AND(C2678&gt;=20, C2678&lt;35), "20-35",
AND(C2678&gt;=35, C2678&lt;50), "35-50",
C2678&gt;=50, "50-100"
)</f>
        <v>50-100</v>
      </c>
      <c r="AK2678" t="str" cm="1">
        <f t="array" ref="AK2678">_xlfn.IFS(
G2678&lt;6, "&lt;6",
AND(G2678&gt;=6, G2678&lt;12), "6-12",
AND(G2678&gt;=12, G2678&lt;18), "12-18",  AND(G2678&gt;=18, G2678&lt;24), "18-24", G2678&gt;=24, "24-36")</f>
        <v>24-36</v>
      </c>
    </row>
    <row r="2679" spans="1:37" x14ac:dyDescent="0.3">
      <c r="A2679" t="s">
        <v>2779</v>
      </c>
      <c r="B2679" t="s">
        <v>44</v>
      </c>
      <c r="C2679">
        <v>59</v>
      </c>
      <c r="D2679" t="s">
        <v>37</v>
      </c>
      <c r="E2679" t="s">
        <v>64</v>
      </c>
      <c r="F2679">
        <v>13</v>
      </c>
      <c r="G2679">
        <v>33</v>
      </c>
      <c r="H2679" t="s">
        <v>36</v>
      </c>
      <c r="I2679" t="s">
        <v>37</v>
      </c>
      <c r="J2679" t="s">
        <v>37</v>
      </c>
      <c r="K2679" t="s">
        <v>37</v>
      </c>
      <c r="L2679" t="s">
        <v>50</v>
      </c>
      <c r="M2679" t="s">
        <v>34</v>
      </c>
      <c r="N2679" t="s">
        <v>37</v>
      </c>
      <c r="O2679" t="s">
        <v>37</v>
      </c>
      <c r="P2679" t="s">
        <v>37</v>
      </c>
      <c r="Q2679" t="s">
        <v>37</v>
      </c>
      <c r="R2679" t="s">
        <v>37</v>
      </c>
      <c r="S2679" t="s">
        <v>37</v>
      </c>
      <c r="T2679" t="s">
        <v>37</v>
      </c>
      <c r="U2679" t="s">
        <v>39</v>
      </c>
      <c r="V2679" t="s">
        <v>37</v>
      </c>
      <c r="W2679" t="s">
        <v>51</v>
      </c>
      <c r="X2679">
        <v>109.25</v>
      </c>
      <c r="Y2679">
        <v>8109.8</v>
      </c>
      <c r="Z2679">
        <v>0</v>
      </c>
      <c r="AA2679">
        <v>0</v>
      </c>
      <c r="AB2679">
        <v>2241.36</v>
      </c>
      <c r="AC2679">
        <v>10351.16</v>
      </c>
      <c r="AD2679" t="s">
        <v>52</v>
      </c>
      <c r="AE2679" t="s">
        <v>53</v>
      </c>
      <c r="AF2679" t="s">
        <v>54</v>
      </c>
      <c r="AG2679">
        <f t="shared" si="82"/>
        <v>1</v>
      </c>
      <c r="AH2679" t="str" cm="1">
        <f t="array" ref="AH2679">_xlfn.IFS(
X2679&lt;=20, "&lt;20",
AND(X2679&gt;=20, X2679&lt;50), "20-50",
AND(X2679&gt;=50, X2679&lt;100), "50-100",
X2679&gt;=100, "&gt;100"
)</f>
        <v>&gt;100</v>
      </c>
      <c r="AI2679">
        <f t="shared" si="83"/>
        <v>0</v>
      </c>
      <c r="AJ2679" t="str" cm="1">
        <f t="array" ref="AJ2679">_xlfn.IFS(
C2679&lt;=20, "&lt;20",
AND(C2679&gt;=20, C2679&lt;35), "20-35",
AND(C2679&gt;=35, C2679&lt;50), "35-50",
C2679&gt;=50, "50-100"
)</f>
        <v>50-100</v>
      </c>
      <c r="AK2679" t="str" cm="1">
        <f t="array" ref="AK2679">_xlfn.IFS(
G2679&lt;6, "&lt;6",
AND(G2679&gt;=6, G2679&lt;12), "6-12",
AND(G2679&gt;=12, G2679&lt;18), "12-18",  AND(G2679&gt;=18, G2679&lt;24), "18-24", G2679&gt;=24, "24-36")</f>
        <v>24-36</v>
      </c>
    </row>
    <row r="2680" spans="1:37" x14ac:dyDescent="0.3">
      <c r="A2680" t="s">
        <v>2780</v>
      </c>
      <c r="B2680" t="s">
        <v>33</v>
      </c>
      <c r="C2680">
        <v>44</v>
      </c>
      <c r="D2680" t="s">
        <v>34</v>
      </c>
      <c r="E2680" t="s">
        <v>64</v>
      </c>
      <c r="F2680">
        <v>5</v>
      </c>
      <c r="G2680">
        <v>26</v>
      </c>
      <c r="H2680" t="s">
        <v>70</v>
      </c>
      <c r="I2680" t="s">
        <v>37</v>
      </c>
      <c r="J2680" t="s">
        <v>37</v>
      </c>
      <c r="K2680" t="s">
        <v>34</v>
      </c>
      <c r="L2680" t="s">
        <v>34</v>
      </c>
      <c r="M2680" t="s">
        <v>34</v>
      </c>
      <c r="N2680" t="s">
        <v>34</v>
      </c>
      <c r="O2680" t="s">
        <v>34</v>
      </c>
      <c r="P2680" t="s">
        <v>34</v>
      </c>
      <c r="Q2680" t="s">
        <v>34</v>
      </c>
      <c r="R2680" t="s">
        <v>34</v>
      </c>
      <c r="S2680" t="s">
        <v>34</v>
      </c>
      <c r="T2680" t="s">
        <v>34</v>
      </c>
      <c r="U2680" t="s">
        <v>39</v>
      </c>
      <c r="V2680" t="s">
        <v>37</v>
      </c>
      <c r="W2680" t="s">
        <v>40</v>
      </c>
      <c r="X2680">
        <v>25.9</v>
      </c>
      <c r="Y2680">
        <v>1216.5999999999999</v>
      </c>
      <c r="Z2680">
        <v>0</v>
      </c>
      <c r="AA2680">
        <v>0</v>
      </c>
      <c r="AB2680">
        <v>1012.05</v>
      </c>
      <c r="AC2680">
        <v>2228.65</v>
      </c>
      <c r="AD2680" t="s">
        <v>41</v>
      </c>
      <c r="AE2680" t="s">
        <v>42</v>
      </c>
      <c r="AF2680" t="s">
        <v>42</v>
      </c>
      <c r="AG2680">
        <f t="shared" si="82"/>
        <v>0</v>
      </c>
      <c r="AH2680" t="str" cm="1">
        <f t="array" ref="AH2680">_xlfn.IFS(
X2680&lt;=20, "&lt;20",
AND(X2680&gt;=20, X2680&lt;50), "20-50",
AND(X2680&gt;=50, X2680&lt;100), "50-100",
X2680&gt;=100, "&gt;100"
)</f>
        <v>20-50</v>
      </c>
      <c r="AI2680">
        <f t="shared" si="83"/>
        <v>0</v>
      </c>
      <c r="AJ2680" t="str" cm="1">
        <f t="array" ref="AJ2680">_xlfn.IFS(
C2680&lt;=20, "&lt;20",
AND(C2680&gt;=20, C2680&lt;35), "20-35",
AND(C2680&gt;=35, C2680&lt;50), "35-50",
C2680&gt;=50, "50-100"
)</f>
        <v>35-50</v>
      </c>
      <c r="AK2680" t="str" cm="1">
        <f t="array" ref="AK2680">_xlfn.IFS(
G2680&lt;6, "&lt;6",
AND(G2680&gt;=6, G2680&lt;12), "6-12",
AND(G2680&gt;=12, G2680&lt;18), "12-18",  AND(G2680&gt;=18, G2680&lt;24), "18-24", G2680&gt;=24, "24-36")</f>
        <v>24-36</v>
      </c>
    </row>
    <row r="2681" spans="1:37" x14ac:dyDescent="0.3">
      <c r="A2681" t="s">
        <v>2781</v>
      </c>
      <c r="B2681" t="s">
        <v>33</v>
      </c>
      <c r="C2681">
        <v>54</v>
      </c>
      <c r="D2681" t="s">
        <v>34</v>
      </c>
      <c r="E2681" t="s">
        <v>74</v>
      </c>
      <c r="F2681">
        <v>14</v>
      </c>
      <c r="G2681">
        <v>11</v>
      </c>
      <c r="H2681" t="s">
        <v>36</v>
      </c>
      <c r="I2681" t="s">
        <v>37</v>
      </c>
      <c r="J2681" t="s">
        <v>34</v>
      </c>
      <c r="K2681" t="s">
        <v>37</v>
      </c>
      <c r="L2681" t="s">
        <v>72</v>
      </c>
      <c r="M2681" t="s">
        <v>37</v>
      </c>
      <c r="N2681" t="s">
        <v>37</v>
      </c>
      <c r="O2681" t="s">
        <v>34</v>
      </c>
      <c r="P2681" t="s">
        <v>37</v>
      </c>
      <c r="Q2681" t="s">
        <v>37</v>
      </c>
      <c r="R2681" t="s">
        <v>37</v>
      </c>
      <c r="S2681" t="s">
        <v>37</v>
      </c>
      <c r="T2681" t="s">
        <v>37</v>
      </c>
      <c r="U2681" t="s">
        <v>67</v>
      </c>
      <c r="V2681" t="s">
        <v>34</v>
      </c>
      <c r="W2681" t="s">
        <v>51</v>
      </c>
      <c r="X2681">
        <v>82.85</v>
      </c>
      <c r="Y2681">
        <v>5776.45</v>
      </c>
      <c r="Z2681">
        <v>0</v>
      </c>
      <c r="AA2681">
        <v>0</v>
      </c>
      <c r="AB2681">
        <v>1876.12</v>
      </c>
      <c r="AC2681">
        <v>7652.57</v>
      </c>
      <c r="AD2681" t="s">
        <v>41</v>
      </c>
      <c r="AE2681" t="s">
        <v>42</v>
      </c>
      <c r="AF2681" t="s">
        <v>42</v>
      </c>
      <c r="AG2681">
        <f t="shared" si="82"/>
        <v>0</v>
      </c>
      <c r="AH2681" t="str" cm="1">
        <f t="array" ref="AH2681">_xlfn.IFS(
X2681&lt;=20, "&lt;20",
AND(X2681&gt;=20, X2681&lt;50), "20-50",
AND(X2681&gt;=50, X2681&lt;100), "50-100",
X2681&gt;=100, "&gt;100"
)</f>
        <v>50-100</v>
      </c>
      <c r="AI2681">
        <f t="shared" si="83"/>
        <v>0</v>
      </c>
      <c r="AJ2681" t="str" cm="1">
        <f t="array" ref="AJ2681">_xlfn.IFS(
C2681&lt;=20, "&lt;20",
AND(C2681&gt;=20, C2681&lt;35), "20-35",
AND(C2681&gt;=35, C2681&lt;50), "35-50",
C2681&gt;=50, "50-100"
)</f>
        <v>50-100</v>
      </c>
      <c r="AK2681" t="str" cm="1">
        <f t="array" ref="AK2681">_xlfn.IFS(
G2681&lt;6, "&lt;6",
AND(G2681&gt;=6, G2681&lt;12), "6-12",
AND(G2681&gt;=12, G2681&lt;18), "12-18",  AND(G2681&gt;=18, G2681&lt;24), "18-24", G2681&gt;=24, "24-36")</f>
        <v>6-12</v>
      </c>
    </row>
    <row r="2682" spans="1:37" x14ac:dyDescent="0.3">
      <c r="A2682" t="s">
        <v>2782</v>
      </c>
      <c r="B2682" t="s">
        <v>44</v>
      </c>
      <c r="C2682">
        <v>31</v>
      </c>
      <c r="D2682" t="s">
        <v>37</v>
      </c>
      <c r="E2682" t="s">
        <v>103</v>
      </c>
      <c r="F2682">
        <v>12</v>
      </c>
      <c r="G2682">
        <v>27</v>
      </c>
      <c r="H2682" t="s">
        <v>36</v>
      </c>
      <c r="I2682" t="s">
        <v>37</v>
      </c>
      <c r="J2682" t="s">
        <v>34</v>
      </c>
      <c r="K2682" t="s">
        <v>37</v>
      </c>
      <c r="L2682" t="s">
        <v>72</v>
      </c>
      <c r="M2682" t="s">
        <v>34</v>
      </c>
      <c r="N2682" t="s">
        <v>34</v>
      </c>
      <c r="O2682" t="s">
        <v>34</v>
      </c>
      <c r="P2682" t="s">
        <v>37</v>
      </c>
      <c r="Q2682" t="s">
        <v>34</v>
      </c>
      <c r="R2682" t="s">
        <v>34</v>
      </c>
      <c r="S2682" t="s">
        <v>34</v>
      </c>
      <c r="T2682" t="s">
        <v>37</v>
      </c>
      <c r="U2682" t="s">
        <v>46</v>
      </c>
      <c r="V2682" t="s">
        <v>37</v>
      </c>
      <c r="W2682" t="s">
        <v>40</v>
      </c>
      <c r="X2682">
        <v>49.45</v>
      </c>
      <c r="Y2682">
        <v>799</v>
      </c>
      <c r="Z2682">
        <v>0</v>
      </c>
      <c r="AA2682">
        <v>0</v>
      </c>
      <c r="AB2682">
        <v>775.2</v>
      </c>
      <c r="AC2682">
        <v>1574.2</v>
      </c>
      <c r="AD2682" t="s">
        <v>41</v>
      </c>
      <c r="AE2682" t="s">
        <v>42</v>
      </c>
      <c r="AF2682" t="s">
        <v>42</v>
      </c>
      <c r="AG2682">
        <f t="shared" si="82"/>
        <v>0</v>
      </c>
      <c r="AH2682" t="str" cm="1">
        <f t="array" ref="AH2682">_xlfn.IFS(
X2682&lt;=20, "&lt;20",
AND(X2682&gt;=20, X2682&lt;50), "20-50",
AND(X2682&gt;=50, X2682&lt;100), "50-100",
X2682&gt;=100, "&gt;100"
)</f>
        <v>20-50</v>
      </c>
      <c r="AI2682">
        <f t="shared" si="83"/>
        <v>0</v>
      </c>
      <c r="AJ2682" t="str" cm="1">
        <f t="array" ref="AJ2682">_xlfn.IFS(
C2682&lt;=20, "&lt;20",
AND(C2682&gt;=20, C2682&lt;35), "20-35",
AND(C2682&gt;=35, C2682&lt;50), "35-50",
C2682&gt;=50, "50-100"
)</f>
        <v>20-35</v>
      </c>
      <c r="AK2682" t="str" cm="1">
        <f t="array" ref="AK2682">_xlfn.IFS(
G2682&lt;6, "&lt;6",
AND(G2682&gt;=6, G2682&lt;12), "6-12",
AND(G2682&gt;=12, G2682&lt;18), "12-18",  AND(G2682&gt;=18, G2682&lt;24), "18-24", G2682&gt;=24, "24-36")</f>
        <v>24-36</v>
      </c>
    </row>
    <row r="2683" spans="1:37" x14ac:dyDescent="0.3">
      <c r="A2683" t="s">
        <v>2783</v>
      </c>
      <c r="B2683" t="s">
        <v>44</v>
      </c>
      <c r="C2683">
        <v>30</v>
      </c>
      <c r="D2683" t="s">
        <v>37</v>
      </c>
      <c r="E2683" t="s">
        <v>103</v>
      </c>
      <c r="F2683">
        <v>14</v>
      </c>
      <c r="G2683">
        <v>16</v>
      </c>
      <c r="H2683" t="s">
        <v>36</v>
      </c>
      <c r="I2683" t="s">
        <v>34</v>
      </c>
      <c r="J2683" t="s">
        <v>34</v>
      </c>
      <c r="K2683" t="s">
        <v>37</v>
      </c>
      <c r="L2683" t="s">
        <v>72</v>
      </c>
      <c r="M2683" t="s">
        <v>37</v>
      </c>
      <c r="N2683" t="s">
        <v>37</v>
      </c>
      <c r="O2683" t="s">
        <v>34</v>
      </c>
      <c r="P2683" t="s">
        <v>37</v>
      </c>
      <c r="Q2683" t="s">
        <v>34</v>
      </c>
      <c r="R2683" t="s">
        <v>34</v>
      </c>
      <c r="S2683" t="s">
        <v>37</v>
      </c>
      <c r="T2683" t="s">
        <v>34</v>
      </c>
      <c r="U2683" t="s">
        <v>67</v>
      </c>
      <c r="V2683" t="s">
        <v>37</v>
      </c>
      <c r="W2683" t="s">
        <v>40</v>
      </c>
      <c r="X2683">
        <v>40.549999999999997</v>
      </c>
      <c r="Y2683">
        <v>1390.85</v>
      </c>
      <c r="Z2683">
        <v>0</v>
      </c>
      <c r="AA2683">
        <v>50</v>
      </c>
      <c r="AB2683">
        <v>0</v>
      </c>
      <c r="AC2683">
        <v>1440.85</v>
      </c>
      <c r="AD2683" t="s">
        <v>41</v>
      </c>
      <c r="AE2683" t="s">
        <v>42</v>
      </c>
      <c r="AF2683" t="s">
        <v>42</v>
      </c>
      <c r="AG2683">
        <f t="shared" si="82"/>
        <v>0</v>
      </c>
      <c r="AH2683" t="str" cm="1">
        <f t="array" ref="AH2683">_xlfn.IFS(
X2683&lt;=20, "&lt;20",
AND(X2683&gt;=20, X2683&lt;50), "20-50",
AND(X2683&gt;=50, X2683&lt;100), "50-100",
X2683&gt;=100, "&gt;100"
)</f>
        <v>20-50</v>
      </c>
      <c r="AI2683">
        <f t="shared" si="83"/>
        <v>0</v>
      </c>
      <c r="AJ2683" t="str" cm="1">
        <f t="array" ref="AJ2683">_xlfn.IFS(
C2683&lt;=20, "&lt;20",
AND(C2683&gt;=20, C2683&lt;35), "20-35",
AND(C2683&gt;=35, C2683&lt;50), "35-50",
C2683&gt;=50, "50-100"
)</f>
        <v>20-35</v>
      </c>
      <c r="AK2683" t="str" cm="1">
        <f t="array" ref="AK2683">_xlfn.IFS(
G2683&lt;6, "&lt;6",
AND(G2683&gt;=6, G2683&lt;12), "6-12",
AND(G2683&gt;=12, G2683&lt;18), "12-18",  AND(G2683&gt;=18, G2683&lt;24), "18-24", G2683&gt;=24, "24-36")</f>
        <v>12-18</v>
      </c>
    </row>
    <row r="2684" spans="1:37" x14ac:dyDescent="0.3">
      <c r="A2684" t="s">
        <v>2784</v>
      </c>
      <c r="B2684" t="s">
        <v>44</v>
      </c>
      <c r="C2684">
        <v>43</v>
      </c>
      <c r="D2684" t="s">
        <v>34</v>
      </c>
      <c r="E2684" t="s">
        <v>114</v>
      </c>
      <c r="F2684">
        <v>11</v>
      </c>
      <c r="G2684">
        <v>6</v>
      </c>
      <c r="H2684" t="s">
        <v>36</v>
      </c>
      <c r="I2684" t="s">
        <v>37</v>
      </c>
      <c r="J2684" t="s">
        <v>34</v>
      </c>
      <c r="K2684" t="s">
        <v>37</v>
      </c>
      <c r="L2684" t="s">
        <v>72</v>
      </c>
      <c r="M2684" t="s">
        <v>34</v>
      </c>
      <c r="N2684" t="s">
        <v>34</v>
      </c>
      <c r="O2684" t="s">
        <v>37</v>
      </c>
      <c r="P2684" t="s">
        <v>34</v>
      </c>
      <c r="Q2684" t="s">
        <v>34</v>
      </c>
      <c r="R2684" t="s">
        <v>37</v>
      </c>
      <c r="S2684" t="s">
        <v>37</v>
      </c>
      <c r="T2684" t="s">
        <v>37</v>
      </c>
      <c r="U2684" t="s">
        <v>46</v>
      </c>
      <c r="V2684" t="s">
        <v>34</v>
      </c>
      <c r="W2684" t="s">
        <v>51</v>
      </c>
      <c r="X2684">
        <v>59.2</v>
      </c>
      <c r="Y2684">
        <v>59.2</v>
      </c>
      <c r="Z2684">
        <v>0</v>
      </c>
      <c r="AA2684">
        <v>0</v>
      </c>
      <c r="AB2684">
        <v>13.58</v>
      </c>
      <c r="AC2684">
        <v>72.78</v>
      </c>
      <c r="AD2684" t="s">
        <v>52</v>
      </c>
      <c r="AE2684" t="s">
        <v>58</v>
      </c>
      <c r="AF2684" t="s">
        <v>288</v>
      </c>
      <c r="AG2684">
        <f t="shared" si="82"/>
        <v>1</v>
      </c>
      <c r="AH2684" t="str" cm="1">
        <f t="array" ref="AH2684">_xlfn.IFS(
X2684&lt;=20, "&lt;20",
AND(X2684&gt;=20, X2684&lt;50), "20-50",
AND(X2684&gt;=50, X2684&lt;100), "50-100",
X2684&gt;=100, "&gt;100"
)</f>
        <v>50-100</v>
      </c>
      <c r="AI2684">
        <f t="shared" si="83"/>
        <v>0</v>
      </c>
      <c r="AJ2684" t="str" cm="1">
        <f t="array" ref="AJ2684">_xlfn.IFS(
C2684&lt;=20, "&lt;20",
AND(C2684&gt;=20, C2684&lt;35), "20-35",
AND(C2684&gt;=35, C2684&lt;50), "35-50",
C2684&gt;=50, "50-100"
)</f>
        <v>35-50</v>
      </c>
      <c r="AK2684" t="str" cm="1">
        <f t="array" ref="AK2684">_xlfn.IFS(
G2684&lt;6, "&lt;6",
AND(G2684&gt;=6, G2684&lt;12), "6-12",
AND(G2684&gt;=12, G2684&lt;18), "12-18",  AND(G2684&gt;=18, G2684&lt;24), "18-24", G2684&gt;=24, "24-36")</f>
        <v>6-12</v>
      </c>
    </row>
    <row r="2685" spans="1:37" x14ac:dyDescent="0.3">
      <c r="A2685" t="s">
        <v>2785</v>
      </c>
      <c r="B2685" t="s">
        <v>44</v>
      </c>
      <c r="C2685">
        <v>55</v>
      </c>
      <c r="D2685" t="s">
        <v>34</v>
      </c>
      <c r="E2685" t="s">
        <v>45</v>
      </c>
      <c r="F2685">
        <v>6</v>
      </c>
      <c r="G2685">
        <v>11</v>
      </c>
      <c r="H2685" t="s">
        <v>66</v>
      </c>
      <c r="I2685" t="s">
        <v>37</v>
      </c>
      <c r="J2685" t="s">
        <v>37</v>
      </c>
      <c r="K2685" t="s">
        <v>37</v>
      </c>
      <c r="L2685" t="s">
        <v>50</v>
      </c>
      <c r="M2685" t="s">
        <v>37</v>
      </c>
      <c r="N2685" t="s">
        <v>37</v>
      </c>
      <c r="O2685" t="s">
        <v>37</v>
      </c>
      <c r="P2685" t="s">
        <v>37</v>
      </c>
      <c r="Q2685" t="s">
        <v>37</v>
      </c>
      <c r="R2685" t="s">
        <v>37</v>
      </c>
      <c r="S2685" t="s">
        <v>37</v>
      </c>
      <c r="T2685" t="s">
        <v>37</v>
      </c>
      <c r="U2685" t="s">
        <v>67</v>
      </c>
      <c r="V2685" t="s">
        <v>37</v>
      </c>
      <c r="W2685" t="s">
        <v>40</v>
      </c>
      <c r="X2685">
        <v>114.05</v>
      </c>
      <c r="Y2685">
        <v>8289.2000000000007</v>
      </c>
      <c r="Z2685">
        <v>0</v>
      </c>
      <c r="AA2685">
        <v>0</v>
      </c>
      <c r="AB2685">
        <v>418.32</v>
      </c>
      <c r="AC2685">
        <v>8707.52</v>
      </c>
      <c r="AD2685" t="s">
        <v>41</v>
      </c>
      <c r="AE2685" t="s">
        <v>42</v>
      </c>
      <c r="AF2685" t="s">
        <v>42</v>
      </c>
      <c r="AG2685">
        <f t="shared" si="82"/>
        <v>0</v>
      </c>
      <c r="AH2685" t="str" cm="1">
        <f t="array" ref="AH2685">_xlfn.IFS(
X2685&lt;=20, "&lt;20",
AND(X2685&gt;=20, X2685&lt;50), "20-50",
AND(X2685&gt;=50, X2685&lt;100), "50-100",
X2685&gt;=100, "&gt;100"
)</f>
        <v>&gt;100</v>
      </c>
      <c r="AI2685">
        <f t="shared" si="83"/>
        <v>0</v>
      </c>
      <c r="AJ2685" t="str" cm="1">
        <f t="array" ref="AJ2685">_xlfn.IFS(
C2685&lt;=20, "&lt;20",
AND(C2685&gt;=20, C2685&lt;35), "20-35",
AND(C2685&gt;=35, C2685&lt;50), "35-50",
C2685&gt;=50, "50-100"
)</f>
        <v>50-100</v>
      </c>
      <c r="AK2685" t="str" cm="1">
        <f t="array" ref="AK2685">_xlfn.IFS(
G2685&lt;6, "&lt;6",
AND(G2685&gt;=6, G2685&lt;12), "6-12",
AND(G2685&gt;=12, G2685&lt;18), "12-18",  AND(G2685&gt;=18, G2685&lt;24), "18-24", G2685&gt;=24, "24-36")</f>
        <v>6-12</v>
      </c>
    </row>
    <row r="2686" spans="1:37" x14ac:dyDescent="0.3">
      <c r="A2686" t="s">
        <v>2786</v>
      </c>
      <c r="B2686" t="s">
        <v>33</v>
      </c>
      <c r="C2686">
        <v>65</v>
      </c>
      <c r="D2686" t="s">
        <v>34</v>
      </c>
      <c r="E2686" t="s">
        <v>69</v>
      </c>
      <c r="F2686">
        <v>4</v>
      </c>
      <c r="G2686">
        <v>5</v>
      </c>
      <c r="H2686" t="s">
        <v>36</v>
      </c>
      <c r="I2686" t="s">
        <v>34</v>
      </c>
      <c r="J2686" t="s">
        <v>34</v>
      </c>
      <c r="K2686" t="s">
        <v>37</v>
      </c>
      <c r="L2686" t="s">
        <v>72</v>
      </c>
      <c r="M2686" t="s">
        <v>34</v>
      </c>
      <c r="N2686" t="s">
        <v>34</v>
      </c>
      <c r="O2686" t="s">
        <v>37</v>
      </c>
      <c r="P2686" t="s">
        <v>37</v>
      </c>
      <c r="Q2686" t="s">
        <v>37</v>
      </c>
      <c r="R2686" t="s">
        <v>37</v>
      </c>
      <c r="S2686" t="s">
        <v>37</v>
      </c>
      <c r="T2686" t="s">
        <v>37</v>
      </c>
      <c r="U2686" t="s">
        <v>46</v>
      </c>
      <c r="V2686" t="s">
        <v>37</v>
      </c>
      <c r="W2686" t="s">
        <v>40</v>
      </c>
      <c r="X2686">
        <v>53.4</v>
      </c>
      <c r="Y2686">
        <v>3579.15</v>
      </c>
      <c r="Z2686">
        <v>0</v>
      </c>
      <c r="AA2686">
        <v>0</v>
      </c>
      <c r="AB2686">
        <v>0</v>
      </c>
      <c r="AC2686">
        <v>3579.15</v>
      </c>
      <c r="AD2686" t="s">
        <v>41</v>
      </c>
      <c r="AE2686" t="s">
        <v>42</v>
      </c>
      <c r="AF2686" t="s">
        <v>42</v>
      </c>
      <c r="AG2686">
        <f t="shared" si="82"/>
        <v>0</v>
      </c>
      <c r="AH2686" t="str" cm="1">
        <f t="array" ref="AH2686">_xlfn.IFS(
X2686&lt;=20, "&lt;20",
AND(X2686&gt;=20, X2686&lt;50), "20-50",
AND(X2686&gt;=50, X2686&lt;100), "50-100",
X2686&gt;=100, "&gt;100"
)</f>
        <v>50-100</v>
      </c>
      <c r="AI2686">
        <f t="shared" si="83"/>
        <v>0</v>
      </c>
      <c r="AJ2686" t="str" cm="1">
        <f t="array" ref="AJ2686">_xlfn.IFS(
C2686&lt;=20, "&lt;20",
AND(C2686&gt;=20, C2686&lt;35), "20-35",
AND(C2686&gt;=35, C2686&lt;50), "35-50",
C2686&gt;=50, "50-100"
)</f>
        <v>50-100</v>
      </c>
      <c r="AK2686" t="str" cm="1">
        <f t="array" ref="AK2686">_xlfn.IFS(
G2686&lt;6, "&lt;6",
AND(G2686&gt;=6, G2686&lt;12), "6-12",
AND(G2686&gt;=12, G2686&lt;18), "12-18",  AND(G2686&gt;=18, G2686&lt;24), "18-24", G2686&gt;=24, "24-36")</f>
        <v>&lt;6</v>
      </c>
    </row>
    <row r="2687" spans="1:37" x14ac:dyDescent="0.3">
      <c r="A2687" t="s">
        <v>2787</v>
      </c>
      <c r="B2687" t="s">
        <v>44</v>
      </c>
      <c r="C2687">
        <v>44</v>
      </c>
      <c r="D2687" t="s">
        <v>37</v>
      </c>
      <c r="E2687" t="s">
        <v>90</v>
      </c>
      <c r="F2687">
        <v>1</v>
      </c>
      <c r="G2687">
        <v>9</v>
      </c>
      <c r="H2687" t="s">
        <v>36</v>
      </c>
      <c r="I2687" t="s">
        <v>37</v>
      </c>
      <c r="J2687" t="s">
        <v>37</v>
      </c>
      <c r="K2687" t="s">
        <v>34</v>
      </c>
      <c r="L2687" t="s">
        <v>34</v>
      </c>
      <c r="M2687" t="s">
        <v>34</v>
      </c>
      <c r="N2687" t="s">
        <v>34</v>
      </c>
      <c r="O2687" t="s">
        <v>34</v>
      </c>
      <c r="P2687" t="s">
        <v>34</v>
      </c>
      <c r="Q2687" t="s">
        <v>34</v>
      </c>
      <c r="R2687" t="s">
        <v>34</v>
      </c>
      <c r="S2687" t="s">
        <v>34</v>
      </c>
      <c r="T2687" t="s">
        <v>34</v>
      </c>
      <c r="U2687" t="s">
        <v>67</v>
      </c>
      <c r="V2687" t="s">
        <v>34</v>
      </c>
      <c r="W2687" t="s">
        <v>143</v>
      </c>
      <c r="X2687">
        <v>24.7</v>
      </c>
      <c r="Y2687">
        <v>571.75</v>
      </c>
      <c r="Z2687">
        <v>0</v>
      </c>
      <c r="AA2687">
        <v>0</v>
      </c>
      <c r="AB2687">
        <v>497.76</v>
      </c>
      <c r="AC2687">
        <v>1069.51</v>
      </c>
      <c r="AD2687" t="s">
        <v>41</v>
      </c>
      <c r="AE2687" t="s">
        <v>42</v>
      </c>
      <c r="AF2687" t="s">
        <v>42</v>
      </c>
      <c r="AG2687">
        <f t="shared" si="82"/>
        <v>0</v>
      </c>
      <c r="AH2687" t="str" cm="1">
        <f t="array" ref="AH2687">_xlfn.IFS(
X2687&lt;=20, "&lt;20",
AND(X2687&gt;=20, X2687&lt;50), "20-50",
AND(X2687&gt;=50, X2687&lt;100), "50-100",
X2687&gt;=100, "&gt;100"
)</f>
        <v>20-50</v>
      </c>
      <c r="AI2687">
        <f t="shared" si="83"/>
        <v>0</v>
      </c>
      <c r="AJ2687" t="str" cm="1">
        <f t="array" ref="AJ2687">_xlfn.IFS(
C2687&lt;=20, "&lt;20",
AND(C2687&gt;=20, C2687&lt;35), "20-35",
AND(C2687&gt;=35, C2687&lt;50), "35-50",
C2687&gt;=50, "50-100"
)</f>
        <v>35-50</v>
      </c>
      <c r="AK2687" t="str" cm="1">
        <f t="array" ref="AK2687">_xlfn.IFS(
G2687&lt;6, "&lt;6",
AND(G2687&gt;=6, G2687&lt;12), "6-12",
AND(G2687&gt;=12, G2687&lt;18), "12-18",  AND(G2687&gt;=18, G2687&lt;24), "18-24", G2687&gt;=24, "24-36")</f>
        <v>6-12</v>
      </c>
    </row>
    <row r="2688" spans="1:37" x14ac:dyDescent="0.3">
      <c r="A2688" t="s">
        <v>2788</v>
      </c>
      <c r="B2688" t="s">
        <v>44</v>
      </c>
      <c r="C2688">
        <v>24</v>
      </c>
      <c r="D2688" t="s">
        <v>34</v>
      </c>
      <c r="E2688" t="s">
        <v>90</v>
      </c>
      <c r="F2688">
        <v>4</v>
      </c>
      <c r="G2688">
        <v>5</v>
      </c>
      <c r="H2688" t="s">
        <v>57</v>
      </c>
      <c r="I2688" t="s">
        <v>37</v>
      </c>
      <c r="J2688" t="s">
        <v>37</v>
      </c>
      <c r="K2688" t="s">
        <v>37</v>
      </c>
      <c r="L2688" t="s">
        <v>38</v>
      </c>
      <c r="M2688" t="s">
        <v>37</v>
      </c>
      <c r="N2688" t="s">
        <v>34</v>
      </c>
      <c r="O2688" t="s">
        <v>37</v>
      </c>
      <c r="P2688" t="s">
        <v>37</v>
      </c>
      <c r="Q2688" t="s">
        <v>34</v>
      </c>
      <c r="R2688" t="s">
        <v>37</v>
      </c>
      <c r="S2688" t="s">
        <v>37</v>
      </c>
      <c r="T2688" t="s">
        <v>37</v>
      </c>
      <c r="U2688" t="s">
        <v>39</v>
      </c>
      <c r="V2688" t="s">
        <v>34</v>
      </c>
      <c r="W2688" t="s">
        <v>40</v>
      </c>
      <c r="X2688">
        <v>73.55</v>
      </c>
      <c r="Y2688">
        <v>693.3</v>
      </c>
      <c r="Z2688">
        <v>0</v>
      </c>
      <c r="AA2688">
        <v>0</v>
      </c>
      <c r="AB2688">
        <v>142.4</v>
      </c>
      <c r="AC2688">
        <v>835.7</v>
      </c>
      <c r="AD2688" t="s">
        <v>41</v>
      </c>
      <c r="AE2688" t="s">
        <v>42</v>
      </c>
      <c r="AF2688" t="s">
        <v>42</v>
      </c>
      <c r="AG2688">
        <f t="shared" si="82"/>
        <v>0</v>
      </c>
      <c r="AH2688" t="str" cm="1">
        <f t="array" ref="AH2688">_xlfn.IFS(
X2688&lt;=20, "&lt;20",
AND(X2688&gt;=20, X2688&lt;50), "20-50",
AND(X2688&gt;=50, X2688&lt;100), "50-100",
X2688&gt;=100, "&gt;100"
)</f>
        <v>50-100</v>
      </c>
      <c r="AI2688">
        <f t="shared" si="83"/>
        <v>0</v>
      </c>
      <c r="AJ2688" t="str" cm="1">
        <f t="array" ref="AJ2688">_xlfn.IFS(
C2688&lt;=20, "&lt;20",
AND(C2688&gt;=20, C2688&lt;35), "20-35",
AND(C2688&gt;=35, C2688&lt;50), "35-50",
C2688&gt;=50, "50-100"
)</f>
        <v>20-35</v>
      </c>
      <c r="AK2688" t="str" cm="1">
        <f t="array" ref="AK2688">_xlfn.IFS(
G2688&lt;6, "&lt;6",
AND(G2688&gt;=6, G2688&lt;12), "6-12",
AND(G2688&gt;=12, G2688&lt;18), "12-18",  AND(G2688&gt;=18, G2688&lt;24), "18-24", G2688&gt;=24, "24-36")</f>
        <v>&lt;6</v>
      </c>
    </row>
    <row r="2689" spans="1:37" x14ac:dyDescent="0.3">
      <c r="A2689" t="s">
        <v>2789</v>
      </c>
      <c r="B2689" t="s">
        <v>44</v>
      </c>
      <c r="C2689">
        <v>68</v>
      </c>
      <c r="D2689" t="s">
        <v>37</v>
      </c>
      <c r="E2689" t="s">
        <v>87</v>
      </c>
      <c r="F2689">
        <v>13</v>
      </c>
      <c r="G2689">
        <v>17</v>
      </c>
      <c r="H2689" t="s">
        <v>36</v>
      </c>
      <c r="I2689" t="s">
        <v>37</v>
      </c>
      <c r="J2689" t="s">
        <v>37</v>
      </c>
      <c r="K2689" t="s">
        <v>37</v>
      </c>
      <c r="L2689" t="s">
        <v>50</v>
      </c>
      <c r="M2689" t="s">
        <v>37</v>
      </c>
      <c r="N2689" t="s">
        <v>37</v>
      </c>
      <c r="O2689" t="s">
        <v>34</v>
      </c>
      <c r="P2689" t="s">
        <v>37</v>
      </c>
      <c r="Q2689" t="s">
        <v>37</v>
      </c>
      <c r="R2689" t="s">
        <v>34</v>
      </c>
      <c r="S2689" t="s">
        <v>34</v>
      </c>
      <c r="T2689" t="s">
        <v>37</v>
      </c>
      <c r="U2689" t="s">
        <v>67</v>
      </c>
      <c r="V2689" t="s">
        <v>37</v>
      </c>
      <c r="W2689" t="s">
        <v>51</v>
      </c>
      <c r="X2689">
        <v>97.05</v>
      </c>
      <c r="Y2689">
        <v>4385.05</v>
      </c>
      <c r="Z2689">
        <v>0</v>
      </c>
      <c r="AA2689">
        <v>0</v>
      </c>
      <c r="AB2689">
        <v>570.15</v>
      </c>
      <c r="AC2689">
        <v>4955.2</v>
      </c>
      <c r="AD2689" t="s">
        <v>41</v>
      </c>
      <c r="AE2689" t="s">
        <v>42</v>
      </c>
      <c r="AF2689" t="s">
        <v>42</v>
      </c>
      <c r="AG2689">
        <f t="shared" si="82"/>
        <v>0</v>
      </c>
      <c r="AH2689" t="str" cm="1">
        <f t="array" ref="AH2689">_xlfn.IFS(
X2689&lt;=20, "&lt;20",
AND(X2689&gt;=20, X2689&lt;50), "20-50",
AND(X2689&gt;=50, X2689&lt;100), "50-100",
X2689&gt;=100, "&gt;100"
)</f>
        <v>50-100</v>
      </c>
      <c r="AI2689">
        <f t="shared" si="83"/>
        <v>0</v>
      </c>
      <c r="AJ2689" t="str" cm="1">
        <f t="array" ref="AJ2689">_xlfn.IFS(
C2689&lt;=20, "&lt;20",
AND(C2689&gt;=20, C2689&lt;35), "20-35",
AND(C2689&gt;=35, C2689&lt;50), "35-50",
C2689&gt;=50, "50-100"
)</f>
        <v>50-100</v>
      </c>
      <c r="AK2689" t="str" cm="1">
        <f t="array" ref="AK2689">_xlfn.IFS(
G2689&lt;6, "&lt;6",
AND(G2689&gt;=6, G2689&lt;12), "6-12",
AND(G2689&gt;=12, G2689&lt;18), "12-18",  AND(G2689&gt;=18, G2689&lt;24), "18-24", G2689&gt;=24, "24-36")</f>
        <v>12-18</v>
      </c>
    </row>
    <row r="2690" spans="1:37" x14ac:dyDescent="0.3">
      <c r="A2690" t="s">
        <v>2790</v>
      </c>
      <c r="B2690" t="s">
        <v>44</v>
      </c>
      <c r="C2690">
        <v>48</v>
      </c>
      <c r="D2690" t="s">
        <v>37</v>
      </c>
      <c r="E2690" t="s">
        <v>74</v>
      </c>
      <c r="F2690">
        <v>1</v>
      </c>
      <c r="G2690">
        <v>31</v>
      </c>
      <c r="H2690" t="s">
        <v>36</v>
      </c>
      <c r="I2690" t="s">
        <v>37</v>
      </c>
      <c r="J2690" t="s">
        <v>34</v>
      </c>
      <c r="K2690" t="s">
        <v>34</v>
      </c>
      <c r="L2690" t="s">
        <v>34</v>
      </c>
      <c r="M2690" t="s">
        <v>34</v>
      </c>
      <c r="N2690" t="s">
        <v>34</v>
      </c>
      <c r="O2690" t="s">
        <v>34</v>
      </c>
      <c r="P2690" t="s">
        <v>34</v>
      </c>
      <c r="Q2690" t="s">
        <v>34</v>
      </c>
      <c r="R2690" t="s">
        <v>34</v>
      </c>
      <c r="S2690" t="s">
        <v>34</v>
      </c>
      <c r="T2690" t="s">
        <v>34</v>
      </c>
      <c r="U2690" t="s">
        <v>46</v>
      </c>
      <c r="V2690" t="s">
        <v>34</v>
      </c>
      <c r="W2690" t="s">
        <v>143</v>
      </c>
      <c r="X2690">
        <v>19.899999999999999</v>
      </c>
      <c r="Y2690">
        <v>19.899999999999999</v>
      </c>
      <c r="Z2690">
        <v>0</v>
      </c>
      <c r="AA2690">
        <v>0</v>
      </c>
      <c r="AB2690">
        <v>49.51</v>
      </c>
      <c r="AC2690">
        <v>69.41</v>
      </c>
      <c r="AD2690" t="s">
        <v>52</v>
      </c>
      <c r="AE2690" t="s">
        <v>104</v>
      </c>
      <c r="AF2690" t="s">
        <v>150</v>
      </c>
      <c r="AG2690">
        <f t="shared" si="82"/>
        <v>1</v>
      </c>
      <c r="AH2690" t="str" cm="1">
        <f t="array" ref="AH2690">_xlfn.IFS(
X2690&lt;=20, "&lt;20",
AND(X2690&gt;=20, X2690&lt;50), "20-50",
AND(X2690&gt;=50, X2690&lt;100), "50-100",
X2690&gt;=100, "&gt;100"
)</f>
        <v>&lt;20</v>
      </c>
      <c r="AI2690">
        <f t="shared" si="83"/>
        <v>0</v>
      </c>
      <c r="AJ2690" t="str" cm="1">
        <f t="array" ref="AJ2690">_xlfn.IFS(
C2690&lt;=20, "&lt;20",
AND(C2690&gt;=20, C2690&lt;35), "20-35",
AND(C2690&gt;=35, C2690&lt;50), "35-50",
C2690&gt;=50, "50-100"
)</f>
        <v>35-50</v>
      </c>
      <c r="AK2690" t="str" cm="1">
        <f t="array" ref="AK2690">_xlfn.IFS(
G2690&lt;6, "&lt;6",
AND(G2690&gt;=6, G2690&lt;12), "6-12",
AND(G2690&gt;=12, G2690&lt;18), "12-18",  AND(G2690&gt;=18, G2690&lt;24), "18-24", G2690&gt;=24, "24-36")</f>
        <v>24-36</v>
      </c>
    </row>
    <row r="2691" spans="1:37" x14ac:dyDescent="0.3">
      <c r="A2691" t="s">
        <v>2791</v>
      </c>
      <c r="B2691" t="s">
        <v>33</v>
      </c>
      <c r="C2691">
        <v>69</v>
      </c>
      <c r="D2691" t="s">
        <v>34</v>
      </c>
      <c r="E2691" t="s">
        <v>56</v>
      </c>
      <c r="F2691">
        <v>5</v>
      </c>
      <c r="G2691">
        <v>22</v>
      </c>
      <c r="H2691" t="s">
        <v>36</v>
      </c>
      <c r="I2691" t="s">
        <v>37</v>
      </c>
      <c r="J2691" t="s">
        <v>37</v>
      </c>
      <c r="K2691" t="s">
        <v>37</v>
      </c>
      <c r="L2691" t="s">
        <v>50</v>
      </c>
      <c r="M2691" t="s">
        <v>34</v>
      </c>
      <c r="N2691" t="s">
        <v>37</v>
      </c>
      <c r="O2691" t="s">
        <v>34</v>
      </c>
      <c r="P2691" t="s">
        <v>34</v>
      </c>
      <c r="Q2691" t="s">
        <v>37</v>
      </c>
      <c r="R2691" t="s">
        <v>37</v>
      </c>
      <c r="S2691" t="s">
        <v>34</v>
      </c>
      <c r="T2691" t="s">
        <v>37</v>
      </c>
      <c r="U2691" t="s">
        <v>46</v>
      </c>
      <c r="V2691" t="s">
        <v>37</v>
      </c>
      <c r="W2691" t="s">
        <v>51</v>
      </c>
      <c r="X2691">
        <v>101.35</v>
      </c>
      <c r="Y2691">
        <v>1218.55</v>
      </c>
      <c r="Z2691">
        <v>0</v>
      </c>
      <c r="AA2691">
        <v>0</v>
      </c>
      <c r="AB2691">
        <v>582</v>
      </c>
      <c r="AC2691">
        <v>1800.55</v>
      </c>
      <c r="AD2691" t="s">
        <v>52</v>
      </c>
      <c r="AE2691" t="s">
        <v>58</v>
      </c>
      <c r="AF2691" t="s">
        <v>59</v>
      </c>
      <c r="AG2691">
        <f t="shared" ref="AG2691:AG2754" si="84">IF(AD2691="Churned", 1,0)</f>
        <v>1</v>
      </c>
      <c r="AH2691" t="str" cm="1">
        <f t="array" ref="AH2691">_xlfn.IFS(
X2691&lt;=20, "&lt;20",
AND(X2691&gt;=20, X2691&lt;50), "20-50",
AND(X2691&gt;=50, X2691&lt;100), "50-100",
X2691&gt;=100, "&gt;100"
)</f>
        <v>&gt;100</v>
      </c>
      <c r="AI2691">
        <f t="shared" ref="AI2691:AI2754" si="85">IF(AD2691="Joined", 1, 0)</f>
        <v>0</v>
      </c>
      <c r="AJ2691" t="str" cm="1">
        <f t="array" ref="AJ2691">_xlfn.IFS(
C2691&lt;=20, "&lt;20",
AND(C2691&gt;=20, C2691&lt;35), "20-35",
AND(C2691&gt;=35, C2691&lt;50), "35-50",
C2691&gt;=50, "50-100"
)</f>
        <v>50-100</v>
      </c>
      <c r="AK2691" t="str" cm="1">
        <f t="array" ref="AK2691">_xlfn.IFS(
G2691&lt;6, "&lt;6",
AND(G2691&gt;=6, G2691&lt;12), "6-12",
AND(G2691&gt;=12, G2691&lt;18), "12-18",  AND(G2691&gt;=18, G2691&lt;24), "18-24", G2691&gt;=24, "24-36")</f>
        <v>18-24</v>
      </c>
    </row>
    <row r="2692" spans="1:37" x14ac:dyDescent="0.3">
      <c r="A2692" t="s">
        <v>2792</v>
      </c>
      <c r="B2692" t="s">
        <v>44</v>
      </c>
      <c r="C2692">
        <v>38</v>
      </c>
      <c r="D2692" t="s">
        <v>34</v>
      </c>
      <c r="E2692" t="s">
        <v>45</v>
      </c>
      <c r="F2692">
        <v>3</v>
      </c>
      <c r="G2692">
        <v>14</v>
      </c>
      <c r="H2692" t="s">
        <v>70</v>
      </c>
      <c r="I2692" t="s">
        <v>37</v>
      </c>
      <c r="J2692" t="s">
        <v>37</v>
      </c>
      <c r="K2692" t="s">
        <v>37</v>
      </c>
      <c r="L2692" t="s">
        <v>72</v>
      </c>
      <c r="M2692" t="s">
        <v>37</v>
      </c>
      <c r="N2692" t="s">
        <v>34</v>
      </c>
      <c r="O2692" t="s">
        <v>37</v>
      </c>
      <c r="P2692" t="s">
        <v>37</v>
      </c>
      <c r="Q2692" t="s">
        <v>34</v>
      </c>
      <c r="R2692" t="s">
        <v>37</v>
      </c>
      <c r="S2692" t="s">
        <v>37</v>
      </c>
      <c r="T2692" t="s">
        <v>37</v>
      </c>
      <c r="U2692" t="s">
        <v>67</v>
      </c>
      <c r="V2692" t="s">
        <v>34</v>
      </c>
      <c r="W2692" t="s">
        <v>40</v>
      </c>
      <c r="X2692">
        <v>75.7</v>
      </c>
      <c r="Y2692">
        <v>4676.7</v>
      </c>
      <c r="Z2692">
        <v>0</v>
      </c>
      <c r="AA2692">
        <v>0</v>
      </c>
      <c r="AB2692">
        <v>765.45</v>
      </c>
      <c r="AC2692">
        <v>5442.15</v>
      </c>
      <c r="AD2692" t="s">
        <v>41</v>
      </c>
      <c r="AE2692" t="s">
        <v>42</v>
      </c>
      <c r="AF2692" t="s">
        <v>42</v>
      </c>
      <c r="AG2692">
        <f t="shared" si="84"/>
        <v>0</v>
      </c>
      <c r="AH2692" t="str" cm="1">
        <f t="array" ref="AH2692">_xlfn.IFS(
X2692&lt;=20, "&lt;20",
AND(X2692&gt;=20, X2692&lt;50), "20-50",
AND(X2692&gt;=50, X2692&lt;100), "50-100",
X2692&gt;=100, "&gt;100"
)</f>
        <v>50-100</v>
      </c>
      <c r="AI2692">
        <f t="shared" si="85"/>
        <v>0</v>
      </c>
      <c r="AJ2692" t="str" cm="1">
        <f t="array" ref="AJ2692">_xlfn.IFS(
C2692&lt;=20, "&lt;20",
AND(C2692&gt;=20, C2692&lt;35), "20-35",
AND(C2692&gt;=35, C2692&lt;50), "35-50",
C2692&gt;=50, "50-100"
)</f>
        <v>35-50</v>
      </c>
      <c r="AK2692" t="str" cm="1">
        <f t="array" ref="AK2692">_xlfn.IFS(
G2692&lt;6, "&lt;6",
AND(G2692&gt;=6, G2692&lt;12), "6-12",
AND(G2692&gt;=12, G2692&lt;18), "12-18",  AND(G2692&gt;=18, G2692&lt;24), "18-24", G2692&gt;=24, "24-36")</f>
        <v>12-18</v>
      </c>
    </row>
    <row r="2693" spans="1:37" x14ac:dyDescent="0.3">
      <c r="A2693" t="s">
        <v>2793</v>
      </c>
      <c r="B2693" t="s">
        <v>44</v>
      </c>
      <c r="C2693">
        <v>25</v>
      </c>
      <c r="D2693" t="s">
        <v>34</v>
      </c>
      <c r="E2693" t="s">
        <v>45</v>
      </c>
      <c r="F2693">
        <v>15</v>
      </c>
      <c r="G2693">
        <v>14</v>
      </c>
      <c r="H2693" t="s">
        <v>49</v>
      </c>
      <c r="I2693" t="s">
        <v>37</v>
      </c>
      <c r="J2693" t="s">
        <v>37</v>
      </c>
      <c r="K2693" t="s">
        <v>37</v>
      </c>
      <c r="L2693" t="s">
        <v>50</v>
      </c>
      <c r="M2693" t="s">
        <v>37</v>
      </c>
      <c r="N2693" t="s">
        <v>34</v>
      </c>
      <c r="O2693" t="s">
        <v>34</v>
      </c>
      <c r="P2693" t="s">
        <v>34</v>
      </c>
      <c r="Q2693" t="s">
        <v>34</v>
      </c>
      <c r="R2693" t="s">
        <v>34</v>
      </c>
      <c r="S2693" t="s">
        <v>34</v>
      </c>
      <c r="T2693" t="s">
        <v>37</v>
      </c>
      <c r="U2693" t="s">
        <v>46</v>
      </c>
      <c r="V2693" t="s">
        <v>37</v>
      </c>
      <c r="W2693" t="s">
        <v>51</v>
      </c>
      <c r="X2693">
        <v>80.099999999999994</v>
      </c>
      <c r="Y2693">
        <v>336.15</v>
      </c>
      <c r="Z2693">
        <v>0</v>
      </c>
      <c r="AA2693">
        <v>0</v>
      </c>
      <c r="AB2693">
        <v>176.64</v>
      </c>
      <c r="AC2693">
        <v>512.79</v>
      </c>
      <c r="AD2693" t="s">
        <v>41</v>
      </c>
      <c r="AE2693" t="s">
        <v>42</v>
      </c>
      <c r="AF2693" t="s">
        <v>42</v>
      </c>
      <c r="AG2693">
        <f t="shared" si="84"/>
        <v>0</v>
      </c>
      <c r="AH2693" t="str" cm="1">
        <f t="array" ref="AH2693">_xlfn.IFS(
X2693&lt;=20, "&lt;20",
AND(X2693&gt;=20, X2693&lt;50), "20-50",
AND(X2693&gt;=50, X2693&lt;100), "50-100",
X2693&gt;=100, "&gt;100"
)</f>
        <v>50-100</v>
      </c>
      <c r="AI2693">
        <f t="shared" si="85"/>
        <v>0</v>
      </c>
      <c r="AJ2693" t="str" cm="1">
        <f t="array" ref="AJ2693">_xlfn.IFS(
C2693&lt;=20, "&lt;20",
AND(C2693&gt;=20, C2693&lt;35), "20-35",
AND(C2693&gt;=35, C2693&lt;50), "35-50",
C2693&gt;=50, "50-100"
)</f>
        <v>20-35</v>
      </c>
      <c r="AK2693" t="str" cm="1">
        <f t="array" ref="AK2693">_xlfn.IFS(
G2693&lt;6, "&lt;6",
AND(G2693&gt;=6, G2693&lt;12), "6-12",
AND(G2693&gt;=12, G2693&lt;18), "12-18",  AND(G2693&gt;=18, G2693&lt;24), "18-24", G2693&gt;=24, "24-36")</f>
        <v>12-18</v>
      </c>
    </row>
    <row r="2694" spans="1:37" x14ac:dyDescent="0.3">
      <c r="A2694" t="s">
        <v>2794</v>
      </c>
      <c r="B2694" t="s">
        <v>33</v>
      </c>
      <c r="C2694">
        <v>37</v>
      </c>
      <c r="D2694" t="s">
        <v>37</v>
      </c>
      <c r="E2694" t="s">
        <v>61</v>
      </c>
      <c r="F2694">
        <v>9</v>
      </c>
      <c r="G2694">
        <v>8</v>
      </c>
      <c r="H2694" t="s">
        <v>36</v>
      </c>
      <c r="I2694" t="s">
        <v>37</v>
      </c>
      <c r="J2694" t="s">
        <v>34</v>
      </c>
      <c r="K2694" t="s">
        <v>37</v>
      </c>
      <c r="L2694" t="s">
        <v>50</v>
      </c>
      <c r="M2694" t="s">
        <v>34</v>
      </c>
      <c r="N2694" t="s">
        <v>34</v>
      </c>
      <c r="O2694" t="s">
        <v>37</v>
      </c>
      <c r="P2694" t="s">
        <v>34</v>
      </c>
      <c r="Q2694" t="s">
        <v>34</v>
      </c>
      <c r="R2694" t="s">
        <v>37</v>
      </c>
      <c r="S2694" t="s">
        <v>37</v>
      </c>
      <c r="T2694" t="s">
        <v>37</v>
      </c>
      <c r="U2694" t="s">
        <v>46</v>
      </c>
      <c r="V2694" t="s">
        <v>34</v>
      </c>
      <c r="W2694" t="s">
        <v>51</v>
      </c>
      <c r="X2694">
        <v>83.9</v>
      </c>
      <c r="Y2694">
        <v>497.55</v>
      </c>
      <c r="Z2694">
        <v>0</v>
      </c>
      <c r="AA2694">
        <v>0</v>
      </c>
      <c r="AB2694">
        <v>155.58000000000001</v>
      </c>
      <c r="AC2694">
        <v>653.13</v>
      </c>
      <c r="AD2694" t="s">
        <v>52</v>
      </c>
      <c r="AE2694" t="s">
        <v>53</v>
      </c>
      <c r="AF2694" t="s">
        <v>54</v>
      </c>
      <c r="AG2694">
        <f t="shared" si="84"/>
        <v>1</v>
      </c>
      <c r="AH2694" t="str" cm="1">
        <f t="array" ref="AH2694">_xlfn.IFS(
X2694&lt;=20, "&lt;20",
AND(X2694&gt;=20, X2694&lt;50), "20-50",
AND(X2694&gt;=50, X2694&lt;100), "50-100",
X2694&gt;=100, "&gt;100"
)</f>
        <v>50-100</v>
      </c>
      <c r="AI2694">
        <f t="shared" si="85"/>
        <v>0</v>
      </c>
      <c r="AJ2694" t="str" cm="1">
        <f t="array" ref="AJ2694">_xlfn.IFS(
C2694&lt;=20, "&lt;20",
AND(C2694&gt;=20, C2694&lt;35), "20-35",
AND(C2694&gt;=35, C2694&lt;50), "35-50",
C2694&gt;=50, "50-100"
)</f>
        <v>35-50</v>
      </c>
      <c r="AK2694" t="str" cm="1">
        <f t="array" ref="AK2694">_xlfn.IFS(
G2694&lt;6, "&lt;6",
AND(G2694&gt;=6, G2694&lt;12), "6-12",
AND(G2694&gt;=12, G2694&lt;18), "12-18",  AND(G2694&gt;=18, G2694&lt;24), "18-24", G2694&gt;=24, "24-36")</f>
        <v>6-12</v>
      </c>
    </row>
    <row r="2695" spans="1:37" x14ac:dyDescent="0.3">
      <c r="A2695" t="s">
        <v>2795</v>
      </c>
      <c r="B2695" t="s">
        <v>44</v>
      </c>
      <c r="C2695">
        <v>81</v>
      </c>
      <c r="D2695" t="s">
        <v>34</v>
      </c>
      <c r="E2695" t="s">
        <v>64</v>
      </c>
      <c r="F2695">
        <v>9</v>
      </c>
      <c r="G2695">
        <v>18</v>
      </c>
      <c r="H2695" t="s">
        <v>36</v>
      </c>
      <c r="I2695" t="s">
        <v>34</v>
      </c>
      <c r="J2695" t="s">
        <v>34</v>
      </c>
      <c r="K2695" t="s">
        <v>37</v>
      </c>
      <c r="L2695" t="s">
        <v>38</v>
      </c>
      <c r="M2695" t="s">
        <v>37</v>
      </c>
      <c r="N2695" t="s">
        <v>37</v>
      </c>
      <c r="O2695" t="s">
        <v>37</v>
      </c>
      <c r="P2695" t="s">
        <v>34</v>
      </c>
      <c r="Q2695" t="s">
        <v>34</v>
      </c>
      <c r="R2695" t="s">
        <v>34</v>
      </c>
      <c r="S2695" t="s">
        <v>34</v>
      </c>
      <c r="T2695" t="s">
        <v>37</v>
      </c>
      <c r="U2695" t="s">
        <v>67</v>
      </c>
      <c r="V2695" t="s">
        <v>37</v>
      </c>
      <c r="W2695" t="s">
        <v>51</v>
      </c>
      <c r="X2695">
        <v>41.95</v>
      </c>
      <c r="Y2695">
        <v>2965.75</v>
      </c>
      <c r="Z2695">
        <v>0</v>
      </c>
      <c r="AA2695">
        <v>0</v>
      </c>
      <c r="AB2695">
        <v>0</v>
      </c>
      <c r="AC2695">
        <v>2965.75</v>
      </c>
      <c r="AD2695" t="s">
        <v>41</v>
      </c>
      <c r="AE2695" t="s">
        <v>42</v>
      </c>
      <c r="AF2695" t="s">
        <v>42</v>
      </c>
      <c r="AG2695">
        <f t="shared" si="84"/>
        <v>0</v>
      </c>
      <c r="AH2695" t="str" cm="1">
        <f t="array" ref="AH2695">_xlfn.IFS(
X2695&lt;=20, "&lt;20",
AND(X2695&gt;=20, X2695&lt;50), "20-50",
AND(X2695&gt;=50, X2695&lt;100), "50-100",
X2695&gt;=100, "&gt;100"
)</f>
        <v>20-50</v>
      </c>
      <c r="AI2695">
        <f t="shared" si="85"/>
        <v>0</v>
      </c>
      <c r="AJ2695" t="str" cm="1">
        <f t="array" ref="AJ2695">_xlfn.IFS(
C2695&lt;=20, "&lt;20",
AND(C2695&gt;=20, C2695&lt;35), "20-35",
AND(C2695&gt;=35, C2695&lt;50), "35-50",
C2695&gt;=50, "50-100"
)</f>
        <v>50-100</v>
      </c>
      <c r="AK2695" t="str" cm="1">
        <f t="array" ref="AK2695">_xlfn.IFS(
G2695&lt;6, "&lt;6",
AND(G2695&gt;=6, G2695&lt;12), "6-12",
AND(G2695&gt;=12, G2695&lt;18), "12-18",  AND(G2695&gt;=18, G2695&lt;24), "18-24", G2695&gt;=24, "24-36")</f>
        <v>18-24</v>
      </c>
    </row>
    <row r="2696" spans="1:37" x14ac:dyDescent="0.3">
      <c r="A2696" t="s">
        <v>2796</v>
      </c>
      <c r="B2696" t="s">
        <v>44</v>
      </c>
      <c r="C2696">
        <v>25</v>
      </c>
      <c r="D2696" t="s">
        <v>37</v>
      </c>
      <c r="E2696" t="s">
        <v>82</v>
      </c>
      <c r="F2696">
        <v>6</v>
      </c>
      <c r="G2696">
        <v>10</v>
      </c>
      <c r="H2696" t="s">
        <v>36</v>
      </c>
      <c r="I2696" t="s">
        <v>37</v>
      </c>
      <c r="J2696" t="s">
        <v>34</v>
      </c>
      <c r="K2696" t="s">
        <v>34</v>
      </c>
      <c r="L2696" t="s">
        <v>34</v>
      </c>
      <c r="M2696" t="s">
        <v>34</v>
      </c>
      <c r="N2696" t="s">
        <v>34</v>
      </c>
      <c r="O2696" t="s">
        <v>34</v>
      </c>
      <c r="P2696" t="s">
        <v>34</v>
      </c>
      <c r="Q2696" t="s">
        <v>34</v>
      </c>
      <c r="R2696" t="s">
        <v>34</v>
      </c>
      <c r="S2696" t="s">
        <v>34</v>
      </c>
      <c r="T2696" t="s">
        <v>34</v>
      </c>
      <c r="U2696" t="s">
        <v>67</v>
      </c>
      <c r="V2696" t="s">
        <v>34</v>
      </c>
      <c r="W2696" t="s">
        <v>51</v>
      </c>
      <c r="X2696">
        <v>19.399999999999999</v>
      </c>
      <c r="Y2696">
        <v>1496.45</v>
      </c>
      <c r="Z2696">
        <v>0</v>
      </c>
      <c r="AA2696">
        <v>0</v>
      </c>
      <c r="AB2696">
        <v>926.64</v>
      </c>
      <c r="AC2696">
        <v>2423.09</v>
      </c>
      <c r="AD2696" t="s">
        <v>41</v>
      </c>
      <c r="AE2696" t="s">
        <v>42</v>
      </c>
      <c r="AF2696" t="s">
        <v>42</v>
      </c>
      <c r="AG2696">
        <f t="shared" si="84"/>
        <v>0</v>
      </c>
      <c r="AH2696" t="str" cm="1">
        <f t="array" ref="AH2696">_xlfn.IFS(
X2696&lt;=20, "&lt;20",
AND(X2696&gt;=20, X2696&lt;50), "20-50",
AND(X2696&gt;=50, X2696&lt;100), "50-100",
X2696&gt;=100, "&gt;100"
)</f>
        <v>&lt;20</v>
      </c>
      <c r="AI2696">
        <f t="shared" si="85"/>
        <v>0</v>
      </c>
      <c r="AJ2696" t="str" cm="1">
        <f t="array" ref="AJ2696">_xlfn.IFS(
C2696&lt;=20, "&lt;20",
AND(C2696&gt;=20, C2696&lt;35), "20-35",
AND(C2696&gt;=35, C2696&lt;50), "35-50",
C2696&gt;=50, "50-100"
)</f>
        <v>20-35</v>
      </c>
      <c r="AK2696" t="str" cm="1">
        <f t="array" ref="AK2696">_xlfn.IFS(
G2696&lt;6, "&lt;6",
AND(G2696&gt;=6, G2696&lt;12), "6-12",
AND(G2696&gt;=12, G2696&lt;18), "12-18",  AND(G2696&gt;=18, G2696&lt;24), "18-24", G2696&gt;=24, "24-36")</f>
        <v>6-12</v>
      </c>
    </row>
    <row r="2697" spans="1:37" x14ac:dyDescent="0.3">
      <c r="A2697" t="s">
        <v>2797</v>
      </c>
      <c r="B2697" t="s">
        <v>44</v>
      </c>
      <c r="C2697">
        <v>48</v>
      </c>
      <c r="D2697" t="s">
        <v>37</v>
      </c>
      <c r="E2697" t="s">
        <v>56</v>
      </c>
      <c r="F2697">
        <v>13</v>
      </c>
      <c r="G2697">
        <v>33</v>
      </c>
      <c r="H2697" t="s">
        <v>66</v>
      </c>
      <c r="I2697" t="s">
        <v>34</v>
      </c>
      <c r="J2697" t="s">
        <v>34</v>
      </c>
      <c r="K2697" t="s">
        <v>37</v>
      </c>
      <c r="L2697" t="s">
        <v>72</v>
      </c>
      <c r="M2697" t="s">
        <v>34</v>
      </c>
      <c r="N2697" t="s">
        <v>37</v>
      </c>
      <c r="O2697" t="s">
        <v>37</v>
      </c>
      <c r="P2697" t="s">
        <v>37</v>
      </c>
      <c r="Q2697" t="s">
        <v>37</v>
      </c>
      <c r="R2697" t="s">
        <v>37</v>
      </c>
      <c r="S2697" t="s">
        <v>37</v>
      </c>
      <c r="T2697" t="s">
        <v>37</v>
      </c>
      <c r="U2697" t="s">
        <v>67</v>
      </c>
      <c r="V2697" t="s">
        <v>37</v>
      </c>
      <c r="W2697" t="s">
        <v>40</v>
      </c>
      <c r="X2697">
        <v>61.4</v>
      </c>
      <c r="Y2697">
        <v>4310.3500000000004</v>
      </c>
      <c r="Z2697">
        <v>0</v>
      </c>
      <c r="AA2697">
        <v>0</v>
      </c>
      <c r="AB2697">
        <v>0</v>
      </c>
      <c r="AC2697">
        <v>4310.3500000000004</v>
      </c>
      <c r="AD2697" t="s">
        <v>41</v>
      </c>
      <c r="AE2697" t="s">
        <v>42</v>
      </c>
      <c r="AF2697" t="s">
        <v>42</v>
      </c>
      <c r="AG2697">
        <f t="shared" si="84"/>
        <v>0</v>
      </c>
      <c r="AH2697" t="str" cm="1">
        <f t="array" ref="AH2697">_xlfn.IFS(
X2697&lt;=20, "&lt;20",
AND(X2697&gt;=20, X2697&lt;50), "20-50",
AND(X2697&gt;=50, X2697&lt;100), "50-100",
X2697&gt;=100, "&gt;100"
)</f>
        <v>50-100</v>
      </c>
      <c r="AI2697">
        <f t="shared" si="85"/>
        <v>0</v>
      </c>
      <c r="AJ2697" t="str" cm="1">
        <f t="array" ref="AJ2697">_xlfn.IFS(
C2697&lt;=20, "&lt;20",
AND(C2697&gt;=20, C2697&lt;35), "20-35",
AND(C2697&gt;=35, C2697&lt;50), "35-50",
C2697&gt;=50, "50-100"
)</f>
        <v>35-50</v>
      </c>
      <c r="AK2697" t="str" cm="1">
        <f t="array" ref="AK2697">_xlfn.IFS(
G2697&lt;6, "&lt;6",
AND(G2697&gt;=6, G2697&lt;12), "6-12",
AND(G2697&gt;=12, G2697&lt;18), "12-18",  AND(G2697&gt;=18, G2697&lt;24), "18-24", G2697&gt;=24, "24-36")</f>
        <v>24-36</v>
      </c>
    </row>
    <row r="2698" spans="1:37" x14ac:dyDescent="0.3">
      <c r="A2698" t="s">
        <v>2798</v>
      </c>
      <c r="B2698" t="s">
        <v>44</v>
      </c>
      <c r="C2698">
        <v>51</v>
      </c>
      <c r="D2698" t="s">
        <v>37</v>
      </c>
      <c r="E2698" t="s">
        <v>74</v>
      </c>
      <c r="F2698">
        <v>5</v>
      </c>
      <c r="G2698">
        <v>11</v>
      </c>
      <c r="H2698" t="s">
        <v>66</v>
      </c>
      <c r="I2698" t="s">
        <v>37</v>
      </c>
      <c r="J2698" t="s">
        <v>37</v>
      </c>
      <c r="K2698" t="s">
        <v>37</v>
      </c>
      <c r="L2698" t="s">
        <v>72</v>
      </c>
      <c r="M2698" t="s">
        <v>37</v>
      </c>
      <c r="N2698" t="s">
        <v>37</v>
      </c>
      <c r="O2698" t="s">
        <v>37</v>
      </c>
      <c r="P2698" t="s">
        <v>37</v>
      </c>
      <c r="Q2698" t="s">
        <v>34</v>
      </c>
      <c r="R2698" t="s">
        <v>34</v>
      </c>
      <c r="S2698" t="s">
        <v>34</v>
      </c>
      <c r="T2698" t="s">
        <v>37</v>
      </c>
      <c r="U2698" t="s">
        <v>67</v>
      </c>
      <c r="V2698" t="s">
        <v>37</v>
      </c>
      <c r="W2698" t="s">
        <v>51</v>
      </c>
      <c r="X2698">
        <v>70.45</v>
      </c>
      <c r="Y2698">
        <v>5165.7</v>
      </c>
      <c r="Z2698">
        <v>0</v>
      </c>
      <c r="AA2698">
        <v>0</v>
      </c>
      <c r="AB2698">
        <v>493.2</v>
      </c>
      <c r="AC2698">
        <v>5658.9</v>
      </c>
      <c r="AD2698" t="s">
        <v>41</v>
      </c>
      <c r="AE2698" t="s">
        <v>42</v>
      </c>
      <c r="AF2698" t="s">
        <v>42</v>
      </c>
      <c r="AG2698">
        <f t="shared" si="84"/>
        <v>0</v>
      </c>
      <c r="AH2698" t="str" cm="1">
        <f t="array" ref="AH2698">_xlfn.IFS(
X2698&lt;=20, "&lt;20",
AND(X2698&gt;=20, X2698&lt;50), "20-50",
AND(X2698&gt;=50, X2698&lt;100), "50-100",
X2698&gt;=100, "&gt;100"
)</f>
        <v>50-100</v>
      </c>
      <c r="AI2698">
        <f t="shared" si="85"/>
        <v>0</v>
      </c>
      <c r="AJ2698" t="str" cm="1">
        <f t="array" ref="AJ2698">_xlfn.IFS(
C2698&lt;=20, "&lt;20",
AND(C2698&gt;=20, C2698&lt;35), "20-35",
AND(C2698&gt;=35, C2698&lt;50), "35-50",
C2698&gt;=50, "50-100"
)</f>
        <v>50-100</v>
      </c>
      <c r="AK2698" t="str" cm="1">
        <f t="array" ref="AK2698">_xlfn.IFS(
G2698&lt;6, "&lt;6",
AND(G2698&gt;=6, G2698&lt;12), "6-12",
AND(G2698&gt;=12, G2698&lt;18), "12-18",  AND(G2698&gt;=18, G2698&lt;24), "18-24", G2698&gt;=24, "24-36")</f>
        <v>6-12</v>
      </c>
    </row>
    <row r="2699" spans="1:37" x14ac:dyDescent="0.3">
      <c r="A2699" t="s">
        <v>2799</v>
      </c>
      <c r="B2699" t="s">
        <v>44</v>
      </c>
      <c r="C2699">
        <v>38</v>
      </c>
      <c r="D2699" t="s">
        <v>37</v>
      </c>
      <c r="E2699" t="s">
        <v>114</v>
      </c>
      <c r="F2699">
        <v>3</v>
      </c>
      <c r="G2699">
        <v>7</v>
      </c>
      <c r="H2699" t="s">
        <v>36</v>
      </c>
      <c r="I2699" t="s">
        <v>37</v>
      </c>
      <c r="J2699" t="s">
        <v>37</v>
      </c>
      <c r="K2699" t="s">
        <v>34</v>
      </c>
      <c r="L2699" t="s">
        <v>34</v>
      </c>
      <c r="M2699" t="s">
        <v>34</v>
      </c>
      <c r="N2699" t="s">
        <v>34</v>
      </c>
      <c r="O2699" t="s">
        <v>34</v>
      </c>
      <c r="P2699" t="s">
        <v>34</v>
      </c>
      <c r="Q2699" t="s">
        <v>34</v>
      </c>
      <c r="R2699" t="s">
        <v>34</v>
      </c>
      <c r="S2699" t="s">
        <v>34</v>
      </c>
      <c r="T2699" t="s">
        <v>34</v>
      </c>
      <c r="U2699" t="s">
        <v>67</v>
      </c>
      <c r="V2699" t="s">
        <v>34</v>
      </c>
      <c r="W2699" t="s">
        <v>40</v>
      </c>
      <c r="X2699">
        <v>25.55</v>
      </c>
      <c r="Y2699">
        <v>1714.95</v>
      </c>
      <c r="Z2699">
        <v>0</v>
      </c>
      <c r="AA2699">
        <v>0</v>
      </c>
      <c r="AB2699">
        <v>3160.96</v>
      </c>
      <c r="AC2699">
        <v>4875.91</v>
      </c>
      <c r="AD2699" t="s">
        <v>41</v>
      </c>
      <c r="AE2699" t="s">
        <v>42</v>
      </c>
      <c r="AF2699" t="s">
        <v>42</v>
      </c>
      <c r="AG2699">
        <f t="shared" si="84"/>
        <v>0</v>
      </c>
      <c r="AH2699" t="str" cm="1">
        <f t="array" ref="AH2699">_xlfn.IFS(
X2699&lt;=20, "&lt;20",
AND(X2699&gt;=20, X2699&lt;50), "20-50",
AND(X2699&gt;=50, X2699&lt;100), "50-100",
X2699&gt;=100, "&gt;100"
)</f>
        <v>20-50</v>
      </c>
      <c r="AI2699">
        <f t="shared" si="85"/>
        <v>0</v>
      </c>
      <c r="AJ2699" t="str" cm="1">
        <f t="array" ref="AJ2699">_xlfn.IFS(
C2699&lt;=20, "&lt;20",
AND(C2699&gt;=20, C2699&lt;35), "20-35",
AND(C2699&gt;=35, C2699&lt;50), "35-50",
C2699&gt;=50, "50-100"
)</f>
        <v>35-50</v>
      </c>
      <c r="AK2699" t="str" cm="1">
        <f t="array" ref="AK2699">_xlfn.IFS(
G2699&lt;6, "&lt;6",
AND(G2699&gt;=6, G2699&lt;12), "6-12",
AND(G2699&gt;=12, G2699&lt;18), "12-18",  AND(G2699&gt;=18, G2699&lt;24), "18-24", G2699&gt;=24, "24-36")</f>
        <v>6-12</v>
      </c>
    </row>
    <row r="2700" spans="1:37" x14ac:dyDescent="0.3">
      <c r="A2700" t="s">
        <v>2800</v>
      </c>
      <c r="B2700" t="s">
        <v>44</v>
      </c>
      <c r="C2700">
        <v>28</v>
      </c>
      <c r="D2700" t="s">
        <v>34</v>
      </c>
      <c r="E2700" t="s">
        <v>61</v>
      </c>
      <c r="F2700">
        <v>11</v>
      </c>
      <c r="G2700">
        <v>1</v>
      </c>
      <c r="H2700" t="s">
        <v>36</v>
      </c>
      <c r="I2700" t="s">
        <v>37</v>
      </c>
      <c r="J2700" t="s">
        <v>34</v>
      </c>
      <c r="K2700" t="s">
        <v>37</v>
      </c>
      <c r="L2700" t="s">
        <v>50</v>
      </c>
      <c r="M2700" t="s">
        <v>34</v>
      </c>
      <c r="N2700" t="s">
        <v>34</v>
      </c>
      <c r="O2700" t="s">
        <v>34</v>
      </c>
      <c r="P2700" t="s">
        <v>37</v>
      </c>
      <c r="Q2700" t="s">
        <v>37</v>
      </c>
      <c r="R2700" t="s">
        <v>34</v>
      </c>
      <c r="S2700" t="s">
        <v>34</v>
      </c>
      <c r="T2700" t="s">
        <v>37</v>
      </c>
      <c r="U2700" t="s">
        <v>46</v>
      </c>
      <c r="V2700" t="s">
        <v>34</v>
      </c>
      <c r="W2700" t="s">
        <v>51</v>
      </c>
      <c r="X2700">
        <v>86.25</v>
      </c>
      <c r="Y2700">
        <v>770.5</v>
      </c>
      <c r="Z2700">
        <v>0</v>
      </c>
      <c r="AA2700">
        <v>0</v>
      </c>
      <c r="AB2700">
        <v>417.06</v>
      </c>
      <c r="AC2700">
        <v>1187.56</v>
      </c>
      <c r="AD2700" t="s">
        <v>41</v>
      </c>
      <c r="AE2700" t="s">
        <v>42</v>
      </c>
      <c r="AF2700" t="s">
        <v>42</v>
      </c>
      <c r="AG2700">
        <f t="shared" si="84"/>
        <v>0</v>
      </c>
      <c r="AH2700" t="str" cm="1">
        <f t="array" ref="AH2700">_xlfn.IFS(
X2700&lt;=20, "&lt;20",
AND(X2700&gt;=20, X2700&lt;50), "20-50",
AND(X2700&gt;=50, X2700&lt;100), "50-100",
X2700&gt;=100, "&gt;100"
)</f>
        <v>50-100</v>
      </c>
      <c r="AI2700">
        <f t="shared" si="85"/>
        <v>0</v>
      </c>
      <c r="AJ2700" t="str" cm="1">
        <f t="array" ref="AJ2700">_xlfn.IFS(
C2700&lt;=20, "&lt;20",
AND(C2700&gt;=20, C2700&lt;35), "20-35",
AND(C2700&gt;=35, C2700&lt;50), "35-50",
C2700&gt;=50, "50-100"
)</f>
        <v>20-35</v>
      </c>
      <c r="AK2700" t="str" cm="1">
        <f t="array" ref="AK2700">_xlfn.IFS(
G2700&lt;6, "&lt;6",
AND(G2700&gt;=6, G2700&lt;12), "6-12",
AND(G2700&gt;=12, G2700&lt;18), "12-18",  AND(G2700&gt;=18, G2700&lt;24), "18-24", G2700&gt;=24, "24-36")</f>
        <v>&lt;6</v>
      </c>
    </row>
    <row r="2701" spans="1:37" x14ac:dyDescent="0.3">
      <c r="A2701" t="s">
        <v>2801</v>
      </c>
      <c r="B2701" t="s">
        <v>33</v>
      </c>
      <c r="C2701">
        <v>69</v>
      </c>
      <c r="D2701" t="s">
        <v>34</v>
      </c>
      <c r="E2701" t="s">
        <v>61</v>
      </c>
      <c r="F2701">
        <v>6</v>
      </c>
      <c r="G2701">
        <v>5</v>
      </c>
      <c r="H2701" t="s">
        <v>36</v>
      </c>
      <c r="I2701" t="s">
        <v>37</v>
      </c>
      <c r="J2701" t="s">
        <v>37</v>
      </c>
      <c r="K2701" t="s">
        <v>37</v>
      </c>
      <c r="L2701" t="s">
        <v>72</v>
      </c>
      <c r="M2701" t="s">
        <v>37</v>
      </c>
      <c r="N2701" t="s">
        <v>37</v>
      </c>
      <c r="O2701" t="s">
        <v>34</v>
      </c>
      <c r="P2701" t="s">
        <v>34</v>
      </c>
      <c r="Q2701" t="s">
        <v>34</v>
      </c>
      <c r="R2701" t="s">
        <v>37</v>
      </c>
      <c r="S2701" t="s">
        <v>37</v>
      </c>
      <c r="T2701" t="s">
        <v>34</v>
      </c>
      <c r="U2701" t="s">
        <v>39</v>
      </c>
      <c r="V2701" t="s">
        <v>37</v>
      </c>
      <c r="W2701" t="s">
        <v>51</v>
      </c>
      <c r="X2701">
        <v>71.75</v>
      </c>
      <c r="Y2701">
        <v>4374.55</v>
      </c>
      <c r="Z2701">
        <v>0</v>
      </c>
      <c r="AA2701">
        <v>10</v>
      </c>
      <c r="AB2701">
        <v>612</v>
      </c>
      <c r="AC2701">
        <v>4996.55</v>
      </c>
      <c r="AD2701" t="s">
        <v>41</v>
      </c>
      <c r="AE2701" t="s">
        <v>42</v>
      </c>
      <c r="AF2701" t="s">
        <v>42</v>
      </c>
      <c r="AG2701">
        <f t="shared" si="84"/>
        <v>0</v>
      </c>
      <c r="AH2701" t="str" cm="1">
        <f t="array" ref="AH2701">_xlfn.IFS(
X2701&lt;=20, "&lt;20",
AND(X2701&gt;=20, X2701&lt;50), "20-50",
AND(X2701&gt;=50, X2701&lt;100), "50-100",
X2701&gt;=100, "&gt;100"
)</f>
        <v>50-100</v>
      </c>
      <c r="AI2701">
        <f t="shared" si="85"/>
        <v>0</v>
      </c>
      <c r="AJ2701" t="str" cm="1">
        <f t="array" ref="AJ2701">_xlfn.IFS(
C2701&lt;=20, "&lt;20",
AND(C2701&gt;=20, C2701&lt;35), "20-35",
AND(C2701&gt;=35, C2701&lt;50), "35-50",
C2701&gt;=50, "50-100"
)</f>
        <v>50-100</v>
      </c>
      <c r="AK2701" t="str" cm="1">
        <f t="array" ref="AK2701">_xlfn.IFS(
G2701&lt;6, "&lt;6",
AND(G2701&gt;=6, G2701&lt;12), "6-12",
AND(G2701&gt;=12, G2701&lt;18), "12-18",  AND(G2701&gt;=18, G2701&lt;24), "18-24", G2701&gt;=24, "24-36")</f>
        <v>&lt;6</v>
      </c>
    </row>
    <row r="2702" spans="1:37" x14ac:dyDescent="0.3">
      <c r="A2702" t="s">
        <v>2802</v>
      </c>
      <c r="B2702" t="s">
        <v>44</v>
      </c>
      <c r="C2702">
        <v>18</v>
      </c>
      <c r="D2702" t="s">
        <v>34</v>
      </c>
      <c r="E2702" t="s">
        <v>87</v>
      </c>
      <c r="F2702">
        <v>0</v>
      </c>
      <c r="G2702">
        <v>2</v>
      </c>
      <c r="H2702" t="s">
        <v>49</v>
      </c>
      <c r="I2702" t="s">
        <v>37</v>
      </c>
      <c r="J2702" t="s">
        <v>34</v>
      </c>
      <c r="K2702" t="s">
        <v>37</v>
      </c>
      <c r="L2702" t="s">
        <v>50</v>
      </c>
      <c r="M2702" t="s">
        <v>34</v>
      </c>
      <c r="N2702" t="s">
        <v>34</v>
      </c>
      <c r="O2702" t="s">
        <v>37</v>
      </c>
      <c r="P2702" t="s">
        <v>34</v>
      </c>
      <c r="Q2702" t="s">
        <v>34</v>
      </c>
      <c r="R2702" t="s">
        <v>37</v>
      </c>
      <c r="S2702" t="s">
        <v>37</v>
      </c>
      <c r="T2702" t="s">
        <v>37</v>
      </c>
      <c r="U2702" t="s">
        <v>46</v>
      </c>
      <c r="V2702" t="s">
        <v>34</v>
      </c>
      <c r="W2702" t="s">
        <v>40</v>
      </c>
      <c r="X2702">
        <v>85.7</v>
      </c>
      <c r="Y2702">
        <v>256.75</v>
      </c>
      <c r="Z2702">
        <v>0</v>
      </c>
      <c r="AA2702">
        <v>0</v>
      </c>
      <c r="AB2702">
        <v>89.52</v>
      </c>
      <c r="AC2702">
        <v>346.27</v>
      </c>
      <c r="AD2702" t="s">
        <v>85</v>
      </c>
      <c r="AE2702" t="s">
        <v>42</v>
      </c>
      <c r="AF2702" t="s">
        <v>42</v>
      </c>
      <c r="AG2702">
        <f t="shared" si="84"/>
        <v>0</v>
      </c>
      <c r="AH2702" t="str" cm="1">
        <f t="array" ref="AH2702">_xlfn.IFS(
X2702&lt;=20, "&lt;20",
AND(X2702&gt;=20, X2702&lt;50), "20-50",
AND(X2702&gt;=50, X2702&lt;100), "50-100",
X2702&gt;=100, "&gt;100"
)</f>
        <v>50-100</v>
      </c>
      <c r="AI2702">
        <f t="shared" si="85"/>
        <v>1</v>
      </c>
      <c r="AJ2702" t="str" cm="1">
        <f t="array" ref="AJ2702">_xlfn.IFS(
C2702&lt;=20, "&lt;20",
AND(C2702&gt;=20, C2702&lt;35), "20-35",
AND(C2702&gt;=35, C2702&lt;50), "35-50",
C2702&gt;=50, "50-100"
)</f>
        <v>&lt;20</v>
      </c>
      <c r="AK2702" t="str" cm="1">
        <f t="array" ref="AK2702">_xlfn.IFS(
G2702&lt;6, "&lt;6",
AND(G2702&gt;=6, G2702&lt;12), "6-12",
AND(G2702&gt;=12, G2702&lt;18), "12-18",  AND(G2702&gt;=18, G2702&lt;24), "18-24", G2702&gt;=24, "24-36")</f>
        <v>&lt;6</v>
      </c>
    </row>
    <row r="2703" spans="1:37" x14ac:dyDescent="0.3">
      <c r="A2703" t="s">
        <v>2803</v>
      </c>
      <c r="B2703" t="s">
        <v>44</v>
      </c>
      <c r="C2703">
        <v>49</v>
      </c>
      <c r="D2703" t="s">
        <v>37</v>
      </c>
      <c r="E2703" t="s">
        <v>45</v>
      </c>
      <c r="F2703">
        <v>2</v>
      </c>
      <c r="G2703">
        <v>18</v>
      </c>
      <c r="H2703" t="s">
        <v>36</v>
      </c>
      <c r="I2703" t="s">
        <v>37</v>
      </c>
      <c r="J2703" t="s">
        <v>37</v>
      </c>
      <c r="K2703" t="s">
        <v>37</v>
      </c>
      <c r="L2703" t="s">
        <v>72</v>
      </c>
      <c r="M2703" t="s">
        <v>34</v>
      </c>
      <c r="N2703" t="s">
        <v>34</v>
      </c>
      <c r="O2703" t="s">
        <v>34</v>
      </c>
      <c r="P2703" t="s">
        <v>34</v>
      </c>
      <c r="Q2703" t="s">
        <v>34</v>
      </c>
      <c r="R2703" t="s">
        <v>34</v>
      </c>
      <c r="S2703" t="s">
        <v>34</v>
      </c>
      <c r="T2703" t="s">
        <v>34</v>
      </c>
      <c r="U2703" t="s">
        <v>46</v>
      </c>
      <c r="V2703" t="s">
        <v>37</v>
      </c>
      <c r="W2703" t="s">
        <v>40</v>
      </c>
      <c r="X2703">
        <v>49.5</v>
      </c>
      <c r="Y2703">
        <v>1265.6500000000001</v>
      </c>
      <c r="Z2703">
        <v>0</v>
      </c>
      <c r="AA2703">
        <v>150</v>
      </c>
      <c r="AB2703">
        <v>424.84</v>
      </c>
      <c r="AC2703">
        <v>1840.49</v>
      </c>
      <c r="AD2703" t="s">
        <v>41</v>
      </c>
      <c r="AE2703" t="s">
        <v>42</v>
      </c>
      <c r="AF2703" t="s">
        <v>42</v>
      </c>
      <c r="AG2703">
        <f t="shared" si="84"/>
        <v>0</v>
      </c>
      <c r="AH2703" t="str" cm="1">
        <f t="array" ref="AH2703">_xlfn.IFS(
X2703&lt;=20, "&lt;20",
AND(X2703&gt;=20, X2703&lt;50), "20-50",
AND(X2703&gt;=50, X2703&lt;100), "50-100",
X2703&gt;=100, "&gt;100"
)</f>
        <v>20-50</v>
      </c>
      <c r="AI2703">
        <f t="shared" si="85"/>
        <v>0</v>
      </c>
      <c r="AJ2703" t="str" cm="1">
        <f t="array" ref="AJ2703">_xlfn.IFS(
C2703&lt;=20, "&lt;20",
AND(C2703&gt;=20, C2703&lt;35), "20-35",
AND(C2703&gt;=35, C2703&lt;50), "35-50",
C2703&gt;=50, "50-100"
)</f>
        <v>35-50</v>
      </c>
      <c r="AK2703" t="str" cm="1">
        <f t="array" ref="AK2703">_xlfn.IFS(
G2703&lt;6, "&lt;6",
AND(G2703&gt;=6, G2703&lt;12), "6-12",
AND(G2703&gt;=12, G2703&lt;18), "12-18",  AND(G2703&gt;=18, G2703&lt;24), "18-24", G2703&gt;=24, "24-36")</f>
        <v>18-24</v>
      </c>
    </row>
    <row r="2704" spans="1:37" x14ac:dyDescent="0.3">
      <c r="A2704" t="s">
        <v>2804</v>
      </c>
      <c r="B2704" t="s">
        <v>44</v>
      </c>
      <c r="C2704">
        <v>66</v>
      </c>
      <c r="D2704" t="s">
        <v>37</v>
      </c>
      <c r="E2704" t="s">
        <v>48</v>
      </c>
      <c r="F2704">
        <v>2</v>
      </c>
      <c r="G2704">
        <v>11</v>
      </c>
      <c r="H2704" t="s">
        <v>36</v>
      </c>
      <c r="I2704" t="s">
        <v>37</v>
      </c>
      <c r="J2704" t="s">
        <v>34</v>
      </c>
      <c r="K2704" t="s">
        <v>37</v>
      </c>
      <c r="L2704" t="s">
        <v>38</v>
      </c>
      <c r="M2704" t="s">
        <v>34</v>
      </c>
      <c r="N2704" t="s">
        <v>34</v>
      </c>
      <c r="O2704" t="s">
        <v>34</v>
      </c>
      <c r="P2704" t="s">
        <v>34</v>
      </c>
      <c r="Q2704" t="s">
        <v>34</v>
      </c>
      <c r="R2704" t="s">
        <v>34</v>
      </c>
      <c r="S2704" t="s">
        <v>34</v>
      </c>
      <c r="T2704" t="s">
        <v>37</v>
      </c>
      <c r="U2704" t="s">
        <v>46</v>
      </c>
      <c r="V2704" t="s">
        <v>37</v>
      </c>
      <c r="W2704" t="s">
        <v>51</v>
      </c>
      <c r="X2704">
        <v>71.05</v>
      </c>
      <c r="Y2704">
        <v>3444.85</v>
      </c>
      <c r="Z2704">
        <v>0</v>
      </c>
      <c r="AA2704">
        <v>0</v>
      </c>
      <c r="AB2704">
        <v>230</v>
      </c>
      <c r="AC2704">
        <v>3674.85</v>
      </c>
      <c r="AD2704" t="s">
        <v>52</v>
      </c>
      <c r="AE2704" t="s">
        <v>58</v>
      </c>
      <c r="AF2704" t="s">
        <v>387</v>
      </c>
      <c r="AG2704">
        <f t="shared" si="84"/>
        <v>1</v>
      </c>
      <c r="AH2704" t="str" cm="1">
        <f t="array" ref="AH2704">_xlfn.IFS(
X2704&lt;=20, "&lt;20",
AND(X2704&gt;=20, X2704&lt;50), "20-50",
AND(X2704&gt;=50, X2704&lt;100), "50-100",
X2704&gt;=100, "&gt;100"
)</f>
        <v>50-100</v>
      </c>
      <c r="AI2704">
        <f t="shared" si="85"/>
        <v>0</v>
      </c>
      <c r="AJ2704" t="str" cm="1">
        <f t="array" ref="AJ2704">_xlfn.IFS(
C2704&lt;=20, "&lt;20",
AND(C2704&gt;=20, C2704&lt;35), "20-35",
AND(C2704&gt;=35, C2704&lt;50), "35-50",
C2704&gt;=50, "50-100"
)</f>
        <v>50-100</v>
      </c>
      <c r="AK2704" t="str" cm="1">
        <f t="array" ref="AK2704">_xlfn.IFS(
G2704&lt;6, "&lt;6",
AND(G2704&gt;=6, G2704&lt;12), "6-12",
AND(G2704&gt;=12, G2704&lt;18), "12-18",  AND(G2704&gt;=18, G2704&lt;24), "18-24", G2704&gt;=24, "24-36")</f>
        <v>6-12</v>
      </c>
    </row>
    <row r="2705" spans="1:37" x14ac:dyDescent="0.3">
      <c r="A2705" t="s">
        <v>2805</v>
      </c>
      <c r="B2705" t="s">
        <v>44</v>
      </c>
      <c r="C2705">
        <v>29</v>
      </c>
      <c r="D2705" t="s">
        <v>34</v>
      </c>
      <c r="E2705" t="s">
        <v>56</v>
      </c>
      <c r="F2705">
        <v>14</v>
      </c>
      <c r="G2705">
        <v>20</v>
      </c>
      <c r="H2705" t="s">
        <v>49</v>
      </c>
      <c r="I2705" t="s">
        <v>37</v>
      </c>
      <c r="J2705" t="s">
        <v>34</v>
      </c>
      <c r="K2705" t="s">
        <v>37</v>
      </c>
      <c r="L2705" t="s">
        <v>72</v>
      </c>
      <c r="M2705" t="s">
        <v>34</v>
      </c>
      <c r="N2705" t="s">
        <v>34</v>
      </c>
      <c r="O2705" t="s">
        <v>34</v>
      </c>
      <c r="P2705" t="s">
        <v>34</v>
      </c>
      <c r="Q2705" t="s">
        <v>34</v>
      </c>
      <c r="R2705" t="s">
        <v>34</v>
      </c>
      <c r="S2705" t="s">
        <v>37</v>
      </c>
      <c r="T2705" t="s">
        <v>37</v>
      </c>
      <c r="U2705" t="s">
        <v>46</v>
      </c>
      <c r="V2705" t="s">
        <v>37</v>
      </c>
      <c r="W2705" t="s">
        <v>51</v>
      </c>
      <c r="X2705">
        <v>45.1</v>
      </c>
      <c r="Y2705">
        <v>45.1</v>
      </c>
      <c r="Z2705">
        <v>0</v>
      </c>
      <c r="AA2705">
        <v>0</v>
      </c>
      <c r="AB2705">
        <v>11.06</v>
      </c>
      <c r="AC2705">
        <v>56.16</v>
      </c>
      <c r="AD2705" t="s">
        <v>52</v>
      </c>
      <c r="AE2705" t="s">
        <v>94</v>
      </c>
      <c r="AF2705" t="s">
        <v>95</v>
      </c>
      <c r="AG2705">
        <f t="shared" si="84"/>
        <v>1</v>
      </c>
      <c r="AH2705" t="str" cm="1">
        <f t="array" ref="AH2705">_xlfn.IFS(
X2705&lt;=20, "&lt;20",
AND(X2705&gt;=20, X2705&lt;50), "20-50",
AND(X2705&gt;=50, X2705&lt;100), "50-100",
X2705&gt;=100, "&gt;100"
)</f>
        <v>20-50</v>
      </c>
      <c r="AI2705">
        <f t="shared" si="85"/>
        <v>0</v>
      </c>
      <c r="AJ2705" t="str" cm="1">
        <f t="array" ref="AJ2705">_xlfn.IFS(
C2705&lt;=20, "&lt;20",
AND(C2705&gt;=20, C2705&lt;35), "20-35",
AND(C2705&gt;=35, C2705&lt;50), "35-50",
C2705&gt;=50, "50-100"
)</f>
        <v>20-35</v>
      </c>
      <c r="AK2705" t="str" cm="1">
        <f t="array" ref="AK2705">_xlfn.IFS(
G2705&lt;6, "&lt;6",
AND(G2705&gt;=6, G2705&lt;12), "6-12",
AND(G2705&gt;=12, G2705&lt;18), "12-18",  AND(G2705&gt;=18, G2705&lt;24), "18-24", G2705&gt;=24, "24-36")</f>
        <v>18-24</v>
      </c>
    </row>
    <row r="2706" spans="1:37" x14ac:dyDescent="0.3">
      <c r="A2706" t="s">
        <v>2806</v>
      </c>
      <c r="B2706" t="s">
        <v>44</v>
      </c>
      <c r="C2706">
        <v>57</v>
      </c>
      <c r="D2706" t="s">
        <v>34</v>
      </c>
      <c r="E2706" t="s">
        <v>56</v>
      </c>
      <c r="F2706">
        <v>9</v>
      </c>
      <c r="G2706">
        <v>6</v>
      </c>
      <c r="H2706" t="s">
        <v>36</v>
      </c>
      <c r="I2706" t="s">
        <v>37</v>
      </c>
      <c r="J2706" t="s">
        <v>34</v>
      </c>
      <c r="K2706" t="s">
        <v>37</v>
      </c>
      <c r="L2706" t="s">
        <v>38</v>
      </c>
      <c r="M2706" t="s">
        <v>34</v>
      </c>
      <c r="N2706" t="s">
        <v>34</v>
      </c>
      <c r="O2706" t="s">
        <v>34</v>
      </c>
      <c r="P2706" t="s">
        <v>37</v>
      </c>
      <c r="Q2706" t="s">
        <v>34</v>
      </c>
      <c r="R2706" t="s">
        <v>34</v>
      </c>
      <c r="S2706" t="s">
        <v>34</v>
      </c>
      <c r="T2706" t="s">
        <v>37</v>
      </c>
      <c r="U2706" t="s">
        <v>39</v>
      </c>
      <c r="V2706" t="s">
        <v>34</v>
      </c>
      <c r="W2706" t="s">
        <v>51</v>
      </c>
      <c r="X2706">
        <v>50.05</v>
      </c>
      <c r="Y2706">
        <v>2029.05</v>
      </c>
      <c r="Z2706">
        <v>0</v>
      </c>
      <c r="AA2706">
        <v>0</v>
      </c>
      <c r="AB2706">
        <v>509.22</v>
      </c>
      <c r="AC2706">
        <v>2538.27</v>
      </c>
      <c r="AD2706" t="s">
        <v>41</v>
      </c>
      <c r="AE2706" t="s">
        <v>42</v>
      </c>
      <c r="AF2706" t="s">
        <v>42</v>
      </c>
      <c r="AG2706">
        <f t="shared" si="84"/>
        <v>0</v>
      </c>
      <c r="AH2706" t="str" cm="1">
        <f t="array" ref="AH2706">_xlfn.IFS(
X2706&lt;=20, "&lt;20",
AND(X2706&gt;=20, X2706&lt;50), "20-50",
AND(X2706&gt;=50, X2706&lt;100), "50-100",
X2706&gt;=100, "&gt;100"
)</f>
        <v>50-100</v>
      </c>
      <c r="AI2706">
        <f t="shared" si="85"/>
        <v>0</v>
      </c>
      <c r="AJ2706" t="str" cm="1">
        <f t="array" ref="AJ2706">_xlfn.IFS(
C2706&lt;=20, "&lt;20",
AND(C2706&gt;=20, C2706&lt;35), "20-35",
AND(C2706&gt;=35, C2706&lt;50), "35-50",
C2706&gt;=50, "50-100"
)</f>
        <v>50-100</v>
      </c>
      <c r="AK2706" t="str" cm="1">
        <f t="array" ref="AK2706">_xlfn.IFS(
G2706&lt;6, "&lt;6",
AND(G2706&gt;=6, G2706&lt;12), "6-12",
AND(G2706&gt;=12, G2706&lt;18), "12-18",  AND(G2706&gt;=18, G2706&lt;24), "18-24", G2706&gt;=24, "24-36")</f>
        <v>6-12</v>
      </c>
    </row>
    <row r="2707" spans="1:37" x14ac:dyDescent="0.3">
      <c r="A2707" t="s">
        <v>2807</v>
      </c>
      <c r="B2707" t="s">
        <v>33</v>
      </c>
      <c r="C2707">
        <v>44</v>
      </c>
      <c r="D2707" t="s">
        <v>37</v>
      </c>
      <c r="E2707" t="s">
        <v>76</v>
      </c>
      <c r="F2707">
        <v>9</v>
      </c>
      <c r="G2707">
        <v>20</v>
      </c>
      <c r="H2707" t="s">
        <v>70</v>
      </c>
      <c r="I2707" t="s">
        <v>37</v>
      </c>
      <c r="J2707" t="s">
        <v>34</v>
      </c>
      <c r="K2707" t="s">
        <v>37</v>
      </c>
      <c r="L2707" t="s">
        <v>50</v>
      </c>
      <c r="M2707" t="s">
        <v>34</v>
      </c>
      <c r="N2707" t="s">
        <v>37</v>
      </c>
      <c r="O2707" t="s">
        <v>34</v>
      </c>
      <c r="P2707" t="s">
        <v>34</v>
      </c>
      <c r="Q2707" t="s">
        <v>37</v>
      </c>
      <c r="R2707" t="s">
        <v>37</v>
      </c>
      <c r="S2707" t="s">
        <v>37</v>
      </c>
      <c r="T2707" t="s">
        <v>37</v>
      </c>
      <c r="U2707" t="s">
        <v>39</v>
      </c>
      <c r="V2707" t="s">
        <v>37</v>
      </c>
      <c r="W2707" t="s">
        <v>51</v>
      </c>
      <c r="X2707">
        <v>94.25</v>
      </c>
      <c r="Y2707">
        <v>4867.95</v>
      </c>
      <c r="Z2707">
        <v>0</v>
      </c>
      <c r="AA2707">
        <v>0</v>
      </c>
      <c r="AB2707">
        <v>835.81</v>
      </c>
      <c r="AC2707">
        <v>5703.76</v>
      </c>
      <c r="AD2707" t="s">
        <v>52</v>
      </c>
      <c r="AE2707" t="s">
        <v>94</v>
      </c>
      <c r="AF2707" t="s">
        <v>235</v>
      </c>
      <c r="AG2707">
        <f t="shared" si="84"/>
        <v>1</v>
      </c>
      <c r="AH2707" t="str" cm="1">
        <f t="array" ref="AH2707">_xlfn.IFS(
X2707&lt;=20, "&lt;20",
AND(X2707&gt;=20, X2707&lt;50), "20-50",
AND(X2707&gt;=50, X2707&lt;100), "50-100",
X2707&gt;=100, "&gt;100"
)</f>
        <v>50-100</v>
      </c>
      <c r="AI2707">
        <f t="shared" si="85"/>
        <v>0</v>
      </c>
      <c r="AJ2707" t="str" cm="1">
        <f t="array" ref="AJ2707">_xlfn.IFS(
C2707&lt;=20, "&lt;20",
AND(C2707&gt;=20, C2707&lt;35), "20-35",
AND(C2707&gt;=35, C2707&lt;50), "35-50",
C2707&gt;=50, "50-100"
)</f>
        <v>35-50</v>
      </c>
      <c r="AK2707" t="str" cm="1">
        <f t="array" ref="AK2707">_xlfn.IFS(
G2707&lt;6, "&lt;6",
AND(G2707&gt;=6, G2707&lt;12), "6-12",
AND(G2707&gt;=12, G2707&lt;18), "12-18",  AND(G2707&gt;=18, G2707&lt;24), "18-24", G2707&gt;=24, "24-36")</f>
        <v>18-24</v>
      </c>
    </row>
    <row r="2708" spans="1:37" x14ac:dyDescent="0.3">
      <c r="A2708" t="s">
        <v>2808</v>
      </c>
      <c r="B2708" t="s">
        <v>33</v>
      </c>
      <c r="C2708">
        <v>42</v>
      </c>
      <c r="D2708" t="s">
        <v>34</v>
      </c>
      <c r="E2708" t="s">
        <v>56</v>
      </c>
      <c r="F2708">
        <v>2</v>
      </c>
      <c r="G2708">
        <v>14</v>
      </c>
      <c r="H2708" t="s">
        <v>36</v>
      </c>
      <c r="I2708" t="s">
        <v>37</v>
      </c>
      <c r="J2708" t="s">
        <v>34</v>
      </c>
      <c r="K2708" t="s">
        <v>34</v>
      </c>
      <c r="L2708" t="s">
        <v>34</v>
      </c>
      <c r="M2708" t="s">
        <v>34</v>
      </c>
      <c r="N2708" t="s">
        <v>34</v>
      </c>
      <c r="O2708" t="s">
        <v>34</v>
      </c>
      <c r="P2708" t="s">
        <v>34</v>
      </c>
      <c r="Q2708" t="s">
        <v>34</v>
      </c>
      <c r="R2708" t="s">
        <v>34</v>
      </c>
      <c r="S2708" t="s">
        <v>34</v>
      </c>
      <c r="T2708" t="s">
        <v>34</v>
      </c>
      <c r="U2708" t="s">
        <v>46</v>
      </c>
      <c r="V2708" t="s">
        <v>34</v>
      </c>
      <c r="W2708" t="s">
        <v>40</v>
      </c>
      <c r="X2708">
        <v>19.75</v>
      </c>
      <c r="Y2708">
        <v>19.75</v>
      </c>
      <c r="Z2708">
        <v>0</v>
      </c>
      <c r="AA2708">
        <v>0</v>
      </c>
      <c r="AB2708">
        <v>15.77</v>
      </c>
      <c r="AC2708">
        <v>35.520000000000003</v>
      </c>
      <c r="AD2708" t="s">
        <v>85</v>
      </c>
      <c r="AE2708" t="s">
        <v>42</v>
      </c>
      <c r="AF2708" t="s">
        <v>42</v>
      </c>
      <c r="AG2708">
        <f t="shared" si="84"/>
        <v>0</v>
      </c>
      <c r="AH2708" t="str" cm="1">
        <f t="array" ref="AH2708">_xlfn.IFS(
X2708&lt;=20, "&lt;20",
AND(X2708&gt;=20, X2708&lt;50), "20-50",
AND(X2708&gt;=50, X2708&lt;100), "50-100",
X2708&gt;=100, "&gt;100"
)</f>
        <v>&lt;20</v>
      </c>
      <c r="AI2708">
        <f t="shared" si="85"/>
        <v>1</v>
      </c>
      <c r="AJ2708" t="str" cm="1">
        <f t="array" ref="AJ2708">_xlfn.IFS(
C2708&lt;=20, "&lt;20",
AND(C2708&gt;=20, C2708&lt;35), "20-35",
AND(C2708&gt;=35, C2708&lt;50), "35-50",
C2708&gt;=50, "50-100"
)</f>
        <v>35-50</v>
      </c>
      <c r="AK2708" t="str" cm="1">
        <f t="array" ref="AK2708">_xlfn.IFS(
G2708&lt;6, "&lt;6",
AND(G2708&gt;=6, G2708&lt;12), "6-12",
AND(G2708&gt;=12, G2708&lt;18), "12-18",  AND(G2708&gt;=18, G2708&lt;24), "18-24", G2708&gt;=24, "24-36")</f>
        <v>12-18</v>
      </c>
    </row>
    <row r="2709" spans="1:37" x14ac:dyDescent="0.3">
      <c r="A2709" t="s">
        <v>2809</v>
      </c>
      <c r="B2709" t="s">
        <v>44</v>
      </c>
      <c r="C2709">
        <v>25</v>
      </c>
      <c r="D2709" t="s">
        <v>34</v>
      </c>
      <c r="E2709" t="s">
        <v>87</v>
      </c>
      <c r="F2709">
        <v>14</v>
      </c>
      <c r="G2709">
        <v>33</v>
      </c>
      <c r="H2709" t="s">
        <v>36</v>
      </c>
      <c r="I2709" t="s">
        <v>37</v>
      </c>
      <c r="J2709" t="s">
        <v>34</v>
      </c>
      <c r="K2709" t="s">
        <v>37</v>
      </c>
      <c r="L2709" t="s">
        <v>50</v>
      </c>
      <c r="M2709" t="s">
        <v>34</v>
      </c>
      <c r="N2709" t="s">
        <v>37</v>
      </c>
      <c r="O2709" t="s">
        <v>37</v>
      </c>
      <c r="P2709" t="s">
        <v>37</v>
      </c>
      <c r="Q2709" t="s">
        <v>37</v>
      </c>
      <c r="R2709" t="s">
        <v>37</v>
      </c>
      <c r="S2709" t="s">
        <v>37</v>
      </c>
      <c r="T2709" t="s">
        <v>37</v>
      </c>
      <c r="U2709" t="s">
        <v>39</v>
      </c>
      <c r="V2709" t="s">
        <v>37</v>
      </c>
      <c r="W2709" t="s">
        <v>51</v>
      </c>
      <c r="X2709">
        <v>105.65</v>
      </c>
      <c r="Y2709">
        <v>443.9</v>
      </c>
      <c r="Z2709">
        <v>0</v>
      </c>
      <c r="AA2709">
        <v>0</v>
      </c>
      <c r="AB2709">
        <v>173.8</v>
      </c>
      <c r="AC2709">
        <v>617.70000000000005</v>
      </c>
      <c r="AD2709" t="s">
        <v>52</v>
      </c>
      <c r="AE2709" t="s">
        <v>58</v>
      </c>
      <c r="AF2709" t="s">
        <v>88</v>
      </c>
      <c r="AG2709">
        <f t="shared" si="84"/>
        <v>1</v>
      </c>
      <c r="AH2709" t="str" cm="1">
        <f t="array" ref="AH2709">_xlfn.IFS(
X2709&lt;=20, "&lt;20",
AND(X2709&gt;=20, X2709&lt;50), "20-50",
AND(X2709&gt;=50, X2709&lt;100), "50-100",
X2709&gt;=100, "&gt;100"
)</f>
        <v>&gt;100</v>
      </c>
      <c r="AI2709">
        <f t="shared" si="85"/>
        <v>0</v>
      </c>
      <c r="AJ2709" t="str" cm="1">
        <f t="array" ref="AJ2709">_xlfn.IFS(
C2709&lt;=20, "&lt;20",
AND(C2709&gt;=20, C2709&lt;35), "20-35",
AND(C2709&gt;=35, C2709&lt;50), "35-50",
C2709&gt;=50, "50-100"
)</f>
        <v>20-35</v>
      </c>
      <c r="AK2709" t="str" cm="1">
        <f t="array" ref="AK2709">_xlfn.IFS(
G2709&lt;6, "&lt;6",
AND(G2709&gt;=6, G2709&lt;12), "6-12",
AND(G2709&gt;=12, G2709&lt;18), "12-18",  AND(G2709&gt;=18, G2709&lt;24), "18-24", G2709&gt;=24, "24-36")</f>
        <v>24-36</v>
      </c>
    </row>
    <row r="2710" spans="1:37" x14ac:dyDescent="0.3">
      <c r="A2710" t="s">
        <v>2810</v>
      </c>
      <c r="B2710" t="s">
        <v>33</v>
      </c>
      <c r="C2710">
        <v>55</v>
      </c>
      <c r="D2710" t="s">
        <v>37</v>
      </c>
      <c r="E2710" t="s">
        <v>61</v>
      </c>
      <c r="F2710">
        <v>8</v>
      </c>
      <c r="G2710">
        <v>31</v>
      </c>
      <c r="H2710" t="s">
        <v>70</v>
      </c>
      <c r="I2710" t="s">
        <v>37</v>
      </c>
      <c r="J2710" t="s">
        <v>37</v>
      </c>
      <c r="K2710" t="s">
        <v>37</v>
      </c>
      <c r="L2710" t="s">
        <v>50</v>
      </c>
      <c r="M2710" t="s">
        <v>34</v>
      </c>
      <c r="N2710" t="s">
        <v>34</v>
      </c>
      <c r="O2710" t="s">
        <v>37</v>
      </c>
      <c r="P2710" t="s">
        <v>37</v>
      </c>
      <c r="Q2710" t="s">
        <v>37</v>
      </c>
      <c r="R2710" t="s">
        <v>37</v>
      </c>
      <c r="S2710" t="s">
        <v>37</v>
      </c>
      <c r="T2710" t="s">
        <v>37</v>
      </c>
      <c r="U2710" t="s">
        <v>46</v>
      </c>
      <c r="V2710" t="s">
        <v>37</v>
      </c>
      <c r="W2710" t="s">
        <v>51</v>
      </c>
      <c r="X2710">
        <v>103.65</v>
      </c>
      <c r="Y2710">
        <v>4747.8500000000004</v>
      </c>
      <c r="Z2710">
        <v>0</v>
      </c>
      <c r="AA2710">
        <v>0</v>
      </c>
      <c r="AB2710">
        <v>1113.75</v>
      </c>
      <c r="AC2710">
        <v>5861.6</v>
      </c>
      <c r="AD2710" t="s">
        <v>41</v>
      </c>
      <c r="AE2710" t="s">
        <v>42</v>
      </c>
      <c r="AF2710" t="s">
        <v>42</v>
      </c>
      <c r="AG2710">
        <f t="shared" si="84"/>
        <v>0</v>
      </c>
      <c r="AH2710" t="str" cm="1">
        <f t="array" ref="AH2710">_xlfn.IFS(
X2710&lt;=20, "&lt;20",
AND(X2710&gt;=20, X2710&lt;50), "20-50",
AND(X2710&gt;=50, X2710&lt;100), "50-100",
X2710&gt;=100, "&gt;100"
)</f>
        <v>&gt;100</v>
      </c>
      <c r="AI2710">
        <f t="shared" si="85"/>
        <v>0</v>
      </c>
      <c r="AJ2710" t="str" cm="1">
        <f t="array" ref="AJ2710">_xlfn.IFS(
C2710&lt;=20, "&lt;20",
AND(C2710&gt;=20, C2710&lt;35), "20-35",
AND(C2710&gt;=35, C2710&lt;50), "35-50",
C2710&gt;=50, "50-100"
)</f>
        <v>50-100</v>
      </c>
      <c r="AK2710" t="str" cm="1">
        <f t="array" ref="AK2710">_xlfn.IFS(
G2710&lt;6, "&lt;6",
AND(G2710&gt;=6, G2710&lt;12), "6-12",
AND(G2710&gt;=12, G2710&lt;18), "12-18",  AND(G2710&gt;=18, G2710&lt;24), "18-24", G2710&gt;=24, "24-36")</f>
        <v>24-36</v>
      </c>
    </row>
    <row r="2711" spans="1:37" x14ac:dyDescent="0.3">
      <c r="A2711" t="s">
        <v>2811</v>
      </c>
      <c r="B2711" t="s">
        <v>33</v>
      </c>
      <c r="C2711">
        <v>47</v>
      </c>
      <c r="D2711" t="s">
        <v>37</v>
      </c>
      <c r="E2711" t="s">
        <v>56</v>
      </c>
      <c r="F2711">
        <v>15</v>
      </c>
      <c r="G2711">
        <v>13</v>
      </c>
      <c r="H2711" t="s">
        <v>36</v>
      </c>
      <c r="I2711" t="s">
        <v>34</v>
      </c>
      <c r="J2711" t="s">
        <v>34</v>
      </c>
      <c r="K2711" t="s">
        <v>37</v>
      </c>
      <c r="L2711" t="s">
        <v>72</v>
      </c>
      <c r="M2711" t="s">
        <v>34</v>
      </c>
      <c r="N2711" t="s">
        <v>37</v>
      </c>
      <c r="O2711" t="s">
        <v>37</v>
      </c>
      <c r="P2711" t="s">
        <v>37</v>
      </c>
      <c r="Q2711" t="s">
        <v>34</v>
      </c>
      <c r="R2711" t="s">
        <v>34</v>
      </c>
      <c r="S2711" t="s">
        <v>34</v>
      </c>
      <c r="T2711" t="s">
        <v>37</v>
      </c>
      <c r="U2711" t="s">
        <v>67</v>
      </c>
      <c r="V2711" t="s">
        <v>34</v>
      </c>
      <c r="W2711" t="s">
        <v>40</v>
      </c>
      <c r="X2711">
        <v>39.700000000000003</v>
      </c>
      <c r="Y2711">
        <v>1932.75</v>
      </c>
      <c r="Z2711">
        <v>0</v>
      </c>
      <c r="AA2711">
        <v>0</v>
      </c>
      <c r="AB2711">
        <v>0</v>
      </c>
      <c r="AC2711">
        <v>1932.75</v>
      </c>
      <c r="AD2711" t="s">
        <v>41</v>
      </c>
      <c r="AE2711" t="s">
        <v>42</v>
      </c>
      <c r="AF2711" t="s">
        <v>42</v>
      </c>
      <c r="AG2711">
        <f t="shared" si="84"/>
        <v>0</v>
      </c>
      <c r="AH2711" t="str" cm="1">
        <f t="array" ref="AH2711">_xlfn.IFS(
X2711&lt;=20, "&lt;20",
AND(X2711&gt;=20, X2711&lt;50), "20-50",
AND(X2711&gt;=50, X2711&lt;100), "50-100",
X2711&gt;=100, "&gt;100"
)</f>
        <v>20-50</v>
      </c>
      <c r="AI2711">
        <f t="shared" si="85"/>
        <v>0</v>
      </c>
      <c r="AJ2711" t="str" cm="1">
        <f t="array" ref="AJ2711">_xlfn.IFS(
C2711&lt;=20, "&lt;20",
AND(C2711&gt;=20, C2711&lt;35), "20-35",
AND(C2711&gt;=35, C2711&lt;50), "35-50",
C2711&gt;=50, "50-100"
)</f>
        <v>35-50</v>
      </c>
      <c r="AK2711" t="str" cm="1">
        <f t="array" ref="AK2711">_xlfn.IFS(
G2711&lt;6, "&lt;6",
AND(G2711&gt;=6, G2711&lt;12), "6-12",
AND(G2711&gt;=12, G2711&lt;18), "12-18",  AND(G2711&gt;=18, G2711&lt;24), "18-24", G2711&gt;=24, "24-36")</f>
        <v>12-18</v>
      </c>
    </row>
    <row r="2712" spans="1:37" x14ac:dyDescent="0.3">
      <c r="A2712" t="s">
        <v>2812</v>
      </c>
      <c r="B2712" t="s">
        <v>33</v>
      </c>
      <c r="C2712">
        <v>32</v>
      </c>
      <c r="D2712" t="s">
        <v>37</v>
      </c>
      <c r="E2712" t="s">
        <v>136</v>
      </c>
      <c r="F2712">
        <v>11</v>
      </c>
      <c r="G2712">
        <v>29</v>
      </c>
      <c r="H2712" t="s">
        <v>57</v>
      </c>
      <c r="I2712" t="s">
        <v>37</v>
      </c>
      <c r="J2712" t="s">
        <v>37</v>
      </c>
      <c r="K2712" t="s">
        <v>37</v>
      </c>
      <c r="L2712" t="s">
        <v>50</v>
      </c>
      <c r="M2712" t="s">
        <v>37</v>
      </c>
      <c r="N2712" t="s">
        <v>37</v>
      </c>
      <c r="O2712" t="s">
        <v>37</v>
      </c>
      <c r="P2712" t="s">
        <v>34</v>
      </c>
      <c r="Q2712" t="s">
        <v>37</v>
      </c>
      <c r="R2712" t="s">
        <v>34</v>
      </c>
      <c r="S2712" t="s">
        <v>34</v>
      </c>
      <c r="T2712" t="s">
        <v>37</v>
      </c>
      <c r="U2712" t="s">
        <v>46</v>
      </c>
      <c r="V2712" t="s">
        <v>37</v>
      </c>
      <c r="W2712" t="s">
        <v>51</v>
      </c>
      <c r="X2712">
        <v>99.25</v>
      </c>
      <c r="Y2712">
        <v>2186.4</v>
      </c>
      <c r="Z2712">
        <v>0</v>
      </c>
      <c r="AA2712">
        <v>0</v>
      </c>
      <c r="AB2712">
        <v>441.6</v>
      </c>
      <c r="AC2712">
        <v>2628</v>
      </c>
      <c r="AD2712" t="s">
        <v>52</v>
      </c>
      <c r="AE2712" t="s">
        <v>58</v>
      </c>
      <c r="AF2712" t="s">
        <v>288</v>
      </c>
      <c r="AG2712">
        <f t="shared" si="84"/>
        <v>1</v>
      </c>
      <c r="AH2712" t="str" cm="1">
        <f t="array" ref="AH2712">_xlfn.IFS(
X2712&lt;=20, "&lt;20",
AND(X2712&gt;=20, X2712&lt;50), "20-50",
AND(X2712&gt;=50, X2712&lt;100), "50-100",
X2712&gt;=100, "&gt;100"
)</f>
        <v>50-100</v>
      </c>
      <c r="AI2712">
        <f t="shared" si="85"/>
        <v>0</v>
      </c>
      <c r="AJ2712" t="str" cm="1">
        <f t="array" ref="AJ2712">_xlfn.IFS(
C2712&lt;=20, "&lt;20",
AND(C2712&gt;=20, C2712&lt;35), "20-35",
AND(C2712&gt;=35, C2712&lt;50), "35-50",
C2712&gt;=50, "50-100"
)</f>
        <v>20-35</v>
      </c>
      <c r="AK2712" t="str" cm="1">
        <f t="array" ref="AK2712">_xlfn.IFS(
G2712&lt;6, "&lt;6",
AND(G2712&gt;=6, G2712&lt;12), "6-12",
AND(G2712&gt;=12, G2712&lt;18), "12-18",  AND(G2712&gt;=18, G2712&lt;24), "18-24", G2712&gt;=24, "24-36")</f>
        <v>24-36</v>
      </c>
    </row>
    <row r="2713" spans="1:37" x14ac:dyDescent="0.3">
      <c r="A2713" t="s">
        <v>2813</v>
      </c>
      <c r="B2713" t="s">
        <v>44</v>
      </c>
      <c r="C2713">
        <v>55</v>
      </c>
      <c r="D2713" t="s">
        <v>34</v>
      </c>
      <c r="E2713" t="s">
        <v>64</v>
      </c>
      <c r="F2713">
        <v>4</v>
      </c>
      <c r="G2713">
        <v>21</v>
      </c>
      <c r="H2713" t="s">
        <v>70</v>
      </c>
      <c r="I2713" t="s">
        <v>37</v>
      </c>
      <c r="J2713" t="s">
        <v>37</v>
      </c>
      <c r="K2713" t="s">
        <v>34</v>
      </c>
      <c r="L2713" t="s">
        <v>34</v>
      </c>
      <c r="M2713" t="s">
        <v>34</v>
      </c>
      <c r="N2713" t="s">
        <v>34</v>
      </c>
      <c r="O2713" t="s">
        <v>34</v>
      </c>
      <c r="P2713" t="s">
        <v>34</v>
      </c>
      <c r="Q2713" t="s">
        <v>34</v>
      </c>
      <c r="R2713" t="s">
        <v>34</v>
      </c>
      <c r="S2713" t="s">
        <v>34</v>
      </c>
      <c r="T2713" t="s">
        <v>34</v>
      </c>
      <c r="U2713" t="s">
        <v>39</v>
      </c>
      <c r="V2713" t="s">
        <v>34</v>
      </c>
      <c r="W2713" t="s">
        <v>40</v>
      </c>
      <c r="X2713">
        <v>25.7</v>
      </c>
      <c r="Y2713">
        <v>1110.5</v>
      </c>
      <c r="Z2713">
        <v>0</v>
      </c>
      <c r="AA2713">
        <v>0</v>
      </c>
      <c r="AB2713">
        <v>674.52</v>
      </c>
      <c r="AC2713">
        <v>1785.02</v>
      </c>
      <c r="AD2713" t="s">
        <v>41</v>
      </c>
      <c r="AE2713" t="s">
        <v>42</v>
      </c>
      <c r="AF2713" t="s">
        <v>42</v>
      </c>
      <c r="AG2713">
        <f t="shared" si="84"/>
        <v>0</v>
      </c>
      <c r="AH2713" t="str" cm="1">
        <f t="array" ref="AH2713">_xlfn.IFS(
X2713&lt;=20, "&lt;20",
AND(X2713&gt;=20, X2713&lt;50), "20-50",
AND(X2713&gt;=50, X2713&lt;100), "50-100",
X2713&gt;=100, "&gt;100"
)</f>
        <v>20-50</v>
      </c>
      <c r="AI2713">
        <f t="shared" si="85"/>
        <v>0</v>
      </c>
      <c r="AJ2713" t="str" cm="1">
        <f t="array" ref="AJ2713">_xlfn.IFS(
C2713&lt;=20, "&lt;20",
AND(C2713&gt;=20, C2713&lt;35), "20-35",
AND(C2713&gt;=35, C2713&lt;50), "35-50",
C2713&gt;=50, "50-100"
)</f>
        <v>50-100</v>
      </c>
      <c r="AK2713" t="str" cm="1">
        <f t="array" ref="AK2713">_xlfn.IFS(
G2713&lt;6, "&lt;6",
AND(G2713&gt;=6, G2713&lt;12), "6-12",
AND(G2713&gt;=12, G2713&lt;18), "12-18",  AND(G2713&gt;=18, G2713&lt;24), "18-24", G2713&gt;=24, "24-36")</f>
        <v>18-24</v>
      </c>
    </row>
    <row r="2714" spans="1:37" x14ac:dyDescent="0.3">
      <c r="A2714" t="s">
        <v>2814</v>
      </c>
      <c r="B2714" t="s">
        <v>33</v>
      </c>
      <c r="C2714">
        <v>59</v>
      </c>
      <c r="D2714" t="s">
        <v>34</v>
      </c>
      <c r="E2714" t="s">
        <v>61</v>
      </c>
      <c r="F2714">
        <v>11</v>
      </c>
      <c r="G2714">
        <v>32</v>
      </c>
      <c r="H2714" t="s">
        <v>36</v>
      </c>
      <c r="I2714" t="s">
        <v>37</v>
      </c>
      <c r="J2714" t="s">
        <v>34</v>
      </c>
      <c r="K2714" t="s">
        <v>34</v>
      </c>
      <c r="L2714" t="s">
        <v>34</v>
      </c>
      <c r="M2714" t="s">
        <v>34</v>
      </c>
      <c r="N2714" t="s">
        <v>34</v>
      </c>
      <c r="O2714" t="s">
        <v>34</v>
      </c>
      <c r="P2714" t="s">
        <v>34</v>
      </c>
      <c r="Q2714" t="s">
        <v>34</v>
      </c>
      <c r="R2714" t="s">
        <v>34</v>
      </c>
      <c r="S2714" t="s">
        <v>34</v>
      </c>
      <c r="T2714" t="s">
        <v>34</v>
      </c>
      <c r="U2714" t="s">
        <v>46</v>
      </c>
      <c r="V2714" t="s">
        <v>34</v>
      </c>
      <c r="W2714" t="s">
        <v>40</v>
      </c>
      <c r="X2714">
        <v>19.75</v>
      </c>
      <c r="Y2714">
        <v>39.299999999999997</v>
      </c>
      <c r="Z2714">
        <v>0</v>
      </c>
      <c r="AA2714">
        <v>0</v>
      </c>
      <c r="AB2714">
        <v>3.94</v>
      </c>
      <c r="AC2714">
        <v>43.24</v>
      </c>
      <c r="AD2714" t="s">
        <v>85</v>
      </c>
      <c r="AE2714" t="s">
        <v>42</v>
      </c>
      <c r="AF2714" t="s">
        <v>42</v>
      </c>
      <c r="AG2714">
        <f t="shared" si="84"/>
        <v>0</v>
      </c>
      <c r="AH2714" t="str" cm="1">
        <f t="array" ref="AH2714">_xlfn.IFS(
X2714&lt;=20, "&lt;20",
AND(X2714&gt;=20, X2714&lt;50), "20-50",
AND(X2714&gt;=50, X2714&lt;100), "50-100",
X2714&gt;=100, "&gt;100"
)</f>
        <v>&lt;20</v>
      </c>
      <c r="AI2714">
        <f t="shared" si="85"/>
        <v>1</v>
      </c>
      <c r="AJ2714" t="str" cm="1">
        <f t="array" ref="AJ2714">_xlfn.IFS(
C2714&lt;=20, "&lt;20",
AND(C2714&gt;=20, C2714&lt;35), "20-35",
AND(C2714&gt;=35, C2714&lt;50), "35-50",
C2714&gt;=50, "50-100"
)</f>
        <v>50-100</v>
      </c>
      <c r="AK2714" t="str" cm="1">
        <f t="array" ref="AK2714">_xlfn.IFS(
G2714&lt;6, "&lt;6",
AND(G2714&gt;=6, G2714&lt;12), "6-12",
AND(G2714&gt;=12, G2714&lt;18), "12-18",  AND(G2714&gt;=18, G2714&lt;24), "18-24", G2714&gt;=24, "24-36")</f>
        <v>24-36</v>
      </c>
    </row>
    <row r="2715" spans="1:37" x14ac:dyDescent="0.3">
      <c r="A2715" t="s">
        <v>2815</v>
      </c>
      <c r="B2715" t="s">
        <v>33</v>
      </c>
      <c r="C2715">
        <v>52</v>
      </c>
      <c r="D2715" t="s">
        <v>34</v>
      </c>
      <c r="E2715" t="s">
        <v>87</v>
      </c>
      <c r="F2715">
        <v>6</v>
      </c>
      <c r="G2715">
        <v>23</v>
      </c>
      <c r="H2715" t="s">
        <v>66</v>
      </c>
      <c r="I2715" t="s">
        <v>37</v>
      </c>
      <c r="J2715" t="s">
        <v>37</v>
      </c>
      <c r="K2715" t="s">
        <v>37</v>
      </c>
      <c r="L2715" t="s">
        <v>72</v>
      </c>
      <c r="M2715" t="s">
        <v>37</v>
      </c>
      <c r="N2715" t="s">
        <v>34</v>
      </c>
      <c r="O2715" t="s">
        <v>37</v>
      </c>
      <c r="P2715" t="s">
        <v>37</v>
      </c>
      <c r="Q2715" t="s">
        <v>37</v>
      </c>
      <c r="R2715" t="s">
        <v>37</v>
      </c>
      <c r="S2715" t="s">
        <v>37</v>
      </c>
      <c r="T2715" t="s">
        <v>37</v>
      </c>
      <c r="U2715" t="s">
        <v>67</v>
      </c>
      <c r="V2715" t="s">
        <v>34</v>
      </c>
      <c r="W2715" t="s">
        <v>40</v>
      </c>
      <c r="X2715">
        <v>84.3</v>
      </c>
      <c r="Y2715">
        <v>5997.1</v>
      </c>
      <c r="Z2715">
        <v>0</v>
      </c>
      <c r="AA2715">
        <v>0</v>
      </c>
      <c r="AB2715">
        <v>2090.16</v>
      </c>
      <c r="AC2715">
        <v>8087.26</v>
      </c>
      <c r="AD2715" t="s">
        <v>41</v>
      </c>
      <c r="AE2715" t="s">
        <v>42</v>
      </c>
      <c r="AF2715" t="s">
        <v>42</v>
      </c>
      <c r="AG2715">
        <f t="shared" si="84"/>
        <v>0</v>
      </c>
      <c r="AH2715" t="str" cm="1">
        <f t="array" ref="AH2715">_xlfn.IFS(
X2715&lt;=20, "&lt;20",
AND(X2715&gt;=20, X2715&lt;50), "20-50",
AND(X2715&gt;=50, X2715&lt;100), "50-100",
X2715&gt;=100, "&gt;100"
)</f>
        <v>50-100</v>
      </c>
      <c r="AI2715">
        <f t="shared" si="85"/>
        <v>0</v>
      </c>
      <c r="AJ2715" t="str" cm="1">
        <f t="array" ref="AJ2715">_xlfn.IFS(
C2715&lt;=20, "&lt;20",
AND(C2715&gt;=20, C2715&lt;35), "20-35",
AND(C2715&gt;=35, C2715&lt;50), "35-50",
C2715&gt;=50, "50-100"
)</f>
        <v>50-100</v>
      </c>
      <c r="AK2715" t="str" cm="1">
        <f t="array" ref="AK2715">_xlfn.IFS(
G2715&lt;6, "&lt;6",
AND(G2715&gt;=6, G2715&lt;12), "6-12",
AND(G2715&gt;=12, G2715&lt;18), "12-18",  AND(G2715&gt;=18, G2715&lt;24), "18-24", G2715&gt;=24, "24-36")</f>
        <v>18-24</v>
      </c>
    </row>
    <row r="2716" spans="1:37" x14ac:dyDescent="0.3">
      <c r="A2716" t="s">
        <v>2816</v>
      </c>
      <c r="B2716" t="s">
        <v>44</v>
      </c>
      <c r="C2716">
        <v>31</v>
      </c>
      <c r="D2716" t="s">
        <v>37</v>
      </c>
      <c r="E2716" t="s">
        <v>82</v>
      </c>
      <c r="F2716">
        <v>4</v>
      </c>
      <c r="G2716">
        <v>7</v>
      </c>
      <c r="H2716" t="s">
        <v>36</v>
      </c>
      <c r="I2716" t="s">
        <v>34</v>
      </c>
      <c r="J2716" t="s">
        <v>34</v>
      </c>
      <c r="K2716" t="s">
        <v>37</v>
      </c>
      <c r="L2716" t="s">
        <v>72</v>
      </c>
      <c r="M2716" t="s">
        <v>34</v>
      </c>
      <c r="N2716" t="s">
        <v>37</v>
      </c>
      <c r="O2716" t="s">
        <v>37</v>
      </c>
      <c r="P2716" t="s">
        <v>34</v>
      </c>
      <c r="Q2716" t="s">
        <v>34</v>
      </c>
      <c r="R2716" t="s">
        <v>37</v>
      </c>
      <c r="S2716" t="s">
        <v>37</v>
      </c>
      <c r="T2716" t="s">
        <v>37</v>
      </c>
      <c r="U2716" t="s">
        <v>39</v>
      </c>
      <c r="V2716" t="s">
        <v>37</v>
      </c>
      <c r="W2716" t="s">
        <v>40</v>
      </c>
      <c r="X2716">
        <v>45.1</v>
      </c>
      <c r="Y2716">
        <v>2049.0500000000002</v>
      </c>
      <c r="Z2716">
        <v>0</v>
      </c>
      <c r="AA2716">
        <v>0</v>
      </c>
      <c r="AB2716">
        <v>0</v>
      </c>
      <c r="AC2716">
        <v>2049.0500000000002</v>
      </c>
      <c r="AD2716" t="s">
        <v>41</v>
      </c>
      <c r="AE2716" t="s">
        <v>42</v>
      </c>
      <c r="AF2716" t="s">
        <v>42</v>
      </c>
      <c r="AG2716">
        <f t="shared" si="84"/>
        <v>0</v>
      </c>
      <c r="AH2716" t="str" cm="1">
        <f t="array" ref="AH2716">_xlfn.IFS(
X2716&lt;=20, "&lt;20",
AND(X2716&gt;=20, X2716&lt;50), "20-50",
AND(X2716&gt;=50, X2716&lt;100), "50-100",
X2716&gt;=100, "&gt;100"
)</f>
        <v>20-50</v>
      </c>
      <c r="AI2716">
        <f t="shared" si="85"/>
        <v>0</v>
      </c>
      <c r="AJ2716" t="str" cm="1">
        <f t="array" ref="AJ2716">_xlfn.IFS(
C2716&lt;=20, "&lt;20",
AND(C2716&gt;=20, C2716&lt;35), "20-35",
AND(C2716&gt;=35, C2716&lt;50), "35-50",
C2716&gt;=50, "50-100"
)</f>
        <v>20-35</v>
      </c>
      <c r="AK2716" t="str" cm="1">
        <f t="array" ref="AK2716">_xlfn.IFS(
G2716&lt;6, "&lt;6",
AND(G2716&gt;=6, G2716&lt;12), "6-12",
AND(G2716&gt;=12, G2716&lt;18), "12-18",  AND(G2716&gt;=18, G2716&lt;24), "18-24", G2716&gt;=24, "24-36")</f>
        <v>6-12</v>
      </c>
    </row>
    <row r="2717" spans="1:37" x14ac:dyDescent="0.3">
      <c r="A2717" t="s">
        <v>2817</v>
      </c>
      <c r="B2717" t="s">
        <v>33</v>
      </c>
      <c r="C2717">
        <v>52</v>
      </c>
      <c r="D2717" t="s">
        <v>37</v>
      </c>
      <c r="E2717" t="s">
        <v>114</v>
      </c>
      <c r="F2717">
        <v>2</v>
      </c>
      <c r="G2717">
        <v>31</v>
      </c>
      <c r="H2717" t="s">
        <v>36</v>
      </c>
      <c r="I2717" t="s">
        <v>37</v>
      </c>
      <c r="J2717" t="s">
        <v>37</v>
      </c>
      <c r="K2717" t="s">
        <v>37</v>
      </c>
      <c r="L2717" t="s">
        <v>50</v>
      </c>
      <c r="M2717" t="s">
        <v>34</v>
      </c>
      <c r="N2717" t="s">
        <v>34</v>
      </c>
      <c r="O2717" t="s">
        <v>34</v>
      </c>
      <c r="P2717" t="s">
        <v>34</v>
      </c>
      <c r="Q2717" t="s">
        <v>34</v>
      </c>
      <c r="R2717" t="s">
        <v>34</v>
      </c>
      <c r="S2717" t="s">
        <v>34</v>
      </c>
      <c r="T2717" t="s">
        <v>37</v>
      </c>
      <c r="U2717" t="s">
        <v>46</v>
      </c>
      <c r="V2717" t="s">
        <v>37</v>
      </c>
      <c r="W2717" t="s">
        <v>51</v>
      </c>
      <c r="X2717">
        <v>74.95</v>
      </c>
      <c r="Y2717">
        <v>1834.95</v>
      </c>
      <c r="Z2717">
        <v>0</v>
      </c>
      <c r="AA2717">
        <v>0</v>
      </c>
      <c r="AB2717">
        <v>455.78</v>
      </c>
      <c r="AC2717">
        <v>2290.73</v>
      </c>
      <c r="AD2717" t="s">
        <v>52</v>
      </c>
      <c r="AE2717" t="s">
        <v>94</v>
      </c>
      <c r="AF2717" t="s">
        <v>95</v>
      </c>
      <c r="AG2717">
        <f t="shared" si="84"/>
        <v>1</v>
      </c>
      <c r="AH2717" t="str" cm="1">
        <f t="array" ref="AH2717">_xlfn.IFS(
X2717&lt;=20, "&lt;20",
AND(X2717&gt;=20, X2717&lt;50), "20-50",
AND(X2717&gt;=50, X2717&lt;100), "50-100",
X2717&gt;=100, "&gt;100"
)</f>
        <v>50-100</v>
      </c>
      <c r="AI2717">
        <f t="shared" si="85"/>
        <v>0</v>
      </c>
      <c r="AJ2717" t="str" cm="1">
        <f t="array" ref="AJ2717">_xlfn.IFS(
C2717&lt;=20, "&lt;20",
AND(C2717&gt;=20, C2717&lt;35), "20-35",
AND(C2717&gt;=35, C2717&lt;50), "35-50",
C2717&gt;=50, "50-100"
)</f>
        <v>50-100</v>
      </c>
      <c r="AK2717" t="str" cm="1">
        <f t="array" ref="AK2717">_xlfn.IFS(
G2717&lt;6, "&lt;6",
AND(G2717&gt;=6, G2717&lt;12), "6-12",
AND(G2717&gt;=12, G2717&lt;18), "12-18",  AND(G2717&gt;=18, G2717&lt;24), "18-24", G2717&gt;=24, "24-36")</f>
        <v>24-36</v>
      </c>
    </row>
    <row r="2718" spans="1:37" x14ac:dyDescent="0.3">
      <c r="A2718" t="s">
        <v>2818</v>
      </c>
      <c r="B2718" t="s">
        <v>33</v>
      </c>
      <c r="C2718">
        <v>38</v>
      </c>
      <c r="D2718" t="s">
        <v>34</v>
      </c>
      <c r="E2718" t="s">
        <v>103</v>
      </c>
      <c r="F2718">
        <v>2</v>
      </c>
      <c r="G2718">
        <v>7</v>
      </c>
      <c r="H2718" t="s">
        <v>36</v>
      </c>
      <c r="I2718" t="s">
        <v>37</v>
      </c>
      <c r="J2718" t="s">
        <v>34</v>
      </c>
      <c r="K2718" t="s">
        <v>37</v>
      </c>
      <c r="L2718" t="s">
        <v>72</v>
      </c>
      <c r="M2718" t="s">
        <v>34</v>
      </c>
      <c r="N2718" t="s">
        <v>34</v>
      </c>
      <c r="O2718" t="s">
        <v>34</v>
      </c>
      <c r="P2718" t="s">
        <v>34</v>
      </c>
      <c r="Q2718" t="s">
        <v>34</v>
      </c>
      <c r="R2718" t="s">
        <v>34</v>
      </c>
      <c r="S2718" t="s">
        <v>34</v>
      </c>
      <c r="T2718" t="s">
        <v>34</v>
      </c>
      <c r="U2718" t="s">
        <v>46</v>
      </c>
      <c r="V2718" t="s">
        <v>37</v>
      </c>
      <c r="W2718" t="s">
        <v>51</v>
      </c>
      <c r="X2718">
        <v>44.55</v>
      </c>
      <c r="Y2718">
        <v>480.6</v>
      </c>
      <c r="Z2718">
        <v>18.21</v>
      </c>
      <c r="AA2718">
        <v>0</v>
      </c>
      <c r="AB2718">
        <v>61.92</v>
      </c>
      <c r="AC2718">
        <v>524.30999999999995</v>
      </c>
      <c r="AD2718" t="s">
        <v>52</v>
      </c>
      <c r="AE2718" t="s">
        <v>100</v>
      </c>
      <c r="AF2718" t="s">
        <v>509</v>
      </c>
      <c r="AG2718">
        <f t="shared" si="84"/>
        <v>1</v>
      </c>
      <c r="AH2718" t="str" cm="1">
        <f t="array" ref="AH2718">_xlfn.IFS(
X2718&lt;=20, "&lt;20",
AND(X2718&gt;=20, X2718&lt;50), "20-50",
AND(X2718&gt;=50, X2718&lt;100), "50-100",
X2718&gt;=100, "&gt;100"
)</f>
        <v>20-50</v>
      </c>
      <c r="AI2718">
        <f t="shared" si="85"/>
        <v>0</v>
      </c>
      <c r="AJ2718" t="str" cm="1">
        <f t="array" ref="AJ2718">_xlfn.IFS(
C2718&lt;=20, "&lt;20",
AND(C2718&gt;=20, C2718&lt;35), "20-35",
AND(C2718&gt;=35, C2718&lt;50), "35-50",
C2718&gt;=50, "50-100"
)</f>
        <v>35-50</v>
      </c>
      <c r="AK2718" t="str" cm="1">
        <f t="array" ref="AK2718">_xlfn.IFS(
G2718&lt;6, "&lt;6",
AND(G2718&gt;=6, G2718&lt;12), "6-12",
AND(G2718&gt;=12, G2718&lt;18), "12-18",  AND(G2718&gt;=18, G2718&lt;24), "18-24", G2718&gt;=24, "24-36")</f>
        <v>6-12</v>
      </c>
    </row>
    <row r="2719" spans="1:37" x14ac:dyDescent="0.3">
      <c r="A2719" t="s">
        <v>2819</v>
      </c>
      <c r="B2719" t="s">
        <v>44</v>
      </c>
      <c r="C2719">
        <v>23</v>
      </c>
      <c r="D2719" t="s">
        <v>34</v>
      </c>
      <c r="E2719" t="s">
        <v>74</v>
      </c>
      <c r="F2719">
        <v>10</v>
      </c>
      <c r="G2719">
        <v>11</v>
      </c>
      <c r="H2719" t="s">
        <v>36</v>
      </c>
      <c r="I2719" t="s">
        <v>37</v>
      </c>
      <c r="J2719" t="s">
        <v>37</v>
      </c>
      <c r="K2719" t="s">
        <v>37</v>
      </c>
      <c r="L2719" t="s">
        <v>50</v>
      </c>
      <c r="M2719" t="s">
        <v>34</v>
      </c>
      <c r="N2719" t="s">
        <v>34</v>
      </c>
      <c r="O2719" t="s">
        <v>34</v>
      </c>
      <c r="P2719" t="s">
        <v>34</v>
      </c>
      <c r="Q2719" t="s">
        <v>37</v>
      </c>
      <c r="R2719" t="s">
        <v>37</v>
      </c>
      <c r="S2719" t="s">
        <v>37</v>
      </c>
      <c r="T2719" t="s">
        <v>34</v>
      </c>
      <c r="U2719" t="s">
        <v>39</v>
      </c>
      <c r="V2719" t="s">
        <v>37</v>
      </c>
      <c r="W2719" t="s">
        <v>40</v>
      </c>
      <c r="X2719">
        <v>95.2</v>
      </c>
      <c r="Y2719">
        <v>4563</v>
      </c>
      <c r="Z2719">
        <v>0</v>
      </c>
      <c r="AA2719">
        <v>80</v>
      </c>
      <c r="AB2719">
        <v>983.71</v>
      </c>
      <c r="AC2719">
        <v>5626.71</v>
      </c>
      <c r="AD2719" t="s">
        <v>41</v>
      </c>
      <c r="AE2719" t="s">
        <v>42</v>
      </c>
      <c r="AF2719" t="s">
        <v>42</v>
      </c>
      <c r="AG2719">
        <f t="shared" si="84"/>
        <v>0</v>
      </c>
      <c r="AH2719" t="str" cm="1">
        <f t="array" ref="AH2719">_xlfn.IFS(
X2719&lt;=20, "&lt;20",
AND(X2719&gt;=20, X2719&lt;50), "20-50",
AND(X2719&gt;=50, X2719&lt;100), "50-100",
X2719&gt;=100, "&gt;100"
)</f>
        <v>50-100</v>
      </c>
      <c r="AI2719">
        <f t="shared" si="85"/>
        <v>0</v>
      </c>
      <c r="AJ2719" t="str" cm="1">
        <f t="array" ref="AJ2719">_xlfn.IFS(
C2719&lt;=20, "&lt;20",
AND(C2719&gt;=20, C2719&lt;35), "20-35",
AND(C2719&gt;=35, C2719&lt;50), "35-50",
C2719&gt;=50, "50-100"
)</f>
        <v>20-35</v>
      </c>
      <c r="AK2719" t="str" cm="1">
        <f t="array" ref="AK2719">_xlfn.IFS(
G2719&lt;6, "&lt;6",
AND(G2719&gt;=6, G2719&lt;12), "6-12",
AND(G2719&gt;=12, G2719&lt;18), "12-18",  AND(G2719&gt;=18, G2719&lt;24), "18-24", G2719&gt;=24, "24-36")</f>
        <v>6-12</v>
      </c>
    </row>
    <row r="2720" spans="1:37" x14ac:dyDescent="0.3">
      <c r="A2720" t="s">
        <v>2820</v>
      </c>
      <c r="B2720" t="s">
        <v>33</v>
      </c>
      <c r="C2720">
        <v>48</v>
      </c>
      <c r="D2720" t="s">
        <v>34</v>
      </c>
      <c r="E2720" t="s">
        <v>124</v>
      </c>
      <c r="F2720">
        <v>6</v>
      </c>
      <c r="G2720">
        <v>27</v>
      </c>
      <c r="H2720" t="s">
        <v>49</v>
      </c>
      <c r="I2720" t="s">
        <v>37</v>
      </c>
      <c r="J2720" t="s">
        <v>34</v>
      </c>
      <c r="K2720" t="s">
        <v>37</v>
      </c>
      <c r="L2720" t="s">
        <v>72</v>
      </c>
      <c r="M2720" t="s">
        <v>34</v>
      </c>
      <c r="N2720" t="s">
        <v>34</v>
      </c>
      <c r="O2720" t="s">
        <v>37</v>
      </c>
      <c r="P2720" t="s">
        <v>34</v>
      </c>
      <c r="Q2720" t="s">
        <v>34</v>
      </c>
      <c r="R2720" t="s">
        <v>34</v>
      </c>
      <c r="S2720" t="s">
        <v>34</v>
      </c>
      <c r="T2720" t="s">
        <v>37</v>
      </c>
      <c r="U2720" t="s">
        <v>46</v>
      </c>
      <c r="V2720" t="s">
        <v>34</v>
      </c>
      <c r="W2720" t="s">
        <v>40</v>
      </c>
      <c r="X2720">
        <v>50.9</v>
      </c>
      <c r="Y2720">
        <v>50.9</v>
      </c>
      <c r="Z2720">
        <v>0</v>
      </c>
      <c r="AA2720">
        <v>0</v>
      </c>
      <c r="AB2720">
        <v>6.95</v>
      </c>
      <c r="AC2720">
        <v>57.85</v>
      </c>
      <c r="AD2720" t="s">
        <v>52</v>
      </c>
      <c r="AE2720" t="s">
        <v>104</v>
      </c>
      <c r="AF2720" t="s">
        <v>150</v>
      </c>
      <c r="AG2720">
        <f t="shared" si="84"/>
        <v>1</v>
      </c>
      <c r="AH2720" t="str" cm="1">
        <f t="array" ref="AH2720">_xlfn.IFS(
X2720&lt;=20, "&lt;20",
AND(X2720&gt;=20, X2720&lt;50), "20-50",
AND(X2720&gt;=50, X2720&lt;100), "50-100",
X2720&gt;=100, "&gt;100"
)</f>
        <v>50-100</v>
      </c>
      <c r="AI2720">
        <f t="shared" si="85"/>
        <v>0</v>
      </c>
      <c r="AJ2720" t="str" cm="1">
        <f t="array" ref="AJ2720">_xlfn.IFS(
C2720&lt;=20, "&lt;20",
AND(C2720&gt;=20, C2720&lt;35), "20-35",
AND(C2720&gt;=35, C2720&lt;50), "35-50",
C2720&gt;=50, "50-100"
)</f>
        <v>35-50</v>
      </c>
      <c r="AK2720" t="str" cm="1">
        <f t="array" ref="AK2720">_xlfn.IFS(
G2720&lt;6, "&lt;6",
AND(G2720&gt;=6, G2720&lt;12), "6-12",
AND(G2720&gt;=12, G2720&lt;18), "12-18",  AND(G2720&gt;=18, G2720&lt;24), "18-24", G2720&gt;=24, "24-36")</f>
        <v>24-36</v>
      </c>
    </row>
    <row r="2721" spans="1:37" x14ac:dyDescent="0.3">
      <c r="A2721" t="s">
        <v>2821</v>
      </c>
      <c r="B2721" t="s">
        <v>33</v>
      </c>
      <c r="C2721">
        <v>48</v>
      </c>
      <c r="D2721" t="s">
        <v>37</v>
      </c>
      <c r="E2721" t="s">
        <v>87</v>
      </c>
      <c r="F2721">
        <v>5</v>
      </c>
      <c r="G2721">
        <v>16</v>
      </c>
      <c r="H2721" t="s">
        <v>36</v>
      </c>
      <c r="I2721" t="s">
        <v>37</v>
      </c>
      <c r="J2721" t="s">
        <v>34</v>
      </c>
      <c r="K2721" t="s">
        <v>37</v>
      </c>
      <c r="L2721" t="s">
        <v>72</v>
      </c>
      <c r="M2721" t="s">
        <v>34</v>
      </c>
      <c r="N2721" t="s">
        <v>37</v>
      </c>
      <c r="O2721" t="s">
        <v>34</v>
      </c>
      <c r="P2721" t="s">
        <v>37</v>
      </c>
      <c r="Q2721" t="s">
        <v>34</v>
      </c>
      <c r="R2721" t="s">
        <v>34</v>
      </c>
      <c r="S2721" t="s">
        <v>34</v>
      </c>
      <c r="T2721" t="s">
        <v>37</v>
      </c>
      <c r="U2721" t="s">
        <v>46</v>
      </c>
      <c r="V2721" t="s">
        <v>34</v>
      </c>
      <c r="W2721" t="s">
        <v>40</v>
      </c>
      <c r="X2721">
        <v>54.8</v>
      </c>
      <c r="Y2721">
        <v>452.8</v>
      </c>
      <c r="Z2721">
        <v>0</v>
      </c>
      <c r="AA2721">
        <v>0</v>
      </c>
      <c r="AB2721">
        <v>400.14</v>
      </c>
      <c r="AC2721">
        <v>852.94</v>
      </c>
      <c r="AD2721" t="s">
        <v>41</v>
      </c>
      <c r="AE2721" t="s">
        <v>42</v>
      </c>
      <c r="AF2721" t="s">
        <v>42</v>
      </c>
      <c r="AG2721">
        <f t="shared" si="84"/>
        <v>0</v>
      </c>
      <c r="AH2721" t="str" cm="1">
        <f t="array" ref="AH2721">_xlfn.IFS(
X2721&lt;=20, "&lt;20",
AND(X2721&gt;=20, X2721&lt;50), "20-50",
AND(X2721&gt;=50, X2721&lt;100), "50-100",
X2721&gt;=100, "&gt;100"
)</f>
        <v>50-100</v>
      </c>
      <c r="AI2721">
        <f t="shared" si="85"/>
        <v>0</v>
      </c>
      <c r="AJ2721" t="str" cm="1">
        <f t="array" ref="AJ2721">_xlfn.IFS(
C2721&lt;=20, "&lt;20",
AND(C2721&gt;=20, C2721&lt;35), "20-35",
AND(C2721&gt;=35, C2721&lt;50), "35-50",
C2721&gt;=50, "50-100"
)</f>
        <v>35-50</v>
      </c>
      <c r="AK2721" t="str" cm="1">
        <f t="array" ref="AK2721">_xlfn.IFS(
G2721&lt;6, "&lt;6",
AND(G2721&gt;=6, G2721&lt;12), "6-12",
AND(G2721&gt;=12, G2721&lt;18), "12-18",  AND(G2721&gt;=18, G2721&lt;24), "18-24", G2721&gt;=24, "24-36")</f>
        <v>12-18</v>
      </c>
    </row>
    <row r="2722" spans="1:37" x14ac:dyDescent="0.3">
      <c r="A2722" t="s">
        <v>2822</v>
      </c>
      <c r="B2722" t="s">
        <v>33</v>
      </c>
      <c r="C2722">
        <v>67</v>
      </c>
      <c r="D2722" t="s">
        <v>37</v>
      </c>
      <c r="E2722" t="s">
        <v>69</v>
      </c>
      <c r="F2722">
        <v>1</v>
      </c>
      <c r="G2722">
        <v>14</v>
      </c>
      <c r="H2722" t="s">
        <v>36</v>
      </c>
      <c r="I2722" t="s">
        <v>37</v>
      </c>
      <c r="J2722" t="s">
        <v>37</v>
      </c>
      <c r="K2722" t="s">
        <v>37</v>
      </c>
      <c r="L2722" t="s">
        <v>38</v>
      </c>
      <c r="M2722" t="s">
        <v>37</v>
      </c>
      <c r="N2722" t="s">
        <v>37</v>
      </c>
      <c r="O2722" t="s">
        <v>37</v>
      </c>
      <c r="P2722" t="s">
        <v>37</v>
      </c>
      <c r="Q2722" t="s">
        <v>34</v>
      </c>
      <c r="R2722" t="s">
        <v>34</v>
      </c>
      <c r="S2722" t="s">
        <v>34</v>
      </c>
      <c r="T2722" t="s">
        <v>37</v>
      </c>
      <c r="U2722" t="s">
        <v>67</v>
      </c>
      <c r="V2722" t="s">
        <v>34</v>
      </c>
      <c r="W2722" t="s">
        <v>51</v>
      </c>
      <c r="X2722">
        <v>68.75</v>
      </c>
      <c r="Y2722">
        <v>4447.55</v>
      </c>
      <c r="Z2722">
        <v>0</v>
      </c>
      <c r="AA2722">
        <v>0</v>
      </c>
      <c r="AB2722">
        <v>1354.32</v>
      </c>
      <c r="AC2722">
        <v>5801.87</v>
      </c>
      <c r="AD2722" t="s">
        <v>41</v>
      </c>
      <c r="AE2722" t="s">
        <v>42</v>
      </c>
      <c r="AF2722" t="s">
        <v>42</v>
      </c>
      <c r="AG2722">
        <f t="shared" si="84"/>
        <v>0</v>
      </c>
      <c r="AH2722" t="str" cm="1">
        <f t="array" ref="AH2722">_xlfn.IFS(
X2722&lt;=20, "&lt;20",
AND(X2722&gt;=20, X2722&lt;50), "20-50",
AND(X2722&gt;=50, X2722&lt;100), "50-100",
X2722&gt;=100, "&gt;100"
)</f>
        <v>50-100</v>
      </c>
      <c r="AI2722">
        <f t="shared" si="85"/>
        <v>0</v>
      </c>
      <c r="AJ2722" t="str" cm="1">
        <f t="array" ref="AJ2722">_xlfn.IFS(
C2722&lt;=20, "&lt;20",
AND(C2722&gt;=20, C2722&lt;35), "20-35",
AND(C2722&gt;=35, C2722&lt;50), "35-50",
C2722&gt;=50, "50-100"
)</f>
        <v>50-100</v>
      </c>
      <c r="AK2722" t="str" cm="1">
        <f t="array" ref="AK2722">_xlfn.IFS(
G2722&lt;6, "&lt;6",
AND(G2722&gt;=6, G2722&lt;12), "6-12",
AND(G2722&gt;=12, G2722&lt;18), "12-18",  AND(G2722&gt;=18, G2722&lt;24), "18-24", G2722&gt;=24, "24-36")</f>
        <v>12-18</v>
      </c>
    </row>
    <row r="2723" spans="1:37" x14ac:dyDescent="0.3">
      <c r="A2723" t="s">
        <v>2823</v>
      </c>
      <c r="B2723" t="s">
        <v>33</v>
      </c>
      <c r="C2723">
        <v>40</v>
      </c>
      <c r="D2723" t="s">
        <v>37</v>
      </c>
      <c r="E2723" t="s">
        <v>124</v>
      </c>
      <c r="F2723">
        <v>12</v>
      </c>
      <c r="G2723">
        <v>13</v>
      </c>
      <c r="H2723" t="s">
        <v>36</v>
      </c>
      <c r="I2723" t="s">
        <v>37</v>
      </c>
      <c r="J2723" t="s">
        <v>34</v>
      </c>
      <c r="K2723" t="s">
        <v>37</v>
      </c>
      <c r="L2723" t="s">
        <v>72</v>
      </c>
      <c r="M2723" t="s">
        <v>37</v>
      </c>
      <c r="N2723" t="s">
        <v>34</v>
      </c>
      <c r="O2723" t="s">
        <v>34</v>
      </c>
      <c r="P2723" t="s">
        <v>34</v>
      </c>
      <c r="Q2723" t="s">
        <v>34</v>
      </c>
      <c r="R2723" t="s">
        <v>34</v>
      </c>
      <c r="S2723" t="s">
        <v>34</v>
      </c>
      <c r="T2723" t="s">
        <v>37</v>
      </c>
      <c r="U2723" t="s">
        <v>46</v>
      </c>
      <c r="V2723" t="s">
        <v>37</v>
      </c>
      <c r="W2723" t="s">
        <v>51</v>
      </c>
      <c r="X2723">
        <v>49.55</v>
      </c>
      <c r="Y2723">
        <v>1210.4000000000001</v>
      </c>
      <c r="Z2723">
        <v>0</v>
      </c>
      <c r="AA2723">
        <v>0</v>
      </c>
      <c r="AB2723">
        <v>345.36</v>
      </c>
      <c r="AC2723">
        <v>1555.76</v>
      </c>
      <c r="AD2723" t="s">
        <v>52</v>
      </c>
      <c r="AE2723" t="s">
        <v>94</v>
      </c>
      <c r="AF2723" t="s">
        <v>95</v>
      </c>
      <c r="AG2723">
        <f t="shared" si="84"/>
        <v>1</v>
      </c>
      <c r="AH2723" t="str" cm="1">
        <f t="array" ref="AH2723">_xlfn.IFS(
X2723&lt;=20, "&lt;20",
AND(X2723&gt;=20, X2723&lt;50), "20-50",
AND(X2723&gt;=50, X2723&lt;100), "50-100",
X2723&gt;=100, "&gt;100"
)</f>
        <v>20-50</v>
      </c>
      <c r="AI2723">
        <f t="shared" si="85"/>
        <v>0</v>
      </c>
      <c r="AJ2723" t="str" cm="1">
        <f t="array" ref="AJ2723">_xlfn.IFS(
C2723&lt;=20, "&lt;20",
AND(C2723&gt;=20, C2723&lt;35), "20-35",
AND(C2723&gt;=35, C2723&lt;50), "35-50",
C2723&gt;=50, "50-100"
)</f>
        <v>35-50</v>
      </c>
      <c r="AK2723" t="str" cm="1">
        <f t="array" ref="AK2723">_xlfn.IFS(
G2723&lt;6, "&lt;6",
AND(G2723&gt;=6, G2723&lt;12), "6-12",
AND(G2723&gt;=12, G2723&lt;18), "12-18",  AND(G2723&gt;=18, G2723&lt;24), "18-24", G2723&gt;=24, "24-36")</f>
        <v>12-18</v>
      </c>
    </row>
    <row r="2724" spans="1:37" x14ac:dyDescent="0.3">
      <c r="A2724" t="s">
        <v>2824</v>
      </c>
      <c r="B2724" t="s">
        <v>33</v>
      </c>
      <c r="C2724">
        <v>39</v>
      </c>
      <c r="D2724" t="s">
        <v>34</v>
      </c>
      <c r="E2724" t="s">
        <v>64</v>
      </c>
      <c r="F2724">
        <v>14</v>
      </c>
      <c r="G2724">
        <v>6</v>
      </c>
      <c r="H2724" t="s">
        <v>36</v>
      </c>
      <c r="I2724" t="s">
        <v>37</v>
      </c>
      <c r="J2724" t="s">
        <v>34</v>
      </c>
      <c r="K2724" t="s">
        <v>37</v>
      </c>
      <c r="L2724" t="s">
        <v>72</v>
      </c>
      <c r="M2724" t="s">
        <v>37</v>
      </c>
      <c r="N2724" t="s">
        <v>37</v>
      </c>
      <c r="O2724" t="s">
        <v>34</v>
      </c>
      <c r="P2724" t="s">
        <v>37</v>
      </c>
      <c r="Q2724" t="s">
        <v>34</v>
      </c>
      <c r="R2724" t="s">
        <v>34</v>
      </c>
      <c r="S2724" t="s">
        <v>34</v>
      </c>
      <c r="T2724" t="s">
        <v>34</v>
      </c>
      <c r="U2724" t="s">
        <v>39</v>
      </c>
      <c r="V2724" t="s">
        <v>34</v>
      </c>
      <c r="W2724" t="s">
        <v>40</v>
      </c>
      <c r="X2724">
        <v>59.6</v>
      </c>
      <c r="Y2724">
        <v>3509.4</v>
      </c>
      <c r="Z2724">
        <v>0</v>
      </c>
      <c r="AA2724">
        <v>70</v>
      </c>
      <c r="AB2724">
        <v>829.35</v>
      </c>
      <c r="AC2724">
        <v>4408.75</v>
      </c>
      <c r="AD2724" t="s">
        <v>41</v>
      </c>
      <c r="AE2724" t="s">
        <v>42</v>
      </c>
      <c r="AF2724" t="s">
        <v>42</v>
      </c>
      <c r="AG2724">
        <f t="shared" si="84"/>
        <v>0</v>
      </c>
      <c r="AH2724" t="str" cm="1">
        <f t="array" ref="AH2724">_xlfn.IFS(
X2724&lt;=20, "&lt;20",
AND(X2724&gt;=20, X2724&lt;50), "20-50",
AND(X2724&gt;=50, X2724&lt;100), "50-100",
X2724&gt;=100, "&gt;100"
)</f>
        <v>50-100</v>
      </c>
      <c r="AI2724">
        <f t="shared" si="85"/>
        <v>0</v>
      </c>
      <c r="AJ2724" t="str" cm="1">
        <f t="array" ref="AJ2724">_xlfn.IFS(
C2724&lt;=20, "&lt;20",
AND(C2724&gt;=20, C2724&lt;35), "20-35",
AND(C2724&gt;=35, C2724&lt;50), "35-50",
C2724&gt;=50, "50-100"
)</f>
        <v>35-50</v>
      </c>
      <c r="AK2724" t="str" cm="1">
        <f t="array" ref="AK2724">_xlfn.IFS(
G2724&lt;6, "&lt;6",
AND(G2724&gt;=6, G2724&lt;12), "6-12",
AND(G2724&gt;=12, G2724&lt;18), "12-18",  AND(G2724&gt;=18, G2724&lt;24), "18-24", G2724&gt;=24, "24-36")</f>
        <v>6-12</v>
      </c>
    </row>
    <row r="2725" spans="1:37" x14ac:dyDescent="0.3">
      <c r="A2725" t="s">
        <v>2825</v>
      </c>
      <c r="B2725" t="s">
        <v>44</v>
      </c>
      <c r="C2725">
        <v>74</v>
      </c>
      <c r="D2725" t="s">
        <v>37</v>
      </c>
      <c r="E2725" t="s">
        <v>103</v>
      </c>
      <c r="F2725">
        <v>13</v>
      </c>
      <c r="G2725">
        <v>25</v>
      </c>
      <c r="H2725" t="s">
        <v>36</v>
      </c>
      <c r="I2725" t="s">
        <v>37</v>
      </c>
      <c r="J2725" t="s">
        <v>37</v>
      </c>
      <c r="K2725" t="s">
        <v>37</v>
      </c>
      <c r="L2725" t="s">
        <v>50</v>
      </c>
      <c r="M2725" t="s">
        <v>34</v>
      </c>
      <c r="N2725" t="s">
        <v>34</v>
      </c>
      <c r="O2725" t="s">
        <v>34</v>
      </c>
      <c r="P2725" t="s">
        <v>34</v>
      </c>
      <c r="Q2725" t="s">
        <v>37</v>
      </c>
      <c r="R2725" t="s">
        <v>37</v>
      </c>
      <c r="S2725" t="s">
        <v>34</v>
      </c>
      <c r="T2725" t="s">
        <v>34</v>
      </c>
      <c r="U2725" t="s">
        <v>39</v>
      </c>
      <c r="V2725" t="s">
        <v>37</v>
      </c>
      <c r="W2725" t="s">
        <v>51</v>
      </c>
      <c r="X2725">
        <v>95.05</v>
      </c>
      <c r="Y2725">
        <v>3944.5</v>
      </c>
      <c r="Z2725">
        <v>0</v>
      </c>
      <c r="AA2725">
        <v>100</v>
      </c>
      <c r="AB2725">
        <v>1776.18</v>
      </c>
      <c r="AC2725">
        <v>5820.68</v>
      </c>
      <c r="AD2725" t="s">
        <v>41</v>
      </c>
      <c r="AE2725" t="s">
        <v>42</v>
      </c>
      <c r="AF2725" t="s">
        <v>42</v>
      </c>
      <c r="AG2725">
        <f t="shared" si="84"/>
        <v>0</v>
      </c>
      <c r="AH2725" t="str" cm="1">
        <f t="array" ref="AH2725">_xlfn.IFS(
X2725&lt;=20, "&lt;20",
AND(X2725&gt;=20, X2725&lt;50), "20-50",
AND(X2725&gt;=50, X2725&lt;100), "50-100",
X2725&gt;=100, "&gt;100"
)</f>
        <v>50-100</v>
      </c>
      <c r="AI2725">
        <f t="shared" si="85"/>
        <v>0</v>
      </c>
      <c r="AJ2725" t="str" cm="1">
        <f t="array" ref="AJ2725">_xlfn.IFS(
C2725&lt;=20, "&lt;20",
AND(C2725&gt;=20, C2725&lt;35), "20-35",
AND(C2725&gt;=35, C2725&lt;50), "35-50",
C2725&gt;=50, "50-100"
)</f>
        <v>50-100</v>
      </c>
      <c r="AK2725" t="str" cm="1">
        <f t="array" ref="AK2725">_xlfn.IFS(
G2725&lt;6, "&lt;6",
AND(G2725&gt;=6, G2725&lt;12), "6-12",
AND(G2725&gt;=12, G2725&lt;18), "12-18",  AND(G2725&gt;=18, G2725&lt;24), "18-24", G2725&gt;=24, "24-36")</f>
        <v>24-36</v>
      </c>
    </row>
    <row r="2726" spans="1:37" x14ac:dyDescent="0.3">
      <c r="A2726" t="s">
        <v>2826</v>
      </c>
      <c r="B2726" t="s">
        <v>33</v>
      </c>
      <c r="C2726">
        <v>40</v>
      </c>
      <c r="D2726" t="s">
        <v>37</v>
      </c>
      <c r="E2726" t="s">
        <v>64</v>
      </c>
      <c r="F2726">
        <v>7</v>
      </c>
      <c r="G2726">
        <v>26</v>
      </c>
      <c r="H2726" t="s">
        <v>57</v>
      </c>
      <c r="I2726" t="s">
        <v>37</v>
      </c>
      <c r="J2726" t="s">
        <v>34</v>
      </c>
      <c r="K2726" t="s">
        <v>37</v>
      </c>
      <c r="L2726" t="s">
        <v>50</v>
      </c>
      <c r="M2726" t="s">
        <v>34</v>
      </c>
      <c r="N2726" t="s">
        <v>34</v>
      </c>
      <c r="O2726" t="s">
        <v>34</v>
      </c>
      <c r="P2726" t="s">
        <v>34</v>
      </c>
      <c r="Q2726" t="s">
        <v>37</v>
      </c>
      <c r="R2726" t="s">
        <v>34</v>
      </c>
      <c r="S2726" t="s">
        <v>34</v>
      </c>
      <c r="T2726" t="s">
        <v>37</v>
      </c>
      <c r="U2726" t="s">
        <v>46</v>
      </c>
      <c r="V2726" t="s">
        <v>34</v>
      </c>
      <c r="W2726" t="s">
        <v>51</v>
      </c>
      <c r="X2726">
        <v>-5</v>
      </c>
      <c r="Y2726">
        <v>1641.3</v>
      </c>
      <c r="Z2726">
        <v>0</v>
      </c>
      <c r="AA2726">
        <v>0</v>
      </c>
      <c r="AB2726">
        <v>907.8</v>
      </c>
      <c r="AC2726">
        <v>2549.1</v>
      </c>
      <c r="AD2726" t="s">
        <v>41</v>
      </c>
      <c r="AE2726" t="s">
        <v>42</v>
      </c>
      <c r="AF2726" t="s">
        <v>42</v>
      </c>
      <c r="AG2726">
        <f t="shared" si="84"/>
        <v>0</v>
      </c>
      <c r="AH2726" t="str" cm="1">
        <f t="array" ref="AH2726">_xlfn.IFS(
X2726&lt;=20, "&lt;20",
AND(X2726&gt;=20, X2726&lt;50), "20-50",
AND(X2726&gt;=50, X2726&lt;100), "50-100",
X2726&gt;=100, "&gt;100"
)</f>
        <v>&lt;20</v>
      </c>
      <c r="AI2726">
        <f t="shared" si="85"/>
        <v>0</v>
      </c>
      <c r="AJ2726" t="str" cm="1">
        <f t="array" ref="AJ2726">_xlfn.IFS(
C2726&lt;=20, "&lt;20",
AND(C2726&gt;=20, C2726&lt;35), "20-35",
AND(C2726&gt;=35, C2726&lt;50), "35-50",
C2726&gt;=50, "50-100"
)</f>
        <v>35-50</v>
      </c>
      <c r="AK2726" t="str" cm="1">
        <f t="array" ref="AK2726">_xlfn.IFS(
G2726&lt;6, "&lt;6",
AND(G2726&gt;=6, G2726&lt;12), "6-12",
AND(G2726&gt;=12, G2726&lt;18), "12-18",  AND(G2726&gt;=18, G2726&lt;24), "18-24", G2726&gt;=24, "24-36")</f>
        <v>24-36</v>
      </c>
    </row>
    <row r="2727" spans="1:37" x14ac:dyDescent="0.3">
      <c r="A2727" t="s">
        <v>2827</v>
      </c>
      <c r="B2727" t="s">
        <v>33</v>
      </c>
      <c r="C2727">
        <v>62</v>
      </c>
      <c r="D2727" t="s">
        <v>37</v>
      </c>
      <c r="E2727" t="s">
        <v>74</v>
      </c>
      <c r="F2727">
        <v>2</v>
      </c>
      <c r="G2727">
        <v>25</v>
      </c>
      <c r="H2727" t="s">
        <v>36</v>
      </c>
      <c r="I2727" t="s">
        <v>37</v>
      </c>
      <c r="J2727" t="s">
        <v>34</v>
      </c>
      <c r="K2727" t="s">
        <v>37</v>
      </c>
      <c r="L2727" t="s">
        <v>50</v>
      </c>
      <c r="M2727" t="s">
        <v>37</v>
      </c>
      <c r="N2727" t="s">
        <v>34</v>
      </c>
      <c r="O2727" t="s">
        <v>34</v>
      </c>
      <c r="P2727" t="s">
        <v>34</v>
      </c>
      <c r="Q2727" t="s">
        <v>34</v>
      </c>
      <c r="R2727" t="s">
        <v>34</v>
      </c>
      <c r="S2727" t="s">
        <v>34</v>
      </c>
      <c r="T2727" t="s">
        <v>34</v>
      </c>
      <c r="U2727" t="s">
        <v>39</v>
      </c>
      <c r="V2727" t="s">
        <v>37</v>
      </c>
      <c r="W2727" t="s">
        <v>51</v>
      </c>
      <c r="X2727">
        <v>75.400000000000006</v>
      </c>
      <c r="Y2727">
        <v>1643.55</v>
      </c>
      <c r="Z2727">
        <v>0</v>
      </c>
      <c r="AA2727">
        <v>80</v>
      </c>
      <c r="AB2727">
        <v>405.26</v>
      </c>
      <c r="AC2727">
        <v>2128.81</v>
      </c>
      <c r="AD2727" t="s">
        <v>41</v>
      </c>
      <c r="AE2727" t="s">
        <v>42</v>
      </c>
      <c r="AF2727" t="s">
        <v>42</v>
      </c>
      <c r="AG2727">
        <f t="shared" si="84"/>
        <v>0</v>
      </c>
      <c r="AH2727" t="str" cm="1">
        <f t="array" ref="AH2727">_xlfn.IFS(
X2727&lt;=20, "&lt;20",
AND(X2727&gt;=20, X2727&lt;50), "20-50",
AND(X2727&gt;=50, X2727&lt;100), "50-100",
X2727&gt;=100, "&gt;100"
)</f>
        <v>50-100</v>
      </c>
      <c r="AI2727">
        <f t="shared" si="85"/>
        <v>0</v>
      </c>
      <c r="AJ2727" t="str" cm="1">
        <f t="array" ref="AJ2727">_xlfn.IFS(
C2727&lt;=20, "&lt;20",
AND(C2727&gt;=20, C2727&lt;35), "20-35",
AND(C2727&gt;=35, C2727&lt;50), "35-50",
C2727&gt;=50, "50-100"
)</f>
        <v>50-100</v>
      </c>
      <c r="AK2727" t="str" cm="1">
        <f t="array" ref="AK2727">_xlfn.IFS(
G2727&lt;6, "&lt;6",
AND(G2727&gt;=6, G2727&lt;12), "6-12",
AND(G2727&gt;=12, G2727&lt;18), "12-18",  AND(G2727&gt;=18, G2727&lt;24), "18-24", G2727&gt;=24, "24-36")</f>
        <v>24-36</v>
      </c>
    </row>
    <row r="2728" spans="1:37" x14ac:dyDescent="0.3">
      <c r="A2728" t="s">
        <v>2828</v>
      </c>
      <c r="B2728" t="s">
        <v>33</v>
      </c>
      <c r="C2728">
        <v>63</v>
      </c>
      <c r="D2728" t="s">
        <v>37</v>
      </c>
      <c r="E2728" t="s">
        <v>61</v>
      </c>
      <c r="F2728">
        <v>9</v>
      </c>
      <c r="G2728">
        <v>30</v>
      </c>
      <c r="H2728" t="s">
        <v>36</v>
      </c>
      <c r="I2728" t="s">
        <v>37</v>
      </c>
      <c r="J2728" t="s">
        <v>34</v>
      </c>
      <c r="K2728" t="s">
        <v>37</v>
      </c>
      <c r="L2728" t="s">
        <v>50</v>
      </c>
      <c r="M2728" t="s">
        <v>34</v>
      </c>
      <c r="N2728" t="s">
        <v>34</v>
      </c>
      <c r="O2728" t="s">
        <v>34</v>
      </c>
      <c r="P2728" t="s">
        <v>34</v>
      </c>
      <c r="Q2728" t="s">
        <v>34</v>
      </c>
      <c r="R2728" t="s">
        <v>37</v>
      </c>
      <c r="S2728" t="s">
        <v>37</v>
      </c>
      <c r="T2728" t="s">
        <v>37</v>
      </c>
      <c r="U2728" t="s">
        <v>46</v>
      </c>
      <c r="V2728" t="s">
        <v>37</v>
      </c>
      <c r="W2728" t="s">
        <v>51</v>
      </c>
      <c r="X2728">
        <v>80.599999999999994</v>
      </c>
      <c r="Y2728">
        <v>2244.9499999999998</v>
      </c>
      <c r="Z2728">
        <v>0</v>
      </c>
      <c r="AA2728">
        <v>0</v>
      </c>
      <c r="AB2728">
        <v>947.52</v>
      </c>
      <c r="AC2728">
        <v>3192.47</v>
      </c>
      <c r="AD2728" t="s">
        <v>41</v>
      </c>
      <c r="AE2728" t="s">
        <v>42</v>
      </c>
      <c r="AF2728" t="s">
        <v>42</v>
      </c>
      <c r="AG2728">
        <f t="shared" si="84"/>
        <v>0</v>
      </c>
      <c r="AH2728" t="str" cm="1">
        <f t="array" ref="AH2728">_xlfn.IFS(
X2728&lt;=20, "&lt;20",
AND(X2728&gt;=20, X2728&lt;50), "20-50",
AND(X2728&gt;=50, X2728&lt;100), "50-100",
X2728&gt;=100, "&gt;100"
)</f>
        <v>50-100</v>
      </c>
      <c r="AI2728">
        <f t="shared" si="85"/>
        <v>0</v>
      </c>
      <c r="AJ2728" t="str" cm="1">
        <f t="array" ref="AJ2728">_xlfn.IFS(
C2728&lt;=20, "&lt;20",
AND(C2728&gt;=20, C2728&lt;35), "20-35",
AND(C2728&gt;=35, C2728&lt;50), "35-50",
C2728&gt;=50, "50-100"
)</f>
        <v>50-100</v>
      </c>
      <c r="AK2728" t="str" cm="1">
        <f t="array" ref="AK2728">_xlfn.IFS(
G2728&lt;6, "&lt;6",
AND(G2728&gt;=6, G2728&lt;12), "6-12",
AND(G2728&gt;=12, G2728&lt;18), "12-18",  AND(G2728&gt;=18, G2728&lt;24), "18-24", G2728&gt;=24, "24-36")</f>
        <v>24-36</v>
      </c>
    </row>
    <row r="2729" spans="1:37" x14ac:dyDescent="0.3">
      <c r="A2729" t="s">
        <v>2829</v>
      </c>
      <c r="B2729" t="s">
        <v>33</v>
      </c>
      <c r="C2729">
        <v>51</v>
      </c>
      <c r="D2729" t="s">
        <v>37</v>
      </c>
      <c r="E2729" t="s">
        <v>90</v>
      </c>
      <c r="F2729">
        <v>1</v>
      </c>
      <c r="G2729">
        <v>32</v>
      </c>
      <c r="H2729" t="s">
        <v>66</v>
      </c>
      <c r="I2729" t="s">
        <v>37</v>
      </c>
      <c r="J2729" t="s">
        <v>37</v>
      </c>
      <c r="K2729" t="s">
        <v>37</v>
      </c>
      <c r="L2729" t="s">
        <v>72</v>
      </c>
      <c r="M2729" t="s">
        <v>37</v>
      </c>
      <c r="N2729" t="s">
        <v>34</v>
      </c>
      <c r="O2729" t="s">
        <v>34</v>
      </c>
      <c r="P2729" t="s">
        <v>34</v>
      </c>
      <c r="Q2729" t="s">
        <v>34</v>
      </c>
      <c r="R2729" t="s">
        <v>37</v>
      </c>
      <c r="S2729" t="s">
        <v>37</v>
      </c>
      <c r="T2729" t="s">
        <v>37</v>
      </c>
      <c r="U2729" t="s">
        <v>39</v>
      </c>
      <c r="V2729" t="s">
        <v>34</v>
      </c>
      <c r="W2729" t="s">
        <v>51</v>
      </c>
      <c r="X2729">
        <v>65.2</v>
      </c>
      <c r="Y2729">
        <v>4543.1499999999996</v>
      </c>
      <c r="Z2729">
        <v>0</v>
      </c>
      <c r="AA2729">
        <v>0</v>
      </c>
      <c r="AB2729">
        <v>2080.4</v>
      </c>
      <c r="AC2729">
        <v>6623.55</v>
      </c>
      <c r="AD2729" t="s">
        <v>41</v>
      </c>
      <c r="AE2729" t="s">
        <v>42</v>
      </c>
      <c r="AF2729" t="s">
        <v>42</v>
      </c>
      <c r="AG2729">
        <f t="shared" si="84"/>
        <v>0</v>
      </c>
      <c r="AH2729" t="str" cm="1">
        <f t="array" ref="AH2729">_xlfn.IFS(
X2729&lt;=20, "&lt;20",
AND(X2729&gt;=20, X2729&lt;50), "20-50",
AND(X2729&gt;=50, X2729&lt;100), "50-100",
X2729&gt;=100, "&gt;100"
)</f>
        <v>50-100</v>
      </c>
      <c r="AI2729">
        <f t="shared" si="85"/>
        <v>0</v>
      </c>
      <c r="AJ2729" t="str" cm="1">
        <f t="array" ref="AJ2729">_xlfn.IFS(
C2729&lt;=20, "&lt;20",
AND(C2729&gt;=20, C2729&lt;35), "20-35",
AND(C2729&gt;=35, C2729&lt;50), "35-50",
C2729&gt;=50, "50-100"
)</f>
        <v>50-100</v>
      </c>
      <c r="AK2729" t="str" cm="1">
        <f t="array" ref="AK2729">_xlfn.IFS(
G2729&lt;6, "&lt;6",
AND(G2729&gt;=6, G2729&lt;12), "6-12",
AND(G2729&gt;=12, G2729&lt;18), "12-18",  AND(G2729&gt;=18, G2729&lt;24), "18-24", G2729&gt;=24, "24-36")</f>
        <v>24-36</v>
      </c>
    </row>
    <row r="2730" spans="1:37" x14ac:dyDescent="0.3">
      <c r="A2730" t="s">
        <v>2830</v>
      </c>
      <c r="B2730" t="s">
        <v>44</v>
      </c>
      <c r="C2730">
        <v>78</v>
      </c>
      <c r="D2730" t="s">
        <v>37</v>
      </c>
      <c r="E2730" t="s">
        <v>48</v>
      </c>
      <c r="F2730">
        <v>1</v>
      </c>
      <c r="G2730">
        <v>11</v>
      </c>
      <c r="H2730" t="s">
        <v>110</v>
      </c>
      <c r="I2730" t="s">
        <v>37</v>
      </c>
      <c r="J2730" t="s">
        <v>37</v>
      </c>
      <c r="K2730" t="s">
        <v>37</v>
      </c>
      <c r="L2730" t="s">
        <v>50</v>
      </c>
      <c r="M2730" t="s">
        <v>34</v>
      </c>
      <c r="N2730" t="s">
        <v>37</v>
      </c>
      <c r="O2730" t="s">
        <v>37</v>
      </c>
      <c r="P2730" t="s">
        <v>34</v>
      </c>
      <c r="Q2730" t="s">
        <v>37</v>
      </c>
      <c r="R2730" t="s">
        <v>37</v>
      </c>
      <c r="S2730" t="s">
        <v>34</v>
      </c>
      <c r="T2730" t="s">
        <v>37</v>
      </c>
      <c r="U2730" t="s">
        <v>46</v>
      </c>
      <c r="V2730" t="s">
        <v>37</v>
      </c>
      <c r="W2730" t="s">
        <v>51</v>
      </c>
      <c r="X2730">
        <v>106.15</v>
      </c>
      <c r="Y2730">
        <v>3152.5</v>
      </c>
      <c r="Z2730">
        <v>0</v>
      </c>
      <c r="AA2730">
        <v>0</v>
      </c>
      <c r="AB2730">
        <v>270.76</v>
      </c>
      <c r="AC2730">
        <v>3423.26</v>
      </c>
      <c r="AD2730" t="s">
        <v>52</v>
      </c>
      <c r="AE2730" t="s">
        <v>53</v>
      </c>
      <c r="AF2730" t="s">
        <v>162</v>
      </c>
      <c r="AG2730">
        <f t="shared" si="84"/>
        <v>1</v>
      </c>
      <c r="AH2730" t="str" cm="1">
        <f t="array" ref="AH2730">_xlfn.IFS(
X2730&lt;=20, "&lt;20",
AND(X2730&gt;=20, X2730&lt;50), "20-50",
AND(X2730&gt;=50, X2730&lt;100), "50-100",
X2730&gt;=100, "&gt;100"
)</f>
        <v>&gt;100</v>
      </c>
      <c r="AI2730">
        <f t="shared" si="85"/>
        <v>0</v>
      </c>
      <c r="AJ2730" t="str" cm="1">
        <f t="array" ref="AJ2730">_xlfn.IFS(
C2730&lt;=20, "&lt;20",
AND(C2730&gt;=20, C2730&lt;35), "20-35",
AND(C2730&gt;=35, C2730&lt;50), "35-50",
C2730&gt;=50, "50-100"
)</f>
        <v>50-100</v>
      </c>
      <c r="AK2730" t="str" cm="1">
        <f t="array" ref="AK2730">_xlfn.IFS(
G2730&lt;6, "&lt;6",
AND(G2730&gt;=6, G2730&lt;12), "6-12",
AND(G2730&gt;=12, G2730&lt;18), "12-18",  AND(G2730&gt;=18, G2730&lt;24), "18-24", G2730&gt;=24, "24-36")</f>
        <v>6-12</v>
      </c>
    </row>
    <row r="2731" spans="1:37" x14ac:dyDescent="0.3">
      <c r="A2731" t="s">
        <v>2831</v>
      </c>
      <c r="B2731" t="s">
        <v>44</v>
      </c>
      <c r="C2731">
        <v>62</v>
      </c>
      <c r="D2731" t="s">
        <v>37</v>
      </c>
      <c r="E2731" t="s">
        <v>114</v>
      </c>
      <c r="F2731">
        <v>11</v>
      </c>
      <c r="G2731">
        <v>31</v>
      </c>
      <c r="H2731" t="s">
        <v>36</v>
      </c>
      <c r="I2731" t="s">
        <v>37</v>
      </c>
      <c r="J2731" t="s">
        <v>37</v>
      </c>
      <c r="K2731" t="s">
        <v>34</v>
      </c>
      <c r="L2731" t="s">
        <v>34</v>
      </c>
      <c r="M2731" t="s">
        <v>34</v>
      </c>
      <c r="N2731" t="s">
        <v>34</v>
      </c>
      <c r="O2731" t="s">
        <v>34</v>
      </c>
      <c r="P2731" t="s">
        <v>34</v>
      </c>
      <c r="Q2731" t="s">
        <v>34</v>
      </c>
      <c r="R2731" t="s">
        <v>34</v>
      </c>
      <c r="S2731" t="s">
        <v>34</v>
      </c>
      <c r="T2731" t="s">
        <v>34</v>
      </c>
      <c r="U2731" t="s">
        <v>67</v>
      </c>
      <c r="V2731" t="s">
        <v>34</v>
      </c>
      <c r="W2731" t="s">
        <v>40</v>
      </c>
      <c r="X2731">
        <v>24.95</v>
      </c>
      <c r="Y2731">
        <v>894.3</v>
      </c>
      <c r="Z2731">
        <v>0</v>
      </c>
      <c r="AA2731">
        <v>0</v>
      </c>
      <c r="AB2731">
        <v>857.14</v>
      </c>
      <c r="AC2731">
        <v>1751.44</v>
      </c>
      <c r="AD2731" t="s">
        <v>41</v>
      </c>
      <c r="AE2731" t="s">
        <v>42</v>
      </c>
      <c r="AF2731" t="s">
        <v>42</v>
      </c>
      <c r="AG2731">
        <f t="shared" si="84"/>
        <v>0</v>
      </c>
      <c r="AH2731" t="str" cm="1">
        <f t="array" ref="AH2731">_xlfn.IFS(
X2731&lt;=20, "&lt;20",
AND(X2731&gt;=20, X2731&lt;50), "20-50",
AND(X2731&gt;=50, X2731&lt;100), "50-100",
X2731&gt;=100, "&gt;100"
)</f>
        <v>20-50</v>
      </c>
      <c r="AI2731">
        <f t="shared" si="85"/>
        <v>0</v>
      </c>
      <c r="AJ2731" t="str" cm="1">
        <f t="array" ref="AJ2731">_xlfn.IFS(
C2731&lt;=20, "&lt;20",
AND(C2731&gt;=20, C2731&lt;35), "20-35",
AND(C2731&gt;=35, C2731&lt;50), "35-50",
C2731&gt;=50, "50-100"
)</f>
        <v>50-100</v>
      </c>
      <c r="AK2731" t="str" cm="1">
        <f t="array" ref="AK2731">_xlfn.IFS(
G2731&lt;6, "&lt;6",
AND(G2731&gt;=6, G2731&lt;12), "6-12",
AND(G2731&gt;=12, G2731&lt;18), "12-18",  AND(G2731&gt;=18, G2731&lt;24), "18-24", G2731&gt;=24, "24-36")</f>
        <v>24-36</v>
      </c>
    </row>
    <row r="2732" spans="1:37" x14ac:dyDescent="0.3">
      <c r="A2732" t="s">
        <v>2832</v>
      </c>
      <c r="B2732" t="s">
        <v>33</v>
      </c>
      <c r="C2732">
        <v>44</v>
      </c>
      <c r="D2732" t="s">
        <v>34</v>
      </c>
      <c r="E2732" t="s">
        <v>114</v>
      </c>
      <c r="F2732">
        <v>12</v>
      </c>
      <c r="G2732">
        <v>32</v>
      </c>
      <c r="H2732" t="s">
        <v>49</v>
      </c>
      <c r="I2732" t="s">
        <v>37</v>
      </c>
      <c r="J2732" t="s">
        <v>34</v>
      </c>
      <c r="K2732" t="s">
        <v>37</v>
      </c>
      <c r="L2732" t="s">
        <v>38</v>
      </c>
      <c r="M2732" t="s">
        <v>34</v>
      </c>
      <c r="N2732" t="s">
        <v>34</v>
      </c>
      <c r="O2732" t="s">
        <v>34</v>
      </c>
      <c r="P2732" t="s">
        <v>34</v>
      </c>
      <c r="Q2732" t="s">
        <v>34</v>
      </c>
      <c r="R2732" t="s">
        <v>34</v>
      </c>
      <c r="S2732" t="s">
        <v>34</v>
      </c>
      <c r="T2732" t="s">
        <v>37</v>
      </c>
      <c r="U2732" t="s">
        <v>46</v>
      </c>
      <c r="V2732" t="s">
        <v>37</v>
      </c>
      <c r="W2732" t="s">
        <v>51</v>
      </c>
      <c r="X2732">
        <v>44.05</v>
      </c>
      <c r="Y2732">
        <v>44.05</v>
      </c>
      <c r="Z2732">
        <v>0</v>
      </c>
      <c r="AA2732">
        <v>0</v>
      </c>
      <c r="AB2732">
        <v>30.73</v>
      </c>
      <c r="AC2732">
        <v>74.78</v>
      </c>
      <c r="AD2732" t="s">
        <v>85</v>
      </c>
      <c r="AE2732" t="s">
        <v>42</v>
      </c>
      <c r="AF2732" t="s">
        <v>42</v>
      </c>
      <c r="AG2732">
        <f t="shared" si="84"/>
        <v>0</v>
      </c>
      <c r="AH2732" t="str" cm="1">
        <f t="array" ref="AH2732">_xlfn.IFS(
X2732&lt;=20, "&lt;20",
AND(X2732&gt;=20, X2732&lt;50), "20-50",
AND(X2732&gt;=50, X2732&lt;100), "50-100",
X2732&gt;=100, "&gt;100"
)</f>
        <v>20-50</v>
      </c>
      <c r="AI2732">
        <f t="shared" si="85"/>
        <v>1</v>
      </c>
      <c r="AJ2732" t="str" cm="1">
        <f t="array" ref="AJ2732">_xlfn.IFS(
C2732&lt;=20, "&lt;20",
AND(C2732&gt;=20, C2732&lt;35), "20-35",
AND(C2732&gt;=35, C2732&lt;50), "35-50",
C2732&gt;=50, "50-100"
)</f>
        <v>35-50</v>
      </c>
      <c r="AK2732" t="str" cm="1">
        <f t="array" ref="AK2732">_xlfn.IFS(
G2732&lt;6, "&lt;6",
AND(G2732&gt;=6, G2732&lt;12), "6-12",
AND(G2732&gt;=12, G2732&lt;18), "12-18",  AND(G2732&gt;=18, G2732&lt;24), "18-24", G2732&gt;=24, "24-36")</f>
        <v>24-36</v>
      </c>
    </row>
    <row r="2733" spans="1:37" x14ac:dyDescent="0.3">
      <c r="A2733" t="s">
        <v>2833</v>
      </c>
      <c r="B2733" t="s">
        <v>33</v>
      </c>
      <c r="C2733">
        <v>29</v>
      </c>
      <c r="D2733" t="s">
        <v>37</v>
      </c>
      <c r="E2733" t="s">
        <v>90</v>
      </c>
      <c r="F2733">
        <v>6</v>
      </c>
      <c r="G2733">
        <v>14</v>
      </c>
      <c r="H2733" t="s">
        <v>66</v>
      </c>
      <c r="I2733" t="s">
        <v>37</v>
      </c>
      <c r="J2733" t="s">
        <v>37</v>
      </c>
      <c r="K2733" t="s">
        <v>37</v>
      </c>
      <c r="L2733" t="s">
        <v>50</v>
      </c>
      <c r="M2733" t="s">
        <v>37</v>
      </c>
      <c r="N2733" t="s">
        <v>37</v>
      </c>
      <c r="O2733" t="s">
        <v>37</v>
      </c>
      <c r="P2733" t="s">
        <v>37</v>
      </c>
      <c r="Q2733" t="s">
        <v>37</v>
      </c>
      <c r="R2733" t="s">
        <v>37</v>
      </c>
      <c r="S2733" t="s">
        <v>37</v>
      </c>
      <c r="T2733" t="s">
        <v>34</v>
      </c>
      <c r="U2733" t="s">
        <v>67</v>
      </c>
      <c r="V2733" t="s">
        <v>37</v>
      </c>
      <c r="W2733" t="s">
        <v>51</v>
      </c>
      <c r="X2733">
        <v>116.45</v>
      </c>
      <c r="Y2733">
        <v>8013.55</v>
      </c>
      <c r="Z2733">
        <v>0</v>
      </c>
      <c r="AA2733">
        <v>90</v>
      </c>
      <c r="AB2733">
        <v>3493.44</v>
      </c>
      <c r="AC2733">
        <v>11596.99</v>
      </c>
      <c r="AD2733" t="s">
        <v>41</v>
      </c>
      <c r="AE2733" t="s">
        <v>42</v>
      </c>
      <c r="AF2733" t="s">
        <v>42</v>
      </c>
      <c r="AG2733">
        <f t="shared" si="84"/>
        <v>0</v>
      </c>
      <c r="AH2733" t="str" cm="1">
        <f t="array" ref="AH2733">_xlfn.IFS(
X2733&lt;=20, "&lt;20",
AND(X2733&gt;=20, X2733&lt;50), "20-50",
AND(X2733&gt;=50, X2733&lt;100), "50-100",
X2733&gt;=100, "&gt;100"
)</f>
        <v>&gt;100</v>
      </c>
      <c r="AI2733">
        <f t="shared" si="85"/>
        <v>0</v>
      </c>
      <c r="AJ2733" t="str" cm="1">
        <f t="array" ref="AJ2733">_xlfn.IFS(
C2733&lt;=20, "&lt;20",
AND(C2733&gt;=20, C2733&lt;35), "20-35",
AND(C2733&gt;=35, C2733&lt;50), "35-50",
C2733&gt;=50, "50-100"
)</f>
        <v>20-35</v>
      </c>
      <c r="AK2733" t="str" cm="1">
        <f t="array" ref="AK2733">_xlfn.IFS(
G2733&lt;6, "&lt;6",
AND(G2733&gt;=6, G2733&lt;12), "6-12",
AND(G2733&gt;=12, G2733&lt;18), "12-18",  AND(G2733&gt;=18, G2733&lt;24), "18-24", G2733&gt;=24, "24-36")</f>
        <v>12-18</v>
      </c>
    </row>
    <row r="2734" spans="1:37" x14ac:dyDescent="0.3">
      <c r="A2734" t="s">
        <v>2834</v>
      </c>
      <c r="B2734" t="s">
        <v>33</v>
      </c>
      <c r="C2734">
        <v>76</v>
      </c>
      <c r="D2734" t="s">
        <v>37</v>
      </c>
      <c r="E2734" t="s">
        <v>82</v>
      </c>
      <c r="F2734">
        <v>12</v>
      </c>
      <c r="G2734">
        <v>18</v>
      </c>
      <c r="H2734" t="s">
        <v>49</v>
      </c>
      <c r="I2734" t="s">
        <v>37</v>
      </c>
      <c r="J2734" t="s">
        <v>34</v>
      </c>
      <c r="K2734" t="s">
        <v>37</v>
      </c>
      <c r="L2734" t="s">
        <v>50</v>
      </c>
      <c r="M2734" t="s">
        <v>34</v>
      </c>
      <c r="N2734" t="s">
        <v>34</v>
      </c>
      <c r="O2734" t="s">
        <v>37</v>
      </c>
      <c r="P2734" t="s">
        <v>34</v>
      </c>
      <c r="Q2734" t="s">
        <v>34</v>
      </c>
      <c r="R2734" t="s">
        <v>34</v>
      </c>
      <c r="S2734" t="s">
        <v>34</v>
      </c>
      <c r="T2734" t="s">
        <v>34</v>
      </c>
      <c r="U2734" t="s">
        <v>39</v>
      </c>
      <c r="V2734" t="s">
        <v>34</v>
      </c>
      <c r="W2734" t="s">
        <v>40</v>
      </c>
      <c r="X2734">
        <v>75.05</v>
      </c>
      <c r="Y2734">
        <v>202.9</v>
      </c>
      <c r="Z2734">
        <v>5.49</v>
      </c>
      <c r="AA2734">
        <v>10</v>
      </c>
      <c r="AB2734">
        <v>124.32</v>
      </c>
      <c r="AC2734">
        <v>331.73</v>
      </c>
      <c r="AD2734" t="s">
        <v>85</v>
      </c>
      <c r="AE2734" t="s">
        <v>42</v>
      </c>
      <c r="AF2734" t="s">
        <v>42</v>
      </c>
      <c r="AG2734">
        <f t="shared" si="84"/>
        <v>0</v>
      </c>
      <c r="AH2734" t="str" cm="1">
        <f t="array" ref="AH2734">_xlfn.IFS(
X2734&lt;=20, "&lt;20",
AND(X2734&gt;=20, X2734&lt;50), "20-50",
AND(X2734&gt;=50, X2734&lt;100), "50-100",
X2734&gt;=100, "&gt;100"
)</f>
        <v>50-100</v>
      </c>
      <c r="AI2734">
        <f t="shared" si="85"/>
        <v>1</v>
      </c>
      <c r="AJ2734" t="str" cm="1">
        <f t="array" ref="AJ2734">_xlfn.IFS(
C2734&lt;=20, "&lt;20",
AND(C2734&gt;=20, C2734&lt;35), "20-35",
AND(C2734&gt;=35, C2734&lt;50), "35-50",
C2734&gt;=50, "50-100"
)</f>
        <v>50-100</v>
      </c>
      <c r="AK2734" t="str" cm="1">
        <f t="array" ref="AK2734">_xlfn.IFS(
G2734&lt;6, "&lt;6",
AND(G2734&gt;=6, G2734&lt;12), "6-12",
AND(G2734&gt;=12, G2734&lt;18), "12-18",  AND(G2734&gt;=18, G2734&lt;24), "18-24", G2734&gt;=24, "24-36")</f>
        <v>18-24</v>
      </c>
    </row>
    <row r="2735" spans="1:37" x14ac:dyDescent="0.3">
      <c r="A2735" t="s">
        <v>2835</v>
      </c>
      <c r="B2735" t="s">
        <v>33</v>
      </c>
      <c r="C2735">
        <v>40</v>
      </c>
      <c r="D2735" t="s">
        <v>34</v>
      </c>
      <c r="E2735" t="s">
        <v>114</v>
      </c>
      <c r="F2735">
        <v>6</v>
      </c>
      <c r="G2735">
        <v>14</v>
      </c>
      <c r="H2735" t="s">
        <v>66</v>
      </c>
      <c r="I2735" t="s">
        <v>37</v>
      </c>
      <c r="J2735" t="s">
        <v>37</v>
      </c>
      <c r="K2735" t="s">
        <v>37</v>
      </c>
      <c r="L2735" t="s">
        <v>72</v>
      </c>
      <c r="M2735" t="s">
        <v>37</v>
      </c>
      <c r="N2735" t="s">
        <v>37</v>
      </c>
      <c r="O2735" t="s">
        <v>37</v>
      </c>
      <c r="P2735" t="s">
        <v>37</v>
      </c>
      <c r="Q2735" t="s">
        <v>37</v>
      </c>
      <c r="R2735" t="s">
        <v>37</v>
      </c>
      <c r="S2735" t="s">
        <v>37</v>
      </c>
      <c r="T2735" t="s">
        <v>34</v>
      </c>
      <c r="U2735" t="s">
        <v>67</v>
      </c>
      <c r="V2735" t="s">
        <v>34</v>
      </c>
      <c r="W2735" t="s">
        <v>40</v>
      </c>
      <c r="X2735">
        <v>92.3</v>
      </c>
      <c r="Y2735">
        <v>6719.9</v>
      </c>
      <c r="Z2735">
        <v>0</v>
      </c>
      <c r="AA2735">
        <v>0</v>
      </c>
      <c r="AB2735">
        <v>978.48</v>
      </c>
      <c r="AC2735">
        <v>7698.38</v>
      </c>
      <c r="AD2735" t="s">
        <v>41</v>
      </c>
      <c r="AE2735" t="s">
        <v>42</v>
      </c>
      <c r="AF2735" t="s">
        <v>42</v>
      </c>
      <c r="AG2735">
        <f t="shared" si="84"/>
        <v>0</v>
      </c>
      <c r="AH2735" t="str" cm="1">
        <f t="array" ref="AH2735">_xlfn.IFS(
X2735&lt;=20, "&lt;20",
AND(X2735&gt;=20, X2735&lt;50), "20-50",
AND(X2735&gt;=50, X2735&lt;100), "50-100",
X2735&gt;=100, "&gt;100"
)</f>
        <v>50-100</v>
      </c>
      <c r="AI2735">
        <f t="shared" si="85"/>
        <v>0</v>
      </c>
      <c r="AJ2735" t="str" cm="1">
        <f t="array" ref="AJ2735">_xlfn.IFS(
C2735&lt;=20, "&lt;20",
AND(C2735&gt;=20, C2735&lt;35), "20-35",
AND(C2735&gt;=35, C2735&lt;50), "35-50",
C2735&gt;=50, "50-100"
)</f>
        <v>35-50</v>
      </c>
      <c r="AK2735" t="str" cm="1">
        <f t="array" ref="AK2735">_xlfn.IFS(
G2735&lt;6, "&lt;6",
AND(G2735&gt;=6, G2735&lt;12), "6-12",
AND(G2735&gt;=12, G2735&lt;18), "12-18",  AND(G2735&gt;=18, G2735&lt;24), "18-24", G2735&gt;=24, "24-36")</f>
        <v>12-18</v>
      </c>
    </row>
    <row r="2736" spans="1:37" x14ac:dyDescent="0.3">
      <c r="A2736" t="s">
        <v>2836</v>
      </c>
      <c r="B2736" t="s">
        <v>44</v>
      </c>
      <c r="C2736">
        <v>51</v>
      </c>
      <c r="D2736" t="s">
        <v>37</v>
      </c>
      <c r="E2736" t="s">
        <v>61</v>
      </c>
      <c r="F2736">
        <v>5</v>
      </c>
      <c r="G2736">
        <v>36</v>
      </c>
      <c r="H2736" t="s">
        <v>36</v>
      </c>
      <c r="I2736" t="s">
        <v>37</v>
      </c>
      <c r="J2736" t="s">
        <v>37</v>
      </c>
      <c r="K2736" t="s">
        <v>34</v>
      </c>
      <c r="L2736" t="s">
        <v>34</v>
      </c>
      <c r="M2736" t="s">
        <v>34</v>
      </c>
      <c r="N2736" t="s">
        <v>34</v>
      </c>
      <c r="O2736" t="s">
        <v>34</v>
      </c>
      <c r="P2736" t="s">
        <v>34</v>
      </c>
      <c r="Q2736" t="s">
        <v>34</v>
      </c>
      <c r="R2736" t="s">
        <v>34</v>
      </c>
      <c r="S2736" t="s">
        <v>34</v>
      </c>
      <c r="T2736" t="s">
        <v>34</v>
      </c>
      <c r="U2736" t="s">
        <v>67</v>
      </c>
      <c r="V2736" t="s">
        <v>37</v>
      </c>
      <c r="W2736" t="s">
        <v>40</v>
      </c>
      <c r="X2736">
        <v>24.9</v>
      </c>
      <c r="Y2736">
        <v>1680.25</v>
      </c>
      <c r="Z2736">
        <v>0</v>
      </c>
      <c r="AA2736">
        <v>0</v>
      </c>
      <c r="AB2736">
        <v>1167.81</v>
      </c>
      <c r="AC2736">
        <v>2848.06</v>
      </c>
      <c r="AD2736" t="s">
        <v>41</v>
      </c>
      <c r="AE2736" t="s">
        <v>42</v>
      </c>
      <c r="AF2736" t="s">
        <v>42</v>
      </c>
      <c r="AG2736">
        <f t="shared" si="84"/>
        <v>0</v>
      </c>
      <c r="AH2736" t="str" cm="1">
        <f t="array" ref="AH2736">_xlfn.IFS(
X2736&lt;=20, "&lt;20",
AND(X2736&gt;=20, X2736&lt;50), "20-50",
AND(X2736&gt;=50, X2736&lt;100), "50-100",
X2736&gt;=100, "&gt;100"
)</f>
        <v>20-50</v>
      </c>
      <c r="AI2736">
        <f t="shared" si="85"/>
        <v>0</v>
      </c>
      <c r="AJ2736" t="str" cm="1">
        <f t="array" ref="AJ2736">_xlfn.IFS(
C2736&lt;=20, "&lt;20",
AND(C2736&gt;=20, C2736&lt;35), "20-35",
AND(C2736&gt;=35, C2736&lt;50), "35-50",
C2736&gt;=50, "50-100"
)</f>
        <v>50-100</v>
      </c>
      <c r="AK2736" t="str" cm="1">
        <f t="array" ref="AK2736">_xlfn.IFS(
G2736&lt;6, "&lt;6",
AND(G2736&gt;=6, G2736&lt;12), "6-12",
AND(G2736&gt;=12, G2736&lt;18), "12-18",  AND(G2736&gt;=18, G2736&lt;24), "18-24", G2736&gt;=24, "24-36")</f>
        <v>24-36</v>
      </c>
    </row>
    <row r="2737" spans="1:37" x14ac:dyDescent="0.3">
      <c r="A2737" t="s">
        <v>2837</v>
      </c>
      <c r="B2737" t="s">
        <v>44</v>
      </c>
      <c r="C2737">
        <v>41</v>
      </c>
      <c r="D2737" t="s">
        <v>34</v>
      </c>
      <c r="E2737" t="s">
        <v>74</v>
      </c>
      <c r="F2737">
        <v>5</v>
      </c>
      <c r="G2737">
        <v>31</v>
      </c>
      <c r="H2737" t="s">
        <v>36</v>
      </c>
      <c r="I2737" t="s">
        <v>37</v>
      </c>
      <c r="J2737" t="s">
        <v>34</v>
      </c>
      <c r="K2737" t="s">
        <v>37</v>
      </c>
      <c r="L2737" t="s">
        <v>50</v>
      </c>
      <c r="M2737" t="s">
        <v>37</v>
      </c>
      <c r="N2737" t="s">
        <v>34</v>
      </c>
      <c r="O2737" t="s">
        <v>34</v>
      </c>
      <c r="P2737" t="s">
        <v>34</v>
      </c>
      <c r="Q2737" t="s">
        <v>34</v>
      </c>
      <c r="R2737" t="s">
        <v>34</v>
      </c>
      <c r="S2737" t="s">
        <v>34</v>
      </c>
      <c r="T2737" t="s">
        <v>37</v>
      </c>
      <c r="U2737" t="s">
        <v>46</v>
      </c>
      <c r="V2737" t="s">
        <v>34</v>
      </c>
      <c r="W2737" t="s">
        <v>51</v>
      </c>
      <c r="X2737">
        <v>76.400000000000006</v>
      </c>
      <c r="Y2737">
        <v>838.7</v>
      </c>
      <c r="Z2737">
        <v>0</v>
      </c>
      <c r="AA2737">
        <v>0</v>
      </c>
      <c r="AB2737">
        <v>401.72</v>
      </c>
      <c r="AC2737">
        <v>1240.42</v>
      </c>
      <c r="AD2737" t="s">
        <v>41</v>
      </c>
      <c r="AE2737" t="s">
        <v>42</v>
      </c>
      <c r="AF2737" t="s">
        <v>42</v>
      </c>
      <c r="AG2737">
        <f t="shared" si="84"/>
        <v>0</v>
      </c>
      <c r="AH2737" t="str" cm="1">
        <f t="array" ref="AH2737">_xlfn.IFS(
X2737&lt;=20, "&lt;20",
AND(X2737&gt;=20, X2737&lt;50), "20-50",
AND(X2737&gt;=50, X2737&lt;100), "50-100",
X2737&gt;=100, "&gt;100"
)</f>
        <v>50-100</v>
      </c>
      <c r="AI2737">
        <f t="shared" si="85"/>
        <v>0</v>
      </c>
      <c r="AJ2737" t="str" cm="1">
        <f t="array" ref="AJ2737">_xlfn.IFS(
C2737&lt;=20, "&lt;20",
AND(C2737&gt;=20, C2737&lt;35), "20-35",
AND(C2737&gt;=35, C2737&lt;50), "35-50",
C2737&gt;=50, "50-100"
)</f>
        <v>35-50</v>
      </c>
      <c r="AK2737" t="str" cm="1">
        <f t="array" ref="AK2737">_xlfn.IFS(
G2737&lt;6, "&lt;6",
AND(G2737&gt;=6, G2737&lt;12), "6-12",
AND(G2737&gt;=12, G2737&lt;18), "12-18",  AND(G2737&gt;=18, G2737&lt;24), "18-24", G2737&gt;=24, "24-36")</f>
        <v>24-36</v>
      </c>
    </row>
    <row r="2738" spans="1:37" x14ac:dyDescent="0.3">
      <c r="A2738" t="s">
        <v>2838</v>
      </c>
      <c r="B2738" t="s">
        <v>44</v>
      </c>
      <c r="C2738">
        <v>51</v>
      </c>
      <c r="D2738" t="s">
        <v>37</v>
      </c>
      <c r="E2738" t="s">
        <v>74</v>
      </c>
      <c r="F2738">
        <v>14</v>
      </c>
      <c r="G2738">
        <v>13</v>
      </c>
      <c r="H2738" t="s">
        <v>36</v>
      </c>
      <c r="I2738" t="s">
        <v>37</v>
      </c>
      <c r="J2738" t="s">
        <v>34</v>
      </c>
      <c r="K2738" t="s">
        <v>37</v>
      </c>
      <c r="L2738" t="s">
        <v>72</v>
      </c>
      <c r="M2738" t="s">
        <v>37</v>
      </c>
      <c r="N2738" t="s">
        <v>37</v>
      </c>
      <c r="O2738" t="s">
        <v>34</v>
      </c>
      <c r="P2738" t="s">
        <v>34</v>
      </c>
      <c r="Q2738" t="s">
        <v>37</v>
      </c>
      <c r="R2738" t="s">
        <v>34</v>
      </c>
      <c r="S2738" t="s">
        <v>34</v>
      </c>
      <c r="T2738" t="s">
        <v>34</v>
      </c>
      <c r="U2738" t="s">
        <v>46</v>
      </c>
      <c r="V2738" t="s">
        <v>37</v>
      </c>
      <c r="W2738" t="s">
        <v>40</v>
      </c>
      <c r="X2738">
        <v>65.25</v>
      </c>
      <c r="Y2738">
        <v>3791.6</v>
      </c>
      <c r="Z2738">
        <v>0</v>
      </c>
      <c r="AA2738">
        <v>110</v>
      </c>
      <c r="AB2738">
        <v>2329.2800000000002</v>
      </c>
      <c r="AC2738">
        <v>6230.88</v>
      </c>
      <c r="AD2738" t="s">
        <v>41</v>
      </c>
      <c r="AE2738" t="s">
        <v>42</v>
      </c>
      <c r="AF2738" t="s">
        <v>42</v>
      </c>
      <c r="AG2738">
        <f t="shared" si="84"/>
        <v>0</v>
      </c>
      <c r="AH2738" t="str" cm="1">
        <f t="array" ref="AH2738">_xlfn.IFS(
X2738&lt;=20, "&lt;20",
AND(X2738&gt;=20, X2738&lt;50), "20-50",
AND(X2738&gt;=50, X2738&lt;100), "50-100",
X2738&gt;=100, "&gt;100"
)</f>
        <v>50-100</v>
      </c>
      <c r="AI2738">
        <f t="shared" si="85"/>
        <v>0</v>
      </c>
      <c r="AJ2738" t="str" cm="1">
        <f t="array" ref="AJ2738">_xlfn.IFS(
C2738&lt;=20, "&lt;20",
AND(C2738&gt;=20, C2738&lt;35), "20-35",
AND(C2738&gt;=35, C2738&lt;50), "35-50",
C2738&gt;=50, "50-100"
)</f>
        <v>50-100</v>
      </c>
      <c r="AK2738" t="str" cm="1">
        <f t="array" ref="AK2738">_xlfn.IFS(
G2738&lt;6, "&lt;6",
AND(G2738&gt;=6, G2738&lt;12), "6-12",
AND(G2738&gt;=12, G2738&lt;18), "12-18",  AND(G2738&gt;=18, G2738&lt;24), "18-24", G2738&gt;=24, "24-36")</f>
        <v>12-18</v>
      </c>
    </row>
    <row r="2739" spans="1:37" x14ac:dyDescent="0.3">
      <c r="A2739" t="s">
        <v>2839</v>
      </c>
      <c r="B2739" t="s">
        <v>44</v>
      </c>
      <c r="C2739">
        <v>47</v>
      </c>
      <c r="D2739" t="s">
        <v>37</v>
      </c>
      <c r="E2739" t="s">
        <v>82</v>
      </c>
      <c r="F2739">
        <v>14</v>
      </c>
      <c r="G2739">
        <v>13</v>
      </c>
      <c r="H2739" t="s">
        <v>36</v>
      </c>
      <c r="I2739" t="s">
        <v>37</v>
      </c>
      <c r="J2739" t="s">
        <v>34</v>
      </c>
      <c r="K2739" t="s">
        <v>34</v>
      </c>
      <c r="L2739" t="s">
        <v>34</v>
      </c>
      <c r="M2739" t="s">
        <v>34</v>
      </c>
      <c r="N2739" t="s">
        <v>34</v>
      </c>
      <c r="O2739" t="s">
        <v>34</v>
      </c>
      <c r="P2739" t="s">
        <v>34</v>
      </c>
      <c r="Q2739" t="s">
        <v>34</v>
      </c>
      <c r="R2739" t="s">
        <v>34</v>
      </c>
      <c r="S2739" t="s">
        <v>34</v>
      </c>
      <c r="T2739" t="s">
        <v>34</v>
      </c>
      <c r="U2739" t="s">
        <v>67</v>
      </c>
      <c r="V2739" t="s">
        <v>37</v>
      </c>
      <c r="W2739" t="s">
        <v>40</v>
      </c>
      <c r="X2739">
        <v>19.2</v>
      </c>
      <c r="Y2739">
        <v>1123.6500000000001</v>
      </c>
      <c r="Z2739">
        <v>0</v>
      </c>
      <c r="AA2739">
        <v>0</v>
      </c>
      <c r="AB2739">
        <v>1489.86</v>
      </c>
      <c r="AC2739">
        <v>2613.5100000000002</v>
      </c>
      <c r="AD2739" t="s">
        <v>41</v>
      </c>
      <c r="AE2739" t="s">
        <v>42</v>
      </c>
      <c r="AF2739" t="s">
        <v>42</v>
      </c>
      <c r="AG2739">
        <f t="shared" si="84"/>
        <v>0</v>
      </c>
      <c r="AH2739" t="str" cm="1">
        <f t="array" ref="AH2739">_xlfn.IFS(
X2739&lt;=20, "&lt;20",
AND(X2739&gt;=20, X2739&lt;50), "20-50",
AND(X2739&gt;=50, X2739&lt;100), "50-100",
X2739&gt;=100, "&gt;100"
)</f>
        <v>&lt;20</v>
      </c>
      <c r="AI2739">
        <f t="shared" si="85"/>
        <v>0</v>
      </c>
      <c r="AJ2739" t="str" cm="1">
        <f t="array" ref="AJ2739">_xlfn.IFS(
C2739&lt;=20, "&lt;20",
AND(C2739&gt;=20, C2739&lt;35), "20-35",
AND(C2739&gt;=35, C2739&lt;50), "35-50",
C2739&gt;=50, "50-100"
)</f>
        <v>35-50</v>
      </c>
      <c r="AK2739" t="str" cm="1">
        <f t="array" ref="AK2739">_xlfn.IFS(
G2739&lt;6, "&lt;6",
AND(G2739&gt;=6, G2739&lt;12), "6-12",
AND(G2739&gt;=12, G2739&lt;18), "12-18",  AND(G2739&gt;=18, G2739&lt;24), "18-24", G2739&gt;=24, "24-36")</f>
        <v>12-18</v>
      </c>
    </row>
    <row r="2740" spans="1:37" x14ac:dyDescent="0.3">
      <c r="A2740" t="s">
        <v>2840</v>
      </c>
      <c r="B2740" t="s">
        <v>33</v>
      </c>
      <c r="C2740">
        <v>52</v>
      </c>
      <c r="D2740" t="s">
        <v>37</v>
      </c>
      <c r="E2740" t="s">
        <v>130</v>
      </c>
      <c r="F2740">
        <v>0</v>
      </c>
      <c r="G2740">
        <v>29</v>
      </c>
      <c r="H2740" t="s">
        <v>36</v>
      </c>
      <c r="I2740" t="s">
        <v>37</v>
      </c>
      <c r="J2740" t="s">
        <v>34</v>
      </c>
      <c r="K2740" t="s">
        <v>34</v>
      </c>
      <c r="L2740" t="s">
        <v>34</v>
      </c>
      <c r="M2740" t="s">
        <v>34</v>
      </c>
      <c r="N2740" t="s">
        <v>34</v>
      </c>
      <c r="O2740" t="s">
        <v>34</v>
      </c>
      <c r="P2740" t="s">
        <v>34</v>
      </c>
      <c r="Q2740" t="s">
        <v>34</v>
      </c>
      <c r="R2740" t="s">
        <v>34</v>
      </c>
      <c r="S2740" t="s">
        <v>34</v>
      </c>
      <c r="T2740" t="s">
        <v>34</v>
      </c>
      <c r="U2740" t="s">
        <v>67</v>
      </c>
      <c r="V2740" t="s">
        <v>37</v>
      </c>
      <c r="W2740" t="s">
        <v>40</v>
      </c>
      <c r="X2740">
        <v>19.899999999999999</v>
      </c>
      <c r="Y2740">
        <v>1355.1</v>
      </c>
      <c r="Z2740">
        <v>42.18</v>
      </c>
      <c r="AA2740">
        <v>0</v>
      </c>
      <c r="AB2740">
        <v>1577.62</v>
      </c>
      <c r="AC2740">
        <v>2890.54</v>
      </c>
      <c r="AD2740" t="s">
        <v>41</v>
      </c>
      <c r="AE2740" t="s">
        <v>42</v>
      </c>
      <c r="AF2740" t="s">
        <v>42</v>
      </c>
      <c r="AG2740">
        <f t="shared" si="84"/>
        <v>0</v>
      </c>
      <c r="AH2740" t="str" cm="1">
        <f t="array" ref="AH2740">_xlfn.IFS(
X2740&lt;=20, "&lt;20",
AND(X2740&gt;=20, X2740&lt;50), "20-50",
AND(X2740&gt;=50, X2740&lt;100), "50-100",
X2740&gt;=100, "&gt;100"
)</f>
        <v>&lt;20</v>
      </c>
      <c r="AI2740">
        <f t="shared" si="85"/>
        <v>0</v>
      </c>
      <c r="AJ2740" t="str" cm="1">
        <f t="array" ref="AJ2740">_xlfn.IFS(
C2740&lt;=20, "&lt;20",
AND(C2740&gt;=20, C2740&lt;35), "20-35",
AND(C2740&gt;=35, C2740&lt;50), "35-50",
C2740&gt;=50, "50-100"
)</f>
        <v>50-100</v>
      </c>
      <c r="AK2740" t="str" cm="1">
        <f t="array" ref="AK2740">_xlfn.IFS(
G2740&lt;6, "&lt;6",
AND(G2740&gt;=6, G2740&lt;12), "6-12",
AND(G2740&gt;=12, G2740&lt;18), "12-18",  AND(G2740&gt;=18, G2740&lt;24), "18-24", G2740&gt;=24, "24-36")</f>
        <v>24-36</v>
      </c>
    </row>
    <row r="2741" spans="1:37" x14ac:dyDescent="0.3">
      <c r="A2741" t="s">
        <v>2841</v>
      </c>
      <c r="B2741" t="s">
        <v>44</v>
      </c>
      <c r="C2741">
        <v>67</v>
      </c>
      <c r="D2741" t="s">
        <v>34</v>
      </c>
      <c r="E2741" t="s">
        <v>124</v>
      </c>
      <c r="F2741">
        <v>9</v>
      </c>
      <c r="G2741">
        <v>7</v>
      </c>
      <c r="H2741" t="s">
        <v>36</v>
      </c>
      <c r="I2741" t="s">
        <v>37</v>
      </c>
      <c r="J2741" t="s">
        <v>37</v>
      </c>
      <c r="K2741" t="s">
        <v>37</v>
      </c>
      <c r="L2741" t="s">
        <v>50</v>
      </c>
      <c r="M2741" t="s">
        <v>34</v>
      </c>
      <c r="N2741" t="s">
        <v>37</v>
      </c>
      <c r="O2741" t="s">
        <v>34</v>
      </c>
      <c r="P2741" t="s">
        <v>37</v>
      </c>
      <c r="Q2741" t="s">
        <v>37</v>
      </c>
      <c r="R2741" t="s">
        <v>34</v>
      </c>
      <c r="S2741" t="s">
        <v>34</v>
      </c>
      <c r="T2741" t="s">
        <v>37</v>
      </c>
      <c r="U2741" t="s">
        <v>46</v>
      </c>
      <c r="V2741" t="s">
        <v>37</v>
      </c>
      <c r="W2741" t="s">
        <v>40</v>
      </c>
      <c r="X2741">
        <v>94.1</v>
      </c>
      <c r="Y2741">
        <v>2804.45</v>
      </c>
      <c r="Z2741">
        <v>0</v>
      </c>
      <c r="AA2741">
        <v>0</v>
      </c>
      <c r="AB2741">
        <v>210.3</v>
      </c>
      <c r="AC2741">
        <v>3014.75</v>
      </c>
      <c r="AD2741" t="s">
        <v>52</v>
      </c>
      <c r="AE2741" t="s">
        <v>53</v>
      </c>
      <c r="AF2741" t="s">
        <v>91</v>
      </c>
      <c r="AG2741">
        <f t="shared" si="84"/>
        <v>1</v>
      </c>
      <c r="AH2741" t="str" cm="1">
        <f t="array" ref="AH2741">_xlfn.IFS(
X2741&lt;=20, "&lt;20",
AND(X2741&gt;=20, X2741&lt;50), "20-50",
AND(X2741&gt;=50, X2741&lt;100), "50-100",
X2741&gt;=100, "&gt;100"
)</f>
        <v>50-100</v>
      </c>
      <c r="AI2741">
        <f t="shared" si="85"/>
        <v>0</v>
      </c>
      <c r="AJ2741" t="str" cm="1">
        <f t="array" ref="AJ2741">_xlfn.IFS(
C2741&lt;=20, "&lt;20",
AND(C2741&gt;=20, C2741&lt;35), "20-35",
AND(C2741&gt;=35, C2741&lt;50), "35-50",
C2741&gt;=50, "50-100"
)</f>
        <v>50-100</v>
      </c>
      <c r="AK2741" t="str" cm="1">
        <f t="array" ref="AK2741">_xlfn.IFS(
G2741&lt;6, "&lt;6",
AND(G2741&gt;=6, G2741&lt;12), "6-12",
AND(G2741&gt;=12, G2741&lt;18), "12-18",  AND(G2741&gt;=18, G2741&lt;24), "18-24", G2741&gt;=24, "24-36")</f>
        <v>6-12</v>
      </c>
    </row>
    <row r="2742" spans="1:37" x14ac:dyDescent="0.3">
      <c r="A2742" t="s">
        <v>2842</v>
      </c>
      <c r="B2742" t="s">
        <v>44</v>
      </c>
      <c r="C2742">
        <v>52</v>
      </c>
      <c r="D2742" t="s">
        <v>37</v>
      </c>
      <c r="E2742" t="s">
        <v>87</v>
      </c>
      <c r="F2742">
        <v>8</v>
      </c>
      <c r="G2742">
        <v>2</v>
      </c>
      <c r="H2742" t="s">
        <v>36</v>
      </c>
      <c r="I2742" t="s">
        <v>37</v>
      </c>
      <c r="J2742" t="s">
        <v>34</v>
      </c>
      <c r="K2742" t="s">
        <v>34</v>
      </c>
      <c r="L2742" t="s">
        <v>34</v>
      </c>
      <c r="M2742" t="s">
        <v>34</v>
      </c>
      <c r="N2742" t="s">
        <v>34</v>
      </c>
      <c r="O2742" t="s">
        <v>34</v>
      </c>
      <c r="P2742" t="s">
        <v>34</v>
      </c>
      <c r="Q2742" t="s">
        <v>34</v>
      </c>
      <c r="R2742" t="s">
        <v>34</v>
      </c>
      <c r="S2742" t="s">
        <v>34</v>
      </c>
      <c r="T2742" t="s">
        <v>34</v>
      </c>
      <c r="U2742" t="s">
        <v>67</v>
      </c>
      <c r="V2742" t="s">
        <v>34</v>
      </c>
      <c r="W2742" t="s">
        <v>51</v>
      </c>
      <c r="X2742">
        <v>19.3</v>
      </c>
      <c r="Y2742">
        <v>1414.8</v>
      </c>
      <c r="Z2742">
        <v>0</v>
      </c>
      <c r="AA2742">
        <v>0</v>
      </c>
      <c r="AB2742">
        <v>3294</v>
      </c>
      <c r="AC2742">
        <v>4708.8</v>
      </c>
      <c r="AD2742" t="s">
        <v>41</v>
      </c>
      <c r="AE2742" t="s">
        <v>42</v>
      </c>
      <c r="AF2742" t="s">
        <v>42</v>
      </c>
      <c r="AG2742">
        <f t="shared" si="84"/>
        <v>0</v>
      </c>
      <c r="AH2742" t="str" cm="1">
        <f t="array" ref="AH2742">_xlfn.IFS(
X2742&lt;=20, "&lt;20",
AND(X2742&gt;=20, X2742&lt;50), "20-50",
AND(X2742&gt;=50, X2742&lt;100), "50-100",
X2742&gt;=100, "&gt;100"
)</f>
        <v>&lt;20</v>
      </c>
      <c r="AI2742">
        <f t="shared" si="85"/>
        <v>0</v>
      </c>
      <c r="AJ2742" t="str" cm="1">
        <f t="array" ref="AJ2742">_xlfn.IFS(
C2742&lt;=20, "&lt;20",
AND(C2742&gt;=20, C2742&lt;35), "20-35",
AND(C2742&gt;=35, C2742&lt;50), "35-50",
C2742&gt;=50, "50-100"
)</f>
        <v>50-100</v>
      </c>
      <c r="AK2742" t="str" cm="1">
        <f t="array" ref="AK2742">_xlfn.IFS(
G2742&lt;6, "&lt;6",
AND(G2742&gt;=6, G2742&lt;12), "6-12",
AND(G2742&gt;=12, G2742&lt;18), "12-18",  AND(G2742&gt;=18, G2742&lt;24), "18-24", G2742&gt;=24, "24-36")</f>
        <v>&lt;6</v>
      </c>
    </row>
    <row r="2743" spans="1:37" x14ac:dyDescent="0.3">
      <c r="A2743" t="s">
        <v>2843</v>
      </c>
      <c r="B2743" t="s">
        <v>33</v>
      </c>
      <c r="C2743">
        <v>58</v>
      </c>
      <c r="D2743" t="s">
        <v>37</v>
      </c>
      <c r="E2743" t="s">
        <v>74</v>
      </c>
      <c r="F2743">
        <v>3</v>
      </c>
      <c r="G2743">
        <v>6</v>
      </c>
      <c r="H2743" t="s">
        <v>49</v>
      </c>
      <c r="I2743" t="s">
        <v>37</v>
      </c>
      <c r="J2743" t="s">
        <v>34</v>
      </c>
      <c r="K2743" t="s">
        <v>34</v>
      </c>
      <c r="L2743" t="s">
        <v>34</v>
      </c>
      <c r="M2743" t="s">
        <v>34</v>
      </c>
      <c r="N2743" t="s">
        <v>34</v>
      </c>
      <c r="O2743" t="s">
        <v>34</v>
      </c>
      <c r="P2743" t="s">
        <v>34</v>
      </c>
      <c r="Q2743" t="s">
        <v>34</v>
      </c>
      <c r="R2743" t="s">
        <v>34</v>
      </c>
      <c r="S2743" t="s">
        <v>34</v>
      </c>
      <c r="T2743" t="s">
        <v>34</v>
      </c>
      <c r="U2743" t="s">
        <v>46</v>
      </c>
      <c r="V2743" t="s">
        <v>34</v>
      </c>
      <c r="W2743" t="s">
        <v>40</v>
      </c>
      <c r="X2743">
        <v>20.6</v>
      </c>
      <c r="Y2743">
        <v>20.6</v>
      </c>
      <c r="Z2743">
        <v>0</v>
      </c>
      <c r="AA2743">
        <v>0</v>
      </c>
      <c r="AB2743">
        <v>1.48</v>
      </c>
      <c r="AC2743">
        <v>22.08</v>
      </c>
      <c r="AD2743" t="s">
        <v>85</v>
      </c>
      <c r="AE2743" t="s">
        <v>42</v>
      </c>
      <c r="AF2743" t="s">
        <v>42</v>
      </c>
      <c r="AG2743">
        <f t="shared" si="84"/>
        <v>0</v>
      </c>
      <c r="AH2743" t="str" cm="1">
        <f t="array" ref="AH2743">_xlfn.IFS(
X2743&lt;=20, "&lt;20",
AND(X2743&gt;=20, X2743&lt;50), "20-50",
AND(X2743&gt;=50, X2743&lt;100), "50-100",
X2743&gt;=100, "&gt;100"
)</f>
        <v>20-50</v>
      </c>
      <c r="AI2743">
        <f t="shared" si="85"/>
        <v>1</v>
      </c>
      <c r="AJ2743" t="str" cm="1">
        <f t="array" ref="AJ2743">_xlfn.IFS(
C2743&lt;=20, "&lt;20",
AND(C2743&gt;=20, C2743&lt;35), "20-35",
AND(C2743&gt;=35, C2743&lt;50), "35-50",
C2743&gt;=50, "50-100"
)</f>
        <v>50-100</v>
      </c>
      <c r="AK2743" t="str" cm="1">
        <f t="array" ref="AK2743">_xlfn.IFS(
G2743&lt;6, "&lt;6",
AND(G2743&gt;=6, G2743&lt;12), "6-12",
AND(G2743&gt;=12, G2743&lt;18), "12-18",  AND(G2743&gt;=18, G2743&lt;24), "18-24", G2743&gt;=24, "24-36")</f>
        <v>6-12</v>
      </c>
    </row>
    <row r="2744" spans="1:37" x14ac:dyDescent="0.3">
      <c r="A2744" t="s">
        <v>2844</v>
      </c>
      <c r="B2744" t="s">
        <v>33</v>
      </c>
      <c r="C2744">
        <v>26</v>
      </c>
      <c r="D2744" t="s">
        <v>37</v>
      </c>
      <c r="E2744" t="s">
        <v>61</v>
      </c>
      <c r="F2744">
        <v>7</v>
      </c>
      <c r="G2744">
        <v>35</v>
      </c>
      <c r="H2744" t="s">
        <v>49</v>
      </c>
      <c r="I2744" t="s">
        <v>37</v>
      </c>
      <c r="J2744" t="s">
        <v>34</v>
      </c>
      <c r="K2744" t="s">
        <v>34</v>
      </c>
      <c r="L2744" t="s">
        <v>34</v>
      </c>
      <c r="M2744" t="s">
        <v>34</v>
      </c>
      <c r="N2744" t="s">
        <v>34</v>
      </c>
      <c r="O2744" t="s">
        <v>34</v>
      </c>
      <c r="P2744" t="s">
        <v>34</v>
      </c>
      <c r="Q2744" t="s">
        <v>34</v>
      </c>
      <c r="R2744" t="s">
        <v>34</v>
      </c>
      <c r="S2744" t="s">
        <v>34</v>
      </c>
      <c r="T2744" t="s">
        <v>34</v>
      </c>
      <c r="U2744" t="s">
        <v>46</v>
      </c>
      <c r="V2744" t="s">
        <v>34</v>
      </c>
      <c r="W2744" t="s">
        <v>40</v>
      </c>
      <c r="X2744">
        <v>20.149999999999999</v>
      </c>
      <c r="Y2744">
        <v>117.95</v>
      </c>
      <c r="Z2744">
        <v>0</v>
      </c>
      <c r="AA2744">
        <v>0</v>
      </c>
      <c r="AB2744">
        <v>16.850000000000001</v>
      </c>
      <c r="AC2744">
        <v>134.80000000000001</v>
      </c>
      <c r="AD2744" t="s">
        <v>41</v>
      </c>
      <c r="AE2744" t="s">
        <v>42</v>
      </c>
      <c r="AF2744" t="s">
        <v>42</v>
      </c>
      <c r="AG2744">
        <f t="shared" si="84"/>
        <v>0</v>
      </c>
      <c r="AH2744" t="str" cm="1">
        <f t="array" ref="AH2744">_xlfn.IFS(
X2744&lt;=20, "&lt;20",
AND(X2744&gt;=20, X2744&lt;50), "20-50",
AND(X2744&gt;=50, X2744&lt;100), "50-100",
X2744&gt;=100, "&gt;100"
)</f>
        <v>20-50</v>
      </c>
      <c r="AI2744">
        <f t="shared" si="85"/>
        <v>0</v>
      </c>
      <c r="AJ2744" t="str" cm="1">
        <f t="array" ref="AJ2744">_xlfn.IFS(
C2744&lt;=20, "&lt;20",
AND(C2744&gt;=20, C2744&lt;35), "20-35",
AND(C2744&gt;=35, C2744&lt;50), "35-50",
C2744&gt;=50, "50-100"
)</f>
        <v>20-35</v>
      </c>
      <c r="AK2744" t="str" cm="1">
        <f t="array" ref="AK2744">_xlfn.IFS(
G2744&lt;6, "&lt;6",
AND(G2744&gt;=6, G2744&lt;12), "6-12",
AND(G2744&gt;=12, G2744&lt;18), "12-18",  AND(G2744&gt;=18, G2744&lt;24), "18-24", G2744&gt;=24, "24-36")</f>
        <v>24-36</v>
      </c>
    </row>
    <row r="2745" spans="1:37" x14ac:dyDescent="0.3">
      <c r="A2745" t="s">
        <v>2845</v>
      </c>
      <c r="B2745" t="s">
        <v>33</v>
      </c>
      <c r="C2745">
        <v>66</v>
      </c>
      <c r="D2745" t="s">
        <v>34</v>
      </c>
      <c r="E2745" t="s">
        <v>82</v>
      </c>
      <c r="F2745">
        <v>3</v>
      </c>
      <c r="G2745">
        <v>25</v>
      </c>
      <c r="H2745" t="s">
        <v>36</v>
      </c>
      <c r="I2745" t="s">
        <v>37</v>
      </c>
      <c r="J2745" t="s">
        <v>34</v>
      </c>
      <c r="K2745" t="s">
        <v>34</v>
      </c>
      <c r="L2745" t="s">
        <v>34</v>
      </c>
      <c r="M2745" t="s">
        <v>34</v>
      </c>
      <c r="N2745" t="s">
        <v>34</v>
      </c>
      <c r="O2745" t="s">
        <v>34</v>
      </c>
      <c r="P2745" t="s">
        <v>34</v>
      </c>
      <c r="Q2745" t="s">
        <v>34</v>
      </c>
      <c r="R2745" t="s">
        <v>34</v>
      </c>
      <c r="S2745" t="s">
        <v>34</v>
      </c>
      <c r="T2745" t="s">
        <v>34</v>
      </c>
      <c r="U2745" t="s">
        <v>67</v>
      </c>
      <c r="V2745" t="s">
        <v>34</v>
      </c>
      <c r="W2745" t="s">
        <v>40</v>
      </c>
      <c r="X2745">
        <v>20.85</v>
      </c>
      <c r="Y2745">
        <v>467.5</v>
      </c>
      <c r="Z2745">
        <v>0</v>
      </c>
      <c r="AA2745">
        <v>0</v>
      </c>
      <c r="AB2745">
        <v>687.04</v>
      </c>
      <c r="AC2745">
        <v>1154.54</v>
      </c>
      <c r="AD2745" t="s">
        <v>41</v>
      </c>
      <c r="AE2745" t="s">
        <v>42</v>
      </c>
      <c r="AF2745" t="s">
        <v>42</v>
      </c>
      <c r="AG2745">
        <f t="shared" si="84"/>
        <v>0</v>
      </c>
      <c r="AH2745" t="str" cm="1">
        <f t="array" ref="AH2745">_xlfn.IFS(
X2745&lt;=20, "&lt;20",
AND(X2745&gt;=20, X2745&lt;50), "20-50",
AND(X2745&gt;=50, X2745&lt;100), "50-100",
X2745&gt;=100, "&gt;100"
)</f>
        <v>20-50</v>
      </c>
      <c r="AI2745">
        <f t="shared" si="85"/>
        <v>0</v>
      </c>
      <c r="AJ2745" t="str" cm="1">
        <f t="array" ref="AJ2745">_xlfn.IFS(
C2745&lt;=20, "&lt;20",
AND(C2745&gt;=20, C2745&lt;35), "20-35",
AND(C2745&gt;=35, C2745&lt;50), "35-50",
C2745&gt;=50, "50-100"
)</f>
        <v>50-100</v>
      </c>
      <c r="AK2745" t="str" cm="1">
        <f t="array" ref="AK2745">_xlfn.IFS(
G2745&lt;6, "&lt;6",
AND(G2745&gt;=6, G2745&lt;12), "6-12",
AND(G2745&gt;=12, G2745&lt;18), "12-18",  AND(G2745&gt;=18, G2745&lt;24), "18-24", G2745&gt;=24, "24-36")</f>
        <v>24-36</v>
      </c>
    </row>
    <row r="2746" spans="1:37" x14ac:dyDescent="0.3">
      <c r="A2746" t="s">
        <v>2846</v>
      </c>
      <c r="B2746" t="s">
        <v>44</v>
      </c>
      <c r="C2746">
        <v>33</v>
      </c>
      <c r="D2746" t="s">
        <v>37</v>
      </c>
      <c r="E2746" t="s">
        <v>56</v>
      </c>
      <c r="F2746">
        <v>0</v>
      </c>
      <c r="G2746">
        <v>30</v>
      </c>
      <c r="H2746" t="s">
        <v>49</v>
      </c>
      <c r="I2746" t="s">
        <v>37</v>
      </c>
      <c r="J2746" t="s">
        <v>34</v>
      </c>
      <c r="K2746" t="s">
        <v>34</v>
      </c>
      <c r="L2746" t="s">
        <v>34</v>
      </c>
      <c r="M2746" t="s">
        <v>34</v>
      </c>
      <c r="N2746" t="s">
        <v>34</v>
      </c>
      <c r="O2746" t="s">
        <v>34</v>
      </c>
      <c r="P2746" t="s">
        <v>34</v>
      </c>
      <c r="Q2746" t="s">
        <v>34</v>
      </c>
      <c r="R2746" t="s">
        <v>34</v>
      </c>
      <c r="S2746" t="s">
        <v>34</v>
      </c>
      <c r="T2746" t="s">
        <v>34</v>
      </c>
      <c r="U2746" t="s">
        <v>46</v>
      </c>
      <c r="V2746" t="s">
        <v>37</v>
      </c>
      <c r="W2746" t="s">
        <v>51</v>
      </c>
      <c r="X2746">
        <v>19.7</v>
      </c>
      <c r="Y2746">
        <v>168.9</v>
      </c>
      <c r="Z2746">
        <v>0</v>
      </c>
      <c r="AA2746">
        <v>0</v>
      </c>
      <c r="AB2746">
        <v>177.2</v>
      </c>
      <c r="AC2746">
        <v>346.1</v>
      </c>
      <c r="AD2746" t="s">
        <v>41</v>
      </c>
      <c r="AE2746" t="s">
        <v>42</v>
      </c>
      <c r="AF2746" t="s">
        <v>42</v>
      </c>
      <c r="AG2746">
        <f t="shared" si="84"/>
        <v>0</v>
      </c>
      <c r="AH2746" t="str" cm="1">
        <f t="array" ref="AH2746">_xlfn.IFS(
X2746&lt;=20, "&lt;20",
AND(X2746&gt;=20, X2746&lt;50), "20-50",
AND(X2746&gt;=50, X2746&lt;100), "50-100",
X2746&gt;=100, "&gt;100"
)</f>
        <v>&lt;20</v>
      </c>
      <c r="AI2746">
        <f t="shared" si="85"/>
        <v>0</v>
      </c>
      <c r="AJ2746" t="str" cm="1">
        <f t="array" ref="AJ2746">_xlfn.IFS(
C2746&lt;=20, "&lt;20",
AND(C2746&gt;=20, C2746&lt;35), "20-35",
AND(C2746&gt;=35, C2746&lt;50), "35-50",
C2746&gt;=50, "50-100"
)</f>
        <v>20-35</v>
      </c>
      <c r="AK2746" t="str" cm="1">
        <f t="array" ref="AK2746">_xlfn.IFS(
G2746&lt;6, "&lt;6",
AND(G2746&gt;=6, G2746&lt;12), "6-12",
AND(G2746&gt;=12, G2746&lt;18), "12-18",  AND(G2746&gt;=18, G2746&lt;24), "18-24", G2746&gt;=24, "24-36")</f>
        <v>24-36</v>
      </c>
    </row>
    <row r="2747" spans="1:37" x14ac:dyDescent="0.3">
      <c r="A2747" t="s">
        <v>2847</v>
      </c>
      <c r="B2747" t="s">
        <v>33</v>
      </c>
      <c r="C2747">
        <v>79</v>
      </c>
      <c r="D2747" t="s">
        <v>37</v>
      </c>
      <c r="E2747" t="s">
        <v>90</v>
      </c>
      <c r="F2747">
        <v>5</v>
      </c>
      <c r="G2747">
        <v>28</v>
      </c>
      <c r="H2747" t="s">
        <v>36</v>
      </c>
      <c r="I2747" t="s">
        <v>37</v>
      </c>
      <c r="J2747" t="s">
        <v>37</v>
      </c>
      <c r="K2747" t="s">
        <v>37</v>
      </c>
      <c r="L2747" t="s">
        <v>50</v>
      </c>
      <c r="M2747" t="s">
        <v>37</v>
      </c>
      <c r="N2747" t="s">
        <v>37</v>
      </c>
      <c r="O2747" t="s">
        <v>34</v>
      </c>
      <c r="P2747" t="s">
        <v>34</v>
      </c>
      <c r="Q2747" t="s">
        <v>34</v>
      </c>
      <c r="R2747" t="s">
        <v>34</v>
      </c>
      <c r="S2747" t="s">
        <v>34</v>
      </c>
      <c r="T2747" t="s">
        <v>37</v>
      </c>
      <c r="U2747" t="s">
        <v>67</v>
      </c>
      <c r="V2747" t="s">
        <v>37</v>
      </c>
      <c r="W2747" t="s">
        <v>51</v>
      </c>
      <c r="X2747">
        <v>85.75</v>
      </c>
      <c r="Y2747">
        <v>5688.45</v>
      </c>
      <c r="Z2747">
        <v>38.090000000000003</v>
      </c>
      <c r="AA2747">
        <v>0</v>
      </c>
      <c r="AB2747">
        <v>629.20000000000005</v>
      </c>
      <c r="AC2747">
        <v>6279.56</v>
      </c>
      <c r="AD2747" t="s">
        <v>41</v>
      </c>
      <c r="AE2747" t="s">
        <v>42</v>
      </c>
      <c r="AF2747" t="s">
        <v>42</v>
      </c>
      <c r="AG2747">
        <f t="shared" si="84"/>
        <v>0</v>
      </c>
      <c r="AH2747" t="str" cm="1">
        <f t="array" ref="AH2747">_xlfn.IFS(
X2747&lt;=20, "&lt;20",
AND(X2747&gt;=20, X2747&lt;50), "20-50",
AND(X2747&gt;=50, X2747&lt;100), "50-100",
X2747&gt;=100, "&gt;100"
)</f>
        <v>50-100</v>
      </c>
      <c r="AI2747">
        <f t="shared" si="85"/>
        <v>0</v>
      </c>
      <c r="AJ2747" t="str" cm="1">
        <f t="array" ref="AJ2747">_xlfn.IFS(
C2747&lt;=20, "&lt;20",
AND(C2747&gt;=20, C2747&lt;35), "20-35",
AND(C2747&gt;=35, C2747&lt;50), "35-50",
C2747&gt;=50, "50-100"
)</f>
        <v>50-100</v>
      </c>
      <c r="AK2747" t="str" cm="1">
        <f t="array" ref="AK2747">_xlfn.IFS(
G2747&lt;6, "&lt;6",
AND(G2747&gt;=6, G2747&lt;12), "6-12",
AND(G2747&gt;=12, G2747&lt;18), "12-18",  AND(G2747&gt;=18, G2747&lt;24), "18-24", G2747&gt;=24, "24-36")</f>
        <v>24-36</v>
      </c>
    </row>
    <row r="2748" spans="1:37" x14ac:dyDescent="0.3">
      <c r="A2748" t="s">
        <v>2848</v>
      </c>
      <c r="B2748" t="s">
        <v>44</v>
      </c>
      <c r="C2748">
        <v>39</v>
      </c>
      <c r="D2748" t="s">
        <v>34</v>
      </c>
      <c r="E2748" t="s">
        <v>61</v>
      </c>
      <c r="F2748">
        <v>12</v>
      </c>
      <c r="G2748">
        <v>5</v>
      </c>
      <c r="H2748" t="s">
        <v>36</v>
      </c>
      <c r="I2748" t="s">
        <v>37</v>
      </c>
      <c r="J2748" t="s">
        <v>34</v>
      </c>
      <c r="K2748" t="s">
        <v>34</v>
      </c>
      <c r="L2748" t="s">
        <v>34</v>
      </c>
      <c r="M2748" t="s">
        <v>34</v>
      </c>
      <c r="N2748" t="s">
        <v>34</v>
      </c>
      <c r="O2748" t="s">
        <v>34</v>
      </c>
      <c r="P2748" t="s">
        <v>34</v>
      </c>
      <c r="Q2748" t="s">
        <v>34</v>
      </c>
      <c r="R2748" t="s">
        <v>34</v>
      </c>
      <c r="S2748" t="s">
        <v>34</v>
      </c>
      <c r="T2748" t="s">
        <v>34</v>
      </c>
      <c r="U2748" t="s">
        <v>39</v>
      </c>
      <c r="V2748" t="s">
        <v>37</v>
      </c>
      <c r="W2748" t="s">
        <v>40</v>
      </c>
      <c r="X2748">
        <v>20.350000000000001</v>
      </c>
      <c r="Y2748">
        <v>695.85</v>
      </c>
      <c r="Z2748">
        <v>0</v>
      </c>
      <c r="AA2748">
        <v>0</v>
      </c>
      <c r="AB2748">
        <v>457.92</v>
      </c>
      <c r="AC2748">
        <v>1153.77</v>
      </c>
      <c r="AD2748" t="s">
        <v>41</v>
      </c>
      <c r="AE2748" t="s">
        <v>42</v>
      </c>
      <c r="AF2748" t="s">
        <v>42</v>
      </c>
      <c r="AG2748">
        <f t="shared" si="84"/>
        <v>0</v>
      </c>
      <c r="AH2748" t="str" cm="1">
        <f t="array" ref="AH2748">_xlfn.IFS(
X2748&lt;=20, "&lt;20",
AND(X2748&gt;=20, X2748&lt;50), "20-50",
AND(X2748&gt;=50, X2748&lt;100), "50-100",
X2748&gt;=100, "&gt;100"
)</f>
        <v>20-50</v>
      </c>
      <c r="AI2748">
        <f t="shared" si="85"/>
        <v>0</v>
      </c>
      <c r="AJ2748" t="str" cm="1">
        <f t="array" ref="AJ2748">_xlfn.IFS(
C2748&lt;=20, "&lt;20",
AND(C2748&gt;=20, C2748&lt;35), "20-35",
AND(C2748&gt;=35, C2748&lt;50), "35-50",
C2748&gt;=50, "50-100"
)</f>
        <v>35-50</v>
      </c>
      <c r="AK2748" t="str" cm="1">
        <f t="array" ref="AK2748">_xlfn.IFS(
G2748&lt;6, "&lt;6",
AND(G2748&gt;=6, G2748&lt;12), "6-12",
AND(G2748&gt;=12, G2748&lt;18), "12-18",  AND(G2748&gt;=18, G2748&lt;24), "18-24", G2748&gt;=24, "24-36")</f>
        <v>&lt;6</v>
      </c>
    </row>
    <row r="2749" spans="1:37" x14ac:dyDescent="0.3">
      <c r="A2749" t="s">
        <v>2849</v>
      </c>
      <c r="B2749" t="s">
        <v>44</v>
      </c>
      <c r="C2749">
        <v>35</v>
      </c>
      <c r="D2749" t="s">
        <v>37</v>
      </c>
      <c r="E2749" t="s">
        <v>130</v>
      </c>
      <c r="F2749">
        <v>3</v>
      </c>
      <c r="G2749">
        <v>18</v>
      </c>
      <c r="H2749" t="s">
        <v>70</v>
      </c>
      <c r="I2749" t="s">
        <v>37</v>
      </c>
      <c r="J2749" t="s">
        <v>37</v>
      </c>
      <c r="K2749" t="s">
        <v>37</v>
      </c>
      <c r="L2749" t="s">
        <v>38</v>
      </c>
      <c r="M2749" t="s">
        <v>34</v>
      </c>
      <c r="N2749" t="s">
        <v>34</v>
      </c>
      <c r="O2749" t="s">
        <v>34</v>
      </c>
      <c r="P2749" t="s">
        <v>34</v>
      </c>
      <c r="Q2749" t="s">
        <v>34</v>
      </c>
      <c r="R2749" t="s">
        <v>34</v>
      </c>
      <c r="S2749" t="s">
        <v>34</v>
      </c>
      <c r="T2749" t="s">
        <v>37</v>
      </c>
      <c r="U2749" t="s">
        <v>46</v>
      </c>
      <c r="V2749" t="s">
        <v>37</v>
      </c>
      <c r="W2749" t="s">
        <v>51</v>
      </c>
      <c r="X2749">
        <v>50.25</v>
      </c>
      <c r="Y2749">
        <v>2203.65</v>
      </c>
      <c r="Z2749">
        <v>28.49</v>
      </c>
      <c r="AA2749">
        <v>0</v>
      </c>
      <c r="AB2749">
        <v>453.18</v>
      </c>
      <c r="AC2749">
        <v>2628.34</v>
      </c>
      <c r="AD2749" t="s">
        <v>52</v>
      </c>
      <c r="AE2749" t="s">
        <v>53</v>
      </c>
      <c r="AF2749" t="s">
        <v>162</v>
      </c>
      <c r="AG2749">
        <f t="shared" si="84"/>
        <v>1</v>
      </c>
      <c r="AH2749" t="str" cm="1">
        <f t="array" ref="AH2749">_xlfn.IFS(
X2749&lt;=20, "&lt;20",
AND(X2749&gt;=20, X2749&lt;50), "20-50",
AND(X2749&gt;=50, X2749&lt;100), "50-100",
X2749&gt;=100, "&gt;100"
)</f>
        <v>50-100</v>
      </c>
      <c r="AI2749">
        <f t="shared" si="85"/>
        <v>0</v>
      </c>
      <c r="AJ2749" t="str" cm="1">
        <f t="array" ref="AJ2749">_xlfn.IFS(
C2749&lt;=20, "&lt;20",
AND(C2749&gt;=20, C2749&lt;35), "20-35",
AND(C2749&gt;=35, C2749&lt;50), "35-50",
C2749&gt;=50, "50-100"
)</f>
        <v>35-50</v>
      </c>
      <c r="AK2749" t="str" cm="1">
        <f t="array" ref="AK2749">_xlfn.IFS(
G2749&lt;6, "&lt;6",
AND(G2749&gt;=6, G2749&lt;12), "6-12",
AND(G2749&gt;=12, G2749&lt;18), "12-18",  AND(G2749&gt;=18, G2749&lt;24), "18-24", G2749&gt;=24, "24-36")</f>
        <v>18-24</v>
      </c>
    </row>
    <row r="2750" spans="1:37" x14ac:dyDescent="0.3">
      <c r="A2750" t="s">
        <v>2850</v>
      </c>
      <c r="B2750" t="s">
        <v>33</v>
      </c>
      <c r="C2750">
        <v>24</v>
      </c>
      <c r="D2750" t="s">
        <v>34</v>
      </c>
      <c r="E2750" t="s">
        <v>74</v>
      </c>
      <c r="F2750">
        <v>10</v>
      </c>
      <c r="G2750">
        <v>12</v>
      </c>
      <c r="H2750" t="s">
        <v>36</v>
      </c>
      <c r="I2750" t="s">
        <v>37</v>
      </c>
      <c r="J2750" t="s">
        <v>34</v>
      </c>
      <c r="K2750" t="s">
        <v>34</v>
      </c>
      <c r="L2750" t="s">
        <v>34</v>
      </c>
      <c r="M2750" t="s">
        <v>34</v>
      </c>
      <c r="N2750" t="s">
        <v>34</v>
      </c>
      <c r="O2750" t="s">
        <v>34</v>
      </c>
      <c r="P2750" t="s">
        <v>34</v>
      </c>
      <c r="Q2750" t="s">
        <v>34</v>
      </c>
      <c r="R2750" t="s">
        <v>34</v>
      </c>
      <c r="S2750" t="s">
        <v>34</v>
      </c>
      <c r="T2750" t="s">
        <v>34</v>
      </c>
      <c r="U2750" t="s">
        <v>39</v>
      </c>
      <c r="V2750" t="s">
        <v>34</v>
      </c>
      <c r="W2750" t="s">
        <v>40</v>
      </c>
      <c r="X2750">
        <v>19.399999999999999</v>
      </c>
      <c r="Y2750">
        <v>525.54999999999995</v>
      </c>
      <c r="Z2750">
        <v>4.25</v>
      </c>
      <c r="AA2750">
        <v>0</v>
      </c>
      <c r="AB2750">
        <v>165.88</v>
      </c>
      <c r="AC2750">
        <v>687.18</v>
      </c>
      <c r="AD2750" t="s">
        <v>41</v>
      </c>
      <c r="AE2750" t="s">
        <v>42</v>
      </c>
      <c r="AF2750" t="s">
        <v>42</v>
      </c>
      <c r="AG2750">
        <f t="shared" si="84"/>
        <v>0</v>
      </c>
      <c r="AH2750" t="str" cm="1">
        <f t="array" ref="AH2750">_xlfn.IFS(
X2750&lt;=20, "&lt;20",
AND(X2750&gt;=20, X2750&lt;50), "20-50",
AND(X2750&gt;=50, X2750&lt;100), "50-100",
X2750&gt;=100, "&gt;100"
)</f>
        <v>&lt;20</v>
      </c>
      <c r="AI2750">
        <f t="shared" si="85"/>
        <v>0</v>
      </c>
      <c r="AJ2750" t="str" cm="1">
        <f t="array" ref="AJ2750">_xlfn.IFS(
C2750&lt;=20, "&lt;20",
AND(C2750&gt;=20, C2750&lt;35), "20-35",
AND(C2750&gt;=35, C2750&lt;50), "35-50",
C2750&gt;=50, "50-100"
)</f>
        <v>20-35</v>
      </c>
      <c r="AK2750" t="str" cm="1">
        <f t="array" ref="AK2750">_xlfn.IFS(
G2750&lt;6, "&lt;6",
AND(G2750&gt;=6, G2750&lt;12), "6-12",
AND(G2750&gt;=12, G2750&lt;18), "12-18",  AND(G2750&gt;=18, G2750&lt;24), "18-24", G2750&gt;=24, "24-36")</f>
        <v>12-18</v>
      </c>
    </row>
    <row r="2751" spans="1:37" x14ac:dyDescent="0.3">
      <c r="A2751" t="s">
        <v>2851</v>
      </c>
      <c r="B2751" t="s">
        <v>33</v>
      </c>
      <c r="C2751">
        <v>59</v>
      </c>
      <c r="D2751" t="s">
        <v>37</v>
      </c>
      <c r="E2751" t="s">
        <v>64</v>
      </c>
      <c r="F2751">
        <v>0</v>
      </c>
      <c r="G2751">
        <v>18</v>
      </c>
      <c r="H2751" t="s">
        <v>36</v>
      </c>
      <c r="I2751" t="s">
        <v>37</v>
      </c>
      <c r="J2751" t="s">
        <v>34</v>
      </c>
      <c r="K2751" t="s">
        <v>37</v>
      </c>
      <c r="L2751" t="s">
        <v>50</v>
      </c>
      <c r="M2751" t="s">
        <v>37</v>
      </c>
      <c r="N2751" t="s">
        <v>34</v>
      </c>
      <c r="O2751" t="s">
        <v>34</v>
      </c>
      <c r="P2751" t="s">
        <v>34</v>
      </c>
      <c r="Q2751" t="s">
        <v>34</v>
      </c>
      <c r="R2751" t="s">
        <v>34</v>
      </c>
      <c r="S2751" t="s">
        <v>34</v>
      </c>
      <c r="T2751" t="s">
        <v>37</v>
      </c>
      <c r="U2751" t="s">
        <v>46</v>
      </c>
      <c r="V2751" t="s">
        <v>34</v>
      </c>
      <c r="W2751" t="s">
        <v>51</v>
      </c>
      <c r="X2751">
        <v>75.599999999999994</v>
      </c>
      <c r="Y2751">
        <v>661.55</v>
      </c>
      <c r="Z2751">
        <v>0</v>
      </c>
      <c r="AA2751">
        <v>0</v>
      </c>
      <c r="AB2751">
        <v>189.99</v>
      </c>
      <c r="AC2751">
        <v>851.54</v>
      </c>
      <c r="AD2751" t="s">
        <v>41</v>
      </c>
      <c r="AE2751" t="s">
        <v>42</v>
      </c>
      <c r="AF2751" t="s">
        <v>42</v>
      </c>
      <c r="AG2751">
        <f t="shared" si="84"/>
        <v>0</v>
      </c>
      <c r="AH2751" t="str" cm="1">
        <f t="array" ref="AH2751">_xlfn.IFS(
X2751&lt;=20, "&lt;20",
AND(X2751&gt;=20, X2751&lt;50), "20-50",
AND(X2751&gt;=50, X2751&lt;100), "50-100",
X2751&gt;=100, "&gt;100"
)</f>
        <v>50-100</v>
      </c>
      <c r="AI2751">
        <f t="shared" si="85"/>
        <v>0</v>
      </c>
      <c r="AJ2751" t="str" cm="1">
        <f t="array" ref="AJ2751">_xlfn.IFS(
C2751&lt;=20, "&lt;20",
AND(C2751&gt;=20, C2751&lt;35), "20-35",
AND(C2751&gt;=35, C2751&lt;50), "35-50",
C2751&gt;=50, "50-100"
)</f>
        <v>50-100</v>
      </c>
      <c r="AK2751" t="str" cm="1">
        <f t="array" ref="AK2751">_xlfn.IFS(
G2751&lt;6, "&lt;6",
AND(G2751&gt;=6, G2751&lt;12), "6-12",
AND(G2751&gt;=12, G2751&lt;18), "12-18",  AND(G2751&gt;=18, G2751&lt;24), "18-24", G2751&gt;=24, "24-36")</f>
        <v>18-24</v>
      </c>
    </row>
    <row r="2752" spans="1:37" x14ac:dyDescent="0.3">
      <c r="A2752" t="s">
        <v>2852</v>
      </c>
      <c r="B2752" t="s">
        <v>44</v>
      </c>
      <c r="C2752">
        <v>63</v>
      </c>
      <c r="D2752" t="s">
        <v>37</v>
      </c>
      <c r="E2752" t="s">
        <v>74</v>
      </c>
      <c r="F2752">
        <v>12</v>
      </c>
      <c r="G2752">
        <v>12</v>
      </c>
      <c r="H2752" t="s">
        <v>36</v>
      </c>
      <c r="I2752" t="s">
        <v>37</v>
      </c>
      <c r="J2752" t="s">
        <v>34</v>
      </c>
      <c r="K2752" t="s">
        <v>37</v>
      </c>
      <c r="L2752" t="s">
        <v>50</v>
      </c>
      <c r="M2752" t="s">
        <v>34</v>
      </c>
      <c r="N2752" t="s">
        <v>34</v>
      </c>
      <c r="O2752" t="s">
        <v>34</v>
      </c>
      <c r="P2752" t="s">
        <v>34</v>
      </c>
      <c r="Q2752" t="s">
        <v>37</v>
      </c>
      <c r="R2752" t="s">
        <v>37</v>
      </c>
      <c r="S2752" t="s">
        <v>37</v>
      </c>
      <c r="T2752" t="s">
        <v>37</v>
      </c>
      <c r="U2752" t="s">
        <v>46</v>
      </c>
      <c r="V2752" t="s">
        <v>37</v>
      </c>
      <c r="W2752" t="s">
        <v>51</v>
      </c>
      <c r="X2752">
        <v>91.3</v>
      </c>
      <c r="Y2752">
        <v>91.3</v>
      </c>
      <c r="Z2752">
        <v>0</v>
      </c>
      <c r="AA2752">
        <v>0</v>
      </c>
      <c r="AB2752">
        <v>43.61</v>
      </c>
      <c r="AC2752">
        <v>134.91</v>
      </c>
      <c r="AD2752" t="s">
        <v>52</v>
      </c>
      <c r="AE2752" t="s">
        <v>104</v>
      </c>
      <c r="AF2752" t="s">
        <v>105</v>
      </c>
      <c r="AG2752">
        <f t="shared" si="84"/>
        <v>1</v>
      </c>
      <c r="AH2752" t="str" cm="1">
        <f t="array" ref="AH2752">_xlfn.IFS(
X2752&lt;=20, "&lt;20",
AND(X2752&gt;=20, X2752&lt;50), "20-50",
AND(X2752&gt;=50, X2752&lt;100), "50-100",
X2752&gt;=100, "&gt;100"
)</f>
        <v>50-100</v>
      </c>
      <c r="AI2752">
        <f t="shared" si="85"/>
        <v>0</v>
      </c>
      <c r="AJ2752" t="str" cm="1">
        <f t="array" ref="AJ2752">_xlfn.IFS(
C2752&lt;=20, "&lt;20",
AND(C2752&gt;=20, C2752&lt;35), "20-35",
AND(C2752&gt;=35, C2752&lt;50), "35-50",
C2752&gt;=50, "50-100"
)</f>
        <v>50-100</v>
      </c>
      <c r="AK2752" t="str" cm="1">
        <f t="array" ref="AK2752">_xlfn.IFS(
G2752&lt;6, "&lt;6",
AND(G2752&gt;=6, G2752&lt;12), "6-12",
AND(G2752&gt;=12, G2752&lt;18), "12-18",  AND(G2752&gt;=18, G2752&lt;24), "18-24", G2752&gt;=24, "24-36")</f>
        <v>12-18</v>
      </c>
    </row>
    <row r="2753" spans="1:37" x14ac:dyDescent="0.3">
      <c r="A2753" t="s">
        <v>2853</v>
      </c>
      <c r="B2753" t="s">
        <v>33</v>
      </c>
      <c r="C2753">
        <v>73</v>
      </c>
      <c r="D2753" t="s">
        <v>37</v>
      </c>
      <c r="E2753" t="s">
        <v>61</v>
      </c>
      <c r="F2753">
        <v>13</v>
      </c>
      <c r="G2753">
        <v>18</v>
      </c>
      <c r="H2753" t="s">
        <v>36</v>
      </c>
      <c r="I2753" t="s">
        <v>37</v>
      </c>
      <c r="J2753" t="s">
        <v>37</v>
      </c>
      <c r="K2753" t="s">
        <v>37</v>
      </c>
      <c r="L2753" t="s">
        <v>50</v>
      </c>
      <c r="M2753" t="s">
        <v>34</v>
      </c>
      <c r="N2753" t="s">
        <v>34</v>
      </c>
      <c r="O2753" t="s">
        <v>34</v>
      </c>
      <c r="P2753" t="s">
        <v>34</v>
      </c>
      <c r="Q2753" t="s">
        <v>37</v>
      </c>
      <c r="R2753" t="s">
        <v>37</v>
      </c>
      <c r="S2753" t="s">
        <v>37</v>
      </c>
      <c r="T2753" t="s">
        <v>37</v>
      </c>
      <c r="U2753" t="s">
        <v>46</v>
      </c>
      <c r="V2753" t="s">
        <v>37</v>
      </c>
      <c r="W2753" t="s">
        <v>51</v>
      </c>
      <c r="X2753">
        <v>92.5</v>
      </c>
      <c r="Y2753">
        <v>3473.4</v>
      </c>
      <c r="Z2753">
        <v>0</v>
      </c>
      <c r="AA2753">
        <v>0</v>
      </c>
      <c r="AB2753">
        <v>1826.69</v>
      </c>
      <c r="AC2753">
        <v>5300.09</v>
      </c>
      <c r="AD2753" t="s">
        <v>52</v>
      </c>
      <c r="AE2753" t="s">
        <v>53</v>
      </c>
      <c r="AF2753" t="s">
        <v>54</v>
      </c>
      <c r="AG2753">
        <f t="shared" si="84"/>
        <v>1</v>
      </c>
      <c r="AH2753" t="str" cm="1">
        <f t="array" ref="AH2753">_xlfn.IFS(
X2753&lt;=20, "&lt;20",
AND(X2753&gt;=20, X2753&lt;50), "20-50",
AND(X2753&gt;=50, X2753&lt;100), "50-100",
X2753&gt;=100, "&gt;100"
)</f>
        <v>50-100</v>
      </c>
      <c r="AI2753">
        <f t="shared" si="85"/>
        <v>0</v>
      </c>
      <c r="AJ2753" t="str" cm="1">
        <f t="array" ref="AJ2753">_xlfn.IFS(
C2753&lt;=20, "&lt;20",
AND(C2753&gt;=20, C2753&lt;35), "20-35",
AND(C2753&gt;=35, C2753&lt;50), "35-50",
C2753&gt;=50, "50-100"
)</f>
        <v>50-100</v>
      </c>
      <c r="AK2753" t="str" cm="1">
        <f t="array" ref="AK2753">_xlfn.IFS(
G2753&lt;6, "&lt;6",
AND(G2753&gt;=6, G2753&lt;12), "6-12",
AND(G2753&gt;=12, G2753&lt;18), "12-18",  AND(G2753&gt;=18, G2753&lt;24), "18-24", G2753&gt;=24, "24-36")</f>
        <v>18-24</v>
      </c>
    </row>
    <row r="2754" spans="1:37" x14ac:dyDescent="0.3">
      <c r="A2754" t="s">
        <v>2854</v>
      </c>
      <c r="B2754" t="s">
        <v>44</v>
      </c>
      <c r="C2754">
        <v>57</v>
      </c>
      <c r="D2754" t="s">
        <v>34</v>
      </c>
      <c r="E2754" t="s">
        <v>69</v>
      </c>
      <c r="F2754">
        <v>7</v>
      </c>
      <c r="G2754">
        <v>35</v>
      </c>
      <c r="H2754" t="s">
        <v>49</v>
      </c>
      <c r="I2754" t="s">
        <v>37</v>
      </c>
      <c r="J2754" t="s">
        <v>37</v>
      </c>
      <c r="K2754" t="s">
        <v>37</v>
      </c>
      <c r="L2754" t="s">
        <v>50</v>
      </c>
      <c r="M2754" t="s">
        <v>34</v>
      </c>
      <c r="N2754" t="s">
        <v>37</v>
      </c>
      <c r="O2754" t="s">
        <v>37</v>
      </c>
      <c r="P2754" t="s">
        <v>37</v>
      </c>
      <c r="Q2754" t="s">
        <v>37</v>
      </c>
      <c r="R2754" t="s">
        <v>37</v>
      </c>
      <c r="S2754" t="s">
        <v>37</v>
      </c>
      <c r="T2754" t="s">
        <v>37</v>
      </c>
      <c r="U2754" t="s">
        <v>46</v>
      </c>
      <c r="V2754" t="s">
        <v>37</v>
      </c>
      <c r="W2754" t="s">
        <v>40</v>
      </c>
      <c r="X2754">
        <v>109.9</v>
      </c>
      <c r="Y2754">
        <v>669.45</v>
      </c>
      <c r="Z2754">
        <v>0</v>
      </c>
      <c r="AA2754">
        <v>0</v>
      </c>
      <c r="AB2754">
        <v>122.16</v>
      </c>
      <c r="AC2754">
        <v>791.61</v>
      </c>
      <c r="AD2754" t="s">
        <v>52</v>
      </c>
      <c r="AE2754" t="s">
        <v>53</v>
      </c>
      <c r="AF2754" t="s">
        <v>54</v>
      </c>
      <c r="AG2754">
        <f t="shared" si="84"/>
        <v>1</v>
      </c>
      <c r="AH2754" t="str" cm="1">
        <f t="array" ref="AH2754">_xlfn.IFS(
X2754&lt;=20, "&lt;20",
AND(X2754&gt;=20, X2754&lt;50), "20-50",
AND(X2754&gt;=50, X2754&lt;100), "50-100",
X2754&gt;=100, "&gt;100"
)</f>
        <v>&gt;100</v>
      </c>
      <c r="AI2754">
        <f t="shared" si="85"/>
        <v>0</v>
      </c>
      <c r="AJ2754" t="str" cm="1">
        <f t="array" ref="AJ2754">_xlfn.IFS(
C2754&lt;=20, "&lt;20",
AND(C2754&gt;=20, C2754&lt;35), "20-35",
AND(C2754&gt;=35, C2754&lt;50), "35-50",
C2754&gt;=50, "50-100"
)</f>
        <v>50-100</v>
      </c>
      <c r="AK2754" t="str" cm="1">
        <f t="array" ref="AK2754">_xlfn.IFS(
G2754&lt;6, "&lt;6",
AND(G2754&gt;=6, G2754&lt;12), "6-12",
AND(G2754&gt;=12, G2754&lt;18), "12-18",  AND(G2754&gt;=18, G2754&lt;24), "18-24", G2754&gt;=24, "24-36")</f>
        <v>24-36</v>
      </c>
    </row>
    <row r="2755" spans="1:37" x14ac:dyDescent="0.3">
      <c r="A2755" t="s">
        <v>2855</v>
      </c>
      <c r="B2755" t="s">
        <v>33</v>
      </c>
      <c r="C2755">
        <v>23</v>
      </c>
      <c r="D2755" t="s">
        <v>34</v>
      </c>
      <c r="E2755" t="s">
        <v>103</v>
      </c>
      <c r="F2755">
        <v>6</v>
      </c>
      <c r="G2755">
        <v>3</v>
      </c>
      <c r="H2755" t="s">
        <v>36</v>
      </c>
      <c r="I2755" t="s">
        <v>37</v>
      </c>
      <c r="J2755" t="s">
        <v>34</v>
      </c>
      <c r="K2755" t="s">
        <v>37</v>
      </c>
      <c r="L2755" t="s">
        <v>72</v>
      </c>
      <c r="M2755" t="s">
        <v>34</v>
      </c>
      <c r="N2755" t="s">
        <v>34</v>
      </c>
      <c r="O2755" t="s">
        <v>37</v>
      </c>
      <c r="P2755" t="s">
        <v>34</v>
      </c>
      <c r="Q2755" t="s">
        <v>34</v>
      </c>
      <c r="R2755" t="s">
        <v>37</v>
      </c>
      <c r="S2755" t="s">
        <v>37</v>
      </c>
      <c r="T2755" t="s">
        <v>37</v>
      </c>
      <c r="U2755" t="s">
        <v>46</v>
      </c>
      <c r="V2755" t="s">
        <v>34</v>
      </c>
      <c r="W2755" t="s">
        <v>51</v>
      </c>
      <c r="X2755">
        <v>60.85</v>
      </c>
      <c r="Y2755">
        <v>111.4</v>
      </c>
      <c r="Z2755">
        <v>0</v>
      </c>
      <c r="AA2755">
        <v>0</v>
      </c>
      <c r="AB2755">
        <v>30.5</v>
      </c>
      <c r="AC2755">
        <v>141.9</v>
      </c>
      <c r="AD2755" t="s">
        <v>85</v>
      </c>
      <c r="AE2755" t="s">
        <v>42</v>
      </c>
      <c r="AF2755" t="s">
        <v>42</v>
      </c>
      <c r="AG2755">
        <f t="shared" ref="AG2755:AG2818" si="86">IF(AD2755="Churned", 1,0)</f>
        <v>0</v>
      </c>
      <c r="AH2755" t="str" cm="1">
        <f t="array" ref="AH2755">_xlfn.IFS(
X2755&lt;=20, "&lt;20",
AND(X2755&gt;=20, X2755&lt;50), "20-50",
AND(X2755&gt;=50, X2755&lt;100), "50-100",
X2755&gt;=100, "&gt;100"
)</f>
        <v>50-100</v>
      </c>
      <c r="AI2755">
        <f t="shared" ref="AI2755:AI2818" si="87">IF(AD2755="Joined", 1, 0)</f>
        <v>1</v>
      </c>
      <c r="AJ2755" t="str" cm="1">
        <f t="array" ref="AJ2755">_xlfn.IFS(
C2755&lt;=20, "&lt;20",
AND(C2755&gt;=20, C2755&lt;35), "20-35",
AND(C2755&gt;=35, C2755&lt;50), "35-50",
C2755&gt;=50, "50-100"
)</f>
        <v>20-35</v>
      </c>
      <c r="AK2755" t="str" cm="1">
        <f t="array" ref="AK2755">_xlfn.IFS(
G2755&lt;6, "&lt;6",
AND(G2755&gt;=6, G2755&lt;12), "6-12",
AND(G2755&gt;=12, G2755&lt;18), "12-18",  AND(G2755&gt;=18, G2755&lt;24), "18-24", G2755&gt;=24, "24-36")</f>
        <v>&lt;6</v>
      </c>
    </row>
    <row r="2756" spans="1:37" x14ac:dyDescent="0.3">
      <c r="A2756" t="s">
        <v>2856</v>
      </c>
      <c r="B2756" t="s">
        <v>44</v>
      </c>
      <c r="C2756">
        <v>75</v>
      </c>
      <c r="D2756" t="s">
        <v>34</v>
      </c>
      <c r="E2756" t="s">
        <v>56</v>
      </c>
      <c r="F2756">
        <v>6</v>
      </c>
      <c r="G2756">
        <v>10</v>
      </c>
      <c r="H2756" t="s">
        <v>36</v>
      </c>
      <c r="I2756" t="s">
        <v>37</v>
      </c>
      <c r="J2756" t="s">
        <v>34</v>
      </c>
      <c r="K2756" t="s">
        <v>34</v>
      </c>
      <c r="L2756" t="s">
        <v>34</v>
      </c>
      <c r="M2756" t="s">
        <v>34</v>
      </c>
      <c r="N2756" t="s">
        <v>34</v>
      </c>
      <c r="O2756" t="s">
        <v>34</v>
      </c>
      <c r="P2756" t="s">
        <v>34</v>
      </c>
      <c r="Q2756" t="s">
        <v>34</v>
      </c>
      <c r="R2756" t="s">
        <v>34</v>
      </c>
      <c r="S2756" t="s">
        <v>34</v>
      </c>
      <c r="T2756" t="s">
        <v>34</v>
      </c>
      <c r="U2756" t="s">
        <v>67</v>
      </c>
      <c r="V2756" t="s">
        <v>34</v>
      </c>
      <c r="W2756" t="s">
        <v>40</v>
      </c>
      <c r="X2756">
        <v>19.8</v>
      </c>
      <c r="Y2756">
        <v>1388.45</v>
      </c>
      <c r="Z2756">
        <v>0</v>
      </c>
      <c r="AA2756">
        <v>0</v>
      </c>
      <c r="AB2756">
        <v>2280.52</v>
      </c>
      <c r="AC2756">
        <v>3668.97</v>
      </c>
      <c r="AD2756" t="s">
        <v>41</v>
      </c>
      <c r="AE2756" t="s">
        <v>42</v>
      </c>
      <c r="AF2756" t="s">
        <v>42</v>
      </c>
      <c r="AG2756">
        <f t="shared" si="86"/>
        <v>0</v>
      </c>
      <c r="AH2756" t="str" cm="1">
        <f t="array" ref="AH2756">_xlfn.IFS(
X2756&lt;=20, "&lt;20",
AND(X2756&gt;=20, X2756&lt;50), "20-50",
AND(X2756&gt;=50, X2756&lt;100), "50-100",
X2756&gt;=100, "&gt;100"
)</f>
        <v>&lt;20</v>
      </c>
      <c r="AI2756">
        <f t="shared" si="87"/>
        <v>0</v>
      </c>
      <c r="AJ2756" t="str" cm="1">
        <f t="array" ref="AJ2756">_xlfn.IFS(
C2756&lt;=20, "&lt;20",
AND(C2756&gt;=20, C2756&lt;35), "20-35",
AND(C2756&gt;=35, C2756&lt;50), "35-50",
C2756&gt;=50, "50-100"
)</f>
        <v>50-100</v>
      </c>
      <c r="AK2756" t="str" cm="1">
        <f t="array" ref="AK2756">_xlfn.IFS(
G2756&lt;6, "&lt;6",
AND(G2756&gt;=6, G2756&lt;12), "6-12",
AND(G2756&gt;=12, G2756&lt;18), "12-18",  AND(G2756&gt;=18, G2756&lt;24), "18-24", G2756&gt;=24, "24-36")</f>
        <v>6-12</v>
      </c>
    </row>
    <row r="2757" spans="1:37" x14ac:dyDescent="0.3">
      <c r="A2757" t="s">
        <v>2857</v>
      </c>
      <c r="B2757" t="s">
        <v>44</v>
      </c>
      <c r="C2757">
        <v>81</v>
      </c>
      <c r="D2757" t="s">
        <v>34</v>
      </c>
      <c r="E2757" t="s">
        <v>87</v>
      </c>
      <c r="F2757">
        <v>10</v>
      </c>
      <c r="G2757">
        <v>27</v>
      </c>
      <c r="H2757" t="s">
        <v>36</v>
      </c>
      <c r="I2757" t="s">
        <v>37</v>
      </c>
      <c r="J2757" t="s">
        <v>34</v>
      </c>
      <c r="K2757" t="s">
        <v>37</v>
      </c>
      <c r="L2757" t="s">
        <v>50</v>
      </c>
      <c r="M2757" t="s">
        <v>34</v>
      </c>
      <c r="N2757" t="s">
        <v>34</v>
      </c>
      <c r="O2757" t="s">
        <v>34</v>
      </c>
      <c r="P2757" t="s">
        <v>34</v>
      </c>
      <c r="Q2757" t="s">
        <v>34</v>
      </c>
      <c r="R2757" t="s">
        <v>34</v>
      </c>
      <c r="S2757" t="s">
        <v>34</v>
      </c>
      <c r="T2757" t="s">
        <v>37</v>
      </c>
      <c r="U2757" t="s">
        <v>46</v>
      </c>
      <c r="V2757" t="s">
        <v>37</v>
      </c>
      <c r="W2757" t="s">
        <v>51</v>
      </c>
      <c r="X2757">
        <v>69.7</v>
      </c>
      <c r="Y2757">
        <v>560.85</v>
      </c>
      <c r="Z2757">
        <v>0</v>
      </c>
      <c r="AA2757">
        <v>0</v>
      </c>
      <c r="AB2757">
        <v>119.12</v>
      </c>
      <c r="AC2757">
        <v>679.97</v>
      </c>
      <c r="AD2757" t="s">
        <v>52</v>
      </c>
      <c r="AE2757" t="s">
        <v>58</v>
      </c>
      <c r="AF2757" t="s">
        <v>59</v>
      </c>
      <c r="AG2757">
        <f t="shared" si="86"/>
        <v>1</v>
      </c>
      <c r="AH2757" t="str" cm="1">
        <f t="array" ref="AH2757">_xlfn.IFS(
X2757&lt;=20, "&lt;20",
AND(X2757&gt;=20, X2757&lt;50), "20-50",
AND(X2757&gt;=50, X2757&lt;100), "50-100",
X2757&gt;=100, "&gt;100"
)</f>
        <v>50-100</v>
      </c>
      <c r="AI2757">
        <f t="shared" si="87"/>
        <v>0</v>
      </c>
      <c r="AJ2757" t="str" cm="1">
        <f t="array" ref="AJ2757">_xlfn.IFS(
C2757&lt;=20, "&lt;20",
AND(C2757&gt;=20, C2757&lt;35), "20-35",
AND(C2757&gt;=35, C2757&lt;50), "35-50",
C2757&gt;=50, "50-100"
)</f>
        <v>50-100</v>
      </c>
      <c r="AK2757" t="str" cm="1">
        <f t="array" ref="AK2757">_xlfn.IFS(
G2757&lt;6, "&lt;6",
AND(G2757&gt;=6, G2757&lt;12), "6-12",
AND(G2757&gt;=12, G2757&lt;18), "12-18",  AND(G2757&gt;=18, G2757&lt;24), "18-24", G2757&gt;=24, "24-36")</f>
        <v>24-36</v>
      </c>
    </row>
    <row r="2758" spans="1:37" x14ac:dyDescent="0.3">
      <c r="A2758" t="s">
        <v>2858</v>
      </c>
      <c r="B2758" t="s">
        <v>33</v>
      </c>
      <c r="C2758">
        <v>36</v>
      </c>
      <c r="D2758" t="s">
        <v>37</v>
      </c>
      <c r="E2758" t="s">
        <v>158</v>
      </c>
      <c r="F2758">
        <v>2</v>
      </c>
      <c r="G2758">
        <v>29</v>
      </c>
      <c r="H2758" t="s">
        <v>36</v>
      </c>
      <c r="I2758" t="s">
        <v>34</v>
      </c>
      <c r="J2758" t="s">
        <v>34</v>
      </c>
      <c r="K2758" t="s">
        <v>37</v>
      </c>
      <c r="L2758" t="s">
        <v>38</v>
      </c>
      <c r="M2758" t="s">
        <v>34</v>
      </c>
      <c r="N2758" t="s">
        <v>37</v>
      </c>
      <c r="O2758" t="s">
        <v>34</v>
      </c>
      <c r="P2758" t="s">
        <v>34</v>
      </c>
      <c r="Q2758" t="s">
        <v>37</v>
      </c>
      <c r="R2758" t="s">
        <v>37</v>
      </c>
      <c r="S2758" t="s">
        <v>37</v>
      </c>
      <c r="T2758" t="s">
        <v>37</v>
      </c>
      <c r="U2758" t="s">
        <v>46</v>
      </c>
      <c r="V2758" t="s">
        <v>37</v>
      </c>
      <c r="W2758" t="s">
        <v>51</v>
      </c>
      <c r="X2758">
        <v>49.75</v>
      </c>
      <c r="Y2758">
        <v>3069.45</v>
      </c>
      <c r="Z2758">
        <v>0</v>
      </c>
      <c r="AA2758">
        <v>0</v>
      </c>
      <c r="AB2758">
        <v>0</v>
      </c>
      <c r="AC2758">
        <v>3069.45</v>
      </c>
      <c r="AD2758" t="s">
        <v>41</v>
      </c>
      <c r="AE2758" t="s">
        <v>42</v>
      </c>
      <c r="AF2758" t="s">
        <v>42</v>
      </c>
      <c r="AG2758">
        <f t="shared" si="86"/>
        <v>0</v>
      </c>
      <c r="AH2758" t="str" cm="1">
        <f t="array" ref="AH2758">_xlfn.IFS(
X2758&lt;=20, "&lt;20",
AND(X2758&gt;=20, X2758&lt;50), "20-50",
AND(X2758&gt;=50, X2758&lt;100), "50-100",
X2758&gt;=100, "&gt;100"
)</f>
        <v>20-50</v>
      </c>
      <c r="AI2758">
        <f t="shared" si="87"/>
        <v>0</v>
      </c>
      <c r="AJ2758" t="str" cm="1">
        <f t="array" ref="AJ2758">_xlfn.IFS(
C2758&lt;=20, "&lt;20",
AND(C2758&gt;=20, C2758&lt;35), "20-35",
AND(C2758&gt;=35, C2758&lt;50), "35-50",
C2758&gt;=50, "50-100"
)</f>
        <v>35-50</v>
      </c>
      <c r="AK2758" t="str" cm="1">
        <f t="array" ref="AK2758">_xlfn.IFS(
G2758&lt;6, "&lt;6",
AND(G2758&gt;=6, G2758&lt;12), "6-12",
AND(G2758&gt;=12, G2758&lt;18), "12-18",  AND(G2758&gt;=18, G2758&lt;24), "18-24", G2758&gt;=24, "24-36")</f>
        <v>24-36</v>
      </c>
    </row>
    <row r="2759" spans="1:37" x14ac:dyDescent="0.3">
      <c r="A2759" t="s">
        <v>2859</v>
      </c>
      <c r="B2759" t="s">
        <v>44</v>
      </c>
      <c r="C2759">
        <v>58</v>
      </c>
      <c r="D2759" t="s">
        <v>34</v>
      </c>
      <c r="E2759" t="s">
        <v>87</v>
      </c>
      <c r="F2759">
        <v>2</v>
      </c>
      <c r="G2759">
        <v>30</v>
      </c>
      <c r="H2759" t="s">
        <v>36</v>
      </c>
      <c r="I2759" t="s">
        <v>37</v>
      </c>
      <c r="J2759" t="s">
        <v>37</v>
      </c>
      <c r="K2759" t="s">
        <v>37</v>
      </c>
      <c r="L2759" t="s">
        <v>38</v>
      </c>
      <c r="M2759" t="s">
        <v>34</v>
      </c>
      <c r="N2759" t="s">
        <v>37</v>
      </c>
      <c r="O2759" t="s">
        <v>37</v>
      </c>
      <c r="P2759" t="s">
        <v>34</v>
      </c>
      <c r="Q2759" t="s">
        <v>37</v>
      </c>
      <c r="R2759" t="s">
        <v>37</v>
      </c>
      <c r="S2759" t="s">
        <v>37</v>
      </c>
      <c r="T2759" t="s">
        <v>37</v>
      </c>
      <c r="U2759" t="s">
        <v>39</v>
      </c>
      <c r="V2759" t="s">
        <v>34</v>
      </c>
      <c r="W2759" t="s">
        <v>40</v>
      </c>
      <c r="X2759">
        <v>78.95</v>
      </c>
      <c r="Y2759">
        <v>2862.55</v>
      </c>
      <c r="Z2759">
        <v>0</v>
      </c>
      <c r="AA2759">
        <v>0</v>
      </c>
      <c r="AB2759">
        <v>519.46</v>
      </c>
      <c r="AC2759">
        <v>3382.01</v>
      </c>
      <c r="AD2759" t="s">
        <v>41</v>
      </c>
      <c r="AE2759" t="s">
        <v>42</v>
      </c>
      <c r="AF2759" t="s">
        <v>42</v>
      </c>
      <c r="AG2759">
        <f t="shared" si="86"/>
        <v>0</v>
      </c>
      <c r="AH2759" t="str" cm="1">
        <f t="array" ref="AH2759">_xlfn.IFS(
X2759&lt;=20, "&lt;20",
AND(X2759&gt;=20, X2759&lt;50), "20-50",
AND(X2759&gt;=50, X2759&lt;100), "50-100",
X2759&gt;=100, "&gt;100"
)</f>
        <v>50-100</v>
      </c>
      <c r="AI2759">
        <f t="shared" si="87"/>
        <v>0</v>
      </c>
      <c r="AJ2759" t="str" cm="1">
        <f t="array" ref="AJ2759">_xlfn.IFS(
C2759&lt;=20, "&lt;20",
AND(C2759&gt;=20, C2759&lt;35), "20-35",
AND(C2759&gt;=35, C2759&lt;50), "35-50",
C2759&gt;=50, "50-100"
)</f>
        <v>50-100</v>
      </c>
      <c r="AK2759" t="str" cm="1">
        <f t="array" ref="AK2759">_xlfn.IFS(
G2759&lt;6, "&lt;6",
AND(G2759&gt;=6, G2759&lt;12), "6-12",
AND(G2759&gt;=12, G2759&lt;18), "12-18",  AND(G2759&gt;=18, G2759&lt;24), "18-24", G2759&gt;=24, "24-36")</f>
        <v>24-36</v>
      </c>
    </row>
    <row r="2760" spans="1:37" x14ac:dyDescent="0.3">
      <c r="A2760" t="s">
        <v>2860</v>
      </c>
      <c r="B2760" t="s">
        <v>44</v>
      </c>
      <c r="C2760">
        <v>46</v>
      </c>
      <c r="D2760" t="s">
        <v>34</v>
      </c>
      <c r="E2760" t="s">
        <v>56</v>
      </c>
      <c r="F2760">
        <v>0</v>
      </c>
      <c r="G2760">
        <v>33</v>
      </c>
      <c r="H2760" t="s">
        <v>70</v>
      </c>
      <c r="I2760" t="s">
        <v>37</v>
      </c>
      <c r="J2760" t="s">
        <v>34</v>
      </c>
      <c r="K2760" t="s">
        <v>37</v>
      </c>
      <c r="L2760" t="s">
        <v>50</v>
      </c>
      <c r="M2760" t="s">
        <v>34</v>
      </c>
      <c r="N2760" t="s">
        <v>37</v>
      </c>
      <c r="O2760" t="s">
        <v>37</v>
      </c>
      <c r="P2760" t="s">
        <v>34</v>
      </c>
      <c r="Q2760" t="s">
        <v>37</v>
      </c>
      <c r="R2760" t="s">
        <v>34</v>
      </c>
      <c r="S2760" t="s">
        <v>34</v>
      </c>
      <c r="T2760" t="s">
        <v>37</v>
      </c>
      <c r="U2760" t="s">
        <v>46</v>
      </c>
      <c r="V2760" t="s">
        <v>37</v>
      </c>
      <c r="W2760" t="s">
        <v>51</v>
      </c>
      <c r="X2760">
        <v>91.55</v>
      </c>
      <c r="Y2760">
        <v>5511.65</v>
      </c>
      <c r="Z2760">
        <v>0</v>
      </c>
      <c r="AA2760">
        <v>0</v>
      </c>
      <c r="AB2760">
        <v>2362.92</v>
      </c>
      <c r="AC2760">
        <v>7874.57</v>
      </c>
      <c r="AD2760" t="s">
        <v>41</v>
      </c>
      <c r="AE2760" t="s">
        <v>42</v>
      </c>
      <c r="AF2760" t="s">
        <v>42</v>
      </c>
      <c r="AG2760">
        <f t="shared" si="86"/>
        <v>0</v>
      </c>
      <c r="AH2760" t="str" cm="1">
        <f t="array" ref="AH2760">_xlfn.IFS(
X2760&lt;=20, "&lt;20",
AND(X2760&gt;=20, X2760&lt;50), "20-50",
AND(X2760&gt;=50, X2760&lt;100), "50-100",
X2760&gt;=100, "&gt;100"
)</f>
        <v>50-100</v>
      </c>
      <c r="AI2760">
        <f t="shared" si="87"/>
        <v>0</v>
      </c>
      <c r="AJ2760" t="str" cm="1">
        <f t="array" ref="AJ2760">_xlfn.IFS(
C2760&lt;=20, "&lt;20",
AND(C2760&gt;=20, C2760&lt;35), "20-35",
AND(C2760&gt;=35, C2760&lt;50), "35-50",
C2760&gt;=50, "50-100"
)</f>
        <v>35-50</v>
      </c>
      <c r="AK2760" t="str" cm="1">
        <f t="array" ref="AK2760">_xlfn.IFS(
G2760&lt;6, "&lt;6",
AND(G2760&gt;=6, G2760&lt;12), "6-12",
AND(G2760&gt;=12, G2760&lt;18), "12-18",  AND(G2760&gt;=18, G2760&lt;24), "18-24", G2760&gt;=24, "24-36")</f>
        <v>24-36</v>
      </c>
    </row>
    <row r="2761" spans="1:37" x14ac:dyDescent="0.3">
      <c r="A2761" t="s">
        <v>2861</v>
      </c>
      <c r="B2761" t="s">
        <v>33</v>
      </c>
      <c r="C2761">
        <v>58</v>
      </c>
      <c r="D2761" t="s">
        <v>34</v>
      </c>
      <c r="E2761" t="s">
        <v>114</v>
      </c>
      <c r="F2761">
        <v>15</v>
      </c>
      <c r="G2761">
        <v>7</v>
      </c>
      <c r="H2761" t="s">
        <v>36</v>
      </c>
      <c r="I2761" t="s">
        <v>37</v>
      </c>
      <c r="J2761" t="s">
        <v>37</v>
      </c>
      <c r="K2761" t="s">
        <v>37</v>
      </c>
      <c r="L2761" t="s">
        <v>38</v>
      </c>
      <c r="M2761" t="s">
        <v>37</v>
      </c>
      <c r="N2761" t="s">
        <v>37</v>
      </c>
      <c r="O2761" t="s">
        <v>37</v>
      </c>
      <c r="P2761" t="s">
        <v>37</v>
      </c>
      <c r="Q2761" t="s">
        <v>34</v>
      </c>
      <c r="R2761" t="s">
        <v>37</v>
      </c>
      <c r="S2761" t="s">
        <v>37</v>
      </c>
      <c r="T2761" t="s">
        <v>37</v>
      </c>
      <c r="U2761" t="s">
        <v>46</v>
      </c>
      <c r="V2761" t="s">
        <v>34</v>
      </c>
      <c r="W2761" t="s">
        <v>51</v>
      </c>
      <c r="X2761">
        <v>81.75</v>
      </c>
      <c r="Y2761">
        <v>2028.8</v>
      </c>
      <c r="Z2761">
        <v>0</v>
      </c>
      <c r="AA2761">
        <v>0</v>
      </c>
      <c r="AB2761">
        <v>630</v>
      </c>
      <c r="AC2761">
        <v>2658.8</v>
      </c>
      <c r="AD2761" t="s">
        <v>41</v>
      </c>
      <c r="AE2761" t="s">
        <v>42</v>
      </c>
      <c r="AF2761" t="s">
        <v>42</v>
      </c>
      <c r="AG2761">
        <f t="shared" si="86"/>
        <v>0</v>
      </c>
      <c r="AH2761" t="str" cm="1">
        <f t="array" ref="AH2761">_xlfn.IFS(
X2761&lt;=20, "&lt;20",
AND(X2761&gt;=20, X2761&lt;50), "20-50",
AND(X2761&gt;=50, X2761&lt;100), "50-100",
X2761&gt;=100, "&gt;100"
)</f>
        <v>50-100</v>
      </c>
      <c r="AI2761">
        <f t="shared" si="87"/>
        <v>0</v>
      </c>
      <c r="AJ2761" t="str" cm="1">
        <f t="array" ref="AJ2761">_xlfn.IFS(
C2761&lt;=20, "&lt;20",
AND(C2761&gt;=20, C2761&lt;35), "20-35",
AND(C2761&gt;=35, C2761&lt;50), "35-50",
C2761&gt;=50, "50-100"
)</f>
        <v>50-100</v>
      </c>
      <c r="AK2761" t="str" cm="1">
        <f t="array" ref="AK2761">_xlfn.IFS(
G2761&lt;6, "&lt;6",
AND(G2761&gt;=6, G2761&lt;12), "6-12",
AND(G2761&gt;=12, G2761&lt;18), "12-18",  AND(G2761&gt;=18, G2761&lt;24), "18-24", G2761&gt;=24, "24-36")</f>
        <v>6-12</v>
      </c>
    </row>
    <row r="2762" spans="1:37" x14ac:dyDescent="0.3">
      <c r="A2762" t="s">
        <v>2862</v>
      </c>
      <c r="B2762" t="s">
        <v>44</v>
      </c>
      <c r="C2762">
        <v>63</v>
      </c>
      <c r="D2762" t="s">
        <v>34</v>
      </c>
      <c r="E2762" t="s">
        <v>56</v>
      </c>
      <c r="F2762">
        <v>0</v>
      </c>
      <c r="G2762">
        <v>5</v>
      </c>
      <c r="H2762" t="s">
        <v>57</v>
      </c>
      <c r="I2762" t="s">
        <v>37</v>
      </c>
      <c r="J2762" t="s">
        <v>34</v>
      </c>
      <c r="K2762" t="s">
        <v>37</v>
      </c>
      <c r="L2762" t="s">
        <v>38</v>
      </c>
      <c r="M2762" t="s">
        <v>34</v>
      </c>
      <c r="N2762" t="s">
        <v>34</v>
      </c>
      <c r="O2762" t="s">
        <v>34</v>
      </c>
      <c r="P2762" t="s">
        <v>37</v>
      </c>
      <c r="Q2762" t="s">
        <v>37</v>
      </c>
      <c r="R2762" t="s">
        <v>34</v>
      </c>
      <c r="S2762" t="s">
        <v>34</v>
      </c>
      <c r="T2762" t="s">
        <v>37</v>
      </c>
      <c r="U2762" t="s">
        <v>46</v>
      </c>
      <c r="V2762" t="s">
        <v>37</v>
      </c>
      <c r="W2762" t="s">
        <v>40</v>
      </c>
      <c r="X2762">
        <v>61.55</v>
      </c>
      <c r="Y2762">
        <v>1093.2</v>
      </c>
      <c r="Z2762">
        <v>0</v>
      </c>
      <c r="AA2762">
        <v>0</v>
      </c>
      <c r="AB2762">
        <v>883.31</v>
      </c>
      <c r="AC2762">
        <v>1976.51</v>
      </c>
      <c r="AD2762" t="s">
        <v>41</v>
      </c>
      <c r="AE2762" t="s">
        <v>42</v>
      </c>
      <c r="AF2762" t="s">
        <v>42</v>
      </c>
      <c r="AG2762">
        <f t="shared" si="86"/>
        <v>0</v>
      </c>
      <c r="AH2762" t="str" cm="1">
        <f t="array" ref="AH2762">_xlfn.IFS(
X2762&lt;=20, "&lt;20",
AND(X2762&gt;=20, X2762&lt;50), "20-50",
AND(X2762&gt;=50, X2762&lt;100), "50-100",
X2762&gt;=100, "&gt;100"
)</f>
        <v>50-100</v>
      </c>
      <c r="AI2762">
        <f t="shared" si="87"/>
        <v>0</v>
      </c>
      <c r="AJ2762" t="str" cm="1">
        <f t="array" ref="AJ2762">_xlfn.IFS(
C2762&lt;=20, "&lt;20",
AND(C2762&gt;=20, C2762&lt;35), "20-35",
AND(C2762&gt;=35, C2762&lt;50), "35-50",
C2762&gt;=50, "50-100"
)</f>
        <v>50-100</v>
      </c>
      <c r="AK2762" t="str" cm="1">
        <f t="array" ref="AK2762">_xlfn.IFS(
G2762&lt;6, "&lt;6",
AND(G2762&gt;=6, G2762&lt;12), "6-12",
AND(G2762&gt;=12, G2762&lt;18), "12-18",  AND(G2762&gt;=18, G2762&lt;24), "18-24", G2762&gt;=24, "24-36")</f>
        <v>&lt;6</v>
      </c>
    </row>
    <row r="2763" spans="1:37" x14ac:dyDescent="0.3">
      <c r="A2763" t="s">
        <v>2863</v>
      </c>
      <c r="B2763" t="s">
        <v>33</v>
      </c>
      <c r="C2763">
        <v>52</v>
      </c>
      <c r="D2763" t="s">
        <v>34</v>
      </c>
      <c r="E2763" t="s">
        <v>56</v>
      </c>
      <c r="F2763">
        <v>10</v>
      </c>
      <c r="G2763">
        <v>28</v>
      </c>
      <c r="H2763" t="s">
        <v>36</v>
      </c>
      <c r="I2763" t="s">
        <v>37</v>
      </c>
      <c r="J2763" t="s">
        <v>34</v>
      </c>
      <c r="K2763" t="s">
        <v>37</v>
      </c>
      <c r="L2763" t="s">
        <v>38</v>
      </c>
      <c r="M2763" t="s">
        <v>37</v>
      </c>
      <c r="N2763" t="s">
        <v>34</v>
      </c>
      <c r="O2763" t="s">
        <v>34</v>
      </c>
      <c r="P2763" t="s">
        <v>37</v>
      </c>
      <c r="Q2763" t="s">
        <v>34</v>
      </c>
      <c r="R2763" t="s">
        <v>37</v>
      </c>
      <c r="S2763" t="s">
        <v>37</v>
      </c>
      <c r="T2763" t="s">
        <v>37</v>
      </c>
      <c r="U2763" t="s">
        <v>39</v>
      </c>
      <c r="V2763" t="s">
        <v>37</v>
      </c>
      <c r="W2763" t="s">
        <v>51</v>
      </c>
      <c r="X2763">
        <v>64</v>
      </c>
      <c r="Y2763">
        <v>1910.75</v>
      </c>
      <c r="Z2763">
        <v>0</v>
      </c>
      <c r="AA2763">
        <v>0</v>
      </c>
      <c r="AB2763">
        <v>892.8</v>
      </c>
      <c r="AC2763">
        <v>2803.55</v>
      </c>
      <c r="AD2763" t="s">
        <v>41</v>
      </c>
      <c r="AE2763" t="s">
        <v>42</v>
      </c>
      <c r="AF2763" t="s">
        <v>42</v>
      </c>
      <c r="AG2763">
        <f t="shared" si="86"/>
        <v>0</v>
      </c>
      <c r="AH2763" t="str" cm="1">
        <f t="array" ref="AH2763">_xlfn.IFS(
X2763&lt;=20, "&lt;20",
AND(X2763&gt;=20, X2763&lt;50), "20-50",
AND(X2763&gt;=50, X2763&lt;100), "50-100",
X2763&gt;=100, "&gt;100"
)</f>
        <v>50-100</v>
      </c>
      <c r="AI2763">
        <f t="shared" si="87"/>
        <v>0</v>
      </c>
      <c r="AJ2763" t="str" cm="1">
        <f t="array" ref="AJ2763">_xlfn.IFS(
C2763&lt;=20, "&lt;20",
AND(C2763&gt;=20, C2763&lt;35), "20-35",
AND(C2763&gt;=35, C2763&lt;50), "35-50",
C2763&gt;=50, "50-100"
)</f>
        <v>50-100</v>
      </c>
      <c r="AK2763" t="str" cm="1">
        <f t="array" ref="AK2763">_xlfn.IFS(
G2763&lt;6, "&lt;6",
AND(G2763&gt;=6, G2763&lt;12), "6-12",
AND(G2763&gt;=12, G2763&lt;18), "12-18",  AND(G2763&gt;=18, G2763&lt;24), "18-24", G2763&gt;=24, "24-36")</f>
        <v>24-36</v>
      </c>
    </row>
    <row r="2764" spans="1:37" x14ac:dyDescent="0.3">
      <c r="A2764" t="s">
        <v>2864</v>
      </c>
      <c r="B2764" t="s">
        <v>44</v>
      </c>
      <c r="C2764">
        <v>19</v>
      </c>
      <c r="D2764" t="s">
        <v>34</v>
      </c>
      <c r="E2764" t="s">
        <v>56</v>
      </c>
      <c r="F2764">
        <v>9</v>
      </c>
      <c r="G2764">
        <v>1</v>
      </c>
      <c r="H2764" t="s">
        <v>36</v>
      </c>
      <c r="I2764" t="s">
        <v>37</v>
      </c>
      <c r="J2764" t="s">
        <v>34</v>
      </c>
      <c r="K2764" t="s">
        <v>37</v>
      </c>
      <c r="L2764" t="s">
        <v>72</v>
      </c>
      <c r="M2764" t="s">
        <v>37</v>
      </c>
      <c r="N2764" t="s">
        <v>37</v>
      </c>
      <c r="O2764" t="s">
        <v>37</v>
      </c>
      <c r="P2764" t="s">
        <v>37</v>
      </c>
      <c r="Q2764" t="s">
        <v>37</v>
      </c>
      <c r="R2764" t="s">
        <v>37</v>
      </c>
      <c r="S2764" t="s">
        <v>37</v>
      </c>
      <c r="T2764" t="s">
        <v>37</v>
      </c>
      <c r="U2764" t="s">
        <v>67</v>
      </c>
      <c r="V2764" t="s">
        <v>37</v>
      </c>
      <c r="W2764" t="s">
        <v>51</v>
      </c>
      <c r="X2764">
        <v>86.7</v>
      </c>
      <c r="Y2764">
        <v>5309.5</v>
      </c>
      <c r="Z2764">
        <v>0</v>
      </c>
      <c r="AA2764">
        <v>0</v>
      </c>
      <c r="AB2764">
        <v>1863.54</v>
      </c>
      <c r="AC2764">
        <v>7173.04</v>
      </c>
      <c r="AD2764" t="s">
        <v>41</v>
      </c>
      <c r="AE2764" t="s">
        <v>42</v>
      </c>
      <c r="AF2764" t="s">
        <v>42</v>
      </c>
      <c r="AG2764">
        <f t="shared" si="86"/>
        <v>0</v>
      </c>
      <c r="AH2764" t="str" cm="1">
        <f t="array" ref="AH2764">_xlfn.IFS(
X2764&lt;=20, "&lt;20",
AND(X2764&gt;=20, X2764&lt;50), "20-50",
AND(X2764&gt;=50, X2764&lt;100), "50-100",
X2764&gt;=100, "&gt;100"
)</f>
        <v>50-100</v>
      </c>
      <c r="AI2764">
        <f t="shared" si="87"/>
        <v>0</v>
      </c>
      <c r="AJ2764" t="str" cm="1">
        <f t="array" ref="AJ2764">_xlfn.IFS(
C2764&lt;=20, "&lt;20",
AND(C2764&gt;=20, C2764&lt;35), "20-35",
AND(C2764&gt;=35, C2764&lt;50), "35-50",
C2764&gt;=50, "50-100"
)</f>
        <v>&lt;20</v>
      </c>
      <c r="AK2764" t="str" cm="1">
        <f t="array" ref="AK2764">_xlfn.IFS(
G2764&lt;6, "&lt;6",
AND(G2764&gt;=6, G2764&lt;12), "6-12",
AND(G2764&gt;=12, G2764&lt;18), "12-18",  AND(G2764&gt;=18, G2764&lt;24), "18-24", G2764&gt;=24, "24-36")</f>
        <v>&lt;6</v>
      </c>
    </row>
    <row r="2765" spans="1:37" x14ac:dyDescent="0.3">
      <c r="A2765" t="s">
        <v>2865</v>
      </c>
      <c r="B2765" t="s">
        <v>44</v>
      </c>
      <c r="C2765">
        <v>67</v>
      </c>
      <c r="D2765" t="s">
        <v>37</v>
      </c>
      <c r="E2765" t="s">
        <v>61</v>
      </c>
      <c r="F2765">
        <v>9</v>
      </c>
      <c r="G2765">
        <v>11</v>
      </c>
      <c r="H2765" t="s">
        <v>36</v>
      </c>
      <c r="I2765" t="s">
        <v>37</v>
      </c>
      <c r="J2765" t="s">
        <v>37</v>
      </c>
      <c r="K2765" t="s">
        <v>37</v>
      </c>
      <c r="L2765" t="s">
        <v>50</v>
      </c>
      <c r="M2765" t="s">
        <v>37</v>
      </c>
      <c r="N2765" t="s">
        <v>37</v>
      </c>
      <c r="O2765" t="s">
        <v>34</v>
      </c>
      <c r="P2765" t="s">
        <v>34</v>
      </c>
      <c r="Q2765" t="s">
        <v>34</v>
      </c>
      <c r="R2765" t="s">
        <v>37</v>
      </c>
      <c r="S2765" t="s">
        <v>37</v>
      </c>
      <c r="T2765" t="s">
        <v>37</v>
      </c>
      <c r="U2765" t="s">
        <v>67</v>
      </c>
      <c r="V2765" t="s">
        <v>37</v>
      </c>
      <c r="W2765" t="s">
        <v>51</v>
      </c>
      <c r="X2765">
        <v>96.85</v>
      </c>
      <c r="Y2765">
        <v>5219.6499999999996</v>
      </c>
      <c r="Z2765">
        <v>0</v>
      </c>
      <c r="AA2765">
        <v>0</v>
      </c>
      <c r="AB2765">
        <v>2613.52</v>
      </c>
      <c r="AC2765">
        <v>7833.17</v>
      </c>
      <c r="AD2765" t="s">
        <v>41</v>
      </c>
      <c r="AE2765" t="s">
        <v>42</v>
      </c>
      <c r="AF2765" t="s">
        <v>42</v>
      </c>
      <c r="AG2765">
        <f t="shared" si="86"/>
        <v>0</v>
      </c>
      <c r="AH2765" t="str" cm="1">
        <f t="array" ref="AH2765">_xlfn.IFS(
X2765&lt;=20, "&lt;20",
AND(X2765&gt;=20, X2765&lt;50), "20-50",
AND(X2765&gt;=50, X2765&lt;100), "50-100",
X2765&gt;=100, "&gt;100"
)</f>
        <v>50-100</v>
      </c>
      <c r="AI2765">
        <f t="shared" si="87"/>
        <v>0</v>
      </c>
      <c r="AJ2765" t="str" cm="1">
        <f t="array" ref="AJ2765">_xlfn.IFS(
C2765&lt;=20, "&lt;20",
AND(C2765&gt;=20, C2765&lt;35), "20-35",
AND(C2765&gt;=35, C2765&lt;50), "35-50",
C2765&gt;=50, "50-100"
)</f>
        <v>50-100</v>
      </c>
      <c r="AK2765" t="str" cm="1">
        <f t="array" ref="AK2765">_xlfn.IFS(
G2765&lt;6, "&lt;6",
AND(G2765&gt;=6, G2765&lt;12), "6-12",
AND(G2765&gt;=12, G2765&lt;18), "12-18",  AND(G2765&gt;=18, G2765&lt;24), "18-24", G2765&gt;=24, "24-36")</f>
        <v>6-12</v>
      </c>
    </row>
    <row r="2766" spans="1:37" x14ac:dyDescent="0.3">
      <c r="A2766" t="s">
        <v>2866</v>
      </c>
      <c r="B2766" t="s">
        <v>44</v>
      </c>
      <c r="C2766">
        <v>30</v>
      </c>
      <c r="D2766" t="s">
        <v>34</v>
      </c>
      <c r="E2766" t="s">
        <v>69</v>
      </c>
      <c r="F2766">
        <v>9</v>
      </c>
      <c r="G2766">
        <v>26</v>
      </c>
      <c r="H2766" t="s">
        <v>36</v>
      </c>
      <c r="I2766" t="s">
        <v>37</v>
      </c>
      <c r="J2766" t="s">
        <v>34</v>
      </c>
      <c r="K2766" t="s">
        <v>37</v>
      </c>
      <c r="L2766" t="s">
        <v>50</v>
      </c>
      <c r="M2766" t="s">
        <v>34</v>
      </c>
      <c r="N2766" t="s">
        <v>37</v>
      </c>
      <c r="O2766" t="s">
        <v>37</v>
      </c>
      <c r="P2766" t="s">
        <v>34</v>
      </c>
      <c r="Q2766" t="s">
        <v>37</v>
      </c>
      <c r="R2766" t="s">
        <v>37</v>
      </c>
      <c r="S2766" t="s">
        <v>37</v>
      </c>
      <c r="T2766" t="s">
        <v>37</v>
      </c>
      <c r="U2766" t="s">
        <v>46</v>
      </c>
      <c r="V2766" t="s">
        <v>37</v>
      </c>
      <c r="W2766" t="s">
        <v>51</v>
      </c>
      <c r="X2766">
        <v>99.5</v>
      </c>
      <c r="Y2766">
        <v>2369.0500000000002</v>
      </c>
      <c r="Z2766">
        <v>19.5</v>
      </c>
      <c r="AA2766">
        <v>0</v>
      </c>
      <c r="AB2766">
        <v>1210.5</v>
      </c>
      <c r="AC2766">
        <v>3560.05</v>
      </c>
      <c r="AD2766" t="s">
        <v>52</v>
      </c>
      <c r="AE2766" t="s">
        <v>53</v>
      </c>
      <c r="AF2766" t="s">
        <v>162</v>
      </c>
      <c r="AG2766">
        <f t="shared" si="86"/>
        <v>1</v>
      </c>
      <c r="AH2766" t="str" cm="1">
        <f t="array" ref="AH2766">_xlfn.IFS(
X2766&lt;=20, "&lt;20",
AND(X2766&gt;=20, X2766&lt;50), "20-50",
AND(X2766&gt;=50, X2766&lt;100), "50-100",
X2766&gt;=100, "&gt;100"
)</f>
        <v>50-100</v>
      </c>
      <c r="AI2766">
        <f t="shared" si="87"/>
        <v>0</v>
      </c>
      <c r="AJ2766" t="str" cm="1">
        <f t="array" ref="AJ2766">_xlfn.IFS(
C2766&lt;=20, "&lt;20",
AND(C2766&gt;=20, C2766&lt;35), "20-35",
AND(C2766&gt;=35, C2766&lt;50), "35-50",
C2766&gt;=50, "50-100"
)</f>
        <v>20-35</v>
      </c>
      <c r="AK2766" t="str" cm="1">
        <f t="array" ref="AK2766">_xlfn.IFS(
G2766&lt;6, "&lt;6",
AND(G2766&gt;=6, G2766&lt;12), "6-12",
AND(G2766&gt;=12, G2766&lt;18), "12-18",  AND(G2766&gt;=18, G2766&lt;24), "18-24", G2766&gt;=24, "24-36")</f>
        <v>24-36</v>
      </c>
    </row>
    <row r="2767" spans="1:37" x14ac:dyDescent="0.3">
      <c r="A2767" t="s">
        <v>2867</v>
      </c>
      <c r="B2767" t="s">
        <v>44</v>
      </c>
      <c r="C2767">
        <v>29</v>
      </c>
      <c r="D2767" t="s">
        <v>34</v>
      </c>
      <c r="E2767" t="s">
        <v>61</v>
      </c>
      <c r="F2767">
        <v>12</v>
      </c>
      <c r="G2767">
        <v>27</v>
      </c>
      <c r="H2767" t="s">
        <v>70</v>
      </c>
      <c r="I2767" t="s">
        <v>37</v>
      </c>
      <c r="J2767" t="s">
        <v>37</v>
      </c>
      <c r="K2767" t="s">
        <v>37</v>
      </c>
      <c r="L2767" t="s">
        <v>50</v>
      </c>
      <c r="M2767" t="s">
        <v>37</v>
      </c>
      <c r="N2767" t="s">
        <v>37</v>
      </c>
      <c r="O2767" t="s">
        <v>34</v>
      </c>
      <c r="P2767" t="s">
        <v>34</v>
      </c>
      <c r="Q2767" t="s">
        <v>37</v>
      </c>
      <c r="R2767" t="s">
        <v>37</v>
      </c>
      <c r="S2767" t="s">
        <v>37</v>
      </c>
      <c r="T2767" t="s">
        <v>37</v>
      </c>
      <c r="U2767" t="s">
        <v>46</v>
      </c>
      <c r="V2767" t="s">
        <v>37</v>
      </c>
      <c r="W2767" t="s">
        <v>40</v>
      </c>
      <c r="X2767">
        <v>106.6</v>
      </c>
      <c r="Y2767">
        <v>5893.95</v>
      </c>
      <c r="Z2767">
        <v>0</v>
      </c>
      <c r="AA2767">
        <v>0</v>
      </c>
      <c r="AB2767">
        <v>1387.12</v>
      </c>
      <c r="AC2767">
        <v>7281.07</v>
      </c>
      <c r="AD2767" t="s">
        <v>41</v>
      </c>
      <c r="AE2767" t="s">
        <v>42</v>
      </c>
      <c r="AF2767" t="s">
        <v>42</v>
      </c>
      <c r="AG2767">
        <f t="shared" si="86"/>
        <v>0</v>
      </c>
      <c r="AH2767" t="str" cm="1">
        <f t="array" ref="AH2767">_xlfn.IFS(
X2767&lt;=20, "&lt;20",
AND(X2767&gt;=20, X2767&lt;50), "20-50",
AND(X2767&gt;=50, X2767&lt;100), "50-100",
X2767&gt;=100, "&gt;100"
)</f>
        <v>&gt;100</v>
      </c>
      <c r="AI2767">
        <f t="shared" si="87"/>
        <v>0</v>
      </c>
      <c r="AJ2767" t="str" cm="1">
        <f t="array" ref="AJ2767">_xlfn.IFS(
C2767&lt;=20, "&lt;20",
AND(C2767&gt;=20, C2767&lt;35), "20-35",
AND(C2767&gt;=35, C2767&lt;50), "35-50",
C2767&gt;=50, "50-100"
)</f>
        <v>20-35</v>
      </c>
      <c r="AK2767" t="str" cm="1">
        <f t="array" ref="AK2767">_xlfn.IFS(
G2767&lt;6, "&lt;6",
AND(G2767&gt;=6, G2767&lt;12), "6-12",
AND(G2767&gt;=12, G2767&lt;18), "12-18",  AND(G2767&gt;=18, G2767&lt;24), "18-24", G2767&gt;=24, "24-36")</f>
        <v>24-36</v>
      </c>
    </row>
    <row r="2768" spans="1:37" x14ac:dyDescent="0.3">
      <c r="A2768" t="s">
        <v>2868</v>
      </c>
      <c r="B2768" t="s">
        <v>44</v>
      </c>
      <c r="C2768">
        <v>60</v>
      </c>
      <c r="D2768" t="s">
        <v>37</v>
      </c>
      <c r="E2768" t="s">
        <v>109</v>
      </c>
      <c r="F2768">
        <v>10</v>
      </c>
      <c r="G2768">
        <v>30</v>
      </c>
      <c r="H2768" t="s">
        <v>36</v>
      </c>
      <c r="I2768" t="s">
        <v>37</v>
      </c>
      <c r="J2768" t="s">
        <v>34</v>
      </c>
      <c r="K2768" t="s">
        <v>37</v>
      </c>
      <c r="L2768" t="s">
        <v>72</v>
      </c>
      <c r="M2768" t="s">
        <v>37</v>
      </c>
      <c r="N2768" t="s">
        <v>34</v>
      </c>
      <c r="O2768" t="s">
        <v>34</v>
      </c>
      <c r="P2768" t="s">
        <v>34</v>
      </c>
      <c r="Q2768" t="s">
        <v>34</v>
      </c>
      <c r="R2768" t="s">
        <v>34</v>
      </c>
      <c r="S2768" t="s">
        <v>34</v>
      </c>
      <c r="T2768" t="s">
        <v>34</v>
      </c>
      <c r="U2768" t="s">
        <v>46</v>
      </c>
      <c r="V2768" t="s">
        <v>34</v>
      </c>
      <c r="W2768" t="s">
        <v>40</v>
      </c>
      <c r="X2768">
        <v>50.35</v>
      </c>
      <c r="Y2768">
        <v>1411.35</v>
      </c>
      <c r="Z2768">
        <v>0</v>
      </c>
      <c r="AA2768">
        <v>150</v>
      </c>
      <c r="AB2768">
        <v>499.77</v>
      </c>
      <c r="AC2768">
        <v>2061.12</v>
      </c>
      <c r="AD2768" t="s">
        <v>41</v>
      </c>
      <c r="AE2768" t="s">
        <v>42</v>
      </c>
      <c r="AF2768" t="s">
        <v>42</v>
      </c>
      <c r="AG2768">
        <f t="shared" si="86"/>
        <v>0</v>
      </c>
      <c r="AH2768" t="str" cm="1">
        <f t="array" ref="AH2768">_xlfn.IFS(
X2768&lt;=20, "&lt;20",
AND(X2768&gt;=20, X2768&lt;50), "20-50",
AND(X2768&gt;=50, X2768&lt;100), "50-100",
X2768&gt;=100, "&gt;100"
)</f>
        <v>50-100</v>
      </c>
      <c r="AI2768">
        <f t="shared" si="87"/>
        <v>0</v>
      </c>
      <c r="AJ2768" t="str" cm="1">
        <f t="array" ref="AJ2768">_xlfn.IFS(
C2768&lt;=20, "&lt;20",
AND(C2768&gt;=20, C2768&lt;35), "20-35",
AND(C2768&gt;=35, C2768&lt;50), "35-50",
C2768&gt;=50, "50-100"
)</f>
        <v>50-100</v>
      </c>
      <c r="AK2768" t="str" cm="1">
        <f t="array" ref="AK2768">_xlfn.IFS(
G2768&lt;6, "&lt;6",
AND(G2768&gt;=6, G2768&lt;12), "6-12",
AND(G2768&gt;=12, G2768&lt;18), "12-18",  AND(G2768&gt;=18, G2768&lt;24), "18-24", G2768&gt;=24, "24-36")</f>
        <v>24-36</v>
      </c>
    </row>
    <row r="2769" spans="1:37" x14ac:dyDescent="0.3">
      <c r="A2769" t="s">
        <v>2869</v>
      </c>
      <c r="B2769" t="s">
        <v>44</v>
      </c>
      <c r="C2769">
        <v>47</v>
      </c>
      <c r="D2769" t="s">
        <v>34</v>
      </c>
      <c r="E2769" t="s">
        <v>64</v>
      </c>
      <c r="F2769">
        <v>7</v>
      </c>
      <c r="G2769">
        <v>8</v>
      </c>
      <c r="H2769" t="s">
        <v>36</v>
      </c>
      <c r="I2769" t="s">
        <v>37</v>
      </c>
      <c r="J2769" t="s">
        <v>34</v>
      </c>
      <c r="K2769" t="s">
        <v>37</v>
      </c>
      <c r="L2769" t="s">
        <v>72</v>
      </c>
      <c r="M2769" t="s">
        <v>37</v>
      </c>
      <c r="N2769" t="s">
        <v>37</v>
      </c>
      <c r="O2769" t="s">
        <v>34</v>
      </c>
      <c r="P2769" t="s">
        <v>37</v>
      </c>
      <c r="Q2769" t="s">
        <v>34</v>
      </c>
      <c r="R2769" t="s">
        <v>34</v>
      </c>
      <c r="S2769" t="s">
        <v>34</v>
      </c>
      <c r="T2769" t="s">
        <v>37</v>
      </c>
      <c r="U2769" t="s">
        <v>67</v>
      </c>
      <c r="V2769" t="s">
        <v>37</v>
      </c>
      <c r="W2769" t="s">
        <v>40</v>
      </c>
      <c r="X2769">
        <v>61.35</v>
      </c>
      <c r="Y2769">
        <v>3766.2</v>
      </c>
      <c r="Z2769">
        <v>0</v>
      </c>
      <c r="AA2769">
        <v>0</v>
      </c>
      <c r="AB2769">
        <v>1333.2</v>
      </c>
      <c r="AC2769">
        <v>5099.3999999999996</v>
      </c>
      <c r="AD2769" t="s">
        <v>41</v>
      </c>
      <c r="AE2769" t="s">
        <v>42</v>
      </c>
      <c r="AF2769" t="s">
        <v>42</v>
      </c>
      <c r="AG2769">
        <f t="shared" si="86"/>
        <v>0</v>
      </c>
      <c r="AH2769" t="str" cm="1">
        <f t="array" ref="AH2769">_xlfn.IFS(
X2769&lt;=20, "&lt;20",
AND(X2769&gt;=20, X2769&lt;50), "20-50",
AND(X2769&gt;=50, X2769&lt;100), "50-100",
X2769&gt;=100, "&gt;100"
)</f>
        <v>50-100</v>
      </c>
      <c r="AI2769">
        <f t="shared" si="87"/>
        <v>0</v>
      </c>
      <c r="AJ2769" t="str" cm="1">
        <f t="array" ref="AJ2769">_xlfn.IFS(
C2769&lt;=20, "&lt;20",
AND(C2769&gt;=20, C2769&lt;35), "20-35",
AND(C2769&gt;=35, C2769&lt;50), "35-50",
C2769&gt;=50, "50-100"
)</f>
        <v>35-50</v>
      </c>
      <c r="AK2769" t="str" cm="1">
        <f t="array" ref="AK2769">_xlfn.IFS(
G2769&lt;6, "&lt;6",
AND(G2769&gt;=6, G2769&lt;12), "6-12",
AND(G2769&gt;=12, G2769&lt;18), "12-18",  AND(G2769&gt;=18, G2769&lt;24), "18-24", G2769&gt;=24, "24-36")</f>
        <v>6-12</v>
      </c>
    </row>
    <row r="2770" spans="1:37" x14ac:dyDescent="0.3">
      <c r="A2770" t="s">
        <v>2870</v>
      </c>
      <c r="B2770" t="s">
        <v>44</v>
      </c>
      <c r="C2770">
        <v>35</v>
      </c>
      <c r="D2770" t="s">
        <v>37</v>
      </c>
      <c r="E2770" t="s">
        <v>87</v>
      </c>
      <c r="F2770">
        <v>1</v>
      </c>
      <c r="G2770">
        <v>17</v>
      </c>
      <c r="H2770" t="s">
        <v>57</v>
      </c>
      <c r="I2770" t="s">
        <v>37</v>
      </c>
      <c r="J2770" t="s">
        <v>34</v>
      </c>
      <c r="K2770" t="s">
        <v>37</v>
      </c>
      <c r="L2770" t="s">
        <v>38</v>
      </c>
      <c r="M2770" t="s">
        <v>34</v>
      </c>
      <c r="N2770" t="s">
        <v>34</v>
      </c>
      <c r="O2770" t="s">
        <v>34</v>
      </c>
      <c r="P2770" t="s">
        <v>34</v>
      </c>
      <c r="Q2770" t="s">
        <v>34</v>
      </c>
      <c r="R2770" t="s">
        <v>34</v>
      </c>
      <c r="S2770" t="s">
        <v>34</v>
      </c>
      <c r="T2770" t="s">
        <v>37</v>
      </c>
      <c r="U2770" t="s">
        <v>46</v>
      </c>
      <c r="V2770" t="s">
        <v>37</v>
      </c>
      <c r="W2770" t="s">
        <v>51</v>
      </c>
      <c r="X2770">
        <v>44.95</v>
      </c>
      <c r="Y2770">
        <v>926.25</v>
      </c>
      <c r="Z2770">
        <v>0</v>
      </c>
      <c r="AA2770">
        <v>0</v>
      </c>
      <c r="AB2770">
        <v>817.95</v>
      </c>
      <c r="AC2770">
        <v>1744.2</v>
      </c>
      <c r="AD2770" t="s">
        <v>41</v>
      </c>
      <c r="AE2770" t="s">
        <v>42</v>
      </c>
      <c r="AF2770" t="s">
        <v>42</v>
      </c>
      <c r="AG2770">
        <f t="shared" si="86"/>
        <v>0</v>
      </c>
      <c r="AH2770" t="str" cm="1">
        <f t="array" ref="AH2770">_xlfn.IFS(
X2770&lt;=20, "&lt;20",
AND(X2770&gt;=20, X2770&lt;50), "20-50",
AND(X2770&gt;=50, X2770&lt;100), "50-100",
X2770&gt;=100, "&gt;100"
)</f>
        <v>20-50</v>
      </c>
      <c r="AI2770">
        <f t="shared" si="87"/>
        <v>0</v>
      </c>
      <c r="AJ2770" t="str" cm="1">
        <f t="array" ref="AJ2770">_xlfn.IFS(
C2770&lt;=20, "&lt;20",
AND(C2770&gt;=20, C2770&lt;35), "20-35",
AND(C2770&gt;=35, C2770&lt;50), "35-50",
C2770&gt;=50, "50-100"
)</f>
        <v>35-50</v>
      </c>
      <c r="AK2770" t="str" cm="1">
        <f t="array" ref="AK2770">_xlfn.IFS(
G2770&lt;6, "&lt;6",
AND(G2770&gt;=6, G2770&lt;12), "6-12",
AND(G2770&gt;=12, G2770&lt;18), "12-18",  AND(G2770&gt;=18, G2770&lt;24), "18-24", G2770&gt;=24, "24-36")</f>
        <v>12-18</v>
      </c>
    </row>
    <row r="2771" spans="1:37" x14ac:dyDescent="0.3">
      <c r="A2771" t="s">
        <v>2871</v>
      </c>
      <c r="B2771" t="s">
        <v>33</v>
      </c>
      <c r="C2771">
        <v>40</v>
      </c>
      <c r="D2771" t="s">
        <v>34</v>
      </c>
      <c r="E2771" t="s">
        <v>48</v>
      </c>
      <c r="F2771">
        <v>15</v>
      </c>
      <c r="G2771">
        <v>13</v>
      </c>
      <c r="H2771" t="s">
        <v>49</v>
      </c>
      <c r="I2771" t="s">
        <v>37</v>
      </c>
      <c r="J2771" t="s">
        <v>34</v>
      </c>
      <c r="K2771" t="s">
        <v>34</v>
      </c>
      <c r="L2771" t="s">
        <v>34</v>
      </c>
      <c r="M2771" t="s">
        <v>34</v>
      </c>
      <c r="N2771" t="s">
        <v>34</v>
      </c>
      <c r="O2771" t="s">
        <v>34</v>
      </c>
      <c r="P2771" t="s">
        <v>34</v>
      </c>
      <c r="Q2771" t="s">
        <v>34</v>
      </c>
      <c r="R2771" t="s">
        <v>34</v>
      </c>
      <c r="S2771" t="s">
        <v>34</v>
      </c>
      <c r="T2771" t="s">
        <v>34</v>
      </c>
      <c r="U2771" t="s">
        <v>46</v>
      </c>
      <c r="V2771" t="s">
        <v>34</v>
      </c>
      <c r="W2771" t="s">
        <v>40</v>
      </c>
      <c r="X2771">
        <v>20.8</v>
      </c>
      <c r="Y2771">
        <v>20.8</v>
      </c>
      <c r="Z2771">
        <v>0</v>
      </c>
      <c r="AA2771">
        <v>0</v>
      </c>
      <c r="AB2771">
        <v>48.14</v>
      </c>
      <c r="AC2771">
        <v>68.94</v>
      </c>
      <c r="AD2771" t="s">
        <v>85</v>
      </c>
      <c r="AE2771" t="s">
        <v>42</v>
      </c>
      <c r="AF2771" t="s">
        <v>42</v>
      </c>
      <c r="AG2771">
        <f t="shared" si="86"/>
        <v>0</v>
      </c>
      <c r="AH2771" t="str" cm="1">
        <f t="array" ref="AH2771">_xlfn.IFS(
X2771&lt;=20, "&lt;20",
AND(X2771&gt;=20, X2771&lt;50), "20-50",
AND(X2771&gt;=50, X2771&lt;100), "50-100",
X2771&gt;=100, "&gt;100"
)</f>
        <v>20-50</v>
      </c>
      <c r="AI2771">
        <f t="shared" si="87"/>
        <v>1</v>
      </c>
      <c r="AJ2771" t="str" cm="1">
        <f t="array" ref="AJ2771">_xlfn.IFS(
C2771&lt;=20, "&lt;20",
AND(C2771&gt;=20, C2771&lt;35), "20-35",
AND(C2771&gt;=35, C2771&lt;50), "35-50",
C2771&gt;=50, "50-100"
)</f>
        <v>35-50</v>
      </c>
      <c r="AK2771" t="str" cm="1">
        <f t="array" ref="AK2771">_xlfn.IFS(
G2771&lt;6, "&lt;6",
AND(G2771&gt;=6, G2771&lt;12), "6-12",
AND(G2771&gt;=12, G2771&lt;18), "12-18",  AND(G2771&gt;=18, G2771&lt;24), "18-24", G2771&gt;=24, "24-36")</f>
        <v>12-18</v>
      </c>
    </row>
    <row r="2772" spans="1:37" x14ac:dyDescent="0.3">
      <c r="A2772" t="s">
        <v>2872</v>
      </c>
      <c r="B2772" t="s">
        <v>33</v>
      </c>
      <c r="C2772">
        <v>63</v>
      </c>
      <c r="D2772" t="s">
        <v>37</v>
      </c>
      <c r="E2772" t="s">
        <v>74</v>
      </c>
      <c r="F2772">
        <v>4</v>
      </c>
      <c r="G2772">
        <v>17</v>
      </c>
      <c r="H2772" t="s">
        <v>57</v>
      </c>
      <c r="I2772" t="s">
        <v>37</v>
      </c>
      <c r="J2772" t="s">
        <v>34</v>
      </c>
      <c r="K2772" t="s">
        <v>37</v>
      </c>
      <c r="L2772" t="s">
        <v>50</v>
      </c>
      <c r="M2772" t="s">
        <v>34</v>
      </c>
      <c r="N2772" t="s">
        <v>37</v>
      </c>
      <c r="O2772" t="s">
        <v>37</v>
      </c>
      <c r="P2772" t="s">
        <v>34</v>
      </c>
      <c r="Q2772" t="s">
        <v>34</v>
      </c>
      <c r="R2772" t="s">
        <v>34</v>
      </c>
      <c r="S2772" t="s">
        <v>34</v>
      </c>
      <c r="T2772" t="s">
        <v>37</v>
      </c>
      <c r="U2772" t="s">
        <v>46</v>
      </c>
      <c r="V2772" t="s">
        <v>37</v>
      </c>
      <c r="W2772" t="s">
        <v>51</v>
      </c>
      <c r="X2772">
        <v>78.25</v>
      </c>
      <c r="Y2772">
        <v>1490.95</v>
      </c>
      <c r="Z2772">
        <v>0</v>
      </c>
      <c r="AA2772">
        <v>0</v>
      </c>
      <c r="AB2772">
        <v>384.94</v>
      </c>
      <c r="AC2772">
        <v>1875.89</v>
      </c>
      <c r="AD2772" t="s">
        <v>52</v>
      </c>
      <c r="AE2772" t="s">
        <v>53</v>
      </c>
      <c r="AF2772" t="s">
        <v>54</v>
      </c>
      <c r="AG2772">
        <f t="shared" si="86"/>
        <v>1</v>
      </c>
      <c r="AH2772" t="str" cm="1">
        <f t="array" ref="AH2772">_xlfn.IFS(
X2772&lt;=20, "&lt;20",
AND(X2772&gt;=20, X2772&lt;50), "20-50",
AND(X2772&gt;=50, X2772&lt;100), "50-100",
X2772&gt;=100, "&gt;100"
)</f>
        <v>50-100</v>
      </c>
      <c r="AI2772">
        <f t="shared" si="87"/>
        <v>0</v>
      </c>
      <c r="AJ2772" t="str" cm="1">
        <f t="array" ref="AJ2772">_xlfn.IFS(
C2772&lt;=20, "&lt;20",
AND(C2772&gt;=20, C2772&lt;35), "20-35",
AND(C2772&gt;=35, C2772&lt;50), "35-50",
C2772&gt;=50, "50-100"
)</f>
        <v>50-100</v>
      </c>
      <c r="AK2772" t="str" cm="1">
        <f t="array" ref="AK2772">_xlfn.IFS(
G2772&lt;6, "&lt;6",
AND(G2772&gt;=6, G2772&lt;12), "6-12",
AND(G2772&gt;=12, G2772&lt;18), "12-18",  AND(G2772&gt;=18, G2772&lt;24), "18-24", G2772&gt;=24, "24-36")</f>
        <v>12-18</v>
      </c>
    </row>
    <row r="2773" spans="1:37" x14ac:dyDescent="0.3">
      <c r="A2773" t="s">
        <v>2873</v>
      </c>
      <c r="B2773" t="s">
        <v>44</v>
      </c>
      <c r="C2773">
        <v>38</v>
      </c>
      <c r="D2773" t="s">
        <v>37</v>
      </c>
      <c r="E2773" t="s">
        <v>130</v>
      </c>
      <c r="F2773">
        <v>13</v>
      </c>
      <c r="G2773">
        <v>33</v>
      </c>
      <c r="H2773" t="s">
        <v>49</v>
      </c>
      <c r="I2773" t="s">
        <v>37</v>
      </c>
      <c r="J2773" t="s">
        <v>37</v>
      </c>
      <c r="K2773" t="s">
        <v>37</v>
      </c>
      <c r="L2773" t="s">
        <v>38</v>
      </c>
      <c r="M2773" t="s">
        <v>34</v>
      </c>
      <c r="N2773" t="s">
        <v>34</v>
      </c>
      <c r="O2773" t="s">
        <v>34</v>
      </c>
      <c r="P2773" t="s">
        <v>37</v>
      </c>
      <c r="Q2773" t="s">
        <v>37</v>
      </c>
      <c r="R2773" t="s">
        <v>37</v>
      </c>
      <c r="S2773" t="s">
        <v>37</v>
      </c>
      <c r="T2773" t="s">
        <v>37</v>
      </c>
      <c r="U2773" t="s">
        <v>46</v>
      </c>
      <c r="V2773" t="s">
        <v>37</v>
      </c>
      <c r="W2773" t="s">
        <v>51</v>
      </c>
      <c r="X2773">
        <v>74.650000000000006</v>
      </c>
      <c r="Y2773">
        <v>521.1</v>
      </c>
      <c r="Z2773">
        <v>28.35</v>
      </c>
      <c r="AA2773">
        <v>0</v>
      </c>
      <c r="AB2773">
        <v>341.74</v>
      </c>
      <c r="AC2773">
        <v>834.49</v>
      </c>
      <c r="AD2773" t="s">
        <v>52</v>
      </c>
      <c r="AE2773" t="s">
        <v>53</v>
      </c>
      <c r="AF2773" t="s">
        <v>91</v>
      </c>
      <c r="AG2773">
        <f t="shared" si="86"/>
        <v>1</v>
      </c>
      <c r="AH2773" t="str" cm="1">
        <f t="array" ref="AH2773">_xlfn.IFS(
X2773&lt;=20, "&lt;20",
AND(X2773&gt;=20, X2773&lt;50), "20-50",
AND(X2773&gt;=50, X2773&lt;100), "50-100",
X2773&gt;=100, "&gt;100"
)</f>
        <v>50-100</v>
      </c>
      <c r="AI2773">
        <f t="shared" si="87"/>
        <v>0</v>
      </c>
      <c r="AJ2773" t="str" cm="1">
        <f t="array" ref="AJ2773">_xlfn.IFS(
C2773&lt;=20, "&lt;20",
AND(C2773&gt;=20, C2773&lt;35), "20-35",
AND(C2773&gt;=35, C2773&lt;50), "35-50",
C2773&gt;=50, "50-100"
)</f>
        <v>35-50</v>
      </c>
      <c r="AK2773" t="str" cm="1">
        <f t="array" ref="AK2773">_xlfn.IFS(
G2773&lt;6, "&lt;6",
AND(G2773&gt;=6, G2773&lt;12), "6-12",
AND(G2773&gt;=12, G2773&lt;18), "12-18",  AND(G2773&gt;=18, G2773&lt;24), "18-24", G2773&gt;=24, "24-36")</f>
        <v>24-36</v>
      </c>
    </row>
    <row r="2774" spans="1:37" x14ac:dyDescent="0.3">
      <c r="A2774" t="s">
        <v>2874</v>
      </c>
      <c r="B2774" t="s">
        <v>33</v>
      </c>
      <c r="C2774">
        <v>42</v>
      </c>
      <c r="D2774" t="s">
        <v>34</v>
      </c>
      <c r="E2774" t="s">
        <v>48</v>
      </c>
      <c r="F2774">
        <v>14</v>
      </c>
      <c r="G2774">
        <v>29</v>
      </c>
      <c r="H2774" t="s">
        <v>57</v>
      </c>
      <c r="I2774" t="s">
        <v>37</v>
      </c>
      <c r="J2774" t="s">
        <v>34</v>
      </c>
      <c r="K2774" t="s">
        <v>34</v>
      </c>
      <c r="L2774" t="s">
        <v>34</v>
      </c>
      <c r="M2774" t="s">
        <v>34</v>
      </c>
      <c r="N2774" t="s">
        <v>34</v>
      </c>
      <c r="O2774" t="s">
        <v>34</v>
      </c>
      <c r="P2774" t="s">
        <v>34</v>
      </c>
      <c r="Q2774" t="s">
        <v>34</v>
      </c>
      <c r="R2774" t="s">
        <v>34</v>
      </c>
      <c r="S2774" t="s">
        <v>34</v>
      </c>
      <c r="T2774" t="s">
        <v>34</v>
      </c>
      <c r="U2774" t="s">
        <v>46</v>
      </c>
      <c r="V2774" t="s">
        <v>34</v>
      </c>
      <c r="W2774" t="s">
        <v>40</v>
      </c>
      <c r="X2774">
        <v>20.149999999999999</v>
      </c>
      <c r="Y2774">
        <v>432.5</v>
      </c>
      <c r="Z2774">
        <v>0</v>
      </c>
      <c r="AA2774">
        <v>0</v>
      </c>
      <c r="AB2774">
        <v>749.54</v>
      </c>
      <c r="AC2774">
        <v>1182.04</v>
      </c>
      <c r="AD2774" t="s">
        <v>41</v>
      </c>
      <c r="AE2774" t="s">
        <v>42</v>
      </c>
      <c r="AF2774" t="s">
        <v>42</v>
      </c>
      <c r="AG2774">
        <f t="shared" si="86"/>
        <v>0</v>
      </c>
      <c r="AH2774" t="str" cm="1">
        <f t="array" ref="AH2774">_xlfn.IFS(
X2774&lt;=20, "&lt;20",
AND(X2774&gt;=20, X2774&lt;50), "20-50",
AND(X2774&gt;=50, X2774&lt;100), "50-100",
X2774&gt;=100, "&gt;100"
)</f>
        <v>20-50</v>
      </c>
      <c r="AI2774">
        <f t="shared" si="87"/>
        <v>0</v>
      </c>
      <c r="AJ2774" t="str" cm="1">
        <f t="array" ref="AJ2774">_xlfn.IFS(
C2774&lt;=20, "&lt;20",
AND(C2774&gt;=20, C2774&lt;35), "20-35",
AND(C2774&gt;=35, C2774&lt;50), "35-50",
C2774&gt;=50, "50-100"
)</f>
        <v>35-50</v>
      </c>
      <c r="AK2774" t="str" cm="1">
        <f t="array" ref="AK2774">_xlfn.IFS(
G2774&lt;6, "&lt;6",
AND(G2774&gt;=6, G2774&lt;12), "6-12",
AND(G2774&gt;=12, G2774&lt;18), "12-18",  AND(G2774&gt;=18, G2774&lt;24), "18-24", G2774&gt;=24, "24-36")</f>
        <v>24-36</v>
      </c>
    </row>
    <row r="2775" spans="1:37" x14ac:dyDescent="0.3">
      <c r="A2775" t="s">
        <v>2875</v>
      </c>
      <c r="B2775" t="s">
        <v>44</v>
      </c>
      <c r="C2775">
        <v>19</v>
      </c>
      <c r="D2775" t="s">
        <v>34</v>
      </c>
      <c r="E2775" t="s">
        <v>45</v>
      </c>
      <c r="F2775">
        <v>8</v>
      </c>
      <c r="G2775">
        <v>9</v>
      </c>
      <c r="H2775" t="s">
        <v>70</v>
      </c>
      <c r="I2775" t="s">
        <v>37</v>
      </c>
      <c r="J2775" t="s">
        <v>37</v>
      </c>
      <c r="K2775" t="s">
        <v>34</v>
      </c>
      <c r="L2775" t="s">
        <v>34</v>
      </c>
      <c r="M2775" t="s">
        <v>34</v>
      </c>
      <c r="N2775" t="s">
        <v>34</v>
      </c>
      <c r="O2775" t="s">
        <v>34</v>
      </c>
      <c r="P2775" t="s">
        <v>34</v>
      </c>
      <c r="Q2775" t="s">
        <v>34</v>
      </c>
      <c r="R2775" t="s">
        <v>34</v>
      </c>
      <c r="S2775" t="s">
        <v>34</v>
      </c>
      <c r="T2775" t="s">
        <v>34</v>
      </c>
      <c r="U2775" t="s">
        <v>67</v>
      </c>
      <c r="V2775" t="s">
        <v>37</v>
      </c>
      <c r="W2775" t="s">
        <v>40</v>
      </c>
      <c r="X2775">
        <v>24.1</v>
      </c>
      <c r="Y2775">
        <v>1551.6</v>
      </c>
      <c r="Z2775">
        <v>0</v>
      </c>
      <c r="AA2775">
        <v>0</v>
      </c>
      <c r="AB2775">
        <v>814.35</v>
      </c>
      <c r="AC2775">
        <v>2365.9499999999998</v>
      </c>
      <c r="AD2775" t="s">
        <v>41</v>
      </c>
      <c r="AE2775" t="s">
        <v>42</v>
      </c>
      <c r="AF2775" t="s">
        <v>42</v>
      </c>
      <c r="AG2775">
        <f t="shared" si="86"/>
        <v>0</v>
      </c>
      <c r="AH2775" t="str" cm="1">
        <f t="array" ref="AH2775">_xlfn.IFS(
X2775&lt;=20, "&lt;20",
AND(X2775&gt;=20, X2775&lt;50), "20-50",
AND(X2775&gt;=50, X2775&lt;100), "50-100",
X2775&gt;=100, "&gt;100"
)</f>
        <v>20-50</v>
      </c>
      <c r="AI2775">
        <f t="shared" si="87"/>
        <v>0</v>
      </c>
      <c r="AJ2775" t="str" cm="1">
        <f t="array" ref="AJ2775">_xlfn.IFS(
C2775&lt;=20, "&lt;20",
AND(C2775&gt;=20, C2775&lt;35), "20-35",
AND(C2775&gt;=35, C2775&lt;50), "35-50",
C2775&gt;=50, "50-100"
)</f>
        <v>&lt;20</v>
      </c>
      <c r="AK2775" t="str" cm="1">
        <f t="array" ref="AK2775">_xlfn.IFS(
G2775&lt;6, "&lt;6",
AND(G2775&gt;=6, G2775&lt;12), "6-12",
AND(G2775&gt;=12, G2775&lt;18), "12-18",  AND(G2775&gt;=18, G2775&lt;24), "18-24", G2775&gt;=24, "24-36")</f>
        <v>6-12</v>
      </c>
    </row>
    <row r="2776" spans="1:37" x14ac:dyDescent="0.3">
      <c r="A2776" t="s">
        <v>2876</v>
      </c>
      <c r="B2776" t="s">
        <v>33</v>
      </c>
      <c r="C2776">
        <v>51</v>
      </c>
      <c r="D2776" t="s">
        <v>34</v>
      </c>
      <c r="E2776" t="s">
        <v>114</v>
      </c>
      <c r="F2776">
        <v>15</v>
      </c>
      <c r="G2776">
        <v>29</v>
      </c>
      <c r="H2776" t="s">
        <v>49</v>
      </c>
      <c r="I2776" t="s">
        <v>37</v>
      </c>
      <c r="J2776" t="s">
        <v>34</v>
      </c>
      <c r="K2776" t="s">
        <v>34</v>
      </c>
      <c r="L2776" t="s">
        <v>34</v>
      </c>
      <c r="M2776" t="s">
        <v>34</v>
      </c>
      <c r="N2776" t="s">
        <v>34</v>
      </c>
      <c r="O2776" t="s">
        <v>34</v>
      </c>
      <c r="P2776" t="s">
        <v>34</v>
      </c>
      <c r="Q2776" t="s">
        <v>34</v>
      </c>
      <c r="R2776" t="s">
        <v>34</v>
      </c>
      <c r="S2776" t="s">
        <v>34</v>
      </c>
      <c r="T2776" t="s">
        <v>34</v>
      </c>
      <c r="U2776" t="s">
        <v>46</v>
      </c>
      <c r="V2776" t="s">
        <v>34</v>
      </c>
      <c r="W2776" t="s">
        <v>40</v>
      </c>
      <c r="X2776">
        <v>19.850000000000001</v>
      </c>
      <c r="Y2776">
        <v>138.85</v>
      </c>
      <c r="Z2776">
        <v>0</v>
      </c>
      <c r="AA2776">
        <v>0</v>
      </c>
      <c r="AB2776">
        <v>142.38</v>
      </c>
      <c r="AC2776">
        <v>281.23</v>
      </c>
      <c r="AD2776" t="s">
        <v>41</v>
      </c>
      <c r="AE2776" t="s">
        <v>42</v>
      </c>
      <c r="AF2776" t="s">
        <v>42</v>
      </c>
      <c r="AG2776">
        <f t="shared" si="86"/>
        <v>0</v>
      </c>
      <c r="AH2776" t="str" cm="1">
        <f t="array" ref="AH2776">_xlfn.IFS(
X2776&lt;=20, "&lt;20",
AND(X2776&gt;=20, X2776&lt;50), "20-50",
AND(X2776&gt;=50, X2776&lt;100), "50-100",
X2776&gt;=100, "&gt;100"
)</f>
        <v>&lt;20</v>
      </c>
      <c r="AI2776">
        <f t="shared" si="87"/>
        <v>0</v>
      </c>
      <c r="AJ2776" t="str" cm="1">
        <f t="array" ref="AJ2776">_xlfn.IFS(
C2776&lt;=20, "&lt;20",
AND(C2776&gt;=20, C2776&lt;35), "20-35",
AND(C2776&gt;=35, C2776&lt;50), "35-50",
C2776&gt;=50, "50-100"
)</f>
        <v>50-100</v>
      </c>
      <c r="AK2776" t="str" cm="1">
        <f t="array" ref="AK2776">_xlfn.IFS(
G2776&lt;6, "&lt;6",
AND(G2776&gt;=6, G2776&lt;12), "6-12",
AND(G2776&gt;=12, G2776&lt;18), "12-18",  AND(G2776&gt;=18, G2776&lt;24), "18-24", G2776&gt;=24, "24-36")</f>
        <v>24-36</v>
      </c>
    </row>
    <row r="2777" spans="1:37" x14ac:dyDescent="0.3">
      <c r="A2777" t="s">
        <v>2877</v>
      </c>
      <c r="B2777" t="s">
        <v>44</v>
      </c>
      <c r="C2777">
        <v>71</v>
      </c>
      <c r="D2777" t="s">
        <v>34</v>
      </c>
      <c r="E2777" t="s">
        <v>124</v>
      </c>
      <c r="F2777">
        <v>11</v>
      </c>
      <c r="G2777">
        <v>31</v>
      </c>
      <c r="H2777" t="s">
        <v>36</v>
      </c>
      <c r="I2777" t="s">
        <v>37</v>
      </c>
      <c r="J2777" t="s">
        <v>37</v>
      </c>
      <c r="K2777" t="s">
        <v>37</v>
      </c>
      <c r="L2777" t="s">
        <v>50</v>
      </c>
      <c r="M2777" t="s">
        <v>34</v>
      </c>
      <c r="N2777" t="s">
        <v>34</v>
      </c>
      <c r="O2777" t="s">
        <v>37</v>
      </c>
      <c r="P2777" t="s">
        <v>34</v>
      </c>
      <c r="Q2777" t="s">
        <v>37</v>
      </c>
      <c r="R2777" t="s">
        <v>37</v>
      </c>
      <c r="S2777" t="s">
        <v>37</v>
      </c>
      <c r="T2777" t="s">
        <v>34</v>
      </c>
      <c r="U2777" t="s">
        <v>46</v>
      </c>
      <c r="V2777" t="s">
        <v>37</v>
      </c>
      <c r="W2777" t="s">
        <v>51</v>
      </c>
      <c r="X2777">
        <v>98.5</v>
      </c>
      <c r="Y2777">
        <v>3004.15</v>
      </c>
      <c r="Z2777">
        <v>37.549999999999997</v>
      </c>
      <c r="AA2777">
        <v>40</v>
      </c>
      <c r="AB2777">
        <v>747.62</v>
      </c>
      <c r="AC2777">
        <v>3754.22</v>
      </c>
      <c r="AD2777" t="s">
        <v>52</v>
      </c>
      <c r="AE2777" t="s">
        <v>104</v>
      </c>
      <c r="AF2777" t="s">
        <v>105</v>
      </c>
      <c r="AG2777">
        <f t="shared" si="86"/>
        <v>1</v>
      </c>
      <c r="AH2777" t="str" cm="1">
        <f t="array" ref="AH2777">_xlfn.IFS(
X2777&lt;=20, "&lt;20",
AND(X2777&gt;=20, X2777&lt;50), "20-50",
AND(X2777&gt;=50, X2777&lt;100), "50-100",
X2777&gt;=100, "&gt;100"
)</f>
        <v>50-100</v>
      </c>
      <c r="AI2777">
        <f t="shared" si="87"/>
        <v>0</v>
      </c>
      <c r="AJ2777" t="str" cm="1">
        <f t="array" ref="AJ2777">_xlfn.IFS(
C2777&lt;=20, "&lt;20",
AND(C2777&gt;=20, C2777&lt;35), "20-35",
AND(C2777&gt;=35, C2777&lt;50), "35-50",
C2777&gt;=50, "50-100"
)</f>
        <v>50-100</v>
      </c>
      <c r="AK2777" t="str" cm="1">
        <f t="array" ref="AK2777">_xlfn.IFS(
G2777&lt;6, "&lt;6",
AND(G2777&gt;=6, G2777&lt;12), "6-12",
AND(G2777&gt;=12, G2777&lt;18), "12-18",  AND(G2777&gt;=18, G2777&lt;24), "18-24", G2777&gt;=24, "24-36")</f>
        <v>24-36</v>
      </c>
    </row>
    <row r="2778" spans="1:37" x14ac:dyDescent="0.3">
      <c r="A2778" t="s">
        <v>2878</v>
      </c>
      <c r="B2778" t="s">
        <v>44</v>
      </c>
      <c r="C2778">
        <v>70</v>
      </c>
      <c r="D2778" t="s">
        <v>37</v>
      </c>
      <c r="E2778" t="s">
        <v>48</v>
      </c>
      <c r="F2778">
        <v>7</v>
      </c>
      <c r="G2778">
        <v>22</v>
      </c>
      <c r="H2778" t="s">
        <v>110</v>
      </c>
      <c r="I2778" t="s">
        <v>34</v>
      </c>
      <c r="J2778" t="s">
        <v>34</v>
      </c>
      <c r="K2778" t="s">
        <v>37</v>
      </c>
      <c r="L2778" t="s">
        <v>72</v>
      </c>
      <c r="M2778" t="s">
        <v>37</v>
      </c>
      <c r="N2778" t="s">
        <v>37</v>
      </c>
      <c r="O2778" t="s">
        <v>37</v>
      </c>
      <c r="P2778" t="s">
        <v>34</v>
      </c>
      <c r="Q2778" t="s">
        <v>34</v>
      </c>
      <c r="R2778" t="s">
        <v>37</v>
      </c>
      <c r="S2778" t="s">
        <v>34</v>
      </c>
      <c r="T2778" t="s">
        <v>37</v>
      </c>
      <c r="U2778" t="s">
        <v>39</v>
      </c>
      <c r="V2778" t="s">
        <v>37</v>
      </c>
      <c r="W2778" t="s">
        <v>40</v>
      </c>
      <c r="X2778">
        <v>50.4</v>
      </c>
      <c r="Y2778">
        <v>1580.1</v>
      </c>
      <c r="Z2778">
        <v>0</v>
      </c>
      <c r="AA2778">
        <v>0</v>
      </c>
      <c r="AB2778">
        <v>0</v>
      </c>
      <c r="AC2778">
        <v>1580.1</v>
      </c>
      <c r="AD2778" t="s">
        <v>41</v>
      </c>
      <c r="AE2778" t="s">
        <v>42</v>
      </c>
      <c r="AF2778" t="s">
        <v>42</v>
      </c>
      <c r="AG2778">
        <f t="shared" si="86"/>
        <v>0</v>
      </c>
      <c r="AH2778" t="str" cm="1">
        <f t="array" ref="AH2778">_xlfn.IFS(
X2778&lt;=20, "&lt;20",
AND(X2778&gt;=20, X2778&lt;50), "20-50",
AND(X2778&gt;=50, X2778&lt;100), "50-100",
X2778&gt;=100, "&gt;100"
)</f>
        <v>50-100</v>
      </c>
      <c r="AI2778">
        <f t="shared" si="87"/>
        <v>0</v>
      </c>
      <c r="AJ2778" t="str" cm="1">
        <f t="array" ref="AJ2778">_xlfn.IFS(
C2778&lt;=20, "&lt;20",
AND(C2778&gt;=20, C2778&lt;35), "20-35",
AND(C2778&gt;=35, C2778&lt;50), "35-50",
C2778&gt;=50, "50-100"
)</f>
        <v>50-100</v>
      </c>
      <c r="AK2778" t="str" cm="1">
        <f t="array" ref="AK2778">_xlfn.IFS(
G2778&lt;6, "&lt;6",
AND(G2778&gt;=6, G2778&lt;12), "6-12",
AND(G2778&gt;=12, G2778&lt;18), "12-18",  AND(G2778&gt;=18, G2778&lt;24), "18-24", G2778&gt;=24, "24-36")</f>
        <v>18-24</v>
      </c>
    </row>
    <row r="2779" spans="1:37" x14ac:dyDescent="0.3">
      <c r="A2779" t="s">
        <v>2879</v>
      </c>
      <c r="B2779" t="s">
        <v>44</v>
      </c>
      <c r="C2779">
        <v>44</v>
      </c>
      <c r="D2779" t="s">
        <v>37</v>
      </c>
      <c r="E2779" t="s">
        <v>82</v>
      </c>
      <c r="F2779">
        <v>3</v>
      </c>
      <c r="G2779">
        <v>22</v>
      </c>
      <c r="H2779" t="s">
        <v>36</v>
      </c>
      <c r="I2779" t="s">
        <v>37</v>
      </c>
      <c r="J2779" t="s">
        <v>37</v>
      </c>
      <c r="K2779" t="s">
        <v>37</v>
      </c>
      <c r="L2779" t="s">
        <v>50</v>
      </c>
      <c r="M2779" t="s">
        <v>37</v>
      </c>
      <c r="N2779" t="s">
        <v>37</v>
      </c>
      <c r="O2779" t="s">
        <v>37</v>
      </c>
      <c r="P2779" t="s">
        <v>37</v>
      </c>
      <c r="Q2779" t="s">
        <v>34</v>
      </c>
      <c r="R2779" t="s">
        <v>34</v>
      </c>
      <c r="S2779" t="s">
        <v>34</v>
      </c>
      <c r="T2779" t="s">
        <v>34</v>
      </c>
      <c r="U2779" t="s">
        <v>67</v>
      </c>
      <c r="V2779" t="s">
        <v>37</v>
      </c>
      <c r="W2779" t="s">
        <v>51</v>
      </c>
      <c r="X2779">
        <v>94.25</v>
      </c>
      <c r="Y2779">
        <v>6849.75</v>
      </c>
      <c r="Z2779">
        <v>0</v>
      </c>
      <c r="AA2779">
        <v>100</v>
      </c>
      <c r="AB2779">
        <v>793.44</v>
      </c>
      <c r="AC2779">
        <v>7743.19</v>
      </c>
      <c r="AD2779" t="s">
        <v>41</v>
      </c>
      <c r="AE2779" t="s">
        <v>42</v>
      </c>
      <c r="AF2779" t="s">
        <v>42</v>
      </c>
      <c r="AG2779">
        <f t="shared" si="86"/>
        <v>0</v>
      </c>
      <c r="AH2779" t="str" cm="1">
        <f t="array" ref="AH2779">_xlfn.IFS(
X2779&lt;=20, "&lt;20",
AND(X2779&gt;=20, X2779&lt;50), "20-50",
AND(X2779&gt;=50, X2779&lt;100), "50-100",
X2779&gt;=100, "&gt;100"
)</f>
        <v>50-100</v>
      </c>
      <c r="AI2779">
        <f t="shared" si="87"/>
        <v>0</v>
      </c>
      <c r="AJ2779" t="str" cm="1">
        <f t="array" ref="AJ2779">_xlfn.IFS(
C2779&lt;=20, "&lt;20",
AND(C2779&gt;=20, C2779&lt;35), "20-35",
AND(C2779&gt;=35, C2779&lt;50), "35-50",
C2779&gt;=50, "50-100"
)</f>
        <v>35-50</v>
      </c>
      <c r="AK2779" t="str" cm="1">
        <f t="array" ref="AK2779">_xlfn.IFS(
G2779&lt;6, "&lt;6",
AND(G2779&gt;=6, G2779&lt;12), "6-12",
AND(G2779&gt;=12, G2779&lt;18), "12-18",  AND(G2779&gt;=18, G2779&lt;24), "18-24", G2779&gt;=24, "24-36")</f>
        <v>18-24</v>
      </c>
    </row>
    <row r="2780" spans="1:37" x14ac:dyDescent="0.3">
      <c r="A2780" t="s">
        <v>2880</v>
      </c>
      <c r="B2780" t="s">
        <v>44</v>
      </c>
      <c r="C2780">
        <v>37</v>
      </c>
      <c r="D2780" t="s">
        <v>37</v>
      </c>
      <c r="E2780" t="s">
        <v>90</v>
      </c>
      <c r="F2780">
        <v>0</v>
      </c>
      <c r="G2780">
        <v>32</v>
      </c>
      <c r="H2780" t="s">
        <v>36</v>
      </c>
      <c r="I2780" t="s">
        <v>37</v>
      </c>
      <c r="J2780" t="s">
        <v>34</v>
      </c>
      <c r="K2780" t="s">
        <v>37</v>
      </c>
      <c r="L2780" t="s">
        <v>38</v>
      </c>
      <c r="M2780" t="s">
        <v>34</v>
      </c>
      <c r="N2780" t="s">
        <v>34</v>
      </c>
      <c r="O2780" t="s">
        <v>34</v>
      </c>
      <c r="P2780" t="s">
        <v>37</v>
      </c>
      <c r="Q2780" t="s">
        <v>34</v>
      </c>
      <c r="R2780" t="s">
        <v>34</v>
      </c>
      <c r="S2780" t="s">
        <v>34</v>
      </c>
      <c r="T2780" t="s">
        <v>37</v>
      </c>
      <c r="U2780" t="s">
        <v>46</v>
      </c>
      <c r="V2780" t="s">
        <v>37</v>
      </c>
      <c r="W2780" t="s">
        <v>40</v>
      </c>
      <c r="X2780">
        <v>50.25</v>
      </c>
      <c r="Y2780">
        <v>152.30000000000001</v>
      </c>
      <c r="Z2780">
        <v>0</v>
      </c>
      <c r="AA2780">
        <v>0</v>
      </c>
      <c r="AB2780">
        <v>84.57</v>
      </c>
      <c r="AC2780">
        <v>236.87</v>
      </c>
      <c r="AD2780" t="s">
        <v>85</v>
      </c>
      <c r="AE2780" t="s">
        <v>42</v>
      </c>
      <c r="AF2780" t="s">
        <v>42</v>
      </c>
      <c r="AG2780">
        <f t="shared" si="86"/>
        <v>0</v>
      </c>
      <c r="AH2780" t="str" cm="1">
        <f t="array" ref="AH2780">_xlfn.IFS(
X2780&lt;=20, "&lt;20",
AND(X2780&gt;=20, X2780&lt;50), "20-50",
AND(X2780&gt;=50, X2780&lt;100), "50-100",
X2780&gt;=100, "&gt;100"
)</f>
        <v>50-100</v>
      </c>
      <c r="AI2780">
        <f t="shared" si="87"/>
        <v>1</v>
      </c>
      <c r="AJ2780" t="str" cm="1">
        <f t="array" ref="AJ2780">_xlfn.IFS(
C2780&lt;=20, "&lt;20",
AND(C2780&gt;=20, C2780&lt;35), "20-35",
AND(C2780&gt;=35, C2780&lt;50), "35-50",
C2780&gt;=50, "50-100"
)</f>
        <v>35-50</v>
      </c>
      <c r="AK2780" t="str" cm="1">
        <f t="array" ref="AK2780">_xlfn.IFS(
G2780&lt;6, "&lt;6",
AND(G2780&gt;=6, G2780&lt;12), "6-12",
AND(G2780&gt;=12, G2780&lt;18), "12-18",  AND(G2780&gt;=18, G2780&lt;24), "18-24", G2780&gt;=24, "24-36")</f>
        <v>24-36</v>
      </c>
    </row>
    <row r="2781" spans="1:37" x14ac:dyDescent="0.3">
      <c r="A2781" t="s">
        <v>2881</v>
      </c>
      <c r="B2781" t="s">
        <v>33</v>
      </c>
      <c r="C2781">
        <v>40</v>
      </c>
      <c r="D2781" t="s">
        <v>34</v>
      </c>
      <c r="E2781" t="s">
        <v>74</v>
      </c>
      <c r="F2781">
        <v>14</v>
      </c>
      <c r="G2781">
        <v>15</v>
      </c>
      <c r="H2781" t="s">
        <v>36</v>
      </c>
      <c r="I2781" t="s">
        <v>37</v>
      </c>
      <c r="J2781" t="s">
        <v>34</v>
      </c>
      <c r="K2781" t="s">
        <v>37</v>
      </c>
      <c r="L2781" t="s">
        <v>50</v>
      </c>
      <c r="M2781" t="s">
        <v>34</v>
      </c>
      <c r="N2781" t="s">
        <v>34</v>
      </c>
      <c r="O2781" t="s">
        <v>34</v>
      </c>
      <c r="P2781" t="s">
        <v>34</v>
      </c>
      <c r="Q2781" t="s">
        <v>34</v>
      </c>
      <c r="R2781" t="s">
        <v>34</v>
      </c>
      <c r="S2781" t="s">
        <v>34</v>
      </c>
      <c r="T2781" t="s">
        <v>37</v>
      </c>
      <c r="U2781" t="s">
        <v>46</v>
      </c>
      <c r="V2781" t="s">
        <v>37</v>
      </c>
      <c r="W2781" t="s">
        <v>40</v>
      </c>
      <c r="X2781">
        <v>70.3</v>
      </c>
      <c r="Y2781">
        <v>220.4</v>
      </c>
      <c r="Z2781">
        <v>0</v>
      </c>
      <c r="AA2781">
        <v>0</v>
      </c>
      <c r="AB2781">
        <v>29.22</v>
      </c>
      <c r="AC2781">
        <v>249.62</v>
      </c>
      <c r="AD2781" t="s">
        <v>85</v>
      </c>
      <c r="AE2781" t="s">
        <v>42</v>
      </c>
      <c r="AF2781" t="s">
        <v>42</v>
      </c>
      <c r="AG2781">
        <f t="shared" si="86"/>
        <v>0</v>
      </c>
      <c r="AH2781" t="str" cm="1">
        <f t="array" ref="AH2781">_xlfn.IFS(
X2781&lt;=20, "&lt;20",
AND(X2781&gt;=20, X2781&lt;50), "20-50",
AND(X2781&gt;=50, X2781&lt;100), "50-100",
X2781&gt;=100, "&gt;100"
)</f>
        <v>50-100</v>
      </c>
      <c r="AI2781">
        <f t="shared" si="87"/>
        <v>1</v>
      </c>
      <c r="AJ2781" t="str" cm="1">
        <f t="array" ref="AJ2781">_xlfn.IFS(
C2781&lt;=20, "&lt;20",
AND(C2781&gt;=20, C2781&lt;35), "20-35",
AND(C2781&gt;=35, C2781&lt;50), "35-50",
C2781&gt;=50, "50-100"
)</f>
        <v>35-50</v>
      </c>
      <c r="AK2781" t="str" cm="1">
        <f t="array" ref="AK2781">_xlfn.IFS(
G2781&lt;6, "&lt;6",
AND(G2781&gt;=6, G2781&lt;12), "6-12",
AND(G2781&gt;=12, G2781&lt;18), "12-18",  AND(G2781&gt;=18, G2781&lt;24), "18-24", G2781&gt;=24, "24-36")</f>
        <v>12-18</v>
      </c>
    </row>
    <row r="2782" spans="1:37" x14ac:dyDescent="0.3">
      <c r="A2782" t="s">
        <v>2882</v>
      </c>
      <c r="B2782" t="s">
        <v>33</v>
      </c>
      <c r="C2782">
        <v>54</v>
      </c>
      <c r="D2782" t="s">
        <v>37</v>
      </c>
      <c r="E2782" t="s">
        <v>87</v>
      </c>
      <c r="F2782">
        <v>6</v>
      </c>
      <c r="G2782">
        <v>27</v>
      </c>
      <c r="H2782" t="s">
        <v>36</v>
      </c>
      <c r="I2782" t="s">
        <v>34</v>
      </c>
      <c r="J2782" t="s">
        <v>34</v>
      </c>
      <c r="K2782" t="s">
        <v>37</v>
      </c>
      <c r="L2782" t="s">
        <v>72</v>
      </c>
      <c r="M2782" t="s">
        <v>34</v>
      </c>
      <c r="N2782" t="s">
        <v>34</v>
      </c>
      <c r="O2782" t="s">
        <v>34</v>
      </c>
      <c r="P2782" t="s">
        <v>37</v>
      </c>
      <c r="Q2782" t="s">
        <v>34</v>
      </c>
      <c r="R2782" t="s">
        <v>34</v>
      </c>
      <c r="S2782" t="s">
        <v>34</v>
      </c>
      <c r="T2782" t="s">
        <v>37</v>
      </c>
      <c r="U2782" t="s">
        <v>46</v>
      </c>
      <c r="V2782" t="s">
        <v>37</v>
      </c>
      <c r="W2782" t="s">
        <v>51</v>
      </c>
      <c r="X2782">
        <v>30.9</v>
      </c>
      <c r="Y2782">
        <v>59.05</v>
      </c>
      <c r="Z2782">
        <v>0</v>
      </c>
      <c r="AA2782">
        <v>0</v>
      </c>
      <c r="AB2782">
        <v>0</v>
      </c>
      <c r="AC2782">
        <v>59.05</v>
      </c>
      <c r="AD2782" t="s">
        <v>52</v>
      </c>
      <c r="AE2782" t="s">
        <v>58</v>
      </c>
      <c r="AF2782" t="s">
        <v>62</v>
      </c>
      <c r="AG2782">
        <f t="shared" si="86"/>
        <v>1</v>
      </c>
      <c r="AH2782" t="str" cm="1">
        <f t="array" ref="AH2782">_xlfn.IFS(
X2782&lt;=20, "&lt;20",
AND(X2782&gt;=20, X2782&lt;50), "20-50",
AND(X2782&gt;=50, X2782&lt;100), "50-100",
X2782&gt;=100, "&gt;100"
)</f>
        <v>20-50</v>
      </c>
      <c r="AI2782">
        <f t="shared" si="87"/>
        <v>0</v>
      </c>
      <c r="AJ2782" t="str" cm="1">
        <f t="array" ref="AJ2782">_xlfn.IFS(
C2782&lt;=20, "&lt;20",
AND(C2782&gt;=20, C2782&lt;35), "20-35",
AND(C2782&gt;=35, C2782&lt;50), "35-50",
C2782&gt;=50, "50-100"
)</f>
        <v>50-100</v>
      </c>
      <c r="AK2782" t="str" cm="1">
        <f t="array" ref="AK2782">_xlfn.IFS(
G2782&lt;6, "&lt;6",
AND(G2782&gt;=6, G2782&lt;12), "6-12",
AND(G2782&gt;=12, G2782&lt;18), "12-18",  AND(G2782&gt;=18, G2782&lt;24), "18-24", G2782&gt;=24, "24-36")</f>
        <v>24-36</v>
      </c>
    </row>
    <row r="2783" spans="1:37" x14ac:dyDescent="0.3">
      <c r="A2783" t="s">
        <v>2883</v>
      </c>
      <c r="B2783" t="s">
        <v>33</v>
      </c>
      <c r="C2783">
        <v>32</v>
      </c>
      <c r="D2783" t="s">
        <v>37</v>
      </c>
      <c r="E2783" t="s">
        <v>69</v>
      </c>
      <c r="F2783">
        <v>4</v>
      </c>
      <c r="G2783">
        <v>19</v>
      </c>
      <c r="H2783" t="s">
        <v>70</v>
      </c>
      <c r="I2783" t="s">
        <v>34</v>
      </c>
      <c r="J2783" t="s">
        <v>34</v>
      </c>
      <c r="K2783" t="s">
        <v>37</v>
      </c>
      <c r="L2783" t="s">
        <v>38</v>
      </c>
      <c r="M2783" t="s">
        <v>37</v>
      </c>
      <c r="N2783" t="s">
        <v>34</v>
      </c>
      <c r="O2783" t="s">
        <v>37</v>
      </c>
      <c r="P2783" t="s">
        <v>34</v>
      </c>
      <c r="Q2783" t="s">
        <v>34</v>
      </c>
      <c r="R2783" t="s">
        <v>34</v>
      </c>
      <c r="S2783" t="s">
        <v>34</v>
      </c>
      <c r="T2783" t="s">
        <v>37</v>
      </c>
      <c r="U2783" t="s">
        <v>39</v>
      </c>
      <c r="V2783" t="s">
        <v>34</v>
      </c>
      <c r="W2783" t="s">
        <v>40</v>
      </c>
      <c r="X2783">
        <v>35.4</v>
      </c>
      <c r="Y2783">
        <v>1412.4</v>
      </c>
      <c r="Z2783">
        <v>0</v>
      </c>
      <c r="AA2783">
        <v>0</v>
      </c>
      <c r="AB2783">
        <v>0</v>
      </c>
      <c r="AC2783">
        <v>1412.4</v>
      </c>
      <c r="AD2783" t="s">
        <v>41</v>
      </c>
      <c r="AE2783" t="s">
        <v>42</v>
      </c>
      <c r="AF2783" t="s">
        <v>42</v>
      </c>
      <c r="AG2783">
        <f t="shared" si="86"/>
        <v>0</v>
      </c>
      <c r="AH2783" t="str" cm="1">
        <f t="array" ref="AH2783">_xlfn.IFS(
X2783&lt;=20, "&lt;20",
AND(X2783&gt;=20, X2783&lt;50), "20-50",
AND(X2783&gt;=50, X2783&lt;100), "50-100",
X2783&gt;=100, "&gt;100"
)</f>
        <v>20-50</v>
      </c>
      <c r="AI2783">
        <f t="shared" si="87"/>
        <v>0</v>
      </c>
      <c r="AJ2783" t="str" cm="1">
        <f t="array" ref="AJ2783">_xlfn.IFS(
C2783&lt;=20, "&lt;20",
AND(C2783&gt;=20, C2783&lt;35), "20-35",
AND(C2783&gt;=35, C2783&lt;50), "35-50",
C2783&gt;=50, "50-100"
)</f>
        <v>20-35</v>
      </c>
      <c r="AK2783" t="str" cm="1">
        <f t="array" ref="AK2783">_xlfn.IFS(
G2783&lt;6, "&lt;6",
AND(G2783&gt;=6, G2783&lt;12), "6-12",
AND(G2783&gt;=12, G2783&lt;18), "12-18",  AND(G2783&gt;=18, G2783&lt;24), "18-24", G2783&gt;=24, "24-36")</f>
        <v>18-24</v>
      </c>
    </row>
    <row r="2784" spans="1:37" x14ac:dyDescent="0.3">
      <c r="A2784" t="s">
        <v>2884</v>
      </c>
      <c r="B2784" t="s">
        <v>33</v>
      </c>
      <c r="C2784">
        <v>82</v>
      </c>
      <c r="D2784" t="s">
        <v>37</v>
      </c>
      <c r="E2784" t="s">
        <v>45</v>
      </c>
      <c r="F2784">
        <v>0</v>
      </c>
      <c r="G2784">
        <v>7</v>
      </c>
      <c r="H2784" t="s">
        <v>36</v>
      </c>
      <c r="I2784" t="s">
        <v>37</v>
      </c>
      <c r="J2784" t="s">
        <v>37</v>
      </c>
      <c r="K2784" t="s">
        <v>37</v>
      </c>
      <c r="L2784" t="s">
        <v>50</v>
      </c>
      <c r="M2784" t="s">
        <v>34</v>
      </c>
      <c r="N2784" t="s">
        <v>37</v>
      </c>
      <c r="O2784" t="s">
        <v>34</v>
      </c>
      <c r="P2784" t="s">
        <v>34</v>
      </c>
      <c r="Q2784" t="s">
        <v>37</v>
      </c>
      <c r="R2784" t="s">
        <v>37</v>
      </c>
      <c r="S2784" t="s">
        <v>34</v>
      </c>
      <c r="T2784" t="s">
        <v>37</v>
      </c>
      <c r="U2784" t="s">
        <v>46</v>
      </c>
      <c r="V2784" t="s">
        <v>37</v>
      </c>
      <c r="W2784" t="s">
        <v>51</v>
      </c>
      <c r="X2784">
        <v>96.5</v>
      </c>
      <c r="Y2784">
        <v>3436.1</v>
      </c>
      <c r="Z2784">
        <v>0</v>
      </c>
      <c r="AA2784">
        <v>0</v>
      </c>
      <c r="AB2784">
        <v>597.96</v>
      </c>
      <c r="AC2784">
        <v>4034.06</v>
      </c>
      <c r="AD2784" t="s">
        <v>52</v>
      </c>
      <c r="AE2784" t="s">
        <v>100</v>
      </c>
      <c r="AF2784" t="s">
        <v>178</v>
      </c>
      <c r="AG2784">
        <f t="shared" si="86"/>
        <v>1</v>
      </c>
      <c r="AH2784" t="str" cm="1">
        <f t="array" ref="AH2784">_xlfn.IFS(
X2784&lt;=20, "&lt;20",
AND(X2784&gt;=20, X2784&lt;50), "20-50",
AND(X2784&gt;=50, X2784&lt;100), "50-100",
X2784&gt;=100, "&gt;100"
)</f>
        <v>50-100</v>
      </c>
      <c r="AI2784">
        <f t="shared" si="87"/>
        <v>0</v>
      </c>
      <c r="AJ2784" t="str" cm="1">
        <f t="array" ref="AJ2784">_xlfn.IFS(
C2784&lt;=20, "&lt;20",
AND(C2784&gt;=20, C2784&lt;35), "20-35",
AND(C2784&gt;=35, C2784&lt;50), "35-50",
C2784&gt;=50, "50-100"
)</f>
        <v>50-100</v>
      </c>
      <c r="AK2784" t="str" cm="1">
        <f t="array" ref="AK2784">_xlfn.IFS(
G2784&lt;6, "&lt;6",
AND(G2784&gt;=6, G2784&lt;12), "6-12",
AND(G2784&gt;=12, G2784&lt;18), "12-18",  AND(G2784&gt;=18, G2784&lt;24), "18-24", G2784&gt;=24, "24-36")</f>
        <v>6-12</v>
      </c>
    </row>
    <row r="2785" spans="1:37" x14ac:dyDescent="0.3">
      <c r="A2785" t="s">
        <v>2885</v>
      </c>
      <c r="B2785" t="s">
        <v>44</v>
      </c>
      <c r="C2785">
        <v>71</v>
      </c>
      <c r="D2785" t="s">
        <v>37</v>
      </c>
      <c r="E2785" t="s">
        <v>124</v>
      </c>
      <c r="F2785">
        <v>5</v>
      </c>
      <c r="G2785">
        <v>33</v>
      </c>
      <c r="H2785" t="s">
        <v>36</v>
      </c>
      <c r="I2785" t="s">
        <v>37</v>
      </c>
      <c r="J2785" t="s">
        <v>34</v>
      </c>
      <c r="K2785" t="s">
        <v>37</v>
      </c>
      <c r="L2785" t="s">
        <v>72</v>
      </c>
      <c r="M2785" t="s">
        <v>34</v>
      </c>
      <c r="N2785" t="s">
        <v>37</v>
      </c>
      <c r="O2785" t="s">
        <v>34</v>
      </c>
      <c r="P2785" t="s">
        <v>34</v>
      </c>
      <c r="Q2785" t="s">
        <v>34</v>
      </c>
      <c r="R2785" t="s">
        <v>34</v>
      </c>
      <c r="S2785" t="s">
        <v>34</v>
      </c>
      <c r="T2785" t="s">
        <v>37</v>
      </c>
      <c r="U2785" t="s">
        <v>67</v>
      </c>
      <c r="V2785" t="s">
        <v>34</v>
      </c>
      <c r="W2785" t="s">
        <v>40</v>
      </c>
      <c r="X2785">
        <v>49.8</v>
      </c>
      <c r="Y2785">
        <v>2398.4</v>
      </c>
      <c r="Z2785">
        <v>0</v>
      </c>
      <c r="AA2785">
        <v>0</v>
      </c>
      <c r="AB2785">
        <v>81.83</v>
      </c>
      <c r="AC2785">
        <v>2480.23</v>
      </c>
      <c r="AD2785" t="s">
        <v>41</v>
      </c>
      <c r="AE2785" t="s">
        <v>42</v>
      </c>
      <c r="AF2785" t="s">
        <v>42</v>
      </c>
      <c r="AG2785">
        <f t="shared" si="86"/>
        <v>0</v>
      </c>
      <c r="AH2785" t="str" cm="1">
        <f t="array" ref="AH2785">_xlfn.IFS(
X2785&lt;=20, "&lt;20",
AND(X2785&gt;=20, X2785&lt;50), "20-50",
AND(X2785&gt;=50, X2785&lt;100), "50-100",
X2785&gt;=100, "&gt;100"
)</f>
        <v>20-50</v>
      </c>
      <c r="AI2785">
        <f t="shared" si="87"/>
        <v>0</v>
      </c>
      <c r="AJ2785" t="str" cm="1">
        <f t="array" ref="AJ2785">_xlfn.IFS(
C2785&lt;=20, "&lt;20",
AND(C2785&gt;=20, C2785&lt;35), "20-35",
AND(C2785&gt;=35, C2785&lt;50), "35-50",
C2785&gt;=50, "50-100"
)</f>
        <v>50-100</v>
      </c>
      <c r="AK2785" t="str" cm="1">
        <f t="array" ref="AK2785">_xlfn.IFS(
G2785&lt;6, "&lt;6",
AND(G2785&gt;=6, G2785&lt;12), "6-12",
AND(G2785&gt;=12, G2785&lt;18), "12-18",  AND(G2785&gt;=18, G2785&lt;24), "18-24", G2785&gt;=24, "24-36")</f>
        <v>24-36</v>
      </c>
    </row>
    <row r="2786" spans="1:37" x14ac:dyDescent="0.3">
      <c r="A2786" t="s">
        <v>2886</v>
      </c>
      <c r="B2786" t="s">
        <v>33</v>
      </c>
      <c r="C2786">
        <v>49</v>
      </c>
      <c r="D2786" t="s">
        <v>37</v>
      </c>
      <c r="E2786" t="s">
        <v>76</v>
      </c>
      <c r="F2786">
        <v>2</v>
      </c>
      <c r="G2786">
        <v>4</v>
      </c>
      <c r="H2786" t="s">
        <v>66</v>
      </c>
      <c r="I2786" t="s">
        <v>37</v>
      </c>
      <c r="J2786" t="s">
        <v>34</v>
      </c>
      <c r="K2786" t="s">
        <v>37</v>
      </c>
      <c r="L2786" t="s">
        <v>50</v>
      </c>
      <c r="M2786" t="s">
        <v>34</v>
      </c>
      <c r="N2786" t="s">
        <v>37</v>
      </c>
      <c r="O2786" t="s">
        <v>37</v>
      </c>
      <c r="P2786" t="s">
        <v>37</v>
      </c>
      <c r="Q2786" t="s">
        <v>37</v>
      </c>
      <c r="R2786" t="s">
        <v>37</v>
      </c>
      <c r="S2786" t="s">
        <v>37</v>
      </c>
      <c r="T2786" t="s">
        <v>37</v>
      </c>
      <c r="U2786" t="s">
        <v>67</v>
      </c>
      <c r="V2786" t="s">
        <v>37</v>
      </c>
      <c r="W2786" t="s">
        <v>51</v>
      </c>
      <c r="X2786">
        <v>105.25</v>
      </c>
      <c r="Y2786">
        <v>7291.75</v>
      </c>
      <c r="Z2786">
        <v>0</v>
      </c>
      <c r="AA2786">
        <v>0</v>
      </c>
      <c r="AB2786">
        <v>2675.99</v>
      </c>
      <c r="AC2786">
        <v>9967.74</v>
      </c>
      <c r="AD2786" t="s">
        <v>41</v>
      </c>
      <c r="AE2786" t="s">
        <v>42</v>
      </c>
      <c r="AF2786" t="s">
        <v>42</v>
      </c>
      <c r="AG2786">
        <f t="shared" si="86"/>
        <v>0</v>
      </c>
      <c r="AH2786" t="str" cm="1">
        <f t="array" ref="AH2786">_xlfn.IFS(
X2786&lt;=20, "&lt;20",
AND(X2786&gt;=20, X2786&lt;50), "20-50",
AND(X2786&gt;=50, X2786&lt;100), "50-100",
X2786&gt;=100, "&gt;100"
)</f>
        <v>&gt;100</v>
      </c>
      <c r="AI2786">
        <f t="shared" si="87"/>
        <v>0</v>
      </c>
      <c r="AJ2786" t="str" cm="1">
        <f t="array" ref="AJ2786">_xlfn.IFS(
C2786&lt;=20, "&lt;20",
AND(C2786&gt;=20, C2786&lt;35), "20-35",
AND(C2786&gt;=35, C2786&lt;50), "35-50",
C2786&gt;=50, "50-100"
)</f>
        <v>35-50</v>
      </c>
      <c r="AK2786" t="str" cm="1">
        <f t="array" ref="AK2786">_xlfn.IFS(
G2786&lt;6, "&lt;6",
AND(G2786&gt;=6, G2786&lt;12), "6-12",
AND(G2786&gt;=12, G2786&lt;18), "12-18",  AND(G2786&gt;=18, G2786&lt;24), "18-24", G2786&gt;=24, "24-36")</f>
        <v>&lt;6</v>
      </c>
    </row>
    <row r="2787" spans="1:37" x14ac:dyDescent="0.3">
      <c r="A2787" t="s">
        <v>2887</v>
      </c>
      <c r="B2787" t="s">
        <v>44</v>
      </c>
      <c r="C2787">
        <v>30</v>
      </c>
      <c r="D2787" t="s">
        <v>34</v>
      </c>
      <c r="E2787" t="s">
        <v>109</v>
      </c>
      <c r="F2787">
        <v>12</v>
      </c>
      <c r="G2787">
        <v>21</v>
      </c>
      <c r="H2787" t="s">
        <v>70</v>
      </c>
      <c r="I2787" t="s">
        <v>37</v>
      </c>
      <c r="J2787" t="s">
        <v>34</v>
      </c>
      <c r="K2787" t="s">
        <v>37</v>
      </c>
      <c r="L2787" t="s">
        <v>50</v>
      </c>
      <c r="M2787" t="s">
        <v>37</v>
      </c>
      <c r="N2787" t="s">
        <v>34</v>
      </c>
      <c r="O2787" t="s">
        <v>37</v>
      </c>
      <c r="P2787" t="s">
        <v>34</v>
      </c>
      <c r="Q2787" t="s">
        <v>37</v>
      </c>
      <c r="R2787" t="s">
        <v>37</v>
      </c>
      <c r="S2787" t="s">
        <v>37</v>
      </c>
      <c r="T2787" t="s">
        <v>37</v>
      </c>
      <c r="U2787" t="s">
        <v>67</v>
      </c>
      <c r="V2787" t="s">
        <v>37</v>
      </c>
      <c r="W2787" t="s">
        <v>51</v>
      </c>
      <c r="X2787">
        <v>99</v>
      </c>
      <c r="Y2787">
        <v>6375.8</v>
      </c>
      <c r="Z2787">
        <v>0</v>
      </c>
      <c r="AA2787">
        <v>0</v>
      </c>
      <c r="AB2787">
        <v>2298.88</v>
      </c>
      <c r="AC2787">
        <v>8674.68</v>
      </c>
      <c r="AD2787" t="s">
        <v>41</v>
      </c>
      <c r="AE2787" t="s">
        <v>42</v>
      </c>
      <c r="AF2787" t="s">
        <v>42</v>
      </c>
      <c r="AG2787">
        <f t="shared" si="86"/>
        <v>0</v>
      </c>
      <c r="AH2787" t="str" cm="1">
        <f t="array" ref="AH2787">_xlfn.IFS(
X2787&lt;=20, "&lt;20",
AND(X2787&gt;=20, X2787&lt;50), "20-50",
AND(X2787&gt;=50, X2787&lt;100), "50-100",
X2787&gt;=100, "&gt;100"
)</f>
        <v>50-100</v>
      </c>
      <c r="AI2787">
        <f t="shared" si="87"/>
        <v>0</v>
      </c>
      <c r="AJ2787" t="str" cm="1">
        <f t="array" ref="AJ2787">_xlfn.IFS(
C2787&lt;=20, "&lt;20",
AND(C2787&gt;=20, C2787&lt;35), "20-35",
AND(C2787&gt;=35, C2787&lt;50), "35-50",
C2787&gt;=50, "50-100"
)</f>
        <v>20-35</v>
      </c>
      <c r="AK2787" t="str" cm="1">
        <f t="array" ref="AK2787">_xlfn.IFS(
G2787&lt;6, "&lt;6",
AND(G2787&gt;=6, G2787&lt;12), "6-12",
AND(G2787&gt;=12, G2787&lt;18), "12-18",  AND(G2787&gt;=18, G2787&lt;24), "18-24", G2787&gt;=24, "24-36")</f>
        <v>18-24</v>
      </c>
    </row>
    <row r="2788" spans="1:37" x14ac:dyDescent="0.3">
      <c r="A2788" t="s">
        <v>2888</v>
      </c>
      <c r="B2788" t="s">
        <v>44</v>
      </c>
      <c r="C2788">
        <v>27</v>
      </c>
      <c r="D2788" t="s">
        <v>37</v>
      </c>
      <c r="E2788" t="s">
        <v>69</v>
      </c>
      <c r="F2788">
        <v>15</v>
      </c>
      <c r="G2788">
        <v>21</v>
      </c>
      <c r="H2788" t="s">
        <v>57</v>
      </c>
      <c r="I2788" t="s">
        <v>37</v>
      </c>
      <c r="J2788" t="s">
        <v>34</v>
      </c>
      <c r="K2788" t="s">
        <v>34</v>
      </c>
      <c r="L2788" t="s">
        <v>34</v>
      </c>
      <c r="M2788" t="s">
        <v>34</v>
      </c>
      <c r="N2788" t="s">
        <v>34</v>
      </c>
      <c r="O2788" t="s">
        <v>34</v>
      </c>
      <c r="P2788" t="s">
        <v>34</v>
      </c>
      <c r="Q2788" t="s">
        <v>34</v>
      </c>
      <c r="R2788" t="s">
        <v>34</v>
      </c>
      <c r="S2788" t="s">
        <v>34</v>
      </c>
      <c r="T2788" t="s">
        <v>34</v>
      </c>
      <c r="U2788" t="s">
        <v>46</v>
      </c>
      <c r="V2788" t="s">
        <v>37</v>
      </c>
      <c r="W2788" t="s">
        <v>40</v>
      </c>
      <c r="X2788">
        <v>20.25</v>
      </c>
      <c r="Y2788">
        <v>401.95</v>
      </c>
      <c r="Z2788">
        <v>0</v>
      </c>
      <c r="AA2788">
        <v>0</v>
      </c>
      <c r="AB2788">
        <v>637.91999999999996</v>
      </c>
      <c r="AC2788">
        <v>1039.8699999999999</v>
      </c>
      <c r="AD2788" t="s">
        <v>41</v>
      </c>
      <c r="AE2788" t="s">
        <v>42</v>
      </c>
      <c r="AF2788" t="s">
        <v>42</v>
      </c>
      <c r="AG2788">
        <f t="shared" si="86"/>
        <v>0</v>
      </c>
      <c r="AH2788" t="str" cm="1">
        <f t="array" ref="AH2788">_xlfn.IFS(
X2788&lt;=20, "&lt;20",
AND(X2788&gt;=20, X2788&lt;50), "20-50",
AND(X2788&gt;=50, X2788&lt;100), "50-100",
X2788&gt;=100, "&gt;100"
)</f>
        <v>20-50</v>
      </c>
      <c r="AI2788">
        <f t="shared" si="87"/>
        <v>0</v>
      </c>
      <c r="AJ2788" t="str" cm="1">
        <f t="array" ref="AJ2788">_xlfn.IFS(
C2788&lt;=20, "&lt;20",
AND(C2788&gt;=20, C2788&lt;35), "20-35",
AND(C2788&gt;=35, C2788&lt;50), "35-50",
C2788&gt;=50, "50-100"
)</f>
        <v>20-35</v>
      </c>
      <c r="AK2788" t="str" cm="1">
        <f t="array" ref="AK2788">_xlfn.IFS(
G2788&lt;6, "&lt;6",
AND(G2788&gt;=6, G2788&lt;12), "6-12",
AND(G2788&gt;=12, G2788&lt;18), "12-18",  AND(G2788&gt;=18, G2788&lt;24), "18-24", G2788&gt;=24, "24-36")</f>
        <v>18-24</v>
      </c>
    </row>
    <row r="2789" spans="1:37" x14ac:dyDescent="0.3">
      <c r="A2789" t="s">
        <v>2889</v>
      </c>
      <c r="B2789" t="s">
        <v>44</v>
      </c>
      <c r="C2789">
        <v>48</v>
      </c>
      <c r="D2789" t="s">
        <v>34</v>
      </c>
      <c r="E2789" t="s">
        <v>103</v>
      </c>
      <c r="F2789">
        <v>4</v>
      </c>
      <c r="G2789">
        <v>3</v>
      </c>
      <c r="H2789" t="s">
        <v>66</v>
      </c>
      <c r="I2789" t="s">
        <v>37</v>
      </c>
      <c r="J2789" t="s">
        <v>37</v>
      </c>
      <c r="K2789" t="s">
        <v>37</v>
      </c>
      <c r="L2789" t="s">
        <v>50</v>
      </c>
      <c r="M2789" t="s">
        <v>37</v>
      </c>
      <c r="N2789" t="s">
        <v>34</v>
      </c>
      <c r="O2789" t="s">
        <v>37</v>
      </c>
      <c r="P2789" t="s">
        <v>37</v>
      </c>
      <c r="Q2789" t="s">
        <v>37</v>
      </c>
      <c r="R2789" t="s">
        <v>37</v>
      </c>
      <c r="S2789" t="s">
        <v>37</v>
      </c>
      <c r="T2789" t="s">
        <v>37</v>
      </c>
      <c r="U2789" t="s">
        <v>67</v>
      </c>
      <c r="V2789" t="s">
        <v>34</v>
      </c>
      <c r="W2789" t="s">
        <v>40</v>
      </c>
      <c r="X2789">
        <v>107.45</v>
      </c>
      <c r="Y2789">
        <v>7576.7</v>
      </c>
      <c r="Z2789">
        <v>0</v>
      </c>
      <c r="AA2789">
        <v>0</v>
      </c>
      <c r="AB2789">
        <v>195.12</v>
      </c>
      <c r="AC2789">
        <v>7771.82</v>
      </c>
      <c r="AD2789" t="s">
        <v>41</v>
      </c>
      <c r="AE2789" t="s">
        <v>42</v>
      </c>
      <c r="AF2789" t="s">
        <v>42</v>
      </c>
      <c r="AG2789">
        <f t="shared" si="86"/>
        <v>0</v>
      </c>
      <c r="AH2789" t="str" cm="1">
        <f t="array" ref="AH2789">_xlfn.IFS(
X2789&lt;=20, "&lt;20",
AND(X2789&gt;=20, X2789&lt;50), "20-50",
AND(X2789&gt;=50, X2789&lt;100), "50-100",
X2789&gt;=100, "&gt;100"
)</f>
        <v>&gt;100</v>
      </c>
      <c r="AI2789">
        <f t="shared" si="87"/>
        <v>0</v>
      </c>
      <c r="AJ2789" t="str" cm="1">
        <f t="array" ref="AJ2789">_xlfn.IFS(
C2789&lt;=20, "&lt;20",
AND(C2789&gt;=20, C2789&lt;35), "20-35",
AND(C2789&gt;=35, C2789&lt;50), "35-50",
C2789&gt;=50, "50-100"
)</f>
        <v>35-50</v>
      </c>
      <c r="AK2789" t="str" cm="1">
        <f t="array" ref="AK2789">_xlfn.IFS(
G2789&lt;6, "&lt;6",
AND(G2789&gt;=6, G2789&lt;12), "6-12",
AND(G2789&gt;=12, G2789&lt;18), "12-18",  AND(G2789&gt;=18, G2789&lt;24), "18-24", G2789&gt;=24, "24-36")</f>
        <v>&lt;6</v>
      </c>
    </row>
    <row r="2790" spans="1:37" x14ac:dyDescent="0.3">
      <c r="A2790" t="s">
        <v>2890</v>
      </c>
      <c r="B2790" t="s">
        <v>33</v>
      </c>
      <c r="C2790">
        <v>45</v>
      </c>
      <c r="D2790" t="s">
        <v>37</v>
      </c>
      <c r="E2790" t="s">
        <v>48</v>
      </c>
      <c r="F2790">
        <v>5</v>
      </c>
      <c r="G2790">
        <v>21</v>
      </c>
      <c r="H2790" t="s">
        <v>36</v>
      </c>
      <c r="I2790" t="s">
        <v>37</v>
      </c>
      <c r="J2790" t="s">
        <v>37</v>
      </c>
      <c r="K2790" t="s">
        <v>37</v>
      </c>
      <c r="L2790" t="s">
        <v>50</v>
      </c>
      <c r="M2790" t="s">
        <v>34</v>
      </c>
      <c r="N2790" t="s">
        <v>34</v>
      </c>
      <c r="O2790" t="s">
        <v>34</v>
      </c>
      <c r="P2790" t="s">
        <v>34</v>
      </c>
      <c r="Q2790" t="s">
        <v>37</v>
      </c>
      <c r="R2790" t="s">
        <v>34</v>
      </c>
      <c r="S2790" t="s">
        <v>34</v>
      </c>
      <c r="T2790" t="s">
        <v>37</v>
      </c>
      <c r="U2790" t="s">
        <v>67</v>
      </c>
      <c r="V2790" t="s">
        <v>34</v>
      </c>
      <c r="W2790" t="s">
        <v>51</v>
      </c>
      <c r="X2790">
        <v>82.5</v>
      </c>
      <c r="Y2790">
        <v>4828.05</v>
      </c>
      <c r="Z2790">
        <v>0</v>
      </c>
      <c r="AA2790">
        <v>0</v>
      </c>
      <c r="AB2790">
        <v>1735.94</v>
      </c>
      <c r="AC2790">
        <v>6563.99</v>
      </c>
      <c r="AD2790" t="s">
        <v>41</v>
      </c>
      <c r="AE2790" t="s">
        <v>42</v>
      </c>
      <c r="AF2790" t="s">
        <v>42</v>
      </c>
      <c r="AG2790">
        <f t="shared" si="86"/>
        <v>0</v>
      </c>
      <c r="AH2790" t="str" cm="1">
        <f t="array" ref="AH2790">_xlfn.IFS(
X2790&lt;=20, "&lt;20",
AND(X2790&gt;=20, X2790&lt;50), "20-50",
AND(X2790&gt;=50, X2790&lt;100), "50-100",
X2790&gt;=100, "&gt;100"
)</f>
        <v>50-100</v>
      </c>
      <c r="AI2790">
        <f t="shared" si="87"/>
        <v>0</v>
      </c>
      <c r="AJ2790" t="str" cm="1">
        <f t="array" ref="AJ2790">_xlfn.IFS(
C2790&lt;=20, "&lt;20",
AND(C2790&gt;=20, C2790&lt;35), "20-35",
AND(C2790&gt;=35, C2790&lt;50), "35-50",
C2790&gt;=50, "50-100"
)</f>
        <v>35-50</v>
      </c>
      <c r="AK2790" t="str" cm="1">
        <f t="array" ref="AK2790">_xlfn.IFS(
G2790&lt;6, "&lt;6",
AND(G2790&gt;=6, G2790&lt;12), "6-12",
AND(G2790&gt;=12, G2790&lt;18), "12-18",  AND(G2790&gt;=18, G2790&lt;24), "18-24", G2790&gt;=24, "24-36")</f>
        <v>18-24</v>
      </c>
    </row>
    <row r="2791" spans="1:37" x14ac:dyDescent="0.3">
      <c r="A2791" t="s">
        <v>2891</v>
      </c>
      <c r="B2791" t="s">
        <v>44</v>
      </c>
      <c r="C2791">
        <v>56</v>
      </c>
      <c r="D2791" t="s">
        <v>34</v>
      </c>
      <c r="E2791" t="s">
        <v>76</v>
      </c>
      <c r="F2791">
        <v>1</v>
      </c>
      <c r="G2791">
        <v>3</v>
      </c>
      <c r="H2791" t="s">
        <v>36</v>
      </c>
      <c r="I2791" t="s">
        <v>37</v>
      </c>
      <c r="J2791" t="s">
        <v>37</v>
      </c>
      <c r="K2791" t="s">
        <v>37</v>
      </c>
      <c r="L2791" t="s">
        <v>50</v>
      </c>
      <c r="M2791" t="s">
        <v>34</v>
      </c>
      <c r="N2791" t="s">
        <v>37</v>
      </c>
      <c r="O2791" t="s">
        <v>34</v>
      </c>
      <c r="P2791" t="s">
        <v>34</v>
      </c>
      <c r="Q2791" t="s">
        <v>34</v>
      </c>
      <c r="R2791" t="s">
        <v>34</v>
      </c>
      <c r="S2791" t="s">
        <v>34</v>
      </c>
      <c r="T2791" t="s">
        <v>37</v>
      </c>
      <c r="U2791" t="s">
        <v>46</v>
      </c>
      <c r="V2791" t="s">
        <v>37</v>
      </c>
      <c r="W2791" t="s">
        <v>51</v>
      </c>
      <c r="X2791">
        <v>78.55</v>
      </c>
      <c r="Y2791">
        <v>522.95000000000005</v>
      </c>
      <c r="Z2791">
        <v>47.19</v>
      </c>
      <c r="AA2791">
        <v>0</v>
      </c>
      <c r="AB2791">
        <v>285.32</v>
      </c>
      <c r="AC2791">
        <v>761.08</v>
      </c>
      <c r="AD2791" t="s">
        <v>41</v>
      </c>
      <c r="AE2791" t="s">
        <v>42</v>
      </c>
      <c r="AF2791" t="s">
        <v>42</v>
      </c>
      <c r="AG2791">
        <f t="shared" si="86"/>
        <v>0</v>
      </c>
      <c r="AH2791" t="str" cm="1">
        <f t="array" ref="AH2791">_xlfn.IFS(
X2791&lt;=20, "&lt;20",
AND(X2791&gt;=20, X2791&lt;50), "20-50",
AND(X2791&gt;=50, X2791&lt;100), "50-100",
X2791&gt;=100, "&gt;100"
)</f>
        <v>50-100</v>
      </c>
      <c r="AI2791">
        <f t="shared" si="87"/>
        <v>0</v>
      </c>
      <c r="AJ2791" t="str" cm="1">
        <f t="array" ref="AJ2791">_xlfn.IFS(
C2791&lt;=20, "&lt;20",
AND(C2791&gt;=20, C2791&lt;35), "20-35",
AND(C2791&gt;=35, C2791&lt;50), "35-50",
C2791&gt;=50, "50-100"
)</f>
        <v>50-100</v>
      </c>
      <c r="AK2791" t="str" cm="1">
        <f t="array" ref="AK2791">_xlfn.IFS(
G2791&lt;6, "&lt;6",
AND(G2791&gt;=6, G2791&lt;12), "6-12",
AND(G2791&gt;=12, G2791&lt;18), "12-18",  AND(G2791&gt;=18, G2791&lt;24), "18-24", G2791&gt;=24, "24-36")</f>
        <v>&lt;6</v>
      </c>
    </row>
    <row r="2792" spans="1:37" x14ac:dyDescent="0.3">
      <c r="A2792" t="s">
        <v>2892</v>
      </c>
      <c r="B2792" t="s">
        <v>44</v>
      </c>
      <c r="C2792">
        <v>21</v>
      </c>
      <c r="D2792" t="s">
        <v>37</v>
      </c>
      <c r="E2792" t="s">
        <v>45</v>
      </c>
      <c r="F2792">
        <v>4</v>
      </c>
      <c r="G2792">
        <v>10</v>
      </c>
      <c r="H2792" t="s">
        <v>36</v>
      </c>
      <c r="I2792" t="s">
        <v>37</v>
      </c>
      <c r="J2792" t="s">
        <v>37</v>
      </c>
      <c r="K2792" t="s">
        <v>37</v>
      </c>
      <c r="L2792" t="s">
        <v>50</v>
      </c>
      <c r="M2792" t="s">
        <v>34</v>
      </c>
      <c r="N2792" t="s">
        <v>34</v>
      </c>
      <c r="O2792" t="s">
        <v>34</v>
      </c>
      <c r="P2792" t="s">
        <v>34</v>
      </c>
      <c r="Q2792" t="s">
        <v>37</v>
      </c>
      <c r="R2792" t="s">
        <v>37</v>
      </c>
      <c r="S2792" t="s">
        <v>37</v>
      </c>
      <c r="T2792" t="s">
        <v>37</v>
      </c>
      <c r="U2792" t="s">
        <v>46</v>
      </c>
      <c r="V2792" t="s">
        <v>34</v>
      </c>
      <c r="W2792" t="s">
        <v>51</v>
      </c>
      <c r="X2792">
        <v>96.2</v>
      </c>
      <c r="Y2792">
        <v>639.70000000000005</v>
      </c>
      <c r="Z2792">
        <v>0</v>
      </c>
      <c r="AA2792">
        <v>0</v>
      </c>
      <c r="AB2792">
        <v>321.51</v>
      </c>
      <c r="AC2792">
        <v>961.21</v>
      </c>
      <c r="AD2792" t="s">
        <v>41</v>
      </c>
      <c r="AE2792" t="s">
        <v>42</v>
      </c>
      <c r="AF2792" t="s">
        <v>42</v>
      </c>
      <c r="AG2792">
        <f t="shared" si="86"/>
        <v>0</v>
      </c>
      <c r="AH2792" t="str" cm="1">
        <f t="array" ref="AH2792">_xlfn.IFS(
X2792&lt;=20, "&lt;20",
AND(X2792&gt;=20, X2792&lt;50), "20-50",
AND(X2792&gt;=50, X2792&lt;100), "50-100",
X2792&gt;=100, "&gt;100"
)</f>
        <v>50-100</v>
      </c>
      <c r="AI2792">
        <f t="shared" si="87"/>
        <v>0</v>
      </c>
      <c r="AJ2792" t="str" cm="1">
        <f t="array" ref="AJ2792">_xlfn.IFS(
C2792&lt;=20, "&lt;20",
AND(C2792&gt;=20, C2792&lt;35), "20-35",
AND(C2792&gt;=35, C2792&lt;50), "35-50",
C2792&gt;=50, "50-100"
)</f>
        <v>20-35</v>
      </c>
      <c r="AK2792" t="str" cm="1">
        <f t="array" ref="AK2792">_xlfn.IFS(
G2792&lt;6, "&lt;6",
AND(G2792&gt;=6, G2792&lt;12), "6-12",
AND(G2792&gt;=12, G2792&lt;18), "12-18",  AND(G2792&gt;=18, G2792&lt;24), "18-24", G2792&gt;=24, "24-36")</f>
        <v>6-12</v>
      </c>
    </row>
    <row r="2793" spans="1:37" x14ac:dyDescent="0.3">
      <c r="A2793" t="s">
        <v>2893</v>
      </c>
      <c r="B2793" t="s">
        <v>44</v>
      </c>
      <c r="C2793">
        <v>30</v>
      </c>
      <c r="D2793" t="s">
        <v>34</v>
      </c>
      <c r="E2793" t="s">
        <v>74</v>
      </c>
      <c r="F2793">
        <v>1</v>
      </c>
      <c r="G2793">
        <v>27</v>
      </c>
      <c r="H2793" t="s">
        <v>36</v>
      </c>
      <c r="I2793" t="s">
        <v>37</v>
      </c>
      <c r="J2793" t="s">
        <v>34</v>
      </c>
      <c r="K2793" t="s">
        <v>37</v>
      </c>
      <c r="L2793" t="s">
        <v>38</v>
      </c>
      <c r="M2793" t="s">
        <v>34</v>
      </c>
      <c r="N2793" t="s">
        <v>34</v>
      </c>
      <c r="O2793" t="s">
        <v>34</v>
      </c>
      <c r="P2793" t="s">
        <v>34</v>
      </c>
      <c r="Q2793" t="s">
        <v>34</v>
      </c>
      <c r="R2793" t="s">
        <v>34</v>
      </c>
      <c r="S2793" t="s">
        <v>34</v>
      </c>
      <c r="T2793" t="s">
        <v>37</v>
      </c>
      <c r="U2793" t="s">
        <v>46</v>
      </c>
      <c r="V2793" t="s">
        <v>34</v>
      </c>
      <c r="W2793" t="s">
        <v>40</v>
      </c>
      <c r="X2793">
        <v>45.45</v>
      </c>
      <c r="Y2793">
        <v>141.69999999999999</v>
      </c>
      <c r="Z2793">
        <v>0</v>
      </c>
      <c r="AA2793">
        <v>0</v>
      </c>
      <c r="AB2793">
        <v>61.11</v>
      </c>
      <c r="AC2793">
        <v>202.81</v>
      </c>
      <c r="AD2793" t="s">
        <v>85</v>
      </c>
      <c r="AE2793" t="s">
        <v>42</v>
      </c>
      <c r="AF2793" t="s">
        <v>42</v>
      </c>
      <c r="AG2793">
        <f t="shared" si="86"/>
        <v>0</v>
      </c>
      <c r="AH2793" t="str" cm="1">
        <f t="array" ref="AH2793">_xlfn.IFS(
X2793&lt;=20, "&lt;20",
AND(X2793&gt;=20, X2793&lt;50), "20-50",
AND(X2793&gt;=50, X2793&lt;100), "50-100",
X2793&gt;=100, "&gt;100"
)</f>
        <v>20-50</v>
      </c>
      <c r="AI2793">
        <f t="shared" si="87"/>
        <v>1</v>
      </c>
      <c r="AJ2793" t="str" cm="1">
        <f t="array" ref="AJ2793">_xlfn.IFS(
C2793&lt;=20, "&lt;20",
AND(C2793&gt;=20, C2793&lt;35), "20-35",
AND(C2793&gt;=35, C2793&lt;50), "35-50",
C2793&gt;=50, "50-100"
)</f>
        <v>20-35</v>
      </c>
      <c r="AK2793" t="str" cm="1">
        <f t="array" ref="AK2793">_xlfn.IFS(
G2793&lt;6, "&lt;6",
AND(G2793&gt;=6, G2793&lt;12), "6-12",
AND(G2793&gt;=12, G2793&lt;18), "12-18",  AND(G2793&gt;=18, G2793&lt;24), "18-24", G2793&gt;=24, "24-36")</f>
        <v>24-36</v>
      </c>
    </row>
    <row r="2794" spans="1:37" x14ac:dyDescent="0.3">
      <c r="A2794" t="s">
        <v>2894</v>
      </c>
      <c r="B2794" t="s">
        <v>44</v>
      </c>
      <c r="C2794">
        <v>31</v>
      </c>
      <c r="D2794" t="s">
        <v>37</v>
      </c>
      <c r="E2794" t="s">
        <v>90</v>
      </c>
      <c r="F2794">
        <v>3</v>
      </c>
      <c r="G2794">
        <v>3</v>
      </c>
      <c r="H2794" t="s">
        <v>70</v>
      </c>
      <c r="I2794" t="s">
        <v>37</v>
      </c>
      <c r="J2794" t="s">
        <v>37</v>
      </c>
      <c r="K2794" t="s">
        <v>37</v>
      </c>
      <c r="L2794" t="s">
        <v>50</v>
      </c>
      <c r="M2794" t="s">
        <v>34</v>
      </c>
      <c r="N2794" t="s">
        <v>37</v>
      </c>
      <c r="O2794" t="s">
        <v>37</v>
      </c>
      <c r="P2794" t="s">
        <v>34</v>
      </c>
      <c r="Q2794" t="s">
        <v>37</v>
      </c>
      <c r="R2794" t="s">
        <v>37</v>
      </c>
      <c r="S2794" t="s">
        <v>37</v>
      </c>
      <c r="T2794" t="s">
        <v>37</v>
      </c>
      <c r="U2794" t="s">
        <v>46</v>
      </c>
      <c r="V2794" t="s">
        <v>37</v>
      </c>
      <c r="W2794" t="s">
        <v>51</v>
      </c>
      <c r="X2794">
        <v>103.05</v>
      </c>
      <c r="Y2794">
        <v>5364.8</v>
      </c>
      <c r="Z2794">
        <v>46.67</v>
      </c>
      <c r="AA2794">
        <v>0</v>
      </c>
      <c r="AB2794">
        <v>281.83999999999997</v>
      </c>
      <c r="AC2794">
        <v>5599.97</v>
      </c>
      <c r="AD2794" t="s">
        <v>41</v>
      </c>
      <c r="AE2794" t="s">
        <v>42</v>
      </c>
      <c r="AF2794" t="s">
        <v>42</v>
      </c>
      <c r="AG2794">
        <f t="shared" si="86"/>
        <v>0</v>
      </c>
      <c r="AH2794" t="str" cm="1">
        <f t="array" ref="AH2794">_xlfn.IFS(
X2794&lt;=20, "&lt;20",
AND(X2794&gt;=20, X2794&lt;50), "20-50",
AND(X2794&gt;=50, X2794&lt;100), "50-100",
X2794&gt;=100, "&gt;100"
)</f>
        <v>&gt;100</v>
      </c>
      <c r="AI2794">
        <f t="shared" si="87"/>
        <v>0</v>
      </c>
      <c r="AJ2794" t="str" cm="1">
        <f t="array" ref="AJ2794">_xlfn.IFS(
C2794&lt;=20, "&lt;20",
AND(C2794&gt;=20, C2794&lt;35), "20-35",
AND(C2794&gt;=35, C2794&lt;50), "35-50",
C2794&gt;=50, "50-100"
)</f>
        <v>20-35</v>
      </c>
      <c r="AK2794" t="str" cm="1">
        <f t="array" ref="AK2794">_xlfn.IFS(
G2794&lt;6, "&lt;6",
AND(G2794&gt;=6, G2794&lt;12), "6-12",
AND(G2794&gt;=12, G2794&lt;18), "12-18",  AND(G2794&gt;=18, G2794&lt;24), "18-24", G2794&gt;=24, "24-36")</f>
        <v>&lt;6</v>
      </c>
    </row>
    <row r="2795" spans="1:37" x14ac:dyDescent="0.3">
      <c r="A2795" t="s">
        <v>2895</v>
      </c>
      <c r="B2795" t="s">
        <v>44</v>
      </c>
      <c r="C2795">
        <v>34</v>
      </c>
      <c r="D2795" t="s">
        <v>34</v>
      </c>
      <c r="E2795" t="s">
        <v>74</v>
      </c>
      <c r="F2795">
        <v>0</v>
      </c>
      <c r="G2795">
        <v>34</v>
      </c>
      <c r="H2795" t="s">
        <v>36</v>
      </c>
      <c r="I2795" t="s">
        <v>37</v>
      </c>
      <c r="J2795" t="s">
        <v>34</v>
      </c>
      <c r="K2795" t="s">
        <v>34</v>
      </c>
      <c r="L2795" t="s">
        <v>34</v>
      </c>
      <c r="M2795" t="s">
        <v>34</v>
      </c>
      <c r="N2795" t="s">
        <v>34</v>
      </c>
      <c r="O2795" t="s">
        <v>34</v>
      </c>
      <c r="P2795" t="s">
        <v>34</v>
      </c>
      <c r="Q2795" t="s">
        <v>34</v>
      </c>
      <c r="R2795" t="s">
        <v>34</v>
      </c>
      <c r="S2795" t="s">
        <v>34</v>
      </c>
      <c r="T2795" t="s">
        <v>34</v>
      </c>
      <c r="U2795" t="s">
        <v>46</v>
      </c>
      <c r="V2795" t="s">
        <v>34</v>
      </c>
      <c r="W2795" t="s">
        <v>51</v>
      </c>
      <c r="X2795">
        <v>20.95</v>
      </c>
      <c r="Y2795">
        <v>267.35000000000002</v>
      </c>
      <c r="Z2795">
        <v>18.170000000000002</v>
      </c>
      <c r="AA2795">
        <v>0</v>
      </c>
      <c r="AB2795">
        <v>173.03</v>
      </c>
      <c r="AC2795">
        <v>422.21</v>
      </c>
      <c r="AD2795" t="s">
        <v>41</v>
      </c>
      <c r="AE2795" t="s">
        <v>42</v>
      </c>
      <c r="AF2795" t="s">
        <v>42</v>
      </c>
      <c r="AG2795">
        <f t="shared" si="86"/>
        <v>0</v>
      </c>
      <c r="AH2795" t="str" cm="1">
        <f t="array" ref="AH2795">_xlfn.IFS(
X2795&lt;=20, "&lt;20",
AND(X2795&gt;=20, X2795&lt;50), "20-50",
AND(X2795&gt;=50, X2795&lt;100), "50-100",
X2795&gt;=100, "&gt;100"
)</f>
        <v>20-50</v>
      </c>
      <c r="AI2795">
        <f t="shared" si="87"/>
        <v>0</v>
      </c>
      <c r="AJ2795" t="str" cm="1">
        <f t="array" ref="AJ2795">_xlfn.IFS(
C2795&lt;=20, "&lt;20",
AND(C2795&gt;=20, C2795&lt;35), "20-35",
AND(C2795&gt;=35, C2795&lt;50), "35-50",
C2795&gt;=50, "50-100"
)</f>
        <v>20-35</v>
      </c>
      <c r="AK2795" t="str" cm="1">
        <f t="array" ref="AK2795">_xlfn.IFS(
G2795&lt;6, "&lt;6",
AND(G2795&gt;=6, G2795&lt;12), "6-12",
AND(G2795&gt;=12, G2795&lt;18), "12-18",  AND(G2795&gt;=18, G2795&lt;24), "18-24", G2795&gt;=24, "24-36")</f>
        <v>24-36</v>
      </c>
    </row>
    <row r="2796" spans="1:37" x14ac:dyDescent="0.3">
      <c r="A2796" t="s">
        <v>2896</v>
      </c>
      <c r="B2796" t="s">
        <v>33</v>
      </c>
      <c r="C2796">
        <v>57</v>
      </c>
      <c r="D2796" t="s">
        <v>37</v>
      </c>
      <c r="E2796" t="s">
        <v>164</v>
      </c>
      <c r="F2796">
        <v>2</v>
      </c>
      <c r="G2796">
        <v>9</v>
      </c>
      <c r="H2796" t="s">
        <v>36</v>
      </c>
      <c r="I2796" t="s">
        <v>37</v>
      </c>
      <c r="J2796" t="s">
        <v>34</v>
      </c>
      <c r="K2796" t="s">
        <v>37</v>
      </c>
      <c r="L2796" t="s">
        <v>72</v>
      </c>
      <c r="M2796" t="s">
        <v>34</v>
      </c>
      <c r="N2796" t="s">
        <v>37</v>
      </c>
      <c r="O2796" t="s">
        <v>34</v>
      </c>
      <c r="P2796" t="s">
        <v>34</v>
      </c>
      <c r="Q2796" t="s">
        <v>34</v>
      </c>
      <c r="R2796" t="s">
        <v>34</v>
      </c>
      <c r="S2796" t="s">
        <v>34</v>
      </c>
      <c r="T2796" t="s">
        <v>34</v>
      </c>
      <c r="U2796" t="s">
        <v>46</v>
      </c>
      <c r="V2796" t="s">
        <v>34</v>
      </c>
      <c r="W2796" t="s">
        <v>51</v>
      </c>
      <c r="X2796">
        <v>49.5</v>
      </c>
      <c r="Y2796">
        <v>49.5</v>
      </c>
      <c r="Z2796">
        <v>0</v>
      </c>
      <c r="AA2796">
        <v>30</v>
      </c>
      <c r="AB2796">
        <v>16.989999999999998</v>
      </c>
      <c r="AC2796">
        <v>96.49</v>
      </c>
      <c r="AD2796" t="s">
        <v>85</v>
      </c>
      <c r="AE2796" t="s">
        <v>42</v>
      </c>
      <c r="AF2796" t="s">
        <v>42</v>
      </c>
      <c r="AG2796">
        <f t="shared" si="86"/>
        <v>0</v>
      </c>
      <c r="AH2796" t="str" cm="1">
        <f t="array" ref="AH2796">_xlfn.IFS(
X2796&lt;=20, "&lt;20",
AND(X2796&gt;=20, X2796&lt;50), "20-50",
AND(X2796&gt;=50, X2796&lt;100), "50-100",
X2796&gt;=100, "&gt;100"
)</f>
        <v>20-50</v>
      </c>
      <c r="AI2796">
        <f t="shared" si="87"/>
        <v>1</v>
      </c>
      <c r="AJ2796" t="str" cm="1">
        <f t="array" ref="AJ2796">_xlfn.IFS(
C2796&lt;=20, "&lt;20",
AND(C2796&gt;=20, C2796&lt;35), "20-35",
AND(C2796&gt;=35, C2796&lt;50), "35-50",
C2796&gt;=50, "50-100"
)</f>
        <v>50-100</v>
      </c>
      <c r="AK2796" t="str" cm="1">
        <f t="array" ref="AK2796">_xlfn.IFS(
G2796&lt;6, "&lt;6",
AND(G2796&gt;=6, G2796&lt;12), "6-12",
AND(G2796&gt;=12, G2796&lt;18), "12-18",  AND(G2796&gt;=18, G2796&lt;24), "18-24", G2796&gt;=24, "24-36")</f>
        <v>6-12</v>
      </c>
    </row>
    <row r="2797" spans="1:37" x14ac:dyDescent="0.3">
      <c r="A2797" t="s">
        <v>2897</v>
      </c>
      <c r="B2797" t="s">
        <v>44</v>
      </c>
      <c r="C2797">
        <v>38</v>
      </c>
      <c r="D2797" t="s">
        <v>37</v>
      </c>
      <c r="E2797" t="s">
        <v>90</v>
      </c>
      <c r="F2797">
        <v>1</v>
      </c>
      <c r="G2797">
        <v>31</v>
      </c>
      <c r="H2797" t="s">
        <v>36</v>
      </c>
      <c r="I2797" t="s">
        <v>37</v>
      </c>
      <c r="J2797" t="s">
        <v>34</v>
      </c>
      <c r="K2797" t="s">
        <v>37</v>
      </c>
      <c r="L2797" t="s">
        <v>50</v>
      </c>
      <c r="M2797" t="s">
        <v>34</v>
      </c>
      <c r="N2797" t="s">
        <v>34</v>
      </c>
      <c r="O2797" t="s">
        <v>34</v>
      </c>
      <c r="P2797" t="s">
        <v>34</v>
      </c>
      <c r="Q2797" t="s">
        <v>34</v>
      </c>
      <c r="R2797" t="s">
        <v>34</v>
      </c>
      <c r="S2797" t="s">
        <v>34</v>
      </c>
      <c r="T2797" t="s">
        <v>34</v>
      </c>
      <c r="U2797" t="s">
        <v>46</v>
      </c>
      <c r="V2797" t="s">
        <v>37</v>
      </c>
      <c r="W2797" t="s">
        <v>51</v>
      </c>
      <c r="X2797">
        <v>70.400000000000006</v>
      </c>
      <c r="Y2797">
        <v>2406.1</v>
      </c>
      <c r="Z2797">
        <v>0</v>
      </c>
      <c r="AA2797">
        <v>60</v>
      </c>
      <c r="AB2797">
        <v>1631.85</v>
      </c>
      <c r="AC2797">
        <v>4097.95</v>
      </c>
      <c r="AD2797" t="s">
        <v>41</v>
      </c>
      <c r="AE2797" t="s">
        <v>42</v>
      </c>
      <c r="AF2797" t="s">
        <v>42</v>
      </c>
      <c r="AG2797">
        <f t="shared" si="86"/>
        <v>0</v>
      </c>
      <c r="AH2797" t="str" cm="1">
        <f t="array" ref="AH2797">_xlfn.IFS(
X2797&lt;=20, "&lt;20",
AND(X2797&gt;=20, X2797&lt;50), "20-50",
AND(X2797&gt;=50, X2797&lt;100), "50-100",
X2797&gt;=100, "&gt;100"
)</f>
        <v>50-100</v>
      </c>
      <c r="AI2797">
        <f t="shared" si="87"/>
        <v>0</v>
      </c>
      <c r="AJ2797" t="str" cm="1">
        <f t="array" ref="AJ2797">_xlfn.IFS(
C2797&lt;=20, "&lt;20",
AND(C2797&gt;=20, C2797&lt;35), "20-35",
AND(C2797&gt;=35, C2797&lt;50), "35-50",
C2797&gt;=50, "50-100"
)</f>
        <v>35-50</v>
      </c>
      <c r="AK2797" t="str" cm="1">
        <f t="array" ref="AK2797">_xlfn.IFS(
G2797&lt;6, "&lt;6",
AND(G2797&gt;=6, G2797&lt;12), "6-12",
AND(G2797&gt;=12, G2797&lt;18), "12-18",  AND(G2797&gt;=18, G2797&lt;24), "18-24", G2797&gt;=24, "24-36")</f>
        <v>24-36</v>
      </c>
    </row>
    <row r="2798" spans="1:37" x14ac:dyDescent="0.3">
      <c r="A2798" t="s">
        <v>2898</v>
      </c>
      <c r="B2798" t="s">
        <v>33</v>
      </c>
      <c r="C2798">
        <v>62</v>
      </c>
      <c r="D2798" t="s">
        <v>34</v>
      </c>
      <c r="E2798" t="s">
        <v>74</v>
      </c>
      <c r="F2798">
        <v>15</v>
      </c>
      <c r="G2798">
        <v>24</v>
      </c>
      <c r="H2798" t="s">
        <v>70</v>
      </c>
      <c r="I2798" t="s">
        <v>37</v>
      </c>
      <c r="J2798" t="s">
        <v>37</v>
      </c>
      <c r="K2798" t="s">
        <v>37</v>
      </c>
      <c r="L2798" t="s">
        <v>50</v>
      </c>
      <c r="M2798" t="s">
        <v>34</v>
      </c>
      <c r="N2798" t="s">
        <v>37</v>
      </c>
      <c r="O2798" t="s">
        <v>37</v>
      </c>
      <c r="P2798" t="s">
        <v>34</v>
      </c>
      <c r="Q2798" t="s">
        <v>37</v>
      </c>
      <c r="R2798" t="s">
        <v>34</v>
      </c>
      <c r="S2798" t="s">
        <v>34</v>
      </c>
      <c r="T2798" t="s">
        <v>37</v>
      </c>
      <c r="U2798" t="s">
        <v>46</v>
      </c>
      <c r="V2798" t="s">
        <v>34</v>
      </c>
      <c r="W2798" t="s">
        <v>51</v>
      </c>
      <c r="X2798">
        <v>94.6</v>
      </c>
      <c r="Y2798">
        <v>5025.8</v>
      </c>
      <c r="Z2798">
        <v>0</v>
      </c>
      <c r="AA2798">
        <v>0</v>
      </c>
      <c r="AB2798">
        <v>1519.96</v>
      </c>
      <c r="AC2798">
        <v>6545.76</v>
      </c>
      <c r="AD2798" t="s">
        <v>41</v>
      </c>
      <c r="AE2798" t="s">
        <v>42</v>
      </c>
      <c r="AF2798" t="s">
        <v>42</v>
      </c>
      <c r="AG2798">
        <f t="shared" si="86"/>
        <v>0</v>
      </c>
      <c r="AH2798" t="str" cm="1">
        <f t="array" ref="AH2798">_xlfn.IFS(
X2798&lt;=20, "&lt;20",
AND(X2798&gt;=20, X2798&lt;50), "20-50",
AND(X2798&gt;=50, X2798&lt;100), "50-100",
X2798&gt;=100, "&gt;100"
)</f>
        <v>50-100</v>
      </c>
      <c r="AI2798">
        <f t="shared" si="87"/>
        <v>0</v>
      </c>
      <c r="AJ2798" t="str" cm="1">
        <f t="array" ref="AJ2798">_xlfn.IFS(
C2798&lt;=20, "&lt;20",
AND(C2798&gt;=20, C2798&lt;35), "20-35",
AND(C2798&gt;=35, C2798&lt;50), "35-50",
C2798&gt;=50, "50-100"
)</f>
        <v>50-100</v>
      </c>
      <c r="AK2798" t="str" cm="1">
        <f t="array" ref="AK2798">_xlfn.IFS(
G2798&lt;6, "&lt;6",
AND(G2798&gt;=6, G2798&lt;12), "6-12",
AND(G2798&gt;=12, G2798&lt;18), "12-18",  AND(G2798&gt;=18, G2798&lt;24), "18-24", G2798&gt;=24, "24-36")</f>
        <v>24-36</v>
      </c>
    </row>
    <row r="2799" spans="1:37" x14ac:dyDescent="0.3">
      <c r="A2799" t="s">
        <v>2899</v>
      </c>
      <c r="B2799" t="s">
        <v>44</v>
      </c>
      <c r="C2799">
        <v>29</v>
      </c>
      <c r="D2799" t="s">
        <v>34</v>
      </c>
      <c r="E2799" t="s">
        <v>69</v>
      </c>
      <c r="F2799">
        <v>14</v>
      </c>
      <c r="G2799">
        <v>28</v>
      </c>
      <c r="H2799" t="s">
        <v>36</v>
      </c>
      <c r="I2799" t="s">
        <v>37</v>
      </c>
      <c r="J2799" t="s">
        <v>34</v>
      </c>
      <c r="K2799" t="s">
        <v>37</v>
      </c>
      <c r="L2799" t="s">
        <v>72</v>
      </c>
      <c r="M2799" t="s">
        <v>37</v>
      </c>
      <c r="N2799" t="s">
        <v>34</v>
      </c>
      <c r="O2799" t="s">
        <v>34</v>
      </c>
      <c r="P2799" t="s">
        <v>34</v>
      </c>
      <c r="Q2799" t="s">
        <v>34</v>
      </c>
      <c r="R2799" t="s">
        <v>34</v>
      </c>
      <c r="S2799" t="s">
        <v>34</v>
      </c>
      <c r="T2799" t="s">
        <v>37</v>
      </c>
      <c r="U2799" t="s">
        <v>46</v>
      </c>
      <c r="V2799" t="s">
        <v>34</v>
      </c>
      <c r="W2799" t="s">
        <v>40</v>
      </c>
      <c r="X2799">
        <v>51.05</v>
      </c>
      <c r="Y2799">
        <v>1815</v>
      </c>
      <c r="Z2799">
        <v>0</v>
      </c>
      <c r="AA2799">
        <v>0</v>
      </c>
      <c r="AB2799">
        <v>710.28</v>
      </c>
      <c r="AC2799">
        <v>2525.2800000000002</v>
      </c>
      <c r="AD2799" t="s">
        <v>41</v>
      </c>
      <c r="AE2799" t="s">
        <v>42</v>
      </c>
      <c r="AF2799" t="s">
        <v>42</v>
      </c>
      <c r="AG2799">
        <f t="shared" si="86"/>
        <v>0</v>
      </c>
      <c r="AH2799" t="str" cm="1">
        <f t="array" ref="AH2799">_xlfn.IFS(
X2799&lt;=20, "&lt;20",
AND(X2799&gt;=20, X2799&lt;50), "20-50",
AND(X2799&gt;=50, X2799&lt;100), "50-100",
X2799&gt;=100, "&gt;100"
)</f>
        <v>50-100</v>
      </c>
      <c r="AI2799">
        <f t="shared" si="87"/>
        <v>0</v>
      </c>
      <c r="AJ2799" t="str" cm="1">
        <f t="array" ref="AJ2799">_xlfn.IFS(
C2799&lt;=20, "&lt;20",
AND(C2799&gt;=20, C2799&lt;35), "20-35",
AND(C2799&gt;=35, C2799&lt;50), "35-50",
C2799&gt;=50, "50-100"
)</f>
        <v>20-35</v>
      </c>
      <c r="AK2799" t="str" cm="1">
        <f t="array" ref="AK2799">_xlfn.IFS(
G2799&lt;6, "&lt;6",
AND(G2799&gt;=6, G2799&lt;12), "6-12",
AND(G2799&gt;=12, G2799&lt;18), "12-18",  AND(G2799&gt;=18, G2799&lt;24), "18-24", G2799&gt;=24, "24-36")</f>
        <v>24-36</v>
      </c>
    </row>
    <row r="2800" spans="1:37" x14ac:dyDescent="0.3">
      <c r="A2800" t="s">
        <v>2900</v>
      </c>
      <c r="B2800" t="s">
        <v>33</v>
      </c>
      <c r="C2800">
        <v>43</v>
      </c>
      <c r="D2800" t="s">
        <v>34</v>
      </c>
      <c r="E2800" t="s">
        <v>74</v>
      </c>
      <c r="F2800">
        <v>7</v>
      </c>
      <c r="G2800">
        <v>4</v>
      </c>
      <c r="H2800" t="s">
        <v>36</v>
      </c>
      <c r="I2800" t="s">
        <v>37</v>
      </c>
      <c r="J2800" t="s">
        <v>34</v>
      </c>
      <c r="K2800" t="s">
        <v>37</v>
      </c>
      <c r="L2800" t="s">
        <v>72</v>
      </c>
      <c r="M2800" t="s">
        <v>34</v>
      </c>
      <c r="N2800" t="s">
        <v>34</v>
      </c>
      <c r="O2800" t="s">
        <v>34</v>
      </c>
      <c r="P2800" t="s">
        <v>34</v>
      </c>
      <c r="Q2800" t="s">
        <v>34</v>
      </c>
      <c r="R2800" t="s">
        <v>37</v>
      </c>
      <c r="S2800" t="s">
        <v>37</v>
      </c>
      <c r="T2800" t="s">
        <v>37</v>
      </c>
      <c r="U2800" t="s">
        <v>46</v>
      </c>
      <c r="V2800" t="s">
        <v>37</v>
      </c>
      <c r="W2800" t="s">
        <v>143</v>
      </c>
      <c r="X2800">
        <v>54.75</v>
      </c>
      <c r="Y2800">
        <v>54.75</v>
      </c>
      <c r="Z2800">
        <v>0</v>
      </c>
      <c r="AA2800">
        <v>0</v>
      </c>
      <c r="AB2800">
        <v>13.01</v>
      </c>
      <c r="AC2800">
        <v>67.760000000000005</v>
      </c>
      <c r="AD2800" t="s">
        <v>52</v>
      </c>
      <c r="AE2800" t="s">
        <v>58</v>
      </c>
      <c r="AF2800" t="s">
        <v>62</v>
      </c>
      <c r="AG2800">
        <f t="shared" si="86"/>
        <v>1</v>
      </c>
      <c r="AH2800" t="str" cm="1">
        <f t="array" ref="AH2800">_xlfn.IFS(
X2800&lt;=20, "&lt;20",
AND(X2800&gt;=20, X2800&lt;50), "20-50",
AND(X2800&gt;=50, X2800&lt;100), "50-100",
X2800&gt;=100, "&gt;100"
)</f>
        <v>50-100</v>
      </c>
      <c r="AI2800">
        <f t="shared" si="87"/>
        <v>0</v>
      </c>
      <c r="AJ2800" t="str" cm="1">
        <f t="array" ref="AJ2800">_xlfn.IFS(
C2800&lt;=20, "&lt;20",
AND(C2800&gt;=20, C2800&lt;35), "20-35",
AND(C2800&gt;=35, C2800&lt;50), "35-50",
C2800&gt;=50, "50-100"
)</f>
        <v>35-50</v>
      </c>
      <c r="AK2800" t="str" cm="1">
        <f t="array" ref="AK2800">_xlfn.IFS(
G2800&lt;6, "&lt;6",
AND(G2800&gt;=6, G2800&lt;12), "6-12",
AND(G2800&gt;=12, G2800&lt;18), "12-18",  AND(G2800&gt;=18, G2800&lt;24), "18-24", G2800&gt;=24, "24-36")</f>
        <v>&lt;6</v>
      </c>
    </row>
    <row r="2801" spans="1:37" x14ac:dyDescent="0.3">
      <c r="A2801" t="s">
        <v>2901</v>
      </c>
      <c r="B2801" t="s">
        <v>33</v>
      </c>
      <c r="C2801">
        <v>22</v>
      </c>
      <c r="D2801" t="s">
        <v>37</v>
      </c>
      <c r="E2801" t="s">
        <v>69</v>
      </c>
      <c r="F2801">
        <v>7</v>
      </c>
      <c r="G2801">
        <v>7</v>
      </c>
      <c r="H2801" t="s">
        <v>70</v>
      </c>
      <c r="I2801" t="s">
        <v>37</v>
      </c>
      <c r="J2801" t="s">
        <v>34</v>
      </c>
      <c r="K2801" t="s">
        <v>37</v>
      </c>
      <c r="L2801" t="s">
        <v>50</v>
      </c>
      <c r="M2801" t="s">
        <v>37</v>
      </c>
      <c r="N2801" t="s">
        <v>37</v>
      </c>
      <c r="O2801" t="s">
        <v>37</v>
      </c>
      <c r="P2801" t="s">
        <v>34</v>
      </c>
      <c r="Q2801" t="s">
        <v>37</v>
      </c>
      <c r="R2801" t="s">
        <v>34</v>
      </c>
      <c r="S2801" t="s">
        <v>34</v>
      </c>
      <c r="T2801" t="s">
        <v>37</v>
      </c>
      <c r="U2801" t="s">
        <v>39</v>
      </c>
      <c r="V2801" t="s">
        <v>37</v>
      </c>
      <c r="W2801" t="s">
        <v>51</v>
      </c>
      <c r="X2801">
        <v>93.5</v>
      </c>
      <c r="Y2801">
        <v>4619.55</v>
      </c>
      <c r="Z2801">
        <v>0</v>
      </c>
      <c r="AA2801">
        <v>0</v>
      </c>
      <c r="AB2801">
        <v>1074.57</v>
      </c>
      <c r="AC2801">
        <v>5694.12</v>
      </c>
      <c r="AD2801" t="s">
        <v>41</v>
      </c>
      <c r="AE2801" t="s">
        <v>42</v>
      </c>
      <c r="AF2801" t="s">
        <v>42</v>
      </c>
      <c r="AG2801">
        <f t="shared" si="86"/>
        <v>0</v>
      </c>
      <c r="AH2801" t="str" cm="1">
        <f t="array" ref="AH2801">_xlfn.IFS(
X2801&lt;=20, "&lt;20",
AND(X2801&gt;=20, X2801&lt;50), "20-50",
AND(X2801&gt;=50, X2801&lt;100), "50-100",
X2801&gt;=100, "&gt;100"
)</f>
        <v>50-100</v>
      </c>
      <c r="AI2801">
        <f t="shared" si="87"/>
        <v>0</v>
      </c>
      <c r="AJ2801" t="str" cm="1">
        <f t="array" ref="AJ2801">_xlfn.IFS(
C2801&lt;=20, "&lt;20",
AND(C2801&gt;=20, C2801&lt;35), "20-35",
AND(C2801&gt;=35, C2801&lt;50), "35-50",
C2801&gt;=50, "50-100"
)</f>
        <v>20-35</v>
      </c>
      <c r="AK2801" t="str" cm="1">
        <f t="array" ref="AK2801">_xlfn.IFS(
G2801&lt;6, "&lt;6",
AND(G2801&gt;=6, G2801&lt;12), "6-12",
AND(G2801&gt;=12, G2801&lt;18), "12-18",  AND(G2801&gt;=18, G2801&lt;24), "18-24", G2801&gt;=24, "24-36")</f>
        <v>6-12</v>
      </c>
    </row>
    <row r="2802" spans="1:37" x14ac:dyDescent="0.3">
      <c r="A2802" t="s">
        <v>2902</v>
      </c>
      <c r="B2802" t="s">
        <v>44</v>
      </c>
      <c r="C2802">
        <v>27</v>
      </c>
      <c r="D2802" t="s">
        <v>37</v>
      </c>
      <c r="E2802" t="s">
        <v>64</v>
      </c>
      <c r="F2802">
        <v>9</v>
      </c>
      <c r="G2802">
        <v>12</v>
      </c>
      <c r="H2802" t="s">
        <v>49</v>
      </c>
      <c r="I2802" t="s">
        <v>37</v>
      </c>
      <c r="J2802" t="s">
        <v>37</v>
      </c>
      <c r="K2802" t="s">
        <v>37</v>
      </c>
      <c r="L2802" t="s">
        <v>72</v>
      </c>
      <c r="M2802" t="s">
        <v>34</v>
      </c>
      <c r="N2802" t="s">
        <v>37</v>
      </c>
      <c r="O2802" t="s">
        <v>37</v>
      </c>
      <c r="P2802" t="s">
        <v>37</v>
      </c>
      <c r="Q2802" t="s">
        <v>37</v>
      </c>
      <c r="R2802" t="s">
        <v>34</v>
      </c>
      <c r="S2802" t="s">
        <v>34</v>
      </c>
      <c r="T2802" t="s">
        <v>37</v>
      </c>
      <c r="U2802" t="s">
        <v>67</v>
      </c>
      <c r="V2802" t="s">
        <v>34</v>
      </c>
      <c r="W2802" t="s">
        <v>40</v>
      </c>
      <c r="X2802">
        <v>73.349999999999994</v>
      </c>
      <c r="Y2802">
        <v>733.5</v>
      </c>
      <c r="Z2802">
        <v>0</v>
      </c>
      <c r="AA2802">
        <v>0</v>
      </c>
      <c r="AB2802">
        <v>55.9</v>
      </c>
      <c r="AC2802">
        <v>789.4</v>
      </c>
      <c r="AD2802" t="s">
        <v>41</v>
      </c>
      <c r="AE2802" t="s">
        <v>42</v>
      </c>
      <c r="AF2802" t="s">
        <v>42</v>
      </c>
      <c r="AG2802">
        <f t="shared" si="86"/>
        <v>0</v>
      </c>
      <c r="AH2802" t="str" cm="1">
        <f t="array" ref="AH2802">_xlfn.IFS(
X2802&lt;=20, "&lt;20",
AND(X2802&gt;=20, X2802&lt;50), "20-50",
AND(X2802&gt;=50, X2802&lt;100), "50-100",
X2802&gt;=100, "&gt;100"
)</f>
        <v>50-100</v>
      </c>
      <c r="AI2802">
        <f t="shared" si="87"/>
        <v>0</v>
      </c>
      <c r="AJ2802" t="str" cm="1">
        <f t="array" ref="AJ2802">_xlfn.IFS(
C2802&lt;=20, "&lt;20",
AND(C2802&gt;=20, C2802&lt;35), "20-35",
AND(C2802&gt;=35, C2802&lt;50), "35-50",
C2802&gt;=50, "50-100"
)</f>
        <v>20-35</v>
      </c>
      <c r="AK2802" t="str" cm="1">
        <f t="array" ref="AK2802">_xlfn.IFS(
G2802&lt;6, "&lt;6",
AND(G2802&gt;=6, G2802&lt;12), "6-12",
AND(G2802&gt;=12, G2802&lt;18), "12-18",  AND(G2802&gt;=18, G2802&lt;24), "18-24", G2802&gt;=24, "24-36")</f>
        <v>12-18</v>
      </c>
    </row>
    <row r="2803" spans="1:37" x14ac:dyDescent="0.3">
      <c r="A2803" t="s">
        <v>2903</v>
      </c>
      <c r="B2803" t="s">
        <v>44</v>
      </c>
      <c r="C2803">
        <v>53</v>
      </c>
      <c r="D2803" t="s">
        <v>34</v>
      </c>
      <c r="E2803" t="s">
        <v>61</v>
      </c>
      <c r="F2803">
        <v>8</v>
      </c>
      <c r="G2803">
        <v>29</v>
      </c>
      <c r="H2803" t="s">
        <v>36</v>
      </c>
      <c r="I2803" t="s">
        <v>37</v>
      </c>
      <c r="J2803" t="s">
        <v>37</v>
      </c>
      <c r="K2803" t="s">
        <v>37</v>
      </c>
      <c r="L2803" t="s">
        <v>50</v>
      </c>
      <c r="M2803" t="s">
        <v>34</v>
      </c>
      <c r="N2803" t="s">
        <v>34</v>
      </c>
      <c r="O2803" t="s">
        <v>37</v>
      </c>
      <c r="P2803" t="s">
        <v>37</v>
      </c>
      <c r="Q2803" t="s">
        <v>37</v>
      </c>
      <c r="R2803" t="s">
        <v>37</v>
      </c>
      <c r="S2803" t="s">
        <v>37</v>
      </c>
      <c r="T2803" t="s">
        <v>37</v>
      </c>
      <c r="U2803" t="s">
        <v>46</v>
      </c>
      <c r="V2803" t="s">
        <v>37</v>
      </c>
      <c r="W2803" t="s">
        <v>51</v>
      </c>
      <c r="X2803">
        <v>104.2</v>
      </c>
      <c r="Y2803">
        <v>3243.45</v>
      </c>
      <c r="Z2803">
        <v>17.010000000000002</v>
      </c>
      <c r="AA2803">
        <v>0</v>
      </c>
      <c r="AB2803">
        <v>115.63</v>
      </c>
      <c r="AC2803">
        <v>3342.07</v>
      </c>
      <c r="AD2803" t="s">
        <v>52</v>
      </c>
      <c r="AE2803" t="s">
        <v>58</v>
      </c>
      <c r="AF2803" t="s">
        <v>59</v>
      </c>
      <c r="AG2803">
        <f t="shared" si="86"/>
        <v>1</v>
      </c>
      <c r="AH2803" t="str" cm="1">
        <f t="array" ref="AH2803">_xlfn.IFS(
X2803&lt;=20, "&lt;20",
AND(X2803&gt;=20, X2803&lt;50), "20-50",
AND(X2803&gt;=50, X2803&lt;100), "50-100",
X2803&gt;=100, "&gt;100"
)</f>
        <v>&gt;100</v>
      </c>
      <c r="AI2803">
        <f t="shared" si="87"/>
        <v>0</v>
      </c>
      <c r="AJ2803" t="str" cm="1">
        <f t="array" ref="AJ2803">_xlfn.IFS(
C2803&lt;=20, "&lt;20",
AND(C2803&gt;=20, C2803&lt;35), "20-35",
AND(C2803&gt;=35, C2803&lt;50), "35-50",
C2803&gt;=50, "50-100"
)</f>
        <v>50-100</v>
      </c>
      <c r="AK2803" t="str" cm="1">
        <f t="array" ref="AK2803">_xlfn.IFS(
G2803&lt;6, "&lt;6",
AND(G2803&gt;=6, G2803&lt;12), "6-12",
AND(G2803&gt;=12, G2803&lt;18), "12-18",  AND(G2803&gt;=18, G2803&lt;24), "18-24", G2803&gt;=24, "24-36")</f>
        <v>24-36</v>
      </c>
    </row>
    <row r="2804" spans="1:37" x14ac:dyDescent="0.3">
      <c r="A2804" t="s">
        <v>2904</v>
      </c>
      <c r="B2804" t="s">
        <v>33</v>
      </c>
      <c r="C2804">
        <v>60</v>
      </c>
      <c r="D2804" t="s">
        <v>34</v>
      </c>
      <c r="E2804" t="s">
        <v>61</v>
      </c>
      <c r="F2804">
        <v>15</v>
      </c>
      <c r="G2804">
        <v>34</v>
      </c>
      <c r="H2804" t="s">
        <v>36</v>
      </c>
      <c r="I2804" t="s">
        <v>37</v>
      </c>
      <c r="J2804" t="s">
        <v>37</v>
      </c>
      <c r="K2804" t="s">
        <v>37</v>
      </c>
      <c r="L2804" t="s">
        <v>72</v>
      </c>
      <c r="M2804" t="s">
        <v>37</v>
      </c>
      <c r="N2804" t="s">
        <v>37</v>
      </c>
      <c r="O2804" t="s">
        <v>37</v>
      </c>
      <c r="P2804" t="s">
        <v>37</v>
      </c>
      <c r="Q2804" t="s">
        <v>37</v>
      </c>
      <c r="R2804" t="s">
        <v>37</v>
      </c>
      <c r="S2804" t="s">
        <v>37</v>
      </c>
      <c r="T2804" t="s">
        <v>37</v>
      </c>
      <c r="U2804" t="s">
        <v>67</v>
      </c>
      <c r="V2804" t="s">
        <v>37</v>
      </c>
      <c r="W2804" t="s">
        <v>51</v>
      </c>
      <c r="X2804">
        <v>-7</v>
      </c>
      <c r="Y2804">
        <v>6463.15</v>
      </c>
      <c r="Z2804">
        <v>0</v>
      </c>
      <c r="AA2804">
        <v>0</v>
      </c>
      <c r="AB2804">
        <v>3211.92</v>
      </c>
      <c r="AC2804">
        <v>9675.07</v>
      </c>
      <c r="AD2804" t="s">
        <v>41</v>
      </c>
      <c r="AE2804" t="s">
        <v>42</v>
      </c>
      <c r="AF2804" t="s">
        <v>42</v>
      </c>
      <c r="AG2804">
        <f t="shared" si="86"/>
        <v>0</v>
      </c>
      <c r="AH2804" t="str" cm="1">
        <f t="array" ref="AH2804">_xlfn.IFS(
X2804&lt;=20, "&lt;20",
AND(X2804&gt;=20, X2804&lt;50), "20-50",
AND(X2804&gt;=50, X2804&lt;100), "50-100",
X2804&gt;=100, "&gt;100"
)</f>
        <v>&lt;20</v>
      </c>
      <c r="AI2804">
        <f t="shared" si="87"/>
        <v>0</v>
      </c>
      <c r="AJ2804" t="str" cm="1">
        <f t="array" ref="AJ2804">_xlfn.IFS(
C2804&lt;=20, "&lt;20",
AND(C2804&gt;=20, C2804&lt;35), "20-35",
AND(C2804&gt;=35, C2804&lt;50), "35-50",
C2804&gt;=50, "50-100"
)</f>
        <v>50-100</v>
      </c>
      <c r="AK2804" t="str" cm="1">
        <f t="array" ref="AK2804">_xlfn.IFS(
G2804&lt;6, "&lt;6",
AND(G2804&gt;=6, G2804&lt;12), "6-12",
AND(G2804&gt;=12, G2804&lt;18), "12-18",  AND(G2804&gt;=18, G2804&lt;24), "18-24", G2804&gt;=24, "24-36")</f>
        <v>24-36</v>
      </c>
    </row>
    <row r="2805" spans="1:37" x14ac:dyDescent="0.3">
      <c r="A2805" t="s">
        <v>2905</v>
      </c>
      <c r="B2805" t="s">
        <v>44</v>
      </c>
      <c r="C2805">
        <v>47</v>
      </c>
      <c r="D2805" t="s">
        <v>37</v>
      </c>
      <c r="E2805" t="s">
        <v>82</v>
      </c>
      <c r="F2805">
        <v>0</v>
      </c>
      <c r="G2805">
        <v>7</v>
      </c>
      <c r="H2805" t="s">
        <v>36</v>
      </c>
      <c r="I2805" t="s">
        <v>37</v>
      </c>
      <c r="J2805" t="s">
        <v>37</v>
      </c>
      <c r="K2805" t="s">
        <v>37</v>
      </c>
      <c r="L2805" t="s">
        <v>50</v>
      </c>
      <c r="M2805" t="s">
        <v>34</v>
      </c>
      <c r="N2805" t="s">
        <v>34</v>
      </c>
      <c r="O2805" t="s">
        <v>37</v>
      </c>
      <c r="P2805" t="s">
        <v>34</v>
      </c>
      <c r="Q2805" t="s">
        <v>37</v>
      </c>
      <c r="R2805" t="s">
        <v>37</v>
      </c>
      <c r="S2805" t="s">
        <v>37</v>
      </c>
      <c r="T2805" t="s">
        <v>37</v>
      </c>
      <c r="U2805" t="s">
        <v>46</v>
      </c>
      <c r="V2805" t="s">
        <v>37</v>
      </c>
      <c r="W2805" t="s">
        <v>51</v>
      </c>
      <c r="X2805">
        <v>100.75</v>
      </c>
      <c r="Y2805">
        <v>1129.75</v>
      </c>
      <c r="Z2805">
        <v>0</v>
      </c>
      <c r="AA2805">
        <v>0</v>
      </c>
      <c r="AB2805">
        <v>535.04</v>
      </c>
      <c r="AC2805">
        <v>1664.79</v>
      </c>
      <c r="AD2805" t="s">
        <v>52</v>
      </c>
      <c r="AE2805" t="s">
        <v>100</v>
      </c>
      <c r="AF2805" t="s">
        <v>101</v>
      </c>
      <c r="AG2805">
        <f t="shared" si="86"/>
        <v>1</v>
      </c>
      <c r="AH2805" t="str" cm="1">
        <f t="array" ref="AH2805">_xlfn.IFS(
X2805&lt;=20, "&lt;20",
AND(X2805&gt;=20, X2805&lt;50), "20-50",
AND(X2805&gt;=50, X2805&lt;100), "50-100",
X2805&gt;=100, "&gt;100"
)</f>
        <v>&gt;100</v>
      </c>
      <c r="AI2805">
        <f t="shared" si="87"/>
        <v>0</v>
      </c>
      <c r="AJ2805" t="str" cm="1">
        <f t="array" ref="AJ2805">_xlfn.IFS(
C2805&lt;=20, "&lt;20",
AND(C2805&gt;=20, C2805&lt;35), "20-35",
AND(C2805&gt;=35, C2805&lt;50), "35-50",
C2805&gt;=50, "50-100"
)</f>
        <v>35-50</v>
      </c>
      <c r="AK2805" t="str" cm="1">
        <f t="array" ref="AK2805">_xlfn.IFS(
G2805&lt;6, "&lt;6",
AND(G2805&gt;=6, G2805&lt;12), "6-12",
AND(G2805&gt;=12, G2805&lt;18), "12-18",  AND(G2805&gt;=18, G2805&lt;24), "18-24", G2805&gt;=24, "24-36")</f>
        <v>6-12</v>
      </c>
    </row>
    <row r="2806" spans="1:37" x14ac:dyDescent="0.3">
      <c r="A2806" t="s">
        <v>2906</v>
      </c>
      <c r="B2806" t="s">
        <v>44</v>
      </c>
      <c r="C2806">
        <v>72</v>
      </c>
      <c r="D2806" t="s">
        <v>34</v>
      </c>
      <c r="E2806" t="s">
        <v>64</v>
      </c>
      <c r="F2806">
        <v>1</v>
      </c>
      <c r="G2806">
        <v>30</v>
      </c>
      <c r="H2806" t="s">
        <v>36</v>
      </c>
      <c r="I2806" t="s">
        <v>37</v>
      </c>
      <c r="J2806" t="s">
        <v>37</v>
      </c>
      <c r="K2806" t="s">
        <v>37</v>
      </c>
      <c r="L2806" t="s">
        <v>72</v>
      </c>
      <c r="M2806" t="s">
        <v>34</v>
      </c>
      <c r="N2806" t="s">
        <v>34</v>
      </c>
      <c r="O2806" t="s">
        <v>37</v>
      </c>
      <c r="P2806" t="s">
        <v>34</v>
      </c>
      <c r="Q2806" t="s">
        <v>37</v>
      </c>
      <c r="R2806" t="s">
        <v>37</v>
      </c>
      <c r="S2806" t="s">
        <v>34</v>
      </c>
      <c r="T2806" t="s">
        <v>37</v>
      </c>
      <c r="U2806" t="s">
        <v>67</v>
      </c>
      <c r="V2806" t="s">
        <v>34</v>
      </c>
      <c r="W2806" t="s">
        <v>51</v>
      </c>
      <c r="X2806">
        <v>74.849999999999994</v>
      </c>
      <c r="Y2806">
        <v>2181.75</v>
      </c>
      <c r="Z2806">
        <v>0</v>
      </c>
      <c r="AA2806">
        <v>0</v>
      </c>
      <c r="AB2806">
        <v>1215</v>
      </c>
      <c r="AC2806">
        <v>3396.75</v>
      </c>
      <c r="AD2806" t="s">
        <v>41</v>
      </c>
      <c r="AE2806" t="s">
        <v>42</v>
      </c>
      <c r="AF2806" t="s">
        <v>42</v>
      </c>
      <c r="AG2806">
        <f t="shared" si="86"/>
        <v>0</v>
      </c>
      <c r="AH2806" t="str" cm="1">
        <f t="array" ref="AH2806">_xlfn.IFS(
X2806&lt;=20, "&lt;20",
AND(X2806&gt;=20, X2806&lt;50), "20-50",
AND(X2806&gt;=50, X2806&lt;100), "50-100",
X2806&gt;=100, "&gt;100"
)</f>
        <v>50-100</v>
      </c>
      <c r="AI2806">
        <f t="shared" si="87"/>
        <v>0</v>
      </c>
      <c r="AJ2806" t="str" cm="1">
        <f t="array" ref="AJ2806">_xlfn.IFS(
C2806&lt;=20, "&lt;20",
AND(C2806&gt;=20, C2806&lt;35), "20-35",
AND(C2806&gt;=35, C2806&lt;50), "35-50",
C2806&gt;=50, "50-100"
)</f>
        <v>50-100</v>
      </c>
      <c r="AK2806" t="str" cm="1">
        <f t="array" ref="AK2806">_xlfn.IFS(
G2806&lt;6, "&lt;6",
AND(G2806&gt;=6, G2806&lt;12), "6-12",
AND(G2806&gt;=12, G2806&lt;18), "12-18",  AND(G2806&gt;=18, G2806&lt;24), "18-24", G2806&gt;=24, "24-36")</f>
        <v>24-36</v>
      </c>
    </row>
    <row r="2807" spans="1:37" x14ac:dyDescent="0.3">
      <c r="A2807" t="s">
        <v>2907</v>
      </c>
      <c r="B2807" t="s">
        <v>44</v>
      </c>
      <c r="C2807">
        <v>42</v>
      </c>
      <c r="D2807" t="s">
        <v>34</v>
      </c>
      <c r="E2807" t="s">
        <v>74</v>
      </c>
      <c r="F2807">
        <v>14</v>
      </c>
      <c r="G2807">
        <v>26</v>
      </c>
      <c r="H2807" t="s">
        <v>36</v>
      </c>
      <c r="I2807" t="s">
        <v>34</v>
      </c>
      <c r="J2807" t="s">
        <v>34</v>
      </c>
      <c r="K2807" t="s">
        <v>37</v>
      </c>
      <c r="L2807" t="s">
        <v>38</v>
      </c>
      <c r="M2807" t="s">
        <v>37</v>
      </c>
      <c r="N2807" t="s">
        <v>37</v>
      </c>
      <c r="O2807" t="s">
        <v>37</v>
      </c>
      <c r="P2807" t="s">
        <v>37</v>
      </c>
      <c r="Q2807" t="s">
        <v>37</v>
      </c>
      <c r="R2807" t="s">
        <v>37</v>
      </c>
      <c r="S2807" t="s">
        <v>37</v>
      </c>
      <c r="T2807" t="s">
        <v>37</v>
      </c>
      <c r="U2807" t="s">
        <v>67</v>
      </c>
      <c r="V2807" t="s">
        <v>37</v>
      </c>
      <c r="W2807" t="s">
        <v>51</v>
      </c>
      <c r="X2807">
        <v>65.55</v>
      </c>
      <c r="Y2807">
        <v>4807.45</v>
      </c>
      <c r="Z2807">
        <v>0</v>
      </c>
      <c r="AA2807">
        <v>0</v>
      </c>
      <c r="AB2807">
        <v>0</v>
      </c>
      <c r="AC2807">
        <v>4807.45</v>
      </c>
      <c r="AD2807" t="s">
        <v>41</v>
      </c>
      <c r="AE2807" t="s">
        <v>42</v>
      </c>
      <c r="AF2807" t="s">
        <v>42</v>
      </c>
      <c r="AG2807">
        <f t="shared" si="86"/>
        <v>0</v>
      </c>
      <c r="AH2807" t="str" cm="1">
        <f t="array" ref="AH2807">_xlfn.IFS(
X2807&lt;=20, "&lt;20",
AND(X2807&gt;=20, X2807&lt;50), "20-50",
AND(X2807&gt;=50, X2807&lt;100), "50-100",
X2807&gt;=100, "&gt;100"
)</f>
        <v>50-100</v>
      </c>
      <c r="AI2807">
        <f t="shared" si="87"/>
        <v>0</v>
      </c>
      <c r="AJ2807" t="str" cm="1">
        <f t="array" ref="AJ2807">_xlfn.IFS(
C2807&lt;=20, "&lt;20",
AND(C2807&gt;=20, C2807&lt;35), "20-35",
AND(C2807&gt;=35, C2807&lt;50), "35-50",
C2807&gt;=50, "50-100"
)</f>
        <v>35-50</v>
      </c>
      <c r="AK2807" t="str" cm="1">
        <f t="array" ref="AK2807">_xlfn.IFS(
G2807&lt;6, "&lt;6",
AND(G2807&gt;=6, G2807&lt;12), "6-12",
AND(G2807&gt;=12, G2807&lt;18), "12-18",  AND(G2807&gt;=18, G2807&lt;24), "18-24", G2807&gt;=24, "24-36")</f>
        <v>24-36</v>
      </c>
    </row>
    <row r="2808" spans="1:37" x14ac:dyDescent="0.3">
      <c r="A2808" t="s">
        <v>2908</v>
      </c>
      <c r="B2808" t="s">
        <v>44</v>
      </c>
      <c r="C2808">
        <v>44</v>
      </c>
      <c r="D2808" t="s">
        <v>37</v>
      </c>
      <c r="E2808" t="s">
        <v>114</v>
      </c>
      <c r="F2808">
        <v>0</v>
      </c>
      <c r="G2808">
        <v>15</v>
      </c>
      <c r="H2808" t="s">
        <v>57</v>
      </c>
      <c r="I2808" t="s">
        <v>37</v>
      </c>
      <c r="J2808" t="s">
        <v>37</v>
      </c>
      <c r="K2808" t="s">
        <v>37</v>
      </c>
      <c r="L2808" t="s">
        <v>72</v>
      </c>
      <c r="M2808" t="s">
        <v>37</v>
      </c>
      <c r="N2808" t="s">
        <v>37</v>
      </c>
      <c r="O2808" t="s">
        <v>34</v>
      </c>
      <c r="P2808" t="s">
        <v>37</v>
      </c>
      <c r="Q2808" t="s">
        <v>37</v>
      </c>
      <c r="R2808" t="s">
        <v>34</v>
      </c>
      <c r="S2808" t="s">
        <v>34</v>
      </c>
      <c r="T2808" t="s">
        <v>37</v>
      </c>
      <c r="U2808" t="s">
        <v>46</v>
      </c>
      <c r="V2808" t="s">
        <v>37</v>
      </c>
      <c r="W2808" t="s">
        <v>51</v>
      </c>
      <c r="X2808">
        <v>76.2</v>
      </c>
      <c r="Y2808">
        <v>981.45</v>
      </c>
      <c r="Z2808">
        <v>0</v>
      </c>
      <c r="AA2808">
        <v>0</v>
      </c>
      <c r="AB2808">
        <v>153.27000000000001</v>
      </c>
      <c r="AC2808">
        <v>1134.72</v>
      </c>
      <c r="AD2808" t="s">
        <v>41</v>
      </c>
      <c r="AE2808" t="s">
        <v>42</v>
      </c>
      <c r="AF2808" t="s">
        <v>42</v>
      </c>
      <c r="AG2808">
        <f t="shared" si="86"/>
        <v>0</v>
      </c>
      <c r="AH2808" t="str" cm="1">
        <f t="array" ref="AH2808">_xlfn.IFS(
X2808&lt;=20, "&lt;20",
AND(X2808&gt;=20, X2808&lt;50), "20-50",
AND(X2808&gt;=50, X2808&lt;100), "50-100",
X2808&gt;=100, "&gt;100"
)</f>
        <v>50-100</v>
      </c>
      <c r="AI2808">
        <f t="shared" si="87"/>
        <v>0</v>
      </c>
      <c r="AJ2808" t="str" cm="1">
        <f t="array" ref="AJ2808">_xlfn.IFS(
C2808&lt;=20, "&lt;20",
AND(C2808&gt;=20, C2808&lt;35), "20-35",
AND(C2808&gt;=35, C2808&lt;50), "35-50",
C2808&gt;=50, "50-100"
)</f>
        <v>35-50</v>
      </c>
      <c r="AK2808" t="str" cm="1">
        <f t="array" ref="AK2808">_xlfn.IFS(
G2808&lt;6, "&lt;6",
AND(G2808&gt;=6, G2808&lt;12), "6-12",
AND(G2808&gt;=12, G2808&lt;18), "12-18",  AND(G2808&gt;=18, G2808&lt;24), "18-24", G2808&gt;=24, "24-36")</f>
        <v>12-18</v>
      </c>
    </row>
    <row r="2809" spans="1:37" x14ac:dyDescent="0.3">
      <c r="A2809" t="s">
        <v>2909</v>
      </c>
      <c r="B2809" t="s">
        <v>44</v>
      </c>
      <c r="C2809">
        <v>55</v>
      </c>
      <c r="D2809" t="s">
        <v>34</v>
      </c>
      <c r="E2809" t="s">
        <v>45</v>
      </c>
      <c r="F2809">
        <v>1</v>
      </c>
      <c r="G2809">
        <v>14</v>
      </c>
      <c r="H2809" t="s">
        <v>49</v>
      </c>
      <c r="I2809" t="s">
        <v>37</v>
      </c>
      <c r="J2809" t="s">
        <v>37</v>
      </c>
      <c r="K2809" t="s">
        <v>37</v>
      </c>
      <c r="L2809" t="s">
        <v>72</v>
      </c>
      <c r="M2809" t="s">
        <v>37</v>
      </c>
      <c r="N2809" t="s">
        <v>34</v>
      </c>
      <c r="O2809" t="s">
        <v>34</v>
      </c>
      <c r="P2809" t="s">
        <v>37</v>
      </c>
      <c r="Q2809" t="s">
        <v>34</v>
      </c>
      <c r="R2809" t="s">
        <v>37</v>
      </c>
      <c r="S2809" t="s">
        <v>37</v>
      </c>
      <c r="T2809" t="s">
        <v>37</v>
      </c>
      <c r="U2809" t="s">
        <v>46</v>
      </c>
      <c r="V2809" t="s">
        <v>34</v>
      </c>
      <c r="W2809" t="s">
        <v>51</v>
      </c>
      <c r="X2809">
        <v>71.150000000000006</v>
      </c>
      <c r="Y2809">
        <v>563.65</v>
      </c>
      <c r="Z2809">
        <v>0</v>
      </c>
      <c r="AA2809">
        <v>0</v>
      </c>
      <c r="AB2809">
        <v>385.12</v>
      </c>
      <c r="AC2809">
        <v>948.77</v>
      </c>
      <c r="AD2809" t="s">
        <v>52</v>
      </c>
      <c r="AE2809" t="s">
        <v>94</v>
      </c>
      <c r="AF2809" t="s">
        <v>95</v>
      </c>
      <c r="AG2809">
        <f t="shared" si="86"/>
        <v>1</v>
      </c>
      <c r="AH2809" t="str" cm="1">
        <f t="array" ref="AH2809">_xlfn.IFS(
X2809&lt;=20, "&lt;20",
AND(X2809&gt;=20, X2809&lt;50), "20-50",
AND(X2809&gt;=50, X2809&lt;100), "50-100",
X2809&gt;=100, "&gt;100"
)</f>
        <v>50-100</v>
      </c>
      <c r="AI2809">
        <f t="shared" si="87"/>
        <v>0</v>
      </c>
      <c r="AJ2809" t="str" cm="1">
        <f t="array" ref="AJ2809">_xlfn.IFS(
C2809&lt;=20, "&lt;20",
AND(C2809&gt;=20, C2809&lt;35), "20-35",
AND(C2809&gt;=35, C2809&lt;50), "35-50",
C2809&gt;=50, "50-100"
)</f>
        <v>50-100</v>
      </c>
      <c r="AK2809" t="str" cm="1">
        <f t="array" ref="AK2809">_xlfn.IFS(
G2809&lt;6, "&lt;6",
AND(G2809&gt;=6, G2809&lt;12), "6-12",
AND(G2809&gt;=12, G2809&lt;18), "12-18",  AND(G2809&gt;=18, G2809&lt;24), "18-24", G2809&gt;=24, "24-36")</f>
        <v>12-18</v>
      </c>
    </row>
    <row r="2810" spans="1:37" x14ac:dyDescent="0.3">
      <c r="A2810" t="s">
        <v>2910</v>
      </c>
      <c r="B2810" t="s">
        <v>44</v>
      </c>
      <c r="C2810">
        <v>26</v>
      </c>
      <c r="D2810" t="s">
        <v>34</v>
      </c>
      <c r="E2810" t="s">
        <v>103</v>
      </c>
      <c r="F2810">
        <v>3</v>
      </c>
      <c r="G2810">
        <v>22</v>
      </c>
      <c r="H2810" t="s">
        <v>36</v>
      </c>
      <c r="I2810" t="s">
        <v>34</v>
      </c>
      <c r="J2810" t="s">
        <v>34</v>
      </c>
      <c r="K2810" t="s">
        <v>37</v>
      </c>
      <c r="L2810" t="s">
        <v>72</v>
      </c>
      <c r="M2810" t="s">
        <v>34</v>
      </c>
      <c r="N2810" t="s">
        <v>34</v>
      </c>
      <c r="O2810" t="s">
        <v>34</v>
      </c>
      <c r="P2810" t="s">
        <v>34</v>
      </c>
      <c r="Q2810" t="s">
        <v>37</v>
      </c>
      <c r="R2810" t="s">
        <v>37</v>
      </c>
      <c r="S2810" t="s">
        <v>37</v>
      </c>
      <c r="T2810" t="s">
        <v>37</v>
      </c>
      <c r="U2810" t="s">
        <v>39</v>
      </c>
      <c r="V2810" t="s">
        <v>37</v>
      </c>
      <c r="W2810" t="s">
        <v>40</v>
      </c>
      <c r="X2810">
        <v>44.85</v>
      </c>
      <c r="Y2810">
        <v>893.55</v>
      </c>
      <c r="Z2810">
        <v>0</v>
      </c>
      <c r="AA2810">
        <v>0</v>
      </c>
      <c r="AB2810">
        <v>0</v>
      </c>
      <c r="AC2810">
        <v>893.55</v>
      </c>
      <c r="AD2810" t="s">
        <v>52</v>
      </c>
      <c r="AE2810" t="s">
        <v>53</v>
      </c>
      <c r="AF2810" t="s">
        <v>155</v>
      </c>
      <c r="AG2810">
        <f t="shared" si="86"/>
        <v>1</v>
      </c>
      <c r="AH2810" t="str" cm="1">
        <f t="array" ref="AH2810">_xlfn.IFS(
X2810&lt;=20, "&lt;20",
AND(X2810&gt;=20, X2810&lt;50), "20-50",
AND(X2810&gt;=50, X2810&lt;100), "50-100",
X2810&gt;=100, "&gt;100"
)</f>
        <v>20-50</v>
      </c>
      <c r="AI2810">
        <f t="shared" si="87"/>
        <v>0</v>
      </c>
      <c r="AJ2810" t="str" cm="1">
        <f t="array" ref="AJ2810">_xlfn.IFS(
C2810&lt;=20, "&lt;20",
AND(C2810&gt;=20, C2810&lt;35), "20-35",
AND(C2810&gt;=35, C2810&lt;50), "35-50",
C2810&gt;=50, "50-100"
)</f>
        <v>20-35</v>
      </c>
      <c r="AK2810" t="str" cm="1">
        <f t="array" ref="AK2810">_xlfn.IFS(
G2810&lt;6, "&lt;6",
AND(G2810&gt;=6, G2810&lt;12), "6-12",
AND(G2810&gt;=12, G2810&lt;18), "12-18",  AND(G2810&gt;=18, G2810&lt;24), "18-24", G2810&gt;=24, "24-36")</f>
        <v>18-24</v>
      </c>
    </row>
    <row r="2811" spans="1:37" x14ac:dyDescent="0.3">
      <c r="A2811" t="s">
        <v>2911</v>
      </c>
      <c r="B2811" t="s">
        <v>44</v>
      </c>
      <c r="C2811">
        <v>71</v>
      </c>
      <c r="D2811" t="s">
        <v>34</v>
      </c>
      <c r="E2811" t="s">
        <v>35</v>
      </c>
      <c r="F2811">
        <v>0</v>
      </c>
      <c r="G2811">
        <v>17</v>
      </c>
      <c r="H2811" t="s">
        <v>36</v>
      </c>
      <c r="I2811" t="s">
        <v>37</v>
      </c>
      <c r="J2811" t="s">
        <v>37</v>
      </c>
      <c r="K2811" t="s">
        <v>37</v>
      </c>
      <c r="L2811" t="s">
        <v>50</v>
      </c>
      <c r="M2811" t="s">
        <v>37</v>
      </c>
      <c r="N2811" t="s">
        <v>37</v>
      </c>
      <c r="O2811" t="s">
        <v>34</v>
      </c>
      <c r="P2811" t="s">
        <v>34</v>
      </c>
      <c r="Q2811" t="s">
        <v>34</v>
      </c>
      <c r="R2811" t="s">
        <v>37</v>
      </c>
      <c r="S2811" t="s">
        <v>37</v>
      </c>
      <c r="T2811" t="s">
        <v>34</v>
      </c>
      <c r="U2811" t="s">
        <v>39</v>
      </c>
      <c r="V2811" t="s">
        <v>34</v>
      </c>
      <c r="W2811" t="s">
        <v>40</v>
      </c>
      <c r="X2811">
        <v>95</v>
      </c>
      <c r="Y2811">
        <v>3591.25</v>
      </c>
      <c r="Z2811">
        <v>0</v>
      </c>
      <c r="AA2811">
        <v>70</v>
      </c>
      <c r="AB2811">
        <v>1893.16</v>
      </c>
      <c r="AC2811">
        <v>5554.41</v>
      </c>
      <c r="AD2811" t="s">
        <v>41</v>
      </c>
      <c r="AE2811" t="s">
        <v>42</v>
      </c>
      <c r="AF2811" t="s">
        <v>42</v>
      </c>
      <c r="AG2811">
        <f t="shared" si="86"/>
        <v>0</v>
      </c>
      <c r="AH2811" t="str" cm="1">
        <f t="array" ref="AH2811">_xlfn.IFS(
X2811&lt;=20, "&lt;20",
AND(X2811&gt;=20, X2811&lt;50), "20-50",
AND(X2811&gt;=50, X2811&lt;100), "50-100",
X2811&gt;=100, "&gt;100"
)</f>
        <v>50-100</v>
      </c>
      <c r="AI2811">
        <f t="shared" si="87"/>
        <v>0</v>
      </c>
      <c r="AJ2811" t="str" cm="1">
        <f t="array" ref="AJ2811">_xlfn.IFS(
C2811&lt;=20, "&lt;20",
AND(C2811&gt;=20, C2811&lt;35), "20-35",
AND(C2811&gt;=35, C2811&lt;50), "35-50",
C2811&gt;=50, "50-100"
)</f>
        <v>50-100</v>
      </c>
      <c r="AK2811" t="str" cm="1">
        <f t="array" ref="AK2811">_xlfn.IFS(
G2811&lt;6, "&lt;6",
AND(G2811&gt;=6, G2811&lt;12), "6-12",
AND(G2811&gt;=12, G2811&lt;18), "12-18",  AND(G2811&gt;=18, G2811&lt;24), "18-24", G2811&gt;=24, "24-36")</f>
        <v>12-18</v>
      </c>
    </row>
    <row r="2812" spans="1:37" x14ac:dyDescent="0.3">
      <c r="A2812" t="s">
        <v>2912</v>
      </c>
      <c r="B2812" t="s">
        <v>44</v>
      </c>
      <c r="C2812">
        <v>42</v>
      </c>
      <c r="D2812" t="s">
        <v>34</v>
      </c>
      <c r="E2812" t="s">
        <v>76</v>
      </c>
      <c r="F2812">
        <v>1</v>
      </c>
      <c r="G2812">
        <v>30</v>
      </c>
      <c r="H2812" t="s">
        <v>36</v>
      </c>
      <c r="I2812" t="s">
        <v>37</v>
      </c>
      <c r="J2812" t="s">
        <v>34</v>
      </c>
      <c r="K2812" t="s">
        <v>34</v>
      </c>
      <c r="L2812" t="s">
        <v>34</v>
      </c>
      <c r="M2812" t="s">
        <v>34</v>
      </c>
      <c r="N2812" t="s">
        <v>34</v>
      </c>
      <c r="O2812" t="s">
        <v>34</v>
      </c>
      <c r="P2812" t="s">
        <v>34</v>
      </c>
      <c r="Q2812" t="s">
        <v>34</v>
      </c>
      <c r="R2812" t="s">
        <v>34</v>
      </c>
      <c r="S2812" t="s">
        <v>34</v>
      </c>
      <c r="T2812" t="s">
        <v>34</v>
      </c>
      <c r="U2812" t="s">
        <v>46</v>
      </c>
      <c r="V2812" t="s">
        <v>34</v>
      </c>
      <c r="W2812" t="s">
        <v>40</v>
      </c>
      <c r="X2812">
        <v>20.25</v>
      </c>
      <c r="Y2812">
        <v>178.5</v>
      </c>
      <c r="Z2812">
        <v>0</v>
      </c>
      <c r="AA2812">
        <v>0</v>
      </c>
      <c r="AB2812">
        <v>80.19</v>
      </c>
      <c r="AC2812">
        <v>258.69</v>
      </c>
      <c r="AD2812" t="s">
        <v>52</v>
      </c>
      <c r="AE2812" t="s">
        <v>104</v>
      </c>
      <c r="AF2812" t="s">
        <v>150</v>
      </c>
      <c r="AG2812">
        <f t="shared" si="86"/>
        <v>1</v>
      </c>
      <c r="AH2812" t="str" cm="1">
        <f t="array" ref="AH2812">_xlfn.IFS(
X2812&lt;=20, "&lt;20",
AND(X2812&gt;=20, X2812&lt;50), "20-50",
AND(X2812&gt;=50, X2812&lt;100), "50-100",
X2812&gt;=100, "&gt;100"
)</f>
        <v>20-50</v>
      </c>
      <c r="AI2812">
        <f t="shared" si="87"/>
        <v>0</v>
      </c>
      <c r="AJ2812" t="str" cm="1">
        <f t="array" ref="AJ2812">_xlfn.IFS(
C2812&lt;=20, "&lt;20",
AND(C2812&gt;=20, C2812&lt;35), "20-35",
AND(C2812&gt;=35, C2812&lt;50), "35-50",
C2812&gt;=50, "50-100"
)</f>
        <v>35-50</v>
      </c>
      <c r="AK2812" t="str" cm="1">
        <f t="array" ref="AK2812">_xlfn.IFS(
G2812&lt;6, "&lt;6",
AND(G2812&gt;=6, G2812&lt;12), "6-12",
AND(G2812&gt;=12, G2812&lt;18), "12-18",  AND(G2812&gt;=18, G2812&lt;24), "18-24", G2812&gt;=24, "24-36")</f>
        <v>24-36</v>
      </c>
    </row>
    <row r="2813" spans="1:37" x14ac:dyDescent="0.3">
      <c r="A2813" t="s">
        <v>2913</v>
      </c>
      <c r="B2813" t="s">
        <v>44</v>
      </c>
      <c r="C2813">
        <v>29</v>
      </c>
      <c r="D2813" t="s">
        <v>34</v>
      </c>
      <c r="E2813" t="s">
        <v>76</v>
      </c>
      <c r="F2813">
        <v>1</v>
      </c>
      <c r="G2813">
        <v>25</v>
      </c>
      <c r="H2813" t="s">
        <v>110</v>
      </c>
      <c r="I2813" t="s">
        <v>37</v>
      </c>
      <c r="J2813" t="s">
        <v>34</v>
      </c>
      <c r="K2813" t="s">
        <v>37</v>
      </c>
      <c r="L2813" t="s">
        <v>38</v>
      </c>
      <c r="M2813" t="s">
        <v>37</v>
      </c>
      <c r="N2813" t="s">
        <v>37</v>
      </c>
      <c r="O2813" t="s">
        <v>37</v>
      </c>
      <c r="P2813" t="s">
        <v>34</v>
      </c>
      <c r="Q2813" t="s">
        <v>34</v>
      </c>
      <c r="R2813" t="s">
        <v>34</v>
      </c>
      <c r="S2813" t="s">
        <v>34</v>
      </c>
      <c r="T2813" t="s">
        <v>37</v>
      </c>
      <c r="U2813" t="s">
        <v>39</v>
      </c>
      <c r="V2813" t="s">
        <v>37</v>
      </c>
      <c r="W2813" t="s">
        <v>143</v>
      </c>
      <c r="X2813">
        <v>60.8</v>
      </c>
      <c r="Y2813">
        <v>2042.05</v>
      </c>
      <c r="Z2813">
        <v>0</v>
      </c>
      <c r="AA2813">
        <v>0</v>
      </c>
      <c r="AB2813">
        <v>1685.72</v>
      </c>
      <c r="AC2813">
        <v>3727.77</v>
      </c>
      <c r="AD2813" t="s">
        <v>41</v>
      </c>
      <c r="AE2813" t="s">
        <v>42</v>
      </c>
      <c r="AF2813" t="s">
        <v>42</v>
      </c>
      <c r="AG2813">
        <f t="shared" si="86"/>
        <v>0</v>
      </c>
      <c r="AH2813" t="str" cm="1">
        <f t="array" ref="AH2813">_xlfn.IFS(
X2813&lt;=20, "&lt;20",
AND(X2813&gt;=20, X2813&lt;50), "20-50",
AND(X2813&gt;=50, X2813&lt;100), "50-100",
X2813&gt;=100, "&gt;100"
)</f>
        <v>50-100</v>
      </c>
      <c r="AI2813">
        <f t="shared" si="87"/>
        <v>0</v>
      </c>
      <c r="AJ2813" t="str" cm="1">
        <f t="array" ref="AJ2813">_xlfn.IFS(
C2813&lt;=20, "&lt;20",
AND(C2813&gt;=20, C2813&lt;35), "20-35",
AND(C2813&gt;=35, C2813&lt;50), "35-50",
C2813&gt;=50, "50-100"
)</f>
        <v>20-35</v>
      </c>
      <c r="AK2813" t="str" cm="1">
        <f t="array" ref="AK2813">_xlfn.IFS(
G2813&lt;6, "&lt;6",
AND(G2813&gt;=6, G2813&lt;12), "6-12",
AND(G2813&gt;=12, G2813&lt;18), "12-18",  AND(G2813&gt;=18, G2813&lt;24), "18-24", G2813&gt;=24, "24-36")</f>
        <v>24-36</v>
      </c>
    </row>
    <row r="2814" spans="1:37" x14ac:dyDescent="0.3">
      <c r="A2814" t="s">
        <v>2914</v>
      </c>
      <c r="B2814" t="s">
        <v>44</v>
      </c>
      <c r="C2814">
        <v>52</v>
      </c>
      <c r="D2814" t="s">
        <v>34</v>
      </c>
      <c r="E2814" t="s">
        <v>114</v>
      </c>
      <c r="F2814">
        <v>9</v>
      </c>
      <c r="G2814">
        <v>12</v>
      </c>
      <c r="H2814" t="s">
        <v>66</v>
      </c>
      <c r="I2814" t="s">
        <v>37</v>
      </c>
      <c r="J2814" t="s">
        <v>34</v>
      </c>
      <c r="K2814" t="s">
        <v>34</v>
      </c>
      <c r="L2814" t="s">
        <v>34</v>
      </c>
      <c r="M2814" t="s">
        <v>34</v>
      </c>
      <c r="N2814" t="s">
        <v>34</v>
      </c>
      <c r="O2814" t="s">
        <v>34</v>
      </c>
      <c r="P2814" t="s">
        <v>34</v>
      </c>
      <c r="Q2814" t="s">
        <v>34</v>
      </c>
      <c r="R2814" t="s">
        <v>34</v>
      </c>
      <c r="S2814" t="s">
        <v>34</v>
      </c>
      <c r="T2814" t="s">
        <v>34</v>
      </c>
      <c r="U2814" t="s">
        <v>67</v>
      </c>
      <c r="V2814" t="s">
        <v>34</v>
      </c>
      <c r="W2814" t="s">
        <v>40</v>
      </c>
      <c r="X2814">
        <v>19.7</v>
      </c>
      <c r="Y2814">
        <v>1301.0999999999999</v>
      </c>
      <c r="Z2814">
        <v>0</v>
      </c>
      <c r="AA2814">
        <v>0</v>
      </c>
      <c r="AB2814">
        <v>1055.06</v>
      </c>
      <c r="AC2814">
        <v>2356.16</v>
      </c>
      <c r="AD2814" t="s">
        <v>41</v>
      </c>
      <c r="AE2814" t="s">
        <v>42</v>
      </c>
      <c r="AF2814" t="s">
        <v>42</v>
      </c>
      <c r="AG2814">
        <f t="shared" si="86"/>
        <v>0</v>
      </c>
      <c r="AH2814" t="str" cm="1">
        <f t="array" ref="AH2814">_xlfn.IFS(
X2814&lt;=20, "&lt;20",
AND(X2814&gt;=20, X2814&lt;50), "20-50",
AND(X2814&gt;=50, X2814&lt;100), "50-100",
X2814&gt;=100, "&gt;100"
)</f>
        <v>&lt;20</v>
      </c>
      <c r="AI2814">
        <f t="shared" si="87"/>
        <v>0</v>
      </c>
      <c r="AJ2814" t="str" cm="1">
        <f t="array" ref="AJ2814">_xlfn.IFS(
C2814&lt;=20, "&lt;20",
AND(C2814&gt;=20, C2814&lt;35), "20-35",
AND(C2814&gt;=35, C2814&lt;50), "35-50",
C2814&gt;=50, "50-100"
)</f>
        <v>50-100</v>
      </c>
      <c r="AK2814" t="str" cm="1">
        <f t="array" ref="AK2814">_xlfn.IFS(
G2814&lt;6, "&lt;6",
AND(G2814&gt;=6, G2814&lt;12), "6-12",
AND(G2814&gt;=12, G2814&lt;18), "12-18",  AND(G2814&gt;=18, G2814&lt;24), "18-24", G2814&gt;=24, "24-36")</f>
        <v>12-18</v>
      </c>
    </row>
    <row r="2815" spans="1:37" x14ac:dyDescent="0.3">
      <c r="A2815" t="s">
        <v>2915</v>
      </c>
      <c r="B2815" t="s">
        <v>33</v>
      </c>
      <c r="C2815">
        <v>77</v>
      </c>
      <c r="D2815" t="s">
        <v>34</v>
      </c>
      <c r="E2815" t="s">
        <v>136</v>
      </c>
      <c r="F2815">
        <v>13</v>
      </c>
      <c r="G2815">
        <v>31</v>
      </c>
      <c r="H2815" t="s">
        <v>49</v>
      </c>
      <c r="I2815" t="s">
        <v>37</v>
      </c>
      <c r="J2815" t="s">
        <v>34</v>
      </c>
      <c r="K2815" t="s">
        <v>37</v>
      </c>
      <c r="L2815" t="s">
        <v>50</v>
      </c>
      <c r="M2815" t="s">
        <v>34</v>
      </c>
      <c r="N2815" t="s">
        <v>34</v>
      </c>
      <c r="O2815" t="s">
        <v>34</v>
      </c>
      <c r="P2815" t="s">
        <v>34</v>
      </c>
      <c r="Q2815" t="s">
        <v>37</v>
      </c>
      <c r="R2815" t="s">
        <v>34</v>
      </c>
      <c r="S2815" t="s">
        <v>34</v>
      </c>
      <c r="T2815" t="s">
        <v>37</v>
      </c>
      <c r="U2815" t="s">
        <v>46</v>
      </c>
      <c r="V2815" t="s">
        <v>37</v>
      </c>
      <c r="W2815" t="s">
        <v>51</v>
      </c>
      <c r="X2815">
        <v>80.400000000000006</v>
      </c>
      <c r="Y2815">
        <v>224.05</v>
      </c>
      <c r="Z2815">
        <v>0</v>
      </c>
      <c r="AA2815">
        <v>0</v>
      </c>
      <c r="AB2815">
        <v>9.8699999999999992</v>
      </c>
      <c r="AC2815">
        <v>233.92</v>
      </c>
      <c r="AD2815" t="s">
        <v>52</v>
      </c>
      <c r="AE2815" t="s">
        <v>104</v>
      </c>
      <c r="AF2815" t="s">
        <v>105</v>
      </c>
      <c r="AG2815">
        <f t="shared" si="86"/>
        <v>1</v>
      </c>
      <c r="AH2815" t="str" cm="1">
        <f t="array" ref="AH2815">_xlfn.IFS(
X2815&lt;=20, "&lt;20",
AND(X2815&gt;=20, X2815&lt;50), "20-50",
AND(X2815&gt;=50, X2815&lt;100), "50-100",
X2815&gt;=100, "&gt;100"
)</f>
        <v>50-100</v>
      </c>
      <c r="AI2815">
        <f t="shared" si="87"/>
        <v>0</v>
      </c>
      <c r="AJ2815" t="str" cm="1">
        <f t="array" ref="AJ2815">_xlfn.IFS(
C2815&lt;=20, "&lt;20",
AND(C2815&gt;=20, C2815&lt;35), "20-35",
AND(C2815&gt;=35, C2815&lt;50), "35-50",
C2815&gt;=50, "50-100"
)</f>
        <v>50-100</v>
      </c>
      <c r="AK2815" t="str" cm="1">
        <f t="array" ref="AK2815">_xlfn.IFS(
G2815&lt;6, "&lt;6",
AND(G2815&gt;=6, G2815&lt;12), "6-12",
AND(G2815&gt;=12, G2815&lt;18), "12-18",  AND(G2815&gt;=18, G2815&lt;24), "18-24", G2815&gt;=24, "24-36")</f>
        <v>24-36</v>
      </c>
    </row>
    <row r="2816" spans="1:37" x14ac:dyDescent="0.3">
      <c r="A2816" t="s">
        <v>2916</v>
      </c>
      <c r="B2816" t="s">
        <v>44</v>
      </c>
      <c r="C2816">
        <v>26</v>
      </c>
      <c r="D2816" t="s">
        <v>37</v>
      </c>
      <c r="E2816" t="s">
        <v>48</v>
      </c>
      <c r="F2816">
        <v>10</v>
      </c>
      <c r="G2816">
        <v>2</v>
      </c>
      <c r="H2816" t="s">
        <v>70</v>
      </c>
      <c r="I2816" t="s">
        <v>37</v>
      </c>
      <c r="J2816" t="s">
        <v>37</v>
      </c>
      <c r="K2816" t="s">
        <v>37</v>
      </c>
      <c r="L2816" t="s">
        <v>50</v>
      </c>
      <c r="M2816" t="s">
        <v>34</v>
      </c>
      <c r="N2816" t="s">
        <v>34</v>
      </c>
      <c r="O2816" t="s">
        <v>37</v>
      </c>
      <c r="P2816" t="s">
        <v>37</v>
      </c>
      <c r="Q2816" t="s">
        <v>37</v>
      </c>
      <c r="R2816" t="s">
        <v>37</v>
      </c>
      <c r="S2816" t="s">
        <v>37</v>
      </c>
      <c r="T2816" t="s">
        <v>37</v>
      </c>
      <c r="U2816" t="s">
        <v>39</v>
      </c>
      <c r="V2816" t="s">
        <v>37</v>
      </c>
      <c r="W2816" t="s">
        <v>51</v>
      </c>
      <c r="X2816">
        <v>104.15</v>
      </c>
      <c r="Y2816">
        <v>5743.05</v>
      </c>
      <c r="Z2816">
        <v>0</v>
      </c>
      <c r="AA2816">
        <v>0</v>
      </c>
      <c r="AB2816">
        <v>583.54999999999995</v>
      </c>
      <c r="AC2816">
        <v>6326.6</v>
      </c>
      <c r="AD2816" t="s">
        <v>52</v>
      </c>
      <c r="AE2816" t="s">
        <v>53</v>
      </c>
      <c r="AF2816" t="s">
        <v>54</v>
      </c>
      <c r="AG2816">
        <f t="shared" si="86"/>
        <v>1</v>
      </c>
      <c r="AH2816" t="str" cm="1">
        <f t="array" ref="AH2816">_xlfn.IFS(
X2816&lt;=20, "&lt;20",
AND(X2816&gt;=20, X2816&lt;50), "20-50",
AND(X2816&gt;=50, X2816&lt;100), "50-100",
X2816&gt;=100, "&gt;100"
)</f>
        <v>&gt;100</v>
      </c>
      <c r="AI2816">
        <f t="shared" si="87"/>
        <v>0</v>
      </c>
      <c r="AJ2816" t="str" cm="1">
        <f t="array" ref="AJ2816">_xlfn.IFS(
C2816&lt;=20, "&lt;20",
AND(C2816&gt;=20, C2816&lt;35), "20-35",
AND(C2816&gt;=35, C2816&lt;50), "35-50",
C2816&gt;=50, "50-100"
)</f>
        <v>20-35</v>
      </c>
      <c r="AK2816" t="str" cm="1">
        <f t="array" ref="AK2816">_xlfn.IFS(
G2816&lt;6, "&lt;6",
AND(G2816&gt;=6, G2816&lt;12), "6-12",
AND(G2816&gt;=12, G2816&lt;18), "12-18",  AND(G2816&gt;=18, G2816&lt;24), "18-24", G2816&gt;=24, "24-36")</f>
        <v>&lt;6</v>
      </c>
    </row>
    <row r="2817" spans="1:37" x14ac:dyDescent="0.3">
      <c r="A2817" t="s">
        <v>2917</v>
      </c>
      <c r="B2817" t="s">
        <v>44</v>
      </c>
      <c r="C2817">
        <v>38</v>
      </c>
      <c r="D2817" t="s">
        <v>34</v>
      </c>
      <c r="E2817" t="s">
        <v>74</v>
      </c>
      <c r="F2817">
        <v>6</v>
      </c>
      <c r="G2817">
        <v>10</v>
      </c>
      <c r="H2817" t="s">
        <v>49</v>
      </c>
      <c r="I2817" t="s">
        <v>37</v>
      </c>
      <c r="J2817" t="s">
        <v>37</v>
      </c>
      <c r="K2817" t="s">
        <v>37</v>
      </c>
      <c r="L2817" t="s">
        <v>50</v>
      </c>
      <c r="M2817" t="s">
        <v>34</v>
      </c>
      <c r="N2817" t="s">
        <v>34</v>
      </c>
      <c r="O2817" t="s">
        <v>34</v>
      </c>
      <c r="P2817" t="s">
        <v>34</v>
      </c>
      <c r="Q2817" t="s">
        <v>34</v>
      </c>
      <c r="R2817" t="s">
        <v>34</v>
      </c>
      <c r="S2817" t="s">
        <v>34</v>
      </c>
      <c r="T2817" t="s">
        <v>37</v>
      </c>
      <c r="U2817" t="s">
        <v>46</v>
      </c>
      <c r="V2817" t="s">
        <v>37</v>
      </c>
      <c r="W2817" t="s">
        <v>51</v>
      </c>
      <c r="X2817">
        <v>74.95</v>
      </c>
      <c r="Y2817">
        <v>212.4</v>
      </c>
      <c r="Z2817">
        <v>27.6</v>
      </c>
      <c r="AA2817">
        <v>0</v>
      </c>
      <c r="AB2817">
        <v>4.92</v>
      </c>
      <c r="AC2817">
        <v>189.72</v>
      </c>
      <c r="AD2817" t="s">
        <v>85</v>
      </c>
      <c r="AE2817" t="s">
        <v>42</v>
      </c>
      <c r="AF2817" t="s">
        <v>42</v>
      </c>
      <c r="AG2817">
        <f t="shared" si="86"/>
        <v>0</v>
      </c>
      <c r="AH2817" t="str" cm="1">
        <f t="array" ref="AH2817">_xlfn.IFS(
X2817&lt;=20, "&lt;20",
AND(X2817&gt;=20, X2817&lt;50), "20-50",
AND(X2817&gt;=50, X2817&lt;100), "50-100",
X2817&gt;=100, "&gt;100"
)</f>
        <v>50-100</v>
      </c>
      <c r="AI2817">
        <f t="shared" si="87"/>
        <v>1</v>
      </c>
      <c r="AJ2817" t="str" cm="1">
        <f t="array" ref="AJ2817">_xlfn.IFS(
C2817&lt;=20, "&lt;20",
AND(C2817&gt;=20, C2817&lt;35), "20-35",
AND(C2817&gt;=35, C2817&lt;50), "35-50",
C2817&gt;=50, "50-100"
)</f>
        <v>35-50</v>
      </c>
      <c r="AK2817" t="str" cm="1">
        <f t="array" ref="AK2817">_xlfn.IFS(
G2817&lt;6, "&lt;6",
AND(G2817&gt;=6, G2817&lt;12), "6-12",
AND(G2817&gt;=12, G2817&lt;18), "12-18",  AND(G2817&gt;=18, G2817&lt;24), "18-24", G2817&gt;=24, "24-36")</f>
        <v>6-12</v>
      </c>
    </row>
    <row r="2818" spans="1:37" x14ac:dyDescent="0.3">
      <c r="A2818" t="s">
        <v>2918</v>
      </c>
      <c r="B2818" t="s">
        <v>44</v>
      </c>
      <c r="C2818">
        <v>53</v>
      </c>
      <c r="D2818" t="s">
        <v>34</v>
      </c>
      <c r="E2818" t="s">
        <v>74</v>
      </c>
      <c r="F2818">
        <v>8</v>
      </c>
      <c r="G2818">
        <v>33</v>
      </c>
      <c r="H2818" t="s">
        <v>70</v>
      </c>
      <c r="I2818" t="s">
        <v>37</v>
      </c>
      <c r="J2818" t="s">
        <v>37</v>
      </c>
      <c r="K2818" t="s">
        <v>37</v>
      </c>
      <c r="L2818" t="s">
        <v>38</v>
      </c>
      <c r="M2818" t="s">
        <v>37</v>
      </c>
      <c r="N2818" t="s">
        <v>34</v>
      </c>
      <c r="O2818" t="s">
        <v>37</v>
      </c>
      <c r="P2818" t="s">
        <v>34</v>
      </c>
      <c r="Q2818" t="s">
        <v>37</v>
      </c>
      <c r="R2818" t="s">
        <v>37</v>
      </c>
      <c r="S2818" t="s">
        <v>37</v>
      </c>
      <c r="T2818" t="s">
        <v>34</v>
      </c>
      <c r="U2818" t="s">
        <v>39</v>
      </c>
      <c r="V2818" t="s">
        <v>37</v>
      </c>
      <c r="W2818" t="s">
        <v>40</v>
      </c>
      <c r="X2818">
        <v>78.75</v>
      </c>
      <c r="Y2818">
        <v>3682.45</v>
      </c>
      <c r="Z2818">
        <v>0</v>
      </c>
      <c r="AA2818">
        <v>40</v>
      </c>
      <c r="AB2818">
        <v>121.44</v>
      </c>
      <c r="AC2818">
        <v>3843.89</v>
      </c>
      <c r="AD2818" t="s">
        <v>41</v>
      </c>
      <c r="AE2818" t="s">
        <v>42</v>
      </c>
      <c r="AF2818" t="s">
        <v>42</v>
      </c>
      <c r="AG2818">
        <f t="shared" si="86"/>
        <v>0</v>
      </c>
      <c r="AH2818" t="str" cm="1">
        <f t="array" ref="AH2818">_xlfn.IFS(
X2818&lt;=20, "&lt;20",
AND(X2818&gt;=20, X2818&lt;50), "20-50",
AND(X2818&gt;=50, X2818&lt;100), "50-100",
X2818&gt;=100, "&gt;100"
)</f>
        <v>50-100</v>
      </c>
      <c r="AI2818">
        <f t="shared" si="87"/>
        <v>0</v>
      </c>
      <c r="AJ2818" t="str" cm="1">
        <f t="array" ref="AJ2818">_xlfn.IFS(
C2818&lt;=20, "&lt;20",
AND(C2818&gt;=20, C2818&lt;35), "20-35",
AND(C2818&gt;=35, C2818&lt;50), "35-50",
C2818&gt;=50, "50-100"
)</f>
        <v>50-100</v>
      </c>
      <c r="AK2818" t="str" cm="1">
        <f t="array" ref="AK2818">_xlfn.IFS(
G2818&lt;6, "&lt;6",
AND(G2818&gt;=6, G2818&lt;12), "6-12",
AND(G2818&gt;=12, G2818&lt;18), "12-18",  AND(G2818&gt;=18, G2818&lt;24), "18-24", G2818&gt;=24, "24-36")</f>
        <v>24-36</v>
      </c>
    </row>
    <row r="2819" spans="1:37" x14ac:dyDescent="0.3">
      <c r="A2819" t="s">
        <v>2919</v>
      </c>
      <c r="B2819" t="s">
        <v>33</v>
      </c>
      <c r="C2819">
        <v>22</v>
      </c>
      <c r="D2819" t="s">
        <v>34</v>
      </c>
      <c r="E2819" t="s">
        <v>164</v>
      </c>
      <c r="F2819">
        <v>10</v>
      </c>
      <c r="G2819">
        <v>11</v>
      </c>
      <c r="H2819" t="s">
        <v>57</v>
      </c>
      <c r="I2819" t="s">
        <v>37</v>
      </c>
      <c r="J2819" t="s">
        <v>34</v>
      </c>
      <c r="K2819" t="s">
        <v>34</v>
      </c>
      <c r="L2819" t="s">
        <v>34</v>
      </c>
      <c r="M2819" t="s">
        <v>34</v>
      </c>
      <c r="N2819" t="s">
        <v>34</v>
      </c>
      <c r="O2819" t="s">
        <v>34</v>
      </c>
      <c r="P2819" t="s">
        <v>34</v>
      </c>
      <c r="Q2819" t="s">
        <v>34</v>
      </c>
      <c r="R2819" t="s">
        <v>34</v>
      </c>
      <c r="S2819" t="s">
        <v>34</v>
      </c>
      <c r="T2819" t="s">
        <v>34</v>
      </c>
      <c r="U2819" t="s">
        <v>39</v>
      </c>
      <c r="V2819" t="s">
        <v>34</v>
      </c>
      <c r="W2819" t="s">
        <v>40</v>
      </c>
      <c r="X2819">
        <v>20.65</v>
      </c>
      <c r="Y2819">
        <v>417.5</v>
      </c>
      <c r="Z2819">
        <v>0</v>
      </c>
      <c r="AA2819">
        <v>0</v>
      </c>
      <c r="AB2819">
        <v>929.4</v>
      </c>
      <c r="AC2819">
        <v>1346.9</v>
      </c>
      <c r="AD2819" t="s">
        <v>41</v>
      </c>
      <c r="AE2819" t="s">
        <v>42</v>
      </c>
      <c r="AF2819" t="s">
        <v>42</v>
      </c>
      <c r="AG2819">
        <f t="shared" ref="AG2819:AG2882" si="88">IF(AD2819="Churned", 1,0)</f>
        <v>0</v>
      </c>
      <c r="AH2819" t="str" cm="1">
        <f t="array" ref="AH2819">_xlfn.IFS(
X2819&lt;=20, "&lt;20",
AND(X2819&gt;=20, X2819&lt;50), "20-50",
AND(X2819&gt;=50, X2819&lt;100), "50-100",
X2819&gt;=100, "&gt;100"
)</f>
        <v>20-50</v>
      </c>
      <c r="AI2819">
        <f t="shared" ref="AI2819:AI2882" si="89">IF(AD2819="Joined", 1, 0)</f>
        <v>0</v>
      </c>
      <c r="AJ2819" t="str" cm="1">
        <f t="array" ref="AJ2819">_xlfn.IFS(
C2819&lt;=20, "&lt;20",
AND(C2819&gt;=20, C2819&lt;35), "20-35",
AND(C2819&gt;=35, C2819&lt;50), "35-50",
C2819&gt;=50, "50-100"
)</f>
        <v>20-35</v>
      </c>
      <c r="AK2819" t="str" cm="1">
        <f t="array" ref="AK2819">_xlfn.IFS(
G2819&lt;6, "&lt;6",
AND(G2819&gt;=6, G2819&lt;12), "6-12",
AND(G2819&gt;=12, G2819&lt;18), "12-18",  AND(G2819&gt;=18, G2819&lt;24), "18-24", G2819&gt;=24, "24-36")</f>
        <v>6-12</v>
      </c>
    </row>
    <row r="2820" spans="1:37" x14ac:dyDescent="0.3">
      <c r="A2820" t="s">
        <v>2920</v>
      </c>
      <c r="B2820" t="s">
        <v>33</v>
      </c>
      <c r="C2820">
        <v>82</v>
      </c>
      <c r="D2820" t="s">
        <v>34</v>
      </c>
      <c r="E2820" t="s">
        <v>35</v>
      </c>
      <c r="F2820">
        <v>10</v>
      </c>
      <c r="G2820">
        <v>33</v>
      </c>
      <c r="H2820" t="s">
        <v>36</v>
      </c>
      <c r="I2820" t="s">
        <v>37</v>
      </c>
      <c r="J2820" t="s">
        <v>37</v>
      </c>
      <c r="K2820" t="s">
        <v>37</v>
      </c>
      <c r="L2820" t="s">
        <v>50</v>
      </c>
      <c r="M2820" t="s">
        <v>34</v>
      </c>
      <c r="N2820" t="s">
        <v>34</v>
      </c>
      <c r="O2820" t="s">
        <v>34</v>
      </c>
      <c r="P2820" t="s">
        <v>34</v>
      </c>
      <c r="Q2820" t="s">
        <v>37</v>
      </c>
      <c r="R2820" t="s">
        <v>37</v>
      </c>
      <c r="S2820" t="s">
        <v>34</v>
      </c>
      <c r="T2820" t="s">
        <v>37</v>
      </c>
      <c r="U2820" t="s">
        <v>46</v>
      </c>
      <c r="V2820" t="s">
        <v>37</v>
      </c>
      <c r="W2820" t="s">
        <v>51</v>
      </c>
      <c r="X2820">
        <v>94.25</v>
      </c>
      <c r="Y2820">
        <v>1973.75</v>
      </c>
      <c r="Z2820">
        <v>0</v>
      </c>
      <c r="AA2820">
        <v>0</v>
      </c>
      <c r="AB2820">
        <v>444.15</v>
      </c>
      <c r="AC2820">
        <v>2417.9</v>
      </c>
      <c r="AD2820" t="s">
        <v>52</v>
      </c>
      <c r="AE2820" t="s">
        <v>53</v>
      </c>
      <c r="AF2820" t="s">
        <v>91</v>
      </c>
      <c r="AG2820">
        <f t="shared" si="88"/>
        <v>1</v>
      </c>
      <c r="AH2820" t="str" cm="1">
        <f t="array" ref="AH2820">_xlfn.IFS(
X2820&lt;=20, "&lt;20",
AND(X2820&gt;=20, X2820&lt;50), "20-50",
AND(X2820&gt;=50, X2820&lt;100), "50-100",
X2820&gt;=100, "&gt;100"
)</f>
        <v>50-100</v>
      </c>
      <c r="AI2820">
        <f t="shared" si="89"/>
        <v>0</v>
      </c>
      <c r="AJ2820" t="str" cm="1">
        <f t="array" ref="AJ2820">_xlfn.IFS(
C2820&lt;=20, "&lt;20",
AND(C2820&gt;=20, C2820&lt;35), "20-35",
AND(C2820&gt;=35, C2820&lt;50), "35-50",
C2820&gt;=50, "50-100"
)</f>
        <v>50-100</v>
      </c>
      <c r="AK2820" t="str" cm="1">
        <f t="array" ref="AK2820">_xlfn.IFS(
G2820&lt;6, "&lt;6",
AND(G2820&gt;=6, G2820&lt;12), "6-12",
AND(G2820&gt;=12, G2820&lt;18), "12-18",  AND(G2820&gt;=18, G2820&lt;24), "18-24", G2820&gt;=24, "24-36")</f>
        <v>24-36</v>
      </c>
    </row>
    <row r="2821" spans="1:37" x14ac:dyDescent="0.3">
      <c r="A2821" t="s">
        <v>2921</v>
      </c>
      <c r="B2821" t="s">
        <v>44</v>
      </c>
      <c r="C2821">
        <v>40</v>
      </c>
      <c r="D2821" t="s">
        <v>37</v>
      </c>
      <c r="E2821" t="s">
        <v>69</v>
      </c>
      <c r="F2821">
        <v>11</v>
      </c>
      <c r="G2821">
        <v>17</v>
      </c>
      <c r="H2821" t="s">
        <v>110</v>
      </c>
      <c r="I2821" t="s">
        <v>37</v>
      </c>
      <c r="J2821" t="s">
        <v>37</v>
      </c>
      <c r="K2821" t="s">
        <v>37</v>
      </c>
      <c r="L2821" t="s">
        <v>50</v>
      </c>
      <c r="M2821" t="s">
        <v>37</v>
      </c>
      <c r="N2821" t="s">
        <v>37</v>
      </c>
      <c r="O2821" t="s">
        <v>34</v>
      </c>
      <c r="P2821" t="s">
        <v>34</v>
      </c>
      <c r="Q2821" t="s">
        <v>37</v>
      </c>
      <c r="R2821" t="s">
        <v>37</v>
      </c>
      <c r="S2821" t="s">
        <v>37</v>
      </c>
      <c r="T2821" t="s">
        <v>37</v>
      </c>
      <c r="U2821" t="s">
        <v>39</v>
      </c>
      <c r="V2821" t="s">
        <v>37</v>
      </c>
      <c r="W2821" t="s">
        <v>51</v>
      </c>
      <c r="X2821">
        <v>103.8</v>
      </c>
      <c r="Y2821">
        <v>3470.8</v>
      </c>
      <c r="Z2821">
        <v>0</v>
      </c>
      <c r="AA2821">
        <v>0</v>
      </c>
      <c r="AB2821">
        <v>145.52000000000001</v>
      </c>
      <c r="AC2821">
        <v>3616.32</v>
      </c>
      <c r="AD2821" t="s">
        <v>41</v>
      </c>
      <c r="AE2821" t="s">
        <v>42</v>
      </c>
      <c r="AF2821" t="s">
        <v>42</v>
      </c>
      <c r="AG2821">
        <f t="shared" si="88"/>
        <v>0</v>
      </c>
      <c r="AH2821" t="str" cm="1">
        <f t="array" ref="AH2821">_xlfn.IFS(
X2821&lt;=20, "&lt;20",
AND(X2821&gt;=20, X2821&lt;50), "20-50",
AND(X2821&gt;=50, X2821&lt;100), "50-100",
X2821&gt;=100, "&gt;100"
)</f>
        <v>&gt;100</v>
      </c>
      <c r="AI2821">
        <f t="shared" si="89"/>
        <v>0</v>
      </c>
      <c r="AJ2821" t="str" cm="1">
        <f t="array" ref="AJ2821">_xlfn.IFS(
C2821&lt;=20, "&lt;20",
AND(C2821&gt;=20, C2821&lt;35), "20-35",
AND(C2821&gt;=35, C2821&lt;50), "35-50",
C2821&gt;=50, "50-100"
)</f>
        <v>35-50</v>
      </c>
      <c r="AK2821" t="str" cm="1">
        <f t="array" ref="AK2821">_xlfn.IFS(
G2821&lt;6, "&lt;6",
AND(G2821&gt;=6, G2821&lt;12), "6-12",
AND(G2821&gt;=12, G2821&lt;18), "12-18",  AND(G2821&gt;=18, G2821&lt;24), "18-24", G2821&gt;=24, "24-36")</f>
        <v>12-18</v>
      </c>
    </row>
    <row r="2822" spans="1:37" x14ac:dyDescent="0.3">
      <c r="A2822" t="s">
        <v>2922</v>
      </c>
      <c r="B2822" t="s">
        <v>44</v>
      </c>
      <c r="C2822">
        <v>73</v>
      </c>
      <c r="D2822" t="s">
        <v>34</v>
      </c>
      <c r="E2822" t="s">
        <v>45</v>
      </c>
      <c r="F2822">
        <v>4</v>
      </c>
      <c r="G2822">
        <v>23</v>
      </c>
      <c r="H2822" t="s">
        <v>66</v>
      </c>
      <c r="I2822" t="s">
        <v>37</v>
      </c>
      <c r="J2822" t="s">
        <v>37</v>
      </c>
      <c r="K2822" t="s">
        <v>37</v>
      </c>
      <c r="L2822" t="s">
        <v>50</v>
      </c>
      <c r="M2822" t="s">
        <v>34</v>
      </c>
      <c r="N2822" t="s">
        <v>37</v>
      </c>
      <c r="O2822" t="s">
        <v>37</v>
      </c>
      <c r="P2822" t="s">
        <v>34</v>
      </c>
      <c r="Q2822" t="s">
        <v>34</v>
      </c>
      <c r="R2822" t="s">
        <v>34</v>
      </c>
      <c r="S2822" t="s">
        <v>34</v>
      </c>
      <c r="T2822" t="s">
        <v>37</v>
      </c>
      <c r="U2822" t="s">
        <v>67</v>
      </c>
      <c r="V2822" t="s">
        <v>37</v>
      </c>
      <c r="W2822" t="s">
        <v>51</v>
      </c>
      <c r="X2822">
        <v>84.65</v>
      </c>
      <c r="Y2822">
        <v>5683.6</v>
      </c>
      <c r="Z2822">
        <v>0</v>
      </c>
      <c r="AA2822">
        <v>0</v>
      </c>
      <c r="AB2822">
        <v>1381.08</v>
      </c>
      <c r="AC2822">
        <v>7064.68</v>
      </c>
      <c r="AD2822" t="s">
        <v>41</v>
      </c>
      <c r="AE2822" t="s">
        <v>42</v>
      </c>
      <c r="AF2822" t="s">
        <v>42</v>
      </c>
      <c r="AG2822">
        <f t="shared" si="88"/>
        <v>0</v>
      </c>
      <c r="AH2822" t="str" cm="1">
        <f t="array" ref="AH2822">_xlfn.IFS(
X2822&lt;=20, "&lt;20",
AND(X2822&gt;=20, X2822&lt;50), "20-50",
AND(X2822&gt;=50, X2822&lt;100), "50-100",
X2822&gt;=100, "&gt;100"
)</f>
        <v>50-100</v>
      </c>
      <c r="AI2822">
        <f t="shared" si="89"/>
        <v>0</v>
      </c>
      <c r="AJ2822" t="str" cm="1">
        <f t="array" ref="AJ2822">_xlfn.IFS(
C2822&lt;=20, "&lt;20",
AND(C2822&gt;=20, C2822&lt;35), "20-35",
AND(C2822&gt;=35, C2822&lt;50), "35-50",
C2822&gt;=50, "50-100"
)</f>
        <v>50-100</v>
      </c>
      <c r="AK2822" t="str" cm="1">
        <f t="array" ref="AK2822">_xlfn.IFS(
G2822&lt;6, "&lt;6",
AND(G2822&gt;=6, G2822&lt;12), "6-12",
AND(G2822&gt;=12, G2822&lt;18), "12-18",  AND(G2822&gt;=18, G2822&lt;24), "18-24", G2822&gt;=24, "24-36")</f>
        <v>18-24</v>
      </c>
    </row>
    <row r="2823" spans="1:37" x14ac:dyDescent="0.3">
      <c r="A2823" t="s">
        <v>2923</v>
      </c>
      <c r="B2823" t="s">
        <v>44</v>
      </c>
      <c r="C2823">
        <v>55</v>
      </c>
      <c r="D2823" t="s">
        <v>37</v>
      </c>
      <c r="E2823" t="s">
        <v>136</v>
      </c>
      <c r="F2823">
        <v>13</v>
      </c>
      <c r="G2823">
        <v>33</v>
      </c>
      <c r="H2823" t="s">
        <v>36</v>
      </c>
      <c r="I2823" t="s">
        <v>37</v>
      </c>
      <c r="J2823" t="s">
        <v>37</v>
      </c>
      <c r="K2823" t="s">
        <v>37</v>
      </c>
      <c r="L2823" t="s">
        <v>38</v>
      </c>
      <c r="M2823" t="s">
        <v>37</v>
      </c>
      <c r="N2823" t="s">
        <v>37</v>
      </c>
      <c r="O2823" t="s">
        <v>37</v>
      </c>
      <c r="P2823" t="s">
        <v>34</v>
      </c>
      <c r="Q2823" t="s">
        <v>34</v>
      </c>
      <c r="R2823" t="s">
        <v>34</v>
      </c>
      <c r="S2823" t="s">
        <v>34</v>
      </c>
      <c r="T2823" t="s">
        <v>37</v>
      </c>
      <c r="U2823" t="s">
        <v>67</v>
      </c>
      <c r="V2823" t="s">
        <v>34</v>
      </c>
      <c r="W2823" t="s">
        <v>40</v>
      </c>
      <c r="X2823">
        <v>65.650000000000006</v>
      </c>
      <c r="Y2823">
        <v>4322.8500000000004</v>
      </c>
      <c r="Z2823">
        <v>0</v>
      </c>
      <c r="AA2823">
        <v>0</v>
      </c>
      <c r="AB2823">
        <v>1529.61</v>
      </c>
      <c r="AC2823">
        <v>5852.46</v>
      </c>
      <c r="AD2823" t="s">
        <v>41</v>
      </c>
      <c r="AE2823" t="s">
        <v>42</v>
      </c>
      <c r="AF2823" t="s">
        <v>42</v>
      </c>
      <c r="AG2823">
        <f t="shared" si="88"/>
        <v>0</v>
      </c>
      <c r="AH2823" t="str" cm="1">
        <f t="array" ref="AH2823">_xlfn.IFS(
X2823&lt;=20, "&lt;20",
AND(X2823&gt;=20, X2823&lt;50), "20-50",
AND(X2823&gt;=50, X2823&lt;100), "50-100",
X2823&gt;=100, "&gt;100"
)</f>
        <v>50-100</v>
      </c>
      <c r="AI2823">
        <f t="shared" si="89"/>
        <v>0</v>
      </c>
      <c r="AJ2823" t="str" cm="1">
        <f t="array" ref="AJ2823">_xlfn.IFS(
C2823&lt;=20, "&lt;20",
AND(C2823&gt;=20, C2823&lt;35), "20-35",
AND(C2823&gt;=35, C2823&lt;50), "35-50",
C2823&gt;=50, "50-100"
)</f>
        <v>50-100</v>
      </c>
      <c r="AK2823" t="str" cm="1">
        <f t="array" ref="AK2823">_xlfn.IFS(
G2823&lt;6, "&lt;6",
AND(G2823&gt;=6, G2823&lt;12), "6-12",
AND(G2823&gt;=12, G2823&lt;18), "12-18",  AND(G2823&gt;=18, G2823&lt;24), "18-24", G2823&gt;=24, "24-36")</f>
        <v>24-36</v>
      </c>
    </row>
    <row r="2824" spans="1:37" x14ac:dyDescent="0.3">
      <c r="A2824" t="s">
        <v>2924</v>
      </c>
      <c r="B2824" t="s">
        <v>33</v>
      </c>
      <c r="C2824">
        <v>66</v>
      </c>
      <c r="D2824" t="s">
        <v>37</v>
      </c>
      <c r="E2824" t="s">
        <v>87</v>
      </c>
      <c r="F2824">
        <v>5</v>
      </c>
      <c r="G2824">
        <v>35</v>
      </c>
      <c r="H2824" t="s">
        <v>36</v>
      </c>
      <c r="I2824" t="s">
        <v>37</v>
      </c>
      <c r="J2824" t="s">
        <v>37</v>
      </c>
      <c r="K2824" t="s">
        <v>37</v>
      </c>
      <c r="L2824" t="s">
        <v>50</v>
      </c>
      <c r="M2824" t="s">
        <v>34</v>
      </c>
      <c r="N2824" t="s">
        <v>34</v>
      </c>
      <c r="O2824" t="s">
        <v>34</v>
      </c>
      <c r="P2824" t="s">
        <v>34</v>
      </c>
      <c r="Q2824" t="s">
        <v>34</v>
      </c>
      <c r="R2824" t="s">
        <v>34</v>
      </c>
      <c r="S2824" t="s">
        <v>34</v>
      </c>
      <c r="T2824" t="s">
        <v>34</v>
      </c>
      <c r="U2824" t="s">
        <v>46</v>
      </c>
      <c r="V2824" t="s">
        <v>37</v>
      </c>
      <c r="W2824" t="s">
        <v>51</v>
      </c>
      <c r="X2824">
        <v>74.400000000000006</v>
      </c>
      <c r="Y2824">
        <v>74.400000000000006</v>
      </c>
      <c r="Z2824">
        <v>0</v>
      </c>
      <c r="AA2824">
        <v>30</v>
      </c>
      <c r="AB2824">
        <v>17.36</v>
      </c>
      <c r="AC2824">
        <v>121.76</v>
      </c>
      <c r="AD2824" t="s">
        <v>52</v>
      </c>
      <c r="AE2824" t="s">
        <v>53</v>
      </c>
      <c r="AF2824" t="s">
        <v>91</v>
      </c>
      <c r="AG2824">
        <f t="shared" si="88"/>
        <v>1</v>
      </c>
      <c r="AH2824" t="str" cm="1">
        <f t="array" ref="AH2824">_xlfn.IFS(
X2824&lt;=20, "&lt;20",
AND(X2824&gt;=20, X2824&lt;50), "20-50",
AND(X2824&gt;=50, X2824&lt;100), "50-100",
X2824&gt;=100, "&gt;100"
)</f>
        <v>50-100</v>
      </c>
      <c r="AI2824">
        <f t="shared" si="89"/>
        <v>0</v>
      </c>
      <c r="AJ2824" t="str" cm="1">
        <f t="array" ref="AJ2824">_xlfn.IFS(
C2824&lt;=20, "&lt;20",
AND(C2824&gt;=20, C2824&lt;35), "20-35",
AND(C2824&gt;=35, C2824&lt;50), "35-50",
C2824&gt;=50, "50-100"
)</f>
        <v>50-100</v>
      </c>
      <c r="AK2824" t="str" cm="1">
        <f t="array" ref="AK2824">_xlfn.IFS(
G2824&lt;6, "&lt;6",
AND(G2824&gt;=6, G2824&lt;12), "6-12",
AND(G2824&gt;=12, G2824&lt;18), "12-18",  AND(G2824&gt;=18, G2824&lt;24), "18-24", G2824&gt;=24, "24-36")</f>
        <v>24-36</v>
      </c>
    </row>
    <row r="2825" spans="1:37" x14ac:dyDescent="0.3">
      <c r="A2825" t="s">
        <v>2925</v>
      </c>
      <c r="B2825" t="s">
        <v>33</v>
      </c>
      <c r="C2825">
        <v>52</v>
      </c>
      <c r="D2825" t="s">
        <v>34</v>
      </c>
      <c r="E2825" t="s">
        <v>56</v>
      </c>
      <c r="F2825">
        <v>3</v>
      </c>
      <c r="G2825">
        <v>25</v>
      </c>
      <c r="H2825" t="s">
        <v>110</v>
      </c>
      <c r="I2825" t="s">
        <v>37</v>
      </c>
      <c r="J2825" t="s">
        <v>34</v>
      </c>
      <c r="K2825" t="s">
        <v>37</v>
      </c>
      <c r="L2825" t="s">
        <v>38</v>
      </c>
      <c r="M2825" t="s">
        <v>37</v>
      </c>
      <c r="N2825" t="s">
        <v>34</v>
      </c>
      <c r="O2825" t="s">
        <v>34</v>
      </c>
      <c r="P2825" t="s">
        <v>37</v>
      </c>
      <c r="Q2825" t="s">
        <v>34</v>
      </c>
      <c r="R2825" t="s">
        <v>34</v>
      </c>
      <c r="S2825" t="s">
        <v>34</v>
      </c>
      <c r="T2825" t="s">
        <v>34</v>
      </c>
      <c r="U2825" t="s">
        <v>46</v>
      </c>
      <c r="V2825" t="s">
        <v>34</v>
      </c>
      <c r="W2825" t="s">
        <v>143</v>
      </c>
      <c r="X2825">
        <v>53.6</v>
      </c>
      <c r="Y2825">
        <v>1315.35</v>
      </c>
      <c r="Z2825">
        <v>0</v>
      </c>
      <c r="AA2825">
        <v>120</v>
      </c>
      <c r="AB2825">
        <v>24.48</v>
      </c>
      <c r="AC2825">
        <v>1459.83</v>
      </c>
      <c r="AD2825" t="s">
        <v>41</v>
      </c>
      <c r="AE2825" t="s">
        <v>42</v>
      </c>
      <c r="AF2825" t="s">
        <v>42</v>
      </c>
      <c r="AG2825">
        <f t="shared" si="88"/>
        <v>0</v>
      </c>
      <c r="AH2825" t="str" cm="1">
        <f t="array" ref="AH2825">_xlfn.IFS(
X2825&lt;=20, "&lt;20",
AND(X2825&gt;=20, X2825&lt;50), "20-50",
AND(X2825&gt;=50, X2825&lt;100), "50-100",
X2825&gt;=100, "&gt;100"
)</f>
        <v>50-100</v>
      </c>
      <c r="AI2825">
        <f t="shared" si="89"/>
        <v>0</v>
      </c>
      <c r="AJ2825" t="str" cm="1">
        <f t="array" ref="AJ2825">_xlfn.IFS(
C2825&lt;=20, "&lt;20",
AND(C2825&gt;=20, C2825&lt;35), "20-35",
AND(C2825&gt;=35, C2825&lt;50), "35-50",
C2825&gt;=50, "50-100"
)</f>
        <v>50-100</v>
      </c>
      <c r="AK2825" t="str" cm="1">
        <f t="array" ref="AK2825">_xlfn.IFS(
G2825&lt;6, "&lt;6",
AND(G2825&gt;=6, G2825&lt;12), "6-12",
AND(G2825&gt;=12, G2825&lt;18), "12-18",  AND(G2825&gt;=18, G2825&lt;24), "18-24", G2825&gt;=24, "24-36")</f>
        <v>24-36</v>
      </c>
    </row>
    <row r="2826" spans="1:37" x14ac:dyDescent="0.3">
      <c r="A2826" t="s">
        <v>2926</v>
      </c>
      <c r="B2826" t="s">
        <v>33</v>
      </c>
      <c r="C2826">
        <v>47</v>
      </c>
      <c r="D2826" t="s">
        <v>34</v>
      </c>
      <c r="E2826" t="s">
        <v>64</v>
      </c>
      <c r="F2826">
        <v>8</v>
      </c>
      <c r="G2826">
        <v>18</v>
      </c>
      <c r="H2826" t="s">
        <v>36</v>
      </c>
      <c r="I2826" t="s">
        <v>37</v>
      </c>
      <c r="J2826" t="s">
        <v>34</v>
      </c>
      <c r="K2826" t="s">
        <v>37</v>
      </c>
      <c r="L2826" t="s">
        <v>72</v>
      </c>
      <c r="M2826" t="s">
        <v>37</v>
      </c>
      <c r="N2826" t="s">
        <v>34</v>
      </c>
      <c r="O2826" t="s">
        <v>37</v>
      </c>
      <c r="P2826" t="s">
        <v>37</v>
      </c>
      <c r="Q2826" t="s">
        <v>37</v>
      </c>
      <c r="R2826" t="s">
        <v>37</v>
      </c>
      <c r="S2826" t="s">
        <v>37</v>
      </c>
      <c r="T2826" t="s">
        <v>37</v>
      </c>
      <c r="U2826" t="s">
        <v>39</v>
      </c>
      <c r="V2826" t="s">
        <v>34</v>
      </c>
      <c r="W2826" t="s">
        <v>40</v>
      </c>
      <c r="X2826">
        <v>80</v>
      </c>
      <c r="Y2826">
        <v>3182.95</v>
      </c>
      <c r="Z2826">
        <v>0</v>
      </c>
      <c r="AA2826">
        <v>0</v>
      </c>
      <c r="AB2826">
        <v>1392.3</v>
      </c>
      <c r="AC2826">
        <v>4575.25</v>
      </c>
      <c r="AD2826" t="s">
        <v>52</v>
      </c>
      <c r="AE2826" t="s">
        <v>94</v>
      </c>
      <c r="AF2826" t="s">
        <v>235</v>
      </c>
      <c r="AG2826">
        <f t="shared" si="88"/>
        <v>1</v>
      </c>
      <c r="AH2826" t="str" cm="1">
        <f t="array" ref="AH2826">_xlfn.IFS(
X2826&lt;=20, "&lt;20",
AND(X2826&gt;=20, X2826&lt;50), "20-50",
AND(X2826&gt;=50, X2826&lt;100), "50-100",
X2826&gt;=100, "&gt;100"
)</f>
        <v>50-100</v>
      </c>
      <c r="AI2826">
        <f t="shared" si="89"/>
        <v>0</v>
      </c>
      <c r="AJ2826" t="str" cm="1">
        <f t="array" ref="AJ2826">_xlfn.IFS(
C2826&lt;=20, "&lt;20",
AND(C2826&gt;=20, C2826&lt;35), "20-35",
AND(C2826&gt;=35, C2826&lt;50), "35-50",
C2826&gt;=50, "50-100"
)</f>
        <v>35-50</v>
      </c>
      <c r="AK2826" t="str" cm="1">
        <f t="array" ref="AK2826">_xlfn.IFS(
G2826&lt;6, "&lt;6",
AND(G2826&gt;=6, G2826&lt;12), "6-12",
AND(G2826&gt;=12, G2826&lt;18), "12-18",  AND(G2826&gt;=18, G2826&lt;24), "18-24", G2826&gt;=24, "24-36")</f>
        <v>18-24</v>
      </c>
    </row>
    <row r="2827" spans="1:37" x14ac:dyDescent="0.3">
      <c r="A2827" t="s">
        <v>2927</v>
      </c>
      <c r="B2827" t="s">
        <v>33</v>
      </c>
      <c r="C2827">
        <v>72</v>
      </c>
      <c r="D2827" t="s">
        <v>34</v>
      </c>
      <c r="E2827" t="s">
        <v>48</v>
      </c>
      <c r="F2827">
        <v>9</v>
      </c>
      <c r="G2827">
        <v>2</v>
      </c>
      <c r="H2827" t="s">
        <v>110</v>
      </c>
      <c r="I2827" t="s">
        <v>37</v>
      </c>
      <c r="J2827" t="s">
        <v>37</v>
      </c>
      <c r="K2827" t="s">
        <v>37</v>
      </c>
      <c r="L2827" t="s">
        <v>72</v>
      </c>
      <c r="M2827" t="s">
        <v>34</v>
      </c>
      <c r="N2827" t="s">
        <v>34</v>
      </c>
      <c r="O2827" t="s">
        <v>34</v>
      </c>
      <c r="P2827" t="s">
        <v>34</v>
      </c>
      <c r="Q2827" t="s">
        <v>34</v>
      </c>
      <c r="R2827" t="s">
        <v>34</v>
      </c>
      <c r="S2827" t="s">
        <v>34</v>
      </c>
      <c r="T2827" t="s">
        <v>37</v>
      </c>
      <c r="U2827" t="s">
        <v>39</v>
      </c>
      <c r="V2827" t="s">
        <v>37</v>
      </c>
      <c r="W2827" t="s">
        <v>51</v>
      </c>
      <c r="X2827">
        <v>51.6</v>
      </c>
      <c r="Y2827">
        <v>1442</v>
      </c>
      <c r="Z2827">
        <v>0</v>
      </c>
      <c r="AA2827">
        <v>0</v>
      </c>
      <c r="AB2827">
        <v>1091.8499999999999</v>
      </c>
      <c r="AC2827">
        <v>2533.85</v>
      </c>
      <c r="AD2827" t="s">
        <v>41</v>
      </c>
      <c r="AE2827" t="s">
        <v>42</v>
      </c>
      <c r="AF2827" t="s">
        <v>42</v>
      </c>
      <c r="AG2827">
        <f t="shared" si="88"/>
        <v>0</v>
      </c>
      <c r="AH2827" t="str" cm="1">
        <f t="array" ref="AH2827">_xlfn.IFS(
X2827&lt;=20, "&lt;20",
AND(X2827&gt;=20, X2827&lt;50), "20-50",
AND(X2827&gt;=50, X2827&lt;100), "50-100",
X2827&gt;=100, "&gt;100"
)</f>
        <v>50-100</v>
      </c>
      <c r="AI2827">
        <f t="shared" si="89"/>
        <v>0</v>
      </c>
      <c r="AJ2827" t="str" cm="1">
        <f t="array" ref="AJ2827">_xlfn.IFS(
C2827&lt;=20, "&lt;20",
AND(C2827&gt;=20, C2827&lt;35), "20-35",
AND(C2827&gt;=35, C2827&lt;50), "35-50",
C2827&gt;=50, "50-100"
)</f>
        <v>50-100</v>
      </c>
      <c r="AK2827" t="str" cm="1">
        <f t="array" ref="AK2827">_xlfn.IFS(
G2827&lt;6, "&lt;6",
AND(G2827&gt;=6, G2827&lt;12), "6-12",
AND(G2827&gt;=12, G2827&lt;18), "12-18",  AND(G2827&gt;=18, G2827&lt;24), "18-24", G2827&gt;=24, "24-36")</f>
        <v>&lt;6</v>
      </c>
    </row>
    <row r="2828" spans="1:37" x14ac:dyDescent="0.3">
      <c r="A2828" t="s">
        <v>2928</v>
      </c>
      <c r="B2828" t="s">
        <v>44</v>
      </c>
      <c r="C2828">
        <v>58</v>
      </c>
      <c r="D2828" t="s">
        <v>37</v>
      </c>
      <c r="E2828" t="s">
        <v>164</v>
      </c>
      <c r="F2828">
        <v>3</v>
      </c>
      <c r="G2828">
        <v>8</v>
      </c>
      <c r="H2828" t="s">
        <v>49</v>
      </c>
      <c r="I2828" t="s">
        <v>37</v>
      </c>
      <c r="J2828" t="s">
        <v>34</v>
      </c>
      <c r="K2828" t="s">
        <v>37</v>
      </c>
      <c r="L2828" t="s">
        <v>50</v>
      </c>
      <c r="M2828" t="s">
        <v>34</v>
      </c>
      <c r="N2828" t="s">
        <v>34</v>
      </c>
      <c r="O2828" t="s">
        <v>34</v>
      </c>
      <c r="P2828" t="s">
        <v>34</v>
      </c>
      <c r="Q2828" t="s">
        <v>34</v>
      </c>
      <c r="R2828" t="s">
        <v>34</v>
      </c>
      <c r="S2828" t="s">
        <v>34</v>
      </c>
      <c r="T2828" t="s">
        <v>37</v>
      </c>
      <c r="U2828" t="s">
        <v>46</v>
      </c>
      <c r="V2828" t="s">
        <v>34</v>
      </c>
      <c r="W2828" t="s">
        <v>40</v>
      </c>
      <c r="X2828">
        <v>69.55</v>
      </c>
      <c r="Y2828">
        <v>69.55</v>
      </c>
      <c r="Z2828">
        <v>0</v>
      </c>
      <c r="AA2828">
        <v>0</v>
      </c>
      <c r="AB2828">
        <v>29.78</v>
      </c>
      <c r="AC2828">
        <v>99.33</v>
      </c>
      <c r="AD2828" t="s">
        <v>52</v>
      </c>
      <c r="AE2828" t="s">
        <v>53</v>
      </c>
      <c r="AF2828" t="s">
        <v>54</v>
      </c>
      <c r="AG2828">
        <f t="shared" si="88"/>
        <v>1</v>
      </c>
      <c r="AH2828" t="str" cm="1">
        <f t="array" ref="AH2828">_xlfn.IFS(
X2828&lt;=20, "&lt;20",
AND(X2828&gt;=20, X2828&lt;50), "20-50",
AND(X2828&gt;=50, X2828&lt;100), "50-100",
X2828&gt;=100, "&gt;100"
)</f>
        <v>50-100</v>
      </c>
      <c r="AI2828">
        <f t="shared" si="89"/>
        <v>0</v>
      </c>
      <c r="AJ2828" t="str" cm="1">
        <f t="array" ref="AJ2828">_xlfn.IFS(
C2828&lt;=20, "&lt;20",
AND(C2828&gt;=20, C2828&lt;35), "20-35",
AND(C2828&gt;=35, C2828&lt;50), "35-50",
C2828&gt;=50, "50-100"
)</f>
        <v>50-100</v>
      </c>
      <c r="AK2828" t="str" cm="1">
        <f t="array" ref="AK2828">_xlfn.IFS(
G2828&lt;6, "&lt;6",
AND(G2828&gt;=6, G2828&lt;12), "6-12",
AND(G2828&gt;=12, G2828&lt;18), "12-18",  AND(G2828&gt;=18, G2828&lt;24), "18-24", G2828&gt;=24, "24-36")</f>
        <v>6-12</v>
      </c>
    </row>
    <row r="2829" spans="1:37" x14ac:dyDescent="0.3">
      <c r="A2829" t="s">
        <v>2929</v>
      </c>
      <c r="B2829" t="s">
        <v>44</v>
      </c>
      <c r="C2829">
        <v>21</v>
      </c>
      <c r="D2829" t="s">
        <v>34</v>
      </c>
      <c r="E2829" t="s">
        <v>69</v>
      </c>
      <c r="F2829">
        <v>4</v>
      </c>
      <c r="G2829">
        <v>11</v>
      </c>
      <c r="H2829" t="s">
        <v>36</v>
      </c>
      <c r="I2829" t="s">
        <v>34</v>
      </c>
      <c r="J2829" t="s">
        <v>34</v>
      </c>
      <c r="K2829" t="s">
        <v>37</v>
      </c>
      <c r="L2829" t="s">
        <v>72</v>
      </c>
      <c r="M2829" t="s">
        <v>34</v>
      </c>
      <c r="N2829" t="s">
        <v>37</v>
      </c>
      <c r="O2829" t="s">
        <v>37</v>
      </c>
      <c r="P2829" t="s">
        <v>37</v>
      </c>
      <c r="Q2829" t="s">
        <v>37</v>
      </c>
      <c r="R2829" t="s">
        <v>37</v>
      </c>
      <c r="S2829" t="s">
        <v>37</v>
      </c>
      <c r="T2829" t="s">
        <v>37</v>
      </c>
      <c r="U2829" t="s">
        <v>67</v>
      </c>
      <c r="V2829" t="s">
        <v>37</v>
      </c>
      <c r="W2829" t="s">
        <v>51</v>
      </c>
      <c r="X2829">
        <v>59.55</v>
      </c>
      <c r="Y2829">
        <v>4103.8999999999996</v>
      </c>
      <c r="Z2829">
        <v>0</v>
      </c>
      <c r="AA2829">
        <v>0</v>
      </c>
      <c r="AB2829">
        <v>0</v>
      </c>
      <c r="AC2829">
        <v>4103.8999999999996</v>
      </c>
      <c r="AD2829" t="s">
        <v>41</v>
      </c>
      <c r="AE2829" t="s">
        <v>42</v>
      </c>
      <c r="AF2829" t="s">
        <v>42</v>
      </c>
      <c r="AG2829">
        <f t="shared" si="88"/>
        <v>0</v>
      </c>
      <c r="AH2829" t="str" cm="1">
        <f t="array" ref="AH2829">_xlfn.IFS(
X2829&lt;=20, "&lt;20",
AND(X2829&gt;=20, X2829&lt;50), "20-50",
AND(X2829&gt;=50, X2829&lt;100), "50-100",
X2829&gt;=100, "&gt;100"
)</f>
        <v>50-100</v>
      </c>
      <c r="AI2829">
        <f t="shared" si="89"/>
        <v>0</v>
      </c>
      <c r="AJ2829" t="str" cm="1">
        <f t="array" ref="AJ2829">_xlfn.IFS(
C2829&lt;=20, "&lt;20",
AND(C2829&gt;=20, C2829&lt;35), "20-35",
AND(C2829&gt;=35, C2829&lt;50), "35-50",
C2829&gt;=50, "50-100"
)</f>
        <v>20-35</v>
      </c>
      <c r="AK2829" t="str" cm="1">
        <f t="array" ref="AK2829">_xlfn.IFS(
G2829&lt;6, "&lt;6",
AND(G2829&gt;=6, G2829&lt;12), "6-12",
AND(G2829&gt;=12, G2829&lt;18), "12-18",  AND(G2829&gt;=18, G2829&lt;24), "18-24", G2829&gt;=24, "24-36")</f>
        <v>6-12</v>
      </c>
    </row>
    <row r="2830" spans="1:37" x14ac:dyDescent="0.3">
      <c r="A2830" t="s">
        <v>2930</v>
      </c>
      <c r="B2830" t="s">
        <v>44</v>
      </c>
      <c r="C2830">
        <v>59</v>
      </c>
      <c r="D2830" t="s">
        <v>37</v>
      </c>
      <c r="E2830" t="s">
        <v>82</v>
      </c>
      <c r="F2830">
        <v>10</v>
      </c>
      <c r="G2830">
        <v>36</v>
      </c>
      <c r="H2830" t="s">
        <v>57</v>
      </c>
      <c r="I2830" t="s">
        <v>37</v>
      </c>
      <c r="J2830" t="s">
        <v>34</v>
      </c>
      <c r="K2830" t="s">
        <v>37</v>
      </c>
      <c r="L2830" t="s">
        <v>50</v>
      </c>
      <c r="M2830" t="s">
        <v>34</v>
      </c>
      <c r="N2830" t="s">
        <v>34</v>
      </c>
      <c r="O2830" t="s">
        <v>34</v>
      </c>
      <c r="P2830" t="s">
        <v>34</v>
      </c>
      <c r="Q2830" t="s">
        <v>37</v>
      </c>
      <c r="R2830" t="s">
        <v>37</v>
      </c>
      <c r="S2830" t="s">
        <v>37</v>
      </c>
      <c r="T2830" t="s">
        <v>37</v>
      </c>
      <c r="U2830" t="s">
        <v>46</v>
      </c>
      <c r="V2830" t="s">
        <v>37</v>
      </c>
      <c r="W2830" t="s">
        <v>51</v>
      </c>
      <c r="X2830">
        <v>89.5</v>
      </c>
      <c r="Y2830">
        <v>863.1</v>
      </c>
      <c r="Z2830">
        <v>0</v>
      </c>
      <c r="AA2830">
        <v>0</v>
      </c>
      <c r="AB2830">
        <v>127.8</v>
      </c>
      <c r="AC2830">
        <v>990.9</v>
      </c>
      <c r="AD2830" t="s">
        <v>52</v>
      </c>
      <c r="AE2830" t="s">
        <v>104</v>
      </c>
      <c r="AF2830" t="s">
        <v>150</v>
      </c>
      <c r="AG2830">
        <f t="shared" si="88"/>
        <v>1</v>
      </c>
      <c r="AH2830" t="str" cm="1">
        <f t="array" ref="AH2830">_xlfn.IFS(
X2830&lt;=20, "&lt;20",
AND(X2830&gt;=20, X2830&lt;50), "20-50",
AND(X2830&gt;=50, X2830&lt;100), "50-100",
X2830&gt;=100, "&gt;100"
)</f>
        <v>50-100</v>
      </c>
      <c r="AI2830">
        <f t="shared" si="89"/>
        <v>0</v>
      </c>
      <c r="AJ2830" t="str" cm="1">
        <f t="array" ref="AJ2830">_xlfn.IFS(
C2830&lt;=20, "&lt;20",
AND(C2830&gt;=20, C2830&lt;35), "20-35",
AND(C2830&gt;=35, C2830&lt;50), "35-50",
C2830&gt;=50, "50-100"
)</f>
        <v>50-100</v>
      </c>
      <c r="AK2830" t="str" cm="1">
        <f t="array" ref="AK2830">_xlfn.IFS(
G2830&lt;6, "&lt;6",
AND(G2830&gt;=6, G2830&lt;12), "6-12",
AND(G2830&gt;=12, G2830&lt;18), "12-18",  AND(G2830&gt;=18, G2830&lt;24), "18-24", G2830&gt;=24, "24-36")</f>
        <v>24-36</v>
      </c>
    </row>
    <row r="2831" spans="1:37" x14ac:dyDescent="0.3">
      <c r="A2831" t="s">
        <v>2931</v>
      </c>
      <c r="B2831" t="s">
        <v>44</v>
      </c>
      <c r="C2831">
        <v>23</v>
      </c>
      <c r="D2831" t="s">
        <v>34</v>
      </c>
      <c r="E2831" t="s">
        <v>124</v>
      </c>
      <c r="F2831">
        <v>10</v>
      </c>
      <c r="G2831">
        <v>10</v>
      </c>
      <c r="H2831" t="s">
        <v>36</v>
      </c>
      <c r="I2831" t="s">
        <v>37</v>
      </c>
      <c r="J2831" t="s">
        <v>37</v>
      </c>
      <c r="K2831" t="s">
        <v>37</v>
      </c>
      <c r="L2831" t="s">
        <v>72</v>
      </c>
      <c r="M2831" t="s">
        <v>37</v>
      </c>
      <c r="N2831" t="s">
        <v>37</v>
      </c>
      <c r="O2831" t="s">
        <v>34</v>
      </c>
      <c r="P2831" t="s">
        <v>34</v>
      </c>
      <c r="Q2831" t="s">
        <v>34</v>
      </c>
      <c r="R2831" t="s">
        <v>37</v>
      </c>
      <c r="S2831" t="s">
        <v>37</v>
      </c>
      <c r="T2831" t="s">
        <v>34</v>
      </c>
      <c r="U2831" t="s">
        <v>39</v>
      </c>
      <c r="V2831" t="s">
        <v>34</v>
      </c>
      <c r="W2831" t="s">
        <v>51</v>
      </c>
      <c r="X2831">
        <v>68.75</v>
      </c>
      <c r="Y2831">
        <v>3815.4</v>
      </c>
      <c r="Z2831">
        <v>0</v>
      </c>
      <c r="AA2831">
        <v>110</v>
      </c>
      <c r="AB2831">
        <v>409.36</v>
      </c>
      <c r="AC2831">
        <v>4334.76</v>
      </c>
      <c r="AD2831" t="s">
        <v>41</v>
      </c>
      <c r="AE2831" t="s">
        <v>42</v>
      </c>
      <c r="AF2831" t="s">
        <v>42</v>
      </c>
      <c r="AG2831">
        <f t="shared" si="88"/>
        <v>0</v>
      </c>
      <c r="AH2831" t="str" cm="1">
        <f t="array" ref="AH2831">_xlfn.IFS(
X2831&lt;=20, "&lt;20",
AND(X2831&gt;=20, X2831&lt;50), "20-50",
AND(X2831&gt;=50, X2831&lt;100), "50-100",
X2831&gt;=100, "&gt;100"
)</f>
        <v>50-100</v>
      </c>
      <c r="AI2831">
        <f t="shared" si="89"/>
        <v>0</v>
      </c>
      <c r="AJ2831" t="str" cm="1">
        <f t="array" ref="AJ2831">_xlfn.IFS(
C2831&lt;=20, "&lt;20",
AND(C2831&gt;=20, C2831&lt;35), "20-35",
AND(C2831&gt;=35, C2831&lt;50), "35-50",
C2831&gt;=50, "50-100"
)</f>
        <v>20-35</v>
      </c>
      <c r="AK2831" t="str" cm="1">
        <f t="array" ref="AK2831">_xlfn.IFS(
G2831&lt;6, "&lt;6",
AND(G2831&gt;=6, G2831&lt;12), "6-12",
AND(G2831&gt;=12, G2831&lt;18), "12-18",  AND(G2831&gt;=18, G2831&lt;24), "18-24", G2831&gt;=24, "24-36")</f>
        <v>6-12</v>
      </c>
    </row>
    <row r="2832" spans="1:37" x14ac:dyDescent="0.3">
      <c r="A2832" t="s">
        <v>2932</v>
      </c>
      <c r="B2832" t="s">
        <v>33</v>
      </c>
      <c r="C2832">
        <v>58</v>
      </c>
      <c r="D2832" t="s">
        <v>34</v>
      </c>
      <c r="E2832" t="s">
        <v>103</v>
      </c>
      <c r="F2832">
        <v>9</v>
      </c>
      <c r="G2832">
        <v>22</v>
      </c>
      <c r="H2832" t="s">
        <v>36</v>
      </c>
      <c r="I2832" t="s">
        <v>37</v>
      </c>
      <c r="J2832" t="s">
        <v>34</v>
      </c>
      <c r="K2832" t="s">
        <v>37</v>
      </c>
      <c r="L2832" t="s">
        <v>72</v>
      </c>
      <c r="M2832" t="s">
        <v>34</v>
      </c>
      <c r="N2832" t="s">
        <v>34</v>
      </c>
      <c r="O2832" t="s">
        <v>37</v>
      </c>
      <c r="P2832" t="s">
        <v>37</v>
      </c>
      <c r="Q2832" t="s">
        <v>37</v>
      </c>
      <c r="R2832" t="s">
        <v>37</v>
      </c>
      <c r="S2832" t="s">
        <v>37</v>
      </c>
      <c r="T2832" t="s">
        <v>37</v>
      </c>
      <c r="U2832" t="s">
        <v>67</v>
      </c>
      <c r="V2832" t="s">
        <v>34</v>
      </c>
      <c r="W2832" t="s">
        <v>40</v>
      </c>
      <c r="X2832">
        <v>75.55</v>
      </c>
      <c r="Y2832">
        <v>2054.4</v>
      </c>
      <c r="Z2832">
        <v>0</v>
      </c>
      <c r="AA2832">
        <v>0</v>
      </c>
      <c r="AB2832">
        <v>941.34</v>
      </c>
      <c r="AC2832">
        <v>2995.74</v>
      </c>
      <c r="AD2832" t="s">
        <v>41</v>
      </c>
      <c r="AE2832" t="s">
        <v>42</v>
      </c>
      <c r="AF2832" t="s">
        <v>42</v>
      </c>
      <c r="AG2832">
        <f t="shared" si="88"/>
        <v>0</v>
      </c>
      <c r="AH2832" t="str" cm="1">
        <f t="array" ref="AH2832">_xlfn.IFS(
X2832&lt;=20, "&lt;20",
AND(X2832&gt;=20, X2832&lt;50), "20-50",
AND(X2832&gt;=50, X2832&lt;100), "50-100",
X2832&gt;=100, "&gt;100"
)</f>
        <v>50-100</v>
      </c>
      <c r="AI2832">
        <f t="shared" si="89"/>
        <v>0</v>
      </c>
      <c r="AJ2832" t="str" cm="1">
        <f t="array" ref="AJ2832">_xlfn.IFS(
C2832&lt;=20, "&lt;20",
AND(C2832&gt;=20, C2832&lt;35), "20-35",
AND(C2832&gt;=35, C2832&lt;50), "35-50",
C2832&gt;=50, "50-100"
)</f>
        <v>50-100</v>
      </c>
      <c r="AK2832" t="str" cm="1">
        <f t="array" ref="AK2832">_xlfn.IFS(
G2832&lt;6, "&lt;6",
AND(G2832&gt;=6, G2832&lt;12), "6-12",
AND(G2832&gt;=12, G2832&lt;18), "12-18",  AND(G2832&gt;=18, G2832&lt;24), "18-24", G2832&gt;=24, "24-36")</f>
        <v>18-24</v>
      </c>
    </row>
    <row r="2833" spans="1:37" x14ac:dyDescent="0.3">
      <c r="A2833" t="s">
        <v>2933</v>
      </c>
      <c r="B2833" t="s">
        <v>33</v>
      </c>
      <c r="C2833">
        <v>74</v>
      </c>
      <c r="D2833" t="s">
        <v>34</v>
      </c>
      <c r="E2833" t="s">
        <v>124</v>
      </c>
      <c r="F2833">
        <v>7</v>
      </c>
      <c r="G2833">
        <v>12</v>
      </c>
      <c r="H2833" t="s">
        <v>36</v>
      </c>
      <c r="I2833" t="s">
        <v>37</v>
      </c>
      <c r="J2833" t="s">
        <v>34</v>
      </c>
      <c r="K2833" t="s">
        <v>37</v>
      </c>
      <c r="L2833" t="s">
        <v>50</v>
      </c>
      <c r="M2833" t="s">
        <v>34</v>
      </c>
      <c r="N2833" t="s">
        <v>34</v>
      </c>
      <c r="O2833" t="s">
        <v>34</v>
      </c>
      <c r="P2833" t="s">
        <v>34</v>
      </c>
      <c r="Q2833" t="s">
        <v>37</v>
      </c>
      <c r="R2833" t="s">
        <v>37</v>
      </c>
      <c r="S2833" t="s">
        <v>34</v>
      </c>
      <c r="T2833" t="s">
        <v>37</v>
      </c>
      <c r="U2833" t="s">
        <v>39</v>
      </c>
      <c r="V2833" t="s">
        <v>37</v>
      </c>
      <c r="W2833" t="s">
        <v>51</v>
      </c>
      <c r="X2833">
        <v>89.15</v>
      </c>
      <c r="Y2833">
        <v>574.35</v>
      </c>
      <c r="Z2833">
        <v>0</v>
      </c>
      <c r="AA2833">
        <v>0</v>
      </c>
      <c r="AB2833">
        <v>114.52</v>
      </c>
      <c r="AC2833">
        <v>688.87</v>
      </c>
      <c r="AD2833" t="s">
        <v>41</v>
      </c>
      <c r="AE2833" t="s">
        <v>42</v>
      </c>
      <c r="AF2833" t="s">
        <v>42</v>
      </c>
      <c r="AG2833">
        <f t="shared" si="88"/>
        <v>0</v>
      </c>
      <c r="AH2833" t="str" cm="1">
        <f t="array" ref="AH2833">_xlfn.IFS(
X2833&lt;=20, "&lt;20",
AND(X2833&gt;=20, X2833&lt;50), "20-50",
AND(X2833&gt;=50, X2833&lt;100), "50-100",
X2833&gt;=100, "&gt;100"
)</f>
        <v>50-100</v>
      </c>
      <c r="AI2833">
        <f t="shared" si="89"/>
        <v>0</v>
      </c>
      <c r="AJ2833" t="str" cm="1">
        <f t="array" ref="AJ2833">_xlfn.IFS(
C2833&lt;=20, "&lt;20",
AND(C2833&gt;=20, C2833&lt;35), "20-35",
AND(C2833&gt;=35, C2833&lt;50), "35-50",
C2833&gt;=50, "50-100"
)</f>
        <v>50-100</v>
      </c>
      <c r="AK2833" t="str" cm="1">
        <f t="array" ref="AK2833">_xlfn.IFS(
G2833&lt;6, "&lt;6",
AND(G2833&gt;=6, G2833&lt;12), "6-12",
AND(G2833&gt;=12, G2833&lt;18), "12-18",  AND(G2833&gt;=18, G2833&lt;24), "18-24", G2833&gt;=24, "24-36")</f>
        <v>12-18</v>
      </c>
    </row>
    <row r="2834" spans="1:37" x14ac:dyDescent="0.3">
      <c r="A2834" t="s">
        <v>2934</v>
      </c>
      <c r="B2834" t="s">
        <v>44</v>
      </c>
      <c r="C2834">
        <v>39</v>
      </c>
      <c r="D2834" t="s">
        <v>37</v>
      </c>
      <c r="E2834" t="s">
        <v>82</v>
      </c>
      <c r="F2834">
        <v>15</v>
      </c>
      <c r="G2834">
        <v>28</v>
      </c>
      <c r="H2834" t="s">
        <v>36</v>
      </c>
      <c r="I2834" t="s">
        <v>34</v>
      </c>
      <c r="J2834" t="s">
        <v>34</v>
      </c>
      <c r="K2834" t="s">
        <v>37</v>
      </c>
      <c r="L2834" t="s">
        <v>72</v>
      </c>
      <c r="M2834" t="s">
        <v>34</v>
      </c>
      <c r="N2834" t="s">
        <v>37</v>
      </c>
      <c r="O2834" t="s">
        <v>37</v>
      </c>
      <c r="P2834" t="s">
        <v>34</v>
      </c>
      <c r="Q2834" t="s">
        <v>34</v>
      </c>
      <c r="R2834" t="s">
        <v>34</v>
      </c>
      <c r="S2834" t="s">
        <v>34</v>
      </c>
      <c r="T2834" t="s">
        <v>34</v>
      </c>
      <c r="U2834" t="s">
        <v>39</v>
      </c>
      <c r="V2834" t="s">
        <v>37</v>
      </c>
      <c r="W2834" t="s">
        <v>51</v>
      </c>
      <c r="X2834">
        <v>35.75</v>
      </c>
      <c r="Y2834">
        <v>2492.25</v>
      </c>
      <c r="Z2834">
        <v>0</v>
      </c>
      <c r="AA2834">
        <v>150</v>
      </c>
      <c r="AB2834">
        <v>0</v>
      </c>
      <c r="AC2834">
        <v>2642.25</v>
      </c>
      <c r="AD2834" t="s">
        <v>41</v>
      </c>
      <c r="AE2834" t="s">
        <v>42</v>
      </c>
      <c r="AF2834" t="s">
        <v>42</v>
      </c>
      <c r="AG2834">
        <f t="shared" si="88"/>
        <v>0</v>
      </c>
      <c r="AH2834" t="str" cm="1">
        <f t="array" ref="AH2834">_xlfn.IFS(
X2834&lt;=20, "&lt;20",
AND(X2834&gt;=20, X2834&lt;50), "20-50",
AND(X2834&gt;=50, X2834&lt;100), "50-100",
X2834&gt;=100, "&gt;100"
)</f>
        <v>20-50</v>
      </c>
      <c r="AI2834">
        <f t="shared" si="89"/>
        <v>0</v>
      </c>
      <c r="AJ2834" t="str" cm="1">
        <f t="array" ref="AJ2834">_xlfn.IFS(
C2834&lt;=20, "&lt;20",
AND(C2834&gt;=20, C2834&lt;35), "20-35",
AND(C2834&gt;=35, C2834&lt;50), "35-50",
C2834&gt;=50, "50-100"
)</f>
        <v>35-50</v>
      </c>
      <c r="AK2834" t="str" cm="1">
        <f t="array" ref="AK2834">_xlfn.IFS(
G2834&lt;6, "&lt;6",
AND(G2834&gt;=6, G2834&lt;12), "6-12",
AND(G2834&gt;=12, G2834&lt;18), "12-18",  AND(G2834&gt;=18, G2834&lt;24), "18-24", G2834&gt;=24, "24-36")</f>
        <v>24-36</v>
      </c>
    </row>
    <row r="2835" spans="1:37" x14ac:dyDescent="0.3">
      <c r="A2835" t="s">
        <v>2935</v>
      </c>
      <c r="B2835" t="s">
        <v>44</v>
      </c>
      <c r="C2835">
        <v>50</v>
      </c>
      <c r="D2835" t="s">
        <v>34</v>
      </c>
      <c r="E2835" t="s">
        <v>61</v>
      </c>
      <c r="F2835">
        <v>11</v>
      </c>
      <c r="G2835">
        <v>33</v>
      </c>
      <c r="H2835" t="s">
        <v>49</v>
      </c>
      <c r="I2835" t="s">
        <v>37</v>
      </c>
      <c r="J2835" t="s">
        <v>37</v>
      </c>
      <c r="K2835" t="s">
        <v>34</v>
      </c>
      <c r="L2835" t="s">
        <v>34</v>
      </c>
      <c r="M2835" t="s">
        <v>34</v>
      </c>
      <c r="N2835" t="s">
        <v>34</v>
      </c>
      <c r="O2835" t="s">
        <v>34</v>
      </c>
      <c r="P2835" t="s">
        <v>34</v>
      </c>
      <c r="Q2835" t="s">
        <v>34</v>
      </c>
      <c r="R2835" t="s">
        <v>34</v>
      </c>
      <c r="S2835" t="s">
        <v>34</v>
      </c>
      <c r="T2835" t="s">
        <v>34</v>
      </c>
      <c r="U2835" t="s">
        <v>39</v>
      </c>
      <c r="V2835" t="s">
        <v>34</v>
      </c>
      <c r="W2835" t="s">
        <v>40</v>
      </c>
      <c r="X2835">
        <v>24.1</v>
      </c>
      <c r="Y2835">
        <v>73.099999999999994</v>
      </c>
      <c r="Z2835">
        <v>0</v>
      </c>
      <c r="AA2835">
        <v>0</v>
      </c>
      <c r="AB2835">
        <v>66.72</v>
      </c>
      <c r="AC2835">
        <v>139.82</v>
      </c>
      <c r="AD2835" t="s">
        <v>41</v>
      </c>
      <c r="AE2835" t="s">
        <v>42</v>
      </c>
      <c r="AF2835" t="s">
        <v>42</v>
      </c>
      <c r="AG2835">
        <f t="shared" si="88"/>
        <v>0</v>
      </c>
      <c r="AH2835" t="str" cm="1">
        <f t="array" ref="AH2835">_xlfn.IFS(
X2835&lt;=20, "&lt;20",
AND(X2835&gt;=20, X2835&lt;50), "20-50",
AND(X2835&gt;=50, X2835&lt;100), "50-100",
X2835&gt;=100, "&gt;100"
)</f>
        <v>20-50</v>
      </c>
      <c r="AI2835">
        <f t="shared" si="89"/>
        <v>0</v>
      </c>
      <c r="AJ2835" t="str" cm="1">
        <f t="array" ref="AJ2835">_xlfn.IFS(
C2835&lt;=20, "&lt;20",
AND(C2835&gt;=20, C2835&lt;35), "20-35",
AND(C2835&gt;=35, C2835&lt;50), "35-50",
C2835&gt;=50, "50-100"
)</f>
        <v>50-100</v>
      </c>
      <c r="AK2835" t="str" cm="1">
        <f t="array" ref="AK2835">_xlfn.IFS(
G2835&lt;6, "&lt;6",
AND(G2835&gt;=6, G2835&lt;12), "6-12",
AND(G2835&gt;=12, G2835&lt;18), "12-18",  AND(G2835&gt;=18, G2835&lt;24), "18-24", G2835&gt;=24, "24-36")</f>
        <v>24-36</v>
      </c>
    </row>
    <row r="2836" spans="1:37" x14ac:dyDescent="0.3">
      <c r="A2836" t="s">
        <v>2936</v>
      </c>
      <c r="B2836" t="s">
        <v>44</v>
      </c>
      <c r="C2836">
        <v>24</v>
      </c>
      <c r="D2836" t="s">
        <v>37</v>
      </c>
      <c r="E2836" t="s">
        <v>82</v>
      </c>
      <c r="F2836">
        <v>5</v>
      </c>
      <c r="G2836">
        <v>10</v>
      </c>
      <c r="H2836" t="s">
        <v>36</v>
      </c>
      <c r="I2836" t="s">
        <v>37</v>
      </c>
      <c r="J2836" t="s">
        <v>34</v>
      </c>
      <c r="K2836" t="s">
        <v>37</v>
      </c>
      <c r="L2836" t="s">
        <v>50</v>
      </c>
      <c r="M2836" t="s">
        <v>37</v>
      </c>
      <c r="N2836" t="s">
        <v>34</v>
      </c>
      <c r="O2836" t="s">
        <v>34</v>
      </c>
      <c r="P2836" t="s">
        <v>34</v>
      </c>
      <c r="Q2836" t="s">
        <v>34</v>
      </c>
      <c r="R2836" t="s">
        <v>34</v>
      </c>
      <c r="S2836" t="s">
        <v>37</v>
      </c>
      <c r="T2836" t="s">
        <v>37</v>
      </c>
      <c r="U2836" t="s">
        <v>46</v>
      </c>
      <c r="V2836" t="s">
        <v>37</v>
      </c>
      <c r="W2836" t="s">
        <v>40</v>
      </c>
      <c r="X2836">
        <v>74.25</v>
      </c>
      <c r="Y2836">
        <v>639.65</v>
      </c>
      <c r="Z2836">
        <v>0</v>
      </c>
      <c r="AA2836">
        <v>0</v>
      </c>
      <c r="AB2836">
        <v>124.74</v>
      </c>
      <c r="AC2836">
        <v>764.39</v>
      </c>
      <c r="AD2836" t="s">
        <v>52</v>
      </c>
      <c r="AE2836" t="s">
        <v>104</v>
      </c>
      <c r="AF2836" t="s">
        <v>150</v>
      </c>
      <c r="AG2836">
        <f t="shared" si="88"/>
        <v>1</v>
      </c>
      <c r="AH2836" t="str" cm="1">
        <f t="array" ref="AH2836">_xlfn.IFS(
X2836&lt;=20, "&lt;20",
AND(X2836&gt;=20, X2836&lt;50), "20-50",
AND(X2836&gt;=50, X2836&lt;100), "50-100",
X2836&gt;=100, "&gt;100"
)</f>
        <v>50-100</v>
      </c>
      <c r="AI2836">
        <f t="shared" si="89"/>
        <v>0</v>
      </c>
      <c r="AJ2836" t="str" cm="1">
        <f t="array" ref="AJ2836">_xlfn.IFS(
C2836&lt;=20, "&lt;20",
AND(C2836&gt;=20, C2836&lt;35), "20-35",
AND(C2836&gt;=35, C2836&lt;50), "35-50",
C2836&gt;=50, "50-100"
)</f>
        <v>20-35</v>
      </c>
      <c r="AK2836" t="str" cm="1">
        <f t="array" ref="AK2836">_xlfn.IFS(
G2836&lt;6, "&lt;6",
AND(G2836&gt;=6, G2836&lt;12), "6-12",
AND(G2836&gt;=12, G2836&lt;18), "12-18",  AND(G2836&gt;=18, G2836&lt;24), "18-24", G2836&gt;=24, "24-36")</f>
        <v>6-12</v>
      </c>
    </row>
    <row r="2837" spans="1:37" x14ac:dyDescent="0.3">
      <c r="A2837" t="s">
        <v>2937</v>
      </c>
      <c r="B2837" t="s">
        <v>33</v>
      </c>
      <c r="C2837">
        <v>78</v>
      </c>
      <c r="D2837" t="s">
        <v>34</v>
      </c>
      <c r="E2837" t="s">
        <v>48</v>
      </c>
      <c r="F2837">
        <v>0</v>
      </c>
      <c r="G2837">
        <v>34</v>
      </c>
      <c r="H2837" t="s">
        <v>36</v>
      </c>
      <c r="I2837" t="s">
        <v>37</v>
      </c>
      <c r="J2837" t="s">
        <v>37</v>
      </c>
      <c r="K2837" t="s">
        <v>37</v>
      </c>
      <c r="L2837" t="s">
        <v>50</v>
      </c>
      <c r="M2837" t="s">
        <v>37</v>
      </c>
      <c r="N2837" t="s">
        <v>37</v>
      </c>
      <c r="O2837" t="s">
        <v>37</v>
      </c>
      <c r="P2837" t="s">
        <v>37</v>
      </c>
      <c r="Q2837" t="s">
        <v>37</v>
      </c>
      <c r="R2837" t="s">
        <v>37</v>
      </c>
      <c r="S2837" t="s">
        <v>37</v>
      </c>
      <c r="T2837" t="s">
        <v>34</v>
      </c>
      <c r="U2837" t="s">
        <v>39</v>
      </c>
      <c r="V2837" t="s">
        <v>37</v>
      </c>
      <c r="W2837" t="s">
        <v>51</v>
      </c>
      <c r="X2837">
        <v>110.8</v>
      </c>
      <c r="Y2837">
        <v>3836.3</v>
      </c>
      <c r="Z2837">
        <v>0</v>
      </c>
      <c r="AA2837">
        <v>110</v>
      </c>
      <c r="AB2837">
        <v>1152.2</v>
      </c>
      <c r="AC2837">
        <v>5098.5</v>
      </c>
      <c r="AD2837" t="s">
        <v>41</v>
      </c>
      <c r="AE2837" t="s">
        <v>42</v>
      </c>
      <c r="AF2837" t="s">
        <v>42</v>
      </c>
      <c r="AG2837">
        <f t="shared" si="88"/>
        <v>0</v>
      </c>
      <c r="AH2837" t="str" cm="1">
        <f t="array" ref="AH2837">_xlfn.IFS(
X2837&lt;=20, "&lt;20",
AND(X2837&gt;=20, X2837&lt;50), "20-50",
AND(X2837&gt;=50, X2837&lt;100), "50-100",
X2837&gt;=100, "&gt;100"
)</f>
        <v>&gt;100</v>
      </c>
      <c r="AI2837">
        <f t="shared" si="89"/>
        <v>0</v>
      </c>
      <c r="AJ2837" t="str" cm="1">
        <f t="array" ref="AJ2837">_xlfn.IFS(
C2837&lt;=20, "&lt;20",
AND(C2837&gt;=20, C2837&lt;35), "20-35",
AND(C2837&gt;=35, C2837&lt;50), "35-50",
C2837&gt;=50, "50-100"
)</f>
        <v>50-100</v>
      </c>
      <c r="AK2837" t="str" cm="1">
        <f t="array" ref="AK2837">_xlfn.IFS(
G2837&lt;6, "&lt;6",
AND(G2837&gt;=6, G2837&lt;12), "6-12",
AND(G2837&gt;=12, G2837&lt;18), "12-18",  AND(G2837&gt;=18, G2837&lt;24), "18-24", G2837&gt;=24, "24-36")</f>
        <v>24-36</v>
      </c>
    </row>
    <row r="2838" spans="1:37" x14ac:dyDescent="0.3">
      <c r="A2838" t="s">
        <v>2938</v>
      </c>
      <c r="B2838" t="s">
        <v>33</v>
      </c>
      <c r="C2838">
        <v>64</v>
      </c>
      <c r="D2838" t="s">
        <v>34</v>
      </c>
      <c r="E2838" t="s">
        <v>45</v>
      </c>
      <c r="F2838">
        <v>14</v>
      </c>
      <c r="G2838">
        <v>31</v>
      </c>
      <c r="H2838" t="s">
        <v>36</v>
      </c>
      <c r="I2838" t="s">
        <v>37</v>
      </c>
      <c r="J2838" t="s">
        <v>37</v>
      </c>
      <c r="K2838" t="s">
        <v>37</v>
      </c>
      <c r="L2838" t="s">
        <v>50</v>
      </c>
      <c r="M2838" t="s">
        <v>34</v>
      </c>
      <c r="N2838" t="s">
        <v>37</v>
      </c>
      <c r="O2838" t="s">
        <v>34</v>
      </c>
      <c r="P2838" t="s">
        <v>37</v>
      </c>
      <c r="Q2838" t="s">
        <v>37</v>
      </c>
      <c r="R2838" t="s">
        <v>37</v>
      </c>
      <c r="S2838" t="s">
        <v>34</v>
      </c>
      <c r="T2838" t="s">
        <v>37</v>
      </c>
      <c r="U2838" t="s">
        <v>67</v>
      </c>
      <c r="V2838" t="s">
        <v>37</v>
      </c>
      <c r="W2838" t="s">
        <v>51</v>
      </c>
      <c r="X2838">
        <v>106.8</v>
      </c>
      <c r="Y2838">
        <v>7623.2</v>
      </c>
      <c r="Z2838">
        <v>0</v>
      </c>
      <c r="AA2838">
        <v>0</v>
      </c>
      <c r="AB2838">
        <v>2470.8000000000002</v>
      </c>
      <c r="AC2838">
        <v>10094</v>
      </c>
      <c r="AD2838" t="s">
        <v>41</v>
      </c>
      <c r="AE2838" t="s">
        <v>42</v>
      </c>
      <c r="AF2838" t="s">
        <v>42</v>
      </c>
      <c r="AG2838">
        <f t="shared" si="88"/>
        <v>0</v>
      </c>
      <c r="AH2838" t="str" cm="1">
        <f t="array" ref="AH2838">_xlfn.IFS(
X2838&lt;=20, "&lt;20",
AND(X2838&gt;=20, X2838&lt;50), "20-50",
AND(X2838&gt;=50, X2838&lt;100), "50-100",
X2838&gt;=100, "&gt;100"
)</f>
        <v>&gt;100</v>
      </c>
      <c r="AI2838">
        <f t="shared" si="89"/>
        <v>0</v>
      </c>
      <c r="AJ2838" t="str" cm="1">
        <f t="array" ref="AJ2838">_xlfn.IFS(
C2838&lt;=20, "&lt;20",
AND(C2838&gt;=20, C2838&lt;35), "20-35",
AND(C2838&gt;=35, C2838&lt;50), "35-50",
C2838&gt;=50, "50-100"
)</f>
        <v>50-100</v>
      </c>
      <c r="AK2838" t="str" cm="1">
        <f t="array" ref="AK2838">_xlfn.IFS(
G2838&lt;6, "&lt;6",
AND(G2838&gt;=6, G2838&lt;12), "6-12",
AND(G2838&gt;=12, G2838&lt;18), "12-18",  AND(G2838&gt;=18, G2838&lt;24), "18-24", G2838&gt;=24, "24-36")</f>
        <v>24-36</v>
      </c>
    </row>
    <row r="2839" spans="1:37" x14ac:dyDescent="0.3">
      <c r="A2839" t="s">
        <v>2939</v>
      </c>
      <c r="B2839" t="s">
        <v>33</v>
      </c>
      <c r="C2839">
        <v>41</v>
      </c>
      <c r="D2839" t="s">
        <v>37</v>
      </c>
      <c r="E2839" t="s">
        <v>164</v>
      </c>
      <c r="F2839">
        <v>12</v>
      </c>
      <c r="G2839">
        <v>31</v>
      </c>
      <c r="H2839" t="s">
        <v>36</v>
      </c>
      <c r="I2839" t="s">
        <v>37</v>
      </c>
      <c r="J2839" t="s">
        <v>37</v>
      </c>
      <c r="K2839" t="s">
        <v>34</v>
      </c>
      <c r="L2839" t="s">
        <v>34</v>
      </c>
      <c r="M2839" t="s">
        <v>34</v>
      </c>
      <c r="N2839" t="s">
        <v>34</v>
      </c>
      <c r="O2839" t="s">
        <v>34</v>
      </c>
      <c r="P2839" t="s">
        <v>34</v>
      </c>
      <c r="Q2839" t="s">
        <v>34</v>
      </c>
      <c r="R2839" t="s">
        <v>34</v>
      </c>
      <c r="S2839" t="s">
        <v>34</v>
      </c>
      <c r="T2839" t="s">
        <v>34</v>
      </c>
      <c r="U2839" t="s">
        <v>39</v>
      </c>
      <c r="V2839" t="s">
        <v>37</v>
      </c>
      <c r="W2839" t="s">
        <v>40</v>
      </c>
      <c r="X2839">
        <v>24.5</v>
      </c>
      <c r="Y2839">
        <v>1497.9</v>
      </c>
      <c r="Z2839">
        <v>9.2200000000000006</v>
      </c>
      <c r="AA2839">
        <v>0</v>
      </c>
      <c r="AB2839">
        <v>2114.1</v>
      </c>
      <c r="AC2839">
        <v>3602.78</v>
      </c>
      <c r="AD2839" t="s">
        <v>41</v>
      </c>
      <c r="AE2839" t="s">
        <v>42</v>
      </c>
      <c r="AF2839" t="s">
        <v>42</v>
      </c>
      <c r="AG2839">
        <f t="shared" si="88"/>
        <v>0</v>
      </c>
      <c r="AH2839" t="str" cm="1">
        <f t="array" ref="AH2839">_xlfn.IFS(
X2839&lt;=20, "&lt;20",
AND(X2839&gt;=20, X2839&lt;50), "20-50",
AND(X2839&gt;=50, X2839&lt;100), "50-100",
X2839&gt;=100, "&gt;100"
)</f>
        <v>20-50</v>
      </c>
      <c r="AI2839">
        <f t="shared" si="89"/>
        <v>0</v>
      </c>
      <c r="AJ2839" t="str" cm="1">
        <f t="array" ref="AJ2839">_xlfn.IFS(
C2839&lt;=20, "&lt;20",
AND(C2839&gt;=20, C2839&lt;35), "20-35",
AND(C2839&gt;=35, C2839&lt;50), "35-50",
C2839&gt;=50, "50-100"
)</f>
        <v>35-50</v>
      </c>
      <c r="AK2839" t="str" cm="1">
        <f t="array" ref="AK2839">_xlfn.IFS(
G2839&lt;6, "&lt;6",
AND(G2839&gt;=6, G2839&lt;12), "6-12",
AND(G2839&gt;=12, G2839&lt;18), "12-18",  AND(G2839&gt;=18, G2839&lt;24), "18-24", G2839&gt;=24, "24-36")</f>
        <v>24-36</v>
      </c>
    </row>
    <row r="2840" spans="1:37" x14ac:dyDescent="0.3">
      <c r="A2840" t="s">
        <v>2940</v>
      </c>
      <c r="B2840" t="s">
        <v>33</v>
      </c>
      <c r="C2840">
        <v>50</v>
      </c>
      <c r="D2840" t="s">
        <v>34</v>
      </c>
      <c r="E2840" t="s">
        <v>103</v>
      </c>
      <c r="F2840">
        <v>8</v>
      </c>
      <c r="G2840">
        <v>28</v>
      </c>
      <c r="H2840" t="s">
        <v>36</v>
      </c>
      <c r="I2840" t="s">
        <v>37</v>
      </c>
      <c r="J2840" t="s">
        <v>37</v>
      </c>
      <c r="K2840" t="s">
        <v>37</v>
      </c>
      <c r="L2840" t="s">
        <v>50</v>
      </c>
      <c r="M2840" t="s">
        <v>37</v>
      </c>
      <c r="N2840" t="s">
        <v>34</v>
      </c>
      <c r="O2840" t="s">
        <v>34</v>
      </c>
      <c r="P2840" t="s">
        <v>34</v>
      </c>
      <c r="Q2840" t="s">
        <v>34</v>
      </c>
      <c r="R2840" t="s">
        <v>37</v>
      </c>
      <c r="S2840" t="s">
        <v>37</v>
      </c>
      <c r="T2840" t="s">
        <v>37</v>
      </c>
      <c r="U2840" t="s">
        <v>46</v>
      </c>
      <c r="V2840" t="s">
        <v>37</v>
      </c>
      <c r="W2840" t="s">
        <v>51</v>
      </c>
      <c r="X2840">
        <v>88.05</v>
      </c>
      <c r="Y2840">
        <v>801.3</v>
      </c>
      <c r="Z2840">
        <v>0</v>
      </c>
      <c r="AA2840">
        <v>0</v>
      </c>
      <c r="AB2840">
        <v>201.69</v>
      </c>
      <c r="AC2840">
        <v>1002.99</v>
      </c>
      <c r="AD2840" t="s">
        <v>41</v>
      </c>
      <c r="AE2840" t="s">
        <v>42</v>
      </c>
      <c r="AF2840" t="s">
        <v>42</v>
      </c>
      <c r="AG2840">
        <f t="shared" si="88"/>
        <v>0</v>
      </c>
      <c r="AH2840" t="str" cm="1">
        <f t="array" ref="AH2840">_xlfn.IFS(
X2840&lt;=20, "&lt;20",
AND(X2840&gt;=20, X2840&lt;50), "20-50",
AND(X2840&gt;=50, X2840&lt;100), "50-100",
X2840&gt;=100, "&gt;100"
)</f>
        <v>50-100</v>
      </c>
      <c r="AI2840">
        <f t="shared" si="89"/>
        <v>0</v>
      </c>
      <c r="AJ2840" t="str" cm="1">
        <f t="array" ref="AJ2840">_xlfn.IFS(
C2840&lt;=20, "&lt;20",
AND(C2840&gt;=20, C2840&lt;35), "20-35",
AND(C2840&gt;=35, C2840&lt;50), "35-50",
C2840&gt;=50, "50-100"
)</f>
        <v>50-100</v>
      </c>
      <c r="AK2840" t="str" cm="1">
        <f t="array" ref="AK2840">_xlfn.IFS(
G2840&lt;6, "&lt;6",
AND(G2840&gt;=6, G2840&lt;12), "6-12",
AND(G2840&gt;=12, G2840&lt;18), "12-18",  AND(G2840&gt;=18, G2840&lt;24), "18-24", G2840&gt;=24, "24-36")</f>
        <v>24-36</v>
      </c>
    </row>
    <row r="2841" spans="1:37" x14ac:dyDescent="0.3">
      <c r="A2841" t="s">
        <v>2941</v>
      </c>
      <c r="B2841" t="s">
        <v>33</v>
      </c>
      <c r="C2841">
        <v>28</v>
      </c>
      <c r="D2841" t="s">
        <v>34</v>
      </c>
      <c r="E2841" t="s">
        <v>90</v>
      </c>
      <c r="F2841">
        <v>13</v>
      </c>
      <c r="G2841">
        <v>15</v>
      </c>
      <c r="H2841" t="s">
        <v>57</v>
      </c>
      <c r="I2841" t="s">
        <v>37</v>
      </c>
      <c r="J2841" t="s">
        <v>37</v>
      </c>
      <c r="K2841" t="s">
        <v>37</v>
      </c>
      <c r="L2841" t="s">
        <v>72</v>
      </c>
      <c r="M2841" t="s">
        <v>34</v>
      </c>
      <c r="N2841" t="s">
        <v>34</v>
      </c>
      <c r="O2841" t="s">
        <v>34</v>
      </c>
      <c r="P2841" t="s">
        <v>37</v>
      </c>
      <c r="Q2841" t="s">
        <v>37</v>
      </c>
      <c r="R2841" t="s">
        <v>37</v>
      </c>
      <c r="S2841" t="s">
        <v>37</v>
      </c>
      <c r="T2841" t="s">
        <v>37</v>
      </c>
      <c r="U2841" t="s">
        <v>39</v>
      </c>
      <c r="V2841" t="s">
        <v>37</v>
      </c>
      <c r="W2841" t="s">
        <v>40</v>
      </c>
      <c r="X2841">
        <v>75.849999999999994</v>
      </c>
      <c r="Y2841">
        <v>854.45</v>
      </c>
      <c r="Z2841">
        <v>0</v>
      </c>
      <c r="AA2841">
        <v>0</v>
      </c>
      <c r="AB2841">
        <v>591</v>
      </c>
      <c r="AC2841">
        <v>1445.45</v>
      </c>
      <c r="AD2841" t="s">
        <v>41</v>
      </c>
      <c r="AE2841" t="s">
        <v>42</v>
      </c>
      <c r="AF2841" t="s">
        <v>42</v>
      </c>
      <c r="AG2841">
        <f t="shared" si="88"/>
        <v>0</v>
      </c>
      <c r="AH2841" t="str" cm="1">
        <f t="array" ref="AH2841">_xlfn.IFS(
X2841&lt;=20, "&lt;20",
AND(X2841&gt;=20, X2841&lt;50), "20-50",
AND(X2841&gt;=50, X2841&lt;100), "50-100",
X2841&gt;=100, "&gt;100"
)</f>
        <v>50-100</v>
      </c>
      <c r="AI2841">
        <f t="shared" si="89"/>
        <v>0</v>
      </c>
      <c r="AJ2841" t="str" cm="1">
        <f t="array" ref="AJ2841">_xlfn.IFS(
C2841&lt;=20, "&lt;20",
AND(C2841&gt;=20, C2841&lt;35), "20-35",
AND(C2841&gt;=35, C2841&lt;50), "35-50",
C2841&gt;=50, "50-100"
)</f>
        <v>20-35</v>
      </c>
      <c r="AK2841" t="str" cm="1">
        <f t="array" ref="AK2841">_xlfn.IFS(
G2841&lt;6, "&lt;6",
AND(G2841&gt;=6, G2841&lt;12), "6-12",
AND(G2841&gt;=12, G2841&lt;18), "12-18",  AND(G2841&gt;=18, G2841&lt;24), "18-24", G2841&gt;=24, "24-36")</f>
        <v>12-18</v>
      </c>
    </row>
    <row r="2842" spans="1:37" x14ac:dyDescent="0.3">
      <c r="A2842" t="s">
        <v>2942</v>
      </c>
      <c r="B2842" t="s">
        <v>44</v>
      </c>
      <c r="C2842">
        <v>49</v>
      </c>
      <c r="D2842" t="s">
        <v>37</v>
      </c>
      <c r="E2842" t="s">
        <v>64</v>
      </c>
      <c r="F2842">
        <v>4</v>
      </c>
      <c r="G2842">
        <v>16</v>
      </c>
      <c r="H2842" t="s">
        <v>36</v>
      </c>
      <c r="I2842" t="s">
        <v>37</v>
      </c>
      <c r="J2842" t="s">
        <v>37</v>
      </c>
      <c r="K2842" t="s">
        <v>37</v>
      </c>
      <c r="L2842" t="s">
        <v>50</v>
      </c>
      <c r="M2842" t="s">
        <v>34</v>
      </c>
      <c r="N2842" t="s">
        <v>34</v>
      </c>
      <c r="O2842" t="s">
        <v>34</v>
      </c>
      <c r="P2842" t="s">
        <v>34</v>
      </c>
      <c r="Q2842" t="s">
        <v>37</v>
      </c>
      <c r="R2842" t="s">
        <v>37</v>
      </c>
      <c r="S2842" t="s">
        <v>37</v>
      </c>
      <c r="T2842" t="s">
        <v>34</v>
      </c>
      <c r="U2842" t="s">
        <v>46</v>
      </c>
      <c r="V2842" t="s">
        <v>37</v>
      </c>
      <c r="W2842" t="s">
        <v>40</v>
      </c>
      <c r="X2842">
        <v>94.65</v>
      </c>
      <c r="Y2842">
        <v>2104.5500000000002</v>
      </c>
      <c r="Z2842">
        <v>0</v>
      </c>
      <c r="AA2842">
        <v>40</v>
      </c>
      <c r="AB2842">
        <v>1018.16</v>
      </c>
      <c r="AC2842">
        <v>3162.71</v>
      </c>
      <c r="AD2842" t="s">
        <v>52</v>
      </c>
      <c r="AE2842" t="s">
        <v>53</v>
      </c>
      <c r="AF2842" t="s">
        <v>155</v>
      </c>
      <c r="AG2842">
        <f t="shared" si="88"/>
        <v>1</v>
      </c>
      <c r="AH2842" t="str" cm="1">
        <f t="array" ref="AH2842">_xlfn.IFS(
X2842&lt;=20, "&lt;20",
AND(X2842&gt;=20, X2842&lt;50), "20-50",
AND(X2842&gt;=50, X2842&lt;100), "50-100",
X2842&gt;=100, "&gt;100"
)</f>
        <v>50-100</v>
      </c>
      <c r="AI2842">
        <f t="shared" si="89"/>
        <v>0</v>
      </c>
      <c r="AJ2842" t="str" cm="1">
        <f t="array" ref="AJ2842">_xlfn.IFS(
C2842&lt;=20, "&lt;20",
AND(C2842&gt;=20, C2842&lt;35), "20-35",
AND(C2842&gt;=35, C2842&lt;50), "35-50",
C2842&gt;=50, "50-100"
)</f>
        <v>35-50</v>
      </c>
      <c r="AK2842" t="str" cm="1">
        <f t="array" ref="AK2842">_xlfn.IFS(
G2842&lt;6, "&lt;6",
AND(G2842&gt;=6, G2842&lt;12), "6-12",
AND(G2842&gt;=12, G2842&lt;18), "12-18",  AND(G2842&gt;=18, G2842&lt;24), "18-24", G2842&gt;=24, "24-36")</f>
        <v>12-18</v>
      </c>
    </row>
    <row r="2843" spans="1:37" x14ac:dyDescent="0.3">
      <c r="A2843" t="s">
        <v>2943</v>
      </c>
      <c r="B2843" t="s">
        <v>44</v>
      </c>
      <c r="C2843">
        <v>71</v>
      </c>
      <c r="D2843" t="s">
        <v>37</v>
      </c>
      <c r="E2843" t="s">
        <v>64</v>
      </c>
      <c r="F2843">
        <v>3</v>
      </c>
      <c r="G2843">
        <v>10</v>
      </c>
      <c r="H2843" t="s">
        <v>36</v>
      </c>
      <c r="I2843" t="s">
        <v>37</v>
      </c>
      <c r="J2843" t="s">
        <v>37</v>
      </c>
      <c r="K2843" t="s">
        <v>37</v>
      </c>
      <c r="L2843" t="s">
        <v>50</v>
      </c>
      <c r="M2843" t="s">
        <v>34</v>
      </c>
      <c r="N2843" t="s">
        <v>34</v>
      </c>
      <c r="O2843" t="s">
        <v>37</v>
      </c>
      <c r="P2843" t="s">
        <v>34</v>
      </c>
      <c r="Q2843" t="s">
        <v>37</v>
      </c>
      <c r="R2843" t="s">
        <v>37</v>
      </c>
      <c r="S2843" t="s">
        <v>37</v>
      </c>
      <c r="T2843" t="s">
        <v>34</v>
      </c>
      <c r="U2843" t="s">
        <v>46</v>
      </c>
      <c r="V2843" t="s">
        <v>34</v>
      </c>
      <c r="W2843" t="s">
        <v>51</v>
      </c>
      <c r="X2843">
        <v>-5</v>
      </c>
      <c r="Y2843">
        <v>4747.2</v>
      </c>
      <c r="Z2843">
        <v>0</v>
      </c>
      <c r="AA2843">
        <v>140</v>
      </c>
      <c r="AB2843">
        <v>140.06</v>
      </c>
      <c r="AC2843">
        <v>5027.26</v>
      </c>
      <c r="AD2843" t="s">
        <v>41</v>
      </c>
      <c r="AE2843" t="s">
        <v>42</v>
      </c>
      <c r="AF2843" t="s">
        <v>42</v>
      </c>
      <c r="AG2843">
        <f t="shared" si="88"/>
        <v>0</v>
      </c>
      <c r="AH2843" t="str" cm="1">
        <f t="array" ref="AH2843">_xlfn.IFS(
X2843&lt;=20, "&lt;20",
AND(X2843&gt;=20, X2843&lt;50), "20-50",
AND(X2843&gt;=50, X2843&lt;100), "50-100",
X2843&gt;=100, "&gt;100"
)</f>
        <v>&lt;20</v>
      </c>
      <c r="AI2843">
        <f t="shared" si="89"/>
        <v>0</v>
      </c>
      <c r="AJ2843" t="str" cm="1">
        <f t="array" ref="AJ2843">_xlfn.IFS(
C2843&lt;=20, "&lt;20",
AND(C2843&gt;=20, C2843&lt;35), "20-35",
AND(C2843&gt;=35, C2843&lt;50), "35-50",
C2843&gt;=50, "50-100"
)</f>
        <v>50-100</v>
      </c>
      <c r="AK2843" t="str" cm="1">
        <f t="array" ref="AK2843">_xlfn.IFS(
G2843&lt;6, "&lt;6",
AND(G2843&gt;=6, G2843&lt;12), "6-12",
AND(G2843&gt;=12, G2843&lt;18), "12-18",  AND(G2843&gt;=18, G2843&lt;24), "18-24", G2843&gt;=24, "24-36")</f>
        <v>6-12</v>
      </c>
    </row>
    <row r="2844" spans="1:37" x14ac:dyDescent="0.3">
      <c r="A2844" t="s">
        <v>2944</v>
      </c>
      <c r="B2844" t="s">
        <v>44</v>
      </c>
      <c r="C2844">
        <v>32</v>
      </c>
      <c r="D2844" t="s">
        <v>34</v>
      </c>
      <c r="E2844" t="s">
        <v>76</v>
      </c>
      <c r="F2844">
        <v>9</v>
      </c>
      <c r="G2844">
        <v>2</v>
      </c>
      <c r="H2844" t="s">
        <v>36</v>
      </c>
      <c r="I2844" t="s">
        <v>37</v>
      </c>
      <c r="J2844" t="s">
        <v>37</v>
      </c>
      <c r="K2844" t="s">
        <v>37</v>
      </c>
      <c r="L2844" t="s">
        <v>50</v>
      </c>
      <c r="M2844" t="s">
        <v>34</v>
      </c>
      <c r="N2844" t="s">
        <v>37</v>
      </c>
      <c r="O2844" t="s">
        <v>34</v>
      </c>
      <c r="P2844" t="s">
        <v>37</v>
      </c>
      <c r="Q2844" t="s">
        <v>37</v>
      </c>
      <c r="R2844" t="s">
        <v>37</v>
      </c>
      <c r="S2844" t="s">
        <v>37</v>
      </c>
      <c r="T2844" t="s">
        <v>37</v>
      </c>
      <c r="U2844" t="s">
        <v>67</v>
      </c>
      <c r="V2844" t="s">
        <v>37</v>
      </c>
      <c r="W2844" t="s">
        <v>51</v>
      </c>
      <c r="X2844">
        <v>104</v>
      </c>
      <c r="Y2844">
        <v>7039.05</v>
      </c>
      <c r="Z2844">
        <v>0</v>
      </c>
      <c r="AA2844">
        <v>0</v>
      </c>
      <c r="AB2844">
        <v>840.18</v>
      </c>
      <c r="AC2844">
        <v>7879.23</v>
      </c>
      <c r="AD2844" t="s">
        <v>41</v>
      </c>
      <c r="AE2844" t="s">
        <v>42</v>
      </c>
      <c r="AF2844" t="s">
        <v>42</v>
      </c>
      <c r="AG2844">
        <f t="shared" si="88"/>
        <v>0</v>
      </c>
      <c r="AH2844" t="str" cm="1">
        <f t="array" ref="AH2844">_xlfn.IFS(
X2844&lt;=20, "&lt;20",
AND(X2844&gt;=20, X2844&lt;50), "20-50",
AND(X2844&gt;=50, X2844&lt;100), "50-100",
X2844&gt;=100, "&gt;100"
)</f>
        <v>&gt;100</v>
      </c>
      <c r="AI2844">
        <f t="shared" si="89"/>
        <v>0</v>
      </c>
      <c r="AJ2844" t="str" cm="1">
        <f t="array" ref="AJ2844">_xlfn.IFS(
C2844&lt;=20, "&lt;20",
AND(C2844&gt;=20, C2844&lt;35), "20-35",
AND(C2844&gt;=35, C2844&lt;50), "35-50",
C2844&gt;=50, "50-100"
)</f>
        <v>20-35</v>
      </c>
      <c r="AK2844" t="str" cm="1">
        <f t="array" ref="AK2844">_xlfn.IFS(
G2844&lt;6, "&lt;6",
AND(G2844&gt;=6, G2844&lt;12), "6-12",
AND(G2844&gt;=12, G2844&lt;18), "12-18",  AND(G2844&gt;=18, G2844&lt;24), "18-24", G2844&gt;=24, "24-36")</f>
        <v>&lt;6</v>
      </c>
    </row>
    <row r="2845" spans="1:37" x14ac:dyDescent="0.3">
      <c r="A2845" t="s">
        <v>2945</v>
      </c>
      <c r="B2845" t="s">
        <v>44</v>
      </c>
      <c r="C2845">
        <v>28</v>
      </c>
      <c r="D2845" t="s">
        <v>34</v>
      </c>
      <c r="E2845" t="s">
        <v>48</v>
      </c>
      <c r="F2845">
        <v>8</v>
      </c>
      <c r="G2845">
        <v>7</v>
      </c>
      <c r="H2845" t="s">
        <v>36</v>
      </c>
      <c r="I2845" t="s">
        <v>37</v>
      </c>
      <c r="J2845" t="s">
        <v>34</v>
      </c>
      <c r="K2845" t="s">
        <v>37</v>
      </c>
      <c r="L2845" t="s">
        <v>72</v>
      </c>
      <c r="M2845" t="s">
        <v>34</v>
      </c>
      <c r="N2845" t="s">
        <v>37</v>
      </c>
      <c r="O2845" t="s">
        <v>34</v>
      </c>
      <c r="P2845" t="s">
        <v>34</v>
      </c>
      <c r="Q2845" t="s">
        <v>34</v>
      </c>
      <c r="R2845" t="s">
        <v>34</v>
      </c>
      <c r="S2845" t="s">
        <v>34</v>
      </c>
      <c r="T2845" t="s">
        <v>37</v>
      </c>
      <c r="U2845" t="s">
        <v>46</v>
      </c>
      <c r="V2845" t="s">
        <v>34</v>
      </c>
      <c r="W2845" t="s">
        <v>51</v>
      </c>
      <c r="X2845">
        <v>50.55</v>
      </c>
      <c r="Y2845">
        <v>244.75</v>
      </c>
      <c r="Z2845">
        <v>0</v>
      </c>
      <c r="AA2845">
        <v>0</v>
      </c>
      <c r="AB2845">
        <v>215.1</v>
      </c>
      <c r="AC2845">
        <v>459.85</v>
      </c>
      <c r="AD2845" t="s">
        <v>41</v>
      </c>
      <c r="AE2845" t="s">
        <v>42</v>
      </c>
      <c r="AF2845" t="s">
        <v>42</v>
      </c>
      <c r="AG2845">
        <f t="shared" si="88"/>
        <v>0</v>
      </c>
      <c r="AH2845" t="str" cm="1">
        <f t="array" ref="AH2845">_xlfn.IFS(
X2845&lt;=20, "&lt;20",
AND(X2845&gt;=20, X2845&lt;50), "20-50",
AND(X2845&gt;=50, X2845&lt;100), "50-100",
X2845&gt;=100, "&gt;100"
)</f>
        <v>50-100</v>
      </c>
      <c r="AI2845">
        <f t="shared" si="89"/>
        <v>0</v>
      </c>
      <c r="AJ2845" t="str" cm="1">
        <f t="array" ref="AJ2845">_xlfn.IFS(
C2845&lt;=20, "&lt;20",
AND(C2845&gt;=20, C2845&lt;35), "20-35",
AND(C2845&gt;=35, C2845&lt;50), "35-50",
C2845&gt;=50, "50-100"
)</f>
        <v>20-35</v>
      </c>
      <c r="AK2845" t="str" cm="1">
        <f t="array" ref="AK2845">_xlfn.IFS(
G2845&lt;6, "&lt;6",
AND(G2845&gt;=6, G2845&lt;12), "6-12",
AND(G2845&gt;=12, G2845&lt;18), "12-18",  AND(G2845&gt;=18, G2845&lt;24), "18-24", G2845&gt;=24, "24-36")</f>
        <v>6-12</v>
      </c>
    </row>
    <row r="2846" spans="1:37" x14ac:dyDescent="0.3">
      <c r="A2846" t="s">
        <v>2946</v>
      </c>
      <c r="B2846" t="s">
        <v>44</v>
      </c>
      <c r="C2846">
        <v>30</v>
      </c>
      <c r="D2846" t="s">
        <v>37</v>
      </c>
      <c r="E2846" t="s">
        <v>61</v>
      </c>
      <c r="F2846">
        <v>8</v>
      </c>
      <c r="G2846">
        <v>7</v>
      </c>
      <c r="H2846" t="s">
        <v>49</v>
      </c>
      <c r="I2846" t="s">
        <v>37</v>
      </c>
      <c r="J2846" t="s">
        <v>37</v>
      </c>
      <c r="K2846" t="s">
        <v>37</v>
      </c>
      <c r="L2846" t="s">
        <v>50</v>
      </c>
      <c r="M2846" t="s">
        <v>34</v>
      </c>
      <c r="N2846" t="s">
        <v>34</v>
      </c>
      <c r="O2846" t="s">
        <v>34</v>
      </c>
      <c r="P2846" t="s">
        <v>37</v>
      </c>
      <c r="Q2846" t="s">
        <v>37</v>
      </c>
      <c r="R2846" t="s">
        <v>37</v>
      </c>
      <c r="S2846" t="s">
        <v>37</v>
      </c>
      <c r="T2846" t="s">
        <v>34</v>
      </c>
      <c r="U2846" t="s">
        <v>46</v>
      </c>
      <c r="V2846" t="s">
        <v>37</v>
      </c>
      <c r="W2846" t="s">
        <v>40</v>
      </c>
      <c r="X2846">
        <v>100.85</v>
      </c>
      <c r="Y2846">
        <v>399.25</v>
      </c>
      <c r="Z2846">
        <v>0</v>
      </c>
      <c r="AA2846">
        <v>10</v>
      </c>
      <c r="AB2846">
        <v>31.76</v>
      </c>
      <c r="AC2846">
        <v>441.01</v>
      </c>
      <c r="AD2846" t="s">
        <v>41</v>
      </c>
      <c r="AE2846" t="s">
        <v>42</v>
      </c>
      <c r="AF2846" t="s">
        <v>42</v>
      </c>
      <c r="AG2846">
        <f t="shared" si="88"/>
        <v>0</v>
      </c>
      <c r="AH2846" t="str" cm="1">
        <f t="array" ref="AH2846">_xlfn.IFS(
X2846&lt;=20, "&lt;20",
AND(X2846&gt;=20, X2846&lt;50), "20-50",
AND(X2846&gt;=50, X2846&lt;100), "50-100",
X2846&gt;=100, "&gt;100"
)</f>
        <v>&gt;100</v>
      </c>
      <c r="AI2846">
        <f t="shared" si="89"/>
        <v>0</v>
      </c>
      <c r="AJ2846" t="str" cm="1">
        <f t="array" ref="AJ2846">_xlfn.IFS(
C2846&lt;=20, "&lt;20",
AND(C2846&gt;=20, C2846&lt;35), "20-35",
AND(C2846&gt;=35, C2846&lt;50), "35-50",
C2846&gt;=50, "50-100"
)</f>
        <v>20-35</v>
      </c>
      <c r="AK2846" t="str" cm="1">
        <f t="array" ref="AK2846">_xlfn.IFS(
G2846&lt;6, "&lt;6",
AND(G2846&gt;=6, G2846&lt;12), "6-12",
AND(G2846&gt;=12, G2846&lt;18), "12-18",  AND(G2846&gt;=18, G2846&lt;24), "18-24", G2846&gt;=24, "24-36")</f>
        <v>6-12</v>
      </c>
    </row>
    <row r="2847" spans="1:37" x14ac:dyDescent="0.3">
      <c r="A2847" t="s">
        <v>2947</v>
      </c>
      <c r="B2847" t="s">
        <v>33</v>
      </c>
      <c r="C2847">
        <v>50</v>
      </c>
      <c r="D2847" t="s">
        <v>37</v>
      </c>
      <c r="E2847" t="s">
        <v>61</v>
      </c>
      <c r="F2847">
        <v>10</v>
      </c>
      <c r="G2847">
        <v>3</v>
      </c>
      <c r="H2847" t="s">
        <v>36</v>
      </c>
      <c r="I2847" t="s">
        <v>34</v>
      </c>
      <c r="J2847" t="s">
        <v>34</v>
      </c>
      <c r="K2847" t="s">
        <v>37</v>
      </c>
      <c r="L2847" t="s">
        <v>72</v>
      </c>
      <c r="M2847" t="s">
        <v>37</v>
      </c>
      <c r="N2847" t="s">
        <v>34</v>
      </c>
      <c r="O2847" t="s">
        <v>34</v>
      </c>
      <c r="P2847" t="s">
        <v>34</v>
      </c>
      <c r="Q2847" t="s">
        <v>34</v>
      </c>
      <c r="R2847" t="s">
        <v>37</v>
      </c>
      <c r="S2847" t="s">
        <v>37</v>
      </c>
      <c r="T2847" t="s">
        <v>37</v>
      </c>
      <c r="U2847" t="s">
        <v>46</v>
      </c>
      <c r="V2847" t="s">
        <v>37</v>
      </c>
      <c r="W2847" t="s">
        <v>51</v>
      </c>
      <c r="X2847">
        <v>39.9</v>
      </c>
      <c r="Y2847">
        <v>2020.9</v>
      </c>
      <c r="Z2847">
        <v>0</v>
      </c>
      <c r="AA2847">
        <v>0</v>
      </c>
      <c r="AB2847">
        <v>0</v>
      </c>
      <c r="AC2847">
        <v>2020.9</v>
      </c>
      <c r="AD2847" t="s">
        <v>41</v>
      </c>
      <c r="AE2847" t="s">
        <v>42</v>
      </c>
      <c r="AF2847" t="s">
        <v>42</v>
      </c>
      <c r="AG2847">
        <f t="shared" si="88"/>
        <v>0</v>
      </c>
      <c r="AH2847" t="str" cm="1">
        <f t="array" ref="AH2847">_xlfn.IFS(
X2847&lt;=20, "&lt;20",
AND(X2847&gt;=20, X2847&lt;50), "20-50",
AND(X2847&gt;=50, X2847&lt;100), "50-100",
X2847&gt;=100, "&gt;100"
)</f>
        <v>20-50</v>
      </c>
      <c r="AI2847">
        <f t="shared" si="89"/>
        <v>0</v>
      </c>
      <c r="AJ2847" t="str" cm="1">
        <f t="array" ref="AJ2847">_xlfn.IFS(
C2847&lt;=20, "&lt;20",
AND(C2847&gt;=20, C2847&lt;35), "20-35",
AND(C2847&gt;=35, C2847&lt;50), "35-50",
C2847&gt;=50, "50-100"
)</f>
        <v>50-100</v>
      </c>
      <c r="AK2847" t="str" cm="1">
        <f t="array" ref="AK2847">_xlfn.IFS(
G2847&lt;6, "&lt;6",
AND(G2847&gt;=6, G2847&lt;12), "6-12",
AND(G2847&gt;=12, G2847&lt;18), "12-18",  AND(G2847&gt;=18, G2847&lt;24), "18-24", G2847&gt;=24, "24-36")</f>
        <v>&lt;6</v>
      </c>
    </row>
    <row r="2848" spans="1:37" x14ac:dyDescent="0.3">
      <c r="A2848" t="s">
        <v>2948</v>
      </c>
      <c r="B2848" t="s">
        <v>33</v>
      </c>
      <c r="C2848">
        <v>27</v>
      </c>
      <c r="D2848" t="s">
        <v>34</v>
      </c>
      <c r="E2848" t="s">
        <v>64</v>
      </c>
      <c r="F2848">
        <v>11</v>
      </c>
      <c r="G2848">
        <v>15</v>
      </c>
      <c r="H2848" t="s">
        <v>110</v>
      </c>
      <c r="I2848" t="s">
        <v>37</v>
      </c>
      <c r="J2848" t="s">
        <v>34</v>
      </c>
      <c r="K2848" t="s">
        <v>37</v>
      </c>
      <c r="L2848" t="s">
        <v>38</v>
      </c>
      <c r="M2848" t="s">
        <v>37</v>
      </c>
      <c r="N2848" t="s">
        <v>37</v>
      </c>
      <c r="O2848" t="s">
        <v>34</v>
      </c>
      <c r="P2848" t="s">
        <v>37</v>
      </c>
      <c r="Q2848" t="s">
        <v>34</v>
      </c>
      <c r="R2848" t="s">
        <v>34</v>
      </c>
      <c r="S2848" t="s">
        <v>34</v>
      </c>
      <c r="T2848" t="s">
        <v>37</v>
      </c>
      <c r="U2848" t="s">
        <v>46</v>
      </c>
      <c r="V2848" t="s">
        <v>34</v>
      </c>
      <c r="W2848" t="s">
        <v>143</v>
      </c>
      <c r="X2848">
        <v>60.9</v>
      </c>
      <c r="Y2848">
        <v>1785.65</v>
      </c>
      <c r="Z2848">
        <v>0</v>
      </c>
      <c r="AA2848">
        <v>0</v>
      </c>
      <c r="AB2848">
        <v>808.08</v>
      </c>
      <c r="AC2848">
        <v>2593.73</v>
      </c>
      <c r="AD2848" t="s">
        <v>41</v>
      </c>
      <c r="AE2848" t="s">
        <v>42</v>
      </c>
      <c r="AF2848" t="s">
        <v>42</v>
      </c>
      <c r="AG2848">
        <f t="shared" si="88"/>
        <v>0</v>
      </c>
      <c r="AH2848" t="str" cm="1">
        <f t="array" ref="AH2848">_xlfn.IFS(
X2848&lt;=20, "&lt;20",
AND(X2848&gt;=20, X2848&lt;50), "20-50",
AND(X2848&gt;=50, X2848&lt;100), "50-100",
X2848&gt;=100, "&gt;100"
)</f>
        <v>50-100</v>
      </c>
      <c r="AI2848">
        <f t="shared" si="89"/>
        <v>0</v>
      </c>
      <c r="AJ2848" t="str" cm="1">
        <f t="array" ref="AJ2848">_xlfn.IFS(
C2848&lt;=20, "&lt;20",
AND(C2848&gt;=20, C2848&lt;35), "20-35",
AND(C2848&gt;=35, C2848&lt;50), "35-50",
C2848&gt;=50, "50-100"
)</f>
        <v>20-35</v>
      </c>
      <c r="AK2848" t="str" cm="1">
        <f t="array" ref="AK2848">_xlfn.IFS(
G2848&lt;6, "&lt;6",
AND(G2848&gt;=6, G2848&lt;12), "6-12",
AND(G2848&gt;=12, G2848&lt;18), "12-18",  AND(G2848&gt;=18, G2848&lt;24), "18-24", G2848&gt;=24, "24-36")</f>
        <v>12-18</v>
      </c>
    </row>
    <row r="2849" spans="1:37" x14ac:dyDescent="0.3">
      <c r="A2849" t="s">
        <v>2949</v>
      </c>
      <c r="B2849" t="s">
        <v>44</v>
      </c>
      <c r="C2849">
        <v>65</v>
      </c>
      <c r="D2849" t="s">
        <v>34</v>
      </c>
      <c r="E2849" t="s">
        <v>87</v>
      </c>
      <c r="F2849">
        <v>9</v>
      </c>
      <c r="G2849">
        <v>2</v>
      </c>
      <c r="H2849" t="s">
        <v>36</v>
      </c>
      <c r="I2849" t="s">
        <v>37</v>
      </c>
      <c r="J2849" t="s">
        <v>37</v>
      </c>
      <c r="K2849" t="s">
        <v>37</v>
      </c>
      <c r="L2849" t="s">
        <v>38</v>
      </c>
      <c r="M2849" t="s">
        <v>37</v>
      </c>
      <c r="N2849" t="s">
        <v>34</v>
      </c>
      <c r="O2849" t="s">
        <v>37</v>
      </c>
      <c r="P2849" t="s">
        <v>37</v>
      </c>
      <c r="Q2849" t="s">
        <v>37</v>
      </c>
      <c r="R2849" t="s">
        <v>34</v>
      </c>
      <c r="S2849" t="s">
        <v>34</v>
      </c>
      <c r="T2849" t="s">
        <v>37</v>
      </c>
      <c r="U2849" t="s">
        <v>39</v>
      </c>
      <c r="V2849" t="s">
        <v>34</v>
      </c>
      <c r="W2849" t="s">
        <v>51</v>
      </c>
      <c r="X2849">
        <v>76.25</v>
      </c>
      <c r="Y2849">
        <v>4154.55</v>
      </c>
      <c r="Z2849">
        <v>0</v>
      </c>
      <c r="AA2849">
        <v>0</v>
      </c>
      <c r="AB2849">
        <v>1901.35</v>
      </c>
      <c r="AC2849">
        <v>6055.9</v>
      </c>
      <c r="AD2849" t="s">
        <v>41</v>
      </c>
      <c r="AE2849" t="s">
        <v>42</v>
      </c>
      <c r="AF2849" t="s">
        <v>42</v>
      </c>
      <c r="AG2849">
        <f t="shared" si="88"/>
        <v>0</v>
      </c>
      <c r="AH2849" t="str" cm="1">
        <f t="array" ref="AH2849">_xlfn.IFS(
X2849&lt;=20, "&lt;20",
AND(X2849&gt;=20, X2849&lt;50), "20-50",
AND(X2849&gt;=50, X2849&lt;100), "50-100",
X2849&gt;=100, "&gt;100"
)</f>
        <v>50-100</v>
      </c>
      <c r="AI2849">
        <f t="shared" si="89"/>
        <v>0</v>
      </c>
      <c r="AJ2849" t="str" cm="1">
        <f t="array" ref="AJ2849">_xlfn.IFS(
C2849&lt;=20, "&lt;20",
AND(C2849&gt;=20, C2849&lt;35), "20-35",
AND(C2849&gt;=35, C2849&lt;50), "35-50",
C2849&gt;=50, "50-100"
)</f>
        <v>50-100</v>
      </c>
      <c r="AK2849" t="str" cm="1">
        <f t="array" ref="AK2849">_xlfn.IFS(
G2849&lt;6, "&lt;6",
AND(G2849&gt;=6, G2849&lt;12), "6-12",
AND(G2849&gt;=12, G2849&lt;18), "12-18",  AND(G2849&gt;=18, G2849&lt;24), "18-24", G2849&gt;=24, "24-36")</f>
        <v>&lt;6</v>
      </c>
    </row>
    <row r="2850" spans="1:37" x14ac:dyDescent="0.3">
      <c r="A2850" t="s">
        <v>2950</v>
      </c>
      <c r="B2850" t="s">
        <v>33</v>
      </c>
      <c r="C2850">
        <v>58</v>
      </c>
      <c r="D2850" t="s">
        <v>37</v>
      </c>
      <c r="E2850" t="s">
        <v>164</v>
      </c>
      <c r="F2850">
        <v>1</v>
      </c>
      <c r="G2850">
        <v>29</v>
      </c>
      <c r="H2850" t="s">
        <v>49</v>
      </c>
      <c r="I2850" t="s">
        <v>37</v>
      </c>
      <c r="J2850" t="s">
        <v>37</v>
      </c>
      <c r="K2850" t="s">
        <v>37</v>
      </c>
      <c r="L2850" t="s">
        <v>50</v>
      </c>
      <c r="M2850" t="s">
        <v>37</v>
      </c>
      <c r="N2850" t="s">
        <v>34</v>
      </c>
      <c r="O2850" t="s">
        <v>34</v>
      </c>
      <c r="P2850" t="s">
        <v>34</v>
      </c>
      <c r="Q2850" t="s">
        <v>34</v>
      </c>
      <c r="R2850" t="s">
        <v>37</v>
      </c>
      <c r="S2850" t="s">
        <v>37</v>
      </c>
      <c r="T2850" t="s">
        <v>37</v>
      </c>
      <c r="U2850" t="s">
        <v>46</v>
      </c>
      <c r="V2850" t="s">
        <v>34</v>
      </c>
      <c r="W2850" t="s">
        <v>40</v>
      </c>
      <c r="X2850">
        <v>90.75</v>
      </c>
      <c r="Y2850">
        <v>174.75</v>
      </c>
      <c r="Z2850">
        <v>0</v>
      </c>
      <c r="AA2850">
        <v>0</v>
      </c>
      <c r="AB2850">
        <v>54.34</v>
      </c>
      <c r="AC2850">
        <v>229.09</v>
      </c>
      <c r="AD2850" t="s">
        <v>85</v>
      </c>
      <c r="AE2850" t="s">
        <v>42</v>
      </c>
      <c r="AF2850" t="s">
        <v>42</v>
      </c>
      <c r="AG2850">
        <f t="shared" si="88"/>
        <v>0</v>
      </c>
      <c r="AH2850" t="str" cm="1">
        <f t="array" ref="AH2850">_xlfn.IFS(
X2850&lt;=20, "&lt;20",
AND(X2850&gt;=20, X2850&lt;50), "20-50",
AND(X2850&gt;=50, X2850&lt;100), "50-100",
X2850&gt;=100, "&gt;100"
)</f>
        <v>50-100</v>
      </c>
      <c r="AI2850">
        <f t="shared" si="89"/>
        <v>1</v>
      </c>
      <c r="AJ2850" t="str" cm="1">
        <f t="array" ref="AJ2850">_xlfn.IFS(
C2850&lt;=20, "&lt;20",
AND(C2850&gt;=20, C2850&lt;35), "20-35",
AND(C2850&gt;=35, C2850&lt;50), "35-50",
C2850&gt;=50, "50-100"
)</f>
        <v>50-100</v>
      </c>
      <c r="AK2850" t="str" cm="1">
        <f t="array" ref="AK2850">_xlfn.IFS(
G2850&lt;6, "&lt;6",
AND(G2850&gt;=6, G2850&lt;12), "6-12",
AND(G2850&gt;=12, G2850&lt;18), "12-18",  AND(G2850&gt;=18, G2850&lt;24), "18-24", G2850&gt;=24, "24-36")</f>
        <v>24-36</v>
      </c>
    </row>
    <row r="2851" spans="1:37" x14ac:dyDescent="0.3">
      <c r="A2851" t="s">
        <v>2951</v>
      </c>
      <c r="B2851" t="s">
        <v>44</v>
      </c>
      <c r="C2851">
        <v>68</v>
      </c>
      <c r="D2851" t="s">
        <v>34</v>
      </c>
      <c r="E2851" t="s">
        <v>45</v>
      </c>
      <c r="F2851">
        <v>8</v>
      </c>
      <c r="G2851">
        <v>35</v>
      </c>
      <c r="H2851" t="s">
        <v>70</v>
      </c>
      <c r="I2851" t="s">
        <v>37</v>
      </c>
      <c r="J2851" t="s">
        <v>34</v>
      </c>
      <c r="K2851" t="s">
        <v>37</v>
      </c>
      <c r="L2851" t="s">
        <v>50</v>
      </c>
      <c r="M2851" t="s">
        <v>34</v>
      </c>
      <c r="N2851" t="s">
        <v>34</v>
      </c>
      <c r="O2851" t="s">
        <v>37</v>
      </c>
      <c r="P2851" t="s">
        <v>37</v>
      </c>
      <c r="Q2851" t="s">
        <v>34</v>
      </c>
      <c r="R2851" t="s">
        <v>37</v>
      </c>
      <c r="S2851" t="s">
        <v>37</v>
      </c>
      <c r="T2851" t="s">
        <v>37</v>
      </c>
      <c r="U2851" t="s">
        <v>67</v>
      </c>
      <c r="V2851" t="s">
        <v>37</v>
      </c>
      <c r="W2851" t="s">
        <v>51</v>
      </c>
      <c r="X2851">
        <v>89.7</v>
      </c>
      <c r="Y2851">
        <v>4304.5</v>
      </c>
      <c r="Z2851">
        <v>0</v>
      </c>
      <c r="AA2851">
        <v>0</v>
      </c>
      <c r="AB2851">
        <v>1490</v>
      </c>
      <c r="AC2851">
        <v>5794.5</v>
      </c>
      <c r="AD2851" t="s">
        <v>41</v>
      </c>
      <c r="AE2851" t="s">
        <v>42</v>
      </c>
      <c r="AF2851" t="s">
        <v>42</v>
      </c>
      <c r="AG2851">
        <f t="shared" si="88"/>
        <v>0</v>
      </c>
      <c r="AH2851" t="str" cm="1">
        <f t="array" ref="AH2851">_xlfn.IFS(
X2851&lt;=20, "&lt;20",
AND(X2851&gt;=20, X2851&lt;50), "20-50",
AND(X2851&gt;=50, X2851&lt;100), "50-100",
X2851&gt;=100, "&gt;100"
)</f>
        <v>50-100</v>
      </c>
      <c r="AI2851">
        <f t="shared" si="89"/>
        <v>0</v>
      </c>
      <c r="AJ2851" t="str" cm="1">
        <f t="array" ref="AJ2851">_xlfn.IFS(
C2851&lt;=20, "&lt;20",
AND(C2851&gt;=20, C2851&lt;35), "20-35",
AND(C2851&gt;=35, C2851&lt;50), "35-50",
C2851&gt;=50, "50-100"
)</f>
        <v>50-100</v>
      </c>
      <c r="AK2851" t="str" cm="1">
        <f t="array" ref="AK2851">_xlfn.IFS(
G2851&lt;6, "&lt;6",
AND(G2851&gt;=6, G2851&lt;12), "6-12",
AND(G2851&gt;=12, G2851&lt;18), "12-18",  AND(G2851&gt;=18, G2851&lt;24), "18-24", G2851&gt;=24, "24-36")</f>
        <v>24-36</v>
      </c>
    </row>
    <row r="2852" spans="1:37" x14ac:dyDescent="0.3">
      <c r="A2852" t="s">
        <v>2952</v>
      </c>
      <c r="B2852" t="s">
        <v>44</v>
      </c>
      <c r="C2852">
        <v>53</v>
      </c>
      <c r="D2852" t="s">
        <v>34</v>
      </c>
      <c r="E2852" t="s">
        <v>69</v>
      </c>
      <c r="F2852">
        <v>6</v>
      </c>
      <c r="G2852">
        <v>30</v>
      </c>
      <c r="H2852" t="s">
        <v>36</v>
      </c>
      <c r="I2852" t="s">
        <v>37</v>
      </c>
      <c r="J2852" t="s">
        <v>37</v>
      </c>
      <c r="K2852" t="s">
        <v>37</v>
      </c>
      <c r="L2852" t="s">
        <v>50</v>
      </c>
      <c r="M2852" t="s">
        <v>34</v>
      </c>
      <c r="N2852" t="s">
        <v>37</v>
      </c>
      <c r="O2852" t="s">
        <v>34</v>
      </c>
      <c r="P2852" t="s">
        <v>34</v>
      </c>
      <c r="Q2852" t="s">
        <v>34</v>
      </c>
      <c r="R2852" t="s">
        <v>34</v>
      </c>
      <c r="S2852" t="s">
        <v>34</v>
      </c>
      <c r="T2852" t="s">
        <v>34</v>
      </c>
      <c r="U2852" t="s">
        <v>46</v>
      </c>
      <c r="V2852" t="s">
        <v>34</v>
      </c>
      <c r="W2852" t="s">
        <v>51</v>
      </c>
      <c r="X2852">
        <v>81</v>
      </c>
      <c r="Y2852">
        <v>4085.75</v>
      </c>
      <c r="Z2852">
        <v>0</v>
      </c>
      <c r="AA2852">
        <v>10</v>
      </c>
      <c r="AB2852">
        <v>2189.4299999999998</v>
      </c>
      <c r="AC2852">
        <v>6285.18</v>
      </c>
      <c r="AD2852" t="s">
        <v>41</v>
      </c>
      <c r="AE2852" t="s">
        <v>42</v>
      </c>
      <c r="AF2852" t="s">
        <v>42</v>
      </c>
      <c r="AG2852">
        <f t="shared" si="88"/>
        <v>0</v>
      </c>
      <c r="AH2852" t="str" cm="1">
        <f t="array" ref="AH2852">_xlfn.IFS(
X2852&lt;=20, "&lt;20",
AND(X2852&gt;=20, X2852&lt;50), "20-50",
AND(X2852&gt;=50, X2852&lt;100), "50-100",
X2852&gt;=100, "&gt;100"
)</f>
        <v>50-100</v>
      </c>
      <c r="AI2852">
        <f t="shared" si="89"/>
        <v>0</v>
      </c>
      <c r="AJ2852" t="str" cm="1">
        <f t="array" ref="AJ2852">_xlfn.IFS(
C2852&lt;=20, "&lt;20",
AND(C2852&gt;=20, C2852&lt;35), "20-35",
AND(C2852&gt;=35, C2852&lt;50), "35-50",
C2852&gt;=50, "50-100"
)</f>
        <v>50-100</v>
      </c>
      <c r="AK2852" t="str" cm="1">
        <f t="array" ref="AK2852">_xlfn.IFS(
G2852&lt;6, "&lt;6",
AND(G2852&gt;=6, G2852&lt;12), "6-12",
AND(G2852&gt;=12, G2852&lt;18), "12-18",  AND(G2852&gt;=18, G2852&lt;24), "18-24", G2852&gt;=24, "24-36")</f>
        <v>24-36</v>
      </c>
    </row>
    <row r="2853" spans="1:37" x14ac:dyDescent="0.3">
      <c r="A2853" t="s">
        <v>2953</v>
      </c>
      <c r="B2853" t="s">
        <v>44</v>
      </c>
      <c r="C2853">
        <v>49</v>
      </c>
      <c r="D2853" t="s">
        <v>37</v>
      </c>
      <c r="E2853" t="s">
        <v>61</v>
      </c>
      <c r="F2853">
        <v>2</v>
      </c>
      <c r="G2853">
        <v>36</v>
      </c>
      <c r="H2853" t="s">
        <v>66</v>
      </c>
      <c r="I2853" t="s">
        <v>34</v>
      </c>
      <c r="J2853" t="s">
        <v>34</v>
      </c>
      <c r="K2853" t="s">
        <v>37</v>
      </c>
      <c r="L2853" t="s">
        <v>72</v>
      </c>
      <c r="M2853" t="s">
        <v>37</v>
      </c>
      <c r="N2853" t="s">
        <v>37</v>
      </c>
      <c r="O2853" t="s">
        <v>37</v>
      </c>
      <c r="P2853" t="s">
        <v>37</v>
      </c>
      <c r="Q2853" t="s">
        <v>37</v>
      </c>
      <c r="R2853" t="s">
        <v>37</v>
      </c>
      <c r="S2853" t="s">
        <v>37</v>
      </c>
      <c r="T2853" t="s">
        <v>37</v>
      </c>
      <c r="U2853" t="s">
        <v>67</v>
      </c>
      <c r="V2853" t="s">
        <v>34</v>
      </c>
      <c r="W2853" t="s">
        <v>51</v>
      </c>
      <c r="X2853">
        <v>64.45</v>
      </c>
      <c r="Y2853">
        <v>4528</v>
      </c>
      <c r="Z2853">
        <v>0</v>
      </c>
      <c r="AA2853">
        <v>0</v>
      </c>
      <c r="AB2853">
        <v>0</v>
      </c>
      <c r="AC2853">
        <v>4528</v>
      </c>
      <c r="AD2853" t="s">
        <v>41</v>
      </c>
      <c r="AE2853" t="s">
        <v>42</v>
      </c>
      <c r="AF2853" t="s">
        <v>42</v>
      </c>
      <c r="AG2853">
        <f t="shared" si="88"/>
        <v>0</v>
      </c>
      <c r="AH2853" t="str" cm="1">
        <f t="array" ref="AH2853">_xlfn.IFS(
X2853&lt;=20, "&lt;20",
AND(X2853&gt;=20, X2853&lt;50), "20-50",
AND(X2853&gt;=50, X2853&lt;100), "50-100",
X2853&gt;=100, "&gt;100"
)</f>
        <v>50-100</v>
      </c>
      <c r="AI2853">
        <f t="shared" si="89"/>
        <v>0</v>
      </c>
      <c r="AJ2853" t="str" cm="1">
        <f t="array" ref="AJ2853">_xlfn.IFS(
C2853&lt;=20, "&lt;20",
AND(C2853&gt;=20, C2853&lt;35), "20-35",
AND(C2853&gt;=35, C2853&lt;50), "35-50",
C2853&gt;=50, "50-100"
)</f>
        <v>35-50</v>
      </c>
      <c r="AK2853" t="str" cm="1">
        <f t="array" ref="AK2853">_xlfn.IFS(
G2853&lt;6, "&lt;6",
AND(G2853&gt;=6, G2853&lt;12), "6-12",
AND(G2853&gt;=12, G2853&lt;18), "12-18",  AND(G2853&gt;=18, G2853&lt;24), "18-24", G2853&gt;=24, "24-36")</f>
        <v>24-36</v>
      </c>
    </row>
    <row r="2854" spans="1:37" x14ac:dyDescent="0.3">
      <c r="A2854" t="s">
        <v>2954</v>
      </c>
      <c r="B2854" t="s">
        <v>33</v>
      </c>
      <c r="C2854">
        <v>34</v>
      </c>
      <c r="D2854" t="s">
        <v>34</v>
      </c>
      <c r="E2854" t="s">
        <v>130</v>
      </c>
      <c r="F2854">
        <v>15</v>
      </c>
      <c r="G2854">
        <v>3</v>
      </c>
      <c r="H2854" t="s">
        <v>36</v>
      </c>
      <c r="I2854" t="s">
        <v>34</v>
      </c>
      <c r="J2854" t="s">
        <v>34</v>
      </c>
      <c r="K2854" t="s">
        <v>37</v>
      </c>
      <c r="L2854" t="s">
        <v>72</v>
      </c>
      <c r="M2854" t="s">
        <v>37</v>
      </c>
      <c r="N2854" t="s">
        <v>34</v>
      </c>
      <c r="O2854" t="s">
        <v>34</v>
      </c>
      <c r="P2854" t="s">
        <v>37</v>
      </c>
      <c r="Q2854" t="s">
        <v>34</v>
      </c>
      <c r="R2854" t="s">
        <v>37</v>
      </c>
      <c r="S2854" t="s">
        <v>37</v>
      </c>
      <c r="T2854" t="s">
        <v>37</v>
      </c>
      <c r="U2854" t="s">
        <v>46</v>
      </c>
      <c r="V2854" t="s">
        <v>37</v>
      </c>
      <c r="W2854" t="s">
        <v>40</v>
      </c>
      <c r="X2854">
        <v>44.45</v>
      </c>
      <c r="Y2854">
        <v>2181.5500000000002</v>
      </c>
      <c r="Z2854">
        <v>0</v>
      </c>
      <c r="AA2854">
        <v>0</v>
      </c>
      <c r="AB2854">
        <v>0</v>
      </c>
      <c r="AC2854">
        <v>2181.5500000000002</v>
      </c>
      <c r="AD2854" t="s">
        <v>41</v>
      </c>
      <c r="AE2854" t="s">
        <v>42</v>
      </c>
      <c r="AF2854" t="s">
        <v>42</v>
      </c>
      <c r="AG2854">
        <f t="shared" si="88"/>
        <v>0</v>
      </c>
      <c r="AH2854" t="str" cm="1">
        <f t="array" ref="AH2854">_xlfn.IFS(
X2854&lt;=20, "&lt;20",
AND(X2854&gt;=20, X2854&lt;50), "20-50",
AND(X2854&gt;=50, X2854&lt;100), "50-100",
X2854&gt;=100, "&gt;100"
)</f>
        <v>20-50</v>
      </c>
      <c r="AI2854">
        <f t="shared" si="89"/>
        <v>0</v>
      </c>
      <c r="AJ2854" t="str" cm="1">
        <f t="array" ref="AJ2854">_xlfn.IFS(
C2854&lt;=20, "&lt;20",
AND(C2854&gt;=20, C2854&lt;35), "20-35",
AND(C2854&gt;=35, C2854&lt;50), "35-50",
C2854&gt;=50, "50-100"
)</f>
        <v>20-35</v>
      </c>
      <c r="AK2854" t="str" cm="1">
        <f t="array" ref="AK2854">_xlfn.IFS(
G2854&lt;6, "&lt;6",
AND(G2854&gt;=6, G2854&lt;12), "6-12",
AND(G2854&gt;=12, G2854&lt;18), "12-18",  AND(G2854&gt;=18, G2854&lt;24), "18-24", G2854&gt;=24, "24-36")</f>
        <v>&lt;6</v>
      </c>
    </row>
    <row r="2855" spans="1:37" x14ac:dyDescent="0.3">
      <c r="A2855" t="s">
        <v>2955</v>
      </c>
      <c r="B2855" t="s">
        <v>33</v>
      </c>
      <c r="C2855">
        <v>37</v>
      </c>
      <c r="D2855" t="s">
        <v>34</v>
      </c>
      <c r="E2855" t="s">
        <v>103</v>
      </c>
      <c r="F2855">
        <v>1</v>
      </c>
      <c r="G2855">
        <v>28</v>
      </c>
      <c r="H2855" t="s">
        <v>36</v>
      </c>
      <c r="I2855" t="s">
        <v>34</v>
      </c>
      <c r="J2855" t="s">
        <v>34</v>
      </c>
      <c r="K2855" t="s">
        <v>37</v>
      </c>
      <c r="L2855" t="s">
        <v>72</v>
      </c>
      <c r="M2855" t="s">
        <v>37</v>
      </c>
      <c r="N2855" t="s">
        <v>34</v>
      </c>
      <c r="O2855" t="s">
        <v>34</v>
      </c>
      <c r="P2855" t="s">
        <v>37</v>
      </c>
      <c r="Q2855" t="s">
        <v>34</v>
      </c>
      <c r="R2855" t="s">
        <v>34</v>
      </c>
      <c r="S2855" t="s">
        <v>34</v>
      </c>
      <c r="T2855" t="s">
        <v>37</v>
      </c>
      <c r="U2855" t="s">
        <v>46</v>
      </c>
      <c r="V2855" t="s">
        <v>34</v>
      </c>
      <c r="W2855" t="s">
        <v>51</v>
      </c>
      <c r="X2855">
        <v>35.4</v>
      </c>
      <c r="Y2855">
        <v>1077.5</v>
      </c>
      <c r="Z2855">
        <v>0</v>
      </c>
      <c r="AA2855">
        <v>0</v>
      </c>
      <c r="AB2855">
        <v>0</v>
      </c>
      <c r="AC2855">
        <v>1077.5</v>
      </c>
      <c r="AD2855" t="s">
        <v>52</v>
      </c>
      <c r="AE2855" t="s">
        <v>104</v>
      </c>
      <c r="AF2855" t="s">
        <v>105</v>
      </c>
      <c r="AG2855">
        <f t="shared" si="88"/>
        <v>1</v>
      </c>
      <c r="AH2855" t="str" cm="1">
        <f t="array" ref="AH2855">_xlfn.IFS(
X2855&lt;=20, "&lt;20",
AND(X2855&gt;=20, X2855&lt;50), "20-50",
AND(X2855&gt;=50, X2855&lt;100), "50-100",
X2855&gt;=100, "&gt;100"
)</f>
        <v>20-50</v>
      </c>
      <c r="AI2855">
        <f t="shared" si="89"/>
        <v>0</v>
      </c>
      <c r="AJ2855" t="str" cm="1">
        <f t="array" ref="AJ2855">_xlfn.IFS(
C2855&lt;=20, "&lt;20",
AND(C2855&gt;=20, C2855&lt;35), "20-35",
AND(C2855&gt;=35, C2855&lt;50), "35-50",
C2855&gt;=50, "50-100"
)</f>
        <v>35-50</v>
      </c>
      <c r="AK2855" t="str" cm="1">
        <f t="array" ref="AK2855">_xlfn.IFS(
G2855&lt;6, "&lt;6",
AND(G2855&gt;=6, G2855&lt;12), "6-12",
AND(G2855&gt;=12, G2855&lt;18), "12-18",  AND(G2855&gt;=18, G2855&lt;24), "18-24", G2855&gt;=24, "24-36")</f>
        <v>24-36</v>
      </c>
    </row>
    <row r="2856" spans="1:37" x14ac:dyDescent="0.3">
      <c r="A2856" t="s">
        <v>2956</v>
      </c>
      <c r="B2856" t="s">
        <v>44</v>
      </c>
      <c r="C2856">
        <v>72</v>
      </c>
      <c r="D2856" t="s">
        <v>37</v>
      </c>
      <c r="E2856" t="s">
        <v>124</v>
      </c>
      <c r="F2856">
        <v>14</v>
      </c>
      <c r="G2856">
        <v>7</v>
      </c>
      <c r="H2856" t="s">
        <v>36</v>
      </c>
      <c r="I2856" t="s">
        <v>37</v>
      </c>
      <c r="J2856" t="s">
        <v>34</v>
      </c>
      <c r="K2856" t="s">
        <v>37</v>
      </c>
      <c r="L2856" t="s">
        <v>50</v>
      </c>
      <c r="M2856" t="s">
        <v>34</v>
      </c>
      <c r="N2856" t="s">
        <v>34</v>
      </c>
      <c r="O2856" t="s">
        <v>37</v>
      </c>
      <c r="P2856" t="s">
        <v>34</v>
      </c>
      <c r="Q2856" t="s">
        <v>37</v>
      </c>
      <c r="R2856" t="s">
        <v>34</v>
      </c>
      <c r="S2856" t="s">
        <v>34</v>
      </c>
      <c r="T2856" t="s">
        <v>37</v>
      </c>
      <c r="U2856" t="s">
        <v>46</v>
      </c>
      <c r="V2856" t="s">
        <v>37</v>
      </c>
      <c r="W2856" t="s">
        <v>51</v>
      </c>
      <c r="X2856">
        <v>86.85</v>
      </c>
      <c r="Y2856">
        <v>220.95</v>
      </c>
      <c r="Z2856">
        <v>0</v>
      </c>
      <c r="AA2856">
        <v>0</v>
      </c>
      <c r="AB2856">
        <v>55.14</v>
      </c>
      <c r="AC2856">
        <v>276.08999999999997</v>
      </c>
      <c r="AD2856" t="s">
        <v>52</v>
      </c>
      <c r="AE2856" t="s">
        <v>104</v>
      </c>
      <c r="AF2856" t="s">
        <v>105</v>
      </c>
      <c r="AG2856">
        <f t="shared" si="88"/>
        <v>1</v>
      </c>
      <c r="AH2856" t="str" cm="1">
        <f t="array" ref="AH2856">_xlfn.IFS(
X2856&lt;=20, "&lt;20",
AND(X2856&gt;=20, X2856&lt;50), "20-50",
AND(X2856&gt;=50, X2856&lt;100), "50-100",
X2856&gt;=100, "&gt;100"
)</f>
        <v>50-100</v>
      </c>
      <c r="AI2856">
        <f t="shared" si="89"/>
        <v>0</v>
      </c>
      <c r="AJ2856" t="str" cm="1">
        <f t="array" ref="AJ2856">_xlfn.IFS(
C2856&lt;=20, "&lt;20",
AND(C2856&gt;=20, C2856&lt;35), "20-35",
AND(C2856&gt;=35, C2856&lt;50), "35-50",
C2856&gt;=50, "50-100"
)</f>
        <v>50-100</v>
      </c>
      <c r="AK2856" t="str" cm="1">
        <f t="array" ref="AK2856">_xlfn.IFS(
G2856&lt;6, "&lt;6",
AND(G2856&gt;=6, G2856&lt;12), "6-12",
AND(G2856&gt;=12, G2856&lt;18), "12-18",  AND(G2856&gt;=18, G2856&lt;24), "18-24", G2856&gt;=24, "24-36")</f>
        <v>6-12</v>
      </c>
    </row>
    <row r="2857" spans="1:37" x14ac:dyDescent="0.3">
      <c r="A2857" t="s">
        <v>2957</v>
      </c>
      <c r="B2857" t="s">
        <v>33</v>
      </c>
      <c r="C2857">
        <v>62</v>
      </c>
      <c r="D2857" t="s">
        <v>34</v>
      </c>
      <c r="E2857" t="s">
        <v>114</v>
      </c>
      <c r="F2857">
        <v>15</v>
      </c>
      <c r="G2857">
        <v>33</v>
      </c>
      <c r="H2857" t="s">
        <v>36</v>
      </c>
      <c r="I2857" t="s">
        <v>37</v>
      </c>
      <c r="J2857" t="s">
        <v>34</v>
      </c>
      <c r="K2857" t="s">
        <v>34</v>
      </c>
      <c r="L2857" t="s">
        <v>34</v>
      </c>
      <c r="M2857" t="s">
        <v>34</v>
      </c>
      <c r="N2857" t="s">
        <v>34</v>
      </c>
      <c r="O2857" t="s">
        <v>34</v>
      </c>
      <c r="P2857" t="s">
        <v>34</v>
      </c>
      <c r="Q2857" t="s">
        <v>34</v>
      </c>
      <c r="R2857" t="s">
        <v>34</v>
      </c>
      <c r="S2857" t="s">
        <v>34</v>
      </c>
      <c r="T2857" t="s">
        <v>34</v>
      </c>
      <c r="U2857" t="s">
        <v>46</v>
      </c>
      <c r="V2857" t="s">
        <v>34</v>
      </c>
      <c r="W2857" t="s">
        <v>40</v>
      </c>
      <c r="X2857">
        <v>19.850000000000001</v>
      </c>
      <c r="Y2857">
        <v>108.05</v>
      </c>
      <c r="Z2857">
        <v>0</v>
      </c>
      <c r="AA2857">
        <v>0</v>
      </c>
      <c r="AB2857">
        <v>30.85</v>
      </c>
      <c r="AC2857">
        <v>138.9</v>
      </c>
      <c r="AD2857" t="s">
        <v>52</v>
      </c>
      <c r="AE2857" t="s">
        <v>100</v>
      </c>
      <c r="AF2857" t="s">
        <v>101</v>
      </c>
      <c r="AG2857">
        <f t="shared" si="88"/>
        <v>1</v>
      </c>
      <c r="AH2857" t="str" cm="1">
        <f t="array" ref="AH2857">_xlfn.IFS(
X2857&lt;=20, "&lt;20",
AND(X2857&gt;=20, X2857&lt;50), "20-50",
AND(X2857&gt;=50, X2857&lt;100), "50-100",
X2857&gt;=100, "&gt;100"
)</f>
        <v>&lt;20</v>
      </c>
      <c r="AI2857">
        <f t="shared" si="89"/>
        <v>0</v>
      </c>
      <c r="AJ2857" t="str" cm="1">
        <f t="array" ref="AJ2857">_xlfn.IFS(
C2857&lt;=20, "&lt;20",
AND(C2857&gt;=20, C2857&lt;35), "20-35",
AND(C2857&gt;=35, C2857&lt;50), "35-50",
C2857&gt;=50, "50-100"
)</f>
        <v>50-100</v>
      </c>
      <c r="AK2857" t="str" cm="1">
        <f t="array" ref="AK2857">_xlfn.IFS(
G2857&lt;6, "&lt;6",
AND(G2857&gt;=6, G2857&lt;12), "6-12",
AND(G2857&gt;=12, G2857&lt;18), "12-18",  AND(G2857&gt;=18, G2857&lt;24), "18-24", G2857&gt;=24, "24-36")</f>
        <v>24-36</v>
      </c>
    </row>
    <row r="2858" spans="1:37" x14ac:dyDescent="0.3">
      <c r="A2858" t="s">
        <v>2958</v>
      </c>
      <c r="B2858" t="s">
        <v>33</v>
      </c>
      <c r="C2858">
        <v>48</v>
      </c>
      <c r="D2858" t="s">
        <v>37</v>
      </c>
      <c r="E2858" t="s">
        <v>48</v>
      </c>
      <c r="F2858">
        <v>12</v>
      </c>
      <c r="G2858">
        <v>17</v>
      </c>
      <c r="H2858" t="s">
        <v>36</v>
      </c>
      <c r="I2858" t="s">
        <v>37</v>
      </c>
      <c r="J2858" t="s">
        <v>34</v>
      </c>
      <c r="K2858" t="s">
        <v>37</v>
      </c>
      <c r="L2858" t="s">
        <v>50</v>
      </c>
      <c r="M2858" t="s">
        <v>34</v>
      </c>
      <c r="N2858" t="s">
        <v>37</v>
      </c>
      <c r="O2858" t="s">
        <v>34</v>
      </c>
      <c r="P2858" t="s">
        <v>34</v>
      </c>
      <c r="Q2858" t="s">
        <v>34</v>
      </c>
      <c r="R2858" t="s">
        <v>37</v>
      </c>
      <c r="S2858" t="s">
        <v>37</v>
      </c>
      <c r="T2858" t="s">
        <v>34</v>
      </c>
      <c r="U2858" t="s">
        <v>46</v>
      </c>
      <c r="V2858" t="s">
        <v>37</v>
      </c>
      <c r="W2858" t="s">
        <v>51</v>
      </c>
      <c r="X2858">
        <v>85.35</v>
      </c>
      <c r="Y2858">
        <v>4338.6000000000004</v>
      </c>
      <c r="Z2858">
        <v>0</v>
      </c>
      <c r="AA2858">
        <v>90</v>
      </c>
      <c r="AB2858">
        <v>2502.7600000000002</v>
      </c>
      <c r="AC2858">
        <v>6931.36</v>
      </c>
      <c r="AD2858" t="s">
        <v>52</v>
      </c>
      <c r="AE2858" t="s">
        <v>104</v>
      </c>
      <c r="AF2858" t="s">
        <v>150</v>
      </c>
      <c r="AG2858">
        <f t="shared" si="88"/>
        <v>1</v>
      </c>
      <c r="AH2858" t="str" cm="1">
        <f t="array" ref="AH2858">_xlfn.IFS(
X2858&lt;=20, "&lt;20",
AND(X2858&gt;=20, X2858&lt;50), "20-50",
AND(X2858&gt;=50, X2858&lt;100), "50-100",
X2858&gt;=100, "&gt;100"
)</f>
        <v>50-100</v>
      </c>
      <c r="AI2858">
        <f t="shared" si="89"/>
        <v>0</v>
      </c>
      <c r="AJ2858" t="str" cm="1">
        <f t="array" ref="AJ2858">_xlfn.IFS(
C2858&lt;=20, "&lt;20",
AND(C2858&gt;=20, C2858&lt;35), "20-35",
AND(C2858&gt;=35, C2858&lt;50), "35-50",
C2858&gt;=50, "50-100"
)</f>
        <v>35-50</v>
      </c>
      <c r="AK2858" t="str" cm="1">
        <f t="array" ref="AK2858">_xlfn.IFS(
G2858&lt;6, "&lt;6",
AND(G2858&gt;=6, G2858&lt;12), "6-12",
AND(G2858&gt;=12, G2858&lt;18), "12-18",  AND(G2858&gt;=18, G2858&lt;24), "18-24", G2858&gt;=24, "24-36")</f>
        <v>12-18</v>
      </c>
    </row>
    <row r="2859" spans="1:37" x14ac:dyDescent="0.3">
      <c r="A2859" t="s">
        <v>2959</v>
      </c>
      <c r="B2859" t="s">
        <v>33</v>
      </c>
      <c r="C2859">
        <v>28</v>
      </c>
      <c r="D2859" t="s">
        <v>37</v>
      </c>
      <c r="E2859" t="s">
        <v>103</v>
      </c>
      <c r="F2859">
        <v>14</v>
      </c>
      <c r="G2859">
        <v>2</v>
      </c>
      <c r="H2859" t="s">
        <v>49</v>
      </c>
      <c r="I2859" t="s">
        <v>37</v>
      </c>
      <c r="J2859" t="s">
        <v>37</v>
      </c>
      <c r="K2859" t="s">
        <v>37</v>
      </c>
      <c r="L2859" t="s">
        <v>50</v>
      </c>
      <c r="M2859" t="s">
        <v>34</v>
      </c>
      <c r="N2859" t="s">
        <v>37</v>
      </c>
      <c r="O2859" t="s">
        <v>34</v>
      </c>
      <c r="P2859" t="s">
        <v>34</v>
      </c>
      <c r="Q2859" t="s">
        <v>34</v>
      </c>
      <c r="R2859" t="s">
        <v>34</v>
      </c>
      <c r="S2859" t="s">
        <v>34</v>
      </c>
      <c r="T2859" t="s">
        <v>37</v>
      </c>
      <c r="U2859" t="s">
        <v>46</v>
      </c>
      <c r="V2859" t="s">
        <v>37</v>
      </c>
      <c r="W2859" t="s">
        <v>51</v>
      </c>
      <c r="X2859">
        <v>81.3</v>
      </c>
      <c r="Y2859">
        <v>416.3</v>
      </c>
      <c r="Z2859">
        <v>0</v>
      </c>
      <c r="AA2859">
        <v>0</v>
      </c>
      <c r="AB2859">
        <v>125.55</v>
      </c>
      <c r="AC2859">
        <v>541.85</v>
      </c>
      <c r="AD2859" t="s">
        <v>52</v>
      </c>
      <c r="AE2859" t="s">
        <v>104</v>
      </c>
      <c r="AF2859" t="s">
        <v>105</v>
      </c>
      <c r="AG2859">
        <f t="shared" si="88"/>
        <v>1</v>
      </c>
      <c r="AH2859" t="str" cm="1">
        <f t="array" ref="AH2859">_xlfn.IFS(
X2859&lt;=20, "&lt;20",
AND(X2859&gt;=20, X2859&lt;50), "20-50",
AND(X2859&gt;=50, X2859&lt;100), "50-100",
X2859&gt;=100, "&gt;100"
)</f>
        <v>50-100</v>
      </c>
      <c r="AI2859">
        <f t="shared" si="89"/>
        <v>0</v>
      </c>
      <c r="AJ2859" t="str" cm="1">
        <f t="array" ref="AJ2859">_xlfn.IFS(
C2859&lt;=20, "&lt;20",
AND(C2859&gt;=20, C2859&lt;35), "20-35",
AND(C2859&gt;=35, C2859&lt;50), "35-50",
C2859&gt;=50, "50-100"
)</f>
        <v>20-35</v>
      </c>
      <c r="AK2859" t="str" cm="1">
        <f t="array" ref="AK2859">_xlfn.IFS(
G2859&lt;6, "&lt;6",
AND(G2859&gt;=6, G2859&lt;12), "6-12",
AND(G2859&gt;=12, G2859&lt;18), "12-18",  AND(G2859&gt;=18, G2859&lt;24), "18-24", G2859&gt;=24, "24-36")</f>
        <v>&lt;6</v>
      </c>
    </row>
    <row r="2860" spans="1:37" x14ac:dyDescent="0.3">
      <c r="A2860" t="s">
        <v>2960</v>
      </c>
      <c r="B2860" t="s">
        <v>33</v>
      </c>
      <c r="C2860">
        <v>73</v>
      </c>
      <c r="D2860" t="s">
        <v>34</v>
      </c>
      <c r="E2860" t="s">
        <v>74</v>
      </c>
      <c r="F2860">
        <v>10</v>
      </c>
      <c r="G2860">
        <v>7</v>
      </c>
      <c r="H2860" t="s">
        <v>49</v>
      </c>
      <c r="I2860" t="s">
        <v>37</v>
      </c>
      <c r="J2860" t="s">
        <v>34</v>
      </c>
      <c r="K2860" t="s">
        <v>37</v>
      </c>
      <c r="L2860" t="s">
        <v>50</v>
      </c>
      <c r="M2860" t="s">
        <v>34</v>
      </c>
      <c r="N2860" t="s">
        <v>34</v>
      </c>
      <c r="O2860" t="s">
        <v>37</v>
      </c>
      <c r="P2860" t="s">
        <v>34</v>
      </c>
      <c r="Q2860" t="s">
        <v>37</v>
      </c>
      <c r="R2860" t="s">
        <v>37</v>
      </c>
      <c r="S2860" t="s">
        <v>34</v>
      </c>
      <c r="T2860" t="s">
        <v>37</v>
      </c>
      <c r="U2860" t="s">
        <v>46</v>
      </c>
      <c r="V2860" t="s">
        <v>37</v>
      </c>
      <c r="W2860" t="s">
        <v>51</v>
      </c>
      <c r="X2860">
        <v>92.1</v>
      </c>
      <c r="Y2860">
        <v>729.95</v>
      </c>
      <c r="Z2860">
        <v>0</v>
      </c>
      <c r="AA2860">
        <v>0</v>
      </c>
      <c r="AB2860">
        <v>343.44</v>
      </c>
      <c r="AC2860">
        <v>1073.3900000000001</v>
      </c>
      <c r="AD2860" t="s">
        <v>52</v>
      </c>
      <c r="AE2860" t="s">
        <v>53</v>
      </c>
      <c r="AF2860" t="s">
        <v>54</v>
      </c>
      <c r="AG2860">
        <f t="shared" si="88"/>
        <v>1</v>
      </c>
      <c r="AH2860" t="str" cm="1">
        <f t="array" ref="AH2860">_xlfn.IFS(
X2860&lt;=20, "&lt;20",
AND(X2860&gt;=20, X2860&lt;50), "20-50",
AND(X2860&gt;=50, X2860&lt;100), "50-100",
X2860&gt;=100, "&gt;100"
)</f>
        <v>50-100</v>
      </c>
      <c r="AI2860">
        <f t="shared" si="89"/>
        <v>0</v>
      </c>
      <c r="AJ2860" t="str" cm="1">
        <f t="array" ref="AJ2860">_xlfn.IFS(
C2860&lt;=20, "&lt;20",
AND(C2860&gt;=20, C2860&lt;35), "20-35",
AND(C2860&gt;=35, C2860&lt;50), "35-50",
C2860&gt;=50, "50-100"
)</f>
        <v>50-100</v>
      </c>
      <c r="AK2860" t="str" cm="1">
        <f t="array" ref="AK2860">_xlfn.IFS(
G2860&lt;6, "&lt;6",
AND(G2860&gt;=6, G2860&lt;12), "6-12",
AND(G2860&gt;=12, G2860&lt;18), "12-18",  AND(G2860&gt;=18, G2860&lt;24), "18-24", G2860&gt;=24, "24-36")</f>
        <v>6-12</v>
      </c>
    </row>
    <row r="2861" spans="1:37" x14ac:dyDescent="0.3">
      <c r="A2861" t="s">
        <v>2961</v>
      </c>
      <c r="B2861" t="s">
        <v>33</v>
      </c>
      <c r="C2861">
        <v>41</v>
      </c>
      <c r="D2861" t="s">
        <v>34</v>
      </c>
      <c r="E2861" t="s">
        <v>61</v>
      </c>
      <c r="F2861">
        <v>5</v>
      </c>
      <c r="G2861">
        <v>29</v>
      </c>
      <c r="H2861" t="s">
        <v>36</v>
      </c>
      <c r="I2861" t="s">
        <v>37</v>
      </c>
      <c r="J2861" t="s">
        <v>34</v>
      </c>
      <c r="K2861" t="s">
        <v>37</v>
      </c>
      <c r="L2861" t="s">
        <v>72</v>
      </c>
      <c r="M2861" t="s">
        <v>34</v>
      </c>
      <c r="N2861" t="s">
        <v>34</v>
      </c>
      <c r="O2861" t="s">
        <v>34</v>
      </c>
      <c r="P2861" t="s">
        <v>34</v>
      </c>
      <c r="Q2861" t="s">
        <v>34</v>
      </c>
      <c r="R2861" t="s">
        <v>34</v>
      </c>
      <c r="S2861" t="s">
        <v>34</v>
      </c>
      <c r="T2861" t="s">
        <v>37</v>
      </c>
      <c r="U2861" t="s">
        <v>46</v>
      </c>
      <c r="V2861" t="s">
        <v>34</v>
      </c>
      <c r="W2861" t="s">
        <v>143</v>
      </c>
      <c r="X2861">
        <v>44.6</v>
      </c>
      <c r="Y2861">
        <v>44.6</v>
      </c>
      <c r="Z2861">
        <v>0</v>
      </c>
      <c r="AA2861">
        <v>0</v>
      </c>
      <c r="AB2861">
        <v>45.28</v>
      </c>
      <c r="AC2861">
        <v>89.88</v>
      </c>
      <c r="AD2861" t="s">
        <v>85</v>
      </c>
      <c r="AE2861" t="s">
        <v>42</v>
      </c>
      <c r="AF2861" t="s">
        <v>42</v>
      </c>
      <c r="AG2861">
        <f t="shared" si="88"/>
        <v>0</v>
      </c>
      <c r="AH2861" t="str" cm="1">
        <f t="array" ref="AH2861">_xlfn.IFS(
X2861&lt;=20, "&lt;20",
AND(X2861&gt;=20, X2861&lt;50), "20-50",
AND(X2861&gt;=50, X2861&lt;100), "50-100",
X2861&gt;=100, "&gt;100"
)</f>
        <v>20-50</v>
      </c>
      <c r="AI2861">
        <f t="shared" si="89"/>
        <v>1</v>
      </c>
      <c r="AJ2861" t="str" cm="1">
        <f t="array" ref="AJ2861">_xlfn.IFS(
C2861&lt;=20, "&lt;20",
AND(C2861&gt;=20, C2861&lt;35), "20-35",
AND(C2861&gt;=35, C2861&lt;50), "35-50",
C2861&gt;=50, "50-100"
)</f>
        <v>35-50</v>
      </c>
      <c r="AK2861" t="str" cm="1">
        <f t="array" ref="AK2861">_xlfn.IFS(
G2861&lt;6, "&lt;6",
AND(G2861&gt;=6, G2861&lt;12), "6-12",
AND(G2861&gt;=12, G2861&lt;18), "12-18",  AND(G2861&gt;=18, G2861&lt;24), "18-24", G2861&gt;=24, "24-36")</f>
        <v>24-36</v>
      </c>
    </row>
    <row r="2862" spans="1:37" x14ac:dyDescent="0.3">
      <c r="A2862" t="s">
        <v>2962</v>
      </c>
      <c r="B2862" t="s">
        <v>44</v>
      </c>
      <c r="C2862">
        <v>81</v>
      </c>
      <c r="D2862" t="s">
        <v>37</v>
      </c>
      <c r="E2862" t="s">
        <v>124</v>
      </c>
      <c r="F2862">
        <v>9</v>
      </c>
      <c r="G2862">
        <v>20</v>
      </c>
      <c r="H2862" t="s">
        <v>57</v>
      </c>
      <c r="I2862" t="s">
        <v>37</v>
      </c>
      <c r="J2862" t="s">
        <v>34</v>
      </c>
      <c r="K2862" t="s">
        <v>37</v>
      </c>
      <c r="L2862" t="s">
        <v>50</v>
      </c>
      <c r="M2862" t="s">
        <v>34</v>
      </c>
      <c r="N2862" t="s">
        <v>37</v>
      </c>
      <c r="O2862" t="s">
        <v>34</v>
      </c>
      <c r="P2862" t="s">
        <v>37</v>
      </c>
      <c r="Q2862" t="s">
        <v>34</v>
      </c>
      <c r="R2862" t="s">
        <v>37</v>
      </c>
      <c r="S2862" t="s">
        <v>34</v>
      </c>
      <c r="T2862" t="s">
        <v>37</v>
      </c>
      <c r="U2862" t="s">
        <v>46</v>
      </c>
      <c r="V2862" t="s">
        <v>37</v>
      </c>
      <c r="W2862" t="s">
        <v>51</v>
      </c>
      <c r="X2862">
        <v>89.05</v>
      </c>
      <c r="Y2862">
        <v>1169.3499999999999</v>
      </c>
      <c r="Z2862">
        <v>0</v>
      </c>
      <c r="AA2862">
        <v>0</v>
      </c>
      <c r="AB2862">
        <v>19.11</v>
      </c>
      <c r="AC2862">
        <v>1188.46</v>
      </c>
      <c r="AD2862" t="s">
        <v>52</v>
      </c>
      <c r="AE2862" t="s">
        <v>53</v>
      </c>
      <c r="AF2862" t="s">
        <v>91</v>
      </c>
      <c r="AG2862">
        <f t="shared" si="88"/>
        <v>1</v>
      </c>
      <c r="AH2862" t="str" cm="1">
        <f t="array" ref="AH2862">_xlfn.IFS(
X2862&lt;=20, "&lt;20",
AND(X2862&gt;=20, X2862&lt;50), "20-50",
AND(X2862&gt;=50, X2862&lt;100), "50-100",
X2862&gt;=100, "&gt;100"
)</f>
        <v>50-100</v>
      </c>
      <c r="AI2862">
        <f t="shared" si="89"/>
        <v>0</v>
      </c>
      <c r="AJ2862" t="str" cm="1">
        <f t="array" ref="AJ2862">_xlfn.IFS(
C2862&lt;=20, "&lt;20",
AND(C2862&gt;=20, C2862&lt;35), "20-35",
AND(C2862&gt;=35, C2862&lt;50), "35-50",
C2862&gt;=50, "50-100"
)</f>
        <v>50-100</v>
      </c>
      <c r="AK2862" t="str" cm="1">
        <f t="array" ref="AK2862">_xlfn.IFS(
G2862&lt;6, "&lt;6",
AND(G2862&gt;=6, G2862&lt;12), "6-12",
AND(G2862&gt;=12, G2862&lt;18), "12-18",  AND(G2862&gt;=18, G2862&lt;24), "18-24", G2862&gt;=24, "24-36")</f>
        <v>18-24</v>
      </c>
    </row>
    <row r="2863" spans="1:37" x14ac:dyDescent="0.3">
      <c r="A2863" t="s">
        <v>2963</v>
      </c>
      <c r="B2863" t="s">
        <v>44</v>
      </c>
      <c r="C2863">
        <v>26</v>
      </c>
      <c r="D2863" t="s">
        <v>34</v>
      </c>
      <c r="E2863" t="s">
        <v>87</v>
      </c>
      <c r="F2863">
        <v>1</v>
      </c>
      <c r="G2863">
        <v>13</v>
      </c>
      <c r="H2863" t="s">
        <v>36</v>
      </c>
      <c r="I2863" t="s">
        <v>37</v>
      </c>
      <c r="J2863" t="s">
        <v>37</v>
      </c>
      <c r="K2863" t="s">
        <v>37</v>
      </c>
      <c r="L2863" t="s">
        <v>50</v>
      </c>
      <c r="M2863" t="s">
        <v>34</v>
      </c>
      <c r="N2863" t="s">
        <v>37</v>
      </c>
      <c r="O2863" t="s">
        <v>34</v>
      </c>
      <c r="P2863" t="s">
        <v>34</v>
      </c>
      <c r="Q2863" t="s">
        <v>37</v>
      </c>
      <c r="R2863" t="s">
        <v>37</v>
      </c>
      <c r="S2863" t="s">
        <v>37</v>
      </c>
      <c r="T2863" t="s">
        <v>37</v>
      </c>
      <c r="U2863" t="s">
        <v>67</v>
      </c>
      <c r="V2863" t="s">
        <v>34</v>
      </c>
      <c r="W2863" t="s">
        <v>51</v>
      </c>
      <c r="X2863">
        <v>97.45</v>
      </c>
      <c r="Y2863">
        <v>6253</v>
      </c>
      <c r="Z2863">
        <v>0</v>
      </c>
      <c r="AA2863">
        <v>0</v>
      </c>
      <c r="AB2863">
        <v>2378.88</v>
      </c>
      <c r="AC2863">
        <v>8631.8799999999992</v>
      </c>
      <c r="AD2863" t="s">
        <v>41</v>
      </c>
      <c r="AE2863" t="s">
        <v>42</v>
      </c>
      <c r="AF2863" t="s">
        <v>42</v>
      </c>
      <c r="AG2863">
        <f t="shared" si="88"/>
        <v>0</v>
      </c>
      <c r="AH2863" t="str" cm="1">
        <f t="array" ref="AH2863">_xlfn.IFS(
X2863&lt;=20, "&lt;20",
AND(X2863&gt;=20, X2863&lt;50), "20-50",
AND(X2863&gt;=50, X2863&lt;100), "50-100",
X2863&gt;=100, "&gt;100"
)</f>
        <v>50-100</v>
      </c>
      <c r="AI2863">
        <f t="shared" si="89"/>
        <v>0</v>
      </c>
      <c r="AJ2863" t="str" cm="1">
        <f t="array" ref="AJ2863">_xlfn.IFS(
C2863&lt;=20, "&lt;20",
AND(C2863&gt;=20, C2863&lt;35), "20-35",
AND(C2863&gt;=35, C2863&lt;50), "35-50",
C2863&gt;=50, "50-100"
)</f>
        <v>20-35</v>
      </c>
      <c r="AK2863" t="str" cm="1">
        <f t="array" ref="AK2863">_xlfn.IFS(
G2863&lt;6, "&lt;6",
AND(G2863&gt;=6, G2863&lt;12), "6-12",
AND(G2863&gt;=12, G2863&lt;18), "12-18",  AND(G2863&gt;=18, G2863&lt;24), "18-24", G2863&gt;=24, "24-36")</f>
        <v>12-18</v>
      </c>
    </row>
    <row r="2864" spans="1:37" x14ac:dyDescent="0.3">
      <c r="A2864" t="s">
        <v>2964</v>
      </c>
      <c r="B2864" t="s">
        <v>44</v>
      </c>
      <c r="C2864">
        <v>70</v>
      </c>
      <c r="D2864" t="s">
        <v>34</v>
      </c>
      <c r="E2864" t="s">
        <v>109</v>
      </c>
      <c r="F2864">
        <v>4</v>
      </c>
      <c r="G2864">
        <v>20</v>
      </c>
      <c r="H2864" t="s">
        <v>36</v>
      </c>
      <c r="I2864" t="s">
        <v>37</v>
      </c>
      <c r="J2864" t="s">
        <v>34</v>
      </c>
      <c r="K2864" t="s">
        <v>34</v>
      </c>
      <c r="L2864" t="s">
        <v>34</v>
      </c>
      <c r="M2864" t="s">
        <v>34</v>
      </c>
      <c r="N2864" t="s">
        <v>34</v>
      </c>
      <c r="O2864" t="s">
        <v>34</v>
      </c>
      <c r="P2864" t="s">
        <v>34</v>
      </c>
      <c r="Q2864" t="s">
        <v>34</v>
      </c>
      <c r="R2864" t="s">
        <v>34</v>
      </c>
      <c r="S2864" t="s">
        <v>34</v>
      </c>
      <c r="T2864" t="s">
        <v>34</v>
      </c>
      <c r="U2864" t="s">
        <v>46</v>
      </c>
      <c r="V2864" t="s">
        <v>34</v>
      </c>
      <c r="W2864" t="s">
        <v>51</v>
      </c>
      <c r="X2864">
        <v>-5</v>
      </c>
      <c r="Y2864">
        <v>164.3</v>
      </c>
      <c r="Z2864">
        <v>0</v>
      </c>
      <c r="AA2864">
        <v>0</v>
      </c>
      <c r="AB2864">
        <v>223.6</v>
      </c>
      <c r="AC2864">
        <v>387.9</v>
      </c>
      <c r="AD2864" t="s">
        <v>52</v>
      </c>
      <c r="AE2864" t="s">
        <v>104</v>
      </c>
      <c r="AF2864" t="s">
        <v>150</v>
      </c>
      <c r="AG2864">
        <f t="shared" si="88"/>
        <v>1</v>
      </c>
      <c r="AH2864" t="str" cm="1">
        <f t="array" ref="AH2864">_xlfn.IFS(
X2864&lt;=20, "&lt;20",
AND(X2864&gt;=20, X2864&lt;50), "20-50",
AND(X2864&gt;=50, X2864&lt;100), "50-100",
X2864&gt;=100, "&gt;100"
)</f>
        <v>&lt;20</v>
      </c>
      <c r="AI2864">
        <f t="shared" si="89"/>
        <v>0</v>
      </c>
      <c r="AJ2864" t="str" cm="1">
        <f t="array" ref="AJ2864">_xlfn.IFS(
C2864&lt;=20, "&lt;20",
AND(C2864&gt;=20, C2864&lt;35), "20-35",
AND(C2864&gt;=35, C2864&lt;50), "35-50",
C2864&gt;=50, "50-100"
)</f>
        <v>50-100</v>
      </c>
      <c r="AK2864" t="str" cm="1">
        <f t="array" ref="AK2864">_xlfn.IFS(
G2864&lt;6, "&lt;6",
AND(G2864&gt;=6, G2864&lt;12), "6-12",
AND(G2864&gt;=12, G2864&lt;18), "12-18",  AND(G2864&gt;=18, G2864&lt;24), "18-24", G2864&gt;=24, "24-36")</f>
        <v>18-24</v>
      </c>
    </row>
    <row r="2865" spans="1:37" x14ac:dyDescent="0.3">
      <c r="A2865" t="s">
        <v>2965</v>
      </c>
      <c r="B2865" t="s">
        <v>33</v>
      </c>
      <c r="C2865">
        <v>32</v>
      </c>
      <c r="D2865" t="s">
        <v>34</v>
      </c>
      <c r="E2865" t="s">
        <v>45</v>
      </c>
      <c r="F2865">
        <v>11</v>
      </c>
      <c r="G2865">
        <v>12</v>
      </c>
      <c r="H2865" t="s">
        <v>70</v>
      </c>
      <c r="I2865" t="s">
        <v>37</v>
      </c>
      <c r="J2865" t="s">
        <v>34</v>
      </c>
      <c r="K2865" t="s">
        <v>34</v>
      </c>
      <c r="L2865" t="s">
        <v>34</v>
      </c>
      <c r="M2865" t="s">
        <v>34</v>
      </c>
      <c r="N2865" t="s">
        <v>34</v>
      </c>
      <c r="O2865" t="s">
        <v>34</v>
      </c>
      <c r="P2865" t="s">
        <v>34</v>
      </c>
      <c r="Q2865" t="s">
        <v>34</v>
      </c>
      <c r="R2865" t="s">
        <v>34</v>
      </c>
      <c r="S2865" t="s">
        <v>34</v>
      </c>
      <c r="T2865" t="s">
        <v>34</v>
      </c>
      <c r="U2865" t="s">
        <v>39</v>
      </c>
      <c r="V2865" t="s">
        <v>34</v>
      </c>
      <c r="W2865" t="s">
        <v>51</v>
      </c>
      <c r="X2865">
        <v>19.100000000000001</v>
      </c>
      <c r="Y2865">
        <v>1007.8</v>
      </c>
      <c r="Z2865">
        <v>0</v>
      </c>
      <c r="AA2865">
        <v>0</v>
      </c>
      <c r="AB2865">
        <v>1495.83</v>
      </c>
      <c r="AC2865">
        <v>2503.63</v>
      </c>
      <c r="AD2865" t="s">
        <v>41</v>
      </c>
      <c r="AE2865" t="s">
        <v>42</v>
      </c>
      <c r="AF2865" t="s">
        <v>42</v>
      </c>
      <c r="AG2865">
        <f t="shared" si="88"/>
        <v>0</v>
      </c>
      <c r="AH2865" t="str" cm="1">
        <f t="array" ref="AH2865">_xlfn.IFS(
X2865&lt;=20, "&lt;20",
AND(X2865&gt;=20, X2865&lt;50), "20-50",
AND(X2865&gt;=50, X2865&lt;100), "50-100",
X2865&gt;=100, "&gt;100"
)</f>
        <v>&lt;20</v>
      </c>
      <c r="AI2865">
        <f t="shared" si="89"/>
        <v>0</v>
      </c>
      <c r="AJ2865" t="str" cm="1">
        <f t="array" ref="AJ2865">_xlfn.IFS(
C2865&lt;=20, "&lt;20",
AND(C2865&gt;=20, C2865&lt;35), "20-35",
AND(C2865&gt;=35, C2865&lt;50), "35-50",
C2865&gt;=50, "50-100"
)</f>
        <v>20-35</v>
      </c>
      <c r="AK2865" t="str" cm="1">
        <f t="array" ref="AK2865">_xlfn.IFS(
G2865&lt;6, "&lt;6",
AND(G2865&gt;=6, G2865&lt;12), "6-12",
AND(G2865&gt;=12, G2865&lt;18), "12-18",  AND(G2865&gt;=18, G2865&lt;24), "18-24", G2865&gt;=24, "24-36")</f>
        <v>12-18</v>
      </c>
    </row>
    <row r="2866" spans="1:37" x14ac:dyDescent="0.3">
      <c r="A2866" t="s">
        <v>2966</v>
      </c>
      <c r="B2866" t="s">
        <v>44</v>
      </c>
      <c r="C2866">
        <v>50</v>
      </c>
      <c r="D2866" t="s">
        <v>34</v>
      </c>
      <c r="E2866" t="s">
        <v>56</v>
      </c>
      <c r="F2866">
        <v>4</v>
      </c>
      <c r="G2866">
        <v>17</v>
      </c>
      <c r="H2866" t="s">
        <v>70</v>
      </c>
      <c r="I2866" t="s">
        <v>37</v>
      </c>
      <c r="J2866" t="s">
        <v>37</v>
      </c>
      <c r="K2866" t="s">
        <v>34</v>
      </c>
      <c r="L2866" t="s">
        <v>34</v>
      </c>
      <c r="M2866" t="s">
        <v>34</v>
      </c>
      <c r="N2866" t="s">
        <v>34</v>
      </c>
      <c r="O2866" t="s">
        <v>34</v>
      </c>
      <c r="P2866" t="s">
        <v>34</v>
      </c>
      <c r="Q2866" t="s">
        <v>34</v>
      </c>
      <c r="R2866" t="s">
        <v>34</v>
      </c>
      <c r="S2866" t="s">
        <v>34</v>
      </c>
      <c r="T2866" t="s">
        <v>34</v>
      </c>
      <c r="U2866" t="s">
        <v>39</v>
      </c>
      <c r="V2866" t="s">
        <v>37</v>
      </c>
      <c r="W2866" t="s">
        <v>51</v>
      </c>
      <c r="X2866">
        <v>24.45</v>
      </c>
      <c r="Y2866">
        <v>1066.1500000000001</v>
      </c>
      <c r="Z2866">
        <v>0</v>
      </c>
      <c r="AA2866">
        <v>0</v>
      </c>
      <c r="AB2866">
        <v>1631.16</v>
      </c>
      <c r="AC2866">
        <v>2697.31</v>
      </c>
      <c r="AD2866" t="s">
        <v>41</v>
      </c>
      <c r="AE2866" t="s">
        <v>42</v>
      </c>
      <c r="AF2866" t="s">
        <v>42</v>
      </c>
      <c r="AG2866">
        <f t="shared" si="88"/>
        <v>0</v>
      </c>
      <c r="AH2866" t="str" cm="1">
        <f t="array" ref="AH2866">_xlfn.IFS(
X2866&lt;=20, "&lt;20",
AND(X2866&gt;=20, X2866&lt;50), "20-50",
AND(X2866&gt;=50, X2866&lt;100), "50-100",
X2866&gt;=100, "&gt;100"
)</f>
        <v>20-50</v>
      </c>
      <c r="AI2866">
        <f t="shared" si="89"/>
        <v>0</v>
      </c>
      <c r="AJ2866" t="str" cm="1">
        <f t="array" ref="AJ2866">_xlfn.IFS(
C2866&lt;=20, "&lt;20",
AND(C2866&gt;=20, C2866&lt;35), "20-35",
AND(C2866&gt;=35, C2866&lt;50), "35-50",
C2866&gt;=50, "50-100"
)</f>
        <v>50-100</v>
      </c>
      <c r="AK2866" t="str" cm="1">
        <f t="array" ref="AK2866">_xlfn.IFS(
G2866&lt;6, "&lt;6",
AND(G2866&gt;=6, G2866&lt;12), "6-12",
AND(G2866&gt;=12, G2866&lt;18), "12-18",  AND(G2866&gt;=18, G2866&lt;24), "18-24", G2866&gt;=24, "24-36")</f>
        <v>12-18</v>
      </c>
    </row>
    <row r="2867" spans="1:37" x14ac:dyDescent="0.3">
      <c r="A2867" t="s">
        <v>2967</v>
      </c>
      <c r="B2867" t="s">
        <v>44</v>
      </c>
      <c r="C2867">
        <v>44</v>
      </c>
      <c r="D2867" t="s">
        <v>37</v>
      </c>
      <c r="E2867" t="s">
        <v>87</v>
      </c>
      <c r="F2867">
        <v>13</v>
      </c>
      <c r="G2867">
        <v>11</v>
      </c>
      <c r="H2867" t="s">
        <v>36</v>
      </c>
      <c r="I2867" t="s">
        <v>37</v>
      </c>
      <c r="J2867" t="s">
        <v>34</v>
      </c>
      <c r="K2867" t="s">
        <v>37</v>
      </c>
      <c r="L2867" t="s">
        <v>72</v>
      </c>
      <c r="M2867" t="s">
        <v>34</v>
      </c>
      <c r="N2867" t="s">
        <v>37</v>
      </c>
      <c r="O2867" t="s">
        <v>34</v>
      </c>
      <c r="P2867" t="s">
        <v>37</v>
      </c>
      <c r="Q2867" t="s">
        <v>34</v>
      </c>
      <c r="R2867" t="s">
        <v>37</v>
      </c>
      <c r="S2867" t="s">
        <v>37</v>
      </c>
      <c r="T2867" t="s">
        <v>37</v>
      </c>
      <c r="U2867" t="s">
        <v>39</v>
      </c>
      <c r="V2867" t="s">
        <v>37</v>
      </c>
      <c r="W2867" t="s">
        <v>51</v>
      </c>
      <c r="X2867">
        <v>66.5</v>
      </c>
      <c r="Y2867">
        <v>2728.6</v>
      </c>
      <c r="Z2867">
        <v>0</v>
      </c>
      <c r="AA2867">
        <v>0</v>
      </c>
      <c r="AB2867">
        <v>1312.82</v>
      </c>
      <c r="AC2867">
        <v>4041.42</v>
      </c>
      <c r="AD2867" t="s">
        <v>52</v>
      </c>
      <c r="AE2867" t="s">
        <v>94</v>
      </c>
      <c r="AF2867" t="s">
        <v>235</v>
      </c>
      <c r="AG2867">
        <f t="shared" si="88"/>
        <v>1</v>
      </c>
      <c r="AH2867" t="str" cm="1">
        <f t="array" ref="AH2867">_xlfn.IFS(
X2867&lt;=20, "&lt;20",
AND(X2867&gt;=20, X2867&lt;50), "20-50",
AND(X2867&gt;=50, X2867&lt;100), "50-100",
X2867&gt;=100, "&gt;100"
)</f>
        <v>50-100</v>
      </c>
      <c r="AI2867">
        <f t="shared" si="89"/>
        <v>0</v>
      </c>
      <c r="AJ2867" t="str" cm="1">
        <f t="array" ref="AJ2867">_xlfn.IFS(
C2867&lt;=20, "&lt;20",
AND(C2867&gt;=20, C2867&lt;35), "20-35",
AND(C2867&gt;=35, C2867&lt;50), "35-50",
C2867&gt;=50, "50-100"
)</f>
        <v>35-50</v>
      </c>
      <c r="AK2867" t="str" cm="1">
        <f t="array" ref="AK2867">_xlfn.IFS(
G2867&lt;6, "&lt;6",
AND(G2867&gt;=6, G2867&lt;12), "6-12",
AND(G2867&gt;=12, G2867&lt;18), "12-18",  AND(G2867&gt;=18, G2867&lt;24), "18-24", G2867&gt;=24, "24-36")</f>
        <v>6-12</v>
      </c>
    </row>
    <row r="2868" spans="1:37" x14ac:dyDescent="0.3">
      <c r="A2868" t="s">
        <v>2968</v>
      </c>
      <c r="B2868" t="s">
        <v>33</v>
      </c>
      <c r="C2868">
        <v>30</v>
      </c>
      <c r="D2868" t="s">
        <v>34</v>
      </c>
      <c r="E2868" t="s">
        <v>45</v>
      </c>
      <c r="F2868">
        <v>7</v>
      </c>
      <c r="G2868">
        <v>33</v>
      </c>
      <c r="H2868" t="s">
        <v>70</v>
      </c>
      <c r="I2868" t="s">
        <v>37</v>
      </c>
      <c r="J2868" t="s">
        <v>37</v>
      </c>
      <c r="K2868" t="s">
        <v>37</v>
      </c>
      <c r="L2868" t="s">
        <v>50</v>
      </c>
      <c r="M2868" t="s">
        <v>37</v>
      </c>
      <c r="N2868" t="s">
        <v>37</v>
      </c>
      <c r="O2868" t="s">
        <v>37</v>
      </c>
      <c r="P2868" t="s">
        <v>34</v>
      </c>
      <c r="Q2868" t="s">
        <v>37</v>
      </c>
      <c r="R2868" t="s">
        <v>37</v>
      </c>
      <c r="S2868" t="s">
        <v>37</v>
      </c>
      <c r="T2868" t="s">
        <v>37</v>
      </c>
      <c r="U2868" t="s">
        <v>46</v>
      </c>
      <c r="V2868" t="s">
        <v>34</v>
      </c>
      <c r="W2868" t="s">
        <v>51</v>
      </c>
      <c r="X2868">
        <v>109.55</v>
      </c>
      <c r="Y2868">
        <v>6118.95</v>
      </c>
      <c r="Z2868">
        <v>0</v>
      </c>
      <c r="AA2868">
        <v>0</v>
      </c>
      <c r="AB2868">
        <v>2694.6</v>
      </c>
      <c r="AC2868">
        <v>8813.5499999999993</v>
      </c>
      <c r="AD2868" t="s">
        <v>41</v>
      </c>
      <c r="AE2868" t="s">
        <v>42</v>
      </c>
      <c r="AF2868" t="s">
        <v>42</v>
      </c>
      <c r="AG2868">
        <f t="shared" si="88"/>
        <v>0</v>
      </c>
      <c r="AH2868" t="str" cm="1">
        <f t="array" ref="AH2868">_xlfn.IFS(
X2868&lt;=20, "&lt;20",
AND(X2868&gt;=20, X2868&lt;50), "20-50",
AND(X2868&gt;=50, X2868&lt;100), "50-100",
X2868&gt;=100, "&gt;100"
)</f>
        <v>&gt;100</v>
      </c>
      <c r="AI2868">
        <f t="shared" si="89"/>
        <v>0</v>
      </c>
      <c r="AJ2868" t="str" cm="1">
        <f t="array" ref="AJ2868">_xlfn.IFS(
C2868&lt;=20, "&lt;20",
AND(C2868&gt;=20, C2868&lt;35), "20-35",
AND(C2868&gt;=35, C2868&lt;50), "35-50",
C2868&gt;=50, "50-100"
)</f>
        <v>20-35</v>
      </c>
      <c r="AK2868" t="str" cm="1">
        <f t="array" ref="AK2868">_xlfn.IFS(
G2868&lt;6, "&lt;6",
AND(G2868&gt;=6, G2868&lt;12), "6-12",
AND(G2868&gt;=12, G2868&lt;18), "12-18",  AND(G2868&gt;=18, G2868&lt;24), "18-24", G2868&gt;=24, "24-36")</f>
        <v>24-36</v>
      </c>
    </row>
    <row r="2869" spans="1:37" x14ac:dyDescent="0.3">
      <c r="A2869" t="s">
        <v>2969</v>
      </c>
      <c r="B2869" t="s">
        <v>44</v>
      </c>
      <c r="C2869">
        <v>69</v>
      </c>
      <c r="D2869" t="s">
        <v>34</v>
      </c>
      <c r="E2869" t="s">
        <v>48</v>
      </c>
      <c r="F2869">
        <v>13</v>
      </c>
      <c r="G2869">
        <v>12</v>
      </c>
      <c r="H2869" t="s">
        <v>36</v>
      </c>
      <c r="I2869" t="s">
        <v>37</v>
      </c>
      <c r="J2869" t="s">
        <v>37</v>
      </c>
      <c r="K2869" t="s">
        <v>34</v>
      </c>
      <c r="L2869" t="s">
        <v>34</v>
      </c>
      <c r="M2869" t="s">
        <v>34</v>
      </c>
      <c r="N2869" t="s">
        <v>34</v>
      </c>
      <c r="O2869" t="s">
        <v>34</v>
      </c>
      <c r="P2869" t="s">
        <v>34</v>
      </c>
      <c r="Q2869" t="s">
        <v>34</v>
      </c>
      <c r="R2869" t="s">
        <v>34</v>
      </c>
      <c r="S2869" t="s">
        <v>34</v>
      </c>
      <c r="T2869" t="s">
        <v>34</v>
      </c>
      <c r="U2869" t="s">
        <v>67</v>
      </c>
      <c r="V2869" t="s">
        <v>34</v>
      </c>
      <c r="W2869" t="s">
        <v>40</v>
      </c>
      <c r="X2869">
        <v>25.1</v>
      </c>
      <c r="Y2869">
        <v>1672.15</v>
      </c>
      <c r="Z2869">
        <v>0</v>
      </c>
      <c r="AA2869">
        <v>0</v>
      </c>
      <c r="AB2869">
        <v>984.23</v>
      </c>
      <c r="AC2869">
        <v>2656.38</v>
      </c>
      <c r="AD2869" t="s">
        <v>41</v>
      </c>
      <c r="AE2869" t="s">
        <v>42</v>
      </c>
      <c r="AF2869" t="s">
        <v>42</v>
      </c>
      <c r="AG2869">
        <f t="shared" si="88"/>
        <v>0</v>
      </c>
      <c r="AH2869" t="str" cm="1">
        <f t="array" ref="AH2869">_xlfn.IFS(
X2869&lt;=20, "&lt;20",
AND(X2869&gt;=20, X2869&lt;50), "20-50",
AND(X2869&gt;=50, X2869&lt;100), "50-100",
X2869&gt;=100, "&gt;100"
)</f>
        <v>20-50</v>
      </c>
      <c r="AI2869">
        <f t="shared" si="89"/>
        <v>0</v>
      </c>
      <c r="AJ2869" t="str" cm="1">
        <f t="array" ref="AJ2869">_xlfn.IFS(
C2869&lt;=20, "&lt;20",
AND(C2869&gt;=20, C2869&lt;35), "20-35",
AND(C2869&gt;=35, C2869&lt;50), "35-50",
C2869&gt;=50, "50-100"
)</f>
        <v>50-100</v>
      </c>
      <c r="AK2869" t="str" cm="1">
        <f t="array" ref="AK2869">_xlfn.IFS(
G2869&lt;6, "&lt;6",
AND(G2869&gt;=6, G2869&lt;12), "6-12",
AND(G2869&gt;=12, G2869&lt;18), "12-18",  AND(G2869&gt;=18, G2869&lt;24), "18-24", G2869&gt;=24, "24-36")</f>
        <v>12-18</v>
      </c>
    </row>
    <row r="2870" spans="1:37" x14ac:dyDescent="0.3">
      <c r="A2870" t="s">
        <v>2970</v>
      </c>
      <c r="B2870" t="s">
        <v>33</v>
      </c>
      <c r="C2870">
        <v>30</v>
      </c>
      <c r="D2870" t="s">
        <v>34</v>
      </c>
      <c r="E2870" t="s">
        <v>48</v>
      </c>
      <c r="F2870">
        <v>1</v>
      </c>
      <c r="G2870">
        <v>22</v>
      </c>
      <c r="H2870" t="s">
        <v>57</v>
      </c>
      <c r="I2870" t="s">
        <v>34</v>
      </c>
      <c r="J2870" t="s">
        <v>34</v>
      </c>
      <c r="K2870" t="s">
        <v>37</v>
      </c>
      <c r="L2870" t="s">
        <v>38</v>
      </c>
      <c r="M2870" t="s">
        <v>34</v>
      </c>
      <c r="N2870" t="s">
        <v>37</v>
      </c>
      <c r="O2870" t="s">
        <v>34</v>
      </c>
      <c r="P2870" t="s">
        <v>37</v>
      </c>
      <c r="Q2870" t="s">
        <v>34</v>
      </c>
      <c r="R2870" t="s">
        <v>34</v>
      </c>
      <c r="S2870" t="s">
        <v>34</v>
      </c>
      <c r="T2870" t="s">
        <v>37</v>
      </c>
      <c r="U2870" t="s">
        <v>46</v>
      </c>
      <c r="V2870" t="s">
        <v>34</v>
      </c>
      <c r="W2870" t="s">
        <v>40</v>
      </c>
      <c r="X2870">
        <v>34</v>
      </c>
      <c r="Y2870">
        <v>442.45</v>
      </c>
      <c r="Z2870">
        <v>0</v>
      </c>
      <c r="AA2870">
        <v>0</v>
      </c>
      <c r="AB2870">
        <v>0</v>
      </c>
      <c r="AC2870">
        <v>442.45</v>
      </c>
      <c r="AD2870" t="s">
        <v>41</v>
      </c>
      <c r="AE2870" t="s">
        <v>42</v>
      </c>
      <c r="AF2870" t="s">
        <v>42</v>
      </c>
      <c r="AG2870">
        <f t="shared" si="88"/>
        <v>0</v>
      </c>
      <c r="AH2870" t="str" cm="1">
        <f t="array" ref="AH2870">_xlfn.IFS(
X2870&lt;=20, "&lt;20",
AND(X2870&gt;=20, X2870&lt;50), "20-50",
AND(X2870&gt;=50, X2870&lt;100), "50-100",
X2870&gt;=100, "&gt;100"
)</f>
        <v>20-50</v>
      </c>
      <c r="AI2870">
        <f t="shared" si="89"/>
        <v>0</v>
      </c>
      <c r="AJ2870" t="str" cm="1">
        <f t="array" ref="AJ2870">_xlfn.IFS(
C2870&lt;=20, "&lt;20",
AND(C2870&gt;=20, C2870&lt;35), "20-35",
AND(C2870&gt;=35, C2870&lt;50), "35-50",
C2870&gt;=50, "50-100"
)</f>
        <v>20-35</v>
      </c>
      <c r="AK2870" t="str" cm="1">
        <f t="array" ref="AK2870">_xlfn.IFS(
G2870&lt;6, "&lt;6",
AND(G2870&gt;=6, G2870&lt;12), "6-12",
AND(G2870&gt;=12, G2870&lt;18), "12-18",  AND(G2870&gt;=18, G2870&lt;24), "18-24", G2870&gt;=24, "24-36")</f>
        <v>18-24</v>
      </c>
    </row>
    <row r="2871" spans="1:37" x14ac:dyDescent="0.3">
      <c r="A2871" t="s">
        <v>2971</v>
      </c>
      <c r="B2871" t="s">
        <v>33</v>
      </c>
      <c r="C2871">
        <v>28</v>
      </c>
      <c r="D2871" t="s">
        <v>34</v>
      </c>
      <c r="E2871" t="s">
        <v>48</v>
      </c>
      <c r="F2871">
        <v>13</v>
      </c>
      <c r="G2871">
        <v>18</v>
      </c>
      <c r="H2871" t="s">
        <v>36</v>
      </c>
      <c r="I2871" t="s">
        <v>37</v>
      </c>
      <c r="J2871" t="s">
        <v>37</v>
      </c>
      <c r="K2871" t="s">
        <v>37</v>
      </c>
      <c r="L2871" t="s">
        <v>50</v>
      </c>
      <c r="M2871" t="s">
        <v>37</v>
      </c>
      <c r="N2871" t="s">
        <v>37</v>
      </c>
      <c r="O2871" t="s">
        <v>34</v>
      </c>
      <c r="P2871" t="s">
        <v>37</v>
      </c>
      <c r="Q2871" t="s">
        <v>34</v>
      </c>
      <c r="R2871" t="s">
        <v>34</v>
      </c>
      <c r="S2871" t="s">
        <v>34</v>
      </c>
      <c r="T2871" t="s">
        <v>37</v>
      </c>
      <c r="U2871" t="s">
        <v>67</v>
      </c>
      <c r="V2871" t="s">
        <v>37</v>
      </c>
      <c r="W2871" t="s">
        <v>40</v>
      </c>
      <c r="X2871">
        <v>88</v>
      </c>
      <c r="Y2871">
        <v>5986.45</v>
      </c>
      <c r="Z2871">
        <v>0</v>
      </c>
      <c r="AA2871">
        <v>0</v>
      </c>
      <c r="AB2871">
        <v>649.6</v>
      </c>
      <c r="AC2871">
        <v>6636.05</v>
      </c>
      <c r="AD2871" t="s">
        <v>41</v>
      </c>
      <c r="AE2871" t="s">
        <v>42</v>
      </c>
      <c r="AF2871" t="s">
        <v>42</v>
      </c>
      <c r="AG2871">
        <f t="shared" si="88"/>
        <v>0</v>
      </c>
      <c r="AH2871" t="str" cm="1">
        <f t="array" ref="AH2871">_xlfn.IFS(
X2871&lt;=20, "&lt;20",
AND(X2871&gt;=20, X2871&lt;50), "20-50",
AND(X2871&gt;=50, X2871&lt;100), "50-100",
X2871&gt;=100, "&gt;100"
)</f>
        <v>50-100</v>
      </c>
      <c r="AI2871">
        <f t="shared" si="89"/>
        <v>0</v>
      </c>
      <c r="AJ2871" t="str" cm="1">
        <f t="array" ref="AJ2871">_xlfn.IFS(
C2871&lt;=20, "&lt;20",
AND(C2871&gt;=20, C2871&lt;35), "20-35",
AND(C2871&gt;=35, C2871&lt;50), "35-50",
C2871&gt;=50, "50-100"
)</f>
        <v>20-35</v>
      </c>
      <c r="AK2871" t="str" cm="1">
        <f t="array" ref="AK2871">_xlfn.IFS(
G2871&lt;6, "&lt;6",
AND(G2871&gt;=6, G2871&lt;12), "6-12",
AND(G2871&gt;=12, G2871&lt;18), "12-18",  AND(G2871&gt;=18, G2871&lt;24), "18-24", G2871&gt;=24, "24-36")</f>
        <v>18-24</v>
      </c>
    </row>
    <row r="2872" spans="1:37" x14ac:dyDescent="0.3">
      <c r="A2872" t="s">
        <v>2972</v>
      </c>
      <c r="B2872" t="s">
        <v>44</v>
      </c>
      <c r="C2872">
        <v>51</v>
      </c>
      <c r="D2872" t="s">
        <v>34</v>
      </c>
      <c r="E2872" t="s">
        <v>61</v>
      </c>
      <c r="F2872">
        <v>2</v>
      </c>
      <c r="G2872">
        <v>8</v>
      </c>
      <c r="H2872" t="s">
        <v>57</v>
      </c>
      <c r="I2872" t="s">
        <v>37</v>
      </c>
      <c r="J2872" t="s">
        <v>34</v>
      </c>
      <c r="K2872" t="s">
        <v>34</v>
      </c>
      <c r="L2872" t="s">
        <v>34</v>
      </c>
      <c r="M2872" t="s">
        <v>34</v>
      </c>
      <c r="N2872" t="s">
        <v>34</v>
      </c>
      <c r="O2872" t="s">
        <v>34</v>
      </c>
      <c r="P2872" t="s">
        <v>34</v>
      </c>
      <c r="Q2872" t="s">
        <v>34</v>
      </c>
      <c r="R2872" t="s">
        <v>34</v>
      </c>
      <c r="S2872" t="s">
        <v>34</v>
      </c>
      <c r="T2872" t="s">
        <v>34</v>
      </c>
      <c r="U2872" t="s">
        <v>46</v>
      </c>
      <c r="V2872" t="s">
        <v>37</v>
      </c>
      <c r="W2872" t="s">
        <v>51</v>
      </c>
      <c r="X2872">
        <v>19.8</v>
      </c>
      <c r="Y2872">
        <v>196.75</v>
      </c>
      <c r="Z2872">
        <v>0</v>
      </c>
      <c r="AA2872">
        <v>0</v>
      </c>
      <c r="AB2872">
        <v>190.5</v>
      </c>
      <c r="AC2872">
        <v>387.25</v>
      </c>
      <c r="AD2872" t="s">
        <v>41</v>
      </c>
      <c r="AE2872" t="s">
        <v>42</v>
      </c>
      <c r="AF2872" t="s">
        <v>42</v>
      </c>
      <c r="AG2872">
        <f t="shared" si="88"/>
        <v>0</v>
      </c>
      <c r="AH2872" t="str" cm="1">
        <f t="array" ref="AH2872">_xlfn.IFS(
X2872&lt;=20, "&lt;20",
AND(X2872&gt;=20, X2872&lt;50), "20-50",
AND(X2872&gt;=50, X2872&lt;100), "50-100",
X2872&gt;=100, "&gt;100"
)</f>
        <v>&lt;20</v>
      </c>
      <c r="AI2872">
        <f t="shared" si="89"/>
        <v>0</v>
      </c>
      <c r="AJ2872" t="str" cm="1">
        <f t="array" ref="AJ2872">_xlfn.IFS(
C2872&lt;=20, "&lt;20",
AND(C2872&gt;=20, C2872&lt;35), "20-35",
AND(C2872&gt;=35, C2872&lt;50), "35-50",
C2872&gt;=50, "50-100"
)</f>
        <v>50-100</v>
      </c>
      <c r="AK2872" t="str" cm="1">
        <f t="array" ref="AK2872">_xlfn.IFS(
G2872&lt;6, "&lt;6",
AND(G2872&gt;=6, G2872&lt;12), "6-12",
AND(G2872&gt;=12, G2872&lt;18), "12-18",  AND(G2872&gt;=18, G2872&lt;24), "18-24", G2872&gt;=24, "24-36")</f>
        <v>6-12</v>
      </c>
    </row>
    <row r="2873" spans="1:37" x14ac:dyDescent="0.3">
      <c r="A2873" t="s">
        <v>2973</v>
      </c>
      <c r="B2873" t="s">
        <v>44</v>
      </c>
      <c r="C2873">
        <v>25</v>
      </c>
      <c r="D2873" t="s">
        <v>37</v>
      </c>
      <c r="E2873" t="s">
        <v>114</v>
      </c>
      <c r="F2873">
        <v>1</v>
      </c>
      <c r="G2873">
        <v>27</v>
      </c>
      <c r="H2873" t="s">
        <v>57</v>
      </c>
      <c r="I2873" t="s">
        <v>37</v>
      </c>
      <c r="J2873" t="s">
        <v>34</v>
      </c>
      <c r="K2873" t="s">
        <v>37</v>
      </c>
      <c r="L2873" t="s">
        <v>50</v>
      </c>
      <c r="M2873" t="s">
        <v>34</v>
      </c>
      <c r="N2873" t="s">
        <v>37</v>
      </c>
      <c r="O2873" t="s">
        <v>37</v>
      </c>
      <c r="P2873" t="s">
        <v>34</v>
      </c>
      <c r="Q2873" t="s">
        <v>34</v>
      </c>
      <c r="R2873" t="s">
        <v>37</v>
      </c>
      <c r="S2873" t="s">
        <v>37</v>
      </c>
      <c r="T2873" t="s">
        <v>34</v>
      </c>
      <c r="U2873" t="s">
        <v>46</v>
      </c>
      <c r="V2873" t="s">
        <v>37</v>
      </c>
      <c r="W2873" t="s">
        <v>51</v>
      </c>
      <c r="X2873">
        <v>90.05</v>
      </c>
      <c r="Y2873">
        <v>1862.9</v>
      </c>
      <c r="Z2873">
        <v>0</v>
      </c>
      <c r="AA2873">
        <v>30</v>
      </c>
      <c r="AB2873">
        <v>136.29</v>
      </c>
      <c r="AC2873">
        <v>2029.19</v>
      </c>
      <c r="AD2873" t="s">
        <v>41</v>
      </c>
      <c r="AE2873" t="s">
        <v>42</v>
      </c>
      <c r="AF2873" t="s">
        <v>42</v>
      </c>
      <c r="AG2873">
        <f t="shared" si="88"/>
        <v>0</v>
      </c>
      <c r="AH2873" t="str" cm="1">
        <f t="array" ref="AH2873">_xlfn.IFS(
X2873&lt;=20, "&lt;20",
AND(X2873&gt;=20, X2873&lt;50), "20-50",
AND(X2873&gt;=50, X2873&lt;100), "50-100",
X2873&gt;=100, "&gt;100"
)</f>
        <v>50-100</v>
      </c>
      <c r="AI2873">
        <f t="shared" si="89"/>
        <v>0</v>
      </c>
      <c r="AJ2873" t="str" cm="1">
        <f t="array" ref="AJ2873">_xlfn.IFS(
C2873&lt;=20, "&lt;20",
AND(C2873&gt;=20, C2873&lt;35), "20-35",
AND(C2873&gt;=35, C2873&lt;50), "35-50",
C2873&gt;=50, "50-100"
)</f>
        <v>20-35</v>
      </c>
      <c r="AK2873" t="str" cm="1">
        <f t="array" ref="AK2873">_xlfn.IFS(
G2873&lt;6, "&lt;6",
AND(G2873&gt;=6, G2873&lt;12), "6-12",
AND(G2873&gt;=12, G2873&lt;18), "12-18",  AND(G2873&gt;=18, G2873&lt;24), "18-24", G2873&gt;=24, "24-36")</f>
        <v>24-36</v>
      </c>
    </row>
    <row r="2874" spans="1:37" x14ac:dyDescent="0.3">
      <c r="A2874" t="s">
        <v>2974</v>
      </c>
      <c r="B2874" t="s">
        <v>44</v>
      </c>
      <c r="C2874">
        <v>49</v>
      </c>
      <c r="D2874" t="s">
        <v>34</v>
      </c>
      <c r="E2874" t="s">
        <v>109</v>
      </c>
      <c r="F2874">
        <v>12</v>
      </c>
      <c r="G2874">
        <v>28</v>
      </c>
      <c r="H2874" t="s">
        <v>36</v>
      </c>
      <c r="I2874" t="s">
        <v>37</v>
      </c>
      <c r="J2874" t="s">
        <v>34</v>
      </c>
      <c r="K2874" t="s">
        <v>37</v>
      </c>
      <c r="L2874" t="s">
        <v>50</v>
      </c>
      <c r="M2874" t="s">
        <v>34</v>
      </c>
      <c r="N2874" t="s">
        <v>37</v>
      </c>
      <c r="O2874" t="s">
        <v>34</v>
      </c>
      <c r="P2874" t="s">
        <v>37</v>
      </c>
      <c r="Q2874" t="s">
        <v>34</v>
      </c>
      <c r="R2874" t="s">
        <v>34</v>
      </c>
      <c r="S2874" t="s">
        <v>34</v>
      </c>
      <c r="T2874" t="s">
        <v>34</v>
      </c>
      <c r="U2874" t="s">
        <v>46</v>
      </c>
      <c r="V2874" t="s">
        <v>37</v>
      </c>
      <c r="W2874" t="s">
        <v>51</v>
      </c>
      <c r="X2874">
        <v>78.45</v>
      </c>
      <c r="Y2874">
        <v>2435.15</v>
      </c>
      <c r="Z2874">
        <v>0</v>
      </c>
      <c r="AA2874">
        <v>40</v>
      </c>
      <c r="AB2874">
        <v>1065.78</v>
      </c>
      <c r="AC2874">
        <v>3540.93</v>
      </c>
      <c r="AD2874" t="s">
        <v>52</v>
      </c>
      <c r="AE2874" t="s">
        <v>100</v>
      </c>
      <c r="AF2874" t="s">
        <v>101</v>
      </c>
      <c r="AG2874">
        <f t="shared" si="88"/>
        <v>1</v>
      </c>
      <c r="AH2874" t="str" cm="1">
        <f t="array" ref="AH2874">_xlfn.IFS(
X2874&lt;=20, "&lt;20",
AND(X2874&gt;=20, X2874&lt;50), "20-50",
AND(X2874&gt;=50, X2874&lt;100), "50-100",
X2874&gt;=100, "&gt;100"
)</f>
        <v>50-100</v>
      </c>
      <c r="AI2874">
        <f t="shared" si="89"/>
        <v>0</v>
      </c>
      <c r="AJ2874" t="str" cm="1">
        <f t="array" ref="AJ2874">_xlfn.IFS(
C2874&lt;=20, "&lt;20",
AND(C2874&gt;=20, C2874&lt;35), "20-35",
AND(C2874&gt;=35, C2874&lt;50), "35-50",
C2874&gt;=50, "50-100"
)</f>
        <v>35-50</v>
      </c>
      <c r="AK2874" t="str" cm="1">
        <f t="array" ref="AK2874">_xlfn.IFS(
G2874&lt;6, "&lt;6",
AND(G2874&gt;=6, G2874&lt;12), "6-12",
AND(G2874&gt;=12, G2874&lt;18), "12-18",  AND(G2874&gt;=18, G2874&lt;24), "18-24", G2874&gt;=24, "24-36")</f>
        <v>24-36</v>
      </c>
    </row>
    <row r="2875" spans="1:37" x14ac:dyDescent="0.3">
      <c r="A2875" t="s">
        <v>2975</v>
      </c>
      <c r="B2875" t="s">
        <v>33</v>
      </c>
      <c r="C2875">
        <v>66</v>
      </c>
      <c r="D2875" t="s">
        <v>37</v>
      </c>
      <c r="E2875" t="s">
        <v>74</v>
      </c>
      <c r="F2875">
        <v>6</v>
      </c>
      <c r="G2875">
        <v>11</v>
      </c>
      <c r="H2875" t="s">
        <v>49</v>
      </c>
      <c r="I2875" t="s">
        <v>37</v>
      </c>
      <c r="J2875" t="s">
        <v>34</v>
      </c>
      <c r="K2875" t="s">
        <v>37</v>
      </c>
      <c r="L2875" t="s">
        <v>50</v>
      </c>
      <c r="M2875" t="s">
        <v>37</v>
      </c>
      <c r="N2875" t="s">
        <v>34</v>
      </c>
      <c r="O2875" t="s">
        <v>34</v>
      </c>
      <c r="P2875" t="s">
        <v>37</v>
      </c>
      <c r="Q2875" t="s">
        <v>37</v>
      </c>
      <c r="R2875" t="s">
        <v>34</v>
      </c>
      <c r="S2875" t="s">
        <v>34</v>
      </c>
      <c r="T2875" t="s">
        <v>37</v>
      </c>
      <c r="U2875" t="s">
        <v>46</v>
      </c>
      <c r="V2875" t="s">
        <v>37</v>
      </c>
      <c r="W2875" t="s">
        <v>143</v>
      </c>
      <c r="X2875">
        <v>88.3</v>
      </c>
      <c r="Y2875">
        <v>273.75</v>
      </c>
      <c r="Z2875">
        <v>0</v>
      </c>
      <c r="AA2875">
        <v>0</v>
      </c>
      <c r="AB2875">
        <v>77.31</v>
      </c>
      <c r="AC2875">
        <v>351.06</v>
      </c>
      <c r="AD2875" t="s">
        <v>52</v>
      </c>
      <c r="AE2875" t="s">
        <v>104</v>
      </c>
      <c r="AF2875" t="s">
        <v>150</v>
      </c>
      <c r="AG2875">
        <f t="shared" si="88"/>
        <v>1</v>
      </c>
      <c r="AH2875" t="str" cm="1">
        <f t="array" ref="AH2875">_xlfn.IFS(
X2875&lt;=20, "&lt;20",
AND(X2875&gt;=20, X2875&lt;50), "20-50",
AND(X2875&gt;=50, X2875&lt;100), "50-100",
X2875&gt;=100, "&gt;100"
)</f>
        <v>50-100</v>
      </c>
      <c r="AI2875">
        <f t="shared" si="89"/>
        <v>0</v>
      </c>
      <c r="AJ2875" t="str" cm="1">
        <f t="array" ref="AJ2875">_xlfn.IFS(
C2875&lt;=20, "&lt;20",
AND(C2875&gt;=20, C2875&lt;35), "20-35",
AND(C2875&gt;=35, C2875&lt;50), "35-50",
C2875&gt;=50, "50-100"
)</f>
        <v>50-100</v>
      </c>
      <c r="AK2875" t="str" cm="1">
        <f t="array" ref="AK2875">_xlfn.IFS(
G2875&lt;6, "&lt;6",
AND(G2875&gt;=6, G2875&lt;12), "6-12",
AND(G2875&gt;=12, G2875&lt;18), "12-18",  AND(G2875&gt;=18, G2875&lt;24), "18-24", G2875&gt;=24, "24-36")</f>
        <v>6-12</v>
      </c>
    </row>
    <row r="2876" spans="1:37" x14ac:dyDescent="0.3">
      <c r="A2876" t="s">
        <v>2976</v>
      </c>
      <c r="B2876" t="s">
        <v>33</v>
      </c>
      <c r="C2876">
        <v>61</v>
      </c>
      <c r="D2876" t="s">
        <v>37</v>
      </c>
      <c r="E2876" t="s">
        <v>48</v>
      </c>
      <c r="F2876">
        <v>11</v>
      </c>
      <c r="G2876">
        <v>30</v>
      </c>
      <c r="H2876" t="s">
        <v>70</v>
      </c>
      <c r="I2876" t="s">
        <v>37</v>
      </c>
      <c r="J2876" t="s">
        <v>37</v>
      </c>
      <c r="K2876" t="s">
        <v>37</v>
      </c>
      <c r="L2876" t="s">
        <v>50</v>
      </c>
      <c r="M2876" t="s">
        <v>34</v>
      </c>
      <c r="N2876" t="s">
        <v>37</v>
      </c>
      <c r="O2876" t="s">
        <v>34</v>
      </c>
      <c r="P2876" t="s">
        <v>34</v>
      </c>
      <c r="Q2876" t="s">
        <v>34</v>
      </c>
      <c r="R2876" t="s">
        <v>37</v>
      </c>
      <c r="S2876" t="s">
        <v>37</v>
      </c>
      <c r="T2876" t="s">
        <v>37</v>
      </c>
      <c r="U2876" t="s">
        <v>39</v>
      </c>
      <c r="V2876" t="s">
        <v>37</v>
      </c>
      <c r="W2876" t="s">
        <v>51</v>
      </c>
      <c r="X2876">
        <v>91.35</v>
      </c>
      <c r="Y2876">
        <v>5764.7</v>
      </c>
      <c r="Z2876">
        <v>18.78</v>
      </c>
      <c r="AA2876">
        <v>0</v>
      </c>
      <c r="AB2876">
        <v>3063.06</v>
      </c>
      <c r="AC2876">
        <v>8808.98</v>
      </c>
      <c r="AD2876" t="s">
        <v>41</v>
      </c>
      <c r="AE2876" t="s">
        <v>42</v>
      </c>
      <c r="AF2876" t="s">
        <v>42</v>
      </c>
      <c r="AG2876">
        <f t="shared" si="88"/>
        <v>0</v>
      </c>
      <c r="AH2876" t="str" cm="1">
        <f t="array" ref="AH2876">_xlfn.IFS(
X2876&lt;=20, "&lt;20",
AND(X2876&gt;=20, X2876&lt;50), "20-50",
AND(X2876&gt;=50, X2876&lt;100), "50-100",
X2876&gt;=100, "&gt;100"
)</f>
        <v>50-100</v>
      </c>
      <c r="AI2876">
        <f t="shared" si="89"/>
        <v>0</v>
      </c>
      <c r="AJ2876" t="str" cm="1">
        <f t="array" ref="AJ2876">_xlfn.IFS(
C2876&lt;=20, "&lt;20",
AND(C2876&gt;=20, C2876&lt;35), "20-35",
AND(C2876&gt;=35, C2876&lt;50), "35-50",
C2876&gt;=50, "50-100"
)</f>
        <v>50-100</v>
      </c>
      <c r="AK2876" t="str" cm="1">
        <f t="array" ref="AK2876">_xlfn.IFS(
G2876&lt;6, "&lt;6",
AND(G2876&gt;=6, G2876&lt;12), "6-12",
AND(G2876&gt;=12, G2876&lt;18), "12-18",  AND(G2876&gt;=18, G2876&lt;24), "18-24", G2876&gt;=24, "24-36")</f>
        <v>24-36</v>
      </c>
    </row>
    <row r="2877" spans="1:37" x14ac:dyDescent="0.3">
      <c r="A2877" t="s">
        <v>2977</v>
      </c>
      <c r="B2877" t="s">
        <v>44</v>
      </c>
      <c r="C2877">
        <v>54</v>
      </c>
      <c r="D2877" t="s">
        <v>37</v>
      </c>
      <c r="E2877" t="s">
        <v>103</v>
      </c>
      <c r="F2877">
        <v>3</v>
      </c>
      <c r="G2877">
        <v>29</v>
      </c>
      <c r="H2877" t="s">
        <v>110</v>
      </c>
      <c r="I2877" t="s">
        <v>37</v>
      </c>
      <c r="J2877" t="s">
        <v>37</v>
      </c>
      <c r="K2877" t="s">
        <v>37</v>
      </c>
      <c r="L2877" t="s">
        <v>72</v>
      </c>
      <c r="M2877" t="s">
        <v>34</v>
      </c>
      <c r="N2877" t="s">
        <v>37</v>
      </c>
      <c r="O2877" t="s">
        <v>34</v>
      </c>
      <c r="P2877" t="s">
        <v>37</v>
      </c>
      <c r="Q2877" t="s">
        <v>34</v>
      </c>
      <c r="R2877" t="s">
        <v>37</v>
      </c>
      <c r="S2877" t="s">
        <v>37</v>
      </c>
      <c r="T2877" t="s">
        <v>34</v>
      </c>
      <c r="U2877" t="s">
        <v>39</v>
      </c>
      <c r="V2877" t="s">
        <v>37</v>
      </c>
      <c r="W2877" t="s">
        <v>40</v>
      </c>
      <c r="X2877">
        <v>70.7</v>
      </c>
      <c r="Y2877">
        <v>2511.9499999999998</v>
      </c>
      <c r="Z2877">
        <v>0</v>
      </c>
      <c r="AA2877">
        <v>60</v>
      </c>
      <c r="AB2877">
        <v>1053.72</v>
      </c>
      <c r="AC2877">
        <v>3625.67</v>
      </c>
      <c r="AD2877" t="s">
        <v>41</v>
      </c>
      <c r="AE2877" t="s">
        <v>42</v>
      </c>
      <c r="AF2877" t="s">
        <v>42</v>
      </c>
      <c r="AG2877">
        <f t="shared" si="88"/>
        <v>0</v>
      </c>
      <c r="AH2877" t="str" cm="1">
        <f t="array" ref="AH2877">_xlfn.IFS(
X2877&lt;=20, "&lt;20",
AND(X2877&gt;=20, X2877&lt;50), "20-50",
AND(X2877&gt;=50, X2877&lt;100), "50-100",
X2877&gt;=100, "&gt;100"
)</f>
        <v>50-100</v>
      </c>
      <c r="AI2877">
        <f t="shared" si="89"/>
        <v>0</v>
      </c>
      <c r="AJ2877" t="str" cm="1">
        <f t="array" ref="AJ2877">_xlfn.IFS(
C2877&lt;=20, "&lt;20",
AND(C2877&gt;=20, C2877&lt;35), "20-35",
AND(C2877&gt;=35, C2877&lt;50), "35-50",
C2877&gt;=50, "50-100"
)</f>
        <v>50-100</v>
      </c>
      <c r="AK2877" t="str" cm="1">
        <f t="array" ref="AK2877">_xlfn.IFS(
G2877&lt;6, "&lt;6",
AND(G2877&gt;=6, G2877&lt;12), "6-12",
AND(G2877&gt;=12, G2877&lt;18), "12-18",  AND(G2877&gt;=18, G2877&lt;24), "18-24", G2877&gt;=24, "24-36")</f>
        <v>24-36</v>
      </c>
    </row>
    <row r="2878" spans="1:37" x14ac:dyDescent="0.3">
      <c r="A2878" t="s">
        <v>2978</v>
      </c>
      <c r="B2878" t="s">
        <v>44</v>
      </c>
      <c r="C2878">
        <v>71</v>
      </c>
      <c r="D2878" t="s">
        <v>37</v>
      </c>
      <c r="E2878" t="s">
        <v>90</v>
      </c>
      <c r="F2878">
        <v>12</v>
      </c>
      <c r="G2878">
        <v>1</v>
      </c>
      <c r="H2878" t="s">
        <v>36</v>
      </c>
      <c r="I2878" t="s">
        <v>37</v>
      </c>
      <c r="J2878" t="s">
        <v>34</v>
      </c>
      <c r="K2878" t="s">
        <v>37</v>
      </c>
      <c r="L2878" t="s">
        <v>50</v>
      </c>
      <c r="M2878" t="s">
        <v>34</v>
      </c>
      <c r="N2878" t="s">
        <v>37</v>
      </c>
      <c r="O2878" t="s">
        <v>34</v>
      </c>
      <c r="P2878" t="s">
        <v>34</v>
      </c>
      <c r="Q2878" t="s">
        <v>37</v>
      </c>
      <c r="R2878" t="s">
        <v>37</v>
      </c>
      <c r="S2878" t="s">
        <v>34</v>
      </c>
      <c r="T2878" t="s">
        <v>37</v>
      </c>
      <c r="U2878" t="s">
        <v>39</v>
      </c>
      <c r="V2878" t="s">
        <v>34</v>
      </c>
      <c r="W2878" t="s">
        <v>40</v>
      </c>
      <c r="X2878">
        <v>95.25</v>
      </c>
      <c r="Y2878">
        <v>4424.2</v>
      </c>
      <c r="Z2878">
        <v>0</v>
      </c>
      <c r="AA2878">
        <v>0</v>
      </c>
      <c r="AB2878">
        <v>281.98</v>
      </c>
      <c r="AC2878">
        <v>4706.18</v>
      </c>
      <c r="AD2878" t="s">
        <v>52</v>
      </c>
      <c r="AE2878" t="s">
        <v>53</v>
      </c>
      <c r="AF2878" t="s">
        <v>54</v>
      </c>
      <c r="AG2878">
        <f t="shared" si="88"/>
        <v>1</v>
      </c>
      <c r="AH2878" t="str" cm="1">
        <f t="array" ref="AH2878">_xlfn.IFS(
X2878&lt;=20, "&lt;20",
AND(X2878&gt;=20, X2878&lt;50), "20-50",
AND(X2878&gt;=50, X2878&lt;100), "50-100",
X2878&gt;=100, "&gt;100"
)</f>
        <v>50-100</v>
      </c>
      <c r="AI2878">
        <f t="shared" si="89"/>
        <v>0</v>
      </c>
      <c r="AJ2878" t="str" cm="1">
        <f t="array" ref="AJ2878">_xlfn.IFS(
C2878&lt;=20, "&lt;20",
AND(C2878&gt;=20, C2878&lt;35), "20-35",
AND(C2878&gt;=35, C2878&lt;50), "35-50",
C2878&gt;=50, "50-100"
)</f>
        <v>50-100</v>
      </c>
      <c r="AK2878" t="str" cm="1">
        <f t="array" ref="AK2878">_xlfn.IFS(
G2878&lt;6, "&lt;6",
AND(G2878&gt;=6, G2878&lt;12), "6-12",
AND(G2878&gt;=12, G2878&lt;18), "12-18",  AND(G2878&gt;=18, G2878&lt;24), "18-24", G2878&gt;=24, "24-36")</f>
        <v>&lt;6</v>
      </c>
    </row>
    <row r="2879" spans="1:37" x14ac:dyDescent="0.3">
      <c r="A2879" t="s">
        <v>2979</v>
      </c>
      <c r="B2879" t="s">
        <v>44</v>
      </c>
      <c r="C2879">
        <v>37</v>
      </c>
      <c r="D2879" t="s">
        <v>34</v>
      </c>
      <c r="E2879" t="s">
        <v>90</v>
      </c>
      <c r="F2879">
        <v>7</v>
      </c>
      <c r="G2879">
        <v>13</v>
      </c>
      <c r="H2879" t="s">
        <v>36</v>
      </c>
      <c r="I2879" t="s">
        <v>37</v>
      </c>
      <c r="J2879" t="s">
        <v>37</v>
      </c>
      <c r="K2879" t="s">
        <v>37</v>
      </c>
      <c r="L2879" t="s">
        <v>50</v>
      </c>
      <c r="M2879" t="s">
        <v>37</v>
      </c>
      <c r="N2879" t="s">
        <v>37</v>
      </c>
      <c r="O2879" t="s">
        <v>37</v>
      </c>
      <c r="P2879" t="s">
        <v>37</v>
      </c>
      <c r="Q2879" t="s">
        <v>37</v>
      </c>
      <c r="R2879" t="s">
        <v>34</v>
      </c>
      <c r="S2879" t="s">
        <v>34</v>
      </c>
      <c r="T2879" t="s">
        <v>37</v>
      </c>
      <c r="U2879" t="s">
        <v>46</v>
      </c>
      <c r="V2879" t="s">
        <v>37</v>
      </c>
      <c r="W2879" t="s">
        <v>51</v>
      </c>
      <c r="X2879">
        <v>103.05</v>
      </c>
      <c r="Y2879">
        <v>5925.75</v>
      </c>
      <c r="Z2879">
        <v>0</v>
      </c>
      <c r="AA2879">
        <v>0</v>
      </c>
      <c r="AB2879">
        <v>1812.03</v>
      </c>
      <c r="AC2879">
        <v>7737.78</v>
      </c>
      <c r="AD2879" t="s">
        <v>41</v>
      </c>
      <c r="AE2879" t="s">
        <v>42</v>
      </c>
      <c r="AF2879" t="s">
        <v>42</v>
      </c>
      <c r="AG2879">
        <f t="shared" si="88"/>
        <v>0</v>
      </c>
      <c r="AH2879" t="str" cm="1">
        <f t="array" ref="AH2879">_xlfn.IFS(
X2879&lt;=20, "&lt;20",
AND(X2879&gt;=20, X2879&lt;50), "20-50",
AND(X2879&gt;=50, X2879&lt;100), "50-100",
X2879&gt;=100, "&gt;100"
)</f>
        <v>&gt;100</v>
      </c>
      <c r="AI2879">
        <f t="shared" si="89"/>
        <v>0</v>
      </c>
      <c r="AJ2879" t="str" cm="1">
        <f t="array" ref="AJ2879">_xlfn.IFS(
C2879&lt;=20, "&lt;20",
AND(C2879&gt;=20, C2879&lt;35), "20-35",
AND(C2879&gt;=35, C2879&lt;50), "35-50",
C2879&gt;=50, "50-100"
)</f>
        <v>35-50</v>
      </c>
      <c r="AK2879" t="str" cm="1">
        <f t="array" ref="AK2879">_xlfn.IFS(
G2879&lt;6, "&lt;6",
AND(G2879&gt;=6, G2879&lt;12), "6-12",
AND(G2879&gt;=12, G2879&lt;18), "12-18",  AND(G2879&gt;=18, G2879&lt;24), "18-24", G2879&gt;=24, "24-36")</f>
        <v>12-18</v>
      </c>
    </row>
    <row r="2880" spans="1:37" x14ac:dyDescent="0.3">
      <c r="A2880" t="s">
        <v>2980</v>
      </c>
      <c r="B2880" t="s">
        <v>44</v>
      </c>
      <c r="C2880">
        <v>35</v>
      </c>
      <c r="D2880" t="s">
        <v>34</v>
      </c>
      <c r="E2880" t="s">
        <v>130</v>
      </c>
      <c r="F2880">
        <v>15</v>
      </c>
      <c r="G2880">
        <v>18</v>
      </c>
      <c r="H2880" t="s">
        <v>70</v>
      </c>
      <c r="I2880" t="s">
        <v>37</v>
      </c>
      <c r="J2880" t="s">
        <v>34</v>
      </c>
      <c r="K2880" t="s">
        <v>37</v>
      </c>
      <c r="L2880" t="s">
        <v>38</v>
      </c>
      <c r="M2880" t="s">
        <v>37</v>
      </c>
      <c r="N2880" t="s">
        <v>37</v>
      </c>
      <c r="O2880" t="s">
        <v>34</v>
      </c>
      <c r="P2880" t="s">
        <v>37</v>
      </c>
      <c r="Q2880" t="s">
        <v>37</v>
      </c>
      <c r="R2880" t="s">
        <v>34</v>
      </c>
      <c r="S2880" t="s">
        <v>34</v>
      </c>
      <c r="T2880" t="s">
        <v>37</v>
      </c>
      <c r="U2880" t="s">
        <v>67</v>
      </c>
      <c r="V2880" t="s">
        <v>37</v>
      </c>
      <c r="W2880" t="s">
        <v>40</v>
      </c>
      <c r="X2880">
        <v>70.349999999999994</v>
      </c>
      <c r="Y2880">
        <v>4124.6499999999996</v>
      </c>
      <c r="Z2880">
        <v>0</v>
      </c>
      <c r="AA2880">
        <v>0</v>
      </c>
      <c r="AB2880">
        <v>2736</v>
      </c>
      <c r="AC2880">
        <v>6860.65</v>
      </c>
      <c r="AD2880" t="s">
        <v>41</v>
      </c>
      <c r="AE2880" t="s">
        <v>42</v>
      </c>
      <c r="AF2880" t="s">
        <v>42</v>
      </c>
      <c r="AG2880">
        <f t="shared" si="88"/>
        <v>0</v>
      </c>
      <c r="AH2880" t="str" cm="1">
        <f t="array" ref="AH2880">_xlfn.IFS(
X2880&lt;=20, "&lt;20",
AND(X2880&gt;=20, X2880&lt;50), "20-50",
AND(X2880&gt;=50, X2880&lt;100), "50-100",
X2880&gt;=100, "&gt;100"
)</f>
        <v>50-100</v>
      </c>
      <c r="AI2880">
        <f t="shared" si="89"/>
        <v>0</v>
      </c>
      <c r="AJ2880" t="str" cm="1">
        <f t="array" ref="AJ2880">_xlfn.IFS(
C2880&lt;=20, "&lt;20",
AND(C2880&gt;=20, C2880&lt;35), "20-35",
AND(C2880&gt;=35, C2880&lt;50), "35-50",
C2880&gt;=50, "50-100"
)</f>
        <v>35-50</v>
      </c>
      <c r="AK2880" t="str" cm="1">
        <f t="array" ref="AK2880">_xlfn.IFS(
G2880&lt;6, "&lt;6",
AND(G2880&gt;=6, G2880&lt;12), "6-12",
AND(G2880&gt;=12, G2880&lt;18), "12-18",  AND(G2880&gt;=18, G2880&lt;24), "18-24", G2880&gt;=24, "24-36")</f>
        <v>18-24</v>
      </c>
    </row>
    <row r="2881" spans="1:37" x14ac:dyDescent="0.3">
      <c r="A2881" t="s">
        <v>2981</v>
      </c>
      <c r="B2881" t="s">
        <v>44</v>
      </c>
      <c r="C2881">
        <v>31</v>
      </c>
      <c r="D2881" t="s">
        <v>34</v>
      </c>
      <c r="E2881" t="s">
        <v>48</v>
      </c>
      <c r="F2881">
        <v>7</v>
      </c>
      <c r="G2881">
        <v>5</v>
      </c>
      <c r="H2881" t="s">
        <v>110</v>
      </c>
      <c r="I2881" t="s">
        <v>37</v>
      </c>
      <c r="J2881" t="s">
        <v>37</v>
      </c>
      <c r="K2881" t="s">
        <v>37</v>
      </c>
      <c r="L2881" t="s">
        <v>38</v>
      </c>
      <c r="M2881" t="s">
        <v>34</v>
      </c>
      <c r="N2881" t="s">
        <v>34</v>
      </c>
      <c r="O2881" t="s">
        <v>34</v>
      </c>
      <c r="P2881" t="s">
        <v>34</v>
      </c>
      <c r="Q2881" t="s">
        <v>34</v>
      </c>
      <c r="R2881" t="s">
        <v>34</v>
      </c>
      <c r="S2881" t="s">
        <v>34</v>
      </c>
      <c r="T2881" t="s">
        <v>37</v>
      </c>
      <c r="U2881" t="s">
        <v>39</v>
      </c>
      <c r="V2881" t="s">
        <v>37</v>
      </c>
      <c r="W2881" t="s">
        <v>40</v>
      </c>
      <c r="X2881">
        <v>51.55</v>
      </c>
      <c r="Y2881">
        <v>1295.4000000000001</v>
      </c>
      <c r="Z2881">
        <v>0</v>
      </c>
      <c r="AA2881">
        <v>0</v>
      </c>
      <c r="AB2881">
        <v>641.41999999999996</v>
      </c>
      <c r="AC2881">
        <v>1936.82</v>
      </c>
      <c r="AD2881" t="s">
        <v>41</v>
      </c>
      <c r="AE2881" t="s">
        <v>42</v>
      </c>
      <c r="AF2881" t="s">
        <v>42</v>
      </c>
      <c r="AG2881">
        <f t="shared" si="88"/>
        <v>0</v>
      </c>
      <c r="AH2881" t="str" cm="1">
        <f t="array" ref="AH2881">_xlfn.IFS(
X2881&lt;=20, "&lt;20",
AND(X2881&gt;=20, X2881&lt;50), "20-50",
AND(X2881&gt;=50, X2881&lt;100), "50-100",
X2881&gt;=100, "&gt;100"
)</f>
        <v>50-100</v>
      </c>
      <c r="AI2881">
        <f t="shared" si="89"/>
        <v>0</v>
      </c>
      <c r="AJ2881" t="str" cm="1">
        <f t="array" ref="AJ2881">_xlfn.IFS(
C2881&lt;=20, "&lt;20",
AND(C2881&gt;=20, C2881&lt;35), "20-35",
AND(C2881&gt;=35, C2881&lt;50), "35-50",
C2881&gt;=50, "50-100"
)</f>
        <v>20-35</v>
      </c>
      <c r="AK2881" t="str" cm="1">
        <f t="array" ref="AK2881">_xlfn.IFS(
G2881&lt;6, "&lt;6",
AND(G2881&gt;=6, G2881&lt;12), "6-12",
AND(G2881&gt;=12, G2881&lt;18), "12-18",  AND(G2881&gt;=18, G2881&lt;24), "18-24", G2881&gt;=24, "24-36")</f>
        <v>&lt;6</v>
      </c>
    </row>
    <row r="2882" spans="1:37" x14ac:dyDescent="0.3">
      <c r="A2882" t="s">
        <v>2982</v>
      </c>
      <c r="B2882" t="s">
        <v>44</v>
      </c>
      <c r="C2882">
        <v>24</v>
      </c>
      <c r="D2882" t="s">
        <v>34</v>
      </c>
      <c r="E2882" t="s">
        <v>124</v>
      </c>
      <c r="F2882">
        <v>7</v>
      </c>
      <c r="G2882">
        <v>5</v>
      </c>
      <c r="H2882" t="s">
        <v>36</v>
      </c>
      <c r="I2882" t="s">
        <v>37</v>
      </c>
      <c r="J2882" t="s">
        <v>34</v>
      </c>
      <c r="K2882" t="s">
        <v>37</v>
      </c>
      <c r="L2882" t="s">
        <v>38</v>
      </c>
      <c r="M2882" t="s">
        <v>34</v>
      </c>
      <c r="N2882" t="s">
        <v>34</v>
      </c>
      <c r="O2882" t="s">
        <v>37</v>
      </c>
      <c r="P2882" t="s">
        <v>37</v>
      </c>
      <c r="Q2882" t="s">
        <v>34</v>
      </c>
      <c r="R2882" t="s">
        <v>34</v>
      </c>
      <c r="S2882" t="s">
        <v>34</v>
      </c>
      <c r="T2882" t="s">
        <v>37</v>
      </c>
      <c r="U2882" t="s">
        <v>46</v>
      </c>
      <c r="V2882" t="s">
        <v>34</v>
      </c>
      <c r="W2882" t="s">
        <v>40</v>
      </c>
      <c r="X2882">
        <v>55.2</v>
      </c>
      <c r="Y2882">
        <v>528.35</v>
      </c>
      <c r="Z2882">
        <v>0</v>
      </c>
      <c r="AA2882">
        <v>0</v>
      </c>
      <c r="AB2882">
        <v>94.1</v>
      </c>
      <c r="AC2882">
        <v>622.45000000000005</v>
      </c>
      <c r="AD2882" t="s">
        <v>52</v>
      </c>
      <c r="AE2882" t="s">
        <v>53</v>
      </c>
      <c r="AF2882" t="s">
        <v>91</v>
      </c>
      <c r="AG2882">
        <f t="shared" si="88"/>
        <v>1</v>
      </c>
      <c r="AH2882" t="str" cm="1">
        <f t="array" ref="AH2882">_xlfn.IFS(
X2882&lt;=20, "&lt;20",
AND(X2882&gt;=20, X2882&lt;50), "20-50",
AND(X2882&gt;=50, X2882&lt;100), "50-100",
X2882&gt;=100, "&gt;100"
)</f>
        <v>50-100</v>
      </c>
      <c r="AI2882">
        <f t="shared" si="89"/>
        <v>0</v>
      </c>
      <c r="AJ2882" t="str" cm="1">
        <f t="array" ref="AJ2882">_xlfn.IFS(
C2882&lt;=20, "&lt;20",
AND(C2882&gt;=20, C2882&lt;35), "20-35",
AND(C2882&gt;=35, C2882&lt;50), "35-50",
C2882&gt;=50, "50-100"
)</f>
        <v>20-35</v>
      </c>
      <c r="AK2882" t="str" cm="1">
        <f t="array" ref="AK2882">_xlfn.IFS(
G2882&lt;6, "&lt;6",
AND(G2882&gt;=6, G2882&lt;12), "6-12",
AND(G2882&gt;=12, G2882&lt;18), "12-18",  AND(G2882&gt;=18, G2882&lt;24), "18-24", G2882&gt;=24, "24-36")</f>
        <v>&lt;6</v>
      </c>
    </row>
    <row r="2883" spans="1:37" x14ac:dyDescent="0.3">
      <c r="A2883" t="s">
        <v>2983</v>
      </c>
      <c r="B2883" t="s">
        <v>44</v>
      </c>
      <c r="C2883">
        <v>27</v>
      </c>
      <c r="D2883" t="s">
        <v>37</v>
      </c>
      <c r="E2883" t="s">
        <v>164</v>
      </c>
      <c r="F2883">
        <v>0</v>
      </c>
      <c r="G2883">
        <v>3</v>
      </c>
      <c r="H2883" t="s">
        <v>70</v>
      </c>
      <c r="I2883" t="s">
        <v>37</v>
      </c>
      <c r="J2883" t="s">
        <v>37</v>
      </c>
      <c r="K2883" t="s">
        <v>37</v>
      </c>
      <c r="L2883" t="s">
        <v>50</v>
      </c>
      <c r="M2883" t="s">
        <v>34</v>
      </c>
      <c r="N2883" t="s">
        <v>37</v>
      </c>
      <c r="O2883" t="s">
        <v>34</v>
      </c>
      <c r="P2883" t="s">
        <v>37</v>
      </c>
      <c r="Q2883" t="s">
        <v>37</v>
      </c>
      <c r="R2883" t="s">
        <v>37</v>
      </c>
      <c r="S2883" t="s">
        <v>37</v>
      </c>
      <c r="T2883" t="s">
        <v>34</v>
      </c>
      <c r="U2883" t="s">
        <v>46</v>
      </c>
      <c r="V2883" t="s">
        <v>34</v>
      </c>
      <c r="W2883" t="s">
        <v>51</v>
      </c>
      <c r="X2883">
        <v>105.4</v>
      </c>
      <c r="Y2883">
        <v>6713.2</v>
      </c>
      <c r="Z2883">
        <v>0</v>
      </c>
      <c r="AA2883">
        <v>130</v>
      </c>
      <c r="AB2883">
        <v>1431.99</v>
      </c>
      <c r="AC2883">
        <v>8275.19</v>
      </c>
      <c r="AD2883" t="s">
        <v>41</v>
      </c>
      <c r="AE2883" t="s">
        <v>42</v>
      </c>
      <c r="AF2883" t="s">
        <v>42</v>
      </c>
      <c r="AG2883">
        <f t="shared" ref="AG2883:AG2946" si="90">IF(AD2883="Churned", 1,0)</f>
        <v>0</v>
      </c>
      <c r="AH2883" t="str" cm="1">
        <f t="array" ref="AH2883">_xlfn.IFS(
X2883&lt;=20, "&lt;20",
AND(X2883&gt;=20, X2883&lt;50), "20-50",
AND(X2883&gt;=50, X2883&lt;100), "50-100",
X2883&gt;=100, "&gt;100"
)</f>
        <v>&gt;100</v>
      </c>
      <c r="AI2883">
        <f t="shared" ref="AI2883:AI2946" si="91">IF(AD2883="Joined", 1, 0)</f>
        <v>0</v>
      </c>
      <c r="AJ2883" t="str" cm="1">
        <f t="array" ref="AJ2883">_xlfn.IFS(
C2883&lt;=20, "&lt;20",
AND(C2883&gt;=20, C2883&lt;35), "20-35",
AND(C2883&gt;=35, C2883&lt;50), "35-50",
C2883&gt;=50, "50-100"
)</f>
        <v>20-35</v>
      </c>
      <c r="AK2883" t="str" cm="1">
        <f t="array" ref="AK2883">_xlfn.IFS(
G2883&lt;6, "&lt;6",
AND(G2883&gt;=6, G2883&lt;12), "6-12",
AND(G2883&gt;=12, G2883&lt;18), "12-18",  AND(G2883&gt;=18, G2883&lt;24), "18-24", G2883&gt;=24, "24-36")</f>
        <v>&lt;6</v>
      </c>
    </row>
    <row r="2884" spans="1:37" x14ac:dyDescent="0.3">
      <c r="A2884" t="s">
        <v>2984</v>
      </c>
      <c r="B2884" t="s">
        <v>33</v>
      </c>
      <c r="C2884">
        <v>48</v>
      </c>
      <c r="D2884" t="s">
        <v>37</v>
      </c>
      <c r="E2884" t="s">
        <v>45</v>
      </c>
      <c r="F2884">
        <v>0</v>
      </c>
      <c r="G2884">
        <v>6</v>
      </c>
      <c r="H2884" t="s">
        <v>36</v>
      </c>
      <c r="I2884" t="s">
        <v>37</v>
      </c>
      <c r="J2884" t="s">
        <v>34</v>
      </c>
      <c r="K2884" t="s">
        <v>37</v>
      </c>
      <c r="L2884" t="s">
        <v>50</v>
      </c>
      <c r="M2884" t="s">
        <v>34</v>
      </c>
      <c r="N2884" t="s">
        <v>34</v>
      </c>
      <c r="O2884" t="s">
        <v>37</v>
      </c>
      <c r="P2884" t="s">
        <v>34</v>
      </c>
      <c r="Q2884" t="s">
        <v>37</v>
      </c>
      <c r="R2884" t="s">
        <v>37</v>
      </c>
      <c r="S2884" t="s">
        <v>37</v>
      </c>
      <c r="T2884" t="s">
        <v>37</v>
      </c>
      <c r="U2884" t="s">
        <v>46</v>
      </c>
      <c r="V2884" t="s">
        <v>37</v>
      </c>
      <c r="W2884" t="s">
        <v>51</v>
      </c>
      <c r="X2884">
        <v>94.45</v>
      </c>
      <c r="Y2884">
        <v>498.1</v>
      </c>
      <c r="Z2884">
        <v>0</v>
      </c>
      <c r="AA2884">
        <v>0</v>
      </c>
      <c r="AB2884">
        <v>196.8</v>
      </c>
      <c r="AC2884">
        <v>694.9</v>
      </c>
      <c r="AD2884" t="s">
        <v>52</v>
      </c>
      <c r="AE2884" t="s">
        <v>53</v>
      </c>
      <c r="AF2884" t="s">
        <v>54</v>
      </c>
      <c r="AG2884">
        <f t="shared" si="90"/>
        <v>1</v>
      </c>
      <c r="AH2884" t="str" cm="1">
        <f t="array" ref="AH2884">_xlfn.IFS(
X2884&lt;=20, "&lt;20",
AND(X2884&gt;=20, X2884&lt;50), "20-50",
AND(X2884&gt;=50, X2884&lt;100), "50-100",
X2884&gt;=100, "&gt;100"
)</f>
        <v>50-100</v>
      </c>
      <c r="AI2884">
        <f t="shared" si="91"/>
        <v>0</v>
      </c>
      <c r="AJ2884" t="str" cm="1">
        <f t="array" ref="AJ2884">_xlfn.IFS(
C2884&lt;=20, "&lt;20",
AND(C2884&gt;=20, C2884&lt;35), "20-35",
AND(C2884&gt;=35, C2884&lt;50), "35-50",
C2884&gt;=50, "50-100"
)</f>
        <v>35-50</v>
      </c>
      <c r="AK2884" t="str" cm="1">
        <f t="array" ref="AK2884">_xlfn.IFS(
G2884&lt;6, "&lt;6",
AND(G2884&gt;=6, G2884&lt;12), "6-12",
AND(G2884&gt;=12, G2884&lt;18), "12-18",  AND(G2884&gt;=18, G2884&lt;24), "18-24", G2884&gt;=24, "24-36")</f>
        <v>6-12</v>
      </c>
    </row>
    <row r="2885" spans="1:37" x14ac:dyDescent="0.3">
      <c r="A2885" t="s">
        <v>2985</v>
      </c>
      <c r="B2885" t="s">
        <v>44</v>
      </c>
      <c r="C2885">
        <v>24</v>
      </c>
      <c r="D2885" t="s">
        <v>37</v>
      </c>
      <c r="E2885" t="s">
        <v>45</v>
      </c>
      <c r="F2885">
        <v>6</v>
      </c>
      <c r="G2885">
        <v>12</v>
      </c>
      <c r="H2885" t="s">
        <v>66</v>
      </c>
      <c r="I2885" t="s">
        <v>37</v>
      </c>
      <c r="J2885" t="s">
        <v>37</v>
      </c>
      <c r="K2885" t="s">
        <v>34</v>
      </c>
      <c r="L2885" t="s">
        <v>34</v>
      </c>
      <c r="M2885" t="s">
        <v>34</v>
      </c>
      <c r="N2885" t="s">
        <v>34</v>
      </c>
      <c r="O2885" t="s">
        <v>34</v>
      </c>
      <c r="P2885" t="s">
        <v>34</v>
      </c>
      <c r="Q2885" t="s">
        <v>34</v>
      </c>
      <c r="R2885" t="s">
        <v>34</v>
      </c>
      <c r="S2885" t="s">
        <v>34</v>
      </c>
      <c r="T2885" t="s">
        <v>34</v>
      </c>
      <c r="U2885" t="s">
        <v>67</v>
      </c>
      <c r="V2885" t="s">
        <v>34</v>
      </c>
      <c r="W2885" t="s">
        <v>51</v>
      </c>
      <c r="X2885">
        <v>24.75</v>
      </c>
      <c r="Y2885">
        <v>1769.6</v>
      </c>
      <c r="Z2885">
        <v>0</v>
      </c>
      <c r="AA2885">
        <v>0</v>
      </c>
      <c r="AB2885">
        <v>2543.7600000000002</v>
      </c>
      <c r="AC2885">
        <v>4313.3599999999997</v>
      </c>
      <c r="AD2885" t="s">
        <v>41</v>
      </c>
      <c r="AE2885" t="s">
        <v>42</v>
      </c>
      <c r="AF2885" t="s">
        <v>42</v>
      </c>
      <c r="AG2885">
        <f t="shared" si="90"/>
        <v>0</v>
      </c>
      <c r="AH2885" t="str" cm="1">
        <f t="array" ref="AH2885">_xlfn.IFS(
X2885&lt;=20, "&lt;20",
AND(X2885&gt;=20, X2885&lt;50), "20-50",
AND(X2885&gt;=50, X2885&lt;100), "50-100",
X2885&gt;=100, "&gt;100"
)</f>
        <v>20-50</v>
      </c>
      <c r="AI2885">
        <f t="shared" si="91"/>
        <v>0</v>
      </c>
      <c r="AJ2885" t="str" cm="1">
        <f t="array" ref="AJ2885">_xlfn.IFS(
C2885&lt;=20, "&lt;20",
AND(C2885&gt;=20, C2885&lt;35), "20-35",
AND(C2885&gt;=35, C2885&lt;50), "35-50",
C2885&gt;=50, "50-100"
)</f>
        <v>20-35</v>
      </c>
      <c r="AK2885" t="str" cm="1">
        <f t="array" ref="AK2885">_xlfn.IFS(
G2885&lt;6, "&lt;6",
AND(G2885&gt;=6, G2885&lt;12), "6-12",
AND(G2885&gt;=12, G2885&lt;18), "12-18",  AND(G2885&gt;=18, G2885&lt;24), "18-24", G2885&gt;=24, "24-36")</f>
        <v>12-18</v>
      </c>
    </row>
    <row r="2886" spans="1:37" x14ac:dyDescent="0.3">
      <c r="A2886" t="s">
        <v>2986</v>
      </c>
      <c r="B2886" t="s">
        <v>44</v>
      </c>
      <c r="C2886">
        <v>79</v>
      </c>
      <c r="D2886" t="s">
        <v>37</v>
      </c>
      <c r="E2886" t="s">
        <v>76</v>
      </c>
      <c r="F2886">
        <v>1</v>
      </c>
      <c r="G2886">
        <v>14</v>
      </c>
      <c r="H2886" t="s">
        <v>49</v>
      </c>
      <c r="I2886" t="s">
        <v>37</v>
      </c>
      <c r="J2886" t="s">
        <v>34</v>
      </c>
      <c r="K2886" t="s">
        <v>37</v>
      </c>
      <c r="L2886" t="s">
        <v>72</v>
      </c>
      <c r="M2886" t="s">
        <v>34</v>
      </c>
      <c r="N2886" t="s">
        <v>34</v>
      </c>
      <c r="O2886" t="s">
        <v>34</v>
      </c>
      <c r="P2886" t="s">
        <v>34</v>
      </c>
      <c r="Q2886" t="s">
        <v>34</v>
      </c>
      <c r="R2886" t="s">
        <v>34</v>
      </c>
      <c r="S2886" t="s">
        <v>34</v>
      </c>
      <c r="T2886" t="s">
        <v>37</v>
      </c>
      <c r="U2886" t="s">
        <v>46</v>
      </c>
      <c r="V2886" t="s">
        <v>34</v>
      </c>
      <c r="W2886" t="s">
        <v>40</v>
      </c>
      <c r="X2886">
        <v>45.1</v>
      </c>
      <c r="Y2886">
        <v>45.1</v>
      </c>
      <c r="Z2886">
        <v>0</v>
      </c>
      <c r="AA2886">
        <v>0</v>
      </c>
      <c r="AB2886">
        <v>15.24</v>
      </c>
      <c r="AC2886">
        <v>60.34</v>
      </c>
      <c r="AD2886" t="s">
        <v>52</v>
      </c>
      <c r="AE2886" t="s">
        <v>53</v>
      </c>
      <c r="AF2886" t="s">
        <v>54</v>
      </c>
      <c r="AG2886">
        <f t="shared" si="90"/>
        <v>1</v>
      </c>
      <c r="AH2886" t="str" cm="1">
        <f t="array" ref="AH2886">_xlfn.IFS(
X2886&lt;=20, "&lt;20",
AND(X2886&gt;=20, X2886&lt;50), "20-50",
AND(X2886&gt;=50, X2886&lt;100), "50-100",
X2886&gt;=100, "&gt;100"
)</f>
        <v>20-50</v>
      </c>
      <c r="AI2886">
        <f t="shared" si="91"/>
        <v>0</v>
      </c>
      <c r="AJ2886" t="str" cm="1">
        <f t="array" ref="AJ2886">_xlfn.IFS(
C2886&lt;=20, "&lt;20",
AND(C2886&gt;=20, C2886&lt;35), "20-35",
AND(C2886&gt;=35, C2886&lt;50), "35-50",
C2886&gt;=50, "50-100"
)</f>
        <v>50-100</v>
      </c>
      <c r="AK2886" t="str" cm="1">
        <f t="array" ref="AK2886">_xlfn.IFS(
G2886&lt;6, "&lt;6",
AND(G2886&gt;=6, G2886&lt;12), "6-12",
AND(G2886&gt;=12, G2886&lt;18), "12-18",  AND(G2886&gt;=18, G2886&lt;24), "18-24", G2886&gt;=24, "24-36")</f>
        <v>12-18</v>
      </c>
    </row>
    <row r="2887" spans="1:37" x14ac:dyDescent="0.3">
      <c r="A2887" t="s">
        <v>2987</v>
      </c>
      <c r="B2887" t="s">
        <v>44</v>
      </c>
      <c r="C2887">
        <v>25</v>
      </c>
      <c r="D2887" t="s">
        <v>37</v>
      </c>
      <c r="E2887" t="s">
        <v>64</v>
      </c>
      <c r="F2887">
        <v>11</v>
      </c>
      <c r="G2887">
        <v>19</v>
      </c>
      <c r="H2887" t="s">
        <v>36</v>
      </c>
      <c r="I2887" t="s">
        <v>37</v>
      </c>
      <c r="J2887" t="s">
        <v>37</v>
      </c>
      <c r="K2887" t="s">
        <v>37</v>
      </c>
      <c r="L2887" t="s">
        <v>38</v>
      </c>
      <c r="M2887" t="s">
        <v>37</v>
      </c>
      <c r="N2887" t="s">
        <v>34</v>
      </c>
      <c r="O2887" t="s">
        <v>34</v>
      </c>
      <c r="P2887" t="s">
        <v>37</v>
      </c>
      <c r="Q2887" t="s">
        <v>34</v>
      </c>
      <c r="R2887" t="s">
        <v>34</v>
      </c>
      <c r="S2887" t="s">
        <v>34</v>
      </c>
      <c r="T2887" t="s">
        <v>37</v>
      </c>
      <c r="U2887" t="s">
        <v>67</v>
      </c>
      <c r="V2887" t="s">
        <v>34</v>
      </c>
      <c r="W2887" t="s">
        <v>51</v>
      </c>
      <c r="X2887">
        <v>60</v>
      </c>
      <c r="Y2887">
        <v>3273.95</v>
      </c>
      <c r="Z2887">
        <v>0</v>
      </c>
      <c r="AA2887">
        <v>0</v>
      </c>
      <c r="AB2887">
        <v>460.62</v>
      </c>
      <c r="AC2887">
        <v>3734.57</v>
      </c>
      <c r="AD2887" t="s">
        <v>41</v>
      </c>
      <c r="AE2887" t="s">
        <v>42</v>
      </c>
      <c r="AF2887" t="s">
        <v>42</v>
      </c>
      <c r="AG2887">
        <f t="shared" si="90"/>
        <v>0</v>
      </c>
      <c r="AH2887" t="str" cm="1">
        <f t="array" ref="AH2887">_xlfn.IFS(
X2887&lt;=20, "&lt;20",
AND(X2887&gt;=20, X2887&lt;50), "20-50",
AND(X2887&gt;=50, X2887&lt;100), "50-100",
X2887&gt;=100, "&gt;100"
)</f>
        <v>50-100</v>
      </c>
      <c r="AI2887">
        <f t="shared" si="91"/>
        <v>0</v>
      </c>
      <c r="AJ2887" t="str" cm="1">
        <f t="array" ref="AJ2887">_xlfn.IFS(
C2887&lt;=20, "&lt;20",
AND(C2887&gt;=20, C2887&lt;35), "20-35",
AND(C2887&gt;=35, C2887&lt;50), "35-50",
C2887&gt;=50, "50-100"
)</f>
        <v>20-35</v>
      </c>
      <c r="AK2887" t="str" cm="1">
        <f t="array" ref="AK2887">_xlfn.IFS(
G2887&lt;6, "&lt;6",
AND(G2887&gt;=6, G2887&lt;12), "6-12",
AND(G2887&gt;=12, G2887&lt;18), "12-18",  AND(G2887&gt;=18, G2887&lt;24), "18-24", G2887&gt;=24, "24-36")</f>
        <v>18-24</v>
      </c>
    </row>
    <row r="2888" spans="1:37" x14ac:dyDescent="0.3">
      <c r="A2888" t="s">
        <v>2988</v>
      </c>
      <c r="B2888" t="s">
        <v>44</v>
      </c>
      <c r="C2888">
        <v>37</v>
      </c>
      <c r="D2888" t="s">
        <v>34</v>
      </c>
      <c r="E2888" t="s">
        <v>48</v>
      </c>
      <c r="F2888">
        <v>11</v>
      </c>
      <c r="G2888">
        <v>30</v>
      </c>
      <c r="H2888" t="s">
        <v>36</v>
      </c>
      <c r="I2888" t="s">
        <v>37</v>
      </c>
      <c r="J2888" t="s">
        <v>37</v>
      </c>
      <c r="K2888" t="s">
        <v>37</v>
      </c>
      <c r="L2888" t="s">
        <v>50</v>
      </c>
      <c r="M2888" t="s">
        <v>34</v>
      </c>
      <c r="N2888" t="s">
        <v>37</v>
      </c>
      <c r="O2888" t="s">
        <v>34</v>
      </c>
      <c r="P2888" t="s">
        <v>37</v>
      </c>
      <c r="Q2888" t="s">
        <v>34</v>
      </c>
      <c r="R2888" t="s">
        <v>37</v>
      </c>
      <c r="S2888" t="s">
        <v>37</v>
      </c>
      <c r="T2888" t="s">
        <v>37</v>
      </c>
      <c r="U2888" t="s">
        <v>46</v>
      </c>
      <c r="V2888" t="s">
        <v>37</v>
      </c>
      <c r="W2888" t="s">
        <v>51</v>
      </c>
      <c r="X2888">
        <v>96.65</v>
      </c>
      <c r="Y2888">
        <v>5580.8</v>
      </c>
      <c r="Z2888">
        <v>0</v>
      </c>
      <c r="AA2888">
        <v>0</v>
      </c>
      <c r="AB2888">
        <v>2836.13</v>
      </c>
      <c r="AC2888">
        <v>8416.93</v>
      </c>
      <c r="AD2888" t="s">
        <v>41</v>
      </c>
      <c r="AE2888" t="s">
        <v>42</v>
      </c>
      <c r="AF2888" t="s">
        <v>42</v>
      </c>
      <c r="AG2888">
        <f t="shared" si="90"/>
        <v>0</v>
      </c>
      <c r="AH2888" t="str" cm="1">
        <f t="array" ref="AH2888">_xlfn.IFS(
X2888&lt;=20, "&lt;20",
AND(X2888&gt;=20, X2888&lt;50), "20-50",
AND(X2888&gt;=50, X2888&lt;100), "50-100",
X2888&gt;=100, "&gt;100"
)</f>
        <v>50-100</v>
      </c>
      <c r="AI2888">
        <f t="shared" si="91"/>
        <v>0</v>
      </c>
      <c r="AJ2888" t="str" cm="1">
        <f t="array" ref="AJ2888">_xlfn.IFS(
C2888&lt;=20, "&lt;20",
AND(C2888&gt;=20, C2888&lt;35), "20-35",
AND(C2888&gt;=35, C2888&lt;50), "35-50",
C2888&gt;=50, "50-100"
)</f>
        <v>35-50</v>
      </c>
      <c r="AK2888" t="str" cm="1">
        <f t="array" ref="AK2888">_xlfn.IFS(
G2888&lt;6, "&lt;6",
AND(G2888&gt;=6, G2888&lt;12), "6-12",
AND(G2888&gt;=12, G2888&lt;18), "12-18",  AND(G2888&gt;=18, G2888&lt;24), "18-24", G2888&gt;=24, "24-36")</f>
        <v>24-36</v>
      </c>
    </row>
    <row r="2889" spans="1:37" x14ac:dyDescent="0.3">
      <c r="A2889" t="s">
        <v>2989</v>
      </c>
      <c r="B2889" t="s">
        <v>44</v>
      </c>
      <c r="C2889">
        <v>45</v>
      </c>
      <c r="D2889" t="s">
        <v>37</v>
      </c>
      <c r="E2889" t="s">
        <v>130</v>
      </c>
      <c r="F2889">
        <v>15</v>
      </c>
      <c r="G2889">
        <v>20</v>
      </c>
      <c r="H2889" t="s">
        <v>36</v>
      </c>
      <c r="I2889" t="s">
        <v>34</v>
      </c>
      <c r="J2889" t="s">
        <v>34</v>
      </c>
      <c r="K2889" t="s">
        <v>37</v>
      </c>
      <c r="L2889" t="s">
        <v>38</v>
      </c>
      <c r="M2889" t="s">
        <v>34</v>
      </c>
      <c r="N2889" t="s">
        <v>34</v>
      </c>
      <c r="O2889" t="s">
        <v>34</v>
      </c>
      <c r="P2889" t="s">
        <v>34</v>
      </c>
      <c r="Q2889" t="s">
        <v>34</v>
      </c>
      <c r="R2889" t="s">
        <v>34</v>
      </c>
      <c r="S2889" t="s">
        <v>34</v>
      </c>
      <c r="T2889" t="s">
        <v>37</v>
      </c>
      <c r="U2889" t="s">
        <v>46</v>
      </c>
      <c r="V2889" t="s">
        <v>34</v>
      </c>
      <c r="W2889" t="s">
        <v>51</v>
      </c>
      <c r="X2889">
        <v>25.25</v>
      </c>
      <c r="Y2889">
        <v>25.25</v>
      </c>
      <c r="Z2889">
        <v>0</v>
      </c>
      <c r="AA2889">
        <v>0</v>
      </c>
      <c r="AB2889">
        <v>0</v>
      </c>
      <c r="AC2889">
        <v>25.25</v>
      </c>
      <c r="AD2889" t="s">
        <v>85</v>
      </c>
      <c r="AE2889" t="s">
        <v>42</v>
      </c>
      <c r="AF2889" t="s">
        <v>42</v>
      </c>
      <c r="AG2889">
        <f t="shared" si="90"/>
        <v>0</v>
      </c>
      <c r="AH2889" t="str" cm="1">
        <f t="array" ref="AH2889">_xlfn.IFS(
X2889&lt;=20, "&lt;20",
AND(X2889&gt;=20, X2889&lt;50), "20-50",
AND(X2889&gt;=50, X2889&lt;100), "50-100",
X2889&gt;=100, "&gt;100"
)</f>
        <v>20-50</v>
      </c>
      <c r="AI2889">
        <f t="shared" si="91"/>
        <v>1</v>
      </c>
      <c r="AJ2889" t="str" cm="1">
        <f t="array" ref="AJ2889">_xlfn.IFS(
C2889&lt;=20, "&lt;20",
AND(C2889&gt;=20, C2889&lt;35), "20-35",
AND(C2889&gt;=35, C2889&lt;50), "35-50",
C2889&gt;=50, "50-100"
)</f>
        <v>35-50</v>
      </c>
      <c r="AK2889" t="str" cm="1">
        <f t="array" ref="AK2889">_xlfn.IFS(
G2889&lt;6, "&lt;6",
AND(G2889&gt;=6, G2889&lt;12), "6-12",
AND(G2889&gt;=12, G2889&lt;18), "12-18",  AND(G2889&gt;=18, G2889&lt;24), "18-24", G2889&gt;=24, "24-36")</f>
        <v>18-24</v>
      </c>
    </row>
    <row r="2890" spans="1:37" x14ac:dyDescent="0.3">
      <c r="A2890" t="s">
        <v>2990</v>
      </c>
      <c r="B2890" t="s">
        <v>33</v>
      </c>
      <c r="C2890">
        <v>27</v>
      </c>
      <c r="D2890" t="s">
        <v>34</v>
      </c>
      <c r="E2890" t="s">
        <v>45</v>
      </c>
      <c r="F2890">
        <v>0</v>
      </c>
      <c r="G2890">
        <v>34</v>
      </c>
      <c r="H2890" t="s">
        <v>36</v>
      </c>
      <c r="I2890" t="s">
        <v>37</v>
      </c>
      <c r="J2890" t="s">
        <v>37</v>
      </c>
      <c r="K2890" t="s">
        <v>34</v>
      </c>
      <c r="L2890" t="s">
        <v>34</v>
      </c>
      <c r="M2890" t="s">
        <v>34</v>
      </c>
      <c r="N2890" t="s">
        <v>34</v>
      </c>
      <c r="O2890" t="s">
        <v>34</v>
      </c>
      <c r="P2890" t="s">
        <v>34</v>
      </c>
      <c r="Q2890" t="s">
        <v>34</v>
      </c>
      <c r="R2890" t="s">
        <v>34</v>
      </c>
      <c r="S2890" t="s">
        <v>34</v>
      </c>
      <c r="T2890" t="s">
        <v>34</v>
      </c>
      <c r="U2890" t="s">
        <v>67</v>
      </c>
      <c r="V2890" t="s">
        <v>34</v>
      </c>
      <c r="W2890" t="s">
        <v>51</v>
      </c>
      <c r="X2890">
        <v>24.45</v>
      </c>
      <c r="Y2890">
        <v>1718.2</v>
      </c>
      <c r="Z2890">
        <v>0</v>
      </c>
      <c r="AA2890">
        <v>0</v>
      </c>
      <c r="AB2890">
        <v>2283.21</v>
      </c>
      <c r="AC2890">
        <v>4001.41</v>
      </c>
      <c r="AD2890" t="s">
        <v>41</v>
      </c>
      <c r="AE2890" t="s">
        <v>42</v>
      </c>
      <c r="AF2890" t="s">
        <v>42</v>
      </c>
      <c r="AG2890">
        <f t="shared" si="90"/>
        <v>0</v>
      </c>
      <c r="AH2890" t="str" cm="1">
        <f t="array" ref="AH2890">_xlfn.IFS(
X2890&lt;=20, "&lt;20",
AND(X2890&gt;=20, X2890&lt;50), "20-50",
AND(X2890&gt;=50, X2890&lt;100), "50-100",
X2890&gt;=100, "&gt;100"
)</f>
        <v>20-50</v>
      </c>
      <c r="AI2890">
        <f t="shared" si="91"/>
        <v>0</v>
      </c>
      <c r="AJ2890" t="str" cm="1">
        <f t="array" ref="AJ2890">_xlfn.IFS(
C2890&lt;=20, "&lt;20",
AND(C2890&gt;=20, C2890&lt;35), "20-35",
AND(C2890&gt;=35, C2890&lt;50), "35-50",
C2890&gt;=50, "50-100"
)</f>
        <v>20-35</v>
      </c>
      <c r="AK2890" t="str" cm="1">
        <f t="array" ref="AK2890">_xlfn.IFS(
G2890&lt;6, "&lt;6",
AND(G2890&gt;=6, G2890&lt;12), "6-12",
AND(G2890&gt;=12, G2890&lt;18), "12-18",  AND(G2890&gt;=18, G2890&lt;24), "18-24", G2890&gt;=24, "24-36")</f>
        <v>24-36</v>
      </c>
    </row>
    <row r="2891" spans="1:37" x14ac:dyDescent="0.3">
      <c r="A2891" t="s">
        <v>2991</v>
      </c>
      <c r="B2891" t="s">
        <v>33</v>
      </c>
      <c r="C2891">
        <v>59</v>
      </c>
      <c r="D2891" t="s">
        <v>34</v>
      </c>
      <c r="E2891" t="s">
        <v>114</v>
      </c>
      <c r="F2891">
        <v>10</v>
      </c>
      <c r="G2891">
        <v>3</v>
      </c>
      <c r="H2891" t="s">
        <v>36</v>
      </c>
      <c r="I2891" t="s">
        <v>37</v>
      </c>
      <c r="J2891" t="s">
        <v>34</v>
      </c>
      <c r="K2891" t="s">
        <v>34</v>
      </c>
      <c r="L2891" t="s">
        <v>34</v>
      </c>
      <c r="M2891" t="s">
        <v>34</v>
      </c>
      <c r="N2891" t="s">
        <v>34</v>
      </c>
      <c r="O2891" t="s">
        <v>34</v>
      </c>
      <c r="P2891" t="s">
        <v>34</v>
      </c>
      <c r="Q2891" t="s">
        <v>34</v>
      </c>
      <c r="R2891" t="s">
        <v>34</v>
      </c>
      <c r="S2891" t="s">
        <v>34</v>
      </c>
      <c r="T2891" t="s">
        <v>34</v>
      </c>
      <c r="U2891" t="s">
        <v>46</v>
      </c>
      <c r="V2891" t="s">
        <v>34</v>
      </c>
      <c r="W2891" t="s">
        <v>143</v>
      </c>
      <c r="X2891">
        <v>20.350000000000001</v>
      </c>
      <c r="Y2891">
        <v>33.200000000000003</v>
      </c>
      <c r="Z2891">
        <v>0</v>
      </c>
      <c r="AA2891">
        <v>0</v>
      </c>
      <c r="AB2891">
        <v>64.06</v>
      </c>
      <c r="AC2891">
        <v>97.26</v>
      </c>
      <c r="AD2891" t="s">
        <v>52</v>
      </c>
      <c r="AE2891" t="s">
        <v>104</v>
      </c>
      <c r="AF2891" t="s">
        <v>150</v>
      </c>
      <c r="AG2891">
        <f t="shared" si="90"/>
        <v>1</v>
      </c>
      <c r="AH2891" t="str" cm="1">
        <f t="array" ref="AH2891">_xlfn.IFS(
X2891&lt;=20, "&lt;20",
AND(X2891&gt;=20, X2891&lt;50), "20-50",
AND(X2891&gt;=50, X2891&lt;100), "50-100",
X2891&gt;=100, "&gt;100"
)</f>
        <v>20-50</v>
      </c>
      <c r="AI2891">
        <f t="shared" si="91"/>
        <v>0</v>
      </c>
      <c r="AJ2891" t="str" cm="1">
        <f t="array" ref="AJ2891">_xlfn.IFS(
C2891&lt;=20, "&lt;20",
AND(C2891&gt;=20, C2891&lt;35), "20-35",
AND(C2891&gt;=35, C2891&lt;50), "35-50",
C2891&gt;=50, "50-100"
)</f>
        <v>50-100</v>
      </c>
      <c r="AK2891" t="str" cm="1">
        <f t="array" ref="AK2891">_xlfn.IFS(
G2891&lt;6, "&lt;6",
AND(G2891&gt;=6, G2891&lt;12), "6-12",
AND(G2891&gt;=12, G2891&lt;18), "12-18",  AND(G2891&gt;=18, G2891&lt;24), "18-24", G2891&gt;=24, "24-36")</f>
        <v>&lt;6</v>
      </c>
    </row>
    <row r="2892" spans="1:37" x14ac:dyDescent="0.3">
      <c r="A2892" t="s">
        <v>2992</v>
      </c>
      <c r="B2892" t="s">
        <v>44</v>
      </c>
      <c r="C2892">
        <v>62</v>
      </c>
      <c r="D2892" t="s">
        <v>37</v>
      </c>
      <c r="E2892" t="s">
        <v>61</v>
      </c>
      <c r="F2892">
        <v>1</v>
      </c>
      <c r="G2892">
        <v>7</v>
      </c>
      <c r="H2892" t="s">
        <v>36</v>
      </c>
      <c r="I2892" t="s">
        <v>34</v>
      </c>
      <c r="J2892" t="s">
        <v>34</v>
      </c>
      <c r="K2892" t="s">
        <v>37</v>
      </c>
      <c r="L2892" t="s">
        <v>72</v>
      </c>
      <c r="M2892" t="s">
        <v>37</v>
      </c>
      <c r="N2892" t="s">
        <v>34</v>
      </c>
      <c r="O2892" t="s">
        <v>34</v>
      </c>
      <c r="P2892" t="s">
        <v>37</v>
      </c>
      <c r="Q2892" t="s">
        <v>34</v>
      </c>
      <c r="R2892" t="s">
        <v>34</v>
      </c>
      <c r="S2892" t="s">
        <v>34</v>
      </c>
      <c r="T2892" t="s">
        <v>37</v>
      </c>
      <c r="U2892" t="s">
        <v>39</v>
      </c>
      <c r="V2892" t="s">
        <v>37</v>
      </c>
      <c r="W2892" t="s">
        <v>143</v>
      </c>
      <c r="X2892">
        <v>33.6</v>
      </c>
      <c r="Y2892">
        <v>435.45</v>
      </c>
      <c r="Z2892">
        <v>0</v>
      </c>
      <c r="AA2892">
        <v>0</v>
      </c>
      <c r="AB2892">
        <v>0</v>
      </c>
      <c r="AC2892">
        <v>435.45</v>
      </c>
      <c r="AD2892" t="s">
        <v>41</v>
      </c>
      <c r="AE2892" t="s">
        <v>42</v>
      </c>
      <c r="AF2892" t="s">
        <v>42</v>
      </c>
      <c r="AG2892">
        <f t="shared" si="90"/>
        <v>0</v>
      </c>
      <c r="AH2892" t="str" cm="1">
        <f t="array" ref="AH2892">_xlfn.IFS(
X2892&lt;=20, "&lt;20",
AND(X2892&gt;=20, X2892&lt;50), "20-50",
AND(X2892&gt;=50, X2892&lt;100), "50-100",
X2892&gt;=100, "&gt;100"
)</f>
        <v>20-50</v>
      </c>
      <c r="AI2892">
        <f t="shared" si="91"/>
        <v>0</v>
      </c>
      <c r="AJ2892" t="str" cm="1">
        <f t="array" ref="AJ2892">_xlfn.IFS(
C2892&lt;=20, "&lt;20",
AND(C2892&gt;=20, C2892&lt;35), "20-35",
AND(C2892&gt;=35, C2892&lt;50), "35-50",
C2892&gt;=50, "50-100"
)</f>
        <v>50-100</v>
      </c>
      <c r="AK2892" t="str" cm="1">
        <f t="array" ref="AK2892">_xlfn.IFS(
G2892&lt;6, "&lt;6",
AND(G2892&gt;=6, G2892&lt;12), "6-12",
AND(G2892&gt;=12, G2892&lt;18), "12-18",  AND(G2892&gt;=18, G2892&lt;24), "18-24", G2892&gt;=24, "24-36")</f>
        <v>6-12</v>
      </c>
    </row>
    <row r="2893" spans="1:37" x14ac:dyDescent="0.3">
      <c r="A2893" t="s">
        <v>2993</v>
      </c>
      <c r="B2893" t="s">
        <v>44</v>
      </c>
      <c r="C2893">
        <v>75</v>
      </c>
      <c r="D2893" t="s">
        <v>37</v>
      </c>
      <c r="E2893" t="s">
        <v>103</v>
      </c>
      <c r="F2893">
        <v>12</v>
      </c>
      <c r="G2893">
        <v>19</v>
      </c>
      <c r="H2893" t="s">
        <v>66</v>
      </c>
      <c r="I2893" t="s">
        <v>37</v>
      </c>
      <c r="J2893" t="s">
        <v>37</v>
      </c>
      <c r="K2893" t="s">
        <v>37</v>
      </c>
      <c r="L2893" t="s">
        <v>50</v>
      </c>
      <c r="M2893" t="s">
        <v>34</v>
      </c>
      <c r="N2893" t="s">
        <v>37</v>
      </c>
      <c r="O2893" t="s">
        <v>34</v>
      </c>
      <c r="P2893" t="s">
        <v>37</v>
      </c>
      <c r="Q2893" t="s">
        <v>37</v>
      </c>
      <c r="R2893" t="s">
        <v>37</v>
      </c>
      <c r="S2893" t="s">
        <v>37</v>
      </c>
      <c r="T2893" t="s">
        <v>37</v>
      </c>
      <c r="U2893" t="s">
        <v>67</v>
      </c>
      <c r="V2893" t="s">
        <v>34</v>
      </c>
      <c r="W2893" t="s">
        <v>51</v>
      </c>
      <c r="X2893">
        <v>102.9</v>
      </c>
      <c r="Y2893">
        <v>6989.7</v>
      </c>
      <c r="Z2893">
        <v>0</v>
      </c>
      <c r="AA2893">
        <v>0</v>
      </c>
      <c r="AB2893">
        <v>3261.56</v>
      </c>
      <c r="AC2893">
        <v>10251.26</v>
      </c>
      <c r="AD2893" t="s">
        <v>41</v>
      </c>
      <c r="AE2893" t="s">
        <v>42</v>
      </c>
      <c r="AF2893" t="s">
        <v>42</v>
      </c>
      <c r="AG2893">
        <f t="shared" si="90"/>
        <v>0</v>
      </c>
      <c r="AH2893" t="str" cm="1">
        <f t="array" ref="AH2893">_xlfn.IFS(
X2893&lt;=20, "&lt;20",
AND(X2893&gt;=20, X2893&lt;50), "20-50",
AND(X2893&gt;=50, X2893&lt;100), "50-100",
X2893&gt;=100, "&gt;100"
)</f>
        <v>&gt;100</v>
      </c>
      <c r="AI2893">
        <f t="shared" si="91"/>
        <v>0</v>
      </c>
      <c r="AJ2893" t="str" cm="1">
        <f t="array" ref="AJ2893">_xlfn.IFS(
C2893&lt;=20, "&lt;20",
AND(C2893&gt;=20, C2893&lt;35), "20-35",
AND(C2893&gt;=35, C2893&lt;50), "35-50",
C2893&gt;=50, "50-100"
)</f>
        <v>50-100</v>
      </c>
      <c r="AK2893" t="str" cm="1">
        <f t="array" ref="AK2893">_xlfn.IFS(
G2893&lt;6, "&lt;6",
AND(G2893&gt;=6, G2893&lt;12), "6-12",
AND(G2893&gt;=12, G2893&lt;18), "12-18",  AND(G2893&gt;=18, G2893&lt;24), "18-24", G2893&gt;=24, "24-36")</f>
        <v>18-24</v>
      </c>
    </row>
    <row r="2894" spans="1:37" x14ac:dyDescent="0.3">
      <c r="A2894" t="s">
        <v>2994</v>
      </c>
      <c r="B2894" t="s">
        <v>33</v>
      </c>
      <c r="C2894">
        <v>69</v>
      </c>
      <c r="D2894" t="s">
        <v>37</v>
      </c>
      <c r="E2894" t="s">
        <v>61</v>
      </c>
      <c r="F2894">
        <v>13</v>
      </c>
      <c r="G2894">
        <v>15</v>
      </c>
      <c r="H2894" t="s">
        <v>49</v>
      </c>
      <c r="I2894" t="s">
        <v>37</v>
      </c>
      <c r="J2894" t="s">
        <v>34</v>
      </c>
      <c r="K2894" t="s">
        <v>37</v>
      </c>
      <c r="L2894" t="s">
        <v>38</v>
      </c>
      <c r="M2894" t="s">
        <v>37</v>
      </c>
      <c r="N2894" t="s">
        <v>34</v>
      </c>
      <c r="O2894" t="s">
        <v>37</v>
      </c>
      <c r="P2894" t="s">
        <v>34</v>
      </c>
      <c r="Q2894" t="s">
        <v>34</v>
      </c>
      <c r="R2894" t="s">
        <v>34</v>
      </c>
      <c r="S2894" t="s">
        <v>34</v>
      </c>
      <c r="T2894" t="s">
        <v>37</v>
      </c>
      <c r="U2894" t="s">
        <v>46</v>
      </c>
      <c r="V2894" t="s">
        <v>37</v>
      </c>
      <c r="W2894" t="s">
        <v>51</v>
      </c>
      <c r="X2894">
        <v>55.8</v>
      </c>
      <c r="Y2894">
        <v>55.8</v>
      </c>
      <c r="Z2894">
        <v>0</v>
      </c>
      <c r="AA2894">
        <v>0</v>
      </c>
      <c r="AB2894">
        <v>26.22</v>
      </c>
      <c r="AC2894">
        <v>82.02</v>
      </c>
      <c r="AD2894" t="s">
        <v>52</v>
      </c>
      <c r="AE2894" t="s">
        <v>58</v>
      </c>
      <c r="AF2894" t="s">
        <v>288</v>
      </c>
      <c r="AG2894">
        <f t="shared" si="90"/>
        <v>1</v>
      </c>
      <c r="AH2894" t="str" cm="1">
        <f t="array" ref="AH2894">_xlfn.IFS(
X2894&lt;=20, "&lt;20",
AND(X2894&gt;=20, X2894&lt;50), "20-50",
AND(X2894&gt;=50, X2894&lt;100), "50-100",
X2894&gt;=100, "&gt;100"
)</f>
        <v>50-100</v>
      </c>
      <c r="AI2894">
        <f t="shared" si="91"/>
        <v>0</v>
      </c>
      <c r="AJ2894" t="str" cm="1">
        <f t="array" ref="AJ2894">_xlfn.IFS(
C2894&lt;=20, "&lt;20",
AND(C2894&gt;=20, C2894&lt;35), "20-35",
AND(C2894&gt;=35, C2894&lt;50), "35-50",
C2894&gt;=50, "50-100"
)</f>
        <v>50-100</v>
      </c>
      <c r="AK2894" t="str" cm="1">
        <f t="array" ref="AK2894">_xlfn.IFS(
G2894&lt;6, "&lt;6",
AND(G2894&gt;=6, G2894&lt;12), "6-12",
AND(G2894&gt;=12, G2894&lt;18), "12-18",  AND(G2894&gt;=18, G2894&lt;24), "18-24", G2894&gt;=24, "24-36")</f>
        <v>12-18</v>
      </c>
    </row>
    <row r="2895" spans="1:37" x14ac:dyDescent="0.3">
      <c r="A2895" t="s">
        <v>2995</v>
      </c>
      <c r="B2895" t="s">
        <v>44</v>
      </c>
      <c r="C2895">
        <v>30</v>
      </c>
      <c r="D2895" t="s">
        <v>37</v>
      </c>
      <c r="E2895" t="s">
        <v>114</v>
      </c>
      <c r="F2895">
        <v>15</v>
      </c>
      <c r="G2895">
        <v>28</v>
      </c>
      <c r="H2895" t="s">
        <v>36</v>
      </c>
      <c r="I2895" t="s">
        <v>37</v>
      </c>
      <c r="J2895" t="s">
        <v>34</v>
      </c>
      <c r="K2895" t="s">
        <v>34</v>
      </c>
      <c r="L2895" t="s">
        <v>34</v>
      </c>
      <c r="M2895" t="s">
        <v>34</v>
      </c>
      <c r="N2895" t="s">
        <v>34</v>
      </c>
      <c r="O2895" t="s">
        <v>34</v>
      </c>
      <c r="P2895" t="s">
        <v>34</v>
      </c>
      <c r="Q2895" t="s">
        <v>34</v>
      </c>
      <c r="R2895" t="s">
        <v>34</v>
      </c>
      <c r="S2895" t="s">
        <v>34</v>
      </c>
      <c r="T2895" t="s">
        <v>34</v>
      </c>
      <c r="U2895" t="s">
        <v>46</v>
      </c>
      <c r="V2895" t="s">
        <v>34</v>
      </c>
      <c r="W2895" t="s">
        <v>40</v>
      </c>
      <c r="X2895">
        <v>20.25</v>
      </c>
      <c r="Y2895">
        <v>535.35</v>
      </c>
      <c r="Z2895">
        <v>0</v>
      </c>
      <c r="AA2895">
        <v>0</v>
      </c>
      <c r="AB2895">
        <v>730.52</v>
      </c>
      <c r="AC2895">
        <v>1265.8699999999999</v>
      </c>
      <c r="AD2895" t="s">
        <v>41</v>
      </c>
      <c r="AE2895" t="s">
        <v>42</v>
      </c>
      <c r="AF2895" t="s">
        <v>42</v>
      </c>
      <c r="AG2895">
        <f t="shared" si="90"/>
        <v>0</v>
      </c>
      <c r="AH2895" t="str" cm="1">
        <f t="array" ref="AH2895">_xlfn.IFS(
X2895&lt;=20, "&lt;20",
AND(X2895&gt;=20, X2895&lt;50), "20-50",
AND(X2895&gt;=50, X2895&lt;100), "50-100",
X2895&gt;=100, "&gt;100"
)</f>
        <v>20-50</v>
      </c>
      <c r="AI2895">
        <f t="shared" si="91"/>
        <v>0</v>
      </c>
      <c r="AJ2895" t="str" cm="1">
        <f t="array" ref="AJ2895">_xlfn.IFS(
C2895&lt;=20, "&lt;20",
AND(C2895&gt;=20, C2895&lt;35), "20-35",
AND(C2895&gt;=35, C2895&lt;50), "35-50",
C2895&gt;=50, "50-100"
)</f>
        <v>20-35</v>
      </c>
      <c r="AK2895" t="str" cm="1">
        <f t="array" ref="AK2895">_xlfn.IFS(
G2895&lt;6, "&lt;6",
AND(G2895&gt;=6, G2895&lt;12), "6-12",
AND(G2895&gt;=12, G2895&lt;18), "12-18",  AND(G2895&gt;=18, G2895&lt;24), "18-24", G2895&gt;=24, "24-36")</f>
        <v>24-36</v>
      </c>
    </row>
    <row r="2896" spans="1:37" x14ac:dyDescent="0.3">
      <c r="A2896" t="s">
        <v>2996</v>
      </c>
      <c r="B2896" t="s">
        <v>33</v>
      </c>
      <c r="C2896">
        <v>76</v>
      </c>
      <c r="D2896" t="s">
        <v>37</v>
      </c>
      <c r="E2896" t="s">
        <v>109</v>
      </c>
      <c r="F2896">
        <v>5</v>
      </c>
      <c r="G2896">
        <v>32</v>
      </c>
      <c r="H2896" t="s">
        <v>49</v>
      </c>
      <c r="I2896" t="s">
        <v>37</v>
      </c>
      <c r="J2896" t="s">
        <v>34</v>
      </c>
      <c r="K2896" t="s">
        <v>37</v>
      </c>
      <c r="L2896" t="s">
        <v>72</v>
      </c>
      <c r="M2896" t="s">
        <v>34</v>
      </c>
      <c r="N2896" t="s">
        <v>34</v>
      </c>
      <c r="O2896" t="s">
        <v>34</v>
      </c>
      <c r="P2896" t="s">
        <v>34</v>
      </c>
      <c r="Q2896" t="s">
        <v>34</v>
      </c>
      <c r="R2896" t="s">
        <v>34</v>
      </c>
      <c r="S2896" t="s">
        <v>34</v>
      </c>
      <c r="T2896" t="s">
        <v>37</v>
      </c>
      <c r="U2896" t="s">
        <v>46</v>
      </c>
      <c r="V2896" t="s">
        <v>34</v>
      </c>
      <c r="W2896" t="s">
        <v>40</v>
      </c>
      <c r="X2896">
        <v>44.95</v>
      </c>
      <c r="Y2896">
        <v>85.15</v>
      </c>
      <c r="Z2896">
        <v>0</v>
      </c>
      <c r="AA2896">
        <v>0</v>
      </c>
      <c r="AB2896">
        <v>53.24</v>
      </c>
      <c r="AC2896">
        <v>138.38999999999999</v>
      </c>
      <c r="AD2896" t="s">
        <v>52</v>
      </c>
      <c r="AE2896" t="s">
        <v>94</v>
      </c>
      <c r="AF2896" t="s">
        <v>95</v>
      </c>
      <c r="AG2896">
        <f t="shared" si="90"/>
        <v>1</v>
      </c>
      <c r="AH2896" t="str" cm="1">
        <f t="array" ref="AH2896">_xlfn.IFS(
X2896&lt;=20, "&lt;20",
AND(X2896&gt;=20, X2896&lt;50), "20-50",
AND(X2896&gt;=50, X2896&lt;100), "50-100",
X2896&gt;=100, "&gt;100"
)</f>
        <v>20-50</v>
      </c>
      <c r="AI2896">
        <f t="shared" si="91"/>
        <v>0</v>
      </c>
      <c r="AJ2896" t="str" cm="1">
        <f t="array" ref="AJ2896">_xlfn.IFS(
C2896&lt;=20, "&lt;20",
AND(C2896&gt;=20, C2896&lt;35), "20-35",
AND(C2896&gt;=35, C2896&lt;50), "35-50",
C2896&gt;=50, "50-100"
)</f>
        <v>50-100</v>
      </c>
      <c r="AK2896" t="str" cm="1">
        <f t="array" ref="AK2896">_xlfn.IFS(
G2896&lt;6, "&lt;6",
AND(G2896&gt;=6, G2896&lt;12), "6-12",
AND(G2896&gt;=12, G2896&lt;18), "12-18",  AND(G2896&gt;=18, G2896&lt;24), "18-24", G2896&gt;=24, "24-36")</f>
        <v>24-36</v>
      </c>
    </row>
    <row r="2897" spans="1:37" x14ac:dyDescent="0.3">
      <c r="A2897" t="s">
        <v>2997</v>
      </c>
      <c r="B2897" t="s">
        <v>44</v>
      </c>
      <c r="C2897">
        <v>45</v>
      </c>
      <c r="D2897" t="s">
        <v>37</v>
      </c>
      <c r="E2897" t="s">
        <v>130</v>
      </c>
      <c r="F2897">
        <v>0</v>
      </c>
      <c r="G2897">
        <v>28</v>
      </c>
      <c r="H2897" t="s">
        <v>49</v>
      </c>
      <c r="I2897" t="s">
        <v>37</v>
      </c>
      <c r="J2897" t="s">
        <v>34</v>
      </c>
      <c r="K2897" t="s">
        <v>37</v>
      </c>
      <c r="L2897" t="s">
        <v>50</v>
      </c>
      <c r="M2897" t="s">
        <v>34</v>
      </c>
      <c r="N2897" t="s">
        <v>34</v>
      </c>
      <c r="O2897" t="s">
        <v>34</v>
      </c>
      <c r="P2897" t="s">
        <v>34</v>
      </c>
      <c r="Q2897" t="s">
        <v>34</v>
      </c>
      <c r="R2897" t="s">
        <v>37</v>
      </c>
      <c r="S2897" t="s">
        <v>37</v>
      </c>
      <c r="T2897" t="s">
        <v>37</v>
      </c>
      <c r="U2897" t="s">
        <v>46</v>
      </c>
      <c r="V2897" t="s">
        <v>37</v>
      </c>
      <c r="W2897" t="s">
        <v>51</v>
      </c>
      <c r="X2897">
        <v>79.150000000000006</v>
      </c>
      <c r="Y2897">
        <v>317.25</v>
      </c>
      <c r="Z2897">
        <v>0</v>
      </c>
      <c r="AA2897">
        <v>0</v>
      </c>
      <c r="AB2897">
        <v>147.63999999999999</v>
      </c>
      <c r="AC2897">
        <v>464.89</v>
      </c>
      <c r="AD2897" t="s">
        <v>52</v>
      </c>
      <c r="AE2897" t="s">
        <v>53</v>
      </c>
      <c r="AF2897" t="s">
        <v>91</v>
      </c>
      <c r="AG2897">
        <f t="shared" si="90"/>
        <v>1</v>
      </c>
      <c r="AH2897" t="str" cm="1">
        <f t="array" ref="AH2897">_xlfn.IFS(
X2897&lt;=20, "&lt;20",
AND(X2897&gt;=20, X2897&lt;50), "20-50",
AND(X2897&gt;=50, X2897&lt;100), "50-100",
X2897&gt;=100, "&gt;100"
)</f>
        <v>50-100</v>
      </c>
      <c r="AI2897">
        <f t="shared" si="91"/>
        <v>0</v>
      </c>
      <c r="AJ2897" t="str" cm="1">
        <f t="array" ref="AJ2897">_xlfn.IFS(
C2897&lt;=20, "&lt;20",
AND(C2897&gt;=20, C2897&lt;35), "20-35",
AND(C2897&gt;=35, C2897&lt;50), "35-50",
C2897&gt;=50, "50-100"
)</f>
        <v>35-50</v>
      </c>
      <c r="AK2897" t="str" cm="1">
        <f t="array" ref="AK2897">_xlfn.IFS(
G2897&lt;6, "&lt;6",
AND(G2897&gt;=6, G2897&lt;12), "6-12",
AND(G2897&gt;=12, G2897&lt;18), "12-18",  AND(G2897&gt;=18, G2897&lt;24), "18-24", G2897&gt;=24, "24-36")</f>
        <v>24-36</v>
      </c>
    </row>
    <row r="2898" spans="1:37" x14ac:dyDescent="0.3">
      <c r="A2898" t="s">
        <v>2998</v>
      </c>
      <c r="B2898" t="s">
        <v>33</v>
      </c>
      <c r="C2898">
        <v>44</v>
      </c>
      <c r="D2898" t="s">
        <v>34</v>
      </c>
      <c r="E2898" t="s">
        <v>48</v>
      </c>
      <c r="F2898">
        <v>7</v>
      </c>
      <c r="G2898">
        <v>15</v>
      </c>
      <c r="H2898" t="s">
        <v>49</v>
      </c>
      <c r="I2898" t="s">
        <v>37</v>
      </c>
      <c r="J2898" t="s">
        <v>34</v>
      </c>
      <c r="K2898" t="s">
        <v>34</v>
      </c>
      <c r="L2898" t="s">
        <v>34</v>
      </c>
      <c r="M2898" t="s">
        <v>34</v>
      </c>
      <c r="N2898" t="s">
        <v>34</v>
      </c>
      <c r="O2898" t="s">
        <v>34</v>
      </c>
      <c r="P2898" t="s">
        <v>34</v>
      </c>
      <c r="Q2898" t="s">
        <v>34</v>
      </c>
      <c r="R2898" t="s">
        <v>34</v>
      </c>
      <c r="S2898" t="s">
        <v>34</v>
      </c>
      <c r="T2898" t="s">
        <v>34</v>
      </c>
      <c r="U2898" t="s">
        <v>46</v>
      </c>
      <c r="V2898" t="s">
        <v>34</v>
      </c>
      <c r="W2898" t="s">
        <v>143</v>
      </c>
      <c r="X2898">
        <v>20.25</v>
      </c>
      <c r="Y2898">
        <v>20.25</v>
      </c>
      <c r="Z2898">
        <v>0</v>
      </c>
      <c r="AA2898">
        <v>0</v>
      </c>
      <c r="AB2898">
        <v>23.16</v>
      </c>
      <c r="AC2898">
        <v>43.41</v>
      </c>
      <c r="AD2898" t="s">
        <v>52</v>
      </c>
      <c r="AE2898" t="s">
        <v>104</v>
      </c>
      <c r="AF2898" t="s">
        <v>150</v>
      </c>
      <c r="AG2898">
        <f t="shared" si="90"/>
        <v>1</v>
      </c>
      <c r="AH2898" t="str" cm="1">
        <f t="array" ref="AH2898">_xlfn.IFS(
X2898&lt;=20, "&lt;20",
AND(X2898&gt;=20, X2898&lt;50), "20-50",
AND(X2898&gt;=50, X2898&lt;100), "50-100",
X2898&gt;=100, "&gt;100"
)</f>
        <v>20-50</v>
      </c>
      <c r="AI2898">
        <f t="shared" si="91"/>
        <v>0</v>
      </c>
      <c r="AJ2898" t="str" cm="1">
        <f t="array" ref="AJ2898">_xlfn.IFS(
C2898&lt;=20, "&lt;20",
AND(C2898&gt;=20, C2898&lt;35), "20-35",
AND(C2898&gt;=35, C2898&lt;50), "35-50",
C2898&gt;=50, "50-100"
)</f>
        <v>35-50</v>
      </c>
      <c r="AK2898" t="str" cm="1">
        <f t="array" ref="AK2898">_xlfn.IFS(
G2898&lt;6, "&lt;6",
AND(G2898&gt;=6, G2898&lt;12), "6-12",
AND(G2898&gt;=12, G2898&lt;18), "12-18",  AND(G2898&gt;=18, G2898&lt;24), "18-24", G2898&gt;=24, "24-36")</f>
        <v>12-18</v>
      </c>
    </row>
    <row r="2899" spans="1:37" x14ac:dyDescent="0.3">
      <c r="A2899" t="s">
        <v>2999</v>
      </c>
      <c r="B2899" t="s">
        <v>44</v>
      </c>
      <c r="C2899">
        <v>59</v>
      </c>
      <c r="D2899" t="s">
        <v>34</v>
      </c>
      <c r="E2899" t="s">
        <v>56</v>
      </c>
      <c r="F2899">
        <v>10</v>
      </c>
      <c r="G2899">
        <v>34</v>
      </c>
      <c r="H2899" t="s">
        <v>36</v>
      </c>
      <c r="I2899" t="s">
        <v>37</v>
      </c>
      <c r="J2899" t="s">
        <v>37</v>
      </c>
      <c r="K2899" t="s">
        <v>34</v>
      </c>
      <c r="L2899" t="s">
        <v>34</v>
      </c>
      <c r="M2899" t="s">
        <v>34</v>
      </c>
      <c r="N2899" t="s">
        <v>34</v>
      </c>
      <c r="O2899" t="s">
        <v>34</v>
      </c>
      <c r="P2899" t="s">
        <v>34</v>
      </c>
      <c r="Q2899" t="s">
        <v>34</v>
      </c>
      <c r="R2899" t="s">
        <v>34</v>
      </c>
      <c r="S2899" t="s">
        <v>34</v>
      </c>
      <c r="T2899" t="s">
        <v>34</v>
      </c>
      <c r="U2899" t="s">
        <v>67</v>
      </c>
      <c r="V2899" t="s">
        <v>34</v>
      </c>
      <c r="W2899" t="s">
        <v>40</v>
      </c>
      <c r="X2899">
        <v>25.7</v>
      </c>
      <c r="Y2899">
        <v>826.1</v>
      </c>
      <c r="Z2899">
        <v>0</v>
      </c>
      <c r="AA2899">
        <v>0</v>
      </c>
      <c r="AB2899">
        <v>1204.5</v>
      </c>
      <c r="AC2899">
        <v>2030.6</v>
      </c>
      <c r="AD2899" t="s">
        <v>41</v>
      </c>
      <c r="AE2899" t="s">
        <v>42</v>
      </c>
      <c r="AF2899" t="s">
        <v>42</v>
      </c>
      <c r="AG2899">
        <f t="shared" si="90"/>
        <v>0</v>
      </c>
      <c r="AH2899" t="str" cm="1">
        <f t="array" ref="AH2899">_xlfn.IFS(
X2899&lt;=20, "&lt;20",
AND(X2899&gt;=20, X2899&lt;50), "20-50",
AND(X2899&gt;=50, X2899&lt;100), "50-100",
X2899&gt;=100, "&gt;100"
)</f>
        <v>20-50</v>
      </c>
      <c r="AI2899">
        <f t="shared" si="91"/>
        <v>0</v>
      </c>
      <c r="AJ2899" t="str" cm="1">
        <f t="array" ref="AJ2899">_xlfn.IFS(
C2899&lt;=20, "&lt;20",
AND(C2899&gt;=20, C2899&lt;35), "20-35",
AND(C2899&gt;=35, C2899&lt;50), "35-50",
C2899&gt;=50, "50-100"
)</f>
        <v>50-100</v>
      </c>
      <c r="AK2899" t="str" cm="1">
        <f t="array" ref="AK2899">_xlfn.IFS(
G2899&lt;6, "&lt;6",
AND(G2899&gt;=6, G2899&lt;12), "6-12",
AND(G2899&gt;=12, G2899&lt;18), "12-18",  AND(G2899&gt;=18, G2899&lt;24), "18-24", G2899&gt;=24, "24-36")</f>
        <v>24-36</v>
      </c>
    </row>
    <row r="2900" spans="1:37" x14ac:dyDescent="0.3">
      <c r="A2900" t="s">
        <v>3000</v>
      </c>
      <c r="B2900" t="s">
        <v>33</v>
      </c>
      <c r="C2900">
        <v>39</v>
      </c>
      <c r="D2900" t="s">
        <v>34</v>
      </c>
      <c r="E2900" t="s">
        <v>64</v>
      </c>
      <c r="F2900">
        <v>3</v>
      </c>
      <c r="G2900">
        <v>31</v>
      </c>
      <c r="H2900" t="s">
        <v>36</v>
      </c>
      <c r="I2900" t="s">
        <v>37</v>
      </c>
      <c r="J2900" t="s">
        <v>37</v>
      </c>
      <c r="K2900" t="s">
        <v>37</v>
      </c>
      <c r="L2900" t="s">
        <v>50</v>
      </c>
      <c r="M2900" t="s">
        <v>34</v>
      </c>
      <c r="N2900" t="s">
        <v>34</v>
      </c>
      <c r="O2900" t="s">
        <v>37</v>
      </c>
      <c r="P2900" t="s">
        <v>37</v>
      </c>
      <c r="Q2900" t="s">
        <v>37</v>
      </c>
      <c r="R2900" t="s">
        <v>37</v>
      </c>
      <c r="S2900" t="s">
        <v>37</v>
      </c>
      <c r="T2900" t="s">
        <v>37</v>
      </c>
      <c r="U2900" t="s">
        <v>46</v>
      </c>
      <c r="V2900" t="s">
        <v>37</v>
      </c>
      <c r="W2900" t="s">
        <v>51</v>
      </c>
      <c r="X2900">
        <v>106.35</v>
      </c>
      <c r="Y2900">
        <v>6751.35</v>
      </c>
      <c r="Z2900">
        <v>0</v>
      </c>
      <c r="AA2900">
        <v>0</v>
      </c>
      <c r="AB2900">
        <v>1685.43</v>
      </c>
      <c r="AC2900">
        <v>8436.7800000000007</v>
      </c>
      <c r="AD2900" t="s">
        <v>41</v>
      </c>
      <c r="AE2900" t="s">
        <v>42</v>
      </c>
      <c r="AF2900" t="s">
        <v>42</v>
      </c>
      <c r="AG2900">
        <f t="shared" si="90"/>
        <v>0</v>
      </c>
      <c r="AH2900" t="str" cm="1">
        <f t="array" ref="AH2900">_xlfn.IFS(
X2900&lt;=20, "&lt;20",
AND(X2900&gt;=20, X2900&lt;50), "20-50",
AND(X2900&gt;=50, X2900&lt;100), "50-100",
X2900&gt;=100, "&gt;100"
)</f>
        <v>&gt;100</v>
      </c>
      <c r="AI2900">
        <f t="shared" si="91"/>
        <v>0</v>
      </c>
      <c r="AJ2900" t="str" cm="1">
        <f t="array" ref="AJ2900">_xlfn.IFS(
C2900&lt;=20, "&lt;20",
AND(C2900&gt;=20, C2900&lt;35), "20-35",
AND(C2900&gt;=35, C2900&lt;50), "35-50",
C2900&gt;=50, "50-100"
)</f>
        <v>35-50</v>
      </c>
      <c r="AK2900" t="str" cm="1">
        <f t="array" ref="AK2900">_xlfn.IFS(
G2900&lt;6, "&lt;6",
AND(G2900&gt;=6, G2900&lt;12), "6-12",
AND(G2900&gt;=12, G2900&lt;18), "12-18",  AND(G2900&gt;=18, G2900&lt;24), "18-24", G2900&gt;=24, "24-36")</f>
        <v>24-36</v>
      </c>
    </row>
    <row r="2901" spans="1:37" x14ac:dyDescent="0.3">
      <c r="A2901" t="s">
        <v>3001</v>
      </c>
      <c r="B2901" t="s">
        <v>33</v>
      </c>
      <c r="C2901">
        <v>59</v>
      </c>
      <c r="D2901" t="s">
        <v>37</v>
      </c>
      <c r="E2901" t="s">
        <v>56</v>
      </c>
      <c r="F2901">
        <v>7</v>
      </c>
      <c r="G2901">
        <v>17</v>
      </c>
      <c r="H2901" t="s">
        <v>57</v>
      </c>
      <c r="I2901" t="s">
        <v>37</v>
      </c>
      <c r="J2901" t="s">
        <v>34</v>
      </c>
      <c r="K2901" t="s">
        <v>37</v>
      </c>
      <c r="L2901" t="s">
        <v>72</v>
      </c>
      <c r="M2901" t="s">
        <v>37</v>
      </c>
      <c r="N2901" t="s">
        <v>34</v>
      </c>
      <c r="O2901" t="s">
        <v>37</v>
      </c>
      <c r="P2901" t="s">
        <v>34</v>
      </c>
      <c r="Q2901" t="s">
        <v>34</v>
      </c>
      <c r="R2901" t="s">
        <v>37</v>
      </c>
      <c r="S2901" t="s">
        <v>37</v>
      </c>
      <c r="T2901" t="s">
        <v>37</v>
      </c>
      <c r="U2901" t="s">
        <v>39</v>
      </c>
      <c r="V2901" t="s">
        <v>34</v>
      </c>
      <c r="W2901" t="s">
        <v>143</v>
      </c>
      <c r="X2901">
        <v>64.849999999999994</v>
      </c>
      <c r="Y2901">
        <v>1336.8</v>
      </c>
      <c r="Z2901">
        <v>0</v>
      </c>
      <c r="AA2901">
        <v>0</v>
      </c>
      <c r="AB2901">
        <v>648.48</v>
      </c>
      <c r="AC2901">
        <v>1985.28</v>
      </c>
      <c r="AD2901" t="s">
        <v>41</v>
      </c>
      <c r="AE2901" t="s">
        <v>42</v>
      </c>
      <c r="AF2901" t="s">
        <v>42</v>
      </c>
      <c r="AG2901">
        <f t="shared" si="90"/>
        <v>0</v>
      </c>
      <c r="AH2901" t="str" cm="1">
        <f t="array" ref="AH2901">_xlfn.IFS(
X2901&lt;=20, "&lt;20",
AND(X2901&gt;=20, X2901&lt;50), "20-50",
AND(X2901&gt;=50, X2901&lt;100), "50-100",
X2901&gt;=100, "&gt;100"
)</f>
        <v>50-100</v>
      </c>
      <c r="AI2901">
        <f t="shared" si="91"/>
        <v>0</v>
      </c>
      <c r="AJ2901" t="str" cm="1">
        <f t="array" ref="AJ2901">_xlfn.IFS(
C2901&lt;=20, "&lt;20",
AND(C2901&gt;=20, C2901&lt;35), "20-35",
AND(C2901&gt;=35, C2901&lt;50), "35-50",
C2901&gt;=50, "50-100"
)</f>
        <v>50-100</v>
      </c>
      <c r="AK2901" t="str" cm="1">
        <f t="array" ref="AK2901">_xlfn.IFS(
G2901&lt;6, "&lt;6",
AND(G2901&gt;=6, G2901&lt;12), "6-12",
AND(G2901&gt;=12, G2901&lt;18), "12-18",  AND(G2901&gt;=18, G2901&lt;24), "18-24", G2901&gt;=24, "24-36")</f>
        <v>12-18</v>
      </c>
    </row>
    <row r="2902" spans="1:37" x14ac:dyDescent="0.3">
      <c r="A2902" t="s">
        <v>3002</v>
      </c>
      <c r="B2902" t="s">
        <v>33</v>
      </c>
      <c r="C2902">
        <v>76</v>
      </c>
      <c r="D2902" t="s">
        <v>34</v>
      </c>
      <c r="E2902" t="s">
        <v>56</v>
      </c>
      <c r="F2902">
        <v>5</v>
      </c>
      <c r="G2902">
        <v>22</v>
      </c>
      <c r="H2902" t="s">
        <v>49</v>
      </c>
      <c r="I2902" t="s">
        <v>37</v>
      </c>
      <c r="J2902" t="s">
        <v>34</v>
      </c>
      <c r="K2902" t="s">
        <v>37</v>
      </c>
      <c r="L2902" t="s">
        <v>72</v>
      </c>
      <c r="M2902" t="s">
        <v>34</v>
      </c>
      <c r="N2902" t="s">
        <v>34</v>
      </c>
      <c r="O2902" t="s">
        <v>37</v>
      </c>
      <c r="P2902" t="s">
        <v>34</v>
      </c>
      <c r="Q2902" t="s">
        <v>34</v>
      </c>
      <c r="R2902" t="s">
        <v>34</v>
      </c>
      <c r="S2902" t="s">
        <v>34</v>
      </c>
      <c r="T2902" t="s">
        <v>37</v>
      </c>
      <c r="U2902" t="s">
        <v>67</v>
      </c>
      <c r="V2902" t="s">
        <v>34</v>
      </c>
      <c r="W2902" t="s">
        <v>143</v>
      </c>
      <c r="X2902">
        <v>49.95</v>
      </c>
      <c r="Y2902">
        <v>107.1</v>
      </c>
      <c r="Z2902">
        <v>0</v>
      </c>
      <c r="AA2902">
        <v>0</v>
      </c>
      <c r="AB2902">
        <v>75.94</v>
      </c>
      <c r="AC2902">
        <v>183.04</v>
      </c>
      <c r="AD2902" t="s">
        <v>85</v>
      </c>
      <c r="AE2902" t="s">
        <v>42</v>
      </c>
      <c r="AF2902" t="s">
        <v>42</v>
      </c>
      <c r="AG2902">
        <f t="shared" si="90"/>
        <v>0</v>
      </c>
      <c r="AH2902" t="str" cm="1">
        <f t="array" ref="AH2902">_xlfn.IFS(
X2902&lt;=20, "&lt;20",
AND(X2902&gt;=20, X2902&lt;50), "20-50",
AND(X2902&gt;=50, X2902&lt;100), "50-100",
X2902&gt;=100, "&gt;100"
)</f>
        <v>20-50</v>
      </c>
      <c r="AI2902">
        <f t="shared" si="91"/>
        <v>1</v>
      </c>
      <c r="AJ2902" t="str" cm="1">
        <f t="array" ref="AJ2902">_xlfn.IFS(
C2902&lt;=20, "&lt;20",
AND(C2902&gt;=20, C2902&lt;35), "20-35",
AND(C2902&gt;=35, C2902&lt;50), "35-50",
C2902&gt;=50, "50-100"
)</f>
        <v>50-100</v>
      </c>
      <c r="AK2902" t="str" cm="1">
        <f t="array" ref="AK2902">_xlfn.IFS(
G2902&lt;6, "&lt;6",
AND(G2902&gt;=6, G2902&lt;12), "6-12",
AND(G2902&gt;=12, G2902&lt;18), "12-18",  AND(G2902&gt;=18, G2902&lt;24), "18-24", G2902&gt;=24, "24-36")</f>
        <v>18-24</v>
      </c>
    </row>
    <row r="2903" spans="1:37" x14ac:dyDescent="0.3">
      <c r="A2903" t="s">
        <v>3003</v>
      </c>
      <c r="B2903" t="s">
        <v>33</v>
      </c>
      <c r="C2903">
        <v>36</v>
      </c>
      <c r="D2903" t="s">
        <v>37</v>
      </c>
      <c r="E2903" t="s">
        <v>45</v>
      </c>
      <c r="F2903">
        <v>2</v>
      </c>
      <c r="G2903">
        <v>7</v>
      </c>
      <c r="H2903" t="s">
        <v>49</v>
      </c>
      <c r="I2903" t="s">
        <v>37</v>
      </c>
      <c r="J2903" t="s">
        <v>34</v>
      </c>
      <c r="K2903" t="s">
        <v>37</v>
      </c>
      <c r="L2903" t="s">
        <v>72</v>
      </c>
      <c r="M2903" t="s">
        <v>34</v>
      </c>
      <c r="N2903" t="s">
        <v>37</v>
      </c>
      <c r="O2903" t="s">
        <v>34</v>
      </c>
      <c r="P2903" t="s">
        <v>37</v>
      </c>
      <c r="Q2903" t="s">
        <v>37</v>
      </c>
      <c r="R2903" t="s">
        <v>34</v>
      </c>
      <c r="S2903" t="s">
        <v>34</v>
      </c>
      <c r="T2903" t="s">
        <v>37</v>
      </c>
      <c r="U2903" t="s">
        <v>46</v>
      </c>
      <c r="V2903" t="s">
        <v>37</v>
      </c>
      <c r="W2903" t="s">
        <v>51</v>
      </c>
      <c r="X2903">
        <v>66.650000000000006</v>
      </c>
      <c r="Y2903">
        <v>520.95000000000005</v>
      </c>
      <c r="Z2903">
        <v>0</v>
      </c>
      <c r="AA2903">
        <v>0</v>
      </c>
      <c r="AB2903">
        <v>246.4</v>
      </c>
      <c r="AC2903">
        <v>767.35</v>
      </c>
      <c r="AD2903" t="s">
        <v>41</v>
      </c>
      <c r="AE2903" t="s">
        <v>42</v>
      </c>
      <c r="AF2903" t="s">
        <v>42</v>
      </c>
      <c r="AG2903">
        <f t="shared" si="90"/>
        <v>0</v>
      </c>
      <c r="AH2903" t="str" cm="1">
        <f t="array" ref="AH2903">_xlfn.IFS(
X2903&lt;=20, "&lt;20",
AND(X2903&gt;=20, X2903&lt;50), "20-50",
AND(X2903&gt;=50, X2903&lt;100), "50-100",
X2903&gt;=100, "&gt;100"
)</f>
        <v>50-100</v>
      </c>
      <c r="AI2903">
        <f t="shared" si="91"/>
        <v>0</v>
      </c>
      <c r="AJ2903" t="str" cm="1">
        <f t="array" ref="AJ2903">_xlfn.IFS(
C2903&lt;=20, "&lt;20",
AND(C2903&gt;=20, C2903&lt;35), "20-35",
AND(C2903&gt;=35, C2903&lt;50), "35-50",
C2903&gt;=50, "50-100"
)</f>
        <v>35-50</v>
      </c>
      <c r="AK2903" t="str" cm="1">
        <f t="array" ref="AK2903">_xlfn.IFS(
G2903&lt;6, "&lt;6",
AND(G2903&gt;=6, G2903&lt;12), "6-12",
AND(G2903&gt;=12, G2903&lt;18), "12-18",  AND(G2903&gt;=18, G2903&lt;24), "18-24", G2903&gt;=24, "24-36")</f>
        <v>6-12</v>
      </c>
    </row>
    <row r="2904" spans="1:37" x14ac:dyDescent="0.3">
      <c r="A2904" t="s">
        <v>3004</v>
      </c>
      <c r="B2904" t="s">
        <v>33</v>
      </c>
      <c r="C2904">
        <v>43</v>
      </c>
      <c r="D2904" t="s">
        <v>37</v>
      </c>
      <c r="E2904" t="s">
        <v>103</v>
      </c>
      <c r="F2904">
        <v>12</v>
      </c>
      <c r="G2904">
        <v>31</v>
      </c>
      <c r="H2904" t="s">
        <v>36</v>
      </c>
      <c r="I2904" t="s">
        <v>37</v>
      </c>
      <c r="J2904" t="s">
        <v>37</v>
      </c>
      <c r="K2904" t="s">
        <v>37</v>
      </c>
      <c r="L2904" t="s">
        <v>72</v>
      </c>
      <c r="M2904" t="s">
        <v>37</v>
      </c>
      <c r="N2904" t="s">
        <v>37</v>
      </c>
      <c r="O2904" t="s">
        <v>37</v>
      </c>
      <c r="P2904" t="s">
        <v>34</v>
      </c>
      <c r="Q2904" t="s">
        <v>37</v>
      </c>
      <c r="R2904" t="s">
        <v>34</v>
      </c>
      <c r="S2904" t="s">
        <v>34</v>
      </c>
      <c r="T2904" t="s">
        <v>37</v>
      </c>
      <c r="U2904" t="s">
        <v>39</v>
      </c>
      <c r="V2904" t="s">
        <v>37</v>
      </c>
      <c r="W2904" t="s">
        <v>40</v>
      </c>
      <c r="X2904">
        <v>73</v>
      </c>
      <c r="Y2904">
        <v>5163</v>
      </c>
      <c r="Z2904">
        <v>0</v>
      </c>
      <c r="AA2904">
        <v>0</v>
      </c>
      <c r="AB2904">
        <v>1370.2</v>
      </c>
      <c r="AC2904">
        <v>6533.2</v>
      </c>
      <c r="AD2904" t="s">
        <v>41</v>
      </c>
      <c r="AE2904" t="s">
        <v>42</v>
      </c>
      <c r="AF2904" t="s">
        <v>42</v>
      </c>
      <c r="AG2904">
        <f t="shared" si="90"/>
        <v>0</v>
      </c>
      <c r="AH2904" t="str" cm="1">
        <f t="array" ref="AH2904">_xlfn.IFS(
X2904&lt;=20, "&lt;20",
AND(X2904&gt;=20, X2904&lt;50), "20-50",
AND(X2904&gt;=50, X2904&lt;100), "50-100",
X2904&gt;=100, "&gt;100"
)</f>
        <v>50-100</v>
      </c>
      <c r="AI2904">
        <f t="shared" si="91"/>
        <v>0</v>
      </c>
      <c r="AJ2904" t="str" cm="1">
        <f t="array" ref="AJ2904">_xlfn.IFS(
C2904&lt;=20, "&lt;20",
AND(C2904&gt;=20, C2904&lt;35), "20-35",
AND(C2904&gt;=35, C2904&lt;50), "35-50",
C2904&gt;=50, "50-100"
)</f>
        <v>35-50</v>
      </c>
      <c r="AK2904" t="str" cm="1">
        <f t="array" ref="AK2904">_xlfn.IFS(
G2904&lt;6, "&lt;6",
AND(G2904&gt;=6, G2904&lt;12), "6-12",
AND(G2904&gt;=12, G2904&lt;18), "12-18",  AND(G2904&gt;=18, G2904&lt;24), "18-24", G2904&gt;=24, "24-36")</f>
        <v>24-36</v>
      </c>
    </row>
    <row r="2905" spans="1:37" x14ac:dyDescent="0.3">
      <c r="A2905" t="s">
        <v>3005</v>
      </c>
      <c r="B2905" t="s">
        <v>33</v>
      </c>
      <c r="C2905">
        <v>41</v>
      </c>
      <c r="D2905" t="s">
        <v>34</v>
      </c>
      <c r="E2905" t="s">
        <v>74</v>
      </c>
      <c r="F2905">
        <v>14</v>
      </c>
      <c r="G2905">
        <v>35</v>
      </c>
      <c r="H2905" t="s">
        <v>49</v>
      </c>
      <c r="I2905" t="s">
        <v>37</v>
      </c>
      <c r="J2905" t="s">
        <v>37</v>
      </c>
      <c r="K2905" t="s">
        <v>37</v>
      </c>
      <c r="L2905" t="s">
        <v>50</v>
      </c>
      <c r="M2905" t="s">
        <v>34</v>
      </c>
      <c r="N2905" t="s">
        <v>37</v>
      </c>
      <c r="O2905" t="s">
        <v>34</v>
      </c>
      <c r="P2905" t="s">
        <v>34</v>
      </c>
      <c r="Q2905" t="s">
        <v>34</v>
      </c>
      <c r="R2905" t="s">
        <v>37</v>
      </c>
      <c r="S2905" t="s">
        <v>37</v>
      </c>
      <c r="T2905" t="s">
        <v>34</v>
      </c>
      <c r="U2905" t="s">
        <v>46</v>
      </c>
      <c r="V2905" t="s">
        <v>37</v>
      </c>
      <c r="W2905" t="s">
        <v>51</v>
      </c>
      <c r="X2905">
        <v>90.05</v>
      </c>
      <c r="Y2905">
        <v>368.1</v>
      </c>
      <c r="Z2905">
        <v>0</v>
      </c>
      <c r="AA2905">
        <v>30</v>
      </c>
      <c r="AB2905">
        <v>48.96</v>
      </c>
      <c r="AC2905">
        <v>447.06</v>
      </c>
      <c r="AD2905" t="s">
        <v>52</v>
      </c>
      <c r="AE2905" t="s">
        <v>53</v>
      </c>
      <c r="AF2905" t="s">
        <v>162</v>
      </c>
      <c r="AG2905">
        <f t="shared" si="90"/>
        <v>1</v>
      </c>
      <c r="AH2905" t="str" cm="1">
        <f t="array" ref="AH2905">_xlfn.IFS(
X2905&lt;=20, "&lt;20",
AND(X2905&gt;=20, X2905&lt;50), "20-50",
AND(X2905&gt;=50, X2905&lt;100), "50-100",
X2905&gt;=100, "&gt;100"
)</f>
        <v>50-100</v>
      </c>
      <c r="AI2905">
        <f t="shared" si="91"/>
        <v>0</v>
      </c>
      <c r="AJ2905" t="str" cm="1">
        <f t="array" ref="AJ2905">_xlfn.IFS(
C2905&lt;=20, "&lt;20",
AND(C2905&gt;=20, C2905&lt;35), "20-35",
AND(C2905&gt;=35, C2905&lt;50), "35-50",
C2905&gt;=50, "50-100"
)</f>
        <v>35-50</v>
      </c>
      <c r="AK2905" t="str" cm="1">
        <f t="array" ref="AK2905">_xlfn.IFS(
G2905&lt;6, "&lt;6",
AND(G2905&gt;=6, G2905&lt;12), "6-12",
AND(G2905&gt;=12, G2905&lt;18), "12-18",  AND(G2905&gt;=18, G2905&lt;24), "18-24", G2905&gt;=24, "24-36")</f>
        <v>24-36</v>
      </c>
    </row>
    <row r="2906" spans="1:37" x14ac:dyDescent="0.3">
      <c r="A2906" t="s">
        <v>3006</v>
      </c>
      <c r="B2906" t="s">
        <v>33</v>
      </c>
      <c r="C2906">
        <v>51</v>
      </c>
      <c r="D2906" t="s">
        <v>37</v>
      </c>
      <c r="E2906" t="s">
        <v>76</v>
      </c>
      <c r="F2906">
        <v>2</v>
      </c>
      <c r="G2906">
        <v>2</v>
      </c>
      <c r="H2906" t="s">
        <v>36</v>
      </c>
      <c r="I2906" t="s">
        <v>37</v>
      </c>
      <c r="J2906" t="s">
        <v>37</v>
      </c>
      <c r="K2906" t="s">
        <v>37</v>
      </c>
      <c r="L2906" t="s">
        <v>50</v>
      </c>
      <c r="M2906" t="s">
        <v>34</v>
      </c>
      <c r="N2906" t="s">
        <v>34</v>
      </c>
      <c r="O2906" t="s">
        <v>34</v>
      </c>
      <c r="P2906" t="s">
        <v>34</v>
      </c>
      <c r="Q2906" t="s">
        <v>34</v>
      </c>
      <c r="R2906" t="s">
        <v>34</v>
      </c>
      <c r="S2906" t="s">
        <v>34</v>
      </c>
      <c r="T2906" t="s">
        <v>37</v>
      </c>
      <c r="U2906" t="s">
        <v>46</v>
      </c>
      <c r="V2906" t="s">
        <v>37</v>
      </c>
      <c r="W2906" t="s">
        <v>51</v>
      </c>
      <c r="X2906">
        <v>74.900000000000006</v>
      </c>
      <c r="Y2906">
        <v>469.8</v>
      </c>
      <c r="Z2906">
        <v>0</v>
      </c>
      <c r="AA2906">
        <v>0</v>
      </c>
      <c r="AB2906">
        <v>37.92</v>
      </c>
      <c r="AC2906">
        <v>507.72</v>
      </c>
      <c r="AD2906" t="s">
        <v>52</v>
      </c>
      <c r="AE2906" t="s">
        <v>58</v>
      </c>
      <c r="AF2906" t="s">
        <v>288</v>
      </c>
      <c r="AG2906">
        <f t="shared" si="90"/>
        <v>1</v>
      </c>
      <c r="AH2906" t="str" cm="1">
        <f t="array" ref="AH2906">_xlfn.IFS(
X2906&lt;=20, "&lt;20",
AND(X2906&gt;=20, X2906&lt;50), "20-50",
AND(X2906&gt;=50, X2906&lt;100), "50-100",
X2906&gt;=100, "&gt;100"
)</f>
        <v>50-100</v>
      </c>
      <c r="AI2906">
        <f t="shared" si="91"/>
        <v>0</v>
      </c>
      <c r="AJ2906" t="str" cm="1">
        <f t="array" ref="AJ2906">_xlfn.IFS(
C2906&lt;=20, "&lt;20",
AND(C2906&gt;=20, C2906&lt;35), "20-35",
AND(C2906&gt;=35, C2906&lt;50), "35-50",
C2906&gt;=50, "50-100"
)</f>
        <v>50-100</v>
      </c>
      <c r="AK2906" t="str" cm="1">
        <f t="array" ref="AK2906">_xlfn.IFS(
G2906&lt;6, "&lt;6",
AND(G2906&gt;=6, G2906&lt;12), "6-12",
AND(G2906&gt;=12, G2906&lt;18), "12-18",  AND(G2906&gt;=18, G2906&lt;24), "18-24", G2906&gt;=24, "24-36")</f>
        <v>&lt;6</v>
      </c>
    </row>
    <row r="2907" spans="1:37" x14ac:dyDescent="0.3">
      <c r="A2907" t="s">
        <v>3007</v>
      </c>
      <c r="B2907" t="s">
        <v>33</v>
      </c>
      <c r="C2907">
        <v>33</v>
      </c>
      <c r="D2907" t="s">
        <v>37</v>
      </c>
      <c r="E2907" t="s">
        <v>69</v>
      </c>
      <c r="F2907">
        <v>4</v>
      </c>
      <c r="G2907">
        <v>23</v>
      </c>
      <c r="H2907" t="s">
        <v>36</v>
      </c>
      <c r="I2907" t="s">
        <v>37</v>
      </c>
      <c r="J2907" t="s">
        <v>37</v>
      </c>
      <c r="K2907" t="s">
        <v>34</v>
      </c>
      <c r="L2907" t="s">
        <v>34</v>
      </c>
      <c r="M2907" t="s">
        <v>34</v>
      </c>
      <c r="N2907" t="s">
        <v>34</v>
      </c>
      <c r="O2907" t="s">
        <v>34</v>
      </c>
      <c r="P2907" t="s">
        <v>34</v>
      </c>
      <c r="Q2907" t="s">
        <v>34</v>
      </c>
      <c r="R2907" t="s">
        <v>34</v>
      </c>
      <c r="S2907" t="s">
        <v>34</v>
      </c>
      <c r="T2907" t="s">
        <v>34</v>
      </c>
      <c r="U2907" t="s">
        <v>67</v>
      </c>
      <c r="V2907" t="s">
        <v>34</v>
      </c>
      <c r="W2907" t="s">
        <v>51</v>
      </c>
      <c r="X2907">
        <v>25.65</v>
      </c>
      <c r="Y2907">
        <v>1887</v>
      </c>
      <c r="Z2907">
        <v>0</v>
      </c>
      <c r="AA2907">
        <v>0</v>
      </c>
      <c r="AB2907">
        <v>905.76</v>
      </c>
      <c r="AC2907">
        <v>2792.76</v>
      </c>
      <c r="AD2907" t="s">
        <v>41</v>
      </c>
      <c r="AE2907" t="s">
        <v>42</v>
      </c>
      <c r="AF2907" t="s">
        <v>42</v>
      </c>
      <c r="AG2907">
        <f t="shared" si="90"/>
        <v>0</v>
      </c>
      <c r="AH2907" t="str" cm="1">
        <f t="array" ref="AH2907">_xlfn.IFS(
X2907&lt;=20, "&lt;20",
AND(X2907&gt;=20, X2907&lt;50), "20-50",
AND(X2907&gt;=50, X2907&lt;100), "50-100",
X2907&gt;=100, "&gt;100"
)</f>
        <v>20-50</v>
      </c>
      <c r="AI2907">
        <f t="shared" si="91"/>
        <v>0</v>
      </c>
      <c r="AJ2907" t="str" cm="1">
        <f t="array" ref="AJ2907">_xlfn.IFS(
C2907&lt;=20, "&lt;20",
AND(C2907&gt;=20, C2907&lt;35), "20-35",
AND(C2907&gt;=35, C2907&lt;50), "35-50",
C2907&gt;=50, "50-100"
)</f>
        <v>20-35</v>
      </c>
      <c r="AK2907" t="str" cm="1">
        <f t="array" ref="AK2907">_xlfn.IFS(
G2907&lt;6, "&lt;6",
AND(G2907&gt;=6, G2907&lt;12), "6-12",
AND(G2907&gt;=12, G2907&lt;18), "12-18",  AND(G2907&gt;=18, G2907&lt;24), "18-24", G2907&gt;=24, "24-36")</f>
        <v>18-24</v>
      </c>
    </row>
    <row r="2908" spans="1:37" x14ac:dyDescent="0.3">
      <c r="A2908" t="s">
        <v>3008</v>
      </c>
      <c r="B2908" t="s">
        <v>44</v>
      </c>
      <c r="C2908">
        <v>23</v>
      </c>
      <c r="D2908" t="s">
        <v>34</v>
      </c>
      <c r="E2908" t="s">
        <v>114</v>
      </c>
      <c r="F2908">
        <v>3</v>
      </c>
      <c r="G2908">
        <v>7</v>
      </c>
      <c r="H2908" t="s">
        <v>36</v>
      </c>
      <c r="I2908" t="s">
        <v>37</v>
      </c>
      <c r="J2908" t="s">
        <v>34</v>
      </c>
      <c r="K2908" t="s">
        <v>34</v>
      </c>
      <c r="L2908" t="s">
        <v>34</v>
      </c>
      <c r="M2908" t="s">
        <v>34</v>
      </c>
      <c r="N2908" t="s">
        <v>34</v>
      </c>
      <c r="O2908" t="s">
        <v>34</v>
      </c>
      <c r="P2908" t="s">
        <v>34</v>
      </c>
      <c r="Q2908" t="s">
        <v>34</v>
      </c>
      <c r="R2908" t="s">
        <v>34</v>
      </c>
      <c r="S2908" t="s">
        <v>34</v>
      </c>
      <c r="T2908" t="s">
        <v>34</v>
      </c>
      <c r="U2908" t="s">
        <v>46</v>
      </c>
      <c r="V2908" t="s">
        <v>34</v>
      </c>
      <c r="W2908" t="s">
        <v>51</v>
      </c>
      <c r="X2908">
        <v>19.2</v>
      </c>
      <c r="Y2908">
        <v>19.2</v>
      </c>
      <c r="Z2908">
        <v>0</v>
      </c>
      <c r="AA2908">
        <v>0</v>
      </c>
      <c r="AB2908">
        <v>26.37</v>
      </c>
      <c r="AC2908">
        <v>45.57</v>
      </c>
      <c r="AD2908" t="s">
        <v>85</v>
      </c>
      <c r="AE2908" t="s">
        <v>42</v>
      </c>
      <c r="AF2908" t="s">
        <v>42</v>
      </c>
      <c r="AG2908">
        <f t="shared" si="90"/>
        <v>0</v>
      </c>
      <c r="AH2908" t="str" cm="1">
        <f t="array" ref="AH2908">_xlfn.IFS(
X2908&lt;=20, "&lt;20",
AND(X2908&gt;=20, X2908&lt;50), "20-50",
AND(X2908&gt;=50, X2908&lt;100), "50-100",
X2908&gt;=100, "&gt;100"
)</f>
        <v>&lt;20</v>
      </c>
      <c r="AI2908">
        <f t="shared" si="91"/>
        <v>1</v>
      </c>
      <c r="AJ2908" t="str" cm="1">
        <f t="array" ref="AJ2908">_xlfn.IFS(
C2908&lt;=20, "&lt;20",
AND(C2908&gt;=20, C2908&lt;35), "20-35",
AND(C2908&gt;=35, C2908&lt;50), "35-50",
C2908&gt;=50, "50-100"
)</f>
        <v>20-35</v>
      </c>
      <c r="AK2908" t="str" cm="1">
        <f t="array" ref="AK2908">_xlfn.IFS(
G2908&lt;6, "&lt;6",
AND(G2908&gt;=6, G2908&lt;12), "6-12",
AND(G2908&gt;=12, G2908&lt;18), "12-18",  AND(G2908&gt;=18, G2908&lt;24), "18-24", G2908&gt;=24, "24-36")</f>
        <v>6-12</v>
      </c>
    </row>
    <row r="2909" spans="1:37" x14ac:dyDescent="0.3">
      <c r="A2909" t="s">
        <v>3009</v>
      </c>
      <c r="B2909" t="s">
        <v>44</v>
      </c>
      <c r="C2909">
        <v>21</v>
      </c>
      <c r="D2909" t="s">
        <v>34</v>
      </c>
      <c r="E2909" t="s">
        <v>45</v>
      </c>
      <c r="F2909">
        <v>9</v>
      </c>
      <c r="G2909">
        <v>8</v>
      </c>
      <c r="H2909" t="s">
        <v>36</v>
      </c>
      <c r="I2909" t="s">
        <v>37</v>
      </c>
      <c r="J2909" t="s">
        <v>34</v>
      </c>
      <c r="K2909" t="s">
        <v>37</v>
      </c>
      <c r="L2909" t="s">
        <v>50</v>
      </c>
      <c r="M2909" t="s">
        <v>34</v>
      </c>
      <c r="N2909" t="s">
        <v>34</v>
      </c>
      <c r="O2909" t="s">
        <v>34</v>
      </c>
      <c r="P2909" t="s">
        <v>34</v>
      </c>
      <c r="Q2909" t="s">
        <v>37</v>
      </c>
      <c r="R2909" t="s">
        <v>34</v>
      </c>
      <c r="S2909" t="s">
        <v>34</v>
      </c>
      <c r="T2909" t="s">
        <v>37</v>
      </c>
      <c r="U2909" t="s">
        <v>46</v>
      </c>
      <c r="V2909" t="s">
        <v>37</v>
      </c>
      <c r="W2909" t="s">
        <v>51</v>
      </c>
      <c r="X2909">
        <v>79.95</v>
      </c>
      <c r="Y2909">
        <v>174.45</v>
      </c>
      <c r="Z2909">
        <v>0</v>
      </c>
      <c r="AA2909">
        <v>0</v>
      </c>
      <c r="AB2909">
        <v>75.400000000000006</v>
      </c>
      <c r="AC2909">
        <v>249.85</v>
      </c>
      <c r="AD2909" t="s">
        <v>85</v>
      </c>
      <c r="AE2909" t="s">
        <v>42</v>
      </c>
      <c r="AF2909" t="s">
        <v>42</v>
      </c>
      <c r="AG2909">
        <f t="shared" si="90"/>
        <v>0</v>
      </c>
      <c r="AH2909" t="str" cm="1">
        <f t="array" ref="AH2909">_xlfn.IFS(
X2909&lt;=20, "&lt;20",
AND(X2909&gt;=20, X2909&lt;50), "20-50",
AND(X2909&gt;=50, X2909&lt;100), "50-100",
X2909&gt;=100, "&gt;100"
)</f>
        <v>50-100</v>
      </c>
      <c r="AI2909">
        <f t="shared" si="91"/>
        <v>1</v>
      </c>
      <c r="AJ2909" t="str" cm="1">
        <f t="array" ref="AJ2909">_xlfn.IFS(
C2909&lt;=20, "&lt;20",
AND(C2909&gt;=20, C2909&lt;35), "20-35",
AND(C2909&gt;=35, C2909&lt;50), "35-50",
C2909&gt;=50, "50-100"
)</f>
        <v>20-35</v>
      </c>
      <c r="AK2909" t="str" cm="1">
        <f t="array" ref="AK2909">_xlfn.IFS(
G2909&lt;6, "&lt;6",
AND(G2909&gt;=6, G2909&lt;12), "6-12",
AND(G2909&gt;=12, G2909&lt;18), "12-18",  AND(G2909&gt;=18, G2909&lt;24), "18-24", G2909&gt;=24, "24-36")</f>
        <v>6-12</v>
      </c>
    </row>
    <row r="2910" spans="1:37" x14ac:dyDescent="0.3">
      <c r="A2910" t="s">
        <v>3010</v>
      </c>
      <c r="B2910" t="s">
        <v>44</v>
      </c>
      <c r="C2910">
        <v>31</v>
      </c>
      <c r="D2910" t="s">
        <v>37</v>
      </c>
      <c r="E2910" t="s">
        <v>64</v>
      </c>
      <c r="F2910">
        <v>1</v>
      </c>
      <c r="G2910">
        <v>28</v>
      </c>
      <c r="H2910" t="s">
        <v>49</v>
      </c>
      <c r="I2910" t="s">
        <v>34</v>
      </c>
      <c r="J2910" t="s">
        <v>34</v>
      </c>
      <c r="K2910" t="s">
        <v>37</v>
      </c>
      <c r="L2910" t="s">
        <v>72</v>
      </c>
      <c r="M2910" t="s">
        <v>34</v>
      </c>
      <c r="N2910" t="s">
        <v>34</v>
      </c>
      <c r="O2910" t="s">
        <v>34</v>
      </c>
      <c r="P2910" t="s">
        <v>34</v>
      </c>
      <c r="Q2910" t="s">
        <v>34</v>
      </c>
      <c r="R2910" t="s">
        <v>34</v>
      </c>
      <c r="S2910" t="s">
        <v>34</v>
      </c>
      <c r="T2910" t="s">
        <v>37</v>
      </c>
      <c r="U2910" t="s">
        <v>46</v>
      </c>
      <c r="V2910" t="s">
        <v>34</v>
      </c>
      <c r="W2910" t="s">
        <v>51</v>
      </c>
      <c r="X2910">
        <v>24.5</v>
      </c>
      <c r="Y2910">
        <v>46.4</v>
      </c>
      <c r="Z2910">
        <v>0</v>
      </c>
      <c r="AA2910">
        <v>0</v>
      </c>
      <c r="AB2910">
        <v>0</v>
      </c>
      <c r="AC2910">
        <v>46.4</v>
      </c>
      <c r="AD2910" t="s">
        <v>85</v>
      </c>
      <c r="AE2910" t="s">
        <v>42</v>
      </c>
      <c r="AF2910" t="s">
        <v>42</v>
      </c>
      <c r="AG2910">
        <f t="shared" si="90"/>
        <v>0</v>
      </c>
      <c r="AH2910" t="str" cm="1">
        <f t="array" ref="AH2910">_xlfn.IFS(
X2910&lt;=20, "&lt;20",
AND(X2910&gt;=20, X2910&lt;50), "20-50",
AND(X2910&gt;=50, X2910&lt;100), "50-100",
X2910&gt;=100, "&gt;100"
)</f>
        <v>20-50</v>
      </c>
      <c r="AI2910">
        <f t="shared" si="91"/>
        <v>1</v>
      </c>
      <c r="AJ2910" t="str" cm="1">
        <f t="array" ref="AJ2910">_xlfn.IFS(
C2910&lt;=20, "&lt;20",
AND(C2910&gt;=20, C2910&lt;35), "20-35",
AND(C2910&gt;=35, C2910&lt;50), "35-50",
C2910&gt;=50, "50-100"
)</f>
        <v>20-35</v>
      </c>
      <c r="AK2910" t="str" cm="1">
        <f t="array" ref="AK2910">_xlfn.IFS(
G2910&lt;6, "&lt;6",
AND(G2910&gt;=6, G2910&lt;12), "6-12",
AND(G2910&gt;=12, G2910&lt;18), "12-18",  AND(G2910&gt;=18, G2910&lt;24), "18-24", G2910&gt;=24, "24-36")</f>
        <v>24-36</v>
      </c>
    </row>
    <row r="2911" spans="1:37" x14ac:dyDescent="0.3">
      <c r="A2911" t="s">
        <v>3011</v>
      </c>
      <c r="B2911" t="s">
        <v>44</v>
      </c>
      <c r="C2911">
        <v>40</v>
      </c>
      <c r="D2911" t="s">
        <v>37</v>
      </c>
      <c r="E2911" t="s">
        <v>45</v>
      </c>
      <c r="F2911">
        <v>7</v>
      </c>
      <c r="G2911">
        <v>28</v>
      </c>
      <c r="H2911" t="s">
        <v>36</v>
      </c>
      <c r="I2911" t="s">
        <v>37</v>
      </c>
      <c r="J2911" t="s">
        <v>34</v>
      </c>
      <c r="K2911" t="s">
        <v>37</v>
      </c>
      <c r="L2911" t="s">
        <v>50</v>
      </c>
      <c r="M2911" t="s">
        <v>34</v>
      </c>
      <c r="N2911" t="s">
        <v>37</v>
      </c>
      <c r="O2911" t="s">
        <v>34</v>
      </c>
      <c r="P2911" t="s">
        <v>37</v>
      </c>
      <c r="Q2911" t="s">
        <v>37</v>
      </c>
      <c r="R2911" t="s">
        <v>37</v>
      </c>
      <c r="S2911" t="s">
        <v>37</v>
      </c>
      <c r="T2911" t="s">
        <v>37</v>
      </c>
      <c r="U2911" t="s">
        <v>46</v>
      </c>
      <c r="V2911" t="s">
        <v>37</v>
      </c>
      <c r="W2911" t="s">
        <v>143</v>
      </c>
      <c r="X2911">
        <v>99.15</v>
      </c>
      <c r="Y2911">
        <v>465.05</v>
      </c>
      <c r="Z2911">
        <v>0</v>
      </c>
      <c r="AA2911">
        <v>0</v>
      </c>
      <c r="AB2911">
        <v>46.15</v>
      </c>
      <c r="AC2911">
        <v>511.2</v>
      </c>
      <c r="AD2911" t="s">
        <v>52</v>
      </c>
      <c r="AE2911" t="s">
        <v>94</v>
      </c>
      <c r="AF2911" t="s">
        <v>235</v>
      </c>
      <c r="AG2911">
        <f t="shared" si="90"/>
        <v>1</v>
      </c>
      <c r="AH2911" t="str" cm="1">
        <f t="array" ref="AH2911">_xlfn.IFS(
X2911&lt;=20, "&lt;20",
AND(X2911&gt;=20, X2911&lt;50), "20-50",
AND(X2911&gt;=50, X2911&lt;100), "50-100",
X2911&gt;=100, "&gt;100"
)</f>
        <v>50-100</v>
      </c>
      <c r="AI2911">
        <f t="shared" si="91"/>
        <v>0</v>
      </c>
      <c r="AJ2911" t="str" cm="1">
        <f t="array" ref="AJ2911">_xlfn.IFS(
C2911&lt;=20, "&lt;20",
AND(C2911&gt;=20, C2911&lt;35), "20-35",
AND(C2911&gt;=35, C2911&lt;50), "35-50",
C2911&gt;=50, "50-100"
)</f>
        <v>35-50</v>
      </c>
      <c r="AK2911" t="str" cm="1">
        <f t="array" ref="AK2911">_xlfn.IFS(
G2911&lt;6, "&lt;6",
AND(G2911&gt;=6, G2911&lt;12), "6-12",
AND(G2911&gt;=12, G2911&lt;18), "12-18",  AND(G2911&gt;=18, G2911&lt;24), "18-24", G2911&gt;=24, "24-36")</f>
        <v>24-36</v>
      </c>
    </row>
    <row r="2912" spans="1:37" x14ac:dyDescent="0.3">
      <c r="A2912" t="s">
        <v>3012</v>
      </c>
      <c r="B2912" t="s">
        <v>44</v>
      </c>
      <c r="C2912">
        <v>46</v>
      </c>
      <c r="D2912" t="s">
        <v>34</v>
      </c>
      <c r="E2912" t="s">
        <v>90</v>
      </c>
      <c r="F2912">
        <v>14</v>
      </c>
      <c r="G2912">
        <v>34</v>
      </c>
      <c r="H2912" t="s">
        <v>36</v>
      </c>
      <c r="I2912" t="s">
        <v>37</v>
      </c>
      <c r="J2912" t="s">
        <v>34</v>
      </c>
      <c r="K2912" t="s">
        <v>34</v>
      </c>
      <c r="L2912" t="s">
        <v>34</v>
      </c>
      <c r="M2912" t="s">
        <v>34</v>
      </c>
      <c r="N2912" t="s">
        <v>34</v>
      </c>
      <c r="O2912" t="s">
        <v>34</v>
      </c>
      <c r="P2912" t="s">
        <v>34</v>
      </c>
      <c r="Q2912" t="s">
        <v>34</v>
      </c>
      <c r="R2912" t="s">
        <v>34</v>
      </c>
      <c r="S2912" t="s">
        <v>34</v>
      </c>
      <c r="T2912" t="s">
        <v>34</v>
      </c>
      <c r="U2912" t="s">
        <v>46</v>
      </c>
      <c r="V2912" t="s">
        <v>34</v>
      </c>
      <c r="W2912" t="s">
        <v>143</v>
      </c>
      <c r="X2912">
        <v>20</v>
      </c>
      <c r="Y2912">
        <v>38</v>
      </c>
      <c r="Z2912">
        <v>0</v>
      </c>
      <c r="AA2912">
        <v>0</v>
      </c>
      <c r="AB2912">
        <v>68.760000000000005</v>
      </c>
      <c r="AC2912">
        <v>106.76</v>
      </c>
      <c r="AD2912" t="s">
        <v>85</v>
      </c>
      <c r="AE2912" t="s">
        <v>42</v>
      </c>
      <c r="AF2912" t="s">
        <v>42</v>
      </c>
      <c r="AG2912">
        <f t="shared" si="90"/>
        <v>0</v>
      </c>
      <c r="AH2912" t="str" cm="1">
        <f t="array" ref="AH2912">_xlfn.IFS(
X2912&lt;=20, "&lt;20",
AND(X2912&gt;=20, X2912&lt;50), "20-50",
AND(X2912&gt;=50, X2912&lt;100), "50-100",
X2912&gt;=100, "&gt;100"
)</f>
        <v>&lt;20</v>
      </c>
      <c r="AI2912">
        <f t="shared" si="91"/>
        <v>1</v>
      </c>
      <c r="AJ2912" t="str" cm="1">
        <f t="array" ref="AJ2912">_xlfn.IFS(
C2912&lt;=20, "&lt;20",
AND(C2912&gt;=20, C2912&lt;35), "20-35",
AND(C2912&gt;=35, C2912&lt;50), "35-50",
C2912&gt;=50, "50-100"
)</f>
        <v>35-50</v>
      </c>
      <c r="AK2912" t="str" cm="1">
        <f t="array" ref="AK2912">_xlfn.IFS(
G2912&lt;6, "&lt;6",
AND(G2912&gt;=6, G2912&lt;12), "6-12",
AND(G2912&gt;=12, G2912&lt;18), "12-18",  AND(G2912&gt;=18, G2912&lt;24), "18-24", G2912&gt;=24, "24-36")</f>
        <v>24-36</v>
      </c>
    </row>
    <row r="2913" spans="1:37" x14ac:dyDescent="0.3">
      <c r="A2913" t="s">
        <v>3013</v>
      </c>
      <c r="B2913" t="s">
        <v>33</v>
      </c>
      <c r="C2913">
        <v>56</v>
      </c>
      <c r="D2913" t="s">
        <v>34</v>
      </c>
      <c r="E2913" t="s">
        <v>99</v>
      </c>
      <c r="F2913">
        <v>5</v>
      </c>
      <c r="G2913">
        <v>36</v>
      </c>
      <c r="H2913" t="s">
        <v>49</v>
      </c>
      <c r="I2913" t="s">
        <v>37</v>
      </c>
      <c r="J2913" t="s">
        <v>34</v>
      </c>
      <c r="K2913" t="s">
        <v>37</v>
      </c>
      <c r="L2913" t="s">
        <v>38</v>
      </c>
      <c r="M2913" t="s">
        <v>34</v>
      </c>
      <c r="N2913" t="s">
        <v>34</v>
      </c>
      <c r="O2913" t="s">
        <v>34</v>
      </c>
      <c r="P2913" t="s">
        <v>34</v>
      </c>
      <c r="Q2913" t="s">
        <v>34</v>
      </c>
      <c r="R2913" t="s">
        <v>34</v>
      </c>
      <c r="S2913" t="s">
        <v>34</v>
      </c>
      <c r="T2913" t="s">
        <v>37</v>
      </c>
      <c r="U2913" t="s">
        <v>46</v>
      </c>
      <c r="V2913" t="s">
        <v>37</v>
      </c>
      <c r="W2913" t="s">
        <v>40</v>
      </c>
      <c r="X2913">
        <v>45.85</v>
      </c>
      <c r="Y2913">
        <v>45.85</v>
      </c>
      <c r="Z2913">
        <v>0</v>
      </c>
      <c r="AA2913">
        <v>0</v>
      </c>
      <c r="AB2913">
        <v>44.75</v>
      </c>
      <c r="AC2913">
        <v>90.6</v>
      </c>
      <c r="AD2913" t="s">
        <v>52</v>
      </c>
      <c r="AE2913" t="s">
        <v>104</v>
      </c>
      <c r="AF2913" t="s">
        <v>150</v>
      </c>
      <c r="AG2913">
        <f t="shared" si="90"/>
        <v>1</v>
      </c>
      <c r="AH2913" t="str" cm="1">
        <f t="array" ref="AH2913">_xlfn.IFS(
X2913&lt;=20, "&lt;20",
AND(X2913&gt;=20, X2913&lt;50), "20-50",
AND(X2913&gt;=50, X2913&lt;100), "50-100",
X2913&gt;=100, "&gt;100"
)</f>
        <v>20-50</v>
      </c>
      <c r="AI2913">
        <f t="shared" si="91"/>
        <v>0</v>
      </c>
      <c r="AJ2913" t="str" cm="1">
        <f t="array" ref="AJ2913">_xlfn.IFS(
C2913&lt;=20, "&lt;20",
AND(C2913&gt;=20, C2913&lt;35), "20-35",
AND(C2913&gt;=35, C2913&lt;50), "35-50",
C2913&gt;=50, "50-100"
)</f>
        <v>50-100</v>
      </c>
      <c r="AK2913" t="str" cm="1">
        <f t="array" ref="AK2913">_xlfn.IFS(
G2913&lt;6, "&lt;6",
AND(G2913&gt;=6, G2913&lt;12), "6-12",
AND(G2913&gt;=12, G2913&lt;18), "12-18",  AND(G2913&gt;=18, G2913&lt;24), "18-24", G2913&gt;=24, "24-36")</f>
        <v>24-36</v>
      </c>
    </row>
    <row r="2914" spans="1:37" x14ac:dyDescent="0.3">
      <c r="A2914" t="s">
        <v>3014</v>
      </c>
      <c r="B2914" t="s">
        <v>44</v>
      </c>
      <c r="C2914">
        <v>68</v>
      </c>
      <c r="D2914" t="s">
        <v>34</v>
      </c>
      <c r="E2914" t="s">
        <v>48</v>
      </c>
      <c r="F2914">
        <v>2</v>
      </c>
      <c r="G2914">
        <v>17</v>
      </c>
      <c r="H2914" t="s">
        <v>70</v>
      </c>
      <c r="I2914" t="s">
        <v>37</v>
      </c>
      <c r="J2914" t="s">
        <v>37</v>
      </c>
      <c r="K2914" t="s">
        <v>37</v>
      </c>
      <c r="L2914" t="s">
        <v>50</v>
      </c>
      <c r="M2914" t="s">
        <v>34</v>
      </c>
      <c r="N2914" t="s">
        <v>37</v>
      </c>
      <c r="O2914" t="s">
        <v>34</v>
      </c>
      <c r="P2914" t="s">
        <v>34</v>
      </c>
      <c r="Q2914" t="s">
        <v>34</v>
      </c>
      <c r="R2914" t="s">
        <v>34</v>
      </c>
      <c r="S2914" t="s">
        <v>34</v>
      </c>
      <c r="T2914" t="s">
        <v>37</v>
      </c>
      <c r="U2914" t="s">
        <v>39</v>
      </c>
      <c r="V2914" t="s">
        <v>37</v>
      </c>
      <c r="W2914" t="s">
        <v>51</v>
      </c>
      <c r="X2914">
        <v>82.15</v>
      </c>
      <c r="Y2914">
        <v>4904.8500000000004</v>
      </c>
      <c r="Z2914">
        <v>0</v>
      </c>
      <c r="AA2914">
        <v>0</v>
      </c>
      <c r="AB2914">
        <v>1619.55</v>
      </c>
      <c r="AC2914">
        <v>6524.4</v>
      </c>
      <c r="AD2914" t="s">
        <v>41</v>
      </c>
      <c r="AE2914" t="s">
        <v>42</v>
      </c>
      <c r="AF2914" t="s">
        <v>42</v>
      </c>
      <c r="AG2914">
        <f t="shared" si="90"/>
        <v>0</v>
      </c>
      <c r="AH2914" t="str" cm="1">
        <f t="array" ref="AH2914">_xlfn.IFS(
X2914&lt;=20, "&lt;20",
AND(X2914&gt;=20, X2914&lt;50), "20-50",
AND(X2914&gt;=50, X2914&lt;100), "50-100",
X2914&gt;=100, "&gt;100"
)</f>
        <v>50-100</v>
      </c>
      <c r="AI2914">
        <f t="shared" si="91"/>
        <v>0</v>
      </c>
      <c r="AJ2914" t="str" cm="1">
        <f t="array" ref="AJ2914">_xlfn.IFS(
C2914&lt;=20, "&lt;20",
AND(C2914&gt;=20, C2914&lt;35), "20-35",
AND(C2914&gt;=35, C2914&lt;50), "35-50",
C2914&gt;=50, "50-100"
)</f>
        <v>50-100</v>
      </c>
      <c r="AK2914" t="str" cm="1">
        <f t="array" ref="AK2914">_xlfn.IFS(
G2914&lt;6, "&lt;6",
AND(G2914&gt;=6, G2914&lt;12), "6-12",
AND(G2914&gt;=12, G2914&lt;18), "12-18",  AND(G2914&gt;=18, G2914&lt;24), "18-24", G2914&gt;=24, "24-36")</f>
        <v>12-18</v>
      </c>
    </row>
    <row r="2915" spans="1:37" x14ac:dyDescent="0.3">
      <c r="A2915" t="s">
        <v>3015</v>
      </c>
      <c r="B2915" t="s">
        <v>44</v>
      </c>
      <c r="C2915">
        <v>74</v>
      </c>
      <c r="D2915" t="s">
        <v>34</v>
      </c>
      <c r="E2915" t="s">
        <v>90</v>
      </c>
      <c r="F2915">
        <v>7</v>
      </c>
      <c r="G2915">
        <v>3</v>
      </c>
      <c r="H2915" t="s">
        <v>36</v>
      </c>
      <c r="I2915" t="s">
        <v>37</v>
      </c>
      <c r="J2915" t="s">
        <v>37</v>
      </c>
      <c r="K2915" t="s">
        <v>37</v>
      </c>
      <c r="L2915" t="s">
        <v>50</v>
      </c>
      <c r="M2915" t="s">
        <v>34</v>
      </c>
      <c r="N2915" t="s">
        <v>34</v>
      </c>
      <c r="O2915" t="s">
        <v>37</v>
      </c>
      <c r="P2915" t="s">
        <v>34</v>
      </c>
      <c r="Q2915" t="s">
        <v>37</v>
      </c>
      <c r="R2915" t="s">
        <v>37</v>
      </c>
      <c r="S2915" t="s">
        <v>37</v>
      </c>
      <c r="T2915" t="s">
        <v>37</v>
      </c>
      <c r="U2915" t="s">
        <v>67</v>
      </c>
      <c r="V2915" t="s">
        <v>34</v>
      </c>
      <c r="W2915" t="s">
        <v>51</v>
      </c>
      <c r="X2915">
        <v>102.05</v>
      </c>
      <c r="Y2915">
        <v>3452.55</v>
      </c>
      <c r="Z2915">
        <v>0</v>
      </c>
      <c r="AA2915">
        <v>0</v>
      </c>
      <c r="AB2915">
        <v>1579.55</v>
      </c>
      <c r="AC2915">
        <v>5032.1000000000004</v>
      </c>
      <c r="AD2915" t="s">
        <v>41</v>
      </c>
      <c r="AE2915" t="s">
        <v>42</v>
      </c>
      <c r="AF2915" t="s">
        <v>42</v>
      </c>
      <c r="AG2915">
        <f t="shared" si="90"/>
        <v>0</v>
      </c>
      <c r="AH2915" t="str" cm="1">
        <f t="array" ref="AH2915">_xlfn.IFS(
X2915&lt;=20, "&lt;20",
AND(X2915&gt;=20, X2915&lt;50), "20-50",
AND(X2915&gt;=50, X2915&lt;100), "50-100",
X2915&gt;=100, "&gt;100"
)</f>
        <v>&gt;100</v>
      </c>
      <c r="AI2915">
        <f t="shared" si="91"/>
        <v>0</v>
      </c>
      <c r="AJ2915" t="str" cm="1">
        <f t="array" ref="AJ2915">_xlfn.IFS(
C2915&lt;=20, "&lt;20",
AND(C2915&gt;=20, C2915&lt;35), "20-35",
AND(C2915&gt;=35, C2915&lt;50), "35-50",
C2915&gt;=50, "50-100"
)</f>
        <v>50-100</v>
      </c>
      <c r="AK2915" t="str" cm="1">
        <f t="array" ref="AK2915">_xlfn.IFS(
G2915&lt;6, "&lt;6",
AND(G2915&gt;=6, G2915&lt;12), "6-12",
AND(G2915&gt;=12, G2915&lt;18), "12-18",  AND(G2915&gt;=18, G2915&lt;24), "18-24", G2915&gt;=24, "24-36")</f>
        <v>&lt;6</v>
      </c>
    </row>
    <row r="2916" spans="1:37" x14ac:dyDescent="0.3">
      <c r="A2916" t="s">
        <v>3016</v>
      </c>
      <c r="B2916" t="s">
        <v>44</v>
      </c>
      <c r="C2916">
        <v>74</v>
      </c>
      <c r="D2916" t="s">
        <v>34</v>
      </c>
      <c r="E2916" t="s">
        <v>56</v>
      </c>
      <c r="F2916">
        <v>12</v>
      </c>
      <c r="G2916">
        <v>22</v>
      </c>
      <c r="H2916" t="s">
        <v>110</v>
      </c>
      <c r="I2916" t="s">
        <v>37</v>
      </c>
      <c r="J2916" t="s">
        <v>34</v>
      </c>
      <c r="K2916" t="s">
        <v>37</v>
      </c>
      <c r="L2916" t="s">
        <v>50</v>
      </c>
      <c r="M2916" t="s">
        <v>34</v>
      </c>
      <c r="N2916" t="s">
        <v>37</v>
      </c>
      <c r="O2916" t="s">
        <v>37</v>
      </c>
      <c r="P2916" t="s">
        <v>34</v>
      </c>
      <c r="Q2916" t="s">
        <v>34</v>
      </c>
      <c r="R2916" t="s">
        <v>34</v>
      </c>
      <c r="S2916" t="s">
        <v>34</v>
      </c>
      <c r="T2916" t="s">
        <v>37</v>
      </c>
      <c r="U2916" t="s">
        <v>46</v>
      </c>
      <c r="V2916" t="s">
        <v>37</v>
      </c>
      <c r="W2916" t="s">
        <v>40</v>
      </c>
      <c r="X2916">
        <v>79.650000000000006</v>
      </c>
      <c r="Y2916">
        <v>2365.15</v>
      </c>
      <c r="Z2916">
        <v>0</v>
      </c>
      <c r="AA2916">
        <v>0</v>
      </c>
      <c r="AB2916">
        <v>186.9</v>
      </c>
      <c r="AC2916">
        <v>2552.0500000000002</v>
      </c>
      <c r="AD2916" t="s">
        <v>52</v>
      </c>
      <c r="AE2916" t="s">
        <v>104</v>
      </c>
      <c r="AF2916" t="s">
        <v>150</v>
      </c>
      <c r="AG2916">
        <f t="shared" si="90"/>
        <v>1</v>
      </c>
      <c r="AH2916" t="str" cm="1">
        <f t="array" ref="AH2916">_xlfn.IFS(
X2916&lt;=20, "&lt;20",
AND(X2916&gt;=20, X2916&lt;50), "20-50",
AND(X2916&gt;=50, X2916&lt;100), "50-100",
X2916&gt;=100, "&gt;100"
)</f>
        <v>50-100</v>
      </c>
      <c r="AI2916">
        <f t="shared" si="91"/>
        <v>0</v>
      </c>
      <c r="AJ2916" t="str" cm="1">
        <f t="array" ref="AJ2916">_xlfn.IFS(
C2916&lt;=20, "&lt;20",
AND(C2916&gt;=20, C2916&lt;35), "20-35",
AND(C2916&gt;=35, C2916&lt;50), "35-50",
C2916&gt;=50, "50-100"
)</f>
        <v>50-100</v>
      </c>
      <c r="AK2916" t="str" cm="1">
        <f t="array" ref="AK2916">_xlfn.IFS(
G2916&lt;6, "&lt;6",
AND(G2916&gt;=6, G2916&lt;12), "6-12",
AND(G2916&gt;=12, G2916&lt;18), "12-18",  AND(G2916&gt;=18, G2916&lt;24), "18-24", G2916&gt;=24, "24-36")</f>
        <v>18-24</v>
      </c>
    </row>
    <row r="2917" spans="1:37" x14ac:dyDescent="0.3">
      <c r="A2917" t="s">
        <v>3017</v>
      </c>
      <c r="B2917" t="s">
        <v>44</v>
      </c>
      <c r="C2917">
        <v>76</v>
      </c>
      <c r="D2917" t="s">
        <v>34</v>
      </c>
      <c r="E2917" t="s">
        <v>124</v>
      </c>
      <c r="F2917">
        <v>13</v>
      </c>
      <c r="G2917">
        <v>22</v>
      </c>
      <c r="H2917" t="s">
        <v>57</v>
      </c>
      <c r="I2917" t="s">
        <v>37</v>
      </c>
      <c r="J2917" t="s">
        <v>37</v>
      </c>
      <c r="K2917" t="s">
        <v>37</v>
      </c>
      <c r="L2917" t="s">
        <v>50</v>
      </c>
      <c r="M2917" t="s">
        <v>37</v>
      </c>
      <c r="N2917" t="s">
        <v>34</v>
      </c>
      <c r="O2917" t="s">
        <v>37</v>
      </c>
      <c r="P2917" t="s">
        <v>34</v>
      </c>
      <c r="Q2917" t="s">
        <v>34</v>
      </c>
      <c r="R2917" t="s">
        <v>34</v>
      </c>
      <c r="S2917" t="s">
        <v>34</v>
      </c>
      <c r="T2917" t="s">
        <v>37</v>
      </c>
      <c r="U2917" t="s">
        <v>46</v>
      </c>
      <c r="V2917" t="s">
        <v>37</v>
      </c>
      <c r="W2917" t="s">
        <v>51</v>
      </c>
      <c r="X2917">
        <v>85.35</v>
      </c>
      <c r="Y2917">
        <v>1463.45</v>
      </c>
      <c r="Z2917">
        <v>0</v>
      </c>
      <c r="AA2917">
        <v>0</v>
      </c>
      <c r="AB2917">
        <v>625.94000000000005</v>
      </c>
      <c r="AC2917">
        <v>2089.39</v>
      </c>
      <c r="AD2917" t="s">
        <v>52</v>
      </c>
      <c r="AE2917" t="s">
        <v>53</v>
      </c>
      <c r="AF2917" t="s">
        <v>91</v>
      </c>
      <c r="AG2917">
        <f t="shared" si="90"/>
        <v>1</v>
      </c>
      <c r="AH2917" t="str" cm="1">
        <f t="array" ref="AH2917">_xlfn.IFS(
X2917&lt;=20, "&lt;20",
AND(X2917&gt;=20, X2917&lt;50), "20-50",
AND(X2917&gt;=50, X2917&lt;100), "50-100",
X2917&gt;=100, "&gt;100"
)</f>
        <v>50-100</v>
      </c>
      <c r="AI2917">
        <f t="shared" si="91"/>
        <v>0</v>
      </c>
      <c r="AJ2917" t="str" cm="1">
        <f t="array" ref="AJ2917">_xlfn.IFS(
C2917&lt;=20, "&lt;20",
AND(C2917&gt;=20, C2917&lt;35), "20-35",
AND(C2917&gt;=35, C2917&lt;50), "35-50",
C2917&gt;=50, "50-100"
)</f>
        <v>50-100</v>
      </c>
      <c r="AK2917" t="str" cm="1">
        <f t="array" ref="AK2917">_xlfn.IFS(
G2917&lt;6, "&lt;6",
AND(G2917&gt;=6, G2917&lt;12), "6-12",
AND(G2917&gt;=12, G2917&lt;18), "12-18",  AND(G2917&gt;=18, G2917&lt;24), "18-24", G2917&gt;=24, "24-36")</f>
        <v>18-24</v>
      </c>
    </row>
    <row r="2918" spans="1:37" x14ac:dyDescent="0.3">
      <c r="A2918" t="s">
        <v>3018</v>
      </c>
      <c r="B2918" t="s">
        <v>44</v>
      </c>
      <c r="C2918">
        <v>40</v>
      </c>
      <c r="D2918" t="s">
        <v>37</v>
      </c>
      <c r="E2918" t="s">
        <v>61</v>
      </c>
      <c r="F2918">
        <v>8</v>
      </c>
      <c r="G2918">
        <v>30</v>
      </c>
      <c r="H2918" t="s">
        <v>49</v>
      </c>
      <c r="I2918" t="s">
        <v>37</v>
      </c>
      <c r="J2918" t="s">
        <v>34</v>
      </c>
      <c r="K2918" t="s">
        <v>37</v>
      </c>
      <c r="L2918" t="s">
        <v>72</v>
      </c>
      <c r="M2918" t="s">
        <v>37</v>
      </c>
      <c r="N2918" t="s">
        <v>37</v>
      </c>
      <c r="O2918" t="s">
        <v>34</v>
      </c>
      <c r="P2918" t="s">
        <v>34</v>
      </c>
      <c r="Q2918" t="s">
        <v>34</v>
      </c>
      <c r="R2918" t="s">
        <v>34</v>
      </c>
      <c r="S2918" t="s">
        <v>34</v>
      </c>
      <c r="T2918" t="s">
        <v>37</v>
      </c>
      <c r="U2918" t="s">
        <v>46</v>
      </c>
      <c r="V2918" t="s">
        <v>34</v>
      </c>
      <c r="W2918" t="s">
        <v>51</v>
      </c>
      <c r="X2918">
        <v>56.25</v>
      </c>
      <c r="Y2918">
        <v>389.1</v>
      </c>
      <c r="Z2918">
        <v>0</v>
      </c>
      <c r="AA2918">
        <v>0</v>
      </c>
      <c r="AB2918">
        <v>103.08</v>
      </c>
      <c r="AC2918">
        <v>492.18</v>
      </c>
      <c r="AD2918" t="s">
        <v>52</v>
      </c>
      <c r="AE2918" t="s">
        <v>104</v>
      </c>
      <c r="AF2918" t="s">
        <v>150</v>
      </c>
      <c r="AG2918">
        <f t="shared" si="90"/>
        <v>1</v>
      </c>
      <c r="AH2918" t="str" cm="1">
        <f t="array" ref="AH2918">_xlfn.IFS(
X2918&lt;=20, "&lt;20",
AND(X2918&gt;=20, X2918&lt;50), "20-50",
AND(X2918&gt;=50, X2918&lt;100), "50-100",
X2918&gt;=100, "&gt;100"
)</f>
        <v>50-100</v>
      </c>
      <c r="AI2918">
        <f t="shared" si="91"/>
        <v>0</v>
      </c>
      <c r="AJ2918" t="str" cm="1">
        <f t="array" ref="AJ2918">_xlfn.IFS(
C2918&lt;=20, "&lt;20",
AND(C2918&gt;=20, C2918&lt;35), "20-35",
AND(C2918&gt;=35, C2918&lt;50), "35-50",
C2918&gt;=50, "50-100"
)</f>
        <v>35-50</v>
      </c>
      <c r="AK2918" t="str" cm="1">
        <f t="array" ref="AK2918">_xlfn.IFS(
G2918&lt;6, "&lt;6",
AND(G2918&gt;=6, G2918&lt;12), "6-12",
AND(G2918&gt;=12, G2918&lt;18), "12-18",  AND(G2918&gt;=18, G2918&lt;24), "18-24", G2918&gt;=24, "24-36")</f>
        <v>24-36</v>
      </c>
    </row>
    <row r="2919" spans="1:37" x14ac:dyDescent="0.3">
      <c r="A2919" t="s">
        <v>3019</v>
      </c>
      <c r="B2919" t="s">
        <v>44</v>
      </c>
      <c r="C2919">
        <v>72</v>
      </c>
      <c r="D2919" t="s">
        <v>34</v>
      </c>
      <c r="E2919" t="s">
        <v>103</v>
      </c>
      <c r="F2919">
        <v>12</v>
      </c>
      <c r="G2919">
        <v>36</v>
      </c>
      <c r="H2919" t="s">
        <v>36</v>
      </c>
      <c r="I2919" t="s">
        <v>37</v>
      </c>
      <c r="J2919" t="s">
        <v>37</v>
      </c>
      <c r="K2919" t="s">
        <v>37</v>
      </c>
      <c r="L2919" t="s">
        <v>50</v>
      </c>
      <c r="M2919" t="s">
        <v>37</v>
      </c>
      <c r="N2919" t="s">
        <v>37</v>
      </c>
      <c r="O2919" t="s">
        <v>34</v>
      </c>
      <c r="P2919" t="s">
        <v>34</v>
      </c>
      <c r="Q2919" t="s">
        <v>34</v>
      </c>
      <c r="R2919" t="s">
        <v>37</v>
      </c>
      <c r="S2919" t="s">
        <v>34</v>
      </c>
      <c r="T2919" t="s">
        <v>37</v>
      </c>
      <c r="U2919" t="s">
        <v>39</v>
      </c>
      <c r="V2919" t="s">
        <v>37</v>
      </c>
      <c r="W2919" t="s">
        <v>51</v>
      </c>
      <c r="X2919">
        <v>93.25</v>
      </c>
      <c r="Y2919">
        <v>5774.55</v>
      </c>
      <c r="Z2919">
        <v>0</v>
      </c>
      <c r="AA2919">
        <v>0</v>
      </c>
      <c r="AB2919">
        <v>1180.8</v>
      </c>
      <c r="AC2919">
        <v>6955.35</v>
      </c>
      <c r="AD2919" t="s">
        <v>41</v>
      </c>
      <c r="AE2919" t="s">
        <v>42</v>
      </c>
      <c r="AF2919" t="s">
        <v>42</v>
      </c>
      <c r="AG2919">
        <f t="shared" si="90"/>
        <v>0</v>
      </c>
      <c r="AH2919" t="str" cm="1">
        <f t="array" ref="AH2919">_xlfn.IFS(
X2919&lt;=20, "&lt;20",
AND(X2919&gt;=20, X2919&lt;50), "20-50",
AND(X2919&gt;=50, X2919&lt;100), "50-100",
X2919&gt;=100, "&gt;100"
)</f>
        <v>50-100</v>
      </c>
      <c r="AI2919">
        <f t="shared" si="91"/>
        <v>0</v>
      </c>
      <c r="AJ2919" t="str" cm="1">
        <f t="array" ref="AJ2919">_xlfn.IFS(
C2919&lt;=20, "&lt;20",
AND(C2919&gt;=20, C2919&lt;35), "20-35",
AND(C2919&gt;=35, C2919&lt;50), "35-50",
C2919&gt;=50, "50-100"
)</f>
        <v>50-100</v>
      </c>
      <c r="AK2919" t="str" cm="1">
        <f t="array" ref="AK2919">_xlfn.IFS(
G2919&lt;6, "&lt;6",
AND(G2919&gt;=6, G2919&lt;12), "6-12",
AND(G2919&gt;=12, G2919&lt;18), "12-18",  AND(G2919&gt;=18, G2919&lt;24), "18-24", G2919&gt;=24, "24-36")</f>
        <v>24-36</v>
      </c>
    </row>
    <row r="2920" spans="1:37" x14ac:dyDescent="0.3">
      <c r="A2920" t="s">
        <v>3020</v>
      </c>
      <c r="B2920" t="s">
        <v>44</v>
      </c>
      <c r="C2920">
        <v>29</v>
      </c>
      <c r="D2920" t="s">
        <v>34</v>
      </c>
      <c r="E2920" t="s">
        <v>87</v>
      </c>
      <c r="F2920">
        <v>6</v>
      </c>
      <c r="G2920">
        <v>34</v>
      </c>
      <c r="H2920" t="s">
        <v>66</v>
      </c>
      <c r="I2920" t="s">
        <v>37</v>
      </c>
      <c r="J2920" t="s">
        <v>37</v>
      </c>
      <c r="K2920" t="s">
        <v>37</v>
      </c>
      <c r="L2920" t="s">
        <v>50</v>
      </c>
      <c r="M2920" t="s">
        <v>34</v>
      </c>
      <c r="N2920" t="s">
        <v>37</v>
      </c>
      <c r="O2920" t="s">
        <v>37</v>
      </c>
      <c r="P2920" t="s">
        <v>37</v>
      </c>
      <c r="Q2920" t="s">
        <v>37</v>
      </c>
      <c r="R2920" t="s">
        <v>37</v>
      </c>
      <c r="S2920" t="s">
        <v>37</v>
      </c>
      <c r="T2920" t="s">
        <v>37</v>
      </c>
      <c r="U2920" t="s">
        <v>39</v>
      </c>
      <c r="V2920" t="s">
        <v>34</v>
      </c>
      <c r="W2920" t="s">
        <v>51</v>
      </c>
      <c r="X2920">
        <v>108.45</v>
      </c>
      <c r="Y2920">
        <v>7176.55</v>
      </c>
      <c r="Z2920">
        <v>9.68</v>
      </c>
      <c r="AA2920">
        <v>0</v>
      </c>
      <c r="AB2920">
        <v>1478.32</v>
      </c>
      <c r="AC2920">
        <v>8645.19</v>
      </c>
      <c r="AD2920" t="s">
        <v>52</v>
      </c>
      <c r="AE2920" t="s">
        <v>53</v>
      </c>
      <c r="AF2920" t="s">
        <v>155</v>
      </c>
      <c r="AG2920">
        <f t="shared" si="90"/>
        <v>1</v>
      </c>
      <c r="AH2920" t="str" cm="1">
        <f t="array" ref="AH2920">_xlfn.IFS(
X2920&lt;=20, "&lt;20",
AND(X2920&gt;=20, X2920&lt;50), "20-50",
AND(X2920&gt;=50, X2920&lt;100), "50-100",
X2920&gt;=100, "&gt;100"
)</f>
        <v>&gt;100</v>
      </c>
      <c r="AI2920">
        <f t="shared" si="91"/>
        <v>0</v>
      </c>
      <c r="AJ2920" t="str" cm="1">
        <f t="array" ref="AJ2920">_xlfn.IFS(
C2920&lt;=20, "&lt;20",
AND(C2920&gt;=20, C2920&lt;35), "20-35",
AND(C2920&gt;=35, C2920&lt;50), "35-50",
C2920&gt;=50, "50-100"
)</f>
        <v>20-35</v>
      </c>
      <c r="AK2920" t="str" cm="1">
        <f t="array" ref="AK2920">_xlfn.IFS(
G2920&lt;6, "&lt;6",
AND(G2920&gt;=6, G2920&lt;12), "6-12",
AND(G2920&gt;=12, G2920&lt;18), "12-18",  AND(G2920&gt;=18, G2920&lt;24), "18-24", G2920&gt;=24, "24-36")</f>
        <v>24-36</v>
      </c>
    </row>
    <row r="2921" spans="1:37" x14ac:dyDescent="0.3">
      <c r="A2921" t="s">
        <v>3021</v>
      </c>
      <c r="B2921" t="s">
        <v>44</v>
      </c>
      <c r="C2921">
        <v>27</v>
      </c>
      <c r="D2921" t="s">
        <v>37</v>
      </c>
      <c r="E2921" t="s">
        <v>109</v>
      </c>
      <c r="F2921">
        <v>5</v>
      </c>
      <c r="G2921">
        <v>28</v>
      </c>
      <c r="H2921" t="s">
        <v>36</v>
      </c>
      <c r="I2921" t="s">
        <v>34</v>
      </c>
      <c r="J2921" t="s">
        <v>34</v>
      </c>
      <c r="K2921" t="s">
        <v>37</v>
      </c>
      <c r="L2921" t="s">
        <v>72</v>
      </c>
      <c r="M2921" t="s">
        <v>37</v>
      </c>
      <c r="N2921" t="s">
        <v>37</v>
      </c>
      <c r="O2921" t="s">
        <v>37</v>
      </c>
      <c r="P2921" t="s">
        <v>37</v>
      </c>
      <c r="Q2921" t="s">
        <v>37</v>
      </c>
      <c r="R2921" t="s">
        <v>37</v>
      </c>
      <c r="S2921" t="s">
        <v>37</v>
      </c>
      <c r="T2921" t="s">
        <v>37</v>
      </c>
      <c r="U2921" t="s">
        <v>67</v>
      </c>
      <c r="V2921" t="s">
        <v>34</v>
      </c>
      <c r="W2921" t="s">
        <v>40</v>
      </c>
      <c r="X2921">
        <v>66.25</v>
      </c>
      <c r="Y2921">
        <v>3330.1</v>
      </c>
      <c r="Z2921">
        <v>0</v>
      </c>
      <c r="AA2921">
        <v>0</v>
      </c>
      <c r="AB2921">
        <v>0</v>
      </c>
      <c r="AC2921">
        <v>3330.1</v>
      </c>
      <c r="AD2921" t="s">
        <v>41</v>
      </c>
      <c r="AE2921" t="s">
        <v>42</v>
      </c>
      <c r="AF2921" t="s">
        <v>42</v>
      </c>
      <c r="AG2921">
        <f t="shared" si="90"/>
        <v>0</v>
      </c>
      <c r="AH2921" t="str" cm="1">
        <f t="array" ref="AH2921">_xlfn.IFS(
X2921&lt;=20, "&lt;20",
AND(X2921&gt;=20, X2921&lt;50), "20-50",
AND(X2921&gt;=50, X2921&lt;100), "50-100",
X2921&gt;=100, "&gt;100"
)</f>
        <v>50-100</v>
      </c>
      <c r="AI2921">
        <f t="shared" si="91"/>
        <v>0</v>
      </c>
      <c r="AJ2921" t="str" cm="1">
        <f t="array" ref="AJ2921">_xlfn.IFS(
C2921&lt;=20, "&lt;20",
AND(C2921&gt;=20, C2921&lt;35), "20-35",
AND(C2921&gt;=35, C2921&lt;50), "35-50",
C2921&gt;=50, "50-100"
)</f>
        <v>20-35</v>
      </c>
      <c r="AK2921" t="str" cm="1">
        <f t="array" ref="AK2921">_xlfn.IFS(
G2921&lt;6, "&lt;6",
AND(G2921&gt;=6, G2921&lt;12), "6-12",
AND(G2921&gt;=12, G2921&lt;18), "12-18",  AND(G2921&gt;=18, G2921&lt;24), "18-24", G2921&gt;=24, "24-36")</f>
        <v>24-36</v>
      </c>
    </row>
    <row r="2922" spans="1:37" x14ac:dyDescent="0.3">
      <c r="A2922" t="s">
        <v>3022</v>
      </c>
      <c r="B2922" t="s">
        <v>44</v>
      </c>
      <c r="C2922">
        <v>46</v>
      </c>
      <c r="D2922" t="s">
        <v>34</v>
      </c>
      <c r="E2922" t="s">
        <v>90</v>
      </c>
      <c r="F2922">
        <v>6</v>
      </c>
      <c r="G2922">
        <v>8</v>
      </c>
      <c r="H2922" t="s">
        <v>36</v>
      </c>
      <c r="I2922" t="s">
        <v>37</v>
      </c>
      <c r="J2922" t="s">
        <v>34</v>
      </c>
      <c r="K2922" t="s">
        <v>34</v>
      </c>
      <c r="L2922" t="s">
        <v>34</v>
      </c>
      <c r="M2922" t="s">
        <v>34</v>
      </c>
      <c r="N2922" t="s">
        <v>34</v>
      </c>
      <c r="O2922" t="s">
        <v>34</v>
      </c>
      <c r="P2922" t="s">
        <v>34</v>
      </c>
      <c r="Q2922" t="s">
        <v>34</v>
      </c>
      <c r="R2922" t="s">
        <v>34</v>
      </c>
      <c r="S2922" t="s">
        <v>34</v>
      </c>
      <c r="T2922" t="s">
        <v>34</v>
      </c>
      <c r="U2922" t="s">
        <v>46</v>
      </c>
      <c r="V2922" t="s">
        <v>37</v>
      </c>
      <c r="W2922" t="s">
        <v>143</v>
      </c>
      <c r="X2922">
        <v>20.5</v>
      </c>
      <c r="Y2922">
        <v>20.5</v>
      </c>
      <c r="Z2922">
        <v>0</v>
      </c>
      <c r="AA2922">
        <v>0</v>
      </c>
      <c r="AB2922">
        <v>34.57</v>
      </c>
      <c r="AC2922">
        <v>55.07</v>
      </c>
      <c r="AD2922" t="s">
        <v>52</v>
      </c>
      <c r="AE2922" t="s">
        <v>100</v>
      </c>
      <c r="AF2922" t="s">
        <v>101</v>
      </c>
      <c r="AG2922">
        <f t="shared" si="90"/>
        <v>1</v>
      </c>
      <c r="AH2922" t="str" cm="1">
        <f t="array" ref="AH2922">_xlfn.IFS(
X2922&lt;=20, "&lt;20",
AND(X2922&gt;=20, X2922&lt;50), "20-50",
AND(X2922&gt;=50, X2922&lt;100), "50-100",
X2922&gt;=100, "&gt;100"
)</f>
        <v>20-50</v>
      </c>
      <c r="AI2922">
        <f t="shared" si="91"/>
        <v>0</v>
      </c>
      <c r="AJ2922" t="str" cm="1">
        <f t="array" ref="AJ2922">_xlfn.IFS(
C2922&lt;=20, "&lt;20",
AND(C2922&gt;=20, C2922&lt;35), "20-35",
AND(C2922&gt;=35, C2922&lt;50), "35-50",
C2922&gt;=50, "50-100"
)</f>
        <v>35-50</v>
      </c>
      <c r="AK2922" t="str" cm="1">
        <f t="array" ref="AK2922">_xlfn.IFS(
G2922&lt;6, "&lt;6",
AND(G2922&gt;=6, G2922&lt;12), "6-12",
AND(G2922&gt;=12, G2922&lt;18), "12-18",  AND(G2922&gt;=18, G2922&lt;24), "18-24", G2922&gt;=24, "24-36")</f>
        <v>6-12</v>
      </c>
    </row>
    <row r="2923" spans="1:37" x14ac:dyDescent="0.3">
      <c r="A2923" t="s">
        <v>3023</v>
      </c>
      <c r="B2923" t="s">
        <v>44</v>
      </c>
      <c r="C2923">
        <v>18</v>
      </c>
      <c r="D2923" t="s">
        <v>34</v>
      </c>
      <c r="E2923" t="s">
        <v>74</v>
      </c>
      <c r="F2923">
        <v>0</v>
      </c>
      <c r="G2923">
        <v>3</v>
      </c>
      <c r="H2923" t="s">
        <v>36</v>
      </c>
      <c r="I2923" t="s">
        <v>37</v>
      </c>
      <c r="J2923" t="s">
        <v>34</v>
      </c>
      <c r="K2923" t="s">
        <v>37</v>
      </c>
      <c r="L2923" t="s">
        <v>72</v>
      </c>
      <c r="M2923" t="s">
        <v>34</v>
      </c>
      <c r="N2923" t="s">
        <v>34</v>
      </c>
      <c r="O2923" t="s">
        <v>34</v>
      </c>
      <c r="P2923" t="s">
        <v>37</v>
      </c>
      <c r="Q2923" t="s">
        <v>34</v>
      </c>
      <c r="R2923" t="s">
        <v>34</v>
      </c>
      <c r="S2923" t="s">
        <v>34</v>
      </c>
      <c r="T2923" t="s">
        <v>34</v>
      </c>
      <c r="U2923" t="s">
        <v>46</v>
      </c>
      <c r="V2923" t="s">
        <v>37</v>
      </c>
      <c r="W2923" t="s">
        <v>40</v>
      </c>
      <c r="X2923">
        <v>51</v>
      </c>
      <c r="Y2923">
        <v>286.8</v>
      </c>
      <c r="Z2923">
        <v>0</v>
      </c>
      <c r="AA2923">
        <v>0</v>
      </c>
      <c r="AB2923">
        <v>200.15</v>
      </c>
      <c r="AC2923">
        <v>486.95</v>
      </c>
      <c r="AD2923" t="s">
        <v>41</v>
      </c>
      <c r="AE2923" t="s">
        <v>42</v>
      </c>
      <c r="AF2923" t="s">
        <v>42</v>
      </c>
      <c r="AG2923">
        <f t="shared" si="90"/>
        <v>0</v>
      </c>
      <c r="AH2923" t="str" cm="1">
        <f t="array" ref="AH2923">_xlfn.IFS(
X2923&lt;=20, "&lt;20",
AND(X2923&gt;=20, X2923&lt;50), "20-50",
AND(X2923&gt;=50, X2923&lt;100), "50-100",
X2923&gt;=100, "&gt;100"
)</f>
        <v>50-100</v>
      </c>
      <c r="AI2923">
        <f t="shared" si="91"/>
        <v>0</v>
      </c>
      <c r="AJ2923" t="str" cm="1">
        <f t="array" ref="AJ2923">_xlfn.IFS(
C2923&lt;=20, "&lt;20",
AND(C2923&gt;=20, C2923&lt;35), "20-35",
AND(C2923&gt;=35, C2923&lt;50), "35-50",
C2923&gt;=50, "50-100"
)</f>
        <v>&lt;20</v>
      </c>
      <c r="AK2923" t="str" cm="1">
        <f t="array" ref="AK2923">_xlfn.IFS(
G2923&lt;6, "&lt;6",
AND(G2923&gt;=6, G2923&lt;12), "6-12",
AND(G2923&gt;=12, G2923&lt;18), "12-18",  AND(G2923&gt;=18, G2923&lt;24), "18-24", G2923&gt;=24, "24-36")</f>
        <v>&lt;6</v>
      </c>
    </row>
    <row r="2924" spans="1:37" x14ac:dyDescent="0.3">
      <c r="A2924" t="s">
        <v>3024</v>
      </c>
      <c r="B2924" t="s">
        <v>33</v>
      </c>
      <c r="C2924">
        <v>29</v>
      </c>
      <c r="D2924" t="s">
        <v>37</v>
      </c>
      <c r="E2924" t="s">
        <v>56</v>
      </c>
      <c r="F2924">
        <v>1</v>
      </c>
      <c r="G2924">
        <v>23</v>
      </c>
      <c r="H2924" t="s">
        <v>49</v>
      </c>
      <c r="I2924" t="s">
        <v>34</v>
      </c>
      <c r="J2924" t="s">
        <v>34</v>
      </c>
      <c r="K2924" t="s">
        <v>37</v>
      </c>
      <c r="L2924" t="s">
        <v>38</v>
      </c>
      <c r="M2924" t="s">
        <v>34</v>
      </c>
      <c r="N2924" t="s">
        <v>34</v>
      </c>
      <c r="O2924" t="s">
        <v>34</v>
      </c>
      <c r="P2924" t="s">
        <v>34</v>
      </c>
      <c r="Q2924" t="s">
        <v>37</v>
      </c>
      <c r="R2924" t="s">
        <v>37</v>
      </c>
      <c r="S2924" t="s">
        <v>37</v>
      </c>
      <c r="T2924" t="s">
        <v>37</v>
      </c>
      <c r="U2924" t="s">
        <v>46</v>
      </c>
      <c r="V2924" t="s">
        <v>34</v>
      </c>
      <c r="W2924" t="s">
        <v>40</v>
      </c>
      <c r="X2924">
        <v>45</v>
      </c>
      <c r="Y2924">
        <v>298.7</v>
      </c>
      <c r="Z2924">
        <v>0</v>
      </c>
      <c r="AA2924">
        <v>0</v>
      </c>
      <c r="AB2924">
        <v>0</v>
      </c>
      <c r="AC2924">
        <v>298.7</v>
      </c>
      <c r="AD2924" t="s">
        <v>41</v>
      </c>
      <c r="AE2924" t="s">
        <v>42</v>
      </c>
      <c r="AF2924" t="s">
        <v>42</v>
      </c>
      <c r="AG2924">
        <f t="shared" si="90"/>
        <v>0</v>
      </c>
      <c r="AH2924" t="str" cm="1">
        <f t="array" ref="AH2924">_xlfn.IFS(
X2924&lt;=20, "&lt;20",
AND(X2924&gt;=20, X2924&lt;50), "20-50",
AND(X2924&gt;=50, X2924&lt;100), "50-100",
X2924&gt;=100, "&gt;100"
)</f>
        <v>20-50</v>
      </c>
      <c r="AI2924">
        <f t="shared" si="91"/>
        <v>0</v>
      </c>
      <c r="AJ2924" t="str" cm="1">
        <f t="array" ref="AJ2924">_xlfn.IFS(
C2924&lt;=20, "&lt;20",
AND(C2924&gt;=20, C2924&lt;35), "20-35",
AND(C2924&gt;=35, C2924&lt;50), "35-50",
C2924&gt;=50, "50-100"
)</f>
        <v>20-35</v>
      </c>
      <c r="AK2924" t="str" cm="1">
        <f t="array" ref="AK2924">_xlfn.IFS(
G2924&lt;6, "&lt;6",
AND(G2924&gt;=6, G2924&lt;12), "6-12",
AND(G2924&gt;=12, G2924&lt;18), "12-18",  AND(G2924&gt;=18, G2924&lt;24), "18-24", G2924&gt;=24, "24-36")</f>
        <v>18-24</v>
      </c>
    </row>
    <row r="2925" spans="1:37" x14ac:dyDescent="0.3">
      <c r="A2925" t="s">
        <v>3025</v>
      </c>
      <c r="B2925" t="s">
        <v>44</v>
      </c>
      <c r="C2925">
        <v>33</v>
      </c>
      <c r="D2925" t="s">
        <v>34</v>
      </c>
      <c r="E2925" t="s">
        <v>99</v>
      </c>
      <c r="F2925">
        <v>5</v>
      </c>
      <c r="G2925">
        <v>8</v>
      </c>
      <c r="H2925" t="s">
        <v>36</v>
      </c>
      <c r="I2925" t="s">
        <v>37</v>
      </c>
      <c r="J2925" t="s">
        <v>34</v>
      </c>
      <c r="K2925" t="s">
        <v>37</v>
      </c>
      <c r="L2925" t="s">
        <v>50</v>
      </c>
      <c r="M2925" t="s">
        <v>34</v>
      </c>
      <c r="N2925" t="s">
        <v>34</v>
      </c>
      <c r="O2925" t="s">
        <v>34</v>
      </c>
      <c r="P2925" t="s">
        <v>34</v>
      </c>
      <c r="Q2925" t="s">
        <v>37</v>
      </c>
      <c r="R2925" t="s">
        <v>37</v>
      </c>
      <c r="S2925" t="s">
        <v>37</v>
      </c>
      <c r="T2925" t="s">
        <v>37</v>
      </c>
      <c r="U2925" t="s">
        <v>46</v>
      </c>
      <c r="V2925" t="s">
        <v>37</v>
      </c>
      <c r="W2925" t="s">
        <v>51</v>
      </c>
      <c r="X2925">
        <v>89.35</v>
      </c>
      <c r="Y2925">
        <v>89.35</v>
      </c>
      <c r="Z2925">
        <v>0</v>
      </c>
      <c r="AA2925">
        <v>0</v>
      </c>
      <c r="AB2925">
        <v>5.36</v>
      </c>
      <c r="AC2925">
        <v>94.71</v>
      </c>
      <c r="AD2925" t="s">
        <v>85</v>
      </c>
      <c r="AE2925" t="s">
        <v>42</v>
      </c>
      <c r="AF2925" t="s">
        <v>42</v>
      </c>
      <c r="AG2925">
        <f t="shared" si="90"/>
        <v>0</v>
      </c>
      <c r="AH2925" t="str" cm="1">
        <f t="array" ref="AH2925">_xlfn.IFS(
X2925&lt;=20, "&lt;20",
AND(X2925&gt;=20, X2925&lt;50), "20-50",
AND(X2925&gt;=50, X2925&lt;100), "50-100",
X2925&gt;=100, "&gt;100"
)</f>
        <v>50-100</v>
      </c>
      <c r="AI2925">
        <f t="shared" si="91"/>
        <v>1</v>
      </c>
      <c r="AJ2925" t="str" cm="1">
        <f t="array" ref="AJ2925">_xlfn.IFS(
C2925&lt;=20, "&lt;20",
AND(C2925&gt;=20, C2925&lt;35), "20-35",
AND(C2925&gt;=35, C2925&lt;50), "35-50",
C2925&gt;=50, "50-100"
)</f>
        <v>20-35</v>
      </c>
      <c r="AK2925" t="str" cm="1">
        <f t="array" ref="AK2925">_xlfn.IFS(
G2925&lt;6, "&lt;6",
AND(G2925&gt;=6, G2925&lt;12), "6-12",
AND(G2925&gt;=12, G2925&lt;18), "12-18",  AND(G2925&gt;=18, G2925&lt;24), "18-24", G2925&gt;=24, "24-36")</f>
        <v>6-12</v>
      </c>
    </row>
    <row r="2926" spans="1:37" x14ac:dyDescent="0.3">
      <c r="A2926" t="s">
        <v>3026</v>
      </c>
      <c r="B2926" t="s">
        <v>44</v>
      </c>
      <c r="C2926">
        <v>34</v>
      </c>
      <c r="D2926" t="s">
        <v>37</v>
      </c>
      <c r="E2926" t="s">
        <v>74</v>
      </c>
      <c r="F2926">
        <v>4</v>
      </c>
      <c r="G2926">
        <v>12</v>
      </c>
      <c r="H2926" t="s">
        <v>36</v>
      </c>
      <c r="I2926" t="s">
        <v>37</v>
      </c>
      <c r="J2926" t="s">
        <v>37</v>
      </c>
      <c r="K2926" t="s">
        <v>37</v>
      </c>
      <c r="L2926" t="s">
        <v>50</v>
      </c>
      <c r="M2926" t="s">
        <v>34</v>
      </c>
      <c r="N2926" t="s">
        <v>37</v>
      </c>
      <c r="O2926" t="s">
        <v>34</v>
      </c>
      <c r="P2926" t="s">
        <v>34</v>
      </c>
      <c r="Q2926" t="s">
        <v>37</v>
      </c>
      <c r="R2926" t="s">
        <v>34</v>
      </c>
      <c r="S2926" t="s">
        <v>34</v>
      </c>
      <c r="T2926" t="s">
        <v>37</v>
      </c>
      <c r="U2926" t="s">
        <v>39</v>
      </c>
      <c r="V2926" t="s">
        <v>37</v>
      </c>
      <c r="W2926" t="s">
        <v>51</v>
      </c>
      <c r="X2926">
        <v>88.9</v>
      </c>
      <c r="Y2926">
        <v>6000.1</v>
      </c>
      <c r="Z2926">
        <v>0</v>
      </c>
      <c r="AA2926">
        <v>0</v>
      </c>
      <c r="AB2926">
        <v>2107.38</v>
      </c>
      <c r="AC2926">
        <v>8107.48</v>
      </c>
      <c r="AD2926" t="s">
        <v>41</v>
      </c>
      <c r="AE2926" t="s">
        <v>42</v>
      </c>
      <c r="AF2926" t="s">
        <v>42</v>
      </c>
      <c r="AG2926">
        <f t="shared" si="90"/>
        <v>0</v>
      </c>
      <c r="AH2926" t="str" cm="1">
        <f t="array" ref="AH2926">_xlfn.IFS(
X2926&lt;=20, "&lt;20",
AND(X2926&gt;=20, X2926&lt;50), "20-50",
AND(X2926&gt;=50, X2926&lt;100), "50-100",
X2926&gt;=100, "&gt;100"
)</f>
        <v>50-100</v>
      </c>
      <c r="AI2926">
        <f t="shared" si="91"/>
        <v>0</v>
      </c>
      <c r="AJ2926" t="str" cm="1">
        <f t="array" ref="AJ2926">_xlfn.IFS(
C2926&lt;=20, "&lt;20",
AND(C2926&gt;=20, C2926&lt;35), "20-35",
AND(C2926&gt;=35, C2926&lt;50), "35-50",
C2926&gt;=50, "50-100"
)</f>
        <v>20-35</v>
      </c>
      <c r="AK2926" t="str" cm="1">
        <f t="array" ref="AK2926">_xlfn.IFS(
G2926&lt;6, "&lt;6",
AND(G2926&gt;=6, G2926&lt;12), "6-12",
AND(G2926&gt;=12, G2926&lt;18), "12-18",  AND(G2926&gt;=18, G2926&lt;24), "18-24", G2926&gt;=24, "24-36")</f>
        <v>12-18</v>
      </c>
    </row>
    <row r="2927" spans="1:37" x14ac:dyDescent="0.3">
      <c r="A2927" t="s">
        <v>3027</v>
      </c>
      <c r="B2927" t="s">
        <v>33</v>
      </c>
      <c r="C2927">
        <v>51</v>
      </c>
      <c r="D2927" t="s">
        <v>37</v>
      </c>
      <c r="E2927" t="s">
        <v>45</v>
      </c>
      <c r="F2927">
        <v>9</v>
      </c>
      <c r="G2927">
        <v>15</v>
      </c>
      <c r="H2927" t="s">
        <v>36</v>
      </c>
      <c r="I2927" t="s">
        <v>37</v>
      </c>
      <c r="J2927" t="s">
        <v>34</v>
      </c>
      <c r="K2927" t="s">
        <v>37</v>
      </c>
      <c r="L2927" t="s">
        <v>50</v>
      </c>
      <c r="M2927" t="s">
        <v>34</v>
      </c>
      <c r="N2927" t="s">
        <v>37</v>
      </c>
      <c r="O2927" t="s">
        <v>34</v>
      </c>
      <c r="P2927" t="s">
        <v>34</v>
      </c>
      <c r="Q2927" t="s">
        <v>34</v>
      </c>
      <c r="R2927" t="s">
        <v>34</v>
      </c>
      <c r="S2927" t="s">
        <v>34</v>
      </c>
      <c r="T2927" t="s">
        <v>37</v>
      </c>
      <c r="U2927" t="s">
        <v>46</v>
      </c>
      <c r="V2927" t="s">
        <v>37</v>
      </c>
      <c r="W2927" t="s">
        <v>51</v>
      </c>
      <c r="X2927">
        <v>74.349999999999994</v>
      </c>
      <c r="Y2927">
        <v>74.349999999999994</v>
      </c>
      <c r="Z2927">
        <v>0</v>
      </c>
      <c r="AA2927">
        <v>0</v>
      </c>
      <c r="AB2927">
        <v>4.8</v>
      </c>
      <c r="AC2927">
        <v>79.150000000000006</v>
      </c>
      <c r="AD2927" t="s">
        <v>52</v>
      </c>
      <c r="AE2927" t="s">
        <v>94</v>
      </c>
      <c r="AF2927" t="s">
        <v>204</v>
      </c>
      <c r="AG2927">
        <f t="shared" si="90"/>
        <v>1</v>
      </c>
      <c r="AH2927" t="str" cm="1">
        <f t="array" ref="AH2927">_xlfn.IFS(
X2927&lt;=20, "&lt;20",
AND(X2927&gt;=20, X2927&lt;50), "20-50",
AND(X2927&gt;=50, X2927&lt;100), "50-100",
X2927&gt;=100, "&gt;100"
)</f>
        <v>50-100</v>
      </c>
      <c r="AI2927">
        <f t="shared" si="91"/>
        <v>0</v>
      </c>
      <c r="AJ2927" t="str" cm="1">
        <f t="array" ref="AJ2927">_xlfn.IFS(
C2927&lt;=20, "&lt;20",
AND(C2927&gt;=20, C2927&lt;35), "20-35",
AND(C2927&gt;=35, C2927&lt;50), "35-50",
C2927&gt;=50, "50-100"
)</f>
        <v>50-100</v>
      </c>
      <c r="AK2927" t="str" cm="1">
        <f t="array" ref="AK2927">_xlfn.IFS(
G2927&lt;6, "&lt;6",
AND(G2927&gt;=6, G2927&lt;12), "6-12",
AND(G2927&gt;=12, G2927&lt;18), "12-18",  AND(G2927&gt;=18, G2927&lt;24), "18-24", G2927&gt;=24, "24-36")</f>
        <v>12-18</v>
      </c>
    </row>
    <row r="2928" spans="1:37" x14ac:dyDescent="0.3">
      <c r="A2928" t="s">
        <v>3028</v>
      </c>
      <c r="B2928" t="s">
        <v>33</v>
      </c>
      <c r="C2928">
        <v>50</v>
      </c>
      <c r="D2928" t="s">
        <v>37</v>
      </c>
      <c r="E2928" t="s">
        <v>64</v>
      </c>
      <c r="F2928">
        <v>3</v>
      </c>
      <c r="G2928">
        <v>23</v>
      </c>
      <c r="H2928" t="s">
        <v>66</v>
      </c>
      <c r="I2928" t="s">
        <v>37</v>
      </c>
      <c r="J2928" t="s">
        <v>34</v>
      </c>
      <c r="K2928" t="s">
        <v>34</v>
      </c>
      <c r="L2928" t="s">
        <v>34</v>
      </c>
      <c r="M2928" t="s">
        <v>34</v>
      </c>
      <c r="N2928" t="s">
        <v>34</v>
      </c>
      <c r="O2928" t="s">
        <v>34</v>
      </c>
      <c r="P2928" t="s">
        <v>34</v>
      </c>
      <c r="Q2928" t="s">
        <v>34</v>
      </c>
      <c r="R2928" t="s">
        <v>34</v>
      </c>
      <c r="S2928" t="s">
        <v>34</v>
      </c>
      <c r="T2928" t="s">
        <v>34</v>
      </c>
      <c r="U2928" t="s">
        <v>67</v>
      </c>
      <c r="V2928" t="s">
        <v>34</v>
      </c>
      <c r="W2928" t="s">
        <v>51</v>
      </c>
      <c r="X2928">
        <v>19.95</v>
      </c>
      <c r="Y2928">
        <v>1322.85</v>
      </c>
      <c r="Z2928">
        <v>0</v>
      </c>
      <c r="AA2928">
        <v>0</v>
      </c>
      <c r="AB2928">
        <v>614.16</v>
      </c>
      <c r="AC2928">
        <v>1937.01</v>
      </c>
      <c r="AD2928" t="s">
        <v>41</v>
      </c>
      <c r="AE2928" t="s">
        <v>42</v>
      </c>
      <c r="AF2928" t="s">
        <v>42</v>
      </c>
      <c r="AG2928">
        <f t="shared" si="90"/>
        <v>0</v>
      </c>
      <c r="AH2928" t="str" cm="1">
        <f t="array" ref="AH2928">_xlfn.IFS(
X2928&lt;=20, "&lt;20",
AND(X2928&gt;=20, X2928&lt;50), "20-50",
AND(X2928&gt;=50, X2928&lt;100), "50-100",
X2928&gt;=100, "&gt;100"
)</f>
        <v>&lt;20</v>
      </c>
      <c r="AI2928">
        <f t="shared" si="91"/>
        <v>0</v>
      </c>
      <c r="AJ2928" t="str" cm="1">
        <f t="array" ref="AJ2928">_xlfn.IFS(
C2928&lt;=20, "&lt;20",
AND(C2928&gt;=20, C2928&lt;35), "20-35",
AND(C2928&gt;=35, C2928&lt;50), "35-50",
C2928&gt;=50, "50-100"
)</f>
        <v>50-100</v>
      </c>
      <c r="AK2928" t="str" cm="1">
        <f t="array" ref="AK2928">_xlfn.IFS(
G2928&lt;6, "&lt;6",
AND(G2928&gt;=6, G2928&lt;12), "6-12",
AND(G2928&gt;=12, G2928&lt;18), "12-18",  AND(G2928&gt;=18, G2928&lt;24), "18-24", G2928&gt;=24, "24-36")</f>
        <v>18-24</v>
      </c>
    </row>
    <row r="2929" spans="1:37" x14ac:dyDescent="0.3">
      <c r="A2929" t="s">
        <v>3029</v>
      </c>
      <c r="B2929" t="s">
        <v>33</v>
      </c>
      <c r="C2929">
        <v>32</v>
      </c>
      <c r="D2929" t="s">
        <v>37</v>
      </c>
      <c r="E2929" t="s">
        <v>87</v>
      </c>
      <c r="F2929">
        <v>2</v>
      </c>
      <c r="G2929">
        <v>6</v>
      </c>
      <c r="H2929" t="s">
        <v>36</v>
      </c>
      <c r="I2929" t="s">
        <v>37</v>
      </c>
      <c r="J2929" t="s">
        <v>34</v>
      </c>
      <c r="K2929" t="s">
        <v>37</v>
      </c>
      <c r="L2929" t="s">
        <v>50</v>
      </c>
      <c r="M2929" t="s">
        <v>34</v>
      </c>
      <c r="N2929" t="s">
        <v>34</v>
      </c>
      <c r="O2929" t="s">
        <v>34</v>
      </c>
      <c r="P2929" t="s">
        <v>34</v>
      </c>
      <c r="Q2929" t="s">
        <v>37</v>
      </c>
      <c r="R2929" t="s">
        <v>34</v>
      </c>
      <c r="S2929" t="s">
        <v>34</v>
      </c>
      <c r="T2929" t="s">
        <v>37</v>
      </c>
      <c r="U2929" t="s">
        <v>46</v>
      </c>
      <c r="V2929" t="s">
        <v>37</v>
      </c>
      <c r="W2929" t="s">
        <v>51</v>
      </c>
      <c r="X2929">
        <v>80.099999999999994</v>
      </c>
      <c r="Y2929">
        <v>679.3</v>
      </c>
      <c r="Z2929">
        <v>0</v>
      </c>
      <c r="AA2929">
        <v>0</v>
      </c>
      <c r="AB2929">
        <v>291.12</v>
      </c>
      <c r="AC2929">
        <v>970.42</v>
      </c>
      <c r="AD2929" t="s">
        <v>52</v>
      </c>
      <c r="AE2929" t="s">
        <v>53</v>
      </c>
      <c r="AF2929" t="s">
        <v>54</v>
      </c>
      <c r="AG2929">
        <f t="shared" si="90"/>
        <v>1</v>
      </c>
      <c r="AH2929" t="str" cm="1">
        <f t="array" ref="AH2929">_xlfn.IFS(
X2929&lt;=20, "&lt;20",
AND(X2929&gt;=20, X2929&lt;50), "20-50",
AND(X2929&gt;=50, X2929&lt;100), "50-100",
X2929&gt;=100, "&gt;100"
)</f>
        <v>50-100</v>
      </c>
      <c r="AI2929">
        <f t="shared" si="91"/>
        <v>0</v>
      </c>
      <c r="AJ2929" t="str" cm="1">
        <f t="array" ref="AJ2929">_xlfn.IFS(
C2929&lt;=20, "&lt;20",
AND(C2929&gt;=20, C2929&lt;35), "20-35",
AND(C2929&gt;=35, C2929&lt;50), "35-50",
C2929&gt;=50, "50-100"
)</f>
        <v>20-35</v>
      </c>
      <c r="AK2929" t="str" cm="1">
        <f t="array" ref="AK2929">_xlfn.IFS(
G2929&lt;6, "&lt;6",
AND(G2929&gt;=6, G2929&lt;12), "6-12",
AND(G2929&gt;=12, G2929&lt;18), "12-18",  AND(G2929&gt;=18, G2929&lt;24), "18-24", G2929&gt;=24, "24-36")</f>
        <v>6-12</v>
      </c>
    </row>
    <row r="2930" spans="1:37" x14ac:dyDescent="0.3">
      <c r="A2930" t="s">
        <v>3030</v>
      </c>
      <c r="B2930" t="s">
        <v>33</v>
      </c>
      <c r="C2930">
        <v>46</v>
      </c>
      <c r="D2930" t="s">
        <v>34</v>
      </c>
      <c r="E2930" t="s">
        <v>74</v>
      </c>
      <c r="F2930">
        <v>9</v>
      </c>
      <c r="G2930">
        <v>8</v>
      </c>
      <c r="H2930" t="s">
        <v>110</v>
      </c>
      <c r="I2930" t="s">
        <v>37</v>
      </c>
      <c r="J2930" t="s">
        <v>37</v>
      </c>
      <c r="K2930" t="s">
        <v>37</v>
      </c>
      <c r="L2930" t="s">
        <v>38</v>
      </c>
      <c r="M2930" t="s">
        <v>37</v>
      </c>
      <c r="N2930" t="s">
        <v>34</v>
      </c>
      <c r="O2930" t="s">
        <v>34</v>
      </c>
      <c r="P2930" t="s">
        <v>37</v>
      </c>
      <c r="Q2930" t="s">
        <v>37</v>
      </c>
      <c r="R2930" t="s">
        <v>37</v>
      </c>
      <c r="S2930" t="s">
        <v>37</v>
      </c>
      <c r="T2930" t="s">
        <v>37</v>
      </c>
      <c r="U2930" t="s">
        <v>46</v>
      </c>
      <c r="V2930" t="s">
        <v>34</v>
      </c>
      <c r="W2930" t="s">
        <v>51</v>
      </c>
      <c r="X2930">
        <v>81</v>
      </c>
      <c r="Y2930">
        <v>1923.85</v>
      </c>
      <c r="Z2930">
        <v>0</v>
      </c>
      <c r="AA2930">
        <v>0</v>
      </c>
      <c r="AB2930">
        <v>1096.32</v>
      </c>
      <c r="AC2930">
        <v>3020.17</v>
      </c>
      <c r="AD2930" t="s">
        <v>41</v>
      </c>
      <c r="AE2930" t="s">
        <v>42</v>
      </c>
      <c r="AF2930" t="s">
        <v>42</v>
      </c>
      <c r="AG2930">
        <f t="shared" si="90"/>
        <v>0</v>
      </c>
      <c r="AH2930" t="str" cm="1">
        <f t="array" ref="AH2930">_xlfn.IFS(
X2930&lt;=20, "&lt;20",
AND(X2930&gt;=20, X2930&lt;50), "20-50",
AND(X2930&gt;=50, X2930&lt;100), "50-100",
X2930&gt;=100, "&gt;100"
)</f>
        <v>50-100</v>
      </c>
      <c r="AI2930">
        <f t="shared" si="91"/>
        <v>0</v>
      </c>
      <c r="AJ2930" t="str" cm="1">
        <f t="array" ref="AJ2930">_xlfn.IFS(
C2930&lt;=20, "&lt;20",
AND(C2930&gt;=20, C2930&lt;35), "20-35",
AND(C2930&gt;=35, C2930&lt;50), "35-50",
C2930&gt;=50, "50-100"
)</f>
        <v>35-50</v>
      </c>
      <c r="AK2930" t="str" cm="1">
        <f t="array" ref="AK2930">_xlfn.IFS(
G2930&lt;6, "&lt;6",
AND(G2930&gt;=6, G2930&lt;12), "6-12",
AND(G2930&gt;=12, G2930&lt;18), "12-18",  AND(G2930&gt;=18, G2930&lt;24), "18-24", G2930&gt;=24, "24-36")</f>
        <v>6-12</v>
      </c>
    </row>
    <row r="2931" spans="1:37" x14ac:dyDescent="0.3">
      <c r="A2931" t="s">
        <v>3031</v>
      </c>
      <c r="B2931" t="s">
        <v>44</v>
      </c>
      <c r="C2931">
        <v>34</v>
      </c>
      <c r="D2931" t="s">
        <v>34</v>
      </c>
      <c r="E2931" t="s">
        <v>56</v>
      </c>
      <c r="F2931">
        <v>9</v>
      </c>
      <c r="G2931">
        <v>10</v>
      </c>
      <c r="H2931" t="s">
        <v>49</v>
      </c>
      <c r="I2931" t="s">
        <v>37</v>
      </c>
      <c r="J2931" t="s">
        <v>34</v>
      </c>
      <c r="K2931" t="s">
        <v>37</v>
      </c>
      <c r="L2931" t="s">
        <v>38</v>
      </c>
      <c r="M2931" t="s">
        <v>34</v>
      </c>
      <c r="N2931" t="s">
        <v>37</v>
      </c>
      <c r="O2931" t="s">
        <v>37</v>
      </c>
      <c r="P2931" t="s">
        <v>34</v>
      </c>
      <c r="Q2931" t="s">
        <v>34</v>
      </c>
      <c r="R2931" t="s">
        <v>34</v>
      </c>
      <c r="S2931" t="s">
        <v>34</v>
      </c>
      <c r="T2931" t="s">
        <v>37</v>
      </c>
      <c r="U2931" t="s">
        <v>46</v>
      </c>
      <c r="V2931" t="s">
        <v>37</v>
      </c>
      <c r="W2931" t="s">
        <v>40</v>
      </c>
      <c r="X2931">
        <v>54.75</v>
      </c>
      <c r="Y2931">
        <v>445.85</v>
      </c>
      <c r="Z2931">
        <v>0</v>
      </c>
      <c r="AA2931">
        <v>0</v>
      </c>
      <c r="AB2931">
        <v>152</v>
      </c>
      <c r="AC2931">
        <v>597.85</v>
      </c>
      <c r="AD2931" t="s">
        <v>41</v>
      </c>
      <c r="AE2931" t="s">
        <v>42</v>
      </c>
      <c r="AF2931" t="s">
        <v>42</v>
      </c>
      <c r="AG2931">
        <f t="shared" si="90"/>
        <v>0</v>
      </c>
      <c r="AH2931" t="str" cm="1">
        <f t="array" ref="AH2931">_xlfn.IFS(
X2931&lt;=20, "&lt;20",
AND(X2931&gt;=20, X2931&lt;50), "20-50",
AND(X2931&gt;=50, X2931&lt;100), "50-100",
X2931&gt;=100, "&gt;100"
)</f>
        <v>50-100</v>
      </c>
      <c r="AI2931">
        <f t="shared" si="91"/>
        <v>0</v>
      </c>
      <c r="AJ2931" t="str" cm="1">
        <f t="array" ref="AJ2931">_xlfn.IFS(
C2931&lt;=20, "&lt;20",
AND(C2931&gt;=20, C2931&lt;35), "20-35",
AND(C2931&gt;=35, C2931&lt;50), "35-50",
C2931&gt;=50, "50-100"
)</f>
        <v>20-35</v>
      </c>
      <c r="AK2931" t="str" cm="1">
        <f t="array" ref="AK2931">_xlfn.IFS(
G2931&lt;6, "&lt;6",
AND(G2931&gt;=6, G2931&lt;12), "6-12",
AND(G2931&gt;=12, G2931&lt;18), "12-18",  AND(G2931&gt;=18, G2931&lt;24), "18-24", G2931&gt;=24, "24-36")</f>
        <v>6-12</v>
      </c>
    </row>
    <row r="2932" spans="1:37" x14ac:dyDescent="0.3">
      <c r="A2932" t="s">
        <v>3032</v>
      </c>
      <c r="B2932" t="s">
        <v>44</v>
      </c>
      <c r="C2932">
        <v>74</v>
      </c>
      <c r="D2932" t="s">
        <v>37</v>
      </c>
      <c r="E2932" t="s">
        <v>87</v>
      </c>
      <c r="F2932">
        <v>15</v>
      </c>
      <c r="G2932">
        <v>6</v>
      </c>
      <c r="H2932" t="s">
        <v>110</v>
      </c>
      <c r="I2932" t="s">
        <v>34</v>
      </c>
      <c r="J2932" t="s">
        <v>34</v>
      </c>
      <c r="K2932" t="s">
        <v>37</v>
      </c>
      <c r="L2932" t="s">
        <v>38</v>
      </c>
      <c r="M2932" t="s">
        <v>34</v>
      </c>
      <c r="N2932" t="s">
        <v>34</v>
      </c>
      <c r="O2932" t="s">
        <v>34</v>
      </c>
      <c r="P2932" t="s">
        <v>34</v>
      </c>
      <c r="Q2932" t="s">
        <v>34</v>
      </c>
      <c r="R2932" t="s">
        <v>34</v>
      </c>
      <c r="S2932" t="s">
        <v>34</v>
      </c>
      <c r="T2932" t="s">
        <v>37</v>
      </c>
      <c r="U2932" t="s">
        <v>46</v>
      </c>
      <c r="V2932" t="s">
        <v>37</v>
      </c>
      <c r="W2932" t="s">
        <v>51</v>
      </c>
      <c r="X2932">
        <v>24.85</v>
      </c>
      <c r="Y2932">
        <v>955.75</v>
      </c>
      <c r="Z2932">
        <v>0</v>
      </c>
      <c r="AA2932">
        <v>0</v>
      </c>
      <c r="AB2932">
        <v>0</v>
      </c>
      <c r="AC2932">
        <v>955.75</v>
      </c>
      <c r="AD2932" t="s">
        <v>41</v>
      </c>
      <c r="AE2932" t="s">
        <v>42</v>
      </c>
      <c r="AF2932" t="s">
        <v>42</v>
      </c>
      <c r="AG2932">
        <f t="shared" si="90"/>
        <v>0</v>
      </c>
      <c r="AH2932" t="str" cm="1">
        <f t="array" ref="AH2932">_xlfn.IFS(
X2932&lt;=20, "&lt;20",
AND(X2932&gt;=20, X2932&lt;50), "20-50",
AND(X2932&gt;=50, X2932&lt;100), "50-100",
X2932&gt;=100, "&gt;100"
)</f>
        <v>20-50</v>
      </c>
      <c r="AI2932">
        <f t="shared" si="91"/>
        <v>0</v>
      </c>
      <c r="AJ2932" t="str" cm="1">
        <f t="array" ref="AJ2932">_xlfn.IFS(
C2932&lt;=20, "&lt;20",
AND(C2932&gt;=20, C2932&lt;35), "20-35",
AND(C2932&gt;=35, C2932&lt;50), "35-50",
C2932&gt;=50, "50-100"
)</f>
        <v>50-100</v>
      </c>
      <c r="AK2932" t="str" cm="1">
        <f t="array" ref="AK2932">_xlfn.IFS(
G2932&lt;6, "&lt;6",
AND(G2932&gt;=6, G2932&lt;12), "6-12",
AND(G2932&gt;=12, G2932&lt;18), "12-18",  AND(G2932&gt;=18, G2932&lt;24), "18-24", G2932&gt;=24, "24-36")</f>
        <v>6-12</v>
      </c>
    </row>
    <row r="2933" spans="1:37" x14ac:dyDescent="0.3">
      <c r="A2933" t="s">
        <v>3033</v>
      </c>
      <c r="B2933" t="s">
        <v>33</v>
      </c>
      <c r="C2933">
        <v>36</v>
      </c>
      <c r="D2933" t="s">
        <v>34</v>
      </c>
      <c r="E2933" t="s">
        <v>69</v>
      </c>
      <c r="F2933">
        <v>11</v>
      </c>
      <c r="G2933">
        <v>3</v>
      </c>
      <c r="H2933" t="s">
        <v>36</v>
      </c>
      <c r="I2933" t="s">
        <v>37</v>
      </c>
      <c r="J2933" t="s">
        <v>37</v>
      </c>
      <c r="K2933" t="s">
        <v>37</v>
      </c>
      <c r="L2933" t="s">
        <v>50</v>
      </c>
      <c r="M2933" t="s">
        <v>37</v>
      </c>
      <c r="N2933" t="s">
        <v>37</v>
      </c>
      <c r="O2933" t="s">
        <v>37</v>
      </c>
      <c r="P2933" t="s">
        <v>37</v>
      </c>
      <c r="Q2933" t="s">
        <v>37</v>
      </c>
      <c r="R2933" t="s">
        <v>37</v>
      </c>
      <c r="S2933" t="s">
        <v>37</v>
      </c>
      <c r="T2933" t="s">
        <v>37</v>
      </c>
      <c r="U2933" t="s">
        <v>39</v>
      </c>
      <c r="V2933" t="s">
        <v>37</v>
      </c>
      <c r="W2933" t="s">
        <v>40</v>
      </c>
      <c r="X2933">
        <v>117.2</v>
      </c>
      <c r="Y2933">
        <v>8035.95</v>
      </c>
      <c r="Z2933">
        <v>0</v>
      </c>
      <c r="AA2933">
        <v>0</v>
      </c>
      <c r="AB2933">
        <v>2221.56</v>
      </c>
      <c r="AC2933">
        <v>10257.51</v>
      </c>
      <c r="AD2933" t="s">
        <v>41</v>
      </c>
      <c r="AE2933" t="s">
        <v>42</v>
      </c>
      <c r="AF2933" t="s">
        <v>42</v>
      </c>
      <c r="AG2933">
        <f t="shared" si="90"/>
        <v>0</v>
      </c>
      <c r="AH2933" t="str" cm="1">
        <f t="array" ref="AH2933">_xlfn.IFS(
X2933&lt;=20, "&lt;20",
AND(X2933&gt;=20, X2933&lt;50), "20-50",
AND(X2933&gt;=50, X2933&lt;100), "50-100",
X2933&gt;=100, "&gt;100"
)</f>
        <v>&gt;100</v>
      </c>
      <c r="AI2933">
        <f t="shared" si="91"/>
        <v>0</v>
      </c>
      <c r="AJ2933" t="str" cm="1">
        <f t="array" ref="AJ2933">_xlfn.IFS(
C2933&lt;=20, "&lt;20",
AND(C2933&gt;=20, C2933&lt;35), "20-35",
AND(C2933&gt;=35, C2933&lt;50), "35-50",
C2933&gt;=50, "50-100"
)</f>
        <v>35-50</v>
      </c>
      <c r="AK2933" t="str" cm="1">
        <f t="array" ref="AK2933">_xlfn.IFS(
G2933&lt;6, "&lt;6",
AND(G2933&gt;=6, G2933&lt;12), "6-12",
AND(G2933&gt;=12, G2933&lt;18), "12-18",  AND(G2933&gt;=18, G2933&lt;24), "18-24", G2933&gt;=24, "24-36")</f>
        <v>&lt;6</v>
      </c>
    </row>
    <row r="2934" spans="1:37" x14ac:dyDescent="0.3">
      <c r="A2934" t="s">
        <v>3034</v>
      </c>
      <c r="B2934" t="s">
        <v>44</v>
      </c>
      <c r="C2934">
        <v>56</v>
      </c>
      <c r="D2934" t="s">
        <v>34</v>
      </c>
      <c r="E2934" t="s">
        <v>90</v>
      </c>
      <c r="F2934">
        <v>2</v>
      </c>
      <c r="G2934">
        <v>32</v>
      </c>
      <c r="H2934" t="s">
        <v>49</v>
      </c>
      <c r="I2934" t="s">
        <v>37</v>
      </c>
      <c r="J2934" t="s">
        <v>37</v>
      </c>
      <c r="K2934" t="s">
        <v>37</v>
      </c>
      <c r="L2934" t="s">
        <v>50</v>
      </c>
      <c r="M2934" t="s">
        <v>34</v>
      </c>
      <c r="N2934" t="s">
        <v>34</v>
      </c>
      <c r="O2934" t="s">
        <v>34</v>
      </c>
      <c r="P2934" t="s">
        <v>34</v>
      </c>
      <c r="Q2934" t="s">
        <v>34</v>
      </c>
      <c r="R2934" t="s">
        <v>34</v>
      </c>
      <c r="S2934" t="s">
        <v>34</v>
      </c>
      <c r="T2934" t="s">
        <v>37</v>
      </c>
      <c r="U2934" t="s">
        <v>46</v>
      </c>
      <c r="V2934" t="s">
        <v>37</v>
      </c>
      <c r="W2934" t="s">
        <v>51</v>
      </c>
      <c r="X2934">
        <v>74.75</v>
      </c>
      <c r="Y2934">
        <v>706.6</v>
      </c>
      <c r="Z2934">
        <v>0</v>
      </c>
      <c r="AA2934">
        <v>0</v>
      </c>
      <c r="AB2934">
        <v>148.32</v>
      </c>
      <c r="AC2934">
        <v>854.92</v>
      </c>
      <c r="AD2934" t="s">
        <v>52</v>
      </c>
      <c r="AE2934" t="s">
        <v>53</v>
      </c>
      <c r="AF2934" t="s">
        <v>91</v>
      </c>
      <c r="AG2934">
        <f t="shared" si="90"/>
        <v>1</v>
      </c>
      <c r="AH2934" t="str" cm="1">
        <f t="array" ref="AH2934">_xlfn.IFS(
X2934&lt;=20, "&lt;20",
AND(X2934&gt;=20, X2934&lt;50), "20-50",
AND(X2934&gt;=50, X2934&lt;100), "50-100",
X2934&gt;=100, "&gt;100"
)</f>
        <v>50-100</v>
      </c>
      <c r="AI2934">
        <f t="shared" si="91"/>
        <v>0</v>
      </c>
      <c r="AJ2934" t="str" cm="1">
        <f t="array" ref="AJ2934">_xlfn.IFS(
C2934&lt;=20, "&lt;20",
AND(C2934&gt;=20, C2934&lt;35), "20-35",
AND(C2934&gt;=35, C2934&lt;50), "35-50",
C2934&gt;=50, "50-100"
)</f>
        <v>50-100</v>
      </c>
      <c r="AK2934" t="str" cm="1">
        <f t="array" ref="AK2934">_xlfn.IFS(
G2934&lt;6, "&lt;6",
AND(G2934&gt;=6, G2934&lt;12), "6-12",
AND(G2934&gt;=12, G2934&lt;18), "12-18",  AND(G2934&gt;=18, G2934&lt;24), "18-24", G2934&gt;=24, "24-36")</f>
        <v>24-36</v>
      </c>
    </row>
    <row r="2935" spans="1:37" x14ac:dyDescent="0.3">
      <c r="A2935" t="s">
        <v>3035</v>
      </c>
      <c r="B2935" t="s">
        <v>33</v>
      </c>
      <c r="C2935">
        <v>68</v>
      </c>
      <c r="D2935" t="s">
        <v>37</v>
      </c>
      <c r="E2935" t="s">
        <v>61</v>
      </c>
      <c r="F2935">
        <v>14</v>
      </c>
      <c r="G2935">
        <v>2</v>
      </c>
      <c r="H2935" t="s">
        <v>36</v>
      </c>
      <c r="I2935" t="s">
        <v>37</v>
      </c>
      <c r="J2935" t="s">
        <v>37</v>
      </c>
      <c r="K2935" t="s">
        <v>37</v>
      </c>
      <c r="L2935" t="s">
        <v>50</v>
      </c>
      <c r="M2935" t="s">
        <v>34</v>
      </c>
      <c r="N2935" t="s">
        <v>34</v>
      </c>
      <c r="O2935" t="s">
        <v>37</v>
      </c>
      <c r="P2935" t="s">
        <v>34</v>
      </c>
      <c r="Q2935" t="s">
        <v>34</v>
      </c>
      <c r="R2935" t="s">
        <v>34</v>
      </c>
      <c r="S2935" t="s">
        <v>34</v>
      </c>
      <c r="T2935" t="s">
        <v>37</v>
      </c>
      <c r="U2935" t="s">
        <v>46</v>
      </c>
      <c r="V2935" t="s">
        <v>37</v>
      </c>
      <c r="W2935" t="s">
        <v>51</v>
      </c>
      <c r="X2935">
        <v>79.849999999999994</v>
      </c>
      <c r="Y2935">
        <v>1471.75</v>
      </c>
      <c r="Z2935">
        <v>0</v>
      </c>
      <c r="AA2935">
        <v>0</v>
      </c>
      <c r="AB2935">
        <v>318.82</v>
      </c>
      <c r="AC2935">
        <v>1790.57</v>
      </c>
      <c r="AD2935" t="s">
        <v>52</v>
      </c>
      <c r="AE2935" t="s">
        <v>58</v>
      </c>
      <c r="AF2935" t="s">
        <v>62</v>
      </c>
      <c r="AG2935">
        <f t="shared" si="90"/>
        <v>1</v>
      </c>
      <c r="AH2935" t="str" cm="1">
        <f t="array" ref="AH2935">_xlfn.IFS(
X2935&lt;=20, "&lt;20",
AND(X2935&gt;=20, X2935&lt;50), "20-50",
AND(X2935&gt;=50, X2935&lt;100), "50-100",
X2935&gt;=100, "&gt;100"
)</f>
        <v>50-100</v>
      </c>
      <c r="AI2935">
        <f t="shared" si="91"/>
        <v>0</v>
      </c>
      <c r="AJ2935" t="str" cm="1">
        <f t="array" ref="AJ2935">_xlfn.IFS(
C2935&lt;=20, "&lt;20",
AND(C2935&gt;=20, C2935&lt;35), "20-35",
AND(C2935&gt;=35, C2935&lt;50), "35-50",
C2935&gt;=50, "50-100"
)</f>
        <v>50-100</v>
      </c>
      <c r="AK2935" t="str" cm="1">
        <f t="array" ref="AK2935">_xlfn.IFS(
G2935&lt;6, "&lt;6",
AND(G2935&gt;=6, G2935&lt;12), "6-12",
AND(G2935&gt;=12, G2935&lt;18), "12-18",  AND(G2935&gt;=18, G2935&lt;24), "18-24", G2935&gt;=24, "24-36")</f>
        <v>&lt;6</v>
      </c>
    </row>
    <row r="2936" spans="1:37" x14ac:dyDescent="0.3">
      <c r="A2936" t="s">
        <v>3036</v>
      </c>
      <c r="B2936" t="s">
        <v>33</v>
      </c>
      <c r="C2936">
        <v>37</v>
      </c>
      <c r="D2936" t="s">
        <v>34</v>
      </c>
      <c r="E2936" t="s">
        <v>56</v>
      </c>
      <c r="F2936">
        <v>11</v>
      </c>
      <c r="G2936">
        <v>14</v>
      </c>
      <c r="H2936" t="s">
        <v>49</v>
      </c>
      <c r="I2936" t="s">
        <v>37</v>
      </c>
      <c r="J2936" t="s">
        <v>34</v>
      </c>
      <c r="K2936" t="s">
        <v>37</v>
      </c>
      <c r="L2936" t="s">
        <v>38</v>
      </c>
      <c r="M2936" t="s">
        <v>37</v>
      </c>
      <c r="N2936" t="s">
        <v>34</v>
      </c>
      <c r="O2936" t="s">
        <v>34</v>
      </c>
      <c r="P2936" t="s">
        <v>37</v>
      </c>
      <c r="Q2936" t="s">
        <v>34</v>
      </c>
      <c r="R2936" t="s">
        <v>37</v>
      </c>
      <c r="S2936" t="s">
        <v>37</v>
      </c>
      <c r="T2936" t="s">
        <v>37</v>
      </c>
      <c r="U2936" t="s">
        <v>46</v>
      </c>
      <c r="V2936" t="s">
        <v>34</v>
      </c>
      <c r="W2936" t="s">
        <v>40</v>
      </c>
      <c r="X2936">
        <v>64.95</v>
      </c>
      <c r="Y2936">
        <v>547.79999999999995</v>
      </c>
      <c r="Z2936">
        <v>0</v>
      </c>
      <c r="AA2936">
        <v>0</v>
      </c>
      <c r="AB2936">
        <v>247.77</v>
      </c>
      <c r="AC2936">
        <v>795.57</v>
      </c>
      <c r="AD2936" t="s">
        <v>41</v>
      </c>
      <c r="AE2936" t="s">
        <v>42</v>
      </c>
      <c r="AF2936" t="s">
        <v>42</v>
      </c>
      <c r="AG2936">
        <f t="shared" si="90"/>
        <v>0</v>
      </c>
      <c r="AH2936" t="str" cm="1">
        <f t="array" ref="AH2936">_xlfn.IFS(
X2936&lt;=20, "&lt;20",
AND(X2936&gt;=20, X2936&lt;50), "20-50",
AND(X2936&gt;=50, X2936&lt;100), "50-100",
X2936&gt;=100, "&gt;100"
)</f>
        <v>50-100</v>
      </c>
      <c r="AI2936">
        <f t="shared" si="91"/>
        <v>0</v>
      </c>
      <c r="AJ2936" t="str" cm="1">
        <f t="array" ref="AJ2936">_xlfn.IFS(
C2936&lt;=20, "&lt;20",
AND(C2936&gt;=20, C2936&lt;35), "20-35",
AND(C2936&gt;=35, C2936&lt;50), "35-50",
C2936&gt;=50, "50-100"
)</f>
        <v>35-50</v>
      </c>
      <c r="AK2936" t="str" cm="1">
        <f t="array" ref="AK2936">_xlfn.IFS(
G2936&lt;6, "&lt;6",
AND(G2936&gt;=6, G2936&lt;12), "6-12",
AND(G2936&gt;=12, G2936&lt;18), "12-18",  AND(G2936&gt;=18, G2936&lt;24), "18-24", G2936&gt;=24, "24-36")</f>
        <v>12-18</v>
      </c>
    </row>
    <row r="2937" spans="1:37" x14ac:dyDescent="0.3">
      <c r="A2937" t="s">
        <v>3037</v>
      </c>
      <c r="B2937" t="s">
        <v>44</v>
      </c>
      <c r="C2937">
        <v>58</v>
      </c>
      <c r="D2937" t="s">
        <v>37</v>
      </c>
      <c r="E2937" t="s">
        <v>76</v>
      </c>
      <c r="F2937">
        <v>3</v>
      </c>
      <c r="G2937">
        <v>29</v>
      </c>
      <c r="H2937" t="s">
        <v>49</v>
      </c>
      <c r="I2937" t="s">
        <v>37</v>
      </c>
      <c r="J2937" t="s">
        <v>34</v>
      </c>
      <c r="K2937" t="s">
        <v>37</v>
      </c>
      <c r="L2937" t="s">
        <v>50</v>
      </c>
      <c r="M2937" t="s">
        <v>34</v>
      </c>
      <c r="N2937" t="s">
        <v>34</v>
      </c>
      <c r="O2937" t="s">
        <v>37</v>
      </c>
      <c r="P2937" t="s">
        <v>34</v>
      </c>
      <c r="Q2937" t="s">
        <v>37</v>
      </c>
      <c r="R2937" t="s">
        <v>34</v>
      </c>
      <c r="S2937" t="s">
        <v>34</v>
      </c>
      <c r="T2937" t="s">
        <v>37</v>
      </c>
      <c r="U2937" t="s">
        <v>46</v>
      </c>
      <c r="V2937" t="s">
        <v>37</v>
      </c>
      <c r="W2937" t="s">
        <v>51</v>
      </c>
      <c r="X2937">
        <v>86.25</v>
      </c>
      <c r="Y2937">
        <v>587.1</v>
      </c>
      <c r="Z2937">
        <v>0</v>
      </c>
      <c r="AA2937">
        <v>0</v>
      </c>
      <c r="AB2937">
        <v>312.62</v>
      </c>
      <c r="AC2937">
        <v>899.72</v>
      </c>
      <c r="AD2937" t="s">
        <v>52</v>
      </c>
      <c r="AE2937" t="s">
        <v>104</v>
      </c>
      <c r="AF2937" t="s">
        <v>150</v>
      </c>
      <c r="AG2937">
        <f t="shared" si="90"/>
        <v>1</v>
      </c>
      <c r="AH2937" t="str" cm="1">
        <f t="array" ref="AH2937">_xlfn.IFS(
X2937&lt;=20, "&lt;20",
AND(X2937&gt;=20, X2937&lt;50), "20-50",
AND(X2937&gt;=50, X2937&lt;100), "50-100",
X2937&gt;=100, "&gt;100"
)</f>
        <v>50-100</v>
      </c>
      <c r="AI2937">
        <f t="shared" si="91"/>
        <v>0</v>
      </c>
      <c r="AJ2937" t="str" cm="1">
        <f t="array" ref="AJ2937">_xlfn.IFS(
C2937&lt;=20, "&lt;20",
AND(C2937&gt;=20, C2937&lt;35), "20-35",
AND(C2937&gt;=35, C2937&lt;50), "35-50",
C2937&gt;=50, "50-100"
)</f>
        <v>50-100</v>
      </c>
      <c r="AK2937" t="str" cm="1">
        <f t="array" ref="AK2937">_xlfn.IFS(
G2937&lt;6, "&lt;6",
AND(G2937&gt;=6, G2937&lt;12), "6-12",
AND(G2937&gt;=12, G2937&lt;18), "12-18",  AND(G2937&gt;=18, G2937&lt;24), "18-24", G2937&gt;=24, "24-36")</f>
        <v>24-36</v>
      </c>
    </row>
    <row r="2938" spans="1:37" x14ac:dyDescent="0.3">
      <c r="A2938" t="s">
        <v>3038</v>
      </c>
      <c r="B2938" t="s">
        <v>33</v>
      </c>
      <c r="C2938">
        <v>58</v>
      </c>
      <c r="D2938" t="s">
        <v>34</v>
      </c>
      <c r="E2938" t="s">
        <v>61</v>
      </c>
      <c r="F2938">
        <v>1</v>
      </c>
      <c r="G2938">
        <v>26</v>
      </c>
      <c r="H2938" t="s">
        <v>70</v>
      </c>
      <c r="I2938" t="s">
        <v>37</v>
      </c>
      <c r="J2938" t="s">
        <v>37</v>
      </c>
      <c r="K2938" t="s">
        <v>37</v>
      </c>
      <c r="L2938" t="s">
        <v>38</v>
      </c>
      <c r="M2938" t="s">
        <v>34</v>
      </c>
      <c r="N2938" t="s">
        <v>37</v>
      </c>
      <c r="O2938" t="s">
        <v>34</v>
      </c>
      <c r="P2938" t="s">
        <v>34</v>
      </c>
      <c r="Q2938" t="s">
        <v>37</v>
      </c>
      <c r="R2938" t="s">
        <v>37</v>
      </c>
      <c r="S2938" t="s">
        <v>37</v>
      </c>
      <c r="T2938" t="s">
        <v>37</v>
      </c>
      <c r="U2938" t="s">
        <v>46</v>
      </c>
      <c r="V2938" t="s">
        <v>37</v>
      </c>
      <c r="W2938" t="s">
        <v>51</v>
      </c>
      <c r="X2938">
        <v>101.3</v>
      </c>
      <c r="Y2938">
        <v>4113.1000000000004</v>
      </c>
      <c r="Z2938">
        <v>0</v>
      </c>
      <c r="AA2938">
        <v>0</v>
      </c>
      <c r="AB2938">
        <v>902.4</v>
      </c>
      <c r="AC2938">
        <v>5015.5</v>
      </c>
      <c r="AD2938" t="s">
        <v>52</v>
      </c>
      <c r="AE2938" t="s">
        <v>53</v>
      </c>
      <c r="AF2938" t="s">
        <v>54</v>
      </c>
      <c r="AG2938">
        <f t="shared" si="90"/>
        <v>1</v>
      </c>
      <c r="AH2938" t="str" cm="1">
        <f t="array" ref="AH2938">_xlfn.IFS(
X2938&lt;=20, "&lt;20",
AND(X2938&gt;=20, X2938&lt;50), "20-50",
AND(X2938&gt;=50, X2938&lt;100), "50-100",
X2938&gt;=100, "&gt;100"
)</f>
        <v>&gt;100</v>
      </c>
      <c r="AI2938">
        <f t="shared" si="91"/>
        <v>0</v>
      </c>
      <c r="AJ2938" t="str" cm="1">
        <f t="array" ref="AJ2938">_xlfn.IFS(
C2938&lt;=20, "&lt;20",
AND(C2938&gt;=20, C2938&lt;35), "20-35",
AND(C2938&gt;=35, C2938&lt;50), "35-50",
C2938&gt;=50, "50-100"
)</f>
        <v>50-100</v>
      </c>
      <c r="AK2938" t="str" cm="1">
        <f t="array" ref="AK2938">_xlfn.IFS(
G2938&lt;6, "&lt;6",
AND(G2938&gt;=6, G2938&lt;12), "6-12",
AND(G2938&gt;=12, G2938&lt;18), "12-18",  AND(G2938&gt;=18, G2938&lt;24), "18-24", G2938&gt;=24, "24-36")</f>
        <v>24-36</v>
      </c>
    </row>
    <row r="2939" spans="1:37" x14ac:dyDescent="0.3">
      <c r="A2939" t="s">
        <v>3039</v>
      </c>
      <c r="B2939" t="s">
        <v>44</v>
      </c>
      <c r="C2939">
        <v>28</v>
      </c>
      <c r="D2939" t="s">
        <v>34</v>
      </c>
      <c r="E2939" t="s">
        <v>87</v>
      </c>
      <c r="F2939">
        <v>14</v>
      </c>
      <c r="G2939">
        <v>36</v>
      </c>
      <c r="H2939" t="s">
        <v>36</v>
      </c>
      <c r="I2939" t="s">
        <v>37</v>
      </c>
      <c r="J2939" t="s">
        <v>37</v>
      </c>
      <c r="K2939" t="s">
        <v>37</v>
      </c>
      <c r="L2939" t="s">
        <v>50</v>
      </c>
      <c r="M2939" t="s">
        <v>34</v>
      </c>
      <c r="N2939" t="s">
        <v>34</v>
      </c>
      <c r="O2939" t="s">
        <v>34</v>
      </c>
      <c r="P2939" t="s">
        <v>37</v>
      </c>
      <c r="Q2939" t="s">
        <v>34</v>
      </c>
      <c r="R2939" t="s">
        <v>34</v>
      </c>
      <c r="S2939" t="s">
        <v>34</v>
      </c>
      <c r="T2939" t="s">
        <v>37</v>
      </c>
      <c r="U2939" t="s">
        <v>46</v>
      </c>
      <c r="V2939" t="s">
        <v>37</v>
      </c>
      <c r="W2939" t="s">
        <v>51</v>
      </c>
      <c r="X2939">
        <v>79.650000000000006</v>
      </c>
      <c r="Y2939">
        <v>251.75</v>
      </c>
      <c r="Z2939">
        <v>0</v>
      </c>
      <c r="AA2939">
        <v>0</v>
      </c>
      <c r="AB2939">
        <v>129.81</v>
      </c>
      <c r="AC2939">
        <v>381.56</v>
      </c>
      <c r="AD2939" t="s">
        <v>52</v>
      </c>
      <c r="AE2939" t="s">
        <v>53</v>
      </c>
      <c r="AF2939" t="s">
        <v>162</v>
      </c>
      <c r="AG2939">
        <f t="shared" si="90"/>
        <v>1</v>
      </c>
      <c r="AH2939" t="str" cm="1">
        <f t="array" ref="AH2939">_xlfn.IFS(
X2939&lt;=20, "&lt;20",
AND(X2939&gt;=20, X2939&lt;50), "20-50",
AND(X2939&gt;=50, X2939&lt;100), "50-100",
X2939&gt;=100, "&gt;100"
)</f>
        <v>50-100</v>
      </c>
      <c r="AI2939">
        <f t="shared" si="91"/>
        <v>0</v>
      </c>
      <c r="AJ2939" t="str" cm="1">
        <f t="array" ref="AJ2939">_xlfn.IFS(
C2939&lt;=20, "&lt;20",
AND(C2939&gt;=20, C2939&lt;35), "20-35",
AND(C2939&gt;=35, C2939&lt;50), "35-50",
C2939&gt;=50, "50-100"
)</f>
        <v>20-35</v>
      </c>
      <c r="AK2939" t="str" cm="1">
        <f t="array" ref="AK2939">_xlfn.IFS(
G2939&lt;6, "&lt;6",
AND(G2939&gt;=6, G2939&lt;12), "6-12",
AND(G2939&gt;=12, G2939&lt;18), "12-18",  AND(G2939&gt;=18, G2939&lt;24), "18-24", G2939&gt;=24, "24-36")</f>
        <v>24-36</v>
      </c>
    </row>
    <row r="2940" spans="1:37" x14ac:dyDescent="0.3">
      <c r="A2940" t="s">
        <v>3040</v>
      </c>
      <c r="B2940" t="s">
        <v>44</v>
      </c>
      <c r="C2940">
        <v>58</v>
      </c>
      <c r="D2940" t="s">
        <v>34</v>
      </c>
      <c r="E2940" t="s">
        <v>48</v>
      </c>
      <c r="F2940">
        <v>15</v>
      </c>
      <c r="G2940">
        <v>28</v>
      </c>
      <c r="H2940" t="s">
        <v>36</v>
      </c>
      <c r="I2940" t="s">
        <v>37</v>
      </c>
      <c r="J2940" t="s">
        <v>34</v>
      </c>
      <c r="K2940" t="s">
        <v>34</v>
      </c>
      <c r="L2940" t="s">
        <v>34</v>
      </c>
      <c r="M2940" t="s">
        <v>34</v>
      </c>
      <c r="N2940" t="s">
        <v>34</v>
      </c>
      <c r="O2940" t="s">
        <v>34</v>
      </c>
      <c r="P2940" t="s">
        <v>34</v>
      </c>
      <c r="Q2940" t="s">
        <v>34</v>
      </c>
      <c r="R2940" t="s">
        <v>34</v>
      </c>
      <c r="S2940" t="s">
        <v>34</v>
      </c>
      <c r="T2940" t="s">
        <v>34</v>
      </c>
      <c r="U2940" t="s">
        <v>46</v>
      </c>
      <c r="V2940" t="s">
        <v>34</v>
      </c>
      <c r="W2940" t="s">
        <v>40</v>
      </c>
      <c r="X2940">
        <v>19.850000000000001</v>
      </c>
      <c r="Y2940">
        <v>19.850000000000001</v>
      </c>
      <c r="Z2940">
        <v>0</v>
      </c>
      <c r="AA2940">
        <v>0</v>
      </c>
      <c r="AB2940">
        <v>29.1</v>
      </c>
      <c r="AC2940">
        <v>48.95</v>
      </c>
      <c r="AD2940" t="s">
        <v>85</v>
      </c>
      <c r="AE2940" t="s">
        <v>42</v>
      </c>
      <c r="AF2940" t="s">
        <v>42</v>
      </c>
      <c r="AG2940">
        <f t="shared" si="90"/>
        <v>0</v>
      </c>
      <c r="AH2940" t="str" cm="1">
        <f t="array" ref="AH2940">_xlfn.IFS(
X2940&lt;=20, "&lt;20",
AND(X2940&gt;=20, X2940&lt;50), "20-50",
AND(X2940&gt;=50, X2940&lt;100), "50-100",
X2940&gt;=100, "&gt;100"
)</f>
        <v>&lt;20</v>
      </c>
      <c r="AI2940">
        <f t="shared" si="91"/>
        <v>1</v>
      </c>
      <c r="AJ2940" t="str" cm="1">
        <f t="array" ref="AJ2940">_xlfn.IFS(
C2940&lt;=20, "&lt;20",
AND(C2940&gt;=20, C2940&lt;35), "20-35",
AND(C2940&gt;=35, C2940&lt;50), "35-50",
C2940&gt;=50, "50-100"
)</f>
        <v>50-100</v>
      </c>
      <c r="AK2940" t="str" cm="1">
        <f t="array" ref="AK2940">_xlfn.IFS(
G2940&lt;6, "&lt;6",
AND(G2940&gt;=6, G2940&lt;12), "6-12",
AND(G2940&gt;=12, G2940&lt;18), "12-18",  AND(G2940&gt;=18, G2940&lt;24), "18-24", G2940&gt;=24, "24-36")</f>
        <v>24-36</v>
      </c>
    </row>
    <row r="2941" spans="1:37" x14ac:dyDescent="0.3">
      <c r="A2941" t="s">
        <v>3041</v>
      </c>
      <c r="B2941" t="s">
        <v>44</v>
      </c>
      <c r="C2941">
        <v>75</v>
      </c>
      <c r="D2941" t="s">
        <v>34</v>
      </c>
      <c r="E2941" t="s">
        <v>45</v>
      </c>
      <c r="F2941">
        <v>7</v>
      </c>
      <c r="G2941">
        <v>22</v>
      </c>
      <c r="H2941" t="s">
        <v>36</v>
      </c>
      <c r="I2941" t="s">
        <v>34</v>
      </c>
      <c r="J2941" t="s">
        <v>34</v>
      </c>
      <c r="K2941" t="s">
        <v>37</v>
      </c>
      <c r="L2941" t="s">
        <v>72</v>
      </c>
      <c r="M2941" t="s">
        <v>34</v>
      </c>
      <c r="N2941" t="s">
        <v>37</v>
      </c>
      <c r="O2941" t="s">
        <v>34</v>
      </c>
      <c r="P2941" t="s">
        <v>34</v>
      </c>
      <c r="Q2941" t="s">
        <v>34</v>
      </c>
      <c r="R2941" t="s">
        <v>37</v>
      </c>
      <c r="S2941" t="s">
        <v>37</v>
      </c>
      <c r="T2941" t="s">
        <v>37</v>
      </c>
      <c r="U2941" t="s">
        <v>39</v>
      </c>
      <c r="V2941" t="s">
        <v>37</v>
      </c>
      <c r="W2941" t="s">
        <v>51</v>
      </c>
      <c r="X2941">
        <v>39.1</v>
      </c>
      <c r="Y2941">
        <v>1096.5999999999999</v>
      </c>
      <c r="Z2941">
        <v>0</v>
      </c>
      <c r="AA2941">
        <v>0</v>
      </c>
      <c r="AB2941">
        <v>0</v>
      </c>
      <c r="AC2941">
        <v>1096.5999999999999</v>
      </c>
      <c r="AD2941" t="s">
        <v>41</v>
      </c>
      <c r="AE2941" t="s">
        <v>42</v>
      </c>
      <c r="AF2941" t="s">
        <v>42</v>
      </c>
      <c r="AG2941">
        <f t="shared" si="90"/>
        <v>0</v>
      </c>
      <c r="AH2941" t="str" cm="1">
        <f t="array" ref="AH2941">_xlfn.IFS(
X2941&lt;=20, "&lt;20",
AND(X2941&gt;=20, X2941&lt;50), "20-50",
AND(X2941&gt;=50, X2941&lt;100), "50-100",
X2941&gt;=100, "&gt;100"
)</f>
        <v>20-50</v>
      </c>
      <c r="AI2941">
        <f t="shared" si="91"/>
        <v>0</v>
      </c>
      <c r="AJ2941" t="str" cm="1">
        <f t="array" ref="AJ2941">_xlfn.IFS(
C2941&lt;=20, "&lt;20",
AND(C2941&gt;=20, C2941&lt;35), "20-35",
AND(C2941&gt;=35, C2941&lt;50), "35-50",
C2941&gt;=50, "50-100"
)</f>
        <v>50-100</v>
      </c>
      <c r="AK2941" t="str" cm="1">
        <f t="array" ref="AK2941">_xlfn.IFS(
G2941&lt;6, "&lt;6",
AND(G2941&gt;=6, G2941&lt;12), "6-12",
AND(G2941&gt;=12, G2941&lt;18), "12-18",  AND(G2941&gt;=18, G2941&lt;24), "18-24", G2941&gt;=24, "24-36")</f>
        <v>18-24</v>
      </c>
    </row>
    <row r="2942" spans="1:37" x14ac:dyDescent="0.3">
      <c r="A2942" t="s">
        <v>3042</v>
      </c>
      <c r="B2942" t="s">
        <v>44</v>
      </c>
      <c r="C2942">
        <v>26</v>
      </c>
      <c r="D2942" t="s">
        <v>37</v>
      </c>
      <c r="E2942" t="s">
        <v>61</v>
      </c>
      <c r="F2942">
        <v>10</v>
      </c>
      <c r="G2942">
        <v>34</v>
      </c>
      <c r="H2942" t="s">
        <v>49</v>
      </c>
      <c r="I2942" t="s">
        <v>37</v>
      </c>
      <c r="J2942" t="s">
        <v>34</v>
      </c>
      <c r="K2942" t="s">
        <v>37</v>
      </c>
      <c r="L2942" t="s">
        <v>50</v>
      </c>
      <c r="M2942" t="s">
        <v>34</v>
      </c>
      <c r="N2942" t="s">
        <v>34</v>
      </c>
      <c r="O2942" t="s">
        <v>34</v>
      </c>
      <c r="P2942" t="s">
        <v>34</v>
      </c>
      <c r="Q2942" t="s">
        <v>34</v>
      </c>
      <c r="R2942" t="s">
        <v>34</v>
      </c>
      <c r="S2942" t="s">
        <v>34</v>
      </c>
      <c r="T2942" t="s">
        <v>37</v>
      </c>
      <c r="U2942" t="s">
        <v>46</v>
      </c>
      <c r="V2942" t="s">
        <v>37</v>
      </c>
      <c r="W2942" t="s">
        <v>51</v>
      </c>
      <c r="X2942">
        <v>69.55</v>
      </c>
      <c r="Y2942">
        <v>521.35</v>
      </c>
      <c r="Z2942">
        <v>0</v>
      </c>
      <c r="AA2942">
        <v>0</v>
      </c>
      <c r="AB2942">
        <v>62.65</v>
      </c>
      <c r="AC2942">
        <v>584</v>
      </c>
      <c r="AD2942" t="s">
        <v>41</v>
      </c>
      <c r="AE2942" t="s">
        <v>42</v>
      </c>
      <c r="AF2942" t="s">
        <v>42</v>
      </c>
      <c r="AG2942">
        <f t="shared" si="90"/>
        <v>0</v>
      </c>
      <c r="AH2942" t="str" cm="1">
        <f t="array" ref="AH2942">_xlfn.IFS(
X2942&lt;=20, "&lt;20",
AND(X2942&gt;=20, X2942&lt;50), "20-50",
AND(X2942&gt;=50, X2942&lt;100), "50-100",
X2942&gt;=100, "&gt;100"
)</f>
        <v>50-100</v>
      </c>
      <c r="AI2942">
        <f t="shared" si="91"/>
        <v>0</v>
      </c>
      <c r="AJ2942" t="str" cm="1">
        <f t="array" ref="AJ2942">_xlfn.IFS(
C2942&lt;=20, "&lt;20",
AND(C2942&gt;=20, C2942&lt;35), "20-35",
AND(C2942&gt;=35, C2942&lt;50), "35-50",
C2942&gt;=50, "50-100"
)</f>
        <v>20-35</v>
      </c>
      <c r="AK2942" t="str" cm="1">
        <f t="array" ref="AK2942">_xlfn.IFS(
G2942&lt;6, "&lt;6",
AND(G2942&gt;=6, G2942&lt;12), "6-12",
AND(G2942&gt;=12, G2942&lt;18), "12-18",  AND(G2942&gt;=18, G2942&lt;24), "18-24", G2942&gt;=24, "24-36")</f>
        <v>24-36</v>
      </c>
    </row>
    <row r="2943" spans="1:37" x14ac:dyDescent="0.3">
      <c r="A2943" t="s">
        <v>3043</v>
      </c>
      <c r="B2943" t="s">
        <v>44</v>
      </c>
      <c r="C2943">
        <v>60</v>
      </c>
      <c r="D2943" t="s">
        <v>34</v>
      </c>
      <c r="E2943" t="s">
        <v>64</v>
      </c>
      <c r="F2943">
        <v>6</v>
      </c>
      <c r="G2943">
        <v>20</v>
      </c>
      <c r="H2943" t="s">
        <v>66</v>
      </c>
      <c r="I2943" t="s">
        <v>37</v>
      </c>
      <c r="J2943" t="s">
        <v>37</v>
      </c>
      <c r="K2943" t="s">
        <v>37</v>
      </c>
      <c r="L2943" t="s">
        <v>72</v>
      </c>
      <c r="M2943" t="s">
        <v>37</v>
      </c>
      <c r="N2943" t="s">
        <v>37</v>
      </c>
      <c r="O2943" t="s">
        <v>37</v>
      </c>
      <c r="P2943" t="s">
        <v>37</v>
      </c>
      <c r="Q2943" t="s">
        <v>34</v>
      </c>
      <c r="R2943" t="s">
        <v>37</v>
      </c>
      <c r="S2943" t="s">
        <v>37</v>
      </c>
      <c r="T2943" t="s">
        <v>34</v>
      </c>
      <c r="U2943" t="s">
        <v>67</v>
      </c>
      <c r="V2943" t="s">
        <v>37</v>
      </c>
      <c r="W2943" t="s">
        <v>51</v>
      </c>
      <c r="X2943">
        <v>82.3</v>
      </c>
      <c r="Y2943">
        <v>5980.55</v>
      </c>
      <c r="Z2943">
        <v>0</v>
      </c>
      <c r="AA2943">
        <v>140</v>
      </c>
      <c r="AB2943">
        <v>2108.88</v>
      </c>
      <c r="AC2943">
        <v>8229.43</v>
      </c>
      <c r="AD2943" t="s">
        <v>41</v>
      </c>
      <c r="AE2943" t="s">
        <v>42</v>
      </c>
      <c r="AF2943" t="s">
        <v>42</v>
      </c>
      <c r="AG2943">
        <f t="shared" si="90"/>
        <v>0</v>
      </c>
      <c r="AH2943" t="str" cm="1">
        <f t="array" ref="AH2943">_xlfn.IFS(
X2943&lt;=20, "&lt;20",
AND(X2943&gt;=20, X2943&lt;50), "20-50",
AND(X2943&gt;=50, X2943&lt;100), "50-100",
X2943&gt;=100, "&gt;100"
)</f>
        <v>50-100</v>
      </c>
      <c r="AI2943">
        <f t="shared" si="91"/>
        <v>0</v>
      </c>
      <c r="AJ2943" t="str" cm="1">
        <f t="array" ref="AJ2943">_xlfn.IFS(
C2943&lt;=20, "&lt;20",
AND(C2943&gt;=20, C2943&lt;35), "20-35",
AND(C2943&gt;=35, C2943&lt;50), "35-50",
C2943&gt;=50, "50-100"
)</f>
        <v>50-100</v>
      </c>
      <c r="AK2943" t="str" cm="1">
        <f t="array" ref="AK2943">_xlfn.IFS(
G2943&lt;6, "&lt;6",
AND(G2943&gt;=6, G2943&lt;12), "6-12",
AND(G2943&gt;=12, G2943&lt;18), "12-18",  AND(G2943&gt;=18, G2943&lt;24), "18-24", G2943&gt;=24, "24-36")</f>
        <v>18-24</v>
      </c>
    </row>
    <row r="2944" spans="1:37" x14ac:dyDescent="0.3">
      <c r="A2944" t="s">
        <v>3044</v>
      </c>
      <c r="B2944" t="s">
        <v>44</v>
      </c>
      <c r="C2944">
        <v>60</v>
      </c>
      <c r="D2944" t="s">
        <v>34</v>
      </c>
      <c r="E2944" t="s">
        <v>69</v>
      </c>
      <c r="F2944">
        <v>10</v>
      </c>
      <c r="G2944">
        <v>24</v>
      </c>
      <c r="H2944" t="s">
        <v>49</v>
      </c>
      <c r="I2944" t="s">
        <v>37</v>
      </c>
      <c r="J2944" t="s">
        <v>34</v>
      </c>
      <c r="K2944" t="s">
        <v>34</v>
      </c>
      <c r="L2944" t="s">
        <v>34</v>
      </c>
      <c r="M2944" t="s">
        <v>34</v>
      </c>
      <c r="N2944" t="s">
        <v>34</v>
      </c>
      <c r="O2944" t="s">
        <v>34</v>
      </c>
      <c r="P2944" t="s">
        <v>34</v>
      </c>
      <c r="Q2944" t="s">
        <v>34</v>
      </c>
      <c r="R2944" t="s">
        <v>34</v>
      </c>
      <c r="S2944" t="s">
        <v>34</v>
      </c>
      <c r="T2944" t="s">
        <v>34</v>
      </c>
      <c r="U2944" t="s">
        <v>39</v>
      </c>
      <c r="V2944" t="s">
        <v>34</v>
      </c>
      <c r="W2944" t="s">
        <v>40</v>
      </c>
      <c r="X2944">
        <v>20.05</v>
      </c>
      <c r="Y2944">
        <v>96.8</v>
      </c>
      <c r="Z2944">
        <v>0</v>
      </c>
      <c r="AA2944">
        <v>0</v>
      </c>
      <c r="AB2944">
        <v>347.62</v>
      </c>
      <c r="AC2944">
        <v>444.42</v>
      </c>
      <c r="AD2944" t="s">
        <v>41</v>
      </c>
      <c r="AE2944" t="s">
        <v>42</v>
      </c>
      <c r="AF2944" t="s">
        <v>42</v>
      </c>
      <c r="AG2944">
        <f t="shared" si="90"/>
        <v>0</v>
      </c>
      <c r="AH2944" t="str" cm="1">
        <f t="array" ref="AH2944">_xlfn.IFS(
X2944&lt;=20, "&lt;20",
AND(X2944&gt;=20, X2944&lt;50), "20-50",
AND(X2944&gt;=50, X2944&lt;100), "50-100",
X2944&gt;=100, "&gt;100"
)</f>
        <v>20-50</v>
      </c>
      <c r="AI2944">
        <f t="shared" si="91"/>
        <v>0</v>
      </c>
      <c r="AJ2944" t="str" cm="1">
        <f t="array" ref="AJ2944">_xlfn.IFS(
C2944&lt;=20, "&lt;20",
AND(C2944&gt;=20, C2944&lt;35), "20-35",
AND(C2944&gt;=35, C2944&lt;50), "35-50",
C2944&gt;=50, "50-100"
)</f>
        <v>50-100</v>
      </c>
      <c r="AK2944" t="str" cm="1">
        <f t="array" ref="AK2944">_xlfn.IFS(
G2944&lt;6, "&lt;6",
AND(G2944&gt;=6, G2944&lt;12), "6-12",
AND(G2944&gt;=12, G2944&lt;18), "12-18",  AND(G2944&gt;=18, G2944&lt;24), "18-24", G2944&gt;=24, "24-36")</f>
        <v>24-36</v>
      </c>
    </row>
    <row r="2945" spans="1:37" x14ac:dyDescent="0.3">
      <c r="A2945" t="s">
        <v>3045</v>
      </c>
      <c r="B2945" t="s">
        <v>44</v>
      </c>
      <c r="C2945">
        <v>38</v>
      </c>
      <c r="D2945" t="s">
        <v>34</v>
      </c>
      <c r="E2945" t="s">
        <v>90</v>
      </c>
      <c r="F2945">
        <v>8</v>
      </c>
      <c r="G2945">
        <v>32</v>
      </c>
      <c r="H2945" t="s">
        <v>70</v>
      </c>
      <c r="I2945" t="s">
        <v>37</v>
      </c>
      <c r="J2945" t="s">
        <v>37</v>
      </c>
      <c r="K2945" t="s">
        <v>37</v>
      </c>
      <c r="L2945" t="s">
        <v>38</v>
      </c>
      <c r="M2945" t="s">
        <v>34</v>
      </c>
      <c r="N2945" t="s">
        <v>37</v>
      </c>
      <c r="O2945" t="s">
        <v>34</v>
      </c>
      <c r="P2945" t="s">
        <v>37</v>
      </c>
      <c r="Q2945" t="s">
        <v>37</v>
      </c>
      <c r="R2945" t="s">
        <v>37</v>
      </c>
      <c r="S2945" t="s">
        <v>37</v>
      </c>
      <c r="T2945" t="s">
        <v>37</v>
      </c>
      <c r="U2945" t="s">
        <v>67</v>
      </c>
      <c r="V2945" t="s">
        <v>37</v>
      </c>
      <c r="W2945" t="s">
        <v>51</v>
      </c>
      <c r="X2945">
        <v>79.400000000000006</v>
      </c>
      <c r="Y2945">
        <v>5071.8999999999996</v>
      </c>
      <c r="Z2945">
        <v>0</v>
      </c>
      <c r="AA2945">
        <v>0</v>
      </c>
      <c r="AB2945">
        <v>118.95</v>
      </c>
      <c r="AC2945">
        <v>5190.8500000000004</v>
      </c>
      <c r="AD2945" t="s">
        <v>41</v>
      </c>
      <c r="AE2945" t="s">
        <v>42</v>
      </c>
      <c r="AF2945" t="s">
        <v>42</v>
      </c>
      <c r="AG2945">
        <f t="shared" si="90"/>
        <v>0</v>
      </c>
      <c r="AH2945" t="str" cm="1">
        <f t="array" ref="AH2945">_xlfn.IFS(
X2945&lt;=20, "&lt;20",
AND(X2945&gt;=20, X2945&lt;50), "20-50",
AND(X2945&gt;=50, X2945&lt;100), "50-100",
X2945&gt;=100, "&gt;100"
)</f>
        <v>50-100</v>
      </c>
      <c r="AI2945">
        <f t="shared" si="91"/>
        <v>0</v>
      </c>
      <c r="AJ2945" t="str" cm="1">
        <f t="array" ref="AJ2945">_xlfn.IFS(
C2945&lt;=20, "&lt;20",
AND(C2945&gt;=20, C2945&lt;35), "20-35",
AND(C2945&gt;=35, C2945&lt;50), "35-50",
C2945&gt;=50, "50-100"
)</f>
        <v>35-50</v>
      </c>
      <c r="AK2945" t="str" cm="1">
        <f t="array" ref="AK2945">_xlfn.IFS(
G2945&lt;6, "&lt;6",
AND(G2945&gt;=6, G2945&lt;12), "6-12",
AND(G2945&gt;=12, G2945&lt;18), "12-18",  AND(G2945&gt;=18, G2945&lt;24), "18-24", G2945&gt;=24, "24-36")</f>
        <v>24-36</v>
      </c>
    </row>
    <row r="2946" spans="1:37" x14ac:dyDescent="0.3">
      <c r="A2946" t="s">
        <v>3046</v>
      </c>
      <c r="B2946" t="s">
        <v>33</v>
      </c>
      <c r="C2946">
        <v>75</v>
      </c>
      <c r="D2946" t="s">
        <v>37</v>
      </c>
      <c r="E2946" t="s">
        <v>61</v>
      </c>
      <c r="F2946">
        <v>12</v>
      </c>
      <c r="G2946">
        <v>27</v>
      </c>
      <c r="H2946" t="s">
        <v>70</v>
      </c>
      <c r="I2946" t="s">
        <v>37</v>
      </c>
      <c r="J2946" t="s">
        <v>34</v>
      </c>
      <c r="K2946" t="s">
        <v>37</v>
      </c>
      <c r="L2946" t="s">
        <v>72</v>
      </c>
      <c r="M2946" t="s">
        <v>37</v>
      </c>
      <c r="N2946" t="s">
        <v>34</v>
      </c>
      <c r="O2946" t="s">
        <v>34</v>
      </c>
      <c r="P2946" t="s">
        <v>37</v>
      </c>
      <c r="Q2946" t="s">
        <v>37</v>
      </c>
      <c r="R2946" t="s">
        <v>37</v>
      </c>
      <c r="S2946" t="s">
        <v>34</v>
      </c>
      <c r="T2946" t="s">
        <v>34</v>
      </c>
      <c r="U2946" t="s">
        <v>67</v>
      </c>
      <c r="V2946" t="s">
        <v>37</v>
      </c>
      <c r="W2946" t="s">
        <v>40</v>
      </c>
      <c r="X2946">
        <v>72.599999999999994</v>
      </c>
      <c r="Y2946">
        <v>4084.35</v>
      </c>
      <c r="Z2946">
        <v>0</v>
      </c>
      <c r="AA2946">
        <v>140</v>
      </c>
      <c r="AB2946">
        <v>332.08</v>
      </c>
      <c r="AC2946">
        <v>4556.43</v>
      </c>
      <c r="AD2946" t="s">
        <v>41</v>
      </c>
      <c r="AE2946" t="s">
        <v>42</v>
      </c>
      <c r="AF2946" t="s">
        <v>42</v>
      </c>
      <c r="AG2946">
        <f t="shared" si="90"/>
        <v>0</v>
      </c>
      <c r="AH2946" t="str" cm="1">
        <f t="array" ref="AH2946">_xlfn.IFS(
X2946&lt;=20, "&lt;20",
AND(X2946&gt;=20, X2946&lt;50), "20-50",
AND(X2946&gt;=50, X2946&lt;100), "50-100",
X2946&gt;=100, "&gt;100"
)</f>
        <v>50-100</v>
      </c>
      <c r="AI2946">
        <f t="shared" si="91"/>
        <v>0</v>
      </c>
      <c r="AJ2946" t="str" cm="1">
        <f t="array" ref="AJ2946">_xlfn.IFS(
C2946&lt;=20, "&lt;20",
AND(C2946&gt;=20, C2946&lt;35), "20-35",
AND(C2946&gt;=35, C2946&lt;50), "35-50",
C2946&gt;=50, "50-100"
)</f>
        <v>50-100</v>
      </c>
      <c r="AK2946" t="str" cm="1">
        <f t="array" ref="AK2946">_xlfn.IFS(
G2946&lt;6, "&lt;6",
AND(G2946&gt;=6, G2946&lt;12), "6-12",
AND(G2946&gt;=12, G2946&lt;18), "12-18",  AND(G2946&gt;=18, G2946&lt;24), "18-24", G2946&gt;=24, "24-36")</f>
        <v>24-36</v>
      </c>
    </row>
    <row r="2947" spans="1:37" x14ac:dyDescent="0.3">
      <c r="A2947" t="s">
        <v>3047</v>
      </c>
      <c r="B2947" t="s">
        <v>33</v>
      </c>
      <c r="C2947">
        <v>61</v>
      </c>
      <c r="D2947" t="s">
        <v>34</v>
      </c>
      <c r="E2947" t="s">
        <v>35</v>
      </c>
      <c r="F2947">
        <v>0</v>
      </c>
      <c r="G2947">
        <v>25</v>
      </c>
      <c r="H2947" t="s">
        <v>36</v>
      </c>
      <c r="I2947" t="s">
        <v>37</v>
      </c>
      <c r="J2947" t="s">
        <v>37</v>
      </c>
      <c r="K2947" t="s">
        <v>37</v>
      </c>
      <c r="L2947" t="s">
        <v>50</v>
      </c>
      <c r="M2947" t="s">
        <v>34</v>
      </c>
      <c r="N2947" t="s">
        <v>34</v>
      </c>
      <c r="O2947" t="s">
        <v>37</v>
      </c>
      <c r="P2947" t="s">
        <v>37</v>
      </c>
      <c r="Q2947" t="s">
        <v>37</v>
      </c>
      <c r="R2947" t="s">
        <v>37</v>
      </c>
      <c r="S2947" t="s">
        <v>37</v>
      </c>
      <c r="T2947" t="s">
        <v>34</v>
      </c>
      <c r="U2947" t="s">
        <v>46</v>
      </c>
      <c r="V2947" t="s">
        <v>37</v>
      </c>
      <c r="W2947" t="s">
        <v>51</v>
      </c>
      <c r="X2947">
        <v>103.45</v>
      </c>
      <c r="Y2947">
        <v>1539.8</v>
      </c>
      <c r="Z2947">
        <v>0</v>
      </c>
      <c r="AA2947">
        <v>140</v>
      </c>
      <c r="AB2947">
        <v>279</v>
      </c>
      <c r="AC2947">
        <v>1958.8</v>
      </c>
      <c r="AD2947" t="s">
        <v>41</v>
      </c>
      <c r="AE2947" t="s">
        <v>42</v>
      </c>
      <c r="AF2947" t="s">
        <v>42</v>
      </c>
      <c r="AG2947">
        <f t="shared" ref="AG2947:AG3010" si="92">IF(AD2947="Churned", 1,0)</f>
        <v>0</v>
      </c>
      <c r="AH2947" t="str" cm="1">
        <f t="array" ref="AH2947">_xlfn.IFS(
X2947&lt;=20, "&lt;20",
AND(X2947&gt;=20, X2947&lt;50), "20-50",
AND(X2947&gt;=50, X2947&lt;100), "50-100",
X2947&gt;=100, "&gt;100"
)</f>
        <v>&gt;100</v>
      </c>
      <c r="AI2947">
        <f t="shared" ref="AI2947:AI3010" si="93">IF(AD2947="Joined", 1, 0)</f>
        <v>0</v>
      </c>
      <c r="AJ2947" t="str" cm="1">
        <f t="array" ref="AJ2947">_xlfn.IFS(
C2947&lt;=20, "&lt;20",
AND(C2947&gt;=20, C2947&lt;35), "20-35",
AND(C2947&gt;=35, C2947&lt;50), "35-50",
C2947&gt;=50, "50-100"
)</f>
        <v>50-100</v>
      </c>
      <c r="AK2947" t="str" cm="1">
        <f t="array" ref="AK2947">_xlfn.IFS(
G2947&lt;6, "&lt;6",
AND(G2947&gt;=6, G2947&lt;12), "6-12",
AND(G2947&gt;=12, G2947&lt;18), "12-18",  AND(G2947&gt;=18, G2947&lt;24), "18-24", G2947&gt;=24, "24-36")</f>
        <v>24-36</v>
      </c>
    </row>
    <row r="2948" spans="1:37" x14ac:dyDescent="0.3">
      <c r="A2948" t="s">
        <v>3048</v>
      </c>
      <c r="B2948" t="s">
        <v>44</v>
      </c>
      <c r="C2948">
        <v>55</v>
      </c>
      <c r="D2948" t="s">
        <v>37</v>
      </c>
      <c r="E2948" t="s">
        <v>45</v>
      </c>
      <c r="F2948">
        <v>11</v>
      </c>
      <c r="G2948">
        <v>7</v>
      </c>
      <c r="H2948" t="s">
        <v>70</v>
      </c>
      <c r="I2948" t="s">
        <v>37</v>
      </c>
      <c r="J2948" t="s">
        <v>34</v>
      </c>
      <c r="K2948" t="s">
        <v>34</v>
      </c>
      <c r="L2948" t="s">
        <v>34</v>
      </c>
      <c r="M2948" t="s">
        <v>34</v>
      </c>
      <c r="N2948" t="s">
        <v>34</v>
      </c>
      <c r="O2948" t="s">
        <v>34</v>
      </c>
      <c r="P2948" t="s">
        <v>34</v>
      </c>
      <c r="Q2948" t="s">
        <v>34</v>
      </c>
      <c r="R2948" t="s">
        <v>34</v>
      </c>
      <c r="S2948" t="s">
        <v>34</v>
      </c>
      <c r="T2948" t="s">
        <v>34</v>
      </c>
      <c r="U2948" t="s">
        <v>67</v>
      </c>
      <c r="V2948" t="s">
        <v>37</v>
      </c>
      <c r="W2948" t="s">
        <v>51</v>
      </c>
      <c r="X2948">
        <v>19.55</v>
      </c>
      <c r="Y2948">
        <v>1080.55</v>
      </c>
      <c r="Z2948">
        <v>0</v>
      </c>
      <c r="AA2948">
        <v>0</v>
      </c>
      <c r="AB2948">
        <v>777.84</v>
      </c>
      <c r="AC2948">
        <v>1858.39</v>
      </c>
      <c r="AD2948" t="s">
        <v>41</v>
      </c>
      <c r="AE2948" t="s">
        <v>42</v>
      </c>
      <c r="AF2948" t="s">
        <v>42</v>
      </c>
      <c r="AG2948">
        <f t="shared" si="92"/>
        <v>0</v>
      </c>
      <c r="AH2948" t="str" cm="1">
        <f t="array" ref="AH2948">_xlfn.IFS(
X2948&lt;=20, "&lt;20",
AND(X2948&gt;=20, X2948&lt;50), "20-50",
AND(X2948&gt;=50, X2948&lt;100), "50-100",
X2948&gt;=100, "&gt;100"
)</f>
        <v>&lt;20</v>
      </c>
      <c r="AI2948">
        <f t="shared" si="93"/>
        <v>0</v>
      </c>
      <c r="AJ2948" t="str" cm="1">
        <f t="array" ref="AJ2948">_xlfn.IFS(
C2948&lt;=20, "&lt;20",
AND(C2948&gt;=20, C2948&lt;35), "20-35",
AND(C2948&gt;=35, C2948&lt;50), "35-50",
C2948&gt;=50, "50-100"
)</f>
        <v>50-100</v>
      </c>
      <c r="AK2948" t="str" cm="1">
        <f t="array" ref="AK2948">_xlfn.IFS(
G2948&lt;6, "&lt;6",
AND(G2948&gt;=6, G2948&lt;12), "6-12",
AND(G2948&gt;=12, G2948&lt;18), "12-18",  AND(G2948&gt;=18, G2948&lt;24), "18-24", G2948&gt;=24, "24-36")</f>
        <v>6-12</v>
      </c>
    </row>
    <row r="2949" spans="1:37" x14ac:dyDescent="0.3">
      <c r="A2949" t="s">
        <v>3049</v>
      </c>
      <c r="B2949" t="s">
        <v>33</v>
      </c>
      <c r="C2949">
        <v>46</v>
      </c>
      <c r="D2949" t="s">
        <v>37</v>
      </c>
      <c r="E2949" t="s">
        <v>48</v>
      </c>
      <c r="F2949">
        <v>12</v>
      </c>
      <c r="G2949">
        <v>35</v>
      </c>
      <c r="H2949" t="s">
        <v>49</v>
      </c>
      <c r="I2949" t="s">
        <v>37</v>
      </c>
      <c r="J2949" t="s">
        <v>37</v>
      </c>
      <c r="K2949" t="s">
        <v>37</v>
      </c>
      <c r="L2949" t="s">
        <v>50</v>
      </c>
      <c r="M2949" t="s">
        <v>37</v>
      </c>
      <c r="N2949" t="s">
        <v>34</v>
      </c>
      <c r="O2949" t="s">
        <v>34</v>
      </c>
      <c r="P2949" t="s">
        <v>34</v>
      </c>
      <c r="Q2949" t="s">
        <v>34</v>
      </c>
      <c r="R2949" t="s">
        <v>34</v>
      </c>
      <c r="S2949" t="s">
        <v>34</v>
      </c>
      <c r="T2949" t="s">
        <v>34</v>
      </c>
      <c r="U2949" t="s">
        <v>46</v>
      </c>
      <c r="V2949" t="s">
        <v>37</v>
      </c>
      <c r="W2949" t="s">
        <v>51</v>
      </c>
      <c r="X2949">
        <v>81.150000000000006</v>
      </c>
      <c r="Y2949">
        <v>784.45</v>
      </c>
      <c r="Z2949">
        <v>0</v>
      </c>
      <c r="AA2949">
        <v>50</v>
      </c>
      <c r="AB2949">
        <v>309.06</v>
      </c>
      <c r="AC2949">
        <v>1143.51</v>
      </c>
      <c r="AD2949" t="s">
        <v>41</v>
      </c>
      <c r="AE2949" t="s">
        <v>42</v>
      </c>
      <c r="AF2949" t="s">
        <v>42</v>
      </c>
      <c r="AG2949">
        <f t="shared" si="92"/>
        <v>0</v>
      </c>
      <c r="AH2949" t="str" cm="1">
        <f t="array" ref="AH2949">_xlfn.IFS(
X2949&lt;=20, "&lt;20",
AND(X2949&gt;=20, X2949&lt;50), "20-50",
AND(X2949&gt;=50, X2949&lt;100), "50-100",
X2949&gt;=100, "&gt;100"
)</f>
        <v>50-100</v>
      </c>
      <c r="AI2949">
        <f t="shared" si="93"/>
        <v>0</v>
      </c>
      <c r="AJ2949" t="str" cm="1">
        <f t="array" ref="AJ2949">_xlfn.IFS(
C2949&lt;=20, "&lt;20",
AND(C2949&gt;=20, C2949&lt;35), "20-35",
AND(C2949&gt;=35, C2949&lt;50), "35-50",
C2949&gt;=50, "50-100"
)</f>
        <v>35-50</v>
      </c>
      <c r="AK2949" t="str" cm="1">
        <f t="array" ref="AK2949">_xlfn.IFS(
G2949&lt;6, "&lt;6",
AND(G2949&gt;=6, G2949&lt;12), "6-12",
AND(G2949&gt;=12, G2949&lt;18), "12-18",  AND(G2949&gt;=18, G2949&lt;24), "18-24", G2949&gt;=24, "24-36")</f>
        <v>24-36</v>
      </c>
    </row>
    <row r="2950" spans="1:37" x14ac:dyDescent="0.3">
      <c r="A2950" t="s">
        <v>3050</v>
      </c>
      <c r="B2950" t="s">
        <v>44</v>
      </c>
      <c r="C2950">
        <v>28</v>
      </c>
      <c r="D2950" t="s">
        <v>34</v>
      </c>
      <c r="E2950" t="s">
        <v>74</v>
      </c>
      <c r="F2950">
        <v>1</v>
      </c>
      <c r="G2950">
        <v>26</v>
      </c>
      <c r="H2950" t="s">
        <v>36</v>
      </c>
      <c r="I2950" t="s">
        <v>37</v>
      </c>
      <c r="J2950" t="s">
        <v>37</v>
      </c>
      <c r="K2950" t="s">
        <v>37</v>
      </c>
      <c r="L2950" t="s">
        <v>50</v>
      </c>
      <c r="M2950" t="s">
        <v>34</v>
      </c>
      <c r="N2950" t="s">
        <v>34</v>
      </c>
      <c r="O2950" t="s">
        <v>34</v>
      </c>
      <c r="P2950" t="s">
        <v>34</v>
      </c>
      <c r="Q2950" t="s">
        <v>34</v>
      </c>
      <c r="R2950" t="s">
        <v>34</v>
      </c>
      <c r="S2950" t="s">
        <v>34</v>
      </c>
      <c r="T2950" t="s">
        <v>37</v>
      </c>
      <c r="U2950" t="s">
        <v>46</v>
      </c>
      <c r="V2950" t="s">
        <v>37</v>
      </c>
      <c r="W2950" t="s">
        <v>51</v>
      </c>
      <c r="X2950">
        <v>75.400000000000006</v>
      </c>
      <c r="Y2950">
        <v>1189.4000000000001</v>
      </c>
      <c r="Z2950">
        <v>0</v>
      </c>
      <c r="AA2950">
        <v>0</v>
      </c>
      <c r="AB2950">
        <v>413.28</v>
      </c>
      <c r="AC2950">
        <v>1602.68</v>
      </c>
      <c r="AD2950" t="s">
        <v>41</v>
      </c>
      <c r="AE2950" t="s">
        <v>42</v>
      </c>
      <c r="AF2950" t="s">
        <v>42</v>
      </c>
      <c r="AG2950">
        <f t="shared" si="92"/>
        <v>0</v>
      </c>
      <c r="AH2950" t="str" cm="1">
        <f t="array" ref="AH2950">_xlfn.IFS(
X2950&lt;=20, "&lt;20",
AND(X2950&gt;=20, X2950&lt;50), "20-50",
AND(X2950&gt;=50, X2950&lt;100), "50-100",
X2950&gt;=100, "&gt;100"
)</f>
        <v>50-100</v>
      </c>
      <c r="AI2950">
        <f t="shared" si="93"/>
        <v>0</v>
      </c>
      <c r="AJ2950" t="str" cm="1">
        <f t="array" ref="AJ2950">_xlfn.IFS(
C2950&lt;=20, "&lt;20",
AND(C2950&gt;=20, C2950&lt;35), "20-35",
AND(C2950&gt;=35, C2950&lt;50), "35-50",
C2950&gt;=50, "50-100"
)</f>
        <v>20-35</v>
      </c>
      <c r="AK2950" t="str" cm="1">
        <f t="array" ref="AK2950">_xlfn.IFS(
G2950&lt;6, "&lt;6",
AND(G2950&gt;=6, G2950&lt;12), "6-12",
AND(G2950&gt;=12, G2950&lt;18), "12-18",  AND(G2950&gt;=18, G2950&lt;24), "18-24", G2950&gt;=24, "24-36")</f>
        <v>24-36</v>
      </c>
    </row>
    <row r="2951" spans="1:37" x14ac:dyDescent="0.3">
      <c r="A2951" t="s">
        <v>3051</v>
      </c>
      <c r="B2951" t="s">
        <v>44</v>
      </c>
      <c r="C2951">
        <v>19</v>
      </c>
      <c r="D2951" t="s">
        <v>34</v>
      </c>
      <c r="E2951" t="s">
        <v>87</v>
      </c>
      <c r="F2951">
        <v>2</v>
      </c>
      <c r="G2951">
        <v>1</v>
      </c>
      <c r="H2951" t="s">
        <v>66</v>
      </c>
      <c r="I2951" t="s">
        <v>37</v>
      </c>
      <c r="J2951" t="s">
        <v>34</v>
      </c>
      <c r="K2951" t="s">
        <v>34</v>
      </c>
      <c r="L2951" t="s">
        <v>34</v>
      </c>
      <c r="M2951" t="s">
        <v>34</v>
      </c>
      <c r="N2951" t="s">
        <v>34</v>
      </c>
      <c r="O2951" t="s">
        <v>34</v>
      </c>
      <c r="P2951" t="s">
        <v>34</v>
      </c>
      <c r="Q2951" t="s">
        <v>34</v>
      </c>
      <c r="R2951" t="s">
        <v>34</v>
      </c>
      <c r="S2951" t="s">
        <v>34</v>
      </c>
      <c r="T2951" t="s">
        <v>34</v>
      </c>
      <c r="U2951" t="s">
        <v>39</v>
      </c>
      <c r="V2951" t="s">
        <v>37</v>
      </c>
      <c r="W2951" t="s">
        <v>40</v>
      </c>
      <c r="X2951">
        <v>20.55</v>
      </c>
      <c r="Y2951">
        <v>1403.1</v>
      </c>
      <c r="Z2951">
        <v>0</v>
      </c>
      <c r="AA2951">
        <v>0</v>
      </c>
      <c r="AB2951">
        <v>1824.36</v>
      </c>
      <c r="AC2951">
        <v>3227.46</v>
      </c>
      <c r="AD2951" t="s">
        <v>41</v>
      </c>
      <c r="AE2951" t="s">
        <v>42</v>
      </c>
      <c r="AF2951" t="s">
        <v>42</v>
      </c>
      <c r="AG2951">
        <f t="shared" si="92"/>
        <v>0</v>
      </c>
      <c r="AH2951" t="str" cm="1">
        <f t="array" ref="AH2951">_xlfn.IFS(
X2951&lt;=20, "&lt;20",
AND(X2951&gt;=20, X2951&lt;50), "20-50",
AND(X2951&gt;=50, X2951&lt;100), "50-100",
X2951&gt;=100, "&gt;100"
)</f>
        <v>20-50</v>
      </c>
      <c r="AI2951">
        <f t="shared" si="93"/>
        <v>0</v>
      </c>
      <c r="AJ2951" t="str" cm="1">
        <f t="array" ref="AJ2951">_xlfn.IFS(
C2951&lt;=20, "&lt;20",
AND(C2951&gt;=20, C2951&lt;35), "20-35",
AND(C2951&gt;=35, C2951&lt;50), "35-50",
C2951&gt;=50, "50-100"
)</f>
        <v>&lt;20</v>
      </c>
      <c r="AK2951" t="str" cm="1">
        <f t="array" ref="AK2951">_xlfn.IFS(
G2951&lt;6, "&lt;6",
AND(G2951&gt;=6, G2951&lt;12), "6-12",
AND(G2951&gt;=12, G2951&lt;18), "12-18",  AND(G2951&gt;=18, G2951&lt;24), "18-24", G2951&gt;=24, "24-36")</f>
        <v>&lt;6</v>
      </c>
    </row>
    <row r="2952" spans="1:37" x14ac:dyDescent="0.3">
      <c r="A2952" t="s">
        <v>3052</v>
      </c>
      <c r="B2952" t="s">
        <v>44</v>
      </c>
      <c r="C2952">
        <v>42</v>
      </c>
      <c r="D2952" t="s">
        <v>34</v>
      </c>
      <c r="E2952" t="s">
        <v>48</v>
      </c>
      <c r="F2952">
        <v>0</v>
      </c>
      <c r="G2952">
        <v>29</v>
      </c>
      <c r="H2952" t="s">
        <v>66</v>
      </c>
      <c r="I2952" t="s">
        <v>37</v>
      </c>
      <c r="J2952" t="s">
        <v>37</v>
      </c>
      <c r="K2952" t="s">
        <v>37</v>
      </c>
      <c r="L2952" t="s">
        <v>50</v>
      </c>
      <c r="M2952" t="s">
        <v>37</v>
      </c>
      <c r="N2952" t="s">
        <v>37</v>
      </c>
      <c r="O2952" t="s">
        <v>37</v>
      </c>
      <c r="P2952" t="s">
        <v>37</v>
      </c>
      <c r="Q2952" t="s">
        <v>37</v>
      </c>
      <c r="R2952" t="s">
        <v>37</v>
      </c>
      <c r="S2952" t="s">
        <v>37</v>
      </c>
      <c r="T2952" t="s">
        <v>37</v>
      </c>
      <c r="U2952" t="s">
        <v>67</v>
      </c>
      <c r="V2952" t="s">
        <v>34</v>
      </c>
      <c r="W2952" t="s">
        <v>51</v>
      </c>
      <c r="X2952">
        <v>114.9</v>
      </c>
      <c r="Y2952">
        <v>7843.55</v>
      </c>
      <c r="Z2952">
        <v>0</v>
      </c>
      <c r="AA2952">
        <v>0</v>
      </c>
      <c r="AB2952">
        <v>1573.52</v>
      </c>
      <c r="AC2952">
        <v>9417.07</v>
      </c>
      <c r="AD2952" t="s">
        <v>41</v>
      </c>
      <c r="AE2952" t="s">
        <v>42</v>
      </c>
      <c r="AF2952" t="s">
        <v>42</v>
      </c>
      <c r="AG2952">
        <f t="shared" si="92"/>
        <v>0</v>
      </c>
      <c r="AH2952" t="str" cm="1">
        <f t="array" ref="AH2952">_xlfn.IFS(
X2952&lt;=20, "&lt;20",
AND(X2952&gt;=20, X2952&lt;50), "20-50",
AND(X2952&gt;=50, X2952&lt;100), "50-100",
X2952&gt;=100, "&gt;100"
)</f>
        <v>&gt;100</v>
      </c>
      <c r="AI2952">
        <f t="shared" si="93"/>
        <v>0</v>
      </c>
      <c r="AJ2952" t="str" cm="1">
        <f t="array" ref="AJ2952">_xlfn.IFS(
C2952&lt;=20, "&lt;20",
AND(C2952&gt;=20, C2952&lt;35), "20-35",
AND(C2952&gt;=35, C2952&lt;50), "35-50",
C2952&gt;=50, "50-100"
)</f>
        <v>35-50</v>
      </c>
      <c r="AK2952" t="str" cm="1">
        <f t="array" ref="AK2952">_xlfn.IFS(
G2952&lt;6, "&lt;6",
AND(G2952&gt;=6, G2952&lt;12), "6-12",
AND(G2952&gt;=12, G2952&lt;18), "12-18",  AND(G2952&gt;=18, G2952&lt;24), "18-24", G2952&gt;=24, "24-36")</f>
        <v>24-36</v>
      </c>
    </row>
    <row r="2953" spans="1:37" x14ac:dyDescent="0.3">
      <c r="A2953" t="s">
        <v>3053</v>
      </c>
      <c r="B2953" t="s">
        <v>44</v>
      </c>
      <c r="C2953">
        <v>76</v>
      </c>
      <c r="D2953" t="s">
        <v>37</v>
      </c>
      <c r="E2953" t="s">
        <v>124</v>
      </c>
      <c r="F2953">
        <v>2</v>
      </c>
      <c r="G2953">
        <v>7</v>
      </c>
      <c r="H2953" t="s">
        <v>36</v>
      </c>
      <c r="I2953" t="s">
        <v>37</v>
      </c>
      <c r="J2953" t="s">
        <v>37</v>
      </c>
      <c r="K2953" t="s">
        <v>37</v>
      </c>
      <c r="L2953" t="s">
        <v>72</v>
      </c>
      <c r="M2953" t="s">
        <v>37</v>
      </c>
      <c r="N2953" t="s">
        <v>37</v>
      </c>
      <c r="O2953" t="s">
        <v>37</v>
      </c>
      <c r="P2953" t="s">
        <v>34</v>
      </c>
      <c r="Q2953" t="s">
        <v>34</v>
      </c>
      <c r="R2953" t="s">
        <v>37</v>
      </c>
      <c r="S2953" t="s">
        <v>37</v>
      </c>
      <c r="T2953" t="s">
        <v>37</v>
      </c>
      <c r="U2953" t="s">
        <v>67</v>
      </c>
      <c r="V2953" t="s">
        <v>37</v>
      </c>
      <c r="W2953" t="s">
        <v>51</v>
      </c>
      <c r="X2953">
        <v>75.150000000000006</v>
      </c>
      <c r="Y2953">
        <v>3822.45</v>
      </c>
      <c r="Z2953">
        <v>0</v>
      </c>
      <c r="AA2953">
        <v>0</v>
      </c>
      <c r="AB2953">
        <v>1645</v>
      </c>
      <c r="AC2953">
        <v>5467.45</v>
      </c>
      <c r="AD2953" t="s">
        <v>41</v>
      </c>
      <c r="AE2953" t="s">
        <v>42</v>
      </c>
      <c r="AF2953" t="s">
        <v>42</v>
      </c>
      <c r="AG2953">
        <f t="shared" si="92"/>
        <v>0</v>
      </c>
      <c r="AH2953" t="str" cm="1">
        <f t="array" ref="AH2953">_xlfn.IFS(
X2953&lt;=20, "&lt;20",
AND(X2953&gt;=20, X2953&lt;50), "20-50",
AND(X2953&gt;=50, X2953&lt;100), "50-100",
X2953&gt;=100, "&gt;100"
)</f>
        <v>50-100</v>
      </c>
      <c r="AI2953">
        <f t="shared" si="93"/>
        <v>0</v>
      </c>
      <c r="AJ2953" t="str" cm="1">
        <f t="array" ref="AJ2953">_xlfn.IFS(
C2953&lt;=20, "&lt;20",
AND(C2953&gt;=20, C2953&lt;35), "20-35",
AND(C2953&gt;=35, C2953&lt;50), "35-50",
C2953&gt;=50, "50-100"
)</f>
        <v>50-100</v>
      </c>
      <c r="AK2953" t="str" cm="1">
        <f t="array" ref="AK2953">_xlfn.IFS(
G2953&lt;6, "&lt;6",
AND(G2953&gt;=6, G2953&lt;12), "6-12",
AND(G2953&gt;=12, G2953&lt;18), "12-18",  AND(G2953&gt;=18, G2953&lt;24), "18-24", G2953&gt;=24, "24-36")</f>
        <v>6-12</v>
      </c>
    </row>
    <row r="2954" spans="1:37" x14ac:dyDescent="0.3">
      <c r="A2954" t="s">
        <v>3054</v>
      </c>
      <c r="B2954" t="s">
        <v>33</v>
      </c>
      <c r="C2954">
        <v>23</v>
      </c>
      <c r="D2954" t="s">
        <v>37</v>
      </c>
      <c r="E2954" t="s">
        <v>82</v>
      </c>
      <c r="F2954">
        <v>2</v>
      </c>
      <c r="G2954">
        <v>2</v>
      </c>
      <c r="H2954" t="s">
        <v>70</v>
      </c>
      <c r="I2954" t="s">
        <v>37</v>
      </c>
      <c r="J2954" t="s">
        <v>37</v>
      </c>
      <c r="K2954" t="s">
        <v>37</v>
      </c>
      <c r="L2954" t="s">
        <v>50</v>
      </c>
      <c r="M2954" t="s">
        <v>37</v>
      </c>
      <c r="N2954" t="s">
        <v>34</v>
      </c>
      <c r="O2954" t="s">
        <v>37</v>
      </c>
      <c r="P2954" t="s">
        <v>34</v>
      </c>
      <c r="Q2954" t="s">
        <v>34</v>
      </c>
      <c r="R2954" t="s">
        <v>37</v>
      </c>
      <c r="S2954" t="s">
        <v>37</v>
      </c>
      <c r="T2954" t="s">
        <v>37</v>
      </c>
      <c r="U2954" t="s">
        <v>46</v>
      </c>
      <c r="V2954" t="s">
        <v>34</v>
      </c>
      <c r="W2954" t="s">
        <v>51</v>
      </c>
      <c r="X2954">
        <v>93.9</v>
      </c>
      <c r="Y2954">
        <v>5029.2</v>
      </c>
      <c r="Z2954">
        <v>0</v>
      </c>
      <c r="AA2954">
        <v>0</v>
      </c>
      <c r="AB2954">
        <v>1655.72</v>
      </c>
      <c r="AC2954">
        <v>6684.92</v>
      </c>
      <c r="AD2954" t="s">
        <v>52</v>
      </c>
      <c r="AE2954" t="s">
        <v>104</v>
      </c>
      <c r="AF2954" t="s">
        <v>105</v>
      </c>
      <c r="AG2954">
        <f t="shared" si="92"/>
        <v>1</v>
      </c>
      <c r="AH2954" t="str" cm="1">
        <f t="array" ref="AH2954">_xlfn.IFS(
X2954&lt;=20, "&lt;20",
AND(X2954&gt;=20, X2954&lt;50), "20-50",
AND(X2954&gt;=50, X2954&lt;100), "50-100",
X2954&gt;=100, "&gt;100"
)</f>
        <v>50-100</v>
      </c>
      <c r="AI2954">
        <f t="shared" si="93"/>
        <v>0</v>
      </c>
      <c r="AJ2954" t="str" cm="1">
        <f t="array" ref="AJ2954">_xlfn.IFS(
C2954&lt;=20, "&lt;20",
AND(C2954&gt;=20, C2954&lt;35), "20-35",
AND(C2954&gt;=35, C2954&lt;50), "35-50",
C2954&gt;=50, "50-100"
)</f>
        <v>20-35</v>
      </c>
      <c r="AK2954" t="str" cm="1">
        <f t="array" ref="AK2954">_xlfn.IFS(
G2954&lt;6, "&lt;6",
AND(G2954&gt;=6, G2954&lt;12), "6-12",
AND(G2954&gt;=12, G2954&lt;18), "12-18",  AND(G2954&gt;=18, G2954&lt;24), "18-24", G2954&gt;=24, "24-36")</f>
        <v>&lt;6</v>
      </c>
    </row>
    <row r="2955" spans="1:37" x14ac:dyDescent="0.3">
      <c r="A2955" t="s">
        <v>3055</v>
      </c>
      <c r="B2955" t="s">
        <v>44</v>
      </c>
      <c r="C2955">
        <v>50</v>
      </c>
      <c r="D2955" t="s">
        <v>34</v>
      </c>
      <c r="E2955" t="s">
        <v>90</v>
      </c>
      <c r="F2955">
        <v>5</v>
      </c>
      <c r="G2955">
        <v>34</v>
      </c>
      <c r="H2955" t="s">
        <v>57</v>
      </c>
      <c r="I2955" t="s">
        <v>34</v>
      </c>
      <c r="J2955" t="s">
        <v>34</v>
      </c>
      <c r="K2955" t="s">
        <v>37</v>
      </c>
      <c r="L2955" t="s">
        <v>72</v>
      </c>
      <c r="M2955" t="s">
        <v>34</v>
      </c>
      <c r="N2955" t="s">
        <v>37</v>
      </c>
      <c r="O2955" t="s">
        <v>34</v>
      </c>
      <c r="P2955" t="s">
        <v>37</v>
      </c>
      <c r="Q2955" t="s">
        <v>34</v>
      </c>
      <c r="R2955" t="s">
        <v>34</v>
      </c>
      <c r="S2955" t="s">
        <v>34</v>
      </c>
      <c r="T2955" t="s">
        <v>37</v>
      </c>
      <c r="U2955" t="s">
        <v>46</v>
      </c>
      <c r="V2955" t="s">
        <v>34</v>
      </c>
      <c r="W2955" t="s">
        <v>51</v>
      </c>
      <c r="X2955">
        <v>35.75</v>
      </c>
      <c r="Y2955">
        <v>389.8</v>
      </c>
      <c r="Z2955">
        <v>0</v>
      </c>
      <c r="AA2955">
        <v>0</v>
      </c>
      <c r="AB2955">
        <v>0</v>
      </c>
      <c r="AC2955">
        <v>389.8</v>
      </c>
      <c r="AD2955" t="s">
        <v>41</v>
      </c>
      <c r="AE2955" t="s">
        <v>42</v>
      </c>
      <c r="AF2955" t="s">
        <v>42</v>
      </c>
      <c r="AG2955">
        <f t="shared" si="92"/>
        <v>0</v>
      </c>
      <c r="AH2955" t="str" cm="1">
        <f t="array" ref="AH2955">_xlfn.IFS(
X2955&lt;=20, "&lt;20",
AND(X2955&gt;=20, X2955&lt;50), "20-50",
AND(X2955&gt;=50, X2955&lt;100), "50-100",
X2955&gt;=100, "&gt;100"
)</f>
        <v>20-50</v>
      </c>
      <c r="AI2955">
        <f t="shared" si="93"/>
        <v>0</v>
      </c>
      <c r="AJ2955" t="str" cm="1">
        <f t="array" ref="AJ2955">_xlfn.IFS(
C2955&lt;=20, "&lt;20",
AND(C2955&gt;=20, C2955&lt;35), "20-35",
AND(C2955&gt;=35, C2955&lt;50), "35-50",
C2955&gt;=50, "50-100"
)</f>
        <v>50-100</v>
      </c>
      <c r="AK2955" t="str" cm="1">
        <f t="array" ref="AK2955">_xlfn.IFS(
G2955&lt;6, "&lt;6",
AND(G2955&gt;=6, G2955&lt;12), "6-12",
AND(G2955&gt;=12, G2955&lt;18), "12-18",  AND(G2955&gt;=18, G2955&lt;24), "18-24", G2955&gt;=24, "24-36")</f>
        <v>24-36</v>
      </c>
    </row>
    <row r="2956" spans="1:37" x14ac:dyDescent="0.3">
      <c r="A2956" t="s">
        <v>3056</v>
      </c>
      <c r="B2956" t="s">
        <v>44</v>
      </c>
      <c r="C2956">
        <v>22</v>
      </c>
      <c r="D2956" t="s">
        <v>37</v>
      </c>
      <c r="E2956" t="s">
        <v>61</v>
      </c>
      <c r="F2956">
        <v>7</v>
      </c>
      <c r="G2956">
        <v>8</v>
      </c>
      <c r="H2956" t="s">
        <v>36</v>
      </c>
      <c r="I2956" t="s">
        <v>34</v>
      </c>
      <c r="J2956" t="s">
        <v>34</v>
      </c>
      <c r="K2956" t="s">
        <v>37</v>
      </c>
      <c r="L2956" t="s">
        <v>72</v>
      </c>
      <c r="M2956" t="s">
        <v>34</v>
      </c>
      <c r="N2956" t="s">
        <v>34</v>
      </c>
      <c r="O2956" t="s">
        <v>37</v>
      </c>
      <c r="P2956" t="s">
        <v>34</v>
      </c>
      <c r="Q2956" t="s">
        <v>34</v>
      </c>
      <c r="R2956" t="s">
        <v>34</v>
      </c>
      <c r="S2956" t="s">
        <v>34</v>
      </c>
      <c r="T2956" t="s">
        <v>37</v>
      </c>
      <c r="U2956" t="s">
        <v>46</v>
      </c>
      <c r="V2956" t="s">
        <v>37</v>
      </c>
      <c r="W2956" t="s">
        <v>40</v>
      </c>
      <c r="X2956">
        <v>29.8</v>
      </c>
      <c r="Y2956">
        <v>786.5</v>
      </c>
      <c r="Z2956">
        <v>10.28</v>
      </c>
      <c r="AA2956">
        <v>0</v>
      </c>
      <c r="AB2956">
        <v>0</v>
      </c>
      <c r="AC2956">
        <v>776.22</v>
      </c>
      <c r="AD2956" t="s">
        <v>41</v>
      </c>
      <c r="AE2956" t="s">
        <v>42</v>
      </c>
      <c r="AF2956" t="s">
        <v>42</v>
      </c>
      <c r="AG2956">
        <f t="shared" si="92"/>
        <v>0</v>
      </c>
      <c r="AH2956" t="str" cm="1">
        <f t="array" ref="AH2956">_xlfn.IFS(
X2956&lt;=20, "&lt;20",
AND(X2956&gt;=20, X2956&lt;50), "20-50",
AND(X2956&gt;=50, X2956&lt;100), "50-100",
X2956&gt;=100, "&gt;100"
)</f>
        <v>20-50</v>
      </c>
      <c r="AI2956">
        <f t="shared" si="93"/>
        <v>0</v>
      </c>
      <c r="AJ2956" t="str" cm="1">
        <f t="array" ref="AJ2956">_xlfn.IFS(
C2956&lt;=20, "&lt;20",
AND(C2956&gt;=20, C2956&lt;35), "20-35",
AND(C2956&gt;=35, C2956&lt;50), "35-50",
C2956&gt;=50, "50-100"
)</f>
        <v>20-35</v>
      </c>
      <c r="AK2956" t="str" cm="1">
        <f t="array" ref="AK2956">_xlfn.IFS(
G2956&lt;6, "&lt;6",
AND(G2956&gt;=6, G2956&lt;12), "6-12",
AND(G2956&gt;=12, G2956&lt;18), "12-18",  AND(G2956&gt;=18, G2956&lt;24), "18-24", G2956&gt;=24, "24-36")</f>
        <v>6-12</v>
      </c>
    </row>
    <row r="2957" spans="1:37" x14ac:dyDescent="0.3">
      <c r="A2957" t="s">
        <v>3057</v>
      </c>
      <c r="B2957" t="s">
        <v>44</v>
      </c>
      <c r="C2957">
        <v>59</v>
      </c>
      <c r="D2957" t="s">
        <v>37</v>
      </c>
      <c r="E2957" t="s">
        <v>82</v>
      </c>
      <c r="F2957">
        <v>5</v>
      </c>
      <c r="G2957">
        <v>31</v>
      </c>
      <c r="H2957" t="s">
        <v>36</v>
      </c>
      <c r="I2957" t="s">
        <v>37</v>
      </c>
      <c r="J2957" t="s">
        <v>34</v>
      </c>
      <c r="K2957" t="s">
        <v>34</v>
      </c>
      <c r="L2957" t="s">
        <v>34</v>
      </c>
      <c r="M2957" t="s">
        <v>34</v>
      </c>
      <c r="N2957" t="s">
        <v>34</v>
      </c>
      <c r="O2957" t="s">
        <v>34</v>
      </c>
      <c r="P2957" t="s">
        <v>34</v>
      </c>
      <c r="Q2957" t="s">
        <v>34</v>
      </c>
      <c r="R2957" t="s">
        <v>34</v>
      </c>
      <c r="S2957" t="s">
        <v>34</v>
      </c>
      <c r="T2957" t="s">
        <v>34</v>
      </c>
      <c r="U2957" t="s">
        <v>39</v>
      </c>
      <c r="V2957" t="s">
        <v>34</v>
      </c>
      <c r="W2957" t="s">
        <v>40</v>
      </c>
      <c r="X2957">
        <v>19.350000000000001</v>
      </c>
      <c r="Y2957">
        <v>295.55</v>
      </c>
      <c r="Z2957">
        <v>0</v>
      </c>
      <c r="AA2957">
        <v>0</v>
      </c>
      <c r="AB2957">
        <v>655.20000000000005</v>
      </c>
      <c r="AC2957">
        <v>950.75</v>
      </c>
      <c r="AD2957" t="s">
        <v>41</v>
      </c>
      <c r="AE2957" t="s">
        <v>42</v>
      </c>
      <c r="AF2957" t="s">
        <v>42</v>
      </c>
      <c r="AG2957">
        <f t="shared" si="92"/>
        <v>0</v>
      </c>
      <c r="AH2957" t="str" cm="1">
        <f t="array" ref="AH2957">_xlfn.IFS(
X2957&lt;=20, "&lt;20",
AND(X2957&gt;=20, X2957&lt;50), "20-50",
AND(X2957&gt;=50, X2957&lt;100), "50-100",
X2957&gt;=100, "&gt;100"
)</f>
        <v>&lt;20</v>
      </c>
      <c r="AI2957">
        <f t="shared" si="93"/>
        <v>0</v>
      </c>
      <c r="AJ2957" t="str" cm="1">
        <f t="array" ref="AJ2957">_xlfn.IFS(
C2957&lt;=20, "&lt;20",
AND(C2957&gt;=20, C2957&lt;35), "20-35",
AND(C2957&gt;=35, C2957&lt;50), "35-50",
C2957&gt;=50, "50-100"
)</f>
        <v>50-100</v>
      </c>
      <c r="AK2957" t="str" cm="1">
        <f t="array" ref="AK2957">_xlfn.IFS(
G2957&lt;6, "&lt;6",
AND(G2957&gt;=6, G2957&lt;12), "6-12",
AND(G2957&gt;=12, G2957&lt;18), "12-18",  AND(G2957&gt;=18, G2957&lt;24), "18-24", G2957&gt;=24, "24-36")</f>
        <v>24-36</v>
      </c>
    </row>
    <row r="2958" spans="1:37" x14ac:dyDescent="0.3">
      <c r="A2958" t="s">
        <v>3058</v>
      </c>
      <c r="B2958" t="s">
        <v>44</v>
      </c>
      <c r="C2958">
        <v>43</v>
      </c>
      <c r="D2958" t="s">
        <v>34</v>
      </c>
      <c r="E2958" t="s">
        <v>90</v>
      </c>
      <c r="F2958">
        <v>12</v>
      </c>
      <c r="G2958">
        <v>6</v>
      </c>
      <c r="H2958" t="s">
        <v>36</v>
      </c>
      <c r="I2958" t="s">
        <v>34</v>
      </c>
      <c r="J2958" t="s">
        <v>34</v>
      </c>
      <c r="K2958" t="s">
        <v>37</v>
      </c>
      <c r="L2958" t="s">
        <v>38</v>
      </c>
      <c r="M2958" t="s">
        <v>37</v>
      </c>
      <c r="N2958" t="s">
        <v>34</v>
      </c>
      <c r="O2958" t="s">
        <v>37</v>
      </c>
      <c r="P2958" t="s">
        <v>37</v>
      </c>
      <c r="Q2958" t="s">
        <v>34</v>
      </c>
      <c r="R2958" t="s">
        <v>37</v>
      </c>
      <c r="S2958" t="s">
        <v>37</v>
      </c>
      <c r="T2958" t="s">
        <v>37</v>
      </c>
      <c r="U2958" t="s">
        <v>67</v>
      </c>
      <c r="V2958" t="s">
        <v>37</v>
      </c>
      <c r="W2958" t="s">
        <v>51</v>
      </c>
      <c r="X2958">
        <v>49.85</v>
      </c>
      <c r="Y2958">
        <v>3370.2</v>
      </c>
      <c r="Z2958">
        <v>0</v>
      </c>
      <c r="AA2958">
        <v>0</v>
      </c>
      <c r="AB2958">
        <v>0</v>
      </c>
      <c r="AC2958">
        <v>3370.2</v>
      </c>
      <c r="AD2958" t="s">
        <v>41</v>
      </c>
      <c r="AE2958" t="s">
        <v>42</v>
      </c>
      <c r="AF2958" t="s">
        <v>42</v>
      </c>
      <c r="AG2958">
        <f t="shared" si="92"/>
        <v>0</v>
      </c>
      <c r="AH2958" t="str" cm="1">
        <f t="array" ref="AH2958">_xlfn.IFS(
X2958&lt;=20, "&lt;20",
AND(X2958&gt;=20, X2958&lt;50), "20-50",
AND(X2958&gt;=50, X2958&lt;100), "50-100",
X2958&gt;=100, "&gt;100"
)</f>
        <v>20-50</v>
      </c>
      <c r="AI2958">
        <f t="shared" si="93"/>
        <v>0</v>
      </c>
      <c r="AJ2958" t="str" cm="1">
        <f t="array" ref="AJ2958">_xlfn.IFS(
C2958&lt;=20, "&lt;20",
AND(C2958&gt;=20, C2958&lt;35), "20-35",
AND(C2958&gt;=35, C2958&lt;50), "35-50",
C2958&gt;=50, "50-100"
)</f>
        <v>35-50</v>
      </c>
      <c r="AK2958" t="str" cm="1">
        <f t="array" ref="AK2958">_xlfn.IFS(
G2958&lt;6, "&lt;6",
AND(G2958&gt;=6, G2958&lt;12), "6-12",
AND(G2958&gt;=12, G2958&lt;18), "12-18",  AND(G2958&gt;=18, G2958&lt;24), "18-24", G2958&gt;=24, "24-36")</f>
        <v>6-12</v>
      </c>
    </row>
    <row r="2959" spans="1:37" x14ac:dyDescent="0.3">
      <c r="A2959" t="s">
        <v>3059</v>
      </c>
      <c r="B2959" t="s">
        <v>44</v>
      </c>
      <c r="C2959">
        <v>57</v>
      </c>
      <c r="D2959" t="s">
        <v>37</v>
      </c>
      <c r="E2959" t="s">
        <v>103</v>
      </c>
      <c r="F2959">
        <v>8</v>
      </c>
      <c r="G2959">
        <v>17</v>
      </c>
      <c r="H2959" t="s">
        <v>66</v>
      </c>
      <c r="I2959" t="s">
        <v>37</v>
      </c>
      <c r="J2959" t="s">
        <v>37</v>
      </c>
      <c r="K2959" t="s">
        <v>34</v>
      </c>
      <c r="L2959" t="s">
        <v>34</v>
      </c>
      <c r="M2959" t="s">
        <v>34</v>
      </c>
      <c r="N2959" t="s">
        <v>34</v>
      </c>
      <c r="O2959" t="s">
        <v>34</v>
      </c>
      <c r="P2959" t="s">
        <v>34</v>
      </c>
      <c r="Q2959" t="s">
        <v>34</v>
      </c>
      <c r="R2959" t="s">
        <v>34</v>
      </c>
      <c r="S2959" t="s">
        <v>34</v>
      </c>
      <c r="T2959" t="s">
        <v>34</v>
      </c>
      <c r="U2959" t="s">
        <v>67</v>
      </c>
      <c r="V2959" t="s">
        <v>34</v>
      </c>
      <c r="W2959" t="s">
        <v>40</v>
      </c>
      <c r="X2959">
        <v>25.4</v>
      </c>
      <c r="Y2959">
        <v>1710.9</v>
      </c>
      <c r="Z2959">
        <v>0</v>
      </c>
      <c r="AA2959">
        <v>0</v>
      </c>
      <c r="AB2959">
        <v>2468.88</v>
      </c>
      <c r="AC2959">
        <v>4179.78</v>
      </c>
      <c r="AD2959" t="s">
        <v>41</v>
      </c>
      <c r="AE2959" t="s">
        <v>42</v>
      </c>
      <c r="AF2959" t="s">
        <v>42</v>
      </c>
      <c r="AG2959">
        <f t="shared" si="92"/>
        <v>0</v>
      </c>
      <c r="AH2959" t="str" cm="1">
        <f t="array" ref="AH2959">_xlfn.IFS(
X2959&lt;=20, "&lt;20",
AND(X2959&gt;=20, X2959&lt;50), "20-50",
AND(X2959&gt;=50, X2959&lt;100), "50-100",
X2959&gt;=100, "&gt;100"
)</f>
        <v>20-50</v>
      </c>
      <c r="AI2959">
        <f t="shared" si="93"/>
        <v>0</v>
      </c>
      <c r="AJ2959" t="str" cm="1">
        <f t="array" ref="AJ2959">_xlfn.IFS(
C2959&lt;=20, "&lt;20",
AND(C2959&gt;=20, C2959&lt;35), "20-35",
AND(C2959&gt;=35, C2959&lt;50), "35-50",
C2959&gt;=50, "50-100"
)</f>
        <v>50-100</v>
      </c>
      <c r="AK2959" t="str" cm="1">
        <f t="array" ref="AK2959">_xlfn.IFS(
G2959&lt;6, "&lt;6",
AND(G2959&gt;=6, G2959&lt;12), "6-12",
AND(G2959&gt;=12, G2959&lt;18), "12-18",  AND(G2959&gt;=18, G2959&lt;24), "18-24", G2959&gt;=24, "24-36")</f>
        <v>12-18</v>
      </c>
    </row>
    <row r="2960" spans="1:37" x14ac:dyDescent="0.3">
      <c r="A2960" t="s">
        <v>3060</v>
      </c>
      <c r="B2960" t="s">
        <v>44</v>
      </c>
      <c r="C2960">
        <v>69</v>
      </c>
      <c r="D2960" t="s">
        <v>34</v>
      </c>
      <c r="E2960" t="s">
        <v>61</v>
      </c>
      <c r="F2960">
        <v>12</v>
      </c>
      <c r="G2960">
        <v>14</v>
      </c>
      <c r="H2960" t="s">
        <v>36</v>
      </c>
      <c r="I2960" t="s">
        <v>37</v>
      </c>
      <c r="J2960" t="s">
        <v>34</v>
      </c>
      <c r="K2960" t="s">
        <v>37</v>
      </c>
      <c r="L2960" t="s">
        <v>38</v>
      </c>
      <c r="M2960" t="s">
        <v>37</v>
      </c>
      <c r="N2960" t="s">
        <v>34</v>
      </c>
      <c r="O2960" t="s">
        <v>34</v>
      </c>
      <c r="P2960" t="s">
        <v>37</v>
      </c>
      <c r="Q2960" t="s">
        <v>37</v>
      </c>
      <c r="R2960" t="s">
        <v>37</v>
      </c>
      <c r="S2960" t="s">
        <v>37</v>
      </c>
      <c r="T2960" t="s">
        <v>37</v>
      </c>
      <c r="U2960" t="s">
        <v>46</v>
      </c>
      <c r="V2960" t="s">
        <v>37</v>
      </c>
      <c r="W2960" t="s">
        <v>51</v>
      </c>
      <c r="X2960">
        <v>98.9</v>
      </c>
      <c r="Y2960">
        <v>1120.95</v>
      </c>
      <c r="Z2960">
        <v>0</v>
      </c>
      <c r="AA2960">
        <v>0</v>
      </c>
      <c r="AB2960">
        <v>419.04</v>
      </c>
      <c r="AC2960">
        <v>1539.99</v>
      </c>
      <c r="AD2960" t="s">
        <v>52</v>
      </c>
      <c r="AE2960" t="s">
        <v>100</v>
      </c>
      <c r="AF2960" t="s">
        <v>308</v>
      </c>
      <c r="AG2960">
        <f t="shared" si="92"/>
        <v>1</v>
      </c>
      <c r="AH2960" t="str" cm="1">
        <f t="array" ref="AH2960">_xlfn.IFS(
X2960&lt;=20, "&lt;20",
AND(X2960&gt;=20, X2960&lt;50), "20-50",
AND(X2960&gt;=50, X2960&lt;100), "50-100",
X2960&gt;=100, "&gt;100"
)</f>
        <v>50-100</v>
      </c>
      <c r="AI2960">
        <f t="shared" si="93"/>
        <v>0</v>
      </c>
      <c r="AJ2960" t="str" cm="1">
        <f t="array" ref="AJ2960">_xlfn.IFS(
C2960&lt;=20, "&lt;20",
AND(C2960&gt;=20, C2960&lt;35), "20-35",
AND(C2960&gt;=35, C2960&lt;50), "35-50",
C2960&gt;=50, "50-100"
)</f>
        <v>50-100</v>
      </c>
      <c r="AK2960" t="str" cm="1">
        <f t="array" ref="AK2960">_xlfn.IFS(
G2960&lt;6, "&lt;6",
AND(G2960&gt;=6, G2960&lt;12), "6-12",
AND(G2960&gt;=12, G2960&lt;18), "12-18",  AND(G2960&gt;=18, G2960&lt;24), "18-24", G2960&gt;=24, "24-36")</f>
        <v>12-18</v>
      </c>
    </row>
    <row r="2961" spans="1:37" x14ac:dyDescent="0.3">
      <c r="A2961" t="s">
        <v>3061</v>
      </c>
      <c r="B2961" t="s">
        <v>44</v>
      </c>
      <c r="C2961">
        <v>34</v>
      </c>
      <c r="D2961" t="s">
        <v>37</v>
      </c>
      <c r="E2961" t="s">
        <v>74</v>
      </c>
      <c r="F2961">
        <v>11</v>
      </c>
      <c r="G2961">
        <v>17</v>
      </c>
      <c r="H2961" t="s">
        <v>36</v>
      </c>
      <c r="I2961" t="s">
        <v>37</v>
      </c>
      <c r="J2961" t="s">
        <v>34</v>
      </c>
      <c r="K2961" t="s">
        <v>37</v>
      </c>
      <c r="L2961" t="s">
        <v>72</v>
      </c>
      <c r="M2961" t="s">
        <v>37</v>
      </c>
      <c r="N2961" t="s">
        <v>34</v>
      </c>
      <c r="O2961" t="s">
        <v>34</v>
      </c>
      <c r="P2961" t="s">
        <v>34</v>
      </c>
      <c r="Q2961" t="s">
        <v>34</v>
      </c>
      <c r="R2961" t="s">
        <v>34</v>
      </c>
      <c r="S2961" t="s">
        <v>34</v>
      </c>
      <c r="T2961" t="s">
        <v>37</v>
      </c>
      <c r="U2961" t="s">
        <v>46</v>
      </c>
      <c r="V2961" t="s">
        <v>37</v>
      </c>
      <c r="W2961" t="s">
        <v>40</v>
      </c>
      <c r="X2961">
        <v>50.3</v>
      </c>
      <c r="Y2961">
        <v>846.8</v>
      </c>
      <c r="Z2961">
        <v>0</v>
      </c>
      <c r="AA2961">
        <v>0</v>
      </c>
      <c r="AB2961">
        <v>775.37</v>
      </c>
      <c r="AC2961">
        <v>1622.17</v>
      </c>
      <c r="AD2961" t="s">
        <v>41</v>
      </c>
      <c r="AE2961" t="s">
        <v>42</v>
      </c>
      <c r="AF2961" t="s">
        <v>42</v>
      </c>
      <c r="AG2961">
        <f t="shared" si="92"/>
        <v>0</v>
      </c>
      <c r="AH2961" t="str" cm="1">
        <f t="array" ref="AH2961">_xlfn.IFS(
X2961&lt;=20, "&lt;20",
AND(X2961&gt;=20, X2961&lt;50), "20-50",
AND(X2961&gt;=50, X2961&lt;100), "50-100",
X2961&gt;=100, "&gt;100"
)</f>
        <v>50-100</v>
      </c>
      <c r="AI2961">
        <f t="shared" si="93"/>
        <v>0</v>
      </c>
      <c r="AJ2961" t="str" cm="1">
        <f t="array" ref="AJ2961">_xlfn.IFS(
C2961&lt;=20, "&lt;20",
AND(C2961&gt;=20, C2961&lt;35), "20-35",
AND(C2961&gt;=35, C2961&lt;50), "35-50",
C2961&gt;=50, "50-100"
)</f>
        <v>20-35</v>
      </c>
      <c r="AK2961" t="str" cm="1">
        <f t="array" ref="AK2961">_xlfn.IFS(
G2961&lt;6, "&lt;6",
AND(G2961&gt;=6, G2961&lt;12), "6-12",
AND(G2961&gt;=12, G2961&lt;18), "12-18",  AND(G2961&gt;=18, G2961&lt;24), "18-24", G2961&gt;=24, "24-36")</f>
        <v>12-18</v>
      </c>
    </row>
    <row r="2962" spans="1:37" x14ac:dyDescent="0.3">
      <c r="A2962" t="s">
        <v>3062</v>
      </c>
      <c r="B2962" t="s">
        <v>33</v>
      </c>
      <c r="C2962">
        <v>65</v>
      </c>
      <c r="D2962" t="s">
        <v>34</v>
      </c>
      <c r="E2962" t="s">
        <v>109</v>
      </c>
      <c r="F2962">
        <v>11</v>
      </c>
      <c r="G2962">
        <v>16</v>
      </c>
      <c r="H2962" t="s">
        <v>49</v>
      </c>
      <c r="I2962" t="s">
        <v>37</v>
      </c>
      <c r="J2962" t="s">
        <v>34</v>
      </c>
      <c r="K2962" t="s">
        <v>37</v>
      </c>
      <c r="L2962" t="s">
        <v>72</v>
      </c>
      <c r="M2962" t="s">
        <v>34</v>
      </c>
      <c r="N2962" t="s">
        <v>37</v>
      </c>
      <c r="O2962" t="s">
        <v>34</v>
      </c>
      <c r="P2962" t="s">
        <v>34</v>
      </c>
      <c r="Q2962" t="s">
        <v>34</v>
      </c>
      <c r="R2962" t="s">
        <v>34</v>
      </c>
      <c r="S2962" t="s">
        <v>34</v>
      </c>
      <c r="T2962" t="s">
        <v>37</v>
      </c>
      <c r="U2962" t="s">
        <v>46</v>
      </c>
      <c r="V2962" t="s">
        <v>37</v>
      </c>
      <c r="W2962" t="s">
        <v>51</v>
      </c>
      <c r="X2962">
        <v>50.75</v>
      </c>
      <c r="Y2962">
        <v>50.75</v>
      </c>
      <c r="Z2962">
        <v>0</v>
      </c>
      <c r="AA2962">
        <v>0</v>
      </c>
      <c r="AB2962">
        <v>43.03</v>
      </c>
      <c r="AC2962">
        <v>93.78</v>
      </c>
      <c r="AD2962" t="s">
        <v>52</v>
      </c>
      <c r="AE2962" t="s">
        <v>53</v>
      </c>
      <c r="AF2962" t="s">
        <v>54</v>
      </c>
      <c r="AG2962">
        <f t="shared" si="92"/>
        <v>1</v>
      </c>
      <c r="AH2962" t="str" cm="1">
        <f t="array" ref="AH2962">_xlfn.IFS(
X2962&lt;=20, "&lt;20",
AND(X2962&gt;=20, X2962&lt;50), "20-50",
AND(X2962&gt;=50, X2962&lt;100), "50-100",
X2962&gt;=100, "&gt;100"
)</f>
        <v>50-100</v>
      </c>
      <c r="AI2962">
        <f t="shared" si="93"/>
        <v>0</v>
      </c>
      <c r="AJ2962" t="str" cm="1">
        <f t="array" ref="AJ2962">_xlfn.IFS(
C2962&lt;=20, "&lt;20",
AND(C2962&gt;=20, C2962&lt;35), "20-35",
AND(C2962&gt;=35, C2962&lt;50), "35-50",
C2962&gt;=50, "50-100"
)</f>
        <v>50-100</v>
      </c>
      <c r="AK2962" t="str" cm="1">
        <f t="array" ref="AK2962">_xlfn.IFS(
G2962&lt;6, "&lt;6",
AND(G2962&gt;=6, G2962&lt;12), "6-12",
AND(G2962&gt;=12, G2962&lt;18), "12-18",  AND(G2962&gt;=18, G2962&lt;24), "18-24", G2962&gt;=24, "24-36")</f>
        <v>12-18</v>
      </c>
    </row>
    <row r="2963" spans="1:37" x14ac:dyDescent="0.3">
      <c r="A2963" t="s">
        <v>3063</v>
      </c>
      <c r="B2963" t="s">
        <v>44</v>
      </c>
      <c r="C2963">
        <v>53</v>
      </c>
      <c r="D2963" t="s">
        <v>37</v>
      </c>
      <c r="E2963" t="s">
        <v>74</v>
      </c>
      <c r="F2963">
        <v>5</v>
      </c>
      <c r="G2963">
        <v>15</v>
      </c>
      <c r="H2963" t="s">
        <v>36</v>
      </c>
      <c r="I2963" t="s">
        <v>37</v>
      </c>
      <c r="J2963" t="s">
        <v>34</v>
      </c>
      <c r="K2963" t="s">
        <v>34</v>
      </c>
      <c r="L2963" t="s">
        <v>34</v>
      </c>
      <c r="M2963" t="s">
        <v>34</v>
      </c>
      <c r="N2963" t="s">
        <v>34</v>
      </c>
      <c r="O2963" t="s">
        <v>34</v>
      </c>
      <c r="P2963" t="s">
        <v>34</v>
      </c>
      <c r="Q2963" t="s">
        <v>34</v>
      </c>
      <c r="R2963" t="s">
        <v>34</v>
      </c>
      <c r="S2963" t="s">
        <v>34</v>
      </c>
      <c r="T2963" t="s">
        <v>34</v>
      </c>
      <c r="U2963" t="s">
        <v>39</v>
      </c>
      <c r="V2963" t="s">
        <v>37</v>
      </c>
      <c r="W2963" t="s">
        <v>40</v>
      </c>
      <c r="X2963">
        <v>19.8</v>
      </c>
      <c r="Y2963">
        <v>198.25</v>
      </c>
      <c r="Z2963">
        <v>0</v>
      </c>
      <c r="AA2963">
        <v>0</v>
      </c>
      <c r="AB2963">
        <v>28.4</v>
      </c>
      <c r="AC2963">
        <v>226.65</v>
      </c>
      <c r="AD2963" t="s">
        <v>41</v>
      </c>
      <c r="AE2963" t="s">
        <v>42</v>
      </c>
      <c r="AF2963" t="s">
        <v>42</v>
      </c>
      <c r="AG2963">
        <f t="shared" si="92"/>
        <v>0</v>
      </c>
      <c r="AH2963" t="str" cm="1">
        <f t="array" ref="AH2963">_xlfn.IFS(
X2963&lt;=20, "&lt;20",
AND(X2963&gt;=20, X2963&lt;50), "20-50",
AND(X2963&gt;=50, X2963&lt;100), "50-100",
X2963&gt;=100, "&gt;100"
)</f>
        <v>&lt;20</v>
      </c>
      <c r="AI2963">
        <f t="shared" si="93"/>
        <v>0</v>
      </c>
      <c r="AJ2963" t="str" cm="1">
        <f t="array" ref="AJ2963">_xlfn.IFS(
C2963&lt;=20, "&lt;20",
AND(C2963&gt;=20, C2963&lt;35), "20-35",
AND(C2963&gt;=35, C2963&lt;50), "35-50",
C2963&gt;=50, "50-100"
)</f>
        <v>50-100</v>
      </c>
      <c r="AK2963" t="str" cm="1">
        <f t="array" ref="AK2963">_xlfn.IFS(
G2963&lt;6, "&lt;6",
AND(G2963&gt;=6, G2963&lt;12), "6-12",
AND(G2963&gt;=12, G2963&lt;18), "12-18",  AND(G2963&gt;=18, G2963&lt;24), "18-24", G2963&gt;=24, "24-36")</f>
        <v>12-18</v>
      </c>
    </row>
    <row r="2964" spans="1:37" x14ac:dyDescent="0.3">
      <c r="A2964" t="s">
        <v>3064</v>
      </c>
      <c r="B2964" t="s">
        <v>33</v>
      </c>
      <c r="C2964">
        <v>59</v>
      </c>
      <c r="D2964" t="s">
        <v>37</v>
      </c>
      <c r="E2964" t="s">
        <v>61</v>
      </c>
      <c r="F2964">
        <v>2</v>
      </c>
      <c r="G2964">
        <v>27</v>
      </c>
      <c r="H2964" t="s">
        <v>36</v>
      </c>
      <c r="I2964" t="s">
        <v>37</v>
      </c>
      <c r="J2964" t="s">
        <v>34</v>
      </c>
      <c r="K2964" t="s">
        <v>37</v>
      </c>
      <c r="L2964" t="s">
        <v>72</v>
      </c>
      <c r="M2964" t="s">
        <v>34</v>
      </c>
      <c r="N2964" t="s">
        <v>34</v>
      </c>
      <c r="O2964" t="s">
        <v>34</v>
      </c>
      <c r="P2964" t="s">
        <v>34</v>
      </c>
      <c r="Q2964" t="s">
        <v>37</v>
      </c>
      <c r="R2964" t="s">
        <v>34</v>
      </c>
      <c r="S2964" t="s">
        <v>34</v>
      </c>
      <c r="T2964" t="s">
        <v>37</v>
      </c>
      <c r="U2964" t="s">
        <v>46</v>
      </c>
      <c r="V2964" t="s">
        <v>34</v>
      </c>
      <c r="W2964" t="s">
        <v>143</v>
      </c>
      <c r="X2964">
        <v>54.85</v>
      </c>
      <c r="Y2964">
        <v>370.4</v>
      </c>
      <c r="Z2964">
        <v>0</v>
      </c>
      <c r="AA2964">
        <v>0</v>
      </c>
      <c r="AB2964">
        <v>39.270000000000003</v>
      </c>
      <c r="AC2964">
        <v>409.67</v>
      </c>
      <c r="AD2964" t="s">
        <v>41</v>
      </c>
      <c r="AE2964" t="s">
        <v>42</v>
      </c>
      <c r="AF2964" t="s">
        <v>42</v>
      </c>
      <c r="AG2964">
        <f t="shared" si="92"/>
        <v>0</v>
      </c>
      <c r="AH2964" t="str" cm="1">
        <f t="array" ref="AH2964">_xlfn.IFS(
X2964&lt;=20, "&lt;20",
AND(X2964&gt;=20, X2964&lt;50), "20-50",
AND(X2964&gt;=50, X2964&lt;100), "50-100",
X2964&gt;=100, "&gt;100"
)</f>
        <v>50-100</v>
      </c>
      <c r="AI2964">
        <f t="shared" si="93"/>
        <v>0</v>
      </c>
      <c r="AJ2964" t="str" cm="1">
        <f t="array" ref="AJ2964">_xlfn.IFS(
C2964&lt;=20, "&lt;20",
AND(C2964&gt;=20, C2964&lt;35), "20-35",
AND(C2964&gt;=35, C2964&lt;50), "35-50",
C2964&gt;=50, "50-100"
)</f>
        <v>50-100</v>
      </c>
      <c r="AK2964" t="str" cm="1">
        <f t="array" ref="AK2964">_xlfn.IFS(
G2964&lt;6, "&lt;6",
AND(G2964&gt;=6, G2964&lt;12), "6-12",
AND(G2964&gt;=12, G2964&lt;18), "12-18",  AND(G2964&gt;=18, G2964&lt;24), "18-24", G2964&gt;=24, "24-36")</f>
        <v>24-36</v>
      </c>
    </row>
    <row r="2965" spans="1:37" x14ac:dyDescent="0.3">
      <c r="A2965" t="s">
        <v>3065</v>
      </c>
      <c r="B2965" t="s">
        <v>33</v>
      </c>
      <c r="C2965">
        <v>67</v>
      </c>
      <c r="D2965" t="s">
        <v>34</v>
      </c>
      <c r="E2965" t="s">
        <v>124</v>
      </c>
      <c r="F2965">
        <v>8</v>
      </c>
      <c r="G2965">
        <v>7</v>
      </c>
      <c r="H2965" t="s">
        <v>66</v>
      </c>
      <c r="I2965" t="s">
        <v>37</v>
      </c>
      <c r="J2965" t="s">
        <v>37</v>
      </c>
      <c r="K2965" t="s">
        <v>37</v>
      </c>
      <c r="L2965" t="s">
        <v>72</v>
      </c>
      <c r="M2965" t="s">
        <v>34</v>
      </c>
      <c r="N2965" t="s">
        <v>37</v>
      </c>
      <c r="O2965" t="s">
        <v>37</v>
      </c>
      <c r="P2965" t="s">
        <v>37</v>
      </c>
      <c r="Q2965" t="s">
        <v>34</v>
      </c>
      <c r="R2965" t="s">
        <v>37</v>
      </c>
      <c r="S2965" t="s">
        <v>37</v>
      </c>
      <c r="T2965" t="s">
        <v>34</v>
      </c>
      <c r="U2965" t="s">
        <v>39</v>
      </c>
      <c r="V2965" t="s">
        <v>37</v>
      </c>
      <c r="W2965" t="s">
        <v>51</v>
      </c>
      <c r="X2965">
        <v>75.8</v>
      </c>
      <c r="Y2965">
        <v>5293.95</v>
      </c>
      <c r="Z2965">
        <v>0</v>
      </c>
      <c r="AA2965">
        <v>90</v>
      </c>
      <c r="AB2965">
        <v>1984.24</v>
      </c>
      <c r="AC2965">
        <v>7368.19</v>
      </c>
      <c r="AD2965" t="s">
        <v>52</v>
      </c>
      <c r="AE2965" t="s">
        <v>53</v>
      </c>
      <c r="AF2965" t="s">
        <v>91</v>
      </c>
      <c r="AG2965">
        <f t="shared" si="92"/>
        <v>1</v>
      </c>
      <c r="AH2965" t="str" cm="1">
        <f t="array" ref="AH2965">_xlfn.IFS(
X2965&lt;=20, "&lt;20",
AND(X2965&gt;=20, X2965&lt;50), "20-50",
AND(X2965&gt;=50, X2965&lt;100), "50-100",
X2965&gt;=100, "&gt;100"
)</f>
        <v>50-100</v>
      </c>
      <c r="AI2965">
        <f t="shared" si="93"/>
        <v>0</v>
      </c>
      <c r="AJ2965" t="str" cm="1">
        <f t="array" ref="AJ2965">_xlfn.IFS(
C2965&lt;=20, "&lt;20",
AND(C2965&gt;=20, C2965&lt;35), "20-35",
AND(C2965&gt;=35, C2965&lt;50), "35-50",
C2965&gt;=50, "50-100"
)</f>
        <v>50-100</v>
      </c>
      <c r="AK2965" t="str" cm="1">
        <f t="array" ref="AK2965">_xlfn.IFS(
G2965&lt;6, "&lt;6",
AND(G2965&gt;=6, G2965&lt;12), "6-12",
AND(G2965&gt;=12, G2965&lt;18), "12-18",  AND(G2965&gt;=18, G2965&lt;24), "18-24", G2965&gt;=24, "24-36")</f>
        <v>6-12</v>
      </c>
    </row>
    <row r="2966" spans="1:37" x14ac:dyDescent="0.3">
      <c r="A2966" t="s">
        <v>3066</v>
      </c>
      <c r="B2966" t="s">
        <v>44</v>
      </c>
      <c r="C2966">
        <v>55</v>
      </c>
      <c r="D2966" t="s">
        <v>34</v>
      </c>
      <c r="E2966" t="s">
        <v>69</v>
      </c>
      <c r="F2966">
        <v>10</v>
      </c>
      <c r="G2966">
        <v>23</v>
      </c>
      <c r="H2966" t="s">
        <v>36</v>
      </c>
      <c r="I2966" t="s">
        <v>37</v>
      </c>
      <c r="J2966" t="s">
        <v>34</v>
      </c>
      <c r="K2966" t="s">
        <v>34</v>
      </c>
      <c r="L2966" t="s">
        <v>34</v>
      </c>
      <c r="M2966" t="s">
        <v>34</v>
      </c>
      <c r="N2966" t="s">
        <v>34</v>
      </c>
      <c r="O2966" t="s">
        <v>34</v>
      </c>
      <c r="P2966" t="s">
        <v>34</v>
      </c>
      <c r="Q2966" t="s">
        <v>34</v>
      </c>
      <c r="R2966" t="s">
        <v>34</v>
      </c>
      <c r="S2966" t="s">
        <v>34</v>
      </c>
      <c r="T2966" t="s">
        <v>34</v>
      </c>
      <c r="U2966" t="s">
        <v>39</v>
      </c>
      <c r="V2966" t="s">
        <v>34</v>
      </c>
      <c r="W2966" t="s">
        <v>40</v>
      </c>
      <c r="X2966">
        <v>20</v>
      </c>
      <c r="Y2966">
        <v>218.55</v>
      </c>
      <c r="Z2966">
        <v>0</v>
      </c>
      <c r="AA2966">
        <v>0</v>
      </c>
      <c r="AB2966">
        <v>55.38</v>
      </c>
      <c r="AC2966">
        <v>273.93</v>
      </c>
      <c r="AD2966" t="s">
        <v>41</v>
      </c>
      <c r="AE2966" t="s">
        <v>42</v>
      </c>
      <c r="AF2966" t="s">
        <v>42</v>
      </c>
      <c r="AG2966">
        <f t="shared" si="92"/>
        <v>0</v>
      </c>
      <c r="AH2966" t="str" cm="1">
        <f t="array" ref="AH2966">_xlfn.IFS(
X2966&lt;=20, "&lt;20",
AND(X2966&gt;=20, X2966&lt;50), "20-50",
AND(X2966&gt;=50, X2966&lt;100), "50-100",
X2966&gt;=100, "&gt;100"
)</f>
        <v>&lt;20</v>
      </c>
      <c r="AI2966">
        <f t="shared" si="93"/>
        <v>0</v>
      </c>
      <c r="AJ2966" t="str" cm="1">
        <f t="array" ref="AJ2966">_xlfn.IFS(
C2966&lt;=20, "&lt;20",
AND(C2966&gt;=20, C2966&lt;35), "20-35",
AND(C2966&gt;=35, C2966&lt;50), "35-50",
C2966&gt;=50, "50-100"
)</f>
        <v>50-100</v>
      </c>
      <c r="AK2966" t="str" cm="1">
        <f t="array" ref="AK2966">_xlfn.IFS(
G2966&lt;6, "&lt;6",
AND(G2966&gt;=6, G2966&lt;12), "6-12",
AND(G2966&gt;=12, G2966&lt;18), "12-18",  AND(G2966&gt;=18, G2966&lt;24), "18-24", G2966&gt;=24, "24-36")</f>
        <v>18-24</v>
      </c>
    </row>
    <row r="2967" spans="1:37" x14ac:dyDescent="0.3">
      <c r="A2967" t="s">
        <v>3067</v>
      </c>
      <c r="B2967" t="s">
        <v>44</v>
      </c>
      <c r="C2967">
        <v>73</v>
      </c>
      <c r="D2967" t="s">
        <v>34</v>
      </c>
      <c r="E2967" t="s">
        <v>158</v>
      </c>
      <c r="F2967">
        <v>15</v>
      </c>
      <c r="G2967">
        <v>32</v>
      </c>
      <c r="H2967" t="s">
        <v>36</v>
      </c>
      <c r="I2967" t="s">
        <v>37</v>
      </c>
      <c r="J2967" t="s">
        <v>37</v>
      </c>
      <c r="K2967" t="s">
        <v>37</v>
      </c>
      <c r="L2967" t="s">
        <v>50</v>
      </c>
      <c r="M2967" t="s">
        <v>34</v>
      </c>
      <c r="N2967" t="s">
        <v>37</v>
      </c>
      <c r="O2967" t="s">
        <v>34</v>
      </c>
      <c r="P2967" t="s">
        <v>37</v>
      </c>
      <c r="Q2967" t="s">
        <v>37</v>
      </c>
      <c r="R2967" t="s">
        <v>37</v>
      </c>
      <c r="S2967" t="s">
        <v>34</v>
      </c>
      <c r="T2967" t="s">
        <v>37</v>
      </c>
      <c r="U2967" t="s">
        <v>39</v>
      </c>
      <c r="V2967" t="s">
        <v>37</v>
      </c>
      <c r="W2967" t="s">
        <v>51</v>
      </c>
      <c r="X2967">
        <v>105.55</v>
      </c>
      <c r="Y2967">
        <v>7195.35</v>
      </c>
      <c r="Z2967">
        <v>0</v>
      </c>
      <c r="AA2967">
        <v>0</v>
      </c>
      <c r="AB2967">
        <v>2361.8000000000002</v>
      </c>
      <c r="AC2967">
        <v>9557.15</v>
      </c>
      <c r="AD2967" t="s">
        <v>41</v>
      </c>
      <c r="AE2967" t="s">
        <v>42</v>
      </c>
      <c r="AF2967" t="s">
        <v>42</v>
      </c>
      <c r="AG2967">
        <f t="shared" si="92"/>
        <v>0</v>
      </c>
      <c r="AH2967" t="str" cm="1">
        <f t="array" ref="AH2967">_xlfn.IFS(
X2967&lt;=20, "&lt;20",
AND(X2967&gt;=20, X2967&lt;50), "20-50",
AND(X2967&gt;=50, X2967&lt;100), "50-100",
X2967&gt;=100, "&gt;100"
)</f>
        <v>&gt;100</v>
      </c>
      <c r="AI2967">
        <f t="shared" si="93"/>
        <v>0</v>
      </c>
      <c r="AJ2967" t="str" cm="1">
        <f t="array" ref="AJ2967">_xlfn.IFS(
C2967&lt;=20, "&lt;20",
AND(C2967&gt;=20, C2967&lt;35), "20-35",
AND(C2967&gt;=35, C2967&lt;50), "35-50",
C2967&gt;=50, "50-100"
)</f>
        <v>50-100</v>
      </c>
      <c r="AK2967" t="str" cm="1">
        <f t="array" ref="AK2967">_xlfn.IFS(
G2967&lt;6, "&lt;6",
AND(G2967&gt;=6, G2967&lt;12), "6-12",
AND(G2967&gt;=12, G2967&lt;18), "12-18",  AND(G2967&gt;=18, G2967&lt;24), "18-24", G2967&gt;=24, "24-36")</f>
        <v>24-36</v>
      </c>
    </row>
    <row r="2968" spans="1:37" x14ac:dyDescent="0.3">
      <c r="A2968" t="s">
        <v>3068</v>
      </c>
      <c r="B2968" t="s">
        <v>44</v>
      </c>
      <c r="C2968">
        <v>56</v>
      </c>
      <c r="D2968" t="s">
        <v>37</v>
      </c>
      <c r="E2968" t="s">
        <v>64</v>
      </c>
      <c r="F2968">
        <v>8</v>
      </c>
      <c r="G2968">
        <v>3</v>
      </c>
      <c r="H2968" t="s">
        <v>36</v>
      </c>
      <c r="I2968" t="s">
        <v>34</v>
      </c>
      <c r="J2968" t="s">
        <v>34</v>
      </c>
      <c r="K2968" t="s">
        <v>37</v>
      </c>
      <c r="L2968" t="s">
        <v>38</v>
      </c>
      <c r="M2968" t="s">
        <v>37</v>
      </c>
      <c r="N2968" t="s">
        <v>34</v>
      </c>
      <c r="O2968" t="s">
        <v>34</v>
      </c>
      <c r="P2968" t="s">
        <v>37</v>
      </c>
      <c r="Q2968" t="s">
        <v>34</v>
      </c>
      <c r="R2968" t="s">
        <v>34</v>
      </c>
      <c r="S2968" t="s">
        <v>34</v>
      </c>
      <c r="T2968" t="s">
        <v>37</v>
      </c>
      <c r="U2968" t="s">
        <v>46</v>
      </c>
      <c r="V2968" t="s">
        <v>37</v>
      </c>
      <c r="W2968" t="s">
        <v>51</v>
      </c>
      <c r="X2968">
        <v>34.5</v>
      </c>
      <c r="Y2968">
        <v>279.25</v>
      </c>
      <c r="Z2968">
        <v>0</v>
      </c>
      <c r="AA2968">
        <v>0</v>
      </c>
      <c r="AB2968">
        <v>0</v>
      </c>
      <c r="AC2968">
        <v>279.25</v>
      </c>
      <c r="AD2968" t="s">
        <v>52</v>
      </c>
      <c r="AE2968" t="s">
        <v>58</v>
      </c>
      <c r="AF2968" t="s">
        <v>288</v>
      </c>
      <c r="AG2968">
        <f t="shared" si="92"/>
        <v>1</v>
      </c>
      <c r="AH2968" t="str" cm="1">
        <f t="array" ref="AH2968">_xlfn.IFS(
X2968&lt;=20, "&lt;20",
AND(X2968&gt;=20, X2968&lt;50), "20-50",
AND(X2968&gt;=50, X2968&lt;100), "50-100",
X2968&gt;=100, "&gt;100"
)</f>
        <v>20-50</v>
      </c>
      <c r="AI2968">
        <f t="shared" si="93"/>
        <v>0</v>
      </c>
      <c r="AJ2968" t="str" cm="1">
        <f t="array" ref="AJ2968">_xlfn.IFS(
C2968&lt;=20, "&lt;20",
AND(C2968&gt;=20, C2968&lt;35), "20-35",
AND(C2968&gt;=35, C2968&lt;50), "35-50",
C2968&gt;=50, "50-100"
)</f>
        <v>50-100</v>
      </c>
      <c r="AK2968" t="str" cm="1">
        <f t="array" ref="AK2968">_xlfn.IFS(
G2968&lt;6, "&lt;6",
AND(G2968&gt;=6, G2968&lt;12), "6-12",
AND(G2968&gt;=12, G2968&lt;18), "12-18",  AND(G2968&gt;=18, G2968&lt;24), "18-24", G2968&gt;=24, "24-36")</f>
        <v>&lt;6</v>
      </c>
    </row>
    <row r="2969" spans="1:37" x14ac:dyDescent="0.3">
      <c r="A2969" t="s">
        <v>3069</v>
      </c>
      <c r="B2969" t="s">
        <v>44</v>
      </c>
      <c r="C2969">
        <v>46</v>
      </c>
      <c r="D2969" t="s">
        <v>34</v>
      </c>
      <c r="E2969" t="s">
        <v>61</v>
      </c>
      <c r="F2969">
        <v>7</v>
      </c>
      <c r="G2969">
        <v>17</v>
      </c>
      <c r="H2969" t="s">
        <v>36</v>
      </c>
      <c r="I2969" t="s">
        <v>37</v>
      </c>
      <c r="J2969" t="s">
        <v>34</v>
      </c>
      <c r="K2969" t="s">
        <v>37</v>
      </c>
      <c r="L2969" t="s">
        <v>72</v>
      </c>
      <c r="M2969" t="s">
        <v>37</v>
      </c>
      <c r="N2969" t="s">
        <v>34</v>
      </c>
      <c r="O2969" t="s">
        <v>37</v>
      </c>
      <c r="P2969" t="s">
        <v>34</v>
      </c>
      <c r="Q2969" t="s">
        <v>34</v>
      </c>
      <c r="R2969" t="s">
        <v>34</v>
      </c>
      <c r="S2969" t="s">
        <v>34</v>
      </c>
      <c r="T2969" t="s">
        <v>37</v>
      </c>
      <c r="U2969" t="s">
        <v>46</v>
      </c>
      <c r="V2969" t="s">
        <v>34</v>
      </c>
      <c r="W2969" t="s">
        <v>40</v>
      </c>
      <c r="X2969">
        <v>55.8</v>
      </c>
      <c r="Y2969">
        <v>300.39999999999998</v>
      </c>
      <c r="Z2969">
        <v>0</v>
      </c>
      <c r="AA2969">
        <v>0</v>
      </c>
      <c r="AB2969">
        <v>124.15</v>
      </c>
      <c r="AC2969">
        <v>424.55</v>
      </c>
      <c r="AD2969" t="s">
        <v>41</v>
      </c>
      <c r="AE2969" t="s">
        <v>42</v>
      </c>
      <c r="AF2969" t="s">
        <v>42</v>
      </c>
      <c r="AG2969">
        <f t="shared" si="92"/>
        <v>0</v>
      </c>
      <c r="AH2969" t="str" cm="1">
        <f t="array" ref="AH2969">_xlfn.IFS(
X2969&lt;=20, "&lt;20",
AND(X2969&gt;=20, X2969&lt;50), "20-50",
AND(X2969&gt;=50, X2969&lt;100), "50-100",
X2969&gt;=100, "&gt;100"
)</f>
        <v>50-100</v>
      </c>
      <c r="AI2969">
        <f t="shared" si="93"/>
        <v>0</v>
      </c>
      <c r="AJ2969" t="str" cm="1">
        <f t="array" ref="AJ2969">_xlfn.IFS(
C2969&lt;=20, "&lt;20",
AND(C2969&gt;=20, C2969&lt;35), "20-35",
AND(C2969&gt;=35, C2969&lt;50), "35-50",
C2969&gt;=50, "50-100"
)</f>
        <v>35-50</v>
      </c>
      <c r="AK2969" t="str" cm="1">
        <f t="array" ref="AK2969">_xlfn.IFS(
G2969&lt;6, "&lt;6",
AND(G2969&gt;=6, G2969&lt;12), "6-12",
AND(G2969&gt;=12, G2969&lt;18), "12-18",  AND(G2969&gt;=18, G2969&lt;24), "18-24", G2969&gt;=24, "24-36")</f>
        <v>12-18</v>
      </c>
    </row>
    <row r="2970" spans="1:37" x14ac:dyDescent="0.3">
      <c r="A2970" t="s">
        <v>3070</v>
      </c>
      <c r="B2970" t="s">
        <v>33</v>
      </c>
      <c r="C2970">
        <v>32</v>
      </c>
      <c r="D2970" t="s">
        <v>37</v>
      </c>
      <c r="E2970" t="s">
        <v>335</v>
      </c>
      <c r="F2970">
        <v>1</v>
      </c>
      <c r="G2970">
        <v>26</v>
      </c>
      <c r="H2970" t="s">
        <v>36</v>
      </c>
      <c r="I2970" t="s">
        <v>37</v>
      </c>
      <c r="J2970" t="s">
        <v>34</v>
      </c>
      <c r="K2970" t="s">
        <v>37</v>
      </c>
      <c r="L2970" t="s">
        <v>72</v>
      </c>
      <c r="M2970" t="s">
        <v>34</v>
      </c>
      <c r="N2970" t="s">
        <v>37</v>
      </c>
      <c r="O2970" t="s">
        <v>37</v>
      </c>
      <c r="P2970" t="s">
        <v>34</v>
      </c>
      <c r="Q2970" t="s">
        <v>34</v>
      </c>
      <c r="R2970" t="s">
        <v>34</v>
      </c>
      <c r="S2970" t="s">
        <v>34</v>
      </c>
      <c r="T2970" t="s">
        <v>37</v>
      </c>
      <c r="U2970" t="s">
        <v>46</v>
      </c>
      <c r="V2970" t="s">
        <v>37</v>
      </c>
      <c r="W2970" t="s">
        <v>40</v>
      </c>
      <c r="X2970">
        <v>55.55</v>
      </c>
      <c r="Y2970">
        <v>551.29999999999995</v>
      </c>
      <c r="Z2970">
        <v>0</v>
      </c>
      <c r="AA2970">
        <v>0</v>
      </c>
      <c r="AB2970">
        <v>57.4</v>
      </c>
      <c r="AC2970">
        <v>608.70000000000005</v>
      </c>
      <c r="AD2970" t="s">
        <v>41</v>
      </c>
      <c r="AE2970" t="s">
        <v>42</v>
      </c>
      <c r="AF2970" t="s">
        <v>42</v>
      </c>
      <c r="AG2970">
        <f t="shared" si="92"/>
        <v>0</v>
      </c>
      <c r="AH2970" t="str" cm="1">
        <f t="array" ref="AH2970">_xlfn.IFS(
X2970&lt;=20, "&lt;20",
AND(X2970&gt;=20, X2970&lt;50), "20-50",
AND(X2970&gt;=50, X2970&lt;100), "50-100",
X2970&gt;=100, "&gt;100"
)</f>
        <v>50-100</v>
      </c>
      <c r="AI2970">
        <f t="shared" si="93"/>
        <v>0</v>
      </c>
      <c r="AJ2970" t="str" cm="1">
        <f t="array" ref="AJ2970">_xlfn.IFS(
C2970&lt;=20, "&lt;20",
AND(C2970&gt;=20, C2970&lt;35), "20-35",
AND(C2970&gt;=35, C2970&lt;50), "35-50",
C2970&gt;=50, "50-100"
)</f>
        <v>20-35</v>
      </c>
      <c r="AK2970" t="str" cm="1">
        <f t="array" ref="AK2970">_xlfn.IFS(
G2970&lt;6, "&lt;6",
AND(G2970&gt;=6, G2970&lt;12), "6-12",
AND(G2970&gt;=12, G2970&lt;18), "12-18",  AND(G2970&gt;=18, G2970&lt;24), "18-24", G2970&gt;=24, "24-36")</f>
        <v>24-36</v>
      </c>
    </row>
    <row r="2971" spans="1:37" x14ac:dyDescent="0.3">
      <c r="A2971" t="s">
        <v>3071</v>
      </c>
      <c r="B2971" t="s">
        <v>44</v>
      </c>
      <c r="C2971">
        <v>65</v>
      </c>
      <c r="D2971" t="s">
        <v>34</v>
      </c>
      <c r="E2971" t="s">
        <v>69</v>
      </c>
      <c r="F2971">
        <v>10</v>
      </c>
      <c r="G2971">
        <v>32</v>
      </c>
      <c r="H2971" t="s">
        <v>57</v>
      </c>
      <c r="I2971" t="s">
        <v>37</v>
      </c>
      <c r="J2971" t="s">
        <v>37</v>
      </c>
      <c r="K2971" t="s">
        <v>37</v>
      </c>
      <c r="L2971" t="s">
        <v>50</v>
      </c>
      <c r="M2971" t="s">
        <v>37</v>
      </c>
      <c r="N2971" t="s">
        <v>34</v>
      </c>
      <c r="O2971" t="s">
        <v>34</v>
      </c>
      <c r="P2971" t="s">
        <v>34</v>
      </c>
      <c r="Q2971" t="s">
        <v>37</v>
      </c>
      <c r="R2971" t="s">
        <v>34</v>
      </c>
      <c r="S2971" t="s">
        <v>34</v>
      </c>
      <c r="T2971" t="s">
        <v>37</v>
      </c>
      <c r="U2971" t="s">
        <v>46</v>
      </c>
      <c r="V2971" t="s">
        <v>37</v>
      </c>
      <c r="W2971" t="s">
        <v>51</v>
      </c>
      <c r="X2971">
        <v>90.6</v>
      </c>
      <c r="Y2971">
        <v>1660</v>
      </c>
      <c r="Z2971">
        <v>0</v>
      </c>
      <c r="AA2971">
        <v>0</v>
      </c>
      <c r="AB2971">
        <v>534.28</v>
      </c>
      <c r="AC2971">
        <v>2194.2800000000002</v>
      </c>
      <c r="AD2971" t="s">
        <v>52</v>
      </c>
      <c r="AE2971" t="s">
        <v>100</v>
      </c>
      <c r="AF2971" t="s">
        <v>509</v>
      </c>
      <c r="AG2971">
        <f t="shared" si="92"/>
        <v>1</v>
      </c>
      <c r="AH2971" t="str" cm="1">
        <f t="array" ref="AH2971">_xlfn.IFS(
X2971&lt;=20, "&lt;20",
AND(X2971&gt;=20, X2971&lt;50), "20-50",
AND(X2971&gt;=50, X2971&lt;100), "50-100",
X2971&gt;=100, "&gt;100"
)</f>
        <v>50-100</v>
      </c>
      <c r="AI2971">
        <f t="shared" si="93"/>
        <v>0</v>
      </c>
      <c r="AJ2971" t="str" cm="1">
        <f t="array" ref="AJ2971">_xlfn.IFS(
C2971&lt;=20, "&lt;20",
AND(C2971&gt;=20, C2971&lt;35), "20-35",
AND(C2971&gt;=35, C2971&lt;50), "35-50",
C2971&gt;=50, "50-100"
)</f>
        <v>50-100</v>
      </c>
      <c r="AK2971" t="str" cm="1">
        <f t="array" ref="AK2971">_xlfn.IFS(
G2971&lt;6, "&lt;6",
AND(G2971&gt;=6, G2971&lt;12), "6-12",
AND(G2971&gt;=12, G2971&lt;18), "12-18",  AND(G2971&gt;=18, G2971&lt;24), "18-24", G2971&gt;=24, "24-36")</f>
        <v>24-36</v>
      </c>
    </row>
    <row r="2972" spans="1:37" x14ac:dyDescent="0.3">
      <c r="A2972" t="s">
        <v>3072</v>
      </c>
      <c r="B2972" t="s">
        <v>44</v>
      </c>
      <c r="C2972">
        <v>66</v>
      </c>
      <c r="D2972" t="s">
        <v>34</v>
      </c>
      <c r="E2972" t="s">
        <v>90</v>
      </c>
      <c r="F2972">
        <v>12</v>
      </c>
      <c r="G2972">
        <v>9</v>
      </c>
      <c r="H2972" t="s">
        <v>36</v>
      </c>
      <c r="I2972" t="s">
        <v>37</v>
      </c>
      <c r="J2972" t="s">
        <v>34</v>
      </c>
      <c r="K2972" t="s">
        <v>37</v>
      </c>
      <c r="L2972" t="s">
        <v>72</v>
      </c>
      <c r="M2972" t="s">
        <v>34</v>
      </c>
      <c r="N2972" t="s">
        <v>34</v>
      </c>
      <c r="O2972" t="s">
        <v>34</v>
      </c>
      <c r="P2972" t="s">
        <v>37</v>
      </c>
      <c r="Q2972" t="s">
        <v>34</v>
      </c>
      <c r="R2972" t="s">
        <v>37</v>
      </c>
      <c r="S2972" t="s">
        <v>37</v>
      </c>
      <c r="T2972" t="s">
        <v>37</v>
      </c>
      <c r="U2972" t="s">
        <v>39</v>
      </c>
      <c r="V2972" t="s">
        <v>34</v>
      </c>
      <c r="W2972" t="s">
        <v>51</v>
      </c>
      <c r="X2972">
        <v>59.3</v>
      </c>
      <c r="Y2972">
        <v>2209.15</v>
      </c>
      <c r="Z2972">
        <v>0</v>
      </c>
      <c r="AA2972">
        <v>0</v>
      </c>
      <c r="AB2972">
        <v>264.02999999999997</v>
      </c>
      <c r="AC2972">
        <v>2473.1799999999998</v>
      </c>
      <c r="AD2972" t="s">
        <v>41</v>
      </c>
      <c r="AE2972" t="s">
        <v>42</v>
      </c>
      <c r="AF2972" t="s">
        <v>42</v>
      </c>
      <c r="AG2972">
        <f t="shared" si="92"/>
        <v>0</v>
      </c>
      <c r="AH2972" t="str" cm="1">
        <f t="array" ref="AH2972">_xlfn.IFS(
X2972&lt;=20, "&lt;20",
AND(X2972&gt;=20, X2972&lt;50), "20-50",
AND(X2972&gt;=50, X2972&lt;100), "50-100",
X2972&gt;=100, "&gt;100"
)</f>
        <v>50-100</v>
      </c>
      <c r="AI2972">
        <f t="shared" si="93"/>
        <v>0</v>
      </c>
      <c r="AJ2972" t="str" cm="1">
        <f t="array" ref="AJ2972">_xlfn.IFS(
C2972&lt;=20, "&lt;20",
AND(C2972&gt;=20, C2972&lt;35), "20-35",
AND(C2972&gt;=35, C2972&lt;50), "35-50",
C2972&gt;=50, "50-100"
)</f>
        <v>50-100</v>
      </c>
      <c r="AK2972" t="str" cm="1">
        <f t="array" ref="AK2972">_xlfn.IFS(
G2972&lt;6, "&lt;6",
AND(G2972&gt;=6, G2972&lt;12), "6-12",
AND(G2972&gt;=12, G2972&lt;18), "12-18",  AND(G2972&gt;=18, G2972&lt;24), "18-24", G2972&gt;=24, "24-36")</f>
        <v>6-12</v>
      </c>
    </row>
    <row r="2973" spans="1:37" x14ac:dyDescent="0.3">
      <c r="A2973" t="s">
        <v>3073</v>
      </c>
      <c r="B2973" t="s">
        <v>44</v>
      </c>
      <c r="C2973">
        <v>36</v>
      </c>
      <c r="D2973" t="s">
        <v>37</v>
      </c>
      <c r="E2973" t="s">
        <v>87</v>
      </c>
      <c r="F2973">
        <v>11</v>
      </c>
      <c r="G2973">
        <v>22</v>
      </c>
      <c r="H2973" t="s">
        <v>36</v>
      </c>
      <c r="I2973" t="s">
        <v>37</v>
      </c>
      <c r="J2973" t="s">
        <v>34</v>
      </c>
      <c r="K2973" t="s">
        <v>37</v>
      </c>
      <c r="L2973" t="s">
        <v>50</v>
      </c>
      <c r="M2973" t="s">
        <v>37</v>
      </c>
      <c r="N2973" t="s">
        <v>37</v>
      </c>
      <c r="O2973" t="s">
        <v>37</v>
      </c>
      <c r="P2973" t="s">
        <v>37</v>
      </c>
      <c r="Q2973" t="s">
        <v>37</v>
      </c>
      <c r="R2973" t="s">
        <v>37</v>
      </c>
      <c r="S2973" t="s">
        <v>37</v>
      </c>
      <c r="T2973" t="s">
        <v>37</v>
      </c>
      <c r="U2973" t="s">
        <v>46</v>
      </c>
      <c r="V2973" t="s">
        <v>37</v>
      </c>
      <c r="W2973" t="s">
        <v>51</v>
      </c>
      <c r="X2973">
        <v>108.2</v>
      </c>
      <c r="Y2973">
        <v>2203.6999999999998</v>
      </c>
      <c r="Z2973">
        <v>0</v>
      </c>
      <c r="AA2973">
        <v>0</v>
      </c>
      <c r="AB2973">
        <v>321</v>
      </c>
      <c r="AC2973">
        <v>2524.6999999999998</v>
      </c>
      <c r="AD2973" t="s">
        <v>41</v>
      </c>
      <c r="AE2973" t="s">
        <v>42</v>
      </c>
      <c r="AF2973" t="s">
        <v>42</v>
      </c>
      <c r="AG2973">
        <f t="shared" si="92"/>
        <v>0</v>
      </c>
      <c r="AH2973" t="str" cm="1">
        <f t="array" ref="AH2973">_xlfn.IFS(
X2973&lt;=20, "&lt;20",
AND(X2973&gt;=20, X2973&lt;50), "20-50",
AND(X2973&gt;=50, X2973&lt;100), "50-100",
X2973&gt;=100, "&gt;100"
)</f>
        <v>&gt;100</v>
      </c>
      <c r="AI2973">
        <f t="shared" si="93"/>
        <v>0</v>
      </c>
      <c r="AJ2973" t="str" cm="1">
        <f t="array" ref="AJ2973">_xlfn.IFS(
C2973&lt;=20, "&lt;20",
AND(C2973&gt;=20, C2973&lt;35), "20-35",
AND(C2973&gt;=35, C2973&lt;50), "35-50",
C2973&gt;=50, "50-100"
)</f>
        <v>35-50</v>
      </c>
      <c r="AK2973" t="str" cm="1">
        <f t="array" ref="AK2973">_xlfn.IFS(
G2973&lt;6, "&lt;6",
AND(G2973&gt;=6, G2973&lt;12), "6-12",
AND(G2973&gt;=12, G2973&lt;18), "12-18",  AND(G2973&gt;=18, G2973&lt;24), "18-24", G2973&gt;=24, "24-36")</f>
        <v>18-24</v>
      </c>
    </row>
    <row r="2974" spans="1:37" x14ac:dyDescent="0.3">
      <c r="A2974" t="s">
        <v>3074</v>
      </c>
      <c r="B2974" t="s">
        <v>44</v>
      </c>
      <c r="C2974">
        <v>81</v>
      </c>
      <c r="D2974" t="s">
        <v>34</v>
      </c>
      <c r="E2974" t="s">
        <v>124</v>
      </c>
      <c r="F2974">
        <v>8</v>
      </c>
      <c r="G2974">
        <v>22</v>
      </c>
      <c r="H2974" t="s">
        <v>36</v>
      </c>
      <c r="I2974" t="s">
        <v>37</v>
      </c>
      <c r="J2974" t="s">
        <v>34</v>
      </c>
      <c r="K2974" t="s">
        <v>37</v>
      </c>
      <c r="L2974" t="s">
        <v>50</v>
      </c>
      <c r="M2974" t="s">
        <v>37</v>
      </c>
      <c r="N2974" t="s">
        <v>34</v>
      </c>
      <c r="O2974" t="s">
        <v>37</v>
      </c>
      <c r="P2974" t="s">
        <v>37</v>
      </c>
      <c r="Q2974" t="s">
        <v>34</v>
      </c>
      <c r="R2974" t="s">
        <v>37</v>
      </c>
      <c r="S2974" t="s">
        <v>34</v>
      </c>
      <c r="T2974" t="s">
        <v>37</v>
      </c>
      <c r="U2974" t="s">
        <v>39</v>
      </c>
      <c r="V2974" t="s">
        <v>34</v>
      </c>
      <c r="W2974" t="s">
        <v>40</v>
      </c>
      <c r="X2974">
        <v>94.3</v>
      </c>
      <c r="Y2974">
        <v>1818.3</v>
      </c>
      <c r="Z2974">
        <v>0</v>
      </c>
      <c r="AA2974">
        <v>0</v>
      </c>
      <c r="AB2974">
        <v>650.79999999999995</v>
      </c>
      <c r="AC2974">
        <v>2469.1</v>
      </c>
      <c r="AD2974" t="s">
        <v>41</v>
      </c>
      <c r="AE2974" t="s">
        <v>42</v>
      </c>
      <c r="AF2974" t="s">
        <v>42</v>
      </c>
      <c r="AG2974">
        <f t="shared" si="92"/>
        <v>0</v>
      </c>
      <c r="AH2974" t="str" cm="1">
        <f t="array" ref="AH2974">_xlfn.IFS(
X2974&lt;=20, "&lt;20",
AND(X2974&gt;=20, X2974&lt;50), "20-50",
AND(X2974&gt;=50, X2974&lt;100), "50-100",
X2974&gt;=100, "&gt;100"
)</f>
        <v>50-100</v>
      </c>
      <c r="AI2974">
        <f t="shared" si="93"/>
        <v>0</v>
      </c>
      <c r="AJ2974" t="str" cm="1">
        <f t="array" ref="AJ2974">_xlfn.IFS(
C2974&lt;=20, "&lt;20",
AND(C2974&gt;=20, C2974&lt;35), "20-35",
AND(C2974&gt;=35, C2974&lt;50), "35-50",
C2974&gt;=50, "50-100"
)</f>
        <v>50-100</v>
      </c>
      <c r="AK2974" t="str" cm="1">
        <f t="array" ref="AK2974">_xlfn.IFS(
G2974&lt;6, "&lt;6",
AND(G2974&gt;=6, G2974&lt;12), "6-12",
AND(G2974&gt;=12, G2974&lt;18), "12-18",  AND(G2974&gt;=18, G2974&lt;24), "18-24", G2974&gt;=24, "24-36")</f>
        <v>18-24</v>
      </c>
    </row>
    <row r="2975" spans="1:37" x14ac:dyDescent="0.3">
      <c r="A2975" t="s">
        <v>3075</v>
      </c>
      <c r="B2975" t="s">
        <v>33</v>
      </c>
      <c r="C2975">
        <v>66</v>
      </c>
      <c r="D2975" t="s">
        <v>37</v>
      </c>
      <c r="E2975" t="s">
        <v>103</v>
      </c>
      <c r="F2975">
        <v>11</v>
      </c>
      <c r="G2975">
        <v>26</v>
      </c>
      <c r="H2975" t="s">
        <v>66</v>
      </c>
      <c r="I2975" t="s">
        <v>34</v>
      </c>
      <c r="J2975" t="s">
        <v>34</v>
      </c>
      <c r="K2975" t="s">
        <v>37</v>
      </c>
      <c r="L2975" t="s">
        <v>72</v>
      </c>
      <c r="M2975" t="s">
        <v>37</v>
      </c>
      <c r="N2975" t="s">
        <v>37</v>
      </c>
      <c r="O2975" t="s">
        <v>37</v>
      </c>
      <c r="P2975" t="s">
        <v>37</v>
      </c>
      <c r="Q2975" t="s">
        <v>37</v>
      </c>
      <c r="R2975" t="s">
        <v>37</v>
      </c>
      <c r="S2975" t="s">
        <v>34</v>
      </c>
      <c r="T2975" t="s">
        <v>34</v>
      </c>
      <c r="U2975" t="s">
        <v>67</v>
      </c>
      <c r="V2975" t="s">
        <v>37</v>
      </c>
      <c r="W2975" t="s">
        <v>40</v>
      </c>
      <c r="X2975">
        <v>64.95</v>
      </c>
      <c r="Y2975">
        <v>4546</v>
      </c>
      <c r="Z2975">
        <v>0</v>
      </c>
      <c r="AA2975">
        <v>30</v>
      </c>
      <c r="AB2975">
        <v>0</v>
      </c>
      <c r="AC2975">
        <v>4576</v>
      </c>
      <c r="AD2975" t="s">
        <v>41</v>
      </c>
      <c r="AE2975" t="s">
        <v>42</v>
      </c>
      <c r="AF2975" t="s">
        <v>42</v>
      </c>
      <c r="AG2975">
        <f t="shared" si="92"/>
        <v>0</v>
      </c>
      <c r="AH2975" t="str" cm="1">
        <f t="array" ref="AH2975">_xlfn.IFS(
X2975&lt;=20, "&lt;20",
AND(X2975&gt;=20, X2975&lt;50), "20-50",
AND(X2975&gt;=50, X2975&lt;100), "50-100",
X2975&gt;=100, "&gt;100"
)</f>
        <v>50-100</v>
      </c>
      <c r="AI2975">
        <f t="shared" si="93"/>
        <v>0</v>
      </c>
      <c r="AJ2975" t="str" cm="1">
        <f t="array" ref="AJ2975">_xlfn.IFS(
C2975&lt;=20, "&lt;20",
AND(C2975&gt;=20, C2975&lt;35), "20-35",
AND(C2975&gt;=35, C2975&lt;50), "35-50",
C2975&gt;=50, "50-100"
)</f>
        <v>50-100</v>
      </c>
      <c r="AK2975" t="str" cm="1">
        <f t="array" ref="AK2975">_xlfn.IFS(
G2975&lt;6, "&lt;6",
AND(G2975&gt;=6, G2975&lt;12), "6-12",
AND(G2975&gt;=12, G2975&lt;18), "12-18",  AND(G2975&gt;=18, G2975&lt;24), "18-24", G2975&gt;=24, "24-36")</f>
        <v>24-36</v>
      </c>
    </row>
    <row r="2976" spans="1:37" x14ac:dyDescent="0.3">
      <c r="A2976" t="s">
        <v>3076</v>
      </c>
      <c r="B2976" t="s">
        <v>44</v>
      </c>
      <c r="C2976">
        <v>54</v>
      </c>
      <c r="D2976" t="s">
        <v>37</v>
      </c>
      <c r="E2976" t="s">
        <v>61</v>
      </c>
      <c r="F2976">
        <v>2</v>
      </c>
      <c r="G2976">
        <v>15</v>
      </c>
      <c r="H2976" t="s">
        <v>36</v>
      </c>
      <c r="I2976" t="s">
        <v>37</v>
      </c>
      <c r="J2976" t="s">
        <v>37</v>
      </c>
      <c r="K2976" t="s">
        <v>34</v>
      </c>
      <c r="L2976" t="s">
        <v>34</v>
      </c>
      <c r="M2976" t="s">
        <v>34</v>
      </c>
      <c r="N2976" t="s">
        <v>34</v>
      </c>
      <c r="O2976" t="s">
        <v>34</v>
      </c>
      <c r="P2976" t="s">
        <v>34</v>
      </c>
      <c r="Q2976" t="s">
        <v>34</v>
      </c>
      <c r="R2976" t="s">
        <v>34</v>
      </c>
      <c r="S2976" t="s">
        <v>34</v>
      </c>
      <c r="T2976" t="s">
        <v>34</v>
      </c>
      <c r="U2976" t="s">
        <v>67</v>
      </c>
      <c r="V2976" t="s">
        <v>37</v>
      </c>
      <c r="W2976" t="s">
        <v>40</v>
      </c>
      <c r="X2976">
        <v>-6</v>
      </c>
      <c r="Y2976">
        <v>1563.95</v>
      </c>
      <c r="Z2976">
        <v>0</v>
      </c>
      <c r="AA2976">
        <v>0</v>
      </c>
      <c r="AB2976">
        <v>510.26</v>
      </c>
      <c r="AC2976">
        <v>2074.21</v>
      </c>
      <c r="AD2976" t="s">
        <v>41</v>
      </c>
      <c r="AE2976" t="s">
        <v>42</v>
      </c>
      <c r="AF2976" t="s">
        <v>42</v>
      </c>
      <c r="AG2976">
        <f t="shared" si="92"/>
        <v>0</v>
      </c>
      <c r="AH2976" t="str" cm="1">
        <f t="array" ref="AH2976">_xlfn.IFS(
X2976&lt;=20, "&lt;20",
AND(X2976&gt;=20, X2976&lt;50), "20-50",
AND(X2976&gt;=50, X2976&lt;100), "50-100",
X2976&gt;=100, "&gt;100"
)</f>
        <v>&lt;20</v>
      </c>
      <c r="AI2976">
        <f t="shared" si="93"/>
        <v>0</v>
      </c>
      <c r="AJ2976" t="str" cm="1">
        <f t="array" ref="AJ2976">_xlfn.IFS(
C2976&lt;=20, "&lt;20",
AND(C2976&gt;=20, C2976&lt;35), "20-35",
AND(C2976&gt;=35, C2976&lt;50), "35-50",
C2976&gt;=50, "50-100"
)</f>
        <v>50-100</v>
      </c>
      <c r="AK2976" t="str" cm="1">
        <f t="array" ref="AK2976">_xlfn.IFS(
G2976&lt;6, "&lt;6",
AND(G2976&gt;=6, G2976&lt;12), "6-12",
AND(G2976&gt;=12, G2976&lt;18), "12-18",  AND(G2976&gt;=18, G2976&lt;24), "18-24", G2976&gt;=24, "24-36")</f>
        <v>12-18</v>
      </c>
    </row>
    <row r="2977" spans="1:37" x14ac:dyDescent="0.3">
      <c r="A2977" t="s">
        <v>3077</v>
      </c>
      <c r="B2977" t="s">
        <v>33</v>
      </c>
      <c r="C2977">
        <v>59</v>
      </c>
      <c r="D2977" t="s">
        <v>34</v>
      </c>
      <c r="E2977" t="s">
        <v>90</v>
      </c>
      <c r="F2977">
        <v>2</v>
      </c>
      <c r="G2977">
        <v>3</v>
      </c>
      <c r="H2977" t="s">
        <v>36</v>
      </c>
      <c r="I2977" t="s">
        <v>37</v>
      </c>
      <c r="J2977" t="s">
        <v>34</v>
      </c>
      <c r="K2977" t="s">
        <v>34</v>
      </c>
      <c r="L2977" t="s">
        <v>34</v>
      </c>
      <c r="M2977" t="s">
        <v>34</v>
      </c>
      <c r="N2977" t="s">
        <v>34</v>
      </c>
      <c r="O2977" t="s">
        <v>34</v>
      </c>
      <c r="P2977" t="s">
        <v>34</v>
      </c>
      <c r="Q2977" t="s">
        <v>34</v>
      </c>
      <c r="R2977" t="s">
        <v>34</v>
      </c>
      <c r="S2977" t="s">
        <v>34</v>
      </c>
      <c r="T2977" t="s">
        <v>34</v>
      </c>
      <c r="U2977" t="s">
        <v>67</v>
      </c>
      <c r="V2977" t="s">
        <v>34</v>
      </c>
      <c r="W2977" t="s">
        <v>143</v>
      </c>
      <c r="X2977">
        <v>19.75</v>
      </c>
      <c r="Y2977">
        <v>498.1</v>
      </c>
      <c r="Z2977">
        <v>0</v>
      </c>
      <c r="AA2977">
        <v>0</v>
      </c>
      <c r="AB2977">
        <v>821.76</v>
      </c>
      <c r="AC2977">
        <v>1319.86</v>
      </c>
      <c r="AD2977" t="s">
        <v>41</v>
      </c>
      <c r="AE2977" t="s">
        <v>42</v>
      </c>
      <c r="AF2977" t="s">
        <v>42</v>
      </c>
      <c r="AG2977">
        <f t="shared" si="92"/>
        <v>0</v>
      </c>
      <c r="AH2977" t="str" cm="1">
        <f t="array" ref="AH2977">_xlfn.IFS(
X2977&lt;=20, "&lt;20",
AND(X2977&gt;=20, X2977&lt;50), "20-50",
AND(X2977&gt;=50, X2977&lt;100), "50-100",
X2977&gt;=100, "&gt;100"
)</f>
        <v>&lt;20</v>
      </c>
      <c r="AI2977">
        <f t="shared" si="93"/>
        <v>0</v>
      </c>
      <c r="AJ2977" t="str" cm="1">
        <f t="array" ref="AJ2977">_xlfn.IFS(
C2977&lt;=20, "&lt;20",
AND(C2977&gt;=20, C2977&lt;35), "20-35",
AND(C2977&gt;=35, C2977&lt;50), "35-50",
C2977&gt;=50, "50-100"
)</f>
        <v>50-100</v>
      </c>
      <c r="AK2977" t="str" cm="1">
        <f t="array" ref="AK2977">_xlfn.IFS(
G2977&lt;6, "&lt;6",
AND(G2977&gt;=6, G2977&lt;12), "6-12",
AND(G2977&gt;=12, G2977&lt;18), "12-18",  AND(G2977&gt;=18, G2977&lt;24), "18-24", G2977&gt;=24, "24-36")</f>
        <v>&lt;6</v>
      </c>
    </row>
    <row r="2978" spans="1:37" x14ac:dyDescent="0.3">
      <c r="A2978" t="s">
        <v>3078</v>
      </c>
      <c r="B2978" t="s">
        <v>33</v>
      </c>
      <c r="C2978">
        <v>60</v>
      </c>
      <c r="D2978" t="s">
        <v>34</v>
      </c>
      <c r="E2978" t="s">
        <v>61</v>
      </c>
      <c r="F2978">
        <v>9</v>
      </c>
      <c r="G2978">
        <v>27</v>
      </c>
      <c r="H2978" t="s">
        <v>36</v>
      </c>
      <c r="I2978" t="s">
        <v>37</v>
      </c>
      <c r="J2978" t="s">
        <v>34</v>
      </c>
      <c r="K2978" t="s">
        <v>37</v>
      </c>
      <c r="L2978" t="s">
        <v>72</v>
      </c>
      <c r="M2978" t="s">
        <v>34</v>
      </c>
      <c r="N2978" t="s">
        <v>34</v>
      </c>
      <c r="O2978" t="s">
        <v>34</v>
      </c>
      <c r="P2978" t="s">
        <v>34</v>
      </c>
      <c r="Q2978" t="s">
        <v>37</v>
      </c>
      <c r="R2978" t="s">
        <v>34</v>
      </c>
      <c r="S2978" t="s">
        <v>34</v>
      </c>
      <c r="T2978" t="s">
        <v>37</v>
      </c>
      <c r="U2978" t="s">
        <v>46</v>
      </c>
      <c r="V2978" t="s">
        <v>34</v>
      </c>
      <c r="W2978" t="s">
        <v>51</v>
      </c>
      <c r="X2978">
        <v>54.6</v>
      </c>
      <c r="Y2978">
        <v>1125.2</v>
      </c>
      <c r="Z2978">
        <v>0</v>
      </c>
      <c r="AA2978">
        <v>0</v>
      </c>
      <c r="AB2978">
        <v>360.99</v>
      </c>
      <c r="AC2978">
        <v>1486.19</v>
      </c>
      <c r="AD2978" t="s">
        <v>41</v>
      </c>
      <c r="AE2978" t="s">
        <v>42</v>
      </c>
      <c r="AF2978" t="s">
        <v>42</v>
      </c>
      <c r="AG2978">
        <f t="shared" si="92"/>
        <v>0</v>
      </c>
      <c r="AH2978" t="str" cm="1">
        <f t="array" ref="AH2978">_xlfn.IFS(
X2978&lt;=20, "&lt;20",
AND(X2978&gt;=20, X2978&lt;50), "20-50",
AND(X2978&gt;=50, X2978&lt;100), "50-100",
X2978&gt;=100, "&gt;100"
)</f>
        <v>50-100</v>
      </c>
      <c r="AI2978">
        <f t="shared" si="93"/>
        <v>0</v>
      </c>
      <c r="AJ2978" t="str" cm="1">
        <f t="array" ref="AJ2978">_xlfn.IFS(
C2978&lt;=20, "&lt;20",
AND(C2978&gt;=20, C2978&lt;35), "20-35",
AND(C2978&gt;=35, C2978&lt;50), "35-50",
C2978&gt;=50, "50-100"
)</f>
        <v>50-100</v>
      </c>
      <c r="AK2978" t="str" cm="1">
        <f t="array" ref="AK2978">_xlfn.IFS(
G2978&lt;6, "&lt;6",
AND(G2978&gt;=6, G2978&lt;12), "6-12",
AND(G2978&gt;=12, G2978&lt;18), "12-18",  AND(G2978&gt;=18, G2978&lt;24), "18-24", G2978&gt;=24, "24-36")</f>
        <v>24-36</v>
      </c>
    </row>
    <row r="2979" spans="1:37" x14ac:dyDescent="0.3">
      <c r="A2979" t="s">
        <v>3079</v>
      </c>
      <c r="B2979" t="s">
        <v>44</v>
      </c>
      <c r="C2979">
        <v>65</v>
      </c>
      <c r="D2979" t="s">
        <v>34</v>
      </c>
      <c r="E2979" t="s">
        <v>74</v>
      </c>
      <c r="F2979">
        <v>0</v>
      </c>
      <c r="G2979">
        <v>22</v>
      </c>
      <c r="H2979" t="s">
        <v>36</v>
      </c>
      <c r="I2979" t="s">
        <v>37</v>
      </c>
      <c r="J2979" t="s">
        <v>34</v>
      </c>
      <c r="K2979" t="s">
        <v>37</v>
      </c>
      <c r="L2979" t="s">
        <v>50</v>
      </c>
      <c r="M2979" t="s">
        <v>34</v>
      </c>
      <c r="N2979" t="s">
        <v>34</v>
      </c>
      <c r="O2979" t="s">
        <v>34</v>
      </c>
      <c r="P2979" t="s">
        <v>34</v>
      </c>
      <c r="Q2979" t="s">
        <v>34</v>
      </c>
      <c r="R2979" t="s">
        <v>34</v>
      </c>
      <c r="S2979" t="s">
        <v>34</v>
      </c>
      <c r="T2979" t="s">
        <v>37</v>
      </c>
      <c r="U2979" t="s">
        <v>46</v>
      </c>
      <c r="V2979" t="s">
        <v>37</v>
      </c>
      <c r="W2979" t="s">
        <v>51</v>
      </c>
      <c r="X2979">
        <v>70.650000000000006</v>
      </c>
      <c r="Y2979">
        <v>142.35</v>
      </c>
      <c r="Z2979">
        <v>0</v>
      </c>
      <c r="AA2979">
        <v>0</v>
      </c>
      <c r="AB2979">
        <v>25.04</v>
      </c>
      <c r="AC2979">
        <v>167.39</v>
      </c>
      <c r="AD2979" t="s">
        <v>52</v>
      </c>
      <c r="AE2979" t="s">
        <v>53</v>
      </c>
      <c r="AF2979" t="s">
        <v>54</v>
      </c>
      <c r="AG2979">
        <f t="shared" si="92"/>
        <v>1</v>
      </c>
      <c r="AH2979" t="str" cm="1">
        <f t="array" ref="AH2979">_xlfn.IFS(
X2979&lt;=20, "&lt;20",
AND(X2979&gt;=20, X2979&lt;50), "20-50",
AND(X2979&gt;=50, X2979&lt;100), "50-100",
X2979&gt;=100, "&gt;100"
)</f>
        <v>50-100</v>
      </c>
      <c r="AI2979">
        <f t="shared" si="93"/>
        <v>0</v>
      </c>
      <c r="AJ2979" t="str" cm="1">
        <f t="array" ref="AJ2979">_xlfn.IFS(
C2979&lt;=20, "&lt;20",
AND(C2979&gt;=20, C2979&lt;35), "20-35",
AND(C2979&gt;=35, C2979&lt;50), "35-50",
C2979&gt;=50, "50-100"
)</f>
        <v>50-100</v>
      </c>
      <c r="AK2979" t="str" cm="1">
        <f t="array" ref="AK2979">_xlfn.IFS(
G2979&lt;6, "&lt;6",
AND(G2979&gt;=6, G2979&lt;12), "6-12",
AND(G2979&gt;=12, G2979&lt;18), "12-18",  AND(G2979&gt;=18, G2979&lt;24), "18-24", G2979&gt;=24, "24-36")</f>
        <v>18-24</v>
      </c>
    </row>
    <row r="2980" spans="1:37" x14ac:dyDescent="0.3">
      <c r="A2980" t="s">
        <v>3080</v>
      </c>
      <c r="B2980" t="s">
        <v>33</v>
      </c>
      <c r="C2980">
        <v>46</v>
      </c>
      <c r="D2980" t="s">
        <v>37</v>
      </c>
      <c r="E2980" t="s">
        <v>87</v>
      </c>
      <c r="F2980">
        <v>11</v>
      </c>
      <c r="G2980">
        <v>34</v>
      </c>
      <c r="H2980" t="s">
        <v>36</v>
      </c>
      <c r="I2980" t="s">
        <v>37</v>
      </c>
      <c r="J2980" t="s">
        <v>34</v>
      </c>
      <c r="K2980" t="s">
        <v>37</v>
      </c>
      <c r="L2980" t="s">
        <v>50</v>
      </c>
      <c r="M2980" t="s">
        <v>37</v>
      </c>
      <c r="N2980" t="s">
        <v>34</v>
      </c>
      <c r="O2980" t="s">
        <v>34</v>
      </c>
      <c r="P2980" t="s">
        <v>34</v>
      </c>
      <c r="Q2980" t="s">
        <v>34</v>
      </c>
      <c r="R2980" t="s">
        <v>34</v>
      </c>
      <c r="S2980" t="s">
        <v>34</v>
      </c>
      <c r="T2980" t="s">
        <v>37</v>
      </c>
      <c r="U2980" t="s">
        <v>46</v>
      </c>
      <c r="V2980" t="s">
        <v>34</v>
      </c>
      <c r="W2980" t="s">
        <v>40</v>
      </c>
      <c r="X2980">
        <v>74.349999999999994</v>
      </c>
      <c r="Y2980">
        <v>533.6</v>
      </c>
      <c r="Z2980">
        <v>0</v>
      </c>
      <c r="AA2980">
        <v>0</v>
      </c>
      <c r="AB2980">
        <v>11.69</v>
      </c>
      <c r="AC2980">
        <v>545.29</v>
      </c>
      <c r="AD2980" t="s">
        <v>41</v>
      </c>
      <c r="AE2980" t="s">
        <v>42</v>
      </c>
      <c r="AF2980" t="s">
        <v>42</v>
      </c>
      <c r="AG2980">
        <f t="shared" si="92"/>
        <v>0</v>
      </c>
      <c r="AH2980" t="str" cm="1">
        <f t="array" ref="AH2980">_xlfn.IFS(
X2980&lt;=20, "&lt;20",
AND(X2980&gt;=20, X2980&lt;50), "20-50",
AND(X2980&gt;=50, X2980&lt;100), "50-100",
X2980&gt;=100, "&gt;100"
)</f>
        <v>50-100</v>
      </c>
      <c r="AI2980">
        <f t="shared" si="93"/>
        <v>0</v>
      </c>
      <c r="AJ2980" t="str" cm="1">
        <f t="array" ref="AJ2980">_xlfn.IFS(
C2980&lt;=20, "&lt;20",
AND(C2980&gt;=20, C2980&lt;35), "20-35",
AND(C2980&gt;=35, C2980&lt;50), "35-50",
C2980&gt;=50, "50-100"
)</f>
        <v>35-50</v>
      </c>
      <c r="AK2980" t="str" cm="1">
        <f t="array" ref="AK2980">_xlfn.IFS(
G2980&lt;6, "&lt;6",
AND(G2980&gt;=6, G2980&lt;12), "6-12",
AND(G2980&gt;=12, G2980&lt;18), "12-18",  AND(G2980&gt;=18, G2980&lt;24), "18-24", G2980&gt;=24, "24-36")</f>
        <v>24-36</v>
      </c>
    </row>
    <row r="2981" spans="1:37" x14ac:dyDescent="0.3">
      <c r="A2981" t="s">
        <v>3081</v>
      </c>
      <c r="B2981" t="s">
        <v>44</v>
      </c>
      <c r="C2981">
        <v>31</v>
      </c>
      <c r="D2981" t="s">
        <v>37</v>
      </c>
      <c r="E2981" t="s">
        <v>130</v>
      </c>
      <c r="F2981">
        <v>2</v>
      </c>
      <c r="G2981">
        <v>26</v>
      </c>
      <c r="H2981" t="s">
        <v>49</v>
      </c>
      <c r="I2981" t="s">
        <v>37</v>
      </c>
      <c r="J2981" t="s">
        <v>37</v>
      </c>
      <c r="K2981" t="s">
        <v>37</v>
      </c>
      <c r="L2981" t="s">
        <v>72</v>
      </c>
      <c r="M2981" t="s">
        <v>34</v>
      </c>
      <c r="N2981" t="s">
        <v>34</v>
      </c>
      <c r="O2981" t="s">
        <v>37</v>
      </c>
      <c r="P2981" t="s">
        <v>34</v>
      </c>
      <c r="Q2981" t="s">
        <v>34</v>
      </c>
      <c r="R2981" t="s">
        <v>34</v>
      </c>
      <c r="S2981" t="s">
        <v>34</v>
      </c>
      <c r="T2981" t="s">
        <v>37</v>
      </c>
      <c r="U2981" t="s">
        <v>46</v>
      </c>
      <c r="V2981" t="s">
        <v>34</v>
      </c>
      <c r="W2981" t="s">
        <v>51</v>
      </c>
      <c r="X2981">
        <v>54.35</v>
      </c>
      <c r="Y2981">
        <v>54.35</v>
      </c>
      <c r="Z2981">
        <v>0</v>
      </c>
      <c r="AA2981">
        <v>0</v>
      </c>
      <c r="AB2981">
        <v>25.39</v>
      </c>
      <c r="AC2981">
        <v>79.739999999999995</v>
      </c>
      <c r="AD2981" t="s">
        <v>52</v>
      </c>
      <c r="AE2981" t="s">
        <v>104</v>
      </c>
      <c r="AF2981" t="s">
        <v>105</v>
      </c>
      <c r="AG2981">
        <f t="shared" si="92"/>
        <v>1</v>
      </c>
      <c r="AH2981" t="str" cm="1">
        <f t="array" ref="AH2981">_xlfn.IFS(
X2981&lt;=20, "&lt;20",
AND(X2981&gt;=20, X2981&lt;50), "20-50",
AND(X2981&gt;=50, X2981&lt;100), "50-100",
X2981&gt;=100, "&gt;100"
)</f>
        <v>50-100</v>
      </c>
      <c r="AI2981">
        <f t="shared" si="93"/>
        <v>0</v>
      </c>
      <c r="AJ2981" t="str" cm="1">
        <f t="array" ref="AJ2981">_xlfn.IFS(
C2981&lt;=20, "&lt;20",
AND(C2981&gt;=20, C2981&lt;35), "20-35",
AND(C2981&gt;=35, C2981&lt;50), "35-50",
C2981&gt;=50, "50-100"
)</f>
        <v>20-35</v>
      </c>
      <c r="AK2981" t="str" cm="1">
        <f t="array" ref="AK2981">_xlfn.IFS(
G2981&lt;6, "&lt;6",
AND(G2981&gt;=6, G2981&lt;12), "6-12",
AND(G2981&gt;=12, G2981&lt;18), "12-18",  AND(G2981&gt;=18, G2981&lt;24), "18-24", G2981&gt;=24, "24-36")</f>
        <v>24-36</v>
      </c>
    </row>
    <row r="2982" spans="1:37" x14ac:dyDescent="0.3">
      <c r="A2982" t="s">
        <v>3082</v>
      </c>
      <c r="B2982" t="s">
        <v>33</v>
      </c>
      <c r="C2982">
        <v>33</v>
      </c>
      <c r="D2982" t="s">
        <v>34</v>
      </c>
      <c r="E2982" t="s">
        <v>82</v>
      </c>
      <c r="F2982">
        <v>0</v>
      </c>
      <c r="G2982">
        <v>20</v>
      </c>
      <c r="H2982" t="s">
        <v>70</v>
      </c>
      <c r="I2982" t="s">
        <v>37</v>
      </c>
      <c r="J2982" t="s">
        <v>37</v>
      </c>
      <c r="K2982" t="s">
        <v>37</v>
      </c>
      <c r="L2982" t="s">
        <v>50</v>
      </c>
      <c r="M2982" t="s">
        <v>34</v>
      </c>
      <c r="N2982" t="s">
        <v>37</v>
      </c>
      <c r="O2982" t="s">
        <v>37</v>
      </c>
      <c r="P2982" t="s">
        <v>37</v>
      </c>
      <c r="Q2982" t="s">
        <v>37</v>
      </c>
      <c r="R2982" t="s">
        <v>37</v>
      </c>
      <c r="S2982" t="s">
        <v>37</v>
      </c>
      <c r="T2982" t="s">
        <v>37</v>
      </c>
      <c r="U2982" t="s">
        <v>39</v>
      </c>
      <c r="V2982" t="s">
        <v>37</v>
      </c>
      <c r="W2982" t="s">
        <v>51</v>
      </c>
      <c r="X2982">
        <v>108.95</v>
      </c>
      <c r="Y2982">
        <v>5718.2</v>
      </c>
      <c r="Z2982">
        <v>0</v>
      </c>
      <c r="AA2982">
        <v>0</v>
      </c>
      <c r="AB2982">
        <v>954</v>
      </c>
      <c r="AC2982">
        <v>6672.2</v>
      </c>
      <c r="AD2982" t="s">
        <v>41</v>
      </c>
      <c r="AE2982" t="s">
        <v>42</v>
      </c>
      <c r="AF2982" t="s">
        <v>42</v>
      </c>
      <c r="AG2982">
        <f t="shared" si="92"/>
        <v>0</v>
      </c>
      <c r="AH2982" t="str" cm="1">
        <f t="array" ref="AH2982">_xlfn.IFS(
X2982&lt;=20, "&lt;20",
AND(X2982&gt;=20, X2982&lt;50), "20-50",
AND(X2982&gt;=50, X2982&lt;100), "50-100",
X2982&gt;=100, "&gt;100"
)</f>
        <v>&gt;100</v>
      </c>
      <c r="AI2982">
        <f t="shared" si="93"/>
        <v>0</v>
      </c>
      <c r="AJ2982" t="str" cm="1">
        <f t="array" ref="AJ2982">_xlfn.IFS(
C2982&lt;=20, "&lt;20",
AND(C2982&gt;=20, C2982&lt;35), "20-35",
AND(C2982&gt;=35, C2982&lt;50), "35-50",
C2982&gt;=50, "50-100"
)</f>
        <v>20-35</v>
      </c>
      <c r="AK2982" t="str" cm="1">
        <f t="array" ref="AK2982">_xlfn.IFS(
G2982&lt;6, "&lt;6",
AND(G2982&gt;=6, G2982&lt;12), "6-12",
AND(G2982&gt;=12, G2982&lt;18), "12-18",  AND(G2982&gt;=18, G2982&lt;24), "18-24", G2982&gt;=24, "24-36")</f>
        <v>18-24</v>
      </c>
    </row>
    <row r="2983" spans="1:37" x14ac:dyDescent="0.3">
      <c r="A2983" t="s">
        <v>3083</v>
      </c>
      <c r="B2983" t="s">
        <v>33</v>
      </c>
      <c r="C2983">
        <v>52</v>
      </c>
      <c r="D2983" t="s">
        <v>37</v>
      </c>
      <c r="E2983" t="s">
        <v>45</v>
      </c>
      <c r="F2983">
        <v>6</v>
      </c>
      <c r="G2983">
        <v>12</v>
      </c>
      <c r="H2983" t="s">
        <v>36</v>
      </c>
      <c r="I2983" t="s">
        <v>37</v>
      </c>
      <c r="J2983" t="s">
        <v>34</v>
      </c>
      <c r="K2983" t="s">
        <v>37</v>
      </c>
      <c r="L2983" t="s">
        <v>72</v>
      </c>
      <c r="M2983" t="s">
        <v>34</v>
      </c>
      <c r="N2983" t="s">
        <v>34</v>
      </c>
      <c r="O2983" t="s">
        <v>34</v>
      </c>
      <c r="P2983" t="s">
        <v>34</v>
      </c>
      <c r="Q2983" t="s">
        <v>37</v>
      </c>
      <c r="R2983" t="s">
        <v>34</v>
      </c>
      <c r="S2983" t="s">
        <v>34</v>
      </c>
      <c r="T2983" t="s">
        <v>37</v>
      </c>
      <c r="U2983" t="s">
        <v>46</v>
      </c>
      <c r="V2983" t="s">
        <v>37</v>
      </c>
      <c r="W2983" t="s">
        <v>40</v>
      </c>
      <c r="X2983">
        <v>55</v>
      </c>
      <c r="Y2983">
        <v>55</v>
      </c>
      <c r="Z2983">
        <v>0</v>
      </c>
      <c r="AA2983">
        <v>0</v>
      </c>
      <c r="AB2983">
        <v>32.74</v>
      </c>
      <c r="AC2983">
        <v>87.74</v>
      </c>
      <c r="AD2983" t="s">
        <v>52</v>
      </c>
      <c r="AE2983" t="s">
        <v>100</v>
      </c>
      <c r="AF2983" t="s">
        <v>101</v>
      </c>
      <c r="AG2983">
        <f t="shared" si="92"/>
        <v>1</v>
      </c>
      <c r="AH2983" t="str" cm="1">
        <f t="array" ref="AH2983">_xlfn.IFS(
X2983&lt;=20, "&lt;20",
AND(X2983&gt;=20, X2983&lt;50), "20-50",
AND(X2983&gt;=50, X2983&lt;100), "50-100",
X2983&gt;=100, "&gt;100"
)</f>
        <v>50-100</v>
      </c>
      <c r="AI2983">
        <f t="shared" si="93"/>
        <v>0</v>
      </c>
      <c r="AJ2983" t="str" cm="1">
        <f t="array" ref="AJ2983">_xlfn.IFS(
C2983&lt;=20, "&lt;20",
AND(C2983&gt;=20, C2983&lt;35), "20-35",
AND(C2983&gt;=35, C2983&lt;50), "35-50",
C2983&gt;=50, "50-100"
)</f>
        <v>50-100</v>
      </c>
      <c r="AK2983" t="str" cm="1">
        <f t="array" ref="AK2983">_xlfn.IFS(
G2983&lt;6, "&lt;6",
AND(G2983&gt;=6, G2983&lt;12), "6-12",
AND(G2983&gt;=12, G2983&lt;18), "12-18",  AND(G2983&gt;=18, G2983&lt;24), "18-24", G2983&gt;=24, "24-36")</f>
        <v>12-18</v>
      </c>
    </row>
    <row r="2984" spans="1:37" x14ac:dyDescent="0.3">
      <c r="A2984" t="s">
        <v>3084</v>
      </c>
      <c r="B2984" t="s">
        <v>44</v>
      </c>
      <c r="C2984">
        <v>35</v>
      </c>
      <c r="D2984" t="s">
        <v>34</v>
      </c>
      <c r="E2984" t="s">
        <v>35</v>
      </c>
      <c r="F2984">
        <v>15</v>
      </c>
      <c r="G2984">
        <v>29</v>
      </c>
      <c r="H2984" t="s">
        <v>110</v>
      </c>
      <c r="I2984" t="s">
        <v>37</v>
      </c>
      <c r="J2984" t="s">
        <v>34</v>
      </c>
      <c r="K2984" t="s">
        <v>37</v>
      </c>
      <c r="L2984" t="s">
        <v>72</v>
      </c>
      <c r="M2984" t="s">
        <v>34</v>
      </c>
      <c r="N2984" t="s">
        <v>37</v>
      </c>
      <c r="O2984" t="s">
        <v>34</v>
      </c>
      <c r="P2984" t="s">
        <v>34</v>
      </c>
      <c r="Q2984" t="s">
        <v>34</v>
      </c>
      <c r="R2984" t="s">
        <v>34</v>
      </c>
      <c r="S2984" t="s">
        <v>34</v>
      </c>
      <c r="T2984" t="s">
        <v>37</v>
      </c>
      <c r="U2984" t="s">
        <v>46</v>
      </c>
      <c r="V2984" t="s">
        <v>34</v>
      </c>
      <c r="W2984" t="s">
        <v>40</v>
      </c>
      <c r="X2984">
        <v>49.85</v>
      </c>
      <c r="Y2984">
        <v>1336.15</v>
      </c>
      <c r="Z2984">
        <v>0</v>
      </c>
      <c r="AA2984">
        <v>0</v>
      </c>
      <c r="AB2984">
        <v>521.64</v>
      </c>
      <c r="AC2984">
        <v>1857.79</v>
      </c>
      <c r="AD2984" t="s">
        <v>41</v>
      </c>
      <c r="AE2984" t="s">
        <v>42</v>
      </c>
      <c r="AF2984" t="s">
        <v>42</v>
      </c>
      <c r="AG2984">
        <f t="shared" si="92"/>
        <v>0</v>
      </c>
      <c r="AH2984" t="str" cm="1">
        <f t="array" ref="AH2984">_xlfn.IFS(
X2984&lt;=20, "&lt;20",
AND(X2984&gt;=20, X2984&lt;50), "20-50",
AND(X2984&gt;=50, X2984&lt;100), "50-100",
X2984&gt;=100, "&gt;100"
)</f>
        <v>20-50</v>
      </c>
      <c r="AI2984">
        <f t="shared" si="93"/>
        <v>0</v>
      </c>
      <c r="AJ2984" t="str" cm="1">
        <f t="array" ref="AJ2984">_xlfn.IFS(
C2984&lt;=20, "&lt;20",
AND(C2984&gt;=20, C2984&lt;35), "20-35",
AND(C2984&gt;=35, C2984&lt;50), "35-50",
C2984&gt;=50, "50-100"
)</f>
        <v>35-50</v>
      </c>
      <c r="AK2984" t="str" cm="1">
        <f t="array" ref="AK2984">_xlfn.IFS(
G2984&lt;6, "&lt;6",
AND(G2984&gt;=6, G2984&lt;12), "6-12",
AND(G2984&gt;=12, G2984&lt;18), "12-18",  AND(G2984&gt;=18, G2984&lt;24), "18-24", G2984&gt;=24, "24-36")</f>
        <v>24-36</v>
      </c>
    </row>
    <row r="2985" spans="1:37" x14ac:dyDescent="0.3">
      <c r="A2985" t="s">
        <v>3085</v>
      </c>
      <c r="B2985" t="s">
        <v>44</v>
      </c>
      <c r="C2985">
        <v>45</v>
      </c>
      <c r="D2985" t="s">
        <v>37</v>
      </c>
      <c r="E2985" t="s">
        <v>61</v>
      </c>
      <c r="F2985">
        <v>4</v>
      </c>
      <c r="G2985">
        <v>36</v>
      </c>
      <c r="H2985" t="s">
        <v>36</v>
      </c>
      <c r="I2985" t="s">
        <v>37</v>
      </c>
      <c r="J2985" t="s">
        <v>34</v>
      </c>
      <c r="K2985" t="s">
        <v>37</v>
      </c>
      <c r="L2985" t="s">
        <v>50</v>
      </c>
      <c r="M2985" t="s">
        <v>34</v>
      </c>
      <c r="N2985" t="s">
        <v>34</v>
      </c>
      <c r="O2985" t="s">
        <v>34</v>
      </c>
      <c r="P2985" t="s">
        <v>34</v>
      </c>
      <c r="Q2985" t="s">
        <v>37</v>
      </c>
      <c r="R2985" t="s">
        <v>37</v>
      </c>
      <c r="S2985" t="s">
        <v>37</v>
      </c>
      <c r="T2985" t="s">
        <v>37</v>
      </c>
      <c r="U2985" t="s">
        <v>39</v>
      </c>
      <c r="V2985" t="s">
        <v>34</v>
      </c>
      <c r="W2985" t="s">
        <v>51</v>
      </c>
      <c r="X2985">
        <v>88.9</v>
      </c>
      <c r="Y2985">
        <v>4968</v>
      </c>
      <c r="Z2985">
        <v>0</v>
      </c>
      <c r="AA2985">
        <v>0</v>
      </c>
      <c r="AB2985">
        <v>726.32</v>
      </c>
      <c r="AC2985">
        <v>5694.32</v>
      </c>
      <c r="AD2985" t="s">
        <v>41</v>
      </c>
      <c r="AE2985" t="s">
        <v>42</v>
      </c>
      <c r="AF2985" t="s">
        <v>42</v>
      </c>
      <c r="AG2985">
        <f t="shared" si="92"/>
        <v>0</v>
      </c>
      <c r="AH2985" t="str" cm="1">
        <f t="array" ref="AH2985">_xlfn.IFS(
X2985&lt;=20, "&lt;20",
AND(X2985&gt;=20, X2985&lt;50), "20-50",
AND(X2985&gt;=50, X2985&lt;100), "50-100",
X2985&gt;=100, "&gt;100"
)</f>
        <v>50-100</v>
      </c>
      <c r="AI2985">
        <f t="shared" si="93"/>
        <v>0</v>
      </c>
      <c r="AJ2985" t="str" cm="1">
        <f t="array" ref="AJ2985">_xlfn.IFS(
C2985&lt;=20, "&lt;20",
AND(C2985&gt;=20, C2985&lt;35), "20-35",
AND(C2985&gt;=35, C2985&lt;50), "35-50",
C2985&gt;=50, "50-100"
)</f>
        <v>35-50</v>
      </c>
      <c r="AK2985" t="str" cm="1">
        <f t="array" ref="AK2985">_xlfn.IFS(
G2985&lt;6, "&lt;6",
AND(G2985&gt;=6, G2985&lt;12), "6-12",
AND(G2985&gt;=12, G2985&lt;18), "12-18",  AND(G2985&gt;=18, G2985&lt;24), "18-24", G2985&gt;=24, "24-36")</f>
        <v>24-36</v>
      </c>
    </row>
    <row r="2986" spans="1:37" x14ac:dyDescent="0.3">
      <c r="A2986" t="s">
        <v>3086</v>
      </c>
      <c r="B2986" t="s">
        <v>33</v>
      </c>
      <c r="C2986">
        <v>44</v>
      </c>
      <c r="D2986" t="s">
        <v>37</v>
      </c>
      <c r="E2986" t="s">
        <v>87</v>
      </c>
      <c r="F2986">
        <v>7</v>
      </c>
      <c r="G2986">
        <v>27</v>
      </c>
      <c r="H2986" t="s">
        <v>36</v>
      </c>
      <c r="I2986" t="s">
        <v>37</v>
      </c>
      <c r="J2986" t="s">
        <v>37</v>
      </c>
      <c r="K2986" t="s">
        <v>37</v>
      </c>
      <c r="L2986" t="s">
        <v>72</v>
      </c>
      <c r="M2986" t="s">
        <v>37</v>
      </c>
      <c r="N2986" t="s">
        <v>34</v>
      </c>
      <c r="O2986" t="s">
        <v>37</v>
      </c>
      <c r="P2986" t="s">
        <v>34</v>
      </c>
      <c r="Q2986" t="s">
        <v>37</v>
      </c>
      <c r="R2986" t="s">
        <v>37</v>
      </c>
      <c r="S2986" t="s">
        <v>37</v>
      </c>
      <c r="T2986" t="s">
        <v>37</v>
      </c>
      <c r="U2986" t="s">
        <v>67</v>
      </c>
      <c r="V2986" t="s">
        <v>37</v>
      </c>
      <c r="W2986" t="s">
        <v>51</v>
      </c>
      <c r="X2986">
        <v>79.7</v>
      </c>
      <c r="Y2986">
        <v>5293.4</v>
      </c>
      <c r="Z2986">
        <v>0</v>
      </c>
      <c r="AA2986">
        <v>0</v>
      </c>
      <c r="AB2986">
        <v>2865.59</v>
      </c>
      <c r="AC2986">
        <v>8158.99</v>
      </c>
      <c r="AD2986" t="s">
        <v>52</v>
      </c>
      <c r="AE2986" t="s">
        <v>100</v>
      </c>
      <c r="AF2986" t="s">
        <v>308</v>
      </c>
      <c r="AG2986">
        <f t="shared" si="92"/>
        <v>1</v>
      </c>
      <c r="AH2986" t="str" cm="1">
        <f t="array" ref="AH2986">_xlfn.IFS(
X2986&lt;=20, "&lt;20",
AND(X2986&gt;=20, X2986&lt;50), "20-50",
AND(X2986&gt;=50, X2986&lt;100), "50-100",
X2986&gt;=100, "&gt;100"
)</f>
        <v>50-100</v>
      </c>
      <c r="AI2986">
        <f t="shared" si="93"/>
        <v>0</v>
      </c>
      <c r="AJ2986" t="str" cm="1">
        <f t="array" ref="AJ2986">_xlfn.IFS(
C2986&lt;=20, "&lt;20",
AND(C2986&gt;=20, C2986&lt;35), "20-35",
AND(C2986&gt;=35, C2986&lt;50), "35-50",
C2986&gt;=50, "50-100"
)</f>
        <v>35-50</v>
      </c>
      <c r="AK2986" t="str" cm="1">
        <f t="array" ref="AK2986">_xlfn.IFS(
G2986&lt;6, "&lt;6",
AND(G2986&gt;=6, G2986&lt;12), "6-12",
AND(G2986&gt;=12, G2986&lt;18), "12-18",  AND(G2986&gt;=18, G2986&lt;24), "18-24", G2986&gt;=24, "24-36")</f>
        <v>24-36</v>
      </c>
    </row>
    <row r="2987" spans="1:37" x14ac:dyDescent="0.3">
      <c r="A2987" t="s">
        <v>3087</v>
      </c>
      <c r="B2987" t="s">
        <v>44</v>
      </c>
      <c r="C2987">
        <v>68</v>
      </c>
      <c r="D2987" t="s">
        <v>34</v>
      </c>
      <c r="E2987" t="s">
        <v>164</v>
      </c>
      <c r="F2987">
        <v>8</v>
      </c>
      <c r="G2987">
        <v>31</v>
      </c>
      <c r="H2987" t="s">
        <v>57</v>
      </c>
      <c r="I2987" t="s">
        <v>37</v>
      </c>
      <c r="J2987" t="s">
        <v>34</v>
      </c>
      <c r="K2987" t="s">
        <v>34</v>
      </c>
      <c r="L2987" t="s">
        <v>34</v>
      </c>
      <c r="M2987" t="s">
        <v>34</v>
      </c>
      <c r="N2987" t="s">
        <v>34</v>
      </c>
      <c r="O2987" t="s">
        <v>34</v>
      </c>
      <c r="P2987" t="s">
        <v>34</v>
      </c>
      <c r="Q2987" t="s">
        <v>34</v>
      </c>
      <c r="R2987" t="s">
        <v>34</v>
      </c>
      <c r="S2987" t="s">
        <v>34</v>
      </c>
      <c r="T2987" t="s">
        <v>34</v>
      </c>
      <c r="U2987" t="s">
        <v>39</v>
      </c>
      <c r="V2987" t="s">
        <v>34</v>
      </c>
      <c r="W2987" t="s">
        <v>40</v>
      </c>
      <c r="X2987">
        <v>20.05</v>
      </c>
      <c r="Y2987">
        <v>337.9</v>
      </c>
      <c r="Z2987">
        <v>43.68</v>
      </c>
      <c r="AA2987">
        <v>0</v>
      </c>
      <c r="AB2987">
        <v>65.28</v>
      </c>
      <c r="AC2987">
        <v>359.5</v>
      </c>
      <c r="AD2987" t="s">
        <v>41</v>
      </c>
      <c r="AE2987" t="s">
        <v>42</v>
      </c>
      <c r="AF2987" t="s">
        <v>42</v>
      </c>
      <c r="AG2987">
        <f t="shared" si="92"/>
        <v>0</v>
      </c>
      <c r="AH2987" t="str" cm="1">
        <f t="array" ref="AH2987">_xlfn.IFS(
X2987&lt;=20, "&lt;20",
AND(X2987&gt;=20, X2987&lt;50), "20-50",
AND(X2987&gt;=50, X2987&lt;100), "50-100",
X2987&gt;=100, "&gt;100"
)</f>
        <v>20-50</v>
      </c>
      <c r="AI2987">
        <f t="shared" si="93"/>
        <v>0</v>
      </c>
      <c r="AJ2987" t="str" cm="1">
        <f t="array" ref="AJ2987">_xlfn.IFS(
C2987&lt;=20, "&lt;20",
AND(C2987&gt;=20, C2987&lt;35), "20-35",
AND(C2987&gt;=35, C2987&lt;50), "35-50",
C2987&gt;=50, "50-100"
)</f>
        <v>50-100</v>
      </c>
      <c r="AK2987" t="str" cm="1">
        <f t="array" ref="AK2987">_xlfn.IFS(
G2987&lt;6, "&lt;6",
AND(G2987&gt;=6, G2987&lt;12), "6-12",
AND(G2987&gt;=12, G2987&lt;18), "12-18",  AND(G2987&gt;=18, G2987&lt;24), "18-24", G2987&gt;=24, "24-36")</f>
        <v>24-36</v>
      </c>
    </row>
    <row r="2988" spans="1:37" x14ac:dyDescent="0.3">
      <c r="A2988" t="s">
        <v>3088</v>
      </c>
      <c r="B2988" t="s">
        <v>33</v>
      </c>
      <c r="C2988">
        <v>30</v>
      </c>
      <c r="D2988" t="s">
        <v>34</v>
      </c>
      <c r="E2988" t="s">
        <v>76</v>
      </c>
      <c r="F2988">
        <v>12</v>
      </c>
      <c r="G2988">
        <v>6</v>
      </c>
      <c r="H2988" t="s">
        <v>57</v>
      </c>
      <c r="I2988" t="s">
        <v>37</v>
      </c>
      <c r="J2988" t="s">
        <v>37</v>
      </c>
      <c r="K2988" t="s">
        <v>37</v>
      </c>
      <c r="L2988" t="s">
        <v>50</v>
      </c>
      <c r="M2988" t="s">
        <v>34</v>
      </c>
      <c r="N2988" t="s">
        <v>34</v>
      </c>
      <c r="O2988" t="s">
        <v>34</v>
      </c>
      <c r="P2988" t="s">
        <v>34</v>
      </c>
      <c r="Q2988" t="s">
        <v>34</v>
      </c>
      <c r="R2988" t="s">
        <v>34</v>
      </c>
      <c r="S2988" t="s">
        <v>34</v>
      </c>
      <c r="T2988" t="s">
        <v>37</v>
      </c>
      <c r="U2988" t="s">
        <v>46</v>
      </c>
      <c r="V2988" t="s">
        <v>37</v>
      </c>
      <c r="W2988" t="s">
        <v>51</v>
      </c>
      <c r="X2988">
        <v>75.599999999999994</v>
      </c>
      <c r="Y2988">
        <v>1395.05</v>
      </c>
      <c r="Z2988">
        <v>0</v>
      </c>
      <c r="AA2988">
        <v>0</v>
      </c>
      <c r="AB2988">
        <v>273.24</v>
      </c>
      <c r="AC2988">
        <v>1668.29</v>
      </c>
      <c r="AD2988" t="s">
        <v>41</v>
      </c>
      <c r="AE2988" t="s">
        <v>42</v>
      </c>
      <c r="AF2988" t="s">
        <v>42</v>
      </c>
      <c r="AG2988">
        <f t="shared" si="92"/>
        <v>0</v>
      </c>
      <c r="AH2988" t="str" cm="1">
        <f t="array" ref="AH2988">_xlfn.IFS(
X2988&lt;=20, "&lt;20",
AND(X2988&gt;=20, X2988&lt;50), "20-50",
AND(X2988&gt;=50, X2988&lt;100), "50-100",
X2988&gt;=100, "&gt;100"
)</f>
        <v>50-100</v>
      </c>
      <c r="AI2988">
        <f t="shared" si="93"/>
        <v>0</v>
      </c>
      <c r="AJ2988" t="str" cm="1">
        <f t="array" ref="AJ2988">_xlfn.IFS(
C2988&lt;=20, "&lt;20",
AND(C2988&gt;=20, C2988&lt;35), "20-35",
AND(C2988&gt;=35, C2988&lt;50), "35-50",
C2988&gt;=50, "50-100"
)</f>
        <v>20-35</v>
      </c>
      <c r="AK2988" t="str" cm="1">
        <f t="array" ref="AK2988">_xlfn.IFS(
G2988&lt;6, "&lt;6",
AND(G2988&gt;=6, G2988&lt;12), "6-12",
AND(G2988&gt;=12, G2988&lt;18), "12-18",  AND(G2988&gt;=18, G2988&lt;24), "18-24", G2988&gt;=24, "24-36")</f>
        <v>6-12</v>
      </c>
    </row>
    <row r="2989" spans="1:37" x14ac:dyDescent="0.3">
      <c r="A2989" t="s">
        <v>3089</v>
      </c>
      <c r="B2989" t="s">
        <v>33</v>
      </c>
      <c r="C2989">
        <v>74</v>
      </c>
      <c r="D2989" t="s">
        <v>34</v>
      </c>
      <c r="E2989" t="s">
        <v>35</v>
      </c>
      <c r="F2989">
        <v>3</v>
      </c>
      <c r="G2989">
        <v>4</v>
      </c>
      <c r="H2989" t="s">
        <v>110</v>
      </c>
      <c r="I2989" t="s">
        <v>34</v>
      </c>
      <c r="J2989" t="s">
        <v>34</v>
      </c>
      <c r="K2989" t="s">
        <v>37</v>
      </c>
      <c r="L2989" t="s">
        <v>72</v>
      </c>
      <c r="M2989" t="s">
        <v>34</v>
      </c>
      <c r="N2989" t="s">
        <v>37</v>
      </c>
      <c r="O2989" t="s">
        <v>37</v>
      </c>
      <c r="P2989" t="s">
        <v>34</v>
      </c>
      <c r="Q2989" t="s">
        <v>34</v>
      </c>
      <c r="R2989" t="s">
        <v>34</v>
      </c>
      <c r="S2989" t="s">
        <v>34</v>
      </c>
      <c r="T2989" t="s">
        <v>37</v>
      </c>
      <c r="U2989" t="s">
        <v>67</v>
      </c>
      <c r="V2989" t="s">
        <v>34</v>
      </c>
      <c r="W2989" t="s">
        <v>51</v>
      </c>
      <c r="X2989">
        <v>36.65</v>
      </c>
      <c r="Y2989">
        <v>1315</v>
      </c>
      <c r="Z2989">
        <v>0</v>
      </c>
      <c r="AA2989">
        <v>0</v>
      </c>
      <c r="AB2989">
        <v>0</v>
      </c>
      <c r="AC2989">
        <v>1315</v>
      </c>
      <c r="AD2989" t="s">
        <v>41</v>
      </c>
      <c r="AE2989" t="s">
        <v>42</v>
      </c>
      <c r="AF2989" t="s">
        <v>42</v>
      </c>
      <c r="AG2989">
        <f t="shared" si="92"/>
        <v>0</v>
      </c>
      <c r="AH2989" t="str" cm="1">
        <f t="array" ref="AH2989">_xlfn.IFS(
X2989&lt;=20, "&lt;20",
AND(X2989&gt;=20, X2989&lt;50), "20-50",
AND(X2989&gt;=50, X2989&lt;100), "50-100",
X2989&gt;=100, "&gt;100"
)</f>
        <v>20-50</v>
      </c>
      <c r="AI2989">
        <f t="shared" si="93"/>
        <v>0</v>
      </c>
      <c r="AJ2989" t="str" cm="1">
        <f t="array" ref="AJ2989">_xlfn.IFS(
C2989&lt;=20, "&lt;20",
AND(C2989&gt;=20, C2989&lt;35), "20-35",
AND(C2989&gt;=35, C2989&lt;50), "35-50",
C2989&gt;=50, "50-100"
)</f>
        <v>50-100</v>
      </c>
      <c r="AK2989" t="str" cm="1">
        <f t="array" ref="AK2989">_xlfn.IFS(
G2989&lt;6, "&lt;6",
AND(G2989&gt;=6, G2989&lt;12), "6-12",
AND(G2989&gt;=12, G2989&lt;18), "12-18",  AND(G2989&gt;=18, G2989&lt;24), "18-24", G2989&gt;=24, "24-36")</f>
        <v>&lt;6</v>
      </c>
    </row>
    <row r="2990" spans="1:37" x14ac:dyDescent="0.3">
      <c r="A2990" t="s">
        <v>3090</v>
      </c>
      <c r="B2990" t="s">
        <v>44</v>
      </c>
      <c r="C2990">
        <v>27</v>
      </c>
      <c r="D2990" t="s">
        <v>34</v>
      </c>
      <c r="E2990" t="s">
        <v>87</v>
      </c>
      <c r="F2990">
        <v>8</v>
      </c>
      <c r="G2990">
        <v>12</v>
      </c>
      <c r="H2990" t="s">
        <v>70</v>
      </c>
      <c r="I2990" t="s">
        <v>37</v>
      </c>
      <c r="J2990" t="s">
        <v>37</v>
      </c>
      <c r="K2990" t="s">
        <v>37</v>
      </c>
      <c r="L2990" t="s">
        <v>50</v>
      </c>
      <c r="M2990" t="s">
        <v>37</v>
      </c>
      <c r="N2990" t="s">
        <v>37</v>
      </c>
      <c r="O2990" t="s">
        <v>37</v>
      </c>
      <c r="P2990" t="s">
        <v>37</v>
      </c>
      <c r="Q2990" t="s">
        <v>37</v>
      </c>
      <c r="R2990" t="s">
        <v>37</v>
      </c>
      <c r="S2990" t="s">
        <v>37</v>
      </c>
      <c r="T2990" t="s">
        <v>37</v>
      </c>
      <c r="U2990" t="s">
        <v>46</v>
      </c>
      <c r="V2990" t="s">
        <v>37</v>
      </c>
      <c r="W2990" t="s">
        <v>51</v>
      </c>
      <c r="X2990">
        <v>114.5</v>
      </c>
      <c r="Y2990">
        <v>4527.45</v>
      </c>
      <c r="Z2990">
        <v>0</v>
      </c>
      <c r="AA2990">
        <v>0</v>
      </c>
      <c r="AB2990">
        <v>883.96</v>
      </c>
      <c r="AC2990">
        <v>5411.41</v>
      </c>
      <c r="AD2990" t="s">
        <v>52</v>
      </c>
      <c r="AE2990" t="s">
        <v>53</v>
      </c>
      <c r="AF2990" t="s">
        <v>91</v>
      </c>
      <c r="AG2990">
        <f t="shared" si="92"/>
        <v>1</v>
      </c>
      <c r="AH2990" t="str" cm="1">
        <f t="array" ref="AH2990">_xlfn.IFS(
X2990&lt;=20, "&lt;20",
AND(X2990&gt;=20, X2990&lt;50), "20-50",
AND(X2990&gt;=50, X2990&lt;100), "50-100",
X2990&gt;=100, "&gt;100"
)</f>
        <v>&gt;100</v>
      </c>
      <c r="AI2990">
        <f t="shared" si="93"/>
        <v>0</v>
      </c>
      <c r="AJ2990" t="str" cm="1">
        <f t="array" ref="AJ2990">_xlfn.IFS(
C2990&lt;=20, "&lt;20",
AND(C2990&gt;=20, C2990&lt;35), "20-35",
AND(C2990&gt;=35, C2990&lt;50), "35-50",
C2990&gt;=50, "50-100"
)</f>
        <v>20-35</v>
      </c>
      <c r="AK2990" t="str" cm="1">
        <f t="array" ref="AK2990">_xlfn.IFS(
G2990&lt;6, "&lt;6",
AND(G2990&gt;=6, G2990&lt;12), "6-12",
AND(G2990&gt;=12, G2990&lt;18), "12-18",  AND(G2990&gt;=18, G2990&lt;24), "18-24", G2990&gt;=24, "24-36")</f>
        <v>12-18</v>
      </c>
    </row>
    <row r="2991" spans="1:37" x14ac:dyDescent="0.3">
      <c r="A2991" t="s">
        <v>3091</v>
      </c>
      <c r="B2991" t="s">
        <v>44</v>
      </c>
      <c r="C2991">
        <v>38</v>
      </c>
      <c r="D2991" t="s">
        <v>37</v>
      </c>
      <c r="E2991" t="s">
        <v>74</v>
      </c>
      <c r="F2991">
        <v>6</v>
      </c>
      <c r="G2991">
        <v>33</v>
      </c>
      <c r="H2991" t="s">
        <v>36</v>
      </c>
      <c r="I2991" t="s">
        <v>37</v>
      </c>
      <c r="J2991" t="s">
        <v>34</v>
      </c>
      <c r="K2991" t="s">
        <v>34</v>
      </c>
      <c r="L2991" t="s">
        <v>34</v>
      </c>
      <c r="M2991" t="s">
        <v>34</v>
      </c>
      <c r="N2991" t="s">
        <v>34</v>
      </c>
      <c r="O2991" t="s">
        <v>34</v>
      </c>
      <c r="P2991" t="s">
        <v>34</v>
      </c>
      <c r="Q2991" t="s">
        <v>34</v>
      </c>
      <c r="R2991" t="s">
        <v>34</v>
      </c>
      <c r="S2991" t="s">
        <v>34</v>
      </c>
      <c r="T2991" t="s">
        <v>34</v>
      </c>
      <c r="U2991" t="s">
        <v>67</v>
      </c>
      <c r="V2991" t="s">
        <v>34</v>
      </c>
      <c r="W2991" t="s">
        <v>40</v>
      </c>
      <c r="X2991">
        <v>20.149999999999999</v>
      </c>
      <c r="Y2991">
        <v>982.95</v>
      </c>
      <c r="Z2991">
        <v>0</v>
      </c>
      <c r="AA2991">
        <v>0</v>
      </c>
      <c r="AB2991">
        <v>1616.64</v>
      </c>
      <c r="AC2991">
        <v>2599.59</v>
      </c>
      <c r="AD2991" t="s">
        <v>41</v>
      </c>
      <c r="AE2991" t="s">
        <v>42</v>
      </c>
      <c r="AF2991" t="s">
        <v>42</v>
      </c>
      <c r="AG2991">
        <f t="shared" si="92"/>
        <v>0</v>
      </c>
      <c r="AH2991" t="str" cm="1">
        <f t="array" ref="AH2991">_xlfn.IFS(
X2991&lt;=20, "&lt;20",
AND(X2991&gt;=20, X2991&lt;50), "20-50",
AND(X2991&gt;=50, X2991&lt;100), "50-100",
X2991&gt;=100, "&gt;100"
)</f>
        <v>20-50</v>
      </c>
      <c r="AI2991">
        <f t="shared" si="93"/>
        <v>0</v>
      </c>
      <c r="AJ2991" t="str" cm="1">
        <f t="array" ref="AJ2991">_xlfn.IFS(
C2991&lt;=20, "&lt;20",
AND(C2991&gt;=20, C2991&lt;35), "20-35",
AND(C2991&gt;=35, C2991&lt;50), "35-50",
C2991&gt;=50, "50-100"
)</f>
        <v>35-50</v>
      </c>
      <c r="AK2991" t="str" cm="1">
        <f t="array" ref="AK2991">_xlfn.IFS(
G2991&lt;6, "&lt;6",
AND(G2991&gt;=6, G2991&lt;12), "6-12",
AND(G2991&gt;=12, G2991&lt;18), "12-18",  AND(G2991&gt;=18, G2991&lt;24), "18-24", G2991&gt;=24, "24-36")</f>
        <v>24-36</v>
      </c>
    </row>
    <row r="2992" spans="1:37" x14ac:dyDescent="0.3">
      <c r="A2992" t="s">
        <v>3092</v>
      </c>
      <c r="B2992" t="s">
        <v>44</v>
      </c>
      <c r="C2992">
        <v>26</v>
      </c>
      <c r="D2992" t="s">
        <v>37</v>
      </c>
      <c r="E2992" t="s">
        <v>56</v>
      </c>
      <c r="F2992">
        <v>2</v>
      </c>
      <c r="G2992">
        <v>9</v>
      </c>
      <c r="H2992" t="s">
        <v>49</v>
      </c>
      <c r="I2992" t="s">
        <v>37</v>
      </c>
      <c r="J2992" t="s">
        <v>34</v>
      </c>
      <c r="K2992" t="s">
        <v>37</v>
      </c>
      <c r="L2992" t="s">
        <v>72</v>
      </c>
      <c r="M2992" t="s">
        <v>34</v>
      </c>
      <c r="N2992" t="s">
        <v>34</v>
      </c>
      <c r="O2992" t="s">
        <v>34</v>
      </c>
      <c r="P2992" t="s">
        <v>34</v>
      </c>
      <c r="Q2992" t="s">
        <v>34</v>
      </c>
      <c r="R2992" t="s">
        <v>34</v>
      </c>
      <c r="S2992" t="s">
        <v>37</v>
      </c>
      <c r="T2992" t="s">
        <v>37</v>
      </c>
      <c r="U2992" t="s">
        <v>46</v>
      </c>
      <c r="V2992" t="s">
        <v>37</v>
      </c>
      <c r="W2992" t="s">
        <v>51</v>
      </c>
      <c r="X2992">
        <v>44.4</v>
      </c>
      <c r="Y2992">
        <v>44.4</v>
      </c>
      <c r="Z2992">
        <v>0</v>
      </c>
      <c r="AA2992">
        <v>0</v>
      </c>
      <c r="AB2992">
        <v>7.14</v>
      </c>
      <c r="AC2992">
        <v>51.54</v>
      </c>
      <c r="AD2992" t="s">
        <v>52</v>
      </c>
      <c r="AE2992" t="s">
        <v>104</v>
      </c>
      <c r="AF2992" t="s">
        <v>105</v>
      </c>
      <c r="AG2992">
        <f t="shared" si="92"/>
        <v>1</v>
      </c>
      <c r="AH2992" t="str" cm="1">
        <f t="array" ref="AH2992">_xlfn.IFS(
X2992&lt;=20, "&lt;20",
AND(X2992&gt;=20, X2992&lt;50), "20-50",
AND(X2992&gt;=50, X2992&lt;100), "50-100",
X2992&gt;=100, "&gt;100"
)</f>
        <v>20-50</v>
      </c>
      <c r="AI2992">
        <f t="shared" si="93"/>
        <v>0</v>
      </c>
      <c r="AJ2992" t="str" cm="1">
        <f t="array" ref="AJ2992">_xlfn.IFS(
C2992&lt;=20, "&lt;20",
AND(C2992&gt;=20, C2992&lt;35), "20-35",
AND(C2992&gt;=35, C2992&lt;50), "35-50",
C2992&gt;=50, "50-100"
)</f>
        <v>20-35</v>
      </c>
      <c r="AK2992" t="str" cm="1">
        <f t="array" ref="AK2992">_xlfn.IFS(
G2992&lt;6, "&lt;6",
AND(G2992&gt;=6, G2992&lt;12), "6-12",
AND(G2992&gt;=12, G2992&lt;18), "12-18",  AND(G2992&gt;=18, G2992&lt;24), "18-24", G2992&gt;=24, "24-36")</f>
        <v>6-12</v>
      </c>
    </row>
    <row r="2993" spans="1:37" x14ac:dyDescent="0.3">
      <c r="A2993" t="s">
        <v>3093</v>
      </c>
      <c r="B2993" t="s">
        <v>33</v>
      </c>
      <c r="C2993">
        <v>33</v>
      </c>
      <c r="D2993" t="s">
        <v>37</v>
      </c>
      <c r="E2993" t="s">
        <v>82</v>
      </c>
      <c r="F2993">
        <v>6</v>
      </c>
      <c r="G2993">
        <v>20</v>
      </c>
      <c r="H2993" t="s">
        <v>36</v>
      </c>
      <c r="I2993" t="s">
        <v>37</v>
      </c>
      <c r="J2993" t="s">
        <v>34</v>
      </c>
      <c r="K2993" t="s">
        <v>34</v>
      </c>
      <c r="L2993" t="s">
        <v>34</v>
      </c>
      <c r="M2993" t="s">
        <v>34</v>
      </c>
      <c r="N2993" t="s">
        <v>34</v>
      </c>
      <c r="O2993" t="s">
        <v>34</v>
      </c>
      <c r="P2993" t="s">
        <v>34</v>
      </c>
      <c r="Q2993" t="s">
        <v>34</v>
      </c>
      <c r="R2993" t="s">
        <v>34</v>
      </c>
      <c r="S2993" t="s">
        <v>34</v>
      </c>
      <c r="T2993" t="s">
        <v>34</v>
      </c>
      <c r="U2993" t="s">
        <v>46</v>
      </c>
      <c r="V2993" t="s">
        <v>37</v>
      </c>
      <c r="W2993" t="s">
        <v>51</v>
      </c>
      <c r="X2993">
        <v>19.55</v>
      </c>
      <c r="Y2993">
        <v>161.15</v>
      </c>
      <c r="Z2993">
        <v>0</v>
      </c>
      <c r="AA2993">
        <v>0</v>
      </c>
      <c r="AB2993">
        <v>178.72</v>
      </c>
      <c r="AC2993">
        <v>339.87</v>
      </c>
      <c r="AD2993" t="s">
        <v>41</v>
      </c>
      <c r="AE2993" t="s">
        <v>42</v>
      </c>
      <c r="AF2993" t="s">
        <v>42</v>
      </c>
      <c r="AG2993">
        <f t="shared" si="92"/>
        <v>0</v>
      </c>
      <c r="AH2993" t="str" cm="1">
        <f t="array" ref="AH2993">_xlfn.IFS(
X2993&lt;=20, "&lt;20",
AND(X2993&gt;=20, X2993&lt;50), "20-50",
AND(X2993&gt;=50, X2993&lt;100), "50-100",
X2993&gt;=100, "&gt;100"
)</f>
        <v>&lt;20</v>
      </c>
      <c r="AI2993">
        <f t="shared" si="93"/>
        <v>0</v>
      </c>
      <c r="AJ2993" t="str" cm="1">
        <f t="array" ref="AJ2993">_xlfn.IFS(
C2993&lt;=20, "&lt;20",
AND(C2993&gt;=20, C2993&lt;35), "20-35",
AND(C2993&gt;=35, C2993&lt;50), "35-50",
C2993&gt;=50, "50-100"
)</f>
        <v>20-35</v>
      </c>
      <c r="AK2993" t="str" cm="1">
        <f t="array" ref="AK2993">_xlfn.IFS(
G2993&lt;6, "&lt;6",
AND(G2993&gt;=6, G2993&lt;12), "6-12",
AND(G2993&gt;=12, G2993&lt;18), "12-18",  AND(G2993&gt;=18, G2993&lt;24), "18-24", G2993&gt;=24, "24-36")</f>
        <v>18-24</v>
      </c>
    </row>
    <row r="2994" spans="1:37" x14ac:dyDescent="0.3">
      <c r="A2994" t="s">
        <v>3094</v>
      </c>
      <c r="B2994" t="s">
        <v>44</v>
      </c>
      <c r="C2994">
        <v>32</v>
      </c>
      <c r="D2994" t="s">
        <v>34</v>
      </c>
      <c r="E2994" t="s">
        <v>61</v>
      </c>
      <c r="F2994">
        <v>2</v>
      </c>
      <c r="G2994">
        <v>13</v>
      </c>
      <c r="H2994" t="s">
        <v>36</v>
      </c>
      <c r="I2994" t="s">
        <v>37</v>
      </c>
      <c r="J2994" t="s">
        <v>34</v>
      </c>
      <c r="K2994" t="s">
        <v>37</v>
      </c>
      <c r="L2994" t="s">
        <v>50</v>
      </c>
      <c r="M2994" t="s">
        <v>34</v>
      </c>
      <c r="N2994" t="s">
        <v>37</v>
      </c>
      <c r="O2994" t="s">
        <v>34</v>
      </c>
      <c r="P2994" t="s">
        <v>37</v>
      </c>
      <c r="Q2994" t="s">
        <v>37</v>
      </c>
      <c r="R2994" t="s">
        <v>37</v>
      </c>
      <c r="S2994" t="s">
        <v>37</v>
      </c>
      <c r="T2994" t="s">
        <v>37</v>
      </c>
      <c r="U2994" t="s">
        <v>67</v>
      </c>
      <c r="V2994" t="s">
        <v>37</v>
      </c>
      <c r="W2994" t="s">
        <v>40</v>
      </c>
      <c r="X2994">
        <v>100.2</v>
      </c>
      <c r="Y2994">
        <v>5038.45</v>
      </c>
      <c r="Z2994">
        <v>0</v>
      </c>
      <c r="AA2994">
        <v>0</v>
      </c>
      <c r="AB2994">
        <v>755</v>
      </c>
      <c r="AC2994">
        <v>5793.45</v>
      </c>
      <c r="AD2994" t="s">
        <v>41</v>
      </c>
      <c r="AE2994" t="s">
        <v>42</v>
      </c>
      <c r="AF2994" t="s">
        <v>42</v>
      </c>
      <c r="AG2994">
        <f t="shared" si="92"/>
        <v>0</v>
      </c>
      <c r="AH2994" t="str" cm="1">
        <f t="array" ref="AH2994">_xlfn.IFS(
X2994&lt;=20, "&lt;20",
AND(X2994&gt;=20, X2994&lt;50), "20-50",
AND(X2994&gt;=50, X2994&lt;100), "50-100",
X2994&gt;=100, "&gt;100"
)</f>
        <v>&gt;100</v>
      </c>
      <c r="AI2994">
        <f t="shared" si="93"/>
        <v>0</v>
      </c>
      <c r="AJ2994" t="str" cm="1">
        <f t="array" ref="AJ2994">_xlfn.IFS(
C2994&lt;=20, "&lt;20",
AND(C2994&gt;=20, C2994&lt;35), "20-35",
AND(C2994&gt;=35, C2994&lt;50), "35-50",
C2994&gt;=50, "50-100"
)</f>
        <v>20-35</v>
      </c>
      <c r="AK2994" t="str" cm="1">
        <f t="array" ref="AK2994">_xlfn.IFS(
G2994&lt;6, "&lt;6",
AND(G2994&gt;=6, G2994&lt;12), "6-12",
AND(G2994&gt;=12, G2994&lt;18), "12-18",  AND(G2994&gt;=18, G2994&lt;24), "18-24", G2994&gt;=24, "24-36")</f>
        <v>12-18</v>
      </c>
    </row>
    <row r="2995" spans="1:37" x14ac:dyDescent="0.3">
      <c r="A2995" t="s">
        <v>3095</v>
      </c>
      <c r="B2995" t="s">
        <v>33</v>
      </c>
      <c r="C2995">
        <v>36</v>
      </c>
      <c r="D2995" t="s">
        <v>34</v>
      </c>
      <c r="E2995" t="s">
        <v>48</v>
      </c>
      <c r="F2995">
        <v>10</v>
      </c>
      <c r="G2995">
        <v>23</v>
      </c>
      <c r="H2995" t="s">
        <v>36</v>
      </c>
      <c r="I2995" t="s">
        <v>34</v>
      </c>
      <c r="J2995" t="s">
        <v>34</v>
      </c>
      <c r="K2995" t="s">
        <v>37</v>
      </c>
      <c r="L2995" t="s">
        <v>38</v>
      </c>
      <c r="M2995" t="s">
        <v>34</v>
      </c>
      <c r="N2995" t="s">
        <v>34</v>
      </c>
      <c r="O2995" t="s">
        <v>34</v>
      </c>
      <c r="P2995" t="s">
        <v>34</v>
      </c>
      <c r="Q2995" t="s">
        <v>34</v>
      </c>
      <c r="R2995" t="s">
        <v>34</v>
      </c>
      <c r="S2995" t="s">
        <v>34</v>
      </c>
      <c r="T2995" t="s">
        <v>37</v>
      </c>
      <c r="U2995" t="s">
        <v>46</v>
      </c>
      <c r="V2995" t="s">
        <v>37</v>
      </c>
      <c r="W2995" t="s">
        <v>40</v>
      </c>
      <c r="X2995">
        <v>24.9</v>
      </c>
      <c r="Y2995">
        <v>24.9</v>
      </c>
      <c r="Z2995">
        <v>0</v>
      </c>
      <c r="AA2995">
        <v>0</v>
      </c>
      <c r="AB2995">
        <v>0</v>
      </c>
      <c r="AC2995">
        <v>24.9</v>
      </c>
      <c r="AD2995" t="s">
        <v>85</v>
      </c>
      <c r="AE2995" t="s">
        <v>42</v>
      </c>
      <c r="AF2995" t="s">
        <v>42</v>
      </c>
      <c r="AG2995">
        <f t="shared" si="92"/>
        <v>0</v>
      </c>
      <c r="AH2995" t="str" cm="1">
        <f t="array" ref="AH2995">_xlfn.IFS(
X2995&lt;=20, "&lt;20",
AND(X2995&gt;=20, X2995&lt;50), "20-50",
AND(X2995&gt;=50, X2995&lt;100), "50-100",
X2995&gt;=100, "&gt;100"
)</f>
        <v>20-50</v>
      </c>
      <c r="AI2995">
        <f t="shared" si="93"/>
        <v>1</v>
      </c>
      <c r="AJ2995" t="str" cm="1">
        <f t="array" ref="AJ2995">_xlfn.IFS(
C2995&lt;=20, "&lt;20",
AND(C2995&gt;=20, C2995&lt;35), "20-35",
AND(C2995&gt;=35, C2995&lt;50), "35-50",
C2995&gt;=50, "50-100"
)</f>
        <v>35-50</v>
      </c>
      <c r="AK2995" t="str" cm="1">
        <f t="array" ref="AK2995">_xlfn.IFS(
G2995&lt;6, "&lt;6",
AND(G2995&gt;=6, G2995&lt;12), "6-12",
AND(G2995&gt;=12, G2995&lt;18), "12-18",  AND(G2995&gt;=18, G2995&lt;24), "18-24", G2995&gt;=24, "24-36")</f>
        <v>18-24</v>
      </c>
    </row>
    <row r="2996" spans="1:37" x14ac:dyDescent="0.3">
      <c r="A2996" t="s">
        <v>3096</v>
      </c>
      <c r="B2996" t="s">
        <v>33</v>
      </c>
      <c r="C2996">
        <v>37</v>
      </c>
      <c r="D2996" t="s">
        <v>34</v>
      </c>
      <c r="E2996" t="s">
        <v>335</v>
      </c>
      <c r="F2996">
        <v>13</v>
      </c>
      <c r="G2996">
        <v>32</v>
      </c>
      <c r="H2996" t="s">
        <v>36</v>
      </c>
      <c r="I2996" t="s">
        <v>37</v>
      </c>
      <c r="J2996" t="s">
        <v>37</v>
      </c>
      <c r="K2996" t="s">
        <v>34</v>
      </c>
      <c r="L2996" t="s">
        <v>34</v>
      </c>
      <c r="M2996" t="s">
        <v>34</v>
      </c>
      <c r="N2996" t="s">
        <v>34</v>
      </c>
      <c r="O2996" t="s">
        <v>34</v>
      </c>
      <c r="P2996" t="s">
        <v>34</v>
      </c>
      <c r="Q2996" t="s">
        <v>34</v>
      </c>
      <c r="R2996" t="s">
        <v>34</v>
      </c>
      <c r="S2996" t="s">
        <v>34</v>
      </c>
      <c r="T2996" t="s">
        <v>34</v>
      </c>
      <c r="U2996" t="s">
        <v>67</v>
      </c>
      <c r="V2996" t="s">
        <v>34</v>
      </c>
      <c r="W2996" t="s">
        <v>40</v>
      </c>
      <c r="X2996">
        <v>25.75</v>
      </c>
      <c r="Y2996">
        <v>257.5</v>
      </c>
      <c r="Z2996">
        <v>0</v>
      </c>
      <c r="AA2996">
        <v>0</v>
      </c>
      <c r="AB2996">
        <v>228.3</v>
      </c>
      <c r="AC2996">
        <v>485.8</v>
      </c>
      <c r="AD2996" t="s">
        <v>41</v>
      </c>
      <c r="AE2996" t="s">
        <v>42</v>
      </c>
      <c r="AF2996" t="s">
        <v>42</v>
      </c>
      <c r="AG2996">
        <f t="shared" si="92"/>
        <v>0</v>
      </c>
      <c r="AH2996" t="str" cm="1">
        <f t="array" ref="AH2996">_xlfn.IFS(
X2996&lt;=20, "&lt;20",
AND(X2996&gt;=20, X2996&lt;50), "20-50",
AND(X2996&gt;=50, X2996&lt;100), "50-100",
X2996&gt;=100, "&gt;100"
)</f>
        <v>20-50</v>
      </c>
      <c r="AI2996">
        <f t="shared" si="93"/>
        <v>0</v>
      </c>
      <c r="AJ2996" t="str" cm="1">
        <f t="array" ref="AJ2996">_xlfn.IFS(
C2996&lt;=20, "&lt;20",
AND(C2996&gt;=20, C2996&lt;35), "20-35",
AND(C2996&gt;=35, C2996&lt;50), "35-50",
C2996&gt;=50, "50-100"
)</f>
        <v>35-50</v>
      </c>
      <c r="AK2996" t="str" cm="1">
        <f t="array" ref="AK2996">_xlfn.IFS(
G2996&lt;6, "&lt;6",
AND(G2996&gt;=6, G2996&lt;12), "6-12",
AND(G2996&gt;=12, G2996&lt;18), "12-18",  AND(G2996&gt;=18, G2996&lt;24), "18-24", G2996&gt;=24, "24-36")</f>
        <v>24-36</v>
      </c>
    </row>
    <row r="2997" spans="1:37" x14ac:dyDescent="0.3">
      <c r="A2997" t="s">
        <v>3097</v>
      </c>
      <c r="B2997" t="s">
        <v>33</v>
      </c>
      <c r="C2997">
        <v>76</v>
      </c>
      <c r="D2997" t="s">
        <v>37</v>
      </c>
      <c r="E2997" t="s">
        <v>76</v>
      </c>
      <c r="F2997">
        <v>13</v>
      </c>
      <c r="G2997">
        <v>15</v>
      </c>
      <c r="H2997" t="s">
        <v>49</v>
      </c>
      <c r="I2997" t="s">
        <v>37</v>
      </c>
      <c r="J2997" t="s">
        <v>34</v>
      </c>
      <c r="K2997" t="s">
        <v>37</v>
      </c>
      <c r="L2997" t="s">
        <v>50</v>
      </c>
      <c r="M2997" t="s">
        <v>37</v>
      </c>
      <c r="N2997" t="s">
        <v>34</v>
      </c>
      <c r="O2997" t="s">
        <v>34</v>
      </c>
      <c r="P2997" t="s">
        <v>34</v>
      </c>
      <c r="Q2997" t="s">
        <v>37</v>
      </c>
      <c r="R2997" t="s">
        <v>34</v>
      </c>
      <c r="S2997" t="s">
        <v>34</v>
      </c>
      <c r="T2997" t="s">
        <v>37</v>
      </c>
      <c r="U2997" t="s">
        <v>46</v>
      </c>
      <c r="V2997" t="s">
        <v>37</v>
      </c>
      <c r="W2997" t="s">
        <v>51</v>
      </c>
      <c r="X2997">
        <v>85.15</v>
      </c>
      <c r="Y2997">
        <v>503.6</v>
      </c>
      <c r="Z2997">
        <v>0</v>
      </c>
      <c r="AA2997">
        <v>0</v>
      </c>
      <c r="AB2997">
        <v>176.46</v>
      </c>
      <c r="AC2997">
        <v>680.06</v>
      </c>
      <c r="AD2997" t="s">
        <v>52</v>
      </c>
      <c r="AE2997" t="s">
        <v>104</v>
      </c>
      <c r="AF2997" t="s">
        <v>105</v>
      </c>
      <c r="AG2997">
        <f t="shared" si="92"/>
        <v>1</v>
      </c>
      <c r="AH2997" t="str" cm="1">
        <f t="array" ref="AH2997">_xlfn.IFS(
X2997&lt;=20, "&lt;20",
AND(X2997&gt;=20, X2997&lt;50), "20-50",
AND(X2997&gt;=50, X2997&lt;100), "50-100",
X2997&gt;=100, "&gt;100"
)</f>
        <v>50-100</v>
      </c>
      <c r="AI2997">
        <f t="shared" si="93"/>
        <v>0</v>
      </c>
      <c r="AJ2997" t="str" cm="1">
        <f t="array" ref="AJ2997">_xlfn.IFS(
C2997&lt;=20, "&lt;20",
AND(C2997&gt;=20, C2997&lt;35), "20-35",
AND(C2997&gt;=35, C2997&lt;50), "35-50",
C2997&gt;=50, "50-100"
)</f>
        <v>50-100</v>
      </c>
      <c r="AK2997" t="str" cm="1">
        <f t="array" ref="AK2997">_xlfn.IFS(
G2997&lt;6, "&lt;6",
AND(G2997&gt;=6, G2997&lt;12), "6-12",
AND(G2997&gt;=12, G2997&lt;18), "12-18",  AND(G2997&gt;=18, G2997&lt;24), "18-24", G2997&gt;=24, "24-36")</f>
        <v>12-18</v>
      </c>
    </row>
    <row r="2998" spans="1:37" x14ac:dyDescent="0.3">
      <c r="A2998" t="s">
        <v>3098</v>
      </c>
      <c r="B2998" t="s">
        <v>33</v>
      </c>
      <c r="C2998">
        <v>64</v>
      </c>
      <c r="D2998" t="s">
        <v>37</v>
      </c>
      <c r="E2998" t="s">
        <v>164</v>
      </c>
      <c r="F2998">
        <v>0</v>
      </c>
      <c r="G2998">
        <v>8</v>
      </c>
      <c r="H2998" t="s">
        <v>70</v>
      </c>
      <c r="I2998" t="s">
        <v>37</v>
      </c>
      <c r="J2998" t="s">
        <v>34</v>
      </c>
      <c r="K2998" t="s">
        <v>37</v>
      </c>
      <c r="L2998" t="s">
        <v>72</v>
      </c>
      <c r="M2998" t="s">
        <v>34</v>
      </c>
      <c r="N2998" t="s">
        <v>37</v>
      </c>
      <c r="O2998" t="s">
        <v>34</v>
      </c>
      <c r="P2998" t="s">
        <v>37</v>
      </c>
      <c r="Q2998" t="s">
        <v>37</v>
      </c>
      <c r="R2998" t="s">
        <v>37</v>
      </c>
      <c r="S2998" t="s">
        <v>37</v>
      </c>
      <c r="T2998" t="s">
        <v>34</v>
      </c>
      <c r="U2998" t="s">
        <v>39</v>
      </c>
      <c r="V2998" t="s">
        <v>37</v>
      </c>
      <c r="W2998" t="s">
        <v>51</v>
      </c>
      <c r="X2998">
        <v>75.75</v>
      </c>
      <c r="Y2998">
        <v>4284.6499999999996</v>
      </c>
      <c r="Z2998">
        <v>0</v>
      </c>
      <c r="AA2998">
        <v>90</v>
      </c>
      <c r="AB2998">
        <v>1031.52</v>
      </c>
      <c r="AC2998">
        <v>5406.17</v>
      </c>
      <c r="AD2998" t="s">
        <v>41</v>
      </c>
      <c r="AE2998" t="s">
        <v>42</v>
      </c>
      <c r="AF2998" t="s">
        <v>42</v>
      </c>
      <c r="AG2998">
        <f t="shared" si="92"/>
        <v>0</v>
      </c>
      <c r="AH2998" t="str" cm="1">
        <f t="array" ref="AH2998">_xlfn.IFS(
X2998&lt;=20, "&lt;20",
AND(X2998&gt;=20, X2998&lt;50), "20-50",
AND(X2998&gt;=50, X2998&lt;100), "50-100",
X2998&gt;=100, "&gt;100"
)</f>
        <v>50-100</v>
      </c>
      <c r="AI2998">
        <f t="shared" si="93"/>
        <v>0</v>
      </c>
      <c r="AJ2998" t="str" cm="1">
        <f t="array" ref="AJ2998">_xlfn.IFS(
C2998&lt;=20, "&lt;20",
AND(C2998&gt;=20, C2998&lt;35), "20-35",
AND(C2998&gt;=35, C2998&lt;50), "35-50",
C2998&gt;=50, "50-100"
)</f>
        <v>50-100</v>
      </c>
      <c r="AK2998" t="str" cm="1">
        <f t="array" ref="AK2998">_xlfn.IFS(
G2998&lt;6, "&lt;6",
AND(G2998&gt;=6, G2998&lt;12), "6-12",
AND(G2998&gt;=12, G2998&lt;18), "12-18",  AND(G2998&gt;=18, G2998&lt;24), "18-24", G2998&gt;=24, "24-36")</f>
        <v>6-12</v>
      </c>
    </row>
    <row r="2999" spans="1:37" x14ac:dyDescent="0.3">
      <c r="A2999" t="s">
        <v>3099</v>
      </c>
      <c r="B2999" t="s">
        <v>44</v>
      </c>
      <c r="C2999">
        <v>69</v>
      </c>
      <c r="D2999" t="s">
        <v>37</v>
      </c>
      <c r="E2999" t="s">
        <v>124</v>
      </c>
      <c r="F2999">
        <v>1</v>
      </c>
      <c r="G2999">
        <v>14</v>
      </c>
      <c r="H2999" t="s">
        <v>57</v>
      </c>
      <c r="I2999" t="s">
        <v>37</v>
      </c>
      <c r="J2999" t="s">
        <v>37</v>
      </c>
      <c r="K2999" t="s">
        <v>37</v>
      </c>
      <c r="L2999" t="s">
        <v>50</v>
      </c>
      <c r="M2999" t="s">
        <v>34</v>
      </c>
      <c r="N2999" t="s">
        <v>37</v>
      </c>
      <c r="O2999" t="s">
        <v>34</v>
      </c>
      <c r="P2999" t="s">
        <v>34</v>
      </c>
      <c r="Q2999" t="s">
        <v>34</v>
      </c>
      <c r="R2999" t="s">
        <v>37</v>
      </c>
      <c r="S2999" t="s">
        <v>37</v>
      </c>
      <c r="T2999" t="s">
        <v>37</v>
      </c>
      <c r="U2999" t="s">
        <v>46</v>
      </c>
      <c r="V2999" t="s">
        <v>37</v>
      </c>
      <c r="W2999" t="s">
        <v>51</v>
      </c>
      <c r="X2999">
        <v>90.9</v>
      </c>
      <c r="Y2999">
        <v>1259</v>
      </c>
      <c r="Z2999">
        <v>0</v>
      </c>
      <c r="AA2999">
        <v>0</v>
      </c>
      <c r="AB2999">
        <v>190.96</v>
      </c>
      <c r="AC2999">
        <v>1449.96</v>
      </c>
      <c r="AD2999" t="s">
        <v>52</v>
      </c>
      <c r="AE2999" t="s">
        <v>53</v>
      </c>
      <c r="AF2999" t="s">
        <v>91</v>
      </c>
      <c r="AG2999">
        <f t="shared" si="92"/>
        <v>1</v>
      </c>
      <c r="AH2999" t="str" cm="1">
        <f t="array" ref="AH2999">_xlfn.IFS(
X2999&lt;=20, "&lt;20",
AND(X2999&gt;=20, X2999&lt;50), "20-50",
AND(X2999&gt;=50, X2999&lt;100), "50-100",
X2999&gt;=100, "&gt;100"
)</f>
        <v>50-100</v>
      </c>
      <c r="AI2999">
        <f t="shared" si="93"/>
        <v>0</v>
      </c>
      <c r="AJ2999" t="str" cm="1">
        <f t="array" ref="AJ2999">_xlfn.IFS(
C2999&lt;=20, "&lt;20",
AND(C2999&gt;=20, C2999&lt;35), "20-35",
AND(C2999&gt;=35, C2999&lt;50), "35-50",
C2999&gt;=50, "50-100"
)</f>
        <v>50-100</v>
      </c>
      <c r="AK2999" t="str" cm="1">
        <f t="array" ref="AK2999">_xlfn.IFS(
G2999&lt;6, "&lt;6",
AND(G2999&gt;=6, G2999&lt;12), "6-12",
AND(G2999&gt;=12, G2999&lt;18), "12-18",  AND(G2999&gt;=18, G2999&lt;24), "18-24", G2999&gt;=24, "24-36")</f>
        <v>12-18</v>
      </c>
    </row>
    <row r="3000" spans="1:37" x14ac:dyDescent="0.3">
      <c r="A3000" t="s">
        <v>3100</v>
      </c>
      <c r="B3000" t="s">
        <v>33</v>
      </c>
      <c r="C3000">
        <v>36</v>
      </c>
      <c r="D3000" t="s">
        <v>34</v>
      </c>
      <c r="E3000" t="s">
        <v>103</v>
      </c>
      <c r="F3000">
        <v>15</v>
      </c>
      <c r="G3000">
        <v>22</v>
      </c>
      <c r="H3000" t="s">
        <v>49</v>
      </c>
      <c r="I3000" t="s">
        <v>37</v>
      </c>
      <c r="J3000" t="s">
        <v>34</v>
      </c>
      <c r="K3000" t="s">
        <v>37</v>
      </c>
      <c r="L3000" t="s">
        <v>72</v>
      </c>
      <c r="M3000" t="s">
        <v>34</v>
      </c>
      <c r="N3000" t="s">
        <v>34</v>
      </c>
      <c r="O3000" t="s">
        <v>34</v>
      </c>
      <c r="P3000" t="s">
        <v>34</v>
      </c>
      <c r="Q3000" t="s">
        <v>34</v>
      </c>
      <c r="R3000" t="s">
        <v>34</v>
      </c>
      <c r="S3000" t="s">
        <v>34</v>
      </c>
      <c r="T3000" t="s">
        <v>34</v>
      </c>
      <c r="U3000" t="s">
        <v>46</v>
      </c>
      <c r="V3000" t="s">
        <v>37</v>
      </c>
      <c r="W3000" t="s">
        <v>51</v>
      </c>
      <c r="X3000">
        <v>44.75</v>
      </c>
      <c r="Y3000">
        <v>44.75</v>
      </c>
      <c r="Z3000">
        <v>0</v>
      </c>
      <c r="AA3000">
        <v>10</v>
      </c>
      <c r="AB3000">
        <v>18.57</v>
      </c>
      <c r="AC3000">
        <v>73.319999999999993</v>
      </c>
      <c r="AD3000" t="s">
        <v>85</v>
      </c>
      <c r="AE3000" t="s">
        <v>42</v>
      </c>
      <c r="AF3000" t="s">
        <v>42</v>
      </c>
      <c r="AG3000">
        <f t="shared" si="92"/>
        <v>0</v>
      </c>
      <c r="AH3000" t="str" cm="1">
        <f t="array" ref="AH3000">_xlfn.IFS(
X3000&lt;=20, "&lt;20",
AND(X3000&gt;=20, X3000&lt;50), "20-50",
AND(X3000&gt;=50, X3000&lt;100), "50-100",
X3000&gt;=100, "&gt;100"
)</f>
        <v>20-50</v>
      </c>
      <c r="AI3000">
        <f t="shared" si="93"/>
        <v>1</v>
      </c>
      <c r="AJ3000" t="str" cm="1">
        <f t="array" ref="AJ3000">_xlfn.IFS(
C3000&lt;=20, "&lt;20",
AND(C3000&gt;=20, C3000&lt;35), "20-35",
AND(C3000&gt;=35, C3000&lt;50), "35-50",
C3000&gt;=50, "50-100"
)</f>
        <v>35-50</v>
      </c>
      <c r="AK3000" t="str" cm="1">
        <f t="array" ref="AK3000">_xlfn.IFS(
G3000&lt;6, "&lt;6",
AND(G3000&gt;=6, G3000&lt;12), "6-12",
AND(G3000&gt;=12, G3000&lt;18), "12-18",  AND(G3000&gt;=18, G3000&lt;24), "18-24", G3000&gt;=24, "24-36")</f>
        <v>18-24</v>
      </c>
    </row>
    <row r="3001" spans="1:37" x14ac:dyDescent="0.3">
      <c r="A3001" t="s">
        <v>3101</v>
      </c>
      <c r="B3001" t="s">
        <v>44</v>
      </c>
      <c r="C3001">
        <v>67</v>
      </c>
      <c r="D3001" t="s">
        <v>37</v>
      </c>
      <c r="E3001" t="s">
        <v>45</v>
      </c>
      <c r="F3001">
        <v>12</v>
      </c>
      <c r="G3001">
        <v>2</v>
      </c>
      <c r="H3001" t="s">
        <v>110</v>
      </c>
      <c r="I3001" t="s">
        <v>37</v>
      </c>
      <c r="J3001" t="s">
        <v>37</v>
      </c>
      <c r="K3001" t="s">
        <v>37</v>
      </c>
      <c r="L3001" t="s">
        <v>50</v>
      </c>
      <c r="M3001" t="s">
        <v>37</v>
      </c>
      <c r="N3001" t="s">
        <v>37</v>
      </c>
      <c r="O3001" t="s">
        <v>37</v>
      </c>
      <c r="P3001" t="s">
        <v>37</v>
      </c>
      <c r="Q3001" t="s">
        <v>37</v>
      </c>
      <c r="R3001" t="s">
        <v>37</v>
      </c>
      <c r="S3001" t="s">
        <v>37</v>
      </c>
      <c r="T3001" t="s">
        <v>37</v>
      </c>
      <c r="U3001" t="s">
        <v>39</v>
      </c>
      <c r="V3001" t="s">
        <v>34</v>
      </c>
      <c r="W3001" t="s">
        <v>40</v>
      </c>
      <c r="X3001">
        <v>116.25</v>
      </c>
      <c r="Y3001">
        <v>3899.05</v>
      </c>
      <c r="Z3001">
        <v>0</v>
      </c>
      <c r="AA3001">
        <v>0</v>
      </c>
      <c r="AB3001">
        <v>761.94</v>
      </c>
      <c r="AC3001">
        <v>4660.99</v>
      </c>
      <c r="AD3001" t="s">
        <v>41</v>
      </c>
      <c r="AE3001" t="s">
        <v>42</v>
      </c>
      <c r="AF3001" t="s">
        <v>42</v>
      </c>
      <c r="AG3001">
        <f t="shared" si="92"/>
        <v>0</v>
      </c>
      <c r="AH3001" t="str" cm="1">
        <f t="array" ref="AH3001">_xlfn.IFS(
X3001&lt;=20, "&lt;20",
AND(X3001&gt;=20, X3001&lt;50), "20-50",
AND(X3001&gt;=50, X3001&lt;100), "50-100",
X3001&gt;=100, "&gt;100"
)</f>
        <v>&gt;100</v>
      </c>
      <c r="AI3001">
        <f t="shared" si="93"/>
        <v>0</v>
      </c>
      <c r="AJ3001" t="str" cm="1">
        <f t="array" ref="AJ3001">_xlfn.IFS(
C3001&lt;=20, "&lt;20",
AND(C3001&gt;=20, C3001&lt;35), "20-35",
AND(C3001&gt;=35, C3001&lt;50), "35-50",
C3001&gt;=50, "50-100"
)</f>
        <v>50-100</v>
      </c>
      <c r="AK3001" t="str" cm="1">
        <f t="array" ref="AK3001">_xlfn.IFS(
G3001&lt;6, "&lt;6",
AND(G3001&gt;=6, G3001&lt;12), "6-12",
AND(G3001&gt;=12, G3001&lt;18), "12-18",  AND(G3001&gt;=18, G3001&lt;24), "18-24", G3001&gt;=24, "24-36")</f>
        <v>&lt;6</v>
      </c>
    </row>
    <row r="3002" spans="1:37" x14ac:dyDescent="0.3">
      <c r="A3002" t="s">
        <v>3102</v>
      </c>
      <c r="B3002" t="s">
        <v>33</v>
      </c>
      <c r="C3002">
        <v>47</v>
      </c>
      <c r="D3002" t="s">
        <v>37</v>
      </c>
      <c r="E3002" t="s">
        <v>56</v>
      </c>
      <c r="F3002">
        <v>11</v>
      </c>
      <c r="G3002">
        <v>36</v>
      </c>
      <c r="H3002" t="s">
        <v>66</v>
      </c>
      <c r="I3002" t="s">
        <v>37</v>
      </c>
      <c r="J3002" t="s">
        <v>37</v>
      </c>
      <c r="K3002" t="s">
        <v>37</v>
      </c>
      <c r="L3002" t="s">
        <v>50</v>
      </c>
      <c r="M3002" t="s">
        <v>37</v>
      </c>
      <c r="N3002" t="s">
        <v>37</v>
      </c>
      <c r="O3002" t="s">
        <v>37</v>
      </c>
      <c r="P3002" t="s">
        <v>37</v>
      </c>
      <c r="Q3002" t="s">
        <v>37</v>
      </c>
      <c r="R3002" t="s">
        <v>37</v>
      </c>
      <c r="S3002" t="s">
        <v>37</v>
      </c>
      <c r="T3002" t="s">
        <v>37</v>
      </c>
      <c r="U3002" t="s">
        <v>67</v>
      </c>
      <c r="V3002" t="s">
        <v>37</v>
      </c>
      <c r="W3002" t="s">
        <v>40</v>
      </c>
      <c r="X3002">
        <v>114.05</v>
      </c>
      <c r="Y3002">
        <v>8468.2000000000007</v>
      </c>
      <c r="Z3002">
        <v>0</v>
      </c>
      <c r="AA3002">
        <v>0</v>
      </c>
      <c r="AB3002">
        <v>2214</v>
      </c>
      <c r="AC3002">
        <v>10682.2</v>
      </c>
      <c r="AD3002" t="s">
        <v>41</v>
      </c>
      <c r="AE3002" t="s">
        <v>42</v>
      </c>
      <c r="AF3002" t="s">
        <v>42</v>
      </c>
      <c r="AG3002">
        <f t="shared" si="92"/>
        <v>0</v>
      </c>
      <c r="AH3002" t="str" cm="1">
        <f t="array" ref="AH3002">_xlfn.IFS(
X3002&lt;=20, "&lt;20",
AND(X3002&gt;=20, X3002&lt;50), "20-50",
AND(X3002&gt;=50, X3002&lt;100), "50-100",
X3002&gt;=100, "&gt;100"
)</f>
        <v>&gt;100</v>
      </c>
      <c r="AI3002">
        <f t="shared" si="93"/>
        <v>0</v>
      </c>
      <c r="AJ3002" t="str" cm="1">
        <f t="array" ref="AJ3002">_xlfn.IFS(
C3002&lt;=20, "&lt;20",
AND(C3002&gt;=20, C3002&lt;35), "20-35",
AND(C3002&gt;=35, C3002&lt;50), "35-50",
C3002&gt;=50, "50-100"
)</f>
        <v>35-50</v>
      </c>
      <c r="AK3002" t="str" cm="1">
        <f t="array" ref="AK3002">_xlfn.IFS(
G3002&lt;6, "&lt;6",
AND(G3002&gt;=6, G3002&lt;12), "6-12",
AND(G3002&gt;=12, G3002&lt;18), "12-18",  AND(G3002&gt;=18, G3002&lt;24), "18-24", G3002&gt;=24, "24-36")</f>
        <v>24-36</v>
      </c>
    </row>
    <row r="3003" spans="1:37" x14ac:dyDescent="0.3">
      <c r="A3003" t="s">
        <v>3103</v>
      </c>
      <c r="B3003" t="s">
        <v>33</v>
      </c>
      <c r="C3003">
        <v>30</v>
      </c>
      <c r="D3003" t="s">
        <v>34</v>
      </c>
      <c r="E3003" t="s">
        <v>69</v>
      </c>
      <c r="F3003">
        <v>2</v>
      </c>
      <c r="G3003">
        <v>21</v>
      </c>
      <c r="H3003" t="s">
        <v>36</v>
      </c>
      <c r="I3003" t="s">
        <v>37</v>
      </c>
      <c r="J3003" t="s">
        <v>34</v>
      </c>
      <c r="K3003" t="s">
        <v>37</v>
      </c>
      <c r="L3003" t="s">
        <v>50</v>
      </c>
      <c r="M3003" t="s">
        <v>37</v>
      </c>
      <c r="N3003" t="s">
        <v>37</v>
      </c>
      <c r="O3003" t="s">
        <v>34</v>
      </c>
      <c r="P3003" t="s">
        <v>34</v>
      </c>
      <c r="Q3003" t="s">
        <v>34</v>
      </c>
      <c r="R3003" t="s">
        <v>37</v>
      </c>
      <c r="S3003" t="s">
        <v>37</v>
      </c>
      <c r="T3003" t="s">
        <v>37</v>
      </c>
      <c r="U3003" t="s">
        <v>39</v>
      </c>
      <c r="V3003" t="s">
        <v>37</v>
      </c>
      <c r="W3003" t="s">
        <v>51</v>
      </c>
      <c r="X3003">
        <v>-7</v>
      </c>
      <c r="Y3003">
        <v>3023.85</v>
      </c>
      <c r="Z3003">
        <v>0</v>
      </c>
      <c r="AA3003">
        <v>0</v>
      </c>
      <c r="AB3003">
        <v>1172.8</v>
      </c>
      <c r="AC3003">
        <v>4196.6499999999996</v>
      </c>
      <c r="AD3003" t="s">
        <v>41</v>
      </c>
      <c r="AE3003" t="s">
        <v>42</v>
      </c>
      <c r="AF3003" t="s">
        <v>42</v>
      </c>
      <c r="AG3003">
        <f t="shared" si="92"/>
        <v>0</v>
      </c>
      <c r="AH3003" t="str" cm="1">
        <f t="array" ref="AH3003">_xlfn.IFS(
X3003&lt;=20, "&lt;20",
AND(X3003&gt;=20, X3003&lt;50), "20-50",
AND(X3003&gt;=50, X3003&lt;100), "50-100",
X3003&gt;=100, "&gt;100"
)</f>
        <v>&lt;20</v>
      </c>
      <c r="AI3003">
        <f t="shared" si="93"/>
        <v>0</v>
      </c>
      <c r="AJ3003" t="str" cm="1">
        <f t="array" ref="AJ3003">_xlfn.IFS(
C3003&lt;=20, "&lt;20",
AND(C3003&gt;=20, C3003&lt;35), "20-35",
AND(C3003&gt;=35, C3003&lt;50), "35-50",
C3003&gt;=50, "50-100"
)</f>
        <v>20-35</v>
      </c>
      <c r="AK3003" t="str" cm="1">
        <f t="array" ref="AK3003">_xlfn.IFS(
G3003&lt;6, "&lt;6",
AND(G3003&gt;=6, G3003&lt;12), "6-12",
AND(G3003&gt;=12, G3003&lt;18), "12-18",  AND(G3003&gt;=18, G3003&lt;24), "18-24", G3003&gt;=24, "24-36")</f>
        <v>18-24</v>
      </c>
    </row>
    <row r="3004" spans="1:37" x14ac:dyDescent="0.3">
      <c r="A3004" t="s">
        <v>3104</v>
      </c>
      <c r="B3004" t="s">
        <v>33</v>
      </c>
      <c r="C3004">
        <v>36</v>
      </c>
      <c r="D3004" t="s">
        <v>37</v>
      </c>
      <c r="E3004" t="s">
        <v>48</v>
      </c>
      <c r="F3004">
        <v>2</v>
      </c>
      <c r="G3004">
        <v>33</v>
      </c>
      <c r="H3004" t="s">
        <v>36</v>
      </c>
      <c r="I3004" t="s">
        <v>37</v>
      </c>
      <c r="J3004" t="s">
        <v>34</v>
      </c>
      <c r="K3004" t="s">
        <v>34</v>
      </c>
      <c r="L3004" t="s">
        <v>34</v>
      </c>
      <c r="M3004" t="s">
        <v>34</v>
      </c>
      <c r="N3004" t="s">
        <v>34</v>
      </c>
      <c r="O3004" t="s">
        <v>34</v>
      </c>
      <c r="P3004" t="s">
        <v>34</v>
      </c>
      <c r="Q3004" t="s">
        <v>34</v>
      </c>
      <c r="R3004" t="s">
        <v>34</v>
      </c>
      <c r="S3004" t="s">
        <v>34</v>
      </c>
      <c r="T3004" t="s">
        <v>34</v>
      </c>
      <c r="U3004" t="s">
        <v>39</v>
      </c>
      <c r="V3004" t="s">
        <v>37</v>
      </c>
      <c r="W3004" t="s">
        <v>143</v>
      </c>
      <c r="X3004">
        <v>20.5</v>
      </c>
      <c r="Y3004">
        <v>365.8</v>
      </c>
      <c r="Z3004">
        <v>0</v>
      </c>
      <c r="AA3004">
        <v>0</v>
      </c>
      <c r="AB3004">
        <v>725.22</v>
      </c>
      <c r="AC3004">
        <v>1091.02</v>
      </c>
      <c r="AD3004" t="s">
        <v>41</v>
      </c>
      <c r="AE3004" t="s">
        <v>42</v>
      </c>
      <c r="AF3004" t="s">
        <v>42</v>
      </c>
      <c r="AG3004">
        <f t="shared" si="92"/>
        <v>0</v>
      </c>
      <c r="AH3004" t="str" cm="1">
        <f t="array" ref="AH3004">_xlfn.IFS(
X3004&lt;=20, "&lt;20",
AND(X3004&gt;=20, X3004&lt;50), "20-50",
AND(X3004&gt;=50, X3004&lt;100), "50-100",
X3004&gt;=100, "&gt;100"
)</f>
        <v>20-50</v>
      </c>
      <c r="AI3004">
        <f t="shared" si="93"/>
        <v>0</v>
      </c>
      <c r="AJ3004" t="str" cm="1">
        <f t="array" ref="AJ3004">_xlfn.IFS(
C3004&lt;=20, "&lt;20",
AND(C3004&gt;=20, C3004&lt;35), "20-35",
AND(C3004&gt;=35, C3004&lt;50), "35-50",
C3004&gt;=50, "50-100"
)</f>
        <v>35-50</v>
      </c>
      <c r="AK3004" t="str" cm="1">
        <f t="array" ref="AK3004">_xlfn.IFS(
G3004&lt;6, "&lt;6",
AND(G3004&gt;=6, G3004&lt;12), "6-12",
AND(G3004&gt;=12, G3004&lt;18), "12-18",  AND(G3004&gt;=18, G3004&lt;24), "18-24", G3004&gt;=24, "24-36")</f>
        <v>24-36</v>
      </c>
    </row>
    <row r="3005" spans="1:37" x14ac:dyDescent="0.3">
      <c r="A3005" t="s">
        <v>3105</v>
      </c>
      <c r="B3005" t="s">
        <v>33</v>
      </c>
      <c r="C3005">
        <v>45</v>
      </c>
      <c r="D3005" t="s">
        <v>37</v>
      </c>
      <c r="E3005" t="s">
        <v>82</v>
      </c>
      <c r="F3005">
        <v>12</v>
      </c>
      <c r="G3005">
        <v>26</v>
      </c>
      <c r="H3005" t="s">
        <v>36</v>
      </c>
      <c r="I3005" t="s">
        <v>37</v>
      </c>
      <c r="J3005" t="s">
        <v>34</v>
      </c>
      <c r="K3005" t="s">
        <v>37</v>
      </c>
      <c r="L3005" t="s">
        <v>50</v>
      </c>
      <c r="M3005" t="s">
        <v>37</v>
      </c>
      <c r="N3005" t="s">
        <v>37</v>
      </c>
      <c r="O3005" t="s">
        <v>37</v>
      </c>
      <c r="P3005" t="s">
        <v>34</v>
      </c>
      <c r="Q3005" t="s">
        <v>37</v>
      </c>
      <c r="R3005" t="s">
        <v>37</v>
      </c>
      <c r="S3005" t="s">
        <v>37</v>
      </c>
      <c r="T3005" t="s">
        <v>37</v>
      </c>
      <c r="U3005" t="s">
        <v>67</v>
      </c>
      <c r="V3005" t="s">
        <v>37</v>
      </c>
      <c r="W3005" t="s">
        <v>51</v>
      </c>
      <c r="X3005">
        <v>105.25</v>
      </c>
      <c r="Y3005">
        <v>7173.15</v>
      </c>
      <c r="Z3005">
        <v>0</v>
      </c>
      <c r="AA3005">
        <v>0</v>
      </c>
      <c r="AB3005">
        <v>2135.1999999999998</v>
      </c>
      <c r="AC3005">
        <v>9308.35</v>
      </c>
      <c r="AD3005" t="s">
        <v>41</v>
      </c>
      <c r="AE3005" t="s">
        <v>42</v>
      </c>
      <c r="AF3005" t="s">
        <v>42</v>
      </c>
      <c r="AG3005">
        <f t="shared" si="92"/>
        <v>0</v>
      </c>
      <c r="AH3005" t="str" cm="1">
        <f t="array" ref="AH3005">_xlfn.IFS(
X3005&lt;=20, "&lt;20",
AND(X3005&gt;=20, X3005&lt;50), "20-50",
AND(X3005&gt;=50, X3005&lt;100), "50-100",
X3005&gt;=100, "&gt;100"
)</f>
        <v>&gt;100</v>
      </c>
      <c r="AI3005">
        <f t="shared" si="93"/>
        <v>0</v>
      </c>
      <c r="AJ3005" t="str" cm="1">
        <f t="array" ref="AJ3005">_xlfn.IFS(
C3005&lt;=20, "&lt;20",
AND(C3005&gt;=20, C3005&lt;35), "20-35",
AND(C3005&gt;=35, C3005&lt;50), "35-50",
C3005&gt;=50, "50-100"
)</f>
        <v>35-50</v>
      </c>
      <c r="AK3005" t="str" cm="1">
        <f t="array" ref="AK3005">_xlfn.IFS(
G3005&lt;6, "&lt;6",
AND(G3005&gt;=6, G3005&lt;12), "6-12",
AND(G3005&gt;=12, G3005&lt;18), "12-18",  AND(G3005&gt;=18, G3005&lt;24), "18-24", G3005&gt;=24, "24-36")</f>
        <v>24-36</v>
      </c>
    </row>
    <row r="3006" spans="1:37" x14ac:dyDescent="0.3">
      <c r="A3006" t="s">
        <v>3106</v>
      </c>
      <c r="B3006" t="s">
        <v>33</v>
      </c>
      <c r="C3006">
        <v>42</v>
      </c>
      <c r="D3006" t="s">
        <v>37</v>
      </c>
      <c r="E3006" t="s">
        <v>82</v>
      </c>
      <c r="F3006">
        <v>10</v>
      </c>
      <c r="G3006">
        <v>26</v>
      </c>
      <c r="H3006" t="s">
        <v>70</v>
      </c>
      <c r="I3006" t="s">
        <v>37</v>
      </c>
      <c r="J3006" t="s">
        <v>37</v>
      </c>
      <c r="K3006" t="s">
        <v>37</v>
      </c>
      <c r="L3006" t="s">
        <v>72</v>
      </c>
      <c r="M3006" t="s">
        <v>37</v>
      </c>
      <c r="N3006" t="s">
        <v>34</v>
      </c>
      <c r="O3006" t="s">
        <v>37</v>
      </c>
      <c r="P3006" t="s">
        <v>37</v>
      </c>
      <c r="Q3006" t="s">
        <v>34</v>
      </c>
      <c r="R3006" t="s">
        <v>34</v>
      </c>
      <c r="S3006" t="s">
        <v>34</v>
      </c>
      <c r="T3006" t="s">
        <v>34</v>
      </c>
      <c r="U3006" t="s">
        <v>67</v>
      </c>
      <c r="V3006" t="s">
        <v>37</v>
      </c>
      <c r="W3006" t="s">
        <v>40</v>
      </c>
      <c r="X3006">
        <v>65</v>
      </c>
      <c r="Y3006">
        <v>2879.9</v>
      </c>
      <c r="Z3006">
        <v>0</v>
      </c>
      <c r="AA3006">
        <v>0</v>
      </c>
      <c r="AB3006">
        <v>1680.25</v>
      </c>
      <c r="AC3006">
        <v>4560.1499999999996</v>
      </c>
      <c r="AD3006" t="s">
        <v>41</v>
      </c>
      <c r="AE3006" t="s">
        <v>42</v>
      </c>
      <c r="AF3006" t="s">
        <v>42</v>
      </c>
      <c r="AG3006">
        <f t="shared" si="92"/>
        <v>0</v>
      </c>
      <c r="AH3006" t="str" cm="1">
        <f t="array" ref="AH3006">_xlfn.IFS(
X3006&lt;=20, "&lt;20",
AND(X3006&gt;=20, X3006&lt;50), "20-50",
AND(X3006&gt;=50, X3006&lt;100), "50-100",
X3006&gt;=100, "&gt;100"
)</f>
        <v>50-100</v>
      </c>
      <c r="AI3006">
        <f t="shared" si="93"/>
        <v>0</v>
      </c>
      <c r="AJ3006" t="str" cm="1">
        <f t="array" ref="AJ3006">_xlfn.IFS(
C3006&lt;=20, "&lt;20",
AND(C3006&gt;=20, C3006&lt;35), "20-35",
AND(C3006&gt;=35, C3006&lt;50), "35-50",
C3006&gt;=50, "50-100"
)</f>
        <v>35-50</v>
      </c>
      <c r="AK3006" t="str" cm="1">
        <f t="array" ref="AK3006">_xlfn.IFS(
G3006&lt;6, "&lt;6",
AND(G3006&gt;=6, G3006&lt;12), "6-12",
AND(G3006&gt;=12, G3006&lt;18), "12-18",  AND(G3006&gt;=18, G3006&lt;24), "18-24", G3006&gt;=24, "24-36")</f>
        <v>24-36</v>
      </c>
    </row>
    <row r="3007" spans="1:37" x14ac:dyDescent="0.3">
      <c r="A3007" t="s">
        <v>3107</v>
      </c>
      <c r="B3007" t="s">
        <v>44</v>
      </c>
      <c r="C3007">
        <v>70</v>
      </c>
      <c r="D3007" t="s">
        <v>37</v>
      </c>
      <c r="E3007" t="s">
        <v>124</v>
      </c>
      <c r="F3007">
        <v>14</v>
      </c>
      <c r="G3007">
        <v>17</v>
      </c>
      <c r="H3007" t="s">
        <v>57</v>
      </c>
      <c r="I3007" t="s">
        <v>37</v>
      </c>
      <c r="J3007" t="s">
        <v>34</v>
      </c>
      <c r="K3007" t="s">
        <v>37</v>
      </c>
      <c r="L3007" t="s">
        <v>50</v>
      </c>
      <c r="M3007" t="s">
        <v>34</v>
      </c>
      <c r="N3007" t="s">
        <v>34</v>
      </c>
      <c r="O3007" t="s">
        <v>34</v>
      </c>
      <c r="P3007" t="s">
        <v>37</v>
      </c>
      <c r="Q3007" t="s">
        <v>37</v>
      </c>
      <c r="R3007" t="s">
        <v>37</v>
      </c>
      <c r="S3007" t="s">
        <v>37</v>
      </c>
      <c r="T3007" t="s">
        <v>37</v>
      </c>
      <c r="U3007" t="s">
        <v>46</v>
      </c>
      <c r="V3007" t="s">
        <v>37</v>
      </c>
      <c r="W3007" t="s">
        <v>51</v>
      </c>
      <c r="X3007">
        <v>94.45</v>
      </c>
      <c r="Y3007">
        <v>1511.2</v>
      </c>
      <c r="Z3007">
        <v>0</v>
      </c>
      <c r="AA3007">
        <v>0</v>
      </c>
      <c r="AB3007">
        <v>150.88</v>
      </c>
      <c r="AC3007">
        <v>1662.08</v>
      </c>
      <c r="AD3007" t="s">
        <v>52</v>
      </c>
      <c r="AE3007" t="s">
        <v>53</v>
      </c>
      <c r="AF3007" t="s">
        <v>54</v>
      </c>
      <c r="AG3007">
        <f t="shared" si="92"/>
        <v>1</v>
      </c>
      <c r="AH3007" t="str" cm="1">
        <f t="array" ref="AH3007">_xlfn.IFS(
X3007&lt;=20, "&lt;20",
AND(X3007&gt;=20, X3007&lt;50), "20-50",
AND(X3007&gt;=50, X3007&lt;100), "50-100",
X3007&gt;=100, "&gt;100"
)</f>
        <v>50-100</v>
      </c>
      <c r="AI3007">
        <f t="shared" si="93"/>
        <v>0</v>
      </c>
      <c r="AJ3007" t="str" cm="1">
        <f t="array" ref="AJ3007">_xlfn.IFS(
C3007&lt;=20, "&lt;20",
AND(C3007&gt;=20, C3007&lt;35), "20-35",
AND(C3007&gt;=35, C3007&lt;50), "35-50",
C3007&gt;=50, "50-100"
)</f>
        <v>50-100</v>
      </c>
      <c r="AK3007" t="str" cm="1">
        <f t="array" ref="AK3007">_xlfn.IFS(
G3007&lt;6, "&lt;6",
AND(G3007&gt;=6, G3007&lt;12), "6-12",
AND(G3007&gt;=12, G3007&lt;18), "12-18",  AND(G3007&gt;=18, G3007&lt;24), "18-24", G3007&gt;=24, "24-36")</f>
        <v>12-18</v>
      </c>
    </row>
    <row r="3008" spans="1:37" x14ac:dyDescent="0.3">
      <c r="A3008" t="s">
        <v>3108</v>
      </c>
      <c r="B3008" t="s">
        <v>33</v>
      </c>
      <c r="C3008">
        <v>53</v>
      </c>
      <c r="D3008" t="s">
        <v>34</v>
      </c>
      <c r="E3008" t="s">
        <v>74</v>
      </c>
      <c r="F3008">
        <v>2</v>
      </c>
      <c r="G3008">
        <v>34</v>
      </c>
      <c r="H3008" t="s">
        <v>36</v>
      </c>
      <c r="I3008" t="s">
        <v>37</v>
      </c>
      <c r="J3008" t="s">
        <v>34</v>
      </c>
      <c r="K3008" t="s">
        <v>37</v>
      </c>
      <c r="L3008" t="s">
        <v>72</v>
      </c>
      <c r="M3008" t="s">
        <v>34</v>
      </c>
      <c r="N3008" t="s">
        <v>37</v>
      </c>
      <c r="O3008" t="s">
        <v>34</v>
      </c>
      <c r="P3008" t="s">
        <v>37</v>
      </c>
      <c r="Q3008" t="s">
        <v>34</v>
      </c>
      <c r="R3008" t="s">
        <v>34</v>
      </c>
      <c r="S3008" t="s">
        <v>34</v>
      </c>
      <c r="T3008" t="s">
        <v>34</v>
      </c>
      <c r="U3008" t="s">
        <v>46</v>
      </c>
      <c r="V3008" t="s">
        <v>37</v>
      </c>
      <c r="W3008" t="s">
        <v>51</v>
      </c>
      <c r="X3008">
        <v>54.9</v>
      </c>
      <c r="Y3008">
        <v>2549.1</v>
      </c>
      <c r="Z3008">
        <v>0</v>
      </c>
      <c r="AA3008">
        <v>130</v>
      </c>
      <c r="AB3008">
        <v>2047.76</v>
      </c>
      <c r="AC3008">
        <v>4726.8599999999997</v>
      </c>
      <c r="AD3008" t="s">
        <v>41</v>
      </c>
      <c r="AE3008" t="s">
        <v>42</v>
      </c>
      <c r="AF3008" t="s">
        <v>42</v>
      </c>
      <c r="AG3008">
        <f t="shared" si="92"/>
        <v>0</v>
      </c>
      <c r="AH3008" t="str" cm="1">
        <f t="array" ref="AH3008">_xlfn.IFS(
X3008&lt;=20, "&lt;20",
AND(X3008&gt;=20, X3008&lt;50), "20-50",
AND(X3008&gt;=50, X3008&lt;100), "50-100",
X3008&gt;=100, "&gt;100"
)</f>
        <v>50-100</v>
      </c>
      <c r="AI3008">
        <f t="shared" si="93"/>
        <v>0</v>
      </c>
      <c r="AJ3008" t="str" cm="1">
        <f t="array" ref="AJ3008">_xlfn.IFS(
C3008&lt;=20, "&lt;20",
AND(C3008&gt;=20, C3008&lt;35), "20-35",
AND(C3008&gt;=35, C3008&lt;50), "35-50",
C3008&gt;=50, "50-100"
)</f>
        <v>50-100</v>
      </c>
      <c r="AK3008" t="str" cm="1">
        <f t="array" ref="AK3008">_xlfn.IFS(
G3008&lt;6, "&lt;6",
AND(G3008&gt;=6, G3008&lt;12), "6-12",
AND(G3008&gt;=12, G3008&lt;18), "12-18",  AND(G3008&gt;=18, G3008&lt;24), "18-24", G3008&gt;=24, "24-36")</f>
        <v>24-36</v>
      </c>
    </row>
    <row r="3009" spans="1:37" x14ac:dyDescent="0.3">
      <c r="A3009" t="s">
        <v>3109</v>
      </c>
      <c r="B3009" t="s">
        <v>44</v>
      </c>
      <c r="C3009">
        <v>24</v>
      </c>
      <c r="D3009" t="s">
        <v>37</v>
      </c>
      <c r="E3009" t="s">
        <v>74</v>
      </c>
      <c r="F3009">
        <v>5</v>
      </c>
      <c r="G3009">
        <v>6</v>
      </c>
      <c r="H3009" t="s">
        <v>36</v>
      </c>
      <c r="I3009" t="s">
        <v>37</v>
      </c>
      <c r="J3009" t="s">
        <v>37</v>
      </c>
      <c r="K3009" t="s">
        <v>37</v>
      </c>
      <c r="L3009" t="s">
        <v>50</v>
      </c>
      <c r="M3009" t="s">
        <v>37</v>
      </c>
      <c r="N3009" t="s">
        <v>34</v>
      </c>
      <c r="O3009" t="s">
        <v>37</v>
      </c>
      <c r="P3009" t="s">
        <v>34</v>
      </c>
      <c r="Q3009" t="s">
        <v>37</v>
      </c>
      <c r="R3009" t="s">
        <v>37</v>
      </c>
      <c r="S3009" t="s">
        <v>37</v>
      </c>
      <c r="T3009" t="s">
        <v>37</v>
      </c>
      <c r="U3009" t="s">
        <v>67</v>
      </c>
      <c r="V3009" t="s">
        <v>37</v>
      </c>
      <c r="W3009" t="s">
        <v>51</v>
      </c>
      <c r="X3009">
        <v>105.5</v>
      </c>
      <c r="Y3009">
        <v>7544</v>
      </c>
      <c r="Z3009">
        <v>0</v>
      </c>
      <c r="AA3009">
        <v>0</v>
      </c>
      <c r="AB3009">
        <v>1581.12</v>
      </c>
      <c r="AC3009">
        <v>9125.1200000000008</v>
      </c>
      <c r="AD3009" t="s">
        <v>41</v>
      </c>
      <c r="AE3009" t="s">
        <v>42</v>
      </c>
      <c r="AF3009" t="s">
        <v>42</v>
      </c>
      <c r="AG3009">
        <f t="shared" si="92"/>
        <v>0</v>
      </c>
      <c r="AH3009" t="str" cm="1">
        <f t="array" ref="AH3009">_xlfn.IFS(
X3009&lt;=20, "&lt;20",
AND(X3009&gt;=20, X3009&lt;50), "20-50",
AND(X3009&gt;=50, X3009&lt;100), "50-100",
X3009&gt;=100, "&gt;100"
)</f>
        <v>&gt;100</v>
      </c>
      <c r="AI3009">
        <f t="shared" si="93"/>
        <v>0</v>
      </c>
      <c r="AJ3009" t="str" cm="1">
        <f t="array" ref="AJ3009">_xlfn.IFS(
C3009&lt;=20, "&lt;20",
AND(C3009&gt;=20, C3009&lt;35), "20-35",
AND(C3009&gt;=35, C3009&lt;50), "35-50",
C3009&gt;=50, "50-100"
)</f>
        <v>20-35</v>
      </c>
      <c r="AK3009" t="str" cm="1">
        <f t="array" ref="AK3009">_xlfn.IFS(
G3009&lt;6, "&lt;6",
AND(G3009&gt;=6, G3009&lt;12), "6-12",
AND(G3009&gt;=12, G3009&lt;18), "12-18",  AND(G3009&gt;=18, G3009&lt;24), "18-24", G3009&gt;=24, "24-36")</f>
        <v>6-12</v>
      </c>
    </row>
    <row r="3010" spans="1:37" x14ac:dyDescent="0.3">
      <c r="A3010" t="s">
        <v>3110</v>
      </c>
      <c r="B3010" t="s">
        <v>33</v>
      </c>
      <c r="C3010">
        <v>39</v>
      </c>
      <c r="D3010" t="s">
        <v>37</v>
      </c>
      <c r="E3010" t="s">
        <v>61</v>
      </c>
      <c r="F3010">
        <v>3</v>
      </c>
      <c r="G3010">
        <v>27</v>
      </c>
      <c r="H3010" t="s">
        <v>49</v>
      </c>
      <c r="I3010" t="s">
        <v>37</v>
      </c>
      <c r="J3010" t="s">
        <v>34</v>
      </c>
      <c r="K3010" t="s">
        <v>34</v>
      </c>
      <c r="L3010" t="s">
        <v>34</v>
      </c>
      <c r="M3010" t="s">
        <v>34</v>
      </c>
      <c r="N3010" t="s">
        <v>34</v>
      </c>
      <c r="O3010" t="s">
        <v>34</v>
      </c>
      <c r="P3010" t="s">
        <v>34</v>
      </c>
      <c r="Q3010" t="s">
        <v>34</v>
      </c>
      <c r="R3010" t="s">
        <v>34</v>
      </c>
      <c r="S3010" t="s">
        <v>34</v>
      </c>
      <c r="T3010" t="s">
        <v>34</v>
      </c>
      <c r="U3010" t="s">
        <v>46</v>
      </c>
      <c r="V3010" t="s">
        <v>37</v>
      </c>
      <c r="W3010" t="s">
        <v>40</v>
      </c>
      <c r="X3010">
        <v>20.55</v>
      </c>
      <c r="Y3010">
        <v>51.15</v>
      </c>
      <c r="Z3010">
        <v>0</v>
      </c>
      <c r="AA3010">
        <v>0</v>
      </c>
      <c r="AB3010">
        <v>112.83</v>
      </c>
      <c r="AC3010">
        <v>163.98</v>
      </c>
      <c r="AD3010" t="s">
        <v>52</v>
      </c>
      <c r="AE3010" t="s">
        <v>104</v>
      </c>
      <c r="AF3010" t="s">
        <v>150</v>
      </c>
      <c r="AG3010">
        <f t="shared" si="92"/>
        <v>1</v>
      </c>
      <c r="AH3010" t="str" cm="1">
        <f t="array" ref="AH3010">_xlfn.IFS(
X3010&lt;=20, "&lt;20",
AND(X3010&gt;=20, X3010&lt;50), "20-50",
AND(X3010&gt;=50, X3010&lt;100), "50-100",
X3010&gt;=100, "&gt;100"
)</f>
        <v>20-50</v>
      </c>
      <c r="AI3010">
        <f t="shared" si="93"/>
        <v>0</v>
      </c>
      <c r="AJ3010" t="str" cm="1">
        <f t="array" ref="AJ3010">_xlfn.IFS(
C3010&lt;=20, "&lt;20",
AND(C3010&gt;=20, C3010&lt;35), "20-35",
AND(C3010&gt;=35, C3010&lt;50), "35-50",
C3010&gt;=50, "50-100"
)</f>
        <v>35-50</v>
      </c>
      <c r="AK3010" t="str" cm="1">
        <f t="array" ref="AK3010">_xlfn.IFS(
G3010&lt;6, "&lt;6",
AND(G3010&gt;=6, G3010&lt;12), "6-12",
AND(G3010&gt;=12, G3010&lt;18), "12-18",  AND(G3010&gt;=18, G3010&lt;24), "18-24", G3010&gt;=24, "24-36")</f>
        <v>24-36</v>
      </c>
    </row>
    <row r="3011" spans="1:37" x14ac:dyDescent="0.3">
      <c r="A3011" t="s">
        <v>3111</v>
      </c>
      <c r="B3011" t="s">
        <v>33</v>
      </c>
      <c r="C3011">
        <v>34</v>
      </c>
      <c r="D3011" t="s">
        <v>34</v>
      </c>
      <c r="E3011" t="s">
        <v>114</v>
      </c>
      <c r="F3011">
        <v>8</v>
      </c>
      <c r="G3011">
        <v>19</v>
      </c>
      <c r="H3011" t="s">
        <v>57</v>
      </c>
      <c r="I3011" t="s">
        <v>37</v>
      </c>
      <c r="J3011" t="s">
        <v>34</v>
      </c>
      <c r="K3011" t="s">
        <v>37</v>
      </c>
      <c r="L3011" t="s">
        <v>50</v>
      </c>
      <c r="M3011" t="s">
        <v>34</v>
      </c>
      <c r="N3011" t="s">
        <v>37</v>
      </c>
      <c r="O3011" t="s">
        <v>37</v>
      </c>
      <c r="P3011" t="s">
        <v>37</v>
      </c>
      <c r="Q3011" t="s">
        <v>34</v>
      </c>
      <c r="R3011" t="s">
        <v>37</v>
      </c>
      <c r="S3011" t="s">
        <v>37</v>
      </c>
      <c r="T3011" t="s">
        <v>37</v>
      </c>
      <c r="U3011" t="s">
        <v>46</v>
      </c>
      <c r="V3011" t="s">
        <v>37</v>
      </c>
      <c r="W3011" t="s">
        <v>51</v>
      </c>
      <c r="X3011">
        <v>94.95</v>
      </c>
      <c r="Y3011">
        <v>2142.8000000000002</v>
      </c>
      <c r="Z3011">
        <v>0</v>
      </c>
      <c r="AA3011">
        <v>0</v>
      </c>
      <c r="AB3011">
        <v>1057.54</v>
      </c>
      <c r="AC3011">
        <v>3200.34</v>
      </c>
      <c r="AD3011" t="s">
        <v>41</v>
      </c>
      <c r="AE3011" t="s">
        <v>42</v>
      </c>
      <c r="AF3011" t="s">
        <v>42</v>
      </c>
      <c r="AG3011">
        <f t="shared" ref="AG3011:AG3074" si="94">IF(AD3011="Churned", 1,0)</f>
        <v>0</v>
      </c>
      <c r="AH3011" t="str" cm="1">
        <f t="array" ref="AH3011">_xlfn.IFS(
X3011&lt;=20, "&lt;20",
AND(X3011&gt;=20, X3011&lt;50), "20-50",
AND(X3011&gt;=50, X3011&lt;100), "50-100",
X3011&gt;=100, "&gt;100"
)</f>
        <v>50-100</v>
      </c>
      <c r="AI3011">
        <f t="shared" ref="AI3011:AI3074" si="95">IF(AD3011="Joined", 1, 0)</f>
        <v>0</v>
      </c>
      <c r="AJ3011" t="str" cm="1">
        <f t="array" ref="AJ3011">_xlfn.IFS(
C3011&lt;=20, "&lt;20",
AND(C3011&gt;=20, C3011&lt;35), "20-35",
AND(C3011&gt;=35, C3011&lt;50), "35-50",
C3011&gt;=50, "50-100"
)</f>
        <v>20-35</v>
      </c>
      <c r="AK3011" t="str" cm="1">
        <f t="array" ref="AK3011">_xlfn.IFS(
G3011&lt;6, "&lt;6",
AND(G3011&gt;=6, G3011&lt;12), "6-12",
AND(G3011&gt;=12, G3011&lt;18), "12-18",  AND(G3011&gt;=18, G3011&lt;24), "18-24", G3011&gt;=24, "24-36")</f>
        <v>18-24</v>
      </c>
    </row>
    <row r="3012" spans="1:37" x14ac:dyDescent="0.3">
      <c r="A3012" t="s">
        <v>3112</v>
      </c>
      <c r="B3012" t="s">
        <v>33</v>
      </c>
      <c r="C3012">
        <v>48</v>
      </c>
      <c r="D3012" t="s">
        <v>34</v>
      </c>
      <c r="E3012" t="s">
        <v>76</v>
      </c>
      <c r="F3012">
        <v>7</v>
      </c>
      <c r="G3012">
        <v>12</v>
      </c>
      <c r="H3012" t="s">
        <v>57</v>
      </c>
      <c r="I3012" t="s">
        <v>37</v>
      </c>
      <c r="J3012" t="s">
        <v>37</v>
      </c>
      <c r="K3012" t="s">
        <v>37</v>
      </c>
      <c r="L3012" t="s">
        <v>50</v>
      </c>
      <c r="M3012" t="s">
        <v>34</v>
      </c>
      <c r="N3012" t="s">
        <v>34</v>
      </c>
      <c r="O3012" t="s">
        <v>37</v>
      </c>
      <c r="P3012" t="s">
        <v>37</v>
      </c>
      <c r="Q3012" t="s">
        <v>37</v>
      </c>
      <c r="R3012" t="s">
        <v>37</v>
      </c>
      <c r="S3012" t="s">
        <v>37</v>
      </c>
      <c r="T3012" t="s">
        <v>37</v>
      </c>
      <c r="U3012" t="s">
        <v>46</v>
      </c>
      <c r="V3012" t="s">
        <v>37</v>
      </c>
      <c r="W3012" t="s">
        <v>40</v>
      </c>
      <c r="X3012">
        <v>104.05</v>
      </c>
      <c r="Y3012">
        <v>2470.1</v>
      </c>
      <c r="Z3012">
        <v>0</v>
      </c>
      <c r="AA3012">
        <v>0</v>
      </c>
      <c r="AB3012">
        <v>374.44</v>
      </c>
      <c r="AC3012">
        <v>2844.54</v>
      </c>
      <c r="AD3012" t="s">
        <v>52</v>
      </c>
      <c r="AE3012" t="s">
        <v>53</v>
      </c>
      <c r="AF3012" t="s">
        <v>54</v>
      </c>
      <c r="AG3012">
        <f t="shared" si="94"/>
        <v>1</v>
      </c>
      <c r="AH3012" t="str" cm="1">
        <f t="array" ref="AH3012">_xlfn.IFS(
X3012&lt;=20, "&lt;20",
AND(X3012&gt;=20, X3012&lt;50), "20-50",
AND(X3012&gt;=50, X3012&lt;100), "50-100",
X3012&gt;=100, "&gt;100"
)</f>
        <v>&gt;100</v>
      </c>
      <c r="AI3012">
        <f t="shared" si="95"/>
        <v>0</v>
      </c>
      <c r="AJ3012" t="str" cm="1">
        <f t="array" ref="AJ3012">_xlfn.IFS(
C3012&lt;=20, "&lt;20",
AND(C3012&gt;=20, C3012&lt;35), "20-35",
AND(C3012&gt;=35, C3012&lt;50), "35-50",
C3012&gt;=50, "50-100"
)</f>
        <v>35-50</v>
      </c>
      <c r="AK3012" t="str" cm="1">
        <f t="array" ref="AK3012">_xlfn.IFS(
G3012&lt;6, "&lt;6",
AND(G3012&gt;=6, G3012&lt;12), "6-12",
AND(G3012&gt;=12, G3012&lt;18), "12-18",  AND(G3012&gt;=18, G3012&lt;24), "18-24", G3012&gt;=24, "24-36")</f>
        <v>12-18</v>
      </c>
    </row>
    <row r="3013" spans="1:37" x14ac:dyDescent="0.3">
      <c r="A3013" t="s">
        <v>3113</v>
      </c>
      <c r="B3013" t="s">
        <v>33</v>
      </c>
      <c r="C3013">
        <v>59</v>
      </c>
      <c r="D3013" t="s">
        <v>37</v>
      </c>
      <c r="E3013" t="s">
        <v>87</v>
      </c>
      <c r="F3013">
        <v>0</v>
      </c>
      <c r="G3013">
        <v>32</v>
      </c>
      <c r="H3013" t="s">
        <v>36</v>
      </c>
      <c r="I3013" t="s">
        <v>37</v>
      </c>
      <c r="J3013" t="s">
        <v>37</v>
      </c>
      <c r="K3013" t="s">
        <v>37</v>
      </c>
      <c r="L3013" t="s">
        <v>50</v>
      </c>
      <c r="M3013" t="s">
        <v>37</v>
      </c>
      <c r="N3013" t="s">
        <v>37</v>
      </c>
      <c r="O3013" t="s">
        <v>37</v>
      </c>
      <c r="P3013" t="s">
        <v>37</v>
      </c>
      <c r="Q3013" t="s">
        <v>37</v>
      </c>
      <c r="R3013" t="s">
        <v>37</v>
      </c>
      <c r="S3013" t="s">
        <v>37</v>
      </c>
      <c r="T3013" t="s">
        <v>37</v>
      </c>
      <c r="U3013" t="s">
        <v>67</v>
      </c>
      <c r="V3013" t="s">
        <v>34</v>
      </c>
      <c r="W3013" t="s">
        <v>40</v>
      </c>
      <c r="X3013">
        <v>114.75</v>
      </c>
      <c r="Y3013">
        <v>7842.3</v>
      </c>
      <c r="Z3013">
        <v>0</v>
      </c>
      <c r="AA3013">
        <v>0</v>
      </c>
      <c r="AB3013">
        <v>2734.2</v>
      </c>
      <c r="AC3013">
        <v>10576.5</v>
      </c>
      <c r="AD3013" t="s">
        <v>41</v>
      </c>
      <c r="AE3013" t="s">
        <v>42</v>
      </c>
      <c r="AF3013" t="s">
        <v>42</v>
      </c>
      <c r="AG3013">
        <f t="shared" si="94"/>
        <v>0</v>
      </c>
      <c r="AH3013" t="str" cm="1">
        <f t="array" ref="AH3013">_xlfn.IFS(
X3013&lt;=20, "&lt;20",
AND(X3013&gt;=20, X3013&lt;50), "20-50",
AND(X3013&gt;=50, X3013&lt;100), "50-100",
X3013&gt;=100, "&gt;100"
)</f>
        <v>&gt;100</v>
      </c>
      <c r="AI3013">
        <f t="shared" si="95"/>
        <v>0</v>
      </c>
      <c r="AJ3013" t="str" cm="1">
        <f t="array" ref="AJ3013">_xlfn.IFS(
C3013&lt;=20, "&lt;20",
AND(C3013&gt;=20, C3013&lt;35), "20-35",
AND(C3013&gt;=35, C3013&lt;50), "35-50",
C3013&gt;=50, "50-100"
)</f>
        <v>50-100</v>
      </c>
      <c r="AK3013" t="str" cm="1">
        <f t="array" ref="AK3013">_xlfn.IFS(
G3013&lt;6, "&lt;6",
AND(G3013&gt;=6, G3013&lt;12), "6-12",
AND(G3013&gt;=12, G3013&lt;18), "12-18",  AND(G3013&gt;=18, G3013&lt;24), "18-24", G3013&gt;=24, "24-36")</f>
        <v>24-36</v>
      </c>
    </row>
    <row r="3014" spans="1:37" x14ac:dyDescent="0.3">
      <c r="A3014" t="s">
        <v>3114</v>
      </c>
      <c r="B3014" t="s">
        <v>44</v>
      </c>
      <c r="C3014">
        <v>65</v>
      </c>
      <c r="D3014" t="s">
        <v>37</v>
      </c>
      <c r="E3014" t="s">
        <v>45</v>
      </c>
      <c r="F3014">
        <v>7</v>
      </c>
      <c r="G3014">
        <v>18</v>
      </c>
      <c r="H3014" t="s">
        <v>36</v>
      </c>
      <c r="I3014" t="s">
        <v>37</v>
      </c>
      <c r="J3014" t="s">
        <v>34</v>
      </c>
      <c r="K3014" t="s">
        <v>34</v>
      </c>
      <c r="L3014" t="s">
        <v>34</v>
      </c>
      <c r="M3014" t="s">
        <v>34</v>
      </c>
      <c r="N3014" t="s">
        <v>34</v>
      </c>
      <c r="O3014" t="s">
        <v>34</v>
      </c>
      <c r="P3014" t="s">
        <v>34</v>
      </c>
      <c r="Q3014" t="s">
        <v>34</v>
      </c>
      <c r="R3014" t="s">
        <v>34</v>
      </c>
      <c r="S3014" t="s">
        <v>34</v>
      </c>
      <c r="T3014" t="s">
        <v>34</v>
      </c>
      <c r="U3014" t="s">
        <v>39</v>
      </c>
      <c r="V3014" t="s">
        <v>34</v>
      </c>
      <c r="W3014" t="s">
        <v>143</v>
      </c>
      <c r="X3014">
        <v>20.25</v>
      </c>
      <c r="Y3014">
        <v>71.2</v>
      </c>
      <c r="Z3014">
        <v>0</v>
      </c>
      <c r="AA3014">
        <v>0</v>
      </c>
      <c r="AB3014">
        <v>4.41</v>
      </c>
      <c r="AC3014">
        <v>75.61</v>
      </c>
      <c r="AD3014" t="s">
        <v>85</v>
      </c>
      <c r="AE3014" t="s">
        <v>42</v>
      </c>
      <c r="AF3014" t="s">
        <v>42</v>
      </c>
      <c r="AG3014">
        <f t="shared" si="94"/>
        <v>0</v>
      </c>
      <c r="AH3014" t="str" cm="1">
        <f t="array" ref="AH3014">_xlfn.IFS(
X3014&lt;=20, "&lt;20",
AND(X3014&gt;=20, X3014&lt;50), "20-50",
AND(X3014&gt;=50, X3014&lt;100), "50-100",
X3014&gt;=100, "&gt;100"
)</f>
        <v>20-50</v>
      </c>
      <c r="AI3014">
        <f t="shared" si="95"/>
        <v>1</v>
      </c>
      <c r="AJ3014" t="str" cm="1">
        <f t="array" ref="AJ3014">_xlfn.IFS(
C3014&lt;=20, "&lt;20",
AND(C3014&gt;=20, C3014&lt;35), "20-35",
AND(C3014&gt;=35, C3014&lt;50), "35-50",
C3014&gt;=50, "50-100"
)</f>
        <v>50-100</v>
      </c>
      <c r="AK3014" t="str" cm="1">
        <f t="array" ref="AK3014">_xlfn.IFS(
G3014&lt;6, "&lt;6",
AND(G3014&gt;=6, G3014&lt;12), "6-12",
AND(G3014&gt;=12, G3014&lt;18), "12-18",  AND(G3014&gt;=18, G3014&lt;24), "18-24", G3014&gt;=24, "24-36")</f>
        <v>18-24</v>
      </c>
    </row>
    <row r="3015" spans="1:37" x14ac:dyDescent="0.3">
      <c r="A3015" t="s">
        <v>3115</v>
      </c>
      <c r="B3015" t="s">
        <v>33</v>
      </c>
      <c r="C3015">
        <v>23</v>
      </c>
      <c r="D3015" t="s">
        <v>34</v>
      </c>
      <c r="E3015" t="s">
        <v>164</v>
      </c>
      <c r="F3015">
        <v>15</v>
      </c>
      <c r="G3015">
        <v>4</v>
      </c>
      <c r="H3015" t="s">
        <v>36</v>
      </c>
      <c r="I3015" t="s">
        <v>37</v>
      </c>
      <c r="J3015" t="s">
        <v>34</v>
      </c>
      <c r="K3015" t="s">
        <v>37</v>
      </c>
      <c r="L3015" t="s">
        <v>50</v>
      </c>
      <c r="M3015" t="s">
        <v>37</v>
      </c>
      <c r="N3015" t="s">
        <v>37</v>
      </c>
      <c r="O3015" t="s">
        <v>37</v>
      </c>
      <c r="P3015" t="s">
        <v>34</v>
      </c>
      <c r="Q3015" t="s">
        <v>37</v>
      </c>
      <c r="R3015" t="s">
        <v>37</v>
      </c>
      <c r="S3015" t="s">
        <v>37</v>
      </c>
      <c r="T3015" t="s">
        <v>37</v>
      </c>
      <c r="U3015" t="s">
        <v>39</v>
      </c>
      <c r="V3015" t="s">
        <v>37</v>
      </c>
      <c r="W3015" t="s">
        <v>51</v>
      </c>
      <c r="X3015">
        <v>106.05</v>
      </c>
      <c r="Y3015">
        <v>4510.8</v>
      </c>
      <c r="Z3015">
        <v>0</v>
      </c>
      <c r="AA3015">
        <v>0</v>
      </c>
      <c r="AB3015">
        <v>1686.52</v>
      </c>
      <c r="AC3015">
        <v>6197.32</v>
      </c>
      <c r="AD3015" t="s">
        <v>41</v>
      </c>
      <c r="AE3015" t="s">
        <v>42</v>
      </c>
      <c r="AF3015" t="s">
        <v>42</v>
      </c>
      <c r="AG3015">
        <f t="shared" si="94"/>
        <v>0</v>
      </c>
      <c r="AH3015" t="str" cm="1">
        <f t="array" ref="AH3015">_xlfn.IFS(
X3015&lt;=20, "&lt;20",
AND(X3015&gt;=20, X3015&lt;50), "20-50",
AND(X3015&gt;=50, X3015&lt;100), "50-100",
X3015&gt;=100, "&gt;100"
)</f>
        <v>&gt;100</v>
      </c>
      <c r="AI3015">
        <f t="shared" si="95"/>
        <v>0</v>
      </c>
      <c r="AJ3015" t="str" cm="1">
        <f t="array" ref="AJ3015">_xlfn.IFS(
C3015&lt;=20, "&lt;20",
AND(C3015&gt;=20, C3015&lt;35), "20-35",
AND(C3015&gt;=35, C3015&lt;50), "35-50",
C3015&gt;=50, "50-100"
)</f>
        <v>20-35</v>
      </c>
      <c r="AK3015" t="str" cm="1">
        <f t="array" ref="AK3015">_xlfn.IFS(
G3015&lt;6, "&lt;6",
AND(G3015&gt;=6, G3015&lt;12), "6-12",
AND(G3015&gt;=12, G3015&lt;18), "12-18",  AND(G3015&gt;=18, G3015&lt;24), "18-24", G3015&gt;=24, "24-36")</f>
        <v>&lt;6</v>
      </c>
    </row>
    <row r="3016" spans="1:37" x14ac:dyDescent="0.3">
      <c r="A3016" t="s">
        <v>3116</v>
      </c>
      <c r="B3016" t="s">
        <v>44</v>
      </c>
      <c r="C3016">
        <v>64</v>
      </c>
      <c r="D3016" t="s">
        <v>34</v>
      </c>
      <c r="E3016" t="s">
        <v>74</v>
      </c>
      <c r="F3016">
        <v>8</v>
      </c>
      <c r="G3016">
        <v>34</v>
      </c>
      <c r="H3016" t="s">
        <v>49</v>
      </c>
      <c r="I3016" t="s">
        <v>37</v>
      </c>
      <c r="J3016" t="s">
        <v>34</v>
      </c>
      <c r="K3016" t="s">
        <v>37</v>
      </c>
      <c r="L3016" t="s">
        <v>50</v>
      </c>
      <c r="M3016" t="s">
        <v>34</v>
      </c>
      <c r="N3016" t="s">
        <v>37</v>
      </c>
      <c r="O3016" t="s">
        <v>34</v>
      </c>
      <c r="P3016" t="s">
        <v>34</v>
      </c>
      <c r="Q3016" t="s">
        <v>34</v>
      </c>
      <c r="R3016" t="s">
        <v>37</v>
      </c>
      <c r="S3016" t="s">
        <v>37</v>
      </c>
      <c r="T3016" t="s">
        <v>37</v>
      </c>
      <c r="U3016" t="s">
        <v>67</v>
      </c>
      <c r="V3016" t="s">
        <v>37</v>
      </c>
      <c r="W3016" t="s">
        <v>51</v>
      </c>
      <c r="X3016">
        <v>85.55</v>
      </c>
      <c r="Y3016">
        <v>408.5</v>
      </c>
      <c r="Z3016">
        <v>0</v>
      </c>
      <c r="AA3016">
        <v>0</v>
      </c>
      <c r="AB3016">
        <v>91.9</v>
      </c>
      <c r="AC3016">
        <v>500.4</v>
      </c>
      <c r="AD3016" t="s">
        <v>41</v>
      </c>
      <c r="AE3016" t="s">
        <v>42</v>
      </c>
      <c r="AF3016" t="s">
        <v>42</v>
      </c>
      <c r="AG3016">
        <f t="shared" si="94"/>
        <v>0</v>
      </c>
      <c r="AH3016" t="str" cm="1">
        <f t="array" ref="AH3016">_xlfn.IFS(
X3016&lt;=20, "&lt;20",
AND(X3016&gt;=20, X3016&lt;50), "20-50",
AND(X3016&gt;=50, X3016&lt;100), "50-100",
X3016&gt;=100, "&gt;100"
)</f>
        <v>50-100</v>
      </c>
      <c r="AI3016">
        <f t="shared" si="95"/>
        <v>0</v>
      </c>
      <c r="AJ3016" t="str" cm="1">
        <f t="array" ref="AJ3016">_xlfn.IFS(
C3016&lt;=20, "&lt;20",
AND(C3016&gt;=20, C3016&lt;35), "20-35",
AND(C3016&gt;=35, C3016&lt;50), "35-50",
C3016&gt;=50, "50-100"
)</f>
        <v>50-100</v>
      </c>
      <c r="AK3016" t="str" cm="1">
        <f t="array" ref="AK3016">_xlfn.IFS(
G3016&lt;6, "&lt;6",
AND(G3016&gt;=6, G3016&lt;12), "6-12",
AND(G3016&gt;=12, G3016&lt;18), "12-18",  AND(G3016&gt;=18, G3016&lt;24), "18-24", G3016&gt;=24, "24-36")</f>
        <v>24-36</v>
      </c>
    </row>
    <row r="3017" spans="1:37" x14ac:dyDescent="0.3">
      <c r="A3017" t="s">
        <v>3117</v>
      </c>
      <c r="B3017" t="s">
        <v>44</v>
      </c>
      <c r="C3017">
        <v>23</v>
      </c>
      <c r="D3017" t="s">
        <v>37</v>
      </c>
      <c r="E3017" t="s">
        <v>56</v>
      </c>
      <c r="F3017">
        <v>7</v>
      </c>
      <c r="G3017">
        <v>6</v>
      </c>
      <c r="H3017" t="s">
        <v>49</v>
      </c>
      <c r="I3017" t="s">
        <v>37</v>
      </c>
      <c r="J3017" t="s">
        <v>34</v>
      </c>
      <c r="K3017" t="s">
        <v>34</v>
      </c>
      <c r="L3017" t="s">
        <v>34</v>
      </c>
      <c r="M3017" t="s">
        <v>34</v>
      </c>
      <c r="N3017" t="s">
        <v>34</v>
      </c>
      <c r="O3017" t="s">
        <v>34</v>
      </c>
      <c r="P3017" t="s">
        <v>34</v>
      </c>
      <c r="Q3017" t="s">
        <v>34</v>
      </c>
      <c r="R3017" t="s">
        <v>34</v>
      </c>
      <c r="S3017" t="s">
        <v>34</v>
      </c>
      <c r="T3017" t="s">
        <v>34</v>
      </c>
      <c r="U3017" t="s">
        <v>46</v>
      </c>
      <c r="V3017" t="s">
        <v>37</v>
      </c>
      <c r="W3017" t="s">
        <v>51</v>
      </c>
      <c r="X3017">
        <v>19.850000000000001</v>
      </c>
      <c r="Y3017">
        <v>63</v>
      </c>
      <c r="Z3017">
        <v>0</v>
      </c>
      <c r="AA3017">
        <v>0</v>
      </c>
      <c r="AB3017">
        <v>27.52</v>
      </c>
      <c r="AC3017">
        <v>90.52</v>
      </c>
      <c r="AD3017" t="s">
        <v>41</v>
      </c>
      <c r="AE3017" t="s">
        <v>42</v>
      </c>
      <c r="AF3017" t="s">
        <v>42</v>
      </c>
      <c r="AG3017">
        <f t="shared" si="94"/>
        <v>0</v>
      </c>
      <c r="AH3017" t="str" cm="1">
        <f t="array" ref="AH3017">_xlfn.IFS(
X3017&lt;=20, "&lt;20",
AND(X3017&gt;=20, X3017&lt;50), "20-50",
AND(X3017&gt;=50, X3017&lt;100), "50-100",
X3017&gt;=100, "&gt;100"
)</f>
        <v>&lt;20</v>
      </c>
      <c r="AI3017">
        <f t="shared" si="95"/>
        <v>0</v>
      </c>
      <c r="AJ3017" t="str" cm="1">
        <f t="array" ref="AJ3017">_xlfn.IFS(
C3017&lt;=20, "&lt;20",
AND(C3017&gt;=20, C3017&lt;35), "20-35",
AND(C3017&gt;=35, C3017&lt;50), "35-50",
C3017&gt;=50, "50-100"
)</f>
        <v>20-35</v>
      </c>
      <c r="AK3017" t="str" cm="1">
        <f t="array" ref="AK3017">_xlfn.IFS(
G3017&lt;6, "&lt;6",
AND(G3017&gt;=6, G3017&lt;12), "6-12",
AND(G3017&gt;=12, G3017&lt;18), "12-18",  AND(G3017&gt;=18, G3017&lt;24), "18-24", G3017&gt;=24, "24-36")</f>
        <v>6-12</v>
      </c>
    </row>
    <row r="3018" spans="1:37" x14ac:dyDescent="0.3">
      <c r="A3018" t="s">
        <v>3118</v>
      </c>
      <c r="B3018" t="s">
        <v>44</v>
      </c>
      <c r="C3018">
        <v>33</v>
      </c>
      <c r="D3018" t="s">
        <v>37</v>
      </c>
      <c r="E3018" t="s">
        <v>48</v>
      </c>
      <c r="F3018">
        <v>13</v>
      </c>
      <c r="G3018">
        <v>6</v>
      </c>
      <c r="H3018" t="s">
        <v>49</v>
      </c>
      <c r="I3018" t="s">
        <v>37</v>
      </c>
      <c r="J3018" t="s">
        <v>34</v>
      </c>
      <c r="K3018" t="s">
        <v>34</v>
      </c>
      <c r="L3018" t="s">
        <v>34</v>
      </c>
      <c r="M3018" t="s">
        <v>34</v>
      </c>
      <c r="N3018" t="s">
        <v>34</v>
      </c>
      <c r="O3018" t="s">
        <v>34</v>
      </c>
      <c r="P3018" t="s">
        <v>34</v>
      </c>
      <c r="Q3018" t="s">
        <v>34</v>
      </c>
      <c r="R3018" t="s">
        <v>34</v>
      </c>
      <c r="S3018" t="s">
        <v>34</v>
      </c>
      <c r="T3018" t="s">
        <v>34</v>
      </c>
      <c r="U3018" t="s">
        <v>46</v>
      </c>
      <c r="V3018" t="s">
        <v>34</v>
      </c>
      <c r="W3018" t="s">
        <v>40</v>
      </c>
      <c r="X3018">
        <v>20.149999999999999</v>
      </c>
      <c r="Y3018">
        <v>84.5</v>
      </c>
      <c r="Z3018">
        <v>0</v>
      </c>
      <c r="AA3018">
        <v>0</v>
      </c>
      <c r="AB3018">
        <v>130.16</v>
      </c>
      <c r="AC3018">
        <v>214.66</v>
      </c>
      <c r="AD3018" t="s">
        <v>41</v>
      </c>
      <c r="AE3018" t="s">
        <v>42</v>
      </c>
      <c r="AF3018" t="s">
        <v>42</v>
      </c>
      <c r="AG3018">
        <f t="shared" si="94"/>
        <v>0</v>
      </c>
      <c r="AH3018" t="str" cm="1">
        <f t="array" ref="AH3018">_xlfn.IFS(
X3018&lt;=20, "&lt;20",
AND(X3018&gt;=20, X3018&lt;50), "20-50",
AND(X3018&gt;=50, X3018&lt;100), "50-100",
X3018&gt;=100, "&gt;100"
)</f>
        <v>20-50</v>
      </c>
      <c r="AI3018">
        <f t="shared" si="95"/>
        <v>0</v>
      </c>
      <c r="AJ3018" t="str" cm="1">
        <f t="array" ref="AJ3018">_xlfn.IFS(
C3018&lt;=20, "&lt;20",
AND(C3018&gt;=20, C3018&lt;35), "20-35",
AND(C3018&gt;=35, C3018&lt;50), "35-50",
C3018&gt;=50, "50-100"
)</f>
        <v>20-35</v>
      </c>
      <c r="AK3018" t="str" cm="1">
        <f t="array" ref="AK3018">_xlfn.IFS(
G3018&lt;6, "&lt;6",
AND(G3018&gt;=6, G3018&lt;12), "6-12",
AND(G3018&gt;=12, G3018&lt;18), "12-18",  AND(G3018&gt;=18, G3018&lt;24), "18-24", G3018&gt;=24, "24-36")</f>
        <v>6-12</v>
      </c>
    </row>
    <row r="3019" spans="1:37" x14ac:dyDescent="0.3">
      <c r="A3019" t="s">
        <v>3119</v>
      </c>
      <c r="B3019" t="s">
        <v>44</v>
      </c>
      <c r="C3019">
        <v>61</v>
      </c>
      <c r="D3019" t="s">
        <v>37</v>
      </c>
      <c r="E3019" t="s">
        <v>114</v>
      </c>
      <c r="F3019">
        <v>10</v>
      </c>
      <c r="G3019">
        <v>24</v>
      </c>
      <c r="H3019" t="s">
        <v>49</v>
      </c>
      <c r="I3019" t="s">
        <v>37</v>
      </c>
      <c r="J3019" t="s">
        <v>37</v>
      </c>
      <c r="K3019" t="s">
        <v>37</v>
      </c>
      <c r="L3019" t="s">
        <v>72</v>
      </c>
      <c r="M3019" t="s">
        <v>34</v>
      </c>
      <c r="N3019" t="s">
        <v>34</v>
      </c>
      <c r="O3019" t="s">
        <v>34</v>
      </c>
      <c r="P3019" t="s">
        <v>37</v>
      </c>
      <c r="Q3019" t="s">
        <v>37</v>
      </c>
      <c r="R3019" t="s">
        <v>34</v>
      </c>
      <c r="S3019" t="s">
        <v>34</v>
      </c>
      <c r="T3019" t="s">
        <v>37</v>
      </c>
      <c r="U3019" t="s">
        <v>46</v>
      </c>
      <c r="V3019" t="s">
        <v>37</v>
      </c>
      <c r="W3019" t="s">
        <v>51</v>
      </c>
      <c r="X3019">
        <v>63.6</v>
      </c>
      <c r="Y3019">
        <v>155.65</v>
      </c>
      <c r="Z3019">
        <v>0</v>
      </c>
      <c r="AA3019">
        <v>0</v>
      </c>
      <c r="AB3019">
        <v>10.92</v>
      </c>
      <c r="AC3019">
        <v>166.57</v>
      </c>
      <c r="AD3019" t="s">
        <v>52</v>
      </c>
      <c r="AE3019" t="s">
        <v>53</v>
      </c>
      <c r="AF3019" t="s">
        <v>155</v>
      </c>
      <c r="AG3019">
        <f t="shared" si="94"/>
        <v>1</v>
      </c>
      <c r="AH3019" t="str" cm="1">
        <f t="array" ref="AH3019">_xlfn.IFS(
X3019&lt;=20, "&lt;20",
AND(X3019&gt;=20, X3019&lt;50), "20-50",
AND(X3019&gt;=50, X3019&lt;100), "50-100",
X3019&gt;=100, "&gt;100"
)</f>
        <v>50-100</v>
      </c>
      <c r="AI3019">
        <f t="shared" si="95"/>
        <v>0</v>
      </c>
      <c r="AJ3019" t="str" cm="1">
        <f t="array" ref="AJ3019">_xlfn.IFS(
C3019&lt;=20, "&lt;20",
AND(C3019&gt;=20, C3019&lt;35), "20-35",
AND(C3019&gt;=35, C3019&lt;50), "35-50",
C3019&gt;=50, "50-100"
)</f>
        <v>50-100</v>
      </c>
      <c r="AK3019" t="str" cm="1">
        <f t="array" ref="AK3019">_xlfn.IFS(
G3019&lt;6, "&lt;6",
AND(G3019&gt;=6, G3019&lt;12), "6-12",
AND(G3019&gt;=12, G3019&lt;18), "12-18",  AND(G3019&gt;=18, G3019&lt;24), "18-24", G3019&gt;=24, "24-36")</f>
        <v>24-36</v>
      </c>
    </row>
    <row r="3020" spans="1:37" x14ac:dyDescent="0.3">
      <c r="A3020" t="s">
        <v>3120</v>
      </c>
      <c r="B3020" t="s">
        <v>33</v>
      </c>
      <c r="C3020">
        <v>58</v>
      </c>
      <c r="D3020" t="s">
        <v>34</v>
      </c>
      <c r="E3020" t="s">
        <v>74</v>
      </c>
      <c r="F3020">
        <v>13</v>
      </c>
      <c r="G3020">
        <v>33</v>
      </c>
      <c r="H3020" t="s">
        <v>36</v>
      </c>
      <c r="I3020" t="s">
        <v>37</v>
      </c>
      <c r="J3020" t="s">
        <v>34</v>
      </c>
      <c r="K3020" t="s">
        <v>37</v>
      </c>
      <c r="L3020" t="s">
        <v>50</v>
      </c>
      <c r="M3020" t="s">
        <v>37</v>
      </c>
      <c r="N3020" t="s">
        <v>34</v>
      </c>
      <c r="O3020" t="s">
        <v>37</v>
      </c>
      <c r="P3020" t="s">
        <v>34</v>
      </c>
      <c r="Q3020" t="s">
        <v>37</v>
      </c>
      <c r="R3020" t="s">
        <v>34</v>
      </c>
      <c r="S3020" t="s">
        <v>34</v>
      </c>
      <c r="T3020" t="s">
        <v>37</v>
      </c>
      <c r="U3020" t="s">
        <v>46</v>
      </c>
      <c r="V3020" t="s">
        <v>34</v>
      </c>
      <c r="W3020" t="s">
        <v>40</v>
      </c>
      <c r="X3020">
        <v>89.8</v>
      </c>
      <c r="Y3020">
        <v>4667</v>
      </c>
      <c r="Z3020">
        <v>0</v>
      </c>
      <c r="AA3020">
        <v>0</v>
      </c>
      <c r="AB3020">
        <v>1467.18</v>
      </c>
      <c r="AC3020">
        <v>6134.18</v>
      </c>
      <c r="AD3020" t="s">
        <v>41</v>
      </c>
      <c r="AE3020" t="s">
        <v>42</v>
      </c>
      <c r="AF3020" t="s">
        <v>42</v>
      </c>
      <c r="AG3020">
        <f t="shared" si="94"/>
        <v>0</v>
      </c>
      <c r="AH3020" t="str" cm="1">
        <f t="array" ref="AH3020">_xlfn.IFS(
X3020&lt;=20, "&lt;20",
AND(X3020&gt;=20, X3020&lt;50), "20-50",
AND(X3020&gt;=50, X3020&lt;100), "50-100",
X3020&gt;=100, "&gt;100"
)</f>
        <v>50-100</v>
      </c>
      <c r="AI3020">
        <f t="shared" si="95"/>
        <v>0</v>
      </c>
      <c r="AJ3020" t="str" cm="1">
        <f t="array" ref="AJ3020">_xlfn.IFS(
C3020&lt;=20, "&lt;20",
AND(C3020&gt;=20, C3020&lt;35), "20-35",
AND(C3020&gt;=35, C3020&lt;50), "35-50",
C3020&gt;=50, "50-100"
)</f>
        <v>50-100</v>
      </c>
      <c r="AK3020" t="str" cm="1">
        <f t="array" ref="AK3020">_xlfn.IFS(
G3020&lt;6, "&lt;6",
AND(G3020&gt;=6, G3020&lt;12), "6-12",
AND(G3020&gt;=12, G3020&lt;18), "12-18",  AND(G3020&gt;=18, G3020&lt;24), "18-24", G3020&gt;=24, "24-36")</f>
        <v>24-36</v>
      </c>
    </row>
    <row r="3021" spans="1:37" x14ac:dyDescent="0.3">
      <c r="A3021" t="s">
        <v>3121</v>
      </c>
      <c r="B3021" t="s">
        <v>44</v>
      </c>
      <c r="C3021">
        <v>38</v>
      </c>
      <c r="D3021" t="s">
        <v>34</v>
      </c>
      <c r="E3021" t="s">
        <v>114</v>
      </c>
      <c r="F3021">
        <v>4</v>
      </c>
      <c r="G3021">
        <v>26</v>
      </c>
      <c r="H3021" t="s">
        <v>36</v>
      </c>
      <c r="I3021" t="s">
        <v>37</v>
      </c>
      <c r="J3021" t="s">
        <v>37</v>
      </c>
      <c r="K3021" t="s">
        <v>34</v>
      </c>
      <c r="L3021" t="s">
        <v>34</v>
      </c>
      <c r="M3021" t="s">
        <v>34</v>
      </c>
      <c r="N3021" t="s">
        <v>34</v>
      </c>
      <c r="O3021" t="s">
        <v>34</v>
      </c>
      <c r="P3021" t="s">
        <v>34</v>
      </c>
      <c r="Q3021" t="s">
        <v>34</v>
      </c>
      <c r="R3021" t="s">
        <v>34</v>
      </c>
      <c r="S3021" t="s">
        <v>34</v>
      </c>
      <c r="T3021" t="s">
        <v>34</v>
      </c>
      <c r="U3021" t="s">
        <v>39</v>
      </c>
      <c r="V3021" t="s">
        <v>37</v>
      </c>
      <c r="W3021" t="s">
        <v>40</v>
      </c>
      <c r="X3021">
        <v>24.8</v>
      </c>
      <c r="Y3021">
        <v>321.7</v>
      </c>
      <c r="Z3021">
        <v>0</v>
      </c>
      <c r="AA3021">
        <v>0</v>
      </c>
      <c r="AB3021">
        <v>469</v>
      </c>
      <c r="AC3021">
        <v>790.7</v>
      </c>
      <c r="AD3021" t="s">
        <v>41</v>
      </c>
      <c r="AE3021" t="s">
        <v>42</v>
      </c>
      <c r="AF3021" t="s">
        <v>42</v>
      </c>
      <c r="AG3021">
        <f t="shared" si="94"/>
        <v>0</v>
      </c>
      <c r="AH3021" t="str" cm="1">
        <f t="array" ref="AH3021">_xlfn.IFS(
X3021&lt;=20, "&lt;20",
AND(X3021&gt;=20, X3021&lt;50), "20-50",
AND(X3021&gt;=50, X3021&lt;100), "50-100",
X3021&gt;=100, "&gt;100"
)</f>
        <v>20-50</v>
      </c>
      <c r="AI3021">
        <f t="shared" si="95"/>
        <v>0</v>
      </c>
      <c r="AJ3021" t="str" cm="1">
        <f t="array" ref="AJ3021">_xlfn.IFS(
C3021&lt;=20, "&lt;20",
AND(C3021&gt;=20, C3021&lt;35), "20-35",
AND(C3021&gt;=35, C3021&lt;50), "35-50",
C3021&gt;=50, "50-100"
)</f>
        <v>35-50</v>
      </c>
      <c r="AK3021" t="str" cm="1">
        <f t="array" ref="AK3021">_xlfn.IFS(
G3021&lt;6, "&lt;6",
AND(G3021&gt;=6, G3021&lt;12), "6-12",
AND(G3021&gt;=12, G3021&lt;18), "12-18",  AND(G3021&gt;=18, G3021&lt;24), "18-24", G3021&gt;=24, "24-36")</f>
        <v>24-36</v>
      </c>
    </row>
    <row r="3022" spans="1:37" x14ac:dyDescent="0.3">
      <c r="A3022" t="s">
        <v>3122</v>
      </c>
      <c r="B3022" t="s">
        <v>44</v>
      </c>
      <c r="C3022">
        <v>50</v>
      </c>
      <c r="D3022" t="s">
        <v>34</v>
      </c>
      <c r="E3022" t="s">
        <v>103</v>
      </c>
      <c r="F3022">
        <v>10</v>
      </c>
      <c r="G3022">
        <v>18</v>
      </c>
      <c r="H3022" t="s">
        <v>36</v>
      </c>
      <c r="I3022" t="s">
        <v>37</v>
      </c>
      <c r="J3022" t="s">
        <v>34</v>
      </c>
      <c r="K3022" t="s">
        <v>37</v>
      </c>
      <c r="L3022" t="s">
        <v>72</v>
      </c>
      <c r="M3022" t="s">
        <v>37</v>
      </c>
      <c r="N3022" t="s">
        <v>37</v>
      </c>
      <c r="O3022" t="s">
        <v>37</v>
      </c>
      <c r="P3022" t="s">
        <v>37</v>
      </c>
      <c r="Q3022" t="s">
        <v>37</v>
      </c>
      <c r="R3022" t="s">
        <v>34</v>
      </c>
      <c r="S3022" t="s">
        <v>34</v>
      </c>
      <c r="T3022" t="s">
        <v>37</v>
      </c>
      <c r="U3022" t="s">
        <v>39</v>
      </c>
      <c r="V3022" t="s">
        <v>34</v>
      </c>
      <c r="W3022" t="s">
        <v>40</v>
      </c>
      <c r="X3022">
        <v>74.3</v>
      </c>
      <c r="Y3022">
        <v>1863.8</v>
      </c>
      <c r="Z3022">
        <v>0</v>
      </c>
      <c r="AA3022">
        <v>0</v>
      </c>
      <c r="AB3022">
        <v>34.25</v>
      </c>
      <c r="AC3022">
        <v>1898.05</v>
      </c>
      <c r="AD3022" t="s">
        <v>52</v>
      </c>
      <c r="AE3022" t="s">
        <v>53</v>
      </c>
      <c r="AF3022" t="s">
        <v>162</v>
      </c>
      <c r="AG3022">
        <f t="shared" si="94"/>
        <v>1</v>
      </c>
      <c r="AH3022" t="str" cm="1">
        <f t="array" ref="AH3022">_xlfn.IFS(
X3022&lt;=20, "&lt;20",
AND(X3022&gt;=20, X3022&lt;50), "20-50",
AND(X3022&gt;=50, X3022&lt;100), "50-100",
X3022&gt;=100, "&gt;100"
)</f>
        <v>50-100</v>
      </c>
      <c r="AI3022">
        <f t="shared" si="95"/>
        <v>0</v>
      </c>
      <c r="AJ3022" t="str" cm="1">
        <f t="array" ref="AJ3022">_xlfn.IFS(
C3022&lt;=20, "&lt;20",
AND(C3022&gt;=20, C3022&lt;35), "20-35",
AND(C3022&gt;=35, C3022&lt;50), "35-50",
C3022&gt;=50, "50-100"
)</f>
        <v>50-100</v>
      </c>
      <c r="AK3022" t="str" cm="1">
        <f t="array" ref="AK3022">_xlfn.IFS(
G3022&lt;6, "&lt;6",
AND(G3022&gt;=6, G3022&lt;12), "6-12",
AND(G3022&gt;=12, G3022&lt;18), "12-18",  AND(G3022&gt;=18, G3022&lt;24), "18-24", G3022&gt;=24, "24-36")</f>
        <v>18-24</v>
      </c>
    </row>
    <row r="3023" spans="1:37" x14ac:dyDescent="0.3">
      <c r="A3023" t="s">
        <v>3123</v>
      </c>
      <c r="B3023" t="s">
        <v>44</v>
      </c>
      <c r="C3023">
        <v>70</v>
      </c>
      <c r="D3023" t="s">
        <v>37</v>
      </c>
      <c r="E3023" t="s">
        <v>87</v>
      </c>
      <c r="F3023">
        <v>0</v>
      </c>
      <c r="G3023">
        <v>22</v>
      </c>
      <c r="H3023" t="s">
        <v>110</v>
      </c>
      <c r="I3023" t="s">
        <v>37</v>
      </c>
      <c r="J3023" t="s">
        <v>37</v>
      </c>
      <c r="K3023" t="s">
        <v>37</v>
      </c>
      <c r="L3023" t="s">
        <v>50</v>
      </c>
      <c r="M3023" t="s">
        <v>34</v>
      </c>
      <c r="N3023" t="s">
        <v>34</v>
      </c>
      <c r="O3023" t="s">
        <v>37</v>
      </c>
      <c r="P3023" t="s">
        <v>34</v>
      </c>
      <c r="Q3023" t="s">
        <v>34</v>
      </c>
      <c r="R3023" t="s">
        <v>34</v>
      </c>
      <c r="S3023" t="s">
        <v>34</v>
      </c>
      <c r="T3023" t="s">
        <v>34</v>
      </c>
      <c r="U3023" t="s">
        <v>46</v>
      </c>
      <c r="V3023" t="s">
        <v>37</v>
      </c>
      <c r="W3023" t="s">
        <v>51</v>
      </c>
      <c r="X3023">
        <v>78.05</v>
      </c>
      <c r="Y3023">
        <v>2135.5</v>
      </c>
      <c r="Z3023">
        <v>0</v>
      </c>
      <c r="AA3023">
        <v>10</v>
      </c>
      <c r="AB3023">
        <v>89.91</v>
      </c>
      <c r="AC3023">
        <v>2235.41</v>
      </c>
      <c r="AD3023" t="s">
        <v>52</v>
      </c>
      <c r="AE3023" t="s">
        <v>53</v>
      </c>
      <c r="AF3023" t="s">
        <v>54</v>
      </c>
      <c r="AG3023">
        <f t="shared" si="94"/>
        <v>1</v>
      </c>
      <c r="AH3023" t="str" cm="1">
        <f t="array" ref="AH3023">_xlfn.IFS(
X3023&lt;=20, "&lt;20",
AND(X3023&gt;=20, X3023&lt;50), "20-50",
AND(X3023&gt;=50, X3023&lt;100), "50-100",
X3023&gt;=100, "&gt;100"
)</f>
        <v>50-100</v>
      </c>
      <c r="AI3023">
        <f t="shared" si="95"/>
        <v>0</v>
      </c>
      <c r="AJ3023" t="str" cm="1">
        <f t="array" ref="AJ3023">_xlfn.IFS(
C3023&lt;=20, "&lt;20",
AND(C3023&gt;=20, C3023&lt;35), "20-35",
AND(C3023&gt;=35, C3023&lt;50), "35-50",
C3023&gt;=50, "50-100"
)</f>
        <v>50-100</v>
      </c>
      <c r="AK3023" t="str" cm="1">
        <f t="array" ref="AK3023">_xlfn.IFS(
G3023&lt;6, "&lt;6",
AND(G3023&gt;=6, G3023&lt;12), "6-12",
AND(G3023&gt;=12, G3023&lt;18), "12-18",  AND(G3023&gt;=18, G3023&lt;24), "18-24", G3023&gt;=24, "24-36")</f>
        <v>18-24</v>
      </c>
    </row>
    <row r="3024" spans="1:37" x14ac:dyDescent="0.3">
      <c r="A3024" t="s">
        <v>3124</v>
      </c>
      <c r="B3024" t="s">
        <v>33</v>
      </c>
      <c r="C3024">
        <v>29</v>
      </c>
      <c r="D3024" t="s">
        <v>37</v>
      </c>
      <c r="E3024" t="s">
        <v>114</v>
      </c>
      <c r="F3024">
        <v>4</v>
      </c>
      <c r="G3024">
        <v>21</v>
      </c>
      <c r="H3024" t="s">
        <v>36</v>
      </c>
      <c r="I3024" t="s">
        <v>37</v>
      </c>
      <c r="J3024" t="s">
        <v>37</v>
      </c>
      <c r="K3024" t="s">
        <v>37</v>
      </c>
      <c r="L3024" t="s">
        <v>50</v>
      </c>
      <c r="M3024" t="s">
        <v>34</v>
      </c>
      <c r="N3024" t="s">
        <v>34</v>
      </c>
      <c r="O3024" t="s">
        <v>34</v>
      </c>
      <c r="P3024" t="s">
        <v>34</v>
      </c>
      <c r="Q3024" t="s">
        <v>34</v>
      </c>
      <c r="R3024" t="s">
        <v>34</v>
      </c>
      <c r="S3024" t="s">
        <v>34</v>
      </c>
      <c r="T3024" t="s">
        <v>37</v>
      </c>
      <c r="U3024" t="s">
        <v>46</v>
      </c>
      <c r="V3024" t="s">
        <v>37</v>
      </c>
      <c r="W3024" t="s">
        <v>51</v>
      </c>
      <c r="X3024">
        <v>74.5</v>
      </c>
      <c r="Y3024">
        <v>74.5</v>
      </c>
      <c r="Z3024">
        <v>0</v>
      </c>
      <c r="AA3024">
        <v>0</v>
      </c>
      <c r="AB3024">
        <v>13.61</v>
      </c>
      <c r="AC3024">
        <v>88.11</v>
      </c>
      <c r="AD3024" t="s">
        <v>52</v>
      </c>
      <c r="AE3024" t="s">
        <v>53</v>
      </c>
      <c r="AF3024" t="s">
        <v>54</v>
      </c>
      <c r="AG3024">
        <f t="shared" si="94"/>
        <v>1</v>
      </c>
      <c r="AH3024" t="str" cm="1">
        <f t="array" ref="AH3024">_xlfn.IFS(
X3024&lt;=20, "&lt;20",
AND(X3024&gt;=20, X3024&lt;50), "20-50",
AND(X3024&gt;=50, X3024&lt;100), "50-100",
X3024&gt;=100, "&gt;100"
)</f>
        <v>50-100</v>
      </c>
      <c r="AI3024">
        <f t="shared" si="95"/>
        <v>0</v>
      </c>
      <c r="AJ3024" t="str" cm="1">
        <f t="array" ref="AJ3024">_xlfn.IFS(
C3024&lt;=20, "&lt;20",
AND(C3024&gt;=20, C3024&lt;35), "20-35",
AND(C3024&gt;=35, C3024&lt;50), "35-50",
C3024&gt;=50, "50-100"
)</f>
        <v>20-35</v>
      </c>
      <c r="AK3024" t="str" cm="1">
        <f t="array" ref="AK3024">_xlfn.IFS(
G3024&lt;6, "&lt;6",
AND(G3024&gt;=6, G3024&lt;12), "6-12",
AND(G3024&gt;=12, G3024&lt;18), "12-18",  AND(G3024&gt;=18, G3024&lt;24), "18-24", G3024&gt;=24, "24-36")</f>
        <v>18-24</v>
      </c>
    </row>
    <row r="3025" spans="1:37" x14ac:dyDescent="0.3">
      <c r="A3025" t="s">
        <v>3125</v>
      </c>
      <c r="B3025" t="s">
        <v>44</v>
      </c>
      <c r="C3025">
        <v>76</v>
      </c>
      <c r="D3025" t="s">
        <v>37</v>
      </c>
      <c r="E3025" t="s">
        <v>164</v>
      </c>
      <c r="F3025">
        <v>14</v>
      </c>
      <c r="G3025">
        <v>14</v>
      </c>
      <c r="H3025" t="s">
        <v>36</v>
      </c>
      <c r="I3025" t="s">
        <v>37</v>
      </c>
      <c r="J3025" t="s">
        <v>34</v>
      </c>
      <c r="K3025" t="s">
        <v>37</v>
      </c>
      <c r="L3025" t="s">
        <v>72</v>
      </c>
      <c r="M3025" t="s">
        <v>37</v>
      </c>
      <c r="N3025" t="s">
        <v>34</v>
      </c>
      <c r="O3025" t="s">
        <v>37</v>
      </c>
      <c r="P3025" t="s">
        <v>37</v>
      </c>
      <c r="Q3025" t="s">
        <v>37</v>
      </c>
      <c r="R3025" t="s">
        <v>37</v>
      </c>
      <c r="S3025" t="s">
        <v>37</v>
      </c>
      <c r="T3025" t="s">
        <v>34</v>
      </c>
      <c r="U3025" t="s">
        <v>39</v>
      </c>
      <c r="V3025" t="s">
        <v>37</v>
      </c>
      <c r="W3025" t="s">
        <v>51</v>
      </c>
      <c r="X3025">
        <v>79.2</v>
      </c>
      <c r="Y3025">
        <v>943.85</v>
      </c>
      <c r="Z3025">
        <v>0</v>
      </c>
      <c r="AA3025">
        <v>20</v>
      </c>
      <c r="AB3025">
        <v>445.8</v>
      </c>
      <c r="AC3025">
        <v>1409.65</v>
      </c>
      <c r="AD3025" t="s">
        <v>41</v>
      </c>
      <c r="AE3025" t="s">
        <v>42</v>
      </c>
      <c r="AF3025" t="s">
        <v>42</v>
      </c>
      <c r="AG3025">
        <f t="shared" si="94"/>
        <v>0</v>
      </c>
      <c r="AH3025" t="str" cm="1">
        <f t="array" ref="AH3025">_xlfn.IFS(
X3025&lt;=20, "&lt;20",
AND(X3025&gt;=20, X3025&lt;50), "20-50",
AND(X3025&gt;=50, X3025&lt;100), "50-100",
X3025&gt;=100, "&gt;100"
)</f>
        <v>50-100</v>
      </c>
      <c r="AI3025">
        <f t="shared" si="95"/>
        <v>0</v>
      </c>
      <c r="AJ3025" t="str" cm="1">
        <f t="array" ref="AJ3025">_xlfn.IFS(
C3025&lt;=20, "&lt;20",
AND(C3025&gt;=20, C3025&lt;35), "20-35",
AND(C3025&gt;=35, C3025&lt;50), "35-50",
C3025&gt;=50, "50-100"
)</f>
        <v>50-100</v>
      </c>
      <c r="AK3025" t="str" cm="1">
        <f t="array" ref="AK3025">_xlfn.IFS(
G3025&lt;6, "&lt;6",
AND(G3025&gt;=6, G3025&lt;12), "6-12",
AND(G3025&gt;=12, G3025&lt;18), "12-18",  AND(G3025&gt;=18, G3025&lt;24), "18-24", G3025&gt;=24, "24-36")</f>
        <v>12-18</v>
      </c>
    </row>
    <row r="3026" spans="1:37" x14ac:dyDescent="0.3">
      <c r="A3026" t="s">
        <v>3126</v>
      </c>
      <c r="B3026" t="s">
        <v>33</v>
      </c>
      <c r="C3026">
        <v>61</v>
      </c>
      <c r="D3026" t="s">
        <v>37</v>
      </c>
      <c r="E3026" t="s">
        <v>124</v>
      </c>
      <c r="F3026">
        <v>2</v>
      </c>
      <c r="G3026">
        <v>22</v>
      </c>
      <c r="H3026" t="s">
        <v>36</v>
      </c>
      <c r="I3026" t="s">
        <v>37</v>
      </c>
      <c r="J3026" t="s">
        <v>34</v>
      </c>
      <c r="K3026" t="s">
        <v>37</v>
      </c>
      <c r="L3026" t="s">
        <v>38</v>
      </c>
      <c r="M3026" t="s">
        <v>34</v>
      </c>
      <c r="N3026" t="s">
        <v>37</v>
      </c>
      <c r="O3026" t="s">
        <v>37</v>
      </c>
      <c r="P3026" t="s">
        <v>37</v>
      </c>
      <c r="Q3026" t="s">
        <v>34</v>
      </c>
      <c r="R3026" t="s">
        <v>34</v>
      </c>
      <c r="S3026" t="s">
        <v>34</v>
      </c>
      <c r="T3026" t="s">
        <v>37</v>
      </c>
      <c r="U3026" t="s">
        <v>46</v>
      </c>
      <c r="V3026" t="s">
        <v>34</v>
      </c>
      <c r="W3026" t="s">
        <v>51</v>
      </c>
      <c r="X3026">
        <v>61.8</v>
      </c>
      <c r="Y3026">
        <v>750.1</v>
      </c>
      <c r="Z3026">
        <v>0</v>
      </c>
      <c r="AA3026">
        <v>0</v>
      </c>
      <c r="AB3026">
        <v>365.95</v>
      </c>
      <c r="AC3026">
        <v>1116.05</v>
      </c>
      <c r="AD3026" t="s">
        <v>41</v>
      </c>
      <c r="AE3026" t="s">
        <v>42</v>
      </c>
      <c r="AF3026" t="s">
        <v>42</v>
      </c>
      <c r="AG3026">
        <f t="shared" si="94"/>
        <v>0</v>
      </c>
      <c r="AH3026" t="str" cm="1">
        <f t="array" ref="AH3026">_xlfn.IFS(
X3026&lt;=20, "&lt;20",
AND(X3026&gt;=20, X3026&lt;50), "20-50",
AND(X3026&gt;=50, X3026&lt;100), "50-100",
X3026&gt;=100, "&gt;100"
)</f>
        <v>50-100</v>
      </c>
      <c r="AI3026">
        <f t="shared" si="95"/>
        <v>0</v>
      </c>
      <c r="AJ3026" t="str" cm="1">
        <f t="array" ref="AJ3026">_xlfn.IFS(
C3026&lt;=20, "&lt;20",
AND(C3026&gt;=20, C3026&lt;35), "20-35",
AND(C3026&gt;=35, C3026&lt;50), "35-50",
C3026&gt;=50, "50-100"
)</f>
        <v>50-100</v>
      </c>
      <c r="AK3026" t="str" cm="1">
        <f t="array" ref="AK3026">_xlfn.IFS(
G3026&lt;6, "&lt;6",
AND(G3026&gt;=6, G3026&lt;12), "6-12",
AND(G3026&gt;=12, G3026&lt;18), "12-18",  AND(G3026&gt;=18, G3026&lt;24), "18-24", G3026&gt;=24, "24-36")</f>
        <v>18-24</v>
      </c>
    </row>
    <row r="3027" spans="1:37" x14ac:dyDescent="0.3">
      <c r="A3027" t="s">
        <v>3127</v>
      </c>
      <c r="B3027" t="s">
        <v>44</v>
      </c>
      <c r="C3027">
        <v>59</v>
      </c>
      <c r="D3027" t="s">
        <v>34</v>
      </c>
      <c r="E3027" t="s">
        <v>45</v>
      </c>
      <c r="F3027">
        <v>7</v>
      </c>
      <c r="G3027">
        <v>2</v>
      </c>
      <c r="H3027" t="s">
        <v>66</v>
      </c>
      <c r="I3027" t="s">
        <v>37</v>
      </c>
      <c r="J3027" t="s">
        <v>37</v>
      </c>
      <c r="K3027" t="s">
        <v>37</v>
      </c>
      <c r="L3027" t="s">
        <v>50</v>
      </c>
      <c r="M3027" t="s">
        <v>34</v>
      </c>
      <c r="N3027" t="s">
        <v>34</v>
      </c>
      <c r="O3027" t="s">
        <v>34</v>
      </c>
      <c r="P3027" t="s">
        <v>37</v>
      </c>
      <c r="Q3027" t="s">
        <v>37</v>
      </c>
      <c r="R3027" t="s">
        <v>37</v>
      </c>
      <c r="S3027" t="s">
        <v>37</v>
      </c>
      <c r="T3027" t="s">
        <v>37</v>
      </c>
      <c r="U3027" t="s">
        <v>67</v>
      </c>
      <c r="V3027" t="s">
        <v>37</v>
      </c>
      <c r="W3027" t="s">
        <v>51</v>
      </c>
      <c r="X3027">
        <v>99.35</v>
      </c>
      <c r="Y3027">
        <v>6856.45</v>
      </c>
      <c r="Z3027">
        <v>0</v>
      </c>
      <c r="AA3027">
        <v>0</v>
      </c>
      <c r="AB3027">
        <v>583.74</v>
      </c>
      <c r="AC3027">
        <v>7440.19</v>
      </c>
      <c r="AD3027" t="s">
        <v>41</v>
      </c>
      <c r="AE3027" t="s">
        <v>42</v>
      </c>
      <c r="AF3027" t="s">
        <v>42</v>
      </c>
      <c r="AG3027">
        <f t="shared" si="94"/>
        <v>0</v>
      </c>
      <c r="AH3027" t="str" cm="1">
        <f t="array" ref="AH3027">_xlfn.IFS(
X3027&lt;=20, "&lt;20",
AND(X3027&gt;=20, X3027&lt;50), "20-50",
AND(X3027&gt;=50, X3027&lt;100), "50-100",
X3027&gt;=100, "&gt;100"
)</f>
        <v>50-100</v>
      </c>
      <c r="AI3027">
        <f t="shared" si="95"/>
        <v>0</v>
      </c>
      <c r="AJ3027" t="str" cm="1">
        <f t="array" ref="AJ3027">_xlfn.IFS(
C3027&lt;=20, "&lt;20",
AND(C3027&gt;=20, C3027&lt;35), "20-35",
AND(C3027&gt;=35, C3027&lt;50), "35-50",
C3027&gt;=50, "50-100"
)</f>
        <v>50-100</v>
      </c>
      <c r="AK3027" t="str" cm="1">
        <f t="array" ref="AK3027">_xlfn.IFS(
G3027&lt;6, "&lt;6",
AND(G3027&gt;=6, G3027&lt;12), "6-12",
AND(G3027&gt;=12, G3027&lt;18), "12-18",  AND(G3027&gt;=18, G3027&lt;24), "18-24", G3027&gt;=24, "24-36")</f>
        <v>&lt;6</v>
      </c>
    </row>
    <row r="3028" spans="1:37" x14ac:dyDescent="0.3">
      <c r="A3028" t="s">
        <v>3128</v>
      </c>
      <c r="B3028" t="s">
        <v>33</v>
      </c>
      <c r="C3028">
        <v>55</v>
      </c>
      <c r="D3028" t="s">
        <v>34</v>
      </c>
      <c r="E3028" t="s">
        <v>114</v>
      </c>
      <c r="F3028">
        <v>14</v>
      </c>
      <c r="G3028">
        <v>16</v>
      </c>
      <c r="H3028" t="s">
        <v>36</v>
      </c>
      <c r="I3028" t="s">
        <v>37</v>
      </c>
      <c r="J3028" t="s">
        <v>37</v>
      </c>
      <c r="K3028" t="s">
        <v>37</v>
      </c>
      <c r="L3028" t="s">
        <v>72</v>
      </c>
      <c r="M3028" t="s">
        <v>34</v>
      </c>
      <c r="N3028" t="s">
        <v>34</v>
      </c>
      <c r="O3028" t="s">
        <v>34</v>
      </c>
      <c r="P3028" t="s">
        <v>34</v>
      </c>
      <c r="Q3028" t="s">
        <v>34</v>
      </c>
      <c r="R3028" t="s">
        <v>34</v>
      </c>
      <c r="S3028" t="s">
        <v>34</v>
      </c>
      <c r="T3028" t="s">
        <v>34</v>
      </c>
      <c r="U3028" t="s">
        <v>46</v>
      </c>
      <c r="V3028" t="s">
        <v>34</v>
      </c>
      <c r="W3028" t="s">
        <v>143</v>
      </c>
      <c r="X3028">
        <v>50.15</v>
      </c>
      <c r="Y3028">
        <v>1655.35</v>
      </c>
      <c r="Z3028">
        <v>0</v>
      </c>
      <c r="AA3028">
        <v>130</v>
      </c>
      <c r="AB3028">
        <v>1358.7</v>
      </c>
      <c r="AC3028">
        <v>3144.05</v>
      </c>
      <c r="AD3028" t="s">
        <v>41</v>
      </c>
      <c r="AE3028" t="s">
        <v>42</v>
      </c>
      <c r="AF3028" t="s">
        <v>42</v>
      </c>
      <c r="AG3028">
        <f t="shared" si="94"/>
        <v>0</v>
      </c>
      <c r="AH3028" t="str" cm="1">
        <f t="array" ref="AH3028">_xlfn.IFS(
X3028&lt;=20, "&lt;20",
AND(X3028&gt;=20, X3028&lt;50), "20-50",
AND(X3028&gt;=50, X3028&lt;100), "50-100",
X3028&gt;=100, "&gt;100"
)</f>
        <v>50-100</v>
      </c>
      <c r="AI3028">
        <f t="shared" si="95"/>
        <v>0</v>
      </c>
      <c r="AJ3028" t="str" cm="1">
        <f t="array" ref="AJ3028">_xlfn.IFS(
C3028&lt;=20, "&lt;20",
AND(C3028&gt;=20, C3028&lt;35), "20-35",
AND(C3028&gt;=35, C3028&lt;50), "35-50",
C3028&gt;=50, "50-100"
)</f>
        <v>50-100</v>
      </c>
      <c r="AK3028" t="str" cm="1">
        <f t="array" ref="AK3028">_xlfn.IFS(
G3028&lt;6, "&lt;6",
AND(G3028&gt;=6, G3028&lt;12), "6-12",
AND(G3028&gt;=12, G3028&lt;18), "12-18",  AND(G3028&gt;=18, G3028&lt;24), "18-24", G3028&gt;=24, "24-36")</f>
        <v>12-18</v>
      </c>
    </row>
    <row r="3029" spans="1:37" x14ac:dyDescent="0.3">
      <c r="A3029" t="s">
        <v>3129</v>
      </c>
      <c r="B3029" t="s">
        <v>44</v>
      </c>
      <c r="C3029">
        <v>55</v>
      </c>
      <c r="D3029" t="s">
        <v>34</v>
      </c>
      <c r="E3029" t="s">
        <v>45</v>
      </c>
      <c r="F3029">
        <v>0</v>
      </c>
      <c r="G3029">
        <v>33</v>
      </c>
      <c r="H3029" t="s">
        <v>70</v>
      </c>
      <c r="I3029" t="s">
        <v>37</v>
      </c>
      <c r="J3029" t="s">
        <v>37</v>
      </c>
      <c r="K3029" t="s">
        <v>37</v>
      </c>
      <c r="L3029" t="s">
        <v>50</v>
      </c>
      <c r="M3029" t="s">
        <v>34</v>
      </c>
      <c r="N3029" t="s">
        <v>34</v>
      </c>
      <c r="O3029" t="s">
        <v>37</v>
      </c>
      <c r="P3029" t="s">
        <v>34</v>
      </c>
      <c r="Q3029" t="s">
        <v>34</v>
      </c>
      <c r="R3029" t="s">
        <v>37</v>
      </c>
      <c r="S3029" t="s">
        <v>37</v>
      </c>
      <c r="T3029" t="s">
        <v>37</v>
      </c>
      <c r="U3029" t="s">
        <v>39</v>
      </c>
      <c r="V3029" t="s">
        <v>34</v>
      </c>
      <c r="W3029" t="s">
        <v>40</v>
      </c>
      <c r="X3029">
        <v>90.25</v>
      </c>
      <c r="Y3029">
        <v>5629.15</v>
      </c>
      <c r="Z3029">
        <v>0</v>
      </c>
      <c r="AA3029">
        <v>0</v>
      </c>
      <c r="AB3029">
        <v>2902.4</v>
      </c>
      <c r="AC3029">
        <v>8531.5499999999993</v>
      </c>
      <c r="AD3029" t="s">
        <v>41</v>
      </c>
      <c r="AE3029" t="s">
        <v>42</v>
      </c>
      <c r="AF3029" t="s">
        <v>42</v>
      </c>
      <c r="AG3029">
        <f t="shared" si="94"/>
        <v>0</v>
      </c>
      <c r="AH3029" t="str" cm="1">
        <f t="array" ref="AH3029">_xlfn.IFS(
X3029&lt;=20, "&lt;20",
AND(X3029&gt;=20, X3029&lt;50), "20-50",
AND(X3029&gt;=50, X3029&lt;100), "50-100",
X3029&gt;=100, "&gt;100"
)</f>
        <v>50-100</v>
      </c>
      <c r="AI3029">
        <f t="shared" si="95"/>
        <v>0</v>
      </c>
      <c r="AJ3029" t="str" cm="1">
        <f t="array" ref="AJ3029">_xlfn.IFS(
C3029&lt;=20, "&lt;20",
AND(C3029&gt;=20, C3029&lt;35), "20-35",
AND(C3029&gt;=35, C3029&lt;50), "35-50",
C3029&gt;=50, "50-100"
)</f>
        <v>50-100</v>
      </c>
      <c r="AK3029" t="str" cm="1">
        <f t="array" ref="AK3029">_xlfn.IFS(
G3029&lt;6, "&lt;6",
AND(G3029&gt;=6, G3029&lt;12), "6-12",
AND(G3029&gt;=12, G3029&lt;18), "12-18",  AND(G3029&gt;=18, G3029&lt;24), "18-24", G3029&gt;=24, "24-36")</f>
        <v>24-36</v>
      </c>
    </row>
    <row r="3030" spans="1:37" x14ac:dyDescent="0.3">
      <c r="A3030" t="s">
        <v>3130</v>
      </c>
      <c r="B3030" t="s">
        <v>44</v>
      </c>
      <c r="C3030">
        <v>24</v>
      </c>
      <c r="D3030" t="s">
        <v>34</v>
      </c>
      <c r="E3030" t="s">
        <v>114</v>
      </c>
      <c r="F3030">
        <v>11</v>
      </c>
      <c r="G3030">
        <v>10</v>
      </c>
      <c r="H3030" t="s">
        <v>57</v>
      </c>
      <c r="I3030" t="s">
        <v>37</v>
      </c>
      <c r="J3030" t="s">
        <v>37</v>
      </c>
      <c r="K3030" t="s">
        <v>37</v>
      </c>
      <c r="L3030" t="s">
        <v>50</v>
      </c>
      <c r="M3030" t="s">
        <v>37</v>
      </c>
      <c r="N3030" t="s">
        <v>34</v>
      </c>
      <c r="O3030" t="s">
        <v>37</v>
      </c>
      <c r="P3030" t="s">
        <v>34</v>
      </c>
      <c r="Q3030" t="s">
        <v>37</v>
      </c>
      <c r="R3030" t="s">
        <v>37</v>
      </c>
      <c r="S3030" t="s">
        <v>37</v>
      </c>
      <c r="T3030" t="s">
        <v>37</v>
      </c>
      <c r="U3030" t="s">
        <v>46</v>
      </c>
      <c r="V3030" t="s">
        <v>37</v>
      </c>
      <c r="W3030" t="s">
        <v>51</v>
      </c>
      <c r="X3030">
        <v>104.4</v>
      </c>
      <c r="Y3030">
        <v>2200.25</v>
      </c>
      <c r="Z3030">
        <v>0</v>
      </c>
      <c r="AA3030">
        <v>0</v>
      </c>
      <c r="AB3030">
        <v>808.92</v>
      </c>
      <c r="AC3030">
        <v>3009.17</v>
      </c>
      <c r="AD3030" t="s">
        <v>52</v>
      </c>
      <c r="AE3030" t="s">
        <v>104</v>
      </c>
      <c r="AF3030" t="s">
        <v>150</v>
      </c>
      <c r="AG3030">
        <f t="shared" si="94"/>
        <v>1</v>
      </c>
      <c r="AH3030" t="str" cm="1">
        <f t="array" ref="AH3030">_xlfn.IFS(
X3030&lt;=20, "&lt;20",
AND(X3030&gt;=20, X3030&lt;50), "20-50",
AND(X3030&gt;=50, X3030&lt;100), "50-100",
X3030&gt;=100, "&gt;100"
)</f>
        <v>&gt;100</v>
      </c>
      <c r="AI3030">
        <f t="shared" si="95"/>
        <v>0</v>
      </c>
      <c r="AJ3030" t="str" cm="1">
        <f t="array" ref="AJ3030">_xlfn.IFS(
C3030&lt;=20, "&lt;20",
AND(C3030&gt;=20, C3030&lt;35), "20-35",
AND(C3030&gt;=35, C3030&lt;50), "35-50",
C3030&gt;=50, "50-100"
)</f>
        <v>20-35</v>
      </c>
      <c r="AK3030" t="str" cm="1">
        <f t="array" ref="AK3030">_xlfn.IFS(
G3030&lt;6, "&lt;6",
AND(G3030&gt;=6, G3030&lt;12), "6-12",
AND(G3030&gt;=12, G3030&lt;18), "12-18",  AND(G3030&gt;=18, G3030&lt;24), "18-24", G3030&gt;=24, "24-36")</f>
        <v>6-12</v>
      </c>
    </row>
    <row r="3031" spans="1:37" x14ac:dyDescent="0.3">
      <c r="A3031" t="s">
        <v>3131</v>
      </c>
      <c r="B3031" t="s">
        <v>44</v>
      </c>
      <c r="C3031">
        <v>65</v>
      </c>
      <c r="D3031" t="s">
        <v>37</v>
      </c>
      <c r="E3031" t="s">
        <v>114</v>
      </c>
      <c r="F3031">
        <v>12</v>
      </c>
      <c r="G3031">
        <v>10</v>
      </c>
      <c r="H3031" t="s">
        <v>36</v>
      </c>
      <c r="I3031" t="s">
        <v>37</v>
      </c>
      <c r="J3031" t="s">
        <v>37</v>
      </c>
      <c r="K3031" t="s">
        <v>37</v>
      </c>
      <c r="L3031" t="s">
        <v>50</v>
      </c>
      <c r="M3031" t="s">
        <v>34</v>
      </c>
      <c r="N3031" t="s">
        <v>34</v>
      </c>
      <c r="O3031" t="s">
        <v>34</v>
      </c>
      <c r="P3031" t="s">
        <v>34</v>
      </c>
      <c r="Q3031" t="s">
        <v>37</v>
      </c>
      <c r="R3031" t="s">
        <v>37</v>
      </c>
      <c r="S3031" t="s">
        <v>34</v>
      </c>
      <c r="T3031" t="s">
        <v>37</v>
      </c>
      <c r="U3031" t="s">
        <v>46</v>
      </c>
      <c r="V3031" t="s">
        <v>37</v>
      </c>
      <c r="W3031" t="s">
        <v>51</v>
      </c>
      <c r="X3031">
        <v>93.85</v>
      </c>
      <c r="Y3031">
        <v>196.75</v>
      </c>
      <c r="Z3031">
        <v>0</v>
      </c>
      <c r="AA3031">
        <v>0</v>
      </c>
      <c r="AB3031">
        <v>50.38</v>
      </c>
      <c r="AC3031">
        <v>247.13</v>
      </c>
      <c r="AD3031" t="s">
        <v>52</v>
      </c>
      <c r="AE3031" t="s">
        <v>100</v>
      </c>
      <c r="AF3031" t="s">
        <v>178</v>
      </c>
      <c r="AG3031">
        <f t="shared" si="94"/>
        <v>1</v>
      </c>
      <c r="AH3031" t="str" cm="1">
        <f t="array" ref="AH3031">_xlfn.IFS(
X3031&lt;=20, "&lt;20",
AND(X3031&gt;=20, X3031&lt;50), "20-50",
AND(X3031&gt;=50, X3031&lt;100), "50-100",
X3031&gt;=100, "&gt;100"
)</f>
        <v>50-100</v>
      </c>
      <c r="AI3031">
        <f t="shared" si="95"/>
        <v>0</v>
      </c>
      <c r="AJ3031" t="str" cm="1">
        <f t="array" ref="AJ3031">_xlfn.IFS(
C3031&lt;=20, "&lt;20",
AND(C3031&gt;=20, C3031&lt;35), "20-35",
AND(C3031&gt;=35, C3031&lt;50), "35-50",
C3031&gt;=50, "50-100"
)</f>
        <v>50-100</v>
      </c>
      <c r="AK3031" t="str" cm="1">
        <f t="array" ref="AK3031">_xlfn.IFS(
G3031&lt;6, "&lt;6",
AND(G3031&gt;=6, G3031&lt;12), "6-12",
AND(G3031&gt;=12, G3031&lt;18), "12-18",  AND(G3031&gt;=18, G3031&lt;24), "18-24", G3031&gt;=24, "24-36")</f>
        <v>6-12</v>
      </c>
    </row>
    <row r="3032" spans="1:37" x14ac:dyDescent="0.3">
      <c r="A3032" t="s">
        <v>3132</v>
      </c>
      <c r="B3032" t="s">
        <v>44</v>
      </c>
      <c r="C3032">
        <v>36</v>
      </c>
      <c r="D3032" t="s">
        <v>34</v>
      </c>
      <c r="E3032" t="s">
        <v>69</v>
      </c>
      <c r="F3032">
        <v>8</v>
      </c>
      <c r="G3032">
        <v>36</v>
      </c>
      <c r="H3032" t="s">
        <v>36</v>
      </c>
      <c r="I3032" t="s">
        <v>37</v>
      </c>
      <c r="J3032" t="s">
        <v>34</v>
      </c>
      <c r="K3032" t="s">
        <v>34</v>
      </c>
      <c r="L3032" t="s">
        <v>34</v>
      </c>
      <c r="M3032" t="s">
        <v>34</v>
      </c>
      <c r="N3032" t="s">
        <v>34</v>
      </c>
      <c r="O3032" t="s">
        <v>34</v>
      </c>
      <c r="P3032" t="s">
        <v>34</v>
      </c>
      <c r="Q3032" t="s">
        <v>34</v>
      </c>
      <c r="R3032" t="s">
        <v>34</v>
      </c>
      <c r="S3032" t="s">
        <v>34</v>
      </c>
      <c r="T3032" t="s">
        <v>34</v>
      </c>
      <c r="U3032" t="s">
        <v>39</v>
      </c>
      <c r="V3032" t="s">
        <v>37</v>
      </c>
      <c r="W3032" t="s">
        <v>40</v>
      </c>
      <c r="X3032">
        <v>19.350000000000001</v>
      </c>
      <c r="Y3032">
        <v>433.75</v>
      </c>
      <c r="Z3032">
        <v>0</v>
      </c>
      <c r="AA3032">
        <v>0</v>
      </c>
      <c r="AB3032">
        <v>218</v>
      </c>
      <c r="AC3032">
        <v>651.75</v>
      </c>
      <c r="AD3032" t="s">
        <v>41</v>
      </c>
      <c r="AE3032" t="s">
        <v>42</v>
      </c>
      <c r="AF3032" t="s">
        <v>42</v>
      </c>
      <c r="AG3032">
        <f t="shared" si="94"/>
        <v>0</v>
      </c>
      <c r="AH3032" t="str" cm="1">
        <f t="array" ref="AH3032">_xlfn.IFS(
X3032&lt;=20, "&lt;20",
AND(X3032&gt;=20, X3032&lt;50), "20-50",
AND(X3032&gt;=50, X3032&lt;100), "50-100",
X3032&gt;=100, "&gt;100"
)</f>
        <v>&lt;20</v>
      </c>
      <c r="AI3032">
        <f t="shared" si="95"/>
        <v>0</v>
      </c>
      <c r="AJ3032" t="str" cm="1">
        <f t="array" ref="AJ3032">_xlfn.IFS(
C3032&lt;=20, "&lt;20",
AND(C3032&gt;=20, C3032&lt;35), "20-35",
AND(C3032&gt;=35, C3032&lt;50), "35-50",
C3032&gt;=50, "50-100"
)</f>
        <v>35-50</v>
      </c>
      <c r="AK3032" t="str" cm="1">
        <f t="array" ref="AK3032">_xlfn.IFS(
G3032&lt;6, "&lt;6",
AND(G3032&gt;=6, G3032&lt;12), "6-12",
AND(G3032&gt;=12, G3032&lt;18), "12-18",  AND(G3032&gt;=18, G3032&lt;24), "18-24", G3032&gt;=24, "24-36")</f>
        <v>24-36</v>
      </c>
    </row>
    <row r="3033" spans="1:37" x14ac:dyDescent="0.3">
      <c r="A3033" t="s">
        <v>3133</v>
      </c>
      <c r="B3033" t="s">
        <v>33</v>
      </c>
      <c r="C3033">
        <v>33</v>
      </c>
      <c r="D3033" t="s">
        <v>37</v>
      </c>
      <c r="E3033" t="s">
        <v>56</v>
      </c>
      <c r="F3033">
        <v>14</v>
      </c>
      <c r="G3033">
        <v>34</v>
      </c>
      <c r="H3033" t="s">
        <v>110</v>
      </c>
      <c r="I3033" t="s">
        <v>37</v>
      </c>
      <c r="J3033" t="s">
        <v>34</v>
      </c>
      <c r="K3033" t="s">
        <v>37</v>
      </c>
      <c r="L3033" t="s">
        <v>72</v>
      </c>
      <c r="M3033" t="s">
        <v>34</v>
      </c>
      <c r="N3033" t="s">
        <v>34</v>
      </c>
      <c r="O3033" t="s">
        <v>34</v>
      </c>
      <c r="P3033" t="s">
        <v>37</v>
      </c>
      <c r="Q3033" t="s">
        <v>34</v>
      </c>
      <c r="R3033" t="s">
        <v>34</v>
      </c>
      <c r="S3033" t="s">
        <v>34</v>
      </c>
      <c r="T3033" t="s">
        <v>37</v>
      </c>
      <c r="U3033" t="s">
        <v>46</v>
      </c>
      <c r="V3033" t="s">
        <v>34</v>
      </c>
      <c r="W3033" t="s">
        <v>51</v>
      </c>
      <c r="X3033">
        <v>49.15</v>
      </c>
      <c r="Y3033">
        <v>1237.3</v>
      </c>
      <c r="Z3033">
        <v>0</v>
      </c>
      <c r="AA3033">
        <v>0</v>
      </c>
      <c r="AB3033">
        <v>1146.8599999999999</v>
      </c>
      <c r="AC3033">
        <v>2384.16</v>
      </c>
      <c r="AD3033" t="s">
        <v>41</v>
      </c>
      <c r="AE3033" t="s">
        <v>42</v>
      </c>
      <c r="AF3033" t="s">
        <v>42</v>
      </c>
      <c r="AG3033">
        <f t="shared" si="94"/>
        <v>0</v>
      </c>
      <c r="AH3033" t="str" cm="1">
        <f t="array" ref="AH3033">_xlfn.IFS(
X3033&lt;=20, "&lt;20",
AND(X3033&gt;=20, X3033&lt;50), "20-50",
AND(X3033&gt;=50, X3033&lt;100), "50-100",
X3033&gt;=100, "&gt;100"
)</f>
        <v>20-50</v>
      </c>
      <c r="AI3033">
        <f t="shared" si="95"/>
        <v>0</v>
      </c>
      <c r="AJ3033" t="str" cm="1">
        <f t="array" ref="AJ3033">_xlfn.IFS(
C3033&lt;=20, "&lt;20",
AND(C3033&gt;=20, C3033&lt;35), "20-35",
AND(C3033&gt;=35, C3033&lt;50), "35-50",
C3033&gt;=50, "50-100"
)</f>
        <v>20-35</v>
      </c>
      <c r="AK3033" t="str" cm="1">
        <f t="array" ref="AK3033">_xlfn.IFS(
G3033&lt;6, "&lt;6",
AND(G3033&gt;=6, G3033&lt;12), "6-12",
AND(G3033&gt;=12, G3033&lt;18), "12-18",  AND(G3033&gt;=18, G3033&lt;24), "18-24", G3033&gt;=24, "24-36")</f>
        <v>24-36</v>
      </c>
    </row>
    <row r="3034" spans="1:37" x14ac:dyDescent="0.3">
      <c r="A3034" t="s">
        <v>3134</v>
      </c>
      <c r="B3034" t="s">
        <v>33</v>
      </c>
      <c r="C3034">
        <v>39</v>
      </c>
      <c r="D3034" t="s">
        <v>34</v>
      </c>
      <c r="E3034" t="s">
        <v>124</v>
      </c>
      <c r="F3034">
        <v>13</v>
      </c>
      <c r="G3034">
        <v>27</v>
      </c>
      <c r="H3034" t="s">
        <v>49</v>
      </c>
      <c r="I3034" t="s">
        <v>34</v>
      </c>
      <c r="J3034" t="s">
        <v>34</v>
      </c>
      <c r="K3034" t="s">
        <v>37</v>
      </c>
      <c r="L3034" t="s">
        <v>72</v>
      </c>
      <c r="M3034" t="s">
        <v>34</v>
      </c>
      <c r="N3034" t="s">
        <v>37</v>
      </c>
      <c r="O3034" t="s">
        <v>34</v>
      </c>
      <c r="P3034" t="s">
        <v>37</v>
      </c>
      <c r="Q3034" t="s">
        <v>34</v>
      </c>
      <c r="R3034" t="s">
        <v>34</v>
      </c>
      <c r="S3034" t="s">
        <v>34</v>
      </c>
      <c r="T3034" t="s">
        <v>37</v>
      </c>
      <c r="U3034" t="s">
        <v>46</v>
      </c>
      <c r="V3034" t="s">
        <v>37</v>
      </c>
      <c r="W3034" t="s">
        <v>143</v>
      </c>
      <c r="X3034">
        <v>36.85</v>
      </c>
      <c r="Y3034">
        <v>108.7</v>
      </c>
      <c r="Z3034">
        <v>0</v>
      </c>
      <c r="AA3034">
        <v>0</v>
      </c>
      <c r="AB3034">
        <v>0</v>
      </c>
      <c r="AC3034">
        <v>108.7</v>
      </c>
      <c r="AD3034" t="s">
        <v>52</v>
      </c>
      <c r="AE3034" t="s">
        <v>53</v>
      </c>
      <c r="AF3034" t="s">
        <v>91</v>
      </c>
      <c r="AG3034">
        <f t="shared" si="94"/>
        <v>1</v>
      </c>
      <c r="AH3034" t="str" cm="1">
        <f t="array" ref="AH3034">_xlfn.IFS(
X3034&lt;=20, "&lt;20",
AND(X3034&gt;=20, X3034&lt;50), "20-50",
AND(X3034&gt;=50, X3034&lt;100), "50-100",
X3034&gt;=100, "&gt;100"
)</f>
        <v>20-50</v>
      </c>
      <c r="AI3034">
        <f t="shared" si="95"/>
        <v>0</v>
      </c>
      <c r="AJ3034" t="str" cm="1">
        <f t="array" ref="AJ3034">_xlfn.IFS(
C3034&lt;=20, "&lt;20",
AND(C3034&gt;=20, C3034&lt;35), "20-35",
AND(C3034&gt;=35, C3034&lt;50), "35-50",
C3034&gt;=50, "50-100"
)</f>
        <v>35-50</v>
      </c>
      <c r="AK3034" t="str" cm="1">
        <f t="array" ref="AK3034">_xlfn.IFS(
G3034&lt;6, "&lt;6",
AND(G3034&gt;=6, G3034&lt;12), "6-12",
AND(G3034&gt;=12, G3034&lt;18), "12-18",  AND(G3034&gt;=18, G3034&lt;24), "18-24", G3034&gt;=24, "24-36")</f>
        <v>24-36</v>
      </c>
    </row>
    <row r="3035" spans="1:37" x14ac:dyDescent="0.3">
      <c r="A3035" t="s">
        <v>3135</v>
      </c>
      <c r="B3035" t="s">
        <v>44</v>
      </c>
      <c r="C3035">
        <v>42</v>
      </c>
      <c r="D3035" t="s">
        <v>37</v>
      </c>
      <c r="E3035" t="s">
        <v>87</v>
      </c>
      <c r="F3035">
        <v>12</v>
      </c>
      <c r="G3035">
        <v>23</v>
      </c>
      <c r="H3035" t="s">
        <v>36</v>
      </c>
      <c r="I3035" t="s">
        <v>37</v>
      </c>
      <c r="J3035" t="s">
        <v>34</v>
      </c>
      <c r="K3035" t="s">
        <v>37</v>
      </c>
      <c r="L3035" t="s">
        <v>72</v>
      </c>
      <c r="M3035" t="s">
        <v>37</v>
      </c>
      <c r="N3035" t="s">
        <v>37</v>
      </c>
      <c r="O3035" t="s">
        <v>37</v>
      </c>
      <c r="P3035" t="s">
        <v>37</v>
      </c>
      <c r="Q3035" t="s">
        <v>37</v>
      </c>
      <c r="R3035" t="s">
        <v>34</v>
      </c>
      <c r="S3035" t="s">
        <v>34</v>
      </c>
      <c r="T3035" t="s">
        <v>37</v>
      </c>
      <c r="U3035" t="s">
        <v>46</v>
      </c>
      <c r="V3035" t="s">
        <v>37</v>
      </c>
      <c r="W3035" t="s">
        <v>51</v>
      </c>
      <c r="X3035">
        <v>75.7</v>
      </c>
      <c r="Y3035">
        <v>554.04999999999995</v>
      </c>
      <c r="Z3035">
        <v>0</v>
      </c>
      <c r="AA3035">
        <v>0</v>
      </c>
      <c r="AB3035">
        <v>113.54</v>
      </c>
      <c r="AC3035">
        <v>667.59</v>
      </c>
      <c r="AD3035" t="s">
        <v>41</v>
      </c>
      <c r="AE3035" t="s">
        <v>42</v>
      </c>
      <c r="AF3035" t="s">
        <v>42</v>
      </c>
      <c r="AG3035">
        <f t="shared" si="94"/>
        <v>0</v>
      </c>
      <c r="AH3035" t="str" cm="1">
        <f t="array" ref="AH3035">_xlfn.IFS(
X3035&lt;=20, "&lt;20",
AND(X3035&gt;=20, X3035&lt;50), "20-50",
AND(X3035&gt;=50, X3035&lt;100), "50-100",
X3035&gt;=100, "&gt;100"
)</f>
        <v>50-100</v>
      </c>
      <c r="AI3035">
        <f t="shared" si="95"/>
        <v>0</v>
      </c>
      <c r="AJ3035" t="str" cm="1">
        <f t="array" ref="AJ3035">_xlfn.IFS(
C3035&lt;=20, "&lt;20",
AND(C3035&gt;=20, C3035&lt;35), "20-35",
AND(C3035&gt;=35, C3035&lt;50), "35-50",
C3035&gt;=50, "50-100"
)</f>
        <v>35-50</v>
      </c>
      <c r="AK3035" t="str" cm="1">
        <f t="array" ref="AK3035">_xlfn.IFS(
G3035&lt;6, "&lt;6",
AND(G3035&gt;=6, G3035&lt;12), "6-12",
AND(G3035&gt;=12, G3035&lt;18), "12-18",  AND(G3035&gt;=18, G3035&lt;24), "18-24", G3035&gt;=24, "24-36")</f>
        <v>18-24</v>
      </c>
    </row>
    <row r="3036" spans="1:37" x14ac:dyDescent="0.3">
      <c r="A3036" t="s">
        <v>3136</v>
      </c>
      <c r="B3036" t="s">
        <v>33</v>
      </c>
      <c r="C3036">
        <v>44</v>
      </c>
      <c r="D3036" t="s">
        <v>34</v>
      </c>
      <c r="E3036" t="s">
        <v>130</v>
      </c>
      <c r="F3036">
        <v>2</v>
      </c>
      <c r="G3036">
        <v>11</v>
      </c>
      <c r="H3036" t="s">
        <v>36</v>
      </c>
      <c r="I3036" t="s">
        <v>37</v>
      </c>
      <c r="J3036" t="s">
        <v>34</v>
      </c>
      <c r="K3036" t="s">
        <v>37</v>
      </c>
      <c r="L3036" t="s">
        <v>72</v>
      </c>
      <c r="M3036" t="s">
        <v>34</v>
      </c>
      <c r="N3036" t="s">
        <v>34</v>
      </c>
      <c r="O3036" t="s">
        <v>34</v>
      </c>
      <c r="P3036" t="s">
        <v>34</v>
      </c>
      <c r="Q3036" t="s">
        <v>34</v>
      </c>
      <c r="R3036" t="s">
        <v>34</v>
      </c>
      <c r="S3036" t="s">
        <v>34</v>
      </c>
      <c r="T3036" t="s">
        <v>34</v>
      </c>
      <c r="U3036" t="s">
        <v>46</v>
      </c>
      <c r="V3036" t="s">
        <v>34</v>
      </c>
      <c r="W3036" t="s">
        <v>143</v>
      </c>
      <c r="X3036">
        <v>44.65</v>
      </c>
      <c r="Y3036">
        <v>74.900000000000006</v>
      </c>
      <c r="Z3036">
        <v>0</v>
      </c>
      <c r="AA3036">
        <v>10</v>
      </c>
      <c r="AB3036">
        <v>49.8</v>
      </c>
      <c r="AC3036">
        <v>134.69999999999999</v>
      </c>
      <c r="AD3036" t="s">
        <v>52</v>
      </c>
      <c r="AE3036" t="s">
        <v>53</v>
      </c>
      <c r="AF3036" t="s">
        <v>91</v>
      </c>
      <c r="AG3036">
        <f t="shared" si="94"/>
        <v>1</v>
      </c>
      <c r="AH3036" t="str" cm="1">
        <f t="array" ref="AH3036">_xlfn.IFS(
X3036&lt;=20, "&lt;20",
AND(X3036&gt;=20, X3036&lt;50), "20-50",
AND(X3036&gt;=50, X3036&lt;100), "50-100",
X3036&gt;=100, "&gt;100"
)</f>
        <v>20-50</v>
      </c>
      <c r="AI3036">
        <f t="shared" si="95"/>
        <v>0</v>
      </c>
      <c r="AJ3036" t="str" cm="1">
        <f t="array" ref="AJ3036">_xlfn.IFS(
C3036&lt;=20, "&lt;20",
AND(C3036&gt;=20, C3036&lt;35), "20-35",
AND(C3036&gt;=35, C3036&lt;50), "35-50",
C3036&gt;=50, "50-100"
)</f>
        <v>35-50</v>
      </c>
      <c r="AK3036" t="str" cm="1">
        <f t="array" ref="AK3036">_xlfn.IFS(
G3036&lt;6, "&lt;6",
AND(G3036&gt;=6, G3036&lt;12), "6-12",
AND(G3036&gt;=12, G3036&lt;18), "12-18",  AND(G3036&gt;=18, G3036&lt;24), "18-24", G3036&gt;=24, "24-36")</f>
        <v>6-12</v>
      </c>
    </row>
    <row r="3037" spans="1:37" x14ac:dyDescent="0.3">
      <c r="A3037" t="s">
        <v>3137</v>
      </c>
      <c r="B3037" t="s">
        <v>33</v>
      </c>
      <c r="C3037">
        <v>76</v>
      </c>
      <c r="D3037" t="s">
        <v>37</v>
      </c>
      <c r="E3037" t="s">
        <v>124</v>
      </c>
      <c r="F3037">
        <v>10</v>
      </c>
      <c r="G3037">
        <v>6</v>
      </c>
      <c r="H3037" t="s">
        <v>70</v>
      </c>
      <c r="I3037" t="s">
        <v>37</v>
      </c>
      <c r="J3037" t="s">
        <v>37</v>
      </c>
      <c r="K3037" t="s">
        <v>37</v>
      </c>
      <c r="L3037" t="s">
        <v>50</v>
      </c>
      <c r="M3037" t="s">
        <v>34</v>
      </c>
      <c r="N3037" t="s">
        <v>34</v>
      </c>
      <c r="O3037" t="s">
        <v>37</v>
      </c>
      <c r="P3037" t="s">
        <v>34</v>
      </c>
      <c r="Q3037" t="s">
        <v>37</v>
      </c>
      <c r="R3037" t="s">
        <v>37</v>
      </c>
      <c r="S3037" t="s">
        <v>34</v>
      </c>
      <c r="T3037" t="s">
        <v>37</v>
      </c>
      <c r="U3037" t="s">
        <v>46</v>
      </c>
      <c r="V3037" t="s">
        <v>37</v>
      </c>
      <c r="W3037" t="s">
        <v>51</v>
      </c>
      <c r="X3037">
        <v>101</v>
      </c>
      <c r="Y3037">
        <v>4680.05</v>
      </c>
      <c r="Z3037">
        <v>0</v>
      </c>
      <c r="AA3037">
        <v>0</v>
      </c>
      <c r="AB3037">
        <v>246.56</v>
      </c>
      <c r="AC3037">
        <v>4926.6099999999997</v>
      </c>
      <c r="AD3037" t="s">
        <v>52</v>
      </c>
      <c r="AE3037" t="s">
        <v>53</v>
      </c>
      <c r="AF3037" t="s">
        <v>91</v>
      </c>
      <c r="AG3037">
        <f t="shared" si="94"/>
        <v>1</v>
      </c>
      <c r="AH3037" t="str" cm="1">
        <f t="array" ref="AH3037">_xlfn.IFS(
X3037&lt;=20, "&lt;20",
AND(X3037&gt;=20, X3037&lt;50), "20-50",
AND(X3037&gt;=50, X3037&lt;100), "50-100",
X3037&gt;=100, "&gt;100"
)</f>
        <v>&gt;100</v>
      </c>
      <c r="AI3037">
        <f t="shared" si="95"/>
        <v>0</v>
      </c>
      <c r="AJ3037" t="str" cm="1">
        <f t="array" ref="AJ3037">_xlfn.IFS(
C3037&lt;=20, "&lt;20",
AND(C3037&gt;=20, C3037&lt;35), "20-35",
AND(C3037&gt;=35, C3037&lt;50), "35-50",
C3037&gt;=50, "50-100"
)</f>
        <v>50-100</v>
      </c>
      <c r="AK3037" t="str" cm="1">
        <f t="array" ref="AK3037">_xlfn.IFS(
G3037&lt;6, "&lt;6",
AND(G3037&gt;=6, G3037&lt;12), "6-12",
AND(G3037&gt;=12, G3037&lt;18), "12-18",  AND(G3037&gt;=18, G3037&lt;24), "18-24", G3037&gt;=24, "24-36")</f>
        <v>6-12</v>
      </c>
    </row>
    <row r="3038" spans="1:37" x14ac:dyDescent="0.3">
      <c r="A3038" t="s">
        <v>3138</v>
      </c>
      <c r="B3038" t="s">
        <v>33</v>
      </c>
      <c r="C3038">
        <v>41</v>
      </c>
      <c r="D3038" t="s">
        <v>37</v>
      </c>
      <c r="E3038" t="s">
        <v>87</v>
      </c>
      <c r="F3038">
        <v>15</v>
      </c>
      <c r="G3038">
        <v>29</v>
      </c>
      <c r="H3038" t="s">
        <v>49</v>
      </c>
      <c r="I3038" t="s">
        <v>37</v>
      </c>
      <c r="J3038" t="s">
        <v>34</v>
      </c>
      <c r="K3038" t="s">
        <v>37</v>
      </c>
      <c r="L3038" t="s">
        <v>50</v>
      </c>
      <c r="M3038" t="s">
        <v>34</v>
      </c>
      <c r="N3038" t="s">
        <v>34</v>
      </c>
      <c r="O3038" t="s">
        <v>34</v>
      </c>
      <c r="P3038" t="s">
        <v>37</v>
      </c>
      <c r="Q3038" t="s">
        <v>37</v>
      </c>
      <c r="R3038" t="s">
        <v>34</v>
      </c>
      <c r="S3038" t="s">
        <v>34</v>
      </c>
      <c r="T3038" t="s">
        <v>37</v>
      </c>
      <c r="U3038" t="s">
        <v>46</v>
      </c>
      <c r="V3038" t="s">
        <v>37</v>
      </c>
      <c r="W3038" t="s">
        <v>51</v>
      </c>
      <c r="X3038">
        <v>85.75</v>
      </c>
      <c r="Y3038">
        <v>470.95</v>
      </c>
      <c r="Z3038">
        <v>44.16</v>
      </c>
      <c r="AA3038">
        <v>0</v>
      </c>
      <c r="AB3038">
        <v>5.6</v>
      </c>
      <c r="AC3038">
        <v>432.39</v>
      </c>
      <c r="AD3038" t="s">
        <v>52</v>
      </c>
      <c r="AE3038" t="s">
        <v>104</v>
      </c>
      <c r="AF3038" t="s">
        <v>150</v>
      </c>
      <c r="AG3038">
        <f t="shared" si="94"/>
        <v>1</v>
      </c>
      <c r="AH3038" t="str" cm="1">
        <f t="array" ref="AH3038">_xlfn.IFS(
X3038&lt;=20, "&lt;20",
AND(X3038&gt;=20, X3038&lt;50), "20-50",
AND(X3038&gt;=50, X3038&lt;100), "50-100",
X3038&gt;=100, "&gt;100"
)</f>
        <v>50-100</v>
      </c>
      <c r="AI3038">
        <f t="shared" si="95"/>
        <v>0</v>
      </c>
      <c r="AJ3038" t="str" cm="1">
        <f t="array" ref="AJ3038">_xlfn.IFS(
C3038&lt;=20, "&lt;20",
AND(C3038&gt;=20, C3038&lt;35), "20-35",
AND(C3038&gt;=35, C3038&lt;50), "35-50",
C3038&gt;=50, "50-100"
)</f>
        <v>35-50</v>
      </c>
      <c r="AK3038" t="str" cm="1">
        <f t="array" ref="AK3038">_xlfn.IFS(
G3038&lt;6, "&lt;6",
AND(G3038&gt;=6, G3038&lt;12), "6-12",
AND(G3038&gt;=12, G3038&lt;18), "12-18",  AND(G3038&gt;=18, G3038&lt;24), "18-24", G3038&gt;=24, "24-36")</f>
        <v>24-36</v>
      </c>
    </row>
    <row r="3039" spans="1:37" x14ac:dyDescent="0.3">
      <c r="A3039" t="s">
        <v>3139</v>
      </c>
      <c r="B3039" t="s">
        <v>33</v>
      </c>
      <c r="C3039">
        <v>29</v>
      </c>
      <c r="D3039" t="s">
        <v>37</v>
      </c>
      <c r="E3039" t="s">
        <v>56</v>
      </c>
      <c r="F3039">
        <v>1</v>
      </c>
      <c r="G3039">
        <v>5</v>
      </c>
      <c r="H3039" t="s">
        <v>36</v>
      </c>
      <c r="I3039" t="s">
        <v>34</v>
      </c>
      <c r="J3039" t="s">
        <v>34</v>
      </c>
      <c r="K3039" t="s">
        <v>37</v>
      </c>
      <c r="L3039" t="s">
        <v>72</v>
      </c>
      <c r="M3039" t="s">
        <v>34</v>
      </c>
      <c r="N3039" t="s">
        <v>37</v>
      </c>
      <c r="O3039" t="s">
        <v>34</v>
      </c>
      <c r="P3039" t="s">
        <v>37</v>
      </c>
      <c r="Q3039" t="s">
        <v>34</v>
      </c>
      <c r="R3039" t="s">
        <v>34</v>
      </c>
      <c r="S3039" t="s">
        <v>34</v>
      </c>
      <c r="T3039" t="s">
        <v>37</v>
      </c>
      <c r="U3039" t="s">
        <v>46</v>
      </c>
      <c r="V3039" t="s">
        <v>34</v>
      </c>
      <c r="W3039" t="s">
        <v>51</v>
      </c>
      <c r="X3039">
        <v>36.25</v>
      </c>
      <c r="Y3039">
        <v>374</v>
      </c>
      <c r="Z3039">
        <v>0</v>
      </c>
      <c r="AA3039">
        <v>0</v>
      </c>
      <c r="AB3039">
        <v>0</v>
      </c>
      <c r="AC3039">
        <v>374</v>
      </c>
      <c r="AD3039" t="s">
        <v>41</v>
      </c>
      <c r="AE3039" t="s">
        <v>42</v>
      </c>
      <c r="AF3039" t="s">
        <v>42</v>
      </c>
      <c r="AG3039">
        <f t="shared" si="94"/>
        <v>0</v>
      </c>
      <c r="AH3039" t="str" cm="1">
        <f t="array" ref="AH3039">_xlfn.IFS(
X3039&lt;=20, "&lt;20",
AND(X3039&gt;=20, X3039&lt;50), "20-50",
AND(X3039&gt;=50, X3039&lt;100), "50-100",
X3039&gt;=100, "&gt;100"
)</f>
        <v>20-50</v>
      </c>
      <c r="AI3039">
        <f t="shared" si="95"/>
        <v>0</v>
      </c>
      <c r="AJ3039" t="str" cm="1">
        <f t="array" ref="AJ3039">_xlfn.IFS(
C3039&lt;=20, "&lt;20",
AND(C3039&gt;=20, C3039&lt;35), "20-35",
AND(C3039&gt;=35, C3039&lt;50), "35-50",
C3039&gt;=50, "50-100"
)</f>
        <v>20-35</v>
      </c>
      <c r="AK3039" t="str" cm="1">
        <f t="array" ref="AK3039">_xlfn.IFS(
G3039&lt;6, "&lt;6",
AND(G3039&gt;=6, G3039&lt;12), "6-12",
AND(G3039&gt;=12, G3039&lt;18), "12-18",  AND(G3039&gt;=18, G3039&lt;24), "18-24", G3039&gt;=24, "24-36")</f>
        <v>&lt;6</v>
      </c>
    </row>
    <row r="3040" spans="1:37" x14ac:dyDescent="0.3">
      <c r="A3040" t="s">
        <v>3140</v>
      </c>
      <c r="B3040" t="s">
        <v>44</v>
      </c>
      <c r="C3040">
        <v>75</v>
      </c>
      <c r="D3040" t="s">
        <v>37</v>
      </c>
      <c r="E3040" t="s">
        <v>109</v>
      </c>
      <c r="F3040">
        <v>3</v>
      </c>
      <c r="G3040">
        <v>14</v>
      </c>
      <c r="H3040" t="s">
        <v>36</v>
      </c>
      <c r="I3040" t="s">
        <v>37</v>
      </c>
      <c r="J3040" t="s">
        <v>34</v>
      </c>
      <c r="K3040" t="s">
        <v>37</v>
      </c>
      <c r="L3040" t="s">
        <v>50</v>
      </c>
      <c r="M3040" t="s">
        <v>34</v>
      </c>
      <c r="N3040" t="s">
        <v>34</v>
      </c>
      <c r="O3040" t="s">
        <v>37</v>
      </c>
      <c r="P3040" t="s">
        <v>34</v>
      </c>
      <c r="Q3040" t="s">
        <v>34</v>
      </c>
      <c r="R3040" t="s">
        <v>34</v>
      </c>
      <c r="S3040" t="s">
        <v>34</v>
      </c>
      <c r="T3040" t="s">
        <v>37</v>
      </c>
      <c r="U3040" t="s">
        <v>46</v>
      </c>
      <c r="V3040" t="s">
        <v>37</v>
      </c>
      <c r="W3040" t="s">
        <v>51</v>
      </c>
      <c r="X3040">
        <v>74.3</v>
      </c>
      <c r="Y3040">
        <v>940.35</v>
      </c>
      <c r="Z3040">
        <v>0</v>
      </c>
      <c r="AA3040">
        <v>0</v>
      </c>
      <c r="AB3040">
        <v>524.80999999999995</v>
      </c>
      <c r="AC3040">
        <v>1465.16</v>
      </c>
      <c r="AD3040" t="s">
        <v>52</v>
      </c>
      <c r="AE3040" t="s">
        <v>53</v>
      </c>
      <c r="AF3040" t="s">
        <v>54</v>
      </c>
      <c r="AG3040">
        <f t="shared" si="94"/>
        <v>1</v>
      </c>
      <c r="AH3040" t="str" cm="1">
        <f t="array" ref="AH3040">_xlfn.IFS(
X3040&lt;=20, "&lt;20",
AND(X3040&gt;=20, X3040&lt;50), "20-50",
AND(X3040&gt;=50, X3040&lt;100), "50-100",
X3040&gt;=100, "&gt;100"
)</f>
        <v>50-100</v>
      </c>
      <c r="AI3040">
        <f t="shared" si="95"/>
        <v>0</v>
      </c>
      <c r="AJ3040" t="str" cm="1">
        <f t="array" ref="AJ3040">_xlfn.IFS(
C3040&lt;=20, "&lt;20",
AND(C3040&gt;=20, C3040&lt;35), "20-35",
AND(C3040&gt;=35, C3040&lt;50), "35-50",
C3040&gt;=50, "50-100"
)</f>
        <v>50-100</v>
      </c>
      <c r="AK3040" t="str" cm="1">
        <f t="array" ref="AK3040">_xlfn.IFS(
G3040&lt;6, "&lt;6",
AND(G3040&gt;=6, G3040&lt;12), "6-12",
AND(G3040&gt;=12, G3040&lt;18), "12-18",  AND(G3040&gt;=18, G3040&lt;24), "18-24", G3040&gt;=24, "24-36")</f>
        <v>12-18</v>
      </c>
    </row>
    <row r="3041" spans="1:37" x14ac:dyDescent="0.3">
      <c r="A3041" t="s">
        <v>3141</v>
      </c>
      <c r="B3041" t="s">
        <v>44</v>
      </c>
      <c r="C3041">
        <v>58</v>
      </c>
      <c r="D3041" t="s">
        <v>37</v>
      </c>
      <c r="E3041" t="s">
        <v>61</v>
      </c>
      <c r="F3041">
        <v>10</v>
      </c>
      <c r="G3041">
        <v>20</v>
      </c>
      <c r="H3041" t="s">
        <v>36</v>
      </c>
      <c r="I3041" t="s">
        <v>37</v>
      </c>
      <c r="J3041" t="s">
        <v>37</v>
      </c>
      <c r="K3041" t="s">
        <v>34</v>
      </c>
      <c r="L3041" t="s">
        <v>34</v>
      </c>
      <c r="M3041" t="s">
        <v>34</v>
      </c>
      <c r="N3041" t="s">
        <v>34</v>
      </c>
      <c r="O3041" t="s">
        <v>34</v>
      </c>
      <c r="P3041" t="s">
        <v>34</v>
      </c>
      <c r="Q3041" t="s">
        <v>34</v>
      </c>
      <c r="R3041" t="s">
        <v>34</v>
      </c>
      <c r="S3041" t="s">
        <v>34</v>
      </c>
      <c r="T3041" t="s">
        <v>34</v>
      </c>
      <c r="U3041" t="s">
        <v>67</v>
      </c>
      <c r="V3041" t="s">
        <v>34</v>
      </c>
      <c r="W3041" t="s">
        <v>51</v>
      </c>
      <c r="X3041">
        <v>24.75</v>
      </c>
      <c r="Y3041">
        <v>1836.9</v>
      </c>
      <c r="Z3041">
        <v>0</v>
      </c>
      <c r="AA3041">
        <v>0</v>
      </c>
      <c r="AB3041">
        <v>2281.23</v>
      </c>
      <c r="AC3041">
        <v>4118.13</v>
      </c>
      <c r="AD3041" t="s">
        <v>41</v>
      </c>
      <c r="AE3041" t="s">
        <v>42</v>
      </c>
      <c r="AF3041" t="s">
        <v>42</v>
      </c>
      <c r="AG3041">
        <f t="shared" si="94"/>
        <v>0</v>
      </c>
      <c r="AH3041" t="str" cm="1">
        <f t="array" ref="AH3041">_xlfn.IFS(
X3041&lt;=20, "&lt;20",
AND(X3041&gt;=20, X3041&lt;50), "20-50",
AND(X3041&gt;=50, X3041&lt;100), "50-100",
X3041&gt;=100, "&gt;100"
)</f>
        <v>20-50</v>
      </c>
      <c r="AI3041">
        <f t="shared" si="95"/>
        <v>0</v>
      </c>
      <c r="AJ3041" t="str" cm="1">
        <f t="array" ref="AJ3041">_xlfn.IFS(
C3041&lt;=20, "&lt;20",
AND(C3041&gt;=20, C3041&lt;35), "20-35",
AND(C3041&gt;=35, C3041&lt;50), "35-50",
C3041&gt;=50, "50-100"
)</f>
        <v>50-100</v>
      </c>
      <c r="AK3041" t="str" cm="1">
        <f t="array" ref="AK3041">_xlfn.IFS(
G3041&lt;6, "&lt;6",
AND(G3041&gt;=6, G3041&lt;12), "6-12",
AND(G3041&gt;=12, G3041&lt;18), "12-18",  AND(G3041&gt;=18, G3041&lt;24), "18-24", G3041&gt;=24, "24-36")</f>
        <v>18-24</v>
      </c>
    </row>
    <row r="3042" spans="1:37" x14ac:dyDescent="0.3">
      <c r="A3042" t="s">
        <v>3142</v>
      </c>
      <c r="B3042" t="s">
        <v>44</v>
      </c>
      <c r="C3042">
        <v>19</v>
      </c>
      <c r="D3042" t="s">
        <v>34</v>
      </c>
      <c r="E3042" t="s">
        <v>74</v>
      </c>
      <c r="F3042">
        <v>14</v>
      </c>
      <c r="G3042">
        <v>10</v>
      </c>
      <c r="H3042" t="s">
        <v>70</v>
      </c>
      <c r="I3042" t="s">
        <v>37</v>
      </c>
      <c r="J3042" t="s">
        <v>37</v>
      </c>
      <c r="K3042" t="s">
        <v>37</v>
      </c>
      <c r="L3042" t="s">
        <v>38</v>
      </c>
      <c r="M3042" t="s">
        <v>37</v>
      </c>
      <c r="N3042" t="s">
        <v>37</v>
      </c>
      <c r="O3042" t="s">
        <v>34</v>
      </c>
      <c r="P3042" t="s">
        <v>34</v>
      </c>
      <c r="Q3042" t="s">
        <v>34</v>
      </c>
      <c r="R3042" t="s">
        <v>34</v>
      </c>
      <c r="S3042" t="s">
        <v>37</v>
      </c>
      <c r="T3042" t="s">
        <v>37</v>
      </c>
      <c r="U3042" t="s">
        <v>39</v>
      </c>
      <c r="V3042" t="s">
        <v>37</v>
      </c>
      <c r="W3042" t="s">
        <v>51</v>
      </c>
      <c r="X3042">
        <v>60.15</v>
      </c>
      <c r="Y3042">
        <v>2421.6</v>
      </c>
      <c r="Z3042">
        <v>0</v>
      </c>
      <c r="AA3042">
        <v>0</v>
      </c>
      <c r="AB3042">
        <v>1236.48</v>
      </c>
      <c r="AC3042">
        <v>3658.08</v>
      </c>
      <c r="AD3042" t="s">
        <v>41</v>
      </c>
      <c r="AE3042" t="s">
        <v>42</v>
      </c>
      <c r="AF3042" t="s">
        <v>42</v>
      </c>
      <c r="AG3042">
        <f t="shared" si="94"/>
        <v>0</v>
      </c>
      <c r="AH3042" t="str" cm="1">
        <f t="array" ref="AH3042">_xlfn.IFS(
X3042&lt;=20, "&lt;20",
AND(X3042&gt;=20, X3042&lt;50), "20-50",
AND(X3042&gt;=50, X3042&lt;100), "50-100",
X3042&gt;=100, "&gt;100"
)</f>
        <v>50-100</v>
      </c>
      <c r="AI3042">
        <f t="shared" si="95"/>
        <v>0</v>
      </c>
      <c r="AJ3042" t="str" cm="1">
        <f t="array" ref="AJ3042">_xlfn.IFS(
C3042&lt;=20, "&lt;20",
AND(C3042&gt;=20, C3042&lt;35), "20-35",
AND(C3042&gt;=35, C3042&lt;50), "35-50",
C3042&gt;=50, "50-100"
)</f>
        <v>&lt;20</v>
      </c>
      <c r="AK3042" t="str" cm="1">
        <f t="array" ref="AK3042">_xlfn.IFS(
G3042&lt;6, "&lt;6",
AND(G3042&gt;=6, G3042&lt;12), "6-12",
AND(G3042&gt;=12, G3042&lt;18), "12-18",  AND(G3042&gt;=18, G3042&lt;24), "18-24", G3042&gt;=24, "24-36")</f>
        <v>6-12</v>
      </c>
    </row>
    <row r="3043" spans="1:37" x14ac:dyDescent="0.3">
      <c r="A3043" t="s">
        <v>3143</v>
      </c>
      <c r="B3043" t="s">
        <v>44</v>
      </c>
      <c r="C3043">
        <v>33</v>
      </c>
      <c r="D3043" t="s">
        <v>34</v>
      </c>
      <c r="E3043" t="s">
        <v>164</v>
      </c>
      <c r="F3043">
        <v>0</v>
      </c>
      <c r="G3043">
        <v>36</v>
      </c>
      <c r="H3043" t="s">
        <v>49</v>
      </c>
      <c r="I3043" t="s">
        <v>37</v>
      </c>
      <c r="J3043" t="s">
        <v>37</v>
      </c>
      <c r="K3043" t="s">
        <v>37</v>
      </c>
      <c r="L3043" t="s">
        <v>50</v>
      </c>
      <c r="M3043" t="s">
        <v>34</v>
      </c>
      <c r="N3043" t="s">
        <v>37</v>
      </c>
      <c r="O3043" t="s">
        <v>34</v>
      </c>
      <c r="P3043" t="s">
        <v>34</v>
      </c>
      <c r="Q3043" t="s">
        <v>37</v>
      </c>
      <c r="R3043" t="s">
        <v>37</v>
      </c>
      <c r="S3043" t="s">
        <v>37</v>
      </c>
      <c r="T3043" t="s">
        <v>37</v>
      </c>
      <c r="U3043" t="s">
        <v>46</v>
      </c>
      <c r="V3043" t="s">
        <v>37</v>
      </c>
      <c r="W3043" t="s">
        <v>40</v>
      </c>
      <c r="X3043">
        <v>99.3</v>
      </c>
      <c r="Y3043">
        <v>918.75</v>
      </c>
      <c r="Z3043">
        <v>0</v>
      </c>
      <c r="AA3043">
        <v>0</v>
      </c>
      <c r="AB3043">
        <v>43.29</v>
      </c>
      <c r="AC3043">
        <v>962.04</v>
      </c>
      <c r="AD3043" t="s">
        <v>41</v>
      </c>
      <c r="AE3043" t="s">
        <v>42</v>
      </c>
      <c r="AF3043" t="s">
        <v>42</v>
      </c>
      <c r="AG3043">
        <f t="shared" si="94"/>
        <v>0</v>
      </c>
      <c r="AH3043" t="str" cm="1">
        <f t="array" ref="AH3043">_xlfn.IFS(
X3043&lt;=20, "&lt;20",
AND(X3043&gt;=20, X3043&lt;50), "20-50",
AND(X3043&gt;=50, X3043&lt;100), "50-100",
X3043&gt;=100, "&gt;100"
)</f>
        <v>50-100</v>
      </c>
      <c r="AI3043">
        <f t="shared" si="95"/>
        <v>0</v>
      </c>
      <c r="AJ3043" t="str" cm="1">
        <f t="array" ref="AJ3043">_xlfn.IFS(
C3043&lt;=20, "&lt;20",
AND(C3043&gt;=20, C3043&lt;35), "20-35",
AND(C3043&gt;=35, C3043&lt;50), "35-50",
C3043&gt;=50, "50-100"
)</f>
        <v>20-35</v>
      </c>
      <c r="AK3043" t="str" cm="1">
        <f t="array" ref="AK3043">_xlfn.IFS(
G3043&lt;6, "&lt;6",
AND(G3043&gt;=6, G3043&lt;12), "6-12",
AND(G3043&gt;=12, G3043&lt;18), "12-18",  AND(G3043&gt;=18, G3043&lt;24), "18-24", G3043&gt;=24, "24-36")</f>
        <v>24-36</v>
      </c>
    </row>
    <row r="3044" spans="1:37" x14ac:dyDescent="0.3">
      <c r="A3044" t="s">
        <v>3144</v>
      </c>
      <c r="B3044" t="s">
        <v>44</v>
      </c>
      <c r="C3044">
        <v>45</v>
      </c>
      <c r="D3044" t="s">
        <v>37</v>
      </c>
      <c r="E3044" t="s">
        <v>69</v>
      </c>
      <c r="F3044">
        <v>12</v>
      </c>
      <c r="G3044">
        <v>9</v>
      </c>
      <c r="H3044" t="s">
        <v>36</v>
      </c>
      <c r="I3044" t="s">
        <v>37</v>
      </c>
      <c r="J3044" t="s">
        <v>37</v>
      </c>
      <c r="K3044" t="s">
        <v>37</v>
      </c>
      <c r="L3044" t="s">
        <v>50</v>
      </c>
      <c r="M3044" t="s">
        <v>34</v>
      </c>
      <c r="N3044" t="s">
        <v>37</v>
      </c>
      <c r="O3044" t="s">
        <v>37</v>
      </c>
      <c r="P3044" t="s">
        <v>34</v>
      </c>
      <c r="Q3044" t="s">
        <v>37</v>
      </c>
      <c r="R3044" t="s">
        <v>37</v>
      </c>
      <c r="S3044" t="s">
        <v>37</v>
      </c>
      <c r="T3044" t="s">
        <v>37</v>
      </c>
      <c r="U3044" t="s">
        <v>46</v>
      </c>
      <c r="V3044" t="s">
        <v>37</v>
      </c>
      <c r="W3044" t="s">
        <v>51</v>
      </c>
      <c r="X3044">
        <v>105.55</v>
      </c>
      <c r="Y3044">
        <v>6281.45</v>
      </c>
      <c r="Z3044">
        <v>0</v>
      </c>
      <c r="AA3044">
        <v>0</v>
      </c>
      <c r="AB3044">
        <v>2787.7</v>
      </c>
      <c r="AC3044">
        <v>9069.15</v>
      </c>
      <c r="AD3044" t="s">
        <v>52</v>
      </c>
      <c r="AE3044" t="s">
        <v>53</v>
      </c>
      <c r="AF3044" t="s">
        <v>54</v>
      </c>
      <c r="AG3044">
        <f t="shared" si="94"/>
        <v>1</v>
      </c>
      <c r="AH3044" t="str" cm="1">
        <f t="array" ref="AH3044">_xlfn.IFS(
X3044&lt;=20, "&lt;20",
AND(X3044&gt;=20, X3044&lt;50), "20-50",
AND(X3044&gt;=50, X3044&lt;100), "50-100",
X3044&gt;=100, "&gt;100"
)</f>
        <v>&gt;100</v>
      </c>
      <c r="AI3044">
        <f t="shared" si="95"/>
        <v>0</v>
      </c>
      <c r="AJ3044" t="str" cm="1">
        <f t="array" ref="AJ3044">_xlfn.IFS(
C3044&lt;=20, "&lt;20",
AND(C3044&gt;=20, C3044&lt;35), "20-35",
AND(C3044&gt;=35, C3044&lt;50), "35-50",
C3044&gt;=50, "50-100"
)</f>
        <v>35-50</v>
      </c>
      <c r="AK3044" t="str" cm="1">
        <f t="array" ref="AK3044">_xlfn.IFS(
G3044&lt;6, "&lt;6",
AND(G3044&gt;=6, G3044&lt;12), "6-12",
AND(G3044&gt;=12, G3044&lt;18), "12-18",  AND(G3044&gt;=18, G3044&lt;24), "18-24", G3044&gt;=24, "24-36")</f>
        <v>6-12</v>
      </c>
    </row>
    <row r="3045" spans="1:37" x14ac:dyDescent="0.3">
      <c r="A3045" t="s">
        <v>3145</v>
      </c>
      <c r="B3045" t="s">
        <v>33</v>
      </c>
      <c r="C3045">
        <v>58</v>
      </c>
      <c r="D3045" t="s">
        <v>34</v>
      </c>
      <c r="E3045" t="s">
        <v>56</v>
      </c>
      <c r="F3045">
        <v>14</v>
      </c>
      <c r="G3045">
        <v>8</v>
      </c>
      <c r="H3045" t="s">
        <v>49</v>
      </c>
      <c r="I3045" t="s">
        <v>37</v>
      </c>
      <c r="J3045" t="s">
        <v>34</v>
      </c>
      <c r="K3045" t="s">
        <v>37</v>
      </c>
      <c r="L3045" t="s">
        <v>50</v>
      </c>
      <c r="M3045" t="s">
        <v>34</v>
      </c>
      <c r="N3045" t="s">
        <v>34</v>
      </c>
      <c r="O3045" t="s">
        <v>34</v>
      </c>
      <c r="P3045" t="s">
        <v>34</v>
      </c>
      <c r="Q3045" t="s">
        <v>34</v>
      </c>
      <c r="R3045" t="s">
        <v>34</v>
      </c>
      <c r="S3045" t="s">
        <v>34</v>
      </c>
      <c r="T3045" t="s">
        <v>37</v>
      </c>
      <c r="U3045" t="s">
        <v>46</v>
      </c>
      <c r="V3045" t="s">
        <v>37</v>
      </c>
      <c r="W3045" t="s">
        <v>40</v>
      </c>
      <c r="X3045">
        <v>71.3</v>
      </c>
      <c r="Y3045">
        <v>157.75</v>
      </c>
      <c r="Z3045">
        <v>0</v>
      </c>
      <c r="AA3045">
        <v>0</v>
      </c>
      <c r="AB3045">
        <v>13.48</v>
      </c>
      <c r="AC3045">
        <v>171.23</v>
      </c>
      <c r="AD3045" t="s">
        <v>85</v>
      </c>
      <c r="AE3045" t="s">
        <v>42</v>
      </c>
      <c r="AF3045" t="s">
        <v>42</v>
      </c>
      <c r="AG3045">
        <f t="shared" si="94"/>
        <v>0</v>
      </c>
      <c r="AH3045" t="str" cm="1">
        <f t="array" ref="AH3045">_xlfn.IFS(
X3045&lt;=20, "&lt;20",
AND(X3045&gt;=20, X3045&lt;50), "20-50",
AND(X3045&gt;=50, X3045&lt;100), "50-100",
X3045&gt;=100, "&gt;100"
)</f>
        <v>50-100</v>
      </c>
      <c r="AI3045">
        <f t="shared" si="95"/>
        <v>1</v>
      </c>
      <c r="AJ3045" t="str" cm="1">
        <f t="array" ref="AJ3045">_xlfn.IFS(
C3045&lt;=20, "&lt;20",
AND(C3045&gt;=20, C3045&lt;35), "20-35",
AND(C3045&gt;=35, C3045&lt;50), "35-50",
C3045&gt;=50, "50-100"
)</f>
        <v>50-100</v>
      </c>
      <c r="AK3045" t="str" cm="1">
        <f t="array" ref="AK3045">_xlfn.IFS(
G3045&lt;6, "&lt;6",
AND(G3045&gt;=6, G3045&lt;12), "6-12",
AND(G3045&gt;=12, G3045&lt;18), "12-18",  AND(G3045&gt;=18, G3045&lt;24), "18-24", G3045&gt;=24, "24-36")</f>
        <v>6-12</v>
      </c>
    </row>
    <row r="3046" spans="1:37" x14ac:dyDescent="0.3">
      <c r="A3046" t="s">
        <v>3146</v>
      </c>
      <c r="B3046" t="s">
        <v>33</v>
      </c>
      <c r="C3046">
        <v>46</v>
      </c>
      <c r="D3046" t="s">
        <v>37</v>
      </c>
      <c r="E3046" t="s">
        <v>35</v>
      </c>
      <c r="F3046">
        <v>11</v>
      </c>
      <c r="G3046">
        <v>15</v>
      </c>
      <c r="H3046" t="s">
        <v>70</v>
      </c>
      <c r="I3046" t="s">
        <v>37</v>
      </c>
      <c r="J3046" t="s">
        <v>37</v>
      </c>
      <c r="K3046" t="s">
        <v>37</v>
      </c>
      <c r="L3046" t="s">
        <v>50</v>
      </c>
      <c r="M3046" t="s">
        <v>34</v>
      </c>
      <c r="N3046" t="s">
        <v>34</v>
      </c>
      <c r="O3046" t="s">
        <v>34</v>
      </c>
      <c r="P3046" t="s">
        <v>34</v>
      </c>
      <c r="Q3046" t="s">
        <v>34</v>
      </c>
      <c r="R3046" t="s">
        <v>34</v>
      </c>
      <c r="S3046" t="s">
        <v>34</v>
      </c>
      <c r="T3046" t="s">
        <v>37</v>
      </c>
      <c r="U3046" t="s">
        <v>46</v>
      </c>
      <c r="V3046" t="s">
        <v>34</v>
      </c>
      <c r="W3046" t="s">
        <v>51</v>
      </c>
      <c r="X3046">
        <v>74.349999999999994</v>
      </c>
      <c r="Y3046">
        <v>4453.3</v>
      </c>
      <c r="Z3046">
        <v>0</v>
      </c>
      <c r="AA3046">
        <v>0</v>
      </c>
      <c r="AB3046">
        <v>2306.4</v>
      </c>
      <c r="AC3046">
        <v>6759.7</v>
      </c>
      <c r="AD3046" t="s">
        <v>41</v>
      </c>
      <c r="AE3046" t="s">
        <v>42</v>
      </c>
      <c r="AF3046" t="s">
        <v>42</v>
      </c>
      <c r="AG3046">
        <f t="shared" si="94"/>
        <v>0</v>
      </c>
      <c r="AH3046" t="str" cm="1">
        <f t="array" ref="AH3046">_xlfn.IFS(
X3046&lt;=20, "&lt;20",
AND(X3046&gt;=20, X3046&lt;50), "20-50",
AND(X3046&gt;=50, X3046&lt;100), "50-100",
X3046&gt;=100, "&gt;100"
)</f>
        <v>50-100</v>
      </c>
      <c r="AI3046">
        <f t="shared" si="95"/>
        <v>0</v>
      </c>
      <c r="AJ3046" t="str" cm="1">
        <f t="array" ref="AJ3046">_xlfn.IFS(
C3046&lt;=20, "&lt;20",
AND(C3046&gt;=20, C3046&lt;35), "20-35",
AND(C3046&gt;=35, C3046&lt;50), "35-50",
C3046&gt;=50, "50-100"
)</f>
        <v>35-50</v>
      </c>
      <c r="AK3046" t="str" cm="1">
        <f t="array" ref="AK3046">_xlfn.IFS(
G3046&lt;6, "&lt;6",
AND(G3046&gt;=6, G3046&lt;12), "6-12",
AND(G3046&gt;=12, G3046&lt;18), "12-18",  AND(G3046&gt;=18, G3046&lt;24), "18-24", G3046&gt;=24, "24-36")</f>
        <v>12-18</v>
      </c>
    </row>
    <row r="3047" spans="1:37" x14ac:dyDescent="0.3">
      <c r="A3047" t="s">
        <v>3147</v>
      </c>
      <c r="B3047" t="s">
        <v>44</v>
      </c>
      <c r="C3047">
        <v>59</v>
      </c>
      <c r="D3047" t="s">
        <v>37</v>
      </c>
      <c r="E3047" t="s">
        <v>56</v>
      </c>
      <c r="F3047">
        <v>8</v>
      </c>
      <c r="G3047">
        <v>4</v>
      </c>
      <c r="H3047" t="s">
        <v>36</v>
      </c>
      <c r="I3047" t="s">
        <v>34</v>
      </c>
      <c r="J3047" t="s">
        <v>34</v>
      </c>
      <c r="K3047" t="s">
        <v>37</v>
      </c>
      <c r="L3047" t="s">
        <v>72</v>
      </c>
      <c r="M3047" t="s">
        <v>34</v>
      </c>
      <c r="N3047" t="s">
        <v>34</v>
      </c>
      <c r="O3047" t="s">
        <v>37</v>
      </c>
      <c r="P3047" t="s">
        <v>34</v>
      </c>
      <c r="Q3047" t="s">
        <v>37</v>
      </c>
      <c r="R3047" t="s">
        <v>37</v>
      </c>
      <c r="S3047" t="s">
        <v>37</v>
      </c>
      <c r="T3047" t="s">
        <v>37</v>
      </c>
      <c r="U3047" t="s">
        <v>46</v>
      </c>
      <c r="V3047" t="s">
        <v>37</v>
      </c>
      <c r="W3047" t="s">
        <v>40</v>
      </c>
      <c r="X3047">
        <v>50.65</v>
      </c>
      <c r="Y3047">
        <v>1905.4</v>
      </c>
      <c r="Z3047">
        <v>3.51</v>
      </c>
      <c r="AA3047">
        <v>0</v>
      </c>
      <c r="AB3047">
        <v>0</v>
      </c>
      <c r="AC3047">
        <v>1901.89</v>
      </c>
      <c r="AD3047" t="s">
        <v>41</v>
      </c>
      <c r="AE3047" t="s">
        <v>42</v>
      </c>
      <c r="AF3047" t="s">
        <v>42</v>
      </c>
      <c r="AG3047">
        <f t="shared" si="94"/>
        <v>0</v>
      </c>
      <c r="AH3047" t="str" cm="1">
        <f t="array" ref="AH3047">_xlfn.IFS(
X3047&lt;=20, "&lt;20",
AND(X3047&gt;=20, X3047&lt;50), "20-50",
AND(X3047&gt;=50, X3047&lt;100), "50-100",
X3047&gt;=100, "&gt;100"
)</f>
        <v>50-100</v>
      </c>
      <c r="AI3047">
        <f t="shared" si="95"/>
        <v>0</v>
      </c>
      <c r="AJ3047" t="str" cm="1">
        <f t="array" ref="AJ3047">_xlfn.IFS(
C3047&lt;=20, "&lt;20",
AND(C3047&gt;=20, C3047&lt;35), "20-35",
AND(C3047&gt;=35, C3047&lt;50), "35-50",
C3047&gt;=50, "50-100"
)</f>
        <v>50-100</v>
      </c>
      <c r="AK3047" t="str" cm="1">
        <f t="array" ref="AK3047">_xlfn.IFS(
G3047&lt;6, "&lt;6",
AND(G3047&gt;=6, G3047&lt;12), "6-12",
AND(G3047&gt;=12, G3047&lt;18), "12-18",  AND(G3047&gt;=18, G3047&lt;24), "18-24", G3047&gt;=24, "24-36")</f>
        <v>&lt;6</v>
      </c>
    </row>
    <row r="3048" spans="1:37" x14ac:dyDescent="0.3">
      <c r="A3048" t="s">
        <v>3148</v>
      </c>
      <c r="B3048" t="s">
        <v>33</v>
      </c>
      <c r="C3048">
        <v>31</v>
      </c>
      <c r="D3048" t="s">
        <v>34</v>
      </c>
      <c r="E3048" t="s">
        <v>61</v>
      </c>
      <c r="F3048">
        <v>13</v>
      </c>
      <c r="G3048">
        <v>31</v>
      </c>
      <c r="H3048" t="s">
        <v>57</v>
      </c>
      <c r="I3048" t="s">
        <v>37</v>
      </c>
      <c r="J3048" t="s">
        <v>34</v>
      </c>
      <c r="K3048" t="s">
        <v>34</v>
      </c>
      <c r="L3048" t="s">
        <v>34</v>
      </c>
      <c r="M3048" t="s">
        <v>34</v>
      </c>
      <c r="N3048" t="s">
        <v>34</v>
      </c>
      <c r="O3048" t="s">
        <v>34</v>
      </c>
      <c r="P3048" t="s">
        <v>34</v>
      </c>
      <c r="Q3048" t="s">
        <v>34</v>
      </c>
      <c r="R3048" t="s">
        <v>34</v>
      </c>
      <c r="S3048" t="s">
        <v>34</v>
      </c>
      <c r="T3048" t="s">
        <v>34</v>
      </c>
      <c r="U3048" t="s">
        <v>39</v>
      </c>
      <c r="V3048" t="s">
        <v>37</v>
      </c>
      <c r="W3048" t="s">
        <v>40</v>
      </c>
      <c r="X3048">
        <v>19.5</v>
      </c>
      <c r="Y3048">
        <v>239.75</v>
      </c>
      <c r="Z3048">
        <v>0</v>
      </c>
      <c r="AA3048">
        <v>0</v>
      </c>
      <c r="AB3048">
        <v>740.4</v>
      </c>
      <c r="AC3048">
        <v>980.15</v>
      </c>
      <c r="AD3048" t="s">
        <v>41</v>
      </c>
      <c r="AE3048" t="s">
        <v>42</v>
      </c>
      <c r="AF3048" t="s">
        <v>42</v>
      </c>
      <c r="AG3048">
        <f t="shared" si="94"/>
        <v>0</v>
      </c>
      <c r="AH3048" t="str" cm="1">
        <f t="array" ref="AH3048">_xlfn.IFS(
X3048&lt;=20, "&lt;20",
AND(X3048&gt;=20, X3048&lt;50), "20-50",
AND(X3048&gt;=50, X3048&lt;100), "50-100",
X3048&gt;=100, "&gt;100"
)</f>
        <v>&lt;20</v>
      </c>
      <c r="AI3048">
        <f t="shared" si="95"/>
        <v>0</v>
      </c>
      <c r="AJ3048" t="str" cm="1">
        <f t="array" ref="AJ3048">_xlfn.IFS(
C3048&lt;=20, "&lt;20",
AND(C3048&gt;=20, C3048&lt;35), "20-35",
AND(C3048&gt;=35, C3048&lt;50), "35-50",
C3048&gt;=50, "50-100"
)</f>
        <v>20-35</v>
      </c>
      <c r="AK3048" t="str" cm="1">
        <f t="array" ref="AK3048">_xlfn.IFS(
G3048&lt;6, "&lt;6",
AND(G3048&gt;=6, G3048&lt;12), "6-12",
AND(G3048&gt;=12, G3048&lt;18), "12-18",  AND(G3048&gt;=18, G3048&lt;24), "18-24", G3048&gt;=24, "24-36")</f>
        <v>24-36</v>
      </c>
    </row>
    <row r="3049" spans="1:37" x14ac:dyDescent="0.3">
      <c r="A3049" t="s">
        <v>3149</v>
      </c>
      <c r="B3049" t="s">
        <v>44</v>
      </c>
      <c r="C3049">
        <v>39</v>
      </c>
      <c r="D3049" t="s">
        <v>37</v>
      </c>
      <c r="E3049" t="s">
        <v>56</v>
      </c>
      <c r="F3049">
        <v>7</v>
      </c>
      <c r="G3049">
        <v>12</v>
      </c>
      <c r="H3049" t="s">
        <v>49</v>
      </c>
      <c r="I3049" t="s">
        <v>37</v>
      </c>
      <c r="J3049" t="s">
        <v>34</v>
      </c>
      <c r="K3049" t="s">
        <v>37</v>
      </c>
      <c r="L3049" t="s">
        <v>72</v>
      </c>
      <c r="M3049" t="s">
        <v>34</v>
      </c>
      <c r="N3049" t="s">
        <v>34</v>
      </c>
      <c r="O3049" t="s">
        <v>34</v>
      </c>
      <c r="P3049" t="s">
        <v>34</v>
      </c>
      <c r="Q3049" t="s">
        <v>34</v>
      </c>
      <c r="R3049" t="s">
        <v>34</v>
      </c>
      <c r="S3049" t="s">
        <v>34</v>
      </c>
      <c r="T3049" t="s">
        <v>37</v>
      </c>
      <c r="U3049" t="s">
        <v>46</v>
      </c>
      <c r="V3049" t="s">
        <v>34</v>
      </c>
      <c r="W3049" t="s">
        <v>40</v>
      </c>
      <c r="X3049">
        <v>43.9</v>
      </c>
      <c r="Y3049">
        <v>278.39999999999998</v>
      </c>
      <c r="Z3049">
        <v>0</v>
      </c>
      <c r="AA3049">
        <v>0</v>
      </c>
      <c r="AB3049">
        <v>210.28</v>
      </c>
      <c r="AC3049">
        <v>488.68</v>
      </c>
      <c r="AD3049" t="s">
        <v>41</v>
      </c>
      <c r="AE3049" t="s">
        <v>42</v>
      </c>
      <c r="AF3049" t="s">
        <v>42</v>
      </c>
      <c r="AG3049">
        <f t="shared" si="94"/>
        <v>0</v>
      </c>
      <c r="AH3049" t="str" cm="1">
        <f t="array" ref="AH3049">_xlfn.IFS(
X3049&lt;=20, "&lt;20",
AND(X3049&gt;=20, X3049&lt;50), "20-50",
AND(X3049&gt;=50, X3049&lt;100), "50-100",
X3049&gt;=100, "&gt;100"
)</f>
        <v>20-50</v>
      </c>
      <c r="AI3049">
        <f t="shared" si="95"/>
        <v>0</v>
      </c>
      <c r="AJ3049" t="str" cm="1">
        <f t="array" ref="AJ3049">_xlfn.IFS(
C3049&lt;=20, "&lt;20",
AND(C3049&gt;=20, C3049&lt;35), "20-35",
AND(C3049&gt;=35, C3049&lt;50), "35-50",
C3049&gt;=50, "50-100"
)</f>
        <v>35-50</v>
      </c>
      <c r="AK3049" t="str" cm="1">
        <f t="array" ref="AK3049">_xlfn.IFS(
G3049&lt;6, "&lt;6",
AND(G3049&gt;=6, G3049&lt;12), "6-12",
AND(G3049&gt;=12, G3049&lt;18), "12-18",  AND(G3049&gt;=18, G3049&lt;24), "18-24", G3049&gt;=24, "24-36")</f>
        <v>12-18</v>
      </c>
    </row>
    <row r="3050" spans="1:37" x14ac:dyDescent="0.3">
      <c r="A3050" t="s">
        <v>3150</v>
      </c>
      <c r="B3050" t="s">
        <v>33</v>
      </c>
      <c r="C3050">
        <v>60</v>
      </c>
      <c r="D3050" t="s">
        <v>37</v>
      </c>
      <c r="E3050" t="s">
        <v>124</v>
      </c>
      <c r="F3050">
        <v>1</v>
      </c>
      <c r="G3050">
        <v>14</v>
      </c>
      <c r="H3050" t="s">
        <v>57</v>
      </c>
      <c r="I3050" t="s">
        <v>37</v>
      </c>
      <c r="J3050" t="s">
        <v>34</v>
      </c>
      <c r="K3050" t="s">
        <v>34</v>
      </c>
      <c r="L3050" t="s">
        <v>34</v>
      </c>
      <c r="M3050" t="s">
        <v>34</v>
      </c>
      <c r="N3050" t="s">
        <v>34</v>
      </c>
      <c r="O3050" t="s">
        <v>34</v>
      </c>
      <c r="P3050" t="s">
        <v>34</v>
      </c>
      <c r="Q3050" t="s">
        <v>34</v>
      </c>
      <c r="R3050" t="s">
        <v>34</v>
      </c>
      <c r="S3050" t="s">
        <v>34</v>
      </c>
      <c r="T3050" t="s">
        <v>34</v>
      </c>
      <c r="U3050" t="s">
        <v>67</v>
      </c>
      <c r="V3050" t="s">
        <v>34</v>
      </c>
      <c r="W3050" t="s">
        <v>40</v>
      </c>
      <c r="X3050">
        <v>19.600000000000001</v>
      </c>
      <c r="Y3050">
        <v>331.6</v>
      </c>
      <c r="Z3050">
        <v>0</v>
      </c>
      <c r="AA3050">
        <v>0</v>
      </c>
      <c r="AB3050">
        <v>592.35</v>
      </c>
      <c r="AC3050">
        <v>923.95</v>
      </c>
      <c r="AD3050" t="s">
        <v>41</v>
      </c>
      <c r="AE3050" t="s">
        <v>42</v>
      </c>
      <c r="AF3050" t="s">
        <v>42</v>
      </c>
      <c r="AG3050">
        <f t="shared" si="94"/>
        <v>0</v>
      </c>
      <c r="AH3050" t="str" cm="1">
        <f t="array" ref="AH3050">_xlfn.IFS(
X3050&lt;=20, "&lt;20",
AND(X3050&gt;=20, X3050&lt;50), "20-50",
AND(X3050&gt;=50, X3050&lt;100), "50-100",
X3050&gt;=100, "&gt;100"
)</f>
        <v>&lt;20</v>
      </c>
      <c r="AI3050">
        <f t="shared" si="95"/>
        <v>0</v>
      </c>
      <c r="AJ3050" t="str" cm="1">
        <f t="array" ref="AJ3050">_xlfn.IFS(
C3050&lt;=20, "&lt;20",
AND(C3050&gt;=20, C3050&lt;35), "20-35",
AND(C3050&gt;=35, C3050&lt;50), "35-50",
C3050&gt;=50, "50-100"
)</f>
        <v>50-100</v>
      </c>
      <c r="AK3050" t="str" cm="1">
        <f t="array" ref="AK3050">_xlfn.IFS(
G3050&lt;6, "&lt;6",
AND(G3050&gt;=6, G3050&lt;12), "6-12",
AND(G3050&gt;=12, G3050&lt;18), "12-18",  AND(G3050&gt;=18, G3050&lt;24), "18-24", G3050&gt;=24, "24-36")</f>
        <v>12-18</v>
      </c>
    </row>
    <row r="3051" spans="1:37" x14ac:dyDescent="0.3">
      <c r="A3051" t="s">
        <v>3151</v>
      </c>
      <c r="B3051" t="s">
        <v>44</v>
      </c>
      <c r="C3051">
        <v>36</v>
      </c>
      <c r="D3051" t="s">
        <v>34</v>
      </c>
      <c r="E3051" t="s">
        <v>61</v>
      </c>
      <c r="F3051">
        <v>9</v>
      </c>
      <c r="G3051">
        <v>30</v>
      </c>
      <c r="H3051" t="s">
        <v>36</v>
      </c>
      <c r="I3051" t="s">
        <v>37</v>
      </c>
      <c r="J3051" t="s">
        <v>37</v>
      </c>
      <c r="K3051" t="s">
        <v>37</v>
      </c>
      <c r="L3051" t="s">
        <v>50</v>
      </c>
      <c r="M3051" t="s">
        <v>34</v>
      </c>
      <c r="N3051" t="s">
        <v>34</v>
      </c>
      <c r="O3051" t="s">
        <v>34</v>
      </c>
      <c r="P3051" t="s">
        <v>37</v>
      </c>
      <c r="Q3051" t="s">
        <v>37</v>
      </c>
      <c r="R3051" t="s">
        <v>37</v>
      </c>
      <c r="S3051" t="s">
        <v>37</v>
      </c>
      <c r="T3051" t="s">
        <v>37</v>
      </c>
      <c r="U3051" t="s">
        <v>39</v>
      </c>
      <c r="V3051" t="s">
        <v>34</v>
      </c>
      <c r="W3051" t="s">
        <v>51</v>
      </c>
      <c r="X3051">
        <v>101.15</v>
      </c>
      <c r="Y3051">
        <v>6383.9</v>
      </c>
      <c r="Z3051">
        <v>0</v>
      </c>
      <c r="AA3051">
        <v>0</v>
      </c>
      <c r="AB3051">
        <v>2203.9299999999998</v>
      </c>
      <c r="AC3051">
        <v>8587.83</v>
      </c>
      <c r="AD3051" t="s">
        <v>41</v>
      </c>
      <c r="AE3051" t="s">
        <v>42</v>
      </c>
      <c r="AF3051" t="s">
        <v>42</v>
      </c>
      <c r="AG3051">
        <f t="shared" si="94"/>
        <v>0</v>
      </c>
      <c r="AH3051" t="str" cm="1">
        <f t="array" ref="AH3051">_xlfn.IFS(
X3051&lt;=20, "&lt;20",
AND(X3051&gt;=20, X3051&lt;50), "20-50",
AND(X3051&gt;=50, X3051&lt;100), "50-100",
X3051&gt;=100, "&gt;100"
)</f>
        <v>&gt;100</v>
      </c>
      <c r="AI3051">
        <f t="shared" si="95"/>
        <v>0</v>
      </c>
      <c r="AJ3051" t="str" cm="1">
        <f t="array" ref="AJ3051">_xlfn.IFS(
C3051&lt;=20, "&lt;20",
AND(C3051&gt;=20, C3051&lt;35), "20-35",
AND(C3051&gt;=35, C3051&lt;50), "35-50",
C3051&gt;=50, "50-100"
)</f>
        <v>35-50</v>
      </c>
      <c r="AK3051" t="str" cm="1">
        <f t="array" ref="AK3051">_xlfn.IFS(
G3051&lt;6, "&lt;6",
AND(G3051&gt;=6, G3051&lt;12), "6-12",
AND(G3051&gt;=12, G3051&lt;18), "12-18",  AND(G3051&gt;=18, G3051&lt;24), "18-24", G3051&gt;=24, "24-36")</f>
        <v>24-36</v>
      </c>
    </row>
    <row r="3052" spans="1:37" x14ac:dyDescent="0.3">
      <c r="A3052" t="s">
        <v>3152</v>
      </c>
      <c r="B3052" t="s">
        <v>44</v>
      </c>
      <c r="C3052">
        <v>46</v>
      </c>
      <c r="D3052" t="s">
        <v>34</v>
      </c>
      <c r="E3052" t="s">
        <v>56</v>
      </c>
      <c r="F3052">
        <v>11</v>
      </c>
      <c r="G3052">
        <v>35</v>
      </c>
      <c r="H3052" t="s">
        <v>36</v>
      </c>
      <c r="I3052" t="s">
        <v>37</v>
      </c>
      <c r="J3052" t="s">
        <v>34</v>
      </c>
      <c r="K3052" t="s">
        <v>37</v>
      </c>
      <c r="L3052" t="s">
        <v>72</v>
      </c>
      <c r="M3052" t="s">
        <v>34</v>
      </c>
      <c r="N3052" t="s">
        <v>34</v>
      </c>
      <c r="O3052" t="s">
        <v>37</v>
      </c>
      <c r="P3052" t="s">
        <v>34</v>
      </c>
      <c r="Q3052" t="s">
        <v>34</v>
      </c>
      <c r="R3052" t="s">
        <v>34</v>
      </c>
      <c r="S3052" t="s">
        <v>34</v>
      </c>
      <c r="T3052" t="s">
        <v>37</v>
      </c>
      <c r="U3052" t="s">
        <v>46</v>
      </c>
      <c r="V3052" t="s">
        <v>37</v>
      </c>
      <c r="W3052" t="s">
        <v>51</v>
      </c>
      <c r="X3052">
        <v>49.6</v>
      </c>
      <c r="Y3052">
        <v>962.9</v>
      </c>
      <c r="Z3052">
        <v>0</v>
      </c>
      <c r="AA3052">
        <v>0</v>
      </c>
      <c r="AB3052">
        <v>140.97999999999999</v>
      </c>
      <c r="AC3052">
        <v>1103.8800000000001</v>
      </c>
      <c r="AD3052" t="s">
        <v>41</v>
      </c>
      <c r="AE3052" t="s">
        <v>42</v>
      </c>
      <c r="AF3052" t="s">
        <v>42</v>
      </c>
      <c r="AG3052">
        <f t="shared" si="94"/>
        <v>0</v>
      </c>
      <c r="AH3052" t="str" cm="1">
        <f t="array" ref="AH3052">_xlfn.IFS(
X3052&lt;=20, "&lt;20",
AND(X3052&gt;=20, X3052&lt;50), "20-50",
AND(X3052&gt;=50, X3052&lt;100), "50-100",
X3052&gt;=100, "&gt;100"
)</f>
        <v>20-50</v>
      </c>
      <c r="AI3052">
        <f t="shared" si="95"/>
        <v>0</v>
      </c>
      <c r="AJ3052" t="str" cm="1">
        <f t="array" ref="AJ3052">_xlfn.IFS(
C3052&lt;=20, "&lt;20",
AND(C3052&gt;=20, C3052&lt;35), "20-35",
AND(C3052&gt;=35, C3052&lt;50), "35-50",
C3052&gt;=50, "50-100"
)</f>
        <v>35-50</v>
      </c>
      <c r="AK3052" t="str" cm="1">
        <f t="array" ref="AK3052">_xlfn.IFS(
G3052&lt;6, "&lt;6",
AND(G3052&gt;=6, G3052&lt;12), "6-12",
AND(G3052&gt;=12, G3052&lt;18), "12-18",  AND(G3052&gt;=18, G3052&lt;24), "18-24", G3052&gt;=24, "24-36")</f>
        <v>24-36</v>
      </c>
    </row>
    <row r="3053" spans="1:37" x14ac:dyDescent="0.3">
      <c r="A3053" t="s">
        <v>3153</v>
      </c>
      <c r="B3053" t="s">
        <v>44</v>
      </c>
      <c r="C3053">
        <v>20</v>
      </c>
      <c r="D3053" t="s">
        <v>34</v>
      </c>
      <c r="E3053" t="s">
        <v>103</v>
      </c>
      <c r="F3053">
        <v>6</v>
      </c>
      <c r="G3053">
        <v>12</v>
      </c>
      <c r="H3053" t="s">
        <v>36</v>
      </c>
      <c r="I3053" t="s">
        <v>37</v>
      </c>
      <c r="J3053" t="s">
        <v>37</v>
      </c>
      <c r="K3053" t="s">
        <v>34</v>
      </c>
      <c r="L3053" t="s">
        <v>34</v>
      </c>
      <c r="M3053" t="s">
        <v>34</v>
      </c>
      <c r="N3053" t="s">
        <v>34</v>
      </c>
      <c r="O3053" t="s">
        <v>34</v>
      </c>
      <c r="P3053" t="s">
        <v>34</v>
      </c>
      <c r="Q3053" t="s">
        <v>34</v>
      </c>
      <c r="R3053" t="s">
        <v>34</v>
      </c>
      <c r="S3053" t="s">
        <v>34</v>
      </c>
      <c r="T3053" t="s">
        <v>34</v>
      </c>
      <c r="U3053" t="s">
        <v>67</v>
      </c>
      <c r="V3053" t="s">
        <v>34</v>
      </c>
      <c r="W3053" t="s">
        <v>40</v>
      </c>
      <c r="X3053">
        <v>25</v>
      </c>
      <c r="Y3053">
        <v>1510.5</v>
      </c>
      <c r="Z3053">
        <v>0</v>
      </c>
      <c r="AA3053">
        <v>0</v>
      </c>
      <c r="AB3053">
        <v>1527.51</v>
      </c>
      <c r="AC3053">
        <v>3038.01</v>
      </c>
      <c r="AD3053" t="s">
        <v>41</v>
      </c>
      <c r="AE3053" t="s">
        <v>42</v>
      </c>
      <c r="AF3053" t="s">
        <v>42</v>
      </c>
      <c r="AG3053">
        <f t="shared" si="94"/>
        <v>0</v>
      </c>
      <c r="AH3053" t="str" cm="1">
        <f t="array" ref="AH3053">_xlfn.IFS(
X3053&lt;=20, "&lt;20",
AND(X3053&gt;=20, X3053&lt;50), "20-50",
AND(X3053&gt;=50, X3053&lt;100), "50-100",
X3053&gt;=100, "&gt;100"
)</f>
        <v>20-50</v>
      </c>
      <c r="AI3053">
        <f t="shared" si="95"/>
        <v>0</v>
      </c>
      <c r="AJ3053" t="str" cm="1">
        <f t="array" ref="AJ3053">_xlfn.IFS(
C3053&lt;=20, "&lt;20",
AND(C3053&gt;=20, C3053&lt;35), "20-35",
AND(C3053&gt;=35, C3053&lt;50), "35-50",
C3053&gt;=50, "50-100"
)</f>
        <v>&lt;20</v>
      </c>
      <c r="AK3053" t="str" cm="1">
        <f t="array" ref="AK3053">_xlfn.IFS(
G3053&lt;6, "&lt;6",
AND(G3053&gt;=6, G3053&lt;12), "6-12",
AND(G3053&gt;=12, G3053&lt;18), "12-18",  AND(G3053&gt;=18, G3053&lt;24), "18-24", G3053&gt;=24, "24-36")</f>
        <v>12-18</v>
      </c>
    </row>
    <row r="3054" spans="1:37" x14ac:dyDescent="0.3">
      <c r="A3054" t="s">
        <v>3154</v>
      </c>
      <c r="B3054" t="s">
        <v>33</v>
      </c>
      <c r="C3054">
        <v>57</v>
      </c>
      <c r="D3054" t="s">
        <v>37</v>
      </c>
      <c r="E3054" t="s">
        <v>74</v>
      </c>
      <c r="F3054">
        <v>4</v>
      </c>
      <c r="G3054">
        <v>28</v>
      </c>
      <c r="H3054" t="s">
        <v>110</v>
      </c>
      <c r="I3054" t="s">
        <v>34</v>
      </c>
      <c r="J3054" t="s">
        <v>34</v>
      </c>
      <c r="K3054" t="s">
        <v>37</v>
      </c>
      <c r="L3054" t="s">
        <v>72</v>
      </c>
      <c r="M3054" t="s">
        <v>34</v>
      </c>
      <c r="N3054" t="s">
        <v>34</v>
      </c>
      <c r="O3054" t="s">
        <v>34</v>
      </c>
      <c r="P3054" t="s">
        <v>34</v>
      </c>
      <c r="Q3054" t="s">
        <v>37</v>
      </c>
      <c r="R3054" t="s">
        <v>37</v>
      </c>
      <c r="S3054" t="s">
        <v>37</v>
      </c>
      <c r="T3054" t="s">
        <v>37</v>
      </c>
      <c r="U3054" t="s">
        <v>46</v>
      </c>
      <c r="V3054" t="s">
        <v>37</v>
      </c>
      <c r="W3054" t="s">
        <v>51</v>
      </c>
      <c r="X3054">
        <v>44.5</v>
      </c>
      <c r="Y3054">
        <v>1307.8</v>
      </c>
      <c r="Z3054">
        <v>0</v>
      </c>
      <c r="AA3054">
        <v>0</v>
      </c>
      <c r="AB3054">
        <v>0</v>
      </c>
      <c r="AC3054">
        <v>1307.8</v>
      </c>
      <c r="AD3054" t="s">
        <v>41</v>
      </c>
      <c r="AE3054" t="s">
        <v>42</v>
      </c>
      <c r="AF3054" t="s">
        <v>42</v>
      </c>
      <c r="AG3054">
        <f t="shared" si="94"/>
        <v>0</v>
      </c>
      <c r="AH3054" t="str" cm="1">
        <f t="array" ref="AH3054">_xlfn.IFS(
X3054&lt;=20, "&lt;20",
AND(X3054&gt;=20, X3054&lt;50), "20-50",
AND(X3054&gt;=50, X3054&lt;100), "50-100",
X3054&gt;=100, "&gt;100"
)</f>
        <v>20-50</v>
      </c>
      <c r="AI3054">
        <f t="shared" si="95"/>
        <v>0</v>
      </c>
      <c r="AJ3054" t="str" cm="1">
        <f t="array" ref="AJ3054">_xlfn.IFS(
C3054&lt;=20, "&lt;20",
AND(C3054&gt;=20, C3054&lt;35), "20-35",
AND(C3054&gt;=35, C3054&lt;50), "35-50",
C3054&gt;=50, "50-100"
)</f>
        <v>50-100</v>
      </c>
      <c r="AK3054" t="str" cm="1">
        <f t="array" ref="AK3054">_xlfn.IFS(
G3054&lt;6, "&lt;6",
AND(G3054&gt;=6, G3054&lt;12), "6-12",
AND(G3054&gt;=12, G3054&lt;18), "12-18",  AND(G3054&gt;=18, G3054&lt;24), "18-24", G3054&gt;=24, "24-36")</f>
        <v>24-36</v>
      </c>
    </row>
    <row r="3055" spans="1:37" x14ac:dyDescent="0.3">
      <c r="A3055" t="s">
        <v>3155</v>
      </c>
      <c r="B3055" t="s">
        <v>33</v>
      </c>
      <c r="C3055">
        <v>60</v>
      </c>
      <c r="D3055" t="s">
        <v>37</v>
      </c>
      <c r="E3055" t="s">
        <v>76</v>
      </c>
      <c r="F3055">
        <v>13</v>
      </c>
      <c r="G3055">
        <v>34</v>
      </c>
      <c r="H3055" t="s">
        <v>70</v>
      </c>
      <c r="I3055" t="s">
        <v>37</v>
      </c>
      <c r="J3055" t="s">
        <v>37</v>
      </c>
      <c r="K3055" t="s">
        <v>37</v>
      </c>
      <c r="L3055" t="s">
        <v>50</v>
      </c>
      <c r="M3055" t="s">
        <v>34</v>
      </c>
      <c r="N3055" t="s">
        <v>37</v>
      </c>
      <c r="O3055" t="s">
        <v>34</v>
      </c>
      <c r="P3055" t="s">
        <v>34</v>
      </c>
      <c r="Q3055" t="s">
        <v>34</v>
      </c>
      <c r="R3055" t="s">
        <v>37</v>
      </c>
      <c r="S3055" t="s">
        <v>37</v>
      </c>
      <c r="T3055" t="s">
        <v>37</v>
      </c>
      <c r="U3055" t="s">
        <v>46</v>
      </c>
      <c r="V3055" t="s">
        <v>37</v>
      </c>
      <c r="W3055" t="s">
        <v>51</v>
      </c>
      <c r="X3055">
        <v>89.8</v>
      </c>
      <c r="Y3055">
        <v>5629.55</v>
      </c>
      <c r="Z3055">
        <v>0</v>
      </c>
      <c r="AA3055">
        <v>0</v>
      </c>
      <c r="AB3055">
        <v>1704.38</v>
      </c>
      <c r="AC3055">
        <v>7333.93</v>
      </c>
      <c r="AD3055" t="s">
        <v>41</v>
      </c>
      <c r="AE3055" t="s">
        <v>42</v>
      </c>
      <c r="AF3055" t="s">
        <v>42</v>
      </c>
      <c r="AG3055">
        <f t="shared" si="94"/>
        <v>0</v>
      </c>
      <c r="AH3055" t="str" cm="1">
        <f t="array" ref="AH3055">_xlfn.IFS(
X3055&lt;=20, "&lt;20",
AND(X3055&gt;=20, X3055&lt;50), "20-50",
AND(X3055&gt;=50, X3055&lt;100), "50-100",
X3055&gt;=100, "&gt;100"
)</f>
        <v>50-100</v>
      </c>
      <c r="AI3055">
        <f t="shared" si="95"/>
        <v>0</v>
      </c>
      <c r="AJ3055" t="str" cm="1">
        <f t="array" ref="AJ3055">_xlfn.IFS(
C3055&lt;=20, "&lt;20",
AND(C3055&gt;=20, C3055&lt;35), "20-35",
AND(C3055&gt;=35, C3055&lt;50), "35-50",
C3055&gt;=50, "50-100"
)</f>
        <v>50-100</v>
      </c>
      <c r="AK3055" t="str" cm="1">
        <f t="array" ref="AK3055">_xlfn.IFS(
G3055&lt;6, "&lt;6",
AND(G3055&gt;=6, G3055&lt;12), "6-12",
AND(G3055&gt;=12, G3055&lt;18), "12-18",  AND(G3055&gt;=18, G3055&lt;24), "18-24", G3055&gt;=24, "24-36")</f>
        <v>24-36</v>
      </c>
    </row>
    <row r="3056" spans="1:37" x14ac:dyDescent="0.3">
      <c r="A3056" t="s">
        <v>3156</v>
      </c>
      <c r="B3056" t="s">
        <v>33</v>
      </c>
      <c r="C3056">
        <v>41</v>
      </c>
      <c r="D3056" t="s">
        <v>37</v>
      </c>
      <c r="E3056" t="s">
        <v>124</v>
      </c>
      <c r="F3056">
        <v>12</v>
      </c>
      <c r="G3056">
        <v>28</v>
      </c>
      <c r="H3056" t="s">
        <v>49</v>
      </c>
      <c r="I3056" t="s">
        <v>37</v>
      </c>
      <c r="J3056" t="s">
        <v>34</v>
      </c>
      <c r="K3056" t="s">
        <v>34</v>
      </c>
      <c r="L3056" t="s">
        <v>34</v>
      </c>
      <c r="M3056" t="s">
        <v>34</v>
      </c>
      <c r="N3056" t="s">
        <v>34</v>
      </c>
      <c r="O3056" t="s">
        <v>34</v>
      </c>
      <c r="P3056" t="s">
        <v>34</v>
      </c>
      <c r="Q3056" t="s">
        <v>34</v>
      </c>
      <c r="R3056" t="s">
        <v>34</v>
      </c>
      <c r="S3056" t="s">
        <v>34</v>
      </c>
      <c r="T3056" t="s">
        <v>34</v>
      </c>
      <c r="U3056" t="s">
        <v>39</v>
      </c>
      <c r="V3056" t="s">
        <v>34</v>
      </c>
      <c r="W3056" t="s">
        <v>143</v>
      </c>
      <c r="X3056">
        <v>19.850000000000001</v>
      </c>
      <c r="Y3056">
        <v>35.9</v>
      </c>
      <c r="Z3056">
        <v>0</v>
      </c>
      <c r="AA3056">
        <v>0</v>
      </c>
      <c r="AB3056">
        <v>30.28</v>
      </c>
      <c r="AC3056">
        <v>66.180000000000007</v>
      </c>
      <c r="AD3056" t="s">
        <v>52</v>
      </c>
      <c r="AE3056" t="s">
        <v>104</v>
      </c>
      <c r="AF3056" t="s">
        <v>150</v>
      </c>
      <c r="AG3056">
        <f t="shared" si="94"/>
        <v>1</v>
      </c>
      <c r="AH3056" t="str" cm="1">
        <f t="array" ref="AH3056">_xlfn.IFS(
X3056&lt;=20, "&lt;20",
AND(X3056&gt;=20, X3056&lt;50), "20-50",
AND(X3056&gt;=50, X3056&lt;100), "50-100",
X3056&gt;=100, "&gt;100"
)</f>
        <v>&lt;20</v>
      </c>
      <c r="AI3056">
        <f t="shared" si="95"/>
        <v>0</v>
      </c>
      <c r="AJ3056" t="str" cm="1">
        <f t="array" ref="AJ3056">_xlfn.IFS(
C3056&lt;=20, "&lt;20",
AND(C3056&gt;=20, C3056&lt;35), "20-35",
AND(C3056&gt;=35, C3056&lt;50), "35-50",
C3056&gt;=50, "50-100"
)</f>
        <v>35-50</v>
      </c>
      <c r="AK3056" t="str" cm="1">
        <f t="array" ref="AK3056">_xlfn.IFS(
G3056&lt;6, "&lt;6",
AND(G3056&gt;=6, G3056&lt;12), "6-12",
AND(G3056&gt;=12, G3056&lt;18), "12-18",  AND(G3056&gt;=18, G3056&lt;24), "18-24", G3056&gt;=24, "24-36")</f>
        <v>24-36</v>
      </c>
    </row>
    <row r="3057" spans="1:37" x14ac:dyDescent="0.3">
      <c r="A3057" t="s">
        <v>3157</v>
      </c>
      <c r="B3057" t="s">
        <v>44</v>
      </c>
      <c r="C3057">
        <v>62</v>
      </c>
      <c r="D3057" t="s">
        <v>37</v>
      </c>
      <c r="E3057" t="s">
        <v>45</v>
      </c>
      <c r="F3057">
        <v>12</v>
      </c>
      <c r="G3057">
        <v>1</v>
      </c>
      <c r="H3057" t="s">
        <v>36</v>
      </c>
      <c r="I3057" t="s">
        <v>37</v>
      </c>
      <c r="J3057" t="s">
        <v>34</v>
      </c>
      <c r="K3057" t="s">
        <v>37</v>
      </c>
      <c r="L3057" t="s">
        <v>50</v>
      </c>
      <c r="M3057" t="s">
        <v>34</v>
      </c>
      <c r="N3057" t="s">
        <v>37</v>
      </c>
      <c r="O3057" t="s">
        <v>37</v>
      </c>
      <c r="P3057" t="s">
        <v>34</v>
      </c>
      <c r="Q3057" t="s">
        <v>34</v>
      </c>
      <c r="R3057" t="s">
        <v>34</v>
      </c>
      <c r="S3057" t="s">
        <v>34</v>
      </c>
      <c r="T3057" t="s">
        <v>37</v>
      </c>
      <c r="U3057" t="s">
        <v>46</v>
      </c>
      <c r="V3057" t="s">
        <v>34</v>
      </c>
      <c r="W3057" t="s">
        <v>51</v>
      </c>
      <c r="X3057">
        <v>77.8</v>
      </c>
      <c r="Y3057">
        <v>1358.6</v>
      </c>
      <c r="Z3057">
        <v>29.76</v>
      </c>
      <c r="AA3057">
        <v>0</v>
      </c>
      <c r="AB3057">
        <v>358.74</v>
      </c>
      <c r="AC3057">
        <v>1687.58</v>
      </c>
      <c r="AD3057" t="s">
        <v>41</v>
      </c>
      <c r="AE3057" t="s">
        <v>42</v>
      </c>
      <c r="AF3057" t="s">
        <v>42</v>
      </c>
      <c r="AG3057">
        <f t="shared" si="94"/>
        <v>0</v>
      </c>
      <c r="AH3057" t="str" cm="1">
        <f t="array" ref="AH3057">_xlfn.IFS(
X3057&lt;=20, "&lt;20",
AND(X3057&gt;=20, X3057&lt;50), "20-50",
AND(X3057&gt;=50, X3057&lt;100), "50-100",
X3057&gt;=100, "&gt;100"
)</f>
        <v>50-100</v>
      </c>
      <c r="AI3057">
        <f t="shared" si="95"/>
        <v>0</v>
      </c>
      <c r="AJ3057" t="str" cm="1">
        <f t="array" ref="AJ3057">_xlfn.IFS(
C3057&lt;=20, "&lt;20",
AND(C3057&gt;=20, C3057&lt;35), "20-35",
AND(C3057&gt;=35, C3057&lt;50), "35-50",
C3057&gt;=50, "50-100"
)</f>
        <v>50-100</v>
      </c>
      <c r="AK3057" t="str" cm="1">
        <f t="array" ref="AK3057">_xlfn.IFS(
G3057&lt;6, "&lt;6",
AND(G3057&gt;=6, G3057&lt;12), "6-12",
AND(G3057&gt;=12, G3057&lt;18), "12-18",  AND(G3057&gt;=18, G3057&lt;24), "18-24", G3057&gt;=24, "24-36")</f>
        <v>&lt;6</v>
      </c>
    </row>
    <row r="3058" spans="1:37" x14ac:dyDescent="0.3">
      <c r="A3058" t="s">
        <v>3158</v>
      </c>
      <c r="B3058" t="s">
        <v>44</v>
      </c>
      <c r="C3058">
        <v>66</v>
      </c>
      <c r="D3058" t="s">
        <v>37</v>
      </c>
      <c r="E3058" t="s">
        <v>158</v>
      </c>
      <c r="F3058">
        <v>15</v>
      </c>
      <c r="G3058">
        <v>28</v>
      </c>
      <c r="H3058" t="s">
        <v>36</v>
      </c>
      <c r="I3058" t="s">
        <v>37</v>
      </c>
      <c r="J3058" t="s">
        <v>34</v>
      </c>
      <c r="K3058" t="s">
        <v>37</v>
      </c>
      <c r="L3058" t="s">
        <v>72</v>
      </c>
      <c r="M3058" t="s">
        <v>34</v>
      </c>
      <c r="N3058" t="s">
        <v>37</v>
      </c>
      <c r="O3058" t="s">
        <v>34</v>
      </c>
      <c r="P3058" t="s">
        <v>34</v>
      </c>
      <c r="Q3058" t="s">
        <v>34</v>
      </c>
      <c r="R3058" t="s">
        <v>37</v>
      </c>
      <c r="S3058" t="s">
        <v>34</v>
      </c>
      <c r="T3058" t="s">
        <v>37</v>
      </c>
      <c r="U3058" t="s">
        <v>39</v>
      </c>
      <c r="V3058" t="s">
        <v>37</v>
      </c>
      <c r="W3058" t="s">
        <v>51</v>
      </c>
      <c r="X3058">
        <v>60</v>
      </c>
      <c r="Y3058">
        <v>1259.3499999999999</v>
      </c>
      <c r="Z3058">
        <v>0</v>
      </c>
      <c r="AA3058">
        <v>0</v>
      </c>
      <c r="AB3058">
        <v>179.6</v>
      </c>
      <c r="AC3058">
        <v>1438.95</v>
      </c>
      <c r="AD3058" t="s">
        <v>41</v>
      </c>
      <c r="AE3058" t="s">
        <v>42</v>
      </c>
      <c r="AF3058" t="s">
        <v>42</v>
      </c>
      <c r="AG3058">
        <f t="shared" si="94"/>
        <v>0</v>
      </c>
      <c r="AH3058" t="str" cm="1">
        <f t="array" ref="AH3058">_xlfn.IFS(
X3058&lt;=20, "&lt;20",
AND(X3058&gt;=20, X3058&lt;50), "20-50",
AND(X3058&gt;=50, X3058&lt;100), "50-100",
X3058&gt;=100, "&gt;100"
)</f>
        <v>50-100</v>
      </c>
      <c r="AI3058">
        <f t="shared" si="95"/>
        <v>0</v>
      </c>
      <c r="AJ3058" t="str" cm="1">
        <f t="array" ref="AJ3058">_xlfn.IFS(
C3058&lt;=20, "&lt;20",
AND(C3058&gt;=20, C3058&lt;35), "20-35",
AND(C3058&gt;=35, C3058&lt;50), "35-50",
C3058&gt;=50, "50-100"
)</f>
        <v>50-100</v>
      </c>
      <c r="AK3058" t="str" cm="1">
        <f t="array" ref="AK3058">_xlfn.IFS(
G3058&lt;6, "&lt;6",
AND(G3058&gt;=6, G3058&lt;12), "6-12",
AND(G3058&gt;=12, G3058&lt;18), "12-18",  AND(G3058&gt;=18, G3058&lt;24), "18-24", G3058&gt;=24, "24-36")</f>
        <v>24-36</v>
      </c>
    </row>
    <row r="3059" spans="1:37" x14ac:dyDescent="0.3">
      <c r="A3059" t="s">
        <v>3159</v>
      </c>
      <c r="B3059" t="s">
        <v>44</v>
      </c>
      <c r="C3059">
        <v>59</v>
      </c>
      <c r="D3059" t="s">
        <v>34</v>
      </c>
      <c r="E3059" t="s">
        <v>164</v>
      </c>
      <c r="F3059">
        <v>1</v>
      </c>
      <c r="G3059">
        <v>20</v>
      </c>
      <c r="H3059" t="s">
        <v>36</v>
      </c>
      <c r="I3059" t="s">
        <v>37</v>
      </c>
      <c r="J3059" t="s">
        <v>34</v>
      </c>
      <c r="K3059" t="s">
        <v>37</v>
      </c>
      <c r="L3059" t="s">
        <v>72</v>
      </c>
      <c r="M3059" t="s">
        <v>34</v>
      </c>
      <c r="N3059" t="s">
        <v>34</v>
      </c>
      <c r="O3059" t="s">
        <v>34</v>
      </c>
      <c r="P3059" t="s">
        <v>37</v>
      </c>
      <c r="Q3059" t="s">
        <v>34</v>
      </c>
      <c r="R3059" t="s">
        <v>34</v>
      </c>
      <c r="S3059" t="s">
        <v>34</v>
      </c>
      <c r="T3059" t="s">
        <v>37</v>
      </c>
      <c r="U3059" t="s">
        <v>46</v>
      </c>
      <c r="V3059" t="s">
        <v>37</v>
      </c>
      <c r="W3059" t="s">
        <v>51</v>
      </c>
      <c r="X3059">
        <v>48.65</v>
      </c>
      <c r="Y3059">
        <v>235.2</v>
      </c>
      <c r="Z3059">
        <v>0</v>
      </c>
      <c r="AA3059">
        <v>0</v>
      </c>
      <c r="AB3059">
        <v>67.7</v>
      </c>
      <c r="AC3059">
        <v>302.89999999999998</v>
      </c>
      <c r="AD3059" t="s">
        <v>41</v>
      </c>
      <c r="AE3059" t="s">
        <v>42</v>
      </c>
      <c r="AF3059" t="s">
        <v>42</v>
      </c>
      <c r="AG3059">
        <f t="shared" si="94"/>
        <v>0</v>
      </c>
      <c r="AH3059" t="str" cm="1">
        <f t="array" ref="AH3059">_xlfn.IFS(
X3059&lt;=20, "&lt;20",
AND(X3059&gt;=20, X3059&lt;50), "20-50",
AND(X3059&gt;=50, X3059&lt;100), "50-100",
X3059&gt;=100, "&gt;100"
)</f>
        <v>20-50</v>
      </c>
      <c r="AI3059">
        <f t="shared" si="95"/>
        <v>0</v>
      </c>
      <c r="AJ3059" t="str" cm="1">
        <f t="array" ref="AJ3059">_xlfn.IFS(
C3059&lt;=20, "&lt;20",
AND(C3059&gt;=20, C3059&lt;35), "20-35",
AND(C3059&gt;=35, C3059&lt;50), "35-50",
C3059&gt;=50, "50-100"
)</f>
        <v>50-100</v>
      </c>
      <c r="AK3059" t="str" cm="1">
        <f t="array" ref="AK3059">_xlfn.IFS(
G3059&lt;6, "&lt;6",
AND(G3059&gt;=6, G3059&lt;12), "6-12",
AND(G3059&gt;=12, G3059&lt;18), "12-18",  AND(G3059&gt;=18, G3059&lt;24), "18-24", G3059&gt;=24, "24-36")</f>
        <v>18-24</v>
      </c>
    </row>
    <row r="3060" spans="1:37" x14ac:dyDescent="0.3">
      <c r="A3060" t="s">
        <v>3160</v>
      </c>
      <c r="B3060" t="s">
        <v>44</v>
      </c>
      <c r="C3060">
        <v>56</v>
      </c>
      <c r="D3060" t="s">
        <v>37</v>
      </c>
      <c r="E3060" t="s">
        <v>87</v>
      </c>
      <c r="F3060">
        <v>4</v>
      </c>
      <c r="G3060">
        <v>2</v>
      </c>
      <c r="H3060" t="s">
        <v>36</v>
      </c>
      <c r="I3060" t="s">
        <v>37</v>
      </c>
      <c r="J3060" t="s">
        <v>37</v>
      </c>
      <c r="K3060" t="s">
        <v>37</v>
      </c>
      <c r="L3060" t="s">
        <v>50</v>
      </c>
      <c r="M3060" t="s">
        <v>34</v>
      </c>
      <c r="N3060" t="s">
        <v>34</v>
      </c>
      <c r="O3060" t="s">
        <v>37</v>
      </c>
      <c r="P3060" t="s">
        <v>37</v>
      </c>
      <c r="Q3060" t="s">
        <v>34</v>
      </c>
      <c r="R3060" t="s">
        <v>34</v>
      </c>
      <c r="S3060" t="s">
        <v>34</v>
      </c>
      <c r="T3060" t="s">
        <v>37</v>
      </c>
      <c r="U3060" t="s">
        <v>46</v>
      </c>
      <c r="V3060" t="s">
        <v>37</v>
      </c>
      <c r="W3060" t="s">
        <v>51</v>
      </c>
      <c r="X3060">
        <v>84.3</v>
      </c>
      <c r="Y3060">
        <v>3588.4</v>
      </c>
      <c r="Z3060">
        <v>0</v>
      </c>
      <c r="AA3060">
        <v>0</v>
      </c>
      <c r="AB3060">
        <v>450.66</v>
      </c>
      <c r="AC3060">
        <v>4039.06</v>
      </c>
      <c r="AD3060" t="s">
        <v>52</v>
      </c>
      <c r="AE3060" t="s">
        <v>104</v>
      </c>
      <c r="AF3060" t="s">
        <v>105</v>
      </c>
      <c r="AG3060">
        <f t="shared" si="94"/>
        <v>1</v>
      </c>
      <c r="AH3060" t="str" cm="1">
        <f t="array" ref="AH3060">_xlfn.IFS(
X3060&lt;=20, "&lt;20",
AND(X3060&gt;=20, X3060&lt;50), "20-50",
AND(X3060&gt;=50, X3060&lt;100), "50-100",
X3060&gt;=100, "&gt;100"
)</f>
        <v>50-100</v>
      </c>
      <c r="AI3060">
        <f t="shared" si="95"/>
        <v>0</v>
      </c>
      <c r="AJ3060" t="str" cm="1">
        <f t="array" ref="AJ3060">_xlfn.IFS(
C3060&lt;=20, "&lt;20",
AND(C3060&gt;=20, C3060&lt;35), "20-35",
AND(C3060&gt;=35, C3060&lt;50), "35-50",
C3060&gt;=50, "50-100"
)</f>
        <v>50-100</v>
      </c>
      <c r="AK3060" t="str" cm="1">
        <f t="array" ref="AK3060">_xlfn.IFS(
G3060&lt;6, "&lt;6",
AND(G3060&gt;=6, G3060&lt;12), "6-12",
AND(G3060&gt;=12, G3060&lt;18), "12-18",  AND(G3060&gt;=18, G3060&lt;24), "18-24", G3060&gt;=24, "24-36")</f>
        <v>&lt;6</v>
      </c>
    </row>
    <row r="3061" spans="1:37" x14ac:dyDescent="0.3">
      <c r="A3061" t="s">
        <v>3161</v>
      </c>
      <c r="B3061" t="s">
        <v>44</v>
      </c>
      <c r="C3061">
        <v>46</v>
      </c>
      <c r="D3061" t="s">
        <v>37</v>
      </c>
      <c r="E3061" t="s">
        <v>56</v>
      </c>
      <c r="F3061">
        <v>13</v>
      </c>
      <c r="G3061">
        <v>26</v>
      </c>
      <c r="H3061" t="s">
        <v>36</v>
      </c>
      <c r="I3061" t="s">
        <v>34</v>
      </c>
      <c r="J3061" t="s">
        <v>34</v>
      </c>
      <c r="K3061" t="s">
        <v>37</v>
      </c>
      <c r="L3061" t="s">
        <v>38</v>
      </c>
      <c r="M3061" t="s">
        <v>37</v>
      </c>
      <c r="N3061" t="s">
        <v>34</v>
      </c>
      <c r="O3061" t="s">
        <v>37</v>
      </c>
      <c r="P3061" t="s">
        <v>37</v>
      </c>
      <c r="Q3061" t="s">
        <v>37</v>
      </c>
      <c r="R3061" t="s">
        <v>34</v>
      </c>
      <c r="S3061" t="s">
        <v>34</v>
      </c>
      <c r="T3061" t="s">
        <v>37</v>
      </c>
      <c r="U3061" t="s">
        <v>67</v>
      </c>
      <c r="V3061" t="s">
        <v>37</v>
      </c>
      <c r="W3061" t="s">
        <v>51</v>
      </c>
      <c r="X3061">
        <v>52.55</v>
      </c>
      <c r="Y3061">
        <v>525.5</v>
      </c>
      <c r="Z3061">
        <v>0</v>
      </c>
      <c r="AA3061">
        <v>0</v>
      </c>
      <c r="AB3061">
        <v>0</v>
      </c>
      <c r="AC3061">
        <v>525.5</v>
      </c>
      <c r="AD3061" t="s">
        <v>41</v>
      </c>
      <c r="AE3061" t="s">
        <v>42</v>
      </c>
      <c r="AF3061" t="s">
        <v>42</v>
      </c>
      <c r="AG3061">
        <f t="shared" si="94"/>
        <v>0</v>
      </c>
      <c r="AH3061" t="str" cm="1">
        <f t="array" ref="AH3061">_xlfn.IFS(
X3061&lt;=20, "&lt;20",
AND(X3061&gt;=20, X3061&lt;50), "20-50",
AND(X3061&gt;=50, X3061&lt;100), "50-100",
X3061&gt;=100, "&gt;100"
)</f>
        <v>50-100</v>
      </c>
      <c r="AI3061">
        <f t="shared" si="95"/>
        <v>0</v>
      </c>
      <c r="AJ3061" t="str" cm="1">
        <f t="array" ref="AJ3061">_xlfn.IFS(
C3061&lt;=20, "&lt;20",
AND(C3061&gt;=20, C3061&lt;35), "20-35",
AND(C3061&gt;=35, C3061&lt;50), "35-50",
C3061&gt;=50, "50-100"
)</f>
        <v>35-50</v>
      </c>
      <c r="AK3061" t="str" cm="1">
        <f t="array" ref="AK3061">_xlfn.IFS(
G3061&lt;6, "&lt;6",
AND(G3061&gt;=6, G3061&lt;12), "6-12",
AND(G3061&gt;=12, G3061&lt;18), "12-18",  AND(G3061&gt;=18, G3061&lt;24), "18-24", G3061&gt;=24, "24-36")</f>
        <v>24-36</v>
      </c>
    </row>
    <row r="3062" spans="1:37" x14ac:dyDescent="0.3">
      <c r="A3062" t="s">
        <v>3162</v>
      </c>
      <c r="B3062" t="s">
        <v>44</v>
      </c>
      <c r="C3062">
        <v>46</v>
      </c>
      <c r="D3062" t="s">
        <v>37</v>
      </c>
      <c r="E3062" t="s">
        <v>61</v>
      </c>
      <c r="F3062">
        <v>10</v>
      </c>
      <c r="G3062">
        <v>5</v>
      </c>
      <c r="H3062" t="s">
        <v>36</v>
      </c>
      <c r="I3062" t="s">
        <v>37</v>
      </c>
      <c r="J3062" t="s">
        <v>37</v>
      </c>
      <c r="K3062" t="s">
        <v>37</v>
      </c>
      <c r="L3062" t="s">
        <v>50</v>
      </c>
      <c r="M3062" t="s">
        <v>37</v>
      </c>
      <c r="N3062" t="s">
        <v>37</v>
      </c>
      <c r="O3062" t="s">
        <v>37</v>
      </c>
      <c r="P3062" t="s">
        <v>34</v>
      </c>
      <c r="Q3062" t="s">
        <v>34</v>
      </c>
      <c r="R3062" t="s">
        <v>37</v>
      </c>
      <c r="S3062" t="s">
        <v>37</v>
      </c>
      <c r="T3062" t="s">
        <v>37</v>
      </c>
      <c r="U3062" t="s">
        <v>46</v>
      </c>
      <c r="V3062" t="s">
        <v>34</v>
      </c>
      <c r="W3062" t="s">
        <v>51</v>
      </c>
      <c r="X3062">
        <v>98.15</v>
      </c>
      <c r="Y3062">
        <v>4993.3999999999996</v>
      </c>
      <c r="Z3062">
        <v>0</v>
      </c>
      <c r="AA3062">
        <v>0</v>
      </c>
      <c r="AB3062">
        <v>1616.68</v>
      </c>
      <c r="AC3062">
        <v>6610.08</v>
      </c>
      <c r="AD3062" t="s">
        <v>41</v>
      </c>
      <c r="AE3062" t="s">
        <v>42</v>
      </c>
      <c r="AF3062" t="s">
        <v>42</v>
      </c>
      <c r="AG3062">
        <f t="shared" si="94"/>
        <v>0</v>
      </c>
      <c r="AH3062" t="str" cm="1">
        <f t="array" ref="AH3062">_xlfn.IFS(
X3062&lt;=20, "&lt;20",
AND(X3062&gt;=20, X3062&lt;50), "20-50",
AND(X3062&gt;=50, X3062&lt;100), "50-100",
X3062&gt;=100, "&gt;100"
)</f>
        <v>50-100</v>
      </c>
      <c r="AI3062">
        <f t="shared" si="95"/>
        <v>0</v>
      </c>
      <c r="AJ3062" t="str" cm="1">
        <f t="array" ref="AJ3062">_xlfn.IFS(
C3062&lt;=20, "&lt;20",
AND(C3062&gt;=20, C3062&lt;35), "20-35",
AND(C3062&gt;=35, C3062&lt;50), "35-50",
C3062&gt;=50, "50-100"
)</f>
        <v>35-50</v>
      </c>
      <c r="AK3062" t="str" cm="1">
        <f t="array" ref="AK3062">_xlfn.IFS(
G3062&lt;6, "&lt;6",
AND(G3062&gt;=6, G3062&lt;12), "6-12",
AND(G3062&gt;=12, G3062&lt;18), "12-18",  AND(G3062&gt;=18, G3062&lt;24), "18-24", G3062&gt;=24, "24-36")</f>
        <v>&lt;6</v>
      </c>
    </row>
    <row r="3063" spans="1:37" x14ac:dyDescent="0.3">
      <c r="A3063" t="s">
        <v>3163</v>
      </c>
      <c r="B3063" t="s">
        <v>33</v>
      </c>
      <c r="C3063">
        <v>70</v>
      </c>
      <c r="D3063" t="s">
        <v>34</v>
      </c>
      <c r="E3063" t="s">
        <v>87</v>
      </c>
      <c r="F3063">
        <v>3</v>
      </c>
      <c r="G3063">
        <v>6</v>
      </c>
      <c r="H3063" t="s">
        <v>36</v>
      </c>
      <c r="I3063" t="s">
        <v>37</v>
      </c>
      <c r="J3063" t="s">
        <v>37</v>
      </c>
      <c r="K3063" t="s">
        <v>37</v>
      </c>
      <c r="L3063" t="s">
        <v>50</v>
      </c>
      <c r="M3063" t="s">
        <v>37</v>
      </c>
      <c r="N3063" t="s">
        <v>34</v>
      </c>
      <c r="O3063" t="s">
        <v>37</v>
      </c>
      <c r="P3063" t="s">
        <v>37</v>
      </c>
      <c r="Q3063" t="s">
        <v>37</v>
      </c>
      <c r="R3063" t="s">
        <v>37</v>
      </c>
      <c r="S3063" t="s">
        <v>34</v>
      </c>
      <c r="T3063" t="s">
        <v>37</v>
      </c>
      <c r="U3063" t="s">
        <v>39</v>
      </c>
      <c r="V3063" t="s">
        <v>37</v>
      </c>
      <c r="W3063" t="s">
        <v>143</v>
      </c>
      <c r="X3063">
        <v>110.55</v>
      </c>
      <c r="Y3063">
        <v>7610.1</v>
      </c>
      <c r="Z3063">
        <v>0</v>
      </c>
      <c r="AA3063">
        <v>0</v>
      </c>
      <c r="AB3063">
        <v>572.70000000000005</v>
      </c>
      <c r="AC3063">
        <v>8182.8</v>
      </c>
      <c r="AD3063" t="s">
        <v>41</v>
      </c>
      <c r="AE3063" t="s">
        <v>42</v>
      </c>
      <c r="AF3063" t="s">
        <v>42</v>
      </c>
      <c r="AG3063">
        <f t="shared" si="94"/>
        <v>0</v>
      </c>
      <c r="AH3063" t="str" cm="1">
        <f t="array" ref="AH3063">_xlfn.IFS(
X3063&lt;=20, "&lt;20",
AND(X3063&gt;=20, X3063&lt;50), "20-50",
AND(X3063&gt;=50, X3063&lt;100), "50-100",
X3063&gt;=100, "&gt;100"
)</f>
        <v>&gt;100</v>
      </c>
      <c r="AI3063">
        <f t="shared" si="95"/>
        <v>0</v>
      </c>
      <c r="AJ3063" t="str" cm="1">
        <f t="array" ref="AJ3063">_xlfn.IFS(
C3063&lt;=20, "&lt;20",
AND(C3063&gt;=20, C3063&lt;35), "20-35",
AND(C3063&gt;=35, C3063&lt;50), "35-50",
C3063&gt;=50, "50-100"
)</f>
        <v>50-100</v>
      </c>
      <c r="AK3063" t="str" cm="1">
        <f t="array" ref="AK3063">_xlfn.IFS(
G3063&lt;6, "&lt;6",
AND(G3063&gt;=6, G3063&lt;12), "6-12",
AND(G3063&gt;=12, G3063&lt;18), "12-18",  AND(G3063&gt;=18, G3063&lt;24), "18-24", G3063&gt;=24, "24-36")</f>
        <v>6-12</v>
      </c>
    </row>
    <row r="3064" spans="1:37" x14ac:dyDescent="0.3">
      <c r="A3064" t="s">
        <v>3164</v>
      </c>
      <c r="B3064" t="s">
        <v>44</v>
      </c>
      <c r="C3064">
        <v>51</v>
      </c>
      <c r="D3064" t="s">
        <v>37</v>
      </c>
      <c r="E3064" t="s">
        <v>114</v>
      </c>
      <c r="F3064">
        <v>4</v>
      </c>
      <c r="G3064">
        <v>8</v>
      </c>
      <c r="H3064" t="s">
        <v>110</v>
      </c>
      <c r="I3064" t="s">
        <v>37</v>
      </c>
      <c r="J3064" t="s">
        <v>37</v>
      </c>
      <c r="K3064" t="s">
        <v>37</v>
      </c>
      <c r="L3064" t="s">
        <v>50</v>
      </c>
      <c r="M3064" t="s">
        <v>34</v>
      </c>
      <c r="N3064" t="s">
        <v>37</v>
      </c>
      <c r="O3064" t="s">
        <v>37</v>
      </c>
      <c r="P3064" t="s">
        <v>34</v>
      </c>
      <c r="Q3064" t="s">
        <v>37</v>
      </c>
      <c r="R3064" t="s">
        <v>37</v>
      </c>
      <c r="S3064" t="s">
        <v>37</v>
      </c>
      <c r="T3064" t="s">
        <v>37</v>
      </c>
      <c r="U3064" t="s">
        <v>39</v>
      </c>
      <c r="V3064" t="s">
        <v>37</v>
      </c>
      <c r="W3064" t="s">
        <v>51</v>
      </c>
      <c r="X3064">
        <v>104.8</v>
      </c>
      <c r="Y3064">
        <v>3886.45</v>
      </c>
      <c r="Z3064">
        <v>0</v>
      </c>
      <c r="AA3064">
        <v>0</v>
      </c>
      <c r="AB3064">
        <v>1022.76</v>
      </c>
      <c r="AC3064">
        <v>4909.21</v>
      </c>
      <c r="AD3064" t="s">
        <v>41</v>
      </c>
      <c r="AE3064" t="s">
        <v>42</v>
      </c>
      <c r="AF3064" t="s">
        <v>42</v>
      </c>
      <c r="AG3064">
        <f t="shared" si="94"/>
        <v>0</v>
      </c>
      <c r="AH3064" t="str" cm="1">
        <f t="array" ref="AH3064">_xlfn.IFS(
X3064&lt;=20, "&lt;20",
AND(X3064&gt;=20, X3064&lt;50), "20-50",
AND(X3064&gt;=50, X3064&lt;100), "50-100",
X3064&gt;=100, "&gt;100"
)</f>
        <v>&gt;100</v>
      </c>
      <c r="AI3064">
        <f t="shared" si="95"/>
        <v>0</v>
      </c>
      <c r="AJ3064" t="str" cm="1">
        <f t="array" ref="AJ3064">_xlfn.IFS(
C3064&lt;=20, "&lt;20",
AND(C3064&gt;=20, C3064&lt;35), "20-35",
AND(C3064&gt;=35, C3064&lt;50), "35-50",
C3064&gt;=50, "50-100"
)</f>
        <v>50-100</v>
      </c>
      <c r="AK3064" t="str" cm="1">
        <f t="array" ref="AK3064">_xlfn.IFS(
G3064&lt;6, "&lt;6",
AND(G3064&gt;=6, G3064&lt;12), "6-12",
AND(G3064&gt;=12, G3064&lt;18), "12-18",  AND(G3064&gt;=18, G3064&lt;24), "18-24", G3064&gt;=24, "24-36")</f>
        <v>6-12</v>
      </c>
    </row>
    <row r="3065" spans="1:37" x14ac:dyDescent="0.3">
      <c r="A3065" t="s">
        <v>3165</v>
      </c>
      <c r="B3065" t="s">
        <v>33</v>
      </c>
      <c r="C3065">
        <v>70</v>
      </c>
      <c r="D3065" t="s">
        <v>37</v>
      </c>
      <c r="E3065" t="s">
        <v>114</v>
      </c>
      <c r="F3065">
        <v>15</v>
      </c>
      <c r="G3065">
        <v>6</v>
      </c>
      <c r="H3065" t="s">
        <v>36</v>
      </c>
      <c r="I3065" t="s">
        <v>37</v>
      </c>
      <c r="J3065" t="s">
        <v>34</v>
      </c>
      <c r="K3065" t="s">
        <v>37</v>
      </c>
      <c r="L3065" t="s">
        <v>50</v>
      </c>
      <c r="M3065" t="s">
        <v>34</v>
      </c>
      <c r="N3065" t="s">
        <v>34</v>
      </c>
      <c r="O3065" t="s">
        <v>37</v>
      </c>
      <c r="P3065" t="s">
        <v>34</v>
      </c>
      <c r="Q3065" t="s">
        <v>34</v>
      </c>
      <c r="R3065" t="s">
        <v>34</v>
      </c>
      <c r="S3065" t="s">
        <v>34</v>
      </c>
      <c r="T3065" t="s">
        <v>37</v>
      </c>
      <c r="U3065" t="s">
        <v>67</v>
      </c>
      <c r="V3065" t="s">
        <v>37</v>
      </c>
      <c r="W3065" t="s">
        <v>51</v>
      </c>
      <c r="X3065">
        <v>74.05</v>
      </c>
      <c r="Y3065">
        <v>600.15</v>
      </c>
      <c r="Z3065">
        <v>0</v>
      </c>
      <c r="AA3065">
        <v>0</v>
      </c>
      <c r="AB3065">
        <v>17.440000000000001</v>
      </c>
      <c r="AC3065">
        <v>617.59</v>
      </c>
      <c r="AD3065" t="s">
        <v>41</v>
      </c>
      <c r="AE3065" t="s">
        <v>42</v>
      </c>
      <c r="AF3065" t="s">
        <v>42</v>
      </c>
      <c r="AG3065">
        <f t="shared" si="94"/>
        <v>0</v>
      </c>
      <c r="AH3065" t="str" cm="1">
        <f t="array" ref="AH3065">_xlfn.IFS(
X3065&lt;=20, "&lt;20",
AND(X3065&gt;=20, X3065&lt;50), "20-50",
AND(X3065&gt;=50, X3065&lt;100), "50-100",
X3065&gt;=100, "&gt;100"
)</f>
        <v>50-100</v>
      </c>
      <c r="AI3065">
        <f t="shared" si="95"/>
        <v>0</v>
      </c>
      <c r="AJ3065" t="str" cm="1">
        <f t="array" ref="AJ3065">_xlfn.IFS(
C3065&lt;=20, "&lt;20",
AND(C3065&gt;=20, C3065&lt;35), "20-35",
AND(C3065&gt;=35, C3065&lt;50), "35-50",
C3065&gt;=50, "50-100"
)</f>
        <v>50-100</v>
      </c>
      <c r="AK3065" t="str" cm="1">
        <f t="array" ref="AK3065">_xlfn.IFS(
G3065&lt;6, "&lt;6",
AND(G3065&gt;=6, G3065&lt;12), "6-12",
AND(G3065&gt;=12, G3065&lt;18), "12-18",  AND(G3065&gt;=18, G3065&lt;24), "18-24", G3065&gt;=24, "24-36")</f>
        <v>6-12</v>
      </c>
    </row>
    <row r="3066" spans="1:37" x14ac:dyDescent="0.3">
      <c r="A3066" t="s">
        <v>3166</v>
      </c>
      <c r="B3066" t="s">
        <v>44</v>
      </c>
      <c r="C3066">
        <v>50</v>
      </c>
      <c r="D3066" t="s">
        <v>37</v>
      </c>
      <c r="E3066" t="s">
        <v>45</v>
      </c>
      <c r="F3066">
        <v>5</v>
      </c>
      <c r="G3066">
        <v>29</v>
      </c>
      <c r="H3066" t="s">
        <v>36</v>
      </c>
      <c r="I3066" t="s">
        <v>37</v>
      </c>
      <c r="J3066" t="s">
        <v>34</v>
      </c>
      <c r="K3066" t="s">
        <v>37</v>
      </c>
      <c r="L3066" t="s">
        <v>50</v>
      </c>
      <c r="M3066" t="s">
        <v>34</v>
      </c>
      <c r="N3066" t="s">
        <v>34</v>
      </c>
      <c r="O3066" t="s">
        <v>34</v>
      </c>
      <c r="P3066" t="s">
        <v>34</v>
      </c>
      <c r="Q3066" t="s">
        <v>34</v>
      </c>
      <c r="R3066" t="s">
        <v>34</v>
      </c>
      <c r="S3066" t="s">
        <v>34</v>
      </c>
      <c r="T3066" t="s">
        <v>37</v>
      </c>
      <c r="U3066" t="s">
        <v>46</v>
      </c>
      <c r="V3066" t="s">
        <v>37</v>
      </c>
      <c r="W3066" t="s">
        <v>51</v>
      </c>
      <c r="X3066">
        <v>69.7</v>
      </c>
      <c r="Y3066">
        <v>135.19999999999999</v>
      </c>
      <c r="Z3066">
        <v>0</v>
      </c>
      <c r="AA3066">
        <v>0</v>
      </c>
      <c r="AB3066">
        <v>31.34</v>
      </c>
      <c r="AC3066">
        <v>166.54</v>
      </c>
      <c r="AD3066" t="s">
        <v>85</v>
      </c>
      <c r="AE3066" t="s">
        <v>42</v>
      </c>
      <c r="AF3066" t="s">
        <v>42</v>
      </c>
      <c r="AG3066">
        <f t="shared" si="94"/>
        <v>0</v>
      </c>
      <c r="AH3066" t="str" cm="1">
        <f t="array" ref="AH3066">_xlfn.IFS(
X3066&lt;=20, "&lt;20",
AND(X3066&gt;=20, X3066&lt;50), "20-50",
AND(X3066&gt;=50, X3066&lt;100), "50-100",
X3066&gt;=100, "&gt;100"
)</f>
        <v>50-100</v>
      </c>
      <c r="AI3066">
        <f t="shared" si="95"/>
        <v>1</v>
      </c>
      <c r="AJ3066" t="str" cm="1">
        <f t="array" ref="AJ3066">_xlfn.IFS(
C3066&lt;=20, "&lt;20",
AND(C3066&gt;=20, C3066&lt;35), "20-35",
AND(C3066&gt;=35, C3066&lt;50), "35-50",
C3066&gt;=50, "50-100"
)</f>
        <v>50-100</v>
      </c>
      <c r="AK3066" t="str" cm="1">
        <f t="array" ref="AK3066">_xlfn.IFS(
G3066&lt;6, "&lt;6",
AND(G3066&gt;=6, G3066&lt;12), "6-12",
AND(G3066&gt;=12, G3066&lt;18), "12-18",  AND(G3066&gt;=18, G3066&lt;24), "18-24", G3066&gt;=24, "24-36")</f>
        <v>24-36</v>
      </c>
    </row>
    <row r="3067" spans="1:37" x14ac:dyDescent="0.3">
      <c r="A3067" t="s">
        <v>3167</v>
      </c>
      <c r="B3067" t="s">
        <v>33</v>
      </c>
      <c r="C3067">
        <v>28</v>
      </c>
      <c r="D3067" t="s">
        <v>37</v>
      </c>
      <c r="E3067" t="s">
        <v>69</v>
      </c>
      <c r="F3067">
        <v>0</v>
      </c>
      <c r="G3067">
        <v>10</v>
      </c>
      <c r="H3067" t="s">
        <v>36</v>
      </c>
      <c r="I3067" t="s">
        <v>37</v>
      </c>
      <c r="J3067" t="s">
        <v>34</v>
      </c>
      <c r="K3067" t="s">
        <v>37</v>
      </c>
      <c r="L3067" t="s">
        <v>72</v>
      </c>
      <c r="M3067" t="s">
        <v>34</v>
      </c>
      <c r="N3067" t="s">
        <v>34</v>
      </c>
      <c r="O3067" t="s">
        <v>37</v>
      </c>
      <c r="P3067" t="s">
        <v>37</v>
      </c>
      <c r="Q3067" t="s">
        <v>34</v>
      </c>
      <c r="R3067" t="s">
        <v>34</v>
      </c>
      <c r="S3067" t="s">
        <v>34</v>
      </c>
      <c r="T3067" t="s">
        <v>37</v>
      </c>
      <c r="U3067" t="s">
        <v>46</v>
      </c>
      <c r="V3067" t="s">
        <v>34</v>
      </c>
      <c r="W3067" t="s">
        <v>51</v>
      </c>
      <c r="X3067">
        <v>56.15</v>
      </c>
      <c r="Y3067">
        <v>291.45</v>
      </c>
      <c r="Z3067">
        <v>0</v>
      </c>
      <c r="AA3067">
        <v>0</v>
      </c>
      <c r="AB3067">
        <v>134.30000000000001</v>
      </c>
      <c r="AC3067">
        <v>425.75</v>
      </c>
      <c r="AD3067" t="s">
        <v>41</v>
      </c>
      <c r="AE3067" t="s">
        <v>42</v>
      </c>
      <c r="AF3067" t="s">
        <v>42</v>
      </c>
      <c r="AG3067">
        <f t="shared" si="94"/>
        <v>0</v>
      </c>
      <c r="AH3067" t="str" cm="1">
        <f t="array" ref="AH3067">_xlfn.IFS(
X3067&lt;=20, "&lt;20",
AND(X3067&gt;=20, X3067&lt;50), "20-50",
AND(X3067&gt;=50, X3067&lt;100), "50-100",
X3067&gt;=100, "&gt;100"
)</f>
        <v>50-100</v>
      </c>
      <c r="AI3067">
        <f t="shared" si="95"/>
        <v>0</v>
      </c>
      <c r="AJ3067" t="str" cm="1">
        <f t="array" ref="AJ3067">_xlfn.IFS(
C3067&lt;=20, "&lt;20",
AND(C3067&gt;=20, C3067&lt;35), "20-35",
AND(C3067&gt;=35, C3067&lt;50), "35-50",
C3067&gt;=50, "50-100"
)</f>
        <v>20-35</v>
      </c>
      <c r="AK3067" t="str" cm="1">
        <f t="array" ref="AK3067">_xlfn.IFS(
G3067&lt;6, "&lt;6",
AND(G3067&gt;=6, G3067&lt;12), "6-12",
AND(G3067&gt;=12, G3067&lt;18), "12-18",  AND(G3067&gt;=18, G3067&lt;24), "18-24", G3067&gt;=24, "24-36")</f>
        <v>6-12</v>
      </c>
    </row>
    <row r="3068" spans="1:37" x14ac:dyDescent="0.3">
      <c r="A3068" t="s">
        <v>3168</v>
      </c>
      <c r="B3068" t="s">
        <v>44</v>
      </c>
      <c r="C3068">
        <v>42</v>
      </c>
      <c r="D3068" t="s">
        <v>34</v>
      </c>
      <c r="E3068" t="s">
        <v>87</v>
      </c>
      <c r="F3068">
        <v>15</v>
      </c>
      <c r="G3068">
        <v>33</v>
      </c>
      <c r="H3068" t="s">
        <v>36</v>
      </c>
      <c r="I3068" t="s">
        <v>37</v>
      </c>
      <c r="J3068" t="s">
        <v>34</v>
      </c>
      <c r="K3068" t="s">
        <v>37</v>
      </c>
      <c r="L3068" t="s">
        <v>72</v>
      </c>
      <c r="M3068" t="s">
        <v>34</v>
      </c>
      <c r="N3068" t="s">
        <v>34</v>
      </c>
      <c r="O3068" t="s">
        <v>34</v>
      </c>
      <c r="P3068" t="s">
        <v>34</v>
      </c>
      <c r="Q3068" t="s">
        <v>34</v>
      </c>
      <c r="R3068" t="s">
        <v>37</v>
      </c>
      <c r="S3068" t="s">
        <v>37</v>
      </c>
      <c r="T3068" t="s">
        <v>37</v>
      </c>
      <c r="U3068" t="s">
        <v>46</v>
      </c>
      <c r="V3068" t="s">
        <v>37</v>
      </c>
      <c r="W3068" t="s">
        <v>51</v>
      </c>
      <c r="X3068">
        <v>55.3</v>
      </c>
      <c r="Y3068">
        <v>196.15</v>
      </c>
      <c r="Z3068">
        <v>0</v>
      </c>
      <c r="AA3068">
        <v>0</v>
      </c>
      <c r="AB3068">
        <v>77.88</v>
      </c>
      <c r="AC3068">
        <v>274.02999999999997</v>
      </c>
      <c r="AD3068" t="s">
        <v>52</v>
      </c>
      <c r="AE3068" t="s">
        <v>58</v>
      </c>
      <c r="AF3068" t="s">
        <v>59</v>
      </c>
      <c r="AG3068">
        <f t="shared" si="94"/>
        <v>1</v>
      </c>
      <c r="AH3068" t="str" cm="1">
        <f t="array" ref="AH3068">_xlfn.IFS(
X3068&lt;=20, "&lt;20",
AND(X3068&gt;=20, X3068&lt;50), "20-50",
AND(X3068&gt;=50, X3068&lt;100), "50-100",
X3068&gt;=100, "&gt;100"
)</f>
        <v>50-100</v>
      </c>
      <c r="AI3068">
        <f t="shared" si="95"/>
        <v>0</v>
      </c>
      <c r="AJ3068" t="str" cm="1">
        <f t="array" ref="AJ3068">_xlfn.IFS(
C3068&lt;=20, "&lt;20",
AND(C3068&gt;=20, C3068&lt;35), "20-35",
AND(C3068&gt;=35, C3068&lt;50), "35-50",
C3068&gt;=50, "50-100"
)</f>
        <v>35-50</v>
      </c>
      <c r="AK3068" t="str" cm="1">
        <f t="array" ref="AK3068">_xlfn.IFS(
G3068&lt;6, "&lt;6",
AND(G3068&gt;=6, G3068&lt;12), "6-12",
AND(G3068&gt;=12, G3068&lt;18), "12-18",  AND(G3068&gt;=18, G3068&lt;24), "18-24", G3068&gt;=24, "24-36")</f>
        <v>24-36</v>
      </c>
    </row>
    <row r="3069" spans="1:37" x14ac:dyDescent="0.3">
      <c r="A3069" t="s">
        <v>3169</v>
      </c>
      <c r="B3069" t="s">
        <v>44</v>
      </c>
      <c r="C3069">
        <v>22</v>
      </c>
      <c r="D3069" t="s">
        <v>37</v>
      </c>
      <c r="E3069" t="s">
        <v>74</v>
      </c>
      <c r="F3069">
        <v>6</v>
      </c>
      <c r="G3069">
        <v>8</v>
      </c>
      <c r="H3069" t="s">
        <v>36</v>
      </c>
      <c r="I3069" t="s">
        <v>37</v>
      </c>
      <c r="J3069" t="s">
        <v>37</v>
      </c>
      <c r="K3069" t="s">
        <v>37</v>
      </c>
      <c r="L3069" t="s">
        <v>50</v>
      </c>
      <c r="M3069" t="s">
        <v>34</v>
      </c>
      <c r="N3069" t="s">
        <v>37</v>
      </c>
      <c r="O3069" t="s">
        <v>37</v>
      </c>
      <c r="P3069" t="s">
        <v>34</v>
      </c>
      <c r="Q3069" t="s">
        <v>37</v>
      </c>
      <c r="R3069" t="s">
        <v>37</v>
      </c>
      <c r="S3069" t="s">
        <v>37</v>
      </c>
      <c r="T3069" t="s">
        <v>37</v>
      </c>
      <c r="U3069" t="s">
        <v>46</v>
      </c>
      <c r="V3069" t="s">
        <v>37</v>
      </c>
      <c r="W3069" t="s">
        <v>51</v>
      </c>
      <c r="X3069">
        <v>105.05</v>
      </c>
      <c r="Y3069">
        <v>5624.85</v>
      </c>
      <c r="Z3069">
        <v>27.6</v>
      </c>
      <c r="AA3069">
        <v>0</v>
      </c>
      <c r="AB3069">
        <v>550.67999999999995</v>
      </c>
      <c r="AC3069">
        <v>6147.93</v>
      </c>
      <c r="AD3069" t="s">
        <v>52</v>
      </c>
      <c r="AE3069" t="s">
        <v>94</v>
      </c>
      <c r="AF3069" t="s">
        <v>95</v>
      </c>
      <c r="AG3069">
        <f t="shared" si="94"/>
        <v>1</v>
      </c>
      <c r="AH3069" t="str" cm="1">
        <f t="array" ref="AH3069">_xlfn.IFS(
X3069&lt;=20, "&lt;20",
AND(X3069&gt;=20, X3069&lt;50), "20-50",
AND(X3069&gt;=50, X3069&lt;100), "50-100",
X3069&gt;=100, "&gt;100"
)</f>
        <v>&gt;100</v>
      </c>
      <c r="AI3069">
        <f t="shared" si="95"/>
        <v>0</v>
      </c>
      <c r="AJ3069" t="str" cm="1">
        <f t="array" ref="AJ3069">_xlfn.IFS(
C3069&lt;=20, "&lt;20",
AND(C3069&gt;=20, C3069&lt;35), "20-35",
AND(C3069&gt;=35, C3069&lt;50), "35-50",
C3069&gt;=50, "50-100"
)</f>
        <v>20-35</v>
      </c>
      <c r="AK3069" t="str" cm="1">
        <f t="array" ref="AK3069">_xlfn.IFS(
G3069&lt;6, "&lt;6",
AND(G3069&gt;=6, G3069&lt;12), "6-12",
AND(G3069&gt;=12, G3069&lt;18), "12-18",  AND(G3069&gt;=18, G3069&lt;24), "18-24", G3069&gt;=24, "24-36")</f>
        <v>6-12</v>
      </c>
    </row>
    <row r="3070" spans="1:37" x14ac:dyDescent="0.3">
      <c r="A3070" t="s">
        <v>3170</v>
      </c>
      <c r="B3070" t="s">
        <v>33</v>
      </c>
      <c r="C3070">
        <v>61</v>
      </c>
      <c r="D3070" t="s">
        <v>34</v>
      </c>
      <c r="E3070" t="s">
        <v>114</v>
      </c>
      <c r="F3070">
        <v>12</v>
      </c>
      <c r="G3070">
        <v>21</v>
      </c>
      <c r="H3070" t="s">
        <v>36</v>
      </c>
      <c r="I3070" t="s">
        <v>37</v>
      </c>
      <c r="J3070" t="s">
        <v>34</v>
      </c>
      <c r="K3070" t="s">
        <v>34</v>
      </c>
      <c r="L3070" t="s">
        <v>34</v>
      </c>
      <c r="M3070" t="s">
        <v>34</v>
      </c>
      <c r="N3070" t="s">
        <v>34</v>
      </c>
      <c r="O3070" t="s">
        <v>34</v>
      </c>
      <c r="P3070" t="s">
        <v>34</v>
      </c>
      <c r="Q3070" t="s">
        <v>34</v>
      </c>
      <c r="R3070" t="s">
        <v>34</v>
      </c>
      <c r="S3070" t="s">
        <v>34</v>
      </c>
      <c r="T3070" t="s">
        <v>34</v>
      </c>
      <c r="U3070" t="s">
        <v>46</v>
      </c>
      <c r="V3070" t="s">
        <v>37</v>
      </c>
      <c r="W3070" t="s">
        <v>51</v>
      </c>
      <c r="X3070">
        <v>20.399999999999999</v>
      </c>
      <c r="Y3070">
        <v>251.65</v>
      </c>
      <c r="Z3070">
        <v>0</v>
      </c>
      <c r="AA3070">
        <v>0</v>
      </c>
      <c r="AB3070">
        <v>609.96</v>
      </c>
      <c r="AC3070">
        <v>861.61</v>
      </c>
      <c r="AD3070" t="s">
        <v>41</v>
      </c>
      <c r="AE3070" t="s">
        <v>42</v>
      </c>
      <c r="AF3070" t="s">
        <v>42</v>
      </c>
      <c r="AG3070">
        <f t="shared" si="94"/>
        <v>0</v>
      </c>
      <c r="AH3070" t="str" cm="1">
        <f t="array" ref="AH3070">_xlfn.IFS(
X3070&lt;=20, "&lt;20",
AND(X3070&gt;=20, X3070&lt;50), "20-50",
AND(X3070&gt;=50, X3070&lt;100), "50-100",
X3070&gt;=100, "&gt;100"
)</f>
        <v>20-50</v>
      </c>
      <c r="AI3070">
        <f t="shared" si="95"/>
        <v>0</v>
      </c>
      <c r="AJ3070" t="str" cm="1">
        <f t="array" ref="AJ3070">_xlfn.IFS(
C3070&lt;=20, "&lt;20",
AND(C3070&gt;=20, C3070&lt;35), "20-35",
AND(C3070&gt;=35, C3070&lt;50), "35-50",
C3070&gt;=50, "50-100"
)</f>
        <v>50-100</v>
      </c>
      <c r="AK3070" t="str" cm="1">
        <f t="array" ref="AK3070">_xlfn.IFS(
G3070&lt;6, "&lt;6",
AND(G3070&gt;=6, G3070&lt;12), "6-12",
AND(G3070&gt;=12, G3070&lt;18), "12-18",  AND(G3070&gt;=18, G3070&lt;24), "18-24", G3070&gt;=24, "24-36")</f>
        <v>18-24</v>
      </c>
    </row>
    <row r="3071" spans="1:37" x14ac:dyDescent="0.3">
      <c r="A3071" t="s">
        <v>3171</v>
      </c>
      <c r="B3071" t="s">
        <v>44</v>
      </c>
      <c r="C3071">
        <v>58</v>
      </c>
      <c r="D3071" t="s">
        <v>34</v>
      </c>
      <c r="E3071" t="s">
        <v>69</v>
      </c>
      <c r="F3071">
        <v>1</v>
      </c>
      <c r="G3071">
        <v>20</v>
      </c>
      <c r="H3071" t="s">
        <v>36</v>
      </c>
      <c r="I3071" t="s">
        <v>37</v>
      </c>
      <c r="J3071" t="s">
        <v>34</v>
      </c>
      <c r="K3071" t="s">
        <v>34</v>
      </c>
      <c r="L3071" t="s">
        <v>34</v>
      </c>
      <c r="M3071" t="s">
        <v>34</v>
      </c>
      <c r="N3071" t="s">
        <v>34</v>
      </c>
      <c r="O3071" t="s">
        <v>34</v>
      </c>
      <c r="P3071" t="s">
        <v>34</v>
      </c>
      <c r="Q3071" t="s">
        <v>34</v>
      </c>
      <c r="R3071" t="s">
        <v>34</v>
      </c>
      <c r="S3071" t="s">
        <v>34</v>
      </c>
      <c r="T3071" t="s">
        <v>34</v>
      </c>
      <c r="U3071" t="s">
        <v>39</v>
      </c>
      <c r="V3071" t="s">
        <v>34</v>
      </c>
      <c r="W3071" t="s">
        <v>40</v>
      </c>
      <c r="X3071">
        <v>19.600000000000001</v>
      </c>
      <c r="Y3071">
        <v>763.1</v>
      </c>
      <c r="Z3071">
        <v>0</v>
      </c>
      <c r="AA3071">
        <v>0</v>
      </c>
      <c r="AB3071">
        <v>1395.36</v>
      </c>
      <c r="AC3071">
        <v>2158.46</v>
      </c>
      <c r="AD3071" t="s">
        <v>41</v>
      </c>
      <c r="AE3071" t="s">
        <v>42</v>
      </c>
      <c r="AF3071" t="s">
        <v>42</v>
      </c>
      <c r="AG3071">
        <f t="shared" si="94"/>
        <v>0</v>
      </c>
      <c r="AH3071" t="str" cm="1">
        <f t="array" ref="AH3071">_xlfn.IFS(
X3071&lt;=20, "&lt;20",
AND(X3071&gt;=20, X3071&lt;50), "20-50",
AND(X3071&gt;=50, X3071&lt;100), "50-100",
X3071&gt;=100, "&gt;100"
)</f>
        <v>&lt;20</v>
      </c>
      <c r="AI3071">
        <f t="shared" si="95"/>
        <v>0</v>
      </c>
      <c r="AJ3071" t="str" cm="1">
        <f t="array" ref="AJ3071">_xlfn.IFS(
C3071&lt;=20, "&lt;20",
AND(C3071&gt;=20, C3071&lt;35), "20-35",
AND(C3071&gt;=35, C3071&lt;50), "35-50",
C3071&gt;=50, "50-100"
)</f>
        <v>50-100</v>
      </c>
      <c r="AK3071" t="str" cm="1">
        <f t="array" ref="AK3071">_xlfn.IFS(
G3071&lt;6, "&lt;6",
AND(G3071&gt;=6, G3071&lt;12), "6-12",
AND(G3071&gt;=12, G3071&lt;18), "12-18",  AND(G3071&gt;=18, G3071&lt;24), "18-24", G3071&gt;=24, "24-36")</f>
        <v>18-24</v>
      </c>
    </row>
    <row r="3072" spans="1:37" x14ac:dyDescent="0.3">
      <c r="A3072" t="s">
        <v>3172</v>
      </c>
      <c r="B3072" t="s">
        <v>44</v>
      </c>
      <c r="C3072">
        <v>26</v>
      </c>
      <c r="D3072" t="s">
        <v>34</v>
      </c>
      <c r="E3072" t="s">
        <v>103</v>
      </c>
      <c r="F3072">
        <v>12</v>
      </c>
      <c r="G3072">
        <v>9</v>
      </c>
      <c r="H3072" t="s">
        <v>70</v>
      </c>
      <c r="I3072" t="s">
        <v>37</v>
      </c>
      <c r="J3072" t="s">
        <v>37</v>
      </c>
      <c r="K3072" t="s">
        <v>37</v>
      </c>
      <c r="L3072" t="s">
        <v>50</v>
      </c>
      <c r="M3072" t="s">
        <v>34</v>
      </c>
      <c r="N3072" t="s">
        <v>37</v>
      </c>
      <c r="O3072" t="s">
        <v>37</v>
      </c>
      <c r="P3072" t="s">
        <v>34</v>
      </c>
      <c r="Q3072" t="s">
        <v>37</v>
      </c>
      <c r="R3072" t="s">
        <v>37</v>
      </c>
      <c r="S3072" t="s">
        <v>37</v>
      </c>
      <c r="T3072" t="s">
        <v>37</v>
      </c>
      <c r="U3072" t="s">
        <v>39</v>
      </c>
      <c r="V3072" t="s">
        <v>37</v>
      </c>
      <c r="W3072" t="s">
        <v>51</v>
      </c>
      <c r="X3072">
        <v>103.95</v>
      </c>
      <c r="Y3072">
        <v>6423</v>
      </c>
      <c r="Z3072">
        <v>0</v>
      </c>
      <c r="AA3072">
        <v>0</v>
      </c>
      <c r="AB3072">
        <v>941.84</v>
      </c>
      <c r="AC3072">
        <v>7364.84</v>
      </c>
      <c r="AD3072" t="s">
        <v>41</v>
      </c>
      <c r="AE3072" t="s">
        <v>42</v>
      </c>
      <c r="AF3072" t="s">
        <v>42</v>
      </c>
      <c r="AG3072">
        <f t="shared" si="94"/>
        <v>0</v>
      </c>
      <c r="AH3072" t="str" cm="1">
        <f t="array" ref="AH3072">_xlfn.IFS(
X3072&lt;=20, "&lt;20",
AND(X3072&gt;=20, X3072&lt;50), "20-50",
AND(X3072&gt;=50, X3072&lt;100), "50-100",
X3072&gt;=100, "&gt;100"
)</f>
        <v>&gt;100</v>
      </c>
      <c r="AI3072">
        <f t="shared" si="95"/>
        <v>0</v>
      </c>
      <c r="AJ3072" t="str" cm="1">
        <f t="array" ref="AJ3072">_xlfn.IFS(
C3072&lt;=20, "&lt;20",
AND(C3072&gt;=20, C3072&lt;35), "20-35",
AND(C3072&gt;=35, C3072&lt;50), "35-50",
C3072&gt;=50, "50-100"
)</f>
        <v>20-35</v>
      </c>
      <c r="AK3072" t="str" cm="1">
        <f t="array" ref="AK3072">_xlfn.IFS(
G3072&lt;6, "&lt;6",
AND(G3072&gt;=6, G3072&lt;12), "6-12",
AND(G3072&gt;=12, G3072&lt;18), "12-18",  AND(G3072&gt;=18, G3072&lt;24), "18-24", G3072&gt;=24, "24-36")</f>
        <v>6-12</v>
      </c>
    </row>
    <row r="3073" spans="1:37" x14ac:dyDescent="0.3">
      <c r="A3073" t="s">
        <v>3173</v>
      </c>
      <c r="B3073" t="s">
        <v>44</v>
      </c>
      <c r="C3073">
        <v>23</v>
      </c>
      <c r="D3073" t="s">
        <v>34</v>
      </c>
      <c r="E3073" t="s">
        <v>56</v>
      </c>
      <c r="F3073">
        <v>15</v>
      </c>
      <c r="G3073">
        <v>4</v>
      </c>
      <c r="H3073" t="s">
        <v>57</v>
      </c>
      <c r="I3073" t="s">
        <v>37</v>
      </c>
      <c r="J3073" t="s">
        <v>34</v>
      </c>
      <c r="K3073" t="s">
        <v>34</v>
      </c>
      <c r="L3073" t="s">
        <v>34</v>
      </c>
      <c r="M3073" t="s">
        <v>34</v>
      </c>
      <c r="N3073" t="s">
        <v>34</v>
      </c>
      <c r="O3073" t="s">
        <v>34</v>
      </c>
      <c r="P3073" t="s">
        <v>34</v>
      </c>
      <c r="Q3073" t="s">
        <v>34</v>
      </c>
      <c r="R3073" t="s">
        <v>34</v>
      </c>
      <c r="S3073" t="s">
        <v>34</v>
      </c>
      <c r="T3073" t="s">
        <v>34</v>
      </c>
      <c r="U3073" t="s">
        <v>46</v>
      </c>
      <c r="V3073" t="s">
        <v>34</v>
      </c>
      <c r="W3073" t="s">
        <v>51</v>
      </c>
      <c r="X3073">
        <v>20.25</v>
      </c>
      <c r="Y3073">
        <v>327.45</v>
      </c>
      <c r="Z3073">
        <v>0</v>
      </c>
      <c r="AA3073">
        <v>0</v>
      </c>
      <c r="AB3073">
        <v>336.64</v>
      </c>
      <c r="AC3073">
        <v>664.09</v>
      </c>
      <c r="AD3073" t="s">
        <v>52</v>
      </c>
      <c r="AE3073" t="s">
        <v>100</v>
      </c>
      <c r="AF3073" t="s">
        <v>101</v>
      </c>
      <c r="AG3073">
        <f t="shared" si="94"/>
        <v>1</v>
      </c>
      <c r="AH3073" t="str" cm="1">
        <f t="array" ref="AH3073">_xlfn.IFS(
X3073&lt;=20, "&lt;20",
AND(X3073&gt;=20, X3073&lt;50), "20-50",
AND(X3073&gt;=50, X3073&lt;100), "50-100",
X3073&gt;=100, "&gt;100"
)</f>
        <v>20-50</v>
      </c>
      <c r="AI3073">
        <f t="shared" si="95"/>
        <v>0</v>
      </c>
      <c r="AJ3073" t="str" cm="1">
        <f t="array" ref="AJ3073">_xlfn.IFS(
C3073&lt;=20, "&lt;20",
AND(C3073&gt;=20, C3073&lt;35), "20-35",
AND(C3073&gt;=35, C3073&lt;50), "35-50",
C3073&gt;=50, "50-100"
)</f>
        <v>20-35</v>
      </c>
      <c r="AK3073" t="str" cm="1">
        <f t="array" ref="AK3073">_xlfn.IFS(
G3073&lt;6, "&lt;6",
AND(G3073&gt;=6, G3073&lt;12), "6-12",
AND(G3073&gt;=12, G3073&lt;18), "12-18",  AND(G3073&gt;=18, G3073&lt;24), "18-24", G3073&gt;=24, "24-36")</f>
        <v>&lt;6</v>
      </c>
    </row>
    <row r="3074" spans="1:37" x14ac:dyDescent="0.3">
      <c r="A3074" t="s">
        <v>3174</v>
      </c>
      <c r="B3074" t="s">
        <v>44</v>
      </c>
      <c r="C3074">
        <v>24</v>
      </c>
      <c r="D3074" t="s">
        <v>34</v>
      </c>
      <c r="E3074" t="s">
        <v>74</v>
      </c>
      <c r="F3074">
        <v>1</v>
      </c>
      <c r="G3074">
        <v>8</v>
      </c>
      <c r="H3074" t="s">
        <v>36</v>
      </c>
      <c r="I3074" t="s">
        <v>37</v>
      </c>
      <c r="J3074" t="s">
        <v>37</v>
      </c>
      <c r="K3074" t="s">
        <v>37</v>
      </c>
      <c r="L3074" t="s">
        <v>72</v>
      </c>
      <c r="M3074" t="s">
        <v>37</v>
      </c>
      <c r="N3074" t="s">
        <v>34</v>
      </c>
      <c r="O3074" t="s">
        <v>37</v>
      </c>
      <c r="P3074" t="s">
        <v>37</v>
      </c>
      <c r="Q3074" t="s">
        <v>37</v>
      </c>
      <c r="R3074" t="s">
        <v>34</v>
      </c>
      <c r="S3074" t="s">
        <v>34</v>
      </c>
      <c r="T3074" t="s">
        <v>37</v>
      </c>
      <c r="U3074" t="s">
        <v>46</v>
      </c>
      <c r="V3074" t="s">
        <v>34</v>
      </c>
      <c r="W3074" t="s">
        <v>51</v>
      </c>
      <c r="X3074">
        <v>72.25</v>
      </c>
      <c r="Y3074">
        <v>2568.5500000000002</v>
      </c>
      <c r="Z3074">
        <v>0</v>
      </c>
      <c r="AA3074">
        <v>0</v>
      </c>
      <c r="AB3074">
        <v>884.45</v>
      </c>
      <c r="AC3074">
        <v>3453</v>
      </c>
      <c r="AD3074" t="s">
        <v>52</v>
      </c>
      <c r="AE3074" t="s">
        <v>94</v>
      </c>
      <c r="AF3074" t="s">
        <v>95</v>
      </c>
      <c r="AG3074">
        <f t="shared" si="94"/>
        <v>1</v>
      </c>
      <c r="AH3074" t="str" cm="1">
        <f t="array" ref="AH3074">_xlfn.IFS(
X3074&lt;=20, "&lt;20",
AND(X3074&gt;=20, X3074&lt;50), "20-50",
AND(X3074&gt;=50, X3074&lt;100), "50-100",
X3074&gt;=100, "&gt;100"
)</f>
        <v>50-100</v>
      </c>
      <c r="AI3074">
        <f t="shared" si="95"/>
        <v>0</v>
      </c>
      <c r="AJ3074" t="str" cm="1">
        <f t="array" ref="AJ3074">_xlfn.IFS(
C3074&lt;=20, "&lt;20",
AND(C3074&gt;=20, C3074&lt;35), "20-35",
AND(C3074&gt;=35, C3074&lt;50), "35-50",
C3074&gt;=50, "50-100"
)</f>
        <v>20-35</v>
      </c>
      <c r="AK3074" t="str" cm="1">
        <f t="array" ref="AK3074">_xlfn.IFS(
G3074&lt;6, "&lt;6",
AND(G3074&gt;=6, G3074&lt;12), "6-12",
AND(G3074&gt;=12, G3074&lt;18), "12-18",  AND(G3074&gt;=18, G3074&lt;24), "18-24", G3074&gt;=24, "24-36")</f>
        <v>6-12</v>
      </c>
    </row>
    <row r="3075" spans="1:37" x14ac:dyDescent="0.3">
      <c r="A3075" t="s">
        <v>3175</v>
      </c>
      <c r="B3075" t="s">
        <v>44</v>
      </c>
      <c r="C3075">
        <v>22</v>
      </c>
      <c r="D3075" t="s">
        <v>34</v>
      </c>
      <c r="E3075" t="s">
        <v>90</v>
      </c>
      <c r="F3075">
        <v>7</v>
      </c>
      <c r="G3075">
        <v>5</v>
      </c>
      <c r="H3075" t="s">
        <v>57</v>
      </c>
      <c r="I3075" t="s">
        <v>37</v>
      </c>
      <c r="J3075" t="s">
        <v>37</v>
      </c>
      <c r="K3075" t="s">
        <v>37</v>
      </c>
      <c r="L3075" t="s">
        <v>72</v>
      </c>
      <c r="M3075" t="s">
        <v>37</v>
      </c>
      <c r="N3075" t="s">
        <v>34</v>
      </c>
      <c r="O3075" t="s">
        <v>34</v>
      </c>
      <c r="P3075" t="s">
        <v>34</v>
      </c>
      <c r="Q3075" t="s">
        <v>34</v>
      </c>
      <c r="R3075" t="s">
        <v>34</v>
      </c>
      <c r="S3075" t="s">
        <v>34</v>
      </c>
      <c r="T3075" t="s">
        <v>37</v>
      </c>
      <c r="U3075" t="s">
        <v>46</v>
      </c>
      <c r="V3075" t="s">
        <v>34</v>
      </c>
      <c r="W3075" t="s">
        <v>40</v>
      </c>
      <c r="X3075">
        <v>57.65</v>
      </c>
      <c r="Y3075">
        <v>992.7</v>
      </c>
      <c r="Z3075">
        <v>0</v>
      </c>
      <c r="AA3075">
        <v>0</v>
      </c>
      <c r="AB3075">
        <v>315.18</v>
      </c>
      <c r="AC3075">
        <v>1307.8800000000001</v>
      </c>
      <c r="AD3075" t="s">
        <v>41</v>
      </c>
      <c r="AE3075" t="s">
        <v>42</v>
      </c>
      <c r="AF3075" t="s">
        <v>42</v>
      </c>
      <c r="AG3075">
        <f t="shared" ref="AG3075:AG3138" si="96">IF(AD3075="Churned", 1,0)</f>
        <v>0</v>
      </c>
      <c r="AH3075" t="str" cm="1">
        <f t="array" ref="AH3075">_xlfn.IFS(
X3075&lt;=20, "&lt;20",
AND(X3075&gt;=20, X3075&lt;50), "20-50",
AND(X3075&gt;=50, X3075&lt;100), "50-100",
X3075&gt;=100, "&gt;100"
)</f>
        <v>50-100</v>
      </c>
      <c r="AI3075">
        <f t="shared" ref="AI3075:AI3138" si="97">IF(AD3075="Joined", 1, 0)</f>
        <v>0</v>
      </c>
      <c r="AJ3075" t="str" cm="1">
        <f t="array" ref="AJ3075">_xlfn.IFS(
C3075&lt;=20, "&lt;20",
AND(C3075&gt;=20, C3075&lt;35), "20-35",
AND(C3075&gt;=35, C3075&lt;50), "35-50",
C3075&gt;=50, "50-100"
)</f>
        <v>20-35</v>
      </c>
      <c r="AK3075" t="str" cm="1">
        <f t="array" ref="AK3075">_xlfn.IFS(
G3075&lt;6, "&lt;6",
AND(G3075&gt;=6, G3075&lt;12), "6-12",
AND(G3075&gt;=12, G3075&lt;18), "12-18",  AND(G3075&gt;=18, G3075&lt;24), "18-24", G3075&gt;=24, "24-36")</f>
        <v>&lt;6</v>
      </c>
    </row>
    <row r="3076" spans="1:37" x14ac:dyDescent="0.3">
      <c r="A3076" t="s">
        <v>3176</v>
      </c>
      <c r="B3076" t="s">
        <v>33</v>
      </c>
      <c r="C3076">
        <v>38</v>
      </c>
      <c r="D3076" t="s">
        <v>37</v>
      </c>
      <c r="E3076" t="s">
        <v>74</v>
      </c>
      <c r="F3076">
        <v>2</v>
      </c>
      <c r="G3076">
        <v>16</v>
      </c>
      <c r="H3076" t="s">
        <v>36</v>
      </c>
      <c r="I3076" t="s">
        <v>37</v>
      </c>
      <c r="J3076" t="s">
        <v>37</v>
      </c>
      <c r="K3076" t="s">
        <v>37</v>
      </c>
      <c r="L3076" t="s">
        <v>38</v>
      </c>
      <c r="M3076" t="s">
        <v>34</v>
      </c>
      <c r="N3076" t="s">
        <v>37</v>
      </c>
      <c r="O3076" t="s">
        <v>34</v>
      </c>
      <c r="P3076" t="s">
        <v>37</v>
      </c>
      <c r="Q3076" t="s">
        <v>34</v>
      </c>
      <c r="R3076" t="s">
        <v>34</v>
      </c>
      <c r="S3076" t="s">
        <v>34</v>
      </c>
      <c r="T3076" t="s">
        <v>37</v>
      </c>
      <c r="U3076" t="s">
        <v>67</v>
      </c>
      <c r="V3076" t="s">
        <v>34</v>
      </c>
      <c r="W3076" t="s">
        <v>40</v>
      </c>
      <c r="X3076">
        <v>59.7</v>
      </c>
      <c r="Y3076">
        <v>1414.2</v>
      </c>
      <c r="Z3076">
        <v>0</v>
      </c>
      <c r="AA3076">
        <v>0</v>
      </c>
      <c r="AB3076">
        <v>317.17</v>
      </c>
      <c r="AC3076">
        <v>1731.37</v>
      </c>
      <c r="AD3076" t="s">
        <v>41</v>
      </c>
      <c r="AE3076" t="s">
        <v>42</v>
      </c>
      <c r="AF3076" t="s">
        <v>42</v>
      </c>
      <c r="AG3076">
        <f t="shared" si="96"/>
        <v>0</v>
      </c>
      <c r="AH3076" t="str" cm="1">
        <f t="array" ref="AH3076">_xlfn.IFS(
X3076&lt;=20, "&lt;20",
AND(X3076&gt;=20, X3076&lt;50), "20-50",
AND(X3076&gt;=50, X3076&lt;100), "50-100",
X3076&gt;=100, "&gt;100"
)</f>
        <v>50-100</v>
      </c>
      <c r="AI3076">
        <f t="shared" si="97"/>
        <v>0</v>
      </c>
      <c r="AJ3076" t="str" cm="1">
        <f t="array" ref="AJ3076">_xlfn.IFS(
C3076&lt;=20, "&lt;20",
AND(C3076&gt;=20, C3076&lt;35), "20-35",
AND(C3076&gt;=35, C3076&lt;50), "35-50",
C3076&gt;=50, "50-100"
)</f>
        <v>35-50</v>
      </c>
      <c r="AK3076" t="str" cm="1">
        <f t="array" ref="AK3076">_xlfn.IFS(
G3076&lt;6, "&lt;6",
AND(G3076&gt;=6, G3076&lt;12), "6-12",
AND(G3076&gt;=12, G3076&lt;18), "12-18",  AND(G3076&gt;=18, G3076&lt;24), "18-24", G3076&gt;=24, "24-36")</f>
        <v>12-18</v>
      </c>
    </row>
    <row r="3077" spans="1:37" x14ac:dyDescent="0.3">
      <c r="A3077" t="s">
        <v>3177</v>
      </c>
      <c r="B3077" t="s">
        <v>33</v>
      </c>
      <c r="C3077">
        <v>59</v>
      </c>
      <c r="D3077" t="s">
        <v>37</v>
      </c>
      <c r="E3077" t="s">
        <v>164</v>
      </c>
      <c r="F3077">
        <v>8</v>
      </c>
      <c r="G3077">
        <v>18</v>
      </c>
      <c r="H3077" t="s">
        <v>36</v>
      </c>
      <c r="I3077" t="s">
        <v>37</v>
      </c>
      <c r="J3077" t="s">
        <v>34</v>
      </c>
      <c r="K3077" t="s">
        <v>37</v>
      </c>
      <c r="L3077" t="s">
        <v>50</v>
      </c>
      <c r="M3077" t="s">
        <v>34</v>
      </c>
      <c r="N3077" t="s">
        <v>34</v>
      </c>
      <c r="O3077" t="s">
        <v>34</v>
      </c>
      <c r="P3077" t="s">
        <v>34</v>
      </c>
      <c r="Q3077" t="s">
        <v>34</v>
      </c>
      <c r="R3077" t="s">
        <v>34</v>
      </c>
      <c r="S3077" t="s">
        <v>34</v>
      </c>
      <c r="T3077" t="s">
        <v>37</v>
      </c>
      <c r="U3077" t="s">
        <v>46</v>
      </c>
      <c r="V3077" t="s">
        <v>34</v>
      </c>
      <c r="W3077" t="s">
        <v>51</v>
      </c>
      <c r="X3077">
        <v>69.7</v>
      </c>
      <c r="Y3077">
        <v>69.7</v>
      </c>
      <c r="Z3077">
        <v>0</v>
      </c>
      <c r="AA3077">
        <v>0</v>
      </c>
      <c r="AB3077">
        <v>21.52</v>
      </c>
      <c r="AC3077">
        <v>91.22</v>
      </c>
      <c r="AD3077" t="s">
        <v>52</v>
      </c>
      <c r="AE3077" t="s">
        <v>104</v>
      </c>
      <c r="AF3077" t="s">
        <v>105</v>
      </c>
      <c r="AG3077">
        <f t="shared" si="96"/>
        <v>1</v>
      </c>
      <c r="AH3077" t="str" cm="1">
        <f t="array" ref="AH3077">_xlfn.IFS(
X3077&lt;=20, "&lt;20",
AND(X3077&gt;=20, X3077&lt;50), "20-50",
AND(X3077&gt;=50, X3077&lt;100), "50-100",
X3077&gt;=100, "&gt;100"
)</f>
        <v>50-100</v>
      </c>
      <c r="AI3077">
        <f t="shared" si="97"/>
        <v>0</v>
      </c>
      <c r="AJ3077" t="str" cm="1">
        <f t="array" ref="AJ3077">_xlfn.IFS(
C3077&lt;=20, "&lt;20",
AND(C3077&gt;=20, C3077&lt;35), "20-35",
AND(C3077&gt;=35, C3077&lt;50), "35-50",
C3077&gt;=50, "50-100"
)</f>
        <v>50-100</v>
      </c>
      <c r="AK3077" t="str" cm="1">
        <f t="array" ref="AK3077">_xlfn.IFS(
G3077&lt;6, "&lt;6",
AND(G3077&gt;=6, G3077&lt;12), "6-12",
AND(G3077&gt;=12, G3077&lt;18), "12-18",  AND(G3077&gt;=18, G3077&lt;24), "18-24", G3077&gt;=24, "24-36")</f>
        <v>18-24</v>
      </c>
    </row>
    <row r="3078" spans="1:37" x14ac:dyDescent="0.3">
      <c r="A3078" t="s">
        <v>3178</v>
      </c>
      <c r="B3078" t="s">
        <v>44</v>
      </c>
      <c r="C3078">
        <v>69</v>
      </c>
      <c r="D3078" t="s">
        <v>37</v>
      </c>
      <c r="E3078" t="s">
        <v>90</v>
      </c>
      <c r="F3078">
        <v>12</v>
      </c>
      <c r="G3078">
        <v>35</v>
      </c>
      <c r="H3078" t="s">
        <v>36</v>
      </c>
      <c r="I3078" t="s">
        <v>37</v>
      </c>
      <c r="J3078" t="s">
        <v>37</v>
      </c>
      <c r="K3078" t="s">
        <v>37</v>
      </c>
      <c r="L3078" t="s">
        <v>72</v>
      </c>
      <c r="M3078" t="s">
        <v>34</v>
      </c>
      <c r="N3078" t="s">
        <v>34</v>
      </c>
      <c r="O3078" t="s">
        <v>37</v>
      </c>
      <c r="P3078" t="s">
        <v>37</v>
      </c>
      <c r="Q3078" t="s">
        <v>34</v>
      </c>
      <c r="R3078" t="s">
        <v>37</v>
      </c>
      <c r="S3078" t="s">
        <v>37</v>
      </c>
      <c r="T3078" t="s">
        <v>37</v>
      </c>
      <c r="U3078" t="s">
        <v>39</v>
      </c>
      <c r="V3078" t="s">
        <v>37</v>
      </c>
      <c r="W3078" t="s">
        <v>40</v>
      </c>
      <c r="X3078">
        <v>69.099999999999994</v>
      </c>
      <c r="Y3078">
        <v>3255.35</v>
      </c>
      <c r="Z3078">
        <v>0</v>
      </c>
      <c r="AA3078">
        <v>0</v>
      </c>
      <c r="AB3078">
        <v>737.84</v>
      </c>
      <c r="AC3078">
        <v>3993.19</v>
      </c>
      <c r="AD3078" t="s">
        <v>41</v>
      </c>
      <c r="AE3078" t="s">
        <v>42</v>
      </c>
      <c r="AF3078" t="s">
        <v>42</v>
      </c>
      <c r="AG3078">
        <f t="shared" si="96"/>
        <v>0</v>
      </c>
      <c r="AH3078" t="str" cm="1">
        <f t="array" ref="AH3078">_xlfn.IFS(
X3078&lt;=20, "&lt;20",
AND(X3078&gt;=20, X3078&lt;50), "20-50",
AND(X3078&gt;=50, X3078&lt;100), "50-100",
X3078&gt;=100, "&gt;100"
)</f>
        <v>50-100</v>
      </c>
      <c r="AI3078">
        <f t="shared" si="97"/>
        <v>0</v>
      </c>
      <c r="AJ3078" t="str" cm="1">
        <f t="array" ref="AJ3078">_xlfn.IFS(
C3078&lt;=20, "&lt;20",
AND(C3078&gt;=20, C3078&lt;35), "20-35",
AND(C3078&gt;=35, C3078&lt;50), "35-50",
C3078&gt;=50, "50-100"
)</f>
        <v>50-100</v>
      </c>
      <c r="AK3078" t="str" cm="1">
        <f t="array" ref="AK3078">_xlfn.IFS(
G3078&lt;6, "&lt;6",
AND(G3078&gt;=6, G3078&lt;12), "6-12",
AND(G3078&gt;=12, G3078&lt;18), "12-18",  AND(G3078&gt;=18, G3078&lt;24), "18-24", G3078&gt;=24, "24-36")</f>
        <v>24-36</v>
      </c>
    </row>
    <row r="3079" spans="1:37" x14ac:dyDescent="0.3">
      <c r="A3079" t="s">
        <v>3179</v>
      </c>
      <c r="B3079" t="s">
        <v>44</v>
      </c>
      <c r="C3079">
        <v>20</v>
      </c>
      <c r="D3079" t="s">
        <v>37</v>
      </c>
      <c r="E3079" t="s">
        <v>103</v>
      </c>
      <c r="F3079">
        <v>14</v>
      </c>
      <c r="G3079">
        <v>7</v>
      </c>
      <c r="H3079" t="s">
        <v>110</v>
      </c>
      <c r="I3079" t="s">
        <v>34</v>
      </c>
      <c r="J3079" t="s">
        <v>34</v>
      </c>
      <c r="K3079" t="s">
        <v>37</v>
      </c>
      <c r="L3079" t="s">
        <v>38</v>
      </c>
      <c r="M3079" t="s">
        <v>34</v>
      </c>
      <c r="N3079" t="s">
        <v>34</v>
      </c>
      <c r="O3079" t="s">
        <v>37</v>
      </c>
      <c r="P3079" t="s">
        <v>37</v>
      </c>
      <c r="Q3079" t="s">
        <v>34</v>
      </c>
      <c r="R3079" t="s">
        <v>34</v>
      </c>
      <c r="S3079" t="s">
        <v>34</v>
      </c>
      <c r="T3079" t="s">
        <v>37</v>
      </c>
      <c r="U3079" t="s">
        <v>46</v>
      </c>
      <c r="V3079" t="s">
        <v>34</v>
      </c>
      <c r="W3079" t="s">
        <v>51</v>
      </c>
      <c r="X3079">
        <v>35.75</v>
      </c>
      <c r="Y3079">
        <v>1022.5</v>
      </c>
      <c r="Z3079">
        <v>0</v>
      </c>
      <c r="AA3079">
        <v>0</v>
      </c>
      <c r="AB3079">
        <v>0</v>
      </c>
      <c r="AC3079">
        <v>1022.5</v>
      </c>
      <c r="AD3079" t="s">
        <v>41</v>
      </c>
      <c r="AE3079" t="s">
        <v>42</v>
      </c>
      <c r="AF3079" t="s">
        <v>42</v>
      </c>
      <c r="AG3079">
        <f t="shared" si="96"/>
        <v>0</v>
      </c>
      <c r="AH3079" t="str" cm="1">
        <f t="array" ref="AH3079">_xlfn.IFS(
X3079&lt;=20, "&lt;20",
AND(X3079&gt;=20, X3079&lt;50), "20-50",
AND(X3079&gt;=50, X3079&lt;100), "50-100",
X3079&gt;=100, "&gt;100"
)</f>
        <v>20-50</v>
      </c>
      <c r="AI3079">
        <f t="shared" si="97"/>
        <v>0</v>
      </c>
      <c r="AJ3079" t="str" cm="1">
        <f t="array" ref="AJ3079">_xlfn.IFS(
C3079&lt;=20, "&lt;20",
AND(C3079&gt;=20, C3079&lt;35), "20-35",
AND(C3079&gt;=35, C3079&lt;50), "35-50",
C3079&gt;=50, "50-100"
)</f>
        <v>&lt;20</v>
      </c>
      <c r="AK3079" t="str" cm="1">
        <f t="array" ref="AK3079">_xlfn.IFS(
G3079&lt;6, "&lt;6",
AND(G3079&gt;=6, G3079&lt;12), "6-12",
AND(G3079&gt;=12, G3079&lt;18), "12-18",  AND(G3079&gt;=18, G3079&lt;24), "18-24", G3079&gt;=24, "24-36")</f>
        <v>6-12</v>
      </c>
    </row>
    <row r="3080" spans="1:37" x14ac:dyDescent="0.3">
      <c r="A3080" t="s">
        <v>3180</v>
      </c>
      <c r="B3080" t="s">
        <v>44</v>
      </c>
      <c r="C3080">
        <v>46</v>
      </c>
      <c r="D3080" t="s">
        <v>37</v>
      </c>
      <c r="E3080" t="s">
        <v>74</v>
      </c>
      <c r="F3080">
        <v>7</v>
      </c>
      <c r="G3080">
        <v>12</v>
      </c>
      <c r="H3080" t="s">
        <v>36</v>
      </c>
      <c r="I3080" t="s">
        <v>37</v>
      </c>
      <c r="J3080" t="s">
        <v>34</v>
      </c>
      <c r="K3080" t="s">
        <v>37</v>
      </c>
      <c r="L3080" t="s">
        <v>50</v>
      </c>
      <c r="M3080" t="s">
        <v>34</v>
      </c>
      <c r="N3080" t="s">
        <v>37</v>
      </c>
      <c r="O3080" t="s">
        <v>34</v>
      </c>
      <c r="P3080" t="s">
        <v>34</v>
      </c>
      <c r="Q3080" t="s">
        <v>34</v>
      </c>
      <c r="R3080" t="s">
        <v>34</v>
      </c>
      <c r="S3080" t="s">
        <v>34</v>
      </c>
      <c r="T3080" t="s">
        <v>37</v>
      </c>
      <c r="U3080" t="s">
        <v>46</v>
      </c>
      <c r="V3080" t="s">
        <v>34</v>
      </c>
      <c r="W3080" t="s">
        <v>51</v>
      </c>
      <c r="X3080">
        <v>74.95</v>
      </c>
      <c r="Y3080">
        <v>815.5</v>
      </c>
      <c r="Z3080">
        <v>0</v>
      </c>
      <c r="AA3080">
        <v>0</v>
      </c>
      <c r="AB3080">
        <v>277.64</v>
      </c>
      <c r="AC3080">
        <v>1093.1400000000001</v>
      </c>
      <c r="AD3080" t="s">
        <v>52</v>
      </c>
      <c r="AE3080" t="s">
        <v>104</v>
      </c>
      <c r="AF3080" t="s">
        <v>150</v>
      </c>
      <c r="AG3080">
        <f t="shared" si="96"/>
        <v>1</v>
      </c>
      <c r="AH3080" t="str" cm="1">
        <f t="array" ref="AH3080">_xlfn.IFS(
X3080&lt;=20, "&lt;20",
AND(X3080&gt;=20, X3080&lt;50), "20-50",
AND(X3080&gt;=50, X3080&lt;100), "50-100",
X3080&gt;=100, "&gt;100"
)</f>
        <v>50-100</v>
      </c>
      <c r="AI3080">
        <f t="shared" si="97"/>
        <v>0</v>
      </c>
      <c r="AJ3080" t="str" cm="1">
        <f t="array" ref="AJ3080">_xlfn.IFS(
C3080&lt;=20, "&lt;20",
AND(C3080&gt;=20, C3080&lt;35), "20-35",
AND(C3080&gt;=35, C3080&lt;50), "35-50",
C3080&gt;=50, "50-100"
)</f>
        <v>35-50</v>
      </c>
      <c r="AK3080" t="str" cm="1">
        <f t="array" ref="AK3080">_xlfn.IFS(
G3080&lt;6, "&lt;6",
AND(G3080&gt;=6, G3080&lt;12), "6-12",
AND(G3080&gt;=12, G3080&lt;18), "12-18",  AND(G3080&gt;=18, G3080&lt;24), "18-24", G3080&gt;=24, "24-36")</f>
        <v>12-18</v>
      </c>
    </row>
    <row r="3081" spans="1:37" x14ac:dyDescent="0.3">
      <c r="A3081" t="s">
        <v>3181</v>
      </c>
      <c r="B3081" t="s">
        <v>33</v>
      </c>
      <c r="C3081">
        <v>43</v>
      </c>
      <c r="D3081" t="s">
        <v>34</v>
      </c>
      <c r="E3081" t="s">
        <v>45</v>
      </c>
      <c r="F3081">
        <v>12</v>
      </c>
      <c r="G3081">
        <v>35</v>
      </c>
      <c r="H3081" t="s">
        <v>110</v>
      </c>
      <c r="I3081" t="s">
        <v>37</v>
      </c>
      <c r="J3081" t="s">
        <v>37</v>
      </c>
      <c r="K3081" t="s">
        <v>37</v>
      </c>
      <c r="L3081" t="s">
        <v>72</v>
      </c>
      <c r="M3081" t="s">
        <v>37</v>
      </c>
      <c r="N3081" t="s">
        <v>37</v>
      </c>
      <c r="O3081" t="s">
        <v>34</v>
      </c>
      <c r="P3081" t="s">
        <v>34</v>
      </c>
      <c r="Q3081" t="s">
        <v>34</v>
      </c>
      <c r="R3081" t="s">
        <v>34</v>
      </c>
      <c r="S3081" t="s">
        <v>34</v>
      </c>
      <c r="T3081" t="s">
        <v>37</v>
      </c>
      <c r="U3081" t="s">
        <v>46</v>
      </c>
      <c r="V3081" t="s">
        <v>37</v>
      </c>
      <c r="W3081" t="s">
        <v>40</v>
      </c>
      <c r="X3081">
        <v>59.45</v>
      </c>
      <c r="Y3081">
        <v>2136.9</v>
      </c>
      <c r="Z3081">
        <v>0</v>
      </c>
      <c r="AA3081">
        <v>0</v>
      </c>
      <c r="AB3081">
        <v>1368.85</v>
      </c>
      <c r="AC3081">
        <v>3505.75</v>
      </c>
      <c r="AD3081" t="s">
        <v>41</v>
      </c>
      <c r="AE3081" t="s">
        <v>42</v>
      </c>
      <c r="AF3081" t="s">
        <v>42</v>
      </c>
      <c r="AG3081">
        <f t="shared" si="96"/>
        <v>0</v>
      </c>
      <c r="AH3081" t="str" cm="1">
        <f t="array" ref="AH3081">_xlfn.IFS(
X3081&lt;=20, "&lt;20",
AND(X3081&gt;=20, X3081&lt;50), "20-50",
AND(X3081&gt;=50, X3081&lt;100), "50-100",
X3081&gt;=100, "&gt;100"
)</f>
        <v>50-100</v>
      </c>
      <c r="AI3081">
        <f t="shared" si="97"/>
        <v>0</v>
      </c>
      <c r="AJ3081" t="str" cm="1">
        <f t="array" ref="AJ3081">_xlfn.IFS(
C3081&lt;=20, "&lt;20",
AND(C3081&gt;=20, C3081&lt;35), "20-35",
AND(C3081&gt;=35, C3081&lt;50), "35-50",
C3081&gt;=50, "50-100"
)</f>
        <v>35-50</v>
      </c>
      <c r="AK3081" t="str" cm="1">
        <f t="array" ref="AK3081">_xlfn.IFS(
G3081&lt;6, "&lt;6",
AND(G3081&gt;=6, G3081&lt;12), "6-12",
AND(G3081&gt;=12, G3081&lt;18), "12-18",  AND(G3081&gt;=18, G3081&lt;24), "18-24", G3081&gt;=24, "24-36")</f>
        <v>24-36</v>
      </c>
    </row>
    <row r="3082" spans="1:37" x14ac:dyDescent="0.3">
      <c r="A3082" t="s">
        <v>3182</v>
      </c>
      <c r="B3082" t="s">
        <v>44</v>
      </c>
      <c r="C3082">
        <v>73</v>
      </c>
      <c r="D3082" t="s">
        <v>37</v>
      </c>
      <c r="E3082" t="s">
        <v>56</v>
      </c>
      <c r="F3082">
        <v>14</v>
      </c>
      <c r="G3082">
        <v>5</v>
      </c>
      <c r="H3082" t="s">
        <v>49</v>
      </c>
      <c r="I3082" t="s">
        <v>37</v>
      </c>
      <c r="J3082" t="s">
        <v>34</v>
      </c>
      <c r="K3082" t="s">
        <v>37</v>
      </c>
      <c r="L3082" t="s">
        <v>50</v>
      </c>
      <c r="M3082" t="s">
        <v>34</v>
      </c>
      <c r="N3082" t="s">
        <v>34</v>
      </c>
      <c r="O3082" t="s">
        <v>37</v>
      </c>
      <c r="P3082" t="s">
        <v>34</v>
      </c>
      <c r="Q3082" t="s">
        <v>34</v>
      </c>
      <c r="R3082" t="s">
        <v>34</v>
      </c>
      <c r="S3082" t="s">
        <v>34</v>
      </c>
      <c r="T3082" t="s">
        <v>34</v>
      </c>
      <c r="U3082" t="s">
        <v>46</v>
      </c>
      <c r="V3082" t="s">
        <v>34</v>
      </c>
      <c r="W3082" t="s">
        <v>51</v>
      </c>
      <c r="X3082">
        <v>74.400000000000006</v>
      </c>
      <c r="Y3082">
        <v>434.1</v>
      </c>
      <c r="Z3082">
        <v>0</v>
      </c>
      <c r="AA3082">
        <v>20</v>
      </c>
      <c r="AB3082">
        <v>53.46</v>
      </c>
      <c r="AC3082">
        <v>507.56</v>
      </c>
      <c r="AD3082" t="s">
        <v>52</v>
      </c>
      <c r="AE3082" t="s">
        <v>53</v>
      </c>
      <c r="AF3082" t="s">
        <v>162</v>
      </c>
      <c r="AG3082">
        <f t="shared" si="96"/>
        <v>1</v>
      </c>
      <c r="AH3082" t="str" cm="1">
        <f t="array" ref="AH3082">_xlfn.IFS(
X3082&lt;=20, "&lt;20",
AND(X3082&gt;=20, X3082&lt;50), "20-50",
AND(X3082&gt;=50, X3082&lt;100), "50-100",
X3082&gt;=100, "&gt;100"
)</f>
        <v>50-100</v>
      </c>
      <c r="AI3082">
        <f t="shared" si="97"/>
        <v>0</v>
      </c>
      <c r="AJ3082" t="str" cm="1">
        <f t="array" ref="AJ3082">_xlfn.IFS(
C3082&lt;=20, "&lt;20",
AND(C3082&gt;=20, C3082&lt;35), "20-35",
AND(C3082&gt;=35, C3082&lt;50), "35-50",
C3082&gt;=50, "50-100"
)</f>
        <v>50-100</v>
      </c>
      <c r="AK3082" t="str" cm="1">
        <f t="array" ref="AK3082">_xlfn.IFS(
G3082&lt;6, "&lt;6",
AND(G3082&gt;=6, G3082&lt;12), "6-12",
AND(G3082&gt;=12, G3082&lt;18), "12-18",  AND(G3082&gt;=18, G3082&lt;24), "18-24", G3082&gt;=24, "24-36")</f>
        <v>&lt;6</v>
      </c>
    </row>
    <row r="3083" spans="1:37" x14ac:dyDescent="0.3">
      <c r="A3083" t="s">
        <v>3183</v>
      </c>
      <c r="B3083" t="s">
        <v>44</v>
      </c>
      <c r="C3083">
        <v>40</v>
      </c>
      <c r="D3083" t="s">
        <v>34</v>
      </c>
      <c r="E3083" t="s">
        <v>103</v>
      </c>
      <c r="F3083">
        <v>3</v>
      </c>
      <c r="G3083">
        <v>28</v>
      </c>
      <c r="H3083" t="s">
        <v>36</v>
      </c>
      <c r="I3083" t="s">
        <v>37</v>
      </c>
      <c r="J3083" t="s">
        <v>34</v>
      </c>
      <c r="K3083" t="s">
        <v>37</v>
      </c>
      <c r="L3083" t="s">
        <v>72</v>
      </c>
      <c r="M3083" t="s">
        <v>37</v>
      </c>
      <c r="N3083" t="s">
        <v>37</v>
      </c>
      <c r="O3083" t="s">
        <v>37</v>
      </c>
      <c r="P3083" t="s">
        <v>37</v>
      </c>
      <c r="Q3083" t="s">
        <v>34</v>
      </c>
      <c r="R3083" t="s">
        <v>37</v>
      </c>
      <c r="S3083" t="s">
        <v>37</v>
      </c>
      <c r="T3083" t="s">
        <v>37</v>
      </c>
      <c r="U3083" t="s">
        <v>39</v>
      </c>
      <c r="V3083" t="s">
        <v>37</v>
      </c>
      <c r="W3083" t="s">
        <v>40</v>
      </c>
      <c r="X3083">
        <v>75.5</v>
      </c>
      <c r="Y3083">
        <v>2424.4499999999998</v>
      </c>
      <c r="Z3083">
        <v>0</v>
      </c>
      <c r="AA3083">
        <v>0</v>
      </c>
      <c r="AB3083">
        <v>848.47</v>
      </c>
      <c r="AC3083">
        <v>3272.92</v>
      </c>
      <c r="AD3083" t="s">
        <v>41</v>
      </c>
      <c r="AE3083" t="s">
        <v>42</v>
      </c>
      <c r="AF3083" t="s">
        <v>42</v>
      </c>
      <c r="AG3083">
        <f t="shared" si="96"/>
        <v>0</v>
      </c>
      <c r="AH3083" t="str" cm="1">
        <f t="array" ref="AH3083">_xlfn.IFS(
X3083&lt;=20, "&lt;20",
AND(X3083&gt;=20, X3083&lt;50), "20-50",
AND(X3083&gt;=50, X3083&lt;100), "50-100",
X3083&gt;=100, "&gt;100"
)</f>
        <v>50-100</v>
      </c>
      <c r="AI3083">
        <f t="shared" si="97"/>
        <v>0</v>
      </c>
      <c r="AJ3083" t="str" cm="1">
        <f t="array" ref="AJ3083">_xlfn.IFS(
C3083&lt;=20, "&lt;20",
AND(C3083&gt;=20, C3083&lt;35), "20-35",
AND(C3083&gt;=35, C3083&lt;50), "35-50",
C3083&gt;=50, "50-100"
)</f>
        <v>35-50</v>
      </c>
      <c r="AK3083" t="str" cm="1">
        <f t="array" ref="AK3083">_xlfn.IFS(
G3083&lt;6, "&lt;6",
AND(G3083&gt;=6, G3083&lt;12), "6-12",
AND(G3083&gt;=12, G3083&lt;18), "12-18",  AND(G3083&gt;=18, G3083&lt;24), "18-24", G3083&gt;=24, "24-36")</f>
        <v>24-36</v>
      </c>
    </row>
    <row r="3084" spans="1:37" x14ac:dyDescent="0.3">
      <c r="A3084" t="s">
        <v>3184</v>
      </c>
      <c r="B3084" t="s">
        <v>33</v>
      </c>
      <c r="C3084">
        <v>54</v>
      </c>
      <c r="D3084" t="s">
        <v>34</v>
      </c>
      <c r="E3084" t="s">
        <v>103</v>
      </c>
      <c r="F3084">
        <v>6</v>
      </c>
      <c r="G3084">
        <v>8</v>
      </c>
      <c r="H3084" t="s">
        <v>36</v>
      </c>
      <c r="I3084" t="s">
        <v>37</v>
      </c>
      <c r="J3084" t="s">
        <v>34</v>
      </c>
      <c r="K3084" t="s">
        <v>37</v>
      </c>
      <c r="L3084" t="s">
        <v>50</v>
      </c>
      <c r="M3084" t="s">
        <v>34</v>
      </c>
      <c r="N3084" t="s">
        <v>34</v>
      </c>
      <c r="O3084" t="s">
        <v>34</v>
      </c>
      <c r="P3084" t="s">
        <v>34</v>
      </c>
      <c r="Q3084" t="s">
        <v>34</v>
      </c>
      <c r="R3084" t="s">
        <v>34</v>
      </c>
      <c r="S3084" t="s">
        <v>34</v>
      </c>
      <c r="T3084" t="s">
        <v>34</v>
      </c>
      <c r="U3084" t="s">
        <v>46</v>
      </c>
      <c r="V3084" t="s">
        <v>37</v>
      </c>
      <c r="W3084" t="s">
        <v>51</v>
      </c>
      <c r="X3084">
        <v>69.8</v>
      </c>
      <c r="Y3084">
        <v>69.8</v>
      </c>
      <c r="Z3084">
        <v>0</v>
      </c>
      <c r="AA3084">
        <v>10</v>
      </c>
      <c r="AB3084">
        <v>22.86</v>
      </c>
      <c r="AC3084">
        <v>102.66</v>
      </c>
      <c r="AD3084" t="s">
        <v>52</v>
      </c>
      <c r="AE3084" t="s">
        <v>58</v>
      </c>
      <c r="AF3084" t="s">
        <v>62</v>
      </c>
      <c r="AG3084">
        <f t="shared" si="96"/>
        <v>1</v>
      </c>
      <c r="AH3084" t="str" cm="1">
        <f t="array" ref="AH3084">_xlfn.IFS(
X3084&lt;=20, "&lt;20",
AND(X3084&gt;=20, X3084&lt;50), "20-50",
AND(X3084&gt;=50, X3084&lt;100), "50-100",
X3084&gt;=100, "&gt;100"
)</f>
        <v>50-100</v>
      </c>
      <c r="AI3084">
        <f t="shared" si="97"/>
        <v>0</v>
      </c>
      <c r="AJ3084" t="str" cm="1">
        <f t="array" ref="AJ3084">_xlfn.IFS(
C3084&lt;=20, "&lt;20",
AND(C3084&gt;=20, C3084&lt;35), "20-35",
AND(C3084&gt;=35, C3084&lt;50), "35-50",
C3084&gt;=50, "50-100"
)</f>
        <v>50-100</v>
      </c>
      <c r="AK3084" t="str" cm="1">
        <f t="array" ref="AK3084">_xlfn.IFS(
G3084&lt;6, "&lt;6",
AND(G3084&gt;=6, G3084&lt;12), "6-12",
AND(G3084&gt;=12, G3084&lt;18), "12-18",  AND(G3084&gt;=18, G3084&lt;24), "18-24", G3084&gt;=24, "24-36")</f>
        <v>6-12</v>
      </c>
    </row>
    <row r="3085" spans="1:37" x14ac:dyDescent="0.3">
      <c r="A3085" t="s">
        <v>3185</v>
      </c>
      <c r="B3085" t="s">
        <v>44</v>
      </c>
      <c r="C3085">
        <v>70</v>
      </c>
      <c r="D3085" t="s">
        <v>37</v>
      </c>
      <c r="E3085" t="s">
        <v>61</v>
      </c>
      <c r="F3085">
        <v>15</v>
      </c>
      <c r="G3085">
        <v>7</v>
      </c>
      <c r="H3085" t="s">
        <v>36</v>
      </c>
      <c r="I3085" t="s">
        <v>37</v>
      </c>
      <c r="J3085" t="s">
        <v>34</v>
      </c>
      <c r="K3085" t="s">
        <v>37</v>
      </c>
      <c r="L3085" t="s">
        <v>72</v>
      </c>
      <c r="M3085" t="s">
        <v>37</v>
      </c>
      <c r="N3085" t="s">
        <v>37</v>
      </c>
      <c r="O3085" t="s">
        <v>34</v>
      </c>
      <c r="P3085" t="s">
        <v>34</v>
      </c>
      <c r="Q3085" t="s">
        <v>34</v>
      </c>
      <c r="R3085" t="s">
        <v>34</v>
      </c>
      <c r="S3085" t="s">
        <v>34</v>
      </c>
      <c r="T3085" t="s">
        <v>37</v>
      </c>
      <c r="U3085" t="s">
        <v>46</v>
      </c>
      <c r="V3085" t="s">
        <v>37</v>
      </c>
      <c r="W3085" t="s">
        <v>40</v>
      </c>
      <c r="X3085">
        <v>57.15</v>
      </c>
      <c r="Y3085">
        <v>2250.65</v>
      </c>
      <c r="Z3085">
        <v>0</v>
      </c>
      <c r="AA3085">
        <v>0</v>
      </c>
      <c r="AB3085">
        <v>991.8</v>
      </c>
      <c r="AC3085">
        <v>3242.45</v>
      </c>
      <c r="AD3085" t="s">
        <v>52</v>
      </c>
      <c r="AE3085" t="s">
        <v>104</v>
      </c>
      <c r="AF3085" t="s">
        <v>150</v>
      </c>
      <c r="AG3085">
        <f t="shared" si="96"/>
        <v>1</v>
      </c>
      <c r="AH3085" t="str" cm="1">
        <f t="array" ref="AH3085">_xlfn.IFS(
X3085&lt;=20, "&lt;20",
AND(X3085&gt;=20, X3085&lt;50), "20-50",
AND(X3085&gt;=50, X3085&lt;100), "50-100",
X3085&gt;=100, "&gt;100"
)</f>
        <v>50-100</v>
      </c>
      <c r="AI3085">
        <f t="shared" si="97"/>
        <v>0</v>
      </c>
      <c r="AJ3085" t="str" cm="1">
        <f t="array" ref="AJ3085">_xlfn.IFS(
C3085&lt;=20, "&lt;20",
AND(C3085&gt;=20, C3085&lt;35), "20-35",
AND(C3085&gt;=35, C3085&lt;50), "35-50",
C3085&gt;=50, "50-100"
)</f>
        <v>50-100</v>
      </c>
      <c r="AK3085" t="str" cm="1">
        <f t="array" ref="AK3085">_xlfn.IFS(
G3085&lt;6, "&lt;6",
AND(G3085&gt;=6, G3085&lt;12), "6-12",
AND(G3085&gt;=12, G3085&lt;18), "12-18",  AND(G3085&gt;=18, G3085&lt;24), "18-24", G3085&gt;=24, "24-36")</f>
        <v>6-12</v>
      </c>
    </row>
    <row r="3086" spans="1:37" x14ac:dyDescent="0.3">
      <c r="A3086" t="s">
        <v>3186</v>
      </c>
      <c r="B3086" t="s">
        <v>44</v>
      </c>
      <c r="C3086">
        <v>28</v>
      </c>
      <c r="D3086" t="s">
        <v>34</v>
      </c>
      <c r="E3086" t="s">
        <v>74</v>
      </c>
      <c r="F3086">
        <v>4</v>
      </c>
      <c r="G3086">
        <v>33</v>
      </c>
      <c r="H3086" t="s">
        <v>49</v>
      </c>
      <c r="I3086" t="s">
        <v>37</v>
      </c>
      <c r="J3086" t="s">
        <v>34</v>
      </c>
      <c r="K3086" t="s">
        <v>37</v>
      </c>
      <c r="L3086" t="s">
        <v>50</v>
      </c>
      <c r="M3086" t="s">
        <v>34</v>
      </c>
      <c r="N3086" t="s">
        <v>34</v>
      </c>
      <c r="O3086" t="s">
        <v>34</v>
      </c>
      <c r="P3086" t="s">
        <v>34</v>
      </c>
      <c r="Q3086" t="s">
        <v>34</v>
      </c>
      <c r="R3086" t="s">
        <v>34</v>
      </c>
      <c r="S3086" t="s">
        <v>34</v>
      </c>
      <c r="T3086" t="s">
        <v>37</v>
      </c>
      <c r="U3086" t="s">
        <v>46</v>
      </c>
      <c r="V3086" t="s">
        <v>34</v>
      </c>
      <c r="W3086" t="s">
        <v>51</v>
      </c>
      <c r="X3086">
        <v>70</v>
      </c>
      <c r="Y3086">
        <v>153.05000000000001</v>
      </c>
      <c r="Z3086">
        <v>0</v>
      </c>
      <c r="AA3086">
        <v>0</v>
      </c>
      <c r="AB3086">
        <v>75.52</v>
      </c>
      <c r="AC3086">
        <v>228.57</v>
      </c>
      <c r="AD3086" t="s">
        <v>52</v>
      </c>
      <c r="AE3086" t="s">
        <v>94</v>
      </c>
      <c r="AF3086" t="s">
        <v>235</v>
      </c>
      <c r="AG3086">
        <f t="shared" si="96"/>
        <v>1</v>
      </c>
      <c r="AH3086" t="str" cm="1">
        <f t="array" ref="AH3086">_xlfn.IFS(
X3086&lt;=20, "&lt;20",
AND(X3086&gt;=20, X3086&lt;50), "20-50",
AND(X3086&gt;=50, X3086&lt;100), "50-100",
X3086&gt;=100, "&gt;100"
)</f>
        <v>50-100</v>
      </c>
      <c r="AI3086">
        <f t="shared" si="97"/>
        <v>0</v>
      </c>
      <c r="AJ3086" t="str" cm="1">
        <f t="array" ref="AJ3086">_xlfn.IFS(
C3086&lt;=20, "&lt;20",
AND(C3086&gt;=20, C3086&lt;35), "20-35",
AND(C3086&gt;=35, C3086&lt;50), "35-50",
C3086&gt;=50, "50-100"
)</f>
        <v>20-35</v>
      </c>
      <c r="AK3086" t="str" cm="1">
        <f t="array" ref="AK3086">_xlfn.IFS(
G3086&lt;6, "&lt;6",
AND(G3086&gt;=6, G3086&lt;12), "6-12",
AND(G3086&gt;=12, G3086&lt;18), "12-18",  AND(G3086&gt;=18, G3086&lt;24), "18-24", G3086&gt;=24, "24-36")</f>
        <v>24-36</v>
      </c>
    </row>
    <row r="3087" spans="1:37" x14ac:dyDescent="0.3">
      <c r="A3087" t="s">
        <v>3187</v>
      </c>
      <c r="B3087" t="s">
        <v>44</v>
      </c>
      <c r="C3087">
        <v>70</v>
      </c>
      <c r="D3087" t="s">
        <v>37</v>
      </c>
      <c r="E3087" t="s">
        <v>45</v>
      </c>
      <c r="F3087">
        <v>14</v>
      </c>
      <c r="G3087">
        <v>31</v>
      </c>
      <c r="H3087" t="s">
        <v>66</v>
      </c>
      <c r="I3087" t="s">
        <v>37</v>
      </c>
      <c r="J3087" t="s">
        <v>37</v>
      </c>
      <c r="K3087" t="s">
        <v>37</v>
      </c>
      <c r="L3087" t="s">
        <v>50</v>
      </c>
      <c r="M3087" t="s">
        <v>37</v>
      </c>
      <c r="N3087" t="s">
        <v>34</v>
      </c>
      <c r="O3087" t="s">
        <v>34</v>
      </c>
      <c r="P3087" t="s">
        <v>34</v>
      </c>
      <c r="Q3087" t="s">
        <v>34</v>
      </c>
      <c r="R3087" t="s">
        <v>34</v>
      </c>
      <c r="S3087" t="s">
        <v>34</v>
      </c>
      <c r="T3087" t="s">
        <v>37</v>
      </c>
      <c r="U3087" t="s">
        <v>67</v>
      </c>
      <c r="V3087" t="s">
        <v>37</v>
      </c>
      <c r="W3087" t="s">
        <v>40</v>
      </c>
      <c r="X3087">
        <v>80.7</v>
      </c>
      <c r="Y3087">
        <v>5676</v>
      </c>
      <c r="Z3087">
        <v>0</v>
      </c>
      <c r="AA3087">
        <v>0</v>
      </c>
      <c r="AB3087">
        <v>3123.29</v>
      </c>
      <c r="AC3087">
        <v>8799.2900000000009</v>
      </c>
      <c r="AD3087" t="s">
        <v>41</v>
      </c>
      <c r="AE3087" t="s">
        <v>42</v>
      </c>
      <c r="AF3087" t="s">
        <v>42</v>
      </c>
      <c r="AG3087">
        <f t="shared" si="96"/>
        <v>0</v>
      </c>
      <c r="AH3087" t="str" cm="1">
        <f t="array" ref="AH3087">_xlfn.IFS(
X3087&lt;=20, "&lt;20",
AND(X3087&gt;=20, X3087&lt;50), "20-50",
AND(X3087&gt;=50, X3087&lt;100), "50-100",
X3087&gt;=100, "&gt;100"
)</f>
        <v>50-100</v>
      </c>
      <c r="AI3087">
        <f t="shared" si="97"/>
        <v>0</v>
      </c>
      <c r="AJ3087" t="str" cm="1">
        <f t="array" ref="AJ3087">_xlfn.IFS(
C3087&lt;=20, "&lt;20",
AND(C3087&gt;=20, C3087&lt;35), "20-35",
AND(C3087&gt;=35, C3087&lt;50), "35-50",
C3087&gt;=50, "50-100"
)</f>
        <v>50-100</v>
      </c>
      <c r="AK3087" t="str" cm="1">
        <f t="array" ref="AK3087">_xlfn.IFS(
G3087&lt;6, "&lt;6",
AND(G3087&gt;=6, G3087&lt;12), "6-12",
AND(G3087&gt;=12, G3087&lt;18), "12-18",  AND(G3087&gt;=18, G3087&lt;24), "18-24", G3087&gt;=24, "24-36")</f>
        <v>24-36</v>
      </c>
    </row>
    <row r="3088" spans="1:37" x14ac:dyDescent="0.3">
      <c r="A3088" t="s">
        <v>3188</v>
      </c>
      <c r="B3088" t="s">
        <v>44</v>
      </c>
      <c r="C3088">
        <v>71</v>
      </c>
      <c r="D3088" t="s">
        <v>37</v>
      </c>
      <c r="E3088" t="s">
        <v>124</v>
      </c>
      <c r="F3088">
        <v>6</v>
      </c>
      <c r="G3088">
        <v>27</v>
      </c>
      <c r="H3088" t="s">
        <v>36</v>
      </c>
      <c r="I3088" t="s">
        <v>37</v>
      </c>
      <c r="J3088" t="s">
        <v>37</v>
      </c>
      <c r="K3088" t="s">
        <v>37</v>
      </c>
      <c r="L3088" t="s">
        <v>50</v>
      </c>
      <c r="M3088" t="s">
        <v>34</v>
      </c>
      <c r="N3088" t="s">
        <v>34</v>
      </c>
      <c r="O3088" t="s">
        <v>34</v>
      </c>
      <c r="P3088" t="s">
        <v>34</v>
      </c>
      <c r="Q3088" t="s">
        <v>37</v>
      </c>
      <c r="R3088" t="s">
        <v>34</v>
      </c>
      <c r="S3088" t="s">
        <v>34</v>
      </c>
      <c r="T3088" t="s">
        <v>37</v>
      </c>
      <c r="U3088" t="s">
        <v>46</v>
      </c>
      <c r="V3088" t="s">
        <v>37</v>
      </c>
      <c r="W3088" t="s">
        <v>51</v>
      </c>
      <c r="X3088">
        <v>84.75</v>
      </c>
      <c r="Y3088">
        <v>1350.15</v>
      </c>
      <c r="Z3088">
        <v>0</v>
      </c>
      <c r="AA3088">
        <v>0</v>
      </c>
      <c r="AB3088">
        <v>280.16000000000003</v>
      </c>
      <c r="AC3088">
        <v>1630.31</v>
      </c>
      <c r="AD3088" t="s">
        <v>52</v>
      </c>
      <c r="AE3088" t="s">
        <v>104</v>
      </c>
      <c r="AF3088" t="s">
        <v>150</v>
      </c>
      <c r="AG3088">
        <f t="shared" si="96"/>
        <v>1</v>
      </c>
      <c r="AH3088" t="str" cm="1">
        <f t="array" ref="AH3088">_xlfn.IFS(
X3088&lt;=20, "&lt;20",
AND(X3088&gt;=20, X3088&lt;50), "20-50",
AND(X3088&gt;=50, X3088&lt;100), "50-100",
X3088&gt;=100, "&gt;100"
)</f>
        <v>50-100</v>
      </c>
      <c r="AI3088">
        <f t="shared" si="97"/>
        <v>0</v>
      </c>
      <c r="AJ3088" t="str" cm="1">
        <f t="array" ref="AJ3088">_xlfn.IFS(
C3088&lt;=20, "&lt;20",
AND(C3088&gt;=20, C3088&lt;35), "20-35",
AND(C3088&gt;=35, C3088&lt;50), "35-50",
C3088&gt;=50, "50-100"
)</f>
        <v>50-100</v>
      </c>
      <c r="AK3088" t="str" cm="1">
        <f t="array" ref="AK3088">_xlfn.IFS(
G3088&lt;6, "&lt;6",
AND(G3088&gt;=6, G3088&lt;12), "6-12",
AND(G3088&gt;=12, G3088&lt;18), "12-18",  AND(G3088&gt;=18, G3088&lt;24), "18-24", G3088&gt;=24, "24-36")</f>
        <v>24-36</v>
      </c>
    </row>
    <row r="3089" spans="1:37" x14ac:dyDescent="0.3">
      <c r="A3089" t="s">
        <v>3189</v>
      </c>
      <c r="B3089" t="s">
        <v>33</v>
      </c>
      <c r="C3089">
        <v>55</v>
      </c>
      <c r="D3089" t="s">
        <v>37</v>
      </c>
      <c r="E3089" t="s">
        <v>69</v>
      </c>
      <c r="F3089">
        <v>4</v>
      </c>
      <c r="G3089">
        <v>24</v>
      </c>
      <c r="H3089" t="s">
        <v>70</v>
      </c>
      <c r="I3089" t="s">
        <v>37</v>
      </c>
      <c r="J3089" t="s">
        <v>34</v>
      </c>
      <c r="K3089" t="s">
        <v>34</v>
      </c>
      <c r="L3089" t="s">
        <v>34</v>
      </c>
      <c r="M3089" t="s">
        <v>34</v>
      </c>
      <c r="N3089" t="s">
        <v>34</v>
      </c>
      <c r="O3089" t="s">
        <v>34</v>
      </c>
      <c r="P3089" t="s">
        <v>34</v>
      </c>
      <c r="Q3089" t="s">
        <v>34</v>
      </c>
      <c r="R3089" t="s">
        <v>34</v>
      </c>
      <c r="S3089" t="s">
        <v>34</v>
      </c>
      <c r="T3089" t="s">
        <v>34</v>
      </c>
      <c r="U3089" t="s">
        <v>39</v>
      </c>
      <c r="V3089" t="s">
        <v>34</v>
      </c>
      <c r="W3089" t="s">
        <v>40</v>
      </c>
      <c r="X3089">
        <v>20.25</v>
      </c>
      <c r="Y3089">
        <v>854.9</v>
      </c>
      <c r="Z3089">
        <v>0</v>
      </c>
      <c r="AA3089">
        <v>0</v>
      </c>
      <c r="AB3089">
        <v>391.86</v>
      </c>
      <c r="AC3089">
        <v>1246.76</v>
      </c>
      <c r="AD3089" t="s">
        <v>41</v>
      </c>
      <c r="AE3089" t="s">
        <v>42</v>
      </c>
      <c r="AF3089" t="s">
        <v>42</v>
      </c>
      <c r="AG3089">
        <f t="shared" si="96"/>
        <v>0</v>
      </c>
      <c r="AH3089" t="str" cm="1">
        <f t="array" ref="AH3089">_xlfn.IFS(
X3089&lt;=20, "&lt;20",
AND(X3089&gt;=20, X3089&lt;50), "20-50",
AND(X3089&gt;=50, X3089&lt;100), "50-100",
X3089&gt;=100, "&gt;100"
)</f>
        <v>20-50</v>
      </c>
      <c r="AI3089">
        <f t="shared" si="97"/>
        <v>0</v>
      </c>
      <c r="AJ3089" t="str" cm="1">
        <f t="array" ref="AJ3089">_xlfn.IFS(
C3089&lt;=20, "&lt;20",
AND(C3089&gt;=20, C3089&lt;35), "20-35",
AND(C3089&gt;=35, C3089&lt;50), "35-50",
C3089&gt;=50, "50-100"
)</f>
        <v>50-100</v>
      </c>
      <c r="AK3089" t="str" cm="1">
        <f t="array" ref="AK3089">_xlfn.IFS(
G3089&lt;6, "&lt;6",
AND(G3089&gt;=6, G3089&lt;12), "6-12",
AND(G3089&gt;=12, G3089&lt;18), "12-18",  AND(G3089&gt;=18, G3089&lt;24), "18-24", G3089&gt;=24, "24-36")</f>
        <v>24-36</v>
      </c>
    </row>
    <row r="3090" spans="1:37" x14ac:dyDescent="0.3">
      <c r="A3090" t="s">
        <v>3190</v>
      </c>
      <c r="B3090" t="s">
        <v>33</v>
      </c>
      <c r="C3090">
        <v>48</v>
      </c>
      <c r="D3090" t="s">
        <v>37</v>
      </c>
      <c r="E3090" t="s">
        <v>56</v>
      </c>
      <c r="F3090">
        <v>13</v>
      </c>
      <c r="G3090">
        <v>35</v>
      </c>
      <c r="H3090" t="s">
        <v>36</v>
      </c>
      <c r="I3090" t="s">
        <v>37</v>
      </c>
      <c r="J3090" t="s">
        <v>37</v>
      </c>
      <c r="K3090" t="s">
        <v>34</v>
      </c>
      <c r="L3090" t="s">
        <v>34</v>
      </c>
      <c r="M3090" t="s">
        <v>34</v>
      </c>
      <c r="N3090" t="s">
        <v>34</v>
      </c>
      <c r="O3090" t="s">
        <v>34</v>
      </c>
      <c r="P3090" t="s">
        <v>34</v>
      </c>
      <c r="Q3090" t="s">
        <v>34</v>
      </c>
      <c r="R3090" t="s">
        <v>34</v>
      </c>
      <c r="S3090" t="s">
        <v>34</v>
      </c>
      <c r="T3090" t="s">
        <v>34</v>
      </c>
      <c r="U3090" t="s">
        <v>67</v>
      </c>
      <c r="V3090" t="s">
        <v>37</v>
      </c>
      <c r="W3090" t="s">
        <v>51</v>
      </c>
      <c r="X3090">
        <v>25.95</v>
      </c>
      <c r="Y3090">
        <v>1444.05</v>
      </c>
      <c r="Z3090">
        <v>0</v>
      </c>
      <c r="AA3090">
        <v>0</v>
      </c>
      <c r="AB3090">
        <v>2677.92</v>
      </c>
      <c r="AC3090">
        <v>4121.97</v>
      </c>
      <c r="AD3090" t="s">
        <v>41</v>
      </c>
      <c r="AE3090" t="s">
        <v>42</v>
      </c>
      <c r="AF3090" t="s">
        <v>42</v>
      </c>
      <c r="AG3090">
        <f t="shared" si="96"/>
        <v>0</v>
      </c>
      <c r="AH3090" t="str" cm="1">
        <f t="array" ref="AH3090">_xlfn.IFS(
X3090&lt;=20, "&lt;20",
AND(X3090&gt;=20, X3090&lt;50), "20-50",
AND(X3090&gt;=50, X3090&lt;100), "50-100",
X3090&gt;=100, "&gt;100"
)</f>
        <v>20-50</v>
      </c>
      <c r="AI3090">
        <f t="shared" si="97"/>
        <v>0</v>
      </c>
      <c r="AJ3090" t="str" cm="1">
        <f t="array" ref="AJ3090">_xlfn.IFS(
C3090&lt;=20, "&lt;20",
AND(C3090&gt;=20, C3090&lt;35), "20-35",
AND(C3090&gt;=35, C3090&lt;50), "35-50",
C3090&gt;=50, "50-100"
)</f>
        <v>35-50</v>
      </c>
      <c r="AK3090" t="str" cm="1">
        <f t="array" ref="AK3090">_xlfn.IFS(
G3090&lt;6, "&lt;6",
AND(G3090&gt;=6, G3090&lt;12), "6-12",
AND(G3090&gt;=12, G3090&lt;18), "12-18",  AND(G3090&gt;=18, G3090&lt;24), "18-24", G3090&gt;=24, "24-36")</f>
        <v>24-36</v>
      </c>
    </row>
    <row r="3091" spans="1:37" x14ac:dyDescent="0.3">
      <c r="A3091" t="s">
        <v>3191</v>
      </c>
      <c r="B3091" t="s">
        <v>44</v>
      </c>
      <c r="C3091">
        <v>22</v>
      </c>
      <c r="D3091" t="s">
        <v>34</v>
      </c>
      <c r="E3091" t="s">
        <v>74</v>
      </c>
      <c r="F3091">
        <v>7</v>
      </c>
      <c r="G3091">
        <v>2</v>
      </c>
      <c r="H3091" t="s">
        <v>57</v>
      </c>
      <c r="I3091" t="s">
        <v>37</v>
      </c>
      <c r="J3091" t="s">
        <v>37</v>
      </c>
      <c r="K3091" t="s">
        <v>37</v>
      </c>
      <c r="L3091" t="s">
        <v>50</v>
      </c>
      <c r="M3091" t="s">
        <v>34</v>
      </c>
      <c r="N3091" t="s">
        <v>34</v>
      </c>
      <c r="O3091" t="s">
        <v>34</v>
      </c>
      <c r="P3091" t="s">
        <v>37</v>
      </c>
      <c r="Q3091" t="s">
        <v>37</v>
      </c>
      <c r="R3091" t="s">
        <v>34</v>
      </c>
      <c r="S3091" t="s">
        <v>37</v>
      </c>
      <c r="T3091" t="s">
        <v>37</v>
      </c>
      <c r="U3091" t="s">
        <v>46</v>
      </c>
      <c r="V3091" t="s">
        <v>37</v>
      </c>
      <c r="W3091" t="s">
        <v>51</v>
      </c>
      <c r="X3091">
        <v>88.85</v>
      </c>
      <c r="Y3091">
        <v>1594.75</v>
      </c>
      <c r="Z3091">
        <v>21.58</v>
      </c>
      <c r="AA3091">
        <v>0</v>
      </c>
      <c r="AB3091">
        <v>333.9</v>
      </c>
      <c r="AC3091">
        <v>1907.07</v>
      </c>
      <c r="AD3091" t="s">
        <v>41</v>
      </c>
      <c r="AE3091" t="s">
        <v>42</v>
      </c>
      <c r="AF3091" t="s">
        <v>42</v>
      </c>
      <c r="AG3091">
        <f t="shared" si="96"/>
        <v>0</v>
      </c>
      <c r="AH3091" t="str" cm="1">
        <f t="array" ref="AH3091">_xlfn.IFS(
X3091&lt;=20, "&lt;20",
AND(X3091&gt;=20, X3091&lt;50), "20-50",
AND(X3091&gt;=50, X3091&lt;100), "50-100",
X3091&gt;=100, "&gt;100"
)</f>
        <v>50-100</v>
      </c>
      <c r="AI3091">
        <f t="shared" si="97"/>
        <v>0</v>
      </c>
      <c r="AJ3091" t="str" cm="1">
        <f t="array" ref="AJ3091">_xlfn.IFS(
C3091&lt;=20, "&lt;20",
AND(C3091&gt;=20, C3091&lt;35), "20-35",
AND(C3091&gt;=35, C3091&lt;50), "35-50",
C3091&gt;=50, "50-100"
)</f>
        <v>20-35</v>
      </c>
      <c r="AK3091" t="str" cm="1">
        <f t="array" ref="AK3091">_xlfn.IFS(
G3091&lt;6, "&lt;6",
AND(G3091&gt;=6, G3091&lt;12), "6-12",
AND(G3091&gt;=12, G3091&lt;18), "12-18",  AND(G3091&gt;=18, G3091&lt;24), "18-24", G3091&gt;=24, "24-36")</f>
        <v>&lt;6</v>
      </c>
    </row>
    <row r="3092" spans="1:37" x14ac:dyDescent="0.3">
      <c r="A3092" t="s">
        <v>3192</v>
      </c>
      <c r="B3092" t="s">
        <v>33</v>
      </c>
      <c r="C3092">
        <v>66</v>
      </c>
      <c r="D3092" t="s">
        <v>37</v>
      </c>
      <c r="E3092" t="s">
        <v>74</v>
      </c>
      <c r="F3092">
        <v>10</v>
      </c>
      <c r="G3092">
        <v>23</v>
      </c>
      <c r="H3092" t="s">
        <v>36</v>
      </c>
      <c r="I3092" t="s">
        <v>37</v>
      </c>
      <c r="J3092" t="s">
        <v>34</v>
      </c>
      <c r="K3092" t="s">
        <v>37</v>
      </c>
      <c r="L3092" t="s">
        <v>72</v>
      </c>
      <c r="M3092" t="s">
        <v>34</v>
      </c>
      <c r="N3092" t="s">
        <v>37</v>
      </c>
      <c r="O3092" t="s">
        <v>37</v>
      </c>
      <c r="P3092" t="s">
        <v>34</v>
      </c>
      <c r="Q3092" t="s">
        <v>34</v>
      </c>
      <c r="R3092" t="s">
        <v>34</v>
      </c>
      <c r="S3092" t="s">
        <v>34</v>
      </c>
      <c r="T3092" t="s">
        <v>37</v>
      </c>
      <c r="U3092" t="s">
        <v>39</v>
      </c>
      <c r="V3092" t="s">
        <v>37</v>
      </c>
      <c r="W3092" t="s">
        <v>51</v>
      </c>
      <c r="X3092">
        <v>54.8</v>
      </c>
      <c r="Y3092">
        <v>731.3</v>
      </c>
      <c r="Z3092">
        <v>0</v>
      </c>
      <c r="AA3092">
        <v>0</v>
      </c>
      <c r="AB3092">
        <v>136.63</v>
      </c>
      <c r="AC3092">
        <v>867.93</v>
      </c>
      <c r="AD3092" t="s">
        <v>41</v>
      </c>
      <c r="AE3092" t="s">
        <v>42</v>
      </c>
      <c r="AF3092" t="s">
        <v>42</v>
      </c>
      <c r="AG3092">
        <f t="shared" si="96"/>
        <v>0</v>
      </c>
      <c r="AH3092" t="str" cm="1">
        <f t="array" ref="AH3092">_xlfn.IFS(
X3092&lt;=20, "&lt;20",
AND(X3092&gt;=20, X3092&lt;50), "20-50",
AND(X3092&gt;=50, X3092&lt;100), "50-100",
X3092&gt;=100, "&gt;100"
)</f>
        <v>50-100</v>
      </c>
      <c r="AI3092">
        <f t="shared" si="97"/>
        <v>0</v>
      </c>
      <c r="AJ3092" t="str" cm="1">
        <f t="array" ref="AJ3092">_xlfn.IFS(
C3092&lt;=20, "&lt;20",
AND(C3092&gt;=20, C3092&lt;35), "20-35",
AND(C3092&gt;=35, C3092&lt;50), "35-50",
C3092&gt;=50, "50-100"
)</f>
        <v>50-100</v>
      </c>
      <c r="AK3092" t="str" cm="1">
        <f t="array" ref="AK3092">_xlfn.IFS(
G3092&lt;6, "&lt;6",
AND(G3092&gt;=6, G3092&lt;12), "6-12",
AND(G3092&gt;=12, G3092&lt;18), "12-18",  AND(G3092&gt;=18, G3092&lt;24), "18-24", G3092&gt;=24, "24-36")</f>
        <v>18-24</v>
      </c>
    </row>
    <row r="3093" spans="1:37" x14ac:dyDescent="0.3">
      <c r="A3093" t="s">
        <v>3193</v>
      </c>
      <c r="B3093" t="s">
        <v>33</v>
      </c>
      <c r="C3093">
        <v>33</v>
      </c>
      <c r="D3093" t="s">
        <v>34</v>
      </c>
      <c r="E3093" t="s">
        <v>136</v>
      </c>
      <c r="F3093">
        <v>5</v>
      </c>
      <c r="G3093">
        <v>30</v>
      </c>
      <c r="H3093" t="s">
        <v>70</v>
      </c>
      <c r="I3093" t="s">
        <v>37</v>
      </c>
      <c r="J3093" t="s">
        <v>37</v>
      </c>
      <c r="K3093" t="s">
        <v>37</v>
      </c>
      <c r="L3093" t="s">
        <v>38</v>
      </c>
      <c r="M3093" t="s">
        <v>37</v>
      </c>
      <c r="N3093" t="s">
        <v>34</v>
      </c>
      <c r="O3093" t="s">
        <v>34</v>
      </c>
      <c r="P3093" t="s">
        <v>37</v>
      </c>
      <c r="Q3093" t="s">
        <v>37</v>
      </c>
      <c r="R3093" t="s">
        <v>37</v>
      </c>
      <c r="S3093" t="s">
        <v>37</v>
      </c>
      <c r="T3093" t="s">
        <v>37</v>
      </c>
      <c r="U3093" t="s">
        <v>39</v>
      </c>
      <c r="V3093" t="s">
        <v>34</v>
      </c>
      <c r="W3093" t="s">
        <v>40</v>
      </c>
      <c r="X3093">
        <v>80.45</v>
      </c>
      <c r="Y3093">
        <v>3375.9</v>
      </c>
      <c r="Z3093">
        <v>0</v>
      </c>
      <c r="AA3093">
        <v>0</v>
      </c>
      <c r="AB3093">
        <v>727.02</v>
      </c>
      <c r="AC3093">
        <v>4102.92</v>
      </c>
      <c r="AD3093" t="s">
        <v>41</v>
      </c>
      <c r="AE3093" t="s">
        <v>42</v>
      </c>
      <c r="AF3093" t="s">
        <v>42</v>
      </c>
      <c r="AG3093">
        <f t="shared" si="96"/>
        <v>0</v>
      </c>
      <c r="AH3093" t="str" cm="1">
        <f t="array" ref="AH3093">_xlfn.IFS(
X3093&lt;=20, "&lt;20",
AND(X3093&gt;=20, X3093&lt;50), "20-50",
AND(X3093&gt;=50, X3093&lt;100), "50-100",
X3093&gt;=100, "&gt;100"
)</f>
        <v>50-100</v>
      </c>
      <c r="AI3093">
        <f t="shared" si="97"/>
        <v>0</v>
      </c>
      <c r="AJ3093" t="str" cm="1">
        <f t="array" ref="AJ3093">_xlfn.IFS(
C3093&lt;=20, "&lt;20",
AND(C3093&gt;=20, C3093&lt;35), "20-35",
AND(C3093&gt;=35, C3093&lt;50), "35-50",
C3093&gt;=50, "50-100"
)</f>
        <v>20-35</v>
      </c>
      <c r="AK3093" t="str" cm="1">
        <f t="array" ref="AK3093">_xlfn.IFS(
G3093&lt;6, "&lt;6",
AND(G3093&gt;=6, G3093&lt;12), "6-12",
AND(G3093&gt;=12, G3093&lt;18), "12-18",  AND(G3093&gt;=18, G3093&lt;24), "18-24", G3093&gt;=24, "24-36")</f>
        <v>24-36</v>
      </c>
    </row>
    <row r="3094" spans="1:37" x14ac:dyDescent="0.3">
      <c r="A3094" t="s">
        <v>3194</v>
      </c>
      <c r="B3094" t="s">
        <v>44</v>
      </c>
      <c r="C3094">
        <v>18</v>
      </c>
      <c r="D3094" t="s">
        <v>34</v>
      </c>
      <c r="E3094" t="s">
        <v>103</v>
      </c>
      <c r="F3094">
        <v>2</v>
      </c>
      <c r="G3094">
        <v>7</v>
      </c>
      <c r="H3094" t="s">
        <v>70</v>
      </c>
      <c r="I3094" t="s">
        <v>37</v>
      </c>
      <c r="J3094" t="s">
        <v>37</v>
      </c>
      <c r="K3094" t="s">
        <v>37</v>
      </c>
      <c r="L3094" t="s">
        <v>50</v>
      </c>
      <c r="M3094" t="s">
        <v>34</v>
      </c>
      <c r="N3094" t="s">
        <v>37</v>
      </c>
      <c r="O3094" t="s">
        <v>34</v>
      </c>
      <c r="P3094" t="s">
        <v>34</v>
      </c>
      <c r="Q3094" t="s">
        <v>37</v>
      </c>
      <c r="R3094" t="s">
        <v>37</v>
      </c>
      <c r="S3094" t="s">
        <v>37</v>
      </c>
      <c r="T3094" t="s">
        <v>37</v>
      </c>
      <c r="U3094" t="s">
        <v>46</v>
      </c>
      <c r="V3094" t="s">
        <v>34</v>
      </c>
      <c r="W3094" t="s">
        <v>51</v>
      </c>
      <c r="X3094">
        <v>101.1</v>
      </c>
      <c r="Y3094">
        <v>6039.9</v>
      </c>
      <c r="Z3094">
        <v>0</v>
      </c>
      <c r="AA3094">
        <v>0</v>
      </c>
      <c r="AB3094">
        <v>544.57000000000005</v>
      </c>
      <c r="AC3094">
        <v>6584.47</v>
      </c>
      <c r="AD3094" t="s">
        <v>52</v>
      </c>
      <c r="AE3094" t="s">
        <v>58</v>
      </c>
      <c r="AF3094" t="s">
        <v>288</v>
      </c>
      <c r="AG3094">
        <f t="shared" si="96"/>
        <v>1</v>
      </c>
      <c r="AH3094" t="str" cm="1">
        <f t="array" ref="AH3094">_xlfn.IFS(
X3094&lt;=20, "&lt;20",
AND(X3094&gt;=20, X3094&lt;50), "20-50",
AND(X3094&gt;=50, X3094&lt;100), "50-100",
X3094&gt;=100, "&gt;100"
)</f>
        <v>&gt;100</v>
      </c>
      <c r="AI3094">
        <f t="shared" si="97"/>
        <v>0</v>
      </c>
      <c r="AJ3094" t="str" cm="1">
        <f t="array" ref="AJ3094">_xlfn.IFS(
C3094&lt;=20, "&lt;20",
AND(C3094&gt;=20, C3094&lt;35), "20-35",
AND(C3094&gt;=35, C3094&lt;50), "35-50",
C3094&gt;=50, "50-100"
)</f>
        <v>&lt;20</v>
      </c>
      <c r="AK3094" t="str" cm="1">
        <f t="array" ref="AK3094">_xlfn.IFS(
G3094&lt;6, "&lt;6",
AND(G3094&gt;=6, G3094&lt;12), "6-12",
AND(G3094&gt;=12, G3094&lt;18), "12-18",  AND(G3094&gt;=18, G3094&lt;24), "18-24", G3094&gt;=24, "24-36")</f>
        <v>6-12</v>
      </c>
    </row>
    <row r="3095" spans="1:37" x14ac:dyDescent="0.3">
      <c r="A3095" t="s">
        <v>3195</v>
      </c>
      <c r="B3095" t="s">
        <v>33</v>
      </c>
      <c r="C3095">
        <v>34</v>
      </c>
      <c r="D3095" t="s">
        <v>34</v>
      </c>
      <c r="E3095" t="s">
        <v>74</v>
      </c>
      <c r="F3095">
        <v>2</v>
      </c>
      <c r="G3095">
        <v>2</v>
      </c>
      <c r="H3095" t="s">
        <v>36</v>
      </c>
      <c r="I3095" t="s">
        <v>34</v>
      </c>
      <c r="J3095" t="s">
        <v>34</v>
      </c>
      <c r="K3095" t="s">
        <v>37</v>
      </c>
      <c r="L3095" t="s">
        <v>72</v>
      </c>
      <c r="M3095" t="s">
        <v>37</v>
      </c>
      <c r="N3095" t="s">
        <v>37</v>
      </c>
      <c r="O3095" t="s">
        <v>34</v>
      </c>
      <c r="P3095" t="s">
        <v>34</v>
      </c>
      <c r="Q3095" t="s">
        <v>34</v>
      </c>
      <c r="R3095" t="s">
        <v>37</v>
      </c>
      <c r="S3095" t="s">
        <v>37</v>
      </c>
      <c r="T3095" t="s">
        <v>37</v>
      </c>
      <c r="U3095" t="s">
        <v>46</v>
      </c>
      <c r="V3095" t="s">
        <v>37</v>
      </c>
      <c r="W3095" t="s">
        <v>51</v>
      </c>
      <c r="X3095">
        <v>44.65</v>
      </c>
      <c r="Y3095">
        <v>1156.55</v>
      </c>
      <c r="Z3095">
        <v>0</v>
      </c>
      <c r="AA3095">
        <v>0</v>
      </c>
      <c r="AB3095">
        <v>0</v>
      </c>
      <c r="AC3095">
        <v>1156.55</v>
      </c>
      <c r="AD3095" t="s">
        <v>41</v>
      </c>
      <c r="AE3095" t="s">
        <v>42</v>
      </c>
      <c r="AF3095" t="s">
        <v>42</v>
      </c>
      <c r="AG3095">
        <f t="shared" si="96"/>
        <v>0</v>
      </c>
      <c r="AH3095" t="str" cm="1">
        <f t="array" ref="AH3095">_xlfn.IFS(
X3095&lt;=20, "&lt;20",
AND(X3095&gt;=20, X3095&lt;50), "20-50",
AND(X3095&gt;=50, X3095&lt;100), "50-100",
X3095&gt;=100, "&gt;100"
)</f>
        <v>20-50</v>
      </c>
      <c r="AI3095">
        <f t="shared" si="97"/>
        <v>0</v>
      </c>
      <c r="AJ3095" t="str" cm="1">
        <f t="array" ref="AJ3095">_xlfn.IFS(
C3095&lt;=20, "&lt;20",
AND(C3095&gt;=20, C3095&lt;35), "20-35",
AND(C3095&gt;=35, C3095&lt;50), "35-50",
C3095&gt;=50, "50-100"
)</f>
        <v>20-35</v>
      </c>
      <c r="AK3095" t="str" cm="1">
        <f t="array" ref="AK3095">_xlfn.IFS(
G3095&lt;6, "&lt;6",
AND(G3095&gt;=6, G3095&lt;12), "6-12",
AND(G3095&gt;=12, G3095&lt;18), "12-18",  AND(G3095&gt;=18, G3095&lt;24), "18-24", G3095&gt;=24, "24-36")</f>
        <v>&lt;6</v>
      </c>
    </row>
    <row r="3096" spans="1:37" x14ac:dyDescent="0.3">
      <c r="A3096" t="s">
        <v>3196</v>
      </c>
      <c r="B3096" t="s">
        <v>44</v>
      </c>
      <c r="C3096">
        <v>62</v>
      </c>
      <c r="D3096" t="s">
        <v>34</v>
      </c>
      <c r="E3096" t="s">
        <v>130</v>
      </c>
      <c r="F3096">
        <v>15</v>
      </c>
      <c r="G3096">
        <v>6</v>
      </c>
      <c r="H3096" t="s">
        <v>36</v>
      </c>
      <c r="I3096" t="s">
        <v>37</v>
      </c>
      <c r="J3096" t="s">
        <v>34</v>
      </c>
      <c r="K3096" t="s">
        <v>37</v>
      </c>
      <c r="L3096" t="s">
        <v>50</v>
      </c>
      <c r="M3096" t="s">
        <v>37</v>
      </c>
      <c r="N3096" t="s">
        <v>37</v>
      </c>
      <c r="O3096" t="s">
        <v>34</v>
      </c>
      <c r="P3096" t="s">
        <v>37</v>
      </c>
      <c r="Q3096" t="s">
        <v>37</v>
      </c>
      <c r="R3096" t="s">
        <v>37</v>
      </c>
      <c r="S3096" t="s">
        <v>37</v>
      </c>
      <c r="T3096" t="s">
        <v>34</v>
      </c>
      <c r="U3096" t="s">
        <v>39</v>
      </c>
      <c r="V3096" t="s">
        <v>37</v>
      </c>
      <c r="W3096" t="s">
        <v>51</v>
      </c>
      <c r="X3096">
        <v>105.85</v>
      </c>
      <c r="Y3096">
        <v>5826.65</v>
      </c>
      <c r="Z3096">
        <v>0</v>
      </c>
      <c r="AA3096">
        <v>10</v>
      </c>
      <c r="AB3096">
        <v>1130.22</v>
      </c>
      <c r="AC3096">
        <v>6966.87</v>
      </c>
      <c r="AD3096" t="s">
        <v>41</v>
      </c>
      <c r="AE3096" t="s">
        <v>42</v>
      </c>
      <c r="AF3096" t="s">
        <v>42</v>
      </c>
      <c r="AG3096">
        <f t="shared" si="96"/>
        <v>0</v>
      </c>
      <c r="AH3096" t="str" cm="1">
        <f t="array" ref="AH3096">_xlfn.IFS(
X3096&lt;=20, "&lt;20",
AND(X3096&gt;=20, X3096&lt;50), "20-50",
AND(X3096&gt;=50, X3096&lt;100), "50-100",
X3096&gt;=100, "&gt;100"
)</f>
        <v>&gt;100</v>
      </c>
      <c r="AI3096">
        <f t="shared" si="97"/>
        <v>0</v>
      </c>
      <c r="AJ3096" t="str" cm="1">
        <f t="array" ref="AJ3096">_xlfn.IFS(
C3096&lt;=20, "&lt;20",
AND(C3096&gt;=20, C3096&lt;35), "20-35",
AND(C3096&gt;=35, C3096&lt;50), "35-50",
C3096&gt;=50, "50-100"
)</f>
        <v>50-100</v>
      </c>
      <c r="AK3096" t="str" cm="1">
        <f t="array" ref="AK3096">_xlfn.IFS(
G3096&lt;6, "&lt;6",
AND(G3096&gt;=6, G3096&lt;12), "6-12",
AND(G3096&gt;=12, G3096&lt;18), "12-18",  AND(G3096&gt;=18, G3096&lt;24), "18-24", G3096&gt;=24, "24-36")</f>
        <v>6-12</v>
      </c>
    </row>
    <row r="3097" spans="1:37" x14ac:dyDescent="0.3">
      <c r="A3097" t="s">
        <v>3197</v>
      </c>
      <c r="B3097" t="s">
        <v>44</v>
      </c>
      <c r="C3097">
        <v>26</v>
      </c>
      <c r="D3097" t="s">
        <v>34</v>
      </c>
      <c r="E3097" t="s">
        <v>61</v>
      </c>
      <c r="F3097">
        <v>14</v>
      </c>
      <c r="G3097">
        <v>25</v>
      </c>
      <c r="H3097" t="s">
        <v>36</v>
      </c>
      <c r="I3097" t="s">
        <v>37</v>
      </c>
      <c r="J3097" t="s">
        <v>37</v>
      </c>
      <c r="K3097" t="s">
        <v>34</v>
      </c>
      <c r="L3097" t="s">
        <v>34</v>
      </c>
      <c r="M3097" t="s">
        <v>34</v>
      </c>
      <c r="N3097" t="s">
        <v>34</v>
      </c>
      <c r="O3097" t="s">
        <v>34</v>
      </c>
      <c r="P3097" t="s">
        <v>34</v>
      </c>
      <c r="Q3097" t="s">
        <v>34</v>
      </c>
      <c r="R3097" t="s">
        <v>34</v>
      </c>
      <c r="S3097" t="s">
        <v>34</v>
      </c>
      <c r="T3097" t="s">
        <v>34</v>
      </c>
      <c r="U3097" t="s">
        <v>67</v>
      </c>
      <c r="V3097" t="s">
        <v>37</v>
      </c>
      <c r="W3097" t="s">
        <v>40</v>
      </c>
      <c r="X3097">
        <v>24.6</v>
      </c>
      <c r="Y3097">
        <v>973.95</v>
      </c>
      <c r="Z3097">
        <v>0</v>
      </c>
      <c r="AA3097">
        <v>0</v>
      </c>
      <c r="AB3097">
        <v>1098.8</v>
      </c>
      <c r="AC3097">
        <v>2072.75</v>
      </c>
      <c r="AD3097" t="s">
        <v>41</v>
      </c>
      <c r="AE3097" t="s">
        <v>42</v>
      </c>
      <c r="AF3097" t="s">
        <v>42</v>
      </c>
      <c r="AG3097">
        <f t="shared" si="96"/>
        <v>0</v>
      </c>
      <c r="AH3097" t="str" cm="1">
        <f t="array" ref="AH3097">_xlfn.IFS(
X3097&lt;=20, "&lt;20",
AND(X3097&gt;=20, X3097&lt;50), "20-50",
AND(X3097&gt;=50, X3097&lt;100), "50-100",
X3097&gt;=100, "&gt;100"
)</f>
        <v>20-50</v>
      </c>
      <c r="AI3097">
        <f t="shared" si="97"/>
        <v>0</v>
      </c>
      <c r="AJ3097" t="str" cm="1">
        <f t="array" ref="AJ3097">_xlfn.IFS(
C3097&lt;=20, "&lt;20",
AND(C3097&gt;=20, C3097&lt;35), "20-35",
AND(C3097&gt;=35, C3097&lt;50), "35-50",
C3097&gt;=50, "50-100"
)</f>
        <v>20-35</v>
      </c>
      <c r="AK3097" t="str" cm="1">
        <f t="array" ref="AK3097">_xlfn.IFS(
G3097&lt;6, "&lt;6",
AND(G3097&gt;=6, G3097&lt;12), "6-12",
AND(G3097&gt;=12, G3097&lt;18), "12-18",  AND(G3097&gt;=18, G3097&lt;24), "18-24", G3097&gt;=24, "24-36")</f>
        <v>24-36</v>
      </c>
    </row>
    <row r="3098" spans="1:37" x14ac:dyDescent="0.3">
      <c r="A3098" t="s">
        <v>3198</v>
      </c>
      <c r="B3098" t="s">
        <v>33</v>
      </c>
      <c r="C3098">
        <v>34</v>
      </c>
      <c r="D3098" t="s">
        <v>37</v>
      </c>
      <c r="E3098" t="s">
        <v>82</v>
      </c>
      <c r="F3098">
        <v>8</v>
      </c>
      <c r="G3098">
        <v>8</v>
      </c>
      <c r="H3098" t="s">
        <v>49</v>
      </c>
      <c r="I3098" t="s">
        <v>37</v>
      </c>
      <c r="J3098" t="s">
        <v>37</v>
      </c>
      <c r="K3098" t="s">
        <v>37</v>
      </c>
      <c r="L3098" t="s">
        <v>72</v>
      </c>
      <c r="M3098" t="s">
        <v>37</v>
      </c>
      <c r="N3098" t="s">
        <v>37</v>
      </c>
      <c r="O3098" t="s">
        <v>34</v>
      </c>
      <c r="P3098" t="s">
        <v>37</v>
      </c>
      <c r="Q3098" t="s">
        <v>34</v>
      </c>
      <c r="R3098" t="s">
        <v>37</v>
      </c>
      <c r="S3098" t="s">
        <v>37</v>
      </c>
      <c r="T3098" t="s">
        <v>37</v>
      </c>
      <c r="U3098" t="s">
        <v>67</v>
      </c>
      <c r="V3098" t="s">
        <v>37</v>
      </c>
      <c r="W3098" t="s">
        <v>40</v>
      </c>
      <c r="X3098">
        <v>76.150000000000006</v>
      </c>
      <c r="Y3098">
        <v>645.79999999999995</v>
      </c>
      <c r="Z3098">
        <v>0</v>
      </c>
      <c r="AA3098">
        <v>0</v>
      </c>
      <c r="AB3098">
        <v>298.24</v>
      </c>
      <c r="AC3098">
        <v>944.04</v>
      </c>
      <c r="AD3098" t="s">
        <v>41</v>
      </c>
      <c r="AE3098" t="s">
        <v>42</v>
      </c>
      <c r="AF3098" t="s">
        <v>42</v>
      </c>
      <c r="AG3098">
        <f t="shared" si="96"/>
        <v>0</v>
      </c>
      <c r="AH3098" t="str" cm="1">
        <f t="array" ref="AH3098">_xlfn.IFS(
X3098&lt;=20, "&lt;20",
AND(X3098&gt;=20, X3098&lt;50), "20-50",
AND(X3098&gt;=50, X3098&lt;100), "50-100",
X3098&gt;=100, "&gt;100"
)</f>
        <v>50-100</v>
      </c>
      <c r="AI3098">
        <f t="shared" si="97"/>
        <v>0</v>
      </c>
      <c r="AJ3098" t="str" cm="1">
        <f t="array" ref="AJ3098">_xlfn.IFS(
C3098&lt;=20, "&lt;20",
AND(C3098&gt;=20, C3098&lt;35), "20-35",
AND(C3098&gt;=35, C3098&lt;50), "35-50",
C3098&gt;=50, "50-100"
)</f>
        <v>20-35</v>
      </c>
      <c r="AK3098" t="str" cm="1">
        <f t="array" ref="AK3098">_xlfn.IFS(
G3098&lt;6, "&lt;6",
AND(G3098&gt;=6, G3098&lt;12), "6-12",
AND(G3098&gt;=12, G3098&lt;18), "12-18",  AND(G3098&gt;=18, G3098&lt;24), "18-24", G3098&gt;=24, "24-36")</f>
        <v>6-12</v>
      </c>
    </row>
    <row r="3099" spans="1:37" x14ac:dyDescent="0.3">
      <c r="A3099" t="s">
        <v>3199</v>
      </c>
      <c r="B3099" t="s">
        <v>44</v>
      </c>
      <c r="C3099">
        <v>67</v>
      </c>
      <c r="D3099" t="s">
        <v>34</v>
      </c>
      <c r="E3099" t="s">
        <v>74</v>
      </c>
      <c r="F3099">
        <v>13</v>
      </c>
      <c r="G3099">
        <v>21</v>
      </c>
      <c r="H3099" t="s">
        <v>36</v>
      </c>
      <c r="I3099" t="s">
        <v>37</v>
      </c>
      <c r="J3099" t="s">
        <v>34</v>
      </c>
      <c r="K3099" t="s">
        <v>37</v>
      </c>
      <c r="L3099" t="s">
        <v>50</v>
      </c>
      <c r="M3099" t="s">
        <v>34</v>
      </c>
      <c r="N3099" t="s">
        <v>37</v>
      </c>
      <c r="O3099" t="s">
        <v>37</v>
      </c>
      <c r="P3099" t="s">
        <v>34</v>
      </c>
      <c r="Q3099" t="s">
        <v>34</v>
      </c>
      <c r="R3099" t="s">
        <v>37</v>
      </c>
      <c r="S3099" t="s">
        <v>37</v>
      </c>
      <c r="T3099" t="s">
        <v>37</v>
      </c>
      <c r="U3099" t="s">
        <v>67</v>
      </c>
      <c r="V3099" t="s">
        <v>34</v>
      </c>
      <c r="W3099" t="s">
        <v>51</v>
      </c>
      <c r="X3099">
        <v>88.4</v>
      </c>
      <c r="Y3099">
        <v>2191.15</v>
      </c>
      <c r="Z3099">
        <v>0</v>
      </c>
      <c r="AA3099">
        <v>0</v>
      </c>
      <c r="AB3099">
        <v>486</v>
      </c>
      <c r="AC3099">
        <v>2677.15</v>
      </c>
      <c r="AD3099" t="s">
        <v>41</v>
      </c>
      <c r="AE3099" t="s">
        <v>42</v>
      </c>
      <c r="AF3099" t="s">
        <v>42</v>
      </c>
      <c r="AG3099">
        <f t="shared" si="96"/>
        <v>0</v>
      </c>
      <c r="AH3099" t="str" cm="1">
        <f t="array" ref="AH3099">_xlfn.IFS(
X3099&lt;=20, "&lt;20",
AND(X3099&gt;=20, X3099&lt;50), "20-50",
AND(X3099&gt;=50, X3099&lt;100), "50-100",
X3099&gt;=100, "&gt;100"
)</f>
        <v>50-100</v>
      </c>
      <c r="AI3099">
        <f t="shared" si="97"/>
        <v>0</v>
      </c>
      <c r="AJ3099" t="str" cm="1">
        <f t="array" ref="AJ3099">_xlfn.IFS(
C3099&lt;=20, "&lt;20",
AND(C3099&gt;=20, C3099&lt;35), "20-35",
AND(C3099&gt;=35, C3099&lt;50), "35-50",
C3099&gt;=50, "50-100"
)</f>
        <v>50-100</v>
      </c>
      <c r="AK3099" t="str" cm="1">
        <f t="array" ref="AK3099">_xlfn.IFS(
G3099&lt;6, "&lt;6",
AND(G3099&gt;=6, G3099&lt;12), "6-12",
AND(G3099&gt;=12, G3099&lt;18), "12-18",  AND(G3099&gt;=18, G3099&lt;24), "18-24", G3099&gt;=24, "24-36")</f>
        <v>18-24</v>
      </c>
    </row>
    <row r="3100" spans="1:37" x14ac:dyDescent="0.3">
      <c r="A3100" t="s">
        <v>3200</v>
      </c>
      <c r="B3100" t="s">
        <v>33</v>
      </c>
      <c r="C3100">
        <v>56</v>
      </c>
      <c r="D3100" t="s">
        <v>34</v>
      </c>
      <c r="E3100" t="s">
        <v>87</v>
      </c>
      <c r="F3100">
        <v>13</v>
      </c>
      <c r="G3100">
        <v>24</v>
      </c>
      <c r="H3100" t="s">
        <v>49</v>
      </c>
      <c r="I3100" t="s">
        <v>37</v>
      </c>
      <c r="J3100" t="s">
        <v>34</v>
      </c>
      <c r="K3100" t="s">
        <v>37</v>
      </c>
      <c r="L3100" t="s">
        <v>50</v>
      </c>
      <c r="M3100" t="s">
        <v>34</v>
      </c>
      <c r="N3100" t="s">
        <v>34</v>
      </c>
      <c r="O3100" t="s">
        <v>34</v>
      </c>
      <c r="P3100" t="s">
        <v>34</v>
      </c>
      <c r="Q3100" t="s">
        <v>37</v>
      </c>
      <c r="R3100" t="s">
        <v>34</v>
      </c>
      <c r="S3100" t="s">
        <v>34</v>
      </c>
      <c r="T3100" t="s">
        <v>34</v>
      </c>
      <c r="U3100" t="s">
        <v>46</v>
      </c>
      <c r="V3100" t="s">
        <v>37</v>
      </c>
      <c r="W3100" t="s">
        <v>51</v>
      </c>
      <c r="X3100">
        <v>80.2</v>
      </c>
      <c r="Y3100">
        <v>146.05000000000001</v>
      </c>
      <c r="Z3100">
        <v>0</v>
      </c>
      <c r="AA3100">
        <v>10</v>
      </c>
      <c r="AB3100">
        <v>99.58</v>
      </c>
      <c r="AC3100">
        <v>255.63</v>
      </c>
      <c r="AD3100" t="s">
        <v>52</v>
      </c>
      <c r="AE3100" t="s">
        <v>104</v>
      </c>
      <c r="AF3100" t="s">
        <v>105</v>
      </c>
      <c r="AG3100">
        <f t="shared" si="96"/>
        <v>1</v>
      </c>
      <c r="AH3100" t="str" cm="1">
        <f t="array" ref="AH3100">_xlfn.IFS(
X3100&lt;=20, "&lt;20",
AND(X3100&gt;=20, X3100&lt;50), "20-50",
AND(X3100&gt;=50, X3100&lt;100), "50-100",
X3100&gt;=100, "&gt;100"
)</f>
        <v>50-100</v>
      </c>
      <c r="AI3100">
        <f t="shared" si="97"/>
        <v>0</v>
      </c>
      <c r="AJ3100" t="str" cm="1">
        <f t="array" ref="AJ3100">_xlfn.IFS(
C3100&lt;=20, "&lt;20",
AND(C3100&gt;=20, C3100&lt;35), "20-35",
AND(C3100&gt;=35, C3100&lt;50), "35-50",
C3100&gt;=50, "50-100"
)</f>
        <v>50-100</v>
      </c>
      <c r="AK3100" t="str" cm="1">
        <f t="array" ref="AK3100">_xlfn.IFS(
G3100&lt;6, "&lt;6",
AND(G3100&gt;=6, G3100&lt;12), "6-12",
AND(G3100&gt;=12, G3100&lt;18), "12-18",  AND(G3100&gt;=18, G3100&lt;24), "18-24", G3100&gt;=24, "24-36")</f>
        <v>24-36</v>
      </c>
    </row>
    <row r="3101" spans="1:37" x14ac:dyDescent="0.3">
      <c r="A3101" t="s">
        <v>3201</v>
      </c>
      <c r="B3101" t="s">
        <v>44</v>
      </c>
      <c r="C3101">
        <v>35</v>
      </c>
      <c r="D3101" t="s">
        <v>34</v>
      </c>
      <c r="E3101" t="s">
        <v>136</v>
      </c>
      <c r="F3101">
        <v>8</v>
      </c>
      <c r="G3101">
        <v>25</v>
      </c>
      <c r="H3101" t="s">
        <v>36</v>
      </c>
      <c r="I3101" t="s">
        <v>37</v>
      </c>
      <c r="J3101" t="s">
        <v>34</v>
      </c>
      <c r="K3101" t="s">
        <v>34</v>
      </c>
      <c r="L3101" t="s">
        <v>34</v>
      </c>
      <c r="M3101" t="s">
        <v>34</v>
      </c>
      <c r="N3101" t="s">
        <v>34</v>
      </c>
      <c r="O3101" t="s">
        <v>34</v>
      </c>
      <c r="P3101" t="s">
        <v>34</v>
      </c>
      <c r="Q3101" t="s">
        <v>34</v>
      </c>
      <c r="R3101" t="s">
        <v>34</v>
      </c>
      <c r="S3101" t="s">
        <v>34</v>
      </c>
      <c r="T3101" t="s">
        <v>34</v>
      </c>
      <c r="U3101" t="s">
        <v>39</v>
      </c>
      <c r="V3101" t="s">
        <v>37</v>
      </c>
      <c r="W3101" t="s">
        <v>51</v>
      </c>
      <c r="X3101">
        <v>19.05</v>
      </c>
      <c r="Y3101">
        <v>761.85</v>
      </c>
      <c r="Z3101">
        <v>0</v>
      </c>
      <c r="AA3101">
        <v>0</v>
      </c>
      <c r="AB3101">
        <v>1455.72</v>
      </c>
      <c r="AC3101">
        <v>2217.5700000000002</v>
      </c>
      <c r="AD3101" t="s">
        <v>41</v>
      </c>
      <c r="AE3101" t="s">
        <v>42</v>
      </c>
      <c r="AF3101" t="s">
        <v>42</v>
      </c>
      <c r="AG3101">
        <f t="shared" si="96"/>
        <v>0</v>
      </c>
      <c r="AH3101" t="str" cm="1">
        <f t="array" ref="AH3101">_xlfn.IFS(
X3101&lt;=20, "&lt;20",
AND(X3101&gt;=20, X3101&lt;50), "20-50",
AND(X3101&gt;=50, X3101&lt;100), "50-100",
X3101&gt;=100, "&gt;100"
)</f>
        <v>&lt;20</v>
      </c>
      <c r="AI3101">
        <f t="shared" si="97"/>
        <v>0</v>
      </c>
      <c r="AJ3101" t="str" cm="1">
        <f t="array" ref="AJ3101">_xlfn.IFS(
C3101&lt;=20, "&lt;20",
AND(C3101&gt;=20, C3101&lt;35), "20-35",
AND(C3101&gt;=35, C3101&lt;50), "35-50",
C3101&gt;=50, "50-100"
)</f>
        <v>35-50</v>
      </c>
      <c r="AK3101" t="str" cm="1">
        <f t="array" ref="AK3101">_xlfn.IFS(
G3101&lt;6, "&lt;6",
AND(G3101&gt;=6, G3101&lt;12), "6-12",
AND(G3101&gt;=12, G3101&lt;18), "12-18",  AND(G3101&gt;=18, G3101&lt;24), "18-24", G3101&gt;=24, "24-36")</f>
        <v>24-36</v>
      </c>
    </row>
    <row r="3102" spans="1:37" x14ac:dyDescent="0.3">
      <c r="A3102" t="s">
        <v>3202</v>
      </c>
      <c r="B3102" t="s">
        <v>44</v>
      </c>
      <c r="C3102">
        <v>20</v>
      </c>
      <c r="D3102" t="s">
        <v>34</v>
      </c>
      <c r="E3102" t="s">
        <v>164</v>
      </c>
      <c r="F3102">
        <v>14</v>
      </c>
      <c r="G3102">
        <v>10</v>
      </c>
      <c r="H3102" t="s">
        <v>70</v>
      </c>
      <c r="I3102" t="s">
        <v>37</v>
      </c>
      <c r="J3102" t="s">
        <v>37</v>
      </c>
      <c r="K3102" t="s">
        <v>37</v>
      </c>
      <c r="L3102" t="s">
        <v>50</v>
      </c>
      <c r="M3102" t="s">
        <v>37</v>
      </c>
      <c r="N3102" t="s">
        <v>34</v>
      </c>
      <c r="O3102" t="s">
        <v>34</v>
      </c>
      <c r="P3102" t="s">
        <v>37</v>
      </c>
      <c r="Q3102" t="s">
        <v>37</v>
      </c>
      <c r="R3102" t="s">
        <v>34</v>
      </c>
      <c r="S3102" t="s">
        <v>37</v>
      </c>
      <c r="T3102" t="s">
        <v>37</v>
      </c>
      <c r="U3102" t="s">
        <v>39</v>
      </c>
      <c r="V3102" t="s">
        <v>37</v>
      </c>
      <c r="W3102" t="s">
        <v>143</v>
      </c>
      <c r="X3102">
        <v>95.15</v>
      </c>
      <c r="Y3102">
        <v>5000.05</v>
      </c>
      <c r="Z3102">
        <v>0</v>
      </c>
      <c r="AA3102">
        <v>0</v>
      </c>
      <c r="AB3102">
        <v>939.42</v>
      </c>
      <c r="AC3102">
        <v>5939.47</v>
      </c>
      <c r="AD3102" t="s">
        <v>41</v>
      </c>
      <c r="AE3102" t="s">
        <v>42</v>
      </c>
      <c r="AF3102" t="s">
        <v>42</v>
      </c>
      <c r="AG3102">
        <f t="shared" si="96"/>
        <v>0</v>
      </c>
      <c r="AH3102" t="str" cm="1">
        <f t="array" ref="AH3102">_xlfn.IFS(
X3102&lt;=20, "&lt;20",
AND(X3102&gt;=20, X3102&lt;50), "20-50",
AND(X3102&gt;=50, X3102&lt;100), "50-100",
X3102&gt;=100, "&gt;100"
)</f>
        <v>50-100</v>
      </c>
      <c r="AI3102">
        <f t="shared" si="97"/>
        <v>0</v>
      </c>
      <c r="AJ3102" t="str" cm="1">
        <f t="array" ref="AJ3102">_xlfn.IFS(
C3102&lt;=20, "&lt;20",
AND(C3102&gt;=20, C3102&lt;35), "20-35",
AND(C3102&gt;=35, C3102&lt;50), "35-50",
C3102&gt;=50, "50-100"
)</f>
        <v>&lt;20</v>
      </c>
      <c r="AK3102" t="str" cm="1">
        <f t="array" ref="AK3102">_xlfn.IFS(
G3102&lt;6, "&lt;6",
AND(G3102&gt;=6, G3102&lt;12), "6-12",
AND(G3102&gt;=12, G3102&lt;18), "12-18",  AND(G3102&gt;=18, G3102&lt;24), "18-24", G3102&gt;=24, "24-36")</f>
        <v>6-12</v>
      </c>
    </row>
    <row r="3103" spans="1:37" x14ac:dyDescent="0.3">
      <c r="A3103" t="s">
        <v>3203</v>
      </c>
      <c r="B3103" t="s">
        <v>44</v>
      </c>
      <c r="C3103">
        <v>53</v>
      </c>
      <c r="D3103" t="s">
        <v>34</v>
      </c>
      <c r="E3103" t="s">
        <v>87</v>
      </c>
      <c r="F3103">
        <v>15</v>
      </c>
      <c r="G3103">
        <v>28</v>
      </c>
      <c r="H3103" t="s">
        <v>36</v>
      </c>
      <c r="I3103" t="s">
        <v>37</v>
      </c>
      <c r="J3103" t="s">
        <v>37</v>
      </c>
      <c r="K3103" t="s">
        <v>34</v>
      </c>
      <c r="L3103" t="s">
        <v>34</v>
      </c>
      <c r="M3103" t="s">
        <v>34</v>
      </c>
      <c r="N3103" t="s">
        <v>34</v>
      </c>
      <c r="O3103" t="s">
        <v>34</v>
      </c>
      <c r="P3103" t="s">
        <v>34</v>
      </c>
      <c r="Q3103" t="s">
        <v>34</v>
      </c>
      <c r="R3103" t="s">
        <v>34</v>
      </c>
      <c r="S3103" t="s">
        <v>34</v>
      </c>
      <c r="T3103" t="s">
        <v>34</v>
      </c>
      <c r="U3103" t="s">
        <v>67</v>
      </c>
      <c r="V3103" t="s">
        <v>34</v>
      </c>
      <c r="W3103" t="s">
        <v>40</v>
      </c>
      <c r="X3103">
        <v>25.15</v>
      </c>
      <c r="Y3103">
        <v>1509.9</v>
      </c>
      <c r="Z3103">
        <v>0</v>
      </c>
      <c r="AA3103">
        <v>0</v>
      </c>
      <c r="AB3103">
        <v>1711</v>
      </c>
      <c r="AC3103">
        <v>3220.9</v>
      </c>
      <c r="AD3103" t="s">
        <v>41</v>
      </c>
      <c r="AE3103" t="s">
        <v>42</v>
      </c>
      <c r="AF3103" t="s">
        <v>42</v>
      </c>
      <c r="AG3103">
        <f t="shared" si="96"/>
        <v>0</v>
      </c>
      <c r="AH3103" t="str" cm="1">
        <f t="array" ref="AH3103">_xlfn.IFS(
X3103&lt;=20, "&lt;20",
AND(X3103&gt;=20, X3103&lt;50), "20-50",
AND(X3103&gt;=50, X3103&lt;100), "50-100",
X3103&gt;=100, "&gt;100"
)</f>
        <v>20-50</v>
      </c>
      <c r="AI3103">
        <f t="shared" si="97"/>
        <v>0</v>
      </c>
      <c r="AJ3103" t="str" cm="1">
        <f t="array" ref="AJ3103">_xlfn.IFS(
C3103&lt;=20, "&lt;20",
AND(C3103&gt;=20, C3103&lt;35), "20-35",
AND(C3103&gt;=35, C3103&lt;50), "35-50",
C3103&gt;=50, "50-100"
)</f>
        <v>50-100</v>
      </c>
      <c r="AK3103" t="str" cm="1">
        <f t="array" ref="AK3103">_xlfn.IFS(
G3103&lt;6, "&lt;6",
AND(G3103&gt;=6, G3103&lt;12), "6-12",
AND(G3103&gt;=12, G3103&lt;18), "12-18",  AND(G3103&gt;=18, G3103&lt;24), "18-24", G3103&gt;=24, "24-36")</f>
        <v>24-36</v>
      </c>
    </row>
    <row r="3104" spans="1:37" x14ac:dyDescent="0.3">
      <c r="A3104" t="s">
        <v>3204</v>
      </c>
      <c r="B3104" t="s">
        <v>33</v>
      </c>
      <c r="C3104">
        <v>46</v>
      </c>
      <c r="D3104" t="s">
        <v>34</v>
      </c>
      <c r="E3104" t="s">
        <v>114</v>
      </c>
      <c r="F3104">
        <v>3</v>
      </c>
      <c r="G3104">
        <v>17</v>
      </c>
      <c r="H3104" t="s">
        <v>57</v>
      </c>
      <c r="I3104" t="s">
        <v>37</v>
      </c>
      <c r="J3104" t="s">
        <v>34</v>
      </c>
      <c r="K3104" t="s">
        <v>37</v>
      </c>
      <c r="L3104" t="s">
        <v>50</v>
      </c>
      <c r="M3104" t="s">
        <v>34</v>
      </c>
      <c r="N3104" t="s">
        <v>37</v>
      </c>
      <c r="O3104" t="s">
        <v>34</v>
      </c>
      <c r="P3104" t="s">
        <v>34</v>
      </c>
      <c r="Q3104" t="s">
        <v>34</v>
      </c>
      <c r="R3104" t="s">
        <v>37</v>
      </c>
      <c r="S3104" t="s">
        <v>37</v>
      </c>
      <c r="T3104" t="s">
        <v>37</v>
      </c>
      <c r="U3104" t="s">
        <v>46</v>
      </c>
      <c r="V3104" t="s">
        <v>37</v>
      </c>
      <c r="W3104" t="s">
        <v>40</v>
      </c>
      <c r="X3104">
        <v>85.05</v>
      </c>
      <c r="Y3104">
        <v>999.8</v>
      </c>
      <c r="Z3104">
        <v>0</v>
      </c>
      <c r="AA3104">
        <v>0</v>
      </c>
      <c r="AB3104">
        <v>535.20000000000005</v>
      </c>
      <c r="AC3104">
        <v>1535</v>
      </c>
      <c r="AD3104" t="s">
        <v>41</v>
      </c>
      <c r="AE3104" t="s">
        <v>42</v>
      </c>
      <c r="AF3104" t="s">
        <v>42</v>
      </c>
      <c r="AG3104">
        <f t="shared" si="96"/>
        <v>0</v>
      </c>
      <c r="AH3104" t="str" cm="1">
        <f t="array" ref="AH3104">_xlfn.IFS(
X3104&lt;=20, "&lt;20",
AND(X3104&gt;=20, X3104&lt;50), "20-50",
AND(X3104&gt;=50, X3104&lt;100), "50-100",
X3104&gt;=100, "&gt;100"
)</f>
        <v>50-100</v>
      </c>
      <c r="AI3104">
        <f t="shared" si="97"/>
        <v>0</v>
      </c>
      <c r="AJ3104" t="str" cm="1">
        <f t="array" ref="AJ3104">_xlfn.IFS(
C3104&lt;=20, "&lt;20",
AND(C3104&gt;=20, C3104&lt;35), "20-35",
AND(C3104&gt;=35, C3104&lt;50), "35-50",
C3104&gt;=50, "50-100"
)</f>
        <v>35-50</v>
      </c>
      <c r="AK3104" t="str" cm="1">
        <f t="array" ref="AK3104">_xlfn.IFS(
G3104&lt;6, "&lt;6",
AND(G3104&gt;=6, G3104&lt;12), "6-12",
AND(G3104&gt;=12, G3104&lt;18), "12-18",  AND(G3104&gt;=18, G3104&lt;24), "18-24", G3104&gt;=24, "24-36")</f>
        <v>12-18</v>
      </c>
    </row>
    <row r="3105" spans="1:37" x14ac:dyDescent="0.3">
      <c r="A3105" t="s">
        <v>3205</v>
      </c>
      <c r="B3105" t="s">
        <v>33</v>
      </c>
      <c r="C3105">
        <v>56</v>
      </c>
      <c r="D3105" t="s">
        <v>37</v>
      </c>
      <c r="E3105" t="s">
        <v>164</v>
      </c>
      <c r="F3105">
        <v>1</v>
      </c>
      <c r="G3105">
        <v>14</v>
      </c>
      <c r="H3105" t="s">
        <v>36</v>
      </c>
      <c r="I3105" t="s">
        <v>37</v>
      </c>
      <c r="J3105" t="s">
        <v>34</v>
      </c>
      <c r="K3105" t="s">
        <v>34</v>
      </c>
      <c r="L3105" t="s">
        <v>34</v>
      </c>
      <c r="M3105" t="s">
        <v>34</v>
      </c>
      <c r="N3105" t="s">
        <v>34</v>
      </c>
      <c r="O3105" t="s">
        <v>34</v>
      </c>
      <c r="P3105" t="s">
        <v>34</v>
      </c>
      <c r="Q3105" t="s">
        <v>34</v>
      </c>
      <c r="R3105" t="s">
        <v>34</v>
      </c>
      <c r="S3105" t="s">
        <v>34</v>
      </c>
      <c r="T3105" t="s">
        <v>34</v>
      </c>
      <c r="U3105" t="s">
        <v>39</v>
      </c>
      <c r="V3105" t="s">
        <v>34</v>
      </c>
      <c r="W3105" t="s">
        <v>40</v>
      </c>
      <c r="X3105">
        <v>20.25</v>
      </c>
      <c r="Y3105">
        <v>172.35</v>
      </c>
      <c r="Z3105">
        <v>0</v>
      </c>
      <c r="AA3105">
        <v>0</v>
      </c>
      <c r="AB3105">
        <v>112.95</v>
      </c>
      <c r="AC3105">
        <v>285.3</v>
      </c>
      <c r="AD3105" t="s">
        <v>41</v>
      </c>
      <c r="AE3105" t="s">
        <v>42</v>
      </c>
      <c r="AF3105" t="s">
        <v>42</v>
      </c>
      <c r="AG3105">
        <f t="shared" si="96"/>
        <v>0</v>
      </c>
      <c r="AH3105" t="str" cm="1">
        <f t="array" ref="AH3105">_xlfn.IFS(
X3105&lt;=20, "&lt;20",
AND(X3105&gt;=20, X3105&lt;50), "20-50",
AND(X3105&gt;=50, X3105&lt;100), "50-100",
X3105&gt;=100, "&gt;100"
)</f>
        <v>20-50</v>
      </c>
      <c r="AI3105">
        <f t="shared" si="97"/>
        <v>0</v>
      </c>
      <c r="AJ3105" t="str" cm="1">
        <f t="array" ref="AJ3105">_xlfn.IFS(
C3105&lt;=20, "&lt;20",
AND(C3105&gt;=20, C3105&lt;35), "20-35",
AND(C3105&gt;=35, C3105&lt;50), "35-50",
C3105&gt;=50, "50-100"
)</f>
        <v>50-100</v>
      </c>
      <c r="AK3105" t="str" cm="1">
        <f t="array" ref="AK3105">_xlfn.IFS(
G3105&lt;6, "&lt;6",
AND(G3105&gt;=6, G3105&lt;12), "6-12",
AND(G3105&gt;=12, G3105&lt;18), "12-18",  AND(G3105&gt;=18, G3105&lt;24), "18-24", G3105&gt;=24, "24-36")</f>
        <v>12-18</v>
      </c>
    </row>
    <row r="3106" spans="1:37" x14ac:dyDescent="0.3">
      <c r="A3106" t="s">
        <v>3206</v>
      </c>
      <c r="B3106" t="s">
        <v>44</v>
      </c>
      <c r="C3106">
        <v>24</v>
      </c>
      <c r="D3106" t="s">
        <v>34</v>
      </c>
      <c r="E3106" t="s">
        <v>45</v>
      </c>
      <c r="F3106">
        <v>1</v>
      </c>
      <c r="G3106">
        <v>12</v>
      </c>
      <c r="H3106" t="s">
        <v>49</v>
      </c>
      <c r="I3106" t="s">
        <v>37</v>
      </c>
      <c r="J3106" t="s">
        <v>34</v>
      </c>
      <c r="K3106" t="s">
        <v>37</v>
      </c>
      <c r="L3106" t="s">
        <v>72</v>
      </c>
      <c r="M3106" t="s">
        <v>34</v>
      </c>
      <c r="N3106" t="s">
        <v>34</v>
      </c>
      <c r="O3106" t="s">
        <v>34</v>
      </c>
      <c r="P3106" t="s">
        <v>34</v>
      </c>
      <c r="Q3106" t="s">
        <v>34</v>
      </c>
      <c r="R3106" t="s">
        <v>34</v>
      </c>
      <c r="S3106" t="s">
        <v>34</v>
      </c>
      <c r="T3106" t="s">
        <v>34</v>
      </c>
      <c r="U3106" t="s">
        <v>46</v>
      </c>
      <c r="V3106" t="s">
        <v>34</v>
      </c>
      <c r="W3106" t="s">
        <v>51</v>
      </c>
      <c r="X3106">
        <v>45.55</v>
      </c>
      <c r="Y3106">
        <v>84.4</v>
      </c>
      <c r="Z3106">
        <v>0</v>
      </c>
      <c r="AA3106">
        <v>10</v>
      </c>
      <c r="AB3106">
        <v>83.8</v>
      </c>
      <c r="AC3106">
        <v>178.2</v>
      </c>
      <c r="AD3106" t="s">
        <v>85</v>
      </c>
      <c r="AE3106" t="s">
        <v>42</v>
      </c>
      <c r="AF3106" t="s">
        <v>42</v>
      </c>
      <c r="AG3106">
        <f t="shared" si="96"/>
        <v>0</v>
      </c>
      <c r="AH3106" t="str" cm="1">
        <f t="array" ref="AH3106">_xlfn.IFS(
X3106&lt;=20, "&lt;20",
AND(X3106&gt;=20, X3106&lt;50), "20-50",
AND(X3106&gt;=50, X3106&lt;100), "50-100",
X3106&gt;=100, "&gt;100"
)</f>
        <v>20-50</v>
      </c>
      <c r="AI3106">
        <f t="shared" si="97"/>
        <v>1</v>
      </c>
      <c r="AJ3106" t="str" cm="1">
        <f t="array" ref="AJ3106">_xlfn.IFS(
C3106&lt;=20, "&lt;20",
AND(C3106&gt;=20, C3106&lt;35), "20-35",
AND(C3106&gt;=35, C3106&lt;50), "35-50",
C3106&gt;=50, "50-100"
)</f>
        <v>20-35</v>
      </c>
      <c r="AK3106" t="str" cm="1">
        <f t="array" ref="AK3106">_xlfn.IFS(
G3106&lt;6, "&lt;6",
AND(G3106&gt;=6, G3106&lt;12), "6-12",
AND(G3106&gt;=12, G3106&lt;18), "12-18",  AND(G3106&gt;=18, G3106&lt;24), "18-24", G3106&gt;=24, "24-36")</f>
        <v>12-18</v>
      </c>
    </row>
    <row r="3107" spans="1:37" x14ac:dyDescent="0.3">
      <c r="A3107" t="s">
        <v>3207</v>
      </c>
      <c r="B3107" t="s">
        <v>44</v>
      </c>
      <c r="C3107">
        <v>36</v>
      </c>
      <c r="D3107" t="s">
        <v>37</v>
      </c>
      <c r="E3107" t="s">
        <v>64</v>
      </c>
      <c r="F3107">
        <v>3</v>
      </c>
      <c r="G3107">
        <v>30</v>
      </c>
      <c r="H3107" t="s">
        <v>70</v>
      </c>
      <c r="I3107" t="s">
        <v>37</v>
      </c>
      <c r="J3107" t="s">
        <v>37</v>
      </c>
      <c r="K3107" t="s">
        <v>34</v>
      </c>
      <c r="L3107" t="s">
        <v>34</v>
      </c>
      <c r="M3107" t="s">
        <v>34</v>
      </c>
      <c r="N3107" t="s">
        <v>34</v>
      </c>
      <c r="O3107" t="s">
        <v>34</v>
      </c>
      <c r="P3107" t="s">
        <v>34</v>
      </c>
      <c r="Q3107" t="s">
        <v>34</v>
      </c>
      <c r="R3107" t="s">
        <v>34</v>
      </c>
      <c r="S3107" t="s">
        <v>34</v>
      </c>
      <c r="T3107" t="s">
        <v>34</v>
      </c>
      <c r="U3107" t="s">
        <v>39</v>
      </c>
      <c r="V3107" t="s">
        <v>34</v>
      </c>
      <c r="W3107" t="s">
        <v>40</v>
      </c>
      <c r="X3107">
        <v>24.95</v>
      </c>
      <c r="Y3107">
        <v>1165.9000000000001</v>
      </c>
      <c r="Z3107">
        <v>0</v>
      </c>
      <c r="AA3107">
        <v>0</v>
      </c>
      <c r="AB3107">
        <v>211.6</v>
      </c>
      <c r="AC3107">
        <v>1377.5</v>
      </c>
      <c r="AD3107" t="s">
        <v>41</v>
      </c>
      <c r="AE3107" t="s">
        <v>42</v>
      </c>
      <c r="AF3107" t="s">
        <v>42</v>
      </c>
      <c r="AG3107">
        <f t="shared" si="96"/>
        <v>0</v>
      </c>
      <c r="AH3107" t="str" cm="1">
        <f t="array" ref="AH3107">_xlfn.IFS(
X3107&lt;=20, "&lt;20",
AND(X3107&gt;=20, X3107&lt;50), "20-50",
AND(X3107&gt;=50, X3107&lt;100), "50-100",
X3107&gt;=100, "&gt;100"
)</f>
        <v>20-50</v>
      </c>
      <c r="AI3107">
        <f t="shared" si="97"/>
        <v>0</v>
      </c>
      <c r="AJ3107" t="str" cm="1">
        <f t="array" ref="AJ3107">_xlfn.IFS(
C3107&lt;=20, "&lt;20",
AND(C3107&gt;=20, C3107&lt;35), "20-35",
AND(C3107&gt;=35, C3107&lt;50), "35-50",
C3107&gt;=50, "50-100"
)</f>
        <v>35-50</v>
      </c>
      <c r="AK3107" t="str" cm="1">
        <f t="array" ref="AK3107">_xlfn.IFS(
G3107&lt;6, "&lt;6",
AND(G3107&gt;=6, G3107&lt;12), "6-12",
AND(G3107&gt;=12, G3107&lt;18), "12-18",  AND(G3107&gt;=18, G3107&lt;24), "18-24", G3107&gt;=24, "24-36")</f>
        <v>24-36</v>
      </c>
    </row>
    <row r="3108" spans="1:37" x14ac:dyDescent="0.3">
      <c r="A3108" t="s">
        <v>3208</v>
      </c>
      <c r="B3108" t="s">
        <v>44</v>
      </c>
      <c r="C3108">
        <v>48</v>
      </c>
      <c r="D3108" t="s">
        <v>34</v>
      </c>
      <c r="E3108" t="s">
        <v>61</v>
      </c>
      <c r="F3108">
        <v>1</v>
      </c>
      <c r="G3108">
        <v>36</v>
      </c>
      <c r="H3108" t="s">
        <v>36</v>
      </c>
      <c r="I3108" t="s">
        <v>37</v>
      </c>
      <c r="J3108" t="s">
        <v>34</v>
      </c>
      <c r="K3108" t="s">
        <v>34</v>
      </c>
      <c r="L3108" t="s">
        <v>34</v>
      </c>
      <c r="M3108" t="s">
        <v>34</v>
      </c>
      <c r="N3108" t="s">
        <v>34</v>
      </c>
      <c r="O3108" t="s">
        <v>34</v>
      </c>
      <c r="P3108" t="s">
        <v>34</v>
      </c>
      <c r="Q3108" t="s">
        <v>34</v>
      </c>
      <c r="R3108" t="s">
        <v>34</v>
      </c>
      <c r="S3108" t="s">
        <v>34</v>
      </c>
      <c r="T3108" t="s">
        <v>34</v>
      </c>
      <c r="U3108" t="s">
        <v>46</v>
      </c>
      <c r="V3108" t="s">
        <v>34</v>
      </c>
      <c r="W3108" t="s">
        <v>51</v>
      </c>
      <c r="X3108">
        <v>19.25</v>
      </c>
      <c r="Y3108">
        <v>112.3</v>
      </c>
      <c r="Z3108">
        <v>0</v>
      </c>
      <c r="AA3108">
        <v>0</v>
      </c>
      <c r="AB3108">
        <v>63.98</v>
      </c>
      <c r="AC3108">
        <v>176.28</v>
      </c>
      <c r="AD3108" t="s">
        <v>52</v>
      </c>
      <c r="AE3108" t="s">
        <v>104</v>
      </c>
      <c r="AF3108" t="s">
        <v>150</v>
      </c>
      <c r="AG3108">
        <f t="shared" si="96"/>
        <v>1</v>
      </c>
      <c r="AH3108" t="str" cm="1">
        <f t="array" ref="AH3108">_xlfn.IFS(
X3108&lt;=20, "&lt;20",
AND(X3108&gt;=20, X3108&lt;50), "20-50",
AND(X3108&gt;=50, X3108&lt;100), "50-100",
X3108&gt;=100, "&gt;100"
)</f>
        <v>&lt;20</v>
      </c>
      <c r="AI3108">
        <f t="shared" si="97"/>
        <v>0</v>
      </c>
      <c r="AJ3108" t="str" cm="1">
        <f t="array" ref="AJ3108">_xlfn.IFS(
C3108&lt;=20, "&lt;20",
AND(C3108&gt;=20, C3108&lt;35), "20-35",
AND(C3108&gt;=35, C3108&lt;50), "35-50",
C3108&gt;=50, "50-100"
)</f>
        <v>35-50</v>
      </c>
      <c r="AK3108" t="str" cm="1">
        <f t="array" ref="AK3108">_xlfn.IFS(
G3108&lt;6, "&lt;6",
AND(G3108&gt;=6, G3108&lt;12), "6-12",
AND(G3108&gt;=12, G3108&lt;18), "12-18",  AND(G3108&gt;=18, G3108&lt;24), "18-24", G3108&gt;=24, "24-36")</f>
        <v>24-36</v>
      </c>
    </row>
    <row r="3109" spans="1:37" x14ac:dyDescent="0.3">
      <c r="A3109" t="s">
        <v>3209</v>
      </c>
      <c r="B3109" t="s">
        <v>44</v>
      </c>
      <c r="C3109">
        <v>43</v>
      </c>
      <c r="D3109" t="s">
        <v>34</v>
      </c>
      <c r="E3109" t="s">
        <v>90</v>
      </c>
      <c r="F3109">
        <v>3</v>
      </c>
      <c r="G3109">
        <v>19</v>
      </c>
      <c r="H3109" t="s">
        <v>49</v>
      </c>
      <c r="I3109" t="s">
        <v>37</v>
      </c>
      <c r="J3109" t="s">
        <v>34</v>
      </c>
      <c r="K3109" t="s">
        <v>37</v>
      </c>
      <c r="L3109" t="s">
        <v>72</v>
      </c>
      <c r="M3109" t="s">
        <v>34</v>
      </c>
      <c r="N3109" t="s">
        <v>34</v>
      </c>
      <c r="O3109" t="s">
        <v>34</v>
      </c>
      <c r="P3109" t="s">
        <v>34</v>
      </c>
      <c r="Q3109" t="s">
        <v>34</v>
      </c>
      <c r="R3109" t="s">
        <v>34</v>
      </c>
      <c r="S3109" t="s">
        <v>34</v>
      </c>
      <c r="T3109" t="s">
        <v>37</v>
      </c>
      <c r="U3109" t="s">
        <v>39</v>
      </c>
      <c r="V3109" t="s">
        <v>37</v>
      </c>
      <c r="W3109" t="s">
        <v>40</v>
      </c>
      <c r="X3109">
        <v>43.45</v>
      </c>
      <c r="Y3109">
        <v>345.5</v>
      </c>
      <c r="Z3109">
        <v>0</v>
      </c>
      <c r="AA3109">
        <v>0</v>
      </c>
      <c r="AB3109">
        <v>54.24</v>
      </c>
      <c r="AC3109">
        <v>399.74</v>
      </c>
      <c r="AD3109" t="s">
        <v>41</v>
      </c>
      <c r="AE3109" t="s">
        <v>42</v>
      </c>
      <c r="AF3109" t="s">
        <v>42</v>
      </c>
      <c r="AG3109">
        <f t="shared" si="96"/>
        <v>0</v>
      </c>
      <c r="AH3109" t="str" cm="1">
        <f t="array" ref="AH3109">_xlfn.IFS(
X3109&lt;=20, "&lt;20",
AND(X3109&gt;=20, X3109&lt;50), "20-50",
AND(X3109&gt;=50, X3109&lt;100), "50-100",
X3109&gt;=100, "&gt;100"
)</f>
        <v>20-50</v>
      </c>
      <c r="AI3109">
        <f t="shared" si="97"/>
        <v>0</v>
      </c>
      <c r="AJ3109" t="str" cm="1">
        <f t="array" ref="AJ3109">_xlfn.IFS(
C3109&lt;=20, "&lt;20",
AND(C3109&gt;=20, C3109&lt;35), "20-35",
AND(C3109&gt;=35, C3109&lt;50), "35-50",
C3109&gt;=50, "50-100"
)</f>
        <v>35-50</v>
      </c>
      <c r="AK3109" t="str" cm="1">
        <f t="array" ref="AK3109">_xlfn.IFS(
G3109&lt;6, "&lt;6",
AND(G3109&gt;=6, G3109&lt;12), "6-12",
AND(G3109&gt;=12, G3109&lt;18), "12-18",  AND(G3109&gt;=18, G3109&lt;24), "18-24", G3109&gt;=24, "24-36")</f>
        <v>18-24</v>
      </c>
    </row>
    <row r="3110" spans="1:37" x14ac:dyDescent="0.3">
      <c r="A3110" t="s">
        <v>3210</v>
      </c>
      <c r="B3110" t="s">
        <v>44</v>
      </c>
      <c r="C3110">
        <v>40</v>
      </c>
      <c r="D3110" t="s">
        <v>37</v>
      </c>
      <c r="E3110" t="s">
        <v>69</v>
      </c>
      <c r="F3110">
        <v>8</v>
      </c>
      <c r="G3110">
        <v>19</v>
      </c>
      <c r="H3110" t="s">
        <v>36</v>
      </c>
      <c r="I3110" t="s">
        <v>37</v>
      </c>
      <c r="J3110" t="s">
        <v>37</v>
      </c>
      <c r="K3110" t="s">
        <v>37</v>
      </c>
      <c r="L3110" t="s">
        <v>50</v>
      </c>
      <c r="M3110" t="s">
        <v>34</v>
      </c>
      <c r="N3110" t="s">
        <v>34</v>
      </c>
      <c r="O3110" t="s">
        <v>34</v>
      </c>
      <c r="P3110" t="s">
        <v>34</v>
      </c>
      <c r="Q3110" t="s">
        <v>34</v>
      </c>
      <c r="R3110" t="s">
        <v>34</v>
      </c>
      <c r="S3110" t="s">
        <v>34</v>
      </c>
      <c r="T3110" t="s">
        <v>37</v>
      </c>
      <c r="U3110" t="s">
        <v>46</v>
      </c>
      <c r="V3110" t="s">
        <v>37</v>
      </c>
      <c r="W3110" t="s">
        <v>40</v>
      </c>
      <c r="X3110">
        <v>74.75</v>
      </c>
      <c r="Y3110">
        <v>1129.3499999999999</v>
      </c>
      <c r="Z3110">
        <v>39.99</v>
      </c>
      <c r="AA3110">
        <v>0</v>
      </c>
      <c r="AB3110">
        <v>208.64</v>
      </c>
      <c r="AC3110">
        <v>1298</v>
      </c>
      <c r="AD3110" t="s">
        <v>41</v>
      </c>
      <c r="AE3110" t="s">
        <v>42</v>
      </c>
      <c r="AF3110" t="s">
        <v>42</v>
      </c>
      <c r="AG3110">
        <f t="shared" si="96"/>
        <v>0</v>
      </c>
      <c r="AH3110" t="str" cm="1">
        <f t="array" ref="AH3110">_xlfn.IFS(
X3110&lt;=20, "&lt;20",
AND(X3110&gt;=20, X3110&lt;50), "20-50",
AND(X3110&gt;=50, X3110&lt;100), "50-100",
X3110&gt;=100, "&gt;100"
)</f>
        <v>50-100</v>
      </c>
      <c r="AI3110">
        <f t="shared" si="97"/>
        <v>0</v>
      </c>
      <c r="AJ3110" t="str" cm="1">
        <f t="array" ref="AJ3110">_xlfn.IFS(
C3110&lt;=20, "&lt;20",
AND(C3110&gt;=20, C3110&lt;35), "20-35",
AND(C3110&gt;=35, C3110&lt;50), "35-50",
C3110&gt;=50, "50-100"
)</f>
        <v>35-50</v>
      </c>
      <c r="AK3110" t="str" cm="1">
        <f t="array" ref="AK3110">_xlfn.IFS(
G3110&lt;6, "&lt;6",
AND(G3110&gt;=6, G3110&lt;12), "6-12",
AND(G3110&gt;=12, G3110&lt;18), "12-18",  AND(G3110&gt;=18, G3110&lt;24), "18-24", G3110&gt;=24, "24-36")</f>
        <v>18-24</v>
      </c>
    </row>
    <row r="3111" spans="1:37" x14ac:dyDescent="0.3">
      <c r="A3111" t="s">
        <v>3211</v>
      </c>
      <c r="B3111" t="s">
        <v>44</v>
      </c>
      <c r="C3111">
        <v>20</v>
      </c>
      <c r="D3111" t="s">
        <v>37</v>
      </c>
      <c r="E3111" t="s">
        <v>109</v>
      </c>
      <c r="F3111">
        <v>0</v>
      </c>
      <c r="G3111">
        <v>10</v>
      </c>
      <c r="H3111" t="s">
        <v>36</v>
      </c>
      <c r="I3111" t="s">
        <v>37</v>
      </c>
      <c r="J3111" t="s">
        <v>34</v>
      </c>
      <c r="K3111" t="s">
        <v>37</v>
      </c>
      <c r="L3111" t="s">
        <v>72</v>
      </c>
      <c r="M3111" t="s">
        <v>37</v>
      </c>
      <c r="N3111" t="s">
        <v>34</v>
      </c>
      <c r="O3111" t="s">
        <v>34</v>
      </c>
      <c r="P3111" t="s">
        <v>34</v>
      </c>
      <c r="Q3111" t="s">
        <v>34</v>
      </c>
      <c r="R3111" t="s">
        <v>37</v>
      </c>
      <c r="S3111" t="s">
        <v>37</v>
      </c>
      <c r="T3111" t="s">
        <v>34</v>
      </c>
      <c r="U3111" t="s">
        <v>39</v>
      </c>
      <c r="V3111" t="s">
        <v>34</v>
      </c>
      <c r="W3111" t="s">
        <v>40</v>
      </c>
      <c r="X3111">
        <v>59.45</v>
      </c>
      <c r="Y3111">
        <v>3157</v>
      </c>
      <c r="Z3111">
        <v>0</v>
      </c>
      <c r="AA3111">
        <v>40</v>
      </c>
      <c r="AB3111">
        <v>1989.35</v>
      </c>
      <c r="AC3111">
        <v>5186.3500000000004</v>
      </c>
      <c r="AD3111" t="s">
        <v>41</v>
      </c>
      <c r="AE3111" t="s">
        <v>42</v>
      </c>
      <c r="AF3111" t="s">
        <v>42</v>
      </c>
      <c r="AG3111">
        <f t="shared" si="96"/>
        <v>0</v>
      </c>
      <c r="AH3111" t="str" cm="1">
        <f t="array" ref="AH3111">_xlfn.IFS(
X3111&lt;=20, "&lt;20",
AND(X3111&gt;=20, X3111&lt;50), "20-50",
AND(X3111&gt;=50, X3111&lt;100), "50-100",
X3111&gt;=100, "&gt;100"
)</f>
        <v>50-100</v>
      </c>
      <c r="AI3111">
        <f t="shared" si="97"/>
        <v>0</v>
      </c>
      <c r="AJ3111" t="str" cm="1">
        <f t="array" ref="AJ3111">_xlfn.IFS(
C3111&lt;=20, "&lt;20",
AND(C3111&gt;=20, C3111&lt;35), "20-35",
AND(C3111&gt;=35, C3111&lt;50), "35-50",
C3111&gt;=50, "50-100"
)</f>
        <v>&lt;20</v>
      </c>
      <c r="AK3111" t="str" cm="1">
        <f t="array" ref="AK3111">_xlfn.IFS(
G3111&lt;6, "&lt;6",
AND(G3111&gt;=6, G3111&lt;12), "6-12",
AND(G3111&gt;=12, G3111&lt;18), "12-18",  AND(G3111&gt;=18, G3111&lt;24), "18-24", G3111&gt;=24, "24-36")</f>
        <v>6-12</v>
      </c>
    </row>
    <row r="3112" spans="1:37" x14ac:dyDescent="0.3">
      <c r="A3112" t="s">
        <v>3212</v>
      </c>
      <c r="B3112" t="s">
        <v>44</v>
      </c>
      <c r="C3112">
        <v>56</v>
      </c>
      <c r="D3112" t="s">
        <v>34</v>
      </c>
      <c r="E3112" t="s">
        <v>74</v>
      </c>
      <c r="F3112">
        <v>15</v>
      </c>
      <c r="G3112">
        <v>24</v>
      </c>
      <c r="H3112" t="s">
        <v>36</v>
      </c>
      <c r="I3112" t="s">
        <v>37</v>
      </c>
      <c r="J3112" t="s">
        <v>37</v>
      </c>
      <c r="K3112" t="s">
        <v>37</v>
      </c>
      <c r="L3112" t="s">
        <v>50</v>
      </c>
      <c r="M3112" t="s">
        <v>34</v>
      </c>
      <c r="N3112" t="s">
        <v>37</v>
      </c>
      <c r="O3112" t="s">
        <v>34</v>
      </c>
      <c r="P3112" t="s">
        <v>34</v>
      </c>
      <c r="Q3112" t="s">
        <v>34</v>
      </c>
      <c r="R3112" t="s">
        <v>34</v>
      </c>
      <c r="S3112" t="s">
        <v>34</v>
      </c>
      <c r="T3112" t="s">
        <v>37</v>
      </c>
      <c r="U3112" t="s">
        <v>46</v>
      </c>
      <c r="V3112" t="s">
        <v>37</v>
      </c>
      <c r="W3112" t="s">
        <v>51</v>
      </c>
      <c r="X3112">
        <v>80.05</v>
      </c>
      <c r="Y3112">
        <v>830.7</v>
      </c>
      <c r="Z3112">
        <v>0</v>
      </c>
      <c r="AA3112">
        <v>0</v>
      </c>
      <c r="AB3112">
        <v>497</v>
      </c>
      <c r="AC3112">
        <v>1327.7</v>
      </c>
      <c r="AD3112" t="s">
        <v>52</v>
      </c>
      <c r="AE3112" t="s">
        <v>53</v>
      </c>
      <c r="AF3112" t="s">
        <v>155</v>
      </c>
      <c r="AG3112">
        <f t="shared" si="96"/>
        <v>1</v>
      </c>
      <c r="AH3112" t="str" cm="1">
        <f t="array" ref="AH3112">_xlfn.IFS(
X3112&lt;=20, "&lt;20",
AND(X3112&gt;=20, X3112&lt;50), "20-50",
AND(X3112&gt;=50, X3112&lt;100), "50-100",
X3112&gt;=100, "&gt;100"
)</f>
        <v>50-100</v>
      </c>
      <c r="AI3112">
        <f t="shared" si="97"/>
        <v>0</v>
      </c>
      <c r="AJ3112" t="str" cm="1">
        <f t="array" ref="AJ3112">_xlfn.IFS(
C3112&lt;=20, "&lt;20",
AND(C3112&gt;=20, C3112&lt;35), "20-35",
AND(C3112&gt;=35, C3112&lt;50), "35-50",
C3112&gt;=50, "50-100"
)</f>
        <v>50-100</v>
      </c>
      <c r="AK3112" t="str" cm="1">
        <f t="array" ref="AK3112">_xlfn.IFS(
G3112&lt;6, "&lt;6",
AND(G3112&gt;=6, G3112&lt;12), "6-12",
AND(G3112&gt;=12, G3112&lt;18), "12-18",  AND(G3112&gt;=18, G3112&lt;24), "18-24", G3112&gt;=24, "24-36")</f>
        <v>24-36</v>
      </c>
    </row>
    <row r="3113" spans="1:37" x14ac:dyDescent="0.3">
      <c r="A3113" t="s">
        <v>3213</v>
      </c>
      <c r="B3113" t="s">
        <v>44</v>
      </c>
      <c r="C3113">
        <v>40</v>
      </c>
      <c r="D3113" t="s">
        <v>34</v>
      </c>
      <c r="E3113" t="s">
        <v>76</v>
      </c>
      <c r="F3113">
        <v>1</v>
      </c>
      <c r="G3113">
        <v>25</v>
      </c>
      <c r="H3113" t="s">
        <v>57</v>
      </c>
      <c r="I3113" t="s">
        <v>37</v>
      </c>
      <c r="J3113" t="s">
        <v>37</v>
      </c>
      <c r="K3113" t="s">
        <v>37</v>
      </c>
      <c r="L3113" t="s">
        <v>50</v>
      </c>
      <c r="M3113" t="s">
        <v>34</v>
      </c>
      <c r="N3113" t="s">
        <v>34</v>
      </c>
      <c r="O3113" t="s">
        <v>34</v>
      </c>
      <c r="P3113" t="s">
        <v>34</v>
      </c>
      <c r="Q3113" t="s">
        <v>34</v>
      </c>
      <c r="R3113" t="s">
        <v>34</v>
      </c>
      <c r="S3113" t="s">
        <v>34</v>
      </c>
      <c r="T3113" t="s">
        <v>37</v>
      </c>
      <c r="U3113" t="s">
        <v>46</v>
      </c>
      <c r="V3113" t="s">
        <v>34</v>
      </c>
      <c r="W3113" t="s">
        <v>51</v>
      </c>
      <c r="X3113">
        <v>72.650000000000006</v>
      </c>
      <c r="Y3113">
        <v>1194.3</v>
      </c>
      <c r="Z3113">
        <v>0</v>
      </c>
      <c r="AA3113">
        <v>0</v>
      </c>
      <c r="AB3113">
        <v>751.84</v>
      </c>
      <c r="AC3113">
        <v>1946.14</v>
      </c>
      <c r="AD3113" t="s">
        <v>52</v>
      </c>
      <c r="AE3113" t="s">
        <v>53</v>
      </c>
      <c r="AF3113" t="s">
        <v>54</v>
      </c>
      <c r="AG3113">
        <f t="shared" si="96"/>
        <v>1</v>
      </c>
      <c r="AH3113" t="str" cm="1">
        <f t="array" ref="AH3113">_xlfn.IFS(
X3113&lt;=20, "&lt;20",
AND(X3113&gt;=20, X3113&lt;50), "20-50",
AND(X3113&gt;=50, X3113&lt;100), "50-100",
X3113&gt;=100, "&gt;100"
)</f>
        <v>50-100</v>
      </c>
      <c r="AI3113">
        <f t="shared" si="97"/>
        <v>0</v>
      </c>
      <c r="AJ3113" t="str" cm="1">
        <f t="array" ref="AJ3113">_xlfn.IFS(
C3113&lt;=20, "&lt;20",
AND(C3113&gt;=20, C3113&lt;35), "20-35",
AND(C3113&gt;=35, C3113&lt;50), "35-50",
C3113&gt;=50, "50-100"
)</f>
        <v>35-50</v>
      </c>
      <c r="AK3113" t="str" cm="1">
        <f t="array" ref="AK3113">_xlfn.IFS(
G3113&lt;6, "&lt;6",
AND(G3113&gt;=6, G3113&lt;12), "6-12",
AND(G3113&gt;=12, G3113&lt;18), "12-18",  AND(G3113&gt;=18, G3113&lt;24), "18-24", G3113&gt;=24, "24-36")</f>
        <v>24-36</v>
      </c>
    </row>
    <row r="3114" spans="1:37" x14ac:dyDescent="0.3">
      <c r="A3114" t="s">
        <v>3214</v>
      </c>
      <c r="B3114" t="s">
        <v>33</v>
      </c>
      <c r="C3114">
        <v>29</v>
      </c>
      <c r="D3114" t="s">
        <v>37</v>
      </c>
      <c r="E3114" t="s">
        <v>74</v>
      </c>
      <c r="F3114">
        <v>11</v>
      </c>
      <c r="G3114">
        <v>22</v>
      </c>
      <c r="H3114" t="s">
        <v>49</v>
      </c>
      <c r="I3114" t="s">
        <v>37</v>
      </c>
      <c r="J3114" t="s">
        <v>37</v>
      </c>
      <c r="K3114" t="s">
        <v>37</v>
      </c>
      <c r="L3114" t="s">
        <v>50</v>
      </c>
      <c r="M3114" t="s">
        <v>34</v>
      </c>
      <c r="N3114" t="s">
        <v>34</v>
      </c>
      <c r="O3114" t="s">
        <v>34</v>
      </c>
      <c r="P3114" t="s">
        <v>34</v>
      </c>
      <c r="Q3114" t="s">
        <v>37</v>
      </c>
      <c r="R3114" t="s">
        <v>34</v>
      </c>
      <c r="S3114" t="s">
        <v>37</v>
      </c>
      <c r="T3114" t="s">
        <v>37</v>
      </c>
      <c r="U3114" t="s">
        <v>46</v>
      </c>
      <c r="V3114" t="s">
        <v>37</v>
      </c>
      <c r="W3114" t="s">
        <v>51</v>
      </c>
      <c r="X3114">
        <v>85.2</v>
      </c>
      <c r="Y3114">
        <v>474.8</v>
      </c>
      <c r="Z3114">
        <v>0</v>
      </c>
      <c r="AA3114">
        <v>0</v>
      </c>
      <c r="AB3114">
        <v>172.45</v>
      </c>
      <c r="AC3114">
        <v>647.25</v>
      </c>
      <c r="AD3114" t="s">
        <v>52</v>
      </c>
      <c r="AE3114" t="s">
        <v>104</v>
      </c>
      <c r="AF3114" t="s">
        <v>105</v>
      </c>
      <c r="AG3114">
        <f t="shared" si="96"/>
        <v>1</v>
      </c>
      <c r="AH3114" t="str" cm="1">
        <f t="array" ref="AH3114">_xlfn.IFS(
X3114&lt;=20, "&lt;20",
AND(X3114&gt;=20, X3114&lt;50), "20-50",
AND(X3114&gt;=50, X3114&lt;100), "50-100",
X3114&gt;=100, "&gt;100"
)</f>
        <v>50-100</v>
      </c>
      <c r="AI3114">
        <f t="shared" si="97"/>
        <v>0</v>
      </c>
      <c r="AJ3114" t="str" cm="1">
        <f t="array" ref="AJ3114">_xlfn.IFS(
C3114&lt;=20, "&lt;20",
AND(C3114&gt;=20, C3114&lt;35), "20-35",
AND(C3114&gt;=35, C3114&lt;50), "35-50",
C3114&gt;=50, "50-100"
)</f>
        <v>20-35</v>
      </c>
      <c r="AK3114" t="str" cm="1">
        <f t="array" ref="AK3114">_xlfn.IFS(
G3114&lt;6, "&lt;6",
AND(G3114&gt;=6, G3114&lt;12), "6-12",
AND(G3114&gt;=12, G3114&lt;18), "12-18",  AND(G3114&gt;=18, G3114&lt;24), "18-24", G3114&gt;=24, "24-36")</f>
        <v>18-24</v>
      </c>
    </row>
    <row r="3115" spans="1:37" x14ac:dyDescent="0.3">
      <c r="A3115" t="s">
        <v>3215</v>
      </c>
      <c r="B3115" t="s">
        <v>33</v>
      </c>
      <c r="C3115">
        <v>40</v>
      </c>
      <c r="D3115" t="s">
        <v>37</v>
      </c>
      <c r="E3115" t="s">
        <v>335</v>
      </c>
      <c r="F3115">
        <v>13</v>
      </c>
      <c r="G3115">
        <v>27</v>
      </c>
      <c r="H3115" t="s">
        <v>36</v>
      </c>
      <c r="I3115" t="s">
        <v>37</v>
      </c>
      <c r="J3115" t="s">
        <v>34</v>
      </c>
      <c r="K3115" t="s">
        <v>37</v>
      </c>
      <c r="L3115" t="s">
        <v>72</v>
      </c>
      <c r="M3115" t="s">
        <v>37</v>
      </c>
      <c r="N3115" t="s">
        <v>34</v>
      </c>
      <c r="O3115" t="s">
        <v>37</v>
      </c>
      <c r="P3115" t="s">
        <v>37</v>
      </c>
      <c r="Q3115" t="s">
        <v>34</v>
      </c>
      <c r="R3115" t="s">
        <v>34</v>
      </c>
      <c r="S3115" t="s">
        <v>34</v>
      </c>
      <c r="T3115" t="s">
        <v>37</v>
      </c>
      <c r="U3115" t="s">
        <v>39</v>
      </c>
      <c r="V3115" t="s">
        <v>34</v>
      </c>
      <c r="W3115" t="s">
        <v>40</v>
      </c>
      <c r="X3115">
        <v>57.95</v>
      </c>
      <c r="Y3115">
        <v>3042.25</v>
      </c>
      <c r="Z3115">
        <v>0</v>
      </c>
      <c r="AA3115">
        <v>0</v>
      </c>
      <c r="AB3115">
        <v>1759.68</v>
      </c>
      <c r="AC3115">
        <v>4801.93</v>
      </c>
      <c r="AD3115" t="s">
        <v>41</v>
      </c>
      <c r="AE3115" t="s">
        <v>42</v>
      </c>
      <c r="AF3115" t="s">
        <v>42</v>
      </c>
      <c r="AG3115">
        <f t="shared" si="96"/>
        <v>0</v>
      </c>
      <c r="AH3115" t="str" cm="1">
        <f t="array" ref="AH3115">_xlfn.IFS(
X3115&lt;=20, "&lt;20",
AND(X3115&gt;=20, X3115&lt;50), "20-50",
AND(X3115&gt;=50, X3115&lt;100), "50-100",
X3115&gt;=100, "&gt;100"
)</f>
        <v>50-100</v>
      </c>
      <c r="AI3115">
        <f t="shared" si="97"/>
        <v>0</v>
      </c>
      <c r="AJ3115" t="str" cm="1">
        <f t="array" ref="AJ3115">_xlfn.IFS(
C3115&lt;=20, "&lt;20",
AND(C3115&gt;=20, C3115&lt;35), "20-35",
AND(C3115&gt;=35, C3115&lt;50), "35-50",
C3115&gt;=50, "50-100"
)</f>
        <v>35-50</v>
      </c>
      <c r="AK3115" t="str" cm="1">
        <f t="array" ref="AK3115">_xlfn.IFS(
G3115&lt;6, "&lt;6",
AND(G3115&gt;=6, G3115&lt;12), "6-12",
AND(G3115&gt;=12, G3115&lt;18), "12-18",  AND(G3115&gt;=18, G3115&lt;24), "18-24", G3115&gt;=24, "24-36")</f>
        <v>24-36</v>
      </c>
    </row>
    <row r="3116" spans="1:37" x14ac:dyDescent="0.3">
      <c r="A3116" t="s">
        <v>3216</v>
      </c>
      <c r="B3116" t="s">
        <v>44</v>
      </c>
      <c r="C3116">
        <v>57</v>
      </c>
      <c r="D3116" t="s">
        <v>34</v>
      </c>
      <c r="E3116" t="s">
        <v>74</v>
      </c>
      <c r="F3116">
        <v>8</v>
      </c>
      <c r="G3116">
        <v>12</v>
      </c>
      <c r="H3116" t="s">
        <v>49</v>
      </c>
      <c r="I3116" t="s">
        <v>37</v>
      </c>
      <c r="J3116" t="s">
        <v>34</v>
      </c>
      <c r="K3116" t="s">
        <v>37</v>
      </c>
      <c r="L3116" t="s">
        <v>50</v>
      </c>
      <c r="M3116" t="s">
        <v>34</v>
      </c>
      <c r="N3116" t="s">
        <v>34</v>
      </c>
      <c r="O3116" t="s">
        <v>34</v>
      </c>
      <c r="P3116" t="s">
        <v>34</v>
      </c>
      <c r="Q3116" t="s">
        <v>34</v>
      </c>
      <c r="R3116" t="s">
        <v>34</v>
      </c>
      <c r="S3116" t="s">
        <v>34</v>
      </c>
      <c r="T3116" t="s">
        <v>37</v>
      </c>
      <c r="U3116" t="s">
        <v>46</v>
      </c>
      <c r="V3116" t="s">
        <v>37</v>
      </c>
      <c r="W3116" t="s">
        <v>51</v>
      </c>
      <c r="X3116">
        <v>69.650000000000006</v>
      </c>
      <c r="Y3116">
        <v>69.650000000000006</v>
      </c>
      <c r="Z3116">
        <v>0</v>
      </c>
      <c r="AA3116">
        <v>0</v>
      </c>
      <c r="AB3116">
        <v>49.24</v>
      </c>
      <c r="AC3116">
        <v>118.89</v>
      </c>
      <c r="AD3116" t="s">
        <v>52</v>
      </c>
      <c r="AE3116" t="s">
        <v>53</v>
      </c>
      <c r="AF3116" t="s">
        <v>155</v>
      </c>
      <c r="AG3116">
        <f t="shared" si="96"/>
        <v>1</v>
      </c>
      <c r="AH3116" t="str" cm="1">
        <f t="array" ref="AH3116">_xlfn.IFS(
X3116&lt;=20, "&lt;20",
AND(X3116&gt;=20, X3116&lt;50), "20-50",
AND(X3116&gt;=50, X3116&lt;100), "50-100",
X3116&gt;=100, "&gt;100"
)</f>
        <v>50-100</v>
      </c>
      <c r="AI3116">
        <f t="shared" si="97"/>
        <v>0</v>
      </c>
      <c r="AJ3116" t="str" cm="1">
        <f t="array" ref="AJ3116">_xlfn.IFS(
C3116&lt;=20, "&lt;20",
AND(C3116&gt;=20, C3116&lt;35), "20-35",
AND(C3116&gt;=35, C3116&lt;50), "35-50",
C3116&gt;=50, "50-100"
)</f>
        <v>50-100</v>
      </c>
      <c r="AK3116" t="str" cm="1">
        <f t="array" ref="AK3116">_xlfn.IFS(
G3116&lt;6, "&lt;6",
AND(G3116&gt;=6, G3116&lt;12), "6-12",
AND(G3116&gt;=12, G3116&lt;18), "12-18",  AND(G3116&gt;=18, G3116&lt;24), "18-24", G3116&gt;=24, "24-36")</f>
        <v>12-18</v>
      </c>
    </row>
    <row r="3117" spans="1:37" x14ac:dyDescent="0.3">
      <c r="A3117" t="s">
        <v>3217</v>
      </c>
      <c r="B3117" t="s">
        <v>33</v>
      </c>
      <c r="C3117">
        <v>74</v>
      </c>
      <c r="D3117" t="s">
        <v>37</v>
      </c>
      <c r="E3117" t="s">
        <v>48</v>
      </c>
      <c r="F3117">
        <v>6</v>
      </c>
      <c r="G3117">
        <v>31</v>
      </c>
      <c r="H3117" t="s">
        <v>36</v>
      </c>
      <c r="I3117" t="s">
        <v>37</v>
      </c>
      <c r="J3117" t="s">
        <v>37</v>
      </c>
      <c r="K3117" t="s">
        <v>37</v>
      </c>
      <c r="L3117" t="s">
        <v>50</v>
      </c>
      <c r="M3117" t="s">
        <v>34</v>
      </c>
      <c r="N3117" t="s">
        <v>37</v>
      </c>
      <c r="O3117" t="s">
        <v>37</v>
      </c>
      <c r="P3117" t="s">
        <v>34</v>
      </c>
      <c r="Q3117" t="s">
        <v>37</v>
      </c>
      <c r="R3117" t="s">
        <v>37</v>
      </c>
      <c r="S3117" t="s">
        <v>34</v>
      </c>
      <c r="T3117" t="s">
        <v>37</v>
      </c>
      <c r="U3117" t="s">
        <v>46</v>
      </c>
      <c r="V3117" t="s">
        <v>37</v>
      </c>
      <c r="W3117" t="s">
        <v>51</v>
      </c>
      <c r="X3117">
        <v>102.95</v>
      </c>
      <c r="Y3117">
        <v>7101.5</v>
      </c>
      <c r="Z3117">
        <v>15.24</v>
      </c>
      <c r="AA3117">
        <v>0</v>
      </c>
      <c r="AB3117">
        <v>1221.5</v>
      </c>
      <c r="AC3117">
        <v>8307.76</v>
      </c>
      <c r="AD3117" t="s">
        <v>52</v>
      </c>
      <c r="AE3117" t="s">
        <v>53</v>
      </c>
      <c r="AF3117" t="s">
        <v>54</v>
      </c>
      <c r="AG3117">
        <f t="shared" si="96"/>
        <v>1</v>
      </c>
      <c r="AH3117" t="str" cm="1">
        <f t="array" ref="AH3117">_xlfn.IFS(
X3117&lt;=20, "&lt;20",
AND(X3117&gt;=20, X3117&lt;50), "20-50",
AND(X3117&gt;=50, X3117&lt;100), "50-100",
X3117&gt;=100, "&gt;100"
)</f>
        <v>&gt;100</v>
      </c>
      <c r="AI3117">
        <f t="shared" si="97"/>
        <v>0</v>
      </c>
      <c r="AJ3117" t="str" cm="1">
        <f t="array" ref="AJ3117">_xlfn.IFS(
C3117&lt;=20, "&lt;20",
AND(C3117&gt;=20, C3117&lt;35), "20-35",
AND(C3117&gt;=35, C3117&lt;50), "35-50",
C3117&gt;=50, "50-100"
)</f>
        <v>50-100</v>
      </c>
      <c r="AK3117" t="str" cm="1">
        <f t="array" ref="AK3117">_xlfn.IFS(
G3117&lt;6, "&lt;6",
AND(G3117&gt;=6, G3117&lt;12), "6-12",
AND(G3117&gt;=12, G3117&lt;18), "12-18",  AND(G3117&gt;=18, G3117&lt;24), "18-24", G3117&gt;=24, "24-36")</f>
        <v>24-36</v>
      </c>
    </row>
    <row r="3118" spans="1:37" x14ac:dyDescent="0.3">
      <c r="A3118" t="s">
        <v>3218</v>
      </c>
      <c r="B3118" t="s">
        <v>44</v>
      </c>
      <c r="C3118">
        <v>34</v>
      </c>
      <c r="D3118" t="s">
        <v>34</v>
      </c>
      <c r="E3118" t="s">
        <v>87</v>
      </c>
      <c r="F3118">
        <v>10</v>
      </c>
      <c r="G3118">
        <v>17</v>
      </c>
      <c r="H3118" t="s">
        <v>70</v>
      </c>
      <c r="I3118" t="s">
        <v>37</v>
      </c>
      <c r="J3118" t="s">
        <v>37</v>
      </c>
      <c r="K3118" t="s">
        <v>37</v>
      </c>
      <c r="L3118" t="s">
        <v>50</v>
      </c>
      <c r="M3118" t="s">
        <v>34</v>
      </c>
      <c r="N3118" t="s">
        <v>34</v>
      </c>
      <c r="O3118" t="s">
        <v>37</v>
      </c>
      <c r="P3118" t="s">
        <v>34</v>
      </c>
      <c r="Q3118" t="s">
        <v>37</v>
      </c>
      <c r="R3118" t="s">
        <v>37</v>
      </c>
      <c r="S3118" t="s">
        <v>37</v>
      </c>
      <c r="T3118" t="s">
        <v>37</v>
      </c>
      <c r="U3118" t="s">
        <v>46</v>
      </c>
      <c r="V3118" t="s">
        <v>37</v>
      </c>
      <c r="W3118" t="s">
        <v>51</v>
      </c>
      <c r="X3118">
        <v>101.35</v>
      </c>
      <c r="Y3118">
        <v>6164.7</v>
      </c>
      <c r="Z3118">
        <v>0</v>
      </c>
      <c r="AA3118">
        <v>0</v>
      </c>
      <c r="AB3118">
        <v>933.72</v>
      </c>
      <c r="AC3118">
        <v>7098.42</v>
      </c>
      <c r="AD3118" t="s">
        <v>41</v>
      </c>
      <c r="AE3118" t="s">
        <v>42</v>
      </c>
      <c r="AF3118" t="s">
        <v>42</v>
      </c>
      <c r="AG3118">
        <f t="shared" si="96"/>
        <v>0</v>
      </c>
      <c r="AH3118" t="str" cm="1">
        <f t="array" ref="AH3118">_xlfn.IFS(
X3118&lt;=20, "&lt;20",
AND(X3118&gt;=20, X3118&lt;50), "20-50",
AND(X3118&gt;=50, X3118&lt;100), "50-100",
X3118&gt;=100, "&gt;100"
)</f>
        <v>&gt;100</v>
      </c>
      <c r="AI3118">
        <f t="shared" si="97"/>
        <v>0</v>
      </c>
      <c r="AJ3118" t="str" cm="1">
        <f t="array" ref="AJ3118">_xlfn.IFS(
C3118&lt;=20, "&lt;20",
AND(C3118&gt;=20, C3118&lt;35), "20-35",
AND(C3118&gt;=35, C3118&lt;50), "35-50",
C3118&gt;=50, "50-100"
)</f>
        <v>20-35</v>
      </c>
      <c r="AK3118" t="str" cm="1">
        <f t="array" ref="AK3118">_xlfn.IFS(
G3118&lt;6, "&lt;6",
AND(G3118&gt;=6, G3118&lt;12), "6-12",
AND(G3118&gt;=12, G3118&lt;18), "12-18",  AND(G3118&gt;=18, G3118&lt;24), "18-24", G3118&gt;=24, "24-36")</f>
        <v>12-18</v>
      </c>
    </row>
    <row r="3119" spans="1:37" x14ac:dyDescent="0.3">
      <c r="A3119" t="s">
        <v>3219</v>
      </c>
      <c r="B3119" t="s">
        <v>33</v>
      </c>
      <c r="C3119">
        <v>70</v>
      </c>
      <c r="D3119" t="s">
        <v>34</v>
      </c>
      <c r="E3119" t="s">
        <v>87</v>
      </c>
      <c r="F3119">
        <v>7</v>
      </c>
      <c r="G3119">
        <v>1</v>
      </c>
      <c r="H3119" t="s">
        <v>70</v>
      </c>
      <c r="I3119" t="s">
        <v>37</v>
      </c>
      <c r="J3119" t="s">
        <v>37</v>
      </c>
      <c r="K3119" t="s">
        <v>37</v>
      </c>
      <c r="L3119" t="s">
        <v>50</v>
      </c>
      <c r="M3119" t="s">
        <v>34</v>
      </c>
      <c r="N3119" t="s">
        <v>37</v>
      </c>
      <c r="O3119" t="s">
        <v>34</v>
      </c>
      <c r="P3119" t="s">
        <v>34</v>
      </c>
      <c r="Q3119" t="s">
        <v>34</v>
      </c>
      <c r="R3119" t="s">
        <v>37</v>
      </c>
      <c r="S3119" t="s">
        <v>34</v>
      </c>
      <c r="T3119" t="s">
        <v>37</v>
      </c>
      <c r="U3119" t="s">
        <v>46</v>
      </c>
      <c r="V3119" t="s">
        <v>34</v>
      </c>
      <c r="W3119" t="s">
        <v>40</v>
      </c>
      <c r="X3119">
        <v>90.05</v>
      </c>
      <c r="Y3119">
        <v>4547.25</v>
      </c>
      <c r="Z3119">
        <v>0</v>
      </c>
      <c r="AA3119">
        <v>0</v>
      </c>
      <c r="AB3119">
        <v>1123.08</v>
      </c>
      <c r="AC3119">
        <v>5670.33</v>
      </c>
      <c r="AD3119" t="s">
        <v>52</v>
      </c>
      <c r="AE3119" t="s">
        <v>53</v>
      </c>
      <c r="AF3119" t="s">
        <v>91</v>
      </c>
      <c r="AG3119">
        <f t="shared" si="96"/>
        <v>1</v>
      </c>
      <c r="AH3119" t="str" cm="1">
        <f t="array" ref="AH3119">_xlfn.IFS(
X3119&lt;=20, "&lt;20",
AND(X3119&gt;=20, X3119&lt;50), "20-50",
AND(X3119&gt;=50, X3119&lt;100), "50-100",
X3119&gt;=100, "&gt;100"
)</f>
        <v>50-100</v>
      </c>
      <c r="AI3119">
        <f t="shared" si="97"/>
        <v>0</v>
      </c>
      <c r="AJ3119" t="str" cm="1">
        <f t="array" ref="AJ3119">_xlfn.IFS(
C3119&lt;=20, "&lt;20",
AND(C3119&gt;=20, C3119&lt;35), "20-35",
AND(C3119&gt;=35, C3119&lt;50), "35-50",
C3119&gt;=50, "50-100"
)</f>
        <v>50-100</v>
      </c>
      <c r="AK3119" t="str" cm="1">
        <f t="array" ref="AK3119">_xlfn.IFS(
G3119&lt;6, "&lt;6",
AND(G3119&gt;=6, G3119&lt;12), "6-12",
AND(G3119&gt;=12, G3119&lt;18), "12-18",  AND(G3119&gt;=18, G3119&lt;24), "18-24", G3119&gt;=24, "24-36")</f>
        <v>&lt;6</v>
      </c>
    </row>
    <row r="3120" spans="1:37" x14ac:dyDescent="0.3">
      <c r="A3120" t="s">
        <v>3220</v>
      </c>
      <c r="B3120" t="s">
        <v>44</v>
      </c>
      <c r="C3120">
        <v>19</v>
      </c>
      <c r="D3120" t="s">
        <v>34</v>
      </c>
      <c r="E3120" t="s">
        <v>130</v>
      </c>
      <c r="F3120">
        <v>10</v>
      </c>
      <c r="G3120">
        <v>11</v>
      </c>
      <c r="H3120" t="s">
        <v>36</v>
      </c>
      <c r="I3120" t="s">
        <v>37</v>
      </c>
      <c r="J3120" t="s">
        <v>34</v>
      </c>
      <c r="K3120" t="s">
        <v>34</v>
      </c>
      <c r="L3120" t="s">
        <v>34</v>
      </c>
      <c r="M3120" t="s">
        <v>34</v>
      </c>
      <c r="N3120" t="s">
        <v>34</v>
      </c>
      <c r="O3120" t="s">
        <v>34</v>
      </c>
      <c r="P3120" t="s">
        <v>34</v>
      </c>
      <c r="Q3120" t="s">
        <v>34</v>
      </c>
      <c r="R3120" t="s">
        <v>34</v>
      </c>
      <c r="S3120" t="s">
        <v>34</v>
      </c>
      <c r="T3120" t="s">
        <v>34</v>
      </c>
      <c r="U3120" t="s">
        <v>46</v>
      </c>
      <c r="V3120" t="s">
        <v>34</v>
      </c>
      <c r="W3120" t="s">
        <v>40</v>
      </c>
      <c r="X3120">
        <v>-3</v>
      </c>
      <c r="Y3120">
        <v>78.3</v>
      </c>
      <c r="Z3120">
        <v>0</v>
      </c>
      <c r="AA3120">
        <v>0</v>
      </c>
      <c r="AB3120">
        <v>167.76</v>
      </c>
      <c r="AC3120">
        <v>246.06</v>
      </c>
      <c r="AD3120" t="s">
        <v>41</v>
      </c>
      <c r="AE3120" t="s">
        <v>42</v>
      </c>
      <c r="AF3120" t="s">
        <v>42</v>
      </c>
      <c r="AG3120">
        <f t="shared" si="96"/>
        <v>0</v>
      </c>
      <c r="AH3120" t="str" cm="1">
        <f t="array" ref="AH3120">_xlfn.IFS(
X3120&lt;=20, "&lt;20",
AND(X3120&gt;=20, X3120&lt;50), "20-50",
AND(X3120&gt;=50, X3120&lt;100), "50-100",
X3120&gt;=100, "&gt;100"
)</f>
        <v>&lt;20</v>
      </c>
      <c r="AI3120">
        <f t="shared" si="97"/>
        <v>0</v>
      </c>
      <c r="AJ3120" t="str" cm="1">
        <f t="array" ref="AJ3120">_xlfn.IFS(
C3120&lt;=20, "&lt;20",
AND(C3120&gt;=20, C3120&lt;35), "20-35",
AND(C3120&gt;=35, C3120&lt;50), "35-50",
C3120&gt;=50, "50-100"
)</f>
        <v>&lt;20</v>
      </c>
      <c r="AK3120" t="str" cm="1">
        <f t="array" ref="AK3120">_xlfn.IFS(
G3120&lt;6, "&lt;6",
AND(G3120&gt;=6, G3120&lt;12), "6-12",
AND(G3120&gt;=12, G3120&lt;18), "12-18",  AND(G3120&gt;=18, G3120&lt;24), "18-24", G3120&gt;=24, "24-36")</f>
        <v>6-12</v>
      </c>
    </row>
    <row r="3121" spans="1:37" x14ac:dyDescent="0.3">
      <c r="A3121" t="s">
        <v>3221</v>
      </c>
      <c r="B3121" t="s">
        <v>44</v>
      </c>
      <c r="C3121">
        <v>26</v>
      </c>
      <c r="D3121" t="s">
        <v>34</v>
      </c>
      <c r="E3121" t="s">
        <v>45</v>
      </c>
      <c r="F3121">
        <v>3</v>
      </c>
      <c r="G3121">
        <v>2</v>
      </c>
      <c r="H3121" t="s">
        <v>57</v>
      </c>
      <c r="I3121" t="s">
        <v>37</v>
      </c>
      <c r="J3121" t="s">
        <v>34</v>
      </c>
      <c r="K3121" t="s">
        <v>37</v>
      </c>
      <c r="L3121" t="s">
        <v>50</v>
      </c>
      <c r="M3121" t="s">
        <v>37</v>
      </c>
      <c r="N3121" t="s">
        <v>34</v>
      </c>
      <c r="O3121" t="s">
        <v>34</v>
      </c>
      <c r="P3121" t="s">
        <v>37</v>
      </c>
      <c r="Q3121" t="s">
        <v>37</v>
      </c>
      <c r="R3121" t="s">
        <v>34</v>
      </c>
      <c r="S3121" t="s">
        <v>34</v>
      </c>
      <c r="T3121" t="s">
        <v>37</v>
      </c>
      <c r="U3121" t="s">
        <v>46</v>
      </c>
      <c r="V3121" t="s">
        <v>34</v>
      </c>
      <c r="W3121" t="s">
        <v>51</v>
      </c>
      <c r="X3121">
        <v>91.85</v>
      </c>
      <c r="Y3121">
        <v>1574.45</v>
      </c>
      <c r="Z3121">
        <v>0</v>
      </c>
      <c r="AA3121">
        <v>0</v>
      </c>
      <c r="AB3121">
        <v>713.15</v>
      </c>
      <c r="AC3121">
        <v>2287.6</v>
      </c>
      <c r="AD3121" t="s">
        <v>52</v>
      </c>
      <c r="AE3121" t="s">
        <v>100</v>
      </c>
      <c r="AF3121" t="s">
        <v>178</v>
      </c>
      <c r="AG3121">
        <f t="shared" si="96"/>
        <v>1</v>
      </c>
      <c r="AH3121" t="str" cm="1">
        <f t="array" ref="AH3121">_xlfn.IFS(
X3121&lt;=20, "&lt;20",
AND(X3121&gt;=20, X3121&lt;50), "20-50",
AND(X3121&gt;=50, X3121&lt;100), "50-100",
X3121&gt;=100, "&gt;100"
)</f>
        <v>50-100</v>
      </c>
      <c r="AI3121">
        <f t="shared" si="97"/>
        <v>0</v>
      </c>
      <c r="AJ3121" t="str" cm="1">
        <f t="array" ref="AJ3121">_xlfn.IFS(
C3121&lt;=20, "&lt;20",
AND(C3121&gt;=20, C3121&lt;35), "20-35",
AND(C3121&gt;=35, C3121&lt;50), "35-50",
C3121&gt;=50, "50-100"
)</f>
        <v>20-35</v>
      </c>
      <c r="AK3121" t="str" cm="1">
        <f t="array" ref="AK3121">_xlfn.IFS(
G3121&lt;6, "&lt;6",
AND(G3121&gt;=6, G3121&lt;12), "6-12",
AND(G3121&gt;=12, G3121&lt;18), "12-18",  AND(G3121&gt;=18, G3121&lt;24), "18-24", G3121&gt;=24, "24-36")</f>
        <v>&lt;6</v>
      </c>
    </row>
    <row r="3122" spans="1:37" x14ac:dyDescent="0.3">
      <c r="A3122" t="s">
        <v>3222</v>
      </c>
      <c r="B3122" t="s">
        <v>33</v>
      </c>
      <c r="C3122">
        <v>36</v>
      </c>
      <c r="D3122" t="s">
        <v>34</v>
      </c>
      <c r="E3122" t="s">
        <v>74</v>
      </c>
      <c r="F3122">
        <v>13</v>
      </c>
      <c r="G3122">
        <v>25</v>
      </c>
      <c r="H3122" t="s">
        <v>57</v>
      </c>
      <c r="I3122" t="s">
        <v>37</v>
      </c>
      <c r="J3122" t="s">
        <v>37</v>
      </c>
      <c r="K3122" t="s">
        <v>37</v>
      </c>
      <c r="L3122" t="s">
        <v>50</v>
      </c>
      <c r="M3122" t="s">
        <v>34</v>
      </c>
      <c r="N3122" t="s">
        <v>37</v>
      </c>
      <c r="O3122" t="s">
        <v>37</v>
      </c>
      <c r="P3122" t="s">
        <v>34</v>
      </c>
      <c r="Q3122" t="s">
        <v>34</v>
      </c>
      <c r="R3122" t="s">
        <v>34</v>
      </c>
      <c r="S3122" t="s">
        <v>34</v>
      </c>
      <c r="T3122" t="s">
        <v>37</v>
      </c>
      <c r="U3122" t="s">
        <v>46</v>
      </c>
      <c r="V3122" t="s">
        <v>37</v>
      </c>
      <c r="W3122" t="s">
        <v>51</v>
      </c>
      <c r="X3122">
        <v>82.65</v>
      </c>
      <c r="Y3122">
        <v>1185</v>
      </c>
      <c r="Z3122">
        <v>0</v>
      </c>
      <c r="AA3122">
        <v>0</v>
      </c>
      <c r="AB3122">
        <v>637.98</v>
      </c>
      <c r="AC3122">
        <v>1822.98</v>
      </c>
      <c r="AD3122" t="s">
        <v>41</v>
      </c>
      <c r="AE3122" t="s">
        <v>42</v>
      </c>
      <c r="AF3122" t="s">
        <v>42</v>
      </c>
      <c r="AG3122">
        <f t="shared" si="96"/>
        <v>0</v>
      </c>
      <c r="AH3122" t="str" cm="1">
        <f t="array" ref="AH3122">_xlfn.IFS(
X3122&lt;=20, "&lt;20",
AND(X3122&gt;=20, X3122&lt;50), "20-50",
AND(X3122&gt;=50, X3122&lt;100), "50-100",
X3122&gt;=100, "&gt;100"
)</f>
        <v>50-100</v>
      </c>
      <c r="AI3122">
        <f t="shared" si="97"/>
        <v>0</v>
      </c>
      <c r="AJ3122" t="str" cm="1">
        <f t="array" ref="AJ3122">_xlfn.IFS(
C3122&lt;=20, "&lt;20",
AND(C3122&gt;=20, C3122&lt;35), "20-35",
AND(C3122&gt;=35, C3122&lt;50), "35-50",
C3122&gt;=50, "50-100"
)</f>
        <v>35-50</v>
      </c>
      <c r="AK3122" t="str" cm="1">
        <f t="array" ref="AK3122">_xlfn.IFS(
G3122&lt;6, "&lt;6",
AND(G3122&gt;=6, G3122&lt;12), "6-12",
AND(G3122&gt;=12, G3122&lt;18), "12-18",  AND(G3122&gt;=18, G3122&lt;24), "18-24", G3122&gt;=24, "24-36")</f>
        <v>24-36</v>
      </c>
    </row>
    <row r="3123" spans="1:37" x14ac:dyDescent="0.3">
      <c r="A3123" t="s">
        <v>3223</v>
      </c>
      <c r="B3123" t="s">
        <v>44</v>
      </c>
      <c r="C3123">
        <v>57</v>
      </c>
      <c r="D3123" t="s">
        <v>34</v>
      </c>
      <c r="E3123" t="s">
        <v>61</v>
      </c>
      <c r="F3123">
        <v>14</v>
      </c>
      <c r="G3123">
        <v>4</v>
      </c>
      <c r="H3123" t="s">
        <v>70</v>
      </c>
      <c r="I3123" t="s">
        <v>37</v>
      </c>
      <c r="J3123" t="s">
        <v>37</v>
      </c>
      <c r="K3123" t="s">
        <v>37</v>
      </c>
      <c r="L3123" t="s">
        <v>72</v>
      </c>
      <c r="M3123" t="s">
        <v>37</v>
      </c>
      <c r="N3123" t="s">
        <v>34</v>
      </c>
      <c r="O3123" t="s">
        <v>34</v>
      </c>
      <c r="P3123" t="s">
        <v>37</v>
      </c>
      <c r="Q3123" t="s">
        <v>34</v>
      </c>
      <c r="R3123" t="s">
        <v>37</v>
      </c>
      <c r="S3123" t="s">
        <v>37</v>
      </c>
      <c r="T3123" t="s">
        <v>34</v>
      </c>
      <c r="U3123" t="s">
        <v>39</v>
      </c>
      <c r="V3123" t="s">
        <v>34</v>
      </c>
      <c r="W3123" t="s">
        <v>51</v>
      </c>
      <c r="X3123">
        <v>68.7</v>
      </c>
      <c r="Y3123">
        <v>4070.95</v>
      </c>
      <c r="Z3123">
        <v>0</v>
      </c>
      <c r="AA3123">
        <v>150</v>
      </c>
      <c r="AB3123">
        <v>1670.88</v>
      </c>
      <c r="AC3123">
        <v>5891.83</v>
      </c>
      <c r="AD3123" t="s">
        <v>41</v>
      </c>
      <c r="AE3123" t="s">
        <v>42</v>
      </c>
      <c r="AF3123" t="s">
        <v>42</v>
      </c>
      <c r="AG3123">
        <f t="shared" si="96"/>
        <v>0</v>
      </c>
      <c r="AH3123" t="str" cm="1">
        <f t="array" ref="AH3123">_xlfn.IFS(
X3123&lt;=20, "&lt;20",
AND(X3123&gt;=20, X3123&lt;50), "20-50",
AND(X3123&gt;=50, X3123&lt;100), "50-100",
X3123&gt;=100, "&gt;100"
)</f>
        <v>50-100</v>
      </c>
      <c r="AI3123">
        <f t="shared" si="97"/>
        <v>0</v>
      </c>
      <c r="AJ3123" t="str" cm="1">
        <f t="array" ref="AJ3123">_xlfn.IFS(
C3123&lt;=20, "&lt;20",
AND(C3123&gt;=20, C3123&lt;35), "20-35",
AND(C3123&gt;=35, C3123&lt;50), "35-50",
C3123&gt;=50, "50-100"
)</f>
        <v>50-100</v>
      </c>
      <c r="AK3123" t="str" cm="1">
        <f t="array" ref="AK3123">_xlfn.IFS(
G3123&lt;6, "&lt;6",
AND(G3123&gt;=6, G3123&lt;12), "6-12",
AND(G3123&gt;=12, G3123&lt;18), "12-18",  AND(G3123&gt;=18, G3123&lt;24), "18-24", G3123&gt;=24, "24-36")</f>
        <v>&lt;6</v>
      </c>
    </row>
    <row r="3124" spans="1:37" x14ac:dyDescent="0.3">
      <c r="A3124" t="s">
        <v>3224</v>
      </c>
      <c r="B3124" t="s">
        <v>33</v>
      </c>
      <c r="C3124">
        <v>50</v>
      </c>
      <c r="D3124" t="s">
        <v>37</v>
      </c>
      <c r="E3124" t="s">
        <v>124</v>
      </c>
      <c r="F3124">
        <v>7</v>
      </c>
      <c r="G3124">
        <v>20</v>
      </c>
      <c r="H3124" t="s">
        <v>36</v>
      </c>
      <c r="I3124" t="s">
        <v>37</v>
      </c>
      <c r="J3124" t="s">
        <v>34</v>
      </c>
      <c r="K3124" t="s">
        <v>37</v>
      </c>
      <c r="L3124" t="s">
        <v>38</v>
      </c>
      <c r="M3124" t="s">
        <v>37</v>
      </c>
      <c r="N3124" t="s">
        <v>37</v>
      </c>
      <c r="O3124" t="s">
        <v>34</v>
      </c>
      <c r="P3124" t="s">
        <v>37</v>
      </c>
      <c r="Q3124" t="s">
        <v>34</v>
      </c>
      <c r="R3124" t="s">
        <v>34</v>
      </c>
      <c r="S3124" t="s">
        <v>34</v>
      </c>
      <c r="T3124" t="s">
        <v>37</v>
      </c>
      <c r="U3124" t="s">
        <v>39</v>
      </c>
      <c r="V3124" t="s">
        <v>37</v>
      </c>
      <c r="W3124" t="s">
        <v>40</v>
      </c>
      <c r="X3124">
        <v>58.9</v>
      </c>
      <c r="Y3124">
        <v>2813.05</v>
      </c>
      <c r="Z3124">
        <v>0</v>
      </c>
      <c r="AA3124">
        <v>0</v>
      </c>
      <c r="AB3124">
        <v>1238.45</v>
      </c>
      <c r="AC3124">
        <v>4051.5</v>
      </c>
      <c r="AD3124" t="s">
        <v>41</v>
      </c>
      <c r="AE3124" t="s">
        <v>42</v>
      </c>
      <c r="AF3124" t="s">
        <v>42</v>
      </c>
      <c r="AG3124">
        <f t="shared" si="96"/>
        <v>0</v>
      </c>
      <c r="AH3124" t="str" cm="1">
        <f t="array" ref="AH3124">_xlfn.IFS(
X3124&lt;=20, "&lt;20",
AND(X3124&gt;=20, X3124&lt;50), "20-50",
AND(X3124&gt;=50, X3124&lt;100), "50-100",
X3124&gt;=100, "&gt;100"
)</f>
        <v>50-100</v>
      </c>
      <c r="AI3124">
        <f t="shared" si="97"/>
        <v>0</v>
      </c>
      <c r="AJ3124" t="str" cm="1">
        <f t="array" ref="AJ3124">_xlfn.IFS(
C3124&lt;=20, "&lt;20",
AND(C3124&gt;=20, C3124&lt;35), "20-35",
AND(C3124&gt;=35, C3124&lt;50), "35-50",
C3124&gt;=50, "50-100"
)</f>
        <v>50-100</v>
      </c>
      <c r="AK3124" t="str" cm="1">
        <f t="array" ref="AK3124">_xlfn.IFS(
G3124&lt;6, "&lt;6",
AND(G3124&gt;=6, G3124&lt;12), "6-12",
AND(G3124&gt;=12, G3124&lt;18), "12-18",  AND(G3124&gt;=18, G3124&lt;24), "18-24", G3124&gt;=24, "24-36")</f>
        <v>18-24</v>
      </c>
    </row>
    <row r="3125" spans="1:37" x14ac:dyDescent="0.3">
      <c r="A3125" t="s">
        <v>3225</v>
      </c>
      <c r="B3125" t="s">
        <v>44</v>
      </c>
      <c r="C3125">
        <v>30</v>
      </c>
      <c r="D3125" t="s">
        <v>37</v>
      </c>
      <c r="E3125" t="s">
        <v>87</v>
      </c>
      <c r="F3125">
        <v>8</v>
      </c>
      <c r="G3125">
        <v>1</v>
      </c>
      <c r="H3125" t="s">
        <v>36</v>
      </c>
      <c r="I3125" t="s">
        <v>37</v>
      </c>
      <c r="J3125" t="s">
        <v>37</v>
      </c>
      <c r="K3125" t="s">
        <v>34</v>
      </c>
      <c r="L3125" t="s">
        <v>34</v>
      </c>
      <c r="M3125" t="s">
        <v>34</v>
      </c>
      <c r="N3125" t="s">
        <v>34</v>
      </c>
      <c r="O3125" t="s">
        <v>34</v>
      </c>
      <c r="P3125" t="s">
        <v>34</v>
      </c>
      <c r="Q3125" t="s">
        <v>34</v>
      </c>
      <c r="R3125" t="s">
        <v>34</v>
      </c>
      <c r="S3125" t="s">
        <v>34</v>
      </c>
      <c r="T3125" t="s">
        <v>34</v>
      </c>
      <c r="U3125" t="s">
        <v>67</v>
      </c>
      <c r="V3125" t="s">
        <v>37</v>
      </c>
      <c r="W3125" t="s">
        <v>51</v>
      </c>
      <c r="X3125">
        <v>24.65</v>
      </c>
      <c r="Y3125">
        <v>1710.15</v>
      </c>
      <c r="Z3125">
        <v>0</v>
      </c>
      <c r="AA3125">
        <v>0</v>
      </c>
      <c r="AB3125">
        <v>3079.27</v>
      </c>
      <c r="AC3125">
        <v>4789.42</v>
      </c>
      <c r="AD3125" t="s">
        <v>41</v>
      </c>
      <c r="AE3125" t="s">
        <v>42</v>
      </c>
      <c r="AF3125" t="s">
        <v>42</v>
      </c>
      <c r="AG3125">
        <f t="shared" si="96"/>
        <v>0</v>
      </c>
      <c r="AH3125" t="str" cm="1">
        <f t="array" ref="AH3125">_xlfn.IFS(
X3125&lt;=20, "&lt;20",
AND(X3125&gt;=20, X3125&lt;50), "20-50",
AND(X3125&gt;=50, X3125&lt;100), "50-100",
X3125&gt;=100, "&gt;100"
)</f>
        <v>20-50</v>
      </c>
      <c r="AI3125">
        <f t="shared" si="97"/>
        <v>0</v>
      </c>
      <c r="AJ3125" t="str" cm="1">
        <f t="array" ref="AJ3125">_xlfn.IFS(
C3125&lt;=20, "&lt;20",
AND(C3125&gt;=20, C3125&lt;35), "20-35",
AND(C3125&gt;=35, C3125&lt;50), "35-50",
C3125&gt;=50, "50-100"
)</f>
        <v>20-35</v>
      </c>
      <c r="AK3125" t="str" cm="1">
        <f t="array" ref="AK3125">_xlfn.IFS(
G3125&lt;6, "&lt;6",
AND(G3125&gt;=6, G3125&lt;12), "6-12",
AND(G3125&gt;=12, G3125&lt;18), "12-18",  AND(G3125&gt;=18, G3125&lt;24), "18-24", G3125&gt;=24, "24-36")</f>
        <v>&lt;6</v>
      </c>
    </row>
    <row r="3126" spans="1:37" x14ac:dyDescent="0.3">
      <c r="A3126" t="s">
        <v>3226</v>
      </c>
      <c r="B3126" t="s">
        <v>44</v>
      </c>
      <c r="C3126">
        <v>47</v>
      </c>
      <c r="D3126" t="s">
        <v>37</v>
      </c>
      <c r="E3126" t="s">
        <v>56</v>
      </c>
      <c r="F3126">
        <v>11</v>
      </c>
      <c r="G3126">
        <v>2</v>
      </c>
      <c r="H3126" t="s">
        <v>36</v>
      </c>
      <c r="I3126" t="s">
        <v>37</v>
      </c>
      <c r="J3126" t="s">
        <v>37</v>
      </c>
      <c r="K3126" t="s">
        <v>37</v>
      </c>
      <c r="L3126" t="s">
        <v>50</v>
      </c>
      <c r="M3126" t="s">
        <v>34</v>
      </c>
      <c r="N3126" t="s">
        <v>34</v>
      </c>
      <c r="O3126" t="s">
        <v>37</v>
      </c>
      <c r="P3126" t="s">
        <v>37</v>
      </c>
      <c r="Q3126" t="s">
        <v>37</v>
      </c>
      <c r="R3126" t="s">
        <v>37</v>
      </c>
      <c r="S3126" t="s">
        <v>37</v>
      </c>
      <c r="T3126" t="s">
        <v>37</v>
      </c>
      <c r="U3126" t="s">
        <v>46</v>
      </c>
      <c r="V3126" t="s">
        <v>37</v>
      </c>
      <c r="W3126" t="s">
        <v>51</v>
      </c>
      <c r="X3126">
        <v>107.35</v>
      </c>
      <c r="Y3126">
        <v>5118.95</v>
      </c>
      <c r="Z3126">
        <v>0</v>
      </c>
      <c r="AA3126">
        <v>0</v>
      </c>
      <c r="AB3126">
        <v>1773.78</v>
      </c>
      <c r="AC3126">
        <v>6892.73</v>
      </c>
      <c r="AD3126" t="s">
        <v>52</v>
      </c>
      <c r="AE3126" t="s">
        <v>104</v>
      </c>
      <c r="AF3126" t="s">
        <v>150</v>
      </c>
      <c r="AG3126">
        <f t="shared" si="96"/>
        <v>1</v>
      </c>
      <c r="AH3126" t="str" cm="1">
        <f t="array" ref="AH3126">_xlfn.IFS(
X3126&lt;=20, "&lt;20",
AND(X3126&gt;=20, X3126&lt;50), "20-50",
AND(X3126&gt;=50, X3126&lt;100), "50-100",
X3126&gt;=100, "&gt;100"
)</f>
        <v>&gt;100</v>
      </c>
      <c r="AI3126">
        <f t="shared" si="97"/>
        <v>0</v>
      </c>
      <c r="AJ3126" t="str" cm="1">
        <f t="array" ref="AJ3126">_xlfn.IFS(
C3126&lt;=20, "&lt;20",
AND(C3126&gt;=20, C3126&lt;35), "20-35",
AND(C3126&gt;=35, C3126&lt;50), "35-50",
C3126&gt;=50, "50-100"
)</f>
        <v>35-50</v>
      </c>
      <c r="AK3126" t="str" cm="1">
        <f t="array" ref="AK3126">_xlfn.IFS(
G3126&lt;6, "&lt;6",
AND(G3126&gt;=6, G3126&lt;12), "6-12",
AND(G3126&gt;=12, G3126&lt;18), "12-18",  AND(G3126&gt;=18, G3126&lt;24), "18-24", G3126&gt;=24, "24-36")</f>
        <v>&lt;6</v>
      </c>
    </row>
    <row r="3127" spans="1:37" x14ac:dyDescent="0.3">
      <c r="A3127" t="s">
        <v>3227</v>
      </c>
      <c r="B3127" t="s">
        <v>44</v>
      </c>
      <c r="C3127">
        <v>37</v>
      </c>
      <c r="D3127" t="s">
        <v>37</v>
      </c>
      <c r="E3127" t="s">
        <v>82</v>
      </c>
      <c r="F3127">
        <v>1</v>
      </c>
      <c r="G3127">
        <v>32</v>
      </c>
      <c r="H3127" t="s">
        <v>36</v>
      </c>
      <c r="I3127" t="s">
        <v>37</v>
      </c>
      <c r="J3127" t="s">
        <v>37</v>
      </c>
      <c r="K3127" t="s">
        <v>37</v>
      </c>
      <c r="L3127" t="s">
        <v>50</v>
      </c>
      <c r="M3127" t="s">
        <v>34</v>
      </c>
      <c r="N3127" t="s">
        <v>37</v>
      </c>
      <c r="O3127" t="s">
        <v>37</v>
      </c>
      <c r="P3127" t="s">
        <v>34</v>
      </c>
      <c r="Q3127" t="s">
        <v>34</v>
      </c>
      <c r="R3127" t="s">
        <v>37</v>
      </c>
      <c r="S3127" t="s">
        <v>37</v>
      </c>
      <c r="T3127" t="s">
        <v>37</v>
      </c>
      <c r="U3127" t="s">
        <v>46</v>
      </c>
      <c r="V3127" t="s">
        <v>34</v>
      </c>
      <c r="W3127" t="s">
        <v>51</v>
      </c>
      <c r="X3127">
        <v>96.55</v>
      </c>
      <c r="Y3127">
        <v>500.1</v>
      </c>
      <c r="Z3127">
        <v>0</v>
      </c>
      <c r="AA3127">
        <v>0</v>
      </c>
      <c r="AB3127">
        <v>195.65</v>
      </c>
      <c r="AC3127">
        <v>695.75</v>
      </c>
      <c r="AD3127" t="s">
        <v>41</v>
      </c>
      <c r="AE3127" t="s">
        <v>42</v>
      </c>
      <c r="AF3127" t="s">
        <v>42</v>
      </c>
      <c r="AG3127">
        <f t="shared" si="96"/>
        <v>0</v>
      </c>
      <c r="AH3127" t="str" cm="1">
        <f t="array" ref="AH3127">_xlfn.IFS(
X3127&lt;=20, "&lt;20",
AND(X3127&gt;=20, X3127&lt;50), "20-50",
AND(X3127&gt;=50, X3127&lt;100), "50-100",
X3127&gt;=100, "&gt;100"
)</f>
        <v>50-100</v>
      </c>
      <c r="AI3127">
        <f t="shared" si="97"/>
        <v>0</v>
      </c>
      <c r="AJ3127" t="str" cm="1">
        <f t="array" ref="AJ3127">_xlfn.IFS(
C3127&lt;=20, "&lt;20",
AND(C3127&gt;=20, C3127&lt;35), "20-35",
AND(C3127&gt;=35, C3127&lt;50), "35-50",
C3127&gt;=50, "50-100"
)</f>
        <v>35-50</v>
      </c>
      <c r="AK3127" t="str" cm="1">
        <f t="array" ref="AK3127">_xlfn.IFS(
G3127&lt;6, "&lt;6",
AND(G3127&gt;=6, G3127&lt;12), "6-12",
AND(G3127&gt;=12, G3127&lt;18), "12-18",  AND(G3127&gt;=18, G3127&lt;24), "18-24", G3127&gt;=24, "24-36")</f>
        <v>24-36</v>
      </c>
    </row>
    <row r="3128" spans="1:37" x14ac:dyDescent="0.3">
      <c r="A3128" t="s">
        <v>3228</v>
      </c>
      <c r="B3128" t="s">
        <v>44</v>
      </c>
      <c r="C3128">
        <v>45</v>
      </c>
      <c r="D3128" t="s">
        <v>34</v>
      </c>
      <c r="E3128" t="s">
        <v>87</v>
      </c>
      <c r="F3128">
        <v>14</v>
      </c>
      <c r="G3128">
        <v>7</v>
      </c>
      <c r="H3128" t="s">
        <v>57</v>
      </c>
      <c r="I3128" t="s">
        <v>37</v>
      </c>
      <c r="J3128" t="s">
        <v>34</v>
      </c>
      <c r="K3128" t="s">
        <v>37</v>
      </c>
      <c r="L3128" t="s">
        <v>72</v>
      </c>
      <c r="M3128" t="s">
        <v>34</v>
      </c>
      <c r="N3128" t="s">
        <v>34</v>
      </c>
      <c r="O3128" t="s">
        <v>34</v>
      </c>
      <c r="P3128" t="s">
        <v>34</v>
      </c>
      <c r="Q3128" t="s">
        <v>34</v>
      </c>
      <c r="R3128" t="s">
        <v>34</v>
      </c>
      <c r="S3128" t="s">
        <v>34</v>
      </c>
      <c r="T3128" t="s">
        <v>37</v>
      </c>
      <c r="U3128" t="s">
        <v>46</v>
      </c>
      <c r="V3128" t="s">
        <v>37</v>
      </c>
      <c r="W3128" t="s">
        <v>51</v>
      </c>
      <c r="X3128">
        <v>44.05</v>
      </c>
      <c r="Y3128">
        <v>483.7</v>
      </c>
      <c r="Z3128">
        <v>0</v>
      </c>
      <c r="AA3128">
        <v>0</v>
      </c>
      <c r="AB3128">
        <v>273.13</v>
      </c>
      <c r="AC3128">
        <v>756.83</v>
      </c>
      <c r="AD3128" t="s">
        <v>52</v>
      </c>
      <c r="AE3128" t="s">
        <v>53</v>
      </c>
      <c r="AF3128" t="s">
        <v>54</v>
      </c>
      <c r="AG3128">
        <f t="shared" si="96"/>
        <v>1</v>
      </c>
      <c r="AH3128" t="str" cm="1">
        <f t="array" ref="AH3128">_xlfn.IFS(
X3128&lt;=20, "&lt;20",
AND(X3128&gt;=20, X3128&lt;50), "20-50",
AND(X3128&gt;=50, X3128&lt;100), "50-100",
X3128&gt;=100, "&gt;100"
)</f>
        <v>20-50</v>
      </c>
      <c r="AI3128">
        <f t="shared" si="97"/>
        <v>0</v>
      </c>
      <c r="AJ3128" t="str" cm="1">
        <f t="array" ref="AJ3128">_xlfn.IFS(
C3128&lt;=20, "&lt;20",
AND(C3128&gt;=20, C3128&lt;35), "20-35",
AND(C3128&gt;=35, C3128&lt;50), "35-50",
C3128&gt;=50, "50-100"
)</f>
        <v>35-50</v>
      </c>
      <c r="AK3128" t="str" cm="1">
        <f t="array" ref="AK3128">_xlfn.IFS(
G3128&lt;6, "&lt;6",
AND(G3128&gt;=6, G3128&lt;12), "6-12",
AND(G3128&gt;=12, G3128&lt;18), "12-18",  AND(G3128&gt;=18, G3128&lt;24), "18-24", G3128&gt;=24, "24-36")</f>
        <v>6-12</v>
      </c>
    </row>
    <row r="3129" spans="1:37" x14ac:dyDescent="0.3">
      <c r="A3129" t="s">
        <v>3229</v>
      </c>
      <c r="B3129" t="s">
        <v>44</v>
      </c>
      <c r="C3129">
        <v>25</v>
      </c>
      <c r="D3129" t="s">
        <v>37</v>
      </c>
      <c r="E3129" t="s">
        <v>74</v>
      </c>
      <c r="F3129">
        <v>9</v>
      </c>
      <c r="G3129">
        <v>26</v>
      </c>
      <c r="H3129" t="s">
        <v>36</v>
      </c>
      <c r="I3129" t="s">
        <v>37</v>
      </c>
      <c r="J3129" t="s">
        <v>37</v>
      </c>
      <c r="K3129" t="s">
        <v>37</v>
      </c>
      <c r="L3129" t="s">
        <v>50</v>
      </c>
      <c r="M3129" t="s">
        <v>34</v>
      </c>
      <c r="N3129" t="s">
        <v>37</v>
      </c>
      <c r="O3129" t="s">
        <v>37</v>
      </c>
      <c r="P3129" t="s">
        <v>37</v>
      </c>
      <c r="Q3129" t="s">
        <v>37</v>
      </c>
      <c r="R3129" t="s">
        <v>37</v>
      </c>
      <c r="S3129" t="s">
        <v>37</v>
      </c>
      <c r="T3129" t="s">
        <v>37</v>
      </c>
      <c r="U3129" t="s">
        <v>39</v>
      </c>
      <c r="V3129" t="s">
        <v>37</v>
      </c>
      <c r="W3129" t="s">
        <v>51</v>
      </c>
      <c r="X3129">
        <v>109.1</v>
      </c>
      <c r="Y3129">
        <v>4454.25</v>
      </c>
      <c r="Z3129">
        <v>0</v>
      </c>
      <c r="AA3129">
        <v>0</v>
      </c>
      <c r="AB3129">
        <v>836.81</v>
      </c>
      <c r="AC3129">
        <v>5291.06</v>
      </c>
      <c r="AD3129" t="s">
        <v>41</v>
      </c>
      <c r="AE3129" t="s">
        <v>42</v>
      </c>
      <c r="AF3129" t="s">
        <v>42</v>
      </c>
      <c r="AG3129">
        <f t="shared" si="96"/>
        <v>0</v>
      </c>
      <c r="AH3129" t="str" cm="1">
        <f t="array" ref="AH3129">_xlfn.IFS(
X3129&lt;=20, "&lt;20",
AND(X3129&gt;=20, X3129&lt;50), "20-50",
AND(X3129&gt;=50, X3129&lt;100), "50-100",
X3129&gt;=100, "&gt;100"
)</f>
        <v>&gt;100</v>
      </c>
      <c r="AI3129">
        <f t="shared" si="97"/>
        <v>0</v>
      </c>
      <c r="AJ3129" t="str" cm="1">
        <f t="array" ref="AJ3129">_xlfn.IFS(
C3129&lt;=20, "&lt;20",
AND(C3129&gt;=20, C3129&lt;35), "20-35",
AND(C3129&gt;=35, C3129&lt;50), "35-50",
C3129&gt;=50, "50-100"
)</f>
        <v>20-35</v>
      </c>
      <c r="AK3129" t="str" cm="1">
        <f t="array" ref="AK3129">_xlfn.IFS(
G3129&lt;6, "&lt;6",
AND(G3129&gt;=6, G3129&lt;12), "6-12",
AND(G3129&gt;=12, G3129&lt;18), "12-18",  AND(G3129&gt;=18, G3129&lt;24), "18-24", G3129&gt;=24, "24-36")</f>
        <v>24-36</v>
      </c>
    </row>
    <row r="3130" spans="1:37" x14ac:dyDescent="0.3">
      <c r="A3130" t="s">
        <v>3230</v>
      </c>
      <c r="B3130" t="s">
        <v>33</v>
      </c>
      <c r="C3130">
        <v>54</v>
      </c>
      <c r="D3130" t="s">
        <v>37</v>
      </c>
      <c r="E3130" t="s">
        <v>64</v>
      </c>
      <c r="F3130">
        <v>2</v>
      </c>
      <c r="G3130">
        <v>9</v>
      </c>
      <c r="H3130" t="s">
        <v>36</v>
      </c>
      <c r="I3130" t="s">
        <v>37</v>
      </c>
      <c r="J3130" t="s">
        <v>34</v>
      </c>
      <c r="K3130" t="s">
        <v>37</v>
      </c>
      <c r="L3130" t="s">
        <v>38</v>
      </c>
      <c r="M3130" t="s">
        <v>37</v>
      </c>
      <c r="N3130" t="s">
        <v>37</v>
      </c>
      <c r="O3130" t="s">
        <v>34</v>
      </c>
      <c r="P3130" t="s">
        <v>34</v>
      </c>
      <c r="Q3130" t="s">
        <v>37</v>
      </c>
      <c r="R3130" t="s">
        <v>34</v>
      </c>
      <c r="S3130" t="s">
        <v>34</v>
      </c>
      <c r="T3130" t="s">
        <v>34</v>
      </c>
      <c r="U3130" t="s">
        <v>67</v>
      </c>
      <c r="V3130" t="s">
        <v>37</v>
      </c>
      <c r="W3130" t="s">
        <v>40</v>
      </c>
      <c r="X3130">
        <v>63.25</v>
      </c>
      <c r="Y3130">
        <v>3342.45</v>
      </c>
      <c r="Z3130">
        <v>0</v>
      </c>
      <c r="AA3130">
        <v>130</v>
      </c>
      <c r="AB3130">
        <v>2404.48</v>
      </c>
      <c r="AC3130">
        <v>5876.93</v>
      </c>
      <c r="AD3130" t="s">
        <v>41</v>
      </c>
      <c r="AE3130" t="s">
        <v>42</v>
      </c>
      <c r="AF3130" t="s">
        <v>42</v>
      </c>
      <c r="AG3130">
        <f t="shared" si="96"/>
        <v>0</v>
      </c>
      <c r="AH3130" t="str" cm="1">
        <f t="array" ref="AH3130">_xlfn.IFS(
X3130&lt;=20, "&lt;20",
AND(X3130&gt;=20, X3130&lt;50), "20-50",
AND(X3130&gt;=50, X3130&lt;100), "50-100",
X3130&gt;=100, "&gt;100"
)</f>
        <v>50-100</v>
      </c>
      <c r="AI3130">
        <f t="shared" si="97"/>
        <v>0</v>
      </c>
      <c r="AJ3130" t="str" cm="1">
        <f t="array" ref="AJ3130">_xlfn.IFS(
C3130&lt;=20, "&lt;20",
AND(C3130&gt;=20, C3130&lt;35), "20-35",
AND(C3130&gt;=35, C3130&lt;50), "35-50",
C3130&gt;=50, "50-100"
)</f>
        <v>50-100</v>
      </c>
      <c r="AK3130" t="str" cm="1">
        <f t="array" ref="AK3130">_xlfn.IFS(
G3130&lt;6, "&lt;6",
AND(G3130&gt;=6, G3130&lt;12), "6-12",
AND(G3130&gt;=12, G3130&lt;18), "12-18",  AND(G3130&gt;=18, G3130&lt;24), "18-24", G3130&gt;=24, "24-36")</f>
        <v>6-12</v>
      </c>
    </row>
    <row r="3131" spans="1:37" x14ac:dyDescent="0.3">
      <c r="A3131" t="s">
        <v>3231</v>
      </c>
      <c r="B3131" t="s">
        <v>44</v>
      </c>
      <c r="C3131">
        <v>33</v>
      </c>
      <c r="D3131" t="s">
        <v>37</v>
      </c>
      <c r="E3131" t="s">
        <v>136</v>
      </c>
      <c r="F3131">
        <v>14</v>
      </c>
      <c r="G3131">
        <v>17</v>
      </c>
      <c r="H3131" t="s">
        <v>49</v>
      </c>
      <c r="I3131" t="s">
        <v>37</v>
      </c>
      <c r="J3131" t="s">
        <v>34</v>
      </c>
      <c r="K3131" t="s">
        <v>34</v>
      </c>
      <c r="L3131" t="s">
        <v>34</v>
      </c>
      <c r="M3131" t="s">
        <v>34</v>
      </c>
      <c r="N3131" t="s">
        <v>34</v>
      </c>
      <c r="O3131" t="s">
        <v>34</v>
      </c>
      <c r="P3131" t="s">
        <v>34</v>
      </c>
      <c r="Q3131" t="s">
        <v>34</v>
      </c>
      <c r="R3131" t="s">
        <v>34</v>
      </c>
      <c r="S3131" t="s">
        <v>34</v>
      </c>
      <c r="T3131" t="s">
        <v>34</v>
      </c>
      <c r="U3131" t="s">
        <v>46</v>
      </c>
      <c r="V3131" t="s">
        <v>34</v>
      </c>
      <c r="W3131" t="s">
        <v>40</v>
      </c>
      <c r="X3131">
        <v>20.399999999999999</v>
      </c>
      <c r="Y3131">
        <v>181.8</v>
      </c>
      <c r="Z3131">
        <v>0</v>
      </c>
      <c r="AA3131">
        <v>0</v>
      </c>
      <c r="AB3131">
        <v>123.48</v>
      </c>
      <c r="AC3131">
        <v>305.27999999999997</v>
      </c>
      <c r="AD3131" t="s">
        <v>41</v>
      </c>
      <c r="AE3131" t="s">
        <v>42</v>
      </c>
      <c r="AF3131" t="s">
        <v>42</v>
      </c>
      <c r="AG3131">
        <f t="shared" si="96"/>
        <v>0</v>
      </c>
      <c r="AH3131" t="str" cm="1">
        <f t="array" ref="AH3131">_xlfn.IFS(
X3131&lt;=20, "&lt;20",
AND(X3131&gt;=20, X3131&lt;50), "20-50",
AND(X3131&gt;=50, X3131&lt;100), "50-100",
X3131&gt;=100, "&gt;100"
)</f>
        <v>20-50</v>
      </c>
      <c r="AI3131">
        <f t="shared" si="97"/>
        <v>0</v>
      </c>
      <c r="AJ3131" t="str" cm="1">
        <f t="array" ref="AJ3131">_xlfn.IFS(
C3131&lt;=20, "&lt;20",
AND(C3131&gt;=20, C3131&lt;35), "20-35",
AND(C3131&gt;=35, C3131&lt;50), "35-50",
C3131&gt;=50, "50-100"
)</f>
        <v>20-35</v>
      </c>
      <c r="AK3131" t="str" cm="1">
        <f t="array" ref="AK3131">_xlfn.IFS(
G3131&lt;6, "&lt;6",
AND(G3131&gt;=6, G3131&lt;12), "6-12",
AND(G3131&gt;=12, G3131&lt;18), "12-18",  AND(G3131&gt;=18, G3131&lt;24), "18-24", G3131&gt;=24, "24-36")</f>
        <v>12-18</v>
      </c>
    </row>
    <row r="3132" spans="1:37" x14ac:dyDescent="0.3">
      <c r="A3132" t="s">
        <v>3232</v>
      </c>
      <c r="B3132" t="s">
        <v>33</v>
      </c>
      <c r="C3132">
        <v>50</v>
      </c>
      <c r="D3132" t="s">
        <v>34</v>
      </c>
      <c r="E3132" t="s">
        <v>158</v>
      </c>
      <c r="F3132">
        <v>15</v>
      </c>
      <c r="G3132">
        <v>11</v>
      </c>
      <c r="H3132" t="s">
        <v>36</v>
      </c>
      <c r="I3132" t="s">
        <v>37</v>
      </c>
      <c r="J3132" t="s">
        <v>34</v>
      </c>
      <c r="K3132" t="s">
        <v>37</v>
      </c>
      <c r="L3132" t="s">
        <v>72</v>
      </c>
      <c r="M3132" t="s">
        <v>34</v>
      </c>
      <c r="N3132" t="s">
        <v>34</v>
      </c>
      <c r="O3132" t="s">
        <v>34</v>
      </c>
      <c r="P3132" t="s">
        <v>34</v>
      </c>
      <c r="Q3132" t="s">
        <v>34</v>
      </c>
      <c r="R3132" t="s">
        <v>34</v>
      </c>
      <c r="S3132" t="s">
        <v>34</v>
      </c>
      <c r="T3132" t="s">
        <v>37</v>
      </c>
      <c r="U3132" t="s">
        <v>46</v>
      </c>
      <c r="V3132" t="s">
        <v>37</v>
      </c>
      <c r="W3132" t="s">
        <v>51</v>
      </c>
      <c r="X3132">
        <v>43.75</v>
      </c>
      <c r="Y3132">
        <v>405.7</v>
      </c>
      <c r="Z3132">
        <v>5.9</v>
      </c>
      <c r="AA3132">
        <v>0</v>
      </c>
      <c r="AB3132">
        <v>366.57</v>
      </c>
      <c r="AC3132">
        <v>766.37</v>
      </c>
      <c r="AD3132" t="s">
        <v>41</v>
      </c>
      <c r="AE3132" t="s">
        <v>42</v>
      </c>
      <c r="AF3132" t="s">
        <v>42</v>
      </c>
      <c r="AG3132">
        <f t="shared" si="96"/>
        <v>0</v>
      </c>
      <c r="AH3132" t="str" cm="1">
        <f t="array" ref="AH3132">_xlfn.IFS(
X3132&lt;=20, "&lt;20",
AND(X3132&gt;=20, X3132&lt;50), "20-50",
AND(X3132&gt;=50, X3132&lt;100), "50-100",
X3132&gt;=100, "&gt;100"
)</f>
        <v>20-50</v>
      </c>
      <c r="AI3132">
        <f t="shared" si="97"/>
        <v>0</v>
      </c>
      <c r="AJ3132" t="str" cm="1">
        <f t="array" ref="AJ3132">_xlfn.IFS(
C3132&lt;=20, "&lt;20",
AND(C3132&gt;=20, C3132&lt;35), "20-35",
AND(C3132&gt;=35, C3132&lt;50), "35-50",
C3132&gt;=50, "50-100"
)</f>
        <v>50-100</v>
      </c>
      <c r="AK3132" t="str" cm="1">
        <f t="array" ref="AK3132">_xlfn.IFS(
G3132&lt;6, "&lt;6",
AND(G3132&gt;=6, G3132&lt;12), "6-12",
AND(G3132&gt;=12, G3132&lt;18), "12-18",  AND(G3132&gt;=18, G3132&lt;24), "18-24", G3132&gt;=24, "24-36")</f>
        <v>6-12</v>
      </c>
    </row>
    <row r="3133" spans="1:37" x14ac:dyDescent="0.3">
      <c r="A3133" t="s">
        <v>3233</v>
      </c>
      <c r="B3133" t="s">
        <v>44</v>
      </c>
      <c r="C3133">
        <v>39</v>
      </c>
      <c r="D3133" t="s">
        <v>37</v>
      </c>
      <c r="E3133" t="s">
        <v>124</v>
      </c>
      <c r="F3133">
        <v>7</v>
      </c>
      <c r="G3133">
        <v>21</v>
      </c>
      <c r="H3133" t="s">
        <v>36</v>
      </c>
      <c r="I3133" t="s">
        <v>37</v>
      </c>
      <c r="J3133" t="s">
        <v>34</v>
      </c>
      <c r="K3133" t="s">
        <v>37</v>
      </c>
      <c r="L3133" t="s">
        <v>50</v>
      </c>
      <c r="M3133" t="s">
        <v>34</v>
      </c>
      <c r="N3133" t="s">
        <v>34</v>
      </c>
      <c r="O3133" t="s">
        <v>34</v>
      </c>
      <c r="P3133" t="s">
        <v>34</v>
      </c>
      <c r="Q3133" t="s">
        <v>34</v>
      </c>
      <c r="R3133" t="s">
        <v>37</v>
      </c>
      <c r="S3133" t="s">
        <v>37</v>
      </c>
      <c r="T3133" t="s">
        <v>37</v>
      </c>
      <c r="U3133" t="s">
        <v>46</v>
      </c>
      <c r="V3133" t="s">
        <v>37</v>
      </c>
      <c r="W3133" t="s">
        <v>51</v>
      </c>
      <c r="X3133">
        <v>80.25</v>
      </c>
      <c r="Y3133">
        <v>846</v>
      </c>
      <c r="Z3133">
        <v>0</v>
      </c>
      <c r="AA3133">
        <v>0</v>
      </c>
      <c r="AB3133">
        <v>271</v>
      </c>
      <c r="AC3133">
        <v>1117</v>
      </c>
      <c r="AD3133" t="s">
        <v>52</v>
      </c>
      <c r="AE3133" t="s">
        <v>53</v>
      </c>
      <c r="AF3133" t="s">
        <v>91</v>
      </c>
      <c r="AG3133">
        <f t="shared" si="96"/>
        <v>1</v>
      </c>
      <c r="AH3133" t="str" cm="1">
        <f t="array" ref="AH3133">_xlfn.IFS(
X3133&lt;=20, "&lt;20",
AND(X3133&gt;=20, X3133&lt;50), "20-50",
AND(X3133&gt;=50, X3133&lt;100), "50-100",
X3133&gt;=100, "&gt;100"
)</f>
        <v>50-100</v>
      </c>
      <c r="AI3133">
        <f t="shared" si="97"/>
        <v>0</v>
      </c>
      <c r="AJ3133" t="str" cm="1">
        <f t="array" ref="AJ3133">_xlfn.IFS(
C3133&lt;=20, "&lt;20",
AND(C3133&gt;=20, C3133&lt;35), "20-35",
AND(C3133&gt;=35, C3133&lt;50), "35-50",
C3133&gt;=50, "50-100"
)</f>
        <v>35-50</v>
      </c>
      <c r="AK3133" t="str" cm="1">
        <f t="array" ref="AK3133">_xlfn.IFS(
G3133&lt;6, "&lt;6",
AND(G3133&gt;=6, G3133&lt;12), "6-12",
AND(G3133&gt;=12, G3133&lt;18), "12-18",  AND(G3133&gt;=18, G3133&lt;24), "18-24", G3133&gt;=24, "24-36")</f>
        <v>18-24</v>
      </c>
    </row>
    <row r="3134" spans="1:37" x14ac:dyDescent="0.3">
      <c r="A3134" t="s">
        <v>3234</v>
      </c>
      <c r="B3134" t="s">
        <v>44</v>
      </c>
      <c r="C3134">
        <v>39</v>
      </c>
      <c r="D3134" t="s">
        <v>34</v>
      </c>
      <c r="E3134" t="s">
        <v>114</v>
      </c>
      <c r="F3134">
        <v>12</v>
      </c>
      <c r="G3134">
        <v>5</v>
      </c>
      <c r="H3134" t="s">
        <v>57</v>
      </c>
      <c r="I3134" t="s">
        <v>37</v>
      </c>
      <c r="J3134" t="s">
        <v>34</v>
      </c>
      <c r="K3134" t="s">
        <v>34</v>
      </c>
      <c r="L3134" t="s">
        <v>34</v>
      </c>
      <c r="M3134" t="s">
        <v>34</v>
      </c>
      <c r="N3134" t="s">
        <v>34</v>
      </c>
      <c r="O3134" t="s">
        <v>34</v>
      </c>
      <c r="P3134" t="s">
        <v>34</v>
      </c>
      <c r="Q3134" t="s">
        <v>34</v>
      </c>
      <c r="R3134" t="s">
        <v>34</v>
      </c>
      <c r="S3134" t="s">
        <v>34</v>
      </c>
      <c r="T3134" t="s">
        <v>34</v>
      </c>
      <c r="U3134" t="s">
        <v>67</v>
      </c>
      <c r="V3134" t="s">
        <v>34</v>
      </c>
      <c r="W3134" t="s">
        <v>51</v>
      </c>
      <c r="X3134">
        <v>19.350000000000001</v>
      </c>
      <c r="Y3134">
        <v>212.3</v>
      </c>
      <c r="Z3134">
        <v>0</v>
      </c>
      <c r="AA3134">
        <v>0</v>
      </c>
      <c r="AB3134">
        <v>206.76</v>
      </c>
      <c r="AC3134">
        <v>419.06</v>
      </c>
      <c r="AD3134" t="s">
        <v>41</v>
      </c>
      <c r="AE3134" t="s">
        <v>42</v>
      </c>
      <c r="AF3134" t="s">
        <v>42</v>
      </c>
      <c r="AG3134">
        <f t="shared" si="96"/>
        <v>0</v>
      </c>
      <c r="AH3134" t="str" cm="1">
        <f t="array" ref="AH3134">_xlfn.IFS(
X3134&lt;=20, "&lt;20",
AND(X3134&gt;=20, X3134&lt;50), "20-50",
AND(X3134&gt;=50, X3134&lt;100), "50-100",
X3134&gt;=100, "&gt;100"
)</f>
        <v>&lt;20</v>
      </c>
      <c r="AI3134">
        <f t="shared" si="97"/>
        <v>0</v>
      </c>
      <c r="AJ3134" t="str" cm="1">
        <f t="array" ref="AJ3134">_xlfn.IFS(
C3134&lt;=20, "&lt;20",
AND(C3134&gt;=20, C3134&lt;35), "20-35",
AND(C3134&gt;=35, C3134&lt;50), "35-50",
C3134&gt;=50, "50-100"
)</f>
        <v>35-50</v>
      </c>
      <c r="AK3134" t="str" cm="1">
        <f t="array" ref="AK3134">_xlfn.IFS(
G3134&lt;6, "&lt;6",
AND(G3134&gt;=6, G3134&lt;12), "6-12",
AND(G3134&gt;=12, G3134&lt;18), "12-18",  AND(G3134&gt;=18, G3134&lt;24), "18-24", G3134&gt;=24, "24-36")</f>
        <v>&lt;6</v>
      </c>
    </row>
    <row r="3135" spans="1:37" x14ac:dyDescent="0.3">
      <c r="A3135" t="s">
        <v>3235</v>
      </c>
      <c r="B3135" t="s">
        <v>44</v>
      </c>
      <c r="C3135">
        <v>18</v>
      </c>
      <c r="D3135" t="s">
        <v>34</v>
      </c>
      <c r="E3135" t="s">
        <v>124</v>
      </c>
      <c r="F3135">
        <v>9</v>
      </c>
      <c r="G3135">
        <v>5</v>
      </c>
      <c r="H3135" t="s">
        <v>36</v>
      </c>
      <c r="I3135" t="s">
        <v>37</v>
      </c>
      <c r="J3135" t="s">
        <v>34</v>
      </c>
      <c r="K3135" t="s">
        <v>37</v>
      </c>
      <c r="L3135" t="s">
        <v>72</v>
      </c>
      <c r="M3135" t="s">
        <v>34</v>
      </c>
      <c r="N3135" t="s">
        <v>37</v>
      </c>
      <c r="O3135" t="s">
        <v>34</v>
      </c>
      <c r="P3135" t="s">
        <v>37</v>
      </c>
      <c r="Q3135" t="s">
        <v>34</v>
      </c>
      <c r="R3135" t="s">
        <v>34</v>
      </c>
      <c r="S3135" t="s">
        <v>34</v>
      </c>
      <c r="T3135" t="s">
        <v>37</v>
      </c>
      <c r="U3135" t="s">
        <v>39</v>
      </c>
      <c r="V3135" t="s">
        <v>37</v>
      </c>
      <c r="W3135" t="s">
        <v>40</v>
      </c>
      <c r="X3135">
        <v>55.15</v>
      </c>
      <c r="Y3135">
        <v>1193.05</v>
      </c>
      <c r="Z3135">
        <v>0</v>
      </c>
      <c r="AA3135">
        <v>0</v>
      </c>
      <c r="AB3135">
        <v>737.66</v>
      </c>
      <c r="AC3135">
        <v>1930.71</v>
      </c>
      <c r="AD3135" t="s">
        <v>52</v>
      </c>
      <c r="AE3135" t="s">
        <v>53</v>
      </c>
      <c r="AF3135" t="s">
        <v>91</v>
      </c>
      <c r="AG3135">
        <f t="shared" si="96"/>
        <v>1</v>
      </c>
      <c r="AH3135" t="str" cm="1">
        <f t="array" ref="AH3135">_xlfn.IFS(
X3135&lt;=20, "&lt;20",
AND(X3135&gt;=20, X3135&lt;50), "20-50",
AND(X3135&gt;=50, X3135&lt;100), "50-100",
X3135&gt;=100, "&gt;100"
)</f>
        <v>50-100</v>
      </c>
      <c r="AI3135">
        <f t="shared" si="97"/>
        <v>0</v>
      </c>
      <c r="AJ3135" t="str" cm="1">
        <f t="array" ref="AJ3135">_xlfn.IFS(
C3135&lt;=20, "&lt;20",
AND(C3135&gt;=20, C3135&lt;35), "20-35",
AND(C3135&gt;=35, C3135&lt;50), "35-50",
C3135&gt;=50, "50-100"
)</f>
        <v>&lt;20</v>
      </c>
      <c r="AK3135" t="str" cm="1">
        <f t="array" ref="AK3135">_xlfn.IFS(
G3135&lt;6, "&lt;6",
AND(G3135&gt;=6, G3135&lt;12), "6-12",
AND(G3135&gt;=12, G3135&lt;18), "12-18",  AND(G3135&gt;=18, G3135&lt;24), "18-24", G3135&gt;=24, "24-36")</f>
        <v>&lt;6</v>
      </c>
    </row>
    <row r="3136" spans="1:37" x14ac:dyDescent="0.3">
      <c r="A3136" t="s">
        <v>3236</v>
      </c>
      <c r="B3136" t="s">
        <v>33</v>
      </c>
      <c r="C3136">
        <v>40</v>
      </c>
      <c r="D3136" t="s">
        <v>37</v>
      </c>
      <c r="E3136" t="s">
        <v>48</v>
      </c>
      <c r="F3136">
        <v>6</v>
      </c>
      <c r="G3136">
        <v>7</v>
      </c>
      <c r="H3136" t="s">
        <v>36</v>
      </c>
      <c r="I3136" t="s">
        <v>37</v>
      </c>
      <c r="J3136" t="s">
        <v>34</v>
      </c>
      <c r="K3136" t="s">
        <v>37</v>
      </c>
      <c r="L3136" t="s">
        <v>38</v>
      </c>
      <c r="M3136" t="s">
        <v>34</v>
      </c>
      <c r="N3136" t="s">
        <v>37</v>
      </c>
      <c r="O3136" t="s">
        <v>37</v>
      </c>
      <c r="P3136" t="s">
        <v>37</v>
      </c>
      <c r="Q3136" t="s">
        <v>37</v>
      </c>
      <c r="R3136" t="s">
        <v>34</v>
      </c>
      <c r="S3136" t="s">
        <v>34</v>
      </c>
      <c r="T3136" t="s">
        <v>37</v>
      </c>
      <c r="U3136" t="s">
        <v>39</v>
      </c>
      <c r="V3136" t="s">
        <v>37</v>
      </c>
      <c r="W3136" t="s">
        <v>51</v>
      </c>
      <c r="X3136">
        <v>68.75</v>
      </c>
      <c r="Y3136">
        <v>3482.85</v>
      </c>
      <c r="Z3136">
        <v>16.86</v>
      </c>
      <c r="AA3136">
        <v>0</v>
      </c>
      <c r="AB3136">
        <v>286.52</v>
      </c>
      <c r="AC3136">
        <v>3752.51</v>
      </c>
      <c r="AD3136" t="s">
        <v>41</v>
      </c>
      <c r="AE3136" t="s">
        <v>42</v>
      </c>
      <c r="AF3136" t="s">
        <v>42</v>
      </c>
      <c r="AG3136">
        <f t="shared" si="96"/>
        <v>0</v>
      </c>
      <c r="AH3136" t="str" cm="1">
        <f t="array" ref="AH3136">_xlfn.IFS(
X3136&lt;=20, "&lt;20",
AND(X3136&gt;=20, X3136&lt;50), "20-50",
AND(X3136&gt;=50, X3136&lt;100), "50-100",
X3136&gt;=100, "&gt;100"
)</f>
        <v>50-100</v>
      </c>
      <c r="AI3136">
        <f t="shared" si="97"/>
        <v>0</v>
      </c>
      <c r="AJ3136" t="str" cm="1">
        <f t="array" ref="AJ3136">_xlfn.IFS(
C3136&lt;=20, "&lt;20",
AND(C3136&gt;=20, C3136&lt;35), "20-35",
AND(C3136&gt;=35, C3136&lt;50), "35-50",
C3136&gt;=50, "50-100"
)</f>
        <v>35-50</v>
      </c>
      <c r="AK3136" t="str" cm="1">
        <f t="array" ref="AK3136">_xlfn.IFS(
G3136&lt;6, "&lt;6",
AND(G3136&gt;=6, G3136&lt;12), "6-12",
AND(G3136&gt;=12, G3136&lt;18), "12-18",  AND(G3136&gt;=18, G3136&lt;24), "18-24", G3136&gt;=24, "24-36")</f>
        <v>6-12</v>
      </c>
    </row>
    <row r="3137" spans="1:37" x14ac:dyDescent="0.3">
      <c r="A3137" t="s">
        <v>3237</v>
      </c>
      <c r="B3137" t="s">
        <v>33</v>
      </c>
      <c r="C3137">
        <v>53</v>
      </c>
      <c r="D3137" t="s">
        <v>37</v>
      </c>
      <c r="E3137" t="s">
        <v>164</v>
      </c>
      <c r="F3137">
        <v>5</v>
      </c>
      <c r="G3137">
        <v>10</v>
      </c>
      <c r="H3137" t="s">
        <v>36</v>
      </c>
      <c r="I3137" t="s">
        <v>37</v>
      </c>
      <c r="J3137" t="s">
        <v>34</v>
      </c>
      <c r="K3137" t="s">
        <v>37</v>
      </c>
      <c r="L3137" t="s">
        <v>72</v>
      </c>
      <c r="M3137" t="s">
        <v>34</v>
      </c>
      <c r="N3137" t="s">
        <v>34</v>
      </c>
      <c r="O3137" t="s">
        <v>34</v>
      </c>
      <c r="P3137" t="s">
        <v>34</v>
      </c>
      <c r="Q3137" t="s">
        <v>37</v>
      </c>
      <c r="R3137" t="s">
        <v>34</v>
      </c>
      <c r="S3137" t="s">
        <v>34</v>
      </c>
      <c r="T3137" t="s">
        <v>37</v>
      </c>
      <c r="U3137" t="s">
        <v>46</v>
      </c>
      <c r="V3137" t="s">
        <v>34</v>
      </c>
      <c r="W3137" t="s">
        <v>51</v>
      </c>
      <c r="X3137">
        <v>56.15</v>
      </c>
      <c r="Y3137">
        <v>2499.3000000000002</v>
      </c>
      <c r="Z3137">
        <v>0</v>
      </c>
      <c r="AA3137">
        <v>0</v>
      </c>
      <c r="AB3137">
        <v>1601.75</v>
      </c>
      <c r="AC3137">
        <v>4101.05</v>
      </c>
      <c r="AD3137" t="s">
        <v>52</v>
      </c>
      <c r="AE3137" t="s">
        <v>94</v>
      </c>
      <c r="AF3137" t="s">
        <v>95</v>
      </c>
      <c r="AG3137">
        <f t="shared" si="96"/>
        <v>1</v>
      </c>
      <c r="AH3137" t="str" cm="1">
        <f t="array" ref="AH3137">_xlfn.IFS(
X3137&lt;=20, "&lt;20",
AND(X3137&gt;=20, X3137&lt;50), "20-50",
AND(X3137&gt;=50, X3137&lt;100), "50-100",
X3137&gt;=100, "&gt;100"
)</f>
        <v>50-100</v>
      </c>
      <c r="AI3137">
        <f t="shared" si="97"/>
        <v>0</v>
      </c>
      <c r="AJ3137" t="str" cm="1">
        <f t="array" ref="AJ3137">_xlfn.IFS(
C3137&lt;=20, "&lt;20",
AND(C3137&gt;=20, C3137&lt;35), "20-35",
AND(C3137&gt;=35, C3137&lt;50), "35-50",
C3137&gt;=50, "50-100"
)</f>
        <v>50-100</v>
      </c>
      <c r="AK3137" t="str" cm="1">
        <f t="array" ref="AK3137">_xlfn.IFS(
G3137&lt;6, "&lt;6",
AND(G3137&gt;=6, G3137&lt;12), "6-12",
AND(G3137&gt;=12, G3137&lt;18), "12-18",  AND(G3137&gt;=18, G3137&lt;24), "18-24", G3137&gt;=24, "24-36")</f>
        <v>6-12</v>
      </c>
    </row>
    <row r="3138" spans="1:37" x14ac:dyDescent="0.3">
      <c r="A3138" t="s">
        <v>3238</v>
      </c>
      <c r="B3138" t="s">
        <v>44</v>
      </c>
      <c r="C3138">
        <v>48</v>
      </c>
      <c r="D3138" t="s">
        <v>34</v>
      </c>
      <c r="E3138" t="s">
        <v>61</v>
      </c>
      <c r="F3138">
        <v>2</v>
      </c>
      <c r="G3138">
        <v>20</v>
      </c>
      <c r="H3138" t="s">
        <v>57</v>
      </c>
      <c r="I3138" t="s">
        <v>34</v>
      </c>
      <c r="J3138" t="s">
        <v>34</v>
      </c>
      <c r="K3138" t="s">
        <v>37</v>
      </c>
      <c r="L3138" t="s">
        <v>72</v>
      </c>
      <c r="M3138" t="s">
        <v>34</v>
      </c>
      <c r="N3138" t="s">
        <v>34</v>
      </c>
      <c r="O3138" t="s">
        <v>37</v>
      </c>
      <c r="P3138" t="s">
        <v>34</v>
      </c>
      <c r="Q3138" t="s">
        <v>37</v>
      </c>
      <c r="R3138" t="s">
        <v>37</v>
      </c>
      <c r="S3138" t="s">
        <v>37</v>
      </c>
      <c r="T3138" t="s">
        <v>37</v>
      </c>
      <c r="U3138" t="s">
        <v>46</v>
      </c>
      <c r="V3138" t="s">
        <v>34</v>
      </c>
      <c r="W3138" t="s">
        <v>51</v>
      </c>
      <c r="X3138">
        <v>49.15</v>
      </c>
      <c r="Y3138">
        <v>649.4</v>
      </c>
      <c r="Z3138">
        <v>0</v>
      </c>
      <c r="AA3138">
        <v>0</v>
      </c>
      <c r="AB3138">
        <v>0</v>
      </c>
      <c r="AC3138">
        <v>649.4</v>
      </c>
      <c r="AD3138" t="s">
        <v>41</v>
      </c>
      <c r="AE3138" t="s">
        <v>42</v>
      </c>
      <c r="AF3138" t="s">
        <v>42</v>
      </c>
      <c r="AG3138">
        <f t="shared" si="96"/>
        <v>0</v>
      </c>
      <c r="AH3138" t="str" cm="1">
        <f t="array" ref="AH3138">_xlfn.IFS(
X3138&lt;=20, "&lt;20",
AND(X3138&gt;=20, X3138&lt;50), "20-50",
AND(X3138&gt;=50, X3138&lt;100), "50-100",
X3138&gt;=100, "&gt;100"
)</f>
        <v>20-50</v>
      </c>
      <c r="AI3138">
        <f t="shared" si="97"/>
        <v>0</v>
      </c>
      <c r="AJ3138" t="str" cm="1">
        <f t="array" ref="AJ3138">_xlfn.IFS(
C3138&lt;=20, "&lt;20",
AND(C3138&gt;=20, C3138&lt;35), "20-35",
AND(C3138&gt;=35, C3138&lt;50), "35-50",
C3138&gt;=50, "50-100"
)</f>
        <v>35-50</v>
      </c>
      <c r="AK3138" t="str" cm="1">
        <f t="array" ref="AK3138">_xlfn.IFS(
G3138&lt;6, "&lt;6",
AND(G3138&gt;=6, G3138&lt;12), "6-12",
AND(G3138&gt;=12, G3138&lt;18), "12-18",  AND(G3138&gt;=18, G3138&lt;24), "18-24", G3138&gt;=24, "24-36")</f>
        <v>18-24</v>
      </c>
    </row>
    <row r="3139" spans="1:37" x14ac:dyDescent="0.3">
      <c r="A3139" t="s">
        <v>3239</v>
      </c>
      <c r="B3139" t="s">
        <v>44</v>
      </c>
      <c r="C3139">
        <v>59</v>
      </c>
      <c r="D3139" t="s">
        <v>34</v>
      </c>
      <c r="E3139" t="s">
        <v>87</v>
      </c>
      <c r="F3139">
        <v>9</v>
      </c>
      <c r="G3139">
        <v>16</v>
      </c>
      <c r="H3139" t="s">
        <v>49</v>
      </c>
      <c r="I3139" t="s">
        <v>37</v>
      </c>
      <c r="J3139" t="s">
        <v>37</v>
      </c>
      <c r="K3139" t="s">
        <v>37</v>
      </c>
      <c r="L3139" t="s">
        <v>50</v>
      </c>
      <c r="M3139" t="s">
        <v>34</v>
      </c>
      <c r="N3139" t="s">
        <v>34</v>
      </c>
      <c r="O3139" t="s">
        <v>34</v>
      </c>
      <c r="P3139" t="s">
        <v>34</v>
      </c>
      <c r="Q3139" t="s">
        <v>34</v>
      </c>
      <c r="R3139" t="s">
        <v>34</v>
      </c>
      <c r="S3139" t="s">
        <v>34</v>
      </c>
      <c r="T3139" t="s">
        <v>34</v>
      </c>
      <c r="U3139" t="s">
        <v>46</v>
      </c>
      <c r="V3139" t="s">
        <v>37</v>
      </c>
      <c r="W3139" t="s">
        <v>51</v>
      </c>
      <c r="X3139">
        <v>75.8</v>
      </c>
      <c r="Y3139">
        <v>246.3</v>
      </c>
      <c r="Z3139">
        <v>0</v>
      </c>
      <c r="AA3139">
        <v>10</v>
      </c>
      <c r="AB3139">
        <v>15.6</v>
      </c>
      <c r="AC3139">
        <v>271.89999999999998</v>
      </c>
      <c r="AD3139" t="s">
        <v>52</v>
      </c>
      <c r="AE3139" t="s">
        <v>53</v>
      </c>
      <c r="AF3139" t="s">
        <v>54</v>
      </c>
      <c r="AG3139">
        <f t="shared" ref="AG3139:AG3202" si="98">IF(AD3139="Churned", 1,0)</f>
        <v>1</v>
      </c>
      <c r="AH3139" t="str" cm="1">
        <f t="array" ref="AH3139">_xlfn.IFS(
X3139&lt;=20, "&lt;20",
AND(X3139&gt;=20, X3139&lt;50), "20-50",
AND(X3139&gt;=50, X3139&lt;100), "50-100",
X3139&gt;=100, "&gt;100"
)</f>
        <v>50-100</v>
      </c>
      <c r="AI3139">
        <f t="shared" ref="AI3139:AI3202" si="99">IF(AD3139="Joined", 1, 0)</f>
        <v>0</v>
      </c>
      <c r="AJ3139" t="str" cm="1">
        <f t="array" ref="AJ3139">_xlfn.IFS(
C3139&lt;=20, "&lt;20",
AND(C3139&gt;=20, C3139&lt;35), "20-35",
AND(C3139&gt;=35, C3139&lt;50), "35-50",
C3139&gt;=50, "50-100"
)</f>
        <v>50-100</v>
      </c>
      <c r="AK3139" t="str" cm="1">
        <f t="array" ref="AK3139">_xlfn.IFS(
G3139&lt;6, "&lt;6",
AND(G3139&gt;=6, G3139&lt;12), "6-12",
AND(G3139&gt;=12, G3139&lt;18), "12-18",  AND(G3139&gt;=18, G3139&lt;24), "18-24", G3139&gt;=24, "24-36")</f>
        <v>12-18</v>
      </c>
    </row>
    <row r="3140" spans="1:37" x14ac:dyDescent="0.3">
      <c r="A3140" t="s">
        <v>3240</v>
      </c>
      <c r="B3140" t="s">
        <v>33</v>
      </c>
      <c r="C3140">
        <v>67</v>
      </c>
      <c r="D3140" t="s">
        <v>37</v>
      </c>
      <c r="E3140" t="s">
        <v>64</v>
      </c>
      <c r="F3140">
        <v>1</v>
      </c>
      <c r="G3140">
        <v>8</v>
      </c>
      <c r="H3140" t="s">
        <v>36</v>
      </c>
      <c r="I3140" t="s">
        <v>37</v>
      </c>
      <c r="J3140" t="s">
        <v>34</v>
      </c>
      <c r="K3140" t="s">
        <v>37</v>
      </c>
      <c r="L3140" t="s">
        <v>50</v>
      </c>
      <c r="M3140" t="s">
        <v>34</v>
      </c>
      <c r="N3140" t="s">
        <v>34</v>
      </c>
      <c r="O3140" t="s">
        <v>37</v>
      </c>
      <c r="P3140" t="s">
        <v>37</v>
      </c>
      <c r="Q3140" t="s">
        <v>34</v>
      </c>
      <c r="R3140" t="s">
        <v>37</v>
      </c>
      <c r="S3140" t="s">
        <v>37</v>
      </c>
      <c r="T3140" t="s">
        <v>37</v>
      </c>
      <c r="U3140" t="s">
        <v>46</v>
      </c>
      <c r="V3140" t="s">
        <v>37</v>
      </c>
      <c r="W3140" t="s">
        <v>51</v>
      </c>
      <c r="X3140">
        <v>91.55</v>
      </c>
      <c r="Y3140">
        <v>1540.05</v>
      </c>
      <c r="Z3140">
        <v>0</v>
      </c>
      <c r="AA3140">
        <v>0</v>
      </c>
      <c r="AB3140">
        <v>247.04</v>
      </c>
      <c r="AC3140">
        <v>1787.09</v>
      </c>
      <c r="AD3140" t="s">
        <v>41</v>
      </c>
      <c r="AE3140" t="s">
        <v>42</v>
      </c>
      <c r="AF3140" t="s">
        <v>42</v>
      </c>
      <c r="AG3140">
        <f t="shared" si="98"/>
        <v>0</v>
      </c>
      <c r="AH3140" t="str" cm="1">
        <f t="array" ref="AH3140">_xlfn.IFS(
X3140&lt;=20, "&lt;20",
AND(X3140&gt;=20, X3140&lt;50), "20-50",
AND(X3140&gt;=50, X3140&lt;100), "50-100",
X3140&gt;=100, "&gt;100"
)</f>
        <v>50-100</v>
      </c>
      <c r="AI3140">
        <f t="shared" si="99"/>
        <v>0</v>
      </c>
      <c r="AJ3140" t="str" cm="1">
        <f t="array" ref="AJ3140">_xlfn.IFS(
C3140&lt;=20, "&lt;20",
AND(C3140&gt;=20, C3140&lt;35), "20-35",
AND(C3140&gt;=35, C3140&lt;50), "35-50",
C3140&gt;=50, "50-100"
)</f>
        <v>50-100</v>
      </c>
      <c r="AK3140" t="str" cm="1">
        <f t="array" ref="AK3140">_xlfn.IFS(
G3140&lt;6, "&lt;6",
AND(G3140&gt;=6, G3140&lt;12), "6-12",
AND(G3140&gt;=12, G3140&lt;18), "12-18",  AND(G3140&gt;=18, G3140&lt;24), "18-24", G3140&gt;=24, "24-36")</f>
        <v>6-12</v>
      </c>
    </row>
    <row r="3141" spans="1:37" x14ac:dyDescent="0.3">
      <c r="A3141" t="s">
        <v>3241</v>
      </c>
      <c r="B3141" t="s">
        <v>33</v>
      </c>
      <c r="C3141">
        <v>78</v>
      </c>
      <c r="D3141" t="s">
        <v>34</v>
      </c>
      <c r="E3141" t="s">
        <v>56</v>
      </c>
      <c r="F3141">
        <v>10</v>
      </c>
      <c r="G3141">
        <v>6</v>
      </c>
      <c r="H3141" t="s">
        <v>36</v>
      </c>
      <c r="I3141" t="s">
        <v>37</v>
      </c>
      <c r="J3141" t="s">
        <v>37</v>
      </c>
      <c r="K3141" t="s">
        <v>34</v>
      </c>
      <c r="L3141" t="s">
        <v>34</v>
      </c>
      <c r="M3141" t="s">
        <v>34</v>
      </c>
      <c r="N3141" t="s">
        <v>34</v>
      </c>
      <c r="O3141" t="s">
        <v>34</v>
      </c>
      <c r="P3141" t="s">
        <v>34</v>
      </c>
      <c r="Q3141" t="s">
        <v>34</v>
      </c>
      <c r="R3141" t="s">
        <v>34</v>
      </c>
      <c r="S3141" t="s">
        <v>34</v>
      </c>
      <c r="T3141" t="s">
        <v>34</v>
      </c>
      <c r="U3141" t="s">
        <v>39</v>
      </c>
      <c r="V3141" t="s">
        <v>34</v>
      </c>
      <c r="W3141" t="s">
        <v>40</v>
      </c>
      <c r="X3141">
        <v>24.7</v>
      </c>
      <c r="Y3141">
        <v>1174.3499999999999</v>
      </c>
      <c r="Z3141">
        <v>0</v>
      </c>
      <c r="AA3141">
        <v>0</v>
      </c>
      <c r="AB3141">
        <v>2020.95</v>
      </c>
      <c r="AC3141">
        <v>3195.3</v>
      </c>
      <c r="AD3141" t="s">
        <v>41</v>
      </c>
      <c r="AE3141" t="s">
        <v>42</v>
      </c>
      <c r="AF3141" t="s">
        <v>42</v>
      </c>
      <c r="AG3141">
        <f t="shared" si="98"/>
        <v>0</v>
      </c>
      <c r="AH3141" t="str" cm="1">
        <f t="array" ref="AH3141">_xlfn.IFS(
X3141&lt;=20, "&lt;20",
AND(X3141&gt;=20, X3141&lt;50), "20-50",
AND(X3141&gt;=50, X3141&lt;100), "50-100",
X3141&gt;=100, "&gt;100"
)</f>
        <v>20-50</v>
      </c>
      <c r="AI3141">
        <f t="shared" si="99"/>
        <v>0</v>
      </c>
      <c r="AJ3141" t="str" cm="1">
        <f t="array" ref="AJ3141">_xlfn.IFS(
C3141&lt;=20, "&lt;20",
AND(C3141&gt;=20, C3141&lt;35), "20-35",
AND(C3141&gt;=35, C3141&lt;50), "35-50",
C3141&gt;=50, "50-100"
)</f>
        <v>50-100</v>
      </c>
      <c r="AK3141" t="str" cm="1">
        <f t="array" ref="AK3141">_xlfn.IFS(
G3141&lt;6, "&lt;6",
AND(G3141&gt;=6, G3141&lt;12), "6-12",
AND(G3141&gt;=12, G3141&lt;18), "12-18",  AND(G3141&gt;=18, G3141&lt;24), "18-24", G3141&gt;=24, "24-36")</f>
        <v>6-12</v>
      </c>
    </row>
    <row r="3142" spans="1:37" x14ac:dyDescent="0.3">
      <c r="A3142" t="s">
        <v>3242</v>
      </c>
      <c r="B3142" t="s">
        <v>44</v>
      </c>
      <c r="C3142">
        <v>28</v>
      </c>
      <c r="D3142" t="s">
        <v>34</v>
      </c>
      <c r="E3142" t="s">
        <v>35</v>
      </c>
      <c r="F3142">
        <v>13</v>
      </c>
      <c r="G3142">
        <v>32</v>
      </c>
      <c r="H3142" t="s">
        <v>36</v>
      </c>
      <c r="I3142" t="s">
        <v>37</v>
      </c>
      <c r="J3142" t="s">
        <v>34</v>
      </c>
      <c r="K3142" t="s">
        <v>37</v>
      </c>
      <c r="L3142" t="s">
        <v>50</v>
      </c>
      <c r="M3142" t="s">
        <v>34</v>
      </c>
      <c r="N3142" t="s">
        <v>34</v>
      </c>
      <c r="O3142" t="s">
        <v>37</v>
      </c>
      <c r="P3142" t="s">
        <v>34</v>
      </c>
      <c r="Q3142" t="s">
        <v>34</v>
      </c>
      <c r="R3142" t="s">
        <v>34</v>
      </c>
      <c r="S3142" t="s">
        <v>37</v>
      </c>
      <c r="T3142" t="s">
        <v>37</v>
      </c>
      <c r="U3142" t="s">
        <v>46</v>
      </c>
      <c r="V3142" t="s">
        <v>37</v>
      </c>
      <c r="W3142" t="s">
        <v>51</v>
      </c>
      <c r="X3142">
        <v>-1</v>
      </c>
      <c r="Y3142">
        <v>325.45</v>
      </c>
      <c r="Z3142">
        <v>0</v>
      </c>
      <c r="AA3142">
        <v>0</v>
      </c>
      <c r="AB3142">
        <v>193.92</v>
      </c>
      <c r="AC3142">
        <v>519.37</v>
      </c>
      <c r="AD3142" t="s">
        <v>52</v>
      </c>
      <c r="AE3142" t="s">
        <v>58</v>
      </c>
      <c r="AF3142" t="s">
        <v>288</v>
      </c>
      <c r="AG3142">
        <f t="shared" si="98"/>
        <v>1</v>
      </c>
      <c r="AH3142" t="str" cm="1">
        <f t="array" ref="AH3142">_xlfn.IFS(
X3142&lt;=20, "&lt;20",
AND(X3142&gt;=20, X3142&lt;50), "20-50",
AND(X3142&gt;=50, X3142&lt;100), "50-100",
X3142&gt;=100, "&gt;100"
)</f>
        <v>&lt;20</v>
      </c>
      <c r="AI3142">
        <f t="shared" si="99"/>
        <v>0</v>
      </c>
      <c r="AJ3142" t="str" cm="1">
        <f t="array" ref="AJ3142">_xlfn.IFS(
C3142&lt;=20, "&lt;20",
AND(C3142&gt;=20, C3142&lt;35), "20-35",
AND(C3142&gt;=35, C3142&lt;50), "35-50",
C3142&gt;=50, "50-100"
)</f>
        <v>20-35</v>
      </c>
      <c r="AK3142" t="str" cm="1">
        <f t="array" ref="AK3142">_xlfn.IFS(
G3142&lt;6, "&lt;6",
AND(G3142&gt;=6, G3142&lt;12), "6-12",
AND(G3142&gt;=12, G3142&lt;18), "12-18",  AND(G3142&gt;=18, G3142&lt;24), "18-24", G3142&gt;=24, "24-36")</f>
        <v>24-36</v>
      </c>
    </row>
    <row r="3143" spans="1:37" x14ac:dyDescent="0.3">
      <c r="A3143" t="s">
        <v>3243</v>
      </c>
      <c r="B3143" t="s">
        <v>44</v>
      </c>
      <c r="C3143">
        <v>55</v>
      </c>
      <c r="D3143" t="s">
        <v>34</v>
      </c>
      <c r="E3143" t="s">
        <v>74</v>
      </c>
      <c r="F3143">
        <v>1</v>
      </c>
      <c r="G3143">
        <v>3</v>
      </c>
      <c r="H3143" t="s">
        <v>49</v>
      </c>
      <c r="I3143" t="s">
        <v>37</v>
      </c>
      <c r="J3143" t="s">
        <v>34</v>
      </c>
      <c r="K3143" t="s">
        <v>37</v>
      </c>
      <c r="L3143" t="s">
        <v>50</v>
      </c>
      <c r="M3143" t="s">
        <v>37</v>
      </c>
      <c r="N3143" t="s">
        <v>37</v>
      </c>
      <c r="O3143" t="s">
        <v>34</v>
      </c>
      <c r="P3143" t="s">
        <v>34</v>
      </c>
      <c r="Q3143" t="s">
        <v>34</v>
      </c>
      <c r="R3143" t="s">
        <v>34</v>
      </c>
      <c r="S3143" t="s">
        <v>34</v>
      </c>
      <c r="T3143" t="s">
        <v>37</v>
      </c>
      <c r="U3143" t="s">
        <v>46</v>
      </c>
      <c r="V3143" t="s">
        <v>37</v>
      </c>
      <c r="W3143" t="s">
        <v>51</v>
      </c>
      <c r="X3143">
        <v>79.099999999999994</v>
      </c>
      <c r="Y3143">
        <v>246.5</v>
      </c>
      <c r="Z3143">
        <v>0</v>
      </c>
      <c r="AA3143">
        <v>0</v>
      </c>
      <c r="AB3143">
        <v>97.29</v>
      </c>
      <c r="AC3143">
        <v>343.79</v>
      </c>
      <c r="AD3143" t="s">
        <v>52</v>
      </c>
      <c r="AE3143" t="s">
        <v>104</v>
      </c>
      <c r="AF3143" t="s">
        <v>150</v>
      </c>
      <c r="AG3143">
        <f t="shared" si="98"/>
        <v>1</v>
      </c>
      <c r="AH3143" t="str" cm="1">
        <f t="array" ref="AH3143">_xlfn.IFS(
X3143&lt;=20, "&lt;20",
AND(X3143&gt;=20, X3143&lt;50), "20-50",
AND(X3143&gt;=50, X3143&lt;100), "50-100",
X3143&gt;=100, "&gt;100"
)</f>
        <v>50-100</v>
      </c>
      <c r="AI3143">
        <f t="shared" si="99"/>
        <v>0</v>
      </c>
      <c r="AJ3143" t="str" cm="1">
        <f t="array" ref="AJ3143">_xlfn.IFS(
C3143&lt;=20, "&lt;20",
AND(C3143&gt;=20, C3143&lt;35), "20-35",
AND(C3143&gt;=35, C3143&lt;50), "35-50",
C3143&gt;=50, "50-100"
)</f>
        <v>50-100</v>
      </c>
      <c r="AK3143" t="str" cm="1">
        <f t="array" ref="AK3143">_xlfn.IFS(
G3143&lt;6, "&lt;6",
AND(G3143&gt;=6, G3143&lt;12), "6-12",
AND(G3143&gt;=12, G3143&lt;18), "12-18",  AND(G3143&gt;=18, G3143&lt;24), "18-24", G3143&gt;=24, "24-36")</f>
        <v>&lt;6</v>
      </c>
    </row>
    <row r="3144" spans="1:37" x14ac:dyDescent="0.3">
      <c r="A3144" t="s">
        <v>3244</v>
      </c>
      <c r="B3144" t="s">
        <v>44</v>
      </c>
      <c r="C3144">
        <v>26</v>
      </c>
      <c r="D3144" t="s">
        <v>37</v>
      </c>
      <c r="E3144" t="s">
        <v>35</v>
      </c>
      <c r="F3144">
        <v>3</v>
      </c>
      <c r="G3144">
        <v>2</v>
      </c>
      <c r="H3144" t="s">
        <v>49</v>
      </c>
      <c r="I3144" t="s">
        <v>37</v>
      </c>
      <c r="J3144" t="s">
        <v>37</v>
      </c>
      <c r="K3144" t="s">
        <v>37</v>
      </c>
      <c r="L3144" t="s">
        <v>50</v>
      </c>
      <c r="M3144" t="s">
        <v>34</v>
      </c>
      <c r="N3144" t="s">
        <v>37</v>
      </c>
      <c r="O3144" t="s">
        <v>37</v>
      </c>
      <c r="P3144" t="s">
        <v>34</v>
      </c>
      <c r="Q3144" t="s">
        <v>37</v>
      </c>
      <c r="R3144" t="s">
        <v>37</v>
      </c>
      <c r="S3144" t="s">
        <v>37</v>
      </c>
      <c r="T3144" t="s">
        <v>37</v>
      </c>
      <c r="U3144" t="s">
        <v>46</v>
      </c>
      <c r="V3144" t="s">
        <v>37</v>
      </c>
      <c r="W3144" t="s">
        <v>51</v>
      </c>
      <c r="X3144">
        <v>105.3</v>
      </c>
      <c r="Y3144">
        <v>545.20000000000005</v>
      </c>
      <c r="Z3144">
        <v>0</v>
      </c>
      <c r="AA3144">
        <v>0</v>
      </c>
      <c r="AB3144">
        <v>164.64</v>
      </c>
      <c r="AC3144">
        <v>709.84</v>
      </c>
      <c r="AD3144" t="s">
        <v>52</v>
      </c>
      <c r="AE3144" t="s">
        <v>53</v>
      </c>
      <c r="AF3144" t="s">
        <v>162</v>
      </c>
      <c r="AG3144">
        <f t="shared" si="98"/>
        <v>1</v>
      </c>
      <c r="AH3144" t="str" cm="1">
        <f t="array" ref="AH3144">_xlfn.IFS(
X3144&lt;=20, "&lt;20",
AND(X3144&gt;=20, X3144&lt;50), "20-50",
AND(X3144&gt;=50, X3144&lt;100), "50-100",
X3144&gt;=100, "&gt;100"
)</f>
        <v>&gt;100</v>
      </c>
      <c r="AI3144">
        <f t="shared" si="99"/>
        <v>0</v>
      </c>
      <c r="AJ3144" t="str" cm="1">
        <f t="array" ref="AJ3144">_xlfn.IFS(
C3144&lt;=20, "&lt;20",
AND(C3144&gt;=20, C3144&lt;35), "20-35",
AND(C3144&gt;=35, C3144&lt;50), "35-50",
C3144&gt;=50, "50-100"
)</f>
        <v>20-35</v>
      </c>
      <c r="AK3144" t="str" cm="1">
        <f t="array" ref="AK3144">_xlfn.IFS(
G3144&lt;6, "&lt;6",
AND(G3144&gt;=6, G3144&lt;12), "6-12",
AND(G3144&gt;=12, G3144&lt;18), "12-18",  AND(G3144&gt;=18, G3144&lt;24), "18-24", G3144&gt;=24, "24-36")</f>
        <v>&lt;6</v>
      </c>
    </row>
    <row r="3145" spans="1:37" x14ac:dyDescent="0.3">
      <c r="A3145" t="s">
        <v>3245</v>
      </c>
      <c r="B3145" t="s">
        <v>44</v>
      </c>
      <c r="C3145">
        <v>28</v>
      </c>
      <c r="D3145" t="s">
        <v>37</v>
      </c>
      <c r="E3145" t="s">
        <v>45</v>
      </c>
      <c r="F3145">
        <v>15</v>
      </c>
      <c r="G3145">
        <v>12</v>
      </c>
      <c r="H3145" t="s">
        <v>49</v>
      </c>
      <c r="I3145" t="s">
        <v>37</v>
      </c>
      <c r="J3145" t="s">
        <v>34</v>
      </c>
      <c r="K3145" t="s">
        <v>34</v>
      </c>
      <c r="L3145" t="s">
        <v>34</v>
      </c>
      <c r="M3145" t="s">
        <v>34</v>
      </c>
      <c r="N3145" t="s">
        <v>34</v>
      </c>
      <c r="O3145" t="s">
        <v>34</v>
      </c>
      <c r="P3145" t="s">
        <v>34</v>
      </c>
      <c r="Q3145" t="s">
        <v>34</v>
      </c>
      <c r="R3145" t="s">
        <v>34</v>
      </c>
      <c r="S3145" t="s">
        <v>34</v>
      </c>
      <c r="T3145" t="s">
        <v>34</v>
      </c>
      <c r="U3145" t="s">
        <v>46</v>
      </c>
      <c r="V3145" t="s">
        <v>37</v>
      </c>
      <c r="W3145" t="s">
        <v>40</v>
      </c>
      <c r="X3145">
        <v>19.600000000000001</v>
      </c>
      <c r="Y3145">
        <v>19.600000000000001</v>
      </c>
      <c r="Z3145">
        <v>0</v>
      </c>
      <c r="AA3145">
        <v>0</v>
      </c>
      <c r="AB3145">
        <v>5.36</v>
      </c>
      <c r="AC3145">
        <v>24.96</v>
      </c>
      <c r="AD3145" t="s">
        <v>52</v>
      </c>
      <c r="AE3145" t="s">
        <v>100</v>
      </c>
      <c r="AF3145" t="s">
        <v>308</v>
      </c>
      <c r="AG3145">
        <f t="shared" si="98"/>
        <v>1</v>
      </c>
      <c r="AH3145" t="str" cm="1">
        <f t="array" ref="AH3145">_xlfn.IFS(
X3145&lt;=20, "&lt;20",
AND(X3145&gt;=20, X3145&lt;50), "20-50",
AND(X3145&gt;=50, X3145&lt;100), "50-100",
X3145&gt;=100, "&gt;100"
)</f>
        <v>&lt;20</v>
      </c>
      <c r="AI3145">
        <f t="shared" si="99"/>
        <v>0</v>
      </c>
      <c r="AJ3145" t="str" cm="1">
        <f t="array" ref="AJ3145">_xlfn.IFS(
C3145&lt;=20, "&lt;20",
AND(C3145&gt;=20, C3145&lt;35), "20-35",
AND(C3145&gt;=35, C3145&lt;50), "35-50",
C3145&gt;=50, "50-100"
)</f>
        <v>20-35</v>
      </c>
      <c r="AK3145" t="str" cm="1">
        <f t="array" ref="AK3145">_xlfn.IFS(
G3145&lt;6, "&lt;6",
AND(G3145&gt;=6, G3145&lt;12), "6-12",
AND(G3145&gt;=12, G3145&lt;18), "12-18",  AND(G3145&gt;=18, G3145&lt;24), "18-24", G3145&gt;=24, "24-36")</f>
        <v>12-18</v>
      </c>
    </row>
    <row r="3146" spans="1:37" x14ac:dyDescent="0.3">
      <c r="A3146" t="s">
        <v>3246</v>
      </c>
      <c r="B3146" t="s">
        <v>44</v>
      </c>
      <c r="C3146">
        <v>32</v>
      </c>
      <c r="D3146" t="s">
        <v>37</v>
      </c>
      <c r="E3146" t="s">
        <v>76</v>
      </c>
      <c r="F3146">
        <v>5</v>
      </c>
      <c r="G3146">
        <v>18</v>
      </c>
      <c r="H3146" t="s">
        <v>66</v>
      </c>
      <c r="I3146" t="s">
        <v>37</v>
      </c>
      <c r="J3146" t="s">
        <v>37</v>
      </c>
      <c r="K3146" t="s">
        <v>34</v>
      </c>
      <c r="L3146" t="s">
        <v>34</v>
      </c>
      <c r="M3146" t="s">
        <v>34</v>
      </c>
      <c r="N3146" t="s">
        <v>34</v>
      </c>
      <c r="O3146" t="s">
        <v>34</v>
      </c>
      <c r="P3146" t="s">
        <v>34</v>
      </c>
      <c r="Q3146" t="s">
        <v>34</v>
      </c>
      <c r="R3146" t="s">
        <v>34</v>
      </c>
      <c r="S3146" t="s">
        <v>34</v>
      </c>
      <c r="T3146" t="s">
        <v>34</v>
      </c>
      <c r="U3146" t="s">
        <v>67</v>
      </c>
      <c r="V3146" t="s">
        <v>34</v>
      </c>
      <c r="W3146" t="s">
        <v>51</v>
      </c>
      <c r="X3146">
        <v>24.25</v>
      </c>
      <c r="Y3146">
        <v>1724.15</v>
      </c>
      <c r="Z3146">
        <v>0</v>
      </c>
      <c r="AA3146">
        <v>0</v>
      </c>
      <c r="AB3146">
        <v>1997.8</v>
      </c>
      <c r="AC3146">
        <v>3721.95</v>
      </c>
      <c r="AD3146" t="s">
        <v>41</v>
      </c>
      <c r="AE3146" t="s">
        <v>42</v>
      </c>
      <c r="AF3146" t="s">
        <v>42</v>
      </c>
      <c r="AG3146">
        <f t="shared" si="98"/>
        <v>0</v>
      </c>
      <c r="AH3146" t="str" cm="1">
        <f t="array" ref="AH3146">_xlfn.IFS(
X3146&lt;=20, "&lt;20",
AND(X3146&gt;=20, X3146&lt;50), "20-50",
AND(X3146&gt;=50, X3146&lt;100), "50-100",
X3146&gt;=100, "&gt;100"
)</f>
        <v>20-50</v>
      </c>
      <c r="AI3146">
        <f t="shared" si="99"/>
        <v>0</v>
      </c>
      <c r="AJ3146" t="str" cm="1">
        <f t="array" ref="AJ3146">_xlfn.IFS(
C3146&lt;=20, "&lt;20",
AND(C3146&gt;=20, C3146&lt;35), "20-35",
AND(C3146&gt;=35, C3146&lt;50), "35-50",
C3146&gt;=50, "50-100"
)</f>
        <v>20-35</v>
      </c>
      <c r="AK3146" t="str" cm="1">
        <f t="array" ref="AK3146">_xlfn.IFS(
G3146&lt;6, "&lt;6",
AND(G3146&gt;=6, G3146&lt;12), "6-12",
AND(G3146&gt;=12, G3146&lt;18), "12-18",  AND(G3146&gt;=18, G3146&lt;24), "18-24", G3146&gt;=24, "24-36")</f>
        <v>18-24</v>
      </c>
    </row>
    <row r="3147" spans="1:37" x14ac:dyDescent="0.3">
      <c r="A3147" t="s">
        <v>3247</v>
      </c>
      <c r="B3147" t="s">
        <v>44</v>
      </c>
      <c r="C3147">
        <v>48</v>
      </c>
      <c r="D3147" t="s">
        <v>34</v>
      </c>
      <c r="E3147" t="s">
        <v>164</v>
      </c>
      <c r="F3147">
        <v>6</v>
      </c>
      <c r="G3147">
        <v>33</v>
      </c>
      <c r="H3147" t="s">
        <v>49</v>
      </c>
      <c r="I3147" t="s">
        <v>34</v>
      </c>
      <c r="J3147" t="s">
        <v>34</v>
      </c>
      <c r="K3147" t="s">
        <v>37</v>
      </c>
      <c r="L3147" t="s">
        <v>38</v>
      </c>
      <c r="M3147" t="s">
        <v>37</v>
      </c>
      <c r="N3147" t="s">
        <v>34</v>
      </c>
      <c r="O3147" t="s">
        <v>34</v>
      </c>
      <c r="P3147" t="s">
        <v>34</v>
      </c>
      <c r="Q3147" t="s">
        <v>34</v>
      </c>
      <c r="R3147" t="s">
        <v>34</v>
      </c>
      <c r="S3147" t="s">
        <v>34</v>
      </c>
      <c r="T3147" t="s">
        <v>37</v>
      </c>
      <c r="U3147" t="s">
        <v>46</v>
      </c>
      <c r="V3147" t="s">
        <v>34</v>
      </c>
      <c r="W3147" t="s">
        <v>40</v>
      </c>
      <c r="X3147">
        <v>-4</v>
      </c>
      <c r="Y3147">
        <v>91.7</v>
      </c>
      <c r="Z3147">
        <v>0</v>
      </c>
      <c r="AA3147">
        <v>0</v>
      </c>
      <c r="AB3147">
        <v>0</v>
      </c>
      <c r="AC3147">
        <v>91.7</v>
      </c>
      <c r="AD3147" t="s">
        <v>52</v>
      </c>
      <c r="AE3147" t="s">
        <v>104</v>
      </c>
      <c r="AF3147" t="s">
        <v>150</v>
      </c>
      <c r="AG3147">
        <f t="shared" si="98"/>
        <v>1</v>
      </c>
      <c r="AH3147" t="str" cm="1">
        <f t="array" ref="AH3147">_xlfn.IFS(
X3147&lt;=20, "&lt;20",
AND(X3147&gt;=20, X3147&lt;50), "20-50",
AND(X3147&gt;=50, X3147&lt;100), "50-100",
X3147&gt;=100, "&gt;100"
)</f>
        <v>&lt;20</v>
      </c>
      <c r="AI3147">
        <f t="shared" si="99"/>
        <v>0</v>
      </c>
      <c r="AJ3147" t="str" cm="1">
        <f t="array" ref="AJ3147">_xlfn.IFS(
C3147&lt;=20, "&lt;20",
AND(C3147&gt;=20, C3147&lt;35), "20-35",
AND(C3147&gt;=35, C3147&lt;50), "35-50",
C3147&gt;=50, "50-100"
)</f>
        <v>35-50</v>
      </c>
      <c r="AK3147" t="str" cm="1">
        <f t="array" ref="AK3147">_xlfn.IFS(
G3147&lt;6, "&lt;6",
AND(G3147&gt;=6, G3147&lt;12), "6-12",
AND(G3147&gt;=12, G3147&lt;18), "12-18",  AND(G3147&gt;=18, G3147&lt;24), "18-24", G3147&gt;=24, "24-36")</f>
        <v>24-36</v>
      </c>
    </row>
    <row r="3148" spans="1:37" x14ac:dyDescent="0.3">
      <c r="A3148" t="s">
        <v>3248</v>
      </c>
      <c r="B3148" t="s">
        <v>44</v>
      </c>
      <c r="C3148">
        <v>62</v>
      </c>
      <c r="D3148" t="s">
        <v>34</v>
      </c>
      <c r="E3148" t="s">
        <v>45</v>
      </c>
      <c r="F3148">
        <v>3</v>
      </c>
      <c r="G3148">
        <v>21</v>
      </c>
      <c r="H3148" t="s">
        <v>36</v>
      </c>
      <c r="I3148" t="s">
        <v>37</v>
      </c>
      <c r="J3148" t="s">
        <v>37</v>
      </c>
      <c r="K3148" t="s">
        <v>34</v>
      </c>
      <c r="L3148" t="s">
        <v>34</v>
      </c>
      <c r="M3148" t="s">
        <v>34</v>
      </c>
      <c r="N3148" t="s">
        <v>34</v>
      </c>
      <c r="O3148" t="s">
        <v>34</v>
      </c>
      <c r="P3148" t="s">
        <v>34</v>
      </c>
      <c r="Q3148" t="s">
        <v>34</v>
      </c>
      <c r="R3148" t="s">
        <v>34</v>
      </c>
      <c r="S3148" t="s">
        <v>34</v>
      </c>
      <c r="T3148" t="s">
        <v>34</v>
      </c>
      <c r="U3148" t="s">
        <v>39</v>
      </c>
      <c r="V3148" t="s">
        <v>34</v>
      </c>
      <c r="W3148" t="s">
        <v>51</v>
      </c>
      <c r="X3148">
        <v>24.9</v>
      </c>
      <c r="Y3148">
        <v>1334</v>
      </c>
      <c r="Z3148">
        <v>0</v>
      </c>
      <c r="AA3148">
        <v>0</v>
      </c>
      <c r="AB3148">
        <v>144.47999999999999</v>
      </c>
      <c r="AC3148">
        <v>1478.48</v>
      </c>
      <c r="AD3148" t="s">
        <v>52</v>
      </c>
      <c r="AE3148" t="s">
        <v>104</v>
      </c>
      <c r="AF3148" t="s">
        <v>150</v>
      </c>
      <c r="AG3148">
        <f t="shared" si="98"/>
        <v>1</v>
      </c>
      <c r="AH3148" t="str" cm="1">
        <f t="array" ref="AH3148">_xlfn.IFS(
X3148&lt;=20, "&lt;20",
AND(X3148&gt;=20, X3148&lt;50), "20-50",
AND(X3148&gt;=50, X3148&lt;100), "50-100",
X3148&gt;=100, "&gt;100"
)</f>
        <v>20-50</v>
      </c>
      <c r="AI3148">
        <f t="shared" si="99"/>
        <v>0</v>
      </c>
      <c r="AJ3148" t="str" cm="1">
        <f t="array" ref="AJ3148">_xlfn.IFS(
C3148&lt;=20, "&lt;20",
AND(C3148&gt;=20, C3148&lt;35), "20-35",
AND(C3148&gt;=35, C3148&lt;50), "35-50",
C3148&gt;=50, "50-100"
)</f>
        <v>50-100</v>
      </c>
      <c r="AK3148" t="str" cm="1">
        <f t="array" ref="AK3148">_xlfn.IFS(
G3148&lt;6, "&lt;6",
AND(G3148&gt;=6, G3148&lt;12), "6-12",
AND(G3148&gt;=12, G3148&lt;18), "12-18",  AND(G3148&gt;=18, G3148&lt;24), "18-24", G3148&gt;=24, "24-36")</f>
        <v>18-24</v>
      </c>
    </row>
    <row r="3149" spans="1:37" x14ac:dyDescent="0.3">
      <c r="A3149" t="s">
        <v>3249</v>
      </c>
      <c r="B3149" t="s">
        <v>33</v>
      </c>
      <c r="C3149">
        <v>64</v>
      </c>
      <c r="D3149" t="s">
        <v>34</v>
      </c>
      <c r="E3149" t="s">
        <v>164</v>
      </c>
      <c r="F3149">
        <v>7</v>
      </c>
      <c r="G3149">
        <v>20</v>
      </c>
      <c r="H3149" t="s">
        <v>36</v>
      </c>
      <c r="I3149" t="s">
        <v>37</v>
      </c>
      <c r="J3149" t="s">
        <v>37</v>
      </c>
      <c r="K3149" t="s">
        <v>37</v>
      </c>
      <c r="L3149" t="s">
        <v>50</v>
      </c>
      <c r="M3149" t="s">
        <v>34</v>
      </c>
      <c r="N3149" t="s">
        <v>37</v>
      </c>
      <c r="O3149" t="s">
        <v>34</v>
      </c>
      <c r="P3149" t="s">
        <v>34</v>
      </c>
      <c r="Q3149" t="s">
        <v>37</v>
      </c>
      <c r="R3149" t="s">
        <v>37</v>
      </c>
      <c r="S3149" t="s">
        <v>37</v>
      </c>
      <c r="T3149" t="s">
        <v>37</v>
      </c>
      <c r="U3149" t="s">
        <v>46</v>
      </c>
      <c r="V3149" t="s">
        <v>37</v>
      </c>
      <c r="W3149" t="s">
        <v>51</v>
      </c>
      <c r="X3149">
        <v>101.25</v>
      </c>
      <c r="Y3149">
        <v>2440.15</v>
      </c>
      <c r="Z3149">
        <v>0</v>
      </c>
      <c r="AA3149">
        <v>0</v>
      </c>
      <c r="AB3149">
        <v>695.52</v>
      </c>
      <c r="AC3149">
        <v>3135.67</v>
      </c>
      <c r="AD3149" t="s">
        <v>52</v>
      </c>
      <c r="AE3149" t="s">
        <v>104</v>
      </c>
      <c r="AF3149" t="s">
        <v>150</v>
      </c>
      <c r="AG3149">
        <f t="shared" si="98"/>
        <v>1</v>
      </c>
      <c r="AH3149" t="str" cm="1">
        <f t="array" ref="AH3149">_xlfn.IFS(
X3149&lt;=20, "&lt;20",
AND(X3149&gt;=20, X3149&lt;50), "20-50",
AND(X3149&gt;=50, X3149&lt;100), "50-100",
X3149&gt;=100, "&gt;100"
)</f>
        <v>&gt;100</v>
      </c>
      <c r="AI3149">
        <f t="shared" si="99"/>
        <v>0</v>
      </c>
      <c r="AJ3149" t="str" cm="1">
        <f t="array" ref="AJ3149">_xlfn.IFS(
C3149&lt;=20, "&lt;20",
AND(C3149&gt;=20, C3149&lt;35), "20-35",
AND(C3149&gt;=35, C3149&lt;50), "35-50",
C3149&gt;=50, "50-100"
)</f>
        <v>50-100</v>
      </c>
      <c r="AK3149" t="str" cm="1">
        <f t="array" ref="AK3149">_xlfn.IFS(
G3149&lt;6, "&lt;6",
AND(G3149&gt;=6, G3149&lt;12), "6-12",
AND(G3149&gt;=12, G3149&lt;18), "12-18",  AND(G3149&gt;=18, G3149&lt;24), "18-24", G3149&gt;=24, "24-36")</f>
        <v>18-24</v>
      </c>
    </row>
    <row r="3150" spans="1:37" x14ac:dyDescent="0.3">
      <c r="A3150" t="s">
        <v>3250</v>
      </c>
      <c r="B3150" t="s">
        <v>44</v>
      </c>
      <c r="C3150">
        <v>75</v>
      </c>
      <c r="D3150" t="s">
        <v>37</v>
      </c>
      <c r="E3150" t="s">
        <v>45</v>
      </c>
      <c r="F3150">
        <v>2</v>
      </c>
      <c r="G3150">
        <v>14</v>
      </c>
      <c r="H3150" t="s">
        <v>110</v>
      </c>
      <c r="I3150" t="s">
        <v>37</v>
      </c>
      <c r="J3150" t="s">
        <v>34</v>
      </c>
      <c r="K3150" t="s">
        <v>37</v>
      </c>
      <c r="L3150" t="s">
        <v>50</v>
      </c>
      <c r="M3150" t="s">
        <v>34</v>
      </c>
      <c r="N3150" t="s">
        <v>37</v>
      </c>
      <c r="O3150" t="s">
        <v>37</v>
      </c>
      <c r="P3150" t="s">
        <v>34</v>
      </c>
      <c r="Q3150" t="s">
        <v>37</v>
      </c>
      <c r="R3150" t="s">
        <v>37</v>
      </c>
      <c r="S3150" t="s">
        <v>34</v>
      </c>
      <c r="T3150" t="s">
        <v>37</v>
      </c>
      <c r="U3150" t="s">
        <v>46</v>
      </c>
      <c r="V3150" t="s">
        <v>37</v>
      </c>
      <c r="W3150" t="s">
        <v>51</v>
      </c>
      <c r="X3150">
        <v>98.5</v>
      </c>
      <c r="Y3150">
        <v>2514.5</v>
      </c>
      <c r="Z3150">
        <v>13.43</v>
      </c>
      <c r="AA3150">
        <v>0</v>
      </c>
      <c r="AB3150">
        <v>494</v>
      </c>
      <c r="AC3150">
        <v>2995.07</v>
      </c>
      <c r="AD3150" t="s">
        <v>52</v>
      </c>
      <c r="AE3150" t="s">
        <v>58</v>
      </c>
      <c r="AF3150" t="s">
        <v>88</v>
      </c>
      <c r="AG3150">
        <f t="shared" si="98"/>
        <v>1</v>
      </c>
      <c r="AH3150" t="str" cm="1">
        <f t="array" ref="AH3150">_xlfn.IFS(
X3150&lt;=20, "&lt;20",
AND(X3150&gt;=20, X3150&lt;50), "20-50",
AND(X3150&gt;=50, X3150&lt;100), "50-100",
X3150&gt;=100, "&gt;100"
)</f>
        <v>50-100</v>
      </c>
      <c r="AI3150">
        <f t="shared" si="99"/>
        <v>0</v>
      </c>
      <c r="AJ3150" t="str" cm="1">
        <f t="array" ref="AJ3150">_xlfn.IFS(
C3150&lt;=20, "&lt;20",
AND(C3150&gt;=20, C3150&lt;35), "20-35",
AND(C3150&gt;=35, C3150&lt;50), "35-50",
C3150&gt;=50, "50-100"
)</f>
        <v>50-100</v>
      </c>
      <c r="AK3150" t="str" cm="1">
        <f t="array" ref="AK3150">_xlfn.IFS(
G3150&lt;6, "&lt;6",
AND(G3150&gt;=6, G3150&lt;12), "6-12",
AND(G3150&gt;=12, G3150&lt;18), "12-18",  AND(G3150&gt;=18, G3150&lt;24), "18-24", G3150&gt;=24, "24-36")</f>
        <v>12-18</v>
      </c>
    </row>
    <row r="3151" spans="1:37" x14ac:dyDescent="0.3">
      <c r="A3151" t="s">
        <v>3251</v>
      </c>
      <c r="B3151" t="s">
        <v>44</v>
      </c>
      <c r="C3151">
        <v>30</v>
      </c>
      <c r="D3151" t="s">
        <v>37</v>
      </c>
      <c r="E3151" t="s">
        <v>74</v>
      </c>
      <c r="F3151">
        <v>11</v>
      </c>
      <c r="G3151">
        <v>32</v>
      </c>
      <c r="H3151" t="s">
        <v>36</v>
      </c>
      <c r="I3151" t="s">
        <v>34</v>
      </c>
      <c r="J3151" t="s">
        <v>34</v>
      </c>
      <c r="K3151" t="s">
        <v>37</v>
      </c>
      <c r="L3151" t="s">
        <v>72</v>
      </c>
      <c r="M3151" t="s">
        <v>37</v>
      </c>
      <c r="N3151" t="s">
        <v>37</v>
      </c>
      <c r="O3151" t="s">
        <v>37</v>
      </c>
      <c r="P3151" t="s">
        <v>37</v>
      </c>
      <c r="Q3151" t="s">
        <v>37</v>
      </c>
      <c r="R3151" t="s">
        <v>34</v>
      </c>
      <c r="S3151" t="s">
        <v>34</v>
      </c>
      <c r="T3151" t="s">
        <v>37</v>
      </c>
      <c r="U3151" t="s">
        <v>39</v>
      </c>
      <c r="V3151" t="s">
        <v>37</v>
      </c>
      <c r="W3151" t="s">
        <v>51</v>
      </c>
      <c r="X3151">
        <v>53.6</v>
      </c>
      <c r="Y3151">
        <v>2879.2</v>
      </c>
      <c r="Z3151">
        <v>0</v>
      </c>
      <c r="AA3151">
        <v>0</v>
      </c>
      <c r="AB3151">
        <v>0</v>
      </c>
      <c r="AC3151">
        <v>2879.2</v>
      </c>
      <c r="AD3151" t="s">
        <v>41</v>
      </c>
      <c r="AE3151" t="s">
        <v>42</v>
      </c>
      <c r="AF3151" t="s">
        <v>42</v>
      </c>
      <c r="AG3151">
        <f t="shared" si="98"/>
        <v>0</v>
      </c>
      <c r="AH3151" t="str" cm="1">
        <f t="array" ref="AH3151">_xlfn.IFS(
X3151&lt;=20, "&lt;20",
AND(X3151&gt;=20, X3151&lt;50), "20-50",
AND(X3151&gt;=50, X3151&lt;100), "50-100",
X3151&gt;=100, "&gt;100"
)</f>
        <v>50-100</v>
      </c>
      <c r="AI3151">
        <f t="shared" si="99"/>
        <v>0</v>
      </c>
      <c r="AJ3151" t="str" cm="1">
        <f t="array" ref="AJ3151">_xlfn.IFS(
C3151&lt;=20, "&lt;20",
AND(C3151&gt;=20, C3151&lt;35), "20-35",
AND(C3151&gt;=35, C3151&lt;50), "35-50",
C3151&gt;=50, "50-100"
)</f>
        <v>20-35</v>
      </c>
      <c r="AK3151" t="str" cm="1">
        <f t="array" ref="AK3151">_xlfn.IFS(
G3151&lt;6, "&lt;6",
AND(G3151&gt;=6, G3151&lt;12), "6-12",
AND(G3151&gt;=12, G3151&lt;18), "12-18",  AND(G3151&gt;=18, G3151&lt;24), "18-24", G3151&gt;=24, "24-36")</f>
        <v>24-36</v>
      </c>
    </row>
    <row r="3152" spans="1:37" x14ac:dyDescent="0.3">
      <c r="A3152" t="s">
        <v>3252</v>
      </c>
      <c r="B3152" t="s">
        <v>33</v>
      </c>
      <c r="C3152">
        <v>46</v>
      </c>
      <c r="D3152" t="s">
        <v>34</v>
      </c>
      <c r="E3152" t="s">
        <v>136</v>
      </c>
      <c r="F3152">
        <v>4</v>
      </c>
      <c r="G3152">
        <v>32</v>
      </c>
      <c r="H3152" t="s">
        <v>49</v>
      </c>
      <c r="I3152" t="s">
        <v>37</v>
      </c>
      <c r="J3152" t="s">
        <v>34</v>
      </c>
      <c r="K3152" t="s">
        <v>37</v>
      </c>
      <c r="L3152" t="s">
        <v>50</v>
      </c>
      <c r="M3152" t="s">
        <v>34</v>
      </c>
      <c r="N3152" t="s">
        <v>34</v>
      </c>
      <c r="O3152" t="s">
        <v>34</v>
      </c>
      <c r="P3152" t="s">
        <v>34</v>
      </c>
      <c r="Q3152" t="s">
        <v>34</v>
      </c>
      <c r="R3152" t="s">
        <v>34</v>
      </c>
      <c r="S3152" t="s">
        <v>34</v>
      </c>
      <c r="T3152" t="s">
        <v>37</v>
      </c>
      <c r="U3152" t="s">
        <v>46</v>
      </c>
      <c r="V3152" t="s">
        <v>37</v>
      </c>
      <c r="W3152" t="s">
        <v>51</v>
      </c>
      <c r="X3152">
        <v>69.849999999999994</v>
      </c>
      <c r="Y3152">
        <v>69.849999999999994</v>
      </c>
      <c r="Z3152">
        <v>0</v>
      </c>
      <c r="AA3152">
        <v>0</v>
      </c>
      <c r="AB3152">
        <v>12.13</v>
      </c>
      <c r="AC3152">
        <v>81.98</v>
      </c>
      <c r="AD3152" t="s">
        <v>52</v>
      </c>
      <c r="AE3152" t="s">
        <v>53</v>
      </c>
      <c r="AF3152" t="s">
        <v>54</v>
      </c>
      <c r="AG3152">
        <f t="shared" si="98"/>
        <v>1</v>
      </c>
      <c r="AH3152" t="str" cm="1">
        <f t="array" ref="AH3152">_xlfn.IFS(
X3152&lt;=20, "&lt;20",
AND(X3152&gt;=20, X3152&lt;50), "20-50",
AND(X3152&gt;=50, X3152&lt;100), "50-100",
X3152&gt;=100, "&gt;100"
)</f>
        <v>50-100</v>
      </c>
      <c r="AI3152">
        <f t="shared" si="99"/>
        <v>0</v>
      </c>
      <c r="AJ3152" t="str" cm="1">
        <f t="array" ref="AJ3152">_xlfn.IFS(
C3152&lt;=20, "&lt;20",
AND(C3152&gt;=20, C3152&lt;35), "20-35",
AND(C3152&gt;=35, C3152&lt;50), "35-50",
C3152&gt;=50, "50-100"
)</f>
        <v>35-50</v>
      </c>
      <c r="AK3152" t="str" cm="1">
        <f t="array" ref="AK3152">_xlfn.IFS(
G3152&lt;6, "&lt;6",
AND(G3152&gt;=6, G3152&lt;12), "6-12",
AND(G3152&gt;=12, G3152&lt;18), "12-18",  AND(G3152&gt;=18, G3152&lt;24), "18-24", G3152&gt;=24, "24-36")</f>
        <v>24-36</v>
      </c>
    </row>
    <row r="3153" spans="1:37" x14ac:dyDescent="0.3">
      <c r="A3153" t="s">
        <v>3253</v>
      </c>
      <c r="B3153" t="s">
        <v>33</v>
      </c>
      <c r="C3153">
        <v>60</v>
      </c>
      <c r="D3153" t="s">
        <v>37</v>
      </c>
      <c r="E3153" t="s">
        <v>45</v>
      </c>
      <c r="F3153">
        <v>6</v>
      </c>
      <c r="G3153">
        <v>11</v>
      </c>
      <c r="H3153" t="s">
        <v>36</v>
      </c>
      <c r="I3153" t="s">
        <v>37</v>
      </c>
      <c r="J3153" t="s">
        <v>34</v>
      </c>
      <c r="K3153" t="s">
        <v>37</v>
      </c>
      <c r="L3153" t="s">
        <v>50</v>
      </c>
      <c r="M3153" t="s">
        <v>34</v>
      </c>
      <c r="N3153" t="s">
        <v>34</v>
      </c>
      <c r="O3153" t="s">
        <v>34</v>
      </c>
      <c r="P3153" t="s">
        <v>34</v>
      </c>
      <c r="Q3153" t="s">
        <v>37</v>
      </c>
      <c r="R3153" t="s">
        <v>37</v>
      </c>
      <c r="S3153" t="s">
        <v>37</v>
      </c>
      <c r="T3153" t="s">
        <v>34</v>
      </c>
      <c r="U3153" t="s">
        <v>39</v>
      </c>
      <c r="V3153" t="s">
        <v>37</v>
      </c>
      <c r="W3153" t="s">
        <v>51</v>
      </c>
      <c r="X3153">
        <v>90.4</v>
      </c>
      <c r="Y3153">
        <v>2178.6</v>
      </c>
      <c r="Z3153">
        <v>0</v>
      </c>
      <c r="AA3153">
        <v>140</v>
      </c>
      <c r="AB3153">
        <v>881.75</v>
      </c>
      <c r="AC3153">
        <v>3200.35</v>
      </c>
      <c r="AD3153" t="s">
        <v>52</v>
      </c>
      <c r="AE3153" t="s">
        <v>53</v>
      </c>
      <c r="AF3153" t="s">
        <v>91</v>
      </c>
      <c r="AG3153">
        <f t="shared" si="98"/>
        <v>1</v>
      </c>
      <c r="AH3153" t="str" cm="1">
        <f t="array" ref="AH3153">_xlfn.IFS(
X3153&lt;=20, "&lt;20",
AND(X3153&gt;=20, X3153&lt;50), "20-50",
AND(X3153&gt;=50, X3153&lt;100), "50-100",
X3153&gt;=100, "&gt;100"
)</f>
        <v>50-100</v>
      </c>
      <c r="AI3153">
        <f t="shared" si="99"/>
        <v>0</v>
      </c>
      <c r="AJ3153" t="str" cm="1">
        <f t="array" ref="AJ3153">_xlfn.IFS(
C3153&lt;=20, "&lt;20",
AND(C3153&gt;=20, C3153&lt;35), "20-35",
AND(C3153&gt;=35, C3153&lt;50), "35-50",
C3153&gt;=50, "50-100"
)</f>
        <v>50-100</v>
      </c>
      <c r="AK3153" t="str" cm="1">
        <f t="array" ref="AK3153">_xlfn.IFS(
G3153&lt;6, "&lt;6",
AND(G3153&gt;=6, G3153&lt;12), "6-12",
AND(G3153&gt;=12, G3153&lt;18), "12-18",  AND(G3153&gt;=18, G3153&lt;24), "18-24", G3153&gt;=24, "24-36")</f>
        <v>6-12</v>
      </c>
    </row>
    <row r="3154" spans="1:37" x14ac:dyDescent="0.3">
      <c r="A3154" t="s">
        <v>3254</v>
      </c>
      <c r="B3154" t="s">
        <v>33</v>
      </c>
      <c r="C3154">
        <v>48</v>
      </c>
      <c r="D3154" t="s">
        <v>37</v>
      </c>
      <c r="E3154" t="s">
        <v>76</v>
      </c>
      <c r="F3154">
        <v>13</v>
      </c>
      <c r="G3154">
        <v>24</v>
      </c>
      <c r="H3154" t="s">
        <v>36</v>
      </c>
      <c r="I3154" t="s">
        <v>37</v>
      </c>
      <c r="J3154" t="s">
        <v>34</v>
      </c>
      <c r="K3154" t="s">
        <v>37</v>
      </c>
      <c r="L3154" t="s">
        <v>72</v>
      </c>
      <c r="M3154" t="s">
        <v>34</v>
      </c>
      <c r="N3154" t="s">
        <v>34</v>
      </c>
      <c r="O3154" t="s">
        <v>34</v>
      </c>
      <c r="P3154" t="s">
        <v>34</v>
      </c>
      <c r="Q3154" t="s">
        <v>34</v>
      </c>
      <c r="R3154" t="s">
        <v>34</v>
      </c>
      <c r="S3154" t="s">
        <v>34</v>
      </c>
      <c r="T3154" t="s">
        <v>37</v>
      </c>
      <c r="U3154" t="s">
        <v>46</v>
      </c>
      <c r="V3154" t="s">
        <v>34</v>
      </c>
      <c r="W3154" t="s">
        <v>51</v>
      </c>
      <c r="X3154">
        <v>44.65</v>
      </c>
      <c r="Y3154">
        <v>369.15</v>
      </c>
      <c r="Z3154">
        <v>0</v>
      </c>
      <c r="AA3154">
        <v>0</v>
      </c>
      <c r="AB3154">
        <v>246.16</v>
      </c>
      <c r="AC3154">
        <v>615.30999999999995</v>
      </c>
      <c r="AD3154" t="s">
        <v>41</v>
      </c>
      <c r="AE3154" t="s">
        <v>42</v>
      </c>
      <c r="AF3154" t="s">
        <v>42</v>
      </c>
      <c r="AG3154">
        <f t="shared" si="98"/>
        <v>0</v>
      </c>
      <c r="AH3154" t="str" cm="1">
        <f t="array" ref="AH3154">_xlfn.IFS(
X3154&lt;=20, "&lt;20",
AND(X3154&gt;=20, X3154&lt;50), "20-50",
AND(X3154&gt;=50, X3154&lt;100), "50-100",
X3154&gt;=100, "&gt;100"
)</f>
        <v>20-50</v>
      </c>
      <c r="AI3154">
        <f t="shared" si="99"/>
        <v>0</v>
      </c>
      <c r="AJ3154" t="str" cm="1">
        <f t="array" ref="AJ3154">_xlfn.IFS(
C3154&lt;=20, "&lt;20",
AND(C3154&gt;=20, C3154&lt;35), "20-35",
AND(C3154&gt;=35, C3154&lt;50), "35-50",
C3154&gt;=50, "50-100"
)</f>
        <v>35-50</v>
      </c>
      <c r="AK3154" t="str" cm="1">
        <f t="array" ref="AK3154">_xlfn.IFS(
G3154&lt;6, "&lt;6",
AND(G3154&gt;=6, G3154&lt;12), "6-12",
AND(G3154&gt;=12, G3154&lt;18), "12-18",  AND(G3154&gt;=18, G3154&lt;24), "18-24", G3154&gt;=24, "24-36")</f>
        <v>24-36</v>
      </c>
    </row>
    <row r="3155" spans="1:37" x14ac:dyDescent="0.3">
      <c r="A3155" t="s">
        <v>3255</v>
      </c>
      <c r="B3155" t="s">
        <v>33</v>
      </c>
      <c r="C3155">
        <v>39</v>
      </c>
      <c r="D3155" t="s">
        <v>34</v>
      </c>
      <c r="E3155" t="s">
        <v>45</v>
      </c>
      <c r="F3155">
        <v>4</v>
      </c>
      <c r="G3155">
        <v>2</v>
      </c>
      <c r="H3155" t="s">
        <v>36</v>
      </c>
      <c r="I3155" t="s">
        <v>37</v>
      </c>
      <c r="J3155" t="s">
        <v>34</v>
      </c>
      <c r="K3155" t="s">
        <v>34</v>
      </c>
      <c r="L3155" t="s">
        <v>34</v>
      </c>
      <c r="M3155" t="s">
        <v>34</v>
      </c>
      <c r="N3155" t="s">
        <v>34</v>
      </c>
      <c r="O3155" t="s">
        <v>34</v>
      </c>
      <c r="P3155" t="s">
        <v>34</v>
      </c>
      <c r="Q3155" t="s">
        <v>34</v>
      </c>
      <c r="R3155" t="s">
        <v>34</v>
      </c>
      <c r="S3155" t="s">
        <v>34</v>
      </c>
      <c r="T3155" t="s">
        <v>34</v>
      </c>
      <c r="U3155" t="s">
        <v>67</v>
      </c>
      <c r="V3155" t="s">
        <v>34</v>
      </c>
      <c r="W3155" t="s">
        <v>40</v>
      </c>
      <c r="X3155">
        <v>19.899999999999999</v>
      </c>
      <c r="Y3155">
        <v>550.1</v>
      </c>
      <c r="Z3155">
        <v>0</v>
      </c>
      <c r="AA3155">
        <v>0</v>
      </c>
      <c r="AB3155">
        <v>64.8</v>
      </c>
      <c r="AC3155">
        <v>614.9</v>
      </c>
      <c r="AD3155" t="s">
        <v>41</v>
      </c>
      <c r="AE3155" t="s">
        <v>42</v>
      </c>
      <c r="AF3155" t="s">
        <v>42</v>
      </c>
      <c r="AG3155">
        <f t="shared" si="98"/>
        <v>0</v>
      </c>
      <c r="AH3155" t="str" cm="1">
        <f t="array" ref="AH3155">_xlfn.IFS(
X3155&lt;=20, "&lt;20",
AND(X3155&gt;=20, X3155&lt;50), "20-50",
AND(X3155&gt;=50, X3155&lt;100), "50-100",
X3155&gt;=100, "&gt;100"
)</f>
        <v>&lt;20</v>
      </c>
      <c r="AI3155">
        <f t="shared" si="99"/>
        <v>0</v>
      </c>
      <c r="AJ3155" t="str" cm="1">
        <f t="array" ref="AJ3155">_xlfn.IFS(
C3155&lt;=20, "&lt;20",
AND(C3155&gt;=20, C3155&lt;35), "20-35",
AND(C3155&gt;=35, C3155&lt;50), "35-50",
C3155&gt;=50, "50-100"
)</f>
        <v>35-50</v>
      </c>
      <c r="AK3155" t="str" cm="1">
        <f t="array" ref="AK3155">_xlfn.IFS(
G3155&lt;6, "&lt;6",
AND(G3155&gt;=6, G3155&lt;12), "6-12",
AND(G3155&gt;=12, G3155&lt;18), "12-18",  AND(G3155&gt;=18, G3155&lt;24), "18-24", G3155&gt;=24, "24-36")</f>
        <v>&lt;6</v>
      </c>
    </row>
    <row r="3156" spans="1:37" x14ac:dyDescent="0.3">
      <c r="A3156" t="s">
        <v>3256</v>
      </c>
      <c r="B3156" t="s">
        <v>44</v>
      </c>
      <c r="C3156">
        <v>35</v>
      </c>
      <c r="D3156" t="s">
        <v>37</v>
      </c>
      <c r="E3156" t="s">
        <v>76</v>
      </c>
      <c r="F3156">
        <v>9</v>
      </c>
      <c r="G3156">
        <v>16</v>
      </c>
      <c r="H3156" t="s">
        <v>70</v>
      </c>
      <c r="I3156" t="s">
        <v>34</v>
      </c>
      <c r="J3156" t="s">
        <v>34</v>
      </c>
      <c r="K3156" t="s">
        <v>37</v>
      </c>
      <c r="L3156" t="s">
        <v>38</v>
      </c>
      <c r="M3156" t="s">
        <v>37</v>
      </c>
      <c r="N3156" t="s">
        <v>37</v>
      </c>
      <c r="O3156" t="s">
        <v>37</v>
      </c>
      <c r="P3156" t="s">
        <v>34</v>
      </c>
      <c r="Q3156" t="s">
        <v>34</v>
      </c>
      <c r="R3156" t="s">
        <v>37</v>
      </c>
      <c r="S3156" t="s">
        <v>37</v>
      </c>
      <c r="T3156" t="s">
        <v>37</v>
      </c>
      <c r="U3156" t="s">
        <v>39</v>
      </c>
      <c r="V3156" t="s">
        <v>34</v>
      </c>
      <c r="W3156" t="s">
        <v>51</v>
      </c>
      <c r="X3156">
        <v>50.05</v>
      </c>
      <c r="Y3156">
        <v>2911.5</v>
      </c>
      <c r="Z3156">
        <v>0</v>
      </c>
      <c r="AA3156">
        <v>0</v>
      </c>
      <c r="AB3156">
        <v>0</v>
      </c>
      <c r="AC3156">
        <v>2911.5</v>
      </c>
      <c r="AD3156" t="s">
        <v>41</v>
      </c>
      <c r="AE3156" t="s">
        <v>42</v>
      </c>
      <c r="AF3156" t="s">
        <v>42</v>
      </c>
      <c r="AG3156">
        <f t="shared" si="98"/>
        <v>0</v>
      </c>
      <c r="AH3156" t="str" cm="1">
        <f t="array" ref="AH3156">_xlfn.IFS(
X3156&lt;=20, "&lt;20",
AND(X3156&gt;=20, X3156&lt;50), "20-50",
AND(X3156&gt;=50, X3156&lt;100), "50-100",
X3156&gt;=100, "&gt;100"
)</f>
        <v>50-100</v>
      </c>
      <c r="AI3156">
        <f t="shared" si="99"/>
        <v>0</v>
      </c>
      <c r="AJ3156" t="str" cm="1">
        <f t="array" ref="AJ3156">_xlfn.IFS(
C3156&lt;=20, "&lt;20",
AND(C3156&gt;=20, C3156&lt;35), "20-35",
AND(C3156&gt;=35, C3156&lt;50), "35-50",
C3156&gt;=50, "50-100"
)</f>
        <v>35-50</v>
      </c>
      <c r="AK3156" t="str" cm="1">
        <f t="array" ref="AK3156">_xlfn.IFS(
G3156&lt;6, "&lt;6",
AND(G3156&gt;=6, G3156&lt;12), "6-12",
AND(G3156&gt;=12, G3156&lt;18), "12-18",  AND(G3156&gt;=18, G3156&lt;24), "18-24", G3156&gt;=24, "24-36")</f>
        <v>12-18</v>
      </c>
    </row>
    <row r="3157" spans="1:37" x14ac:dyDescent="0.3">
      <c r="A3157" t="s">
        <v>3257</v>
      </c>
      <c r="B3157" t="s">
        <v>44</v>
      </c>
      <c r="C3157">
        <v>69</v>
      </c>
      <c r="D3157" t="s">
        <v>34</v>
      </c>
      <c r="E3157" t="s">
        <v>74</v>
      </c>
      <c r="F3157">
        <v>10</v>
      </c>
      <c r="G3157">
        <v>4</v>
      </c>
      <c r="H3157" t="s">
        <v>57</v>
      </c>
      <c r="I3157" t="s">
        <v>37</v>
      </c>
      <c r="J3157" t="s">
        <v>34</v>
      </c>
      <c r="K3157" t="s">
        <v>37</v>
      </c>
      <c r="L3157" t="s">
        <v>50</v>
      </c>
      <c r="M3157" t="s">
        <v>34</v>
      </c>
      <c r="N3157" t="s">
        <v>34</v>
      </c>
      <c r="O3157" t="s">
        <v>34</v>
      </c>
      <c r="P3157" t="s">
        <v>34</v>
      </c>
      <c r="Q3157" t="s">
        <v>34</v>
      </c>
      <c r="R3157" t="s">
        <v>37</v>
      </c>
      <c r="S3157" t="s">
        <v>37</v>
      </c>
      <c r="T3157" t="s">
        <v>37</v>
      </c>
      <c r="U3157" t="s">
        <v>39</v>
      </c>
      <c r="V3157" t="s">
        <v>37</v>
      </c>
      <c r="W3157" t="s">
        <v>51</v>
      </c>
      <c r="X3157">
        <v>81.45</v>
      </c>
      <c r="Y3157">
        <v>1671.6</v>
      </c>
      <c r="Z3157">
        <v>0</v>
      </c>
      <c r="AA3157">
        <v>0</v>
      </c>
      <c r="AB3157">
        <v>463.6</v>
      </c>
      <c r="AC3157">
        <v>2135.1999999999998</v>
      </c>
      <c r="AD3157" t="s">
        <v>41</v>
      </c>
      <c r="AE3157" t="s">
        <v>42</v>
      </c>
      <c r="AF3157" t="s">
        <v>42</v>
      </c>
      <c r="AG3157">
        <f t="shared" si="98"/>
        <v>0</v>
      </c>
      <c r="AH3157" t="str" cm="1">
        <f t="array" ref="AH3157">_xlfn.IFS(
X3157&lt;=20, "&lt;20",
AND(X3157&gt;=20, X3157&lt;50), "20-50",
AND(X3157&gt;=50, X3157&lt;100), "50-100",
X3157&gt;=100, "&gt;100"
)</f>
        <v>50-100</v>
      </c>
      <c r="AI3157">
        <f t="shared" si="99"/>
        <v>0</v>
      </c>
      <c r="AJ3157" t="str" cm="1">
        <f t="array" ref="AJ3157">_xlfn.IFS(
C3157&lt;=20, "&lt;20",
AND(C3157&gt;=20, C3157&lt;35), "20-35",
AND(C3157&gt;=35, C3157&lt;50), "35-50",
C3157&gt;=50, "50-100"
)</f>
        <v>50-100</v>
      </c>
      <c r="AK3157" t="str" cm="1">
        <f t="array" ref="AK3157">_xlfn.IFS(
G3157&lt;6, "&lt;6",
AND(G3157&gt;=6, G3157&lt;12), "6-12",
AND(G3157&gt;=12, G3157&lt;18), "12-18",  AND(G3157&gt;=18, G3157&lt;24), "18-24", G3157&gt;=24, "24-36")</f>
        <v>&lt;6</v>
      </c>
    </row>
    <row r="3158" spans="1:37" x14ac:dyDescent="0.3">
      <c r="A3158" t="s">
        <v>3258</v>
      </c>
      <c r="B3158" t="s">
        <v>44</v>
      </c>
      <c r="C3158">
        <v>71</v>
      </c>
      <c r="D3158" t="s">
        <v>37</v>
      </c>
      <c r="E3158" t="s">
        <v>158</v>
      </c>
      <c r="F3158">
        <v>14</v>
      </c>
      <c r="G3158">
        <v>22</v>
      </c>
      <c r="H3158" t="s">
        <v>36</v>
      </c>
      <c r="I3158" t="s">
        <v>37</v>
      </c>
      <c r="J3158" t="s">
        <v>37</v>
      </c>
      <c r="K3158" t="s">
        <v>37</v>
      </c>
      <c r="L3158" t="s">
        <v>50</v>
      </c>
      <c r="M3158" t="s">
        <v>34</v>
      </c>
      <c r="N3158" t="s">
        <v>37</v>
      </c>
      <c r="O3158" t="s">
        <v>37</v>
      </c>
      <c r="P3158" t="s">
        <v>34</v>
      </c>
      <c r="Q3158" t="s">
        <v>37</v>
      </c>
      <c r="R3158" t="s">
        <v>37</v>
      </c>
      <c r="S3158" t="s">
        <v>34</v>
      </c>
      <c r="T3158" t="s">
        <v>37</v>
      </c>
      <c r="U3158" t="s">
        <v>39</v>
      </c>
      <c r="V3158" t="s">
        <v>37</v>
      </c>
      <c r="W3158" t="s">
        <v>51</v>
      </c>
      <c r="X3158">
        <v>104.75</v>
      </c>
      <c r="Y3158">
        <v>5510.65</v>
      </c>
      <c r="Z3158">
        <v>0</v>
      </c>
      <c r="AA3158">
        <v>0</v>
      </c>
      <c r="AB3158">
        <v>1936.48</v>
      </c>
      <c r="AC3158">
        <v>7447.13</v>
      </c>
      <c r="AD3158" t="s">
        <v>52</v>
      </c>
      <c r="AE3158" t="s">
        <v>104</v>
      </c>
      <c r="AF3158" t="s">
        <v>105</v>
      </c>
      <c r="AG3158">
        <f t="shared" si="98"/>
        <v>1</v>
      </c>
      <c r="AH3158" t="str" cm="1">
        <f t="array" ref="AH3158">_xlfn.IFS(
X3158&lt;=20, "&lt;20",
AND(X3158&gt;=20, X3158&lt;50), "20-50",
AND(X3158&gt;=50, X3158&lt;100), "50-100",
X3158&gt;=100, "&gt;100"
)</f>
        <v>&gt;100</v>
      </c>
      <c r="AI3158">
        <f t="shared" si="99"/>
        <v>0</v>
      </c>
      <c r="AJ3158" t="str" cm="1">
        <f t="array" ref="AJ3158">_xlfn.IFS(
C3158&lt;=20, "&lt;20",
AND(C3158&gt;=20, C3158&lt;35), "20-35",
AND(C3158&gt;=35, C3158&lt;50), "35-50",
C3158&gt;=50, "50-100"
)</f>
        <v>50-100</v>
      </c>
      <c r="AK3158" t="str" cm="1">
        <f t="array" ref="AK3158">_xlfn.IFS(
G3158&lt;6, "&lt;6",
AND(G3158&gt;=6, G3158&lt;12), "6-12",
AND(G3158&gt;=12, G3158&lt;18), "12-18",  AND(G3158&gt;=18, G3158&lt;24), "18-24", G3158&gt;=24, "24-36")</f>
        <v>18-24</v>
      </c>
    </row>
    <row r="3159" spans="1:37" x14ac:dyDescent="0.3">
      <c r="A3159" t="s">
        <v>3259</v>
      </c>
      <c r="B3159" t="s">
        <v>44</v>
      </c>
      <c r="C3159">
        <v>49</v>
      </c>
      <c r="D3159" t="s">
        <v>37</v>
      </c>
      <c r="E3159" t="s">
        <v>74</v>
      </c>
      <c r="F3159">
        <v>0</v>
      </c>
      <c r="G3159">
        <v>10</v>
      </c>
      <c r="H3159" t="s">
        <v>36</v>
      </c>
      <c r="I3159" t="s">
        <v>37</v>
      </c>
      <c r="J3159" t="s">
        <v>34</v>
      </c>
      <c r="K3159" t="s">
        <v>37</v>
      </c>
      <c r="L3159" t="s">
        <v>50</v>
      </c>
      <c r="M3159" t="s">
        <v>34</v>
      </c>
      <c r="N3159" t="s">
        <v>34</v>
      </c>
      <c r="O3159" t="s">
        <v>34</v>
      </c>
      <c r="P3159" t="s">
        <v>34</v>
      </c>
      <c r="Q3159" t="s">
        <v>34</v>
      </c>
      <c r="R3159" t="s">
        <v>37</v>
      </c>
      <c r="S3159" t="s">
        <v>37</v>
      </c>
      <c r="T3159" t="s">
        <v>37</v>
      </c>
      <c r="U3159" t="s">
        <v>46</v>
      </c>
      <c r="V3159" t="s">
        <v>37</v>
      </c>
      <c r="W3159" t="s">
        <v>51</v>
      </c>
      <c r="X3159">
        <v>81.099999999999994</v>
      </c>
      <c r="Y3159">
        <v>81.099999999999994</v>
      </c>
      <c r="Z3159">
        <v>0</v>
      </c>
      <c r="AA3159">
        <v>0</v>
      </c>
      <c r="AB3159">
        <v>22.86</v>
      </c>
      <c r="AC3159">
        <v>103.96</v>
      </c>
      <c r="AD3159" t="s">
        <v>52</v>
      </c>
      <c r="AE3159" t="s">
        <v>53</v>
      </c>
      <c r="AF3159" t="s">
        <v>162</v>
      </c>
      <c r="AG3159">
        <f t="shared" si="98"/>
        <v>1</v>
      </c>
      <c r="AH3159" t="str" cm="1">
        <f t="array" ref="AH3159">_xlfn.IFS(
X3159&lt;=20, "&lt;20",
AND(X3159&gt;=20, X3159&lt;50), "20-50",
AND(X3159&gt;=50, X3159&lt;100), "50-100",
X3159&gt;=100, "&gt;100"
)</f>
        <v>50-100</v>
      </c>
      <c r="AI3159">
        <f t="shared" si="99"/>
        <v>0</v>
      </c>
      <c r="AJ3159" t="str" cm="1">
        <f t="array" ref="AJ3159">_xlfn.IFS(
C3159&lt;=20, "&lt;20",
AND(C3159&gt;=20, C3159&lt;35), "20-35",
AND(C3159&gt;=35, C3159&lt;50), "35-50",
C3159&gt;=50, "50-100"
)</f>
        <v>35-50</v>
      </c>
      <c r="AK3159" t="str" cm="1">
        <f t="array" ref="AK3159">_xlfn.IFS(
G3159&lt;6, "&lt;6",
AND(G3159&gt;=6, G3159&lt;12), "6-12",
AND(G3159&gt;=12, G3159&lt;18), "12-18",  AND(G3159&gt;=18, G3159&lt;24), "18-24", G3159&gt;=24, "24-36")</f>
        <v>6-12</v>
      </c>
    </row>
    <row r="3160" spans="1:37" x14ac:dyDescent="0.3">
      <c r="A3160" t="s">
        <v>3260</v>
      </c>
      <c r="B3160" t="s">
        <v>44</v>
      </c>
      <c r="C3160">
        <v>30</v>
      </c>
      <c r="D3160" t="s">
        <v>37</v>
      </c>
      <c r="E3160" t="s">
        <v>82</v>
      </c>
      <c r="F3160">
        <v>11</v>
      </c>
      <c r="G3160">
        <v>5</v>
      </c>
      <c r="H3160" t="s">
        <v>36</v>
      </c>
      <c r="I3160" t="s">
        <v>37</v>
      </c>
      <c r="J3160" t="s">
        <v>34</v>
      </c>
      <c r="K3160" t="s">
        <v>37</v>
      </c>
      <c r="L3160" t="s">
        <v>38</v>
      </c>
      <c r="M3160" t="s">
        <v>34</v>
      </c>
      <c r="N3160" t="s">
        <v>34</v>
      </c>
      <c r="O3160" t="s">
        <v>37</v>
      </c>
      <c r="P3160" t="s">
        <v>37</v>
      </c>
      <c r="Q3160" t="s">
        <v>34</v>
      </c>
      <c r="R3160" t="s">
        <v>37</v>
      </c>
      <c r="S3160" t="s">
        <v>37</v>
      </c>
      <c r="T3160" t="s">
        <v>37</v>
      </c>
      <c r="U3160" t="s">
        <v>67</v>
      </c>
      <c r="V3160" t="s">
        <v>34</v>
      </c>
      <c r="W3160" t="s">
        <v>40</v>
      </c>
      <c r="X3160">
        <v>66.5</v>
      </c>
      <c r="Y3160">
        <v>2762.75</v>
      </c>
      <c r="Z3160">
        <v>0</v>
      </c>
      <c r="AA3160">
        <v>0</v>
      </c>
      <c r="AB3160">
        <v>1459.92</v>
      </c>
      <c r="AC3160">
        <v>4222.67</v>
      </c>
      <c r="AD3160" t="s">
        <v>41</v>
      </c>
      <c r="AE3160" t="s">
        <v>42</v>
      </c>
      <c r="AF3160" t="s">
        <v>42</v>
      </c>
      <c r="AG3160">
        <f t="shared" si="98"/>
        <v>0</v>
      </c>
      <c r="AH3160" t="str" cm="1">
        <f t="array" ref="AH3160">_xlfn.IFS(
X3160&lt;=20, "&lt;20",
AND(X3160&gt;=20, X3160&lt;50), "20-50",
AND(X3160&gt;=50, X3160&lt;100), "50-100",
X3160&gt;=100, "&gt;100"
)</f>
        <v>50-100</v>
      </c>
      <c r="AI3160">
        <f t="shared" si="99"/>
        <v>0</v>
      </c>
      <c r="AJ3160" t="str" cm="1">
        <f t="array" ref="AJ3160">_xlfn.IFS(
C3160&lt;=20, "&lt;20",
AND(C3160&gt;=20, C3160&lt;35), "20-35",
AND(C3160&gt;=35, C3160&lt;50), "35-50",
C3160&gt;=50, "50-100"
)</f>
        <v>20-35</v>
      </c>
      <c r="AK3160" t="str" cm="1">
        <f t="array" ref="AK3160">_xlfn.IFS(
G3160&lt;6, "&lt;6",
AND(G3160&gt;=6, G3160&lt;12), "6-12",
AND(G3160&gt;=12, G3160&lt;18), "12-18",  AND(G3160&gt;=18, G3160&lt;24), "18-24", G3160&gt;=24, "24-36")</f>
        <v>&lt;6</v>
      </c>
    </row>
    <row r="3161" spans="1:37" x14ac:dyDescent="0.3">
      <c r="A3161" t="s">
        <v>3261</v>
      </c>
      <c r="B3161" t="s">
        <v>44</v>
      </c>
      <c r="C3161">
        <v>22</v>
      </c>
      <c r="D3161" t="s">
        <v>37</v>
      </c>
      <c r="E3161" t="s">
        <v>114</v>
      </c>
      <c r="F3161">
        <v>9</v>
      </c>
      <c r="G3161">
        <v>10</v>
      </c>
      <c r="H3161" t="s">
        <v>57</v>
      </c>
      <c r="I3161" t="s">
        <v>37</v>
      </c>
      <c r="J3161" t="s">
        <v>34</v>
      </c>
      <c r="K3161" t="s">
        <v>34</v>
      </c>
      <c r="L3161" t="s">
        <v>34</v>
      </c>
      <c r="M3161" t="s">
        <v>34</v>
      </c>
      <c r="N3161" t="s">
        <v>34</v>
      </c>
      <c r="O3161" t="s">
        <v>34</v>
      </c>
      <c r="P3161" t="s">
        <v>34</v>
      </c>
      <c r="Q3161" t="s">
        <v>34</v>
      </c>
      <c r="R3161" t="s">
        <v>34</v>
      </c>
      <c r="S3161" t="s">
        <v>34</v>
      </c>
      <c r="T3161" t="s">
        <v>34</v>
      </c>
      <c r="U3161" t="s">
        <v>39</v>
      </c>
      <c r="V3161" t="s">
        <v>34</v>
      </c>
      <c r="W3161" t="s">
        <v>51</v>
      </c>
      <c r="X3161">
        <v>20.100000000000001</v>
      </c>
      <c r="Y3161">
        <v>318.60000000000002</v>
      </c>
      <c r="Z3161">
        <v>0</v>
      </c>
      <c r="AA3161">
        <v>0</v>
      </c>
      <c r="AB3161">
        <v>756</v>
      </c>
      <c r="AC3161">
        <v>1074.5999999999999</v>
      </c>
      <c r="AD3161" t="s">
        <v>41</v>
      </c>
      <c r="AE3161" t="s">
        <v>42</v>
      </c>
      <c r="AF3161" t="s">
        <v>42</v>
      </c>
      <c r="AG3161">
        <f t="shared" si="98"/>
        <v>0</v>
      </c>
      <c r="AH3161" t="str" cm="1">
        <f t="array" ref="AH3161">_xlfn.IFS(
X3161&lt;=20, "&lt;20",
AND(X3161&gt;=20, X3161&lt;50), "20-50",
AND(X3161&gt;=50, X3161&lt;100), "50-100",
X3161&gt;=100, "&gt;100"
)</f>
        <v>20-50</v>
      </c>
      <c r="AI3161">
        <f t="shared" si="99"/>
        <v>0</v>
      </c>
      <c r="AJ3161" t="str" cm="1">
        <f t="array" ref="AJ3161">_xlfn.IFS(
C3161&lt;=20, "&lt;20",
AND(C3161&gt;=20, C3161&lt;35), "20-35",
AND(C3161&gt;=35, C3161&lt;50), "35-50",
C3161&gt;=50, "50-100"
)</f>
        <v>20-35</v>
      </c>
      <c r="AK3161" t="str" cm="1">
        <f t="array" ref="AK3161">_xlfn.IFS(
G3161&lt;6, "&lt;6",
AND(G3161&gt;=6, G3161&lt;12), "6-12",
AND(G3161&gt;=12, G3161&lt;18), "12-18",  AND(G3161&gt;=18, G3161&lt;24), "18-24", G3161&gt;=24, "24-36")</f>
        <v>6-12</v>
      </c>
    </row>
    <row r="3162" spans="1:37" x14ac:dyDescent="0.3">
      <c r="A3162" t="s">
        <v>3262</v>
      </c>
      <c r="B3162" t="s">
        <v>44</v>
      </c>
      <c r="C3162">
        <v>38</v>
      </c>
      <c r="D3162" t="s">
        <v>37</v>
      </c>
      <c r="E3162" t="s">
        <v>61</v>
      </c>
      <c r="F3162">
        <v>13</v>
      </c>
      <c r="G3162">
        <v>32</v>
      </c>
      <c r="H3162" t="s">
        <v>70</v>
      </c>
      <c r="I3162" t="s">
        <v>37</v>
      </c>
      <c r="J3162" t="s">
        <v>37</v>
      </c>
      <c r="K3162" t="s">
        <v>37</v>
      </c>
      <c r="L3162" t="s">
        <v>50</v>
      </c>
      <c r="M3162" t="s">
        <v>34</v>
      </c>
      <c r="N3162" t="s">
        <v>37</v>
      </c>
      <c r="O3162" t="s">
        <v>37</v>
      </c>
      <c r="P3162" t="s">
        <v>37</v>
      </c>
      <c r="Q3162" t="s">
        <v>37</v>
      </c>
      <c r="R3162" t="s">
        <v>37</v>
      </c>
      <c r="S3162" t="s">
        <v>37</v>
      </c>
      <c r="T3162" t="s">
        <v>37</v>
      </c>
      <c r="U3162" t="s">
        <v>67</v>
      </c>
      <c r="V3162" t="s">
        <v>37</v>
      </c>
      <c r="W3162" t="s">
        <v>40</v>
      </c>
      <c r="X3162">
        <v>110.8</v>
      </c>
      <c r="Y3162">
        <v>7245.9</v>
      </c>
      <c r="Z3162">
        <v>0</v>
      </c>
      <c r="AA3162">
        <v>0</v>
      </c>
      <c r="AB3162">
        <v>2938.65</v>
      </c>
      <c r="AC3162">
        <v>10184.549999999999</v>
      </c>
      <c r="AD3162" t="s">
        <v>41</v>
      </c>
      <c r="AE3162" t="s">
        <v>42</v>
      </c>
      <c r="AF3162" t="s">
        <v>42</v>
      </c>
      <c r="AG3162">
        <f t="shared" si="98"/>
        <v>0</v>
      </c>
      <c r="AH3162" t="str" cm="1">
        <f t="array" ref="AH3162">_xlfn.IFS(
X3162&lt;=20, "&lt;20",
AND(X3162&gt;=20, X3162&lt;50), "20-50",
AND(X3162&gt;=50, X3162&lt;100), "50-100",
X3162&gt;=100, "&gt;100"
)</f>
        <v>&gt;100</v>
      </c>
      <c r="AI3162">
        <f t="shared" si="99"/>
        <v>0</v>
      </c>
      <c r="AJ3162" t="str" cm="1">
        <f t="array" ref="AJ3162">_xlfn.IFS(
C3162&lt;=20, "&lt;20",
AND(C3162&gt;=20, C3162&lt;35), "20-35",
AND(C3162&gt;=35, C3162&lt;50), "35-50",
C3162&gt;=50, "50-100"
)</f>
        <v>35-50</v>
      </c>
      <c r="AK3162" t="str" cm="1">
        <f t="array" ref="AK3162">_xlfn.IFS(
G3162&lt;6, "&lt;6",
AND(G3162&gt;=6, G3162&lt;12), "6-12",
AND(G3162&gt;=12, G3162&lt;18), "12-18",  AND(G3162&gt;=18, G3162&lt;24), "18-24", G3162&gt;=24, "24-36")</f>
        <v>24-36</v>
      </c>
    </row>
    <row r="3163" spans="1:37" x14ac:dyDescent="0.3">
      <c r="A3163" t="s">
        <v>3263</v>
      </c>
      <c r="B3163" t="s">
        <v>33</v>
      </c>
      <c r="C3163">
        <v>67</v>
      </c>
      <c r="D3163" t="s">
        <v>34</v>
      </c>
      <c r="E3163" t="s">
        <v>45</v>
      </c>
      <c r="F3163">
        <v>8</v>
      </c>
      <c r="G3163">
        <v>2</v>
      </c>
      <c r="H3163" t="s">
        <v>36</v>
      </c>
      <c r="I3163" t="s">
        <v>37</v>
      </c>
      <c r="J3163" t="s">
        <v>34</v>
      </c>
      <c r="K3163" t="s">
        <v>37</v>
      </c>
      <c r="L3163" t="s">
        <v>50</v>
      </c>
      <c r="M3163" t="s">
        <v>34</v>
      </c>
      <c r="N3163" t="s">
        <v>34</v>
      </c>
      <c r="O3163" t="s">
        <v>34</v>
      </c>
      <c r="P3163" t="s">
        <v>34</v>
      </c>
      <c r="Q3163" t="s">
        <v>37</v>
      </c>
      <c r="R3163" t="s">
        <v>37</v>
      </c>
      <c r="S3163" t="s">
        <v>37</v>
      </c>
      <c r="T3163" t="s">
        <v>37</v>
      </c>
      <c r="U3163" t="s">
        <v>39</v>
      </c>
      <c r="V3163" t="s">
        <v>37</v>
      </c>
      <c r="W3163" t="s">
        <v>51</v>
      </c>
      <c r="X3163">
        <v>91</v>
      </c>
      <c r="Y3163">
        <v>1859.5</v>
      </c>
      <c r="Z3163">
        <v>0</v>
      </c>
      <c r="AA3163">
        <v>0</v>
      </c>
      <c r="AB3163">
        <v>777</v>
      </c>
      <c r="AC3163">
        <v>2636.5</v>
      </c>
      <c r="AD3163" t="s">
        <v>41</v>
      </c>
      <c r="AE3163" t="s">
        <v>42</v>
      </c>
      <c r="AF3163" t="s">
        <v>42</v>
      </c>
      <c r="AG3163">
        <f t="shared" si="98"/>
        <v>0</v>
      </c>
      <c r="AH3163" t="str" cm="1">
        <f t="array" ref="AH3163">_xlfn.IFS(
X3163&lt;=20, "&lt;20",
AND(X3163&gt;=20, X3163&lt;50), "20-50",
AND(X3163&gt;=50, X3163&lt;100), "50-100",
X3163&gt;=100, "&gt;100"
)</f>
        <v>50-100</v>
      </c>
      <c r="AI3163">
        <f t="shared" si="99"/>
        <v>0</v>
      </c>
      <c r="AJ3163" t="str" cm="1">
        <f t="array" ref="AJ3163">_xlfn.IFS(
C3163&lt;=20, "&lt;20",
AND(C3163&gt;=20, C3163&lt;35), "20-35",
AND(C3163&gt;=35, C3163&lt;50), "35-50",
C3163&gt;=50, "50-100"
)</f>
        <v>50-100</v>
      </c>
      <c r="AK3163" t="str" cm="1">
        <f t="array" ref="AK3163">_xlfn.IFS(
G3163&lt;6, "&lt;6",
AND(G3163&gt;=6, G3163&lt;12), "6-12",
AND(G3163&gt;=12, G3163&lt;18), "12-18",  AND(G3163&gt;=18, G3163&lt;24), "18-24", G3163&gt;=24, "24-36")</f>
        <v>&lt;6</v>
      </c>
    </row>
    <row r="3164" spans="1:37" x14ac:dyDescent="0.3">
      <c r="A3164" t="s">
        <v>3264</v>
      </c>
      <c r="B3164" t="s">
        <v>33</v>
      </c>
      <c r="C3164">
        <v>61</v>
      </c>
      <c r="D3164" t="s">
        <v>37</v>
      </c>
      <c r="E3164" t="s">
        <v>109</v>
      </c>
      <c r="F3164">
        <v>2</v>
      </c>
      <c r="G3164">
        <v>36</v>
      </c>
      <c r="H3164" t="s">
        <v>110</v>
      </c>
      <c r="I3164" t="s">
        <v>37</v>
      </c>
      <c r="J3164" t="s">
        <v>34</v>
      </c>
      <c r="K3164" t="s">
        <v>37</v>
      </c>
      <c r="L3164" t="s">
        <v>50</v>
      </c>
      <c r="M3164" t="s">
        <v>37</v>
      </c>
      <c r="N3164" t="s">
        <v>34</v>
      </c>
      <c r="O3164" t="s">
        <v>34</v>
      </c>
      <c r="P3164" t="s">
        <v>37</v>
      </c>
      <c r="Q3164" t="s">
        <v>37</v>
      </c>
      <c r="R3164" t="s">
        <v>34</v>
      </c>
      <c r="S3164" t="s">
        <v>34</v>
      </c>
      <c r="T3164" t="s">
        <v>37</v>
      </c>
      <c r="U3164" t="s">
        <v>67</v>
      </c>
      <c r="V3164" t="s">
        <v>37</v>
      </c>
      <c r="W3164" t="s">
        <v>51</v>
      </c>
      <c r="X3164">
        <v>88.95</v>
      </c>
      <c r="Y3164">
        <v>3027.65</v>
      </c>
      <c r="Z3164">
        <v>0</v>
      </c>
      <c r="AA3164">
        <v>0</v>
      </c>
      <c r="AB3164">
        <v>1572.12</v>
      </c>
      <c r="AC3164">
        <v>4599.7700000000004</v>
      </c>
      <c r="AD3164" t="s">
        <v>41</v>
      </c>
      <c r="AE3164" t="s">
        <v>42</v>
      </c>
      <c r="AF3164" t="s">
        <v>42</v>
      </c>
      <c r="AG3164">
        <f t="shared" si="98"/>
        <v>0</v>
      </c>
      <c r="AH3164" t="str" cm="1">
        <f t="array" ref="AH3164">_xlfn.IFS(
X3164&lt;=20, "&lt;20",
AND(X3164&gt;=20, X3164&lt;50), "20-50",
AND(X3164&gt;=50, X3164&lt;100), "50-100",
X3164&gt;=100, "&gt;100"
)</f>
        <v>50-100</v>
      </c>
      <c r="AI3164">
        <f t="shared" si="99"/>
        <v>0</v>
      </c>
      <c r="AJ3164" t="str" cm="1">
        <f t="array" ref="AJ3164">_xlfn.IFS(
C3164&lt;=20, "&lt;20",
AND(C3164&gt;=20, C3164&lt;35), "20-35",
AND(C3164&gt;=35, C3164&lt;50), "35-50",
C3164&gt;=50, "50-100"
)</f>
        <v>50-100</v>
      </c>
      <c r="AK3164" t="str" cm="1">
        <f t="array" ref="AK3164">_xlfn.IFS(
G3164&lt;6, "&lt;6",
AND(G3164&gt;=6, G3164&lt;12), "6-12",
AND(G3164&gt;=12, G3164&lt;18), "12-18",  AND(G3164&gt;=18, G3164&lt;24), "18-24", G3164&gt;=24, "24-36")</f>
        <v>24-36</v>
      </c>
    </row>
    <row r="3165" spans="1:37" x14ac:dyDescent="0.3">
      <c r="A3165" t="s">
        <v>3265</v>
      </c>
      <c r="B3165" t="s">
        <v>33</v>
      </c>
      <c r="C3165">
        <v>38</v>
      </c>
      <c r="D3165" t="s">
        <v>37</v>
      </c>
      <c r="E3165" t="s">
        <v>124</v>
      </c>
      <c r="F3165">
        <v>1</v>
      </c>
      <c r="G3165">
        <v>13</v>
      </c>
      <c r="H3165" t="s">
        <v>57</v>
      </c>
      <c r="I3165" t="s">
        <v>37</v>
      </c>
      <c r="J3165" t="s">
        <v>34</v>
      </c>
      <c r="K3165" t="s">
        <v>34</v>
      </c>
      <c r="L3165" t="s">
        <v>34</v>
      </c>
      <c r="M3165" t="s">
        <v>34</v>
      </c>
      <c r="N3165" t="s">
        <v>34</v>
      </c>
      <c r="O3165" t="s">
        <v>34</v>
      </c>
      <c r="P3165" t="s">
        <v>34</v>
      </c>
      <c r="Q3165" t="s">
        <v>34</v>
      </c>
      <c r="R3165" t="s">
        <v>34</v>
      </c>
      <c r="S3165" t="s">
        <v>34</v>
      </c>
      <c r="T3165" t="s">
        <v>34</v>
      </c>
      <c r="U3165" t="s">
        <v>46</v>
      </c>
      <c r="V3165" t="s">
        <v>37</v>
      </c>
      <c r="W3165" t="s">
        <v>51</v>
      </c>
      <c r="X3165">
        <v>20.45</v>
      </c>
      <c r="Y3165">
        <v>471.55</v>
      </c>
      <c r="Z3165">
        <v>0</v>
      </c>
      <c r="AA3165">
        <v>0</v>
      </c>
      <c r="AB3165">
        <v>457.16</v>
      </c>
      <c r="AC3165">
        <v>928.71</v>
      </c>
      <c r="AD3165" t="s">
        <v>41</v>
      </c>
      <c r="AE3165" t="s">
        <v>42</v>
      </c>
      <c r="AF3165" t="s">
        <v>42</v>
      </c>
      <c r="AG3165">
        <f t="shared" si="98"/>
        <v>0</v>
      </c>
      <c r="AH3165" t="str" cm="1">
        <f t="array" ref="AH3165">_xlfn.IFS(
X3165&lt;=20, "&lt;20",
AND(X3165&gt;=20, X3165&lt;50), "20-50",
AND(X3165&gt;=50, X3165&lt;100), "50-100",
X3165&gt;=100, "&gt;100"
)</f>
        <v>20-50</v>
      </c>
      <c r="AI3165">
        <f t="shared" si="99"/>
        <v>0</v>
      </c>
      <c r="AJ3165" t="str" cm="1">
        <f t="array" ref="AJ3165">_xlfn.IFS(
C3165&lt;=20, "&lt;20",
AND(C3165&gt;=20, C3165&lt;35), "20-35",
AND(C3165&gt;=35, C3165&lt;50), "35-50",
C3165&gt;=50, "50-100"
)</f>
        <v>35-50</v>
      </c>
      <c r="AK3165" t="str" cm="1">
        <f t="array" ref="AK3165">_xlfn.IFS(
G3165&lt;6, "&lt;6",
AND(G3165&gt;=6, G3165&lt;12), "6-12",
AND(G3165&gt;=12, G3165&lt;18), "12-18",  AND(G3165&gt;=18, G3165&lt;24), "18-24", G3165&gt;=24, "24-36")</f>
        <v>12-18</v>
      </c>
    </row>
    <row r="3166" spans="1:37" x14ac:dyDescent="0.3">
      <c r="A3166" t="s">
        <v>3266</v>
      </c>
      <c r="B3166" t="s">
        <v>33</v>
      </c>
      <c r="C3166">
        <v>51</v>
      </c>
      <c r="D3166" t="s">
        <v>37</v>
      </c>
      <c r="E3166" t="s">
        <v>64</v>
      </c>
      <c r="F3166">
        <v>3</v>
      </c>
      <c r="G3166">
        <v>9</v>
      </c>
      <c r="H3166" t="s">
        <v>49</v>
      </c>
      <c r="I3166" t="s">
        <v>34</v>
      </c>
      <c r="J3166" t="s">
        <v>34</v>
      </c>
      <c r="K3166" t="s">
        <v>37</v>
      </c>
      <c r="L3166" t="s">
        <v>38</v>
      </c>
      <c r="M3166" t="s">
        <v>37</v>
      </c>
      <c r="N3166" t="s">
        <v>34</v>
      </c>
      <c r="O3166" t="s">
        <v>34</v>
      </c>
      <c r="P3166" t="s">
        <v>34</v>
      </c>
      <c r="Q3166" t="s">
        <v>34</v>
      </c>
      <c r="R3166" t="s">
        <v>34</v>
      </c>
      <c r="S3166" t="s">
        <v>34</v>
      </c>
      <c r="T3166" t="s">
        <v>34</v>
      </c>
      <c r="U3166" t="s">
        <v>46</v>
      </c>
      <c r="V3166" t="s">
        <v>37</v>
      </c>
      <c r="W3166" t="s">
        <v>51</v>
      </c>
      <c r="X3166">
        <v>30.45</v>
      </c>
      <c r="Y3166">
        <v>226.45</v>
      </c>
      <c r="Z3166">
        <v>0</v>
      </c>
      <c r="AA3166">
        <v>0</v>
      </c>
      <c r="AB3166">
        <v>0</v>
      </c>
      <c r="AC3166">
        <v>226.45</v>
      </c>
      <c r="AD3166" t="s">
        <v>52</v>
      </c>
      <c r="AE3166" t="s">
        <v>53</v>
      </c>
      <c r="AF3166" t="s">
        <v>54</v>
      </c>
      <c r="AG3166">
        <f t="shared" si="98"/>
        <v>1</v>
      </c>
      <c r="AH3166" t="str" cm="1">
        <f t="array" ref="AH3166">_xlfn.IFS(
X3166&lt;=20, "&lt;20",
AND(X3166&gt;=20, X3166&lt;50), "20-50",
AND(X3166&gt;=50, X3166&lt;100), "50-100",
X3166&gt;=100, "&gt;100"
)</f>
        <v>20-50</v>
      </c>
      <c r="AI3166">
        <f t="shared" si="99"/>
        <v>0</v>
      </c>
      <c r="AJ3166" t="str" cm="1">
        <f t="array" ref="AJ3166">_xlfn.IFS(
C3166&lt;=20, "&lt;20",
AND(C3166&gt;=20, C3166&lt;35), "20-35",
AND(C3166&gt;=35, C3166&lt;50), "35-50",
C3166&gt;=50, "50-100"
)</f>
        <v>50-100</v>
      </c>
      <c r="AK3166" t="str" cm="1">
        <f t="array" ref="AK3166">_xlfn.IFS(
G3166&lt;6, "&lt;6",
AND(G3166&gt;=6, G3166&lt;12), "6-12",
AND(G3166&gt;=12, G3166&lt;18), "12-18",  AND(G3166&gt;=18, G3166&lt;24), "18-24", G3166&gt;=24, "24-36")</f>
        <v>6-12</v>
      </c>
    </row>
    <row r="3167" spans="1:37" x14ac:dyDescent="0.3">
      <c r="A3167" t="s">
        <v>3267</v>
      </c>
      <c r="B3167" t="s">
        <v>44</v>
      </c>
      <c r="C3167">
        <v>33</v>
      </c>
      <c r="D3167" t="s">
        <v>37</v>
      </c>
      <c r="E3167" t="s">
        <v>103</v>
      </c>
      <c r="F3167">
        <v>11</v>
      </c>
      <c r="G3167">
        <v>21</v>
      </c>
      <c r="H3167" t="s">
        <v>36</v>
      </c>
      <c r="I3167" t="s">
        <v>37</v>
      </c>
      <c r="J3167" t="s">
        <v>34</v>
      </c>
      <c r="K3167" t="s">
        <v>34</v>
      </c>
      <c r="L3167" t="s">
        <v>34</v>
      </c>
      <c r="M3167" t="s">
        <v>34</v>
      </c>
      <c r="N3167" t="s">
        <v>34</v>
      </c>
      <c r="O3167" t="s">
        <v>34</v>
      </c>
      <c r="P3167" t="s">
        <v>34</v>
      </c>
      <c r="Q3167" t="s">
        <v>34</v>
      </c>
      <c r="R3167" t="s">
        <v>34</v>
      </c>
      <c r="S3167" t="s">
        <v>34</v>
      </c>
      <c r="T3167" t="s">
        <v>34</v>
      </c>
      <c r="U3167" t="s">
        <v>67</v>
      </c>
      <c r="V3167" t="s">
        <v>34</v>
      </c>
      <c r="W3167" t="s">
        <v>40</v>
      </c>
      <c r="X3167">
        <v>20.399999999999999</v>
      </c>
      <c r="Y3167">
        <v>905.55</v>
      </c>
      <c r="Z3167">
        <v>0</v>
      </c>
      <c r="AA3167">
        <v>0</v>
      </c>
      <c r="AB3167">
        <v>61.6</v>
      </c>
      <c r="AC3167">
        <v>967.15</v>
      </c>
      <c r="AD3167" t="s">
        <v>41</v>
      </c>
      <c r="AE3167" t="s">
        <v>42</v>
      </c>
      <c r="AF3167" t="s">
        <v>42</v>
      </c>
      <c r="AG3167">
        <f t="shared" si="98"/>
        <v>0</v>
      </c>
      <c r="AH3167" t="str" cm="1">
        <f t="array" ref="AH3167">_xlfn.IFS(
X3167&lt;=20, "&lt;20",
AND(X3167&gt;=20, X3167&lt;50), "20-50",
AND(X3167&gt;=50, X3167&lt;100), "50-100",
X3167&gt;=100, "&gt;100"
)</f>
        <v>20-50</v>
      </c>
      <c r="AI3167">
        <f t="shared" si="99"/>
        <v>0</v>
      </c>
      <c r="AJ3167" t="str" cm="1">
        <f t="array" ref="AJ3167">_xlfn.IFS(
C3167&lt;=20, "&lt;20",
AND(C3167&gt;=20, C3167&lt;35), "20-35",
AND(C3167&gt;=35, C3167&lt;50), "35-50",
C3167&gt;=50, "50-100"
)</f>
        <v>20-35</v>
      </c>
      <c r="AK3167" t="str" cm="1">
        <f t="array" ref="AK3167">_xlfn.IFS(
G3167&lt;6, "&lt;6",
AND(G3167&gt;=6, G3167&lt;12), "6-12",
AND(G3167&gt;=12, G3167&lt;18), "12-18",  AND(G3167&gt;=18, G3167&lt;24), "18-24", G3167&gt;=24, "24-36")</f>
        <v>18-24</v>
      </c>
    </row>
    <row r="3168" spans="1:37" x14ac:dyDescent="0.3">
      <c r="A3168" t="s">
        <v>3268</v>
      </c>
      <c r="B3168" t="s">
        <v>33</v>
      </c>
      <c r="C3168">
        <v>40</v>
      </c>
      <c r="D3168" t="s">
        <v>37</v>
      </c>
      <c r="E3168" t="s">
        <v>87</v>
      </c>
      <c r="F3168">
        <v>14</v>
      </c>
      <c r="G3168">
        <v>25</v>
      </c>
      <c r="H3168" t="s">
        <v>36</v>
      </c>
      <c r="I3168" t="s">
        <v>37</v>
      </c>
      <c r="J3168" t="s">
        <v>37</v>
      </c>
      <c r="K3168" t="s">
        <v>34</v>
      </c>
      <c r="L3168" t="s">
        <v>34</v>
      </c>
      <c r="M3168" t="s">
        <v>34</v>
      </c>
      <c r="N3168" t="s">
        <v>34</v>
      </c>
      <c r="O3168" t="s">
        <v>34</v>
      </c>
      <c r="P3168" t="s">
        <v>34</v>
      </c>
      <c r="Q3168" t="s">
        <v>34</v>
      </c>
      <c r="R3168" t="s">
        <v>34</v>
      </c>
      <c r="S3168" t="s">
        <v>34</v>
      </c>
      <c r="T3168" t="s">
        <v>34</v>
      </c>
      <c r="U3168" t="s">
        <v>67</v>
      </c>
      <c r="V3168" t="s">
        <v>37</v>
      </c>
      <c r="W3168" t="s">
        <v>51</v>
      </c>
      <c r="X3168">
        <v>26.25</v>
      </c>
      <c r="Y3168">
        <v>1988.05</v>
      </c>
      <c r="Z3168">
        <v>0</v>
      </c>
      <c r="AA3168">
        <v>0</v>
      </c>
      <c r="AB3168">
        <v>185.04</v>
      </c>
      <c r="AC3168">
        <v>2173.09</v>
      </c>
      <c r="AD3168" t="s">
        <v>41</v>
      </c>
      <c r="AE3168" t="s">
        <v>42</v>
      </c>
      <c r="AF3168" t="s">
        <v>42</v>
      </c>
      <c r="AG3168">
        <f t="shared" si="98"/>
        <v>0</v>
      </c>
      <c r="AH3168" t="str" cm="1">
        <f t="array" ref="AH3168">_xlfn.IFS(
X3168&lt;=20, "&lt;20",
AND(X3168&gt;=20, X3168&lt;50), "20-50",
AND(X3168&gt;=50, X3168&lt;100), "50-100",
X3168&gt;=100, "&gt;100"
)</f>
        <v>20-50</v>
      </c>
      <c r="AI3168">
        <f t="shared" si="99"/>
        <v>0</v>
      </c>
      <c r="AJ3168" t="str" cm="1">
        <f t="array" ref="AJ3168">_xlfn.IFS(
C3168&lt;=20, "&lt;20",
AND(C3168&gt;=20, C3168&lt;35), "20-35",
AND(C3168&gt;=35, C3168&lt;50), "35-50",
C3168&gt;=50, "50-100"
)</f>
        <v>35-50</v>
      </c>
      <c r="AK3168" t="str" cm="1">
        <f t="array" ref="AK3168">_xlfn.IFS(
G3168&lt;6, "&lt;6",
AND(G3168&gt;=6, G3168&lt;12), "6-12",
AND(G3168&gt;=12, G3168&lt;18), "12-18",  AND(G3168&gt;=18, G3168&lt;24), "18-24", G3168&gt;=24, "24-36")</f>
        <v>24-36</v>
      </c>
    </row>
    <row r="3169" spans="1:37" x14ac:dyDescent="0.3">
      <c r="A3169" t="s">
        <v>3269</v>
      </c>
      <c r="B3169" t="s">
        <v>33</v>
      </c>
      <c r="C3169">
        <v>64</v>
      </c>
      <c r="D3169" t="s">
        <v>34</v>
      </c>
      <c r="E3169" t="s">
        <v>74</v>
      </c>
      <c r="F3169">
        <v>7</v>
      </c>
      <c r="G3169">
        <v>13</v>
      </c>
      <c r="H3169" t="s">
        <v>36</v>
      </c>
      <c r="I3169" t="s">
        <v>37</v>
      </c>
      <c r="J3169" t="s">
        <v>37</v>
      </c>
      <c r="K3169" t="s">
        <v>37</v>
      </c>
      <c r="L3169" t="s">
        <v>50</v>
      </c>
      <c r="M3169" t="s">
        <v>34</v>
      </c>
      <c r="N3169" t="s">
        <v>34</v>
      </c>
      <c r="O3169" t="s">
        <v>34</v>
      </c>
      <c r="P3169" t="s">
        <v>34</v>
      </c>
      <c r="Q3169" t="s">
        <v>37</v>
      </c>
      <c r="R3169" t="s">
        <v>37</v>
      </c>
      <c r="S3169" t="s">
        <v>37</v>
      </c>
      <c r="T3169" t="s">
        <v>37</v>
      </c>
      <c r="U3169" t="s">
        <v>46</v>
      </c>
      <c r="V3169" t="s">
        <v>37</v>
      </c>
      <c r="W3169" t="s">
        <v>51</v>
      </c>
      <c r="X3169">
        <v>93.85</v>
      </c>
      <c r="Y3169">
        <v>635.6</v>
      </c>
      <c r="Z3169">
        <v>0</v>
      </c>
      <c r="AA3169">
        <v>0</v>
      </c>
      <c r="AB3169">
        <v>108.57</v>
      </c>
      <c r="AC3169">
        <v>744.17</v>
      </c>
      <c r="AD3169" t="s">
        <v>52</v>
      </c>
      <c r="AE3169" t="s">
        <v>53</v>
      </c>
      <c r="AF3169" t="s">
        <v>54</v>
      </c>
      <c r="AG3169">
        <f t="shared" si="98"/>
        <v>1</v>
      </c>
      <c r="AH3169" t="str" cm="1">
        <f t="array" ref="AH3169">_xlfn.IFS(
X3169&lt;=20, "&lt;20",
AND(X3169&gt;=20, X3169&lt;50), "20-50",
AND(X3169&gt;=50, X3169&lt;100), "50-100",
X3169&gt;=100, "&gt;100"
)</f>
        <v>50-100</v>
      </c>
      <c r="AI3169">
        <f t="shared" si="99"/>
        <v>0</v>
      </c>
      <c r="AJ3169" t="str" cm="1">
        <f t="array" ref="AJ3169">_xlfn.IFS(
C3169&lt;=20, "&lt;20",
AND(C3169&gt;=20, C3169&lt;35), "20-35",
AND(C3169&gt;=35, C3169&lt;50), "35-50",
C3169&gt;=50, "50-100"
)</f>
        <v>50-100</v>
      </c>
      <c r="AK3169" t="str" cm="1">
        <f t="array" ref="AK3169">_xlfn.IFS(
G3169&lt;6, "&lt;6",
AND(G3169&gt;=6, G3169&lt;12), "6-12",
AND(G3169&gt;=12, G3169&lt;18), "12-18",  AND(G3169&gt;=18, G3169&lt;24), "18-24", G3169&gt;=24, "24-36")</f>
        <v>12-18</v>
      </c>
    </row>
    <row r="3170" spans="1:37" x14ac:dyDescent="0.3">
      <c r="A3170" t="s">
        <v>3270</v>
      </c>
      <c r="B3170" t="s">
        <v>44</v>
      </c>
      <c r="C3170">
        <v>40</v>
      </c>
      <c r="D3170" t="s">
        <v>37</v>
      </c>
      <c r="E3170" t="s">
        <v>45</v>
      </c>
      <c r="F3170">
        <v>4</v>
      </c>
      <c r="G3170">
        <v>22</v>
      </c>
      <c r="H3170" t="s">
        <v>70</v>
      </c>
      <c r="I3170" t="s">
        <v>37</v>
      </c>
      <c r="J3170" t="s">
        <v>37</v>
      </c>
      <c r="K3170" t="s">
        <v>37</v>
      </c>
      <c r="L3170" t="s">
        <v>72</v>
      </c>
      <c r="M3170" t="s">
        <v>34</v>
      </c>
      <c r="N3170" t="s">
        <v>37</v>
      </c>
      <c r="O3170" t="s">
        <v>34</v>
      </c>
      <c r="P3170" t="s">
        <v>37</v>
      </c>
      <c r="Q3170" t="s">
        <v>37</v>
      </c>
      <c r="R3170" t="s">
        <v>37</v>
      </c>
      <c r="S3170" t="s">
        <v>37</v>
      </c>
      <c r="T3170" t="s">
        <v>37</v>
      </c>
      <c r="U3170" t="s">
        <v>39</v>
      </c>
      <c r="V3170" t="s">
        <v>37</v>
      </c>
      <c r="W3170" t="s">
        <v>40</v>
      </c>
      <c r="X3170">
        <v>78.650000000000006</v>
      </c>
      <c r="Y3170">
        <v>3950.85</v>
      </c>
      <c r="Z3170">
        <v>0</v>
      </c>
      <c r="AA3170">
        <v>0</v>
      </c>
      <c r="AB3170">
        <v>1297.95</v>
      </c>
      <c r="AC3170">
        <v>5248.8</v>
      </c>
      <c r="AD3170" t="s">
        <v>41</v>
      </c>
      <c r="AE3170" t="s">
        <v>42</v>
      </c>
      <c r="AF3170" t="s">
        <v>42</v>
      </c>
      <c r="AG3170">
        <f t="shared" si="98"/>
        <v>0</v>
      </c>
      <c r="AH3170" t="str" cm="1">
        <f t="array" ref="AH3170">_xlfn.IFS(
X3170&lt;=20, "&lt;20",
AND(X3170&gt;=20, X3170&lt;50), "20-50",
AND(X3170&gt;=50, X3170&lt;100), "50-100",
X3170&gt;=100, "&gt;100"
)</f>
        <v>50-100</v>
      </c>
      <c r="AI3170">
        <f t="shared" si="99"/>
        <v>0</v>
      </c>
      <c r="AJ3170" t="str" cm="1">
        <f t="array" ref="AJ3170">_xlfn.IFS(
C3170&lt;=20, "&lt;20",
AND(C3170&gt;=20, C3170&lt;35), "20-35",
AND(C3170&gt;=35, C3170&lt;50), "35-50",
C3170&gt;=50, "50-100"
)</f>
        <v>35-50</v>
      </c>
      <c r="AK3170" t="str" cm="1">
        <f t="array" ref="AK3170">_xlfn.IFS(
G3170&lt;6, "&lt;6",
AND(G3170&gt;=6, G3170&lt;12), "6-12",
AND(G3170&gt;=12, G3170&lt;18), "12-18",  AND(G3170&gt;=18, G3170&lt;24), "18-24", G3170&gt;=24, "24-36")</f>
        <v>18-24</v>
      </c>
    </row>
    <row r="3171" spans="1:37" x14ac:dyDescent="0.3">
      <c r="A3171" t="s">
        <v>3271</v>
      </c>
      <c r="B3171" t="s">
        <v>44</v>
      </c>
      <c r="C3171">
        <v>77</v>
      </c>
      <c r="D3171" t="s">
        <v>37</v>
      </c>
      <c r="E3171" t="s">
        <v>45</v>
      </c>
      <c r="F3171">
        <v>6</v>
      </c>
      <c r="G3171">
        <v>9</v>
      </c>
      <c r="H3171" t="s">
        <v>36</v>
      </c>
      <c r="I3171" t="s">
        <v>37</v>
      </c>
      <c r="J3171" t="s">
        <v>37</v>
      </c>
      <c r="K3171" t="s">
        <v>37</v>
      </c>
      <c r="L3171" t="s">
        <v>50</v>
      </c>
      <c r="M3171" t="s">
        <v>37</v>
      </c>
      <c r="N3171" t="s">
        <v>34</v>
      </c>
      <c r="O3171" t="s">
        <v>37</v>
      </c>
      <c r="P3171" t="s">
        <v>37</v>
      </c>
      <c r="Q3171" t="s">
        <v>37</v>
      </c>
      <c r="R3171" t="s">
        <v>37</v>
      </c>
      <c r="S3171" t="s">
        <v>37</v>
      </c>
      <c r="T3171" t="s">
        <v>37</v>
      </c>
      <c r="U3171" t="s">
        <v>67</v>
      </c>
      <c r="V3171" t="s">
        <v>34</v>
      </c>
      <c r="W3171" t="s">
        <v>40</v>
      </c>
      <c r="X3171">
        <v>110.25</v>
      </c>
      <c r="Y3171">
        <v>7467.55</v>
      </c>
      <c r="Z3171">
        <v>0</v>
      </c>
      <c r="AA3171">
        <v>0</v>
      </c>
      <c r="AB3171">
        <v>1614.6</v>
      </c>
      <c r="AC3171">
        <v>9082.15</v>
      </c>
      <c r="AD3171" t="s">
        <v>41</v>
      </c>
      <c r="AE3171" t="s">
        <v>42</v>
      </c>
      <c r="AF3171" t="s">
        <v>42</v>
      </c>
      <c r="AG3171">
        <f t="shared" si="98"/>
        <v>0</v>
      </c>
      <c r="AH3171" t="str" cm="1">
        <f t="array" ref="AH3171">_xlfn.IFS(
X3171&lt;=20, "&lt;20",
AND(X3171&gt;=20, X3171&lt;50), "20-50",
AND(X3171&gt;=50, X3171&lt;100), "50-100",
X3171&gt;=100, "&gt;100"
)</f>
        <v>&gt;100</v>
      </c>
      <c r="AI3171">
        <f t="shared" si="99"/>
        <v>0</v>
      </c>
      <c r="AJ3171" t="str" cm="1">
        <f t="array" ref="AJ3171">_xlfn.IFS(
C3171&lt;=20, "&lt;20",
AND(C3171&gt;=20, C3171&lt;35), "20-35",
AND(C3171&gt;=35, C3171&lt;50), "35-50",
C3171&gt;=50, "50-100"
)</f>
        <v>50-100</v>
      </c>
      <c r="AK3171" t="str" cm="1">
        <f t="array" ref="AK3171">_xlfn.IFS(
G3171&lt;6, "&lt;6",
AND(G3171&gt;=6, G3171&lt;12), "6-12",
AND(G3171&gt;=12, G3171&lt;18), "12-18",  AND(G3171&gt;=18, G3171&lt;24), "18-24", G3171&gt;=24, "24-36")</f>
        <v>6-12</v>
      </c>
    </row>
    <row r="3172" spans="1:37" x14ac:dyDescent="0.3">
      <c r="A3172" t="s">
        <v>3272</v>
      </c>
      <c r="B3172" t="s">
        <v>44</v>
      </c>
      <c r="C3172">
        <v>28</v>
      </c>
      <c r="D3172" t="s">
        <v>37</v>
      </c>
      <c r="E3172" t="s">
        <v>61</v>
      </c>
      <c r="F3172">
        <v>3</v>
      </c>
      <c r="G3172">
        <v>11</v>
      </c>
      <c r="H3172" t="s">
        <v>70</v>
      </c>
      <c r="I3172" t="s">
        <v>34</v>
      </c>
      <c r="J3172" t="s">
        <v>34</v>
      </c>
      <c r="K3172" t="s">
        <v>37</v>
      </c>
      <c r="L3172" t="s">
        <v>72</v>
      </c>
      <c r="M3172" t="s">
        <v>34</v>
      </c>
      <c r="N3172" t="s">
        <v>37</v>
      </c>
      <c r="O3172" t="s">
        <v>34</v>
      </c>
      <c r="P3172" t="s">
        <v>34</v>
      </c>
      <c r="Q3172" t="s">
        <v>37</v>
      </c>
      <c r="R3172" t="s">
        <v>34</v>
      </c>
      <c r="S3172" t="s">
        <v>37</v>
      </c>
      <c r="T3172" t="s">
        <v>34</v>
      </c>
      <c r="U3172" t="s">
        <v>46</v>
      </c>
      <c r="V3172" t="s">
        <v>37</v>
      </c>
      <c r="W3172" t="s">
        <v>51</v>
      </c>
      <c r="X3172">
        <v>39.299999999999997</v>
      </c>
      <c r="Y3172">
        <v>2111.4499999999998</v>
      </c>
      <c r="Z3172">
        <v>0</v>
      </c>
      <c r="AA3172">
        <v>80</v>
      </c>
      <c r="AB3172">
        <v>0</v>
      </c>
      <c r="AC3172">
        <v>2191.4499999999998</v>
      </c>
      <c r="AD3172" t="s">
        <v>52</v>
      </c>
      <c r="AE3172" t="s">
        <v>58</v>
      </c>
      <c r="AF3172" t="s">
        <v>365</v>
      </c>
      <c r="AG3172">
        <f t="shared" si="98"/>
        <v>1</v>
      </c>
      <c r="AH3172" t="str" cm="1">
        <f t="array" ref="AH3172">_xlfn.IFS(
X3172&lt;=20, "&lt;20",
AND(X3172&gt;=20, X3172&lt;50), "20-50",
AND(X3172&gt;=50, X3172&lt;100), "50-100",
X3172&gt;=100, "&gt;100"
)</f>
        <v>20-50</v>
      </c>
      <c r="AI3172">
        <f t="shared" si="99"/>
        <v>0</v>
      </c>
      <c r="AJ3172" t="str" cm="1">
        <f t="array" ref="AJ3172">_xlfn.IFS(
C3172&lt;=20, "&lt;20",
AND(C3172&gt;=20, C3172&lt;35), "20-35",
AND(C3172&gt;=35, C3172&lt;50), "35-50",
C3172&gt;=50, "50-100"
)</f>
        <v>20-35</v>
      </c>
      <c r="AK3172" t="str" cm="1">
        <f t="array" ref="AK3172">_xlfn.IFS(
G3172&lt;6, "&lt;6",
AND(G3172&gt;=6, G3172&lt;12), "6-12",
AND(G3172&gt;=12, G3172&lt;18), "12-18",  AND(G3172&gt;=18, G3172&lt;24), "18-24", G3172&gt;=24, "24-36")</f>
        <v>6-12</v>
      </c>
    </row>
    <row r="3173" spans="1:37" x14ac:dyDescent="0.3">
      <c r="A3173" t="s">
        <v>3273</v>
      </c>
      <c r="B3173" t="s">
        <v>44</v>
      </c>
      <c r="C3173">
        <v>33</v>
      </c>
      <c r="D3173" t="s">
        <v>37</v>
      </c>
      <c r="E3173" t="s">
        <v>45</v>
      </c>
      <c r="F3173">
        <v>7</v>
      </c>
      <c r="G3173">
        <v>23</v>
      </c>
      <c r="H3173" t="s">
        <v>36</v>
      </c>
      <c r="I3173" t="s">
        <v>37</v>
      </c>
      <c r="J3173" t="s">
        <v>34</v>
      </c>
      <c r="K3173" t="s">
        <v>37</v>
      </c>
      <c r="L3173" t="s">
        <v>50</v>
      </c>
      <c r="M3173" t="s">
        <v>34</v>
      </c>
      <c r="N3173" t="s">
        <v>34</v>
      </c>
      <c r="O3173" t="s">
        <v>37</v>
      </c>
      <c r="P3173" t="s">
        <v>34</v>
      </c>
      <c r="Q3173" t="s">
        <v>37</v>
      </c>
      <c r="R3173" t="s">
        <v>34</v>
      </c>
      <c r="S3173" t="s">
        <v>34</v>
      </c>
      <c r="T3173" t="s">
        <v>37</v>
      </c>
      <c r="U3173" t="s">
        <v>39</v>
      </c>
      <c r="V3173" t="s">
        <v>37</v>
      </c>
      <c r="W3173" t="s">
        <v>51</v>
      </c>
      <c r="X3173">
        <v>85.15</v>
      </c>
      <c r="Y3173">
        <v>3030.6</v>
      </c>
      <c r="Z3173">
        <v>0</v>
      </c>
      <c r="AA3173">
        <v>0</v>
      </c>
      <c r="AB3173">
        <v>892.85</v>
      </c>
      <c r="AC3173">
        <v>3923.45</v>
      </c>
      <c r="AD3173" t="s">
        <v>52</v>
      </c>
      <c r="AE3173" t="s">
        <v>53</v>
      </c>
      <c r="AF3173" t="s">
        <v>54</v>
      </c>
      <c r="AG3173">
        <f t="shared" si="98"/>
        <v>1</v>
      </c>
      <c r="AH3173" t="str" cm="1">
        <f t="array" ref="AH3173">_xlfn.IFS(
X3173&lt;=20, "&lt;20",
AND(X3173&gt;=20, X3173&lt;50), "20-50",
AND(X3173&gt;=50, X3173&lt;100), "50-100",
X3173&gt;=100, "&gt;100"
)</f>
        <v>50-100</v>
      </c>
      <c r="AI3173">
        <f t="shared" si="99"/>
        <v>0</v>
      </c>
      <c r="AJ3173" t="str" cm="1">
        <f t="array" ref="AJ3173">_xlfn.IFS(
C3173&lt;=20, "&lt;20",
AND(C3173&gt;=20, C3173&lt;35), "20-35",
AND(C3173&gt;=35, C3173&lt;50), "35-50",
C3173&gt;=50, "50-100"
)</f>
        <v>20-35</v>
      </c>
      <c r="AK3173" t="str" cm="1">
        <f t="array" ref="AK3173">_xlfn.IFS(
G3173&lt;6, "&lt;6",
AND(G3173&gt;=6, G3173&lt;12), "6-12",
AND(G3173&gt;=12, G3173&lt;18), "12-18",  AND(G3173&gt;=18, G3173&lt;24), "18-24", G3173&gt;=24, "24-36")</f>
        <v>18-24</v>
      </c>
    </row>
    <row r="3174" spans="1:37" x14ac:dyDescent="0.3">
      <c r="A3174" t="s">
        <v>3274</v>
      </c>
      <c r="B3174" t="s">
        <v>44</v>
      </c>
      <c r="C3174">
        <v>48</v>
      </c>
      <c r="D3174" t="s">
        <v>37</v>
      </c>
      <c r="E3174" t="s">
        <v>45</v>
      </c>
      <c r="F3174">
        <v>8</v>
      </c>
      <c r="G3174">
        <v>16</v>
      </c>
      <c r="H3174" t="s">
        <v>36</v>
      </c>
      <c r="I3174" t="s">
        <v>37</v>
      </c>
      <c r="J3174" t="s">
        <v>34</v>
      </c>
      <c r="K3174" t="s">
        <v>37</v>
      </c>
      <c r="L3174" t="s">
        <v>50</v>
      </c>
      <c r="M3174" t="s">
        <v>34</v>
      </c>
      <c r="N3174" t="s">
        <v>34</v>
      </c>
      <c r="O3174" t="s">
        <v>34</v>
      </c>
      <c r="P3174" t="s">
        <v>34</v>
      </c>
      <c r="Q3174" t="s">
        <v>34</v>
      </c>
      <c r="R3174" t="s">
        <v>34</v>
      </c>
      <c r="S3174" t="s">
        <v>34</v>
      </c>
      <c r="T3174" t="s">
        <v>37</v>
      </c>
      <c r="U3174" t="s">
        <v>46</v>
      </c>
      <c r="V3174" t="s">
        <v>34</v>
      </c>
      <c r="W3174" t="s">
        <v>51</v>
      </c>
      <c r="X3174">
        <v>70.400000000000006</v>
      </c>
      <c r="Y3174">
        <v>147.15</v>
      </c>
      <c r="Z3174">
        <v>0</v>
      </c>
      <c r="AA3174">
        <v>0</v>
      </c>
      <c r="AB3174">
        <v>92.46</v>
      </c>
      <c r="AC3174">
        <v>239.61</v>
      </c>
      <c r="AD3174" t="s">
        <v>52</v>
      </c>
      <c r="AE3174" t="s">
        <v>58</v>
      </c>
      <c r="AF3174" t="s">
        <v>62</v>
      </c>
      <c r="AG3174">
        <f t="shared" si="98"/>
        <v>1</v>
      </c>
      <c r="AH3174" t="str" cm="1">
        <f t="array" ref="AH3174">_xlfn.IFS(
X3174&lt;=20, "&lt;20",
AND(X3174&gt;=20, X3174&lt;50), "20-50",
AND(X3174&gt;=50, X3174&lt;100), "50-100",
X3174&gt;=100, "&gt;100"
)</f>
        <v>50-100</v>
      </c>
      <c r="AI3174">
        <f t="shared" si="99"/>
        <v>0</v>
      </c>
      <c r="AJ3174" t="str" cm="1">
        <f t="array" ref="AJ3174">_xlfn.IFS(
C3174&lt;=20, "&lt;20",
AND(C3174&gt;=20, C3174&lt;35), "20-35",
AND(C3174&gt;=35, C3174&lt;50), "35-50",
C3174&gt;=50, "50-100"
)</f>
        <v>35-50</v>
      </c>
      <c r="AK3174" t="str" cm="1">
        <f t="array" ref="AK3174">_xlfn.IFS(
G3174&lt;6, "&lt;6",
AND(G3174&gt;=6, G3174&lt;12), "6-12",
AND(G3174&gt;=12, G3174&lt;18), "12-18",  AND(G3174&gt;=18, G3174&lt;24), "18-24", G3174&gt;=24, "24-36")</f>
        <v>12-18</v>
      </c>
    </row>
    <row r="3175" spans="1:37" x14ac:dyDescent="0.3">
      <c r="A3175" t="s">
        <v>3275</v>
      </c>
      <c r="B3175" t="s">
        <v>44</v>
      </c>
      <c r="C3175">
        <v>75</v>
      </c>
      <c r="D3175" t="s">
        <v>34</v>
      </c>
      <c r="E3175" t="s">
        <v>45</v>
      </c>
      <c r="F3175">
        <v>0</v>
      </c>
      <c r="G3175">
        <v>26</v>
      </c>
      <c r="H3175" t="s">
        <v>36</v>
      </c>
      <c r="I3175" t="s">
        <v>37</v>
      </c>
      <c r="J3175" t="s">
        <v>34</v>
      </c>
      <c r="K3175" t="s">
        <v>37</v>
      </c>
      <c r="L3175" t="s">
        <v>50</v>
      </c>
      <c r="M3175" t="s">
        <v>34</v>
      </c>
      <c r="N3175" t="s">
        <v>34</v>
      </c>
      <c r="O3175" t="s">
        <v>34</v>
      </c>
      <c r="P3175" t="s">
        <v>34</v>
      </c>
      <c r="Q3175" t="s">
        <v>34</v>
      </c>
      <c r="R3175" t="s">
        <v>37</v>
      </c>
      <c r="S3175" t="s">
        <v>34</v>
      </c>
      <c r="T3175" t="s">
        <v>37</v>
      </c>
      <c r="U3175" t="s">
        <v>46</v>
      </c>
      <c r="V3175" t="s">
        <v>37</v>
      </c>
      <c r="W3175" t="s">
        <v>51</v>
      </c>
      <c r="X3175">
        <v>79.400000000000006</v>
      </c>
      <c r="Y3175">
        <v>1156.0999999999999</v>
      </c>
      <c r="Z3175">
        <v>0</v>
      </c>
      <c r="AA3175">
        <v>0</v>
      </c>
      <c r="AB3175">
        <v>258.45</v>
      </c>
      <c r="AC3175">
        <v>1414.55</v>
      </c>
      <c r="AD3175" t="s">
        <v>52</v>
      </c>
      <c r="AE3175" t="s">
        <v>53</v>
      </c>
      <c r="AF3175" t="s">
        <v>155</v>
      </c>
      <c r="AG3175">
        <f t="shared" si="98"/>
        <v>1</v>
      </c>
      <c r="AH3175" t="str" cm="1">
        <f t="array" ref="AH3175">_xlfn.IFS(
X3175&lt;=20, "&lt;20",
AND(X3175&gt;=20, X3175&lt;50), "20-50",
AND(X3175&gt;=50, X3175&lt;100), "50-100",
X3175&gt;=100, "&gt;100"
)</f>
        <v>50-100</v>
      </c>
      <c r="AI3175">
        <f t="shared" si="99"/>
        <v>0</v>
      </c>
      <c r="AJ3175" t="str" cm="1">
        <f t="array" ref="AJ3175">_xlfn.IFS(
C3175&lt;=20, "&lt;20",
AND(C3175&gt;=20, C3175&lt;35), "20-35",
AND(C3175&gt;=35, C3175&lt;50), "35-50",
C3175&gt;=50, "50-100"
)</f>
        <v>50-100</v>
      </c>
      <c r="AK3175" t="str" cm="1">
        <f t="array" ref="AK3175">_xlfn.IFS(
G3175&lt;6, "&lt;6",
AND(G3175&gt;=6, G3175&lt;12), "6-12",
AND(G3175&gt;=12, G3175&lt;18), "12-18",  AND(G3175&gt;=18, G3175&lt;24), "18-24", G3175&gt;=24, "24-36")</f>
        <v>24-36</v>
      </c>
    </row>
    <row r="3176" spans="1:37" x14ac:dyDescent="0.3">
      <c r="A3176" t="s">
        <v>3276</v>
      </c>
      <c r="B3176" t="s">
        <v>44</v>
      </c>
      <c r="C3176">
        <v>32</v>
      </c>
      <c r="D3176" t="s">
        <v>34</v>
      </c>
      <c r="E3176" t="s">
        <v>74</v>
      </c>
      <c r="F3176">
        <v>10</v>
      </c>
      <c r="G3176">
        <v>15</v>
      </c>
      <c r="H3176" t="s">
        <v>57</v>
      </c>
      <c r="I3176" t="s">
        <v>37</v>
      </c>
      <c r="J3176" t="s">
        <v>34</v>
      </c>
      <c r="K3176" t="s">
        <v>34</v>
      </c>
      <c r="L3176" t="s">
        <v>34</v>
      </c>
      <c r="M3176" t="s">
        <v>34</v>
      </c>
      <c r="N3176" t="s">
        <v>34</v>
      </c>
      <c r="O3176" t="s">
        <v>34</v>
      </c>
      <c r="P3176" t="s">
        <v>34</v>
      </c>
      <c r="Q3176" t="s">
        <v>34</v>
      </c>
      <c r="R3176" t="s">
        <v>34</v>
      </c>
      <c r="S3176" t="s">
        <v>34</v>
      </c>
      <c r="T3176" t="s">
        <v>34</v>
      </c>
      <c r="U3176" t="s">
        <v>39</v>
      </c>
      <c r="V3176" t="s">
        <v>34</v>
      </c>
      <c r="W3176" t="s">
        <v>40</v>
      </c>
      <c r="X3176">
        <v>19.95</v>
      </c>
      <c r="Y3176">
        <v>433.5</v>
      </c>
      <c r="Z3176">
        <v>0</v>
      </c>
      <c r="AA3176">
        <v>0</v>
      </c>
      <c r="AB3176">
        <v>822.8</v>
      </c>
      <c r="AC3176">
        <v>1256.3</v>
      </c>
      <c r="AD3176" t="s">
        <v>41</v>
      </c>
      <c r="AE3176" t="s">
        <v>42</v>
      </c>
      <c r="AF3176" t="s">
        <v>42</v>
      </c>
      <c r="AG3176">
        <f t="shared" si="98"/>
        <v>0</v>
      </c>
      <c r="AH3176" t="str" cm="1">
        <f t="array" ref="AH3176">_xlfn.IFS(
X3176&lt;=20, "&lt;20",
AND(X3176&gt;=20, X3176&lt;50), "20-50",
AND(X3176&gt;=50, X3176&lt;100), "50-100",
X3176&gt;=100, "&gt;100"
)</f>
        <v>&lt;20</v>
      </c>
      <c r="AI3176">
        <f t="shared" si="99"/>
        <v>0</v>
      </c>
      <c r="AJ3176" t="str" cm="1">
        <f t="array" ref="AJ3176">_xlfn.IFS(
C3176&lt;=20, "&lt;20",
AND(C3176&gt;=20, C3176&lt;35), "20-35",
AND(C3176&gt;=35, C3176&lt;50), "35-50",
C3176&gt;=50, "50-100"
)</f>
        <v>20-35</v>
      </c>
      <c r="AK3176" t="str" cm="1">
        <f t="array" ref="AK3176">_xlfn.IFS(
G3176&lt;6, "&lt;6",
AND(G3176&gt;=6, G3176&lt;12), "6-12",
AND(G3176&gt;=12, G3176&lt;18), "12-18",  AND(G3176&gt;=18, G3176&lt;24), "18-24", G3176&gt;=24, "24-36")</f>
        <v>12-18</v>
      </c>
    </row>
    <row r="3177" spans="1:37" x14ac:dyDescent="0.3">
      <c r="A3177" t="s">
        <v>3277</v>
      </c>
      <c r="B3177" t="s">
        <v>44</v>
      </c>
      <c r="C3177">
        <v>18</v>
      </c>
      <c r="D3177" t="s">
        <v>34</v>
      </c>
      <c r="E3177" t="s">
        <v>103</v>
      </c>
      <c r="F3177">
        <v>10</v>
      </c>
      <c r="G3177">
        <v>9</v>
      </c>
      <c r="H3177" t="s">
        <v>70</v>
      </c>
      <c r="I3177" t="s">
        <v>37</v>
      </c>
      <c r="J3177" t="s">
        <v>34</v>
      </c>
      <c r="K3177" t="s">
        <v>37</v>
      </c>
      <c r="L3177" t="s">
        <v>38</v>
      </c>
      <c r="M3177" t="s">
        <v>37</v>
      </c>
      <c r="N3177" t="s">
        <v>37</v>
      </c>
      <c r="O3177" t="s">
        <v>34</v>
      </c>
      <c r="P3177" t="s">
        <v>37</v>
      </c>
      <c r="Q3177" t="s">
        <v>34</v>
      </c>
      <c r="R3177" t="s">
        <v>34</v>
      </c>
      <c r="S3177" t="s">
        <v>34</v>
      </c>
      <c r="T3177" t="s">
        <v>37</v>
      </c>
      <c r="U3177" t="s">
        <v>39</v>
      </c>
      <c r="V3177" t="s">
        <v>34</v>
      </c>
      <c r="W3177" t="s">
        <v>40</v>
      </c>
      <c r="X3177">
        <v>62.85</v>
      </c>
      <c r="Y3177">
        <v>3419.5</v>
      </c>
      <c r="Z3177">
        <v>0</v>
      </c>
      <c r="AA3177">
        <v>0</v>
      </c>
      <c r="AB3177">
        <v>2533.9299999999998</v>
      </c>
      <c r="AC3177">
        <v>5953.43</v>
      </c>
      <c r="AD3177" t="s">
        <v>41</v>
      </c>
      <c r="AE3177" t="s">
        <v>42</v>
      </c>
      <c r="AF3177" t="s">
        <v>42</v>
      </c>
      <c r="AG3177">
        <f t="shared" si="98"/>
        <v>0</v>
      </c>
      <c r="AH3177" t="str" cm="1">
        <f t="array" ref="AH3177">_xlfn.IFS(
X3177&lt;=20, "&lt;20",
AND(X3177&gt;=20, X3177&lt;50), "20-50",
AND(X3177&gt;=50, X3177&lt;100), "50-100",
X3177&gt;=100, "&gt;100"
)</f>
        <v>50-100</v>
      </c>
      <c r="AI3177">
        <f t="shared" si="99"/>
        <v>0</v>
      </c>
      <c r="AJ3177" t="str" cm="1">
        <f t="array" ref="AJ3177">_xlfn.IFS(
C3177&lt;=20, "&lt;20",
AND(C3177&gt;=20, C3177&lt;35), "20-35",
AND(C3177&gt;=35, C3177&lt;50), "35-50",
C3177&gt;=50, "50-100"
)</f>
        <v>&lt;20</v>
      </c>
      <c r="AK3177" t="str" cm="1">
        <f t="array" ref="AK3177">_xlfn.IFS(
G3177&lt;6, "&lt;6",
AND(G3177&gt;=6, G3177&lt;12), "6-12",
AND(G3177&gt;=12, G3177&lt;18), "12-18",  AND(G3177&gt;=18, G3177&lt;24), "18-24", G3177&gt;=24, "24-36")</f>
        <v>6-12</v>
      </c>
    </row>
    <row r="3178" spans="1:37" x14ac:dyDescent="0.3">
      <c r="A3178" t="s">
        <v>3278</v>
      </c>
      <c r="B3178" t="s">
        <v>44</v>
      </c>
      <c r="C3178">
        <v>19</v>
      </c>
      <c r="D3178" t="s">
        <v>34</v>
      </c>
      <c r="E3178" t="s">
        <v>124</v>
      </c>
      <c r="F3178">
        <v>10</v>
      </c>
      <c r="G3178">
        <v>8</v>
      </c>
      <c r="H3178" t="s">
        <v>49</v>
      </c>
      <c r="I3178" t="s">
        <v>37</v>
      </c>
      <c r="J3178" t="s">
        <v>34</v>
      </c>
      <c r="K3178" t="s">
        <v>37</v>
      </c>
      <c r="L3178" t="s">
        <v>50</v>
      </c>
      <c r="M3178" t="s">
        <v>34</v>
      </c>
      <c r="N3178" t="s">
        <v>34</v>
      </c>
      <c r="O3178" t="s">
        <v>34</v>
      </c>
      <c r="P3178" t="s">
        <v>34</v>
      </c>
      <c r="Q3178" t="s">
        <v>37</v>
      </c>
      <c r="R3178" t="s">
        <v>37</v>
      </c>
      <c r="S3178" t="s">
        <v>37</v>
      </c>
      <c r="T3178" t="s">
        <v>37</v>
      </c>
      <c r="U3178" t="s">
        <v>46</v>
      </c>
      <c r="V3178" t="s">
        <v>37</v>
      </c>
      <c r="W3178" t="s">
        <v>40</v>
      </c>
      <c r="X3178">
        <v>88.4</v>
      </c>
      <c r="Y3178">
        <v>788.6</v>
      </c>
      <c r="Z3178">
        <v>0</v>
      </c>
      <c r="AA3178">
        <v>0</v>
      </c>
      <c r="AB3178">
        <v>319.05</v>
      </c>
      <c r="AC3178">
        <v>1107.6500000000001</v>
      </c>
      <c r="AD3178" t="s">
        <v>41</v>
      </c>
      <c r="AE3178" t="s">
        <v>42</v>
      </c>
      <c r="AF3178" t="s">
        <v>42</v>
      </c>
      <c r="AG3178">
        <f t="shared" si="98"/>
        <v>0</v>
      </c>
      <c r="AH3178" t="str" cm="1">
        <f t="array" ref="AH3178">_xlfn.IFS(
X3178&lt;=20, "&lt;20",
AND(X3178&gt;=20, X3178&lt;50), "20-50",
AND(X3178&gt;=50, X3178&lt;100), "50-100",
X3178&gt;=100, "&gt;100"
)</f>
        <v>50-100</v>
      </c>
      <c r="AI3178">
        <f t="shared" si="99"/>
        <v>0</v>
      </c>
      <c r="AJ3178" t="str" cm="1">
        <f t="array" ref="AJ3178">_xlfn.IFS(
C3178&lt;=20, "&lt;20",
AND(C3178&gt;=20, C3178&lt;35), "20-35",
AND(C3178&gt;=35, C3178&lt;50), "35-50",
C3178&gt;=50, "50-100"
)</f>
        <v>&lt;20</v>
      </c>
      <c r="AK3178" t="str" cm="1">
        <f t="array" ref="AK3178">_xlfn.IFS(
G3178&lt;6, "&lt;6",
AND(G3178&gt;=6, G3178&lt;12), "6-12",
AND(G3178&gt;=12, G3178&lt;18), "12-18",  AND(G3178&gt;=18, G3178&lt;24), "18-24", G3178&gt;=24, "24-36")</f>
        <v>6-12</v>
      </c>
    </row>
    <row r="3179" spans="1:37" x14ac:dyDescent="0.3">
      <c r="A3179" t="s">
        <v>3279</v>
      </c>
      <c r="B3179" t="s">
        <v>44</v>
      </c>
      <c r="C3179">
        <v>27</v>
      </c>
      <c r="D3179" t="s">
        <v>37</v>
      </c>
      <c r="E3179" t="s">
        <v>124</v>
      </c>
      <c r="F3179">
        <v>9</v>
      </c>
      <c r="G3179">
        <v>2</v>
      </c>
      <c r="H3179" t="s">
        <v>49</v>
      </c>
      <c r="I3179" t="s">
        <v>37</v>
      </c>
      <c r="J3179" t="s">
        <v>34</v>
      </c>
      <c r="K3179" t="s">
        <v>34</v>
      </c>
      <c r="L3179" t="s">
        <v>34</v>
      </c>
      <c r="M3179" t="s">
        <v>34</v>
      </c>
      <c r="N3179" t="s">
        <v>34</v>
      </c>
      <c r="O3179" t="s">
        <v>34</v>
      </c>
      <c r="P3179" t="s">
        <v>34</v>
      </c>
      <c r="Q3179" t="s">
        <v>34</v>
      </c>
      <c r="R3179" t="s">
        <v>34</v>
      </c>
      <c r="S3179" t="s">
        <v>34</v>
      </c>
      <c r="T3179" t="s">
        <v>34</v>
      </c>
      <c r="U3179" t="s">
        <v>46</v>
      </c>
      <c r="V3179" t="s">
        <v>37</v>
      </c>
      <c r="W3179" t="s">
        <v>40</v>
      </c>
      <c r="X3179">
        <v>20.350000000000001</v>
      </c>
      <c r="Y3179">
        <v>20.350000000000001</v>
      </c>
      <c r="Z3179">
        <v>0</v>
      </c>
      <c r="AA3179">
        <v>0</v>
      </c>
      <c r="AB3179">
        <v>29.86</v>
      </c>
      <c r="AC3179">
        <v>50.21</v>
      </c>
      <c r="AD3179" t="s">
        <v>85</v>
      </c>
      <c r="AE3179" t="s">
        <v>42</v>
      </c>
      <c r="AF3179" t="s">
        <v>42</v>
      </c>
      <c r="AG3179">
        <f t="shared" si="98"/>
        <v>0</v>
      </c>
      <c r="AH3179" t="str" cm="1">
        <f t="array" ref="AH3179">_xlfn.IFS(
X3179&lt;=20, "&lt;20",
AND(X3179&gt;=20, X3179&lt;50), "20-50",
AND(X3179&gt;=50, X3179&lt;100), "50-100",
X3179&gt;=100, "&gt;100"
)</f>
        <v>20-50</v>
      </c>
      <c r="AI3179">
        <f t="shared" si="99"/>
        <v>1</v>
      </c>
      <c r="AJ3179" t="str" cm="1">
        <f t="array" ref="AJ3179">_xlfn.IFS(
C3179&lt;=20, "&lt;20",
AND(C3179&gt;=20, C3179&lt;35), "20-35",
AND(C3179&gt;=35, C3179&lt;50), "35-50",
C3179&gt;=50, "50-100"
)</f>
        <v>20-35</v>
      </c>
      <c r="AK3179" t="str" cm="1">
        <f t="array" ref="AK3179">_xlfn.IFS(
G3179&lt;6, "&lt;6",
AND(G3179&gt;=6, G3179&lt;12), "6-12",
AND(G3179&gt;=12, G3179&lt;18), "12-18",  AND(G3179&gt;=18, G3179&lt;24), "18-24", G3179&gt;=24, "24-36")</f>
        <v>&lt;6</v>
      </c>
    </row>
    <row r="3180" spans="1:37" x14ac:dyDescent="0.3">
      <c r="A3180" t="s">
        <v>3280</v>
      </c>
      <c r="B3180" t="s">
        <v>33</v>
      </c>
      <c r="C3180">
        <v>42</v>
      </c>
      <c r="D3180" t="s">
        <v>37</v>
      </c>
      <c r="E3180" t="s">
        <v>74</v>
      </c>
      <c r="F3180">
        <v>15</v>
      </c>
      <c r="G3180">
        <v>30</v>
      </c>
      <c r="H3180" t="s">
        <v>36</v>
      </c>
      <c r="I3180" t="s">
        <v>37</v>
      </c>
      <c r="J3180" t="s">
        <v>34</v>
      </c>
      <c r="K3180" t="s">
        <v>34</v>
      </c>
      <c r="L3180" t="s">
        <v>34</v>
      </c>
      <c r="M3180" t="s">
        <v>34</v>
      </c>
      <c r="N3180" t="s">
        <v>34</v>
      </c>
      <c r="O3180" t="s">
        <v>34</v>
      </c>
      <c r="P3180" t="s">
        <v>34</v>
      </c>
      <c r="Q3180" t="s">
        <v>34</v>
      </c>
      <c r="R3180" t="s">
        <v>34</v>
      </c>
      <c r="S3180" t="s">
        <v>34</v>
      </c>
      <c r="T3180" t="s">
        <v>34</v>
      </c>
      <c r="U3180" t="s">
        <v>67</v>
      </c>
      <c r="V3180" t="s">
        <v>34</v>
      </c>
      <c r="W3180" t="s">
        <v>40</v>
      </c>
      <c r="X3180">
        <v>18.95</v>
      </c>
      <c r="Y3180">
        <v>613.95000000000005</v>
      </c>
      <c r="Z3180">
        <v>0</v>
      </c>
      <c r="AA3180">
        <v>0</v>
      </c>
      <c r="AB3180">
        <v>1132.48</v>
      </c>
      <c r="AC3180">
        <v>1746.43</v>
      </c>
      <c r="AD3180" t="s">
        <v>41</v>
      </c>
      <c r="AE3180" t="s">
        <v>42</v>
      </c>
      <c r="AF3180" t="s">
        <v>42</v>
      </c>
      <c r="AG3180">
        <f t="shared" si="98"/>
        <v>0</v>
      </c>
      <c r="AH3180" t="str" cm="1">
        <f t="array" ref="AH3180">_xlfn.IFS(
X3180&lt;=20, "&lt;20",
AND(X3180&gt;=20, X3180&lt;50), "20-50",
AND(X3180&gt;=50, X3180&lt;100), "50-100",
X3180&gt;=100, "&gt;100"
)</f>
        <v>&lt;20</v>
      </c>
      <c r="AI3180">
        <f t="shared" si="99"/>
        <v>0</v>
      </c>
      <c r="AJ3180" t="str" cm="1">
        <f t="array" ref="AJ3180">_xlfn.IFS(
C3180&lt;=20, "&lt;20",
AND(C3180&gt;=20, C3180&lt;35), "20-35",
AND(C3180&gt;=35, C3180&lt;50), "35-50",
C3180&gt;=50, "50-100"
)</f>
        <v>35-50</v>
      </c>
      <c r="AK3180" t="str" cm="1">
        <f t="array" ref="AK3180">_xlfn.IFS(
G3180&lt;6, "&lt;6",
AND(G3180&gt;=6, G3180&lt;12), "6-12",
AND(G3180&gt;=12, G3180&lt;18), "12-18",  AND(G3180&gt;=18, G3180&lt;24), "18-24", G3180&gt;=24, "24-36")</f>
        <v>24-36</v>
      </c>
    </row>
    <row r="3181" spans="1:37" x14ac:dyDescent="0.3">
      <c r="A3181" t="s">
        <v>3281</v>
      </c>
      <c r="B3181" t="s">
        <v>44</v>
      </c>
      <c r="C3181">
        <v>29</v>
      </c>
      <c r="D3181" t="s">
        <v>34</v>
      </c>
      <c r="E3181" t="s">
        <v>103</v>
      </c>
      <c r="F3181">
        <v>14</v>
      </c>
      <c r="G3181">
        <v>2</v>
      </c>
      <c r="H3181" t="s">
        <v>36</v>
      </c>
      <c r="I3181" t="s">
        <v>37</v>
      </c>
      <c r="J3181" t="s">
        <v>37</v>
      </c>
      <c r="K3181" t="s">
        <v>37</v>
      </c>
      <c r="L3181" t="s">
        <v>50</v>
      </c>
      <c r="M3181" t="s">
        <v>34</v>
      </c>
      <c r="N3181" t="s">
        <v>37</v>
      </c>
      <c r="O3181" t="s">
        <v>34</v>
      </c>
      <c r="P3181" t="s">
        <v>34</v>
      </c>
      <c r="Q3181" t="s">
        <v>34</v>
      </c>
      <c r="R3181" t="s">
        <v>37</v>
      </c>
      <c r="S3181" t="s">
        <v>37</v>
      </c>
      <c r="T3181" t="s">
        <v>37</v>
      </c>
      <c r="U3181" t="s">
        <v>46</v>
      </c>
      <c r="V3181" t="s">
        <v>34</v>
      </c>
      <c r="W3181" t="s">
        <v>40</v>
      </c>
      <c r="X3181">
        <v>88.85</v>
      </c>
      <c r="Y3181">
        <v>3000.25</v>
      </c>
      <c r="Z3181">
        <v>0</v>
      </c>
      <c r="AA3181">
        <v>0</v>
      </c>
      <c r="AB3181">
        <v>474.98</v>
      </c>
      <c r="AC3181">
        <v>3475.23</v>
      </c>
      <c r="AD3181" t="s">
        <v>41</v>
      </c>
      <c r="AE3181" t="s">
        <v>42</v>
      </c>
      <c r="AF3181" t="s">
        <v>42</v>
      </c>
      <c r="AG3181">
        <f t="shared" si="98"/>
        <v>0</v>
      </c>
      <c r="AH3181" t="str" cm="1">
        <f t="array" ref="AH3181">_xlfn.IFS(
X3181&lt;=20, "&lt;20",
AND(X3181&gt;=20, X3181&lt;50), "20-50",
AND(X3181&gt;=50, X3181&lt;100), "50-100",
X3181&gt;=100, "&gt;100"
)</f>
        <v>50-100</v>
      </c>
      <c r="AI3181">
        <f t="shared" si="99"/>
        <v>0</v>
      </c>
      <c r="AJ3181" t="str" cm="1">
        <f t="array" ref="AJ3181">_xlfn.IFS(
C3181&lt;=20, "&lt;20",
AND(C3181&gt;=20, C3181&lt;35), "20-35",
AND(C3181&gt;=35, C3181&lt;50), "35-50",
C3181&gt;=50, "50-100"
)</f>
        <v>20-35</v>
      </c>
      <c r="AK3181" t="str" cm="1">
        <f t="array" ref="AK3181">_xlfn.IFS(
G3181&lt;6, "&lt;6",
AND(G3181&gt;=6, G3181&lt;12), "6-12",
AND(G3181&gt;=12, G3181&lt;18), "12-18",  AND(G3181&gt;=18, G3181&lt;24), "18-24", G3181&gt;=24, "24-36")</f>
        <v>&lt;6</v>
      </c>
    </row>
    <row r="3182" spans="1:37" x14ac:dyDescent="0.3">
      <c r="A3182" t="s">
        <v>3282</v>
      </c>
      <c r="B3182" t="s">
        <v>33</v>
      </c>
      <c r="C3182">
        <v>23</v>
      </c>
      <c r="D3182" t="s">
        <v>34</v>
      </c>
      <c r="E3182" t="s">
        <v>48</v>
      </c>
      <c r="F3182">
        <v>5</v>
      </c>
      <c r="G3182">
        <v>11</v>
      </c>
      <c r="H3182" t="s">
        <v>70</v>
      </c>
      <c r="I3182" t="s">
        <v>37</v>
      </c>
      <c r="J3182" t="s">
        <v>34</v>
      </c>
      <c r="K3182" t="s">
        <v>37</v>
      </c>
      <c r="L3182" t="s">
        <v>38</v>
      </c>
      <c r="M3182" t="s">
        <v>34</v>
      </c>
      <c r="N3182" t="s">
        <v>37</v>
      </c>
      <c r="O3182" t="s">
        <v>37</v>
      </c>
      <c r="P3182" t="s">
        <v>37</v>
      </c>
      <c r="Q3182" t="s">
        <v>34</v>
      </c>
      <c r="R3182" t="s">
        <v>34</v>
      </c>
      <c r="S3182" t="s">
        <v>34</v>
      </c>
      <c r="T3182" t="s">
        <v>37</v>
      </c>
      <c r="U3182" t="s">
        <v>39</v>
      </c>
      <c r="V3182" t="s">
        <v>37</v>
      </c>
      <c r="W3182" t="s">
        <v>51</v>
      </c>
      <c r="X3182">
        <v>61</v>
      </c>
      <c r="Y3182">
        <v>3283.05</v>
      </c>
      <c r="Z3182">
        <v>0</v>
      </c>
      <c r="AA3182">
        <v>0</v>
      </c>
      <c r="AB3182">
        <v>224.64</v>
      </c>
      <c r="AC3182">
        <v>3507.69</v>
      </c>
      <c r="AD3182" t="s">
        <v>41</v>
      </c>
      <c r="AE3182" t="s">
        <v>42</v>
      </c>
      <c r="AF3182" t="s">
        <v>42</v>
      </c>
      <c r="AG3182">
        <f t="shared" si="98"/>
        <v>0</v>
      </c>
      <c r="AH3182" t="str" cm="1">
        <f t="array" ref="AH3182">_xlfn.IFS(
X3182&lt;=20, "&lt;20",
AND(X3182&gt;=20, X3182&lt;50), "20-50",
AND(X3182&gt;=50, X3182&lt;100), "50-100",
X3182&gt;=100, "&gt;100"
)</f>
        <v>50-100</v>
      </c>
      <c r="AI3182">
        <f t="shared" si="99"/>
        <v>0</v>
      </c>
      <c r="AJ3182" t="str" cm="1">
        <f t="array" ref="AJ3182">_xlfn.IFS(
C3182&lt;=20, "&lt;20",
AND(C3182&gt;=20, C3182&lt;35), "20-35",
AND(C3182&gt;=35, C3182&lt;50), "35-50",
C3182&gt;=50, "50-100"
)</f>
        <v>20-35</v>
      </c>
      <c r="AK3182" t="str" cm="1">
        <f t="array" ref="AK3182">_xlfn.IFS(
G3182&lt;6, "&lt;6",
AND(G3182&gt;=6, G3182&lt;12), "6-12",
AND(G3182&gt;=12, G3182&lt;18), "12-18",  AND(G3182&gt;=18, G3182&lt;24), "18-24", G3182&gt;=24, "24-36")</f>
        <v>6-12</v>
      </c>
    </row>
    <row r="3183" spans="1:37" x14ac:dyDescent="0.3">
      <c r="A3183" t="s">
        <v>3283</v>
      </c>
      <c r="B3183" t="s">
        <v>44</v>
      </c>
      <c r="C3183">
        <v>61</v>
      </c>
      <c r="D3183" t="s">
        <v>34</v>
      </c>
      <c r="E3183" t="s">
        <v>90</v>
      </c>
      <c r="F3183">
        <v>3</v>
      </c>
      <c r="G3183">
        <v>8</v>
      </c>
      <c r="H3183" t="s">
        <v>36</v>
      </c>
      <c r="I3183" t="s">
        <v>37</v>
      </c>
      <c r="J3183" t="s">
        <v>37</v>
      </c>
      <c r="K3183" t="s">
        <v>37</v>
      </c>
      <c r="L3183" t="s">
        <v>50</v>
      </c>
      <c r="M3183" t="s">
        <v>34</v>
      </c>
      <c r="N3183" t="s">
        <v>34</v>
      </c>
      <c r="O3183" t="s">
        <v>34</v>
      </c>
      <c r="P3183" t="s">
        <v>37</v>
      </c>
      <c r="Q3183" t="s">
        <v>34</v>
      </c>
      <c r="R3183" t="s">
        <v>34</v>
      </c>
      <c r="S3183" t="s">
        <v>34</v>
      </c>
      <c r="T3183" t="s">
        <v>37</v>
      </c>
      <c r="U3183" t="s">
        <v>46</v>
      </c>
      <c r="V3183" t="s">
        <v>37</v>
      </c>
      <c r="W3183" t="s">
        <v>51</v>
      </c>
      <c r="X3183">
        <v>80.5</v>
      </c>
      <c r="Y3183">
        <v>502.85</v>
      </c>
      <c r="Z3183">
        <v>0</v>
      </c>
      <c r="AA3183">
        <v>0</v>
      </c>
      <c r="AB3183">
        <v>216.72</v>
      </c>
      <c r="AC3183">
        <v>719.57</v>
      </c>
      <c r="AD3183" t="s">
        <v>52</v>
      </c>
      <c r="AE3183" t="s">
        <v>100</v>
      </c>
      <c r="AF3183" t="s">
        <v>308</v>
      </c>
      <c r="AG3183">
        <f t="shared" si="98"/>
        <v>1</v>
      </c>
      <c r="AH3183" t="str" cm="1">
        <f t="array" ref="AH3183">_xlfn.IFS(
X3183&lt;=20, "&lt;20",
AND(X3183&gt;=20, X3183&lt;50), "20-50",
AND(X3183&gt;=50, X3183&lt;100), "50-100",
X3183&gt;=100, "&gt;100"
)</f>
        <v>50-100</v>
      </c>
      <c r="AI3183">
        <f t="shared" si="99"/>
        <v>0</v>
      </c>
      <c r="AJ3183" t="str" cm="1">
        <f t="array" ref="AJ3183">_xlfn.IFS(
C3183&lt;=20, "&lt;20",
AND(C3183&gt;=20, C3183&lt;35), "20-35",
AND(C3183&gt;=35, C3183&lt;50), "35-50",
C3183&gt;=50, "50-100"
)</f>
        <v>50-100</v>
      </c>
      <c r="AK3183" t="str" cm="1">
        <f t="array" ref="AK3183">_xlfn.IFS(
G3183&lt;6, "&lt;6",
AND(G3183&gt;=6, G3183&lt;12), "6-12",
AND(G3183&gt;=12, G3183&lt;18), "12-18",  AND(G3183&gt;=18, G3183&lt;24), "18-24", G3183&gt;=24, "24-36")</f>
        <v>6-12</v>
      </c>
    </row>
    <row r="3184" spans="1:37" x14ac:dyDescent="0.3">
      <c r="A3184" t="s">
        <v>3284</v>
      </c>
      <c r="B3184" t="s">
        <v>44</v>
      </c>
      <c r="C3184">
        <v>29</v>
      </c>
      <c r="D3184" t="s">
        <v>34</v>
      </c>
      <c r="E3184" t="s">
        <v>56</v>
      </c>
      <c r="F3184">
        <v>15</v>
      </c>
      <c r="G3184">
        <v>15</v>
      </c>
      <c r="H3184" t="s">
        <v>36</v>
      </c>
      <c r="I3184" t="s">
        <v>37</v>
      </c>
      <c r="J3184" t="s">
        <v>34</v>
      </c>
      <c r="K3184" t="s">
        <v>34</v>
      </c>
      <c r="L3184" t="s">
        <v>34</v>
      </c>
      <c r="M3184" t="s">
        <v>34</v>
      </c>
      <c r="N3184" t="s">
        <v>34</v>
      </c>
      <c r="O3184" t="s">
        <v>34</v>
      </c>
      <c r="P3184" t="s">
        <v>34</v>
      </c>
      <c r="Q3184" t="s">
        <v>34</v>
      </c>
      <c r="R3184" t="s">
        <v>34</v>
      </c>
      <c r="S3184" t="s">
        <v>34</v>
      </c>
      <c r="T3184" t="s">
        <v>34</v>
      </c>
      <c r="U3184" t="s">
        <v>39</v>
      </c>
      <c r="V3184" t="s">
        <v>34</v>
      </c>
      <c r="W3184" t="s">
        <v>51</v>
      </c>
      <c r="X3184">
        <v>19.95</v>
      </c>
      <c r="Y3184">
        <v>1244.8</v>
      </c>
      <c r="Z3184">
        <v>0</v>
      </c>
      <c r="AA3184">
        <v>0</v>
      </c>
      <c r="AB3184">
        <v>2973.52</v>
      </c>
      <c r="AC3184">
        <v>4218.32</v>
      </c>
      <c r="AD3184" t="s">
        <v>41</v>
      </c>
      <c r="AE3184" t="s">
        <v>42</v>
      </c>
      <c r="AF3184" t="s">
        <v>42</v>
      </c>
      <c r="AG3184">
        <f t="shared" si="98"/>
        <v>0</v>
      </c>
      <c r="AH3184" t="str" cm="1">
        <f t="array" ref="AH3184">_xlfn.IFS(
X3184&lt;=20, "&lt;20",
AND(X3184&gt;=20, X3184&lt;50), "20-50",
AND(X3184&gt;=50, X3184&lt;100), "50-100",
X3184&gt;=100, "&gt;100"
)</f>
        <v>&lt;20</v>
      </c>
      <c r="AI3184">
        <f t="shared" si="99"/>
        <v>0</v>
      </c>
      <c r="AJ3184" t="str" cm="1">
        <f t="array" ref="AJ3184">_xlfn.IFS(
C3184&lt;=20, "&lt;20",
AND(C3184&gt;=20, C3184&lt;35), "20-35",
AND(C3184&gt;=35, C3184&lt;50), "35-50",
C3184&gt;=50, "50-100"
)</f>
        <v>20-35</v>
      </c>
      <c r="AK3184" t="str" cm="1">
        <f t="array" ref="AK3184">_xlfn.IFS(
G3184&lt;6, "&lt;6",
AND(G3184&gt;=6, G3184&lt;12), "6-12",
AND(G3184&gt;=12, G3184&lt;18), "12-18",  AND(G3184&gt;=18, G3184&lt;24), "18-24", G3184&gt;=24, "24-36")</f>
        <v>12-18</v>
      </c>
    </row>
    <row r="3185" spans="1:37" x14ac:dyDescent="0.3">
      <c r="A3185" t="s">
        <v>3285</v>
      </c>
      <c r="B3185" t="s">
        <v>44</v>
      </c>
      <c r="C3185">
        <v>56</v>
      </c>
      <c r="D3185" t="s">
        <v>34</v>
      </c>
      <c r="E3185" t="s">
        <v>74</v>
      </c>
      <c r="F3185">
        <v>5</v>
      </c>
      <c r="G3185">
        <v>36</v>
      </c>
      <c r="H3185" t="s">
        <v>57</v>
      </c>
      <c r="I3185" t="s">
        <v>37</v>
      </c>
      <c r="J3185" t="s">
        <v>34</v>
      </c>
      <c r="K3185" t="s">
        <v>37</v>
      </c>
      <c r="L3185" t="s">
        <v>72</v>
      </c>
      <c r="M3185" t="s">
        <v>34</v>
      </c>
      <c r="N3185" t="s">
        <v>34</v>
      </c>
      <c r="O3185" t="s">
        <v>34</v>
      </c>
      <c r="P3185" t="s">
        <v>34</v>
      </c>
      <c r="Q3185" t="s">
        <v>34</v>
      </c>
      <c r="R3185" t="s">
        <v>37</v>
      </c>
      <c r="S3185" t="s">
        <v>37</v>
      </c>
      <c r="T3185" t="s">
        <v>37</v>
      </c>
      <c r="U3185" t="s">
        <v>46</v>
      </c>
      <c r="V3185" t="s">
        <v>34</v>
      </c>
      <c r="W3185" t="s">
        <v>51</v>
      </c>
      <c r="X3185">
        <v>55.95</v>
      </c>
      <c r="Y3185">
        <v>734.35</v>
      </c>
      <c r="Z3185">
        <v>0</v>
      </c>
      <c r="AA3185">
        <v>0</v>
      </c>
      <c r="AB3185">
        <v>247.65</v>
      </c>
      <c r="AC3185">
        <v>982</v>
      </c>
      <c r="AD3185" t="s">
        <v>52</v>
      </c>
      <c r="AE3185" t="s">
        <v>53</v>
      </c>
      <c r="AF3185" t="s">
        <v>54</v>
      </c>
      <c r="AG3185">
        <f t="shared" si="98"/>
        <v>1</v>
      </c>
      <c r="AH3185" t="str" cm="1">
        <f t="array" ref="AH3185">_xlfn.IFS(
X3185&lt;=20, "&lt;20",
AND(X3185&gt;=20, X3185&lt;50), "20-50",
AND(X3185&gt;=50, X3185&lt;100), "50-100",
X3185&gt;=100, "&gt;100"
)</f>
        <v>50-100</v>
      </c>
      <c r="AI3185">
        <f t="shared" si="99"/>
        <v>0</v>
      </c>
      <c r="AJ3185" t="str" cm="1">
        <f t="array" ref="AJ3185">_xlfn.IFS(
C3185&lt;=20, "&lt;20",
AND(C3185&gt;=20, C3185&lt;35), "20-35",
AND(C3185&gt;=35, C3185&lt;50), "35-50",
C3185&gt;=50, "50-100"
)</f>
        <v>50-100</v>
      </c>
      <c r="AK3185" t="str" cm="1">
        <f t="array" ref="AK3185">_xlfn.IFS(
G3185&lt;6, "&lt;6",
AND(G3185&gt;=6, G3185&lt;12), "6-12",
AND(G3185&gt;=12, G3185&lt;18), "12-18",  AND(G3185&gt;=18, G3185&lt;24), "18-24", G3185&gt;=24, "24-36")</f>
        <v>24-36</v>
      </c>
    </row>
    <row r="3186" spans="1:37" x14ac:dyDescent="0.3">
      <c r="A3186" t="s">
        <v>3286</v>
      </c>
      <c r="B3186" t="s">
        <v>44</v>
      </c>
      <c r="C3186">
        <v>45</v>
      </c>
      <c r="D3186" t="s">
        <v>34</v>
      </c>
      <c r="E3186" t="s">
        <v>87</v>
      </c>
      <c r="F3186">
        <v>12</v>
      </c>
      <c r="G3186">
        <v>19</v>
      </c>
      <c r="H3186" t="s">
        <v>110</v>
      </c>
      <c r="I3186" t="s">
        <v>37</v>
      </c>
      <c r="J3186" t="s">
        <v>34</v>
      </c>
      <c r="K3186" t="s">
        <v>34</v>
      </c>
      <c r="L3186" t="s">
        <v>34</v>
      </c>
      <c r="M3186" t="s">
        <v>34</v>
      </c>
      <c r="N3186" t="s">
        <v>34</v>
      </c>
      <c r="O3186" t="s">
        <v>34</v>
      </c>
      <c r="P3186" t="s">
        <v>34</v>
      </c>
      <c r="Q3186" t="s">
        <v>34</v>
      </c>
      <c r="R3186" t="s">
        <v>34</v>
      </c>
      <c r="S3186" t="s">
        <v>34</v>
      </c>
      <c r="T3186" t="s">
        <v>34</v>
      </c>
      <c r="U3186" t="s">
        <v>67</v>
      </c>
      <c r="V3186" t="s">
        <v>34</v>
      </c>
      <c r="W3186" t="s">
        <v>40</v>
      </c>
      <c r="X3186">
        <v>19.3</v>
      </c>
      <c r="Y3186">
        <v>602.9</v>
      </c>
      <c r="Z3186">
        <v>0</v>
      </c>
      <c r="AA3186">
        <v>0</v>
      </c>
      <c r="AB3186">
        <v>348</v>
      </c>
      <c r="AC3186">
        <v>950.9</v>
      </c>
      <c r="AD3186" t="s">
        <v>41</v>
      </c>
      <c r="AE3186" t="s">
        <v>42</v>
      </c>
      <c r="AF3186" t="s">
        <v>42</v>
      </c>
      <c r="AG3186">
        <f t="shared" si="98"/>
        <v>0</v>
      </c>
      <c r="AH3186" t="str" cm="1">
        <f t="array" ref="AH3186">_xlfn.IFS(
X3186&lt;=20, "&lt;20",
AND(X3186&gt;=20, X3186&lt;50), "20-50",
AND(X3186&gt;=50, X3186&lt;100), "50-100",
X3186&gt;=100, "&gt;100"
)</f>
        <v>&lt;20</v>
      </c>
      <c r="AI3186">
        <f t="shared" si="99"/>
        <v>0</v>
      </c>
      <c r="AJ3186" t="str" cm="1">
        <f t="array" ref="AJ3186">_xlfn.IFS(
C3186&lt;=20, "&lt;20",
AND(C3186&gt;=20, C3186&lt;35), "20-35",
AND(C3186&gt;=35, C3186&lt;50), "35-50",
C3186&gt;=50, "50-100"
)</f>
        <v>35-50</v>
      </c>
      <c r="AK3186" t="str" cm="1">
        <f t="array" ref="AK3186">_xlfn.IFS(
G3186&lt;6, "&lt;6",
AND(G3186&gt;=6, G3186&lt;12), "6-12",
AND(G3186&gt;=12, G3186&lt;18), "12-18",  AND(G3186&gt;=18, G3186&lt;24), "18-24", G3186&gt;=24, "24-36")</f>
        <v>18-24</v>
      </c>
    </row>
    <row r="3187" spans="1:37" x14ac:dyDescent="0.3">
      <c r="A3187" t="s">
        <v>3287</v>
      </c>
      <c r="B3187" t="s">
        <v>44</v>
      </c>
      <c r="C3187">
        <v>39</v>
      </c>
      <c r="D3187" t="s">
        <v>37</v>
      </c>
      <c r="E3187" t="s">
        <v>74</v>
      </c>
      <c r="F3187">
        <v>0</v>
      </c>
      <c r="G3187">
        <v>34</v>
      </c>
      <c r="H3187" t="s">
        <v>36</v>
      </c>
      <c r="I3187" t="s">
        <v>37</v>
      </c>
      <c r="J3187" t="s">
        <v>34</v>
      </c>
      <c r="K3187" t="s">
        <v>34</v>
      </c>
      <c r="L3187" t="s">
        <v>34</v>
      </c>
      <c r="M3187" t="s">
        <v>34</v>
      </c>
      <c r="N3187" t="s">
        <v>34</v>
      </c>
      <c r="O3187" t="s">
        <v>34</v>
      </c>
      <c r="P3187" t="s">
        <v>34</v>
      </c>
      <c r="Q3187" t="s">
        <v>34</v>
      </c>
      <c r="R3187" t="s">
        <v>34</v>
      </c>
      <c r="S3187" t="s">
        <v>34</v>
      </c>
      <c r="T3187" t="s">
        <v>34</v>
      </c>
      <c r="U3187" t="s">
        <v>39</v>
      </c>
      <c r="V3187" t="s">
        <v>34</v>
      </c>
      <c r="W3187" t="s">
        <v>40</v>
      </c>
      <c r="X3187">
        <v>19.5</v>
      </c>
      <c r="Y3187">
        <v>1026.3499999999999</v>
      </c>
      <c r="Z3187">
        <v>0</v>
      </c>
      <c r="AA3187">
        <v>0</v>
      </c>
      <c r="AB3187">
        <v>1992.65</v>
      </c>
      <c r="AC3187">
        <v>3019</v>
      </c>
      <c r="AD3187" t="s">
        <v>41</v>
      </c>
      <c r="AE3187" t="s">
        <v>42</v>
      </c>
      <c r="AF3187" t="s">
        <v>42</v>
      </c>
      <c r="AG3187">
        <f t="shared" si="98"/>
        <v>0</v>
      </c>
      <c r="AH3187" t="str" cm="1">
        <f t="array" ref="AH3187">_xlfn.IFS(
X3187&lt;=20, "&lt;20",
AND(X3187&gt;=20, X3187&lt;50), "20-50",
AND(X3187&gt;=50, X3187&lt;100), "50-100",
X3187&gt;=100, "&gt;100"
)</f>
        <v>&lt;20</v>
      </c>
      <c r="AI3187">
        <f t="shared" si="99"/>
        <v>0</v>
      </c>
      <c r="AJ3187" t="str" cm="1">
        <f t="array" ref="AJ3187">_xlfn.IFS(
C3187&lt;=20, "&lt;20",
AND(C3187&gt;=20, C3187&lt;35), "20-35",
AND(C3187&gt;=35, C3187&lt;50), "35-50",
C3187&gt;=50, "50-100"
)</f>
        <v>35-50</v>
      </c>
      <c r="AK3187" t="str" cm="1">
        <f t="array" ref="AK3187">_xlfn.IFS(
G3187&lt;6, "&lt;6",
AND(G3187&gt;=6, G3187&lt;12), "6-12",
AND(G3187&gt;=12, G3187&lt;18), "12-18",  AND(G3187&gt;=18, G3187&lt;24), "18-24", G3187&gt;=24, "24-36")</f>
        <v>24-36</v>
      </c>
    </row>
    <row r="3188" spans="1:37" x14ac:dyDescent="0.3">
      <c r="A3188" t="s">
        <v>3288</v>
      </c>
      <c r="B3188" t="s">
        <v>44</v>
      </c>
      <c r="C3188">
        <v>41</v>
      </c>
      <c r="D3188" t="s">
        <v>37</v>
      </c>
      <c r="E3188" t="s">
        <v>76</v>
      </c>
      <c r="F3188">
        <v>3</v>
      </c>
      <c r="G3188">
        <v>10</v>
      </c>
      <c r="H3188" t="s">
        <v>36</v>
      </c>
      <c r="I3188" t="s">
        <v>37</v>
      </c>
      <c r="J3188" t="s">
        <v>37</v>
      </c>
      <c r="K3188" t="s">
        <v>37</v>
      </c>
      <c r="L3188" t="s">
        <v>72</v>
      </c>
      <c r="M3188" t="s">
        <v>37</v>
      </c>
      <c r="N3188" t="s">
        <v>34</v>
      </c>
      <c r="O3188" t="s">
        <v>37</v>
      </c>
      <c r="P3188" t="s">
        <v>34</v>
      </c>
      <c r="Q3188" t="s">
        <v>37</v>
      </c>
      <c r="R3188" t="s">
        <v>34</v>
      </c>
      <c r="S3188" t="s">
        <v>34</v>
      </c>
      <c r="T3188" t="s">
        <v>37</v>
      </c>
      <c r="U3188" t="s">
        <v>39</v>
      </c>
      <c r="V3188" t="s">
        <v>37</v>
      </c>
      <c r="W3188" t="s">
        <v>51</v>
      </c>
      <c r="X3188">
        <v>70.349999999999994</v>
      </c>
      <c r="Y3188">
        <v>1201.6500000000001</v>
      </c>
      <c r="Z3188">
        <v>0</v>
      </c>
      <c r="AA3188">
        <v>0</v>
      </c>
      <c r="AB3188">
        <v>565.08000000000004</v>
      </c>
      <c r="AC3188">
        <v>1766.73</v>
      </c>
      <c r="AD3188" t="s">
        <v>41</v>
      </c>
      <c r="AE3188" t="s">
        <v>42</v>
      </c>
      <c r="AF3188" t="s">
        <v>42</v>
      </c>
      <c r="AG3188">
        <f t="shared" si="98"/>
        <v>0</v>
      </c>
      <c r="AH3188" t="str" cm="1">
        <f t="array" ref="AH3188">_xlfn.IFS(
X3188&lt;=20, "&lt;20",
AND(X3188&gt;=20, X3188&lt;50), "20-50",
AND(X3188&gt;=50, X3188&lt;100), "50-100",
X3188&gt;=100, "&gt;100"
)</f>
        <v>50-100</v>
      </c>
      <c r="AI3188">
        <f t="shared" si="99"/>
        <v>0</v>
      </c>
      <c r="AJ3188" t="str" cm="1">
        <f t="array" ref="AJ3188">_xlfn.IFS(
C3188&lt;=20, "&lt;20",
AND(C3188&gt;=20, C3188&lt;35), "20-35",
AND(C3188&gt;=35, C3188&lt;50), "35-50",
C3188&gt;=50, "50-100"
)</f>
        <v>35-50</v>
      </c>
      <c r="AK3188" t="str" cm="1">
        <f t="array" ref="AK3188">_xlfn.IFS(
G3188&lt;6, "&lt;6",
AND(G3188&gt;=6, G3188&lt;12), "6-12",
AND(G3188&gt;=12, G3188&lt;18), "12-18",  AND(G3188&gt;=18, G3188&lt;24), "18-24", G3188&gt;=24, "24-36")</f>
        <v>6-12</v>
      </c>
    </row>
    <row r="3189" spans="1:37" x14ac:dyDescent="0.3">
      <c r="A3189" t="s">
        <v>3289</v>
      </c>
      <c r="B3189" t="s">
        <v>44</v>
      </c>
      <c r="C3189">
        <v>41</v>
      </c>
      <c r="D3189" t="s">
        <v>34</v>
      </c>
      <c r="E3189" t="s">
        <v>164</v>
      </c>
      <c r="F3189">
        <v>4</v>
      </c>
      <c r="G3189">
        <v>34</v>
      </c>
      <c r="H3189" t="s">
        <v>36</v>
      </c>
      <c r="I3189" t="s">
        <v>37</v>
      </c>
      <c r="J3189" t="s">
        <v>34</v>
      </c>
      <c r="K3189" t="s">
        <v>37</v>
      </c>
      <c r="L3189" t="s">
        <v>72</v>
      </c>
      <c r="M3189" t="s">
        <v>37</v>
      </c>
      <c r="N3189" t="s">
        <v>34</v>
      </c>
      <c r="O3189" t="s">
        <v>37</v>
      </c>
      <c r="P3189" t="s">
        <v>37</v>
      </c>
      <c r="Q3189" t="s">
        <v>37</v>
      </c>
      <c r="R3189" t="s">
        <v>37</v>
      </c>
      <c r="S3189" t="s">
        <v>37</v>
      </c>
      <c r="T3189" t="s">
        <v>37</v>
      </c>
      <c r="U3189" t="s">
        <v>46</v>
      </c>
      <c r="V3189" t="s">
        <v>34</v>
      </c>
      <c r="W3189" t="s">
        <v>51</v>
      </c>
      <c r="X3189">
        <v>81.25</v>
      </c>
      <c r="Y3189">
        <v>580.1</v>
      </c>
      <c r="Z3189">
        <v>47.36</v>
      </c>
      <c r="AA3189">
        <v>0</v>
      </c>
      <c r="AB3189">
        <v>85.12</v>
      </c>
      <c r="AC3189">
        <v>617.86</v>
      </c>
      <c r="AD3189" t="s">
        <v>41</v>
      </c>
      <c r="AE3189" t="s">
        <v>42</v>
      </c>
      <c r="AF3189" t="s">
        <v>42</v>
      </c>
      <c r="AG3189">
        <f t="shared" si="98"/>
        <v>0</v>
      </c>
      <c r="AH3189" t="str" cm="1">
        <f t="array" ref="AH3189">_xlfn.IFS(
X3189&lt;=20, "&lt;20",
AND(X3189&gt;=20, X3189&lt;50), "20-50",
AND(X3189&gt;=50, X3189&lt;100), "50-100",
X3189&gt;=100, "&gt;100"
)</f>
        <v>50-100</v>
      </c>
      <c r="AI3189">
        <f t="shared" si="99"/>
        <v>0</v>
      </c>
      <c r="AJ3189" t="str" cm="1">
        <f t="array" ref="AJ3189">_xlfn.IFS(
C3189&lt;=20, "&lt;20",
AND(C3189&gt;=20, C3189&lt;35), "20-35",
AND(C3189&gt;=35, C3189&lt;50), "35-50",
C3189&gt;=50, "50-100"
)</f>
        <v>35-50</v>
      </c>
      <c r="AK3189" t="str" cm="1">
        <f t="array" ref="AK3189">_xlfn.IFS(
G3189&lt;6, "&lt;6",
AND(G3189&gt;=6, G3189&lt;12), "6-12",
AND(G3189&gt;=12, G3189&lt;18), "12-18",  AND(G3189&gt;=18, G3189&lt;24), "18-24", G3189&gt;=24, "24-36")</f>
        <v>24-36</v>
      </c>
    </row>
    <row r="3190" spans="1:37" x14ac:dyDescent="0.3">
      <c r="A3190" t="s">
        <v>3290</v>
      </c>
      <c r="B3190" t="s">
        <v>44</v>
      </c>
      <c r="C3190">
        <v>61</v>
      </c>
      <c r="D3190" t="s">
        <v>34</v>
      </c>
      <c r="E3190" t="s">
        <v>69</v>
      </c>
      <c r="F3190">
        <v>12</v>
      </c>
      <c r="G3190">
        <v>13</v>
      </c>
      <c r="H3190" t="s">
        <v>57</v>
      </c>
      <c r="I3190" t="s">
        <v>37</v>
      </c>
      <c r="J3190" t="s">
        <v>34</v>
      </c>
      <c r="K3190" t="s">
        <v>37</v>
      </c>
      <c r="L3190" t="s">
        <v>50</v>
      </c>
      <c r="M3190" t="s">
        <v>34</v>
      </c>
      <c r="N3190" t="s">
        <v>34</v>
      </c>
      <c r="O3190" t="s">
        <v>37</v>
      </c>
      <c r="P3190" t="s">
        <v>34</v>
      </c>
      <c r="Q3190" t="s">
        <v>37</v>
      </c>
      <c r="R3190" t="s">
        <v>37</v>
      </c>
      <c r="S3190" t="s">
        <v>37</v>
      </c>
      <c r="T3190" t="s">
        <v>37</v>
      </c>
      <c r="U3190" t="s">
        <v>46</v>
      </c>
      <c r="V3190" t="s">
        <v>37</v>
      </c>
      <c r="W3190" t="s">
        <v>40</v>
      </c>
      <c r="X3190">
        <v>95.95</v>
      </c>
      <c r="Y3190">
        <v>1745.5</v>
      </c>
      <c r="Z3190">
        <v>6.72</v>
      </c>
      <c r="AA3190">
        <v>0</v>
      </c>
      <c r="AB3190">
        <v>532.79999999999995</v>
      </c>
      <c r="AC3190">
        <v>2271.58</v>
      </c>
      <c r="AD3190" t="s">
        <v>41</v>
      </c>
      <c r="AE3190" t="s">
        <v>42</v>
      </c>
      <c r="AF3190" t="s">
        <v>42</v>
      </c>
      <c r="AG3190">
        <f t="shared" si="98"/>
        <v>0</v>
      </c>
      <c r="AH3190" t="str" cm="1">
        <f t="array" ref="AH3190">_xlfn.IFS(
X3190&lt;=20, "&lt;20",
AND(X3190&gt;=20, X3190&lt;50), "20-50",
AND(X3190&gt;=50, X3190&lt;100), "50-100",
X3190&gt;=100, "&gt;100"
)</f>
        <v>50-100</v>
      </c>
      <c r="AI3190">
        <f t="shared" si="99"/>
        <v>0</v>
      </c>
      <c r="AJ3190" t="str" cm="1">
        <f t="array" ref="AJ3190">_xlfn.IFS(
C3190&lt;=20, "&lt;20",
AND(C3190&gt;=20, C3190&lt;35), "20-35",
AND(C3190&gt;=35, C3190&lt;50), "35-50",
C3190&gt;=50, "50-100"
)</f>
        <v>50-100</v>
      </c>
      <c r="AK3190" t="str" cm="1">
        <f t="array" ref="AK3190">_xlfn.IFS(
G3190&lt;6, "&lt;6",
AND(G3190&gt;=6, G3190&lt;12), "6-12",
AND(G3190&gt;=12, G3190&lt;18), "12-18",  AND(G3190&gt;=18, G3190&lt;24), "18-24", G3190&gt;=24, "24-36")</f>
        <v>12-18</v>
      </c>
    </row>
    <row r="3191" spans="1:37" x14ac:dyDescent="0.3">
      <c r="A3191" t="s">
        <v>3291</v>
      </c>
      <c r="B3191" t="s">
        <v>44</v>
      </c>
      <c r="C3191">
        <v>36</v>
      </c>
      <c r="D3191" t="s">
        <v>37</v>
      </c>
      <c r="E3191" t="s">
        <v>114</v>
      </c>
      <c r="F3191">
        <v>3</v>
      </c>
      <c r="G3191">
        <v>18</v>
      </c>
      <c r="H3191" t="s">
        <v>36</v>
      </c>
      <c r="I3191" t="s">
        <v>37</v>
      </c>
      <c r="J3191" t="s">
        <v>34</v>
      </c>
      <c r="K3191" t="s">
        <v>37</v>
      </c>
      <c r="L3191" t="s">
        <v>72</v>
      </c>
      <c r="M3191" t="s">
        <v>34</v>
      </c>
      <c r="N3191" t="s">
        <v>34</v>
      </c>
      <c r="O3191" t="s">
        <v>34</v>
      </c>
      <c r="P3191" t="s">
        <v>34</v>
      </c>
      <c r="Q3191" t="s">
        <v>34</v>
      </c>
      <c r="R3191" t="s">
        <v>34</v>
      </c>
      <c r="S3191" t="s">
        <v>34</v>
      </c>
      <c r="T3191" t="s">
        <v>37</v>
      </c>
      <c r="U3191" t="s">
        <v>46</v>
      </c>
      <c r="V3191" t="s">
        <v>34</v>
      </c>
      <c r="W3191" t="s">
        <v>40</v>
      </c>
      <c r="X3191">
        <v>45.5</v>
      </c>
      <c r="Y3191">
        <v>285.2</v>
      </c>
      <c r="Z3191">
        <v>0</v>
      </c>
      <c r="AA3191">
        <v>0</v>
      </c>
      <c r="AB3191">
        <v>176.46</v>
      </c>
      <c r="AC3191">
        <v>461.66</v>
      </c>
      <c r="AD3191" t="s">
        <v>41</v>
      </c>
      <c r="AE3191" t="s">
        <v>42</v>
      </c>
      <c r="AF3191" t="s">
        <v>42</v>
      </c>
      <c r="AG3191">
        <f t="shared" si="98"/>
        <v>0</v>
      </c>
      <c r="AH3191" t="str" cm="1">
        <f t="array" ref="AH3191">_xlfn.IFS(
X3191&lt;=20, "&lt;20",
AND(X3191&gt;=20, X3191&lt;50), "20-50",
AND(X3191&gt;=50, X3191&lt;100), "50-100",
X3191&gt;=100, "&gt;100"
)</f>
        <v>20-50</v>
      </c>
      <c r="AI3191">
        <f t="shared" si="99"/>
        <v>0</v>
      </c>
      <c r="AJ3191" t="str" cm="1">
        <f t="array" ref="AJ3191">_xlfn.IFS(
C3191&lt;=20, "&lt;20",
AND(C3191&gt;=20, C3191&lt;35), "20-35",
AND(C3191&gt;=35, C3191&lt;50), "35-50",
C3191&gt;=50, "50-100"
)</f>
        <v>35-50</v>
      </c>
      <c r="AK3191" t="str" cm="1">
        <f t="array" ref="AK3191">_xlfn.IFS(
G3191&lt;6, "&lt;6",
AND(G3191&gt;=6, G3191&lt;12), "6-12",
AND(G3191&gt;=12, G3191&lt;18), "12-18",  AND(G3191&gt;=18, G3191&lt;24), "18-24", G3191&gt;=24, "24-36")</f>
        <v>18-24</v>
      </c>
    </row>
    <row r="3192" spans="1:37" x14ac:dyDescent="0.3">
      <c r="A3192" t="s">
        <v>3292</v>
      </c>
      <c r="B3192" t="s">
        <v>33</v>
      </c>
      <c r="C3192">
        <v>39</v>
      </c>
      <c r="D3192" t="s">
        <v>37</v>
      </c>
      <c r="E3192" t="s">
        <v>45</v>
      </c>
      <c r="F3192">
        <v>0</v>
      </c>
      <c r="G3192">
        <v>6</v>
      </c>
      <c r="H3192" t="s">
        <v>36</v>
      </c>
      <c r="I3192" t="s">
        <v>37</v>
      </c>
      <c r="J3192" t="s">
        <v>37</v>
      </c>
      <c r="K3192" t="s">
        <v>37</v>
      </c>
      <c r="L3192" t="s">
        <v>72</v>
      </c>
      <c r="M3192" t="s">
        <v>34</v>
      </c>
      <c r="N3192" t="s">
        <v>37</v>
      </c>
      <c r="O3192" t="s">
        <v>37</v>
      </c>
      <c r="P3192" t="s">
        <v>37</v>
      </c>
      <c r="Q3192" t="s">
        <v>34</v>
      </c>
      <c r="R3192" t="s">
        <v>37</v>
      </c>
      <c r="S3192" t="s">
        <v>37</v>
      </c>
      <c r="T3192" t="s">
        <v>37</v>
      </c>
      <c r="U3192" t="s">
        <v>67</v>
      </c>
      <c r="V3192" t="s">
        <v>37</v>
      </c>
      <c r="W3192" t="s">
        <v>51</v>
      </c>
      <c r="X3192">
        <v>73.900000000000006</v>
      </c>
      <c r="Y3192">
        <v>3958.25</v>
      </c>
      <c r="Z3192">
        <v>0</v>
      </c>
      <c r="AA3192">
        <v>0</v>
      </c>
      <c r="AB3192">
        <v>346.62</v>
      </c>
      <c r="AC3192">
        <v>4304.87</v>
      </c>
      <c r="AD3192" t="s">
        <v>41</v>
      </c>
      <c r="AE3192" t="s">
        <v>42</v>
      </c>
      <c r="AF3192" t="s">
        <v>42</v>
      </c>
      <c r="AG3192">
        <f t="shared" si="98"/>
        <v>0</v>
      </c>
      <c r="AH3192" t="str" cm="1">
        <f t="array" ref="AH3192">_xlfn.IFS(
X3192&lt;=20, "&lt;20",
AND(X3192&gt;=20, X3192&lt;50), "20-50",
AND(X3192&gt;=50, X3192&lt;100), "50-100",
X3192&gt;=100, "&gt;100"
)</f>
        <v>50-100</v>
      </c>
      <c r="AI3192">
        <f t="shared" si="99"/>
        <v>0</v>
      </c>
      <c r="AJ3192" t="str" cm="1">
        <f t="array" ref="AJ3192">_xlfn.IFS(
C3192&lt;=20, "&lt;20",
AND(C3192&gt;=20, C3192&lt;35), "20-35",
AND(C3192&gt;=35, C3192&lt;50), "35-50",
C3192&gt;=50, "50-100"
)</f>
        <v>35-50</v>
      </c>
      <c r="AK3192" t="str" cm="1">
        <f t="array" ref="AK3192">_xlfn.IFS(
G3192&lt;6, "&lt;6",
AND(G3192&gt;=6, G3192&lt;12), "6-12",
AND(G3192&gt;=12, G3192&lt;18), "12-18",  AND(G3192&gt;=18, G3192&lt;24), "18-24", G3192&gt;=24, "24-36")</f>
        <v>6-12</v>
      </c>
    </row>
    <row r="3193" spans="1:37" x14ac:dyDescent="0.3">
      <c r="A3193" t="s">
        <v>3293</v>
      </c>
      <c r="B3193" t="s">
        <v>33</v>
      </c>
      <c r="C3193">
        <v>34</v>
      </c>
      <c r="D3193" t="s">
        <v>34</v>
      </c>
      <c r="E3193" t="s">
        <v>109</v>
      </c>
      <c r="F3193">
        <v>3</v>
      </c>
      <c r="G3193">
        <v>26</v>
      </c>
      <c r="H3193" t="s">
        <v>36</v>
      </c>
      <c r="I3193" t="s">
        <v>37</v>
      </c>
      <c r="J3193" t="s">
        <v>37</v>
      </c>
      <c r="K3193" t="s">
        <v>37</v>
      </c>
      <c r="L3193" t="s">
        <v>50</v>
      </c>
      <c r="M3193" t="s">
        <v>34</v>
      </c>
      <c r="N3193" t="s">
        <v>34</v>
      </c>
      <c r="O3193" t="s">
        <v>34</v>
      </c>
      <c r="P3193" t="s">
        <v>34</v>
      </c>
      <c r="Q3193" t="s">
        <v>34</v>
      </c>
      <c r="R3193" t="s">
        <v>34</v>
      </c>
      <c r="S3193" t="s">
        <v>34</v>
      </c>
      <c r="T3193" t="s">
        <v>37</v>
      </c>
      <c r="U3193" t="s">
        <v>46</v>
      </c>
      <c r="V3193" t="s">
        <v>37</v>
      </c>
      <c r="W3193" t="s">
        <v>51</v>
      </c>
      <c r="X3193">
        <v>73.849999999999994</v>
      </c>
      <c r="Y3193">
        <v>1284.2</v>
      </c>
      <c r="Z3193">
        <v>0</v>
      </c>
      <c r="AA3193">
        <v>0</v>
      </c>
      <c r="AB3193">
        <v>287.36</v>
      </c>
      <c r="AC3193">
        <v>1571.56</v>
      </c>
      <c r="AD3193" t="s">
        <v>52</v>
      </c>
      <c r="AE3193" t="s">
        <v>94</v>
      </c>
      <c r="AF3193" t="s">
        <v>95</v>
      </c>
      <c r="AG3193">
        <f t="shared" si="98"/>
        <v>1</v>
      </c>
      <c r="AH3193" t="str" cm="1">
        <f t="array" ref="AH3193">_xlfn.IFS(
X3193&lt;=20, "&lt;20",
AND(X3193&gt;=20, X3193&lt;50), "20-50",
AND(X3193&gt;=50, X3193&lt;100), "50-100",
X3193&gt;=100, "&gt;100"
)</f>
        <v>50-100</v>
      </c>
      <c r="AI3193">
        <f t="shared" si="99"/>
        <v>0</v>
      </c>
      <c r="AJ3193" t="str" cm="1">
        <f t="array" ref="AJ3193">_xlfn.IFS(
C3193&lt;=20, "&lt;20",
AND(C3193&gt;=20, C3193&lt;35), "20-35",
AND(C3193&gt;=35, C3193&lt;50), "35-50",
C3193&gt;=50, "50-100"
)</f>
        <v>20-35</v>
      </c>
      <c r="AK3193" t="str" cm="1">
        <f t="array" ref="AK3193">_xlfn.IFS(
G3193&lt;6, "&lt;6",
AND(G3193&gt;=6, G3193&lt;12), "6-12",
AND(G3193&gt;=12, G3193&lt;18), "12-18",  AND(G3193&gt;=18, G3193&lt;24), "18-24", G3193&gt;=24, "24-36")</f>
        <v>24-36</v>
      </c>
    </row>
    <row r="3194" spans="1:37" x14ac:dyDescent="0.3">
      <c r="A3194" t="s">
        <v>3294</v>
      </c>
      <c r="B3194" t="s">
        <v>33</v>
      </c>
      <c r="C3194">
        <v>45</v>
      </c>
      <c r="D3194" t="s">
        <v>34</v>
      </c>
      <c r="E3194" t="s">
        <v>114</v>
      </c>
      <c r="F3194">
        <v>6</v>
      </c>
      <c r="G3194">
        <v>26</v>
      </c>
      <c r="H3194" t="s">
        <v>36</v>
      </c>
      <c r="I3194" t="s">
        <v>37</v>
      </c>
      <c r="J3194" t="s">
        <v>37</v>
      </c>
      <c r="K3194" t="s">
        <v>34</v>
      </c>
      <c r="L3194" t="s">
        <v>34</v>
      </c>
      <c r="M3194" t="s">
        <v>34</v>
      </c>
      <c r="N3194" t="s">
        <v>34</v>
      </c>
      <c r="O3194" t="s">
        <v>34</v>
      </c>
      <c r="P3194" t="s">
        <v>34</v>
      </c>
      <c r="Q3194" t="s">
        <v>34</v>
      </c>
      <c r="R3194" t="s">
        <v>34</v>
      </c>
      <c r="S3194" t="s">
        <v>34</v>
      </c>
      <c r="T3194" t="s">
        <v>34</v>
      </c>
      <c r="U3194" t="s">
        <v>67</v>
      </c>
      <c r="V3194" t="s">
        <v>34</v>
      </c>
      <c r="W3194" t="s">
        <v>143</v>
      </c>
      <c r="X3194">
        <v>24.45</v>
      </c>
      <c r="Y3194">
        <v>1088.25</v>
      </c>
      <c r="Z3194">
        <v>0</v>
      </c>
      <c r="AA3194">
        <v>0</v>
      </c>
      <c r="AB3194">
        <v>2128.9499999999998</v>
      </c>
      <c r="AC3194">
        <v>3217.2</v>
      </c>
      <c r="AD3194" t="s">
        <v>41</v>
      </c>
      <c r="AE3194" t="s">
        <v>42</v>
      </c>
      <c r="AF3194" t="s">
        <v>42</v>
      </c>
      <c r="AG3194">
        <f t="shared" si="98"/>
        <v>0</v>
      </c>
      <c r="AH3194" t="str" cm="1">
        <f t="array" ref="AH3194">_xlfn.IFS(
X3194&lt;=20, "&lt;20",
AND(X3194&gt;=20, X3194&lt;50), "20-50",
AND(X3194&gt;=50, X3194&lt;100), "50-100",
X3194&gt;=100, "&gt;100"
)</f>
        <v>20-50</v>
      </c>
      <c r="AI3194">
        <f t="shared" si="99"/>
        <v>0</v>
      </c>
      <c r="AJ3194" t="str" cm="1">
        <f t="array" ref="AJ3194">_xlfn.IFS(
C3194&lt;=20, "&lt;20",
AND(C3194&gt;=20, C3194&lt;35), "20-35",
AND(C3194&gt;=35, C3194&lt;50), "35-50",
C3194&gt;=50, "50-100"
)</f>
        <v>35-50</v>
      </c>
      <c r="AK3194" t="str" cm="1">
        <f t="array" ref="AK3194">_xlfn.IFS(
G3194&lt;6, "&lt;6",
AND(G3194&gt;=6, G3194&lt;12), "6-12",
AND(G3194&gt;=12, G3194&lt;18), "12-18",  AND(G3194&gt;=18, G3194&lt;24), "18-24", G3194&gt;=24, "24-36")</f>
        <v>24-36</v>
      </c>
    </row>
    <row r="3195" spans="1:37" x14ac:dyDescent="0.3">
      <c r="A3195" t="s">
        <v>3295</v>
      </c>
      <c r="B3195" t="s">
        <v>44</v>
      </c>
      <c r="C3195">
        <v>65</v>
      </c>
      <c r="D3195" t="s">
        <v>37</v>
      </c>
      <c r="E3195" t="s">
        <v>61</v>
      </c>
      <c r="F3195">
        <v>6</v>
      </c>
      <c r="G3195">
        <v>32</v>
      </c>
      <c r="H3195" t="s">
        <v>36</v>
      </c>
      <c r="I3195" t="s">
        <v>37</v>
      </c>
      <c r="J3195" t="s">
        <v>34</v>
      </c>
      <c r="K3195" t="s">
        <v>37</v>
      </c>
      <c r="L3195" t="s">
        <v>50</v>
      </c>
      <c r="M3195" t="s">
        <v>37</v>
      </c>
      <c r="N3195" t="s">
        <v>37</v>
      </c>
      <c r="O3195" t="s">
        <v>37</v>
      </c>
      <c r="P3195" t="s">
        <v>34</v>
      </c>
      <c r="Q3195" t="s">
        <v>34</v>
      </c>
      <c r="R3195" t="s">
        <v>37</v>
      </c>
      <c r="S3195" t="s">
        <v>34</v>
      </c>
      <c r="T3195" t="s">
        <v>37</v>
      </c>
      <c r="U3195" t="s">
        <v>39</v>
      </c>
      <c r="V3195" t="s">
        <v>34</v>
      </c>
      <c r="W3195" t="s">
        <v>51</v>
      </c>
      <c r="X3195">
        <v>97</v>
      </c>
      <c r="Y3195">
        <v>6430.9</v>
      </c>
      <c r="Z3195">
        <v>0</v>
      </c>
      <c r="AA3195">
        <v>0</v>
      </c>
      <c r="AB3195">
        <v>240.64</v>
      </c>
      <c r="AC3195">
        <v>6671.54</v>
      </c>
      <c r="AD3195" t="s">
        <v>41</v>
      </c>
      <c r="AE3195" t="s">
        <v>42</v>
      </c>
      <c r="AF3195" t="s">
        <v>42</v>
      </c>
      <c r="AG3195">
        <f t="shared" si="98"/>
        <v>0</v>
      </c>
      <c r="AH3195" t="str" cm="1">
        <f t="array" ref="AH3195">_xlfn.IFS(
X3195&lt;=20, "&lt;20",
AND(X3195&gt;=20, X3195&lt;50), "20-50",
AND(X3195&gt;=50, X3195&lt;100), "50-100",
X3195&gt;=100, "&gt;100"
)</f>
        <v>50-100</v>
      </c>
      <c r="AI3195">
        <f t="shared" si="99"/>
        <v>0</v>
      </c>
      <c r="AJ3195" t="str" cm="1">
        <f t="array" ref="AJ3195">_xlfn.IFS(
C3195&lt;=20, "&lt;20",
AND(C3195&gt;=20, C3195&lt;35), "20-35",
AND(C3195&gt;=35, C3195&lt;50), "35-50",
C3195&gt;=50, "50-100"
)</f>
        <v>50-100</v>
      </c>
      <c r="AK3195" t="str" cm="1">
        <f t="array" ref="AK3195">_xlfn.IFS(
G3195&lt;6, "&lt;6",
AND(G3195&gt;=6, G3195&lt;12), "6-12",
AND(G3195&gt;=12, G3195&lt;18), "12-18",  AND(G3195&gt;=18, G3195&lt;24), "18-24", G3195&gt;=24, "24-36")</f>
        <v>24-36</v>
      </c>
    </row>
    <row r="3196" spans="1:37" x14ac:dyDescent="0.3">
      <c r="A3196" t="s">
        <v>3296</v>
      </c>
      <c r="B3196" t="s">
        <v>44</v>
      </c>
      <c r="C3196">
        <v>31</v>
      </c>
      <c r="D3196" t="s">
        <v>37</v>
      </c>
      <c r="E3196" t="s">
        <v>76</v>
      </c>
      <c r="F3196">
        <v>3</v>
      </c>
      <c r="G3196">
        <v>26</v>
      </c>
      <c r="H3196" t="s">
        <v>36</v>
      </c>
      <c r="I3196" t="s">
        <v>34</v>
      </c>
      <c r="J3196" t="s">
        <v>34</v>
      </c>
      <c r="K3196" t="s">
        <v>37</v>
      </c>
      <c r="L3196" t="s">
        <v>72</v>
      </c>
      <c r="M3196" t="s">
        <v>37</v>
      </c>
      <c r="N3196" t="s">
        <v>37</v>
      </c>
      <c r="O3196" t="s">
        <v>34</v>
      </c>
      <c r="P3196" t="s">
        <v>37</v>
      </c>
      <c r="Q3196" t="s">
        <v>34</v>
      </c>
      <c r="R3196" t="s">
        <v>34</v>
      </c>
      <c r="S3196" t="s">
        <v>34</v>
      </c>
      <c r="T3196" t="s">
        <v>34</v>
      </c>
      <c r="U3196" t="s">
        <v>39</v>
      </c>
      <c r="V3196" t="s">
        <v>37</v>
      </c>
      <c r="W3196" t="s">
        <v>40</v>
      </c>
      <c r="X3196">
        <v>-5</v>
      </c>
      <c r="Y3196">
        <v>711.95</v>
      </c>
      <c r="Z3196">
        <v>0</v>
      </c>
      <c r="AA3196">
        <v>90</v>
      </c>
      <c r="AB3196">
        <v>0</v>
      </c>
      <c r="AC3196">
        <v>801.95</v>
      </c>
      <c r="AD3196" t="s">
        <v>41</v>
      </c>
      <c r="AE3196" t="s">
        <v>42</v>
      </c>
      <c r="AF3196" t="s">
        <v>42</v>
      </c>
      <c r="AG3196">
        <f t="shared" si="98"/>
        <v>0</v>
      </c>
      <c r="AH3196" t="str" cm="1">
        <f t="array" ref="AH3196">_xlfn.IFS(
X3196&lt;=20, "&lt;20",
AND(X3196&gt;=20, X3196&lt;50), "20-50",
AND(X3196&gt;=50, X3196&lt;100), "50-100",
X3196&gt;=100, "&gt;100"
)</f>
        <v>&lt;20</v>
      </c>
      <c r="AI3196">
        <f t="shared" si="99"/>
        <v>0</v>
      </c>
      <c r="AJ3196" t="str" cm="1">
        <f t="array" ref="AJ3196">_xlfn.IFS(
C3196&lt;=20, "&lt;20",
AND(C3196&gt;=20, C3196&lt;35), "20-35",
AND(C3196&gt;=35, C3196&lt;50), "35-50",
C3196&gt;=50, "50-100"
)</f>
        <v>20-35</v>
      </c>
      <c r="AK3196" t="str" cm="1">
        <f t="array" ref="AK3196">_xlfn.IFS(
G3196&lt;6, "&lt;6",
AND(G3196&gt;=6, G3196&lt;12), "6-12",
AND(G3196&gt;=12, G3196&lt;18), "12-18",  AND(G3196&gt;=18, G3196&lt;24), "18-24", G3196&gt;=24, "24-36")</f>
        <v>24-36</v>
      </c>
    </row>
    <row r="3197" spans="1:37" x14ac:dyDescent="0.3">
      <c r="A3197" t="s">
        <v>3297</v>
      </c>
      <c r="B3197" t="s">
        <v>33</v>
      </c>
      <c r="C3197">
        <v>36</v>
      </c>
      <c r="D3197" t="s">
        <v>34</v>
      </c>
      <c r="E3197" t="s">
        <v>82</v>
      </c>
      <c r="F3197">
        <v>14</v>
      </c>
      <c r="G3197">
        <v>25</v>
      </c>
      <c r="H3197" t="s">
        <v>66</v>
      </c>
      <c r="I3197" t="s">
        <v>37</v>
      </c>
      <c r="J3197" t="s">
        <v>37</v>
      </c>
      <c r="K3197" t="s">
        <v>37</v>
      </c>
      <c r="L3197" t="s">
        <v>72</v>
      </c>
      <c r="M3197" t="s">
        <v>37</v>
      </c>
      <c r="N3197" t="s">
        <v>34</v>
      </c>
      <c r="O3197" t="s">
        <v>37</v>
      </c>
      <c r="P3197" t="s">
        <v>37</v>
      </c>
      <c r="Q3197" t="s">
        <v>34</v>
      </c>
      <c r="R3197" t="s">
        <v>37</v>
      </c>
      <c r="S3197" t="s">
        <v>37</v>
      </c>
      <c r="T3197" t="s">
        <v>37</v>
      </c>
      <c r="U3197" t="s">
        <v>67</v>
      </c>
      <c r="V3197" t="s">
        <v>37</v>
      </c>
      <c r="W3197" t="s">
        <v>40</v>
      </c>
      <c r="X3197">
        <v>74.8</v>
      </c>
      <c r="Y3197">
        <v>5315.8</v>
      </c>
      <c r="Z3197">
        <v>0</v>
      </c>
      <c r="AA3197">
        <v>0</v>
      </c>
      <c r="AB3197">
        <v>579.6</v>
      </c>
      <c r="AC3197">
        <v>5895.4</v>
      </c>
      <c r="AD3197" t="s">
        <v>41</v>
      </c>
      <c r="AE3197" t="s">
        <v>42</v>
      </c>
      <c r="AF3197" t="s">
        <v>42</v>
      </c>
      <c r="AG3197">
        <f t="shared" si="98"/>
        <v>0</v>
      </c>
      <c r="AH3197" t="str" cm="1">
        <f t="array" ref="AH3197">_xlfn.IFS(
X3197&lt;=20, "&lt;20",
AND(X3197&gt;=20, X3197&lt;50), "20-50",
AND(X3197&gt;=50, X3197&lt;100), "50-100",
X3197&gt;=100, "&gt;100"
)</f>
        <v>50-100</v>
      </c>
      <c r="AI3197">
        <f t="shared" si="99"/>
        <v>0</v>
      </c>
      <c r="AJ3197" t="str" cm="1">
        <f t="array" ref="AJ3197">_xlfn.IFS(
C3197&lt;=20, "&lt;20",
AND(C3197&gt;=20, C3197&lt;35), "20-35",
AND(C3197&gt;=35, C3197&lt;50), "35-50",
C3197&gt;=50, "50-100"
)</f>
        <v>35-50</v>
      </c>
      <c r="AK3197" t="str" cm="1">
        <f t="array" ref="AK3197">_xlfn.IFS(
G3197&lt;6, "&lt;6",
AND(G3197&gt;=6, G3197&lt;12), "6-12",
AND(G3197&gt;=12, G3197&lt;18), "12-18",  AND(G3197&gt;=18, G3197&lt;24), "18-24", G3197&gt;=24, "24-36")</f>
        <v>24-36</v>
      </c>
    </row>
    <row r="3198" spans="1:37" x14ac:dyDescent="0.3">
      <c r="A3198" t="s">
        <v>3298</v>
      </c>
      <c r="B3198" t="s">
        <v>44</v>
      </c>
      <c r="C3198">
        <v>59</v>
      </c>
      <c r="D3198" t="s">
        <v>37</v>
      </c>
      <c r="E3198" t="s">
        <v>103</v>
      </c>
      <c r="F3198">
        <v>13</v>
      </c>
      <c r="G3198">
        <v>16</v>
      </c>
      <c r="H3198" t="s">
        <v>36</v>
      </c>
      <c r="I3198" t="s">
        <v>37</v>
      </c>
      <c r="J3198" t="s">
        <v>37</v>
      </c>
      <c r="K3198" t="s">
        <v>34</v>
      </c>
      <c r="L3198" t="s">
        <v>34</v>
      </c>
      <c r="M3198" t="s">
        <v>34</v>
      </c>
      <c r="N3198" t="s">
        <v>34</v>
      </c>
      <c r="O3198" t="s">
        <v>34</v>
      </c>
      <c r="P3198" t="s">
        <v>34</v>
      </c>
      <c r="Q3198" t="s">
        <v>34</v>
      </c>
      <c r="R3198" t="s">
        <v>34</v>
      </c>
      <c r="S3198" t="s">
        <v>34</v>
      </c>
      <c r="T3198" t="s">
        <v>34</v>
      </c>
      <c r="U3198" t="s">
        <v>67</v>
      </c>
      <c r="V3198" t="s">
        <v>34</v>
      </c>
      <c r="W3198" t="s">
        <v>51</v>
      </c>
      <c r="X3198">
        <v>23.95</v>
      </c>
      <c r="Y3198">
        <v>1713.1</v>
      </c>
      <c r="Z3198">
        <v>0</v>
      </c>
      <c r="AA3198">
        <v>0</v>
      </c>
      <c r="AB3198">
        <v>1534.56</v>
      </c>
      <c r="AC3198">
        <v>3247.66</v>
      </c>
      <c r="AD3198" t="s">
        <v>41</v>
      </c>
      <c r="AE3198" t="s">
        <v>42</v>
      </c>
      <c r="AF3198" t="s">
        <v>42</v>
      </c>
      <c r="AG3198">
        <f t="shared" si="98"/>
        <v>0</v>
      </c>
      <c r="AH3198" t="str" cm="1">
        <f t="array" ref="AH3198">_xlfn.IFS(
X3198&lt;=20, "&lt;20",
AND(X3198&gt;=20, X3198&lt;50), "20-50",
AND(X3198&gt;=50, X3198&lt;100), "50-100",
X3198&gt;=100, "&gt;100"
)</f>
        <v>20-50</v>
      </c>
      <c r="AI3198">
        <f t="shared" si="99"/>
        <v>0</v>
      </c>
      <c r="AJ3198" t="str" cm="1">
        <f t="array" ref="AJ3198">_xlfn.IFS(
C3198&lt;=20, "&lt;20",
AND(C3198&gt;=20, C3198&lt;35), "20-35",
AND(C3198&gt;=35, C3198&lt;50), "35-50",
C3198&gt;=50, "50-100"
)</f>
        <v>50-100</v>
      </c>
      <c r="AK3198" t="str" cm="1">
        <f t="array" ref="AK3198">_xlfn.IFS(
G3198&lt;6, "&lt;6",
AND(G3198&gt;=6, G3198&lt;12), "6-12",
AND(G3198&gt;=12, G3198&lt;18), "12-18",  AND(G3198&gt;=18, G3198&lt;24), "18-24", G3198&gt;=24, "24-36")</f>
        <v>12-18</v>
      </c>
    </row>
    <row r="3199" spans="1:37" x14ac:dyDescent="0.3">
      <c r="A3199" t="s">
        <v>3299</v>
      </c>
      <c r="B3199" t="s">
        <v>44</v>
      </c>
      <c r="C3199">
        <v>46</v>
      </c>
      <c r="D3199" t="s">
        <v>37</v>
      </c>
      <c r="E3199" t="s">
        <v>90</v>
      </c>
      <c r="F3199">
        <v>1</v>
      </c>
      <c r="G3199">
        <v>27</v>
      </c>
      <c r="H3199" t="s">
        <v>36</v>
      </c>
      <c r="I3199" t="s">
        <v>37</v>
      </c>
      <c r="J3199" t="s">
        <v>37</v>
      </c>
      <c r="K3199" t="s">
        <v>37</v>
      </c>
      <c r="L3199" t="s">
        <v>50</v>
      </c>
      <c r="M3199" t="s">
        <v>34</v>
      </c>
      <c r="N3199" t="s">
        <v>37</v>
      </c>
      <c r="O3199" t="s">
        <v>37</v>
      </c>
      <c r="P3199" t="s">
        <v>34</v>
      </c>
      <c r="Q3199" t="s">
        <v>37</v>
      </c>
      <c r="R3199" t="s">
        <v>34</v>
      </c>
      <c r="S3199" t="s">
        <v>34</v>
      </c>
      <c r="T3199" t="s">
        <v>37</v>
      </c>
      <c r="U3199" t="s">
        <v>46</v>
      </c>
      <c r="V3199" t="s">
        <v>37</v>
      </c>
      <c r="W3199" t="s">
        <v>40</v>
      </c>
      <c r="X3199">
        <v>96.35</v>
      </c>
      <c r="Y3199">
        <v>3915.4</v>
      </c>
      <c r="Z3199">
        <v>0</v>
      </c>
      <c r="AA3199">
        <v>0</v>
      </c>
      <c r="AB3199">
        <v>1176.8</v>
      </c>
      <c r="AC3199">
        <v>5092.2</v>
      </c>
      <c r="AD3199" t="s">
        <v>41</v>
      </c>
      <c r="AE3199" t="s">
        <v>42</v>
      </c>
      <c r="AF3199" t="s">
        <v>42</v>
      </c>
      <c r="AG3199">
        <f t="shared" si="98"/>
        <v>0</v>
      </c>
      <c r="AH3199" t="str" cm="1">
        <f t="array" ref="AH3199">_xlfn.IFS(
X3199&lt;=20, "&lt;20",
AND(X3199&gt;=20, X3199&lt;50), "20-50",
AND(X3199&gt;=50, X3199&lt;100), "50-100",
X3199&gt;=100, "&gt;100"
)</f>
        <v>50-100</v>
      </c>
      <c r="AI3199">
        <f t="shared" si="99"/>
        <v>0</v>
      </c>
      <c r="AJ3199" t="str" cm="1">
        <f t="array" ref="AJ3199">_xlfn.IFS(
C3199&lt;=20, "&lt;20",
AND(C3199&gt;=20, C3199&lt;35), "20-35",
AND(C3199&gt;=35, C3199&lt;50), "35-50",
C3199&gt;=50, "50-100"
)</f>
        <v>35-50</v>
      </c>
      <c r="AK3199" t="str" cm="1">
        <f t="array" ref="AK3199">_xlfn.IFS(
G3199&lt;6, "&lt;6",
AND(G3199&gt;=6, G3199&lt;12), "6-12",
AND(G3199&gt;=12, G3199&lt;18), "12-18",  AND(G3199&gt;=18, G3199&lt;24), "18-24", G3199&gt;=24, "24-36")</f>
        <v>24-36</v>
      </c>
    </row>
    <row r="3200" spans="1:37" x14ac:dyDescent="0.3">
      <c r="A3200" t="s">
        <v>3300</v>
      </c>
      <c r="B3200" t="s">
        <v>33</v>
      </c>
      <c r="C3200">
        <v>51</v>
      </c>
      <c r="D3200" t="s">
        <v>34</v>
      </c>
      <c r="E3200" t="s">
        <v>69</v>
      </c>
      <c r="F3200">
        <v>4</v>
      </c>
      <c r="G3200">
        <v>30</v>
      </c>
      <c r="H3200" t="s">
        <v>36</v>
      </c>
      <c r="I3200" t="s">
        <v>37</v>
      </c>
      <c r="J3200" t="s">
        <v>34</v>
      </c>
      <c r="K3200" t="s">
        <v>37</v>
      </c>
      <c r="L3200" t="s">
        <v>50</v>
      </c>
      <c r="M3200" t="s">
        <v>34</v>
      </c>
      <c r="N3200" t="s">
        <v>37</v>
      </c>
      <c r="O3200" t="s">
        <v>37</v>
      </c>
      <c r="P3200" t="s">
        <v>37</v>
      </c>
      <c r="Q3200" t="s">
        <v>37</v>
      </c>
      <c r="R3200" t="s">
        <v>37</v>
      </c>
      <c r="S3200" t="s">
        <v>37</v>
      </c>
      <c r="T3200" t="s">
        <v>37</v>
      </c>
      <c r="U3200" t="s">
        <v>46</v>
      </c>
      <c r="V3200" t="s">
        <v>37</v>
      </c>
      <c r="W3200" t="s">
        <v>51</v>
      </c>
      <c r="X3200">
        <v>102.8</v>
      </c>
      <c r="Y3200">
        <v>2110.15</v>
      </c>
      <c r="Z3200">
        <v>0</v>
      </c>
      <c r="AA3200">
        <v>0</v>
      </c>
      <c r="AB3200">
        <v>350.07</v>
      </c>
      <c r="AC3200">
        <v>2460.2199999999998</v>
      </c>
      <c r="AD3200" t="s">
        <v>52</v>
      </c>
      <c r="AE3200" t="s">
        <v>53</v>
      </c>
      <c r="AF3200" t="s">
        <v>54</v>
      </c>
      <c r="AG3200">
        <f t="shared" si="98"/>
        <v>1</v>
      </c>
      <c r="AH3200" t="str" cm="1">
        <f t="array" ref="AH3200">_xlfn.IFS(
X3200&lt;=20, "&lt;20",
AND(X3200&gt;=20, X3200&lt;50), "20-50",
AND(X3200&gt;=50, X3200&lt;100), "50-100",
X3200&gt;=100, "&gt;100"
)</f>
        <v>&gt;100</v>
      </c>
      <c r="AI3200">
        <f t="shared" si="99"/>
        <v>0</v>
      </c>
      <c r="AJ3200" t="str" cm="1">
        <f t="array" ref="AJ3200">_xlfn.IFS(
C3200&lt;=20, "&lt;20",
AND(C3200&gt;=20, C3200&lt;35), "20-35",
AND(C3200&gt;=35, C3200&lt;50), "35-50",
C3200&gt;=50, "50-100"
)</f>
        <v>50-100</v>
      </c>
      <c r="AK3200" t="str" cm="1">
        <f t="array" ref="AK3200">_xlfn.IFS(
G3200&lt;6, "&lt;6",
AND(G3200&gt;=6, G3200&lt;12), "6-12",
AND(G3200&gt;=12, G3200&lt;18), "12-18",  AND(G3200&gt;=18, G3200&lt;24), "18-24", G3200&gt;=24, "24-36")</f>
        <v>24-36</v>
      </c>
    </row>
    <row r="3201" spans="1:37" x14ac:dyDescent="0.3">
      <c r="A3201" t="s">
        <v>3301</v>
      </c>
      <c r="B3201" t="s">
        <v>44</v>
      </c>
      <c r="C3201">
        <v>68</v>
      </c>
      <c r="D3201" t="s">
        <v>37</v>
      </c>
      <c r="E3201" t="s">
        <v>164</v>
      </c>
      <c r="F3201">
        <v>10</v>
      </c>
      <c r="G3201">
        <v>10</v>
      </c>
      <c r="H3201" t="s">
        <v>57</v>
      </c>
      <c r="I3201" t="s">
        <v>37</v>
      </c>
      <c r="J3201" t="s">
        <v>37</v>
      </c>
      <c r="K3201" t="s">
        <v>37</v>
      </c>
      <c r="L3201" t="s">
        <v>50</v>
      </c>
      <c r="M3201" t="s">
        <v>37</v>
      </c>
      <c r="N3201" t="s">
        <v>37</v>
      </c>
      <c r="O3201" t="s">
        <v>34</v>
      </c>
      <c r="P3201" t="s">
        <v>34</v>
      </c>
      <c r="Q3201" t="s">
        <v>34</v>
      </c>
      <c r="R3201" t="s">
        <v>37</v>
      </c>
      <c r="S3201" t="s">
        <v>37</v>
      </c>
      <c r="T3201" t="s">
        <v>34</v>
      </c>
      <c r="U3201" t="s">
        <v>46</v>
      </c>
      <c r="V3201" t="s">
        <v>37</v>
      </c>
      <c r="W3201" t="s">
        <v>51</v>
      </c>
      <c r="X3201">
        <v>95.15</v>
      </c>
      <c r="Y3201">
        <v>1789.25</v>
      </c>
      <c r="Z3201">
        <v>0</v>
      </c>
      <c r="AA3201">
        <v>120</v>
      </c>
      <c r="AB3201">
        <v>624.53</v>
      </c>
      <c r="AC3201">
        <v>2533.7800000000002</v>
      </c>
      <c r="AD3201" t="s">
        <v>52</v>
      </c>
      <c r="AE3201" t="s">
        <v>100</v>
      </c>
      <c r="AF3201" t="s">
        <v>101</v>
      </c>
      <c r="AG3201">
        <f t="shared" si="98"/>
        <v>1</v>
      </c>
      <c r="AH3201" t="str" cm="1">
        <f t="array" ref="AH3201">_xlfn.IFS(
X3201&lt;=20, "&lt;20",
AND(X3201&gt;=20, X3201&lt;50), "20-50",
AND(X3201&gt;=50, X3201&lt;100), "50-100",
X3201&gt;=100, "&gt;100"
)</f>
        <v>50-100</v>
      </c>
      <c r="AI3201">
        <f t="shared" si="99"/>
        <v>0</v>
      </c>
      <c r="AJ3201" t="str" cm="1">
        <f t="array" ref="AJ3201">_xlfn.IFS(
C3201&lt;=20, "&lt;20",
AND(C3201&gt;=20, C3201&lt;35), "20-35",
AND(C3201&gt;=35, C3201&lt;50), "35-50",
C3201&gt;=50, "50-100"
)</f>
        <v>50-100</v>
      </c>
      <c r="AK3201" t="str" cm="1">
        <f t="array" ref="AK3201">_xlfn.IFS(
G3201&lt;6, "&lt;6",
AND(G3201&gt;=6, G3201&lt;12), "6-12",
AND(G3201&gt;=12, G3201&lt;18), "12-18",  AND(G3201&gt;=18, G3201&lt;24), "18-24", G3201&gt;=24, "24-36")</f>
        <v>6-12</v>
      </c>
    </row>
    <row r="3202" spans="1:37" x14ac:dyDescent="0.3">
      <c r="A3202" t="s">
        <v>3302</v>
      </c>
      <c r="B3202" t="s">
        <v>44</v>
      </c>
      <c r="C3202">
        <v>37</v>
      </c>
      <c r="D3202" t="s">
        <v>34</v>
      </c>
      <c r="E3202" t="s">
        <v>56</v>
      </c>
      <c r="F3202">
        <v>13</v>
      </c>
      <c r="G3202">
        <v>12</v>
      </c>
      <c r="H3202" t="s">
        <v>57</v>
      </c>
      <c r="I3202" t="s">
        <v>37</v>
      </c>
      <c r="J3202" t="s">
        <v>34</v>
      </c>
      <c r="K3202" t="s">
        <v>37</v>
      </c>
      <c r="L3202" t="s">
        <v>50</v>
      </c>
      <c r="M3202" t="s">
        <v>37</v>
      </c>
      <c r="N3202" t="s">
        <v>34</v>
      </c>
      <c r="O3202" t="s">
        <v>37</v>
      </c>
      <c r="P3202" t="s">
        <v>34</v>
      </c>
      <c r="Q3202" t="s">
        <v>37</v>
      </c>
      <c r="R3202" t="s">
        <v>34</v>
      </c>
      <c r="S3202" t="s">
        <v>34</v>
      </c>
      <c r="T3202" t="s">
        <v>37</v>
      </c>
      <c r="U3202" t="s">
        <v>46</v>
      </c>
      <c r="V3202" t="s">
        <v>37</v>
      </c>
      <c r="W3202" t="s">
        <v>143</v>
      </c>
      <c r="X3202">
        <v>87.9</v>
      </c>
      <c r="Y3202">
        <v>1500.5</v>
      </c>
      <c r="Z3202">
        <v>0</v>
      </c>
      <c r="AA3202">
        <v>0</v>
      </c>
      <c r="AB3202">
        <v>434.88</v>
      </c>
      <c r="AC3202">
        <v>1935.38</v>
      </c>
      <c r="AD3202" t="s">
        <v>41</v>
      </c>
      <c r="AE3202" t="s">
        <v>42</v>
      </c>
      <c r="AF3202" t="s">
        <v>42</v>
      </c>
      <c r="AG3202">
        <f t="shared" si="98"/>
        <v>0</v>
      </c>
      <c r="AH3202" t="str" cm="1">
        <f t="array" ref="AH3202">_xlfn.IFS(
X3202&lt;=20, "&lt;20",
AND(X3202&gt;=20, X3202&lt;50), "20-50",
AND(X3202&gt;=50, X3202&lt;100), "50-100",
X3202&gt;=100, "&gt;100"
)</f>
        <v>50-100</v>
      </c>
      <c r="AI3202">
        <f t="shared" si="99"/>
        <v>0</v>
      </c>
      <c r="AJ3202" t="str" cm="1">
        <f t="array" ref="AJ3202">_xlfn.IFS(
C3202&lt;=20, "&lt;20",
AND(C3202&gt;=20, C3202&lt;35), "20-35",
AND(C3202&gt;=35, C3202&lt;50), "35-50",
C3202&gt;=50, "50-100"
)</f>
        <v>35-50</v>
      </c>
      <c r="AK3202" t="str" cm="1">
        <f t="array" ref="AK3202">_xlfn.IFS(
G3202&lt;6, "&lt;6",
AND(G3202&gt;=6, G3202&lt;12), "6-12",
AND(G3202&gt;=12, G3202&lt;18), "12-18",  AND(G3202&gt;=18, G3202&lt;24), "18-24", G3202&gt;=24, "24-36")</f>
        <v>12-18</v>
      </c>
    </row>
    <row r="3203" spans="1:37" x14ac:dyDescent="0.3">
      <c r="A3203" t="s">
        <v>3303</v>
      </c>
      <c r="B3203" t="s">
        <v>44</v>
      </c>
      <c r="C3203">
        <v>40</v>
      </c>
      <c r="D3203" t="s">
        <v>34</v>
      </c>
      <c r="E3203" t="s">
        <v>56</v>
      </c>
      <c r="F3203">
        <v>7</v>
      </c>
      <c r="G3203">
        <v>16</v>
      </c>
      <c r="H3203" t="s">
        <v>36</v>
      </c>
      <c r="I3203" t="s">
        <v>37</v>
      </c>
      <c r="J3203" t="s">
        <v>34</v>
      </c>
      <c r="K3203" t="s">
        <v>34</v>
      </c>
      <c r="L3203" t="s">
        <v>34</v>
      </c>
      <c r="M3203" t="s">
        <v>34</v>
      </c>
      <c r="N3203" t="s">
        <v>34</v>
      </c>
      <c r="O3203" t="s">
        <v>34</v>
      </c>
      <c r="P3203" t="s">
        <v>34</v>
      </c>
      <c r="Q3203" t="s">
        <v>34</v>
      </c>
      <c r="R3203" t="s">
        <v>34</v>
      </c>
      <c r="S3203" t="s">
        <v>34</v>
      </c>
      <c r="T3203" t="s">
        <v>34</v>
      </c>
      <c r="U3203" t="s">
        <v>46</v>
      </c>
      <c r="V3203" t="s">
        <v>37</v>
      </c>
      <c r="W3203" t="s">
        <v>40</v>
      </c>
      <c r="X3203">
        <v>20.05</v>
      </c>
      <c r="Y3203">
        <v>20.05</v>
      </c>
      <c r="Z3203">
        <v>0</v>
      </c>
      <c r="AA3203">
        <v>0</v>
      </c>
      <c r="AB3203">
        <v>3.23</v>
      </c>
      <c r="AC3203">
        <v>23.28</v>
      </c>
      <c r="AD3203" t="s">
        <v>85</v>
      </c>
      <c r="AE3203" t="s">
        <v>42</v>
      </c>
      <c r="AF3203" t="s">
        <v>42</v>
      </c>
      <c r="AG3203">
        <f t="shared" ref="AG3203:AG3266" si="100">IF(AD3203="Churned", 1,0)</f>
        <v>0</v>
      </c>
      <c r="AH3203" t="str" cm="1">
        <f t="array" ref="AH3203">_xlfn.IFS(
X3203&lt;=20, "&lt;20",
AND(X3203&gt;=20, X3203&lt;50), "20-50",
AND(X3203&gt;=50, X3203&lt;100), "50-100",
X3203&gt;=100, "&gt;100"
)</f>
        <v>20-50</v>
      </c>
      <c r="AI3203">
        <f t="shared" ref="AI3203:AI3266" si="101">IF(AD3203="Joined", 1, 0)</f>
        <v>1</v>
      </c>
      <c r="AJ3203" t="str" cm="1">
        <f t="array" ref="AJ3203">_xlfn.IFS(
C3203&lt;=20, "&lt;20",
AND(C3203&gt;=20, C3203&lt;35), "20-35",
AND(C3203&gt;=35, C3203&lt;50), "35-50",
C3203&gt;=50, "50-100"
)</f>
        <v>35-50</v>
      </c>
      <c r="AK3203" t="str" cm="1">
        <f t="array" ref="AK3203">_xlfn.IFS(
G3203&lt;6, "&lt;6",
AND(G3203&gt;=6, G3203&lt;12), "6-12",
AND(G3203&gt;=12, G3203&lt;18), "12-18",  AND(G3203&gt;=18, G3203&lt;24), "18-24", G3203&gt;=24, "24-36")</f>
        <v>12-18</v>
      </c>
    </row>
    <row r="3204" spans="1:37" x14ac:dyDescent="0.3">
      <c r="A3204" t="s">
        <v>3304</v>
      </c>
      <c r="B3204" t="s">
        <v>33</v>
      </c>
      <c r="C3204">
        <v>41</v>
      </c>
      <c r="D3204" t="s">
        <v>37</v>
      </c>
      <c r="E3204" t="s">
        <v>124</v>
      </c>
      <c r="F3204">
        <v>12</v>
      </c>
      <c r="G3204">
        <v>28</v>
      </c>
      <c r="H3204" t="s">
        <v>36</v>
      </c>
      <c r="I3204" t="s">
        <v>37</v>
      </c>
      <c r="J3204" t="s">
        <v>37</v>
      </c>
      <c r="K3204" t="s">
        <v>37</v>
      </c>
      <c r="L3204" t="s">
        <v>38</v>
      </c>
      <c r="M3204" t="s">
        <v>34</v>
      </c>
      <c r="N3204" t="s">
        <v>34</v>
      </c>
      <c r="O3204" t="s">
        <v>34</v>
      </c>
      <c r="P3204" t="s">
        <v>34</v>
      </c>
      <c r="Q3204" t="s">
        <v>34</v>
      </c>
      <c r="R3204" t="s">
        <v>37</v>
      </c>
      <c r="S3204" t="s">
        <v>37</v>
      </c>
      <c r="T3204" t="s">
        <v>37</v>
      </c>
      <c r="U3204" t="s">
        <v>46</v>
      </c>
      <c r="V3204" t="s">
        <v>34</v>
      </c>
      <c r="W3204" t="s">
        <v>51</v>
      </c>
      <c r="X3204">
        <v>62.05</v>
      </c>
      <c r="Y3204">
        <v>118.3</v>
      </c>
      <c r="Z3204">
        <v>0</v>
      </c>
      <c r="AA3204">
        <v>0</v>
      </c>
      <c r="AB3204">
        <v>74.58</v>
      </c>
      <c r="AC3204">
        <v>192.88</v>
      </c>
      <c r="AD3204" t="s">
        <v>52</v>
      </c>
      <c r="AE3204" t="s">
        <v>53</v>
      </c>
      <c r="AF3204" t="s">
        <v>91</v>
      </c>
      <c r="AG3204">
        <f t="shared" si="100"/>
        <v>1</v>
      </c>
      <c r="AH3204" t="str" cm="1">
        <f t="array" ref="AH3204">_xlfn.IFS(
X3204&lt;=20, "&lt;20",
AND(X3204&gt;=20, X3204&lt;50), "20-50",
AND(X3204&gt;=50, X3204&lt;100), "50-100",
X3204&gt;=100, "&gt;100"
)</f>
        <v>50-100</v>
      </c>
      <c r="AI3204">
        <f t="shared" si="101"/>
        <v>0</v>
      </c>
      <c r="AJ3204" t="str" cm="1">
        <f t="array" ref="AJ3204">_xlfn.IFS(
C3204&lt;=20, "&lt;20",
AND(C3204&gt;=20, C3204&lt;35), "20-35",
AND(C3204&gt;=35, C3204&lt;50), "35-50",
C3204&gt;=50, "50-100"
)</f>
        <v>35-50</v>
      </c>
      <c r="AK3204" t="str" cm="1">
        <f t="array" ref="AK3204">_xlfn.IFS(
G3204&lt;6, "&lt;6",
AND(G3204&gt;=6, G3204&lt;12), "6-12",
AND(G3204&gt;=12, G3204&lt;18), "12-18",  AND(G3204&gt;=18, G3204&lt;24), "18-24", G3204&gt;=24, "24-36")</f>
        <v>24-36</v>
      </c>
    </row>
    <row r="3205" spans="1:37" x14ac:dyDescent="0.3">
      <c r="A3205" t="s">
        <v>3305</v>
      </c>
      <c r="B3205" t="s">
        <v>33</v>
      </c>
      <c r="C3205">
        <v>56</v>
      </c>
      <c r="D3205" t="s">
        <v>34</v>
      </c>
      <c r="E3205" t="s">
        <v>74</v>
      </c>
      <c r="F3205">
        <v>7</v>
      </c>
      <c r="G3205">
        <v>32</v>
      </c>
      <c r="H3205" t="s">
        <v>110</v>
      </c>
      <c r="I3205" t="s">
        <v>34</v>
      </c>
      <c r="J3205" t="s">
        <v>34</v>
      </c>
      <c r="K3205" t="s">
        <v>37</v>
      </c>
      <c r="L3205" t="s">
        <v>72</v>
      </c>
      <c r="M3205" t="s">
        <v>37</v>
      </c>
      <c r="N3205" t="s">
        <v>34</v>
      </c>
      <c r="O3205" t="s">
        <v>37</v>
      </c>
      <c r="P3205" t="s">
        <v>37</v>
      </c>
      <c r="Q3205" t="s">
        <v>37</v>
      </c>
      <c r="R3205" t="s">
        <v>37</v>
      </c>
      <c r="S3205" t="s">
        <v>37</v>
      </c>
      <c r="T3205" t="s">
        <v>37</v>
      </c>
      <c r="U3205" t="s">
        <v>67</v>
      </c>
      <c r="V3205" t="s">
        <v>34</v>
      </c>
      <c r="W3205" t="s">
        <v>51</v>
      </c>
      <c r="X3205">
        <v>59.55</v>
      </c>
      <c r="Y3205">
        <v>2016.3</v>
      </c>
      <c r="Z3205">
        <v>0</v>
      </c>
      <c r="AA3205">
        <v>0</v>
      </c>
      <c r="AB3205">
        <v>0</v>
      </c>
      <c r="AC3205">
        <v>2016.3</v>
      </c>
      <c r="AD3205" t="s">
        <v>41</v>
      </c>
      <c r="AE3205" t="s">
        <v>42</v>
      </c>
      <c r="AF3205" t="s">
        <v>42</v>
      </c>
      <c r="AG3205">
        <f t="shared" si="100"/>
        <v>0</v>
      </c>
      <c r="AH3205" t="str" cm="1">
        <f t="array" ref="AH3205">_xlfn.IFS(
X3205&lt;=20, "&lt;20",
AND(X3205&gt;=20, X3205&lt;50), "20-50",
AND(X3205&gt;=50, X3205&lt;100), "50-100",
X3205&gt;=100, "&gt;100"
)</f>
        <v>50-100</v>
      </c>
      <c r="AI3205">
        <f t="shared" si="101"/>
        <v>0</v>
      </c>
      <c r="AJ3205" t="str" cm="1">
        <f t="array" ref="AJ3205">_xlfn.IFS(
C3205&lt;=20, "&lt;20",
AND(C3205&gt;=20, C3205&lt;35), "20-35",
AND(C3205&gt;=35, C3205&lt;50), "35-50",
C3205&gt;=50, "50-100"
)</f>
        <v>50-100</v>
      </c>
      <c r="AK3205" t="str" cm="1">
        <f t="array" ref="AK3205">_xlfn.IFS(
G3205&lt;6, "&lt;6",
AND(G3205&gt;=6, G3205&lt;12), "6-12",
AND(G3205&gt;=12, G3205&lt;18), "12-18",  AND(G3205&gt;=18, G3205&lt;24), "18-24", G3205&gt;=24, "24-36")</f>
        <v>24-36</v>
      </c>
    </row>
    <row r="3206" spans="1:37" x14ac:dyDescent="0.3">
      <c r="A3206" t="s">
        <v>3306</v>
      </c>
      <c r="B3206" t="s">
        <v>44</v>
      </c>
      <c r="C3206">
        <v>64</v>
      </c>
      <c r="D3206" t="s">
        <v>37</v>
      </c>
      <c r="E3206" t="s">
        <v>87</v>
      </c>
      <c r="F3206">
        <v>14</v>
      </c>
      <c r="G3206">
        <v>17</v>
      </c>
      <c r="H3206" t="s">
        <v>36</v>
      </c>
      <c r="I3206" t="s">
        <v>37</v>
      </c>
      <c r="J3206" t="s">
        <v>34</v>
      </c>
      <c r="K3206" t="s">
        <v>34</v>
      </c>
      <c r="L3206" t="s">
        <v>34</v>
      </c>
      <c r="M3206" t="s">
        <v>34</v>
      </c>
      <c r="N3206" t="s">
        <v>34</v>
      </c>
      <c r="O3206" t="s">
        <v>34</v>
      </c>
      <c r="P3206" t="s">
        <v>34</v>
      </c>
      <c r="Q3206" t="s">
        <v>34</v>
      </c>
      <c r="R3206" t="s">
        <v>34</v>
      </c>
      <c r="S3206" t="s">
        <v>34</v>
      </c>
      <c r="T3206" t="s">
        <v>34</v>
      </c>
      <c r="U3206" t="s">
        <v>46</v>
      </c>
      <c r="V3206" t="s">
        <v>37</v>
      </c>
      <c r="W3206" t="s">
        <v>40</v>
      </c>
      <c r="X3206">
        <v>19.3</v>
      </c>
      <c r="Y3206">
        <v>19.3</v>
      </c>
      <c r="Z3206">
        <v>0</v>
      </c>
      <c r="AA3206">
        <v>0</v>
      </c>
      <c r="AB3206">
        <v>49.2</v>
      </c>
      <c r="AC3206">
        <v>68.5</v>
      </c>
      <c r="AD3206" t="s">
        <v>52</v>
      </c>
      <c r="AE3206" t="s">
        <v>58</v>
      </c>
      <c r="AF3206" t="s">
        <v>288</v>
      </c>
      <c r="AG3206">
        <f t="shared" si="100"/>
        <v>1</v>
      </c>
      <c r="AH3206" t="str" cm="1">
        <f t="array" ref="AH3206">_xlfn.IFS(
X3206&lt;=20, "&lt;20",
AND(X3206&gt;=20, X3206&lt;50), "20-50",
AND(X3206&gt;=50, X3206&lt;100), "50-100",
X3206&gt;=100, "&gt;100"
)</f>
        <v>&lt;20</v>
      </c>
      <c r="AI3206">
        <f t="shared" si="101"/>
        <v>0</v>
      </c>
      <c r="AJ3206" t="str" cm="1">
        <f t="array" ref="AJ3206">_xlfn.IFS(
C3206&lt;=20, "&lt;20",
AND(C3206&gt;=20, C3206&lt;35), "20-35",
AND(C3206&gt;=35, C3206&lt;50), "35-50",
C3206&gt;=50, "50-100"
)</f>
        <v>50-100</v>
      </c>
      <c r="AK3206" t="str" cm="1">
        <f t="array" ref="AK3206">_xlfn.IFS(
G3206&lt;6, "&lt;6",
AND(G3206&gt;=6, G3206&lt;12), "6-12",
AND(G3206&gt;=12, G3206&lt;18), "12-18",  AND(G3206&gt;=18, G3206&lt;24), "18-24", G3206&gt;=24, "24-36")</f>
        <v>12-18</v>
      </c>
    </row>
    <row r="3207" spans="1:37" x14ac:dyDescent="0.3">
      <c r="A3207" t="s">
        <v>3307</v>
      </c>
      <c r="B3207" t="s">
        <v>33</v>
      </c>
      <c r="C3207">
        <v>75</v>
      </c>
      <c r="D3207" t="s">
        <v>34</v>
      </c>
      <c r="E3207" t="s">
        <v>114</v>
      </c>
      <c r="F3207">
        <v>13</v>
      </c>
      <c r="G3207">
        <v>20</v>
      </c>
      <c r="H3207" t="s">
        <v>70</v>
      </c>
      <c r="I3207" t="s">
        <v>37</v>
      </c>
      <c r="J3207" t="s">
        <v>34</v>
      </c>
      <c r="K3207" t="s">
        <v>37</v>
      </c>
      <c r="L3207" t="s">
        <v>38</v>
      </c>
      <c r="M3207" t="s">
        <v>37</v>
      </c>
      <c r="N3207" t="s">
        <v>37</v>
      </c>
      <c r="O3207" t="s">
        <v>37</v>
      </c>
      <c r="P3207" t="s">
        <v>37</v>
      </c>
      <c r="Q3207" t="s">
        <v>34</v>
      </c>
      <c r="R3207" t="s">
        <v>37</v>
      </c>
      <c r="S3207" t="s">
        <v>34</v>
      </c>
      <c r="T3207" t="s">
        <v>37</v>
      </c>
      <c r="U3207" t="s">
        <v>39</v>
      </c>
      <c r="V3207" t="s">
        <v>37</v>
      </c>
      <c r="W3207" t="s">
        <v>40</v>
      </c>
      <c r="X3207">
        <v>74.849999999999994</v>
      </c>
      <c r="Y3207">
        <v>4456.3500000000004</v>
      </c>
      <c r="Z3207">
        <v>0</v>
      </c>
      <c r="AA3207">
        <v>0</v>
      </c>
      <c r="AB3207">
        <v>2934</v>
      </c>
      <c r="AC3207">
        <v>7390.35</v>
      </c>
      <c r="AD3207" t="s">
        <v>41</v>
      </c>
      <c r="AE3207" t="s">
        <v>42</v>
      </c>
      <c r="AF3207" t="s">
        <v>42</v>
      </c>
      <c r="AG3207">
        <f t="shared" si="100"/>
        <v>0</v>
      </c>
      <c r="AH3207" t="str" cm="1">
        <f t="array" ref="AH3207">_xlfn.IFS(
X3207&lt;=20, "&lt;20",
AND(X3207&gt;=20, X3207&lt;50), "20-50",
AND(X3207&gt;=50, X3207&lt;100), "50-100",
X3207&gt;=100, "&gt;100"
)</f>
        <v>50-100</v>
      </c>
      <c r="AI3207">
        <f t="shared" si="101"/>
        <v>0</v>
      </c>
      <c r="AJ3207" t="str" cm="1">
        <f t="array" ref="AJ3207">_xlfn.IFS(
C3207&lt;=20, "&lt;20",
AND(C3207&gt;=20, C3207&lt;35), "20-35",
AND(C3207&gt;=35, C3207&lt;50), "35-50",
C3207&gt;=50, "50-100"
)</f>
        <v>50-100</v>
      </c>
      <c r="AK3207" t="str" cm="1">
        <f t="array" ref="AK3207">_xlfn.IFS(
G3207&lt;6, "&lt;6",
AND(G3207&gt;=6, G3207&lt;12), "6-12",
AND(G3207&gt;=12, G3207&lt;18), "12-18",  AND(G3207&gt;=18, G3207&lt;24), "18-24", G3207&gt;=24, "24-36")</f>
        <v>18-24</v>
      </c>
    </row>
    <row r="3208" spans="1:37" x14ac:dyDescent="0.3">
      <c r="A3208" t="s">
        <v>3308</v>
      </c>
      <c r="B3208" t="s">
        <v>44</v>
      </c>
      <c r="C3208">
        <v>58</v>
      </c>
      <c r="D3208" t="s">
        <v>34</v>
      </c>
      <c r="E3208" t="s">
        <v>109</v>
      </c>
      <c r="F3208">
        <v>5</v>
      </c>
      <c r="G3208">
        <v>11</v>
      </c>
      <c r="H3208" t="s">
        <v>36</v>
      </c>
      <c r="I3208" t="s">
        <v>37</v>
      </c>
      <c r="J3208" t="s">
        <v>37</v>
      </c>
      <c r="K3208" t="s">
        <v>37</v>
      </c>
      <c r="L3208" t="s">
        <v>50</v>
      </c>
      <c r="M3208" t="s">
        <v>34</v>
      </c>
      <c r="N3208" t="s">
        <v>37</v>
      </c>
      <c r="O3208" t="s">
        <v>37</v>
      </c>
      <c r="P3208" t="s">
        <v>37</v>
      </c>
      <c r="Q3208" t="s">
        <v>37</v>
      </c>
      <c r="R3208" t="s">
        <v>37</v>
      </c>
      <c r="S3208" t="s">
        <v>37</v>
      </c>
      <c r="T3208" t="s">
        <v>37</v>
      </c>
      <c r="U3208" t="s">
        <v>67</v>
      </c>
      <c r="V3208" t="s">
        <v>37</v>
      </c>
      <c r="W3208" t="s">
        <v>40</v>
      </c>
      <c r="X3208">
        <v>109.75</v>
      </c>
      <c r="Y3208">
        <v>7758.9</v>
      </c>
      <c r="Z3208">
        <v>0</v>
      </c>
      <c r="AA3208">
        <v>0</v>
      </c>
      <c r="AB3208">
        <v>1652.4</v>
      </c>
      <c r="AC3208">
        <v>9411.2999999999993</v>
      </c>
      <c r="AD3208" t="s">
        <v>41</v>
      </c>
      <c r="AE3208" t="s">
        <v>42</v>
      </c>
      <c r="AF3208" t="s">
        <v>42</v>
      </c>
      <c r="AG3208">
        <f t="shared" si="100"/>
        <v>0</v>
      </c>
      <c r="AH3208" t="str" cm="1">
        <f t="array" ref="AH3208">_xlfn.IFS(
X3208&lt;=20, "&lt;20",
AND(X3208&gt;=20, X3208&lt;50), "20-50",
AND(X3208&gt;=50, X3208&lt;100), "50-100",
X3208&gt;=100, "&gt;100"
)</f>
        <v>&gt;100</v>
      </c>
      <c r="AI3208">
        <f t="shared" si="101"/>
        <v>0</v>
      </c>
      <c r="AJ3208" t="str" cm="1">
        <f t="array" ref="AJ3208">_xlfn.IFS(
C3208&lt;=20, "&lt;20",
AND(C3208&gt;=20, C3208&lt;35), "20-35",
AND(C3208&gt;=35, C3208&lt;50), "35-50",
C3208&gt;=50, "50-100"
)</f>
        <v>50-100</v>
      </c>
      <c r="AK3208" t="str" cm="1">
        <f t="array" ref="AK3208">_xlfn.IFS(
G3208&lt;6, "&lt;6",
AND(G3208&gt;=6, G3208&lt;12), "6-12",
AND(G3208&gt;=12, G3208&lt;18), "12-18",  AND(G3208&gt;=18, G3208&lt;24), "18-24", G3208&gt;=24, "24-36")</f>
        <v>6-12</v>
      </c>
    </row>
    <row r="3209" spans="1:37" x14ac:dyDescent="0.3">
      <c r="A3209" t="s">
        <v>3309</v>
      </c>
      <c r="B3209" t="s">
        <v>44</v>
      </c>
      <c r="C3209">
        <v>39</v>
      </c>
      <c r="D3209" t="s">
        <v>37</v>
      </c>
      <c r="E3209" t="s">
        <v>164</v>
      </c>
      <c r="F3209">
        <v>10</v>
      </c>
      <c r="G3209">
        <v>30</v>
      </c>
      <c r="H3209" t="s">
        <v>36</v>
      </c>
      <c r="I3209" t="s">
        <v>37</v>
      </c>
      <c r="J3209" t="s">
        <v>34</v>
      </c>
      <c r="K3209" t="s">
        <v>37</v>
      </c>
      <c r="L3209" t="s">
        <v>38</v>
      </c>
      <c r="M3209" t="s">
        <v>34</v>
      </c>
      <c r="N3209" t="s">
        <v>34</v>
      </c>
      <c r="O3209" t="s">
        <v>34</v>
      </c>
      <c r="P3209" t="s">
        <v>34</v>
      </c>
      <c r="Q3209" t="s">
        <v>34</v>
      </c>
      <c r="R3209" t="s">
        <v>34</v>
      </c>
      <c r="S3209" t="s">
        <v>34</v>
      </c>
      <c r="T3209" t="s">
        <v>34</v>
      </c>
      <c r="U3209" t="s">
        <v>46</v>
      </c>
      <c r="V3209" t="s">
        <v>37</v>
      </c>
      <c r="W3209" t="s">
        <v>40</v>
      </c>
      <c r="X3209">
        <v>45</v>
      </c>
      <c r="Y3209">
        <v>96.45</v>
      </c>
      <c r="Z3209">
        <v>0</v>
      </c>
      <c r="AA3209">
        <v>30</v>
      </c>
      <c r="AB3209">
        <v>34.5</v>
      </c>
      <c r="AC3209">
        <v>160.94999999999999</v>
      </c>
      <c r="AD3209" t="s">
        <v>52</v>
      </c>
      <c r="AE3209" t="s">
        <v>53</v>
      </c>
      <c r="AF3209" t="s">
        <v>54</v>
      </c>
      <c r="AG3209">
        <f t="shared" si="100"/>
        <v>1</v>
      </c>
      <c r="AH3209" t="str" cm="1">
        <f t="array" ref="AH3209">_xlfn.IFS(
X3209&lt;=20, "&lt;20",
AND(X3209&gt;=20, X3209&lt;50), "20-50",
AND(X3209&gt;=50, X3209&lt;100), "50-100",
X3209&gt;=100, "&gt;100"
)</f>
        <v>20-50</v>
      </c>
      <c r="AI3209">
        <f t="shared" si="101"/>
        <v>0</v>
      </c>
      <c r="AJ3209" t="str" cm="1">
        <f t="array" ref="AJ3209">_xlfn.IFS(
C3209&lt;=20, "&lt;20",
AND(C3209&gt;=20, C3209&lt;35), "20-35",
AND(C3209&gt;=35, C3209&lt;50), "35-50",
C3209&gt;=50, "50-100"
)</f>
        <v>35-50</v>
      </c>
      <c r="AK3209" t="str" cm="1">
        <f t="array" ref="AK3209">_xlfn.IFS(
G3209&lt;6, "&lt;6",
AND(G3209&gt;=6, G3209&lt;12), "6-12",
AND(G3209&gt;=12, G3209&lt;18), "12-18",  AND(G3209&gt;=18, G3209&lt;24), "18-24", G3209&gt;=24, "24-36")</f>
        <v>24-36</v>
      </c>
    </row>
    <row r="3210" spans="1:37" x14ac:dyDescent="0.3">
      <c r="A3210" t="s">
        <v>3310</v>
      </c>
      <c r="B3210" t="s">
        <v>33</v>
      </c>
      <c r="C3210">
        <v>33</v>
      </c>
      <c r="D3210" t="s">
        <v>34</v>
      </c>
      <c r="E3210" t="s">
        <v>114</v>
      </c>
      <c r="F3210">
        <v>15</v>
      </c>
      <c r="G3210">
        <v>8</v>
      </c>
      <c r="H3210" t="s">
        <v>70</v>
      </c>
      <c r="I3210" t="s">
        <v>37</v>
      </c>
      <c r="J3210" t="s">
        <v>37</v>
      </c>
      <c r="K3210" t="s">
        <v>37</v>
      </c>
      <c r="L3210" t="s">
        <v>72</v>
      </c>
      <c r="M3210" t="s">
        <v>37</v>
      </c>
      <c r="N3210" t="s">
        <v>37</v>
      </c>
      <c r="O3210" t="s">
        <v>37</v>
      </c>
      <c r="P3210" t="s">
        <v>37</v>
      </c>
      <c r="Q3210" t="s">
        <v>37</v>
      </c>
      <c r="R3210" t="s">
        <v>34</v>
      </c>
      <c r="S3210" t="s">
        <v>34</v>
      </c>
      <c r="T3210" t="s">
        <v>37</v>
      </c>
      <c r="U3210" t="s">
        <v>67</v>
      </c>
      <c r="V3210" t="s">
        <v>37</v>
      </c>
      <c r="W3210" t="s">
        <v>40</v>
      </c>
      <c r="X3210">
        <v>79.849999999999994</v>
      </c>
      <c r="Y3210">
        <v>4861.45</v>
      </c>
      <c r="Z3210">
        <v>0</v>
      </c>
      <c r="AA3210">
        <v>0</v>
      </c>
      <c r="AB3210">
        <v>807.66</v>
      </c>
      <c r="AC3210">
        <v>5669.11</v>
      </c>
      <c r="AD3210" t="s">
        <v>41</v>
      </c>
      <c r="AE3210" t="s">
        <v>42</v>
      </c>
      <c r="AF3210" t="s">
        <v>42</v>
      </c>
      <c r="AG3210">
        <f t="shared" si="100"/>
        <v>0</v>
      </c>
      <c r="AH3210" t="str" cm="1">
        <f t="array" ref="AH3210">_xlfn.IFS(
X3210&lt;=20, "&lt;20",
AND(X3210&gt;=20, X3210&lt;50), "20-50",
AND(X3210&gt;=50, X3210&lt;100), "50-100",
X3210&gt;=100, "&gt;100"
)</f>
        <v>50-100</v>
      </c>
      <c r="AI3210">
        <f t="shared" si="101"/>
        <v>0</v>
      </c>
      <c r="AJ3210" t="str" cm="1">
        <f t="array" ref="AJ3210">_xlfn.IFS(
C3210&lt;=20, "&lt;20",
AND(C3210&gt;=20, C3210&lt;35), "20-35",
AND(C3210&gt;=35, C3210&lt;50), "35-50",
C3210&gt;=50, "50-100"
)</f>
        <v>20-35</v>
      </c>
      <c r="AK3210" t="str" cm="1">
        <f t="array" ref="AK3210">_xlfn.IFS(
G3210&lt;6, "&lt;6",
AND(G3210&gt;=6, G3210&lt;12), "6-12",
AND(G3210&gt;=12, G3210&lt;18), "12-18",  AND(G3210&gt;=18, G3210&lt;24), "18-24", G3210&gt;=24, "24-36")</f>
        <v>6-12</v>
      </c>
    </row>
    <row r="3211" spans="1:37" x14ac:dyDescent="0.3">
      <c r="A3211" t="s">
        <v>3311</v>
      </c>
      <c r="B3211" t="s">
        <v>44</v>
      </c>
      <c r="C3211">
        <v>57</v>
      </c>
      <c r="D3211" t="s">
        <v>34</v>
      </c>
      <c r="E3211" t="s">
        <v>74</v>
      </c>
      <c r="F3211">
        <v>8</v>
      </c>
      <c r="G3211">
        <v>9</v>
      </c>
      <c r="H3211" t="s">
        <v>57</v>
      </c>
      <c r="I3211" t="s">
        <v>37</v>
      </c>
      <c r="J3211" t="s">
        <v>37</v>
      </c>
      <c r="K3211" t="s">
        <v>37</v>
      </c>
      <c r="L3211" t="s">
        <v>72</v>
      </c>
      <c r="M3211" t="s">
        <v>37</v>
      </c>
      <c r="N3211" t="s">
        <v>37</v>
      </c>
      <c r="O3211" t="s">
        <v>34</v>
      </c>
      <c r="P3211" t="s">
        <v>37</v>
      </c>
      <c r="Q3211" t="s">
        <v>34</v>
      </c>
      <c r="R3211" t="s">
        <v>34</v>
      </c>
      <c r="S3211" t="s">
        <v>34</v>
      </c>
      <c r="T3211" t="s">
        <v>37</v>
      </c>
      <c r="U3211" t="s">
        <v>46</v>
      </c>
      <c r="V3211" t="s">
        <v>37</v>
      </c>
      <c r="W3211" t="s">
        <v>51</v>
      </c>
      <c r="X3211">
        <v>67.25</v>
      </c>
      <c r="Y3211">
        <v>832.3</v>
      </c>
      <c r="Z3211">
        <v>0</v>
      </c>
      <c r="AA3211">
        <v>0</v>
      </c>
      <c r="AB3211">
        <v>549.6</v>
      </c>
      <c r="AC3211">
        <v>1381.9</v>
      </c>
      <c r="AD3211" t="s">
        <v>41</v>
      </c>
      <c r="AE3211" t="s">
        <v>42</v>
      </c>
      <c r="AF3211" t="s">
        <v>42</v>
      </c>
      <c r="AG3211">
        <f t="shared" si="100"/>
        <v>0</v>
      </c>
      <c r="AH3211" t="str" cm="1">
        <f t="array" ref="AH3211">_xlfn.IFS(
X3211&lt;=20, "&lt;20",
AND(X3211&gt;=20, X3211&lt;50), "20-50",
AND(X3211&gt;=50, X3211&lt;100), "50-100",
X3211&gt;=100, "&gt;100"
)</f>
        <v>50-100</v>
      </c>
      <c r="AI3211">
        <f t="shared" si="101"/>
        <v>0</v>
      </c>
      <c r="AJ3211" t="str" cm="1">
        <f t="array" ref="AJ3211">_xlfn.IFS(
C3211&lt;=20, "&lt;20",
AND(C3211&gt;=20, C3211&lt;35), "20-35",
AND(C3211&gt;=35, C3211&lt;50), "35-50",
C3211&gt;=50, "50-100"
)</f>
        <v>50-100</v>
      </c>
      <c r="AK3211" t="str" cm="1">
        <f t="array" ref="AK3211">_xlfn.IFS(
G3211&lt;6, "&lt;6",
AND(G3211&gt;=6, G3211&lt;12), "6-12",
AND(G3211&gt;=12, G3211&lt;18), "12-18",  AND(G3211&gt;=18, G3211&lt;24), "18-24", G3211&gt;=24, "24-36")</f>
        <v>6-12</v>
      </c>
    </row>
    <row r="3212" spans="1:37" x14ac:dyDescent="0.3">
      <c r="A3212" t="s">
        <v>3312</v>
      </c>
      <c r="B3212" t="s">
        <v>44</v>
      </c>
      <c r="C3212">
        <v>60</v>
      </c>
      <c r="D3212" t="s">
        <v>34</v>
      </c>
      <c r="E3212" t="s">
        <v>164</v>
      </c>
      <c r="F3212">
        <v>10</v>
      </c>
      <c r="G3212">
        <v>11</v>
      </c>
      <c r="H3212" t="s">
        <v>36</v>
      </c>
      <c r="I3212" t="s">
        <v>37</v>
      </c>
      <c r="J3212" t="s">
        <v>34</v>
      </c>
      <c r="K3212" t="s">
        <v>37</v>
      </c>
      <c r="L3212" t="s">
        <v>50</v>
      </c>
      <c r="M3212" t="s">
        <v>37</v>
      </c>
      <c r="N3212" t="s">
        <v>34</v>
      </c>
      <c r="O3212" t="s">
        <v>37</v>
      </c>
      <c r="P3212" t="s">
        <v>37</v>
      </c>
      <c r="Q3212" t="s">
        <v>34</v>
      </c>
      <c r="R3212" t="s">
        <v>34</v>
      </c>
      <c r="S3212" t="s">
        <v>34</v>
      </c>
      <c r="T3212" t="s">
        <v>34</v>
      </c>
      <c r="U3212" t="s">
        <v>46</v>
      </c>
      <c r="V3212" t="s">
        <v>34</v>
      </c>
      <c r="W3212" t="s">
        <v>51</v>
      </c>
      <c r="X3212">
        <v>87.6</v>
      </c>
      <c r="Y3212">
        <v>2724.25</v>
      </c>
      <c r="Z3212">
        <v>0</v>
      </c>
      <c r="AA3212">
        <v>70</v>
      </c>
      <c r="AB3212">
        <v>1268.52</v>
      </c>
      <c r="AC3212">
        <v>4062.77</v>
      </c>
      <c r="AD3212" t="s">
        <v>41</v>
      </c>
      <c r="AE3212" t="s">
        <v>42</v>
      </c>
      <c r="AF3212" t="s">
        <v>42</v>
      </c>
      <c r="AG3212">
        <f t="shared" si="100"/>
        <v>0</v>
      </c>
      <c r="AH3212" t="str" cm="1">
        <f t="array" ref="AH3212">_xlfn.IFS(
X3212&lt;=20, "&lt;20",
AND(X3212&gt;=20, X3212&lt;50), "20-50",
AND(X3212&gt;=50, X3212&lt;100), "50-100",
X3212&gt;=100, "&gt;100"
)</f>
        <v>50-100</v>
      </c>
      <c r="AI3212">
        <f t="shared" si="101"/>
        <v>0</v>
      </c>
      <c r="AJ3212" t="str" cm="1">
        <f t="array" ref="AJ3212">_xlfn.IFS(
C3212&lt;=20, "&lt;20",
AND(C3212&gt;=20, C3212&lt;35), "20-35",
AND(C3212&gt;=35, C3212&lt;50), "35-50",
C3212&gt;=50, "50-100"
)</f>
        <v>50-100</v>
      </c>
      <c r="AK3212" t="str" cm="1">
        <f t="array" ref="AK3212">_xlfn.IFS(
G3212&lt;6, "&lt;6",
AND(G3212&gt;=6, G3212&lt;12), "6-12",
AND(G3212&gt;=12, G3212&lt;18), "12-18",  AND(G3212&gt;=18, G3212&lt;24), "18-24", G3212&gt;=24, "24-36")</f>
        <v>6-12</v>
      </c>
    </row>
    <row r="3213" spans="1:37" x14ac:dyDescent="0.3">
      <c r="A3213" t="s">
        <v>3313</v>
      </c>
      <c r="B3213" t="s">
        <v>44</v>
      </c>
      <c r="C3213">
        <v>55</v>
      </c>
      <c r="D3213" t="s">
        <v>37</v>
      </c>
      <c r="E3213" t="s">
        <v>82</v>
      </c>
      <c r="F3213">
        <v>4</v>
      </c>
      <c r="G3213">
        <v>18</v>
      </c>
      <c r="H3213" t="s">
        <v>66</v>
      </c>
      <c r="I3213" t="s">
        <v>37</v>
      </c>
      <c r="J3213" t="s">
        <v>37</v>
      </c>
      <c r="K3213" t="s">
        <v>37</v>
      </c>
      <c r="L3213" t="s">
        <v>38</v>
      </c>
      <c r="M3213" t="s">
        <v>37</v>
      </c>
      <c r="N3213" t="s">
        <v>37</v>
      </c>
      <c r="O3213" t="s">
        <v>37</v>
      </c>
      <c r="P3213" t="s">
        <v>37</v>
      </c>
      <c r="Q3213" t="s">
        <v>37</v>
      </c>
      <c r="R3213" t="s">
        <v>37</v>
      </c>
      <c r="S3213" t="s">
        <v>37</v>
      </c>
      <c r="T3213" t="s">
        <v>37</v>
      </c>
      <c r="U3213" t="s">
        <v>67</v>
      </c>
      <c r="V3213" t="s">
        <v>34</v>
      </c>
      <c r="W3213" t="s">
        <v>40</v>
      </c>
      <c r="X3213">
        <v>89.9</v>
      </c>
      <c r="Y3213">
        <v>6457.15</v>
      </c>
      <c r="Z3213">
        <v>0</v>
      </c>
      <c r="AA3213">
        <v>0</v>
      </c>
      <c r="AB3213">
        <v>2224.4299999999998</v>
      </c>
      <c r="AC3213">
        <v>8681.58</v>
      </c>
      <c r="AD3213" t="s">
        <v>41</v>
      </c>
      <c r="AE3213" t="s">
        <v>42</v>
      </c>
      <c r="AF3213" t="s">
        <v>42</v>
      </c>
      <c r="AG3213">
        <f t="shared" si="100"/>
        <v>0</v>
      </c>
      <c r="AH3213" t="str" cm="1">
        <f t="array" ref="AH3213">_xlfn.IFS(
X3213&lt;=20, "&lt;20",
AND(X3213&gt;=20, X3213&lt;50), "20-50",
AND(X3213&gt;=50, X3213&lt;100), "50-100",
X3213&gt;=100, "&gt;100"
)</f>
        <v>50-100</v>
      </c>
      <c r="AI3213">
        <f t="shared" si="101"/>
        <v>0</v>
      </c>
      <c r="AJ3213" t="str" cm="1">
        <f t="array" ref="AJ3213">_xlfn.IFS(
C3213&lt;=20, "&lt;20",
AND(C3213&gt;=20, C3213&lt;35), "20-35",
AND(C3213&gt;=35, C3213&lt;50), "35-50",
C3213&gt;=50, "50-100"
)</f>
        <v>50-100</v>
      </c>
      <c r="AK3213" t="str" cm="1">
        <f t="array" ref="AK3213">_xlfn.IFS(
G3213&lt;6, "&lt;6",
AND(G3213&gt;=6, G3213&lt;12), "6-12",
AND(G3213&gt;=12, G3213&lt;18), "12-18",  AND(G3213&gt;=18, G3213&lt;24), "18-24", G3213&gt;=24, "24-36")</f>
        <v>18-24</v>
      </c>
    </row>
    <row r="3214" spans="1:37" x14ac:dyDescent="0.3">
      <c r="A3214" t="s">
        <v>3314</v>
      </c>
      <c r="B3214" t="s">
        <v>33</v>
      </c>
      <c r="C3214">
        <v>79</v>
      </c>
      <c r="D3214" t="s">
        <v>37</v>
      </c>
      <c r="E3214" t="s">
        <v>87</v>
      </c>
      <c r="F3214">
        <v>3</v>
      </c>
      <c r="G3214">
        <v>9</v>
      </c>
      <c r="H3214" t="s">
        <v>36</v>
      </c>
      <c r="I3214" t="s">
        <v>37</v>
      </c>
      <c r="J3214" t="s">
        <v>37</v>
      </c>
      <c r="K3214" t="s">
        <v>37</v>
      </c>
      <c r="L3214" t="s">
        <v>50</v>
      </c>
      <c r="M3214" t="s">
        <v>37</v>
      </c>
      <c r="N3214" t="s">
        <v>37</v>
      </c>
      <c r="O3214" t="s">
        <v>37</v>
      </c>
      <c r="P3214" t="s">
        <v>34</v>
      </c>
      <c r="Q3214" t="s">
        <v>37</v>
      </c>
      <c r="R3214" t="s">
        <v>34</v>
      </c>
      <c r="S3214" t="s">
        <v>34</v>
      </c>
      <c r="T3214" t="s">
        <v>37</v>
      </c>
      <c r="U3214" t="s">
        <v>39</v>
      </c>
      <c r="V3214" t="s">
        <v>37</v>
      </c>
      <c r="W3214" t="s">
        <v>51</v>
      </c>
      <c r="X3214">
        <v>101.9</v>
      </c>
      <c r="Y3214">
        <v>5265.5</v>
      </c>
      <c r="Z3214">
        <v>0</v>
      </c>
      <c r="AA3214">
        <v>0</v>
      </c>
      <c r="AB3214">
        <v>724.5</v>
      </c>
      <c r="AC3214">
        <v>5990</v>
      </c>
      <c r="AD3214" t="s">
        <v>41</v>
      </c>
      <c r="AE3214" t="s">
        <v>42</v>
      </c>
      <c r="AF3214" t="s">
        <v>42</v>
      </c>
      <c r="AG3214">
        <f t="shared" si="100"/>
        <v>0</v>
      </c>
      <c r="AH3214" t="str" cm="1">
        <f t="array" ref="AH3214">_xlfn.IFS(
X3214&lt;=20, "&lt;20",
AND(X3214&gt;=20, X3214&lt;50), "20-50",
AND(X3214&gt;=50, X3214&lt;100), "50-100",
X3214&gt;=100, "&gt;100"
)</f>
        <v>&gt;100</v>
      </c>
      <c r="AI3214">
        <f t="shared" si="101"/>
        <v>0</v>
      </c>
      <c r="AJ3214" t="str" cm="1">
        <f t="array" ref="AJ3214">_xlfn.IFS(
C3214&lt;=20, "&lt;20",
AND(C3214&gt;=20, C3214&lt;35), "20-35",
AND(C3214&gt;=35, C3214&lt;50), "35-50",
C3214&gt;=50, "50-100"
)</f>
        <v>50-100</v>
      </c>
      <c r="AK3214" t="str" cm="1">
        <f t="array" ref="AK3214">_xlfn.IFS(
G3214&lt;6, "&lt;6",
AND(G3214&gt;=6, G3214&lt;12), "6-12",
AND(G3214&gt;=12, G3214&lt;18), "12-18",  AND(G3214&gt;=18, G3214&lt;24), "18-24", G3214&gt;=24, "24-36")</f>
        <v>6-12</v>
      </c>
    </row>
    <row r="3215" spans="1:37" x14ac:dyDescent="0.3">
      <c r="A3215" t="s">
        <v>3315</v>
      </c>
      <c r="B3215" t="s">
        <v>44</v>
      </c>
      <c r="C3215">
        <v>50</v>
      </c>
      <c r="D3215" t="s">
        <v>37</v>
      </c>
      <c r="E3215" t="s">
        <v>45</v>
      </c>
      <c r="F3215">
        <v>6</v>
      </c>
      <c r="G3215">
        <v>20</v>
      </c>
      <c r="H3215" t="s">
        <v>70</v>
      </c>
      <c r="I3215" t="s">
        <v>34</v>
      </c>
      <c r="J3215" t="s">
        <v>34</v>
      </c>
      <c r="K3215" t="s">
        <v>37</v>
      </c>
      <c r="L3215" t="s">
        <v>72</v>
      </c>
      <c r="M3215" t="s">
        <v>37</v>
      </c>
      <c r="N3215" t="s">
        <v>37</v>
      </c>
      <c r="O3215" t="s">
        <v>34</v>
      </c>
      <c r="P3215" t="s">
        <v>34</v>
      </c>
      <c r="Q3215" t="s">
        <v>34</v>
      </c>
      <c r="R3215" t="s">
        <v>37</v>
      </c>
      <c r="S3215" t="s">
        <v>37</v>
      </c>
      <c r="T3215" t="s">
        <v>37</v>
      </c>
      <c r="U3215" t="s">
        <v>67</v>
      </c>
      <c r="V3215" t="s">
        <v>34</v>
      </c>
      <c r="W3215" t="s">
        <v>51</v>
      </c>
      <c r="X3215">
        <v>46.2</v>
      </c>
      <c r="Y3215">
        <v>2431.9499999999998</v>
      </c>
      <c r="Z3215">
        <v>0</v>
      </c>
      <c r="AA3215">
        <v>0</v>
      </c>
      <c r="AB3215">
        <v>0</v>
      </c>
      <c r="AC3215">
        <v>2431.9499999999998</v>
      </c>
      <c r="AD3215" t="s">
        <v>41</v>
      </c>
      <c r="AE3215" t="s">
        <v>42</v>
      </c>
      <c r="AF3215" t="s">
        <v>42</v>
      </c>
      <c r="AG3215">
        <f t="shared" si="100"/>
        <v>0</v>
      </c>
      <c r="AH3215" t="str" cm="1">
        <f t="array" ref="AH3215">_xlfn.IFS(
X3215&lt;=20, "&lt;20",
AND(X3215&gt;=20, X3215&lt;50), "20-50",
AND(X3215&gt;=50, X3215&lt;100), "50-100",
X3215&gt;=100, "&gt;100"
)</f>
        <v>20-50</v>
      </c>
      <c r="AI3215">
        <f t="shared" si="101"/>
        <v>0</v>
      </c>
      <c r="AJ3215" t="str" cm="1">
        <f t="array" ref="AJ3215">_xlfn.IFS(
C3215&lt;=20, "&lt;20",
AND(C3215&gt;=20, C3215&lt;35), "20-35",
AND(C3215&gt;=35, C3215&lt;50), "35-50",
C3215&gt;=50, "50-100"
)</f>
        <v>50-100</v>
      </c>
      <c r="AK3215" t="str" cm="1">
        <f t="array" ref="AK3215">_xlfn.IFS(
G3215&lt;6, "&lt;6",
AND(G3215&gt;=6, G3215&lt;12), "6-12",
AND(G3215&gt;=12, G3215&lt;18), "12-18",  AND(G3215&gt;=18, G3215&lt;24), "18-24", G3215&gt;=24, "24-36")</f>
        <v>18-24</v>
      </c>
    </row>
    <row r="3216" spans="1:37" x14ac:dyDescent="0.3">
      <c r="A3216" t="s">
        <v>3316</v>
      </c>
      <c r="B3216" t="s">
        <v>44</v>
      </c>
      <c r="C3216">
        <v>36</v>
      </c>
      <c r="D3216" t="s">
        <v>37</v>
      </c>
      <c r="E3216" t="s">
        <v>103</v>
      </c>
      <c r="F3216">
        <v>0</v>
      </c>
      <c r="G3216">
        <v>15</v>
      </c>
      <c r="H3216" t="s">
        <v>36</v>
      </c>
      <c r="I3216" t="s">
        <v>37</v>
      </c>
      <c r="J3216" t="s">
        <v>34</v>
      </c>
      <c r="K3216" t="s">
        <v>37</v>
      </c>
      <c r="L3216" t="s">
        <v>72</v>
      </c>
      <c r="M3216" t="s">
        <v>34</v>
      </c>
      <c r="N3216" t="s">
        <v>34</v>
      </c>
      <c r="O3216" t="s">
        <v>34</v>
      </c>
      <c r="P3216" t="s">
        <v>37</v>
      </c>
      <c r="Q3216" t="s">
        <v>34</v>
      </c>
      <c r="R3216" t="s">
        <v>34</v>
      </c>
      <c r="S3216" t="s">
        <v>34</v>
      </c>
      <c r="T3216" t="s">
        <v>37</v>
      </c>
      <c r="U3216" t="s">
        <v>46</v>
      </c>
      <c r="V3216" t="s">
        <v>37</v>
      </c>
      <c r="W3216" t="s">
        <v>51</v>
      </c>
      <c r="X3216">
        <v>52.2</v>
      </c>
      <c r="Y3216">
        <v>52.2</v>
      </c>
      <c r="Z3216">
        <v>0</v>
      </c>
      <c r="AA3216">
        <v>0</v>
      </c>
      <c r="AB3216">
        <v>34.04</v>
      </c>
      <c r="AC3216">
        <v>86.24</v>
      </c>
      <c r="AD3216" t="s">
        <v>52</v>
      </c>
      <c r="AE3216" t="s">
        <v>53</v>
      </c>
      <c r="AF3216" t="s">
        <v>91</v>
      </c>
      <c r="AG3216">
        <f t="shared" si="100"/>
        <v>1</v>
      </c>
      <c r="AH3216" t="str" cm="1">
        <f t="array" ref="AH3216">_xlfn.IFS(
X3216&lt;=20, "&lt;20",
AND(X3216&gt;=20, X3216&lt;50), "20-50",
AND(X3216&gt;=50, X3216&lt;100), "50-100",
X3216&gt;=100, "&gt;100"
)</f>
        <v>50-100</v>
      </c>
      <c r="AI3216">
        <f t="shared" si="101"/>
        <v>0</v>
      </c>
      <c r="AJ3216" t="str" cm="1">
        <f t="array" ref="AJ3216">_xlfn.IFS(
C3216&lt;=20, "&lt;20",
AND(C3216&gt;=20, C3216&lt;35), "20-35",
AND(C3216&gt;=35, C3216&lt;50), "35-50",
C3216&gt;=50, "50-100"
)</f>
        <v>35-50</v>
      </c>
      <c r="AK3216" t="str" cm="1">
        <f t="array" ref="AK3216">_xlfn.IFS(
G3216&lt;6, "&lt;6",
AND(G3216&gt;=6, G3216&lt;12), "6-12",
AND(G3216&gt;=12, G3216&lt;18), "12-18",  AND(G3216&gt;=18, G3216&lt;24), "18-24", G3216&gt;=24, "24-36")</f>
        <v>12-18</v>
      </c>
    </row>
    <row r="3217" spans="1:37" x14ac:dyDescent="0.3">
      <c r="A3217" t="s">
        <v>3317</v>
      </c>
      <c r="B3217" t="s">
        <v>44</v>
      </c>
      <c r="C3217">
        <v>68</v>
      </c>
      <c r="D3217" t="s">
        <v>37</v>
      </c>
      <c r="E3217" t="s">
        <v>82</v>
      </c>
      <c r="F3217">
        <v>2</v>
      </c>
      <c r="G3217">
        <v>28</v>
      </c>
      <c r="H3217" t="s">
        <v>36</v>
      </c>
      <c r="I3217" t="s">
        <v>37</v>
      </c>
      <c r="J3217" t="s">
        <v>37</v>
      </c>
      <c r="K3217" t="s">
        <v>37</v>
      </c>
      <c r="L3217" t="s">
        <v>72</v>
      </c>
      <c r="M3217" t="s">
        <v>37</v>
      </c>
      <c r="N3217" t="s">
        <v>34</v>
      </c>
      <c r="O3217" t="s">
        <v>34</v>
      </c>
      <c r="P3217" t="s">
        <v>34</v>
      </c>
      <c r="Q3217" t="s">
        <v>34</v>
      </c>
      <c r="R3217" t="s">
        <v>34</v>
      </c>
      <c r="S3217" t="s">
        <v>34</v>
      </c>
      <c r="T3217" t="s">
        <v>37</v>
      </c>
      <c r="U3217" t="s">
        <v>67</v>
      </c>
      <c r="V3217" t="s">
        <v>37</v>
      </c>
      <c r="W3217" t="s">
        <v>51</v>
      </c>
      <c r="X3217">
        <v>55.6</v>
      </c>
      <c r="Y3217">
        <v>580.79999999999995</v>
      </c>
      <c r="Z3217">
        <v>15.2</v>
      </c>
      <c r="AA3217">
        <v>0</v>
      </c>
      <c r="AB3217">
        <v>30.91</v>
      </c>
      <c r="AC3217">
        <v>596.51</v>
      </c>
      <c r="AD3217" t="s">
        <v>41</v>
      </c>
      <c r="AE3217" t="s">
        <v>42</v>
      </c>
      <c r="AF3217" t="s">
        <v>42</v>
      </c>
      <c r="AG3217">
        <f t="shared" si="100"/>
        <v>0</v>
      </c>
      <c r="AH3217" t="str" cm="1">
        <f t="array" ref="AH3217">_xlfn.IFS(
X3217&lt;=20, "&lt;20",
AND(X3217&gt;=20, X3217&lt;50), "20-50",
AND(X3217&gt;=50, X3217&lt;100), "50-100",
X3217&gt;=100, "&gt;100"
)</f>
        <v>50-100</v>
      </c>
      <c r="AI3217">
        <f t="shared" si="101"/>
        <v>0</v>
      </c>
      <c r="AJ3217" t="str" cm="1">
        <f t="array" ref="AJ3217">_xlfn.IFS(
C3217&lt;=20, "&lt;20",
AND(C3217&gt;=20, C3217&lt;35), "20-35",
AND(C3217&gt;=35, C3217&lt;50), "35-50",
C3217&gt;=50, "50-100"
)</f>
        <v>50-100</v>
      </c>
      <c r="AK3217" t="str" cm="1">
        <f t="array" ref="AK3217">_xlfn.IFS(
G3217&lt;6, "&lt;6",
AND(G3217&gt;=6, G3217&lt;12), "6-12",
AND(G3217&gt;=12, G3217&lt;18), "12-18",  AND(G3217&gt;=18, G3217&lt;24), "18-24", G3217&gt;=24, "24-36")</f>
        <v>24-36</v>
      </c>
    </row>
    <row r="3218" spans="1:37" x14ac:dyDescent="0.3">
      <c r="A3218" t="s">
        <v>3318</v>
      </c>
      <c r="B3218" t="s">
        <v>33</v>
      </c>
      <c r="C3218">
        <v>55</v>
      </c>
      <c r="D3218" t="s">
        <v>37</v>
      </c>
      <c r="E3218" t="s">
        <v>45</v>
      </c>
      <c r="F3218">
        <v>14</v>
      </c>
      <c r="G3218">
        <v>35</v>
      </c>
      <c r="H3218" t="s">
        <v>36</v>
      </c>
      <c r="I3218" t="s">
        <v>37</v>
      </c>
      <c r="J3218" t="s">
        <v>37</v>
      </c>
      <c r="K3218" t="s">
        <v>37</v>
      </c>
      <c r="L3218" t="s">
        <v>50</v>
      </c>
      <c r="M3218" t="s">
        <v>34</v>
      </c>
      <c r="N3218" t="s">
        <v>34</v>
      </c>
      <c r="O3218" t="s">
        <v>37</v>
      </c>
      <c r="P3218" t="s">
        <v>37</v>
      </c>
      <c r="Q3218" t="s">
        <v>37</v>
      </c>
      <c r="R3218" t="s">
        <v>37</v>
      </c>
      <c r="S3218" t="s">
        <v>37</v>
      </c>
      <c r="T3218" t="s">
        <v>37</v>
      </c>
      <c r="U3218" t="s">
        <v>67</v>
      </c>
      <c r="V3218" t="s">
        <v>37</v>
      </c>
      <c r="W3218" t="s">
        <v>51</v>
      </c>
      <c r="X3218">
        <v>107.6</v>
      </c>
      <c r="Y3218">
        <v>6912.7</v>
      </c>
      <c r="Z3218">
        <v>0</v>
      </c>
      <c r="AA3218">
        <v>0</v>
      </c>
      <c r="AB3218">
        <v>2146.44</v>
      </c>
      <c r="AC3218">
        <v>9059.14</v>
      </c>
      <c r="AD3218" t="s">
        <v>41</v>
      </c>
      <c r="AE3218" t="s">
        <v>42</v>
      </c>
      <c r="AF3218" t="s">
        <v>42</v>
      </c>
      <c r="AG3218">
        <f t="shared" si="100"/>
        <v>0</v>
      </c>
      <c r="AH3218" t="str" cm="1">
        <f t="array" ref="AH3218">_xlfn.IFS(
X3218&lt;=20, "&lt;20",
AND(X3218&gt;=20, X3218&lt;50), "20-50",
AND(X3218&gt;=50, X3218&lt;100), "50-100",
X3218&gt;=100, "&gt;100"
)</f>
        <v>&gt;100</v>
      </c>
      <c r="AI3218">
        <f t="shared" si="101"/>
        <v>0</v>
      </c>
      <c r="AJ3218" t="str" cm="1">
        <f t="array" ref="AJ3218">_xlfn.IFS(
C3218&lt;=20, "&lt;20",
AND(C3218&gt;=20, C3218&lt;35), "20-35",
AND(C3218&gt;=35, C3218&lt;50), "35-50",
C3218&gt;=50, "50-100"
)</f>
        <v>50-100</v>
      </c>
      <c r="AK3218" t="str" cm="1">
        <f t="array" ref="AK3218">_xlfn.IFS(
G3218&lt;6, "&lt;6",
AND(G3218&gt;=6, G3218&lt;12), "6-12",
AND(G3218&gt;=12, G3218&lt;18), "12-18",  AND(G3218&gt;=18, G3218&lt;24), "18-24", G3218&gt;=24, "24-36")</f>
        <v>24-36</v>
      </c>
    </row>
    <row r="3219" spans="1:37" x14ac:dyDescent="0.3">
      <c r="A3219" t="s">
        <v>3319</v>
      </c>
      <c r="B3219" t="s">
        <v>44</v>
      </c>
      <c r="C3219">
        <v>44</v>
      </c>
      <c r="D3219" t="s">
        <v>37</v>
      </c>
      <c r="E3219" t="s">
        <v>87</v>
      </c>
      <c r="F3219">
        <v>9</v>
      </c>
      <c r="G3219">
        <v>19</v>
      </c>
      <c r="H3219" t="s">
        <v>70</v>
      </c>
      <c r="I3219" t="s">
        <v>37</v>
      </c>
      <c r="J3219" t="s">
        <v>37</v>
      </c>
      <c r="K3219" t="s">
        <v>37</v>
      </c>
      <c r="L3219" t="s">
        <v>50</v>
      </c>
      <c r="M3219" t="s">
        <v>34</v>
      </c>
      <c r="N3219" t="s">
        <v>34</v>
      </c>
      <c r="O3219" t="s">
        <v>34</v>
      </c>
      <c r="P3219" t="s">
        <v>34</v>
      </c>
      <c r="Q3219" t="s">
        <v>37</v>
      </c>
      <c r="R3219" t="s">
        <v>34</v>
      </c>
      <c r="S3219" t="s">
        <v>34</v>
      </c>
      <c r="T3219" t="s">
        <v>37</v>
      </c>
      <c r="U3219" t="s">
        <v>39</v>
      </c>
      <c r="V3219" t="s">
        <v>37</v>
      </c>
      <c r="W3219" t="s">
        <v>51</v>
      </c>
      <c r="X3219">
        <v>86.9</v>
      </c>
      <c r="Y3219">
        <v>4939.25</v>
      </c>
      <c r="Z3219">
        <v>0</v>
      </c>
      <c r="AA3219">
        <v>0</v>
      </c>
      <c r="AB3219">
        <v>2056.56</v>
      </c>
      <c r="AC3219">
        <v>6995.81</v>
      </c>
      <c r="AD3219" t="s">
        <v>41</v>
      </c>
      <c r="AE3219" t="s">
        <v>42</v>
      </c>
      <c r="AF3219" t="s">
        <v>42</v>
      </c>
      <c r="AG3219">
        <f t="shared" si="100"/>
        <v>0</v>
      </c>
      <c r="AH3219" t="str" cm="1">
        <f t="array" ref="AH3219">_xlfn.IFS(
X3219&lt;=20, "&lt;20",
AND(X3219&gt;=20, X3219&lt;50), "20-50",
AND(X3219&gt;=50, X3219&lt;100), "50-100",
X3219&gt;=100, "&gt;100"
)</f>
        <v>50-100</v>
      </c>
      <c r="AI3219">
        <f t="shared" si="101"/>
        <v>0</v>
      </c>
      <c r="AJ3219" t="str" cm="1">
        <f t="array" ref="AJ3219">_xlfn.IFS(
C3219&lt;=20, "&lt;20",
AND(C3219&gt;=20, C3219&lt;35), "20-35",
AND(C3219&gt;=35, C3219&lt;50), "35-50",
C3219&gt;=50, "50-100"
)</f>
        <v>35-50</v>
      </c>
      <c r="AK3219" t="str" cm="1">
        <f t="array" ref="AK3219">_xlfn.IFS(
G3219&lt;6, "&lt;6",
AND(G3219&gt;=6, G3219&lt;12), "6-12",
AND(G3219&gt;=12, G3219&lt;18), "12-18",  AND(G3219&gt;=18, G3219&lt;24), "18-24", G3219&gt;=24, "24-36")</f>
        <v>18-24</v>
      </c>
    </row>
    <row r="3220" spans="1:37" x14ac:dyDescent="0.3">
      <c r="A3220" t="s">
        <v>3320</v>
      </c>
      <c r="B3220" t="s">
        <v>44</v>
      </c>
      <c r="C3220">
        <v>40</v>
      </c>
      <c r="D3220" t="s">
        <v>34</v>
      </c>
      <c r="E3220" t="s">
        <v>87</v>
      </c>
      <c r="F3220">
        <v>6</v>
      </c>
      <c r="G3220">
        <v>4</v>
      </c>
      <c r="H3220" t="s">
        <v>57</v>
      </c>
      <c r="I3220" t="s">
        <v>37</v>
      </c>
      <c r="J3220" t="s">
        <v>34</v>
      </c>
      <c r="K3220" t="s">
        <v>34</v>
      </c>
      <c r="L3220" t="s">
        <v>34</v>
      </c>
      <c r="M3220" t="s">
        <v>34</v>
      </c>
      <c r="N3220" t="s">
        <v>34</v>
      </c>
      <c r="O3220" t="s">
        <v>34</v>
      </c>
      <c r="P3220" t="s">
        <v>34</v>
      </c>
      <c r="Q3220" t="s">
        <v>34</v>
      </c>
      <c r="R3220" t="s">
        <v>34</v>
      </c>
      <c r="S3220" t="s">
        <v>34</v>
      </c>
      <c r="T3220" t="s">
        <v>34</v>
      </c>
      <c r="U3220" t="s">
        <v>39</v>
      </c>
      <c r="V3220" t="s">
        <v>34</v>
      </c>
      <c r="W3220" t="s">
        <v>51</v>
      </c>
      <c r="X3220">
        <v>19.8</v>
      </c>
      <c r="Y3220">
        <v>342.3</v>
      </c>
      <c r="Z3220">
        <v>0</v>
      </c>
      <c r="AA3220">
        <v>0</v>
      </c>
      <c r="AB3220">
        <v>813.24</v>
      </c>
      <c r="AC3220">
        <v>1155.54</v>
      </c>
      <c r="AD3220" t="s">
        <v>41</v>
      </c>
      <c r="AE3220" t="s">
        <v>42</v>
      </c>
      <c r="AF3220" t="s">
        <v>42</v>
      </c>
      <c r="AG3220">
        <f t="shared" si="100"/>
        <v>0</v>
      </c>
      <c r="AH3220" t="str" cm="1">
        <f t="array" ref="AH3220">_xlfn.IFS(
X3220&lt;=20, "&lt;20",
AND(X3220&gt;=20, X3220&lt;50), "20-50",
AND(X3220&gt;=50, X3220&lt;100), "50-100",
X3220&gt;=100, "&gt;100"
)</f>
        <v>&lt;20</v>
      </c>
      <c r="AI3220">
        <f t="shared" si="101"/>
        <v>0</v>
      </c>
      <c r="AJ3220" t="str" cm="1">
        <f t="array" ref="AJ3220">_xlfn.IFS(
C3220&lt;=20, "&lt;20",
AND(C3220&gt;=20, C3220&lt;35), "20-35",
AND(C3220&gt;=35, C3220&lt;50), "35-50",
C3220&gt;=50, "50-100"
)</f>
        <v>35-50</v>
      </c>
      <c r="AK3220" t="str" cm="1">
        <f t="array" ref="AK3220">_xlfn.IFS(
G3220&lt;6, "&lt;6",
AND(G3220&gt;=6, G3220&lt;12), "6-12",
AND(G3220&gt;=12, G3220&lt;18), "12-18",  AND(G3220&gt;=18, G3220&lt;24), "18-24", G3220&gt;=24, "24-36")</f>
        <v>&lt;6</v>
      </c>
    </row>
    <row r="3221" spans="1:37" x14ac:dyDescent="0.3">
      <c r="A3221" t="s">
        <v>3321</v>
      </c>
      <c r="B3221" t="s">
        <v>33</v>
      </c>
      <c r="C3221">
        <v>26</v>
      </c>
      <c r="D3221" t="s">
        <v>34</v>
      </c>
      <c r="E3221" t="s">
        <v>35</v>
      </c>
      <c r="F3221">
        <v>15</v>
      </c>
      <c r="G3221">
        <v>13</v>
      </c>
      <c r="H3221" t="s">
        <v>66</v>
      </c>
      <c r="I3221" t="s">
        <v>37</v>
      </c>
      <c r="J3221" t="s">
        <v>37</v>
      </c>
      <c r="K3221" t="s">
        <v>37</v>
      </c>
      <c r="L3221" t="s">
        <v>50</v>
      </c>
      <c r="M3221" t="s">
        <v>34</v>
      </c>
      <c r="N3221" t="s">
        <v>37</v>
      </c>
      <c r="O3221" t="s">
        <v>37</v>
      </c>
      <c r="P3221" t="s">
        <v>37</v>
      </c>
      <c r="Q3221" t="s">
        <v>34</v>
      </c>
      <c r="R3221" t="s">
        <v>37</v>
      </c>
      <c r="S3221" t="s">
        <v>37</v>
      </c>
      <c r="T3221" t="s">
        <v>37</v>
      </c>
      <c r="U3221" t="s">
        <v>67</v>
      </c>
      <c r="V3221" t="s">
        <v>37</v>
      </c>
      <c r="W3221" t="s">
        <v>51</v>
      </c>
      <c r="X3221">
        <v>98.7</v>
      </c>
      <c r="Y3221">
        <v>6858.9</v>
      </c>
      <c r="Z3221">
        <v>0</v>
      </c>
      <c r="AA3221">
        <v>0</v>
      </c>
      <c r="AB3221">
        <v>3166.8</v>
      </c>
      <c r="AC3221">
        <v>10025.700000000001</v>
      </c>
      <c r="AD3221" t="s">
        <v>41</v>
      </c>
      <c r="AE3221" t="s">
        <v>42</v>
      </c>
      <c r="AF3221" t="s">
        <v>42</v>
      </c>
      <c r="AG3221">
        <f t="shared" si="100"/>
        <v>0</v>
      </c>
      <c r="AH3221" t="str" cm="1">
        <f t="array" ref="AH3221">_xlfn.IFS(
X3221&lt;=20, "&lt;20",
AND(X3221&gt;=20, X3221&lt;50), "20-50",
AND(X3221&gt;=50, X3221&lt;100), "50-100",
X3221&gt;=100, "&gt;100"
)</f>
        <v>50-100</v>
      </c>
      <c r="AI3221">
        <f t="shared" si="101"/>
        <v>0</v>
      </c>
      <c r="AJ3221" t="str" cm="1">
        <f t="array" ref="AJ3221">_xlfn.IFS(
C3221&lt;=20, "&lt;20",
AND(C3221&gt;=20, C3221&lt;35), "20-35",
AND(C3221&gt;=35, C3221&lt;50), "35-50",
C3221&gt;=50, "50-100"
)</f>
        <v>20-35</v>
      </c>
      <c r="AK3221" t="str" cm="1">
        <f t="array" ref="AK3221">_xlfn.IFS(
G3221&lt;6, "&lt;6",
AND(G3221&gt;=6, G3221&lt;12), "6-12",
AND(G3221&gt;=12, G3221&lt;18), "12-18",  AND(G3221&gt;=18, G3221&lt;24), "18-24", G3221&gt;=24, "24-36")</f>
        <v>12-18</v>
      </c>
    </row>
    <row r="3222" spans="1:37" x14ac:dyDescent="0.3">
      <c r="A3222" t="s">
        <v>3322</v>
      </c>
      <c r="B3222" t="s">
        <v>33</v>
      </c>
      <c r="C3222">
        <v>25</v>
      </c>
      <c r="D3222" t="s">
        <v>34</v>
      </c>
      <c r="E3222" t="s">
        <v>48</v>
      </c>
      <c r="F3222">
        <v>12</v>
      </c>
      <c r="G3222">
        <v>5</v>
      </c>
      <c r="H3222" t="s">
        <v>36</v>
      </c>
      <c r="I3222" t="s">
        <v>37</v>
      </c>
      <c r="J3222" t="s">
        <v>37</v>
      </c>
      <c r="K3222" t="s">
        <v>37</v>
      </c>
      <c r="L3222" t="s">
        <v>50</v>
      </c>
      <c r="M3222" t="s">
        <v>34</v>
      </c>
      <c r="N3222" t="s">
        <v>37</v>
      </c>
      <c r="O3222" t="s">
        <v>34</v>
      </c>
      <c r="P3222" t="s">
        <v>34</v>
      </c>
      <c r="Q3222" t="s">
        <v>37</v>
      </c>
      <c r="R3222" t="s">
        <v>37</v>
      </c>
      <c r="S3222" t="s">
        <v>37</v>
      </c>
      <c r="T3222" t="s">
        <v>37</v>
      </c>
      <c r="U3222" t="s">
        <v>46</v>
      </c>
      <c r="V3222" t="s">
        <v>37</v>
      </c>
      <c r="W3222" t="s">
        <v>40</v>
      </c>
      <c r="X3222">
        <v>99.85</v>
      </c>
      <c r="Y3222">
        <v>1992.55</v>
      </c>
      <c r="Z3222">
        <v>0</v>
      </c>
      <c r="AA3222">
        <v>0</v>
      </c>
      <c r="AB3222">
        <v>522.05999999999995</v>
      </c>
      <c r="AC3222">
        <v>2514.61</v>
      </c>
      <c r="AD3222" t="s">
        <v>41</v>
      </c>
      <c r="AE3222" t="s">
        <v>42</v>
      </c>
      <c r="AF3222" t="s">
        <v>42</v>
      </c>
      <c r="AG3222">
        <f t="shared" si="100"/>
        <v>0</v>
      </c>
      <c r="AH3222" t="str" cm="1">
        <f t="array" ref="AH3222">_xlfn.IFS(
X3222&lt;=20, "&lt;20",
AND(X3222&gt;=20, X3222&lt;50), "20-50",
AND(X3222&gt;=50, X3222&lt;100), "50-100",
X3222&gt;=100, "&gt;100"
)</f>
        <v>50-100</v>
      </c>
      <c r="AI3222">
        <f t="shared" si="101"/>
        <v>0</v>
      </c>
      <c r="AJ3222" t="str" cm="1">
        <f t="array" ref="AJ3222">_xlfn.IFS(
C3222&lt;=20, "&lt;20",
AND(C3222&gt;=20, C3222&lt;35), "20-35",
AND(C3222&gt;=35, C3222&lt;50), "35-50",
C3222&gt;=50, "50-100"
)</f>
        <v>20-35</v>
      </c>
      <c r="AK3222" t="str" cm="1">
        <f t="array" ref="AK3222">_xlfn.IFS(
G3222&lt;6, "&lt;6",
AND(G3222&gt;=6, G3222&lt;12), "6-12",
AND(G3222&gt;=12, G3222&lt;18), "12-18",  AND(G3222&gt;=18, G3222&lt;24), "18-24", G3222&gt;=24, "24-36")</f>
        <v>&lt;6</v>
      </c>
    </row>
    <row r="3223" spans="1:37" x14ac:dyDescent="0.3">
      <c r="A3223" t="s">
        <v>3323</v>
      </c>
      <c r="B3223" t="s">
        <v>44</v>
      </c>
      <c r="C3223">
        <v>72</v>
      </c>
      <c r="D3223" t="s">
        <v>37</v>
      </c>
      <c r="E3223" t="s">
        <v>124</v>
      </c>
      <c r="F3223">
        <v>6</v>
      </c>
      <c r="G3223">
        <v>16</v>
      </c>
      <c r="H3223" t="s">
        <v>36</v>
      </c>
      <c r="I3223" t="s">
        <v>37</v>
      </c>
      <c r="J3223" t="s">
        <v>34</v>
      </c>
      <c r="K3223" t="s">
        <v>37</v>
      </c>
      <c r="L3223" t="s">
        <v>72</v>
      </c>
      <c r="M3223" t="s">
        <v>34</v>
      </c>
      <c r="N3223" t="s">
        <v>34</v>
      </c>
      <c r="O3223" t="s">
        <v>34</v>
      </c>
      <c r="P3223" t="s">
        <v>34</v>
      </c>
      <c r="Q3223" t="s">
        <v>34</v>
      </c>
      <c r="R3223" t="s">
        <v>34</v>
      </c>
      <c r="S3223" t="s">
        <v>34</v>
      </c>
      <c r="T3223" t="s">
        <v>37</v>
      </c>
      <c r="U3223" t="s">
        <v>46</v>
      </c>
      <c r="V3223" t="s">
        <v>37</v>
      </c>
      <c r="W3223" t="s">
        <v>51</v>
      </c>
      <c r="X3223">
        <v>45.05</v>
      </c>
      <c r="Y3223">
        <v>770.6</v>
      </c>
      <c r="Z3223">
        <v>0</v>
      </c>
      <c r="AA3223">
        <v>0</v>
      </c>
      <c r="AB3223">
        <v>695.81</v>
      </c>
      <c r="AC3223">
        <v>1466.41</v>
      </c>
      <c r="AD3223" t="s">
        <v>52</v>
      </c>
      <c r="AE3223" t="s">
        <v>53</v>
      </c>
      <c r="AF3223" t="s">
        <v>91</v>
      </c>
      <c r="AG3223">
        <f t="shared" si="100"/>
        <v>1</v>
      </c>
      <c r="AH3223" t="str" cm="1">
        <f t="array" ref="AH3223">_xlfn.IFS(
X3223&lt;=20, "&lt;20",
AND(X3223&gt;=20, X3223&lt;50), "20-50",
AND(X3223&gt;=50, X3223&lt;100), "50-100",
X3223&gt;=100, "&gt;100"
)</f>
        <v>20-50</v>
      </c>
      <c r="AI3223">
        <f t="shared" si="101"/>
        <v>0</v>
      </c>
      <c r="AJ3223" t="str" cm="1">
        <f t="array" ref="AJ3223">_xlfn.IFS(
C3223&lt;=20, "&lt;20",
AND(C3223&gt;=20, C3223&lt;35), "20-35",
AND(C3223&gt;=35, C3223&lt;50), "35-50",
C3223&gt;=50, "50-100"
)</f>
        <v>50-100</v>
      </c>
      <c r="AK3223" t="str" cm="1">
        <f t="array" ref="AK3223">_xlfn.IFS(
G3223&lt;6, "&lt;6",
AND(G3223&gt;=6, G3223&lt;12), "6-12",
AND(G3223&gt;=12, G3223&lt;18), "12-18",  AND(G3223&gt;=18, G3223&lt;24), "18-24", G3223&gt;=24, "24-36")</f>
        <v>12-18</v>
      </c>
    </row>
    <row r="3224" spans="1:37" x14ac:dyDescent="0.3">
      <c r="A3224" t="s">
        <v>3324</v>
      </c>
      <c r="B3224" t="s">
        <v>44</v>
      </c>
      <c r="C3224">
        <v>67</v>
      </c>
      <c r="D3224" t="s">
        <v>34</v>
      </c>
      <c r="E3224" t="s">
        <v>124</v>
      </c>
      <c r="F3224">
        <v>13</v>
      </c>
      <c r="G3224">
        <v>16</v>
      </c>
      <c r="H3224" t="s">
        <v>36</v>
      </c>
      <c r="I3224" t="s">
        <v>37</v>
      </c>
      <c r="J3224" t="s">
        <v>37</v>
      </c>
      <c r="K3224" t="s">
        <v>37</v>
      </c>
      <c r="L3224" t="s">
        <v>50</v>
      </c>
      <c r="M3224" t="s">
        <v>34</v>
      </c>
      <c r="N3224" t="s">
        <v>37</v>
      </c>
      <c r="O3224" t="s">
        <v>37</v>
      </c>
      <c r="P3224" t="s">
        <v>34</v>
      </c>
      <c r="Q3224" t="s">
        <v>37</v>
      </c>
      <c r="R3224" t="s">
        <v>34</v>
      </c>
      <c r="S3224" t="s">
        <v>34</v>
      </c>
      <c r="T3224" t="s">
        <v>37</v>
      </c>
      <c r="U3224" t="s">
        <v>46</v>
      </c>
      <c r="V3224" t="s">
        <v>37</v>
      </c>
      <c r="W3224" t="s">
        <v>51</v>
      </c>
      <c r="X3224">
        <v>95.55</v>
      </c>
      <c r="Y3224">
        <v>3930.6</v>
      </c>
      <c r="Z3224">
        <v>0</v>
      </c>
      <c r="AA3224">
        <v>0</v>
      </c>
      <c r="AB3224">
        <v>961.38</v>
      </c>
      <c r="AC3224">
        <v>4891.9799999999996</v>
      </c>
      <c r="AD3224" t="s">
        <v>41</v>
      </c>
      <c r="AE3224" t="s">
        <v>42</v>
      </c>
      <c r="AF3224" t="s">
        <v>42</v>
      </c>
      <c r="AG3224">
        <f t="shared" si="100"/>
        <v>0</v>
      </c>
      <c r="AH3224" t="str" cm="1">
        <f t="array" ref="AH3224">_xlfn.IFS(
X3224&lt;=20, "&lt;20",
AND(X3224&gt;=20, X3224&lt;50), "20-50",
AND(X3224&gt;=50, X3224&lt;100), "50-100",
X3224&gt;=100, "&gt;100"
)</f>
        <v>50-100</v>
      </c>
      <c r="AI3224">
        <f t="shared" si="101"/>
        <v>0</v>
      </c>
      <c r="AJ3224" t="str" cm="1">
        <f t="array" ref="AJ3224">_xlfn.IFS(
C3224&lt;=20, "&lt;20",
AND(C3224&gt;=20, C3224&lt;35), "20-35",
AND(C3224&gt;=35, C3224&lt;50), "35-50",
C3224&gt;=50, "50-100"
)</f>
        <v>50-100</v>
      </c>
      <c r="AK3224" t="str" cm="1">
        <f t="array" ref="AK3224">_xlfn.IFS(
G3224&lt;6, "&lt;6",
AND(G3224&gt;=6, G3224&lt;12), "6-12",
AND(G3224&gt;=12, G3224&lt;18), "12-18",  AND(G3224&gt;=18, G3224&lt;24), "18-24", G3224&gt;=24, "24-36")</f>
        <v>12-18</v>
      </c>
    </row>
    <row r="3225" spans="1:37" x14ac:dyDescent="0.3">
      <c r="A3225" t="s">
        <v>3325</v>
      </c>
      <c r="B3225" t="s">
        <v>44</v>
      </c>
      <c r="C3225">
        <v>52</v>
      </c>
      <c r="D3225" t="s">
        <v>34</v>
      </c>
      <c r="E3225" t="s">
        <v>90</v>
      </c>
      <c r="F3225">
        <v>7</v>
      </c>
      <c r="G3225">
        <v>5</v>
      </c>
      <c r="H3225" t="s">
        <v>57</v>
      </c>
      <c r="I3225" t="s">
        <v>37</v>
      </c>
      <c r="J3225" t="s">
        <v>34</v>
      </c>
      <c r="K3225" t="s">
        <v>37</v>
      </c>
      <c r="L3225" t="s">
        <v>50</v>
      </c>
      <c r="M3225" t="s">
        <v>34</v>
      </c>
      <c r="N3225" t="s">
        <v>34</v>
      </c>
      <c r="O3225" t="s">
        <v>37</v>
      </c>
      <c r="P3225" t="s">
        <v>37</v>
      </c>
      <c r="Q3225" t="s">
        <v>34</v>
      </c>
      <c r="R3225" t="s">
        <v>34</v>
      </c>
      <c r="S3225" t="s">
        <v>34</v>
      </c>
      <c r="T3225" t="s">
        <v>37</v>
      </c>
      <c r="U3225" t="s">
        <v>39</v>
      </c>
      <c r="V3225" t="s">
        <v>34</v>
      </c>
      <c r="W3225" t="s">
        <v>51</v>
      </c>
      <c r="X3225">
        <v>79.2</v>
      </c>
      <c r="Y3225">
        <v>1742.45</v>
      </c>
      <c r="Z3225">
        <v>0</v>
      </c>
      <c r="AA3225">
        <v>0</v>
      </c>
      <c r="AB3225">
        <v>304.70999999999998</v>
      </c>
      <c r="AC3225">
        <v>2047.16</v>
      </c>
      <c r="AD3225" t="s">
        <v>41</v>
      </c>
      <c r="AE3225" t="s">
        <v>42</v>
      </c>
      <c r="AF3225" t="s">
        <v>42</v>
      </c>
      <c r="AG3225">
        <f t="shared" si="100"/>
        <v>0</v>
      </c>
      <c r="AH3225" t="str" cm="1">
        <f t="array" ref="AH3225">_xlfn.IFS(
X3225&lt;=20, "&lt;20",
AND(X3225&gt;=20, X3225&lt;50), "20-50",
AND(X3225&gt;=50, X3225&lt;100), "50-100",
X3225&gt;=100, "&gt;100"
)</f>
        <v>50-100</v>
      </c>
      <c r="AI3225">
        <f t="shared" si="101"/>
        <v>0</v>
      </c>
      <c r="AJ3225" t="str" cm="1">
        <f t="array" ref="AJ3225">_xlfn.IFS(
C3225&lt;=20, "&lt;20",
AND(C3225&gt;=20, C3225&lt;35), "20-35",
AND(C3225&gt;=35, C3225&lt;50), "35-50",
C3225&gt;=50, "50-100"
)</f>
        <v>50-100</v>
      </c>
      <c r="AK3225" t="str" cm="1">
        <f t="array" ref="AK3225">_xlfn.IFS(
G3225&lt;6, "&lt;6",
AND(G3225&gt;=6, G3225&lt;12), "6-12",
AND(G3225&gt;=12, G3225&lt;18), "12-18",  AND(G3225&gt;=18, G3225&lt;24), "18-24", G3225&gt;=24, "24-36")</f>
        <v>&lt;6</v>
      </c>
    </row>
    <row r="3226" spans="1:37" x14ac:dyDescent="0.3">
      <c r="A3226" t="s">
        <v>3326</v>
      </c>
      <c r="B3226" t="s">
        <v>44</v>
      </c>
      <c r="C3226">
        <v>63</v>
      </c>
      <c r="D3226" t="s">
        <v>34</v>
      </c>
      <c r="E3226" t="s">
        <v>64</v>
      </c>
      <c r="F3226">
        <v>4</v>
      </c>
      <c r="G3226">
        <v>30</v>
      </c>
      <c r="H3226" t="s">
        <v>36</v>
      </c>
      <c r="I3226" t="s">
        <v>37</v>
      </c>
      <c r="J3226" t="s">
        <v>34</v>
      </c>
      <c r="K3226" t="s">
        <v>34</v>
      </c>
      <c r="L3226" t="s">
        <v>34</v>
      </c>
      <c r="M3226" t="s">
        <v>34</v>
      </c>
      <c r="N3226" t="s">
        <v>34</v>
      </c>
      <c r="O3226" t="s">
        <v>34</v>
      </c>
      <c r="P3226" t="s">
        <v>34</v>
      </c>
      <c r="Q3226" t="s">
        <v>34</v>
      </c>
      <c r="R3226" t="s">
        <v>34</v>
      </c>
      <c r="S3226" t="s">
        <v>34</v>
      </c>
      <c r="T3226" t="s">
        <v>34</v>
      </c>
      <c r="U3226" t="s">
        <v>46</v>
      </c>
      <c r="V3226" t="s">
        <v>34</v>
      </c>
      <c r="W3226" t="s">
        <v>51</v>
      </c>
      <c r="X3226">
        <v>19.55</v>
      </c>
      <c r="Y3226">
        <v>61.05</v>
      </c>
      <c r="Z3226">
        <v>0</v>
      </c>
      <c r="AA3226">
        <v>0</v>
      </c>
      <c r="AB3226">
        <v>122.94</v>
      </c>
      <c r="AC3226">
        <v>183.99</v>
      </c>
      <c r="AD3226" t="s">
        <v>85</v>
      </c>
      <c r="AE3226" t="s">
        <v>42</v>
      </c>
      <c r="AF3226" t="s">
        <v>42</v>
      </c>
      <c r="AG3226">
        <f t="shared" si="100"/>
        <v>0</v>
      </c>
      <c r="AH3226" t="str" cm="1">
        <f t="array" ref="AH3226">_xlfn.IFS(
X3226&lt;=20, "&lt;20",
AND(X3226&gt;=20, X3226&lt;50), "20-50",
AND(X3226&gt;=50, X3226&lt;100), "50-100",
X3226&gt;=100, "&gt;100"
)</f>
        <v>&lt;20</v>
      </c>
      <c r="AI3226">
        <f t="shared" si="101"/>
        <v>1</v>
      </c>
      <c r="AJ3226" t="str" cm="1">
        <f t="array" ref="AJ3226">_xlfn.IFS(
C3226&lt;=20, "&lt;20",
AND(C3226&gt;=20, C3226&lt;35), "20-35",
AND(C3226&gt;=35, C3226&lt;50), "35-50",
C3226&gt;=50, "50-100"
)</f>
        <v>50-100</v>
      </c>
      <c r="AK3226" t="str" cm="1">
        <f t="array" ref="AK3226">_xlfn.IFS(
G3226&lt;6, "&lt;6",
AND(G3226&gt;=6, G3226&lt;12), "6-12",
AND(G3226&gt;=12, G3226&lt;18), "12-18",  AND(G3226&gt;=18, G3226&lt;24), "18-24", G3226&gt;=24, "24-36")</f>
        <v>24-36</v>
      </c>
    </row>
    <row r="3227" spans="1:37" x14ac:dyDescent="0.3">
      <c r="A3227" t="s">
        <v>3327</v>
      </c>
      <c r="B3227" t="s">
        <v>44</v>
      </c>
      <c r="C3227">
        <v>21</v>
      </c>
      <c r="D3227" t="s">
        <v>34</v>
      </c>
      <c r="E3227" t="s">
        <v>74</v>
      </c>
      <c r="F3227">
        <v>4</v>
      </c>
      <c r="G3227">
        <v>9</v>
      </c>
      <c r="H3227" t="s">
        <v>36</v>
      </c>
      <c r="I3227" t="s">
        <v>37</v>
      </c>
      <c r="J3227" t="s">
        <v>34</v>
      </c>
      <c r="K3227" t="s">
        <v>34</v>
      </c>
      <c r="L3227" t="s">
        <v>34</v>
      </c>
      <c r="M3227" t="s">
        <v>34</v>
      </c>
      <c r="N3227" t="s">
        <v>34</v>
      </c>
      <c r="O3227" t="s">
        <v>34</v>
      </c>
      <c r="P3227" t="s">
        <v>34</v>
      </c>
      <c r="Q3227" t="s">
        <v>34</v>
      </c>
      <c r="R3227" t="s">
        <v>34</v>
      </c>
      <c r="S3227" t="s">
        <v>34</v>
      </c>
      <c r="T3227" t="s">
        <v>34</v>
      </c>
      <c r="U3227" t="s">
        <v>46</v>
      </c>
      <c r="V3227" t="s">
        <v>34</v>
      </c>
      <c r="W3227" t="s">
        <v>143</v>
      </c>
      <c r="X3227">
        <v>19.95</v>
      </c>
      <c r="Y3227">
        <v>170.9</v>
      </c>
      <c r="Z3227">
        <v>0</v>
      </c>
      <c r="AA3227">
        <v>0</v>
      </c>
      <c r="AB3227">
        <v>366.96</v>
      </c>
      <c r="AC3227">
        <v>537.86</v>
      </c>
      <c r="AD3227" t="s">
        <v>41</v>
      </c>
      <c r="AE3227" t="s">
        <v>42</v>
      </c>
      <c r="AF3227" t="s">
        <v>42</v>
      </c>
      <c r="AG3227">
        <f t="shared" si="100"/>
        <v>0</v>
      </c>
      <c r="AH3227" t="str" cm="1">
        <f t="array" ref="AH3227">_xlfn.IFS(
X3227&lt;=20, "&lt;20",
AND(X3227&gt;=20, X3227&lt;50), "20-50",
AND(X3227&gt;=50, X3227&lt;100), "50-100",
X3227&gt;=100, "&gt;100"
)</f>
        <v>&lt;20</v>
      </c>
      <c r="AI3227">
        <f t="shared" si="101"/>
        <v>0</v>
      </c>
      <c r="AJ3227" t="str" cm="1">
        <f t="array" ref="AJ3227">_xlfn.IFS(
C3227&lt;=20, "&lt;20",
AND(C3227&gt;=20, C3227&lt;35), "20-35",
AND(C3227&gt;=35, C3227&lt;50), "35-50",
C3227&gt;=50, "50-100"
)</f>
        <v>20-35</v>
      </c>
      <c r="AK3227" t="str" cm="1">
        <f t="array" ref="AK3227">_xlfn.IFS(
G3227&lt;6, "&lt;6",
AND(G3227&gt;=6, G3227&lt;12), "6-12",
AND(G3227&gt;=12, G3227&lt;18), "12-18",  AND(G3227&gt;=18, G3227&lt;24), "18-24", G3227&gt;=24, "24-36")</f>
        <v>6-12</v>
      </c>
    </row>
    <row r="3228" spans="1:37" x14ac:dyDescent="0.3">
      <c r="A3228" t="s">
        <v>3328</v>
      </c>
      <c r="B3228" t="s">
        <v>44</v>
      </c>
      <c r="C3228">
        <v>58</v>
      </c>
      <c r="D3228" t="s">
        <v>37</v>
      </c>
      <c r="E3228" t="s">
        <v>164</v>
      </c>
      <c r="F3228">
        <v>1</v>
      </c>
      <c r="G3228">
        <v>21</v>
      </c>
      <c r="H3228" t="s">
        <v>36</v>
      </c>
      <c r="I3228" t="s">
        <v>37</v>
      </c>
      <c r="J3228" t="s">
        <v>34</v>
      </c>
      <c r="K3228" t="s">
        <v>37</v>
      </c>
      <c r="L3228" t="s">
        <v>72</v>
      </c>
      <c r="M3228" t="s">
        <v>34</v>
      </c>
      <c r="N3228" t="s">
        <v>34</v>
      </c>
      <c r="O3228" t="s">
        <v>37</v>
      </c>
      <c r="P3228" t="s">
        <v>34</v>
      </c>
      <c r="Q3228" t="s">
        <v>34</v>
      </c>
      <c r="R3228" t="s">
        <v>37</v>
      </c>
      <c r="S3228" t="s">
        <v>37</v>
      </c>
      <c r="T3228" t="s">
        <v>37</v>
      </c>
      <c r="U3228" t="s">
        <v>46</v>
      </c>
      <c r="V3228" t="s">
        <v>34</v>
      </c>
      <c r="W3228" t="s">
        <v>51</v>
      </c>
      <c r="X3228">
        <v>57.45</v>
      </c>
      <c r="Y3228">
        <v>990.85</v>
      </c>
      <c r="Z3228">
        <v>15.73</v>
      </c>
      <c r="AA3228">
        <v>0</v>
      </c>
      <c r="AB3228">
        <v>51.48</v>
      </c>
      <c r="AC3228">
        <v>1026.5999999999999</v>
      </c>
      <c r="AD3228" t="s">
        <v>52</v>
      </c>
      <c r="AE3228" t="s">
        <v>53</v>
      </c>
      <c r="AF3228" t="s">
        <v>54</v>
      </c>
      <c r="AG3228">
        <f t="shared" si="100"/>
        <v>1</v>
      </c>
      <c r="AH3228" t="str" cm="1">
        <f t="array" ref="AH3228">_xlfn.IFS(
X3228&lt;=20, "&lt;20",
AND(X3228&gt;=20, X3228&lt;50), "20-50",
AND(X3228&gt;=50, X3228&lt;100), "50-100",
X3228&gt;=100, "&gt;100"
)</f>
        <v>50-100</v>
      </c>
      <c r="AI3228">
        <f t="shared" si="101"/>
        <v>0</v>
      </c>
      <c r="AJ3228" t="str" cm="1">
        <f t="array" ref="AJ3228">_xlfn.IFS(
C3228&lt;=20, "&lt;20",
AND(C3228&gt;=20, C3228&lt;35), "20-35",
AND(C3228&gt;=35, C3228&lt;50), "35-50",
C3228&gt;=50, "50-100"
)</f>
        <v>50-100</v>
      </c>
      <c r="AK3228" t="str" cm="1">
        <f t="array" ref="AK3228">_xlfn.IFS(
G3228&lt;6, "&lt;6",
AND(G3228&gt;=6, G3228&lt;12), "6-12",
AND(G3228&gt;=12, G3228&lt;18), "12-18",  AND(G3228&gt;=18, G3228&lt;24), "18-24", G3228&gt;=24, "24-36")</f>
        <v>18-24</v>
      </c>
    </row>
    <row r="3229" spans="1:37" x14ac:dyDescent="0.3">
      <c r="A3229" t="s">
        <v>3329</v>
      </c>
      <c r="B3229" t="s">
        <v>44</v>
      </c>
      <c r="C3229">
        <v>70</v>
      </c>
      <c r="D3229" t="s">
        <v>34</v>
      </c>
      <c r="E3229" t="s">
        <v>45</v>
      </c>
      <c r="F3229">
        <v>11</v>
      </c>
      <c r="G3229">
        <v>18</v>
      </c>
      <c r="H3229" t="s">
        <v>36</v>
      </c>
      <c r="I3229" t="s">
        <v>37</v>
      </c>
      <c r="J3229" t="s">
        <v>37</v>
      </c>
      <c r="K3229" t="s">
        <v>37</v>
      </c>
      <c r="L3229" t="s">
        <v>50</v>
      </c>
      <c r="M3229" t="s">
        <v>34</v>
      </c>
      <c r="N3229" t="s">
        <v>34</v>
      </c>
      <c r="O3229" t="s">
        <v>37</v>
      </c>
      <c r="P3229" t="s">
        <v>34</v>
      </c>
      <c r="Q3229" t="s">
        <v>34</v>
      </c>
      <c r="R3229" t="s">
        <v>37</v>
      </c>
      <c r="S3229" t="s">
        <v>37</v>
      </c>
      <c r="T3229" t="s">
        <v>37</v>
      </c>
      <c r="U3229" t="s">
        <v>46</v>
      </c>
      <c r="V3229" t="s">
        <v>37</v>
      </c>
      <c r="W3229" t="s">
        <v>51</v>
      </c>
      <c r="X3229">
        <v>88.55</v>
      </c>
      <c r="Y3229">
        <v>179.25</v>
      </c>
      <c r="Z3229">
        <v>0</v>
      </c>
      <c r="AA3229">
        <v>0</v>
      </c>
      <c r="AB3229">
        <v>43.14</v>
      </c>
      <c r="AC3229">
        <v>222.39</v>
      </c>
      <c r="AD3229" t="s">
        <v>52</v>
      </c>
      <c r="AE3229" t="s">
        <v>53</v>
      </c>
      <c r="AF3229" t="s">
        <v>54</v>
      </c>
      <c r="AG3229">
        <f t="shared" si="100"/>
        <v>1</v>
      </c>
      <c r="AH3229" t="str" cm="1">
        <f t="array" ref="AH3229">_xlfn.IFS(
X3229&lt;=20, "&lt;20",
AND(X3229&gt;=20, X3229&lt;50), "20-50",
AND(X3229&gt;=50, X3229&lt;100), "50-100",
X3229&gt;=100, "&gt;100"
)</f>
        <v>50-100</v>
      </c>
      <c r="AI3229">
        <f t="shared" si="101"/>
        <v>0</v>
      </c>
      <c r="AJ3229" t="str" cm="1">
        <f t="array" ref="AJ3229">_xlfn.IFS(
C3229&lt;=20, "&lt;20",
AND(C3229&gt;=20, C3229&lt;35), "20-35",
AND(C3229&gt;=35, C3229&lt;50), "35-50",
C3229&gt;=50, "50-100"
)</f>
        <v>50-100</v>
      </c>
      <c r="AK3229" t="str" cm="1">
        <f t="array" ref="AK3229">_xlfn.IFS(
G3229&lt;6, "&lt;6",
AND(G3229&gt;=6, G3229&lt;12), "6-12",
AND(G3229&gt;=12, G3229&lt;18), "12-18",  AND(G3229&gt;=18, G3229&lt;24), "18-24", G3229&gt;=24, "24-36")</f>
        <v>18-24</v>
      </c>
    </row>
    <row r="3230" spans="1:37" x14ac:dyDescent="0.3">
      <c r="A3230" t="s">
        <v>3330</v>
      </c>
      <c r="B3230" t="s">
        <v>44</v>
      </c>
      <c r="C3230">
        <v>23</v>
      </c>
      <c r="D3230" t="s">
        <v>34</v>
      </c>
      <c r="E3230" t="s">
        <v>45</v>
      </c>
      <c r="F3230">
        <v>0</v>
      </c>
      <c r="G3230">
        <v>10</v>
      </c>
      <c r="H3230" t="s">
        <v>36</v>
      </c>
      <c r="I3230" t="s">
        <v>37</v>
      </c>
      <c r="J3230" t="s">
        <v>34</v>
      </c>
      <c r="K3230" t="s">
        <v>34</v>
      </c>
      <c r="L3230" t="s">
        <v>34</v>
      </c>
      <c r="M3230" t="s">
        <v>34</v>
      </c>
      <c r="N3230" t="s">
        <v>34</v>
      </c>
      <c r="O3230" t="s">
        <v>34</v>
      </c>
      <c r="P3230" t="s">
        <v>34</v>
      </c>
      <c r="Q3230" t="s">
        <v>34</v>
      </c>
      <c r="R3230" t="s">
        <v>34</v>
      </c>
      <c r="S3230" t="s">
        <v>34</v>
      </c>
      <c r="T3230" t="s">
        <v>34</v>
      </c>
      <c r="U3230" t="s">
        <v>39</v>
      </c>
      <c r="V3230" t="s">
        <v>34</v>
      </c>
      <c r="W3230" t="s">
        <v>40</v>
      </c>
      <c r="X3230">
        <v>20.2</v>
      </c>
      <c r="Y3230">
        <v>34.75</v>
      </c>
      <c r="Z3230">
        <v>0</v>
      </c>
      <c r="AA3230">
        <v>0</v>
      </c>
      <c r="AB3230">
        <v>76.819999999999993</v>
      </c>
      <c r="AC3230">
        <v>111.57</v>
      </c>
      <c r="AD3230" t="s">
        <v>85</v>
      </c>
      <c r="AE3230" t="s">
        <v>42</v>
      </c>
      <c r="AF3230" t="s">
        <v>42</v>
      </c>
      <c r="AG3230">
        <f t="shared" si="100"/>
        <v>0</v>
      </c>
      <c r="AH3230" t="str" cm="1">
        <f t="array" ref="AH3230">_xlfn.IFS(
X3230&lt;=20, "&lt;20",
AND(X3230&gt;=20, X3230&lt;50), "20-50",
AND(X3230&gt;=50, X3230&lt;100), "50-100",
X3230&gt;=100, "&gt;100"
)</f>
        <v>20-50</v>
      </c>
      <c r="AI3230">
        <f t="shared" si="101"/>
        <v>1</v>
      </c>
      <c r="AJ3230" t="str" cm="1">
        <f t="array" ref="AJ3230">_xlfn.IFS(
C3230&lt;=20, "&lt;20",
AND(C3230&gt;=20, C3230&lt;35), "20-35",
AND(C3230&gt;=35, C3230&lt;50), "35-50",
C3230&gt;=50, "50-100"
)</f>
        <v>20-35</v>
      </c>
      <c r="AK3230" t="str" cm="1">
        <f t="array" ref="AK3230">_xlfn.IFS(
G3230&lt;6, "&lt;6",
AND(G3230&gt;=6, G3230&lt;12), "6-12",
AND(G3230&gt;=12, G3230&lt;18), "12-18",  AND(G3230&gt;=18, G3230&lt;24), "18-24", G3230&gt;=24, "24-36")</f>
        <v>6-12</v>
      </c>
    </row>
    <row r="3231" spans="1:37" x14ac:dyDescent="0.3">
      <c r="A3231" t="s">
        <v>3331</v>
      </c>
      <c r="B3231" t="s">
        <v>44</v>
      </c>
      <c r="C3231">
        <v>63</v>
      </c>
      <c r="D3231" t="s">
        <v>37</v>
      </c>
      <c r="E3231" t="s">
        <v>61</v>
      </c>
      <c r="F3231">
        <v>11</v>
      </c>
      <c r="G3231">
        <v>3</v>
      </c>
      <c r="H3231" t="s">
        <v>36</v>
      </c>
      <c r="I3231" t="s">
        <v>37</v>
      </c>
      <c r="J3231" t="s">
        <v>34</v>
      </c>
      <c r="K3231" t="s">
        <v>34</v>
      </c>
      <c r="L3231" t="s">
        <v>34</v>
      </c>
      <c r="M3231" t="s">
        <v>34</v>
      </c>
      <c r="N3231" t="s">
        <v>34</v>
      </c>
      <c r="O3231" t="s">
        <v>34</v>
      </c>
      <c r="P3231" t="s">
        <v>34</v>
      </c>
      <c r="Q3231" t="s">
        <v>34</v>
      </c>
      <c r="R3231" t="s">
        <v>34</v>
      </c>
      <c r="S3231" t="s">
        <v>34</v>
      </c>
      <c r="T3231" t="s">
        <v>34</v>
      </c>
      <c r="U3231" t="s">
        <v>67</v>
      </c>
      <c r="V3231" t="s">
        <v>34</v>
      </c>
      <c r="W3231" t="s">
        <v>40</v>
      </c>
      <c r="X3231">
        <v>19.600000000000001</v>
      </c>
      <c r="Y3231">
        <v>967.9</v>
      </c>
      <c r="Z3231">
        <v>0</v>
      </c>
      <c r="AA3231">
        <v>0</v>
      </c>
      <c r="AB3231">
        <v>2420.46</v>
      </c>
      <c r="AC3231">
        <v>3388.36</v>
      </c>
      <c r="AD3231" t="s">
        <v>41</v>
      </c>
      <c r="AE3231" t="s">
        <v>42</v>
      </c>
      <c r="AF3231" t="s">
        <v>42</v>
      </c>
      <c r="AG3231">
        <f t="shared" si="100"/>
        <v>0</v>
      </c>
      <c r="AH3231" t="str" cm="1">
        <f t="array" ref="AH3231">_xlfn.IFS(
X3231&lt;=20, "&lt;20",
AND(X3231&gt;=20, X3231&lt;50), "20-50",
AND(X3231&gt;=50, X3231&lt;100), "50-100",
X3231&gt;=100, "&gt;100"
)</f>
        <v>&lt;20</v>
      </c>
      <c r="AI3231">
        <f t="shared" si="101"/>
        <v>0</v>
      </c>
      <c r="AJ3231" t="str" cm="1">
        <f t="array" ref="AJ3231">_xlfn.IFS(
C3231&lt;=20, "&lt;20",
AND(C3231&gt;=20, C3231&lt;35), "20-35",
AND(C3231&gt;=35, C3231&lt;50), "35-50",
C3231&gt;=50, "50-100"
)</f>
        <v>50-100</v>
      </c>
      <c r="AK3231" t="str" cm="1">
        <f t="array" ref="AK3231">_xlfn.IFS(
G3231&lt;6, "&lt;6",
AND(G3231&gt;=6, G3231&lt;12), "6-12",
AND(G3231&gt;=12, G3231&lt;18), "12-18",  AND(G3231&gt;=18, G3231&lt;24), "18-24", G3231&gt;=24, "24-36")</f>
        <v>&lt;6</v>
      </c>
    </row>
    <row r="3232" spans="1:37" x14ac:dyDescent="0.3">
      <c r="A3232" t="s">
        <v>3332</v>
      </c>
      <c r="B3232" t="s">
        <v>33</v>
      </c>
      <c r="C3232">
        <v>43</v>
      </c>
      <c r="D3232" t="s">
        <v>37</v>
      </c>
      <c r="E3232" t="s">
        <v>45</v>
      </c>
      <c r="F3232">
        <v>11</v>
      </c>
      <c r="G3232">
        <v>3</v>
      </c>
      <c r="H3232" t="s">
        <v>36</v>
      </c>
      <c r="I3232" t="s">
        <v>37</v>
      </c>
      <c r="J3232" t="s">
        <v>37</v>
      </c>
      <c r="K3232" t="s">
        <v>37</v>
      </c>
      <c r="L3232" t="s">
        <v>72</v>
      </c>
      <c r="M3232" t="s">
        <v>37</v>
      </c>
      <c r="N3232" t="s">
        <v>34</v>
      </c>
      <c r="O3232" t="s">
        <v>34</v>
      </c>
      <c r="P3232" t="s">
        <v>34</v>
      </c>
      <c r="Q3232" t="s">
        <v>37</v>
      </c>
      <c r="R3232" t="s">
        <v>37</v>
      </c>
      <c r="S3232" t="s">
        <v>37</v>
      </c>
      <c r="T3232" t="s">
        <v>37</v>
      </c>
      <c r="U3232" t="s">
        <v>39</v>
      </c>
      <c r="V3232" t="s">
        <v>37</v>
      </c>
      <c r="W3232" t="s">
        <v>51</v>
      </c>
      <c r="X3232">
        <v>75.900000000000006</v>
      </c>
      <c r="Y3232">
        <v>1549.75</v>
      </c>
      <c r="Z3232">
        <v>0</v>
      </c>
      <c r="AA3232">
        <v>0</v>
      </c>
      <c r="AB3232">
        <v>662.55</v>
      </c>
      <c r="AC3232">
        <v>2212.3000000000002</v>
      </c>
      <c r="AD3232" t="s">
        <v>41</v>
      </c>
      <c r="AE3232" t="s">
        <v>42</v>
      </c>
      <c r="AF3232" t="s">
        <v>42</v>
      </c>
      <c r="AG3232">
        <f t="shared" si="100"/>
        <v>0</v>
      </c>
      <c r="AH3232" t="str" cm="1">
        <f t="array" ref="AH3232">_xlfn.IFS(
X3232&lt;=20, "&lt;20",
AND(X3232&gt;=20, X3232&lt;50), "20-50",
AND(X3232&gt;=50, X3232&lt;100), "50-100",
X3232&gt;=100, "&gt;100"
)</f>
        <v>50-100</v>
      </c>
      <c r="AI3232">
        <f t="shared" si="101"/>
        <v>0</v>
      </c>
      <c r="AJ3232" t="str" cm="1">
        <f t="array" ref="AJ3232">_xlfn.IFS(
C3232&lt;=20, "&lt;20",
AND(C3232&gt;=20, C3232&lt;35), "20-35",
AND(C3232&gt;=35, C3232&lt;50), "35-50",
C3232&gt;=50, "50-100"
)</f>
        <v>35-50</v>
      </c>
      <c r="AK3232" t="str" cm="1">
        <f t="array" ref="AK3232">_xlfn.IFS(
G3232&lt;6, "&lt;6",
AND(G3232&gt;=6, G3232&lt;12), "6-12",
AND(G3232&gt;=12, G3232&lt;18), "12-18",  AND(G3232&gt;=18, G3232&lt;24), "18-24", G3232&gt;=24, "24-36")</f>
        <v>&lt;6</v>
      </c>
    </row>
    <row r="3233" spans="1:37" x14ac:dyDescent="0.3">
      <c r="A3233" t="s">
        <v>3333</v>
      </c>
      <c r="B3233" t="s">
        <v>33</v>
      </c>
      <c r="C3233">
        <v>32</v>
      </c>
      <c r="D3233" t="s">
        <v>37</v>
      </c>
      <c r="E3233" t="s">
        <v>87</v>
      </c>
      <c r="F3233">
        <v>9</v>
      </c>
      <c r="G3233">
        <v>6</v>
      </c>
      <c r="H3233" t="s">
        <v>36</v>
      </c>
      <c r="I3233" t="s">
        <v>34</v>
      </c>
      <c r="J3233" t="s">
        <v>34</v>
      </c>
      <c r="K3233" t="s">
        <v>37</v>
      </c>
      <c r="L3233" t="s">
        <v>72</v>
      </c>
      <c r="M3233" t="s">
        <v>34</v>
      </c>
      <c r="N3233" t="s">
        <v>34</v>
      </c>
      <c r="O3233" t="s">
        <v>37</v>
      </c>
      <c r="P3233" t="s">
        <v>37</v>
      </c>
      <c r="Q3233" t="s">
        <v>37</v>
      </c>
      <c r="R3233" t="s">
        <v>37</v>
      </c>
      <c r="S3233" t="s">
        <v>37</v>
      </c>
      <c r="T3233" t="s">
        <v>34</v>
      </c>
      <c r="U3233" t="s">
        <v>46</v>
      </c>
      <c r="V3233" t="s">
        <v>37</v>
      </c>
      <c r="W3233" t="s">
        <v>51</v>
      </c>
      <c r="X3233">
        <v>54.55</v>
      </c>
      <c r="Y3233">
        <v>2978.3</v>
      </c>
      <c r="Z3233">
        <v>0</v>
      </c>
      <c r="AA3233">
        <v>50</v>
      </c>
      <c r="AB3233">
        <v>0</v>
      </c>
      <c r="AC3233">
        <v>3028.3</v>
      </c>
      <c r="AD3233" t="s">
        <v>52</v>
      </c>
      <c r="AE3233" t="s">
        <v>104</v>
      </c>
      <c r="AF3233" t="s">
        <v>105</v>
      </c>
      <c r="AG3233">
        <f t="shared" si="100"/>
        <v>1</v>
      </c>
      <c r="AH3233" t="str" cm="1">
        <f t="array" ref="AH3233">_xlfn.IFS(
X3233&lt;=20, "&lt;20",
AND(X3233&gt;=20, X3233&lt;50), "20-50",
AND(X3233&gt;=50, X3233&lt;100), "50-100",
X3233&gt;=100, "&gt;100"
)</f>
        <v>50-100</v>
      </c>
      <c r="AI3233">
        <f t="shared" si="101"/>
        <v>0</v>
      </c>
      <c r="AJ3233" t="str" cm="1">
        <f t="array" ref="AJ3233">_xlfn.IFS(
C3233&lt;=20, "&lt;20",
AND(C3233&gt;=20, C3233&lt;35), "20-35",
AND(C3233&gt;=35, C3233&lt;50), "35-50",
C3233&gt;=50, "50-100"
)</f>
        <v>20-35</v>
      </c>
      <c r="AK3233" t="str" cm="1">
        <f t="array" ref="AK3233">_xlfn.IFS(
G3233&lt;6, "&lt;6",
AND(G3233&gt;=6, G3233&lt;12), "6-12",
AND(G3233&gt;=12, G3233&lt;18), "12-18",  AND(G3233&gt;=18, G3233&lt;24), "18-24", G3233&gt;=24, "24-36")</f>
        <v>6-12</v>
      </c>
    </row>
    <row r="3234" spans="1:37" x14ac:dyDescent="0.3">
      <c r="A3234" t="s">
        <v>3334</v>
      </c>
      <c r="B3234" t="s">
        <v>44</v>
      </c>
      <c r="C3234">
        <v>67</v>
      </c>
      <c r="D3234" t="s">
        <v>37</v>
      </c>
      <c r="E3234" t="s">
        <v>56</v>
      </c>
      <c r="F3234">
        <v>2</v>
      </c>
      <c r="G3234">
        <v>9</v>
      </c>
      <c r="H3234" t="s">
        <v>36</v>
      </c>
      <c r="I3234" t="s">
        <v>37</v>
      </c>
      <c r="J3234" t="s">
        <v>37</v>
      </c>
      <c r="K3234" t="s">
        <v>37</v>
      </c>
      <c r="L3234" t="s">
        <v>38</v>
      </c>
      <c r="M3234" t="s">
        <v>37</v>
      </c>
      <c r="N3234" t="s">
        <v>37</v>
      </c>
      <c r="O3234" t="s">
        <v>37</v>
      </c>
      <c r="P3234" t="s">
        <v>37</v>
      </c>
      <c r="Q3234" t="s">
        <v>37</v>
      </c>
      <c r="R3234" t="s">
        <v>37</v>
      </c>
      <c r="S3234" t="s">
        <v>37</v>
      </c>
      <c r="T3234" t="s">
        <v>34</v>
      </c>
      <c r="U3234" t="s">
        <v>67</v>
      </c>
      <c r="V3234" t="s">
        <v>34</v>
      </c>
      <c r="W3234" t="s">
        <v>40</v>
      </c>
      <c r="X3234">
        <v>89.75</v>
      </c>
      <c r="Y3234">
        <v>6367.2</v>
      </c>
      <c r="Z3234">
        <v>0</v>
      </c>
      <c r="AA3234">
        <v>110</v>
      </c>
      <c r="AB3234">
        <v>2067.1</v>
      </c>
      <c r="AC3234">
        <v>8544.2999999999993</v>
      </c>
      <c r="AD3234" t="s">
        <v>41</v>
      </c>
      <c r="AE3234" t="s">
        <v>42</v>
      </c>
      <c r="AF3234" t="s">
        <v>42</v>
      </c>
      <c r="AG3234">
        <f t="shared" si="100"/>
        <v>0</v>
      </c>
      <c r="AH3234" t="str" cm="1">
        <f t="array" ref="AH3234">_xlfn.IFS(
X3234&lt;=20, "&lt;20",
AND(X3234&gt;=20, X3234&lt;50), "20-50",
AND(X3234&gt;=50, X3234&lt;100), "50-100",
X3234&gt;=100, "&gt;100"
)</f>
        <v>50-100</v>
      </c>
      <c r="AI3234">
        <f t="shared" si="101"/>
        <v>0</v>
      </c>
      <c r="AJ3234" t="str" cm="1">
        <f t="array" ref="AJ3234">_xlfn.IFS(
C3234&lt;=20, "&lt;20",
AND(C3234&gt;=20, C3234&lt;35), "20-35",
AND(C3234&gt;=35, C3234&lt;50), "35-50",
C3234&gt;=50, "50-100"
)</f>
        <v>50-100</v>
      </c>
      <c r="AK3234" t="str" cm="1">
        <f t="array" ref="AK3234">_xlfn.IFS(
G3234&lt;6, "&lt;6",
AND(G3234&gt;=6, G3234&lt;12), "6-12",
AND(G3234&gt;=12, G3234&lt;18), "12-18",  AND(G3234&gt;=18, G3234&lt;24), "18-24", G3234&gt;=24, "24-36")</f>
        <v>6-12</v>
      </c>
    </row>
    <row r="3235" spans="1:37" x14ac:dyDescent="0.3">
      <c r="A3235" t="s">
        <v>3335</v>
      </c>
      <c r="B3235" t="s">
        <v>33</v>
      </c>
      <c r="C3235">
        <v>55</v>
      </c>
      <c r="D3235" t="s">
        <v>34</v>
      </c>
      <c r="E3235" t="s">
        <v>103</v>
      </c>
      <c r="F3235">
        <v>15</v>
      </c>
      <c r="G3235">
        <v>32</v>
      </c>
      <c r="H3235" t="s">
        <v>110</v>
      </c>
      <c r="I3235" t="s">
        <v>37</v>
      </c>
      <c r="J3235" t="s">
        <v>34</v>
      </c>
      <c r="K3235" t="s">
        <v>37</v>
      </c>
      <c r="L3235" t="s">
        <v>72</v>
      </c>
      <c r="M3235" t="s">
        <v>34</v>
      </c>
      <c r="N3235" t="s">
        <v>34</v>
      </c>
      <c r="O3235" t="s">
        <v>37</v>
      </c>
      <c r="P3235" t="s">
        <v>37</v>
      </c>
      <c r="Q3235" t="s">
        <v>34</v>
      </c>
      <c r="R3235" t="s">
        <v>34</v>
      </c>
      <c r="S3235" t="s">
        <v>34</v>
      </c>
      <c r="T3235" t="s">
        <v>34</v>
      </c>
      <c r="U3235" t="s">
        <v>46</v>
      </c>
      <c r="V3235" t="s">
        <v>37</v>
      </c>
      <c r="W3235" t="s">
        <v>51</v>
      </c>
      <c r="X3235">
        <v>55.25</v>
      </c>
      <c r="Y3235">
        <v>1715.65</v>
      </c>
      <c r="Z3235">
        <v>0</v>
      </c>
      <c r="AA3235">
        <v>10</v>
      </c>
      <c r="AB3235">
        <v>47.43</v>
      </c>
      <c r="AC3235">
        <v>1773.08</v>
      </c>
      <c r="AD3235" t="s">
        <v>52</v>
      </c>
      <c r="AE3235" t="s">
        <v>104</v>
      </c>
      <c r="AF3235" t="s">
        <v>150</v>
      </c>
      <c r="AG3235">
        <f t="shared" si="100"/>
        <v>1</v>
      </c>
      <c r="AH3235" t="str" cm="1">
        <f t="array" ref="AH3235">_xlfn.IFS(
X3235&lt;=20, "&lt;20",
AND(X3235&gt;=20, X3235&lt;50), "20-50",
AND(X3235&gt;=50, X3235&lt;100), "50-100",
X3235&gt;=100, "&gt;100"
)</f>
        <v>50-100</v>
      </c>
      <c r="AI3235">
        <f t="shared" si="101"/>
        <v>0</v>
      </c>
      <c r="AJ3235" t="str" cm="1">
        <f t="array" ref="AJ3235">_xlfn.IFS(
C3235&lt;=20, "&lt;20",
AND(C3235&gt;=20, C3235&lt;35), "20-35",
AND(C3235&gt;=35, C3235&lt;50), "35-50",
C3235&gt;=50, "50-100"
)</f>
        <v>50-100</v>
      </c>
      <c r="AK3235" t="str" cm="1">
        <f t="array" ref="AK3235">_xlfn.IFS(
G3235&lt;6, "&lt;6",
AND(G3235&gt;=6, G3235&lt;12), "6-12",
AND(G3235&gt;=12, G3235&lt;18), "12-18",  AND(G3235&gt;=18, G3235&lt;24), "18-24", G3235&gt;=24, "24-36")</f>
        <v>24-36</v>
      </c>
    </row>
    <row r="3236" spans="1:37" x14ac:dyDescent="0.3">
      <c r="A3236" t="s">
        <v>3336</v>
      </c>
      <c r="B3236" t="s">
        <v>33</v>
      </c>
      <c r="C3236">
        <v>33</v>
      </c>
      <c r="D3236" t="s">
        <v>34</v>
      </c>
      <c r="E3236" t="s">
        <v>64</v>
      </c>
      <c r="F3236">
        <v>7</v>
      </c>
      <c r="G3236">
        <v>25</v>
      </c>
      <c r="H3236" t="s">
        <v>66</v>
      </c>
      <c r="I3236" t="s">
        <v>34</v>
      </c>
      <c r="J3236" t="s">
        <v>34</v>
      </c>
      <c r="K3236" t="s">
        <v>37</v>
      </c>
      <c r="L3236" t="s">
        <v>38</v>
      </c>
      <c r="M3236" t="s">
        <v>37</v>
      </c>
      <c r="N3236" t="s">
        <v>34</v>
      </c>
      <c r="O3236" t="s">
        <v>37</v>
      </c>
      <c r="P3236" t="s">
        <v>37</v>
      </c>
      <c r="Q3236" t="s">
        <v>37</v>
      </c>
      <c r="R3236" t="s">
        <v>34</v>
      </c>
      <c r="S3236" t="s">
        <v>34</v>
      </c>
      <c r="T3236" t="s">
        <v>37</v>
      </c>
      <c r="U3236" t="s">
        <v>39</v>
      </c>
      <c r="V3236" t="s">
        <v>37</v>
      </c>
      <c r="W3236" t="s">
        <v>51</v>
      </c>
      <c r="X3236">
        <v>49.35</v>
      </c>
      <c r="Y3236">
        <v>3321.35</v>
      </c>
      <c r="Z3236">
        <v>0</v>
      </c>
      <c r="AA3236">
        <v>0</v>
      </c>
      <c r="AB3236">
        <v>0</v>
      </c>
      <c r="AC3236">
        <v>3321.35</v>
      </c>
      <c r="AD3236" t="s">
        <v>41</v>
      </c>
      <c r="AE3236" t="s">
        <v>42</v>
      </c>
      <c r="AF3236" t="s">
        <v>42</v>
      </c>
      <c r="AG3236">
        <f t="shared" si="100"/>
        <v>0</v>
      </c>
      <c r="AH3236" t="str" cm="1">
        <f t="array" ref="AH3236">_xlfn.IFS(
X3236&lt;=20, "&lt;20",
AND(X3236&gt;=20, X3236&lt;50), "20-50",
AND(X3236&gt;=50, X3236&lt;100), "50-100",
X3236&gt;=100, "&gt;100"
)</f>
        <v>20-50</v>
      </c>
      <c r="AI3236">
        <f t="shared" si="101"/>
        <v>0</v>
      </c>
      <c r="AJ3236" t="str" cm="1">
        <f t="array" ref="AJ3236">_xlfn.IFS(
C3236&lt;=20, "&lt;20",
AND(C3236&gt;=20, C3236&lt;35), "20-35",
AND(C3236&gt;=35, C3236&lt;50), "35-50",
C3236&gt;=50, "50-100"
)</f>
        <v>20-35</v>
      </c>
      <c r="AK3236" t="str" cm="1">
        <f t="array" ref="AK3236">_xlfn.IFS(
G3236&lt;6, "&lt;6",
AND(G3236&gt;=6, G3236&lt;12), "6-12",
AND(G3236&gt;=12, G3236&lt;18), "12-18",  AND(G3236&gt;=18, G3236&lt;24), "18-24", G3236&gt;=24, "24-36")</f>
        <v>24-36</v>
      </c>
    </row>
    <row r="3237" spans="1:37" x14ac:dyDescent="0.3">
      <c r="A3237" t="s">
        <v>3337</v>
      </c>
      <c r="B3237" t="s">
        <v>44</v>
      </c>
      <c r="C3237">
        <v>59</v>
      </c>
      <c r="D3237" t="s">
        <v>37</v>
      </c>
      <c r="E3237" t="s">
        <v>48</v>
      </c>
      <c r="F3237">
        <v>2</v>
      </c>
      <c r="G3237">
        <v>8</v>
      </c>
      <c r="H3237" t="s">
        <v>49</v>
      </c>
      <c r="I3237" t="s">
        <v>37</v>
      </c>
      <c r="J3237" t="s">
        <v>34</v>
      </c>
      <c r="K3237" t="s">
        <v>37</v>
      </c>
      <c r="L3237" t="s">
        <v>50</v>
      </c>
      <c r="M3237" t="s">
        <v>34</v>
      </c>
      <c r="N3237" t="s">
        <v>34</v>
      </c>
      <c r="O3237" t="s">
        <v>34</v>
      </c>
      <c r="P3237" t="s">
        <v>34</v>
      </c>
      <c r="Q3237" t="s">
        <v>34</v>
      </c>
      <c r="R3237" t="s">
        <v>34</v>
      </c>
      <c r="S3237" t="s">
        <v>34</v>
      </c>
      <c r="T3237" t="s">
        <v>37</v>
      </c>
      <c r="U3237" t="s">
        <v>46</v>
      </c>
      <c r="V3237" t="s">
        <v>37</v>
      </c>
      <c r="W3237" t="s">
        <v>51</v>
      </c>
      <c r="X3237">
        <v>70.099999999999994</v>
      </c>
      <c r="Y3237">
        <v>70.099999999999994</v>
      </c>
      <c r="Z3237">
        <v>0</v>
      </c>
      <c r="AA3237">
        <v>0</v>
      </c>
      <c r="AB3237">
        <v>46.17</v>
      </c>
      <c r="AC3237">
        <v>116.27</v>
      </c>
      <c r="AD3237" t="s">
        <v>52</v>
      </c>
      <c r="AE3237" t="s">
        <v>53</v>
      </c>
      <c r="AF3237" t="s">
        <v>155</v>
      </c>
      <c r="AG3237">
        <f t="shared" si="100"/>
        <v>1</v>
      </c>
      <c r="AH3237" t="str" cm="1">
        <f t="array" ref="AH3237">_xlfn.IFS(
X3237&lt;=20, "&lt;20",
AND(X3237&gt;=20, X3237&lt;50), "20-50",
AND(X3237&gt;=50, X3237&lt;100), "50-100",
X3237&gt;=100, "&gt;100"
)</f>
        <v>50-100</v>
      </c>
      <c r="AI3237">
        <f t="shared" si="101"/>
        <v>0</v>
      </c>
      <c r="AJ3237" t="str" cm="1">
        <f t="array" ref="AJ3237">_xlfn.IFS(
C3237&lt;=20, "&lt;20",
AND(C3237&gt;=20, C3237&lt;35), "20-35",
AND(C3237&gt;=35, C3237&lt;50), "35-50",
C3237&gt;=50, "50-100"
)</f>
        <v>50-100</v>
      </c>
      <c r="AK3237" t="str" cm="1">
        <f t="array" ref="AK3237">_xlfn.IFS(
G3237&lt;6, "&lt;6",
AND(G3237&gt;=6, G3237&lt;12), "6-12",
AND(G3237&gt;=12, G3237&lt;18), "12-18",  AND(G3237&gt;=18, G3237&lt;24), "18-24", G3237&gt;=24, "24-36")</f>
        <v>6-12</v>
      </c>
    </row>
    <row r="3238" spans="1:37" x14ac:dyDescent="0.3">
      <c r="A3238" t="s">
        <v>3338</v>
      </c>
      <c r="B3238" t="s">
        <v>44</v>
      </c>
      <c r="C3238">
        <v>45</v>
      </c>
      <c r="D3238" t="s">
        <v>34</v>
      </c>
      <c r="E3238" t="s">
        <v>61</v>
      </c>
      <c r="F3238">
        <v>3</v>
      </c>
      <c r="G3238">
        <v>10</v>
      </c>
      <c r="H3238" t="s">
        <v>36</v>
      </c>
      <c r="I3238" t="s">
        <v>37</v>
      </c>
      <c r="J3238" t="s">
        <v>34</v>
      </c>
      <c r="K3238" t="s">
        <v>34</v>
      </c>
      <c r="L3238" t="s">
        <v>34</v>
      </c>
      <c r="M3238" t="s">
        <v>34</v>
      </c>
      <c r="N3238" t="s">
        <v>34</v>
      </c>
      <c r="O3238" t="s">
        <v>34</v>
      </c>
      <c r="P3238" t="s">
        <v>34</v>
      </c>
      <c r="Q3238" t="s">
        <v>34</v>
      </c>
      <c r="R3238" t="s">
        <v>34</v>
      </c>
      <c r="S3238" t="s">
        <v>34</v>
      </c>
      <c r="T3238" t="s">
        <v>34</v>
      </c>
      <c r="U3238" t="s">
        <v>67</v>
      </c>
      <c r="V3238" t="s">
        <v>34</v>
      </c>
      <c r="W3238" t="s">
        <v>143</v>
      </c>
      <c r="X3238">
        <v>19.600000000000001</v>
      </c>
      <c r="Y3238">
        <v>390.4</v>
      </c>
      <c r="Z3238">
        <v>0</v>
      </c>
      <c r="AA3238">
        <v>0</v>
      </c>
      <c r="AB3238">
        <v>353.01</v>
      </c>
      <c r="AC3238">
        <v>743.41</v>
      </c>
      <c r="AD3238" t="s">
        <v>41</v>
      </c>
      <c r="AE3238" t="s">
        <v>42</v>
      </c>
      <c r="AF3238" t="s">
        <v>42</v>
      </c>
      <c r="AG3238">
        <f t="shared" si="100"/>
        <v>0</v>
      </c>
      <c r="AH3238" t="str" cm="1">
        <f t="array" ref="AH3238">_xlfn.IFS(
X3238&lt;=20, "&lt;20",
AND(X3238&gt;=20, X3238&lt;50), "20-50",
AND(X3238&gt;=50, X3238&lt;100), "50-100",
X3238&gt;=100, "&gt;100"
)</f>
        <v>&lt;20</v>
      </c>
      <c r="AI3238">
        <f t="shared" si="101"/>
        <v>0</v>
      </c>
      <c r="AJ3238" t="str" cm="1">
        <f t="array" ref="AJ3238">_xlfn.IFS(
C3238&lt;=20, "&lt;20",
AND(C3238&gt;=20, C3238&lt;35), "20-35",
AND(C3238&gt;=35, C3238&lt;50), "35-50",
C3238&gt;=50, "50-100"
)</f>
        <v>35-50</v>
      </c>
      <c r="AK3238" t="str" cm="1">
        <f t="array" ref="AK3238">_xlfn.IFS(
G3238&lt;6, "&lt;6",
AND(G3238&gt;=6, G3238&lt;12), "6-12",
AND(G3238&gt;=12, G3238&lt;18), "12-18",  AND(G3238&gt;=18, G3238&lt;24), "18-24", G3238&gt;=24, "24-36")</f>
        <v>6-12</v>
      </c>
    </row>
    <row r="3239" spans="1:37" x14ac:dyDescent="0.3">
      <c r="A3239" t="s">
        <v>3339</v>
      </c>
      <c r="B3239" t="s">
        <v>33</v>
      </c>
      <c r="C3239">
        <v>22</v>
      </c>
      <c r="D3239" t="s">
        <v>37</v>
      </c>
      <c r="E3239" t="s">
        <v>64</v>
      </c>
      <c r="F3239">
        <v>13</v>
      </c>
      <c r="G3239">
        <v>9</v>
      </c>
      <c r="H3239" t="s">
        <v>36</v>
      </c>
      <c r="I3239" t="s">
        <v>37</v>
      </c>
      <c r="J3239" t="s">
        <v>34</v>
      </c>
      <c r="K3239" t="s">
        <v>37</v>
      </c>
      <c r="L3239" t="s">
        <v>50</v>
      </c>
      <c r="M3239" t="s">
        <v>34</v>
      </c>
      <c r="N3239" t="s">
        <v>34</v>
      </c>
      <c r="O3239" t="s">
        <v>34</v>
      </c>
      <c r="P3239" t="s">
        <v>34</v>
      </c>
      <c r="Q3239" t="s">
        <v>34</v>
      </c>
      <c r="R3239" t="s">
        <v>34</v>
      </c>
      <c r="S3239" t="s">
        <v>34</v>
      </c>
      <c r="T3239" t="s">
        <v>37</v>
      </c>
      <c r="U3239" t="s">
        <v>46</v>
      </c>
      <c r="V3239" t="s">
        <v>37</v>
      </c>
      <c r="W3239" t="s">
        <v>51</v>
      </c>
      <c r="X3239">
        <v>69.25</v>
      </c>
      <c r="Y3239">
        <v>1554</v>
      </c>
      <c r="Z3239">
        <v>0</v>
      </c>
      <c r="AA3239">
        <v>0</v>
      </c>
      <c r="AB3239">
        <v>706.42</v>
      </c>
      <c r="AC3239">
        <v>2260.42</v>
      </c>
      <c r="AD3239" t="s">
        <v>52</v>
      </c>
      <c r="AE3239" t="s">
        <v>53</v>
      </c>
      <c r="AF3239" t="s">
        <v>155</v>
      </c>
      <c r="AG3239">
        <f t="shared" si="100"/>
        <v>1</v>
      </c>
      <c r="AH3239" t="str" cm="1">
        <f t="array" ref="AH3239">_xlfn.IFS(
X3239&lt;=20, "&lt;20",
AND(X3239&gt;=20, X3239&lt;50), "20-50",
AND(X3239&gt;=50, X3239&lt;100), "50-100",
X3239&gt;=100, "&gt;100"
)</f>
        <v>50-100</v>
      </c>
      <c r="AI3239">
        <f t="shared" si="101"/>
        <v>0</v>
      </c>
      <c r="AJ3239" t="str" cm="1">
        <f t="array" ref="AJ3239">_xlfn.IFS(
C3239&lt;=20, "&lt;20",
AND(C3239&gt;=20, C3239&lt;35), "20-35",
AND(C3239&gt;=35, C3239&lt;50), "35-50",
C3239&gt;=50, "50-100"
)</f>
        <v>20-35</v>
      </c>
      <c r="AK3239" t="str" cm="1">
        <f t="array" ref="AK3239">_xlfn.IFS(
G3239&lt;6, "&lt;6",
AND(G3239&gt;=6, G3239&lt;12), "6-12",
AND(G3239&gt;=12, G3239&lt;18), "12-18",  AND(G3239&gt;=18, G3239&lt;24), "18-24", G3239&gt;=24, "24-36")</f>
        <v>6-12</v>
      </c>
    </row>
    <row r="3240" spans="1:37" x14ac:dyDescent="0.3">
      <c r="A3240" t="s">
        <v>3340</v>
      </c>
      <c r="B3240" t="s">
        <v>33</v>
      </c>
      <c r="C3240">
        <v>76</v>
      </c>
      <c r="D3240" t="s">
        <v>34</v>
      </c>
      <c r="E3240" t="s">
        <v>48</v>
      </c>
      <c r="F3240">
        <v>10</v>
      </c>
      <c r="G3240">
        <v>25</v>
      </c>
      <c r="H3240" t="s">
        <v>36</v>
      </c>
      <c r="I3240" t="s">
        <v>37</v>
      </c>
      <c r="J3240" t="s">
        <v>37</v>
      </c>
      <c r="K3240" t="s">
        <v>37</v>
      </c>
      <c r="L3240" t="s">
        <v>50</v>
      </c>
      <c r="M3240" t="s">
        <v>34</v>
      </c>
      <c r="N3240" t="s">
        <v>34</v>
      </c>
      <c r="O3240" t="s">
        <v>34</v>
      </c>
      <c r="P3240" t="s">
        <v>34</v>
      </c>
      <c r="Q3240" t="s">
        <v>34</v>
      </c>
      <c r="R3240" t="s">
        <v>37</v>
      </c>
      <c r="S3240" t="s">
        <v>34</v>
      </c>
      <c r="T3240" t="s">
        <v>37</v>
      </c>
      <c r="U3240" t="s">
        <v>46</v>
      </c>
      <c r="V3240" t="s">
        <v>37</v>
      </c>
      <c r="W3240" t="s">
        <v>40</v>
      </c>
      <c r="X3240">
        <v>84.8</v>
      </c>
      <c r="Y3240">
        <v>906.85</v>
      </c>
      <c r="Z3240">
        <v>0</v>
      </c>
      <c r="AA3240">
        <v>0</v>
      </c>
      <c r="AB3240">
        <v>45.1</v>
      </c>
      <c r="AC3240">
        <v>951.95</v>
      </c>
      <c r="AD3240" t="s">
        <v>52</v>
      </c>
      <c r="AE3240" t="s">
        <v>100</v>
      </c>
      <c r="AF3240" t="s">
        <v>509</v>
      </c>
      <c r="AG3240">
        <f t="shared" si="100"/>
        <v>1</v>
      </c>
      <c r="AH3240" t="str" cm="1">
        <f t="array" ref="AH3240">_xlfn.IFS(
X3240&lt;=20, "&lt;20",
AND(X3240&gt;=20, X3240&lt;50), "20-50",
AND(X3240&gt;=50, X3240&lt;100), "50-100",
X3240&gt;=100, "&gt;100"
)</f>
        <v>50-100</v>
      </c>
      <c r="AI3240">
        <f t="shared" si="101"/>
        <v>0</v>
      </c>
      <c r="AJ3240" t="str" cm="1">
        <f t="array" ref="AJ3240">_xlfn.IFS(
C3240&lt;=20, "&lt;20",
AND(C3240&gt;=20, C3240&lt;35), "20-35",
AND(C3240&gt;=35, C3240&lt;50), "35-50",
C3240&gt;=50, "50-100"
)</f>
        <v>50-100</v>
      </c>
      <c r="AK3240" t="str" cm="1">
        <f t="array" ref="AK3240">_xlfn.IFS(
G3240&lt;6, "&lt;6",
AND(G3240&gt;=6, G3240&lt;12), "6-12",
AND(G3240&gt;=12, G3240&lt;18), "12-18",  AND(G3240&gt;=18, G3240&lt;24), "18-24", G3240&gt;=24, "24-36")</f>
        <v>24-36</v>
      </c>
    </row>
    <row r="3241" spans="1:37" x14ac:dyDescent="0.3">
      <c r="A3241" t="s">
        <v>3341</v>
      </c>
      <c r="B3241" t="s">
        <v>44</v>
      </c>
      <c r="C3241">
        <v>78</v>
      </c>
      <c r="D3241" t="s">
        <v>37</v>
      </c>
      <c r="E3241" t="s">
        <v>61</v>
      </c>
      <c r="F3241">
        <v>11</v>
      </c>
      <c r="G3241">
        <v>29</v>
      </c>
      <c r="H3241" t="s">
        <v>49</v>
      </c>
      <c r="I3241" t="s">
        <v>37</v>
      </c>
      <c r="J3241" t="s">
        <v>34</v>
      </c>
      <c r="K3241" t="s">
        <v>37</v>
      </c>
      <c r="L3241" t="s">
        <v>72</v>
      </c>
      <c r="M3241" t="s">
        <v>34</v>
      </c>
      <c r="N3241" t="s">
        <v>34</v>
      </c>
      <c r="O3241" t="s">
        <v>34</v>
      </c>
      <c r="P3241" t="s">
        <v>34</v>
      </c>
      <c r="Q3241" t="s">
        <v>34</v>
      </c>
      <c r="R3241" t="s">
        <v>34</v>
      </c>
      <c r="S3241" t="s">
        <v>34</v>
      </c>
      <c r="T3241" t="s">
        <v>37</v>
      </c>
      <c r="U3241" t="s">
        <v>67</v>
      </c>
      <c r="V3241" t="s">
        <v>34</v>
      </c>
      <c r="W3241" t="s">
        <v>51</v>
      </c>
      <c r="X3241">
        <v>45.2</v>
      </c>
      <c r="Y3241">
        <v>45.2</v>
      </c>
      <c r="Z3241">
        <v>0</v>
      </c>
      <c r="AA3241">
        <v>0</v>
      </c>
      <c r="AB3241">
        <v>49.34</v>
      </c>
      <c r="AC3241">
        <v>94.54</v>
      </c>
      <c r="AD3241" t="s">
        <v>85</v>
      </c>
      <c r="AE3241" t="s">
        <v>42</v>
      </c>
      <c r="AF3241" t="s">
        <v>42</v>
      </c>
      <c r="AG3241">
        <f t="shared" si="100"/>
        <v>0</v>
      </c>
      <c r="AH3241" t="str" cm="1">
        <f t="array" ref="AH3241">_xlfn.IFS(
X3241&lt;=20, "&lt;20",
AND(X3241&gt;=20, X3241&lt;50), "20-50",
AND(X3241&gt;=50, X3241&lt;100), "50-100",
X3241&gt;=100, "&gt;100"
)</f>
        <v>20-50</v>
      </c>
      <c r="AI3241">
        <f t="shared" si="101"/>
        <v>1</v>
      </c>
      <c r="AJ3241" t="str" cm="1">
        <f t="array" ref="AJ3241">_xlfn.IFS(
C3241&lt;=20, "&lt;20",
AND(C3241&gt;=20, C3241&lt;35), "20-35",
AND(C3241&gt;=35, C3241&lt;50), "35-50",
C3241&gt;=50, "50-100"
)</f>
        <v>50-100</v>
      </c>
      <c r="AK3241" t="str" cm="1">
        <f t="array" ref="AK3241">_xlfn.IFS(
G3241&lt;6, "&lt;6",
AND(G3241&gt;=6, G3241&lt;12), "6-12",
AND(G3241&gt;=12, G3241&lt;18), "12-18",  AND(G3241&gt;=18, G3241&lt;24), "18-24", G3241&gt;=24, "24-36")</f>
        <v>24-36</v>
      </c>
    </row>
    <row r="3242" spans="1:37" x14ac:dyDescent="0.3">
      <c r="A3242" t="s">
        <v>3342</v>
      </c>
      <c r="B3242" t="s">
        <v>44</v>
      </c>
      <c r="C3242">
        <v>35</v>
      </c>
      <c r="D3242" t="s">
        <v>34</v>
      </c>
      <c r="E3242" t="s">
        <v>74</v>
      </c>
      <c r="F3242">
        <v>0</v>
      </c>
      <c r="G3242">
        <v>30</v>
      </c>
      <c r="H3242" t="s">
        <v>36</v>
      </c>
      <c r="I3242" t="s">
        <v>37</v>
      </c>
      <c r="J3242" t="s">
        <v>37</v>
      </c>
      <c r="K3242" t="s">
        <v>34</v>
      </c>
      <c r="L3242" t="s">
        <v>34</v>
      </c>
      <c r="M3242" t="s">
        <v>34</v>
      </c>
      <c r="N3242" t="s">
        <v>34</v>
      </c>
      <c r="O3242" t="s">
        <v>34</v>
      </c>
      <c r="P3242" t="s">
        <v>34</v>
      </c>
      <c r="Q3242" t="s">
        <v>34</v>
      </c>
      <c r="R3242" t="s">
        <v>34</v>
      </c>
      <c r="S3242" t="s">
        <v>34</v>
      </c>
      <c r="T3242" t="s">
        <v>34</v>
      </c>
      <c r="U3242" t="s">
        <v>67</v>
      </c>
      <c r="V3242" t="s">
        <v>34</v>
      </c>
      <c r="W3242" t="s">
        <v>40</v>
      </c>
      <c r="X3242">
        <v>25.85</v>
      </c>
      <c r="Y3242">
        <v>1872.2</v>
      </c>
      <c r="Z3242">
        <v>5.73</v>
      </c>
      <c r="AA3242">
        <v>0</v>
      </c>
      <c r="AB3242">
        <v>2594.16</v>
      </c>
      <c r="AC3242">
        <v>4460.63</v>
      </c>
      <c r="AD3242" t="s">
        <v>41</v>
      </c>
      <c r="AE3242" t="s">
        <v>42</v>
      </c>
      <c r="AF3242" t="s">
        <v>42</v>
      </c>
      <c r="AG3242">
        <f t="shared" si="100"/>
        <v>0</v>
      </c>
      <c r="AH3242" t="str" cm="1">
        <f t="array" ref="AH3242">_xlfn.IFS(
X3242&lt;=20, "&lt;20",
AND(X3242&gt;=20, X3242&lt;50), "20-50",
AND(X3242&gt;=50, X3242&lt;100), "50-100",
X3242&gt;=100, "&gt;100"
)</f>
        <v>20-50</v>
      </c>
      <c r="AI3242">
        <f t="shared" si="101"/>
        <v>0</v>
      </c>
      <c r="AJ3242" t="str" cm="1">
        <f t="array" ref="AJ3242">_xlfn.IFS(
C3242&lt;=20, "&lt;20",
AND(C3242&gt;=20, C3242&lt;35), "20-35",
AND(C3242&gt;=35, C3242&lt;50), "35-50",
C3242&gt;=50, "50-100"
)</f>
        <v>35-50</v>
      </c>
      <c r="AK3242" t="str" cm="1">
        <f t="array" ref="AK3242">_xlfn.IFS(
G3242&lt;6, "&lt;6",
AND(G3242&gt;=6, G3242&lt;12), "6-12",
AND(G3242&gt;=12, G3242&lt;18), "12-18",  AND(G3242&gt;=18, G3242&lt;24), "18-24", G3242&gt;=24, "24-36")</f>
        <v>24-36</v>
      </c>
    </row>
    <row r="3243" spans="1:37" x14ac:dyDescent="0.3">
      <c r="A3243" t="s">
        <v>3343</v>
      </c>
      <c r="B3243" t="s">
        <v>33</v>
      </c>
      <c r="C3243">
        <v>61</v>
      </c>
      <c r="D3243" t="s">
        <v>34</v>
      </c>
      <c r="E3243" t="s">
        <v>82</v>
      </c>
      <c r="F3243">
        <v>7</v>
      </c>
      <c r="G3243">
        <v>21</v>
      </c>
      <c r="H3243" t="s">
        <v>36</v>
      </c>
      <c r="I3243" t="s">
        <v>37</v>
      </c>
      <c r="J3243" t="s">
        <v>37</v>
      </c>
      <c r="K3243" t="s">
        <v>34</v>
      </c>
      <c r="L3243" t="s">
        <v>34</v>
      </c>
      <c r="M3243" t="s">
        <v>34</v>
      </c>
      <c r="N3243" t="s">
        <v>34</v>
      </c>
      <c r="O3243" t="s">
        <v>34</v>
      </c>
      <c r="P3243" t="s">
        <v>34</v>
      </c>
      <c r="Q3243" t="s">
        <v>34</v>
      </c>
      <c r="R3243" t="s">
        <v>34</v>
      </c>
      <c r="S3243" t="s">
        <v>34</v>
      </c>
      <c r="T3243" t="s">
        <v>34</v>
      </c>
      <c r="U3243" t="s">
        <v>39</v>
      </c>
      <c r="V3243" t="s">
        <v>37</v>
      </c>
      <c r="W3243" t="s">
        <v>40</v>
      </c>
      <c r="X3243">
        <v>25.6</v>
      </c>
      <c r="Y3243">
        <v>917.15</v>
      </c>
      <c r="Z3243">
        <v>0</v>
      </c>
      <c r="AA3243">
        <v>0</v>
      </c>
      <c r="AB3243">
        <v>873.46</v>
      </c>
      <c r="AC3243">
        <v>1790.61</v>
      </c>
      <c r="AD3243" t="s">
        <v>41</v>
      </c>
      <c r="AE3243" t="s">
        <v>42</v>
      </c>
      <c r="AF3243" t="s">
        <v>42</v>
      </c>
      <c r="AG3243">
        <f t="shared" si="100"/>
        <v>0</v>
      </c>
      <c r="AH3243" t="str" cm="1">
        <f t="array" ref="AH3243">_xlfn.IFS(
X3243&lt;=20, "&lt;20",
AND(X3243&gt;=20, X3243&lt;50), "20-50",
AND(X3243&gt;=50, X3243&lt;100), "50-100",
X3243&gt;=100, "&gt;100"
)</f>
        <v>20-50</v>
      </c>
      <c r="AI3243">
        <f t="shared" si="101"/>
        <v>0</v>
      </c>
      <c r="AJ3243" t="str" cm="1">
        <f t="array" ref="AJ3243">_xlfn.IFS(
C3243&lt;=20, "&lt;20",
AND(C3243&gt;=20, C3243&lt;35), "20-35",
AND(C3243&gt;=35, C3243&lt;50), "35-50",
C3243&gt;=50, "50-100"
)</f>
        <v>50-100</v>
      </c>
      <c r="AK3243" t="str" cm="1">
        <f t="array" ref="AK3243">_xlfn.IFS(
G3243&lt;6, "&lt;6",
AND(G3243&gt;=6, G3243&lt;12), "6-12",
AND(G3243&gt;=12, G3243&lt;18), "12-18",  AND(G3243&gt;=18, G3243&lt;24), "18-24", G3243&gt;=24, "24-36")</f>
        <v>18-24</v>
      </c>
    </row>
    <row r="3244" spans="1:37" x14ac:dyDescent="0.3">
      <c r="A3244" t="s">
        <v>3344</v>
      </c>
      <c r="B3244" t="s">
        <v>33</v>
      </c>
      <c r="C3244">
        <v>28</v>
      </c>
      <c r="D3244" t="s">
        <v>37</v>
      </c>
      <c r="E3244" t="s">
        <v>103</v>
      </c>
      <c r="F3244">
        <v>3</v>
      </c>
      <c r="G3244">
        <v>31</v>
      </c>
      <c r="H3244" t="s">
        <v>110</v>
      </c>
      <c r="I3244" t="s">
        <v>37</v>
      </c>
      <c r="J3244" t="s">
        <v>34</v>
      </c>
      <c r="K3244" t="s">
        <v>34</v>
      </c>
      <c r="L3244" t="s">
        <v>34</v>
      </c>
      <c r="M3244" t="s">
        <v>34</v>
      </c>
      <c r="N3244" t="s">
        <v>34</v>
      </c>
      <c r="O3244" t="s">
        <v>34</v>
      </c>
      <c r="P3244" t="s">
        <v>34</v>
      </c>
      <c r="Q3244" t="s">
        <v>34</v>
      </c>
      <c r="R3244" t="s">
        <v>34</v>
      </c>
      <c r="S3244" t="s">
        <v>34</v>
      </c>
      <c r="T3244" t="s">
        <v>34</v>
      </c>
      <c r="U3244" t="s">
        <v>39</v>
      </c>
      <c r="V3244" t="s">
        <v>34</v>
      </c>
      <c r="W3244" t="s">
        <v>51</v>
      </c>
      <c r="X3244">
        <v>20</v>
      </c>
      <c r="Y3244">
        <v>540.04999999999995</v>
      </c>
      <c r="Z3244">
        <v>0</v>
      </c>
      <c r="AA3244">
        <v>0</v>
      </c>
      <c r="AB3244">
        <v>803.88</v>
      </c>
      <c r="AC3244">
        <v>1343.93</v>
      </c>
      <c r="AD3244" t="s">
        <v>41</v>
      </c>
      <c r="AE3244" t="s">
        <v>42</v>
      </c>
      <c r="AF3244" t="s">
        <v>42</v>
      </c>
      <c r="AG3244">
        <f t="shared" si="100"/>
        <v>0</v>
      </c>
      <c r="AH3244" t="str" cm="1">
        <f t="array" ref="AH3244">_xlfn.IFS(
X3244&lt;=20, "&lt;20",
AND(X3244&gt;=20, X3244&lt;50), "20-50",
AND(X3244&gt;=50, X3244&lt;100), "50-100",
X3244&gt;=100, "&gt;100"
)</f>
        <v>&lt;20</v>
      </c>
      <c r="AI3244">
        <f t="shared" si="101"/>
        <v>0</v>
      </c>
      <c r="AJ3244" t="str" cm="1">
        <f t="array" ref="AJ3244">_xlfn.IFS(
C3244&lt;=20, "&lt;20",
AND(C3244&gt;=20, C3244&lt;35), "20-35",
AND(C3244&gt;=35, C3244&lt;50), "35-50",
C3244&gt;=50, "50-100"
)</f>
        <v>20-35</v>
      </c>
      <c r="AK3244" t="str" cm="1">
        <f t="array" ref="AK3244">_xlfn.IFS(
G3244&lt;6, "&lt;6",
AND(G3244&gt;=6, G3244&lt;12), "6-12",
AND(G3244&gt;=12, G3244&lt;18), "12-18",  AND(G3244&gt;=18, G3244&lt;24), "18-24", G3244&gt;=24, "24-36")</f>
        <v>24-36</v>
      </c>
    </row>
    <row r="3245" spans="1:37" x14ac:dyDescent="0.3">
      <c r="A3245" t="s">
        <v>3345</v>
      </c>
      <c r="B3245" t="s">
        <v>44</v>
      </c>
      <c r="C3245">
        <v>54</v>
      </c>
      <c r="D3245" t="s">
        <v>37</v>
      </c>
      <c r="E3245" t="s">
        <v>158</v>
      </c>
      <c r="F3245">
        <v>11</v>
      </c>
      <c r="G3245">
        <v>12</v>
      </c>
      <c r="H3245" t="s">
        <v>36</v>
      </c>
      <c r="I3245" t="s">
        <v>37</v>
      </c>
      <c r="J3245" t="s">
        <v>37</v>
      </c>
      <c r="K3245" t="s">
        <v>37</v>
      </c>
      <c r="L3245" t="s">
        <v>50</v>
      </c>
      <c r="M3245" t="s">
        <v>34</v>
      </c>
      <c r="N3245" t="s">
        <v>37</v>
      </c>
      <c r="O3245" t="s">
        <v>34</v>
      </c>
      <c r="P3245" t="s">
        <v>34</v>
      </c>
      <c r="Q3245" t="s">
        <v>37</v>
      </c>
      <c r="R3245" t="s">
        <v>37</v>
      </c>
      <c r="S3245" t="s">
        <v>37</v>
      </c>
      <c r="T3245" t="s">
        <v>34</v>
      </c>
      <c r="U3245" t="s">
        <v>39</v>
      </c>
      <c r="V3245" t="s">
        <v>34</v>
      </c>
      <c r="W3245" t="s">
        <v>40</v>
      </c>
      <c r="X3245">
        <v>100.3</v>
      </c>
      <c r="Y3245">
        <v>5614.45</v>
      </c>
      <c r="Z3245">
        <v>0</v>
      </c>
      <c r="AA3245">
        <v>100</v>
      </c>
      <c r="AB3245">
        <v>1464.4</v>
      </c>
      <c r="AC3245">
        <v>7178.85</v>
      </c>
      <c r="AD3245" t="s">
        <v>52</v>
      </c>
      <c r="AE3245" t="s">
        <v>53</v>
      </c>
      <c r="AF3245" t="s">
        <v>162</v>
      </c>
      <c r="AG3245">
        <f t="shared" si="100"/>
        <v>1</v>
      </c>
      <c r="AH3245" t="str" cm="1">
        <f t="array" ref="AH3245">_xlfn.IFS(
X3245&lt;=20, "&lt;20",
AND(X3245&gt;=20, X3245&lt;50), "20-50",
AND(X3245&gt;=50, X3245&lt;100), "50-100",
X3245&gt;=100, "&gt;100"
)</f>
        <v>&gt;100</v>
      </c>
      <c r="AI3245">
        <f t="shared" si="101"/>
        <v>0</v>
      </c>
      <c r="AJ3245" t="str" cm="1">
        <f t="array" ref="AJ3245">_xlfn.IFS(
C3245&lt;=20, "&lt;20",
AND(C3245&gt;=20, C3245&lt;35), "20-35",
AND(C3245&gt;=35, C3245&lt;50), "35-50",
C3245&gt;=50, "50-100"
)</f>
        <v>50-100</v>
      </c>
      <c r="AK3245" t="str" cm="1">
        <f t="array" ref="AK3245">_xlfn.IFS(
G3245&lt;6, "&lt;6",
AND(G3245&gt;=6, G3245&lt;12), "6-12",
AND(G3245&gt;=12, G3245&lt;18), "12-18",  AND(G3245&gt;=18, G3245&lt;24), "18-24", G3245&gt;=24, "24-36")</f>
        <v>12-18</v>
      </c>
    </row>
    <row r="3246" spans="1:37" x14ac:dyDescent="0.3">
      <c r="A3246" t="s">
        <v>3346</v>
      </c>
      <c r="B3246" t="s">
        <v>44</v>
      </c>
      <c r="C3246">
        <v>45</v>
      </c>
      <c r="D3246" t="s">
        <v>37</v>
      </c>
      <c r="E3246" t="s">
        <v>69</v>
      </c>
      <c r="F3246">
        <v>7</v>
      </c>
      <c r="G3246">
        <v>36</v>
      </c>
      <c r="H3246" t="s">
        <v>36</v>
      </c>
      <c r="I3246" t="s">
        <v>37</v>
      </c>
      <c r="J3246" t="s">
        <v>37</v>
      </c>
      <c r="K3246" t="s">
        <v>37</v>
      </c>
      <c r="L3246" t="s">
        <v>72</v>
      </c>
      <c r="M3246" t="s">
        <v>37</v>
      </c>
      <c r="N3246" t="s">
        <v>37</v>
      </c>
      <c r="O3246" t="s">
        <v>34</v>
      </c>
      <c r="P3246" t="s">
        <v>37</v>
      </c>
      <c r="Q3246" t="s">
        <v>34</v>
      </c>
      <c r="R3246" t="s">
        <v>34</v>
      </c>
      <c r="S3246" t="s">
        <v>34</v>
      </c>
      <c r="T3246" t="s">
        <v>37</v>
      </c>
      <c r="U3246" t="s">
        <v>46</v>
      </c>
      <c r="V3246" t="s">
        <v>34</v>
      </c>
      <c r="W3246" t="s">
        <v>40</v>
      </c>
      <c r="X3246">
        <v>64.400000000000006</v>
      </c>
      <c r="Y3246">
        <v>316.89999999999998</v>
      </c>
      <c r="Z3246">
        <v>0</v>
      </c>
      <c r="AA3246">
        <v>0</v>
      </c>
      <c r="AB3246">
        <v>86.85</v>
      </c>
      <c r="AC3246">
        <v>403.75</v>
      </c>
      <c r="AD3246" t="s">
        <v>41</v>
      </c>
      <c r="AE3246" t="s">
        <v>42</v>
      </c>
      <c r="AF3246" t="s">
        <v>42</v>
      </c>
      <c r="AG3246">
        <f t="shared" si="100"/>
        <v>0</v>
      </c>
      <c r="AH3246" t="str" cm="1">
        <f t="array" ref="AH3246">_xlfn.IFS(
X3246&lt;=20, "&lt;20",
AND(X3246&gt;=20, X3246&lt;50), "20-50",
AND(X3246&gt;=50, X3246&lt;100), "50-100",
X3246&gt;=100, "&gt;100"
)</f>
        <v>50-100</v>
      </c>
      <c r="AI3246">
        <f t="shared" si="101"/>
        <v>0</v>
      </c>
      <c r="AJ3246" t="str" cm="1">
        <f t="array" ref="AJ3246">_xlfn.IFS(
C3246&lt;=20, "&lt;20",
AND(C3246&gt;=20, C3246&lt;35), "20-35",
AND(C3246&gt;=35, C3246&lt;50), "35-50",
C3246&gt;=50, "50-100"
)</f>
        <v>35-50</v>
      </c>
      <c r="AK3246" t="str" cm="1">
        <f t="array" ref="AK3246">_xlfn.IFS(
G3246&lt;6, "&lt;6",
AND(G3246&gt;=6, G3246&lt;12), "6-12",
AND(G3246&gt;=12, G3246&lt;18), "12-18",  AND(G3246&gt;=18, G3246&lt;24), "18-24", G3246&gt;=24, "24-36")</f>
        <v>24-36</v>
      </c>
    </row>
    <row r="3247" spans="1:37" x14ac:dyDescent="0.3">
      <c r="A3247" t="s">
        <v>3347</v>
      </c>
      <c r="B3247" t="s">
        <v>33</v>
      </c>
      <c r="C3247">
        <v>51</v>
      </c>
      <c r="D3247" t="s">
        <v>34</v>
      </c>
      <c r="E3247" t="s">
        <v>56</v>
      </c>
      <c r="F3247">
        <v>15</v>
      </c>
      <c r="G3247">
        <v>14</v>
      </c>
      <c r="H3247" t="s">
        <v>36</v>
      </c>
      <c r="I3247" t="s">
        <v>34</v>
      </c>
      <c r="J3247" t="s">
        <v>34</v>
      </c>
      <c r="K3247" t="s">
        <v>37</v>
      </c>
      <c r="L3247" t="s">
        <v>72</v>
      </c>
      <c r="M3247" t="s">
        <v>37</v>
      </c>
      <c r="N3247" t="s">
        <v>34</v>
      </c>
      <c r="O3247" t="s">
        <v>37</v>
      </c>
      <c r="P3247" t="s">
        <v>34</v>
      </c>
      <c r="Q3247" t="s">
        <v>34</v>
      </c>
      <c r="R3247" t="s">
        <v>34</v>
      </c>
      <c r="S3247" t="s">
        <v>34</v>
      </c>
      <c r="T3247" t="s">
        <v>37</v>
      </c>
      <c r="U3247" t="s">
        <v>46</v>
      </c>
      <c r="V3247" t="s">
        <v>34</v>
      </c>
      <c r="W3247" t="s">
        <v>40</v>
      </c>
      <c r="X3247">
        <v>33.6</v>
      </c>
      <c r="Y3247">
        <v>550.35</v>
      </c>
      <c r="Z3247">
        <v>0</v>
      </c>
      <c r="AA3247">
        <v>0</v>
      </c>
      <c r="AB3247">
        <v>0</v>
      </c>
      <c r="AC3247">
        <v>550.35</v>
      </c>
      <c r="AD3247" t="s">
        <v>41</v>
      </c>
      <c r="AE3247" t="s">
        <v>42</v>
      </c>
      <c r="AF3247" t="s">
        <v>42</v>
      </c>
      <c r="AG3247">
        <f t="shared" si="100"/>
        <v>0</v>
      </c>
      <c r="AH3247" t="str" cm="1">
        <f t="array" ref="AH3247">_xlfn.IFS(
X3247&lt;=20, "&lt;20",
AND(X3247&gt;=20, X3247&lt;50), "20-50",
AND(X3247&gt;=50, X3247&lt;100), "50-100",
X3247&gt;=100, "&gt;100"
)</f>
        <v>20-50</v>
      </c>
      <c r="AI3247">
        <f t="shared" si="101"/>
        <v>0</v>
      </c>
      <c r="AJ3247" t="str" cm="1">
        <f t="array" ref="AJ3247">_xlfn.IFS(
C3247&lt;=20, "&lt;20",
AND(C3247&gt;=20, C3247&lt;35), "20-35",
AND(C3247&gt;=35, C3247&lt;50), "35-50",
C3247&gt;=50, "50-100"
)</f>
        <v>50-100</v>
      </c>
      <c r="AK3247" t="str" cm="1">
        <f t="array" ref="AK3247">_xlfn.IFS(
G3247&lt;6, "&lt;6",
AND(G3247&gt;=6, G3247&lt;12), "6-12",
AND(G3247&gt;=12, G3247&lt;18), "12-18",  AND(G3247&gt;=18, G3247&lt;24), "18-24", G3247&gt;=24, "24-36")</f>
        <v>12-18</v>
      </c>
    </row>
    <row r="3248" spans="1:37" x14ac:dyDescent="0.3">
      <c r="A3248" t="s">
        <v>3348</v>
      </c>
      <c r="B3248" t="s">
        <v>33</v>
      </c>
      <c r="C3248">
        <v>25</v>
      </c>
      <c r="D3248" t="s">
        <v>37</v>
      </c>
      <c r="E3248" t="s">
        <v>56</v>
      </c>
      <c r="F3248">
        <v>3</v>
      </c>
      <c r="G3248">
        <v>33</v>
      </c>
      <c r="H3248" t="s">
        <v>36</v>
      </c>
      <c r="I3248" t="s">
        <v>37</v>
      </c>
      <c r="J3248" t="s">
        <v>34</v>
      </c>
      <c r="K3248" t="s">
        <v>34</v>
      </c>
      <c r="L3248" t="s">
        <v>34</v>
      </c>
      <c r="M3248" t="s">
        <v>34</v>
      </c>
      <c r="N3248" t="s">
        <v>34</v>
      </c>
      <c r="O3248" t="s">
        <v>34</v>
      </c>
      <c r="P3248" t="s">
        <v>34</v>
      </c>
      <c r="Q3248" t="s">
        <v>34</v>
      </c>
      <c r="R3248" t="s">
        <v>34</v>
      </c>
      <c r="S3248" t="s">
        <v>34</v>
      </c>
      <c r="T3248" t="s">
        <v>34</v>
      </c>
      <c r="U3248" t="s">
        <v>46</v>
      </c>
      <c r="V3248" t="s">
        <v>34</v>
      </c>
      <c r="W3248" t="s">
        <v>51</v>
      </c>
      <c r="X3248">
        <v>20</v>
      </c>
      <c r="Y3248">
        <v>417.65</v>
      </c>
      <c r="Z3248">
        <v>9.73</v>
      </c>
      <c r="AA3248">
        <v>0</v>
      </c>
      <c r="AB3248">
        <v>772</v>
      </c>
      <c r="AC3248">
        <v>1179.92</v>
      </c>
      <c r="AD3248" t="s">
        <v>41</v>
      </c>
      <c r="AE3248" t="s">
        <v>42</v>
      </c>
      <c r="AF3248" t="s">
        <v>42</v>
      </c>
      <c r="AG3248">
        <f t="shared" si="100"/>
        <v>0</v>
      </c>
      <c r="AH3248" t="str" cm="1">
        <f t="array" ref="AH3248">_xlfn.IFS(
X3248&lt;=20, "&lt;20",
AND(X3248&gt;=20, X3248&lt;50), "20-50",
AND(X3248&gt;=50, X3248&lt;100), "50-100",
X3248&gt;=100, "&gt;100"
)</f>
        <v>&lt;20</v>
      </c>
      <c r="AI3248">
        <f t="shared" si="101"/>
        <v>0</v>
      </c>
      <c r="AJ3248" t="str" cm="1">
        <f t="array" ref="AJ3248">_xlfn.IFS(
C3248&lt;=20, "&lt;20",
AND(C3248&gt;=20, C3248&lt;35), "20-35",
AND(C3248&gt;=35, C3248&lt;50), "35-50",
C3248&gt;=50, "50-100"
)</f>
        <v>20-35</v>
      </c>
      <c r="AK3248" t="str" cm="1">
        <f t="array" ref="AK3248">_xlfn.IFS(
G3248&lt;6, "&lt;6",
AND(G3248&gt;=6, G3248&lt;12), "6-12",
AND(G3248&gt;=12, G3248&lt;18), "12-18",  AND(G3248&gt;=18, G3248&lt;24), "18-24", G3248&gt;=24, "24-36")</f>
        <v>24-36</v>
      </c>
    </row>
    <row r="3249" spans="1:37" x14ac:dyDescent="0.3">
      <c r="A3249" t="s">
        <v>3349</v>
      </c>
      <c r="B3249" t="s">
        <v>44</v>
      </c>
      <c r="C3249">
        <v>82</v>
      </c>
      <c r="D3249" t="s">
        <v>37</v>
      </c>
      <c r="E3249" t="s">
        <v>61</v>
      </c>
      <c r="F3249">
        <v>12</v>
      </c>
      <c r="G3249">
        <v>2</v>
      </c>
      <c r="H3249" t="s">
        <v>49</v>
      </c>
      <c r="I3249" t="s">
        <v>37</v>
      </c>
      <c r="J3249" t="s">
        <v>34</v>
      </c>
      <c r="K3249" t="s">
        <v>37</v>
      </c>
      <c r="L3249" t="s">
        <v>38</v>
      </c>
      <c r="M3249" t="s">
        <v>34</v>
      </c>
      <c r="N3249" t="s">
        <v>34</v>
      </c>
      <c r="O3249" t="s">
        <v>34</v>
      </c>
      <c r="P3249" t="s">
        <v>34</v>
      </c>
      <c r="Q3249" t="s">
        <v>34</v>
      </c>
      <c r="R3249" t="s">
        <v>37</v>
      </c>
      <c r="S3249" t="s">
        <v>34</v>
      </c>
      <c r="T3249" t="s">
        <v>37</v>
      </c>
      <c r="U3249" t="s">
        <v>46</v>
      </c>
      <c r="V3249" t="s">
        <v>37</v>
      </c>
      <c r="W3249" t="s">
        <v>51</v>
      </c>
      <c r="X3249">
        <v>79.599999999999994</v>
      </c>
      <c r="Y3249">
        <v>195.05</v>
      </c>
      <c r="Z3249">
        <v>0</v>
      </c>
      <c r="AA3249">
        <v>0</v>
      </c>
      <c r="AB3249">
        <v>63.82</v>
      </c>
      <c r="AC3249">
        <v>258.87</v>
      </c>
      <c r="AD3249" t="s">
        <v>52</v>
      </c>
      <c r="AE3249" t="s">
        <v>100</v>
      </c>
      <c r="AF3249" t="s">
        <v>101</v>
      </c>
      <c r="AG3249">
        <f t="shared" si="100"/>
        <v>1</v>
      </c>
      <c r="AH3249" t="str" cm="1">
        <f t="array" ref="AH3249">_xlfn.IFS(
X3249&lt;=20, "&lt;20",
AND(X3249&gt;=20, X3249&lt;50), "20-50",
AND(X3249&gt;=50, X3249&lt;100), "50-100",
X3249&gt;=100, "&gt;100"
)</f>
        <v>50-100</v>
      </c>
      <c r="AI3249">
        <f t="shared" si="101"/>
        <v>0</v>
      </c>
      <c r="AJ3249" t="str" cm="1">
        <f t="array" ref="AJ3249">_xlfn.IFS(
C3249&lt;=20, "&lt;20",
AND(C3249&gt;=20, C3249&lt;35), "20-35",
AND(C3249&gt;=35, C3249&lt;50), "35-50",
C3249&gt;=50, "50-100"
)</f>
        <v>50-100</v>
      </c>
      <c r="AK3249" t="str" cm="1">
        <f t="array" ref="AK3249">_xlfn.IFS(
G3249&lt;6, "&lt;6",
AND(G3249&gt;=6, G3249&lt;12), "6-12",
AND(G3249&gt;=12, G3249&lt;18), "12-18",  AND(G3249&gt;=18, G3249&lt;24), "18-24", G3249&gt;=24, "24-36")</f>
        <v>&lt;6</v>
      </c>
    </row>
    <row r="3250" spans="1:37" x14ac:dyDescent="0.3">
      <c r="A3250" t="s">
        <v>3350</v>
      </c>
      <c r="B3250" t="s">
        <v>33</v>
      </c>
      <c r="C3250">
        <v>34</v>
      </c>
      <c r="D3250" t="s">
        <v>37</v>
      </c>
      <c r="E3250" t="s">
        <v>74</v>
      </c>
      <c r="F3250">
        <v>14</v>
      </c>
      <c r="G3250">
        <v>35</v>
      </c>
      <c r="H3250" t="s">
        <v>36</v>
      </c>
      <c r="I3250" t="s">
        <v>37</v>
      </c>
      <c r="J3250" t="s">
        <v>37</v>
      </c>
      <c r="K3250" t="s">
        <v>37</v>
      </c>
      <c r="L3250" t="s">
        <v>50</v>
      </c>
      <c r="M3250" t="s">
        <v>34</v>
      </c>
      <c r="N3250" t="s">
        <v>34</v>
      </c>
      <c r="O3250" t="s">
        <v>37</v>
      </c>
      <c r="P3250" t="s">
        <v>34</v>
      </c>
      <c r="Q3250" t="s">
        <v>37</v>
      </c>
      <c r="R3250" t="s">
        <v>37</v>
      </c>
      <c r="S3250" t="s">
        <v>37</v>
      </c>
      <c r="T3250" t="s">
        <v>37</v>
      </c>
      <c r="U3250" t="s">
        <v>67</v>
      </c>
      <c r="V3250" t="s">
        <v>34</v>
      </c>
      <c r="W3250" t="s">
        <v>51</v>
      </c>
      <c r="X3250">
        <v>99.7</v>
      </c>
      <c r="Y3250">
        <v>4634.3500000000004</v>
      </c>
      <c r="Z3250">
        <v>0</v>
      </c>
      <c r="AA3250">
        <v>0</v>
      </c>
      <c r="AB3250">
        <v>1059.3</v>
      </c>
      <c r="AC3250">
        <v>5693.65</v>
      </c>
      <c r="AD3250" t="s">
        <v>41</v>
      </c>
      <c r="AE3250" t="s">
        <v>42</v>
      </c>
      <c r="AF3250" t="s">
        <v>42</v>
      </c>
      <c r="AG3250">
        <f t="shared" si="100"/>
        <v>0</v>
      </c>
      <c r="AH3250" t="str" cm="1">
        <f t="array" ref="AH3250">_xlfn.IFS(
X3250&lt;=20, "&lt;20",
AND(X3250&gt;=20, X3250&lt;50), "20-50",
AND(X3250&gt;=50, X3250&lt;100), "50-100",
X3250&gt;=100, "&gt;100"
)</f>
        <v>50-100</v>
      </c>
      <c r="AI3250">
        <f t="shared" si="101"/>
        <v>0</v>
      </c>
      <c r="AJ3250" t="str" cm="1">
        <f t="array" ref="AJ3250">_xlfn.IFS(
C3250&lt;=20, "&lt;20",
AND(C3250&gt;=20, C3250&lt;35), "20-35",
AND(C3250&gt;=35, C3250&lt;50), "35-50",
C3250&gt;=50, "50-100"
)</f>
        <v>20-35</v>
      </c>
      <c r="AK3250" t="str" cm="1">
        <f t="array" ref="AK3250">_xlfn.IFS(
G3250&lt;6, "&lt;6",
AND(G3250&gt;=6, G3250&lt;12), "6-12",
AND(G3250&gt;=12, G3250&lt;18), "12-18",  AND(G3250&gt;=18, G3250&lt;24), "18-24", G3250&gt;=24, "24-36")</f>
        <v>24-36</v>
      </c>
    </row>
    <row r="3251" spans="1:37" x14ac:dyDescent="0.3">
      <c r="A3251" t="s">
        <v>3351</v>
      </c>
      <c r="B3251" t="s">
        <v>44</v>
      </c>
      <c r="C3251">
        <v>72</v>
      </c>
      <c r="D3251" t="s">
        <v>34</v>
      </c>
      <c r="E3251" t="s">
        <v>48</v>
      </c>
      <c r="F3251">
        <v>15</v>
      </c>
      <c r="G3251">
        <v>30</v>
      </c>
      <c r="H3251" t="s">
        <v>36</v>
      </c>
      <c r="I3251" t="s">
        <v>37</v>
      </c>
      <c r="J3251" t="s">
        <v>37</v>
      </c>
      <c r="K3251" t="s">
        <v>37</v>
      </c>
      <c r="L3251" t="s">
        <v>50</v>
      </c>
      <c r="M3251" t="s">
        <v>34</v>
      </c>
      <c r="N3251" t="s">
        <v>37</v>
      </c>
      <c r="O3251" t="s">
        <v>34</v>
      </c>
      <c r="P3251" t="s">
        <v>37</v>
      </c>
      <c r="Q3251" t="s">
        <v>37</v>
      </c>
      <c r="R3251" t="s">
        <v>37</v>
      </c>
      <c r="S3251" t="s">
        <v>34</v>
      </c>
      <c r="T3251" t="s">
        <v>37</v>
      </c>
      <c r="U3251" t="s">
        <v>39</v>
      </c>
      <c r="V3251" t="s">
        <v>34</v>
      </c>
      <c r="W3251" t="s">
        <v>51</v>
      </c>
      <c r="X3251">
        <v>107.05</v>
      </c>
      <c r="Y3251">
        <v>2172.0500000000002</v>
      </c>
      <c r="Z3251">
        <v>0</v>
      </c>
      <c r="AA3251">
        <v>0</v>
      </c>
      <c r="AB3251">
        <v>551.20000000000005</v>
      </c>
      <c r="AC3251">
        <v>2723.25</v>
      </c>
      <c r="AD3251" t="s">
        <v>41</v>
      </c>
      <c r="AE3251" t="s">
        <v>42</v>
      </c>
      <c r="AF3251" t="s">
        <v>42</v>
      </c>
      <c r="AG3251">
        <f t="shared" si="100"/>
        <v>0</v>
      </c>
      <c r="AH3251" t="str" cm="1">
        <f t="array" ref="AH3251">_xlfn.IFS(
X3251&lt;=20, "&lt;20",
AND(X3251&gt;=20, X3251&lt;50), "20-50",
AND(X3251&gt;=50, X3251&lt;100), "50-100",
X3251&gt;=100, "&gt;100"
)</f>
        <v>&gt;100</v>
      </c>
      <c r="AI3251">
        <f t="shared" si="101"/>
        <v>0</v>
      </c>
      <c r="AJ3251" t="str" cm="1">
        <f t="array" ref="AJ3251">_xlfn.IFS(
C3251&lt;=20, "&lt;20",
AND(C3251&gt;=20, C3251&lt;35), "20-35",
AND(C3251&gt;=35, C3251&lt;50), "35-50",
C3251&gt;=50, "50-100"
)</f>
        <v>50-100</v>
      </c>
      <c r="AK3251" t="str" cm="1">
        <f t="array" ref="AK3251">_xlfn.IFS(
G3251&lt;6, "&lt;6",
AND(G3251&gt;=6, G3251&lt;12), "6-12",
AND(G3251&gt;=12, G3251&lt;18), "12-18",  AND(G3251&gt;=18, G3251&lt;24), "18-24", G3251&gt;=24, "24-36")</f>
        <v>24-36</v>
      </c>
    </row>
    <row r="3252" spans="1:37" x14ac:dyDescent="0.3">
      <c r="A3252" t="s">
        <v>3352</v>
      </c>
      <c r="B3252" t="s">
        <v>44</v>
      </c>
      <c r="C3252">
        <v>35</v>
      </c>
      <c r="D3252" t="s">
        <v>34</v>
      </c>
      <c r="E3252" t="s">
        <v>74</v>
      </c>
      <c r="F3252">
        <v>0</v>
      </c>
      <c r="G3252">
        <v>7</v>
      </c>
      <c r="H3252" t="s">
        <v>110</v>
      </c>
      <c r="I3252" t="s">
        <v>37</v>
      </c>
      <c r="J3252" t="s">
        <v>34</v>
      </c>
      <c r="K3252" t="s">
        <v>34</v>
      </c>
      <c r="L3252" t="s">
        <v>34</v>
      </c>
      <c r="M3252" t="s">
        <v>34</v>
      </c>
      <c r="N3252" t="s">
        <v>34</v>
      </c>
      <c r="O3252" t="s">
        <v>34</v>
      </c>
      <c r="P3252" t="s">
        <v>34</v>
      </c>
      <c r="Q3252" t="s">
        <v>34</v>
      </c>
      <c r="R3252" t="s">
        <v>34</v>
      </c>
      <c r="S3252" t="s">
        <v>34</v>
      </c>
      <c r="T3252" t="s">
        <v>34</v>
      </c>
      <c r="U3252" t="s">
        <v>39</v>
      </c>
      <c r="V3252" t="s">
        <v>34</v>
      </c>
      <c r="W3252" t="s">
        <v>40</v>
      </c>
      <c r="X3252">
        <v>20</v>
      </c>
      <c r="Y3252">
        <v>599.29999999999995</v>
      </c>
      <c r="Z3252">
        <v>0</v>
      </c>
      <c r="AA3252">
        <v>0</v>
      </c>
      <c r="AB3252">
        <v>940.47</v>
      </c>
      <c r="AC3252">
        <v>1539.77</v>
      </c>
      <c r="AD3252" t="s">
        <v>41</v>
      </c>
      <c r="AE3252" t="s">
        <v>42</v>
      </c>
      <c r="AF3252" t="s">
        <v>42</v>
      </c>
      <c r="AG3252">
        <f t="shared" si="100"/>
        <v>0</v>
      </c>
      <c r="AH3252" t="str" cm="1">
        <f t="array" ref="AH3252">_xlfn.IFS(
X3252&lt;=20, "&lt;20",
AND(X3252&gt;=20, X3252&lt;50), "20-50",
AND(X3252&gt;=50, X3252&lt;100), "50-100",
X3252&gt;=100, "&gt;100"
)</f>
        <v>&lt;20</v>
      </c>
      <c r="AI3252">
        <f t="shared" si="101"/>
        <v>0</v>
      </c>
      <c r="AJ3252" t="str" cm="1">
        <f t="array" ref="AJ3252">_xlfn.IFS(
C3252&lt;=20, "&lt;20",
AND(C3252&gt;=20, C3252&lt;35), "20-35",
AND(C3252&gt;=35, C3252&lt;50), "35-50",
C3252&gt;=50, "50-100"
)</f>
        <v>35-50</v>
      </c>
      <c r="AK3252" t="str" cm="1">
        <f t="array" ref="AK3252">_xlfn.IFS(
G3252&lt;6, "&lt;6",
AND(G3252&gt;=6, G3252&lt;12), "6-12",
AND(G3252&gt;=12, G3252&lt;18), "12-18",  AND(G3252&gt;=18, G3252&lt;24), "18-24", G3252&gt;=24, "24-36")</f>
        <v>6-12</v>
      </c>
    </row>
    <row r="3253" spans="1:37" x14ac:dyDescent="0.3">
      <c r="A3253" t="s">
        <v>3353</v>
      </c>
      <c r="B3253" t="s">
        <v>44</v>
      </c>
      <c r="C3253">
        <v>40</v>
      </c>
      <c r="D3253" t="s">
        <v>34</v>
      </c>
      <c r="E3253" t="s">
        <v>99</v>
      </c>
      <c r="F3253">
        <v>4</v>
      </c>
      <c r="G3253">
        <v>21</v>
      </c>
      <c r="H3253" t="s">
        <v>70</v>
      </c>
      <c r="I3253" t="s">
        <v>37</v>
      </c>
      <c r="J3253" t="s">
        <v>37</v>
      </c>
      <c r="K3253" t="s">
        <v>37</v>
      </c>
      <c r="L3253" t="s">
        <v>72</v>
      </c>
      <c r="M3253" t="s">
        <v>34</v>
      </c>
      <c r="N3253" t="s">
        <v>37</v>
      </c>
      <c r="O3253" t="s">
        <v>34</v>
      </c>
      <c r="P3253" t="s">
        <v>37</v>
      </c>
      <c r="Q3253" t="s">
        <v>37</v>
      </c>
      <c r="R3253" t="s">
        <v>37</v>
      </c>
      <c r="S3253" t="s">
        <v>37</v>
      </c>
      <c r="T3253" t="s">
        <v>37</v>
      </c>
      <c r="U3253" t="s">
        <v>67</v>
      </c>
      <c r="V3253" t="s">
        <v>37</v>
      </c>
      <c r="W3253" t="s">
        <v>143</v>
      </c>
      <c r="X3253">
        <v>79.599999999999994</v>
      </c>
      <c r="Y3253">
        <v>4024.2</v>
      </c>
      <c r="Z3253">
        <v>0</v>
      </c>
      <c r="AA3253">
        <v>0</v>
      </c>
      <c r="AB3253">
        <v>2422.5</v>
      </c>
      <c r="AC3253">
        <v>6446.7</v>
      </c>
      <c r="AD3253" t="s">
        <v>41</v>
      </c>
      <c r="AE3253" t="s">
        <v>42</v>
      </c>
      <c r="AF3253" t="s">
        <v>42</v>
      </c>
      <c r="AG3253">
        <f t="shared" si="100"/>
        <v>0</v>
      </c>
      <c r="AH3253" t="str" cm="1">
        <f t="array" ref="AH3253">_xlfn.IFS(
X3253&lt;=20, "&lt;20",
AND(X3253&gt;=20, X3253&lt;50), "20-50",
AND(X3253&gt;=50, X3253&lt;100), "50-100",
X3253&gt;=100, "&gt;100"
)</f>
        <v>50-100</v>
      </c>
      <c r="AI3253">
        <f t="shared" si="101"/>
        <v>0</v>
      </c>
      <c r="AJ3253" t="str" cm="1">
        <f t="array" ref="AJ3253">_xlfn.IFS(
C3253&lt;=20, "&lt;20",
AND(C3253&gt;=20, C3253&lt;35), "20-35",
AND(C3253&gt;=35, C3253&lt;50), "35-50",
C3253&gt;=50, "50-100"
)</f>
        <v>35-50</v>
      </c>
      <c r="AK3253" t="str" cm="1">
        <f t="array" ref="AK3253">_xlfn.IFS(
G3253&lt;6, "&lt;6",
AND(G3253&gt;=6, G3253&lt;12), "6-12",
AND(G3253&gt;=12, G3253&lt;18), "12-18",  AND(G3253&gt;=18, G3253&lt;24), "18-24", G3253&gt;=24, "24-36")</f>
        <v>18-24</v>
      </c>
    </row>
    <row r="3254" spans="1:37" x14ac:dyDescent="0.3">
      <c r="A3254" t="s">
        <v>3354</v>
      </c>
      <c r="B3254" t="s">
        <v>44</v>
      </c>
      <c r="C3254">
        <v>27</v>
      </c>
      <c r="D3254" t="s">
        <v>34</v>
      </c>
      <c r="E3254" t="s">
        <v>90</v>
      </c>
      <c r="F3254">
        <v>13</v>
      </c>
      <c r="G3254">
        <v>23</v>
      </c>
      <c r="H3254" t="s">
        <v>57</v>
      </c>
      <c r="I3254" t="s">
        <v>34</v>
      </c>
      <c r="J3254" t="s">
        <v>34</v>
      </c>
      <c r="K3254" t="s">
        <v>37</v>
      </c>
      <c r="L3254" t="s">
        <v>72</v>
      </c>
      <c r="M3254" t="s">
        <v>34</v>
      </c>
      <c r="N3254" t="s">
        <v>34</v>
      </c>
      <c r="O3254" t="s">
        <v>34</v>
      </c>
      <c r="P3254" t="s">
        <v>34</v>
      </c>
      <c r="Q3254" t="s">
        <v>37</v>
      </c>
      <c r="R3254" t="s">
        <v>34</v>
      </c>
      <c r="S3254" t="s">
        <v>34</v>
      </c>
      <c r="T3254" t="s">
        <v>37</v>
      </c>
      <c r="U3254" t="s">
        <v>46</v>
      </c>
      <c r="V3254" t="s">
        <v>37</v>
      </c>
      <c r="W3254" t="s">
        <v>40</v>
      </c>
      <c r="X3254">
        <v>35.799999999999997</v>
      </c>
      <c r="Y3254">
        <v>363.15</v>
      </c>
      <c r="Z3254">
        <v>0</v>
      </c>
      <c r="AA3254">
        <v>0</v>
      </c>
      <c r="AB3254">
        <v>0</v>
      </c>
      <c r="AC3254">
        <v>363.15</v>
      </c>
      <c r="AD3254" t="s">
        <v>41</v>
      </c>
      <c r="AE3254" t="s">
        <v>42</v>
      </c>
      <c r="AF3254" t="s">
        <v>42</v>
      </c>
      <c r="AG3254">
        <f t="shared" si="100"/>
        <v>0</v>
      </c>
      <c r="AH3254" t="str" cm="1">
        <f t="array" ref="AH3254">_xlfn.IFS(
X3254&lt;=20, "&lt;20",
AND(X3254&gt;=20, X3254&lt;50), "20-50",
AND(X3254&gt;=50, X3254&lt;100), "50-100",
X3254&gt;=100, "&gt;100"
)</f>
        <v>20-50</v>
      </c>
      <c r="AI3254">
        <f t="shared" si="101"/>
        <v>0</v>
      </c>
      <c r="AJ3254" t="str" cm="1">
        <f t="array" ref="AJ3254">_xlfn.IFS(
C3254&lt;=20, "&lt;20",
AND(C3254&gt;=20, C3254&lt;35), "20-35",
AND(C3254&gt;=35, C3254&lt;50), "35-50",
C3254&gt;=50, "50-100"
)</f>
        <v>20-35</v>
      </c>
      <c r="AK3254" t="str" cm="1">
        <f t="array" ref="AK3254">_xlfn.IFS(
G3254&lt;6, "&lt;6",
AND(G3254&gt;=6, G3254&lt;12), "6-12",
AND(G3254&gt;=12, G3254&lt;18), "12-18",  AND(G3254&gt;=18, G3254&lt;24), "18-24", G3254&gt;=24, "24-36")</f>
        <v>18-24</v>
      </c>
    </row>
    <row r="3255" spans="1:37" x14ac:dyDescent="0.3">
      <c r="A3255" t="s">
        <v>3355</v>
      </c>
      <c r="B3255" t="s">
        <v>44</v>
      </c>
      <c r="C3255">
        <v>18</v>
      </c>
      <c r="D3255" t="s">
        <v>34</v>
      </c>
      <c r="E3255" t="s">
        <v>114</v>
      </c>
      <c r="F3255">
        <v>15</v>
      </c>
      <c r="G3255">
        <v>5</v>
      </c>
      <c r="H3255" t="s">
        <v>66</v>
      </c>
      <c r="I3255" t="s">
        <v>37</v>
      </c>
      <c r="J3255" t="s">
        <v>37</v>
      </c>
      <c r="K3255" t="s">
        <v>37</v>
      </c>
      <c r="L3255" t="s">
        <v>38</v>
      </c>
      <c r="M3255" t="s">
        <v>37</v>
      </c>
      <c r="N3255" t="s">
        <v>37</v>
      </c>
      <c r="O3255" t="s">
        <v>37</v>
      </c>
      <c r="P3255" t="s">
        <v>37</v>
      </c>
      <c r="Q3255" t="s">
        <v>37</v>
      </c>
      <c r="R3255" t="s">
        <v>37</v>
      </c>
      <c r="S3255" t="s">
        <v>37</v>
      </c>
      <c r="T3255" t="s">
        <v>37</v>
      </c>
      <c r="U3255" t="s">
        <v>67</v>
      </c>
      <c r="V3255" t="s">
        <v>37</v>
      </c>
      <c r="W3255" t="s">
        <v>40</v>
      </c>
      <c r="X3255">
        <v>91.95</v>
      </c>
      <c r="Y3255">
        <v>6614.9</v>
      </c>
      <c r="Z3255">
        <v>0</v>
      </c>
      <c r="AA3255">
        <v>0</v>
      </c>
      <c r="AB3255">
        <v>1951.2</v>
      </c>
      <c r="AC3255">
        <v>8566.1</v>
      </c>
      <c r="AD3255" t="s">
        <v>41</v>
      </c>
      <c r="AE3255" t="s">
        <v>42</v>
      </c>
      <c r="AF3255" t="s">
        <v>42</v>
      </c>
      <c r="AG3255">
        <f t="shared" si="100"/>
        <v>0</v>
      </c>
      <c r="AH3255" t="str" cm="1">
        <f t="array" ref="AH3255">_xlfn.IFS(
X3255&lt;=20, "&lt;20",
AND(X3255&gt;=20, X3255&lt;50), "20-50",
AND(X3255&gt;=50, X3255&lt;100), "50-100",
X3255&gt;=100, "&gt;100"
)</f>
        <v>50-100</v>
      </c>
      <c r="AI3255">
        <f t="shared" si="101"/>
        <v>0</v>
      </c>
      <c r="AJ3255" t="str" cm="1">
        <f t="array" ref="AJ3255">_xlfn.IFS(
C3255&lt;=20, "&lt;20",
AND(C3255&gt;=20, C3255&lt;35), "20-35",
AND(C3255&gt;=35, C3255&lt;50), "35-50",
C3255&gt;=50, "50-100"
)</f>
        <v>&lt;20</v>
      </c>
      <c r="AK3255" t="str" cm="1">
        <f t="array" ref="AK3255">_xlfn.IFS(
G3255&lt;6, "&lt;6",
AND(G3255&gt;=6, G3255&lt;12), "6-12",
AND(G3255&gt;=12, G3255&lt;18), "12-18",  AND(G3255&gt;=18, G3255&lt;24), "18-24", G3255&gt;=24, "24-36")</f>
        <v>&lt;6</v>
      </c>
    </row>
    <row r="3256" spans="1:37" x14ac:dyDescent="0.3">
      <c r="A3256" t="s">
        <v>3356</v>
      </c>
      <c r="B3256" t="s">
        <v>33</v>
      </c>
      <c r="C3256">
        <v>56</v>
      </c>
      <c r="D3256" t="s">
        <v>37</v>
      </c>
      <c r="E3256" t="s">
        <v>136</v>
      </c>
      <c r="F3256">
        <v>11</v>
      </c>
      <c r="G3256">
        <v>26</v>
      </c>
      <c r="H3256" t="s">
        <v>36</v>
      </c>
      <c r="I3256" t="s">
        <v>37</v>
      </c>
      <c r="J3256" t="s">
        <v>34</v>
      </c>
      <c r="K3256" t="s">
        <v>34</v>
      </c>
      <c r="L3256" t="s">
        <v>34</v>
      </c>
      <c r="M3256" t="s">
        <v>34</v>
      </c>
      <c r="N3256" t="s">
        <v>34</v>
      </c>
      <c r="O3256" t="s">
        <v>34</v>
      </c>
      <c r="P3256" t="s">
        <v>34</v>
      </c>
      <c r="Q3256" t="s">
        <v>34</v>
      </c>
      <c r="R3256" t="s">
        <v>34</v>
      </c>
      <c r="S3256" t="s">
        <v>34</v>
      </c>
      <c r="T3256" t="s">
        <v>34</v>
      </c>
      <c r="U3256" t="s">
        <v>46</v>
      </c>
      <c r="V3256" t="s">
        <v>34</v>
      </c>
      <c r="W3256" t="s">
        <v>143</v>
      </c>
      <c r="X3256">
        <v>19.649999999999999</v>
      </c>
      <c r="Y3256">
        <v>100.9</v>
      </c>
      <c r="Z3256">
        <v>0</v>
      </c>
      <c r="AA3256">
        <v>0</v>
      </c>
      <c r="AB3256">
        <v>93</v>
      </c>
      <c r="AC3256">
        <v>193.9</v>
      </c>
      <c r="AD3256" t="s">
        <v>41</v>
      </c>
      <c r="AE3256" t="s">
        <v>42</v>
      </c>
      <c r="AF3256" t="s">
        <v>42</v>
      </c>
      <c r="AG3256">
        <f t="shared" si="100"/>
        <v>0</v>
      </c>
      <c r="AH3256" t="str" cm="1">
        <f t="array" ref="AH3256">_xlfn.IFS(
X3256&lt;=20, "&lt;20",
AND(X3256&gt;=20, X3256&lt;50), "20-50",
AND(X3256&gt;=50, X3256&lt;100), "50-100",
X3256&gt;=100, "&gt;100"
)</f>
        <v>&lt;20</v>
      </c>
      <c r="AI3256">
        <f t="shared" si="101"/>
        <v>0</v>
      </c>
      <c r="AJ3256" t="str" cm="1">
        <f t="array" ref="AJ3256">_xlfn.IFS(
C3256&lt;=20, "&lt;20",
AND(C3256&gt;=20, C3256&lt;35), "20-35",
AND(C3256&gt;=35, C3256&lt;50), "35-50",
C3256&gt;=50, "50-100"
)</f>
        <v>50-100</v>
      </c>
      <c r="AK3256" t="str" cm="1">
        <f t="array" ref="AK3256">_xlfn.IFS(
G3256&lt;6, "&lt;6",
AND(G3256&gt;=6, G3256&lt;12), "6-12",
AND(G3256&gt;=12, G3256&lt;18), "12-18",  AND(G3256&gt;=18, G3256&lt;24), "18-24", G3256&gt;=24, "24-36")</f>
        <v>24-36</v>
      </c>
    </row>
    <row r="3257" spans="1:37" x14ac:dyDescent="0.3">
      <c r="A3257" t="s">
        <v>3357</v>
      </c>
      <c r="B3257" t="s">
        <v>44</v>
      </c>
      <c r="C3257">
        <v>51</v>
      </c>
      <c r="D3257" t="s">
        <v>37</v>
      </c>
      <c r="E3257" t="s">
        <v>74</v>
      </c>
      <c r="F3257">
        <v>0</v>
      </c>
      <c r="G3257">
        <v>10</v>
      </c>
      <c r="H3257" t="s">
        <v>36</v>
      </c>
      <c r="I3257" t="s">
        <v>37</v>
      </c>
      <c r="J3257" t="s">
        <v>37</v>
      </c>
      <c r="K3257" t="s">
        <v>37</v>
      </c>
      <c r="L3257" t="s">
        <v>50</v>
      </c>
      <c r="M3257" t="s">
        <v>34</v>
      </c>
      <c r="N3257" t="s">
        <v>37</v>
      </c>
      <c r="O3257" t="s">
        <v>37</v>
      </c>
      <c r="P3257" t="s">
        <v>34</v>
      </c>
      <c r="Q3257" t="s">
        <v>34</v>
      </c>
      <c r="R3257" t="s">
        <v>34</v>
      </c>
      <c r="S3257" t="s">
        <v>34</v>
      </c>
      <c r="T3257" t="s">
        <v>37</v>
      </c>
      <c r="U3257" t="s">
        <v>46</v>
      </c>
      <c r="V3257" t="s">
        <v>37</v>
      </c>
      <c r="W3257" t="s">
        <v>51</v>
      </c>
      <c r="X3257">
        <v>84.8</v>
      </c>
      <c r="Y3257">
        <v>3862.55</v>
      </c>
      <c r="Z3257">
        <v>0</v>
      </c>
      <c r="AA3257">
        <v>0</v>
      </c>
      <c r="AB3257">
        <v>1767.48</v>
      </c>
      <c r="AC3257">
        <v>5630.03</v>
      </c>
      <c r="AD3257" t="s">
        <v>52</v>
      </c>
      <c r="AE3257" t="s">
        <v>104</v>
      </c>
      <c r="AF3257" t="s">
        <v>150</v>
      </c>
      <c r="AG3257">
        <f t="shared" si="100"/>
        <v>1</v>
      </c>
      <c r="AH3257" t="str" cm="1">
        <f t="array" ref="AH3257">_xlfn.IFS(
X3257&lt;=20, "&lt;20",
AND(X3257&gt;=20, X3257&lt;50), "20-50",
AND(X3257&gt;=50, X3257&lt;100), "50-100",
X3257&gt;=100, "&gt;100"
)</f>
        <v>50-100</v>
      </c>
      <c r="AI3257">
        <f t="shared" si="101"/>
        <v>0</v>
      </c>
      <c r="AJ3257" t="str" cm="1">
        <f t="array" ref="AJ3257">_xlfn.IFS(
C3257&lt;=20, "&lt;20",
AND(C3257&gt;=20, C3257&lt;35), "20-35",
AND(C3257&gt;=35, C3257&lt;50), "35-50",
C3257&gt;=50, "50-100"
)</f>
        <v>50-100</v>
      </c>
      <c r="AK3257" t="str" cm="1">
        <f t="array" ref="AK3257">_xlfn.IFS(
G3257&lt;6, "&lt;6",
AND(G3257&gt;=6, G3257&lt;12), "6-12",
AND(G3257&gt;=12, G3257&lt;18), "12-18",  AND(G3257&gt;=18, G3257&lt;24), "18-24", G3257&gt;=24, "24-36")</f>
        <v>6-12</v>
      </c>
    </row>
    <row r="3258" spans="1:37" x14ac:dyDescent="0.3">
      <c r="A3258" t="s">
        <v>3358</v>
      </c>
      <c r="B3258" t="s">
        <v>33</v>
      </c>
      <c r="C3258">
        <v>37</v>
      </c>
      <c r="D3258" t="s">
        <v>37</v>
      </c>
      <c r="E3258" t="s">
        <v>48</v>
      </c>
      <c r="F3258">
        <v>0</v>
      </c>
      <c r="G3258">
        <v>15</v>
      </c>
      <c r="H3258" t="s">
        <v>36</v>
      </c>
      <c r="I3258" t="s">
        <v>37</v>
      </c>
      <c r="J3258" t="s">
        <v>37</v>
      </c>
      <c r="K3258" t="s">
        <v>37</v>
      </c>
      <c r="L3258" t="s">
        <v>38</v>
      </c>
      <c r="M3258" t="s">
        <v>37</v>
      </c>
      <c r="N3258" t="s">
        <v>34</v>
      </c>
      <c r="O3258" t="s">
        <v>37</v>
      </c>
      <c r="P3258" t="s">
        <v>37</v>
      </c>
      <c r="Q3258" t="s">
        <v>37</v>
      </c>
      <c r="R3258" t="s">
        <v>37</v>
      </c>
      <c r="S3258" t="s">
        <v>37</v>
      </c>
      <c r="T3258" t="s">
        <v>37</v>
      </c>
      <c r="U3258" t="s">
        <v>67</v>
      </c>
      <c r="V3258" t="s">
        <v>34</v>
      </c>
      <c r="W3258" t="s">
        <v>40</v>
      </c>
      <c r="X3258">
        <v>-10</v>
      </c>
      <c r="Y3258">
        <v>6094.25</v>
      </c>
      <c r="Z3258">
        <v>3.2</v>
      </c>
      <c r="AA3258">
        <v>0</v>
      </c>
      <c r="AB3258">
        <v>872.64</v>
      </c>
      <c r="AC3258">
        <v>6963.69</v>
      </c>
      <c r="AD3258" t="s">
        <v>41</v>
      </c>
      <c r="AE3258" t="s">
        <v>42</v>
      </c>
      <c r="AF3258" t="s">
        <v>42</v>
      </c>
      <c r="AG3258">
        <f t="shared" si="100"/>
        <v>0</v>
      </c>
      <c r="AH3258" t="str" cm="1">
        <f t="array" ref="AH3258">_xlfn.IFS(
X3258&lt;=20, "&lt;20",
AND(X3258&gt;=20, X3258&lt;50), "20-50",
AND(X3258&gt;=50, X3258&lt;100), "50-100",
X3258&gt;=100, "&gt;100"
)</f>
        <v>&lt;20</v>
      </c>
      <c r="AI3258">
        <f t="shared" si="101"/>
        <v>0</v>
      </c>
      <c r="AJ3258" t="str" cm="1">
        <f t="array" ref="AJ3258">_xlfn.IFS(
C3258&lt;=20, "&lt;20",
AND(C3258&gt;=20, C3258&lt;35), "20-35",
AND(C3258&gt;=35, C3258&lt;50), "35-50",
C3258&gt;=50, "50-100"
)</f>
        <v>35-50</v>
      </c>
      <c r="AK3258" t="str" cm="1">
        <f t="array" ref="AK3258">_xlfn.IFS(
G3258&lt;6, "&lt;6",
AND(G3258&gt;=6, G3258&lt;12), "6-12",
AND(G3258&gt;=12, G3258&lt;18), "12-18",  AND(G3258&gt;=18, G3258&lt;24), "18-24", G3258&gt;=24, "24-36")</f>
        <v>12-18</v>
      </c>
    </row>
    <row r="3259" spans="1:37" x14ac:dyDescent="0.3">
      <c r="A3259" t="s">
        <v>3359</v>
      </c>
      <c r="B3259" t="s">
        <v>44</v>
      </c>
      <c r="C3259">
        <v>33</v>
      </c>
      <c r="D3259" t="s">
        <v>37</v>
      </c>
      <c r="E3259" t="s">
        <v>61</v>
      </c>
      <c r="F3259">
        <v>1</v>
      </c>
      <c r="G3259">
        <v>35</v>
      </c>
      <c r="H3259" t="s">
        <v>36</v>
      </c>
      <c r="I3259" t="s">
        <v>37</v>
      </c>
      <c r="J3259" t="s">
        <v>37</v>
      </c>
      <c r="K3259" t="s">
        <v>37</v>
      </c>
      <c r="L3259" t="s">
        <v>50</v>
      </c>
      <c r="M3259" t="s">
        <v>37</v>
      </c>
      <c r="N3259" t="s">
        <v>34</v>
      </c>
      <c r="O3259" t="s">
        <v>34</v>
      </c>
      <c r="P3259" t="s">
        <v>37</v>
      </c>
      <c r="Q3259" t="s">
        <v>34</v>
      </c>
      <c r="R3259" t="s">
        <v>37</v>
      </c>
      <c r="S3259" t="s">
        <v>37</v>
      </c>
      <c r="T3259" t="s">
        <v>37</v>
      </c>
      <c r="U3259" t="s">
        <v>46</v>
      </c>
      <c r="V3259" t="s">
        <v>37</v>
      </c>
      <c r="W3259" t="s">
        <v>51</v>
      </c>
      <c r="X3259">
        <v>95.4</v>
      </c>
      <c r="Y3259">
        <v>4445.3</v>
      </c>
      <c r="Z3259">
        <v>0</v>
      </c>
      <c r="AA3259">
        <v>0</v>
      </c>
      <c r="AB3259">
        <v>199.2</v>
      </c>
      <c r="AC3259">
        <v>4644.5</v>
      </c>
      <c r="AD3259" t="s">
        <v>41</v>
      </c>
      <c r="AE3259" t="s">
        <v>42</v>
      </c>
      <c r="AF3259" t="s">
        <v>42</v>
      </c>
      <c r="AG3259">
        <f t="shared" si="100"/>
        <v>0</v>
      </c>
      <c r="AH3259" t="str" cm="1">
        <f t="array" ref="AH3259">_xlfn.IFS(
X3259&lt;=20, "&lt;20",
AND(X3259&gt;=20, X3259&lt;50), "20-50",
AND(X3259&gt;=50, X3259&lt;100), "50-100",
X3259&gt;=100, "&gt;100"
)</f>
        <v>50-100</v>
      </c>
      <c r="AI3259">
        <f t="shared" si="101"/>
        <v>0</v>
      </c>
      <c r="AJ3259" t="str" cm="1">
        <f t="array" ref="AJ3259">_xlfn.IFS(
C3259&lt;=20, "&lt;20",
AND(C3259&gt;=20, C3259&lt;35), "20-35",
AND(C3259&gt;=35, C3259&lt;50), "35-50",
C3259&gt;=50, "50-100"
)</f>
        <v>20-35</v>
      </c>
      <c r="AK3259" t="str" cm="1">
        <f t="array" ref="AK3259">_xlfn.IFS(
G3259&lt;6, "&lt;6",
AND(G3259&gt;=6, G3259&lt;12), "6-12",
AND(G3259&gt;=12, G3259&lt;18), "12-18",  AND(G3259&gt;=18, G3259&lt;24), "18-24", G3259&gt;=24, "24-36")</f>
        <v>24-36</v>
      </c>
    </row>
    <row r="3260" spans="1:37" x14ac:dyDescent="0.3">
      <c r="A3260" t="s">
        <v>3360</v>
      </c>
      <c r="B3260" t="s">
        <v>44</v>
      </c>
      <c r="C3260">
        <v>67</v>
      </c>
      <c r="D3260" t="s">
        <v>34</v>
      </c>
      <c r="E3260" t="s">
        <v>90</v>
      </c>
      <c r="F3260">
        <v>5</v>
      </c>
      <c r="G3260">
        <v>25</v>
      </c>
      <c r="H3260" t="s">
        <v>70</v>
      </c>
      <c r="I3260" t="s">
        <v>37</v>
      </c>
      <c r="J3260" t="s">
        <v>37</v>
      </c>
      <c r="K3260" t="s">
        <v>37</v>
      </c>
      <c r="L3260" t="s">
        <v>72</v>
      </c>
      <c r="M3260" t="s">
        <v>37</v>
      </c>
      <c r="N3260" t="s">
        <v>37</v>
      </c>
      <c r="O3260" t="s">
        <v>34</v>
      </c>
      <c r="P3260" t="s">
        <v>34</v>
      </c>
      <c r="Q3260" t="s">
        <v>37</v>
      </c>
      <c r="R3260" t="s">
        <v>34</v>
      </c>
      <c r="S3260" t="s">
        <v>34</v>
      </c>
      <c r="T3260" t="s">
        <v>34</v>
      </c>
      <c r="U3260" t="s">
        <v>46</v>
      </c>
      <c r="V3260" t="s">
        <v>37</v>
      </c>
      <c r="W3260" t="s">
        <v>51</v>
      </c>
      <c r="X3260">
        <v>70.349999999999994</v>
      </c>
      <c r="Y3260">
        <v>3454.6</v>
      </c>
      <c r="Z3260">
        <v>0</v>
      </c>
      <c r="AA3260">
        <v>100</v>
      </c>
      <c r="AB3260">
        <v>1261.5</v>
      </c>
      <c r="AC3260">
        <v>4816.1000000000004</v>
      </c>
      <c r="AD3260" t="s">
        <v>41</v>
      </c>
      <c r="AE3260" t="s">
        <v>42</v>
      </c>
      <c r="AF3260" t="s">
        <v>42</v>
      </c>
      <c r="AG3260">
        <f t="shared" si="100"/>
        <v>0</v>
      </c>
      <c r="AH3260" t="str" cm="1">
        <f t="array" ref="AH3260">_xlfn.IFS(
X3260&lt;=20, "&lt;20",
AND(X3260&gt;=20, X3260&lt;50), "20-50",
AND(X3260&gt;=50, X3260&lt;100), "50-100",
X3260&gt;=100, "&gt;100"
)</f>
        <v>50-100</v>
      </c>
      <c r="AI3260">
        <f t="shared" si="101"/>
        <v>0</v>
      </c>
      <c r="AJ3260" t="str" cm="1">
        <f t="array" ref="AJ3260">_xlfn.IFS(
C3260&lt;=20, "&lt;20",
AND(C3260&gt;=20, C3260&lt;35), "20-35",
AND(C3260&gt;=35, C3260&lt;50), "35-50",
C3260&gt;=50, "50-100"
)</f>
        <v>50-100</v>
      </c>
      <c r="AK3260" t="str" cm="1">
        <f t="array" ref="AK3260">_xlfn.IFS(
G3260&lt;6, "&lt;6",
AND(G3260&gt;=6, G3260&lt;12), "6-12",
AND(G3260&gt;=12, G3260&lt;18), "12-18",  AND(G3260&gt;=18, G3260&lt;24), "18-24", G3260&gt;=24, "24-36")</f>
        <v>24-36</v>
      </c>
    </row>
    <row r="3261" spans="1:37" x14ac:dyDescent="0.3">
      <c r="A3261" t="s">
        <v>3361</v>
      </c>
      <c r="B3261" t="s">
        <v>33</v>
      </c>
      <c r="C3261">
        <v>27</v>
      </c>
      <c r="D3261" t="s">
        <v>37</v>
      </c>
      <c r="E3261" t="s">
        <v>69</v>
      </c>
      <c r="F3261">
        <v>0</v>
      </c>
      <c r="G3261">
        <v>36</v>
      </c>
      <c r="H3261" t="s">
        <v>49</v>
      </c>
      <c r="I3261" t="s">
        <v>37</v>
      </c>
      <c r="J3261" t="s">
        <v>34</v>
      </c>
      <c r="K3261" t="s">
        <v>37</v>
      </c>
      <c r="L3261" t="s">
        <v>72</v>
      </c>
      <c r="M3261" t="s">
        <v>34</v>
      </c>
      <c r="N3261" t="s">
        <v>34</v>
      </c>
      <c r="O3261" t="s">
        <v>34</v>
      </c>
      <c r="P3261" t="s">
        <v>34</v>
      </c>
      <c r="Q3261" t="s">
        <v>34</v>
      </c>
      <c r="R3261" t="s">
        <v>37</v>
      </c>
      <c r="S3261" t="s">
        <v>37</v>
      </c>
      <c r="T3261" t="s">
        <v>34</v>
      </c>
      <c r="U3261" t="s">
        <v>46</v>
      </c>
      <c r="V3261" t="s">
        <v>34</v>
      </c>
      <c r="W3261" t="s">
        <v>143</v>
      </c>
      <c r="X3261">
        <v>55.55</v>
      </c>
      <c r="Y3261">
        <v>55.55</v>
      </c>
      <c r="Z3261">
        <v>0</v>
      </c>
      <c r="AA3261">
        <v>30</v>
      </c>
      <c r="AB3261">
        <v>33.32</v>
      </c>
      <c r="AC3261">
        <v>118.87</v>
      </c>
      <c r="AD3261" t="s">
        <v>85</v>
      </c>
      <c r="AE3261" t="s">
        <v>42</v>
      </c>
      <c r="AF3261" t="s">
        <v>42</v>
      </c>
      <c r="AG3261">
        <f t="shared" si="100"/>
        <v>0</v>
      </c>
      <c r="AH3261" t="str" cm="1">
        <f t="array" ref="AH3261">_xlfn.IFS(
X3261&lt;=20, "&lt;20",
AND(X3261&gt;=20, X3261&lt;50), "20-50",
AND(X3261&gt;=50, X3261&lt;100), "50-100",
X3261&gt;=100, "&gt;100"
)</f>
        <v>50-100</v>
      </c>
      <c r="AI3261">
        <f t="shared" si="101"/>
        <v>1</v>
      </c>
      <c r="AJ3261" t="str" cm="1">
        <f t="array" ref="AJ3261">_xlfn.IFS(
C3261&lt;=20, "&lt;20",
AND(C3261&gt;=20, C3261&lt;35), "20-35",
AND(C3261&gt;=35, C3261&lt;50), "35-50",
C3261&gt;=50, "50-100"
)</f>
        <v>20-35</v>
      </c>
      <c r="AK3261" t="str" cm="1">
        <f t="array" ref="AK3261">_xlfn.IFS(
G3261&lt;6, "&lt;6",
AND(G3261&gt;=6, G3261&lt;12), "6-12",
AND(G3261&gt;=12, G3261&lt;18), "12-18",  AND(G3261&gt;=18, G3261&lt;24), "18-24", G3261&gt;=24, "24-36")</f>
        <v>24-36</v>
      </c>
    </row>
    <row r="3262" spans="1:37" x14ac:dyDescent="0.3">
      <c r="A3262" t="s">
        <v>3362</v>
      </c>
      <c r="B3262" t="s">
        <v>33</v>
      </c>
      <c r="C3262">
        <v>54</v>
      </c>
      <c r="D3262" t="s">
        <v>34</v>
      </c>
      <c r="E3262" t="s">
        <v>103</v>
      </c>
      <c r="F3262">
        <v>14</v>
      </c>
      <c r="G3262">
        <v>33</v>
      </c>
      <c r="H3262" t="s">
        <v>36</v>
      </c>
      <c r="I3262" t="s">
        <v>34</v>
      </c>
      <c r="J3262" t="s">
        <v>34</v>
      </c>
      <c r="K3262" t="s">
        <v>37</v>
      </c>
      <c r="L3262" t="s">
        <v>72</v>
      </c>
      <c r="M3262" t="s">
        <v>34</v>
      </c>
      <c r="N3262" t="s">
        <v>34</v>
      </c>
      <c r="O3262" t="s">
        <v>34</v>
      </c>
      <c r="P3262" t="s">
        <v>34</v>
      </c>
      <c r="Q3262" t="s">
        <v>34</v>
      </c>
      <c r="R3262" t="s">
        <v>34</v>
      </c>
      <c r="S3262" t="s">
        <v>34</v>
      </c>
      <c r="T3262" t="s">
        <v>37</v>
      </c>
      <c r="U3262" t="s">
        <v>46</v>
      </c>
      <c r="V3262" t="s">
        <v>34</v>
      </c>
      <c r="W3262" t="s">
        <v>51</v>
      </c>
      <c r="X3262">
        <v>24.75</v>
      </c>
      <c r="Y3262">
        <v>24.75</v>
      </c>
      <c r="Z3262">
        <v>0</v>
      </c>
      <c r="AA3262">
        <v>0</v>
      </c>
      <c r="AB3262">
        <v>0</v>
      </c>
      <c r="AC3262">
        <v>24.75</v>
      </c>
      <c r="AD3262" t="s">
        <v>52</v>
      </c>
      <c r="AE3262" t="s">
        <v>53</v>
      </c>
      <c r="AF3262" t="s">
        <v>54</v>
      </c>
      <c r="AG3262">
        <f t="shared" si="100"/>
        <v>1</v>
      </c>
      <c r="AH3262" t="str" cm="1">
        <f t="array" ref="AH3262">_xlfn.IFS(
X3262&lt;=20, "&lt;20",
AND(X3262&gt;=20, X3262&lt;50), "20-50",
AND(X3262&gt;=50, X3262&lt;100), "50-100",
X3262&gt;=100, "&gt;100"
)</f>
        <v>20-50</v>
      </c>
      <c r="AI3262">
        <f t="shared" si="101"/>
        <v>0</v>
      </c>
      <c r="AJ3262" t="str" cm="1">
        <f t="array" ref="AJ3262">_xlfn.IFS(
C3262&lt;=20, "&lt;20",
AND(C3262&gt;=20, C3262&lt;35), "20-35",
AND(C3262&gt;=35, C3262&lt;50), "35-50",
C3262&gt;=50, "50-100"
)</f>
        <v>50-100</v>
      </c>
      <c r="AK3262" t="str" cm="1">
        <f t="array" ref="AK3262">_xlfn.IFS(
G3262&lt;6, "&lt;6",
AND(G3262&gt;=6, G3262&lt;12), "6-12",
AND(G3262&gt;=12, G3262&lt;18), "12-18",  AND(G3262&gt;=18, G3262&lt;24), "18-24", G3262&gt;=24, "24-36")</f>
        <v>24-36</v>
      </c>
    </row>
    <row r="3263" spans="1:37" x14ac:dyDescent="0.3">
      <c r="A3263" t="s">
        <v>3363</v>
      </c>
      <c r="B3263" t="s">
        <v>44</v>
      </c>
      <c r="C3263">
        <v>57</v>
      </c>
      <c r="D3263" t="s">
        <v>37</v>
      </c>
      <c r="E3263" t="s">
        <v>74</v>
      </c>
      <c r="F3263">
        <v>6</v>
      </c>
      <c r="G3263">
        <v>5</v>
      </c>
      <c r="H3263" t="s">
        <v>36</v>
      </c>
      <c r="I3263" t="s">
        <v>34</v>
      </c>
      <c r="J3263" t="s">
        <v>34</v>
      </c>
      <c r="K3263" t="s">
        <v>37</v>
      </c>
      <c r="L3263" t="s">
        <v>72</v>
      </c>
      <c r="M3263" t="s">
        <v>37</v>
      </c>
      <c r="N3263" t="s">
        <v>34</v>
      </c>
      <c r="O3263" t="s">
        <v>37</v>
      </c>
      <c r="P3263" t="s">
        <v>37</v>
      </c>
      <c r="Q3263" t="s">
        <v>37</v>
      </c>
      <c r="R3263" t="s">
        <v>37</v>
      </c>
      <c r="S3263" t="s">
        <v>37</v>
      </c>
      <c r="T3263" t="s">
        <v>37</v>
      </c>
      <c r="U3263" t="s">
        <v>39</v>
      </c>
      <c r="V3263" t="s">
        <v>34</v>
      </c>
      <c r="W3263" t="s">
        <v>40</v>
      </c>
      <c r="X3263">
        <v>60.7</v>
      </c>
      <c r="Y3263">
        <v>2234.5500000000002</v>
      </c>
      <c r="Z3263">
        <v>0</v>
      </c>
      <c r="AA3263">
        <v>0</v>
      </c>
      <c r="AB3263">
        <v>0</v>
      </c>
      <c r="AC3263">
        <v>2234.5500000000002</v>
      </c>
      <c r="AD3263" t="s">
        <v>41</v>
      </c>
      <c r="AE3263" t="s">
        <v>42</v>
      </c>
      <c r="AF3263" t="s">
        <v>42</v>
      </c>
      <c r="AG3263">
        <f t="shared" si="100"/>
        <v>0</v>
      </c>
      <c r="AH3263" t="str" cm="1">
        <f t="array" ref="AH3263">_xlfn.IFS(
X3263&lt;=20, "&lt;20",
AND(X3263&gt;=20, X3263&lt;50), "20-50",
AND(X3263&gt;=50, X3263&lt;100), "50-100",
X3263&gt;=100, "&gt;100"
)</f>
        <v>50-100</v>
      </c>
      <c r="AI3263">
        <f t="shared" si="101"/>
        <v>0</v>
      </c>
      <c r="AJ3263" t="str" cm="1">
        <f t="array" ref="AJ3263">_xlfn.IFS(
C3263&lt;=20, "&lt;20",
AND(C3263&gt;=20, C3263&lt;35), "20-35",
AND(C3263&gt;=35, C3263&lt;50), "35-50",
C3263&gt;=50, "50-100"
)</f>
        <v>50-100</v>
      </c>
      <c r="AK3263" t="str" cm="1">
        <f t="array" ref="AK3263">_xlfn.IFS(
G3263&lt;6, "&lt;6",
AND(G3263&gt;=6, G3263&lt;12), "6-12",
AND(G3263&gt;=12, G3263&lt;18), "12-18",  AND(G3263&gt;=18, G3263&lt;24), "18-24", G3263&gt;=24, "24-36")</f>
        <v>&lt;6</v>
      </c>
    </row>
    <row r="3264" spans="1:37" x14ac:dyDescent="0.3">
      <c r="A3264" t="s">
        <v>3364</v>
      </c>
      <c r="B3264" t="s">
        <v>33</v>
      </c>
      <c r="C3264">
        <v>26</v>
      </c>
      <c r="D3264" t="s">
        <v>37</v>
      </c>
      <c r="E3264" t="s">
        <v>61</v>
      </c>
      <c r="F3264">
        <v>6</v>
      </c>
      <c r="G3264">
        <v>22</v>
      </c>
      <c r="H3264" t="s">
        <v>36</v>
      </c>
      <c r="I3264" t="s">
        <v>37</v>
      </c>
      <c r="J3264" t="s">
        <v>34</v>
      </c>
      <c r="K3264" t="s">
        <v>34</v>
      </c>
      <c r="L3264" t="s">
        <v>34</v>
      </c>
      <c r="M3264" t="s">
        <v>34</v>
      </c>
      <c r="N3264" t="s">
        <v>34</v>
      </c>
      <c r="O3264" t="s">
        <v>34</v>
      </c>
      <c r="P3264" t="s">
        <v>34</v>
      </c>
      <c r="Q3264" t="s">
        <v>34</v>
      </c>
      <c r="R3264" t="s">
        <v>34</v>
      </c>
      <c r="S3264" t="s">
        <v>34</v>
      </c>
      <c r="T3264" t="s">
        <v>34</v>
      </c>
      <c r="U3264" t="s">
        <v>46</v>
      </c>
      <c r="V3264" t="s">
        <v>34</v>
      </c>
      <c r="W3264" t="s">
        <v>40</v>
      </c>
      <c r="X3264">
        <v>20.25</v>
      </c>
      <c r="Y3264">
        <v>144.35</v>
      </c>
      <c r="Z3264">
        <v>0</v>
      </c>
      <c r="AA3264">
        <v>0</v>
      </c>
      <c r="AB3264">
        <v>279.86</v>
      </c>
      <c r="AC3264">
        <v>424.21</v>
      </c>
      <c r="AD3264" t="s">
        <v>41</v>
      </c>
      <c r="AE3264" t="s">
        <v>42</v>
      </c>
      <c r="AF3264" t="s">
        <v>42</v>
      </c>
      <c r="AG3264">
        <f t="shared" si="100"/>
        <v>0</v>
      </c>
      <c r="AH3264" t="str" cm="1">
        <f t="array" ref="AH3264">_xlfn.IFS(
X3264&lt;=20, "&lt;20",
AND(X3264&gt;=20, X3264&lt;50), "20-50",
AND(X3264&gt;=50, X3264&lt;100), "50-100",
X3264&gt;=100, "&gt;100"
)</f>
        <v>20-50</v>
      </c>
      <c r="AI3264">
        <f t="shared" si="101"/>
        <v>0</v>
      </c>
      <c r="AJ3264" t="str" cm="1">
        <f t="array" ref="AJ3264">_xlfn.IFS(
C3264&lt;=20, "&lt;20",
AND(C3264&gt;=20, C3264&lt;35), "20-35",
AND(C3264&gt;=35, C3264&lt;50), "35-50",
C3264&gt;=50, "50-100"
)</f>
        <v>20-35</v>
      </c>
      <c r="AK3264" t="str" cm="1">
        <f t="array" ref="AK3264">_xlfn.IFS(
G3264&lt;6, "&lt;6",
AND(G3264&gt;=6, G3264&lt;12), "6-12",
AND(G3264&gt;=12, G3264&lt;18), "12-18",  AND(G3264&gt;=18, G3264&lt;24), "18-24", G3264&gt;=24, "24-36")</f>
        <v>18-24</v>
      </c>
    </row>
    <row r="3265" spans="1:37" x14ac:dyDescent="0.3">
      <c r="A3265" t="s">
        <v>3365</v>
      </c>
      <c r="B3265" t="s">
        <v>33</v>
      </c>
      <c r="C3265">
        <v>58</v>
      </c>
      <c r="D3265" t="s">
        <v>37</v>
      </c>
      <c r="E3265" t="s">
        <v>90</v>
      </c>
      <c r="F3265">
        <v>8</v>
      </c>
      <c r="G3265">
        <v>26</v>
      </c>
      <c r="H3265" t="s">
        <v>36</v>
      </c>
      <c r="I3265" t="s">
        <v>37</v>
      </c>
      <c r="J3265" t="s">
        <v>37</v>
      </c>
      <c r="K3265" t="s">
        <v>37</v>
      </c>
      <c r="L3265" t="s">
        <v>50</v>
      </c>
      <c r="M3265" t="s">
        <v>34</v>
      </c>
      <c r="N3265" t="s">
        <v>34</v>
      </c>
      <c r="O3265" t="s">
        <v>37</v>
      </c>
      <c r="P3265" t="s">
        <v>34</v>
      </c>
      <c r="Q3265" t="s">
        <v>37</v>
      </c>
      <c r="R3265" t="s">
        <v>37</v>
      </c>
      <c r="S3265" t="s">
        <v>37</v>
      </c>
      <c r="T3265" t="s">
        <v>37</v>
      </c>
      <c r="U3265" t="s">
        <v>46</v>
      </c>
      <c r="V3265" t="s">
        <v>37</v>
      </c>
      <c r="W3265" t="s">
        <v>51</v>
      </c>
      <c r="X3265">
        <v>98.35</v>
      </c>
      <c r="Y3265">
        <v>2515.3000000000002</v>
      </c>
      <c r="Z3265">
        <v>0</v>
      </c>
      <c r="AA3265">
        <v>0</v>
      </c>
      <c r="AB3265">
        <v>1044.42</v>
      </c>
      <c r="AC3265">
        <v>3559.72</v>
      </c>
      <c r="AD3265" t="s">
        <v>52</v>
      </c>
      <c r="AE3265" t="s">
        <v>53</v>
      </c>
      <c r="AF3265" t="s">
        <v>54</v>
      </c>
      <c r="AG3265">
        <f t="shared" si="100"/>
        <v>1</v>
      </c>
      <c r="AH3265" t="str" cm="1">
        <f t="array" ref="AH3265">_xlfn.IFS(
X3265&lt;=20, "&lt;20",
AND(X3265&gt;=20, X3265&lt;50), "20-50",
AND(X3265&gt;=50, X3265&lt;100), "50-100",
X3265&gt;=100, "&gt;100"
)</f>
        <v>50-100</v>
      </c>
      <c r="AI3265">
        <f t="shared" si="101"/>
        <v>0</v>
      </c>
      <c r="AJ3265" t="str" cm="1">
        <f t="array" ref="AJ3265">_xlfn.IFS(
C3265&lt;=20, "&lt;20",
AND(C3265&gt;=20, C3265&lt;35), "20-35",
AND(C3265&gt;=35, C3265&lt;50), "35-50",
C3265&gt;=50, "50-100"
)</f>
        <v>50-100</v>
      </c>
      <c r="AK3265" t="str" cm="1">
        <f t="array" ref="AK3265">_xlfn.IFS(
G3265&lt;6, "&lt;6",
AND(G3265&gt;=6, G3265&lt;12), "6-12",
AND(G3265&gt;=12, G3265&lt;18), "12-18",  AND(G3265&gt;=18, G3265&lt;24), "18-24", G3265&gt;=24, "24-36")</f>
        <v>24-36</v>
      </c>
    </row>
    <row r="3266" spans="1:37" x14ac:dyDescent="0.3">
      <c r="A3266" t="s">
        <v>3366</v>
      </c>
      <c r="B3266" t="s">
        <v>44</v>
      </c>
      <c r="C3266">
        <v>29</v>
      </c>
      <c r="D3266" t="s">
        <v>34</v>
      </c>
      <c r="E3266" t="s">
        <v>114</v>
      </c>
      <c r="F3266">
        <v>9</v>
      </c>
      <c r="G3266">
        <v>27</v>
      </c>
      <c r="H3266" t="s">
        <v>36</v>
      </c>
      <c r="I3266" t="s">
        <v>37</v>
      </c>
      <c r="J3266" t="s">
        <v>34</v>
      </c>
      <c r="K3266" t="s">
        <v>34</v>
      </c>
      <c r="L3266" t="s">
        <v>34</v>
      </c>
      <c r="M3266" t="s">
        <v>34</v>
      </c>
      <c r="N3266" t="s">
        <v>34</v>
      </c>
      <c r="O3266" t="s">
        <v>34</v>
      </c>
      <c r="P3266" t="s">
        <v>34</v>
      </c>
      <c r="Q3266" t="s">
        <v>34</v>
      </c>
      <c r="R3266" t="s">
        <v>34</v>
      </c>
      <c r="S3266" t="s">
        <v>34</v>
      </c>
      <c r="T3266" t="s">
        <v>34</v>
      </c>
      <c r="U3266" t="s">
        <v>67</v>
      </c>
      <c r="V3266" t="s">
        <v>34</v>
      </c>
      <c r="W3266" t="s">
        <v>143</v>
      </c>
      <c r="X3266">
        <v>20.149999999999999</v>
      </c>
      <c r="Y3266">
        <v>804.85</v>
      </c>
      <c r="Z3266">
        <v>0</v>
      </c>
      <c r="AA3266">
        <v>0</v>
      </c>
      <c r="AB3266">
        <v>334.4</v>
      </c>
      <c r="AC3266">
        <v>1139.25</v>
      </c>
      <c r="AD3266" t="s">
        <v>41</v>
      </c>
      <c r="AE3266" t="s">
        <v>42</v>
      </c>
      <c r="AF3266" t="s">
        <v>42</v>
      </c>
      <c r="AG3266">
        <f t="shared" si="100"/>
        <v>0</v>
      </c>
      <c r="AH3266" t="str" cm="1">
        <f t="array" ref="AH3266">_xlfn.IFS(
X3266&lt;=20, "&lt;20",
AND(X3266&gt;=20, X3266&lt;50), "20-50",
AND(X3266&gt;=50, X3266&lt;100), "50-100",
X3266&gt;=100, "&gt;100"
)</f>
        <v>20-50</v>
      </c>
      <c r="AI3266">
        <f t="shared" si="101"/>
        <v>0</v>
      </c>
      <c r="AJ3266" t="str" cm="1">
        <f t="array" ref="AJ3266">_xlfn.IFS(
C3266&lt;=20, "&lt;20",
AND(C3266&gt;=20, C3266&lt;35), "20-35",
AND(C3266&gt;=35, C3266&lt;50), "35-50",
C3266&gt;=50, "50-100"
)</f>
        <v>20-35</v>
      </c>
      <c r="AK3266" t="str" cm="1">
        <f t="array" ref="AK3266">_xlfn.IFS(
G3266&lt;6, "&lt;6",
AND(G3266&gt;=6, G3266&lt;12), "6-12",
AND(G3266&gt;=12, G3266&lt;18), "12-18",  AND(G3266&gt;=18, G3266&lt;24), "18-24", G3266&gt;=24, "24-36")</f>
        <v>24-36</v>
      </c>
    </row>
    <row r="3267" spans="1:37" x14ac:dyDescent="0.3">
      <c r="A3267" t="s">
        <v>3367</v>
      </c>
      <c r="B3267" t="s">
        <v>44</v>
      </c>
      <c r="C3267">
        <v>35</v>
      </c>
      <c r="D3267" t="s">
        <v>37</v>
      </c>
      <c r="E3267" t="s">
        <v>114</v>
      </c>
      <c r="F3267">
        <v>3</v>
      </c>
      <c r="G3267">
        <v>7</v>
      </c>
      <c r="H3267" t="s">
        <v>36</v>
      </c>
      <c r="I3267" t="s">
        <v>37</v>
      </c>
      <c r="J3267" t="s">
        <v>37</v>
      </c>
      <c r="K3267" t="s">
        <v>37</v>
      </c>
      <c r="L3267" t="s">
        <v>72</v>
      </c>
      <c r="M3267" t="s">
        <v>37</v>
      </c>
      <c r="N3267" t="s">
        <v>37</v>
      </c>
      <c r="O3267" t="s">
        <v>37</v>
      </c>
      <c r="P3267" t="s">
        <v>37</v>
      </c>
      <c r="Q3267" t="s">
        <v>34</v>
      </c>
      <c r="R3267" t="s">
        <v>34</v>
      </c>
      <c r="S3267" t="s">
        <v>34</v>
      </c>
      <c r="T3267" t="s">
        <v>37</v>
      </c>
      <c r="U3267" t="s">
        <v>67</v>
      </c>
      <c r="V3267" t="s">
        <v>34</v>
      </c>
      <c r="W3267" t="s">
        <v>40</v>
      </c>
      <c r="X3267">
        <v>72.099999999999994</v>
      </c>
      <c r="Y3267">
        <v>5016.6499999999996</v>
      </c>
      <c r="Z3267">
        <v>0</v>
      </c>
      <c r="AA3267">
        <v>0</v>
      </c>
      <c r="AB3267">
        <v>3063.6</v>
      </c>
      <c r="AC3267">
        <v>8080.25</v>
      </c>
      <c r="AD3267" t="s">
        <v>41</v>
      </c>
      <c r="AE3267" t="s">
        <v>42</v>
      </c>
      <c r="AF3267" t="s">
        <v>42</v>
      </c>
      <c r="AG3267">
        <f t="shared" ref="AG3267:AG3330" si="102">IF(AD3267="Churned", 1,0)</f>
        <v>0</v>
      </c>
      <c r="AH3267" t="str" cm="1">
        <f t="array" ref="AH3267">_xlfn.IFS(
X3267&lt;=20, "&lt;20",
AND(X3267&gt;=20, X3267&lt;50), "20-50",
AND(X3267&gt;=50, X3267&lt;100), "50-100",
X3267&gt;=100, "&gt;100"
)</f>
        <v>50-100</v>
      </c>
      <c r="AI3267">
        <f t="shared" ref="AI3267:AI3330" si="103">IF(AD3267="Joined", 1, 0)</f>
        <v>0</v>
      </c>
      <c r="AJ3267" t="str" cm="1">
        <f t="array" ref="AJ3267">_xlfn.IFS(
C3267&lt;=20, "&lt;20",
AND(C3267&gt;=20, C3267&lt;35), "20-35",
AND(C3267&gt;=35, C3267&lt;50), "35-50",
C3267&gt;=50, "50-100"
)</f>
        <v>35-50</v>
      </c>
      <c r="AK3267" t="str" cm="1">
        <f t="array" ref="AK3267">_xlfn.IFS(
G3267&lt;6, "&lt;6",
AND(G3267&gt;=6, G3267&lt;12), "6-12",
AND(G3267&gt;=12, G3267&lt;18), "12-18",  AND(G3267&gt;=18, G3267&lt;24), "18-24", G3267&gt;=24, "24-36")</f>
        <v>6-12</v>
      </c>
    </row>
    <row r="3268" spans="1:37" x14ac:dyDescent="0.3">
      <c r="A3268" t="s">
        <v>3368</v>
      </c>
      <c r="B3268" t="s">
        <v>33</v>
      </c>
      <c r="C3268">
        <v>47</v>
      </c>
      <c r="D3268" t="s">
        <v>37</v>
      </c>
      <c r="E3268" t="s">
        <v>69</v>
      </c>
      <c r="F3268">
        <v>8</v>
      </c>
      <c r="G3268">
        <v>27</v>
      </c>
      <c r="H3268" t="s">
        <v>36</v>
      </c>
      <c r="I3268" t="s">
        <v>37</v>
      </c>
      <c r="J3268" t="s">
        <v>37</v>
      </c>
      <c r="K3268" t="s">
        <v>37</v>
      </c>
      <c r="L3268" t="s">
        <v>38</v>
      </c>
      <c r="M3268" t="s">
        <v>34</v>
      </c>
      <c r="N3268" t="s">
        <v>34</v>
      </c>
      <c r="O3268" t="s">
        <v>37</v>
      </c>
      <c r="P3268" t="s">
        <v>37</v>
      </c>
      <c r="Q3268" t="s">
        <v>37</v>
      </c>
      <c r="R3268" t="s">
        <v>37</v>
      </c>
      <c r="S3268" t="s">
        <v>37</v>
      </c>
      <c r="T3268" t="s">
        <v>37</v>
      </c>
      <c r="U3268" t="s">
        <v>67</v>
      </c>
      <c r="V3268" t="s">
        <v>34</v>
      </c>
      <c r="W3268" t="s">
        <v>40</v>
      </c>
      <c r="X3268">
        <v>79.8</v>
      </c>
      <c r="Y3268">
        <v>5034.05</v>
      </c>
      <c r="Z3268">
        <v>0</v>
      </c>
      <c r="AA3268">
        <v>0</v>
      </c>
      <c r="AB3268">
        <v>634.41</v>
      </c>
      <c r="AC3268">
        <v>5668.46</v>
      </c>
      <c r="AD3268" t="s">
        <v>41</v>
      </c>
      <c r="AE3268" t="s">
        <v>42</v>
      </c>
      <c r="AF3268" t="s">
        <v>42</v>
      </c>
      <c r="AG3268">
        <f t="shared" si="102"/>
        <v>0</v>
      </c>
      <c r="AH3268" t="str" cm="1">
        <f t="array" ref="AH3268">_xlfn.IFS(
X3268&lt;=20, "&lt;20",
AND(X3268&gt;=20, X3268&lt;50), "20-50",
AND(X3268&gt;=50, X3268&lt;100), "50-100",
X3268&gt;=100, "&gt;100"
)</f>
        <v>50-100</v>
      </c>
      <c r="AI3268">
        <f t="shared" si="103"/>
        <v>0</v>
      </c>
      <c r="AJ3268" t="str" cm="1">
        <f t="array" ref="AJ3268">_xlfn.IFS(
C3268&lt;=20, "&lt;20",
AND(C3268&gt;=20, C3268&lt;35), "20-35",
AND(C3268&gt;=35, C3268&lt;50), "35-50",
C3268&gt;=50, "50-100"
)</f>
        <v>35-50</v>
      </c>
      <c r="AK3268" t="str" cm="1">
        <f t="array" ref="AK3268">_xlfn.IFS(
G3268&lt;6, "&lt;6",
AND(G3268&gt;=6, G3268&lt;12), "6-12",
AND(G3268&gt;=12, G3268&lt;18), "12-18",  AND(G3268&gt;=18, G3268&lt;24), "18-24", G3268&gt;=24, "24-36")</f>
        <v>24-36</v>
      </c>
    </row>
    <row r="3269" spans="1:37" x14ac:dyDescent="0.3">
      <c r="A3269" t="s">
        <v>3369</v>
      </c>
      <c r="B3269" t="s">
        <v>44</v>
      </c>
      <c r="C3269">
        <v>44</v>
      </c>
      <c r="D3269" t="s">
        <v>37</v>
      </c>
      <c r="E3269" t="s">
        <v>69</v>
      </c>
      <c r="F3269">
        <v>7</v>
      </c>
      <c r="G3269">
        <v>1</v>
      </c>
      <c r="H3269" t="s">
        <v>49</v>
      </c>
      <c r="I3269" t="s">
        <v>37</v>
      </c>
      <c r="J3269" t="s">
        <v>34</v>
      </c>
      <c r="K3269" t="s">
        <v>37</v>
      </c>
      <c r="L3269" t="s">
        <v>50</v>
      </c>
      <c r="M3269" t="s">
        <v>37</v>
      </c>
      <c r="N3269" t="s">
        <v>34</v>
      </c>
      <c r="O3269" t="s">
        <v>34</v>
      </c>
      <c r="P3269" t="s">
        <v>37</v>
      </c>
      <c r="Q3269" t="s">
        <v>34</v>
      </c>
      <c r="R3269" t="s">
        <v>34</v>
      </c>
      <c r="S3269" t="s">
        <v>34</v>
      </c>
      <c r="T3269" t="s">
        <v>37</v>
      </c>
      <c r="U3269" t="s">
        <v>46</v>
      </c>
      <c r="V3269" t="s">
        <v>37</v>
      </c>
      <c r="W3269" t="s">
        <v>51</v>
      </c>
      <c r="X3269">
        <v>80.150000000000006</v>
      </c>
      <c r="Y3269">
        <v>194.55</v>
      </c>
      <c r="Z3269">
        <v>0</v>
      </c>
      <c r="AA3269">
        <v>0</v>
      </c>
      <c r="AB3269">
        <v>53.16</v>
      </c>
      <c r="AC3269">
        <v>247.71</v>
      </c>
      <c r="AD3269" t="s">
        <v>85</v>
      </c>
      <c r="AE3269" t="s">
        <v>42</v>
      </c>
      <c r="AF3269" t="s">
        <v>42</v>
      </c>
      <c r="AG3269">
        <f t="shared" si="102"/>
        <v>0</v>
      </c>
      <c r="AH3269" t="str" cm="1">
        <f t="array" ref="AH3269">_xlfn.IFS(
X3269&lt;=20, "&lt;20",
AND(X3269&gt;=20, X3269&lt;50), "20-50",
AND(X3269&gt;=50, X3269&lt;100), "50-100",
X3269&gt;=100, "&gt;100"
)</f>
        <v>50-100</v>
      </c>
      <c r="AI3269">
        <f t="shared" si="103"/>
        <v>1</v>
      </c>
      <c r="AJ3269" t="str" cm="1">
        <f t="array" ref="AJ3269">_xlfn.IFS(
C3269&lt;=20, "&lt;20",
AND(C3269&gt;=20, C3269&lt;35), "20-35",
AND(C3269&gt;=35, C3269&lt;50), "35-50",
C3269&gt;=50, "50-100"
)</f>
        <v>35-50</v>
      </c>
      <c r="AK3269" t="str" cm="1">
        <f t="array" ref="AK3269">_xlfn.IFS(
G3269&lt;6, "&lt;6",
AND(G3269&gt;=6, G3269&lt;12), "6-12",
AND(G3269&gt;=12, G3269&lt;18), "12-18",  AND(G3269&gt;=18, G3269&lt;24), "18-24", G3269&gt;=24, "24-36")</f>
        <v>&lt;6</v>
      </c>
    </row>
    <row r="3270" spans="1:37" x14ac:dyDescent="0.3">
      <c r="A3270" t="s">
        <v>3370</v>
      </c>
      <c r="B3270" t="s">
        <v>44</v>
      </c>
      <c r="C3270">
        <v>55</v>
      </c>
      <c r="D3270" t="s">
        <v>37</v>
      </c>
      <c r="E3270" t="s">
        <v>56</v>
      </c>
      <c r="F3270">
        <v>5</v>
      </c>
      <c r="G3270">
        <v>33</v>
      </c>
      <c r="H3270" t="s">
        <v>70</v>
      </c>
      <c r="I3270" t="s">
        <v>37</v>
      </c>
      <c r="J3270" t="s">
        <v>37</v>
      </c>
      <c r="K3270" t="s">
        <v>37</v>
      </c>
      <c r="L3270" t="s">
        <v>50</v>
      </c>
      <c r="M3270" t="s">
        <v>37</v>
      </c>
      <c r="N3270" t="s">
        <v>34</v>
      </c>
      <c r="O3270" t="s">
        <v>37</v>
      </c>
      <c r="P3270" t="s">
        <v>34</v>
      </c>
      <c r="Q3270" t="s">
        <v>37</v>
      </c>
      <c r="R3270" t="s">
        <v>34</v>
      </c>
      <c r="S3270" t="s">
        <v>34</v>
      </c>
      <c r="T3270" t="s">
        <v>37</v>
      </c>
      <c r="U3270" t="s">
        <v>39</v>
      </c>
      <c r="V3270" t="s">
        <v>37</v>
      </c>
      <c r="W3270" t="s">
        <v>51</v>
      </c>
      <c r="X3270">
        <v>95.4</v>
      </c>
      <c r="Y3270">
        <v>5812</v>
      </c>
      <c r="Z3270">
        <v>0</v>
      </c>
      <c r="AA3270">
        <v>0</v>
      </c>
      <c r="AB3270">
        <v>325.8</v>
      </c>
      <c r="AC3270">
        <v>6137.8</v>
      </c>
      <c r="AD3270" t="s">
        <v>41</v>
      </c>
      <c r="AE3270" t="s">
        <v>42</v>
      </c>
      <c r="AF3270" t="s">
        <v>42</v>
      </c>
      <c r="AG3270">
        <f t="shared" si="102"/>
        <v>0</v>
      </c>
      <c r="AH3270" t="str" cm="1">
        <f t="array" ref="AH3270">_xlfn.IFS(
X3270&lt;=20, "&lt;20",
AND(X3270&gt;=20, X3270&lt;50), "20-50",
AND(X3270&gt;=50, X3270&lt;100), "50-100",
X3270&gt;=100, "&gt;100"
)</f>
        <v>50-100</v>
      </c>
      <c r="AI3270">
        <f t="shared" si="103"/>
        <v>0</v>
      </c>
      <c r="AJ3270" t="str" cm="1">
        <f t="array" ref="AJ3270">_xlfn.IFS(
C3270&lt;=20, "&lt;20",
AND(C3270&gt;=20, C3270&lt;35), "20-35",
AND(C3270&gt;=35, C3270&lt;50), "35-50",
C3270&gt;=50, "50-100"
)</f>
        <v>50-100</v>
      </c>
      <c r="AK3270" t="str" cm="1">
        <f t="array" ref="AK3270">_xlfn.IFS(
G3270&lt;6, "&lt;6",
AND(G3270&gt;=6, G3270&lt;12), "6-12",
AND(G3270&gt;=12, G3270&lt;18), "12-18",  AND(G3270&gt;=18, G3270&lt;24), "18-24", G3270&gt;=24, "24-36")</f>
        <v>24-36</v>
      </c>
    </row>
    <row r="3271" spans="1:37" x14ac:dyDescent="0.3">
      <c r="A3271" t="s">
        <v>3371</v>
      </c>
      <c r="B3271" t="s">
        <v>33</v>
      </c>
      <c r="C3271">
        <v>28</v>
      </c>
      <c r="D3271" t="s">
        <v>37</v>
      </c>
      <c r="E3271" t="s">
        <v>56</v>
      </c>
      <c r="F3271">
        <v>1</v>
      </c>
      <c r="G3271">
        <v>1</v>
      </c>
      <c r="H3271" t="s">
        <v>36</v>
      </c>
      <c r="I3271" t="s">
        <v>37</v>
      </c>
      <c r="J3271" t="s">
        <v>34</v>
      </c>
      <c r="K3271" t="s">
        <v>34</v>
      </c>
      <c r="L3271" t="s">
        <v>34</v>
      </c>
      <c r="M3271" t="s">
        <v>34</v>
      </c>
      <c r="N3271" t="s">
        <v>34</v>
      </c>
      <c r="O3271" t="s">
        <v>34</v>
      </c>
      <c r="P3271" t="s">
        <v>34</v>
      </c>
      <c r="Q3271" t="s">
        <v>34</v>
      </c>
      <c r="R3271" t="s">
        <v>34</v>
      </c>
      <c r="S3271" t="s">
        <v>34</v>
      </c>
      <c r="T3271" t="s">
        <v>34</v>
      </c>
      <c r="U3271" t="s">
        <v>67</v>
      </c>
      <c r="V3271" t="s">
        <v>34</v>
      </c>
      <c r="W3271" t="s">
        <v>51</v>
      </c>
      <c r="X3271">
        <v>19.3</v>
      </c>
      <c r="Y3271">
        <v>890.5</v>
      </c>
      <c r="Z3271">
        <v>0</v>
      </c>
      <c r="AA3271">
        <v>0</v>
      </c>
      <c r="AB3271">
        <v>120.32</v>
      </c>
      <c r="AC3271">
        <v>1010.82</v>
      </c>
      <c r="AD3271" t="s">
        <v>41</v>
      </c>
      <c r="AE3271" t="s">
        <v>42</v>
      </c>
      <c r="AF3271" t="s">
        <v>42</v>
      </c>
      <c r="AG3271">
        <f t="shared" si="102"/>
        <v>0</v>
      </c>
      <c r="AH3271" t="str" cm="1">
        <f t="array" ref="AH3271">_xlfn.IFS(
X3271&lt;=20, "&lt;20",
AND(X3271&gt;=20, X3271&lt;50), "20-50",
AND(X3271&gt;=50, X3271&lt;100), "50-100",
X3271&gt;=100, "&gt;100"
)</f>
        <v>&lt;20</v>
      </c>
      <c r="AI3271">
        <f t="shared" si="103"/>
        <v>0</v>
      </c>
      <c r="AJ3271" t="str" cm="1">
        <f t="array" ref="AJ3271">_xlfn.IFS(
C3271&lt;=20, "&lt;20",
AND(C3271&gt;=20, C3271&lt;35), "20-35",
AND(C3271&gt;=35, C3271&lt;50), "35-50",
C3271&gt;=50, "50-100"
)</f>
        <v>20-35</v>
      </c>
      <c r="AK3271" t="str" cm="1">
        <f t="array" ref="AK3271">_xlfn.IFS(
G3271&lt;6, "&lt;6",
AND(G3271&gt;=6, G3271&lt;12), "6-12",
AND(G3271&gt;=12, G3271&lt;18), "12-18",  AND(G3271&gt;=18, G3271&lt;24), "18-24", G3271&gt;=24, "24-36")</f>
        <v>&lt;6</v>
      </c>
    </row>
    <row r="3272" spans="1:37" x14ac:dyDescent="0.3">
      <c r="A3272" t="s">
        <v>3372</v>
      </c>
      <c r="B3272" t="s">
        <v>44</v>
      </c>
      <c r="C3272">
        <v>25</v>
      </c>
      <c r="D3272" t="s">
        <v>37</v>
      </c>
      <c r="E3272" t="s">
        <v>124</v>
      </c>
      <c r="F3272">
        <v>2</v>
      </c>
      <c r="G3272">
        <v>36</v>
      </c>
      <c r="H3272" t="s">
        <v>36</v>
      </c>
      <c r="I3272" t="s">
        <v>37</v>
      </c>
      <c r="J3272" t="s">
        <v>34</v>
      </c>
      <c r="K3272" t="s">
        <v>34</v>
      </c>
      <c r="L3272" t="s">
        <v>34</v>
      </c>
      <c r="M3272" t="s">
        <v>34</v>
      </c>
      <c r="N3272" t="s">
        <v>34</v>
      </c>
      <c r="O3272" t="s">
        <v>34</v>
      </c>
      <c r="P3272" t="s">
        <v>34</v>
      </c>
      <c r="Q3272" t="s">
        <v>34</v>
      </c>
      <c r="R3272" t="s">
        <v>34</v>
      </c>
      <c r="S3272" t="s">
        <v>34</v>
      </c>
      <c r="T3272" t="s">
        <v>34</v>
      </c>
      <c r="U3272" t="s">
        <v>46</v>
      </c>
      <c r="V3272" t="s">
        <v>34</v>
      </c>
      <c r="W3272" t="s">
        <v>40</v>
      </c>
      <c r="X3272">
        <v>20.5</v>
      </c>
      <c r="Y3272">
        <v>20.5</v>
      </c>
      <c r="Z3272">
        <v>0</v>
      </c>
      <c r="AA3272">
        <v>0</v>
      </c>
      <c r="AB3272">
        <v>19.850000000000001</v>
      </c>
      <c r="AC3272">
        <v>40.35</v>
      </c>
      <c r="AD3272" t="s">
        <v>52</v>
      </c>
      <c r="AE3272" t="s">
        <v>104</v>
      </c>
      <c r="AF3272" t="s">
        <v>150</v>
      </c>
      <c r="AG3272">
        <f t="shared" si="102"/>
        <v>1</v>
      </c>
      <c r="AH3272" t="str" cm="1">
        <f t="array" ref="AH3272">_xlfn.IFS(
X3272&lt;=20, "&lt;20",
AND(X3272&gt;=20, X3272&lt;50), "20-50",
AND(X3272&gt;=50, X3272&lt;100), "50-100",
X3272&gt;=100, "&gt;100"
)</f>
        <v>20-50</v>
      </c>
      <c r="AI3272">
        <f t="shared" si="103"/>
        <v>0</v>
      </c>
      <c r="AJ3272" t="str" cm="1">
        <f t="array" ref="AJ3272">_xlfn.IFS(
C3272&lt;=20, "&lt;20",
AND(C3272&gt;=20, C3272&lt;35), "20-35",
AND(C3272&gt;=35, C3272&lt;50), "35-50",
C3272&gt;=50, "50-100"
)</f>
        <v>20-35</v>
      </c>
      <c r="AK3272" t="str" cm="1">
        <f t="array" ref="AK3272">_xlfn.IFS(
G3272&lt;6, "&lt;6",
AND(G3272&gt;=6, G3272&lt;12), "6-12",
AND(G3272&gt;=12, G3272&lt;18), "12-18",  AND(G3272&gt;=18, G3272&lt;24), "18-24", G3272&gt;=24, "24-36")</f>
        <v>24-36</v>
      </c>
    </row>
    <row r="3273" spans="1:37" x14ac:dyDescent="0.3">
      <c r="A3273" t="s">
        <v>3373</v>
      </c>
      <c r="B3273" t="s">
        <v>44</v>
      </c>
      <c r="C3273">
        <v>31</v>
      </c>
      <c r="D3273" t="s">
        <v>34</v>
      </c>
      <c r="E3273" t="s">
        <v>114</v>
      </c>
      <c r="F3273">
        <v>6</v>
      </c>
      <c r="G3273">
        <v>27</v>
      </c>
      <c r="H3273" t="s">
        <v>110</v>
      </c>
      <c r="I3273" t="s">
        <v>37</v>
      </c>
      <c r="J3273" t="s">
        <v>34</v>
      </c>
      <c r="K3273" t="s">
        <v>37</v>
      </c>
      <c r="L3273" t="s">
        <v>72</v>
      </c>
      <c r="M3273" t="s">
        <v>37</v>
      </c>
      <c r="N3273" t="s">
        <v>37</v>
      </c>
      <c r="O3273" t="s">
        <v>34</v>
      </c>
      <c r="P3273" t="s">
        <v>37</v>
      </c>
      <c r="Q3273" t="s">
        <v>37</v>
      </c>
      <c r="R3273" t="s">
        <v>37</v>
      </c>
      <c r="S3273" t="s">
        <v>37</v>
      </c>
      <c r="T3273" t="s">
        <v>37</v>
      </c>
      <c r="U3273" t="s">
        <v>46</v>
      </c>
      <c r="V3273" t="s">
        <v>37</v>
      </c>
      <c r="W3273" t="s">
        <v>40</v>
      </c>
      <c r="X3273">
        <v>79</v>
      </c>
      <c r="Y3273">
        <v>1902</v>
      </c>
      <c r="Z3273">
        <v>0</v>
      </c>
      <c r="AA3273">
        <v>0</v>
      </c>
      <c r="AB3273">
        <v>188.75</v>
      </c>
      <c r="AC3273">
        <v>2090.75</v>
      </c>
      <c r="AD3273" t="s">
        <v>41</v>
      </c>
      <c r="AE3273" t="s">
        <v>42</v>
      </c>
      <c r="AF3273" t="s">
        <v>42</v>
      </c>
      <c r="AG3273">
        <f t="shared" si="102"/>
        <v>0</v>
      </c>
      <c r="AH3273" t="str" cm="1">
        <f t="array" ref="AH3273">_xlfn.IFS(
X3273&lt;=20, "&lt;20",
AND(X3273&gt;=20, X3273&lt;50), "20-50",
AND(X3273&gt;=50, X3273&lt;100), "50-100",
X3273&gt;=100, "&gt;100"
)</f>
        <v>50-100</v>
      </c>
      <c r="AI3273">
        <f t="shared" si="103"/>
        <v>0</v>
      </c>
      <c r="AJ3273" t="str" cm="1">
        <f t="array" ref="AJ3273">_xlfn.IFS(
C3273&lt;=20, "&lt;20",
AND(C3273&gt;=20, C3273&lt;35), "20-35",
AND(C3273&gt;=35, C3273&lt;50), "35-50",
C3273&gt;=50, "50-100"
)</f>
        <v>20-35</v>
      </c>
      <c r="AK3273" t="str" cm="1">
        <f t="array" ref="AK3273">_xlfn.IFS(
G3273&lt;6, "&lt;6",
AND(G3273&gt;=6, G3273&lt;12), "6-12",
AND(G3273&gt;=12, G3273&lt;18), "12-18",  AND(G3273&gt;=18, G3273&lt;24), "18-24", G3273&gt;=24, "24-36")</f>
        <v>24-36</v>
      </c>
    </row>
    <row r="3274" spans="1:37" x14ac:dyDescent="0.3">
      <c r="A3274" t="s">
        <v>3374</v>
      </c>
      <c r="B3274" t="s">
        <v>44</v>
      </c>
      <c r="C3274">
        <v>34</v>
      </c>
      <c r="D3274" t="s">
        <v>34</v>
      </c>
      <c r="E3274" t="s">
        <v>103</v>
      </c>
      <c r="F3274">
        <v>3</v>
      </c>
      <c r="G3274">
        <v>5</v>
      </c>
      <c r="H3274" t="s">
        <v>36</v>
      </c>
      <c r="I3274" t="s">
        <v>37</v>
      </c>
      <c r="J3274" t="s">
        <v>37</v>
      </c>
      <c r="K3274" t="s">
        <v>37</v>
      </c>
      <c r="L3274" t="s">
        <v>50</v>
      </c>
      <c r="M3274" t="s">
        <v>34</v>
      </c>
      <c r="N3274" t="s">
        <v>34</v>
      </c>
      <c r="O3274" t="s">
        <v>34</v>
      </c>
      <c r="P3274" t="s">
        <v>34</v>
      </c>
      <c r="Q3274" t="s">
        <v>34</v>
      </c>
      <c r="R3274" t="s">
        <v>34</v>
      </c>
      <c r="S3274" t="s">
        <v>34</v>
      </c>
      <c r="T3274" t="s">
        <v>37</v>
      </c>
      <c r="U3274" t="s">
        <v>46</v>
      </c>
      <c r="V3274" t="s">
        <v>37</v>
      </c>
      <c r="W3274" t="s">
        <v>51</v>
      </c>
      <c r="X3274">
        <v>75.650000000000006</v>
      </c>
      <c r="Y3274">
        <v>302.35000000000002</v>
      </c>
      <c r="Z3274">
        <v>0</v>
      </c>
      <c r="AA3274">
        <v>0</v>
      </c>
      <c r="AB3274">
        <v>94</v>
      </c>
      <c r="AC3274">
        <v>396.35</v>
      </c>
      <c r="AD3274" t="s">
        <v>41</v>
      </c>
      <c r="AE3274" t="s">
        <v>42</v>
      </c>
      <c r="AF3274" t="s">
        <v>42</v>
      </c>
      <c r="AG3274">
        <f t="shared" si="102"/>
        <v>0</v>
      </c>
      <c r="AH3274" t="str" cm="1">
        <f t="array" ref="AH3274">_xlfn.IFS(
X3274&lt;=20, "&lt;20",
AND(X3274&gt;=20, X3274&lt;50), "20-50",
AND(X3274&gt;=50, X3274&lt;100), "50-100",
X3274&gt;=100, "&gt;100"
)</f>
        <v>50-100</v>
      </c>
      <c r="AI3274">
        <f t="shared" si="103"/>
        <v>0</v>
      </c>
      <c r="AJ3274" t="str" cm="1">
        <f t="array" ref="AJ3274">_xlfn.IFS(
C3274&lt;=20, "&lt;20",
AND(C3274&gt;=20, C3274&lt;35), "20-35",
AND(C3274&gt;=35, C3274&lt;50), "35-50",
C3274&gt;=50, "50-100"
)</f>
        <v>20-35</v>
      </c>
      <c r="AK3274" t="str" cm="1">
        <f t="array" ref="AK3274">_xlfn.IFS(
G3274&lt;6, "&lt;6",
AND(G3274&gt;=6, G3274&lt;12), "6-12",
AND(G3274&gt;=12, G3274&lt;18), "12-18",  AND(G3274&gt;=18, G3274&lt;24), "18-24", G3274&gt;=24, "24-36")</f>
        <v>&lt;6</v>
      </c>
    </row>
    <row r="3275" spans="1:37" x14ac:dyDescent="0.3">
      <c r="A3275" t="s">
        <v>3375</v>
      </c>
      <c r="B3275" t="s">
        <v>33</v>
      </c>
      <c r="C3275">
        <v>45</v>
      </c>
      <c r="D3275" t="s">
        <v>34</v>
      </c>
      <c r="E3275" t="s">
        <v>74</v>
      </c>
      <c r="F3275">
        <v>0</v>
      </c>
      <c r="G3275">
        <v>14</v>
      </c>
      <c r="H3275" t="s">
        <v>36</v>
      </c>
      <c r="I3275" t="s">
        <v>37</v>
      </c>
      <c r="J3275" t="s">
        <v>37</v>
      </c>
      <c r="K3275" t="s">
        <v>37</v>
      </c>
      <c r="L3275" t="s">
        <v>72</v>
      </c>
      <c r="M3275" t="s">
        <v>34</v>
      </c>
      <c r="N3275" t="s">
        <v>34</v>
      </c>
      <c r="O3275" t="s">
        <v>34</v>
      </c>
      <c r="P3275" t="s">
        <v>34</v>
      </c>
      <c r="Q3275" t="s">
        <v>34</v>
      </c>
      <c r="R3275" t="s">
        <v>34</v>
      </c>
      <c r="S3275" t="s">
        <v>34</v>
      </c>
      <c r="T3275" t="s">
        <v>37</v>
      </c>
      <c r="U3275" t="s">
        <v>46</v>
      </c>
      <c r="V3275" t="s">
        <v>37</v>
      </c>
      <c r="W3275" t="s">
        <v>40</v>
      </c>
      <c r="X3275">
        <v>50.1</v>
      </c>
      <c r="Y3275">
        <v>50.1</v>
      </c>
      <c r="Z3275">
        <v>0</v>
      </c>
      <c r="AA3275">
        <v>0</v>
      </c>
      <c r="AB3275">
        <v>46.49</v>
      </c>
      <c r="AC3275">
        <v>96.59</v>
      </c>
      <c r="AD3275" t="s">
        <v>52</v>
      </c>
      <c r="AE3275" t="s">
        <v>94</v>
      </c>
      <c r="AF3275" t="s">
        <v>95</v>
      </c>
      <c r="AG3275">
        <f t="shared" si="102"/>
        <v>1</v>
      </c>
      <c r="AH3275" t="str" cm="1">
        <f t="array" ref="AH3275">_xlfn.IFS(
X3275&lt;=20, "&lt;20",
AND(X3275&gt;=20, X3275&lt;50), "20-50",
AND(X3275&gt;=50, X3275&lt;100), "50-100",
X3275&gt;=100, "&gt;100"
)</f>
        <v>50-100</v>
      </c>
      <c r="AI3275">
        <f t="shared" si="103"/>
        <v>0</v>
      </c>
      <c r="AJ3275" t="str" cm="1">
        <f t="array" ref="AJ3275">_xlfn.IFS(
C3275&lt;=20, "&lt;20",
AND(C3275&gt;=20, C3275&lt;35), "20-35",
AND(C3275&gt;=35, C3275&lt;50), "35-50",
C3275&gt;=50, "50-100"
)</f>
        <v>35-50</v>
      </c>
      <c r="AK3275" t="str" cm="1">
        <f t="array" ref="AK3275">_xlfn.IFS(
G3275&lt;6, "&lt;6",
AND(G3275&gt;=6, G3275&lt;12), "6-12",
AND(G3275&gt;=12, G3275&lt;18), "12-18",  AND(G3275&gt;=18, G3275&lt;24), "18-24", G3275&gt;=24, "24-36")</f>
        <v>12-18</v>
      </c>
    </row>
    <row r="3276" spans="1:37" x14ac:dyDescent="0.3">
      <c r="A3276" t="s">
        <v>3376</v>
      </c>
      <c r="B3276" t="s">
        <v>33</v>
      </c>
      <c r="C3276">
        <v>80</v>
      </c>
      <c r="D3276" t="s">
        <v>37</v>
      </c>
      <c r="E3276" t="s">
        <v>82</v>
      </c>
      <c r="F3276">
        <v>13</v>
      </c>
      <c r="G3276">
        <v>29</v>
      </c>
      <c r="H3276" t="s">
        <v>36</v>
      </c>
      <c r="I3276" t="s">
        <v>37</v>
      </c>
      <c r="J3276" t="s">
        <v>34</v>
      </c>
      <c r="K3276" t="s">
        <v>34</v>
      </c>
      <c r="L3276" t="s">
        <v>34</v>
      </c>
      <c r="M3276" t="s">
        <v>34</v>
      </c>
      <c r="N3276" t="s">
        <v>34</v>
      </c>
      <c r="O3276" t="s">
        <v>34</v>
      </c>
      <c r="P3276" t="s">
        <v>34</v>
      </c>
      <c r="Q3276" t="s">
        <v>34</v>
      </c>
      <c r="R3276" t="s">
        <v>34</v>
      </c>
      <c r="S3276" t="s">
        <v>34</v>
      </c>
      <c r="T3276" t="s">
        <v>34</v>
      </c>
      <c r="U3276" t="s">
        <v>39</v>
      </c>
      <c r="V3276" t="s">
        <v>34</v>
      </c>
      <c r="W3276" t="s">
        <v>143</v>
      </c>
      <c r="X3276">
        <v>19.600000000000001</v>
      </c>
      <c r="Y3276">
        <v>727.8</v>
      </c>
      <c r="Z3276">
        <v>0</v>
      </c>
      <c r="AA3276">
        <v>0</v>
      </c>
      <c r="AB3276">
        <v>937.95</v>
      </c>
      <c r="AC3276">
        <v>1665.75</v>
      </c>
      <c r="AD3276" t="s">
        <v>41</v>
      </c>
      <c r="AE3276" t="s">
        <v>42</v>
      </c>
      <c r="AF3276" t="s">
        <v>42</v>
      </c>
      <c r="AG3276">
        <f t="shared" si="102"/>
        <v>0</v>
      </c>
      <c r="AH3276" t="str" cm="1">
        <f t="array" ref="AH3276">_xlfn.IFS(
X3276&lt;=20, "&lt;20",
AND(X3276&gt;=20, X3276&lt;50), "20-50",
AND(X3276&gt;=50, X3276&lt;100), "50-100",
X3276&gt;=100, "&gt;100"
)</f>
        <v>&lt;20</v>
      </c>
      <c r="AI3276">
        <f t="shared" si="103"/>
        <v>0</v>
      </c>
      <c r="AJ3276" t="str" cm="1">
        <f t="array" ref="AJ3276">_xlfn.IFS(
C3276&lt;=20, "&lt;20",
AND(C3276&gt;=20, C3276&lt;35), "20-35",
AND(C3276&gt;=35, C3276&lt;50), "35-50",
C3276&gt;=50, "50-100"
)</f>
        <v>50-100</v>
      </c>
      <c r="AK3276" t="str" cm="1">
        <f t="array" ref="AK3276">_xlfn.IFS(
G3276&lt;6, "&lt;6",
AND(G3276&gt;=6, G3276&lt;12), "6-12",
AND(G3276&gt;=12, G3276&lt;18), "12-18",  AND(G3276&gt;=18, G3276&lt;24), "18-24", G3276&gt;=24, "24-36")</f>
        <v>24-36</v>
      </c>
    </row>
    <row r="3277" spans="1:37" x14ac:dyDescent="0.3">
      <c r="A3277" t="s">
        <v>3377</v>
      </c>
      <c r="B3277" t="s">
        <v>44</v>
      </c>
      <c r="C3277">
        <v>73</v>
      </c>
      <c r="D3277" t="s">
        <v>34</v>
      </c>
      <c r="E3277" t="s">
        <v>74</v>
      </c>
      <c r="F3277">
        <v>6</v>
      </c>
      <c r="G3277">
        <v>21</v>
      </c>
      <c r="H3277" t="s">
        <v>36</v>
      </c>
      <c r="I3277" t="s">
        <v>37</v>
      </c>
      <c r="J3277" t="s">
        <v>37</v>
      </c>
      <c r="K3277" t="s">
        <v>37</v>
      </c>
      <c r="L3277" t="s">
        <v>38</v>
      </c>
      <c r="M3277" t="s">
        <v>34</v>
      </c>
      <c r="N3277" t="s">
        <v>34</v>
      </c>
      <c r="O3277" t="s">
        <v>34</v>
      </c>
      <c r="P3277" t="s">
        <v>34</v>
      </c>
      <c r="Q3277" t="s">
        <v>34</v>
      </c>
      <c r="R3277" t="s">
        <v>37</v>
      </c>
      <c r="S3277" t="s">
        <v>34</v>
      </c>
      <c r="T3277" t="s">
        <v>37</v>
      </c>
      <c r="U3277" t="s">
        <v>46</v>
      </c>
      <c r="V3277" t="s">
        <v>37</v>
      </c>
      <c r="W3277" t="s">
        <v>51</v>
      </c>
      <c r="X3277">
        <v>84.6</v>
      </c>
      <c r="Y3277">
        <v>360.1</v>
      </c>
      <c r="Z3277">
        <v>0</v>
      </c>
      <c r="AA3277">
        <v>0</v>
      </c>
      <c r="AB3277">
        <v>26.72</v>
      </c>
      <c r="AC3277">
        <v>386.82</v>
      </c>
      <c r="AD3277" t="s">
        <v>52</v>
      </c>
      <c r="AE3277" t="s">
        <v>53</v>
      </c>
      <c r="AF3277" t="s">
        <v>54</v>
      </c>
      <c r="AG3277">
        <f t="shared" si="102"/>
        <v>1</v>
      </c>
      <c r="AH3277" t="str" cm="1">
        <f t="array" ref="AH3277">_xlfn.IFS(
X3277&lt;=20, "&lt;20",
AND(X3277&gt;=20, X3277&lt;50), "20-50",
AND(X3277&gt;=50, X3277&lt;100), "50-100",
X3277&gt;=100, "&gt;100"
)</f>
        <v>50-100</v>
      </c>
      <c r="AI3277">
        <f t="shared" si="103"/>
        <v>0</v>
      </c>
      <c r="AJ3277" t="str" cm="1">
        <f t="array" ref="AJ3277">_xlfn.IFS(
C3277&lt;=20, "&lt;20",
AND(C3277&gt;=20, C3277&lt;35), "20-35",
AND(C3277&gt;=35, C3277&lt;50), "35-50",
C3277&gt;=50, "50-100"
)</f>
        <v>50-100</v>
      </c>
      <c r="AK3277" t="str" cm="1">
        <f t="array" ref="AK3277">_xlfn.IFS(
G3277&lt;6, "&lt;6",
AND(G3277&gt;=6, G3277&lt;12), "6-12",
AND(G3277&gt;=12, G3277&lt;18), "12-18",  AND(G3277&gt;=18, G3277&lt;24), "18-24", G3277&gt;=24, "24-36")</f>
        <v>18-24</v>
      </c>
    </row>
    <row r="3278" spans="1:37" x14ac:dyDescent="0.3">
      <c r="A3278" t="s">
        <v>3378</v>
      </c>
      <c r="B3278" t="s">
        <v>44</v>
      </c>
      <c r="C3278">
        <v>45</v>
      </c>
      <c r="D3278" t="s">
        <v>37</v>
      </c>
      <c r="E3278" t="s">
        <v>82</v>
      </c>
      <c r="F3278">
        <v>10</v>
      </c>
      <c r="G3278">
        <v>25</v>
      </c>
      <c r="H3278" t="s">
        <v>36</v>
      </c>
      <c r="I3278" t="s">
        <v>37</v>
      </c>
      <c r="J3278" t="s">
        <v>34</v>
      </c>
      <c r="K3278" t="s">
        <v>37</v>
      </c>
      <c r="L3278" t="s">
        <v>38</v>
      </c>
      <c r="M3278" t="s">
        <v>34</v>
      </c>
      <c r="N3278" t="s">
        <v>37</v>
      </c>
      <c r="O3278" t="s">
        <v>37</v>
      </c>
      <c r="P3278" t="s">
        <v>34</v>
      </c>
      <c r="Q3278" t="s">
        <v>37</v>
      </c>
      <c r="R3278" t="s">
        <v>37</v>
      </c>
      <c r="S3278" t="s">
        <v>37</v>
      </c>
      <c r="T3278" t="s">
        <v>37</v>
      </c>
      <c r="U3278" t="s">
        <v>67</v>
      </c>
      <c r="V3278" t="s">
        <v>37</v>
      </c>
      <c r="W3278" t="s">
        <v>51</v>
      </c>
      <c r="X3278">
        <v>75.400000000000006</v>
      </c>
      <c r="Y3278">
        <v>5480.25</v>
      </c>
      <c r="Z3278">
        <v>0</v>
      </c>
      <c r="AA3278">
        <v>0</v>
      </c>
      <c r="AB3278">
        <v>3035.52</v>
      </c>
      <c r="AC3278">
        <v>8515.77</v>
      </c>
      <c r="AD3278" t="s">
        <v>41</v>
      </c>
      <c r="AE3278" t="s">
        <v>42</v>
      </c>
      <c r="AF3278" t="s">
        <v>42</v>
      </c>
      <c r="AG3278">
        <f t="shared" si="102"/>
        <v>0</v>
      </c>
      <c r="AH3278" t="str" cm="1">
        <f t="array" ref="AH3278">_xlfn.IFS(
X3278&lt;=20, "&lt;20",
AND(X3278&gt;=20, X3278&lt;50), "20-50",
AND(X3278&gt;=50, X3278&lt;100), "50-100",
X3278&gt;=100, "&gt;100"
)</f>
        <v>50-100</v>
      </c>
      <c r="AI3278">
        <f t="shared" si="103"/>
        <v>0</v>
      </c>
      <c r="AJ3278" t="str" cm="1">
        <f t="array" ref="AJ3278">_xlfn.IFS(
C3278&lt;=20, "&lt;20",
AND(C3278&gt;=20, C3278&lt;35), "20-35",
AND(C3278&gt;=35, C3278&lt;50), "35-50",
C3278&gt;=50, "50-100"
)</f>
        <v>35-50</v>
      </c>
      <c r="AK3278" t="str" cm="1">
        <f t="array" ref="AK3278">_xlfn.IFS(
G3278&lt;6, "&lt;6",
AND(G3278&gt;=6, G3278&lt;12), "6-12",
AND(G3278&gt;=12, G3278&lt;18), "12-18",  AND(G3278&gt;=18, G3278&lt;24), "18-24", G3278&gt;=24, "24-36")</f>
        <v>24-36</v>
      </c>
    </row>
    <row r="3279" spans="1:37" x14ac:dyDescent="0.3">
      <c r="A3279" t="s">
        <v>3379</v>
      </c>
      <c r="B3279" t="s">
        <v>44</v>
      </c>
      <c r="C3279">
        <v>25</v>
      </c>
      <c r="D3279" t="s">
        <v>34</v>
      </c>
      <c r="E3279" t="s">
        <v>61</v>
      </c>
      <c r="F3279">
        <v>2</v>
      </c>
      <c r="G3279">
        <v>7</v>
      </c>
      <c r="H3279" t="s">
        <v>66</v>
      </c>
      <c r="I3279" t="s">
        <v>37</v>
      </c>
      <c r="J3279" t="s">
        <v>37</v>
      </c>
      <c r="K3279" t="s">
        <v>37</v>
      </c>
      <c r="L3279" t="s">
        <v>50</v>
      </c>
      <c r="M3279" t="s">
        <v>34</v>
      </c>
      <c r="N3279" t="s">
        <v>37</v>
      </c>
      <c r="O3279" t="s">
        <v>37</v>
      </c>
      <c r="P3279" t="s">
        <v>34</v>
      </c>
      <c r="Q3279" t="s">
        <v>37</v>
      </c>
      <c r="R3279" t="s">
        <v>37</v>
      </c>
      <c r="S3279" t="s">
        <v>37</v>
      </c>
      <c r="T3279" t="s">
        <v>37</v>
      </c>
      <c r="U3279" t="s">
        <v>39</v>
      </c>
      <c r="V3279" t="s">
        <v>37</v>
      </c>
      <c r="W3279" t="s">
        <v>51</v>
      </c>
      <c r="X3279">
        <v>105.7</v>
      </c>
      <c r="Y3279">
        <v>6816.95</v>
      </c>
      <c r="Z3279">
        <v>0</v>
      </c>
      <c r="AA3279">
        <v>0</v>
      </c>
      <c r="AB3279">
        <v>1705.82</v>
      </c>
      <c r="AC3279">
        <v>8522.77</v>
      </c>
      <c r="AD3279" t="s">
        <v>41</v>
      </c>
      <c r="AE3279" t="s">
        <v>42</v>
      </c>
      <c r="AF3279" t="s">
        <v>42</v>
      </c>
      <c r="AG3279">
        <f t="shared" si="102"/>
        <v>0</v>
      </c>
      <c r="AH3279" t="str" cm="1">
        <f t="array" ref="AH3279">_xlfn.IFS(
X3279&lt;=20, "&lt;20",
AND(X3279&gt;=20, X3279&lt;50), "20-50",
AND(X3279&gt;=50, X3279&lt;100), "50-100",
X3279&gt;=100, "&gt;100"
)</f>
        <v>&gt;100</v>
      </c>
      <c r="AI3279">
        <f t="shared" si="103"/>
        <v>0</v>
      </c>
      <c r="AJ3279" t="str" cm="1">
        <f t="array" ref="AJ3279">_xlfn.IFS(
C3279&lt;=20, "&lt;20",
AND(C3279&gt;=20, C3279&lt;35), "20-35",
AND(C3279&gt;=35, C3279&lt;50), "35-50",
C3279&gt;=50, "50-100"
)</f>
        <v>20-35</v>
      </c>
      <c r="AK3279" t="str" cm="1">
        <f t="array" ref="AK3279">_xlfn.IFS(
G3279&lt;6, "&lt;6",
AND(G3279&gt;=6, G3279&lt;12), "6-12",
AND(G3279&gt;=12, G3279&lt;18), "12-18",  AND(G3279&gt;=18, G3279&lt;24), "18-24", G3279&gt;=24, "24-36")</f>
        <v>6-12</v>
      </c>
    </row>
    <row r="3280" spans="1:37" x14ac:dyDescent="0.3">
      <c r="A3280" t="s">
        <v>3380</v>
      </c>
      <c r="B3280" t="s">
        <v>44</v>
      </c>
      <c r="C3280">
        <v>29</v>
      </c>
      <c r="D3280" t="s">
        <v>34</v>
      </c>
      <c r="E3280" t="s">
        <v>164</v>
      </c>
      <c r="F3280">
        <v>12</v>
      </c>
      <c r="G3280">
        <v>10</v>
      </c>
      <c r="H3280" t="s">
        <v>36</v>
      </c>
      <c r="I3280" t="s">
        <v>37</v>
      </c>
      <c r="J3280" t="s">
        <v>37</v>
      </c>
      <c r="K3280" t="s">
        <v>37</v>
      </c>
      <c r="L3280" t="s">
        <v>72</v>
      </c>
      <c r="M3280" t="s">
        <v>34</v>
      </c>
      <c r="N3280" t="s">
        <v>37</v>
      </c>
      <c r="O3280" t="s">
        <v>34</v>
      </c>
      <c r="P3280" t="s">
        <v>37</v>
      </c>
      <c r="Q3280" t="s">
        <v>37</v>
      </c>
      <c r="R3280" t="s">
        <v>37</v>
      </c>
      <c r="S3280" t="s">
        <v>37</v>
      </c>
      <c r="T3280" t="s">
        <v>37</v>
      </c>
      <c r="U3280" t="s">
        <v>39</v>
      </c>
      <c r="V3280" t="s">
        <v>37</v>
      </c>
      <c r="W3280" t="s">
        <v>51</v>
      </c>
      <c r="X3280">
        <v>80.099999999999994</v>
      </c>
      <c r="Y3280">
        <v>4693.2</v>
      </c>
      <c r="Z3280">
        <v>0</v>
      </c>
      <c r="AA3280">
        <v>0</v>
      </c>
      <c r="AB3280">
        <v>1195.93</v>
      </c>
      <c r="AC3280">
        <v>5889.13</v>
      </c>
      <c r="AD3280" t="s">
        <v>41</v>
      </c>
      <c r="AE3280" t="s">
        <v>42</v>
      </c>
      <c r="AF3280" t="s">
        <v>42</v>
      </c>
      <c r="AG3280">
        <f t="shared" si="102"/>
        <v>0</v>
      </c>
      <c r="AH3280" t="str" cm="1">
        <f t="array" ref="AH3280">_xlfn.IFS(
X3280&lt;=20, "&lt;20",
AND(X3280&gt;=20, X3280&lt;50), "20-50",
AND(X3280&gt;=50, X3280&lt;100), "50-100",
X3280&gt;=100, "&gt;100"
)</f>
        <v>50-100</v>
      </c>
      <c r="AI3280">
        <f t="shared" si="103"/>
        <v>0</v>
      </c>
      <c r="AJ3280" t="str" cm="1">
        <f t="array" ref="AJ3280">_xlfn.IFS(
C3280&lt;=20, "&lt;20",
AND(C3280&gt;=20, C3280&lt;35), "20-35",
AND(C3280&gt;=35, C3280&lt;50), "35-50",
C3280&gt;=50, "50-100"
)</f>
        <v>20-35</v>
      </c>
      <c r="AK3280" t="str" cm="1">
        <f t="array" ref="AK3280">_xlfn.IFS(
G3280&lt;6, "&lt;6",
AND(G3280&gt;=6, G3280&lt;12), "6-12",
AND(G3280&gt;=12, G3280&lt;18), "12-18",  AND(G3280&gt;=18, G3280&lt;24), "18-24", G3280&gt;=24, "24-36")</f>
        <v>6-12</v>
      </c>
    </row>
    <row r="3281" spans="1:37" x14ac:dyDescent="0.3">
      <c r="A3281" t="s">
        <v>3381</v>
      </c>
      <c r="B3281" t="s">
        <v>33</v>
      </c>
      <c r="C3281">
        <v>42</v>
      </c>
      <c r="D3281" t="s">
        <v>34</v>
      </c>
      <c r="E3281" t="s">
        <v>61</v>
      </c>
      <c r="F3281">
        <v>12</v>
      </c>
      <c r="G3281">
        <v>31</v>
      </c>
      <c r="H3281" t="s">
        <v>49</v>
      </c>
      <c r="I3281" t="s">
        <v>37</v>
      </c>
      <c r="J3281" t="s">
        <v>34</v>
      </c>
      <c r="K3281" t="s">
        <v>37</v>
      </c>
      <c r="L3281" t="s">
        <v>50</v>
      </c>
      <c r="M3281" t="s">
        <v>34</v>
      </c>
      <c r="N3281" t="s">
        <v>34</v>
      </c>
      <c r="O3281" t="s">
        <v>34</v>
      </c>
      <c r="P3281" t="s">
        <v>34</v>
      </c>
      <c r="Q3281" t="s">
        <v>34</v>
      </c>
      <c r="R3281" t="s">
        <v>34</v>
      </c>
      <c r="S3281" t="s">
        <v>34</v>
      </c>
      <c r="T3281" t="s">
        <v>37</v>
      </c>
      <c r="U3281" t="s">
        <v>46</v>
      </c>
      <c r="V3281" t="s">
        <v>34</v>
      </c>
      <c r="W3281" t="s">
        <v>51</v>
      </c>
      <c r="X3281">
        <v>70.400000000000006</v>
      </c>
      <c r="Y3281">
        <v>70.400000000000006</v>
      </c>
      <c r="Z3281">
        <v>0</v>
      </c>
      <c r="AA3281">
        <v>0</v>
      </c>
      <c r="AB3281">
        <v>29.63</v>
      </c>
      <c r="AC3281">
        <v>100.03</v>
      </c>
      <c r="AD3281" t="s">
        <v>52</v>
      </c>
      <c r="AE3281" t="s">
        <v>53</v>
      </c>
      <c r="AF3281" t="s">
        <v>54</v>
      </c>
      <c r="AG3281">
        <f t="shared" si="102"/>
        <v>1</v>
      </c>
      <c r="AH3281" t="str" cm="1">
        <f t="array" ref="AH3281">_xlfn.IFS(
X3281&lt;=20, "&lt;20",
AND(X3281&gt;=20, X3281&lt;50), "20-50",
AND(X3281&gt;=50, X3281&lt;100), "50-100",
X3281&gt;=100, "&gt;100"
)</f>
        <v>50-100</v>
      </c>
      <c r="AI3281">
        <f t="shared" si="103"/>
        <v>0</v>
      </c>
      <c r="AJ3281" t="str" cm="1">
        <f t="array" ref="AJ3281">_xlfn.IFS(
C3281&lt;=20, "&lt;20",
AND(C3281&gt;=20, C3281&lt;35), "20-35",
AND(C3281&gt;=35, C3281&lt;50), "35-50",
C3281&gt;=50, "50-100"
)</f>
        <v>35-50</v>
      </c>
      <c r="AK3281" t="str" cm="1">
        <f t="array" ref="AK3281">_xlfn.IFS(
G3281&lt;6, "&lt;6",
AND(G3281&gt;=6, G3281&lt;12), "6-12",
AND(G3281&gt;=12, G3281&lt;18), "12-18",  AND(G3281&gt;=18, G3281&lt;24), "18-24", G3281&gt;=24, "24-36")</f>
        <v>24-36</v>
      </c>
    </row>
    <row r="3282" spans="1:37" x14ac:dyDescent="0.3">
      <c r="A3282" t="s">
        <v>3382</v>
      </c>
      <c r="B3282" t="s">
        <v>44</v>
      </c>
      <c r="C3282">
        <v>36</v>
      </c>
      <c r="D3282" t="s">
        <v>34</v>
      </c>
      <c r="E3282" t="s">
        <v>103</v>
      </c>
      <c r="F3282">
        <v>1</v>
      </c>
      <c r="G3282">
        <v>6</v>
      </c>
      <c r="H3282" t="s">
        <v>36</v>
      </c>
      <c r="I3282" t="s">
        <v>37</v>
      </c>
      <c r="J3282" t="s">
        <v>37</v>
      </c>
      <c r="K3282" t="s">
        <v>37</v>
      </c>
      <c r="L3282" t="s">
        <v>50</v>
      </c>
      <c r="M3282" t="s">
        <v>37</v>
      </c>
      <c r="N3282" t="s">
        <v>37</v>
      </c>
      <c r="O3282" t="s">
        <v>34</v>
      </c>
      <c r="P3282" t="s">
        <v>34</v>
      </c>
      <c r="Q3282" t="s">
        <v>34</v>
      </c>
      <c r="R3282" t="s">
        <v>37</v>
      </c>
      <c r="S3282" t="s">
        <v>37</v>
      </c>
      <c r="T3282" t="s">
        <v>37</v>
      </c>
      <c r="U3282" t="s">
        <v>46</v>
      </c>
      <c r="V3282" t="s">
        <v>37</v>
      </c>
      <c r="W3282" t="s">
        <v>51</v>
      </c>
      <c r="X3282">
        <v>94.1</v>
      </c>
      <c r="Y3282">
        <v>4107.3</v>
      </c>
      <c r="Z3282">
        <v>0</v>
      </c>
      <c r="AA3282">
        <v>0</v>
      </c>
      <c r="AB3282">
        <v>2127.64</v>
      </c>
      <c r="AC3282">
        <v>6234.94</v>
      </c>
      <c r="AD3282" t="s">
        <v>41</v>
      </c>
      <c r="AE3282" t="s">
        <v>42</v>
      </c>
      <c r="AF3282" t="s">
        <v>42</v>
      </c>
      <c r="AG3282">
        <f t="shared" si="102"/>
        <v>0</v>
      </c>
      <c r="AH3282" t="str" cm="1">
        <f t="array" ref="AH3282">_xlfn.IFS(
X3282&lt;=20, "&lt;20",
AND(X3282&gt;=20, X3282&lt;50), "20-50",
AND(X3282&gt;=50, X3282&lt;100), "50-100",
X3282&gt;=100, "&gt;100"
)</f>
        <v>50-100</v>
      </c>
      <c r="AI3282">
        <f t="shared" si="103"/>
        <v>0</v>
      </c>
      <c r="AJ3282" t="str" cm="1">
        <f t="array" ref="AJ3282">_xlfn.IFS(
C3282&lt;=20, "&lt;20",
AND(C3282&gt;=20, C3282&lt;35), "20-35",
AND(C3282&gt;=35, C3282&lt;50), "35-50",
C3282&gt;=50, "50-100"
)</f>
        <v>35-50</v>
      </c>
      <c r="AK3282" t="str" cm="1">
        <f t="array" ref="AK3282">_xlfn.IFS(
G3282&lt;6, "&lt;6",
AND(G3282&gt;=6, G3282&lt;12), "6-12",
AND(G3282&gt;=12, G3282&lt;18), "12-18",  AND(G3282&gt;=18, G3282&lt;24), "18-24", G3282&gt;=24, "24-36")</f>
        <v>6-12</v>
      </c>
    </row>
    <row r="3283" spans="1:37" x14ac:dyDescent="0.3">
      <c r="A3283" t="s">
        <v>3383</v>
      </c>
      <c r="B3283" t="s">
        <v>44</v>
      </c>
      <c r="C3283">
        <v>49</v>
      </c>
      <c r="D3283" t="s">
        <v>37</v>
      </c>
      <c r="E3283" t="s">
        <v>64</v>
      </c>
      <c r="F3283">
        <v>3</v>
      </c>
      <c r="G3283">
        <v>24</v>
      </c>
      <c r="H3283" t="s">
        <v>36</v>
      </c>
      <c r="I3283" t="s">
        <v>37</v>
      </c>
      <c r="J3283" t="s">
        <v>34</v>
      </c>
      <c r="K3283" t="s">
        <v>34</v>
      </c>
      <c r="L3283" t="s">
        <v>34</v>
      </c>
      <c r="M3283" t="s">
        <v>34</v>
      </c>
      <c r="N3283" t="s">
        <v>34</v>
      </c>
      <c r="O3283" t="s">
        <v>34</v>
      </c>
      <c r="P3283" t="s">
        <v>34</v>
      </c>
      <c r="Q3283" t="s">
        <v>34</v>
      </c>
      <c r="R3283" t="s">
        <v>34</v>
      </c>
      <c r="S3283" t="s">
        <v>34</v>
      </c>
      <c r="T3283" t="s">
        <v>34</v>
      </c>
      <c r="U3283" t="s">
        <v>46</v>
      </c>
      <c r="V3283" t="s">
        <v>34</v>
      </c>
      <c r="W3283" t="s">
        <v>143</v>
      </c>
      <c r="X3283">
        <v>19.45</v>
      </c>
      <c r="Y3283">
        <v>19.45</v>
      </c>
      <c r="Z3283">
        <v>0</v>
      </c>
      <c r="AA3283">
        <v>0</v>
      </c>
      <c r="AB3283">
        <v>28.73</v>
      </c>
      <c r="AC3283">
        <v>48.18</v>
      </c>
      <c r="AD3283" t="s">
        <v>52</v>
      </c>
      <c r="AE3283" t="s">
        <v>53</v>
      </c>
      <c r="AF3283" t="s">
        <v>91</v>
      </c>
      <c r="AG3283">
        <f t="shared" si="102"/>
        <v>1</v>
      </c>
      <c r="AH3283" t="str" cm="1">
        <f t="array" ref="AH3283">_xlfn.IFS(
X3283&lt;=20, "&lt;20",
AND(X3283&gt;=20, X3283&lt;50), "20-50",
AND(X3283&gt;=50, X3283&lt;100), "50-100",
X3283&gt;=100, "&gt;100"
)</f>
        <v>&lt;20</v>
      </c>
      <c r="AI3283">
        <f t="shared" si="103"/>
        <v>0</v>
      </c>
      <c r="AJ3283" t="str" cm="1">
        <f t="array" ref="AJ3283">_xlfn.IFS(
C3283&lt;=20, "&lt;20",
AND(C3283&gt;=20, C3283&lt;35), "20-35",
AND(C3283&gt;=35, C3283&lt;50), "35-50",
C3283&gt;=50, "50-100"
)</f>
        <v>35-50</v>
      </c>
      <c r="AK3283" t="str" cm="1">
        <f t="array" ref="AK3283">_xlfn.IFS(
G3283&lt;6, "&lt;6",
AND(G3283&gt;=6, G3283&lt;12), "6-12",
AND(G3283&gt;=12, G3283&lt;18), "12-18",  AND(G3283&gt;=18, G3283&lt;24), "18-24", G3283&gt;=24, "24-36")</f>
        <v>24-36</v>
      </c>
    </row>
    <row r="3284" spans="1:37" x14ac:dyDescent="0.3">
      <c r="A3284" t="s">
        <v>3384</v>
      </c>
      <c r="B3284" t="s">
        <v>44</v>
      </c>
      <c r="C3284">
        <v>23</v>
      </c>
      <c r="D3284" t="s">
        <v>37</v>
      </c>
      <c r="E3284" t="s">
        <v>56</v>
      </c>
      <c r="F3284">
        <v>4</v>
      </c>
      <c r="G3284">
        <v>1</v>
      </c>
      <c r="H3284" t="s">
        <v>36</v>
      </c>
      <c r="I3284" t="s">
        <v>37</v>
      </c>
      <c r="J3284" t="s">
        <v>34</v>
      </c>
      <c r="K3284" t="s">
        <v>37</v>
      </c>
      <c r="L3284" t="s">
        <v>50</v>
      </c>
      <c r="M3284" t="s">
        <v>34</v>
      </c>
      <c r="N3284" t="s">
        <v>34</v>
      </c>
      <c r="O3284" t="s">
        <v>34</v>
      </c>
      <c r="P3284" t="s">
        <v>34</v>
      </c>
      <c r="Q3284" t="s">
        <v>34</v>
      </c>
      <c r="R3284" t="s">
        <v>34</v>
      </c>
      <c r="S3284" t="s">
        <v>37</v>
      </c>
      <c r="T3284" t="s">
        <v>34</v>
      </c>
      <c r="U3284" t="s">
        <v>46</v>
      </c>
      <c r="V3284" t="s">
        <v>34</v>
      </c>
      <c r="W3284" t="s">
        <v>51</v>
      </c>
      <c r="X3284">
        <v>70.400000000000006</v>
      </c>
      <c r="Y3284">
        <v>281</v>
      </c>
      <c r="Z3284">
        <v>0</v>
      </c>
      <c r="AA3284">
        <v>70</v>
      </c>
      <c r="AB3284">
        <v>164.48</v>
      </c>
      <c r="AC3284">
        <v>515.48</v>
      </c>
      <c r="AD3284" t="s">
        <v>52</v>
      </c>
      <c r="AE3284" t="s">
        <v>53</v>
      </c>
      <c r="AF3284" t="s">
        <v>54</v>
      </c>
      <c r="AG3284">
        <f t="shared" si="102"/>
        <v>1</v>
      </c>
      <c r="AH3284" t="str" cm="1">
        <f t="array" ref="AH3284">_xlfn.IFS(
X3284&lt;=20, "&lt;20",
AND(X3284&gt;=20, X3284&lt;50), "20-50",
AND(X3284&gt;=50, X3284&lt;100), "50-100",
X3284&gt;=100, "&gt;100"
)</f>
        <v>50-100</v>
      </c>
      <c r="AI3284">
        <f t="shared" si="103"/>
        <v>0</v>
      </c>
      <c r="AJ3284" t="str" cm="1">
        <f t="array" ref="AJ3284">_xlfn.IFS(
C3284&lt;=20, "&lt;20",
AND(C3284&gt;=20, C3284&lt;35), "20-35",
AND(C3284&gt;=35, C3284&lt;50), "35-50",
C3284&gt;=50, "50-100"
)</f>
        <v>20-35</v>
      </c>
      <c r="AK3284" t="str" cm="1">
        <f t="array" ref="AK3284">_xlfn.IFS(
G3284&lt;6, "&lt;6",
AND(G3284&gt;=6, G3284&lt;12), "6-12",
AND(G3284&gt;=12, G3284&lt;18), "12-18",  AND(G3284&gt;=18, G3284&lt;24), "18-24", G3284&gt;=24, "24-36")</f>
        <v>&lt;6</v>
      </c>
    </row>
    <row r="3285" spans="1:37" x14ac:dyDescent="0.3">
      <c r="A3285" t="s">
        <v>3385</v>
      </c>
      <c r="B3285" t="s">
        <v>33</v>
      </c>
      <c r="C3285">
        <v>35</v>
      </c>
      <c r="D3285" t="s">
        <v>34</v>
      </c>
      <c r="E3285" t="s">
        <v>61</v>
      </c>
      <c r="F3285">
        <v>8</v>
      </c>
      <c r="G3285">
        <v>7</v>
      </c>
      <c r="H3285" t="s">
        <v>110</v>
      </c>
      <c r="I3285" t="s">
        <v>37</v>
      </c>
      <c r="J3285" t="s">
        <v>34</v>
      </c>
      <c r="K3285" t="s">
        <v>37</v>
      </c>
      <c r="L3285" t="s">
        <v>50</v>
      </c>
      <c r="M3285" t="s">
        <v>34</v>
      </c>
      <c r="N3285" t="s">
        <v>37</v>
      </c>
      <c r="O3285" t="s">
        <v>37</v>
      </c>
      <c r="P3285" t="s">
        <v>34</v>
      </c>
      <c r="Q3285" t="s">
        <v>34</v>
      </c>
      <c r="R3285" t="s">
        <v>34</v>
      </c>
      <c r="S3285" t="s">
        <v>34</v>
      </c>
      <c r="T3285" t="s">
        <v>34</v>
      </c>
      <c r="U3285" t="s">
        <v>46</v>
      </c>
      <c r="V3285" t="s">
        <v>34</v>
      </c>
      <c r="W3285" t="s">
        <v>51</v>
      </c>
      <c r="X3285">
        <v>82.05</v>
      </c>
      <c r="Y3285">
        <v>2570.1999999999998</v>
      </c>
      <c r="Z3285">
        <v>0</v>
      </c>
      <c r="AA3285">
        <v>120</v>
      </c>
      <c r="AB3285">
        <v>185.7</v>
      </c>
      <c r="AC3285">
        <v>2875.9</v>
      </c>
      <c r="AD3285" t="s">
        <v>41</v>
      </c>
      <c r="AE3285" t="s">
        <v>42</v>
      </c>
      <c r="AF3285" t="s">
        <v>42</v>
      </c>
      <c r="AG3285">
        <f t="shared" si="102"/>
        <v>0</v>
      </c>
      <c r="AH3285" t="str" cm="1">
        <f t="array" ref="AH3285">_xlfn.IFS(
X3285&lt;=20, "&lt;20",
AND(X3285&gt;=20, X3285&lt;50), "20-50",
AND(X3285&gt;=50, X3285&lt;100), "50-100",
X3285&gt;=100, "&gt;100"
)</f>
        <v>50-100</v>
      </c>
      <c r="AI3285">
        <f t="shared" si="103"/>
        <v>0</v>
      </c>
      <c r="AJ3285" t="str" cm="1">
        <f t="array" ref="AJ3285">_xlfn.IFS(
C3285&lt;=20, "&lt;20",
AND(C3285&gt;=20, C3285&lt;35), "20-35",
AND(C3285&gt;=35, C3285&lt;50), "35-50",
C3285&gt;=50, "50-100"
)</f>
        <v>35-50</v>
      </c>
      <c r="AK3285" t="str" cm="1">
        <f t="array" ref="AK3285">_xlfn.IFS(
G3285&lt;6, "&lt;6",
AND(G3285&gt;=6, G3285&lt;12), "6-12",
AND(G3285&gt;=12, G3285&lt;18), "12-18",  AND(G3285&gt;=18, G3285&lt;24), "18-24", G3285&gt;=24, "24-36")</f>
        <v>6-12</v>
      </c>
    </row>
    <row r="3286" spans="1:37" x14ac:dyDescent="0.3">
      <c r="A3286" t="s">
        <v>3386</v>
      </c>
      <c r="B3286" t="s">
        <v>33</v>
      </c>
      <c r="C3286">
        <v>41</v>
      </c>
      <c r="D3286" t="s">
        <v>37</v>
      </c>
      <c r="E3286" t="s">
        <v>74</v>
      </c>
      <c r="F3286">
        <v>1</v>
      </c>
      <c r="G3286">
        <v>32</v>
      </c>
      <c r="H3286" t="s">
        <v>57</v>
      </c>
      <c r="I3286" t="s">
        <v>37</v>
      </c>
      <c r="J3286" t="s">
        <v>34</v>
      </c>
      <c r="K3286" t="s">
        <v>34</v>
      </c>
      <c r="L3286" t="s">
        <v>34</v>
      </c>
      <c r="M3286" t="s">
        <v>34</v>
      </c>
      <c r="N3286" t="s">
        <v>34</v>
      </c>
      <c r="O3286" t="s">
        <v>34</v>
      </c>
      <c r="P3286" t="s">
        <v>34</v>
      </c>
      <c r="Q3286" t="s">
        <v>34</v>
      </c>
      <c r="R3286" t="s">
        <v>34</v>
      </c>
      <c r="S3286" t="s">
        <v>34</v>
      </c>
      <c r="T3286" t="s">
        <v>34</v>
      </c>
      <c r="U3286" t="s">
        <v>46</v>
      </c>
      <c r="V3286" t="s">
        <v>34</v>
      </c>
      <c r="W3286" t="s">
        <v>40</v>
      </c>
      <c r="X3286">
        <v>19.45</v>
      </c>
      <c r="Y3286">
        <v>232.1</v>
      </c>
      <c r="Z3286">
        <v>0</v>
      </c>
      <c r="AA3286">
        <v>0</v>
      </c>
      <c r="AB3286">
        <v>601.9</v>
      </c>
      <c r="AC3286">
        <v>834</v>
      </c>
      <c r="AD3286" t="s">
        <v>41</v>
      </c>
      <c r="AE3286" t="s">
        <v>42</v>
      </c>
      <c r="AF3286" t="s">
        <v>42</v>
      </c>
      <c r="AG3286">
        <f t="shared" si="102"/>
        <v>0</v>
      </c>
      <c r="AH3286" t="str" cm="1">
        <f t="array" ref="AH3286">_xlfn.IFS(
X3286&lt;=20, "&lt;20",
AND(X3286&gt;=20, X3286&lt;50), "20-50",
AND(X3286&gt;=50, X3286&lt;100), "50-100",
X3286&gt;=100, "&gt;100"
)</f>
        <v>&lt;20</v>
      </c>
      <c r="AI3286">
        <f t="shared" si="103"/>
        <v>0</v>
      </c>
      <c r="AJ3286" t="str" cm="1">
        <f t="array" ref="AJ3286">_xlfn.IFS(
C3286&lt;=20, "&lt;20",
AND(C3286&gt;=20, C3286&lt;35), "20-35",
AND(C3286&gt;=35, C3286&lt;50), "35-50",
C3286&gt;=50, "50-100"
)</f>
        <v>35-50</v>
      </c>
      <c r="AK3286" t="str" cm="1">
        <f t="array" ref="AK3286">_xlfn.IFS(
G3286&lt;6, "&lt;6",
AND(G3286&gt;=6, G3286&lt;12), "6-12",
AND(G3286&gt;=12, G3286&lt;18), "12-18",  AND(G3286&gt;=18, G3286&lt;24), "18-24", G3286&gt;=24, "24-36")</f>
        <v>24-36</v>
      </c>
    </row>
    <row r="3287" spans="1:37" x14ac:dyDescent="0.3">
      <c r="A3287" t="s">
        <v>3387</v>
      </c>
      <c r="B3287" t="s">
        <v>44</v>
      </c>
      <c r="C3287">
        <v>18</v>
      </c>
      <c r="D3287" t="s">
        <v>34</v>
      </c>
      <c r="E3287" t="s">
        <v>130</v>
      </c>
      <c r="F3287">
        <v>5</v>
      </c>
      <c r="G3287">
        <v>4</v>
      </c>
      <c r="H3287" t="s">
        <v>49</v>
      </c>
      <c r="I3287" t="s">
        <v>37</v>
      </c>
      <c r="J3287" t="s">
        <v>34</v>
      </c>
      <c r="K3287" t="s">
        <v>37</v>
      </c>
      <c r="L3287" t="s">
        <v>50</v>
      </c>
      <c r="M3287" t="s">
        <v>34</v>
      </c>
      <c r="N3287" t="s">
        <v>37</v>
      </c>
      <c r="O3287" t="s">
        <v>34</v>
      </c>
      <c r="P3287" t="s">
        <v>34</v>
      </c>
      <c r="Q3287" t="s">
        <v>34</v>
      </c>
      <c r="R3287" t="s">
        <v>34</v>
      </c>
      <c r="S3287" t="s">
        <v>34</v>
      </c>
      <c r="T3287" t="s">
        <v>37</v>
      </c>
      <c r="U3287" t="s">
        <v>46</v>
      </c>
      <c r="V3287" t="s">
        <v>37</v>
      </c>
      <c r="W3287" t="s">
        <v>51</v>
      </c>
      <c r="X3287">
        <v>74.75</v>
      </c>
      <c r="Y3287">
        <v>144.80000000000001</v>
      </c>
      <c r="Z3287">
        <v>0</v>
      </c>
      <c r="AA3287">
        <v>0</v>
      </c>
      <c r="AB3287">
        <v>87.12</v>
      </c>
      <c r="AC3287">
        <v>231.92</v>
      </c>
      <c r="AD3287" t="s">
        <v>85</v>
      </c>
      <c r="AE3287" t="s">
        <v>42</v>
      </c>
      <c r="AF3287" t="s">
        <v>42</v>
      </c>
      <c r="AG3287">
        <f t="shared" si="102"/>
        <v>0</v>
      </c>
      <c r="AH3287" t="str" cm="1">
        <f t="array" ref="AH3287">_xlfn.IFS(
X3287&lt;=20, "&lt;20",
AND(X3287&gt;=20, X3287&lt;50), "20-50",
AND(X3287&gt;=50, X3287&lt;100), "50-100",
X3287&gt;=100, "&gt;100"
)</f>
        <v>50-100</v>
      </c>
      <c r="AI3287">
        <f t="shared" si="103"/>
        <v>1</v>
      </c>
      <c r="AJ3287" t="str" cm="1">
        <f t="array" ref="AJ3287">_xlfn.IFS(
C3287&lt;=20, "&lt;20",
AND(C3287&gt;=20, C3287&lt;35), "20-35",
AND(C3287&gt;=35, C3287&lt;50), "35-50",
C3287&gt;=50, "50-100"
)</f>
        <v>&lt;20</v>
      </c>
      <c r="AK3287" t="str" cm="1">
        <f t="array" ref="AK3287">_xlfn.IFS(
G3287&lt;6, "&lt;6",
AND(G3287&gt;=6, G3287&lt;12), "6-12",
AND(G3287&gt;=12, G3287&lt;18), "12-18",  AND(G3287&gt;=18, G3287&lt;24), "18-24", G3287&gt;=24, "24-36")</f>
        <v>&lt;6</v>
      </c>
    </row>
    <row r="3288" spans="1:37" x14ac:dyDescent="0.3">
      <c r="A3288" t="s">
        <v>3388</v>
      </c>
      <c r="B3288" t="s">
        <v>44</v>
      </c>
      <c r="C3288">
        <v>60</v>
      </c>
      <c r="D3288" t="s">
        <v>37</v>
      </c>
      <c r="E3288" t="s">
        <v>87</v>
      </c>
      <c r="F3288">
        <v>7</v>
      </c>
      <c r="G3288">
        <v>26</v>
      </c>
      <c r="H3288" t="s">
        <v>36</v>
      </c>
      <c r="I3288" t="s">
        <v>37</v>
      </c>
      <c r="J3288" t="s">
        <v>34</v>
      </c>
      <c r="K3288" t="s">
        <v>34</v>
      </c>
      <c r="L3288" t="s">
        <v>34</v>
      </c>
      <c r="M3288" t="s">
        <v>34</v>
      </c>
      <c r="N3288" t="s">
        <v>34</v>
      </c>
      <c r="O3288" t="s">
        <v>34</v>
      </c>
      <c r="P3288" t="s">
        <v>34</v>
      </c>
      <c r="Q3288" t="s">
        <v>34</v>
      </c>
      <c r="R3288" t="s">
        <v>34</v>
      </c>
      <c r="S3288" t="s">
        <v>34</v>
      </c>
      <c r="T3288" t="s">
        <v>34</v>
      </c>
      <c r="U3288" t="s">
        <v>67</v>
      </c>
      <c r="V3288" t="s">
        <v>34</v>
      </c>
      <c r="W3288" t="s">
        <v>40</v>
      </c>
      <c r="X3288">
        <v>19.05</v>
      </c>
      <c r="Y3288">
        <v>637.54999999999995</v>
      </c>
      <c r="Z3288">
        <v>0</v>
      </c>
      <c r="AA3288">
        <v>0</v>
      </c>
      <c r="AB3288">
        <v>341.4</v>
      </c>
      <c r="AC3288">
        <v>978.95</v>
      </c>
      <c r="AD3288" t="s">
        <v>41</v>
      </c>
      <c r="AE3288" t="s">
        <v>42</v>
      </c>
      <c r="AF3288" t="s">
        <v>42</v>
      </c>
      <c r="AG3288">
        <f t="shared" si="102"/>
        <v>0</v>
      </c>
      <c r="AH3288" t="str" cm="1">
        <f t="array" ref="AH3288">_xlfn.IFS(
X3288&lt;=20, "&lt;20",
AND(X3288&gt;=20, X3288&lt;50), "20-50",
AND(X3288&gt;=50, X3288&lt;100), "50-100",
X3288&gt;=100, "&gt;100"
)</f>
        <v>&lt;20</v>
      </c>
      <c r="AI3288">
        <f t="shared" si="103"/>
        <v>0</v>
      </c>
      <c r="AJ3288" t="str" cm="1">
        <f t="array" ref="AJ3288">_xlfn.IFS(
C3288&lt;=20, "&lt;20",
AND(C3288&gt;=20, C3288&lt;35), "20-35",
AND(C3288&gt;=35, C3288&lt;50), "35-50",
C3288&gt;=50, "50-100"
)</f>
        <v>50-100</v>
      </c>
      <c r="AK3288" t="str" cm="1">
        <f t="array" ref="AK3288">_xlfn.IFS(
G3288&lt;6, "&lt;6",
AND(G3288&gt;=6, G3288&lt;12), "6-12",
AND(G3288&gt;=12, G3288&lt;18), "12-18",  AND(G3288&gt;=18, G3288&lt;24), "18-24", G3288&gt;=24, "24-36")</f>
        <v>24-36</v>
      </c>
    </row>
    <row r="3289" spans="1:37" x14ac:dyDescent="0.3">
      <c r="A3289" t="s">
        <v>3389</v>
      </c>
      <c r="B3289" t="s">
        <v>44</v>
      </c>
      <c r="C3289">
        <v>50</v>
      </c>
      <c r="D3289" t="s">
        <v>34</v>
      </c>
      <c r="E3289" t="s">
        <v>114</v>
      </c>
      <c r="F3289">
        <v>4</v>
      </c>
      <c r="G3289">
        <v>27</v>
      </c>
      <c r="H3289" t="s">
        <v>36</v>
      </c>
      <c r="I3289" t="s">
        <v>34</v>
      </c>
      <c r="J3289" t="s">
        <v>34</v>
      </c>
      <c r="K3289" t="s">
        <v>37</v>
      </c>
      <c r="L3289" t="s">
        <v>72</v>
      </c>
      <c r="M3289" t="s">
        <v>34</v>
      </c>
      <c r="N3289" t="s">
        <v>34</v>
      </c>
      <c r="O3289" t="s">
        <v>34</v>
      </c>
      <c r="P3289" t="s">
        <v>37</v>
      </c>
      <c r="Q3289" t="s">
        <v>34</v>
      </c>
      <c r="R3289" t="s">
        <v>34</v>
      </c>
      <c r="S3289" t="s">
        <v>34</v>
      </c>
      <c r="T3289" t="s">
        <v>37</v>
      </c>
      <c r="U3289" t="s">
        <v>39</v>
      </c>
      <c r="V3289" t="s">
        <v>34</v>
      </c>
      <c r="W3289" t="s">
        <v>40</v>
      </c>
      <c r="X3289">
        <v>30.25</v>
      </c>
      <c r="Y3289">
        <v>368.85</v>
      </c>
      <c r="Z3289">
        <v>0</v>
      </c>
      <c r="AA3289">
        <v>0</v>
      </c>
      <c r="AB3289">
        <v>0</v>
      </c>
      <c r="AC3289">
        <v>368.85</v>
      </c>
      <c r="AD3289" t="s">
        <v>41</v>
      </c>
      <c r="AE3289" t="s">
        <v>42</v>
      </c>
      <c r="AF3289" t="s">
        <v>42</v>
      </c>
      <c r="AG3289">
        <f t="shared" si="102"/>
        <v>0</v>
      </c>
      <c r="AH3289" t="str" cm="1">
        <f t="array" ref="AH3289">_xlfn.IFS(
X3289&lt;=20, "&lt;20",
AND(X3289&gt;=20, X3289&lt;50), "20-50",
AND(X3289&gt;=50, X3289&lt;100), "50-100",
X3289&gt;=100, "&gt;100"
)</f>
        <v>20-50</v>
      </c>
      <c r="AI3289">
        <f t="shared" si="103"/>
        <v>0</v>
      </c>
      <c r="AJ3289" t="str" cm="1">
        <f t="array" ref="AJ3289">_xlfn.IFS(
C3289&lt;=20, "&lt;20",
AND(C3289&gt;=20, C3289&lt;35), "20-35",
AND(C3289&gt;=35, C3289&lt;50), "35-50",
C3289&gt;=50, "50-100"
)</f>
        <v>50-100</v>
      </c>
      <c r="AK3289" t="str" cm="1">
        <f t="array" ref="AK3289">_xlfn.IFS(
G3289&lt;6, "&lt;6",
AND(G3289&gt;=6, G3289&lt;12), "6-12",
AND(G3289&gt;=12, G3289&lt;18), "12-18",  AND(G3289&gt;=18, G3289&lt;24), "18-24", G3289&gt;=24, "24-36")</f>
        <v>24-36</v>
      </c>
    </row>
    <row r="3290" spans="1:37" x14ac:dyDescent="0.3">
      <c r="A3290" t="s">
        <v>3390</v>
      </c>
      <c r="B3290" t="s">
        <v>33</v>
      </c>
      <c r="C3290">
        <v>42</v>
      </c>
      <c r="D3290" t="s">
        <v>34</v>
      </c>
      <c r="E3290" t="s">
        <v>61</v>
      </c>
      <c r="F3290">
        <v>0</v>
      </c>
      <c r="G3290">
        <v>15</v>
      </c>
      <c r="H3290" t="s">
        <v>36</v>
      </c>
      <c r="I3290" t="s">
        <v>37</v>
      </c>
      <c r="J3290" t="s">
        <v>34</v>
      </c>
      <c r="K3290" t="s">
        <v>37</v>
      </c>
      <c r="L3290" t="s">
        <v>50</v>
      </c>
      <c r="M3290" t="s">
        <v>37</v>
      </c>
      <c r="N3290" t="s">
        <v>37</v>
      </c>
      <c r="O3290" t="s">
        <v>37</v>
      </c>
      <c r="P3290" t="s">
        <v>37</v>
      </c>
      <c r="Q3290" t="s">
        <v>37</v>
      </c>
      <c r="R3290" t="s">
        <v>37</v>
      </c>
      <c r="S3290" t="s">
        <v>37</v>
      </c>
      <c r="T3290" t="s">
        <v>37</v>
      </c>
      <c r="U3290" t="s">
        <v>67</v>
      </c>
      <c r="V3290" t="s">
        <v>37</v>
      </c>
      <c r="W3290" t="s">
        <v>40</v>
      </c>
      <c r="X3290">
        <v>110.1</v>
      </c>
      <c r="Y3290">
        <v>6705.7</v>
      </c>
      <c r="Z3290">
        <v>0</v>
      </c>
      <c r="AA3290">
        <v>0</v>
      </c>
      <c r="AB3290">
        <v>200.34</v>
      </c>
      <c r="AC3290">
        <v>6906.04</v>
      </c>
      <c r="AD3290" t="s">
        <v>41</v>
      </c>
      <c r="AE3290" t="s">
        <v>42</v>
      </c>
      <c r="AF3290" t="s">
        <v>42</v>
      </c>
      <c r="AG3290">
        <f t="shared" si="102"/>
        <v>0</v>
      </c>
      <c r="AH3290" t="str" cm="1">
        <f t="array" ref="AH3290">_xlfn.IFS(
X3290&lt;=20, "&lt;20",
AND(X3290&gt;=20, X3290&lt;50), "20-50",
AND(X3290&gt;=50, X3290&lt;100), "50-100",
X3290&gt;=100, "&gt;100"
)</f>
        <v>&gt;100</v>
      </c>
      <c r="AI3290">
        <f t="shared" si="103"/>
        <v>0</v>
      </c>
      <c r="AJ3290" t="str" cm="1">
        <f t="array" ref="AJ3290">_xlfn.IFS(
C3290&lt;=20, "&lt;20",
AND(C3290&gt;=20, C3290&lt;35), "20-35",
AND(C3290&gt;=35, C3290&lt;50), "35-50",
C3290&gt;=50, "50-100"
)</f>
        <v>35-50</v>
      </c>
      <c r="AK3290" t="str" cm="1">
        <f t="array" ref="AK3290">_xlfn.IFS(
G3290&lt;6, "&lt;6",
AND(G3290&gt;=6, G3290&lt;12), "6-12",
AND(G3290&gt;=12, G3290&lt;18), "12-18",  AND(G3290&gt;=18, G3290&lt;24), "18-24", G3290&gt;=24, "24-36")</f>
        <v>12-18</v>
      </c>
    </row>
    <row r="3291" spans="1:37" x14ac:dyDescent="0.3">
      <c r="A3291" t="s">
        <v>3391</v>
      </c>
      <c r="B3291" t="s">
        <v>33</v>
      </c>
      <c r="C3291">
        <v>42</v>
      </c>
      <c r="D3291" t="s">
        <v>37</v>
      </c>
      <c r="E3291" t="s">
        <v>114</v>
      </c>
      <c r="F3291">
        <v>12</v>
      </c>
      <c r="G3291">
        <v>36</v>
      </c>
      <c r="H3291" t="s">
        <v>70</v>
      </c>
      <c r="I3291" t="s">
        <v>37</v>
      </c>
      <c r="J3291" t="s">
        <v>37</v>
      </c>
      <c r="K3291" t="s">
        <v>34</v>
      </c>
      <c r="L3291" t="s">
        <v>34</v>
      </c>
      <c r="M3291" t="s">
        <v>34</v>
      </c>
      <c r="N3291" t="s">
        <v>34</v>
      </c>
      <c r="O3291" t="s">
        <v>34</v>
      </c>
      <c r="P3291" t="s">
        <v>34</v>
      </c>
      <c r="Q3291" t="s">
        <v>34</v>
      </c>
      <c r="R3291" t="s">
        <v>34</v>
      </c>
      <c r="S3291" t="s">
        <v>34</v>
      </c>
      <c r="T3291" t="s">
        <v>34</v>
      </c>
      <c r="U3291" t="s">
        <v>67</v>
      </c>
      <c r="V3291" t="s">
        <v>34</v>
      </c>
      <c r="W3291" t="s">
        <v>40</v>
      </c>
      <c r="X3291">
        <v>23.55</v>
      </c>
      <c r="Y3291">
        <v>1173.3499999999999</v>
      </c>
      <c r="Z3291">
        <v>0</v>
      </c>
      <c r="AA3291">
        <v>0</v>
      </c>
      <c r="AB3291">
        <v>569.28</v>
      </c>
      <c r="AC3291">
        <v>1742.63</v>
      </c>
      <c r="AD3291" t="s">
        <v>41</v>
      </c>
      <c r="AE3291" t="s">
        <v>42</v>
      </c>
      <c r="AF3291" t="s">
        <v>42</v>
      </c>
      <c r="AG3291">
        <f t="shared" si="102"/>
        <v>0</v>
      </c>
      <c r="AH3291" t="str" cm="1">
        <f t="array" ref="AH3291">_xlfn.IFS(
X3291&lt;=20, "&lt;20",
AND(X3291&gt;=20, X3291&lt;50), "20-50",
AND(X3291&gt;=50, X3291&lt;100), "50-100",
X3291&gt;=100, "&gt;100"
)</f>
        <v>20-50</v>
      </c>
      <c r="AI3291">
        <f t="shared" si="103"/>
        <v>0</v>
      </c>
      <c r="AJ3291" t="str" cm="1">
        <f t="array" ref="AJ3291">_xlfn.IFS(
C3291&lt;=20, "&lt;20",
AND(C3291&gt;=20, C3291&lt;35), "20-35",
AND(C3291&gt;=35, C3291&lt;50), "35-50",
C3291&gt;=50, "50-100"
)</f>
        <v>35-50</v>
      </c>
      <c r="AK3291" t="str" cm="1">
        <f t="array" ref="AK3291">_xlfn.IFS(
G3291&lt;6, "&lt;6",
AND(G3291&gt;=6, G3291&lt;12), "6-12",
AND(G3291&gt;=12, G3291&lt;18), "12-18",  AND(G3291&gt;=18, G3291&lt;24), "18-24", G3291&gt;=24, "24-36")</f>
        <v>24-36</v>
      </c>
    </row>
    <row r="3292" spans="1:37" x14ac:dyDescent="0.3">
      <c r="A3292" t="s">
        <v>3392</v>
      </c>
      <c r="B3292" t="s">
        <v>44</v>
      </c>
      <c r="C3292">
        <v>30</v>
      </c>
      <c r="D3292" t="s">
        <v>37</v>
      </c>
      <c r="E3292" t="s">
        <v>87</v>
      </c>
      <c r="F3292">
        <v>15</v>
      </c>
      <c r="G3292">
        <v>24</v>
      </c>
      <c r="H3292" t="s">
        <v>49</v>
      </c>
      <c r="I3292" t="s">
        <v>37</v>
      </c>
      <c r="J3292" t="s">
        <v>34</v>
      </c>
      <c r="K3292" t="s">
        <v>34</v>
      </c>
      <c r="L3292" t="s">
        <v>34</v>
      </c>
      <c r="M3292" t="s">
        <v>34</v>
      </c>
      <c r="N3292" t="s">
        <v>34</v>
      </c>
      <c r="O3292" t="s">
        <v>34</v>
      </c>
      <c r="P3292" t="s">
        <v>34</v>
      </c>
      <c r="Q3292" t="s">
        <v>34</v>
      </c>
      <c r="R3292" t="s">
        <v>34</v>
      </c>
      <c r="S3292" t="s">
        <v>34</v>
      </c>
      <c r="T3292" t="s">
        <v>34</v>
      </c>
      <c r="U3292" t="s">
        <v>46</v>
      </c>
      <c r="V3292" t="s">
        <v>37</v>
      </c>
      <c r="W3292" t="s">
        <v>51</v>
      </c>
      <c r="X3292">
        <v>20.149999999999999</v>
      </c>
      <c r="Y3292">
        <v>20.149999999999999</v>
      </c>
      <c r="Z3292">
        <v>0</v>
      </c>
      <c r="AA3292">
        <v>0</v>
      </c>
      <c r="AB3292">
        <v>18.63</v>
      </c>
      <c r="AC3292">
        <v>38.78</v>
      </c>
      <c r="AD3292" t="s">
        <v>85</v>
      </c>
      <c r="AE3292" t="s">
        <v>42</v>
      </c>
      <c r="AF3292" t="s">
        <v>42</v>
      </c>
      <c r="AG3292">
        <f t="shared" si="102"/>
        <v>0</v>
      </c>
      <c r="AH3292" t="str" cm="1">
        <f t="array" ref="AH3292">_xlfn.IFS(
X3292&lt;=20, "&lt;20",
AND(X3292&gt;=20, X3292&lt;50), "20-50",
AND(X3292&gt;=50, X3292&lt;100), "50-100",
X3292&gt;=100, "&gt;100"
)</f>
        <v>20-50</v>
      </c>
      <c r="AI3292">
        <f t="shared" si="103"/>
        <v>1</v>
      </c>
      <c r="AJ3292" t="str" cm="1">
        <f t="array" ref="AJ3292">_xlfn.IFS(
C3292&lt;=20, "&lt;20",
AND(C3292&gt;=20, C3292&lt;35), "20-35",
AND(C3292&gt;=35, C3292&lt;50), "35-50",
C3292&gt;=50, "50-100"
)</f>
        <v>20-35</v>
      </c>
      <c r="AK3292" t="str" cm="1">
        <f t="array" ref="AK3292">_xlfn.IFS(
G3292&lt;6, "&lt;6",
AND(G3292&gt;=6, G3292&lt;12), "6-12",
AND(G3292&gt;=12, G3292&lt;18), "12-18",  AND(G3292&gt;=18, G3292&lt;24), "18-24", G3292&gt;=24, "24-36")</f>
        <v>24-36</v>
      </c>
    </row>
    <row r="3293" spans="1:37" x14ac:dyDescent="0.3">
      <c r="A3293" t="s">
        <v>3393</v>
      </c>
      <c r="B3293" t="s">
        <v>44</v>
      </c>
      <c r="C3293">
        <v>69</v>
      </c>
      <c r="D3293" t="s">
        <v>37</v>
      </c>
      <c r="E3293" t="s">
        <v>48</v>
      </c>
      <c r="F3293">
        <v>5</v>
      </c>
      <c r="G3293">
        <v>29</v>
      </c>
      <c r="H3293" t="s">
        <v>66</v>
      </c>
      <c r="I3293" t="s">
        <v>37</v>
      </c>
      <c r="J3293" t="s">
        <v>37</v>
      </c>
      <c r="K3293" t="s">
        <v>37</v>
      </c>
      <c r="L3293" t="s">
        <v>72</v>
      </c>
      <c r="M3293" t="s">
        <v>37</v>
      </c>
      <c r="N3293" t="s">
        <v>37</v>
      </c>
      <c r="O3293" t="s">
        <v>37</v>
      </c>
      <c r="P3293" t="s">
        <v>37</v>
      </c>
      <c r="Q3293" t="s">
        <v>34</v>
      </c>
      <c r="R3293" t="s">
        <v>37</v>
      </c>
      <c r="S3293" t="s">
        <v>37</v>
      </c>
      <c r="T3293" t="s">
        <v>37</v>
      </c>
      <c r="U3293" t="s">
        <v>67</v>
      </c>
      <c r="V3293" t="s">
        <v>37</v>
      </c>
      <c r="W3293" t="s">
        <v>51</v>
      </c>
      <c r="X3293">
        <v>82.7</v>
      </c>
      <c r="Y3293">
        <v>5831.2</v>
      </c>
      <c r="Z3293">
        <v>0</v>
      </c>
      <c r="AA3293">
        <v>0</v>
      </c>
      <c r="AB3293">
        <v>2664.63</v>
      </c>
      <c r="AC3293">
        <v>8495.83</v>
      </c>
      <c r="AD3293" t="s">
        <v>41</v>
      </c>
      <c r="AE3293" t="s">
        <v>42</v>
      </c>
      <c r="AF3293" t="s">
        <v>42</v>
      </c>
      <c r="AG3293">
        <f t="shared" si="102"/>
        <v>0</v>
      </c>
      <c r="AH3293" t="str" cm="1">
        <f t="array" ref="AH3293">_xlfn.IFS(
X3293&lt;=20, "&lt;20",
AND(X3293&gt;=20, X3293&lt;50), "20-50",
AND(X3293&gt;=50, X3293&lt;100), "50-100",
X3293&gt;=100, "&gt;100"
)</f>
        <v>50-100</v>
      </c>
      <c r="AI3293">
        <f t="shared" si="103"/>
        <v>0</v>
      </c>
      <c r="AJ3293" t="str" cm="1">
        <f t="array" ref="AJ3293">_xlfn.IFS(
C3293&lt;=20, "&lt;20",
AND(C3293&gt;=20, C3293&lt;35), "20-35",
AND(C3293&gt;=35, C3293&lt;50), "35-50",
C3293&gt;=50, "50-100"
)</f>
        <v>50-100</v>
      </c>
      <c r="AK3293" t="str" cm="1">
        <f t="array" ref="AK3293">_xlfn.IFS(
G3293&lt;6, "&lt;6",
AND(G3293&gt;=6, G3293&lt;12), "6-12",
AND(G3293&gt;=12, G3293&lt;18), "12-18",  AND(G3293&gt;=18, G3293&lt;24), "18-24", G3293&gt;=24, "24-36")</f>
        <v>24-36</v>
      </c>
    </row>
    <row r="3294" spans="1:37" x14ac:dyDescent="0.3">
      <c r="A3294" t="s">
        <v>3394</v>
      </c>
      <c r="B3294" t="s">
        <v>33</v>
      </c>
      <c r="C3294">
        <v>61</v>
      </c>
      <c r="D3294" t="s">
        <v>37</v>
      </c>
      <c r="E3294" t="s">
        <v>87</v>
      </c>
      <c r="F3294">
        <v>4</v>
      </c>
      <c r="G3294">
        <v>12</v>
      </c>
      <c r="H3294" t="s">
        <v>49</v>
      </c>
      <c r="I3294" t="s">
        <v>37</v>
      </c>
      <c r="J3294" t="s">
        <v>34</v>
      </c>
      <c r="K3294" t="s">
        <v>34</v>
      </c>
      <c r="L3294" t="s">
        <v>34</v>
      </c>
      <c r="M3294" t="s">
        <v>34</v>
      </c>
      <c r="N3294" t="s">
        <v>34</v>
      </c>
      <c r="O3294" t="s">
        <v>34</v>
      </c>
      <c r="P3294" t="s">
        <v>34</v>
      </c>
      <c r="Q3294" t="s">
        <v>34</v>
      </c>
      <c r="R3294" t="s">
        <v>34</v>
      </c>
      <c r="S3294" t="s">
        <v>34</v>
      </c>
      <c r="T3294" t="s">
        <v>34</v>
      </c>
      <c r="U3294" t="s">
        <v>39</v>
      </c>
      <c r="V3294" t="s">
        <v>34</v>
      </c>
      <c r="W3294" t="s">
        <v>51</v>
      </c>
      <c r="X3294">
        <v>20.05</v>
      </c>
      <c r="Y3294">
        <v>94.15</v>
      </c>
      <c r="Z3294">
        <v>0</v>
      </c>
      <c r="AA3294">
        <v>0</v>
      </c>
      <c r="AB3294">
        <v>150.69999999999999</v>
      </c>
      <c r="AC3294">
        <v>244.85</v>
      </c>
      <c r="AD3294" t="s">
        <v>41</v>
      </c>
      <c r="AE3294" t="s">
        <v>42</v>
      </c>
      <c r="AF3294" t="s">
        <v>42</v>
      </c>
      <c r="AG3294">
        <f t="shared" si="102"/>
        <v>0</v>
      </c>
      <c r="AH3294" t="str" cm="1">
        <f t="array" ref="AH3294">_xlfn.IFS(
X3294&lt;=20, "&lt;20",
AND(X3294&gt;=20, X3294&lt;50), "20-50",
AND(X3294&gt;=50, X3294&lt;100), "50-100",
X3294&gt;=100, "&gt;100"
)</f>
        <v>20-50</v>
      </c>
      <c r="AI3294">
        <f t="shared" si="103"/>
        <v>0</v>
      </c>
      <c r="AJ3294" t="str" cm="1">
        <f t="array" ref="AJ3294">_xlfn.IFS(
C3294&lt;=20, "&lt;20",
AND(C3294&gt;=20, C3294&lt;35), "20-35",
AND(C3294&gt;=35, C3294&lt;50), "35-50",
C3294&gt;=50, "50-100"
)</f>
        <v>50-100</v>
      </c>
      <c r="AK3294" t="str" cm="1">
        <f t="array" ref="AK3294">_xlfn.IFS(
G3294&lt;6, "&lt;6",
AND(G3294&gt;=6, G3294&lt;12), "6-12",
AND(G3294&gt;=12, G3294&lt;18), "12-18",  AND(G3294&gt;=18, G3294&lt;24), "18-24", G3294&gt;=24, "24-36")</f>
        <v>12-18</v>
      </c>
    </row>
    <row r="3295" spans="1:37" x14ac:dyDescent="0.3">
      <c r="A3295" t="s">
        <v>3395</v>
      </c>
      <c r="B3295" t="s">
        <v>33</v>
      </c>
      <c r="C3295">
        <v>81</v>
      </c>
      <c r="D3295" t="s">
        <v>37</v>
      </c>
      <c r="E3295" t="s">
        <v>74</v>
      </c>
      <c r="F3295">
        <v>2</v>
      </c>
      <c r="G3295">
        <v>3</v>
      </c>
      <c r="H3295" t="s">
        <v>36</v>
      </c>
      <c r="I3295" t="s">
        <v>34</v>
      </c>
      <c r="J3295" t="s">
        <v>34</v>
      </c>
      <c r="K3295" t="s">
        <v>37</v>
      </c>
      <c r="L3295" t="s">
        <v>72</v>
      </c>
      <c r="M3295" t="s">
        <v>34</v>
      </c>
      <c r="N3295" t="s">
        <v>37</v>
      </c>
      <c r="O3295" t="s">
        <v>37</v>
      </c>
      <c r="P3295" t="s">
        <v>37</v>
      </c>
      <c r="Q3295" t="s">
        <v>37</v>
      </c>
      <c r="R3295" t="s">
        <v>37</v>
      </c>
      <c r="S3295" t="s">
        <v>34</v>
      </c>
      <c r="T3295" t="s">
        <v>34</v>
      </c>
      <c r="U3295" t="s">
        <v>39</v>
      </c>
      <c r="V3295" t="s">
        <v>37</v>
      </c>
      <c r="W3295" t="s">
        <v>51</v>
      </c>
      <c r="X3295">
        <v>59.9</v>
      </c>
      <c r="Y3295">
        <v>2816.65</v>
      </c>
      <c r="Z3295">
        <v>0</v>
      </c>
      <c r="AA3295">
        <v>150</v>
      </c>
      <c r="AB3295">
        <v>0</v>
      </c>
      <c r="AC3295">
        <v>2966.65</v>
      </c>
      <c r="AD3295" t="s">
        <v>52</v>
      </c>
      <c r="AE3295" t="s">
        <v>53</v>
      </c>
      <c r="AF3295" t="s">
        <v>155</v>
      </c>
      <c r="AG3295">
        <f t="shared" si="102"/>
        <v>1</v>
      </c>
      <c r="AH3295" t="str" cm="1">
        <f t="array" ref="AH3295">_xlfn.IFS(
X3295&lt;=20, "&lt;20",
AND(X3295&gt;=20, X3295&lt;50), "20-50",
AND(X3295&gt;=50, X3295&lt;100), "50-100",
X3295&gt;=100, "&gt;100"
)</f>
        <v>50-100</v>
      </c>
      <c r="AI3295">
        <f t="shared" si="103"/>
        <v>0</v>
      </c>
      <c r="AJ3295" t="str" cm="1">
        <f t="array" ref="AJ3295">_xlfn.IFS(
C3295&lt;=20, "&lt;20",
AND(C3295&gt;=20, C3295&lt;35), "20-35",
AND(C3295&gt;=35, C3295&lt;50), "35-50",
C3295&gt;=50, "50-100"
)</f>
        <v>50-100</v>
      </c>
      <c r="AK3295" t="str" cm="1">
        <f t="array" ref="AK3295">_xlfn.IFS(
G3295&lt;6, "&lt;6",
AND(G3295&gt;=6, G3295&lt;12), "6-12",
AND(G3295&gt;=12, G3295&lt;18), "12-18",  AND(G3295&gt;=18, G3295&lt;24), "18-24", G3295&gt;=24, "24-36")</f>
        <v>&lt;6</v>
      </c>
    </row>
    <row r="3296" spans="1:37" x14ac:dyDescent="0.3">
      <c r="A3296" t="s">
        <v>3396</v>
      </c>
      <c r="B3296" t="s">
        <v>44</v>
      </c>
      <c r="C3296">
        <v>41</v>
      </c>
      <c r="D3296" t="s">
        <v>37</v>
      </c>
      <c r="E3296" t="s">
        <v>69</v>
      </c>
      <c r="F3296">
        <v>12</v>
      </c>
      <c r="G3296">
        <v>2</v>
      </c>
      <c r="H3296" t="s">
        <v>49</v>
      </c>
      <c r="I3296" t="s">
        <v>37</v>
      </c>
      <c r="J3296" t="s">
        <v>34</v>
      </c>
      <c r="K3296" t="s">
        <v>34</v>
      </c>
      <c r="L3296" t="s">
        <v>34</v>
      </c>
      <c r="M3296" t="s">
        <v>34</v>
      </c>
      <c r="N3296" t="s">
        <v>34</v>
      </c>
      <c r="O3296" t="s">
        <v>34</v>
      </c>
      <c r="P3296" t="s">
        <v>34</v>
      </c>
      <c r="Q3296" t="s">
        <v>34</v>
      </c>
      <c r="R3296" t="s">
        <v>34</v>
      </c>
      <c r="S3296" t="s">
        <v>34</v>
      </c>
      <c r="T3296" t="s">
        <v>34</v>
      </c>
      <c r="U3296" t="s">
        <v>46</v>
      </c>
      <c r="V3296" t="s">
        <v>34</v>
      </c>
      <c r="W3296" t="s">
        <v>40</v>
      </c>
      <c r="X3296">
        <v>20.2</v>
      </c>
      <c r="Y3296">
        <v>20.2</v>
      </c>
      <c r="Z3296">
        <v>0</v>
      </c>
      <c r="AA3296">
        <v>0</v>
      </c>
      <c r="AB3296">
        <v>11.25</v>
      </c>
      <c r="AC3296">
        <v>31.45</v>
      </c>
      <c r="AD3296" t="s">
        <v>52</v>
      </c>
      <c r="AE3296" t="s">
        <v>53</v>
      </c>
      <c r="AF3296" t="s">
        <v>91</v>
      </c>
      <c r="AG3296">
        <f t="shared" si="102"/>
        <v>1</v>
      </c>
      <c r="AH3296" t="str" cm="1">
        <f t="array" ref="AH3296">_xlfn.IFS(
X3296&lt;=20, "&lt;20",
AND(X3296&gt;=20, X3296&lt;50), "20-50",
AND(X3296&gt;=50, X3296&lt;100), "50-100",
X3296&gt;=100, "&gt;100"
)</f>
        <v>20-50</v>
      </c>
      <c r="AI3296">
        <f t="shared" si="103"/>
        <v>0</v>
      </c>
      <c r="AJ3296" t="str" cm="1">
        <f t="array" ref="AJ3296">_xlfn.IFS(
C3296&lt;=20, "&lt;20",
AND(C3296&gt;=20, C3296&lt;35), "20-35",
AND(C3296&gt;=35, C3296&lt;50), "35-50",
C3296&gt;=50, "50-100"
)</f>
        <v>35-50</v>
      </c>
      <c r="AK3296" t="str" cm="1">
        <f t="array" ref="AK3296">_xlfn.IFS(
G3296&lt;6, "&lt;6",
AND(G3296&gt;=6, G3296&lt;12), "6-12",
AND(G3296&gt;=12, G3296&lt;18), "12-18",  AND(G3296&gt;=18, G3296&lt;24), "18-24", G3296&gt;=24, "24-36")</f>
        <v>&lt;6</v>
      </c>
    </row>
    <row r="3297" spans="1:37" x14ac:dyDescent="0.3">
      <c r="A3297" t="s">
        <v>3397</v>
      </c>
      <c r="B3297" t="s">
        <v>33</v>
      </c>
      <c r="C3297">
        <v>37</v>
      </c>
      <c r="D3297" t="s">
        <v>34</v>
      </c>
      <c r="E3297" t="s">
        <v>61</v>
      </c>
      <c r="F3297">
        <v>7</v>
      </c>
      <c r="G3297">
        <v>19</v>
      </c>
      <c r="H3297" t="s">
        <v>70</v>
      </c>
      <c r="I3297" t="s">
        <v>37</v>
      </c>
      <c r="J3297" t="s">
        <v>37</v>
      </c>
      <c r="K3297" t="s">
        <v>37</v>
      </c>
      <c r="L3297" t="s">
        <v>50</v>
      </c>
      <c r="M3297" t="s">
        <v>37</v>
      </c>
      <c r="N3297" t="s">
        <v>34</v>
      </c>
      <c r="O3297" t="s">
        <v>37</v>
      </c>
      <c r="P3297" t="s">
        <v>37</v>
      </c>
      <c r="Q3297" t="s">
        <v>37</v>
      </c>
      <c r="R3297" t="s">
        <v>37</v>
      </c>
      <c r="S3297" t="s">
        <v>37</v>
      </c>
      <c r="T3297" t="s">
        <v>37</v>
      </c>
      <c r="U3297" t="s">
        <v>39</v>
      </c>
      <c r="V3297" t="s">
        <v>37</v>
      </c>
      <c r="W3297" t="s">
        <v>40</v>
      </c>
      <c r="X3297">
        <v>110.85</v>
      </c>
      <c r="Y3297">
        <v>5275.8</v>
      </c>
      <c r="Z3297">
        <v>4.93</v>
      </c>
      <c r="AA3297">
        <v>0</v>
      </c>
      <c r="AB3297">
        <v>893.94</v>
      </c>
      <c r="AC3297">
        <v>6164.81</v>
      </c>
      <c r="AD3297" t="s">
        <v>52</v>
      </c>
      <c r="AE3297" t="s">
        <v>100</v>
      </c>
      <c r="AF3297" t="s">
        <v>308</v>
      </c>
      <c r="AG3297">
        <f t="shared" si="102"/>
        <v>1</v>
      </c>
      <c r="AH3297" t="str" cm="1">
        <f t="array" ref="AH3297">_xlfn.IFS(
X3297&lt;=20, "&lt;20",
AND(X3297&gt;=20, X3297&lt;50), "20-50",
AND(X3297&gt;=50, X3297&lt;100), "50-100",
X3297&gt;=100, "&gt;100"
)</f>
        <v>&gt;100</v>
      </c>
      <c r="AI3297">
        <f t="shared" si="103"/>
        <v>0</v>
      </c>
      <c r="AJ3297" t="str" cm="1">
        <f t="array" ref="AJ3297">_xlfn.IFS(
C3297&lt;=20, "&lt;20",
AND(C3297&gt;=20, C3297&lt;35), "20-35",
AND(C3297&gt;=35, C3297&lt;50), "35-50",
C3297&gt;=50, "50-100"
)</f>
        <v>35-50</v>
      </c>
      <c r="AK3297" t="str" cm="1">
        <f t="array" ref="AK3297">_xlfn.IFS(
G3297&lt;6, "&lt;6",
AND(G3297&gt;=6, G3297&lt;12), "6-12",
AND(G3297&gt;=12, G3297&lt;18), "12-18",  AND(G3297&gt;=18, G3297&lt;24), "18-24", G3297&gt;=24, "24-36")</f>
        <v>18-24</v>
      </c>
    </row>
    <row r="3298" spans="1:37" x14ac:dyDescent="0.3">
      <c r="A3298" t="s">
        <v>3398</v>
      </c>
      <c r="B3298" t="s">
        <v>44</v>
      </c>
      <c r="C3298">
        <v>34</v>
      </c>
      <c r="D3298" t="s">
        <v>37</v>
      </c>
      <c r="E3298" t="s">
        <v>158</v>
      </c>
      <c r="F3298">
        <v>4</v>
      </c>
      <c r="G3298">
        <v>34</v>
      </c>
      <c r="H3298" t="s">
        <v>70</v>
      </c>
      <c r="I3298" t="s">
        <v>37</v>
      </c>
      <c r="J3298" t="s">
        <v>37</v>
      </c>
      <c r="K3298" t="s">
        <v>37</v>
      </c>
      <c r="L3298" t="s">
        <v>50</v>
      </c>
      <c r="M3298" t="s">
        <v>34</v>
      </c>
      <c r="N3298" t="s">
        <v>34</v>
      </c>
      <c r="O3298" t="s">
        <v>37</v>
      </c>
      <c r="P3298" t="s">
        <v>34</v>
      </c>
      <c r="Q3298" t="s">
        <v>37</v>
      </c>
      <c r="R3298" t="s">
        <v>37</v>
      </c>
      <c r="S3298" t="s">
        <v>37</v>
      </c>
      <c r="T3298" t="s">
        <v>37</v>
      </c>
      <c r="U3298" t="s">
        <v>39</v>
      </c>
      <c r="V3298" t="s">
        <v>37</v>
      </c>
      <c r="W3298" t="s">
        <v>51</v>
      </c>
      <c r="X3298">
        <v>99.5</v>
      </c>
      <c r="Y3298">
        <v>5961.1</v>
      </c>
      <c r="Z3298">
        <v>0</v>
      </c>
      <c r="AA3298">
        <v>0</v>
      </c>
      <c r="AB3298">
        <v>634.84</v>
      </c>
      <c r="AC3298">
        <v>6595.94</v>
      </c>
      <c r="AD3298" t="s">
        <v>52</v>
      </c>
      <c r="AE3298" t="s">
        <v>53</v>
      </c>
      <c r="AF3298" t="s">
        <v>162</v>
      </c>
      <c r="AG3298">
        <f t="shared" si="102"/>
        <v>1</v>
      </c>
      <c r="AH3298" t="str" cm="1">
        <f t="array" ref="AH3298">_xlfn.IFS(
X3298&lt;=20, "&lt;20",
AND(X3298&gt;=20, X3298&lt;50), "20-50",
AND(X3298&gt;=50, X3298&lt;100), "50-100",
X3298&gt;=100, "&gt;100"
)</f>
        <v>50-100</v>
      </c>
      <c r="AI3298">
        <f t="shared" si="103"/>
        <v>0</v>
      </c>
      <c r="AJ3298" t="str" cm="1">
        <f t="array" ref="AJ3298">_xlfn.IFS(
C3298&lt;=20, "&lt;20",
AND(C3298&gt;=20, C3298&lt;35), "20-35",
AND(C3298&gt;=35, C3298&lt;50), "35-50",
C3298&gt;=50, "50-100"
)</f>
        <v>20-35</v>
      </c>
      <c r="AK3298" t="str" cm="1">
        <f t="array" ref="AK3298">_xlfn.IFS(
G3298&lt;6, "&lt;6",
AND(G3298&gt;=6, G3298&lt;12), "6-12",
AND(G3298&gt;=12, G3298&lt;18), "12-18",  AND(G3298&gt;=18, G3298&lt;24), "18-24", G3298&gt;=24, "24-36")</f>
        <v>24-36</v>
      </c>
    </row>
    <row r="3299" spans="1:37" x14ac:dyDescent="0.3">
      <c r="A3299" t="s">
        <v>3399</v>
      </c>
      <c r="B3299" t="s">
        <v>44</v>
      </c>
      <c r="C3299">
        <v>70</v>
      </c>
      <c r="D3299" t="s">
        <v>37</v>
      </c>
      <c r="E3299" t="s">
        <v>124</v>
      </c>
      <c r="F3299">
        <v>13</v>
      </c>
      <c r="G3299">
        <v>15</v>
      </c>
      <c r="H3299" t="s">
        <v>49</v>
      </c>
      <c r="I3299" t="s">
        <v>37</v>
      </c>
      <c r="J3299" t="s">
        <v>37</v>
      </c>
      <c r="K3299" t="s">
        <v>37</v>
      </c>
      <c r="L3299" t="s">
        <v>50</v>
      </c>
      <c r="M3299" t="s">
        <v>34</v>
      </c>
      <c r="N3299" t="s">
        <v>37</v>
      </c>
      <c r="O3299" t="s">
        <v>34</v>
      </c>
      <c r="P3299" t="s">
        <v>34</v>
      </c>
      <c r="Q3299" t="s">
        <v>34</v>
      </c>
      <c r="R3299" t="s">
        <v>34</v>
      </c>
      <c r="S3299" t="s">
        <v>34</v>
      </c>
      <c r="T3299" t="s">
        <v>34</v>
      </c>
      <c r="U3299" t="s">
        <v>46</v>
      </c>
      <c r="V3299" t="s">
        <v>37</v>
      </c>
      <c r="W3299" t="s">
        <v>51</v>
      </c>
      <c r="X3299">
        <v>81</v>
      </c>
      <c r="Y3299">
        <v>371.65</v>
      </c>
      <c r="Z3299">
        <v>40.64</v>
      </c>
      <c r="AA3299">
        <v>10</v>
      </c>
      <c r="AB3299">
        <v>236.4</v>
      </c>
      <c r="AC3299">
        <v>577.41</v>
      </c>
      <c r="AD3299" t="s">
        <v>52</v>
      </c>
      <c r="AE3299" t="s">
        <v>53</v>
      </c>
      <c r="AF3299" t="s">
        <v>91</v>
      </c>
      <c r="AG3299">
        <f t="shared" si="102"/>
        <v>1</v>
      </c>
      <c r="AH3299" t="str" cm="1">
        <f t="array" ref="AH3299">_xlfn.IFS(
X3299&lt;=20, "&lt;20",
AND(X3299&gt;=20, X3299&lt;50), "20-50",
AND(X3299&gt;=50, X3299&lt;100), "50-100",
X3299&gt;=100, "&gt;100"
)</f>
        <v>50-100</v>
      </c>
      <c r="AI3299">
        <f t="shared" si="103"/>
        <v>0</v>
      </c>
      <c r="AJ3299" t="str" cm="1">
        <f t="array" ref="AJ3299">_xlfn.IFS(
C3299&lt;=20, "&lt;20",
AND(C3299&gt;=20, C3299&lt;35), "20-35",
AND(C3299&gt;=35, C3299&lt;50), "35-50",
C3299&gt;=50, "50-100"
)</f>
        <v>50-100</v>
      </c>
      <c r="AK3299" t="str" cm="1">
        <f t="array" ref="AK3299">_xlfn.IFS(
G3299&lt;6, "&lt;6",
AND(G3299&gt;=6, G3299&lt;12), "6-12",
AND(G3299&gt;=12, G3299&lt;18), "12-18",  AND(G3299&gt;=18, G3299&lt;24), "18-24", G3299&gt;=24, "24-36")</f>
        <v>12-18</v>
      </c>
    </row>
    <row r="3300" spans="1:37" x14ac:dyDescent="0.3">
      <c r="A3300" t="s">
        <v>3400</v>
      </c>
      <c r="B3300" t="s">
        <v>33</v>
      </c>
      <c r="C3300">
        <v>59</v>
      </c>
      <c r="D3300" t="s">
        <v>37</v>
      </c>
      <c r="E3300" t="s">
        <v>158</v>
      </c>
      <c r="F3300">
        <v>12</v>
      </c>
      <c r="G3300">
        <v>4</v>
      </c>
      <c r="H3300" t="s">
        <v>110</v>
      </c>
      <c r="I3300" t="s">
        <v>37</v>
      </c>
      <c r="J3300" t="s">
        <v>34</v>
      </c>
      <c r="K3300" t="s">
        <v>34</v>
      </c>
      <c r="L3300" t="s">
        <v>34</v>
      </c>
      <c r="M3300" t="s">
        <v>34</v>
      </c>
      <c r="N3300" t="s">
        <v>34</v>
      </c>
      <c r="O3300" t="s">
        <v>34</v>
      </c>
      <c r="P3300" t="s">
        <v>34</v>
      </c>
      <c r="Q3300" t="s">
        <v>34</v>
      </c>
      <c r="R3300" t="s">
        <v>34</v>
      </c>
      <c r="S3300" t="s">
        <v>34</v>
      </c>
      <c r="T3300" t="s">
        <v>34</v>
      </c>
      <c r="U3300" t="s">
        <v>39</v>
      </c>
      <c r="V3300" t="s">
        <v>34</v>
      </c>
      <c r="W3300" t="s">
        <v>40</v>
      </c>
      <c r="X3300">
        <v>19.8</v>
      </c>
      <c r="Y3300">
        <v>457.3</v>
      </c>
      <c r="Z3300">
        <v>0</v>
      </c>
      <c r="AA3300">
        <v>0</v>
      </c>
      <c r="AB3300">
        <v>1188.2</v>
      </c>
      <c r="AC3300">
        <v>1645.5</v>
      </c>
      <c r="AD3300" t="s">
        <v>41</v>
      </c>
      <c r="AE3300" t="s">
        <v>42</v>
      </c>
      <c r="AF3300" t="s">
        <v>42</v>
      </c>
      <c r="AG3300">
        <f t="shared" si="102"/>
        <v>0</v>
      </c>
      <c r="AH3300" t="str" cm="1">
        <f t="array" ref="AH3300">_xlfn.IFS(
X3300&lt;=20, "&lt;20",
AND(X3300&gt;=20, X3300&lt;50), "20-50",
AND(X3300&gt;=50, X3300&lt;100), "50-100",
X3300&gt;=100, "&gt;100"
)</f>
        <v>&lt;20</v>
      </c>
      <c r="AI3300">
        <f t="shared" si="103"/>
        <v>0</v>
      </c>
      <c r="AJ3300" t="str" cm="1">
        <f t="array" ref="AJ3300">_xlfn.IFS(
C3300&lt;=20, "&lt;20",
AND(C3300&gt;=20, C3300&lt;35), "20-35",
AND(C3300&gt;=35, C3300&lt;50), "35-50",
C3300&gt;=50, "50-100"
)</f>
        <v>50-100</v>
      </c>
      <c r="AK3300" t="str" cm="1">
        <f t="array" ref="AK3300">_xlfn.IFS(
G3300&lt;6, "&lt;6",
AND(G3300&gt;=6, G3300&lt;12), "6-12",
AND(G3300&gt;=12, G3300&lt;18), "12-18",  AND(G3300&gt;=18, G3300&lt;24), "18-24", G3300&gt;=24, "24-36")</f>
        <v>&lt;6</v>
      </c>
    </row>
    <row r="3301" spans="1:37" x14ac:dyDescent="0.3">
      <c r="A3301" t="s">
        <v>3401</v>
      </c>
      <c r="B3301" t="s">
        <v>44</v>
      </c>
      <c r="C3301">
        <v>30</v>
      </c>
      <c r="D3301" t="s">
        <v>37</v>
      </c>
      <c r="E3301" t="s">
        <v>48</v>
      </c>
      <c r="F3301">
        <v>4</v>
      </c>
      <c r="G3301">
        <v>1</v>
      </c>
      <c r="H3301" t="s">
        <v>36</v>
      </c>
      <c r="I3301" t="s">
        <v>37</v>
      </c>
      <c r="J3301" t="s">
        <v>34</v>
      </c>
      <c r="K3301" t="s">
        <v>37</v>
      </c>
      <c r="L3301" t="s">
        <v>72</v>
      </c>
      <c r="M3301" t="s">
        <v>37</v>
      </c>
      <c r="N3301" t="s">
        <v>37</v>
      </c>
      <c r="O3301" t="s">
        <v>34</v>
      </c>
      <c r="P3301" t="s">
        <v>34</v>
      </c>
      <c r="Q3301" t="s">
        <v>37</v>
      </c>
      <c r="R3301" t="s">
        <v>34</v>
      </c>
      <c r="S3301" t="s">
        <v>34</v>
      </c>
      <c r="T3301" t="s">
        <v>37</v>
      </c>
      <c r="U3301" t="s">
        <v>46</v>
      </c>
      <c r="V3301" t="s">
        <v>34</v>
      </c>
      <c r="W3301" t="s">
        <v>40</v>
      </c>
      <c r="X3301">
        <v>65.099999999999994</v>
      </c>
      <c r="Y3301">
        <v>2586</v>
      </c>
      <c r="Z3301">
        <v>0</v>
      </c>
      <c r="AA3301">
        <v>0</v>
      </c>
      <c r="AB3301">
        <v>462.4</v>
      </c>
      <c r="AC3301">
        <v>3048.4</v>
      </c>
      <c r="AD3301" t="s">
        <v>41</v>
      </c>
      <c r="AE3301" t="s">
        <v>42</v>
      </c>
      <c r="AF3301" t="s">
        <v>42</v>
      </c>
      <c r="AG3301">
        <f t="shared" si="102"/>
        <v>0</v>
      </c>
      <c r="AH3301" t="str" cm="1">
        <f t="array" ref="AH3301">_xlfn.IFS(
X3301&lt;=20, "&lt;20",
AND(X3301&gt;=20, X3301&lt;50), "20-50",
AND(X3301&gt;=50, X3301&lt;100), "50-100",
X3301&gt;=100, "&gt;100"
)</f>
        <v>50-100</v>
      </c>
      <c r="AI3301">
        <f t="shared" si="103"/>
        <v>0</v>
      </c>
      <c r="AJ3301" t="str" cm="1">
        <f t="array" ref="AJ3301">_xlfn.IFS(
C3301&lt;=20, "&lt;20",
AND(C3301&gt;=20, C3301&lt;35), "20-35",
AND(C3301&gt;=35, C3301&lt;50), "35-50",
C3301&gt;=50, "50-100"
)</f>
        <v>20-35</v>
      </c>
      <c r="AK3301" t="str" cm="1">
        <f t="array" ref="AK3301">_xlfn.IFS(
G3301&lt;6, "&lt;6",
AND(G3301&gt;=6, G3301&lt;12), "6-12",
AND(G3301&gt;=12, G3301&lt;18), "12-18",  AND(G3301&gt;=18, G3301&lt;24), "18-24", G3301&gt;=24, "24-36")</f>
        <v>&lt;6</v>
      </c>
    </row>
    <row r="3302" spans="1:37" x14ac:dyDescent="0.3">
      <c r="A3302" t="s">
        <v>3402</v>
      </c>
      <c r="B3302" t="s">
        <v>33</v>
      </c>
      <c r="C3302">
        <v>62</v>
      </c>
      <c r="D3302" t="s">
        <v>34</v>
      </c>
      <c r="E3302" t="s">
        <v>45</v>
      </c>
      <c r="F3302">
        <v>6</v>
      </c>
      <c r="G3302">
        <v>32</v>
      </c>
      <c r="H3302" t="s">
        <v>49</v>
      </c>
      <c r="I3302" t="s">
        <v>37</v>
      </c>
      <c r="J3302" t="s">
        <v>34</v>
      </c>
      <c r="K3302" t="s">
        <v>37</v>
      </c>
      <c r="L3302" t="s">
        <v>72</v>
      </c>
      <c r="M3302" t="s">
        <v>37</v>
      </c>
      <c r="N3302" t="s">
        <v>37</v>
      </c>
      <c r="O3302" t="s">
        <v>34</v>
      </c>
      <c r="P3302" t="s">
        <v>37</v>
      </c>
      <c r="Q3302" t="s">
        <v>34</v>
      </c>
      <c r="R3302" t="s">
        <v>34</v>
      </c>
      <c r="S3302" t="s">
        <v>34</v>
      </c>
      <c r="T3302" t="s">
        <v>34</v>
      </c>
      <c r="U3302" t="s">
        <v>46</v>
      </c>
      <c r="V3302" t="s">
        <v>37</v>
      </c>
      <c r="W3302" t="s">
        <v>51</v>
      </c>
      <c r="X3302">
        <v>60</v>
      </c>
      <c r="Y3302">
        <v>60</v>
      </c>
      <c r="Z3302">
        <v>0</v>
      </c>
      <c r="AA3302">
        <v>10</v>
      </c>
      <c r="AB3302">
        <v>43.48</v>
      </c>
      <c r="AC3302">
        <v>113.48</v>
      </c>
      <c r="AD3302" t="s">
        <v>52</v>
      </c>
      <c r="AE3302" t="s">
        <v>104</v>
      </c>
      <c r="AF3302" t="s">
        <v>105</v>
      </c>
      <c r="AG3302">
        <f t="shared" si="102"/>
        <v>1</v>
      </c>
      <c r="AH3302" t="str" cm="1">
        <f t="array" ref="AH3302">_xlfn.IFS(
X3302&lt;=20, "&lt;20",
AND(X3302&gt;=20, X3302&lt;50), "20-50",
AND(X3302&gt;=50, X3302&lt;100), "50-100",
X3302&gt;=100, "&gt;100"
)</f>
        <v>50-100</v>
      </c>
      <c r="AI3302">
        <f t="shared" si="103"/>
        <v>0</v>
      </c>
      <c r="AJ3302" t="str" cm="1">
        <f t="array" ref="AJ3302">_xlfn.IFS(
C3302&lt;=20, "&lt;20",
AND(C3302&gt;=20, C3302&lt;35), "20-35",
AND(C3302&gt;=35, C3302&lt;50), "35-50",
C3302&gt;=50, "50-100"
)</f>
        <v>50-100</v>
      </c>
      <c r="AK3302" t="str" cm="1">
        <f t="array" ref="AK3302">_xlfn.IFS(
G3302&lt;6, "&lt;6",
AND(G3302&gt;=6, G3302&lt;12), "6-12",
AND(G3302&gt;=12, G3302&lt;18), "12-18",  AND(G3302&gt;=18, G3302&lt;24), "18-24", G3302&gt;=24, "24-36")</f>
        <v>24-36</v>
      </c>
    </row>
    <row r="3303" spans="1:37" x14ac:dyDescent="0.3">
      <c r="A3303" t="s">
        <v>3403</v>
      </c>
      <c r="B3303" t="s">
        <v>33</v>
      </c>
      <c r="C3303">
        <v>21</v>
      </c>
      <c r="D3303" t="s">
        <v>34</v>
      </c>
      <c r="E3303" t="s">
        <v>103</v>
      </c>
      <c r="F3303">
        <v>6</v>
      </c>
      <c r="G3303">
        <v>10</v>
      </c>
      <c r="H3303" t="s">
        <v>49</v>
      </c>
      <c r="I3303" t="s">
        <v>37</v>
      </c>
      <c r="J3303" t="s">
        <v>34</v>
      </c>
      <c r="K3303" t="s">
        <v>34</v>
      </c>
      <c r="L3303" t="s">
        <v>34</v>
      </c>
      <c r="M3303" t="s">
        <v>34</v>
      </c>
      <c r="N3303" t="s">
        <v>34</v>
      </c>
      <c r="O3303" t="s">
        <v>34</v>
      </c>
      <c r="P3303" t="s">
        <v>34</v>
      </c>
      <c r="Q3303" t="s">
        <v>34</v>
      </c>
      <c r="R3303" t="s">
        <v>34</v>
      </c>
      <c r="S3303" t="s">
        <v>34</v>
      </c>
      <c r="T3303" t="s">
        <v>34</v>
      </c>
      <c r="U3303" t="s">
        <v>46</v>
      </c>
      <c r="V3303" t="s">
        <v>37</v>
      </c>
      <c r="W3303" t="s">
        <v>51</v>
      </c>
      <c r="X3303">
        <v>20.25</v>
      </c>
      <c r="Y3303">
        <v>174.7</v>
      </c>
      <c r="Z3303">
        <v>0</v>
      </c>
      <c r="AA3303">
        <v>0</v>
      </c>
      <c r="AB3303">
        <v>348.81</v>
      </c>
      <c r="AC3303">
        <v>523.51</v>
      </c>
      <c r="AD3303" t="s">
        <v>41</v>
      </c>
      <c r="AE3303" t="s">
        <v>42</v>
      </c>
      <c r="AF3303" t="s">
        <v>42</v>
      </c>
      <c r="AG3303">
        <f t="shared" si="102"/>
        <v>0</v>
      </c>
      <c r="AH3303" t="str" cm="1">
        <f t="array" ref="AH3303">_xlfn.IFS(
X3303&lt;=20, "&lt;20",
AND(X3303&gt;=20, X3303&lt;50), "20-50",
AND(X3303&gt;=50, X3303&lt;100), "50-100",
X3303&gt;=100, "&gt;100"
)</f>
        <v>20-50</v>
      </c>
      <c r="AI3303">
        <f t="shared" si="103"/>
        <v>0</v>
      </c>
      <c r="AJ3303" t="str" cm="1">
        <f t="array" ref="AJ3303">_xlfn.IFS(
C3303&lt;=20, "&lt;20",
AND(C3303&gt;=20, C3303&lt;35), "20-35",
AND(C3303&gt;=35, C3303&lt;50), "35-50",
C3303&gt;=50, "50-100"
)</f>
        <v>20-35</v>
      </c>
      <c r="AK3303" t="str" cm="1">
        <f t="array" ref="AK3303">_xlfn.IFS(
G3303&lt;6, "&lt;6",
AND(G3303&gt;=6, G3303&lt;12), "6-12",
AND(G3303&gt;=12, G3303&lt;18), "12-18",  AND(G3303&gt;=18, G3303&lt;24), "18-24", G3303&gt;=24, "24-36")</f>
        <v>6-12</v>
      </c>
    </row>
    <row r="3304" spans="1:37" x14ac:dyDescent="0.3">
      <c r="A3304" t="s">
        <v>3404</v>
      </c>
      <c r="B3304" t="s">
        <v>44</v>
      </c>
      <c r="C3304">
        <v>23</v>
      </c>
      <c r="D3304" t="s">
        <v>37</v>
      </c>
      <c r="E3304" t="s">
        <v>61</v>
      </c>
      <c r="F3304">
        <v>13</v>
      </c>
      <c r="G3304">
        <v>11</v>
      </c>
      <c r="H3304" t="s">
        <v>70</v>
      </c>
      <c r="I3304" t="s">
        <v>37</v>
      </c>
      <c r="J3304" t="s">
        <v>37</v>
      </c>
      <c r="K3304" t="s">
        <v>37</v>
      </c>
      <c r="L3304" t="s">
        <v>50</v>
      </c>
      <c r="M3304" t="s">
        <v>37</v>
      </c>
      <c r="N3304" t="s">
        <v>37</v>
      </c>
      <c r="O3304" t="s">
        <v>34</v>
      </c>
      <c r="P3304" t="s">
        <v>34</v>
      </c>
      <c r="Q3304" t="s">
        <v>37</v>
      </c>
      <c r="R3304" t="s">
        <v>37</v>
      </c>
      <c r="S3304" t="s">
        <v>37</v>
      </c>
      <c r="T3304" t="s">
        <v>37</v>
      </c>
      <c r="U3304" t="s">
        <v>39</v>
      </c>
      <c r="V3304" t="s">
        <v>37</v>
      </c>
      <c r="W3304" t="s">
        <v>40</v>
      </c>
      <c r="X3304">
        <v>103.25</v>
      </c>
      <c r="Y3304">
        <v>5037.55</v>
      </c>
      <c r="Z3304">
        <v>0</v>
      </c>
      <c r="AA3304">
        <v>0</v>
      </c>
      <c r="AB3304">
        <v>305.27999999999997</v>
      </c>
      <c r="AC3304">
        <v>5342.83</v>
      </c>
      <c r="AD3304" t="s">
        <v>52</v>
      </c>
      <c r="AE3304" t="s">
        <v>104</v>
      </c>
      <c r="AF3304" t="s">
        <v>105</v>
      </c>
      <c r="AG3304">
        <f t="shared" si="102"/>
        <v>1</v>
      </c>
      <c r="AH3304" t="str" cm="1">
        <f t="array" ref="AH3304">_xlfn.IFS(
X3304&lt;=20, "&lt;20",
AND(X3304&gt;=20, X3304&lt;50), "20-50",
AND(X3304&gt;=50, X3304&lt;100), "50-100",
X3304&gt;=100, "&gt;100"
)</f>
        <v>&gt;100</v>
      </c>
      <c r="AI3304">
        <f t="shared" si="103"/>
        <v>0</v>
      </c>
      <c r="AJ3304" t="str" cm="1">
        <f t="array" ref="AJ3304">_xlfn.IFS(
C3304&lt;=20, "&lt;20",
AND(C3304&gt;=20, C3304&lt;35), "20-35",
AND(C3304&gt;=35, C3304&lt;50), "35-50",
C3304&gt;=50, "50-100"
)</f>
        <v>20-35</v>
      </c>
      <c r="AK3304" t="str" cm="1">
        <f t="array" ref="AK3304">_xlfn.IFS(
G3304&lt;6, "&lt;6",
AND(G3304&gt;=6, G3304&lt;12), "6-12",
AND(G3304&gt;=12, G3304&lt;18), "12-18",  AND(G3304&gt;=18, G3304&lt;24), "18-24", G3304&gt;=24, "24-36")</f>
        <v>6-12</v>
      </c>
    </row>
    <row r="3305" spans="1:37" x14ac:dyDescent="0.3">
      <c r="A3305" t="s">
        <v>3405</v>
      </c>
      <c r="B3305" t="s">
        <v>44</v>
      </c>
      <c r="C3305">
        <v>54</v>
      </c>
      <c r="D3305" t="s">
        <v>37</v>
      </c>
      <c r="E3305" t="s">
        <v>124</v>
      </c>
      <c r="F3305">
        <v>15</v>
      </c>
      <c r="G3305">
        <v>28</v>
      </c>
      <c r="H3305" t="s">
        <v>49</v>
      </c>
      <c r="I3305" t="s">
        <v>37</v>
      </c>
      <c r="J3305" t="s">
        <v>34</v>
      </c>
      <c r="K3305" t="s">
        <v>34</v>
      </c>
      <c r="L3305" t="s">
        <v>34</v>
      </c>
      <c r="M3305" t="s">
        <v>34</v>
      </c>
      <c r="N3305" t="s">
        <v>34</v>
      </c>
      <c r="O3305" t="s">
        <v>34</v>
      </c>
      <c r="P3305" t="s">
        <v>34</v>
      </c>
      <c r="Q3305" t="s">
        <v>34</v>
      </c>
      <c r="R3305" t="s">
        <v>34</v>
      </c>
      <c r="S3305" t="s">
        <v>34</v>
      </c>
      <c r="T3305" t="s">
        <v>34</v>
      </c>
      <c r="U3305" t="s">
        <v>46</v>
      </c>
      <c r="V3305" t="s">
        <v>37</v>
      </c>
      <c r="W3305" t="s">
        <v>40</v>
      </c>
      <c r="X3305">
        <v>19.899999999999999</v>
      </c>
      <c r="Y3305">
        <v>19.899999999999999</v>
      </c>
      <c r="Z3305">
        <v>0</v>
      </c>
      <c r="AA3305">
        <v>0</v>
      </c>
      <c r="AB3305">
        <v>36.630000000000003</v>
      </c>
      <c r="AC3305">
        <v>56.53</v>
      </c>
      <c r="AD3305" t="s">
        <v>52</v>
      </c>
      <c r="AE3305" t="s">
        <v>53</v>
      </c>
      <c r="AF3305" t="s">
        <v>91</v>
      </c>
      <c r="AG3305">
        <f t="shared" si="102"/>
        <v>1</v>
      </c>
      <c r="AH3305" t="str" cm="1">
        <f t="array" ref="AH3305">_xlfn.IFS(
X3305&lt;=20, "&lt;20",
AND(X3305&gt;=20, X3305&lt;50), "20-50",
AND(X3305&gt;=50, X3305&lt;100), "50-100",
X3305&gt;=100, "&gt;100"
)</f>
        <v>&lt;20</v>
      </c>
      <c r="AI3305">
        <f t="shared" si="103"/>
        <v>0</v>
      </c>
      <c r="AJ3305" t="str" cm="1">
        <f t="array" ref="AJ3305">_xlfn.IFS(
C3305&lt;=20, "&lt;20",
AND(C3305&gt;=20, C3305&lt;35), "20-35",
AND(C3305&gt;=35, C3305&lt;50), "35-50",
C3305&gt;=50, "50-100"
)</f>
        <v>50-100</v>
      </c>
      <c r="AK3305" t="str" cm="1">
        <f t="array" ref="AK3305">_xlfn.IFS(
G3305&lt;6, "&lt;6",
AND(G3305&gt;=6, G3305&lt;12), "6-12",
AND(G3305&gt;=12, G3305&lt;18), "12-18",  AND(G3305&gt;=18, G3305&lt;24), "18-24", G3305&gt;=24, "24-36")</f>
        <v>24-36</v>
      </c>
    </row>
    <row r="3306" spans="1:37" x14ac:dyDescent="0.3">
      <c r="A3306" t="s">
        <v>3406</v>
      </c>
      <c r="B3306" t="s">
        <v>33</v>
      </c>
      <c r="C3306">
        <v>35</v>
      </c>
      <c r="D3306" t="s">
        <v>34</v>
      </c>
      <c r="E3306" t="s">
        <v>48</v>
      </c>
      <c r="F3306">
        <v>10</v>
      </c>
      <c r="G3306">
        <v>7</v>
      </c>
      <c r="H3306" t="s">
        <v>36</v>
      </c>
      <c r="I3306" t="s">
        <v>34</v>
      </c>
      <c r="J3306" t="s">
        <v>34</v>
      </c>
      <c r="K3306" t="s">
        <v>37</v>
      </c>
      <c r="L3306" t="s">
        <v>72</v>
      </c>
      <c r="M3306" t="s">
        <v>37</v>
      </c>
      <c r="N3306" t="s">
        <v>34</v>
      </c>
      <c r="O3306" t="s">
        <v>34</v>
      </c>
      <c r="P3306" t="s">
        <v>34</v>
      </c>
      <c r="Q3306" t="s">
        <v>34</v>
      </c>
      <c r="R3306" t="s">
        <v>34</v>
      </c>
      <c r="S3306" t="s">
        <v>34</v>
      </c>
      <c r="T3306" t="s">
        <v>37</v>
      </c>
      <c r="U3306" t="s">
        <v>46</v>
      </c>
      <c r="V3306" t="s">
        <v>37</v>
      </c>
      <c r="W3306" t="s">
        <v>51</v>
      </c>
      <c r="X3306">
        <v>29.6</v>
      </c>
      <c r="Y3306">
        <v>346.45</v>
      </c>
      <c r="Z3306">
        <v>27.24</v>
      </c>
      <c r="AA3306">
        <v>0</v>
      </c>
      <c r="AB3306">
        <v>0</v>
      </c>
      <c r="AC3306">
        <v>319.20999999999998</v>
      </c>
      <c r="AD3306" t="s">
        <v>41</v>
      </c>
      <c r="AE3306" t="s">
        <v>42</v>
      </c>
      <c r="AF3306" t="s">
        <v>42</v>
      </c>
      <c r="AG3306">
        <f t="shared" si="102"/>
        <v>0</v>
      </c>
      <c r="AH3306" t="str" cm="1">
        <f t="array" ref="AH3306">_xlfn.IFS(
X3306&lt;=20, "&lt;20",
AND(X3306&gt;=20, X3306&lt;50), "20-50",
AND(X3306&gt;=50, X3306&lt;100), "50-100",
X3306&gt;=100, "&gt;100"
)</f>
        <v>20-50</v>
      </c>
      <c r="AI3306">
        <f t="shared" si="103"/>
        <v>0</v>
      </c>
      <c r="AJ3306" t="str" cm="1">
        <f t="array" ref="AJ3306">_xlfn.IFS(
C3306&lt;=20, "&lt;20",
AND(C3306&gt;=20, C3306&lt;35), "20-35",
AND(C3306&gt;=35, C3306&lt;50), "35-50",
C3306&gt;=50, "50-100"
)</f>
        <v>35-50</v>
      </c>
      <c r="AK3306" t="str" cm="1">
        <f t="array" ref="AK3306">_xlfn.IFS(
G3306&lt;6, "&lt;6",
AND(G3306&gt;=6, G3306&lt;12), "6-12",
AND(G3306&gt;=12, G3306&lt;18), "12-18",  AND(G3306&gt;=18, G3306&lt;24), "18-24", G3306&gt;=24, "24-36")</f>
        <v>6-12</v>
      </c>
    </row>
    <row r="3307" spans="1:37" x14ac:dyDescent="0.3">
      <c r="A3307" t="s">
        <v>3407</v>
      </c>
      <c r="B3307" t="s">
        <v>44</v>
      </c>
      <c r="C3307">
        <v>32</v>
      </c>
      <c r="D3307" t="s">
        <v>37</v>
      </c>
      <c r="E3307" t="s">
        <v>164</v>
      </c>
      <c r="F3307">
        <v>3</v>
      </c>
      <c r="G3307">
        <v>34</v>
      </c>
      <c r="H3307" t="s">
        <v>36</v>
      </c>
      <c r="I3307" t="s">
        <v>37</v>
      </c>
      <c r="J3307" t="s">
        <v>34</v>
      </c>
      <c r="K3307" t="s">
        <v>34</v>
      </c>
      <c r="L3307" t="s">
        <v>34</v>
      </c>
      <c r="M3307" t="s">
        <v>34</v>
      </c>
      <c r="N3307" t="s">
        <v>34</v>
      </c>
      <c r="O3307" t="s">
        <v>34</v>
      </c>
      <c r="P3307" t="s">
        <v>34</v>
      </c>
      <c r="Q3307" t="s">
        <v>34</v>
      </c>
      <c r="R3307" t="s">
        <v>34</v>
      </c>
      <c r="S3307" t="s">
        <v>34</v>
      </c>
      <c r="T3307" t="s">
        <v>34</v>
      </c>
      <c r="U3307" t="s">
        <v>46</v>
      </c>
      <c r="V3307" t="s">
        <v>34</v>
      </c>
      <c r="W3307" t="s">
        <v>51</v>
      </c>
      <c r="X3307">
        <v>19.45</v>
      </c>
      <c r="Y3307">
        <v>159.19999999999999</v>
      </c>
      <c r="Z3307">
        <v>0</v>
      </c>
      <c r="AA3307">
        <v>0</v>
      </c>
      <c r="AB3307">
        <v>15.6</v>
      </c>
      <c r="AC3307">
        <v>174.8</v>
      </c>
      <c r="AD3307" t="s">
        <v>41</v>
      </c>
      <c r="AE3307" t="s">
        <v>42</v>
      </c>
      <c r="AF3307" t="s">
        <v>42</v>
      </c>
      <c r="AG3307">
        <f t="shared" si="102"/>
        <v>0</v>
      </c>
      <c r="AH3307" t="str" cm="1">
        <f t="array" ref="AH3307">_xlfn.IFS(
X3307&lt;=20, "&lt;20",
AND(X3307&gt;=20, X3307&lt;50), "20-50",
AND(X3307&gt;=50, X3307&lt;100), "50-100",
X3307&gt;=100, "&gt;100"
)</f>
        <v>&lt;20</v>
      </c>
      <c r="AI3307">
        <f t="shared" si="103"/>
        <v>0</v>
      </c>
      <c r="AJ3307" t="str" cm="1">
        <f t="array" ref="AJ3307">_xlfn.IFS(
C3307&lt;=20, "&lt;20",
AND(C3307&gt;=20, C3307&lt;35), "20-35",
AND(C3307&gt;=35, C3307&lt;50), "35-50",
C3307&gt;=50, "50-100"
)</f>
        <v>20-35</v>
      </c>
      <c r="AK3307" t="str" cm="1">
        <f t="array" ref="AK3307">_xlfn.IFS(
G3307&lt;6, "&lt;6",
AND(G3307&gt;=6, G3307&lt;12), "6-12",
AND(G3307&gt;=12, G3307&lt;18), "12-18",  AND(G3307&gt;=18, G3307&lt;24), "18-24", G3307&gt;=24, "24-36")</f>
        <v>24-36</v>
      </c>
    </row>
    <row r="3308" spans="1:37" x14ac:dyDescent="0.3">
      <c r="A3308" t="s">
        <v>3408</v>
      </c>
      <c r="B3308" t="s">
        <v>44</v>
      </c>
      <c r="C3308">
        <v>77</v>
      </c>
      <c r="D3308" t="s">
        <v>37</v>
      </c>
      <c r="E3308" t="s">
        <v>90</v>
      </c>
      <c r="F3308">
        <v>3</v>
      </c>
      <c r="G3308">
        <v>25</v>
      </c>
      <c r="H3308" t="s">
        <v>110</v>
      </c>
      <c r="I3308" t="s">
        <v>37</v>
      </c>
      <c r="J3308" t="s">
        <v>37</v>
      </c>
      <c r="K3308" t="s">
        <v>37</v>
      </c>
      <c r="L3308" t="s">
        <v>50</v>
      </c>
      <c r="M3308" t="s">
        <v>34</v>
      </c>
      <c r="N3308" t="s">
        <v>34</v>
      </c>
      <c r="O3308" t="s">
        <v>34</v>
      </c>
      <c r="P3308" t="s">
        <v>37</v>
      </c>
      <c r="Q3308" t="s">
        <v>37</v>
      </c>
      <c r="R3308" t="s">
        <v>37</v>
      </c>
      <c r="S3308" t="s">
        <v>34</v>
      </c>
      <c r="T3308" t="s">
        <v>37</v>
      </c>
      <c r="U3308" t="s">
        <v>46</v>
      </c>
      <c r="V3308" t="s">
        <v>37</v>
      </c>
      <c r="W3308" t="s">
        <v>51</v>
      </c>
      <c r="X3308">
        <v>99.55</v>
      </c>
      <c r="Y3308">
        <v>3734.25</v>
      </c>
      <c r="Z3308">
        <v>0</v>
      </c>
      <c r="AA3308">
        <v>0</v>
      </c>
      <c r="AB3308">
        <v>1800.82</v>
      </c>
      <c r="AC3308">
        <v>5535.07</v>
      </c>
      <c r="AD3308" t="s">
        <v>52</v>
      </c>
      <c r="AE3308" t="s">
        <v>58</v>
      </c>
      <c r="AF3308" t="s">
        <v>288</v>
      </c>
      <c r="AG3308">
        <f t="shared" si="102"/>
        <v>1</v>
      </c>
      <c r="AH3308" t="str" cm="1">
        <f t="array" ref="AH3308">_xlfn.IFS(
X3308&lt;=20, "&lt;20",
AND(X3308&gt;=20, X3308&lt;50), "20-50",
AND(X3308&gt;=50, X3308&lt;100), "50-100",
X3308&gt;=100, "&gt;100"
)</f>
        <v>50-100</v>
      </c>
      <c r="AI3308">
        <f t="shared" si="103"/>
        <v>0</v>
      </c>
      <c r="AJ3308" t="str" cm="1">
        <f t="array" ref="AJ3308">_xlfn.IFS(
C3308&lt;=20, "&lt;20",
AND(C3308&gt;=20, C3308&lt;35), "20-35",
AND(C3308&gt;=35, C3308&lt;50), "35-50",
C3308&gt;=50, "50-100"
)</f>
        <v>50-100</v>
      </c>
      <c r="AK3308" t="str" cm="1">
        <f t="array" ref="AK3308">_xlfn.IFS(
G3308&lt;6, "&lt;6",
AND(G3308&gt;=6, G3308&lt;12), "6-12",
AND(G3308&gt;=12, G3308&lt;18), "12-18",  AND(G3308&gt;=18, G3308&lt;24), "18-24", G3308&gt;=24, "24-36")</f>
        <v>24-36</v>
      </c>
    </row>
    <row r="3309" spans="1:37" x14ac:dyDescent="0.3">
      <c r="A3309" t="s">
        <v>3409</v>
      </c>
      <c r="B3309" t="s">
        <v>33</v>
      </c>
      <c r="C3309">
        <v>40</v>
      </c>
      <c r="D3309" t="s">
        <v>34</v>
      </c>
      <c r="E3309" t="s">
        <v>69</v>
      </c>
      <c r="F3309">
        <v>14</v>
      </c>
      <c r="G3309">
        <v>5</v>
      </c>
      <c r="H3309" t="s">
        <v>110</v>
      </c>
      <c r="I3309" t="s">
        <v>37</v>
      </c>
      <c r="J3309" t="s">
        <v>34</v>
      </c>
      <c r="K3309" t="s">
        <v>34</v>
      </c>
      <c r="L3309" t="s">
        <v>34</v>
      </c>
      <c r="M3309" t="s">
        <v>34</v>
      </c>
      <c r="N3309" t="s">
        <v>34</v>
      </c>
      <c r="O3309" t="s">
        <v>34</v>
      </c>
      <c r="P3309" t="s">
        <v>34</v>
      </c>
      <c r="Q3309" t="s">
        <v>34</v>
      </c>
      <c r="R3309" t="s">
        <v>34</v>
      </c>
      <c r="S3309" t="s">
        <v>34</v>
      </c>
      <c r="T3309" t="s">
        <v>34</v>
      </c>
      <c r="U3309" t="s">
        <v>46</v>
      </c>
      <c r="V3309" t="s">
        <v>34</v>
      </c>
      <c r="W3309" t="s">
        <v>40</v>
      </c>
      <c r="X3309">
        <v>20.8</v>
      </c>
      <c r="Y3309">
        <v>635.9</v>
      </c>
      <c r="Z3309">
        <v>46.07</v>
      </c>
      <c r="AA3309">
        <v>0</v>
      </c>
      <c r="AB3309">
        <v>1514.36</v>
      </c>
      <c r="AC3309">
        <v>2104.19</v>
      </c>
      <c r="AD3309" t="s">
        <v>41</v>
      </c>
      <c r="AE3309" t="s">
        <v>42</v>
      </c>
      <c r="AF3309" t="s">
        <v>42</v>
      </c>
      <c r="AG3309">
        <f t="shared" si="102"/>
        <v>0</v>
      </c>
      <c r="AH3309" t="str" cm="1">
        <f t="array" ref="AH3309">_xlfn.IFS(
X3309&lt;=20, "&lt;20",
AND(X3309&gt;=20, X3309&lt;50), "20-50",
AND(X3309&gt;=50, X3309&lt;100), "50-100",
X3309&gt;=100, "&gt;100"
)</f>
        <v>20-50</v>
      </c>
      <c r="AI3309">
        <f t="shared" si="103"/>
        <v>0</v>
      </c>
      <c r="AJ3309" t="str" cm="1">
        <f t="array" ref="AJ3309">_xlfn.IFS(
C3309&lt;=20, "&lt;20",
AND(C3309&gt;=20, C3309&lt;35), "20-35",
AND(C3309&gt;=35, C3309&lt;50), "35-50",
C3309&gt;=50, "50-100"
)</f>
        <v>35-50</v>
      </c>
      <c r="AK3309" t="str" cm="1">
        <f t="array" ref="AK3309">_xlfn.IFS(
G3309&lt;6, "&lt;6",
AND(G3309&gt;=6, G3309&lt;12), "6-12",
AND(G3309&gt;=12, G3309&lt;18), "12-18",  AND(G3309&gt;=18, G3309&lt;24), "18-24", G3309&gt;=24, "24-36")</f>
        <v>&lt;6</v>
      </c>
    </row>
    <row r="3310" spans="1:37" x14ac:dyDescent="0.3">
      <c r="A3310" t="s">
        <v>3410</v>
      </c>
      <c r="B3310" t="s">
        <v>33</v>
      </c>
      <c r="C3310">
        <v>35</v>
      </c>
      <c r="D3310" t="s">
        <v>34</v>
      </c>
      <c r="E3310" t="s">
        <v>48</v>
      </c>
      <c r="F3310">
        <v>14</v>
      </c>
      <c r="G3310">
        <v>7</v>
      </c>
      <c r="H3310" t="s">
        <v>36</v>
      </c>
      <c r="I3310" t="s">
        <v>37</v>
      </c>
      <c r="J3310" t="s">
        <v>34</v>
      </c>
      <c r="K3310" t="s">
        <v>34</v>
      </c>
      <c r="L3310" t="s">
        <v>34</v>
      </c>
      <c r="M3310" t="s">
        <v>34</v>
      </c>
      <c r="N3310" t="s">
        <v>34</v>
      </c>
      <c r="O3310" t="s">
        <v>34</v>
      </c>
      <c r="P3310" t="s">
        <v>34</v>
      </c>
      <c r="Q3310" t="s">
        <v>34</v>
      </c>
      <c r="R3310" t="s">
        <v>34</v>
      </c>
      <c r="S3310" t="s">
        <v>34</v>
      </c>
      <c r="T3310" t="s">
        <v>34</v>
      </c>
      <c r="U3310" t="s">
        <v>67</v>
      </c>
      <c r="V3310" t="s">
        <v>34</v>
      </c>
      <c r="W3310" t="s">
        <v>40</v>
      </c>
      <c r="X3310">
        <v>20.2</v>
      </c>
      <c r="Y3310">
        <v>387.4</v>
      </c>
      <c r="Z3310">
        <v>0</v>
      </c>
      <c r="AA3310">
        <v>0</v>
      </c>
      <c r="AB3310">
        <v>602.29999999999995</v>
      </c>
      <c r="AC3310">
        <v>989.7</v>
      </c>
      <c r="AD3310" t="s">
        <v>41</v>
      </c>
      <c r="AE3310" t="s">
        <v>42</v>
      </c>
      <c r="AF3310" t="s">
        <v>42</v>
      </c>
      <c r="AG3310">
        <f t="shared" si="102"/>
        <v>0</v>
      </c>
      <c r="AH3310" t="str" cm="1">
        <f t="array" ref="AH3310">_xlfn.IFS(
X3310&lt;=20, "&lt;20",
AND(X3310&gt;=20, X3310&lt;50), "20-50",
AND(X3310&gt;=50, X3310&lt;100), "50-100",
X3310&gt;=100, "&gt;100"
)</f>
        <v>20-50</v>
      </c>
      <c r="AI3310">
        <f t="shared" si="103"/>
        <v>0</v>
      </c>
      <c r="AJ3310" t="str" cm="1">
        <f t="array" ref="AJ3310">_xlfn.IFS(
C3310&lt;=20, "&lt;20",
AND(C3310&gt;=20, C3310&lt;35), "20-35",
AND(C3310&gt;=35, C3310&lt;50), "35-50",
C3310&gt;=50, "50-100"
)</f>
        <v>35-50</v>
      </c>
      <c r="AK3310" t="str" cm="1">
        <f t="array" ref="AK3310">_xlfn.IFS(
G3310&lt;6, "&lt;6",
AND(G3310&gt;=6, G3310&lt;12), "6-12",
AND(G3310&gt;=12, G3310&lt;18), "12-18",  AND(G3310&gt;=18, G3310&lt;24), "18-24", G3310&gt;=24, "24-36")</f>
        <v>6-12</v>
      </c>
    </row>
    <row r="3311" spans="1:37" x14ac:dyDescent="0.3">
      <c r="A3311" t="s">
        <v>3411</v>
      </c>
      <c r="B3311" t="s">
        <v>44</v>
      </c>
      <c r="C3311">
        <v>76</v>
      </c>
      <c r="D3311" t="s">
        <v>34</v>
      </c>
      <c r="E3311" t="s">
        <v>87</v>
      </c>
      <c r="F3311">
        <v>14</v>
      </c>
      <c r="G3311">
        <v>7</v>
      </c>
      <c r="H3311" t="s">
        <v>36</v>
      </c>
      <c r="I3311" t="s">
        <v>37</v>
      </c>
      <c r="J3311" t="s">
        <v>37</v>
      </c>
      <c r="K3311" t="s">
        <v>37</v>
      </c>
      <c r="L3311" t="s">
        <v>50</v>
      </c>
      <c r="M3311" t="s">
        <v>37</v>
      </c>
      <c r="N3311" t="s">
        <v>37</v>
      </c>
      <c r="O3311" t="s">
        <v>37</v>
      </c>
      <c r="P3311" t="s">
        <v>37</v>
      </c>
      <c r="Q3311" t="s">
        <v>37</v>
      </c>
      <c r="R3311" t="s">
        <v>37</v>
      </c>
      <c r="S3311" t="s">
        <v>34</v>
      </c>
      <c r="T3311" t="s">
        <v>37</v>
      </c>
      <c r="U3311" t="s">
        <v>67</v>
      </c>
      <c r="V3311" t="s">
        <v>37</v>
      </c>
      <c r="W3311" t="s">
        <v>51</v>
      </c>
      <c r="X3311">
        <v>113.65</v>
      </c>
      <c r="Y3311">
        <v>7714.65</v>
      </c>
      <c r="Z3311">
        <v>24.36</v>
      </c>
      <c r="AA3311">
        <v>0</v>
      </c>
      <c r="AB3311">
        <v>2477.3000000000002</v>
      </c>
      <c r="AC3311">
        <v>10167.59</v>
      </c>
      <c r="AD3311" t="s">
        <v>41</v>
      </c>
      <c r="AE3311" t="s">
        <v>42</v>
      </c>
      <c r="AF3311" t="s">
        <v>42</v>
      </c>
      <c r="AG3311">
        <f t="shared" si="102"/>
        <v>0</v>
      </c>
      <c r="AH3311" t="str" cm="1">
        <f t="array" ref="AH3311">_xlfn.IFS(
X3311&lt;=20, "&lt;20",
AND(X3311&gt;=20, X3311&lt;50), "20-50",
AND(X3311&gt;=50, X3311&lt;100), "50-100",
X3311&gt;=100, "&gt;100"
)</f>
        <v>&gt;100</v>
      </c>
      <c r="AI3311">
        <f t="shared" si="103"/>
        <v>0</v>
      </c>
      <c r="AJ3311" t="str" cm="1">
        <f t="array" ref="AJ3311">_xlfn.IFS(
C3311&lt;=20, "&lt;20",
AND(C3311&gt;=20, C3311&lt;35), "20-35",
AND(C3311&gt;=35, C3311&lt;50), "35-50",
C3311&gt;=50, "50-100"
)</f>
        <v>50-100</v>
      </c>
      <c r="AK3311" t="str" cm="1">
        <f t="array" ref="AK3311">_xlfn.IFS(
G3311&lt;6, "&lt;6",
AND(G3311&gt;=6, G3311&lt;12), "6-12",
AND(G3311&gt;=12, G3311&lt;18), "12-18",  AND(G3311&gt;=18, G3311&lt;24), "18-24", G3311&gt;=24, "24-36")</f>
        <v>6-12</v>
      </c>
    </row>
    <row r="3312" spans="1:37" x14ac:dyDescent="0.3">
      <c r="A3312" t="s">
        <v>3412</v>
      </c>
      <c r="B3312" t="s">
        <v>33</v>
      </c>
      <c r="C3312">
        <v>67</v>
      </c>
      <c r="D3312" t="s">
        <v>37</v>
      </c>
      <c r="E3312" t="s">
        <v>61</v>
      </c>
      <c r="F3312">
        <v>15</v>
      </c>
      <c r="G3312">
        <v>21</v>
      </c>
      <c r="H3312" t="s">
        <v>49</v>
      </c>
      <c r="I3312" t="s">
        <v>37</v>
      </c>
      <c r="J3312" t="s">
        <v>34</v>
      </c>
      <c r="K3312" t="s">
        <v>37</v>
      </c>
      <c r="L3312" t="s">
        <v>50</v>
      </c>
      <c r="M3312" t="s">
        <v>34</v>
      </c>
      <c r="N3312" t="s">
        <v>34</v>
      </c>
      <c r="O3312" t="s">
        <v>34</v>
      </c>
      <c r="P3312" t="s">
        <v>34</v>
      </c>
      <c r="Q3312" t="s">
        <v>34</v>
      </c>
      <c r="R3312" t="s">
        <v>34</v>
      </c>
      <c r="S3312" t="s">
        <v>34</v>
      </c>
      <c r="T3312" t="s">
        <v>37</v>
      </c>
      <c r="U3312" t="s">
        <v>46</v>
      </c>
      <c r="V3312" t="s">
        <v>37</v>
      </c>
      <c r="W3312" t="s">
        <v>51</v>
      </c>
      <c r="X3312">
        <v>68.95</v>
      </c>
      <c r="Y3312">
        <v>68.95</v>
      </c>
      <c r="Z3312">
        <v>0</v>
      </c>
      <c r="AA3312">
        <v>0</v>
      </c>
      <c r="AB3312">
        <v>21.65</v>
      </c>
      <c r="AC3312">
        <v>90.6</v>
      </c>
      <c r="AD3312" t="s">
        <v>52</v>
      </c>
      <c r="AE3312" t="s">
        <v>58</v>
      </c>
      <c r="AF3312" t="s">
        <v>88</v>
      </c>
      <c r="AG3312">
        <f t="shared" si="102"/>
        <v>1</v>
      </c>
      <c r="AH3312" t="str" cm="1">
        <f t="array" ref="AH3312">_xlfn.IFS(
X3312&lt;=20, "&lt;20",
AND(X3312&gt;=20, X3312&lt;50), "20-50",
AND(X3312&gt;=50, X3312&lt;100), "50-100",
X3312&gt;=100, "&gt;100"
)</f>
        <v>50-100</v>
      </c>
      <c r="AI3312">
        <f t="shared" si="103"/>
        <v>0</v>
      </c>
      <c r="AJ3312" t="str" cm="1">
        <f t="array" ref="AJ3312">_xlfn.IFS(
C3312&lt;=20, "&lt;20",
AND(C3312&gt;=20, C3312&lt;35), "20-35",
AND(C3312&gt;=35, C3312&lt;50), "35-50",
C3312&gt;=50, "50-100"
)</f>
        <v>50-100</v>
      </c>
      <c r="AK3312" t="str" cm="1">
        <f t="array" ref="AK3312">_xlfn.IFS(
G3312&lt;6, "&lt;6",
AND(G3312&gt;=6, G3312&lt;12), "6-12",
AND(G3312&gt;=12, G3312&lt;18), "12-18",  AND(G3312&gt;=18, G3312&lt;24), "18-24", G3312&gt;=24, "24-36")</f>
        <v>18-24</v>
      </c>
    </row>
    <row r="3313" spans="1:37" x14ac:dyDescent="0.3">
      <c r="A3313" t="s">
        <v>3413</v>
      </c>
      <c r="B3313" t="s">
        <v>33</v>
      </c>
      <c r="C3313">
        <v>24</v>
      </c>
      <c r="D3313" t="s">
        <v>37</v>
      </c>
      <c r="E3313" t="s">
        <v>48</v>
      </c>
      <c r="F3313">
        <v>7</v>
      </c>
      <c r="G3313">
        <v>3</v>
      </c>
      <c r="H3313" t="s">
        <v>49</v>
      </c>
      <c r="I3313" t="s">
        <v>37</v>
      </c>
      <c r="J3313" t="s">
        <v>34</v>
      </c>
      <c r="K3313" t="s">
        <v>37</v>
      </c>
      <c r="L3313" t="s">
        <v>50</v>
      </c>
      <c r="M3313" t="s">
        <v>34</v>
      </c>
      <c r="N3313" t="s">
        <v>34</v>
      </c>
      <c r="O3313" t="s">
        <v>34</v>
      </c>
      <c r="P3313" t="s">
        <v>34</v>
      </c>
      <c r="Q3313" t="s">
        <v>34</v>
      </c>
      <c r="R3313" t="s">
        <v>37</v>
      </c>
      <c r="S3313" t="s">
        <v>37</v>
      </c>
      <c r="T3313" t="s">
        <v>37</v>
      </c>
      <c r="U3313" t="s">
        <v>46</v>
      </c>
      <c r="V3313" t="s">
        <v>37</v>
      </c>
      <c r="W3313" t="s">
        <v>51</v>
      </c>
      <c r="X3313">
        <v>79.900000000000006</v>
      </c>
      <c r="Y3313">
        <v>324.3</v>
      </c>
      <c r="Z3313">
        <v>0</v>
      </c>
      <c r="AA3313">
        <v>0</v>
      </c>
      <c r="AB3313">
        <v>172.24</v>
      </c>
      <c r="AC3313">
        <v>496.54</v>
      </c>
      <c r="AD3313" t="s">
        <v>52</v>
      </c>
      <c r="AE3313" t="s">
        <v>53</v>
      </c>
      <c r="AF3313" t="s">
        <v>54</v>
      </c>
      <c r="AG3313">
        <f t="shared" si="102"/>
        <v>1</v>
      </c>
      <c r="AH3313" t="str" cm="1">
        <f t="array" ref="AH3313">_xlfn.IFS(
X3313&lt;=20, "&lt;20",
AND(X3313&gt;=20, X3313&lt;50), "20-50",
AND(X3313&gt;=50, X3313&lt;100), "50-100",
X3313&gt;=100, "&gt;100"
)</f>
        <v>50-100</v>
      </c>
      <c r="AI3313">
        <f t="shared" si="103"/>
        <v>0</v>
      </c>
      <c r="AJ3313" t="str" cm="1">
        <f t="array" ref="AJ3313">_xlfn.IFS(
C3313&lt;=20, "&lt;20",
AND(C3313&gt;=20, C3313&lt;35), "20-35",
AND(C3313&gt;=35, C3313&lt;50), "35-50",
C3313&gt;=50, "50-100"
)</f>
        <v>20-35</v>
      </c>
      <c r="AK3313" t="str" cm="1">
        <f t="array" ref="AK3313">_xlfn.IFS(
G3313&lt;6, "&lt;6",
AND(G3313&gt;=6, G3313&lt;12), "6-12",
AND(G3313&gt;=12, G3313&lt;18), "12-18",  AND(G3313&gt;=18, G3313&lt;24), "18-24", G3313&gt;=24, "24-36")</f>
        <v>&lt;6</v>
      </c>
    </row>
    <row r="3314" spans="1:37" x14ac:dyDescent="0.3">
      <c r="A3314" t="s">
        <v>3414</v>
      </c>
      <c r="B3314" t="s">
        <v>44</v>
      </c>
      <c r="C3314">
        <v>23</v>
      </c>
      <c r="D3314" t="s">
        <v>34</v>
      </c>
      <c r="E3314" t="s">
        <v>114</v>
      </c>
      <c r="F3314">
        <v>1</v>
      </c>
      <c r="G3314">
        <v>11</v>
      </c>
      <c r="H3314" t="s">
        <v>70</v>
      </c>
      <c r="I3314" t="s">
        <v>37</v>
      </c>
      <c r="J3314" t="s">
        <v>34</v>
      </c>
      <c r="K3314" t="s">
        <v>34</v>
      </c>
      <c r="L3314" t="s">
        <v>34</v>
      </c>
      <c r="M3314" t="s">
        <v>34</v>
      </c>
      <c r="N3314" t="s">
        <v>34</v>
      </c>
      <c r="O3314" t="s">
        <v>34</v>
      </c>
      <c r="P3314" t="s">
        <v>34</v>
      </c>
      <c r="Q3314" t="s">
        <v>34</v>
      </c>
      <c r="R3314" t="s">
        <v>34</v>
      </c>
      <c r="S3314" t="s">
        <v>34</v>
      </c>
      <c r="T3314" t="s">
        <v>34</v>
      </c>
      <c r="U3314" t="s">
        <v>67</v>
      </c>
      <c r="V3314" t="s">
        <v>34</v>
      </c>
      <c r="W3314" t="s">
        <v>51</v>
      </c>
      <c r="X3314">
        <v>20.65</v>
      </c>
      <c r="Y3314">
        <v>1020.75</v>
      </c>
      <c r="Z3314">
        <v>19.32</v>
      </c>
      <c r="AA3314">
        <v>0</v>
      </c>
      <c r="AB3314">
        <v>980.73</v>
      </c>
      <c r="AC3314">
        <v>1982.16</v>
      </c>
      <c r="AD3314" t="s">
        <v>41</v>
      </c>
      <c r="AE3314" t="s">
        <v>42</v>
      </c>
      <c r="AF3314" t="s">
        <v>42</v>
      </c>
      <c r="AG3314">
        <f t="shared" si="102"/>
        <v>0</v>
      </c>
      <c r="AH3314" t="str" cm="1">
        <f t="array" ref="AH3314">_xlfn.IFS(
X3314&lt;=20, "&lt;20",
AND(X3314&gt;=20, X3314&lt;50), "20-50",
AND(X3314&gt;=50, X3314&lt;100), "50-100",
X3314&gt;=100, "&gt;100"
)</f>
        <v>20-50</v>
      </c>
      <c r="AI3314">
        <f t="shared" si="103"/>
        <v>0</v>
      </c>
      <c r="AJ3314" t="str" cm="1">
        <f t="array" ref="AJ3314">_xlfn.IFS(
C3314&lt;=20, "&lt;20",
AND(C3314&gt;=20, C3314&lt;35), "20-35",
AND(C3314&gt;=35, C3314&lt;50), "35-50",
C3314&gt;=50, "50-100"
)</f>
        <v>20-35</v>
      </c>
      <c r="AK3314" t="str" cm="1">
        <f t="array" ref="AK3314">_xlfn.IFS(
G3314&lt;6, "&lt;6",
AND(G3314&gt;=6, G3314&lt;12), "6-12",
AND(G3314&gt;=12, G3314&lt;18), "12-18",  AND(G3314&gt;=18, G3314&lt;24), "18-24", G3314&gt;=24, "24-36")</f>
        <v>6-12</v>
      </c>
    </row>
    <row r="3315" spans="1:37" x14ac:dyDescent="0.3">
      <c r="A3315" t="s">
        <v>3415</v>
      </c>
      <c r="B3315" t="s">
        <v>33</v>
      </c>
      <c r="C3315">
        <v>56</v>
      </c>
      <c r="D3315" t="s">
        <v>34</v>
      </c>
      <c r="E3315" t="s">
        <v>82</v>
      </c>
      <c r="F3315">
        <v>13</v>
      </c>
      <c r="G3315">
        <v>21</v>
      </c>
      <c r="H3315" t="s">
        <v>110</v>
      </c>
      <c r="I3315" t="s">
        <v>37</v>
      </c>
      <c r="J3315" t="s">
        <v>34</v>
      </c>
      <c r="K3315" t="s">
        <v>37</v>
      </c>
      <c r="L3315" t="s">
        <v>72</v>
      </c>
      <c r="M3315" t="s">
        <v>37</v>
      </c>
      <c r="N3315" t="s">
        <v>34</v>
      </c>
      <c r="O3315" t="s">
        <v>34</v>
      </c>
      <c r="P3315" t="s">
        <v>34</v>
      </c>
      <c r="Q3315" t="s">
        <v>37</v>
      </c>
      <c r="R3315" t="s">
        <v>34</v>
      </c>
      <c r="S3315" t="s">
        <v>34</v>
      </c>
      <c r="T3315" t="s">
        <v>37</v>
      </c>
      <c r="U3315" t="s">
        <v>39</v>
      </c>
      <c r="V3315" t="s">
        <v>37</v>
      </c>
      <c r="W3315" t="s">
        <v>51</v>
      </c>
      <c r="X3315">
        <v>62.15</v>
      </c>
      <c r="Y3315">
        <v>2215.4499999999998</v>
      </c>
      <c r="Z3315">
        <v>0</v>
      </c>
      <c r="AA3315">
        <v>0</v>
      </c>
      <c r="AB3315">
        <v>858.55</v>
      </c>
      <c r="AC3315">
        <v>3074</v>
      </c>
      <c r="AD3315" t="s">
        <v>41</v>
      </c>
      <c r="AE3315" t="s">
        <v>42</v>
      </c>
      <c r="AF3315" t="s">
        <v>42</v>
      </c>
      <c r="AG3315">
        <f t="shared" si="102"/>
        <v>0</v>
      </c>
      <c r="AH3315" t="str" cm="1">
        <f t="array" ref="AH3315">_xlfn.IFS(
X3315&lt;=20, "&lt;20",
AND(X3315&gt;=20, X3315&lt;50), "20-50",
AND(X3315&gt;=50, X3315&lt;100), "50-100",
X3315&gt;=100, "&gt;100"
)</f>
        <v>50-100</v>
      </c>
      <c r="AI3315">
        <f t="shared" si="103"/>
        <v>0</v>
      </c>
      <c r="AJ3315" t="str" cm="1">
        <f t="array" ref="AJ3315">_xlfn.IFS(
C3315&lt;=20, "&lt;20",
AND(C3315&gt;=20, C3315&lt;35), "20-35",
AND(C3315&gt;=35, C3315&lt;50), "35-50",
C3315&gt;=50, "50-100"
)</f>
        <v>50-100</v>
      </c>
      <c r="AK3315" t="str" cm="1">
        <f t="array" ref="AK3315">_xlfn.IFS(
G3315&lt;6, "&lt;6",
AND(G3315&gt;=6, G3315&lt;12), "6-12",
AND(G3315&gt;=12, G3315&lt;18), "12-18",  AND(G3315&gt;=18, G3315&lt;24), "18-24", G3315&gt;=24, "24-36")</f>
        <v>18-24</v>
      </c>
    </row>
    <row r="3316" spans="1:37" x14ac:dyDescent="0.3">
      <c r="A3316" t="s">
        <v>3416</v>
      </c>
      <c r="B3316" t="s">
        <v>33</v>
      </c>
      <c r="C3316">
        <v>59</v>
      </c>
      <c r="D3316" t="s">
        <v>34</v>
      </c>
      <c r="E3316" t="s">
        <v>74</v>
      </c>
      <c r="F3316">
        <v>9</v>
      </c>
      <c r="G3316">
        <v>9</v>
      </c>
      <c r="H3316" t="s">
        <v>36</v>
      </c>
      <c r="I3316" t="s">
        <v>37</v>
      </c>
      <c r="J3316" t="s">
        <v>37</v>
      </c>
      <c r="K3316" t="s">
        <v>37</v>
      </c>
      <c r="L3316" t="s">
        <v>50</v>
      </c>
      <c r="M3316" t="s">
        <v>34</v>
      </c>
      <c r="N3316" t="s">
        <v>34</v>
      </c>
      <c r="O3316" t="s">
        <v>34</v>
      </c>
      <c r="P3316" t="s">
        <v>37</v>
      </c>
      <c r="Q3316" t="s">
        <v>34</v>
      </c>
      <c r="R3316" t="s">
        <v>37</v>
      </c>
      <c r="S3316" t="s">
        <v>37</v>
      </c>
      <c r="T3316" t="s">
        <v>37</v>
      </c>
      <c r="U3316" t="s">
        <v>46</v>
      </c>
      <c r="V3316" t="s">
        <v>37</v>
      </c>
      <c r="W3316" t="s">
        <v>40</v>
      </c>
      <c r="X3316">
        <v>89.9</v>
      </c>
      <c r="Y3316">
        <v>2723.15</v>
      </c>
      <c r="Z3316">
        <v>0</v>
      </c>
      <c r="AA3316">
        <v>0</v>
      </c>
      <c r="AB3316">
        <v>959.1</v>
      </c>
      <c r="AC3316">
        <v>3682.25</v>
      </c>
      <c r="AD3316" t="s">
        <v>41</v>
      </c>
      <c r="AE3316" t="s">
        <v>42</v>
      </c>
      <c r="AF3316" t="s">
        <v>42</v>
      </c>
      <c r="AG3316">
        <f t="shared" si="102"/>
        <v>0</v>
      </c>
      <c r="AH3316" t="str" cm="1">
        <f t="array" ref="AH3316">_xlfn.IFS(
X3316&lt;=20, "&lt;20",
AND(X3316&gt;=20, X3316&lt;50), "20-50",
AND(X3316&gt;=50, X3316&lt;100), "50-100",
X3316&gt;=100, "&gt;100"
)</f>
        <v>50-100</v>
      </c>
      <c r="AI3316">
        <f t="shared" si="103"/>
        <v>0</v>
      </c>
      <c r="AJ3316" t="str" cm="1">
        <f t="array" ref="AJ3316">_xlfn.IFS(
C3316&lt;=20, "&lt;20",
AND(C3316&gt;=20, C3316&lt;35), "20-35",
AND(C3316&gt;=35, C3316&lt;50), "35-50",
C3316&gt;=50, "50-100"
)</f>
        <v>50-100</v>
      </c>
      <c r="AK3316" t="str" cm="1">
        <f t="array" ref="AK3316">_xlfn.IFS(
G3316&lt;6, "&lt;6",
AND(G3316&gt;=6, G3316&lt;12), "6-12",
AND(G3316&gt;=12, G3316&lt;18), "12-18",  AND(G3316&gt;=18, G3316&lt;24), "18-24", G3316&gt;=24, "24-36")</f>
        <v>6-12</v>
      </c>
    </row>
    <row r="3317" spans="1:37" x14ac:dyDescent="0.3">
      <c r="A3317" t="s">
        <v>3417</v>
      </c>
      <c r="B3317" t="s">
        <v>44</v>
      </c>
      <c r="C3317">
        <v>57</v>
      </c>
      <c r="D3317" t="s">
        <v>34</v>
      </c>
      <c r="E3317" t="s">
        <v>56</v>
      </c>
      <c r="F3317">
        <v>11</v>
      </c>
      <c r="G3317">
        <v>21</v>
      </c>
      <c r="H3317" t="s">
        <v>49</v>
      </c>
      <c r="I3317" t="s">
        <v>37</v>
      </c>
      <c r="J3317" t="s">
        <v>37</v>
      </c>
      <c r="K3317" t="s">
        <v>37</v>
      </c>
      <c r="L3317" t="s">
        <v>50</v>
      </c>
      <c r="M3317" t="s">
        <v>34</v>
      </c>
      <c r="N3317" t="s">
        <v>34</v>
      </c>
      <c r="O3317" t="s">
        <v>34</v>
      </c>
      <c r="P3317" t="s">
        <v>37</v>
      </c>
      <c r="Q3317" t="s">
        <v>34</v>
      </c>
      <c r="R3317" t="s">
        <v>37</v>
      </c>
      <c r="S3317" t="s">
        <v>37</v>
      </c>
      <c r="T3317" t="s">
        <v>34</v>
      </c>
      <c r="U3317" t="s">
        <v>46</v>
      </c>
      <c r="V3317" t="s">
        <v>37</v>
      </c>
      <c r="W3317" t="s">
        <v>51</v>
      </c>
      <c r="X3317">
        <v>90.25</v>
      </c>
      <c r="Y3317">
        <v>743.75</v>
      </c>
      <c r="Z3317">
        <v>0</v>
      </c>
      <c r="AA3317">
        <v>0</v>
      </c>
      <c r="AB3317">
        <v>79.040000000000006</v>
      </c>
      <c r="AC3317">
        <v>822.79</v>
      </c>
      <c r="AD3317" t="s">
        <v>41</v>
      </c>
      <c r="AE3317" t="s">
        <v>42</v>
      </c>
      <c r="AF3317" t="s">
        <v>42</v>
      </c>
      <c r="AG3317">
        <f t="shared" si="102"/>
        <v>0</v>
      </c>
      <c r="AH3317" t="str" cm="1">
        <f t="array" ref="AH3317">_xlfn.IFS(
X3317&lt;=20, "&lt;20",
AND(X3317&gt;=20, X3317&lt;50), "20-50",
AND(X3317&gt;=50, X3317&lt;100), "50-100",
X3317&gt;=100, "&gt;100"
)</f>
        <v>50-100</v>
      </c>
      <c r="AI3317">
        <f t="shared" si="103"/>
        <v>0</v>
      </c>
      <c r="AJ3317" t="str" cm="1">
        <f t="array" ref="AJ3317">_xlfn.IFS(
C3317&lt;=20, "&lt;20",
AND(C3317&gt;=20, C3317&lt;35), "20-35",
AND(C3317&gt;=35, C3317&lt;50), "35-50",
C3317&gt;=50, "50-100"
)</f>
        <v>50-100</v>
      </c>
      <c r="AK3317" t="str" cm="1">
        <f t="array" ref="AK3317">_xlfn.IFS(
G3317&lt;6, "&lt;6",
AND(G3317&gt;=6, G3317&lt;12), "6-12",
AND(G3317&gt;=12, G3317&lt;18), "12-18",  AND(G3317&gt;=18, G3317&lt;24), "18-24", G3317&gt;=24, "24-36")</f>
        <v>18-24</v>
      </c>
    </row>
    <row r="3318" spans="1:37" x14ac:dyDescent="0.3">
      <c r="A3318" t="s">
        <v>3418</v>
      </c>
      <c r="B3318" t="s">
        <v>44</v>
      </c>
      <c r="C3318">
        <v>60</v>
      </c>
      <c r="D3318" t="s">
        <v>37</v>
      </c>
      <c r="E3318" t="s">
        <v>74</v>
      </c>
      <c r="F3318">
        <v>6</v>
      </c>
      <c r="G3318">
        <v>36</v>
      </c>
      <c r="H3318" t="s">
        <v>36</v>
      </c>
      <c r="I3318" t="s">
        <v>34</v>
      </c>
      <c r="J3318" t="s">
        <v>34</v>
      </c>
      <c r="K3318" t="s">
        <v>37</v>
      </c>
      <c r="L3318" t="s">
        <v>72</v>
      </c>
      <c r="M3318" t="s">
        <v>34</v>
      </c>
      <c r="N3318" t="s">
        <v>34</v>
      </c>
      <c r="O3318" t="s">
        <v>34</v>
      </c>
      <c r="P3318" t="s">
        <v>34</v>
      </c>
      <c r="Q3318" t="s">
        <v>34</v>
      </c>
      <c r="R3318" t="s">
        <v>34</v>
      </c>
      <c r="S3318" t="s">
        <v>34</v>
      </c>
      <c r="T3318" t="s">
        <v>37</v>
      </c>
      <c r="U3318" t="s">
        <v>46</v>
      </c>
      <c r="V3318" t="s">
        <v>37</v>
      </c>
      <c r="W3318" t="s">
        <v>51</v>
      </c>
      <c r="X3318">
        <v>25.15</v>
      </c>
      <c r="Y3318">
        <v>99.95</v>
      </c>
      <c r="Z3318">
        <v>0</v>
      </c>
      <c r="AA3318">
        <v>0</v>
      </c>
      <c r="AB3318">
        <v>0</v>
      </c>
      <c r="AC3318">
        <v>99.95</v>
      </c>
      <c r="AD3318" t="s">
        <v>41</v>
      </c>
      <c r="AE3318" t="s">
        <v>42</v>
      </c>
      <c r="AF3318" t="s">
        <v>42</v>
      </c>
      <c r="AG3318">
        <f t="shared" si="102"/>
        <v>0</v>
      </c>
      <c r="AH3318" t="str" cm="1">
        <f t="array" ref="AH3318">_xlfn.IFS(
X3318&lt;=20, "&lt;20",
AND(X3318&gt;=20, X3318&lt;50), "20-50",
AND(X3318&gt;=50, X3318&lt;100), "50-100",
X3318&gt;=100, "&gt;100"
)</f>
        <v>20-50</v>
      </c>
      <c r="AI3318">
        <f t="shared" si="103"/>
        <v>0</v>
      </c>
      <c r="AJ3318" t="str" cm="1">
        <f t="array" ref="AJ3318">_xlfn.IFS(
C3318&lt;=20, "&lt;20",
AND(C3318&gt;=20, C3318&lt;35), "20-35",
AND(C3318&gt;=35, C3318&lt;50), "35-50",
C3318&gt;=50, "50-100"
)</f>
        <v>50-100</v>
      </c>
      <c r="AK3318" t="str" cm="1">
        <f t="array" ref="AK3318">_xlfn.IFS(
G3318&lt;6, "&lt;6",
AND(G3318&gt;=6, G3318&lt;12), "6-12",
AND(G3318&gt;=12, G3318&lt;18), "12-18",  AND(G3318&gt;=18, G3318&lt;24), "18-24", G3318&gt;=24, "24-36")</f>
        <v>24-36</v>
      </c>
    </row>
    <row r="3319" spans="1:37" x14ac:dyDescent="0.3">
      <c r="A3319" t="s">
        <v>3419</v>
      </c>
      <c r="B3319" t="s">
        <v>44</v>
      </c>
      <c r="C3319">
        <v>20</v>
      </c>
      <c r="D3319" t="s">
        <v>37</v>
      </c>
      <c r="E3319" t="s">
        <v>69</v>
      </c>
      <c r="F3319">
        <v>3</v>
      </c>
      <c r="G3319">
        <v>2</v>
      </c>
      <c r="H3319" t="s">
        <v>57</v>
      </c>
      <c r="I3319" t="s">
        <v>37</v>
      </c>
      <c r="J3319" t="s">
        <v>34</v>
      </c>
      <c r="K3319" t="s">
        <v>34</v>
      </c>
      <c r="L3319" t="s">
        <v>34</v>
      </c>
      <c r="M3319" t="s">
        <v>34</v>
      </c>
      <c r="N3319" t="s">
        <v>34</v>
      </c>
      <c r="O3319" t="s">
        <v>34</v>
      </c>
      <c r="P3319" t="s">
        <v>34</v>
      </c>
      <c r="Q3319" t="s">
        <v>34</v>
      </c>
      <c r="R3319" t="s">
        <v>34</v>
      </c>
      <c r="S3319" t="s">
        <v>34</v>
      </c>
      <c r="T3319" t="s">
        <v>34</v>
      </c>
      <c r="U3319" t="s">
        <v>39</v>
      </c>
      <c r="V3319" t="s">
        <v>37</v>
      </c>
      <c r="W3319" t="s">
        <v>40</v>
      </c>
      <c r="X3319">
        <v>19.3</v>
      </c>
      <c r="Y3319">
        <v>185.2</v>
      </c>
      <c r="Z3319">
        <v>0</v>
      </c>
      <c r="AA3319">
        <v>0</v>
      </c>
      <c r="AB3319">
        <v>454.2</v>
      </c>
      <c r="AC3319">
        <v>639.4</v>
      </c>
      <c r="AD3319" t="s">
        <v>41</v>
      </c>
      <c r="AE3319" t="s">
        <v>42</v>
      </c>
      <c r="AF3319" t="s">
        <v>42</v>
      </c>
      <c r="AG3319">
        <f t="shared" si="102"/>
        <v>0</v>
      </c>
      <c r="AH3319" t="str" cm="1">
        <f t="array" ref="AH3319">_xlfn.IFS(
X3319&lt;=20, "&lt;20",
AND(X3319&gt;=20, X3319&lt;50), "20-50",
AND(X3319&gt;=50, X3319&lt;100), "50-100",
X3319&gt;=100, "&gt;100"
)</f>
        <v>&lt;20</v>
      </c>
      <c r="AI3319">
        <f t="shared" si="103"/>
        <v>0</v>
      </c>
      <c r="AJ3319" t="str" cm="1">
        <f t="array" ref="AJ3319">_xlfn.IFS(
C3319&lt;=20, "&lt;20",
AND(C3319&gt;=20, C3319&lt;35), "20-35",
AND(C3319&gt;=35, C3319&lt;50), "35-50",
C3319&gt;=50, "50-100"
)</f>
        <v>&lt;20</v>
      </c>
      <c r="AK3319" t="str" cm="1">
        <f t="array" ref="AK3319">_xlfn.IFS(
G3319&lt;6, "&lt;6",
AND(G3319&gt;=6, G3319&lt;12), "6-12",
AND(G3319&gt;=12, G3319&lt;18), "12-18",  AND(G3319&gt;=18, G3319&lt;24), "18-24", G3319&gt;=24, "24-36")</f>
        <v>&lt;6</v>
      </c>
    </row>
    <row r="3320" spans="1:37" x14ac:dyDescent="0.3">
      <c r="A3320" t="s">
        <v>3420</v>
      </c>
      <c r="B3320" t="s">
        <v>44</v>
      </c>
      <c r="C3320">
        <v>18</v>
      </c>
      <c r="D3320" t="s">
        <v>34</v>
      </c>
      <c r="E3320" t="s">
        <v>48</v>
      </c>
      <c r="F3320">
        <v>2</v>
      </c>
      <c r="G3320">
        <v>3</v>
      </c>
      <c r="H3320" t="s">
        <v>36</v>
      </c>
      <c r="I3320" t="s">
        <v>37</v>
      </c>
      <c r="J3320" t="s">
        <v>37</v>
      </c>
      <c r="K3320" t="s">
        <v>37</v>
      </c>
      <c r="L3320" t="s">
        <v>50</v>
      </c>
      <c r="M3320" t="s">
        <v>37</v>
      </c>
      <c r="N3320" t="s">
        <v>37</v>
      </c>
      <c r="O3320" t="s">
        <v>37</v>
      </c>
      <c r="P3320" t="s">
        <v>37</v>
      </c>
      <c r="Q3320" t="s">
        <v>34</v>
      </c>
      <c r="R3320" t="s">
        <v>37</v>
      </c>
      <c r="S3320" t="s">
        <v>37</v>
      </c>
      <c r="T3320" t="s">
        <v>37</v>
      </c>
      <c r="U3320" t="s">
        <v>39</v>
      </c>
      <c r="V3320" t="s">
        <v>37</v>
      </c>
      <c r="W3320" t="s">
        <v>40</v>
      </c>
      <c r="X3320">
        <v>104.9</v>
      </c>
      <c r="Y3320">
        <v>7537.5</v>
      </c>
      <c r="Z3320">
        <v>0</v>
      </c>
      <c r="AA3320">
        <v>0</v>
      </c>
      <c r="AB3320">
        <v>2964.96</v>
      </c>
      <c r="AC3320">
        <v>10502.46</v>
      </c>
      <c r="AD3320" t="s">
        <v>41</v>
      </c>
      <c r="AE3320" t="s">
        <v>42</v>
      </c>
      <c r="AF3320" t="s">
        <v>42</v>
      </c>
      <c r="AG3320">
        <f t="shared" si="102"/>
        <v>0</v>
      </c>
      <c r="AH3320" t="str" cm="1">
        <f t="array" ref="AH3320">_xlfn.IFS(
X3320&lt;=20, "&lt;20",
AND(X3320&gt;=20, X3320&lt;50), "20-50",
AND(X3320&gt;=50, X3320&lt;100), "50-100",
X3320&gt;=100, "&gt;100"
)</f>
        <v>&gt;100</v>
      </c>
      <c r="AI3320">
        <f t="shared" si="103"/>
        <v>0</v>
      </c>
      <c r="AJ3320" t="str" cm="1">
        <f t="array" ref="AJ3320">_xlfn.IFS(
C3320&lt;=20, "&lt;20",
AND(C3320&gt;=20, C3320&lt;35), "20-35",
AND(C3320&gt;=35, C3320&lt;50), "35-50",
C3320&gt;=50, "50-100"
)</f>
        <v>&lt;20</v>
      </c>
      <c r="AK3320" t="str" cm="1">
        <f t="array" ref="AK3320">_xlfn.IFS(
G3320&lt;6, "&lt;6",
AND(G3320&gt;=6, G3320&lt;12), "6-12",
AND(G3320&gt;=12, G3320&lt;18), "12-18",  AND(G3320&gt;=18, G3320&lt;24), "18-24", G3320&gt;=24, "24-36")</f>
        <v>&lt;6</v>
      </c>
    </row>
    <row r="3321" spans="1:37" x14ac:dyDescent="0.3">
      <c r="A3321" t="s">
        <v>3421</v>
      </c>
      <c r="B3321" t="s">
        <v>44</v>
      </c>
      <c r="C3321">
        <v>74</v>
      </c>
      <c r="D3321" t="s">
        <v>37</v>
      </c>
      <c r="E3321" t="s">
        <v>114</v>
      </c>
      <c r="F3321">
        <v>2</v>
      </c>
      <c r="G3321">
        <v>18</v>
      </c>
      <c r="H3321" t="s">
        <v>49</v>
      </c>
      <c r="I3321" t="s">
        <v>37</v>
      </c>
      <c r="J3321" t="s">
        <v>34</v>
      </c>
      <c r="K3321" t="s">
        <v>37</v>
      </c>
      <c r="L3321" t="s">
        <v>38</v>
      </c>
      <c r="M3321" t="s">
        <v>34</v>
      </c>
      <c r="N3321" t="s">
        <v>34</v>
      </c>
      <c r="O3321" t="s">
        <v>34</v>
      </c>
      <c r="P3321" t="s">
        <v>34</v>
      </c>
      <c r="Q3321" t="s">
        <v>34</v>
      </c>
      <c r="R3321" t="s">
        <v>34</v>
      </c>
      <c r="S3321" t="s">
        <v>34</v>
      </c>
      <c r="T3321" t="s">
        <v>37</v>
      </c>
      <c r="U3321" t="s">
        <v>46</v>
      </c>
      <c r="V3321" t="s">
        <v>37</v>
      </c>
      <c r="W3321" t="s">
        <v>51</v>
      </c>
      <c r="X3321">
        <v>44.7</v>
      </c>
      <c r="Y3321">
        <v>93.7</v>
      </c>
      <c r="Z3321">
        <v>0</v>
      </c>
      <c r="AA3321">
        <v>0</v>
      </c>
      <c r="AB3321">
        <v>82.86</v>
      </c>
      <c r="AC3321">
        <v>176.56</v>
      </c>
      <c r="AD3321" t="s">
        <v>52</v>
      </c>
      <c r="AE3321" t="s">
        <v>53</v>
      </c>
      <c r="AF3321" t="s">
        <v>162</v>
      </c>
      <c r="AG3321">
        <f t="shared" si="102"/>
        <v>1</v>
      </c>
      <c r="AH3321" t="str" cm="1">
        <f t="array" ref="AH3321">_xlfn.IFS(
X3321&lt;=20, "&lt;20",
AND(X3321&gt;=20, X3321&lt;50), "20-50",
AND(X3321&gt;=50, X3321&lt;100), "50-100",
X3321&gt;=100, "&gt;100"
)</f>
        <v>20-50</v>
      </c>
      <c r="AI3321">
        <f t="shared" si="103"/>
        <v>0</v>
      </c>
      <c r="AJ3321" t="str" cm="1">
        <f t="array" ref="AJ3321">_xlfn.IFS(
C3321&lt;=20, "&lt;20",
AND(C3321&gt;=20, C3321&lt;35), "20-35",
AND(C3321&gt;=35, C3321&lt;50), "35-50",
C3321&gt;=50, "50-100"
)</f>
        <v>50-100</v>
      </c>
      <c r="AK3321" t="str" cm="1">
        <f t="array" ref="AK3321">_xlfn.IFS(
G3321&lt;6, "&lt;6",
AND(G3321&gt;=6, G3321&lt;12), "6-12",
AND(G3321&gt;=12, G3321&lt;18), "12-18",  AND(G3321&gt;=18, G3321&lt;24), "18-24", G3321&gt;=24, "24-36")</f>
        <v>18-24</v>
      </c>
    </row>
    <row r="3322" spans="1:37" x14ac:dyDescent="0.3">
      <c r="A3322" t="s">
        <v>3422</v>
      </c>
      <c r="B3322" t="s">
        <v>44</v>
      </c>
      <c r="C3322">
        <v>49</v>
      </c>
      <c r="D3322" t="s">
        <v>37</v>
      </c>
      <c r="E3322" t="s">
        <v>61</v>
      </c>
      <c r="F3322">
        <v>13</v>
      </c>
      <c r="G3322">
        <v>15</v>
      </c>
      <c r="H3322" t="s">
        <v>57</v>
      </c>
      <c r="I3322" t="s">
        <v>37</v>
      </c>
      <c r="J3322" t="s">
        <v>37</v>
      </c>
      <c r="K3322" t="s">
        <v>37</v>
      </c>
      <c r="L3322" t="s">
        <v>50</v>
      </c>
      <c r="M3322" t="s">
        <v>34</v>
      </c>
      <c r="N3322" t="s">
        <v>37</v>
      </c>
      <c r="O3322" t="s">
        <v>34</v>
      </c>
      <c r="P3322" t="s">
        <v>34</v>
      </c>
      <c r="Q3322" t="s">
        <v>34</v>
      </c>
      <c r="R3322" t="s">
        <v>34</v>
      </c>
      <c r="S3322" t="s">
        <v>34</v>
      </c>
      <c r="T3322" t="s">
        <v>37</v>
      </c>
      <c r="U3322" t="s">
        <v>46</v>
      </c>
      <c r="V3322" t="s">
        <v>37</v>
      </c>
      <c r="W3322" t="s">
        <v>51</v>
      </c>
      <c r="X3322">
        <v>-7</v>
      </c>
      <c r="Y3322">
        <v>1676.95</v>
      </c>
      <c r="Z3322">
        <v>0</v>
      </c>
      <c r="AA3322">
        <v>0</v>
      </c>
      <c r="AB3322">
        <v>769.12</v>
      </c>
      <c r="AC3322">
        <v>2446.0700000000002</v>
      </c>
      <c r="AD3322" t="s">
        <v>52</v>
      </c>
      <c r="AE3322" t="s">
        <v>53</v>
      </c>
      <c r="AF3322" t="s">
        <v>54</v>
      </c>
      <c r="AG3322">
        <f t="shared" si="102"/>
        <v>1</v>
      </c>
      <c r="AH3322" t="str" cm="1">
        <f t="array" ref="AH3322">_xlfn.IFS(
X3322&lt;=20, "&lt;20",
AND(X3322&gt;=20, X3322&lt;50), "20-50",
AND(X3322&gt;=50, X3322&lt;100), "50-100",
X3322&gt;=100, "&gt;100"
)</f>
        <v>&lt;20</v>
      </c>
      <c r="AI3322">
        <f t="shared" si="103"/>
        <v>0</v>
      </c>
      <c r="AJ3322" t="str" cm="1">
        <f t="array" ref="AJ3322">_xlfn.IFS(
C3322&lt;=20, "&lt;20",
AND(C3322&gt;=20, C3322&lt;35), "20-35",
AND(C3322&gt;=35, C3322&lt;50), "35-50",
C3322&gt;=50, "50-100"
)</f>
        <v>35-50</v>
      </c>
      <c r="AK3322" t="str" cm="1">
        <f t="array" ref="AK3322">_xlfn.IFS(
G3322&lt;6, "&lt;6",
AND(G3322&gt;=6, G3322&lt;12), "6-12",
AND(G3322&gt;=12, G3322&lt;18), "12-18",  AND(G3322&gt;=18, G3322&lt;24), "18-24", G3322&gt;=24, "24-36")</f>
        <v>12-18</v>
      </c>
    </row>
    <row r="3323" spans="1:37" x14ac:dyDescent="0.3">
      <c r="A3323" t="s">
        <v>3423</v>
      </c>
      <c r="B3323" t="s">
        <v>33</v>
      </c>
      <c r="C3323">
        <v>37</v>
      </c>
      <c r="D3323" t="s">
        <v>37</v>
      </c>
      <c r="E3323" t="s">
        <v>114</v>
      </c>
      <c r="F3323">
        <v>9</v>
      </c>
      <c r="G3323">
        <v>34</v>
      </c>
      <c r="H3323" t="s">
        <v>36</v>
      </c>
      <c r="I3323" t="s">
        <v>37</v>
      </c>
      <c r="J3323" t="s">
        <v>34</v>
      </c>
      <c r="K3323" t="s">
        <v>37</v>
      </c>
      <c r="L3323" t="s">
        <v>50</v>
      </c>
      <c r="M3323" t="s">
        <v>34</v>
      </c>
      <c r="N3323" t="s">
        <v>37</v>
      </c>
      <c r="O3323" t="s">
        <v>37</v>
      </c>
      <c r="P3323" t="s">
        <v>37</v>
      </c>
      <c r="Q3323" t="s">
        <v>37</v>
      </c>
      <c r="R3323" t="s">
        <v>37</v>
      </c>
      <c r="S3323" t="s">
        <v>37</v>
      </c>
      <c r="T3323" t="s">
        <v>37</v>
      </c>
      <c r="U3323" t="s">
        <v>39</v>
      </c>
      <c r="V3323" t="s">
        <v>37</v>
      </c>
      <c r="W3323" t="s">
        <v>51</v>
      </c>
      <c r="X3323">
        <v>103.4</v>
      </c>
      <c r="Y3323">
        <v>5236.3999999999996</v>
      </c>
      <c r="Z3323">
        <v>0</v>
      </c>
      <c r="AA3323">
        <v>0</v>
      </c>
      <c r="AB3323">
        <v>1810.5</v>
      </c>
      <c r="AC3323">
        <v>7046.9</v>
      </c>
      <c r="AD3323" t="s">
        <v>41</v>
      </c>
      <c r="AE3323" t="s">
        <v>42</v>
      </c>
      <c r="AF3323" t="s">
        <v>42</v>
      </c>
      <c r="AG3323">
        <f t="shared" si="102"/>
        <v>0</v>
      </c>
      <c r="AH3323" t="str" cm="1">
        <f t="array" ref="AH3323">_xlfn.IFS(
X3323&lt;=20, "&lt;20",
AND(X3323&gt;=20, X3323&lt;50), "20-50",
AND(X3323&gt;=50, X3323&lt;100), "50-100",
X3323&gt;=100, "&gt;100"
)</f>
        <v>&gt;100</v>
      </c>
      <c r="AI3323">
        <f t="shared" si="103"/>
        <v>0</v>
      </c>
      <c r="AJ3323" t="str" cm="1">
        <f t="array" ref="AJ3323">_xlfn.IFS(
C3323&lt;=20, "&lt;20",
AND(C3323&gt;=20, C3323&lt;35), "20-35",
AND(C3323&gt;=35, C3323&lt;50), "35-50",
C3323&gt;=50, "50-100"
)</f>
        <v>35-50</v>
      </c>
      <c r="AK3323" t="str" cm="1">
        <f t="array" ref="AK3323">_xlfn.IFS(
G3323&lt;6, "&lt;6",
AND(G3323&gt;=6, G3323&lt;12), "6-12",
AND(G3323&gt;=12, G3323&lt;18), "12-18",  AND(G3323&gt;=18, G3323&lt;24), "18-24", G3323&gt;=24, "24-36")</f>
        <v>24-36</v>
      </c>
    </row>
    <row r="3324" spans="1:37" x14ac:dyDescent="0.3">
      <c r="A3324" t="s">
        <v>3424</v>
      </c>
      <c r="B3324" t="s">
        <v>44</v>
      </c>
      <c r="C3324">
        <v>44</v>
      </c>
      <c r="D3324" t="s">
        <v>37</v>
      </c>
      <c r="E3324" t="s">
        <v>35</v>
      </c>
      <c r="F3324">
        <v>9</v>
      </c>
      <c r="G3324">
        <v>2</v>
      </c>
      <c r="H3324" t="s">
        <v>36</v>
      </c>
      <c r="I3324" t="s">
        <v>37</v>
      </c>
      <c r="J3324" t="s">
        <v>34</v>
      </c>
      <c r="K3324" t="s">
        <v>34</v>
      </c>
      <c r="L3324" t="s">
        <v>34</v>
      </c>
      <c r="M3324" t="s">
        <v>34</v>
      </c>
      <c r="N3324" t="s">
        <v>34</v>
      </c>
      <c r="O3324" t="s">
        <v>34</v>
      </c>
      <c r="P3324" t="s">
        <v>34</v>
      </c>
      <c r="Q3324" t="s">
        <v>34</v>
      </c>
      <c r="R3324" t="s">
        <v>34</v>
      </c>
      <c r="S3324" t="s">
        <v>34</v>
      </c>
      <c r="T3324" t="s">
        <v>34</v>
      </c>
      <c r="U3324" t="s">
        <v>67</v>
      </c>
      <c r="V3324" t="s">
        <v>34</v>
      </c>
      <c r="W3324" t="s">
        <v>51</v>
      </c>
      <c r="X3324">
        <v>19.850000000000001</v>
      </c>
      <c r="Y3324">
        <v>1326.35</v>
      </c>
      <c r="Z3324">
        <v>0</v>
      </c>
      <c r="AA3324">
        <v>0</v>
      </c>
      <c r="AB3324">
        <v>1195.6400000000001</v>
      </c>
      <c r="AC3324">
        <v>2521.9899999999998</v>
      </c>
      <c r="AD3324" t="s">
        <v>41</v>
      </c>
      <c r="AE3324" t="s">
        <v>42</v>
      </c>
      <c r="AF3324" t="s">
        <v>42</v>
      </c>
      <c r="AG3324">
        <f t="shared" si="102"/>
        <v>0</v>
      </c>
      <c r="AH3324" t="str" cm="1">
        <f t="array" ref="AH3324">_xlfn.IFS(
X3324&lt;=20, "&lt;20",
AND(X3324&gt;=20, X3324&lt;50), "20-50",
AND(X3324&gt;=50, X3324&lt;100), "50-100",
X3324&gt;=100, "&gt;100"
)</f>
        <v>&lt;20</v>
      </c>
      <c r="AI3324">
        <f t="shared" si="103"/>
        <v>0</v>
      </c>
      <c r="AJ3324" t="str" cm="1">
        <f t="array" ref="AJ3324">_xlfn.IFS(
C3324&lt;=20, "&lt;20",
AND(C3324&gt;=20, C3324&lt;35), "20-35",
AND(C3324&gt;=35, C3324&lt;50), "35-50",
C3324&gt;=50, "50-100"
)</f>
        <v>35-50</v>
      </c>
      <c r="AK3324" t="str" cm="1">
        <f t="array" ref="AK3324">_xlfn.IFS(
G3324&lt;6, "&lt;6",
AND(G3324&gt;=6, G3324&lt;12), "6-12",
AND(G3324&gt;=12, G3324&lt;18), "12-18",  AND(G3324&gt;=18, G3324&lt;24), "18-24", G3324&gt;=24, "24-36")</f>
        <v>&lt;6</v>
      </c>
    </row>
    <row r="3325" spans="1:37" x14ac:dyDescent="0.3">
      <c r="A3325" t="s">
        <v>3425</v>
      </c>
      <c r="B3325" t="s">
        <v>44</v>
      </c>
      <c r="C3325">
        <v>51</v>
      </c>
      <c r="D3325" t="s">
        <v>37</v>
      </c>
      <c r="E3325" t="s">
        <v>82</v>
      </c>
      <c r="F3325">
        <v>3</v>
      </c>
      <c r="G3325">
        <v>6</v>
      </c>
      <c r="H3325" t="s">
        <v>57</v>
      </c>
      <c r="I3325" t="s">
        <v>37</v>
      </c>
      <c r="J3325" t="s">
        <v>37</v>
      </c>
      <c r="K3325" t="s">
        <v>37</v>
      </c>
      <c r="L3325" t="s">
        <v>50</v>
      </c>
      <c r="M3325" t="s">
        <v>34</v>
      </c>
      <c r="N3325" t="s">
        <v>37</v>
      </c>
      <c r="O3325" t="s">
        <v>34</v>
      </c>
      <c r="P3325" t="s">
        <v>34</v>
      </c>
      <c r="Q3325" t="s">
        <v>34</v>
      </c>
      <c r="R3325" t="s">
        <v>34</v>
      </c>
      <c r="S3325" t="s">
        <v>34</v>
      </c>
      <c r="T3325" t="s">
        <v>37</v>
      </c>
      <c r="U3325" t="s">
        <v>46</v>
      </c>
      <c r="V3325" t="s">
        <v>37</v>
      </c>
      <c r="W3325" t="s">
        <v>40</v>
      </c>
      <c r="X3325">
        <v>81</v>
      </c>
      <c r="Y3325">
        <v>818.05</v>
      </c>
      <c r="Z3325">
        <v>0</v>
      </c>
      <c r="AA3325">
        <v>0</v>
      </c>
      <c r="AB3325">
        <v>495</v>
      </c>
      <c r="AC3325">
        <v>1313.05</v>
      </c>
      <c r="AD3325" t="s">
        <v>52</v>
      </c>
      <c r="AE3325" t="s">
        <v>104</v>
      </c>
      <c r="AF3325" t="s">
        <v>150</v>
      </c>
      <c r="AG3325">
        <f t="shared" si="102"/>
        <v>1</v>
      </c>
      <c r="AH3325" t="str" cm="1">
        <f t="array" ref="AH3325">_xlfn.IFS(
X3325&lt;=20, "&lt;20",
AND(X3325&gt;=20, X3325&lt;50), "20-50",
AND(X3325&gt;=50, X3325&lt;100), "50-100",
X3325&gt;=100, "&gt;100"
)</f>
        <v>50-100</v>
      </c>
      <c r="AI3325">
        <f t="shared" si="103"/>
        <v>0</v>
      </c>
      <c r="AJ3325" t="str" cm="1">
        <f t="array" ref="AJ3325">_xlfn.IFS(
C3325&lt;=20, "&lt;20",
AND(C3325&gt;=20, C3325&lt;35), "20-35",
AND(C3325&gt;=35, C3325&lt;50), "35-50",
C3325&gt;=50, "50-100"
)</f>
        <v>50-100</v>
      </c>
      <c r="AK3325" t="str" cm="1">
        <f t="array" ref="AK3325">_xlfn.IFS(
G3325&lt;6, "&lt;6",
AND(G3325&gt;=6, G3325&lt;12), "6-12",
AND(G3325&gt;=12, G3325&lt;18), "12-18",  AND(G3325&gt;=18, G3325&lt;24), "18-24", G3325&gt;=24, "24-36")</f>
        <v>6-12</v>
      </c>
    </row>
    <row r="3326" spans="1:37" x14ac:dyDescent="0.3">
      <c r="A3326" t="s">
        <v>3426</v>
      </c>
      <c r="B3326" t="s">
        <v>44</v>
      </c>
      <c r="C3326">
        <v>22</v>
      </c>
      <c r="D3326" t="s">
        <v>37</v>
      </c>
      <c r="E3326" t="s">
        <v>90</v>
      </c>
      <c r="F3326">
        <v>4</v>
      </c>
      <c r="G3326">
        <v>4</v>
      </c>
      <c r="H3326" t="s">
        <v>110</v>
      </c>
      <c r="I3326" t="s">
        <v>37</v>
      </c>
      <c r="J3326" t="s">
        <v>37</v>
      </c>
      <c r="K3326" t="s">
        <v>37</v>
      </c>
      <c r="L3326" t="s">
        <v>50</v>
      </c>
      <c r="M3326" t="s">
        <v>34</v>
      </c>
      <c r="N3326" t="s">
        <v>37</v>
      </c>
      <c r="O3326" t="s">
        <v>34</v>
      </c>
      <c r="P3326" t="s">
        <v>34</v>
      </c>
      <c r="Q3326" t="s">
        <v>37</v>
      </c>
      <c r="R3326" t="s">
        <v>37</v>
      </c>
      <c r="S3326" t="s">
        <v>37</v>
      </c>
      <c r="T3326" t="s">
        <v>37</v>
      </c>
      <c r="U3326" t="s">
        <v>46</v>
      </c>
      <c r="V3326" t="s">
        <v>37</v>
      </c>
      <c r="W3326" t="s">
        <v>51</v>
      </c>
      <c r="X3326">
        <v>100.2</v>
      </c>
      <c r="Y3326">
        <v>2983.8</v>
      </c>
      <c r="Z3326">
        <v>0</v>
      </c>
      <c r="AA3326">
        <v>0</v>
      </c>
      <c r="AB3326">
        <v>351.9</v>
      </c>
      <c r="AC3326">
        <v>3335.7</v>
      </c>
      <c r="AD3326" t="s">
        <v>52</v>
      </c>
      <c r="AE3326" t="s">
        <v>58</v>
      </c>
      <c r="AF3326" t="s">
        <v>288</v>
      </c>
      <c r="AG3326">
        <f t="shared" si="102"/>
        <v>1</v>
      </c>
      <c r="AH3326" t="str" cm="1">
        <f t="array" ref="AH3326">_xlfn.IFS(
X3326&lt;=20, "&lt;20",
AND(X3326&gt;=20, X3326&lt;50), "20-50",
AND(X3326&gt;=50, X3326&lt;100), "50-100",
X3326&gt;=100, "&gt;100"
)</f>
        <v>&gt;100</v>
      </c>
      <c r="AI3326">
        <f t="shared" si="103"/>
        <v>0</v>
      </c>
      <c r="AJ3326" t="str" cm="1">
        <f t="array" ref="AJ3326">_xlfn.IFS(
C3326&lt;=20, "&lt;20",
AND(C3326&gt;=20, C3326&lt;35), "20-35",
AND(C3326&gt;=35, C3326&lt;50), "35-50",
C3326&gt;=50, "50-100"
)</f>
        <v>20-35</v>
      </c>
      <c r="AK3326" t="str" cm="1">
        <f t="array" ref="AK3326">_xlfn.IFS(
G3326&lt;6, "&lt;6",
AND(G3326&gt;=6, G3326&lt;12), "6-12",
AND(G3326&gt;=12, G3326&lt;18), "12-18",  AND(G3326&gt;=18, G3326&lt;24), "18-24", G3326&gt;=24, "24-36")</f>
        <v>&lt;6</v>
      </c>
    </row>
    <row r="3327" spans="1:37" x14ac:dyDescent="0.3">
      <c r="A3327" t="s">
        <v>3427</v>
      </c>
      <c r="B3327" t="s">
        <v>33</v>
      </c>
      <c r="C3327">
        <v>31</v>
      </c>
      <c r="D3327" t="s">
        <v>34</v>
      </c>
      <c r="E3327" t="s">
        <v>74</v>
      </c>
      <c r="F3327">
        <v>11</v>
      </c>
      <c r="G3327">
        <v>1</v>
      </c>
      <c r="H3327" t="s">
        <v>110</v>
      </c>
      <c r="I3327" t="s">
        <v>37</v>
      </c>
      <c r="J3327" t="s">
        <v>37</v>
      </c>
      <c r="K3327" t="s">
        <v>37</v>
      </c>
      <c r="L3327" t="s">
        <v>50</v>
      </c>
      <c r="M3327" t="s">
        <v>34</v>
      </c>
      <c r="N3327" t="s">
        <v>37</v>
      </c>
      <c r="O3327" t="s">
        <v>34</v>
      </c>
      <c r="P3327" t="s">
        <v>34</v>
      </c>
      <c r="Q3327" t="s">
        <v>34</v>
      </c>
      <c r="R3327" t="s">
        <v>34</v>
      </c>
      <c r="S3327" t="s">
        <v>34</v>
      </c>
      <c r="T3327" t="s">
        <v>37</v>
      </c>
      <c r="U3327" t="s">
        <v>46</v>
      </c>
      <c r="V3327" t="s">
        <v>37</v>
      </c>
      <c r="W3327" t="s">
        <v>51</v>
      </c>
      <c r="X3327">
        <v>80.150000000000006</v>
      </c>
      <c r="Y3327">
        <v>2265.25</v>
      </c>
      <c r="Z3327">
        <v>0</v>
      </c>
      <c r="AA3327">
        <v>0</v>
      </c>
      <c r="AB3327">
        <v>754.87</v>
      </c>
      <c r="AC3327">
        <v>3020.12</v>
      </c>
      <c r="AD3327" t="s">
        <v>52</v>
      </c>
      <c r="AE3327" t="s">
        <v>104</v>
      </c>
      <c r="AF3327" t="s">
        <v>150</v>
      </c>
      <c r="AG3327">
        <f t="shared" si="102"/>
        <v>1</v>
      </c>
      <c r="AH3327" t="str" cm="1">
        <f t="array" ref="AH3327">_xlfn.IFS(
X3327&lt;=20, "&lt;20",
AND(X3327&gt;=20, X3327&lt;50), "20-50",
AND(X3327&gt;=50, X3327&lt;100), "50-100",
X3327&gt;=100, "&gt;100"
)</f>
        <v>50-100</v>
      </c>
      <c r="AI3327">
        <f t="shared" si="103"/>
        <v>0</v>
      </c>
      <c r="AJ3327" t="str" cm="1">
        <f t="array" ref="AJ3327">_xlfn.IFS(
C3327&lt;=20, "&lt;20",
AND(C3327&gt;=20, C3327&lt;35), "20-35",
AND(C3327&gt;=35, C3327&lt;50), "35-50",
C3327&gt;=50, "50-100"
)</f>
        <v>20-35</v>
      </c>
      <c r="AK3327" t="str" cm="1">
        <f t="array" ref="AK3327">_xlfn.IFS(
G3327&lt;6, "&lt;6",
AND(G3327&gt;=6, G3327&lt;12), "6-12",
AND(G3327&gt;=12, G3327&lt;18), "12-18",  AND(G3327&gt;=18, G3327&lt;24), "18-24", G3327&gt;=24, "24-36")</f>
        <v>&lt;6</v>
      </c>
    </row>
    <row r="3328" spans="1:37" x14ac:dyDescent="0.3">
      <c r="A3328" t="s">
        <v>3428</v>
      </c>
      <c r="B3328" t="s">
        <v>44</v>
      </c>
      <c r="C3328">
        <v>70</v>
      </c>
      <c r="D3328" t="s">
        <v>37</v>
      </c>
      <c r="E3328" t="s">
        <v>99</v>
      </c>
      <c r="F3328">
        <v>8</v>
      </c>
      <c r="G3328">
        <v>22</v>
      </c>
      <c r="H3328" t="s">
        <v>36</v>
      </c>
      <c r="I3328" t="s">
        <v>37</v>
      </c>
      <c r="J3328" t="s">
        <v>37</v>
      </c>
      <c r="K3328" t="s">
        <v>37</v>
      </c>
      <c r="L3328" t="s">
        <v>50</v>
      </c>
      <c r="M3328" t="s">
        <v>37</v>
      </c>
      <c r="N3328" t="s">
        <v>34</v>
      </c>
      <c r="O3328" t="s">
        <v>34</v>
      </c>
      <c r="P3328" t="s">
        <v>34</v>
      </c>
      <c r="Q3328" t="s">
        <v>34</v>
      </c>
      <c r="R3328" t="s">
        <v>34</v>
      </c>
      <c r="S3328" t="s">
        <v>34</v>
      </c>
      <c r="T3328" t="s">
        <v>37</v>
      </c>
      <c r="U3328" t="s">
        <v>46</v>
      </c>
      <c r="V3328" t="s">
        <v>37</v>
      </c>
      <c r="W3328" t="s">
        <v>51</v>
      </c>
      <c r="X3328">
        <v>79.150000000000006</v>
      </c>
      <c r="Y3328">
        <v>1520.9</v>
      </c>
      <c r="Z3328">
        <v>0</v>
      </c>
      <c r="AA3328">
        <v>0</v>
      </c>
      <c r="AB3328">
        <v>236.4</v>
      </c>
      <c r="AC3328">
        <v>1757.3</v>
      </c>
      <c r="AD3328" t="s">
        <v>52</v>
      </c>
      <c r="AE3328" t="s">
        <v>104</v>
      </c>
      <c r="AF3328" t="s">
        <v>150</v>
      </c>
      <c r="AG3328">
        <f t="shared" si="102"/>
        <v>1</v>
      </c>
      <c r="AH3328" t="str" cm="1">
        <f t="array" ref="AH3328">_xlfn.IFS(
X3328&lt;=20, "&lt;20",
AND(X3328&gt;=20, X3328&lt;50), "20-50",
AND(X3328&gt;=50, X3328&lt;100), "50-100",
X3328&gt;=100, "&gt;100"
)</f>
        <v>50-100</v>
      </c>
      <c r="AI3328">
        <f t="shared" si="103"/>
        <v>0</v>
      </c>
      <c r="AJ3328" t="str" cm="1">
        <f t="array" ref="AJ3328">_xlfn.IFS(
C3328&lt;=20, "&lt;20",
AND(C3328&gt;=20, C3328&lt;35), "20-35",
AND(C3328&gt;=35, C3328&lt;50), "35-50",
C3328&gt;=50, "50-100"
)</f>
        <v>50-100</v>
      </c>
      <c r="AK3328" t="str" cm="1">
        <f t="array" ref="AK3328">_xlfn.IFS(
G3328&lt;6, "&lt;6",
AND(G3328&gt;=6, G3328&lt;12), "6-12",
AND(G3328&gt;=12, G3328&lt;18), "12-18",  AND(G3328&gt;=18, G3328&lt;24), "18-24", G3328&gt;=24, "24-36")</f>
        <v>18-24</v>
      </c>
    </row>
    <row r="3329" spans="1:37" x14ac:dyDescent="0.3">
      <c r="A3329" t="s">
        <v>3429</v>
      </c>
      <c r="B3329" t="s">
        <v>44</v>
      </c>
      <c r="C3329">
        <v>27</v>
      </c>
      <c r="D3329" t="s">
        <v>34</v>
      </c>
      <c r="E3329" t="s">
        <v>61</v>
      </c>
      <c r="F3329">
        <v>7</v>
      </c>
      <c r="G3329">
        <v>22</v>
      </c>
      <c r="H3329" t="s">
        <v>36</v>
      </c>
      <c r="I3329" t="s">
        <v>34</v>
      </c>
      <c r="J3329" t="s">
        <v>34</v>
      </c>
      <c r="K3329" t="s">
        <v>37</v>
      </c>
      <c r="L3329" t="s">
        <v>72</v>
      </c>
      <c r="M3329" t="s">
        <v>34</v>
      </c>
      <c r="N3329" t="s">
        <v>34</v>
      </c>
      <c r="O3329" t="s">
        <v>34</v>
      </c>
      <c r="P3329" t="s">
        <v>34</v>
      </c>
      <c r="Q3329" t="s">
        <v>34</v>
      </c>
      <c r="R3329" t="s">
        <v>34</v>
      </c>
      <c r="S3329" t="s">
        <v>34</v>
      </c>
      <c r="T3329" t="s">
        <v>37</v>
      </c>
      <c r="U3329" t="s">
        <v>46</v>
      </c>
      <c r="V3329" t="s">
        <v>34</v>
      </c>
      <c r="W3329" t="s">
        <v>40</v>
      </c>
      <c r="X3329">
        <v>25.15</v>
      </c>
      <c r="Y3329">
        <v>476.8</v>
      </c>
      <c r="Z3329">
        <v>0</v>
      </c>
      <c r="AA3329">
        <v>0</v>
      </c>
      <c r="AB3329">
        <v>0</v>
      </c>
      <c r="AC3329">
        <v>476.8</v>
      </c>
      <c r="AD3329" t="s">
        <v>41</v>
      </c>
      <c r="AE3329" t="s">
        <v>42</v>
      </c>
      <c r="AF3329" t="s">
        <v>42</v>
      </c>
      <c r="AG3329">
        <f t="shared" si="102"/>
        <v>0</v>
      </c>
      <c r="AH3329" t="str" cm="1">
        <f t="array" ref="AH3329">_xlfn.IFS(
X3329&lt;=20, "&lt;20",
AND(X3329&gt;=20, X3329&lt;50), "20-50",
AND(X3329&gt;=50, X3329&lt;100), "50-100",
X3329&gt;=100, "&gt;100"
)</f>
        <v>20-50</v>
      </c>
      <c r="AI3329">
        <f t="shared" si="103"/>
        <v>0</v>
      </c>
      <c r="AJ3329" t="str" cm="1">
        <f t="array" ref="AJ3329">_xlfn.IFS(
C3329&lt;=20, "&lt;20",
AND(C3329&gt;=20, C3329&lt;35), "20-35",
AND(C3329&gt;=35, C3329&lt;50), "35-50",
C3329&gt;=50, "50-100"
)</f>
        <v>20-35</v>
      </c>
      <c r="AK3329" t="str" cm="1">
        <f t="array" ref="AK3329">_xlfn.IFS(
G3329&lt;6, "&lt;6",
AND(G3329&gt;=6, G3329&lt;12), "6-12",
AND(G3329&gt;=12, G3329&lt;18), "12-18",  AND(G3329&gt;=18, G3329&lt;24), "18-24", G3329&gt;=24, "24-36")</f>
        <v>18-24</v>
      </c>
    </row>
    <row r="3330" spans="1:37" x14ac:dyDescent="0.3">
      <c r="A3330" t="s">
        <v>3430</v>
      </c>
      <c r="B3330" t="s">
        <v>33</v>
      </c>
      <c r="C3330">
        <v>23</v>
      </c>
      <c r="D3330" t="s">
        <v>37</v>
      </c>
      <c r="E3330" t="s">
        <v>64</v>
      </c>
      <c r="F3330">
        <v>4</v>
      </c>
      <c r="G3330">
        <v>11</v>
      </c>
      <c r="H3330" t="s">
        <v>36</v>
      </c>
      <c r="I3330" t="s">
        <v>37</v>
      </c>
      <c r="J3330" t="s">
        <v>37</v>
      </c>
      <c r="K3330" t="s">
        <v>37</v>
      </c>
      <c r="L3330" t="s">
        <v>50</v>
      </c>
      <c r="M3330" t="s">
        <v>37</v>
      </c>
      <c r="N3330" t="s">
        <v>34</v>
      </c>
      <c r="O3330" t="s">
        <v>34</v>
      </c>
      <c r="P3330" t="s">
        <v>34</v>
      </c>
      <c r="Q3330" t="s">
        <v>37</v>
      </c>
      <c r="R3330" t="s">
        <v>34</v>
      </c>
      <c r="S3330" t="s">
        <v>34</v>
      </c>
      <c r="T3330" t="s">
        <v>37</v>
      </c>
      <c r="U3330" t="s">
        <v>46</v>
      </c>
      <c r="V3330" t="s">
        <v>34</v>
      </c>
      <c r="W3330" t="s">
        <v>51</v>
      </c>
      <c r="X3330">
        <v>89.6</v>
      </c>
      <c r="Y3330">
        <v>2901.8</v>
      </c>
      <c r="Z3330">
        <v>0</v>
      </c>
      <c r="AA3330">
        <v>0</v>
      </c>
      <c r="AB3330">
        <v>1551.68</v>
      </c>
      <c r="AC3330">
        <v>4453.4799999999996</v>
      </c>
      <c r="AD3330" t="s">
        <v>41</v>
      </c>
      <c r="AE3330" t="s">
        <v>42</v>
      </c>
      <c r="AF3330" t="s">
        <v>42</v>
      </c>
      <c r="AG3330">
        <f t="shared" si="102"/>
        <v>0</v>
      </c>
      <c r="AH3330" t="str" cm="1">
        <f t="array" ref="AH3330">_xlfn.IFS(
X3330&lt;=20, "&lt;20",
AND(X3330&gt;=20, X3330&lt;50), "20-50",
AND(X3330&gt;=50, X3330&lt;100), "50-100",
X3330&gt;=100, "&gt;100"
)</f>
        <v>50-100</v>
      </c>
      <c r="AI3330">
        <f t="shared" si="103"/>
        <v>0</v>
      </c>
      <c r="AJ3330" t="str" cm="1">
        <f t="array" ref="AJ3330">_xlfn.IFS(
C3330&lt;=20, "&lt;20",
AND(C3330&gt;=20, C3330&lt;35), "20-35",
AND(C3330&gt;=35, C3330&lt;50), "35-50",
C3330&gt;=50, "50-100"
)</f>
        <v>20-35</v>
      </c>
      <c r="AK3330" t="str" cm="1">
        <f t="array" ref="AK3330">_xlfn.IFS(
G3330&lt;6, "&lt;6",
AND(G3330&gt;=6, G3330&lt;12), "6-12",
AND(G3330&gt;=12, G3330&lt;18), "12-18",  AND(G3330&gt;=18, G3330&lt;24), "18-24", G3330&gt;=24, "24-36")</f>
        <v>6-12</v>
      </c>
    </row>
    <row r="3331" spans="1:37" x14ac:dyDescent="0.3">
      <c r="A3331" t="s">
        <v>3431</v>
      </c>
      <c r="B3331" t="s">
        <v>44</v>
      </c>
      <c r="C3331">
        <v>20</v>
      </c>
      <c r="D3331" t="s">
        <v>34</v>
      </c>
      <c r="E3331" t="s">
        <v>45</v>
      </c>
      <c r="F3331">
        <v>0</v>
      </c>
      <c r="G3331">
        <v>5</v>
      </c>
      <c r="H3331" t="s">
        <v>36</v>
      </c>
      <c r="I3331" t="s">
        <v>37</v>
      </c>
      <c r="J3331" t="s">
        <v>34</v>
      </c>
      <c r="K3331" t="s">
        <v>34</v>
      </c>
      <c r="L3331" t="s">
        <v>34</v>
      </c>
      <c r="M3331" t="s">
        <v>34</v>
      </c>
      <c r="N3331" t="s">
        <v>34</v>
      </c>
      <c r="O3331" t="s">
        <v>34</v>
      </c>
      <c r="P3331" t="s">
        <v>34</v>
      </c>
      <c r="Q3331" t="s">
        <v>34</v>
      </c>
      <c r="R3331" t="s">
        <v>34</v>
      </c>
      <c r="S3331" t="s">
        <v>34</v>
      </c>
      <c r="T3331" t="s">
        <v>34</v>
      </c>
      <c r="U3331" t="s">
        <v>67</v>
      </c>
      <c r="V3331" t="s">
        <v>37</v>
      </c>
      <c r="W3331" t="s">
        <v>40</v>
      </c>
      <c r="X3331">
        <v>20.100000000000001</v>
      </c>
      <c r="Y3331">
        <v>1326.25</v>
      </c>
      <c r="Z3331">
        <v>0</v>
      </c>
      <c r="AA3331">
        <v>0</v>
      </c>
      <c r="AB3331">
        <v>1587.6</v>
      </c>
      <c r="AC3331">
        <v>2913.85</v>
      </c>
      <c r="AD3331" t="s">
        <v>41</v>
      </c>
      <c r="AE3331" t="s">
        <v>42</v>
      </c>
      <c r="AF3331" t="s">
        <v>42</v>
      </c>
      <c r="AG3331">
        <f t="shared" ref="AG3331:AG3394" si="104">IF(AD3331="Churned", 1,0)</f>
        <v>0</v>
      </c>
      <c r="AH3331" t="str" cm="1">
        <f t="array" ref="AH3331">_xlfn.IFS(
X3331&lt;=20, "&lt;20",
AND(X3331&gt;=20, X3331&lt;50), "20-50",
AND(X3331&gt;=50, X3331&lt;100), "50-100",
X3331&gt;=100, "&gt;100"
)</f>
        <v>20-50</v>
      </c>
      <c r="AI3331">
        <f t="shared" ref="AI3331:AI3394" si="105">IF(AD3331="Joined", 1, 0)</f>
        <v>0</v>
      </c>
      <c r="AJ3331" t="str" cm="1">
        <f t="array" ref="AJ3331">_xlfn.IFS(
C3331&lt;=20, "&lt;20",
AND(C3331&gt;=20, C3331&lt;35), "20-35",
AND(C3331&gt;=35, C3331&lt;50), "35-50",
C3331&gt;=50, "50-100"
)</f>
        <v>&lt;20</v>
      </c>
      <c r="AK3331" t="str" cm="1">
        <f t="array" ref="AK3331">_xlfn.IFS(
G3331&lt;6, "&lt;6",
AND(G3331&gt;=6, G3331&lt;12), "6-12",
AND(G3331&gt;=12, G3331&lt;18), "12-18",  AND(G3331&gt;=18, G3331&lt;24), "18-24", G3331&gt;=24, "24-36")</f>
        <v>&lt;6</v>
      </c>
    </row>
    <row r="3332" spans="1:37" x14ac:dyDescent="0.3">
      <c r="A3332" t="s">
        <v>3432</v>
      </c>
      <c r="B3332" t="s">
        <v>33</v>
      </c>
      <c r="C3332">
        <v>40</v>
      </c>
      <c r="D3332" t="s">
        <v>34</v>
      </c>
      <c r="E3332" t="s">
        <v>114</v>
      </c>
      <c r="F3332">
        <v>7</v>
      </c>
      <c r="G3332">
        <v>28</v>
      </c>
      <c r="H3332" t="s">
        <v>36</v>
      </c>
      <c r="I3332" t="s">
        <v>37</v>
      </c>
      <c r="J3332" t="s">
        <v>37</v>
      </c>
      <c r="K3332" t="s">
        <v>37</v>
      </c>
      <c r="L3332" t="s">
        <v>50</v>
      </c>
      <c r="M3332" t="s">
        <v>34</v>
      </c>
      <c r="N3332" t="s">
        <v>37</v>
      </c>
      <c r="O3332" t="s">
        <v>37</v>
      </c>
      <c r="P3332" t="s">
        <v>34</v>
      </c>
      <c r="Q3332" t="s">
        <v>37</v>
      </c>
      <c r="R3332" t="s">
        <v>37</v>
      </c>
      <c r="S3332" t="s">
        <v>37</v>
      </c>
      <c r="T3332" t="s">
        <v>34</v>
      </c>
      <c r="U3332" t="s">
        <v>67</v>
      </c>
      <c r="V3332" t="s">
        <v>37</v>
      </c>
      <c r="W3332" t="s">
        <v>51</v>
      </c>
      <c r="X3332">
        <v>103.75</v>
      </c>
      <c r="Y3332">
        <v>7346.2</v>
      </c>
      <c r="Z3332">
        <v>0</v>
      </c>
      <c r="AA3332">
        <v>130</v>
      </c>
      <c r="AB3332">
        <v>1188</v>
      </c>
      <c r="AC3332">
        <v>8664.2000000000007</v>
      </c>
      <c r="AD3332" t="s">
        <v>41</v>
      </c>
      <c r="AE3332" t="s">
        <v>42</v>
      </c>
      <c r="AF3332" t="s">
        <v>42</v>
      </c>
      <c r="AG3332">
        <f t="shared" si="104"/>
        <v>0</v>
      </c>
      <c r="AH3332" t="str" cm="1">
        <f t="array" ref="AH3332">_xlfn.IFS(
X3332&lt;=20, "&lt;20",
AND(X3332&gt;=20, X3332&lt;50), "20-50",
AND(X3332&gt;=50, X3332&lt;100), "50-100",
X3332&gt;=100, "&gt;100"
)</f>
        <v>&gt;100</v>
      </c>
      <c r="AI3332">
        <f t="shared" si="105"/>
        <v>0</v>
      </c>
      <c r="AJ3332" t="str" cm="1">
        <f t="array" ref="AJ3332">_xlfn.IFS(
C3332&lt;=20, "&lt;20",
AND(C3332&gt;=20, C3332&lt;35), "20-35",
AND(C3332&gt;=35, C3332&lt;50), "35-50",
C3332&gt;=50, "50-100"
)</f>
        <v>35-50</v>
      </c>
      <c r="AK3332" t="str" cm="1">
        <f t="array" ref="AK3332">_xlfn.IFS(
G3332&lt;6, "&lt;6",
AND(G3332&gt;=6, G3332&lt;12), "6-12",
AND(G3332&gt;=12, G3332&lt;18), "12-18",  AND(G3332&gt;=18, G3332&lt;24), "18-24", G3332&gt;=24, "24-36")</f>
        <v>24-36</v>
      </c>
    </row>
    <row r="3333" spans="1:37" x14ac:dyDescent="0.3">
      <c r="A3333" t="s">
        <v>3433</v>
      </c>
      <c r="B3333" t="s">
        <v>33</v>
      </c>
      <c r="C3333">
        <v>65</v>
      </c>
      <c r="D3333" t="s">
        <v>37</v>
      </c>
      <c r="E3333" t="s">
        <v>56</v>
      </c>
      <c r="F3333">
        <v>0</v>
      </c>
      <c r="G3333">
        <v>16</v>
      </c>
      <c r="H3333" t="s">
        <v>36</v>
      </c>
      <c r="I3333" t="s">
        <v>37</v>
      </c>
      <c r="J3333" t="s">
        <v>37</v>
      </c>
      <c r="K3333" t="s">
        <v>37</v>
      </c>
      <c r="L3333" t="s">
        <v>50</v>
      </c>
      <c r="M3333" t="s">
        <v>34</v>
      </c>
      <c r="N3333" t="s">
        <v>37</v>
      </c>
      <c r="O3333" t="s">
        <v>37</v>
      </c>
      <c r="P3333" t="s">
        <v>34</v>
      </c>
      <c r="Q3333" t="s">
        <v>34</v>
      </c>
      <c r="R3333" t="s">
        <v>34</v>
      </c>
      <c r="S3333" t="s">
        <v>34</v>
      </c>
      <c r="T3333" t="s">
        <v>37</v>
      </c>
      <c r="U3333" t="s">
        <v>46</v>
      </c>
      <c r="V3333" t="s">
        <v>37</v>
      </c>
      <c r="W3333" t="s">
        <v>51</v>
      </c>
      <c r="X3333">
        <v>84.45</v>
      </c>
      <c r="Y3333">
        <v>1058.5999999999999</v>
      </c>
      <c r="Z3333">
        <v>0</v>
      </c>
      <c r="AA3333">
        <v>0</v>
      </c>
      <c r="AB3333">
        <v>284.44</v>
      </c>
      <c r="AC3333">
        <v>1343.04</v>
      </c>
      <c r="AD3333" t="s">
        <v>52</v>
      </c>
      <c r="AE3333" t="s">
        <v>100</v>
      </c>
      <c r="AF3333" t="s">
        <v>101</v>
      </c>
      <c r="AG3333">
        <f t="shared" si="104"/>
        <v>1</v>
      </c>
      <c r="AH3333" t="str" cm="1">
        <f t="array" ref="AH3333">_xlfn.IFS(
X3333&lt;=20, "&lt;20",
AND(X3333&gt;=20, X3333&lt;50), "20-50",
AND(X3333&gt;=50, X3333&lt;100), "50-100",
X3333&gt;=100, "&gt;100"
)</f>
        <v>50-100</v>
      </c>
      <c r="AI3333">
        <f t="shared" si="105"/>
        <v>0</v>
      </c>
      <c r="AJ3333" t="str" cm="1">
        <f t="array" ref="AJ3333">_xlfn.IFS(
C3333&lt;=20, "&lt;20",
AND(C3333&gt;=20, C3333&lt;35), "20-35",
AND(C3333&gt;=35, C3333&lt;50), "35-50",
C3333&gt;=50, "50-100"
)</f>
        <v>50-100</v>
      </c>
      <c r="AK3333" t="str" cm="1">
        <f t="array" ref="AK3333">_xlfn.IFS(
G3333&lt;6, "&lt;6",
AND(G3333&gt;=6, G3333&lt;12), "6-12",
AND(G3333&gt;=12, G3333&lt;18), "12-18",  AND(G3333&gt;=18, G3333&lt;24), "18-24", G3333&gt;=24, "24-36")</f>
        <v>12-18</v>
      </c>
    </row>
    <row r="3334" spans="1:37" x14ac:dyDescent="0.3">
      <c r="A3334" t="s">
        <v>3434</v>
      </c>
      <c r="B3334" t="s">
        <v>44</v>
      </c>
      <c r="C3334">
        <v>77</v>
      </c>
      <c r="D3334" t="s">
        <v>34</v>
      </c>
      <c r="E3334" t="s">
        <v>74</v>
      </c>
      <c r="F3334">
        <v>11</v>
      </c>
      <c r="G3334">
        <v>24</v>
      </c>
      <c r="H3334" t="s">
        <v>49</v>
      </c>
      <c r="I3334" t="s">
        <v>37</v>
      </c>
      <c r="J3334" t="s">
        <v>37</v>
      </c>
      <c r="K3334" t="s">
        <v>37</v>
      </c>
      <c r="L3334" t="s">
        <v>50</v>
      </c>
      <c r="M3334" t="s">
        <v>34</v>
      </c>
      <c r="N3334" t="s">
        <v>34</v>
      </c>
      <c r="O3334" t="s">
        <v>37</v>
      </c>
      <c r="P3334" t="s">
        <v>34</v>
      </c>
      <c r="Q3334" t="s">
        <v>37</v>
      </c>
      <c r="R3334" t="s">
        <v>37</v>
      </c>
      <c r="S3334" t="s">
        <v>34</v>
      </c>
      <c r="T3334" t="s">
        <v>37</v>
      </c>
      <c r="U3334" t="s">
        <v>46</v>
      </c>
      <c r="V3334" t="s">
        <v>37</v>
      </c>
      <c r="W3334" t="s">
        <v>51</v>
      </c>
      <c r="X3334">
        <v>100.6</v>
      </c>
      <c r="Y3334">
        <v>819.4</v>
      </c>
      <c r="Z3334">
        <v>0</v>
      </c>
      <c r="AA3334">
        <v>0</v>
      </c>
      <c r="AB3334">
        <v>323.60000000000002</v>
      </c>
      <c r="AC3334">
        <v>1143</v>
      </c>
      <c r="AD3334" t="s">
        <v>52</v>
      </c>
      <c r="AE3334" t="s">
        <v>104</v>
      </c>
      <c r="AF3334" t="s">
        <v>150</v>
      </c>
      <c r="AG3334">
        <f t="shared" si="104"/>
        <v>1</v>
      </c>
      <c r="AH3334" t="str" cm="1">
        <f t="array" ref="AH3334">_xlfn.IFS(
X3334&lt;=20, "&lt;20",
AND(X3334&gt;=20, X3334&lt;50), "20-50",
AND(X3334&gt;=50, X3334&lt;100), "50-100",
X3334&gt;=100, "&gt;100"
)</f>
        <v>&gt;100</v>
      </c>
      <c r="AI3334">
        <f t="shared" si="105"/>
        <v>0</v>
      </c>
      <c r="AJ3334" t="str" cm="1">
        <f t="array" ref="AJ3334">_xlfn.IFS(
C3334&lt;=20, "&lt;20",
AND(C3334&gt;=20, C3334&lt;35), "20-35",
AND(C3334&gt;=35, C3334&lt;50), "35-50",
C3334&gt;=50, "50-100"
)</f>
        <v>50-100</v>
      </c>
      <c r="AK3334" t="str" cm="1">
        <f t="array" ref="AK3334">_xlfn.IFS(
G3334&lt;6, "&lt;6",
AND(G3334&gt;=6, G3334&lt;12), "6-12",
AND(G3334&gt;=12, G3334&lt;18), "12-18",  AND(G3334&gt;=18, G3334&lt;24), "18-24", G3334&gt;=24, "24-36")</f>
        <v>24-36</v>
      </c>
    </row>
    <row r="3335" spans="1:37" x14ac:dyDescent="0.3">
      <c r="A3335" t="s">
        <v>3435</v>
      </c>
      <c r="B3335" t="s">
        <v>44</v>
      </c>
      <c r="C3335">
        <v>68</v>
      </c>
      <c r="D3335" t="s">
        <v>34</v>
      </c>
      <c r="E3335" t="s">
        <v>103</v>
      </c>
      <c r="F3335">
        <v>12</v>
      </c>
      <c r="G3335">
        <v>9</v>
      </c>
      <c r="H3335" t="s">
        <v>110</v>
      </c>
      <c r="I3335" t="s">
        <v>37</v>
      </c>
      <c r="J3335" t="s">
        <v>37</v>
      </c>
      <c r="K3335" t="s">
        <v>37</v>
      </c>
      <c r="L3335" t="s">
        <v>50</v>
      </c>
      <c r="M3335" t="s">
        <v>34</v>
      </c>
      <c r="N3335" t="s">
        <v>34</v>
      </c>
      <c r="O3335" t="s">
        <v>34</v>
      </c>
      <c r="P3335" t="s">
        <v>34</v>
      </c>
      <c r="Q3335" t="s">
        <v>34</v>
      </c>
      <c r="R3335" t="s">
        <v>37</v>
      </c>
      <c r="S3335" t="s">
        <v>37</v>
      </c>
      <c r="T3335" t="s">
        <v>37</v>
      </c>
      <c r="U3335" t="s">
        <v>46</v>
      </c>
      <c r="V3335" t="s">
        <v>37</v>
      </c>
      <c r="W3335" t="s">
        <v>51</v>
      </c>
      <c r="X3335">
        <v>84.8</v>
      </c>
      <c r="Y3335">
        <v>2043.45</v>
      </c>
      <c r="Z3335">
        <v>0</v>
      </c>
      <c r="AA3335">
        <v>0</v>
      </c>
      <c r="AB3335">
        <v>207.75</v>
      </c>
      <c r="AC3335">
        <v>2251.1999999999998</v>
      </c>
      <c r="AD3335" t="s">
        <v>52</v>
      </c>
      <c r="AE3335" t="s">
        <v>100</v>
      </c>
      <c r="AF3335" t="s">
        <v>509</v>
      </c>
      <c r="AG3335">
        <f t="shared" si="104"/>
        <v>1</v>
      </c>
      <c r="AH3335" t="str" cm="1">
        <f t="array" ref="AH3335">_xlfn.IFS(
X3335&lt;=20, "&lt;20",
AND(X3335&gt;=20, X3335&lt;50), "20-50",
AND(X3335&gt;=50, X3335&lt;100), "50-100",
X3335&gt;=100, "&gt;100"
)</f>
        <v>50-100</v>
      </c>
      <c r="AI3335">
        <f t="shared" si="105"/>
        <v>0</v>
      </c>
      <c r="AJ3335" t="str" cm="1">
        <f t="array" ref="AJ3335">_xlfn.IFS(
C3335&lt;=20, "&lt;20",
AND(C3335&gt;=20, C3335&lt;35), "20-35",
AND(C3335&gt;=35, C3335&lt;50), "35-50",
C3335&gt;=50, "50-100"
)</f>
        <v>50-100</v>
      </c>
      <c r="AK3335" t="str" cm="1">
        <f t="array" ref="AK3335">_xlfn.IFS(
G3335&lt;6, "&lt;6",
AND(G3335&gt;=6, G3335&lt;12), "6-12",
AND(G3335&gt;=12, G3335&lt;18), "12-18",  AND(G3335&gt;=18, G3335&lt;24), "18-24", G3335&gt;=24, "24-36")</f>
        <v>6-12</v>
      </c>
    </row>
    <row r="3336" spans="1:37" x14ac:dyDescent="0.3">
      <c r="A3336" t="s">
        <v>3436</v>
      </c>
      <c r="B3336" t="s">
        <v>44</v>
      </c>
      <c r="C3336">
        <v>81</v>
      </c>
      <c r="D3336" t="s">
        <v>34</v>
      </c>
      <c r="E3336" t="s">
        <v>74</v>
      </c>
      <c r="F3336">
        <v>10</v>
      </c>
      <c r="G3336">
        <v>34</v>
      </c>
      <c r="H3336" t="s">
        <v>36</v>
      </c>
      <c r="I3336" t="s">
        <v>37</v>
      </c>
      <c r="J3336" t="s">
        <v>34</v>
      </c>
      <c r="K3336" t="s">
        <v>37</v>
      </c>
      <c r="L3336" t="s">
        <v>50</v>
      </c>
      <c r="M3336" t="s">
        <v>37</v>
      </c>
      <c r="N3336" t="s">
        <v>37</v>
      </c>
      <c r="O3336" t="s">
        <v>34</v>
      </c>
      <c r="P3336" t="s">
        <v>34</v>
      </c>
      <c r="Q3336" t="s">
        <v>34</v>
      </c>
      <c r="R3336" t="s">
        <v>34</v>
      </c>
      <c r="S3336" t="s">
        <v>34</v>
      </c>
      <c r="T3336" t="s">
        <v>37</v>
      </c>
      <c r="U3336" t="s">
        <v>39</v>
      </c>
      <c r="V3336" t="s">
        <v>34</v>
      </c>
      <c r="W3336" t="s">
        <v>51</v>
      </c>
      <c r="X3336">
        <v>81.7</v>
      </c>
      <c r="Y3336">
        <v>1820.9</v>
      </c>
      <c r="Z3336">
        <v>29.88</v>
      </c>
      <c r="AA3336">
        <v>0</v>
      </c>
      <c r="AB3336">
        <v>515.46</v>
      </c>
      <c r="AC3336">
        <v>2306.48</v>
      </c>
      <c r="AD3336" t="s">
        <v>41</v>
      </c>
      <c r="AE3336" t="s">
        <v>42</v>
      </c>
      <c r="AF3336" t="s">
        <v>42</v>
      </c>
      <c r="AG3336">
        <f t="shared" si="104"/>
        <v>0</v>
      </c>
      <c r="AH3336" t="str" cm="1">
        <f t="array" ref="AH3336">_xlfn.IFS(
X3336&lt;=20, "&lt;20",
AND(X3336&gt;=20, X3336&lt;50), "20-50",
AND(X3336&gt;=50, X3336&lt;100), "50-100",
X3336&gt;=100, "&gt;100"
)</f>
        <v>50-100</v>
      </c>
      <c r="AI3336">
        <f t="shared" si="105"/>
        <v>0</v>
      </c>
      <c r="AJ3336" t="str" cm="1">
        <f t="array" ref="AJ3336">_xlfn.IFS(
C3336&lt;=20, "&lt;20",
AND(C3336&gt;=20, C3336&lt;35), "20-35",
AND(C3336&gt;=35, C3336&lt;50), "35-50",
C3336&gt;=50, "50-100"
)</f>
        <v>50-100</v>
      </c>
      <c r="AK3336" t="str" cm="1">
        <f t="array" ref="AK3336">_xlfn.IFS(
G3336&lt;6, "&lt;6",
AND(G3336&gt;=6, G3336&lt;12), "6-12",
AND(G3336&gt;=12, G3336&lt;18), "12-18",  AND(G3336&gt;=18, G3336&lt;24), "18-24", G3336&gt;=24, "24-36")</f>
        <v>24-36</v>
      </c>
    </row>
    <row r="3337" spans="1:37" x14ac:dyDescent="0.3">
      <c r="A3337" t="s">
        <v>3437</v>
      </c>
      <c r="B3337" t="s">
        <v>44</v>
      </c>
      <c r="C3337">
        <v>45</v>
      </c>
      <c r="D3337" t="s">
        <v>34</v>
      </c>
      <c r="E3337" t="s">
        <v>103</v>
      </c>
      <c r="F3337">
        <v>8</v>
      </c>
      <c r="G3337">
        <v>24</v>
      </c>
      <c r="H3337" t="s">
        <v>36</v>
      </c>
      <c r="I3337" t="s">
        <v>37</v>
      </c>
      <c r="J3337" t="s">
        <v>34</v>
      </c>
      <c r="K3337" t="s">
        <v>34</v>
      </c>
      <c r="L3337" t="s">
        <v>34</v>
      </c>
      <c r="M3337" t="s">
        <v>34</v>
      </c>
      <c r="N3337" t="s">
        <v>34</v>
      </c>
      <c r="O3337" t="s">
        <v>34</v>
      </c>
      <c r="P3337" t="s">
        <v>34</v>
      </c>
      <c r="Q3337" t="s">
        <v>34</v>
      </c>
      <c r="R3337" t="s">
        <v>34</v>
      </c>
      <c r="S3337" t="s">
        <v>34</v>
      </c>
      <c r="T3337" t="s">
        <v>34</v>
      </c>
      <c r="U3337" t="s">
        <v>67</v>
      </c>
      <c r="V3337" t="s">
        <v>34</v>
      </c>
      <c r="W3337" t="s">
        <v>51</v>
      </c>
      <c r="X3337">
        <v>20.25</v>
      </c>
      <c r="Y3337">
        <v>835.5</v>
      </c>
      <c r="Z3337">
        <v>0</v>
      </c>
      <c r="AA3337">
        <v>0</v>
      </c>
      <c r="AB3337">
        <v>1921.5</v>
      </c>
      <c r="AC3337">
        <v>2757</v>
      </c>
      <c r="AD3337" t="s">
        <v>41</v>
      </c>
      <c r="AE3337" t="s">
        <v>42</v>
      </c>
      <c r="AF3337" t="s">
        <v>42</v>
      </c>
      <c r="AG3337">
        <f t="shared" si="104"/>
        <v>0</v>
      </c>
      <c r="AH3337" t="str" cm="1">
        <f t="array" ref="AH3337">_xlfn.IFS(
X3337&lt;=20, "&lt;20",
AND(X3337&gt;=20, X3337&lt;50), "20-50",
AND(X3337&gt;=50, X3337&lt;100), "50-100",
X3337&gt;=100, "&gt;100"
)</f>
        <v>20-50</v>
      </c>
      <c r="AI3337">
        <f t="shared" si="105"/>
        <v>0</v>
      </c>
      <c r="AJ3337" t="str" cm="1">
        <f t="array" ref="AJ3337">_xlfn.IFS(
C3337&lt;=20, "&lt;20",
AND(C3337&gt;=20, C3337&lt;35), "20-35",
AND(C3337&gt;=35, C3337&lt;50), "35-50",
C3337&gt;=50, "50-100"
)</f>
        <v>35-50</v>
      </c>
      <c r="AK3337" t="str" cm="1">
        <f t="array" ref="AK3337">_xlfn.IFS(
G3337&lt;6, "&lt;6",
AND(G3337&gt;=6, G3337&lt;12), "6-12",
AND(G3337&gt;=12, G3337&lt;18), "12-18",  AND(G3337&gt;=18, G3337&lt;24), "18-24", G3337&gt;=24, "24-36")</f>
        <v>24-36</v>
      </c>
    </row>
    <row r="3338" spans="1:37" x14ac:dyDescent="0.3">
      <c r="A3338" t="s">
        <v>3438</v>
      </c>
      <c r="B3338" t="s">
        <v>44</v>
      </c>
      <c r="C3338">
        <v>62</v>
      </c>
      <c r="D3338" t="s">
        <v>34</v>
      </c>
      <c r="E3338" t="s">
        <v>103</v>
      </c>
      <c r="F3338">
        <v>1</v>
      </c>
      <c r="G3338">
        <v>8</v>
      </c>
      <c r="H3338" t="s">
        <v>70</v>
      </c>
      <c r="I3338" t="s">
        <v>34</v>
      </c>
      <c r="J3338" t="s">
        <v>34</v>
      </c>
      <c r="K3338" t="s">
        <v>37</v>
      </c>
      <c r="L3338" t="s">
        <v>72</v>
      </c>
      <c r="M3338" t="s">
        <v>37</v>
      </c>
      <c r="N3338" t="s">
        <v>37</v>
      </c>
      <c r="O3338" t="s">
        <v>37</v>
      </c>
      <c r="P3338" t="s">
        <v>37</v>
      </c>
      <c r="Q3338" t="s">
        <v>34</v>
      </c>
      <c r="R3338" t="s">
        <v>34</v>
      </c>
      <c r="S3338" t="s">
        <v>34</v>
      </c>
      <c r="T3338" t="s">
        <v>37</v>
      </c>
      <c r="U3338" t="s">
        <v>39</v>
      </c>
      <c r="V3338" t="s">
        <v>34</v>
      </c>
      <c r="W3338" t="s">
        <v>40</v>
      </c>
      <c r="X3338">
        <v>43.7</v>
      </c>
      <c r="Y3338">
        <v>2696.55</v>
      </c>
      <c r="Z3338">
        <v>0</v>
      </c>
      <c r="AA3338">
        <v>0</v>
      </c>
      <c r="AB3338">
        <v>0</v>
      </c>
      <c r="AC3338">
        <v>2696.55</v>
      </c>
      <c r="AD3338" t="s">
        <v>41</v>
      </c>
      <c r="AE3338" t="s">
        <v>42</v>
      </c>
      <c r="AF3338" t="s">
        <v>42</v>
      </c>
      <c r="AG3338">
        <f t="shared" si="104"/>
        <v>0</v>
      </c>
      <c r="AH3338" t="str" cm="1">
        <f t="array" ref="AH3338">_xlfn.IFS(
X3338&lt;=20, "&lt;20",
AND(X3338&gt;=20, X3338&lt;50), "20-50",
AND(X3338&gt;=50, X3338&lt;100), "50-100",
X3338&gt;=100, "&gt;100"
)</f>
        <v>20-50</v>
      </c>
      <c r="AI3338">
        <f t="shared" si="105"/>
        <v>0</v>
      </c>
      <c r="AJ3338" t="str" cm="1">
        <f t="array" ref="AJ3338">_xlfn.IFS(
C3338&lt;=20, "&lt;20",
AND(C3338&gt;=20, C3338&lt;35), "20-35",
AND(C3338&gt;=35, C3338&lt;50), "35-50",
C3338&gt;=50, "50-100"
)</f>
        <v>50-100</v>
      </c>
      <c r="AK3338" t="str" cm="1">
        <f t="array" ref="AK3338">_xlfn.IFS(
G3338&lt;6, "&lt;6",
AND(G3338&gt;=6, G3338&lt;12), "6-12",
AND(G3338&gt;=12, G3338&lt;18), "12-18",  AND(G3338&gt;=18, G3338&lt;24), "18-24", G3338&gt;=24, "24-36")</f>
        <v>6-12</v>
      </c>
    </row>
    <row r="3339" spans="1:37" x14ac:dyDescent="0.3">
      <c r="A3339" t="s">
        <v>3439</v>
      </c>
      <c r="B3339" t="s">
        <v>44</v>
      </c>
      <c r="C3339">
        <v>21</v>
      </c>
      <c r="D3339" t="s">
        <v>37</v>
      </c>
      <c r="E3339" t="s">
        <v>87</v>
      </c>
      <c r="F3339">
        <v>9</v>
      </c>
      <c r="G3339">
        <v>5</v>
      </c>
      <c r="H3339" t="s">
        <v>36</v>
      </c>
      <c r="I3339" t="s">
        <v>37</v>
      </c>
      <c r="J3339" t="s">
        <v>34</v>
      </c>
      <c r="K3339" t="s">
        <v>37</v>
      </c>
      <c r="L3339" t="s">
        <v>72</v>
      </c>
      <c r="M3339" t="s">
        <v>34</v>
      </c>
      <c r="N3339" t="s">
        <v>34</v>
      </c>
      <c r="O3339" t="s">
        <v>34</v>
      </c>
      <c r="P3339" t="s">
        <v>37</v>
      </c>
      <c r="Q3339" t="s">
        <v>37</v>
      </c>
      <c r="R3339" t="s">
        <v>37</v>
      </c>
      <c r="S3339" t="s">
        <v>37</v>
      </c>
      <c r="T3339" t="s">
        <v>37</v>
      </c>
      <c r="U3339" t="s">
        <v>39</v>
      </c>
      <c r="V3339" t="s">
        <v>37</v>
      </c>
      <c r="W3339" t="s">
        <v>40</v>
      </c>
      <c r="X3339">
        <v>72.099999999999994</v>
      </c>
      <c r="Y3339">
        <v>2495.15</v>
      </c>
      <c r="Z3339">
        <v>0</v>
      </c>
      <c r="AA3339">
        <v>0</v>
      </c>
      <c r="AB3339">
        <v>353.85</v>
      </c>
      <c r="AC3339">
        <v>2849</v>
      </c>
      <c r="AD3339" t="s">
        <v>41</v>
      </c>
      <c r="AE3339" t="s">
        <v>42</v>
      </c>
      <c r="AF3339" t="s">
        <v>42</v>
      </c>
      <c r="AG3339">
        <f t="shared" si="104"/>
        <v>0</v>
      </c>
      <c r="AH3339" t="str" cm="1">
        <f t="array" ref="AH3339">_xlfn.IFS(
X3339&lt;=20, "&lt;20",
AND(X3339&gt;=20, X3339&lt;50), "20-50",
AND(X3339&gt;=50, X3339&lt;100), "50-100",
X3339&gt;=100, "&gt;100"
)</f>
        <v>50-100</v>
      </c>
      <c r="AI3339">
        <f t="shared" si="105"/>
        <v>0</v>
      </c>
      <c r="AJ3339" t="str" cm="1">
        <f t="array" ref="AJ3339">_xlfn.IFS(
C3339&lt;=20, "&lt;20",
AND(C3339&gt;=20, C3339&lt;35), "20-35",
AND(C3339&gt;=35, C3339&lt;50), "35-50",
C3339&gt;=50, "50-100"
)</f>
        <v>20-35</v>
      </c>
      <c r="AK3339" t="str" cm="1">
        <f t="array" ref="AK3339">_xlfn.IFS(
G3339&lt;6, "&lt;6",
AND(G3339&gt;=6, G3339&lt;12), "6-12",
AND(G3339&gt;=12, G3339&lt;18), "12-18",  AND(G3339&gt;=18, G3339&lt;24), "18-24", G3339&gt;=24, "24-36")</f>
        <v>&lt;6</v>
      </c>
    </row>
    <row r="3340" spans="1:37" x14ac:dyDescent="0.3">
      <c r="A3340" t="s">
        <v>3440</v>
      </c>
      <c r="B3340" t="s">
        <v>44</v>
      </c>
      <c r="C3340">
        <v>52</v>
      </c>
      <c r="D3340" t="s">
        <v>34</v>
      </c>
      <c r="E3340" t="s">
        <v>87</v>
      </c>
      <c r="F3340">
        <v>13</v>
      </c>
      <c r="G3340">
        <v>4</v>
      </c>
      <c r="H3340" t="s">
        <v>70</v>
      </c>
      <c r="I3340" t="s">
        <v>37</v>
      </c>
      <c r="J3340" t="s">
        <v>34</v>
      </c>
      <c r="K3340" t="s">
        <v>37</v>
      </c>
      <c r="L3340" t="s">
        <v>50</v>
      </c>
      <c r="M3340" t="s">
        <v>34</v>
      </c>
      <c r="N3340" t="s">
        <v>37</v>
      </c>
      <c r="O3340" t="s">
        <v>34</v>
      </c>
      <c r="P3340" t="s">
        <v>34</v>
      </c>
      <c r="Q3340" t="s">
        <v>34</v>
      </c>
      <c r="R3340" t="s">
        <v>34</v>
      </c>
      <c r="S3340" t="s">
        <v>34</v>
      </c>
      <c r="T3340" t="s">
        <v>37</v>
      </c>
      <c r="U3340" t="s">
        <v>46</v>
      </c>
      <c r="V3340" t="s">
        <v>34</v>
      </c>
      <c r="W3340" t="s">
        <v>40</v>
      </c>
      <c r="X3340">
        <v>74.8</v>
      </c>
      <c r="Y3340">
        <v>2971.7</v>
      </c>
      <c r="Z3340">
        <v>0</v>
      </c>
      <c r="AA3340">
        <v>0</v>
      </c>
      <c r="AB3340">
        <v>742.8</v>
      </c>
      <c r="AC3340">
        <v>3714.5</v>
      </c>
      <c r="AD3340" t="s">
        <v>41</v>
      </c>
      <c r="AE3340" t="s">
        <v>42</v>
      </c>
      <c r="AF3340" t="s">
        <v>42</v>
      </c>
      <c r="AG3340">
        <f t="shared" si="104"/>
        <v>0</v>
      </c>
      <c r="AH3340" t="str" cm="1">
        <f t="array" ref="AH3340">_xlfn.IFS(
X3340&lt;=20, "&lt;20",
AND(X3340&gt;=20, X3340&lt;50), "20-50",
AND(X3340&gt;=50, X3340&lt;100), "50-100",
X3340&gt;=100, "&gt;100"
)</f>
        <v>50-100</v>
      </c>
      <c r="AI3340">
        <f t="shared" si="105"/>
        <v>0</v>
      </c>
      <c r="AJ3340" t="str" cm="1">
        <f t="array" ref="AJ3340">_xlfn.IFS(
C3340&lt;=20, "&lt;20",
AND(C3340&gt;=20, C3340&lt;35), "20-35",
AND(C3340&gt;=35, C3340&lt;50), "35-50",
C3340&gt;=50, "50-100"
)</f>
        <v>50-100</v>
      </c>
      <c r="AK3340" t="str" cm="1">
        <f t="array" ref="AK3340">_xlfn.IFS(
G3340&lt;6, "&lt;6",
AND(G3340&gt;=6, G3340&lt;12), "6-12",
AND(G3340&gt;=12, G3340&lt;18), "12-18",  AND(G3340&gt;=18, G3340&lt;24), "18-24", G3340&gt;=24, "24-36")</f>
        <v>&lt;6</v>
      </c>
    </row>
    <row r="3341" spans="1:37" x14ac:dyDescent="0.3">
      <c r="A3341" t="s">
        <v>3441</v>
      </c>
      <c r="B3341" t="s">
        <v>33</v>
      </c>
      <c r="C3341">
        <v>69</v>
      </c>
      <c r="D3341" t="s">
        <v>34</v>
      </c>
      <c r="E3341" t="s">
        <v>82</v>
      </c>
      <c r="F3341">
        <v>4</v>
      </c>
      <c r="G3341">
        <v>11</v>
      </c>
      <c r="H3341" t="s">
        <v>36</v>
      </c>
      <c r="I3341" t="s">
        <v>37</v>
      </c>
      <c r="J3341" t="s">
        <v>37</v>
      </c>
      <c r="K3341" t="s">
        <v>37</v>
      </c>
      <c r="L3341" t="s">
        <v>50</v>
      </c>
      <c r="M3341" t="s">
        <v>34</v>
      </c>
      <c r="N3341" t="s">
        <v>34</v>
      </c>
      <c r="O3341" t="s">
        <v>34</v>
      </c>
      <c r="P3341" t="s">
        <v>34</v>
      </c>
      <c r="Q3341" t="s">
        <v>37</v>
      </c>
      <c r="R3341" t="s">
        <v>34</v>
      </c>
      <c r="S3341" t="s">
        <v>34</v>
      </c>
      <c r="T3341" t="s">
        <v>37</v>
      </c>
      <c r="U3341" t="s">
        <v>46</v>
      </c>
      <c r="V3341" t="s">
        <v>37</v>
      </c>
      <c r="W3341" t="s">
        <v>51</v>
      </c>
      <c r="X3341">
        <v>86.05</v>
      </c>
      <c r="Y3341">
        <v>86.05</v>
      </c>
      <c r="Z3341">
        <v>0</v>
      </c>
      <c r="AA3341">
        <v>0</v>
      </c>
      <c r="AB3341">
        <v>38.78</v>
      </c>
      <c r="AC3341">
        <v>124.83</v>
      </c>
      <c r="AD3341" t="s">
        <v>52</v>
      </c>
      <c r="AE3341" t="s">
        <v>53</v>
      </c>
      <c r="AF3341" t="s">
        <v>54</v>
      </c>
      <c r="AG3341">
        <f t="shared" si="104"/>
        <v>1</v>
      </c>
      <c r="AH3341" t="str" cm="1">
        <f t="array" ref="AH3341">_xlfn.IFS(
X3341&lt;=20, "&lt;20",
AND(X3341&gt;=20, X3341&lt;50), "20-50",
AND(X3341&gt;=50, X3341&lt;100), "50-100",
X3341&gt;=100, "&gt;100"
)</f>
        <v>50-100</v>
      </c>
      <c r="AI3341">
        <f t="shared" si="105"/>
        <v>0</v>
      </c>
      <c r="AJ3341" t="str" cm="1">
        <f t="array" ref="AJ3341">_xlfn.IFS(
C3341&lt;=20, "&lt;20",
AND(C3341&gt;=20, C3341&lt;35), "20-35",
AND(C3341&gt;=35, C3341&lt;50), "35-50",
C3341&gt;=50, "50-100"
)</f>
        <v>50-100</v>
      </c>
      <c r="AK3341" t="str" cm="1">
        <f t="array" ref="AK3341">_xlfn.IFS(
G3341&lt;6, "&lt;6",
AND(G3341&gt;=6, G3341&lt;12), "6-12",
AND(G3341&gt;=12, G3341&lt;18), "12-18",  AND(G3341&gt;=18, G3341&lt;24), "18-24", G3341&gt;=24, "24-36")</f>
        <v>6-12</v>
      </c>
    </row>
    <row r="3342" spans="1:37" x14ac:dyDescent="0.3">
      <c r="A3342" t="s">
        <v>3442</v>
      </c>
      <c r="B3342" t="s">
        <v>44</v>
      </c>
      <c r="C3342">
        <v>31</v>
      </c>
      <c r="D3342" t="s">
        <v>37</v>
      </c>
      <c r="E3342" t="s">
        <v>114</v>
      </c>
      <c r="F3342">
        <v>6</v>
      </c>
      <c r="G3342">
        <v>7</v>
      </c>
      <c r="H3342" t="s">
        <v>36</v>
      </c>
      <c r="I3342" t="s">
        <v>37</v>
      </c>
      <c r="J3342" t="s">
        <v>37</v>
      </c>
      <c r="K3342" t="s">
        <v>37</v>
      </c>
      <c r="L3342" t="s">
        <v>38</v>
      </c>
      <c r="M3342" t="s">
        <v>37</v>
      </c>
      <c r="N3342" t="s">
        <v>34</v>
      </c>
      <c r="O3342" t="s">
        <v>37</v>
      </c>
      <c r="P3342" t="s">
        <v>37</v>
      </c>
      <c r="Q3342" t="s">
        <v>37</v>
      </c>
      <c r="R3342" t="s">
        <v>37</v>
      </c>
      <c r="S3342" t="s">
        <v>37</v>
      </c>
      <c r="T3342" t="s">
        <v>34</v>
      </c>
      <c r="U3342" t="s">
        <v>67</v>
      </c>
      <c r="V3342" t="s">
        <v>37</v>
      </c>
      <c r="W3342" t="s">
        <v>51</v>
      </c>
      <c r="X3342">
        <v>83.3</v>
      </c>
      <c r="Y3342">
        <v>6042.7</v>
      </c>
      <c r="Z3342">
        <v>0</v>
      </c>
      <c r="AA3342">
        <v>80</v>
      </c>
      <c r="AB3342">
        <v>1762.56</v>
      </c>
      <c r="AC3342">
        <v>7885.26</v>
      </c>
      <c r="AD3342" t="s">
        <v>41</v>
      </c>
      <c r="AE3342" t="s">
        <v>42</v>
      </c>
      <c r="AF3342" t="s">
        <v>42</v>
      </c>
      <c r="AG3342">
        <f t="shared" si="104"/>
        <v>0</v>
      </c>
      <c r="AH3342" t="str" cm="1">
        <f t="array" ref="AH3342">_xlfn.IFS(
X3342&lt;=20, "&lt;20",
AND(X3342&gt;=20, X3342&lt;50), "20-50",
AND(X3342&gt;=50, X3342&lt;100), "50-100",
X3342&gt;=100, "&gt;100"
)</f>
        <v>50-100</v>
      </c>
      <c r="AI3342">
        <f t="shared" si="105"/>
        <v>0</v>
      </c>
      <c r="AJ3342" t="str" cm="1">
        <f t="array" ref="AJ3342">_xlfn.IFS(
C3342&lt;=20, "&lt;20",
AND(C3342&gt;=20, C3342&lt;35), "20-35",
AND(C3342&gt;=35, C3342&lt;50), "35-50",
C3342&gt;=50, "50-100"
)</f>
        <v>20-35</v>
      </c>
      <c r="AK3342" t="str" cm="1">
        <f t="array" ref="AK3342">_xlfn.IFS(
G3342&lt;6, "&lt;6",
AND(G3342&gt;=6, G3342&lt;12), "6-12",
AND(G3342&gt;=12, G3342&lt;18), "12-18",  AND(G3342&gt;=18, G3342&lt;24), "18-24", G3342&gt;=24, "24-36")</f>
        <v>6-12</v>
      </c>
    </row>
    <row r="3343" spans="1:37" x14ac:dyDescent="0.3">
      <c r="A3343" t="s">
        <v>3443</v>
      </c>
      <c r="B3343" t="s">
        <v>33</v>
      </c>
      <c r="C3343">
        <v>68</v>
      </c>
      <c r="D3343" t="s">
        <v>34</v>
      </c>
      <c r="E3343" t="s">
        <v>74</v>
      </c>
      <c r="F3343">
        <v>2</v>
      </c>
      <c r="G3343">
        <v>30</v>
      </c>
      <c r="H3343" t="s">
        <v>36</v>
      </c>
      <c r="I3343" t="s">
        <v>37</v>
      </c>
      <c r="J3343" t="s">
        <v>37</v>
      </c>
      <c r="K3343" t="s">
        <v>37</v>
      </c>
      <c r="L3343" t="s">
        <v>50</v>
      </c>
      <c r="M3343" t="s">
        <v>37</v>
      </c>
      <c r="N3343" t="s">
        <v>37</v>
      </c>
      <c r="O3343" t="s">
        <v>34</v>
      </c>
      <c r="P3343" t="s">
        <v>37</v>
      </c>
      <c r="Q3343" t="s">
        <v>37</v>
      </c>
      <c r="R3343" t="s">
        <v>37</v>
      </c>
      <c r="S3343" t="s">
        <v>34</v>
      </c>
      <c r="T3343" t="s">
        <v>37</v>
      </c>
      <c r="U3343" t="s">
        <v>39</v>
      </c>
      <c r="V3343" t="s">
        <v>37</v>
      </c>
      <c r="W3343" t="s">
        <v>40</v>
      </c>
      <c r="X3343">
        <v>110.6</v>
      </c>
      <c r="Y3343">
        <v>7210.85</v>
      </c>
      <c r="Z3343">
        <v>0</v>
      </c>
      <c r="AA3343">
        <v>0</v>
      </c>
      <c r="AB3343">
        <v>2929.08</v>
      </c>
      <c r="AC3343">
        <v>10139.93</v>
      </c>
      <c r="AD3343" t="s">
        <v>41</v>
      </c>
      <c r="AE3343" t="s">
        <v>42</v>
      </c>
      <c r="AF3343" t="s">
        <v>42</v>
      </c>
      <c r="AG3343">
        <f t="shared" si="104"/>
        <v>0</v>
      </c>
      <c r="AH3343" t="str" cm="1">
        <f t="array" ref="AH3343">_xlfn.IFS(
X3343&lt;=20, "&lt;20",
AND(X3343&gt;=20, X3343&lt;50), "20-50",
AND(X3343&gt;=50, X3343&lt;100), "50-100",
X3343&gt;=100, "&gt;100"
)</f>
        <v>&gt;100</v>
      </c>
      <c r="AI3343">
        <f t="shared" si="105"/>
        <v>0</v>
      </c>
      <c r="AJ3343" t="str" cm="1">
        <f t="array" ref="AJ3343">_xlfn.IFS(
C3343&lt;=20, "&lt;20",
AND(C3343&gt;=20, C3343&lt;35), "20-35",
AND(C3343&gt;=35, C3343&lt;50), "35-50",
C3343&gt;=50, "50-100"
)</f>
        <v>50-100</v>
      </c>
      <c r="AK3343" t="str" cm="1">
        <f t="array" ref="AK3343">_xlfn.IFS(
G3343&lt;6, "&lt;6",
AND(G3343&gt;=6, G3343&lt;12), "6-12",
AND(G3343&gt;=12, G3343&lt;18), "12-18",  AND(G3343&gt;=18, G3343&lt;24), "18-24", G3343&gt;=24, "24-36")</f>
        <v>24-36</v>
      </c>
    </row>
    <row r="3344" spans="1:37" x14ac:dyDescent="0.3">
      <c r="A3344" t="s">
        <v>3444</v>
      </c>
      <c r="B3344" t="s">
        <v>33</v>
      </c>
      <c r="C3344">
        <v>46</v>
      </c>
      <c r="D3344" t="s">
        <v>37</v>
      </c>
      <c r="E3344" t="s">
        <v>45</v>
      </c>
      <c r="F3344">
        <v>2</v>
      </c>
      <c r="G3344">
        <v>25</v>
      </c>
      <c r="H3344" t="s">
        <v>57</v>
      </c>
      <c r="I3344" t="s">
        <v>37</v>
      </c>
      <c r="J3344" t="s">
        <v>34</v>
      </c>
      <c r="K3344" t="s">
        <v>37</v>
      </c>
      <c r="L3344" t="s">
        <v>72</v>
      </c>
      <c r="M3344" t="s">
        <v>34</v>
      </c>
      <c r="N3344" t="s">
        <v>37</v>
      </c>
      <c r="O3344" t="s">
        <v>34</v>
      </c>
      <c r="P3344" t="s">
        <v>34</v>
      </c>
      <c r="Q3344" t="s">
        <v>34</v>
      </c>
      <c r="R3344" t="s">
        <v>34</v>
      </c>
      <c r="S3344" t="s">
        <v>34</v>
      </c>
      <c r="T3344" t="s">
        <v>37</v>
      </c>
      <c r="U3344" t="s">
        <v>46</v>
      </c>
      <c r="V3344" t="s">
        <v>37</v>
      </c>
      <c r="W3344" t="s">
        <v>40</v>
      </c>
      <c r="X3344">
        <v>51.8</v>
      </c>
      <c r="Y3344">
        <v>1023.85</v>
      </c>
      <c r="Z3344">
        <v>0</v>
      </c>
      <c r="AA3344">
        <v>0</v>
      </c>
      <c r="AB3344">
        <v>78.8</v>
      </c>
      <c r="AC3344">
        <v>1102.6500000000001</v>
      </c>
      <c r="AD3344" t="s">
        <v>41</v>
      </c>
      <c r="AE3344" t="s">
        <v>42</v>
      </c>
      <c r="AF3344" t="s">
        <v>42</v>
      </c>
      <c r="AG3344">
        <f t="shared" si="104"/>
        <v>0</v>
      </c>
      <c r="AH3344" t="str" cm="1">
        <f t="array" ref="AH3344">_xlfn.IFS(
X3344&lt;=20, "&lt;20",
AND(X3344&gt;=20, X3344&lt;50), "20-50",
AND(X3344&gt;=50, X3344&lt;100), "50-100",
X3344&gt;=100, "&gt;100"
)</f>
        <v>50-100</v>
      </c>
      <c r="AI3344">
        <f t="shared" si="105"/>
        <v>0</v>
      </c>
      <c r="AJ3344" t="str" cm="1">
        <f t="array" ref="AJ3344">_xlfn.IFS(
C3344&lt;=20, "&lt;20",
AND(C3344&gt;=20, C3344&lt;35), "20-35",
AND(C3344&gt;=35, C3344&lt;50), "35-50",
C3344&gt;=50, "50-100"
)</f>
        <v>35-50</v>
      </c>
      <c r="AK3344" t="str" cm="1">
        <f t="array" ref="AK3344">_xlfn.IFS(
G3344&lt;6, "&lt;6",
AND(G3344&gt;=6, G3344&lt;12), "6-12",
AND(G3344&gt;=12, G3344&lt;18), "12-18",  AND(G3344&gt;=18, G3344&lt;24), "18-24", G3344&gt;=24, "24-36")</f>
        <v>24-36</v>
      </c>
    </row>
    <row r="3345" spans="1:37" x14ac:dyDescent="0.3">
      <c r="A3345" t="s">
        <v>3445</v>
      </c>
      <c r="B3345" t="s">
        <v>44</v>
      </c>
      <c r="C3345">
        <v>34</v>
      </c>
      <c r="D3345" t="s">
        <v>34</v>
      </c>
      <c r="E3345" t="s">
        <v>45</v>
      </c>
      <c r="F3345">
        <v>11</v>
      </c>
      <c r="G3345">
        <v>27</v>
      </c>
      <c r="H3345" t="s">
        <v>57</v>
      </c>
      <c r="I3345" t="s">
        <v>37</v>
      </c>
      <c r="J3345" t="s">
        <v>37</v>
      </c>
      <c r="K3345" t="s">
        <v>37</v>
      </c>
      <c r="L3345" t="s">
        <v>50</v>
      </c>
      <c r="M3345" t="s">
        <v>34</v>
      </c>
      <c r="N3345" t="s">
        <v>37</v>
      </c>
      <c r="O3345" t="s">
        <v>34</v>
      </c>
      <c r="P3345" t="s">
        <v>34</v>
      </c>
      <c r="Q3345" t="s">
        <v>34</v>
      </c>
      <c r="R3345" t="s">
        <v>34</v>
      </c>
      <c r="S3345" t="s">
        <v>34</v>
      </c>
      <c r="T3345" t="s">
        <v>37</v>
      </c>
      <c r="U3345" t="s">
        <v>46</v>
      </c>
      <c r="V3345" t="s">
        <v>37</v>
      </c>
      <c r="W3345" t="s">
        <v>40</v>
      </c>
      <c r="X3345">
        <v>79.95</v>
      </c>
      <c r="Y3345">
        <v>1267.95</v>
      </c>
      <c r="Z3345">
        <v>0</v>
      </c>
      <c r="AA3345">
        <v>0</v>
      </c>
      <c r="AB3345">
        <v>797.6</v>
      </c>
      <c r="AC3345">
        <v>2065.5500000000002</v>
      </c>
      <c r="AD3345" t="s">
        <v>41</v>
      </c>
      <c r="AE3345" t="s">
        <v>42</v>
      </c>
      <c r="AF3345" t="s">
        <v>42</v>
      </c>
      <c r="AG3345">
        <f t="shared" si="104"/>
        <v>0</v>
      </c>
      <c r="AH3345" t="str" cm="1">
        <f t="array" ref="AH3345">_xlfn.IFS(
X3345&lt;=20, "&lt;20",
AND(X3345&gt;=20, X3345&lt;50), "20-50",
AND(X3345&gt;=50, X3345&lt;100), "50-100",
X3345&gt;=100, "&gt;100"
)</f>
        <v>50-100</v>
      </c>
      <c r="AI3345">
        <f t="shared" si="105"/>
        <v>0</v>
      </c>
      <c r="AJ3345" t="str" cm="1">
        <f t="array" ref="AJ3345">_xlfn.IFS(
C3345&lt;=20, "&lt;20",
AND(C3345&gt;=20, C3345&lt;35), "20-35",
AND(C3345&gt;=35, C3345&lt;50), "35-50",
C3345&gt;=50, "50-100"
)</f>
        <v>20-35</v>
      </c>
      <c r="AK3345" t="str" cm="1">
        <f t="array" ref="AK3345">_xlfn.IFS(
G3345&lt;6, "&lt;6",
AND(G3345&gt;=6, G3345&lt;12), "6-12",
AND(G3345&gt;=12, G3345&lt;18), "12-18",  AND(G3345&gt;=18, G3345&lt;24), "18-24", G3345&gt;=24, "24-36")</f>
        <v>24-36</v>
      </c>
    </row>
    <row r="3346" spans="1:37" x14ac:dyDescent="0.3">
      <c r="A3346" t="s">
        <v>3446</v>
      </c>
      <c r="B3346" t="s">
        <v>44</v>
      </c>
      <c r="C3346">
        <v>61</v>
      </c>
      <c r="D3346" t="s">
        <v>34</v>
      </c>
      <c r="E3346" t="s">
        <v>114</v>
      </c>
      <c r="F3346">
        <v>0</v>
      </c>
      <c r="G3346">
        <v>8</v>
      </c>
      <c r="H3346" t="s">
        <v>36</v>
      </c>
      <c r="I3346" t="s">
        <v>37</v>
      </c>
      <c r="J3346" t="s">
        <v>37</v>
      </c>
      <c r="K3346" t="s">
        <v>37</v>
      </c>
      <c r="L3346" t="s">
        <v>38</v>
      </c>
      <c r="M3346" t="s">
        <v>34</v>
      </c>
      <c r="N3346" t="s">
        <v>34</v>
      </c>
      <c r="O3346" t="s">
        <v>34</v>
      </c>
      <c r="P3346" t="s">
        <v>34</v>
      </c>
      <c r="Q3346" t="s">
        <v>37</v>
      </c>
      <c r="R3346" t="s">
        <v>37</v>
      </c>
      <c r="S3346" t="s">
        <v>37</v>
      </c>
      <c r="T3346" t="s">
        <v>34</v>
      </c>
      <c r="U3346" t="s">
        <v>46</v>
      </c>
      <c r="V3346" t="s">
        <v>34</v>
      </c>
      <c r="W3346" t="s">
        <v>51</v>
      </c>
      <c r="X3346">
        <v>96.05</v>
      </c>
      <c r="Y3346">
        <v>4399.5</v>
      </c>
      <c r="Z3346">
        <v>0</v>
      </c>
      <c r="AA3346">
        <v>80</v>
      </c>
      <c r="AB3346">
        <v>284.27999999999997</v>
      </c>
      <c r="AC3346">
        <v>4763.78</v>
      </c>
      <c r="AD3346" t="s">
        <v>52</v>
      </c>
      <c r="AE3346" t="s">
        <v>100</v>
      </c>
      <c r="AF3346" t="s">
        <v>509</v>
      </c>
      <c r="AG3346">
        <f t="shared" si="104"/>
        <v>1</v>
      </c>
      <c r="AH3346" t="str" cm="1">
        <f t="array" ref="AH3346">_xlfn.IFS(
X3346&lt;=20, "&lt;20",
AND(X3346&gt;=20, X3346&lt;50), "20-50",
AND(X3346&gt;=50, X3346&lt;100), "50-100",
X3346&gt;=100, "&gt;100"
)</f>
        <v>50-100</v>
      </c>
      <c r="AI3346">
        <f t="shared" si="105"/>
        <v>0</v>
      </c>
      <c r="AJ3346" t="str" cm="1">
        <f t="array" ref="AJ3346">_xlfn.IFS(
C3346&lt;=20, "&lt;20",
AND(C3346&gt;=20, C3346&lt;35), "20-35",
AND(C3346&gt;=35, C3346&lt;50), "35-50",
C3346&gt;=50, "50-100"
)</f>
        <v>50-100</v>
      </c>
      <c r="AK3346" t="str" cm="1">
        <f t="array" ref="AK3346">_xlfn.IFS(
G3346&lt;6, "&lt;6",
AND(G3346&gt;=6, G3346&lt;12), "6-12",
AND(G3346&gt;=12, G3346&lt;18), "12-18",  AND(G3346&gt;=18, G3346&lt;24), "18-24", G3346&gt;=24, "24-36")</f>
        <v>6-12</v>
      </c>
    </row>
    <row r="3347" spans="1:37" x14ac:dyDescent="0.3">
      <c r="A3347" t="s">
        <v>3447</v>
      </c>
      <c r="B3347" t="s">
        <v>44</v>
      </c>
      <c r="C3347">
        <v>84</v>
      </c>
      <c r="D3347" t="s">
        <v>37</v>
      </c>
      <c r="E3347" t="s">
        <v>69</v>
      </c>
      <c r="F3347">
        <v>14</v>
      </c>
      <c r="G3347">
        <v>23</v>
      </c>
      <c r="H3347" t="s">
        <v>66</v>
      </c>
      <c r="I3347" t="s">
        <v>37</v>
      </c>
      <c r="J3347" t="s">
        <v>37</v>
      </c>
      <c r="K3347" t="s">
        <v>37</v>
      </c>
      <c r="L3347" t="s">
        <v>50</v>
      </c>
      <c r="M3347" t="s">
        <v>37</v>
      </c>
      <c r="N3347" t="s">
        <v>37</v>
      </c>
      <c r="O3347" t="s">
        <v>37</v>
      </c>
      <c r="P3347" t="s">
        <v>34</v>
      </c>
      <c r="Q3347" t="s">
        <v>37</v>
      </c>
      <c r="R3347" t="s">
        <v>37</v>
      </c>
      <c r="S3347" t="s">
        <v>34</v>
      </c>
      <c r="T3347" t="s">
        <v>37</v>
      </c>
      <c r="U3347" t="s">
        <v>67</v>
      </c>
      <c r="V3347" t="s">
        <v>37</v>
      </c>
      <c r="W3347" t="s">
        <v>51</v>
      </c>
      <c r="X3347">
        <v>112.4</v>
      </c>
      <c r="Y3347">
        <v>8046.85</v>
      </c>
      <c r="Z3347">
        <v>0</v>
      </c>
      <c r="AA3347">
        <v>0</v>
      </c>
      <c r="AB3347">
        <v>1096.56</v>
      </c>
      <c r="AC3347">
        <v>9143.41</v>
      </c>
      <c r="AD3347" t="s">
        <v>41</v>
      </c>
      <c r="AE3347" t="s">
        <v>42</v>
      </c>
      <c r="AF3347" t="s">
        <v>42</v>
      </c>
      <c r="AG3347">
        <f t="shared" si="104"/>
        <v>0</v>
      </c>
      <c r="AH3347" t="str" cm="1">
        <f t="array" ref="AH3347">_xlfn.IFS(
X3347&lt;=20, "&lt;20",
AND(X3347&gt;=20, X3347&lt;50), "20-50",
AND(X3347&gt;=50, X3347&lt;100), "50-100",
X3347&gt;=100, "&gt;100"
)</f>
        <v>&gt;100</v>
      </c>
      <c r="AI3347">
        <f t="shared" si="105"/>
        <v>0</v>
      </c>
      <c r="AJ3347" t="str" cm="1">
        <f t="array" ref="AJ3347">_xlfn.IFS(
C3347&lt;=20, "&lt;20",
AND(C3347&gt;=20, C3347&lt;35), "20-35",
AND(C3347&gt;=35, C3347&lt;50), "35-50",
C3347&gt;=50, "50-100"
)</f>
        <v>50-100</v>
      </c>
      <c r="AK3347" t="str" cm="1">
        <f t="array" ref="AK3347">_xlfn.IFS(
G3347&lt;6, "&lt;6",
AND(G3347&gt;=6, G3347&lt;12), "6-12",
AND(G3347&gt;=12, G3347&lt;18), "12-18",  AND(G3347&gt;=18, G3347&lt;24), "18-24", G3347&gt;=24, "24-36")</f>
        <v>18-24</v>
      </c>
    </row>
    <row r="3348" spans="1:37" x14ac:dyDescent="0.3">
      <c r="A3348" t="s">
        <v>3448</v>
      </c>
      <c r="B3348" t="s">
        <v>33</v>
      </c>
      <c r="C3348">
        <v>65</v>
      </c>
      <c r="D3348" t="s">
        <v>34</v>
      </c>
      <c r="E3348" t="s">
        <v>99</v>
      </c>
      <c r="F3348">
        <v>14</v>
      </c>
      <c r="G3348">
        <v>34</v>
      </c>
      <c r="H3348" t="s">
        <v>57</v>
      </c>
      <c r="I3348" t="s">
        <v>37</v>
      </c>
      <c r="J3348" t="s">
        <v>37</v>
      </c>
      <c r="K3348" t="s">
        <v>34</v>
      </c>
      <c r="L3348" t="s">
        <v>34</v>
      </c>
      <c r="M3348" t="s">
        <v>34</v>
      </c>
      <c r="N3348" t="s">
        <v>34</v>
      </c>
      <c r="O3348" t="s">
        <v>34</v>
      </c>
      <c r="P3348" t="s">
        <v>34</v>
      </c>
      <c r="Q3348" t="s">
        <v>34</v>
      </c>
      <c r="R3348" t="s">
        <v>34</v>
      </c>
      <c r="S3348" t="s">
        <v>34</v>
      </c>
      <c r="T3348" t="s">
        <v>34</v>
      </c>
      <c r="U3348" t="s">
        <v>46</v>
      </c>
      <c r="V3348" t="s">
        <v>37</v>
      </c>
      <c r="W3348" t="s">
        <v>40</v>
      </c>
      <c r="X3348">
        <v>24.1</v>
      </c>
      <c r="Y3348">
        <v>439.2</v>
      </c>
      <c r="Z3348">
        <v>0</v>
      </c>
      <c r="AA3348">
        <v>0</v>
      </c>
      <c r="AB3348">
        <v>275.12</v>
      </c>
      <c r="AC3348">
        <v>714.32</v>
      </c>
      <c r="AD3348" t="s">
        <v>41</v>
      </c>
      <c r="AE3348" t="s">
        <v>42</v>
      </c>
      <c r="AF3348" t="s">
        <v>42</v>
      </c>
      <c r="AG3348">
        <f t="shared" si="104"/>
        <v>0</v>
      </c>
      <c r="AH3348" t="str" cm="1">
        <f t="array" ref="AH3348">_xlfn.IFS(
X3348&lt;=20, "&lt;20",
AND(X3348&gt;=20, X3348&lt;50), "20-50",
AND(X3348&gt;=50, X3348&lt;100), "50-100",
X3348&gt;=100, "&gt;100"
)</f>
        <v>20-50</v>
      </c>
      <c r="AI3348">
        <f t="shared" si="105"/>
        <v>0</v>
      </c>
      <c r="AJ3348" t="str" cm="1">
        <f t="array" ref="AJ3348">_xlfn.IFS(
C3348&lt;=20, "&lt;20",
AND(C3348&gt;=20, C3348&lt;35), "20-35",
AND(C3348&gt;=35, C3348&lt;50), "35-50",
C3348&gt;=50, "50-100"
)</f>
        <v>50-100</v>
      </c>
      <c r="AK3348" t="str" cm="1">
        <f t="array" ref="AK3348">_xlfn.IFS(
G3348&lt;6, "&lt;6",
AND(G3348&gt;=6, G3348&lt;12), "6-12",
AND(G3348&gt;=12, G3348&lt;18), "12-18",  AND(G3348&gt;=18, G3348&lt;24), "18-24", G3348&gt;=24, "24-36")</f>
        <v>24-36</v>
      </c>
    </row>
    <row r="3349" spans="1:37" x14ac:dyDescent="0.3">
      <c r="A3349" t="s">
        <v>3449</v>
      </c>
      <c r="B3349" t="s">
        <v>33</v>
      </c>
      <c r="C3349">
        <v>41</v>
      </c>
      <c r="D3349" t="s">
        <v>37</v>
      </c>
      <c r="E3349" t="s">
        <v>87</v>
      </c>
      <c r="F3349">
        <v>9</v>
      </c>
      <c r="G3349">
        <v>13</v>
      </c>
      <c r="H3349" t="s">
        <v>36</v>
      </c>
      <c r="I3349" t="s">
        <v>37</v>
      </c>
      <c r="J3349" t="s">
        <v>34</v>
      </c>
      <c r="K3349" t="s">
        <v>37</v>
      </c>
      <c r="L3349" t="s">
        <v>50</v>
      </c>
      <c r="M3349" t="s">
        <v>37</v>
      </c>
      <c r="N3349" t="s">
        <v>34</v>
      </c>
      <c r="O3349" t="s">
        <v>34</v>
      </c>
      <c r="P3349" t="s">
        <v>34</v>
      </c>
      <c r="Q3349" t="s">
        <v>37</v>
      </c>
      <c r="R3349" t="s">
        <v>37</v>
      </c>
      <c r="S3349" t="s">
        <v>37</v>
      </c>
      <c r="T3349" t="s">
        <v>37</v>
      </c>
      <c r="U3349" t="s">
        <v>46</v>
      </c>
      <c r="V3349" t="s">
        <v>34</v>
      </c>
      <c r="W3349" t="s">
        <v>40</v>
      </c>
      <c r="X3349">
        <v>94.65</v>
      </c>
      <c r="Y3349">
        <v>2649.15</v>
      </c>
      <c r="Z3349">
        <v>0</v>
      </c>
      <c r="AA3349">
        <v>0</v>
      </c>
      <c r="AB3349">
        <v>1174.21</v>
      </c>
      <c r="AC3349">
        <v>3823.36</v>
      </c>
      <c r="AD3349" t="s">
        <v>52</v>
      </c>
      <c r="AE3349" t="s">
        <v>94</v>
      </c>
      <c r="AF3349" t="s">
        <v>95</v>
      </c>
      <c r="AG3349">
        <f t="shared" si="104"/>
        <v>1</v>
      </c>
      <c r="AH3349" t="str" cm="1">
        <f t="array" ref="AH3349">_xlfn.IFS(
X3349&lt;=20, "&lt;20",
AND(X3349&gt;=20, X3349&lt;50), "20-50",
AND(X3349&gt;=50, X3349&lt;100), "50-100",
X3349&gt;=100, "&gt;100"
)</f>
        <v>50-100</v>
      </c>
      <c r="AI3349">
        <f t="shared" si="105"/>
        <v>0</v>
      </c>
      <c r="AJ3349" t="str" cm="1">
        <f t="array" ref="AJ3349">_xlfn.IFS(
C3349&lt;=20, "&lt;20",
AND(C3349&gt;=20, C3349&lt;35), "20-35",
AND(C3349&gt;=35, C3349&lt;50), "35-50",
C3349&gt;=50, "50-100"
)</f>
        <v>35-50</v>
      </c>
      <c r="AK3349" t="str" cm="1">
        <f t="array" ref="AK3349">_xlfn.IFS(
G3349&lt;6, "&lt;6",
AND(G3349&gt;=6, G3349&lt;12), "6-12",
AND(G3349&gt;=12, G3349&lt;18), "12-18",  AND(G3349&gt;=18, G3349&lt;24), "18-24", G3349&gt;=24, "24-36")</f>
        <v>12-18</v>
      </c>
    </row>
    <row r="3350" spans="1:37" x14ac:dyDescent="0.3">
      <c r="A3350" t="s">
        <v>3450</v>
      </c>
      <c r="B3350" t="s">
        <v>44</v>
      </c>
      <c r="C3350">
        <v>61</v>
      </c>
      <c r="D3350" t="s">
        <v>34</v>
      </c>
      <c r="E3350" t="s">
        <v>114</v>
      </c>
      <c r="F3350">
        <v>5</v>
      </c>
      <c r="G3350">
        <v>16</v>
      </c>
      <c r="H3350" t="s">
        <v>36</v>
      </c>
      <c r="I3350" t="s">
        <v>37</v>
      </c>
      <c r="J3350" t="s">
        <v>37</v>
      </c>
      <c r="K3350" t="s">
        <v>37</v>
      </c>
      <c r="L3350" t="s">
        <v>50</v>
      </c>
      <c r="M3350" t="s">
        <v>34</v>
      </c>
      <c r="N3350" t="s">
        <v>37</v>
      </c>
      <c r="O3350" t="s">
        <v>37</v>
      </c>
      <c r="P3350" t="s">
        <v>34</v>
      </c>
      <c r="Q3350" t="s">
        <v>37</v>
      </c>
      <c r="R3350" t="s">
        <v>37</v>
      </c>
      <c r="S3350" t="s">
        <v>37</v>
      </c>
      <c r="T3350" t="s">
        <v>37</v>
      </c>
      <c r="U3350" t="s">
        <v>39</v>
      </c>
      <c r="V3350" t="s">
        <v>37</v>
      </c>
      <c r="W3350" t="s">
        <v>51</v>
      </c>
      <c r="X3350">
        <v>103.15</v>
      </c>
      <c r="Y3350">
        <v>6792.45</v>
      </c>
      <c r="Z3350">
        <v>0</v>
      </c>
      <c r="AA3350">
        <v>0</v>
      </c>
      <c r="AB3350">
        <v>1082.25</v>
      </c>
      <c r="AC3350">
        <v>7874.7</v>
      </c>
      <c r="AD3350" t="s">
        <v>41</v>
      </c>
      <c r="AE3350" t="s">
        <v>42</v>
      </c>
      <c r="AF3350" t="s">
        <v>42</v>
      </c>
      <c r="AG3350">
        <f t="shared" si="104"/>
        <v>0</v>
      </c>
      <c r="AH3350" t="str" cm="1">
        <f t="array" ref="AH3350">_xlfn.IFS(
X3350&lt;=20, "&lt;20",
AND(X3350&gt;=20, X3350&lt;50), "20-50",
AND(X3350&gt;=50, X3350&lt;100), "50-100",
X3350&gt;=100, "&gt;100"
)</f>
        <v>&gt;100</v>
      </c>
      <c r="AI3350">
        <f t="shared" si="105"/>
        <v>0</v>
      </c>
      <c r="AJ3350" t="str" cm="1">
        <f t="array" ref="AJ3350">_xlfn.IFS(
C3350&lt;=20, "&lt;20",
AND(C3350&gt;=20, C3350&lt;35), "20-35",
AND(C3350&gt;=35, C3350&lt;50), "35-50",
C3350&gt;=50, "50-100"
)</f>
        <v>50-100</v>
      </c>
      <c r="AK3350" t="str" cm="1">
        <f t="array" ref="AK3350">_xlfn.IFS(
G3350&lt;6, "&lt;6",
AND(G3350&gt;=6, G3350&lt;12), "6-12",
AND(G3350&gt;=12, G3350&lt;18), "12-18",  AND(G3350&gt;=18, G3350&lt;24), "18-24", G3350&gt;=24, "24-36")</f>
        <v>12-18</v>
      </c>
    </row>
    <row r="3351" spans="1:37" x14ac:dyDescent="0.3">
      <c r="A3351" t="s">
        <v>3451</v>
      </c>
      <c r="B3351" t="s">
        <v>44</v>
      </c>
      <c r="C3351">
        <v>71</v>
      </c>
      <c r="D3351" t="s">
        <v>37</v>
      </c>
      <c r="E3351" t="s">
        <v>69</v>
      </c>
      <c r="F3351">
        <v>13</v>
      </c>
      <c r="G3351">
        <v>1</v>
      </c>
      <c r="H3351" t="s">
        <v>36</v>
      </c>
      <c r="I3351" t="s">
        <v>37</v>
      </c>
      <c r="J3351" t="s">
        <v>37</v>
      </c>
      <c r="K3351" t="s">
        <v>37</v>
      </c>
      <c r="L3351" t="s">
        <v>50</v>
      </c>
      <c r="M3351" t="s">
        <v>37</v>
      </c>
      <c r="N3351" t="s">
        <v>37</v>
      </c>
      <c r="O3351" t="s">
        <v>34</v>
      </c>
      <c r="P3351" t="s">
        <v>34</v>
      </c>
      <c r="Q3351" t="s">
        <v>34</v>
      </c>
      <c r="R3351" t="s">
        <v>34</v>
      </c>
      <c r="S3351" t="s">
        <v>34</v>
      </c>
      <c r="T3351" t="s">
        <v>37</v>
      </c>
      <c r="U3351" t="s">
        <v>46</v>
      </c>
      <c r="V3351" t="s">
        <v>34</v>
      </c>
      <c r="W3351" t="s">
        <v>51</v>
      </c>
      <c r="X3351">
        <v>83.85</v>
      </c>
      <c r="Y3351">
        <v>5588.8</v>
      </c>
      <c r="Z3351">
        <v>0</v>
      </c>
      <c r="AA3351">
        <v>0</v>
      </c>
      <c r="AB3351">
        <v>3008.3</v>
      </c>
      <c r="AC3351">
        <v>8597.1</v>
      </c>
      <c r="AD3351" t="s">
        <v>41</v>
      </c>
      <c r="AE3351" t="s">
        <v>42</v>
      </c>
      <c r="AF3351" t="s">
        <v>42</v>
      </c>
      <c r="AG3351">
        <f t="shared" si="104"/>
        <v>0</v>
      </c>
      <c r="AH3351" t="str" cm="1">
        <f t="array" ref="AH3351">_xlfn.IFS(
X3351&lt;=20, "&lt;20",
AND(X3351&gt;=20, X3351&lt;50), "20-50",
AND(X3351&gt;=50, X3351&lt;100), "50-100",
X3351&gt;=100, "&gt;100"
)</f>
        <v>50-100</v>
      </c>
      <c r="AI3351">
        <f t="shared" si="105"/>
        <v>0</v>
      </c>
      <c r="AJ3351" t="str" cm="1">
        <f t="array" ref="AJ3351">_xlfn.IFS(
C3351&lt;=20, "&lt;20",
AND(C3351&gt;=20, C3351&lt;35), "20-35",
AND(C3351&gt;=35, C3351&lt;50), "35-50",
C3351&gt;=50, "50-100"
)</f>
        <v>50-100</v>
      </c>
      <c r="AK3351" t="str" cm="1">
        <f t="array" ref="AK3351">_xlfn.IFS(
G3351&lt;6, "&lt;6",
AND(G3351&gt;=6, G3351&lt;12), "6-12",
AND(G3351&gt;=12, G3351&lt;18), "12-18",  AND(G3351&gt;=18, G3351&lt;24), "18-24", G3351&gt;=24, "24-36")</f>
        <v>&lt;6</v>
      </c>
    </row>
    <row r="3352" spans="1:37" x14ac:dyDescent="0.3">
      <c r="A3352" t="s">
        <v>3452</v>
      </c>
      <c r="B3352" t="s">
        <v>33</v>
      </c>
      <c r="C3352">
        <v>60</v>
      </c>
      <c r="D3352" t="s">
        <v>37</v>
      </c>
      <c r="E3352" t="s">
        <v>87</v>
      </c>
      <c r="F3352">
        <v>7</v>
      </c>
      <c r="G3352">
        <v>32</v>
      </c>
      <c r="H3352" t="s">
        <v>110</v>
      </c>
      <c r="I3352" t="s">
        <v>37</v>
      </c>
      <c r="J3352" t="s">
        <v>34</v>
      </c>
      <c r="K3352" t="s">
        <v>37</v>
      </c>
      <c r="L3352" t="s">
        <v>72</v>
      </c>
      <c r="M3352" t="s">
        <v>34</v>
      </c>
      <c r="N3352" t="s">
        <v>34</v>
      </c>
      <c r="O3352" t="s">
        <v>34</v>
      </c>
      <c r="P3352" t="s">
        <v>37</v>
      </c>
      <c r="Q3352" t="s">
        <v>34</v>
      </c>
      <c r="R3352" t="s">
        <v>34</v>
      </c>
      <c r="S3352" t="s">
        <v>34</v>
      </c>
      <c r="T3352" t="s">
        <v>37</v>
      </c>
      <c r="U3352" t="s">
        <v>67</v>
      </c>
      <c r="V3352" t="s">
        <v>37</v>
      </c>
      <c r="W3352" t="s">
        <v>51</v>
      </c>
      <c r="X3352">
        <v>49.8</v>
      </c>
      <c r="Y3352">
        <v>1971.15</v>
      </c>
      <c r="Z3352">
        <v>0</v>
      </c>
      <c r="AA3352">
        <v>0</v>
      </c>
      <c r="AB3352">
        <v>153.27000000000001</v>
      </c>
      <c r="AC3352">
        <v>2124.42</v>
      </c>
      <c r="AD3352" t="s">
        <v>41</v>
      </c>
      <c r="AE3352" t="s">
        <v>42</v>
      </c>
      <c r="AF3352" t="s">
        <v>42</v>
      </c>
      <c r="AG3352">
        <f t="shared" si="104"/>
        <v>0</v>
      </c>
      <c r="AH3352" t="str" cm="1">
        <f t="array" ref="AH3352">_xlfn.IFS(
X3352&lt;=20, "&lt;20",
AND(X3352&gt;=20, X3352&lt;50), "20-50",
AND(X3352&gt;=50, X3352&lt;100), "50-100",
X3352&gt;=100, "&gt;100"
)</f>
        <v>20-50</v>
      </c>
      <c r="AI3352">
        <f t="shared" si="105"/>
        <v>0</v>
      </c>
      <c r="AJ3352" t="str" cm="1">
        <f t="array" ref="AJ3352">_xlfn.IFS(
C3352&lt;=20, "&lt;20",
AND(C3352&gt;=20, C3352&lt;35), "20-35",
AND(C3352&gt;=35, C3352&lt;50), "35-50",
C3352&gt;=50, "50-100"
)</f>
        <v>50-100</v>
      </c>
      <c r="AK3352" t="str" cm="1">
        <f t="array" ref="AK3352">_xlfn.IFS(
G3352&lt;6, "&lt;6",
AND(G3352&gt;=6, G3352&lt;12), "6-12",
AND(G3352&gt;=12, G3352&lt;18), "12-18",  AND(G3352&gt;=18, G3352&lt;24), "18-24", G3352&gt;=24, "24-36")</f>
        <v>24-36</v>
      </c>
    </row>
    <row r="3353" spans="1:37" x14ac:dyDescent="0.3">
      <c r="A3353" t="s">
        <v>3453</v>
      </c>
      <c r="B3353" t="s">
        <v>44</v>
      </c>
      <c r="C3353">
        <v>55</v>
      </c>
      <c r="D3353" t="s">
        <v>34</v>
      </c>
      <c r="E3353" t="s">
        <v>114</v>
      </c>
      <c r="F3353">
        <v>13</v>
      </c>
      <c r="G3353">
        <v>9</v>
      </c>
      <c r="H3353" t="s">
        <v>36</v>
      </c>
      <c r="I3353" t="s">
        <v>37</v>
      </c>
      <c r="J3353" t="s">
        <v>37</v>
      </c>
      <c r="K3353" t="s">
        <v>34</v>
      </c>
      <c r="L3353" t="s">
        <v>34</v>
      </c>
      <c r="M3353" t="s">
        <v>34</v>
      </c>
      <c r="N3353" t="s">
        <v>34</v>
      </c>
      <c r="O3353" t="s">
        <v>34</v>
      </c>
      <c r="P3353" t="s">
        <v>34</v>
      </c>
      <c r="Q3353" t="s">
        <v>34</v>
      </c>
      <c r="R3353" t="s">
        <v>34</v>
      </c>
      <c r="S3353" t="s">
        <v>34</v>
      </c>
      <c r="T3353" t="s">
        <v>34</v>
      </c>
      <c r="U3353" t="s">
        <v>67</v>
      </c>
      <c r="V3353" t="s">
        <v>34</v>
      </c>
      <c r="W3353" t="s">
        <v>40</v>
      </c>
      <c r="X3353">
        <v>-7</v>
      </c>
      <c r="Y3353">
        <v>1849.2</v>
      </c>
      <c r="Z3353">
        <v>0</v>
      </c>
      <c r="AA3353">
        <v>0</v>
      </c>
      <c r="AB3353">
        <v>2878.56</v>
      </c>
      <c r="AC3353">
        <v>4727.76</v>
      </c>
      <c r="AD3353" t="s">
        <v>41</v>
      </c>
      <c r="AE3353" t="s">
        <v>42</v>
      </c>
      <c r="AF3353" t="s">
        <v>42</v>
      </c>
      <c r="AG3353">
        <f t="shared" si="104"/>
        <v>0</v>
      </c>
      <c r="AH3353" t="str" cm="1">
        <f t="array" ref="AH3353">_xlfn.IFS(
X3353&lt;=20, "&lt;20",
AND(X3353&gt;=20, X3353&lt;50), "20-50",
AND(X3353&gt;=50, X3353&lt;100), "50-100",
X3353&gt;=100, "&gt;100"
)</f>
        <v>&lt;20</v>
      </c>
      <c r="AI3353">
        <f t="shared" si="105"/>
        <v>0</v>
      </c>
      <c r="AJ3353" t="str" cm="1">
        <f t="array" ref="AJ3353">_xlfn.IFS(
C3353&lt;=20, "&lt;20",
AND(C3353&gt;=20, C3353&lt;35), "20-35",
AND(C3353&gt;=35, C3353&lt;50), "35-50",
C3353&gt;=50, "50-100"
)</f>
        <v>50-100</v>
      </c>
      <c r="AK3353" t="str" cm="1">
        <f t="array" ref="AK3353">_xlfn.IFS(
G3353&lt;6, "&lt;6",
AND(G3353&gt;=6, G3353&lt;12), "6-12",
AND(G3353&gt;=12, G3353&lt;18), "12-18",  AND(G3353&gt;=18, G3353&lt;24), "18-24", G3353&gt;=24, "24-36")</f>
        <v>6-12</v>
      </c>
    </row>
    <row r="3354" spans="1:37" x14ac:dyDescent="0.3">
      <c r="A3354" t="s">
        <v>3454</v>
      </c>
      <c r="B3354" t="s">
        <v>33</v>
      </c>
      <c r="C3354">
        <v>58</v>
      </c>
      <c r="D3354" t="s">
        <v>37</v>
      </c>
      <c r="E3354" t="s">
        <v>335</v>
      </c>
      <c r="F3354">
        <v>0</v>
      </c>
      <c r="G3354">
        <v>1</v>
      </c>
      <c r="H3354" t="s">
        <v>70</v>
      </c>
      <c r="I3354" t="s">
        <v>34</v>
      </c>
      <c r="J3354" t="s">
        <v>34</v>
      </c>
      <c r="K3354" t="s">
        <v>37</v>
      </c>
      <c r="L3354" t="s">
        <v>38</v>
      </c>
      <c r="M3354" t="s">
        <v>37</v>
      </c>
      <c r="N3354" t="s">
        <v>34</v>
      </c>
      <c r="O3354" t="s">
        <v>37</v>
      </c>
      <c r="P3354" t="s">
        <v>37</v>
      </c>
      <c r="Q3354" t="s">
        <v>34</v>
      </c>
      <c r="R3354" t="s">
        <v>34</v>
      </c>
      <c r="S3354" t="s">
        <v>34</v>
      </c>
      <c r="T3354" t="s">
        <v>37</v>
      </c>
      <c r="U3354" t="s">
        <v>67</v>
      </c>
      <c r="V3354" t="s">
        <v>34</v>
      </c>
      <c r="W3354" t="s">
        <v>40</v>
      </c>
      <c r="X3354">
        <v>41.9</v>
      </c>
      <c r="Y3354">
        <v>1875.25</v>
      </c>
      <c r="Z3354">
        <v>0</v>
      </c>
      <c r="AA3354">
        <v>0</v>
      </c>
      <c r="AB3354">
        <v>0</v>
      </c>
      <c r="AC3354">
        <v>1875.25</v>
      </c>
      <c r="AD3354" t="s">
        <v>41</v>
      </c>
      <c r="AE3354" t="s">
        <v>42</v>
      </c>
      <c r="AF3354" t="s">
        <v>42</v>
      </c>
      <c r="AG3354">
        <f t="shared" si="104"/>
        <v>0</v>
      </c>
      <c r="AH3354" t="str" cm="1">
        <f t="array" ref="AH3354">_xlfn.IFS(
X3354&lt;=20, "&lt;20",
AND(X3354&gt;=20, X3354&lt;50), "20-50",
AND(X3354&gt;=50, X3354&lt;100), "50-100",
X3354&gt;=100, "&gt;100"
)</f>
        <v>20-50</v>
      </c>
      <c r="AI3354">
        <f t="shared" si="105"/>
        <v>0</v>
      </c>
      <c r="AJ3354" t="str" cm="1">
        <f t="array" ref="AJ3354">_xlfn.IFS(
C3354&lt;=20, "&lt;20",
AND(C3354&gt;=20, C3354&lt;35), "20-35",
AND(C3354&gt;=35, C3354&lt;50), "35-50",
C3354&gt;=50, "50-100"
)</f>
        <v>50-100</v>
      </c>
      <c r="AK3354" t="str" cm="1">
        <f t="array" ref="AK3354">_xlfn.IFS(
G3354&lt;6, "&lt;6",
AND(G3354&gt;=6, G3354&lt;12), "6-12",
AND(G3354&gt;=12, G3354&lt;18), "12-18",  AND(G3354&gt;=18, G3354&lt;24), "18-24", G3354&gt;=24, "24-36")</f>
        <v>&lt;6</v>
      </c>
    </row>
    <row r="3355" spans="1:37" x14ac:dyDescent="0.3">
      <c r="A3355" t="s">
        <v>3455</v>
      </c>
      <c r="B3355" t="s">
        <v>44</v>
      </c>
      <c r="C3355">
        <v>31</v>
      </c>
      <c r="D3355" t="s">
        <v>34</v>
      </c>
      <c r="E3355" t="s">
        <v>69</v>
      </c>
      <c r="F3355">
        <v>12</v>
      </c>
      <c r="G3355">
        <v>13</v>
      </c>
      <c r="H3355" t="s">
        <v>70</v>
      </c>
      <c r="I3355" t="s">
        <v>37</v>
      </c>
      <c r="J3355" t="s">
        <v>37</v>
      </c>
      <c r="K3355" t="s">
        <v>37</v>
      </c>
      <c r="L3355" t="s">
        <v>50</v>
      </c>
      <c r="M3355" t="s">
        <v>37</v>
      </c>
      <c r="N3355" t="s">
        <v>37</v>
      </c>
      <c r="O3355" t="s">
        <v>34</v>
      </c>
      <c r="P3355" t="s">
        <v>37</v>
      </c>
      <c r="Q3355" t="s">
        <v>37</v>
      </c>
      <c r="R3355" t="s">
        <v>34</v>
      </c>
      <c r="S3355" t="s">
        <v>34</v>
      </c>
      <c r="T3355" t="s">
        <v>37</v>
      </c>
      <c r="U3355" t="s">
        <v>39</v>
      </c>
      <c r="V3355" t="s">
        <v>37</v>
      </c>
      <c r="W3355" t="s">
        <v>51</v>
      </c>
      <c r="X3355">
        <v>100.15</v>
      </c>
      <c r="Y3355">
        <v>6643.5</v>
      </c>
      <c r="Z3355">
        <v>0</v>
      </c>
      <c r="AA3355">
        <v>0</v>
      </c>
      <c r="AB3355">
        <v>2380.3000000000002</v>
      </c>
      <c r="AC3355">
        <v>9023.7999999999993</v>
      </c>
      <c r="AD3355" t="s">
        <v>41</v>
      </c>
      <c r="AE3355" t="s">
        <v>42</v>
      </c>
      <c r="AF3355" t="s">
        <v>42</v>
      </c>
      <c r="AG3355">
        <f t="shared" si="104"/>
        <v>0</v>
      </c>
      <c r="AH3355" t="str" cm="1">
        <f t="array" ref="AH3355">_xlfn.IFS(
X3355&lt;=20, "&lt;20",
AND(X3355&gt;=20, X3355&lt;50), "20-50",
AND(X3355&gt;=50, X3355&lt;100), "50-100",
X3355&gt;=100, "&gt;100"
)</f>
        <v>&gt;100</v>
      </c>
      <c r="AI3355">
        <f t="shared" si="105"/>
        <v>0</v>
      </c>
      <c r="AJ3355" t="str" cm="1">
        <f t="array" ref="AJ3355">_xlfn.IFS(
C3355&lt;=20, "&lt;20",
AND(C3355&gt;=20, C3355&lt;35), "20-35",
AND(C3355&gt;=35, C3355&lt;50), "35-50",
C3355&gt;=50, "50-100"
)</f>
        <v>20-35</v>
      </c>
      <c r="AK3355" t="str" cm="1">
        <f t="array" ref="AK3355">_xlfn.IFS(
G3355&lt;6, "&lt;6",
AND(G3355&gt;=6, G3355&lt;12), "6-12",
AND(G3355&gt;=12, G3355&lt;18), "12-18",  AND(G3355&gt;=18, G3355&lt;24), "18-24", G3355&gt;=24, "24-36")</f>
        <v>12-18</v>
      </c>
    </row>
    <row r="3356" spans="1:37" x14ac:dyDescent="0.3">
      <c r="A3356" t="s">
        <v>3456</v>
      </c>
      <c r="B3356" t="s">
        <v>44</v>
      </c>
      <c r="C3356">
        <v>62</v>
      </c>
      <c r="D3356" t="s">
        <v>37</v>
      </c>
      <c r="E3356" t="s">
        <v>158</v>
      </c>
      <c r="F3356">
        <v>7</v>
      </c>
      <c r="G3356">
        <v>4</v>
      </c>
      <c r="H3356" t="s">
        <v>36</v>
      </c>
      <c r="I3356" t="s">
        <v>37</v>
      </c>
      <c r="J3356" t="s">
        <v>37</v>
      </c>
      <c r="K3356" t="s">
        <v>37</v>
      </c>
      <c r="L3356" t="s">
        <v>50</v>
      </c>
      <c r="M3356" t="s">
        <v>34</v>
      </c>
      <c r="N3356" t="s">
        <v>37</v>
      </c>
      <c r="O3356" t="s">
        <v>37</v>
      </c>
      <c r="P3356" t="s">
        <v>34</v>
      </c>
      <c r="Q3356" t="s">
        <v>37</v>
      </c>
      <c r="R3356" t="s">
        <v>37</v>
      </c>
      <c r="S3356" t="s">
        <v>34</v>
      </c>
      <c r="T3356" t="s">
        <v>37</v>
      </c>
      <c r="U3356" t="s">
        <v>67</v>
      </c>
      <c r="V3356" t="s">
        <v>34</v>
      </c>
      <c r="W3356" t="s">
        <v>51</v>
      </c>
      <c r="X3356">
        <v>104.75</v>
      </c>
      <c r="Y3356">
        <v>5841.35</v>
      </c>
      <c r="Z3356">
        <v>36.520000000000003</v>
      </c>
      <c r="AA3356">
        <v>0</v>
      </c>
      <c r="AB3356">
        <v>1547.84</v>
      </c>
      <c r="AC3356">
        <v>7352.67</v>
      </c>
      <c r="AD3356" t="s">
        <v>41</v>
      </c>
      <c r="AE3356" t="s">
        <v>42</v>
      </c>
      <c r="AF3356" t="s">
        <v>42</v>
      </c>
      <c r="AG3356">
        <f t="shared" si="104"/>
        <v>0</v>
      </c>
      <c r="AH3356" t="str" cm="1">
        <f t="array" ref="AH3356">_xlfn.IFS(
X3356&lt;=20, "&lt;20",
AND(X3356&gt;=20, X3356&lt;50), "20-50",
AND(X3356&gt;=50, X3356&lt;100), "50-100",
X3356&gt;=100, "&gt;100"
)</f>
        <v>&gt;100</v>
      </c>
      <c r="AI3356">
        <f t="shared" si="105"/>
        <v>0</v>
      </c>
      <c r="AJ3356" t="str" cm="1">
        <f t="array" ref="AJ3356">_xlfn.IFS(
C3356&lt;=20, "&lt;20",
AND(C3356&gt;=20, C3356&lt;35), "20-35",
AND(C3356&gt;=35, C3356&lt;50), "35-50",
C3356&gt;=50, "50-100"
)</f>
        <v>50-100</v>
      </c>
      <c r="AK3356" t="str" cm="1">
        <f t="array" ref="AK3356">_xlfn.IFS(
G3356&lt;6, "&lt;6",
AND(G3356&gt;=6, G3356&lt;12), "6-12",
AND(G3356&gt;=12, G3356&lt;18), "12-18",  AND(G3356&gt;=18, G3356&lt;24), "18-24", G3356&gt;=24, "24-36")</f>
        <v>&lt;6</v>
      </c>
    </row>
    <row r="3357" spans="1:37" x14ac:dyDescent="0.3">
      <c r="A3357" t="s">
        <v>3457</v>
      </c>
      <c r="B3357" t="s">
        <v>33</v>
      </c>
      <c r="C3357">
        <v>68</v>
      </c>
      <c r="D3357" t="s">
        <v>37</v>
      </c>
      <c r="E3357" t="s">
        <v>74</v>
      </c>
      <c r="F3357">
        <v>7</v>
      </c>
      <c r="G3357">
        <v>18</v>
      </c>
      <c r="H3357" t="s">
        <v>49</v>
      </c>
      <c r="I3357" t="s">
        <v>37</v>
      </c>
      <c r="J3357" t="s">
        <v>34</v>
      </c>
      <c r="K3357" t="s">
        <v>37</v>
      </c>
      <c r="L3357" t="s">
        <v>50</v>
      </c>
      <c r="M3357" t="s">
        <v>34</v>
      </c>
      <c r="N3357" t="s">
        <v>37</v>
      </c>
      <c r="O3357" t="s">
        <v>34</v>
      </c>
      <c r="P3357" t="s">
        <v>34</v>
      </c>
      <c r="Q3357" t="s">
        <v>34</v>
      </c>
      <c r="R3357" t="s">
        <v>37</v>
      </c>
      <c r="S3357" t="s">
        <v>37</v>
      </c>
      <c r="T3357" t="s">
        <v>37</v>
      </c>
      <c r="U3357" t="s">
        <v>46</v>
      </c>
      <c r="V3357" t="s">
        <v>37</v>
      </c>
      <c r="W3357" t="s">
        <v>51</v>
      </c>
      <c r="X3357">
        <v>86</v>
      </c>
      <c r="Y3357">
        <v>86</v>
      </c>
      <c r="Z3357">
        <v>0</v>
      </c>
      <c r="AA3357">
        <v>0</v>
      </c>
      <c r="AB3357">
        <v>28.82</v>
      </c>
      <c r="AC3357">
        <v>114.82</v>
      </c>
      <c r="AD3357" t="s">
        <v>52</v>
      </c>
      <c r="AE3357" t="s">
        <v>53</v>
      </c>
      <c r="AF3357" t="s">
        <v>91</v>
      </c>
      <c r="AG3357">
        <f t="shared" si="104"/>
        <v>1</v>
      </c>
      <c r="AH3357" t="str" cm="1">
        <f t="array" ref="AH3357">_xlfn.IFS(
X3357&lt;=20, "&lt;20",
AND(X3357&gt;=20, X3357&lt;50), "20-50",
AND(X3357&gt;=50, X3357&lt;100), "50-100",
X3357&gt;=100, "&gt;100"
)</f>
        <v>50-100</v>
      </c>
      <c r="AI3357">
        <f t="shared" si="105"/>
        <v>0</v>
      </c>
      <c r="AJ3357" t="str" cm="1">
        <f t="array" ref="AJ3357">_xlfn.IFS(
C3357&lt;=20, "&lt;20",
AND(C3357&gt;=20, C3357&lt;35), "20-35",
AND(C3357&gt;=35, C3357&lt;50), "35-50",
C3357&gt;=50, "50-100"
)</f>
        <v>50-100</v>
      </c>
      <c r="AK3357" t="str" cm="1">
        <f t="array" ref="AK3357">_xlfn.IFS(
G3357&lt;6, "&lt;6",
AND(G3357&gt;=6, G3357&lt;12), "6-12",
AND(G3357&gt;=12, G3357&lt;18), "12-18",  AND(G3357&gt;=18, G3357&lt;24), "18-24", G3357&gt;=24, "24-36")</f>
        <v>18-24</v>
      </c>
    </row>
    <row r="3358" spans="1:37" x14ac:dyDescent="0.3">
      <c r="A3358" t="s">
        <v>3458</v>
      </c>
      <c r="B3358" t="s">
        <v>44</v>
      </c>
      <c r="C3358">
        <v>76</v>
      </c>
      <c r="D3358" t="s">
        <v>34</v>
      </c>
      <c r="E3358" t="s">
        <v>45</v>
      </c>
      <c r="F3358">
        <v>3</v>
      </c>
      <c r="G3358">
        <v>32</v>
      </c>
      <c r="H3358" t="s">
        <v>110</v>
      </c>
      <c r="I3358" t="s">
        <v>37</v>
      </c>
      <c r="J3358" t="s">
        <v>37</v>
      </c>
      <c r="K3358" t="s">
        <v>37</v>
      </c>
      <c r="L3358" t="s">
        <v>50</v>
      </c>
      <c r="M3358" t="s">
        <v>34</v>
      </c>
      <c r="N3358" t="s">
        <v>34</v>
      </c>
      <c r="O3358" t="s">
        <v>34</v>
      </c>
      <c r="P3358" t="s">
        <v>34</v>
      </c>
      <c r="Q3358" t="s">
        <v>34</v>
      </c>
      <c r="R3358" t="s">
        <v>34</v>
      </c>
      <c r="S3358" t="s">
        <v>34</v>
      </c>
      <c r="T3358" t="s">
        <v>37</v>
      </c>
      <c r="U3358" t="s">
        <v>46</v>
      </c>
      <c r="V3358" t="s">
        <v>37</v>
      </c>
      <c r="W3358" t="s">
        <v>51</v>
      </c>
      <c r="X3358">
        <v>76.5</v>
      </c>
      <c r="Y3358">
        <v>2868.15</v>
      </c>
      <c r="Z3358">
        <v>0</v>
      </c>
      <c r="AA3358">
        <v>0</v>
      </c>
      <c r="AB3358">
        <v>234.21</v>
      </c>
      <c r="AC3358">
        <v>3102.36</v>
      </c>
      <c r="AD3358" t="s">
        <v>52</v>
      </c>
      <c r="AE3358" t="s">
        <v>100</v>
      </c>
      <c r="AF3358" t="s">
        <v>509</v>
      </c>
      <c r="AG3358">
        <f t="shared" si="104"/>
        <v>1</v>
      </c>
      <c r="AH3358" t="str" cm="1">
        <f t="array" ref="AH3358">_xlfn.IFS(
X3358&lt;=20, "&lt;20",
AND(X3358&gt;=20, X3358&lt;50), "20-50",
AND(X3358&gt;=50, X3358&lt;100), "50-100",
X3358&gt;=100, "&gt;100"
)</f>
        <v>50-100</v>
      </c>
      <c r="AI3358">
        <f t="shared" si="105"/>
        <v>0</v>
      </c>
      <c r="AJ3358" t="str" cm="1">
        <f t="array" ref="AJ3358">_xlfn.IFS(
C3358&lt;=20, "&lt;20",
AND(C3358&gt;=20, C3358&lt;35), "20-35",
AND(C3358&gt;=35, C3358&lt;50), "35-50",
C3358&gt;=50, "50-100"
)</f>
        <v>50-100</v>
      </c>
      <c r="AK3358" t="str" cm="1">
        <f t="array" ref="AK3358">_xlfn.IFS(
G3358&lt;6, "&lt;6",
AND(G3358&gt;=6, G3358&lt;12), "6-12",
AND(G3358&gt;=12, G3358&lt;18), "12-18",  AND(G3358&gt;=18, G3358&lt;24), "18-24", G3358&gt;=24, "24-36")</f>
        <v>24-36</v>
      </c>
    </row>
    <row r="3359" spans="1:37" x14ac:dyDescent="0.3">
      <c r="A3359" t="s">
        <v>3459</v>
      </c>
      <c r="B3359" t="s">
        <v>44</v>
      </c>
      <c r="C3359">
        <v>32</v>
      </c>
      <c r="D3359" t="s">
        <v>34</v>
      </c>
      <c r="E3359" t="s">
        <v>61</v>
      </c>
      <c r="F3359">
        <v>9</v>
      </c>
      <c r="G3359">
        <v>12</v>
      </c>
      <c r="H3359" t="s">
        <v>49</v>
      </c>
      <c r="I3359" t="s">
        <v>37</v>
      </c>
      <c r="J3359" t="s">
        <v>34</v>
      </c>
      <c r="K3359" t="s">
        <v>37</v>
      </c>
      <c r="L3359" t="s">
        <v>72</v>
      </c>
      <c r="M3359" t="s">
        <v>34</v>
      </c>
      <c r="N3359" t="s">
        <v>34</v>
      </c>
      <c r="O3359" t="s">
        <v>34</v>
      </c>
      <c r="P3359" t="s">
        <v>34</v>
      </c>
      <c r="Q3359" t="s">
        <v>34</v>
      </c>
      <c r="R3359" t="s">
        <v>34</v>
      </c>
      <c r="S3359" t="s">
        <v>34</v>
      </c>
      <c r="T3359" t="s">
        <v>37</v>
      </c>
      <c r="U3359" t="s">
        <v>46</v>
      </c>
      <c r="V3359" t="s">
        <v>37</v>
      </c>
      <c r="W3359" t="s">
        <v>51</v>
      </c>
      <c r="X3359">
        <v>44.9</v>
      </c>
      <c r="Y3359">
        <v>44.9</v>
      </c>
      <c r="Z3359">
        <v>0</v>
      </c>
      <c r="AA3359">
        <v>0</v>
      </c>
      <c r="AB3359">
        <v>41.78</v>
      </c>
      <c r="AC3359">
        <v>86.68</v>
      </c>
      <c r="AD3359" t="s">
        <v>52</v>
      </c>
      <c r="AE3359" t="s">
        <v>58</v>
      </c>
      <c r="AF3359" t="s">
        <v>365</v>
      </c>
      <c r="AG3359">
        <f t="shared" si="104"/>
        <v>1</v>
      </c>
      <c r="AH3359" t="str" cm="1">
        <f t="array" ref="AH3359">_xlfn.IFS(
X3359&lt;=20, "&lt;20",
AND(X3359&gt;=20, X3359&lt;50), "20-50",
AND(X3359&gt;=50, X3359&lt;100), "50-100",
X3359&gt;=100, "&gt;100"
)</f>
        <v>20-50</v>
      </c>
      <c r="AI3359">
        <f t="shared" si="105"/>
        <v>0</v>
      </c>
      <c r="AJ3359" t="str" cm="1">
        <f t="array" ref="AJ3359">_xlfn.IFS(
C3359&lt;=20, "&lt;20",
AND(C3359&gt;=20, C3359&lt;35), "20-35",
AND(C3359&gt;=35, C3359&lt;50), "35-50",
C3359&gt;=50, "50-100"
)</f>
        <v>20-35</v>
      </c>
      <c r="AK3359" t="str" cm="1">
        <f t="array" ref="AK3359">_xlfn.IFS(
G3359&lt;6, "&lt;6",
AND(G3359&gt;=6, G3359&lt;12), "6-12",
AND(G3359&gt;=12, G3359&lt;18), "12-18",  AND(G3359&gt;=18, G3359&lt;24), "18-24", G3359&gt;=24, "24-36")</f>
        <v>12-18</v>
      </c>
    </row>
    <row r="3360" spans="1:37" x14ac:dyDescent="0.3">
      <c r="A3360" t="s">
        <v>3460</v>
      </c>
      <c r="B3360" t="s">
        <v>44</v>
      </c>
      <c r="C3360">
        <v>82</v>
      </c>
      <c r="D3360" t="s">
        <v>34</v>
      </c>
      <c r="E3360" t="s">
        <v>90</v>
      </c>
      <c r="F3360">
        <v>3</v>
      </c>
      <c r="G3360">
        <v>22</v>
      </c>
      <c r="H3360" t="s">
        <v>49</v>
      </c>
      <c r="I3360" t="s">
        <v>37</v>
      </c>
      <c r="J3360" t="s">
        <v>34</v>
      </c>
      <c r="K3360" t="s">
        <v>37</v>
      </c>
      <c r="L3360" t="s">
        <v>50</v>
      </c>
      <c r="M3360" t="s">
        <v>34</v>
      </c>
      <c r="N3360" t="s">
        <v>34</v>
      </c>
      <c r="O3360" t="s">
        <v>34</v>
      </c>
      <c r="P3360" t="s">
        <v>34</v>
      </c>
      <c r="Q3360" t="s">
        <v>37</v>
      </c>
      <c r="R3360" t="s">
        <v>37</v>
      </c>
      <c r="S3360" t="s">
        <v>34</v>
      </c>
      <c r="T3360" t="s">
        <v>37</v>
      </c>
      <c r="U3360" t="s">
        <v>39</v>
      </c>
      <c r="V3360" t="s">
        <v>37</v>
      </c>
      <c r="W3360" t="s">
        <v>51</v>
      </c>
      <c r="X3360">
        <v>89.35</v>
      </c>
      <c r="Y3360">
        <v>567.79999999999995</v>
      </c>
      <c r="Z3360">
        <v>0</v>
      </c>
      <c r="AA3360">
        <v>0</v>
      </c>
      <c r="AB3360">
        <v>48.36</v>
      </c>
      <c r="AC3360">
        <v>616.16</v>
      </c>
      <c r="AD3360" t="s">
        <v>41</v>
      </c>
      <c r="AE3360" t="s">
        <v>42</v>
      </c>
      <c r="AF3360" t="s">
        <v>42</v>
      </c>
      <c r="AG3360">
        <f t="shared" si="104"/>
        <v>0</v>
      </c>
      <c r="AH3360" t="str" cm="1">
        <f t="array" ref="AH3360">_xlfn.IFS(
X3360&lt;=20, "&lt;20",
AND(X3360&gt;=20, X3360&lt;50), "20-50",
AND(X3360&gt;=50, X3360&lt;100), "50-100",
X3360&gt;=100, "&gt;100"
)</f>
        <v>50-100</v>
      </c>
      <c r="AI3360">
        <f t="shared" si="105"/>
        <v>0</v>
      </c>
      <c r="AJ3360" t="str" cm="1">
        <f t="array" ref="AJ3360">_xlfn.IFS(
C3360&lt;=20, "&lt;20",
AND(C3360&gt;=20, C3360&lt;35), "20-35",
AND(C3360&gt;=35, C3360&lt;50), "35-50",
C3360&gt;=50, "50-100"
)</f>
        <v>50-100</v>
      </c>
      <c r="AK3360" t="str" cm="1">
        <f t="array" ref="AK3360">_xlfn.IFS(
G3360&lt;6, "&lt;6",
AND(G3360&gt;=6, G3360&lt;12), "6-12",
AND(G3360&gt;=12, G3360&lt;18), "12-18",  AND(G3360&gt;=18, G3360&lt;24), "18-24", G3360&gt;=24, "24-36")</f>
        <v>18-24</v>
      </c>
    </row>
    <row r="3361" spans="1:37" x14ac:dyDescent="0.3">
      <c r="A3361" t="s">
        <v>3461</v>
      </c>
      <c r="B3361" t="s">
        <v>44</v>
      </c>
      <c r="C3361">
        <v>78</v>
      </c>
      <c r="D3361" t="s">
        <v>37</v>
      </c>
      <c r="E3361" t="s">
        <v>45</v>
      </c>
      <c r="F3361">
        <v>2</v>
      </c>
      <c r="G3361">
        <v>28</v>
      </c>
      <c r="H3361" t="s">
        <v>36</v>
      </c>
      <c r="I3361" t="s">
        <v>37</v>
      </c>
      <c r="J3361" t="s">
        <v>37</v>
      </c>
      <c r="K3361" t="s">
        <v>37</v>
      </c>
      <c r="L3361" t="s">
        <v>72</v>
      </c>
      <c r="M3361" t="s">
        <v>37</v>
      </c>
      <c r="N3361" t="s">
        <v>34</v>
      </c>
      <c r="O3361" t="s">
        <v>37</v>
      </c>
      <c r="P3361" t="s">
        <v>37</v>
      </c>
      <c r="Q3361" t="s">
        <v>34</v>
      </c>
      <c r="R3361" t="s">
        <v>37</v>
      </c>
      <c r="S3361" t="s">
        <v>34</v>
      </c>
      <c r="T3361" t="s">
        <v>37</v>
      </c>
      <c r="U3361" t="s">
        <v>67</v>
      </c>
      <c r="V3361" t="s">
        <v>34</v>
      </c>
      <c r="W3361" t="s">
        <v>51</v>
      </c>
      <c r="X3361">
        <v>73.25</v>
      </c>
      <c r="Y3361">
        <v>4054.2</v>
      </c>
      <c r="Z3361">
        <v>17.16</v>
      </c>
      <c r="AA3361">
        <v>0</v>
      </c>
      <c r="AB3361">
        <v>2088.8000000000002</v>
      </c>
      <c r="AC3361">
        <v>6125.84</v>
      </c>
      <c r="AD3361" t="s">
        <v>41</v>
      </c>
      <c r="AE3361" t="s">
        <v>42</v>
      </c>
      <c r="AF3361" t="s">
        <v>42</v>
      </c>
      <c r="AG3361">
        <f t="shared" si="104"/>
        <v>0</v>
      </c>
      <c r="AH3361" t="str" cm="1">
        <f t="array" ref="AH3361">_xlfn.IFS(
X3361&lt;=20, "&lt;20",
AND(X3361&gt;=20, X3361&lt;50), "20-50",
AND(X3361&gt;=50, X3361&lt;100), "50-100",
X3361&gt;=100, "&gt;100"
)</f>
        <v>50-100</v>
      </c>
      <c r="AI3361">
        <f t="shared" si="105"/>
        <v>0</v>
      </c>
      <c r="AJ3361" t="str" cm="1">
        <f t="array" ref="AJ3361">_xlfn.IFS(
C3361&lt;=20, "&lt;20",
AND(C3361&gt;=20, C3361&lt;35), "20-35",
AND(C3361&gt;=35, C3361&lt;50), "35-50",
C3361&gt;=50, "50-100"
)</f>
        <v>50-100</v>
      </c>
      <c r="AK3361" t="str" cm="1">
        <f t="array" ref="AK3361">_xlfn.IFS(
G3361&lt;6, "&lt;6",
AND(G3361&gt;=6, G3361&lt;12), "6-12",
AND(G3361&gt;=12, G3361&lt;18), "12-18",  AND(G3361&gt;=18, G3361&lt;24), "18-24", G3361&gt;=24, "24-36")</f>
        <v>24-36</v>
      </c>
    </row>
    <row r="3362" spans="1:37" x14ac:dyDescent="0.3">
      <c r="A3362" t="s">
        <v>3462</v>
      </c>
      <c r="B3362" t="s">
        <v>44</v>
      </c>
      <c r="C3362">
        <v>55</v>
      </c>
      <c r="D3362" t="s">
        <v>37</v>
      </c>
      <c r="E3362" t="s">
        <v>45</v>
      </c>
      <c r="F3362">
        <v>2</v>
      </c>
      <c r="G3362">
        <v>26</v>
      </c>
      <c r="H3362" t="s">
        <v>36</v>
      </c>
      <c r="I3362" t="s">
        <v>37</v>
      </c>
      <c r="J3362" t="s">
        <v>34</v>
      </c>
      <c r="K3362" t="s">
        <v>37</v>
      </c>
      <c r="L3362" t="s">
        <v>50</v>
      </c>
      <c r="M3362" t="s">
        <v>34</v>
      </c>
      <c r="N3362" t="s">
        <v>34</v>
      </c>
      <c r="O3362" t="s">
        <v>37</v>
      </c>
      <c r="P3362" t="s">
        <v>34</v>
      </c>
      <c r="Q3362" t="s">
        <v>37</v>
      </c>
      <c r="R3362" t="s">
        <v>34</v>
      </c>
      <c r="S3362" t="s">
        <v>34</v>
      </c>
      <c r="T3362" t="s">
        <v>37</v>
      </c>
      <c r="U3362" t="s">
        <v>39</v>
      </c>
      <c r="V3362" t="s">
        <v>37</v>
      </c>
      <c r="W3362" t="s">
        <v>51</v>
      </c>
      <c r="X3362">
        <v>85.05</v>
      </c>
      <c r="Y3362">
        <v>3355.65</v>
      </c>
      <c r="Z3362">
        <v>38.15</v>
      </c>
      <c r="AA3362">
        <v>0</v>
      </c>
      <c r="AB3362">
        <v>576.4</v>
      </c>
      <c r="AC3362">
        <v>3893.9</v>
      </c>
      <c r="AD3362" t="s">
        <v>41</v>
      </c>
      <c r="AE3362" t="s">
        <v>42</v>
      </c>
      <c r="AF3362" t="s">
        <v>42</v>
      </c>
      <c r="AG3362">
        <f t="shared" si="104"/>
        <v>0</v>
      </c>
      <c r="AH3362" t="str" cm="1">
        <f t="array" ref="AH3362">_xlfn.IFS(
X3362&lt;=20, "&lt;20",
AND(X3362&gt;=20, X3362&lt;50), "20-50",
AND(X3362&gt;=50, X3362&lt;100), "50-100",
X3362&gt;=100, "&gt;100"
)</f>
        <v>50-100</v>
      </c>
      <c r="AI3362">
        <f t="shared" si="105"/>
        <v>0</v>
      </c>
      <c r="AJ3362" t="str" cm="1">
        <f t="array" ref="AJ3362">_xlfn.IFS(
C3362&lt;=20, "&lt;20",
AND(C3362&gt;=20, C3362&lt;35), "20-35",
AND(C3362&gt;=35, C3362&lt;50), "35-50",
C3362&gt;=50, "50-100"
)</f>
        <v>50-100</v>
      </c>
      <c r="AK3362" t="str" cm="1">
        <f t="array" ref="AK3362">_xlfn.IFS(
G3362&lt;6, "&lt;6",
AND(G3362&gt;=6, G3362&lt;12), "6-12",
AND(G3362&gt;=12, G3362&lt;18), "12-18",  AND(G3362&gt;=18, G3362&lt;24), "18-24", G3362&gt;=24, "24-36")</f>
        <v>24-36</v>
      </c>
    </row>
    <row r="3363" spans="1:37" x14ac:dyDescent="0.3">
      <c r="A3363" t="s">
        <v>3463</v>
      </c>
      <c r="B3363" t="s">
        <v>33</v>
      </c>
      <c r="C3363">
        <v>34</v>
      </c>
      <c r="D3363" t="s">
        <v>37</v>
      </c>
      <c r="E3363" t="s">
        <v>164</v>
      </c>
      <c r="F3363">
        <v>9</v>
      </c>
      <c r="G3363">
        <v>32</v>
      </c>
      <c r="H3363" t="s">
        <v>49</v>
      </c>
      <c r="I3363" t="s">
        <v>37</v>
      </c>
      <c r="J3363" t="s">
        <v>37</v>
      </c>
      <c r="K3363" t="s">
        <v>37</v>
      </c>
      <c r="L3363" t="s">
        <v>50</v>
      </c>
      <c r="M3363" t="s">
        <v>37</v>
      </c>
      <c r="N3363" t="s">
        <v>34</v>
      </c>
      <c r="O3363" t="s">
        <v>34</v>
      </c>
      <c r="P3363" t="s">
        <v>34</v>
      </c>
      <c r="Q3363" t="s">
        <v>34</v>
      </c>
      <c r="R3363" t="s">
        <v>37</v>
      </c>
      <c r="S3363" t="s">
        <v>37</v>
      </c>
      <c r="T3363" t="s">
        <v>37</v>
      </c>
      <c r="U3363" t="s">
        <v>46</v>
      </c>
      <c r="V3363" t="s">
        <v>37</v>
      </c>
      <c r="W3363" t="s">
        <v>51</v>
      </c>
      <c r="X3363">
        <v>89.15</v>
      </c>
      <c r="Y3363">
        <v>413.25</v>
      </c>
      <c r="Z3363">
        <v>0</v>
      </c>
      <c r="AA3363">
        <v>0</v>
      </c>
      <c r="AB3363">
        <v>78.7</v>
      </c>
      <c r="AC3363">
        <v>491.95</v>
      </c>
      <c r="AD3363" t="s">
        <v>41</v>
      </c>
      <c r="AE3363" t="s">
        <v>42</v>
      </c>
      <c r="AF3363" t="s">
        <v>42</v>
      </c>
      <c r="AG3363">
        <f t="shared" si="104"/>
        <v>0</v>
      </c>
      <c r="AH3363" t="str" cm="1">
        <f t="array" ref="AH3363">_xlfn.IFS(
X3363&lt;=20, "&lt;20",
AND(X3363&gt;=20, X3363&lt;50), "20-50",
AND(X3363&gt;=50, X3363&lt;100), "50-100",
X3363&gt;=100, "&gt;100"
)</f>
        <v>50-100</v>
      </c>
      <c r="AI3363">
        <f t="shared" si="105"/>
        <v>0</v>
      </c>
      <c r="AJ3363" t="str" cm="1">
        <f t="array" ref="AJ3363">_xlfn.IFS(
C3363&lt;=20, "&lt;20",
AND(C3363&gt;=20, C3363&lt;35), "20-35",
AND(C3363&gt;=35, C3363&lt;50), "35-50",
C3363&gt;=50, "50-100"
)</f>
        <v>20-35</v>
      </c>
      <c r="AK3363" t="str" cm="1">
        <f t="array" ref="AK3363">_xlfn.IFS(
G3363&lt;6, "&lt;6",
AND(G3363&gt;=6, G3363&lt;12), "6-12",
AND(G3363&gt;=12, G3363&lt;18), "12-18",  AND(G3363&gt;=18, G3363&lt;24), "18-24", G3363&gt;=24, "24-36")</f>
        <v>24-36</v>
      </c>
    </row>
    <row r="3364" spans="1:37" x14ac:dyDescent="0.3">
      <c r="A3364" t="s">
        <v>3464</v>
      </c>
      <c r="B3364" t="s">
        <v>44</v>
      </c>
      <c r="C3364">
        <v>30</v>
      </c>
      <c r="D3364" t="s">
        <v>37</v>
      </c>
      <c r="E3364" t="s">
        <v>109</v>
      </c>
      <c r="F3364">
        <v>5</v>
      </c>
      <c r="G3364">
        <v>30</v>
      </c>
      <c r="H3364" t="s">
        <v>66</v>
      </c>
      <c r="I3364" t="s">
        <v>37</v>
      </c>
      <c r="J3364" t="s">
        <v>37</v>
      </c>
      <c r="K3364" t="s">
        <v>37</v>
      </c>
      <c r="L3364" t="s">
        <v>50</v>
      </c>
      <c r="M3364" t="s">
        <v>37</v>
      </c>
      <c r="N3364" t="s">
        <v>34</v>
      </c>
      <c r="O3364" t="s">
        <v>34</v>
      </c>
      <c r="P3364" t="s">
        <v>37</v>
      </c>
      <c r="Q3364" t="s">
        <v>37</v>
      </c>
      <c r="R3364" t="s">
        <v>37</v>
      </c>
      <c r="S3364" t="s">
        <v>37</v>
      </c>
      <c r="T3364" t="s">
        <v>37</v>
      </c>
      <c r="U3364" t="s">
        <v>67</v>
      </c>
      <c r="V3364" t="s">
        <v>37</v>
      </c>
      <c r="W3364" t="s">
        <v>40</v>
      </c>
      <c r="X3364">
        <v>104</v>
      </c>
      <c r="Y3364">
        <v>7250.15</v>
      </c>
      <c r="Z3364">
        <v>0</v>
      </c>
      <c r="AA3364">
        <v>0</v>
      </c>
      <c r="AB3364">
        <v>853.3</v>
      </c>
      <c r="AC3364">
        <v>8103.45</v>
      </c>
      <c r="AD3364" t="s">
        <v>52</v>
      </c>
      <c r="AE3364" t="s">
        <v>104</v>
      </c>
      <c r="AF3364" t="s">
        <v>105</v>
      </c>
      <c r="AG3364">
        <f t="shared" si="104"/>
        <v>1</v>
      </c>
      <c r="AH3364" t="str" cm="1">
        <f t="array" ref="AH3364">_xlfn.IFS(
X3364&lt;=20, "&lt;20",
AND(X3364&gt;=20, X3364&lt;50), "20-50",
AND(X3364&gt;=50, X3364&lt;100), "50-100",
X3364&gt;=100, "&gt;100"
)</f>
        <v>&gt;100</v>
      </c>
      <c r="AI3364">
        <f t="shared" si="105"/>
        <v>0</v>
      </c>
      <c r="AJ3364" t="str" cm="1">
        <f t="array" ref="AJ3364">_xlfn.IFS(
C3364&lt;=20, "&lt;20",
AND(C3364&gt;=20, C3364&lt;35), "20-35",
AND(C3364&gt;=35, C3364&lt;50), "35-50",
C3364&gt;=50, "50-100"
)</f>
        <v>20-35</v>
      </c>
      <c r="AK3364" t="str" cm="1">
        <f t="array" ref="AK3364">_xlfn.IFS(
G3364&lt;6, "&lt;6",
AND(G3364&gt;=6, G3364&lt;12), "6-12",
AND(G3364&gt;=12, G3364&lt;18), "12-18",  AND(G3364&gt;=18, G3364&lt;24), "18-24", G3364&gt;=24, "24-36")</f>
        <v>24-36</v>
      </c>
    </row>
    <row r="3365" spans="1:37" x14ac:dyDescent="0.3">
      <c r="A3365" t="s">
        <v>3465</v>
      </c>
      <c r="B3365" t="s">
        <v>44</v>
      </c>
      <c r="C3365">
        <v>77</v>
      </c>
      <c r="D3365" t="s">
        <v>34</v>
      </c>
      <c r="E3365" t="s">
        <v>114</v>
      </c>
      <c r="F3365">
        <v>0</v>
      </c>
      <c r="G3365">
        <v>16</v>
      </c>
      <c r="H3365" t="s">
        <v>36</v>
      </c>
      <c r="I3365" t="s">
        <v>37</v>
      </c>
      <c r="J3365" t="s">
        <v>34</v>
      </c>
      <c r="K3365" t="s">
        <v>37</v>
      </c>
      <c r="L3365" t="s">
        <v>50</v>
      </c>
      <c r="M3365" t="s">
        <v>34</v>
      </c>
      <c r="N3365" t="s">
        <v>34</v>
      </c>
      <c r="O3365" t="s">
        <v>37</v>
      </c>
      <c r="P3365" t="s">
        <v>34</v>
      </c>
      <c r="Q3365" t="s">
        <v>34</v>
      </c>
      <c r="R3365" t="s">
        <v>34</v>
      </c>
      <c r="S3365" t="s">
        <v>34</v>
      </c>
      <c r="T3365" t="s">
        <v>37</v>
      </c>
      <c r="U3365" t="s">
        <v>67</v>
      </c>
      <c r="V3365" t="s">
        <v>34</v>
      </c>
      <c r="W3365" t="s">
        <v>51</v>
      </c>
      <c r="X3365">
        <v>73.849999999999994</v>
      </c>
      <c r="Y3365">
        <v>196.4</v>
      </c>
      <c r="Z3365">
        <v>0</v>
      </c>
      <c r="AA3365">
        <v>0</v>
      </c>
      <c r="AB3365">
        <v>139.94999999999999</v>
      </c>
      <c r="AC3365">
        <v>336.35</v>
      </c>
      <c r="AD3365" t="s">
        <v>85</v>
      </c>
      <c r="AE3365" t="s">
        <v>42</v>
      </c>
      <c r="AF3365" t="s">
        <v>42</v>
      </c>
      <c r="AG3365">
        <f t="shared" si="104"/>
        <v>0</v>
      </c>
      <c r="AH3365" t="str" cm="1">
        <f t="array" ref="AH3365">_xlfn.IFS(
X3365&lt;=20, "&lt;20",
AND(X3365&gt;=20, X3365&lt;50), "20-50",
AND(X3365&gt;=50, X3365&lt;100), "50-100",
X3365&gt;=100, "&gt;100"
)</f>
        <v>50-100</v>
      </c>
      <c r="AI3365">
        <f t="shared" si="105"/>
        <v>1</v>
      </c>
      <c r="AJ3365" t="str" cm="1">
        <f t="array" ref="AJ3365">_xlfn.IFS(
C3365&lt;=20, "&lt;20",
AND(C3365&gt;=20, C3365&lt;35), "20-35",
AND(C3365&gt;=35, C3365&lt;50), "35-50",
C3365&gt;=50, "50-100"
)</f>
        <v>50-100</v>
      </c>
      <c r="AK3365" t="str" cm="1">
        <f t="array" ref="AK3365">_xlfn.IFS(
G3365&lt;6, "&lt;6",
AND(G3365&gt;=6, G3365&lt;12), "6-12",
AND(G3365&gt;=12, G3365&lt;18), "12-18",  AND(G3365&gt;=18, G3365&lt;24), "18-24", G3365&gt;=24, "24-36")</f>
        <v>12-18</v>
      </c>
    </row>
    <row r="3366" spans="1:37" x14ac:dyDescent="0.3">
      <c r="A3366" t="s">
        <v>3466</v>
      </c>
      <c r="B3366" t="s">
        <v>44</v>
      </c>
      <c r="C3366">
        <v>45</v>
      </c>
      <c r="D3366" t="s">
        <v>37</v>
      </c>
      <c r="E3366" t="s">
        <v>335</v>
      </c>
      <c r="F3366">
        <v>11</v>
      </c>
      <c r="G3366">
        <v>15</v>
      </c>
      <c r="H3366" t="s">
        <v>49</v>
      </c>
      <c r="I3366" t="s">
        <v>37</v>
      </c>
      <c r="J3366" t="s">
        <v>34</v>
      </c>
      <c r="K3366" t="s">
        <v>37</v>
      </c>
      <c r="L3366" t="s">
        <v>72</v>
      </c>
      <c r="M3366" t="s">
        <v>37</v>
      </c>
      <c r="N3366" t="s">
        <v>37</v>
      </c>
      <c r="O3366" t="s">
        <v>34</v>
      </c>
      <c r="P3366" t="s">
        <v>37</v>
      </c>
      <c r="Q3366" t="s">
        <v>34</v>
      </c>
      <c r="R3366" t="s">
        <v>34</v>
      </c>
      <c r="S3366" t="s">
        <v>34</v>
      </c>
      <c r="T3366" t="s">
        <v>37</v>
      </c>
      <c r="U3366" t="s">
        <v>67</v>
      </c>
      <c r="V3366" t="s">
        <v>34</v>
      </c>
      <c r="W3366" t="s">
        <v>143</v>
      </c>
      <c r="X3366">
        <v>59.5</v>
      </c>
      <c r="Y3366">
        <v>130.5</v>
      </c>
      <c r="Z3366">
        <v>0</v>
      </c>
      <c r="AA3366">
        <v>0</v>
      </c>
      <c r="AB3366">
        <v>85.1</v>
      </c>
      <c r="AC3366">
        <v>215.6</v>
      </c>
      <c r="AD3366" t="s">
        <v>85</v>
      </c>
      <c r="AE3366" t="s">
        <v>42</v>
      </c>
      <c r="AF3366" t="s">
        <v>42</v>
      </c>
      <c r="AG3366">
        <f t="shared" si="104"/>
        <v>0</v>
      </c>
      <c r="AH3366" t="str" cm="1">
        <f t="array" ref="AH3366">_xlfn.IFS(
X3366&lt;=20, "&lt;20",
AND(X3366&gt;=20, X3366&lt;50), "20-50",
AND(X3366&gt;=50, X3366&lt;100), "50-100",
X3366&gt;=100, "&gt;100"
)</f>
        <v>50-100</v>
      </c>
      <c r="AI3366">
        <f t="shared" si="105"/>
        <v>1</v>
      </c>
      <c r="AJ3366" t="str" cm="1">
        <f t="array" ref="AJ3366">_xlfn.IFS(
C3366&lt;=20, "&lt;20",
AND(C3366&gt;=20, C3366&lt;35), "20-35",
AND(C3366&gt;=35, C3366&lt;50), "35-50",
C3366&gt;=50, "50-100"
)</f>
        <v>35-50</v>
      </c>
      <c r="AK3366" t="str" cm="1">
        <f t="array" ref="AK3366">_xlfn.IFS(
G3366&lt;6, "&lt;6",
AND(G3366&gt;=6, G3366&lt;12), "6-12",
AND(G3366&gt;=12, G3366&lt;18), "12-18",  AND(G3366&gt;=18, G3366&lt;24), "18-24", G3366&gt;=24, "24-36")</f>
        <v>12-18</v>
      </c>
    </row>
    <row r="3367" spans="1:37" x14ac:dyDescent="0.3">
      <c r="A3367" t="s">
        <v>3467</v>
      </c>
      <c r="B3367" t="s">
        <v>44</v>
      </c>
      <c r="C3367">
        <v>35</v>
      </c>
      <c r="D3367" t="s">
        <v>34</v>
      </c>
      <c r="E3367" t="s">
        <v>114</v>
      </c>
      <c r="F3367">
        <v>7</v>
      </c>
      <c r="G3367">
        <v>26</v>
      </c>
      <c r="H3367" t="s">
        <v>49</v>
      </c>
      <c r="I3367" t="s">
        <v>37</v>
      </c>
      <c r="J3367" t="s">
        <v>34</v>
      </c>
      <c r="K3367" t="s">
        <v>37</v>
      </c>
      <c r="L3367" t="s">
        <v>72</v>
      </c>
      <c r="M3367" t="s">
        <v>34</v>
      </c>
      <c r="N3367" t="s">
        <v>34</v>
      </c>
      <c r="O3367" t="s">
        <v>34</v>
      </c>
      <c r="P3367" t="s">
        <v>34</v>
      </c>
      <c r="Q3367" t="s">
        <v>34</v>
      </c>
      <c r="R3367" t="s">
        <v>34</v>
      </c>
      <c r="S3367" t="s">
        <v>34</v>
      </c>
      <c r="T3367" t="s">
        <v>37</v>
      </c>
      <c r="U3367" t="s">
        <v>46</v>
      </c>
      <c r="V3367" t="s">
        <v>37</v>
      </c>
      <c r="W3367" t="s">
        <v>51</v>
      </c>
      <c r="X3367">
        <v>44.1</v>
      </c>
      <c r="Y3367">
        <v>44.1</v>
      </c>
      <c r="Z3367">
        <v>0</v>
      </c>
      <c r="AA3367">
        <v>0</v>
      </c>
      <c r="AB3367">
        <v>4.41</v>
      </c>
      <c r="AC3367">
        <v>48.51</v>
      </c>
      <c r="AD3367" t="s">
        <v>52</v>
      </c>
      <c r="AE3367" t="s">
        <v>53</v>
      </c>
      <c r="AF3367" t="s">
        <v>91</v>
      </c>
      <c r="AG3367">
        <f t="shared" si="104"/>
        <v>1</v>
      </c>
      <c r="AH3367" t="str" cm="1">
        <f t="array" ref="AH3367">_xlfn.IFS(
X3367&lt;=20, "&lt;20",
AND(X3367&gt;=20, X3367&lt;50), "20-50",
AND(X3367&gt;=50, X3367&lt;100), "50-100",
X3367&gt;=100, "&gt;100"
)</f>
        <v>20-50</v>
      </c>
      <c r="AI3367">
        <f t="shared" si="105"/>
        <v>0</v>
      </c>
      <c r="AJ3367" t="str" cm="1">
        <f t="array" ref="AJ3367">_xlfn.IFS(
C3367&lt;=20, "&lt;20",
AND(C3367&gt;=20, C3367&lt;35), "20-35",
AND(C3367&gt;=35, C3367&lt;50), "35-50",
C3367&gt;=50, "50-100"
)</f>
        <v>35-50</v>
      </c>
      <c r="AK3367" t="str" cm="1">
        <f t="array" ref="AK3367">_xlfn.IFS(
G3367&lt;6, "&lt;6",
AND(G3367&gt;=6, G3367&lt;12), "6-12",
AND(G3367&gt;=12, G3367&lt;18), "12-18",  AND(G3367&gt;=18, G3367&lt;24), "18-24", G3367&gt;=24, "24-36")</f>
        <v>24-36</v>
      </c>
    </row>
    <row r="3368" spans="1:37" x14ac:dyDescent="0.3">
      <c r="A3368" t="s">
        <v>3468</v>
      </c>
      <c r="B3368" t="s">
        <v>44</v>
      </c>
      <c r="C3368">
        <v>61</v>
      </c>
      <c r="D3368" t="s">
        <v>37</v>
      </c>
      <c r="E3368" t="s">
        <v>48</v>
      </c>
      <c r="F3368">
        <v>1</v>
      </c>
      <c r="G3368">
        <v>7</v>
      </c>
      <c r="H3368" t="s">
        <v>70</v>
      </c>
      <c r="I3368" t="s">
        <v>34</v>
      </c>
      <c r="J3368" t="s">
        <v>34</v>
      </c>
      <c r="K3368" t="s">
        <v>37</v>
      </c>
      <c r="L3368" t="s">
        <v>38</v>
      </c>
      <c r="M3368" t="s">
        <v>34</v>
      </c>
      <c r="N3368" t="s">
        <v>34</v>
      </c>
      <c r="O3368" t="s">
        <v>37</v>
      </c>
      <c r="P3368" t="s">
        <v>37</v>
      </c>
      <c r="Q3368" t="s">
        <v>37</v>
      </c>
      <c r="R3368" t="s">
        <v>37</v>
      </c>
      <c r="S3368" t="s">
        <v>37</v>
      </c>
      <c r="T3368" t="s">
        <v>37</v>
      </c>
      <c r="U3368" t="s">
        <v>67</v>
      </c>
      <c r="V3368" t="s">
        <v>37</v>
      </c>
      <c r="W3368" t="s">
        <v>40</v>
      </c>
      <c r="X3368">
        <v>55.5</v>
      </c>
      <c r="Y3368">
        <v>3166.9</v>
      </c>
      <c r="Z3368">
        <v>0</v>
      </c>
      <c r="AA3368">
        <v>0</v>
      </c>
      <c r="AB3368">
        <v>0</v>
      </c>
      <c r="AC3368">
        <v>3166.9</v>
      </c>
      <c r="AD3368" t="s">
        <v>41</v>
      </c>
      <c r="AE3368" t="s">
        <v>42</v>
      </c>
      <c r="AF3368" t="s">
        <v>42</v>
      </c>
      <c r="AG3368">
        <f t="shared" si="104"/>
        <v>0</v>
      </c>
      <c r="AH3368" t="str" cm="1">
        <f t="array" ref="AH3368">_xlfn.IFS(
X3368&lt;=20, "&lt;20",
AND(X3368&gt;=20, X3368&lt;50), "20-50",
AND(X3368&gt;=50, X3368&lt;100), "50-100",
X3368&gt;=100, "&gt;100"
)</f>
        <v>50-100</v>
      </c>
      <c r="AI3368">
        <f t="shared" si="105"/>
        <v>0</v>
      </c>
      <c r="AJ3368" t="str" cm="1">
        <f t="array" ref="AJ3368">_xlfn.IFS(
C3368&lt;=20, "&lt;20",
AND(C3368&gt;=20, C3368&lt;35), "20-35",
AND(C3368&gt;=35, C3368&lt;50), "35-50",
C3368&gt;=50, "50-100"
)</f>
        <v>50-100</v>
      </c>
      <c r="AK3368" t="str" cm="1">
        <f t="array" ref="AK3368">_xlfn.IFS(
G3368&lt;6, "&lt;6",
AND(G3368&gt;=6, G3368&lt;12), "6-12",
AND(G3368&gt;=12, G3368&lt;18), "12-18",  AND(G3368&gt;=18, G3368&lt;24), "18-24", G3368&gt;=24, "24-36")</f>
        <v>6-12</v>
      </c>
    </row>
    <row r="3369" spans="1:37" x14ac:dyDescent="0.3">
      <c r="A3369" t="s">
        <v>3469</v>
      </c>
      <c r="B3369" t="s">
        <v>44</v>
      </c>
      <c r="C3369">
        <v>38</v>
      </c>
      <c r="D3369" t="s">
        <v>37</v>
      </c>
      <c r="E3369" t="s">
        <v>87</v>
      </c>
      <c r="F3369">
        <v>3</v>
      </c>
      <c r="G3369">
        <v>14</v>
      </c>
      <c r="H3369" t="s">
        <v>36</v>
      </c>
      <c r="I3369" t="s">
        <v>37</v>
      </c>
      <c r="J3369" t="s">
        <v>34</v>
      </c>
      <c r="K3369" t="s">
        <v>37</v>
      </c>
      <c r="L3369" t="s">
        <v>50</v>
      </c>
      <c r="M3369" t="s">
        <v>37</v>
      </c>
      <c r="N3369" t="s">
        <v>34</v>
      </c>
      <c r="O3369" t="s">
        <v>34</v>
      </c>
      <c r="P3369" t="s">
        <v>34</v>
      </c>
      <c r="Q3369" t="s">
        <v>34</v>
      </c>
      <c r="R3369" t="s">
        <v>34</v>
      </c>
      <c r="S3369" t="s">
        <v>34</v>
      </c>
      <c r="T3369" t="s">
        <v>37</v>
      </c>
      <c r="U3369" t="s">
        <v>46</v>
      </c>
      <c r="V3369" t="s">
        <v>37</v>
      </c>
      <c r="W3369" t="s">
        <v>40</v>
      </c>
      <c r="X3369">
        <v>73.75</v>
      </c>
      <c r="Y3369">
        <v>956.65</v>
      </c>
      <c r="Z3369">
        <v>0</v>
      </c>
      <c r="AA3369">
        <v>0</v>
      </c>
      <c r="AB3369">
        <v>390.78</v>
      </c>
      <c r="AC3369">
        <v>1347.43</v>
      </c>
      <c r="AD3369" t="s">
        <v>41</v>
      </c>
      <c r="AE3369" t="s">
        <v>42</v>
      </c>
      <c r="AF3369" t="s">
        <v>42</v>
      </c>
      <c r="AG3369">
        <f t="shared" si="104"/>
        <v>0</v>
      </c>
      <c r="AH3369" t="str" cm="1">
        <f t="array" ref="AH3369">_xlfn.IFS(
X3369&lt;=20, "&lt;20",
AND(X3369&gt;=20, X3369&lt;50), "20-50",
AND(X3369&gt;=50, X3369&lt;100), "50-100",
X3369&gt;=100, "&gt;100"
)</f>
        <v>50-100</v>
      </c>
      <c r="AI3369">
        <f t="shared" si="105"/>
        <v>0</v>
      </c>
      <c r="AJ3369" t="str" cm="1">
        <f t="array" ref="AJ3369">_xlfn.IFS(
C3369&lt;=20, "&lt;20",
AND(C3369&gt;=20, C3369&lt;35), "20-35",
AND(C3369&gt;=35, C3369&lt;50), "35-50",
C3369&gt;=50, "50-100"
)</f>
        <v>35-50</v>
      </c>
      <c r="AK3369" t="str" cm="1">
        <f t="array" ref="AK3369">_xlfn.IFS(
G3369&lt;6, "&lt;6",
AND(G3369&gt;=6, G3369&lt;12), "6-12",
AND(G3369&gt;=12, G3369&lt;18), "12-18",  AND(G3369&gt;=18, G3369&lt;24), "18-24", G3369&gt;=24, "24-36")</f>
        <v>12-18</v>
      </c>
    </row>
    <row r="3370" spans="1:37" x14ac:dyDescent="0.3">
      <c r="A3370" t="s">
        <v>3470</v>
      </c>
      <c r="B3370" t="s">
        <v>44</v>
      </c>
      <c r="C3370">
        <v>24</v>
      </c>
      <c r="D3370" t="s">
        <v>34</v>
      </c>
      <c r="E3370" t="s">
        <v>103</v>
      </c>
      <c r="F3370">
        <v>11</v>
      </c>
      <c r="G3370">
        <v>9</v>
      </c>
      <c r="H3370" t="s">
        <v>36</v>
      </c>
      <c r="I3370" t="s">
        <v>37</v>
      </c>
      <c r="J3370" t="s">
        <v>34</v>
      </c>
      <c r="K3370" t="s">
        <v>34</v>
      </c>
      <c r="L3370" t="s">
        <v>34</v>
      </c>
      <c r="M3370" t="s">
        <v>34</v>
      </c>
      <c r="N3370" t="s">
        <v>34</v>
      </c>
      <c r="O3370" t="s">
        <v>34</v>
      </c>
      <c r="P3370" t="s">
        <v>34</v>
      </c>
      <c r="Q3370" t="s">
        <v>34</v>
      </c>
      <c r="R3370" t="s">
        <v>34</v>
      </c>
      <c r="S3370" t="s">
        <v>34</v>
      </c>
      <c r="T3370" t="s">
        <v>34</v>
      </c>
      <c r="U3370" t="s">
        <v>46</v>
      </c>
      <c r="V3370" t="s">
        <v>34</v>
      </c>
      <c r="W3370" t="s">
        <v>51</v>
      </c>
      <c r="X3370">
        <v>20</v>
      </c>
      <c r="Y3370">
        <v>185.4</v>
      </c>
      <c r="Z3370">
        <v>0</v>
      </c>
      <c r="AA3370">
        <v>0</v>
      </c>
      <c r="AB3370">
        <v>393.9</v>
      </c>
      <c r="AC3370">
        <v>579.29999999999995</v>
      </c>
      <c r="AD3370" t="s">
        <v>41</v>
      </c>
      <c r="AE3370" t="s">
        <v>42</v>
      </c>
      <c r="AF3370" t="s">
        <v>42</v>
      </c>
      <c r="AG3370">
        <f t="shared" si="104"/>
        <v>0</v>
      </c>
      <c r="AH3370" t="str" cm="1">
        <f t="array" ref="AH3370">_xlfn.IFS(
X3370&lt;=20, "&lt;20",
AND(X3370&gt;=20, X3370&lt;50), "20-50",
AND(X3370&gt;=50, X3370&lt;100), "50-100",
X3370&gt;=100, "&gt;100"
)</f>
        <v>&lt;20</v>
      </c>
      <c r="AI3370">
        <f t="shared" si="105"/>
        <v>0</v>
      </c>
      <c r="AJ3370" t="str" cm="1">
        <f t="array" ref="AJ3370">_xlfn.IFS(
C3370&lt;=20, "&lt;20",
AND(C3370&gt;=20, C3370&lt;35), "20-35",
AND(C3370&gt;=35, C3370&lt;50), "35-50",
C3370&gt;=50, "50-100"
)</f>
        <v>20-35</v>
      </c>
      <c r="AK3370" t="str" cm="1">
        <f t="array" ref="AK3370">_xlfn.IFS(
G3370&lt;6, "&lt;6",
AND(G3370&gt;=6, G3370&lt;12), "6-12",
AND(G3370&gt;=12, G3370&lt;18), "12-18",  AND(G3370&gt;=18, G3370&lt;24), "18-24", G3370&gt;=24, "24-36")</f>
        <v>6-12</v>
      </c>
    </row>
    <row r="3371" spans="1:37" x14ac:dyDescent="0.3">
      <c r="A3371" t="s">
        <v>3471</v>
      </c>
      <c r="B3371" t="s">
        <v>44</v>
      </c>
      <c r="C3371">
        <v>74</v>
      </c>
      <c r="D3371" t="s">
        <v>34</v>
      </c>
      <c r="E3371" t="s">
        <v>61</v>
      </c>
      <c r="F3371">
        <v>6</v>
      </c>
      <c r="G3371">
        <v>15</v>
      </c>
      <c r="H3371" t="s">
        <v>36</v>
      </c>
      <c r="I3371" t="s">
        <v>37</v>
      </c>
      <c r="J3371" t="s">
        <v>37</v>
      </c>
      <c r="K3371" t="s">
        <v>37</v>
      </c>
      <c r="L3371" t="s">
        <v>50</v>
      </c>
      <c r="M3371" t="s">
        <v>37</v>
      </c>
      <c r="N3371" t="s">
        <v>37</v>
      </c>
      <c r="O3371" t="s">
        <v>37</v>
      </c>
      <c r="P3371" t="s">
        <v>37</v>
      </c>
      <c r="Q3371" t="s">
        <v>37</v>
      </c>
      <c r="R3371" t="s">
        <v>37</v>
      </c>
      <c r="S3371" t="s">
        <v>34</v>
      </c>
      <c r="T3371" t="s">
        <v>37</v>
      </c>
      <c r="U3371" t="s">
        <v>39</v>
      </c>
      <c r="V3371" t="s">
        <v>37</v>
      </c>
      <c r="W3371" t="s">
        <v>51</v>
      </c>
      <c r="X3371">
        <v>116.25</v>
      </c>
      <c r="Y3371">
        <v>7862.25</v>
      </c>
      <c r="Z3371">
        <v>0</v>
      </c>
      <c r="AA3371">
        <v>0</v>
      </c>
      <c r="AB3371">
        <v>215.82</v>
      </c>
      <c r="AC3371">
        <v>8078.07</v>
      </c>
      <c r="AD3371" t="s">
        <v>41</v>
      </c>
      <c r="AE3371" t="s">
        <v>42</v>
      </c>
      <c r="AF3371" t="s">
        <v>42</v>
      </c>
      <c r="AG3371">
        <f t="shared" si="104"/>
        <v>0</v>
      </c>
      <c r="AH3371" t="str" cm="1">
        <f t="array" ref="AH3371">_xlfn.IFS(
X3371&lt;=20, "&lt;20",
AND(X3371&gt;=20, X3371&lt;50), "20-50",
AND(X3371&gt;=50, X3371&lt;100), "50-100",
X3371&gt;=100, "&gt;100"
)</f>
        <v>&gt;100</v>
      </c>
      <c r="AI3371">
        <f t="shared" si="105"/>
        <v>0</v>
      </c>
      <c r="AJ3371" t="str" cm="1">
        <f t="array" ref="AJ3371">_xlfn.IFS(
C3371&lt;=20, "&lt;20",
AND(C3371&gt;=20, C3371&lt;35), "20-35",
AND(C3371&gt;=35, C3371&lt;50), "35-50",
C3371&gt;=50, "50-100"
)</f>
        <v>50-100</v>
      </c>
      <c r="AK3371" t="str" cm="1">
        <f t="array" ref="AK3371">_xlfn.IFS(
G3371&lt;6, "&lt;6",
AND(G3371&gt;=6, G3371&lt;12), "6-12",
AND(G3371&gt;=12, G3371&lt;18), "12-18",  AND(G3371&gt;=18, G3371&lt;24), "18-24", G3371&gt;=24, "24-36")</f>
        <v>12-18</v>
      </c>
    </row>
    <row r="3372" spans="1:37" x14ac:dyDescent="0.3">
      <c r="A3372" t="s">
        <v>3472</v>
      </c>
      <c r="B3372" t="s">
        <v>44</v>
      </c>
      <c r="C3372">
        <v>34</v>
      </c>
      <c r="D3372" t="s">
        <v>34</v>
      </c>
      <c r="E3372" t="s">
        <v>74</v>
      </c>
      <c r="F3372">
        <v>14</v>
      </c>
      <c r="G3372">
        <v>4</v>
      </c>
      <c r="H3372" t="s">
        <v>36</v>
      </c>
      <c r="I3372" t="s">
        <v>37</v>
      </c>
      <c r="J3372" t="s">
        <v>34</v>
      </c>
      <c r="K3372" t="s">
        <v>37</v>
      </c>
      <c r="L3372" t="s">
        <v>50</v>
      </c>
      <c r="M3372" t="s">
        <v>34</v>
      </c>
      <c r="N3372" t="s">
        <v>34</v>
      </c>
      <c r="O3372" t="s">
        <v>34</v>
      </c>
      <c r="P3372" t="s">
        <v>34</v>
      </c>
      <c r="Q3372" t="s">
        <v>34</v>
      </c>
      <c r="R3372" t="s">
        <v>37</v>
      </c>
      <c r="S3372" t="s">
        <v>37</v>
      </c>
      <c r="T3372" t="s">
        <v>37</v>
      </c>
      <c r="U3372" t="s">
        <v>39</v>
      </c>
      <c r="V3372" t="s">
        <v>37</v>
      </c>
      <c r="W3372" t="s">
        <v>51</v>
      </c>
      <c r="X3372">
        <v>80.900000000000006</v>
      </c>
      <c r="Y3372">
        <v>4557.5</v>
      </c>
      <c r="Z3372">
        <v>0</v>
      </c>
      <c r="AA3372">
        <v>0</v>
      </c>
      <c r="AB3372">
        <v>2586.08</v>
      </c>
      <c r="AC3372">
        <v>7143.58</v>
      </c>
      <c r="AD3372" t="s">
        <v>41</v>
      </c>
      <c r="AE3372" t="s">
        <v>42</v>
      </c>
      <c r="AF3372" t="s">
        <v>42</v>
      </c>
      <c r="AG3372">
        <f t="shared" si="104"/>
        <v>0</v>
      </c>
      <c r="AH3372" t="str" cm="1">
        <f t="array" ref="AH3372">_xlfn.IFS(
X3372&lt;=20, "&lt;20",
AND(X3372&gt;=20, X3372&lt;50), "20-50",
AND(X3372&gt;=50, X3372&lt;100), "50-100",
X3372&gt;=100, "&gt;100"
)</f>
        <v>50-100</v>
      </c>
      <c r="AI3372">
        <f t="shared" si="105"/>
        <v>0</v>
      </c>
      <c r="AJ3372" t="str" cm="1">
        <f t="array" ref="AJ3372">_xlfn.IFS(
C3372&lt;=20, "&lt;20",
AND(C3372&gt;=20, C3372&lt;35), "20-35",
AND(C3372&gt;=35, C3372&lt;50), "35-50",
C3372&gt;=50, "50-100"
)</f>
        <v>20-35</v>
      </c>
      <c r="AK3372" t="str" cm="1">
        <f t="array" ref="AK3372">_xlfn.IFS(
G3372&lt;6, "&lt;6",
AND(G3372&gt;=6, G3372&lt;12), "6-12",
AND(G3372&gt;=12, G3372&lt;18), "12-18",  AND(G3372&gt;=18, G3372&lt;24), "18-24", G3372&gt;=24, "24-36")</f>
        <v>&lt;6</v>
      </c>
    </row>
    <row r="3373" spans="1:37" x14ac:dyDescent="0.3">
      <c r="A3373" t="s">
        <v>3473</v>
      </c>
      <c r="B3373" t="s">
        <v>44</v>
      </c>
      <c r="C3373">
        <v>71</v>
      </c>
      <c r="D3373" t="s">
        <v>37</v>
      </c>
      <c r="E3373" t="s">
        <v>56</v>
      </c>
      <c r="F3373">
        <v>10</v>
      </c>
      <c r="G3373">
        <v>21</v>
      </c>
      <c r="H3373" t="s">
        <v>36</v>
      </c>
      <c r="I3373" t="s">
        <v>37</v>
      </c>
      <c r="J3373" t="s">
        <v>34</v>
      </c>
      <c r="K3373" t="s">
        <v>37</v>
      </c>
      <c r="L3373" t="s">
        <v>50</v>
      </c>
      <c r="M3373" t="s">
        <v>34</v>
      </c>
      <c r="N3373" t="s">
        <v>34</v>
      </c>
      <c r="O3373" t="s">
        <v>34</v>
      </c>
      <c r="P3373" t="s">
        <v>34</v>
      </c>
      <c r="Q3373" t="s">
        <v>34</v>
      </c>
      <c r="R3373" t="s">
        <v>34</v>
      </c>
      <c r="S3373" t="s">
        <v>34</v>
      </c>
      <c r="T3373" t="s">
        <v>37</v>
      </c>
      <c r="U3373" t="s">
        <v>46</v>
      </c>
      <c r="V3373" t="s">
        <v>37</v>
      </c>
      <c r="W3373" t="s">
        <v>51</v>
      </c>
      <c r="X3373">
        <v>69.650000000000006</v>
      </c>
      <c r="Y3373">
        <v>69.650000000000006</v>
      </c>
      <c r="Z3373">
        <v>0</v>
      </c>
      <c r="AA3373">
        <v>0</v>
      </c>
      <c r="AB3373">
        <v>31.13</v>
      </c>
      <c r="AC3373">
        <v>100.78</v>
      </c>
      <c r="AD3373" t="s">
        <v>52</v>
      </c>
      <c r="AE3373" t="s">
        <v>104</v>
      </c>
      <c r="AF3373" t="s">
        <v>105</v>
      </c>
      <c r="AG3373">
        <f t="shared" si="104"/>
        <v>1</v>
      </c>
      <c r="AH3373" t="str" cm="1">
        <f t="array" ref="AH3373">_xlfn.IFS(
X3373&lt;=20, "&lt;20",
AND(X3373&gt;=20, X3373&lt;50), "20-50",
AND(X3373&gt;=50, X3373&lt;100), "50-100",
X3373&gt;=100, "&gt;100"
)</f>
        <v>50-100</v>
      </c>
      <c r="AI3373">
        <f t="shared" si="105"/>
        <v>0</v>
      </c>
      <c r="AJ3373" t="str" cm="1">
        <f t="array" ref="AJ3373">_xlfn.IFS(
C3373&lt;=20, "&lt;20",
AND(C3373&gt;=20, C3373&lt;35), "20-35",
AND(C3373&gt;=35, C3373&lt;50), "35-50",
C3373&gt;=50, "50-100"
)</f>
        <v>50-100</v>
      </c>
      <c r="AK3373" t="str" cm="1">
        <f t="array" ref="AK3373">_xlfn.IFS(
G3373&lt;6, "&lt;6",
AND(G3373&gt;=6, G3373&lt;12), "6-12",
AND(G3373&gt;=12, G3373&lt;18), "12-18",  AND(G3373&gt;=18, G3373&lt;24), "18-24", G3373&gt;=24, "24-36")</f>
        <v>18-24</v>
      </c>
    </row>
    <row r="3374" spans="1:37" x14ac:dyDescent="0.3">
      <c r="A3374" t="s">
        <v>3474</v>
      </c>
      <c r="B3374" t="s">
        <v>44</v>
      </c>
      <c r="C3374">
        <v>46</v>
      </c>
      <c r="D3374" t="s">
        <v>37</v>
      </c>
      <c r="E3374" t="s">
        <v>99</v>
      </c>
      <c r="F3374">
        <v>11</v>
      </c>
      <c r="G3374">
        <v>23</v>
      </c>
      <c r="H3374" t="s">
        <v>66</v>
      </c>
      <c r="I3374" t="s">
        <v>34</v>
      </c>
      <c r="J3374" t="s">
        <v>34</v>
      </c>
      <c r="K3374" t="s">
        <v>37</v>
      </c>
      <c r="L3374" t="s">
        <v>72</v>
      </c>
      <c r="M3374" t="s">
        <v>37</v>
      </c>
      <c r="N3374" t="s">
        <v>37</v>
      </c>
      <c r="O3374" t="s">
        <v>37</v>
      </c>
      <c r="P3374" t="s">
        <v>37</v>
      </c>
      <c r="Q3374" t="s">
        <v>34</v>
      </c>
      <c r="R3374" t="s">
        <v>34</v>
      </c>
      <c r="S3374" t="s">
        <v>34</v>
      </c>
      <c r="T3374" t="s">
        <v>37</v>
      </c>
      <c r="U3374" t="s">
        <v>67</v>
      </c>
      <c r="V3374" t="s">
        <v>37</v>
      </c>
      <c r="W3374" t="s">
        <v>51</v>
      </c>
      <c r="X3374">
        <v>47.6</v>
      </c>
      <c r="Y3374">
        <v>3377.8</v>
      </c>
      <c r="Z3374">
        <v>0</v>
      </c>
      <c r="AA3374">
        <v>0</v>
      </c>
      <c r="AB3374">
        <v>0</v>
      </c>
      <c r="AC3374">
        <v>3377.8</v>
      </c>
      <c r="AD3374" t="s">
        <v>41</v>
      </c>
      <c r="AE3374" t="s">
        <v>42</v>
      </c>
      <c r="AF3374" t="s">
        <v>42</v>
      </c>
      <c r="AG3374">
        <f t="shared" si="104"/>
        <v>0</v>
      </c>
      <c r="AH3374" t="str" cm="1">
        <f t="array" ref="AH3374">_xlfn.IFS(
X3374&lt;=20, "&lt;20",
AND(X3374&gt;=20, X3374&lt;50), "20-50",
AND(X3374&gt;=50, X3374&lt;100), "50-100",
X3374&gt;=100, "&gt;100"
)</f>
        <v>20-50</v>
      </c>
      <c r="AI3374">
        <f t="shared" si="105"/>
        <v>0</v>
      </c>
      <c r="AJ3374" t="str" cm="1">
        <f t="array" ref="AJ3374">_xlfn.IFS(
C3374&lt;=20, "&lt;20",
AND(C3374&gt;=20, C3374&lt;35), "20-35",
AND(C3374&gt;=35, C3374&lt;50), "35-50",
C3374&gt;=50, "50-100"
)</f>
        <v>35-50</v>
      </c>
      <c r="AK3374" t="str" cm="1">
        <f t="array" ref="AK3374">_xlfn.IFS(
G3374&lt;6, "&lt;6",
AND(G3374&gt;=6, G3374&lt;12), "6-12",
AND(G3374&gt;=12, G3374&lt;18), "12-18",  AND(G3374&gt;=18, G3374&lt;24), "18-24", G3374&gt;=24, "24-36")</f>
        <v>18-24</v>
      </c>
    </row>
    <row r="3375" spans="1:37" x14ac:dyDescent="0.3">
      <c r="A3375" t="s">
        <v>3475</v>
      </c>
      <c r="B3375" t="s">
        <v>44</v>
      </c>
      <c r="C3375">
        <v>26</v>
      </c>
      <c r="D3375" t="s">
        <v>34</v>
      </c>
      <c r="E3375" t="s">
        <v>48</v>
      </c>
      <c r="F3375">
        <v>12</v>
      </c>
      <c r="G3375">
        <v>28</v>
      </c>
      <c r="H3375" t="s">
        <v>70</v>
      </c>
      <c r="I3375" t="s">
        <v>37</v>
      </c>
      <c r="J3375" t="s">
        <v>37</v>
      </c>
      <c r="K3375" t="s">
        <v>37</v>
      </c>
      <c r="L3375" t="s">
        <v>72</v>
      </c>
      <c r="M3375" t="s">
        <v>37</v>
      </c>
      <c r="N3375" t="s">
        <v>37</v>
      </c>
      <c r="O3375" t="s">
        <v>34</v>
      </c>
      <c r="P3375" t="s">
        <v>37</v>
      </c>
      <c r="Q3375" t="s">
        <v>34</v>
      </c>
      <c r="R3375" t="s">
        <v>34</v>
      </c>
      <c r="S3375" t="s">
        <v>34</v>
      </c>
      <c r="T3375" t="s">
        <v>37</v>
      </c>
      <c r="U3375" t="s">
        <v>39</v>
      </c>
      <c r="V3375" t="s">
        <v>37</v>
      </c>
      <c r="W3375" t="s">
        <v>51</v>
      </c>
      <c r="X3375">
        <v>64.650000000000006</v>
      </c>
      <c r="Y3375">
        <v>3665.55</v>
      </c>
      <c r="Z3375">
        <v>0</v>
      </c>
      <c r="AA3375">
        <v>0</v>
      </c>
      <c r="AB3375">
        <v>2705.92</v>
      </c>
      <c r="AC3375">
        <v>6371.47</v>
      </c>
      <c r="AD3375" t="s">
        <v>41</v>
      </c>
      <c r="AE3375" t="s">
        <v>42</v>
      </c>
      <c r="AF3375" t="s">
        <v>42</v>
      </c>
      <c r="AG3375">
        <f t="shared" si="104"/>
        <v>0</v>
      </c>
      <c r="AH3375" t="str" cm="1">
        <f t="array" ref="AH3375">_xlfn.IFS(
X3375&lt;=20, "&lt;20",
AND(X3375&gt;=20, X3375&lt;50), "20-50",
AND(X3375&gt;=50, X3375&lt;100), "50-100",
X3375&gt;=100, "&gt;100"
)</f>
        <v>50-100</v>
      </c>
      <c r="AI3375">
        <f t="shared" si="105"/>
        <v>0</v>
      </c>
      <c r="AJ3375" t="str" cm="1">
        <f t="array" ref="AJ3375">_xlfn.IFS(
C3375&lt;=20, "&lt;20",
AND(C3375&gt;=20, C3375&lt;35), "20-35",
AND(C3375&gt;=35, C3375&lt;50), "35-50",
C3375&gt;=50, "50-100"
)</f>
        <v>20-35</v>
      </c>
      <c r="AK3375" t="str" cm="1">
        <f t="array" ref="AK3375">_xlfn.IFS(
G3375&lt;6, "&lt;6",
AND(G3375&gt;=6, G3375&lt;12), "6-12",
AND(G3375&gt;=12, G3375&lt;18), "12-18",  AND(G3375&gt;=18, G3375&lt;24), "18-24", G3375&gt;=24, "24-36")</f>
        <v>24-36</v>
      </c>
    </row>
    <row r="3376" spans="1:37" x14ac:dyDescent="0.3">
      <c r="A3376" t="s">
        <v>3476</v>
      </c>
      <c r="B3376" t="s">
        <v>33</v>
      </c>
      <c r="C3376">
        <v>67</v>
      </c>
      <c r="D3376" t="s">
        <v>37</v>
      </c>
      <c r="E3376" t="s">
        <v>61</v>
      </c>
      <c r="F3376">
        <v>12</v>
      </c>
      <c r="G3376">
        <v>23</v>
      </c>
      <c r="H3376" t="s">
        <v>36</v>
      </c>
      <c r="I3376" t="s">
        <v>37</v>
      </c>
      <c r="J3376" t="s">
        <v>34</v>
      </c>
      <c r="K3376" t="s">
        <v>37</v>
      </c>
      <c r="L3376" t="s">
        <v>50</v>
      </c>
      <c r="M3376" t="s">
        <v>34</v>
      </c>
      <c r="N3376" t="s">
        <v>34</v>
      </c>
      <c r="O3376" t="s">
        <v>34</v>
      </c>
      <c r="P3376" t="s">
        <v>34</v>
      </c>
      <c r="Q3376" t="s">
        <v>37</v>
      </c>
      <c r="R3376" t="s">
        <v>37</v>
      </c>
      <c r="S3376" t="s">
        <v>37</v>
      </c>
      <c r="T3376" t="s">
        <v>37</v>
      </c>
      <c r="U3376" t="s">
        <v>46</v>
      </c>
      <c r="V3376" t="s">
        <v>37</v>
      </c>
      <c r="W3376" t="s">
        <v>51</v>
      </c>
      <c r="X3376">
        <v>90.35</v>
      </c>
      <c r="Y3376">
        <v>2238.5</v>
      </c>
      <c r="Z3376">
        <v>0</v>
      </c>
      <c r="AA3376">
        <v>0</v>
      </c>
      <c r="AB3376">
        <v>779.76</v>
      </c>
      <c r="AC3376">
        <v>3018.26</v>
      </c>
      <c r="AD3376" t="s">
        <v>52</v>
      </c>
      <c r="AE3376" t="s">
        <v>53</v>
      </c>
      <c r="AF3376" t="s">
        <v>54</v>
      </c>
      <c r="AG3376">
        <f t="shared" si="104"/>
        <v>1</v>
      </c>
      <c r="AH3376" t="str" cm="1">
        <f t="array" ref="AH3376">_xlfn.IFS(
X3376&lt;=20, "&lt;20",
AND(X3376&gt;=20, X3376&lt;50), "20-50",
AND(X3376&gt;=50, X3376&lt;100), "50-100",
X3376&gt;=100, "&gt;100"
)</f>
        <v>50-100</v>
      </c>
      <c r="AI3376">
        <f t="shared" si="105"/>
        <v>0</v>
      </c>
      <c r="AJ3376" t="str" cm="1">
        <f t="array" ref="AJ3376">_xlfn.IFS(
C3376&lt;=20, "&lt;20",
AND(C3376&gt;=20, C3376&lt;35), "20-35",
AND(C3376&gt;=35, C3376&lt;50), "35-50",
C3376&gt;=50, "50-100"
)</f>
        <v>50-100</v>
      </c>
      <c r="AK3376" t="str" cm="1">
        <f t="array" ref="AK3376">_xlfn.IFS(
G3376&lt;6, "&lt;6",
AND(G3376&gt;=6, G3376&lt;12), "6-12",
AND(G3376&gt;=12, G3376&lt;18), "12-18",  AND(G3376&gt;=18, G3376&lt;24), "18-24", G3376&gt;=24, "24-36")</f>
        <v>18-24</v>
      </c>
    </row>
    <row r="3377" spans="1:37" x14ac:dyDescent="0.3">
      <c r="A3377" t="s">
        <v>3477</v>
      </c>
      <c r="B3377" t="s">
        <v>44</v>
      </c>
      <c r="C3377">
        <v>33</v>
      </c>
      <c r="D3377" t="s">
        <v>34</v>
      </c>
      <c r="E3377" t="s">
        <v>64</v>
      </c>
      <c r="F3377">
        <v>5</v>
      </c>
      <c r="G3377">
        <v>26</v>
      </c>
      <c r="H3377" t="s">
        <v>36</v>
      </c>
      <c r="I3377" t="s">
        <v>37</v>
      </c>
      <c r="J3377" t="s">
        <v>34</v>
      </c>
      <c r="K3377" t="s">
        <v>34</v>
      </c>
      <c r="L3377" t="s">
        <v>34</v>
      </c>
      <c r="M3377" t="s">
        <v>34</v>
      </c>
      <c r="N3377" t="s">
        <v>34</v>
      </c>
      <c r="O3377" t="s">
        <v>34</v>
      </c>
      <c r="P3377" t="s">
        <v>34</v>
      </c>
      <c r="Q3377" t="s">
        <v>34</v>
      </c>
      <c r="R3377" t="s">
        <v>34</v>
      </c>
      <c r="S3377" t="s">
        <v>34</v>
      </c>
      <c r="T3377" t="s">
        <v>34</v>
      </c>
      <c r="U3377" t="s">
        <v>46</v>
      </c>
      <c r="V3377" t="s">
        <v>34</v>
      </c>
      <c r="W3377" t="s">
        <v>143</v>
      </c>
      <c r="X3377">
        <v>20</v>
      </c>
      <c r="Y3377">
        <v>20</v>
      </c>
      <c r="Z3377">
        <v>0</v>
      </c>
      <c r="AA3377">
        <v>0</v>
      </c>
      <c r="AB3377">
        <v>46.77</v>
      </c>
      <c r="AC3377">
        <v>66.77</v>
      </c>
      <c r="AD3377" t="s">
        <v>52</v>
      </c>
      <c r="AE3377" t="s">
        <v>104</v>
      </c>
      <c r="AF3377" t="s">
        <v>105</v>
      </c>
      <c r="AG3377">
        <f t="shared" si="104"/>
        <v>1</v>
      </c>
      <c r="AH3377" t="str" cm="1">
        <f t="array" ref="AH3377">_xlfn.IFS(
X3377&lt;=20, "&lt;20",
AND(X3377&gt;=20, X3377&lt;50), "20-50",
AND(X3377&gt;=50, X3377&lt;100), "50-100",
X3377&gt;=100, "&gt;100"
)</f>
        <v>&lt;20</v>
      </c>
      <c r="AI3377">
        <f t="shared" si="105"/>
        <v>0</v>
      </c>
      <c r="AJ3377" t="str" cm="1">
        <f t="array" ref="AJ3377">_xlfn.IFS(
C3377&lt;=20, "&lt;20",
AND(C3377&gt;=20, C3377&lt;35), "20-35",
AND(C3377&gt;=35, C3377&lt;50), "35-50",
C3377&gt;=50, "50-100"
)</f>
        <v>20-35</v>
      </c>
      <c r="AK3377" t="str" cm="1">
        <f t="array" ref="AK3377">_xlfn.IFS(
G3377&lt;6, "&lt;6",
AND(G3377&gt;=6, G3377&lt;12), "6-12",
AND(G3377&gt;=12, G3377&lt;18), "12-18",  AND(G3377&gt;=18, G3377&lt;24), "18-24", G3377&gt;=24, "24-36")</f>
        <v>24-36</v>
      </c>
    </row>
    <row r="3378" spans="1:37" x14ac:dyDescent="0.3">
      <c r="A3378" t="s">
        <v>3478</v>
      </c>
      <c r="B3378" t="s">
        <v>44</v>
      </c>
      <c r="C3378">
        <v>39</v>
      </c>
      <c r="D3378" t="s">
        <v>37</v>
      </c>
      <c r="E3378" t="s">
        <v>74</v>
      </c>
      <c r="F3378">
        <v>9</v>
      </c>
      <c r="G3378">
        <v>19</v>
      </c>
      <c r="H3378" t="s">
        <v>70</v>
      </c>
      <c r="I3378" t="s">
        <v>37</v>
      </c>
      <c r="J3378" t="s">
        <v>37</v>
      </c>
      <c r="K3378" t="s">
        <v>37</v>
      </c>
      <c r="L3378" t="s">
        <v>72</v>
      </c>
      <c r="M3378" t="s">
        <v>37</v>
      </c>
      <c r="N3378" t="s">
        <v>37</v>
      </c>
      <c r="O3378" t="s">
        <v>34</v>
      </c>
      <c r="P3378" t="s">
        <v>37</v>
      </c>
      <c r="Q3378" t="s">
        <v>34</v>
      </c>
      <c r="R3378" t="s">
        <v>37</v>
      </c>
      <c r="S3378" t="s">
        <v>37</v>
      </c>
      <c r="T3378" t="s">
        <v>37</v>
      </c>
      <c r="U3378" t="s">
        <v>39</v>
      </c>
      <c r="V3378" t="s">
        <v>37</v>
      </c>
      <c r="W3378" t="s">
        <v>51</v>
      </c>
      <c r="X3378">
        <v>75.75</v>
      </c>
      <c r="Y3378">
        <v>4264.25</v>
      </c>
      <c r="Z3378">
        <v>0</v>
      </c>
      <c r="AA3378">
        <v>0</v>
      </c>
      <c r="AB3378">
        <v>888.8</v>
      </c>
      <c r="AC3378">
        <v>5153.05</v>
      </c>
      <c r="AD3378" t="s">
        <v>41</v>
      </c>
      <c r="AE3378" t="s">
        <v>42</v>
      </c>
      <c r="AF3378" t="s">
        <v>42</v>
      </c>
      <c r="AG3378">
        <f t="shared" si="104"/>
        <v>0</v>
      </c>
      <c r="AH3378" t="str" cm="1">
        <f t="array" ref="AH3378">_xlfn.IFS(
X3378&lt;=20, "&lt;20",
AND(X3378&gt;=20, X3378&lt;50), "20-50",
AND(X3378&gt;=50, X3378&lt;100), "50-100",
X3378&gt;=100, "&gt;100"
)</f>
        <v>50-100</v>
      </c>
      <c r="AI3378">
        <f t="shared" si="105"/>
        <v>0</v>
      </c>
      <c r="AJ3378" t="str" cm="1">
        <f t="array" ref="AJ3378">_xlfn.IFS(
C3378&lt;=20, "&lt;20",
AND(C3378&gt;=20, C3378&lt;35), "20-35",
AND(C3378&gt;=35, C3378&lt;50), "35-50",
C3378&gt;=50, "50-100"
)</f>
        <v>35-50</v>
      </c>
      <c r="AK3378" t="str" cm="1">
        <f t="array" ref="AK3378">_xlfn.IFS(
G3378&lt;6, "&lt;6",
AND(G3378&gt;=6, G3378&lt;12), "6-12",
AND(G3378&gt;=12, G3378&lt;18), "12-18",  AND(G3378&gt;=18, G3378&lt;24), "18-24", G3378&gt;=24, "24-36")</f>
        <v>18-24</v>
      </c>
    </row>
    <row r="3379" spans="1:37" x14ac:dyDescent="0.3">
      <c r="A3379" t="s">
        <v>3479</v>
      </c>
      <c r="B3379" t="s">
        <v>33</v>
      </c>
      <c r="C3379">
        <v>54</v>
      </c>
      <c r="D3379" t="s">
        <v>37</v>
      </c>
      <c r="E3379" t="s">
        <v>164</v>
      </c>
      <c r="F3379">
        <v>8</v>
      </c>
      <c r="G3379">
        <v>23</v>
      </c>
      <c r="H3379" t="s">
        <v>70</v>
      </c>
      <c r="I3379" t="s">
        <v>37</v>
      </c>
      <c r="J3379" t="s">
        <v>34</v>
      </c>
      <c r="K3379" t="s">
        <v>34</v>
      </c>
      <c r="L3379" t="s">
        <v>34</v>
      </c>
      <c r="M3379" t="s">
        <v>34</v>
      </c>
      <c r="N3379" t="s">
        <v>34</v>
      </c>
      <c r="O3379" t="s">
        <v>34</v>
      </c>
      <c r="P3379" t="s">
        <v>34</v>
      </c>
      <c r="Q3379" t="s">
        <v>34</v>
      </c>
      <c r="R3379" t="s">
        <v>34</v>
      </c>
      <c r="S3379" t="s">
        <v>34</v>
      </c>
      <c r="T3379" t="s">
        <v>34</v>
      </c>
      <c r="U3379" t="s">
        <v>67</v>
      </c>
      <c r="V3379" t="s">
        <v>34</v>
      </c>
      <c r="W3379" t="s">
        <v>143</v>
      </c>
      <c r="X3379">
        <v>20.7</v>
      </c>
      <c r="Y3379">
        <v>828.85</v>
      </c>
      <c r="Z3379">
        <v>0</v>
      </c>
      <c r="AA3379">
        <v>0</v>
      </c>
      <c r="AB3379">
        <v>1344.84</v>
      </c>
      <c r="AC3379">
        <v>2173.69</v>
      </c>
      <c r="AD3379" t="s">
        <v>41</v>
      </c>
      <c r="AE3379" t="s">
        <v>42</v>
      </c>
      <c r="AF3379" t="s">
        <v>42</v>
      </c>
      <c r="AG3379">
        <f t="shared" si="104"/>
        <v>0</v>
      </c>
      <c r="AH3379" t="str" cm="1">
        <f t="array" ref="AH3379">_xlfn.IFS(
X3379&lt;=20, "&lt;20",
AND(X3379&gt;=20, X3379&lt;50), "20-50",
AND(X3379&gt;=50, X3379&lt;100), "50-100",
X3379&gt;=100, "&gt;100"
)</f>
        <v>20-50</v>
      </c>
      <c r="AI3379">
        <f t="shared" si="105"/>
        <v>0</v>
      </c>
      <c r="AJ3379" t="str" cm="1">
        <f t="array" ref="AJ3379">_xlfn.IFS(
C3379&lt;=20, "&lt;20",
AND(C3379&gt;=20, C3379&lt;35), "20-35",
AND(C3379&gt;=35, C3379&lt;50), "35-50",
C3379&gt;=50, "50-100"
)</f>
        <v>50-100</v>
      </c>
      <c r="AK3379" t="str" cm="1">
        <f t="array" ref="AK3379">_xlfn.IFS(
G3379&lt;6, "&lt;6",
AND(G3379&gt;=6, G3379&lt;12), "6-12",
AND(G3379&gt;=12, G3379&lt;18), "12-18",  AND(G3379&gt;=18, G3379&lt;24), "18-24", G3379&gt;=24, "24-36")</f>
        <v>18-24</v>
      </c>
    </row>
    <row r="3380" spans="1:37" x14ac:dyDescent="0.3">
      <c r="A3380" t="s">
        <v>3480</v>
      </c>
      <c r="B3380" t="s">
        <v>44</v>
      </c>
      <c r="C3380">
        <v>37</v>
      </c>
      <c r="D3380" t="s">
        <v>37</v>
      </c>
      <c r="E3380" t="s">
        <v>69</v>
      </c>
      <c r="F3380">
        <v>2</v>
      </c>
      <c r="G3380">
        <v>7</v>
      </c>
      <c r="H3380" t="s">
        <v>36</v>
      </c>
      <c r="I3380" t="s">
        <v>37</v>
      </c>
      <c r="J3380" t="s">
        <v>34</v>
      </c>
      <c r="K3380" t="s">
        <v>37</v>
      </c>
      <c r="L3380" t="s">
        <v>50</v>
      </c>
      <c r="M3380" t="s">
        <v>34</v>
      </c>
      <c r="N3380" t="s">
        <v>34</v>
      </c>
      <c r="O3380" t="s">
        <v>37</v>
      </c>
      <c r="P3380" t="s">
        <v>34</v>
      </c>
      <c r="Q3380" t="s">
        <v>37</v>
      </c>
      <c r="R3380" t="s">
        <v>37</v>
      </c>
      <c r="S3380" t="s">
        <v>37</v>
      </c>
      <c r="T3380" t="s">
        <v>37</v>
      </c>
      <c r="U3380" t="s">
        <v>46</v>
      </c>
      <c r="V3380" t="s">
        <v>37</v>
      </c>
      <c r="W3380" t="s">
        <v>51</v>
      </c>
      <c r="X3380">
        <v>92.15</v>
      </c>
      <c r="Y3380">
        <v>3875.4</v>
      </c>
      <c r="Z3380">
        <v>0</v>
      </c>
      <c r="AA3380">
        <v>0</v>
      </c>
      <c r="AB3380">
        <v>745.5</v>
      </c>
      <c r="AC3380">
        <v>4620.8999999999996</v>
      </c>
      <c r="AD3380" t="s">
        <v>41</v>
      </c>
      <c r="AE3380" t="s">
        <v>42</v>
      </c>
      <c r="AF3380" t="s">
        <v>42</v>
      </c>
      <c r="AG3380">
        <f t="shared" si="104"/>
        <v>0</v>
      </c>
      <c r="AH3380" t="str" cm="1">
        <f t="array" ref="AH3380">_xlfn.IFS(
X3380&lt;=20, "&lt;20",
AND(X3380&gt;=20, X3380&lt;50), "20-50",
AND(X3380&gt;=50, X3380&lt;100), "50-100",
X3380&gt;=100, "&gt;100"
)</f>
        <v>50-100</v>
      </c>
      <c r="AI3380">
        <f t="shared" si="105"/>
        <v>0</v>
      </c>
      <c r="AJ3380" t="str" cm="1">
        <f t="array" ref="AJ3380">_xlfn.IFS(
C3380&lt;=20, "&lt;20",
AND(C3380&gt;=20, C3380&lt;35), "20-35",
AND(C3380&gt;=35, C3380&lt;50), "35-50",
C3380&gt;=50, "50-100"
)</f>
        <v>35-50</v>
      </c>
      <c r="AK3380" t="str" cm="1">
        <f t="array" ref="AK3380">_xlfn.IFS(
G3380&lt;6, "&lt;6",
AND(G3380&gt;=6, G3380&lt;12), "6-12",
AND(G3380&gt;=12, G3380&lt;18), "12-18",  AND(G3380&gt;=18, G3380&lt;24), "18-24", G3380&gt;=24, "24-36")</f>
        <v>6-12</v>
      </c>
    </row>
    <row r="3381" spans="1:37" x14ac:dyDescent="0.3">
      <c r="A3381" t="s">
        <v>3481</v>
      </c>
      <c r="B3381" t="s">
        <v>33</v>
      </c>
      <c r="C3381">
        <v>69</v>
      </c>
      <c r="D3381" t="s">
        <v>34</v>
      </c>
      <c r="E3381" t="s">
        <v>82</v>
      </c>
      <c r="F3381">
        <v>4</v>
      </c>
      <c r="G3381">
        <v>16</v>
      </c>
      <c r="H3381" t="s">
        <v>57</v>
      </c>
      <c r="I3381" t="s">
        <v>37</v>
      </c>
      <c r="J3381" t="s">
        <v>34</v>
      </c>
      <c r="K3381" t="s">
        <v>34</v>
      </c>
      <c r="L3381" t="s">
        <v>34</v>
      </c>
      <c r="M3381" t="s">
        <v>34</v>
      </c>
      <c r="N3381" t="s">
        <v>34</v>
      </c>
      <c r="O3381" t="s">
        <v>34</v>
      </c>
      <c r="P3381" t="s">
        <v>34</v>
      </c>
      <c r="Q3381" t="s">
        <v>34</v>
      </c>
      <c r="R3381" t="s">
        <v>34</v>
      </c>
      <c r="S3381" t="s">
        <v>34</v>
      </c>
      <c r="T3381" t="s">
        <v>34</v>
      </c>
      <c r="U3381" t="s">
        <v>46</v>
      </c>
      <c r="V3381" t="s">
        <v>34</v>
      </c>
      <c r="W3381" t="s">
        <v>40</v>
      </c>
      <c r="X3381">
        <v>19.600000000000001</v>
      </c>
      <c r="Y3381">
        <v>300.39999999999998</v>
      </c>
      <c r="Z3381">
        <v>0</v>
      </c>
      <c r="AA3381">
        <v>0</v>
      </c>
      <c r="AB3381">
        <v>119.56</v>
      </c>
      <c r="AC3381">
        <v>419.96</v>
      </c>
      <c r="AD3381" t="s">
        <v>41</v>
      </c>
      <c r="AE3381" t="s">
        <v>42</v>
      </c>
      <c r="AF3381" t="s">
        <v>42</v>
      </c>
      <c r="AG3381">
        <f t="shared" si="104"/>
        <v>0</v>
      </c>
      <c r="AH3381" t="str" cm="1">
        <f t="array" ref="AH3381">_xlfn.IFS(
X3381&lt;=20, "&lt;20",
AND(X3381&gt;=20, X3381&lt;50), "20-50",
AND(X3381&gt;=50, X3381&lt;100), "50-100",
X3381&gt;=100, "&gt;100"
)</f>
        <v>&lt;20</v>
      </c>
      <c r="AI3381">
        <f t="shared" si="105"/>
        <v>0</v>
      </c>
      <c r="AJ3381" t="str" cm="1">
        <f t="array" ref="AJ3381">_xlfn.IFS(
C3381&lt;=20, "&lt;20",
AND(C3381&gt;=20, C3381&lt;35), "20-35",
AND(C3381&gt;=35, C3381&lt;50), "35-50",
C3381&gt;=50, "50-100"
)</f>
        <v>50-100</v>
      </c>
      <c r="AK3381" t="str" cm="1">
        <f t="array" ref="AK3381">_xlfn.IFS(
G3381&lt;6, "&lt;6",
AND(G3381&gt;=6, G3381&lt;12), "6-12",
AND(G3381&gt;=12, G3381&lt;18), "12-18",  AND(G3381&gt;=18, G3381&lt;24), "18-24", G3381&gt;=24, "24-36")</f>
        <v>12-18</v>
      </c>
    </row>
    <row r="3382" spans="1:37" x14ac:dyDescent="0.3">
      <c r="A3382" t="s">
        <v>3482</v>
      </c>
      <c r="B3382" t="s">
        <v>44</v>
      </c>
      <c r="C3382">
        <v>78</v>
      </c>
      <c r="D3382" t="s">
        <v>34</v>
      </c>
      <c r="E3382" t="s">
        <v>45</v>
      </c>
      <c r="F3382">
        <v>5</v>
      </c>
      <c r="G3382">
        <v>33</v>
      </c>
      <c r="H3382" t="s">
        <v>36</v>
      </c>
      <c r="I3382" t="s">
        <v>34</v>
      </c>
      <c r="J3382" t="s">
        <v>34</v>
      </c>
      <c r="K3382" t="s">
        <v>37</v>
      </c>
      <c r="L3382" t="s">
        <v>38</v>
      </c>
      <c r="M3382" t="s">
        <v>34</v>
      </c>
      <c r="N3382" t="s">
        <v>34</v>
      </c>
      <c r="O3382" t="s">
        <v>34</v>
      </c>
      <c r="P3382" t="s">
        <v>34</v>
      </c>
      <c r="Q3382" t="s">
        <v>34</v>
      </c>
      <c r="R3382" t="s">
        <v>37</v>
      </c>
      <c r="S3382" t="s">
        <v>34</v>
      </c>
      <c r="T3382" t="s">
        <v>37</v>
      </c>
      <c r="U3382" t="s">
        <v>39</v>
      </c>
      <c r="V3382" t="s">
        <v>37</v>
      </c>
      <c r="W3382" t="s">
        <v>51</v>
      </c>
      <c r="X3382">
        <v>34.549999999999997</v>
      </c>
      <c r="Y3382">
        <v>362.6</v>
      </c>
      <c r="Z3382">
        <v>0</v>
      </c>
      <c r="AA3382">
        <v>0</v>
      </c>
      <c r="AB3382">
        <v>0</v>
      </c>
      <c r="AC3382">
        <v>362.6</v>
      </c>
      <c r="AD3382" t="s">
        <v>41</v>
      </c>
      <c r="AE3382" t="s">
        <v>42</v>
      </c>
      <c r="AF3382" t="s">
        <v>42</v>
      </c>
      <c r="AG3382">
        <f t="shared" si="104"/>
        <v>0</v>
      </c>
      <c r="AH3382" t="str" cm="1">
        <f t="array" ref="AH3382">_xlfn.IFS(
X3382&lt;=20, "&lt;20",
AND(X3382&gt;=20, X3382&lt;50), "20-50",
AND(X3382&gt;=50, X3382&lt;100), "50-100",
X3382&gt;=100, "&gt;100"
)</f>
        <v>20-50</v>
      </c>
      <c r="AI3382">
        <f t="shared" si="105"/>
        <v>0</v>
      </c>
      <c r="AJ3382" t="str" cm="1">
        <f t="array" ref="AJ3382">_xlfn.IFS(
C3382&lt;=20, "&lt;20",
AND(C3382&gt;=20, C3382&lt;35), "20-35",
AND(C3382&gt;=35, C3382&lt;50), "35-50",
C3382&gt;=50, "50-100"
)</f>
        <v>50-100</v>
      </c>
      <c r="AK3382" t="str" cm="1">
        <f t="array" ref="AK3382">_xlfn.IFS(
G3382&lt;6, "&lt;6",
AND(G3382&gt;=6, G3382&lt;12), "6-12",
AND(G3382&gt;=12, G3382&lt;18), "12-18",  AND(G3382&gt;=18, G3382&lt;24), "18-24", G3382&gt;=24, "24-36")</f>
        <v>24-36</v>
      </c>
    </row>
    <row r="3383" spans="1:37" x14ac:dyDescent="0.3">
      <c r="A3383" t="s">
        <v>3483</v>
      </c>
      <c r="B3383" t="s">
        <v>44</v>
      </c>
      <c r="C3383">
        <v>27</v>
      </c>
      <c r="D3383" t="s">
        <v>34</v>
      </c>
      <c r="E3383" t="s">
        <v>74</v>
      </c>
      <c r="F3383">
        <v>3</v>
      </c>
      <c r="G3383">
        <v>25</v>
      </c>
      <c r="H3383" t="s">
        <v>57</v>
      </c>
      <c r="I3383" t="s">
        <v>37</v>
      </c>
      <c r="J3383" t="s">
        <v>37</v>
      </c>
      <c r="K3383" t="s">
        <v>34</v>
      </c>
      <c r="L3383" t="s">
        <v>34</v>
      </c>
      <c r="M3383" t="s">
        <v>34</v>
      </c>
      <c r="N3383" t="s">
        <v>34</v>
      </c>
      <c r="O3383" t="s">
        <v>34</v>
      </c>
      <c r="P3383" t="s">
        <v>34</v>
      </c>
      <c r="Q3383" t="s">
        <v>34</v>
      </c>
      <c r="R3383" t="s">
        <v>34</v>
      </c>
      <c r="S3383" t="s">
        <v>34</v>
      </c>
      <c r="T3383" t="s">
        <v>34</v>
      </c>
      <c r="U3383" t="s">
        <v>67</v>
      </c>
      <c r="V3383" t="s">
        <v>34</v>
      </c>
      <c r="W3383" t="s">
        <v>40</v>
      </c>
      <c r="X3383">
        <v>25.25</v>
      </c>
      <c r="Y3383">
        <v>555.4</v>
      </c>
      <c r="Z3383">
        <v>0</v>
      </c>
      <c r="AA3383">
        <v>0</v>
      </c>
      <c r="AB3383">
        <v>571.55999999999995</v>
      </c>
      <c r="AC3383">
        <v>1126.96</v>
      </c>
      <c r="AD3383" t="s">
        <v>41</v>
      </c>
      <c r="AE3383" t="s">
        <v>42</v>
      </c>
      <c r="AF3383" t="s">
        <v>42</v>
      </c>
      <c r="AG3383">
        <f t="shared" si="104"/>
        <v>0</v>
      </c>
      <c r="AH3383" t="str" cm="1">
        <f t="array" ref="AH3383">_xlfn.IFS(
X3383&lt;=20, "&lt;20",
AND(X3383&gt;=20, X3383&lt;50), "20-50",
AND(X3383&gt;=50, X3383&lt;100), "50-100",
X3383&gt;=100, "&gt;100"
)</f>
        <v>20-50</v>
      </c>
      <c r="AI3383">
        <f t="shared" si="105"/>
        <v>0</v>
      </c>
      <c r="AJ3383" t="str" cm="1">
        <f t="array" ref="AJ3383">_xlfn.IFS(
C3383&lt;=20, "&lt;20",
AND(C3383&gt;=20, C3383&lt;35), "20-35",
AND(C3383&gt;=35, C3383&lt;50), "35-50",
C3383&gt;=50, "50-100"
)</f>
        <v>20-35</v>
      </c>
      <c r="AK3383" t="str" cm="1">
        <f t="array" ref="AK3383">_xlfn.IFS(
G3383&lt;6, "&lt;6",
AND(G3383&gt;=6, G3383&lt;12), "6-12",
AND(G3383&gt;=12, G3383&lt;18), "12-18",  AND(G3383&gt;=18, G3383&lt;24), "18-24", G3383&gt;=24, "24-36")</f>
        <v>24-36</v>
      </c>
    </row>
    <row r="3384" spans="1:37" x14ac:dyDescent="0.3">
      <c r="A3384" t="s">
        <v>3484</v>
      </c>
      <c r="B3384" t="s">
        <v>33</v>
      </c>
      <c r="C3384">
        <v>41</v>
      </c>
      <c r="D3384" t="s">
        <v>37</v>
      </c>
      <c r="E3384" t="s">
        <v>61</v>
      </c>
      <c r="F3384">
        <v>12</v>
      </c>
      <c r="G3384">
        <v>27</v>
      </c>
      <c r="H3384" t="s">
        <v>36</v>
      </c>
      <c r="I3384" t="s">
        <v>37</v>
      </c>
      <c r="J3384" t="s">
        <v>34</v>
      </c>
      <c r="K3384" t="s">
        <v>37</v>
      </c>
      <c r="L3384" t="s">
        <v>50</v>
      </c>
      <c r="M3384" t="s">
        <v>34</v>
      </c>
      <c r="N3384" t="s">
        <v>34</v>
      </c>
      <c r="O3384" t="s">
        <v>34</v>
      </c>
      <c r="P3384" t="s">
        <v>34</v>
      </c>
      <c r="Q3384" t="s">
        <v>34</v>
      </c>
      <c r="R3384" t="s">
        <v>34</v>
      </c>
      <c r="S3384" t="s">
        <v>34</v>
      </c>
      <c r="T3384" t="s">
        <v>37</v>
      </c>
      <c r="U3384" t="s">
        <v>46</v>
      </c>
      <c r="V3384" t="s">
        <v>37</v>
      </c>
      <c r="W3384" t="s">
        <v>51</v>
      </c>
      <c r="X3384">
        <v>69.75</v>
      </c>
      <c r="Y3384">
        <v>2347.9</v>
      </c>
      <c r="Z3384">
        <v>19.670000000000002</v>
      </c>
      <c r="AA3384">
        <v>0</v>
      </c>
      <c r="AB3384">
        <v>191.68</v>
      </c>
      <c r="AC3384">
        <v>2519.91</v>
      </c>
      <c r="AD3384" t="s">
        <v>52</v>
      </c>
      <c r="AE3384" t="s">
        <v>94</v>
      </c>
      <c r="AF3384" t="s">
        <v>95</v>
      </c>
      <c r="AG3384">
        <f t="shared" si="104"/>
        <v>1</v>
      </c>
      <c r="AH3384" t="str" cm="1">
        <f t="array" ref="AH3384">_xlfn.IFS(
X3384&lt;=20, "&lt;20",
AND(X3384&gt;=20, X3384&lt;50), "20-50",
AND(X3384&gt;=50, X3384&lt;100), "50-100",
X3384&gt;=100, "&gt;100"
)</f>
        <v>50-100</v>
      </c>
      <c r="AI3384">
        <f t="shared" si="105"/>
        <v>0</v>
      </c>
      <c r="AJ3384" t="str" cm="1">
        <f t="array" ref="AJ3384">_xlfn.IFS(
C3384&lt;=20, "&lt;20",
AND(C3384&gt;=20, C3384&lt;35), "20-35",
AND(C3384&gt;=35, C3384&lt;50), "35-50",
C3384&gt;=50, "50-100"
)</f>
        <v>35-50</v>
      </c>
      <c r="AK3384" t="str" cm="1">
        <f t="array" ref="AK3384">_xlfn.IFS(
G3384&lt;6, "&lt;6",
AND(G3384&gt;=6, G3384&lt;12), "6-12",
AND(G3384&gt;=12, G3384&lt;18), "12-18",  AND(G3384&gt;=18, G3384&lt;24), "18-24", G3384&gt;=24, "24-36")</f>
        <v>24-36</v>
      </c>
    </row>
    <row r="3385" spans="1:37" x14ac:dyDescent="0.3">
      <c r="A3385" t="s">
        <v>3485</v>
      </c>
      <c r="B3385" t="s">
        <v>44</v>
      </c>
      <c r="C3385">
        <v>35</v>
      </c>
      <c r="D3385" t="s">
        <v>34</v>
      </c>
      <c r="E3385" t="s">
        <v>64</v>
      </c>
      <c r="F3385">
        <v>2</v>
      </c>
      <c r="G3385">
        <v>12</v>
      </c>
      <c r="H3385" t="s">
        <v>110</v>
      </c>
      <c r="I3385" t="s">
        <v>37</v>
      </c>
      <c r="J3385" t="s">
        <v>34</v>
      </c>
      <c r="K3385" t="s">
        <v>34</v>
      </c>
      <c r="L3385" t="s">
        <v>34</v>
      </c>
      <c r="M3385" t="s">
        <v>34</v>
      </c>
      <c r="N3385" t="s">
        <v>34</v>
      </c>
      <c r="O3385" t="s">
        <v>34</v>
      </c>
      <c r="P3385" t="s">
        <v>34</v>
      </c>
      <c r="Q3385" t="s">
        <v>34</v>
      </c>
      <c r="R3385" t="s">
        <v>34</v>
      </c>
      <c r="S3385" t="s">
        <v>34</v>
      </c>
      <c r="T3385" t="s">
        <v>34</v>
      </c>
      <c r="U3385" t="s">
        <v>67</v>
      </c>
      <c r="V3385" t="s">
        <v>37</v>
      </c>
      <c r="W3385" t="s">
        <v>51</v>
      </c>
      <c r="X3385">
        <v>20.45</v>
      </c>
      <c r="Y3385">
        <v>790</v>
      </c>
      <c r="Z3385">
        <v>0</v>
      </c>
      <c r="AA3385">
        <v>0</v>
      </c>
      <c r="AB3385">
        <v>1419.21</v>
      </c>
      <c r="AC3385">
        <v>2209.21</v>
      </c>
      <c r="AD3385" t="s">
        <v>41</v>
      </c>
      <c r="AE3385" t="s">
        <v>42</v>
      </c>
      <c r="AF3385" t="s">
        <v>42</v>
      </c>
      <c r="AG3385">
        <f t="shared" si="104"/>
        <v>0</v>
      </c>
      <c r="AH3385" t="str" cm="1">
        <f t="array" ref="AH3385">_xlfn.IFS(
X3385&lt;=20, "&lt;20",
AND(X3385&gt;=20, X3385&lt;50), "20-50",
AND(X3385&gt;=50, X3385&lt;100), "50-100",
X3385&gt;=100, "&gt;100"
)</f>
        <v>20-50</v>
      </c>
      <c r="AI3385">
        <f t="shared" si="105"/>
        <v>0</v>
      </c>
      <c r="AJ3385" t="str" cm="1">
        <f t="array" ref="AJ3385">_xlfn.IFS(
C3385&lt;=20, "&lt;20",
AND(C3385&gt;=20, C3385&lt;35), "20-35",
AND(C3385&gt;=35, C3385&lt;50), "35-50",
C3385&gt;=50, "50-100"
)</f>
        <v>35-50</v>
      </c>
      <c r="AK3385" t="str" cm="1">
        <f t="array" ref="AK3385">_xlfn.IFS(
G3385&lt;6, "&lt;6",
AND(G3385&gt;=6, G3385&lt;12), "6-12",
AND(G3385&gt;=12, G3385&lt;18), "12-18",  AND(G3385&gt;=18, G3385&lt;24), "18-24", G3385&gt;=24, "24-36")</f>
        <v>12-18</v>
      </c>
    </row>
    <row r="3386" spans="1:37" x14ac:dyDescent="0.3">
      <c r="A3386" t="s">
        <v>3486</v>
      </c>
      <c r="B3386" t="s">
        <v>44</v>
      </c>
      <c r="C3386">
        <v>82</v>
      </c>
      <c r="D3386" t="s">
        <v>34</v>
      </c>
      <c r="E3386" t="s">
        <v>64</v>
      </c>
      <c r="F3386">
        <v>10</v>
      </c>
      <c r="G3386">
        <v>1</v>
      </c>
      <c r="H3386" t="s">
        <v>70</v>
      </c>
      <c r="I3386" t="s">
        <v>37</v>
      </c>
      <c r="J3386" t="s">
        <v>37</v>
      </c>
      <c r="K3386" t="s">
        <v>37</v>
      </c>
      <c r="L3386" t="s">
        <v>50</v>
      </c>
      <c r="M3386" t="s">
        <v>37</v>
      </c>
      <c r="N3386" t="s">
        <v>34</v>
      </c>
      <c r="O3386" t="s">
        <v>37</v>
      </c>
      <c r="P3386" t="s">
        <v>37</v>
      </c>
      <c r="Q3386" t="s">
        <v>34</v>
      </c>
      <c r="R3386" t="s">
        <v>37</v>
      </c>
      <c r="S3386" t="s">
        <v>37</v>
      </c>
      <c r="T3386" t="s">
        <v>37</v>
      </c>
      <c r="U3386" t="s">
        <v>67</v>
      </c>
      <c r="V3386" t="s">
        <v>34</v>
      </c>
      <c r="W3386" t="s">
        <v>40</v>
      </c>
      <c r="X3386">
        <v>101.3</v>
      </c>
      <c r="Y3386">
        <v>5779.6</v>
      </c>
      <c r="Z3386">
        <v>0</v>
      </c>
      <c r="AA3386">
        <v>0</v>
      </c>
      <c r="AB3386">
        <v>2102.73</v>
      </c>
      <c r="AC3386">
        <v>7882.33</v>
      </c>
      <c r="AD3386" t="s">
        <v>41</v>
      </c>
      <c r="AE3386" t="s">
        <v>42</v>
      </c>
      <c r="AF3386" t="s">
        <v>42</v>
      </c>
      <c r="AG3386">
        <f t="shared" si="104"/>
        <v>0</v>
      </c>
      <c r="AH3386" t="str" cm="1">
        <f t="array" ref="AH3386">_xlfn.IFS(
X3386&lt;=20, "&lt;20",
AND(X3386&gt;=20, X3386&lt;50), "20-50",
AND(X3386&gt;=50, X3386&lt;100), "50-100",
X3386&gt;=100, "&gt;100"
)</f>
        <v>&gt;100</v>
      </c>
      <c r="AI3386">
        <f t="shared" si="105"/>
        <v>0</v>
      </c>
      <c r="AJ3386" t="str" cm="1">
        <f t="array" ref="AJ3386">_xlfn.IFS(
C3386&lt;=20, "&lt;20",
AND(C3386&gt;=20, C3386&lt;35), "20-35",
AND(C3386&gt;=35, C3386&lt;50), "35-50",
C3386&gt;=50, "50-100"
)</f>
        <v>50-100</v>
      </c>
      <c r="AK3386" t="str" cm="1">
        <f t="array" ref="AK3386">_xlfn.IFS(
G3386&lt;6, "&lt;6",
AND(G3386&gt;=6, G3386&lt;12), "6-12",
AND(G3386&gt;=12, G3386&lt;18), "12-18",  AND(G3386&gt;=18, G3386&lt;24), "18-24", G3386&gt;=24, "24-36")</f>
        <v>&lt;6</v>
      </c>
    </row>
    <row r="3387" spans="1:37" x14ac:dyDescent="0.3">
      <c r="A3387" t="s">
        <v>3487</v>
      </c>
      <c r="B3387" t="s">
        <v>44</v>
      </c>
      <c r="C3387">
        <v>77</v>
      </c>
      <c r="D3387" t="s">
        <v>37</v>
      </c>
      <c r="E3387" t="s">
        <v>56</v>
      </c>
      <c r="F3387">
        <v>15</v>
      </c>
      <c r="G3387">
        <v>31</v>
      </c>
      <c r="H3387" t="s">
        <v>36</v>
      </c>
      <c r="I3387" t="s">
        <v>37</v>
      </c>
      <c r="J3387" t="s">
        <v>34</v>
      </c>
      <c r="K3387" t="s">
        <v>37</v>
      </c>
      <c r="L3387" t="s">
        <v>50</v>
      </c>
      <c r="M3387" t="s">
        <v>34</v>
      </c>
      <c r="N3387" t="s">
        <v>37</v>
      </c>
      <c r="O3387" t="s">
        <v>34</v>
      </c>
      <c r="P3387" t="s">
        <v>34</v>
      </c>
      <c r="Q3387" t="s">
        <v>37</v>
      </c>
      <c r="R3387" t="s">
        <v>34</v>
      </c>
      <c r="S3387" t="s">
        <v>34</v>
      </c>
      <c r="T3387" t="s">
        <v>37</v>
      </c>
      <c r="U3387" t="s">
        <v>46</v>
      </c>
      <c r="V3387" t="s">
        <v>37</v>
      </c>
      <c r="W3387" t="s">
        <v>51</v>
      </c>
      <c r="X3387">
        <v>87.1</v>
      </c>
      <c r="Y3387">
        <v>713.6</v>
      </c>
      <c r="Z3387">
        <v>0</v>
      </c>
      <c r="AA3387">
        <v>0</v>
      </c>
      <c r="AB3387">
        <v>312.08</v>
      </c>
      <c r="AC3387">
        <v>1025.68</v>
      </c>
      <c r="AD3387" t="s">
        <v>41</v>
      </c>
      <c r="AE3387" t="s">
        <v>42</v>
      </c>
      <c r="AF3387" t="s">
        <v>42</v>
      </c>
      <c r="AG3387">
        <f t="shared" si="104"/>
        <v>0</v>
      </c>
      <c r="AH3387" t="str" cm="1">
        <f t="array" ref="AH3387">_xlfn.IFS(
X3387&lt;=20, "&lt;20",
AND(X3387&gt;=20, X3387&lt;50), "20-50",
AND(X3387&gt;=50, X3387&lt;100), "50-100",
X3387&gt;=100, "&gt;100"
)</f>
        <v>50-100</v>
      </c>
      <c r="AI3387">
        <f t="shared" si="105"/>
        <v>0</v>
      </c>
      <c r="AJ3387" t="str" cm="1">
        <f t="array" ref="AJ3387">_xlfn.IFS(
C3387&lt;=20, "&lt;20",
AND(C3387&gt;=20, C3387&lt;35), "20-35",
AND(C3387&gt;=35, C3387&lt;50), "35-50",
C3387&gt;=50, "50-100"
)</f>
        <v>50-100</v>
      </c>
      <c r="AK3387" t="str" cm="1">
        <f t="array" ref="AK3387">_xlfn.IFS(
G3387&lt;6, "&lt;6",
AND(G3387&gt;=6, G3387&lt;12), "6-12",
AND(G3387&gt;=12, G3387&lt;18), "12-18",  AND(G3387&gt;=18, G3387&lt;24), "18-24", G3387&gt;=24, "24-36")</f>
        <v>24-36</v>
      </c>
    </row>
    <row r="3388" spans="1:37" x14ac:dyDescent="0.3">
      <c r="A3388" t="s">
        <v>3488</v>
      </c>
      <c r="B3388" t="s">
        <v>33</v>
      </c>
      <c r="C3388">
        <v>50</v>
      </c>
      <c r="D3388" t="s">
        <v>37</v>
      </c>
      <c r="E3388" t="s">
        <v>61</v>
      </c>
      <c r="F3388">
        <v>12</v>
      </c>
      <c r="G3388">
        <v>30</v>
      </c>
      <c r="H3388" t="s">
        <v>70</v>
      </c>
      <c r="I3388" t="s">
        <v>37</v>
      </c>
      <c r="J3388" t="s">
        <v>37</v>
      </c>
      <c r="K3388" t="s">
        <v>37</v>
      </c>
      <c r="L3388" t="s">
        <v>72</v>
      </c>
      <c r="M3388" t="s">
        <v>37</v>
      </c>
      <c r="N3388" t="s">
        <v>37</v>
      </c>
      <c r="O3388" t="s">
        <v>37</v>
      </c>
      <c r="P3388" t="s">
        <v>37</v>
      </c>
      <c r="Q3388" t="s">
        <v>34</v>
      </c>
      <c r="R3388" t="s">
        <v>34</v>
      </c>
      <c r="S3388" t="s">
        <v>34</v>
      </c>
      <c r="T3388" t="s">
        <v>34</v>
      </c>
      <c r="U3388" t="s">
        <v>39</v>
      </c>
      <c r="V3388" t="s">
        <v>34</v>
      </c>
      <c r="W3388" t="s">
        <v>51</v>
      </c>
      <c r="X3388">
        <v>71.5</v>
      </c>
      <c r="Y3388">
        <v>4576.3</v>
      </c>
      <c r="Z3388">
        <v>0</v>
      </c>
      <c r="AA3388">
        <v>70</v>
      </c>
      <c r="AB3388">
        <v>1137.1500000000001</v>
      </c>
      <c r="AC3388">
        <v>5783.45</v>
      </c>
      <c r="AD3388" t="s">
        <v>41</v>
      </c>
      <c r="AE3388" t="s">
        <v>42</v>
      </c>
      <c r="AF3388" t="s">
        <v>42</v>
      </c>
      <c r="AG3388">
        <f t="shared" si="104"/>
        <v>0</v>
      </c>
      <c r="AH3388" t="str" cm="1">
        <f t="array" ref="AH3388">_xlfn.IFS(
X3388&lt;=20, "&lt;20",
AND(X3388&gt;=20, X3388&lt;50), "20-50",
AND(X3388&gt;=50, X3388&lt;100), "50-100",
X3388&gt;=100, "&gt;100"
)</f>
        <v>50-100</v>
      </c>
      <c r="AI3388">
        <f t="shared" si="105"/>
        <v>0</v>
      </c>
      <c r="AJ3388" t="str" cm="1">
        <f t="array" ref="AJ3388">_xlfn.IFS(
C3388&lt;=20, "&lt;20",
AND(C3388&gt;=20, C3388&lt;35), "20-35",
AND(C3388&gt;=35, C3388&lt;50), "35-50",
C3388&gt;=50, "50-100"
)</f>
        <v>50-100</v>
      </c>
      <c r="AK3388" t="str" cm="1">
        <f t="array" ref="AK3388">_xlfn.IFS(
G3388&lt;6, "&lt;6",
AND(G3388&gt;=6, G3388&lt;12), "6-12",
AND(G3388&gt;=12, G3388&lt;18), "12-18",  AND(G3388&gt;=18, G3388&lt;24), "18-24", G3388&gt;=24, "24-36")</f>
        <v>24-36</v>
      </c>
    </row>
    <row r="3389" spans="1:37" x14ac:dyDescent="0.3">
      <c r="A3389" t="s">
        <v>3489</v>
      </c>
      <c r="B3389" t="s">
        <v>44</v>
      </c>
      <c r="C3389">
        <v>47</v>
      </c>
      <c r="D3389" t="s">
        <v>37</v>
      </c>
      <c r="E3389" t="s">
        <v>335</v>
      </c>
      <c r="F3389">
        <v>10</v>
      </c>
      <c r="G3389">
        <v>33</v>
      </c>
      <c r="H3389" t="s">
        <v>70</v>
      </c>
      <c r="I3389" t="s">
        <v>34</v>
      </c>
      <c r="J3389" t="s">
        <v>34</v>
      </c>
      <c r="K3389" t="s">
        <v>37</v>
      </c>
      <c r="L3389" t="s">
        <v>72</v>
      </c>
      <c r="M3389" t="s">
        <v>34</v>
      </c>
      <c r="N3389" t="s">
        <v>37</v>
      </c>
      <c r="O3389" t="s">
        <v>37</v>
      </c>
      <c r="P3389" t="s">
        <v>37</v>
      </c>
      <c r="Q3389" t="s">
        <v>37</v>
      </c>
      <c r="R3389" t="s">
        <v>37</v>
      </c>
      <c r="S3389" t="s">
        <v>37</v>
      </c>
      <c r="T3389" t="s">
        <v>37</v>
      </c>
      <c r="U3389" t="s">
        <v>67</v>
      </c>
      <c r="V3389" t="s">
        <v>37</v>
      </c>
      <c r="W3389" t="s">
        <v>51</v>
      </c>
      <c r="X3389">
        <v>61.45</v>
      </c>
      <c r="Y3389">
        <v>3751.15</v>
      </c>
      <c r="Z3389">
        <v>0</v>
      </c>
      <c r="AA3389">
        <v>0</v>
      </c>
      <c r="AB3389">
        <v>0</v>
      </c>
      <c r="AC3389">
        <v>3751.15</v>
      </c>
      <c r="AD3389" t="s">
        <v>41</v>
      </c>
      <c r="AE3389" t="s">
        <v>42</v>
      </c>
      <c r="AF3389" t="s">
        <v>42</v>
      </c>
      <c r="AG3389">
        <f t="shared" si="104"/>
        <v>0</v>
      </c>
      <c r="AH3389" t="str" cm="1">
        <f t="array" ref="AH3389">_xlfn.IFS(
X3389&lt;=20, "&lt;20",
AND(X3389&gt;=20, X3389&lt;50), "20-50",
AND(X3389&gt;=50, X3389&lt;100), "50-100",
X3389&gt;=100, "&gt;100"
)</f>
        <v>50-100</v>
      </c>
      <c r="AI3389">
        <f t="shared" si="105"/>
        <v>0</v>
      </c>
      <c r="AJ3389" t="str" cm="1">
        <f t="array" ref="AJ3389">_xlfn.IFS(
C3389&lt;=20, "&lt;20",
AND(C3389&gt;=20, C3389&lt;35), "20-35",
AND(C3389&gt;=35, C3389&lt;50), "35-50",
C3389&gt;=50, "50-100"
)</f>
        <v>35-50</v>
      </c>
      <c r="AK3389" t="str" cm="1">
        <f t="array" ref="AK3389">_xlfn.IFS(
G3389&lt;6, "&lt;6",
AND(G3389&gt;=6, G3389&lt;12), "6-12",
AND(G3389&gt;=12, G3389&lt;18), "12-18",  AND(G3389&gt;=18, G3389&lt;24), "18-24", G3389&gt;=24, "24-36")</f>
        <v>24-36</v>
      </c>
    </row>
    <row r="3390" spans="1:37" x14ac:dyDescent="0.3">
      <c r="A3390" t="s">
        <v>3490</v>
      </c>
      <c r="B3390" t="s">
        <v>44</v>
      </c>
      <c r="C3390">
        <v>39</v>
      </c>
      <c r="D3390" t="s">
        <v>37</v>
      </c>
      <c r="E3390" t="s">
        <v>74</v>
      </c>
      <c r="F3390">
        <v>5</v>
      </c>
      <c r="G3390">
        <v>20</v>
      </c>
      <c r="H3390" t="s">
        <v>36</v>
      </c>
      <c r="I3390" t="s">
        <v>37</v>
      </c>
      <c r="J3390" t="s">
        <v>34</v>
      </c>
      <c r="K3390" t="s">
        <v>34</v>
      </c>
      <c r="L3390" t="s">
        <v>34</v>
      </c>
      <c r="M3390" t="s">
        <v>34</v>
      </c>
      <c r="N3390" t="s">
        <v>34</v>
      </c>
      <c r="O3390" t="s">
        <v>34</v>
      </c>
      <c r="P3390" t="s">
        <v>34</v>
      </c>
      <c r="Q3390" t="s">
        <v>34</v>
      </c>
      <c r="R3390" t="s">
        <v>34</v>
      </c>
      <c r="S3390" t="s">
        <v>34</v>
      </c>
      <c r="T3390" t="s">
        <v>34</v>
      </c>
      <c r="U3390" t="s">
        <v>46</v>
      </c>
      <c r="V3390" t="s">
        <v>34</v>
      </c>
      <c r="W3390" t="s">
        <v>143</v>
      </c>
      <c r="X3390">
        <v>19.8</v>
      </c>
      <c r="Y3390">
        <v>19.8</v>
      </c>
      <c r="Z3390">
        <v>0</v>
      </c>
      <c r="AA3390">
        <v>0</v>
      </c>
      <c r="AB3390">
        <v>9.66</v>
      </c>
      <c r="AC3390">
        <v>29.46</v>
      </c>
      <c r="AD3390" t="s">
        <v>52</v>
      </c>
      <c r="AE3390" t="s">
        <v>100</v>
      </c>
      <c r="AF3390" t="s">
        <v>101</v>
      </c>
      <c r="AG3390">
        <f t="shared" si="104"/>
        <v>1</v>
      </c>
      <c r="AH3390" t="str" cm="1">
        <f t="array" ref="AH3390">_xlfn.IFS(
X3390&lt;=20, "&lt;20",
AND(X3390&gt;=20, X3390&lt;50), "20-50",
AND(X3390&gt;=50, X3390&lt;100), "50-100",
X3390&gt;=100, "&gt;100"
)</f>
        <v>&lt;20</v>
      </c>
      <c r="AI3390">
        <f t="shared" si="105"/>
        <v>0</v>
      </c>
      <c r="AJ3390" t="str" cm="1">
        <f t="array" ref="AJ3390">_xlfn.IFS(
C3390&lt;=20, "&lt;20",
AND(C3390&gt;=20, C3390&lt;35), "20-35",
AND(C3390&gt;=35, C3390&lt;50), "35-50",
C3390&gt;=50, "50-100"
)</f>
        <v>35-50</v>
      </c>
      <c r="AK3390" t="str" cm="1">
        <f t="array" ref="AK3390">_xlfn.IFS(
G3390&lt;6, "&lt;6",
AND(G3390&gt;=6, G3390&lt;12), "6-12",
AND(G3390&gt;=12, G3390&lt;18), "12-18",  AND(G3390&gt;=18, G3390&lt;24), "18-24", G3390&gt;=24, "24-36")</f>
        <v>18-24</v>
      </c>
    </row>
    <row r="3391" spans="1:37" x14ac:dyDescent="0.3">
      <c r="A3391" t="s">
        <v>3491</v>
      </c>
      <c r="B3391" t="s">
        <v>44</v>
      </c>
      <c r="C3391">
        <v>34</v>
      </c>
      <c r="D3391" t="s">
        <v>34</v>
      </c>
      <c r="E3391" t="s">
        <v>90</v>
      </c>
      <c r="F3391">
        <v>15</v>
      </c>
      <c r="G3391">
        <v>36</v>
      </c>
      <c r="H3391" t="s">
        <v>36</v>
      </c>
      <c r="I3391" t="s">
        <v>37</v>
      </c>
      <c r="J3391" t="s">
        <v>34</v>
      </c>
      <c r="K3391" t="s">
        <v>34</v>
      </c>
      <c r="L3391" t="s">
        <v>34</v>
      </c>
      <c r="M3391" t="s">
        <v>34</v>
      </c>
      <c r="N3391" t="s">
        <v>34</v>
      </c>
      <c r="O3391" t="s">
        <v>34</v>
      </c>
      <c r="P3391" t="s">
        <v>34</v>
      </c>
      <c r="Q3391" t="s">
        <v>34</v>
      </c>
      <c r="R3391" t="s">
        <v>34</v>
      </c>
      <c r="S3391" t="s">
        <v>34</v>
      </c>
      <c r="T3391" t="s">
        <v>34</v>
      </c>
      <c r="U3391" t="s">
        <v>39</v>
      </c>
      <c r="V3391" t="s">
        <v>37</v>
      </c>
      <c r="W3391" t="s">
        <v>143</v>
      </c>
      <c r="X3391">
        <v>19.350000000000001</v>
      </c>
      <c r="Y3391">
        <v>1033</v>
      </c>
      <c r="Z3391">
        <v>29.5</v>
      </c>
      <c r="AA3391">
        <v>0</v>
      </c>
      <c r="AB3391">
        <v>894</v>
      </c>
      <c r="AC3391">
        <v>1897.5</v>
      </c>
      <c r="AD3391" t="s">
        <v>41</v>
      </c>
      <c r="AE3391" t="s">
        <v>42</v>
      </c>
      <c r="AF3391" t="s">
        <v>42</v>
      </c>
      <c r="AG3391">
        <f t="shared" si="104"/>
        <v>0</v>
      </c>
      <c r="AH3391" t="str" cm="1">
        <f t="array" ref="AH3391">_xlfn.IFS(
X3391&lt;=20, "&lt;20",
AND(X3391&gt;=20, X3391&lt;50), "20-50",
AND(X3391&gt;=50, X3391&lt;100), "50-100",
X3391&gt;=100, "&gt;100"
)</f>
        <v>&lt;20</v>
      </c>
      <c r="AI3391">
        <f t="shared" si="105"/>
        <v>0</v>
      </c>
      <c r="AJ3391" t="str" cm="1">
        <f t="array" ref="AJ3391">_xlfn.IFS(
C3391&lt;=20, "&lt;20",
AND(C3391&gt;=20, C3391&lt;35), "20-35",
AND(C3391&gt;=35, C3391&lt;50), "35-50",
C3391&gt;=50, "50-100"
)</f>
        <v>20-35</v>
      </c>
      <c r="AK3391" t="str" cm="1">
        <f t="array" ref="AK3391">_xlfn.IFS(
G3391&lt;6, "&lt;6",
AND(G3391&gt;=6, G3391&lt;12), "6-12",
AND(G3391&gt;=12, G3391&lt;18), "12-18",  AND(G3391&gt;=18, G3391&lt;24), "18-24", G3391&gt;=24, "24-36")</f>
        <v>24-36</v>
      </c>
    </row>
    <row r="3392" spans="1:37" x14ac:dyDescent="0.3">
      <c r="A3392" t="s">
        <v>3492</v>
      </c>
      <c r="B3392" t="s">
        <v>33</v>
      </c>
      <c r="C3392">
        <v>76</v>
      </c>
      <c r="D3392" t="s">
        <v>37</v>
      </c>
      <c r="E3392" t="s">
        <v>124</v>
      </c>
      <c r="F3392">
        <v>12</v>
      </c>
      <c r="G3392">
        <v>24</v>
      </c>
      <c r="H3392" t="s">
        <v>36</v>
      </c>
      <c r="I3392" t="s">
        <v>37</v>
      </c>
      <c r="J3392" t="s">
        <v>34</v>
      </c>
      <c r="K3392" t="s">
        <v>34</v>
      </c>
      <c r="L3392" t="s">
        <v>34</v>
      </c>
      <c r="M3392" t="s">
        <v>34</v>
      </c>
      <c r="N3392" t="s">
        <v>34</v>
      </c>
      <c r="O3392" t="s">
        <v>34</v>
      </c>
      <c r="P3392" t="s">
        <v>34</v>
      </c>
      <c r="Q3392" t="s">
        <v>34</v>
      </c>
      <c r="R3392" t="s">
        <v>34</v>
      </c>
      <c r="S3392" t="s">
        <v>34</v>
      </c>
      <c r="T3392" t="s">
        <v>34</v>
      </c>
      <c r="U3392" t="s">
        <v>46</v>
      </c>
      <c r="V3392" t="s">
        <v>34</v>
      </c>
      <c r="W3392" t="s">
        <v>143</v>
      </c>
      <c r="X3392">
        <v>19.95</v>
      </c>
      <c r="Y3392">
        <v>214.75</v>
      </c>
      <c r="Z3392">
        <v>0</v>
      </c>
      <c r="AA3392">
        <v>0</v>
      </c>
      <c r="AB3392">
        <v>324.94</v>
      </c>
      <c r="AC3392">
        <v>539.69000000000005</v>
      </c>
      <c r="AD3392" t="s">
        <v>52</v>
      </c>
      <c r="AE3392" t="s">
        <v>53</v>
      </c>
      <c r="AF3392" t="s">
        <v>91</v>
      </c>
      <c r="AG3392">
        <f t="shared" si="104"/>
        <v>1</v>
      </c>
      <c r="AH3392" t="str" cm="1">
        <f t="array" ref="AH3392">_xlfn.IFS(
X3392&lt;=20, "&lt;20",
AND(X3392&gt;=20, X3392&lt;50), "20-50",
AND(X3392&gt;=50, X3392&lt;100), "50-100",
X3392&gt;=100, "&gt;100"
)</f>
        <v>&lt;20</v>
      </c>
      <c r="AI3392">
        <f t="shared" si="105"/>
        <v>0</v>
      </c>
      <c r="AJ3392" t="str" cm="1">
        <f t="array" ref="AJ3392">_xlfn.IFS(
C3392&lt;=20, "&lt;20",
AND(C3392&gt;=20, C3392&lt;35), "20-35",
AND(C3392&gt;=35, C3392&lt;50), "35-50",
C3392&gt;=50, "50-100"
)</f>
        <v>50-100</v>
      </c>
      <c r="AK3392" t="str" cm="1">
        <f t="array" ref="AK3392">_xlfn.IFS(
G3392&lt;6, "&lt;6",
AND(G3392&gt;=6, G3392&lt;12), "6-12",
AND(G3392&gt;=12, G3392&lt;18), "12-18",  AND(G3392&gt;=18, G3392&lt;24), "18-24", G3392&gt;=24, "24-36")</f>
        <v>24-36</v>
      </c>
    </row>
    <row r="3393" spans="1:37" x14ac:dyDescent="0.3">
      <c r="A3393" t="s">
        <v>3493</v>
      </c>
      <c r="B3393" t="s">
        <v>44</v>
      </c>
      <c r="C3393">
        <v>42</v>
      </c>
      <c r="D3393" t="s">
        <v>34</v>
      </c>
      <c r="E3393" t="s">
        <v>87</v>
      </c>
      <c r="F3393">
        <v>4</v>
      </c>
      <c r="G3393">
        <v>4</v>
      </c>
      <c r="H3393" t="s">
        <v>36</v>
      </c>
      <c r="I3393" t="s">
        <v>37</v>
      </c>
      <c r="J3393" t="s">
        <v>37</v>
      </c>
      <c r="K3393" t="s">
        <v>34</v>
      </c>
      <c r="L3393" t="s">
        <v>34</v>
      </c>
      <c r="M3393" t="s">
        <v>34</v>
      </c>
      <c r="N3393" t="s">
        <v>34</v>
      </c>
      <c r="O3393" t="s">
        <v>34</v>
      </c>
      <c r="P3393" t="s">
        <v>34</v>
      </c>
      <c r="Q3393" t="s">
        <v>34</v>
      </c>
      <c r="R3393" t="s">
        <v>34</v>
      </c>
      <c r="S3393" t="s">
        <v>34</v>
      </c>
      <c r="T3393" t="s">
        <v>34</v>
      </c>
      <c r="U3393" t="s">
        <v>67</v>
      </c>
      <c r="V3393" t="s">
        <v>34</v>
      </c>
      <c r="W3393" t="s">
        <v>51</v>
      </c>
      <c r="X3393">
        <v>-9</v>
      </c>
      <c r="Y3393">
        <v>809.25</v>
      </c>
      <c r="Z3393">
        <v>0</v>
      </c>
      <c r="AA3393">
        <v>0</v>
      </c>
      <c r="AB3393">
        <v>478.45</v>
      </c>
      <c r="AC3393">
        <v>1287.7</v>
      </c>
      <c r="AD3393" t="s">
        <v>41</v>
      </c>
      <c r="AE3393" t="s">
        <v>42</v>
      </c>
      <c r="AF3393" t="s">
        <v>42</v>
      </c>
      <c r="AG3393">
        <f t="shared" si="104"/>
        <v>0</v>
      </c>
      <c r="AH3393" t="str" cm="1">
        <f t="array" ref="AH3393">_xlfn.IFS(
X3393&lt;=20, "&lt;20",
AND(X3393&gt;=20, X3393&lt;50), "20-50",
AND(X3393&gt;=50, X3393&lt;100), "50-100",
X3393&gt;=100, "&gt;100"
)</f>
        <v>&lt;20</v>
      </c>
      <c r="AI3393">
        <f t="shared" si="105"/>
        <v>0</v>
      </c>
      <c r="AJ3393" t="str" cm="1">
        <f t="array" ref="AJ3393">_xlfn.IFS(
C3393&lt;=20, "&lt;20",
AND(C3393&gt;=20, C3393&lt;35), "20-35",
AND(C3393&gt;=35, C3393&lt;50), "35-50",
C3393&gt;=50, "50-100"
)</f>
        <v>35-50</v>
      </c>
      <c r="AK3393" t="str" cm="1">
        <f t="array" ref="AK3393">_xlfn.IFS(
G3393&lt;6, "&lt;6",
AND(G3393&gt;=6, G3393&lt;12), "6-12",
AND(G3393&gt;=12, G3393&lt;18), "12-18",  AND(G3393&gt;=18, G3393&lt;24), "18-24", G3393&gt;=24, "24-36")</f>
        <v>&lt;6</v>
      </c>
    </row>
    <row r="3394" spans="1:37" x14ac:dyDescent="0.3">
      <c r="A3394" t="s">
        <v>3494</v>
      </c>
      <c r="B3394" t="s">
        <v>44</v>
      </c>
      <c r="C3394">
        <v>37</v>
      </c>
      <c r="D3394" t="s">
        <v>34</v>
      </c>
      <c r="E3394" t="s">
        <v>56</v>
      </c>
      <c r="F3394">
        <v>8</v>
      </c>
      <c r="G3394">
        <v>20</v>
      </c>
      <c r="H3394" t="s">
        <v>49</v>
      </c>
      <c r="I3394" t="s">
        <v>37</v>
      </c>
      <c r="J3394" t="s">
        <v>34</v>
      </c>
      <c r="K3394" t="s">
        <v>34</v>
      </c>
      <c r="L3394" t="s">
        <v>34</v>
      </c>
      <c r="M3394" t="s">
        <v>34</v>
      </c>
      <c r="N3394" t="s">
        <v>34</v>
      </c>
      <c r="O3394" t="s">
        <v>34</v>
      </c>
      <c r="P3394" t="s">
        <v>34</v>
      </c>
      <c r="Q3394" t="s">
        <v>34</v>
      </c>
      <c r="R3394" t="s">
        <v>34</v>
      </c>
      <c r="S3394" t="s">
        <v>34</v>
      </c>
      <c r="T3394" t="s">
        <v>34</v>
      </c>
      <c r="U3394" t="s">
        <v>46</v>
      </c>
      <c r="V3394" t="s">
        <v>37</v>
      </c>
      <c r="W3394" t="s">
        <v>143</v>
      </c>
      <c r="X3394">
        <v>20.149999999999999</v>
      </c>
      <c r="Y3394">
        <v>20.149999999999999</v>
      </c>
      <c r="Z3394">
        <v>0</v>
      </c>
      <c r="AA3394">
        <v>0</v>
      </c>
      <c r="AB3394">
        <v>21.59</v>
      </c>
      <c r="AC3394">
        <v>41.74</v>
      </c>
      <c r="AD3394" t="s">
        <v>52</v>
      </c>
      <c r="AE3394" t="s">
        <v>104</v>
      </c>
      <c r="AF3394" t="s">
        <v>150</v>
      </c>
      <c r="AG3394">
        <f t="shared" si="104"/>
        <v>1</v>
      </c>
      <c r="AH3394" t="str" cm="1">
        <f t="array" ref="AH3394">_xlfn.IFS(
X3394&lt;=20, "&lt;20",
AND(X3394&gt;=20, X3394&lt;50), "20-50",
AND(X3394&gt;=50, X3394&lt;100), "50-100",
X3394&gt;=100, "&gt;100"
)</f>
        <v>20-50</v>
      </c>
      <c r="AI3394">
        <f t="shared" si="105"/>
        <v>0</v>
      </c>
      <c r="AJ3394" t="str" cm="1">
        <f t="array" ref="AJ3394">_xlfn.IFS(
C3394&lt;=20, "&lt;20",
AND(C3394&gt;=20, C3394&lt;35), "20-35",
AND(C3394&gt;=35, C3394&lt;50), "35-50",
C3394&gt;=50, "50-100"
)</f>
        <v>35-50</v>
      </c>
      <c r="AK3394" t="str" cm="1">
        <f t="array" ref="AK3394">_xlfn.IFS(
G3394&lt;6, "&lt;6",
AND(G3394&gt;=6, G3394&lt;12), "6-12",
AND(G3394&gt;=12, G3394&lt;18), "12-18",  AND(G3394&gt;=18, G3394&lt;24), "18-24", G3394&gt;=24, "24-36")</f>
        <v>18-24</v>
      </c>
    </row>
    <row r="3395" spans="1:37" x14ac:dyDescent="0.3">
      <c r="A3395" t="s">
        <v>3495</v>
      </c>
      <c r="B3395" t="s">
        <v>44</v>
      </c>
      <c r="C3395">
        <v>34</v>
      </c>
      <c r="D3395" t="s">
        <v>34</v>
      </c>
      <c r="E3395" t="s">
        <v>90</v>
      </c>
      <c r="F3395">
        <v>3</v>
      </c>
      <c r="G3395">
        <v>12</v>
      </c>
      <c r="H3395" t="s">
        <v>36</v>
      </c>
      <c r="I3395" t="s">
        <v>37</v>
      </c>
      <c r="J3395" t="s">
        <v>37</v>
      </c>
      <c r="K3395" t="s">
        <v>37</v>
      </c>
      <c r="L3395" t="s">
        <v>72</v>
      </c>
      <c r="M3395" t="s">
        <v>37</v>
      </c>
      <c r="N3395" t="s">
        <v>37</v>
      </c>
      <c r="O3395" t="s">
        <v>37</v>
      </c>
      <c r="P3395" t="s">
        <v>37</v>
      </c>
      <c r="Q3395" t="s">
        <v>37</v>
      </c>
      <c r="R3395" t="s">
        <v>34</v>
      </c>
      <c r="S3395" t="s">
        <v>34</v>
      </c>
      <c r="T3395" t="s">
        <v>37</v>
      </c>
      <c r="U3395" t="s">
        <v>67</v>
      </c>
      <c r="V3395" t="s">
        <v>34</v>
      </c>
      <c r="W3395" t="s">
        <v>51</v>
      </c>
      <c r="X3395">
        <v>80.2</v>
      </c>
      <c r="Y3395">
        <v>5714.2</v>
      </c>
      <c r="Z3395">
        <v>0</v>
      </c>
      <c r="AA3395">
        <v>0</v>
      </c>
      <c r="AB3395">
        <v>3536.64</v>
      </c>
      <c r="AC3395">
        <v>9250.84</v>
      </c>
      <c r="AD3395" t="s">
        <v>41</v>
      </c>
      <c r="AE3395" t="s">
        <v>42</v>
      </c>
      <c r="AF3395" t="s">
        <v>42</v>
      </c>
      <c r="AG3395">
        <f t="shared" ref="AG3395:AG3458" si="106">IF(AD3395="Churned", 1,0)</f>
        <v>0</v>
      </c>
      <c r="AH3395" t="str" cm="1">
        <f t="array" ref="AH3395">_xlfn.IFS(
X3395&lt;=20, "&lt;20",
AND(X3395&gt;=20, X3395&lt;50), "20-50",
AND(X3395&gt;=50, X3395&lt;100), "50-100",
X3395&gt;=100, "&gt;100"
)</f>
        <v>50-100</v>
      </c>
      <c r="AI3395">
        <f t="shared" ref="AI3395:AI3458" si="107">IF(AD3395="Joined", 1, 0)</f>
        <v>0</v>
      </c>
      <c r="AJ3395" t="str" cm="1">
        <f t="array" ref="AJ3395">_xlfn.IFS(
C3395&lt;=20, "&lt;20",
AND(C3395&gt;=20, C3395&lt;35), "20-35",
AND(C3395&gt;=35, C3395&lt;50), "35-50",
C3395&gt;=50, "50-100"
)</f>
        <v>20-35</v>
      </c>
      <c r="AK3395" t="str" cm="1">
        <f t="array" ref="AK3395">_xlfn.IFS(
G3395&lt;6, "&lt;6",
AND(G3395&gt;=6, G3395&lt;12), "6-12",
AND(G3395&gt;=12, G3395&lt;18), "12-18",  AND(G3395&gt;=18, G3395&lt;24), "18-24", G3395&gt;=24, "24-36")</f>
        <v>12-18</v>
      </c>
    </row>
    <row r="3396" spans="1:37" x14ac:dyDescent="0.3">
      <c r="A3396" t="s">
        <v>3496</v>
      </c>
      <c r="B3396" t="s">
        <v>44</v>
      </c>
      <c r="C3396">
        <v>77</v>
      </c>
      <c r="D3396" t="s">
        <v>37</v>
      </c>
      <c r="E3396" t="s">
        <v>45</v>
      </c>
      <c r="F3396">
        <v>3</v>
      </c>
      <c r="G3396">
        <v>5</v>
      </c>
      <c r="H3396" t="s">
        <v>36</v>
      </c>
      <c r="I3396" t="s">
        <v>37</v>
      </c>
      <c r="J3396" t="s">
        <v>37</v>
      </c>
      <c r="K3396" t="s">
        <v>37</v>
      </c>
      <c r="L3396" t="s">
        <v>50</v>
      </c>
      <c r="M3396" t="s">
        <v>34</v>
      </c>
      <c r="N3396" t="s">
        <v>34</v>
      </c>
      <c r="O3396" t="s">
        <v>34</v>
      </c>
      <c r="P3396" t="s">
        <v>37</v>
      </c>
      <c r="Q3396" t="s">
        <v>37</v>
      </c>
      <c r="R3396" t="s">
        <v>37</v>
      </c>
      <c r="S3396" t="s">
        <v>34</v>
      </c>
      <c r="T3396" t="s">
        <v>37</v>
      </c>
      <c r="U3396" t="s">
        <v>46</v>
      </c>
      <c r="V3396" t="s">
        <v>34</v>
      </c>
      <c r="W3396" t="s">
        <v>51</v>
      </c>
      <c r="X3396">
        <v>98.65</v>
      </c>
      <c r="Y3396">
        <v>2862.75</v>
      </c>
      <c r="Z3396">
        <v>0</v>
      </c>
      <c r="AA3396">
        <v>0</v>
      </c>
      <c r="AB3396">
        <v>608.41999999999996</v>
      </c>
      <c r="AC3396">
        <v>3471.17</v>
      </c>
      <c r="AD3396" t="s">
        <v>52</v>
      </c>
      <c r="AE3396" t="s">
        <v>104</v>
      </c>
      <c r="AF3396" t="s">
        <v>150</v>
      </c>
      <c r="AG3396">
        <f t="shared" si="106"/>
        <v>1</v>
      </c>
      <c r="AH3396" t="str" cm="1">
        <f t="array" ref="AH3396">_xlfn.IFS(
X3396&lt;=20, "&lt;20",
AND(X3396&gt;=20, X3396&lt;50), "20-50",
AND(X3396&gt;=50, X3396&lt;100), "50-100",
X3396&gt;=100, "&gt;100"
)</f>
        <v>50-100</v>
      </c>
      <c r="AI3396">
        <f t="shared" si="107"/>
        <v>0</v>
      </c>
      <c r="AJ3396" t="str" cm="1">
        <f t="array" ref="AJ3396">_xlfn.IFS(
C3396&lt;=20, "&lt;20",
AND(C3396&gt;=20, C3396&lt;35), "20-35",
AND(C3396&gt;=35, C3396&lt;50), "35-50",
C3396&gt;=50, "50-100"
)</f>
        <v>50-100</v>
      </c>
      <c r="AK3396" t="str" cm="1">
        <f t="array" ref="AK3396">_xlfn.IFS(
G3396&lt;6, "&lt;6",
AND(G3396&gt;=6, G3396&lt;12), "6-12",
AND(G3396&gt;=12, G3396&lt;18), "12-18",  AND(G3396&gt;=18, G3396&lt;24), "18-24", G3396&gt;=24, "24-36")</f>
        <v>&lt;6</v>
      </c>
    </row>
    <row r="3397" spans="1:37" x14ac:dyDescent="0.3">
      <c r="A3397" t="s">
        <v>3497</v>
      </c>
      <c r="B3397" t="s">
        <v>33</v>
      </c>
      <c r="C3397">
        <v>27</v>
      </c>
      <c r="D3397" t="s">
        <v>34</v>
      </c>
      <c r="E3397" t="s">
        <v>61</v>
      </c>
      <c r="F3397">
        <v>11</v>
      </c>
      <c r="G3397">
        <v>15</v>
      </c>
      <c r="H3397" t="s">
        <v>110</v>
      </c>
      <c r="I3397" t="s">
        <v>37</v>
      </c>
      <c r="J3397" t="s">
        <v>37</v>
      </c>
      <c r="K3397" t="s">
        <v>37</v>
      </c>
      <c r="L3397" t="s">
        <v>72</v>
      </c>
      <c r="M3397" t="s">
        <v>34</v>
      </c>
      <c r="N3397" t="s">
        <v>37</v>
      </c>
      <c r="O3397" t="s">
        <v>37</v>
      </c>
      <c r="P3397" t="s">
        <v>34</v>
      </c>
      <c r="Q3397" t="s">
        <v>34</v>
      </c>
      <c r="R3397" t="s">
        <v>37</v>
      </c>
      <c r="S3397" t="s">
        <v>37</v>
      </c>
      <c r="T3397" t="s">
        <v>37</v>
      </c>
      <c r="U3397" t="s">
        <v>39</v>
      </c>
      <c r="V3397" t="s">
        <v>34</v>
      </c>
      <c r="W3397" t="s">
        <v>40</v>
      </c>
      <c r="X3397">
        <v>70.900000000000006</v>
      </c>
      <c r="Y3397">
        <v>1964.6</v>
      </c>
      <c r="Z3397">
        <v>0</v>
      </c>
      <c r="AA3397">
        <v>0</v>
      </c>
      <c r="AB3397">
        <v>836.07</v>
      </c>
      <c r="AC3397">
        <v>2800.67</v>
      </c>
      <c r="AD3397" t="s">
        <v>41</v>
      </c>
      <c r="AE3397" t="s">
        <v>42</v>
      </c>
      <c r="AF3397" t="s">
        <v>42</v>
      </c>
      <c r="AG3397">
        <f t="shared" si="106"/>
        <v>0</v>
      </c>
      <c r="AH3397" t="str" cm="1">
        <f t="array" ref="AH3397">_xlfn.IFS(
X3397&lt;=20, "&lt;20",
AND(X3397&gt;=20, X3397&lt;50), "20-50",
AND(X3397&gt;=50, X3397&lt;100), "50-100",
X3397&gt;=100, "&gt;100"
)</f>
        <v>50-100</v>
      </c>
      <c r="AI3397">
        <f t="shared" si="107"/>
        <v>0</v>
      </c>
      <c r="AJ3397" t="str" cm="1">
        <f t="array" ref="AJ3397">_xlfn.IFS(
C3397&lt;=20, "&lt;20",
AND(C3397&gt;=20, C3397&lt;35), "20-35",
AND(C3397&gt;=35, C3397&lt;50), "35-50",
C3397&gt;=50, "50-100"
)</f>
        <v>20-35</v>
      </c>
      <c r="AK3397" t="str" cm="1">
        <f t="array" ref="AK3397">_xlfn.IFS(
G3397&lt;6, "&lt;6",
AND(G3397&gt;=6, G3397&lt;12), "6-12",
AND(G3397&gt;=12, G3397&lt;18), "12-18",  AND(G3397&gt;=18, G3397&lt;24), "18-24", G3397&gt;=24, "24-36")</f>
        <v>12-18</v>
      </c>
    </row>
    <row r="3398" spans="1:37" x14ac:dyDescent="0.3">
      <c r="A3398" t="s">
        <v>3498</v>
      </c>
      <c r="B3398" t="s">
        <v>44</v>
      </c>
      <c r="C3398">
        <v>55</v>
      </c>
      <c r="D3398" t="s">
        <v>37</v>
      </c>
      <c r="E3398" t="s">
        <v>164</v>
      </c>
      <c r="F3398">
        <v>8</v>
      </c>
      <c r="G3398">
        <v>23</v>
      </c>
      <c r="H3398" t="s">
        <v>49</v>
      </c>
      <c r="I3398" t="s">
        <v>37</v>
      </c>
      <c r="J3398" t="s">
        <v>34</v>
      </c>
      <c r="K3398" t="s">
        <v>34</v>
      </c>
      <c r="L3398" t="s">
        <v>34</v>
      </c>
      <c r="M3398" t="s">
        <v>34</v>
      </c>
      <c r="N3398" t="s">
        <v>34</v>
      </c>
      <c r="O3398" t="s">
        <v>34</v>
      </c>
      <c r="P3398" t="s">
        <v>34</v>
      </c>
      <c r="Q3398" t="s">
        <v>34</v>
      </c>
      <c r="R3398" t="s">
        <v>34</v>
      </c>
      <c r="S3398" t="s">
        <v>34</v>
      </c>
      <c r="T3398" t="s">
        <v>34</v>
      </c>
      <c r="U3398" t="s">
        <v>46</v>
      </c>
      <c r="V3398" t="s">
        <v>34</v>
      </c>
      <c r="W3398" t="s">
        <v>143</v>
      </c>
      <c r="X3398">
        <v>19.350000000000001</v>
      </c>
      <c r="Y3398">
        <v>126.05</v>
      </c>
      <c r="Z3398">
        <v>0</v>
      </c>
      <c r="AA3398">
        <v>0</v>
      </c>
      <c r="AB3398">
        <v>158.80000000000001</v>
      </c>
      <c r="AC3398">
        <v>284.85000000000002</v>
      </c>
      <c r="AD3398" t="s">
        <v>52</v>
      </c>
      <c r="AE3398" t="s">
        <v>53</v>
      </c>
      <c r="AF3398" t="s">
        <v>91</v>
      </c>
      <c r="AG3398">
        <f t="shared" si="106"/>
        <v>1</v>
      </c>
      <c r="AH3398" t="str" cm="1">
        <f t="array" ref="AH3398">_xlfn.IFS(
X3398&lt;=20, "&lt;20",
AND(X3398&gt;=20, X3398&lt;50), "20-50",
AND(X3398&gt;=50, X3398&lt;100), "50-100",
X3398&gt;=100, "&gt;100"
)</f>
        <v>&lt;20</v>
      </c>
      <c r="AI3398">
        <f t="shared" si="107"/>
        <v>0</v>
      </c>
      <c r="AJ3398" t="str" cm="1">
        <f t="array" ref="AJ3398">_xlfn.IFS(
C3398&lt;=20, "&lt;20",
AND(C3398&gt;=20, C3398&lt;35), "20-35",
AND(C3398&gt;=35, C3398&lt;50), "35-50",
C3398&gt;=50, "50-100"
)</f>
        <v>50-100</v>
      </c>
      <c r="AK3398" t="str" cm="1">
        <f t="array" ref="AK3398">_xlfn.IFS(
G3398&lt;6, "&lt;6",
AND(G3398&gt;=6, G3398&lt;12), "6-12",
AND(G3398&gt;=12, G3398&lt;18), "12-18",  AND(G3398&gt;=18, G3398&lt;24), "18-24", G3398&gt;=24, "24-36")</f>
        <v>18-24</v>
      </c>
    </row>
    <row r="3399" spans="1:37" x14ac:dyDescent="0.3">
      <c r="A3399" t="s">
        <v>3499</v>
      </c>
      <c r="B3399" t="s">
        <v>33</v>
      </c>
      <c r="C3399">
        <v>34</v>
      </c>
      <c r="D3399" t="s">
        <v>34</v>
      </c>
      <c r="E3399" t="s">
        <v>74</v>
      </c>
      <c r="F3399">
        <v>2</v>
      </c>
      <c r="G3399">
        <v>34</v>
      </c>
      <c r="H3399" t="s">
        <v>36</v>
      </c>
      <c r="I3399" t="s">
        <v>34</v>
      </c>
      <c r="J3399" t="s">
        <v>34</v>
      </c>
      <c r="K3399" t="s">
        <v>37</v>
      </c>
      <c r="L3399" t="s">
        <v>72</v>
      </c>
      <c r="M3399" t="s">
        <v>34</v>
      </c>
      <c r="N3399" t="s">
        <v>34</v>
      </c>
      <c r="O3399" t="s">
        <v>37</v>
      </c>
      <c r="P3399" t="s">
        <v>34</v>
      </c>
      <c r="Q3399" t="s">
        <v>37</v>
      </c>
      <c r="R3399" t="s">
        <v>34</v>
      </c>
      <c r="S3399" t="s">
        <v>34</v>
      </c>
      <c r="T3399" t="s">
        <v>37</v>
      </c>
      <c r="U3399" t="s">
        <v>39</v>
      </c>
      <c r="V3399" t="s">
        <v>37</v>
      </c>
      <c r="W3399" t="s">
        <v>51</v>
      </c>
      <c r="X3399">
        <v>41.6</v>
      </c>
      <c r="Y3399">
        <v>470.6</v>
      </c>
      <c r="Z3399">
        <v>0</v>
      </c>
      <c r="AA3399">
        <v>0</v>
      </c>
      <c r="AB3399">
        <v>0</v>
      </c>
      <c r="AC3399">
        <v>470.6</v>
      </c>
      <c r="AD3399" t="s">
        <v>52</v>
      </c>
      <c r="AE3399" t="s">
        <v>53</v>
      </c>
      <c r="AF3399" t="s">
        <v>155</v>
      </c>
      <c r="AG3399">
        <f t="shared" si="106"/>
        <v>1</v>
      </c>
      <c r="AH3399" t="str" cm="1">
        <f t="array" ref="AH3399">_xlfn.IFS(
X3399&lt;=20, "&lt;20",
AND(X3399&gt;=20, X3399&lt;50), "20-50",
AND(X3399&gt;=50, X3399&lt;100), "50-100",
X3399&gt;=100, "&gt;100"
)</f>
        <v>20-50</v>
      </c>
      <c r="AI3399">
        <f t="shared" si="107"/>
        <v>0</v>
      </c>
      <c r="AJ3399" t="str" cm="1">
        <f t="array" ref="AJ3399">_xlfn.IFS(
C3399&lt;=20, "&lt;20",
AND(C3399&gt;=20, C3399&lt;35), "20-35",
AND(C3399&gt;=35, C3399&lt;50), "35-50",
C3399&gt;=50, "50-100"
)</f>
        <v>20-35</v>
      </c>
      <c r="AK3399" t="str" cm="1">
        <f t="array" ref="AK3399">_xlfn.IFS(
G3399&lt;6, "&lt;6",
AND(G3399&gt;=6, G3399&lt;12), "6-12",
AND(G3399&gt;=12, G3399&lt;18), "12-18",  AND(G3399&gt;=18, G3399&lt;24), "18-24", G3399&gt;=24, "24-36")</f>
        <v>24-36</v>
      </c>
    </row>
    <row r="3400" spans="1:37" x14ac:dyDescent="0.3">
      <c r="A3400" t="s">
        <v>3500</v>
      </c>
      <c r="B3400" t="s">
        <v>33</v>
      </c>
      <c r="C3400">
        <v>46</v>
      </c>
      <c r="D3400" t="s">
        <v>37</v>
      </c>
      <c r="E3400" t="s">
        <v>114</v>
      </c>
      <c r="F3400">
        <v>11</v>
      </c>
      <c r="G3400">
        <v>6</v>
      </c>
      <c r="H3400" t="s">
        <v>36</v>
      </c>
      <c r="I3400" t="s">
        <v>37</v>
      </c>
      <c r="J3400" t="s">
        <v>37</v>
      </c>
      <c r="K3400" t="s">
        <v>37</v>
      </c>
      <c r="L3400" t="s">
        <v>72</v>
      </c>
      <c r="M3400" t="s">
        <v>34</v>
      </c>
      <c r="N3400" t="s">
        <v>37</v>
      </c>
      <c r="O3400" t="s">
        <v>34</v>
      </c>
      <c r="P3400" t="s">
        <v>37</v>
      </c>
      <c r="Q3400" t="s">
        <v>37</v>
      </c>
      <c r="R3400" t="s">
        <v>34</v>
      </c>
      <c r="S3400" t="s">
        <v>34</v>
      </c>
      <c r="T3400" t="s">
        <v>37</v>
      </c>
      <c r="U3400" t="s">
        <v>39</v>
      </c>
      <c r="V3400" t="s">
        <v>37</v>
      </c>
      <c r="W3400" t="s">
        <v>51</v>
      </c>
      <c r="X3400">
        <v>70.7</v>
      </c>
      <c r="Y3400">
        <v>3770</v>
      </c>
      <c r="Z3400">
        <v>0</v>
      </c>
      <c r="AA3400">
        <v>0</v>
      </c>
      <c r="AB3400">
        <v>2616.3000000000002</v>
      </c>
      <c r="AC3400">
        <v>6386.3</v>
      </c>
      <c r="AD3400" t="s">
        <v>41</v>
      </c>
      <c r="AE3400" t="s">
        <v>42</v>
      </c>
      <c r="AF3400" t="s">
        <v>42</v>
      </c>
      <c r="AG3400">
        <f t="shared" si="106"/>
        <v>0</v>
      </c>
      <c r="AH3400" t="str" cm="1">
        <f t="array" ref="AH3400">_xlfn.IFS(
X3400&lt;=20, "&lt;20",
AND(X3400&gt;=20, X3400&lt;50), "20-50",
AND(X3400&gt;=50, X3400&lt;100), "50-100",
X3400&gt;=100, "&gt;100"
)</f>
        <v>50-100</v>
      </c>
      <c r="AI3400">
        <f t="shared" si="107"/>
        <v>0</v>
      </c>
      <c r="AJ3400" t="str" cm="1">
        <f t="array" ref="AJ3400">_xlfn.IFS(
C3400&lt;=20, "&lt;20",
AND(C3400&gt;=20, C3400&lt;35), "20-35",
AND(C3400&gt;=35, C3400&lt;50), "35-50",
C3400&gt;=50, "50-100"
)</f>
        <v>35-50</v>
      </c>
      <c r="AK3400" t="str" cm="1">
        <f t="array" ref="AK3400">_xlfn.IFS(
G3400&lt;6, "&lt;6",
AND(G3400&gt;=6, G3400&lt;12), "6-12",
AND(G3400&gt;=12, G3400&lt;18), "12-18",  AND(G3400&gt;=18, G3400&lt;24), "18-24", G3400&gt;=24, "24-36")</f>
        <v>6-12</v>
      </c>
    </row>
    <row r="3401" spans="1:37" x14ac:dyDescent="0.3">
      <c r="A3401" t="s">
        <v>3501</v>
      </c>
      <c r="B3401" t="s">
        <v>44</v>
      </c>
      <c r="C3401">
        <v>67</v>
      </c>
      <c r="D3401" t="s">
        <v>34</v>
      </c>
      <c r="E3401" t="s">
        <v>61</v>
      </c>
      <c r="F3401">
        <v>7</v>
      </c>
      <c r="G3401">
        <v>19</v>
      </c>
      <c r="H3401" t="s">
        <v>36</v>
      </c>
      <c r="I3401" t="s">
        <v>37</v>
      </c>
      <c r="J3401" t="s">
        <v>34</v>
      </c>
      <c r="K3401" t="s">
        <v>37</v>
      </c>
      <c r="L3401" t="s">
        <v>50</v>
      </c>
      <c r="M3401" t="s">
        <v>34</v>
      </c>
      <c r="N3401" t="s">
        <v>37</v>
      </c>
      <c r="O3401" t="s">
        <v>37</v>
      </c>
      <c r="P3401" t="s">
        <v>34</v>
      </c>
      <c r="Q3401" t="s">
        <v>34</v>
      </c>
      <c r="R3401" t="s">
        <v>37</v>
      </c>
      <c r="S3401" t="s">
        <v>34</v>
      </c>
      <c r="T3401" t="s">
        <v>37</v>
      </c>
      <c r="U3401" t="s">
        <v>39</v>
      </c>
      <c r="V3401" t="s">
        <v>37</v>
      </c>
      <c r="W3401" t="s">
        <v>51</v>
      </c>
      <c r="X3401">
        <v>89.85</v>
      </c>
      <c r="Y3401">
        <v>4287.2</v>
      </c>
      <c r="Z3401">
        <v>0</v>
      </c>
      <c r="AA3401">
        <v>0</v>
      </c>
      <c r="AB3401">
        <v>2338.2800000000002</v>
      </c>
      <c r="AC3401">
        <v>6625.48</v>
      </c>
      <c r="AD3401" t="s">
        <v>41</v>
      </c>
      <c r="AE3401" t="s">
        <v>42</v>
      </c>
      <c r="AF3401" t="s">
        <v>42</v>
      </c>
      <c r="AG3401">
        <f t="shared" si="106"/>
        <v>0</v>
      </c>
      <c r="AH3401" t="str" cm="1">
        <f t="array" ref="AH3401">_xlfn.IFS(
X3401&lt;=20, "&lt;20",
AND(X3401&gt;=20, X3401&lt;50), "20-50",
AND(X3401&gt;=50, X3401&lt;100), "50-100",
X3401&gt;=100, "&gt;100"
)</f>
        <v>50-100</v>
      </c>
      <c r="AI3401">
        <f t="shared" si="107"/>
        <v>0</v>
      </c>
      <c r="AJ3401" t="str" cm="1">
        <f t="array" ref="AJ3401">_xlfn.IFS(
C3401&lt;=20, "&lt;20",
AND(C3401&gt;=20, C3401&lt;35), "20-35",
AND(C3401&gt;=35, C3401&lt;50), "35-50",
C3401&gt;=50, "50-100"
)</f>
        <v>50-100</v>
      </c>
      <c r="AK3401" t="str" cm="1">
        <f t="array" ref="AK3401">_xlfn.IFS(
G3401&lt;6, "&lt;6",
AND(G3401&gt;=6, G3401&lt;12), "6-12",
AND(G3401&gt;=12, G3401&lt;18), "12-18",  AND(G3401&gt;=18, G3401&lt;24), "18-24", G3401&gt;=24, "24-36")</f>
        <v>18-24</v>
      </c>
    </row>
    <row r="3402" spans="1:37" x14ac:dyDescent="0.3">
      <c r="A3402" t="s">
        <v>3502</v>
      </c>
      <c r="B3402" t="s">
        <v>33</v>
      </c>
      <c r="C3402">
        <v>78</v>
      </c>
      <c r="D3402" t="s">
        <v>34</v>
      </c>
      <c r="E3402" t="s">
        <v>76</v>
      </c>
      <c r="F3402">
        <v>5</v>
      </c>
      <c r="G3402">
        <v>8</v>
      </c>
      <c r="H3402" t="s">
        <v>36</v>
      </c>
      <c r="I3402" t="s">
        <v>37</v>
      </c>
      <c r="J3402" t="s">
        <v>37</v>
      </c>
      <c r="K3402" t="s">
        <v>37</v>
      </c>
      <c r="L3402" t="s">
        <v>50</v>
      </c>
      <c r="M3402" t="s">
        <v>34</v>
      </c>
      <c r="N3402" t="s">
        <v>37</v>
      </c>
      <c r="O3402" t="s">
        <v>37</v>
      </c>
      <c r="P3402" t="s">
        <v>37</v>
      </c>
      <c r="Q3402" t="s">
        <v>37</v>
      </c>
      <c r="R3402" t="s">
        <v>37</v>
      </c>
      <c r="S3402" t="s">
        <v>37</v>
      </c>
      <c r="T3402" t="s">
        <v>37</v>
      </c>
      <c r="U3402" t="s">
        <v>67</v>
      </c>
      <c r="V3402" t="s">
        <v>34</v>
      </c>
      <c r="W3402" t="s">
        <v>40</v>
      </c>
      <c r="X3402">
        <v>109.7</v>
      </c>
      <c r="Y3402">
        <v>7898.45</v>
      </c>
      <c r="Z3402">
        <v>0</v>
      </c>
      <c r="AA3402">
        <v>0</v>
      </c>
      <c r="AB3402">
        <v>1997.28</v>
      </c>
      <c r="AC3402">
        <v>9895.73</v>
      </c>
      <c r="AD3402" t="s">
        <v>41</v>
      </c>
      <c r="AE3402" t="s">
        <v>42</v>
      </c>
      <c r="AF3402" t="s">
        <v>42</v>
      </c>
      <c r="AG3402">
        <f t="shared" si="106"/>
        <v>0</v>
      </c>
      <c r="AH3402" t="str" cm="1">
        <f t="array" ref="AH3402">_xlfn.IFS(
X3402&lt;=20, "&lt;20",
AND(X3402&gt;=20, X3402&lt;50), "20-50",
AND(X3402&gt;=50, X3402&lt;100), "50-100",
X3402&gt;=100, "&gt;100"
)</f>
        <v>&gt;100</v>
      </c>
      <c r="AI3402">
        <f t="shared" si="107"/>
        <v>0</v>
      </c>
      <c r="AJ3402" t="str" cm="1">
        <f t="array" ref="AJ3402">_xlfn.IFS(
C3402&lt;=20, "&lt;20",
AND(C3402&gt;=20, C3402&lt;35), "20-35",
AND(C3402&gt;=35, C3402&lt;50), "35-50",
C3402&gt;=50, "50-100"
)</f>
        <v>50-100</v>
      </c>
      <c r="AK3402" t="str" cm="1">
        <f t="array" ref="AK3402">_xlfn.IFS(
G3402&lt;6, "&lt;6",
AND(G3402&gt;=6, G3402&lt;12), "6-12",
AND(G3402&gt;=12, G3402&lt;18), "12-18",  AND(G3402&gt;=18, G3402&lt;24), "18-24", G3402&gt;=24, "24-36")</f>
        <v>6-12</v>
      </c>
    </row>
    <row r="3403" spans="1:37" x14ac:dyDescent="0.3">
      <c r="A3403" t="s">
        <v>3503</v>
      </c>
      <c r="B3403" t="s">
        <v>33</v>
      </c>
      <c r="C3403">
        <v>25</v>
      </c>
      <c r="D3403" t="s">
        <v>37</v>
      </c>
      <c r="E3403" t="s">
        <v>48</v>
      </c>
      <c r="F3403">
        <v>7</v>
      </c>
      <c r="G3403">
        <v>27</v>
      </c>
      <c r="H3403" t="s">
        <v>36</v>
      </c>
      <c r="I3403" t="s">
        <v>37</v>
      </c>
      <c r="J3403" t="s">
        <v>37</v>
      </c>
      <c r="K3403" t="s">
        <v>37</v>
      </c>
      <c r="L3403" t="s">
        <v>38</v>
      </c>
      <c r="M3403" t="s">
        <v>34</v>
      </c>
      <c r="N3403" t="s">
        <v>34</v>
      </c>
      <c r="O3403" t="s">
        <v>37</v>
      </c>
      <c r="P3403" t="s">
        <v>34</v>
      </c>
      <c r="Q3403" t="s">
        <v>34</v>
      </c>
      <c r="R3403" t="s">
        <v>34</v>
      </c>
      <c r="S3403" t="s">
        <v>34</v>
      </c>
      <c r="T3403" t="s">
        <v>34</v>
      </c>
      <c r="U3403" t="s">
        <v>46</v>
      </c>
      <c r="V3403" t="s">
        <v>37</v>
      </c>
      <c r="W3403" t="s">
        <v>51</v>
      </c>
      <c r="X3403">
        <v>79.349999999999994</v>
      </c>
      <c r="Y3403">
        <v>661.25</v>
      </c>
      <c r="Z3403">
        <v>0</v>
      </c>
      <c r="AA3403">
        <v>10</v>
      </c>
      <c r="AB3403">
        <v>285.02999999999997</v>
      </c>
      <c r="AC3403">
        <v>956.28</v>
      </c>
      <c r="AD3403" t="s">
        <v>52</v>
      </c>
      <c r="AE3403" t="s">
        <v>58</v>
      </c>
      <c r="AF3403" t="s">
        <v>62</v>
      </c>
      <c r="AG3403">
        <f t="shared" si="106"/>
        <v>1</v>
      </c>
      <c r="AH3403" t="str" cm="1">
        <f t="array" ref="AH3403">_xlfn.IFS(
X3403&lt;=20, "&lt;20",
AND(X3403&gt;=20, X3403&lt;50), "20-50",
AND(X3403&gt;=50, X3403&lt;100), "50-100",
X3403&gt;=100, "&gt;100"
)</f>
        <v>50-100</v>
      </c>
      <c r="AI3403">
        <f t="shared" si="107"/>
        <v>0</v>
      </c>
      <c r="AJ3403" t="str" cm="1">
        <f t="array" ref="AJ3403">_xlfn.IFS(
C3403&lt;=20, "&lt;20",
AND(C3403&gt;=20, C3403&lt;35), "20-35",
AND(C3403&gt;=35, C3403&lt;50), "35-50",
C3403&gt;=50, "50-100"
)</f>
        <v>20-35</v>
      </c>
      <c r="AK3403" t="str" cm="1">
        <f t="array" ref="AK3403">_xlfn.IFS(
G3403&lt;6, "&lt;6",
AND(G3403&gt;=6, G3403&lt;12), "6-12",
AND(G3403&gt;=12, G3403&lt;18), "12-18",  AND(G3403&gt;=18, G3403&lt;24), "18-24", G3403&gt;=24, "24-36")</f>
        <v>24-36</v>
      </c>
    </row>
    <row r="3404" spans="1:37" x14ac:dyDescent="0.3">
      <c r="A3404" t="s">
        <v>3504</v>
      </c>
      <c r="B3404" t="s">
        <v>44</v>
      </c>
      <c r="C3404">
        <v>58</v>
      </c>
      <c r="D3404" t="s">
        <v>34</v>
      </c>
      <c r="E3404" t="s">
        <v>74</v>
      </c>
      <c r="F3404">
        <v>13</v>
      </c>
      <c r="G3404">
        <v>12</v>
      </c>
      <c r="H3404" t="s">
        <v>36</v>
      </c>
      <c r="I3404" t="s">
        <v>37</v>
      </c>
      <c r="J3404" t="s">
        <v>37</v>
      </c>
      <c r="K3404" t="s">
        <v>37</v>
      </c>
      <c r="L3404" t="s">
        <v>50</v>
      </c>
      <c r="M3404" t="s">
        <v>34</v>
      </c>
      <c r="N3404" t="s">
        <v>34</v>
      </c>
      <c r="O3404" t="s">
        <v>34</v>
      </c>
      <c r="P3404" t="s">
        <v>34</v>
      </c>
      <c r="Q3404" t="s">
        <v>37</v>
      </c>
      <c r="R3404" t="s">
        <v>37</v>
      </c>
      <c r="S3404" t="s">
        <v>37</v>
      </c>
      <c r="T3404" t="s">
        <v>37</v>
      </c>
      <c r="U3404" t="s">
        <v>46</v>
      </c>
      <c r="V3404" t="s">
        <v>37</v>
      </c>
      <c r="W3404" t="s">
        <v>51</v>
      </c>
      <c r="X3404">
        <v>94.6</v>
      </c>
      <c r="Y3404">
        <v>94.6</v>
      </c>
      <c r="Z3404">
        <v>0</v>
      </c>
      <c r="AA3404">
        <v>0</v>
      </c>
      <c r="AB3404">
        <v>1.17</v>
      </c>
      <c r="AC3404">
        <v>95.77</v>
      </c>
      <c r="AD3404" t="s">
        <v>52</v>
      </c>
      <c r="AE3404" t="s">
        <v>94</v>
      </c>
      <c r="AF3404" t="s">
        <v>95</v>
      </c>
      <c r="AG3404">
        <f t="shared" si="106"/>
        <v>1</v>
      </c>
      <c r="AH3404" t="str" cm="1">
        <f t="array" ref="AH3404">_xlfn.IFS(
X3404&lt;=20, "&lt;20",
AND(X3404&gt;=20, X3404&lt;50), "20-50",
AND(X3404&gt;=50, X3404&lt;100), "50-100",
X3404&gt;=100, "&gt;100"
)</f>
        <v>50-100</v>
      </c>
      <c r="AI3404">
        <f t="shared" si="107"/>
        <v>0</v>
      </c>
      <c r="AJ3404" t="str" cm="1">
        <f t="array" ref="AJ3404">_xlfn.IFS(
C3404&lt;=20, "&lt;20",
AND(C3404&gt;=20, C3404&lt;35), "20-35",
AND(C3404&gt;=35, C3404&lt;50), "35-50",
C3404&gt;=50, "50-100"
)</f>
        <v>50-100</v>
      </c>
      <c r="AK3404" t="str" cm="1">
        <f t="array" ref="AK3404">_xlfn.IFS(
G3404&lt;6, "&lt;6",
AND(G3404&gt;=6, G3404&lt;12), "6-12",
AND(G3404&gt;=12, G3404&lt;18), "12-18",  AND(G3404&gt;=18, G3404&lt;24), "18-24", G3404&gt;=24, "24-36")</f>
        <v>12-18</v>
      </c>
    </row>
    <row r="3405" spans="1:37" x14ac:dyDescent="0.3">
      <c r="A3405" t="s">
        <v>3505</v>
      </c>
      <c r="B3405" t="s">
        <v>44</v>
      </c>
      <c r="C3405">
        <v>43</v>
      </c>
      <c r="D3405" t="s">
        <v>34</v>
      </c>
      <c r="E3405" t="s">
        <v>90</v>
      </c>
      <c r="F3405">
        <v>7</v>
      </c>
      <c r="G3405">
        <v>28</v>
      </c>
      <c r="H3405" t="s">
        <v>36</v>
      </c>
      <c r="I3405" t="s">
        <v>37</v>
      </c>
      <c r="J3405" t="s">
        <v>37</v>
      </c>
      <c r="K3405" t="s">
        <v>37</v>
      </c>
      <c r="L3405" t="s">
        <v>50</v>
      </c>
      <c r="M3405" t="s">
        <v>34</v>
      </c>
      <c r="N3405" t="s">
        <v>34</v>
      </c>
      <c r="O3405" t="s">
        <v>34</v>
      </c>
      <c r="P3405" t="s">
        <v>34</v>
      </c>
      <c r="Q3405" t="s">
        <v>37</v>
      </c>
      <c r="R3405" t="s">
        <v>34</v>
      </c>
      <c r="S3405" t="s">
        <v>34</v>
      </c>
      <c r="T3405" t="s">
        <v>37</v>
      </c>
      <c r="U3405" t="s">
        <v>46</v>
      </c>
      <c r="V3405" t="s">
        <v>37</v>
      </c>
      <c r="W3405" t="s">
        <v>40</v>
      </c>
      <c r="X3405">
        <v>86.55</v>
      </c>
      <c r="Y3405">
        <v>2697.4</v>
      </c>
      <c r="Z3405">
        <v>0</v>
      </c>
      <c r="AA3405">
        <v>0</v>
      </c>
      <c r="AB3405">
        <v>1034.78</v>
      </c>
      <c r="AC3405">
        <v>3732.18</v>
      </c>
      <c r="AD3405" t="s">
        <v>52</v>
      </c>
      <c r="AE3405" t="s">
        <v>104</v>
      </c>
      <c r="AF3405" t="s">
        <v>150</v>
      </c>
      <c r="AG3405">
        <f t="shared" si="106"/>
        <v>1</v>
      </c>
      <c r="AH3405" t="str" cm="1">
        <f t="array" ref="AH3405">_xlfn.IFS(
X3405&lt;=20, "&lt;20",
AND(X3405&gt;=20, X3405&lt;50), "20-50",
AND(X3405&gt;=50, X3405&lt;100), "50-100",
X3405&gt;=100, "&gt;100"
)</f>
        <v>50-100</v>
      </c>
      <c r="AI3405">
        <f t="shared" si="107"/>
        <v>0</v>
      </c>
      <c r="AJ3405" t="str" cm="1">
        <f t="array" ref="AJ3405">_xlfn.IFS(
C3405&lt;=20, "&lt;20",
AND(C3405&gt;=20, C3405&lt;35), "20-35",
AND(C3405&gt;=35, C3405&lt;50), "35-50",
C3405&gt;=50, "50-100"
)</f>
        <v>35-50</v>
      </c>
      <c r="AK3405" t="str" cm="1">
        <f t="array" ref="AK3405">_xlfn.IFS(
G3405&lt;6, "&lt;6",
AND(G3405&gt;=6, G3405&lt;12), "6-12",
AND(G3405&gt;=12, G3405&lt;18), "12-18",  AND(G3405&gt;=18, G3405&lt;24), "18-24", G3405&gt;=24, "24-36")</f>
        <v>24-36</v>
      </c>
    </row>
    <row r="3406" spans="1:37" x14ac:dyDescent="0.3">
      <c r="A3406" t="s">
        <v>3506</v>
      </c>
      <c r="B3406" t="s">
        <v>44</v>
      </c>
      <c r="C3406">
        <v>48</v>
      </c>
      <c r="D3406" t="s">
        <v>34</v>
      </c>
      <c r="E3406" t="s">
        <v>35</v>
      </c>
      <c r="F3406">
        <v>10</v>
      </c>
      <c r="G3406">
        <v>19</v>
      </c>
      <c r="H3406" t="s">
        <v>49</v>
      </c>
      <c r="I3406" t="s">
        <v>37</v>
      </c>
      <c r="J3406" t="s">
        <v>37</v>
      </c>
      <c r="K3406" t="s">
        <v>37</v>
      </c>
      <c r="L3406" t="s">
        <v>50</v>
      </c>
      <c r="M3406" t="s">
        <v>34</v>
      </c>
      <c r="N3406" t="s">
        <v>34</v>
      </c>
      <c r="O3406" t="s">
        <v>34</v>
      </c>
      <c r="P3406" t="s">
        <v>34</v>
      </c>
      <c r="Q3406" t="s">
        <v>37</v>
      </c>
      <c r="R3406" t="s">
        <v>34</v>
      </c>
      <c r="S3406" t="s">
        <v>34</v>
      </c>
      <c r="T3406" t="s">
        <v>34</v>
      </c>
      <c r="U3406" t="s">
        <v>46</v>
      </c>
      <c r="V3406" t="s">
        <v>37</v>
      </c>
      <c r="W3406" t="s">
        <v>51</v>
      </c>
      <c r="X3406">
        <v>84.6</v>
      </c>
      <c r="Y3406">
        <v>84.6</v>
      </c>
      <c r="Z3406">
        <v>0</v>
      </c>
      <c r="AA3406">
        <v>0</v>
      </c>
      <c r="AB3406">
        <v>7.34</v>
      </c>
      <c r="AC3406">
        <v>91.94</v>
      </c>
      <c r="AD3406" t="s">
        <v>85</v>
      </c>
      <c r="AE3406" t="s">
        <v>42</v>
      </c>
      <c r="AF3406" t="s">
        <v>42</v>
      </c>
      <c r="AG3406">
        <f t="shared" si="106"/>
        <v>0</v>
      </c>
      <c r="AH3406" t="str" cm="1">
        <f t="array" ref="AH3406">_xlfn.IFS(
X3406&lt;=20, "&lt;20",
AND(X3406&gt;=20, X3406&lt;50), "20-50",
AND(X3406&gt;=50, X3406&lt;100), "50-100",
X3406&gt;=100, "&gt;100"
)</f>
        <v>50-100</v>
      </c>
      <c r="AI3406">
        <f t="shared" si="107"/>
        <v>1</v>
      </c>
      <c r="AJ3406" t="str" cm="1">
        <f t="array" ref="AJ3406">_xlfn.IFS(
C3406&lt;=20, "&lt;20",
AND(C3406&gt;=20, C3406&lt;35), "20-35",
AND(C3406&gt;=35, C3406&lt;50), "35-50",
C3406&gt;=50, "50-100"
)</f>
        <v>35-50</v>
      </c>
      <c r="AK3406" t="str" cm="1">
        <f t="array" ref="AK3406">_xlfn.IFS(
G3406&lt;6, "&lt;6",
AND(G3406&gt;=6, G3406&lt;12), "6-12",
AND(G3406&gt;=12, G3406&lt;18), "12-18",  AND(G3406&gt;=18, G3406&lt;24), "18-24", G3406&gt;=24, "24-36")</f>
        <v>18-24</v>
      </c>
    </row>
    <row r="3407" spans="1:37" x14ac:dyDescent="0.3">
      <c r="A3407" t="s">
        <v>3507</v>
      </c>
      <c r="B3407" t="s">
        <v>44</v>
      </c>
      <c r="C3407">
        <v>79</v>
      </c>
      <c r="D3407" t="s">
        <v>37</v>
      </c>
      <c r="E3407" t="s">
        <v>45</v>
      </c>
      <c r="F3407">
        <v>12</v>
      </c>
      <c r="G3407">
        <v>18</v>
      </c>
      <c r="H3407" t="s">
        <v>70</v>
      </c>
      <c r="I3407" t="s">
        <v>37</v>
      </c>
      <c r="J3407" t="s">
        <v>37</v>
      </c>
      <c r="K3407" t="s">
        <v>37</v>
      </c>
      <c r="L3407" t="s">
        <v>50</v>
      </c>
      <c r="M3407" t="s">
        <v>37</v>
      </c>
      <c r="N3407" t="s">
        <v>34</v>
      </c>
      <c r="O3407" t="s">
        <v>37</v>
      </c>
      <c r="P3407" t="s">
        <v>34</v>
      </c>
      <c r="Q3407" t="s">
        <v>37</v>
      </c>
      <c r="R3407" t="s">
        <v>37</v>
      </c>
      <c r="S3407" t="s">
        <v>34</v>
      </c>
      <c r="T3407" t="s">
        <v>37</v>
      </c>
      <c r="U3407" t="s">
        <v>39</v>
      </c>
      <c r="V3407" t="s">
        <v>37</v>
      </c>
      <c r="W3407" t="s">
        <v>51</v>
      </c>
      <c r="X3407">
        <v>104.55</v>
      </c>
      <c r="Y3407">
        <v>5794.65</v>
      </c>
      <c r="Z3407">
        <v>0</v>
      </c>
      <c r="AA3407">
        <v>0</v>
      </c>
      <c r="AB3407">
        <v>2732.8</v>
      </c>
      <c r="AC3407">
        <v>8527.4500000000007</v>
      </c>
      <c r="AD3407" t="s">
        <v>52</v>
      </c>
      <c r="AE3407" t="s">
        <v>53</v>
      </c>
      <c r="AF3407" t="s">
        <v>155</v>
      </c>
      <c r="AG3407">
        <f t="shared" si="106"/>
        <v>1</v>
      </c>
      <c r="AH3407" t="str" cm="1">
        <f t="array" ref="AH3407">_xlfn.IFS(
X3407&lt;=20, "&lt;20",
AND(X3407&gt;=20, X3407&lt;50), "20-50",
AND(X3407&gt;=50, X3407&lt;100), "50-100",
X3407&gt;=100, "&gt;100"
)</f>
        <v>&gt;100</v>
      </c>
      <c r="AI3407">
        <f t="shared" si="107"/>
        <v>0</v>
      </c>
      <c r="AJ3407" t="str" cm="1">
        <f t="array" ref="AJ3407">_xlfn.IFS(
C3407&lt;=20, "&lt;20",
AND(C3407&gt;=20, C3407&lt;35), "20-35",
AND(C3407&gt;=35, C3407&lt;50), "35-50",
C3407&gt;=50, "50-100"
)</f>
        <v>50-100</v>
      </c>
      <c r="AK3407" t="str" cm="1">
        <f t="array" ref="AK3407">_xlfn.IFS(
G3407&lt;6, "&lt;6",
AND(G3407&gt;=6, G3407&lt;12), "6-12",
AND(G3407&gt;=12, G3407&lt;18), "12-18",  AND(G3407&gt;=18, G3407&lt;24), "18-24", G3407&gt;=24, "24-36")</f>
        <v>18-24</v>
      </c>
    </row>
    <row r="3408" spans="1:37" x14ac:dyDescent="0.3">
      <c r="A3408" t="s">
        <v>3508</v>
      </c>
      <c r="B3408" t="s">
        <v>33</v>
      </c>
      <c r="C3408">
        <v>50</v>
      </c>
      <c r="D3408" t="s">
        <v>34</v>
      </c>
      <c r="E3408" t="s">
        <v>45</v>
      </c>
      <c r="F3408">
        <v>3</v>
      </c>
      <c r="G3408">
        <v>26</v>
      </c>
      <c r="H3408" t="s">
        <v>66</v>
      </c>
      <c r="I3408" t="s">
        <v>37</v>
      </c>
      <c r="J3408" t="s">
        <v>37</v>
      </c>
      <c r="K3408" t="s">
        <v>37</v>
      </c>
      <c r="L3408" t="s">
        <v>72</v>
      </c>
      <c r="M3408" t="s">
        <v>37</v>
      </c>
      <c r="N3408" t="s">
        <v>34</v>
      </c>
      <c r="O3408" t="s">
        <v>37</v>
      </c>
      <c r="P3408" t="s">
        <v>34</v>
      </c>
      <c r="Q3408" t="s">
        <v>37</v>
      </c>
      <c r="R3408" t="s">
        <v>34</v>
      </c>
      <c r="S3408" t="s">
        <v>34</v>
      </c>
      <c r="T3408" t="s">
        <v>37</v>
      </c>
      <c r="U3408" t="s">
        <v>67</v>
      </c>
      <c r="V3408" t="s">
        <v>34</v>
      </c>
      <c r="W3408" t="s">
        <v>40</v>
      </c>
      <c r="X3408">
        <v>68.95</v>
      </c>
      <c r="Y3408">
        <v>4858.7</v>
      </c>
      <c r="Z3408">
        <v>0</v>
      </c>
      <c r="AA3408">
        <v>0</v>
      </c>
      <c r="AB3408">
        <v>1586.9</v>
      </c>
      <c r="AC3408">
        <v>6445.6</v>
      </c>
      <c r="AD3408" t="s">
        <v>41</v>
      </c>
      <c r="AE3408" t="s">
        <v>42</v>
      </c>
      <c r="AF3408" t="s">
        <v>42</v>
      </c>
      <c r="AG3408">
        <f t="shared" si="106"/>
        <v>0</v>
      </c>
      <c r="AH3408" t="str" cm="1">
        <f t="array" ref="AH3408">_xlfn.IFS(
X3408&lt;=20, "&lt;20",
AND(X3408&gt;=20, X3408&lt;50), "20-50",
AND(X3408&gt;=50, X3408&lt;100), "50-100",
X3408&gt;=100, "&gt;100"
)</f>
        <v>50-100</v>
      </c>
      <c r="AI3408">
        <f t="shared" si="107"/>
        <v>0</v>
      </c>
      <c r="AJ3408" t="str" cm="1">
        <f t="array" ref="AJ3408">_xlfn.IFS(
C3408&lt;=20, "&lt;20",
AND(C3408&gt;=20, C3408&lt;35), "20-35",
AND(C3408&gt;=35, C3408&lt;50), "35-50",
C3408&gt;=50, "50-100"
)</f>
        <v>50-100</v>
      </c>
      <c r="AK3408" t="str" cm="1">
        <f t="array" ref="AK3408">_xlfn.IFS(
G3408&lt;6, "&lt;6",
AND(G3408&gt;=6, G3408&lt;12), "6-12",
AND(G3408&gt;=12, G3408&lt;18), "12-18",  AND(G3408&gt;=18, G3408&lt;24), "18-24", G3408&gt;=24, "24-36")</f>
        <v>24-36</v>
      </c>
    </row>
    <row r="3409" spans="1:37" x14ac:dyDescent="0.3">
      <c r="A3409" t="s">
        <v>3509</v>
      </c>
      <c r="B3409" t="s">
        <v>33</v>
      </c>
      <c r="C3409">
        <v>65</v>
      </c>
      <c r="D3409" t="s">
        <v>34</v>
      </c>
      <c r="E3409" t="s">
        <v>114</v>
      </c>
      <c r="F3409">
        <v>7</v>
      </c>
      <c r="G3409">
        <v>17</v>
      </c>
      <c r="H3409" t="s">
        <v>36</v>
      </c>
      <c r="I3409" t="s">
        <v>37</v>
      </c>
      <c r="J3409" t="s">
        <v>37</v>
      </c>
      <c r="K3409" t="s">
        <v>37</v>
      </c>
      <c r="L3409" t="s">
        <v>50</v>
      </c>
      <c r="M3409" t="s">
        <v>34</v>
      </c>
      <c r="N3409" t="s">
        <v>37</v>
      </c>
      <c r="O3409" t="s">
        <v>37</v>
      </c>
      <c r="P3409" t="s">
        <v>37</v>
      </c>
      <c r="Q3409" t="s">
        <v>34</v>
      </c>
      <c r="R3409" t="s">
        <v>34</v>
      </c>
      <c r="S3409" t="s">
        <v>34</v>
      </c>
      <c r="T3409" t="s">
        <v>37</v>
      </c>
      <c r="U3409" t="s">
        <v>67</v>
      </c>
      <c r="V3409" t="s">
        <v>34</v>
      </c>
      <c r="W3409" t="s">
        <v>51</v>
      </c>
      <c r="X3409">
        <v>90.45</v>
      </c>
      <c r="Y3409">
        <v>5044.8</v>
      </c>
      <c r="Z3409">
        <v>12.48</v>
      </c>
      <c r="AA3409">
        <v>0</v>
      </c>
      <c r="AB3409">
        <v>1250.7</v>
      </c>
      <c r="AC3409">
        <v>6283.02</v>
      </c>
      <c r="AD3409" t="s">
        <v>41</v>
      </c>
      <c r="AE3409" t="s">
        <v>42</v>
      </c>
      <c r="AF3409" t="s">
        <v>42</v>
      </c>
      <c r="AG3409">
        <f t="shared" si="106"/>
        <v>0</v>
      </c>
      <c r="AH3409" t="str" cm="1">
        <f t="array" ref="AH3409">_xlfn.IFS(
X3409&lt;=20, "&lt;20",
AND(X3409&gt;=20, X3409&lt;50), "20-50",
AND(X3409&gt;=50, X3409&lt;100), "50-100",
X3409&gt;=100, "&gt;100"
)</f>
        <v>50-100</v>
      </c>
      <c r="AI3409">
        <f t="shared" si="107"/>
        <v>0</v>
      </c>
      <c r="AJ3409" t="str" cm="1">
        <f t="array" ref="AJ3409">_xlfn.IFS(
C3409&lt;=20, "&lt;20",
AND(C3409&gt;=20, C3409&lt;35), "20-35",
AND(C3409&gt;=35, C3409&lt;50), "35-50",
C3409&gt;=50, "50-100"
)</f>
        <v>50-100</v>
      </c>
      <c r="AK3409" t="str" cm="1">
        <f t="array" ref="AK3409">_xlfn.IFS(
G3409&lt;6, "&lt;6",
AND(G3409&gt;=6, G3409&lt;12), "6-12",
AND(G3409&gt;=12, G3409&lt;18), "12-18",  AND(G3409&gt;=18, G3409&lt;24), "18-24", G3409&gt;=24, "24-36")</f>
        <v>12-18</v>
      </c>
    </row>
    <row r="3410" spans="1:37" x14ac:dyDescent="0.3">
      <c r="A3410" t="s">
        <v>3510</v>
      </c>
      <c r="B3410" t="s">
        <v>33</v>
      </c>
      <c r="C3410">
        <v>26</v>
      </c>
      <c r="D3410" t="s">
        <v>37</v>
      </c>
      <c r="E3410" t="s">
        <v>87</v>
      </c>
      <c r="F3410">
        <v>14</v>
      </c>
      <c r="G3410">
        <v>31</v>
      </c>
      <c r="H3410" t="s">
        <v>36</v>
      </c>
      <c r="I3410" t="s">
        <v>37</v>
      </c>
      <c r="J3410" t="s">
        <v>34</v>
      </c>
      <c r="K3410" t="s">
        <v>37</v>
      </c>
      <c r="L3410" t="s">
        <v>72</v>
      </c>
      <c r="M3410" t="s">
        <v>34</v>
      </c>
      <c r="N3410" t="s">
        <v>34</v>
      </c>
      <c r="O3410" t="s">
        <v>34</v>
      </c>
      <c r="P3410" t="s">
        <v>34</v>
      </c>
      <c r="Q3410" t="s">
        <v>37</v>
      </c>
      <c r="R3410" t="s">
        <v>34</v>
      </c>
      <c r="S3410" t="s">
        <v>37</v>
      </c>
      <c r="T3410" t="s">
        <v>37</v>
      </c>
      <c r="U3410" t="s">
        <v>46</v>
      </c>
      <c r="V3410" t="s">
        <v>34</v>
      </c>
      <c r="W3410" t="s">
        <v>40</v>
      </c>
      <c r="X3410">
        <v>53.4</v>
      </c>
      <c r="Y3410">
        <v>188.7</v>
      </c>
      <c r="Z3410">
        <v>0</v>
      </c>
      <c r="AA3410">
        <v>0</v>
      </c>
      <c r="AB3410">
        <v>143.04</v>
      </c>
      <c r="AC3410">
        <v>331.74</v>
      </c>
      <c r="AD3410" t="s">
        <v>52</v>
      </c>
      <c r="AE3410" t="s">
        <v>94</v>
      </c>
      <c r="AF3410" t="s">
        <v>95</v>
      </c>
      <c r="AG3410">
        <f t="shared" si="106"/>
        <v>1</v>
      </c>
      <c r="AH3410" t="str" cm="1">
        <f t="array" ref="AH3410">_xlfn.IFS(
X3410&lt;=20, "&lt;20",
AND(X3410&gt;=20, X3410&lt;50), "20-50",
AND(X3410&gt;=50, X3410&lt;100), "50-100",
X3410&gt;=100, "&gt;100"
)</f>
        <v>50-100</v>
      </c>
      <c r="AI3410">
        <f t="shared" si="107"/>
        <v>0</v>
      </c>
      <c r="AJ3410" t="str" cm="1">
        <f t="array" ref="AJ3410">_xlfn.IFS(
C3410&lt;=20, "&lt;20",
AND(C3410&gt;=20, C3410&lt;35), "20-35",
AND(C3410&gt;=35, C3410&lt;50), "35-50",
C3410&gt;=50, "50-100"
)</f>
        <v>20-35</v>
      </c>
      <c r="AK3410" t="str" cm="1">
        <f t="array" ref="AK3410">_xlfn.IFS(
G3410&lt;6, "&lt;6",
AND(G3410&gt;=6, G3410&lt;12), "6-12",
AND(G3410&gt;=12, G3410&lt;18), "12-18",  AND(G3410&gt;=18, G3410&lt;24), "18-24", G3410&gt;=24, "24-36")</f>
        <v>24-36</v>
      </c>
    </row>
    <row r="3411" spans="1:37" x14ac:dyDescent="0.3">
      <c r="A3411" t="s">
        <v>3511</v>
      </c>
      <c r="B3411" t="s">
        <v>44</v>
      </c>
      <c r="C3411">
        <v>66</v>
      </c>
      <c r="D3411" t="s">
        <v>37</v>
      </c>
      <c r="E3411" t="s">
        <v>124</v>
      </c>
      <c r="F3411">
        <v>7</v>
      </c>
      <c r="G3411">
        <v>26</v>
      </c>
      <c r="H3411" t="s">
        <v>49</v>
      </c>
      <c r="I3411" t="s">
        <v>37</v>
      </c>
      <c r="J3411" t="s">
        <v>37</v>
      </c>
      <c r="K3411" t="s">
        <v>37</v>
      </c>
      <c r="L3411" t="s">
        <v>50</v>
      </c>
      <c r="M3411" t="s">
        <v>37</v>
      </c>
      <c r="N3411" t="s">
        <v>34</v>
      </c>
      <c r="O3411" t="s">
        <v>37</v>
      </c>
      <c r="P3411" t="s">
        <v>34</v>
      </c>
      <c r="Q3411" t="s">
        <v>34</v>
      </c>
      <c r="R3411" t="s">
        <v>34</v>
      </c>
      <c r="S3411" t="s">
        <v>34</v>
      </c>
      <c r="T3411" t="s">
        <v>37</v>
      </c>
      <c r="U3411" t="s">
        <v>46</v>
      </c>
      <c r="V3411" t="s">
        <v>37</v>
      </c>
      <c r="W3411" t="s">
        <v>51</v>
      </c>
      <c r="X3411">
        <v>84.5</v>
      </c>
      <c r="Y3411">
        <v>453.75</v>
      </c>
      <c r="Z3411">
        <v>0</v>
      </c>
      <c r="AA3411">
        <v>0</v>
      </c>
      <c r="AB3411">
        <v>184.4</v>
      </c>
      <c r="AC3411">
        <v>638.15</v>
      </c>
      <c r="AD3411" t="s">
        <v>52</v>
      </c>
      <c r="AE3411" t="s">
        <v>53</v>
      </c>
      <c r="AF3411" t="s">
        <v>91</v>
      </c>
      <c r="AG3411">
        <f t="shared" si="106"/>
        <v>1</v>
      </c>
      <c r="AH3411" t="str" cm="1">
        <f t="array" ref="AH3411">_xlfn.IFS(
X3411&lt;=20, "&lt;20",
AND(X3411&gt;=20, X3411&lt;50), "20-50",
AND(X3411&gt;=50, X3411&lt;100), "50-100",
X3411&gt;=100, "&gt;100"
)</f>
        <v>50-100</v>
      </c>
      <c r="AI3411">
        <f t="shared" si="107"/>
        <v>0</v>
      </c>
      <c r="AJ3411" t="str" cm="1">
        <f t="array" ref="AJ3411">_xlfn.IFS(
C3411&lt;=20, "&lt;20",
AND(C3411&gt;=20, C3411&lt;35), "20-35",
AND(C3411&gt;=35, C3411&lt;50), "35-50",
C3411&gt;=50, "50-100"
)</f>
        <v>50-100</v>
      </c>
      <c r="AK3411" t="str" cm="1">
        <f t="array" ref="AK3411">_xlfn.IFS(
G3411&lt;6, "&lt;6",
AND(G3411&gt;=6, G3411&lt;12), "6-12",
AND(G3411&gt;=12, G3411&lt;18), "12-18",  AND(G3411&gt;=18, G3411&lt;24), "18-24", G3411&gt;=24, "24-36")</f>
        <v>24-36</v>
      </c>
    </row>
    <row r="3412" spans="1:37" x14ac:dyDescent="0.3">
      <c r="A3412" t="s">
        <v>3512</v>
      </c>
      <c r="B3412" t="s">
        <v>33</v>
      </c>
      <c r="C3412">
        <v>52</v>
      </c>
      <c r="D3412" t="s">
        <v>37</v>
      </c>
      <c r="E3412" t="s">
        <v>64</v>
      </c>
      <c r="F3412">
        <v>15</v>
      </c>
      <c r="G3412">
        <v>14</v>
      </c>
      <c r="H3412" t="s">
        <v>49</v>
      </c>
      <c r="I3412" t="s">
        <v>37</v>
      </c>
      <c r="J3412" t="s">
        <v>34</v>
      </c>
      <c r="K3412" t="s">
        <v>37</v>
      </c>
      <c r="L3412" t="s">
        <v>50</v>
      </c>
      <c r="M3412" t="s">
        <v>34</v>
      </c>
      <c r="N3412" t="s">
        <v>34</v>
      </c>
      <c r="O3412" t="s">
        <v>34</v>
      </c>
      <c r="P3412" t="s">
        <v>34</v>
      </c>
      <c r="Q3412" t="s">
        <v>34</v>
      </c>
      <c r="R3412" t="s">
        <v>34</v>
      </c>
      <c r="S3412" t="s">
        <v>34</v>
      </c>
      <c r="T3412" t="s">
        <v>37</v>
      </c>
      <c r="U3412" t="s">
        <v>46</v>
      </c>
      <c r="V3412" t="s">
        <v>34</v>
      </c>
      <c r="W3412" t="s">
        <v>51</v>
      </c>
      <c r="X3412">
        <v>69.650000000000006</v>
      </c>
      <c r="Y3412">
        <v>220.1</v>
      </c>
      <c r="Z3412">
        <v>0</v>
      </c>
      <c r="AA3412">
        <v>0</v>
      </c>
      <c r="AB3412">
        <v>118.14</v>
      </c>
      <c r="AC3412">
        <v>338.24</v>
      </c>
      <c r="AD3412" t="s">
        <v>52</v>
      </c>
      <c r="AE3412" t="s">
        <v>53</v>
      </c>
      <c r="AF3412" t="s">
        <v>155</v>
      </c>
      <c r="AG3412">
        <f t="shared" si="106"/>
        <v>1</v>
      </c>
      <c r="AH3412" t="str" cm="1">
        <f t="array" ref="AH3412">_xlfn.IFS(
X3412&lt;=20, "&lt;20",
AND(X3412&gt;=20, X3412&lt;50), "20-50",
AND(X3412&gt;=50, X3412&lt;100), "50-100",
X3412&gt;=100, "&gt;100"
)</f>
        <v>50-100</v>
      </c>
      <c r="AI3412">
        <f t="shared" si="107"/>
        <v>0</v>
      </c>
      <c r="AJ3412" t="str" cm="1">
        <f t="array" ref="AJ3412">_xlfn.IFS(
C3412&lt;=20, "&lt;20",
AND(C3412&gt;=20, C3412&lt;35), "20-35",
AND(C3412&gt;=35, C3412&lt;50), "35-50",
C3412&gt;=50, "50-100"
)</f>
        <v>50-100</v>
      </c>
      <c r="AK3412" t="str" cm="1">
        <f t="array" ref="AK3412">_xlfn.IFS(
G3412&lt;6, "&lt;6",
AND(G3412&gt;=6, G3412&lt;12), "6-12",
AND(G3412&gt;=12, G3412&lt;18), "12-18",  AND(G3412&gt;=18, G3412&lt;24), "18-24", G3412&gt;=24, "24-36")</f>
        <v>12-18</v>
      </c>
    </row>
    <row r="3413" spans="1:37" x14ac:dyDescent="0.3">
      <c r="A3413" t="s">
        <v>3513</v>
      </c>
      <c r="B3413" t="s">
        <v>44</v>
      </c>
      <c r="C3413">
        <v>22</v>
      </c>
      <c r="D3413" t="s">
        <v>34</v>
      </c>
      <c r="E3413" t="s">
        <v>90</v>
      </c>
      <c r="F3413">
        <v>11</v>
      </c>
      <c r="G3413">
        <v>7</v>
      </c>
      <c r="H3413" t="s">
        <v>110</v>
      </c>
      <c r="I3413" t="s">
        <v>37</v>
      </c>
      <c r="J3413" t="s">
        <v>34</v>
      </c>
      <c r="K3413" t="s">
        <v>37</v>
      </c>
      <c r="L3413" t="s">
        <v>72</v>
      </c>
      <c r="M3413" t="s">
        <v>34</v>
      </c>
      <c r="N3413" t="s">
        <v>37</v>
      </c>
      <c r="O3413" t="s">
        <v>37</v>
      </c>
      <c r="P3413" t="s">
        <v>34</v>
      </c>
      <c r="Q3413" t="s">
        <v>37</v>
      </c>
      <c r="R3413" t="s">
        <v>37</v>
      </c>
      <c r="S3413" t="s">
        <v>37</v>
      </c>
      <c r="T3413" t="s">
        <v>34</v>
      </c>
      <c r="U3413" t="s">
        <v>67</v>
      </c>
      <c r="V3413" t="s">
        <v>37</v>
      </c>
      <c r="W3413" t="s">
        <v>40</v>
      </c>
      <c r="X3413">
        <v>73.5</v>
      </c>
      <c r="Y3413">
        <v>1905.7</v>
      </c>
      <c r="Z3413">
        <v>17.03</v>
      </c>
      <c r="AA3413">
        <v>70</v>
      </c>
      <c r="AB3413">
        <v>887.12</v>
      </c>
      <c r="AC3413">
        <v>2845.79</v>
      </c>
      <c r="AD3413" t="s">
        <v>41</v>
      </c>
      <c r="AE3413" t="s">
        <v>42</v>
      </c>
      <c r="AF3413" t="s">
        <v>42</v>
      </c>
      <c r="AG3413">
        <f t="shared" si="106"/>
        <v>0</v>
      </c>
      <c r="AH3413" t="str" cm="1">
        <f t="array" ref="AH3413">_xlfn.IFS(
X3413&lt;=20, "&lt;20",
AND(X3413&gt;=20, X3413&lt;50), "20-50",
AND(X3413&gt;=50, X3413&lt;100), "50-100",
X3413&gt;=100, "&gt;100"
)</f>
        <v>50-100</v>
      </c>
      <c r="AI3413">
        <f t="shared" si="107"/>
        <v>0</v>
      </c>
      <c r="AJ3413" t="str" cm="1">
        <f t="array" ref="AJ3413">_xlfn.IFS(
C3413&lt;=20, "&lt;20",
AND(C3413&gt;=20, C3413&lt;35), "20-35",
AND(C3413&gt;=35, C3413&lt;50), "35-50",
C3413&gt;=50, "50-100"
)</f>
        <v>20-35</v>
      </c>
      <c r="AK3413" t="str" cm="1">
        <f t="array" ref="AK3413">_xlfn.IFS(
G3413&lt;6, "&lt;6",
AND(G3413&gt;=6, G3413&lt;12), "6-12",
AND(G3413&gt;=12, G3413&lt;18), "12-18",  AND(G3413&gt;=18, G3413&lt;24), "18-24", G3413&gt;=24, "24-36")</f>
        <v>6-12</v>
      </c>
    </row>
    <row r="3414" spans="1:37" x14ac:dyDescent="0.3">
      <c r="A3414" t="s">
        <v>3514</v>
      </c>
      <c r="B3414" t="s">
        <v>44</v>
      </c>
      <c r="C3414">
        <v>35</v>
      </c>
      <c r="D3414" t="s">
        <v>37</v>
      </c>
      <c r="E3414" t="s">
        <v>90</v>
      </c>
      <c r="F3414">
        <v>1</v>
      </c>
      <c r="G3414">
        <v>35</v>
      </c>
      <c r="H3414" t="s">
        <v>36</v>
      </c>
      <c r="I3414" t="s">
        <v>37</v>
      </c>
      <c r="J3414" t="s">
        <v>34</v>
      </c>
      <c r="K3414" t="s">
        <v>37</v>
      </c>
      <c r="L3414" t="s">
        <v>72</v>
      </c>
      <c r="M3414" t="s">
        <v>34</v>
      </c>
      <c r="N3414" t="s">
        <v>37</v>
      </c>
      <c r="O3414" t="s">
        <v>34</v>
      </c>
      <c r="P3414" t="s">
        <v>37</v>
      </c>
      <c r="Q3414" t="s">
        <v>34</v>
      </c>
      <c r="R3414" t="s">
        <v>37</v>
      </c>
      <c r="S3414" t="s">
        <v>37</v>
      </c>
      <c r="T3414" t="s">
        <v>37</v>
      </c>
      <c r="U3414" t="s">
        <v>46</v>
      </c>
      <c r="V3414" t="s">
        <v>37</v>
      </c>
      <c r="W3414" t="s">
        <v>51</v>
      </c>
      <c r="X3414">
        <v>65.8</v>
      </c>
      <c r="Y3414">
        <v>1679.65</v>
      </c>
      <c r="Z3414">
        <v>29.29</v>
      </c>
      <c r="AA3414">
        <v>0</v>
      </c>
      <c r="AB3414">
        <v>30.5</v>
      </c>
      <c r="AC3414">
        <v>1680.86</v>
      </c>
      <c r="AD3414" t="s">
        <v>41</v>
      </c>
      <c r="AE3414" t="s">
        <v>42</v>
      </c>
      <c r="AF3414" t="s">
        <v>42</v>
      </c>
      <c r="AG3414">
        <f t="shared" si="106"/>
        <v>0</v>
      </c>
      <c r="AH3414" t="str" cm="1">
        <f t="array" ref="AH3414">_xlfn.IFS(
X3414&lt;=20, "&lt;20",
AND(X3414&gt;=20, X3414&lt;50), "20-50",
AND(X3414&gt;=50, X3414&lt;100), "50-100",
X3414&gt;=100, "&gt;100"
)</f>
        <v>50-100</v>
      </c>
      <c r="AI3414">
        <f t="shared" si="107"/>
        <v>0</v>
      </c>
      <c r="AJ3414" t="str" cm="1">
        <f t="array" ref="AJ3414">_xlfn.IFS(
C3414&lt;=20, "&lt;20",
AND(C3414&gt;=20, C3414&lt;35), "20-35",
AND(C3414&gt;=35, C3414&lt;50), "35-50",
C3414&gt;=50, "50-100"
)</f>
        <v>35-50</v>
      </c>
      <c r="AK3414" t="str" cm="1">
        <f t="array" ref="AK3414">_xlfn.IFS(
G3414&lt;6, "&lt;6",
AND(G3414&gt;=6, G3414&lt;12), "6-12",
AND(G3414&gt;=12, G3414&lt;18), "12-18",  AND(G3414&gt;=18, G3414&lt;24), "18-24", G3414&gt;=24, "24-36")</f>
        <v>24-36</v>
      </c>
    </row>
    <row r="3415" spans="1:37" x14ac:dyDescent="0.3">
      <c r="A3415" t="s">
        <v>3515</v>
      </c>
      <c r="B3415" t="s">
        <v>33</v>
      </c>
      <c r="C3415">
        <v>28</v>
      </c>
      <c r="D3415" t="s">
        <v>34</v>
      </c>
      <c r="E3415" t="s">
        <v>45</v>
      </c>
      <c r="F3415">
        <v>11</v>
      </c>
      <c r="G3415">
        <v>8</v>
      </c>
      <c r="H3415" t="s">
        <v>57</v>
      </c>
      <c r="I3415" t="s">
        <v>37</v>
      </c>
      <c r="J3415" t="s">
        <v>37</v>
      </c>
      <c r="K3415" t="s">
        <v>37</v>
      </c>
      <c r="L3415" t="s">
        <v>72</v>
      </c>
      <c r="M3415" t="s">
        <v>34</v>
      </c>
      <c r="N3415" t="s">
        <v>37</v>
      </c>
      <c r="O3415" t="s">
        <v>34</v>
      </c>
      <c r="P3415" t="s">
        <v>37</v>
      </c>
      <c r="Q3415" t="s">
        <v>34</v>
      </c>
      <c r="R3415" t="s">
        <v>34</v>
      </c>
      <c r="S3415" t="s">
        <v>34</v>
      </c>
      <c r="T3415" t="s">
        <v>37</v>
      </c>
      <c r="U3415" t="s">
        <v>46</v>
      </c>
      <c r="V3415" t="s">
        <v>37</v>
      </c>
      <c r="W3415" t="s">
        <v>40</v>
      </c>
      <c r="X3415">
        <v>58.6</v>
      </c>
      <c r="Y3415">
        <v>939.7</v>
      </c>
      <c r="Z3415">
        <v>0</v>
      </c>
      <c r="AA3415">
        <v>0</v>
      </c>
      <c r="AB3415">
        <v>221.85</v>
      </c>
      <c r="AC3415">
        <v>1161.55</v>
      </c>
      <c r="AD3415" t="s">
        <v>52</v>
      </c>
      <c r="AE3415" t="s">
        <v>58</v>
      </c>
      <c r="AF3415" t="s">
        <v>288</v>
      </c>
      <c r="AG3415">
        <f t="shared" si="106"/>
        <v>1</v>
      </c>
      <c r="AH3415" t="str" cm="1">
        <f t="array" ref="AH3415">_xlfn.IFS(
X3415&lt;=20, "&lt;20",
AND(X3415&gt;=20, X3415&lt;50), "20-50",
AND(X3415&gt;=50, X3415&lt;100), "50-100",
X3415&gt;=100, "&gt;100"
)</f>
        <v>50-100</v>
      </c>
      <c r="AI3415">
        <f t="shared" si="107"/>
        <v>0</v>
      </c>
      <c r="AJ3415" t="str" cm="1">
        <f t="array" ref="AJ3415">_xlfn.IFS(
C3415&lt;=20, "&lt;20",
AND(C3415&gt;=20, C3415&lt;35), "20-35",
AND(C3415&gt;=35, C3415&lt;50), "35-50",
C3415&gt;=50, "50-100"
)</f>
        <v>20-35</v>
      </c>
      <c r="AK3415" t="str" cm="1">
        <f t="array" ref="AK3415">_xlfn.IFS(
G3415&lt;6, "&lt;6",
AND(G3415&gt;=6, G3415&lt;12), "6-12",
AND(G3415&gt;=12, G3415&lt;18), "12-18",  AND(G3415&gt;=18, G3415&lt;24), "18-24", G3415&gt;=24, "24-36")</f>
        <v>6-12</v>
      </c>
    </row>
    <row r="3416" spans="1:37" x14ac:dyDescent="0.3">
      <c r="A3416" t="s">
        <v>3516</v>
      </c>
      <c r="B3416" t="s">
        <v>44</v>
      </c>
      <c r="C3416">
        <v>49</v>
      </c>
      <c r="D3416" t="s">
        <v>37</v>
      </c>
      <c r="E3416" t="s">
        <v>87</v>
      </c>
      <c r="F3416">
        <v>2</v>
      </c>
      <c r="G3416">
        <v>28</v>
      </c>
      <c r="H3416" t="s">
        <v>36</v>
      </c>
      <c r="I3416" t="s">
        <v>37</v>
      </c>
      <c r="J3416" t="s">
        <v>34</v>
      </c>
      <c r="K3416" t="s">
        <v>37</v>
      </c>
      <c r="L3416" t="s">
        <v>72</v>
      </c>
      <c r="M3416" t="s">
        <v>34</v>
      </c>
      <c r="N3416" t="s">
        <v>34</v>
      </c>
      <c r="O3416" t="s">
        <v>34</v>
      </c>
      <c r="P3416" t="s">
        <v>37</v>
      </c>
      <c r="Q3416" t="s">
        <v>34</v>
      </c>
      <c r="R3416" t="s">
        <v>34</v>
      </c>
      <c r="S3416" t="s">
        <v>34</v>
      </c>
      <c r="T3416" t="s">
        <v>34</v>
      </c>
      <c r="U3416" t="s">
        <v>46</v>
      </c>
      <c r="V3416" t="s">
        <v>37</v>
      </c>
      <c r="W3416" t="s">
        <v>40</v>
      </c>
      <c r="X3416">
        <v>49.2</v>
      </c>
      <c r="Y3416">
        <v>1498.55</v>
      </c>
      <c r="Z3416">
        <v>0</v>
      </c>
      <c r="AA3416">
        <v>100</v>
      </c>
      <c r="AB3416">
        <v>37.200000000000003</v>
      </c>
      <c r="AC3416">
        <v>1635.75</v>
      </c>
      <c r="AD3416" t="s">
        <v>41</v>
      </c>
      <c r="AE3416" t="s">
        <v>42</v>
      </c>
      <c r="AF3416" t="s">
        <v>42</v>
      </c>
      <c r="AG3416">
        <f t="shared" si="106"/>
        <v>0</v>
      </c>
      <c r="AH3416" t="str" cm="1">
        <f t="array" ref="AH3416">_xlfn.IFS(
X3416&lt;=20, "&lt;20",
AND(X3416&gt;=20, X3416&lt;50), "20-50",
AND(X3416&gt;=50, X3416&lt;100), "50-100",
X3416&gt;=100, "&gt;100"
)</f>
        <v>20-50</v>
      </c>
      <c r="AI3416">
        <f t="shared" si="107"/>
        <v>0</v>
      </c>
      <c r="AJ3416" t="str" cm="1">
        <f t="array" ref="AJ3416">_xlfn.IFS(
C3416&lt;=20, "&lt;20",
AND(C3416&gt;=20, C3416&lt;35), "20-35",
AND(C3416&gt;=35, C3416&lt;50), "35-50",
C3416&gt;=50, "50-100"
)</f>
        <v>35-50</v>
      </c>
      <c r="AK3416" t="str" cm="1">
        <f t="array" ref="AK3416">_xlfn.IFS(
G3416&lt;6, "&lt;6",
AND(G3416&gt;=6, G3416&lt;12), "6-12",
AND(G3416&gt;=12, G3416&lt;18), "12-18",  AND(G3416&gt;=18, G3416&lt;24), "18-24", G3416&gt;=24, "24-36")</f>
        <v>24-36</v>
      </c>
    </row>
    <row r="3417" spans="1:37" x14ac:dyDescent="0.3">
      <c r="A3417" t="s">
        <v>3517</v>
      </c>
      <c r="B3417" t="s">
        <v>44</v>
      </c>
      <c r="C3417">
        <v>40</v>
      </c>
      <c r="D3417" t="s">
        <v>34</v>
      </c>
      <c r="E3417" t="s">
        <v>76</v>
      </c>
      <c r="F3417">
        <v>4</v>
      </c>
      <c r="G3417">
        <v>10</v>
      </c>
      <c r="H3417" t="s">
        <v>36</v>
      </c>
      <c r="I3417" t="s">
        <v>37</v>
      </c>
      <c r="J3417" t="s">
        <v>37</v>
      </c>
      <c r="K3417" t="s">
        <v>37</v>
      </c>
      <c r="L3417" t="s">
        <v>50</v>
      </c>
      <c r="M3417" t="s">
        <v>34</v>
      </c>
      <c r="N3417" t="s">
        <v>34</v>
      </c>
      <c r="O3417" t="s">
        <v>37</v>
      </c>
      <c r="P3417" t="s">
        <v>34</v>
      </c>
      <c r="Q3417" t="s">
        <v>37</v>
      </c>
      <c r="R3417" t="s">
        <v>34</v>
      </c>
      <c r="S3417" t="s">
        <v>34</v>
      </c>
      <c r="T3417" t="s">
        <v>34</v>
      </c>
      <c r="U3417" t="s">
        <v>46</v>
      </c>
      <c r="V3417" t="s">
        <v>37</v>
      </c>
      <c r="W3417" t="s">
        <v>51</v>
      </c>
      <c r="X3417">
        <v>91.45</v>
      </c>
      <c r="Y3417">
        <v>171.45</v>
      </c>
      <c r="Z3417">
        <v>0</v>
      </c>
      <c r="AA3417">
        <v>10</v>
      </c>
      <c r="AB3417">
        <v>98.82</v>
      </c>
      <c r="AC3417">
        <v>280.27</v>
      </c>
      <c r="AD3417" t="s">
        <v>85</v>
      </c>
      <c r="AE3417" t="s">
        <v>42</v>
      </c>
      <c r="AF3417" t="s">
        <v>42</v>
      </c>
      <c r="AG3417">
        <f t="shared" si="106"/>
        <v>0</v>
      </c>
      <c r="AH3417" t="str" cm="1">
        <f t="array" ref="AH3417">_xlfn.IFS(
X3417&lt;=20, "&lt;20",
AND(X3417&gt;=20, X3417&lt;50), "20-50",
AND(X3417&gt;=50, X3417&lt;100), "50-100",
X3417&gt;=100, "&gt;100"
)</f>
        <v>50-100</v>
      </c>
      <c r="AI3417">
        <f t="shared" si="107"/>
        <v>1</v>
      </c>
      <c r="AJ3417" t="str" cm="1">
        <f t="array" ref="AJ3417">_xlfn.IFS(
C3417&lt;=20, "&lt;20",
AND(C3417&gt;=20, C3417&lt;35), "20-35",
AND(C3417&gt;=35, C3417&lt;50), "35-50",
C3417&gt;=50, "50-100"
)</f>
        <v>35-50</v>
      </c>
      <c r="AK3417" t="str" cm="1">
        <f t="array" ref="AK3417">_xlfn.IFS(
G3417&lt;6, "&lt;6",
AND(G3417&gt;=6, G3417&lt;12), "6-12",
AND(G3417&gt;=12, G3417&lt;18), "12-18",  AND(G3417&gt;=18, G3417&lt;24), "18-24", G3417&gt;=24, "24-36")</f>
        <v>6-12</v>
      </c>
    </row>
    <row r="3418" spans="1:37" x14ac:dyDescent="0.3">
      <c r="A3418" t="s">
        <v>3518</v>
      </c>
      <c r="B3418" t="s">
        <v>33</v>
      </c>
      <c r="C3418">
        <v>66</v>
      </c>
      <c r="D3418" t="s">
        <v>37</v>
      </c>
      <c r="E3418" t="s">
        <v>45</v>
      </c>
      <c r="F3418">
        <v>3</v>
      </c>
      <c r="G3418">
        <v>17</v>
      </c>
      <c r="H3418" t="s">
        <v>36</v>
      </c>
      <c r="I3418" t="s">
        <v>37</v>
      </c>
      <c r="J3418" t="s">
        <v>34</v>
      </c>
      <c r="K3418" t="s">
        <v>37</v>
      </c>
      <c r="L3418" t="s">
        <v>38</v>
      </c>
      <c r="M3418" t="s">
        <v>34</v>
      </c>
      <c r="N3418" t="s">
        <v>34</v>
      </c>
      <c r="O3418" t="s">
        <v>34</v>
      </c>
      <c r="P3418" t="s">
        <v>34</v>
      </c>
      <c r="Q3418" t="s">
        <v>37</v>
      </c>
      <c r="R3418" t="s">
        <v>34</v>
      </c>
      <c r="S3418" t="s">
        <v>34</v>
      </c>
      <c r="T3418" t="s">
        <v>37</v>
      </c>
      <c r="U3418" t="s">
        <v>46</v>
      </c>
      <c r="V3418" t="s">
        <v>37</v>
      </c>
      <c r="W3418" t="s">
        <v>40</v>
      </c>
      <c r="X3418">
        <v>53.55</v>
      </c>
      <c r="Y3418">
        <v>53.55</v>
      </c>
      <c r="Z3418">
        <v>0</v>
      </c>
      <c r="AA3418">
        <v>0</v>
      </c>
      <c r="AB3418">
        <v>1.59</v>
      </c>
      <c r="AC3418">
        <v>55.14</v>
      </c>
      <c r="AD3418" t="s">
        <v>52</v>
      </c>
      <c r="AE3418" t="s">
        <v>100</v>
      </c>
      <c r="AF3418" t="s">
        <v>178</v>
      </c>
      <c r="AG3418">
        <f t="shared" si="106"/>
        <v>1</v>
      </c>
      <c r="AH3418" t="str" cm="1">
        <f t="array" ref="AH3418">_xlfn.IFS(
X3418&lt;=20, "&lt;20",
AND(X3418&gt;=20, X3418&lt;50), "20-50",
AND(X3418&gt;=50, X3418&lt;100), "50-100",
X3418&gt;=100, "&gt;100"
)</f>
        <v>50-100</v>
      </c>
      <c r="AI3418">
        <f t="shared" si="107"/>
        <v>0</v>
      </c>
      <c r="AJ3418" t="str" cm="1">
        <f t="array" ref="AJ3418">_xlfn.IFS(
C3418&lt;=20, "&lt;20",
AND(C3418&gt;=20, C3418&lt;35), "20-35",
AND(C3418&gt;=35, C3418&lt;50), "35-50",
C3418&gt;=50, "50-100"
)</f>
        <v>50-100</v>
      </c>
      <c r="AK3418" t="str" cm="1">
        <f t="array" ref="AK3418">_xlfn.IFS(
G3418&lt;6, "&lt;6",
AND(G3418&gt;=6, G3418&lt;12), "6-12",
AND(G3418&gt;=12, G3418&lt;18), "12-18",  AND(G3418&gt;=18, G3418&lt;24), "18-24", G3418&gt;=24, "24-36")</f>
        <v>12-18</v>
      </c>
    </row>
    <row r="3419" spans="1:37" x14ac:dyDescent="0.3">
      <c r="A3419" t="s">
        <v>3519</v>
      </c>
      <c r="B3419" t="s">
        <v>44</v>
      </c>
      <c r="C3419">
        <v>52</v>
      </c>
      <c r="D3419" t="s">
        <v>37</v>
      </c>
      <c r="E3419" t="s">
        <v>45</v>
      </c>
      <c r="F3419">
        <v>2</v>
      </c>
      <c r="G3419">
        <v>29</v>
      </c>
      <c r="H3419" t="s">
        <v>36</v>
      </c>
      <c r="I3419" t="s">
        <v>37</v>
      </c>
      <c r="J3419" t="s">
        <v>37</v>
      </c>
      <c r="K3419" t="s">
        <v>37</v>
      </c>
      <c r="L3419" t="s">
        <v>38</v>
      </c>
      <c r="M3419" t="s">
        <v>37</v>
      </c>
      <c r="N3419" t="s">
        <v>34</v>
      </c>
      <c r="O3419" t="s">
        <v>34</v>
      </c>
      <c r="P3419" t="s">
        <v>34</v>
      </c>
      <c r="Q3419" t="s">
        <v>34</v>
      </c>
      <c r="R3419" t="s">
        <v>34</v>
      </c>
      <c r="S3419" t="s">
        <v>34</v>
      </c>
      <c r="T3419" t="s">
        <v>34</v>
      </c>
      <c r="U3419" t="s">
        <v>46</v>
      </c>
      <c r="V3419" t="s">
        <v>34</v>
      </c>
      <c r="W3419" t="s">
        <v>40</v>
      </c>
      <c r="X3419">
        <v>56.25</v>
      </c>
      <c r="Y3419">
        <v>969.85</v>
      </c>
      <c r="Z3419">
        <v>0</v>
      </c>
      <c r="AA3419">
        <v>30</v>
      </c>
      <c r="AB3419">
        <v>608.4</v>
      </c>
      <c r="AC3419">
        <v>1608.25</v>
      </c>
      <c r="AD3419" t="s">
        <v>41</v>
      </c>
      <c r="AE3419" t="s">
        <v>42</v>
      </c>
      <c r="AF3419" t="s">
        <v>42</v>
      </c>
      <c r="AG3419">
        <f t="shared" si="106"/>
        <v>0</v>
      </c>
      <c r="AH3419" t="str" cm="1">
        <f t="array" ref="AH3419">_xlfn.IFS(
X3419&lt;=20, "&lt;20",
AND(X3419&gt;=20, X3419&lt;50), "20-50",
AND(X3419&gt;=50, X3419&lt;100), "50-100",
X3419&gt;=100, "&gt;100"
)</f>
        <v>50-100</v>
      </c>
      <c r="AI3419">
        <f t="shared" si="107"/>
        <v>0</v>
      </c>
      <c r="AJ3419" t="str" cm="1">
        <f t="array" ref="AJ3419">_xlfn.IFS(
C3419&lt;=20, "&lt;20",
AND(C3419&gt;=20, C3419&lt;35), "20-35",
AND(C3419&gt;=35, C3419&lt;50), "35-50",
C3419&gt;=50, "50-100"
)</f>
        <v>50-100</v>
      </c>
      <c r="AK3419" t="str" cm="1">
        <f t="array" ref="AK3419">_xlfn.IFS(
G3419&lt;6, "&lt;6",
AND(G3419&gt;=6, G3419&lt;12), "6-12",
AND(G3419&gt;=12, G3419&lt;18), "12-18",  AND(G3419&gt;=18, G3419&lt;24), "18-24", G3419&gt;=24, "24-36")</f>
        <v>24-36</v>
      </c>
    </row>
    <row r="3420" spans="1:37" x14ac:dyDescent="0.3">
      <c r="A3420" t="s">
        <v>3520</v>
      </c>
      <c r="B3420" t="s">
        <v>44</v>
      </c>
      <c r="C3420">
        <v>80</v>
      </c>
      <c r="D3420" t="s">
        <v>34</v>
      </c>
      <c r="E3420" t="s">
        <v>114</v>
      </c>
      <c r="F3420">
        <v>8</v>
      </c>
      <c r="G3420">
        <v>33</v>
      </c>
      <c r="H3420" t="s">
        <v>49</v>
      </c>
      <c r="I3420" t="s">
        <v>37</v>
      </c>
      <c r="J3420" t="s">
        <v>34</v>
      </c>
      <c r="K3420" t="s">
        <v>37</v>
      </c>
      <c r="L3420" t="s">
        <v>50</v>
      </c>
      <c r="M3420" t="s">
        <v>34</v>
      </c>
      <c r="N3420" t="s">
        <v>34</v>
      </c>
      <c r="O3420" t="s">
        <v>37</v>
      </c>
      <c r="P3420" t="s">
        <v>34</v>
      </c>
      <c r="Q3420" t="s">
        <v>37</v>
      </c>
      <c r="R3420" t="s">
        <v>37</v>
      </c>
      <c r="S3420" t="s">
        <v>34</v>
      </c>
      <c r="T3420" t="s">
        <v>34</v>
      </c>
      <c r="U3420" t="s">
        <v>39</v>
      </c>
      <c r="V3420" t="s">
        <v>37</v>
      </c>
      <c r="W3420" t="s">
        <v>40</v>
      </c>
      <c r="X3420">
        <v>95.5</v>
      </c>
      <c r="Y3420">
        <v>181.65</v>
      </c>
      <c r="Z3420">
        <v>0</v>
      </c>
      <c r="AA3420">
        <v>10</v>
      </c>
      <c r="AB3420">
        <v>66.2</v>
      </c>
      <c r="AC3420">
        <v>257.85000000000002</v>
      </c>
      <c r="AD3420" t="s">
        <v>85</v>
      </c>
      <c r="AE3420" t="s">
        <v>42</v>
      </c>
      <c r="AF3420" t="s">
        <v>42</v>
      </c>
      <c r="AG3420">
        <f t="shared" si="106"/>
        <v>0</v>
      </c>
      <c r="AH3420" t="str" cm="1">
        <f t="array" ref="AH3420">_xlfn.IFS(
X3420&lt;=20, "&lt;20",
AND(X3420&gt;=20, X3420&lt;50), "20-50",
AND(X3420&gt;=50, X3420&lt;100), "50-100",
X3420&gt;=100, "&gt;100"
)</f>
        <v>50-100</v>
      </c>
      <c r="AI3420">
        <f t="shared" si="107"/>
        <v>1</v>
      </c>
      <c r="AJ3420" t="str" cm="1">
        <f t="array" ref="AJ3420">_xlfn.IFS(
C3420&lt;=20, "&lt;20",
AND(C3420&gt;=20, C3420&lt;35), "20-35",
AND(C3420&gt;=35, C3420&lt;50), "35-50",
C3420&gt;=50, "50-100"
)</f>
        <v>50-100</v>
      </c>
      <c r="AK3420" t="str" cm="1">
        <f t="array" ref="AK3420">_xlfn.IFS(
G3420&lt;6, "&lt;6",
AND(G3420&gt;=6, G3420&lt;12), "6-12",
AND(G3420&gt;=12, G3420&lt;18), "12-18",  AND(G3420&gt;=18, G3420&lt;24), "18-24", G3420&gt;=24, "24-36")</f>
        <v>24-36</v>
      </c>
    </row>
    <row r="3421" spans="1:37" x14ac:dyDescent="0.3">
      <c r="A3421" t="s">
        <v>3521</v>
      </c>
      <c r="B3421" t="s">
        <v>44</v>
      </c>
      <c r="C3421">
        <v>59</v>
      </c>
      <c r="D3421" t="s">
        <v>34</v>
      </c>
      <c r="E3421" t="s">
        <v>158</v>
      </c>
      <c r="F3421">
        <v>4</v>
      </c>
      <c r="G3421">
        <v>9</v>
      </c>
      <c r="H3421" t="s">
        <v>57</v>
      </c>
      <c r="I3421" t="s">
        <v>37</v>
      </c>
      <c r="J3421" t="s">
        <v>34</v>
      </c>
      <c r="K3421" t="s">
        <v>37</v>
      </c>
      <c r="L3421" t="s">
        <v>72</v>
      </c>
      <c r="M3421" t="s">
        <v>37</v>
      </c>
      <c r="N3421" t="s">
        <v>34</v>
      </c>
      <c r="O3421" t="s">
        <v>34</v>
      </c>
      <c r="P3421" t="s">
        <v>34</v>
      </c>
      <c r="Q3421" t="s">
        <v>37</v>
      </c>
      <c r="R3421" t="s">
        <v>37</v>
      </c>
      <c r="S3421" t="s">
        <v>37</v>
      </c>
      <c r="T3421" t="s">
        <v>37</v>
      </c>
      <c r="U3421" t="s">
        <v>46</v>
      </c>
      <c r="V3421" t="s">
        <v>37</v>
      </c>
      <c r="W3421" t="s">
        <v>51</v>
      </c>
      <c r="X3421">
        <v>71.95</v>
      </c>
      <c r="Y3421">
        <v>923.85</v>
      </c>
      <c r="Z3421">
        <v>10.47</v>
      </c>
      <c r="AA3421">
        <v>0</v>
      </c>
      <c r="AB3421">
        <v>138.58000000000001</v>
      </c>
      <c r="AC3421">
        <v>1051.96</v>
      </c>
      <c r="AD3421" t="s">
        <v>41</v>
      </c>
      <c r="AE3421" t="s">
        <v>42</v>
      </c>
      <c r="AF3421" t="s">
        <v>42</v>
      </c>
      <c r="AG3421">
        <f t="shared" si="106"/>
        <v>0</v>
      </c>
      <c r="AH3421" t="str" cm="1">
        <f t="array" ref="AH3421">_xlfn.IFS(
X3421&lt;=20, "&lt;20",
AND(X3421&gt;=20, X3421&lt;50), "20-50",
AND(X3421&gt;=50, X3421&lt;100), "50-100",
X3421&gt;=100, "&gt;100"
)</f>
        <v>50-100</v>
      </c>
      <c r="AI3421">
        <f t="shared" si="107"/>
        <v>0</v>
      </c>
      <c r="AJ3421" t="str" cm="1">
        <f t="array" ref="AJ3421">_xlfn.IFS(
C3421&lt;=20, "&lt;20",
AND(C3421&gt;=20, C3421&lt;35), "20-35",
AND(C3421&gt;=35, C3421&lt;50), "35-50",
C3421&gt;=50, "50-100"
)</f>
        <v>50-100</v>
      </c>
      <c r="AK3421" t="str" cm="1">
        <f t="array" ref="AK3421">_xlfn.IFS(
G3421&lt;6, "&lt;6",
AND(G3421&gt;=6, G3421&lt;12), "6-12",
AND(G3421&gt;=12, G3421&lt;18), "12-18",  AND(G3421&gt;=18, G3421&lt;24), "18-24", G3421&gt;=24, "24-36")</f>
        <v>6-12</v>
      </c>
    </row>
    <row r="3422" spans="1:37" x14ac:dyDescent="0.3">
      <c r="A3422" t="s">
        <v>3522</v>
      </c>
      <c r="B3422" t="s">
        <v>44</v>
      </c>
      <c r="C3422">
        <v>44</v>
      </c>
      <c r="D3422" t="s">
        <v>34</v>
      </c>
      <c r="E3422" t="s">
        <v>45</v>
      </c>
      <c r="F3422">
        <v>3</v>
      </c>
      <c r="G3422">
        <v>30</v>
      </c>
      <c r="H3422" t="s">
        <v>36</v>
      </c>
      <c r="I3422" t="s">
        <v>37</v>
      </c>
      <c r="J3422" t="s">
        <v>34</v>
      </c>
      <c r="K3422" t="s">
        <v>34</v>
      </c>
      <c r="L3422" t="s">
        <v>34</v>
      </c>
      <c r="M3422" t="s">
        <v>34</v>
      </c>
      <c r="N3422" t="s">
        <v>34</v>
      </c>
      <c r="O3422" t="s">
        <v>34</v>
      </c>
      <c r="P3422" t="s">
        <v>34</v>
      </c>
      <c r="Q3422" t="s">
        <v>34</v>
      </c>
      <c r="R3422" t="s">
        <v>34</v>
      </c>
      <c r="S3422" t="s">
        <v>34</v>
      </c>
      <c r="T3422" t="s">
        <v>34</v>
      </c>
      <c r="U3422" t="s">
        <v>67</v>
      </c>
      <c r="V3422" t="s">
        <v>34</v>
      </c>
      <c r="W3422" t="s">
        <v>40</v>
      </c>
      <c r="X3422">
        <v>19.100000000000001</v>
      </c>
      <c r="Y3422">
        <v>780.1</v>
      </c>
      <c r="Z3422">
        <v>45.6</v>
      </c>
      <c r="AA3422">
        <v>0</v>
      </c>
      <c r="AB3422">
        <v>1254.8</v>
      </c>
      <c r="AC3422">
        <v>1989.3</v>
      </c>
      <c r="AD3422" t="s">
        <v>41</v>
      </c>
      <c r="AE3422" t="s">
        <v>42</v>
      </c>
      <c r="AF3422" t="s">
        <v>42</v>
      </c>
      <c r="AG3422">
        <f t="shared" si="106"/>
        <v>0</v>
      </c>
      <c r="AH3422" t="str" cm="1">
        <f t="array" ref="AH3422">_xlfn.IFS(
X3422&lt;=20, "&lt;20",
AND(X3422&gt;=20, X3422&lt;50), "20-50",
AND(X3422&gt;=50, X3422&lt;100), "50-100",
X3422&gt;=100, "&gt;100"
)</f>
        <v>&lt;20</v>
      </c>
      <c r="AI3422">
        <f t="shared" si="107"/>
        <v>0</v>
      </c>
      <c r="AJ3422" t="str" cm="1">
        <f t="array" ref="AJ3422">_xlfn.IFS(
C3422&lt;=20, "&lt;20",
AND(C3422&gt;=20, C3422&lt;35), "20-35",
AND(C3422&gt;=35, C3422&lt;50), "35-50",
C3422&gt;=50, "50-100"
)</f>
        <v>35-50</v>
      </c>
      <c r="AK3422" t="str" cm="1">
        <f t="array" ref="AK3422">_xlfn.IFS(
G3422&lt;6, "&lt;6",
AND(G3422&gt;=6, G3422&lt;12), "6-12",
AND(G3422&gt;=12, G3422&lt;18), "12-18",  AND(G3422&gt;=18, G3422&lt;24), "18-24", G3422&gt;=24, "24-36")</f>
        <v>24-36</v>
      </c>
    </row>
    <row r="3423" spans="1:37" x14ac:dyDescent="0.3">
      <c r="A3423" t="s">
        <v>3523</v>
      </c>
      <c r="B3423" t="s">
        <v>44</v>
      </c>
      <c r="C3423">
        <v>67</v>
      </c>
      <c r="D3423" t="s">
        <v>37</v>
      </c>
      <c r="E3423" t="s">
        <v>90</v>
      </c>
      <c r="F3423">
        <v>9</v>
      </c>
      <c r="G3423">
        <v>21</v>
      </c>
      <c r="H3423" t="s">
        <v>57</v>
      </c>
      <c r="I3423" t="s">
        <v>37</v>
      </c>
      <c r="J3423" t="s">
        <v>34</v>
      </c>
      <c r="K3423" t="s">
        <v>34</v>
      </c>
      <c r="L3423" t="s">
        <v>34</v>
      </c>
      <c r="M3423" t="s">
        <v>34</v>
      </c>
      <c r="N3423" t="s">
        <v>34</v>
      </c>
      <c r="O3423" t="s">
        <v>34</v>
      </c>
      <c r="P3423" t="s">
        <v>34</v>
      </c>
      <c r="Q3423" t="s">
        <v>34</v>
      </c>
      <c r="R3423" t="s">
        <v>34</v>
      </c>
      <c r="S3423" t="s">
        <v>34</v>
      </c>
      <c r="T3423" t="s">
        <v>34</v>
      </c>
      <c r="U3423" t="s">
        <v>39</v>
      </c>
      <c r="V3423" t="s">
        <v>34</v>
      </c>
      <c r="W3423" t="s">
        <v>143</v>
      </c>
      <c r="X3423">
        <v>20.65</v>
      </c>
      <c r="Y3423">
        <v>330.6</v>
      </c>
      <c r="Z3423">
        <v>0</v>
      </c>
      <c r="AA3423">
        <v>0</v>
      </c>
      <c r="AB3423">
        <v>410.55</v>
      </c>
      <c r="AC3423">
        <v>741.15</v>
      </c>
      <c r="AD3423" t="s">
        <v>41</v>
      </c>
      <c r="AE3423" t="s">
        <v>42</v>
      </c>
      <c r="AF3423" t="s">
        <v>42</v>
      </c>
      <c r="AG3423">
        <f t="shared" si="106"/>
        <v>0</v>
      </c>
      <c r="AH3423" t="str" cm="1">
        <f t="array" ref="AH3423">_xlfn.IFS(
X3423&lt;=20, "&lt;20",
AND(X3423&gt;=20, X3423&lt;50), "20-50",
AND(X3423&gt;=50, X3423&lt;100), "50-100",
X3423&gt;=100, "&gt;100"
)</f>
        <v>20-50</v>
      </c>
      <c r="AI3423">
        <f t="shared" si="107"/>
        <v>0</v>
      </c>
      <c r="AJ3423" t="str" cm="1">
        <f t="array" ref="AJ3423">_xlfn.IFS(
C3423&lt;=20, "&lt;20",
AND(C3423&gt;=20, C3423&lt;35), "20-35",
AND(C3423&gt;=35, C3423&lt;50), "35-50",
C3423&gt;=50, "50-100"
)</f>
        <v>50-100</v>
      </c>
      <c r="AK3423" t="str" cm="1">
        <f t="array" ref="AK3423">_xlfn.IFS(
G3423&lt;6, "&lt;6",
AND(G3423&gt;=6, G3423&lt;12), "6-12",
AND(G3423&gt;=12, G3423&lt;18), "12-18",  AND(G3423&gt;=18, G3423&lt;24), "18-24", G3423&gt;=24, "24-36")</f>
        <v>18-24</v>
      </c>
    </row>
    <row r="3424" spans="1:37" x14ac:dyDescent="0.3">
      <c r="A3424" t="s">
        <v>3524</v>
      </c>
      <c r="B3424" t="s">
        <v>44</v>
      </c>
      <c r="C3424">
        <v>59</v>
      </c>
      <c r="D3424" t="s">
        <v>37</v>
      </c>
      <c r="E3424" t="s">
        <v>158</v>
      </c>
      <c r="F3424">
        <v>3</v>
      </c>
      <c r="G3424">
        <v>27</v>
      </c>
      <c r="H3424" t="s">
        <v>36</v>
      </c>
      <c r="I3424" t="s">
        <v>37</v>
      </c>
      <c r="J3424" t="s">
        <v>34</v>
      </c>
      <c r="K3424" t="s">
        <v>34</v>
      </c>
      <c r="L3424" t="s">
        <v>34</v>
      </c>
      <c r="M3424" t="s">
        <v>34</v>
      </c>
      <c r="N3424" t="s">
        <v>34</v>
      </c>
      <c r="O3424" t="s">
        <v>34</v>
      </c>
      <c r="P3424" t="s">
        <v>34</v>
      </c>
      <c r="Q3424" t="s">
        <v>34</v>
      </c>
      <c r="R3424" t="s">
        <v>34</v>
      </c>
      <c r="S3424" t="s">
        <v>34</v>
      </c>
      <c r="T3424" t="s">
        <v>34</v>
      </c>
      <c r="U3424" t="s">
        <v>46</v>
      </c>
      <c r="V3424" t="s">
        <v>37</v>
      </c>
      <c r="W3424" t="s">
        <v>40</v>
      </c>
      <c r="X3424">
        <v>19.899999999999999</v>
      </c>
      <c r="Y3424">
        <v>199.45</v>
      </c>
      <c r="Z3424">
        <v>0</v>
      </c>
      <c r="AA3424">
        <v>0</v>
      </c>
      <c r="AB3424">
        <v>238.4</v>
      </c>
      <c r="AC3424">
        <v>437.85</v>
      </c>
      <c r="AD3424" t="s">
        <v>41</v>
      </c>
      <c r="AE3424" t="s">
        <v>42</v>
      </c>
      <c r="AF3424" t="s">
        <v>42</v>
      </c>
      <c r="AG3424">
        <f t="shared" si="106"/>
        <v>0</v>
      </c>
      <c r="AH3424" t="str" cm="1">
        <f t="array" ref="AH3424">_xlfn.IFS(
X3424&lt;=20, "&lt;20",
AND(X3424&gt;=20, X3424&lt;50), "20-50",
AND(X3424&gt;=50, X3424&lt;100), "50-100",
X3424&gt;=100, "&gt;100"
)</f>
        <v>&lt;20</v>
      </c>
      <c r="AI3424">
        <f t="shared" si="107"/>
        <v>0</v>
      </c>
      <c r="AJ3424" t="str" cm="1">
        <f t="array" ref="AJ3424">_xlfn.IFS(
C3424&lt;=20, "&lt;20",
AND(C3424&gt;=20, C3424&lt;35), "20-35",
AND(C3424&gt;=35, C3424&lt;50), "35-50",
C3424&gt;=50, "50-100"
)</f>
        <v>50-100</v>
      </c>
      <c r="AK3424" t="str" cm="1">
        <f t="array" ref="AK3424">_xlfn.IFS(
G3424&lt;6, "&lt;6",
AND(G3424&gt;=6, G3424&lt;12), "6-12",
AND(G3424&gt;=12, G3424&lt;18), "12-18",  AND(G3424&gt;=18, G3424&lt;24), "18-24", G3424&gt;=24, "24-36")</f>
        <v>24-36</v>
      </c>
    </row>
    <row r="3425" spans="1:37" x14ac:dyDescent="0.3">
      <c r="A3425" t="s">
        <v>3525</v>
      </c>
      <c r="B3425" t="s">
        <v>33</v>
      </c>
      <c r="C3425">
        <v>61</v>
      </c>
      <c r="D3425" t="s">
        <v>34</v>
      </c>
      <c r="E3425" t="s">
        <v>45</v>
      </c>
      <c r="F3425">
        <v>5</v>
      </c>
      <c r="G3425">
        <v>13</v>
      </c>
      <c r="H3425" t="s">
        <v>36</v>
      </c>
      <c r="I3425" t="s">
        <v>37</v>
      </c>
      <c r="J3425" t="s">
        <v>37</v>
      </c>
      <c r="K3425" t="s">
        <v>37</v>
      </c>
      <c r="L3425" t="s">
        <v>50</v>
      </c>
      <c r="M3425" t="s">
        <v>34</v>
      </c>
      <c r="N3425" t="s">
        <v>34</v>
      </c>
      <c r="O3425" t="s">
        <v>37</v>
      </c>
      <c r="P3425" t="s">
        <v>34</v>
      </c>
      <c r="Q3425" t="s">
        <v>37</v>
      </c>
      <c r="R3425" t="s">
        <v>37</v>
      </c>
      <c r="S3425" t="s">
        <v>37</v>
      </c>
      <c r="T3425" t="s">
        <v>37</v>
      </c>
      <c r="U3425" t="s">
        <v>39</v>
      </c>
      <c r="V3425" t="s">
        <v>37</v>
      </c>
      <c r="W3425" t="s">
        <v>51</v>
      </c>
      <c r="X3425">
        <v>99.9</v>
      </c>
      <c r="Y3425">
        <v>6241.35</v>
      </c>
      <c r="Z3425">
        <v>0</v>
      </c>
      <c r="AA3425">
        <v>0</v>
      </c>
      <c r="AB3425">
        <v>2106.94</v>
      </c>
      <c r="AC3425">
        <v>8348.2900000000009</v>
      </c>
      <c r="AD3425" t="s">
        <v>41</v>
      </c>
      <c r="AE3425" t="s">
        <v>42</v>
      </c>
      <c r="AF3425" t="s">
        <v>42</v>
      </c>
      <c r="AG3425">
        <f t="shared" si="106"/>
        <v>0</v>
      </c>
      <c r="AH3425" t="str" cm="1">
        <f t="array" ref="AH3425">_xlfn.IFS(
X3425&lt;=20, "&lt;20",
AND(X3425&gt;=20, X3425&lt;50), "20-50",
AND(X3425&gt;=50, X3425&lt;100), "50-100",
X3425&gt;=100, "&gt;100"
)</f>
        <v>50-100</v>
      </c>
      <c r="AI3425">
        <f t="shared" si="107"/>
        <v>0</v>
      </c>
      <c r="AJ3425" t="str" cm="1">
        <f t="array" ref="AJ3425">_xlfn.IFS(
C3425&lt;=20, "&lt;20",
AND(C3425&gt;=20, C3425&lt;35), "20-35",
AND(C3425&gt;=35, C3425&lt;50), "35-50",
C3425&gt;=50, "50-100"
)</f>
        <v>50-100</v>
      </c>
      <c r="AK3425" t="str" cm="1">
        <f t="array" ref="AK3425">_xlfn.IFS(
G3425&lt;6, "&lt;6",
AND(G3425&gt;=6, G3425&lt;12), "6-12",
AND(G3425&gt;=12, G3425&lt;18), "12-18",  AND(G3425&gt;=18, G3425&lt;24), "18-24", G3425&gt;=24, "24-36")</f>
        <v>12-18</v>
      </c>
    </row>
    <row r="3426" spans="1:37" x14ac:dyDescent="0.3">
      <c r="A3426" t="s">
        <v>3526</v>
      </c>
      <c r="B3426" t="s">
        <v>33</v>
      </c>
      <c r="C3426">
        <v>54</v>
      </c>
      <c r="D3426" t="s">
        <v>37</v>
      </c>
      <c r="E3426" t="s">
        <v>87</v>
      </c>
      <c r="F3426">
        <v>1</v>
      </c>
      <c r="G3426">
        <v>33</v>
      </c>
      <c r="H3426" t="s">
        <v>36</v>
      </c>
      <c r="I3426" t="s">
        <v>37</v>
      </c>
      <c r="J3426" t="s">
        <v>37</v>
      </c>
      <c r="K3426" t="s">
        <v>37</v>
      </c>
      <c r="L3426" t="s">
        <v>38</v>
      </c>
      <c r="M3426" t="s">
        <v>34</v>
      </c>
      <c r="N3426" t="s">
        <v>34</v>
      </c>
      <c r="O3426" t="s">
        <v>37</v>
      </c>
      <c r="P3426" t="s">
        <v>37</v>
      </c>
      <c r="Q3426" t="s">
        <v>34</v>
      </c>
      <c r="R3426" t="s">
        <v>34</v>
      </c>
      <c r="S3426" t="s">
        <v>34</v>
      </c>
      <c r="T3426" t="s">
        <v>37</v>
      </c>
      <c r="U3426" t="s">
        <v>46</v>
      </c>
      <c r="V3426" t="s">
        <v>34</v>
      </c>
      <c r="W3426" t="s">
        <v>51</v>
      </c>
      <c r="X3426">
        <v>59.45</v>
      </c>
      <c r="Y3426">
        <v>1611.65</v>
      </c>
      <c r="Z3426">
        <v>0</v>
      </c>
      <c r="AA3426">
        <v>0</v>
      </c>
      <c r="AB3426">
        <v>916.38</v>
      </c>
      <c r="AC3426">
        <v>2528.0300000000002</v>
      </c>
      <c r="AD3426" t="s">
        <v>41</v>
      </c>
      <c r="AE3426" t="s">
        <v>42</v>
      </c>
      <c r="AF3426" t="s">
        <v>42</v>
      </c>
      <c r="AG3426">
        <f t="shared" si="106"/>
        <v>0</v>
      </c>
      <c r="AH3426" t="str" cm="1">
        <f t="array" ref="AH3426">_xlfn.IFS(
X3426&lt;=20, "&lt;20",
AND(X3426&gt;=20, X3426&lt;50), "20-50",
AND(X3426&gt;=50, X3426&lt;100), "50-100",
X3426&gt;=100, "&gt;100"
)</f>
        <v>50-100</v>
      </c>
      <c r="AI3426">
        <f t="shared" si="107"/>
        <v>0</v>
      </c>
      <c r="AJ3426" t="str" cm="1">
        <f t="array" ref="AJ3426">_xlfn.IFS(
C3426&lt;=20, "&lt;20",
AND(C3426&gt;=20, C3426&lt;35), "20-35",
AND(C3426&gt;=35, C3426&lt;50), "35-50",
C3426&gt;=50, "50-100"
)</f>
        <v>50-100</v>
      </c>
      <c r="AK3426" t="str" cm="1">
        <f t="array" ref="AK3426">_xlfn.IFS(
G3426&lt;6, "&lt;6",
AND(G3426&gt;=6, G3426&lt;12), "6-12",
AND(G3426&gt;=12, G3426&lt;18), "12-18",  AND(G3426&gt;=18, G3426&lt;24), "18-24", G3426&gt;=24, "24-36")</f>
        <v>24-36</v>
      </c>
    </row>
    <row r="3427" spans="1:37" x14ac:dyDescent="0.3">
      <c r="A3427" t="s">
        <v>3527</v>
      </c>
      <c r="B3427" t="s">
        <v>44</v>
      </c>
      <c r="C3427">
        <v>62</v>
      </c>
      <c r="D3427" t="s">
        <v>34</v>
      </c>
      <c r="E3427" t="s">
        <v>56</v>
      </c>
      <c r="F3427">
        <v>1</v>
      </c>
      <c r="G3427">
        <v>12</v>
      </c>
      <c r="H3427" t="s">
        <v>70</v>
      </c>
      <c r="I3427" t="s">
        <v>34</v>
      </c>
      <c r="J3427" t="s">
        <v>34</v>
      </c>
      <c r="K3427" t="s">
        <v>37</v>
      </c>
      <c r="L3427" t="s">
        <v>38</v>
      </c>
      <c r="M3427" t="s">
        <v>37</v>
      </c>
      <c r="N3427" t="s">
        <v>37</v>
      </c>
      <c r="O3427" t="s">
        <v>34</v>
      </c>
      <c r="P3427" t="s">
        <v>37</v>
      </c>
      <c r="Q3427" t="s">
        <v>34</v>
      </c>
      <c r="R3427" t="s">
        <v>34</v>
      </c>
      <c r="S3427" t="s">
        <v>34</v>
      </c>
      <c r="T3427" t="s">
        <v>37</v>
      </c>
      <c r="U3427" t="s">
        <v>67</v>
      </c>
      <c r="V3427" t="s">
        <v>34</v>
      </c>
      <c r="W3427" t="s">
        <v>51</v>
      </c>
      <c r="X3427">
        <v>37.700000000000003</v>
      </c>
      <c r="Y3427">
        <v>2288.6999999999998</v>
      </c>
      <c r="Z3427">
        <v>0</v>
      </c>
      <c r="AA3427">
        <v>0</v>
      </c>
      <c r="AB3427">
        <v>0</v>
      </c>
      <c r="AC3427">
        <v>2288.6999999999998</v>
      </c>
      <c r="AD3427" t="s">
        <v>41</v>
      </c>
      <c r="AE3427" t="s">
        <v>42</v>
      </c>
      <c r="AF3427" t="s">
        <v>42</v>
      </c>
      <c r="AG3427">
        <f t="shared" si="106"/>
        <v>0</v>
      </c>
      <c r="AH3427" t="str" cm="1">
        <f t="array" ref="AH3427">_xlfn.IFS(
X3427&lt;=20, "&lt;20",
AND(X3427&gt;=20, X3427&lt;50), "20-50",
AND(X3427&gt;=50, X3427&lt;100), "50-100",
X3427&gt;=100, "&gt;100"
)</f>
        <v>20-50</v>
      </c>
      <c r="AI3427">
        <f t="shared" si="107"/>
        <v>0</v>
      </c>
      <c r="AJ3427" t="str" cm="1">
        <f t="array" ref="AJ3427">_xlfn.IFS(
C3427&lt;=20, "&lt;20",
AND(C3427&gt;=20, C3427&lt;35), "20-35",
AND(C3427&gt;=35, C3427&lt;50), "35-50",
C3427&gt;=50, "50-100"
)</f>
        <v>50-100</v>
      </c>
      <c r="AK3427" t="str" cm="1">
        <f t="array" ref="AK3427">_xlfn.IFS(
G3427&lt;6, "&lt;6",
AND(G3427&gt;=6, G3427&lt;12), "6-12",
AND(G3427&gt;=12, G3427&lt;18), "12-18",  AND(G3427&gt;=18, G3427&lt;24), "18-24", G3427&gt;=24, "24-36")</f>
        <v>12-18</v>
      </c>
    </row>
    <row r="3428" spans="1:37" x14ac:dyDescent="0.3">
      <c r="A3428" t="s">
        <v>3528</v>
      </c>
      <c r="B3428" t="s">
        <v>33</v>
      </c>
      <c r="C3428">
        <v>36</v>
      </c>
      <c r="D3428" t="s">
        <v>37</v>
      </c>
      <c r="E3428" t="s">
        <v>48</v>
      </c>
      <c r="F3428">
        <v>8</v>
      </c>
      <c r="G3428">
        <v>33</v>
      </c>
      <c r="H3428" t="s">
        <v>70</v>
      </c>
      <c r="I3428" t="s">
        <v>37</v>
      </c>
      <c r="J3428" t="s">
        <v>37</v>
      </c>
      <c r="K3428" t="s">
        <v>37</v>
      </c>
      <c r="L3428" t="s">
        <v>72</v>
      </c>
      <c r="M3428" t="s">
        <v>37</v>
      </c>
      <c r="N3428" t="s">
        <v>34</v>
      </c>
      <c r="O3428" t="s">
        <v>34</v>
      </c>
      <c r="P3428" t="s">
        <v>34</v>
      </c>
      <c r="Q3428" t="s">
        <v>37</v>
      </c>
      <c r="R3428" t="s">
        <v>34</v>
      </c>
      <c r="S3428" t="s">
        <v>34</v>
      </c>
      <c r="T3428" t="s">
        <v>37</v>
      </c>
      <c r="U3428" t="s">
        <v>39</v>
      </c>
      <c r="V3428" t="s">
        <v>37</v>
      </c>
      <c r="W3428" t="s">
        <v>40</v>
      </c>
      <c r="X3428">
        <v>66.150000000000006</v>
      </c>
      <c r="Y3428">
        <v>4392.5</v>
      </c>
      <c r="Z3428">
        <v>0</v>
      </c>
      <c r="AA3428">
        <v>0</v>
      </c>
      <c r="AB3428">
        <v>2397.44</v>
      </c>
      <c r="AC3428">
        <v>6789.94</v>
      </c>
      <c r="AD3428" t="s">
        <v>41</v>
      </c>
      <c r="AE3428" t="s">
        <v>42</v>
      </c>
      <c r="AF3428" t="s">
        <v>42</v>
      </c>
      <c r="AG3428">
        <f t="shared" si="106"/>
        <v>0</v>
      </c>
      <c r="AH3428" t="str" cm="1">
        <f t="array" ref="AH3428">_xlfn.IFS(
X3428&lt;=20, "&lt;20",
AND(X3428&gt;=20, X3428&lt;50), "20-50",
AND(X3428&gt;=50, X3428&lt;100), "50-100",
X3428&gt;=100, "&gt;100"
)</f>
        <v>50-100</v>
      </c>
      <c r="AI3428">
        <f t="shared" si="107"/>
        <v>0</v>
      </c>
      <c r="AJ3428" t="str" cm="1">
        <f t="array" ref="AJ3428">_xlfn.IFS(
C3428&lt;=20, "&lt;20",
AND(C3428&gt;=20, C3428&lt;35), "20-35",
AND(C3428&gt;=35, C3428&lt;50), "35-50",
C3428&gt;=50, "50-100"
)</f>
        <v>35-50</v>
      </c>
      <c r="AK3428" t="str" cm="1">
        <f t="array" ref="AK3428">_xlfn.IFS(
G3428&lt;6, "&lt;6",
AND(G3428&gt;=6, G3428&lt;12), "6-12",
AND(G3428&gt;=12, G3428&lt;18), "12-18",  AND(G3428&gt;=18, G3428&lt;24), "18-24", G3428&gt;=24, "24-36")</f>
        <v>24-36</v>
      </c>
    </row>
    <row r="3429" spans="1:37" x14ac:dyDescent="0.3">
      <c r="A3429" t="s">
        <v>3529</v>
      </c>
      <c r="B3429" t="s">
        <v>44</v>
      </c>
      <c r="C3429">
        <v>60</v>
      </c>
      <c r="D3429" t="s">
        <v>37</v>
      </c>
      <c r="E3429" t="s">
        <v>87</v>
      </c>
      <c r="F3429">
        <v>4</v>
      </c>
      <c r="G3429">
        <v>6</v>
      </c>
      <c r="H3429" t="s">
        <v>36</v>
      </c>
      <c r="I3429" t="s">
        <v>37</v>
      </c>
      <c r="J3429" t="s">
        <v>34</v>
      </c>
      <c r="K3429" t="s">
        <v>37</v>
      </c>
      <c r="L3429" t="s">
        <v>38</v>
      </c>
      <c r="M3429" t="s">
        <v>34</v>
      </c>
      <c r="N3429" t="s">
        <v>34</v>
      </c>
      <c r="O3429" t="s">
        <v>37</v>
      </c>
      <c r="P3429" t="s">
        <v>34</v>
      </c>
      <c r="Q3429" t="s">
        <v>37</v>
      </c>
      <c r="R3429" t="s">
        <v>34</v>
      </c>
      <c r="S3429" t="s">
        <v>34</v>
      </c>
      <c r="T3429" t="s">
        <v>37</v>
      </c>
      <c r="U3429" t="s">
        <v>46</v>
      </c>
      <c r="V3429" t="s">
        <v>37</v>
      </c>
      <c r="W3429" t="s">
        <v>51</v>
      </c>
      <c r="X3429">
        <v>59.55</v>
      </c>
      <c r="Y3429">
        <v>1646.45</v>
      </c>
      <c r="Z3429">
        <v>0</v>
      </c>
      <c r="AA3429">
        <v>0</v>
      </c>
      <c r="AB3429">
        <v>1091.1600000000001</v>
      </c>
      <c r="AC3429">
        <v>2737.61</v>
      </c>
      <c r="AD3429" t="s">
        <v>41</v>
      </c>
      <c r="AE3429" t="s">
        <v>42</v>
      </c>
      <c r="AF3429" t="s">
        <v>42</v>
      </c>
      <c r="AG3429">
        <f t="shared" si="106"/>
        <v>0</v>
      </c>
      <c r="AH3429" t="str" cm="1">
        <f t="array" ref="AH3429">_xlfn.IFS(
X3429&lt;=20, "&lt;20",
AND(X3429&gt;=20, X3429&lt;50), "20-50",
AND(X3429&gt;=50, X3429&lt;100), "50-100",
X3429&gt;=100, "&gt;100"
)</f>
        <v>50-100</v>
      </c>
      <c r="AI3429">
        <f t="shared" si="107"/>
        <v>0</v>
      </c>
      <c r="AJ3429" t="str" cm="1">
        <f t="array" ref="AJ3429">_xlfn.IFS(
C3429&lt;=20, "&lt;20",
AND(C3429&gt;=20, C3429&lt;35), "20-35",
AND(C3429&gt;=35, C3429&lt;50), "35-50",
C3429&gt;=50, "50-100"
)</f>
        <v>50-100</v>
      </c>
      <c r="AK3429" t="str" cm="1">
        <f t="array" ref="AK3429">_xlfn.IFS(
G3429&lt;6, "&lt;6",
AND(G3429&gt;=6, G3429&lt;12), "6-12",
AND(G3429&gt;=12, G3429&lt;18), "12-18",  AND(G3429&gt;=18, G3429&lt;24), "18-24", G3429&gt;=24, "24-36")</f>
        <v>6-12</v>
      </c>
    </row>
    <row r="3430" spans="1:37" x14ac:dyDescent="0.3">
      <c r="A3430" t="s">
        <v>3530</v>
      </c>
      <c r="B3430" t="s">
        <v>44</v>
      </c>
      <c r="C3430">
        <v>33</v>
      </c>
      <c r="D3430" t="s">
        <v>34</v>
      </c>
      <c r="E3430" t="s">
        <v>103</v>
      </c>
      <c r="F3430">
        <v>5</v>
      </c>
      <c r="G3430">
        <v>36</v>
      </c>
      <c r="H3430" t="s">
        <v>57</v>
      </c>
      <c r="I3430" t="s">
        <v>37</v>
      </c>
      <c r="J3430" t="s">
        <v>34</v>
      </c>
      <c r="K3430" t="s">
        <v>34</v>
      </c>
      <c r="L3430" t="s">
        <v>34</v>
      </c>
      <c r="M3430" t="s">
        <v>34</v>
      </c>
      <c r="N3430" t="s">
        <v>34</v>
      </c>
      <c r="O3430" t="s">
        <v>34</v>
      </c>
      <c r="P3430" t="s">
        <v>34</v>
      </c>
      <c r="Q3430" t="s">
        <v>34</v>
      </c>
      <c r="R3430" t="s">
        <v>34</v>
      </c>
      <c r="S3430" t="s">
        <v>34</v>
      </c>
      <c r="T3430" t="s">
        <v>34</v>
      </c>
      <c r="U3430" t="s">
        <v>46</v>
      </c>
      <c r="V3430" t="s">
        <v>37</v>
      </c>
      <c r="W3430" t="s">
        <v>40</v>
      </c>
      <c r="X3430">
        <v>19.25</v>
      </c>
      <c r="Y3430">
        <v>180.3</v>
      </c>
      <c r="Z3430">
        <v>0</v>
      </c>
      <c r="AA3430">
        <v>0</v>
      </c>
      <c r="AB3430">
        <v>319.11</v>
      </c>
      <c r="AC3430">
        <v>499.41</v>
      </c>
      <c r="AD3430" t="s">
        <v>52</v>
      </c>
      <c r="AE3430" t="s">
        <v>104</v>
      </c>
      <c r="AF3430" t="s">
        <v>150</v>
      </c>
      <c r="AG3430">
        <f t="shared" si="106"/>
        <v>1</v>
      </c>
      <c r="AH3430" t="str" cm="1">
        <f t="array" ref="AH3430">_xlfn.IFS(
X3430&lt;=20, "&lt;20",
AND(X3430&gt;=20, X3430&lt;50), "20-50",
AND(X3430&gt;=50, X3430&lt;100), "50-100",
X3430&gt;=100, "&gt;100"
)</f>
        <v>&lt;20</v>
      </c>
      <c r="AI3430">
        <f t="shared" si="107"/>
        <v>0</v>
      </c>
      <c r="AJ3430" t="str" cm="1">
        <f t="array" ref="AJ3430">_xlfn.IFS(
C3430&lt;=20, "&lt;20",
AND(C3430&gt;=20, C3430&lt;35), "20-35",
AND(C3430&gt;=35, C3430&lt;50), "35-50",
C3430&gt;=50, "50-100"
)</f>
        <v>20-35</v>
      </c>
      <c r="AK3430" t="str" cm="1">
        <f t="array" ref="AK3430">_xlfn.IFS(
G3430&lt;6, "&lt;6",
AND(G3430&gt;=6, G3430&lt;12), "6-12",
AND(G3430&gt;=12, G3430&lt;18), "12-18",  AND(G3430&gt;=18, G3430&lt;24), "18-24", G3430&gt;=24, "24-36")</f>
        <v>24-36</v>
      </c>
    </row>
    <row r="3431" spans="1:37" x14ac:dyDescent="0.3">
      <c r="A3431" t="s">
        <v>3531</v>
      </c>
      <c r="B3431" t="s">
        <v>33</v>
      </c>
      <c r="C3431">
        <v>26</v>
      </c>
      <c r="D3431" t="s">
        <v>37</v>
      </c>
      <c r="E3431" t="s">
        <v>74</v>
      </c>
      <c r="F3431">
        <v>14</v>
      </c>
      <c r="G3431">
        <v>5</v>
      </c>
      <c r="H3431" t="s">
        <v>36</v>
      </c>
      <c r="I3431" t="s">
        <v>37</v>
      </c>
      <c r="J3431" t="s">
        <v>37</v>
      </c>
      <c r="K3431" t="s">
        <v>37</v>
      </c>
      <c r="L3431" t="s">
        <v>50</v>
      </c>
      <c r="M3431" t="s">
        <v>34</v>
      </c>
      <c r="N3431" t="s">
        <v>37</v>
      </c>
      <c r="O3431" t="s">
        <v>34</v>
      </c>
      <c r="P3431" t="s">
        <v>34</v>
      </c>
      <c r="Q3431" t="s">
        <v>37</v>
      </c>
      <c r="R3431" t="s">
        <v>37</v>
      </c>
      <c r="S3431" t="s">
        <v>37</v>
      </c>
      <c r="T3431" t="s">
        <v>37</v>
      </c>
      <c r="U3431" t="s">
        <v>46</v>
      </c>
      <c r="V3431" t="s">
        <v>37</v>
      </c>
      <c r="W3431" t="s">
        <v>51</v>
      </c>
      <c r="X3431">
        <v>97.7</v>
      </c>
      <c r="Y3431">
        <v>3410</v>
      </c>
      <c r="Z3431">
        <v>0</v>
      </c>
      <c r="AA3431">
        <v>0</v>
      </c>
      <c r="AB3431">
        <v>1453.16</v>
      </c>
      <c r="AC3431">
        <v>4863.16</v>
      </c>
      <c r="AD3431" t="s">
        <v>41</v>
      </c>
      <c r="AE3431" t="s">
        <v>42</v>
      </c>
      <c r="AF3431" t="s">
        <v>42</v>
      </c>
      <c r="AG3431">
        <f t="shared" si="106"/>
        <v>0</v>
      </c>
      <c r="AH3431" t="str" cm="1">
        <f t="array" ref="AH3431">_xlfn.IFS(
X3431&lt;=20, "&lt;20",
AND(X3431&gt;=20, X3431&lt;50), "20-50",
AND(X3431&gt;=50, X3431&lt;100), "50-100",
X3431&gt;=100, "&gt;100"
)</f>
        <v>50-100</v>
      </c>
      <c r="AI3431">
        <f t="shared" si="107"/>
        <v>0</v>
      </c>
      <c r="AJ3431" t="str" cm="1">
        <f t="array" ref="AJ3431">_xlfn.IFS(
C3431&lt;=20, "&lt;20",
AND(C3431&gt;=20, C3431&lt;35), "20-35",
AND(C3431&gt;=35, C3431&lt;50), "35-50",
C3431&gt;=50, "50-100"
)</f>
        <v>20-35</v>
      </c>
      <c r="AK3431" t="str" cm="1">
        <f t="array" ref="AK3431">_xlfn.IFS(
G3431&lt;6, "&lt;6",
AND(G3431&gt;=6, G3431&lt;12), "6-12",
AND(G3431&gt;=12, G3431&lt;18), "12-18",  AND(G3431&gt;=18, G3431&lt;24), "18-24", G3431&gt;=24, "24-36")</f>
        <v>&lt;6</v>
      </c>
    </row>
    <row r="3432" spans="1:37" x14ac:dyDescent="0.3">
      <c r="A3432" t="s">
        <v>3532</v>
      </c>
      <c r="B3432" t="s">
        <v>44</v>
      </c>
      <c r="C3432">
        <v>75</v>
      </c>
      <c r="D3432" t="s">
        <v>34</v>
      </c>
      <c r="E3432" t="s">
        <v>45</v>
      </c>
      <c r="F3432">
        <v>8</v>
      </c>
      <c r="G3432">
        <v>26</v>
      </c>
      <c r="H3432" t="s">
        <v>110</v>
      </c>
      <c r="I3432" t="s">
        <v>37</v>
      </c>
      <c r="J3432" t="s">
        <v>37</v>
      </c>
      <c r="K3432" t="s">
        <v>37</v>
      </c>
      <c r="L3432" t="s">
        <v>50</v>
      </c>
      <c r="M3432" t="s">
        <v>34</v>
      </c>
      <c r="N3432" t="s">
        <v>34</v>
      </c>
      <c r="O3432" t="s">
        <v>34</v>
      </c>
      <c r="P3432" t="s">
        <v>34</v>
      </c>
      <c r="Q3432" t="s">
        <v>34</v>
      </c>
      <c r="R3432" t="s">
        <v>34</v>
      </c>
      <c r="S3432" t="s">
        <v>34</v>
      </c>
      <c r="T3432" t="s">
        <v>37</v>
      </c>
      <c r="U3432" t="s">
        <v>67</v>
      </c>
      <c r="V3432" t="s">
        <v>37</v>
      </c>
      <c r="W3432" t="s">
        <v>51</v>
      </c>
      <c r="X3432">
        <v>74.900000000000006</v>
      </c>
      <c r="Y3432">
        <v>2659.45</v>
      </c>
      <c r="Z3432">
        <v>0</v>
      </c>
      <c r="AA3432">
        <v>0</v>
      </c>
      <c r="AB3432">
        <v>1496.52</v>
      </c>
      <c r="AC3432">
        <v>4155.97</v>
      </c>
      <c r="AD3432" t="s">
        <v>41</v>
      </c>
      <c r="AE3432" t="s">
        <v>42</v>
      </c>
      <c r="AF3432" t="s">
        <v>42</v>
      </c>
      <c r="AG3432">
        <f t="shared" si="106"/>
        <v>0</v>
      </c>
      <c r="AH3432" t="str" cm="1">
        <f t="array" ref="AH3432">_xlfn.IFS(
X3432&lt;=20, "&lt;20",
AND(X3432&gt;=20, X3432&lt;50), "20-50",
AND(X3432&gt;=50, X3432&lt;100), "50-100",
X3432&gt;=100, "&gt;100"
)</f>
        <v>50-100</v>
      </c>
      <c r="AI3432">
        <f t="shared" si="107"/>
        <v>0</v>
      </c>
      <c r="AJ3432" t="str" cm="1">
        <f t="array" ref="AJ3432">_xlfn.IFS(
C3432&lt;=20, "&lt;20",
AND(C3432&gt;=20, C3432&lt;35), "20-35",
AND(C3432&gt;=35, C3432&lt;50), "35-50",
C3432&gt;=50, "50-100"
)</f>
        <v>50-100</v>
      </c>
      <c r="AK3432" t="str" cm="1">
        <f t="array" ref="AK3432">_xlfn.IFS(
G3432&lt;6, "&lt;6",
AND(G3432&gt;=6, G3432&lt;12), "6-12",
AND(G3432&gt;=12, G3432&lt;18), "12-18",  AND(G3432&gt;=18, G3432&lt;24), "18-24", G3432&gt;=24, "24-36")</f>
        <v>24-36</v>
      </c>
    </row>
    <row r="3433" spans="1:37" x14ac:dyDescent="0.3">
      <c r="A3433" t="s">
        <v>3533</v>
      </c>
      <c r="B3433" t="s">
        <v>44</v>
      </c>
      <c r="C3433">
        <v>43</v>
      </c>
      <c r="D3433" t="s">
        <v>37</v>
      </c>
      <c r="E3433" t="s">
        <v>69</v>
      </c>
      <c r="F3433">
        <v>7</v>
      </c>
      <c r="G3433">
        <v>7</v>
      </c>
      <c r="H3433" t="s">
        <v>110</v>
      </c>
      <c r="I3433" t="s">
        <v>34</v>
      </c>
      <c r="J3433" t="s">
        <v>34</v>
      </c>
      <c r="K3433" t="s">
        <v>37</v>
      </c>
      <c r="L3433" t="s">
        <v>72</v>
      </c>
      <c r="M3433" t="s">
        <v>34</v>
      </c>
      <c r="N3433" t="s">
        <v>34</v>
      </c>
      <c r="O3433" t="s">
        <v>37</v>
      </c>
      <c r="P3433" t="s">
        <v>34</v>
      </c>
      <c r="Q3433" t="s">
        <v>37</v>
      </c>
      <c r="R3433" t="s">
        <v>37</v>
      </c>
      <c r="S3433" t="s">
        <v>37</v>
      </c>
      <c r="T3433" t="s">
        <v>37</v>
      </c>
      <c r="U3433" t="s">
        <v>46</v>
      </c>
      <c r="V3433" t="s">
        <v>34</v>
      </c>
      <c r="W3433" t="s">
        <v>51</v>
      </c>
      <c r="X3433">
        <v>49.2</v>
      </c>
      <c r="Y3433">
        <v>1701.65</v>
      </c>
      <c r="Z3433">
        <v>0</v>
      </c>
      <c r="AA3433">
        <v>0</v>
      </c>
      <c r="AB3433">
        <v>0</v>
      </c>
      <c r="AC3433">
        <v>1701.65</v>
      </c>
      <c r="AD3433" t="s">
        <v>41</v>
      </c>
      <c r="AE3433" t="s">
        <v>42</v>
      </c>
      <c r="AF3433" t="s">
        <v>42</v>
      </c>
      <c r="AG3433">
        <f t="shared" si="106"/>
        <v>0</v>
      </c>
      <c r="AH3433" t="str" cm="1">
        <f t="array" ref="AH3433">_xlfn.IFS(
X3433&lt;=20, "&lt;20",
AND(X3433&gt;=20, X3433&lt;50), "20-50",
AND(X3433&gt;=50, X3433&lt;100), "50-100",
X3433&gt;=100, "&gt;100"
)</f>
        <v>20-50</v>
      </c>
      <c r="AI3433">
        <f t="shared" si="107"/>
        <v>0</v>
      </c>
      <c r="AJ3433" t="str" cm="1">
        <f t="array" ref="AJ3433">_xlfn.IFS(
C3433&lt;=20, "&lt;20",
AND(C3433&gt;=20, C3433&lt;35), "20-35",
AND(C3433&gt;=35, C3433&lt;50), "35-50",
C3433&gt;=50, "50-100"
)</f>
        <v>35-50</v>
      </c>
      <c r="AK3433" t="str" cm="1">
        <f t="array" ref="AK3433">_xlfn.IFS(
G3433&lt;6, "&lt;6",
AND(G3433&gt;=6, G3433&lt;12), "6-12",
AND(G3433&gt;=12, G3433&lt;18), "12-18",  AND(G3433&gt;=18, G3433&lt;24), "18-24", G3433&gt;=24, "24-36")</f>
        <v>6-12</v>
      </c>
    </row>
    <row r="3434" spans="1:37" x14ac:dyDescent="0.3">
      <c r="A3434" t="s">
        <v>3534</v>
      </c>
      <c r="B3434" t="s">
        <v>33</v>
      </c>
      <c r="C3434">
        <v>46</v>
      </c>
      <c r="D3434" t="s">
        <v>37</v>
      </c>
      <c r="E3434" t="s">
        <v>74</v>
      </c>
      <c r="F3434">
        <v>10</v>
      </c>
      <c r="G3434">
        <v>3</v>
      </c>
      <c r="H3434" t="s">
        <v>57</v>
      </c>
      <c r="I3434" t="s">
        <v>37</v>
      </c>
      <c r="J3434" t="s">
        <v>37</v>
      </c>
      <c r="K3434" t="s">
        <v>34</v>
      </c>
      <c r="L3434" t="s">
        <v>34</v>
      </c>
      <c r="M3434" t="s">
        <v>34</v>
      </c>
      <c r="N3434" t="s">
        <v>34</v>
      </c>
      <c r="O3434" t="s">
        <v>34</v>
      </c>
      <c r="P3434" t="s">
        <v>34</v>
      </c>
      <c r="Q3434" t="s">
        <v>34</v>
      </c>
      <c r="R3434" t="s">
        <v>34</v>
      </c>
      <c r="S3434" t="s">
        <v>34</v>
      </c>
      <c r="T3434" t="s">
        <v>34</v>
      </c>
      <c r="U3434" t="s">
        <v>67</v>
      </c>
      <c r="V3434" t="s">
        <v>34</v>
      </c>
      <c r="W3434" t="s">
        <v>40</v>
      </c>
      <c r="X3434">
        <v>26.25</v>
      </c>
      <c r="Y3434">
        <v>605.9</v>
      </c>
      <c r="Z3434">
        <v>0</v>
      </c>
      <c r="AA3434">
        <v>0</v>
      </c>
      <c r="AB3434">
        <v>116.16</v>
      </c>
      <c r="AC3434">
        <v>722.06</v>
      </c>
      <c r="AD3434" t="s">
        <v>41</v>
      </c>
      <c r="AE3434" t="s">
        <v>42</v>
      </c>
      <c r="AF3434" t="s">
        <v>42</v>
      </c>
      <c r="AG3434">
        <f t="shared" si="106"/>
        <v>0</v>
      </c>
      <c r="AH3434" t="str" cm="1">
        <f t="array" ref="AH3434">_xlfn.IFS(
X3434&lt;=20, "&lt;20",
AND(X3434&gt;=20, X3434&lt;50), "20-50",
AND(X3434&gt;=50, X3434&lt;100), "50-100",
X3434&gt;=100, "&gt;100"
)</f>
        <v>20-50</v>
      </c>
      <c r="AI3434">
        <f t="shared" si="107"/>
        <v>0</v>
      </c>
      <c r="AJ3434" t="str" cm="1">
        <f t="array" ref="AJ3434">_xlfn.IFS(
C3434&lt;=20, "&lt;20",
AND(C3434&gt;=20, C3434&lt;35), "20-35",
AND(C3434&gt;=35, C3434&lt;50), "35-50",
C3434&gt;=50, "50-100"
)</f>
        <v>35-50</v>
      </c>
      <c r="AK3434" t="str" cm="1">
        <f t="array" ref="AK3434">_xlfn.IFS(
G3434&lt;6, "&lt;6",
AND(G3434&gt;=6, G3434&lt;12), "6-12",
AND(G3434&gt;=12, G3434&lt;18), "12-18",  AND(G3434&gt;=18, G3434&lt;24), "18-24", G3434&gt;=24, "24-36")</f>
        <v>&lt;6</v>
      </c>
    </row>
    <row r="3435" spans="1:37" x14ac:dyDescent="0.3">
      <c r="A3435" t="s">
        <v>3535</v>
      </c>
      <c r="B3435" t="s">
        <v>44</v>
      </c>
      <c r="C3435">
        <v>35</v>
      </c>
      <c r="D3435" t="s">
        <v>37</v>
      </c>
      <c r="E3435" t="s">
        <v>45</v>
      </c>
      <c r="F3435">
        <v>5</v>
      </c>
      <c r="G3435">
        <v>11</v>
      </c>
      <c r="H3435" t="s">
        <v>36</v>
      </c>
      <c r="I3435" t="s">
        <v>37</v>
      </c>
      <c r="J3435" t="s">
        <v>37</v>
      </c>
      <c r="K3435" t="s">
        <v>37</v>
      </c>
      <c r="L3435" t="s">
        <v>50</v>
      </c>
      <c r="M3435" t="s">
        <v>34</v>
      </c>
      <c r="N3435" t="s">
        <v>37</v>
      </c>
      <c r="O3435" t="s">
        <v>34</v>
      </c>
      <c r="P3435" t="s">
        <v>34</v>
      </c>
      <c r="Q3435" t="s">
        <v>34</v>
      </c>
      <c r="R3435" t="s">
        <v>37</v>
      </c>
      <c r="S3435" t="s">
        <v>37</v>
      </c>
      <c r="T3435" t="s">
        <v>34</v>
      </c>
      <c r="U3435" t="s">
        <v>46</v>
      </c>
      <c r="V3435" t="s">
        <v>37</v>
      </c>
      <c r="W3435" t="s">
        <v>51</v>
      </c>
      <c r="X3435">
        <v>88.95</v>
      </c>
      <c r="Y3435">
        <v>355.2</v>
      </c>
      <c r="Z3435">
        <v>0</v>
      </c>
      <c r="AA3435">
        <v>40</v>
      </c>
      <c r="AB3435">
        <v>193.28</v>
      </c>
      <c r="AC3435">
        <v>588.48</v>
      </c>
      <c r="AD3435" t="s">
        <v>52</v>
      </c>
      <c r="AE3435" t="s">
        <v>58</v>
      </c>
      <c r="AF3435" t="s">
        <v>62</v>
      </c>
      <c r="AG3435">
        <f t="shared" si="106"/>
        <v>1</v>
      </c>
      <c r="AH3435" t="str" cm="1">
        <f t="array" ref="AH3435">_xlfn.IFS(
X3435&lt;=20, "&lt;20",
AND(X3435&gt;=20, X3435&lt;50), "20-50",
AND(X3435&gt;=50, X3435&lt;100), "50-100",
X3435&gt;=100, "&gt;100"
)</f>
        <v>50-100</v>
      </c>
      <c r="AI3435">
        <f t="shared" si="107"/>
        <v>0</v>
      </c>
      <c r="AJ3435" t="str" cm="1">
        <f t="array" ref="AJ3435">_xlfn.IFS(
C3435&lt;=20, "&lt;20",
AND(C3435&gt;=20, C3435&lt;35), "20-35",
AND(C3435&gt;=35, C3435&lt;50), "35-50",
C3435&gt;=50, "50-100"
)</f>
        <v>35-50</v>
      </c>
      <c r="AK3435" t="str" cm="1">
        <f t="array" ref="AK3435">_xlfn.IFS(
G3435&lt;6, "&lt;6",
AND(G3435&gt;=6, G3435&lt;12), "6-12",
AND(G3435&gt;=12, G3435&lt;18), "12-18",  AND(G3435&gt;=18, G3435&lt;24), "18-24", G3435&gt;=24, "24-36")</f>
        <v>6-12</v>
      </c>
    </row>
    <row r="3436" spans="1:37" x14ac:dyDescent="0.3">
      <c r="A3436" t="s">
        <v>3536</v>
      </c>
      <c r="B3436" t="s">
        <v>44</v>
      </c>
      <c r="C3436">
        <v>49</v>
      </c>
      <c r="D3436" t="s">
        <v>37</v>
      </c>
      <c r="E3436" t="s">
        <v>124</v>
      </c>
      <c r="F3436">
        <v>2</v>
      </c>
      <c r="G3436">
        <v>29</v>
      </c>
      <c r="H3436" t="s">
        <v>36</v>
      </c>
      <c r="I3436" t="s">
        <v>37</v>
      </c>
      <c r="J3436" t="s">
        <v>37</v>
      </c>
      <c r="K3436" t="s">
        <v>37</v>
      </c>
      <c r="L3436" t="s">
        <v>50</v>
      </c>
      <c r="M3436" t="s">
        <v>34</v>
      </c>
      <c r="N3436" t="s">
        <v>34</v>
      </c>
      <c r="O3436" t="s">
        <v>34</v>
      </c>
      <c r="P3436" t="s">
        <v>34</v>
      </c>
      <c r="Q3436" t="s">
        <v>34</v>
      </c>
      <c r="R3436" t="s">
        <v>37</v>
      </c>
      <c r="S3436" t="s">
        <v>37</v>
      </c>
      <c r="T3436" t="s">
        <v>37</v>
      </c>
      <c r="U3436" t="s">
        <v>46</v>
      </c>
      <c r="V3436" t="s">
        <v>37</v>
      </c>
      <c r="W3436" t="s">
        <v>51</v>
      </c>
      <c r="X3436">
        <v>85.95</v>
      </c>
      <c r="Y3436">
        <v>381.3</v>
      </c>
      <c r="Z3436">
        <v>0</v>
      </c>
      <c r="AA3436">
        <v>0</v>
      </c>
      <c r="AB3436">
        <v>16.559999999999999</v>
      </c>
      <c r="AC3436">
        <v>397.86</v>
      </c>
      <c r="AD3436" t="s">
        <v>52</v>
      </c>
      <c r="AE3436" t="s">
        <v>53</v>
      </c>
      <c r="AF3436" t="s">
        <v>91</v>
      </c>
      <c r="AG3436">
        <f t="shared" si="106"/>
        <v>1</v>
      </c>
      <c r="AH3436" t="str" cm="1">
        <f t="array" ref="AH3436">_xlfn.IFS(
X3436&lt;=20, "&lt;20",
AND(X3436&gt;=20, X3436&lt;50), "20-50",
AND(X3436&gt;=50, X3436&lt;100), "50-100",
X3436&gt;=100, "&gt;100"
)</f>
        <v>50-100</v>
      </c>
      <c r="AI3436">
        <f t="shared" si="107"/>
        <v>0</v>
      </c>
      <c r="AJ3436" t="str" cm="1">
        <f t="array" ref="AJ3436">_xlfn.IFS(
C3436&lt;=20, "&lt;20",
AND(C3436&gt;=20, C3436&lt;35), "20-35",
AND(C3436&gt;=35, C3436&lt;50), "35-50",
C3436&gt;=50, "50-100"
)</f>
        <v>35-50</v>
      </c>
      <c r="AK3436" t="str" cm="1">
        <f t="array" ref="AK3436">_xlfn.IFS(
G3436&lt;6, "&lt;6",
AND(G3436&gt;=6, G3436&lt;12), "6-12",
AND(G3436&gt;=12, G3436&lt;18), "12-18",  AND(G3436&gt;=18, G3436&lt;24), "18-24", G3436&gt;=24, "24-36")</f>
        <v>24-36</v>
      </c>
    </row>
    <row r="3437" spans="1:37" x14ac:dyDescent="0.3">
      <c r="A3437" t="s">
        <v>3537</v>
      </c>
      <c r="B3437" t="s">
        <v>44</v>
      </c>
      <c r="C3437">
        <v>52</v>
      </c>
      <c r="D3437" t="s">
        <v>37</v>
      </c>
      <c r="E3437" t="s">
        <v>45</v>
      </c>
      <c r="F3437">
        <v>12</v>
      </c>
      <c r="G3437">
        <v>21</v>
      </c>
      <c r="H3437" t="s">
        <v>36</v>
      </c>
      <c r="I3437" t="s">
        <v>37</v>
      </c>
      <c r="J3437" t="s">
        <v>34</v>
      </c>
      <c r="K3437" t="s">
        <v>34</v>
      </c>
      <c r="L3437" t="s">
        <v>34</v>
      </c>
      <c r="M3437" t="s">
        <v>34</v>
      </c>
      <c r="N3437" t="s">
        <v>34</v>
      </c>
      <c r="O3437" t="s">
        <v>34</v>
      </c>
      <c r="P3437" t="s">
        <v>34</v>
      </c>
      <c r="Q3437" t="s">
        <v>34</v>
      </c>
      <c r="R3437" t="s">
        <v>34</v>
      </c>
      <c r="S3437" t="s">
        <v>34</v>
      </c>
      <c r="T3437" t="s">
        <v>34</v>
      </c>
      <c r="U3437" t="s">
        <v>39</v>
      </c>
      <c r="V3437" t="s">
        <v>34</v>
      </c>
      <c r="W3437" t="s">
        <v>40</v>
      </c>
      <c r="X3437">
        <v>20</v>
      </c>
      <c r="Y3437">
        <v>817.95</v>
      </c>
      <c r="Z3437">
        <v>0</v>
      </c>
      <c r="AA3437">
        <v>0</v>
      </c>
      <c r="AB3437">
        <v>1513.6</v>
      </c>
      <c r="AC3437">
        <v>2331.5500000000002</v>
      </c>
      <c r="AD3437" t="s">
        <v>41</v>
      </c>
      <c r="AE3437" t="s">
        <v>42</v>
      </c>
      <c r="AF3437" t="s">
        <v>42</v>
      </c>
      <c r="AG3437">
        <f t="shared" si="106"/>
        <v>0</v>
      </c>
      <c r="AH3437" t="str" cm="1">
        <f t="array" ref="AH3437">_xlfn.IFS(
X3437&lt;=20, "&lt;20",
AND(X3437&gt;=20, X3437&lt;50), "20-50",
AND(X3437&gt;=50, X3437&lt;100), "50-100",
X3437&gt;=100, "&gt;100"
)</f>
        <v>&lt;20</v>
      </c>
      <c r="AI3437">
        <f t="shared" si="107"/>
        <v>0</v>
      </c>
      <c r="AJ3437" t="str" cm="1">
        <f t="array" ref="AJ3437">_xlfn.IFS(
C3437&lt;=20, "&lt;20",
AND(C3437&gt;=20, C3437&lt;35), "20-35",
AND(C3437&gt;=35, C3437&lt;50), "35-50",
C3437&gt;=50, "50-100"
)</f>
        <v>50-100</v>
      </c>
      <c r="AK3437" t="str" cm="1">
        <f t="array" ref="AK3437">_xlfn.IFS(
G3437&lt;6, "&lt;6",
AND(G3437&gt;=6, G3437&lt;12), "6-12",
AND(G3437&gt;=12, G3437&lt;18), "12-18",  AND(G3437&gt;=18, G3437&lt;24), "18-24", G3437&gt;=24, "24-36")</f>
        <v>18-24</v>
      </c>
    </row>
    <row r="3438" spans="1:37" x14ac:dyDescent="0.3">
      <c r="A3438" t="s">
        <v>3538</v>
      </c>
      <c r="B3438" t="s">
        <v>44</v>
      </c>
      <c r="C3438">
        <v>33</v>
      </c>
      <c r="D3438" t="s">
        <v>37</v>
      </c>
      <c r="E3438" t="s">
        <v>130</v>
      </c>
      <c r="F3438">
        <v>13</v>
      </c>
      <c r="G3438">
        <v>36</v>
      </c>
      <c r="H3438" t="s">
        <v>66</v>
      </c>
      <c r="I3438" t="s">
        <v>37</v>
      </c>
      <c r="J3438" t="s">
        <v>34</v>
      </c>
      <c r="K3438" t="s">
        <v>34</v>
      </c>
      <c r="L3438" t="s">
        <v>34</v>
      </c>
      <c r="M3438" t="s">
        <v>34</v>
      </c>
      <c r="N3438" t="s">
        <v>34</v>
      </c>
      <c r="O3438" t="s">
        <v>34</v>
      </c>
      <c r="P3438" t="s">
        <v>34</v>
      </c>
      <c r="Q3438" t="s">
        <v>34</v>
      </c>
      <c r="R3438" t="s">
        <v>34</v>
      </c>
      <c r="S3438" t="s">
        <v>34</v>
      </c>
      <c r="T3438" t="s">
        <v>34</v>
      </c>
      <c r="U3438" t="s">
        <v>67</v>
      </c>
      <c r="V3438" t="s">
        <v>34</v>
      </c>
      <c r="W3438" t="s">
        <v>40</v>
      </c>
      <c r="X3438">
        <v>-3</v>
      </c>
      <c r="Y3438">
        <v>1458.1</v>
      </c>
      <c r="Z3438">
        <v>35.44</v>
      </c>
      <c r="AA3438">
        <v>0</v>
      </c>
      <c r="AB3438">
        <v>2224.6</v>
      </c>
      <c r="AC3438">
        <v>3647.26</v>
      </c>
      <c r="AD3438" t="s">
        <v>41</v>
      </c>
      <c r="AE3438" t="s">
        <v>42</v>
      </c>
      <c r="AF3438" t="s">
        <v>42</v>
      </c>
      <c r="AG3438">
        <f t="shared" si="106"/>
        <v>0</v>
      </c>
      <c r="AH3438" t="str" cm="1">
        <f t="array" ref="AH3438">_xlfn.IFS(
X3438&lt;=20, "&lt;20",
AND(X3438&gt;=20, X3438&lt;50), "20-50",
AND(X3438&gt;=50, X3438&lt;100), "50-100",
X3438&gt;=100, "&gt;100"
)</f>
        <v>&lt;20</v>
      </c>
      <c r="AI3438">
        <f t="shared" si="107"/>
        <v>0</v>
      </c>
      <c r="AJ3438" t="str" cm="1">
        <f t="array" ref="AJ3438">_xlfn.IFS(
C3438&lt;=20, "&lt;20",
AND(C3438&gt;=20, C3438&lt;35), "20-35",
AND(C3438&gt;=35, C3438&lt;50), "35-50",
C3438&gt;=50, "50-100"
)</f>
        <v>20-35</v>
      </c>
      <c r="AK3438" t="str" cm="1">
        <f t="array" ref="AK3438">_xlfn.IFS(
G3438&lt;6, "&lt;6",
AND(G3438&gt;=6, G3438&lt;12), "6-12",
AND(G3438&gt;=12, G3438&lt;18), "12-18",  AND(G3438&gt;=18, G3438&lt;24), "18-24", G3438&gt;=24, "24-36")</f>
        <v>24-36</v>
      </c>
    </row>
    <row r="3439" spans="1:37" x14ac:dyDescent="0.3">
      <c r="A3439" t="s">
        <v>3539</v>
      </c>
      <c r="B3439" t="s">
        <v>44</v>
      </c>
      <c r="C3439">
        <v>28</v>
      </c>
      <c r="D3439" t="s">
        <v>37</v>
      </c>
      <c r="E3439" t="s">
        <v>48</v>
      </c>
      <c r="F3439">
        <v>6</v>
      </c>
      <c r="G3439">
        <v>15</v>
      </c>
      <c r="H3439" t="s">
        <v>57</v>
      </c>
      <c r="I3439" t="s">
        <v>37</v>
      </c>
      <c r="J3439" t="s">
        <v>34</v>
      </c>
      <c r="K3439" t="s">
        <v>37</v>
      </c>
      <c r="L3439" t="s">
        <v>38</v>
      </c>
      <c r="M3439" t="s">
        <v>37</v>
      </c>
      <c r="N3439" t="s">
        <v>37</v>
      </c>
      <c r="O3439" t="s">
        <v>37</v>
      </c>
      <c r="P3439" t="s">
        <v>37</v>
      </c>
      <c r="Q3439" t="s">
        <v>34</v>
      </c>
      <c r="R3439" t="s">
        <v>34</v>
      </c>
      <c r="S3439" t="s">
        <v>37</v>
      </c>
      <c r="T3439" t="s">
        <v>37</v>
      </c>
      <c r="U3439" t="s">
        <v>39</v>
      </c>
      <c r="V3439" t="s">
        <v>34</v>
      </c>
      <c r="W3439" t="s">
        <v>40</v>
      </c>
      <c r="X3439">
        <v>65.599999999999994</v>
      </c>
      <c r="Y3439">
        <v>1010</v>
      </c>
      <c r="Z3439">
        <v>0</v>
      </c>
      <c r="AA3439">
        <v>0</v>
      </c>
      <c r="AB3439">
        <v>301.64999999999998</v>
      </c>
      <c r="AC3439">
        <v>1311.65</v>
      </c>
      <c r="AD3439" t="s">
        <v>41</v>
      </c>
      <c r="AE3439" t="s">
        <v>42</v>
      </c>
      <c r="AF3439" t="s">
        <v>42</v>
      </c>
      <c r="AG3439">
        <f t="shared" si="106"/>
        <v>0</v>
      </c>
      <c r="AH3439" t="str" cm="1">
        <f t="array" ref="AH3439">_xlfn.IFS(
X3439&lt;=20, "&lt;20",
AND(X3439&gt;=20, X3439&lt;50), "20-50",
AND(X3439&gt;=50, X3439&lt;100), "50-100",
X3439&gt;=100, "&gt;100"
)</f>
        <v>50-100</v>
      </c>
      <c r="AI3439">
        <f t="shared" si="107"/>
        <v>0</v>
      </c>
      <c r="AJ3439" t="str" cm="1">
        <f t="array" ref="AJ3439">_xlfn.IFS(
C3439&lt;=20, "&lt;20",
AND(C3439&gt;=20, C3439&lt;35), "20-35",
AND(C3439&gt;=35, C3439&lt;50), "35-50",
C3439&gt;=50, "50-100"
)</f>
        <v>20-35</v>
      </c>
      <c r="AK3439" t="str" cm="1">
        <f t="array" ref="AK3439">_xlfn.IFS(
G3439&lt;6, "&lt;6",
AND(G3439&gt;=6, G3439&lt;12), "6-12",
AND(G3439&gt;=12, G3439&lt;18), "12-18",  AND(G3439&gt;=18, G3439&lt;24), "18-24", G3439&gt;=24, "24-36")</f>
        <v>12-18</v>
      </c>
    </row>
    <row r="3440" spans="1:37" x14ac:dyDescent="0.3">
      <c r="A3440" t="s">
        <v>3540</v>
      </c>
      <c r="B3440" t="s">
        <v>44</v>
      </c>
      <c r="C3440">
        <v>39</v>
      </c>
      <c r="D3440" t="s">
        <v>37</v>
      </c>
      <c r="E3440" t="s">
        <v>56</v>
      </c>
      <c r="F3440">
        <v>5</v>
      </c>
      <c r="G3440">
        <v>22</v>
      </c>
      <c r="H3440" t="s">
        <v>36</v>
      </c>
      <c r="I3440" t="s">
        <v>37</v>
      </c>
      <c r="J3440" t="s">
        <v>34</v>
      </c>
      <c r="K3440" t="s">
        <v>37</v>
      </c>
      <c r="L3440" t="s">
        <v>72</v>
      </c>
      <c r="M3440" t="s">
        <v>37</v>
      </c>
      <c r="N3440" t="s">
        <v>34</v>
      </c>
      <c r="O3440" t="s">
        <v>34</v>
      </c>
      <c r="P3440" t="s">
        <v>37</v>
      </c>
      <c r="Q3440" t="s">
        <v>37</v>
      </c>
      <c r="R3440" t="s">
        <v>34</v>
      </c>
      <c r="S3440" t="s">
        <v>34</v>
      </c>
      <c r="T3440" t="s">
        <v>37</v>
      </c>
      <c r="U3440" t="s">
        <v>46</v>
      </c>
      <c r="V3440" t="s">
        <v>37</v>
      </c>
      <c r="W3440" t="s">
        <v>40</v>
      </c>
      <c r="X3440">
        <v>64.400000000000006</v>
      </c>
      <c r="Y3440">
        <v>195.65</v>
      </c>
      <c r="Z3440">
        <v>0</v>
      </c>
      <c r="AA3440">
        <v>0</v>
      </c>
      <c r="AB3440">
        <v>114.15</v>
      </c>
      <c r="AC3440">
        <v>309.8</v>
      </c>
      <c r="AD3440" t="s">
        <v>85</v>
      </c>
      <c r="AE3440" t="s">
        <v>42</v>
      </c>
      <c r="AF3440" t="s">
        <v>42</v>
      </c>
      <c r="AG3440">
        <f t="shared" si="106"/>
        <v>0</v>
      </c>
      <c r="AH3440" t="str" cm="1">
        <f t="array" ref="AH3440">_xlfn.IFS(
X3440&lt;=20, "&lt;20",
AND(X3440&gt;=20, X3440&lt;50), "20-50",
AND(X3440&gt;=50, X3440&lt;100), "50-100",
X3440&gt;=100, "&gt;100"
)</f>
        <v>50-100</v>
      </c>
      <c r="AI3440">
        <f t="shared" si="107"/>
        <v>1</v>
      </c>
      <c r="AJ3440" t="str" cm="1">
        <f t="array" ref="AJ3440">_xlfn.IFS(
C3440&lt;=20, "&lt;20",
AND(C3440&gt;=20, C3440&lt;35), "20-35",
AND(C3440&gt;=35, C3440&lt;50), "35-50",
C3440&gt;=50, "50-100"
)</f>
        <v>35-50</v>
      </c>
      <c r="AK3440" t="str" cm="1">
        <f t="array" ref="AK3440">_xlfn.IFS(
G3440&lt;6, "&lt;6",
AND(G3440&gt;=6, G3440&lt;12), "6-12",
AND(G3440&gt;=12, G3440&lt;18), "12-18",  AND(G3440&gt;=18, G3440&lt;24), "18-24", G3440&gt;=24, "24-36")</f>
        <v>18-24</v>
      </c>
    </row>
    <row r="3441" spans="1:37" x14ac:dyDescent="0.3">
      <c r="A3441" t="s">
        <v>3541</v>
      </c>
      <c r="B3441" t="s">
        <v>44</v>
      </c>
      <c r="C3441">
        <v>63</v>
      </c>
      <c r="D3441" t="s">
        <v>34</v>
      </c>
      <c r="E3441" t="s">
        <v>114</v>
      </c>
      <c r="F3441">
        <v>6</v>
      </c>
      <c r="G3441">
        <v>15</v>
      </c>
      <c r="H3441" t="s">
        <v>36</v>
      </c>
      <c r="I3441" t="s">
        <v>37</v>
      </c>
      <c r="J3441" t="s">
        <v>34</v>
      </c>
      <c r="K3441" t="s">
        <v>37</v>
      </c>
      <c r="L3441" t="s">
        <v>72</v>
      </c>
      <c r="M3441" t="s">
        <v>34</v>
      </c>
      <c r="N3441" t="s">
        <v>34</v>
      </c>
      <c r="O3441" t="s">
        <v>37</v>
      </c>
      <c r="P3441" t="s">
        <v>34</v>
      </c>
      <c r="Q3441" t="s">
        <v>34</v>
      </c>
      <c r="R3441" t="s">
        <v>34</v>
      </c>
      <c r="S3441" t="s">
        <v>34</v>
      </c>
      <c r="T3441" t="s">
        <v>37</v>
      </c>
      <c r="U3441" t="s">
        <v>46</v>
      </c>
      <c r="V3441" t="s">
        <v>34</v>
      </c>
      <c r="W3441" t="s">
        <v>51</v>
      </c>
      <c r="X3441">
        <v>-4</v>
      </c>
      <c r="Y3441">
        <v>340.25</v>
      </c>
      <c r="Z3441">
        <v>0</v>
      </c>
      <c r="AA3441">
        <v>0</v>
      </c>
      <c r="AB3441">
        <v>35.909999999999997</v>
      </c>
      <c r="AC3441">
        <v>376.16</v>
      </c>
      <c r="AD3441" t="s">
        <v>52</v>
      </c>
      <c r="AE3441" t="s">
        <v>94</v>
      </c>
      <c r="AF3441" t="s">
        <v>95</v>
      </c>
      <c r="AG3441">
        <f t="shared" si="106"/>
        <v>1</v>
      </c>
      <c r="AH3441" t="str" cm="1">
        <f t="array" ref="AH3441">_xlfn.IFS(
X3441&lt;=20, "&lt;20",
AND(X3441&gt;=20, X3441&lt;50), "20-50",
AND(X3441&gt;=50, X3441&lt;100), "50-100",
X3441&gt;=100, "&gt;100"
)</f>
        <v>&lt;20</v>
      </c>
      <c r="AI3441">
        <f t="shared" si="107"/>
        <v>0</v>
      </c>
      <c r="AJ3441" t="str" cm="1">
        <f t="array" ref="AJ3441">_xlfn.IFS(
C3441&lt;=20, "&lt;20",
AND(C3441&gt;=20, C3441&lt;35), "20-35",
AND(C3441&gt;=35, C3441&lt;50), "35-50",
C3441&gt;=50, "50-100"
)</f>
        <v>50-100</v>
      </c>
      <c r="AK3441" t="str" cm="1">
        <f t="array" ref="AK3441">_xlfn.IFS(
G3441&lt;6, "&lt;6",
AND(G3441&gt;=6, G3441&lt;12), "6-12",
AND(G3441&gt;=12, G3441&lt;18), "12-18",  AND(G3441&gt;=18, G3441&lt;24), "18-24", G3441&gt;=24, "24-36")</f>
        <v>12-18</v>
      </c>
    </row>
    <row r="3442" spans="1:37" x14ac:dyDescent="0.3">
      <c r="A3442" t="s">
        <v>3542</v>
      </c>
      <c r="B3442" t="s">
        <v>44</v>
      </c>
      <c r="C3442">
        <v>66</v>
      </c>
      <c r="D3442" t="s">
        <v>37</v>
      </c>
      <c r="E3442" t="s">
        <v>64</v>
      </c>
      <c r="F3442">
        <v>2</v>
      </c>
      <c r="G3442">
        <v>35</v>
      </c>
      <c r="H3442" t="s">
        <v>110</v>
      </c>
      <c r="I3442" t="s">
        <v>37</v>
      </c>
      <c r="J3442" t="s">
        <v>37</v>
      </c>
      <c r="K3442" t="s">
        <v>37</v>
      </c>
      <c r="L3442" t="s">
        <v>50</v>
      </c>
      <c r="M3442" t="s">
        <v>34</v>
      </c>
      <c r="N3442" t="s">
        <v>34</v>
      </c>
      <c r="O3442" t="s">
        <v>37</v>
      </c>
      <c r="P3442" t="s">
        <v>34</v>
      </c>
      <c r="Q3442" t="s">
        <v>37</v>
      </c>
      <c r="R3442" t="s">
        <v>37</v>
      </c>
      <c r="S3442" t="s">
        <v>34</v>
      </c>
      <c r="T3442" t="s">
        <v>37</v>
      </c>
      <c r="U3442" t="s">
        <v>46</v>
      </c>
      <c r="V3442" t="s">
        <v>37</v>
      </c>
      <c r="W3442" t="s">
        <v>51</v>
      </c>
      <c r="X3442">
        <v>101.4</v>
      </c>
      <c r="Y3442">
        <v>3496.3</v>
      </c>
      <c r="Z3442">
        <v>0</v>
      </c>
      <c r="AA3442">
        <v>0</v>
      </c>
      <c r="AB3442">
        <v>1389.15</v>
      </c>
      <c r="AC3442">
        <v>4885.45</v>
      </c>
      <c r="AD3442" t="s">
        <v>52</v>
      </c>
      <c r="AE3442" t="s">
        <v>53</v>
      </c>
      <c r="AF3442" t="s">
        <v>162</v>
      </c>
      <c r="AG3442">
        <f t="shared" si="106"/>
        <v>1</v>
      </c>
      <c r="AH3442" t="str" cm="1">
        <f t="array" ref="AH3442">_xlfn.IFS(
X3442&lt;=20, "&lt;20",
AND(X3442&gt;=20, X3442&lt;50), "20-50",
AND(X3442&gt;=50, X3442&lt;100), "50-100",
X3442&gt;=100, "&gt;100"
)</f>
        <v>&gt;100</v>
      </c>
      <c r="AI3442">
        <f t="shared" si="107"/>
        <v>0</v>
      </c>
      <c r="AJ3442" t="str" cm="1">
        <f t="array" ref="AJ3442">_xlfn.IFS(
C3442&lt;=20, "&lt;20",
AND(C3442&gt;=20, C3442&lt;35), "20-35",
AND(C3442&gt;=35, C3442&lt;50), "35-50",
C3442&gt;=50, "50-100"
)</f>
        <v>50-100</v>
      </c>
      <c r="AK3442" t="str" cm="1">
        <f t="array" ref="AK3442">_xlfn.IFS(
G3442&lt;6, "&lt;6",
AND(G3442&gt;=6, G3442&lt;12), "6-12",
AND(G3442&gt;=12, G3442&lt;18), "12-18",  AND(G3442&gt;=18, G3442&lt;24), "18-24", G3442&gt;=24, "24-36")</f>
        <v>24-36</v>
      </c>
    </row>
    <row r="3443" spans="1:37" x14ac:dyDescent="0.3">
      <c r="A3443" t="s">
        <v>3543</v>
      </c>
      <c r="B3443" t="s">
        <v>44</v>
      </c>
      <c r="C3443">
        <v>37</v>
      </c>
      <c r="D3443" t="s">
        <v>34</v>
      </c>
      <c r="E3443" t="s">
        <v>164</v>
      </c>
      <c r="F3443">
        <v>14</v>
      </c>
      <c r="G3443">
        <v>9</v>
      </c>
      <c r="H3443" t="s">
        <v>49</v>
      </c>
      <c r="I3443" t="s">
        <v>37</v>
      </c>
      <c r="J3443" t="s">
        <v>34</v>
      </c>
      <c r="K3443" t="s">
        <v>37</v>
      </c>
      <c r="L3443" t="s">
        <v>38</v>
      </c>
      <c r="M3443" t="s">
        <v>34</v>
      </c>
      <c r="N3443" t="s">
        <v>34</v>
      </c>
      <c r="O3443" t="s">
        <v>34</v>
      </c>
      <c r="P3443" t="s">
        <v>34</v>
      </c>
      <c r="Q3443" t="s">
        <v>34</v>
      </c>
      <c r="R3443" t="s">
        <v>34</v>
      </c>
      <c r="S3443" t="s">
        <v>34</v>
      </c>
      <c r="T3443" t="s">
        <v>37</v>
      </c>
      <c r="U3443" t="s">
        <v>46</v>
      </c>
      <c r="V3443" t="s">
        <v>37</v>
      </c>
      <c r="W3443" t="s">
        <v>40</v>
      </c>
      <c r="X3443">
        <v>44.6</v>
      </c>
      <c r="Y3443">
        <v>80.55</v>
      </c>
      <c r="Z3443">
        <v>0</v>
      </c>
      <c r="AA3443">
        <v>0</v>
      </c>
      <c r="AB3443">
        <v>60.38</v>
      </c>
      <c r="AC3443">
        <v>140.93</v>
      </c>
      <c r="AD3443" t="s">
        <v>52</v>
      </c>
      <c r="AE3443" t="s">
        <v>100</v>
      </c>
      <c r="AF3443" t="s">
        <v>178</v>
      </c>
      <c r="AG3443">
        <f t="shared" si="106"/>
        <v>1</v>
      </c>
      <c r="AH3443" t="str" cm="1">
        <f t="array" ref="AH3443">_xlfn.IFS(
X3443&lt;=20, "&lt;20",
AND(X3443&gt;=20, X3443&lt;50), "20-50",
AND(X3443&gt;=50, X3443&lt;100), "50-100",
X3443&gt;=100, "&gt;100"
)</f>
        <v>20-50</v>
      </c>
      <c r="AI3443">
        <f t="shared" si="107"/>
        <v>0</v>
      </c>
      <c r="AJ3443" t="str" cm="1">
        <f t="array" ref="AJ3443">_xlfn.IFS(
C3443&lt;=20, "&lt;20",
AND(C3443&gt;=20, C3443&lt;35), "20-35",
AND(C3443&gt;=35, C3443&lt;50), "35-50",
C3443&gt;=50, "50-100"
)</f>
        <v>35-50</v>
      </c>
      <c r="AK3443" t="str" cm="1">
        <f t="array" ref="AK3443">_xlfn.IFS(
G3443&lt;6, "&lt;6",
AND(G3443&gt;=6, G3443&lt;12), "6-12",
AND(G3443&gt;=12, G3443&lt;18), "12-18",  AND(G3443&gt;=18, G3443&lt;24), "18-24", G3443&gt;=24, "24-36")</f>
        <v>6-12</v>
      </c>
    </row>
    <row r="3444" spans="1:37" x14ac:dyDescent="0.3">
      <c r="A3444" t="s">
        <v>3544</v>
      </c>
      <c r="B3444" t="s">
        <v>44</v>
      </c>
      <c r="C3444">
        <v>53</v>
      </c>
      <c r="D3444" t="s">
        <v>34</v>
      </c>
      <c r="E3444" t="s">
        <v>76</v>
      </c>
      <c r="F3444">
        <v>10</v>
      </c>
      <c r="G3444">
        <v>31</v>
      </c>
      <c r="H3444" t="s">
        <v>110</v>
      </c>
      <c r="I3444" t="s">
        <v>37</v>
      </c>
      <c r="J3444" t="s">
        <v>34</v>
      </c>
      <c r="K3444" t="s">
        <v>34</v>
      </c>
      <c r="L3444" t="s">
        <v>34</v>
      </c>
      <c r="M3444" t="s">
        <v>34</v>
      </c>
      <c r="N3444" t="s">
        <v>34</v>
      </c>
      <c r="O3444" t="s">
        <v>34</v>
      </c>
      <c r="P3444" t="s">
        <v>34</v>
      </c>
      <c r="Q3444" t="s">
        <v>34</v>
      </c>
      <c r="R3444" t="s">
        <v>34</v>
      </c>
      <c r="S3444" t="s">
        <v>34</v>
      </c>
      <c r="T3444" t="s">
        <v>34</v>
      </c>
      <c r="U3444" t="s">
        <v>39</v>
      </c>
      <c r="V3444" t="s">
        <v>34</v>
      </c>
      <c r="W3444" t="s">
        <v>143</v>
      </c>
      <c r="X3444">
        <v>19.850000000000001</v>
      </c>
      <c r="Y3444">
        <v>535.04999999999995</v>
      </c>
      <c r="Z3444">
        <v>0</v>
      </c>
      <c r="AA3444">
        <v>0</v>
      </c>
      <c r="AB3444">
        <v>58</v>
      </c>
      <c r="AC3444">
        <v>593.04999999999995</v>
      </c>
      <c r="AD3444" t="s">
        <v>41</v>
      </c>
      <c r="AE3444" t="s">
        <v>42</v>
      </c>
      <c r="AF3444" t="s">
        <v>42</v>
      </c>
      <c r="AG3444">
        <f t="shared" si="106"/>
        <v>0</v>
      </c>
      <c r="AH3444" t="str" cm="1">
        <f t="array" ref="AH3444">_xlfn.IFS(
X3444&lt;=20, "&lt;20",
AND(X3444&gt;=20, X3444&lt;50), "20-50",
AND(X3444&gt;=50, X3444&lt;100), "50-100",
X3444&gt;=100, "&gt;100"
)</f>
        <v>&lt;20</v>
      </c>
      <c r="AI3444">
        <f t="shared" si="107"/>
        <v>0</v>
      </c>
      <c r="AJ3444" t="str" cm="1">
        <f t="array" ref="AJ3444">_xlfn.IFS(
C3444&lt;=20, "&lt;20",
AND(C3444&gt;=20, C3444&lt;35), "20-35",
AND(C3444&gt;=35, C3444&lt;50), "35-50",
C3444&gt;=50, "50-100"
)</f>
        <v>50-100</v>
      </c>
      <c r="AK3444" t="str" cm="1">
        <f t="array" ref="AK3444">_xlfn.IFS(
G3444&lt;6, "&lt;6",
AND(G3444&gt;=6, G3444&lt;12), "6-12",
AND(G3444&gt;=12, G3444&lt;18), "12-18",  AND(G3444&gt;=18, G3444&lt;24), "18-24", G3444&gt;=24, "24-36")</f>
        <v>24-36</v>
      </c>
    </row>
    <row r="3445" spans="1:37" x14ac:dyDescent="0.3">
      <c r="A3445" t="s">
        <v>3545</v>
      </c>
      <c r="B3445" t="s">
        <v>33</v>
      </c>
      <c r="C3445">
        <v>33</v>
      </c>
      <c r="D3445" t="s">
        <v>34</v>
      </c>
      <c r="E3445" t="s">
        <v>124</v>
      </c>
      <c r="F3445">
        <v>7</v>
      </c>
      <c r="G3445">
        <v>19</v>
      </c>
      <c r="H3445" t="s">
        <v>66</v>
      </c>
      <c r="I3445" t="s">
        <v>34</v>
      </c>
      <c r="J3445" t="s">
        <v>34</v>
      </c>
      <c r="K3445" t="s">
        <v>37</v>
      </c>
      <c r="L3445" t="s">
        <v>38</v>
      </c>
      <c r="M3445" t="s">
        <v>37</v>
      </c>
      <c r="N3445" t="s">
        <v>37</v>
      </c>
      <c r="O3445" t="s">
        <v>37</v>
      </c>
      <c r="P3445" t="s">
        <v>37</v>
      </c>
      <c r="Q3445" t="s">
        <v>37</v>
      </c>
      <c r="R3445" t="s">
        <v>37</v>
      </c>
      <c r="S3445" t="s">
        <v>37</v>
      </c>
      <c r="T3445" t="s">
        <v>37</v>
      </c>
      <c r="U3445" t="s">
        <v>67</v>
      </c>
      <c r="V3445" t="s">
        <v>37</v>
      </c>
      <c r="W3445" t="s">
        <v>51</v>
      </c>
      <c r="X3445">
        <v>63.7</v>
      </c>
      <c r="Y3445">
        <v>4464.8</v>
      </c>
      <c r="Z3445">
        <v>0</v>
      </c>
      <c r="AA3445">
        <v>0</v>
      </c>
      <c r="AB3445">
        <v>0</v>
      </c>
      <c r="AC3445">
        <v>4464.8</v>
      </c>
      <c r="AD3445" t="s">
        <v>41</v>
      </c>
      <c r="AE3445" t="s">
        <v>42</v>
      </c>
      <c r="AF3445" t="s">
        <v>42</v>
      </c>
      <c r="AG3445">
        <f t="shared" si="106"/>
        <v>0</v>
      </c>
      <c r="AH3445" t="str" cm="1">
        <f t="array" ref="AH3445">_xlfn.IFS(
X3445&lt;=20, "&lt;20",
AND(X3445&gt;=20, X3445&lt;50), "20-50",
AND(X3445&gt;=50, X3445&lt;100), "50-100",
X3445&gt;=100, "&gt;100"
)</f>
        <v>50-100</v>
      </c>
      <c r="AI3445">
        <f t="shared" si="107"/>
        <v>0</v>
      </c>
      <c r="AJ3445" t="str" cm="1">
        <f t="array" ref="AJ3445">_xlfn.IFS(
C3445&lt;=20, "&lt;20",
AND(C3445&gt;=20, C3445&lt;35), "20-35",
AND(C3445&gt;=35, C3445&lt;50), "35-50",
C3445&gt;=50, "50-100"
)</f>
        <v>20-35</v>
      </c>
      <c r="AK3445" t="str" cm="1">
        <f t="array" ref="AK3445">_xlfn.IFS(
G3445&lt;6, "&lt;6",
AND(G3445&gt;=6, G3445&lt;12), "6-12",
AND(G3445&gt;=12, G3445&lt;18), "12-18",  AND(G3445&gt;=18, G3445&lt;24), "18-24", G3445&gt;=24, "24-36")</f>
        <v>18-24</v>
      </c>
    </row>
    <row r="3446" spans="1:37" x14ac:dyDescent="0.3">
      <c r="A3446" t="s">
        <v>3546</v>
      </c>
      <c r="B3446" t="s">
        <v>44</v>
      </c>
      <c r="C3446">
        <v>47</v>
      </c>
      <c r="D3446" t="s">
        <v>34</v>
      </c>
      <c r="E3446" t="s">
        <v>124</v>
      </c>
      <c r="F3446">
        <v>11</v>
      </c>
      <c r="G3446">
        <v>34</v>
      </c>
      <c r="H3446" t="s">
        <v>36</v>
      </c>
      <c r="I3446" t="s">
        <v>37</v>
      </c>
      <c r="J3446" t="s">
        <v>37</v>
      </c>
      <c r="K3446" t="s">
        <v>37</v>
      </c>
      <c r="L3446" t="s">
        <v>50</v>
      </c>
      <c r="M3446" t="s">
        <v>34</v>
      </c>
      <c r="N3446" t="s">
        <v>34</v>
      </c>
      <c r="O3446" t="s">
        <v>34</v>
      </c>
      <c r="P3446" t="s">
        <v>34</v>
      </c>
      <c r="Q3446" t="s">
        <v>37</v>
      </c>
      <c r="R3446" t="s">
        <v>37</v>
      </c>
      <c r="S3446" t="s">
        <v>37</v>
      </c>
      <c r="T3446" t="s">
        <v>37</v>
      </c>
      <c r="U3446" t="s">
        <v>46</v>
      </c>
      <c r="V3446" t="s">
        <v>37</v>
      </c>
      <c r="W3446" t="s">
        <v>143</v>
      </c>
      <c r="X3446">
        <v>94.55</v>
      </c>
      <c r="Y3446">
        <v>2724.6</v>
      </c>
      <c r="Z3446">
        <v>0</v>
      </c>
      <c r="AA3446">
        <v>0</v>
      </c>
      <c r="AB3446">
        <v>299.43</v>
      </c>
      <c r="AC3446">
        <v>3024.03</v>
      </c>
      <c r="AD3446" t="s">
        <v>52</v>
      </c>
      <c r="AE3446" t="s">
        <v>53</v>
      </c>
      <c r="AF3446" t="s">
        <v>91</v>
      </c>
      <c r="AG3446">
        <f t="shared" si="106"/>
        <v>1</v>
      </c>
      <c r="AH3446" t="str" cm="1">
        <f t="array" ref="AH3446">_xlfn.IFS(
X3446&lt;=20, "&lt;20",
AND(X3446&gt;=20, X3446&lt;50), "20-50",
AND(X3446&gt;=50, X3446&lt;100), "50-100",
X3446&gt;=100, "&gt;100"
)</f>
        <v>50-100</v>
      </c>
      <c r="AI3446">
        <f t="shared" si="107"/>
        <v>0</v>
      </c>
      <c r="AJ3446" t="str" cm="1">
        <f t="array" ref="AJ3446">_xlfn.IFS(
C3446&lt;=20, "&lt;20",
AND(C3446&gt;=20, C3446&lt;35), "20-35",
AND(C3446&gt;=35, C3446&lt;50), "35-50",
C3446&gt;=50, "50-100"
)</f>
        <v>35-50</v>
      </c>
      <c r="AK3446" t="str" cm="1">
        <f t="array" ref="AK3446">_xlfn.IFS(
G3446&lt;6, "&lt;6",
AND(G3446&gt;=6, G3446&lt;12), "6-12",
AND(G3446&gt;=12, G3446&lt;18), "12-18",  AND(G3446&gt;=18, G3446&lt;24), "18-24", G3446&gt;=24, "24-36")</f>
        <v>24-36</v>
      </c>
    </row>
    <row r="3447" spans="1:37" x14ac:dyDescent="0.3">
      <c r="A3447" t="s">
        <v>3547</v>
      </c>
      <c r="B3447" t="s">
        <v>33</v>
      </c>
      <c r="C3447">
        <v>35</v>
      </c>
      <c r="D3447" t="s">
        <v>34</v>
      </c>
      <c r="E3447" t="s">
        <v>45</v>
      </c>
      <c r="F3447">
        <v>10</v>
      </c>
      <c r="G3447">
        <v>12</v>
      </c>
      <c r="H3447" t="s">
        <v>36</v>
      </c>
      <c r="I3447" t="s">
        <v>37</v>
      </c>
      <c r="J3447" t="s">
        <v>34</v>
      </c>
      <c r="K3447" t="s">
        <v>37</v>
      </c>
      <c r="L3447" t="s">
        <v>72</v>
      </c>
      <c r="M3447" t="s">
        <v>37</v>
      </c>
      <c r="N3447" t="s">
        <v>37</v>
      </c>
      <c r="O3447" t="s">
        <v>37</v>
      </c>
      <c r="P3447" t="s">
        <v>37</v>
      </c>
      <c r="Q3447" t="s">
        <v>37</v>
      </c>
      <c r="R3447" t="s">
        <v>37</v>
      </c>
      <c r="S3447" t="s">
        <v>37</v>
      </c>
      <c r="T3447" t="s">
        <v>37</v>
      </c>
      <c r="U3447" t="s">
        <v>67</v>
      </c>
      <c r="V3447" t="s">
        <v>37</v>
      </c>
      <c r="W3447" t="s">
        <v>40</v>
      </c>
      <c r="X3447">
        <v>84.4</v>
      </c>
      <c r="Y3447">
        <v>5969.3</v>
      </c>
      <c r="Z3447">
        <v>0</v>
      </c>
      <c r="AA3447">
        <v>0</v>
      </c>
      <c r="AB3447">
        <v>219.39</v>
      </c>
      <c r="AC3447">
        <v>6188.69</v>
      </c>
      <c r="AD3447" t="s">
        <v>41</v>
      </c>
      <c r="AE3447" t="s">
        <v>42</v>
      </c>
      <c r="AF3447" t="s">
        <v>42</v>
      </c>
      <c r="AG3447">
        <f t="shared" si="106"/>
        <v>0</v>
      </c>
      <c r="AH3447" t="str" cm="1">
        <f t="array" ref="AH3447">_xlfn.IFS(
X3447&lt;=20, "&lt;20",
AND(X3447&gt;=20, X3447&lt;50), "20-50",
AND(X3447&gt;=50, X3447&lt;100), "50-100",
X3447&gt;=100, "&gt;100"
)</f>
        <v>50-100</v>
      </c>
      <c r="AI3447">
        <f t="shared" si="107"/>
        <v>0</v>
      </c>
      <c r="AJ3447" t="str" cm="1">
        <f t="array" ref="AJ3447">_xlfn.IFS(
C3447&lt;=20, "&lt;20",
AND(C3447&gt;=20, C3447&lt;35), "20-35",
AND(C3447&gt;=35, C3447&lt;50), "35-50",
C3447&gt;=50, "50-100"
)</f>
        <v>35-50</v>
      </c>
      <c r="AK3447" t="str" cm="1">
        <f t="array" ref="AK3447">_xlfn.IFS(
G3447&lt;6, "&lt;6",
AND(G3447&gt;=6, G3447&lt;12), "6-12",
AND(G3447&gt;=12, G3447&lt;18), "12-18",  AND(G3447&gt;=18, G3447&lt;24), "18-24", G3447&gt;=24, "24-36")</f>
        <v>12-18</v>
      </c>
    </row>
    <row r="3448" spans="1:37" x14ac:dyDescent="0.3">
      <c r="A3448" t="s">
        <v>3548</v>
      </c>
      <c r="B3448" t="s">
        <v>44</v>
      </c>
      <c r="C3448">
        <v>56</v>
      </c>
      <c r="D3448" t="s">
        <v>34</v>
      </c>
      <c r="E3448" t="s">
        <v>158</v>
      </c>
      <c r="F3448">
        <v>12</v>
      </c>
      <c r="G3448">
        <v>9</v>
      </c>
      <c r="H3448" t="s">
        <v>36</v>
      </c>
      <c r="I3448" t="s">
        <v>37</v>
      </c>
      <c r="J3448" t="s">
        <v>34</v>
      </c>
      <c r="K3448" t="s">
        <v>37</v>
      </c>
      <c r="L3448" t="s">
        <v>72</v>
      </c>
      <c r="M3448" t="s">
        <v>37</v>
      </c>
      <c r="N3448" t="s">
        <v>37</v>
      </c>
      <c r="O3448" t="s">
        <v>37</v>
      </c>
      <c r="P3448" t="s">
        <v>37</v>
      </c>
      <c r="Q3448" t="s">
        <v>37</v>
      </c>
      <c r="R3448" t="s">
        <v>34</v>
      </c>
      <c r="S3448" t="s">
        <v>34</v>
      </c>
      <c r="T3448" t="s">
        <v>34</v>
      </c>
      <c r="U3448" t="s">
        <v>39</v>
      </c>
      <c r="V3448" t="s">
        <v>34</v>
      </c>
      <c r="W3448" t="s">
        <v>40</v>
      </c>
      <c r="X3448">
        <v>74.650000000000006</v>
      </c>
      <c r="Y3448">
        <v>2308.6</v>
      </c>
      <c r="Z3448">
        <v>0</v>
      </c>
      <c r="AA3448">
        <v>50</v>
      </c>
      <c r="AB3448">
        <v>126.6</v>
      </c>
      <c r="AC3448">
        <v>2485.1999999999998</v>
      </c>
      <c r="AD3448" t="s">
        <v>41</v>
      </c>
      <c r="AE3448" t="s">
        <v>42</v>
      </c>
      <c r="AF3448" t="s">
        <v>42</v>
      </c>
      <c r="AG3448">
        <f t="shared" si="106"/>
        <v>0</v>
      </c>
      <c r="AH3448" t="str" cm="1">
        <f t="array" ref="AH3448">_xlfn.IFS(
X3448&lt;=20, "&lt;20",
AND(X3448&gt;=20, X3448&lt;50), "20-50",
AND(X3448&gt;=50, X3448&lt;100), "50-100",
X3448&gt;=100, "&gt;100"
)</f>
        <v>50-100</v>
      </c>
      <c r="AI3448">
        <f t="shared" si="107"/>
        <v>0</v>
      </c>
      <c r="AJ3448" t="str" cm="1">
        <f t="array" ref="AJ3448">_xlfn.IFS(
C3448&lt;=20, "&lt;20",
AND(C3448&gt;=20, C3448&lt;35), "20-35",
AND(C3448&gt;=35, C3448&lt;50), "35-50",
C3448&gt;=50, "50-100"
)</f>
        <v>50-100</v>
      </c>
      <c r="AK3448" t="str" cm="1">
        <f t="array" ref="AK3448">_xlfn.IFS(
G3448&lt;6, "&lt;6",
AND(G3448&gt;=6, G3448&lt;12), "6-12",
AND(G3448&gt;=12, G3448&lt;18), "12-18",  AND(G3448&gt;=18, G3448&lt;24), "18-24", G3448&gt;=24, "24-36")</f>
        <v>6-12</v>
      </c>
    </row>
    <row r="3449" spans="1:37" x14ac:dyDescent="0.3">
      <c r="A3449" t="s">
        <v>3549</v>
      </c>
      <c r="B3449" t="s">
        <v>33</v>
      </c>
      <c r="C3449">
        <v>66</v>
      </c>
      <c r="D3449" t="s">
        <v>34</v>
      </c>
      <c r="E3449" t="s">
        <v>87</v>
      </c>
      <c r="F3449">
        <v>9</v>
      </c>
      <c r="G3449">
        <v>31</v>
      </c>
      <c r="H3449" t="s">
        <v>36</v>
      </c>
      <c r="I3449" t="s">
        <v>34</v>
      </c>
      <c r="J3449" t="s">
        <v>34</v>
      </c>
      <c r="K3449" t="s">
        <v>37</v>
      </c>
      <c r="L3449" t="s">
        <v>72</v>
      </c>
      <c r="M3449" t="s">
        <v>34</v>
      </c>
      <c r="N3449" t="s">
        <v>37</v>
      </c>
      <c r="O3449" t="s">
        <v>37</v>
      </c>
      <c r="P3449" t="s">
        <v>34</v>
      </c>
      <c r="Q3449" t="s">
        <v>34</v>
      </c>
      <c r="R3449" t="s">
        <v>34</v>
      </c>
      <c r="S3449" t="s">
        <v>34</v>
      </c>
      <c r="T3449" t="s">
        <v>37</v>
      </c>
      <c r="U3449" t="s">
        <v>46</v>
      </c>
      <c r="V3449" t="s">
        <v>37</v>
      </c>
      <c r="W3449" t="s">
        <v>40</v>
      </c>
      <c r="X3449">
        <v>34.299999999999997</v>
      </c>
      <c r="Y3449">
        <v>577.15</v>
      </c>
      <c r="Z3449">
        <v>0</v>
      </c>
      <c r="AA3449">
        <v>0</v>
      </c>
      <c r="AB3449">
        <v>0</v>
      </c>
      <c r="AC3449">
        <v>577.15</v>
      </c>
      <c r="AD3449" t="s">
        <v>41</v>
      </c>
      <c r="AE3449" t="s">
        <v>42</v>
      </c>
      <c r="AF3449" t="s">
        <v>42</v>
      </c>
      <c r="AG3449">
        <f t="shared" si="106"/>
        <v>0</v>
      </c>
      <c r="AH3449" t="str" cm="1">
        <f t="array" ref="AH3449">_xlfn.IFS(
X3449&lt;=20, "&lt;20",
AND(X3449&gt;=20, X3449&lt;50), "20-50",
AND(X3449&gt;=50, X3449&lt;100), "50-100",
X3449&gt;=100, "&gt;100"
)</f>
        <v>20-50</v>
      </c>
      <c r="AI3449">
        <f t="shared" si="107"/>
        <v>0</v>
      </c>
      <c r="AJ3449" t="str" cm="1">
        <f t="array" ref="AJ3449">_xlfn.IFS(
C3449&lt;=20, "&lt;20",
AND(C3449&gt;=20, C3449&lt;35), "20-35",
AND(C3449&gt;=35, C3449&lt;50), "35-50",
C3449&gt;=50, "50-100"
)</f>
        <v>50-100</v>
      </c>
      <c r="AK3449" t="str" cm="1">
        <f t="array" ref="AK3449">_xlfn.IFS(
G3449&lt;6, "&lt;6",
AND(G3449&gt;=6, G3449&lt;12), "6-12",
AND(G3449&gt;=12, G3449&lt;18), "12-18",  AND(G3449&gt;=18, G3449&lt;24), "18-24", G3449&gt;=24, "24-36")</f>
        <v>24-36</v>
      </c>
    </row>
    <row r="3450" spans="1:37" x14ac:dyDescent="0.3">
      <c r="A3450" t="s">
        <v>3550</v>
      </c>
      <c r="B3450" t="s">
        <v>33</v>
      </c>
      <c r="C3450">
        <v>59</v>
      </c>
      <c r="D3450" t="s">
        <v>37</v>
      </c>
      <c r="E3450" t="s">
        <v>76</v>
      </c>
      <c r="F3450">
        <v>15</v>
      </c>
      <c r="G3450">
        <v>26</v>
      </c>
      <c r="H3450" t="s">
        <v>70</v>
      </c>
      <c r="I3450" t="s">
        <v>37</v>
      </c>
      <c r="J3450" t="s">
        <v>37</v>
      </c>
      <c r="K3450" t="s">
        <v>34</v>
      </c>
      <c r="L3450" t="s">
        <v>34</v>
      </c>
      <c r="M3450" t="s">
        <v>34</v>
      </c>
      <c r="N3450" t="s">
        <v>34</v>
      </c>
      <c r="O3450" t="s">
        <v>34</v>
      </c>
      <c r="P3450" t="s">
        <v>34</v>
      </c>
      <c r="Q3450" t="s">
        <v>34</v>
      </c>
      <c r="R3450" t="s">
        <v>34</v>
      </c>
      <c r="S3450" t="s">
        <v>34</v>
      </c>
      <c r="T3450" t="s">
        <v>34</v>
      </c>
      <c r="U3450" t="s">
        <v>67</v>
      </c>
      <c r="V3450" t="s">
        <v>34</v>
      </c>
      <c r="W3450" t="s">
        <v>51</v>
      </c>
      <c r="X3450">
        <v>24.15</v>
      </c>
      <c r="Y3450">
        <v>1402.25</v>
      </c>
      <c r="Z3450">
        <v>29.41</v>
      </c>
      <c r="AA3450">
        <v>0</v>
      </c>
      <c r="AB3450">
        <v>2109.52</v>
      </c>
      <c r="AC3450">
        <v>3482.36</v>
      </c>
      <c r="AD3450" t="s">
        <v>41</v>
      </c>
      <c r="AE3450" t="s">
        <v>42</v>
      </c>
      <c r="AF3450" t="s">
        <v>42</v>
      </c>
      <c r="AG3450">
        <f t="shared" si="106"/>
        <v>0</v>
      </c>
      <c r="AH3450" t="str" cm="1">
        <f t="array" ref="AH3450">_xlfn.IFS(
X3450&lt;=20, "&lt;20",
AND(X3450&gt;=20, X3450&lt;50), "20-50",
AND(X3450&gt;=50, X3450&lt;100), "50-100",
X3450&gt;=100, "&gt;100"
)</f>
        <v>20-50</v>
      </c>
      <c r="AI3450">
        <f t="shared" si="107"/>
        <v>0</v>
      </c>
      <c r="AJ3450" t="str" cm="1">
        <f t="array" ref="AJ3450">_xlfn.IFS(
C3450&lt;=20, "&lt;20",
AND(C3450&gt;=20, C3450&lt;35), "20-35",
AND(C3450&gt;=35, C3450&lt;50), "35-50",
C3450&gt;=50, "50-100"
)</f>
        <v>50-100</v>
      </c>
      <c r="AK3450" t="str" cm="1">
        <f t="array" ref="AK3450">_xlfn.IFS(
G3450&lt;6, "&lt;6",
AND(G3450&gt;=6, G3450&lt;12), "6-12",
AND(G3450&gt;=12, G3450&lt;18), "12-18",  AND(G3450&gt;=18, G3450&lt;24), "18-24", G3450&gt;=24, "24-36")</f>
        <v>24-36</v>
      </c>
    </row>
    <row r="3451" spans="1:37" x14ac:dyDescent="0.3">
      <c r="A3451" t="s">
        <v>3551</v>
      </c>
      <c r="B3451" t="s">
        <v>44</v>
      </c>
      <c r="C3451">
        <v>25</v>
      </c>
      <c r="D3451" t="s">
        <v>37</v>
      </c>
      <c r="E3451" t="s">
        <v>48</v>
      </c>
      <c r="F3451">
        <v>0</v>
      </c>
      <c r="G3451">
        <v>23</v>
      </c>
      <c r="H3451" t="s">
        <v>36</v>
      </c>
      <c r="I3451" t="s">
        <v>37</v>
      </c>
      <c r="J3451" t="s">
        <v>34</v>
      </c>
      <c r="K3451" t="s">
        <v>34</v>
      </c>
      <c r="L3451" t="s">
        <v>34</v>
      </c>
      <c r="M3451" t="s">
        <v>34</v>
      </c>
      <c r="N3451" t="s">
        <v>34</v>
      </c>
      <c r="O3451" t="s">
        <v>34</v>
      </c>
      <c r="P3451" t="s">
        <v>34</v>
      </c>
      <c r="Q3451" t="s">
        <v>34</v>
      </c>
      <c r="R3451" t="s">
        <v>34</v>
      </c>
      <c r="S3451" t="s">
        <v>34</v>
      </c>
      <c r="T3451" t="s">
        <v>34</v>
      </c>
      <c r="U3451" t="s">
        <v>39</v>
      </c>
      <c r="V3451" t="s">
        <v>34</v>
      </c>
      <c r="W3451" t="s">
        <v>51</v>
      </c>
      <c r="X3451">
        <v>20.85</v>
      </c>
      <c r="Y3451">
        <v>720.05</v>
      </c>
      <c r="Z3451">
        <v>0</v>
      </c>
      <c r="AA3451">
        <v>0</v>
      </c>
      <c r="AB3451">
        <v>453.96</v>
      </c>
      <c r="AC3451">
        <v>1174.01</v>
      </c>
      <c r="AD3451" t="s">
        <v>41</v>
      </c>
      <c r="AE3451" t="s">
        <v>42</v>
      </c>
      <c r="AF3451" t="s">
        <v>42</v>
      </c>
      <c r="AG3451">
        <f t="shared" si="106"/>
        <v>0</v>
      </c>
      <c r="AH3451" t="str" cm="1">
        <f t="array" ref="AH3451">_xlfn.IFS(
X3451&lt;=20, "&lt;20",
AND(X3451&gt;=20, X3451&lt;50), "20-50",
AND(X3451&gt;=50, X3451&lt;100), "50-100",
X3451&gt;=100, "&gt;100"
)</f>
        <v>20-50</v>
      </c>
      <c r="AI3451">
        <f t="shared" si="107"/>
        <v>0</v>
      </c>
      <c r="AJ3451" t="str" cm="1">
        <f t="array" ref="AJ3451">_xlfn.IFS(
C3451&lt;=20, "&lt;20",
AND(C3451&gt;=20, C3451&lt;35), "20-35",
AND(C3451&gt;=35, C3451&lt;50), "35-50",
C3451&gt;=50, "50-100"
)</f>
        <v>20-35</v>
      </c>
      <c r="AK3451" t="str" cm="1">
        <f t="array" ref="AK3451">_xlfn.IFS(
G3451&lt;6, "&lt;6",
AND(G3451&gt;=6, G3451&lt;12), "6-12",
AND(G3451&gt;=12, G3451&lt;18), "12-18",  AND(G3451&gt;=18, G3451&lt;24), "18-24", G3451&gt;=24, "24-36")</f>
        <v>18-24</v>
      </c>
    </row>
    <row r="3452" spans="1:37" x14ac:dyDescent="0.3">
      <c r="A3452" t="s">
        <v>3552</v>
      </c>
      <c r="B3452" t="s">
        <v>44</v>
      </c>
      <c r="C3452">
        <v>39</v>
      </c>
      <c r="D3452" t="s">
        <v>34</v>
      </c>
      <c r="E3452" t="s">
        <v>45</v>
      </c>
      <c r="F3452">
        <v>2</v>
      </c>
      <c r="G3452">
        <v>14</v>
      </c>
      <c r="H3452" t="s">
        <v>36</v>
      </c>
      <c r="I3452" t="s">
        <v>37</v>
      </c>
      <c r="J3452" t="s">
        <v>37</v>
      </c>
      <c r="K3452" t="s">
        <v>37</v>
      </c>
      <c r="L3452" t="s">
        <v>72</v>
      </c>
      <c r="M3452" t="s">
        <v>37</v>
      </c>
      <c r="N3452" t="s">
        <v>37</v>
      </c>
      <c r="O3452" t="s">
        <v>34</v>
      </c>
      <c r="P3452" t="s">
        <v>37</v>
      </c>
      <c r="Q3452" t="s">
        <v>34</v>
      </c>
      <c r="R3452" t="s">
        <v>34</v>
      </c>
      <c r="S3452" t="s">
        <v>34</v>
      </c>
      <c r="T3452" t="s">
        <v>37</v>
      </c>
      <c r="U3452" t="s">
        <v>46</v>
      </c>
      <c r="V3452" t="s">
        <v>34</v>
      </c>
      <c r="W3452" t="s">
        <v>51</v>
      </c>
      <c r="X3452">
        <v>65.2</v>
      </c>
      <c r="Y3452">
        <v>3687.85</v>
      </c>
      <c r="Z3452">
        <v>0</v>
      </c>
      <c r="AA3452">
        <v>0</v>
      </c>
      <c r="AB3452">
        <v>87.78</v>
      </c>
      <c r="AC3452">
        <v>3775.63</v>
      </c>
      <c r="AD3452" t="s">
        <v>41</v>
      </c>
      <c r="AE3452" t="s">
        <v>42</v>
      </c>
      <c r="AF3452" t="s">
        <v>42</v>
      </c>
      <c r="AG3452">
        <f t="shared" si="106"/>
        <v>0</v>
      </c>
      <c r="AH3452" t="str" cm="1">
        <f t="array" ref="AH3452">_xlfn.IFS(
X3452&lt;=20, "&lt;20",
AND(X3452&gt;=20, X3452&lt;50), "20-50",
AND(X3452&gt;=50, X3452&lt;100), "50-100",
X3452&gt;=100, "&gt;100"
)</f>
        <v>50-100</v>
      </c>
      <c r="AI3452">
        <f t="shared" si="107"/>
        <v>0</v>
      </c>
      <c r="AJ3452" t="str" cm="1">
        <f t="array" ref="AJ3452">_xlfn.IFS(
C3452&lt;=20, "&lt;20",
AND(C3452&gt;=20, C3452&lt;35), "20-35",
AND(C3452&gt;=35, C3452&lt;50), "35-50",
C3452&gt;=50, "50-100"
)</f>
        <v>35-50</v>
      </c>
      <c r="AK3452" t="str" cm="1">
        <f t="array" ref="AK3452">_xlfn.IFS(
G3452&lt;6, "&lt;6",
AND(G3452&gt;=6, G3452&lt;12), "6-12",
AND(G3452&gt;=12, G3452&lt;18), "12-18",  AND(G3452&gt;=18, G3452&lt;24), "18-24", G3452&gt;=24, "24-36")</f>
        <v>12-18</v>
      </c>
    </row>
    <row r="3453" spans="1:37" x14ac:dyDescent="0.3">
      <c r="A3453" t="s">
        <v>3553</v>
      </c>
      <c r="B3453" t="s">
        <v>44</v>
      </c>
      <c r="C3453">
        <v>46</v>
      </c>
      <c r="D3453" t="s">
        <v>34</v>
      </c>
      <c r="E3453" t="s">
        <v>48</v>
      </c>
      <c r="F3453">
        <v>0</v>
      </c>
      <c r="G3453">
        <v>5</v>
      </c>
      <c r="H3453" t="s">
        <v>36</v>
      </c>
      <c r="I3453" t="s">
        <v>37</v>
      </c>
      <c r="J3453" t="s">
        <v>34</v>
      </c>
      <c r="K3453" t="s">
        <v>37</v>
      </c>
      <c r="L3453" t="s">
        <v>50</v>
      </c>
      <c r="M3453" t="s">
        <v>34</v>
      </c>
      <c r="N3453" t="s">
        <v>34</v>
      </c>
      <c r="O3453" t="s">
        <v>34</v>
      </c>
      <c r="P3453" t="s">
        <v>34</v>
      </c>
      <c r="Q3453" t="s">
        <v>34</v>
      </c>
      <c r="R3453" t="s">
        <v>34</v>
      </c>
      <c r="S3453" t="s">
        <v>34</v>
      </c>
      <c r="T3453" t="s">
        <v>34</v>
      </c>
      <c r="U3453" t="s">
        <v>46</v>
      </c>
      <c r="V3453" t="s">
        <v>37</v>
      </c>
      <c r="W3453" t="s">
        <v>40</v>
      </c>
      <c r="X3453">
        <v>69.599999999999994</v>
      </c>
      <c r="Y3453">
        <v>207.4</v>
      </c>
      <c r="Z3453">
        <v>0</v>
      </c>
      <c r="AA3453">
        <v>20</v>
      </c>
      <c r="AB3453">
        <v>86.91</v>
      </c>
      <c r="AC3453">
        <v>314.31</v>
      </c>
      <c r="AD3453" t="s">
        <v>85</v>
      </c>
      <c r="AE3453" t="s">
        <v>42</v>
      </c>
      <c r="AF3453" t="s">
        <v>42</v>
      </c>
      <c r="AG3453">
        <f t="shared" si="106"/>
        <v>0</v>
      </c>
      <c r="AH3453" t="str" cm="1">
        <f t="array" ref="AH3453">_xlfn.IFS(
X3453&lt;=20, "&lt;20",
AND(X3453&gt;=20, X3453&lt;50), "20-50",
AND(X3453&gt;=50, X3453&lt;100), "50-100",
X3453&gt;=100, "&gt;100"
)</f>
        <v>50-100</v>
      </c>
      <c r="AI3453">
        <f t="shared" si="107"/>
        <v>1</v>
      </c>
      <c r="AJ3453" t="str" cm="1">
        <f t="array" ref="AJ3453">_xlfn.IFS(
C3453&lt;=20, "&lt;20",
AND(C3453&gt;=20, C3453&lt;35), "20-35",
AND(C3453&gt;=35, C3453&lt;50), "35-50",
C3453&gt;=50, "50-100"
)</f>
        <v>35-50</v>
      </c>
      <c r="AK3453" t="str" cm="1">
        <f t="array" ref="AK3453">_xlfn.IFS(
G3453&lt;6, "&lt;6",
AND(G3453&gt;=6, G3453&lt;12), "6-12",
AND(G3453&gt;=12, G3453&lt;18), "12-18",  AND(G3453&gt;=18, G3453&lt;24), "18-24", G3453&gt;=24, "24-36")</f>
        <v>&lt;6</v>
      </c>
    </row>
    <row r="3454" spans="1:37" x14ac:dyDescent="0.3">
      <c r="A3454" t="s">
        <v>3554</v>
      </c>
      <c r="B3454" t="s">
        <v>44</v>
      </c>
      <c r="C3454">
        <v>29</v>
      </c>
      <c r="D3454" t="s">
        <v>34</v>
      </c>
      <c r="E3454" t="s">
        <v>61</v>
      </c>
      <c r="F3454">
        <v>13</v>
      </c>
      <c r="G3454">
        <v>1</v>
      </c>
      <c r="H3454" t="s">
        <v>36</v>
      </c>
      <c r="I3454" t="s">
        <v>37</v>
      </c>
      <c r="J3454" t="s">
        <v>37</v>
      </c>
      <c r="K3454" t="s">
        <v>37</v>
      </c>
      <c r="L3454" t="s">
        <v>50</v>
      </c>
      <c r="M3454" t="s">
        <v>34</v>
      </c>
      <c r="N3454" t="s">
        <v>37</v>
      </c>
      <c r="O3454" t="s">
        <v>34</v>
      </c>
      <c r="P3454" t="s">
        <v>37</v>
      </c>
      <c r="Q3454" t="s">
        <v>37</v>
      </c>
      <c r="R3454" t="s">
        <v>37</v>
      </c>
      <c r="S3454" t="s">
        <v>37</v>
      </c>
      <c r="T3454" t="s">
        <v>37</v>
      </c>
      <c r="U3454" t="s">
        <v>46</v>
      </c>
      <c r="V3454" t="s">
        <v>37</v>
      </c>
      <c r="W3454" t="s">
        <v>40</v>
      </c>
      <c r="X3454">
        <v>102.7</v>
      </c>
      <c r="Y3454">
        <v>5138.1000000000004</v>
      </c>
      <c r="Z3454">
        <v>0</v>
      </c>
      <c r="AA3454">
        <v>0</v>
      </c>
      <c r="AB3454">
        <v>2305.6799999999998</v>
      </c>
      <c r="AC3454">
        <v>7443.78</v>
      </c>
      <c r="AD3454" t="s">
        <v>41</v>
      </c>
      <c r="AE3454" t="s">
        <v>42</v>
      </c>
      <c r="AF3454" t="s">
        <v>42</v>
      </c>
      <c r="AG3454">
        <f t="shared" si="106"/>
        <v>0</v>
      </c>
      <c r="AH3454" t="str" cm="1">
        <f t="array" ref="AH3454">_xlfn.IFS(
X3454&lt;=20, "&lt;20",
AND(X3454&gt;=20, X3454&lt;50), "20-50",
AND(X3454&gt;=50, X3454&lt;100), "50-100",
X3454&gt;=100, "&gt;100"
)</f>
        <v>&gt;100</v>
      </c>
      <c r="AI3454">
        <f t="shared" si="107"/>
        <v>0</v>
      </c>
      <c r="AJ3454" t="str" cm="1">
        <f t="array" ref="AJ3454">_xlfn.IFS(
C3454&lt;=20, "&lt;20",
AND(C3454&gt;=20, C3454&lt;35), "20-35",
AND(C3454&gt;=35, C3454&lt;50), "35-50",
C3454&gt;=50, "50-100"
)</f>
        <v>20-35</v>
      </c>
      <c r="AK3454" t="str" cm="1">
        <f t="array" ref="AK3454">_xlfn.IFS(
G3454&lt;6, "&lt;6",
AND(G3454&gt;=6, G3454&lt;12), "6-12",
AND(G3454&gt;=12, G3454&lt;18), "12-18",  AND(G3454&gt;=18, G3454&lt;24), "18-24", G3454&gt;=24, "24-36")</f>
        <v>&lt;6</v>
      </c>
    </row>
    <row r="3455" spans="1:37" x14ac:dyDescent="0.3">
      <c r="A3455" t="s">
        <v>3555</v>
      </c>
      <c r="B3455" t="s">
        <v>44</v>
      </c>
      <c r="C3455">
        <v>44</v>
      </c>
      <c r="D3455" t="s">
        <v>37</v>
      </c>
      <c r="E3455" t="s">
        <v>45</v>
      </c>
      <c r="F3455">
        <v>6</v>
      </c>
      <c r="G3455">
        <v>7</v>
      </c>
      <c r="H3455" t="s">
        <v>49</v>
      </c>
      <c r="I3455" t="s">
        <v>37</v>
      </c>
      <c r="J3455" t="s">
        <v>34</v>
      </c>
      <c r="K3455" t="s">
        <v>34</v>
      </c>
      <c r="L3455" t="s">
        <v>34</v>
      </c>
      <c r="M3455" t="s">
        <v>34</v>
      </c>
      <c r="N3455" t="s">
        <v>34</v>
      </c>
      <c r="O3455" t="s">
        <v>34</v>
      </c>
      <c r="P3455" t="s">
        <v>34</v>
      </c>
      <c r="Q3455" t="s">
        <v>34</v>
      </c>
      <c r="R3455" t="s">
        <v>34</v>
      </c>
      <c r="S3455" t="s">
        <v>34</v>
      </c>
      <c r="T3455" t="s">
        <v>34</v>
      </c>
      <c r="U3455" t="s">
        <v>46</v>
      </c>
      <c r="V3455" t="s">
        <v>37</v>
      </c>
      <c r="W3455" t="s">
        <v>143</v>
      </c>
      <c r="X3455">
        <v>20</v>
      </c>
      <c r="Y3455">
        <v>40.9</v>
      </c>
      <c r="Z3455">
        <v>0</v>
      </c>
      <c r="AA3455">
        <v>0</v>
      </c>
      <c r="AB3455">
        <v>86.54</v>
      </c>
      <c r="AC3455">
        <v>127.44</v>
      </c>
      <c r="AD3455" t="s">
        <v>85</v>
      </c>
      <c r="AE3455" t="s">
        <v>42</v>
      </c>
      <c r="AF3455" t="s">
        <v>42</v>
      </c>
      <c r="AG3455">
        <f t="shared" si="106"/>
        <v>0</v>
      </c>
      <c r="AH3455" t="str" cm="1">
        <f t="array" ref="AH3455">_xlfn.IFS(
X3455&lt;=20, "&lt;20",
AND(X3455&gt;=20, X3455&lt;50), "20-50",
AND(X3455&gt;=50, X3455&lt;100), "50-100",
X3455&gt;=100, "&gt;100"
)</f>
        <v>&lt;20</v>
      </c>
      <c r="AI3455">
        <f t="shared" si="107"/>
        <v>1</v>
      </c>
      <c r="AJ3455" t="str" cm="1">
        <f t="array" ref="AJ3455">_xlfn.IFS(
C3455&lt;=20, "&lt;20",
AND(C3455&gt;=20, C3455&lt;35), "20-35",
AND(C3455&gt;=35, C3455&lt;50), "35-50",
C3455&gt;=50, "50-100"
)</f>
        <v>35-50</v>
      </c>
      <c r="AK3455" t="str" cm="1">
        <f t="array" ref="AK3455">_xlfn.IFS(
G3455&lt;6, "&lt;6",
AND(G3455&gt;=6, G3455&lt;12), "6-12",
AND(G3455&gt;=12, G3455&lt;18), "12-18",  AND(G3455&gt;=18, G3455&lt;24), "18-24", G3455&gt;=24, "24-36")</f>
        <v>6-12</v>
      </c>
    </row>
    <row r="3456" spans="1:37" x14ac:dyDescent="0.3">
      <c r="A3456" t="s">
        <v>3556</v>
      </c>
      <c r="B3456" t="s">
        <v>33</v>
      </c>
      <c r="C3456">
        <v>46</v>
      </c>
      <c r="D3456" t="s">
        <v>37</v>
      </c>
      <c r="E3456" t="s">
        <v>76</v>
      </c>
      <c r="F3456">
        <v>6</v>
      </c>
      <c r="G3456">
        <v>34</v>
      </c>
      <c r="H3456" t="s">
        <v>36</v>
      </c>
      <c r="I3456" t="s">
        <v>34</v>
      </c>
      <c r="J3456" t="s">
        <v>34</v>
      </c>
      <c r="K3456" t="s">
        <v>37</v>
      </c>
      <c r="L3456" t="s">
        <v>72</v>
      </c>
      <c r="M3456" t="s">
        <v>34</v>
      </c>
      <c r="N3456" t="s">
        <v>34</v>
      </c>
      <c r="O3456" t="s">
        <v>34</v>
      </c>
      <c r="P3456" t="s">
        <v>34</v>
      </c>
      <c r="Q3456" t="s">
        <v>34</v>
      </c>
      <c r="R3456" t="s">
        <v>34</v>
      </c>
      <c r="S3456" t="s">
        <v>34</v>
      </c>
      <c r="T3456" t="s">
        <v>37</v>
      </c>
      <c r="U3456" t="s">
        <v>46</v>
      </c>
      <c r="V3456" t="s">
        <v>34</v>
      </c>
      <c r="W3456" t="s">
        <v>40</v>
      </c>
      <c r="X3456">
        <v>25.1</v>
      </c>
      <c r="Y3456">
        <v>382.8</v>
      </c>
      <c r="Z3456">
        <v>0</v>
      </c>
      <c r="AA3456">
        <v>0</v>
      </c>
      <c r="AB3456">
        <v>0</v>
      </c>
      <c r="AC3456">
        <v>382.8</v>
      </c>
      <c r="AD3456" t="s">
        <v>41</v>
      </c>
      <c r="AE3456" t="s">
        <v>42</v>
      </c>
      <c r="AF3456" t="s">
        <v>42</v>
      </c>
      <c r="AG3456">
        <f t="shared" si="106"/>
        <v>0</v>
      </c>
      <c r="AH3456" t="str" cm="1">
        <f t="array" ref="AH3456">_xlfn.IFS(
X3456&lt;=20, "&lt;20",
AND(X3456&gt;=20, X3456&lt;50), "20-50",
AND(X3456&gt;=50, X3456&lt;100), "50-100",
X3456&gt;=100, "&gt;100"
)</f>
        <v>20-50</v>
      </c>
      <c r="AI3456">
        <f t="shared" si="107"/>
        <v>0</v>
      </c>
      <c r="AJ3456" t="str" cm="1">
        <f t="array" ref="AJ3456">_xlfn.IFS(
C3456&lt;=20, "&lt;20",
AND(C3456&gt;=20, C3456&lt;35), "20-35",
AND(C3456&gt;=35, C3456&lt;50), "35-50",
C3456&gt;=50, "50-100"
)</f>
        <v>35-50</v>
      </c>
      <c r="AK3456" t="str" cm="1">
        <f t="array" ref="AK3456">_xlfn.IFS(
G3456&lt;6, "&lt;6",
AND(G3456&gt;=6, G3456&lt;12), "6-12",
AND(G3456&gt;=12, G3456&lt;18), "12-18",  AND(G3456&gt;=18, G3456&lt;24), "18-24", G3456&gt;=24, "24-36")</f>
        <v>24-36</v>
      </c>
    </row>
    <row r="3457" spans="1:37" x14ac:dyDescent="0.3">
      <c r="A3457" t="s">
        <v>3557</v>
      </c>
      <c r="B3457" t="s">
        <v>44</v>
      </c>
      <c r="C3457">
        <v>81</v>
      </c>
      <c r="D3457" t="s">
        <v>37</v>
      </c>
      <c r="E3457" t="s">
        <v>76</v>
      </c>
      <c r="F3457">
        <v>10</v>
      </c>
      <c r="G3457">
        <v>7</v>
      </c>
      <c r="H3457" t="s">
        <v>36</v>
      </c>
      <c r="I3457" t="s">
        <v>37</v>
      </c>
      <c r="J3457" t="s">
        <v>37</v>
      </c>
      <c r="K3457" t="s">
        <v>37</v>
      </c>
      <c r="L3457" t="s">
        <v>50</v>
      </c>
      <c r="M3457" t="s">
        <v>34</v>
      </c>
      <c r="N3457" t="s">
        <v>34</v>
      </c>
      <c r="O3457" t="s">
        <v>34</v>
      </c>
      <c r="P3457" t="s">
        <v>34</v>
      </c>
      <c r="Q3457" t="s">
        <v>34</v>
      </c>
      <c r="R3457" t="s">
        <v>34</v>
      </c>
      <c r="S3457" t="s">
        <v>34</v>
      </c>
      <c r="T3457" t="s">
        <v>37</v>
      </c>
      <c r="U3457" t="s">
        <v>46</v>
      </c>
      <c r="V3457" t="s">
        <v>37</v>
      </c>
      <c r="W3457" t="s">
        <v>51</v>
      </c>
      <c r="X3457">
        <v>75.349999999999994</v>
      </c>
      <c r="Y3457">
        <v>75.349999999999994</v>
      </c>
      <c r="Z3457">
        <v>0</v>
      </c>
      <c r="AA3457">
        <v>0</v>
      </c>
      <c r="AB3457">
        <v>28.49</v>
      </c>
      <c r="AC3457">
        <v>103.84</v>
      </c>
      <c r="AD3457" t="s">
        <v>52</v>
      </c>
      <c r="AE3457" t="s">
        <v>104</v>
      </c>
      <c r="AF3457" t="s">
        <v>150</v>
      </c>
      <c r="AG3457">
        <f t="shared" si="106"/>
        <v>1</v>
      </c>
      <c r="AH3457" t="str" cm="1">
        <f t="array" ref="AH3457">_xlfn.IFS(
X3457&lt;=20, "&lt;20",
AND(X3457&gt;=20, X3457&lt;50), "20-50",
AND(X3457&gt;=50, X3457&lt;100), "50-100",
X3457&gt;=100, "&gt;100"
)</f>
        <v>50-100</v>
      </c>
      <c r="AI3457">
        <f t="shared" si="107"/>
        <v>0</v>
      </c>
      <c r="AJ3457" t="str" cm="1">
        <f t="array" ref="AJ3457">_xlfn.IFS(
C3457&lt;=20, "&lt;20",
AND(C3457&gt;=20, C3457&lt;35), "20-35",
AND(C3457&gt;=35, C3457&lt;50), "35-50",
C3457&gt;=50, "50-100"
)</f>
        <v>50-100</v>
      </c>
      <c r="AK3457" t="str" cm="1">
        <f t="array" ref="AK3457">_xlfn.IFS(
G3457&lt;6, "&lt;6",
AND(G3457&gt;=6, G3457&lt;12), "6-12",
AND(G3457&gt;=12, G3457&lt;18), "12-18",  AND(G3457&gt;=18, G3457&lt;24), "18-24", G3457&gt;=24, "24-36")</f>
        <v>6-12</v>
      </c>
    </row>
    <row r="3458" spans="1:37" x14ac:dyDescent="0.3">
      <c r="A3458" t="s">
        <v>3558</v>
      </c>
      <c r="B3458" t="s">
        <v>33</v>
      </c>
      <c r="C3458">
        <v>61</v>
      </c>
      <c r="D3458" t="s">
        <v>34</v>
      </c>
      <c r="E3458" t="s">
        <v>87</v>
      </c>
      <c r="F3458">
        <v>8</v>
      </c>
      <c r="G3458">
        <v>4</v>
      </c>
      <c r="H3458" t="s">
        <v>36</v>
      </c>
      <c r="I3458" t="s">
        <v>37</v>
      </c>
      <c r="J3458" t="s">
        <v>37</v>
      </c>
      <c r="K3458" t="s">
        <v>37</v>
      </c>
      <c r="L3458" t="s">
        <v>50</v>
      </c>
      <c r="M3458" t="s">
        <v>34</v>
      </c>
      <c r="N3458" t="s">
        <v>37</v>
      </c>
      <c r="O3458" t="s">
        <v>37</v>
      </c>
      <c r="P3458" t="s">
        <v>34</v>
      </c>
      <c r="Q3458" t="s">
        <v>34</v>
      </c>
      <c r="R3458" t="s">
        <v>37</v>
      </c>
      <c r="S3458" t="s">
        <v>34</v>
      </c>
      <c r="T3458" t="s">
        <v>37</v>
      </c>
      <c r="U3458" t="s">
        <v>46</v>
      </c>
      <c r="V3458" t="s">
        <v>37</v>
      </c>
      <c r="W3458" t="s">
        <v>51</v>
      </c>
      <c r="X3458">
        <v>95.9</v>
      </c>
      <c r="Y3458">
        <v>6503.2</v>
      </c>
      <c r="Z3458">
        <v>0</v>
      </c>
      <c r="AA3458">
        <v>0</v>
      </c>
      <c r="AB3458">
        <v>1337.56</v>
      </c>
      <c r="AC3458">
        <v>7840.76</v>
      </c>
      <c r="AD3458" t="s">
        <v>41</v>
      </c>
      <c r="AE3458" t="s">
        <v>42</v>
      </c>
      <c r="AF3458" t="s">
        <v>42</v>
      </c>
      <c r="AG3458">
        <f t="shared" si="106"/>
        <v>0</v>
      </c>
      <c r="AH3458" t="str" cm="1">
        <f t="array" ref="AH3458">_xlfn.IFS(
X3458&lt;=20, "&lt;20",
AND(X3458&gt;=20, X3458&lt;50), "20-50",
AND(X3458&gt;=50, X3458&lt;100), "50-100",
X3458&gt;=100, "&gt;100"
)</f>
        <v>50-100</v>
      </c>
      <c r="AI3458">
        <f t="shared" si="107"/>
        <v>0</v>
      </c>
      <c r="AJ3458" t="str" cm="1">
        <f t="array" ref="AJ3458">_xlfn.IFS(
C3458&lt;=20, "&lt;20",
AND(C3458&gt;=20, C3458&lt;35), "20-35",
AND(C3458&gt;=35, C3458&lt;50), "35-50",
C3458&gt;=50, "50-100"
)</f>
        <v>50-100</v>
      </c>
      <c r="AK3458" t="str" cm="1">
        <f t="array" ref="AK3458">_xlfn.IFS(
G3458&lt;6, "&lt;6",
AND(G3458&gt;=6, G3458&lt;12), "6-12",
AND(G3458&gt;=12, G3458&lt;18), "12-18",  AND(G3458&gt;=18, G3458&lt;24), "18-24", G3458&gt;=24, "24-36")</f>
        <v>&lt;6</v>
      </c>
    </row>
    <row r="3459" spans="1:37" x14ac:dyDescent="0.3">
      <c r="A3459" t="s">
        <v>3559</v>
      </c>
      <c r="B3459" t="s">
        <v>33</v>
      </c>
      <c r="C3459">
        <v>42</v>
      </c>
      <c r="D3459" t="s">
        <v>37</v>
      </c>
      <c r="E3459" t="s">
        <v>114</v>
      </c>
      <c r="F3459">
        <v>3</v>
      </c>
      <c r="G3459">
        <v>33</v>
      </c>
      <c r="H3459" t="s">
        <v>36</v>
      </c>
      <c r="I3459" t="s">
        <v>37</v>
      </c>
      <c r="J3459" t="s">
        <v>34</v>
      </c>
      <c r="K3459" t="s">
        <v>34</v>
      </c>
      <c r="L3459" t="s">
        <v>34</v>
      </c>
      <c r="M3459" t="s">
        <v>34</v>
      </c>
      <c r="N3459" t="s">
        <v>34</v>
      </c>
      <c r="O3459" t="s">
        <v>34</v>
      </c>
      <c r="P3459" t="s">
        <v>34</v>
      </c>
      <c r="Q3459" t="s">
        <v>34</v>
      </c>
      <c r="R3459" t="s">
        <v>34</v>
      </c>
      <c r="S3459" t="s">
        <v>34</v>
      </c>
      <c r="T3459" t="s">
        <v>34</v>
      </c>
      <c r="U3459" t="s">
        <v>67</v>
      </c>
      <c r="V3459" t="s">
        <v>34</v>
      </c>
      <c r="W3459" t="s">
        <v>40</v>
      </c>
      <c r="X3459">
        <v>20.75</v>
      </c>
      <c r="Y3459">
        <v>1118.8</v>
      </c>
      <c r="Z3459">
        <v>0</v>
      </c>
      <c r="AA3459">
        <v>0</v>
      </c>
      <c r="AB3459">
        <v>2207.61</v>
      </c>
      <c r="AC3459">
        <v>3326.41</v>
      </c>
      <c r="AD3459" t="s">
        <v>41</v>
      </c>
      <c r="AE3459" t="s">
        <v>42</v>
      </c>
      <c r="AF3459" t="s">
        <v>42</v>
      </c>
      <c r="AG3459">
        <f t="shared" ref="AG3459:AG3522" si="108">IF(AD3459="Churned", 1,0)</f>
        <v>0</v>
      </c>
      <c r="AH3459" t="str" cm="1">
        <f t="array" ref="AH3459">_xlfn.IFS(
X3459&lt;=20, "&lt;20",
AND(X3459&gt;=20, X3459&lt;50), "20-50",
AND(X3459&gt;=50, X3459&lt;100), "50-100",
X3459&gt;=100, "&gt;100"
)</f>
        <v>20-50</v>
      </c>
      <c r="AI3459">
        <f t="shared" ref="AI3459:AI3522" si="109">IF(AD3459="Joined", 1, 0)</f>
        <v>0</v>
      </c>
      <c r="AJ3459" t="str" cm="1">
        <f t="array" ref="AJ3459">_xlfn.IFS(
C3459&lt;=20, "&lt;20",
AND(C3459&gt;=20, C3459&lt;35), "20-35",
AND(C3459&gt;=35, C3459&lt;50), "35-50",
C3459&gt;=50, "50-100"
)</f>
        <v>35-50</v>
      </c>
      <c r="AK3459" t="str" cm="1">
        <f t="array" ref="AK3459">_xlfn.IFS(
G3459&lt;6, "&lt;6",
AND(G3459&gt;=6, G3459&lt;12), "6-12",
AND(G3459&gt;=12, G3459&lt;18), "12-18",  AND(G3459&gt;=18, G3459&lt;24), "18-24", G3459&gt;=24, "24-36")</f>
        <v>24-36</v>
      </c>
    </row>
    <row r="3460" spans="1:37" x14ac:dyDescent="0.3">
      <c r="A3460" t="s">
        <v>3560</v>
      </c>
      <c r="B3460" t="s">
        <v>33</v>
      </c>
      <c r="C3460">
        <v>43</v>
      </c>
      <c r="D3460" t="s">
        <v>37</v>
      </c>
      <c r="E3460" t="s">
        <v>76</v>
      </c>
      <c r="F3460">
        <v>4</v>
      </c>
      <c r="G3460">
        <v>12</v>
      </c>
      <c r="H3460" t="s">
        <v>66</v>
      </c>
      <c r="I3460" t="s">
        <v>37</v>
      </c>
      <c r="J3460" t="s">
        <v>37</v>
      </c>
      <c r="K3460" t="s">
        <v>37</v>
      </c>
      <c r="L3460" t="s">
        <v>72</v>
      </c>
      <c r="M3460" t="s">
        <v>37</v>
      </c>
      <c r="N3460" t="s">
        <v>34</v>
      </c>
      <c r="O3460" t="s">
        <v>34</v>
      </c>
      <c r="P3460" t="s">
        <v>34</v>
      </c>
      <c r="Q3460" t="s">
        <v>34</v>
      </c>
      <c r="R3460" t="s">
        <v>34</v>
      </c>
      <c r="S3460" t="s">
        <v>34</v>
      </c>
      <c r="T3460" t="s">
        <v>37</v>
      </c>
      <c r="U3460" t="s">
        <v>67</v>
      </c>
      <c r="V3460" t="s">
        <v>34</v>
      </c>
      <c r="W3460" t="s">
        <v>51</v>
      </c>
      <c r="X3460">
        <v>55.3</v>
      </c>
      <c r="Y3460">
        <v>3983.6</v>
      </c>
      <c r="Z3460">
        <v>0</v>
      </c>
      <c r="AA3460">
        <v>0</v>
      </c>
      <c r="AB3460">
        <v>1745.28</v>
      </c>
      <c r="AC3460">
        <v>5728.88</v>
      </c>
      <c r="AD3460" t="s">
        <v>41</v>
      </c>
      <c r="AE3460" t="s">
        <v>42</v>
      </c>
      <c r="AF3460" t="s">
        <v>42</v>
      </c>
      <c r="AG3460">
        <f t="shared" si="108"/>
        <v>0</v>
      </c>
      <c r="AH3460" t="str" cm="1">
        <f t="array" ref="AH3460">_xlfn.IFS(
X3460&lt;=20, "&lt;20",
AND(X3460&gt;=20, X3460&lt;50), "20-50",
AND(X3460&gt;=50, X3460&lt;100), "50-100",
X3460&gt;=100, "&gt;100"
)</f>
        <v>50-100</v>
      </c>
      <c r="AI3460">
        <f t="shared" si="109"/>
        <v>0</v>
      </c>
      <c r="AJ3460" t="str" cm="1">
        <f t="array" ref="AJ3460">_xlfn.IFS(
C3460&lt;=20, "&lt;20",
AND(C3460&gt;=20, C3460&lt;35), "20-35",
AND(C3460&gt;=35, C3460&lt;50), "35-50",
C3460&gt;=50, "50-100"
)</f>
        <v>35-50</v>
      </c>
      <c r="AK3460" t="str" cm="1">
        <f t="array" ref="AK3460">_xlfn.IFS(
G3460&lt;6, "&lt;6",
AND(G3460&gt;=6, G3460&lt;12), "6-12",
AND(G3460&gt;=12, G3460&lt;18), "12-18",  AND(G3460&gt;=18, G3460&lt;24), "18-24", G3460&gt;=24, "24-36")</f>
        <v>12-18</v>
      </c>
    </row>
    <row r="3461" spans="1:37" x14ac:dyDescent="0.3">
      <c r="A3461" t="s">
        <v>3561</v>
      </c>
      <c r="B3461" t="s">
        <v>44</v>
      </c>
      <c r="C3461">
        <v>61</v>
      </c>
      <c r="D3461" t="s">
        <v>37</v>
      </c>
      <c r="E3461" t="s">
        <v>35</v>
      </c>
      <c r="F3461">
        <v>12</v>
      </c>
      <c r="G3461">
        <v>12</v>
      </c>
      <c r="H3461" t="s">
        <v>36</v>
      </c>
      <c r="I3461" t="s">
        <v>37</v>
      </c>
      <c r="J3461" t="s">
        <v>37</v>
      </c>
      <c r="K3461" t="s">
        <v>37</v>
      </c>
      <c r="L3461" t="s">
        <v>50</v>
      </c>
      <c r="M3461" t="s">
        <v>34</v>
      </c>
      <c r="N3461" t="s">
        <v>34</v>
      </c>
      <c r="O3461" t="s">
        <v>37</v>
      </c>
      <c r="P3461" t="s">
        <v>37</v>
      </c>
      <c r="Q3461" t="s">
        <v>34</v>
      </c>
      <c r="R3461" t="s">
        <v>34</v>
      </c>
      <c r="S3461" t="s">
        <v>34</v>
      </c>
      <c r="T3461" t="s">
        <v>37</v>
      </c>
      <c r="U3461" t="s">
        <v>46</v>
      </c>
      <c r="V3461" t="s">
        <v>37</v>
      </c>
      <c r="W3461" t="s">
        <v>40</v>
      </c>
      <c r="X3461">
        <v>84.3</v>
      </c>
      <c r="Y3461">
        <v>2281.6</v>
      </c>
      <c r="Z3461">
        <v>0</v>
      </c>
      <c r="AA3461">
        <v>0</v>
      </c>
      <c r="AB3461">
        <v>979.94</v>
      </c>
      <c r="AC3461">
        <v>3261.54</v>
      </c>
      <c r="AD3461" t="s">
        <v>41</v>
      </c>
      <c r="AE3461" t="s">
        <v>42</v>
      </c>
      <c r="AF3461" t="s">
        <v>42</v>
      </c>
      <c r="AG3461">
        <f t="shared" si="108"/>
        <v>0</v>
      </c>
      <c r="AH3461" t="str" cm="1">
        <f t="array" ref="AH3461">_xlfn.IFS(
X3461&lt;=20, "&lt;20",
AND(X3461&gt;=20, X3461&lt;50), "20-50",
AND(X3461&gt;=50, X3461&lt;100), "50-100",
X3461&gt;=100, "&gt;100"
)</f>
        <v>50-100</v>
      </c>
      <c r="AI3461">
        <f t="shared" si="109"/>
        <v>0</v>
      </c>
      <c r="AJ3461" t="str" cm="1">
        <f t="array" ref="AJ3461">_xlfn.IFS(
C3461&lt;=20, "&lt;20",
AND(C3461&gt;=20, C3461&lt;35), "20-35",
AND(C3461&gt;=35, C3461&lt;50), "35-50",
C3461&gt;=50, "50-100"
)</f>
        <v>50-100</v>
      </c>
      <c r="AK3461" t="str" cm="1">
        <f t="array" ref="AK3461">_xlfn.IFS(
G3461&lt;6, "&lt;6",
AND(G3461&gt;=6, G3461&lt;12), "6-12",
AND(G3461&gt;=12, G3461&lt;18), "12-18",  AND(G3461&gt;=18, G3461&lt;24), "18-24", G3461&gt;=24, "24-36")</f>
        <v>12-18</v>
      </c>
    </row>
    <row r="3462" spans="1:37" x14ac:dyDescent="0.3">
      <c r="A3462" t="s">
        <v>3562</v>
      </c>
      <c r="B3462" t="s">
        <v>33</v>
      </c>
      <c r="C3462">
        <v>26</v>
      </c>
      <c r="D3462" t="s">
        <v>37</v>
      </c>
      <c r="E3462" t="s">
        <v>45</v>
      </c>
      <c r="F3462">
        <v>11</v>
      </c>
      <c r="G3462">
        <v>5</v>
      </c>
      <c r="H3462" t="s">
        <v>36</v>
      </c>
      <c r="I3462" t="s">
        <v>37</v>
      </c>
      <c r="J3462" t="s">
        <v>34</v>
      </c>
      <c r="K3462" t="s">
        <v>37</v>
      </c>
      <c r="L3462" t="s">
        <v>38</v>
      </c>
      <c r="M3462" t="s">
        <v>37</v>
      </c>
      <c r="N3462" t="s">
        <v>37</v>
      </c>
      <c r="O3462" t="s">
        <v>37</v>
      </c>
      <c r="P3462" t="s">
        <v>37</v>
      </c>
      <c r="Q3462" t="s">
        <v>34</v>
      </c>
      <c r="R3462" t="s">
        <v>37</v>
      </c>
      <c r="S3462" t="s">
        <v>37</v>
      </c>
      <c r="T3462" t="s">
        <v>37</v>
      </c>
      <c r="U3462" t="s">
        <v>67</v>
      </c>
      <c r="V3462" t="s">
        <v>34</v>
      </c>
      <c r="W3462" t="s">
        <v>51</v>
      </c>
      <c r="X3462">
        <v>76.099999999999994</v>
      </c>
      <c r="Y3462">
        <v>1054.8</v>
      </c>
      <c r="Z3462">
        <v>0</v>
      </c>
      <c r="AA3462">
        <v>0</v>
      </c>
      <c r="AB3462">
        <v>514.22</v>
      </c>
      <c r="AC3462">
        <v>1569.02</v>
      </c>
      <c r="AD3462" t="s">
        <v>41</v>
      </c>
      <c r="AE3462" t="s">
        <v>42</v>
      </c>
      <c r="AF3462" t="s">
        <v>42</v>
      </c>
      <c r="AG3462">
        <f t="shared" si="108"/>
        <v>0</v>
      </c>
      <c r="AH3462" t="str" cm="1">
        <f t="array" ref="AH3462">_xlfn.IFS(
X3462&lt;=20, "&lt;20",
AND(X3462&gt;=20, X3462&lt;50), "20-50",
AND(X3462&gt;=50, X3462&lt;100), "50-100",
X3462&gt;=100, "&gt;100"
)</f>
        <v>50-100</v>
      </c>
      <c r="AI3462">
        <f t="shared" si="109"/>
        <v>0</v>
      </c>
      <c r="AJ3462" t="str" cm="1">
        <f t="array" ref="AJ3462">_xlfn.IFS(
C3462&lt;=20, "&lt;20",
AND(C3462&gt;=20, C3462&lt;35), "20-35",
AND(C3462&gt;=35, C3462&lt;50), "35-50",
C3462&gt;=50, "50-100"
)</f>
        <v>20-35</v>
      </c>
      <c r="AK3462" t="str" cm="1">
        <f t="array" ref="AK3462">_xlfn.IFS(
G3462&lt;6, "&lt;6",
AND(G3462&gt;=6, G3462&lt;12), "6-12",
AND(G3462&gt;=12, G3462&lt;18), "12-18",  AND(G3462&gt;=18, G3462&lt;24), "18-24", G3462&gt;=24, "24-36")</f>
        <v>&lt;6</v>
      </c>
    </row>
    <row r="3463" spans="1:37" x14ac:dyDescent="0.3">
      <c r="A3463" t="s">
        <v>3563</v>
      </c>
      <c r="B3463" t="s">
        <v>44</v>
      </c>
      <c r="C3463">
        <v>23</v>
      </c>
      <c r="D3463" t="s">
        <v>37</v>
      </c>
      <c r="E3463" t="s">
        <v>74</v>
      </c>
      <c r="F3463">
        <v>15</v>
      </c>
      <c r="G3463">
        <v>4</v>
      </c>
      <c r="H3463" t="s">
        <v>110</v>
      </c>
      <c r="I3463" t="s">
        <v>37</v>
      </c>
      <c r="J3463" t="s">
        <v>37</v>
      </c>
      <c r="K3463" t="s">
        <v>37</v>
      </c>
      <c r="L3463" t="s">
        <v>50</v>
      </c>
      <c r="M3463" t="s">
        <v>34</v>
      </c>
      <c r="N3463" t="s">
        <v>34</v>
      </c>
      <c r="O3463" t="s">
        <v>37</v>
      </c>
      <c r="P3463" t="s">
        <v>34</v>
      </c>
      <c r="Q3463" t="s">
        <v>37</v>
      </c>
      <c r="R3463" t="s">
        <v>37</v>
      </c>
      <c r="S3463" t="s">
        <v>37</v>
      </c>
      <c r="T3463" t="s">
        <v>34</v>
      </c>
      <c r="U3463" t="s">
        <v>46</v>
      </c>
      <c r="V3463" t="s">
        <v>34</v>
      </c>
      <c r="W3463" t="s">
        <v>51</v>
      </c>
      <c r="X3463">
        <v>100.45</v>
      </c>
      <c r="Y3463">
        <v>3096.9</v>
      </c>
      <c r="Z3463">
        <v>0</v>
      </c>
      <c r="AA3463">
        <v>80</v>
      </c>
      <c r="AB3463">
        <v>1034.7</v>
      </c>
      <c r="AC3463">
        <v>4211.6000000000004</v>
      </c>
      <c r="AD3463" t="s">
        <v>41</v>
      </c>
      <c r="AE3463" t="s">
        <v>42</v>
      </c>
      <c r="AF3463" t="s">
        <v>42</v>
      </c>
      <c r="AG3463">
        <f t="shared" si="108"/>
        <v>0</v>
      </c>
      <c r="AH3463" t="str" cm="1">
        <f t="array" ref="AH3463">_xlfn.IFS(
X3463&lt;=20, "&lt;20",
AND(X3463&gt;=20, X3463&lt;50), "20-50",
AND(X3463&gt;=50, X3463&lt;100), "50-100",
X3463&gt;=100, "&gt;100"
)</f>
        <v>&gt;100</v>
      </c>
      <c r="AI3463">
        <f t="shared" si="109"/>
        <v>0</v>
      </c>
      <c r="AJ3463" t="str" cm="1">
        <f t="array" ref="AJ3463">_xlfn.IFS(
C3463&lt;=20, "&lt;20",
AND(C3463&gt;=20, C3463&lt;35), "20-35",
AND(C3463&gt;=35, C3463&lt;50), "35-50",
C3463&gt;=50, "50-100"
)</f>
        <v>20-35</v>
      </c>
      <c r="AK3463" t="str" cm="1">
        <f t="array" ref="AK3463">_xlfn.IFS(
G3463&lt;6, "&lt;6",
AND(G3463&gt;=6, G3463&lt;12), "6-12",
AND(G3463&gt;=12, G3463&lt;18), "12-18",  AND(G3463&gt;=18, G3463&lt;24), "18-24", G3463&gt;=24, "24-36")</f>
        <v>&lt;6</v>
      </c>
    </row>
    <row r="3464" spans="1:37" x14ac:dyDescent="0.3">
      <c r="A3464" t="s">
        <v>3564</v>
      </c>
      <c r="B3464" t="s">
        <v>33</v>
      </c>
      <c r="C3464">
        <v>49</v>
      </c>
      <c r="D3464" t="s">
        <v>37</v>
      </c>
      <c r="E3464" t="s">
        <v>87</v>
      </c>
      <c r="F3464">
        <v>12</v>
      </c>
      <c r="G3464">
        <v>14</v>
      </c>
      <c r="H3464" t="s">
        <v>36</v>
      </c>
      <c r="I3464" t="s">
        <v>34</v>
      </c>
      <c r="J3464" t="s">
        <v>34</v>
      </c>
      <c r="K3464" t="s">
        <v>37</v>
      </c>
      <c r="L3464" t="s">
        <v>38</v>
      </c>
      <c r="M3464" t="s">
        <v>34</v>
      </c>
      <c r="N3464" t="s">
        <v>34</v>
      </c>
      <c r="O3464" t="s">
        <v>34</v>
      </c>
      <c r="P3464" t="s">
        <v>37</v>
      </c>
      <c r="Q3464" t="s">
        <v>34</v>
      </c>
      <c r="R3464" t="s">
        <v>34</v>
      </c>
      <c r="S3464" t="s">
        <v>34</v>
      </c>
      <c r="T3464" t="s">
        <v>37</v>
      </c>
      <c r="U3464" t="s">
        <v>39</v>
      </c>
      <c r="V3464" t="s">
        <v>34</v>
      </c>
      <c r="W3464" t="s">
        <v>40</v>
      </c>
      <c r="X3464">
        <v>29.45</v>
      </c>
      <c r="Y3464">
        <v>1983.15</v>
      </c>
      <c r="Z3464">
        <v>0</v>
      </c>
      <c r="AA3464">
        <v>0</v>
      </c>
      <c r="AB3464">
        <v>0</v>
      </c>
      <c r="AC3464">
        <v>1983.15</v>
      </c>
      <c r="AD3464" t="s">
        <v>41</v>
      </c>
      <c r="AE3464" t="s">
        <v>42</v>
      </c>
      <c r="AF3464" t="s">
        <v>42</v>
      </c>
      <c r="AG3464">
        <f t="shared" si="108"/>
        <v>0</v>
      </c>
      <c r="AH3464" t="str" cm="1">
        <f t="array" ref="AH3464">_xlfn.IFS(
X3464&lt;=20, "&lt;20",
AND(X3464&gt;=20, X3464&lt;50), "20-50",
AND(X3464&gt;=50, X3464&lt;100), "50-100",
X3464&gt;=100, "&gt;100"
)</f>
        <v>20-50</v>
      </c>
      <c r="AI3464">
        <f t="shared" si="109"/>
        <v>0</v>
      </c>
      <c r="AJ3464" t="str" cm="1">
        <f t="array" ref="AJ3464">_xlfn.IFS(
C3464&lt;=20, "&lt;20",
AND(C3464&gt;=20, C3464&lt;35), "20-35",
AND(C3464&gt;=35, C3464&lt;50), "35-50",
C3464&gt;=50, "50-100"
)</f>
        <v>35-50</v>
      </c>
      <c r="AK3464" t="str" cm="1">
        <f t="array" ref="AK3464">_xlfn.IFS(
G3464&lt;6, "&lt;6",
AND(G3464&gt;=6, G3464&lt;12), "6-12",
AND(G3464&gt;=12, G3464&lt;18), "12-18",  AND(G3464&gt;=18, G3464&lt;24), "18-24", G3464&gt;=24, "24-36")</f>
        <v>12-18</v>
      </c>
    </row>
    <row r="3465" spans="1:37" x14ac:dyDescent="0.3">
      <c r="A3465" t="s">
        <v>3565</v>
      </c>
      <c r="B3465" t="s">
        <v>33</v>
      </c>
      <c r="C3465">
        <v>35</v>
      </c>
      <c r="D3465" t="s">
        <v>37</v>
      </c>
      <c r="E3465" t="s">
        <v>74</v>
      </c>
      <c r="F3465">
        <v>10</v>
      </c>
      <c r="G3465">
        <v>36</v>
      </c>
      <c r="H3465" t="s">
        <v>70</v>
      </c>
      <c r="I3465" t="s">
        <v>37</v>
      </c>
      <c r="J3465" t="s">
        <v>37</v>
      </c>
      <c r="K3465" t="s">
        <v>37</v>
      </c>
      <c r="L3465" t="s">
        <v>50</v>
      </c>
      <c r="M3465" t="s">
        <v>37</v>
      </c>
      <c r="N3465" t="s">
        <v>37</v>
      </c>
      <c r="O3465" t="s">
        <v>34</v>
      </c>
      <c r="P3465" t="s">
        <v>34</v>
      </c>
      <c r="Q3465" t="s">
        <v>37</v>
      </c>
      <c r="R3465" t="s">
        <v>34</v>
      </c>
      <c r="S3465" t="s">
        <v>34</v>
      </c>
      <c r="T3465" t="s">
        <v>34</v>
      </c>
      <c r="U3465" t="s">
        <v>46</v>
      </c>
      <c r="V3465" t="s">
        <v>37</v>
      </c>
      <c r="W3465" t="s">
        <v>51</v>
      </c>
      <c r="X3465">
        <v>93.85</v>
      </c>
      <c r="Y3465">
        <v>4733.1000000000004</v>
      </c>
      <c r="Z3465">
        <v>0</v>
      </c>
      <c r="AA3465">
        <v>30</v>
      </c>
      <c r="AB3465">
        <v>2311.33</v>
      </c>
      <c r="AC3465">
        <v>7074.43</v>
      </c>
      <c r="AD3465" t="s">
        <v>41</v>
      </c>
      <c r="AE3465" t="s">
        <v>42</v>
      </c>
      <c r="AF3465" t="s">
        <v>42</v>
      </c>
      <c r="AG3465">
        <f t="shared" si="108"/>
        <v>0</v>
      </c>
      <c r="AH3465" t="str" cm="1">
        <f t="array" ref="AH3465">_xlfn.IFS(
X3465&lt;=20, "&lt;20",
AND(X3465&gt;=20, X3465&lt;50), "20-50",
AND(X3465&gt;=50, X3465&lt;100), "50-100",
X3465&gt;=100, "&gt;100"
)</f>
        <v>50-100</v>
      </c>
      <c r="AI3465">
        <f t="shared" si="109"/>
        <v>0</v>
      </c>
      <c r="AJ3465" t="str" cm="1">
        <f t="array" ref="AJ3465">_xlfn.IFS(
C3465&lt;=20, "&lt;20",
AND(C3465&gt;=20, C3465&lt;35), "20-35",
AND(C3465&gt;=35, C3465&lt;50), "35-50",
C3465&gt;=50, "50-100"
)</f>
        <v>35-50</v>
      </c>
      <c r="AK3465" t="str" cm="1">
        <f t="array" ref="AK3465">_xlfn.IFS(
G3465&lt;6, "&lt;6",
AND(G3465&gt;=6, G3465&lt;12), "6-12",
AND(G3465&gt;=12, G3465&lt;18), "12-18",  AND(G3465&gt;=18, G3465&lt;24), "18-24", G3465&gt;=24, "24-36")</f>
        <v>24-36</v>
      </c>
    </row>
    <row r="3466" spans="1:37" x14ac:dyDescent="0.3">
      <c r="A3466" t="s">
        <v>3566</v>
      </c>
      <c r="B3466" t="s">
        <v>44</v>
      </c>
      <c r="C3466">
        <v>49</v>
      </c>
      <c r="D3466" t="s">
        <v>34</v>
      </c>
      <c r="E3466" t="s">
        <v>76</v>
      </c>
      <c r="F3466">
        <v>7</v>
      </c>
      <c r="G3466">
        <v>34</v>
      </c>
      <c r="H3466" t="s">
        <v>57</v>
      </c>
      <c r="I3466" t="s">
        <v>37</v>
      </c>
      <c r="J3466" t="s">
        <v>34</v>
      </c>
      <c r="K3466" t="s">
        <v>34</v>
      </c>
      <c r="L3466" t="s">
        <v>34</v>
      </c>
      <c r="M3466" t="s">
        <v>34</v>
      </c>
      <c r="N3466" t="s">
        <v>34</v>
      </c>
      <c r="O3466" t="s">
        <v>34</v>
      </c>
      <c r="P3466" t="s">
        <v>34</v>
      </c>
      <c r="Q3466" t="s">
        <v>34</v>
      </c>
      <c r="R3466" t="s">
        <v>34</v>
      </c>
      <c r="S3466" t="s">
        <v>34</v>
      </c>
      <c r="T3466" t="s">
        <v>34</v>
      </c>
      <c r="U3466" t="s">
        <v>39</v>
      </c>
      <c r="V3466" t="s">
        <v>34</v>
      </c>
      <c r="W3466" t="s">
        <v>40</v>
      </c>
      <c r="X3466">
        <v>20.350000000000001</v>
      </c>
      <c r="Y3466">
        <v>335.95</v>
      </c>
      <c r="Z3466">
        <v>0</v>
      </c>
      <c r="AA3466">
        <v>0</v>
      </c>
      <c r="AB3466">
        <v>699.6</v>
      </c>
      <c r="AC3466">
        <v>1035.55</v>
      </c>
      <c r="AD3466" t="s">
        <v>41</v>
      </c>
      <c r="AE3466" t="s">
        <v>42</v>
      </c>
      <c r="AF3466" t="s">
        <v>42</v>
      </c>
      <c r="AG3466">
        <f t="shared" si="108"/>
        <v>0</v>
      </c>
      <c r="AH3466" t="str" cm="1">
        <f t="array" ref="AH3466">_xlfn.IFS(
X3466&lt;=20, "&lt;20",
AND(X3466&gt;=20, X3466&lt;50), "20-50",
AND(X3466&gt;=50, X3466&lt;100), "50-100",
X3466&gt;=100, "&gt;100"
)</f>
        <v>20-50</v>
      </c>
      <c r="AI3466">
        <f t="shared" si="109"/>
        <v>0</v>
      </c>
      <c r="AJ3466" t="str" cm="1">
        <f t="array" ref="AJ3466">_xlfn.IFS(
C3466&lt;=20, "&lt;20",
AND(C3466&gt;=20, C3466&lt;35), "20-35",
AND(C3466&gt;=35, C3466&lt;50), "35-50",
C3466&gt;=50, "50-100"
)</f>
        <v>35-50</v>
      </c>
      <c r="AK3466" t="str" cm="1">
        <f t="array" ref="AK3466">_xlfn.IFS(
G3466&lt;6, "&lt;6",
AND(G3466&gt;=6, G3466&lt;12), "6-12",
AND(G3466&gt;=12, G3466&lt;18), "12-18",  AND(G3466&gt;=18, G3466&lt;24), "18-24", G3466&gt;=24, "24-36")</f>
        <v>24-36</v>
      </c>
    </row>
    <row r="3467" spans="1:37" x14ac:dyDescent="0.3">
      <c r="A3467" t="s">
        <v>3567</v>
      </c>
      <c r="B3467" t="s">
        <v>44</v>
      </c>
      <c r="C3467">
        <v>35</v>
      </c>
      <c r="D3467" t="s">
        <v>34</v>
      </c>
      <c r="E3467" t="s">
        <v>35</v>
      </c>
      <c r="F3467">
        <v>14</v>
      </c>
      <c r="G3467">
        <v>22</v>
      </c>
      <c r="H3467" t="s">
        <v>36</v>
      </c>
      <c r="I3467" t="s">
        <v>37</v>
      </c>
      <c r="J3467" t="s">
        <v>37</v>
      </c>
      <c r="K3467" t="s">
        <v>37</v>
      </c>
      <c r="L3467" t="s">
        <v>72</v>
      </c>
      <c r="M3467" t="s">
        <v>34</v>
      </c>
      <c r="N3467" t="s">
        <v>37</v>
      </c>
      <c r="O3467" t="s">
        <v>37</v>
      </c>
      <c r="P3467" t="s">
        <v>37</v>
      </c>
      <c r="Q3467" t="s">
        <v>37</v>
      </c>
      <c r="R3467" t="s">
        <v>37</v>
      </c>
      <c r="S3467" t="s">
        <v>37</v>
      </c>
      <c r="T3467" t="s">
        <v>37</v>
      </c>
      <c r="U3467" t="s">
        <v>67</v>
      </c>
      <c r="V3467" t="s">
        <v>34</v>
      </c>
      <c r="W3467" t="s">
        <v>40</v>
      </c>
      <c r="X3467">
        <v>-8</v>
      </c>
      <c r="Y3467">
        <v>5956.85</v>
      </c>
      <c r="Z3467">
        <v>0</v>
      </c>
      <c r="AA3467">
        <v>0</v>
      </c>
      <c r="AB3467">
        <v>1073.52</v>
      </c>
      <c r="AC3467">
        <v>7030.37</v>
      </c>
      <c r="AD3467" t="s">
        <v>41</v>
      </c>
      <c r="AE3467" t="s">
        <v>42</v>
      </c>
      <c r="AF3467" t="s">
        <v>42</v>
      </c>
      <c r="AG3467">
        <f t="shared" si="108"/>
        <v>0</v>
      </c>
      <c r="AH3467" t="str" cm="1">
        <f t="array" ref="AH3467">_xlfn.IFS(
X3467&lt;=20, "&lt;20",
AND(X3467&gt;=20, X3467&lt;50), "20-50",
AND(X3467&gt;=50, X3467&lt;100), "50-100",
X3467&gt;=100, "&gt;100"
)</f>
        <v>&lt;20</v>
      </c>
      <c r="AI3467">
        <f t="shared" si="109"/>
        <v>0</v>
      </c>
      <c r="AJ3467" t="str" cm="1">
        <f t="array" ref="AJ3467">_xlfn.IFS(
C3467&lt;=20, "&lt;20",
AND(C3467&gt;=20, C3467&lt;35), "20-35",
AND(C3467&gt;=35, C3467&lt;50), "35-50",
C3467&gt;=50, "50-100"
)</f>
        <v>35-50</v>
      </c>
      <c r="AK3467" t="str" cm="1">
        <f t="array" ref="AK3467">_xlfn.IFS(
G3467&lt;6, "&lt;6",
AND(G3467&gt;=6, G3467&lt;12), "6-12",
AND(G3467&gt;=12, G3467&lt;18), "12-18",  AND(G3467&gt;=18, G3467&lt;24), "18-24", G3467&gt;=24, "24-36")</f>
        <v>18-24</v>
      </c>
    </row>
    <row r="3468" spans="1:37" x14ac:dyDescent="0.3">
      <c r="A3468" t="s">
        <v>3568</v>
      </c>
      <c r="B3468" t="s">
        <v>44</v>
      </c>
      <c r="C3468">
        <v>22</v>
      </c>
      <c r="D3468" t="s">
        <v>34</v>
      </c>
      <c r="E3468" t="s">
        <v>61</v>
      </c>
      <c r="F3468">
        <v>14</v>
      </c>
      <c r="G3468">
        <v>3</v>
      </c>
      <c r="H3468" t="s">
        <v>36</v>
      </c>
      <c r="I3468" t="s">
        <v>37</v>
      </c>
      <c r="J3468" t="s">
        <v>34</v>
      </c>
      <c r="K3468" t="s">
        <v>34</v>
      </c>
      <c r="L3468" t="s">
        <v>34</v>
      </c>
      <c r="M3468" t="s">
        <v>34</v>
      </c>
      <c r="N3468" t="s">
        <v>34</v>
      </c>
      <c r="O3468" t="s">
        <v>34</v>
      </c>
      <c r="P3468" t="s">
        <v>34</v>
      </c>
      <c r="Q3468" t="s">
        <v>34</v>
      </c>
      <c r="R3468" t="s">
        <v>34</v>
      </c>
      <c r="S3468" t="s">
        <v>34</v>
      </c>
      <c r="T3468" t="s">
        <v>34</v>
      </c>
      <c r="U3468" t="s">
        <v>67</v>
      </c>
      <c r="V3468" t="s">
        <v>34</v>
      </c>
      <c r="W3468" t="s">
        <v>40</v>
      </c>
      <c r="X3468">
        <v>-10</v>
      </c>
      <c r="Y3468">
        <v>762.45</v>
      </c>
      <c r="Z3468">
        <v>0</v>
      </c>
      <c r="AA3468">
        <v>0</v>
      </c>
      <c r="AB3468">
        <v>1161.81</v>
      </c>
      <c r="AC3468">
        <v>1924.26</v>
      </c>
      <c r="AD3468" t="s">
        <v>41</v>
      </c>
      <c r="AE3468" t="s">
        <v>42</v>
      </c>
      <c r="AF3468" t="s">
        <v>42</v>
      </c>
      <c r="AG3468">
        <f t="shared" si="108"/>
        <v>0</v>
      </c>
      <c r="AH3468" t="str" cm="1">
        <f t="array" ref="AH3468">_xlfn.IFS(
X3468&lt;=20, "&lt;20",
AND(X3468&gt;=20, X3468&lt;50), "20-50",
AND(X3468&gt;=50, X3468&lt;100), "50-100",
X3468&gt;=100, "&gt;100"
)</f>
        <v>&lt;20</v>
      </c>
      <c r="AI3468">
        <f t="shared" si="109"/>
        <v>0</v>
      </c>
      <c r="AJ3468" t="str" cm="1">
        <f t="array" ref="AJ3468">_xlfn.IFS(
C3468&lt;=20, "&lt;20",
AND(C3468&gt;=20, C3468&lt;35), "20-35",
AND(C3468&gt;=35, C3468&lt;50), "35-50",
C3468&gt;=50, "50-100"
)</f>
        <v>20-35</v>
      </c>
      <c r="AK3468" t="str" cm="1">
        <f t="array" ref="AK3468">_xlfn.IFS(
G3468&lt;6, "&lt;6",
AND(G3468&gt;=6, G3468&lt;12), "6-12",
AND(G3468&gt;=12, G3468&lt;18), "12-18",  AND(G3468&gt;=18, G3468&lt;24), "18-24", G3468&gt;=24, "24-36")</f>
        <v>&lt;6</v>
      </c>
    </row>
    <row r="3469" spans="1:37" x14ac:dyDescent="0.3">
      <c r="A3469" t="s">
        <v>3569</v>
      </c>
      <c r="B3469" t="s">
        <v>44</v>
      </c>
      <c r="C3469">
        <v>32</v>
      </c>
      <c r="D3469" t="s">
        <v>34</v>
      </c>
      <c r="E3469" t="s">
        <v>87</v>
      </c>
      <c r="F3469">
        <v>1</v>
      </c>
      <c r="G3469">
        <v>28</v>
      </c>
      <c r="H3469" t="s">
        <v>36</v>
      </c>
      <c r="I3469" t="s">
        <v>34</v>
      </c>
      <c r="J3469" t="s">
        <v>34</v>
      </c>
      <c r="K3469" t="s">
        <v>37</v>
      </c>
      <c r="L3469" t="s">
        <v>38</v>
      </c>
      <c r="M3469" t="s">
        <v>37</v>
      </c>
      <c r="N3469" t="s">
        <v>37</v>
      </c>
      <c r="O3469" t="s">
        <v>37</v>
      </c>
      <c r="P3469" t="s">
        <v>37</v>
      </c>
      <c r="Q3469" t="s">
        <v>37</v>
      </c>
      <c r="R3469" t="s">
        <v>34</v>
      </c>
      <c r="S3469" t="s">
        <v>34</v>
      </c>
      <c r="T3469" t="s">
        <v>37</v>
      </c>
      <c r="U3469" t="s">
        <v>67</v>
      </c>
      <c r="V3469" t="s">
        <v>34</v>
      </c>
      <c r="W3469" t="s">
        <v>40</v>
      </c>
      <c r="X3469">
        <v>54.2</v>
      </c>
      <c r="Y3469">
        <v>3623.95</v>
      </c>
      <c r="Z3469">
        <v>0</v>
      </c>
      <c r="AA3469">
        <v>0</v>
      </c>
      <c r="AB3469">
        <v>0</v>
      </c>
      <c r="AC3469">
        <v>3623.95</v>
      </c>
      <c r="AD3469" t="s">
        <v>41</v>
      </c>
      <c r="AE3469" t="s">
        <v>42</v>
      </c>
      <c r="AF3469" t="s">
        <v>42</v>
      </c>
      <c r="AG3469">
        <f t="shared" si="108"/>
        <v>0</v>
      </c>
      <c r="AH3469" t="str" cm="1">
        <f t="array" ref="AH3469">_xlfn.IFS(
X3469&lt;=20, "&lt;20",
AND(X3469&gt;=20, X3469&lt;50), "20-50",
AND(X3469&gt;=50, X3469&lt;100), "50-100",
X3469&gt;=100, "&gt;100"
)</f>
        <v>50-100</v>
      </c>
      <c r="AI3469">
        <f t="shared" si="109"/>
        <v>0</v>
      </c>
      <c r="AJ3469" t="str" cm="1">
        <f t="array" ref="AJ3469">_xlfn.IFS(
C3469&lt;=20, "&lt;20",
AND(C3469&gt;=20, C3469&lt;35), "20-35",
AND(C3469&gt;=35, C3469&lt;50), "35-50",
C3469&gt;=50, "50-100"
)</f>
        <v>20-35</v>
      </c>
      <c r="AK3469" t="str" cm="1">
        <f t="array" ref="AK3469">_xlfn.IFS(
G3469&lt;6, "&lt;6",
AND(G3469&gt;=6, G3469&lt;12), "6-12",
AND(G3469&gt;=12, G3469&lt;18), "12-18",  AND(G3469&gt;=18, G3469&lt;24), "18-24", G3469&gt;=24, "24-36")</f>
        <v>24-36</v>
      </c>
    </row>
    <row r="3470" spans="1:37" x14ac:dyDescent="0.3">
      <c r="A3470" t="s">
        <v>3570</v>
      </c>
      <c r="B3470" t="s">
        <v>44</v>
      </c>
      <c r="C3470">
        <v>23</v>
      </c>
      <c r="D3470" t="s">
        <v>34</v>
      </c>
      <c r="E3470" t="s">
        <v>48</v>
      </c>
      <c r="F3470">
        <v>1</v>
      </c>
      <c r="G3470">
        <v>3</v>
      </c>
      <c r="H3470" t="s">
        <v>36</v>
      </c>
      <c r="I3470" t="s">
        <v>37</v>
      </c>
      <c r="J3470" t="s">
        <v>34</v>
      </c>
      <c r="K3470" t="s">
        <v>37</v>
      </c>
      <c r="L3470" t="s">
        <v>72</v>
      </c>
      <c r="M3470" t="s">
        <v>34</v>
      </c>
      <c r="N3470" t="s">
        <v>34</v>
      </c>
      <c r="O3470" t="s">
        <v>37</v>
      </c>
      <c r="P3470" t="s">
        <v>37</v>
      </c>
      <c r="Q3470" t="s">
        <v>34</v>
      </c>
      <c r="R3470" t="s">
        <v>34</v>
      </c>
      <c r="S3470" t="s">
        <v>34</v>
      </c>
      <c r="T3470" t="s">
        <v>37</v>
      </c>
      <c r="U3470" t="s">
        <v>46</v>
      </c>
      <c r="V3470" t="s">
        <v>34</v>
      </c>
      <c r="W3470" t="s">
        <v>40</v>
      </c>
      <c r="X3470">
        <v>54.35</v>
      </c>
      <c r="Y3470">
        <v>1647</v>
      </c>
      <c r="Z3470">
        <v>0</v>
      </c>
      <c r="AA3470">
        <v>0</v>
      </c>
      <c r="AB3470">
        <v>776.24</v>
      </c>
      <c r="AC3470">
        <v>2423.2399999999998</v>
      </c>
      <c r="AD3470" t="s">
        <v>41</v>
      </c>
      <c r="AE3470" t="s">
        <v>42</v>
      </c>
      <c r="AF3470" t="s">
        <v>42</v>
      </c>
      <c r="AG3470">
        <f t="shared" si="108"/>
        <v>0</v>
      </c>
      <c r="AH3470" t="str" cm="1">
        <f t="array" ref="AH3470">_xlfn.IFS(
X3470&lt;=20, "&lt;20",
AND(X3470&gt;=20, X3470&lt;50), "20-50",
AND(X3470&gt;=50, X3470&lt;100), "50-100",
X3470&gt;=100, "&gt;100"
)</f>
        <v>50-100</v>
      </c>
      <c r="AI3470">
        <f t="shared" si="109"/>
        <v>0</v>
      </c>
      <c r="AJ3470" t="str" cm="1">
        <f t="array" ref="AJ3470">_xlfn.IFS(
C3470&lt;=20, "&lt;20",
AND(C3470&gt;=20, C3470&lt;35), "20-35",
AND(C3470&gt;=35, C3470&lt;50), "35-50",
C3470&gt;=50, "50-100"
)</f>
        <v>20-35</v>
      </c>
      <c r="AK3470" t="str" cm="1">
        <f t="array" ref="AK3470">_xlfn.IFS(
G3470&lt;6, "&lt;6",
AND(G3470&gt;=6, G3470&lt;12), "6-12",
AND(G3470&gt;=12, G3470&lt;18), "12-18",  AND(G3470&gt;=18, G3470&lt;24), "18-24", G3470&gt;=24, "24-36")</f>
        <v>&lt;6</v>
      </c>
    </row>
    <row r="3471" spans="1:37" x14ac:dyDescent="0.3">
      <c r="A3471" t="s">
        <v>3571</v>
      </c>
      <c r="B3471" t="s">
        <v>44</v>
      </c>
      <c r="C3471">
        <v>61</v>
      </c>
      <c r="D3471" t="s">
        <v>34</v>
      </c>
      <c r="E3471" t="s">
        <v>45</v>
      </c>
      <c r="F3471">
        <v>14</v>
      </c>
      <c r="G3471">
        <v>24</v>
      </c>
      <c r="H3471" t="s">
        <v>36</v>
      </c>
      <c r="I3471" t="s">
        <v>37</v>
      </c>
      <c r="J3471" t="s">
        <v>37</v>
      </c>
      <c r="K3471" t="s">
        <v>37</v>
      </c>
      <c r="L3471" t="s">
        <v>50</v>
      </c>
      <c r="M3471" t="s">
        <v>37</v>
      </c>
      <c r="N3471" t="s">
        <v>37</v>
      </c>
      <c r="O3471" t="s">
        <v>34</v>
      </c>
      <c r="P3471" t="s">
        <v>37</v>
      </c>
      <c r="Q3471" t="s">
        <v>37</v>
      </c>
      <c r="R3471" t="s">
        <v>37</v>
      </c>
      <c r="S3471" t="s">
        <v>37</v>
      </c>
      <c r="T3471" t="s">
        <v>37</v>
      </c>
      <c r="U3471" t="s">
        <v>67</v>
      </c>
      <c r="V3471" t="s">
        <v>37</v>
      </c>
      <c r="W3471" t="s">
        <v>51</v>
      </c>
      <c r="X3471">
        <v>109.65</v>
      </c>
      <c r="Y3471">
        <v>5551.15</v>
      </c>
      <c r="Z3471">
        <v>0</v>
      </c>
      <c r="AA3471">
        <v>0</v>
      </c>
      <c r="AB3471">
        <v>1385</v>
      </c>
      <c r="AC3471">
        <v>6936.15</v>
      </c>
      <c r="AD3471" t="s">
        <v>52</v>
      </c>
      <c r="AE3471" t="s">
        <v>53</v>
      </c>
      <c r="AF3471" t="s">
        <v>54</v>
      </c>
      <c r="AG3471">
        <f t="shared" si="108"/>
        <v>1</v>
      </c>
      <c r="AH3471" t="str" cm="1">
        <f t="array" ref="AH3471">_xlfn.IFS(
X3471&lt;=20, "&lt;20",
AND(X3471&gt;=20, X3471&lt;50), "20-50",
AND(X3471&gt;=50, X3471&lt;100), "50-100",
X3471&gt;=100, "&gt;100"
)</f>
        <v>&gt;100</v>
      </c>
      <c r="AI3471">
        <f t="shared" si="109"/>
        <v>0</v>
      </c>
      <c r="AJ3471" t="str" cm="1">
        <f t="array" ref="AJ3471">_xlfn.IFS(
C3471&lt;=20, "&lt;20",
AND(C3471&gt;=20, C3471&lt;35), "20-35",
AND(C3471&gt;=35, C3471&lt;50), "35-50",
C3471&gt;=50, "50-100"
)</f>
        <v>50-100</v>
      </c>
      <c r="AK3471" t="str" cm="1">
        <f t="array" ref="AK3471">_xlfn.IFS(
G3471&lt;6, "&lt;6",
AND(G3471&gt;=6, G3471&lt;12), "6-12",
AND(G3471&gt;=12, G3471&lt;18), "12-18",  AND(G3471&gt;=18, G3471&lt;24), "18-24", G3471&gt;=24, "24-36")</f>
        <v>24-36</v>
      </c>
    </row>
    <row r="3472" spans="1:37" x14ac:dyDescent="0.3">
      <c r="A3472" t="s">
        <v>3572</v>
      </c>
      <c r="B3472" t="s">
        <v>33</v>
      </c>
      <c r="C3472">
        <v>56</v>
      </c>
      <c r="D3472" t="s">
        <v>37</v>
      </c>
      <c r="E3472" t="s">
        <v>74</v>
      </c>
      <c r="F3472">
        <v>10</v>
      </c>
      <c r="G3472">
        <v>18</v>
      </c>
      <c r="H3472" t="s">
        <v>57</v>
      </c>
      <c r="I3472" t="s">
        <v>37</v>
      </c>
      <c r="J3472" t="s">
        <v>34</v>
      </c>
      <c r="K3472" t="s">
        <v>34</v>
      </c>
      <c r="L3472" t="s">
        <v>34</v>
      </c>
      <c r="M3472" t="s">
        <v>34</v>
      </c>
      <c r="N3472" t="s">
        <v>34</v>
      </c>
      <c r="O3472" t="s">
        <v>34</v>
      </c>
      <c r="P3472" t="s">
        <v>34</v>
      </c>
      <c r="Q3472" t="s">
        <v>34</v>
      </c>
      <c r="R3472" t="s">
        <v>34</v>
      </c>
      <c r="S3472" t="s">
        <v>34</v>
      </c>
      <c r="T3472" t="s">
        <v>34</v>
      </c>
      <c r="U3472" t="s">
        <v>67</v>
      </c>
      <c r="V3472" t="s">
        <v>34</v>
      </c>
      <c r="W3472" t="s">
        <v>40</v>
      </c>
      <c r="X3472">
        <v>19.95</v>
      </c>
      <c r="Y3472">
        <v>243.65</v>
      </c>
      <c r="Z3472">
        <v>0</v>
      </c>
      <c r="AA3472">
        <v>0</v>
      </c>
      <c r="AB3472">
        <v>243.49</v>
      </c>
      <c r="AC3472">
        <v>487.14</v>
      </c>
      <c r="AD3472" t="s">
        <v>41</v>
      </c>
      <c r="AE3472" t="s">
        <v>42</v>
      </c>
      <c r="AF3472" t="s">
        <v>42</v>
      </c>
      <c r="AG3472">
        <f t="shared" si="108"/>
        <v>0</v>
      </c>
      <c r="AH3472" t="str" cm="1">
        <f t="array" ref="AH3472">_xlfn.IFS(
X3472&lt;=20, "&lt;20",
AND(X3472&gt;=20, X3472&lt;50), "20-50",
AND(X3472&gt;=50, X3472&lt;100), "50-100",
X3472&gt;=100, "&gt;100"
)</f>
        <v>&lt;20</v>
      </c>
      <c r="AI3472">
        <f t="shared" si="109"/>
        <v>0</v>
      </c>
      <c r="AJ3472" t="str" cm="1">
        <f t="array" ref="AJ3472">_xlfn.IFS(
C3472&lt;=20, "&lt;20",
AND(C3472&gt;=20, C3472&lt;35), "20-35",
AND(C3472&gt;=35, C3472&lt;50), "35-50",
C3472&gt;=50, "50-100"
)</f>
        <v>50-100</v>
      </c>
      <c r="AK3472" t="str" cm="1">
        <f t="array" ref="AK3472">_xlfn.IFS(
G3472&lt;6, "&lt;6",
AND(G3472&gt;=6, G3472&lt;12), "6-12",
AND(G3472&gt;=12, G3472&lt;18), "12-18",  AND(G3472&gt;=18, G3472&lt;24), "18-24", G3472&gt;=24, "24-36")</f>
        <v>18-24</v>
      </c>
    </row>
    <row r="3473" spans="1:37" x14ac:dyDescent="0.3">
      <c r="A3473" t="s">
        <v>3573</v>
      </c>
      <c r="B3473" t="s">
        <v>44</v>
      </c>
      <c r="C3473">
        <v>18</v>
      </c>
      <c r="D3473" t="s">
        <v>34</v>
      </c>
      <c r="E3473" t="s">
        <v>158</v>
      </c>
      <c r="F3473">
        <v>2</v>
      </c>
      <c r="G3473">
        <v>5</v>
      </c>
      <c r="H3473" t="s">
        <v>70</v>
      </c>
      <c r="I3473" t="s">
        <v>37</v>
      </c>
      <c r="J3473" t="s">
        <v>34</v>
      </c>
      <c r="K3473" t="s">
        <v>37</v>
      </c>
      <c r="L3473" t="s">
        <v>50</v>
      </c>
      <c r="M3473" t="s">
        <v>37</v>
      </c>
      <c r="N3473" t="s">
        <v>37</v>
      </c>
      <c r="O3473" t="s">
        <v>37</v>
      </c>
      <c r="P3473" t="s">
        <v>34</v>
      </c>
      <c r="Q3473" t="s">
        <v>34</v>
      </c>
      <c r="R3473" t="s">
        <v>37</v>
      </c>
      <c r="S3473" t="s">
        <v>37</v>
      </c>
      <c r="T3473" t="s">
        <v>37</v>
      </c>
      <c r="U3473" t="s">
        <v>39</v>
      </c>
      <c r="V3473" t="s">
        <v>37</v>
      </c>
      <c r="W3473" t="s">
        <v>51</v>
      </c>
      <c r="X3473">
        <v>96.1</v>
      </c>
      <c r="Y3473">
        <v>4391.45</v>
      </c>
      <c r="Z3473">
        <v>0</v>
      </c>
      <c r="AA3473">
        <v>0</v>
      </c>
      <c r="AB3473">
        <v>732.73</v>
      </c>
      <c r="AC3473">
        <v>5124.18</v>
      </c>
      <c r="AD3473" t="s">
        <v>41</v>
      </c>
      <c r="AE3473" t="s">
        <v>42</v>
      </c>
      <c r="AF3473" t="s">
        <v>42</v>
      </c>
      <c r="AG3473">
        <f t="shared" si="108"/>
        <v>0</v>
      </c>
      <c r="AH3473" t="str" cm="1">
        <f t="array" ref="AH3473">_xlfn.IFS(
X3473&lt;=20, "&lt;20",
AND(X3473&gt;=20, X3473&lt;50), "20-50",
AND(X3473&gt;=50, X3473&lt;100), "50-100",
X3473&gt;=100, "&gt;100"
)</f>
        <v>50-100</v>
      </c>
      <c r="AI3473">
        <f t="shared" si="109"/>
        <v>0</v>
      </c>
      <c r="AJ3473" t="str" cm="1">
        <f t="array" ref="AJ3473">_xlfn.IFS(
C3473&lt;=20, "&lt;20",
AND(C3473&gt;=20, C3473&lt;35), "20-35",
AND(C3473&gt;=35, C3473&lt;50), "35-50",
C3473&gt;=50, "50-100"
)</f>
        <v>&lt;20</v>
      </c>
      <c r="AK3473" t="str" cm="1">
        <f t="array" ref="AK3473">_xlfn.IFS(
G3473&lt;6, "&lt;6",
AND(G3473&gt;=6, G3473&lt;12), "6-12",
AND(G3473&gt;=12, G3473&lt;18), "12-18",  AND(G3473&gt;=18, G3473&lt;24), "18-24", G3473&gt;=24, "24-36")</f>
        <v>&lt;6</v>
      </c>
    </row>
    <row r="3474" spans="1:37" x14ac:dyDescent="0.3">
      <c r="A3474" t="s">
        <v>3574</v>
      </c>
      <c r="B3474" t="s">
        <v>44</v>
      </c>
      <c r="C3474">
        <v>49</v>
      </c>
      <c r="D3474" t="s">
        <v>37</v>
      </c>
      <c r="E3474" t="s">
        <v>114</v>
      </c>
      <c r="F3474">
        <v>11</v>
      </c>
      <c r="G3474">
        <v>18</v>
      </c>
      <c r="H3474" t="s">
        <v>57</v>
      </c>
      <c r="I3474" t="s">
        <v>34</v>
      </c>
      <c r="J3474" t="s">
        <v>34</v>
      </c>
      <c r="K3474" t="s">
        <v>37</v>
      </c>
      <c r="L3474" t="s">
        <v>72</v>
      </c>
      <c r="M3474" t="s">
        <v>34</v>
      </c>
      <c r="N3474" t="s">
        <v>34</v>
      </c>
      <c r="O3474" t="s">
        <v>37</v>
      </c>
      <c r="P3474" t="s">
        <v>34</v>
      </c>
      <c r="Q3474" t="s">
        <v>34</v>
      </c>
      <c r="R3474" t="s">
        <v>34</v>
      </c>
      <c r="S3474" t="s">
        <v>34</v>
      </c>
      <c r="T3474" t="s">
        <v>34</v>
      </c>
      <c r="U3474" t="s">
        <v>46</v>
      </c>
      <c r="V3474" t="s">
        <v>34</v>
      </c>
      <c r="W3474" t="s">
        <v>40</v>
      </c>
      <c r="X3474">
        <v>29.5</v>
      </c>
      <c r="Y3474">
        <v>255.25</v>
      </c>
      <c r="Z3474">
        <v>0</v>
      </c>
      <c r="AA3474">
        <v>40</v>
      </c>
      <c r="AB3474">
        <v>0</v>
      </c>
      <c r="AC3474">
        <v>295.25</v>
      </c>
      <c r="AD3474" t="s">
        <v>52</v>
      </c>
      <c r="AE3474" t="s">
        <v>58</v>
      </c>
      <c r="AF3474" t="s">
        <v>288</v>
      </c>
      <c r="AG3474">
        <f t="shared" si="108"/>
        <v>1</v>
      </c>
      <c r="AH3474" t="str" cm="1">
        <f t="array" ref="AH3474">_xlfn.IFS(
X3474&lt;=20, "&lt;20",
AND(X3474&gt;=20, X3474&lt;50), "20-50",
AND(X3474&gt;=50, X3474&lt;100), "50-100",
X3474&gt;=100, "&gt;100"
)</f>
        <v>20-50</v>
      </c>
      <c r="AI3474">
        <f t="shared" si="109"/>
        <v>0</v>
      </c>
      <c r="AJ3474" t="str" cm="1">
        <f t="array" ref="AJ3474">_xlfn.IFS(
C3474&lt;=20, "&lt;20",
AND(C3474&gt;=20, C3474&lt;35), "20-35",
AND(C3474&gt;=35, C3474&lt;50), "35-50",
C3474&gt;=50, "50-100"
)</f>
        <v>35-50</v>
      </c>
      <c r="AK3474" t="str" cm="1">
        <f t="array" ref="AK3474">_xlfn.IFS(
G3474&lt;6, "&lt;6",
AND(G3474&gt;=6, G3474&lt;12), "6-12",
AND(G3474&gt;=12, G3474&lt;18), "12-18",  AND(G3474&gt;=18, G3474&lt;24), "18-24", G3474&gt;=24, "24-36")</f>
        <v>18-24</v>
      </c>
    </row>
    <row r="3475" spans="1:37" x14ac:dyDescent="0.3">
      <c r="A3475" t="s">
        <v>3575</v>
      </c>
      <c r="B3475" t="s">
        <v>33</v>
      </c>
      <c r="C3475">
        <v>32</v>
      </c>
      <c r="D3475" t="s">
        <v>37</v>
      </c>
      <c r="E3475" t="s">
        <v>69</v>
      </c>
      <c r="F3475">
        <v>8</v>
      </c>
      <c r="G3475">
        <v>24</v>
      </c>
      <c r="H3475" t="s">
        <v>36</v>
      </c>
      <c r="I3475" t="s">
        <v>37</v>
      </c>
      <c r="J3475" t="s">
        <v>37</v>
      </c>
      <c r="K3475" t="s">
        <v>37</v>
      </c>
      <c r="L3475" t="s">
        <v>50</v>
      </c>
      <c r="M3475" t="s">
        <v>34</v>
      </c>
      <c r="N3475" t="s">
        <v>37</v>
      </c>
      <c r="O3475" t="s">
        <v>37</v>
      </c>
      <c r="P3475" t="s">
        <v>34</v>
      </c>
      <c r="Q3475" t="s">
        <v>34</v>
      </c>
      <c r="R3475" t="s">
        <v>34</v>
      </c>
      <c r="S3475" t="s">
        <v>34</v>
      </c>
      <c r="T3475" t="s">
        <v>37</v>
      </c>
      <c r="U3475" t="s">
        <v>46</v>
      </c>
      <c r="V3475" t="s">
        <v>34</v>
      </c>
      <c r="W3475" t="s">
        <v>51</v>
      </c>
      <c r="X3475">
        <v>84.25</v>
      </c>
      <c r="Y3475">
        <v>1968.1</v>
      </c>
      <c r="Z3475">
        <v>8.3000000000000007</v>
      </c>
      <c r="AA3475">
        <v>0</v>
      </c>
      <c r="AB3475">
        <v>415.15</v>
      </c>
      <c r="AC3475">
        <v>2374.9499999999998</v>
      </c>
      <c r="AD3475" t="s">
        <v>41</v>
      </c>
      <c r="AE3475" t="s">
        <v>42</v>
      </c>
      <c r="AF3475" t="s">
        <v>42</v>
      </c>
      <c r="AG3475">
        <f t="shared" si="108"/>
        <v>0</v>
      </c>
      <c r="AH3475" t="str" cm="1">
        <f t="array" ref="AH3475">_xlfn.IFS(
X3475&lt;=20, "&lt;20",
AND(X3475&gt;=20, X3475&lt;50), "20-50",
AND(X3475&gt;=50, X3475&lt;100), "50-100",
X3475&gt;=100, "&gt;100"
)</f>
        <v>50-100</v>
      </c>
      <c r="AI3475">
        <f t="shared" si="109"/>
        <v>0</v>
      </c>
      <c r="AJ3475" t="str" cm="1">
        <f t="array" ref="AJ3475">_xlfn.IFS(
C3475&lt;=20, "&lt;20",
AND(C3475&gt;=20, C3475&lt;35), "20-35",
AND(C3475&gt;=35, C3475&lt;50), "35-50",
C3475&gt;=50, "50-100"
)</f>
        <v>20-35</v>
      </c>
      <c r="AK3475" t="str" cm="1">
        <f t="array" ref="AK3475">_xlfn.IFS(
G3475&lt;6, "&lt;6",
AND(G3475&gt;=6, G3475&lt;12), "6-12",
AND(G3475&gt;=12, G3475&lt;18), "12-18",  AND(G3475&gt;=18, G3475&lt;24), "18-24", G3475&gt;=24, "24-36")</f>
        <v>24-36</v>
      </c>
    </row>
    <row r="3476" spans="1:37" x14ac:dyDescent="0.3">
      <c r="A3476" t="s">
        <v>3576</v>
      </c>
      <c r="B3476" t="s">
        <v>44</v>
      </c>
      <c r="C3476">
        <v>43</v>
      </c>
      <c r="D3476" t="s">
        <v>37</v>
      </c>
      <c r="E3476" t="s">
        <v>61</v>
      </c>
      <c r="F3476">
        <v>13</v>
      </c>
      <c r="G3476">
        <v>10</v>
      </c>
      <c r="H3476" t="s">
        <v>36</v>
      </c>
      <c r="I3476" t="s">
        <v>37</v>
      </c>
      <c r="J3476" t="s">
        <v>34</v>
      </c>
      <c r="K3476" t="s">
        <v>34</v>
      </c>
      <c r="L3476" t="s">
        <v>34</v>
      </c>
      <c r="M3476" t="s">
        <v>34</v>
      </c>
      <c r="N3476" t="s">
        <v>34</v>
      </c>
      <c r="O3476" t="s">
        <v>34</v>
      </c>
      <c r="P3476" t="s">
        <v>34</v>
      </c>
      <c r="Q3476" t="s">
        <v>34</v>
      </c>
      <c r="R3476" t="s">
        <v>34</v>
      </c>
      <c r="S3476" t="s">
        <v>34</v>
      </c>
      <c r="T3476" t="s">
        <v>34</v>
      </c>
      <c r="U3476" t="s">
        <v>39</v>
      </c>
      <c r="V3476" t="s">
        <v>34</v>
      </c>
      <c r="W3476" t="s">
        <v>40</v>
      </c>
      <c r="X3476">
        <v>19.399999999999999</v>
      </c>
      <c r="Y3476">
        <v>1061.5999999999999</v>
      </c>
      <c r="Z3476">
        <v>0</v>
      </c>
      <c r="AA3476">
        <v>0</v>
      </c>
      <c r="AB3476">
        <v>2368.92</v>
      </c>
      <c r="AC3476">
        <v>3430.52</v>
      </c>
      <c r="AD3476" t="s">
        <v>41</v>
      </c>
      <c r="AE3476" t="s">
        <v>42</v>
      </c>
      <c r="AF3476" t="s">
        <v>42</v>
      </c>
      <c r="AG3476">
        <f t="shared" si="108"/>
        <v>0</v>
      </c>
      <c r="AH3476" t="str" cm="1">
        <f t="array" ref="AH3476">_xlfn.IFS(
X3476&lt;=20, "&lt;20",
AND(X3476&gt;=20, X3476&lt;50), "20-50",
AND(X3476&gt;=50, X3476&lt;100), "50-100",
X3476&gt;=100, "&gt;100"
)</f>
        <v>&lt;20</v>
      </c>
      <c r="AI3476">
        <f t="shared" si="109"/>
        <v>0</v>
      </c>
      <c r="AJ3476" t="str" cm="1">
        <f t="array" ref="AJ3476">_xlfn.IFS(
C3476&lt;=20, "&lt;20",
AND(C3476&gt;=20, C3476&lt;35), "20-35",
AND(C3476&gt;=35, C3476&lt;50), "35-50",
C3476&gt;=50, "50-100"
)</f>
        <v>35-50</v>
      </c>
      <c r="AK3476" t="str" cm="1">
        <f t="array" ref="AK3476">_xlfn.IFS(
G3476&lt;6, "&lt;6",
AND(G3476&gt;=6, G3476&lt;12), "6-12",
AND(G3476&gt;=12, G3476&lt;18), "12-18",  AND(G3476&gt;=18, G3476&lt;24), "18-24", G3476&gt;=24, "24-36")</f>
        <v>6-12</v>
      </c>
    </row>
    <row r="3477" spans="1:37" x14ac:dyDescent="0.3">
      <c r="A3477" t="s">
        <v>3577</v>
      </c>
      <c r="B3477" t="s">
        <v>44</v>
      </c>
      <c r="C3477">
        <v>21</v>
      </c>
      <c r="D3477" t="s">
        <v>37</v>
      </c>
      <c r="E3477" t="s">
        <v>82</v>
      </c>
      <c r="F3477">
        <v>7</v>
      </c>
      <c r="G3477">
        <v>3</v>
      </c>
      <c r="H3477" t="s">
        <v>36</v>
      </c>
      <c r="I3477" t="s">
        <v>37</v>
      </c>
      <c r="J3477" t="s">
        <v>37</v>
      </c>
      <c r="K3477" t="s">
        <v>37</v>
      </c>
      <c r="L3477" t="s">
        <v>50</v>
      </c>
      <c r="M3477" t="s">
        <v>34</v>
      </c>
      <c r="N3477" t="s">
        <v>34</v>
      </c>
      <c r="O3477" t="s">
        <v>34</v>
      </c>
      <c r="P3477" t="s">
        <v>34</v>
      </c>
      <c r="Q3477" t="s">
        <v>37</v>
      </c>
      <c r="R3477" t="s">
        <v>34</v>
      </c>
      <c r="S3477" t="s">
        <v>34</v>
      </c>
      <c r="T3477" t="s">
        <v>37</v>
      </c>
      <c r="U3477" t="s">
        <v>46</v>
      </c>
      <c r="V3477" t="s">
        <v>37</v>
      </c>
      <c r="W3477" t="s">
        <v>51</v>
      </c>
      <c r="X3477">
        <v>85.6</v>
      </c>
      <c r="Y3477">
        <v>4902.8</v>
      </c>
      <c r="Z3477">
        <v>0</v>
      </c>
      <c r="AA3477">
        <v>0</v>
      </c>
      <c r="AB3477">
        <v>2397.36</v>
      </c>
      <c r="AC3477">
        <v>7300.16</v>
      </c>
      <c r="AD3477" t="s">
        <v>41</v>
      </c>
      <c r="AE3477" t="s">
        <v>42</v>
      </c>
      <c r="AF3477" t="s">
        <v>42</v>
      </c>
      <c r="AG3477">
        <f t="shared" si="108"/>
        <v>0</v>
      </c>
      <c r="AH3477" t="str" cm="1">
        <f t="array" ref="AH3477">_xlfn.IFS(
X3477&lt;=20, "&lt;20",
AND(X3477&gt;=20, X3477&lt;50), "20-50",
AND(X3477&gt;=50, X3477&lt;100), "50-100",
X3477&gt;=100, "&gt;100"
)</f>
        <v>50-100</v>
      </c>
      <c r="AI3477">
        <f t="shared" si="109"/>
        <v>0</v>
      </c>
      <c r="AJ3477" t="str" cm="1">
        <f t="array" ref="AJ3477">_xlfn.IFS(
C3477&lt;=20, "&lt;20",
AND(C3477&gt;=20, C3477&lt;35), "20-35",
AND(C3477&gt;=35, C3477&lt;50), "35-50",
C3477&gt;=50, "50-100"
)</f>
        <v>20-35</v>
      </c>
      <c r="AK3477" t="str" cm="1">
        <f t="array" ref="AK3477">_xlfn.IFS(
G3477&lt;6, "&lt;6",
AND(G3477&gt;=6, G3477&lt;12), "6-12",
AND(G3477&gt;=12, G3477&lt;18), "12-18",  AND(G3477&gt;=18, G3477&lt;24), "18-24", G3477&gt;=24, "24-36")</f>
        <v>&lt;6</v>
      </c>
    </row>
    <row r="3478" spans="1:37" x14ac:dyDescent="0.3">
      <c r="A3478" t="s">
        <v>3578</v>
      </c>
      <c r="B3478" t="s">
        <v>44</v>
      </c>
      <c r="C3478">
        <v>52</v>
      </c>
      <c r="D3478" t="s">
        <v>34</v>
      </c>
      <c r="E3478" t="s">
        <v>109</v>
      </c>
      <c r="F3478">
        <v>12</v>
      </c>
      <c r="G3478">
        <v>15</v>
      </c>
      <c r="H3478" t="s">
        <v>57</v>
      </c>
      <c r="I3478" t="s">
        <v>37</v>
      </c>
      <c r="J3478" t="s">
        <v>37</v>
      </c>
      <c r="K3478" t="s">
        <v>34</v>
      </c>
      <c r="L3478" t="s">
        <v>34</v>
      </c>
      <c r="M3478" t="s">
        <v>34</v>
      </c>
      <c r="N3478" t="s">
        <v>34</v>
      </c>
      <c r="O3478" t="s">
        <v>34</v>
      </c>
      <c r="P3478" t="s">
        <v>34</v>
      </c>
      <c r="Q3478" t="s">
        <v>34</v>
      </c>
      <c r="R3478" t="s">
        <v>34</v>
      </c>
      <c r="S3478" t="s">
        <v>34</v>
      </c>
      <c r="T3478" t="s">
        <v>34</v>
      </c>
      <c r="U3478" t="s">
        <v>46</v>
      </c>
      <c r="V3478" t="s">
        <v>37</v>
      </c>
      <c r="W3478" t="s">
        <v>40</v>
      </c>
      <c r="X3478">
        <v>24.5</v>
      </c>
      <c r="Y3478">
        <v>270.14999999999998</v>
      </c>
      <c r="Z3478">
        <v>0</v>
      </c>
      <c r="AA3478">
        <v>0</v>
      </c>
      <c r="AB3478">
        <v>170.1</v>
      </c>
      <c r="AC3478">
        <v>440.25</v>
      </c>
      <c r="AD3478" t="s">
        <v>41</v>
      </c>
      <c r="AE3478" t="s">
        <v>42</v>
      </c>
      <c r="AF3478" t="s">
        <v>42</v>
      </c>
      <c r="AG3478">
        <f t="shared" si="108"/>
        <v>0</v>
      </c>
      <c r="AH3478" t="str" cm="1">
        <f t="array" ref="AH3478">_xlfn.IFS(
X3478&lt;=20, "&lt;20",
AND(X3478&gt;=20, X3478&lt;50), "20-50",
AND(X3478&gt;=50, X3478&lt;100), "50-100",
X3478&gt;=100, "&gt;100"
)</f>
        <v>20-50</v>
      </c>
      <c r="AI3478">
        <f t="shared" si="109"/>
        <v>0</v>
      </c>
      <c r="AJ3478" t="str" cm="1">
        <f t="array" ref="AJ3478">_xlfn.IFS(
C3478&lt;=20, "&lt;20",
AND(C3478&gt;=20, C3478&lt;35), "20-35",
AND(C3478&gt;=35, C3478&lt;50), "35-50",
C3478&gt;=50, "50-100"
)</f>
        <v>50-100</v>
      </c>
      <c r="AK3478" t="str" cm="1">
        <f t="array" ref="AK3478">_xlfn.IFS(
G3478&lt;6, "&lt;6",
AND(G3478&gt;=6, G3478&lt;12), "6-12",
AND(G3478&gt;=12, G3478&lt;18), "12-18",  AND(G3478&gt;=18, G3478&lt;24), "18-24", G3478&gt;=24, "24-36")</f>
        <v>12-18</v>
      </c>
    </row>
    <row r="3479" spans="1:37" x14ac:dyDescent="0.3">
      <c r="A3479" t="s">
        <v>3579</v>
      </c>
      <c r="B3479" t="s">
        <v>44</v>
      </c>
      <c r="C3479">
        <v>48</v>
      </c>
      <c r="D3479" t="s">
        <v>37</v>
      </c>
      <c r="E3479" t="s">
        <v>335</v>
      </c>
      <c r="F3479">
        <v>5</v>
      </c>
      <c r="G3479">
        <v>31</v>
      </c>
      <c r="H3479" t="s">
        <v>110</v>
      </c>
      <c r="I3479" t="s">
        <v>37</v>
      </c>
      <c r="J3479" t="s">
        <v>34</v>
      </c>
      <c r="K3479" t="s">
        <v>37</v>
      </c>
      <c r="L3479" t="s">
        <v>72</v>
      </c>
      <c r="M3479" t="s">
        <v>37</v>
      </c>
      <c r="N3479" t="s">
        <v>34</v>
      </c>
      <c r="O3479" t="s">
        <v>34</v>
      </c>
      <c r="P3479" t="s">
        <v>37</v>
      </c>
      <c r="Q3479" t="s">
        <v>34</v>
      </c>
      <c r="R3479" t="s">
        <v>37</v>
      </c>
      <c r="S3479" t="s">
        <v>37</v>
      </c>
      <c r="T3479" t="s">
        <v>37</v>
      </c>
      <c r="U3479" t="s">
        <v>46</v>
      </c>
      <c r="V3479" t="s">
        <v>34</v>
      </c>
      <c r="W3479" t="s">
        <v>51</v>
      </c>
      <c r="X3479">
        <v>66.3</v>
      </c>
      <c r="Y3479">
        <v>1923.5</v>
      </c>
      <c r="Z3479">
        <v>0</v>
      </c>
      <c r="AA3479">
        <v>0</v>
      </c>
      <c r="AB3479">
        <v>494.4</v>
      </c>
      <c r="AC3479">
        <v>2417.9</v>
      </c>
      <c r="AD3479" t="s">
        <v>41</v>
      </c>
      <c r="AE3479" t="s">
        <v>42</v>
      </c>
      <c r="AF3479" t="s">
        <v>42</v>
      </c>
      <c r="AG3479">
        <f t="shared" si="108"/>
        <v>0</v>
      </c>
      <c r="AH3479" t="str" cm="1">
        <f t="array" ref="AH3479">_xlfn.IFS(
X3479&lt;=20, "&lt;20",
AND(X3479&gt;=20, X3479&lt;50), "20-50",
AND(X3479&gt;=50, X3479&lt;100), "50-100",
X3479&gt;=100, "&gt;100"
)</f>
        <v>50-100</v>
      </c>
      <c r="AI3479">
        <f t="shared" si="109"/>
        <v>0</v>
      </c>
      <c r="AJ3479" t="str" cm="1">
        <f t="array" ref="AJ3479">_xlfn.IFS(
C3479&lt;=20, "&lt;20",
AND(C3479&gt;=20, C3479&lt;35), "20-35",
AND(C3479&gt;=35, C3479&lt;50), "35-50",
C3479&gt;=50, "50-100"
)</f>
        <v>35-50</v>
      </c>
      <c r="AK3479" t="str" cm="1">
        <f t="array" ref="AK3479">_xlfn.IFS(
G3479&lt;6, "&lt;6",
AND(G3479&gt;=6, G3479&lt;12), "6-12",
AND(G3479&gt;=12, G3479&lt;18), "12-18",  AND(G3479&gt;=18, G3479&lt;24), "18-24", G3479&gt;=24, "24-36")</f>
        <v>24-36</v>
      </c>
    </row>
    <row r="3480" spans="1:37" x14ac:dyDescent="0.3">
      <c r="A3480" t="s">
        <v>3580</v>
      </c>
      <c r="B3480" t="s">
        <v>44</v>
      </c>
      <c r="C3480">
        <v>71</v>
      </c>
      <c r="D3480" t="s">
        <v>34</v>
      </c>
      <c r="E3480" t="s">
        <v>103</v>
      </c>
      <c r="F3480">
        <v>10</v>
      </c>
      <c r="G3480">
        <v>29</v>
      </c>
      <c r="H3480" t="s">
        <v>36</v>
      </c>
      <c r="I3480" t="s">
        <v>37</v>
      </c>
      <c r="J3480" t="s">
        <v>37</v>
      </c>
      <c r="K3480" t="s">
        <v>37</v>
      </c>
      <c r="L3480" t="s">
        <v>50</v>
      </c>
      <c r="M3480" t="s">
        <v>34</v>
      </c>
      <c r="N3480" t="s">
        <v>34</v>
      </c>
      <c r="O3480" t="s">
        <v>34</v>
      </c>
      <c r="P3480" t="s">
        <v>34</v>
      </c>
      <c r="Q3480" t="s">
        <v>37</v>
      </c>
      <c r="R3480" t="s">
        <v>34</v>
      </c>
      <c r="S3480" t="s">
        <v>34</v>
      </c>
      <c r="T3480" t="s">
        <v>37</v>
      </c>
      <c r="U3480" t="s">
        <v>67</v>
      </c>
      <c r="V3480" t="s">
        <v>37</v>
      </c>
      <c r="W3480" t="s">
        <v>51</v>
      </c>
      <c r="X3480">
        <v>84.85</v>
      </c>
      <c r="Y3480">
        <v>3645.6</v>
      </c>
      <c r="Z3480">
        <v>0</v>
      </c>
      <c r="AA3480">
        <v>0</v>
      </c>
      <c r="AB3480">
        <v>378.83</v>
      </c>
      <c r="AC3480">
        <v>4024.43</v>
      </c>
      <c r="AD3480" t="s">
        <v>41</v>
      </c>
      <c r="AE3480" t="s">
        <v>42</v>
      </c>
      <c r="AF3480" t="s">
        <v>42</v>
      </c>
      <c r="AG3480">
        <f t="shared" si="108"/>
        <v>0</v>
      </c>
      <c r="AH3480" t="str" cm="1">
        <f t="array" ref="AH3480">_xlfn.IFS(
X3480&lt;=20, "&lt;20",
AND(X3480&gt;=20, X3480&lt;50), "20-50",
AND(X3480&gt;=50, X3480&lt;100), "50-100",
X3480&gt;=100, "&gt;100"
)</f>
        <v>50-100</v>
      </c>
      <c r="AI3480">
        <f t="shared" si="109"/>
        <v>0</v>
      </c>
      <c r="AJ3480" t="str" cm="1">
        <f t="array" ref="AJ3480">_xlfn.IFS(
C3480&lt;=20, "&lt;20",
AND(C3480&gt;=20, C3480&lt;35), "20-35",
AND(C3480&gt;=35, C3480&lt;50), "35-50",
C3480&gt;=50, "50-100"
)</f>
        <v>50-100</v>
      </c>
      <c r="AK3480" t="str" cm="1">
        <f t="array" ref="AK3480">_xlfn.IFS(
G3480&lt;6, "&lt;6",
AND(G3480&gt;=6, G3480&lt;12), "6-12",
AND(G3480&gt;=12, G3480&lt;18), "12-18",  AND(G3480&gt;=18, G3480&lt;24), "18-24", G3480&gt;=24, "24-36")</f>
        <v>24-36</v>
      </c>
    </row>
    <row r="3481" spans="1:37" x14ac:dyDescent="0.3">
      <c r="A3481" t="s">
        <v>3581</v>
      </c>
      <c r="B3481" t="s">
        <v>33</v>
      </c>
      <c r="C3481">
        <v>69</v>
      </c>
      <c r="D3481" t="s">
        <v>37</v>
      </c>
      <c r="E3481" t="s">
        <v>124</v>
      </c>
      <c r="F3481">
        <v>6</v>
      </c>
      <c r="G3481">
        <v>22</v>
      </c>
      <c r="H3481" t="s">
        <v>70</v>
      </c>
      <c r="I3481" t="s">
        <v>37</v>
      </c>
      <c r="J3481" t="s">
        <v>37</v>
      </c>
      <c r="K3481" t="s">
        <v>37</v>
      </c>
      <c r="L3481" t="s">
        <v>72</v>
      </c>
      <c r="M3481" t="s">
        <v>37</v>
      </c>
      <c r="N3481" t="s">
        <v>37</v>
      </c>
      <c r="O3481" t="s">
        <v>34</v>
      </c>
      <c r="P3481" t="s">
        <v>37</v>
      </c>
      <c r="Q3481" t="s">
        <v>37</v>
      </c>
      <c r="R3481" t="s">
        <v>37</v>
      </c>
      <c r="S3481" t="s">
        <v>37</v>
      </c>
      <c r="T3481" t="s">
        <v>37</v>
      </c>
      <c r="U3481" t="s">
        <v>39</v>
      </c>
      <c r="V3481" t="s">
        <v>34</v>
      </c>
      <c r="W3481" t="s">
        <v>51</v>
      </c>
      <c r="X3481">
        <v>82.45</v>
      </c>
      <c r="Y3481">
        <v>4350.1000000000004</v>
      </c>
      <c r="Z3481">
        <v>0</v>
      </c>
      <c r="AA3481">
        <v>0</v>
      </c>
      <c r="AB3481">
        <v>652.32000000000005</v>
      </c>
      <c r="AC3481">
        <v>5002.42</v>
      </c>
      <c r="AD3481" t="s">
        <v>52</v>
      </c>
      <c r="AE3481" t="s">
        <v>53</v>
      </c>
      <c r="AF3481" t="s">
        <v>91</v>
      </c>
      <c r="AG3481">
        <f t="shared" si="108"/>
        <v>1</v>
      </c>
      <c r="AH3481" t="str" cm="1">
        <f t="array" ref="AH3481">_xlfn.IFS(
X3481&lt;=20, "&lt;20",
AND(X3481&gt;=20, X3481&lt;50), "20-50",
AND(X3481&gt;=50, X3481&lt;100), "50-100",
X3481&gt;=100, "&gt;100"
)</f>
        <v>50-100</v>
      </c>
      <c r="AI3481">
        <f t="shared" si="109"/>
        <v>0</v>
      </c>
      <c r="AJ3481" t="str" cm="1">
        <f t="array" ref="AJ3481">_xlfn.IFS(
C3481&lt;=20, "&lt;20",
AND(C3481&gt;=20, C3481&lt;35), "20-35",
AND(C3481&gt;=35, C3481&lt;50), "35-50",
C3481&gt;=50, "50-100"
)</f>
        <v>50-100</v>
      </c>
      <c r="AK3481" t="str" cm="1">
        <f t="array" ref="AK3481">_xlfn.IFS(
G3481&lt;6, "&lt;6",
AND(G3481&gt;=6, G3481&lt;12), "6-12",
AND(G3481&gt;=12, G3481&lt;18), "12-18",  AND(G3481&gt;=18, G3481&lt;24), "18-24", G3481&gt;=24, "24-36")</f>
        <v>18-24</v>
      </c>
    </row>
    <row r="3482" spans="1:37" x14ac:dyDescent="0.3">
      <c r="A3482" t="s">
        <v>3582</v>
      </c>
      <c r="B3482" t="s">
        <v>44</v>
      </c>
      <c r="C3482">
        <v>38</v>
      </c>
      <c r="D3482" t="s">
        <v>37</v>
      </c>
      <c r="E3482" t="s">
        <v>124</v>
      </c>
      <c r="F3482">
        <v>8</v>
      </c>
      <c r="G3482">
        <v>10</v>
      </c>
      <c r="H3482" t="s">
        <v>36</v>
      </c>
      <c r="I3482" t="s">
        <v>37</v>
      </c>
      <c r="J3482" t="s">
        <v>34</v>
      </c>
      <c r="K3482" t="s">
        <v>37</v>
      </c>
      <c r="L3482" t="s">
        <v>50</v>
      </c>
      <c r="M3482" t="s">
        <v>34</v>
      </c>
      <c r="N3482" t="s">
        <v>34</v>
      </c>
      <c r="O3482" t="s">
        <v>34</v>
      </c>
      <c r="P3482" t="s">
        <v>37</v>
      </c>
      <c r="Q3482" t="s">
        <v>34</v>
      </c>
      <c r="R3482" t="s">
        <v>34</v>
      </c>
      <c r="S3482" t="s">
        <v>34</v>
      </c>
      <c r="T3482" t="s">
        <v>37</v>
      </c>
      <c r="U3482" t="s">
        <v>46</v>
      </c>
      <c r="V3482" t="s">
        <v>37</v>
      </c>
      <c r="W3482" t="s">
        <v>51</v>
      </c>
      <c r="X3482">
        <v>75.849999999999994</v>
      </c>
      <c r="Y3482">
        <v>647.5</v>
      </c>
      <c r="Z3482">
        <v>0</v>
      </c>
      <c r="AA3482">
        <v>0</v>
      </c>
      <c r="AB3482">
        <v>72.900000000000006</v>
      </c>
      <c r="AC3482">
        <v>720.4</v>
      </c>
      <c r="AD3482" t="s">
        <v>41</v>
      </c>
      <c r="AE3482" t="s">
        <v>42</v>
      </c>
      <c r="AF3482" t="s">
        <v>42</v>
      </c>
      <c r="AG3482">
        <f t="shared" si="108"/>
        <v>0</v>
      </c>
      <c r="AH3482" t="str" cm="1">
        <f t="array" ref="AH3482">_xlfn.IFS(
X3482&lt;=20, "&lt;20",
AND(X3482&gt;=20, X3482&lt;50), "20-50",
AND(X3482&gt;=50, X3482&lt;100), "50-100",
X3482&gt;=100, "&gt;100"
)</f>
        <v>50-100</v>
      </c>
      <c r="AI3482">
        <f t="shared" si="109"/>
        <v>0</v>
      </c>
      <c r="AJ3482" t="str" cm="1">
        <f t="array" ref="AJ3482">_xlfn.IFS(
C3482&lt;=20, "&lt;20",
AND(C3482&gt;=20, C3482&lt;35), "20-35",
AND(C3482&gt;=35, C3482&lt;50), "35-50",
C3482&gt;=50, "50-100"
)</f>
        <v>35-50</v>
      </c>
      <c r="AK3482" t="str" cm="1">
        <f t="array" ref="AK3482">_xlfn.IFS(
G3482&lt;6, "&lt;6",
AND(G3482&gt;=6, G3482&lt;12), "6-12",
AND(G3482&gt;=12, G3482&lt;18), "12-18",  AND(G3482&gt;=18, G3482&lt;24), "18-24", G3482&gt;=24, "24-36")</f>
        <v>6-12</v>
      </c>
    </row>
    <row r="3483" spans="1:37" x14ac:dyDescent="0.3">
      <c r="A3483" t="s">
        <v>3583</v>
      </c>
      <c r="B3483" t="s">
        <v>33</v>
      </c>
      <c r="C3483">
        <v>21</v>
      </c>
      <c r="D3483" t="s">
        <v>37</v>
      </c>
      <c r="E3483" t="s">
        <v>45</v>
      </c>
      <c r="F3483">
        <v>6</v>
      </c>
      <c r="G3483">
        <v>2</v>
      </c>
      <c r="H3483" t="s">
        <v>36</v>
      </c>
      <c r="I3483" t="s">
        <v>37</v>
      </c>
      <c r="J3483" t="s">
        <v>37</v>
      </c>
      <c r="K3483" t="s">
        <v>37</v>
      </c>
      <c r="L3483" t="s">
        <v>50</v>
      </c>
      <c r="M3483" t="s">
        <v>34</v>
      </c>
      <c r="N3483" t="s">
        <v>34</v>
      </c>
      <c r="O3483" t="s">
        <v>37</v>
      </c>
      <c r="P3483" t="s">
        <v>34</v>
      </c>
      <c r="Q3483" t="s">
        <v>34</v>
      </c>
      <c r="R3483" t="s">
        <v>34</v>
      </c>
      <c r="S3483" t="s">
        <v>34</v>
      </c>
      <c r="T3483" t="s">
        <v>34</v>
      </c>
      <c r="U3483" t="s">
        <v>46</v>
      </c>
      <c r="V3483" t="s">
        <v>37</v>
      </c>
      <c r="W3483" t="s">
        <v>51</v>
      </c>
      <c r="X3483">
        <v>81.3</v>
      </c>
      <c r="Y3483">
        <v>2272.8000000000002</v>
      </c>
      <c r="Z3483">
        <v>29.93</v>
      </c>
      <c r="AA3483">
        <v>130</v>
      </c>
      <c r="AB3483">
        <v>688.77</v>
      </c>
      <c r="AC3483">
        <v>3061.64</v>
      </c>
      <c r="AD3483" t="s">
        <v>41</v>
      </c>
      <c r="AE3483" t="s">
        <v>42</v>
      </c>
      <c r="AF3483" t="s">
        <v>42</v>
      </c>
      <c r="AG3483">
        <f t="shared" si="108"/>
        <v>0</v>
      </c>
      <c r="AH3483" t="str" cm="1">
        <f t="array" ref="AH3483">_xlfn.IFS(
X3483&lt;=20, "&lt;20",
AND(X3483&gt;=20, X3483&lt;50), "20-50",
AND(X3483&gt;=50, X3483&lt;100), "50-100",
X3483&gt;=100, "&gt;100"
)</f>
        <v>50-100</v>
      </c>
      <c r="AI3483">
        <f t="shared" si="109"/>
        <v>0</v>
      </c>
      <c r="AJ3483" t="str" cm="1">
        <f t="array" ref="AJ3483">_xlfn.IFS(
C3483&lt;=20, "&lt;20",
AND(C3483&gt;=20, C3483&lt;35), "20-35",
AND(C3483&gt;=35, C3483&lt;50), "35-50",
C3483&gt;=50, "50-100"
)</f>
        <v>20-35</v>
      </c>
      <c r="AK3483" t="str" cm="1">
        <f t="array" ref="AK3483">_xlfn.IFS(
G3483&lt;6, "&lt;6",
AND(G3483&gt;=6, G3483&lt;12), "6-12",
AND(G3483&gt;=12, G3483&lt;18), "12-18",  AND(G3483&gt;=18, G3483&lt;24), "18-24", G3483&gt;=24, "24-36")</f>
        <v>&lt;6</v>
      </c>
    </row>
    <row r="3484" spans="1:37" x14ac:dyDescent="0.3">
      <c r="A3484" t="s">
        <v>3584</v>
      </c>
      <c r="B3484" t="s">
        <v>44</v>
      </c>
      <c r="C3484">
        <v>47</v>
      </c>
      <c r="D3484" t="s">
        <v>37</v>
      </c>
      <c r="E3484" t="s">
        <v>61</v>
      </c>
      <c r="F3484">
        <v>14</v>
      </c>
      <c r="G3484">
        <v>20</v>
      </c>
      <c r="H3484" t="s">
        <v>57</v>
      </c>
      <c r="I3484" t="s">
        <v>37</v>
      </c>
      <c r="J3484" t="s">
        <v>34</v>
      </c>
      <c r="K3484" t="s">
        <v>34</v>
      </c>
      <c r="L3484" t="s">
        <v>34</v>
      </c>
      <c r="M3484" t="s">
        <v>34</v>
      </c>
      <c r="N3484" t="s">
        <v>34</v>
      </c>
      <c r="O3484" t="s">
        <v>34</v>
      </c>
      <c r="P3484" t="s">
        <v>34</v>
      </c>
      <c r="Q3484" t="s">
        <v>34</v>
      </c>
      <c r="R3484" t="s">
        <v>34</v>
      </c>
      <c r="S3484" t="s">
        <v>34</v>
      </c>
      <c r="T3484" t="s">
        <v>34</v>
      </c>
      <c r="U3484" t="s">
        <v>46</v>
      </c>
      <c r="V3484" t="s">
        <v>37</v>
      </c>
      <c r="W3484" t="s">
        <v>40</v>
      </c>
      <c r="X3484">
        <v>18.899999999999999</v>
      </c>
      <c r="Y3484">
        <v>347.65</v>
      </c>
      <c r="Z3484">
        <v>0</v>
      </c>
      <c r="AA3484">
        <v>0</v>
      </c>
      <c r="AB3484">
        <v>677.2</v>
      </c>
      <c r="AC3484">
        <v>1024.8499999999999</v>
      </c>
      <c r="AD3484" t="s">
        <v>41</v>
      </c>
      <c r="AE3484" t="s">
        <v>42</v>
      </c>
      <c r="AF3484" t="s">
        <v>42</v>
      </c>
      <c r="AG3484">
        <f t="shared" si="108"/>
        <v>0</v>
      </c>
      <c r="AH3484" t="str" cm="1">
        <f t="array" ref="AH3484">_xlfn.IFS(
X3484&lt;=20, "&lt;20",
AND(X3484&gt;=20, X3484&lt;50), "20-50",
AND(X3484&gt;=50, X3484&lt;100), "50-100",
X3484&gt;=100, "&gt;100"
)</f>
        <v>&lt;20</v>
      </c>
      <c r="AI3484">
        <f t="shared" si="109"/>
        <v>0</v>
      </c>
      <c r="AJ3484" t="str" cm="1">
        <f t="array" ref="AJ3484">_xlfn.IFS(
C3484&lt;=20, "&lt;20",
AND(C3484&gt;=20, C3484&lt;35), "20-35",
AND(C3484&gt;=35, C3484&lt;50), "35-50",
C3484&gt;=50, "50-100"
)</f>
        <v>35-50</v>
      </c>
      <c r="AK3484" t="str" cm="1">
        <f t="array" ref="AK3484">_xlfn.IFS(
G3484&lt;6, "&lt;6",
AND(G3484&gt;=6, G3484&lt;12), "6-12",
AND(G3484&gt;=12, G3484&lt;18), "12-18",  AND(G3484&gt;=18, G3484&lt;24), "18-24", G3484&gt;=24, "24-36")</f>
        <v>18-24</v>
      </c>
    </row>
    <row r="3485" spans="1:37" x14ac:dyDescent="0.3">
      <c r="A3485" t="s">
        <v>3585</v>
      </c>
      <c r="B3485" t="s">
        <v>33</v>
      </c>
      <c r="C3485">
        <v>37</v>
      </c>
      <c r="D3485" t="s">
        <v>34</v>
      </c>
      <c r="E3485" t="s">
        <v>61</v>
      </c>
      <c r="F3485">
        <v>5</v>
      </c>
      <c r="G3485">
        <v>23</v>
      </c>
      <c r="H3485" t="s">
        <v>49</v>
      </c>
      <c r="I3485" t="s">
        <v>37</v>
      </c>
      <c r="J3485" t="s">
        <v>34</v>
      </c>
      <c r="K3485" t="s">
        <v>37</v>
      </c>
      <c r="L3485" t="s">
        <v>50</v>
      </c>
      <c r="M3485" t="s">
        <v>34</v>
      </c>
      <c r="N3485" t="s">
        <v>34</v>
      </c>
      <c r="O3485" t="s">
        <v>34</v>
      </c>
      <c r="P3485" t="s">
        <v>34</v>
      </c>
      <c r="Q3485" t="s">
        <v>34</v>
      </c>
      <c r="R3485" t="s">
        <v>34</v>
      </c>
      <c r="S3485" t="s">
        <v>34</v>
      </c>
      <c r="T3485" t="s">
        <v>34</v>
      </c>
      <c r="U3485" t="s">
        <v>46</v>
      </c>
      <c r="V3485" t="s">
        <v>37</v>
      </c>
      <c r="W3485" t="s">
        <v>51</v>
      </c>
      <c r="X3485">
        <v>69.349999999999994</v>
      </c>
      <c r="Y3485">
        <v>451.1</v>
      </c>
      <c r="Z3485">
        <v>0</v>
      </c>
      <c r="AA3485">
        <v>10</v>
      </c>
      <c r="AB3485">
        <v>103.25</v>
      </c>
      <c r="AC3485">
        <v>564.35</v>
      </c>
      <c r="AD3485" t="s">
        <v>52</v>
      </c>
      <c r="AE3485" t="s">
        <v>53</v>
      </c>
      <c r="AF3485" t="s">
        <v>54</v>
      </c>
      <c r="AG3485">
        <f t="shared" si="108"/>
        <v>1</v>
      </c>
      <c r="AH3485" t="str" cm="1">
        <f t="array" ref="AH3485">_xlfn.IFS(
X3485&lt;=20, "&lt;20",
AND(X3485&gt;=20, X3485&lt;50), "20-50",
AND(X3485&gt;=50, X3485&lt;100), "50-100",
X3485&gt;=100, "&gt;100"
)</f>
        <v>50-100</v>
      </c>
      <c r="AI3485">
        <f t="shared" si="109"/>
        <v>0</v>
      </c>
      <c r="AJ3485" t="str" cm="1">
        <f t="array" ref="AJ3485">_xlfn.IFS(
C3485&lt;=20, "&lt;20",
AND(C3485&gt;=20, C3485&lt;35), "20-35",
AND(C3485&gt;=35, C3485&lt;50), "35-50",
C3485&gt;=50, "50-100"
)</f>
        <v>35-50</v>
      </c>
      <c r="AK3485" t="str" cm="1">
        <f t="array" ref="AK3485">_xlfn.IFS(
G3485&lt;6, "&lt;6",
AND(G3485&gt;=6, G3485&lt;12), "6-12",
AND(G3485&gt;=12, G3485&lt;18), "12-18",  AND(G3485&gt;=18, G3485&lt;24), "18-24", G3485&gt;=24, "24-36")</f>
        <v>18-24</v>
      </c>
    </row>
    <row r="3486" spans="1:37" x14ac:dyDescent="0.3">
      <c r="A3486" t="s">
        <v>3586</v>
      </c>
      <c r="B3486" t="s">
        <v>33</v>
      </c>
      <c r="C3486">
        <v>30</v>
      </c>
      <c r="D3486" t="s">
        <v>34</v>
      </c>
      <c r="E3486" t="s">
        <v>45</v>
      </c>
      <c r="F3486">
        <v>6</v>
      </c>
      <c r="G3486">
        <v>14</v>
      </c>
      <c r="H3486" t="s">
        <v>36</v>
      </c>
      <c r="I3486" t="s">
        <v>37</v>
      </c>
      <c r="J3486" t="s">
        <v>34</v>
      </c>
      <c r="K3486" t="s">
        <v>37</v>
      </c>
      <c r="L3486" t="s">
        <v>38</v>
      </c>
      <c r="M3486" t="s">
        <v>34</v>
      </c>
      <c r="N3486" t="s">
        <v>34</v>
      </c>
      <c r="O3486" t="s">
        <v>34</v>
      </c>
      <c r="P3486" t="s">
        <v>34</v>
      </c>
      <c r="Q3486" t="s">
        <v>34</v>
      </c>
      <c r="R3486" t="s">
        <v>34</v>
      </c>
      <c r="S3486" t="s">
        <v>34</v>
      </c>
      <c r="T3486" t="s">
        <v>34</v>
      </c>
      <c r="U3486" t="s">
        <v>46</v>
      </c>
      <c r="V3486" t="s">
        <v>34</v>
      </c>
      <c r="W3486" t="s">
        <v>51</v>
      </c>
      <c r="X3486">
        <v>44.75</v>
      </c>
      <c r="Y3486">
        <v>270.95</v>
      </c>
      <c r="Z3486">
        <v>0</v>
      </c>
      <c r="AA3486">
        <v>10</v>
      </c>
      <c r="AB3486">
        <v>246.96</v>
      </c>
      <c r="AC3486">
        <v>527.91</v>
      </c>
      <c r="AD3486" t="s">
        <v>52</v>
      </c>
      <c r="AE3486" t="s">
        <v>58</v>
      </c>
      <c r="AF3486" t="s">
        <v>62</v>
      </c>
      <c r="AG3486">
        <f t="shared" si="108"/>
        <v>1</v>
      </c>
      <c r="AH3486" t="str" cm="1">
        <f t="array" ref="AH3486">_xlfn.IFS(
X3486&lt;=20, "&lt;20",
AND(X3486&gt;=20, X3486&lt;50), "20-50",
AND(X3486&gt;=50, X3486&lt;100), "50-100",
X3486&gt;=100, "&gt;100"
)</f>
        <v>20-50</v>
      </c>
      <c r="AI3486">
        <f t="shared" si="109"/>
        <v>0</v>
      </c>
      <c r="AJ3486" t="str" cm="1">
        <f t="array" ref="AJ3486">_xlfn.IFS(
C3486&lt;=20, "&lt;20",
AND(C3486&gt;=20, C3486&lt;35), "20-35",
AND(C3486&gt;=35, C3486&lt;50), "35-50",
C3486&gt;=50, "50-100"
)</f>
        <v>20-35</v>
      </c>
      <c r="AK3486" t="str" cm="1">
        <f t="array" ref="AK3486">_xlfn.IFS(
G3486&lt;6, "&lt;6",
AND(G3486&gt;=6, G3486&lt;12), "6-12",
AND(G3486&gt;=12, G3486&lt;18), "12-18",  AND(G3486&gt;=18, G3486&lt;24), "18-24", G3486&gt;=24, "24-36")</f>
        <v>12-18</v>
      </c>
    </row>
    <row r="3487" spans="1:37" x14ac:dyDescent="0.3">
      <c r="A3487" t="s">
        <v>3587</v>
      </c>
      <c r="B3487" t="s">
        <v>44</v>
      </c>
      <c r="C3487">
        <v>28</v>
      </c>
      <c r="D3487" t="s">
        <v>37</v>
      </c>
      <c r="E3487" t="s">
        <v>61</v>
      </c>
      <c r="F3487">
        <v>8</v>
      </c>
      <c r="G3487">
        <v>14</v>
      </c>
      <c r="H3487" t="s">
        <v>36</v>
      </c>
      <c r="I3487" t="s">
        <v>37</v>
      </c>
      <c r="J3487" t="s">
        <v>37</v>
      </c>
      <c r="K3487" t="s">
        <v>37</v>
      </c>
      <c r="L3487" t="s">
        <v>50</v>
      </c>
      <c r="M3487" t="s">
        <v>37</v>
      </c>
      <c r="N3487" t="s">
        <v>37</v>
      </c>
      <c r="O3487" t="s">
        <v>34</v>
      </c>
      <c r="P3487" t="s">
        <v>37</v>
      </c>
      <c r="Q3487" t="s">
        <v>37</v>
      </c>
      <c r="R3487" t="s">
        <v>37</v>
      </c>
      <c r="S3487" t="s">
        <v>37</v>
      </c>
      <c r="T3487" t="s">
        <v>37</v>
      </c>
      <c r="U3487" t="s">
        <v>39</v>
      </c>
      <c r="V3487" t="s">
        <v>34</v>
      </c>
      <c r="W3487" t="s">
        <v>40</v>
      </c>
      <c r="X3487">
        <v>110.05</v>
      </c>
      <c r="Y3487">
        <v>5686.4</v>
      </c>
      <c r="Z3487">
        <v>20.28</v>
      </c>
      <c r="AA3487">
        <v>0</v>
      </c>
      <c r="AB3487">
        <v>1363.23</v>
      </c>
      <c r="AC3487">
        <v>7029.35</v>
      </c>
      <c r="AD3487" t="s">
        <v>41</v>
      </c>
      <c r="AE3487" t="s">
        <v>42</v>
      </c>
      <c r="AF3487" t="s">
        <v>42</v>
      </c>
      <c r="AG3487">
        <f t="shared" si="108"/>
        <v>0</v>
      </c>
      <c r="AH3487" t="str" cm="1">
        <f t="array" ref="AH3487">_xlfn.IFS(
X3487&lt;=20, "&lt;20",
AND(X3487&gt;=20, X3487&lt;50), "20-50",
AND(X3487&gt;=50, X3487&lt;100), "50-100",
X3487&gt;=100, "&gt;100"
)</f>
        <v>&gt;100</v>
      </c>
      <c r="AI3487">
        <f t="shared" si="109"/>
        <v>0</v>
      </c>
      <c r="AJ3487" t="str" cm="1">
        <f t="array" ref="AJ3487">_xlfn.IFS(
C3487&lt;=20, "&lt;20",
AND(C3487&gt;=20, C3487&lt;35), "20-35",
AND(C3487&gt;=35, C3487&lt;50), "35-50",
C3487&gt;=50, "50-100"
)</f>
        <v>20-35</v>
      </c>
      <c r="AK3487" t="str" cm="1">
        <f t="array" ref="AK3487">_xlfn.IFS(
G3487&lt;6, "&lt;6",
AND(G3487&gt;=6, G3487&lt;12), "6-12",
AND(G3487&gt;=12, G3487&lt;18), "12-18",  AND(G3487&gt;=18, G3487&lt;24), "18-24", G3487&gt;=24, "24-36")</f>
        <v>12-18</v>
      </c>
    </row>
    <row r="3488" spans="1:37" x14ac:dyDescent="0.3">
      <c r="A3488" t="s">
        <v>3588</v>
      </c>
      <c r="B3488" t="s">
        <v>44</v>
      </c>
      <c r="C3488">
        <v>24</v>
      </c>
      <c r="D3488" t="s">
        <v>37</v>
      </c>
      <c r="E3488" t="s">
        <v>82</v>
      </c>
      <c r="F3488">
        <v>10</v>
      </c>
      <c r="G3488">
        <v>4</v>
      </c>
      <c r="H3488" t="s">
        <v>36</v>
      </c>
      <c r="I3488" t="s">
        <v>37</v>
      </c>
      <c r="J3488" t="s">
        <v>34</v>
      </c>
      <c r="K3488" t="s">
        <v>37</v>
      </c>
      <c r="L3488" t="s">
        <v>50</v>
      </c>
      <c r="M3488" t="s">
        <v>34</v>
      </c>
      <c r="N3488" t="s">
        <v>34</v>
      </c>
      <c r="O3488" t="s">
        <v>34</v>
      </c>
      <c r="P3488" t="s">
        <v>34</v>
      </c>
      <c r="Q3488" t="s">
        <v>34</v>
      </c>
      <c r="R3488" t="s">
        <v>34</v>
      </c>
      <c r="S3488" t="s">
        <v>34</v>
      </c>
      <c r="T3488" t="s">
        <v>37</v>
      </c>
      <c r="U3488" t="s">
        <v>46</v>
      </c>
      <c r="V3488" t="s">
        <v>34</v>
      </c>
      <c r="W3488" t="s">
        <v>40</v>
      </c>
      <c r="X3488">
        <v>-2</v>
      </c>
      <c r="Y3488">
        <v>140.69999999999999</v>
      </c>
      <c r="Z3488">
        <v>0</v>
      </c>
      <c r="AA3488">
        <v>0</v>
      </c>
      <c r="AB3488">
        <v>72.12</v>
      </c>
      <c r="AC3488">
        <v>212.82</v>
      </c>
      <c r="AD3488" t="s">
        <v>52</v>
      </c>
      <c r="AE3488" t="s">
        <v>58</v>
      </c>
      <c r="AF3488" t="s">
        <v>288</v>
      </c>
      <c r="AG3488">
        <f t="shared" si="108"/>
        <v>1</v>
      </c>
      <c r="AH3488" t="str" cm="1">
        <f t="array" ref="AH3488">_xlfn.IFS(
X3488&lt;=20, "&lt;20",
AND(X3488&gt;=20, X3488&lt;50), "20-50",
AND(X3488&gt;=50, X3488&lt;100), "50-100",
X3488&gt;=100, "&gt;100"
)</f>
        <v>&lt;20</v>
      </c>
      <c r="AI3488">
        <f t="shared" si="109"/>
        <v>0</v>
      </c>
      <c r="AJ3488" t="str" cm="1">
        <f t="array" ref="AJ3488">_xlfn.IFS(
C3488&lt;=20, "&lt;20",
AND(C3488&gt;=20, C3488&lt;35), "20-35",
AND(C3488&gt;=35, C3488&lt;50), "35-50",
C3488&gt;=50, "50-100"
)</f>
        <v>20-35</v>
      </c>
      <c r="AK3488" t="str" cm="1">
        <f t="array" ref="AK3488">_xlfn.IFS(
G3488&lt;6, "&lt;6",
AND(G3488&gt;=6, G3488&lt;12), "6-12",
AND(G3488&gt;=12, G3488&lt;18), "12-18",  AND(G3488&gt;=18, G3488&lt;24), "18-24", G3488&gt;=24, "24-36")</f>
        <v>&lt;6</v>
      </c>
    </row>
    <row r="3489" spans="1:37" x14ac:dyDescent="0.3">
      <c r="A3489" t="s">
        <v>3589</v>
      </c>
      <c r="B3489" t="s">
        <v>33</v>
      </c>
      <c r="C3489">
        <v>73</v>
      </c>
      <c r="D3489" t="s">
        <v>37</v>
      </c>
      <c r="E3489" t="s">
        <v>61</v>
      </c>
      <c r="F3489">
        <v>15</v>
      </c>
      <c r="G3489">
        <v>11</v>
      </c>
      <c r="H3489" t="s">
        <v>49</v>
      </c>
      <c r="I3489" t="s">
        <v>37</v>
      </c>
      <c r="J3489" t="s">
        <v>34</v>
      </c>
      <c r="K3489" t="s">
        <v>34</v>
      </c>
      <c r="L3489" t="s">
        <v>34</v>
      </c>
      <c r="M3489" t="s">
        <v>34</v>
      </c>
      <c r="N3489" t="s">
        <v>34</v>
      </c>
      <c r="O3489" t="s">
        <v>34</v>
      </c>
      <c r="P3489" t="s">
        <v>34</v>
      </c>
      <c r="Q3489" t="s">
        <v>34</v>
      </c>
      <c r="R3489" t="s">
        <v>34</v>
      </c>
      <c r="S3489" t="s">
        <v>34</v>
      </c>
      <c r="T3489" t="s">
        <v>34</v>
      </c>
      <c r="U3489" t="s">
        <v>46</v>
      </c>
      <c r="V3489" t="s">
        <v>34</v>
      </c>
      <c r="W3489" t="s">
        <v>40</v>
      </c>
      <c r="X3489">
        <v>20.05</v>
      </c>
      <c r="Y3489">
        <v>20.05</v>
      </c>
      <c r="Z3489">
        <v>0</v>
      </c>
      <c r="AA3489">
        <v>0</v>
      </c>
      <c r="AB3489">
        <v>19.87</v>
      </c>
      <c r="AC3489">
        <v>39.92</v>
      </c>
      <c r="AD3489" t="s">
        <v>52</v>
      </c>
      <c r="AE3489" t="s">
        <v>100</v>
      </c>
      <c r="AF3489" t="s">
        <v>101</v>
      </c>
      <c r="AG3489">
        <f t="shared" si="108"/>
        <v>1</v>
      </c>
      <c r="AH3489" t="str" cm="1">
        <f t="array" ref="AH3489">_xlfn.IFS(
X3489&lt;=20, "&lt;20",
AND(X3489&gt;=20, X3489&lt;50), "20-50",
AND(X3489&gt;=50, X3489&lt;100), "50-100",
X3489&gt;=100, "&gt;100"
)</f>
        <v>20-50</v>
      </c>
      <c r="AI3489">
        <f t="shared" si="109"/>
        <v>0</v>
      </c>
      <c r="AJ3489" t="str" cm="1">
        <f t="array" ref="AJ3489">_xlfn.IFS(
C3489&lt;=20, "&lt;20",
AND(C3489&gt;=20, C3489&lt;35), "20-35",
AND(C3489&gt;=35, C3489&lt;50), "35-50",
C3489&gt;=50, "50-100"
)</f>
        <v>50-100</v>
      </c>
      <c r="AK3489" t="str" cm="1">
        <f t="array" ref="AK3489">_xlfn.IFS(
G3489&lt;6, "&lt;6",
AND(G3489&gt;=6, G3489&lt;12), "6-12",
AND(G3489&gt;=12, G3489&lt;18), "12-18",  AND(G3489&gt;=18, G3489&lt;24), "18-24", G3489&gt;=24, "24-36")</f>
        <v>6-12</v>
      </c>
    </row>
    <row r="3490" spans="1:37" x14ac:dyDescent="0.3">
      <c r="A3490" t="s">
        <v>3590</v>
      </c>
      <c r="B3490" t="s">
        <v>44</v>
      </c>
      <c r="C3490">
        <v>61</v>
      </c>
      <c r="D3490" t="s">
        <v>37</v>
      </c>
      <c r="E3490" t="s">
        <v>74</v>
      </c>
      <c r="F3490">
        <v>6</v>
      </c>
      <c r="G3490">
        <v>3</v>
      </c>
      <c r="H3490" t="s">
        <v>36</v>
      </c>
      <c r="I3490" t="s">
        <v>37</v>
      </c>
      <c r="J3490" t="s">
        <v>37</v>
      </c>
      <c r="K3490" t="s">
        <v>37</v>
      </c>
      <c r="L3490" t="s">
        <v>72</v>
      </c>
      <c r="M3490" t="s">
        <v>37</v>
      </c>
      <c r="N3490" t="s">
        <v>37</v>
      </c>
      <c r="O3490" t="s">
        <v>37</v>
      </c>
      <c r="P3490" t="s">
        <v>34</v>
      </c>
      <c r="Q3490" t="s">
        <v>37</v>
      </c>
      <c r="R3490" t="s">
        <v>37</v>
      </c>
      <c r="S3490" t="s">
        <v>37</v>
      </c>
      <c r="T3490" t="s">
        <v>37</v>
      </c>
      <c r="U3490" t="s">
        <v>39</v>
      </c>
      <c r="V3490" t="s">
        <v>34</v>
      </c>
      <c r="W3490" t="s">
        <v>51</v>
      </c>
      <c r="X3490">
        <v>84.1</v>
      </c>
      <c r="Y3490">
        <v>3187.65</v>
      </c>
      <c r="Z3490">
        <v>0</v>
      </c>
      <c r="AA3490">
        <v>0</v>
      </c>
      <c r="AB3490">
        <v>954.18</v>
      </c>
      <c r="AC3490">
        <v>4141.83</v>
      </c>
      <c r="AD3490" t="s">
        <v>41</v>
      </c>
      <c r="AE3490" t="s">
        <v>42</v>
      </c>
      <c r="AF3490" t="s">
        <v>42</v>
      </c>
      <c r="AG3490">
        <f t="shared" si="108"/>
        <v>0</v>
      </c>
      <c r="AH3490" t="str" cm="1">
        <f t="array" ref="AH3490">_xlfn.IFS(
X3490&lt;=20, "&lt;20",
AND(X3490&gt;=20, X3490&lt;50), "20-50",
AND(X3490&gt;=50, X3490&lt;100), "50-100",
X3490&gt;=100, "&gt;100"
)</f>
        <v>50-100</v>
      </c>
      <c r="AI3490">
        <f t="shared" si="109"/>
        <v>0</v>
      </c>
      <c r="AJ3490" t="str" cm="1">
        <f t="array" ref="AJ3490">_xlfn.IFS(
C3490&lt;=20, "&lt;20",
AND(C3490&gt;=20, C3490&lt;35), "20-35",
AND(C3490&gt;=35, C3490&lt;50), "35-50",
C3490&gt;=50, "50-100"
)</f>
        <v>50-100</v>
      </c>
      <c r="AK3490" t="str" cm="1">
        <f t="array" ref="AK3490">_xlfn.IFS(
G3490&lt;6, "&lt;6",
AND(G3490&gt;=6, G3490&lt;12), "6-12",
AND(G3490&gt;=12, G3490&lt;18), "12-18",  AND(G3490&gt;=18, G3490&lt;24), "18-24", G3490&gt;=24, "24-36")</f>
        <v>&lt;6</v>
      </c>
    </row>
    <row r="3491" spans="1:37" x14ac:dyDescent="0.3">
      <c r="A3491" t="s">
        <v>3591</v>
      </c>
      <c r="B3491" t="s">
        <v>44</v>
      </c>
      <c r="C3491">
        <v>54</v>
      </c>
      <c r="D3491" t="s">
        <v>34</v>
      </c>
      <c r="E3491" t="s">
        <v>69</v>
      </c>
      <c r="F3491">
        <v>8</v>
      </c>
      <c r="G3491">
        <v>20</v>
      </c>
      <c r="H3491" t="s">
        <v>36</v>
      </c>
      <c r="I3491" t="s">
        <v>37</v>
      </c>
      <c r="J3491" t="s">
        <v>37</v>
      </c>
      <c r="K3491" t="s">
        <v>37</v>
      </c>
      <c r="L3491" t="s">
        <v>50</v>
      </c>
      <c r="M3491" t="s">
        <v>34</v>
      </c>
      <c r="N3491" t="s">
        <v>37</v>
      </c>
      <c r="O3491" t="s">
        <v>37</v>
      </c>
      <c r="P3491" t="s">
        <v>34</v>
      </c>
      <c r="Q3491" t="s">
        <v>37</v>
      </c>
      <c r="R3491" t="s">
        <v>37</v>
      </c>
      <c r="S3491" t="s">
        <v>37</v>
      </c>
      <c r="T3491" t="s">
        <v>34</v>
      </c>
      <c r="U3491" t="s">
        <v>39</v>
      </c>
      <c r="V3491" t="s">
        <v>37</v>
      </c>
      <c r="W3491" t="s">
        <v>51</v>
      </c>
      <c r="X3491">
        <v>106.8</v>
      </c>
      <c r="Y3491">
        <v>5914.4</v>
      </c>
      <c r="Z3491">
        <v>0</v>
      </c>
      <c r="AA3491">
        <v>30</v>
      </c>
      <c r="AB3491">
        <v>1816.08</v>
      </c>
      <c r="AC3491">
        <v>7760.48</v>
      </c>
      <c r="AD3491" t="s">
        <v>41</v>
      </c>
      <c r="AE3491" t="s">
        <v>42</v>
      </c>
      <c r="AF3491" t="s">
        <v>42</v>
      </c>
      <c r="AG3491">
        <f t="shared" si="108"/>
        <v>0</v>
      </c>
      <c r="AH3491" t="str" cm="1">
        <f t="array" ref="AH3491">_xlfn.IFS(
X3491&lt;=20, "&lt;20",
AND(X3491&gt;=20, X3491&lt;50), "20-50",
AND(X3491&gt;=50, X3491&lt;100), "50-100",
X3491&gt;=100, "&gt;100"
)</f>
        <v>&gt;100</v>
      </c>
      <c r="AI3491">
        <f t="shared" si="109"/>
        <v>0</v>
      </c>
      <c r="AJ3491" t="str" cm="1">
        <f t="array" ref="AJ3491">_xlfn.IFS(
C3491&lt;=20, "&lt;20",
AND(C3491&gt;=20, C3491&lt;35), "20-35",
AND(C3491&gt;=35, C3491&lt;50), "35-50",
C3491&gt;=50, "50-100"
)</f>
        <v>50-100</v>
      </c>
      <c r="AK3491" t="str" cm="1">
        <f t="array" ref="AK3491">_xlfn.IFS(
G3491&lt;6, "&lt;6",
AND(G3491&gt;=6, G3491&lt;12), "6-12",
AND(G3491&gt;=12, G3491&lt;18), "12-18",  AND(G3491&gt;=18, G3491&lt;24), "18-24", G3491&gt;=24, "24-36")</f>
        <v>18-24</v>
      </c>
    </row>
    <row r="3492" spans="1:37" x14ac:dyDescent="0.3">
      <c r="A3492" t="s">
        <v>3592</v>
      </c>
      <c r="B3492" t="s">
        <v>44</v>
      </c>
      <c r="C3492">
        <v>33</v>
      </c>
      <c r="D3492" t="s">
        <v>34</v>
      </c>
      <c r="E3492" t="s">
        <v>56</v>
      </c>
      <c r="F3492">
        <v>6</v>
      </c>
      <c r="G3492">
        <v>34</v>
      </c>
      <c r="H3492" t="s">
        <v>66</v>
      </c>
      <c r="I3492" t="s">
        <v>37</v>
      </c>
      <c r="J3492" t="s">
        <v>37</v>
      </c>
      <c r="K3492" t="s">
        <v>37</v>
      </c>
      <c r="L3492" t="s">
        <v>50</v>
      </c>
      <c r="M3492" t="s">
        <v>37</v>
      </c>
      <c r="N3492" t="s">
        <v>37</v>
      </c>
      <c r="O3492" t="s">
        <v>37</v>
      </c>
      <c r="P3492" t="s">
        <v>37</v>
      </c>
      <c r="Q3492" t="s">
        <v>37</v>
      </c>
      <c r="R3492" t="s">
        <v>37</v>
      </c>
      <c r="S3492" t="s">
        <v>37</v>
      </c>
      <c r="T3492" t="s">
        <v>37</v>
      </c>
      <c r="U3492" t="s">
        <v>67</v>
      </c>
      <c r="V3492" t="s">
        <v>37</v>
      </c>
      <c r="W3492" t="s">
        <v>51</v>
      </c>
      <c r="X3492">
        <v>113.65</v>
      </c>
      <c r="Y3492">
        <v>8182.75</v>
      </c>
      <c r="Z3492">
        <v>0</v>
      </c>
      <c r="AA3492">
        <v>0</v>
      </c>
      <c r="AB3492">
        <v>2088</v>
      </c>
      <c r="AC3492">
        <v>10270.75</v>
      </c>
      <c r="AD3492" t="s">
        <v>41</v>
      </c>
      <c r="AE3492" t="s">
        <v>42</v>
      </c>
      <c r="AF3492" t="s">
        <v>42</v>
      </c>
      <c r="AG3492">
        <f t="shared" si="108"/>
        <v>0</v>
      </c>
      <c r="AH3492" t="str" cm="1">
        <f t="array" ref="AH3492">_xlfn.IFS(
X3492&lt;=20, "&lt;20",
AND(X3492&gt;=20, X3492&lt;50), "20-50",
AND(X3492&gt;=50, X3492&lt;100), "50-100",
X3492&gt;=100, "&gt;100"
)</f>
        <v>&gt;100</v>
      </c>
      <c r="AI3492">
        <f t="shared" si="109"/>
        <v>0</v>
      </c>
      <c r="AJ3492" t="str" cm="1">
        <f t="array" ref="AJ3492">_xlfn.IFS(
C3492&lt;=20, "&lt;20",
AND(C3492&gt;=20, C3492&lt;35), "20-35",
AND(C3492&gt;=35, C3492&lt;50), "35-50",
C3492&gt;=50, "50-100"
)</f>
        <v>20-35</v>
      </c>
      <c r="AK3492" t="str" cm="1">
        <f t="array" ref="AK3492">_xlfn.IFS(
G3492&lt;6, "&lt;6",
AND(G3492&gt;=6, G3492&lt;12), "6-12",
AND(G3492&gt;=12, G3492&lt;18), "12-18",  AND(G3492&gt;=18, G3492&lt;24), "18-24", G3492&gt;=24, "24-36")</f>
        <v>24-36</v>
      </c>
    </row>
    <row r="3493" spans="1:37" x14ac:dyDescent="0.3">
      <c r="A3493" t="s">
        <v>3593</v>
      </c>
      <c r="B3493" t="s">
        <v>44</v>
      </c>
      <c r="C3493">
        <v>54</v>
      </c>
      <c r="D3493" t="s">
        <v>37</v>
      </c>
      <c r="E3493" t="s">
        <v>158</v>
      </c>
      <c r="F3493">
        <v>2</v>
      </c>
      <c r="G3493">
        <v>8</v>
      </c>
      <c r="H3493" t="s">
        <v>36</v>
      </c>
      <c r="I3493" t="s">
        <v>37</v>
      </c>
      <c r="J3493" t="s">
        <v>34</v>
      </c>
      <c r="K3493" t="s">
        <v>34</v>
      </c>
      <c r="L3493" t="s">
        <v>34</v>
      </c>
      <c r="M3493" t="s">
        <v>34</v>
      </c>
      <c r="N3493" t="s">
        <v>34</v>
      </c>
      <c r="O3493" t="s">
        <v>34</v>
      </c>
      <c r="P3493" t="s">
        <v>34</v>
      </c>
      <c r="Q3493" t="s">
        <v>34</v>
      </c>
      <c r="R3493" t="s">
        <v>34</v>
      </c>
      <c r="S3493" t="s">
        <v>34</v>
      </c>
      <c r="T3493" t="s">
        <v>34</v>
      </c>
      <c r="U3493" t="s">
        <v>39</v>
      </c>
      <c r="V3493" t="s">
        <v>34</v>
      </c>
      <c r="W3493" t="s">
        <v>143</v>
      </c>
      <c r="X3493">
        <v>20.2</v>
      </c>
      <c r="Y3493">
        <v>273.25</v>
      </c>
      <c r="Z3493">
        <v>0</v>
      </c>
      <c r="AA3493">
        <v>0</v>
      </c>
      <c r="AB3493">
        <v>345.41</v>
      </c>
      <c r="AC3493">
        <v>618.66</v>
      </c>
      <c r="AD3493" t="s">
        <v>41</v>
      </c>
      <c r="AE3493" t="s">
        <v>42</v>
      </c>
      <c r="AF3493" t="s">
        <v>42</v>
      </c>
      <c r="AG3493">
        <f t="shared" si="108"/>
        <v>0</v>
      </c>
      <c r="AH3493" t="str" cm="1">
        <f t="array" ref="AH3493">_xlfn.IFS(
X3493&lt;=20, "&lt;20",
AND(X3493&gt;=20, X3493&lt;50), "20-50",
AND(X3493&gt;=50, X3493&lt;100), "50-100",
X3493&gt;=100, "&gt;100"
)</f>
        <v>20-50</v>
      </c>
      <c r="AI3493">
        <f t="shared" si="109"/>
        <v>0</v>
      </c>
      <c r="AJ3493" t="str" cm="1">
        <f t="array" ref="AJ3493">_xlfn.IFS(
C3493&lt;=20, "&lt;20",
AND(C3493&gt;=20, C3493&lt;35), "20-35",
AND(C3493&gt;=35, C3493&lt;50), "35-50",
C3493&gt;=50, "50-100"
)</f>
        <v>50-100</v>
      </c>
      <c r="AK3493" t="str" cm="1">
        <f t="array" ref="AK3493">_xlfn.IFS(
G3493&lt;6, "&lt;6",
AND(G3493&gt;=6, G3493&lt;12), "6-12",
AND(G3493&gt;=12, G3493&lt;18), "12-18",  AND(G3493&gt;=18, G3493&lt;24), "18-24", G3493&gt;=24, "24-36")</f>
        <v>6-12</v>
      </c>
    </row>
    <row r="3494" spans="1:37" x14ac:dyDescent="0.3">
      <c r="A3494" t="s">
        <v>3594</v>
      </c>
      <c r="B3494" t="s">
        <v>44</v>
      </c>
      <c r="C3494">
        <v>33</v>
      </c>
      <c r="D3494" t="s">
        <v>34</v>
      </c>
      <c r="E3494" t="s">
        <v>114</v>
      </c>
      <c r="F3494">
        <v>4</v>
      </c>
      <c r="G3494">
        <v>2</v>
      </c>
      <c r="H3494" t="s">
        <v>36</v>
      </c>
      <c r="I3494" t="s">
        <v>37</v>
      </c>
      <c r="J3494" t="s">
        <v>34</v>
      </c>
      <c r="K3494" t="s">
        <v>37</v>
      </c>
      <c r="L3494" t="s">
        <v>50</v>
      </c>
      <c r="M3494" t="s">
        <v>34</v>
      </c>
      <c r="N3494" t="s">
        <v>34</v>
      </c>
      <c r="O3494" t="s">
        <v>37</v>
      </c>
      <c r="P3494" t="s">
        <v>34</v>
      </c>
      <c r="Q3494" t="s">
        <v>34</v>
      </c>
      <c r="R3494" t="s">
        <v>34</v>
      </c>
      <c r="S3494" t="s">
        <v>34</v>
      </c>
      <c r="T3494" t="s">
        <v>37</v>
      </c>
      <c r="U3494" t="s">
        <v>46</v>
      </c>
      <c r="V3494" t="s">
        <v>34</v>
      </c>
      <c r="W3494" t="s">
        <v>51</v>
      </c>
      <c r="X3494">
        <v>75.55</v>
      </c>
      <c r="Y3494">
        <v>75.55</v>
      </c>
      <c r="Z3494">
        <v>0</v>
      </c>
      <c r="AA3494">
        <v>0</v>
      </c>
      <c r="AB3494">
        <v>7.11</v>
      </c>
      <c r="AC3494">
        <v>82.66</v>
      </c>
      <c r="AD3494" t="s">
        <v>85</v>
      </c>
      <c r="AE3494" t="s">
        <v>42</v>
      </c>
      <c r="AF3494" t="s">
        <v>42</v>
      </c>
      <c r="AG3494">
        <f t="shared" si="108"/>
        <v>0</v>
      </c>
      <c r="AH3494" t="str" cm="1">
        <f t="array" ref="AH3494">_xlfn.IFS(
X3494&lt;=20, "&lt;20",
AND(X3494&gt;=20, X3494&lt;50), "20-50",
AND(X3494&gt;=50, X3494&lt;100), "50-100",
X3494&gt;=100, "&gt;100"
)</f>
        <v>50-100</v>
      </c>
      <c r="AI3494">
        <f t="shared" si="109"/>
        <v>1</v>
      </c>
      <c r="AJ3494" t="str" cm="1">
        <f t="array" ref="AJ3494">_xlfn.IFS(
C3494&lt;=20, "&lt;20",
AND(C3494&gt;=20, C3494&lt;35), "20-35",
AND(C3494&gt;=35, C3494&lt;50), "35-50",
C3494&gt;=50, "50-100"
)</f>
        <v>20-35</v>
      </c>
      <c r="AK3494" t="str" cm="1">
        <f t="array" ref="AK3494">_xlfn.IFS(
G3494&lt;6, "&lt;6",
AND(G3494&gt;=6, G3494&lt;12), "6-12",
AND(G3494&gt;=12, G3494&lt;18), "12-18",  AND(G3494&gt;=18, G3494&lt;24), "18-24", G3494&gt;=24, "24-36")</f>
        <v>&lt;6</v>
      </c>
    </row>
    <row r="3495" spans="1:37" x14ac:dyDescent="0.3">
      <c r="A3495" t="s">
        <v>3595</v>
      </c>
      <c r="B3495" t="s">
        <v>33</v>
      </c>
      <c r="C3495">
        <v>61</v>
      </c>
      <c r="D3495" t="s">
        <v>34</v>
      </c>
      <c r="E3495" t="s">
        <v>69</v>
      </c>
      <c r="F3495">
        <v>5</v>
      </c>
      <c r="G3495">
        <v>36</v>
      </c>
      <c r="H3495" t="s">
        <v>36</v>
      </c>
      <c r="I3495" t="s">
        <v>37</v>
      </c>
      <c r="J3495" t="s">
        <v>37</v>
      </c>
      <c r="K3495" t="s">
        <v>34</v>
      </c>
      <c r="L3495" t="s">
        <v>34</v>
      </c>
      <c r="M3495" t="s">
        <v>34</v>
      </c>
      <c r="N3495" t="s">
        <v>34</v>
      </c>
      <c r="O3495" t="s">
        <v>34</v>
      </c>
      <c r="P3495" t="s">
        <v>34</v>
      </c>
      <c r="Q3495" t="s">
        <v>34</v>
      </c>
      <c r="R3495" t="s">
        <v>34</v>
      </c>
      <c r="S3495" t="s">
        <v>34</v>
      </c>
      <c r="T3495" t="s">
        <v>34</v>
      </c>
      <c r="U3495" t="s">
        <v>67</v>
      </c>
      <c r="V3495" t="s">
        <v>34</v>
      </c>
      <c r="W3495" t="s">
        <v>143</v>
      </c>
      <c r="X3495">
        <v>25.5</v>
      </c>
      <c r="Y3495">
        <v>1281.25</v>
      </c>
      <c r="Z3495">
        <v>0</v>
      </c>
      <c r="AA3495">
        <v>0</v>
      </c>
      <c r="AB3495">
        <v>1043.97</v>
      </c>
      <c r="AC3495">
        <v>2325.2199999999998</v>
      </c>
      <c r="AD3495" t="s">
        <v>41</v>
      </c>
      <c r="AE3495" t="s">
        <v>42</v>
      </c>
      <c r="AF3495" t="s">
        <v>42</v>
      </c>
      <c r="AG3495">
        <f t="shared" si="108"/>
        <v>0</v>
      </c>
      <c r="AH3495" t="str" cm="1">
        <f t="array" ref="AH3495">_xlfn.IFS(
X3495&lt;=20, "&lt;20",
AND(X3495&gt;=20, X3495&lt;50), "20-50",
AND(X3495&gt;=50, X3495&lt;100), "50-100",
X3495&gt;=100, "&gt;100"
)</f>
        <v>20-50</v>
      </c>
      <c r="AI3495">
        <f t="shared" si="109"/>
        <v>0</v>
      </c>
      <c r="AJ3495" t="str" cm="1">
        <f t="array" ref="AJ3495">_xlfn.IFS(
C3495&lt;=20, "&lt;20",
AND(C3495&gt;=20, C3495&lt;35), "20-35",
AND(C3495&gt;=35, C3495&lt;50), "35-50",
C3495&gt;=50, "50-100"
)</f>
        <v>50-100</v>
      </c>
      <c r="AK3495" t="str" cm="1">
        <f t="array" ref="AK3495">_xlfn.IFS(
G3495&lt;6, "&lt;6",
AND(G3495&gt;=6, G3495&lt;12), "6-12",
AND(G3495&gt;=12, G3495&lt;18), "12-18",  AND(G3495&gt;=18, G3495&lt;24), "18-24", G3495&gt;=24, "24-36")</f>
        <v>24-36</v>
      </c>
    </row>
    <row r="3496" spans="1:37" x14ac:dyDescent="0.3">
      <c r="A3496" t="s">
        <v>3596</v>
      </c>
      <c r="B3496" t="s">
        <v>33</v>
      </c>
      <c r="C3496">
        <v>65</v>
      </c>
      <c r="D3496" t="s">
        <v>37</v>
      </c>
      <c r="E3496" t="s">
        <v>90</v>
      </c>
      <c r="F3496">
        <v>14</v>
      </c>
      <c r="G3496">
        <v>2</v>
      </c>
      <c r="H3496" t="s">
        <v>36</v>
      </c>
      <c r="I3496" t="s">
        <v>34</v>
      </c>
      <c r="J3496" t="s">
        <v>34</v>
      </c>
      <c r="K3496" t="s">
        <v>37</v>
      </c>
      <c r="L3496" t="s">
        <v>38</v>
      </c>
      <c r="M3496" t="s">
        <v>37</v>
      </c>
      <c r="N3496" t="s">
        <v>34</v>
      </c>
      <c r="O3496" t="s">
        <v>37</v>
      </c>
      <c r="P3496" t="s">
        <v>34</v>
      </c>
      <c r="Q3496" t="s">
        <v>34</v>
      </c>
      <c r="R3496" t="s">
        <v>37</v>
      </c>
      <c r="S3496" t="s">
        <v>34</v>
      </c>
      <c r="T3496" t="s">
        <v>37</v>
      </c>
      <c r="U3496" t="s">
        <v>39</v>
      </c>
      <c r="V3496" t="s">
        <v>37</v>
      </c>
      <c r="W3496" t="s">
        <v>51</v>
      </c>
      <c r="X3496">
        <v>45</v>
      </c>
      <c r="Y3496">
        <v>1228.6500000000001</v>
      </c>
      <c r="Z3496">
        <v>0</v>
      </c>
      <c r="AA3496">
        <v>0</v>
      </c>
      <c r="AB3496">
        <v>0</v>
      </c>
      <c r="AC3496">
        <v>1228.6500000000001</v>
      </c>
      <c r="AD3496" t="s">
        <v>41</v>
      </c>
      <c r="AE3496" t="s">
        <v>42</v>
      </c>
      <c r="AF3496" t="s">
        <v>42</v>
      </c>
      <c r="AG3496">
        <f t="shared" si="108"/>
        <v>0</v>
      </c>
      <c r="AH3496" t="str" cm="1">
        <f t="array" ref="AH3496">_xlfn.IFS(
X3496&lt;=20, "&lt;20",
AND(X3496&gt;=20, X3496&lt;50), "20-50",
AND(X3496&gt;=50, X3496&lt;100), "50-100",
X3496&gt;=100, "&gt;100"
)</f>
        <v>20-50</v>
      </c>
      <c r="AI3496">
        <f t="shared" si="109"/>
        <v>0</v>
      </c>
      <c r="AJ3496" t="str" cm="1">
        <f t="array" ref="AJ3496">_xlfn.IFS(
C3496&lt;=20, "&lt;20",
AND(C3496&gt;=20, C3496&lt;35), "20-35",
AND(C3496&gt;=35, C3496&lt;50), "35-50",
C3496&gt;=50, "50-100"
)</f>
        <v>50-100</v>
      </c>
      <c r="AK3496" t="str" cm="1">
        <f t="array" ref="AK3496">_xlfn.IFS(
G3496&lt;6, "&lt;6",
AND(G3496&gt;=6, G3496&lt;12), "6-12",
AND(G3496&gt;=12, G3496&lt;18), "12-18",  AND(G3496&gt;=18, G3496&lt;24), "18-24", G3496&gt;=24, "24-36")</f>
        <v>&lt;6</v>
      </c>
    </row>
    <row r="3497" spans="1:37" x14ac:dyDescent="0.3">
      <c r="A3497" t="s">
        <v>3597</v>
      </c>
      <c r="B3497" t="s">
        <v>33</v>
      </c>
      <c r="C3497">
        <v>66</v>
      </c>
      <c r="D3497" t="s">
        <v>34</v>
      </c>
      <c r="E3497" t="s">
        <v>124</v>
      </c>
      <c r="F3497">
        <v>3</v>
      </c>
      <c r="G3497">
        <v>4</v>
      </c>
      <c r="H3497" t="s">
        <v>49</v>
      </c>
      <c r="I3497" t="s">
        <v>37</v>
      </c>
      <c r="J3497" t="s">
        <v>34</v>
      </c>
      <c r="K3497" t="s">
        <v>37</v>
      </c>
      <c r="L3497" t="s">
        <v>38</v>
      </c>
      <c r="M3497" t="s">
        <v>34</v>
      </c>
      <c r="N3497" t="s">
        <v>34</v>
      </c>
      <c r="O3497" t="s">
        <v>37</v>
      </c>
      <c r="P3497" t="s">
        <v>34</v>
      </c>
      <c r="Q3497" t="s">
        <v>34</v>
      </c>
      <c r="R3497" t="s">
        <v>34</v>
      </c>
      <c r="S3497" t="s">
        <v>34</v>
      </c>
      <c r="T3497" t="s">
        <v>37</v>
      </c>
      <c r="U3497" t="s">
        <v>46</v>
      </c>
      <c r="V3497" t="s">
        <v>37</v>
      </c>
      <c r="W3497" t="s">
        <v>143</v>
      </c>
      <c r="X3497">
        <v>-9</v>
      </c>
      <c r="Y3497">
        <v>50.15</v>
      </c>
      <c r="Z3497">
        <v>0</v>
      </c>
      <c r="AA3497">
        <v>0</v>
      </c>
      <c r="AB3497">
        <v>39.78</v>
      </c>
      <c r="AC3497">
        <v>89.93</v>
      </c>
      <c r="AD3497" t="s">
        <v>52</v>
      </c>
      <c r="AE3497" t="s">
        <v>53</v>
      </c>
      <c r="AF3497" t="s">
        <v>91</v>
      </c>
      <c r="AG3497">
        <f t="shared" si="108"/>
        <v>1</v>
      </c>
      <c r="AH3497" t="str" cm="1">
        <f t="array" ref="AH3497">_xlfn.IFS(
X3497&lt;=20, "&lt;20",
AND(X3497&gt;=20, X3497&lt;50), "20-50",
AND(X3497&gt;=50, X3497&lt;100), "50-100",
X3497&gt;=100, "&gt;100"
)</f>
        <v>&lt;20</v>
      </c>
      <c r="AI3497">
        <f t="shared" si="109"/>
        <v>0</v>
      </c>
      <c r="AJ3497" t="str" cm="1">
        <f t="array" ref="AJ3497">_xlfn.IFS(
C3497&lt;=20, "&lt;20",
AND(C3497&gt;=20, C3497&lt;35), "20-35",
AND(C3497&gt;=35, C3497&lt;50), "35-50",
C3497&gt;=50, "50-100"
)</f>
        <v>50-100</v>
      </c>
      <c r="AK3497" t="str" cm="1">
        <f t="array" ref="AK3497">_xlfn.IFS(
G3497&lt;6, "&lt;6",
AND(G3497&gt;=6, G3497&lt;12), "6-12",
AND(G3497&gt;=12, G3497&lt;18), "12-18",  AND(G3497&gt;=18, G3497&lt;24), "18-24", G3497&gt;=24, "24-36")</f>
        <v>&lt;6</v>
      </c>
    </row>
    <row r="3498" spans="1:37" x14ac:dyDescent="0.3">
      <c r="A3498" t="s">
        <v>3598</v>
      </c>
      <c r="B3498" t="s">
        <v>44</v>
      </c>
      <c r="C3498">
        <v>53</v>
      </c>
      <c r="D3498" t="s">
        <v>37</v>
      </c>
      <c r="E3498" t="s">
        <v>114</v>
      </c>
      <c r="F3498">
        <v>15</v>
      </c>
      <c r="G3498">
        <v>36</v>
      </c>
      <c r="H3498" t="s">
        <v>49</v>
      </c>
      <c r="I3498" t="s">
        <v>37</v>
      </c>
      <c r="J3498" t="s">
        <v>34</v>
      </c>
      <c r="K3498" t="s">
        <v>34</v>
      </c>
      <c r="L3498" t="s">
        <v>34</v>
      </c>
      <c r="M3498" t="s">
        <v>34</v>
      </c>
      <c r="N3498" t="s">
        <v>34</v>
      </c>
      <c r="O3498" t="s">
        <v>34</v>
      </c>
      <c r="P3498" t="s">
        <v>34</v>
      </c>
      <c r="Q3498" t="s">
        <v>34</v>
      </c>
      <c r="R3498" t="s">
        <v>34</v>
      </c>
      <c r="S3498" t="s">
        <v>34</v>
      </c>
      <c r="T3498" t="s">
        <v>34</v>
      </c>
      <c r="U3498" t="s">
        <v>46</v>
      </c>
      <c r="V3498" t="s">
        <v>34</v>
      </c>
      <c r="W3498" t="s">
        <v>40</v>
      </c>
      <c r="X3498">
        <v>20.6</v>
      </c>
      <c r="Y3498">
        <v>20.6</v>
      </c>
      <c r="Z3498">
        <v>0</v>
      </c>
      <c r="AA3498">
        <v>0</v>
      </c>
      <c r="AB3498">
        <v>47.26</v>
      </c>
      <c r="AC3498">
        <v>67.86</v>
      </c>
      <c r="AD3498" t="s">
        <v>52</v>
      </c>
      <c r="AE3498" t="s">
        <v>100</v>
      </c>
      <c r="AF3498" t="s">
        <v>101</v>
      </c>
      <c r="AG3498">
        <f t="shared" si="108"/>
        <v>1</v>
      </c>
      <c r="AH3498" t="str" cm="1">
        <f t="array" ref="AH3498">_xlfn.IFS(
X3498&lt;=20, "&lt;20",
AND(X3498&gt;=20, X3498&lt;50), "20-50",
AND(X3498&gt;=50, X3498&lt;100), "50-100",
X3498&gt;=100, "&gt;100"
)</f>
        <v>20-50</v>
      </c>
      <c r="AI3498">
        <f t="shared" si="109"/>
        <v>0</v>
      </c>
      <c r="AJ3498" t="str" cm="1">
        <f t="array" ref="AJ3498">_xlfn.IFS(
C3498&lt;=20, "&lt;20",
AND(C3498&gt;=20, C3498&lt;35), "20-35",
AND(C3498&gt;=35, C3498&lt;50), "35-50",
C3498&gt;=50, "50-100"
)</f>
        <v>50-100</v>
      </c>
      <c r="AK3498" t="str" cm="1">
        <f t="array" ref="AK3498">_xlfn.IFS(
G3498&lt;6, "&lt;6",
AND(G3498&gt;=6, G3498&lt;12), "6-12",
AND(G3498&gt;=12, G3498&lt;18), "12-18",  AND(G3498&gt;=18, G3498&lt;24), "18-24", G3498&gt;=24, "24-36")</f>
        <v>24-36</v>
      </c>
    </row>
    <row r="3499" spans="1:37" x14ac:dyDescent="0.3">
      <c r="A3499" t="s">
        <v>3599</v>
      </c>
      <c r="B3499" t="s">
        <v>33</v>
      </c>
      <c r="C3499">
        <v>27</v>
      </c>
      <c r="D3499" t="s">
        <v>37</v>
      </c>
      <c r="E3499" t="s">
        <v>69</v>
      </c>
      <c r="F3499">
        <v>0</v>
      </c>
      <c r="G3499">
        <v>32</v>
      </c>
      <c r="H3499" t="s">
        <v>36</v>
      </c>
      <c r="I3499" t="s">
        <v>37</v>
      </c>
      <c r="J3499" t="s">
        <v>34</v>
      </c>
      <c r="K3499" t="s">
        <v>37</v>
      </c>
      <c r="L3499" t="s">
        <v>72</v>
      </c>
      <c r="M3499" t="s">
        <v>37</v>
      </c>
      <c r="N3499" t="s">
        <v>34</v>
      </c>
      <c r="O3499" t="s">
        <v>34</v>
      </c>
      <c r="P3499" t="s">
        <v>37</v>
      </c>
      <c r="Q3499" t="s">
        <v>37</v>
      </c>
      <c r="R3499" t="s">
        <v>37</v>
      </c>
      <c r="S3499" t="s">
        <v>37</v>
      </c>
      <c r="T3499" t="s">
        <v>37</v>
      </c>
      <c r="U3499" t="s">
        <v>39</v>
      </c>
      <c r="V3499" t="s">
        <v>34</v>
      </c>
      <c r="W3499" t="s">
        <v>51</v>
      </c>
      <c r="X3499">
        <v>75</v>
      </c>
      <c r="Y3499">
        <v>1908.35</v>
      </c>
      <c r="Z3499">
        <v>0</v>
      </c>
      <c r="AA3499">
        <v>0</v>
      </c>
      <c r="AB3499">
        <v>1289.8599999999999</v>
      </c>
      <c r="AC3499">
        <v>3198.21</v>
      </c>
      <c r="AD3499" t="s">
        <v>41</v>
      </c>
      <c r="AE3499" t="s">
        <v>42</v>
      </c>
      <c r="AF3499" t="s">
        <v>42</v>
      </c>
      <c r="AG3499">
        <f t="shared" si="108"/>
        <v>0</v>
      </c>
      <c r="AH3499" t="str" cm="1">
        <f t="array" ref="AH3499">_xlfn.IFS(
X3499&lt;=20, "&lt;20",
AND(X3499&gt;=20, X3499&lt;50), "20-50",
AND(X3499&gt;=50, X3499&lt;100), "50-100",
X3499&gt;=100, "&gt;100"
)</f>
        <v>50-100</v>
      </c>
      <c r="AI3499">
        <f t="shared" si="109"/>
        <v>0</v>
      </c>
      <c r="AJ3499" t="str" cm="1">
        <f t="array" ref="AJ3499">_xlfn.IFS(
C3499&lt;=20, "&lt;20",
AND(C3499&gt;=20, C3499&lt;35), "20-35",
AND(C3499&gt;=35, C3499&lt;50), "35-50",
C3499&gt;=50, "50-100"
)</f>
        <v>20-35</v>
      </c>
      <c r="AK3499" t="str" cm="1">
        <f t="array" ref="AK3499">_xlfn.IFS(
G3499&lt;6, "&lt;6",
AND(G3499&gt;=6, G3499&lt;12), "6-12",
AND(G3499&gt;=12, G3499&lt;18), "12-18",  AND(G3499&gt;=18, G3499&lt;24), "18-24", G3499&gt;=24, "24-36")</f>
        <v>24-36</v>
      </c>
    </row>
    <row r="3500" spans="1:37" x14ac:dyDescent="0.3">
      <c r="A3500" t="s">
        <v>3600</v>
      </c>
      <c r="B3500" t="s">
        <v>33</v>
      </c>
      <c r="C3500">
        <v>46</v>
      </c>
      <c r="D3500" t="s">
        <v>34</v>
      </c>
      <c r="E3500" t="s">
        <v>74</v>
      </c>
      <c r="F3500">
        <v>5</v>
      </c>
      <c r="G3500">
        <v>22</v>
      </c>
      <c r="H3500" t="s">
        <v>49</v>
      </c>
      <c r="I3500" t="s">
        <v>37</v>
      </c>
      <c r="J3500" t="s">
        <v>37</v>
      </c>
      <c r="K3500" t="s">
        <v>37</v>
      </c>
      <c r="L3500" t="s">
        <v>50</v>
      </c>
      <c r="M3500" t="s">
        <v>34</v>
      </c>
      <c r="N3500" t="s">
        <v>37</v>
      </c>
      <c r="O3500" t="s">
        <v>37</v>
      </c>
      <c r="P3500" t="s">
        <v>34</v>
      </c>
      <c r="Q3500" t="s">
        <v>37</v>
      </c>
      <c r="R3500" t="s">
        <v>37</v>
      </c>
      <c r="S3500" t="s">
        <v>37</v>
      </c>
      <c r="T3500" t="s">
        <v>37</v>
      </c>
      <c r="U3500" t="s">
        <v>46</v>
      </c>
      <c r="V3500" t="s">
        <v>37</v>
      </c>
      <c r="W3500" t="s">
        <v>51</v>
      </c>
      <c r="X3500">
        <v>105.35</v>
      </c>
      <c r="Y3500">
        <v>323.25</v>
      </c>
      <c r="Z3500">
        <v>0</v>
      </c>
      <c r="AA3500">
        <v>0</v>
      </c>
      <c r="AB3500">
        <v>41.49</v>
      </c>
      <c r="AC3500">
        <v>364.74</v>
      </c>
      <c r="AD3500" t="s">
        <v>52</v>
      </c>
      <c r="AE3500" t="s">
        <v>58</v>
      </c>
      <c r="AF3500" t="s">
        <v>387</v>
      </c>
      <c r="AG3500">
        <f t="shared" si="108"/>
        <v>1</v>
      </c>
      <c r="AH3500" t="str" cm="1">
        <f t="array" ref="AH3500">_xlfn.IFS(
X3500&lt;=20, "&lt;20",
AND(X3500&gt;=20, X3500&lt;50), "20-50",
AND(X3500&gt;=50, X3500&lt;100), "50-100",
X3500&gt;=100, "&gt;100"
)</f>
        <v>&gt;100</v>
      </c>
      <c r="AI3500">
        <f t="shared" si="109"/>
        <v>0</v>
      </c>
      <c r="AJ3500" t="str" cm="1">
        <f t="array" ref="AJ3500">_xlfn.IFS(
C3500&lt;=20, "&lt;20",
AND(C3500&gt;=20, C3500&lt;35), "20-35",
AND(C3500&gt;=35, C3500&lt;50), "35-50",
C3500&gt;=50, "50-100"
)</f>
        <v>35-50</v>
      </c>
      <c r="AK3500" t="str" cm="1">
        <f t="array" ref="AK3500">_xlfn.IFS(
G3500&lt;6, "&lt;6",
AND(G3500&gt;=6, G3500&lt;12), "6-12",
AND(G3500&gt;=12, G3500&lt;18), "12-18",  AND(G3500&gt;=18, G3500&lt;24), "18-24", G3500&gt;=24, "24-36")</f>
        <v>18-24</v>
      </c>
    </row>
    <row r="3501" spans="1:37" x14ac:dyDescent="0.3">
      <c r="A3501" t="s">
        <v>3601</v>
      </c>
      <c r="B3501" t="s">
        <v>44</v>
      </c>
      <c r="C3501">
        <v>37</v>
      </c>
      <c r="D3501" t="s">
        <v>37</v>
      </c>
      <c r="E3501" t="s">
        <v>124</v>
      </c>
      <c r="F3501">
        <v>4</v>
      </c>
      <c r="G3501">
        <v>17</v>
      </c>
      <c r="H3501" t="s">
        <v>36</v>
      </c>
      <c r="I3501" t="s">
        <v>37</v>
      </c>
      <c r="J3501" t="s">
        <v>34</v>
      </c>
      <c r="K3501" t="s">
        <v>37</v>
      </c>
      <c r="L3501" t="s">
        <v>50</v>
      </c>
      <c r="M3501" t="s">
        <v>34</v>
      </c>
      <c r="N3501" t="s">
        <v>37</v>
      </c>
      <c r="O3501" t="s">
        <v>34</v>
      </c>
      <c r="P3501" t="s">
        <v>34</v>
      </c>
      <c r="Q3501" t="s">
        <v>34</v>
      </c>
      <c r="R3501" t="s">
        <v>34</v>
      </c>
      <c r="S3501" t="s">
        <v>34</v>
      </c>
      <c r="T3501" t="s">
        <v>34</v>
      </c>
      <c r="U3501" t="s">
        <v>46</v>
      </c>
      <c r="V3501" t="s">
        <v>37</v>
      </c>
      <c r="W3501" t="s">
        <v>51</v>
      </c>
      <c r="X3501">
        <v>75.349999999999994</v>
      </c>
      <c r="Y3501">
        <v>75.349999999999994</v>
      </c>
      <c r="Z3501">
        <v>0</v>
      </c>
      <c r="AA3501">
        <v>10</v>
      </c>
      <c r="AB3501">
        <v>32.82</v>
      </c>
      <c r="AC3501">
        <v>118.17</v>
      </c>
      <c r="AD3501" t="s">
        <v>52</v>
      </c>
      <c r="AE3501" t="s">
        <v>53</v>
      </c>
      <c r="AF3501" t="s">
        <v>91</v>
      </c>
      <c r="AG3501">
        <f t="shared" si="108"/>
        <v>1</v>
      </c>
      <c r="AH3501" t="str" cm="1">
        <f t="array" ref="AH3501">_xlfn.IFS(
X3501&lt;=20, "&lt;20",
AND(X3501&gt;=20, X3501&lt;50), "20-50",
AND(X3501&gt;=50, X3501&lt;100), "50-100",
X3501&gt;=100, "&gt;100"
)</f>
        <v>50-100</v>
      </c>
      <c r="AI3501">
        <f t="shared" si="109"/>
        <v>0</v>
      </c>
      <c r="AJ3501" t="str" cm="1">
        <f t="array" ref="AJ3501">_xlfn.IFS(
C3501&lt;=20, "&lt;20",
AND(C3501&gt;=20, C3501&lt;35), "20-35",
AND(C3501&gt;=35, C3501&lt;50), "35-50",
C3501&gt;=50, "50-100"
)</f>
        <v>35-50</v>
      </c>
      <c r="AK3501" t="str" cm="1">
        <f t="array" ref="AK3501">_xlfn.IFS(
G3501&lt;6, "&lt;6",
AND(G3501&gt;=6, G3501&lt;12), "6-12",
AND(G3501&gt;=12, G3501&lt;18), "12-18",  AND(G3501&gt;=18, G3501&lt;24), "18-24", G3501&gt;=24, "24-36")</f>
        <v>12-18</v>
      </c>
    </row>
    <row r="3502" spans="1:37" x14ac:dyDescent="0.3">
      <c r="A3502" t="s">
        <v>3602</v>
      </c>
      <c r="B3502" t="s">
        <v>44</v>
      </c>
      <c r="C3502">
        <v>31</v>
      </c>
      <c r="D3502" t="s">
        <v>37</v>
      </c>
      <c r="E3502" t="s">
        <v>158</v>
      </c>
      <c r="F3502">
        <v>14</v>
      </c>
      <c r="G3502">
        <v>19</v>
      </c>
      <c r="H3502" t="s">
        <v>66</v>
      </c>
      <c r="I3502" t="s">
        <v>37</v>
      </c>
      <c r="J3502" t="s">
        <v>37</v>
      </c>
      <c r="K3502" t="s">
        <v>37</v>
      </c>
      <c r="L3502" t="s">
        <v>50</v>
      </c>
      <c r="M3502" t="s">
        <v>37</v>
      </c>
      <c r="N3502" t="s">
        <v>34</v>
      </c>
      <c r="O3502" t="s">
        <v>34</v>
      </c>
      <c r="P3502" t="s">
        <v>37</v>
      </c>
      <c r="Q3502" t="s">
        <v>37</v>
      </c>
      <c r="R3502" t="s">
        <v>37</v>
      </c>
      <c r="S3502" t="s">
        <v>37</v>
      </c>
      <c r="T3502" t="s">
        <v>37</v>
      </c>
      <c r="U3502" t="s">
        <v>67</v>
      </c>
      <c r="V3502" t="s">
        <v>34</v>
      </c>
      <c r="W3502" t="s">
        <v>40</v>
      </c>
      <c r="X3502">
        <v>106.7</v>
      </c>
      <c r="Y3502">
        <v>7009.5</v>
      </c>
      <c r="Z3502">
        <v>0</v>
      </c>
      <c r="AA3502">
        <v>0</v>
      </c>
      <c r="AB3502">
        <v>2703.45</v>
      </c>
      <c r="AC3502">
        <v>9712.9500000000007</v>
      </c>
      <c r="AD3502" t="s">
        <v>41</v>
      </c>
      <c r="AE3502" t="s">
        <v>42</v>
      </c>
      <c r="AF3502" t="s">
        <v>42</v>
      </c>
      <c r="AG3502">
        <f t="shared" si="108"/>
        <v>0</v>
      </c>
      <c r="AH3502" t="str" cm="1">
        <f t="array" ref="AH3502">_xlfn.IFS(
X3502&lt;=20, "&lt;20",
AND(X3502&gt;=20, X3502&lt;50), "20-50",
AND(X3502&gt;=50, X3502&lt;100), "50-100",
X3502&gt;=100, "&gt;100"
)</f>
        <v>&gt;100</v>
      </c>
      <c r="AI3502">
        <f t="shared" si="109"/>
        <v>0</v>
      </c>
      <c r="AJ3502" t="str" cm="1">
        <f t="array" ref="AJ3502">_xlfn.IFS(
C3502&lt;=20, "&lt;20",
AND(C3502&gt;=20, C3502&lt;35), "20-35",
AND(C3502&gt;=35, C3502&lt;50), "35-50",
C3502&gt;=50, "50-100"
)</f>
        <v>20-35</v>
      </c>
      <c r="AK3502" t="str" cm="1">
        <f t="array" ref="AK3502">_xlfn.IFS(
G3502&lt;6, "&lt;6",
AND(G3502&gt;=6, G3502&lt;12), "6-12",
AND(G3502&gt;=12, G3502&lt;18), "12-18",  AND(G3502&gt;=18, G3502&lt;24), "18-24", G3502&gt;=24, "24-36")</f>
        <v>18-24</v>
      </c>
    </row>
    <row r="3503" spans="1:37" x14ac:dyDescent="0.3">
      <c r="A3503" t="s">
        <v>3603</v>
      </c>
      <c r="B3503" t="s">
        <v>44</v>
      </c>
      <c r="C3503">
        <v>32</v>
      </c>
      <c r="D3503" t="s">
        <v>34</v>
      </c>
      <c r="E3503" t="s">
        <v>45</v>
      </c>
      <c r="F3503">
        <v>10</v>
      </c>
      <c r="G3503">
        <v>13</v>
      </c>
      <c r="H3503" t="s">
        <v>70</v>
      </c>
      <c r="I3503" t="s">
        <v>37</v>
      </c>
      <c r="J3503" t="s">
        <v>37</v>
      </c>
      <c r="K3503" t="s">
        <v>37</v>
      </c>
      <c r="L3503" t="s">
        <v>50</v>
      </c>
      <c r="M3503" t="s">
        <v>37</v>
      </c>
      <c r="N3503" t="s">
        <v>34</v>
      </c>
      <c r="O3503" t="s">
        <v>37</v>
      </c>
      <c r="P3503" t="s">
        <v>34</v>
      </c>
      <c r="Q3503" t="s">
        <v>37</v>
      </c>
      <c r="R3503" t="s">
        <v>37</v>
      </c>
      <c r="S3503" t="s">
        <v>37</v>
      </c>
      <c r="T3503" t="s">
        <v>34</v>
      </c>
      <c r="U3503" t="s">
        <v>46</v>
      </c>
      <c r="V3503" t="s">
        <v>37</v>
      </c>
      <c r="W3503" t="s">
        <v>51</v>
      </c>
      <c r="X3503">
        <v>105.05</v>
      </c>
      <c r="Y3503">
        <v>6914.95</v>
      </c>
      <c r="Z3503">
        <v>0</v>
      </c>
      <c r="AA3503">
        <v>60</v>
      </c>
      <c r="AB3503">
        <v>2646.15</v>
      </c>
      <c r="AC3503">
        <v>9621.1</v>
      </c>
      <c r="AD3503" t="s">
        <v>41</v>
      </c>
      <c r="AE3503" t="s">
        <v>42</v>
      </c>
      <c r="AF3503" t="s">
        <v>42</v>
      </c>
      <c r="AG3503">
        <f t="shared" si="108"/>
        <v>0</v>
      </c>
      <c r="AH3503" t="str" cm="1">
        <f t="array" ref="AH3503">_xlfn.IFS(
X3503&lt;=20, "&lt;20",
AND(X3503&gt;=20, X3503&lt;50), "20-50",
AND(X3503&gt;=50, X3503&lt;100), "50-100",
X3503&gt;=100, "&gt;100"
)</f>
        <v>&gt;100</v>
      </c>
      <c r="AI3503">
        <f t="shared" si="109"/>
        <v>0</v>
      </c>
      <c r="AJ3503" t="str" cm="1">
        <f t="array" ref="AJ3503">_xlfn.IFS(
C3503&lt;=20, "&lt;20",
AND(C3503&gt;=20, C3503&lt;35), "20-35",
AND(C3503&gt;=35, C3503&lt;50), "35-50",
C3503&gt;=50, "50-100"
)</f>
        <v>20-35</v>
      </c>
      <c r="AK3503" t="str" cm="1">
        <f t="array" ref="AK3503">_xlfn.IFS(
G3503&lt;6, "&lt;6",
AND(G3503&gt;=6, G3503&lt;12), "6-12",
AND(G3503&gt;=12, G3503&lt;18), "12-18",  AND(G3503&gt;=18, G3503&lt;24), "18-24", G3503&gt;=24, "24-36")</f>
        <v>12-18</v>
      </c>
    </row>
    <row r="3504" spans="1:37" x14ac:dyDescent="0.3">
      <c r="A3504" t="s">
        <v>3604</v>
      </c>
      <c r="B3504" t="s">
        <v>44</v>
      </c>
      <c r="C3504">
        <v>49</v>
      </c>
      <c r="D3504" t="s">
        <v>34</v>
      </c>
      <c r="E3504" t="s">
        <v>56</v>
      </c>
      <c r="F3504">
        <v>15</v>
      </c>
      <c r="G3504">
        <v>9</v>
      </c>
      <c r="H3504" t="s">
        <v>36</v>
      </c>
      <c r="I3504" t="s">
        <v>37</v>
      </c>
      <c r="J3504" t="s">
        <v>34</v>
      </c>
      <c r="K3504" t="s">
        <v>37</v>
      </c>
      <c r="L3504" t="s">
        <v>50</v>
      </c>
      <c r="M3504" t="s">
        <v>37</v>
      </c>
      <c r="N3504" t="s">
        <v>37</v>
      </c>
      <c r="O3504" t="s">
        <v>34</v>
      </c>
      <c r="P3504" t="s">
        <v>37</v>
      </c>
      <c r="Q3504" t="s">
        <v>37</v>
      </c>
      <c r="R3504" t="s">
        <v>37</v>
      </c>
      <c r="S3504" t="s">
        <v>37</v>
      </c>
      <c r="T3504" t="s">
        <v>34</v>
      </c>
      <c r="U3504" t="s">
        <v>39</v>
      </c>
      <c r="V3504" t="s">
        <v>37</v>
      </c>
      <c r="W3504" t="s">
        <v>40</v>
      </c>
      <c r="X3504">
        <v>106</v>
      </c>
      <c r="Y3504">
        <v>4532.3</v>
      </c>
      <c r="Z3504">
        <v>0</v>
      </c>
      <c r="AA3504">
        <v>130</v>
      </c>
      <c r="AB3504">
        <v>438.17</v>
      </c>
      <c r="AC3504">
        <v>5100.47</v>
      </c>
      <c r="AD3504" t="s">
        <v>41</v>
      </c>
      <c r="AE3504" t="s">
        <v>42</v>
      </c>
      <c r="AF3504" t="s">
        <v>42</v>
      </c>
      <c r="AG3504">
        <f t="shared" si="108"/>
        <v>0</v>
      </c>
      <c r="AH3504" t="str" cm="1">
        <f t="array" ref="AH3504">_xlfn.IFS(
X3504&lt;=20, "&lt;20",
AND(X3504&gt;=20, X3504&lt;50), "20-50",
AND(X3504&gt;=50, X3504&lt;100), "50-100",
X3504&gt;=100, "&gt;100"
)</f>
        <v>&gt;100</v>
      </c>
      <c r="AI3504">
        <f t="shared" si="109"/>
        <v>0</v>
      </c>
      <c r="AJ3504" t="str" cm="1">
        <f t="array" ref="AJ3504">_xlfn.IFS(
C3504&lt;=20, "&lt;20",
AND(C3504&gt;=20, C3504&lt;35), "20-35",
AND(C3504&gt;=35, C3504&lt;50), "35-50",
C3504&gt;=50, "50-100"
)</f>
        <v>35-50</v>
      </c>
      <c r="AK3504" t="str" cm="1">
        <f t="array" ref="AK3504">_xlfn.IFS(
G3504&lt;6, "&lt;6",
AND(G3504&gt;=6, G3504&lt;12), "6-12",
AND(G3504&gt;=12, G3504&lt;18), "12-18",  AND(G3504&gt;=18, G3504&lt;24), "18-24", G3504&gt;=24, "24-36")</f>
        <v>6-12</v>
      </c>
    </row>
    <row r="3505" spans="1:37" x14ac:dyDescent="0.3">
      <c r="A3505" t="s">
        <v>3605</v>
      </c>
      <c r="B3505" t="s">
        <v>44</v>
      </c>
      <c r="C3505">
        <v>38</v>
      </c>
      <c r="D3505" t="s">
        <v>34</v>
      </c>
      <c r="E3505" t="s">
        <v>74</v>
      </c>
      <c r="F3505">
        <v>4</v>
      </c>
      <c r="G3505">
        <v>20</v>
      </c>
      <c r="H3505" t="s">
        <v>110</v>
      </c>
      <c r="I3505" t="s">
        <v>34</v>
      </c>
      <c r="J3505" t="s">
        <v>34</v>
      </c>
      <c r="K3505" t="s">
        <v>37</v>
      </c>
      <c r="L3505" t="s">
        <v>72</v>
      </c>
      <c r="M3505" t="s">
        <v>34</v>
      </c>
      <c r="N3505" t="s">
        <v>34</v>
      </c>
      <c r="O3505" t="s">
        <v>37</v>
      </c>
      <c r="P3505" t="s">
        <v>34</v>
      </c>
      <c r="Q3505" t="s">
        <v>37</v>
      </c>
      <c r="R3505" t="s">
        <v>37</v>
      </c>
      <c r="S3505" t="s">
        <v>37</v>
      </c>
      <c r="T3505" t="s">
        <v>37</v>
      </c>
      <c r="U3505" t="s">
        <v>46</v>
      </c>
      <c r="V3505" t="s">
        <v>37</v>
      </c>
      <c r="W3505" t="s">
        <v>51</v>
      </c>
      <c r="X3505">
        <v>50.75</v>
      </c>
      <c r="Y3505">
        <v>2011.4</v>
      </c>
      <c r="Z3505">
        <v>0</v>
      </c>
      <c r="AA3505">
        <v>0</v>
      </c>
      <c r="AB3505">
        <v>0</v>
      </c>
      <c r="AC3505">
        <v>2011.4</v>
      </c>
      <c r="AD3505" t="s">
        <v>52</v>
      </c>
      <c r="AE3505" t="s">
        <v>104</v>
      </c>
      <c r="AF3505" t="s">
        <v>150</v>
      </c>
      <c r="AG3505">
        <f t="shared" si="108"/>
        <v>1</v>
      </c>
      <c r="AH3505" t="str" cm="1">
        <f t="array" ref="AH3505">_xlfn.IFS(
X3505&lt;=20, "&lt;20",
AND(X3505&gt;=20, X3505&lt;50), "20-50",
AND(X3505&gt;=50, X3505&lt;100), "50-100",
X3505&gt;=100, "&gt;100"
)</f>
        <v>50-100</v>
      </c>
      <c r="AI3505">
        <f t="shared" si="109"/>
        <v>0</v>
      </c>
      <c r="AJ3505" t="str" cm="1">
        <f t="array" ref="AJ3505">_xlfn.IFS(
C3505&lt;=20, "&lt;20",
AND(C3505&gt;=20, C3505&lt;35), "20-35",
AND(C3505&gt;=35, C3505&lt;50), "35-50",
C3505&gt;=50, "50-100"
)</f>
        <v>35-50</v>
      </c>
      <c r="AK3505" t="str" cm="1">
        <f t="array" ref="AK3505">_xlfn.IFS(
G3505&lt;6, "&lt;6",
AND(G3505&gt;=6, G3505&lt;12), "6-12",
AND(G3505&gt;=12, G3505&lt;18), "12-18",  AND(G3505&gt;=18, G3505&lt;24), "18-24", G3505&gt;=24, "24-36")</f>
        <v>18-24</v>
      </c>
    </row>
    <row r="3506" spans="1:37" x14ac:dyDescent="0.3">
      <c r="A3506" t="s">
        <v>3606</v>
      </c>
      <c r="B3506" t="s">
        <v>44</v>
      </c>
      <c r="C3506">
        <v>19</v>
      </c>
      <c r="D3506" t="s">
        <v>34</v>
      </c>
      <c r="E3506" t="s">
        <v>164</v>
      </c>
      <c r="F3506">
        <v>6</v>
      </c>
      <c r="G3506">
        <v>9</v>
      </c>
      <c r="H3506" t="s">
        <v>36</v>
      </c>
      <c r="I3506" t="s">
        <v>37</v>
      </c>
      <c r="J3506" t="s">
        <v>34</v>
      </c>
      <c r="K3506" t="s">
        <v>34</v>
      </c>
      <c r="L3506" t="s">
        <v>34</v>
      </c>
      <c r="M3506" t="s">
        <v>34</v>
      </c>
      <c r="N3506" t="s">
        <v>34</v>
      </c>
      <c r="O3506" t="s">
        <v>34</v>
      </c>
      <c r="P3506" t="s">
        <v>34</v>
      </c>
      <c r="Q3506" t="s">
        <v>34</v>
      </c>
      <c r="R3506" t="s">
        <v>34</v>
      </c>
      <c r="S3506" t="s">
        <v>34</v>
      </c>
      <c r="T3506" t="s">
        <v>34</v>
      </c>
      <c r="U3506" t="s">
        <v>67</v>
      </c>
      <c r="V3506" t="s">
        <v>34</v>
      </c>
      <c r="W3506" t="s">
        <v>40</v>
      </c>
      <c r="X3506">
        <v>20.350000000000001</v>
      </c>
      <c r="Y3506">
        <v>191.1</v>
      </c>
      <c r="Z3506">
        <v>0</v>
      </c>
      <c r="AA3506">
        <v>0</v>
      </c>
      <c r="AB3506">
        <v>277.47000000000003</v>
      </c>
      <c r="AC3506">
        <v>468.57</v>
      </c>
      <c r="AD3506" t="s">
        <v>41</v>
      </c>
      <c r="AE3506" t="s">
        <v>42</v>
      </c>
      <c r="AF3506" t="s">
        <v>42</v>
      </c>
      <c r="AG3506">
        <f t="shared" si="108"/>
        <v>0</v>
      </c>
      <c r="AH3506" t="str" cm="1">
        <f t="array" ref="AH3506">_xlfn.IFS(
X3506&lt;=20, "&lt;20",
AND(X3506&gt;=20, X3506&lt;50), "20-50",
AND(X3506&gt;=50, X3506&lt;100), "50-100",
X3506&gt;=100, "&gt;100"
)</f>
        <v>20-50</v>
      </c>
      <c r="AI3506">
        <f t="shared" si="109"/>
        <v>0</v>
      </c>
      <c r="AJ3506" t="str" cm="1">
        <f t="array" ref="AJ3506">_xlfn.IFS(
C3506&lt;=20, "&lt;20",
AND(C3506&gt;=20, C3506&lt;35), "20-35",
AND(C3506&gt;=35, C3506&lt;50), "35-50",
C3506&gt;=50, "50-100"
)</f>
        <v>&lt;20</v>
      </c>
      <c r="AK3506" t="str" cm="1">
        <f t="array" ref="AK3506">_xlfn.IFS(
G3506&lt;6, "&lt;6",
AND(G3506&gt;=6, G3506&lt;12), "6-12",
AND(G3506&gt;=12, G3506&lt;18), "12-18",  AND(G3506&gt;=18, G3506&lt;24), "18-24", G3506&gt;=24, "24-36")</f>
        <v>6-12</v>
      </c>
    </row>
    <row r="3507" spans="1:37" x14ac:dyDescent="0.3">
      <c r="A3507" t="s">
        <v>3607</v>
      </c>
      <c r="B3507" t="s">
        <v>44</v>
      </c>
      <c r="C3507">
        <v>53</v>
      </c>
      <c r="D3507" t="s">
        <v>34</v>
      </c>
      <c r="E3507" t="s">
        <v>103</v>
      </c>
      <c r="F3507">
        <v>0</v>
      </c>
      <c r="G3507">
        <v>25</v>
      </c>
      <c r="H3507" t="s">
        <v>36</v>
      </c>
      <c r="I3507" t="s">
        <v>37</v>
      </c>
      <c r="J3507" t="s">
        <v>34</v>
      </c>
      <c r="K3507" t="s">
        <v>37</v>
      </c>
      <c r="L3507" t="s">
        <v>72</v>
      </c>
      <c r="M3507" t="s">
        <v>37</v>
      </c>
      <c r="N3507" t="s">
        <v>37</v>
      </c>
      <c r="O3507" t="s">
        <v>34</v>
      </c>
      <c r="P3507" t="s">
        <v>37</v>
      </c>
      <c r="Q3507" t="s">
        <v>34</v>
      </c>
      <c r="R3507" t="s">
        <v>34</v>
      </c>
      <c r="S3507" t="s">
        <v>34</v>
      </c>
      <c r="T3507" t="s">
        <v>37</v>
      </c>
      <c r="U3507" t="s">
        <v>46</v>
      </c>
      <c r="V3507" t="s">
        <v>34</v>
      </c>
      <c r="W3507" t="s">
        <v>51</v>
      </c>
      <c r="X3507">
        <v>61.4</v>
      </c>
      <c r="Y3507">
        <v>1864.65</v>
      </c>
      <c r="Z3507">
        <v>0</v>
      </c>
      <c r="AA3507">
        <v>0</v>
      </c>
      <c r="AB3507">
        <v>1493.12</v>
      </c>
      <c r="AC3507">
        <v>3357.77</v>
      </c>
      <c r="AD3507" t="s">
        <v>41</v>
      </c>
      <c r="AE3507" t="s">
        <v>42</v>
      </c>
      <c r="AF3507" t="s">
        <v>42</v>
      </c>
      <c r="AG3507">
        <f t="shared" si="108"/>
        <v>0</v>
      </c>
      <c r="AH3507" t="str" cm="1">
        <f t="array" ref="AH3507">_xlfn.IFS(
X3507&lt;=20, "&lt;20",
AND(X3507&gt;=20, X3507&lt;50), "20-50",
AND(X3507&gt;=50, X3507&lt;100), "50-100",
X3507&gt;=100, "&gt;100"
)</f>
        <v>50-100</v>
      </c>
      <c r="AI3507">
        <f t="shared" si="109"/>
        <v>0</v>
      </c>
      <c r="AJ3507" t="str" cm="1">
        <f t="array" ref="AJ3507">_xlfn.IFS(
C3507&lt;=20, "&lt;20",
AND(C3507&gt;=20, C3507&lt;35), "20-35",
AND(C3507&gt;=35, C3507&lt;50), "35-50",
C3507&gt;=50, "50-100"
)</f>
        <v>50-100</v>
      </c>
      <c r="AK3507" t="str" cm="1">
        <f t="array" ref="AK3507">_xlfn.IFS(
G3507&lt;6, "&lt;6",
AND(G3507&gt;=6, G3507&lt;12), "6-12",
AND(G3507&gt;=12, G3507&lt;18), "12-18",  AND(G3507&gt;=18, G3507&lt;24), "18-24", G3507&gt;=24, "24-36")</f>
        <v>24-36</v>
      </c>
    </row>
    <row r="3508" spans="1:37" x14ac:dyDescent="0.3">
      <c r="A3508" t="s">
        <v>3608</v>
      </c>
      <c r="B3508" t="s">
        <v>33</v>
      </c>
      <c r="C3508">
        <v>66</v>
      </c>
      <c r="D3508" t="s">
        <v>34</v>
      </c>
      <c r="E3508" t="s">
        <v>82</v>
      </c>
      <c r="F3508">
        <v>4</v>
      </c>
      <c r="G3508">
        <v>27</v>
      </c>
      <c r="H3508" t="s">
        <v>36</v>
      </c>
      <c r="I3508" t="s">
        <v>37</v>
      </c>
      <c r="J3508" t="s">
        <v>34</v>
      </c>
      <c r="K3508" t="s">
        <v>37</v>
      </c>
      <c r="L3508" t="s">
        <v>72</v>
      </c>
      <c r="M3508" t="s">
        <v>34</v>
      </c>
      <c r="N3508" t="s">
        <v>37</v>
      </c>
      <c r="O3508" t="s">
        <v>37</v>
      </c>
      <c r="P3508" t="s">
        <v>34</v>
      </c>
      <c r="Q3508" t="s">
        <v>34</v>
      </c>
      <c r="R3508" t="s">
        <v>34</v>
      </c>
      <c r="S3508" t="s">
        <v>34</v>
      </c>
      <c r="T3508" t="s">
        <v>37</v>
      </c>
      <c r="U3508" t="s">
        <v>39</v>
      </c>
      <c r="V3508" t="s">
        <v>34</v>
      </c>
      <c r="W3508" t="s">
        <v>40</v>
      </c>
      <c r="X3508">
        <v>53.65</v>
      </c>
      <c r="Y3508">
        <v>1355.45</v>
      </c>
      <c r="Z3508">
        <v>0</v>
      </c>
      <c r="AA3508">
        <v>0</v>
      </c>
      <c r="AB3508">
        <v>904.25</v>
      </c>
      <c r="AC3508">
        <v>2259.6999999999998</v>
      </c>
      <c r="AD3508" t="s">
        <v>41</v>
      </c>
      <c r="AE3508" t="s">
        <v>42</v>
      </c>
      <c r="AF3508" t="s">
        <v>42</v>
      </c>
      <c r="AG3508">
        <f t="shared" si="108"/>
        <v>0</v>
      </c>
      <c r="AH3508" t="str" cm="1">
        <f t="array" ref="AH3508">_xlfn.IFS(
X3508&lt;=20, "&lt;20",
AND(X3508&gt;=20, X3508&lt;50), "20-50",
AND(X3508&gt;=50, X3508&lt;100), "50-100",
X3508&gt;=100, "&gt;100"
)</f>
        <v>50-100</v>
      </c>
      <c r="AI3508">
        <f t="shared" si="109"/>
        <v>0</v>
      </c>
      <c r="AJ3508" t="str" cm="1">
        <f t="array" ref="AJ3508">_xlfn.IFS(
C3508&lt;=20, "&lt;20",
AND(C3508&gt;=20, C3508&lt;35), "20-35",
AND(C3508&gt;=35, C3508&lt;50), "35-50",
C3508&gt;=50, "50-100"
)</f>
        <v>50-100</v>
      </c>
      <c r="AK3508" t="str" cm="1">
        <f t="array" ref="AK3508">_xlfn.IFS(
G3508&lt;6, "&lt;6",
AND(G3508&gt;=6, G3508&lt;12), "6-12",
AND(G3508&gt;=12, G3508&lt;18), "12-18",  AND(G3508&gt;=18, G3508&lt;24), "18-24", G3508&gt;=24, "24-36")</f>
        <v>24-36</v>
      </c>
    </row>
    <row r="3509" spans="1:37" x14ac:dyDescent="0.3">
      <c r="A3509" t="s">
        <v>3609</v>
      </c>
      <c r="B3509" t="s">
        <v>44</v>
      </c>
      <c r="C3509">
        <v>51</v>
      </c>
      <c r="D3509" t="s">
        <v>37</v>
      </c>
      <c r="E3509" t="s">
        <v>82</v>
      </c>
      <c r="F3509">
        <v>2</v>
      </c>
      <c r="G3509">
        <v>9</v>
      </c>
      <c r="H3509" t="s">
        <v>57</v>
      </c>
      <c r="I3509" t="s">
        <v>37</v>
      </c>
      <c r="J3509" t="s">
        <v>34</v>
      </c>
      <c r="K3509" t="s">
        <v>34</v>
      </c>
      <c r="L3509" t="s">
        <v>34</v>
      </c>
      <c r="M3509" t="s">
        <v>34</v>
      </c>
      <c r="N3509" t="s">
        <v>34</v>
      </c>
      <c r="O3509" t="s">
        <v>34</v>
      </c>
      <c r="P3509" t="s">
        <v>34</v>
      </c>
      <c r="Q3509" t="s">
        <v>34</v>
      </c>
      <c r="R3509" t="s">
        <v>34</v>
      </c>
      <c r="S3509" t="s">
        <v>34</v>
      </c>
      <c r="T3509" t="s">
        <v>34</v>
      </c>
      <c r="U3509" t="s">
        <v>67</v>
      </c>
      <c r="V3509" t="s">
        <v>34</v>
      </c>
      <c r="W3509" t="s">
        <v>40</v>
      </c>
      <c r="X3509">
        <v>19.75</v>
      </c>
      <c r="Y3509">
        <v>265.75</v>
      </c>
      <c r="Z3509">
        <v>0</v>
      </c>
      <c r="AA3509">
        <v>0</v>
      </c>
      <c r="AB3509">
        <v>131.43</v>
      </c>
      <c r="AC3509">
        <v>397.18</v>
      </c>
      <c r="AD3509" t="s">
        <v>41</v>
      </c>
      <c r="AE3509" t="s">
        <v>42</v>
      </c>
      <c r="AF3509" t="s">
        <v>42</v>
      </c>
      <c r="AG3509">
        <f t="shared" si="108"/>
        <v>0</v>
      </c>
      <c r="AH3509" t="str" cm="1">
        <f t="array" ref="AH3509">_xlfn.IFS(
X3509&lt;=20, "&lt;20",
AND(X3509&gt;=20, X3509&lt;50), "20-50",
AND(X3509&gt;=50, X3509&lt;100), "50-100",
X3509&gt;=100, "&gt;100"
)</f>
        <v>&lt;20</v>
      </c>
      <c r="AI3509">
        <f t="shared" si="109"/>
        <v>0</v>
      </c>
      <c r="AJ3509" t="str" cm="1">
        <f t="array" ref="AJ3509">_xlfn.IFS(
C3509&lt;=20, "&lt;20",
AND(C3509&gt;=20, C3509&lt;35), "20-35",
AND(C3509&gt;=35, C3509&lt;50), "35-50",
C3509&gt;=50, "50-100"
)</f>
        <v>50-100</v>
      </c>
      <c r="AK3509" t="str" cm="1">
        <f t="array" ref="AK3509">_xlfn.IFS(
G3509&lt;6, "&lt;6",
AND(G3509&gt;=6, G3509&lt;12), "6-12",
AND(G3509&gt;=12, G3509&lt;18), "12-18",  AND(G3509&gt;=18, G3509&lt;24), "18-24", G3509&gt;=24, "24-36")</f>
        <v>6-12</v>
      </c>
    </row>
    <row r="3510" spans="1:37" x14ac:dyDescent="0.3">
      <c r="A3510" t="s">
        <v>3610</v>
      </c>
      <c r="B3510" t="s">
        <v>44</v>
      </c>
      <c r="C3510">
        <v>54</v>
      </c>
      <c r="D3510" t="s">
        <v>34</v>
      </c>
      <c r="E3510" t="s">
        <v>74</v>
      </c>
      <c r="F3510">
        <v>14</v>
      </c>
      <c r="G3510">
        <v>7</v>
      </c>
      <c r="H3510" t="s">
        <v>49</v>
      </c>
      <c r="I3510" t="s">
        <v>37</v>
      </c>
      <c r="J3510" t="s">
        <v>34</v>
      </c>
      <c r="K3510" t="s">
        <v>34</v>
      </c>
      <c r="L3510" t="s">
        <v>34</v>
      </c>
      <c r="M3510" t="s">
        <v>34</v>
      </c>
      <c r="N3510" t="s">
        <v>34</v>
      </c>
      <c r="O3510" t="s">
        <v>34</v>
      </c>
      <c r="P3510" t="s">
        <v>34</v>
      </c>
      <c r="Q3510" t="s">
        <v>34</v>
      </c>
      <c r="R3510" t="s">
        <v>34</v>
      </c>
      <c r="S3510" t="s">
        <v>34</v>
      </c>
      <c r="T3510" t="s">
        <v>34</v>
      </c>
      <c r="U3510" t="s">
        <v>46</v>
      </c>
      <c r="V3510" t="s">
        <v>37</v>
      </c>
      <c r="W3510" t="s">
        <v>40</v>
      </c>
      <c r="X3510">
        <v>19.899999999999999</v>
      </c>
      <c r="Y3510">
        <v>45.75</v>
      </c>
      <c r="Z3510">
        <v>0</v>
      </c>
      <c r="AA3510">
        <v>0</v>
      </c>
      <c r="AB3510">
        <v>124.08</v>
      </c>
      <c r="AC3510">
        <v>169.83</v>
      </c>
      <c r="AD3510" t="s">
        <v>85</v>
      </c>
      <c r="AE3510" t="s">
        <v>42</v>
      </c>
      <c r="AF3510" t="s">
        <v>42</v>
      </c>
      <c r="AG3510">
        <f t="shared" si="108"/>
        <v>0</v>
      </c>
      <c r="AH3510" t="str" cm="1">
        <f t="array" ref="AH3510">_xlfn.IFS(
X3510&lt;=20, "&lt;20",
AND(X3510&gt;=20, X3510&lt;50), "20-50",
AND(X3510&gt;=50, X3510&lt;100), "50-100",
X3510&gt;=100, "&gt;100"
)</f>
        <v>&lt;20</v>
      </c>
      <c r="AI3510">
        <f t="shared" si="109"/>
        <v>1</v>
      </c>
      <c r="AJ3510" t="str" cm="1">
        <f t="array" ref="AJ3510">_xlfn.IFS(
C3510&lt;=20, "&lt;20",
AND(C3510&gt;=20, C3510&lt;35), "20-35",
AND(C3510&gt;=35, C3510&lt;50), "35-50",
C3510&gt;=50, "50-100"
)</f>
        <v>50-100</v>
      </c>
      <c r="AK3510" t="str" cm="1">
        <f t="array" ref="AK3510">_xlfn.IFS(
G3510&lt;6, "&lt;6",
AND(G3510&gt;=6, G3510&lt;12), "6-12",
AND(G3510&gt;=12, G3510&lt;18), "12-18",  AND(G3510&gt;=18, G3510&lt;24), "18-24", G3510&gt;=24, "24-36")</f>
        <v>6-12</v>
      </c>
    </row>
    <row r="3511" spans="1:37" x14ac:dyDescent="0.3">
      <c r="A3511" t="s">
        <v>3611</v>
      </c>
      <c r="B3511" t="s">
        <v>44</v>
      </c>
      <c r="C3511">
        <v>38</v>
      </c>
      <c r="D3511" t="s">
        <v>37</v>
      </c>
      <c r="E3511" t="s">
        <v>69</v>
      </c>
      <c r="F3511">
        <v>6</v>
      </c>
      <c r="G3511">
        <v>12</v>
      </c>
      <c r="H3511" t="s">
        <v>36</v>
      </c>
      <c r="I3511" t="s">
        <v>37</v>
      </c>
      <c r="J3511" t="s">
        <v>34</v>
      </c>
      <c r="K3511" t="s">
        <v>34</v>
      </c>
      <c r="L3511" t="s">
        <v>34</v>
      </c>
      <c r="M3511" t="s">
        <v>34</v>
      </c>
      <c r="N3511" t="s">
        <v>34</v>
      </c>
      <c r="O3511" t="s">
        <v>34</v>
      </c>
      <c r="P3511" t="s">
        <v>34</v>
      </c>
      <c r="Q3511" t="s">
        <v>34</v>
      </c>
      <c r="R3511" t="s">
        <v>34</v>
      </c>
      <c r="S3511" t="s">
        <v>34</v>
      </c>
      <c r="T3511" t="s">
        <v>34</v>
      </c>
      <c r="U3511" t="s">
        <v>46</v>
      </c>
      <c r="V3511" t="s">
        <v>34</v>
      </c>
      <c r="W3511" t="s">
        <v>40</v>
      </c>
      <c r="X3511">
        <v>20.25</v>
      </c>
      <c r="Y3511">
        <v>36.799999999999997</v>
      </c>
      <c r="Z3511">
        <v>0</v>
      </c>
      <c r="AA3511">
        <v>0</v>
      </c>
      <c r="AB3511">
        <v>31.66</v>
      </c>
      <c r="AC3511">
        <v>68.459999999999994</v>
      </c>
      <c r="AD3511" t="s">
        <v>85</v>
      </c>
      <c r="AE3511" t="s">
        <v>42</v>
      </c>
      <c r="AF3511" t="s">
        <v>42</v>
      </c>
      <c r="AG3511">
        <f t="shared" si="108"/>
        <v>0</v>
      </c>
      <c r="AH3511" t="str" cm="1">
        <f t="array" ref="AH3511">_xlfn.IFS(
X3511&lt;=20, "&lt;20",
AND(X3511&gt;=20, X3511&lt;50), "20-50",
AND(X3511&gt;=50, X3511&lt;100), "50-100",
X3511&gt;=100, "&gt;100"
)</f>
        <v>20-50</v>
      </c>
      <c r="AI3511">
        <f t="shared" si="109"/>
        <v>1</v>
      </c>
      <c r="AJ3511" t="str" cm="1">
        <f t="array" ref="AJ3511">_xlfn.IFS(
C3511&lt;=20, "&lt;20",
AND(C3511&gt;=20, C3511&lt;35), "20-35",
AND(C3511&gt;=35, C3511&lt;50), "35-50",
C3511&gt;=50, "50-100"
)</f>
        <v>35-50</v>
      </c>
      <c r="AK3511" t="str" cm="1">
        <f t="array" ref="AK3511">_xlfn.IFS(
G3511&lt;6, "&lt;6",
AND(G3511&gt;=6, G3511&lt;12), "6-12",
AND(G3511&gt;=12, G3511&lt;18), "12-18",  AND(G3511&gt;=18, G3511&lt;24), "18-24", G3511&gt;=24, "24-36")</f>
        <v>12-18</v>
      </c>
    </row>
    <row r="3512" spans="1:37" x14ac:dyDescent="0.3">
      <c r="A3512" t="s">
        <v>3612</v>
      </c>
      <c r="B3512" t="s">
        <v>33</v>
      </c>
      <c r="C3512">
        <v>46</v>
      </c>
      <c r="D3512" t="s">
        <v>34</v>
      </c>
      <c r="E3512" t="s">
        <v>56</v>
      </c>
      <c r="F3512">
        <v>10</v>
      </c>
      <c r="G3512">
        <v>4</v>
      </c>
      <c r="H3512" t="s">
        <v>66</v>
      </c>
      <c r="I3512" t="s">
        <v>37</v>
      </c>
      <c r="J3512" t="s">
        <v>34</v>
      </c>
      <c r="K3512" t="s">
        <v>37</v>
      </c>
      <c r="L3512" t="s">
        <v>38</v>
      </c>
      <c r="M3512" t="s">
        <v>37</v>
      </c>
      <c r="N3512" t="s">
        <v>37</v>
      </c>
      <c r="O3512" t="s">
        <v>34</v>
      </c>
      <c r="P3512" t="s">
        <v>34</v>
      </c>
      <c r="Q3512" t="s">
        <v>34</v>
      </c>
      <c r="R3512" t="s">
        <v>34</v>
      </c>
      <c r="S3512" t="s">
        <v>34</v>
      </c>
      <c r="T3512" t="s">
        <v>34</v>
      </c>
      <c r="U3512" t="s">
        <v>67</v>
      </c>
      <c r="V3512" t="s">
        <v>37</v>
      </c>
      <c r="W3512" t="s">
        <v>51</v>
      </c>
      <c r="X3512">
        <v>54.2</v>
      </c>
      <c r="Y3512">
        <v>3838.2</v>
      </c>
      <c r="Z3512">
        <v>0</v>
      </c>
      <c r="AA3512">
        <v>10</v>
      </c>
      <c r="AB3512">
        <v>730.3</v>
      </c>
      <c r="AC3512">
        <v>4578.5</v>
      </c>
      <c r="AD3512" t="s">
        <v>41</v>
      </c>
      <c r="AE3512" t="s">
        <v>42</v>
      </c>
      <c r="AF3512" t="s">
        <v>42</v>
      </c>
      <c r="AG3512">
        <f t="shared" si="108"/>
        <v>0</v>
      </c>
      <c r="AH3512" t="str" cm="1">
        <f t="array" ref="AH3512">_xlfn.IFS(
X3512&lt;=20, "&lt;20",
AND(X3512&gt;=20, X3512&lt;50), "20-50",
AND(X3512&gt;=50, X3512&lt;100), "50-100",
X3512&gt;=100, "&gt;100"
)</f>
        <v>50-100</v>
      </c>
      <c r="AI3512">
        <f t="shared" si="109"/>
        <v>0</v>
      </c>
      <c r="AJ3512" t="str" cm="1">
        <f t="array" ref="AJ3512">_xlfn.IFS(
C3512&lt;=20, "&lt;20",
AND(C3512&gt;=20, C3512&lt;35), "20-35",
AND(C3512&gt;=35, C3512&lt;50), "35-50",
C3512&gt;=50, "50-100"
)</f>
        <v>35-50</v>
      </c>
      <c r="AK3512" t="str" cm="1">
        <f t="array" ref="AK3512">_xlfn.IFS(
G3512&lt;6, "&lt;6",
AND(G3512&gt;=6, G3512&lt;12), "6-12",
AND(G3512&gt;=12, G3512&lt;18), "12-18",  AND(G3512&gt;=18, G3512&lt;24), "18-24", G3512&gt;=24, "24-36")</f>
        <v>&lt;6</v>
      </c>
    </row>
    <row r="3513" spans="1:37" x14ac:dyDescent="0.3">
      <c r="A3513" t="s">
        <v>3613</v>
      </c>
      <c r="B3513" t="s">
        <v>44</v>
      </c>
      <c r="C3513">
        <v>79</v>
      </c>
      <c r="D3513" t="s">
        <v>34</v>
      </c>
      <c r="E3513" t="s">
        <v>114</v>
      </c>
      <c r="F3513">
        <v>1</v>
      </c>
      <c r="G3513">
        <v>21</v>
      </c>
      <c r="H3513" t="s">
        <v>36</v>
      </c>
      <c r="I3513" t="s">
        <v>37</v>
      </c>
      <c r="J3513" t="s">
        <v>37</v>
      </c>
      <c r="K3513" t="s">
        <v>37</v>
      </c>
      <c r="L3513" t="s">
        <v>50</v>
      </c>
      <c r="M3513" t="s">
        <v>34</v>
      </c>
      <c r="N3513" t="s">
        <v>37</v>
      </c>
      <c r="O3513" t="s">
        <v>37</v>
      </c>
      <c r="P3513" t="s">
        <v>37</v>
      </c>
      <c r="Q3513" t="s">
        <v>37</v>
      </c>
      <c r="R3513" t="s">
        <v>37</v>
      </c>
      <c r="S3513" t="s">
        <v>34</v>
      </c>
      <c r="T3513" t="s">
        <v>37</v>
      </c>
      <c r="U3513" t="s">
        <v>39</v>
      </c>
      <c r="V3513" t="s">
        <v>37</v>
      </c>
      <c r="W3513" t="s">
        <v>51</v>
      </c>
      <c r="X3513">
        <v>108.45</v>
      </c>
      <c r="Y3513">
        <v>7076.35</v>
      </c>
      <c r="Z3513">
        <v>0</v>
      </c>
      <c r="AA3513">
        <v>0</v>
      </c>
      <c r="AB3513">
        <v>1438.14</v>
      </c>
      <c r="AC3513">
        <v>8514.49</v>
      </c>
      <c r="AD3513" t="s">
        <v>41</v>
      </c>
      <c r="AE3513" t="s">
        <v>42</v>
      </c>
      <c r="AF3513" t="s">
        <v>42</v>
      </c>
      <c r="AG3513">
        <f t="shared" si="108"/>
        <v>0</v>
      </c>
      <c r="AH3513" t="str" cm="1">
        <f t="array" ref="AH3513">_xlfn.IFS(
X3513&lt;=20, "&lt;20",
AND(X3513&gt;=20, X3513&lt;50), "20-50",
AND(X3513&gt;=50, X3513&lt;100), "50-100",
X3513&gt;=100, "&gt;100"
)</f>
        <v>&gt;100</v>
      </c>
      <c r="AI3513">
        <f t="shared" si="109"/>
        <v>0</v>
      </c>
      <c r="AJ3513" t="str" cm="1">
        <f t="array" ref="AJ3513">_xlfn.IFS(
C3513&lt;=20, "&lt;20",
AND(C3513&gt;=20, C3513&lt;35), "20-35",
AND(C3513&gt;=35, C3513&lt;50), "35-50",
C3513&gt;=50, "50-100"
)</f>
        <v>50-100</v>
      </c>
      <c r="AK3513" t="str" cm="1">
        <f t="array" ref="AK3513">_xlfn.IFS(
G3513&lt;6, "&lt;6",
AND(G3513&gt;=6, G3513&lt;12), "6-12",
AND(G3513&gt;=12, G3513&lt;18), "12-18",  AND(G3513&gt;=18, G3513&lt;24), "18-24", G3513&gt;=24, "24-36")</f>
        <v>18-24</v>
      </c>
    </row>
    <row r="3514" spans="1:37" x14ac:dyDescent="0.3">
      <c r="A3514" t="s">
        <v>3614</v>
      </c>
      <c r="B3514" t="s">
        <v>44</v>
      </c>
      <c r="C3514">
        <v>58</v>
      </c>
      <c r="D3514" t="s">
        <v>37</v>
      </c>
      <c r="E3514" t="s">
        <v>90</v>
      </c>
      <c r="F3514">
        <v>0</v>
      </c>
      <c r="G3514">
        <v>12</v>
      </c>
      <c r="H3514" t="s">
        <v>36</v>
      </c>
      <c r="I3514" t="s">
        <v>37</v>
      </c>
      <c r="J3514" t="s">
        <v>34</v>
      </c>
      <c r="K3514" t="s">
        <v>37</v>
      </c>
      <c r="L3514" t="s">
        <v>38</v>
      </c>
      <c r="M3514" t="s">
        <v>37</v>
      </c>
      <c r="N3514" t="s">
        <v>34</v>
      </c>
      <c r="O3514" t="s">
        <v>34</v>
      </c>
      <c r="P3514" t="s">
        <v>34</v>
      </c>
      <c r="Q3514" t="s">
        <v>34</v>
      </c>
      <c r="R3514" t="s">
        <v>34</v>
      </c>
      <c r="S3514" t="s">
        <v>34</v>
      </c>
      <c r="T3514" t="s">
        <v>37</v>
      </c>
      <c r="U3514" t="s">
        <v>46</v>
      </c>
      <c r="V3514" t="s">
        <v>34</v>
      </c>
      <c r="W3514" t="s">
        <v>51</v>
      </c>
      <c r="X3514">
        <v>50.3</v>
      </c>
      <c r="Y3514">
        <v>217.1</v>
      </c>
      <c r="Z3514">
        <v>0</v>
      </c>
      <c r="AA3514">
        <v>0</v>
      </c>
      <c r="AB3514">
        <v>178.56</v>
      </c>
      <c r="AC3514">
        <v>395.66</v>
      </c>
      <c r="AD3514" t="s">
        <v>41</v>
      </c>
      <c r="AE3514" t="s">
        <v>42</v>
      </c>
      <c r="AF3514" t="s">
        <v>42</v>
      </c>
      <c r="AG3514">
        <f t="shared" si="108"/>
        <v>0</v>
      </c>
      <c r="AH3514" t="str" cm="1">
        <f t="array" ref="AH3514">_xlfn.IFS(
X3514&lt;=20, "&lt;20",
AND(X3514&gt;=20, X3514&lt;50), "20-50",
AND(X3514&gt;=50, X3514&lt;100), "50-100",
X3514&gt;=100, "&gt;100"
)</f>
        <v>50-100</v>
      </c>
      <c r="AI3514">
        <f t="shared" si="109"/>
        <v>0</v>
      </c>
      <c r="AJ3514" t="str" cm="1">
        <f t="array" ref="AJ3514">_xlfn.IFS(
C3514&lt;=20, "&lt;20",
AND(C3514&gt;=20, C3514&lt;35), "20-35",
AND(C3514&gt;=35, C3514&lt;50), "35-50",
C3514&gt;=50, "50-100"
)</f>
        <v>50-100</v>
      </c>
      <c r="AK3514" t="str" cm="1">
        <f t="array" ref="AK3514">_xlfn.IFS(
G3514&lt;6, "&lt;6",
AND(G3514&gt;=6, G3514&lt;12), "6-12",
AND(G3514&gt;=12, G3514&lt;18), "12-18",  AND(G3514&gt;=18, G3514&lt;24), "18-24", G3514&gt;=24, "24-36")</f>
        <v>12-18</v>
      </c>
    </row>
    <row r="3515" spans="1:37" x14ac:dyDescent="0.3">
      <c r="A3515" t="s">
        <v>3615</v>
      </c>
      <c r="B3515" t="s">
        <v>44</v>
      </c>
      <c r="C3515">
        <v>55</v>
      </c>
      <c r="D3515" t="s">
        <v>37</v>
      </c>
      <c r="E3515" t="s">
        <v>48</v>
      </c>
      <c r="F3515">
        <v>3</v>
      </c>
      <c r="G3515">
        <v>6</v>
      </c>
      <c r="H3515" t="s">
        <v>70</v>
      </c>
      <c r="I3515" t="s">
        <v>37</v>
      </c>
      <c r="J3515" t="s">
        <v>37</v>
      </c>
      <c r="K3515" t="s">
        <v>37</v>
      </c>
      <c r="L3515" t="s">
        <v>72</v>
      </c>
      <c r="M3515" t="s">
        <v>37</v>
      </c>
      <c r="N3515" t="s">
        <v>37</v>
      </c>
      <c r="O3515" t="s">
        <v>37</v>
      </c>
      <c r="P3515" t="s">
        <v>37</v>
      </c>
      <c r="Q3515" t="s">
        <v>34</v>
      </c>
      <c r="R3515" t="s">
        <v>37</v>
      </c>
      <c r="S3515" t="s">
        <v>37</v>
      </c>
      <c r="T3515" t="s">
        <v>37</v>
      </c>
      <c r="U3515" t="s">
        <v>39</v>
      </c>
      <c r="V3515" t="s">
        <v>37</v>
      </c>
      <c r="W3515" t="s">
        <v>51</v>
      </c>
      <c r="X3515">
        <v>80.05</v>
      </c>
      <c r="Y3515">
        <v>4042.2</v>
      </c>
      <c r="Z3515">
        <v>0</v>
      </c>
      <c r="AA3515">
        <v>0</v>
      </c>
      <c r="AB3515">
        <v>2459</v>
      </c>
      <c r="AC3515">
        <v>6501.2</v>
      </c>
      <c r="AD3515" t="s">
        <v>41</v>
      </c>
      <c r="AE3515" t="s">
        <v>42</v>
      </c>
      <c r="AF3515" t="s">
        <v>42</v>
      </c>
      <c r="AG3515">
        <f t="shared" si="108"/>
        <v>0</v>
      </c>
      <c r="AH3515" t="str" cm="1">
        <f t="array" ref="AH3515">_xlfn.IFS(
X3515&lt;=20, "&lt;20",
AND(X3515&gt;=20, X3515&lt;50), "20-50",
AND(X3515&gt;=50, X3515&lt;100), "50-100",
X3515&gt;=100, "&gt;100"
)</f>
        <v>50-100</v>
      </c>
      <c r="AI3515">
        <f t="shared" si="109"/>
        <v>0</v>
      </c>
      <c r="AJ3515" t="str" cm="1">
        <f t="array" ref="AJ3515">_xlfn.IFS(
C3515&lt;=20, "&lt;20",
AND(C3515&gt;=20, C3515&lt;35), "20-35",
AND(C3515&gt;=35, C3515&lt;50), "35-50",
C3515&gt;=50, "50-100"
)</f>
        <v>50-100</v>
      </c>
      <c r="AK3515" t="str" cm="1">
        <f t="array" ref="AK3515">_xlfn.IFS(
G3515&lt;6, "&lt;6",
AND(G3515&gt;=6, G3515&lt;12), "6-12",
AND(G3515&gt;=12, G3515&lt;18), "12-18",  AND(G3515&gt;=18, G3515&lt;24), "18-24", G3515&gt;=24, "24-36")</f>
        <v>6-12</v>
      </c>
    </row>
    <row r="3516" spans="1:37" x14ac:dyDescent="0.3">
      <c r="A3516" t="s">
        <v>3616</v>
      </c>
      <c r="B3516" t="s">
        <v>44</v>
      </c>
      <c r="C3516">
        <v>57</v>
      </c>
      <c r="D3516" t="s">
        <v>37</v>
      </c>
      <c r="E3516" t="s">
        <v>48</v>
      </c>
      <c r="F3516">
        <v>9</v>
      </c>
      <c r="G3516">
        <v>21</v>
      </c>
      <c r="H3516" t="s">
        <v>70</v>
      </c>
      <c r="I3516" t="s">
        <v>34</v>
      </c>
      <c r="J3516" t="s">
        <v>34</v>
      </c>
      <c r="K3516" t="s">
        <v>37</v>
      </c>
      <c r="L3516" t="s">
        <v>38</v>
      </c>
      <c r="M3516" t="s">
        <v>34</v>
      </c>
      <c r="N3516" t="s">
        <v>37</v>
      </c>
      <c r="O3516" t="s">
        <v>34</v>
      </c>
      <c r="P3516" t="s">
        <v>34</v>
      </c>
      <c r="Q3516" t="s">
        <v>37</v>
      </c>
      <c r="R3516" t="s">
        <v>37</v>
      </c>
      <c r="S3516" t="s">
        <v>37</v>
      </c>
      <c r="T3516" t="s">
        <v>37</v>
      </c>
      <c r="U3516" t="s">
        <v>46</v>
      </c>
      <c r="V3516" t="s">
        <v>37</v>
      </c>
      <c r="W3516" t="s">
        <v>51</v>
      </c>
      <c r="X3516">
        <v>50.8</v>
      </c>
      <c r="Y3516">
        <v>3027.4</v>
      </c>
      <c r="Z3516">
        <v>0</v>
      </c>
      <c r="AA3516">
        <v>0</v>
      </c>
      <c r="AB3516">
        <v>0</v>
      </c>
      <c r="AC3516">
        <v>3027.4</v>
      </c>
      <c r="AD3516" t="s">
        <v>52</v>
      </c>
      <c r="AE3516" t="s">
        <v>53</v>
      </c>
      <c r="AF3516" t="s">
        <v>162</v>
      </c>
      <c r="AG3516">
        <f t="shared" si="108"/>
        <v>1</v>
      </c>
      <c r="AH3516" t="str" cm="1">
        <f t="array" ref="AH3516">_xlfn.IFS(
X3516&lt;=20, "&lt;20",
AND(X3516&gt;=20, X3516&lt;50), "20-50",
AND(X3516&gt;=50, X3516&lt;100), "50-100",
X3516&gt;=100, "&gt;100"
)</f>
        <v>50-100</v>
      </c>
      <c r="AI3516">
        <f t="shared" si="109"/>
        <v>0</v>
      </c>
      <c r="AJ3516" t="str" cm="1">
        <f t="array" ref="AJ3516">_xlfn.IFS(
C3516&lt;=20, "&lt;20",
AND(C3516&gt;=20, C3516&lt;35), "20-35",
AND(C3516&gt;=35, C3516&lt;50), "35-50",
C3516&gt;=50, "50-100"
)</f>
        <v>50-100</v>
      </c>
      <c r="AK3516" t="str" cm="1">
        <f t="array" ref="AK3516">_xlfn.IFS(
G3516&lt;6, "&lt;6",
AND(G3516&gt;=6, G3516&lt;12), "6-12",
AND(G3516&gt;=12, G3516&lt;18), "12-18",  AND(G3516&gt;=18, G3516&lt;24), "18-24", G3516&gt;=24, "24-36")</f>
        <v>18-24</v>
      </c>
    </row>
    <row r="3517" spans="1:37" x14ac:dyDescent="0.3">
      <c r="A3517" t="s">
        <v>3617</v>
      </c>
      <c r="B3517" t="s">
        <v>33</v>
      </c>
      <c r="C3517">
        <v>45</v>
      </c>
      <c r="D3517" t="s">
        <v>34</v>
      </c>
      <c r="E3517" t="s">
        <v>109</v>
      </c>
      <c r="F3517">
        <v>0</v>
      </c>
      <c r="G3517">
        <v>33</v>
      </c>
      <c r="H3517" t="s">
        <v>36</v>
      </c>
      <c r="I3517" t="s">
        <v>37</v>
      </c>
      <c r="J3517" t="s">
        <v>37</v>
      </c>
      <c r="K3517" t="s">
        <v>37</v>
      </c>
      <c r="L3517" t="s">
        <v>50</v>
      </c>
      <c r="M3517" t="s">
        <v>34</v>
      </c>
      <c r="N3517" t="s">
        <v>34</v>
      </c>
      <c r="O3517" t="s">
        <v>37</v>
      </c>
      <c r="P3517" t="s">
        <v>37</v>
      </c>
      <c r="Q3517" t="s">
        <v>37</v>
      </c>
      <c r="R3517" t="s">
        <v>37</v>
      </c>
      <c r="S3517" t="s">
        <v>37</v>
      </c>
      <c r="T3517" t="s">
        <v>37</v>
      </c>
      <c r="U3517" t="s">
        <v>39</v>
      </c>
      <c r="V3517" t="s">
        <v>37</v>
      </c>
      <c r="W3517" t="s">
        <v>40</v>
      </c>
      <c r="X3517">
        <v>104.65</v>
      </c>
      <c r="Y3517">
        <v>6889.8</v>
      </c>
      <c r="Z3517">
        <v>0</v>
      </c>
      <c r="AA3517">
        <v>0</v>
      </c>
      <c r="AB3517">
        <v>1660.8</v>
      </c>
      <c r="AC3517">
        <v>8550.6</v>
      </c>
      <c r="AD3517" t="s">
        <v>41</v>
      </c>
      <c r="AE3517" t="s">
        <v>42</v>
      </c>
      <c r="AF3517" t="s">
        <v>42</v>
      </c>
      <c r="AG3517">
        <f t="shared" si="108"/>
        <v>0</v>
      </c>
      <c r="AH3517" t="str" cm="1">
        <f t="array" ref="AH3517">_xlfn.IFS(
X3517&lt;=20, "&lt;20",
AND(X3517&gt;=20, X3517&lt;50), "20-50",
AND(X3517&gt;=50, X3517&lt;100), "50-100",
X3517&gt;=100, "&gt;100"
)</f>
        <v>&gt;100</v>
      </c>
      <c r="AI3517">
        <f t="shared" si="109"/>
        <v>0</v>
      </c>
      <c r="AJ3517" t="str" cm="1">
        <f t="array" ref="AJ3517">_xlfn.IFS(
C3517&lt;=20, "&lt;20",
AND(C3517&gt;=20, C3517&lt;35), "20-35",
AND(C3517&gt;=35, C3517&lt;50), "35-50",
C3517&gt;=50, "50-100"
)</f>
        <v>35-50</v>
      </c>
      <c r="AK3517" t="str" cm="1">
        <f t="array" ref="AK3517">_xlfn.IFS(
G3517&lt;6, "&lt;6",
AND(G3517&gt;=6, G3517&lt;12), "6-12",
AND(G3517&gt;=12, G3517&lt;18), "12-18",  AND(G3517&gt;=18, G3517&lt;24), "18-24", G3517&gt;=24, "24-36")</f>
        <v>24-36</v>
      </c>
    </row>
    <row r="3518" spans="1:37" x14ac:dyDescent="0.3">
      <c r="A3518" t="s">
        <v>3618</v>
      </c>
      <c r="B3518" t="s">
        <v>44</v>
      </c>
      <c r="C3518">
        <v>67</v>
      </c>
      <c r="D3518" t="s">
        <v>34</v>
      </c>
      <c r="E3518" t="s">
        <v>74</v>
      </c>
      <c r="F3518">
        <v>2</v>
      </c>
      <c r="G3518">
        <v>14</v>
      </c>
      <c r="H3518" t="s">
        <v>70</v>
      </c>
      <c r="I3518" t="s">
        <v>37</v>
      </c>
      <c r="J3518" t="s">
        <v>37</v>
      </c>
      <c r="K3518" t="s">
        <v>34</v>
      </c>
      <c r="L3518" t="s">
        <v>34</v>
      </c>
      <c r="M3518" t="s">
        <v>34</v>
      </c>
      <c r="N3518" t="s">
        <v>34</v>
      </c>
      <c r="O3518" t="s">
        <v>34</v>
      </c>
      <c r="P3518" t="s">
        <v>34</v>
      </c>
      <c r="Q3518" t="s">
        <v>34</v>
      </c>
      <c r="R3518" t="s">
        <v>34</v>
      </c>
      <c r="S3518" t="s">
        <v>34</v>
      </c>
      <c r="T3518" t="s">
        <v>34</v>
      </c>
      <c r="U3518" t="s">
        <v>67</v>
      </c>
      <c r="V3518" t="s">
        <v>34</v>
      </c>
      <c r="W3518" t="s">
        <v>51</v>
      </c>
      <c r="X3518">
        <v>24.45</v>
      </c>
      <c r="Y3518">
        <v>1493.1</v>
      </c>
      <c r="Z3518">
        <v>0</v>
      </c>
      <c r="AA3518">
        <v>0</v>
      </c>
      <c r="AB3518">
        <v>2432.5700000000002</v>
      </c>
      <c r="AC3518">
        <v>3925.67</v>
      </c>
      <c r="AD3518" t="s">
        <v>41</v>
      </c>
      <c r="AE3518" t="s">
        <v>42</v>
      </c>
      <c r="AF3518" t="s">
        <v>42</v>
      </c>
      <c r="AG3518">
        <f t="shared" si="108"/>
        <v>0</v>
      </c>
      <c r="AH3518" t="str" cm="1">
        <f t="array" ref="AH3518">_xlfn.IFS(
X3518&lt;=20, "&lt;20",
AND(X3518&gt;=20, X3518&lt;50), "20-50",
AND(X3518&gt;=50, X3518&lt;100), "50-100",
X3518&gt;=100, "&gt;100"
)</f>
        <v>20-50</v>
      </c>
      <c r="AI3518">
        <f t="shared" si="109"/>
        <v>0</v>
      </c>
      <c r="AJ3518" t="str" cm="1">
        <f t="array" ref="AJ3518">_xlfn.IFS(
C3518&lt;=20, "&lt;20",
AND(C3518&gt;=20, C3518&lt;35), "20-35",
AND(C3518&gt;=35, C3518&lt;50), "35-50",
C3518&gt;=50, "50-100"
)</f>
        <v>50-100</v>
      </c>
      <c r="AK3518" t="str" cm="1">
        <f t="array" ref="AK3518">_xlfn.IFS(
G3518&lt;6, "&lt;6",
AND(G3518&gt;=6, G3518&lt;12), "6-12",
AND(G3518&gt;=12, G3518&lt;18), "12-18",  AND(G3518&gt;=18, G3518&lt;24), "18-24", G3518&gt;=24, "24-36")</f>
        <v>12-18</v>
      </c>
    </row>
    <row r="3519" spans="1:37" x14ac:dyDescent="0.3">
      <c r="A3519" t="s">
        <v>3619</v>
      </c>
      <c r="B3519" t="s">
        <v>33</v>
      </c>
      <c r="C3519">
        <v>58</v>
      </c>
      <c r="D3519" t="s">
        <v>34</v>
      </c>
      <c r="E3519" t="s">
        <v>48</v>
      </c>
      <c r="F3519">
        <v>14</v>
      </c>
      <c r="G3519">
        <v>35</v>
      </c>
      <c r="H3519" t="s">
        <v>70</v>
      </c>
      <c r="I3519" t="s">
        <v>37</v>
      </c>
      <c r="J3519" t="s">
        <v>37</v>
      </c>
      <c r="K3519" t="s">
        <v>37</v>
      </c>
      <c r="L3519" t="s">
        <v>50</v>
      </c>
      <c r="M3519" t="s">
        <v>34</v>
      </c>
      <c r="N3519" t="s">
        <v>34</v>
      </c>
      <c r="O3519" t="s">
        <v>34</v>
      </c>
      <c r="P3519" t="s">
        <v>34</v>
      </c>
      <c r="Q3519" t="s">
        <v>34</v>
      </c>
      <c r="R3519" t="s">
        <v>37</v>
      </c>
      <c r="S3519" t="s">
        <v>37</v>
      </c>
      <c r="T3519" t="s">
        <v>34</v>
      </c>
      <c r="U3519" t="s">
        <v>46</v>
      </c>
      <c r="V3519" t="s">
        <v>34</v>
      </c>
      <c r="W3519" t="s">
        <v>51</v>
      </c>
      <c r="X3519">
        <v>83.4</v>
      </c>
      <c r="Y3519">
        <v>4149.45</v>
      </c>
      <c r="Z3519">
        <v>29.76</v>
      </c>
      <c r="AA3519">
        <v>30</v>
      </c>
      <c r="AB3519">
        <v>2341.92</v>
      </c>
      <c r="AC3519">
        <v>6491.61</v>
      </c>
      <c r="AD3519" t="s">
        <v>41</v>
      </c>
      <c r="AE3519" t="s">
        <v>42</v>
      </c>
      <c r="AF3519" t="s">
        <v>42</v>
      </c>
      <c r="AG3519">
        <f t="shared" si="108"/>
        <v>0</v>
      </c>
      <c r="AH3519" t="str" cm="1">
        <f t="array" ref="AH3519">_xlfn.IFS(
X3519&lt;=20, "&lt;20",
AND(X3519&gt;=20, X3519&lt;50), "20-50",
AND(X3519&gt;=50, X3519&lt;100), "50-100",
X3519&gt;=100, "&gt;100"
)</f>
        <v>50-100</v>
      </c>
      <c r="AI3519">
        <f t="shared" si="109"/>
        <v>0</v>
      </c>
      <c r="AJ3519" t="str" cm="1">
        <f t="array" ref="AJ3519">_xlfn.IFS(
C3519&lt;=20, "&lt;20",
AND(C3519&gt;=20, C3519&lt;35), "20-35",
AND(C3519&gt;=35, C3519&lt;50), "35-50",
C3519&gt;=50, "50-100"
)</f>
        <v>50-100</v>
      </c>
      <c r="AK3519" t="str" cm="1">
        <f t="array" ref="AK3519">_xlfn.IFS(
G3519&lt;6, "&lt;6",
AND(G3519&gt;=6, G3519&lt;12), "6-12",
AND(G3519&gt;=12, G3519&lt;18), "12-18",  AND(G3519&gt;=18, G3519&lt;24), "18-24", G3519&gt;=24, "24-36")</f>
        <v>24-36</v>
      </c>
    </row>
    <row r="3520" spans="1:37" x14ac:dyDescent="0.3">
      <c r="A3520" t="s">
        <v>3620</v>
      </c>
      <c r="B3520" t="s">
        <v>33</v>
      </c>
      <c r="C3520">
        <v>36</v>
      </c>
      <c r="D3520" t="s">
        <v>37</v>
      </c>
      <c r="E3520" t="s">
        <v>56</v>
      </c>
      <c r="F3520">
        <v>7</v>
      </c>
      <c r="G3520">
        <v>7</v>
      </c>
      <c r="H3520" t="s">
        <v>36</v>
      </c>
      <c r="I3520" t="s">
        <v>37</v>
      </c>
      <c r="J3520" t="s">
        <v>34</v>
      </c>
      <c r="K3520" t="s">
        <v>37</v>
      </c>
      <c r="L3520" t="s">
        <v>38</v>
      </c>
      <c r="M3520" t="s">
        <v>34</v>
      </c>
      <c r="N3520" t="s">
        <v>34</v>
      </c>
      <c r="O3520" t="s">
        <v>34</v>
      </c>
      <c r="P3520" t="s">
        <v>34</v>
      </c>
      <c r="Q3520" t="s">
        <v>34</v>
      </c>
      <c r="R3520" t="s">
        <v>34</v>
      </c>
      <c r="S3520" t="s">
        <v>34</v>
      </c>
      <c r="T3520" t="s">
        <v>37</v>
      </c>
      <c r="U3520" t="s">
        <v>46</v>
      </c>
      <c r="V3520" t="s">
        <v>37</v>
      </c>
      <c r="W3520" t="s">
        <v>51</v>
      </c>
      <c r="X3520">
        <v>45.3</v>
      </c>
      <c r="Y3520">
        <v>45.3</v>
      </c>
      <c r="Z3520">
        <v>0</v>
      </c>
      <c r="AA3520">
        <v>0</v>
      </c>
      <c r="AB3520">
        <v>26.41</v>
      </c>
      <c r="AC3520">
        <v>71.709999999999994</v>
      </c>
      <c r="AD3520" t="s">
        <v>52</v>
      </c>
      <c r="AE3520" t="s">
        <v>53</v>
      </c>
      <c r="AF3520" t="s">
        <v>54</v>
      </c>
      <c r="AG3520">
        <f t="shared" si="108"/>
        <v>1</v>
      </c>
      <c r="AH3520" t="str" cm="1">
        <f t="array" ref="AH3520">_xlfn.IFS(
X3520&lt;=20, "&lt;20",
AND(X3520&gt;=20, X3520&lt;50), "20-50",
AND(X3520&gt;=50, X3520&lt;100), "50-100",
X3520&gt;=100, "&gt;100"
)</f>
        <v>20-50</v>
      </c>
      <c r="AI3520">
        <f t="shared" si="109"/>
        <v>0</v>
      </c>
      <c r="AJ3520" t="str" cm="1">
        <f t="array" ref="AJ3520">_xlfn.IFS(
C3520&lt;=20, "&lt;20",
AND(C3520&gt;=20, C3520&lt;35), "20-35",
AND(C3520&gt;=35, C3520&lt;50), "35-50",
C3520&gt;=50, "50-100"
)</f>
        <v>35-50</v>
      </c>
      <c r="AK3520" t="str" cm="1">
        <f t="array" ref="AK3520">_xlfn.IFS(
G3520&lt;6, "&lt;6",
AND(G3520&gt;=6, G3520&lt;12), "6-12",
AND(G3520&gt;=12, G3520&lt;18), "12-18",  AND(G3520&gt;=18, G3520&lt;24), "18-24", G3520&gt;=24, "24-36")</f>
        <v>6-12</v>
      </c>
    </row>
    <row r="3521" spans="1:37" x14ac:dyDescent="0.3">
      <c r="A3521" t="s">
        <v>3621</v>
      </c>
      <c r="B3521" t="s">
        <v>44</v>
      </c>
      <c r="C3521">
        <v>56</v>
      </c>
      <c r="D3521" t="s">
        <v>34</v>
      </c>
      <c r="E3521" t="s">
        <v>103</v>
      </c>
      <c r="F3521">
        <v>9</v>
      </c>
      <c r="G3521">
        <v>16</v>
      </c>
      <c r="H3521" t="s">
        <v>57</v>
      </c>
      <c r="I3521" t="s">
        <v>37</v>
      </c>
      <c r="J3521" t="s">
        <v>34</v>
      </c>
      <c r="K3521" t="s">
        <v>37</v>
      </c>
      <c r="L3521" t="s">
        <v>72</v>
      </c>
      <c r="M3521" t="s">
        <v>34</v>
      </c>
      <c r="N3521" t="s">
        <v>37</v>
      </c>
      <c r="O3521" t="s">
        <v>34</v>
      </c>
      <c r="P3521" t="s">
        <v>37</v>
      </c>
      <c r="Q3521" t="s">
        <v>34</v>
      </c>
      <c r="R3521" t="s">
        <v>37</v>
      </c>
      <c r="S3521" t="s">
        <v>37</v>
      </c>
      <c r="T3521" t="s">
        <v>37</v>
      </c>
      <c r="U3521" t="s">
        <v>39</v>
      </c>
      <c r="V3521" t="s">
        <v>34</v>
      </c>
      <c r="W3521" t="s">
        <v>40</v>
      </c>
      <c r="X3521">
        <v>64.900000000000006</v>
      </c>
      <c r="Y3521">
        <v>685.55</v>
      </c>
      <c r="Z3521">
        <v>0</v>
      </c>
      <c r="AA3521">
        <v>0</v>
      </c>
      <c r="AB3521">
        <v>374.5</v>
      </c>
      <c r="AC3521">
        <v>1060.05</v>
      </c>
      <c r="AD3521" t="s">
        <v>41</v>
      </c>
      <c r="AE3521" t="s">
        <v>42</v>
      </c>
      <c r="AF3521" t="s">
        <v>42</v>
      </c>
      <c r="AG3521">
        <f t="shared" si="108"/>
        <v>0</v>
      </c>
      <c r="AH3521" t="str" cm="1">
        <f t="array" ref="AH3521">_xlfn.IFS(
X3521&lt;=20, "&lt;20",
AND(X3521&gt;=20, X3521&lt;50), "20-50",
AND(X3521&gt;=50, X3521&lt;100), "50-100",
X3521&gt;=100, "&gt;100"
)</f>
        <v>50-100</v>
      </c>
      <c r="AI3521">
        <f t="shared" si="109"/>
        <v>0</v>
      </c>
      <c r="AJ3521" t="str" cm="1">
        <f t="array" ref="AJ3521">_xlfn.IFS(
C3521&lt;=20, "&lt;20",
AND(C3521&gt;=20, C3521&lt;35), "20-35",
AND(C3521&gt;=35, C3521&lt;50), "35-50",
C3521&gt;=50, "50-100"
)</f>
        <v>50-100</v>
      </c>
      <c r="AK3521" t="str" cm="1">
        <f t="array" ref="AK3521">_xlfn.IFS(
G3521&lt;6, "&lt;6",
AND(G3521&gt;=6, G3521&lt;12), "6-12",
AND(G3521&gt;=12, G3521&lt;18), "12-18",  AND(G3521&gt;=18, G3521&lt;24), "18-24", G3521&gt;=24, "24-36")</f>
        <v>12-18</v>
      </c>
    </row>
    <row r="3522" spans="1:37" x14ac:dyDescent="0.3">
      <c r="A3522" t="s">
        <v>3622</v>
      </c>
      <c r="B3522" t="s">
        <v>33</v>
      </c>
      <c r="C3522">
        <v>26</v>
      </c>
      <c r="D3522" t="s">
        <v>34</v>
      </c>
      <c r="E3522" t="s">
        <v>74</v>
      </c>
      <c r="F3522">
        <v>7</v>
      </c>
      <c r="G3522">
        <v>31</v>
      </c>
      <c r="H3522" t="s">
        <v>36</v>
      </c>
      <c r="I3522" t="s">
        <v>37</v>
      </c>
      <c r="J3522" t="s">
        <v>34</v>
      </c>
      <c r="K3522" t="s">
        <v>37</v>
      </c>
      <c r="L3522" t="s">
        <v>72</v>
      </c>
      <c r="M3522" t="s">
        <v>37</v>
      </c>
      <c r="N3522" t="s">
        <v>34</v>
      </c>
      <c r="O3522" t="s">
        <v>34</v>
      </c>
      <c r="P3522" t="s">
        <v>37</v>
      </c>
      <c r="Q3522" t="s">
        <v>34</v>
      </c>
      <c r="R3522" t="s">
        <v>34</v>
      </c>
      <c r="S3522" t="s">
        <v>34</v>
      </c>
      <c r="T3522" t="s">
        <v>37</v>
      </c>
      <c r="U3522" t="s">
        <v>46</v>
      </c>
      <c r="V3522" t="s">
        <v>37</v>
      </c>
      <c r="W3522" t="s">
        <v>40</v>
      </c>
      <c r="X3522">
        <v>55.35</v>
      </c>
      <c r="Y3522">
        <v>920.5</v>
      </c>
      <c r="Z3522">
        <v>0</v>
      </c>
      <c r="AA3522">
        <v>0</v>
      </c>
      <c r="AB3522">
        <v>343.91</v>
      </c>
      <c r="AC3522">
        <v>1264.4100000000001</v>
      </c>
      <c r="AD3522" t="s">
        <v>41</v>
      </c>
      <c r="AE3522" t="s">
        <v>42</v>
      </c>
      <c r="AF3522" t="s">
        <v>42</v>
      </c>
      <c r="AG3522">
        <f t="shared" si="108"/>
        <v>0</v>
      </c>
      <c r="AH3522" t="str" cm="1">
        <f t="array" ref="AH3522">_xlfn.IFS(
X3522&lt;=20, "&lt;20",
AND(X3522&gt;=20, X3522&lt;50), "20-50",
AND(X3522&gt;=50, X3522&lt;100), "50-100",
X3522&gt;=100, "&gt;100"
)</f>
        <v>50-100</v>
      </c>
      <c r="AI3522">
        <f t="shared" si="109"/>
        <v>0</v>
      </c>
      <c r="AJ3522" t="str" cm="1">
        <f t="array" ref="AJ3522">_xlfn.IFS(
C3522&lt;=20, "&lt;20",
AND(C3522&gt;=20, C3522&lt;35), "20-35",
AND(C3522&gt;=35, C3522&lt;50), "35-50",
C3522&gt;=50, "50-100"
)</f>
        <v>20-35</v>
      </c>
      <c r="AK3522" t="str" cm="1">
        <f t="array" ref="AK3522">_xlfn.IFS(
G3522&lt;6, "&lt;6",
AND(G3522&gt;=6, G3522&lt;12), "6-12",
AND(G3522&gt;=12, G3522&lt;18), "12-18",  AND(G3522&gt;=18, G3522&lt;24), "18-24", G3522&gt;=24, "24-36")</f>
        <v>24-36</v>
      </c>
    </row>
    <row r="3523" spans="1:37" x14ac:dyDescent="0.3">
      <c r="A3523" t="s">
        <v>3623</v>
      </c>
      <c r="B3523" t="s">
        <v>44</v>
      </c>
      <c r="C3523">
        <v>41</v>
      </c>
      <c r="D3523" t="s">
        <v>34</v>
      </c>
      <c r="E3523" t="s">
        <v>56</v>
      </c>
      <c r="F3523">
        <v>2</v>
      </c>
      <c r="G3523">
        <v>15</v>
      </c>
      <c r="H3523" t="s">
        <v>36</v>
      </c>
      <c r="I3523" t="s">
        <v>34</v>
      </c>
      <c r="J3523" t="s">
        <v>34</v>
      </c>
      <c r="K3523" t="s">
        <v>37</v>
      </c>
      <c r="L3523" t="s">
        <v>38</v>
      </c>
      <c r="M3523" t="s">
        <v>34</v>
      </c>
      <c r="N3523" t="s">
        <v>34</v>
      </c>
      <c r="O3523" t="s">
        <v>37</v>
      </c>
      <c r="P3523" t="s">
        <v>34</v>
      </c>
      <c r="Q3523" t="s">
        <v>37</v>
      </c>
      <c r="R3523" t="s">
        <v>34</v>
      </c>
      <c r="S3523" t="s">
        <v>34</v>
      </c>
      <c r="T3523" t="s">
        <v>37</v>
      </c>
      <c r="U3523" t="s">
        <v>46</v>
      </c>
      <c r="V3523" t="s">
        <v>37</v>
      </c>
      <c r="W3523" t="s">
        <v>51</v>
      </c>
      <c r="X3523">
        <v>39.049999999999997</v>
      </c>
      <c r="Y3523">
        <v>669.85</v>
      </c>
      <c r="Z3523">
        <v>0</v>
      </c>
      <c r="AA3523">
        <v>0</v>
      </c>
      <c r="AB3523">
        <v>0</v>
      </c>
      <c r="AC3523">
        <v>669.85</v>
      </c>
      <c r="AD3523" t="s">
        <v>52</v>
      </c>
      <c r="AE3523" t="s">
        <v>58</v>
      </c>
      <c r="AF3523" t="s">
        <v>365</v>
      </c>
      <c r="AG3523">
        <f t="shared" ref="AG3523:AG3586" si="110">IF(AD3523="Churned", 1,0)</f>
        <v>1</v>
      </c>
      <c r="AH3523" t="str" cm="1">
        <f t="array" ref="AH3523">_xlfn.IFS(
X3523&lt;=20, "&lt;20",
AND(X3523&gt;=20, X3523&lt;50), "20-50",
AND(X3523&gt;=50, X3523&lt;100), "50-100",
X3523&gt;=100, "&gt;100"
)</f>
        <v>20-50</v>
      </c>
      <c r="AI3523">
        <f t="shared" ref="AI3523:AI3586" si="111">IF(AD3523="Joined", 1, 0)</f>
        <v>0</v>
      </c>
      <c r="AJ3523" t="str" cm="1">
        <f t="array" ref="AJ3523">_xlfn.IFS(
C3523&lt;=20, "&lt;20",
AND(C3523&gt;=20, C3523&lt;35), "20-35",
AND(C3523&gt;=35, C3523&lt;50), "35-50",
C3523&gt;=50, "50-100"
)</f>
        <v>35-50</v>
      </c>
      <c r="AK3523" t="str" cm="1">
        <f t="array" ref="AK3523">_xlfn.IFS(
G3523&lt;6, "&lt;6",
AND(G3523&gt;=6, G3523&lt;12), "6-12",
AND(G3523&gt;=12, G3523&lt;18), "12-18",  AND(G3523&gt;=18, G3523&lt;24), "18-24", G3523&gt;=24, "24-36")</f>
        <v>12-18</v>
      </c>
    </row>
    <row r="3524" spans="1:37" x14ac:dyDescent="0.3">
      <c r="A3524" t="s">
        <v>3624</v>
      </c>
      <c r="B3524" t="s">
        <v>44</v>
      </c>
      <c r="C3524">
        <v>54</v>
      </c>
      <c r="D3524" t="s">
        <v>37</v>
      </c>
      <c r="E3524" t="s">
        <v>48</v>
      </c>
      <c r="F3524">
        <v>14</v>
      </c>
      <c r="G3524">
        <v>35</v>
      </c>
      <c r="H3524" t="s">
        <v>49</v>
      </c>
      <c r="I3524" t="s">
        <v>37</v>
      </c>
      <c r="J3524" t="s">
        <v>34</v>
      </c>
      <c r="K3524" t="s">
        <v>34</v>
      </c>
      <c r="L3524" t="s">
        <v>34</v>
      </c>
      <c r="M3524" t="s">
        <v>34</v>
      </c>
      <c r="N3524" t="s">
        <v>34</v>
      </c>
      <c r="O3524" t="s">
        <v>34</v>
      </c>
      <c r="P3524" t="s">
        <v>34</v>
      </c>
      <c r="Q3524" t="s">
        <v>34</v>
      </c>
      <c r="R3524" t="s">
        <v>34</v>
      </c>
      <c r="S3524" t="s">
        <v>34</v>
      </c>
      <c r="T3524" t="s">
        <v>34</v>
      </c>
      <c r="U3524" t="s">
        <v>46</v>
      </c>
      <c r="V3524" t="s">
        <v>34</v>
      </c>
      <c r="W3524" t="s">
        <v>51</v>
      </c>
      <c r="X3524">
        <v>20.65</v>
      </c>
      <c r="Y3524">
        <v>20.65</v>
      </c>
      <c r="Z3524">
        <v>0</v>
      </c>
      <c r="AA3524">
        <v>0</v>
      </c>
      <c r="AB3524">
        <v>1.47</v>
      </c>
      <c r="AC3524">
        <v>22.12</v>
      </c>
      <c r="AD3524" t="s">
        <v>85</v>
      </c>
      <c r="AE3524" t="s">
        <v>42</v>
      </c>
      <c r="AF3524" t="s">
        <v>42</v>
      </c>
      <c r="AG3524">
        <f t="shared" si="110"/>
        <v>0</v>
      </c>
      <c r="AH3524" t="str" cm="1">
        <f t="array" ref="AH3524">_xlfn.IFS(
X3524&lt;=20, "&lt;20",
AND(X3524&gt;=20, X3524&lt;50), "20-50",
AND(X3524&gt;=50, X3524&lt;100), "50-100",
X3524&gt;=100, "&gt;100"
)</f>
        <v>20-50</v>
      </c>
      <c r="AI3524">
        <f t="shared" si="111"/>
        <v>1</v>
      </c>
      <c r="AJ3524" t="str" cm="1">
        <f t="array" ref="AJ3524">_xlfn.IFS(
C3524&lt;=20, "&lt;20",
AND(C3524&gt;=20, C3524&lt;35), "20-35",
AND(C3524&gt;=35, C3524&lt;50), "35-50",
C3524&gt;=50, "50-100"
)</f>
        <v>50-100</v>
      </c>
      <c r="AK3524" t="str" cm="1">
        <f t="array" ref="AK3524">_xlfn.IFS(
G3524&lt;6, "&lt;6",
AND(G3524&gt;=6, G3524&lt;12), "6-12",
AND(G3524&gt;=12, G3524&lt;18), "12-18",  AND(G3524&gt;=18, G3524&lt;24), "18-24", G3524&gt;=24, "24-36")</f>
        <v>24-36</v>
      </c>
    </row>
    <row r="3525" spans="1:37" x14ac:dyDescent="0.3">
      <c r="A3525" t="s">
        <v>3625</v>
      </c>
      <c r="B3525" t="s">
        <v>44</v>
      </c>
      <c r="C3525">
        <v>43</v>
      </c>
      <c r="D3525" t="s">
        <v>37</v>
      </c>
      <c r="E3525" t="s">
        <v>76</v>
      </c>
      <c r="F3525">
        <v>5</v>
      </c>
      <c r="G3525">
        <v>2</v>
      </c>
      <c r="H3525" t="s">
        <v>70</v>
      </c>
      <c r="I3525" t="s">
        <v>37</v>
      </c>
      <c r="J3525" t="s">
        <v>37</v>
      </c>
      <c r="K3525" t="s">
        <v>37</v>
      </c>
      <c r="L3525" t="s">
        <v>50</v>
      </c>
      <c r="M3525" t="s">
        <v>37</v>
      </c>
      <c r="N3525" t="s">
        <v>37</v>
      </c>
      <c r="O3525" t="s">
        <v>37</v>
      </c>
      <c r="P3525" t="s">
        <v>34</v>
      </c>
      <c r="Q3525" t="s">
        <v>37</v>
      </c>
      <c r="R3525" t="s">
        <v>37</v>
      </c>
      <c r="S3525" t="s">
        <v>37</v>
      </c>
      <c r="T3525" t="s">
        <v>37</v>
      </c>
      <c r="U3525" t="s">
        <v>67</v>
      </c>
      <c r="V3525" t="s">
        <v>37</v>
      </c>
      <c r="W3525" t="s">
        <v>51</v>
      </c>
      <c r="X3525">
        <v>109.45</v>
      </c>
      <c r="Y3525">
        <v>6144.55</v>
      </c>
      <c r="Z3525">
        <v>0</v>
      </c>
      <c r="AA3525">
        <v>0</v>
      </c>
      <c r="AB3525">
        <v>1623.42</v>
      </c>
      <c r="AC3525">
        <v>7767.97</v>
      </c>
      <c r="AD3525" t="s">
        <v>52</v>
      </c>
      <c r="AE3525" t="s">
        <v>58</v>
      </c>
      <c r="AF3525" t="s">
        <v>59</v>
      </c>
      <c r="AG3525">
        <f t="shared" si="110"/>
        <v>1</v>
      </c>
      <c r="AH3525" t="str" cm="1">
        <f t="array" ref="AH3525">_xlfn.IFS(
X3525&lt;=20, "&lt;20",
AND(X3525&gt;=20, X3525&lt;50), "20-50",
AND(X3525&gt;=50, X3525&lt;100), "50-100",
X3525&gt;=100, "&gt;100"
)</f>
        <v>&gt;100</v>
      </c>
      <c r="AI3525">
        <f t="shared" si="111"/>
        <v>0</v>
      </c>
      <c r="AJ3525" t="str" cm="1">
        <f t="array" ref="AJ3525">_xlfn.IFS(
C3525&lt;=20, "&lt;20",
AND(C3525&gt;=20, C3525&lt;35), "20-35",
AND(C3525&gt;=35, C3525&lt;50), "35-50",
C3525&gt;=50, "50-100"
)</f>
        <v>35-50</v>
      </c>
      <c r="AK3525" t="str" cm="1">
        <f t="array" ref="AK3525">_xlfn.IFS(
G3525&lt;6, "&lt;6",
AND(G3525&gt;=6, G3525&lt;12), "6-12",
AND(G3525&gt;=12, G3525&lt;18), "12-18",  AND(G3525&gt;=18, G3525&lt;24), "18-24", G3525&gt;=24, "24-36")</f>
        <v>&lt;6</v>
      </c>
    </row>
    <row r="3526" spans="1:37" x14ac:dyDescent="0.3">
      <c r="A3526" t="s">
        <v>3626</v>
      </c>
      <c r="B3526" t="s">
        <v>33</v>
      </c>
      <c r="C3526">
        <v>34</v>
      </c>
      <c r="D3526" t="s">
        <v>34</v>
      </c>
      <c r="E3526" t="s">
        <v>82</v>
      </c>
      <c r="F3526">
        <v>10</v>
      </c>
      <c r="G3526">
        <v>21</v>
      </c>
      <c r="H3526" t="s">
        <v>70</v>
      </c>
      <c r="I3526" t="s">
        <v>37</v>
      </c>
      <c r="J3526" t="s">
        <v>34</v>
      </c>
      <c r="K3526" t="s">
        <v>37</v>
      </c>
      <c r="L3526" t="s">
        <v>50</v>
      </c>
      <c r="M3526" t="s">
        <v>34</v>
      </c>
      <c r="N3526" t="s">
        <v>37</v>
      </c>
      <c r="O3526" t="s">
        <v>34</v>
      </c>
      <c r="P3526" t="s">
        <v>37</v>
      </c>
      <c r="Q3526" t="s">
        <v>37</v>
      </c>
      <c r="R3526" t="s">
        <v>37</v>
      </c>
      <c r="S3526" t="s">
        <v>37</v>
      </c>
      <c r="T3526" t="s">
        <v>37</v>
      </c>
      <c r="U3526" t="s">
        <v>67</v>
      </c>
      <c r="V3526" t="s">
        <v>37</v>
      </c>
      <c r="W3526" t="s">
        <v>40</v>
      </c>
      <c r="X3526">
        <v>100.05</v>
      </c>
      <c r="Y3526">
        <v>6034.85</v>
      </c>
      <c r="Z3526">
        <v>0</v>
      </c>
      <c r="AA3526">
        <v>0</v>
      </c>
      <c r="AB3526">
        <v>2699.25</v>
      </c>
      <c r="AC3526">
        <v>8734.1</v>
      </c>
      <c r="AD3526" t="s">
        <v>41</v>
      </c>
      <c r="AE3526" t="s">
        <v>42</v>
      </c>
      <c r="AF3526" t="s">
        <v>42</v>
      </c>
      <c r="AG3526">
        <f t="shared" si="110"/>
        <v>0</v>
      </c>
      <c r="AH3526" t="str" cm="1">
        <f t="array" ref="AH3526">_xlfn.IFS(
X3526&lt;=20, "&lt;20",
AND(X3526&gt;=20, X3526&lt;50), "20-50",
AND(X3526&gt;=50, X3526&lt;100), "50-100",
X3526&gt;=100, "&gt;100"
)</f>
        <v>&gt;100</v>
      </c>
      <c r="AI3526">
        <f t="shared" si="111"/>
        <v>0</v>
      </c>
      <c r="AJ3526" t="str" cm="1">
        <f t="array" ref="AJ3526">_xlfn.IFS(
C3526&lt;=20, "&lt;20",
AND(C3526&gt;=20, C3526&lt;35), "20-35",
AND(C3526&gt;=35, C3526&lt;50), "35-50",
C3526&gt;=50, "50-100"
)</f>
        <v>20-35</v>
      </c>
      <c r="AK3526" t="str" cm="1">
        <f t="array" ref="AK3526">_xlfn.IFS(
G3526&lt;6, "&lt;6",
AND(G3526&gt;=6, G3526&lt;12), "6-12",
AND(G3526&gt;=12, G3526&lt;18), "12-18",  AND(G3526&gt;=18, G3526&lt;24), "18-24", G3526&gt;=24, "24-36")</f>
        <v>18-24</v>
      </c>
    </row>
    <row r="3527" spans="1:37" x14ac:dyDescent="0.3">
      <c r="A3527" t="s">
        <v>3627</v>
      </c>
      <c r="B3527" t="s">
        <v>44</v>
      </c>
      <c r="C3527">
        <v>39</v>
      </c>
      <c r="D3527" t="s">
        <v>37</v>
      </c>
      <c r="E3527" t="s">
        <v>45</v>
      </c>
      <c r="F3527">
        <v>11</v>
      </c>
      <c r="G3527">
        <v>19</v>
      </c>
      <c r="H3527" t="s">
        <v>36</v>
      </c>
      <c r="I3527" t="s">
        <v>37</v>
      </c>
      <c r="J3527" t="s">
        <v>34</v>
      </c>
      <c r="K3527" t="s">
        <v>37</v>
      </c>
      <c r="L3527" t="s">
        <v>50</v>
      </c>
      <c r="M3527" t="s">
        <v>37</v>
      </c>
      <c r="N3527" t="s">
        <v>37</v>
      </c>
      <c r="O3527" t="s">
        <v>34</v>
      </c>
      <c r="P3527" t="s">
        <v>34</v>
      </c>
      <c r="Q3527" t="s">
        <v>37</v>
      </c>
      <c r="R3527" t="s">
        <v>34</v>
      </c>
      <c r="S3527" t="s">
        <v>34</v>
      </c>
      <c r="T3527" t="s">
        <v>34</v>
      </c>
      <c r="U3527" t="s">
        <v>46</v>
      </c>
      <c r="V3527" t="s">
        <v>37</v>
      </c>
      <c r="W3527" t="s">
        <v>51</v>
      </c>
      <c r="X3527">
        <v>91.15</v>
      </c>
      <c r="Y3527">
        <v>168.5</v>
      </c>
      <c r="Z3527">
        <v>0</v>
      </c>
      <c r="AA3527">
        <v>10</v>
      </c>
      <c r="AB3527">
        <v>93.56</v>
      </c>
      <c r="AC3527">
        <v>272.06</v>
      </c>
      <c r="AD3527" t="s">
        <v>85</v>
      </c>
      <c r="AE3527" t="s">
        <v>42</v>
      </c>
      <c r="AF3527" t="s">
        <v>42</v>
      </c>
      <c r="AG3527">
        <f t="shared" si="110"/>
        <v>0</v>
      </c>
      <c r="AH3527" t="str" cm="1">
        <f t="array" ref="AH3527">_xlfn.IFS(
X3527&lt;=20, "&lt;20",
AND(X3527&gt;=20, X3527&lt;50), "20-50",
AND(X3527&gt;=50, X3527&lt;100), "50-100",
X3527&gt;=100, "&gt;100"
)</f>
        <v>50-100</v>
      </c>
      <c r="AI3527">
        <f t="shared" si="111"/>
        <v>1</v>
      </c>
      <c r="AJ3527" t="str" cm="1">
        <f t="array" ref="AJ3527">_xlfn.IFS(
C3527&lt;=20, "&lt;20",
AND(C3527&gt;=20, C3527&lt;35), "20-35",
AND(C3527&gt;=35, C3527&lt;50), "35-50",
C3527&gt;=50, "50-100"
)</f>
        <v>35-50</v>
      </c>
      <c r="AK3527" t="str" cm="1">
        <f t="array" ref="AK3527">_xlfn.IFS(
G3527&lt;6, "&lt;6",
AND(G3527&gt;=6, G3527&lt;12), "6-12",
AND(G3527&gt;=12, G3527&lt;18), "12-18",  AND(G3527&gt;=18, G3527&lt;24), "18-24", G3527&gt;=24, "24-36")</f>
        <v>18-24</v>
      </c>
    </row>
    <row r="3528" spans="1:37" x14ac:dyDescent="0.3">
      <c r="A3528" t="s">
        <v>3628</v>
      </c>
      <c r="B3528" t="s">
        <v>44</v>
      </c>
      <c r="C3528">
        <v>46</v>
      </c>
      <c r="D3528" t="s">
        <v>37</v>
      </c>
      <c r="E3528" t="s">
        <v>48</v>
      </c>
      <c r="F3528">
        <v>12</v>
      </c>
      <c r="G3528">
        <v>2</v>
      </c>
      <c r="H3528" t="s">
        <v>36</v>
      </c>
      <c r="I3528" t="s">
        <v>37</v>
      </c>
      <c r="J3528" t="s">
        <v>34</v>
      </c>
      <c r="K3528" t="s">
        <v>37</v>
      </c>
      <c r="L3528" t="s">
        <v>72</v>
      </c>
      <c r="M3528" t="s">
        <v>37</v>
      </c>
      <c r="N3528" t="s">
        <v>34</v>
      </c>
      <c r="O3528" t="s">
        <v>34</v>
      </c>
      <c r="P3528" t="s">
        <v>37</v>
      </c>
      <c r="Q3528" t="s">
        <v>34</v>
      </c>
      <c r="R3528" t="s">
        <v>34</v>
      </c>
      <c r="S3528" t="s">
        <v>34</v>
      </c>
      <c r="T3528" t="s">
        <v>37</v>
      </c>
      <c r="U3528" t="s">
        <v>46</v>
      </c>
      <c r="V3528" t="s">
        <v>34</v>
      </c>
      <c r="W3528" t="s">
        <v>40</v>
      </c>
      <c r="X3528">
        <v>56.35</v>
      </c>
      <c r="Y3528">
        <v>1381.2</v>
      </c>
      <c r="Z3528">
        <v>0</v>
      </c>
      <c r="AA3528">
        <v>0</v>
      </c>
      <c r="AB3528">
        <v>724.32</v>
      </c>
      <c r="AC3528">
        <v>2105.52</v>
      </c>
      <c r="AD3528" t="s">
        <v>41</v>
      </c>
      <c r="AE3528" t="s">
        <v>42</v>
      </c>
      <c r="AF3528" t="s">
        <v>42</v>
      </c>
      <c r="AG3528">
        <f t="shared" si="110"/>
        <v>0</v>
      </c>
      <c r="AH3528" t="str" cm="1">
        <f t="array" ref="AH3528">_xlfn.IFS(
X3528&lt;=20, "&lt;20",
AND(X3528&gt;=20, X3528&lt;50), "20-50",
AND(X3528&gt;=50, X3528&lt;100), "50-100",
X3528&gt;=100, "&gt;100"
)</f>
        <v>50-100</v>
      </c>
      <c r="AI3528">
        <f t="shared" si="111"/>
        <v>0</v>
      </c>
      <c r="AJ3528" t="str" cm="1">
        <f t="array" ref="AJ3528">_xlfn.IFS(
C3528&lt;=20, "&lt;20",
AND(C3528&gt;=20, C3528&lt;35), "20-35",
AND(C3528&gt;=35, C3528&lt;50), "35-50",
C3528&gt;=50, "50-100"
)</f>
        <v>35-50</v>
      </c>
      <c r="AK3528" t="str" cm="1">
        <f t="array" ref="AK3528">_xlfn.IFS(
G3528&lt;6, "&lt;6",
AND(G3528&gt;=6, G3528&lt;12), "6-12",
AND(G3528&gt;=12, G3528&lt;18), "12-18",  AND(G3528&gt;=18, G3528&lt;24), "18-24", G3528&gt;=24, "24-36")</f>
        <v>&lt;6</v>
      </c>
    </row>
    <row r="3529" spans="1:37" x14ac:dyDescent="0.3">
      <c r="A3529" t="s">
        <v>3629</v>
      </c>
      <c r="B3529" t="s">
        <v>44</v>
      </c>
      <c r="C3529">
        <v>36</v>
      </c>
      <c r="D3529" t="s">
        <v>37</v>
      </c>
      <c r="E3529" t="s">
        <v>87</v>
      </c>
      <c r="F3529">
        <v>11</v>
      </c>
      <c r="G3529">
        <v>2</v>
      </c>
      <c r="H3529" t="s">
        <v>36</v>
      </c>
      <c r="I3529" t="s">
        <v>37</v>
      </c>
      <c r="J3529" t="s">
        <v>37</v>
      </c>
      <c r="K3529" t="s">
        <v>37</v>
      </c>
      <c r="L3529" t="s">
        <v>50</v>
      </c>
      <c r="M3529" t="s">
        <v>34</v>
      </c>
      <c r="N3529" t="s">
        <v>37</v>
      </c>
      <c r="O3529" t="s">
        <v>34</v>
      </c>
      <c r="P3529" t="s">
        <v>34</v>
      </c>
      <c r="Q3529" t="s">
        <v>34</v>
      </c>
      <c r="R3529" t="s">
        <v>37</v>
      </c>
      <c r="S3529" t="s">
        <v>37</v>
      </c>
      <c r="T3529" t="s">
        <v>34</v>
      </c>
      <c r="U3529" t="s">
        <v>46</v>
      </c>
      <c r="V3529" t="s">
        <v>37</v>
      </c>
      <c r="W3529" t="s">
        <v>40</v>
      </c>
      <c r="X3529">
        <v>91.5</v>
      </c>
      <c r="Y3529">
        <v>242.95</v>
      </c>
      <c r="Z3529">
        <v>0</v>
      </c>
      <c r="AA3529">
        <v>10</v>
      </c>
      <c r="AB3529">
        <v>94.83</v>
      </c>
      <c r="AC3529">
        <v>347.78</v>
      </c>
      <c r="AD3529" t="s">
        <v>52</v>
      </c>
      <c r="AE3529" t="s">
        <v>53</v>
      </c>
      <c r="AF3529" t="s">
        <v>155</v>
      </c>
      <c r="AG3529">
        <f t="shared" si="110"/>
        <v>1</v>
      </c>
      <c r="AH3529" t="str" cm="1">
        <f t="array" ref="AH3529">_xlfn.IFS(
X3529&lt;=20, "&lt;20",
AND(X3529&gt;=20, X3529&lt;50), "20-50",
AND(X3529&gt;=50, X3529&lt;100), "50-100",
X3529&gt;=100, "&gt;100"
)</f>
        <v>50-100</v>
      </c>
      <c r="AI3529">
        <f t="shared" si="111"/>
        <v>0</v>
      </c>
      <c r="AJ3529" t="str" cm="1">
        <f t="array" ref="AJ3529">_xlfn.IFS(
C3529&lt;=20, "&lt;20",
AND(C3529&gt;=20, C3529&lt;35), "20-35",
AND(C3529&gt;=35, C3529&lt;50), "35-50",
C3529&gt;=50, "50-100"
)</f>
        <v>35-50</v>
      </c>
      <c r="AK3529" t="str" cm="1">
        <f t="array" ref="AK3529">_xlfn.IFS(
G3529&lt;6, "&lt;6",
AND(G3529&gt;=6, G3529&lt;12), "6-12",
AND(G3529&gt;=12, G3529&lt;18), "12-18",  AND(G3529&gt;=18, G3529&lt;24), "18-24", G3529&gt;=24, "24-36")</f>
        <v>&lt;6</v>
      </c>
    </row>
    <row r="3530" spans="1:37" x14ac:dyDescent="0.3">
      <c r="A3530" t="s">
        <v>3630</v>
      </c>
      <c r="B3530" t="s">
        <v>44</v>
      </c>
      <c r="C3530">
        <v>24</v>
      </c>
      <c r="D3530" t="s">
        <v>34</v>
      </c>
      <c r="E3530" t="s">
        <v>74</v>
      </c>
      <c r="F3530">
        <v>0</v>
      </c>
      <c r="G3530">
        <v>6</v>
      </c>
      <c r="H3530" t="s">
        <v>36</v>
      </c>
      <c r="I3530" t="s">
        <v>37</v>
      </c>
      <c r="J3530" t="s">
        <v>34</v>
      </c>
      <c r="K3530" t="s">
        <v>37</v>
      </c>
      <c r="L3530" t="s">
        <v>72</v>
      </c>
      <c r="M3530" t="s">
        <v>37</v>
      </c>
      <c r="N3530" t="s">
        <v>37</v>
      </c>
      <c r="O3530" t="s">
        <v>34</v>
      </c>
      <c r="P3530" t="s">
        <v>37</v>
      </c>
      <c r="Q3530" t="s">
        <v>34</v>
      </c>
      <c r="R3530" t="s">
        <v>34</v>
      </c>
      <c r="S3530" t="s">
        <v>34</v>
      </c>
      <c r="T3530" t="s">
        <v>37</v>
      </c>
      <c r="U3530" t="s">
        <v>67</v>
      </c>
      <c r="V3530" t="s">
        <v>34</v>
      </c>
      <c r="W3530" t="s">
        <v>40</v>
      </c>
      <c r="X3530">
        <v>56.8</v>
      </c>
      <c r="Y3530">
        <v>3112.05</v>
      </c>
      <c r="Z3530">
        <v>0</v>
      </c>
      <c r="AA3530">
        <v>0</v>
      </c>
      <c r="AB3530">
        <v>129.80000000000001</v>
      </c>
      <c r="AC3530">
        <v>3241.85</v>
      </c>
      <c r="AD3530" t="s">
        <v>41</v>
      </c>
      <c r="AE3530" t="s">
        <v>42</v>
      </c>
      <c r="AF3530" t="s">
        <v>42</v>
      </c>
      <c r="AG3530">
        <f t="shared" si="110"/>
        <v>0</v>
      </c>
      <c r="AH3530" t="str" cm="1">
        <f t="array" ref="AH3530">_xlfn.IFS(
X3530&lt;=20, "&lt;20",
AND(X3530&gt;=20, X3530&lt;50), "20-50",
AND(X3530&gt;=50, X3530&lt;100), "50-100",
X3530&gt;=100, "&gt;100"
)</f>
        <v>50-100</v>
      </c>
      <c r="AI3530">
        <f t="shared" si="111"/>
        <v>0</v>
      </c>
      <c r="AJ3530" t="str" cm="1">
        <f t="array" ref="AJ3530">_xlfn.IFS(
C3530&lt;=20, "&lt;20",
AND(C3530&gt;=20, C3530&lt;35), "20-35",
AND(C3530&gt;=35, C3530&lt;50), "35-50",
C3530&gt;=50, "50-100"
)</f>
        <v>20-35</v>
      </c>
      <c r="AK3530" t="str" cm="1">
        <f t="array" ref="AK3530">_xlfn.IFS(
G3530&lt;6, "&lt;6",
AND(G3530&gt;=6, G3530&lt;12), "6-12",
AND(G3530&gt;=12, G3530&lt;18), "12-18",  AND(G3530&gt;=18, G3530&lt;24), "18-24", G3530&gt;=24, "24-36")</f>
        <v>6-12</v>
      </c>
    </row>
    <row r="3531" spans="1:37" x14ac:dyDescent="0.3">
      <c r="A3531" t="s">
        <v>3631</v>
      </c>
      <c r="B3531" t="s">
        <v>33</v>
      </c>
      <c r="C3531">
        <v>72</v>
      </c>
      <c r="D3531" t="s">
        <v>34</v>
      </c>
      <c r="E3531" t="s">
        <v>82</v>
      </c>
      <c r="F3531">
        <v>15</v>
      </c>
      <c r="G3531">
        <v>31</v>
      </c>
      <c r="H3531" t="s">
        <v>70</v>
      </c>
      <c r="I3531" t="s">
        <v>37</v>
      </c>
      <c r="J3531" t="s">
        <v>37</v>
      </c>
      <c r="K3531" t="s">
        <v>37</v>
      </c>
      <c r="L3531" t="s">
        <v>50</v>
      </c>
      <c r="M3531" t="s">
        <v>34</v>
      </c>
      <c r="N3531" t="s">
        <v>37</v>
      </c>
      <c r="O3531" t="s">
        <v>37</v>
      </c>
      <c r="P3531" t="s">
        <v>37</v>
      </c>
      <c r="Q3531" t="s">
        <v>37</v>
      </c>
      <c r="R3531" t="s">
        <v>37</v>
      </c>
      <c r="S3531" t="s">
        <v>34</v>
      </c>
      <c r="T3531" t="s">
        <v>37</v>
      </c>
      <c r="U3531" t="s">
        <v>46</v>
      </c>
      <c r="V3531" t="s">
        <v>37</v>
      </c>
      <c r="W3531" t="s">
        <v>51</v>
      </c>
      <c r="X3531">
        <v>110.75</v>
      </c>
      <c r="Y3531">
        <v>4687.8999999999996</v>
      </c>
      <c r="Z3531">
        <v>0</v>
      </c>
      <c r="AA3531">
        <v>0</v>
      </c>
      <c r="AB3531">
        <v>624.36</v>
      </c>
      <c r="AC3531">
        <v>5312.26</v>
      </c>
      <c r="AD3531" t="s">
        <v>52</v>
      </c>
      <c r="AE3531" t="s">
        <v>53</v>
      </c>
      <c r="AF3531" t="s">
        <v>91</v>
      </c>
      <c r="AG3531">
        <f t="shared" si="110"/>
        <v>1</v>
      </c>
      <c r="AH3531" t="str" cm="1">
        <f t="array" ref="AH3531">_xlfn.IFS(
X3531&lt;=20, "&lt;20",
AND(X3531&gt;=20, X3531&lt;50), "20-50",
AND(X3531&gt;=50, X3531&lt;100), "50-100",
X3531&gt;=100, "&gt;100"
)</f>
        <v>&gt;100</v>
      </c>
      <c r="AI3531">
        <f t="shared" si="111"/>
        <v>0</v>
      </c>
      <c r="AJ3531" t="str" cm="1">
        <f t="array" ref="AJ3531">_xlfn.IFS(
C3531&lt;=20, "&lt;20",
AND(C3531&gt;=20, C3531&lt;35), "20-35",
AND(C3531&gt;=35, C3531&lt;50), "35-50",
C3531&gt;=50, "50-100"
)</f>
        <v>50-100</v>
      </c>
      <c r="AK3531" t="str" cm="1">
        <f t="array" ref="AK3531">_xlfn.IFS(
G3531&lt;6, "&lt;6",
AND(G3531&gt;=6, G3531&lt;12), "6-12",
AND(G3531&gt;=12, G3531&lt;18), "12-18",  AND(G3531&gt;=18, G3531&lt;24), "18-24", G3531&gt;=24, "24-36")</f>
        <v>24-36</v>
      </c>
    </row>
    <row r="3532" spans="1:37" x14ac:dyDescent="0.3">
      <c r="A3532" t="s">
        <v>3632</v>
      </c>
      <c r="B3532" t="s">
        <v>44</v>
      </c>
      <c r="C3532">
        <v>45</v>
      </c>
      <c r="D3532" t="s">
        <v>37</v>
      </c>
      <c r="E3532" t="s">
        <v>82</v>
      </c>
      <c r="F3532">
        <v>2</v>
      </c>
      <c r="G3532">
        <v>20</v>
      </c>
      <c r="H3532" t="s">
        <v>49</v>
      </c>
      <c r="I3532" t="s">
        <v>37</v>
      </c>
      <c r="J3532" t="s">
        <v>34</v>
      </c>
      <c r="K3532" t="s">
        <v>37</v>
      </c>
      <c r="L3532" t="s">
        <v>38</v>
      </c>
      <c r="M3532" t="s">
        <v>34</v>
      </c>
      <c r="N3532" t="s">
        <v>34</v>
      </c>
      <c r="O3532" t="s">
        <v>34</v>
      </c>
      <c r="P3532" t="s">
        <v>34</v>
      </c>
      <c r="Q3532" t="s">
        <v>34</v>
      </c>
      <c r="R3532" t="s">
        <v>34</v>
      </c>
      <c r="S3532" t="s">
        <v>34</v>
      </c>
      <c r="T3532" t="s">
        <v>37</v>
      </c>
      <c r="U3532" t="s">
        <v>46</v>
      </c>
      <c r="V3532" t="s">
        <v>34</v>
      </c>
      <c r="W3532" t="s">
        <v>143</v>
      </c>
      <c r="X3532">
        <v>45.95</v>
      </c>
      <c r="Y3532">
        <v>45.95</v>
      </c>
      <c r="Z3532">
        <v>0</v>
      </c>
      <c r="AA3532">
        <v>0</v>
      </c>
      <c r="AB3532">
        <v>46.17</v>
      </c>
      <c r="AC3532">
        <v>92.12</v>
      </c>
      <c r="AD3532" t="s">
        <v>52</v>
      </c>
      <c r="AE3532" t="s">
        <v>53</v>
      </c>
      <c r="AF3532" t="s">
        <v>54</v>
      </c>
      <c r="AG3532">
        <f t="shared" si="110"/>
        <v>1</v>
      </c>
      <c r="AH3532" t="str" cm="1">
        <f t="array" ref="AH3532">_xlfn.IFS(
X3532&lt;=20, "&lt;20",
AND(X3532&gt;=20, X3532&lt;50), "20-50",
AND(X3532&gt;=50, X3532&lt;100), "50-100",
X3532&gt;=100, "&gt;100"
)</f>
        <v>20-50</v>
      </c>
      <c r="AI3532">
        <f t="shared" si="111"/>
        <v>0</v>
      </c>
      <c r="AJ3532" t="str" cm="1">
        <f t="array" ref="AJ3532">_xlfn.IFS(
C3532&lt;=20, "&lt;20",
AND(C3532&gt;=20, C3532&lt;35), "20-35",
AND(C3532&gt;=35, C3532&lt;50), "35-50",
C3532&gt;=50, "50-100"
)</f>
        <v>35-50</v>
      </c>
      <c r="AK3532" t="str" cm="1">
        <f t="array" ref="AK3532">_xlfn.IFS(
G3532&lt;6, "&lt;6",
AND(G3532&gt;=6, G3532&lt;12), "6-12",
AND(G3532&gt;=12, G3532&lt;18), "12-18",  AND(G3532&gt;=18, G3532&lt;24), "18-24", G3532&gt;=24, "24-36")</f>
        <v>18-24</v>
      </c>
    </row>
    <row r="3533" spans="1:37" x14ac:dyDescent="0.3">
      <c r="A3533" t="s">
        <v>3633</v>
      </c>
      <c r="B3533" t="s">
        <v>44</v>
      </c>
      <c r="C3533">
        <v>35</v>
      </c>
      <c r="D3533" t="s">
        <v>37</v>
      </c>
      <c r="E3533" t="s">
        <v>74</v>
      </c>
      <c r="F3533">
        <v>3</v>
      </c>
      <c r="G3533">
        <v>28</v>
      </c>
      <c r="H3533" t="s">
        <v>36</v>
      </c>
      <c r="I3533" t="s">
        <v>37</v>
      </c>
      <c r="J3533" t="s">
        <v>34</v>
      </c>
      <c r="K3533" t="s">
        <v>37</v>
      </c>
      <c r="L3533" t="s">
        <v>50</v>
      </c>
      <c r="M3533" t="s">
        <v>37</v>
      </c>
      <c r="N3533" t="s">
        <v>34</v>
      </c>
      <c r="O3533" t="s">
        <v>34</v>
      </c>
      <c r="P3533" t="s">
        <v>34</v>
      </c>
      <c r="Q3533" t="s">
        <v>34</v>
      </c>
      <c r="R3533" t="s">
        <v>34</v>
      </c>
      <c r="S3533" t="s">
        <v>34</v>
      </c>
      <c r="T3533" t="s">
        <v>37</v>
      </c>
      <c r="U3533" t="s">
        <v>46</v>
      </c>
      <c r="V3533" t="s">
        <v>37</v>
      </c>
      <c r="W3533" t="s">
        <v>51</v>
      </c>
      <c r="X3533">
        <v>73.5</v>
      </c>
      <c r="Y3533">
        <v>791.75</v>
      </c>
      <c r="Z3533">
        <v>0</v>
      </c>
      <c r="AA3533">
        <v>0</v>
      </c>
      <c r="AB3533">
        <v>427.68</v>
      </c>
      <c r="AC3533">
        <v>1219.43</v>
      </c>
      <c r="AD3533" t="s">
        <v>52</v>
      </c>
      <c r="AE3533" t="s">
        <v>53</v>
      </c>
      <c r="AF3533" t="s">
        <v>91</v>
      </c>
      <c r="AG3533">
        <f t="shared" si="110"/>
        <v>1</v>
      </c>
      <c r="AH3533" t="str" cm="1">
        <f t="array" ref="AH3533">_xlfn.IFS(
X3533&lt;=20, "&lt;20",
AND(X3533&gt;=20, X3533&lt;50), "20-50",
AND(X3533&gt;=50, X3533&lt;100), "50-100",
X3533&gt;=100, "&gt;100"
)</f>
        <v>50-100</v>
      </c>
      <c r="AI3533">
        <f t="shared" si="111"/>
        <v>0</v>
      </c>
      <c r="AJ3533" t="str" cm="1">
        <f t="array" ref="AJ3533">_xlfn.IFS(
C3533&lt;=20, "&lt;20",
AND(C3533&gt;=20, C3533&lt;35), "20-35",
AND(C3533&gt;=35, C3533&lt;50), "35-50",
C3533&gt;=50, "50-100"
)</f>
        <v>35-50</v>
      </c>
      <c r="AK3533" t="str" cm="1">
        <f t="array" ref="AK3533">_xlfn.IFS(
G3533&lt;6, "&lt;6",
AND(G3533&gt;=6, G3533&lt;12), "6-12",
AND(G3533&gt;=12, G3533&lt;18), "12-18",  AND(G3533&gt;=18, G3533&lt;24), "18-24", G3533&gt;=24, "24-36")</f>
        <v>24-36</v>
      </c>
    </row>
    <row r="3534" spans="1:37" x14ac:dyDescent="0.3">
      <c r="A3534" t="s">
        <v>3634</v>
      </c>
      <c r="B3534" t="s">
        <v>44</v>
      </c>
      <c r="C3534">
        <v>62</v>
      </c>
      <c r="D3534" t="s">
        <v>34</v>
      </c>
      <c r="E3534" t="s">
        <v>130</v>
      </c>
      <c r="F3534">
        <v>15</v>
      </c>
      <c r="G3534">
        <v>16</v>
      </c>
      <c r="H3534" t="s">
        <v>36</v>
      </c>
      <c r="I3534" t="s">
        <v>34</v>
      </c>
      <c r="J3534" t="s">
        <v>34</v>
      </c>
      <c r="K3534" t="s">
        <v>37</v>
      </c>
      <c r="L3534" t="s">
        <v>38</v>
      </c>
      <c r="M3534" t="s">
        <v>37</v>
      </c>
      <c r="N3534" t="s">
        <v>34</v>
      </c>
      <c r="O3534" t="s">
        <v>37</v>
      </c>
      <c r="P3534" t="s">
        <v>34</v>
      </c>
      <c r="Q3534" t="s">
        <v>37</v>
      </c>
      <c r="R3534" t="s">
        <v>37</v>
      </c>
      <c r="S3534" t="s">
        <v>37</v>
      </c>
      <c r="T3534" t="s">
        <v>37</v>
      </c>
      <c r="U3534" t="s">
        <v>67</v>
      </c>
      <c r="V3534" t="s">
        <v>34</v>
      </c>
      <c r="W3534" t="s">
        <v>51</v>
      </c>
      <c r="X3534">
        <v>53.6</v>
      </c>
      <c r="Y3534">
        <v>3237.05</v>
      </c>
      <c r="Z3534">
        <v>0</v>
      </c>
      <c r="AA3534">
        <v>0</v>
      </c>
      <c r="AB3534">
        <v>0</v>
      </c>
      <c r="AC3534">
        <v>3237.05</v>
      </c>
      <c r="AD3534" t="s">
        <v>41</v>
      </c>
      <c r="AE3534" t="s">
        <v>42</v>
      </c>
      <c r="AF3534" t="s">
        <v>42</v>
      </c>
      <c r="AG3534">
        <f t="shared" si="110"/>
        <v>0</v>
      </c>
      <c r="AH3534" t="str" cm="1">
        <f t="array" ref="AH3534">_xlfn.IFS(
X3534&lt;=20, "&lt;20",
AND(X3534&gt;=20, X3534&lt;50), "20-50",
AND(X3534&gt;=50, X3534&lt;100), "50-100",
X3534&gt;=100, "&gt;100"
)</f>
        <v>50-100</v>
      </c>
      <c r="AI3534">
        <f t="shared" si="111"/>
        <v>0</v>
      </c>
      <c r="AJ3534" t="str" cm="1">
        <f t="array" ref="AJ3534">_xlfn.IFS(
C3534&lt;=20, "&lt;20",
AND(C3534&gt;=20, C3534&lt;35), "20-35",
AND(C3534&gt;=35, C3534&lt;50), "35-50",
C3534&gt;=50, "50-100"
)</f>
        <v>50-100</v>
      </c>
      <c r="AK3534" t="str" cm="1">
        <f t="array" ref="AK3534">_xlfn.IFS(
G3534&lt;6, "&lt;6",
AND(G3534&gt;=6, G3534&lt;12), "6-12",
AND(G3534&gt;=12, G3534&lt;18), "12-18",  AND(G3534&gt;=18, G3534&lt;24), "18-24", G3534&gt;=24, "24-36")</f>
        <v>12-18</v>
      </c>
    </row>
    <row r="3535" spans="1:37" x14ac:dyDescent="0.3">
      <c r="A3535" t="s">
        <v>3635</v>
      </c>
      <c r="B3535" t="s">
        <v>44</v>
      </c>
      <c r="C3535">
        <v>18</v>
      </c>
      <c r="D3535" t="s">
        <v>34</v>
      </c>
      <c r="E3535" t="s">
        <v>90</v>
      </c>
      <c r="F3535">
        <v>10</v>
      </c>
      <c r="G3535">
        <v>6</v>
      </c>
      <c r="H3535" t="s">
        <v>36</v>
      </c>
      <c r="I3535" t="s">
        <v>34</v>
      </c>
      <c r="J3535" t="s">
        <v>34</v>
      </c>
      <c r="K3535" t="s">
        <v>37</v>
      </c>
      <c r="L3535" t="s">
        <v>38</v>
      </c>
      <c r="M3535" t="s">
        <v>37</v>
      </c>
      <c r="N3535" t="s">
        <v>37</v>
      </c>
      <c r="O3535" t="s">
        <v>37</v>
      </c>
      <c r="P3535" t="s">
        <v>37</v>
      </c>
      <c r="Q3535" t="s">
        <v>37</v>
      </c>
      <c r="R3535" t="s">
        <v>37</v>
      </c>
      <c r="S3535" t="s">
        <v>37</v>
      </c>
      <c r="T3535" t="s">
        <v>37</v>
      </c>
      <c r="U3535" t="s">
        <v>67</v>
      </c>
      <c r="V3535" t="s">
        <v>34</v>
      </c>
      <c r="W3535" t="s">
        <v>40</v>
      </c>
      <c r="X3535">
        <v>67.2</v>
      </c>
      <c r="Y3535">
        <v>4671.7</v>
      </c>
      <c r="Z3535">
        <v>0</v>
      </c>
      <c r="AA3535">
        <v>0</v>
      </c>
      <c r="AB3535">
        <v>0</v>
      </c>
      <c r="AC3535">
        <v>4671.7</v>
      </c>
      <c r="AD3535" t="s">
        <v>41</v>
      </c>
      <c r="AE3535" t="s">
        <v>42</v>
      </c>
      <c r="AF3535" t="s">
        <v>42</v>
      </c>
      <c r="AG3535">
        <f t="shared" si="110"/>
        <v>0</v>
      </c>
      <c r="AH3535" t="str" cm="1">
        <f t="array" ref="AH3535">_xlfn.IFS(
X3535&lt;=20, "&lt;20",
AND(X3535&gt;=20, X3535&lt;50), "20-50",
AND(X3535&gt;=50, X3535&lt;100), "50-100",
X3535&gt;=100, "&gt;100"
)</f>
        <v>50-100</v>
      </c>
      <c r="AI3535">
        <f t="shared" si="111"/>
        <v>0</v>
      </c>
      <c r="AJ3535" t="str" cm="1">
        <f t="array" ref="AJ3535">_xlfn.IFS(
C3535&lt;=20, "&lt;20",
AND(C3535&gt;=20, C3535&lt;35), "20-35",
AND(C3535&gt;=35, C3535&lt;50), "35-50",
C3535&gt;=50, "50-100"
)</f>
        <v>&lt;20</v>
      </c>
      <c r="AK3535" t="str" cm="1">
        <f t="array" ref="AK3535">_xlfn.IFS(
G3535&lt;6, "&lt;6",
AND(G3535&gt;=6, G3535&lt;12), "6-12",
AND(G3535&gt;=12, G3535&lt;18), "12-18",  AND(G3535&gt;=18, G3535&lt;24), "18-24", G3535&gt;=24, "24-36")</f>
        <v>6-12</v>
      </c>
    </row>
    <row r="3536" spans="1:37" x14ac:dyDescent="0.3">
      <c r="A3536" t="s">
        <v>3636</v>
      </c>
      <c r="B3536" t="s">
        <v>33</v>
      </c>
      <c r="C3536">
        <v>60</v>
      </c>
      <c r="D3536" t="s">
        <v>34</v>
      </c>
      <c r="E3536" t="s">
        <v>61</v>
      </c>
      <c r="F3536">
        <v>4</v>
      </c>
      <c r="G3536">
        <v>18</v>
      </c>
      <c r="H3536" t="s">
        <v>36</v>
      </c>
      <c r="I3536" t="s">
        <v>37</v>
      </c>
      <c r="J3536" t="s">
        <v>37</v>
      </c>
      <c r="K3536" t="s">
        <v>34</v>
      </c>
      <c r="L3536" t="s">
        <v>34</v>
      </c>
      <c r="M3536" t="s">
        <v>34</v>
      </c>
      <c r="N3536" t="s">
        <v>34</v>
      </c>
      <c r="O3536" t="s">
        <v>34</v>
      </c>
      <c r="P3536" t="s">
        <v>34</v>
      </c>
      <c r="Q3536" t="s">
        <v>34</v>
      </c>
      <c r="R3536" t="s">
        <v>34</v>
      </c>
      <c r="S3536" t="s">
        <v>34</v>
      </c>
      <c r="T3536" t="s">
        <v>34</v>
      </c>
      <c r="U3536" t="s">
        <v>67</v>
      </c>
      <c r="V3536" t="s">
        <v>37</v>
      </c>
      <c r="W3536" t="s">
        <v>51</v>
      </c>
      <c r="X3536">
        <v>25.6</v>
      </c>
      <c r="Y3536">
        <v>1673.4</v>
      </c>
      <c r="Z3536">
        <v>28.09</v>
      </c>
      <c r="AA3536">
        <v>0</v>
      </c>
      <c r="AB3536">
        <v>1447.62</v>
      </c>
      <c r="AC3536">
        <v>3092.93</v>
      </c>
      <c r="AD3536" t="s">
        <v>41</v>
      </c>
      <c r="AE3536" t="s">
        <v>42</v>
      </c>
      <c r="AF3536" t="s">
        <v>42</v>
      </c>
      <c r="AG3536">
        <f t="shared" si="110"/>
        <v>0</v>
      </c>
      <c r="AH3536" t="str" cm="1">
        <f t="array" ref="AH3536">_xlfn.IFS(
X3536&lt;=20, "&lt;20",
AND(X3536&gt;=20, X3536&lt;50), "20-50",
AND(X3536&gt;=50, X3536&lt;100), "50-100",
X3536&gt;=100, "&gt;100"
)</f>
        <v>20-50</v>
      </c>
      <c r="AI3536">
        <f t="shared" si="111"/>
        <v>0</v>
      </c>
      <c r="AJ3536" t="str" cm="1">
        <f t="array" ref="AJ3536">_xlfn.IFS(
C3536&lt;=20, "&lt;20",
AND(C3536&gt;=20, C3536&lt;35), "20-35",
AND(C3536&gt;=35, C3536&lt;50), "35-50",
C3536&gt;=50, "50-100"
)</f>
        <v>50-100</v>
      </c>
      <c r="AK3536" t="str" cm="1">
        <f t="array" ref="AK3536">_xlfn.IFS(
G3536&lt;6, "&lt;6",
AND(G3536&gt;=6, G3536&lt;12), "6-12",
AND(G3536&gt;=12, G3536&lt;18), "12-18",  AND(G3536&gt;=18, G3536&lt;24), "18-24", G3536&gt;=24, "24-36")</f>
        <v>18-24</v>
      </c>
    </row>
    <row r="3537" spans="1:37" x14ac:dyDescent="0.3">
      <c r="A3537" t="s">
        <v>3637</v>
      </c>
      <c r="B3537" t="s">
        <v>33</v>
      </c>
      <c r="C3537">
        <v>75</v>
      </c>
      <c r="D3537" t="s">
        <v>37</v>
      </c>
      <c r="E3537" t="s">
        <v>69</v>
      </c>
      <c r="F3537">
        <v>1</v>
      </c>
      <c r="G3537">
        <v>30</v>
      </c>
      <c r="H3537" t="s">
        <v>110</v>
      </c>
      <c r="I3537" t="s">
        <v>37</v>
      </c>
      <c r="J3537" t="s">
        <v>37</v>
      </c>
      <c r="K3537" t="s">
        <v>37</v>
      </c>
      <c r="L3537" t="s">
        <v>50</v>
      </c>
      <c r="M3537" t="s">
        <v>34</v>
      </c>
      <c r="N3537" t="s">
        <v>34</v>
      </c>
      <c r="O3537" t="s">
        <v>34</v>
      </c>
      <c r="P3537" t="s">
        <v>34</v>
      </c>
      <c r="Q3537" t="s">
        <v>34</v>
      </c>
      <c r="R3537" t="s">
        <v>37</v>
      </c>
      <c r="S3537" t="s">
        <v>37</v>
      </c>
      <c r="T3537" t="s">
        <v>37</v>
      </c>
      <c r="U3537" t="s">
        <v>67</v>
      </c>
      <c r="V3537" t="s">
        <v>37</v>
      </c>
      <c r="W3537" t="s">
        <v>51</v>
      </c>
      <c r="X3537">
        <v>84.3</v>
      </c>
      <c r="Y3537">
        <v>2357.75</v>
      </c>
      <c r="Z3537">
        <v>0</v>
      </c>
      <c r="AA3537">
        <v>0</v>
      </c>
      <c r="AB3537">
        <v>1065.75</v>
      </c>
      <c r="AC3537">
        <v>3423.5</v>
      </c>
      <c r="AD3537" t="s">
        <v>41</v>
      </c>
      <c r="AE3537" t="s">
        <v>42</v>
      </c>
      <c r="AF3537" t="s">
        <v>42</v>
      </c>
      <c r="AG3537">
        <f t="shared" si="110"/>
        <v>0</v>
      </c>
      <c r="AH3537" t="str" cm="1">
        <f t="array" ref="AH3537">_xlfn.IFS(
X3537&lt;=20, "&lt;20",
AND(X3537&gt;=20, X3537&lt;50), "20-50",
AND(X3537&gt;=50, X3537&lt;100), "50-100",
X3537&gt;=100, "&gt;100"
)</f>
        <v>50-100</v>
      </c>
      <c r="AI3537">
        <f t="shared" si="111"/>
        <v>0</v>
      </c>
      <c r="AJ3537" t="str" cm="1">
        <f t="array" ref="AJ3537">_xlfn.IFS(
C3537&lt;=20, "&lt;20",
AND(C3537&gt;=20, C3537&lt;35), "20-35",
AND(C3537&gt;=35, C3537&lt;50), "35-50",
C3537&gt;=50, "50-100"
)</f>
        <v>50-100</v>
      </c>
      <c r="AK3537" t="str" cm="1">
        <f t="array" ref="AK3537">_xlfn.IFS(
G3537&lt;6, "&lt;6",
AND(G3537&gt;=6, G3537&lt;12), "6-12",
AND(G3537&gt;=12, G3537&lt;18), "12-18",  AND(G3537&gt;=18, G3537&lt;24), "18-24", G3537&gt;=24, "24-36")</f>
        <v>24-36</v>
      </c>
    </row>
    <row r="3538" spans="1:37" x14ac:dyDescent="0.3">
      <c r="A3538" t="s">
        <v>3638</v>
      </c>
      <c r="B3538" t="s">
        <v>44</v>
      </c>
      <c r="C3538">
        <v>21</v>
      </c>
      <c r="D3538" t="s">
        <v>34</v>
      </c>
      <c r="E3538" t="s">
        <v>74</v>
      </c>
      <c r="F3538">
        <v>10</v>
      </c>
      <c r="G3538">
        <v>10</v>
      </c>
      <c r="H3538" t="s">
        <v>70</v>
      </c>
      <c r="I3538" t="s">
        <v>37</v>
      </c>
      <c r="J3538" t="s">
        <v>37</v>
      </c>
      <c r="K3538" t="s">
        <v>37</v>
      </c>
      <c r="L3538" t="s">
        <v>50</v>
      </c>
      <c r="M3538" t="s">
        <v>34</v>
      </c>
      <c r="N3538" t="s">
        <v>37</v>
      </c>
      <c r="O3538" t="s">
        <v>34</v>
      </c>
      <c r="P3538" t="s">
        <v>37</v>
      </c>
      <c r="Q3538" t="s">
        <v>37</v>
      </c>
      <c r="R3538" t="s">
        <v>37</v>
      </c>
      <c r="S3538" t="s">
        <v>37</v>
      </c>
      <c r="T3538" t="s">
        <v>37</v>
      </c>
      <c r="U3538" t="s">
        <v>46</v>
      </c>
      <c r="V3538" t="s">
        <v>37</v>
      </c>
      <c r="W3538" t="s">
        <v>40</v>
      </c>
      <c r="X3538">
        <v>105.1</v>
      </c>
      <c r="Y3538">
        <v>5083.55</v>
      </c>
      <c r="Z3538">
        <v>0</v>
      </c>
      <c r="AA3538">
        <v>0</v>
      </c>
      <c r="AB3538">
        <v>1884</v>
      </c>
      <c r="AC3538">
        <v>6967.55</v>
      </c>
      <c r="AD3538" t="s">
        <v>41</v>
      </c>
      <c r="AE3538" t="s">
        <v>42</v>
      </c>
      <c r="AF3538" t="s">
        <v>42</v>
      </c>
      <c r="AG3538">
        <f t="shared" si="110"/>
        <v>0</v>
      </c>
      <c r="AH3538" t="str" cm="1">
        <f t="array" ref="AH3538">_xlfn.IFS(
X3538&lt;=20, "&lt;20",
AND(X3538&gt;=20, X3538&lt;50), "20-50",
AND(X3538&gt;=50, X3538&lt;100), "50-100",
X3538&gt;=100, "&gt;100"
)</f>
        <v>&gt;100</v>
      </c>
      <c r="AI3538">
        <f t="shared" si="111"/>
        <v>0</v>
      </c>
      <c r="AJ3538" t="str" cm="1">
        <f t="array" ref="AJ3538">_xlfn.IFS(
C3538&lt;=20, "&lt;20",
AND(C3538&gt;=20, C3538&lt;35), "20-35",
AND(C3538&gt;=35, C3538&lt;50), "35-50",
C3538&gt;=50, "50-100"
)</f>
        <v>20-35</v>
      </c>
      <c r="AK3538" t="str" cm="1">
        <f t="array" ref="AK3538">_xlfn.IFS(
G3538&lt;6, "&lt;6",
AND(G3538&gt;=6, G3538&lt;12), "6-12",
AND(G3538&gt;=12, G3538&lt;18), "12-18",  AND(G3538&gt;=18, G3538&lt;24), "18-24", G3538&gt;=24, "24-36")</f>
        <v>6-12</v>
      </c>
    </row>
    <row r="3539" spans="1:37" x14ac:dyDescent="0.3">
      <c r="A3539" t="s">
        <v>3639</v>
      </c>
      <c r="B3539" t="s">
        <v>44</v>
      </c>
      <c r="C3539">
        <v>55</v>
      </c>
      <c r="D3539" t="s">
        <v>34</v>
      </c>
      <c r="E3539" t="s">
        <v>103</v>
      </c>
      <c r="F3539">
        <v>2</v>
      </c>
      <c r="G3539">
        <v>18</v>
      </c>
      <c r="H3539" t="s">
        <v>36</v>
      </c>
      <c r="I3539" t="s">
        <v>37</v>
      </c>
      <c r="J3539" t="s">
        <v>37</v>
      </c>
      <c r="K3539" t="s">
        <v>37</v>
      </c>
      <c r="L3539" t="s">
        <v>50</v>
      </c>
      <c r="M3539" t="s">
        <v>34</v>
      </c>
      <c r="N3539" t="s">
        <v>34</v>
      </c>
      <c r="O3539" t="s">
        <v>34</v>
      </c>
      <c r="P3539" t="s">
        <v>34</v>
      </c>
      <c r="Q3539" t="s">
        <v>37</v>
      </c>
      <c r="R3539" t="s">
        <v>37</v>
      </c>
      <c r="S3539" t="s">
        <v>37</v>
      </c>
      <c r="T3539" t="s">
        <v>37</v>
      </c>
      <c r="U3539" t="s">
        <v>46</v>
      </c>
      <c r="V3539" t="s">
        <v>37</v>
      </c>
      <c r="W3539" t="s">
        <v>51</v>
      </c>
      <c r="X3539">
        <v>95</v>
      </c>
      <c r="Y3539">
        <v>3440.25</v>
      </c>
      <c r="Z3539">
        <v>0</v>
      </c>
      <c r="AA3539">
        <v>0</v>
      </c>
      <c r="AB3539">
        <v>215.64</v>
      </c>
      <c r="AC3539">
        <v>3655.89</v>
      </c>
      <c r="AD3539" t="s">
        <v>41</v>
      </c>
      <c r="AE3539" t="s">
        <v>42</v>
      </c>
      <c r="AF3539" t="s">
        <v>42</v>
      </c>
      <c r="AG3539">
        <f t="shared" si="110"/>
        <v>0</v>
      </c>
      <c r="AH3539" t="str" cm="1">
        <f t="array" ref="AH3539">_xlfn.IFS(
X3539&lt;=20, "&lt;20",
AND(X3539&gt;=20, X3539&lt;50), "20-50",
AND(X3539&gt;=50, X3539&lt;100), "50-100",
X3539&gt;=100, "&gt;100"
)</f>
        <v>50-100</v>
      </c>
      <c r="AI3539">
        <f t="shared" si="111"/>
        <v>0</v>
      </c>
      <c r="AJ3539" t="str" cm="1">
        <f t="array" ref="AJ3539">_xlfn.IFS(
C3539&lt;=20, "&lt;20",
AND(C3539&gt;=20, C3539&lt;35), "20-35",
AND(C3539&gt;=35, C3539&lt;50), "35-50",
C3539&gt;=50, "50-100"
)</f>
        <v>50-100</v>
      </c>
      <c r="AK3539" t="str" cm="1">
        <f t="array" ref="AK3539">_xlfn.IFS(
G3539&lt;6, "&lt;6",
AND(G3539&gt;=6, G3539&lt;12), "6-12",
AND(G3539&gt;=12, G3539&lt;18), "12-18",  AND(G3539&gt;=18, G3539&lt;24), "18-24", G3539&gt;=24, "24-36")</f>
        <v>18-24</v>
      </c>
    </row>
    <row r="3540" spans="1:37" x14ac:dyDescent="0.3">
      <c r="A3540" t="s">
        <v>3640</v>
      </c>
      <c r="B3540" t="s">
        <v>33</v>
      </c>
      <c r="C3540">
        <v>67</v>
      </c>
      <c r="D3540" t="s">
        <v>37</v>
      </c>
      <c r="E3540" t="s">
        <v>56</v>
      </c>
      <c r="F3540">
        <v>12</v>
      </c>
      <c r="G3540">
        <v>21</v>
      </c>
      <c r="H3540" t="s">
        <v>49</v>
      </c>
      <c r="I3540" t="s">
        <v>37</v>
      </c>
      <c r="J3540" t="s">
        <v>34</v>
      </c>
      <c r="K3540" t="s">
        <v>37</v>
      </c>
      <c r="L3540" t="s">
        <v>50</v>
      </c>
      <c r="M3540" t="s">
        <v>34</v>
      </c>
      <c r="N3540" t="s">
        <v>34</v>
      </c>
      <c r="O3540" t="s">
        <v>34</v>
      </c>
      <c r="P3540" t="s">
        <v>34</v>
      </c>
      <c r="Q3540" t="s">
        <v>34</v>
      </c>
      <c r="R3540" t="s">
        <v>34</v>
      </c>
      <c r="S3540" t="s">
        <v>34</v>
      </c>
      <c r="T3540" t="s">
        <v>37</v>
      </c>
      <c r="U3540" t="s">
        <v>46</v>
      </c>
      <c r="V3540" t="s">
        <v>34</v>
      </c>
      <c r="W3540" t="s">
        <v>51</v>
      </c>
      <c r="X3540">
        <v>70.099999999999994</v>
      </c>
      <c r="Y3540">
        <v>141.65</v>
      </c>
      <c r="Z3540">
        <v>0</v>
      </c>
      <c r="AA3540">
        <v>0</v>
      </c>
      <c r="AB3540">
        <v>69.98</v>
      </c>
      <c r="AC3540">
        <v>211.63</v>
      </c>
      <c r="AD3540" t="s">
        <v>85</v>
      </c>
      <c r="AE3540" t="s">
        <v>42</v>
      </c>
      <c r="AF3540" t="s">
        <v>42</v>
      </c>
      <c r="AG3540">
        <f t="shared" si="110"/>
        <v>0</v>
      </c>
      <c r="AH3540" t="str" cm="1">
        <f t="array" ref="AH3540">_xlfn.IFS(
X3540&lt;=20, "&lt;20",
AND(X3540&gt;=20, X3540&lt;50), "20-50",
AND(X3540&gt;=50, X3540&lt;100), "50-100",
X3540&gt;=100, "&gt;100"
)</f>
        <v>50-100</v>
      </c>
      <c r="AI3540">
        <f t="shared" si="111"/>
        <v>1</v>
      </c>
      <c r="AJ3540" t="str" cm="1">
        <f t="array" ref="AJ3540">_xlfn.IFS(
C3540&lt;=20, "&lt;20",
AND(C3540&gt;=20, C3540&lt;35), "20-35",
AND(C3540&gt;=35, C3540&lt;50), "35-50",
C3540&gt;=50, "50-100"
)</f>
        <v>50-100</v>
      </c>
      <c r="AK3540" t="str" cm="1">
        <f t="array" ref="AK3540">_xlfn.IFS(
G3540&lt;6, "&lt;6",
AND(G3540&gt;=6, G3540&lt;12), "6-12",
AND(G3540&gt;=12, G3540&lt;18), "12-18",  AND(G3540&gt;=18, G3540&lt;24), "18-24", G3540&gt;=24, "24-36")</f>
        <v>18-24</v>
      </c>
    </row>
    <row r="3541" spans="1:37" x14ac:dyDescent="0.3">
      <c r="A3541" t="s">
        <v>3641</v>
      </c>
      <c r="B3541" t="s">
        <v>44</v>
      </c>
      <c r="C3541">
        <v>43</v>
      </c>
      <c r="D3541" t="s">
        <v>34</v>
      </c>
      <c r="E3541" t="s">
        <v>90</v>
      </c>
      <c r="F3541">
        <v>12</v>
      </c>
      <c r="G3541">
        <v>11</v>
      </c>
      <c r="H3541" t="s">
        <v>70</v>
      </c>
      <c r="I3541" t="s">
        <v>37</v>
      </c>
      <c r="J3541" t="s">
        <v>37</v>
      </c>
      <c r="K3541" t="s">
        <v>37</v>
      </c>
      <c r="L3541" t="s">
        <v>72</v>
      </c>
      <c r="M3541" t="s">
        <v>34</v>
      </c>
      <c r="N3541" t="s">
        <v>34</v>
      </c>
      <c r="O3541" t="s">
        <v>37</v>
      </c>
      <c r="P3541" t="s">
        <v>34</v>
      </c>
      <c r="Q3541" t="s">
        <v>37</v>
      </c>
      <c r="R3541" t="s">
        <v>37</v>
      </c>
      <c r="S3541" t="s">
        <v>37</v>
      </c>
      <c r="T3541" t="s">
        <v>37</v>
      </c>
      <c r="U3541" t="s">
        <v>39</v>
      </c>
      <c r="V3541" t="s">
        <v>34</v>
      </c>
      <c r="W3541" t="s">
        <v>51</v>
      </c>
      <c r="X3541">
        <v>75.7</v>
      </c>
      <c r="Y3541">
        <v>3876.2</v>
      </c>
      <c r="Z3541">
        <v>0</v>
      </c>
      <c r="AA3541">
        <v>0</v>
      </c>
      <c r="AB3541">
        <v>473.5</v>
      </c>
      <c r="AC3541">
        <v>4349.7</v>
      </c>
      <c r="AD3541" t="s">
        <v>41</v>
      </c>
      <c r="AE3541" t="s">
        <v>42</v>
      </c>
      <c r="AF3541" t="s">
        <v>42</v>
      </c>
      <c r="AG3541">
        <f t="shared" si="110"/>
        <v>0</v>
      </c>
      <c r="AH3541" t="str" cm="1">
        <f t="array" ref="AH3541">_xlfn.IFS(
X3541&lt;=20, "&lt;20",
AND(X3541&gt;=20, X3541&lt;50), "20-50",
AND(X3541&gt;=50, X3541&lt;100), "50-100",
X3541&gt;=100, "&gt;100"
)</f>
        <v>50-100</v>
      </c>
      <c r="AI3541">
        <f t="shared" si="111"/>
        <v>0</v>
      </c>
      <c r="AJ3541" t="str" cm="1">
        <f t="array" ref="AJ3541">_xlfn.IFS(
C3541&lt;=20, "&lt;20",
AND(C3541&gt;=20, C3541&lt;35), "20-35",
AND(C3541&gt;=35, C3541&lt;50), "35-50",
C3541&gt;=50, "50-100"
)</f>
        <v>35-50</v>
      </c>
      <c r="AK3541" t="str" cm="1">
        <f t="array" ref="AK3541">_xlfn.IFS(
G3541&lt;6, "&lt;6",
AND(G3541&gt;=6, G3541&lt;12), "6-12",
AND(G3541&gt;=12, G3541&lt;18), "12-18",  AND(G3541&gt;=18, G3541&lt;24), "18-24", G3541&gt;=24, "24-36")</f>
        <v>6-12</v>
      </c>
    </row>
    <row r="3542" spans="1:37" x14ac:dyDescent="0.3">
      <c r="A3542" t="s">
        <v>3642</v>
      </c>
      <c r="B3542" t="s">
        <v>44</v>
      </c>
      <c r="C3542">
        <v>57</v>
      </c>
      <c r="D3542" t="s">
        <v>34</v>
      </c>
      <c r="E3542" t="s">
        <v>82</v>
      </c>
      <c r="F3542">
        <v>10</v>
      </c>
      <c r="G3542">
        <v>21</v>
      </c>
      <c r="H3542" t="s">
        <v>49</v>
      </c>
      <c r="I3542" t="s">
        <v>37</v>
      </c>
      <c r="J3542" t="s">
        <v>34</v>
      </c>
      <c r="K3542" t="s">
        <v>37</v>
      </c>
      <c r="L3542" t="s">
        <v>72</v>
      </c>
      <c r="M3542" t="s">
        <v>34</v>
      </c>
      <c r="N3542" t="s">
        <v>37</v>
      </c>
      <c r="O3542" t="s">
        <v>34</v>
      </c>
      <c r="P3542" t="s">
        <v>37</v>
      </c>
      <c r="Q3542" t="s">
        <v>37</v>
      </c>
      <c r="R3542" t="s">
        <v>37</v>
      </c>
      <c r="S3542" t="s">
        <v>37</v>
      </c>
      <c r="T3542" t="s">
        <v>37</v>
      </c>
      <c r="U3542" t="s">
        <v>46</v>
      </c>
      <c r="V3542" t="s">
        <v>37</v>
      </c>
      <c r="W3542" t="s">
        <v>51</v>
      </c>
      <c r="X3542">
        <v>75.3</v>
      </c>
      <c r="Y3542">
        <v>244.1</v>
      </c>
      <c r="Z3542">
        <v>0</v>
      </c>
      <c r="AA3542">
        <v>0</v>
      </c>
      <c r="AB3542">
        <v>116.97</v>
      </c>
      <c r="AC3542">
        <v>361.07</v>
      </c>
      <c r="AD3542" t="s">
        <v>85</v>
      </c>
      <c r="AE3542" t="s">
        <v>42</v>
      </c>
      <c r="AF3542" t="s">
        <v>42</v>
      </c>
      <c r="AG3542">
        <f t="shared" si="110"/>
        <v>0</v>
      </c>
      <c r="AH3542" t="str" cm="1">
        <f t="array" ref="AH3542">_xlfn.IFS(
X3542&lt;=20, "&lt;20",
AND(X3542&gt;=20, X3542&lt;50), "20-50",
AND(X3542&gt;=50, X3542&lt;100), "50-100",
X3542&gt;=100, "&gt;100"
)</f>
        <v>50-100</v>
      </c>
      <c r="AI3542">
        <f t="shared" si="111"/>
        <v>1</v>
      </c>
      <c r="AJ3542" t="str" cm="1">
        <f t="array" ref="AJ3542">_xlfn.IFS(
C3542&lt;=20, "&lt;20",
AND(C3542&gt;=20, C3542&lt;35), "20-35",
AND(C3542&gt;=35, C3542&lt;50), "35-50",
C3542&gt;=50, "50-100"
)</f>
        <v>50-100</v>
      </c>
      <c r="AK3542" t="str" cm="1">
        <f t="array" ref="AK3542">_xlfn.IFS(
G3542&lt;6, "&lt;6",
AND(G3542&gt;=6, G3542&lt;12), "6-12",
AND(G3542&gt;=12, G3542&lt;18), "12-18",  AND(G3542&gt;=18, G3542&lt;24), "18-24", G3542&gt;=24, "24-36")</f>
        <v>18-24</v>
      </c>
    </row>
    <row r="3543" spans="1:37" x14ac:dyDescent="0.3">
      <c r="A3543" t="s">
        <v>3643</v>
      </c>
      <c r="B3543" t="s">
        <v>33</v>
      </c>
      <c r="C3543">
        <v>62</v>
      </c>
      <c r="D3543" t="s">
        <v>34</v>
      </c>
      <c r="E3543" t="s">
        <v>114</v>
      </c>
      <c r="F3543">
        <v>8</v>
      </c>
      <c r="G3543">
        <v>31</v>
      </c>
      <c r="H3543" t="s">
        <v>36</v>
      </c>
      <c r="I3543" t="s">
        <v>37</v>
      </c>
      <c r="J3543" t="s">
        <v>34</v>
      </c>
      <c r="K3543" t="s">
        <v>34</v>
      </c>
      <c r="L3543" t="s">
        <v>34</v>
      </c>
      <c r="M3543" t="s">
        <v>34</v>
      </c>
      <c r="N3543" t="s">
        <v>34</v>
      </c>
      <c r="O3543" t="s">
        <v>34</v>
      </c>
      <c r="P3543" t="s">
        <v>34</v>
      </c>
      <c r="Q3543" t="s">
        <v>34</v>
      </c>
      <c r="R3543" t="s">
        <v>34</v>
      </c>
      <c r="S3543" t="s">
        <v>34</v>
      </c>
      <c r="T3543" t="s">
        <v>34</v>
      </c>
      <c r="U3543" t="s">
        <v>67</v>
      </c>
      <c r="V3543" t="s">
        <v>34</v>
      </c>
      <c r="W3543" t="s">
        <v>40</v>
      </c>
      <c r="X3543">
        <v>20.45</v>
      </c>
      <c r="Y3543">
        <v>638.54999999999995</v>
      </c>
      <c r="Z3543">
        <v>0</v>
      </c>
      <c r="AA3543">
        <v>0</v>
      </c>
      <c r="AB3543">
        <v>1071.67</v>
      </c>
      <c r="AC3543">
        <v>1710.22</v>
      </c>
      <c r="AD3543" t="s">
        <v>41</v>
      </c>
      <c r="AE3543" t="s">
        <v>42</v>
      </c>
      <c r="AF3543" t="s">
        <v>42</v>
      </c>
      <c r="AG3543">
        <f t="shared" si="110"/>
        <v>0</v>
      </c>
      <c r="AH3543" t="str" cm="1">
        <f t="array" ref="AH3543">_xlfn.IFS(
X3543&lt;=20, "&lt;20",
AND(X3543&gt;=20, X3543&lt;50), "20-50",
AND(X3543&gt;=50, X3543&lt;100), "50-100",
X3543&gt;=100, "&gt;100"
)</f>
        <v>20-50</v>
      </c>
      <c r="AI3543">
        <f t="shared" si="111"/>
        <v>0</v>
      </c>
      <c r="AJ3543" t="str" cm="1">
        <f t="array" ref="AJ3543">_xlfn.IFS(
C3543&lt;=20, "&lt;20",
AND(C3543&gt;=20, C3543&lt;35), "20-35",
AND(C3543&gt;=35, C3543&lt;50), "35-50",
C3543&gt;=50, "50-100"
)</f>
        <v>50-100</v>
      </c>
      <c r="AK3543" t="str" cm="1">
        <f t="array" ref="AK3543">_xlfn.IFS(
G3543&lt;6, "&lt;6",
AND(G3543&gt;=6, G3543&lt;12), "6-12",
AND(G3543&gt;=12, G3543&lt;18), "12-18",  AND(G3543&gt;=18, G3543&lt;24), "18-24", G3543&gt;=24, "24-36")</f>
        <v>24-36</v>
      </c>
    </row>
    <row r="3544" spans="1:37" x14ac:dyDescent="0.3">
      <c r="A3544" t="s">
        <v>3644</v>
      </c>
      <c r="B3544" t="s">
        <v>33</v>
      </c>
      <c r="C3544">
        <v>45</v>
      </c>
      <c r="D3544" t="s">
        <v>37</v>
      </c>
      <c r="E3544" t="s">
        <v>87</v>
      </c>
      <c r="F3544">
        <v>2</v>
      </c>
      <c r="G3544">
        <v>7</v>
      </c>
      <c r="H3544" t="s">
        <v>70</v>
      </c>
      <c r="I3544" t="s">
        <v>34</v>
      </c>
      <c r="J3544" t="s">
        <v>34</v>
      </c>
      <c r="K3544" t="s">
        <v>37</v>
      </c>
      <c r="L3544" t="s">
        <v>72</v>
      </c>
      <c r="M3544" t="s">
        <v>37</v>
      </c>
      <c r="N3544" t="s">
        <v>37</v>
      </c>
      <c r="O3544" t="s">
        <v>34</v>
      </c>
      <c r="P3544" t="s">
        <v>37</v>
      </c>
      <c r="Q3544" t="s">
        <v>34</v>
      </c>
      <c r="R3544" t="s">
        <v>34</v>
      </c>
      <c r="S3544" t="s">
        <v>34</v>
      </c>
      <c r="T3544" t="s">
        <v>37</v>
      </c>
      <c r="U3544" t="s">
        <v>39</v>
      </c>
      <c r="V3544" t="s">
        <v>37</v>
      </c>
      <c r="W3544" t="s">
        <v>51</v>
      </c>
      <c r="X3544">
        <v>40.6</v>
      </c>
      <c r="Y3544">
        <v>2588.9499999999998</v>
      </c>
      <c r="Z3544">
        <v>0</v>
      </c>
      <c r="AA3544">
        <v>0</v>
      </c>
      <c r="AB3544">
        <v>0</v>
      </c>
      <c r="AC3544">
        <v>2588.9499999999998</v>
      </c>
      <c r="AD3544" t="s">
        <v>41</v>
      </c>
      <c r="AE3544" t="s">
        <v>42</v>
      </c>
      <c r="AF3544" t="s">
        <v>42</v>
      </c>
      <c r="AG3544">
        <f t="shared" si="110"/>
        <v>0</v>
      </c>
      <c r="AH3544" t="str" cm="1">
        <f t="array" ref="AH3544">_xlfn.IFS(
X3544&lt;=20, "&lt;20",
AND(X3544&gt;=20, X3544&lt;50), "20-50",
AND(X3544&gt;=50, X3544&lt;100), "50-100",
X3544&gt;=100, "&gt;100"
)</f>
        <v>20-50</v>
      </c>
      <c r="AI3544">
        <f t="shared" si="111"/>
        <v>0</v>
      </c>
      <c r="AJ3544" t="str" cm="1">
        <f t="array" ref="AJ3544">_xlfn.IFS(
C3544&lt;=20, "&lt;20",
AND(C3544&gt;=20, C3544&lt;35), "20-35",
AND(C3544&gt;=35, C3544&lt;50), "35-50",
C3544&gt;=50, "50-100"
)</f>
        <v>35-50</v>
      </c>
      <c r="AK3544" t="str" cm="1">
        <f t="array" ref="AK3544">_xlfn.IFS(
G3544&lt;6, "&lt;6",
AND(G3544&gt;=6, G3544&lt;12), "6-12",
AND(G3544&gt;=12, G3544&lt;18), "12-18",  AND(G3544&gt;=18, G3544&lt;24), "18-24", G3544&gt;=24, "24-36")</f>
        <v>6-12</v>
      </c>
    </row>
    <row r="3545" spans="1:37" x14ac:dyDescent="0.3">
      <c r="A3545" t="s">
        <v>3645</v>
      </c>
      <c r="B3545" t="s">
        <v>33</v>
      </c>
      <c r="C3545">
        <v>38</v>
      </c>
      <c r="D3545" t="s">
        <v>37</v>
      </c>
      <c r="E3545" t="s">
        <v>74</v>
      </c>
      <c r="F3545">
        <v>2</v>
      </c>
      <c r="G3545">
        <v>10</v>
      </c>
      <c r="H3545" t="s">
        <v>70</v>
      </c>
      <c r="I3545" t="s">
        <v>34</v>
      </c>
      <c r="J3545" t="s">
        <v>34</v>
      </c>
      <c r="K3545" t="s">
        <v>37</v>
      </c>
      <c r="L3545" t="s">
        <v>72</v>
      </c>
      <c r="M3545" t="s">
        <v>34</v>
      </c>
      <c r="N3545" t="s">
        <v>34</v>
      </c>
      <c r="O3545" t="s">
        <v>37</v>
      </c>
      <c r="P3545" t="s">
        <v>37</v>
      </c>
      <c r="Q3545" t="s">
        <v>34</v>
      </c>
      <c r="R3545" t="s">
        <v>37</v>
      </c>
      <c r="S3545" t="s">
        <v>37</v>
      </c>
      <c r="T3545" t="s">
        <v>34</v>
      </c>
      <c r="U3545" t="s">
        <v>67</v>
      </c>
      <c r="V3545" t="s">
        <v>34</v>
      </c>
      <c r="W3545" t="s">
        <v>40</v>
      </c>
      <c r="X3545">
        <v>46</v>
      </c>
      <c r="Y3545">
        <v>2424.0500000000002</v>
      </c>
      <c r="Z3545">
        <v>0</v>
      </c>
      <c r="AA3545">
        <v>90</v>
      </c>
      <c r="AB3545">
        <v>0</v>
      </c>
      <c r="AC3545">
        <v>2514.0500000000002</v>
      </c>
      <c r="AD3545" t="s">
        <v>41</v>
      </c>
      <c r="AE3545" t="s">
        <v>42</v>
      </c>
      <c r="AF3545" t="s">
        <v>42</v>
      </c>
      <c r="AG3545">
        <f t="shared" si="110"/>
        <v>0</v>
      </c>
      <c r="AH3545" t="str" cm="1">
        <f t="array" ref="AH3545">_xlfn.IFS(
X3545&lt;=20, "&lt;20",
AND(X3545&gt;=20, X3545&lt;50), "20-50",
AND(X3545&gt;=50, X3545&lt;100), "50-100",
X3545&gt;=100, "&gt;100"
)</f>
        <v>20-50</v>
      </c>
      <c r="AI3545">
        <f t="shared" si="111"/>
        <v>0</v>
      </c>
      <c r="AJ3545" t="str" cm="1">
        <f t="array" ref="AJ3545">_xlfn.IFS(
C3545&lt;=20, "&lt;20",
AND(C3545&gt;=20, C3545&lt;35), "20-35",
AND(C3545&gt;=35, C3545&lt;50), "35-50",
C3545&gt;=50, "50-100"
)</f>
        <v>35-50</v>
      </c>
      <c r="AK3545" t="str" cm="1">
        <f t="array" ref="AK3545">_xlfn.IFS(
G3545&lt;6, "&lt;6",
AND(G3545&gt;=6, G3545&lt;12), "6-12",
AND(G3545&gt;=12, G3545&lt;18), "12-18",  AND(G3545&gt;=18, G3545&lt;24), "18-24", G3545&gt;=24, "24-36")</f>
        <v>6-12</v>
      </c>
    </row>
    <row r="3546" spans="1:37" x14ac:dyDescent="0.3">
      <c r="A3546" t="s">
        <v>3646</v>
      </c>
      <c r="B3546" t="s">
        <v>44</v>
      </c>
      <c r="C3546">
        <v>61</v>
      </c>
      <c r="D3546" t="s">
        <v>37</v>
      </c>
      <c r="E3546" t="s">
        <v>164</v>
      </c>
      <c r="F3546">
        <v>4</v>
      </c>
      <c r="G3546">
        <v>13</v>
      </c>
      <c r="H3546" t="s">
        <v>70</v>
      </c>
      <c r="I3546" t="s">
        <v>37</v>
      </c>
      <c r="J3546" t="s">
        <v>37</v>
      </c>
      <c r="K3546" t="s">
        <v>37</v>
      </c>
      <c r="L3546" t="s">
        <v>72</v>
      </c>
      <c r="M3546" t="s">
        <v>37</v>
      </c>
      <c r="N3546" t="s">
        <v>34</v>
      </c>
      <c r="O3546" t="s">
        <v>34</v>
      </c>
      <c r="P3546" t="s">
        <v>34</v>
      </c>
      <c r="Q3546" t="s">
        <v>37</v>
      </c>
      <c r="R3546" t="s">
        <v>34</v>
      </c>
      <c r="S3546" t="s">
        <v>34</v>
      </c>
      <c r="T3546" t="s">
        <v>37</v>
      </c>
      <c r="U3546" t="s">
        <v>39</v>
      </c>
      <c r="V3546" t="s">
        <v>34</v>
      </c>
      <c r="W3546" t="s">
        <v>51</v>
      </c>
      <c r="X3546">
        <v>65.2</v>
      </c>
      <c r="Y3546">
        <v>3512.15</v>
      </c>
      <c r="Z3546">
        <v>0</v>
      </c>
      <c r="AA3546">
        <v>0</v>
      </c>
      <c r="AB3546">
        <v>2224.3200000000002</v>
      </c>
      <c r="AC3546">
        <v>5736.47</v>
      </c>
      <c r="AD3546" t="s">
        <v>41</v>
      </c>
      <c r="AE3546" t="s">
        <v>42</v>
      </c>
      <c r="AF3546" t="s">
        <v>42</v>
      </c>
      <c r="AG3546">
        <f t="shared" si="110"/>
        <v>0</v>
      </c>
      <c r="AH3546" t="str" cm="1">
        <f t="array" ref="AH3546">_xlfn.IFS(
X3546&lt;=20, "&lt;20",
AND(X3546&gt;=20, X3546&lt;50), "20-50",
AND(X3546&gt;=50, X3546&lt;100), "50-100",
X3546&gt;=100, "&gt;100"
)</f>
        <v>50-100</v>
      </c>
      <c r="AI3546">
        <f t="shared" si="111"/>
        <v>0</v>
      </c>
      <c r="AJ3546" t="str" cm="1">
        <f t="array" ref="AJ3546">_xlfn.IFS(
C3546&lt;=20, "&lt;20",
AND(C3546&gt;=20, C3546&lt;35), "20-35",
AND(C3546&gt;=35, C3546&lt;50), "35-50",
C3546&gt;=50, "50-100"
)</f>
        <v>50-100</v>
      </c>
      <c r="AK3546" t="str" cm="1">
        <f t="array" ref="AK3546">_xlfn.IFS(
G3546&lt;6, "&lt;6",
AND(G3546&gt;=6, G3546&lt;12), "6-12",
AND(G3546&gt;=12, G3546&lt;18), "12-18",  AND(G3546&gt;=18, G3546&lt;24), "18-24", G3546&gt;=24, "24-36")</f>
        <v>12-18</v>
      </c>
    </row>
    <row r="3547" spans="1:37" x14ac:dyDescent="0.3">
      <c r="A3547" t="s">
        <v>3647</v>
      </c>
      <c r="B3547" t="s">
        <v>33</v>
      </c>
      <c r="C3547">
        <v>63</v>
      </c>
      <c r="D3547" t="s">
        <v>37</v>
      </c>
      <c r="E3547" t="s">
        <v>82</v>
      </c>
      <c r="F3547">
        <v>1</v>
      </c>
      <c r="G3547">
        <v>11</v>
      </c>
      <c r="H3547" t="s">
        <v>36</v>
      </c>
      <c r="I3547" t="s">
        <v>37</v>
      </c>
      <c r="J3547" t="s">
        <v>37</v>
      </c>
      <c r="K3547" t="s">
        <v>37</v>
      </c>
      <c r="L3547" t="s">
        <v>38</v>
      </c>
      <c r="M3547" t="s">
        <v>37</v>
      </c>
      <c r="N3547" t="s">
        <v>37</v>
      </c>
      <c r="O3547" t="s">
        <v>34</v>
      </c>
      <c r="P3547" t="s">
        <v>37</v>
      </c>
      <c r="Q3547" t="s">
        <v>37</v>
      </c>
      <c r="R3547" t="s">
        <v>37</v>
      </c>
      <c r="S3547" t="s">
        <v>37</v>
      </c>
      <c r="T3547" t="s">
        <v>37</v>
      </c>
      <c r="U3547" t="s">
        <v>67</v>
      </c>
      <c r="V3547" t="s">
        <v>34</v>
      </c>
      <c r="W3547" t="s">
        <v>40</v>
      </c>
      <c r="X3547">
        <v>86.45</v>
      </c>
      <c r="Y3547">
        <v>3574.5</v>
      </c>
      <c r="Z3547">
        <v>0</v>
      </c>
      <c r="AA3547">
        <v>0</v>
      </c>
      <c r="AB3547">
        <v>906.44</v>
      </c>
      <c r="AC3547">
        <v>4480.9399999999996</v>
      </c>
      <c r="AD3547" t="s">
        <v>41</v>
      </c>
      <c r="AE3547" t="s">
        <v>42</v>
      </c>
      <c r="AF3547" t="s">
        <v>42</v>
      </c>
      <c r="AG3547">
        <f t="shared" si="110"/>
        <v>0</v>
      </c>
      <c r="AH3547" t="str" cm="1">
        <f t="array" ref="AH3547">_xlfn.IFS(
X3547&lt;=20, "&lt;20",
AND(X3547&gt;=20, X3547&lt;50), "20-50",
AND(X3547&gt;=50, X3547&lt;100), "50-100",
X3547&gt;=100, "&gt;100"
)</f>
        <v>50-100</v>
      </c>
      <c r="AI3547">
        <f t="shared" si="111"/>
        <v>0</v>
      </c>
      <c r="AJ3547" t="str" cm="1">
        <f t="array" ref="AJ3547">_xlfn.IFS(
C3547&lt;=20, "&lt;20",
AND(C3547&gt;=20, C3547&lt;35), "20-35",
AND(C3547&gt;=35, C3547&lt;50), "35-50",
C3547&gt;=50, "50-100"
)</f>
        <v>50-100</v>
      </c>
      <c r="AK3547" t="str" cm="1">
        <f t="array" ref="AK3547">_xlfn.IFS(
G3547&lt;6, "&lt;6",
AND(G3547&gt;=6, G3547&lt;12), "6-12",
AND(G3547&gt;=12, G3547&lt;18), "12-18",  AND(G3547&gt;=18, G3547&lt;24), "18-24", G3547&gt;=24, "24-36")</f>
        <v>6-12</v>
      </c>
    </row>
    <row r="3548" spans="1:37" x14ac:dyDescent="0.3">
      <c r="A3548" t="s">
        <v>3648</v>
      </c>
      <c r="B3548" t="s">
        <v>33</v>
      </c>
      <c r="C3548">
        <v>23</v>
      </c>
      <c r="D3548" t="s">
        <v>34</v>
      </c>
      <c r="E3548" t="s">
        <v>114</v>
      </c>
      <c r="F3548">
        <v>7</v>
      </c>
      <c r="G3548">
        <v>2</v>
      </c>
      <c r="H3548" t="s">
        <v>36</v>
      </c>
      <c r="I3548" t="s">
        <v>37</v>
      </c>
      <c r="J3548" t="s">
        <v>34</v>
      </c>
      <c r="K3548" t="s">
        <v>37</v>
      </c>
      <c r="L3548" t="s">
        <v>50</v>
      </c>
      <c r="M3548" t="s">
        <v>37</v>
      </c>
      <c r="N3548" t="s">
        <v>34</v>
      </c>
      <c r="O3548" t="s">
        <v>37</v>
      </c>
      <c r="P3548" t="s">
        <v>37</v>
      </c>
      <c r="Q3548" t="s">
        <v>37</v>
      </c>
      <c r="R3548" t="s">
        <v>37</v>
      </c>
      <c r="S3548" t="s">
        <v>37</v>
      </c>
      <c r="T3548" t="s">
        <v>37</v>
      </c>
      <c r="U3548" t="s">
        <v>46</v>
      </c>
      <c r="V3548" t="s">
        <v>37</v>
      </c>
      <c r="W3548" t="s">
        <v>51</v>
      </c>
      <c r="X3548">
        <v>105.5</v>
      </c>
      <c r="Y3548">
        <v>2686.05</v>
      </c>
      <c r="Z3548">
        <v>0</v>
      </c>
      <c r="AA3548">
        <v>0</v>
      </c>
      <c r="AB3548">
        <v>260</v>
      </c>
      <c r="AC3548">
        <v>2946.05</v>
      </c>
      <c r="AD3548" t="s">
        <v>41</v>
      </c>
      <c r="AE3548" t="s">
        <v>42</v>
      </c>
      <c r="AF3548" t="s">
        <v>42</v>
      </c>
      <c r="AG3548">
        <f t="shared" si="110"/>
        <v>0</v>
      </c>
      <c r="AH3548" t="str" cm="1">
        <f t="array" ref="AH3548">_xlfn.IFS(
X3548&lt;=20, "&lt;20",
AND(X3548&gt;=20, X3548&lt;50), "20-50",
AND(X3548&gt;=50, X3548&lt;100), "50-100",
X3548&gt;=100, "&gt;100"
)</f>
        <v>&gt;100</v>
      </c>
      <c r="AI3548">
        <f t="shared" si="111"/>
        <v>0</v>
      </c>
      <c r="AJ3548" t="str" cm="1">
        <f t="array" ref="AJ3548">_xlfn.IFS(
C3548&lt;=20, "&lt;20",
AND(C3548&gt;=20, C3548&lt;35), "20-35",
AND(C3548&gt;=35, C3548&lt;50), "35-50",
C3548&gt;=50, "50-100"
)</f>
        <v>20-35</v>
      </c>
      <c r="AK3548" t="str" cm="1">
        <f t="array" ref="AK3548">_xlfn.IFS(
G3548&lt;6, "&lt;6",
AND(G3548&gt;=6, G3548&lt;12), "6-12",
AND(G3548&gt;=12, G3548&lt;18), "12-18",  AND(G3548&gt;=18, G3548&lt;24), "18-24", G3548&gt;=24, "24-36")</f>
        <v>&lt;6</v>
      </c>
    </row>
    <row r="3549" spans="1:37" x14ac:dyDescent="0.3">
      <c r="A3549" t="s">
        <v>3649</v>
      </c>
      <c r="B3549" t="s">
        <v>44</v>
      </c>
      <c r="C3549">
        <v>71</v>
      </c>
      <c r="D3549" t="s">
        <v>37</v>
      </c>
      <c r="E3549" t="s">
        <v>74</v>
      </c>
      <c r="F3549">
        <v>9</v>
      </c>
      <c r="G3549">
        <v>31</v>
      </c>
      <c r="H3549" t="s">
        <v>110</v>
      </c>
      <c r="I3549" t="s">
        <v>37</v>
      </c>
      <c r="J3549" t="s">
        <v>37</v>
      </c>
      <c r="K3549" t="s">
        <v>37</v>
      </c>
      <c r="L3549" t="s">
        <v>50</v>
      </c>
      <c r="M3549" t="s">
        <v>34</v>
      </c>
      <c r="N3549" t="s">
        <v>37</v>
      </c>
      <c r="O3549" t="s">
        <v>37</v>
      </c>
      <c r="P3549" t="s">
        <v>34</v>
      </c>
      <c r="Q3549" t="s">
        <v>37</v>
      </c>
      <c r="R3549" t="s">
        <v>37</v>
      </c>
      <c r="S3549" t="s">
        <v>34</v>
      </c>
      <c r="T3549" t="s">
        <v>37</v>
      </c>
      <c r="U3549" t="s">
        <v>46</v>
      </c>
      <c r="V3549" t="s">
        <v>34</v>
      </c>
      <c r="W3549" t="s">
        <v>40</v>
      </c>
      <c r="X3549">
        <v>105.95</v>
      </c>
      <c r="Y3549">
        <v>2655.25</v>
      </c>
      <c r="Z3549">
        <v>0</v>
      </c>
      <c r="AA3549">
        <v>0</v>
      </c>
      <c r="AB3549">
        <v>1158.5</v>
      </c>
      <c r="AC3549">
        <v>3813.75</v>
      </c>
      <c r="AD3549" t="s">
        <v>52</v>
      </c>
      <c r="AE3549" t="s">
        <v>100</v>
      </c>
      <c r="AF3549" t="s">
        <v>308</v>
      </c>
      <c r="AG3549">
        <f t="shared" si="110"/>
        <v>1</v>
      </c>
      <c r="AH3549" t="str" cm="1">
        <f t="array" ref="AH3549">_xlfn.IFS(
X3549&lt;=20, "&lt;20",
AND(X3549&gt;=20, X3549&lt;50), "20-50",
AND(X3549&gt;=50, X3549&lt;100), "50-100",
X3549&gt;=100, "&gt;100"
)</f>
        <v>&gt;100</v>
      </c>
      <c r="AI3549">
        <f t="shared" si="111"/>
        <v>0</v>
      </c>
      <c r="AJ3549" t="str" cm="1">
        <f t="array" ref="AJ3549">_xlfn.IFS(
C3549&lt;=20, "&lt;20",
AND(C3549&gt;=20, C3549&lt;35), "20-35",
AND(C3549&gt;=35, C3549&lt;50), "35-50",
C3549&gt;=50, "50-100"
)</f>
        <v>50-100</v>
      </c>
      <c r="AK3549" t="str" cm="1">
        <f t="array" ref="AK3549">_xlfn.IFS(
G3549&lt;6, "&lt;6",
AND(G3549&gt;=6, G3549&lt;12), "6-12",
AND(G3549&gt;=12, G3549&lt;18), "12-18",  AND(G3549&gt;=18, G3549&lt;24), "18-24", G3549&gt;=24, "24-36")</f>
        <v>24-36</v>
      </c>
    </row>
    <row r="3550" spans="1:37" x14ac:dyDescent="0.3">
      <c r="A3550" t="s">
        <v>3650</v>
      </c>
      <c r="B3550" t="s">
        <v>44</v>
      </c>
      <c r="C3550">
        <v>24</v>
      </c>
      <c r="D3550" t="s">
        <v>34</v>
      </c>
      <c r="E3550" t="s">
        <v>124</v>
      </c>
      <c r="F3550">
        <v>0</v>
      </c>
      <c r="G3550">
        <v>7</v>
      </c>
      <c r="H3550" t="s">
        <v>70</v>
      </c>
      <c r="I3550" t="s">
        <v>37</v>
      </c>
      <c r="J3550" t="s">
        <v>34</v>
      </c>
      <c r="K3550" t="s">
        <v>37</v>
      </c>
      <c r="L3550" t="s">
        <v>38</v>
      </c>
      <c r="M3550" t="s">
        <v>37</v>
      </c>
      <c r="N3550" t="s">
        <v>37</v>
      </c>
      <c r="O3550" t="s">
        <v>37</v>
      </c>
      <c r="P3550" t="s">
        <v>34</v>
      </c>
      <c r="Q3550" t="s">
        <v>37</v>
      </c>
      <c r="R3550" t="s">
        <v>34</v>
      </c>
      <c r="S3550" t="s">
        <v>34</v>
      </c>
      <c r="T3550" t="s">
        <v>37</v>
      </c>
      <c r="U3550" t="s">
        <v>67</v>
      </c>
      <c r="V3550" t="s">
        <v>37</v>
      </c>
      <c r="W3550" t="s">
        <v>40</v>
      </c>
      <c r="X3550">
        <v>72</v>
      </c>
      <c r="Y3550">
        <v>4284.2</v>
      </c>
      <c r="Z3550">
        <v>0</v>
      </c>
      <c r="AA3550">
        <v>0</v>
      </c>
      <c r="AB3550">
        <v>397.42</v>
      </c>
      <c r="AC3550">
        <v>4681.62</v>
      </c>
      <c r="AD3550" t="s">
        <v>41</v>
      </c>
      <c r="AE3550" t="s">
        <v>42</v>
      </c>
      <c r="AF3550" t="s">
        <v>42</v>
      </c>
      <c r="AG3550">
        <f t="shared" si="110"/>
        <v>0</v>
      </c>
      <c r="AH3550" t="str" cm="1">
        <f t="array" ref="AH3550">_xlfn.IFS(
X3550&lt;=20, "&lt;20",
AND(X3550&gt;=20, X3550&lt;50), "20-50",
AND(X3550&gt;=50, X3550&lt;100), "50-100",
X3550&gt;=100, "&gt;100"
)</f>
        <v>50-100</v>
      </c>
      <c r="AI3550">
        <f t="shared" si="111"/>
        <v>0</v>
      </c>
      <c r="AJ3550" t="str" cm="1">
        <f t="array" ref="AJ3550">_xlfn.IFS(
C3550&lt;=20, "&lt;20",
AND(C3550&gt;=20, C3550&lt;35), "20-35",
AND(C3550&gt;=35, C3550&lt;50), "35-50",
C3550&gt;=50, "50-100"
)</f>
        <v>20-35</v>
      </c>
      <c r="AK3550" t="str" cm="1">
        <f t="array" ref="AK3550">_xlfn.IFS(
G3550&lt;6, "&lt;6",
AND(G3550&gt;=6, G3550&lt;12), "6-12",
AND(G3550&gt;=12, G3550&lt;18), "12-18",  AND(G3550&gt;=18, G3550&lt;24), "18-24", G3550&gt;=24, "24-36")</f>
        <v>6-12</v>
      </c>
    </row>
    <row r="3551" spans="1:37" x14ac:dyDescent="0.3">
      <c r="A3551" t="s">
        <v>3651</v>
      </c>
      <c r="B3551" t="s">
        <v>33</v>
      </c>
      <c r="C3551">
        <v>61</v>
      </c>
      <c r="D3551" t="s">
        <v>34</v>
      </c>
      <c r="E3551" t="s">
        <v>45</v>
      </c>
      <c r="F3551">
        <v>4</v>
      </c>
      <c r="G3551">
        <v>21</v>
      </c>
      <c r="H3551" t="s">
        <v>70</v>
      </c>
      <c r="I3551" t="s">
        <v>37</v>
      </c>
      <c r="J3551" t="s">
        <v>34</v>
      </c>
      <c r="K3551" t="s">
        <v>37</v>
      </c>
      <c r="L3551" t="s">
        <v>50</v>
      </c>
      <c r="M3551" t="s">
        <v>34</v>
      </c>
      <c r="N3551" t="s">
        <v>37</v>
      </c>
      <c r="O3551" t="s">
        <v>37</v>
      </c>
      <c r="P3551" t="s">
        <v>34</v>
      </c>
      <c r="Q3551" t="s">
        <v>37</v>
      </c>
      <c r="R3551" t="s">
        <v>34</v>
      </c>
      <c r="S3551" t="s">
        <v>34</v>
      </c>
      <c r="T3551" t="s">
        <v>37</v>
      </c>
      <c r="U3551" t="s">
        <v>46</v>
      </c>
      <c r="V3551" t="s">
        <v>37</v>
      </c>
      <c r="W3551" t="s">
        <v>40</v>
      </c>
      <c r="X3551">
        <v>90.4</v>
      </c>
      <c r="Y3551">
        <v>4494.6499999999996</v>
      </c>
      <c r="Z3551">
        <v>0</v>
      </c>
      <c r="AA3551">
        <v>0</v>
      </c>
      <c r="AB3551">
        <v>575.26</v>
      </c>
      <c r="AC3551">
        <v>5069.91</v>
      </c>
      <c r="AD3551" t="s">
        <v>41</v>
      </c>
      <c r="AE3551" t="s">
        <v>42</v>
      </c>
      <c r="AF3551" t="s">
        <v>42</v>
      </c>
      <c r="AG3551">
        <f t="shared" si="110"/>
        <v>0</v>
      </c>
      <c r="AH3551" t="str" cm="1">
        <f t="array" ref="AH3551">_xlfn.IFS(
X3551&lt;=20, "&lt;20",
AND(X3551&gt;=20, X3551&lt;50), "20-50",
AND(X3551&gt;=50, X3551&lt;100), "50-100",
X3551&gt;=100, "&gt;100"
)</f>
        <v>50-100</v>
      </c>
      <c r="AI3551">
        <f t="shared" si="111"/>
        <v>0</v>
      </c>
      <c r="AJ3551" t="str" cm="1">
        <f t="array" ref="AJ3551">_xlfn.IFS(
C3551&lt;=20, "&lt;20",
AND(C3551&gt;=20, C3551&lt;35), "20-35",
AND(C3551&gt;=35, C3551&lt;50), "35-50",
C3551&gt;=50, "50-100"
)</f>
        <v>50-100</v>
      </c>
      <c r="AK3551" t="str" cm="1">
        <f t="array" ref="AK3551">_xlfn.IFS(
G3551&lt;6, "&lt;6",
AND(G3551&gt;=6, G3551&lt;12), "6-12",
AND(G3551&gt;=12, G3551&lt;18), "12-18",  AND(G3551&gt;=18, G3551&lt;24), "18-24", G3551&gt;=24, "24-36")</f>
        <v>18-24</v>
      </c>
    </row>
    <row r="3552" spans="1:37" x14ac:dyDescent="0.3">
      <c r="A3552" t="s">
        <v>3652</v>
      </c>
      <c r="B3552" t="s">
        <v>44</v>
      </c>
      <c r="C3552">
        <v>31</v>
      </c>
      <c r="D3552" t="s">
        <v>34</v>
      </c>
      <c r="E3552" t="s">
        <v>90</v>
      </c>
      <c r="F3552">
        <v>1</v>
      </c>
      <c r="G3552">
        <v>13</v>
      </c>
      <c r="H3552" t="s">
        <v>36</v>
      </c>
      <c r="I3552" t="s">
        <v>37</v>
      </c>
      <c r="J3552" t="s">
        <v>34</v>
      </c>
      <c r="K3552" t="s">
        <v>37</v>
      </c>
      <c r="L3552" t="s">
        <v>38</v>
      </c>
      <c r="M3552" t="s">
        <v>34</v>
      </c>
      <c r="N3552" t="s">
        <v>34</v>
      </c>
      <c r="O3552" t="s">
        <v>34</v>
      </c>
      <c r="P3552" t="s">
        <v>34</v>
      </c>
      <c r="Q3552" t="s">
        <v>34</v>
      </c>
      <c r="R3552" t="s">
        <v>34</v>
      </c>
      <c r="S3552" t="s">
        <v>34</v>
      </c>
      <c r="T3552" t="s">
        <v>37</v>
      </c>
      <c r="U3552" t="s">
        <v>46</v>
      </c>
      <c r="V3552" t="s">
        <v>37</v>
      </c>
      <c r="W3552" t="s">
        <v>40</v>
      </c>
      <c r="X3552">
        <v>45.8</v>
      </c>
      <c r="Y3552">
        <v>45.8</v>
      </c>
      <c r="Z3552">
        <v>0</v>
      </c>
      <c r="AA3552">
        <v>0</v>
      </c>
      <c r="AB3552">
        <v>13.62</v>
      </c>
      <c r="AC3552">
        <v>59.42</v>
      </c>
      <c r="AD3552" t="s">
        <v>85</v>
      </c>
      <c r="AE3552" t="s">
        <v>42</v>
      </c>
      <c r="AF3552" t="s">
        <v>42</v>
      </c>
      <c r="AG3552">
        <f t="shared" si="110"/>
        <v>0</v>
      </c>
      <c r="AH3552" t="str" cm="1">
        <f t="array" ref="AH3552">_xlfn.IFS(
X3552&lt;=20, "&lt;20",
AND(X3552&gt;=20, X3552&lt;50), "20-50",
AND(X3552&gt;=50, X3552&lt;100), "50-100",
X3552&gt;=100, "&gt;100"
)</f>
        <v>20-50</v>
      </c>
      <c r="AI3552">
        <f t="shared" si="111"/>
        <v>1</v>
      </c>
      <c r="AJ3552" t="str" cm="1">
        <f t="array" ref="AJ3552">_xlfn.IFS(
C3552&lt;=20, "&lt;20",
AND(C3552&gt;=20, C3552&lt;35), "20-35",
AND(C3552&gt;=35, C3552&lt;50), "35-50",
C3552&gt;=50, "50-100"
)</f>
        <v>20-35</v>
      </c>
      <c r="AK3552" t="str" cm="1">
        <f t="array" ref="AK3552">_xlfn.IFS(
G3552&lt;6, "&lt;6",
AND(G3552&gt;=6, G3552&lt;12), "6-12",
AND(G3552&gt;=12, G3552&lt;18), "12-18",  AND(G3552&gt;=18, G3552&lt;24), "18-24", G3552&gt;=24, "24-36")</f>
        <v>12-18</v>
      </c>
    </row>
    <row r="3553" spans="1:37" x14ac:dyDescent="0.3">
      <c r="A3553" t="s">
        <v>3653</v>
      </c>
      <c r="B3553" t="s">
        <v>44</v>
      </c>
      <c r="C3553">
        <v>44</v>
      </c>
      <c r="D3553" t="s">
        <v>37</v>
      </c>
      <c r="E3553" t="s">
        <v>87</v>
      </c>
      <c r="F3553">
        <v>14</v>
      </c>
      <c r="G3553">
        <v>16</v>
      </c>
      <c r="H3553" t="s">
        <v>49</v>
      </c>
      <c r="I3553" t="s">
        <v>34</v>
      </c>
      <c r="J3553" t="s">
        <v>34</v>
      </c>
      <c r="K3553" t="s">
        <v>37</v>
      </c>
      <c r="L3553" t="s">
        <v>38</v>
      </c>
      <c r="M3553" t="s">
        <v>37</v>
      </c>
      <c r="N3553" t="s">
        <v>34</v>
      </c>
      <c r="O3553" t="s">
        <v>34</v>
      </c>
      <c r="P3553" t="s">
        <v>34</v>
      </c>
      <c r="Q3553" t="s">
        <v>34</v>
      </c>
      <c r="R3553" t="s">
        <v>34</v>
      </c>
      <c r="S3553" t="s">
        <v>34</v>
      </c>
      <c r="T3553" t="s">
        <v>34</v>
      </c>
      <c r="U3553" t="s">
        <v>46</v>
      </c>
      <c r="V3553" t="s">
        <v>34</v>
      </c>
      <c r="W3553" t="s">
        <v>40</v>
      </c>
      <c r="X3553">
        <v>29.35</v>
      </c>
      <c r="Y3553">
        <v>216.45</v>
      </c>
      <c r="Z3553">
        <v>0</v>
      </c>
      <c r="AA3553">
        <v>10</v>
      </c>
      <c r="AB3553">
        <v>0</v>
      </c>
      <c r="AC3553">
        <v>226.45</v>
      </c>
      <c r="AD3553" t="s">
        <v>41</v>
      </c>
      <c r="AE3553" t="s">
        <v>42</v>
      </c>
      <c r="AF3553" t="s">
        <v>42</v>
      </c>
      <c r="AG3553">
        <f t="shared" si="110"/>
        <v>0</v>
      </c>
      <c r="AH3553" t="str" cm="1">
        <f t="array" ref="AH3553">_xlfn.IFS(
X3553&lt;=20, "&lt;20",
AND(X3553&gt;=20, X3553&lt;50), "20-50",
AND(X3553&gt;=50, X3553&lt;100), "50-100",
X3553&gt;=100, "&gt;100"
)</f>
        <v>20-50</v>
      </c>
      <c r="AI3553">
        <f t="shared" si="111"/>
        <v>0</v>
      </c>
      <c r="AJ3553" t="str" cm="1">
        <f t="array" ref="AJ3553">_xlfn.IFS(
C3553&lt;=20, "&lt;20",
AND(C3553&gt;=20, C3553&lt;35), "20-35",
AND(C3553&gt;=35, C3553&lt;50), "35-50",
C3553&gt;=50, "50-100"
)</f>
        <v>35-50</v>
      </c>
      <c r="AK3553" t="str" cm="1">
        <f t="array" ref="AK3553">_xlfn.IFS(
G3553&lt;6, "&lt;6",
AND(G3553&gt;=6, G3553&lt;12), "6-12",
AND(G3553&gt;=12, G3553&lt;18), "12-18",  AND(G3553&gt;=18, G3553&lt;24), "18-24", G3553&gt;=24, "24-36")</f>
        <v>12-18</v>
      </c>
    </row>
    <row r="3554" spans="1:37" x14ac:dyDescent="0.3">
      <c r="A3554" t="s">
        <v>3654</v>
      </c>
      <c r="B3554" t="s">
        <v>33</v>
      </c>
      <c r="C3554">
        <v>33</v>
      </c>
      <c r="D3554" t="s">
        <v>37</v>
      </c>
      <c r="E3554" t="s">
        <v>164</v>
      </c>
      <c r="F3554">
        <v>2</v>
      </c>
      <c r="G3554">
        <v>15</v>
      </c>
      <c r="H3554" t="s">
        <v>36</v>
      </c>
      <c r="I3554" t="s">
        <v>37</v>
      </c>
      <c r="J3554" t="s">
        <v>34</v>
      </c>
      <c r="K3554" t="s">
        <v>37</v>
      </c>
      <c r="L3554" t="s">
        <v>50</v>
      </c>
      <c r="M3554" t="s">
        <v>34</v>
      </c>
      <c r="N3554" t="s">
        <v>34</v>
      </c>
      <c r="O3554" t="s">
        <v>34</v>
      </c>
      <c r="P3554" t="s">
        <v>34</v>
      </c>
      <c r="Q3554" t="s">
        <v>34</v>
      </c>
      <c r="R3554" t="s">
        <v>34</v>
      </c>
      <c r="S3554" t="s">
        <v>34</v>
      </c>
      <c r="T3554" t="s">
        <v>37</v>
      </c>
      <c r="U3554" t="s">
        <v>46</v>
      </c>
      <c r="V3554" t="s">
        <v>37</v>
      </c>
      <c r="W3554" t="s">
        <v>51</v>
      </c>
      <c r="X3554">
        <v>69.8</v>
      </c>
      <c r="Y3554">
        <v>69.8</v>
      </c>
      <c r="Z3554">
        <v>0</v>
      </c>
      <c r="AA3554">
        <v>0</v>
      </c>
      <c r="AB3554">
        <v>11.08</v>
      </c>
      <c r="AC3554">
        <v>80.88</v>
      </c>
      <c r="AD3554" t="s">
        <v>52</v>
      </c>
      <c r="AE3554" t="s">
        <v>58</v>
      </c>
      <c r="AF3554" t="s">
        <v>288</v>
      </c>
      <c r="AG3554">
        <f t="shared" si="110"/>
        <v>1</v>
      </c>
      <c r="AH3554" t="str" cm="1">
        <f t="array" ref="AH3554">_xlfn.IFS(
X3554&lt;=20, "&lt;20",
AND(X3554&gt;=20, X3554&lt;50), "20-50",
AND(X3554&gt;=50, X3554&lt;100), "50-100",
X3554&gt;=100, "&gt;100"
)</f>
        <v>50-100</v>
      </c>
      <c r="AI3554">
        <f t="shared" si="111"/>
        <v>0</v>
      </c>
      <c r="AJ3554" t="str" cm="1">
        <f t="array" ref="AJ3554">_xlfn.IFS(
C3554&lt;=20, "&lt;20",
AND(C3554&gt;=20, C3554&lt;35), "20-35",
AND(C3554&gt;=35, C3554&lt;50), "35-50",
C3554&gt;=50, "50-100"
)</f>
        <v>20-35</v>
      </c>
      <c r="AK3554" t="str" cm="1">
        <f t="array" ref="AK3554">_xlfn.IFS(
G3554&lt;6, "&lt;6",
AND(G3554&gt;=6, G3554&lt;12), "6-12",
AND(G3554&gt;=12, G3554&lt;18), "12-18",  AND(G3554&gt;=18, G3554&lt;24), "18-24", G3554&gt;=24, "24-36")</f>
        <v>12-18</v>
      </c>
    </row>
    <row r="3555" spans="1:37" x14ac:dyDescent="0.3">
      <c r="A3555" t="s">
        <v>3655</v>
      </c>
      <c r="B3555" t="s">
        <v>33</v>
      </c>
      <c r="C3555">
        <v>70</v>
      </c>
      <c r="D3555" t="s">
        <v>37</v>
      </c>
      <c r="E3555" t="s">
        <v>76</v>
      </c>
      <c r="F3555">
        <v>0</v>
      </c>
      <c r="G3555">
        <v>26</v>
      </c>
      <c r="H3555" t="s">
        <v>66</v>
      </c>
      <c r="I3555" t="s">
        <v>37</v>
      </c>
      <c r="J3555" t="s">
        <v>37</v>
      </c>
      <c r="K3555" t="s">
        <v>37</v>
      </c>
      <c r="L3555" t="s">
        <v>50</v>
      </c>
      <c r="M3555" t="s">
        <v>37</v>
      </c>
      <c r="N3555" t="s">
        <v>37</v>
      </c>
      <c r="O3555" t="s">
        <v>37</v>
      </c>
      <c r="P3555" t="s">
        <v>37</v>
      </c>
      <c r="Q3555" t="s">
        <v>37</v>
      </c>
      <c r="R3555" t="s">
        <v>37</v>
      </c>
      <c r="S3555" t="s">
        <v>37</v>
      </c>
      <c r="T3555" t="s">
        <v>37</v>
      </c>
      <c r="U3555" t="s">
        <v>67</v>
      </c>
      <c r="V3555" t="s">
        <v>37</v>
      </c>
      <c r="W3555" t="s">
        <v>143</v>
      </c>
      <c r="X3555">
        <v>114.5</v>
      </c>
      <c r="Y3555">
        <v>8331.9500000000007</v>
      </c>
      <c r="Z3555">
        <v>0</v>
      </c>
      <c r="AA3555">
        <v>0</v>
      </c>
      <c r="AB3555">
        <v>403.2</v>
      </c>
      <c r="AC3555">
        <v>8735.15</v>
      </c>
      <c r="AD3555" t="s">
        <v>41</v>
      </c>
      <c r="AE3555" t="s">
        <v>42</v>
      </c>
      <c r="AF3555" t="s">
        <v>42</v>
      </c>
      <c r="AG3555">
        <f t="shared" si="110"/>
        <v>0</v>
      </c>
      <c r="AH3555" t="str" cm="1">
        <f t="array" ref="AH3555">_xlfn.IFS(
X3555&lt;=20, "&lt;20",
AND(X3555&gt;=20, X3555&lt;50), "20-50",
AND(X3555&gt;=50, X3555&lt;100), "50-100",
X3555&gt;=100, "&gt;100"
)</f>
        <v>&gt;100</v>
      </c>
      <c r="AI3555">
        <f t="shared" si="111"/>
        <v>0</v>
      </c>
      <c r="AJ3555" t="str" cm="1">
        <f t="array" ref="AJ3555">_xlfn.IFS(
C3555&lt;=20, "&lt;20",
AND(C3555&gt;=20, C3555&lt;35), "20-35",
AND(C3555&gt;=35, C3555&lt;50), "35-50",
C3555&gt;=50, "50-100"
)</f>
        <v>50-100</v>
      </c>
      <c r="AK3555" t="str" cm="1">
        <f t="array" ref="AK3555">_xlfn.IFS(
G3555&lt;6, "&lt;6",
AND(G3555&gt;=6, G3555&lt;12), "6-12",
AND(G3555&gt;=12, G3555&lt;18), "12-18",  AND(G3555&gt;=18, G3555&lt;24), "18-24", G3555&gt;=24, "24-36")</f>
        <v>24-36</v>
      </c>
    </row>
    <row r="3556" spans="1:37" x14ac:dyDescent="0.3">
      <c r="A3556" t="s">
        <v>3656</v>
      </c>
      <c r="B3556" t="s">
        <v>33</v>
      </c>
      <c r="C3556">
        <v>42</v>
      </c>
      <c r="D3556" t="s">
        <v>37</v>
      </c>
      <c r="E3556" t="s">
        <v>87</v>
      </c>
      <c r="F3556">
        <v>0</v>
      </c>
      <c r="G3556">
        <v>6</v>
      </c>
      <c r="H3556" t="s">
        <v>70</v>
      </c>
      <c r="I3556" t="s">
        <v>37</v>
      </c>
      <c r="J3556" t="s">
        <v>34</v>
      </c>
      <c r="K3556" t="s">
        <v>37</v>
      </c>
      <c r="L3556" t="s">
        <v>72</v>
      </c>
      <c r="M3556" t="s">
        <v>37</v>
      </c>
      <c r="N3556" t="s">
        <v>34</v>
      </c>
      <c r="O3556" t="s">
        <v>34</v>
      </c>
      <c r="P3556" t="s">
        <v>34</v>
      </c>
      <c r="Q3556" t="s">
        <v>34</v>
      </c>
      <c r="R3556" t="s">
        <v>34</v>
      </c>
      <c r="S3556" t="s">
        <v>34</v>
      </c>
      <c r="T3556" t="s">
        <v>37</v>
      </c>
      <c r="U3556" t="s">
        <v>67</v>
      </c>
      <c r="V3556" t="s">
        <v>37</v>
      </c>
      <c r="W3556" t="s">
        <v>51</v>
      </c>
      <c r="X3556">
        <v>50.65</v>
      </c>
      <c r="Y3556">
        <v>3221.25</v>
      </c>
      <c r="Z3556">
        <v>37.04</v>
      </c>
      <c r="AA3556">
        <v>0</v>
      </c>
      <c r="AB3556">
        <v>1595.16</v>
      </c>
      <c r="AC3556">
        <v>4779.37</v>
      </c>
      <c r="AD3556" t="s">
        <v>41</v>
      </c>
      <c r="AE3556" t="s">
        <v>42</v>
      </c>
      <c r="AF3556" t="s">
        <v>42</v>
      </c>
      <c r="AG3556">
        <f t="shared" si="110"/>
        <v>0</v>
      </c>
      <c r="AH3556" t="str" cm="1">
        <f t="array" ref="AH3556">_xlfn.IFS(
X3556&lt;=20, "&lt;20",
AND(X3556&gt;=20, X3556&lt;50), "20-50",
AND(X3556&gt;=50, X3556&lt;100), "50-100",
X3556&gt;=100, "&gt;100"
)</f>
        <v>50-100</v>
      </c>
      <c r="AI3556">
        <f t="shared" si="111"/>
        <v>0</v>
      </c>
      <c r="AJ3556" t="str" cm="1">
        <f t="array" ref="AJ3556">_xlfn.IFS(
C3556&lt;=20, "&lt;20",
AND(C3556&gt;=20, C3556&lt;35), "20-35",
AND(C3556&gt;=35, C3556&lt;50), "35-50",
C3556&gt;=50, "50-100"
)</f>
        <v>35-50</v>
      </c>
      <c r="AK3556" t="str" cm="1">
        <f t="array" ref="AK3556">_xlfn.IFS(
G3556&lt;6, "&lt;6",
AND(G3556&gt;=6, G3556&lt;12), "6-12",
AND(G3556&gt;=12, G3556&lt;18), "12-18",  AND(G3556&gt;=18, G3556&lt;24), "18-24", G3556&gt;=24, "24-36")</f>
        <v>6-12</v>
      </c>
    </row>
    <row r="3557" spans="1:37" x14ac:dyDescent="0.3">
      <c r="A3557" t="s">
        <v>3657</v>
      </c>
      <c r="B3557" t="s">
        <v>44</v>
      </c>
      <c r="C3557">
        <v>49</v>
      </c>
      <c r="D3557" t="s">
        <v>37</v>
      </c>
      <c r="E3557" t="s">
        <v>74</v>
      </c>
      <c r="F3557">
        <v>12</v>
      </c>
      <c r="G3557">
        <v>7</v>
      </c>
      <c r="H3557" t="s">
        <v>70</v>
      </c>
      <c r="I3557" t="s">
        <v>37</v>
      </c>
      <c r="J3557" t="s">
        <v>37</v>
      </c>
      <c r="K3557" t="s">
        <v>37</v>
      </c>
      <c r="L3557" t="s">
        <v>50</v>
      </c>
      <c r="M3557" t="s">
        <v>34</v>
      </c>
      <c r="N3557" t="s">
        <v>34</v>
      </c>
      <c r="O3557" t="s">
        <v>37</v>
      </c>
      <c r="P3557" t="s">
        <v>34</v>
      </c>
      <c r="Q3557" t="s">
        <v>34</v>
      </c>
      <c r="R3557" t="s">
        <v>37</v>
      </c>
      <c r="S3557" t="s">
        <v>37</v>
      </c>
      <c r="T3557" t="s">
        <v>37</v>
      </c>
      <c r="U3557" t="s">
        <v>46</v>
      </c>
      <c r="V3557" t="s">
        <v>34</v>
      </c>
      <c r="W3557" t="s">
        <v>40</v>
      </c>
      <c r="X3557">
        <v>89.4</v>
      </c>
      <c r="Y3557">
        <v>4869.5</v>
      </c>
      <c r="Z3557">
        <v>0</v>
      </c>
      <c r="AA3557">
        <v>0</v>
      </c>
      <c r="AB3557">
        <v>1907.28</v>
      </c>
      <c r="AC3557">
        <v>6776.78</v>
      </c>
      <c r="AD3557" t="s">
        <v>41</v>
      </c>
      <c r="AE3557" t="s">
        <v>42</v>
      </c>
      <c r="AF3557" t="s">
        <v>42</v>
      </c>
      <c r="AG3557">
        <f t="shared" si="110"/>
        <v>0</v>
      </c>
      <c r="AH3557" t="str" cm="1">
        <f t="array" ref="AH3557">_xlfn.IFS(
X3557&lt;=20, "&lt;20",
AND(X3557&gt;=20, X3557&lt;50), "20-50",
AND(X3557&gt;=50, X3557&lt;100), "50-100",
X3557&gt;=100, "&gt;100"
)</f>
        <v>50-100</v>
      </c>
      <c r="AI3557">
        <f t="shared" si="111"/>
        <v>0</v>
      </c>
      <c r="AJ3557" t="str" cm="1">
        <f t="array" ref="AJ3557">_xlfn.IFS(
C3557&lt;=20, "&lt;20",
AND(C3557&gt;=20, C3557&lt;35), "20-35",
AND(C3557&gt;=35, C3557&lt;50), "35-50",
C3557&gt;=50, "50-100"
)</f>
        <v>35-50</v>
      </c>
      <c r="AK3557" t="str" cm="1">
        <f t="array" ref="AK3557">_xlfn.IFS(
G3557&lt;6, "&lt;6",
AND(G3557&gt;=6, G3557&lt;12), "6-12",
AND(G3557&gt;=12, G3557&lt;18), "12-18",  AND(G3557&gt;=18, G3557&lt;24), "18-24", G3557&gt;=24, "24-36")</f>
        <v>6-12</v>
      </c>
    </row>
    <row r="3558" spans="1:37" x14ac:dyDescent="0.3">
      <c r="A3558" t="s">
        <v>3658</v>
      </c>
      <c r="B3558" t="s">
        <v>44</v>
      </c>
      <c r="C3558">
        <v>41</v>
      </c>
      <c r="D3558" t="s">
        <v>37</v>
      </c>
      <c r="E3558" t="s">
        <v>114</v>
      </c>
      <c r="F3558">
        <v>1</v>
      </c>
      <c r="G3558">
        <v>20</v>
      </c>
      <c r="H3558" t="s">
        <v>36</v>
      </c>
      <c r="I3558" t="s">
        <v>37</v>
      </c>
      <c r="J3558" t="s">
        <v>37</v>
      </c>
      <c r="K3558" t="s">
        <v>37</v>
      </c>
      <c r="L3558" t="s">
        <v>38</v>
      </c>
      <c r="M3558" t="s">
        <v>34</v>
      </c>
      <c r="N3558" t="s">
        <v>37</v>
      </c>
      <c r="O3558" t="s">
        <v>34</v>
      </c>
      <c r="P3558" t="s">
        <v>37</v>
      </c>
      <c r="Q3558" t="s">
        <v>37</v>
      </c>
      <c r="R3558" t="s">
        <v>34</v>
      </c>
      <c r="S3558" t="s">
        <v>34</v>
      </c>
      <c r="T3558" t="s">
        <v>37</v>
      </c>
      <c r="U3558" t="s">
        <v>46</v>
      </c>
      <c r="V3558" t="s">
        <v>37</v>
      </c>
      <c r="W3558" t="s">
        <v>51</v>
      </c>
      <c r="X3558">
        <v>71.05</v>
      </c>
      <c r="Y3558">
        <v>2168.15</v>
      </c>
      <c r="Z3558">
        <v>0</v>
      </c>
      <c r="AA3558">
        <v>0</v>
      </c>
      <c r="AB3558">
        <v>198.4</v>
      </c>
      <c r="AC3558">
        <v>2366.5500000000002</v>
      </c>
      <c r="AD3558" t="s">
        <v>41</v>
      </c>
      <c r="AE3558" t="s">
        <v>42</v>
      </c>
      <c r="AF3558" t="s">
        <v>42</v>
      </c>
      <c r="AG3558">
        <f t="shared" si="110"/>
        <v>0</v>
      </c>
      <c r="AH3558" t="str" cm="1">
        <f t="array" ref="AH3558">_xlfn.IFS(
X3558&lt;=20, "&lt;20",
AND(X3558&gt;=20, X3558&lt;50), "20-50",
AND(X3558&gt;=50, X3558&lt;100), "50-100",
X3558&gt;=100, "&gt;100"
)</f>
        <v>50-100</v>
      </c>
      <c r="AI3558">
        <f t="shared" si="111"/>
        <v>0</v>
      </c>
      <c r="AJ3558" t="str" cm="1">
        <f t="array" ref="AJ3558">_xlfn.IFS(
C3558&lt;=20, "&lt;20",
AND(C3558&gt;=20, C3558&lt;35), "20-35",
AND(C3558&gt;=35, C3558&lt;50), "35-50",
C3558&gt;=50, "50-100"
)</f>
        <v>35-50</v>
      </c>
      <c r="AK3558" t="str" cm="1">
        <f t="array" ref="AK3558">_xlfn.IFS(
G3558&lt;6, "&lt;6",
AND(G3558&gt;=6, G3558&lt;12), "6-12",
AND(G3558&gt;=12, G3558&lt;18), "12-18",  AND(G3558&gt;=18, G3558&lt;24), "18-24", G3558&gt;=24, "24-36")</f>
        <v>18-24</v>
      </c>
    </row>
    <row r="3559" spans="1:37" x14ac:dyDescent="0.3">
      <c r="A3559" t="s">
        <v>3659</v>
      </c>
      <c r="B3559" t="s">
        <v>33</v>
      </c>
      <c r="C3559">
        <v>53</v>
      </c>
      <c r="D3559" t="s">
        <v>37</v>
      </c>
      <c r="E3559" t="s">
        <v>124</v>
      </c>
      <c r="F3559">
        <v>1</v>
      </c>
      <c r="G3559">
        <v>25</v>
      </c>
      <c r="H3559" t="s">
        <v>57</v>
      </c>
      <c r="I3559" t="s">
        <v>37</v>
      </c>
      <c r="J3559" t="s">
        <v>37</v>
      </c>
      <c r="K3559" t="s">
        <v>37</v>
      </c>
      <c r="L3559" t="s">
        <v>50</v>
      </c>
      <c r="M3559" t="s">
        <v>37</v>
      </c>
      <c r="N3559" t="s">
        <v>34</v>
      </c>
      <c r="O3559" t="s">
        <v>34</v>
      </c>
      <c r="P3559" t="s">
        <v>34</v>
      </c>
      <c r="Q3559" t="s">
        <v>37</v>
      </c>
      <c r="R3559" t="s">
        <v>37</v>
      </c>
      <c r="S3559" t="s">
        <v>37</v>
      </c>
      <c r="T3559" t="s">
        <v>37</v>
      </c>
      <c r="U3559" t="s">
        <v>46</v>
      </c>
      <c r="V3559" t="s">
        <v>34</v>
      </c>
      <c r="W3559" t="s">
        <v>51</v>
      </c>
      <c r="X3559">
        <v>98.55</v>
      </c>
      <c r="Y3559">
        <v>1008.55</v>
      </c>
      <c r="Z3559">
        <v>0</v>
      </c>
      <c r="AA3559">
        <v>0</v>
      </c>
      <c r="AB3559">
        <v>275.7</v>
      </c>
      <c r="AC3559">
        <v>1284.25</v>
      </c>
      <c r="AD3559" t="s">
        <v>52</v>
      </c>
      <c r="AE3559" t="s">
        <v>53</v>
      </c>
      <c r="AF3559" t="s">
        <v>91</v>
      </c>
      <c r="AG3559">
        <f t="shared" si="110"/>
        <v>1</v>
      </c>
      <c r="AH3559" t="str" cm="1">
        <f t="array" ref="AH3559">_xlfn.IFS(
X3559&lt;=20, "&lt;20",
AND(X3559&gt;=20, X3559&lt;50), "20-50",
AND(X3559&gt;=50, X3559&lt;100), "50-100",
X3559&gt;=100, "&gt;100"
)</f>
        <v>50-100</v>
      </c>
      <c r="AI3559">
        <f t="shared" si="111"/>
        <v>0</v>
      </c>
      <c r="AJ3559" t="str" cm="1">
        <f t="array" ref="AJ3559">_xlfn.IFS(
C3559&lt;=20, "&lt;20",
AND(C3559&gt;=20, C3559&lt;35), "20-35",
AND(C3559&gt;=35, C3559&lt;50), "35-50",
C3559&gt;=50, "50-100"
)</f>
        <v>50-100</v>
      </c>
      <c r="AK3559" t="str" cm="1">
        <f t="array" ref="AK3559">_xlfn.IFS(
G3559&lt;6, "&lt;6",
AND(G3559&gt;=6, G3559&lt;12), "6-12",
AND(G3559&gt;=12, G3559&lt;18), "12-18",  AND(G3559&gt;=18, G3559&lt;24), "18-24", G3559&gt;=24, "24-36")</f>
        <v>24-36</v>
      </c>
    </row>
    <row r="3560" spans="1:37" x14ac:dyDescent="0.3">
      <c r="A3560" t="s">
        <v>3660</v>
      </c>
      <c r="B3560" t="s">
        <v>33</v>
      </c>
      <c r="C3560">
        <v>56</v>
      </c>
      <c r="D3560" t="s">
        <v>37</v>
      </c>
      <c r="E3560" t="s">
        <v>164</v>
      </c>
      <c r="F3560">
        <v>15</v>
      </c>
      <c r="G3560">
        <v>4</v>
      </c>
      <c r="H3560" t="s">
        <v>70</v>
      </c>
      <c r="I3560" t="s">
        <v>37</v>
      </c>
      <c r="J3560" t="s">
        <v>37</v>
      </c>
      <c r="K3560" t="s">
        <v>37</v>
      </c>
      <c r="L3560" t="s">
        <v>50</v>
      </c>
      <c r="M3560" t="s">
        <v>37</v>
      </c>
      <c r="N3560" t="s">
        <v>37</v>
      </c>
      <c r="O3560" t="s">
        <v>37</v>
      </c>
      <c r="P3560" t="s">
        <v>34</v>
      </c>
      <c r="Q3560" t="s">
        <v>37</v>
      </c>
      <c r="R3560" t="s">
        <v>37</v>
      </c>
      <c r="S3560" t="s">
        <v>37</v>
      </c>
      <c r="T3560" t="s">
        <v>37</v>
      </c>
      <c r="U3560" t="s">
        <v>39</v>
      </c>
      <c r="V3560" t="s">
        <v>37</v>
      </c>
      <c r="W3560" t="s">
        <v>40</v>
      </c>
      <c r="X3560">
        <v>109.15</v>
      </c>
      <c r="Y3560">
        <v>6557.75</v>
      </c>
      <c r="Z3560">
        <v>0</v>
      </c>
      <c r="AA3560">
        <v>0</v>
      </c>
      <c r="AB3560">
        <v>2387.73</v>
      </c>
      <c r="AC3560">
        <v>8945.48</v>
      </c>
      <c r="AD3560" t="s">
        <v>41</v>
      </c>
      <c r="AE3560" t="s">
        <v>42</v>
      </c>
      <c r="AF3560" t="s">
        <v>42</v>
      </c>
      <c r="AG3560">
        <f t="shared" si="110"/>
        <v>0</v>
      </c>
      <c r="AH3560" t="str" cm="1">
        <f t="array" ref="AH3560">_xlfn.IFS(
X3560&lt;=20, "&lt;20",
AND(X3560&gt;=20, X3560&lt;50), "20-50",
AND(X3560&gt;=50, X3560&lt;100), "50-100",
X3560&gt;=100, "&gt;100"
)</f>
        <v>&gt;100</v>
      </c>
      <c r="AI3560">
        <f t="shared" si="111"/>
        <v>0</v>
      </c>
      <c r="AJ3560" t="str" cm="1">
        <f t="array" ref="AJ3560">_xlfn.IFS(
C3560&lt;=20, "&lt;20",
AND(C3560&gt;=20, C3560&lt;35), "20-35",
AND(C3560&gt;=35, C3560&lt;50), "35-50",
C3560&gt;=50, "50-100"
)</f>
        <v>50-100</v>
      </c>
      <c r="AK3560" t="str" cm="1">
        <f t="array" ref="AK3560">_xlfn.IFS(
G3560&lt;6, "&lt;6",
AND(G3560&gt;=6, G3560&lt;12), "6-12",
AND(G3560&gt;=12, G3560&lt;18), "12-18",  AND(G3560&gt;=18, G3560&lt;24), "18-24", G3560&gt;=24, "24-36")</f>
        <v>&lt;6</v>
      </c>
    </row>
    <row r="3561" spans="1:37" x14ac:dyDescent="0.3">
      <c r="A3561" t="s">
        <v>3661</v>
      </c>
      <c r="B3561" t="s">
        <v>33</v>
      </c>
      <c r="C3561">
        <v>41</v>
      </c>
      <c r="D3561" t="s">
        <v>34</v>
      </c>
      <c r="E3561" t="s">
        <v>74</v>
      </c>
      <c r="F3561">
        <v>10</v>
      </c>
      <c r="G3561">
        <v>22</v>
      </c>
      <c r="H3561" t="s">
        <v>36</v>
      </c>
      <c r="I3561" t="s">
        <v>37</v>
      </c>
      <c r="J3561" t="s">
        <v>34</v>
      </c>
      <c r="K3561" t="s">
        <v>37</v>
      </c>
      <c r="L3561" t="s">
        <v>50</v>
      </c>
      <c r="M3561" t="s">
        <v>37</v>
      </c>
      <c r="N3561" t="s">
        <v>34</v>
      </c>
      <c r="O3561" t="s">
        <v>37</v>
      </c>
      <c r="P3561" t="s">
        <v>37</v>
      </c>
      <c r="Q3561" t="s">
        <v>34</v>
      </c>
      <c r="R3561" t="s">
        <v>37</v>
      </c>
      <c r="S3561" t="s">
        <v>37</v>
      </c>
      <c r="T3561" t="s">
        <v>37</v>
      </c>
      <c r="U3561" t="s">
        <v>46</v>
      </c>
      <c r="V3561" t="s">
        <v>34</v>
      </c>
      <c r="W3561" t="s">
        <v>51</v>
      </c>
      <c r="X3561">
        <v>93</v>
      </c>
      <c r="Y3561">
        <v>870.25</v>
      </c>
      <c r="Z3561">
        <v>0</v>
      </c>
      <c r="AA3561">
        <v>0</v>
      </c>
      <c r="AB3561">
        <v>378.9</v>
      </c>
      <c r="AC3561">
        <v>1249.1500000000001</v>
      </c>
      <c r="AD3561" t="s">
        <v>41</v>
      </c>
      <c r="AE3561" t="s">
        <v>42</v>
      </c>
      <c r="AF3561" t="s">
        <v>42</v>
      </c>
      <c r="AG3561">
        <f t="shared" si="110"/>
        <v>0</v>
      </c>
      <c r="AH3561" t="str" cm="1">
        <f t="array" ref="AH3561">_xlfn.IFS(
X3561&lt;=20, "&lt;20",
AND(X3561&gt;=20, X3561&lt;50), "20-50",
AND(X3561&gt;=50, X3561&lt;100), "50-100",
X3561&gt;=100, "&gt;100"
)</f>
        <v>50-100</v>
      </c>
      <c r="AI3561">
        <f t="shared" si="111"/>
        <v>0</v>
      </c>
      <c r="AJ3561" t="str" cm="1">
        <f t="array" ref="AJ3561">_xlfn.IFS(
C3561&lt;=20, "&lt;20",
AND(C3561&gt;=20, C3561&lt;35), "20-35",
AND(C3561&gt;=35, C3561&lt;50), "35-50",
C3561&gt;=50, "50-100"
)</f>
        <v>35-50</v>
      </c>
      <c r="AK3561" t="str" cm="1">
        <f t="array" ref="AK3561">_xlfn.IFS(
G3561&lt;6, "&lt;6",
AND(G3561&gt;=6, G3561&lt;12), "6-12",
AND(G3561&gt;=12, G3561&lt;18), "12-18",  AND(G3561&gt;=18, G3561&lt;24), "18-24", G3561&gt;=24, "24-36")</f>
        <v>18-24</v>
      </c>
    </row>
    <row r="3562" spans="1:37" x14ac:dyDescent="0.3">
      <c r="A3562" t="s">
        <v>3662</v>
      </c>
      <c r="B3562" t="s">
        <v>44</v>
      </c>
      <c r="C3562">
        <v>71</v>
      </c>
      <c r="D3562" t="s">
        <v>37</v>
      </c>
      <c r="E3562" t="s">
        <v>124</v>
      </c>
      <c r="F3562">
        <v>12</v>
      </c>
      <c r="G3562">
        <v>4</v>
      </c>
      <c r="H3562" t="s">
        <v>36</v>
      </c>
      <c r="I3562" t="s">
        <v>34</v>
      </c>
      <c r="J3562" t="s">
        <v>34</v>
      </c>
      <c r="K3562" t="s">
        <v>37</v>
      </c>
      <c r="L3562" t="s">
        <v>38</v>
      </c>
      <c r="M3562" t="s">
        <v>34</v>
      </c>
      <c r="N3562" t="s">
        <v>34</v>
      </c>
      <c r="O3562" t="s">
        <v>34</v>
      </c>
      <c r="P3562" t="s">
        <v>37</v>
      </c>
      <c r="Q3562" t="s">
        <v>34</v>
      </c>
      <c r="R3562" t="s">
        <v>34</v>
      </c>
      <c r="S3562" t="s">
        <v>34</v>
      </c>
      <c r="T3562" t="s">
        <v>34</v>
      </c>
      <c r="U3562" t="s">
        <v>46</v>
      </c>
      <c r="V3562" t="s">
        <v>37</v>
      </c>
      <c r="W3562" t="s">
        <v>51</v>
      </c>
      <c r="X3562">
        <v>29.65</v>
      </c>
      <c r="Y3562">
        <v>291.39999999999998</v>
      </c>
      <c r="Z3562">
        <v>0</v>
      </c>
      <c r="AA3562">
        <v>110</v>
      </c>
      <c r="AB3562">
        <v>0</v>
      </c>
      <c r="AC3562">
        <v>401.4</v>
      </c>
      <c r="AD3562" t="s">
        <v>52</v>
      </c>
      <c r="AE3562" t="s">
        <v>94</v>
      </c>
      <c r="AF3562" t="s">
        <v>95</v>
      </c>
      <c r="AG3562">
        <f t="shared" si="110"/>
        <v>1</v>
      </c>
      <c r="AH3562" t="str" cm="1">
        <f t="array" ref="AH3562">_xlfn.IFS(
X3562&lt;=20, "&lt;20",
AND(X3562&gt;=20, X3562&lt;50), "20-50",
AND(X3562&gt;=50, X3562&lt;100), "50-100",
X3562&gt;=100, "&gt;100"
)</f>
        <v>20-50</v>
      </c>
      <c r="AI3562">
        <f t="shared" si="111"/>
        <v>0</v>
      </c>
      <c r="AJ3562" t="str" cm="1">
        <f t="array" ref="AJ3562">_xlfn.IFS(
C3562&lt;=20, "&lt;20",
AND(C3562&gt;=20, C3562&lt;35), "20-35",
AND(C3562&gt;=35, C3562&lt;50), "35-50",
C3562&gt;=50, "50-100"
)</f>
        <v>50-100</v>
      </c>
      <c r="AK3562" t="str" cm="1">
        <f t="array" ref="AK3562">_xlfn.IFS(
G3562&lt;6, "&lt;6",
AND(G3562&gt;=6, G3562&lt;12), "6-12",
AND(G3562&gt;=12, G3562&lt;18), "12-18",  AND(G3562&gt;=18, G3562&lt;24), "18-24", G3562&gt;=24, "24-36")</f>
        <v>&lt;6</v>
      </c>
    </row>
    <row r="3563" spans="1:37" x14ac:dyDescent="0.3">
      <c r="A3563" t="s">
        <v>3663</v>
      </c>
      <c r="B3563" t="s">
        <v>33</v>
      </c>
      <c r="C3563">
        <v>60</v>
      </c>
      <c r="D3563" t="s">
        <v>37</v>
      </c>
      <c r="E3563" t="s">
        <v>56</v>
      </c>
      <c r="F3563">
        <v>10</v>
      </c>
      <c r="G3563">
        <v>8</v>
      </c>
      <c r="H3563" t="s">
        <v>36</v>
      </c>
      <c r="I3563" t="s">
        <v>37</v>
      </c>
      <c r="J3563" t="s">
        <v>34</v>
      </c>
      <c r="K3563" t="s">
        <v>34</v>
      </c>
      <c r="L3563" t="s">
        <v>34</v>
      </c>
      <c r="M3563" t="s">
        <v>34</v>
      </c>
      <c r="N3563" t="s">
        <v>34</v>
      </c>
      <c r="O3563" t="s">
        <v>34</v>
      </c>
      <c r="P3563" t="s">
        <v>34</v>
      </c>
      <c r="Q3563" t="s">
        <v>34</v>
      </c>
      <c r="R3563" t="s">
        <v>34</v>
      </c>
      <c r="S3563" t="s">
        <v>34</v>
      </c>
      <c r="T3563" t="s">
        <v>34</v>
      </c>
      <c r="U3563" t="s">
        <v>46</v>
      </c>
      <c r="V3563" t="s">
        <v>34</v>
      </c>
      <c r="W3563" t="s">
        <v>51</v>
      </c>
      <c r="X3563">
        <v>19.95</v>
      </c>
      <c r="Y3563">
        <v>19.95</v>
      </c>
      <c r="Z3563">
        <v>0</v>
      </c>
      <c r="AA3563">
        <v>0</v>
      </c>
      <c r="AB3563">
        <v>17.61</v>
      </c>
      <c r="AC3563">
        <v>37.56</v>
      </c>
      <c r="AD3563" t="s">
        <v>52</v>
      </c>
      <c r="AE3563" t="s">
        <v>104</v>
      </c>
      <c r="AF3563" t="s">
        <v>150</v>
      </c>
      <c r="AG3563">
        <f t="shared" si="110"/>
        <v>1</v>
      </c>
      <c r="AH3563" t="str" cm="1">
        <f t="array" ref="AH3563">_xlfn.IFS(
X3563&lt;=20, "&lt;20",
AND(X3563&gt;=20, X3563&lt;50), "20-50",
AND(X3563&gt;=50, X3563&lt;100), "50-100",
X3563&gt;=100, "&gt;100"
)</f>
        <v>&lt;20</v>
      </c>
      <c r="AI3563">
        <f t="shared" si="111"/>
        <v>0</v>
      </c>
      <c r="AJ3563" t="str" cm="1">
        <f t="array" ref="AJ3563">_xlfn.IFS(
C3563&lt;=20, "&lt;20",
AND(C3563&gt;=20, C3563&lt;35), "20-35",
AND(C3563&gt;=35, C3563&lt;50), "35-50",
C3563&gt;=50, "50-100"
)</f>
        <v>50-100</v>
      </c>
      <c r="AK3563" t="str" cm="1">
        <f t="array" ref="AK3563">_xlfn.IFS(
G3563&lt;6, "&lt;6",
AND(G3563&gt;=6, G3563&lt;12), "6-12",
AND(G3563&gt;=12, G3563&lt;18), "12-18",  AND(G3563&gt;=18, G3563&lt;24), "18-24", G3563&gt;=24, "24-36")</f>
        <v>6-12</v>
      </c>
    </row>
    <row r="3564" spans="1:37" x14ac:dyDescent="0.3">
      <c r="A3564" t="s">
        <v>3664</v>
      </c>
      <c r="B3564" t="s">
        <v>33</v>
      </c>
      <c r="C3564">
        <v>53</v>
      </c>
      <c r="D3564" t="s">
        <v>34</v>
      </c>
      <c r="E3564" t="s">
        <v>48</v>
      </c>
      <c r="F3564">
        <v>7</v>
      </c>
      <c r="G3564">
        <v>17</v>
      </c>
      <c r="H3564" t="s">
        <v>36</v>
      </c>
      <c r="I3564" t="s">
        <v>37</v>
      </c>
      <c r="J3564" t="s">
        <v>34</v>
      </c>
      <c r="K3564" t="s">
        <v>34</v>
      </c>
      <c r="L3564" t="s">
        <v>34</v>
      </c>
      <c r="M3564" t="s">
        <v>34</v>
      </c>
      <c r="N3564" t="s">
        <v>34</v>
      </c>
      <c r="O3564" t="s">
        <v>34</v>
      </c>
      <c r="P3564" t="s">
        <v>34</v>
      </c>
      <c r="Q3564" t="s">
        <v>34</v>
      </c>
      <c r="R3564" t="s">
        <v>34</v>
      </c>
      <c r="S3564" t="s">
        <v>34</v>
      </c>
      <c r="T3564" t="s">
        <v>34</v>
      </c>
      <c r="U3564" t="s">
        <v>46</v>
      </c>
      <c r="V3564" t="s">
        <v>37</v>
      </c>
      <c r="W3564" t="s">
        <v>40</v>
      </c>
      <c r="X3564">
        <v>19.95</v>
      </c>
      <c r="Y3564">
        <v>59.25</v>
      </c>
      <c r="Z3564">
        <v>0</v>
      </c>
      <c r="AA3564">
        <v>0</v>
      </c>
      <c r="AB3564">
        <v>139.44</v>
      </c>
      <c r="AC3564">
        <v>198.69</v>
      </c>
      <c r="AD3564" t="s">
        <v>41</v>
      </c>
      <c r="AE3564" t="s">
        <v>42</v>
      </c>
      <c r="AF3564" t="s">
        <v>42</v>
      </c>
      <c r="AG3564">
        <f t="shared" si="110"/>
        <v>0</v>
      </c>
      <c r="AH3564" t="str" cm="1">
        <f t="array" ref="AH3564">_xlfn.IFS(
X3564&lt;=20, "&lt;20",
AND(X3564&gt;=20, X3564&lt;50), "20-50",
AND(X3564&gt;=50, X3564&lt;100), "50-100",
X3564&gt;=100, "&gt;100"
)</f>
        <v>&lt;20</v>
      </c>
      <c r="AI3564">
        <f t="shared" si="111"/>
        <v>0</v>
      </c>
      <c r="AJ3564" t="str" cm="1">
        <f t="array" ref="AJ3564">_xlfn.IFS(
C3564&lt;=20, "&lt;20",
AND(C3564&gt;=20, C3564&lt;35), "20-35",
AND(C3564&gt;=35, C3564&lt;50), "35-50",
C3564&gt;=50, "50-100"
)</f>
        <v>50-100</v>
      </c>
      <c r="AK3564" t="str" cm="1">
        <f t="array" ref="AK3564">_xlfn.IFS(
G3564&lt;6, "&lt;6",
AND(G3564&gt;=6, G3564&lt;12), "6-12",
AND(G3564&gt;=12, G3564&lt;18), "12-18",  AND(G3564&gt;=18, G3564&lt;24), "18-24", G3564&gt;=24, "24-36")</f>
        <v>12-18</v>
      </c>
    </row>
    <row r="3565" spans="1:37" x14ac:dyDescent="0.3">
      <c r="A3565" t="s">
        <v>3665</v>
      </c>
      <c r="B3565" t="s">
        <v>33</v>
      </c>
      <c r="C3565">
        <v>64</v>
      </c>
      <c r="D3565" t="s">
        <v>37</v>
      </c>
      <c r="E3565" t="s">
        <v>114</v>
      </c>
      <c r="F3565">
        <v>14</v>
      </c>
      <c r="G3565">
        <v>35</v>
      </c>
      <c r="H3565" t="s">
        <v>36</v>
      </c>
      <c r="I3565" t="s">
        <v>37</v>
      </c>
      <c r="J3565" t="s">
        <v>37</v>
      </c>
      <c r="K3565" t="s">
        <v>37</v>
      </c>
      <c r="L3565" t="s">
        <v>50</v>
      </c>
      <c r="M3565" t="s">
        <v>34</v>
      </c>
      <c r="N3565" t="s">
        <v>34</v>
      </c>
      <c r="O3565" t="s">
        <v>34</v>
      </c>
      <c r="P3565" t="s">
        <v>34</v>
      </c>
      <c r="Q3565" t="s">
        <v>37</v>
      </c>
      <c r="R3565" t="s">
        <v>37</v>
      </c>
      <c r="S3565" t="s">
        <v>34</v>
      </c>
      <c r="T3565" t="s">
        <v>37</v>
      </c>
      <c r="U3565" t="s">
        <v>67</v>
      </c>
      <c r="V3565" t="s">
        <v>34</v>
      </c>
      <c r="W3565" t="s">
        <v>51</v>
      </c>
      <c r="X3565">
        <v>94.75</v>
      </c>
      <c r="Y3565">
        <v>3653</v>
      </c>
      <c r="Z3565">
        <v>45.82</v>
      </c>
      <c r="AA3565">
        <v>0</v>
      </c>
      <c r="AB3565">
        <v>1784.48</v>
      </c>
      <c r="AC3565">
        <v>5391.66</v>
      </c>
      <c r="AD3565" t="s">
        <v>41</v>
      </c>
      <c r="AE3565" t="s">
        <v>42</v>
      </c>
      <c r="AF3565" t="s">
        <v>42</v>
      </c>
      <c r="AG3565">
        <f t="shared" si="110"/>
        <v>0</v>
      </c>
      <c r="AH3565" t="str" cm="1">
        <f t="array" ref="AH3565">_xlfn.IFS(
X3565&lt;=20, "&lt;20",
AND(X3565&gt;=20, X3565&lt;50), "20-50",
AND(X3565&gt;=50, X3565&lt;100), "50-100",
X3565&gt;=100, "&gt;100"
)</f>
        <v>50-100</v>
      </c>
      <c r="AI3565">
        <f t="shared" si="111"/>
        <v>0</v>
      </c>
      <c r="AJ3565" t="str" cm="1">
        <f t="array" ref="AJ3565">_xlfn.IFS(
C3565&lt;=20, "&lt;20",
AND(C3565&gt;=20, C3565&lt;35), "20-35",
AND(C3565&gt;=35, C3565&lt;50), "35-50",
C3565&gt;=50, "50-100"
)</f>
        <v>50-100</v>
      </c>
      <c r="AK3565" t="str" cm="1">
        <f t="array" ref="AK3565">_xlfn.IFS(
G3565&lt;6, "&lt;6",
AND(G3565&gt;=6, G3565&lt;12), "6-12",
AND(G3565&gt;=12, G3565&lt;18), "12-18",  AND(G3565&gt;=18, G3565&lt;24), "18-24", G3565&gt;=24, "24-36")</f>
        <v>24-36</v>
      </c>
    </row>
    <row r="3566" spans="1:37" x14ac:dyDescent="0.3">
      <c r="A3566" t="s">
        <v>3666</v>
      </c>
      <c r="B3566" t="s">
        <v>33</v>
      </c>
      <c r="C3566">
        <v>39</v>
      </c>
      <c r="D3566" t="s">
        <v>37</v>
      </c>
      <c r="E3566" t="s">
        <v>74</v>
      </c>
      <c r="F3566">
        <v>9</v>
      </c>
      <c r="G3566">
        <v>22</v>
      </c>
      <c r="H3566" t="s">
        <v>36</v>
      </c>
      <c r="I3566" t="s">
        <v>37</v>
      </c>
      <c r="J3566" t="s">
        <v>34</v>
      </c>
      <c r="K3566" t="s">
        <v>37</v>
      </c>
      <c r="L3566" t="s">
        <v>50</v>
      </c>
      <c r="M3566" t="s">
        <v>34</v>
      </c>
      <c r="N3566" t="s">
        <v>37</v>
      </c>
      <c r="O3566" t="s">
        <v>34</v>
      </c>
      <c r="P3566" t="s">
        <v>34</v>
      </c>
      <c r="Q3566" t="s">
        <v>34</v>
      </c>
      <c r="R3566" t="s">
        <v>34</v>
      </c>
      <c r="S3566" t="s">
        <v>34</v>
      </c>
      <c r="T3566" t="s">
        <v>37</v>
      </c>
      <c r="U3566" t="s">
        <v>46</v>
      </c>
      <c r="V3566" t="s">
        <v>34</v>
      </c>
      <c r="W3566" t="s">
        <v>51</v>
      </c>
      <c r="X3566">
        <v>75.099999999999994</v>
      </c>
      <c r="Y3566">
        <v>1212.8499999999999</v>
      </c>
      <c r="Z3566">
        <v>0</v>
      </c>
      <c r="AA3566">
        <v>0</v>
      </c>
      <c r="AB3566">
        <v>608.32000000000005</v>
      </c>
      <c r="AC3566">
        <v>1821.17</v>
      </c>
      <c r="AD3566" t="s">
        <v>41</v>
      </c>
      <c r="AE3566" t="s">
        <v>42</v>
      </c>
      <c r="AF3566" t="s">
        <v>42</v>
      </c>
      <c r="AG3566">
        <f t="shared" si="110"/>
        <v>0</v>
      </c>
      <c r="AH3566" t="str" cm="1">
        <f t="array" ref="AH3566">_xlfn.IFS(
X3566&lt;=20, "&lt;20",
AND(X3566&gt;=20, X3566&lt;50), "20-50",
AND(X3566&gt;=50, X3566&lt;100), "50-100",
X3566&gt;=100, "&gt;100"
)</f>
        <v>50-100</v>
      </c>
      <c r="AI3566">
        <f t="shared" si="111"/>
        <v>0</v>
      </c>
      <c r="AJ3566" t="str" cm="1">
        <f t="array" ref="AJ3566">_xlfn.IFS(
C3566&lt;=20, "&lt;20",
AND(C3566&gt;=20, C3566&lt;35), "20-35",
AND(C3566&gt;=35, C3566&lt;50), "35-50",
C3566&gt;=50, "50-100"
)</f>
        <v>35-50</v>
      </c>
      <c r="AK3566" t="str" cm="1">
        <f t="array" ref="AK3566">_xlfn.IFS(
G3566&lt;6, "&lt;6",
AND(G3566&gt;=6, G3566&lt;12), "6-12",
AND(G3566&gt;=12, G3566&lt;18), "12-18",  AND(G3566&gt;=18, G3566&lt;24), "18-24", G3566&gt;=24, "24-36")</f>
        <v>18-24</v>
      </c>
    </row>
    <row r="3567" spans="1:37" x14ac:dyDescent="0.3">
      <c r="A3567" t="s">
        <v>3667</v>
      </c>
      <c r="B3567" t="s">
        <v>44</v>
      </c>
      <c r="C3567">
        <v>33</v>
      </c>
      <c r="D3567" t="s">
        <v>37</v>
      </c>
      <c r="E3567" t="s">
        <v>90</v>
      </c>
      <c r="F3567">
        <v>14</v>
      </c>
      <c r="G3567">
        <v>7</v>
      </c>
      <c r="H3567" t="s">
        <v>66</v>
      </c>
      <c r="I3567" t="s">
        <v>37</v>
      </c>
      <c r="J3567" t="s">
        <v>34</v>
      </c>
      <c r="K3567" t="s">
        <v>34</v>
      </c>
      <c r="L3567" t="s">
        <v>34</v>
      </c>
      <c r="M3567" t="s">
        <v>34</v>
      </c>
      <c r="N3567" t="s">
        <v>34</v>
      </c>
      <c r="O3567" t="s">
        <v>34</v>
      </c>
      <c r="P3567" t="s">
        <v>34</v>
      </c>
      <c r="Q3567" t="s">
        <v>34</v>
      </c>
      <c r="R3567" t="s">
        <v>34</v>
      </c>
      <c r="S3567" t="s">
        <v>34</v>
      </c>
      <c r="T3567" t="s">
        <v>34</v>
      </c>
      <c r="U3567" t="s">
        <v>67</v>
      </c>
      <c r="V3567" t="s">
        <v>34</v>
      </c>
      <c r="W3567" t="s">
        <v>51</v>
      </c>
      <c r="X3567">
        <v>19.95</v>
      </c>
      <c r="Y3567">
        <v>1311.75</v>
      </c>
      <c r="Z3567">
        <v>0</v>
      </c>
      <c r="AA3567">
        <v>0</v>
      </c>
      <c r="AB3567">
        <v>1026.44</v>
      </c>
      <c r="AC3567">
        <v>2338.19</v>
      </c>
      <c r="AD3567" t="s">
        <v>41</v>
      </c>
      <c r="AE3567" t="s">
        <v>42</v>
      </c>
      <c r="AF3567" t="s">
        <v>42</v>
      </c>
      <c r="AG3567">
        <f t="shared" si="110"/>
        <v>0</v>
      </c>
      <c r="AH3567" t="str" cm="1">
        <f t="array" ref="AH3567">_xlfn.IFS(
X3567&lt;=20, "&lt;20",
AND(X3567&gt;=20, X3567&lt;50), "20-50",
AND(X3567&gt;=50, X3567&lt;100), "50-100",
X3567&gt;=100, "&gt;100"
)</f>
        <v>&lt;20</v>
      </c>
      <c r="AI3567">
        <f t="shared" si="111"/>
        <v>0</v>
      </c>
      <c r="AJ3567" t="str" cm="1">
        <f t="array" ref="AJ3567">_xlfn.IFS(
C3567&lt;=20, "&lt;20",
AND(C3567&gt;=20, C3567&lt;35), "20-35",
AND(C3567&gt;=35, C3567&lt;50), "35-50",
C3567&gt;=50, "50-100"
)</f>
        <v>20-35</v>
      </c>
      <c r="AK3567" t="str" cm="1">
        <f t="array" ref="AK3567">_xlfn.IFS(
G3567&lt;6, "&lt;6",
AND(G3567&gt;=6, G3567&lt;12), "6-12",
AND(G3567&gt;=12, G3567&lt;18), "12-18",  AND(G3567&gt;=18, G3567&lt;24), "18-24", G3567&gt;=24, "24-36")</f>
        <v>6-12</v>
      </c>
    </row>
    <row r="3568" spans="1:37" x14ac:dyDescent="0.3">
      <c r="A3568" t="s">
        <v>3668</v>
      </c>
      <c r="B3568" t="s">
        <v>44</v>
      </c>
      <c r="C3568">
        <v>52</v>
      </c>
      <c r="D3568" t="s">
        <v>37</v>
      </c>
      <c r="E3568" t="s">
        <v>61</v>
      </c>
      <c r="F3568">
        <v>7</v>
      </c>
      <c r="G3568">
        <v>29</v>
      </c>
      <c r="H3568" t="s">
        <v>36</v>
      </c>
      <c r="I3568" t="s">
        <v>37</v>
      </c>
      <c r="J3568" t="s">
        <v>34</v>
      </c>
      <c r="K3568" t="s">
        <v>34</v>
      </c>
      <c r="L3568" t="s">
        <v>34</v>
      </c>
      <c r="M3568" t="s">
        <v>34</v>
      </c>
      <c r="N3568" t="s">
        <v>34</v>
      </c>
      <c r="O3568" t="s">
        <v>34</v>
      </c>
      <c r="P3568" t="s">
        <v>34</v>
      </c>
      <c r="Q3568" t="s">
        <v>34</v>
      </c>
      <c r="R3568" t="s">
        <v>34</v>
      </c>
      <c r="S3568" t="s">
        <v>34</v>
      </c>
      <c r="T3568" t="s">
        <v>34</v>
      </c>
      <c r="U3568" t="s">
        <v>67</v>
      </c>
      <c r="V3568" t="s">
        <v>34</v>
      </c>
      <c r="W3568" t="s">
        <v>40</v>
      </c>
      <c r="X3568">
        <v>19.7</v>
      </c>
      <c r="Y3568">
        <v>406.95</v>
      </c>
      <c r="Z3568">
        <v>0</v>
      </c>
      <c r="AA3568">
        <v>0</v>
      </c>
      <c r="AB3568">
        <v>317.39999999999998</v>
      </c>
      <c r="AC3568">
        <v>724.35</v>
      </c>
      <c r="AD3568" t="s">
        <v>41</v>
      </c>
      <c r="AE3568" t="s">
        <v>42</v>
      </c>
      <c r="AF3568" t="s">
        <v>42</v>
      </c>
      <c r="AG3568">
        <f t="shared" si="110"/>
        <v>0</v>
      </c>
      <c r="AH3568" t="str" cm="1">
        <f t="array" ref="AH3568">_xlfn.IFS(
X3568&lt;=20, "&lt;20",
AND(X3568&gt;=20, X3568&lt;50), "20-50",
AND(X3568&gt;=50, X3568&lt;100), "50-100",
X3568&gt;=100, "&gt;100"
)</f>
        <v>&lt;20</v>
      </c>
      <c r="AI3568">
        <f t="shared" si="111"/>
        <v>0</v>
      </c>
      <c r="AJ3568" t="str" cm="1">
        <f t="array" ref="AJ3568">_xlfn.IFS(
C3568&lt;=20, "&lt;20",
AND(C3568&gt;=20, C3568&lt;35), "20-35",
AND(C3568&gt;=35, C3568&lt;50), "35-50",
C3568&gt;=50, "50-100"
)</f>
        <v>50-100</v>
      </c>
      <c r="AK3568" t="str" cm="1">
        <f t="array" ref="AK3568">_xlfn.IFS(
G3568&lt;6, "&lt;6",
AND(G3568&gt;=6, G3568&lt;12), "6-12",
AND(G3568&gt;=12, G3568&lt;18), "12-18",  AND(G3568&gt;=18, G3568&lt;24), "18-24", G3568&gt;=24, "24-36")</f>
        <v>24-36</v>
      </c>
    </row>
    <row r="3569" spans="1:37" x14ac:dyDescent="0.3">
      <c r="A3569" t="s">
        <v>3669</v>
      </c>
      <c r="B3569" t="s">
        <v>33</v>
      </c>
      <c r="C3569">
        <v>26</v>
      </c>
      <c r="D3569" t="s">
        <v>37</v>
      </c>
      <c r="E3569" t="s">
        <v>109</v>
      </c>
      <c r="F3569">
        <v>4</v>
      </c>
      <c r="G3569">
        <v>6</v>
      </c>
      <c r="H3569" t="s">
        <v>36</v>
      </c>
      <c r="I3569" t="s">
        <v>37</v>
      </c>
      <c r="J3569" t="s">
        <v>34</v>
      </c>
      <c r="K3569" t="s">
        <v>37</v>
      </c>
      <c r="L3569" t="s">
        <v>38</v>
      </c>
      <c r="M3569" t="s">
        <v>37</v>
      </c>
      <c r="N3569" t="s">
        <v>37</v>
      </c>
      <c r="O3569" t="s">
        <v>37</v>
      </c>
      <c r="P3569" t="s">
        <v>37</v>
      </c>
      <c r="Q3569" t="s">
        <v>34</v>
      </c>
      <c r="R3569" t="s">
        <v>37</v>
      </c>
      <c r="S3569" t="s">
        <v>37</v>
      </c>
      <c r="T3569" t="s">
        <v>37</v>
      </c>
      <c r="U3569" t="s">
        <v>67</v>
      </c>
      <c r="V3569" t="s">
        <v>37</v>
      </c>
      <c r="W3569" t="s">
        <v>143</v>
      </c>
      <c r="X3569">
        <v>74.349999999999994</v>
      </c>
      <c r="Y3569">
        <v>4759.55</v>
      </c>
      <c r="Z3569">
        <v>0</v>
      </c>
      <c r="AA3569">
        <v>0</v>
      </c>
      <c r="AB3569">
        <v>1153.92</v>
      </c>
      <c r="AC3569">
        <v>5913.47</v>
      </c>
      <c r="AD3569" t="s">
        <v>41</v>
      </c>
      <c r="AE3569" t="s">
        <v>42</v>
      </c>
      <c r="AF3569" t="s">
        <v>42</v>
      </c>
      <c r="AG3569">
        <f t="shared" si="110"/>
        <v>0</v>
      </c>
      <c r="AH3569" t="str" cm="1">
        <f t="array" ref="AH3569">_xlfn.IFS(
X3569&lt;=20, "&lt;20",
AND(X3569&gt;=20, X3569&lt;50), "20-50",
AND(X3569&gt;=50, X3569&lt;100), "50-100",
X3569&gt;=100, "&gt;100"
)</f>
        <v>50-100</v>
      </c>
      <c r="AI3569">
        <f t="shared" si="111"/>
        <v>0</v>
      </c>
      <c r="AJ3569" t="str" cm="1">
        <f t="array" ref="AJ3569">_xlfn.IFS(
C3569&lt;=20, "&lt;20",
AND(C3569&gt;=20, C3569&lt;35), "20-35",
AND(C3569&gt;=35, C3569&lt;50), "35-50",
C3569&gt;=50, "50-100"
)</f>
        <v>20-35</v>
      </c>
      <c r="AK3569" t="str" cm="1">
        <f t="array" ref="AK3569">_xlfn.IFS(
G3569&lt;6, "&lt;6",
AND(G3569&gt;=6, G3569&lt;12), "6-12",
AND(G3569&gt;=12, G3569&lt;18), "12-18",  AND(G3569&gt;=18, G3569&lt;24), "18-24", G3569&gt;=24, "24-36")</f>
        <v>6-12</v>
      </c>
    </row>
    <row r="3570" spans="1:37" x14ac:dyDescent="0.3">
      <c r="A3570" t="s">
        <v>3670</v>
      </c>
      <c r="B3570" t="s">
        <v>44</v>
      </c>
      <c r="C3570">
        <v>30</v>
      </c>
      <c r="D3570" t="s">
        <v>37</v>
      </c>
      <c r="E3570" t="s">
        <v>45</v>
      </c>
      <c r="F3570">
        <v>2</v>
      </c>
      <c r="G3570">
        <v>27</v>
      </c>
      <c r="H3570" t="s">
        <v>36</v>
      </c>
      <c r="I3570" t="s">
        <v>37</v>
      </c>
      <c r="J3570" t="s">
        <v>34</v>
      </c>
      <c r="K3570" t="s">
        <v>37</v>
      </c>
      <c r="L3570" t="s">
        <v>50</v>
      </c>
      <c r="M3570" t="s">
        <v>34</v>
      </c>
      <c r="N3570" t="s">
        <v>37</v>
      </c>
      <c r="O3570" t="s">
        <v>37</v>
      </c>
      <c r="P3570" t="s">
        <v>37</v>
      </c>
      <c r="Q3570" t="s">
        <v>37</v>
      </c>
      <c r="R3570" t="s">
        <v>34</v>
      </c>
      <c r="S3570" t="s">
        <v>34</v>
      </c>
      <c r="T3570" t="s">
        <v>37</v>
      </c>
      <c r="U3570" t="s">
        <v>39</v>
      </c>
      <c r="V3570" t="s">
        <v>34</v>
      </c>
      <c r="W3570" t="s">
        <v>51</v>
      </c>
      <c r="X3570">
        <v>92.9</v>
      </c>
      <c r="Y3570">
        <v>2768.35</v>
      </c>
      <c r="Z3570">
        <v>0</v>
      </c>
      <c r="AA3570">
        <v>0</v>
      </c>
      <c r="AB3570">
        <v>765.52</v>
      </c>
      <c r="AC3570">
        <v>3533.87</v>
      </c>
      <c r="AD3570" t="s">
        <v>41</v>
      </c>
      <c r="AE3570" t="s">
        <v>42</v>
      </c>
      <c r="AF3570" t="s">
        <v>42</v>
      </c>
      <c r="AG3570">
        <f t="shared" si="110"/>
        <v>0</v>
      </c>
      <c r="AH3570" t="str" cm="1">
        <f t="array" ref="AH3570">_xlfn.IFS(
X3570&lt;=20, "&lt;20",
AND(X3570&gt;=20, X3570&lt;50), "20-50",
AND(X3570&gt;=50, X3570&lt;100), "50-100",
X3570&gt;=100, "&gt;100"
)</f>
        <v>50-100</v>
      </c>
      <c r="AI3570">
        <f t="shared" si="111"/>
        <v>0</v>
      </c>
      <c r="AJ3570" t="str" cm="1">
        <f t="array" ref="AJ3570">_xlfn.IFS(
C3570&lt;=20, "&lt;20",
AND(C3570&gt;=20, C3570&lt;35), "20-35",
AND(C3570&gt;=35, C3570&lt;50), "35-50",
C3570&gt;=50, "50-100"
)</f>
        <v>20-35</v>
      </c>
      <c r="AK3570" t="str" cm="1">
        <f t="array" ref="AK3570">_xlfn.IFS(
G3570&lt;6, "&lt;6",
AND(G3570&gt;=6, G3570&lt;12), "6-12",
AND(G3570&gt;=12, G3570&lt;18), "12-18",  AND(G3570&gt;=18, G3570&lt;24), "18-24", G3570&gt;=24, "24-36")</f>
        <v>24-36</v>
      </c>
    </row>
    <row r="3571" spans="1:37" x14ac:dyDescent="0.3">
      <c r="A3571" t="s">
        <v>3671</v>
      </c>
      <c r="B3571" t="s">
        <v>44</v>
      </c>
      <c r="C3571">
        <v>40</v>
      </c>
      <c r="D3571" t="s">
        <v>37</v>
      </c>
      <c r="E3571" t="s">
        <v>61</v>
      </c>
      <c r="F3571">
        <v>7</v>
      </c>
      <c r="G3571">
        <v>15</v>
      </c>
      <c r="H3571" t="s">
        <v>66</v>
      </c>
      <c r="I3571" t="s">
        <v>37</v>
      </c>
      <c r="J3571" t="s">
        <v>37</v>
      </c>
      <c r="K3571" t="s">
        <v>37</v>
      </c>
      <c r="L3571" t="s">
        <v>50</v>
      </c>
      <c r="M3571" t="s">
        <v>37</v>
      </c>
      <c r="N3571" t="s">
        <v>37</v>
      </c>
      <c r="O3571" t="s">
        <v>37</v>
      </c>
      <c r="P3571" t="s">
        <v>37</v>
      </c>
      <c r="Q3571" t="s">
        <v>34</v>
      </c>
      <c r="R3571" t="s">
        <v>34</v>
      </c>
      <c r="S3571" t="s">
        <v>34</v>
      </c>
      <c r="T3571" t="s">
        <v>34</v>
      </c>
      <c r="U3571" t="s">
        <v>39</v>
      </c>
      <c r="V3571" t="s">
        <v>37</v>
      </c>
      <c r="W3571" t="s">
        <v>40</v>
      </c>
      <c r="X3571">
        <v>95.15</v>
      </c>
      <c r="Y3571">
        <v>6770.85</v>
      </c>
      <c r="Z3571">
        <v>0</v>
      </c>
      <c r="AA3571">
        <v>0</v>
      </c>
      <c r="AB3571">
        <v>2451.63</v>
      </c>
      <c r="AC3571">
        <v>9222.48</v>
      </c>
      <c r="AD3571" t="s">
        <v>41</v>
      </c>
      <c r="AE3571" t="s">
        <v>42</v>
      </c>
      <c r="AF3571" t="s">
        <v>42</v>
      </c>
      <c r="AG3571">
        <f t="shared" si="110"/>
        <v>0</v>
      </c>
      <c r="AH3571" t="str" cm="1">
        <f t="array" ref="AH3571">_xlfn.IFS(
X3571&lt;=20, "&lt;20",
AND(X3571&gt;=20, X3571&lt;50), "20-50",
AND(X3571&gt;=50, X3571&lt;100), "50-100",
X3571&gt;=100, "&gt;100"
)</f>
        <v>50-100</v>
      </c>
      <c r="AI3571">
        <f t="shared" si="111"/>
        <v>0</v>
      </c>
      <c r="AJ3571" t="str" cm="1">
        <f t="array" ref="AJ3571">_xlfn.IFS(
C3571&lt;=20, "&lt;20",
AND(C3571&gt;=20, C3571&lt;35), "20-35",
AND(C3571&gt;=35, C3571&lt;50), "35-50",
C3571&gt;=50, "50-100"
)</f>
        <v>35-50</v>
      </c>
      <c r="AK3571" t="str" cm="1">
        <f t="array" ref="AK3571">_xlfn.IFS(
G3571&lt;6, "&lt;6",
AND(G3571&gt;=6, G3571&lt;12), "6-12",
AND(G3571&gt;=12, G3571&lt;18), "12-18",  AND(G3571&gt;=18, G3571&lt;24), "18-24", G3571&gt;=24, "24-36")</f>
        <v>12-18</v>
      </c>
    </row>
    <row r="3572" spans="1:37" x14ac:dyDescent="0.3">
      <c r="A3572" t="s">
        <v>3672</v>
      </c>
      <c r="B3572" t="s">
        <v>44</v>
      </c>
      <c r="C3572">
        <v>45</v>
      </c>
      <c r="D3572" t="s">
        <v>37</v>
      </c>
      <c r="E3572" t="s">
        <v>74</v>
      </c>
      <c r="F3572">
        <v>15</v>
      </c>
      <c r="G3572">
        <v>33</v>
      </c>
      <c r="H3572" t="s">
        <v>36</v>
      </c>
      <c r="I3572" t="s">
        <v>37</v>
      </c>
      <c r="J3572" t="s">
        <v>34</v>
      </c>
      <c r="K3572" t="s">
        <v>37</v>
      </c>
      <c r="L3572" t="s">
        <v>50</v>
      </c>
      <c r="M3572" t="s">
        <v>34</v>
      </c>
      <c r="N3572" t="s">
        <v>37</v>
      </c>
      <c r="O3572" t="s">
        <v>37</v>
      </c>
      <c r="P3572" t="s">
        <v>37</v>
      </c>
      <c r="Q3572" t="s">
        <v>37</v>
      </c>
      <c r="R3572" t="s">
        <v>37</v>
      </c>
      <c r="S3572" t="s">
        <v>37</v>
      </c>
      <c r="T3572" t="s">
        <v>37</v>
      </c>
      <c r="U3572" t="s">
        <v>39</v>
      </c>
      <c r="V3572" t="s">
        <v>37</v>
      </c>
      <c r="W3572" t="s">
        <v>40</v>
      </c>
      <c r="X3572">
        <v>104.55</v>
      </c>
      <c r="Y3572">
        <v>2239.4</v>
      </c>
      <c r="Z3572">
        <v>0</v>
      </c>
      <c r="AA3572">
        <v>0</v>
      </c>
      <c r="AB3572">
        <v>762.51</v>
      </c>
      <c r="AC3572">
        <v>3001.91</v>
      </c>
      <c r="AD3572" t="s">
        <v>41</v>
      </c>
      <c r="AE3572" t="s">
        <v>42</v>
      </c>
      <c r="AF3572" t="s">
        <v>42</v>
      </c>
      <c r="AG3572">
        <f t="shared" si="110"/>
        <v>0</v>
      </c>
      <c r="AH3572" t="str" cm="1">
        <f t="array" ref="AH3572">_xlfn.IFS(
X3572&lt;=20, "&lt;20",
AND(X3572&gt;=20, X3572&lt;50), "20-50",
AND(X3572&gt;=50, X3572&lt;100), "50-100",
X3572&gt;=100, "&gt;100"
)</f>
        <v>&gt;100</v>
      </c>
      <c r="AI3572">
        <f t="shared" si="111"/>
        <v>0</v>
      </c>
      <c r="AJ3572" t="str" cm="1">
        <f t="array" ref="AJ3572">_xlfn.IFS(
C3572&lt;=20, "&lt;20",
AND(C3572&gt;=20, C3572&lt;35), "20-35",
AND(C3572&gt;=35, C3572&lt;50), "35-50",
C3572&gt;=50, "50-100"
)</f>
        <v>35-50</v>
      </c>
      <c r="AK3572" t="str" cm="1">
        <f t="array" ref="AK3572">_xlfn.IFS(
G3572&lt;6, "&lt;6",
AND(G3572&gt;=6, G3572&lt;12), "6-12",
AND(G3572&gt;=12, G3572&lt;18), "12-18",  AND(G3572&gt;=18, G3572&lt;24), "18-24", G3572&gt;=24, "24-36")</f>
        <v>24-36</v>
      </c>
    </row>
    <row r="3573" spans="1:37" x14ac:dyDescent="0.3">
      <c r="A3573" t="s">
        <v>3673</v>
      </c>
      <c r="B3573" t="s">
        <v>33</v>
      </c>
      <c r="C3573">
        <v>62</v>
      </c>
      <c r="D3573" t="s">
        <v>37</v>
      </c>
      <c r="E3573" t="s">
        <v>35</v>
      </c>
      <c r="F3573">
        <v>13</v>
      </c>
      <c r="G3573">
        <v>36</v>
      </c>
      <c r="H3573" t="s">
        <v>49</v>
      </c>
      <c r="I3573" t="s">
        <v>37</v>
      </c>
      <c r="J3573" t="s">
        <v>37</v>
      </c>
      <c r="K3573" t="s">
        <v>37</v>
      </c>
      <c r="L3573" t="s">
        <v>50</v>
      </c>
      <c r="M3573" t="s">
        <v>34</v>
      </c>
      <c r="N3573" t="s">
        <v>34</v>
      </c>
      <c r="O3573" t="s">
        <v>34</v>
      </c>
      <c r="P3573" t="s">
        <v>34</v>
      </c>
      <c r="Q3573" t="s">
        <v>37</v>
      </c>
      <c r="R3573" t="s">
        <v>37</v>
      </c>
      <c r="S3573" t="s">
        <v>37</v>
      </c>
      <c r="T3573" t="s">
        <v>37</v>
      </c>
      <c r="U3573" t="s">
        <v>67</v>
      </c>
      <c r="V3573" t="s">
        <v>37</v>
      </c>
      <c r="W3573" t="s">
        <v>51</v>
      </c>
      <c r="X3573">
        <v>94.85</v>
      </c>
      <c r="Y3573">
        <v>335.75</v>
      </c>
      <c r="Z3573">
        <v>0</v>
      </c>
      <c r="AA3573">
        <v>0</v>
      </c>
      <c r="AB3573">
        <v>113.34</v>
      </c>
      <c r="AC3573">
        <v>449.09</v>
      </c>
      <c r="AD3573" t="s">
        <v>85</v>
      </c>
      <c r="AE3573" t="s">
        <v>42</v>
      </c>
      <c r="AF3573" t="s">
        <v>42</v>
      </c>
      <c r="AG3573">
        <f t="shared" si="110"/>
        <v>0</v>
      </c>
      <c r="AH3573" t="str" cm="1">
        <f t="array" ref="AH3573">_xlfn.IFS(
X3573&lt;=20, "&lt;20",
AND(X3573&gt;=20, X3573&lt;50), "20-50",
AND(X3573&gt;=50, X3573&lt;100), "50-100",
X3573&gt;=100, "&gt;100"
)</f>
        <v>50-100</v>
      </c>
      <c r="AI3573">
        <f t="shared" si="111"/>
        <v>1</v>
      </c>
      <c r="AJ3573" t="str" cm="1">
        <f t="array" ref="AJ3573">_xlfn.IFS(
C3573&lt;=20, "&lt;20",
AND(C3573&gt;=20, C3573&lt;35), "20-35",
AND(C3573&gt;=35, C3573&lt;50), "35-50",
C3573&gt;=50, "50-100"
)</f>
        <v>50-100</v>
      </c>
      <c r="AK3573" t="str" cm="1">
        <f t="array" ref="AK3573">_xlfn.IFS(
G3573&lt;6, "&lt;6",
AND(G3573&gt;=6, G3573&lt;12), "6-12",
AND(G3573&gt;=12, G3573&lt;18), "12-18",  AND(G3573&gt;=18, G3573&lt;24), "18-24", G3573&gt;=24, "24-36")</f>
        <v>24-36</v>
      </c>
    </row>
    <row r="3574" spans="1:37" x14ac:dyDescent="0.3">
      <c r="A3574" t="s">
        <v>3674</v>
      </c>
      <c r="B3574" t="s">
        <v>44</v>
      </c>
      <c r="C3574">
        <v>28</v>
      </c>
      <c r="D3574" t="s">
        <v>34</v>
      </c>
      <c r="E3574" t="s">
        <v>69</v>
      </c>
      <c r="F3574">
        <v>13</v>
      </c>
      <c r="G3574">
        <v>21</v>
      </c>
      <c r="H3574" t="s">
        <v>110</v>
      </c>
      <c r="I3574" t="s">
        <v>37</v>
      </c>
      <c r="J3574" t="s">
        <v>37</v>
      </c>
      <c r="K3574" t="s">
        <v>37</v>
      </c>
      <c r="L3574" t="s">
        <v>50</v>
      </c>
      <c r="M3574" t="s">
        <v>37</v>
      </c>
      <c r="N3574" t="s">
        <v>34</v>
      </c>
      <c r="O3574" t="s">
        <v>37</v>
      </c>
      <c r="P3574" t="s">
        <v>34</v>
      </c>
      <c r="Q3574" t="s">
        <v>37</v>
      </c>
      <c r="R3574" t="s">
        <v>34</v>
      </c>
      <c r="S3574" t="s">
        <v>34</v>
      </c>
      <c r="T3574" t="s">
        <v>37</v>
      </c>
      <c r="U3574" t="s">
        <v>39</v>
      </c>
      <c r="V3574" t="s">
        <v>34</v>
      </c>
      <c r="W3574" t="s">
        <v>51</v>
      </c>
      <c r="X3574">
        <v>98.05</v>
      </c>
      <c r="Y3574">
        <v>3082.1</v>
      </c>
      <c r="Z3574">
        <v>0</v>
      </c>
      <c r="AA3574">
        <v>0</v>
      </c>
      <c r="AB3574">
        <v>1131.19</v>
      </c>
      <c r="AC3574">
        <v>4213.29</v>
      </c>
      <c r="AD3574" t="s">
        <v>41</v>
      </c>
      <c r="AE3574" t="s">
        <v>42</v>
      </c>
      <c r="AF3574" t="s">
        <v>42</v>
      </c>
      <c r="AG3574">
        <f t="shared" si="110"/>
        <v>0</v>
      </c>
      <c r="AH3574" t="str" cm="1">
        <f t="array" ref="AH3574">_xlfn.IFS(
X3574&lt;=20, "&lt;20",
AND(X3574&gt;=20, X3574&lt;50), "20-50",
AND(X3574&gt;=50, X3574&lt;100), "50-100",
X3574&gt;=100, "&gt;100"
)</f>
        <v>50-100</v>
      </c>
      <c r="AI3574">
        <f t="shared" si="111"/>
        <v>0</v>
      </c>
      <c r="AJ3574" t="str" cm="1">
        <f t="array" ref="AJ3574">_xlfn.IFS(
C3574&lt;=20, "&lt;20",
AND(C3574&gt;=20, C3574&lt;35), "20-35",
AND(C3574&gt;=35, C3574&lt;50), "35-50",
C3574&gt;=50, "50-100"
)</f>
        <v>20-35</v>
      </c>
      <c r="AK3574" t="str" cm="1">
        <f t="array" ref="AK3574">_xlfn.IFS(
G3574&lt;6, "&lt;6",
AND(G3574&gt;=6, G3574&lt;12), "6-12",
AND(G3574&gt;=12, G3574&lt;18), "12-18",  AND(G3574&gt;=18, G3574&lt;24), "18-24", G3574&gt;=24, "24-36")</f>
        <v>18-24</v>
      </c>
    </row>
    <row r="3575" spans="1:37" x14ac:dyDescent="0.3">
      <c r="A3575" t="s">
        <v>3675</v>
      </c>
      <c r="B3575" t="s">
        <v>44</v>
      </c>
      <c r="C3575">
        <v>54</v>
      </c>
      <c r="D3575" t="s">
        <v>37</v>
      </c>
      <c r="E3575" t="s">
        <v>61</v>
      </c>
      <c r="F3575">
        <v>8</v>
      </c>
      <c r="G3575">
        <v>8</v>
      </c>
      <c r="H3575" t="s">
        <v>36</v>
      </c>
      <c r="I3575" t="s">
        <v>37</v>
      </c>
      <c r="J3575" t="s">
        <v>37</v>
      </c>
      <c r="K3575" t="s">
        <v>37</v>
      </c>
      <c r="L3575" t="s">
        <v>72</v>
      </c>
      <c r="M3575" t="s">
        <v>37</v>
      </c>
      <c r="N3575" t="s">
        <v>34</v>
      </c>
      <c r="O3575" t="s">
        <v>34</v>
      </c>
      <c r="P3575" t="s">
        <v>34</v>
      </c>
      <c r="Q3575" t="s">
        <v>34</v>
      </c>
      <c r="R3575" t="s">
        <v>34</v>
      </c>
      <c r="S3575" t="s">
        <v>34</v>
      </c>
      <c r="T3575" t="s">
        <v>37</v>
      </c>
      <c r="U3575" t="s">
        <v>46</v>
      </c>
      <c r="V3575" t="s">
        <v>37</v>
      </c>
      <c r="W3575" t="s">
        <v>143</v>
      </c>
      <c r="X3575">
        <v>55.05</v>
      </c>
      <c r="Y3575">
        <v>2030.75</v>
      </c>
      <c r="Z3575">
        <v>0</v>
      </c>
      <c r="AA3575">
        <v>0</v>
      </c>
      <c r="AB3575">
        <v>1014.17</v>
      </c>
      <c r="AC3575">
        <v>3044.92</v>
      </c>
      <c r="AD3575" t="s">
        <v>41</v>
      </c>
      <c r="AE3575" t="s">
        <v>42</v>
      </c>
      <c r="AF3575" t="s">
        <v>42</v>
      </c>
      <c r="AG3575">
        <f t="shared" si="110"/>
        <v>0</v>
      </c>
      <c r="AH3575" t="str" cm="1">
        <f t="array" ref="AH3575">_xlfn.IFS(
X3575&lt;=20, "&lt;20",
AND(X3575&gt;=20, X3575&lt;50), "20-50",
AND(X3575&gt;=50, X3575&lt;100), "50-100",
X3575&gt;=100, "&gt;100"
)</f>
        <v>50-100</v>
      </c>
      <c r="AI3575">
        <f t="shared" si="111"/>
        <v>0</v>
      </c>
      <c r="AJ3575" t="str" cm="1">
        <f t="array" ref="AJ3575">_xlfn.IFS(
C3575&lt;=20, "&lt;20",
AND(C3575&gt;=20, C3575&lt;35), "20-35",
AND(C3575&gt;=35, C3575&lt;50), "35-50",
C3575&gt;=50, "50-100"
)</f>
        <v>50-100</v>
      </c>
      <c r="AK3575" t="str" cm="1">
        <f t="array" ref="AK3575">_xlfn.IFS(
G3575&lt;6, "&lt;6",
AND(G3575&gt;=6, G3575&lt;12), "6-12",
AND(G3575&gt;=12, G3575&lt;18), "12-18",  AND(G3575&gt;=18, G3575&lt;24), "18-24", G3575&gt;=24, "24-36")</f>
        <v>6-12</v>
      </c>
    </row>
    <row r="3576" spans="1:37" x14ac:dyDescent="0.3">
      <c r="A3576" t="s">
        <v>3676</v>
      </c>
      <c r="B3576" t="s">
        <v>44</v>
      </c>
      <c r="C3576">
        <v>47</v>
      </c>
      <c r="D3576" t="s">
        <v>34</v>
      </c>
      <c r="E3576" t="s">
        <v>69</v>
      </c>
      <c r="F3576">
        <v>11</v>
      </c>
      <c r="G3576">
        <v>16</v>
      </c>
      <c r="H3576" t="s">
        <v>36</v>
      </c>
      <c r="I3576" t="s">
        <v>37</v>
      </c>
      <c r="J3576" t="s">
        <v>37</v>
      </c>
      <c r="K3576" t="s">
        <v>37</v>
      </c>
      <c r="L3576" t="s">
        <v>50</v>
      </c>
      <c r="M3576" t="s">
        <v>37</v>
      </c>
      <c r="N3576" t="s">
        <v>37</v>
      </c>
      <c r="O3576" t="s">
        <v>37</v>
      </c>
      <c r="P3576" t="s">
        <v>34</v>
      </c>
      <c r="Q3576" t="s">
        <v>37</v>
      </c>
      <c r="R3576" t="s">
        <v>37</v>
      </c>
      <c r="S3576" t="s">
        <v>37</v>
      </c>
      <c r="T3576" t="s">
        <v>37</v>
      </c>
      <c r="U3576" t="s">
        <v>67</v>
      </c>
      <c r="V3576" t="s">
        <v>37</v>
      </c>
      <c r="W3576" t="s">
        <v>51</v>
      </c>
      <c r="X3576">
        <v>110.2</v>
      </c>
      <c r="Y3576">
        <v>7467.5</v>
      </c>
      <c r="Z3576">
        <v>0</v>
      </c>
      <c r="AA3576">
        <v>0</v>
      </c>
      <c r="AB3576">
        <v>1255.96</v>
      </c>
      <c r="AC3576">
        <v>8723.4599999999991</v>
      </c>
      <c r="AD3576" t="s">
        <v>41</v>
      </c>
      <c r="AE3576" t="s">
        <v>42</v>
      </c>
      <c r="AF3576" t="s">
        <v>42</v>
      </c>
      <c r="AG3576">
        <f t="shared" si="110"/>
        <v>0</v>
      </c>
      <c r="AH3576" t="str" cm="1">
        <f t="array" ref="AH3576">_xlfn.IFS(
X3576&lt;=20, "&lt;20",
AND(X3576&gt;=20, X3576&lt;50), "20-50",
AND(X3576&gt;=50, X3576&lt;100), "50-100",
X3576&gt;=100, "&gt;100"
)</f>
        <v>&gt;100</v>
      </c>
      <c r="AI3576">
        <f t="shared" si="111"/>
        <v>0</v>
      </c>
      <c r="AJ3576" t="str" cm="1">
        <f t="array" ref="AJ3576">_xlfn.IFS(
C3576&lt;=20, "&lt;20",
AND(C3576&gt;=20, C3576&lt;35), "20-35",
AND(C3576&gt;=35, C3576&lt;50), "35-50",
C3576&gt;=50, "50-100"
)</f>
        <v>35-50</v>
      </c>
      <c r="AK3576" t="str" cm="1">
        <f t="array" ref="AK3576">_xlfn.IFS(
G3576&lt;6, "&lt;6",
AND(G3576&gt;=6, G3576&lt;12), "6-12",
AND(G3576&gt;=12, G3576&lt;18), "12-18",  AND(G3576&gt;=18, G3576&lt;24), "18-24", G3576&gt;=24, "24-36")</f>
        <v>12-18</v>
      </c>
    </row>
    <row r="3577" spans="1:37" x14ac:dyDescent="0.3">
      <c r="A3577" t="s">
        <v>3677</v>
      </c>
      <c r="B3577" t="s">
        <v>44</v>
      </c>
      <c r="C3577">
        <v>27</v>
      </c>
      <c r="D3577" t="s">
        <v>34</v>
      </c>
      <c r="E3577" t="s">
        <v>48</v>
      </c>
      <c r="F3577">
        <v>8</v>
      </c>
      <c r="G3577">
        <v>1</v>
      </c>
      <c r="H3577" t="s">
        <v>36</v>
      </c>
      <c r="I3577" t="s">
        <v>37</v>
      </c>
      <c r="J3577" t="s">
        <v>37</v>
      </c>
      <c r="K3577" t="s">
        <v>37</v>
      </c>
      <c r="L3577" t="s">
        <v>50</v>
      </c>
      <c r="M3577" t="s">
        <v>34</v>
      </c>
      <c r="N3577" t="s">
        <v>34</v>
      </c>
      <c r="O3577" t="s">
        <v>34</v>
      </c>
      <c r="P3577" t="s">
        <v>34</v>
      </c>
      <c r="Q3577" t="s">
        <v>37</v>
      </c>
      <c r="R3577" t="s">
        <v>34</v>
      </c>
      <c r="S3577" t="s">
        <v>34</v>
      </c>
      <c r="T3577" t="s">
        <v>34</v>
      </c>
      <c r="U3577" t="s">
        <v>46</v>
      </c>
      <c r="V3577" t="s">
        <v>34</v>
      </c>
      <c r="W3577" t="s">
        <v>51</v>
      </c>
      <c r="X3577">
        <v>85.35</v>
      </c>
      <c r="Y3577">
        <v>2896.6</v>
      </c>
      <c r="Z3577">
        <v>0</v>
      </c>
      <c r="AA3577">
        <v>0</v>
      </c>
      <c r="AB3577">
        <v>800.36</v>
      </c>
      <c r="AC3577">
        <v>3696.96</v>
      </c>
      <c r="AD3577" t="s">
        <v>41</v>
      </c>
      <c r="AE3577" t="s">
        <v>42</v>
      </c>
      <c r="AF3577" t="s">
        <v>42</v>
      </c>
      <c r="AG3577">
        <f t="shared" si="110"/>
        <v>0</v>
      </c>
      <c r="AH3577" t="str" cm="1">
        <f t="array" ref="AH3577">_xlfn.IFS(
X3577&lt;=20, "&lt;20",
AND(X3577&gt;=20, X3577&lt;50), "20-50",
AND(X3577&gt;=50, X3577&lt;100), "50-100",
X3577&gt;=100, "&gt;100"
)</f>
        <v>50-100</v>
      </c>
      <c r="AI3577">
        <f t="shared" si="111"/>
        <v>0</v>
      </c>
      <c r="AJ3577" t="str" cm="1">
        <f t="array" ref="AJ3577">_xlfn.IFS(
C3577&lt;=20, "&lt;20",
AND(C3577&gt;=20, C3577&lt;35), "20-35",
AND(C3577&gt;=35, C3577&lt;50), "35-50",
C3577&gt;=50, "50-100"
)</f>
        <v>20-35</v>
      </c>
      <c r="AK3577" t="str" cm="1">
        <f t="array" ref="AK3577">_xlfn.IFS(
G3577&lt;6, "&lt;6",
AND(G3577&gt;=6, G3577&lt;12), "6-12",
AND(G3577&gt;=12, G3577&lt;18), "12-18",  AND(G3577&gt;=18, G3577&lt;24), "18-24", G3577&gt;=24, "24-36")</f>
        <v>&lt;6</v>
      </c>
    </row>
    <row r="3578" spans="1:37" x14ac:dyDescent="0.3">
      <c r="A3578" t="s">
        <v>3678</v>
      </c>
      <c r="B3578" t="s">
        <v>33</v>
      </c>
      <c r="C3578">
        <v>25</v>
      </c>
      <c r="D3578" t="s">
        <v>34</v>
      </c>
      <c r="E3578" t="s">
        <v>76</v>
      </c>
      <c r="F3578">
        <v>2</v>
      </c>
      <c r="G3578">
        <v>27</v>
      </c>
      <c r="H3578" t="s">
        <v>49</v>
      </c>
      <c r="I3578" t="s">
        <v>34</v>
      </c>
      <c r="J3578" t="s">
        <v>34</v>
      </c>
      <c r="K3578" t="s">
        <v>37</v>
      </c>
      <c r="L3578" t="s">
        <v>38</v>
      </c>
      <c r="M3578" t="s">
        <v>37</v>
      </c>
      <c r="N3578" t="s">
        <v>34</v>
      </c>
      <c r="O3578" t="s">
        <v>37</v>
      </c>
      <c r="P3578" t="s">
        <v>37</v>
      </c>
      <c r="Q3578" t="s">
        <v>37</v>
      </c>
      <c r="R3578" t="s">
        <v>37</v>
      </c>
      <c r="S3578" t="s">
        <v>37</v>
      </c>
      <c r="T3578" t="s">
        <v>37</v>
      </c>
      <c r="U3578" t="s">
        <v>46</v>
      </c>
      <c r="V3578" t="s">
        <v>34</v>
      </c>
      <c r="W3578" t="s">
        <v>143</v>
      </c>
      <c r="X3578">
        <v>58.5</v>
      </c>
      <c r="Y3578">
        <v>539.85</v>
      </c>
      <c r="Z3578">
        <v>0</v>
      </c>
      <c r="AA3578">
        <v>0</v>
      </c>
      <c r="AB3578">
        <v>0</v>
      </c>
      <c r="AC3578">
        <v>539.85</v>
      </c>
      <c r="AD3578" t="s">
        <v>52</v>
      </c>
      <c r="AE3578" t="s">
        <v>53</v>
      </c>
      <c r="AF3578" t="s">
        <v>155</v>
      </c>
      <c r="AG3578">
        <f t="shared" si="110"/>
        <v>1</v>
      </c>
      <c r="AH3578" t="str" cm="1">
        <f t="array" ref="AH3578">_xlfn.IFS(
X3578&lt;=20, "&lt;20",
AND(X3578&gt;=20, X3578&lt;50), "20-50",
AND(X3578&gt;=50, X3578&lt;100), "50-100",
X3578&gt;=100, "&gt;100"
)</f>
        <v>50-100</v>
      </c>
      <c r="AI3578">
        <f t="shared" si="111"/>
        <v>0</v>
      </c>
      <c r="AJ3578" t="str" cm="1">
        <f t="array" ref="AJ3578">_xlfn.IFS(
C3578&lt;=20, "&lt;20",
AND(C3578&gt;=20, C3578&lt;35), "20-35",
AND(C3578&gt;=35, C3578&lt;50), "35-50",
C3578&gt;=50, "50-100"
)</f>
        <v>20-35</v>
      </c>
      <c r="AK3578" t="str" cm="1">
        <f t="array" ref="AK3578">_xlfn.IFS(
G3578&lt;6, "&lt;6",
AND(G3578&gt;=6, G3578&lt;12), "6-12",
AND(G3578&gt;=12, G3578&lt;18), "12-18",  AND(G3578&gt;=18, G3578&lt;24), "18-24", G3578&gt;=24, "24-36")</f>
        <v>24-36</v>
      </c>
    </row>
    <row r="3579" spans="1:37" x14ac:dyDescent="0.3">
      <c r="A3579" t="s">
        <v>3679</v>
      </c>
      <c r="B3579" t="s">
        <v>44</v>
      </c>
      <c r="C3579">
        <v>29</v>
      </c>
      <c r="D3579" t="s">
        <v>34</v>
      </c>
      <c r="E3579" t="s">
        <v>124</v>
      </c>
      <c r="F3579">
        <v>2</v>
      </c>
      <c r="G3579">
        <v>17</v>
      </c>
      <c r="H3579" t="s">
        <v>110</v>
      </c>
      <c r="I3579" t="s">
        <v>37</v>
      </c>
      <c r="J3579" t="s">
        <v>37</v>
      </c>
      <c r="K3579" t="s">
        <v>37</v>
      </c>
      <c r="L3579" t="s">
        <v>72</v>
      </c>
      <c r="M3579" t="s">
        <v>34</v>
      </c>
      <c r="N3579" t="s">
        <v>34</v>
      </c>
      <c r="O3579" t="s">
        <v>34</v>
      </c>
      <c r="P3579" t="s">
        <v>34</v>
      </c>
      <c r="Q3579" t="s">
        <v>34</v>
      </c>
      <c r="R3579" t="s">
        <v>34</v>
      </c>
      <c r="S3579" t="s">
        <v>34</v>
      </c>
      <c r="T3579" t="s">
        <v>37</v>
      </c>
      <c r="U3579" t="s">
        <v>46</v>
      </c>
      <c r="V3579" t="s">
        <v>34</v>
      </c>
      <c r="W3579" t="s">
        <v>40</v>
      </c>
      <c r="X3579">
        <v>49.9</v>
      </c>
      <c r="Y3579">
        <v>1410.25</v>
      </c>
      <c r="Z3579">
        <v>0</v>
      </c>
      <c r="AA3579">
        <v>0</v>
      </c>
      <c r="AB3579">
        <v>1159.48</v>
      </c>
      <c r="AC3579">
        <v>2569.73</v>
      </c>
      <c r="AD3579" t="s">
        <v>41</v>
      </c>
      <c r="AE3579" t="s">
        <v>42</v>
      </c>
      <c r="AF3579" t="s">
        <v>42</v>
      </c>
      <c r="AG3579">
        <f t="shared" si="110"/>
        <v>0</v>
      </c>
      <c r="AH3579" t="str" cm="1">
        <f t="array" ref="AH3579">_xlfn.IFS(
X3579&lt;=20, "&lt;20",
AND(X3579&gt;=20, X3579&lt;50), "20-50",
AND(X3579&gt;=50, X3579&lt;100), "50-100",
X3579&gt;=100, "&gt;100"
)</f>
        <v>20-50</v>
      </c>
      <c r="AI3579">
        <f t="shared" si="111"/>
        <v>0</v>
      </c>
      <c r="AJ3579" t="str" cm="1">
        <f t="array" ref="AJ3579">_xlfn.IFS(
C3579&lt;=20, "&lt;20",
AND(C3579&gt;=20, C3579&lt;35), "20-35",
AND(C3579&gt;=35, C3579&lt;50), "35-50",
C3579&gt;=50, "50-100"
)</f>
        <v>20-35</v>
      </c>
      <c r="AK3579" t="str" cm="1">
        <f t="array" ref="AK3579">_xlfn.IFS(
G3579&lt;6, "&lt;6",
AND(G3579&gt;=6, G3579&lt;12), "6-12",
AND(G3579&gt;=12, G3579&lt;18), "12-18",  AND(G3579&gt;=18, G3579&lt;24), "18-24", G3579&gt;=24, "24-36")</f>
        <v>12-18</v>
      </c>
    </row>
    <row r="3580" spans="1:37" x14ac:dyDescent="0.3">
      <c r="A3580" t="s">
        <v>3680</v>
      </c>
      <c r="B3580" t="s">
        <v>33</v>
      </c>
      <c r="C3580">
        <v>40</v>
      </c>
      <c r="D3580" t="s">
        <v>34</v>
      </c>
      <c r="E3580" t="s">
        <v>61</v>
      </c>
      <c r="F3580">
        <v>5</v>
      </c>
      <c r="G3580">
        <v>14</v>
      </c>
      <c r="H3580" t="s">
        <v>36</v>
      </c>
      <c r="I3580" t="s">
        <v>34</v>
      </c>
      <c r="J3580" t="s">
        <v>34</v>
      </c>
      <c r="K3580" t="s">
        <v>37</v>
      </c>
      <c r="L3580" t="s">
        <v>72</v>
      </c>
      <c r="M3580" t="s">
        <v>34</v>
      </c>
      <c r="N3580" t="s">
        <v>37</v>
      </c>
      <c r="O3580" t="s">
        <v>34</v>
      </c>
      <c r="P3580" t="s">
        <v>34</v>
      </c>
      <c r="Q3580" t="s">
        <v>34</v>
      </c>
      <c r="R3580" t="s">
        <v>34</v>
      </c>
      <c r="S3580" t="s">
        <v>34</v>
      </c>
      <c r="T3580" t="s">
        <v>37</v>
      </c>
      <c r="U3580" t="s">
        <v>46</v>
      </c>
      <c r="V3580" t="s">
        <v>34</v>
      </c>
      <c r="W3580" t="s">
        <v>143</v>
      </c>
      <c r="X3580">
        <v>29.65</v>
      </c>
      <c r="Y3580">
        <v>90.05</v>
      </c>
      <c r="Z3580">
        <v>0</v>
      </c>
      <c r="AA3580">
        <v>0</v>
      </c>
      <c r="AB3580">
        <v>0</v>
      </c>
      <c r="AC3580">
        <v>90.05</v>
      </c>
      <c r="AD3580" t="s">
        <v>85</v>
      </c>
      <c r="AE3580" t="s">
        <v>42</v>
      </c>
      <c r="AF3580" t="s">
        <v>42</v>
      </c>
      <c r="AG3580">
        <f t="shared" si="110"/>
        <v>0</v>
      </c>
      <c r="AH3580" t="str" cm="1">
        <f t="array" ref="AH3580">_xlfn.IFS(
X3580&lt;=20, "&lt;20",
AND(X3580&gt;=20, X3580&lt;50), "20-50",
AND(X3580&gt;=50, X3580&lt;100), "50-100",
X3580&gt;=100, "&gt;100"
)</f>
        <v>20-50</v>
      </c>
      <c r="AI3580">
        <f t="shared" si="111"/>
        <v>1</v>
      </c>
      <c r="AJ3580" t="str" cm="1">
        <f t="array" ref="AJ3580">_xlfn.IFS(
C3580&lt;=20, "&lt;20",
AND(C3580&gt;=20, C3580&lt;35), "20-35",
AND(C3580&gt;=35, C3580&lt;50), "35-50",
C3580&gt;=50, "50-100"
)</f>
        <v>35-50</v>
      </c>
      <c r="AK3580" t="str" cm="1">
        <f t="array" ref="AK3580">_xlfn.IFS(
G3580&lt;6, "&lt;6",
AND(G3580&gt;=6, G3580&lt;12), "6-12",
AND(G3580&gt;=12, G3580&lt;18), "12-18",  AND(G3580&gt;=18, G3580&lt;24), "18-24", G3580&gt;=24, "24-36")</f>
        <v>12-18</v>
      </c>
    </row>
    <row r="3581" spans="1:37" x14ac:dyDescent="0.3">
      <c r="A3581" t="s">
        <v>3681</v>
      </c>
      <c r="B3581" t="s">
        <v>44</v>
      </c>
      <c r="C3581">
        <v>29</v>
      </c>
      <c r="D3581" t="s">
        <v>34</v>
      </c>
      <c r="E3581" t="s">
        <v>87</v>
      </c>
      <c r="F3581">
        <v>5</v>
      </c>
      <c r="G3581">
        <v>31</v>
      </c>
      <c r="H3581" t="s">
        <v>57</v>
      </c>
      <c r="I3581" t="s">
        <v>37</v>
      </c>
      <c r="J3581" t="s">
        <v>34</v>
      </c>
      <c r="K3581" t="s">
        <v>34</v>
      </c>
      <c r="L3581" t="s">
        <v>34</v>
      </c>
      <c r="M3581" t="s">
        <v>34</v>
      </c>
      <c r="N3581" t="s">
        <v>34</v>
      </c>
      <c r="O3581" t="s">
        <v>34</v>
      </c>
      <c r="P3581" t="s">
        <v>34</v>
      </c>
      <c r="Q3581" t="s">
        <v>34</v>
      </c>
      <c r="R3581" t="s">
        <v>34</v>
      </c>
      <c r="S3581" t="s">
        <v>34</v>
      </c>
      <c r="T3581" t="s">
        <v>34</v>
      </c>
      <c r="U3581" t="s">
        <v>67</v>
      </c>
      <c r="V3581" t="s">
        <v>34</v>
      </c>
      <c r="W3581" t="s">
        <v>40</v>
      </c>
      <c r="X3581">
        <v>20.9</v>
      </c>
      <c r="Y3581">
        <v>202.3</v>
      </c>
      <c r="Z3581">
        <v>0</v>
      </c>
      <c r="AA3581">
        <v>0</v>
      </c>
      <c r="AB3581">
        <v>27.72</v>
      </c>
      <c r="AC3581">
        <v>230.02</v>
      </c>
      <c r="AD3581" t="s">
        <v>41</v>
      </c>
      <c r="AE3581" t="s">
        <v>42</v>
      </c>
      <c r="AF3581" t="s">
        <v>42</v>
      </c>
      <c r="AG3581">
        <f t="shared" si="110"/>
        <v>0</v>
      </c>
      <c r="AH3581" t="str" cm="1">
        <f t="array" ref="AH3581">_xlfn.IFS(
X3581&lt;=20, "&lt;20",
AND(X3581&gt;=20, X3581&lt;50), "20-50",
AND(X3581&gt;=50, X3581&lt;100), "50-100",
X3581&gt;=100, "&gt;100"
)</f>
        <v>20-50</v>
      </c>
      <c r="AI3581">
        <f t="shared" si="111"/>
        <v>0</v>
      </c>
      <c r="AJ3581" t="str" cm="1">
        <f t="array" ref="AJ3581">_xlfn.IFS(
C3581&lt;=20, "&lt;20",
AND(C3581&gt;=20, C3581&lt;35), "20-35",
AND(C3581&gt;=35, C3581&lt;50), "35-50",
C3581&gt;=50, "50-100"
)</f>
        <v>20-35</v>
      </c>
      <c r="AK3581" t="str" cm="1">
        <f t="array" ref="AK3581">_xlfn.IFS(
G3581&lt;6, "&lt;6",
AND(G3581&gt;=6, G3581&lt;12), "6-12",
AND(G3581&gt;=12, G3581&lt;18), "12-18",  AND(G3581&gt;=18, G3581&lt;24), "18-24", G3581&gt;=24, "24-36")</f>
        <v>24-36</v>
      </c>
    </row>
    <row r="3582" spans="1:37" x14ac:dyDescent="0.3">
      <c r="A3582" t="s">
        <v>3682</v>
      </c>
      <c r="B3582" t="s">
        <v>44</v>
      </c>
      <c r="C3582">
        <v>35</v>
      </c>
      <c r="D3582" t="s">
        <v>34</v>
      </c>
      <c r="E3582" t="s">
        <v>124</v>
      </c>
      <c r="F3582">
        <v>9</v>
      </c>
      <c r="G3582">
        <v>27</v>
      </c>
      <c r="H3582" t="s">
        <v>49</v>
      </c>
      <c r="I3582" t="s">
        <v>37</v>
      </c>
      <c r="J3582" t="s">
        <v>34</v>
      </c>
      <c r="K3582" t="s">
        <v>37</v>
      </c>
      <c r="L3582" t="s">
        <v>50</v>
      </c>
      <c r="M3582" t="s">
        <v>34</v>
      </c>
      <c r="N3582" t="s">
        <v>34</v>
      </c>
      <c r="O3582" t="s">
        <v>37</v>
      </c>
      <c r="P3582" t="s">
        <v>34</v>
      </c>
      <c r="Q3582" t="s">
        <v>34</v>
      </c>
      <c r="R3582" t="s">
        <v>34</v>
      </c>
      <c r="S3582" t="s">
        <v>34</v>
      </c>
      <c r="T3582" t="s">
        <v>37</v>
      </c>
      <c r="U3582" t="s">
        <v>46</v>
      </c>
      <c r="V3582" t="s">
        <v>37</v>
      </c>
      <c r="W3582" t="s">
        <v>51</v>
      </c>
      <c r="X3582">
        <v>75.8</v>
      </c>
      <c r="Y3582">
        <v>160.75</v>
      </c>
      <c r="Z3582">
        <v>0</v>
      </c>
      <c r="AA3582">
        <v>0</v>
      </c>
      <c r="AB3582">
        <v>48.62</v>
      </c>
      <c r="AC3582">
        <v>209.37</v>
      </c>
      <c r="AD3582" t="s">
        <v>52</v>
      </c>
      <c r="AE3582" t="s">
        <v>53</v>
      </c>
      <c r="AF3582" t="s">
        <v>54</v>
      </c>
      <c r="AG3582">
        <f t="shared" si="110"/>
        <v>1</v>
      </c>
      <c r="AH3582" t="str" cm="1">
        <f t="array" ref="AH3582">_xlfn.IFS(
X3582&lt;=20, "&lt;20",
AND(X3582&gt;=20, X3582&lt;50), "20-50",
AND(X3582&gt;=50, X3582&lt;100), "50-100",
X3582&gt;=100, "&gt;100"
)</f>
        <v>50-100</v>
      </c>
      <c r="AI3582">
        <f t="shared" si="111"/>
        <v>0</v>
      </c>
      <c r="AJ3582" t="str" cm="1">
        <f t="array" ref="AJ3582">_xlfn.IFS(
C3582&lt;=20, "&lt;20",
AND(C3582&gt;=20, C3582&lt;35), "20-35",
AND(C3582&gt;=35, C3582&lt;50), "35-50",
C3582&gt;=50, "50-100"
)</f>
        <v>35-50</v>
      </c>
      <c r="AK3582" t="str" cm="1">
        <f t="array" ref="AK3582">_xlfn.IFS(
G3582&lt;6, "&lt;6",
AND(G3582&gt;=6, G3582&lt;12), "6-12",
AND(G3582&gt;=12, G3582&lt;18), "12-18",  AND(G3582&gt;=18, G3582&lt;24), "18-24", G3582&gt;=24, "24-36")</f>
        <v>24-36</v>
      </c>
    </row>
    <row r="3583" spans="1:37" x14ac:dyDescent="0.3">
      <c r="A3583" t="s">
        <v>3683</v>
      </c>
      <c r="B3583" t="s">
        <v>33</v>
      </c>
      <c r="C3583">
        <v>30</v>
      </c>
      <c r="D3583" t="s">
        <v>34</v>
      </c>
      <c r="E3583" t="s">
        <v>124</v>
      </c>
      <c r="F3583">
        <v>11</v>
      </c>
      <c r="G3583">
        <v>3</v>
      </c>
      <c r="H3583" t="s">
        <v>36</v>
      </c>
      <c r="I3583" t="s">
        <v>37</v>
      </c>
      <c r="J3583" t="s">
        <v>34</v>
      </c>
      <c r="K3583" t="s">
        <v>37</v>
      </c>
      <c r="L3583" t="s">
        <v>38</v>
      </c>
      <c r="M3583" t="s">
        <v>34</v>
      </c>
      <c r="N3583" t="s">
        <v>34</v>
      </c>
      <c r="O3583" t="s">
        <v>34</v>
      </c>
      <c r="P3583" t="s">
        <v>34</v>
      </c>
      <c r="Q3583" t="s">
        <v>34</v>
      </c>
      <c r="R3583" t="s">
        <v>34</v>
      </c>
      <c r="S3583" t="s">
        <v>34</v>
      </c>
      <c r="T3583" t="s">
        <v>37</v>
      </c>
      <c r="U3583" t="s">
        <v>39</v>
      </c>
      <c r="V3583" t="s">
        <v>34</v>
      </c>
      <c r="W3583" t="s">
        <v>40</v>
      </c>
      <c r="X3583">
        <v>44.6</v>
      </c>
      <c r="Y3583">
        <v>681.4</v>
      </c>
      <c r="Z3583">
        <v>0</v>
      </c>
      <c r="AA3583">
        <v>0</v>
      </c>
      <c r="AB3583">
        <v>221.34</v>
      </c>
      <c r="AC3583">
        <v>902.74</v>
      </c>
      <c r="AD3583" t="s">
        <v>41</v>
      </c>
      <c r="AE3583" t="s">
        <v>42</v>
      </c>
      <c r="AF3583" t="s">
        <v>42</v>
      </c>
      <c r="AG3583">
        <f t="shared" si="110"/>
        <v>0</v>
      </c>
      <c r="AH3583" t="str" cm="1">
        <f t="array" ref="AH3583">_xlfn.IFS(
X3583&lt;=20, "&lt;20",
AND(X3583&gt;=20, X3583&lt;50), "20-50",
AND(X3583&gt;=50, X3583&lt;100), "50-100",
X3583&gt;=100, "&gt;100"
)</f>
        <v>20-50</v>
      </c>
      <c r="AI3583">
        <f t="shared" si="111"/>
        <v>0</v>
      </c>
      <c r="AJ3583" t="str" cm="1">
        <f t="array" ref="AJ3583">_xlfn.IFS(
C3583&lt;=20, "&lt;20",
AND(C3583&gt;=20, C3583&lt;35), "20-35",
AND(C3583&gt;=35, C3583&lt;50), "35-50",
C3583&gt;=50, "50-100"
)</f>
        <v>20-35</v>
      </c>
      <c r="AK3583" t="str" cm="1">
        <f t="array" ref="AK3583">_xlfn.IFS(
G3583&lt;6, "&lt;6",
AND(G3583&gt;=6, G3583&lt;12), "6-12",
AND(G3583&gt;=12, G3583&lt;18), "12-18",  AND(G3583&gt;=18, G3583&lt;24), "18-24", G3583&gt;=24, "24-36")</f>
        <v>&lt;6</v>
      </c>
    </row>
    <row r="3584" spans="1:37" x14ac:dyDescent="0.3">
      <c r="A3584" t="s">
        <v>3684</v>
      </c>
      <c r="B3584" t="s">
        <v>44</v>
      </c>
      <c r="C3584">
        <v>43</v>
      </c>
      <c r="D3584" t="s">
        <v>37</v>
      </c>
      <c r="E3584" t="s">
        <v>45</v>
      </c>
      <c r="F3584">
        <v>10</v>
      </c>
      <c r="G3584">
        <v>24</v>
      </c>
      <c r="H3584" t="s">
        <v>36</v>
      </c>
      <c r="I3584" t="s">
        <v>37</v>
      </c>
      <c r="J3584" t="s">
        <v>34</v>
      </c>
      <c r="K3584" t="s">
        <v>37</v>
      </c>
      <c r="L3584" t="s">
        <v>50</v>
      </c>
      <c r="M3584" t="s">
        <v>37</v>
      </c>
      <c r="N3584" t="s">
        <v>37</v>
      </c>
      <c r="O3584" t="s">
        <v>34</v>
      </c>
      <c r="P3584" t="s">
        <v>37</v>
      </c>
      <c r="Q3584" t="s">
        <v>37</v>
      </c>
      <c r="R3584" t="s">
        <v>37</v>
      </c>
      <c r="S3584" t="s">
        <v>37</v>
      </c>
      <c r="T3584" t="s">
        <v>37</v>
      </c>
      <c r="U3584" t="s">
        <v>67</v>
      </c>
      <c r="V3584" t="s">
        <v>37</v>
      </c>
      <c r="W3584" t="s">
        <v>40</v>
      </c>
      <c r="X3584">
        <v>106.35</v>
      </c>
      <c r="Y3584">
        <v>7261.75</v>
      </c>
      <c r="Z3584">
        <v>0</v>
      </c>
      <c r="AA3584">
        <v>0</v>
      </c>
      <c r="AB3584">
        <v>2960.1</v>
      </c>
      <c r="AC3584">
        <v>10221.85</v>
      </c>
      <c r="AD3584" t="s">
        <v>41</v>
      </c>
      <c r="AE3584" t="s">
        <v>42</v>
      </c>
      <c r="AF3584" t="s">
        <v>42</v>
      </c>
      <c r="AG3584">
        <f t="shared" si="110"/>
        <v>0</v>
      </c>
      <c r="AH3584" t="str" cm="1">
        <f t="array" ref="AH3584">_xlfn.IFS(
X3584&lt;=20, "&lt;20",
AND(X3584&gt;=20, X3584&lt;50), "20-50",
AND(X3584&gt;=50, X3584&lt;100), "50-100",
X3584&gt;=100, "&gt;100"
)</f>
        <v>&gt;100</v>
      </c>
      <c r="AI3584">
        <f t="shared" si="111"/>
        <v>0</v>
      </c>
      <c r="AJ3584" t="str" cm="1">
        <f t="array" ref="AJ3584">_xlfn.IFS(
C3584&lt;=20, "&lt;20",
AND(C3584&gt;=20, C3584&lt;35), "20-35",
AND(C3584&gt;=35, C3584&lt;50), "35-50",
C3584&gt;=50, "50-100"
)</f>
        <v>35-50</v>
      </c>
      <c r="AK3584" t="str" cm="1">
        <f t="array" ref="AK3584">_xlfn.IFS(
G3584&lt;6, "&lt;6",
AND(G3584&gt;=6, G3584&lt;12), "6-12",
AND(G3584&gt;=12, G3584&lt;18), "12-18",  AND(G3584&gt;=18, G3584&lt;24), "18-24", G3584&gt;=24, "24-36")</f>
        <v>24-36</v>
      </c>
    </row>
    <row r="3585" spans="1:37" x14ac:dyDescent="0.3">
      <c r="A3585" t="s">
        <v>3685</v>
      </c>
      <c r="B3585" t="s">
        <v>33</v>
      </c>
      <c r="C3585">
        <v>21</v>
      </c>
      <c r="D3585" t="s">
        <v>37</v>
      </c>
      <c r="E3585" t="s">
        <v>69</v>
      </c>
      <c r="F3585">
        <v>7</v>
      </c>
      <c r="G3585">
        <v>4</v>
      </c>
      <c r="H3585" t="s">
        <v>110</v>
      </c>
      <c r="I3585" t="s">
        <v>37</v>
      </c>
      <c r="J3585" t="s">
        <v>37</v>
      </c>
      <c r="K3585" t="s">
        <v>37</v>
      </c>
      <c r="L3585" t="s">
        <v>50</v>
      </c>
      <c r="M3585" t="s">
        <v>34</v>
      </c>
      <c r="N3585" t="s">
        <v>34</v>
      </c>
      <c r="O3585" t="s">
        <v>37</v>
      </c>
      <c r="P3585" t="s">
        <v>37</v>
      </c>
      <c r="Q3585" t="s">
        <v>37</v>
      </c>
      <c r="R3585" t="s">
        <v>34</v>
      </c>
      <c r="S3585" t="s">
        <v>34</v>
      </c>
      <c r="T3585" t="s">
        <v>37</v>
      </c>
      <c r="U3585" t="s">
        <v>67</v>
      </c>
      <c r="V3585" t="s">
        <v>34</v>
      </c>
      <c r="W3585" t="s">
        <v>40</v>
      </c>
      <c r="X3585">
        <v>94.3</v>
      </c>
      <c r="Y3585">
        <v>3460.95</v>
      </c>
      <c r="Z3585">
        <v>0</v>
      </c>
      <c r="AA3585">
        <v>0</v>
      </c>
      <c r="AB3585">
        <v>485.81</v>
      </c>
      <c r="AC3585">
        <v>3946.76</v>
      </c>
      <c r="AD3585" t="s">
        <v>41</v>
      </c>
      <c r="AE3585" t="s">
        <v>42</v>
      </c>
      <c r="AF3585" t="s">
        <v>42</v>
      </c>
      <c r="AG3585">
        <f t="shared" si="110"/>
        <v>0</v>
      </c>
      <c r="AH3585" t="str" cm="1">
        <f t="array" ref="AH3585">_xlfn.IFS(
X3585&lt;=20, "&lt;20",
AND(X3585&gt;=20, X3585&lt;50), "20-50",
AND(X3585&gt;=50, X3585&lt;100), "50-100",
X3585&gt;=100, "&gt;100"
)</f>
        <v>50-100</v>
      </c>
      <c r="AI3585">
        <f t="shared" si="111"/>
        <v>0</v>
      </c>
      <c r="AJ3585" t="str" cm="1">
        <f t="array" ref="AJ3585">_xlfn.IFS(
C3585&lt;=20, "&lt;20",
AND(C3585&gt;=20, C3585&lt;35), "20-35",
AND(C3585&gt;=35, C3585&lt;50), "35-50",
C3585&gt;=50, "50-100"
)</f>
        <v>20-35</v>
      </c>
      <c r="AK3585" t="str" cm="1">
        <f t="array" ref="AK3585">_xlfn.IFS(
G3585&lt;6, "&lt;6",
AND(G3585&gt;=6, G3585&lt;12), "6-12",
AND(G3585&gt;=12, G3585&lt;18), "12-18",  AND(G3585&gt;=18, G3585&lt;24), "18-24", G3585&gt;=24, "24-36")</f>
        <v>&lt;6</v>
      </c>
    </row>
    <row r="3586" spans="1:37" x14ac:dyDescent="0.3">
      <c r="A3586" t="s">
        <v>3686</v>
      </c>
      <c r="B3586" t="s">
        <v>44</v>
      </c>
      <c r="C3586">
        <v>71</v>
      </c>
      <c r="D3586" t="s">
        <v>37</v>
      </c>
      <c r="E3586" t="s">
        <v>164</v>
      </c>
      <c r="F3586">
        <v>0</v>
      </c>
      <c r="G3586">
        <v>31</v>
      </c>
      <c r="H3586" t="s">
        <v>49</v>
      </c>
      <c r="I3586" t="s">
        <v>34</v>
      </c>
      <c r="J3586" t="s">
        <v>34</v>
      </c>
      <c r="K3586" t="s">
        <v>37</v>
      </c>
      <c r="L3586" t="s">
        <v>72</v>
      </c>
      <c r="M3586" t="s">
        <v>34</v>
      </c>
      <c r="N3586" t="s">
        <v>34</v>
      </c>
      <c r="O3586" t="s">
        <v>34</v>
      </c>
      <c r="P3586" t="s">
        <v>34</v>
      </c>
      <c r="Q3586" t="s">
        <v>34</v>
      </c>
      <c r="R3586" t="s">
        <v>34</v>
      </c>
      <c r="S3586" t="s">
        <v>34</v>
      </c>
      <c r="T3586" t="s">
        <v>37</v>
      </c>
      <c r="U3586" t="s">
        <v>46</v>
      </c>
      <c r="V3586" t="s">
        <v>37</v>
      </c>
      <c r="W3586" t="s">
        <v>51</v>
      </c>
      <c r="X3586">
        <v>25.2</v>
      </c>
      <c r="Y3586">
        <v>102.5</v>
      </c>
      <c r="Z3586">
        <v>0</v>
      </c>
      <c r="AA3586">
        <v>0</v>
      </c>
      <c r="AB3586">
        <v>0</v>
      </c>
      <c r="AC3586">
        <v>102.5</v>
      </c>
      <c r="AD3586" t="s">
        <v>52</v>
      </c>
      <c r="AE3586" t="s">
        <v>58</v>
      </c>
      <c r="AF3586" t="s">
        <v>387</v>
      </c>
      <c r="AG3586">
        <f t="shared" si="110"/>
        <v>1</v>
      </c>
      <c r="AH3586" t="str" cm="1">
        <f t="array" ref="AH3586">_xlfn.IFS(
X3586&lt;=20, "&lt;20",
AND(X3586&gt;=20, X3586&lt;50), "20-50",
AND(X3586&gt;=50, X3586&lt;100), "50-100",
X3586&gt;=100, "&gt;100"
)</f>
        <v>20-50</v>
      </c>
      <c r="AI3586">
        <f t="shared" si="111"/>
        <v>0</v>
      </c>
      <c r="AJ3586" t="str" cm="1">
        <f t="array" ref="AJ3586">_xlfn.IFS(
C3586&lt;=20, "&lt;20",
AND(C3586&gt;=20, C3586&lt;35), "20-35",
AND(C3586&gt;=35, C3586&lt;50), "35-50",
C3586&gt;=50, "50-100"
)</f>
        <v>50-100</v>
      </c>
      <c r="AK3586" t="str" cm="1">
        <f t="array" ref="AK3586">_xlfn.IFS(
G3586&lt;6, "&lt;6",
AND(G3586&gt;=6, G3586&lt;12), "6-12",
AND(G3586&gt;=12, G3586&lt;18), "12-18",  AND(G3586&gt;=18, G3586&lt;24), "18-24", G3586&gt;=24, "24-36")</f>
        <v>24-36</v>
      </c>
    </row>
    <row r="3587" spans="1:37" x14ac:dyDescent="0.3">
      <c r="A3587" t="s">
        <v>3687</v>
      </c>
      <c r="B3587" t="s">
        <v>44</v>
      </c>
      <c r="C3587">
        <v>68</v>
      </c>
      <c r="D3587" t="s">
        <v>37</v>
      </c>
      <c r="E3587" t="s">
        <v>124</v>
      </c>
      <c r="F3587">
        <v>2</v>
      </c>
      <c r="G3587">
        <v>4</v>
      </c>
      <c r="H3587" t="s">
        <v>49</v>
      </c>
      <c r="I3587" t="s">
        <v>37</v>
      </c>
      <c r="J3587" t="s">
        <v>37</v>
      </c>
      <c r="K3587" t="s">
        <v>37</v>
      </c>
      <c r="L3587" t="s">
        <v>50</v>
      </c>
      <c r="M3587" t="s">
        <v>34</v>
      </c>
      <c r="N3587" t="s">
        <v>37</v>
      </c>
      <c r="O3587" t="s">
        <v>34</v>
      </c>
      <c r="P3587" t="s">
        <v>34</v>
      </c>
      <c r="Q3587" t="s">
        <v>34</v>
      </c>
      <c r="R3587" t="s">
        <v>37</v>
      </c>
      <c r="S3587" t="s">
        <v>37</v>
      </c>
      <c r="T3587" t="s">
        <v>37</v>
      </c>
      <c r="U3587" t="s">
        <v>46</v>
      </c>
      <c r="V3587" t="s">
        <v>37</v>
      </c>
      <c r="W3587" t="s">
        <v>40</v>
      </c>
      <c r="X3587">
        <v>90.85</v>
      </c>
      <c r="Y3587">
        <v>90.85</v>
      </c>
      <c r="Z3587">
        <v>0</v>
      </c>
      <c r="AA3587">
        <v>0</v>
      </c>
      <c r="AB3587">
        <v>8.56</v>
      </c>
      <c r="AC3587">
        <v>99.41</v>
      </c>
      <c r="AD3587" t="s">
        <v>52</v>
      </c>
      <c r="AE3587" t="s">
        <v>53</v>
      </c>
      <c r="AF3587" t="s">
        <v>91</v>
      </c>
      <c r="AG3587">
        <f t="shared" ref="AG3587:AG3650" si="112">IF(AD3587="Churned", 1,0)</f>
        <v>1</v>
      </c>
      <c r="AH3587" t="str" cm="1">
        <f t="array" ref="AH3587">_xlfn.IFS(
X3587&lt;=20, "&lt;20",
AND(X3587&gt;=20, X3587&lt;50), "20-50",
AND(X3587&gt;=50, X3587&lt;100), "50-100",
X3587&gt;=100, "&gt;100"
)</f>
        <v>50-100</v>
      </c>
      <c r="AI3587">
        <f t="shared" ref="AI3587:AI3650" si="113">IF(AD3587="Joined", 1, 0)</f>
        <v>0</v>
      </c>
      <c r="AJ3587" t="str" cm="1">
        <f t="array" ref="AJ3587">_xlfn.IFS(
C3587&lt;=20, "&lt;20",
AND(C3587&gt;=20, C3587&lt;35), "20-35",
AND(C3587&gt;=35, C3587&lt;50), "35-50",
C3587&gt;=50, "50-100"
)</f>
        <v>50-100</v>
      </c>
      <c r="AK3587" t="str" cm="1">
        <f t="array" ref="AK3587">_xlfn.IFS(
G3587&lt;6, "&lt;6",
AND(G3587&gt;=6, G3587&lt;12), "6-12",
AND(G3587&gt;=12, G3587&lt;18), "12-18",  AND(G3587&gt;=18, G3587&lt;24), "18-24", G3587&gt;=24, "24-36")</f>
        <v>&lt;6</v>
      </c>
    </row>
    <row r="3588" spans="1:37" x14ac:dyDescent="0.3">
      <c r="A3588" t="s">
        <v>3688</v>
      </c>
      <c r="B3588" t="s">
        <v>44</v>
      </c>
      <c r="C3588">
        <v>48</v>
      </c>
      <c r="D3588" t="s">
        <v>34</v>
      </c>
      <c r="E3588" t="s">
        <v>61</v>
      </c>
      <c r="F3588">
        <v>15</v>
      </c>
      <c r="G3588">
        <v>8</v>
      </c>
      <c r="H3588" t="s">
        <v>66</v>
      </c>
      <c r="I3588" t="s">
        <v>37</v>
      </c>
      <c r="J3588" t="s">
        <v>37</v>
      </c>
      <c r="K3588" t="s">
        <v>37</v>
      </c>
      <c r="L3588" t="s">
        <v>50</v>
      </c>
      <c r="M3588" t="s">
        <v>34</v>
      </c>
      <c r="N3588" t="s">
        <v>37</v>
      </c>
      <c r="O3588" t="s">
        <v>37</v>
      </c>
      <c r="P3588" t="s">
        <v>37</v>
      </c>
      <c r="Q3588" t="s">
        <v>37</v>
      </c>
      <c r="R3588" t="s">
        <v>37</v>
      </c>
      <c r="S3588" t="s">
        <v>37</v>
      </c>
      <c r="T3588" t="s">
        <v>37</v>
      </c>
      <c r="U3588" t="s">
        <v>39</v>
      </c>
      <c r="V3588" t="s">
        <v>37</v>
      </c>
      <c r="W3588" t="s">
        <v>51</v>
      </c>
      <c r="X3588">
        <v>108.5</v>
      </c>
      <c r="Y3588">
        <v>8003.8</v>
      </c>
      <c r="Z3588">
        <v>0</v>
      </c>
      <c r="AA3588">
        <v>0</v>
      </c>
      <c r="AB3588">
        <v>2767.68</v>
      </c>
      <c r="AC3588">
        <v>10771.48</v>
      </c>
      <c r="AD3588" t="s">
        <v>41</v>
      </c>
      <c r="AE3588" t="s">
        <v>42</v>
      </c>
      <c r="AF3588" t="s">
        <v>42</v>
      </c>
      <c r="AG3588">
        <f t="shared" si="112"/>
        <v>0</v>
      </c>
      <c r="AH3588" t="str" cm="1">
        <f t="array" ref="AH3588">_xlfn.IFS(
X3588&lt;=20, "&lt;20",
AND(X3588&gt;=20, X3588&lt;50), "20-50",
AND(X3588&gt;=50, X3588&lt;100), "50-100",
X3588&gt;=100, "&gt;100"
)</f>
        <v>&gt;100</v>
      </c>
      <c r="AI3588">
        <f t="shared" si="113"/>
        <v>0</v>
      </c>
      <c r="AJ3588" t="str" cm="1">
        <f t="array" ref="AJ3588">_xlfn.IFS(
C3588&lt;=20, "&lt;20",
AND(C3588&gt;=20, C3588&lt;35), "20-35",
AND(C3588&gt;=35, C3588&lt;50), "35-50",
C3588&gt;=50, "50-100"
)</f>
        <v>35-50</v>
      </c>
      <c r="AK3588" t="str" cm="1">
        <f t="array" ref="AK3588">_xlfn.IFS(
G3588&lt;6, "&lt;6",
AND(G3588&gt;=6, G3588&lt;12), "6-12",
AND(G3588&gt;=12, G3588&lt;18), "12-18",  AND(G3588&gt;=18, G3588&lt;24), "18-24", G3588&gt;=24, "24-36")</f>
        <v>6-12</v>
      </c>
    </row>
    <row r="3589" spans="1:37" x14ac:dyDescent="0.3">
      <c r="A3589" t="s">
        <v>3689</v>
      </c>
      <c r="B3589" t="s">
        <v>44</v>
      </c>
      <c r="C3589">
        <v>27</v>
      </c>
      <c r="D3589" t="s">
        <v>37</v>
      </c>
      <c r="E3589" t="s">
        <v>90</v>
      </c>
      <c r="F3589">
        <v>7</v>
      </c>
      <c r="G3589">
        <v>11</v>
      </c>
      <c r="H3589" t="s">
        <v>36</v>
      </c>
      <c r="I3589" t="s">
        <v>37</v>
      </c>
      <c r="J3589" t="s">
        <v>34</v>
      </c>
      <c r="K3589" t="s">
        <v>37</v>
      </c>
      <c r="L3589" t="s">
        <v>50</v>
      </c>
      <c r="M3589" t="s">
        <v>34</v>
      </c>
      <c r="N3589" t="s">
        <v>34</v>
      </c>
      <c r="O3589" t="s">
        <v>37</v>
      </c>
      <c r="P3589" t="s">
        <v>34</v>
      </c>
      <c r="Q3589" t="s">
        <v>37</v>
      </c>
      <c r="R3589" t="s">
        <v>37</v>
      </c>
      <c r="S3589" t="s">
        <v>37</v>
      </c>
      <c r="T3589" t="s">
        <v>37</v>
      </c>
      <c r="U3589" t="s">
        <v>46</v>
      </c>
      <c r="V3589" t="s">
        <v>37</v>
      </c>
      <c r="W3589" t="s">
        <v>51</v>
      </c>
      <c r="X3589">
        <v>94.75</v>
      </c>
      <c r="Y3589">
        <v>759.55</v>
      </c>
      <c r="Z3589">
        <v>0</v>
      </c>
      <c r="AA3589">
        <v>0</v>
      </c>
      <c r="AB3589">
        <v>177.12</v>
      </c>
      <c r="AC3589">
        <v>936.67</v>
      </c>
      <c r="AD3589" t="s">
        <v>41</v>
      </c>
      <c r="AE3589" t="s">
        <v>42</v>
      </c>
      <c r="AF3589" t="s">
        <v>42</v>
      </c>
      <c r="AG3589">
        <f t="shared" si="112"/>
        <v>0</v>
      </c>
      <c r="AH3589" t="str" cm="1">
        <f t="array" ref="AH3589">_xlfn.IFS(
X3589&lt;=20, "&lt;20",
AND(X3589&gt;=20, X3589&lt;50), "20-50",
AND(X3589&gt;=50, X3589&lt;100), "50-100",
X3589&gt;=100, "&gt;100"
)</f>
        <v>50-100</v>
      </c>
      <c r="AI3589">
        <f t="shared" si="113"/>
        <v>0</v>
      </c>
      <c r="AJ3589" t="str" cm="1">
        <f t="array" ref="AJ3589">_xlfn.IFS(
C3589&lt;=20, "&lt;20",
AND(C3589&gt;=20, C3589&lt;35), "20-35",
AND(C3589&gt;=35, C3589&lt;50), "35-50",
C3589&gt;=50, "50-100"
)</f>
        <v>20-35</v>
      </c>
      <c r="AK3589" t="str" cm="1">
        <f t="array" ref="AK3589">_xlfn.IFS(
G3589&lt;6, "&lt;6",
AND(G3589&gt;=6, G3589&lt;12), "6-12",
AND(G3589&gt;=12, G3589&lt;18), "12-18",  AND(G3589&gt;=18, G3589&lt;24), "18-24", G3589&gt;=24, "24-36")</f>
        <v>6-12</v>
      </c>
    </row>
    <row r="3590" spans="1:37" x14ac:dyDescent="0.3">
      <c r="A3590" t="s">
        <v>3690</v>
      </c>
      <c r="B3590" t="s">
        <v>33</v>
      </c>
      <c r="C3590">
        <v>30</v>
      </c>
      <c r="D3590" t="s">
        <v>37</v>
      </c>
      <c r="E3590" t="s">
        <v>69</v>
      </c>
      <c r="F3590">
        <v>4</v>
      </c>
      <c r="G3590">
        <v>28</v>
      </c>
      <c r="H3590" t="s">
        <v>36</v>
      </c>
      <c r="I3590" t="s">
        <v>37</v>
      </c>
      <c r="J3590" t="s">
        <v>34</v>
      </c>
      <c r="K3590" t="s">
        <v>34</v>
      </c>
      <c r="L3590" t="s">
        <v>34</v>
      </c>
      <c r="M3590" t="s">
        <v>34</v>
      </c>
      <c r="N3590" t="s">
        <v>34</v>
      </c>
      <c r="O3590" t="s">
        <v>34</v>
      </c>
      <c r="P3590" t="s">
        <v>34</v>
      </c>
      <c r="Q3590" t="s">
        <v>34</v>
      </c>
      <c r="R3590" t="s">
        <v>34</v>
      </c>
      <c r="S3590" t="s">
        <v>34</v>
      </c>
      <c r="T3590" t="s">
        <v>34</v>
      </c>
      <c r="U3590" t="s">
        <v>67</v>
      </c>
      <c r="V3590" t="s">
        <v>34</v>
      </c>
      <c r="W3590" t="s">
        <v>40</v>
      </c>
      <c r="X3590">
        <v>19.850000000000001</v>
      </c>
      <c r="Y3590">
        <v>470</v>
      </c>
      <c r="Z3590">
        <v>0</v>
      </c>
      <c r="AA3590">
        <v>0</v>
      </c>
      <c r="AB3590">
        <v>1286.55</v>
      </c>
      <c r="AC3590">
        <v>1756.55</v>
      </c>
      <c r="AD3590" t="s">
        <v>41</v>
      </c>
      <c r="AE3590" t="s">
        <v>42</v>
      </c>
      <c r="AF3590" t="s">
        <v>42</v>
      </c>
      <c r="AG3590">
        <f t="shared" si="112"/>
        <v>0</v>
      </c>
      <c r="AH3590" t="str" cm="1">
        <f t="array" ref="AH3590">_xlfn.IFS(
X3590&lt;=20, "&lt;20",
AND(X3590&gt;=20, X3590&lt;50), "20-50",
AND(X3590&gt;=50, X3590&lt;100), "50-100",
X3590&gt;=100, "&gt;100"
)</f>
        <v>&lt;20</v>
      </c>
      <c r="AI3590">
        <f t="shared" si="113"/>
        <v>0</v>
      </c>
      <c r="AJ3590" t="str" cm="1">
        <f t="array" ref="AJ3590">_xlfn.IFS(
C3590&lt;=20, "&lt;20",
AND(C3590&gt;=20, C3590&lt;35), "20-35",
AND(C3590&gt;=35, C3590&lt;50), "35-50",
C3590&gt;=50, "50-100"
)</f>
        <v>20-35</v>
      </c>
      <c r="AK3590" t="str" cm="1">
        <f t="array" ref="AK3590">_xlfn.IFS(
G3590&lt;6, "&lt;6",
AND(G3590&gt;=6, G3590&lt;12), "6-12",
AND(G3590&gt;=12, G3590&lt;18), "12-18",  AND(G3590&gt;=18, G3590&lt;24), "18-24", G3590&gt;=24, "24-36")</f>
        <v>24-36</v>
      </c>
    </row>
    <row r="3591" spans="1:37" x14ac:dyDescent="0.3">
      <c r="A3591" t="s">
        <v>3691</v>
      </c>
      <c r="B3591" t="s">
        <v>44</v>
      </c>
      <c r="C3591">
        <v>20</v>
      </c>
      <c r="D3591" t="s">
        <v>37</v>
      </c>
      <c r="E3591" t="s">
        <v>69</v>
      </c>
      <c r="F3591">
        <v>8</v>
      </c>
      <c r="G3591">
        <v>5</v>
      </c>
      <c r="H3591" t="s">
        <v>36</v>
      </c>
      <c r="I3591" t="s">
        <v>37</v>
      </c>
      <c r="J3591" t="s">
        <v>37</v>
      </c>
      <c r="K3591" t="s">
        <v>37</v>
      </c>
      <c r="L3591" t="s">
        <v>38</v>
      </c>
      <c r="M3591" t="s">
        <v>34</v>
      </c>
      <c r="N3591" t="s">
        <v>34</v>
      </c>
      <c r="O3591" t="s">
        <v>34</v>
      </c>
      <c r="P3591" t="s">
        <v>37</v>
      </c>
      <c r="Q3591" t="s">
        <v>34</v>
      </c>
      <c r="R3591" t="s">
        <v>37</v>
      </c>
      <c r="S3591" t="s">
        <v>37</v>
      </c>
      <c r="T3591" t="s">
        <v>37</v>
      </c>
      <c r="U3591" t="s">
        <v>46</v>
      </c>
      <c r="V3591" t="s">
        <v>34</v>
      </c>
      <c r="W3591" t="s">
        <v>40</v>
      </c>
      <c r="X3591">
        <v>65.55</v>
      </c>
      <c r="Y3591">
        <v>237.2</v>
      </c>
      <c r="Z3591">
        <v>0</v>
      </c>
      <c r="AA3591">
        <v>0</v>
      </c>
      <c r="AB3591">
        <v>53.24</v>
      </c>
      <c r="AC3591">
        <v>290.44</v>
      </c>
      <c r="AD3591" t="s">
        <v>41</v>
      </c>
      <c r="AE3591" t="s">
        <v>42</v>
      </c>
      <c r="AF3591" t="s">
        <v>42</v>
      </c>
      <c r="AG3591">
        <f t="shared" si="112"/>
        <v>0</v>
      </c>
      <c r="AH3591" t="str" cm="1">
        <f t="array" ref="AH3591">_xlfn.IFS(
X3591&lt;=20, "&lt;20",
AND(X3591&gt;=20, X3591&lt;50), "20-50",
AND(X3591&gt;=50, X3591&lt;100), "50-100",
X3591&gt;=100, "&gt;100"
)</f>
        <v>50-100</v>
      </c>
      <c r="AI3591">
        <f t="shared" si="113"/>
        <v>0</v>
      </c>
      <c r="AJ3591" t="str" cm="1">
        <f t="array" ref="AJ3591">_xlfn.IFS(
C3591&lt;=20, "&lt;20",
AND(C3591&gt;=20, C3591&lt;35), "20-35",
AND(C3591&gt;=35, C3591&lt;50), "35-50",
C3591&gt;=50, "50-100"
)</f>
        <v>&lt;20</v>
      </c>
      <c r="AK3591" t="str" cm="1">
        <f t="array" ref="AK3591">_xlfn.IFS(
G3591&lt;6, "&lt;6",
AND(G3591&gt;=6, G3591&lt;12), "6-12",
AND(G3591&gt;=12, G3591&lt;18), "12-18",  AND(G3591&gt;=18, G3591&lt;24), "18-24", G3591&gt;=24, "24-36")</f>
        <v>&lt;6</v>
      </c>
    </row>
    <row r="3592" spans="1:37" x14ac:dyDescent="0.3">
      <c r="A3592" t="s">
        <v>3692</v>
      </c>
      <c r="B3592" t="s">
        <v>33</v>
      </c>
      <c r="C3592">
        <v>26</v>
      </c>
      <c r="D3592" t="s">
        <v>37</v>
      </c>
      <c r="E3592" t="s">
        <v>76</v>
      </c>
      <c r="F3592">
        <v>8</v>
      </c>
      <c r="G3592">
        <v>36</v>
      </c>
      <c r="H3592" t="s">
        <v>36</v>
      </c>
      <c r="I3592" t="s">
        <v>37</v>
      </c>
      <c r="J3592" t="s">
        <v>37</v>
      </c>
      <c r="K3592" t="s">
        <v>37</v>
      </c>
      <c r="L3592" t="s">
        <v>50</v>
      </c>
      <c r="M3592" t="s">
        <v>37</v>
      </c>
      <c r="N3592" t="s">
        <v>37</v>
      </c>
      <c r="O3592" t="s">
        <v>34</v>
      </c>
      <c r="P3592" t="s">
        <v>37</v>
      </c>
      <c r="Q3592" t="s">
        <v>37</v>
      </c>
      <c r="R3592" t="s">
        <v>37</v>
      </c>
      <c r="S3592" t="s">
        <v>37</v>
      </c>
      <c r="T3592" t="s">
        <v>37</v>
      </c>
      <c r="U3592" t="s">
        <v>67</v>
      </c>
      <c r="V3592" t="s">
        <v>37</v>
      </c>
      <c r="W3592" t="s">
        <v>40</v>
      </c>
      <c r="X3592">
        <v>108.95</v>
      </c>
      <c r="Y3592">
        <v>7875</v>
      </c>
      <c r="Z3592">
        <v>0</v>
      </c>
      <c r="AA3592">
        <v>0</v>
      </c>
      <c r="AB3592">
        <v>1530.72</v>
      </c>
      <c r="AC3592">
        <v>9405.7199999999993</v>
      </c>
      <c r="AD3592" t="s">
        <v>41</v>
      </c>
      <c r="AE3592" t="s">
        <v>42</v>
      </c>
      <c r="AF3592" t="s">
        <v>42</v>
      </c>
      <c r="AG3592">
        <f t="shared" si="112"/>
        <v>0</v>
      </c>
      <c r="AH3592" t="str" cm="1">
        <f t="array" ref="AH3592">_xlfn.IFS(
X3592&lt;=20, "&lt;20",
AND(X3592&gt;=20, X3592&lt;50), "20-50",
AND(X3592&gt;=50, X3592&lt;100), "50-100",
X3592&gt;=100, "&gt;100"
)</f>
        <v>&gt;100</v>
      </c>
      <c r="AI3592">
        <f t="shared" si="113"/>
        <v>0</v>
      </c>
      <c r="AJ3592" t="str" cm="1">
        <f t="array" ref="AJ3592">_xlfn.IFS(
C3592&lt;=20, "&lt;20",
AND(C3592&gt;=20, C3592&lt;35), "20-35",
AND(C3592&gt;=35, C3592&lt;50), "35-50",
C3592&gt;=50, "50-100"
)</f>
        <v>20-35</v>
      </c>
      <c r="AK3592" t="str" cm="1">
        <f t="array" ref="AK3592">_xlfn.IFS(
G3592&lt;6, "&lt;6",
AND(G3592&gt;=6, G3592&lt;12), "6-12",
AND(G3592&gt;=12, G3592&lt;18), "12-18",  AND(G3592&gt;=18, G3592&lt;24), "18-24", G3592&gt;=24, "24-36")</f>
        <v>24-36</v>
      </c>
    </row>
    <row r="3593" spans="1:37" x14ac:dyDescent="0.3">
      <c r="A3593" t="s">
        <v>3693</v>
      </c>
      <c r="B3593" t="s">
        <v>33</v>
      </c>
      <c r="C3593">
        <v>34</v>
      </c>
      <c r="D3593" t="s">
        <v>37</v>
      </c>
      <c r="E3593" t="s">
        <v>99</v>
      </c>
      <c r="F3593">
        <v>0</v>
      </c>
      <c r="G3593">
        <v>33</v>
      </c>
      <c r="H3593" t="s">
        <v>49</v>
      </c>
      <c r="I3593" t="s">
        <v>37</v>
      </c>
      <c r="J3593" t="s">
        <v>34</v>
      </c>
      <c r="K3593" t="s">
        <v>37</v>
      </c>
      <c r="L3593" t="s">
        <v>72</v>
      </c>
      <c r="M3593" t="s">
        <v>34</v>
      </c>
      <c r="N3593" t="s">
        <v>37</v>
      </c>
      <c r="O3593" t="s">
        <v>34</v>
      </c>
      <c r="P3593" t="s">
        <v>37</v>
      </c>
      <c r="Q3593" t="s">
        <v>34</v>
      </c>
      <c r="R3593" t="s">
        <v>37</v>
      </c>
      <c r="S3593" t="s">
        <v>37</v>
      </c>
      <c r="T3593" t="s">
        <v>34</v>
      </c>
      <c r="U3593" t="s">
        <v>46</v>
      </c>
      <c r="V3593" t="s">
        <v>37</v>
      </c>
      <c r="W3593" t="s">
        <v>40</v>
      </c>
      <c r="X3593">
        <v>64.2</v>
      </c>
      <c r="Y3593">
        <v>143.65</v>
      </c>
      <c r="Z3593">
        <v>0</v>
      </c>
      <c r="AA3593">
        <v>30</v>
      </c>
      <c r="AB3593">
        <v>8.82</v>
      </c>
      <c r="AC3593">
        <v>182.47</v>
      </c>
      <c r="AD3593" t="s">
        <v>85</v>
      </c>
      <c r="AE3593" t="s">
        <v>42</v>
      </c>
      <c r="AF3593" t="s">
        <v>42</v>
      </c>
      <c r="AG3593">
        <f t="shared" si="112"/>
        <v>0</v>
      </c>
      <c r="AH3593" t="str" cm="1">
        <f t="array" ref="AH3593">_xlfn.IFS(
X3593&lt;=20, "&lt;20",
AND(X3593&gt;=20, X3593&lt;50), "20-50",
AND(X3593&gt;=50, X3593&lt;100), "50-100",
X3593&gt;=100, "&gt;100"
)</f>
        <v>50-100</v>
      </c>
      <c r="AI3593">
        <f t="shared" si="113"/>
        <v>1</v>
      </c>
      <c r="AJ3593" t="str" cm="1">
        <f t="array" ref="AJ3593">_xlfn.IFS(
C3593&lt;=20, "&lt;20",
AND(C3593&gt;=20, C3593&lt;35), "20-35",
AND(C3593&gt;=35, C3593&lt;50), "35-50",
C3593&gt;=50, "50-100"
)</f>
        <v>20-35</v>
      </c>
      <c r="AK3593" t="str" cm="1">
        <f t="array" ref="AK3593">_xlfn.IFS(
G3593&lt;6, "&lt;6",
AND(G3593&gt;=6, G3593&lt;12), "6-12",
AND(G3593&gt;=12, G3593&lt;18), "12-18",  AND(G3593&gt;=18, G3593&lt;24), "18-24", G3593&gt;=24, "24-36")</f>
        <v>24-36</v>
      </c>
    </row>
    <row r="3594" spans="1:37" x14ac:dyDescent="0.3">
      <c r="A3594" t="s">
        <v>3694</v>
      </c>
      <c r="B3594" t="s">
        <v>44</v>
      </c>
      <c r="C3594">
        <v>45</v>
      </c>
      <c r="D3594" t="s">
        <v>37</v>
      </c>
      <c r="E3594" t="s">
        <v>69</v>
      </c>
      <c r="F3594">
        <v>8</v>
      </c>
      <c r="G3594">
        <v>4</v>
      </c>
      <c r="H3594" t="s">
        <v>36</v>
      </c>
      <c r="I3594" t="s">
        <v>37</v>
      </c>
      <c r="J3594" t="s">
        <v>34</v>
      </c>
      <c r="K3594" t="s">
        <v>34</v>
      </c>
      <c r="L3594" t="s">
        <v>34</v>
      </c>
      <c r="M3594" t="s">
        <v>34</v>
      </c>
      <c r="N3594" t="s">
        <v>34</v>
      </c>
      <c r="O3594" t="s">
        <v>34</v>
      </c>
      <c r="P3594" t="s">
        <v>34</v>
      </c>
      <c r="Q3594" t="s">
        <v>34</v>
      </c>
      <c r="R3594" t="s">
        <v>34</v>
      </c>
      <c r="S3594" t="s">
        <v>34</v>
      </c>
      <c r="T3594" t="s">
        <v>34</v>
      </c>
      <c r="U3594" t="s">
        <v>39</v>
      </c>
      <c r="V3594" t="s">
        <v>34</v>
      </c>
      <c r="W3594" t="s">
        <v>40</v>
      </c>
      <c r="X3594">
        <v>19.95</v>
      </c>
      <c r="Y3594">
        <v>47.7</v>
      </c>
      <c r="Z3594">
        <v>0</v>
      </c>
      <c r="AA3594">
        <v>0</v>
      </c>
      <c r="AB3594">
        <v>62.9</v>
      </c>
      <c r="AC3594">
        <v>110.6</v>
      </c>
      <c r="AD3594" t="s">
        <v>85</v>
      </c>
      <c r="AE3594" t="s">
        <v>42</v>
      </c>
      <c r="AF3594" t="s">
        <v>42</v>
      </c>
      <c r="AG3594">
        <f t="shared" si="112"/>
        <v>0</v>
      </c>
      <c r="AH3594" t="str" cm="1">
        <f t="array" ref="AH3594">_xlfn.IFS(
X3594&lt;=20, "&lt;20",
AND(X3594&gt;=20, X3594&lt;50), "20-50",
AND(X3594&gt;=50, X3594&lt;100), "50-100",
X3594&gt;=100, "&gt;100"
)</f>
        <v>&lt;20</v>
      </c>
      <c r="AI3594">
        <f t="shared" si="113"/>
        <v>1</v>
      </c>
      <c r="AJ3594" t="str" cm="1">
        <f t="array" ref="AJ3594">_xlfn.IFS(
C3594&lt;=20, "&lt;20",
AND(C3594&gt;=20, C3594&lt;35), "20-35",
AND(C3594&gt;=35, C3594&lt;50), "35-50",
C3594&gt;=50, "50-100"
)</f>
        <v>35-50</v>
      </c>
      <c r="AK3594" t="str" cm="1">
        <f t="array" ref="AK3594">_xlfn.IFS(
G3594&lt;6, "&lt;6",
AND(G3594&gt;=6, G3594&lt;12), "6-12",
AND(G3594&gt;=12, G3594&lt;18), "12-18",  AND(G3594&gt;=18, G3594&lt;24), "18-24", G3594&gt;=24, "24-36")</f>
        <v>&lt;6</v>
      </c>
    </row>
    <row r="3595" spans="1:37" x14ac:dyDescent="0.3">
      <c r="A3595" t="s">
        <v>3695</v>
      </c>
      <c r="B3595" t="s">
        <v>33</v>
      </c>
      <c r="C3595">
        <v>36</v>
      </c>
      <c r="D3595" t="s">
        <v>34</v>
      </c>
      <c r="E3595" t="s">
        <v>103</v>
      </c>
      <c r="F3595">
        <v>9</v>
      </c>
      <c r="G3595">
        <v>29</v>
      </c>
      <c r="H3595" t="s">
        <v>66</v>
      </c>
      <c r="I3595" t="s">
        <v>37</v>
      </c>
      <c r="J3595" t="s">
        <v>37</v>
      </c>
      <c r="K3595" t="s">
        <v>37</v>
      </c>
      <c r="L3595" t="s">
        <v>50</v>
      </c>
      <c r="M3595" t="s">
        <v>34</v>
      </c>
      <c r="N3595" t="s">
        <v>37</v>
      </c>
      <c r="O3595" t="s">
        <v>37</v>
      </c>
      <c r="P3595" t="s">
        <v>34</v>
      </c>
      <c r="Q3595" t="s">
        <v>37</v>
      </c>
      <c r="R3595" t="s">
        <v>37</v>
      </c>
      <c r="S3595" t="s">
        <v>37</v>
      </c>
      <c r="T3595" t="s">
        <v>37</v>
      </c>
      <c r="U3595" t="s">
        <v>39</v>
      </c>
      <c r="V3595" t="s">
        <v>37</v>
      </c>
      <c r="W3595" t="s">
        <v>51</v>
      </c>
      <c r="X3595">
        <v>105.4</v>
      </c>
      <c r="Y3595">
        <v>6989.45</v>
      </c>
      <c r="Z3595">
        <v>0</v>
      </c>
      <c r="AA3595">
        <v>0</v>
      </c>
      <c r="AB3595">
        <v>2611.66</v>
      </c>
      <c r="AC3595">
        <v>9601.11</v>
      </c>
      <c r="AD3595" t="s">
        <v>41</v>
      </c>
      <c r="AE3595" t="s">
        <v>42</v>
      </c>
      <c r="AF3595" t="s">
        <v>42</v>
      </c>
      <c r="AG3595">
        <f t="shared" si="112"/>
        <v>0</v>
      </c>
      <c r="AH3595" t="str" cm="1">
        <f t="array" ref="AH3595">_xlfn.IFS(
X3595&lt;=20, "&lt;20",
AND(X3595&gt;=20, X3595&lt;50), "20-50",
AND(X3595&gt;=50, X3595&lt;100), "50-100",
X3595&gt;=100, "&gt;100"
)</f>
        <v>&gt;100</v>
      </c>
      <c r="AI3595">
        <f t="shared" si="113"/>
        <v>0</v>
      </c>
      <c r="AJ3595" t="str" cm="1">
        <f t="array" ref="AJ3595">_xlfn.IFS(
C3595&lt;=20, "&lt;20",
AND(C3595&gt;=20, C3595&lt;35), "20-35",
AND(C3595&gt;=35, C3595&lt;50), "35-50",
C3595&gt;=50, "50-100"
)</f>
        <v>35-50</v>
      </c>
      <c r="AK3595" t="str" cm="1">
        <f t="array" ref="AK3595">_xlfn.IFS(
G3595&lt;6, "&lt;6",
AND(G3595&gt;=6, G3595&lt;12), "6-12",
AND(G3595&gt;=12, G3595&lt;18), "12-18",  AND(G3595&gt;=18, G3595&lt;24), "18-24", G3595&gt;=24, "24-36")</f>
        <v>24-36</v>
      </c>
    </row>
    <row r="3596" spans="1:37" x14ac:dyDescent="0.3">
      <c r="A3596" t="s">
        <v>3696</v>
      </c>
      <c r="B3596" t="s">
        <v>33</v>
      </c>
      <c r="C3596">
        <v>25</v>
      </c>
      <c r="D3596" t="s">
        <v>34</v>
      </c>
      <c r="E3596" t="s">
        <v>90</v>
      </c>
      <c r="F3596">
        <v>8</v>
      </c>
      <c r="G3596">
        <v>23</v>
      </c>
      <c r="H3596" t="s">
        <v>36</v>
      </c>
      <c r="I3596" t="s">
        <v>37</v>
      </c>
      <c r="J3596" t="s">
        <v>34</v>
      </c>
      <c r="K3596" t="s">
        <v>37</v>
      </c>
      <c r="L3596" t="s">
        <v>38</v>
      </c>
      <c r="M3596" t="s">
        <v>34</v>
      </c>
      <c r="N3596" t="s">
        <v>37</v>
      </c>
      <c r="O3596" t="s">
        <v>34</v>
      </c>
      <c r="P3596" t="s">
        <v>37</v>
      </c>
      <c r="Q3596" t="s">
        <v>37</v>
      </c>
      <c r="R3596" t="s">
        <v>34</v>
      </c>
      <c r="S3596" t="s">
        <v>34</v>
      </c>
      <c r="T3596" t="s">
        <v>34</v>
      </c>
      <c r="U3596" t="s">
        <v>46</v>
      </c>
      <c r="V3596" t="s">
        <v>34</v>
      </c>
      <c r="W3596" t="s">
        <v>143</v>
      </c>
      <c r="X3596">
        <v>66.25</v>
      </c>
      <c r="Y3596">
        <v>620.54999999999995</v>
      </c>
      <c r="Z3596">
        <v>0</v>
      </c>
      <c r="AA3596">
        <v>10</v>
      </c>
      <c r="AB3596">
        <v>223.29</v>
      </c>
      <c r="AC3596">
        <v>853.84</v>
      </c>
      <c r="AD3596" t="s">
        <v>52</v>
      </c>
      <c r="AE3596" t="s">
        <v>58</v>
      </c>
      <c r="AF3596" t="s">
        <v>62</v>
      </c>
      <c r="AG3596">
        <f t="shared" si="112"/>
        <v>1</v>
      </c>
      <c r="AH3596" t="str" cm="1">
        <f t="array" ref="AH3596">_xlfn.IFS(
X3596&lt;=20, "&lt;20",
AND(X3596&gt;=20, X3596&lt;50), "20-50",
AND(X3596&gt;=50, X3596&lt;100), "50-100",
X3596&gt;=100, "&gt;100"
)</f>
        <v>50-100</v>
      </c>
      <c r="AI3596">
        <f t="shared" si="113"/>
        <v>0</v>
      </c>
      <c r="AJ3596" t="str" cm="1">
        <f t="array" ref="AJ3596">_xlfn.IFS(
C3596&lt;=20, "&lt;20",
AND(C3596&gt;=20, C3596&lt;35), "20-35",
AND(C3596&gt;=35, C3596&lt;50), "35-50",
C3596&gt;=50, "50-100"
)</f>
        <v>20-35</v>
      </c>
      <c r="AK3596" t="str" cm="1">
        <f t="array" ref="AK3596">_xlfn.IFS(
G3596&lt;6, "&lt;6",
AND(G3596&gt;=6, G3596&lt;12), "6-12",
AND(G3596&gt;=12, G3596&lt;18), "12-18",  AND(G3596&gt;=18, G3596&lt;24), "18-24", G3596&gt;=24, "24-36")</f>
        <v>18-24</v>
      </c>
    </row>
    <row r="3597" spans="1:37" x14ac:dyDescent="0.3">
      <c r="A3597" t="s">
        <v>3697</v>
      </c>
      <c r="B3597" t="s">
        <v>33</v>
      </c>
      <c r="C3597">
        <v>47</v>
      </c>
      <c r="D3597" t="s">
        <v>37</v>
      </c>
      <c r="E3597" t="s">
        <v>35</v>
      </c>
      <c r="F3597">
        <v>14</v>
      </c>
      <c r="G3597">
        <v>26</v>
      </c>
      <c r="H3597" t="s">
        <v>36</v>
      </c>
      <c r="I3597" t="s">
        <v>37</v>
      </c>
      <c r="J3597" t="s">
        <v>34</v>
      </c>
      <c r="K3597" t="s">
        <v>37</v>
      </c>
      <c r="L3597" t="s">
        <v>38</v>
      </c>
      <c r="M3597" t="s">
        <v>34</v>
      </c>
      <c r="N3597" t="s">
        <v>34</v>
      </c>
      <c r="O3597" t="s">
        <v>34</v>
      </c>
      <c r="P3597" t="s">
        <v>34</v>
      </c>
      <c r="Q3597" t="s">
        <v>34</v>
      </c>
      <c r="R3597" t="s">
        <v>34</v>
      </c>
      <c r="S3597" t="s">
        <v>34</v>
      </c>
      <c r="T3597" t="s">
        <v>37</v>
      </c>
      <c r="U3597" t="s">
        <v>46</v>
      </c>
      <c r="V3597" t="s">
        <v>37</v>
      </c>
      <c r="W3597" t="s">
        <v>143</v>
      </c>
      <c r="X3597">
        <v>46</v>
      </c>
      <c r="Y3597">
        <v>193.6</v>
      </c>
      <c r="Z3597">
        <v>0</v>
      </c>
      <c r="AA3597">
        <v>0</v>
      </c>
      <c r="AB3597">
        <v>60.28</v>
      </c>
      <c r="AC3597">
        <v>253.88</v>
      </c>
      <c r="AD3597" t="s">
        <v>52</v>
      </c>
      <c r="AE3597" t="s">
        <v>58</v>
      </c>
      <c r="AF3597" t="s">
        <v>365</v>
      </c>
      <c r="AG3597">
        <f t="shared" si="112"/>
        <v>1</v>
      </c>
      <c r="AH3597" t="str" cm="1">
        <f t="array" ref="AH3597">_xlfn.IFS(
X3597&lt;=20, "&lt;20",
AND(X3597&gt;=20, X3597&lt;50), "20-50",
AND(X3597&gt;=50, X3597&lt;100), "50-100",
X3597&gt;=100, "&gt;100"
)</f>
        <v>20-50</v>
      </c>
      <c r="AI3597">
        <f t="shared" si="113"/>
        <v>0</v>
      </c>
      <c r="AJ3597" t="str" cm="1">
        <f t="array" ref="AJ3597">_xlfn.IFS(
C3597&lt;=20, "&lt;20",
AND(C3597&gt;=20, C3597&lt;35), "20-35",
AND(C3597&gt;=35, C3597&lt;50), "35-50",
C3597&gt;=50, "50-100"
)</f>
        <v>35-50</v>
      </c>
      <c r="AK3597" t="str" cm="1">
        <f t="array" ref="AK3597">_xlfn.IFS(
G3597&lt;6, "&lt;6",
AND(G3597&gt;=6, G3597&lt;12), "6-12",
AND(G3597&gt;=12, G3597&lt;18), "12-18",  AND(G3597&gt;=18, G3597&lt;24), "18-24", G3597&gt;=24, "24-36")</f>
        <v>24-36</v>
      </c>
    </row>
    <row r="3598" spans="1:37" x14ac:dyDescent="0.3">
      <c r="A3598" t="s">
        <v>3698</v>
      </c>
      <c r="B3598" t="s">
        <v>44</v>
      </c>
      <c r="C3598">
        <v>60</v>
      </c>
      <c r="D3598" t="s">
        <v>37</v>
      </c>
      <c r="E3598" t="s">
        <v>130</v>
      </c>
      <c r="F3598">
        <v>11</v>
      </c>
      <c r="G3598">
        <v>34</v>
      </c>
      <c r="H3598" t="s">
        <v>57</v>
      </c>
      <c r="I3598" t="s">
        <v>37</v>
      </c>
      <c r="J3598" t="s">
        <v>37</v>
      </c>
      <c r="K3598" t="s">
        <v>37</v>
      </c>
      <c r="L3598" t="s">
        <v>50</v>
      </c>
      <c r="M3598" t="s">
        <v>34</v>
      </c>
      <c r="N3598" t="s">
        <v>37</v>
      </c>
      <c r="O3598" t="s">
        <v>34</v>
      </c>
      <c r="P3598" t="s">
        <v>34</v>
      </c>
      <c r="Q3598" t="s">
        <v>34</v>
      </c>
      <c r="R3598" t="s">
        <v>34</v>
      </c>
      <c r="S3598" t="s">
        <v>34</v>
      </c>
      <c r="T3598" t="s">
        <v>34</v>
      </c>
      <c r="U3598" t="s">
        <v>46</v>
      </c>
      <c r="V3598" t="s">
        <v>37</v>
      </c>
      <c r="W3598" t="s">
        <v>40</v>
      </c>
      <c r="X3598">
        <v>78.849999999999994</v>
      </c>
      <c r="Y3598">
        <v>1600.25</v>
      </c>
      <c r="Z3598">
        <v>0</v>
      </c>
      <c r="AA3598">
        <v>50</v>
      </c>
      <c r="AB3598">
        <v>667.7</v>
      </c>
      <c r="AC3598">
        <v>2317.9499999999998</v>
      </c>
      <c r="AD3598" t="s">
        <v>41</v>
      </c>
      <c r="AE3598" t="s">
        <v>42</v>
      </c>
      <c r="AF3598" t="s">
        <v>42</v>
      </c>
      <c r="AG3598">
        <f t="shared" si="112"/>
        <v>0</v>
      </c>
      <c r="AH3598" t="str" cm="1">
        <f t="array" ref="AH3598">_xlfn.IFS(
X3598&lt;=20, "&lt;20",
AND(X3598&gt;=20, X3598&lt;50), "20-50",
AND(X3598&gt;=50, X3598&lt;100), "50-100",
X3598&gt;=100, "&gt;100"
)</f>
        <v>50-100</v>
      </c>
      <c r="AI3598">
        <f t="shared" si="113"/>
        <v>0</v>
      </c>
      <c r="AJ3598" t="str" cm="1">
        <f t="array" ref="AJ3598">_xlfn.IFS(
C3598&lt;=20, "&lt;20",
AND(C3598&gt;=20, C3598&lt;35), "20-35",
AND(C3598&gt;=35, C3598&lt;50), "35-50",
C3598&gt;=50, "50-100"
)</f>
        <v>50-100</v>
      </c>
      <c r="AK3598" t="str" cm="1">
        <f t="array" ref="AK3598">_xlfn.IFS(
G3598&lt;6, "&lt;6",
AND(G3598&gt;=6, G3598&lt;12), "6-12",
AND(G3598&gt;=12, G3598&lt;18), "12-18",  AND(G3598&gt;=18, G3598&lt;24), "18-24", G3598&gt;=24, "24-36")</f>
        <v>24-36</v>
      </c>
    </row>
    <row r="3599" spans="1:37" x14ac:dyDescent="0.3">
      <c r="A3599" t="s">
        <v>3699</v>
      </c>
      <c r="B3599" t="s">
        <v>33</v>
      </c>
      <c r="C3599">
        <v>68</v>
      </c>
      <c r="D3599" t="s">
        <v>37</v>
      </c>
      <c r="E3599" t="s">
        <v>74</v>
      </c>
      <c r="F3599">
        <v>11</v>
      </c>
      <c r="G3599">
        <v>6</v>
      </c>
      <c r="H3599" t="s">
        <v>36</v>
      </c>
      <c r="I3599" t="s">
        <v>37</v>
      </c>
      <c r="J3599" t="s">
        <v>34</v>
      </c>
      <c r="K3599" t="s">
        <v>37</v>
      </c>
      <c r="L3599" t="s">
        <v>50</v>
      </c>
      <c r="M3599" t="s">
        <v>34</v>
      </c>
      <c r="N3599" t="s">
        <v>37</v>
      </c>
      <c r="O3599" t="s">
        <v>34</v>
      </c>
      <c r="P3599" t="s">
        <v>34</v>
      </c>
      <c r="Q3599" t="s">
        <v>34</v>
      </c>
      <c r="R3599" t="s">
        <v>34</v>
      </c>
      <c r="S3599" t="s">
        <v>34</v>
      </c>
      <c r="T3599" t="s">
        <v>37</v>
      </c>
      <c r="U3599" t="s">
        <v>39</v>
      </c>
      <c r="V3599" t="s">
        <v>34</v>
      </c>
      <c r="W3599" t="s">
        <v>51</v>
      </c>
      <c r="X3599">
        <v>75.150000000000006</v>
      </c>
      <c r="Y3599">
        <v>3772.65</v>
      </c>
      <c r="Z3599">
        <v>0</v>
      </c>
      <c r="AA3599">
        <v>0</v>
      </c>
      <c r="AB3599">
        <v>1980.48</v>
      </c>
      <c r="AC3599">
        <v>5753.13</v>
      </c>
      <c r="AD3599" t="s">
        <v>41</v>
      </c>
      <c r="AE3599" t="s">
        <v>42</v>
      </c>
      <c r="AF3599" t="s">
        <v>42</v>
      </c>
      <c r="AG3599">
        <f t="shared" si="112"/>
        <v>0</v>
      </c>
      <c r="AH3599" t="str" cm="1">
        <f t="array" ref="AH3599">_xlfn.IFS(
X3599&lt;=20, "&lt;20",
AND(X3599&gt;=20, X3599&lt;50), "20-50",
AND(X3599&gt;=50, X3599&lt;100), "50-100",
X3599&gt;=100, "&gt;100"
)</f>
        <v>50-100</v>
      </c>
      <c r="AI3599">
        <f t="shared" si="113"/>
        <v>0</v>
      </c>
      <c r="AJ3599" t="str" cm="1">
        <f t="array" ref="AJ3599">_xlfn.IFS(
C3599&lt;=20, "&lt;20",
AND(C3599&gt;=20, C3599&lt;35), "20-35",
AND(C3599&gt;=35, C3599&lt;50), "35-50",
C3599&gt;=50, "50-100"
)</f>
        <v>50-100</v>
      </c>
      <c r="AK3599" t="str" cm="1">
        <f t="array" ref="AK3599">_xlfn.IFS(
G3599&lt;6, "&lt;6",
AND(G3599&gt;=6, G3599&lt;12), "6-12",
AND(G3599&gt;=12, G3599&lt;18), "12-18",  AND(G3599&gt;=18, G3599&lt;24), "18-24", G3599&gt;=24, "24-36")</f>
        <v>6-12</v>
      </c>
    </row>
    <row r="3600" spans="1:37" x14ac:dyDescent="0.3">
      <c r="A3600" t="s">
        <v>3700</v>
      </c>
      <c r="B3600" t="s">
        <v>44</v>
      </c>
      <c r="C3600">
        <v>38</v>
      </c>
      <c r="D3600" t="s">
        <v>37</v>
      </c>
      <c r="E3600" t="s">
        <v>124</v>
      </c>
      <c r="F3600">
        <v>1</v>
      </c>
      <c r="G3600">
        <v>14</v>
      </c>
      <c r="H3600" t="s">
        <v>36</v>
      </c>
      <c r="I3600" t="s">
        <v>37</v>
      </c>
      <c r="J3600" t="s">
        <v>34</v>
      </c>
      <c r="K3600" t="s">
        <v>34</v>
      </c>
      <c r="L3600" t="s">
        <v>34</v>
      </c>
      <c r="M3600" t="s">
        <v>34</v>
      </c>
      <c r="N3600" t="s">
        <v>34</v>
      </c>
      <c r="O3600" t="s">
        <v>34</v>
      </c>
      <c r="P3600" t="s">
        <v>34</v>
      </c>
      <c r="Q3600" t="s">
        <v>34</v>
      </c>
      <c r="R3600" t="s">
        <v>34</v>
      </c>
      <c r="S3600" t="s">
        <v>34</v>
      </c>
      <c r="T3600" t="s">
        <v>34</v>
      </c>
      <c r="U3600" t="s">
        <v>67</v>
      </c>
      <c r="V3600" t="s">
        <v>37</v>
      </c>
      <c r="W3600" t="s">
        <v>40</v>
      </c>
      <c r="X3600">
        <v>20.55</v>
      </c>
      <c r="Y3600">
        <v>945.7</v>
      </c>
      <c r="Z3600">
        <v>0</v>
      </c>
      <c r="AA3600">
        <v>0</v>
      </c>
      <c r="AB3600">
        <v>2100.4299999999998</v>
      </c>
      <c r="AC3600">
        <v>3046.13</v>
      </c>
      <c r="AD3600" t="s">
        <v>41</v>
      </c>
      <c r="AE3600" t="s">
        <v>42</v>
      </c>
      <c r="AF3600" t="s">
        <v>42</v>
      </c>
      <c r="AG3600">
        <f t="shared" si="112"/>
        <v>0</v>
      </c>
      <c r="AH3600" t="str" cm="1">
        <f t="array" ref="AH3600">_xlfn.IFS(
X3600&lt;=20, "&lt;20",
AND(X3600&gt;=20, X3600&lt;50), "20-50",
AND(X3600&gt;=50, X3600&lt;100), "50-100",
X3600&gt;=100, "&gt;100"
)</f>
        <v>20-50</v>
      </c>
      <c r="AI3600">
        <f t="shared" si="113"/>
        <v>0</v>
      </c>
      <c r="AJ3600" t="str" cm="1">
        <f t="array" ref="AJ3600">_xlfn.IFS(
C3600&lt;=20, "&lt;20",
AND(C3600&gt;=20, C3600&lt;35), "20-35",
AND(C3600&gt;=35, C3600&lt;50), "35-50",
C3600&gt;=50, "50-100"
)</f>
        <v>35-50</v>
      </c>
      <c r="AK3600" t="str" cm="1">
        <f t="array" ref="AK3600">_xlfn.IFS(
G3600&lt;6, "&lt;6",
AND(G3600&gt;=6, G3600&lt;12), "6-12",
AND(G3600&gt;=12, G3600&lt;18), "12-18",  AND(G3600&gt;=18, G3600&lt;24), "18-24", G3600&gt;=24, "24-36")</f>
        <v>12-18</v>
      </c>
    </row>
    <row r="3601" spans="1:37" x14ac:dyDescent="0.3">
      <c r="A3601" t="s">
        <v>3701</v>
      </c>
      <c r="B3601" t="s">
        <v>44</v>
      </c>
      <c r="C3601">
        <v>54</v>
      </c>
      <c r="D3601" t="s">
        <v>37</v>
      </c>
      <c r="E3601" t="s">
        <v>48</v>
      </c>
      <c r="F3601">
        <v>9</v>
      </c>
      <c r="G3601">
        <v>9</v>
      </c>
      <c r="H3601" t="s">
        <v>66</v>
      </c>
      <c r="I3601" t="s">
        <v>37</v>
      </c>
      <c r="J3601" t="s">
        <v>37</v>
      </c>
      <c r="K3601" t="s">
        <v>37</v>
      </c>
      <c r="L3601" t="s">
        <v>72</v>
      </c>
      <c r="M3601" t="s">
        <v>37</v>
      </c>
      <c r="N3601" t="s">
        <v>37</v>
      </c>
      <c r="O3601" t="s">
        <v>37</v>
      </c>
      <c r="P3601" t="s">
        <v>34</v>
      </c>
      <c r="Q3601" t="s">
        <v>34</v>
      </c>
      <c r="R3601" t="s">
        <v>34</v>
      </c>
      <c r="S3601" t="s">
        <v>34</v>
      </c>
      <c r="T3601" t="s">
        <v>34</v>
      </c>
      <c r="U3601" t="s">
        <v>67</v>
      </c>
      <c r="V3601" t="s">
        <v>34</v>
      </c>
      <c r="W3601" t="s">
        <v>51</v>
      </c>
      <c r="X3601">
        <v>66.900000000000006</v>
      </c>
      <c r="Y3601">
        <v>4370.25</v>
      </c>
      <c r="Z3601">
        <v>0</v>
      </c>
      <c r="AA3601">
        <v>70</v>
      </c>
      <c r="AB3601">
        <v>2930.4</v>
      </c>
      <c r="AC3601">
        <v>7370.65</v>
      </c>
      <c r="AD3601" t="s">
        <v>41</v>
      </c>
      <c r="AE3601" t="s">
        <v>42</v>
      </c>
      <c r="AF3601" t="s">
        <v>42</v>
      </c>
      <c r="AG3601">
        <f t="shared" si="112"/>
        <v>0</v>
      </c>
      <c r="AH3601" t="str" cm="1">
        <f t="array" ref="AH3601">_xlfn.IFS(
X3601&lt;=20, "&lt;20",
AND(X3601&gt;=20, X3601&lt;50), "20-50",
AND(X3601&gt;=50, X3601&lt;100), "50-100",
X3601&gt;=100, "&gt;100"
)</f>
        <v>50-100</v>
      </c>
      <c r="AI3601">
        <f t="shared" si="113"/>
        <v>0</v>
      </c>
      <c r="AJ3601" t="str" cm="1">
        <f t="array" ref="AJ3601">_xlfn.IFS(
C3601&lt;=20, "&lt;20",
AND(C3601&gt;=20, C3601&lt;35), "20-35",
AND(C3601&gt;=35, C3601&lt;50), "35-50",
C3601&gt;=50, "50-100"
)</f>
        <v>50-100</v>
      </c>
      <c r="AK3601" t="str" cm="1">
        <f t="array" ref="AK3601">_xlfn.IFS(
G3601&lt;6, "&lt;6",
AND(G3601&gt;=6, G3601&lt;12), "6-12",
AND(G3601&gt;=12, G3601&lt;18), "12-18",  AND(G3601&gt;=18, G3601&lt;24), "18-24", G3601&gt;=24, "24-36")</f>
        <v>6-12</v>
      </c>
    </row>
    <row r="3602" spans="1:37" x14ac:dyDescent="0.3">
      <c r="A3602" t="s">
        <v>3702</v>
      </c>
      <c r="B3602" t="s">
        <v>44</v>
      </c>
      <c r="C3602">
        <v>23</v>
      </c>
      <c r="D3602" t="s">
        <v>37</v>
      </c>
      <c r="E3602" t="s">
        <v>90</v>
      </c>
      <c r="F3602">
        <v>1</v>
      </c>
      <c r="G3602">
        <v>1</v>
      </c>
      <c r="H3602" t="s">
        <v>36</v>
      </c>
      <c r="I3602" t="s">
        <v>37</v>
      </c>
      <c r="J3602" t="s">
        <v>34</v>
      </c>
      <c r="K3602" t="s">
        <v>34</v>
      </c>
      <c r="L3602" t="s">
        <v>34</v>
      </c>
      <c r="M3602" t="s">
        <v>34</v>
      </c>
      <c r="N3602" t="s">
        <v>34</v>
      </c>
      <c r="O3602" t="s">
        <v>34</v>
      </c>
      <c r="P3602" t="s">
        <v>34</v>
      </c>
      <c r="Q3602" t="s">
        <v>34</v>
      </c>
      <c r="R3602" t="s">
        <v>34</v>
      </c>
      <c r="S3602" t="s">
        <v>34</v>
      </c>
      <c r="T3602" t="s">
        <v>34</v>
      </c>
      <c r="U3602" t="s">
        <v>39</v>
      </c>
      <c r="V3602" t="s">
        <v>34</v>
      </c>
      <c r="W3602" t="s">
        <v>51</v>
      </c>
      <c r="X3602">
        <v>20.3</v>
      </c>
      <c r="Y3602">
        <v>755.4</v>
      </c>
      <c r="Z3602">
        <v>0</v>
      </c>
      <c r="AA3602">
        <v>0</v>
      </c>
      <c r="AB3602">
        <v>378.51</v>
      </c>
      <c r="AC3602">
        <v>1133.9100000000001</v>
      </c>
      <c r="AD3602" t="s">
        <v>41</v>
      </c>
      <c r="AE3602" t="s">
        <v>42</v>
      </c>
      <c r="AF3602" t="s">
        <v>42</v>
      </c>
      <c r="AG3602">
        <f t="shared" si="112"/>
        <v>0</v>
      </c>
      <c r="AH3602" t="str" cm="1">
        <f t="array" ref="AH3602">_xlfn.IFS(
X3602&lt;=20, "&lt;20",
AND(X3602&gt;=20, X3602&lt;50), "20-50",
AND(X3602&gt;=50, X3602&lt;100), "50-100",
X3602&gt;=100, "&gt;100"
)</f>
        <v>20-50</v>
      </c>
      <c r="AI3602">
        <f t="shared" si="113"/>
        <v>0</v>
      </c>
      <c r="AJ3602" t="str" cm="1">
        <f t="array" ref="AJ3602">_xlfn.IFS(
C3602&lt;=20, "&lt;20",
AND(C3602&gt;=20, C3602&lt;35), "20-35",
AND(C3602&gt;=35, C3602&lt;50), "35-50",
C3602&gt;=50, "50-100"
)</f>
        <v>20-35</v>
      </c>
      <c r="AK3602" t="str" cm="1">
        <f t="array" ref="AK3602">_xlfn.IFS(
G3602&lt;6, "&lt;6",
AND(G3602&gt;=6, G3602&lt;12), "6-12",
AND(G3602&gt;=12, G3602&lt;18), "12-18",  AND(G3602&gt;=18, G3602&lt;24), "18-24", G3602&gt;=24, "24-36")</f>
        <v>&lt;6</v>
      </c>
    </row>
    <row r="3603" spans="1:37" x14ac:dyDescent="0.3">
      <c r="A3603" t="s">
        <v>3703</v>
      </c>
      <c r="B3603" t="s">
        <v>44</v>
      </c>
      <c r="C3603">
        <v>73</v>
      </c>
      <c r="D3603" t="s">
        <v>37</v>
      </c>
      <c r="E3603" t="s">
        <v>114</v>
      </c>
      <c r="F3603">
        <v>5</v>
      </c>
      <c r="G3603">
        <v>32</v>
      </c>
      <c r="H3603" t="s">
        <v>36</v>
      </c>
      <c r="I3603" t="s">
        <v>37</v>
      </c>
      <c r="J3603" t="s">
        <v>37</v>
      </c>
      <c r="K3603" t="s">
        <v>37</v>
      </c>
      <c r="L3603" t="s">
        <v>50</v>
      </c>
      <c r="M3603" t="s">
        <v>34</v>
      </c>
      <c r="N3603" t="s">
        <v>34</v>
      </c>
      <c r="O3603" t="s">
        <v>34</v>
      </c>
      <c r="P3603" t="s">
        <v>34</v>
      </c>
      <c r="Q3603" t="s">
        <v>37</v>
      </c>
      <c r="R3603" t="s">
        <v>37</v>
      </c>
      <c r="S3603" t="s">
        <v>34</v>
      </c>
      <c r="T3603" t="s">
        <v>37</v>
      </c>
      <c r="U3603" t="s">
        <v>46</v>
      </c>
      <c r="V3603" t="s">
        <v>37</v>
      </c>
      <c r="W3603" t="s">
        <v>51</v>
      </c>
      <c r="X3603">
        <v>95.1</v>
      </c>
      <c r="Y3603">
        <v>95.1</v>
      </c>
      <c r="Z3603">
        <v>0</v>
      </c>
      <c r="AA3603">
        <v>0</v>
      </c>
      <c r="AB3603">
        <v>4.8899999999999997</v>
      </c>
      <c r="AC3603">
        <v>99.99</v>
      </c>
      <c r="AD3603" t="s">
        <v>52</v>
      </c>
      <c r="AE3603" t="s">
        <v>100</v>
      </c>
      <c r="AF3603" t="s">
        <v>308</v>
      </c>
      <c r="AG3603">
        <f t="shared" si="112"/>
        <v>1</v>
      </c>
      <c r="AH3603" t="str" cm="1">
        <f t="array" ref="AH3603">_xlfn.IFS(
X3603&lt;=20, "&lt;20",
AND(X3603&gt;=20, X3603&lt;50), "20-50",
AND(X3603&gt;=50, X3603&lt;100), "50-100",
X3603&gt;=100, "&gt;100"
)</f>
        <v>50-100</v>
      </c>
      <c r="AI3603">
        <f t="shared" si="113"/>
        <v>0</v>
      </c>
      <c r="AJ3603" t="str" cm="1">
        <f t="array" ref="AJ3603">_xlfn.IFS(
C3603&lt;=20, "&lt;20",
AND(C3603&gt;=20, C3603&lt;35), "20-35",
AND(C3603&gt;=35, C3603&lt;50), "35-50",
C3603&gt;=50, "50-100"
)</f>
        <v>50-100</v>
      </c>
      <c r="AK3603" t="str" cm="1">
        <f t="array" ref="AK3603">_xlfn.IFS(
G3603&lt;6, "&lt;6",
AND(G3603&gt;=6, G3603&lt;12), "6-12",
AND(G3603&gt;=12, G3603&lt;18), "12-18",  AND(G3603&gt;=18, G3603&lt;24), "18-24", G3603&gt;=24, "24-36")</f>
        <v>24-36</v>
      </c>
    </row>
    <row r="3604" spans="1:37" x14ac:dyDescent="0.3">
      <c r="A3604" t="s">
        <v>3704</v>
      </c>
      <c r="B3604" t="s">
        <v>33</v>
      </c>
      <c r="C3604">
        <v>76</v>
      </c>
      <c r="D3604" t="s">
        <v>34</v>
      </c>
      <c r="E3604" t="s">
        <v>64</v>
      </c>
      <c r="F3604">
        <v>14</v>
      </c>
      <c r="G3604">
        <v>9</v>
      </c>
      <c r="H3604" t="s">
        <v>36</v>
      </c>
      <c r="I3604" t="s">
        <v>34</v>
      </c>
      <c r="J3604" t="s">
        <v>34</v>
      </c>
      <c r="K3604" t="s">
        <v>37</v>
      </c>
      <c r="L3604" t="s">
        <v>38</v>
      </c>
      <c r="M3604" t="s">
        <v>37</v>
      </c>
      <c r="N3604" t="s">
        <v>34</v>
      </c>
      <c r="O3604" t="s">
        <v>34</v>
      </c>
      <c r="P3604" t="s">
        <v>34</v>
      </c>
      <c r="Q3604" t="s">
        <v>34</v>
      </c>
      <c r="R3604" t="s">
        <v>37</v>
      </c>
      <c r="S3604" t="s">
        <v>34</v>
      </c>
      <c r="T3604" t="s">
        <v>37</v>
      </c>
      <c r="U3604" t="s">
        <v>46</v>
      </c>
      <c r="V3604" t="s">
        <v>34</v>
      </c>
      <c r="W3604" t="s">
        <v>143</v>
      </c>
      <c r="X3604">
        <v>40.049999999999997</v>
      </c>
      <c r="Y3604">
        <v>880.2</v>
      </c>
      <c r="Z3604">
        <v>0</v>
      </c>
      <c r="AA3604">
        <v>0</v>
      </c>
      <c r="AB3604">
        <v>0</v>
      </c>
      <c r="AC3604">
        <v>880.2</v>
      </c>
      <c r="AD3604" t="s">
        <v>52</v>
      </c>
      <c r="AE3604" t="s">
        <v>94</v>
      </c>
      <c r="AF3604" t="s">
        <v>235</v>
      </c>
      <c r="AG3604">
        <f t="shared" si="112"/>
        <v>1</v>
      </c>
      <c r="AH3604" t="str" cm="1">
        <f t="array" ref="AH3604">_xlfn.IFS(
X3604&lt;=20, "&lt;20",
AND(X3604&gt;=20, X3604&lt;50), "20-50",
AND(X3604&gt;=50, X3604&lt;100), "50-100",
X3604&gt;=100, "&gt;100"
)</f>
        <v>20-50</v>
      </c>
      <c r="AI3604">
        <f t="shared" si="113"/>
        <v>0</v>
      </c>
      <c r="AJ3604" t="str" cm="1">
        <f t="array" ref="AJ3604">_xlfn.IFS(
C3604&lt;=20, "&lt;20",
AND(C3604&gt;=20, C3604&lt;35), "20-35",
AND(C3604&gt;=35, C3604&lt;50), "35-50",
C3604&gt;=50, "50-100"
)</f>
        <v>50-100</v>
      </c>
      <c r="AK3604" t="str" cm="1">
        <f t="array" ref="AK3604">_xlfn.IFS(
G3604&lt;6, "&lt;6",
AND(G3604&gt;=6, G3604&lt;12), "6-12",
AND(G3604&gt;=12, G3604&lt;18), "12-18",  AND(G3604&gt;=18, G3604&lt;24), "18-24", G3604&gt;=24, "24-36")</f>
        <v>6-12</v>
      </c>
    </row>
    <row r="3605" spans="1:37" x14ac:dyDescent="0.3">
      <c r="A3605" t="s">
        <v>3705</v>
      </c>
      <c r="B3605" t="s">
        <v>44</v>
      </c>
      <c r="C3605">
        <v>63</v>
      </c>
      <c r="D3605" t="s">
        <v>34</v>
      </c>
      <c r="E3605" t="s">
        <v>114</v>
      </c>
      <c r="F3605">
        <v>6</v>
      </c>
      <c r="G3605">
        <v>23</v>
      </c>
      <c r="H3605" t="s">
        <v>36</v>
      </c>
      <c r="I3605" t="s">
        <v>37</v>
      </c>
      <c r="J3605" t="s">
        <v>34</v>
      </c>
      <c r="K3605" t="s">
        <v>37</v>
      </c>
      <c r="L3605" t="s">
        <v>38</v>
      </c>
      <c r="M3605" t="s">
        <v>37</v>
      </c>
      <c r="N3605" t="s">
        <v>37</v>
      </c>
      <c r="O3605" t="s">
        <v>37</v>
      </c>
      <c r="P3605" t="s">
        <v>34</v>
      </c>
      <c r="Q3605" t="s">
        <v>34</v>
      </c>
      <c r="R3605" t="s">
        <v>34</v>
      </c>
      <c r="S3605" t="s">
        <v>34</v>
      </c>
      <c r="T3605" t="s">
        <v>37</v>
      </c>
      <c r="U3605" t="s">
        <v>67</v>
      </c>
      <c r="V3605" t="s">
        <v>37</v>
      </c>
      <c r="W3605" t="s">
        <v>40</v>
      </c>
      <c r="X3605">
        <v>61.3</v>
      </c>
      <c r="Y3605">
        <v>3346.8</v>
      </c>
      <c r="Z3605">
        <v>0</v>
      </c>
      <c r="AA3605">
        <v>0</v>
      </c>
      <c r="AB3605">
        <v>1063.44</v>
      </c>
      <c r="AC3605">
        <v>4410.24</v>
      </c>
      <c r="AD3605" t="s">
        <v>41</v>
      </c>
      <c r="AE3605" t="s">
        <v>42</v>
      </c>
      <c r="AF3605" t="s">
        <v>42</v>
      </c>
      <c r="AG3605">
        <f t="shared" si="112"/>
        <v>0</v>
      </c>
      <c r="AH3605" t="str" cm="1">
        <f t="array" ref="AH3605">_xlfn.IFS(
X3605&lt;=20, "&lt;20",
AND(X3605&gt;=20, X3605&lt;50), "20-50",
AND(X3605&gt;=50, X3605&lt;100), "50-100",
X3605&gt;=100, "&gt;100"
)</f>
        <v>50-100</v>
      </c>
      <c r="AI3605">
        <f t="shared" si="113"/>
        <v>0</v>
      </c>
      <c r="AJ3605" t="str" cm="1">
        <f t="array" ref="AJ3605">_xlfn.IFS(
C3605&lt;=20, "&lt;20",
AND(C3605&gt;=20, C3605&lt;35), "20-35",
AND(C3605&gt;=35, C3605&lt;50), "35-50",
C3605&gt;=50, "50-100"
)</f>
        <v>50-100</v>
      </c>
      <c r="AK3605" t="str" cm="1">
        <f t="array" ref="AK3605">_xlfn.IFS(
G3605&lt;6, "&lt;6",
AND(G3605&gt;=6, G3605&lt;12), "6-12",
AND(G3605&gt;=12, G3605&lt;18), "12-18",  AND(G3605&gt;=18, G3605&lt;24), "18-24", G3605&gt;=24, "24-36")</f>
        <v>18-24</v>
      </c>
    </row>
    <row r="3606" spans="1:37" x14ac:dyDescent="0.3">
      <c r="A3606" t="s">
        <v>3706</v>
      </c>
      <c r="B3606" t="s">
        <v>44</v>
      </c>
      <c r="C3606">
        <v>27</v>
      </c>
      <c r="D3606" t="s">
        <v>37</v>
      </c>
      <c r="E3606" t="s">
        <v>164</v>
      </c>
      <c r="F3606">
        <v>4</v>
      </c>
      <c r="G3606">
        <v>21</v>
      </c>
      <c r="H3606" t="s">
        <v>66</v>
      </c>
      <c r="I3606" t="s">
        <v>37</v>
      </c>
      <c r="J3606" t="s">
        <v>37</v>
      </c>
      <c r="K3606" t="s">
        <v>37</v>
      </c>
      <c r="L3606" t="s">
        <v>50</v>
      </c>
      <c r="M3606" t="s">
        <v>37</v>
      </c>
      <c r="N3606" t="s">
        <v>37</v>
      </c>
      <c r="O3606" t="s">
        <v>37</v>
      </c>
      <c r="P3606" t="s">
        <v>37</v>
      </c>
      <c r="Q3606" t="s">
        <v>37</v>
      </c>
      <c r="R3606" t="s">
        <v>37</v>
      </c>
      <c r="S3606" t="s">
        <v>37</v>
      </c>
      <c r="T3606" t="s">
        <v>37</v>
      </c>
      <c r="U3606" t="s">
        <v>67</v>
      </c>
      <c r="V3606" t="s">
        <v>37</v>
      </c>
      <c r="W3606" t="s">
        <v>40</v>
      </c>
      <c r="X3606">
        <v>112.75</v>
      </c>
      <c r="Y3606">
        <v>8192.6</v>
      </c>
      <c r="Z3606">
        <v>0</v>
      </c>
      <c r="AA3606">
        <v>0</v>
      </c>
      <c r="AB3606">
        <v>2537.2800000000002</v>
      </c>
      <c r="AC3606">
        <v>10729.88</v>
      </c>
      <c r="AD3606" t="s">
        <v>41</v>
      </c>
      <c r="AE3606" t="s">
        <v>42</v>
      </c>
      <c r="AF3606" t="s">
        <v>42</v>
      </c>
      <c r="AG3606">
        <f t="shared" si="112"/>
        <v>0</v>
      </c>
      <c r="AH3606" t="str" cm="1">
        <f t="array" ref="AH3606">_xlfn.IFS(
X3606&lt;=20, "&lt;20",
AND(X3606&gt;=20, X3606&lt;50), "20-50",
AND(X3606&gt;=50, X3606&lt;100), "50-100",
X3606&gt;=100, "&gt;100"
)</f>
        <v>&gt;100</v>
      </c>
      <c r="AI3606">
        <f t="shared" si="113"/>
        <v>0</v>
      </c>
      <c r="AJ3606" t="str" cm="1">
        <f t="array" ref="AJ3606">_xlfn.IFS(
C3606&lt;=20, "&lt;20",
AND(C3606&gt;=20, C3606&lt;35), "20-35",
AND(C3606&gt;=35, C3606&lt;50), "35-50",
C3606&gt;=50, "50-100"
)</f>
        <v>20-35</v>
      </c>
      <c r="AK3606" t="str" cm="1">
        <f t="array" ref="AK3606">_xlfn.IFS(
G3606&lt;6, "&lt;6",
AND(G3606&gt;=6, G3606&lt;12), "6-12",
AND(G3606&gt;=12, G3606&lt;18), "12-18",  AND(G3606&gt;=18, G3606&lt;24), "18-24", G3606&gt;=24, "24-36")</f>
        <v>18-24</v>
      </c>
    </row>
    <row r="3607" spans="1:37" x14ac:dyDescent="0.3">
      <c r="A3607" t="s">
        <v>3707</v>
      </c>
      <c r="B3607" t="s">
        <v>44</v>
      </c>
      <c r="C3607">
        <v>31</v>
      </c>
      <c r="D3607" t="s">
        <v>37</v>
      </c>
      <c r="E3607" t="s">
        <v>35</v>
      </c>
      <c r="F3607">
        <v>0</v>
      </c>
      <c r="G3607">
        <v>26</v>
      </c>
      <c r="H3607" t="s">
        <v>57</v>
      </c>
      <c r="I3607" t="s">
        <v>37</v>
      </c>
      <c r="J3607" t="s">
        <v>34</v>
      </c>
      <c r="K3607" t="s">
        <v>37</v>
      </c>
      <c r="L3607" t="s">
        <v>50</v>
      </c>
      <c r="M3607" t="s">
        <v>34</v>
      </c>
      <c r="N3607" t="s">
        <v>34</v>
      </c>
      <c r="O3607" t="s">
        <v>34</v>
      </c>
      <c r="P3607" t="s">
        <v>37</v>
      </c>
      <c r="Q3607" t="s">
        <v>37</v>
      </c>
      <c r="R3607" t="s">
        <v>37</v>
      </c>
      <c r="S3607" t="s">
        <v>37</v>
      </c>
      <c r="T3607" t="s">
        <v>37</v>
      </c>
      <c r="U3607" t="s">
        <v>46</v>
      </c>
      <c r="V3607" t="s">
        <v>37</v>
      </c>
      <c r="W3607" t="s">
        <v>40</v>
      </c>
      <c r="X3607">
        <v>95.1</v>
      </c>
      <c r="Y3607">
        <v>865.1</v>
      </c>
      <c r="Z3607">
        <v>43.25</v>
      </c>
      <c r="AA3607">
        <v>0</v>
      </c>
      <c r="AB3607">
        <v>456.9</v>
      </c>
      <c r="AC3607">
        <v>1278.75</v>
      </c>
      <c r="AD3607" t="s">
        <v>41</v>
      </c>
      <c r="AE3607" t="s">
        <v>42</v>
      </c>
      <c r="AF3607" t="s">
        <v>42</v>
      </c>
      <c r="AG3607">
        <f t="shared" si="112"/>
        <v>0</v>
      </c>
      <c r="AH3607" t="str" cm="1">
        <f t="array" ref="AH3607">_xlfn.IFS(
X3607&lt;=20, "&lt;20",
AND(X3607&gt;=20, X3607&lt;50), "20-50",
AND(X3607&gt;=50, X3607&lt;100), "50-100",
X3607&gt;=100, "&gt;100"
)</f>
        <v>50-100</v>
      </c>
      <c r="AI3607">
        <f t="shared" si="113"/>
        <v>0</v>
      </c>
      <c r="AJ3607" t="str" cm="1">
        <f t="array" ref="AJ3607">_xlfn.IFS(
C3607&lt;=20, "&lt;20",
AND(C3607&gt;=20, C3607&lt;35), "20-35",
AND(C3607&gt;=35, C3607&lt;50), "35-50",
C3607&gt;=50, "50-100"
)</f>
        <v>20-35</v>
      </c>
      <c r="AK3607" t="str" cm="1">
        <f t="array" ref="AK3607">_xlfn.IFS(
G3607&lt;6, "&lt;6",
AND(G3607&gt;=6, G3607&lt;12), "6-12",
AND(G3607&gt;=12, G3607&lt;18), "12-18",  AND(G3607&gt;=18, G3607&lt;24), "18-24", G3607&gt;=24, "24-36")</f>
        <v>24-36</v>
      </c>
    </row>
    <row r="3608" spans="1:37" x14ac:dyDescent="0.3">
      <c r="A3608" t="s">
        <v>3708</v>
      </c>
      <c r="B3608" t="s">
        <v>33</v>
      </c>
      <c r="C3608">
        <v>29</v>
      </c>
      <c r="D3608" t="s">
        <v>37</v>
      </c>
      <c r="E3608" t="s">
        <v>61</v>
      </c>
      <c r="F3608">
        <v>14</v>
      </c>
      <c r="G3608">
        <v>15</v>
      </c>
      <c r="H3608" t="s">
        <v>36</v>
      </c>
      <c r="I3608" t="s">
        <v>37</v>
      </c>
      <c r="J3608" t="s">
        <v>34</v>
      </c>
      <c r="K3608" t="s">
        <v>37</v>
      </c>
      <c r="L3608" t="s">
        <v>72</v>
      </c>
      <c r="M3608" t="s">
        <v>37</v>
      </c>
      <c r="N3608" t="s">
        <v>34</v>
      </c>
      <c r="O3608" t="s">
        <v>37</v>
      </c>
      <c r="P3608" t="s">
        <v>37</v>
      </c>
      <c r="Q3608" t="s">
        <v>37</v>
      </c>
      <c r="R3608" t="s">
        <v>34</v>
      </c>
      <c r="S3608" t="s">
        <v>37</v>
      </c>
      <c r="T3608" t="s">
        <v>37</v>
      </c>
      <c r="U3608" t="s">
        <v>46</v>
      </c>
      <c r="V3608" t="s">
        <v>37</v>
      </c>
      <c r="W3608" t="s">
        <v>40</v>
      </c>
      <c r="X3608">
        <v>69.5</v>
      </c>
      <c r="Y3608">
        <v>653.25</v>
      </c>
      <c r="Z3608">
        <v>0</v>
      </c>
      <c r="AA3608">
        <v>0</v>
      </c>
      <c r="AB3608">
        <v>309.87</v>
      </c>
      <c r="AC3608">
        <v>963.12</v>
      </c>
      <c r="AD3608" t="s">
        <v>41</v>
      </c>
      <c r="AE3608" t="s">
        <v>42</v>
      </c>
      <c r="AF3608" t="s">
        <v>42</v>
      </c>
      <c r="AG3608">
        <f t="shared" si="112"/>
        <v>0</v>
      </c>
      <c r="AH3608" t="str" cm="1">
        <f t="array" ref="AH3608">_xlfn.IFS(
X3608&lt;=20, "&lt;20",
AND(X3608&gt;=20, X3608&lt;50), "20-50",
AND(X3608&gt;=50, X3608&lt;100), "50-100",
X3608&gt;=100, "&gt;100"
)</f>
        <v>50-100</v>
      </c>
      <c r="AI3608">
        <f t="shared" si="113"/>
        <v>0</v>
      </c>
      <c r="AJ3608" t="str" cm="1">
        <f t="array" ref="AJ3608">_xlfn.IFS(
C3608&lt;=20, "&lt;20",
AND(C3608&gt;=20, C3608&lt;35), "20-35",
AND(C3608&gt;=35, C3608&lt;50), "35-50",
C3608&gt;=50, "50-100"
)</f>
        <v>20-35</v>
      </c>
      <c r="AK3608" t="str" cm="1">
        <f t="array" ref="AK3608">_xlfn.IFS(
G3608&lt;6, "&lt;6",
AND(G3608&gt;=6, G3608&lt;12), "6-12",
AND(G3608&gt;=12, G3608&lt;18), "12-18",  AND(G3608&gt;=18, G3608&lt;24), "18-24", G3608&gt;=24, "24-36")</f>
        <v>12-18</v>
      </c>
    </row>
    <row r="3609" spans="1:37" x14ac:dyDescent="0.3">
      <c r="A3609" t="s">
        <v>3709</v>
      </c>
      <c r="B3609" t="s">
        <v>44</v>
      </c>
      <c r="C3609">
        <v>33</v>
      </c>
      <c r="D3609" t="s">
        <v>37</v>
      </c>
      <c r="E3609" t="s">
        <v>74</v>
      </c>
      <c r="F3609">
        <v>1</v>
      </c>
      <c r="G3609">
        <v>6</v>
      </c>
      <c r="H3609" t="s">
        <v>36</v>
      </c>
      <c r="I3609" t="s">
        <v>37</v>
      </c>
      <c r="J3609" t="s">
        <v>34</v>
      </c>
      <c r="K3609" t="s">
        <v>34</v>
      </c>
      <c r="L3609" t="s">
        <v>34</v>
      </c>
      <c r="M3609" t="s">
        <v>34</v>
      </c>
      <c r="N3609" t="s">
        <v>34</v>
      </c>
      <c r="O3609" t="s">
        <v>34</v>
      </c>
      <c r="P3609" t="s">
        <v>34</v>
      </c>
      <c r="Q3609" t="s">
        <v>34</v>
      </c>
      <c r="R3609" t="s">
        <v>34</v>
      </c>
      <c r="S3609" t="s">
        <v>34</v>
      </c>
      <c r="T3609" t="s">
        <v>34</v>
      </c>
      <c r="U3609" t="s">
        <v>46</v>
      </c>
      <c r="V3609" t="s">
        <v>34</v>
      </c>
      <c r="W3609" t="s">
        <v>51</v>
      </c>
      <c r="X3609">
        <v>19.25</v>
      </c>
      <c r="Y3609">
        <v>617.65</v>
      </c>
      <c r="Z3609">
        <v>0</v>
      </c>
      <c r="AA3609">
        <v>0</v>
      </c>
      <c r="AB3609">
        <v>1323.35</v>
      </c>
      <c r="AC3609">
        <v>1941</v>
      </c>
      <c r="AD3609" t="s">
        <v>41</v>
      </c>
      <c r="AE3609" t="s">
        <v>42</v>
      </c>
      <c r="AF3609" t="s">
        <v>42</v>
      </c>
      <c r="AG3609">
        <f t="shared" si="112"/>
        <v>0</v>
      </c>
      <c r="AH3609" t="str" cm="1">
        <f t="array" ref="AH3609">_xlfn.IFS(
X3609&lt;=20, "&lt;20",
AND(X3609&gt;=20, X3609&lt;50), "20-50",
AND(X3609&gt;=50, X3609&lt;100), "50-100",
X3609&gt;=100, "&gt;100"
)</f>
        <v>&lt;20</v>
      </c>
      <c r="AI3609">
        <f t="shared" si="113"/>
        <v>0</v>
      </c>
      <c r="AJ3609" t="str" cm="1">
        <f t="array" ref="AJ3609">_xlfn.IFS(
C3609&lt;=20, "&lt;20",
AND(C3609&gt;=20, C3609&lt;35), "20-35",
AND(C3609&gt;=35, C3609&lt;50), "35-50",
C3609&gt;=50, "50-100"
)</f>
        <v>20-35</v>
      </c>
      <c r="AK3609" t="str" cm="1">
        <f t="array" ref="AK3609">_xlfn.IFS(
G3609&lt;6, "&lt;6",
AND(G3609&gt;=6, G3609&lt;12), "6-12",
AND(G3609&gt;=12, G3609&lt;18), "12-18",  AND(G3609&gt;=18, G3609&lt;24), "18-24", G3609&gt;=24, "24-36")</f>
        <v>6-12</v>
      </c>
    </row>
    <row r="3610" spans="1:37" x14ac:dyDescent="0.3">
      <c r="A3610" t="s">
        <v>3710</v>
      </c>
      <c r="B3610" t="s">
        <v>33</v>
      </c>
      <c r="C3610">
        <v>80</v>
      </c>
      <c r="D3610" t="s">
        <v>34</v>
      </c>
      <c r="E3610" t="s">
        <v>130</v>
      </c>
      <c r="F3610">
        <v>1</v>
      </c>
      <c r="G3610">
        <v>16</v>
      </c>
      <c r="H3610" t="s">
        <v>36</v>
      </c>
      <c r="I3610" t="s">
        <v>37</v>
      </c>
      <c r="J3610" t="s">
        <v>34</v>
      </c>
      <c r="K3610" t="s">
        <v>37</v>
      </c>
      <c r="L3610" t="s">
        <v>50</v>
      </c>
      <c r="M3610" t="s">
        <v>34</v>
      </c>
      <c r="N3610" t="s">
        <v>34</v>
      </c>
      <c r="O3610" t="s">
        <v>34</v>
      </c>
      <c r="P3610" t="s">
        <v>34</v>
      </c>
      <c r="Q3610" t="s">
        <v>34</v>
      </c>
      <c r="R3610" t="s">
        <v>34</v>
      </c>
      <c r="S3610" t="s">
        <v>34</v>
      </c>
      <c r="T3610" t="s">
        <v>34</v>
      </c>
      <c r="U3610" t="s">
        <v>46</v>
      </c>
      <c r="V3610" t="s">
        <v>37</v>
      </c>
      <c r="W3610" t="s">
        <v>51</v>
      </c>
      <c r="X3610">
        <v>69.5</v>
      </c>
      <c r="Y3610">
        <v>69.5</v>
      </c>
      <c r="Z3610">
        <v>0</v>
      </c>
      <c r="AA3610">
        <v>80</v>
      </c>
      <c r="AB3610">
        <v>41.2</v>
      </c>
      <c r="AC3610">
        <v>190.7</v>
      </c>
      <c r="AD3610" t="s">
        <v>52</v>
      </c>
      <c r="AE3610" t="s">
        <v>100</v>
      </c>
      <c r="AF3610" t="s">
        <v>308</v>
      </c>
      <c r="AG3610">
        <f t="shared" si="112"/>
        <v>1</v>
      </c>
      <c r="AH3610" t="str" cm="1">
        <f t="array" ref="AH3610">_xlfn.IFS(
X3610&lt;=20, "&lt;20",
AND(X3610&gt;=20, X3610&lt;50), "20-50",
AND(X3610&gt;=50, X3610&lt;100), "50-100",
X3610&gt;=100, "&gt;100"
)</f>
        <v>50-100</v>
      </c>
      <c r="AI3610">
        <f t="shared" si="113"/>
        <v>0</v>
      </c>
      <c r="AJ3610" t="str" cm="1">
        <f t="array" ref="AJ3610">_xlfn.IFS(
C3610&lt;=20, "&lt;20",
AND(C3610&gt;=20, C3610&lt;35), "20-35",
AND(C3610&gt;=35, C3610&lt;50), "35-50",
C3610&gt;=50, "50-100"
)</f>
        <v>50-100</v>
      </c>
      <c r="AK3610" t="str" cm="1">
        <f t="array" ref="AK3610">_xlfn.IFS(
G3610&lt;6, "&lt;6",
AND(G3610&gt;=6, G3610&lt;12), "6-12",
AND(G3610&gt;=12, G3610&lt;18), "12-18",  AND(G3610&gt;=18, G3610&lt;24), "18-24", G3610&gt;=24, "24-36")</f>
        <v>12-18</v>
      </c>
    </row>
    <row r="3611" spans="1:37" x14ac:dyDescent="0.3">
      <c r="A3611" t="s">
        <v>3711</v>
      </c>
      <c r="B3611" t="s">
        <v>44</v>
      </c>
      <c r="C3611">
        <v>76</v>
      </c>
      <c r="D3611" t="s">
        <v>37</v>
      </c>
      <c r="E3611" t="s">
        <v>35</v>
      </c>
      <c r="F3611">
        <v>0</v>
      </c>
      <c r="G3611">
        <v>27</v>
      </c>
      <c r="H3611" t="s">
        <v>36</v>
      </c>
      <c r="I3611" t="s">
        <v>37</v>
      </c>
      <c r="J3611" t="s">
        <v>37</v>
      </c>
      <c r="K3611" t="s">
        <v>37</v>
      </c>
      <c r="L3611" t="s">
        <v>50</v>
      </c>
      <c r="M3611" t="s">
        <v>34</v>
      </c>
      <c r="N3611" t="s">
        <v>34</v>
      </c>
      <c r="O3611" t="s">
        <v>34</v>
      </c>
      <c r="P3611" t="s">
        <v>34</v>
      </c>
      <c r="Q3611" t="s">
        <v>34</v>
      </c>
      <c r="R3611" t="s">
        <v>34</v>
      </c>
      <c r="S3611" t="s">
        <v>34</v>
      </c>
      <c r="T3611" t="s">
        <v>37</v>
      </c>
      <c r="U3611" t="s">
        <v>46</v>
      </c>
      <c r="V3611" t="s">
        <v>34</v>
      </c>
      <c r="W3611" t="s">
        <v>51</v>
      </c>
      <c r="X3611">
        <v>74</v>
      </c>
      <c r="Y3611">
        <v>3919.15</v>
      </c>
      <c r="Z3611">
        <v>0</v>
      </c>
      <c r="AA3611">
        <v>0</v>
      </c>
      <c r="AB3611">
        <v>1898.64</v>
      </c>
      <c r="AC3611">
        <v>5817.79</v>
      </c>
      <c r="AD3611" t="s">
        <v>41</v>
      </c>
      <c r="AE3611" t="s">
        <v>42</v>
      </c>
      <c r="AF3611" t="s">
        <v>42</v>
      </c>
      <c r="AG3611">
        <f t="shared" si="112"/>
        <v>0</v>
      </c>
      <c r="AH3611" t="str" cm="1">
        <f t="array" ref="AH3611">_xlfn.IFS(
X3611&lt;=20, "&lt;20",
AND(X3611&gt;=20, X3611&lt;50), "20-50",
AND(X3611&gt;=50, X3611&lt;100), "50-100",
X3611&gt;=100, "&gt;100"
)</f>
        <v>50-100</v>
      </c>
      <c r="AI3611">
        <f t="shared" si="113"/>
        <v>0</v>
      </c>
      <c r="AJ3611" t="str" cm="1">
        <f t="array" ref="AJ3611">_xlfn.IFS(
C3611&lt;=20, "&lt;20",
AND(C3611&gt;=20, C3611&lt;35), "20-35",
AND(C3611&gt;=35, C3611&lt;50), "35-50",
C3611&gt;=50, "50-100"
)</f>
        <v>50-100</v>
      </c>
      <c r="AK3611" t="str" cm="1">
        <f t="array" ref="AK3611">_xlfn.IFS(
G3611&lt;6, "&lt;6",
AND(G3611&gt;=6, G3611&lt;12), "6-12",
AND(G3611&gt;=12, G3611&lt;18), "12-18",  AND(G3611&gt;=18, G3611&lt;24), "18-24", G3611&gt;=24, "24-36")</f>
        <v>24-36</v>
      </c>
    </row>
    <row r="3612" spans="1:37" x14ac:dyDescent="0.3">
      <c r="A3612" t="s">
        <v>3712</v>
      </c>
      <c r="B3612" t="s">
        <v>44</v>
      </c>
      <c r="C3612">
        <v>63</v>
      </c>
      <c r="D3612" t="s">
        <v>37</v>
      </c>
      <c r="E3612" t="s">
        <v>87</v>
      </c>
      <c r="F3612">
        <v>6</v>
      </c>
      <c r="G3612">
        <v>30</v>
      </c>
      <c r="H3612" t="s">
        <v>36</v>
      </c>
      <c r="I3612" t="s">
        <v>37</v>
      </c>
      <c r="J3612" t="s">
        <v>37</v>
      </c>
      <c r="K3612" t="s">
        <v>37</v>
      </c>
      <c r="L3612" t="s">
        <v>50</v>
      </c>
      <c r="M3612" t="s">
        <v>34</v>
      </c>
      <c r="N3612" t="s">
        <v>34</v>
      </c>
      <c r="O3612" t="s">
        <v>34</v>
      </c>
      <c r="P3612" t="s">
        <v>34</v>
      </c>
      <c r="Q3612" t="s">
        <v>37</v>
      </c>
      <c r="R3612" t="s">
        <v>34</v>
      </c>
      <c r="S3612" t="s">
        <v>34</v>
      </c>
      <c r="T3612" t="s">
        <v>37</v>
      </c>
      <c r="U3612" t="s">
        <v>46</v>
      </c>
      <c r="V3612" t="s">
        <v>37</v>
      </c>
      <c r="W3612" t="s">
        <v>51</v>
      </c>
      <c r="X3612">
        <v>85.7</v>
      </c>
      <c r="Y3612">
        <v>85.7</v>
      </c>
      <c r="Z3612">
        <v>0</v>
      </c>
      <c r="AA3612">
        <v>0</v>
      </c>
      <c r="AB3612">
        <v>45.81</v>
      </c>
      <c r="AC3612">
        <v>131.51</v>
      </c>
      <c r="AD3612" t="s">
        <v>52</v>
      </c>
      <c r="AE3612" t="s">
        <v>53</v>
      </c>
      <c r="AF3612" t="s">
        <v>54</v>
      </c>
      <c r="AG3612">
        <f t="shared" si="112"/>
        <v>1</v>
      </c>
      <c r="AH3612" t="str" cm="1">
        <f t="array" ref="AH3612">_xlfn.IFS(
X3612&lt;=20, "&lt;20",
AND(X3612&gt;=20, X3612&lt;50), "20-50",
AND(X3612&gt;=50, X3612&lt;100), "50-100",
X3612&gt;=100, "&gt;100"
)</f>
        <v>50-100</v>
      </c>
      <c r="AI3612">
        <f t="shared" si="113"/>
        <v>0</v>
      </c>
      <c r="AJ3612" t="str" cm="1">
        <f t="array" ref="AJ3612">_xlfn.IFS(
C3612&lt;=20, "&lt;20",
AND(C3612&gt;=20, C3612&lt;35), "20-35",
AND(C3612&gt;=35, C3612&lt;50), "35-50",
C3612&gt;=50, "50-100"
)</f>
        <v>50-100</v>
      </c>
      <c r="AK3612" t="str" cm="1">
        <f t="array" ref="AK3612">_xlfn.IFS(
G3612&lt;6, "&lt;6",
AND(G3612&gt;=6, G3612&lt;12), "6-12",
AND(G3612&gt;=12, G3612&lt;18), "12-18",  AND(G3612&gt;=18, G3612&lt;24), "18-24", G3612&gt;=24, "24-36")</f>
        <v>24-36</v>
      </c>
    </row>
    <row r="3613" spans="1:37" x14ac:dyDescent="0.3">
      <c r="A3613" t="s">
        <v>3713</v>
      </c>
      <c r="B3613" t="s">
        <v>33</v>
      </c>
      <c r="C3613">
        <v>56</v>
      </c>
      <c r="D3613" t="s">
        <v>37</v>
      </c>
      <c r="E3613" t="s">
        <v>61</v>
      </c>
      <c r="F3613">
        <v>14</v>
      </c>
      <c r="G3613">
        <v>28</v>
      </c>
      <c r="H3613" t="s">
        <v>70</v>
      </c>
      <c r="I3613" t="s">
        <v>37</v>
      </c>
      <c r="J3613" t="s">
        <v>37</v>
      </c>
      <c r="K3613" t="s">
        <v>37</v>
      </c>
      <c r="L3613" t="s">
        <v>50</v>
      </c>
      <c r="M3613" t="s">
        <v>34</v>
      </c>
      <c r="N3613" t="s">
        <v>37</v>
      </c>
      <c r="O3613" t="s">
        <v>37</v>
      </c>
      <c r="P3613" t="s">
        <v>34</v>
      </c>
      <c r="Q3613" t="s">
        <v>37</v>
      </c>
      <c r="R3613" t="s">
        <v>37</v>
      </c>
      <c r="S3613" t="s">
        <v>37</v>
      </c>
      <c r="T3613" t="s">
        <v>37</v>
      </c>
      <c r="U3613" t="s">
        <v>67</v>
      </c>
      <c r="V3613" t="s">
        <v>37</v>
      </c>
      <c r="W3613" t="s">
        <v>51</v>
      </c>
      <c r="X3613">
        <v>104.75</v>
      </c>
      <c r="Y3613">
        <v>6536.5</v>
      </c>
      <c r="Z3613">
        <v>0</v>
      </c>
      <c r="AA3613">
        <v>0</v>
      </c>
      <c r="AB3613">
        <v>3071.25</v>
      </c>
      <c r="AC3613">
        <v>9607.75</v>
      </c>
      <c r="AD3613" t="s">
        <v>41</v>
      </c>
      <c r="AE3613" t="s">
        <v>42</v>
      </c>
      <c r="AF3613" t="s">
        <v>42</v>
      </c>
      <c r="AG3613">
        <f t="shared" si="112"/>
        <v>0</v>
      </c>
      <c r="AH3613" t="str" cm="1">
        <f t="array" ref="AH3613">_xlfn.IFS(
X3613&lt;=20, "&lt;20",
AND(X3613&gt;=20, X3613&lt;50), "20-50",
AND(X3613&gt;=50, X3613&lt;100), "50-100",
X3613&gt;=100, "&gt;100"
)</f>
        <v>&gt;100</v>
      </c>
      <c r="AI3613">
        <f t="shared" si="113"/>
        <v>0</v>
      </c>
      <c r="AJ3613" t="str" cm="1">
        <f t="array" ref="AJ3613">_xlfn.IFS(
C3613&lt;=20, "&lt;20",
AND(C3613&gt;=20, C3613&lt;35), "20-35",
AND(C3613&gt;=35, C3613&lt;50), "35-50",
C3613&gt;=50, "50-100"
)</f>
        <v>50-100</v>
      </c>
      <c r="AK3613" t="str" cm="1">
        <f t="array" ref="AK3613">_xlfn.IFS(
G3613&lt;6, "&lt;6",
AND(G3613&gt;=6, G3613&lt;12), "6-12",
AND(G3613&gt;=12, G3613&lt;18), "12-18",  AND(G3613&gt;=18, G3613&lt;24), "18-24", G3613&gt;=24, "24-36")</f>
        <v>24-36</v>
      </c>
    </row>
    <row r="3614" spans="1:37" x14ac:dyDescent="0.3">
      <c r="A3614" t="s">
        <v>3714</v>
      </c>
      <c r="B3614" t="s">
        <v>44</v>
      </c>
      <c r="C3614">
        <v>68</v>
      </c>
      <c r="D3614" t="s">
        <v>34</v>
      </c>
      <c r="E3614" t="s">
        <v>87</v>
      </c>
      <c r="F3614">
        <v>5</v>
      </c>
      <c r="G3614">
        <v>28</v>
      </c>
      <c r="H3614" t="s">
        <v>70</v>
      </c>
      <c r="I3614" t="s">
        <v>37</v>
      </c>
      <c r="J3614" t="s">
        <v>34</v>
      </c>
      <c r="K3614" t="s">
        <v>37</v>
      </c>
      <c r="L3614" t="s">
        <v>50</v>
      </c>
      <c r="M3614" t="s">
        <v>37</v>
      </c>
      <c r="N3614" t="s">
        <v>37</v>
      </c>
      <c r="O3614" t="s">
        <v>34</v>
      </c>
      <c r="P3614" t="s">
        <v>37</v>
      </c>
      <c r="Q3614" t="s">
        <v>34</v>
      </c>
      <c r="R3614" t="s">
        <v>37</v>
      </c>
      <c r="S3614" t="s">
        <v>37</v>
      </c>
      <c r="T3614" t="s">
        <v>37</v>
      </c>
      <c r="U3614" t="s">
        <v>39</v>
      </c>
      <c r="V3614" t="s">
        <v>37</v>
      </c>
      <c r="W3614" t="s">
        <v>40</v>
      </c>
      <c r="X3614">
        <v>96.75</v>
      </c>
      <c r="Y3614">
        <v>5206.55</v>
      </c>
      <c r="Z3614">
        <v>0</v>
      </c>
      <c r="AA3614">
        <v>0</v>
      </c>
      <c r="AB3614">
        <v>1832.74</v>
      </c>
      <c r="AC3614">
        <v>7039.29</v>
      </c>
      <c r="AD3614" t="s">
        <v>41</v>
      </c>
      <c r="AE3614" t="s">
        <v>42</v>
      </c>
      <c r="AF3614" t="s">
        <v>42</v>
      </c>
      <c r="AG3614">
        <f t="shared" si="112"/>
        <v>0</v>
      </c>
      <c r="AH3614" t="str" cm="1">
        <f t="array" ref="AH3614">_xlfn.IFS(
X3614&lt;=20, "&lt;20",
AND(X3614&gt;=20, X3614&lt;50), "20-50",
AND(X3614&gt;=50, X3614&lt;100), "50-100",
X3614&gt;=100, "&gt;100"
)</f>
        <v>50-100</v>
      </c>
      <c r="AI3614">
        <f t="shared" si="113"/>
        <v>0</v>
      </c>
      <c r="AJ3614" t="str" cm="1">
        <f t="array" ref="AJ3614">_xlfn.IFS(
C3614&lt;=20, "&lt;20",
AND(C3614&gt;=20, C3614&lt;35), "20-35",
AND(C3614&gt;=35, C3614&lt;50), "35-50",
C3614&gt;=50, "50-100"
)</f>
        <v>50-100</v>
      </c>
      <c r="AK3614" t="str" cm="1">
        <f t="array" ref="AK3614">_xlfn.IFS(
G3614&lt;6, "&lt;6",
AND(G3614&gt;=6, G3614&lt;12), "6-12",
AND(G3614&gt;=12, G3614&lt;18), "12-18",  AND(G3614&gt;=18, G3614&lt;24), "18-24", G3614&gt;=24, "24-36")</f>
        <v>24-36</v>
      </c>
    </row>
    <row r="3615" spans="1:37" x14ac:dyDescent="0.3">
      <c r="A3615" t="s">
        <v>3715</v>
      </c>
      <c r="B3615" t="s">
        <v>44</v>
      </c>
      <c r="C3615">
        <v>38</v>
      </c>
      <c r="D3615" t="s">
        <v>37</v>
      </c>
      <c r="E3615" t="s">
        <v>61</v>
      </c>
      <c r="F3615">
        <v>0</v>
      </c>
      <c r="G3615">
        <v>26</v>
      </c>
      <c r="H3615" t="s">
        <v>49</v>
      </c>
      <c r="I3615" t="s">
        <v>37</v>
      </c>
      <c r="J3615" t="s">
        <v>34</v>
      </c>
      <c r="K3615" t="s">
        <v>37</v>
      </c>
      <c r="L3615" t="s">
        <v>50</v>
      </c>
      <c r="M3615" t="s">
        <v>34</v>
      </c>
      <c r="N3615" t="s">
        <v>37</v>
      </c>
      <c r="O3615" t="s">
        <v>34</v>
      </c>
      <c r="P3615" t="s">
        <v>34</v>
      </c>
      <c r="Q3615" t="s">
        <v>34</v>
      </c>
      <c r="R3615" t="s">
        <v>34</v>
      </c>
      <c r="S3615" t="s">
        <v>34</v>
      </c>
      <c r="T3615" t="s">
        <v>37</v>
      </c>
      <c r="U3615" t="s">
        <v>46</v>
      </c>
      <c r="V3615" t="s">
        <v>37</v>
      </c>
      <c r="W3615" t="s">
        <v>51</v>
      </c>
      <c r="X3615">
        <v>75.7</v>
      </c>
      <c r="Y3615">
        <v>75.7</v>
      </c>
      <c r="Z3615">
        <v>0</v>
      </c>
      <c r="AA3615">
        <v>0</v>
      </c>
      <c r="AB3615">
        <v>9.0500000000000007</v>
      </c>
      <c r="AC3615">
        <v>84.75</v>
      </c>
      <c r="AD3615" t="s">
        <v>52</v>
      </c>
      <c r="AE3615" t="s">
        <v>104</v>
      </c>
      <c r="AF3615" t="s">
        <v>150</v>
      </c>
      <c r="AG3615">
        <f t="shared" si="112"/>
        <v>1</v>
      </c>
      <c r="AH3615" t="str" cm="1">
        <f t="array" ref="AH3615">_xlfn.IFS(
X3615&lt;=20, "&lt;20",
AND(X3615&gt;=20, X3615&lt;50), "20-50",
AND(X3615&gt;=50, X3615&lt;100), "50-100",
X3615&gt;=100, "&gt;100"
)</f>
        <v>50-100</v>
      </c>
      <c r="AI3615">
        <f t="shared" si="113"/>
        <v>0</v>
      </c>
      <c r="AJ3615" t="str" cm="1">
        <f t="array" ref="AJ3615">_xlfn.IFS(
C3615&lt;=20, "&lt;20",
AND(C3615&gt;=20, C3615&lt;35), "20-35",
AND(C3615&gt;=35, C3615&lt;50), "35-50",
C3615&gt;=50, "50-100"
)</f>
        <v>35-50</v>
      </c>
      <c r="AK3615" t="str" cm="1">
        <f t="array" ref="AK3615">_xlfn.IFS(
G3615&lt;6, "&lt;6",
AND(G3615&gt;=6, G3615&lt;12), "6-12",
AND(G3615&gt;=12, G3615&lt;18), "12-18",  AND(G3615&gt;=18, G3615&lt;24), "18-24", G3615&gt;=24, "24-36")</f>
        <v>24-36</v>
      </c>
    </row>
    <row r="3616" spans="1:37" x14ac:dyDescent="0.3">
      <c r="A3616" t="s">
        <v>3716</v>
      </c>
      <c r="B3616" t="s">
        <v>33</v>
      </c>
      <c r="C3616">
        <v>38</v>
      </c>
      <c r="D3616" t="s">
        <v>34</v>
      </c>
      <c r="E3616" t="s">
        <v>87</v>
      </c>
      <c r="F3616">
        <v>8</v>
      </c>
      <c r="G3616">
        <v>21</v>
      </c>
      <c r="H3616" t="s">
        <v>36</v>
      </c>
      <c r="I3616" t="s">
        <v>37</v>
      </c>
      <c r="J3616" t="s">
        <v>34</v>
      </c>
      <c r="K3616" t="s">
        <v>37</v>
      </c>
      <c r="L3616" t="s">
        <v>38</v>
      </c>
      <c r="M3616" t="s">
        <v>37</v>
      </c>
      <c r="N3616" t="s">
        <v>37</v>
      </c>
      <c r="O3616" t="s">
        <v>34</v>
      </c>
      <c r="P3616" t="s">
        <v>37</v>
      </c>
      <c r="Q3616" t="s">
        <v>34</v>
      </c>
      <c r="R3616" t="s">
        <v>34</v>
      </c>
      <c r="S3616" t="s">
        <v>34</v>
      </c>
      <c r="T3616" t="s">
        <v>37</v>
      </c>
      <c r="U3616" t="s">
        <v>39</v>
      </c>
      <c r="V3616" t="s">
        <v>34</v>
      </c>
      <c r="W3616" t="s">
        <v>40</v>
      </c>
      <c r="X3616">
        <v>60.05</v>
      </c>
      <c r="Y3616">
        <v>3994.05</v>
      </c>
      <c r="Z3616">
        <v>0</v>
      </c>
      <c r="AA3616">
        <v>0</v>
      </c>
      <c r="AB3616">
        <v>437.51</v>
      </c>
      <c r="AC3616">
        <v>4431.5600000000004</v>
      </c>
      <c r="AD3616" t="s">
        <v>41</v>
      </c>
      <c r="AE3616" t="s">
        <v>42</v>
      </c>
      <c r="AF3616" t="s">
        <v>42</v>
      </c>
      <c r="AG3616">
        <f t="shared" si="112"/>
        <v>0</v>
      </c>
      <c r="AH3616" t="str" cm="1">
        <f t="array" ref="AH3616">_xlfn.IFS(
X3616&lt;=20, "&lt;20",
AND(X3616&gt;=20, X3616&lt;50), "20-50",
AND(X3616&gt;=50, X3616&lt;100), "50-100",
X3616&gt;=100, "&gt;100"
)</f>
        <v>50-100</v>
      </c>
      <c r="AI3616">
        <f t="shared" si="113"/>
        <v>0</v>
      </c>
      <c r="AJ3616" t="str" cm="1">
        <f t="array" ref="AJ3616">_xlfn.IFS(
C3616&lt;=20, "&lt;20",
AND(C3616&gt;=20, C3616&lt;35), "20-35",
AND(C3616&gt;=35, C3616&lt;50), "35-50",
C3616&gt;=50, "50-100"
)</f>
        <v>35-50</v>
      </c>
      <c r="AK3616" t="str" cm="1">
        <f t="array" ref="AK3616">_xlfn.IFS(
G3616&lt;6, "&lt;6",
AND(G3616&gt;=6, G3616&lt;12), "6-12",
AND(G3616&gt;=12, G3616&lt;18), "12-18",  AND(G3616&gt;=18, G3616&lt;24), "18-24", G3616&gt;=24, "24-36")</f>
        <v>18-24</v>
      </c>
    </row>
    <row r="3617" spans="1:37" x14ac:dyDescent="0.3">
      <c r="A3617" t="s">
        <v>3717</v>
      </c>
      <c r="B3617" t="s">
        <v>33</v>
      </c>
      <c r="C3617">
        <v>53</v>
      </c>
      <c r="D3617" t="s">
        <v>37</v>
      </c>
      <c r="E3617" t="s">
        <v>82</v>
      </c>
      <c r="F3617">
        <v>11</v>
      </c>
      <c r="G3617">
        <v>14</v>
      </c>
      <c r="H3617" t="s">
        <v>36</v>
      </c>
      <c r="I3617" t="s">
        <v>37</v>
      </c>
      <c r="J3617" t="s">
        <v>37</v>
      </c>
      <c r="K3617" t="s">
        <v>37</v>
      </c>
      <c r="L3617" t="s">
        <v>72</v>
      </c>
      <c r="M3617" t="s">
        <v>34</v>
      </c>
      <c r="N3617" t="s">
        <v>37</v>
      </c>
      <c r="O3617" t="s">
        <v>37</v>
      </c>
      <c r="P3617" t="s">
        <v>37</v>
      </c>
      <c r="Q3617" t="s">
        <v>37</v>
      </c>
      <c r="R3617" t="s">
        <v>37</v>
      </c>
      <c r="S3617" t="s">
        <v>37</v>
      </c>
      <c r="T3617" t="s">
        <v>37</v>
      </c>
      <c r="U3617" t="s">
        <v>67</v>
      </c>
      <c r="V3617" t="s">
        <v>37</v>
      </c>
      <c r="W3617" t="s">
        <v>40</v>
      </c>
      <c r="X3617">
        <v>83.3</v>
      </c>
      <c r="Y3617">
        <v>5894.5</v>
      </c>
      <c r="Z3617">
        <v>37.44</v>
      </c>
      <c r="AA3617">
        <v>0</v>
      </c>
      <c r="AB3617">
        <v>952.11</v>
      </c>
      <c r="AC3617">
        <v>6809.17</v>
      </c>
      <c r="AD3617" t="s">
        <v>41</v>
      </c>
      <c r="AE3617" t="s">
        <v>42</v>
      </c>
      <c r="AF3617" t="s">
        <v>42</v>
      </c>
      <c r="AG3617">
        <f t="shared" si="112"/>
        <v>0</v>
      </c>
      <c r="AH3617" t="str" cm="1">
        <f t="array" ref="AH3617">_xlfn.IFS(
X3617&lt;=20, "&lt;20",
AND(X3617&gt;=20, X3617&lt;50), "20-50",
AND(X3617&gt;=50, X3617&lt;100), "50-100",
X3617&gt;=100, "&gt;100"
)</f>
        <v>50-100</v>
      </c>
      <c r="AI3617">
        <f t="shared" si="113"/>
        <v>0</v>
      </c>
      <c r="AJ3617" t="str" cm="1">
        <f t="array" ref="AJ3617">_xlfn.IFS(
C3617&lt;=20, "&lt;20",
AND(C3617&gt;=20, C3617&lt;35), "20-35",
AND(C3617&gt;=35, C3617&lt;50), "35-50",
C3617&gt;=50, "50-100"
)</f>
        <v>50-100</v>
      </c>
      <c r="AK3617" t="str" cm="1">
        <f t="array" ref="AK3617">_xlfn.IFS(
G3617&lt;6, "&lt;6",
AND(G3617&gt;=6, G3617&lt;12), "6-12",
AND(G3617&gt;=12, G3617&lt;18), "12-18",  AND(G3617&gt;=18, G3617&lt;24), "18-24", G3617&gt;=24, "24-36")</f>
        <v>12-18</v>
      </c>
    </row>
    <row r="3618" spans="1:37" x14ac:dyDescent="0.3">
      <c r="A3618" t="s">
        <v>3718</v>
      </c>
      <c r="B3618" t="s">
        <v>33</v>
      </c>
      <c r="C3618">
        <v>42</v>
      </c>
      <c r="D3618" t="s">
        <v>37</v>
      </c>
      <c r="E3618" t="s">
        <v>64</v>
      </c>
      <c r="F3618">
        <v>4</v>
      </c>
      <c r="G3618">
        <v>10</v>
      </c>
      <c r="H3618" t="s">
        <v>36</v>
      </c>
      <c r="I3618" t="s">
        <v>37</v>
      </c>
      <c r="J3618" t="s">
        <v>37</v>
      </c>
      <c r="K3618" t="s">
        <v>34</v>
      </c>
      <c r="L3618" t="s">
        <v>34</v>
      </c>
      <c r="M3618" t="s">
        <v>34</v>
      </c>
      <c r="N3618" t="s">
        <v>34</v>
      </c>
      <c r="O3618" t="s">
        <v>34</v>
      </c>
      <c r="P3618" t="s">
        <v>34</v>
      </c>
      <c r="Q3618" t="s">
        <v>34</v>
      </c>
      <c r="R3618" t="s">
        <v>34</v>
      </c>
      <c r="S3618" t="s">
        <v>34</v>
      </c>
      <c r="T3618" t="s">
        <v>34</v>
      </c>
      <c r="U3618" t="s">
        <v>67</v>
      </c>
      <c r="V3618" t="s">
        <v>34</v>
      </c>
      <c r="W3618" t="s">
        <v>40</v>
      </c>
      <c r="X3618">
        <v>25.25</v>
      </c>
      <c r="Y3618">
        <v>274.7</v>
      </c>
      <c r="Z3618">
        <v>0</v>
      </c>
      <c r="AA3618">
        <v>0</v>
      </c>
      <c r="AB3618">
        <v>475.08</v>
      </c>
      <c r="AC3618">
        <v>749.78</v>
      </c>
      <c r="AD3618" t="s">
        <v>41</v>
      </c>
      <c r="AE3618" t="s">
        <v>42</v>
      </c>
      <c r="AF3618" t="s">
        <v>42</v>
      </c>
      <c r="AG3618">
        <f t="shared" si="112"/>
        <v>0</v>
      </c>
      <c r="AH3618" t="str" cm="1">
        <f t="array" ref="AH3618">_xlfn.IFS(
X3618&lt;=20, "&lt;20",
AND(X3618&gt;=20, X3618&lt;50), "20-50",
AND(X3618&gt;=50, X3618&lt;100), "50-100",
X3618&gt;=100, "&gt;100"
)</f>
        <v>20-50</v>
      </c>
      <c r="AI3618">
        <f t="shared" si="113"/>
        <v>0</v>
      </c>
      <c r="AJ3618" t="str" cm="1">
        <f t="array" ref="AJ3618">_xlfn.IFS(
C3618&lt;=20, "&lt;20",
AND(C3618&gt;=20, C3618&lt;35), "20-35",
AND(C3618&gt;=35, C3618&lt;50), "35-50",
C3618&gt;=50, "50-100"
)</f>
        <v>35-50</v>
      </c>
      <c r="AK3618" t="str" cm="1">
        <f t="array" ref="AK3618">_xlfn.IFS(
G3618&lt;6, "&lt;6",
AND(G3618&gt;=6, G3618&lt;12), "6-12",
AND(G3618&gt;=12, G3618&lt;18), "12-18",  AND(G3618&gt;=18, G3618&lt;24), "18-24", G3618&gt;=24, "24-36")</f>
        <v>6-12</v>
      </c>
    </row>
    <row r="3619" spans="1:37" x14ac:dyDescent="0.3">
      <c r="A3619" t="s">
        <v>3719</v>
      </c>
      <c r="B3619" t="s">
        <v>44</v>
      </c>
      <c r="C3619">
        <v>64</v>
      </c>
      <c r="D3619" t="s">
        <v>34</v>
      </c>
      <c r="E3619" t="s">
        <v>45</v>
      </c>
      <c r="F3619">
        <v>10</v>
      </c>
      <c r="G3619">
        <v>16</v>
      </c>
      <c r="H3619" t="s">
        <v>36</v>
      </c>
      <c r="I3619" t="s">
        <v>37</v>
      </c>
      <c r="J3619" t="s">
        <v>34</v>
      </c>
      <c r="K3619" t="s">
        <v>37</v>
      </c>
      <c r="L3619" t="s">
        <v>50</v>
      </c>
      <c r="M3619" t="s">
        <v>34</v>
      </c>
      <c r="N3619" t="s">
        <v>37</v>
      </c>
      <c r="O3619" t="s">
        <v>37</v>
      </c>
      <c r="P3619" t="s">
        <v>34</v>
      </c>
      <c r="Q3619" t="s">
        <v>37</v>
      </c>
      <c r="R3619" t="s">
        <v>34</v>
      </c>
      <c r="S3619" t="s">
        <v>34</v>
      </c>
      <c r="T3619" t="s">
        <v>37</v>
      </c>
      <c r="U3619" t="s">
        <v>39</v>
      </c>
      <c r="V3619" t="s">
        <v>37</v>
      </c>
      <c r="W3619" t="s">
        <v>51</v>
      </c>
      <c r="X3619">
        <v>90.65</v>
      </c>
      <c r="Y3619">
        <v>5199.8</v>
      </c>
      <c r="Z3619">
        <v>0</v>
      </c>
      <c r="AA3619">
        <v>0</v>
      </c>
      <c r="AB3619">
        <v>2657.34</v>
      </c>
      <c r="AC3619">
        <v>7857.14</v>
      </c>
      <c r="AD3619" t="s">
        <v>41</v>
      </c>
      <c r="AE3619" t="s">
        <v>42</v>
      </c>
      <c r="AF3619" t="s">
        <v>42</v>
      </c>
      <c r="AG3619">
        <f t="shared" si="112"/>
        <v>0</v>
      </c>
      <c r="AH3619" t="str" cm="1">
        <f t="array" ref="AH3619">_xlfn.IFS(
X3619&lt;=20, "&lt;20",
AND(X3619&gt;=20, X3619&lt;50), "20-50",
AND(X3619&gt;=50, X3619&lt;100), "50-100",
X3619&gt;=100, "&gt;100"
)</f>
        <v>50-100</v>
      </c>
      <c r="AI3619">
        <f t="shared" si="113"/>
        <v>0</v>
      </c>
      <c r="AJ3619" t="str" cm="1">
        <f t="array" ref="AJ3619">_xlfn.IFS(
C3619&lt;=20, "&lt;20",
AND(C3619&gt;=20, C3619&lt;35), "20-35",
AND(C3619&gt;=35, C3619&lt;50), "35-50",
C3619&gt;=50, "50-100"
)</f>
        <v>50-100</v>
      </c>
      <c r="AK3619" t="str" cm="1">
        <f t="array" ref="AK3619">_xlfn.IFS(
G3619&lt;6, "&lt;6",
AND(G3619&gt;=6, G3619&lt;12), "6-12",
AND(G3619&gt;=12, G3619&lt;18), "12-18",  AND(G3619&gt;=18, G3619&lt;24), "18-24", G3619&gt;=24, "24-36")</f>
        <v>12-18</v>
      </c>
    </row>
    <row r="3620" spans="1:37" x14ac:dyDescent="0.3">
      <c r="A3620" t="s">
        <v>3720</v>
      </c>
      <c r="B3620" t="s">
        <v>44</v>
      </c>
      <c r="C3620">
        <v>46</v>
      </c>
      <c r="D3620" t="s">
        <v>34</v>
      </c>
      <c r="E3620" t="s">
        <v>45</v>
      </c>
      <c r="F3620">
        <v>9</v>
      </c>
      <c r="G3620">
        <v>17</v>
      </c>
      <c r="H3620" t="s">
        <v>110</v>
      </c>
      <c r="I3620" t="s">
        <v>37</v>
      </c>
      <c r="J3620" t="s">
        <v>34</v>
      </c>
      <c r="K3620" t="s">
        <v>37</v>
      </c>
      <c r="L3620" t="s">
        <v>50</v>
      </c>
      <c r="M3620" t="s">
        <v>34</v>
      </c>
      <c r="N3620" t="s">
        <v>37</v>
      </c>
      <c r="O3620" t="s">
        <v>34</v>
      </c>
      <c r="P3620" t="s">
        <v>37</v>
      </c>
      <c r="Q3620" t="s">
        <v>37</v>
      </c>
      <c r="R3620" t="s">
        <v>34</v>
      </c>
      <c r="S3620" t="s">
        <v>34</v>
      </c>
      <c r="T3620" t="s">
        <v>37</v>
      </c>
      <c r="U3620" t="s">
        <v>39</v>
      </c>
      <c r="V3620" t="s">
        <v>37</v>
      </c>
      <c r="W3620" t="s">
        <v>51</v>
      </c>
      <c r="X3620">
        <v>89.7</v>
      </c>
      <c r="Y3620">
        <v>3165.6</v>
      </c>
      <c r="Z3620">
        <v>0</v>
      </c>
      <c r="AA3620">
        <v>0</v>
      </c>
      <c r="AB3620">
        <v>53.55</v>
      </c>
      <c r="AC3620">
        <v>3219.15</v>
      </c>
      <c r="AD3620" t="s">
        <v>41</v>
      </c>
      <c r="AE3620" t="s">
        <v>42</v>
      </c>
      <c r="AF3620" t="s">
        <v>42</v>
      </c>
      <c r="AG3620">
        <f t="shared" si="112"/>
        <v>0</v>
      </c>
      <c r="AH3620" t="str" cm="1">
        <f t="array" ref="AH3620">_xlfn.IFS(
X3620&lt;=20, "&lt;20",
AND(X3620&gt;=20, X3620&lt;50), "20-50",
AND(X3620&gt;=50, X3620&lt;100), "50-100",
X3620&gt;=100, "&gt;100"
)</f>
        <v>50-100</v>
      </c>
      <c r="AI3620">
        <f t="shared" si="113"/>
        <v>0</v>
      </c>
      <c r="AJ3620" t="str" cm="1">
        <f t="array" ref="AJ3620">_xlfn.IFS(
C3620&lt;=20, "&lt;20",
AND(C3620&gt;=20, C3620&lt;35), "20-35",
AND(C3620&gt;=35, C3620&lt;50), "35-50",
C3620&gt;=50, "50-100"
)</f>
        <v>35-50</v>
      </c>
      <c r="AK3620" t="str" cm="1">
        <f t="array" ref="AK3620">_xlfn.IFS(
G3620&lt;6, "&lt;6",
AND(G3620&gt;=6, G3620&lt;12), "6-12",
AND(G3620&gt;=12, G3620&lt;18), "12-18",  AND(G3620&gt;=18, G3620&lt;24), "18-24", G3620&gt;=24, "24-36")</f>
        <v>12-18</v>
      </c>
    </row>
    <row r="3621" spans="1:37" x14ac:dyDescent="0.3">
      <c r="A3621" t="s">
        <v>3721</v>
      </c>
      <c r="B3621" t="s">
        <v>33</v>
      </c>
      <c r="C3621">
        <v>63</v>
      </c>
      <c r="D3621" t="s">
        <v>37</v>
      </c>
      <c r="E3621" t="s">
        <v>124</v>
      </c>
      <c r="F3621">
        <v>0</v>
      </c>
      <c r="G3621">
        <v>28</v>
      </c>
      <c r="H3621" t="s">
        <v>36</v>
      </c>
      <c r="I3621" t="s">
        <v>34</v>
      </c>
      <c r="J3621" t="s">
        <v>34</v>
      </c>
      <c r="K3621" t="s">
        <v>37</v>
      </c>
      <c r="L3621" t="s">
        <v>38</v>
      </c>
      <c r="M3621" t="s">
        <v>37</v>
      </c>
      <c r="N3621" t="s">
        <v>34</v>
      </c>
      <c r="O3621" t="s">
        <v>34</v>
      </c>
      <c r="P3621" t="s">
        <v>37</v>
      </c>
      <c r="Q3621" t="s">
        <v>34</v>
      </c>
      <c r="R3621" t="s">
        <v>34</v>
      </c>
      <c r="S3621" t="s">
        <v>34</v>
      </c>
      <c r="T3621" t="s">
        <v>37</v>
      </c>
      <c r="U3621" t="s">
        <v>39</v>
      </c>
      <c r="V3621" t="s">
        <v>34</v>
      </c>
      <c r="W3621" t="s">
        <v>40</v>
      </c>
      <c r="X3621">
        <v>34.049999999999997</v>
      </c>
      <c r="Y3621">
        <v>1113.95</v>
      </c>
      <c r="Z3621">
        <v>0</v>
      </c>
      <c r="AA3621">
        <v>0</v>
      </c>
      <c r="AB3621">
        <v>0</v>
      </c>
      <c r="AC3621">
        <v>1113.95</v>
      </c>
      <c r="AD3621" t="s">
        <v>41</v>
      </c>
      <c r="AE3621" t="s">
        <v>42</v>
      </c>
      <c r="AF3621" t="s">
        <v>42</v>
      </c>
      <c r="AG3621">
        <f t="shared" si="112"/>
        <v>0</v>
      </c>
      <c r="AH3621" t="str" cm="1">
        <f t="array" ref="AH3621">_xlfn.IFS(
X3621&lt;=20, "&lt;20",
AND(X3621&gt;=20, X3621&lt;50), "20-50",
AND(X3621&gt;=50, X3621&lt;100), "50-100",
X3621&gt;=100, "&gt;100"
)</f>
        <v>20-50</v>
      </c>
      <c r="AI3621">
        <f t="shared" si="113"/>
        <v>0</v>
      </c>
      <c r="AJ3621" t="str" cm="1">
        <f t="array" ref="AJ3621">_xlfn.IFS(
C3621&lt;=20, "&lt;20",
AND(C3621&gt;=20, C3621&lt;35), "20-35",
AND(C3621&gt;=35, C3621&lt;50), "35-50",
C3621&gt;=50, "50-100"
)</f>
        <v>50-100</v>
      </c>
      <c r="AK3621" t="str" cm="1">
        <f t="array" ref="AK3621">_xlfn.IFS(
G3621&lt;6, "&lt;6",
AND(G3621&gt;=6, G3621&lt;12), "6-12",
AND(G3621&gt;=12, G3621&lt;18), "12-18",  AND(G3621&gt;=18, G3621&lt;24), "18-24", G3621&gt;=24, "24-36")</f>
        <v>24-36</v>
      </c>
    </row>
    <row r="3622" spans="1:37" x14ac:dyDescent="0.3">
      <c r="A3622" t="s">
        <v>3722</v>
      </c>
      <c r="B3622" t="s">
        <v>44</v>
      </c>
      <c r="C3622">
        <v>55</v>
      </c>
      <c r="D3622" t="s">
        <v>34</v>
      </c>
      <c r="E3622" t="s">
        <v>48</v>
      </c>
      <c r="F3622">
        <v>9</v>
      </c>
      <c r="G3622">
        <v>29</v>
      </c>
      <c r="H3622" t="s">
        <v>36</v>
      </c>
      <c r="I3622" t="s">
        <v>37</v>
      </c>
      <c r="J3622" t="s">
        <v>37</v>
      </c>
      <c r="K3622" t="s">
        <v>34</v>
      </c>
      <c r="L3622" t="s">
        <v>34</v>
      </c>
      <c r="M3622" t="s">
        <v>34</v>
      </c>
      <c r="N3622" t="s">
        <v>34</v>
      </c>
      <c r="O3622" t="s">
        <v>34</v>
      </c>
      <c r="P3622" t="s">
        <v>34</v>
      </c>
      <c r="Q3622" t="s">
        <v>34</v>
      </c>
      <c r="R3622" t="s">
        <v>34</v>
      </c>
      <c r="S3622" t="s">
        <v>34</v>
      </c>
      <c r="T3622" t="s">
        <v>34</v>
      </c>
      <c r="U3622" t="s">
        <v>39</v>
      </c>
      <c r="V3622" t="s">
        <v>34</v>
      </c>
      <c r="W3622" t="s">
        <v>51</v>
      </c>
      <c r="X3622">
        <v>24.8</v>
      </c>
      <c r="Y3622">
        <v>1476.25</v>
      </c>
      <c r="Z3622">
        <v>0</v>
      </c>
      <c r="AA3622">
        <v>0</v>
      </c>
      <c r="AB3622">
        <v>1021.76</v>
      </c>
      <c r="AC3622">
        <v>2498.0100000000002</v>
      </c>
      <c r="AD3622" t="s">
        <v>41</v>
      </c>
      <c r="AE3622" t="s">
        <v>42</v>
      </c>
      <c r="AF3622" t="s">
        <v>42</v>
      </c>
      <c r="AG3622">
        <f t="shared" si="112"/>
        <v>0</v>
      </c>
      <c r="AH3622" t="str" cm="1">
        <f t="array" ref="AH3622">_xlfn.IFS(
X3622&lt;=20, "&lt;20",
AND(X3622&gt;=20, X3622&lt;50), "20-50",
AND(X3622&gt;=50, X3622&lt;100), "50-100",
X3622&gt;=100, "&gt;100"
)</f>
        <v>20-50</v>
      </c>
      <c r="AI3622">
        <f t="shared" si="113"/>
        <v>0</v>
      </c>
      <c r="AJ3622" t="str" cm="1">
        <f t="array" ref="AJ3622">_xlfn.IFS(
C3622&lt;=20, "&lt;20",
AND(C3622&gt;=20, C3622&lt;35), "20-35",
AND(C3622&gt;=35, C3622&lt;50), "35-50",
C3622&gt;=50, "50-100"
)</f>
        <v>50-100</v>
      </c>
      <c r="AK3622" t="str" cm="1">
        <f t="array" ref="AK3622">_xlfn.IFS(
G3622&lt;6, "&lt;6",
AND(G3622&gt;=6, G3622&lt;12), "6-12",
AND(G3622&gt;=12, G3622&lt;18), "12-18",  AND(G3622&gt;=18, G3622&lt;24), "18-24", G3622&gt;=24, "24-36")</f>
        <v>24-36</v>
      </c>
    </row>
    <row r="3623" spans="1:37" x14ac:dyDescent="0.3">
      <c r="A3623" t="s">
        <v>3723</v>
      </c>
      <c r="B3623" t="s">
        <v>33</v>
      </c>
      <c r="C3623">
        <v>48</v>
      </c>
      <c r="D3623" t="s">
        <v>37</v>
      </c>
      <c r="E3623" t="s">
        <v>130</v>
      </c>
      <c r="F3623">
        <v>8</v>
      </c>
      <c r="G3623">
        <v>31</v>
      </c>
      <c r="H3623" t="s">
        <v>110</v>
      </c>
      <c r="I3623" t="s">
        <v>37</v>
      </c>
      <c r="J3623" t="s">
        <v>34</v>
      </c>
      <c r="K3623" t="s">
        <v>37</v>
      </c>
      <c r="L3623" t="s">
        <v>50</v>
      </c>
      <c r="M3623" t="s">
        <v>37</v>
      </c>
      <c r="N3623" t="s">
        <v>34</v>
      </c>
      <c r="O3623" t="s">
        <v>34</v>
      </c>
      <c r="P3623" t="s">
        <v>34</v>
      </c>
      <c r="Q3623" t="s">
        <v>34</v>
      </c>
      <c r="R3623" t="s">
        <v>34</v>
      </c>
      <c r="S3623" t="s">
        <v>34</v>
      </c>
      <c r="T3623" t="s">
        <v>37</v>
      </c>
      <c r="U3623" t="s">
        <v>46</v>
      </c>
      <c r="V3623" t="s">
        <v>34</v>
      </c>
      <c r="W3623" t="s">
        <v>51</v>
      </c>
      <c r="X3623">
        <v>74.3</v>
      </c>
      <c r="Y3623">
        <v>1952.25</v>
      </c>
      <c r="Z3623">
        <v>40.54</v>
      </c>
      <c r="AA3623">
        <v>0</v>
      </c>
      <c r="AB3623">
        <v>432.5</v>
      </c>
      <c r="AC3623">
        <v>2344.21</v>
      </c>
      <c r="AD3623" t="s">
        <v>41</v>
      </c>
      <c r="AE3623" t="s">
        <v>42</v>
      </c>
      <c r="AF3623" t="s">
        <v>42</v>
      </c>
      <c r="AG3623">
        <f t="shared" si="112"/>
        <v>0</v>
      </c>
      <c r="AH3623" t="str" cm="1">
        <f t="array" ref="AH3623">_xlfn.IFS(
X3623&lt;=20, "&lt;20",
AND(X3623&gt;=20, X3623&lt;50), "20-50",
AND(X3623&gt;=50, X3623&lt;100), "50-100",
X3623&gt;=100, "&gt;100"
)</f>
        <v>50-100</v>
      </c>
      <c r="AI3623">
        <f t="shared" si="113"/>
        <v>0</v>
      </c>
      <c r="AJ3623" t="str" cm="1">
        <f t="array" ref="AJ3623">_xlfn.IFS(
C3623&lt;=20, "&lt;20",
AND(C3623&gt;=20, C3623&lt;35), "20-35",
AND(C3623&gt;=35, C3623&lt;50), "35-50",
C3623&gt;=50, "50-100"
)</f>
        <v>35-50</v>
      </c>
      <c r="AK3623" t="str" cm="1">
        <f t="array" ref="AK3623">_xlfn.IFS(
G3623&lt;6, "&lt;6",
AND(G3623&gt;=6, G3623&lt;12), "6-12",
AND(G3623&gt;=12, G3623&lt;18), "12-18",  AND(G3623&gt;=18, G3623&lt;24), "18-24", G3623&gt;=24, "24-36")</f>
        <v>24-36</v>
      </c>
    </row>
    <row r="3624" spans="1:37" x14ac:dyDescent="0.3">
      <c r="A3624" t="s">
        <v>3724</v>
      </c>
      <c r="B3624" t="s">
        <v>44</v>
      </c>
      <c r="C3624">
        <v>51</v>
      </c>
      <c r="D3624" t="s">
        <v>37</v>
      </c>
      <c r="E3624" t="s">
        <v>74</v>
      </c>
      <c r="F3624">
        <v>4</v>
      </c>
      <c r="G3624">
        <v>14</v>
      </c>
      <c r="H3624" t="s">
        <v>36</v>
      </c>
      <c r="I3624" t="s">
        <v>37</v>
      </c>
      <c r="J3624" t="s">
        <v>34</v>
      </c>
      <c r="K3624" t="s">
        <v>37</v>
      </c>
      <c r="L3624" t="s">
        <v>50</v>
      </c>
      <c r="M3624" t="s">
        <v>34</v>
      </c>
      <c r="N3624" t="s">
        <v>34</v>
      </c>
      <c r="O3624" t="s">
        <v>34</v>
      </c>
      <c r="P3624" t="s">
        <v>37</v>
      </c>
      <c r="Q3624" t="s">
        <v>34</v>
      </c>
      <c r="R3624" t="s">
        <v>37</v>
      </c>
      <c r="S3624" t="s">
        <v>37</v>
      </c>
      <c r="T3624" t="s">
        <v>37</v>
      </c>
      <c r="U3624" t="s">
        <v>46</v>
      </c>
      <c r="V3624" t="s">
        <v>34</v>
      </c>
      <c r="W3624" t="s">
        <v>40</v>
      </c>
      <c r="X3624">
        <v>85.9</v>
      </c>
      <c r="Y3624">
        <v>2196.4499999999998</v>
      </c>
      <c r="Z3624">
        <v>0</v>
      </c>
      <c r="AA3624">
        <v>0</v>
      </c>
      <c r="AB3624">
        <v>1098.76</v>
      </c>
      <c r="AC3624">
        <v>3295.21</v>
      </c>
      <c r="AD3624" t="s">
        <v>41</v>
      </c>
      <c r="AE3624" t="s">
        <v>42</v>
      </c>
      <c r="AF3624" t="s">
        <v>42</v>
      </c>
      <c r="AG3624">
        <f t="shared" si="112"/>
        <v>0</v>
      </c>
      <c r="AH3624" t="str" cm="1">
        <f t="array" ref="AH3624">_xlfn.IFS(
X3624&lt;=20, "&lt;20",
AND(X3624&gt;=20, X3624&lt;50), "20-50",
AND(X3624&gt;=50, X3624&lt;100), "50-100",
X3624&gt;=100, "&gt;100"
)</f>
        <v>50-100</v>
      </c>
      <c r="AI3624">
        <f t="shared" si="113"/>
        <v>0</v>
      </c>
      <c r="AJ3624" t="str" cm="1">
        <f t="array" ref="AJ3624">_xlfn.IFS(
C3624&lt;=20, "&lt;20",
AND(C3624&gt;=20, C3624&lt;35), "20-35",
AND(C3624&gt;=35, C3624&lt;50), "35-50",
C3624&gt;=50, "50-100"
)</f>
        <v>50-100</v>
      </c>
      <c r="AK3624" t="str" cm="1">
        <f t="array" ref="AK3624">_xlfn.IFS(
G3624&lt;6, "&lt;6",
AND(G3624&gt;=6, G3624&lt;12), "6-12",
AND(G3624&gt;=12, G3624&lt;18), "12-18",  AND(G3624&gt;=18, G3624&lt;24), "18-24", G3624&gt;=24, "24-36")</f>
        <v>12-18</v>
      </c>
    </row>
    <row r="3625" spans="1:37" x14ac:dyDescent="0.3">
      <c r="A3625" t="s">
        <v>3725</v>
      </c>
      <c r="B3625" t="s">
        <v>44</v>
      </c>
      <c r="C3625">
        <v>53</v>
      </c>
      <c r="D3625" t="s">
        <v>37</v>
      </c>
      <c r="E3625" t="s">
        <v>114</v>
      </c>
      <c r="F3625">
        <v>7</v>
      </c>
      <c r="G3625">
        <v>23</v>
      </c>
      <c r="H3625" t="s">
        <v>36</v>
      </c>
      <c r="I3625" t="s">
        <v>34</v>
      </c>
      <c r="J3625" t="s">
        <v>34</v>
      </c>
      <c r="K3625" t="s">
        <v>37</v>
      </c>
      <c r="L3625" t="s">
        <v>72</v>
      </c>
      <c r="M3625" t="s">
        <v>34</v>
      </c>
      <c r="N3625" t="s">
        <v>34</v>
      </c>
      <c r="O3625" t="s">
        <v>37</v>
      </c>
      <c r="P3625" t="s">
        <v>34</v>
      </c>
      <c r="Q3625" t="s">
        <v>34</v>
      </c>
      <c r="R3625" t="s">
        <v>34</v>
      </c>
      <c r="S3625" t="s">
        <v>34</v>
      </c>
      <c r="T3625" t="s">
        <v>34</v>
      </c>
      <c r="U3625" t="s">
        <v>46</v>
      </c>
      <c r="V3625" t="s">
        <v>34</v>
      </c>
      <c r="W3625" t="s">
        <v>40</v>
      </c>
      <c r="X3625">
        <v>30.1</v>
      </c>
      <c r="Y3625">
        <v>1131.3</v>
      </c>
      <c r="Z3625">
        <v>0</v>
      </c>
      <c r="AA3625">
        <v>150</v>
      </c>
      <c r="AB3625">
        <v>0</v>
      </c>
      <c r="AC3625">
        <v>1281.3</v>
      </c>
      <c r="AD3625" t="s">
        <v>52</v>
      </c>
      <c r="AE3625" t="s">
        <v>58</v>
      </c>
      <c r="AF3625" t="s">
        <v>62</v>
      </c>
      <c r="AG3625">
        <f t="shared" si="112"/>
        <v>1</v>
      </c>
      <c r="AH3625" t="str" cm="1">
        <f t="array" ref="AH3625">_xlfn.IFS(
X3625&lt;=20, "&lt;20",
AND(X3625&gt;=20, X3625&lt;50), "20-50",
AND(X3625&gt;=50, X3625&lt;100), "50-100",
X3625&gt;=100, "&gt;100"
)</f>
        <v>20-50</v>
      </c>
      <c r="AI3625">
        <f t="shared" si="113"/>
        <v>0</v>
      </c>
      <c r="AJ3625" t="str" cm="1">
        <f t="array" ref="AJ3625">_xlfn.IFS(
C3625&lt;=20, "&lt;20",
AND(C3625&gt;=20, C3625&lt;35), "20-35",
AND(C3625&gt;=35, C3625&lt;50), "35-50",
C3625&gt;=50, "50-100"
)</f>
        <v>50-100</v>
      </c>
      <c r="AK3625" t="str" cm="1">
        <f t="array" ref="AK3625">_xlfn.IFS(
G3625&lt;6, "&lt;6",
AND(G3625&gt;=6, G3625&lt;12), "6-12",
AND(G3625&gt;=12, G3625&lt;18), "12-18",  AND(G3625&gt;=18, G3625&lt;24), "18-24", G3625&gt;=24, "24-36")</f>
        <v>18-24</v>
      </c>
    </row>
    <row r="3626" spans="1:37" x14ac:dyDescent="0.3">
      <c r="A3626" t="s">
        <v>3726</v>
      </c>
      <c r="B3626" t="s">
        <v>44</v>
      </c>
      <c r="C3626">
        <v>50</v>
      </c>
      <c r="D3626" t="s">
        <v>34</v>
      </c>
      <c r="E3626" t="s">
        <v>164</v>
      </c>
      <c r="F3626">
        <v>2</v>
      </c>
      <c r="G3626">
        <v>19</v>
      </c>
      <c r="H3626" t="s">
        <v>36</v>
      </c>
      <c r="I3626" t="s">
        <v>37</v>
      </c>
      <c r="J3626" t="s">
        <v>34</v>
      </c>
      <c r="K3626" t="s">
        <v>37</v>
      </c>
      <c r="L3626" t="s">
        <v>72</v>
      </c>
      <c r="M3626" t="s">
        <v>37</v>
      </c>
      <c r="N3626" t="s">
        <v>37</v>
      </c>
      <c r="O3626" t="s">
        <v>34</v>
      </c>
      <c r="P3626" t="s">
        <v>34</v>
      </c>
      <c r="Q3626" t="s">
        <v>34</v>
      </c>
      <c r="R3626" t="s">
        <v>37</v>
      </c>
      <c r="S3626" t="s">
        <v>37</v>
      </c>
      <c r="T3626" t="s">
        <v>37</v>
      </c>
      <c r="U3626" t="s">
        <v>39</v>
      </c>
      <c r="V3626" t="s">
        <v>34</v>
      </c>
      <c r="W3626" t="s">
        <v>51</v>
      </c>
      <c r="X3626">
        <v>64.349999999999994</v>
      </c>
      <c r="Y3626">
        <v>2053.0500000000002</v>
      </c>
      <c r="Z3626">
        <v>46.39</v>
      </c>
      <c r="AA3626">
        <v>0</v>
      </c>
      <c r="AB3626">
        <v>1549.04</v>
      </c>
      <c r="AC3626">
        <v>3555.7</v>
      </c>
      <c r="AD3626" t="s">
        <v>41</v>
      </c>
      <c r="AE3626" t="s">
        <v>42</v>
      </c>
      <c r="AF3626" t="s">
        <v>42</v>
      </c>
      <c r="AG3626">
        <f t="shared" si="112"/>
        <v>0</v>
      </c>
      <c r="AH3626" t="str" cm="1">
        <f t="array" ref="AH3626">_xlfn.IFS(
X3626&lt;=20, "&lt;20",
AND(X3626&gt;=20, X3626&lt;50), "20-50",
AND(X3626&gt;=50, X3626&lt;100), "50-100",
X3626&gt;=100, "&gt;100"
)</f>
        <v>50-100</v>
      </c>
      <c r="AI3626">
        <f t="shared" si="113"/>
        <v>0</v>
      </c>
      <c r="AJ3626" t="str" cm="1">
        <f t="array" ref="AJ3626">_xlfn.IFS(
C3626&lt;=20, "&lt;20",
AND(C3626&gt;=20, C3626&lt;35), "20-35",
AND(C3626&gt;=35, C3626&lt;50), "35-50",
C3626&gt;=50, "50-100"
)</f>
        <v>50-100</v>
      </c>
      <c r="AK3626" t="str" cm="1">
        <f t="array" ref="AK3626">_xlfn.IFS(
G3626&lt;6, "&lt;6",
AND(G3626&gt;=6, G3626&lt;12), "6-12",
AND(G3626&gt;=12, G3626&lt;18), "12-18",  AND(G3626&gt;=18, G3626&lt;24), "18-24", G3626&gt;=24, "24-36")</f>
        <v>18-24</v>
      </c>
    </row>
    <row r="3627" spans="1:37" x14ac:dyDescent="0.3">
      <c r="A3627" t="s">
        <v>3727</v>
      </c>
      <c r="B3627" t="s">
        <v>33</v>
      </c>
      <c r="C3627">
        <v>31</v>
      </c>
      <c r="D3627" t="s">
        <v>34</v>
      </c>
      <c r="E3627" t="s">
        <v>45</v>
      </c>
      <c r="F3627">
        <v>6</v>
      </c>
      <c r="G3627">
        <v>10</v>
      </c>
      <c r="H3627" t="s">
        <v>36</v>
      </c>
      <c r="I3627" t="s">
        <v>37</v>
      </c>
      <c r="J3627" t="s">
        <v>34</v>
      </c>
      <c r="K3627" t="s">
        <v>37</v>
      </c>
      <c r="L3627" t="s">
        <v>72</v>
      </c>
      <c r="M3627" t="s">
        <v>37</v>
      </c>
      <c r="N3627" t="s">
        <v>37</v>
      </c>
      <c r="O3627" t="s">
        <v>37</v>
      </c>
      <c r="P3627" t="s">
        <v>37</v>
      </c>
      <c r="Q3627" t="s">
        <v>37</v>
      </c>
      <c r="R3627" t="s">
        <v>37</v>
      </c>
      <c r="S3627" t="s">
        <v>37</v>
      </c>
      <c r="T3627" t="s">
        <v>37</v>
      </c>
      <c r="U3627" t="s">
        <v>39</v>
      </c>
      <c r="V3627" t="s">
        <v>37</v>
      </c>
      <c r="W3627" t="s">
        <v>40</v>
      </c>
      <c r="X3627">
        <v>87.2</v>
      </c>
      <c r="Y3627">
        <v>4345</v>
      </c>
      <c r="Z3627">
        <v>0</v>
      </c>
      <c r="AA3627">
        <v>0</v>
      </c>
      <c r="AB3627">
        <v>1620.43</v>
      </c>
      <c r="AC3627">
        <v>5965.43</v>
      </c>
      <c r="AD3627" t="s">
        <v>41</v>
      </c>
      <c r="AE3627" t="s">
        <v>42</v>
      </c>
      <c r="AF3627" t="s">
        <v>42</v>
      </c>
      <c r="AG3627">
        <f t="shared" si="112"/>
        <v>0</v>
      </c>
      <c r="AH3627" t="str" cm="1">
        <f t="array" ref="AH3627">_xlfn.IFS(
X3627&lt;=20, "&lt;20",
AND(X3627&gt;=20, X3627&lt;50), "20-50",
AND(X3627&gt;=50, X3627&lt;100), "50-100",
X3627&gt;=100, "&gt;100"
)</f>
        <v>50-100</v>
      </c>
      <c r="AI3627">
        <f t="shared" si="113"/>
        <v>0</v>
      </c>
      <c r="AJ3627" t="str" cm="1">
        <f t="array" ref="AJ3627">_xlfn.IFS(
C3627&lt;=20, "&lt;20",
AND(C3627&gt;=20, C3627&lt;35), "20-35",
AND(C3627&gt;=35, C3627&lt;50), "35-50",
C3627&gt;=50, "50-100"
)</f>
        <v>20-35</v>
      </c>
      <c r="AK3627" t="str" cm="1">
        <f t="array" ref="AK3627">_xlfn.IFS(
G3627&lt;6, "&lt;6",
AND(G3627&gt;=6, G3627&lt;12), "6-12",
AND(G3627&gt;=12, G3627&lt;18), "12-18",  AND(G3627&gt;=18, G3627&lt;24), "18-24", G3627&gt;=24, "24-36")</f>
        <v>6-12</v>
      </c>
    </row>
    <row r="3628" spans="1:37" x14ac:dyDescent="0.3">
      <c r="A3628" t="s">
        <v>3728</v>
      </c>
      <c r="B3628" t="s">
        <v>33</v>
      </c>
      <c r="C3628">
        <v>48</v>
      </c>
      <c r="D3628" t="s">
        <v>37</v>
      </c>
      <c r="E3628" t="s">
        <v>45</v>
      </c>
      <c r="F3628">
        <v>4</v>
      </c>
      <c r="G3628">
        <v>5</v>
      </c>
      <c r="H3628" t="s">
        <v>36</v>
      </c>
      <c r="I3628" t="s">
        <v>34</v>
      </c>
      <c r="J3628" t="s">
        <v>34</v>
      </c>
      <c r="K3628" t="s">
        <v>37</v>
      </c>
      <c r="L3628" t="s">
        <v>72</v>
      </c>
      <c r="M3628" t="s">
        <v>34</v>
      </c>
      <c r="N3628" t="s">
        <v>34</v>
      </c>
      <c r="O3628" t="s">
        <v>37</v>
      </c>
      <c r="P3628" t="s">
        <v>34</v>
      </c>
      <c r="Q3628" t="s">
        <v>37</v>
      </c>
      <c r="R3628" t="s">
        <v>34</v>
      </c>
      <c r="S3628" t="s">
        <v>34</v>
      </c>
      <c r="T3628" t="s">
        <v>37</v>
      </c>
      <c r="U3628" t="s">
        <v>46</v>
      </c>
      <c r="V3628" t="s">
        <v>37</v>
      </c>
      <c r="W3628" t="s">
        <v>51</v>
      </c>
      <c r="X3628">
        <v>39.65</v>
      </c>
      <c r="Y3628">
        <v>733.35</v>
      </c>
      <c r="Z3628">
        <v>0</v>
      </c>
      <c r="AA3628">
        <v>0</v>
      </c>
      <c r="AB3628">
        <v>0</v>
      </c>
      <c r="AC3628">
        <v>733.35</v>
      </c>
      <c r="AD3628" t="s">
        <v>52</v>
      </c>
      <c r="AE3628" t="s">
        <v>53</v>
      </c>
      <c r="AF3628" t="s">
        <v>54</v>
      </c>
      <c r="AG3628">
        <f t="shared" si="112"/>
        <v>1</v>
      </c>
      <c r="AH3628" t="str" cm="1">
        <f t="array" ref="AH3628">_xlfn.IFS(
X3628&lt;=20, "&lt;20",
AND(X3628&gt;=20, X3628&lt;50), "20-50",
AND(X3628&gt;=50, X3628&lt;100), "50-100",
X3628&gt;=100, "&gt;100"
)</f>
        <v>20-50</v>
      </c>
      <c r="AI3628">
        <f t="shared" si="113"/>
        <v>0</v>
      </c>
      <c r="AJ3628" t="str" cm="1">
        <f t="array" ref="AJ3628">_xlfn.IFS(
C3628&lt;=20, "&lt;20",
AND(C3628&gt;=20, C3628&lt;35), "20-35",
AND(C3628&gt;=35, C3628&lt;50), "35-50",
C3628&gt;=50, "50-100"
)</f>
        <v>35-50</v>
      </c>
      <c r="AK3628" t="str" cm="1">
        <f t="array" ref="AK3628">_xlfn.IFS(
G3628&lt;6, "&lt;6",
AND(G3628&gt;=6, G3628&lt;12), "6-12",
AND(G3628&gt;=12, G3628&lt;18), "12-18",  AND(G3628&gt;=18, G3628&lt;24), "18-24", G3628&gt;=24, "24-36")</f>
        <v>&lt;6</v>
      </c>
    </row>
    <row r="3629" spans="1:37" x14ac:dyDescent="0.3">
      <c r="A3629" t="s">
        <v>3729</v>
      </c>
      <c r="B3629" t="s">
        <v>44</v>
      </c>
      <c r="C3629">
        <v>59</v>
      </c>
      <c r="D3629" t="s">
        <v>37</v>
      </c>
      <c r="E3629" t="s">
        <v>130</v>
      </c>
      <c r="F3629">
        <v>15</v>
      </c>
      <c r="G3629">
        <v>15</v>
      </c>
      <c r="H3629" t="s">
        <v>36</v>
      </c>
      <c r="I3629" t="s">
        <v>37</v>
      </c>
      <c r="J3629" t="s">
        <v>34</v>
      </c>
      <c r="K3629" t="s">
        <v>37</v>
      </c>
      <c r="L3629" t="s">
        <v>72</v>
      </c>
      <c r="M3629" t="s">
        <v>37</v>
      </c>
      <c r="N3629" t="s">
        <v>37</v>
      </c>
      <c r="O3629" t="s">
        <v>34</v>
      </c>
      <c r="P3629" t="s">
        <v>34</v>
      </c>
      <c r="Q3629" t="s">
        <v>34</v>
      </c>
      <c r="R3629" t="s">
        <v>34</v>
      </c>
      <c r="S3629" t="s">
        <v>34</v>
      </c>
      <c r="T3629" t="s">
        <v>37</v>
      </c>
      <c r="U3629" t="s">
        <v>46</v>
      </c>
      <c r="V3629" t="s">
        <v>37</v>
      </c>
      <c r="W3629" t="s">
        <v>40</v>
      </c>
      <c r="X3629">
        <v>55.5</v>
      </c>
      <c r="Y3629">
        <v>934.15</v>
      </c>
      <c r="Z3629">
        <v>0</v>
      </c>
      <c r="AA3629">
        <v>0</v>
      </c>
      <c r="AB3629">
        <v>572.55999999999995</v>
      </c>
      <c r="AC3629">
        <v>1506.71</v>
      </c>
      <c r="AD3629" t="s">
        <v>41</v>
      </c>
      <c r="AE3629" t="s">
        <v>42</v>
      </c>
      <c r="AF3629" t="s">
        <v>42</v>
      </c>
      <c r="AG3629">
        <f t="shared" si="112"/>
        <v>0</v>
      </c>
      <c r="AH3629" t="str" cm="1">
        <f t="array" ref="AH3629">_xlfn.IFS(
X3629&lt;=20, "&lt;20",
AND(X3629&gt;=20, X3629&lt;50), "20-50",
AND(X3629&gt;=50, X3629&lt;100), "50-100",
X3629&gt;=100, "&gt;100"
)</f>
        <v>50-100</v>
      </c>
      <c r="AI3629">
        <f t="shared" si="113"/>
        <v>0</v>
      </c>
      <c r="AJ3629" t="str" cm="1">
        <f t="array" ref="AJ3629">_xlfn.IFS(
C3629&lt;=20, "&lt;20",
AND(C3629&gt;=20, C3629&lt;35), "20-35",
AND(C3629&gt;=35, C3629&lt;50), "35-50",
C3629&gt;=50, "50-100"
)</f>
        <v>50-100</v>
      </c>
      <c r="AK3629" t="str" cm="1">
        <f t="array" ref="AK3629">_xlfn.IFS(
G3629&lt;6, "&lt;6",
AND(G3629&gt;=6, G3629&lt;12), "6-12",
AND(G3629&gt;=12, G3629&lt;18), "12-18",  AND(G3629&gt;=18, G3629&lt;24), "18-24", G3629&gt;=24, "24-36")</f>
        <v>12-18</v>
      </c>
    </row>
    <row r="3630" spans="1:37" x14ac:dyDescent="0.3">
      <c r="A3630" t="s">
        <v>3730</v>
      </c>
      <c r="B3630" t="s">
        <v>33</v>
      </c>
      <c r="C3630">
        <v>51</v>
      </c>
      <c r="D3630" t="s">
        <v>34</v>
      </c>
      <c r="E3630" t="s">
        <v>69</v>
      </c>
      <c r="F3630">
        <v>6</v>
      </c>
      <c r="G3630">
        <v>29</v>
      </c>
      <c r="H3630" t="s">
        <v>70</v>
      </c>
      <c r="I3630" t="s">
        <v>37</v>
      </c>
      <c r="J3630" t="s">
        <v>34</v>
      </c>
      <c r="K3630" t="s">
        <v>37</v>
      </c>
      <c r="L3630" t="s">
        <v>50</v>
      </c>
      <c r="M3630" t="s">
        <v>34</v>
      </c>
      <c r="N3630" t="s">
        <v>37</v>
      </c>
      <c r="O3630" t="s">
        <v>34</v>
      </c>
      <c r="P3630" t="s">
        <v>37</v>
      </c>
      <c r="Q3630" t="s">
        <v>34</v>
      </c>
      <c r="R3630" t="s">
        <v>34</v>
      </c>
      <c r="S3630" t="s">
        <v>34</v>
      </c>
      <c r="T3630" t="s">
        <v>34</v>
      </c>
      <c r="U3630" t="s">
        <v>46</v>
      </c>
      <c r="V3630" t="s">
        <v>37</v>
      </c>
      <c r="W3630" t="s">
        <v>40</v>
      </c>
      <c r="X3630">
        <v>80.599999999999994</v>
      </c>
      <c r="Y3630">
        <v>4348.1000000000004</v>
      </c>
      <c r="Z3630">
        <v>39.450000000000003</v>
      </c>
      <c r="AA3630">
        <v>90</v>
      </c>
      <c r="AB3630">
        <v>2608.13</v>
      </c>
      <c r="AC3630">
        <v>7006.78</v>
      </c>
      <c r="AD3630" t="s">
        <v>41</v>
      </c>
      <c r="AE3630" t="s">
        <v>42</v>
      </c>
      <c r="AF3630" t="s">
        <v>42</v>
      </c>
      <c r="AG3630">
        <f t="shared" si="112"/>
        <v>0</v>
      </c>
      <c r="AH3630" t="str" cm="1">
        <f t="array" ref="AH3630">_xlfn.IFS(
X3630&lt;=20, "&lt;20",
AND(X3630&gt;=20, X3630&lt;50), "20-50",
AND(X3630&gt;=50, X3630&lt;100), "50-100",
X3630&gt;=100, "&gt;100"
)</f>
        <v>50-100</v>
      </c>
      <c r="AI3630">
        <f t="shared" si="113"/>
        <v>0</v>
      </c>
      <c r="AJ3630" t="str" cm="1">
        <f t="array" ref="AJ3630">_xlfn.IFS(
C3630&lt;=20, "&lt;20",
AND(C3630&gt;=20, C3630&lt;35), "20-35",
AND(C3630&gt;=35, C3630&lt;50), "35-50",
C3630&gt;=50, "50-100"
)</f>
        <v>50-100</v>
      </c>
      <c r="AK3630" t="str" cm="1">
        <f t="array" ref="AK3630">_xlfn.IFS(
G3630&lt;6, "&lt;6",
AND(G3630&gt;=6, G3630&lt;12), "6-12",
AND(G3630&gt;=12, G3630&lt;18), "12-18",  AND(G3630&gt;=18, G3630&lt;24), "18-24", G3630&gt;=24, "24-36")</f>
        <v>24-36</v>
      </c>
    </row>
    <row r="3631" spans="1:37" x14ac:dyDescent="0.3">
      <c r="A3631" t="s">
        <v>3731</v>
      </c>
      <c r="B3631" t="s">
        <v>33</v>
      </c>
      <c r="C3631">
        <v>37</v>
      </c>
      <c r="D3631" t="s">
        <v>34</v>
      </c>
      <c r="E3631" t="s">
        <v>103</v>
      </c>
      <c r="F3631">
        <v>0</v>
      </c>
      <c r="G3631">
        <v>23</v>
      </c>
      <c r="H3631" t="s">
        <v>36</v>
      </c>
      <c r="I3631" t="s">
        <v>37</v>
      </c>
      <c r="J3631" t="s">
        <v>34</v>
      </c>
      <c r="K3631" t="s">
        <v>37</v>
      </c>
      <c r="L3631" t="s">
        <v>72</v>
      </c>
      <c r="M3631" t="s">
        <v>37</v>
      </c>
      <c r="N3631" t="s">
        <v>34</v>
      </c>
      <c r="O3631" t="s">
        <v>34</v>
      </c>
      <c r="P3631" t="s">
        <v>34</v>
      </c>
      <c r="Q3631" t="s">
        <v>34</v>
      </c>
      <c r="R3631" t="s">
        <v>34</v>
      </c>
      <c r="S3631" t="s">
        <v>34</v>
      </c>
      <c r="T3631" t="s">
        <v>37</v>
      </c>
      <c r="U3631" t="s">
        <v>46</v>
      </c>
      <c r="V3631" t="s">
        <v>37</v>
      </c>
      <c r="W3631" t="s">
        <v>40</v>
      </c>
      <c r="X3631">
        <v>48.75</v>
      </c>
      <c r="Y3631">
        <v>48.75</v>
      </c>
      <c r="Z3631">
        <v>0</v>
      </c>
      <c r="AA3631">
        <v>0</v>
      </c>
      <c r="AB3631">
        <v>26.26</v>
      </c>
      <c r="AC3631">
        <v>75.010000000000005</v>
      </c>
      <c r="AD3631" t="s">
        <v>85</v>
      </c>
      <c r="AE3631" t="s">
        <v>42</v>
      </c>
      <c r="AF3631" t="s">
        <v>42</v>
      </c>
      <c r="AG3631">
        <f t="shared" si="112"/>
        <v>0</v>
      </c>
      <c r="AH3631" t="str" cm="1">
        <f t="array" ref="AH3631">_xlfn.IFS(
X3631&lt;=20, "&lt;20",
AND(X3631&gt;=20, X3631&lt;50), "20-50",
AND(X3631&gt;=50, X3631&lt;100), "50-100",
X3631&gt;=100, "&gt;100"
)</f>
        <v>20-50</v>
      </c>
      <c r="AI3631">
        <f t="shared" si="113"/>
        <v>1</v>
      </c>
      <c r="AJ3631" t="str" cm="1">
        <f t="array" ref="AJ3631">_xlfn.IFS(
C3631&lt;=20, "&lt;20",
AND(C3631&gt;=20, C3631&lt;35), "20-35",
AND(C3631&gt;=35, C3631&lt;50), "35-50",
C3631&gt;=50, "50-100"
)</f>
        <v>35-50</v>
      </c>
      <c r="AK3631" t="str" cm="1">
        <f t="array" ref="AK3631">_xlfn.IFS(
G3631&lt;6, "&lt;6",
AND(G3631&gt;=6, G3631&lt;12), "6-12",
AND(G3631&gt;=12, G3631&lt;18), "12-18",  AND(G3631&gt;=18, G3631&lt;24), "18-24", G3631&gt;=24, "24-36")</f>
        <v>18-24</v>
      </c>
    </row>
    <row r="3632" spans="1:37" x14ac:dyDescent="0.3">
      <c r="A3632" t="s">
        <v>3732</v>
      </c>
      <c r="B3632" t="s">
        <v>44</v>
      </c>
      <c r="C3632">
        <v>44</v>
      </c>
      <c r="D3632" t="s">
        <v>34</v>
      </c>
      <c r="E3632" t="s">
        <v>56</v>
      </c>
      <c r="F3632">
        <v>7</v>
      </c>
      <c r="G3632">
        <v>8</v>
      </c>
      <c r="H3632" t="s">
        <v>66</v>
      </c>
      <c r="I3632" t="s">
        <v>37</v>
      </c>
      <c r="J3632" t="s">
        <v>34</v>
      </c>
      <c r="K3632" t="s">
        <v>37</v>
      </c>
      <c r="L3632" t="s">
        <v>72</v>
      </c>
      <c r="M3632" t="s">
        <v>37</v>
      </c>
      <c r="N3632" t="s">
        <v>37</v>
      </c>
      <c r="O3632" t="s">
        <v>34</v>
      </c>
      <c r="P3632" t="s">
        <v>37</v>
      </c>
      <c r="Q3632" t="s">
        <v>34</v>
      </c>
      <c r="R3632" t="s">
        <v>37</v>
      </c>
      <c r="S3632" t="s">
        <v>37</v>
      </c>
      <c r="T3632" t="s">
        <v>37</v>
      </c>
      <c r="U3632" t="s">
        <v>67</v>
      </c>
      <c r="V3632" t="s">
        <v>34</v>
      </c>
      <c r="W3632" t="s">
        <v>40</v>
      </c>
      <c r="X3632">
        <v>67.95</v>
      </c>
      <c r="Y3632">
        <v>4664.1499999999996</v>
      </c>
      <c r="Z3632">
        <v>0</v>
      </c>
      <c r="AA3632">
        <v>0</v>
      </c>
      <c r="AB3632">
        <v>1745.1</v>
      </c>
      <c r="AC3632">
        <v>6409.25</v>
      </c>
      <c r="AD3632" t="s">
        <v>41</v>
      </c>
      <c r="AE3632" t="s">
        <v>42</v>
      </c>
      <c r="AF3632" t="s">
        <v>42</v>
      </c>
      <c r="AG3632">
        <f t="shared" si="112"/>
        <v>0</v>
      </c>
      <c r="AH3632" t="str" cm="1">
        <f t="array" ref="AH3632">_xlfn.IFS(
X3632&lt;=20, "&lt;20",
AND(X3632&gt;=20, X3632&lt;50), "20-50",
AND(X3632&gt;=50, X3632&lt;100), "50-100",
X3632&gt;=100, "&gt;100"
)</f>
        <v>50-100</v>
      </c>
      <c r="AI3632">
        <f t="shared" si="113"/>
        <v>0</v>
      </c>
      <c r="AJ3632" t="str" cm="1">
        <f t="array" ref="AJ3632">_xlfn.IFS(
C3632&lt;=20, "&lt;20",
AND(C3632&gt;=20, C3632&lt;35), "20-35",
AND(C3632&gt;=35, C3632&lt;50), "35-50",
C3632&gt;=50, "50-100"
)</f>
        <v>35-50</v>
      </c>
      <c r="AK3632" t="str" cm="1">
        <f t="array" ref="AK3632">_xlfn.IFS(
G3632&lt;6, "&lt;6",
AND(G3632&gt;=6, G3632&lt;12), "6-12",
AND(G3632&gt;=12, G3632&lt;18), "12-18",  AND(G3632&gt;=18, G3632&lt;24), "18-24", G3632&gt;=24, "24-36")</f>
        <v>6-12</v>
      </c>
    </row>
    <row r="3633" spans="1:37" x14ac:dyDescent="0.3">
      <c r="A3633" t="s">
        <v>3733</v>
      </c>
      <c r="B3633" t="s">
        <v>44</v>
      </c>
      <c r="C3633">
        <v>42</v>
      </c>
      <c r="D3633" t="s">
        <v>34</v>
      </c>
      <c r="E3633" t="s">
        <v>56</v>
      </c>
      <c r="F3633">
        <v>7</v>
      </c>
      <c r="G3633">
        <v>5</v>
      </c>
      <c r="H3633" t="s">
        <v>49</v>
      </c>
      <c r="I3633" t="s">
        <v>37</v>
      </c>
      <c r="J3633" t="s">
        <v>34</v>
      </c>
      <c r="K3633" t="s">
        <v>37</v>
      </c>
      <c r="L3633" t="s">
        <v>72</v>
      </c>
      <c r="M3633" t="s">
        <v>34</v>
      </c>
      <c r="N3633" t="s">
        <v>37</v>
      </c>
      <c r="O3633" t="s">
        <v>34</v>
      </c>
      <c r="P3633" t="s">
        <v>37</v>
      </c>
      <c r="Q3633" t="s">
        <v>34</v>
      </c>
      <c r="R3633" t="s">
        <v>34</v>
      </c>
      <c r="S3633" t="s">
        <v>34</v>
      </c>
      <c r="T3633" t="s">
        <v>37</v>
      </c>
      <c r="U3633" t="s">
        <v>46</v>
      </c>
      <c r="V3633" t="s">
        <v>37</v>
      </c>
      <c r="W3633" t="s">
        <v>40</v>
      </c>
      <c r="X3633">
        <v>55.05</v>
      </c>
      <c r="Y3633">
        <v>102.75</v>
      </c>
      <c r="Z3633">
        <v>0</v>
      </c>
      <c r="AA3633">
        <v>0</v>
      </c>
      <c r="AB3633">
        <v>85.1</v>
      </c>
      <c r="AC3633">
        <v>187.85</v>
      </c>
      <c r="AD3633" t="s">
        <v>52</v>
      </c>
      <c r="AE3633" t="s">
        <v>53</v>
      </c>
      <c r="AF3633" t="s">
        <v>54</v>
      </c>
      <c r="AG3633">
        <f t="shared" si="112"/>
        <v>1</v>
      </c>
      <c r="AH3633" t="str" cm="1">
        <f t="array" ref="AH3633">_xlfn.IFS(
X3633&lt;=20, "&lt;20",
AND(X3633&gt;=20, X3633&lt;50), "20-50",
AND(X3633&gt;=50, X3633&lt;100), "50-100",
X3633&gt;=100, "&gt;100"
)</f>
        <v>50-100</v>
      </c>
      <c r="AI3633">
        <f t="shared" si="113"/>
        <v>0</v>
      </c>
      <c r="AJ3633" t="str" cm="1">
        <f t="array" ref="AJ3633">_xlfn.IFS(
C3633&lt;=20, "&lt;20",
AND(C3633&gt;=20, C3633&lt;35), "20-35",
AND(C3633&gt;=35, C3633&lt;50), "35-50",
C3633&gt;=50, "50-100"
)</f>
        <v>35-50</v>
      </c>
      <c r="AK3633" t="str" cm="1">
        <f t="array" ref="AK3633">_xlfn.IFS(
G3633&lt;6, "&lt;6",
AND(G3633&gt;=6, G3633&lt;12), "6-12",
AND(G3633&gt;=12, G3633&lt;18), "12-18",  AND(G3633&gt;=18, G3633&lt;24), "18-24", G3633&gt;=24, "24-36")</f>
        <v>&lt;6</v>
      </c>
    </row>
    <row r="3634" spans="1:37" x14ac:dyDescent="0.3">
      <c r="A3634" t="s">
        <v>3734</v>
      </c>
      <c r="B3634" t="s">
        <v>44</v>
      </c>
      <c r="C3634">
        <v>29</v>
      </c>
      <c r="D3634" t="s">
        <v>37</v>
      </c>
      <c r="E3634" t="s">
        <v>164</v>
      </c>
      <c r="F3634">
        <v>5</v>
      </c>
      <c r="G3634">
        <v>29</v>
      </c>
      <c r="H3634" t="s">
        <v>36</v>
      </c>
      <c r="I3634" t="s">
        <v>37</v>
      </c>
      <c r="J3634" t="s">
        <v>34</v>
      </c>
      <c r="K3634" t="s">
        <v>37</v>
      </c>
      <c r="L3634" t="s">
        <v>50</v>
      </c>
      <c r="M3634" t="s">
        <v>34</v>
      </c>
      <c r="N3634" t="s">
        <v>34</v>
      </c>
      <c r="O3634" t="s">
        <v>37</v>
      </c>
      <c r="P3634" t="s">
        <v>37</v>
      </c>
      <c r="Q3634" t="s">
        <v>34</v>
      </c>
      <c r="R3634" t="s">
        <v>37</v>
      </c>
      <c r="S3634" t="s">
        <v>37</v>
      </c>
      <c r="T3634" t="s">
        <v>37</v>
      </c>
      <c r="U3634" t="s">
        <v>46</v>
      </c>
      <c r="V3634" t="s">
        <v>34</v>
      </c>
      <c r="W3634" t="s">
        <v>51</v>
      </c>
      <c r="X3634">
        <v>91</v>
      </c>
      <c r="Y3634">
        <v>2626.15</v>
      </c>
      <c r="Z3634">
        <v>0</v>
      </c>
      <c r="AA3634">
        <v>0</v>
      </c>
      <c r="AB3634">
        <v>1266.72</v>
      </c>
      <c r="AC3634">
        <v>3892.87</v>
      </c>
      <c r="AD3634" t="s">
        <v>41</v>
      </c>
      <c r="AE3634" t="s">
        <v>42</v>
      </c>
      <c r="AF3634" t="s">
        <v>42</v>
      </c>
      <c r="AG3634">
        <f t="shared" si="112"/>
        <v>0</v>
      </c>
      <c r="AH3634" t="str" cm="1">
        <f t="array" ref="AH3634">_xlfn.IFS(
X3634&lt;=20, "&lt;20",
AND(X3634&gt;=20, X3634&lt;50), "20-50",
AND(X3634&gt;=50, X3634&lt;100), "50-100",
X3634&gt;=100, "&gt;100"
)</f>
        <v>50-100</v>
      </c>
      <c r="AI3634">
        <f t="shared" si="113"/>
        <v>0</v>
      </c>
      <c r="AJ3634" t="str" cm="1">
        <f t="array" ref="AJ3634">_xlfn.IFS(
C3634&lt;=20, "&lt;20",
AND(C3634&gt;=20, C3634&lt;35), "20-35",
AND(C3634&gt;=35, C3634&lt;50), "35-50",
C3634&gt;=50, "50-100"
)</f>
        <v>20-35</v>
      </c>
      <c r="AK3634" t="str" cm="1">
        <f t="array" ref="AK3634">_xlfn.IFS(
G3634&lt;6, "&lt;6",
AND(G3634&gt;=6, G3634&lt;12), "6-12",
AND(G3634&gt;=12, G3634&lt;18), "12-18",  AND(G3634&gt;=18, G3634&lt;24), "18-24", G3634&gt;=24, "24-36")</f>
        <v>24-36</v>
      </c>
    </row>
    <row r="3635" spans="1:37" x14ac:dyDescent="0.3">
      <c r="A3635" t="s">
        <v>3735</v>
      </c>
      <c r="B3635" t="s">
        <v>33</v>
      </c>
      <c r="C3635">
        <v>39</v>
      </c>
      <c r="D3635" t="s">
        <v>37</v>
      </c>
      <c r="E3635" t="s">
        <v>103</v>
      </c>
      <c r="F3635">
        <v>11</v>
      </c>
      <c r="G3635">
        <v>15</v>
      </c>
      <c r="H3635" t="s">
        <v>36</v>
      </c>
      <c r="I3635" t="s">
        <v>37</v>
      </c>
      <c r="J3635" t="s">
        <v>34</v>
      </c>
      <c r="K3635" t="s">
        <v>34</v>
      </c>
      <c r="L3635" t="s">
        <v>34</v>
      </c>
      <c r="M3635" t="s">
        <v>34</v>
      </c>
      <c r="N3635" t="s">
        <v>34</v>
      </c>
      <c r="O3635" t="s">
        <v>34</v>
      </c>
      <c r="P3635" t="s">
        <v>34</v>
      </c>
      <c r="Q3635" t="s">
        <v>34</v>
      </c>
      <c r="R3635" t="s">
        <v>34</v>
      </c>
      <c r="S3635" t="s">
        <v>34</v>
      </c>
      <c r="T3635" t="s">
        <v>34</v>
      </c>
      <c r="U3635" t="s">
        <v>39</v>
      </c>
      <c r="V3635" t="s">
        <v>34</v>
      </c>
      <c r="W3635" t="s">
        <v>40</v>
      </c>
      <c r="X3635">
        <v>20.3</v>
      </c>
      <c r="Y3635">
        <v>595.04999999999995</v>
      </c>
      <c r="Z3635">
        <v>0</v>
      </c>
      <c r="AA3635">
        <v>0</v>
      </c>
      <c r="AB3635">
        <v>584.82000000000005</v>
      </c>
      <c r="AC3635">
        <v>1179.8699999999999</v>
      </c>
      <c r="AD3635" t="s">
        <v>41</v>
      </c>
      <c r="AE3635" t="s">
        <v>42</v>
      </c>
      <c r="AF3635" t="s">
        <v>42</v>
      </c>
      <c r="AG3635">
        <f t="shared" si="112"/>
        <v>0</v>
      </c>
      <c r="AH3635" t="str" cm="1">
        <f t="array" ref="AH3635">_xlfn.IFS(
X3635&lt;=20, "&lt;20",
AND(X3635&gt;=20, X3635&lt;50), "20-50",
AND(X3635&gt;=50, X3635&lt;100), "50-100",
X3635&gt;=100, "&gt;100"
)</f>
        <v>20-50</v>
      </c>
      <c r="AI3635">
        <f t="shared" si="113"/>
        <v>0</v>
      </c>
      <c r="AJ3635" t="str" cm="1">
        <f t="array" ref="AJ3635">_xlfn.IFS(
C3635&lt;=20, "&lt;20",
AND(C3635&gt;=20, C3635&lt;35), "20-35",
AND(C3635&gt;=35, C3635&lt;50), "35-50",
C3635&gt;=50, "50-100"
)</f>
        <v>35-50</v>
      </c>
      <c r="AK3635" t="str" cm="1">
        <f t="array" ref="AK3635">_xlfn.IFS(
G3635&lt;6, "&lt;6",
AND(G3635&gt;=6, G3635&lt;12), "6-12",
AND(G3635&gt;=12, G3635&lt;18), "12-18",  AND(G3635&gt;=18, G3635&lt;24), "18-24", G3635&gt;=24, "24-36")</f>
        <v>12-18</v>
      </c>
    </row>
    <row r="3636" spans="1:37" x14ac:dyDescent="0.3">
      <c r="A3636" t="s">
        <v>3736</v>
      </c>
      <c r="B3636" t="s">
        <v>44</v>
      </c>
      <c r="C3636">
        <v>24</v>
      </c>
      <c r="D3636" t="s">
        <v>34</v>
      </c>
      <c r="E3636" t="s">
        <v>56</v>
      </c>
      <c r="F3636">
        <v>6</v>
      </c>
      <c r="G3636">
        <v>4</v>
      </c>
      <c r="H3636" t="s">
        <v>66</v>
      </c>
      <c r="I3636" t="s">
        <v>37</v>
      </c>
      <c r="J3636" t="s">
        <v>37</v>
      </c>
      <c r="K3636" t="s">
        <v>37</v>
      </c>
      <c r="L3636" t="s">
        <v>50</v>
      </c>
      <c r="M3636" t="s">
        <v>34</v>
      </c>
      <c r="N3636" t="s">
        <v>34</v>
      </c>
      <c r="O3636" t="s">
        <v>37</v>
      </c>
      <c r="P3636" t="s">
        <v>34</v>
      </c>
      <c r="Q3636" t="s">
        <v>34</v>
      </c>
      <c r="R3636" t="s">
        <v>37</v>
      </c>
      <c r="S3636" t="s">
        <v>37</v>
      </c>
      <c r="T3636" t="s">
        <v>34</v>
      </c>
      <c r="U3636" t="s">
        <v>67</v>
      </c>
      <c r="V3636" t="s">
        <v>37</v>
      </c>
      <c r="W3636" t="s">
        <v>40</v>
      </c>
      <c r="X3636">
        <v>90.8</v>
      </c>
      <c r="Y3636">
        <v>6511.8</v>
      </c>
      <c r="Z3636">
        <v>0</v>
      </c>
      <c r="AA3636">
        <v>60</v>
      </c>
      <c r="AB3636">
        <v>1706.4</v>
      </c>
      <c r="AC3636">
        <v>8278.2000000000007</v>
      </c>
      <c r="AD3636" t="s">
        <v>41</v>
      </c>
      <c r="AE3636" t="s">
        <v>42</v>
      </c>
      <c r="AF3636" t="s">
        <v>42</v>
      </c>
      <c r="AG3636">
        <f t="shared" si="112"/>
        <v>0</v>
      </c>
      <c r="AH3636" t="str" cm="1">
        <f t="array" ref="AH3636">_xlfn.IFS(
X3636&lt;=20, "&lt;20",
AND(X3636&gt;=20, X3636&lt;50), "20-50",
AND(X3636&gt;=50, X3636&lt;100), "50-100",
X3636&gt;=100, "&gt;100"
)</f>
        <v>50-100</v>
      </c>
      <c r="AI3636">
        <f t="shared" si="113"/>
        <v>0</v>
      </c>
      <c r="AJ3636" t="str" cm="1">
        <f t="array" ref="AJ3636">_xlfn.IFS(
C3636&lt;=20, "&lt;20",
AND(C3636&gt;=20, C3636&lt;35), "20-35",
AND(C3636&gt;=35, C3636&lt;50), "35-50",
C3636&gt;=50, "50-100"
)</f>
        <v>20-35</v>
      </c>
      <c r="AK3636" t="str" cm="1">
        <f t="array" ref="AK3636">_xlfn.IFS(
G3636&lt;6, "&lt;6",
AND(G3636&gt;=6, G3636&lt;12), "6-12",
AND(G3636&gt;=12, G3636&lt;18), "12-18",  AND(G3636&gt;=18, G3636&lt;24), "18-24", G3636&gt;=24, "24-36")</f>
        <v>&lt;6</v>
      </c>
    </row>
    <row r="3637" spans="1:37" x14ac:dyDescent="0.3">
      <c r="A3637" t="s">
        <v>3737</v>
      </c>
      <c r="B3637" t="s">
        <v>44</v>
      </c>
      <c r="C3637">
        <v>73</v>
      </c>
      <c r="D3637" t="s">
        <v>37</v>
      </c>
      <c r="E3637" t="s">
        <v>56</v>
      </c>
      <c r="F3637">
        <v>11</v>
      </c>
      <c r="G3637">
        <v>4</v>
      </c>
      <c r="H3637" t="s">
        <v>110</v>
      </c>
      <c r="I3637" t="s">
        <v>37</v>
      </c>
      <c r="J3637" t="s">
        <v>37</v>
      </c>
      <c r="K3637" t="s">
        <v>37</v>
      </c>
      <c r="L3637" t="s">
        <v>50</v>
      </c>
      <c r="M3637" t="s">
        <v>34</v>
      </c>
      <c r="N3637" t="s">
        <v>34</v>
      </c>
      <c r="O3637" t="s">
        <v>34</v>
      </c>
      <c r="P3637" t="s">
        <v>34</v>
      </c>
      <c r="Q3637" t="s">
        <v>34</v>
      </c>
      <c r="R3637" t="s">
        <v>37</v>
      </c>
      <c r="S3637" t="s">
        <v>37</v>
      </c>
      <c r="T3637" t="s">
        <v>37</v>
      </c>
      <c r="U3637" t="s">
        <v>67</v>
      </c>
      <c r="V3637" t="s">
        <v>37</v>
      </c>
      <c r="W3637" t="s">
        <v>51</v>
      </c>
      <c r="X3637">
        <v>84.85</v>
      </c>
      <c r="Y3637">
        <v>2633.4</v>
      </c>
      <c r="Z3637">
        <v>0</v>
      </c>
      <c r="AA3637">
        <v>0</v>
      </c>
      <c r="AB3637">
        <v>164.3</v>
      </c>
      <c r="AC3637">
        <v>2797.7</v>
      </c>
      <c r="AD3637" t="s">
        <v>41</v>
      </c>
      <c r="AE3637" t="s">
        <v>42</v>
      </c>
      <c r="AF3637" t="s">
        <v>42</v>
      </c>
      <c r="AG3637">
        <f t="shared" si="112"/>
        <v>0</v>
      </c>
      <c r="AH3637" t="str" cm="1">
        <f t="array" ref="AH3637">_xlfn.IFS(
X3637&lt;=20, "&lt;20",
AND(X3637&gt;=20, X3637&lt;50), "20-50",
AND(X3637&gt;=50, X3637&lt;100), "50-100",
X3637&gt;=100, "&gt;100"
)</f>
        <v>50-100</v>
      </c>
      <c r="AI3637">
        <f t="shared" si="113"/>
        <v>0</v>
      </c>
      <c r="AJ3637" t="str" cm="1">
        <f t="array" ref="AJ3637">_xlfn.IFS(
C3637&lt;=20, "&lt;20",
AND(C3637&gt;=20, C3637&lt;35), "20-35",
AND(C3637&gt;=35, C3637&lt;50), "35-50",
C3637&gt;=50, "50-100"
)</f>
        <v>50-100</v>
      </c>
      <c r="AK3637" t="str" cm="1">
        <f t="array" ref="AK3637">_xlfn.IFS(
G3637&lt;6, "&lt;6",
AND(G3637&gt;=6, G3637&lt;12), "6-12",
AND(G3637&gt;=12, G3637&lt;18), "12-18",  AND(G3637&gt;=18, G3637&lt;24), "18-24", G3637&gt;=24, "24-36")</f>
        <v>&lt;6</v>
      </c>
    </row>
    <row r="3638" spans="1:37" x14ac:dyDescent="0.3">
      <c r="A3638" t="s">
        <v>3738</v>
      </c>
      <c r="B3638" t="s">
        <v>44</v>
      </c>
      <c r="C3638">
        <v>47</v>
      </c>
      <c r="D3638" t="s">
        <v>34</v>
      </c>
      <c r="E3638" t="s">
        <v>76</v>
      </c>
      <c r="F3638">
        <v>0</v>
      </c>
      <c r="G3638">
        <v>5</v>
      </c>
      <c r="H3638" t="s">
        <v>36</v>
      </c>
      <c r="I3638" t="s">
        <v>37</v>
      </c>
      <c r="J3638" t="s">
        <v>37</v>
      </c>
      <c r="K3638" t="s">
        <v>37</v>
      </c>
      <c r="L3638" t="s">
        <v>50</v>
      </c>
      <c r="M3638" t="s">
        <v>34</v>
      </c>
      <c r="N3638" t="s">
        <v>37</v>
      </c>
      <c r="O3638" t="s">
        <v>37</v>
      </c>
      <c r="P3638" t="s">
        <v>34</v>
      </c>
      <c r="Q3638" t="s">
        <v>37</v>
      </c>
      <c r="R3638" t="s">
        <v>37</v>
      </c>
      <c r="S3638" t="s">
        <v>37</v>
      </c>
      <c r="T3638" t="s">
        <v>37</v>
      </c>
      <c r="U3638" t="s">
        <v>46</v>
      </c>
      <c r="V3638" t="s">
        <v>37</v>
      </c>
      <c r="W3638" t="s">
        <v>51</v>
      </c>
      <c r="X3638">
        <v>104.4</v>
      </c>
      <c r="Y3638">
        <v>3409.6</v>
      </c>
      <c r="Z3638">
        <v>0</v>
      </c>
      <c r="AA3638">
        <v>0</v>
      </c>
      <c r="AB3638">
        <v>373.56</v>
      </c>
      <c r="AC3638">
        <v>3783.16</v>
      </c>
      <c r="AD3638" t="s">
        <v>52</v>
      </c>
      <c r="AE3638" t="s">
        <v>58</v>
      </c>
      <c r="AF3638" t="s">
        <v>288</v>
      </c>
      <c r="AG3638">
        <f t="shared" si="112"/>
        <v>1</v>
      </c>
      <c r="AH3638" t="str" cm="1">
        <f t="array" ref="AH3638">_xlfn.IFS(
X3638&lt;=20, "&lt;20",
AND(X3638&gt;=20, X3638&lt;50), "20-50",
AND(X3638&gt;=50, X3638&lt;100), "50-100",
X3638&gt;=100, "&gt;100"
)</f>
        <v>&gt;100</v>
      </c>
      <c r="AI3638">
        <f t="shared" si="113"/>
        <v>0</v>
      </c>
      <c r="AJ3638" t="str" cm="1">
        <f t="array" ref="AJ3638">_xlfn.IFS(
C3638&lt;=20, "&lt;20",
AND(C3638&gt;=20, C3638&lt;35), "20-35",
AND(C3638&gt;=35, C3638&lt;50), "35-50",
C3638&gt;=50, "50-100"
)</f>
        <v>35-50</v>
      </c>
      <c r="AK3638" t="str" cm="1">
        <f t="array" ref="AK3638">_xlfn.IFS(
G3638&lt;6, "&lt;6",
AND(G3638&gt;=6, G3638&lt;12), "6-12",
AND(G3638&gt;=12, G3638&lt;18), "12-18",  AND(G3638&gt;=18, G3638&lt;24), "18-24", G3638&gt;=24, "24-36")</f>
        <v>&lt;6</v>
      </c>
    </row>
    <row r="3639" spans="1:37" x14ac:dyDescent="0.3">
      <c r="A3639" t="s">
        <v>3739</v>
      </c>
      <c r="B3639" t="s">
        <v>33</v>
      </c>
      <c r="C3639">
        <v>55</v>
      </c>
      <c r="D3639" t="s">
        <v>37</v>
      </c>
      <c r="E3639" t="s">
        <v>158</v>
      </c>
      <c r="F3639">
        <v>13</v>
      </c>
      <c r="G3639">
        <v>2</v>
      </c>
      <c r="H3639" t="s">
        <v>66</v>
      </c>
      <c r="I3639" t="s">
        <v>37</v>
      </c>
      <c r="J3639" t="s">
        <v>37</v>
      </c>
      <c r="K3639" t="s">
        <v>34</v>
      </c>
      <c r="L3639" t="s">
        <v>34</v>
      </c>
      <c r="M3639" t="s">
        <v>34</v>
      </c>
      <c r="N3639" t="s">
        <v>34</v>
      </c>
      <c r="O3639" t="s">
        <v>34</v>
      </c>
      <c r="P3639" t="s">
        <v>34</v>
      </c>
      <c r="Q3639" t="s">
        <v>34</v>
      </c>
      <c r="R3639" t="s">
        <v>34</v>
      </c>
      <c r="S3639" t="s">
        <v>34</v>
      </c>
      <c r="T3639" t="s">
        <v>34</v>
      </c>
      <c r="U3639" t="s">
        <v>67</v>
      </c>
      <c r="V3639" t="s">
        <v>37</v>
      </c>
      <c r="W3639" t="s">
        <v>51</v>
      </c>
      <c r="X3639">
        <v>24</v>
      </c>
      <c r="Y3639">
        <v>1664.3</v>
      </c>
      <c r="Z3639">
        <v>0</v>
      </c>
      <c r="AA3639">
        <v>0</v>
      </c>
      <c r="AB3639">
        <v>184.28</v>
      </c>
      <c r="AC3639">
        <v>1848.58</v>
      </c>
      <c r="AD3639" t="s">
        <v>41</v>
      </c>
      <c r="AE3639" t="s">
        <v>42</v>
      </c>
      <c r="AF3639" t="s">
        <v>42</v>
      </c>
      <c r="AG3639">
        <f t="shared" si="112"/>
        <v>0</v>
      </c>
      <c r="AH3639" t="str" cm="1">
        <f t="array" ref="AH3639">_xlfn.IFS(
X3639&lt;=20, "&lt;20",
AND(X3639&gt;=20, X3639&lt;50), "20-50",
AND(X3639&gt;=50, X3639&lt;100), "50-100",
X3639&gt;=100, "&gt;100"
)</f>
        <v>20-50</v>
      </c>
      <c r="AI3639">
        <f t="shared" si="113"/>
        <v>0</v>
      </c>
      <c r="AJ3639" t="str" cm="1">
        <f t="array" ref="AJ3639">_xlfn.IFS(
C3639&lt;=20, "&lt;20",
AND(C3639&gt;=20, C3639&lt;35), "20-35",
AND(C3639&gt;=35, C3639&lt;50), "35-50",
C3639&gt;=50, "50-100"
)</f>
        <v>50-100</v>
      </c>
      <c r="AK3639" t="str" cm="1">
        <f t="array" ref="AK3639">_xlfn.IFS(
G3639&lt;6, "&lt;6",
AND(G3639&gt;=6, G3639&lt;12), "6-12",
AND(G3639&gt;=12, G3639&lt;18), "12-18",  AND(G3639&gt;=18, G3639&lt;24), "18-24", G3639&gt;=24, "24-36")</f>
        <v>&lt;6</v>
      </c>
    </row>
    <row r="3640" spans="1:37" x14ac:dyDescent="0.3">
      <c r="A3640" t="s">
        <v>3740</v>
      </c>
      <c r="B3640" t="s">
        <v>33</v>
      </c>
      <c r="C3640">
        <v>35</v>
      </c>
      <c r="D3640" t="s">
        <v>37</v>
      </c>
      <c r="E3640" t="s">
        <v>69</v>
      </c>
      <c r="F3640">
        <v>3</v>
      </c>
      <c r="G3640">
        <v>20</v>
      </c>
      <c r="H3640" t="s">
        <v>36</v>
      </c>
      <c r="I3640" t="s">
        <v>37</v>
      </c>
      <c r="J3640" t="s">
        <v>34</v>
      </c>
      <c r="K3640" t="s">
        <v>37</v>
      </c>
      <c r="L3640" t="s">
        <v>50</v>
      </c>
      <c r="M3640" t="s">
        <v>34</v>
      </c>
      <c r="N3640" t="s">
        <v>34</v>
      </c>
      <c r="O3640" t="s">
        <v>34</v>
      </c>
      <c r="P3640" t="s">
        <v>34</v>
      </c>
      <c r="Q3640" t="s">
        <v>37</v>
      </c>
      <c r="R3640" t="s">
        <v>37</v>
      </c>
      <c r="S3640" t="s">
        <v>37</v>
      </c>
      <c r="T3640" t="s">
        <v>37</v>
      </c>
      <c r="U3640" t="s">
        <v>46</v>
      </c>
      <c r="V3640" t="s">
        <v>34</v>
      </c>
      <c r="W3640" t="s">
        <v>51</v>
      </c>
      <c r="X3640">
        <v>91.05</v>
      </c>
      <c r="Y3640">
        <v>2871.5</v>
      </c>
      <c r="Z3640">
        <v>0</v>
      </c>
      <c r="AA3640">
        <v>0</v>
      </c>
      <c r="AB3640">
        <v>1513.6</v>
      </c>
      <c r="AC3640">
        <v>4385.1000000000004</v>
      </c>
      <c r="AD3640" t="s">
        <v>41</v>
      </c>
      <c r="AE3640" t="s">
        <v>42</v>
      </c>
      <c r="AF3640" t="s">
        <v>42</v>
      </c>
      <c r="AG3640">
        <f t="shared" si="112"/>
        <v>0</v>
      </c>
      <c r="AH3640" t="str" cm="1">
        <f t="array" ref="AH3640">_xlfn.IFS(
X3640&lt;=20, "&lt;20",
AND(X3640&gt;=20, X3640&lt;50), "20-50",
AND(X3640&gt;=50, X3640&lt;100), "50-100",
X3640&gt;=100, "&gt;100"
)</f>
        <v>50-100</v>
      </c>
      <c r="AI3640">
        <f t="shared" si="113"/>
        <v>0</v>
      </c>
      <c r="AJ3640" t="str" cm="1">
        <f t="array" ref="AJ3640">_xlfn.IFS(
C3640&lt;=20, "&lt;20",
AND(C3640&gt;=20, C3640&lt;35), "20-35",
AND(C3640&gt;=35, C3640&lt;50), "35-50",
C3640&gt;=50, "50-100"
)</f>
        <v>35-50</v>
      </c>
      <c r="AK3640" t="str" cm="1">
        <f t="array" ref="AK3640">_xlfn.IFS(
G3640&lt;6, "&lt;6",
AND(G3640&gt;=6, G3640&lt;12), "6-12",
AND(G3640&gt;=12, G3640&lt;18), "12-18",  AND(G3640&gt;=18, G3640&lt;24), "18-24", G3640&gt;=24, "24-36")</f>
        <v>18-24</v>
      </c>
    </row>
    <row r="3641" spans="1:37" x14ac:dyDescent="0.3">
      <c r="A3641" t="s">
        <v>3741</v>
      </c>
      <c r="B3641" t="s">
        <v>44</v>
      </c>
      <c r="C3641">
        <v>34</v>
      </c>
      <c r="D3641" t="s">
        <v>37</v>
      </c>
      <c r="E3641" t="s">
        <v>56</v>
      </c>
      <c r="F3641">
        <v>14</v>
      </c>
      <c r="G3641">
        <v>12</v>
      </c>
      <c r="H3641" t="s">
        <v>36</v>
      </c>
      <c r="I3641" t="s">
        <v>37</v>
      </c>
      <c r="J3641" t="s">
        <v>34</v>
      </c>
      <c r="K3641" t="s">
        <v>34</v>
      </c>
      <c r="L3641" t="s">
        <v>34</v>
      </c>
      <c r="M3641" t="s">
        <v>34</v>
      </c>
      <c r="N3641" t="s">
        <v>34</v>
      </c>
      <c r="O3641" t="s">
        <v>34</v>
      </c>
      <c r="P3641" t="s">
        <v>34</v>
      </c>
      <c r="Q3641" t="s">
        <v>34</v>
      </c>
      <c r="R3641" t="s">
        <v>34</v>
      </c>
      <c r="S3641" t="s">
        <v>34</v>
      </c>
      <c r="T3641" t="s">
        <v>34</v>
      </c>
      <c r="U3641" t="s">
        <v>46</v>
      </c>
      <c r="V3641" t="s">
        <v>34</v>
      </c>
      <c r="W3641" t="s">
        <v>143</v>
      </c>
      <c r="X3641">
        <v>19</v>
      </c>
      <c r="Y3641">
        <v>78.900000000000006</v>
      </c>
      <c r="Z3641">
        <v>0</v>
      </c>
      <c r="AA3641">
        <v>0</v>
      </c>
      <c r="AB3641">
        <v>80.64</v>
      </c>
      <c r="AC3641">
        <v>159.54</v>
      </c>
      <c r="AD3641" t="s">
        <v>41</v>
      </c>
      <c r="AE3641" t="s">
        <v>42</v>
      </c>
      <c r="AF3641" t="s">
        <v>42</v>
      </c>
      <c r="AG3641">
        <f t="shared" si="112"/>
        <v>0</v>
      </c>
      <c r="AH3641" t="str" cm="1">
        <f t="array" ref="AH3641">_xlfn.IFS(
X3641&lt;=20, "&lt;20",
AND(X3641&gt;=20, X3641&lt;50), "20-50",
AND(X3641&gt;=50, X3641&lt;100), "50-100",
X3641&gt;=100, "&gt;100"
)</f>
        <v>&lt;20</v>
      </c>
      <c r="AI3641">
        <f t="shared" si="113"/>
        <v>0</v>
      </c>
      <c r="AJ3641" t="str" cm="1">
        <f t="array" ref="AJ3641">_xlfn.IFS(
C3641&lt;=20, "&lt;20",
AND(C3641&gt;=20, C3641&lt;35), "20-35",
AND(C3641&gt;=35, C3641&lt;50), "35-50",
C3641&gt;=50, "50-100"
)</f>
        <v>20-35</v>
      </c>
      <c r="AK3641" t="str" cm="1">
        <f t="array" ref="AK3641">_xlfn.IFS(
G3641&lt;6, "&lt;6",
AND(G3641&gt;=6, G3641&lt;12), "6-12",
AND(G3641&gt;=12, G3641&lt;18), "12-18",  AND(G3641&gt;=18, G3641&lt;24), "18-24", G3641&gt;=24, "24-36")</f>
        <v>12-18</v>
      </c>
    </row>
    <row r="3642" spans="1:37" x14ac:dyDescent="0.3">
      <c r="A3642" t="s">
        <v>3742</v>
      </c>
      <c r="B3642" t="s">
        <v>44</v>
      </c>
      <c r="C3642">
        <v>49</v>
      </c>
      <c r="D3642" t="s">
        <v>34</v>
      </c>
      <c r="E3642" t="s">
        <v>48</v>
      </c>
      <c r="F3642">
        <v>0</v>
      </c>
      <c r="G3642">
        <v>1</v>
      </c>
      <c r="H3642" t="s">
        <v>70</v>
      </c>
      <c r="I3642" t="s">
        <v>37</v>
      </c>
      <c r="J3642" t="s">
        <v>34</v>
      </c>
      <c r="K3642" t="s">
        <v>37</v>
      </c>
      <c r="L3642" t="s">
        <v>50</v>
      </c>
      <c r="M3642" t="s">
        <v>37</v>
      </c>
      <c r="N3642" t="s">
        <v>37</v>
      </c>
      <c r="O3642" t="s">
        <v>34</v>
      </c>
      <c r="P3642" t="s">
        <v>34</v>
      </c>
      <c r="Q3642" t="s">
        <v>37</v>
      </c>
      <c r="R3642" t="s">
        <v>37</v>
      </c>
      <c r="S3642" t="s">
        <v>37</v>
      </c>
      <c r="T3642" t="s">
        <v>37</v>
      </c>
      <c r="U3642" t="s">
        <v>39</v>
      </c>
      <c r="V3642" t="s">
        <v>37</v>
      </c>
      <c r="W3642" t="s">
        <v>40</v>
      </c>
      <c r="X3642">
        <v>100.3</v>
      </c>
      <c r="Y3642">
        <v>6603.8</v>
      </c>
      <c r="Z3642">
        <v>0</v>
      </c>
      <c r="AA3642">
        <v>0</v>
      </c>
      <c r="AB3642">
        <v>636.79999999999995</v>
      </c>
      <c r="AC3642">
        <v>7240.6</v>
      </c>
      <c r="AD3642" t="s">
        <v>41</v>
      </c>
      <c r="AE3642" t="s">
        <v>42</v>
      </c>
      <c r="AF3642" t="s">
        <v>42</v>
      </c>
      <c r="AG3642">
        <f t="shared" si="112"/>
        <v>0</v>
      </c>
      <c r="AH3642" t="str" cm="1">
        <f t="array" ref="AH3642">_xlfn.IFS(
X3642&lt;=20, "&lt;20",
AND(X3642&gt;=20, X3642&lt;50), "20-50",
AND(X3642&gt;=50, X3642&lt;100), "50-100",
X3642&gt;=100, "&gt;100"
)</f>
        <v>&gt;100</v>
      </c>
      <c r="AI3642">
        <f t="shared" si="113"/>
        <v>0</v>
      </c>
      <c r="AJ3642" t="str" cm="1">
        <f t="array" ref="AJ3642">_xlfn.IFS(
C3642&lt;=20, "&lt;20",
AND(C3642&gt;=20, C3642&lt;35), "20-35",
AND(C3642&gt;=35, C3642&lt;50), "35-50",
C3642&gt;=50, "50-100"
)</f>
        <v>35-50</v>
      </c>
      <c r="AK3642" t="str" cm="1">
        <f t="array" ref="AK3642">_xlfn.IFS(
G3642&lt;6, "&lt;6",
AND(G3642&gt;=6, G3642&lt;12), "6-12",
AND(G3642&gt;=12, G3642&lt;18), "12-18",  AND(G3642&gt;=18, G3642&lt;24), "18-24", G3642&gt;=24, "24-36")</f>
        <v>&lt;6</v>
      </c>
    </row>
    <row r="3643" spans="1:37" x14ac:dyDescent="0.3">
      <c r="A3643" t="s">
        <v>3743</v>
      </c>
      <c r="B3643" t="s">
        <v>33</v>
      </c>
      <c r="C3643">
        <v>52</v>
      </c>
      <c r="D3643" t="s">
        <v>37</v>
      </c>
      <c r="E3643" t="s">
        <v>61</v>
      </c>
      <c r="F3643">
        <v>4</v>
      </c>
      <c r="G3643">
        <v>30</v>
      </c>
      <c r="H3643" t="s">
        <v>36</v>
      </c>
      <c r="I3643" t="s">
        <v>37</v>
      </c>
      <c r="J3643" t="s">
        <v>34</v>
      </c>
      <c r="K3643" t="s">
        <v>37</v>
      </c>
      <c r="L3643" t="s">
        <v>50</v>
      </c>
      <c r="M3643" t="s">
        <v>34</v>
      </c>
      <c r="N3643" t="s">
        <v>37</v>
      </c>
      <c r="O3643" t="s">
        <v>34</v>
      </c>
      <c r="P3643" t="s">
        <v>34</v>
      </c>
      <c r="Q3643" t="s">
        <v>37</v>
      </c>
      <c r="R3643" t="s">
        <v>34</v>
      </c>
      <c r="S3643" t="s">
        <v>34</v>
      </c>
      <c r="T3643" t="s">
        <v>37</v>
      </c>
      <c r="U3643" t="s">
        <v>46</v>
      </c>
      <c r="V3643" t="s">
        <v>37</v>
      </c>
      <c r="W3643" t="s">
        <v>51</v>
      </c>
      <c r="X3643">
        <v>85.75</v>
      </c>
      <c r="Y3643">
        <v>2146.5</v>
      </c>
      <c r="Z3643">
        <v>0</v>
      </c>
      <c r="AA3643">
        <v>0</v>
      </c>
      <c r="AB3643">
        <v>1049.0999999999999</v>
      </c>
      <c r="AC3643">
        <v>3195.6</v>
      </c>
      <c r="AD3643" t="s">
        <v>41</v>
      </c>
      <c r="AE3643" t="s">
        <v>42</v>
      </c>
      <c r="AF3643" t="s">
        <v>42</v>
      </c>
      <c r="AG3643">
        <f t="shared" si="112"/>
        <v>0</v>
      </c>
      <c r="AH3643" t="str" cm="1">
        <f t="array" ref="AH3643">_xlfn.IFS(
X3643&lt;=20, "&lt;20",
AND(X3643&gt;=20, X3643&lt;50), "20-50",
AND(X3643&gt;=50, X3643&lt;100), "50-100",
X3643&gt;=100, "&gt;100"
)</f>
        <v>50-100</v>
      </c>
      <c r="AI3643">
        <f t="shared" si="113"/>
        <v>0</v>
      </c>
      <c r="AJ3643" t="str" cm="1">
        <f t="array" ref="AJ3643">_xlfn.IFS(
C3643&lt;=20, "&lt;20",
AND(C3643&gt;=20, C3643&lt;35), "20-35",
AND(C3643&gt;=35, C3643&lt;50), "35-50",
C3643&gt;=50, "50-100"
)</f>
        <v>50-100</v>
      </c>
      <c r="AK3643" t="str" cm="1">
        <f t="array" ref="AK3643">_xlfn.IFS(
G3643&lt;6, "&lt;6",
AND(G3643&gt;=6, G3643&lt;12), "6-12",
AND(G3643&gt;=12, G3643&lt;18), "12-18",  AND(G3643&gt;=18, G3643&lt;24), "18-24", G3643&gt;=24, "24-36")</f>
        <v>24-36</v>
      </c>
    </row>
    <row r="3644" spans="1:37" x14ac:dyDescent="0.3">
      <c r="A3644" t="s">
        <v>3744</v>
      </c>
      <c r="B3644" t="s">
        <v>33</v>
      </c>
      <c r="C3644">
        <v>75</v>
      </c>
      <c r="D3644" t="s">
        <v>34</v>
      </c>
      <c r="E3644" t="s">
        <v>45</v>
      </c>
      <c r="F3644">
        <v>5</v>
      </c>
      <c r="G3644">
        <v>26</v>
      </c>
      <c r="H3644" t="s">
        <v>66</v>
      </c>
      <c r="I3644" t="s">
        <v>34</v>
      </c>
      <c r="J3644" t="s">
        <v>34</v>
      </c>
      <c r="K3644" t="s">
        <v>37</v>
      </c>
      <c r="L3644" t="s">
        <v>72</v>
      </c>
      <c r="M3644" t="s">
        <v>37</v>
      </c>
      <c r="N3644" t="s">
        <v>37</v>
      </c>
      <c r="O3644" t="s">
        <v>37</v>
      </c>
      <c r="P3644" t="s">
        <v>37</v>
      </c>
      <c r="Q3644" t="s">
        <v>34</v>
      </c>
      <c r="R3644" t="s">
        <v>34</v>
      </c>
      <c r="S3644" t="s">
        <v>34</v>
      </c>
      <c r="T3644" t="s">
        <v>37</v>
      </c>
      <c r="U3644" t="s">
        <v>67</v>
      </c>
      <c r="V3644" t="s">
        <v>34</v>
      </c>
      <c r="W3644" t="s">
        <v>40</v>
      </c>
      <c r="X3644">
        <v>46.35</v>
      </c>
      <c r="Y3644">
        <v>3353.4</v>
      </c>
      <c r="Z3644">
        <v>18.64</v>
      </c>
      <c r="AA3644">
        <v>0</v>
      </c>
      <c r="AB3644">
        <v>0</v>
      </c>
      <c r="AC3644">
        <v>3334.76</v>
      </c>
      <c r="AD3644" t="s">
        <v>41</v>
      </c>
      <c r="AE3644" t="s">
        <v>42</v>
      </c>
      <c r="AF3644" t="s">
        <v>42</v>
      </c>
      <c r="AG3644">
        <f t="shared" si="112"/>
        <v>0</v>
      </c>
      <c r="AH3644" t="str" cm="1">
        <f t="array" ref="AH3644">_xlfn.IFS(
X3644&lt;=20, "&lt;20",
AND(X3644&gt;=20, X3644&lt;50), "20-50",
AND(X3644&gt;=50, X3644&lt;100), "50-100",
X3644&gt;=100, "&gt;100"
)</f>
        <v>20-50</v>
      </c>
      <c r="AI3644">
        <f t="shared" si="113"/>
        <v>0</v>
      </c>
      <c r="AJ3644" t="str" cm="1">
        <f t="array" ref="AJ3644">_xlfn.IFS(
C3644&lt;=20, "&lt;20",
AND(C3644&gt;=20, C3644&lt;35), "20-35",
AND(C3644&gt;=35, C3644&lt;50), "35-50",
C3644&gt;=50, "50-100"
)</f>
        <v>50-100</v>
      </c>
      <c r="AK3644" t="str" cm="1">
        <f t="array" ref="AK3644">_xlfn.IFS(
G3644&lt;6, "&lt;6",
AND(G3644&gt;=6, G3644&lt;12), "6-12",
AND(G3644&gt;=12, G3644&lt;18), "12-18",  AND(G3644&gt;=18, G3644&lt;24), "18-24", G3644&gt;=24, "24-36")</f>
        <v>24-36</v>
      </c>
    </row>
    <row r="3645" spans="1:37" x14ac:dyDescent="0.3">
      <c r="A3645" t="s">
        <v>3745</v>
      </c>
      <c r="B3645" t="s">
        <v>44</v>
      </c>
      <c r="C3645">
        <v>45</v>
      </c>
      <c r="D3645" t="s">
        <v>34</v>
      </c>
      <c r="E3645" t="s">
        <v>124</v>
      </c>
      <c r="F3645">
        <v>8</v>
      </c>
      <c r="G3645">
        <v>2</v>
      </c>
      <c r="H3645" t="s">
        <v>36</v>
      </c>
      <c r="I3645" t="s">
        <v>37</v>
      </c>
      <c r="J3645" t="s">
        <v>34</v>
      </c>
      <c r="K3645" t="s">
        <v>37</v>
      </c>
      <c r="L3645" t="s">
        <v>50</v>
      </c>
      <c r="M3645" t="s">
        <v>34</v>
      </c>
      <c r="N3645" t="s">
        <v>34</v>
      </c>
      <c r="O3645" t="s">
        <v>34</v>
      </c>
      <c r="P3645" t="s">
        <v>34</v>
      </c>
      <c r="Q3645" t="s">
        <v>34</v>
      </c>
      <c r="R3645" t="s">
        <v>37</v>
      </c>
      <c r="S3645" t="s">
        <v>37</v>
      </c>
      <c r="T3645" t="s">
        <v>37</v>
      </c>
      <c r="U3645" t="s">
        <v>46</v>
      </c>
      <c r="V3645" t="s">
        <v>37</v>
      </c>
      <c r="W3645" t="s">
        <v>51</v>
      </c>
      <c r="X3645">
        <v>80.849999999999994</v>
      </c>
      <c r="Y3645">
        <v>1008.7</v>
      </c>
      <c r="Z3645">
        <v>0</v>
      </c>
      <c r="AA3645">
        <v>0</v>
      </c>
      <c r="AB3645">
        <v>163.02000000000001</v>
      </c>
      <c r="AC3645">
        <v>1171.72</v>
      </c>
      <c r="AD3645" t="s">
        <v>52</v>
      </c>
      <c r="AE3645" t="s">
        <v>53</v>
      </c>
      <c r="AF3645" t="s">
        <v>91</v>
      </c>
      <c r="AG3645">
        <f t="shared" si="112"/>
        <v>1</v>
      </c>
      <c r="AH3645" t="str" cm="1">
        <f t="array" ref="AH3645">_xlfn.IFS(
X3645&lt;=20, "&lt;20",
AND(X3645&gt;=20, X3645&lt;50), "20-50",
AND(X3645&gt;=50, X3645&lt;100), "50-100",
X3645&gt;=100, "&gt;100"
)</f>
        <v>50-100</v>
      </c>
      <c r="AI3645">
        <f t="shared" si="113"/>
        <v>0</v>
      </c>
      <c r="AJ3645" t="str" cm="1">
        <f t="array" ref="AJ3645">_xlfn.IFS(
C3645&lt;=20, "&lt;20",
AND(C3645&gt;=20, C3645&lt;35), "20-35",
AND(C3645&gt;=35, C3645&lt;50), "35-50",
C3645&gt;=50, "50-100"
)</f>
        <v>35-50</v>
      </c>
      <c r="AK3645" t="str" cm="1">
        <f t="array" ref="AK3645">_xlfn.IFS(
G3645&lt;6, "&lt;6",
AND(G3645&gt;=6, G3645&lt;12), "6-12",
AND(G3645&gt;=12, G3645&lt;18), "12-18",  AND(G3645&gt;=18, G3645&lt;24), "18-24", G3645&gt;=24, "24-36")</f>
        <v>&lt;6</v>
      </c>
    </row>
    <row r="3646" spans="1:37" x14ac:dyDescent="0.3">
      <c r="A3646" t="s">
        <v>3746</v>
      </c>
      <c r="B3646" t="s">
        <v>44</v>
      </c>
      <c r="C3646">
        <v>61</v>
      </c>
      <c r="D3646" t="s">
        <v>37</v>
      </c>
      <c r="E3646" t="s">
        <v>124</v>
      </c>
      <c r="F3646">
        <v>9</v>
      </c>
      <c r="G3646">
        <v>16</v>
      </c>
      <c r="H3646" t="s">
        <v>36</v>
      </c>
      <c r="I3646" t="s">
        <v>37</v>
      </c>
      <c r="J3646" t="s">
        <v>34</v>
      </c>
      <c r="K3646" t="s">
        <v>37</v>
      </c>
      <c r="L3646" t="s">
        <v>50</v>
      </c>
      <c r="M3646" t="s">
        <v>34</v>
      </c>
      <c r="N3646" t="s">
        <v>37</v>
      </c>
      <c r="O3646" t="s">
        <v>34</v>
      </c>
      <c r="P3646" t="s">
        <v>37</v>
      </c>
      <c r="Q3646" t="s">
        <v>37</v>
      </c>
      <c r="R3646" t="s">
        <v>37</v>
      </c>
      <c r="S3646" t="s">
        <v>37</v>
      </c>
      <c r="T3646" t="s">
        <v>37</v>
      </c>
      <c r="U3646" t="s">
        <v>67</v>
      </c>
      <c r="V3646" t="s">
        <v>37</v>
      </c>
      <c r="W3646" t="s">
        <v>51</v>
      </c>
      <c r="X3646">
        <v>98.8</v>
      </c>
      <c r="Y3646">
        <v>3959.15</v>
      </c>
      <c r="Z3646">
        <v>27.09</v>
      </c>
      <c r="AA3646">
        <v>0</v>
      </c>
      <c r="AB3646">
        <v>420.66</v>
      </c>
      <c r="AC3646">
        <v>4352.72</v>
      </c>
      <c r="AD3646" t="s">
        <v>41</v>
      </c>
      <c r="AE3646" t="s">
        <v>42</v>
      </c>
      <c r="AF3646" t="s">
        <v>42</v>
      </c>
      <c r="AG3646">
        <f t="shared" si="112"/>
        <v>0</v>
      </c>
      <c r="AH3646" t="str" cm="1">
        <f t="array" ref="AH3646">_xlfn.IFS(
X3646&lt;=20, "&lt;20",
AND(X3646&gt;=20, X3646&lt;50), "20-50",
AND(X3646&gt;=50, X3646&lt;100), "50-100",
X3646&gt;=100, "&gt;100"
)</f>
        <v>50-100</v>
      </c>
      <c r="AI3646">
        <f t="shared" si="113"/>
        <v>0</v>
      </c>
      <c r="AJ3646" t="str" cm="1">
        <f t="array" ref="AJ3646">_xlfn.IFS(
C3646&lt;=20, "&lt;20",
AND(C3646&gt;=20, C3646&lt;35), "20-35",
AND(C3646&gt;=35, C3646&lt;50), "35-50",
C3646&gt;=50, "50-100"
)</f>
        <v>50-100</v>
      </c>
      <c r="AK3646" t="str" cm="1">
        <f t="array" ref="AK3646">_xlfn.IFS(
G3646&lt;6, "&lt;6",
AND(G3646&gt;=6, G3646&lt;12), "6-12",
AND(G3646&gt;=12, G3646&lt;18), "12-18",  AND(G3646&gt;=18, G3646&lt;24), "18-24", G3646&gt;=24, "24-36")</f>
        <v>12-18</v>
      </c>
    </row>
    <row r="3647" spans="1:37" x14ac:dyDescent="0.3">
      <c r="A3647" t="s">
        <v>3747</v>
      </c>
      <c r="B3647" t="s">
        <v>33</v>
      </c>
      <c r="C3647">
        <v>44</v>
      </c>
      <c r="D3647" t="s">
        <v>34</v>
      </c>
      <c r="E3647" t="s">
        <v>45</v>
      </c>
      <c r="F3647">
        <v>8</v>
      </c>
      <c r="G3647">
        <v>21</v>
      </c>
      <c r="H3647" t="s">
        <v>49</v>
      </c>
      <c r="I3647" t="s">
        <v>37</v>
      </c>
      <c r="J3647" t="s">
        <v>37</v>
      </c>
      <c r="K3647" t="s">
        <v>37</v>
      </c>
      <c r="L3647" t="s">
        <v>50</v>
      </c>
      <c r="M3647" t="s">
        <v>34</v>
      </c>
      <c r="N3647" t="s">
        <v>34</v>
      </c>
      <c r="O3647" t="s">
        <v>34</v>
      </c>
      <c r="P3647" t="s">
        <v>34</v>
      </c>
      <c r="Q3647" t="s">
        <v>34</v>
      </c>
      <c r="R3647" t="s">
        <v>37</v>
      </c>
      <c r="S3647" t="s">
        <v>37</v>
      </c>
      <c r="T3647" t="s">
        <v>37</v>
      </c>
      <c r="U3647" t="s">
        <v>46</v>
      </c>
      <c r="V3647" t="s">
        <v>37</v>
      </c>
      <c r="W3647" t="s">
        <v>51</v>
      </c>
      <c r="X3647">
        <v>86.55</v>
      </c>
      <c r="Y3647">
        <v>649.65</v>
      </c>
      <c r="Z3647">
        <v>0</v>
      </c>
      <c r="AA3647">
        <v>0</v>
      </c>
      <c r="AB3647">
        <v>198.08</v>
      </c>
      <c r="AC3647">
        <v>847.73</v>
      </c>
      <c r="AD3647" t="s">
        <v>52</v>
      </c>
      <c r="AE3647" t="s">
        <v>104</v>
      </c>
      <c r="AF3647" t="s">
        <v>105</v>
      </c>
      <c r="AG3647">
        <f t="shared" si="112"/>
        <v>1</v>
      </c>
      <c r="AH3647" t="str" cm="1">
        <f t="array" ref="AH3647">_xlfn.IFS(
X3647&lt;=20, "&lt;20",
AND(X3647&gt;=20, X3647&lt;50), "20-50",
AND(X3647&gt;=50, X3647&lt;100), "50-100",
X3647&gt;=100, "&gt;100"
)</f>
        <v>50-100</v>
      </c>
      <c r="AI3647">
        <f t="shared" si="113"/>
        <v>0</v>
      </c>
      <c r="AJ3647" t="str" cm="1">
        <f t="array" ref="AJ3647">_xlfn.IFS(
C3647&lt;=20, "&lt;20",
AND(C3647&gt;=20, C3647&lt;35), "20-35",
AND(C3647&gt;=35, C3647&lt;50), "35-50",
C3647&gt;=50, "50-100"
)</f>
        <v>35-50</v>
      </c>
      <c r="AK3647" t="str" cm="1">
        <f t="array" ref="AK3647">_xlfn.IFS(
G3647&lt;6, "&lt;6",
AND(G3647&gt;=6, G3647&lt;12), "6-12",
AND(G3647&gt;=12, G3647&lt;18), "12-18",  AND(G3647&gt;=18, G3647&lt;24), "18-24", G3647&gt;=24, "24-36")</f>
        <v>18-24</v>
      </c>
    </row>
    <row r="3648" spans="1:37" x14ac:dyDescent="0.3">
      <c r="A3648" t="s">
        <v>3748</v>
      </c>
      <c r="B3648" t="s">
        <v>44</v>
      </c>
      <c r="C3648">
        <v>54</v>
      </c>
      <c r="D3648" t="s">
        <v>37</v>
      </c>
      <c r="E3648" t="s">
        <v>82</v>
      </c>
      <c r="F3648">
        <v>10</v>
      </c>
      <c r="G3648">
        <v>10</v>
      </c>
      <c r="H3648" t="s">
        <v>36</v>
      </c>
      <c r="I3648" t="s">
        <v>37</v>
      </c>
      <c r="J3648" t="s">
        <v>34</v>
      </c>
      <c r="K3648" t="s">
        <v>34</v>
      </c>
      <c r="L3648" t="s">
        <v>34</v>
      </c>
      <c r="M3648" t="s">
        <v>34</v>
      </c>
      <c r="N3648" t="s">
        <v>34</v>
      </c>
      <c r="O3648" t="s">
        <v>34</v>
      </c>
      <c r="P3648" t="s">
        <v>34</v>
      </c>
      <c r="Q3648" t="s">
        <v>34</v>
      </c>
      <c r="R3648" t="s">
        <v>34</v>
      </c>
      <c r="S3648" t="s">
        <v>34</v>
      </c>
      <c r="T3648" t="s">
        <v>34</v>
      </c>
      <c r="U3648" t="s">
        <v>67</v>
      </c>
      <c r="V3648" t="s">
        <v>37</v>
      </c>
      <c r="W3648" t="s">
        <v>40</v>
      </c>
      <c r="X3648">
        <v>19.850000000000001</v>
      </c>
      <c r="Y3648">
        <v>810.45</v>
      </c>
      <c r="Z3648">
        <v>0</v>
      </c>
      <c r="AA3648">
        <v>0</v>
      </c>
      <c r="AB3648">
        <v>95.12</v>
      </c>
      <c r="AC3648">
        <v>905.57</v>
      </c>
      <c r="AD3648" t="s">
        <v>41</v>
      </c>
      <c r="AE3648" t="s">
        <v>42</v>
      </c>
      <c r="AF3648" t="s">
        <v>42</v>
      </c>
      <c r="AG3648">
        <f t="shared" si="112"/>
        <v>0</v>
      </c>
      <c r="AH3648" t="str" cm="1">
        <f t="array" ref="AH3648">_xlfn.IFS(
X3648&lt;=20, "&lt;20",
AND(X3648&gt;=20, X3648&lt;50), "20-50",
AND(X3648&gt;=50, X3648&lt;100), "50-100",
X3648&gt;=100, "&gt;100"
)</f>
        <v>&lt;20</v>
      </c>
      <c r="AI3648">
        <f t="shared" si="113"/>
        <v>0</v>
      </c>
      <c r="AJ3648" t="str" cm="1">
        <f t="array" ref="AJ3648">_xlfn.IFS(
C3648&lt;=20, "&lt;20",
AND(C3648&gt;=20, C3648&lt;35), "20-35",
AND(C3648&gt;=35, C3648&lt;50), "35-50",
C3648&gt;=50, "50-100"
)</f>
        <v>50-100</v>
      </c>
      <c r="AK3648" t="str" cm="1">
        <f t="array" ref="AK3648">_xlfn.IFS(
G3648&lt;6, "&lt;6",
AND(G3648&gt;=6, G3648&lt;12), "6-12",
AND(G3648&gt;=12, G3648&lt;18), "12-18",  AND(G3648&gt;=18, G3648&lt;24), "18-24", G3648&gt;=24, "24-36")</f>
        <v>6-12</v>
      </c>
    </row>
    <row r="3649" spans="1:37" x14ac:dyDescent="0.3">
      <c r="A3649" t="s">
        <v>3749</v>
      </c>
      <c r="B3649" t="s">
        <v>44</v>
      </c>
      <c r="C3649">
        <v>35</v>
      </c>
      <c r="D3649" t="s">
        <v>37</v>
      </c>
      <c r="E3649" t="s">
        <v>69</v>
      </c>
      <c r="F3649">
        <v>12</v>
      </c>
      <c r="G3649">
        <v>1</v>
      </c>
      <c r="H3649" t="s">
        <v>70</v>
      </c>
      <c r="I3649" t="s">
        <v>37</v>
      </c>
      <c r="J3649" t="s">
        <v>34</v>
      </c>
      <c r="K3649" t="s">
        <v>37</v>
      </c>
      <c r="L3649" t="s">
        <v>72</v>
      </c>
      <c r="M3649" t="s">
        <v>34</v>
      </c>
      <c r="N3649" t="s">
        <v>34</v>
      </c>
      <c r="O3649" t="s">
        <v>37</v>
      </c>
      <c r="P3649" t="s">
        <v>37</v>
      </c>
      <c r="Q3649" t="s">
        <v>37</v>
      </c>
      <c r="R3649" t="s">
        <v>37</v>
      </c>
      <c r="S3649" t="s">
        <v>37</v>
      </c>
      <c r="T3649" t="s">
        <v>37</v>
      </c>
      <c r="U3649" t="s">
        <v>67</v>
      </c>
      <c r="V3649" t="s">
        <v>34</v>
      </c>
      <c r="W3649" t="s">
        <v>40</v>
      </c>
      <c r="X3649">
        <v>74.45</v>
      </c>
      <c r="Y3649">
        <v>3510.3</v>
      </c>
      <c r="Z3649">
        <v>0</v>
      </c>
      <c r="AA3649">
        <v>0</v>
      </c>
      <c r="AB3649">
        <v>163.09</v>
      </c>
      <c r="AC3649">
        <v>3673.39</v>
      </c>
      <c r="AD3649" t="s">
        <v>41</v>
      </c>
      <c r="AE3649" t="s">
        <v>42</v>
      </c>
      <c r="AF3649" t="s">
        <v>42</v>
      </c>
      <c r="AG3649">
        <f t="shared" si="112"/>
        <v>0</v>
      </c>
      <c r="AH3649" t="str" cm="1">
        <f t="array" ref="AH3649">_xlfn.IFS(
X3649&lt;=20, "&lt;20",
AND(X3649&gt;=20, X3649&lt;50), "20-50",
AND(X3649&gt;=50, X3649&lt;100), "50-100",
X3649&gt;=100, "&gt;100"
)</f>
        <v>50-100</v>
      </c>
      <c r="AI3649">
        <f t="shared" si="113"/>
        <v>0</v>
      </c>
      <c r="AJ3649" t="str" cm="1">
        <f t="array" ref="AJ3649">_xlfn.IFS(
C3649&lt;=20, "&lt;20",
AND(C3649&gt;=20, C3649&lt;35), "20-35",
AND(C3649&gt;=35, C3649&lt;50), "35-50",
C3649&gt;=50, "50-100"
)</f>
        <v>35-50</v>
      </c>
      <c r="AK3649" t="str" cm="1">
        <f t="array" ref="AK3649">_xlfn.IFS(
G3649&lt;6, "&lt;6",
AND(G3649&gt;=6, G3649&lt;12), "6-12",
AND(G3649&gt;=12, G3649&lt;18), "12-18",  AND(G3649&gt;=18, G3649&lt;24), "18-24", G3649&gt;=24, "24-36")</f>
        <v>&lt;6</v>
      </c>
    </row>
    <row r="3650" spans="1:37" x14ac:dyDescent="0.3">
      <c r="A3650" t="s">
        <v>3750</v>
      </c>
      <c r="B3650" t="s">
        <v>44</v>
      </c>
      <c r="C3650">
        <v>59</v>
      </c>
      <c r="D3650" t="s">
        <v>34</v>
      </c>
      <c r="E3650" t="s">
        <v>48</v>
      </c>
      <c r="F3650">
        <v>12</v>
      </c>
      <c r="G3650">
        <v>24</v>
      </c>
      <c r="H3650" t="s">
        <v>36</v>
      </c>
      <c r="I3650" t="s">
        <v>37</v>
      </c>
      <c r="J3650" t="s">
        <v>37</v>
      </c>
      <c r="K3650" t="s">
        <v>37</v>
      </c>
      <c r="L3650" t="s">
        <v>50</v>
      </c>
      <c r="M3650" t="s">
        <v>34</v>
      </c>
      <c r="N3650" t="s">
        <v>34</v>
      </c>
      <c r="O3650" t="s">
        <v>34</v>
      </c>
      <c r="P3650" t="s">
        <v>34</v>
      </c>
      <c r="Q3650" t="s">
        <v>34</v>
      </c>
      <c r="R3650" t="s">
        <v>34</v>
      </c>
      <c r="S3650" t="s">
        <v>34</v>
      </c>
      <c r="T3650" t="s">
        <v>37</v>
      </c>
      <c r="U3650" t="s">
        <v>46</v>
      </c>
      <c r="V3650" t="s">
        <v>37</v>
      </c>
      <c r="W3650" t="s">
        <v>51</v>
      </c>
      <c r="X3650">
        <v>74.95</v>
      </c>
      <c r="Y3650">
        <v>2149.0500000000002</v>
      </c>
      <c r="Z3650">
        <v>0</v>
      </c>
      <c r="AA3650">
        <v>0</v>
      </c>
      <c r="AB3650">
        <v>156.31</v>
      </c>
      <c r="AC3650">
        <v>2305.36</v>
      </c>
      <c r="AD3650" t="s">
        <v>41</v>
      </c>
      <c r="AE3650" t="s">
        <v>42</v>
      </c>
      <c r="AF3650" t="s">
        <v>42</v>
      </c>
      <c r="AG3650">
        <f t="shared" si="112"/>
        <v>0</v>
      </c>
      <c r="AH3650" t="str" cm="1">
        <f t="array" ref="AH3650">_xlfn.IFS(
X3650&lt;=20, "&lt;20",
AND(X3650&gt;=20, X3650&lt;50), "20-50",
AND(X3650&gt;=50, X3650&lt;100), "50-100",
X3650&gt;=100, "&gt;100"
)</f>
        <v>50-100</v>
      </c>
      <c r="AI3650">
        <f t="shared" si="113"/>
        <v>0</v>
      </c>
      <c r="AJ3650" t="str" cm="1">
        <f t="array" ref="AJ3650">_xlfn.IFS(
C3650&lt;=20, "&lt;20",
AND(C3650&gt;=20, C3650&lt;35), "20-35",
AND(C3650&gt;=35, C3650&lt;50), "35-50",
C3650&gt;=50, "50-100"
)</f>
        <v>50-100</v>
      </c>
      <c r="AK3650" t="str" cm="1">
        <f t="array" ref="AK3650">_xlfn.IFS(
G3650&lt;6, "&lt;6",
AND(G3650&gt;=6, G3650&lt;12), "6-12",
AND(G3650&gt;=12, G3650&lt;18), "12-18",  AND(G3650&gt;=18, G3650&lt;24), "18-24", G3650&gt;=24, "24-36")</f>
        <v>24-36</v>
      </c>
    </row>
    <row r="3651" spans="1:37" x14ac:dyDescent="0.3">
      <c r="A3651" t="s">
        <v>3751</v>
      </c>
      <c r="B3651" t="s">
        <v>44</v>
      </c>
      <c r="C3651">
        <v>68</v>
      </c>
      <c r="D3651" t="s">
        <v>37</v>
      </c>
      <c r="E3651" t="s">
        <v>76</v>
      </c>
      <c r="F3651">
        <v>7</v>
      </c>
      <c r="G3651">
        <v>12</v>
      </c>
      <c r="H3651" t="s">
        <v>49</v>
      </c>
      <c r="I3651" t="s">
        <v>34</v>
      </c>
      <c r="J3651" t="s">
        <v>34</v>
      </c>
      <c r="K3651" t="s">
        <v>37</v>
      </c>
      <c r="L3651" t="s">
        <v>72</v>
      </c>
      <c r="M3651" t="s">
        <v>34</v>
      </c>
      <c r="N3651" t="s">
        <v>34</v>
      </c>
      <c r="O3651" t="s">
        <v>37</v>
      </c>
      <c r="P3651" t="s">
        <v>34</v>
      </c>
      <c r="Q3651" t="s">
        <v>34</v>
      </c>
      <c r="R3651" t="s">
        <v>34</v>
      </c>
      <c r="S3651" t="s">
        <v>34</v>
      </c>
      <c r="T3651" t="s">
        <v>37</v>
      </c>
      <c r="U3651" t="s">
        <v>46</v>
      </c>
      <c r="V3651" t="s">
        <v>37</v>
      </c>
      <c r="W3651" t="s">
        <v>51</v>
      </c>
      <c r="X3651">
        <v>29.4</v>
      </c>
      <c r="Y3651">
        <v>221.9</v>
      </c>
      <c r="Z3651">
        <v>0</v>
      </c>
      <c r="AA3651">
        <v>0</v>
      </c>
      <c r="AB3651">
        <v>0</v>
      </c>
      <c r="AC3651">
        <v>221.9</v>
      </c>
      <c r="AD3651" t="s">
        <v>52</v>
      </c>
      <c r="AE3651" t="s">
        <v>53</v>
      </c>
      <c r="AF3651" t="s">
        <v>54</v>
      </c>
      <c r="AG3651">
        <f t="shared" ref="AG3651:AG3714" si="114">IF(AD3651="Churned", 1,0)</f>
        <v>1</v>
      </c>
      <c r="AH3651" t="str" cm="1">
        <f t="array" ref="AH3651">_xlfn.IFS(
X3651&lt;=20, "&lt;20",
AND(X3651&gt;=20, X3651&lt;50), "20-50",
AND(X3651&gt;=50, X3651&lt;100), "50-100",
X3651&gt;=100, "&gt;100"
)</f>
        <v>20-50</v>
      </c>
      <c r="AI3651">
        <f t="shared" ref="AI3651:AI3714" si="115">IF(AD3651="Joined", 1, 0)</f>
        <v>0</v>
      </c>
      <c r="AJ3651" t="str" cm="1">
        <f t="array" ref="AJ3651">_xlfn.IFS(
C3651&lt;=20, "&lt;20",
AND(C3651&gt;=20, C3651&lt;35), "20-35",
AND(C3651&gt;=35, C3651&lt;50), "35-50",
C3651&gt;=50, "50-100"
)</f>
        <v>50-100</v>
      </c>
      <c r="AK3651" t="str" cm="1">
        <f t="array" ref="AK3651">_xlfn.IFS(
G3651&lt;6, "&lt;6",
AND(G3651&gt;=6, G3651&lt;12), "6-12",
AND(G3651&gt;=12, G3651&lt;18), "12-18",  AND(G3651&gt;=18, G3651&lt;24), "18-24", G3651&gt;=24, "24-36")</f>
        <v>12-18</v>
      </c>
    </row>
    <row r="3652" spans="1:37" x14ac:dyDescent="0.3">
      <c r="A3652" t="s">
        <v>3752</v>
      </c>
      <c r="B3652" t="s">
        <v>44</v>
      </c>
      <c r="C3652">
        <v>36</v>
      </c>
      <c r="D3652" t="s">
        <v>37</v>
      </c>
      <c r="E3652" t="s">
        <v>74</v>
      </c>
      <c r="F3652">
        <v>12</v>
      </c>
      <c r="G3652">
        <v>31</v>
      </c>
      <c r="H3652" t="s">
        <v>36</v>
      </c>
      <c r="I3652" t="s">
        <v>37</v>
      </c>
      <c r="J3652" t="s">
        <v>37</v>
      </c>
      <c r="K3652" t="s">
        <v>37</v>
      </c>
      <c r="L3652" t="s">
        <v>50</v>
      </c>
      <c r="M3652" t="s">
        <v>37</v>
      </c>
      <c r="N3652" t="s">
        <v>37</v>
      </c>
      <c r="O3652" t="s">
        <v>37</v>
      </c>
      <c r="P3652" t="s">
        <v>34</v>
      </c>
      <c r="Q3652" t="s">
        <v>37</v>
      </c>
      <c r="R3652" t="s">
        <v>37</v>
      </c>
      <c r="S3652" t="s">
        <v>37</v>
      </c>
      <c r="T3652" t="s">
        <v>37</v>
      </c>
      <c r="U3652" t="s">
        <v>67</v>
      </c>
      <c r="V3652" t="s">
        <v>37</v>
      </c>
      <c r="W3652" t="s">
        <v>51</v>
      </c>
      <c r="X3652">
        <v>112.95</v>
      </c>
      <c r="Y3652">
        <v>6465</v>
      </c>
      <c r="Z3652">
        <v>0</v>
      </c>
      <c r="AA3652">
        <v>0</v>
      </c>
      <c r="AB3652">
        <v>2785.02</v>
      </c>
      <c r="AC3652">
        <v>9250.02</v>
      </c>
      <c r="AD3652" t="s">
        <v>52</v>
      </c>
      <c r="AE3652" t="s">
        <v>53</v>
      </c>
      <c r="AF3652" t="s">
        <v>155</v>
      </c>
      <c r="AG3652">
        <f t="shared" si="114"/>
        <v>1</v>
      </c>
      <c r="AH3652" t="str" cm="1">
        <f t="array" ref="AH3652">_xlfn.IFS(
X3652&lt;=20, "&lt;20",
AND(X3652&gt;=20, X3652&lt;50), "20-50",
AND(X3652&gt;=50, X3652&lt;100), "50-100",
X3652&gt;=100, "&gt;100"
)</f>
        <v>&gt;100</v>
      </c>
      <c r="AI3652">
        <f t="shared" si="115"/>
        <v>0</v>
      </c>
      <c r="AJ3652" t="str" cm="1">
        <f t="array" ref="AJ3652">_xlfn.IFS(
C3652&lt;=20, "&lt;20",
AND(C3652&gt;=20, C3652&lt;35), "20-35",
AND(C3652&gt;=35, C3652&lt;50), "35-50",
C3652&gt;=50, "50-100"
)</f>
        <v>35-50</v>
      </c>
      <c r="AK3652" t="str" cm="1">
        <f t="array" ref="AK3652">_xlfn.IFS(
G3652&lt;6, "&lt;6",
AND(G3652&gt;=6, G3652&lt;12), "6-12",
AND(G3652&gt;=12, G3652&lt;18), "12-18",  AND(G3652&gt;=18, G3652&lt;24), "18-24", G3652&gt;=24, "24-36")</f>
        <v>24-36</v>
      </c>
    </row>
    <row r="3653" spans="1:37" x14ac:dyDescent="0.3">
      <c r="A3653" t="s">
        <v>3753</v>
      </c>
      <c r="B3653" t="s">
        <v>44</v>
      </c>
      <c r="C3653">
        <v>26</v>
      </c>
      <c r="D3653" t="s">
        <v>34</v>
      </c>
      <c r="E3653" t="s">
        <v>114</v>
      </c>
      <c r="F3653">
        <v>11</v>
      </c>
      <c r="G3653">
        <v>12</v>
      </c>
      <c r="H3653" t="s">
        <v>70</v>
      </c>
      <c r="I3653" t="s">
        <v>37</v>
      </c>
      <c r="J3653" t="s">
        <v>34</v>
      </c>
      <c r="K3653" t="s">
        <v>37</v>
      </c>
      <c r="L3653" t="s">
        <v>38</v>
      </c>
      <c r="M3653" t="s">
        <v>37</v>
      </c>
      <c r="N3653" t="s">
        <v>37</v>
      </c>
      <c r="O3653" t="s">
        <v>37</v>
      </c>
      <c r="P3653" t="s">
        <v>34</v>
      </c>
      <c r="Q3653" t="s">
        <v>34</v>
      </c>
      <c r="R3653" t="s">
        <v>34</v>
      </c>
      <c r="S3653" t="s">
        <v>34</v>
      </c>
      <c r="T3653" t="s">
        <v>37</v>
      </c>
      <c r="U3653" t="s">
        <v>46</v>
      </c>
      <c r="V3653" t="s">
        <v>34</v>
      </c>
      <c r="W3653" t="s">
        <v>51</v>
      </c>
      <c r="X3653">
        <v>59.65</v>
      </c>
      <c r="Y3653">
        <v>2536.5500000000002</v>
      </c>
      <c r="Z3653">
        <v>0</v>
      </c>
      <c r="AA3653">
        <v>0</v>
      </c>
      <c r="AB3653">
        <v>927.36</v>
      </c>
      <c r="AC3653">
        <v>3463.91</v>
      </c>
      <c r="AD3653" t="s">
        <v>41</v>
      </c>
      <c r="AE3653" t="s">
        <v>42</v>
      </c>
      <c r="AF3653" t="s">
        <v>42</v>
      </c>
      <c r="AG3653">
        <f t="shared" si="114"/>
        <v>0</v>
      </c>
      <c r="AH3653" t="str" cm="1">
        <f t="array" ref="AH3653">_xlfn.IFS(
X3653&lt;=20, "&lt;20",
AND(X3653&gt;=20, X3653&lt;50), "20-50",
AND(X3653&gt;=50, X3653&lt;100), "50-100",
X3653&gt;=100, "&gt;100"
)</f>
        <v>50-100</v>
      </c>
      <c r="AI3653">
        <f t="shared" si="115"/>
        <v>0</v>
      </c>
      <c r="AJ3653" t="str" cm="1">
        <f t="array" ref="AJ3653">_xlfn.IFS(
C3653&lt;=20, "&lt;20",
AND(C3653&gt;=20, C3653&lt;35), "20-35",
AND(C3653&gt;=35, C3653&lt;50), "35-50",
C3653&gt;=50, "50-100"
)</f>
        <v>20-35</v>
      </c>
      <c r="AK3653" t="str" cm="1">
        <f t="array" ref="AK3653">_xlfn.IFS(
G3653&lt;6, "&lt;6",
AND(G3653&gt;=6, G3653&lt;12), "6-12",
AND(G3653&gt;=12, G3653&lt;18), "12-18",  AND(G3653&gt;=18, G3653&lt;24), "18-24", G3653&gt;=24, "24-36")</f>
        <v>12-18</v>
      </c>
    </row>
    <row r="3654" spans="1:37" x14ac:dyDescent="0.3">
      <c r="A3654" t="s">
        <v>3754</v>
      </c>
      <c r="B3654" t="s">
        <v>44</v>
      </c>
      <c r="C3654">
        <v>27</v>
      </c>
      <c r="D3654" t="s">
        <v>34</v>
      </c>
      <c r="E3654" t="s">
        <v>124</v>
      </c>
      <c r="F3654">
        <v>3</v>
      </c>
      <c r="G3654">
        <v>20</v>
      </c>
      <c r="H3654" t="s">
        <v>36</v>
      </c>
      <c r="I3654" t="s">
        <v>37</v>
      </c>
      <c r="J3654" t="s">
        <v>37</v>
      </c>
      <c r="K3654" t="s">
        <v>37</v>
      </c>
      <c r="L3654" t="s">
        <v>50</v>
      </c>
      <c r="M3654" t="s">
        <v>37</v>
      </c>
      <c r="N3654" t="s">
        <v>37</v>
      </c>
      <c r="O3654" t="s">
        <v>34</v>
      </c>
      <c r="P3654" t="s">
        <v>37</v>
      </c>
      <c r="Q3654" t="s">
        <v>34</v>
      </c>
      <c r="R3654" t="s">
        <v>34</v>
      </c>
      <c r="S3654" t="s">
        <v>34</v>
      </c>
      <c r="T3654" t="s">
        <v>37</v>
      </c>
      <c r="U3654" t="s">
        <v>46</v>
      </c>
      <c r="V3654" t="s">
        <v>37</v>
      </c>
      <c r="W3654" t="s">
        <v>51</v>
      </c>
      <c r="X3654">
        <v>87.55</v>
      </c>
      <c r="Y3654">
        <v>4884.8500000000004</v>
      </c>
      <c r="Z3654">
        <v>1.83</v>
      </c>
      <c r="AA3654">
        <v>0</v>
      </c>
      <c r="AB3654">
        <v>1611.39</v>
      </c>
      <c r="AC3654">
        <v>6494.41</v>
      </c>
      <c r="AD3654" t="s">
        <v>41</v>
      </c>
      <c r="AE3654" t="s">
        <v>42</v>
      </c>
      <c r="AF3654" t="s">
        <v>42</v>
      </c>
      <c r="AG3654">
        <f t="shared" si="114"/>
        <v>0</v>
      </c>
      <c r="AH3654" t="str" cm="1">
        <f t="array" ref="AH3654">_xlfn.IFS(
X3654&lt;=20, "&lt;20",
AND(X3654&gt;=20, X3654&lt;50), "20-50",
AND(X3654&gt;=50, X3654&lt;100), "50-100",
X3654&gt;=100, "&gt;100"
)</f>
        <v>50-100</v>
      </c>
      <c r="AI3654">
        <f t="shared" si="115"/>
        <v>0</v>
      </c>
      <c r="AJ3654" t="str" cm="1">
        <f t="array" ref="AJ3654">_xlfn.IFS(
C3654&lt;=20, "&lt;20",
AND(C3654&gt;=20, C3654&lt;35), "20-35",
AND(C3654&gt;=35, C3654&lt;50), "35-50",
C3654&gt;=50, "50-100"
)</f>
        <v>20-35</v>
      </c>
      <c r="AK3654" t="str" cm="1">
        <f t="array" ref="AK3654">_xlfn.IFS(
G3654&lt;6, "&lt;6",
AND(G3654&gt;=6, G3654&lt;12), "6-12",
AND(G3654&gt;=12, G3654&lt;18), "12-18",  AND(G3654&gt;=18, G3654&lt;24), "18-24", G3654&gt;=24, "24-36")</f>
        <v>18-24</v>
      </c>
    </row>
    <row r="3655" spans="1:37" x14ac:dyDescent="0.3">
      <c r="A3655" t="s">
        <v>3755</v>
      </c>
      <c r="B3655" t="s">
        <v>33</v>
      </c>
      <c r="C3655">
        <v>71</v>
      </c>
      <c r="D3655" t="s">
        <v>34</v>
      </c>
      <c r="E3655" t="s">
        <v>74</v>
      </c>
      <c r="F3655">
        <v>0</v>
      </c>
      <c r="G3655">
        <v>34</v>
      </c>
      <c r="H3655" t="s">
        <v>36</v>
      </c>
      <c r="I3655" t="s">
        <v>37</v>
      </c>
      <c r="J3655" t="s">
        <v>37</v>
      </c>
      <c r="K3655" t="s">
        <v>37</v>
      </c>
      <c r="L3655" t="s">
        <v>50</v>
      </c>
      <c r="M3655" t="s">
        <v>34</v>
      </c>
      <c r="N3655" t="s">
        <v>34</v>
      </c>
      <c r="O3655" t="s">
        <v>34</v>
      </c>
      <c r="P3655" t="s">
        <v>34</v>
      </c>
      <c r="Q3655" t="s">
        <v>34</v>
      </c>
      <c r="R3655" t="s">
        <v>34</v>
      </c>
      <c r="S3655" t="s">
        <v>34</v>
      </c>
      <c r="T3655" t="s">
        <v>37</v>
      </c>
      <c r="U3655" t="s">
        <v>46</v>
      </c>
      <c r="V3655" t="s">
        <v>37</v>
      </c>
      <c r="W3655" t="s">
        <v>51</v>
      </c>
      <c r="X3655">
        <v>74.7</v>
      </c>
      <c r="Y3655">
        <v>74.7</v>
      </c>
      <c r="Z3655">
        <v>0</v>
      </c>
      <c r="AA3655">
        <v>0</v>
      </c>
      <c r="AB3655">
        <v>11.34</v>
      </c>
      <c r="AC3655">
        <v>86.04</v>
      </c>
      <c r="AD3655" t="s">
        <v>52</v>
      </c>
      <c r="AE3655" t="s">
        <v>53</v>
      </c>
      <c r="AF3655" t="s">
        <v>54</v>
      </c>
      <c r="AG3655">
        <f t="shared" si="114"/>
        <v>1</v>
      </c>
      <c r="AH3655" t="str" cm="1">
        <f t="array" ref="AH3655">_xlfn.IFS(
X3655&lt;=20, "&lt;20",
AND(X3655&gt;=20, X3655&lt;50), "20-50",
AND(X3655&gt;=50, X3655&lt;100), "50-100",
X3655&gt;=100, "&gt;100"
)</f>
        <v>50-100</v>
      </c>
      <c r="AI3655">
        <f t="shared" si="115"/>
        <v>0</v>
      </c>
      <c r="AJ3655" t="str" cm="1">
        <f t="array" ref="AJ3655">_xlfn.IFS(
C3655&lt;=20, "&lt;20",
AND(C3655&gt;=20, C3655&lt;35), "20-35",
AND(C3655&gt;=35, C3655&lt;50), "35-50",
C3655&gt;=50, "50-100"
)</f>
        <v>50-100</v>
      </c>
      <c r="AK3655" t="str" cm="1">
        <f t="array" ref="AK3655">_xlfn.IFS(
G3655&lt;6, "&lt;6",
AND(G3655&gt;=6, G3655&lt;12), "6-12",
AND(G3655&gt;=12, G3655&lt;18), "12-18",  AND(G3655&gt;=18, G3655&lt;24), "18-24", G3655&gt;=24, "24-36")</f>
        <v>24-36</v>
      </c>
    </row>
    <row r="3656" spans="1:37" x14ac:dyDescent="0.3">
      <c r="A3656" t="s">
        <v>3756</v>
      </c>
      <c r="B3656" t="s">
        <v>33</v>
      </c>
      <c r="C3656">
        <v>22</v>
      </c>
      <c r="D3656" t="s">
        <v>37</v>
      </c>
      <c r="E3656" t="s">
        <v>74</v>
      </c>
      <c r="F3656">
        <v>10</v>
      </c>
      <c r="G3656">
        <v>7</v>
      </c>
      <c r="H3656" t="s">
        <v>70</v>
      </c>
      <c r="I3656" t="s">
        <v>37</v>
      </c>
      <c r="J3656" t="s">
        <v>34</v>
      </c>
      <c r="K3656" t="s">
        <v>34</v>
      </c>
      <c r="L3656" t="s">
        <v>34</v>
      </c>
      <c r="M3656" t="s">
        <v>34</v>
      </c>
      <c r="N3656" t="s">
        <v>34</v>
      </c>
      <c r="O3656" t="s">
        <v>34</v>
      </c>
      <c r="P3656" t="s">
        <v>34</v>
      </c>
      <c r="Q3656" t="s">
        <v>34</v>
      </c>
      <c r="R3656" t="s">
        <v>34</v>
      </c>
      <c r="S3656" t="s">
        <v>34</v>
      </c>
      <c r="T3656" t="s">
        <v>34</v>
      </c>
      <c r="U3656" t="s">
        <v>67</v>
      </c>
      <c r="V3656" t="s">
        <v>34</v>
      </c>
      <c r="W3656" t="s">
        <v>40</v>
      </c>
      <c r="X3656">
        <v>20.350000000000001</v>
      </c>
      <c r="Y3656">
        <v>929.2</v>
      </c>
      <c r="Z3656">
        <v>0</v>
      </c>
      <c r="AA3656">
        <v>0</v>
      </c>
      <c r="AB3656">
        <v>1756.35</v>
      </c>
      <c r="AC3656">
        <v>2685.55</v>
      </c>
      <c r="AD3656" t="s">
        <v>41</v>
      </c>
      <c r="AE3656" t="s">
        <v>42</v>
      </c>
      <c r="AF3656" t="s">
        <v>42</v>
      </c>
      <c r="AG3656">
        <f t="shared" si="114"/>
        <v>0</v>
      </c>
      <c r="AH3656" t="str" cm="1">
        <f t="array" ref="AH3656">_xlfn.IFS(
X3656&lt;=20, "&lt;20",
AND(X3656&gt;=20, X3656&lt;50), "20-50",
AND(X3656&gt;=50, X3656&lt;100), "50-100",
X3656&gt;=100, "&gt;100"
)</f>
        <v>20-50</v>
      </c>
      <c r="AI3656">
        <f t="shared" si="115"/>
        <v>0</v>
      </c>
      <c r="AJ3656" t="str" cm="1">
        <f t="array" ref="AJ3656">_xlfn.IFS(
C3656&lt;=20, "&lt;20",
AND(C3656&gt;=20, C3656&lt;35), "20-35",
AND(C3656&gt;=35, C3656&lt;50), "35-50",
C3656&gt;=50, "50-100"
)</f>
        <v>20-35</v>
      </c>
      <c r="AK3656" t="str" cm="1">
        <f t="array" ref="AK3656">_xlfn.IFS(
G3656&lt;6, "&lt;6",
AND(G3656&gt;=6, G3656&lt;12), "6-12",
AND(G3656&gt;=12, G3656&lt;18), "12-18",  AND(G3656&gt;=18, G3656&lt;24), "18-24", G3656&gt;=24, "24-36")</f>
        <v>6-12</v>
      </c>
    </row>
    <row r="3657" spans="1:37" x14ac:dyDescent="0.3">
      <c r="A3657" t="s">
        <v>3757</v>
      </c>
      <c r="B3657" t="s">
        <v>33</v>
      </c>
      <c r="C3657">
        <v>34</v>
      </c>
      <c r="D3657" t="s">
        <v>37</v>
      </c>
      <c r="E3657" t="s">
        <v>164</v>
      </c>
      <c r="F3657">
        <v>4</v>
      </c>
      <c r="G3657">
        <v>31</v>
      </c>
      <c r="H3657" t="s">
        <v>70</v>
      </c>
      <c r="I3657" t="s">
        <v>37</v>
      </c>
      <c r="J3657" t="s">
        <v>37</v>
      </c>
      <c r="K3657" t="s">
        <v>37</v>
      </c>
      <c r="L3657" t="s">
        <v>50</v>
      </c>
      <c r="M3657" t="s">
        <v>34</v>
      </c>
      <c r="N3657" t="s">
        <v>37</v>
      </c>
      <c r="O3657" t="s">
        <v>34</v>
      </c>
      <c r="P3657" t="s">
        <v>34</v>
      </c>
      <c r="Q3657" t="s">
        <v>34</v>
      </c>
      <c r="R3657" t="s">
        <v>34</v>
      </c>
      <c r="S3657" t="s">
        <v>34</v>
      </c>
      <c r="T3657" t="s">
        <v>37</v>
      </c>
      <c r="U3657" t="s">
        <v>46</v>
      </c>
      <c r="V3657" t="s">
        <v>37</v>
      </c>
      <c r="W3657" t="s">
        <v>51</v>
      </c>
      <c r="X3657">
        <v>79.849999999999994</v>
      </c>
      <c r="Y3657">
        <v>4308.25</v>
      </c>
      <c r="Z3657">
        <v>0</v>
      </c>
      <c r="AA3657">
        <v>0</v>
      </c>
      <c r="AB3657">
        <v>412.56</v>
      </c>
      <c r="AC3657">
        <v>4720.8100000000004</v>
      </c>
      <c r="AD3657" t="s">
        <v>41</v>
      </c>
      <c r="AE3657" t="s">
        <v>42</v>
      </c>
      <c r="AF3657" t="s">
        <v>42</v>
      </c>
      <c r="AG3657">
        <f t="shared" si="114"/>
        <v>0</v>
      </c>
      <c r="AH3657" t="str" cm="1">
        <f t="array" ref="AH3657">_xlfn.IFS(
X3657&lt;=20, "&lt;20",
AND(X3657&gt;=20, X3657&lt;50), "20-50",
AND(X3657&gt;=50, X3657&lt;100), "50-100",
X3657&gt;=100, "&gt;100"
)</f>
        <v>50-100</v>
      </c>
      <c r="AI3657">
        <f t="shared" si="115"/>
        <v>0</v>
      </c>
      <c r="AJ3657" t="str" cm="1">
        <f t="array" ref="AJ3657">_xlfn.IFS(
C3657&lt;=20, "&lt;20",
AND(C3657&gt;=20, C3657&lt;35), "20-35",
AND(C3657&gt;=35, C3657&lt;50), "35-50",
C3657&gt;=50, "50-100"
)</f>
        <v>20-35</v>
      </c>
      <c r="AK3657" t="str" cm="1">
        <f t="array" ref="AK3657">_xlfn.IFS(
G3657&lt;6, "&lt;6",
AND(G3657&gt;=6, G3657&lt;12), "6-12",
AND(G3657&gt;=12, G3657&lt;18), "12-18",  AND(G3657&gt;=18, G3657&lt;24), "18-24", G3657&gt;=24, "24-36")</f>
        <v>24-36</v>
      </c>
    </row>
    <row r="3658" spans="1:37" x14ac:dyDescent="0.3">
      <c r="A3658" t="s">
        <v>3758</v>
      </c>
      <c r="B3658" t="s">
        <v>33</v>
      </c>
      <c r="C3658">
        <v>68</v>
      </c>
      <c r="D3658" t="s">
        <v>34</v>
      </c>
      <c r="E3658" t="s">
        <v>124</v>
      </c>
      <c r="F3658">
        <v>1</v>
      </c>
      <c r="G3658">
        <v>24</v>
      </c>
      <c r="H3658" t="s">
        <v>36</v>
      </c>
      <c r="I3658" t="s">
        <v>37</v>
      </c>
      <c r="J3658" t="s">
        <v>37</v>
      </c>
      <c r="K3658" t="s">
        <v>37</v>
      </c>
      <c r="L3658" t="s">
        <v>50</v>
      </c>
      <c r="M3658" t="s">
        <v>34</v>
      </c>
      <c r="N3658" t="s">
        <v>34</v>
      </c>
      <c r="O3658" t="s">
        <v>34</v>
      </c>
      <c r="P3658" t="s">
        <v>34</v>
      </c>
      <c r="Q3658" t="s">
        <v>37</v>
      </c>
      <c r="R3658" t="s">
        <v>37</v>
      </c>
      <c r="S3658" t="s">
        <v>34</v>
      </c>
      <c r="T3658" t="s">
        <v>37</v>
      </c>
      <c r="U3658" t="s">
        <v>46</v>
      </c>
      <c r="V3658" t="s">
        <v>37</v>
      </c>
      <c r="W3658" t="s">
        <v>51</v>
      </c>
      <c r="X3658">
        <v>94.5</v>
      </c>
      <c r="Y3658">
        <v>3105.55</v>
      </c>
      <c r="Z3658">
        <v>0</v>
      </c>
      <c r="AA3658">
        <v>0</v>
      </c>
      <c r="AB3658">
        <v>916.74</v>
      </c>
      <c r="AC3658">
        <v>4022.29</v>
      </c>
      <c r="AD3658" t="s">
        <v>52</v>
      </c>
      <c r="AE3658" t="s">
        <v>58</v>
      </c>
      <c r="AF3658" t="s">
        <v>387</v>
      </c>
      <c r="AG3658">
        <f t="shared" si="114"/>
        <v>1</v>
      </c>
      <c r="AH3658" t="str" cm="1">
        <f t="array" ref="AH3658">_xlfn.IFS(
X3658&lt;=20, "&lt;20",
AND(X3658&gt;=20, X3658&lt;50), "20-50",
AND(X3658&gt;=50, X3658&lt;100), "50-100",
X3658&gt;=100, "&gt;100"
)</f>
        <v>50-100</v>
      </c>
      <c r="AI3658">
        <f t="shared" si="115"/>
        <v>0</v>
      </c>
      <c r="AJ3658" t="str" cm="1">
        <f t="array" ref="AJ3658">_xlfn.IFS(
C3658&lt;=20, "&lt;20",
AND(C3658&gt;=20, C3658&lt;35), "20-35",
AND(C3658&gt;=35, C3658&lt;50), "35-50",
C3658&gt;=50, "50-100"
)</f>
        <v>50-100</v>
      </c>
      <c r="AK3658" t="str" cm="1">
        <f t="array" ref="AK3658">_xlfn.IFS(
G3658&lt;6, "&lt;6",
AND(G3658&gt;=6, G3658&lt;12), "6-12",
AND(G3658&gt;=12, G3658&lt;18), "12-18",  AND(G3658&gt;=18, G3658&lt;24), "18-24", G3658&gt;=24, "24-36")</f>
        <v>24-36</v>
      </c>
    </row>
    <row r="3659" spans="1:37" x14ac:dyDescent="0.3">
      <c r="A3659" t="s">
        <v>3759</v>
      </c>
      <c r="B3659" t="s">
        <v>44</v>
      </c>
      <c r="C3659">
        <v>56</v>
      </c>
      <c r="D3659" t="s">
        <v>37</v>
      </c>
      <c r="E3659" t="s">
        <v>90</v>
      </c>
      <c r="F3659">
        <v>8</v>
      </c>
      <c r="G3659">
        <v>9</v>
      </c>
      <c r="H3659" t="s">
        <v>36</v>
      </c>
      <c r="I3659" t="s">
        <v>34</v>
      </c>
      <c r="J3659" t="s">
        <v>34</v>
      </c>
      <c r="K3659" t="s">
        <v>37</v>
      </c>
      <c r="L3659" t="s">
        <v>72</v>
      </c>
      <c r="M3659" t="s">
        <v>37</v>
      </c>
      <c r="N3659" t="s">
        <v>34</v>
      </c>
      <c r="O3659" t="s">
        <v>37</v>
      </c>
      <c r="P3659" t="s">
        <v>34</v>
      </c>
      <c r="Q3659" t="s">
        <v>34</v>
      </c>
      <c r="R3659" t="s">
        <v>34</v>
      </c>
      <c r="S3659" t="s">
        <v>34</v>
      </c>
      <c r="T3659" t="s">
        <v>37</v>
      </c>
      <c r="U3659" t="s">
        <v>39</v>
      </c>
      <c r="V3659" t="s">
        <v>34</v>
      </c>
      <c r="W3659" t="s">
        <v>40</v>
      </c>
      <c r="X3659">
        <v>35.450000000000003</v>
      </c>
      <c r="Y3659">
        <v>1958.95</v>
      </c>
      <c r="Z3659">
        <v>0</v>
      </c>
      <c r="AA3659">
        <v>0</v>
      </c>
      <c r="AB3659">
        <v>0</v>
      </c>
      <c r="AC3659">
        <v>1958.95</v>
      </c>
      <c r="AD3659" t="s">
        <v>41</v>
      </c>
      <c r="AE3659" t="s">
        <v>42</v>
      </c>
      <c r="AF3659" t="s">
        <v>42</v>
      </c>
      <c r="AG3659">
        <f t="shared" si="114"/>
        <v>0</v>
      </c>
      <c r="AH3659" t="str" cm="1">
        <f t="array" ref="AH3659">_xlfn.IFS(
X3659&lt;=20, "&lt;20",
AND(X3659&gt;=20, X3659&lt;50), "20-50",
AND(X3659&gt;=50, X3659&lt;100), "50-100",
X3659&gt;=100, "&gt;100"
)</f>
        <v>20-50</v>
      </c>
      <c r="AI3659">
        <f t="shared" si="115"/>
        <v>0</v>
      </c>
      <c r="AJ3659" t="str" cm="1">
        <f t="array" ref="AJ3659">_xlfn.IFS(
C3659&lt;=20, "&lt;20",
AND(C3659&gt;=20, C3659&lt;35), "20-35",
AND(C3659&gt;=35, C3659&lt;50), "35-50",
C3659&gt;=50, "50-100"
)</f>
        <v>50-100</v>
      </c>
      <c r="AK3659" t="str" cm="1">
        <f t="array" ref="AK3659">_xlfn.IFS(
G3659&lt;6, "&lt;6",
AND(G3659&gt;=6, G3659&lt;12), "6-12",
AND(G3659&gt;=12, G3659&lt;18), "12-18",  AND(G3659&gt;=18, G3659&lt;24), "18-24", G3659&gt;=24, "24-36")</f>
        <v>6-12</v>
      </c>
    </row>
    <row r="3660" spans="1:37" x14ac:dyDescent="0.3">
      <c r="A3660" t="s">
        <v>3760</v>
      </c>
      <c r="B3660" t="s">
        <v>33</v>
      </c>
      <c r="C3660">
        <v>32</v>
      </c>
      <c r="D3660" t="s">
        <v>34</v>
      </c>
      <c r="E3660" t="s">
        <v>82</v>
      </c>
      <c r="F3660">
        <v>0</v>
      </c>
      <c r="G3660">
        <v>28</v>
      </c>
      <c r="H3660" t="s">
        <v>66</v>
      </c>
      <c r="I3660" t="s">
        <v>37</v>
      </c>
      <c r="J3660" t="s">
        <v>37</v>
      </c>
      <c r="K3660" t="s">
        <v>37</v>
      </c>
      <c r="L3660" t="s">
        <v>72</v>
      </c>
      <c r="M3660" t="s">
        <v>37</v>
      </c>
      <c r="N3660" t="s">
        <v>37</v>
      </c>
      <c r="O3660" t="s">
        <v>37</v>
      </c>
      <c r="P3660" t="s">
        <v>37</v>
      </c>
      <c r="Q3660" t="s">
        <v>37</v>
      </c>
      <c r="R3660" t="s">
        <v>37</v>
      </c>
      <c r="S3660" t="s">
        <v>37</v>
      </c>
      <c r="T3660" t="s">
        <v>37</v>
      </c>
      <c r="U3660" t="s">
        <v>67</v>
      </c>
      <c r="V3660" t="s">
        <v>34</v>
      </c>
      <c r="W3660" t="s">
        <v>51</v>
      </c>
      <c r="X3660">
        <v>90.35</v>
      </c>
      <c r="Y3660">
        <v>6325.25</v>
      </c>
      <c r="Z3660">
        <v>0</v>
      </c>
      <c r="AA3660">
        <v>0</v>
      </c>
      <c r="AB3660">
        <v>1307.82</v>
      </c>
      <c r="AC3660">
        <v>7633.07</v>
      </c>
      <c r="AD3660" t="s">
        <v>41</v>
      </c>
      <c r="AE3660" t="s">
        <v>42</v>
      </c>
      <c r="AF3660" t="s">
        <v>42</v>
      </c>
      <c r="AG3660">
        <f t="shared" si="114"/>
        <v>0</v>
      </c>
      <c r="AH3660" t="str" cm="1">
        <f t="array" ref="AH3660">_xlfn.IFS(
X3660&lt;=20, "&lt;20",
AND(X3660&gt;=20, X3660&lt;50), "20-50",
AND(X3660&gt;=50, X3660&lt;100), "50-100",
X3660&gt;=100, "&gt;100"
)</f>
        <v>50-100</v>
      </c>
      <c r="AI3660">
        <f t="shared" si="115"/>
        <v>0</v>
      </c>
      <c r="AJ3660" t="str" cm="1">
        <f t="array" ref="AJ3660">_xlfn.IFS(
C3660&lt;=20, "&lt;20",
AND(C3660&gt;=20, C3660&lt;35), "20-35",
AND(C3660&gt;=35, C3660&lt;50), "35-50",
C3660&gt;=50, "50-100"
)</f>
        <v>20-35</v>
      </c>
      <c r="AK3660" t="str" cm="1">
        <f t="array" ref="AK3660">_xlfn.IFS(
G3660&lt;6, "&lt;6",
AND(G3660&gt;=6, G3660&lt;12), "6-12",
AND(G3660&gt;=12, G3660&lt;18), "12-18",  AND(G3660&gt;=18, G3660&lt;24), "18-24", G3660&gt;=24, "24-36")</f>
        <v>24-36</v>
      </c>
    </row>
    <row r="3661" spans="1:37" x14ac:dyDescent="0.3">
      <c r="A3661" t="s">
        <v>3761</v>
      </c>
      <c r="B3661" t="s">
        <v>44</v>
      </c>
      <c r="C3661">
        <v>81</v>
      </c>
      <c r="D3661" t="s">
        <v>34</v>
      </c>
      <c r="E3661" t="s">
        <v>45</v>
      </c>
      <c r="F3661">
        <v>12</v>
      </c>
      <c r="G3661">
        <v>13</v>
      </c>
      <c r="H3661" t="s">
        <v>36</v>
      </c>
      <c r="I3661" t="s">
        <v>37</v>
      </c>
      <c r="J3661" t="s">
        <v>37</v>
      </c>
      <c r="K3661" t="s">
        <v>37</v>
      </c>
      <c r="L3661" t="s">
        <v>38</v>
      </c>
      <c r="M3661" t="s">
        <v>37</v>
      </c>
      <c r="N3661" t="s">
        <v>37</v>
      </c>
      <c r="O3661" t="s">
        <v>37</v>
      </c>
      <c r="P3661" t="s">
        <v>37</v>
      </c>
      <c r="Q3661" t="s">
        <v>37</v>
      </c>
      <c r="R3661" t="s">
        <v>37</v>
      </c>
      <c r="S3661" t="s">
        <v>34</v>
      </c>
      <c r="T3661" t="s">
        <v>37</v>
      </c>
      <c r="U3661" t="s">
        <v>67</v>
      </c>
      <c r="V3661" t="s">
        <v>37</v>
      </c>
      <c r="W3661" t="s">
        <v>51</v>
      </c>
      <c r="X3661">
        <v>90.15</v>
      </c>
      <c r="Y3661">
        <v>6716.45</v>
      </c>
      <c r="Z3661">
        <v>0</v>
      </c>
      <c r="AA3661">
        <v>0</v>
      </c>
      <c r="AB3661">
        <v>711.36</v>
      </c>
      <c r="AC3661">
        <v>7427.81</v>
      </c>
      <c r="AD3661" t="s">
        <v>41</v>
      </c>
      <c r="AE3661" t="s">
        <v>42</v>
      </c>
      <c r="AF3661" t="s">
        <v>42</v>
      </c>
      <c r="AG3661">
        <f t="shared" si="114"/>
        <v>0</v>
      </c>
      <c r="AH3661" t="str" cm="1">
        <f t="array" ref="AH3661">_xlfn.IFS(
X3661&lt;=20, "&lt;20",
AND(X3661&gt;=20, X3661&lt;50), "20-50",
AND(X3661&gt;=50, X3661&lt;100), "50-100",
X3661&gt;=100, "&gt;100"
)</f>
        <v>50-100</v>
      </c>
      <c r="AI3661">
        <f t="shared" si="115"/>
        <v>0</v>
      </c>
      <c r="AJ3661" t="str" cm="1">
        <f t="array" ref="AJ3661">_xlfn.IFS(
C3661&lt;=20, "&lt;20",
AND(C3661&gt;=20, C3661&lt;35), "20-35",
AND(C3661&gt;=35, C3661&lt;50), "35-50",
C3661&gt;=50, "50-100"
)</f>
        <v>50-100</v>
      </c>
      <c r="AK3661" t="str" cm="1">
        <f t="array" ref="AK3661">_xlfn.IFS(
G3661&lt;6, "&lt;6",
AND(G3661&gt;=6, G3661&lt;12), "6-12",
AND(G3661&gt;=12, G3661&lt;18), "12-18",  AND(G3661&gt;=18, G3661&lt;24), "18-24", G3661&gt;=24, "24-36")</f>
        <v>12-18</v>
      </c>
    </row>
    <row r="3662" spans="1:37" x14ac:dyDescent="0.3">
      <c r="A3662" t="s">
        <v>3762</v>
      </c>
      <c r="B3662" t="s">
        <v>33</v>
      </c>
      <c r="C3662">
        <v>39</v>
      </c>
      <c r="D3662" t="s">
        <v>34</v>
      </c>
      <c r="E3662" t="s">
        <v>114</v>
      </c>
      <c r="F3662">
        <v>2</v>
      </c>
      <c r="G3662">
        <v>8</v>
      </c>
      <c r="H3662" t="s">
        <v>36</v>
      </c>
      <c r="I3662" t="s">
        <v>37</v>
      </c>
      <c r="J3662" t="s">
        <v>37</v>
      </c>
      <c r="K3662" t="s">
        <v>37</v>
      </c>
      <c r="L3662" t="s">
        <v>72</v>
      </c>
      <c r="M3662" t="s">
        <v>37</v>
      </c>
      <c r="N3662" t="s">
        <v>37</v>
      </c>
      <c r="O3662" t="s">
        <v>37</v>
      </c>
      <c r="P3662" t="s">
        <v>37</v>
      </c>
      <c r="Q3662" t="s">
        <v>37</v>
      </c>
      <c r="R3662" t="s">
        <v>37</v>
      </c>
      <c r="S3662" t="s">
        <v>37</v>
      </c>
      <c r="T3662" t="s">
        <v>37</v>
      </c>
      <c r="U3662" t="s">
        <v>67</v>
      </c>
      <c r="V3662" t="s">
        <v>37</v>
      </c>
      <c r="W3662" t="s">
        <v>40</v>
      </c>
      <c r="X3662">
        <v>90.25</v>
      </c>
      <c r="Y3662">
        <v>6369.45</v>
      </c>
      <c r="Z3662">
        <v>0</v>
      </c>
      <c r="AA3662">
        <v>0</v>
      </c>
      <c r="AB3662">
        <v>786.24</v>
      </c>
      <c r="AC3662">
        <v>7155.69</v>
      </c>
      <c r="AD3662" t="s">
        <v>41</v>
      </c>
      <c r="AE3662" t="s">
        <v>42</v>
      </c>
      <c r="AF3662" t="s">
        <v>42</v>
      </c>
      <c r="AG3662">
        <f t="shared" si="114"/>
        <v>0</v>
      </c>
      <c r="AH3662" t="str" cm="1">
        <f t="array" ref="AH3662">_xlfn.IFS(
X3662&lt;=20, "&lt;20",
AND(X3662&gt;=20, X3662&lt;50), "20-50",
AND(X3662&gt;=50, X3662&lt;100), "50-100",
X3662&gt;=100, "&gt;100"
)</f>
        <v>50-100</v>
      </c>
      <c r="AI3662">
        <f t="shared" si="115"/>
        <v>0</v>
      </c>
      <c r="AJ3662" t="str" cm="1">
        <f t="array" ref="AJ3662">_xlfn.IFS(
C3662&lt;=20, "&lt;20",
AND(C3662&gt;=20, C3662&lt;35), "20-35",
AND(C3662&gt;=35, C3662&lt;50), "35-50",
C3662&gt;=50, "50-100"
)</f>
        <v>35-50</v>
      </c>
      <c r="AK3662" t="str" cm="1">
        <f t="array" ref="AK3662">_xlfn.IFS(
G3662&lt;6, "&lt;6",
AND(G3662&gt;=6, G3662&lt;12), "6-12",
AND(G3662&gt;=12, G3662&lt;18), "12-18",  AND(G3662&gt;=18, G3662&lt;24), "18-24", G3662&gt;=24, "24-36")</f>
        <v>6-12</v>
      </c>
    </row>
    <row r="3663" spans="1:37" x14ac:dyDescent="0.3">
      <c r="A3663" t="s">
        <v>3763</v>
      </c>
      <c r="B3663" t="s">
        <v>33</v>
      </c>
      <c r="C3663">
        <v>24</v>
      </c>
      <c r="D3663" t="s">
        <v>37</v>
      </c>
      <c r="E3663" t="s">
        <v>76</v>
      </c>
      <c r="F3663">
        <v>4</v>
      </c>
      <c r="G3663">
        <v>12</v>
      </c>
      <c r="H3663" t="s">
        <v>70</v>
      </c>
      <c r="I3663" t="s">
        <v>37</v>
      </c>
      <c r="J3663" t="s">
        <v>37</v>
      </c>
      <c r="K3663" t="s">
        <v>34</v>
      </c>
      <c r="L3663" t="s">
        <v>34</v>
      </c>
      <c r="M3663" t="s">
        <v>34</v>
      </c>
      <c r="N3663" t="s">
        <v>34</v>
      </c>
      <c r="O3663" t="s">
        <v>34</v>
      </c>
      <c r="P3663" t="s">
        <v>34</v>
      </c>
      <c r="Q3663" t="s">
        <v>34</v>
      </c>
      <c r="R3663" t="s">
        <v>34</v>
      </c>
      <c r="S3663" t="s">
        <v>34</v>
      </c>
      <c r="T3663" t="s">
        <v>34</v>
      </c>
      <c r="U3663" t="s">
        <v>67</v>
      </c>
      <c r="V3663" t="s">
        <v>37</v>
      </c>
      <c r="W3663" t="s">
        <v>40</v>
      </c>
      <c r="X3663">
        <v>24.8</v>
      </c>
      <c r="Y3663">
        <v>1024.7</v>
      </c>
      <c r="Z3663">
        <v>0</v>
      </c>
      <c r="AA3663">
        <v>0</v>
      </c>
      <c r="AB3663">
        <v>1337.6</v>
      </c>
      <c r="AC3663">
        <v>2362.3000000000002</v>
      </c>
      <c r="AD3663" t="s">
        <v>41</v>
      </c>
      <c r="AE3663" t="s">
        <v>42</v>
      </c>
      <c r="AF3663" t="s">
        <v>42</v>
      </c>
      <c r="AG3663">
        <f t="shared" si="114"/>
        <v>0</v>
      </c>
      <c r="AH3663" t="str" cm="1">
        <f t="array" ref="AH3663">_xlfn.IFS(
X3663&lt;=20, "&lt;20",
AND(X3663&gt;=20, X3663&lt;50), "20-50",
AND(X3663&gt;=50, X3663&lt;100), "50-100",
X3663&gt;=100, "&gt;100"
)</f>
        <v>20-50</v>
      </c>
      <c r="AI3663">
        <f t="shared" si="115"/>
        <v>0</v>
      </c>
      <c r="AJ3663" t="str" cm="1">
        <f t="array" ref="AJ3663">_xlfn.IFS(
C3663&lt;=20, "&lt;20",
AND(C3663&gt;=20, C3663&lt;35), "20-35",
AND(C3663&gt;=35, C3663&lt;50), "35-50",
C3663&gt;=50, "50-100"
)</f>
        <v>20-35</v>
      </c>
      <c r="AK3663" t="str" cm="1">
        <f t="array" ref="AK3663">_xlfn.IFS(
G3663&lt;6, "&lt;6",
AND(G3663&gt;=6, G3663&lt;12), "6-12",
AND(G3663&gt;=12, G3663&lt;18), "12-18",  AND(G3663&gt;=18, G3663&lt;24), "18-24", G3663&gt;=24, "24-36")</f>
        <v>12-18</v>
      </c>
    </row>
    <row r="3664" spans="1:37" x14ac:dyDescent="0.3">
      <c r="A3664" t="s">
        <v>3764</v>
      </c>
      <c r="B3664" t="s">
        <v>44</v>
      </c>
      <c r="C3664">
        <v>44</v>
      </c>
      <c r="D3664" t="s">
        <v>37</v>
      </c>
      <c r="E3664" t="s">
        <v>45</v>
      </c>
      <c r="F3664">
        <v>3</v>
      </c>
      <c r="G3664">
        <v>36</v>
      </c>
      <c r="H3664" t="s">
        <v>36</v>
      </c>
      <c r="I3664" t="s">
        <v>34</v>
      </c>
      <c r="J3664" t="s">
        <v>34</v>
      </c>
      <c r="K3664" t="s">
        <v>37</v>
      </c>
      <c r="L3664" t="s">
        <v>72</v>
      </c>
      <c r="M3664" t="s">
        <v>34</v>
      </c>
      <c r="N3664" t="s">
        <v>37</v>
      </c>
      <c r="O3664" t="s">
        <v>34</v>
      </c>
      <c r="P3664" t="s">
        <v>37</v>
      </c>
      <c r="Q3664" t="s">
        <v>37</v>
      </c>
      <c r="R3664" t="s">
        <v>37</v>
      </c>
      <c r="S3664" t="s">
        <v>37</v>
      </c>
      <c r="T3664" t="s">
        <v>37</v>
      </c>
      <c r="U3664" t="s">
        <v>67</v>
      </c>
      <c r="V3664" t="s">
        <v>37</v>
      </c>
      <c r="W3664" t="s">
        <v>51</v>
      </c>
      <c r="X3664">
        <v>54.6</v>
      </c>
      <c r="Y3664">
        <v>3423.5</v>
      </c>
      <c r="Z3664">
        <v>0</v>
      </c>
      <c r="AA3664">
        <v>0</v>
      </c>
      <c r="AB3664">
        <v>0</v>
      </c>
      <c r="AC3664">
        <v>3423.5</v>
      </c>
      <c r="AD3664" t="s">
        <v>41</v>
      </c>
      <c r="AE3664" t="s">
        <v>42</v>
      </c>
      <c r="AF3664" t="s">
        <v>42</v>
      </c>
      <c r="AG3664">
        <f t="shared" si="114"/>
        <v>0</v>
      </c>
      <c r="AH3664" t="str" cm="1">
        <f t="array" ref="AH3664">_xlfn.IFS(
X3664&lt;=20, "&lt;20",
AND(X3664&gt;=20, X3664&lt;50), "20-50",
AND(X3664&gt;=50, X3664&lt;100), "50-100",
X3664&gt;=100, "&gt;100"
)</f>
        <v>50-100</v>
      </c>
      <c r="AI3664">
        <f t="shared" si="115"/>
        <v>0</v>
      </c>
      <c r="AJ3664" t="str" cm="1">
        <f t="array" ref="AJ3664">_xlfn.IFS(
C3664&lt;=20, "&lt;20",
AND(C3664&gt;=20, C3664&lt;35), "20-35",
AND(C3664&gt;=35, C3664&lt;50), "35-50",
C3664&gt;=50, "50-100"
)</f>
        <v>35-50</v>
      </c>
      <c r="AK3664" t="str" cm="1">
        <f t="array" ref="AK3664">_xlfn.IFS(
G3664&lt;6, "&lt;6",
AND(G3664&gt;=6, G3664&lt;12), "6-12",
AND(G3664&gt;=12, G3664&lt;18), "12-18",  AND(G3664&gt;=18, G3664&lt;24), "18-24", G3664&gt;=24, "24-36")</f>
        <v>24-36</v>
      </c>
    </row>
    <row r="3665" spans="1:37" x14ac:dyDescent="0.3">
      <c r="A3665" t="s">
        <v>3765</v>
      </c>
      <c r="B3665" t="s">
        <v>44</v>
      </c>
      <c r="C3665">
        <v>43</v>
      </c>
      <c r="D3665" t="s">
        <v>34</v>
      </c>
      <c r="E3665" t="s">
        <v>87</v>
      </c>
      <c r="F3665">
        <v>1</v>
      </c>
      <c r="G3665">
        <v>5</v>
      </c>
      <c r="H3665" t="s">
        <v>36</v>
      </c>
      <c r="I3665" t="s">
        <v>37</v>
      </c>
      <c r="J3665" t="s">
        <v>34</v>
      </c>
      <c r="K3665" t="s">
        <v>34</v>
      </c>
      <c r="L3665" t="s">
        <v>34</v>
      </c>
      <c r="M3665" t="s">
        <v>34</v>
      </c>
      <c r="N3665" t="s">
        <v>34</v>
      </c>
      <c r="O3665" t="s">
        <v>34</v>
      </c>
      <c r="P3665" t="s">
        <v>34</v>
      </c>
      <c r="Q3665" t="s">
        <v>34</v>
      </c>
      <c r="R3665" t="s">
        <v>34</v>
      </c>
      <c r="S3665" t="s">
        <v>34</v>
      </c>
      <c r="T3665" t="s">
        <v>34</v>
      </c>
      <c r="U3665" t="s">
        <v>46</v>
      </c>
      <c r="V3665" t="s">
        <v>37</v>
      </c>
      <c r="W3665" t="s">
        <v>40</v>
      </c>
      <c r="X3665">
        <v>20.25</v>
      </c>
      <c r="Y3665">
        <v>493.95</v>
      </c>
      <c r="Z3665">
        <v>0</v>
      </c>
      <c r="AA3665">
        <v>0</v>
      </c>
      <c r="AB3665">
        <v>635.44000000000005</v>
      </c>
      <c r="AC3665">
        <v>1129.3900000000001</v>
      </c>
      <c r="AD3665" t="s">
        <v>41</v>
      </c>
      <c r="AE3665" t="s">
        <v>42</v>
      </c>
      <c r="AF3665" t="s">
        <v>42</v>
      </c>
      <c r="AG3665">
        <f t="shared" si="114"/>
        <v>0</v>
      </c>
      <c r="AH3665" t="str" cm="1">
        <f t="array" ref="AH3665">_xlfn.IFS(
X3665&lt;=20, "&lt;20",
AND(X3665&gt;=20, X3665&lt;50), "20-50",
AND(X3665&gt;=50, X3665&lt;100), "50-100",
X3665&gt;=100, "&gt;100"
)</f>
        <v>20-50</v>
      </c>
      <c r="AI3665">
        <f t="shared" si="115"/>
        <v>0</v>
      </c>
      <c r="AJ3665" t="str" cm="1">
        <f t="array" ref="AJ3665">_xlfn.IFS(
C3665&lt;=20, "&lt;20",
AND(C3665&gt;=20, C3665&lt;35), "20-35",
AND(C3665&gt;=35, C3665&lt;50), "35-50",
C3665&gt;=50, "50-100"
)</f>
        <v>35-50</v>
      </c>
      <c r="AK3665" t="str" cm="1">
        <f t="array" ref="AK3665">_xlfn.IFS(
G3665&lt;6, "&lt;6",
AND(G3665&gt;=6, G3665&lt;12), "6-12",
AND(G3665&gt;=12, G3665&lt;18), "12-18",  AND(G3665&gt;=18, G3665&lt;24), "18-24", G3665&gt;=24, "24-36")</f>
        <v>&lt;6</v>
      </c>
    </row>
    <row r="3666" spans="1:37" x14ac:dyDescent="0.3">
      <c r="A3666" t="s">
        <v>3766</v>
      </c>
      <c r="B3666" t="s">
        <v>33</v>
      </c>
      <c r="C3666">
        <v>32</v>
      </c>
      <c r="D3666" t="s">
        <v>37</v>
      </c>
      <c r="E3666" t="s">
        <v>35</v>
      </c>
      <c r="F3666">
        <v>2</v>
      </c>
      <c r="G3666">
        <v>20</v>
      </c>
      <c r="H3666" t="s">
        <v>49</v>
      </c>
      <c r="I3666" t="s">
        <v>34</v>
      </c>
      <c r="J3666" t="s">
        <v>34</v>
      </c>
      <c r="K3666" t="s">
        <v>37</v>
      </c>
      <c r="L3666" t="s">
        <v>72</v>
      </c>
      <c r="M3666" t="s">
        <v>34</v>
      </c>
      <c r="N3666" t="s">
        <v>34</v>
      </c>
      <c r="O3666" t="s">
        <v>34</v>
      </c>
      <c r="P3666" t="s">
        <v>34</v>
      </c>
      <c r="Q3666" t="s">
        <v>34</v>
      </c>
      <c r="R3666" t="s">
        <v>34</v>
      </c>
      <c r="S3666" t="s">
        <v>34</v>
      </c>
      <c r="T3666" t="s">
        <v>37</v>
      </c>
      <c r="U3666" t="s">
        <v>46</v>
      </c>
      <c r="V3666" t="s">
        <v>37</v>
      </c>
      <c r="W3666" t="s">
        <v>51</v>
      </c>
      <c r="X3666">
        <v>24.45</v>
      </c>
      <c r="Y3666">
        <v>86.6</v>
      </c>
      <c r="Z3666">
        <v>0</v>
      </c>
      <c r="AA3666">
        <v>0</v>
      </c>
      <c r="AB3666">
        <v>0</v>
      </c>
      <c r="AC3666">
        <v>86.6</v>
      </c>
      <c r="AD3666" t="s">
        <v>52</v>
      </c>
      <c r="AE3666" t="s">
        <v>53</v>
      </c>
      <c r="AF3666" t="s">
        <v>91</v>
      </c>
      <c r="AG3666">
        <f t="shared" si="114"/>
        <v>1</v>
      </c>
      <c r="AH3666" t="str" cm="1">
        <f t="array" ref="AH3666">_xlfn.IFS(
X3666&lt;=20, "&lt;20",
AND(X3666&gt;=20, X3666&lt;50), "20-50",
AND(X3666&gt;=50, X3666&lt;100), "50-100",
X3666&gt;=100, "&gt;100"
)</f>
        <v>20-50</v>
      </c>
      <c r="AI3666">
        <f t="shared" si="115"/>
        <v>0</v>
      </c>
      <c r="AJ3666" t="str" cm="1">
        <f t="array" ref="AJ3666">_xlfn.IFS(
C3666&lt;=20, "&lt;20",
AND(C3666&gt;=20, C3666&lt;35), "20-35",
AND(C3666&gt;=35, C3666&lt;50), "35-50",
C3666&gt;=50, "50-100"
)</f>
        <v>20-35</v>
      </c>
      <c r="AK3666" t="str" cm="1">
        <f t="array" ref="AK3666">_xlfn.IFS(
G3666&lt;6, "&lt;6",
AND(G3666&gt;=6, G3666&lt;12), "6-12",
AND(G3666&gt;=12, G3666&lt;18), "12-18",  AND(G3666&gt;=18, G3666&lt;24), "18-24", G3666&gt;=24, "24-36")</f>
        <v>18-24</v>
      </c>
    </row>
    <row r="3667" spans="1:37" x14ac:dyDescent="0.3">
      <c r="A3667" t="s">
        <v>3767</v>
      </c>
      <c r="B3667" t="s">
        <v>44</v>
      </c>
      <c r="C3667">
        <v>46</v>
      </c>
      <c r="D3667" t="s">
        <v>37</v>
      </c>
      <c r="E3667" t="s">
        <v>69</v>
      </c>
      <c r="F3667">
        <v>2</v>
      </c>
      <c r="G3667">
        <v>5</v>
      </c>
      <c r="H3667" t="s">
        <v>70</v>
      </c>
      <c r="I3667" t="s">
        <v>37</v>
      </c>
      <c r="J3667" t="s">
        <v>34</v>
      </c>
      <c r="K3667" t="s">
        <v>34</v>
      </c>
      <c r="L3667" t="s">
        <v>34</v>
      </c>
      <c r="M3667" t="s">
        <v>34</v>
      </c>
      <c r="N3667" t="s">
        <v>34</v>
      </c>
      <c r="O3667" t="s">
        <v>34</v>
      </c>
      <c r="P3667" t="s">
        <v>34</v>
      </c>
      <c r="Q3667" t="s">
        <v>34</v>
      </c>
      <c r="R3667" t="s">
        <v>34</v>
      </c>
      <c r="S3667" t="s">
        <v>34</v>
      </c>
      <c r="T3667" t="s">
        <v>34</v>
      </c>
      <c r="U3667" t="s">
        <v>39</v>
      </c>
      <c r="V3667" t="s">
        <v>37</v>
      </c>
      <c r="W3667" t="s">
        <v>40</v>
      </c>
      <c r="X3667">
        <v>20.85</v>
      </c>
      <c r="Y3667">
        <v>1071.5999999999999</v>
      </c>
      <c r="Z3667">
        <v>0</v>
      </c>
      <c r="AA3667">
        <v>0</v>
      </c>
      <c r="AB3667">
        <v>2052.96</v>
      </c>
      <c r="AC3667">
        <v>3124.56</v>
      </c>
      <c r="AD3667" t="s">
        <v>41</v>
      </c>
      <c r="AE3667" t="s">
        <v>42</v>
      </c>
      <c r="AF3667" t="s">
        <v>42</v>
      </c>
      <c r="AG3667">
        <f t="shared" si="114"/>
        <v>0</v>
      </c>
      <c r="AH3667" t="str" cm="1">
        <f t="array" ref="AH3667">_xlfn.IFS(
X3667&lt;=20, "&lt;20",
AND(X3667&gt;=20, X3667&lt;50), "20-50",
AND(X3667&gt;=50, X3667&lt;100), "50-100",
X3667&gt;=100, "&gt;100"
)</f>
        <v>20-50</v>
      </c>
      <c r="AI3667">
        <f t="shared" si="115"/>
        <v>0</v>
      </c>
      <c r="AJ3667" t="str" cm="1">
        <f t="array" ref="AJ3667">_xlfn.IFS(
C3667&lt;=20, "&lt;20",
AND(C3667&gt;=20, C3667&lt;35), "20-35",
AND(C3667&gt;=35, C3667&lt;50), "35-50",
C3667&gt;=50, "50-100"
)</f>
        <v>35-50</v>
      </c>
      <c r="AK3667" t="str" cm="1">
        <f t="array" ref="AK3667">_xlfn.IFS(
G3667&lt;6, "&lt;6",
AND(G3667&gt;=6, G3667&lt;12), "6-12",
AND(G3667&gt;=12, G3667&lt;18), "12-18",  AND(G3667&gt;=18, G3667&lt;24), "18-24", G3667&gt;=24, "24-36")</f>
        <v>&lt;6</v>
      </c>
    </row>
    <row r="3668" spans="1:37" x14ac:dyDescent="0.3">
      <c r="A3668" t="s">
        <v>3768</v>
      </c>
      <c r="B3668" t="s">
        <v>33</v>
      </c>
      <c r="C3668">
        <v>62</v>
      </c>
      <c r="D3668" t="s">
        <v>37</v>
      </c>
      <c r="E3668" t="s">
        <v>35</v>
      </c>
      <c r="F3668">
        <v>1</v>
      </c>
      <c r="G3668">
        <v>19</v>
      </c>
      <c r="H3668" t="s">
        <v>36</v>
      </c>
      <c r="I3668" t="s">
        <v>37</v>
      </c>
      <c r="J3668" t="s">
        <v>37</v>
      </c>
      <c r="K3668" t="s">
        <v>37</v>
      </c>
      <c r="L3668" t="s">
        <v>50</v>
      </c>
      <c r="M3668" t="s">
        <v>34</v>
      </c>
      <c r="N3668" t="s">
        <v>37</v>
      </c>
      <c r="O3668" t="s">
        <v>37</v>
      </c>
      <c r="P3668" t="s">
        <v>34</v>
      </c>
      <c r="Q3668" t="s">
        <v>37</v>
      </c>
      <c r="R3668" t="s">
        <v>34</v>
      </c>
      <c r="S3668" t="s">
        <v>34</v>
      </c>
      <c r="T3668" t="s">
        <v>37</v>
      </c>
      <c r="U3668" t="s">
        <v>39</v>
      </c>
      <c r="V3668" t="s">
        <v>37</v>
      </c>
      <c r="W3668" t="s">
        <v>40</v>
      </c>
      <c r="X3668">
        <v>97.95</v>
      </c>
      <c r="Y3668">
        <v>5936.55</v>
      </c>
      <c r="Z3668">
        <v>0</v>
      </c>
      <c r="AA3668">
        <v>0</v>
      </c>
      <c r="AB3668">
        <v>707.42</v>
      </c>
      <c r="AC3668">
        <v>6643.97</v>
      </c>
      <c r="AD3668" t="s">
        <v>41</v>
      </c>
      <c r="AE3668" t="s">
        <v>42</v>
      </c>
      <c r="AF3668" t="s">
        <v>42</v>
      </c>
      <c r="AG3668">
        <f t="shared" si="114"/>
        <v>0</v>
      </c>
      <c r="AH3668" t="str" cm="1">
        <f t="array" ref="AH3668">_xlfn.IFS(
X3668&lt;=20, "&lt;20",
AND(X3668&gt;=20, X3668&lt;50), "20-50",
AND(X3668&gt;=50, X3668&lt;100), "50-100",
X3668&gt;=100, "&gt;100"
)</f>
        <v>50-100</v>
      </c>
      <c r="AI3668">
        <f t="shared" si="115"/>
        <v>0</v>
      </c>
      <c r="AJ3668" t="str" cm="1">
        <f t="array" ref="AJ3668">_xlfn.IFS(
C3668&lt;=20, "&lt;20",
AND(C3668&gt;=20, C3668&lt;35), "20-35",
AND(C3668&gt;=35, C3668&lt;50), "35-50",
C3668&gt;=50, "50-100"
)</f>
        <v>50-100</v>
      </c>
      <c r="AK3668" t="str" cm="1">
        <f t="array" ref="AK3668">_xlfn.IFS(
G3668&lt;6, "&lt;6",
AND(G3668&gt;=6, G3668&lt;12), "6-12",
AND(G3668&gt;=12, G3668&lt;18), "12-18",  AND(G3668&gt;=18, G3668&lt;24), "18-24", G3668&gt;=24, "24-36")</f>
        <v>18-24</v>
      </c>
    </row>
    <row r="3669" spans="1:37" x14ac:dyDescent="0.3">
      <c r="A3669" t="s">
        <v>3769</v>
      </c>
      <c r="B3669" t="s">
        <v>44</v>
      </c>
      <c r="C3669">
        <v>57</v>
      </c>
      <c r="D3669" t="s">
        <v>37</v>
      </c>
      <c r="E3669" t="s">
        <v>64</v>
      </c>
      <c r="F3669">
        <v>1</v>
      </c>
      <c r="G3669">
        <v>21</v>
      </c>
      <c r="H3669" t="s">
        <v>36</v>
      </c>
      <c r="I3669" t="s">
        <v>37</v>
      </c>
      <c r="J3669" t="s">
        <v>34</v>
      </c>
      <c r="K3669" t="s">
        <v>37</v>
      </c>
      <c r="L3669" t="s">
        <v>72</v>
      </c>
      <c r="M3669" t="s">
        <v>34</v>
      </c>
      <c r="N3669" t="s">
        <v>34</v>
      </c>
      <c r="O3669" t="s">
        <v>37</v>
      </c>
      <c r="P3669" t="s">
        <v>37</v>
      </c>
      <c r="Q3669" t="s">
        <v>37</v>
      </c>
      <c r="R3669" t="s">
        <v>37</v>
      </c>
      <c r="S3669" t="s">
        <v>37</v>
      </c>
      <c r="T3669" t="s">
        <v>37</v>
      </c>
      <c r="U3669" t="s">
        <v>39</v>
      </c>
      <c r="V3669" t="s">
        <v>34</v>
      </c>
      <c r="W3669" t="s">
        <v>51</v>
      </c>
      <c r="X3669">
        <v>73.150000000000006</v>
      </c>
      <c r="Y3669">
        <v>3088.25</v>
      </c>
      <c r="Z3669">
        <v>0</v>
      </c>
      <c r="AA3669">
        <v>0</v>
      </c>
      <c r="AB3669">
        <v>621.6</v>
      </c>
      <c r="AC3669">
        <v>3709.85</v>
      </c>
      <c r="AD3669" t="s">
        <v>41</v>
      </c>
      <c r="AE3669" t="s">
        <v>42</v>
      </c>
      <c r="AF3669" t="s">
        <v>42</v>
      </c>
      <c r="AG3669">
        <f t="shared" si="114"/>
        <v>0</v>
      </c>
      <c r="AH3669" t="str" cm="1">
        <f t="array" ref="AH3669">_xlfn.IFS(
X3669&lt;=20, "&lt;20",
AND(X3669&gt;=20, X3669&lt;50), "20-50",
AND(X3669&gt;=50, X3669&lt;100), "50-100",
X3669&gt;=100, "&gt;100"
)</f>
        <v>50-100</v>
      </c>
      <c r="AI3669">
        <f t="shared" si="115"/>
        <v>0</v>
      </c>
      <c r="AJ3669" t="str" cm="1">
        <f t="array" ref="AJ3669">_xlfn.IFS(
C3669&lt;=20, "&lt;20",
AND(C3669&gt;=20, C3669&lt;35), "20-35",
AND(C3669&gt;=35, C3669&lt;50), "35-50",
C3669&gt;=50, "50-100"
)</f>
        <v>50-100</v>
      </c>
      <c r="AK3669" t="str" cm="1">
        <f t="array" ref="AK3669">_xlfn.IFS(
G3669&lt;6, "&lt;6",
AND(G3669&gt;=6, G3669&lt;12), "6-12",
AND(G3669&gt;=12, G3669&lt;18), "12-18",  AND(G3669&gt;=18, G3669&lt;24), "18-24", G3669&gt;=24, "24-36")</f>
        <v>18-24</v>
      </c>
    </row>
    <row r="3670" spans="1:37" x14ac:dyDescent="0.3">
      <c r="A3670" t="s">
        <v>3770</v>
      </c>
      <c r="B3670" t="s">
        <v>33</v>
      </c>
      <c r="C3670">
        <v>78</v>
      </c>
      <c r="D3670" t="s">
        <v>34</v>
      </c>
      <c r="E3670" t="s">
        <v>74</v>
      </c>
      <c r="F3670">
        <v>6</v>
      </c>
      <c r="G3670">
        <v>23</v>
      </c>
      <c r="H3670" t="s">
        <v>57</v>
      </c>
      <c r="I3670" t="s">
        <v>37</v>
      </c>
      <c r="J3670" t="s">
        <v>34</v>
      </c>
      <c r="K3670" t="s">
        <v>37</v>
      </c>
      <c r="L3670" t="s">
        <v>50</v>
      </c>
      <c r="M3670" t="s">
        <v>34</v>
      </c>
      <c r="N3670" t="s">
        <v>34</v>
      </c>
      <c r="O3670" t="s">
        <v>34</v>
      </c>
      <c r="P3670" t="s">
        <v>34</v>
      </c>
      <c r="Q3670" t="s">
        <v>34</v>
      </c>
      <c r="R3670" t="s">
        <v>37</v>
      </c>
      <c r="S3670" t="s">
        <v>37</v>
      </c>
      <c r="T3670" t="s">
        <v>34</v>
      </c>
      <c r="U3670" t="s">
        <v>46</v>
      </c>
      <c r="V3670" t="s">
        <v>37</v>
      </c>
      <c r="W3670" t="s">
        <v>40</v>
      </c>
      <c r="X3670">
        <v>79.150000000000006</v>
      </c>
      <c r="Y3670">
        <v>827.7</v>
      </c>
      <c r="Z3670">
        <v>0</v>
      </c>
      <c r="AA3670">
        <v>140</v>
      </c>
      <c r="AB3670">
        <v>295.24</v>
      </c>
      <c r="AC3670">
        <v>1262.94</v>
      </c>
      <c r="AD3670" t="s">
        <v>41</v>
      </c>
      <c r="AE3670" t="s">
        <v>42</v>
      </c>
      <c r="AF3670" t="s">
        <v>42</v>
      </c>
      <c r="AG3670">
        <f t="shared" si="114"/>
        <v>0</v>
      </c>
      <c r="AH3670" t="str" cm="1">
        <f t="array" ref="AH3670">_xlfn.IFS(
X3670&lt;=20, "&lt;20",
AND(X3670&gt;=20, X3670&lt;50), "20-50",
AND(X3670&gt;=50, X3670&lt;100), "50-100",
X3670&gt;=100, "&gt;100"
)</f>
        <v>50-100</v>
      </c>
      <c r="AI3670">
        <f t="shared" si="115"/>
        <v>0</v>
      </c>
      <c r="AJ3670" t="str" cm="1">
        <f t="array" ref="AJ3670">_xlfn.IFS(
C3670&lt;=20, "&lt;20",
AND(C3670&gt;=20, C3670&lt;35), "20-35",
AND(C3670&gt;=35, C3670&lt;50), "35-50",
C3670&gt;=50, "50-100"
)</f>
        <v>50-100</v>
      </c>
      <c r="AK3670" t="str" cm="1">
        <f t="array" ref="AK3670">_xlfn.IFS(
G3670&lt;6, "&lt;6",
AND(G3670&gt;=6, G3670&lt;12), "6-12",
AND(G3670&gt;=12, G3670&lt;18), "12-18",  AND(G3670&gt;=18, G3670&lt;24), "18-24", G3670&gt;=24, "24-36")</f>
        <v>18-24</v>
      </c>
    </row>
    <row r="3671" spans="1:37" x14ac:dyDescent="0.3">
      <c r="A3671" t="s">
        <v>3771</v>
      </c>
      <c r="B3671" t="s">
        <v>33</v>
      </c>
      <c r="C3671">
        <v>51</v>
      </c>
      <c r="D3671" t="s">
        <v>34</v>
      </c>
      <c r="E3671" t="s">
        <v>82</v>
      </c>
      <c r="F3671">
        <v>0</v>
      </c>
      <c r="G3671">
        <v>1</v>
      </c>
      <c r="H3671" t="s">
        <v>66</v>
      </c>
      <c r="I3671" t="s">
        <v>37</v>
      </c>
      <c r="J3671" t="s">
        <v>37</v>
      </c>
      <c r="K3671" t="s">
        <v>37</v>
      </c>
      <c r="L3671" t="s">
        <v>50</v>
      </c>
      <c r="M3671" t="s">
        <v>37</v>
      </c>
      <c r="N3671" t="s">
        <v>37</v>
      </c>
      <c r="O3671" t="s">
        <v>37</v>
      </c>
      <c r="P3671" t="s">
        <v>37</v>
      </c>
      <c r="Q3671" t="s">
        <v>37</v>
      </c>
      <c r="R3671" t="s">
        <v>37</v>
      </c>
      <c r="S3671" t="s">
        <v>37</v>
      </c>
      <c r="T3671" t="s">
        <v>37</v>
      </c>
      <c r="U3671" t="s">
        <v>67</v>
      </c>
      <c r="V3671" t="s">
        <v>37</v>
      </c>
      <c r="W3671" t="s">
        <v>51</v>
      </c>
      <c r="X3671">
        <v>113.15</v>
      </c>
      <c r="Y3671">
        <v>7856</v>
      </c>
      <c r="Z3671">
        <v>0</v>
      </c>
      <c r="AA3671">
        <v>0</v>
      </c>
      <c r="AB3671">
        <v>1609.56</v>
      </c>
      <c r="AC3671">
        <v>9465.56</v>
      </c>
      <c r="AD3671" t="s">
        <v>52</v>
      </c>
      <c r="AE3671" t="s">
        <v>100</v>
      </c>
      <c r="AF3671" t="s">
        <v>509</v>
      </c>
      <c r="AG3671">
        <f t="shared" si="114"/>
        <v>1</v>
      </c>
      <c r="AH3671" t="str" cm="1">
        <f t="array" ref="AH3671">_xlfn.IFS(
X3671&lt;=20, "&lt;20",
AND(X3671&gt;=20, X3671&lt;50), "20-50",
AND(X3671&gt;=50, X3671&lt;100), "50-100",
X3671&gt;=100, "&gt;100"
)</f>
        <v>&gt;100</v>
      </c>
      <c r="AI3671">
        <f t="shared" si="115"/>
        <v>0</v>
      </c>
      <c r="AJ3671" t="str" cm="1">
        <f t="array" ref="AJ3671">_xlfn.IFS(
C3671&lt;=20, "&lt;20",
AND(C3671&gt;=20, C3671&lt;35), "20-35",
AND(C3671&gt;=35, C3671&lt;50), "35-50",
C3671&gt;=50, "50-100"
)</f>
        <v>50-100</v>
      </c>
      <c r="AK3671" t="str" cm="1">
        <f t="array" ref="AK3671">_xlfn.IFS(
G3671&lt;6, "&lt;6",
AND(G3671&gt;=6, G3671&lt;12), "6-12",
AND(G3671&gt;=12, G3671&lt;18), "12-18",  AND(G3671&gt;=18, G3671&lt;24), "18-24", G3671&gt;=24, "24-36")</f>
        <v>&lt;6</v>
      </c>
    </row>
    <row r="3672" spans="1:37" x14ac:dyDescent="0.3">
      <c r="A3672" t="s">
        <v>3772</v>
      </c>
      <c r="B3672" t="s">
        <v>33</v>
      </c>
      <c r="C3672">
        <v>51</v>
      </c>
      <c r="D3672" t="s">
        <v>37</v>
      </c>
      <c r="E3672" t="s">
        <v>158</v>
      </c>
      <c r="F3672">
        <v>1</v>
      </c>
      <c r="G3672">
        <v>30</v>
      </c>
      <c r="H3672" t="s">
        <v>36</v>
      </c>
      <c r="I3672" t="s">
        <v>34</v>
      </c>
      <c r="J3672" t="s">
        <v>34</v>
      </c>
      <c r="K3672" t="s">
        <v>37</v>
      </c>
      <c r="L3672" t="s">
        <v>72</v>
      </c>
      <c r="M3672" t="s">
        <v>37</v>
      </c>
      <c r="N3672" t="s">
        <v>37</v>
      </c>
      <c r="O3672" t="s">
        <v>37</v>
      </c>
      <c r="P3672" t="s">
        <v>37</v>
      </c>
      <c r="Q3672" t="s">
        <v>37</v>
      </c>
      <c r="R3672" t="s">
        <v>37</v>
      </c>
      <c r="S3672" t="s">
        <v>37</v>
      </c>
      <c r="T3672" t="s">
        <v>37</v>
      </c>
      <c r="U3672" t="s">
        <v>67</v>
      </c>
      <c r="V3672" t="s">
        <v>37</v>
      </c>
      <c r="W3672" t="s">
        <v>40</v>
      </c>
      <c r="X3672">
        <v>64.8</v>
      </c>
      <c r="Y3672">
        <v>4719.75</v>
      </c>
      <c r="Z3672">
        <v>0</v>
      </c>
      <c r="AA3672">
        <v>0</v>
      </c>
      <c r="AB3672">
        <v>0</v>
      </c>
      <c r="AC3672">
        <v>4719.75</v>
      </c>
      <c r="AD3672" t="s">
        <v>41</v>
      </c>
      <c r="AE3672" t="s">
        <v>42</v>
      </c>
      <c r="AF3672" t="s">
        <v>42</v>
      </c>
      <c r="AG3672">
        <f t="shared" si="114"/>
        <v>0</v>
      </c>
      <c r="AH3672" t="str" cm="1">
        <f t="array" ref="AH3672">_xlfn.IFS(
X3672&lt;=20, "&lt;20",
AND(X3672&gt;=20, X3672&lt;50), "20-50",
AND(X3672&gt;=50, X3672&lt;100), "50-100",
X3672&gt;=100, "&gt;100"
)</f>
        <v>50-100</v>
      </c>
      <c r="AI3672">
        <f t="shared" si="115"/>
        <v>0</v>
      </c>
      <c r="AJ3672" t="str" cm="1">
        <f t="array" ref="AJ3672">_xlfn.IFS(
C3672&lt;=20, "&lt;20",
AND(C3672&gt;=20, C3672&lt;35), "20-35",
AND(C3672&gt;=35, C3672&lt;50), "35-50",
C3672&gt;=50, "50-100"
)</f>
        <v>50-100</v>
      </c>
      <c r="AK3672" t="str" cm="1">
        <f t="array" ref="AK3672">_xlfn.IFS(
G3672&lt;6, "&lt;6",
AND(G3672&gt;=6, G3672&lt;12), "6-12",
AND(G3672&gt;=12, G3672&lt;18), "12-18",  AND(G3672&gt;=18, G3672&lt;24), "18-24", G3672&gt;=24, "24-36")</f>
        <v>24-36</v>
      </c>
    </row>
    <row r="3673" spans="1:37" x14ac:dyDescent="0.3">
      <c r="A3673" t="s">
        <v>3773</v>
      </c>
      <c r="B3673" t="s">
        <v>33</v>
      </c>
      <c r="C3673">
        <v>69</v>
      </c>
      <c r="D3673" t="s">
        <v>37</v>
      </c>
      <c r="E3673" t="s">
        <v>76</v>
      </c>
      <c r="F3673">
        <v>4</v>
      </c>
      <c r="G3673">
        <v>31</v>
      </c>
      <c r="H3673" t="s">
        <v>36</v>
      </c>
      <c r="I3673" t="s">
        <v>37</v>
      </c>
      <c r="J3673" t="s">
        <v>34</v>
      </c>
      <c r="K3673" t="s">
        <v>37</v>
      </c>
      <c r="L3673" t="s">
        <v>50</v>
      </c>
      <c r="M3673" t="s">
        <v>34</v>
      </c>
      <c r="N3673" t="s">
        <v>34</v>
      </c>
      <c r="O3673" t="s">
        <v>34</v>
      </c>
      <c r="P3673" t="s">
        <v>34</v>
      </c>
      <c r="Q3673" t="s">
        <v>34</v>
      </c>
      <c r="R3673" t="s">
        <v>37</v>
      </c>
      <c r="S3673" t="s">
        <v>37</v>
      </c>
      <c r="T3673" t="s">
        <v>37</v>
      </c>
      <c r="U3673" t="s">
        <v>46</v>
      </c>
      <c r="V3673" t="s">
        <v>37</v>
      </c>
      <c r="W3673" t="s">
        <v>40</v>
      </c>
      <c r="X3673">
        <v>80.849999999999994</v>
      </c>
      <c r="Y3673">
        <v>80.849999999999994</v>
      </c>
      <c r="Z3673">
        <v>0</v>
      </c>
      <c r="AA3673">
        <v>0</v>
      </c>
      <c r="AB3673">
        <v>14.91</v>
      </c>
      <c r="AC3673">
        <v>95.76</v>
      </c>
      <c r="AD3673" t="s">
        <v>52</v>
      </c>
      <c r="AE3673" t="s">
        <v>53</v>
      </c>
      <c r="AF3673" t="s">
        <v>54</v>
      </c>
      <c r="AG3673">
        <f t="shared" si="114"/>
        <v>1</v>
      </c>
      <c r="AH3673" t="str" cm="1">
        <f t="array" ref="AH3673">_xlfn.IFS(
X3673&lt;=20, "&lt;20",
AND(X3673&gt;=20, X3673&lt;50), "20-50",
AND(X3673&gt;=50, X3673&lt;100), "50-100",
X3673&gt;=100, "&gt;100"
)</f>
        <v>50-100</v>
      </c>
      <c r="AI3673">
        <f t="shared" si="115"/>
        <v>0</v>
      </c>
      <c r="AJ3673" t="str" cm="1">
        <f t="array" ref="AJ3673">_xlfn.IFS(
C3673&lt;=20, "&lt;20",
AND(C3673&gt;=20, C3673&lt;35), "20-35",
AND(C3673&gt;=35, C3673&lt;50), "35-50",
C3673&gt;=50, "50-100"
)</f>
        <v>50-100</v>
      </c>
      <c r="AK3673" t="str" cm="1">
        <f t="array" ref="AK3673">_xlfn.IFS(
G3673&lt;6, "&lt;6",
AND(G3673&gt;=6, G3673&lt;12), "6-12",
AND(G3673&gt;=12, G3673&lt;18), "12-18",  AND(G3673&gt;=18, G3673&lt;24), "18-24", G3673&gt;=24, "24-36")</f>
        <v>24-36</v>
      </c>
    </row>
    <row r="3674" spans="1:37" x14ac:dyDescent="0.3">
      <c r="A3674" t="s">
        <v>3774</v>
      </c>
      <c r="B3674" t="s">
        <v>33</v>
      </c>
      <c r="C3674">
        <v>79</v>
      </c>
      <c r="D3674" t="s">
        <v>34</v>
      </c>
      <c r="E3674" t="s">
        <v>87</v>
      </c>
      <c r="F3674">
        <v>7</v>
      </c>
      <c r="G3674">
        <v>21</v>
      </c>
      <c r="H3674" t="s">
        <v>49</v>
      </c>
      <c r="I3674" t="s">
        <v>37</v>
      </c>
      <c r="J3674" t="s">
        <v>34</v>
      </c>
      <c r="K3674" t="s">
        <v>37</v>
      </c>
      <c r="L3674" t="s">
        <v>50</v>
      </c>
      <c r="M3674" t="s">
        <v>34</v>
      </c>
      <c r="N3674" t="s">
        <v>34</v>
      </c>
      <c r="O3674" t="s">
        <v>34</v>
      </c>
      <c r="P3674" t="s">
        <v>34</v>
      </c>
      <c r="Q3674" t="s">
        <v>34</v>
      </c>
      <c r="R3674" t="s">
        <v>34</v>
      </c>
      <c r="S3674" t="s">
        <v>34</v>
      </c>
      <c r="T3674" t="s">
        <v>37</v>
      </c>
      <c r="U3674" t="s">
        <v>46</v>
      </c>
      <c r="V3674" t="s">
        <v>37</v>
      </c>
      <c r="W3674" t="s">
        <v>51</v>
      </c>
      <c r="X3674">
        <v>69.599999999999994</v>
      </c>
      <c r="Y3674">
        <v>131.65</v>
      </c>
      <c r="Z3674">
        <v>0</v>
      </c>
      <c r="AA3674">
        <v>0</v>
      </c>
      <c r="AB3674">
        <v>30.64</v>
      </c>
      <c r="AC3674">
        <v>162.29</v>
      </c>
      <c r="AD3674" t="s">
        <v>52</v>
      </c>
      <c r="AE3674" t="s">
        <v>100</v>
      </c>
      <c r="AF3674" t="s">
        <v>509</v>
      </c>
      <c r="AG3674">
        <f t="shared" si="114"/>
        <v>1</v>
      </c>
      <c r="AH3674" t="str" cm="1">
        <f t="array" ref="AH3674">_xlfn.IFS(
X3674&lt;=20, "&lt;20",
AND(X3674&gt;=20, X3674&lt;50), "20-50",
AND(X3674&gt;=50, X3674&lt;100), "50-100",
X3674&gt;=100, "&gt;100"
)</f>
        <v>50-100</v>
      </c>
      <c r="AI3674">
        <f t="shared" si="115"/>
        <v>0</v>
      </c>
      <c r="AJ3674" t="str" cm="1">
        <f t="array" ref="AJ3674">_xlfn.IFS(
C3674&lt;=20, "&lt;20",
AND(C3674&gt;=20, C3674&lt;35), "20-35",
AND(C3674&gt;=35, C3674&lt;50), "35-50",
C3674&gt;=50, "50-100"
)</f>
        <v>50-100</v>
      </c>
      <c r="AK3674" t="str" cm="1">
        <f t="array" ref="AK3674">_xlfn.IFS(
G3674&lt;6, "&lt;6",
AND(G3674&gt;=6, G3674&lt;12), "6-12",
AND(G3674&gt;=12, G3674&lt;18), "12-18",  AND(G3674&gt;=18, G3674&lt;24), "18-24", G3674&gt;=24, "24-36")</f>
        <v>18-24</v>
      </c>
    </row>
    <row r="3675" spans="1:37" x14ac:dyDescent="0.3">
      <c r="A3675" t="s">
        <v>3775</v>
      </c>
      <c r="B3675" t="s">
        <v>44</v>
      </c>
      <c r="C3675">
        <v>74</v>
      </c>
      <c r="D3675" t="s">
        <v>34</v>
      </c>
      <c r="E3675" t="s">
        <v>61</v>
      </c>
      <c r="F3675">
        <v>0</v>
      </c>
      <c r="G3675">
        <v>32</v>
      </c>
      <c r="H3675" t="s">
        <v>49</v>
      </c>
      <c r="I3675" t="s">
        <v>37</v>
      </c>
      <c r="J3675" t="s">
        <v>37</v>
      </c>
      <c r="K3675" t="s">
        <v>37</v>
      </c>
      <c r="L3675" t="s">
        <v>50</v>
      </c>
      <c r="M3675" t="s">
        <v>34</v>
      </c>
      <c r="N3675" t="s">
        <v>34</v>
      </c>
      <c r="O3675" t="s">
        <v>34</v>
      </c>
      <c r="P3675" t="s">
        <v>34</v>
      </c>
      <c r="Q3675" t="s">
        <v>37</v>
      </c>
      <c r="R3675" t="s">
        <v>34</v>
      </c>
      <c r="S3675" t="s">
        <v>34</v>
      </c>
      <c r="T3675" t="s">
        <v>37</v>
      </c>
      <c r="U3675" t="s">
        <v>46</v>
      </c>
      <c r="V3675" t="s">
        <v>37</v>
      </c>
      <c r="W3675" t="s">
        <v>51</v>
      </c>
      <c r="X3675">
        <v>85.55</v>
      </c>
      <c r="Y3675">
        <v>187.45</v>
      </c>
      <c r="Z3675">
        <v>0</v>
      </c>
      <c r="AA3675">
        <v>0</v>
      </c>
      <c r="AB3675">
        <v>10.98</v>
      </c>
      <c r="AC3675">
        <v>198.43</v>
      </c>
      <c r="AD3675" t="s">
        <v>52</v>
      </c>
      <c r="AE3675" t="s">
        <v>58</v>
      </c>
      <c r="AF3675" t="s">
        <v>62</v>
      </c>
      <c r="AG3675">
        <f t="shared" si="114"/>
        <v>1</v>
      </c>
      <c r="AH3675" t="str" cm="1">
        <f t="array" ref="AH3675">_xlfn.IFS(
X3675&lt;=20, "&lt;20",
AND(X3675&gt;=20, X3675&lt;50), "20-50",
AND(X3675&gt;=50, X3675&lt;100), "50-100",
X3675&gt;=100, "&gt;100"
)</f>
        <v>50-100</v>
      </c>
      <c r="AI3675">
        <f t="shared" si="115"/>
        <v>0</v>
      </c>
      <c r="AJ3675" t="str" cm="1">
        <f t="array" ref="AJ3675">_xlfn.IFS(
C3675&lt;=20, "&lt;20",
AND(C3675&gt;=20, C3675&lt;35), "20-35",
AND(C3675&gt;=35, C3675&lt;50), "35-50",
C3675&gt;=50, "50-100"
)</f>
        <v>50-100</v>
      </c>
      <c r="AK3675" t="str" cm="1">
        <f t="array" ref="AK3675">_xlfn.IFS(
G3675&lt;6, "&lt;6",
AND(G3675&gt;=6, G3675&lt;12), "6-12",
AND(G3675&gt;=12, G3675&lt;18), "12-18",  AND(G3675&gt;=18, G3675&lt;24), "18-24", G3675&gt;=24, "24-36")</f>
        <v>24-36</v>
      </c>
    </row>
    <row r="3676" spans="1:37" x14ac:dyDescent="0.3">
      <c r="A3676" t="s">
        <v>3776</v>
      </c>
      <c r="B3676" t="s">
        <v>44</v>
      </c>
      <c r="C3676">
        <v>54</v>
      </c>
      <c r="D3676" t="s">
        <v>37</v>
      </c>
      <c r="E3676" t="s">
        <v>103</v>
      </c>
      <c r="F3676">
        <v>8</v>
      </c>
      <c r="G3676">
        <v>26</v>
      </c>
      <c r="H3676" t="s">
        <v>36</v>
      </c>
      <c r="I3676" t="s">
        <v>37</v>
      </c>
      <c r="J3676" t="s">
        <v>34</v>
      </c>
      <c r="K3676" t="s">
        <v>37</v>
      </c>
      <c r="L3676" t="s">
        <v>50</v>
      </c>
      <c r="M3676" t="s">
        <v>34</v>
      </c>
      <c r="N3676" t="s">
        <v>34</v>
      </c>
      <c r="O3676" t="s">
        <v>37</v>
      </c>
      <c r="P3676" t="s">
        <v>37</v>
      </c>
      <c r="Q3676" t="s">
        <v>37</v>
      </c>
      <c r="R3676" t="s">
        <v>37</v>
      </c>
      <c r="S3676" t="s">
        <v>37</v>
      </c>
      <c r="T3676" t="s">
        <v>37</v>
      </c>
      <c r="U3676" t="s">
        <v>67</v>
      </c>
      <c r="V3676" t="s">
        <v>34</v>
      </c>
      <c r="W3676" t="s">
        <v>40</v>
      </c>
      <c r="X3676">
        <v>100.65</v>
      </c>
      <c r="Y3676">
        <v>4917.75</v>
      </c>
      <c r="Z3676">
        <v>0</v>
      </c>
      <c r="AA3676">
        <v>0</v>
      </c>
      <c r="AB3676">
        <v>544.39</v>
      </c>
      <c r="AC3676">
        <v>5462.14</v>
      </c>
      <c r="AD3676" t="s">
        <v>41</v>
      </c>
      <c r="AE3676" t="s">
        <v>42</v>
      </c>
      <c r="AF3676" t="s">
        <v>42</v>
      </c>
      <c r="AG3676">
        <f t="shared" si="114"/>
        <v>0</v>
      </c>
      <c r="AH3676" t="str" cm="1">
        <f t="array" ref="AH3676">_xlfn.IFS(
X3676&lt;=20, "&lt;20",
AND(X3676&gt;=20, X3676&lt;50), "20-50",
AND(X3676&gt;=50, X3676&lt;100), "50-100",
X3676&gt;=100, "&gt;100"
)</f>
        <v>&gt;100</v>
      </c>
      <c r="AI3676">
        <f t="shared" si="115"/>
        <v>0</v>
      </c>
      <c r="AJ3676" t="str" cm="1">
        <f t="array" ref="AJ3676">_xlfn.IFS(
C3676&lt;=20, "&lt;20",
AND(C3676&gt;=20, C3676&lt;35), "20-35",
AND(C3676&gt;=35, C3676&lt;50), "35-50",
C3676&gt;=50, "50-100"
)</f>
        <v>50-100</v>
      </c>
      <c r="AK3676" t="str" cm="1">
        <f t="array" ref="AK3676">_xlfn.IFS(
G3676&lt;6, "&lt;6",
AND(G3676&gt;=6, G3676&lt;12), "6-12",
AND(G3676&gt;=12, G3676&lt;18), "12-18",  AND(G3676&gt;=18, G3676&lt;24), "18-24", G3676&gt;=24, "24-36")</f>
        <v>24-36</v>
      </c>
    </row>
    <row r="3677" spans="1:37" x14ac:dyDescent="0.3">
      <c r="A3677" t="s">
        <v>3777</v>
      </c>
      <c r="B3677" t="s">
        <v>33</v>
      </c>
      <c r="C3677">
        <v>73</v>
      </c>
      <c r="D3677" t="s">
        <v>34</v>
      </c>
      <c r="E3677" t="s">
        <v>109</v>
      </c>
      <c r="F3677">
        <v>9</v>
      </c>
      <c r="G3677">
        <v>9</v>
      </c>
      <c r="H3677" t="s">
        <v>110</v>
      </c>
      <c r="I3677" t="s">
        <v>37</v>
      </c>
      <c r="J3677" t="s">
        <v>37</v>
      </c>
      <c r="K3677" t="s">
        <v>37</v>
      </c>
      <c r="L3677" t="s">
        <v>50</v>
      </c>
      <c r="M3677" t="s">
        <v>37</v>
      </c>
      <c r="N3677" t="s">
        <v>34</v>
      </c>
      <c r="O3677" t="s">
        <v>34</v>
      </c>
      <c r="P3677" t="s">
        <v>34</v>
      </c>
      <c r="Q3677" t="s">
        <v>37</v>
      </c>
      <c r="R3677" t="s">
        <v>34</v>
      </c>
      <c r="S3677" t="s">
        <v>34</v>
      </c>
      <c r="T3677" t="s">
        <v>37</v>
      </c>
      <c r="U3677" t="s">
        <v>46</v>
      </c>
      <c r="V3677" t="s">
        <v>37</v>
      </c>
      <c r="W3677" t="s">
        <v>51</v>
      </c>
      <c r="X3677">
        <v>90.85</v>
      </c>
      <c r="Y3677">
        <v>3186.7</v>
      </c>
      <c r="Z3677">
        <v>0</v>
      </c>
      <c r="AA3677">
        <v>0</v>
      </c>
      <c r="AB3677">
        <v>839.88</v>
      </c>
      <c r="AC3677">
        <v>4026.58</v>
      </c>
      <c r="AD3677" t="s">
        <v>52</v>
      </c>
      <c r="AE3677" t="s">
        <v>53</v>
      </c>
      <c r="AF3677" t="s">
        <v>91</v>
      </c>
      <c r="AG3677">
        <f t="shared" si="114"/>
        <v>1</v>
      </c>
      <c r="AH3677" t="str" cm="1">
        <f t="array" ref="AH3677">_xlfn.IFS(
X3677&lt;=20, "&lt;20",
AND(X3677&gt;=20, X3677&lt;50), "20-50",
AND(X3677&gt;=50, X3677&lt;100), "50-100",
X3677&gt;=100, "&gt;100"
)</f>
        <v>50-100</v>
      </c>
      <c r="AI3677">
        <f t="shared" si="115"/>
        <v>0</v>
      </c>
      <c r="AJ3677" t="str" cm="1">
        <f t="array" ref="AJ3677">_xlfn.IFS(
C3677&lt;=20, "&lt;20",
AND(C3677&gt;=20, C3677&lt;35), "20-35",
AND(C3677&gt;=35, C3677&lt;50), "35-50",
C3677&gt;=50, "50-100"
)</f>
        <v>50-100</v>
      </c>
      <c r="AK3677" t="str" cm="1">
        <f t="array" ref="AK3677">_xlfn.IFS(
G3677&lt;6, "&lt;6",
AND(G3677&gt;=6, G3677&lt;12), "6-12",
AND(G3677&gt;=12, G3677&lt;18), "12-18",  AND(G3677&gt;=18, G3677&lt;24), "18-24", G3677&gt;=24, "24-36")</f>
        <v>6-12</v>
      </c>
    </row>
    <row r="3678" spans="1:37" x14ac:dyDescent="0.3">
      <c r="A3678" t="s">
        <v>3778</v>
      </c>
      <c r="B3678" t="s">
        <v>44</v>
      </c>
      <c r="C3678">
        <v>38</v>
      </c>
      <c r="D3678" t="s">
        <v>37</v>
      </c>
      <c r="E3678" t="s">
        <v>74</v>
      </c>
      <c r="F3678">
        <v>15</v>
      </c>
      <c r="G3678">
        <v>7</v>
      </c>
      <c r="H3678" t="s">
        <v>70</v>
      </c>
      <c r="I3678" t="s">
        <v>37</v>
      </c>
      <c r="J3678" t="s">
        <v>34</v>
      </c>
      <c r="K3678" t="s">
        <v>37</v>
      </c>
      <c r="L3678" t="s">
        <v>50</v>
      </c>
      <c r="M3678" t="s">
        <v>37</v>
      </c>
      <c r="N3678" t="s">
        <v>37</v>
      </c>
      <c r="O3678" t="s">
        <v>37</v>
      </c>
      <c r="P3678" t="s">
        <v>34</v>
      </c>
      <c r="Q3678" t="s">
        <v>37</v>
      </c>
      <c r="R3678" t="s">
        <v>37</v>
      </c>
      <c r="S3678" t="s">
        <v>37</v>
      </c>
      <c r="T3678" t="s">
        <v>37</v>
      </c>
      <c r="U3678" t="s">
        <v>39</v>
      </c>
      <c r="V3678" t="s">
        <v>37</v>
      </c>
      <c r="W3678" t="s">
        <v>40</v>
      </c>
      <c r="X3678">
        <v>105.6</v>
      </c>
      <c r="Y3678">
        <v>6068.65</v>
      </c>
      <c r="Z3678">
        <v>0</v>
      </c>
      <c r="AA3678">
        <v>0</v>
      </c>
      <c r="AB3678">
        <v>1909.6</v>
      </c>
      <c r="AC3678">
        <v>7978.25</v>
      </c>
      <c r="AD3678" t="s">
        <v>41</v>
      </c>
      <c r="AE3678" t="s">
        <v>42</v>
      </c>
      <c r="AF3678" t="s">
        <v>42</v>
      </c>
      <c r="AG3678">
        <f t="shared" si="114"/>
        <v>0</v>
      </c>
      <c r="AH3678" t="str" cm="1">
        <f t="array" ref="AH3678">_xlfn.IFS(
X3678&lt;=20, "&lt;20",
AND(X3678&gt;=20, X3678&lt;50), "20-50",
AND(X3678&gt;=50, X3678&lt;100), "50-100",
X3678&gt;=100, "&gt;100"
)</f>
        <v>&gt;100</v>
      </c>
      <c r="AI3678">
        <f t="shared" si="115"/>
        <v>0</v>
      </c>
      <c r="AJ3678" t="str" cm="1">
        <f t="array" ref="AJ3678">_xlfn.IFS(
C3678&lt;=20, "&lt;20",
AND(C3678&gt;=20, C3678&lt;35), "20-35",
AND(C3678&gt;=35, C3678&lt;50), "35-50",
C3678&gt;=50, "50-100"
)</f>
        <v>35-50</v>
      </c>
      <c r="AK3678" t="str" cm="1">
        <f t="array" ref="AK3678">_xlfn.IFS(
G3678&lt;6, "&lt;6",
AND(G3678&gt;=6, G3678&lt;12), "6-12",
AND(G3678&gt;=12, G3678&lt;18), "12-18",  AND(G3678&gt;=18, G3678&lt;24), "18-24", G3678&gt;=24, "24-36")</f>
        <v>6-12</v>
      </c>
    </row>
    <row r="3679" spans="1:37" x14ac:dyDescent="0.3">
      <c r="A3679" t="s">
        <v>3779</v>
      </c>
      <c r="B3679" t="s">
        <v>33</v>
      </c>
      <c r="C3679">
        <v>56</v>
      </c>
      <c r="D3679" t="s">
        <v>37</v>
      </c>
      <c r="E3679" t="s">
        <v>335</v>
      </c>
      <c r="F3679">
        <v>4</v>
      </c>
      <c r="G3679">
        <v>14</v>
      </c>
      <c r="H3679" t="s">
        <v>36</v>
      </c>
      <c r="I3679" t="s">
        <v>37</v>
      </c>
      <c r="J3679" t="s">
        <v>37</v>
      </c>
      <c r="K3679" t="s">
        <v>37</v>
      </c>
      <c r="L3679" t="s">
        <v>50</v>
      </c>
      <c r="M3679" t="s">
        <v>34</v>
      </c>
      <c r="N3679" t="s">
        <v>37</v>
      </c>
      <c r="O3679" t="s">
        <v>37</v>
      </c>
      <c r="P3679" t="s">
        <v>34</v>
      </c>
      <c r="Q3679" t="s">
        <v>37</v>
      </c>
      <c r="R3679" t="s">
        <v>37</v>
      </c>
      <c r="S3679" t="s">
        <v>37</v>
      </c>
      <c r="T3679" t="s">
        <v>37</v>
      </c>
      <c r="U3679" t="s">
        <v>67</v>
      </c>
      <c r="V3679" t="s">
        <v>37</v>
      </c>
      <c r="W3679" t="s">
        <v>51</v>
      </c>
      <c r="X3679">
        <v>104.8</v>
      </c>
      <c r="Y3679">
        <v>7470.1</v>
      </c>
      <c r="Z3679">
        <v>0</v>
      </c>
      <c r="AA3679">
        <v>0</v>
      </c>
      <c r="AB3679">
        <v>2915.28</v>
      </c>
      <c r="AC3679">
        <v>10385.379999999999</v>
      </c>
      <c r="AD3679" t="s">
        <v>41</v>
      </c>
      <c r="AE3679" t="s">
        <v>42</v>
      </c>
      <c r="AF3679" t="s">
        <v>42</v>
      </c>
      <c r="AG3679">
        <f t="shared" si="114"/>
        <v>0</v>
      </c>
      <c r="AH3679" t="str" cm="1">
        <f t="array" ref="AH3679">_xlfn.IFS(
X3679&lt;=20, "&lt;20",
AND(X3679&gt;=20, X3679&lt;50), "20-50",
AND(X3679&gt;=50, X3679&lt;100), "50-100",
X3679&gt;=100, "&gt;100"
)</f>
        <v>&gt;100</v>
      </c>
      <c r="AI3679">
        <f t="shared" si="115"/>
        <v>0</v>
      </c>
      <c r="AJ3679" t="str" cm="1">
        <f t="array" ref="AJ3679">_xlfn.IFS(
C3679&lt;=20, "&lt;20",
AND(C3679&gt;=20, C3679&lt;35), "20-35",
AND(C3679&gt;=35, C3679&lt;50), "35-50",
C3679&gt;=50, "50-100"
)</f>
        <v>50-100</v>
      </c>
      <c r="AK3679" t="str" cm="1">
        <f t="array" ref="AK3679">_xlfn.IFS(
G3679&lt;6, "&lt;6",
AND(G3679&gt;=6, G3679&lt;12), "6-12",
AND(G3679&gt;=12, G3679&lt;18), "12-18",  AND(G3679&gt;=18, G3679&lt;24), "18-24", G3679&gt;=24, "24-36")</f>
        <v>12-18</v>
      </c>
    </row>
    <row r="3680" spans="1:37" x14ac:dyDescent="0.3">
      <c r="A3680" t="s">
        <v>3780</v>
      </c>
      <c r="B3680" t="s">
        <v>44</v>
      </c>
      <c r="C3680">
        <v>80</v>
      </c>
      <c r="D3680" t="s">
        <v>37</v>
      </c>
      <c r="E3680" t="s">
        <v>158</v>
      </c>
      <c r="F3680">
        <v>3</v>
      </c>
      <c r="G3680">
        <v>30</v>
      </c>
      <c r="H3680" t="s">
        <v>36</v>
      </c>
      <c r="I3680" t="s">
        <v>37</v>
      </c>
      <c r="J3680" t="s">
        <v>37</v>
      </c>
      <c r="K3680" t="s">
        <v>37</v>
      </c>
      <c r="L3680" t="s">
        <v>50</v>
      </c>
      <c r="M3680" t="s">
        <v>37</v>
      </c>
      <c r="N3680" t="s">
        <v>37</v>
      </c>
      <c r="O3680" t="s">
        <v>34</v>
      </c>
      <c r="P3680" t="s">
        <v>34</v>
      </c>
      <c r="Q3680" t="s">
        <v>37</v>
      </c>
      <c r="R3680" t="s">
        <v>37</v>
      </c>
      <c r="S3680" t="s">
        <v>37</v>
      </c>
      <c r="T3680" t="s">
        <v>37</v>
      </c>
      <c r="U3680" t="s">
        <v>46</v>
      </c>
      <c r="V3680" t="s">
        <v>37</v>
      </c>
      <c r="W3680" t="s">
        <v>40</v>
      </c>
      <c r="X3680">
        <v>105.1</v>
      </c>
      <c r="Y3680">
        <v>7548.1</v>
      </c>
      <c r="Z3680">
        <v>0</v>
      </c>
      <c r="AA3680">
        <v>0</v>
      </c>
      <c r="AB3680">
        <v>3170.86</v>
      </c>
      <c r="AC3680">
        <v>10718.96</v>
      </c>
      <c r="AD3680" t="s">
        <v>52</v>
      </c>
      <c r="AE3680" t="s">
        <v>104</v>
      </c>
      <c r="AF3680" t="s">
        <v>150</v>
      </c>
      <c r="AG3680">
        <f t="shared" si="114"/>
        <v>1</v>
      </c>
      <c r="AH3680" t="str" cm="1">
        <f t="array" ref="AH3680">_xlfn.IFS(
X3680&lt;=20, "&lt;20",
AND(X3680&gt;=20, X3680&lt;50), "20-50",
AND(X3680&gt;=50, X3680&lt;100), "50-100",
X3680&gt;=100, "&gt;100"
)</f>
        <v>&gt;100</v>
      </c>
      <c r="AI3680">
        <f t="shared" si="115"/>
        <v>0</v>
      </c>
      <c r="AJ3680" t="str" cm="1">
        <f t="array" ref="AJ3680">_xlfn.IFS(
C3680&lt;=20, "&lt;20",
AND(C3680&gt;=20, C3680&lt;35), "20-35",
AND(C3680&gt;=35, C3680&lt;50), "35-50",
C3680&gt;=50, "50-100"
)</f>
        <v>50-100</v>
      </c>
      <c r="AK3680" t="str" cm="1">
        <f t="array" ref="AK3680">_xlfn.IFS(
G3680&lt;6, "&lt;6",
AND(G3680&gt;=6, G3680&lt;12), "6-12",
AND(G3680&gt;=12, G3680&lt;18), "12-18",  AND(G3680&gt;=18, G3680&lt;24), "18-24", G3680&gt;=24, "24-36")</f>
        <v>24-36</v>
      </c>
    </row>
    <row r="3681" spans="1:37" x14ac:dyDescent="0.3">
      <c r="A3681" t="s">
        <v>3781</v>
      </c>
      <c r="B3681" t="s">
        <v>33</v>
      </c>
      <c r="C3681">
        <v>69</v>
      </c>
      <c r="D3681" t="s">
        <v>37</v>
      </c>
      <c r="E3681" t="s">
        <v>56</v>
      </c>
      <c r="F3681">
        <v>8</v>
      </c>
      <c r="G3681">
        <v>18</v>
      </c>
      <c r="H3681" t="s">
        <v>36</v>
      </c>
      <c r="I3681" t="s">
        <v>37</v>
      </c>
      <c r="J3681" t="s">
        <v>34</v>
      </c>
      <c r="K3681" t="s">
        <v>37</v>
      </c>
      <c r="L3681" t="s">
        <v>50</v>
      </c>
      <c r="M3681" t="s">
        <v>34</v>
      </c>
      <c r="N3681" t="s">
        <v>34</v>
      </c>
      <c r="O3681" t="s">
        <v>34</v>
      </c>
      <c r="P3681" t="s">
        <v>34</v>
      </c>
      <c r="Q3681" t="s">
        <v>34</v>
      </c>
      <c r="R3681" t="s">
        <v>37</v>
      </c>
      <c r="S3681" t="s">
        <v>37</v>
      </c>
      <c r="T3681" t="s">
        <v>37</v>
      </c>
      <c r="U3681" t="s">
        <v>67</v>
      </c>
      <c r="V3681" t="s">
        <v>37</v>
      </c>
      <c r="W3681" t="s">
        <v>51</v>
      </c>
      <c r="X3681">
        <v>78.5</v>
      </c>
      <c r="Y3681">
        <v>874.2</v>
      </c>
      <c r="Z3681">
        <v>0</v>
      </c>
      <c r="AA3681">
        <v>0</v>
      </c>
      <c r="AB3681">
        <v>457.38</v>
      </c>
      <c r="AC3681">
        <v>1331.58</v>
      </c>
      <c r="AD3681" t="s">
        <v>41</v>
      </c>
      <c r="AE3681" t="s">
        <v>42</v>
      </c>
      <c r="AF3681" t="s">
        <v>42</v>
      </c>
      <c r="AG3681">
        <f t="shared" si="114"/>
        <v>0</v>
      </c>
      <c r="AH3681" t="str" cm="1">
        <f t="array" ref="AH3681">_xlfn.IFS(
X3681&lt;=20, "&lt;20",
AND(X3681&gt;=20, X3681&lt;50), "20-50",
AND(X3681&gt;=50, X3681&lt;100), "50-100",
X3681&gt;=100, "&gt;100"
)</f>
        <v>50-100</v>
      </c>
      <c r="AI3681">
        <f t="shared" si="115"/>
        <v>0</v>
      </c>
      <c r="AJ3681" t="str" cm="1">
        <f t="array" ref="AJ3681">_xlfn.IFS(
C3681&lt;=20, "&lt;20",
AND(C3681&gt;=20, C3681&lt;35), "20-35",
AND(C3681&gt;=35, C3681&lt;50), "35-50",
C3681&gt;=50, "50-100"
)</f>
        <v>50-100</v>
      </c>
      <c r="AK3681" t="str" cm="1">
        <f t="array" ref="AK3681">_xlfn.IFS(
G3681&lt;6, "&lt;6",
AND(G3681&gt;=6, G3681&lt;12), "6-12",
AND(G3681&gt;=12, G3681&lt;18), "12-18",  AND(G3681&gt;=18, G3681&lt;24), "18-24", G3681&gt;=24, "24-36")</f>
        <v>18-24</v>
      </c>
    </row>
    <row r="3682" spans="1:37" x14ac:dyDescent="0.3">
      <c r="A3682" t="s">
        <v>3782</v>
      </c>
      <c r="B3682" t="s">
        <v>44</v>
      </c>
      <c r="C3682">
        <v>78</v>
      </c>
      <c r="D3682" t="s">
        <v>34</v>
      </c>
      <c r="E3682" t="s">
        <v>103</v>
      </c>
      <c r="F3682">
        <v>15</v>
      </c>
      <c r="G3682">
        <v>26</v>
      </c>
      <c r="H3682" t="s">
        <v>36</v>
      </c>
      <c r="I3682" t="s">
        <v>37</v>
      </c>
      <c r="J3682" t="s">
        <v>37</v>
      </c>
      <c r="K3682" t="s">
        <v>37</v>
      </c>
      <c r="L3682" t="s">
        <v>50</v>
      </c>
      <c r="M3682" t="s">
        <v>34</v>
      </c>
      <c r="N3682" t="s">
        <v>34</v>
      </c>
      <c r="O3682" t="s">
        <v>37</v>
      </c>
      <c r="P3682" t="s">
        <v>37</v>
      </c>
      <c r="Q3682" t="s">
        <v>37</v>
      </c>
      <c r="R3682" t="s">
        <v>37</v>
      </c>
      <c r="S3682" t="s">
        <v>34</v>
      </c>
      <c r="T3682" t="s">
        <v>37</v>
      </c>
      <c r="U3682" t="s">
        <v>46</v>
      </c>
      <c r="V3682" t="s">
        <v>37</v>
      </c>
      <c r="W3682" t="s">
        <v>51</v>
      </c>
      <c r="X3682">
        <v>104.05</v>
      </c>
      <c r="Y3682">
        <v>1133.6500000000001</v>
      </c>
      <c r="Z3682">
        <v>0</v>
      </c>
      <c r="AA3682">
        <v>0</v>
      </c>
      <c r="AB3682">
        <v>189.75</v>
      </c>
      <c r="AC3682">
        <v>1323.4</v>
      </c>
      <c r="AD3682" t="s">
        <v>52</v>
      </c>
      <c r="AE3682" t="s">
        <v>53</v>
      </c>
      <c r="AF3682" t="s">
        <v>162</v>
      </c>
      <c r="AG3682">
        <f t="shared" si="114"/>
        <v>1</v>
      </c>
      <c r="AH3682" t="str" cm="1">
        <f t="array" ref="AH3682">_xlfn.IFS(
X3682&lt;=20, "&lt;20",
AND(X3682&gt;=20, X3682&lt;50), "20-50",
AND(X3682&gt;=50, X3682&lt;100), "50-100",
X3682&gt;=100, "&gt;100"
)</f>
        <v>&gt;100</v>
      </c>
      <c r="AI3682">
        <f t="shared" si="115"/>
        <v>0</v>
      </c>
      <c r="AJ3682" t="str" cm="1">
        <f t="array" ref="AJ3682">_xlfn.IFS(
C3682&lt;=20, "&lt;20",
AND(C3682&gt;=20, C3682&lt;35), "20-35",
AND(C3682&gt;=35, C3682&lt;50), "35-50",
C3682&gt;=50, "50-100"
)</f>
        <v>50-100</v>
      </c>
      <c r="AK3682" t="str" cm="1">
        <f t="array" ref="AK3682">_xlfn.IFS(
G3682&lt;6, "&lt;6",
AND(G3682&gt;=6, G3682&lt;12), "6-12",
AND(G3682&gt;=12, G3682&lt;18), "12-18",  AND(G3682&gt;=18, G3682&lt;24), "18-24", G3682&gt;=24, "24-36")</f>
        <v>24-36</v>
      </c>
    </row>
    <row r="3683" spans="1:37" x14ac:dyDescent="0.3">
      <c r="A3683" t="s">
        <v>3783</v>
      </c>
      <c r="B3683" t="s">
        <v>33</v>
      </c>
      <c r="C3683">
        <v>49</v>
      </c>
      <c r="D3683" t="s">
        <v>37</v>
      </c>
      <c r="E3683" t="s">
        <v>61</v>
      </c>
      <c r="F3683">
        <v>3</v>
      </c>
      <c r="G3683">
        <v>36</v>
      </c>
      <c r="H3683" t="s">
        <v>36</v>
      </c>
      <c r="I3683" t="s">
        <v>34</v>
      </c>
      <c r="J3683" t="s">
        <v>34</v>
      </c>
      <c r="K3683" t="s">
        <v>37</v>
      </c>
      <c r="L3683" t="s">
        <v>72</v>
      </c>
      <c r="M3683" t="s">
        <v>37</v>
      </c>
      <c r="N3683" t="s">
        <v>37</v>
      </c>
      <c r="O3683" t="s">
        <v>37</v>
      </c>
      <c r="P3683" t="s">
        <v>34</v>
      </c>
      <c r="Q3683" t="s">
        <v>37</v>
      </c>
      <c r="R3683" t="s">
        <v>37</v>
      </c>
      <c r="S3683" t="s">
        <v>37</v>
      </c>
      <c r="T3683" t="s">
        <v>37</v>
      </c>
      <c r="U3683" t="s">
        <v>39</v>
      </c>
      <c r="V3683" t="s">
        <v>34</v>
      </c>
      <c r="W3683" t="s">
        <v>51</v>
      </c>
      <c r="X3683">
        <v>59.3</v>
      </c>
      <c r="Y3683">
        <v>3014.65</v>
      </c>
      <c r="Z3683">
        <v>0</v>
      </c>
      <c r="AA3683">
        <v>0</v>
      </c>
      <c r="AB3683">
        <v>0</v>
      </c>
      <c r="AC3683">
        <v>3014.65</v>
      </c>
      <c r="AD3683" t="s">
        <v>52</v>
      </c>
      <c r="AE3683" t="s">
        <v>94</v>
      </c>
      <c r="AF3683" t="s">
        <v>95</v>
      </c>
      <c r="AG3683">
        <f t="shared" si="114"/>
        <v>1</v>
      </c>
      <c r="AH3683" t="str" cm="1">
        <f t="array" ref="AH3683">_xlfn.IFS(
X3683&lt;=20, "&lt;20",
AND(X3683&gt;=20, X3683&lt;50), "20-50",
AND(X3683&gt;=50, X3683&lt;100), "50-100",
X3683&gt;=100, "&gt;100"
)</f>
        <v>50-100</v>
      </c>
      <c r="AI3683">
        <f t="shared" si="115"/>
        <v>0</v>
      </c>
      <c r="AJ3683" t="str" cm="1">
        <f t="array" ref="AJ3683">_xlfn.IFS(
C3683&lt;=20, "&lt;20",
AND(C3683&gt;=20, C3683&lt;35), "20-35",
AND(C3683&gt;=35, C3683&lt;50), "35-50",
C3683&gt;=50, "50-100"
)</f>
        <v>35-50</v>
      </c>
      <c r="AK3683" t="str" cm="1">
        <f t="array" ref="AK3683">_xlfn.IFS(
G3683&lt;6, "&lt;6",
AND(G3683&gt;=6, G3683&lt;12), "6-12",
AND(G3683&gt;=12, G3683&lt;18), "12-18",  AND(G3683&gt;=18, G3683&lt;24), "18-24", G3683&gt;=24, "24-36")</f>
        <v>24-36</v>
      </c>
    </row>
    <row r="3684" spans="1:37" x14ac:dyDescent="0.3">
      <c r="A3684" t="s">
        <v>3784</v>
      </c>
      <c r="B3684" t="s">
        <v>44</v>
      </c>
      <c r="C3684">
        <v>35</v>
      </c>
      <c r="D3684" t="s">
        <v>37</v>
      </c>
      <c r="E3684" t="s">
        <v>335</v>
      </c>
      <c r="F3684">
        <v>12</v>
      </c>
      <c r="G3684">
        <v>9</v>
      </c>
      <c r="H3684" t="s">
        <v>36</v>
      </c>
      <c r="I3684" t="s">
        <v>37</v>
      </c>
      <c r="J3684" t="s">
        <v>34</v>
      </c>
      <c r="K3684" t="s">
        <v>37</v>
      </c>
      <c r="L3684" t="s">
        <v>50</v>
      </c>
      <c r="M3684" t="s">
        <v>34</v>
      </c>
      <c r="N3684" t="s">
        <v>34</v>
      </c>
      <c r="O3684" t="s">
        <v>34</v>
      </c>
      <c r="P3684" t="s">
        <v>34</v>
      </c>
      <c r="Q3684" t="s">
        <v>37</v>
      </c>
      <c r="R3684" t="s">
        <v>37</v>
      </c>
      <c r="S3684" t="s">
        <v>37</v>
      </c>
      <c r="T3684" t="s">
        <v>37</v>
      </c>
      <c r="U3684" t="s">
        <v>46</v>
      </c>
      <c r="V3684" t="s">
        <v>37</v>
      </c>
      <c r="W3684" t="s">
        <v>40</v>
      </c>
      <c r="X3684">
        <v>87.8</v>
      </c>
      <c r="Y3684">
        <v>2621.75</v>
      </c>
      <c r="Z3684">
        <v>0</v>
      </c>
      <c r="AA3684">
        <v>0</v>
      </c>
      <c r="AB3684">
        <v>974.98</v>
      </c>
      <c r="AC3684">
        <v>3596.73</v>
      </c>
      <c r="AD3684" t="s">
        <v>41</v>
      </c>
      <c r="AE3684" t="s">
        <v>42</v>
      </c>
      <c r="AF3684" t="s">
        <v>42</v>
      </c>
      <c r="AG3684">
        <f t="shared" si="114"/>
        <v>0</v>
      </c>
      <c r="AH3684" t="str" cm="1">
        <f t="array" ref="AH3684">_xlfn.IFS(
X3684&lt;=20, "&lt;20",
AND(X3684&gt;=20, X3684&lt;50), "20-50",
AND(X3684&gt;=50, X3684&lt;100), "50-100",
X3684&gt;=100, "&gt;100"
)</f>
        <v>50-100</v>
      </c>
      <c r="AI3684">
        <f t="shared" si="115"/>
        <v>0</v>
      </c>
      <c r="AJ3684" t="str" cm="1">
        <f t="array" ref="AJ3684">_xlfn.IFS(
C3684&lt;=20, "&lt;20",
AND(C3684&gt;=20, C3684&lt;35), "20-35",
AND(C3684&gt;=35, C3684&lt;50), "35-50",
C3684&gt;=50, "50-100"
)</f>
        <v>35-50</v>
      </c>
      <c r="AK3684" t="str" cm="1">
        <f t="array" ref="AK3684">_xlfn.IFS(
G3684&lt;6, "&lt;6",
AND(G3684&gt;=6, G3684&lt;12), "6-12",
AND(G3684&gt;=12, G3684&lt;18), "12-18",  AND(G3684&gt;=18, G3684&lt;24), "18-24", G3684&gt;=24, "24-36")</f>
        <v>6-12</v>
      </c>
    </row>
    <row r="3685" spans="1:37" x14ac:dyDescent="0.3">
      <c r="A3685" t="s">
        <v>3785</v>
      </c>
      <c r="B3685" t="s">
        <v>33</v>
      </c>
      <c r="C3685">
        <v>45</v>
      </c>
      <c r="D3685" t="s">
        <v>34</v>
      </c>
      <c r="E3685" t="s">
        <v>64</v>
      </c>
      <c r="F3685">
        <v>7</v>
      </c>
      <c r="G3685">
        <v>30</v>
      </c>
      <c r="H3685" t="s">
        <v>36</v>
      </c>
      <c r="I3685" t="s">
        <v>37</v>
      </c>
      <c r="J3685" t="s">
        <v>37</v>
      </c>
      <c r="K3685" t="s">
        <v>37</v>
      </c>
      <c r="L3685" t="s">
        <v>50</v>
      </c>
      <c r="M3685" t="s">
        <v>34</v>
      </c>
      <c r="N3685" t="s">
        <v>37</v>
      </c>
      <c r="O3685" t="s">
        <v>34</v>
      </c>
      <c r="P3685" t="s">
        <v>37</v>
      </c>
      <c r="Q3685" t="s">
        <v>34</v>
      </c>
      <c r="R3685" t="s">
        <v>37</v>
      </c>
      <c r="S3685" t="s">
        <v>37</v>
      </c>
      <c r="T3685" t="s">
        <v>37</v>
      </c>
      <c r="U3685" t="s">
        <v>39</v>
      </c>
      <c r="V3685" t="s">
        <v>34</v>
      </c>
      <c r="W3685" t="s">
        <v>51</v>
      </c>
      <c r="X3685">
        <v>97.75</v>
      </c>
      <c r="Y3685">
        <v>5043.2</v>
      </c>
      <c r="Z3685">
        <v>0</v>
      </c>
      <c r="AA3685">
        <v>0</v>
      </c>
      <c r="AB3685">
        <v>1745.82</v>
      </c>
      <c r="AC3685">
        <v>6789.02</v>
      </c>
      <c r="AD3685" t="s">
        <v>41</v>
      </c>
      <c r="AE3685" t="s">
        <v>42</v>
      </c>
      <c r="AF3685" t="s">
        <v>42</v>
      </c>
      <c r="AG3685">
        <f t="shared" si="114"/>
        <v>0</v>
      </c>
      <c r="AH3685" t="str" cm="1">
        <f t="array" ref="AH3685">_xlfn.IFS(
X3685&lt;=20, "&lt;20",
AND(X3685&gt;=20, X3685&lt;50), "20-50",
AND(X3685&gt;=50, X3685&lt;100), "50-100",
X3685&gt;=100, "&gt;100"
)</f>
        <v>50-100</v>
      </c>
      <c r="AI3685">
        <f t="shared" si="115"/>
        <v>0</v>
      </c>
      <c r="AJ3685" t="str" cm="1">
        <f t="array" ref="AJ3685">_xlfn.IFS(
C3685&lt;=20, "&lt;20",
AND(C3685&gt;=20, C3685&lt;35), "20-35",
AND(C3685&gt;=35, C3685&lt;50), "35-50",
C3685&gt;=50, "50-100"
)</f>
        <v>35-50</v>
      </c>
      <c r="AK3685" t="str" cm="1">
        <f t="array" ref="AK3685">_xlfn.IFS(
G3685&lt;6, "&lt;6",
AND(G3685&gt;=6, G3685&lt;12), "6-12",
AND(G3685&gt;=12, G3685&lt;18), "12-18",  AND(G3685&gt;=18, G3685&lt;24), "18-24", G3685&gt;=24, "24-36")</f>
        <v>24-36</v>
      </c>
    </row>
    <row r="3686" spans="1:37" x14ac:dyDescent="0.3">
      <c r="A3686" t="s">
        <v>3786</v>
      </c>
      <c r="B3686" t="s">
        <v>44</v>
      </c>
      <c r="C3686">
        <v>43</v>
      </c>
      <c r="D3686" t="s">
        <v>37</v>
      </c>
      <c r="E3686" t="s">
        <v>61</v>
      </c>
      <c r="F3686">
        <v>6</v>
      </c>
      <c r="G3686">
        <v>21</v>
      </c>
      <c r="H3686" t="s">
        <v>36</v>
      </c>
      <c r="I3686" t="s">
        <v>37</v>
      </c>
      <c r="J3686" t="s">
        <v>34</v>
      </c>
      <c r="K3686" t="s">
        <v>37</v>
      </c>
      <c r="L3686" t="s">
        <v>38</v>
      </c>
      <c r="M3686" t="s">
        <v>37</v>
      </c>
      <c r="N3686" t="s">
        <v>34</v>
      </c>
      <c r="O3686" t="s">
        <v>34</v>
      </c>
      <c r="P3686" t="s">
        <v>34</v>
      </c>
      <c r="Q3686" t="s">
        <v>34</v>
      </c>
      <c r="R3686" t="s">
        <v>34</v>
      </c>
      <c r="S3686" t="s">
        <v>34</v>
      </c>
      <c r="T3686" t="s">
        <v>34</v>
      </c>
      <c r="U3686" t="s">
        <v>46</v>
      </c>
      <c r="V3686" t="s">
        <v>37</v>
      </c>
      <c r="W3686" t="s">
        <v>51</v>
      </c>
      <c r="X3686">
        <v>49.4</v>
      </c>
      <c r="Y3686">
        <v>184.4</v>
      </c>
      <c r="Z3686">
        <v>0</v>
      </c>
      <c r="AA3686">
        <v>10</v>
      </c>
      <c r="AB3686">
        <v>39.08</v>
      </c>
      <c r="AC3686">
        <v>233.48</v>
      </c>
      <c r="AD3686" t="s">
        <v>52</v>
      </c>
      <c r="AE3686" t="s">
        <v>94</v>
      </c>
      <c r="AF3686" t="s">
        <v>95</v>
      </c>
      <c r="AG3686">
        <f t="shared" si="114"/>
        <v>1</v>
      </c>
      <c r="AH3686" t="str" cm="1">
        <f t="array" ref="AH3686">_xlfn.IFS(
X3686&lt;=20, "&lt;20",
AND(X3686&gt;=20, X3686&lt;50), "20-50",
AND(X3686&gt;=50, X3686&lt;100), "50-100",
X3686&gt;=100, "&gt;100"
)</f>
        <v>20-50</v>
      </c>
      <c r="AI3686">
        <f t="shared" si="115"/>
        <v>0</v>
      </c>
      <c r="AJ3686" t="str" cm="1">
        <f t="array" ref="AJ3686">_xlfn.IFS(
C3686&lt;=20, "&lt;20",
AND(C3686&gt;=20, C3686&lt;35), "20-35",
AND(C3686&gt;=35, C3686&lt;50), "35-50",
C3686&gt;=50, "50-100"
)</f>
        <v>35-50</v>
      </c>
      <c r="AK3686" t="str" cm="1">
        <f t="array" ref="AK3686">_xlfn.IFS(
G3686&lt;6, "&lt;6",
AND(G3686&gt;=6, G3686&lt;12), "6-12",
AND(G3686&gt;=12, G3686&lt;18), "12-18",  AND(G3686&gt;=18, G3686&lt;24), "18-24", G3686&gt;=24, "24-36")</f>
        <v>18-24</v>
      </c>
    </row>
    <row r="3687" spans="1:37" x14ac:dyDescent="0.3">
      <c r="A3687" t="s">
        <v>3787</v>
      </c>
      <c r="B3687" t="s">
        <v>33</v>
      </c>
      <c r="C3687">
        <v>31</v>
      </c>
      <c r="D3687" t="s">
        <v>34</v>
      </c>
      <c r="E3687" t="s">
        <v>130</v>
      </c>
      <c r="F3687">
        <v>11</v>
      </c>
      <c r="G3687">
        <v>13</v>
      </c>
      <c r="H3687" t="s">
        <v>36</v>
      </c>
      <c r="I3687" t="s">
        <v>37</v>
      </c>
      <c r="J3687" t="s">
        <v>34</v>
      </c>
      <c r="K3687" t="s">
        <v>34</v>
      </c>
      <c r="L3687" t="s">
        <v>34</v>
      </c>
      <c r="M3687" t="s">
        <v>34</v>
      </c>
      <c r="N3687" t="s">
        <v>34</v>
      </c>
      <c r="O3687" t="s">
        <v>34</v>
      </c>
      <c r="P3687" t="s">
        <v>34</v>
      </c>
      <c r="Q3687" t="s">
        <v>34</v>
      </c>
      <c r="R3687" t="s">
        <v>34</v>
      </c>
      <c r="S3687" t="s">
        <v>34</v>
      </c>
      <c r="T3687" t="s">
        <v>34</v>
      </c>
      <c r="U3687" t="s">
        <v>67</v>
      </c>
      <c r="V3687" t="s">
        <v>37</v>
      </c>
      <c r="W3687" t="s">
        <v>143</v>
      </c>
      <c r="X3687">
        <v>20.100000000000001</v>
      </c>
      <c r="Y3687">
        <v>936.85</v>
      </c>
      <c r="Z3687">
        <v>0</v>
      </c>
      <c r="AA3687">
        <v>0</v>
      </c>
      <c r="AB3687">
        <v>685.86</v>
      </c>
      <c r="AC3687">
        <v>1622.71</v>
      </c>
      <c r="AD3687" t="s">
        <v>41</v>
      </c>
      <c r="AE3687" t="s">
        <v>42</v>
      </c>
      <c r="AF3687" t="s">
        <v>42</v>
      </c>
      <c r="AG3687">
        <f t="shared" si="114"/>
        <v>0</v>
      </c>
      <c r="AH3687" t="str" cm="1">
        <f t="array" ref="AH3687">_xlfn.IFS(
X3687&lt;=20, "&lt;20",
AND(X3687&gt;=20, X3687&lt;50), "20-50",
AND(X3687&gt;=50, X3687&lt;100), "50-100",
X3687&gt;=100, "&gt;100"
)</f>
        <v>20-50</v>
      </c>
      <c r="AI3687">
        <f t="shared" si="115"/>
        <v>0</v>
      </c>
      <c r="AJ3687" t="str" cm="1">
        <f t="array" ref="AJ3687">_xlfn.IFS(
C3687&lt;=20, "&lt;20",
AND(C3687&gt;=20, C3687&lt;35), "20-35",
AND(C3687&gt;=35, C3687&lt;50), "35-50",
C3687&gt;=50, "50-100"
)</f>
        <v>20-35</v>
      </c>
      <c r="AK3687" t="str" cm="1">
        <f t="array" ref="AK3687">_xlfn.IFS(
G3687&lt;6, "&lt;6",
AND(G3687&gt;=6, G3687&lt;12), "6-12",
AND(G3687&gt;=12, G3687&lt;18), "12-18",  AND(G3687&gt;=18, G3687&lt;24), "18-24", G3687&gt;=24, "24-36")</f>
        <v>12-18</v>
      </c>
    </row>
    <row r="3688" spans="1:37" x14ac:dyDescent="0.3">
      <c r="A3688" t="s">
        <v>3788</v>
      </c>
      <c r="B3688" t="s">
        <v>44</v>
      </c>
      <c r="C3688">
        <v>39</v>
      </c>
      <c r="D3688" t="s">
        <v>37</v>
      </c>
      <c r="E3688" t="s">
        <v>76</v>
      </c>
      <c r="F3688">
        <v>4</v>
      </c>
      <c r="G3688">
        <v>19</v>
      </c>
      <c r="H3688" t="s">
        <v>36</v>
      </c>
      <c r="I3688" t="s">
        <v>37</v>
      </c>
      <c r="J3688" t="s">
        <v>37</v>
      </c>
      <c r="K3688" t="s">
        <v>34</v>
      </c>
      <c r="L3688" t="s">
        <v>34</v>
      </c>
      <c r="M3688" t="s">
        <v>34</v>
      </c>
      <c r="N3688" t="s">
        <v>34</v>
      </c>
      <c r="O3688" t="s">
        <v>34</v>
      </c>
      <c r="P3688" t="s">
        <v>34</v>
      </c>
      <c r="Q3688" t="s">
        <v>34</v>
      </c>
      <c r="R3688" t="s">
        <v>34</v>
      </c>
      <c r="S3688" t="s">
        <v>34</v>
      </c>
      <c r="T3688" t="s">
        <v>34</v>
      </c>
      <c r="U3688" t="s">
        <v>67</v>
      </c>
      <c r="V3688" t="s">
        <v>34</v>
      </c>
      <c r="W3688" t="s">
        <v>51</v>
      </c>
      <c r="X3688">
        <v>24.55</v>
      </c>
      <c r="Y3688">
        <v>1750.7</v>
      </c>
      <c r="Z3688">
        <v>0</v>
      </c>
      <c r="AA3688">
        <v>0</v>
      </c>
      <c r="AB3688">
        <v>646.55999999999995</v>
      </c>
      <c r="AC3688">
        <v>2397.2600000000002</v>
      </c>
      <c r="AD3688" t="s">
        <v>41</v>
      </c>
      <c r="AE3688" t="s">
        <v>42</v>
      </c>
      <c r="AF3688" t="s">
        <v>42</v>
      </c>
      <c r="AG3688">
        <f t="shared" si="114"/>
        <v>0</v>
      </c>
      <c r="AH3688" t="str" cm="1">
        <f t="array" ref="AH3688">_xlfn.IFS(
X3688&lt;=20, "&lt;20",
AND(X3688&gt;=20, X3688&lt;50), "20-50",
AND(X3688&gt;=50, X3688&lt;100), "50-100",
X3688&gt;=100, "&gt;100"
)</f>
        <v>20-50</v>
      </c>
      <c r="AI3688">
        <f t="shared" si="115"/>
        <v>0</v>
      </c>
      <c r="AJ3688" t="str" cm="1">
        <f t="array" ref="AJ3688">_xlfn.IFS(
C3688&lt;=20, "&lt;20",
AND(C3688&gt;=20, C3688&lt;35), "20-35",
AND(C3688&gt;=35, C3688&lt;50), "35-50",
C3688&gt;=50, "50-100"
)</f>
        <v>35-50</v>
      </c>
      <c r="AK3688" t="str" cm="1">
        <f t="array" ref="AK3688">_xlfn.IFS(
G3688&lt;6, "&lt;6",
AND(G3688&gt;=6, G3688&lt;12), "6-12",
AND(G3688&gt;=12, G3688&lt;18), "12-18",  AND(G3688&gt;=18, G3688&lt;24), "18-24", G3688&gt;=24, "24-36")</f>
        <v>18-24</v>
      </c>
    </row>
    <row r="3689" spans="1:37" x14ac:dyDescent="0.3">
      <c r="A3689" t="s">
        <v>3789</v>
      </c>
      <c r="B3689" t="s">
        <v>33</v>
      </c>
      <c r="C3689">
        <v>22</v>
      </c>
      <c r="D3689" t="s">
        <v>34</v>
      </c>
      <c r="E3689" t="s">
        <v>74</v>
      </c>
      <c r="F3689">
        <v>13</v>
      </c>
      <c r="G3689">
        <v>6</v>
      </c>
      <c r="H3689" t="s">
        <v>70</v>
      </c>
      <c r="I3689" t="s">
        <v>37</v>
      </c>
      <c r="J3689" t="s">
        <v>34</v>
      </c>
      <c r="K3689" t="s">
        <v>37</v>
      </c>
      <c r="L3689" t="s">
        <v>50</v>
      </c>
      <c r="M3689" t="s">
        <v>37</v>
      </c>
      <c r="N3689" t="s">
        <v>34</v>
      </c>
      <c r="O3689" t="s">
        <v>37</v>
      </c>
      <c r="P3689" t="s">
        <v>34</v>
      </c>
      <c r="Q3689" t="s">
        <v>34</v>
      </c>
      <c r="R3689" t="s">
        <v>34</v>
      </c>
      <c r="S3689" t="s">
        <v>37</v>
      </c>
      <c r="T3689" t="s">
        <v>37</v>
      </c>
      <c r="U3689" t="s">
        <v>39</v>
      </c>
      <c r="V3689" t="s">
        <v>37</v>
      </c>
      <c r="W3689" t="s">
        <v>40</v>
      </c>
      <c r="X3689">
        <v>81.150000000000006</v>
      </c>
      <c r="Y3689">
        <v>5224.5</v>
      </c>
      <c r="Z3689">
        <v>0</v>
      </c>
      <c r="AA3689">
        <v>0</v>
      </c>
      <c r="AB3689">
        <v>2174.13</v>
      </c>
      <c r="AC3689">
        <v>7398.63</v>
      </c>
      <c r="AD3689" t="s">
        <v>41</v>
      </c>
      <c r="AE3689" t="s">
        <v>42</v>
      </c>
      <c r="AF3689" t="s">
        <v>42</v>
      </c>
      <c r="AG3689">
        <f t="shared" si="114"/>
        <v>0</v>
      </c>
      <c r="AH3689" t="str" cm="1">
        <f t="array" ref="AH3689">_xlfn.IFS(
X3689&lt;=20, "&lt;20",
AND(X3689&gt;=20, X3689&lt;50), "20-50",
AND(X3689&gt;=50, X3689&lt;100), "50-100",
X3689&gt;=100, "&gt;100"
)</f>
        <v>50-100</v>
      </c>
      <c r="AI3689">
        <f t="shared" si="115"/>
        <v>0</v>
      </c>
      <c r="AJ3689" t="str" cm="1">
        <f t="array" ref="AJ3689">_xlfn.IFS(
C3689&lt;=20, "&lt;20",
AND(C3689&gt;=20, C3689&lt;35), "20-35",
AND(C3689&gt;=35, C3689&lt;50), "35-50",
C3689&gt;=50, "50-100"
)</f>
        <v>20-35</v>
      </c>
      <c r="AK3689" t="str" cm="1">
        <f t="array" ref="AK3689">_xlfn.IFS(
G3689&lt;6, "&lt;6",
AND(G3689&gt;=6, G3689&lt;12), "6-12",
AND(G3689&gt;=12, G3689&lt;18), "12-18",  AND(G3689&gt;=18, G3689&lt;24), "18-24", G3689&gt;=24, "24-36")</f>
        <v>6-12</v>
      </c>
    </row>
    <row r="3690" spans="1:37" x14ac:dyDescent="0.3">
      <c r="A3690" t="s">
        <v>3790</v>
      </c>
      <c r="B3690" t="s">
        <v>44</v>
      </c>
      <c r="C3690">
        <v>76</v>
      </c>
      <c r="D3690" t="s">
        <v>34</v>
      </c>
      <c r="E3690" t="s">
        <v>56</v>
      </c>
      <c r="F3690">
        <v>2</v>
      </c>
      <c r="G3690">
        <v>17</v>
      </c>
      <c r="H3690" t="s">
        <v>70</v>
      </c>
      <c r="I3690" t="s">
        <v>37</v>
      </c>
      <c r="J3690" t="s">
        <v>37</v>
      </c>
      <c r="K3690" t="s">
        <v>37</v>
      </c>
      <c r="L3690" t="s">
        <v>50</v>
      </c>
      <c r="M3690" t="s">
        <v>37</v>
      </c>
      <c r="N3690" t="s">
        <v>34</v>
      </c>
      <c r="O3690" t="s">
        <v>34</v>
      </c>
      <c r="P3690" t="s">
        <v>34</v>
      </c>
      <c r="Q3690" t="s">
        <v>37</v>
      </c>
      <c r="R3690" t="s">
        <v>37</v>
      </c>
      <c r="S3690" t="s">
        <v>34</v>
      </c>
      <c r="T3690" t="s">
        <v>37</v>
      </c>
      <c r="U3690" t="s">
        <v>39</v>
      </c>
      <c r="V3690" t="s">
        <v>37</v>
      </c>
      <c r="W3690" t="s">
        <v>51</v>
      </c>
      <c r="X3690">
        <v>101.4</v>
      </c>
      <c r="Y3690">
        <v>6176.6</v>
      </c>
      <c r="Z3690">
        <v>0</v>
      </c>
      <c r="AA3690">
        <v>0</v>
      </c>
      <c r="AB3690">
        <v>2935.2</v>
      </c>
      <c r="AC3690">
        <v>9111.7999999999993</v>
      </c>
      <c r="AD3690" t="s">
        <v>41</v>
      </c>
      <c r="AE3690" t="s">
        <v>42</v>
      </c>
      <c r="AF3690" t="s">
        <v>42</v>
      </c>
      <c r="AG3690">
        <f t="shared" si="114"/>
        <v>0</v>
      </c>
      <c r="AH3690" t="str" cm="1">
        <f t="array" ref="AH3690">_xlfn.IFS(
X3690&lt;=20, "&lt;20",
AND(X3690&gt;=20, X3690&lt;50), "20-50",
AND(X3690&gt;=50, X3690&lt;100), "50-100",
X3690&gt;=100, "&gt;100"
)</f>
        <v>&gt;100</v>
      </c>
      <c r="AI3690">
        <f t="shared" si="115"/>
        <v>0</v>
      </c>
      <c r="AJ3690" t="str" cm="1">
        <f t="array" ref="AJ3690">_xlfn.IFS(
C3690&lt;=20, "&lt;20",
AND(C3690&gt;=20, C3690&lt;35), "20-35",
AND(C3690&gt;=35, C3690&lt;50), "35-50",
C3690&gt;=50, "50-100"
)</f>
        <v>50-100</v>
      </c>
      <c r="AK3690" t="str" cm="1">
        <f t="array" ref="AK3690">_xlfn.IFS(
G3690&lt;6, "&lt;6",
AND(G3690&gt;=6, G3690&lt;12), "6-12",
AND(G3690&gt;=12, G3690&lt;18), "12-18",  AND(G3690&gt;=18, G3690&lt;24), "18-24", G3690&gt;=24, "24-36")</f>
        <v>12-18</v>
      </c>
    </row>
    <row r="3691" spans="1:37" x14ac:dyDescent="0.3">
      <c r="A3691" t="s">
        <v>3791</v>
      </c>
      <c r="B3691" t="s">
        <v>44</v>
      </c>
      <c r="C3691">
        <v>59</v>
      </c>
      <c r="D3691" t="s">
        <v>34</v>
      </c>
      <c r="E3691" t="s">
        <v>45</v>
      </c>
      <c r="F3691">
        <v>3</v>
      </c>
      <c r="G3691">
        <v>34</v>
      </c>
      <c r="H3691" t="s">
        <v>36</v>
      </c>
      <c r="I3691" t="s">
        <v>37</v>
      </c>
      <c r="J3691" t="s">
        <v>37</v>
      </c>
      <c r="K3691" t="s">
        <v>37</v>
      </c>
      <c r="L3691" t="s">
        <v>50</v>
      </c>
      <c r="M3691" t="s">
        <v>37</v>
      </c>
      <c r="N3691" t="s">
        <v>34</v>
      </c>
      <c r="O3691" t="s">
        <v>34</v>
      </c>
      <c r="P3691" t="s">
        <v>34</v>
      </c>
      <c r="Q3691" t="s">
        <v>37</v>
      </c>
      <c r="R3691" t="s">
        <v>37</v>
      </c>
      <c r="S3691" t="s">
        <v>37</v>
      </c>
      <c r="T3691" t="s">
        <v>37</v>
      </c>
      <c r="U3691" t="s">
        <v>46</v>
      </c>
      <c r="V3691" t="s">
        <v>37</v>
      </c>
      <c r="W3691" t="s">
        <v>51</v>
      </c>
      <c r="X3691">
        <v>100.25</v>
      </c>
      <c r="Y3691">
        <v>1064.6500000000001</v>
      </c>
      <c r="Z3691">
        <v>0</v>
      </c>
      <c r="AA3691">
        <v>0</v>
      </c>
      <c r="AB3691">
        <v>244.8</v>
      </c>
      <c r="AC3691">
        <v>1309.45</v>
      </c>
      <c r="AD3691" t="s">
        <v>52</v>
      </c>
      <c r="AE3691" t="s">
        <v>100</v>
      </c>
      <c r="AF3691" t="s">
        <v>308</v>
      </c>
      <c r="AG3691">
        <f t="shared" si="114"/>
        <v>1</v>
      </c>
      <c r="AH3691" t="str" cm="1">
        <f t="array" ref="AH3691">_xlfn.IFS(
X3691&lt;=20, "&lt;20",
AND(X3691&gt;=20, X3691&lt;50), "20-50",
AND(X3691&gt;=50, X3691&lt;100), "50-100",
X3691&gt;=100, "&gt;100"
)</f>
        <v>&gt;100</v>
      </c>
      <c r="AI3691">
        <f t="shared" si="115"/>
        <v>0</v>
      </c>
      <c r="AJ3691" t="str" cm="1">
        <f t="array" ref="AJ3691">_xlfn.IFS(
C3691&lt;=20, "&lt;20",
AND(C3691&gt;=20, C3691&lt;35), "20-35",
AND(C3691&gt;=35, C3691&lt;50), "35-50",
C3691&gt;=50, "50-100"
)</f>
        <v>50-100</v>
      </c>
      <c r="AK3691" t="str" cm="1">
        <f t="array" ref="AK3691">_xlfn.IFS(
G3691&lt;6, "&lt;6",
AND(G3691&gt;=6, G3691&lt;12), "6-12",
AND(G3691&gt;=12, G3691&lt;18), "12-18",  AND(G3691&gt;=18, G3691&lt;24), "18-24", G3691&gt;=24, "24-36")</f>
        <v>24-36</v>
      </c>
    </row>
    <row r="3692" spans="1:37" x14ac:dyDescent="0.3">
      <c r="A3692" t="s">
        <v>3792</v>
      </c>
      <c r="B3692" t="s">
        <v>33</v>
      </c>
      <c r="C3692">
        <v>59</v>
      </c>
      <c r="D3692" t="s">
        <v>34</v>
      </c>
      <c r="E3692" t="s">
        <v>61</v>
      </c>
      <c r="F3692">
        <v>9</v>
      </c>
      <c r="G3692">
        <v>2</v>
      </c>
      <c r="H3692" t="s">
        <v>49</v>
      </c>
      <c r="I3692" t="s">
        <v>37</v>
      </c>
      <c r="J3692" t="s">
        <v>37</v>
      </c>
      <c r="K3692" t="s">
        <v>37</v>
      </c>
      <c r="L3692" t="s">
        <v>50</v>
      </c>
      <c r="M3692" t="s">
        <v>34</v>
      </c>
      <c r="N3692" t="s">
        <v>34</v>
      </c>
      <c r="O3692" t="s">
        <v>37</v>
      </c>
      <c r="P3692" t="s">
        <v>34</v>
      </c>
      <c r="Q3692" t="s">
        <v>37</v>
      </c>
      <c r="R3692" t="s">
        <v>37</v>
      </c>
      <c r="S3692" t="s">
        <v>37</v>
      </c>
      <c r="T3692" t="s">
        <v>37</v>
      </c>
      <c r="U3692" t="s">
        <v>46</v>
      </c>
      <c r="V3692" t="s">
        <v>37</v>
      </c>
      <c r="W3692" t="s">
        <v>51</v>
      </c>
      <c r="X3692">
        <v>101.55</v>
      </c>
      <c r="Y3692">
        <v>298.35000000000002</v>
      </c>
      <c r="Z3692">
        <v>0</v>
      </c>
      <c r="AA3692">
        <v>0</v>
      </c>
      <c r="AB3692">
        <v>65.58</v>
      </c>
      <c r="AC3692">
        <v>363.93</v>
      </c>
      <c r="AD3692" t="s">
        <v>52</v>
      </c>
      <c r="AE3692" t="s">
        <v>58</v>
      </c>
      <c r="AF3692" t="s">
        <v>62</v>
      </c>
      <c r="AG3692">
        <f t="shared" si="114"/>
        <v>1</v>
      </c>
      <c r="AH3692" t="str" cm="1">
        <f t="array" ref="AH3692">_xlfn.IFS(
X3692&lt;=20, "&lt;20",
AND(X3692&gt;=20, X3692&lt;50), "20-50",
AND(X3692&gt;=50, X3692&lt;100), "50-100",
X3692&gt;=100, "&gt;100"
)</f>
        <v>&gt;100</v>
      </c>
      <c r="AI3692">
        <f t="shared" si="115"/>
        <v>0</v>
      </c>
      <c r="AJ3692" t="str" cm="1">
        <f t="array" ref="AJ3692">_xlfn.IFS(
C3692&lt;=20, "&lt;20",
AND(C3692&gt;=20, C3692&lt;35), "20-35",
AND(C3692&gt;=35, C3692&lt;50), "35-50",
C3692&gt;=50, "50-100"
)</f>
        <v>50-100</v>
      </c>
      <c r="AK3692" t="str" cm="1">
        <f t="array" ref="AK3692">_xlfn.IFS(
G3692&lt;6, "&lt;6",
AND(G3692&gt;=6, G3692&lt;12), "6-12",
AND(G3692&gt;=12, G3692&lt;18), "12-18",  AND(G3692&gt;=18, G3692&lt;24), "18-24", G3692&gt;=24, "24-36")</f>
        <v>&lt;6</v>
      </c>
    </row>
    <row r="3693" spans="1:37" x14ac:dyDescent="0.3">
      <c r="A3693" t="s">
        <v>3793</v>
      </c>
      <c r="B3693" t="s">
        <v>44</v>
      </c>
      <c r="C3693">
        <v>27</v>
      </c>
      <c r="D3693" t="s">
        <v>34</v>
      </c>
      <c r="E3693" t="s">
        <v>76</v>
      </c>
      <c r="F3693">
        <v>7</v>
      </c>
      <c r="G3693">
        <v>18</v>
      </c>
      <c r="H3693" t="s">
        <v>110</v>
      </c>
      <c r="I3693" t="s">
        <v>37</v>
      </c>
      <c r="J3693" t="s">
        <v>37</v>
      </c>
      <c r="K3693" t="s">
        <v>37</v>
      </c>
      <c r="L3693" t="s">
        <v>50</v>
      </c>
      <c r="M3693" t="s">
        <v>34</v>
      </c>
      <c r="N3693" t="s">
        <v>37</v>
      </c>
      <c r="O3693" t="s">
        <v>34</v>
      </c>
      <c r="P3693" t="s">
        <v>34</v>
      </c>
      <c r="Q3693" t="s">
        <v>34</v>
      </c>
      <c r="R3693" t="s">
        <v>34</v>
      </c>
      <c r="S3693" t="s">
        <v>34</v>
      </c>
      <c r="T3693" t="s">
        <v>37</v>
      </c>
      <c r="U3693" t="s">
        <v>46</v>
      </c>
      <c r="V3693" t="s">
        <v>37</v>
      </c>
      <c r="W3693" t="s">
        <v>51</v>
      </c>
      <c r="X3693">
        <v>80.349999999999994</v>
      </c>
      <c r="Y3693">
        <v>2596.15</v>
      </c>
      <c r="Z3693">
        <v>0</v>
      </c>
      <c r="AA3693">
        <v>0</v>
      </c>
      <c r="AB3693">
        <v>47.68</v>
      </c>
      <c r="AC3693">
        <v>2643.83</v>
      </c>
      <c r="AD3693" t="s">
        <v>52</v>
      </c>
      <c r="AE3693" t="s">
        <v>53</v>
      </c>
      <c r="AF3693" t="s">
        <v>54</v>
      </c>
      <c r="AG3693">
        <f t="shared" si="114"/>
        <v>1</v>
      </c>
      <c r="AH3693" t="str" cm="1">
        <f t="array" ref="AH3693">_xlfn.IFS(
X3693&lt;=20, "&lt;20",
AND(X3693&gt;=20, X3693&lt;50), "20-50",
AND(X3693&gt;=50, X3693&lt;100), "50-100",
X3693&gt;=100, "&gt;100"
)</f>
        <v>50-100</v>
      </c>
      <c r="AI3693">
        <f t="shared" si="115"/>
        <v>0</v>
      </c>
      <c r="AJ3693" t="str" cm="1">
        <f t="array" ref="AJ3693">_xlfn.IFS(
C3693&lt;=20, "&lt;20",
AND(C3693&gt;=20, C3693&lt;35), "20-35",
AND(C3693&gt;=35, C3693&lt;50), "35-50",
C3693&gt;=50, "50-100"
)</f>
        <v>20-35</v>
      </c>
      <c r="AK3693" t="str" cm="1">
        <f t="array" ref="AK3693">_xlfn.IFS(
G3693&lt;6, "&lt;6",
AND(G3693&gt;=6, G3693&lt;12), "6-12",
AND(G3693&gt;=12, G3693&lt;18), "12-18",  AND(G3693&gt;=18, G3693&lt;24), "18-24", G3693&gt;=24, "24-36")</f>
        <v>18-24</v>
      </c>
    </row>
    <row r="3694" spans="1:37" x14ac:dyDescent="0.3">
      <c r="A3694" t="s">
        <v>3794</v>
      </c>
      <c r="B3694" t="s">
        <v>44</v>
      </c>
      <c r="C3694">
        <v>28</v>
      </c>
      <c r="D3694" t="s">
        <v>34</v>
      </c>
      <c r="E3694" t="s">
        <v>45</v>
      </c>
      <c r="F3694">
        <v>6</v>
      </c>
      <c r="G3694">
        <v>30</v>
      </c>
      <c r="H3694" t="s">
        <v>36</v>
      </c>
      <c r="I3694" t="s">
        <v>37</v>
      </c>
      <c r="J3694" t="s">
        <v>37</v>
      </c>
      <c r="K3694" t="s">
        <v>37</v>
      </c>
      <c r="L3694" t="s">
        <v>50</v>
      </c>
      <c r="M3694" t="s">
        <v>34</v>
      </c>
      <c r="N3694" t="s">
        <v>34</v>
      </c>
      <c r="O3694" t="s">
        <v>37</v>
      </c>
      <c r="P3694" t="s">
        <v>37</v>
      </c>
      <c r="Q3694" t="s">
        <v>37</v>
      </c>
      <c r="R3694" t="s">
        <v>34</v>
      </c>
      <c r="S3694" t="s">
        <v>34</v>
      </c>
      <c r="T3694" t="s">
        <v>37</v>
      </c>
      <c r="U3694" t="s">
        <v>46</v>
      </c>
      <c r="V3694" t="s">
        <v>34</v>
      </c>
      <c r="W3694" t="s">
        <v>51</v>
      </c>
      <c r="X3694">
        <v>95.5</v>
      </c>
      <c r="Y3694">
        <v>3418.2</v>
      </c>
      <c r="Z3694">
        <v>0</v>
      </c>
      <c r="AA3694">
        <v>0</v>
      </c>
      <c r="AB3694">
        <v>1596.7</v>
      </c>
      <c r="AC3694">
        <v>5014.8999999999996</v>
      </c>
      <c r="AD3694" t="s">
        <v>41</v>
      </c>
      <c r="AE3694" t="s">
        <v>42</v>
      </c>
      <c r="AF3694" t="s">
        <v>42</v>
      </c>
      <c r="AG3694">
        <f t="shared" si="114"/>
        <v>0</v>
      </c>
      <c r="AH3694" t="str" cm="1">
        <f t="array" ref="AH3694">_xlfn.IFS(
X3694&lt;=20, "&lt;20",
AND(X3694&gt;=20, X3694&lt;50), "20-50",
AND(X3694&gt;=50, X3694&lt;100), "50-100",
X3694&gt;=100, "&gt;100"
)</f>
        <v>50-100</v>
      </c>
      <c r="AI3694">
        <f t="shared" si="115"/>
        <v>0</v>
      </c>
      <c r="AJ3694" t="str" cm="1">
        <f t="array" ref="AJ3694">_xlfn.IFS(
C3694&lt;=20, "&lt;20",
AND(C3694&gt;=20, C3694&lt;35), "20-35",
AND(C3694&gt;=35, C3694&lt;50), "35-50",
C3694&gt;=50, "50-100"
)</f>
        <v>20-35</v>
      </c>
      <c r="AK3694" t="str" cm="1">
        <f t="array" ref="AK3694">_xlfn.IFS(
G3694&lt;6, "&lt;6",
AND(G3694&gt;=6, G3694&lt;12), "6-12",
AND(G3694&gt;=12, G3694&lt;18), "12-18",  AND(G3694&gt;=18, G3694&lt;24), "18-24", G3694&gt;=24, "24-36")</f>
        <v>24-36</v>
      </c>
    </row>
    <row r="3695" spans="1:37" x14ac:dyDescent="0.3">
      <c r="A3695" t="s">
        <v>3795</v>
      </c>
      <c r="B3695" t="s">
        <v>33</v>
      </c>
      <c r="C3695">
        <v>67</v>
      </c>
      <c r="D3695" t="s">
        <v>34</v>
      </c>
      <c r="E3695" t="s">
        <v>136</v>
      </c>
      <c r="F3695">
        <v>2</v>
      </c>
      <c r="G3695">
        <v>1</v>
      </c>
      <c r="H3695" t="s">
        <v>36</v>
      </c>
      <c r="I3695" t="s">
        <v>37</v>
      </c>
      <c r="J3695" t="s">
        <v>37</v>
      </c>
      <c r="K3695" t="s">
        <v>37</v>
      </c>
      <c r="L3695" t="s">
        <v>50</v>
      </c>
      <c r="M3695" t="s">
        <v>34</v>
      </c>
      <c r="N3695" t="s">
        <v>37</v>
      </c>
      <c r="O3695" t="s">
        <v>37</v>
      </c>
      <c r="P3695" t="s">
        <v>37</v>
      </c>
      <c r="Q3695" t="s">
        <v>37</v>
      </c>
      <c r="R3695" t="s">
        <v>37</v>
      </c>
      <c r="S3695" t="s">
        <v>37</v>
      </c>
      <c r="T3695" t="s">
        <v>34</v>
      </c>
      <c r="U3695" t="s">
        <v>67</v>
      </c>
      <c r="V3695" t="s">
        <v>37</v>
      </c>
      <c r="W3695" t="s">
        <v>51</v>
      </c>
      <c r="X3695">
        <v>111.65</v>
      </c>
      <c r="Y3695">
        <v>8022.85</v>
      </c>
      <c r="Z3695">
        <v>0</v>
      </c>
      <c r="AA3695">
        <v>110</v>
      </c>
      <c r="AB3695">
        <v>1218.24</v>
      </c>
      <c r="AC3695">
        <v>9351.09</v>
      </c>
      <c r="AD3695" t="s">
        <v>41</v>
      </c>
      <c r="AE3695" t="s">
        <v>42</v>
      </c>
      <c r="AF3695" t="s">
        <v>42</v>
      </c>
      <c r="AG3695">
        <f t="shared" si="114"/>
        <v>0</v>
      </c>
      <c r="AH3695" t="str" cm="1">
        <f t="array" ref="AH3695">_xlfn.IFS(
X3695&lt;=20, "&lt;20",
AND(X3695&gt;=20, X3695&lt;50), "20-50",
AND(X3695&gt;=50, X3695&lt;100), "50-100",
X3695&gt;=100, "&gt;100"
)</f>
        <v>&gt;100</v>
      </c>
      <c r="AI3695">
        <f t="shared" si="115"/>
        <v>0</v>
      </c>
      <c r="AJ3695" t="str" cm="1">
        <f t="array" ref="AJ3695">_xlfn.IFS(
C3695&lt;=20, "&lt;20",
AND(C3695&gt;=20, C3695&lt;35), "20-35",
AND(C3695&gt;=35, C3695&lt;50), "35-50",
C3695&gt;=50, "50-100"
)</f>
        <v>50-100</v>
      </c>
      <c r="AK3695" t="str" cm="1">
        <f t="array" ref="AK3695">_xlfn.IFS(
G3695&lt;6, "&lt;6",
AND(G3695&gt;=6, G3695&lt;12), "6-12",
AND(G3695&gt;=12, G3695&lt;18), "12-18",  AND(G3695&gt;=18, G3695&lt;24), "18-24", G3695&gt;=24, "24-36")</f>
        <v>&lt;6</v>
      </c>
    </row>
    <row r="3696" spans="1:37" x14ac:dyDescent="0.3">
      <c r="A3696" t="s">
        <v>3796</v>
      </c>
      <c r="B3696" t="s">
        <v>44</v>
      </c>
      <c r="C3696">
        <v>18</v>
      </c>
      <c r="D3696" t="s">
        <v>34</v>
      </c>
      <c r="E3696" t="s">
        <v>69</v>
      </c>
      <c r="F3696">
        <v>13</v>
      </c>
      <c r="G3696">
        <v>4</v>
      </c>
      <c r="H3696" t="s">
        <v>70</v>
      </c>
      <c r="I3696" t="s">
        <v>37</v>
      </c>
      <c r="J3696" t="s">
        <v>34</v>
      </c>
      <c r="K3696" t="s">
        <v>37</v>
      </c>
      <c r="L3696" t="s">
        <v>72</v>
      </c>
      <c r="M3696" t="s">
        <v>34</v>
      </c>
      <c r="N3696" t="s">
        <v>37</v>
      </c>
      <c r="O3696" t="s">
        <v>37</v>
      </c>
      <c r="P3696" t="s">
        <v>34</v>
      </c>
      <c r="Q3696" t="s">
        <v>34</v>
      </c>
      <c r="R3696" t="s">
        <v>34</v>
      </c>
      <c r="S3696" t="s">
        <v>37</v>
      </c>
      <c r="T3696" t="s">
        <v>37</v>
      </c>
      <c r="U3696" t="s">
        <v>39</v>
      </c>
      <c r="V3696" t="s">
        <v>37</v>
      </c>
      <c r="W3696" t="s">
        <v>40</v>
      </c>
      <c r="X3696">
        <v>55.8</v>
      </c>
      <c r="Y3696">
        <v>2651.2</v>
      </c>
      <c r="Z3696">
        <v>0</v>
      </c>
      <c r="AA3696">
        <v>0</v>
      </c>
      <c r="AB3696">
        <v>1838.4</v>
      </c>
      <c r="AC3696">
        <v>4489.6000000000004</v>
      </c>
      <c r="AD3696" t="s">
        <v>41</v>
      </c>
      <c r="AE3696" t="s">
        <v>42</v>
      </c>
      <c r="AF3696" t="s">
        <v>42</v>
      </c>
      <c r="AG3696">
        <f t="shared" si="114"/>
        <v>0</v>
      </c>
      <c r="AH3696" t="str" cm="1">
        <f t="array" ref="AH3696">_xlfn.IFS(
X3696&lt;=20, "&lt;20",
AND(X3696&gt;=20, X3696&lt;50), "20-50",
AND(X3696&gt;=50, X3696&lt;100), "50-100",
X3696&gt;=100, "&gt;100"
)</f>
        <v>50-100</v>
      </c>
      <c r="AI3696">
        <f t="shared" si="115"/>
        <v>0</v>
      </c>
      <c r="AJ3696" t="str" cm="1">
        <f t="array" ref="AJ3696">_xlfn.IFS(
C3696&lt;=20, "&lt;20",
AND(C3696&gt;=20, C3696&lt;35), "20-35",
AND(C3696&gt;=35, C3696&lt;50), "35-50",
C3696&gt;=50, "50-100"
)</f>
        <v>&lt;20</v>
      </c>
      <c r="AK3696" t="str" cm="1">
        <f t="array" ref="AK3696">_xlfn.IFS(
G3696&lt;6, "&lt;6",
AND(G3696&gt;=6, G3696&lt;12), "6-12",
AND(G3696&gt;=12, G3696&lt;18), "12-18",  AND(G3696&gt;=18, G3696&lt;24), "18-24", G3696&gt;=24, "24-36")</f>
        <v>&lt;6</v>
      </c>
    </row>
    <row r="3697" spans="1:37" x14ac:dyDescent="0.3">
      <c r="A3697" t="s">
        <v>3797</v>
      </c>
      <c r="B3697" t="s">
        <v>44</v>
      </c>
      <c r="C3697">
        <v>82</v>
      </c>
      <c r="D3697" t="s">
        <v>34</v>
      </c>
      <c r="E3697" t="s">
        <v>56</v>
      </c>
      <c r="F3697">
        <v>8</v>
      </c>
      <c r="G3697">
        <v>19</v>
      </c>
      <c r="H3697" t="s">
        <v>110</v>
      </c>
      <c r="I3697" t="s">
        <v>37</v>
      </c>
      <c r="J3697" t="s">
        <v>37</v>
      </c>
      <c r="K3697" t="s">
        <v>37</v>
      </c>
      <c r="L3697" t="s">
        <v>50</v>
      </c>
      <c r="M3697" t="s">
        <v>34</v>
      </c>
      <c r="N3697" t="s">
        <v>34</v>
      </c>
      <c r="O3697" t="s">
        <v>34</v>
      </c>
      <c r="P3697" t="s">
        <v>34</v>
      </c>
      <c r="Q3697" t="s">
        <v>37</v>
      </c>
      <c r="R3697" t="s">
        <v>34</v>
      </c>
      <c r="S3697" t="s">
        <v>34</v>
      </c>
      <c r="T3697" t="s">
        <v>37</v>
      </c>
      <c r="U3697" t="s">
        <v>46</v>
      </c>
      <c r="V3697" t="s">
        <v>37</v>
      </c>
      <c r="W3697" t="s">
        <v>40</v>
      </c>
      <c r="X3697">
        <v>85.95</v>
      </c>
      <c r="Y3697">
        <v>2628.6</v>
      </c>
      <c r="Z3697">
        <v>0</v>
      </c>
      <c r="AA3697">
        <v>0</v>
      </c>
      <c r="AB3697">
        <v>1566.4</v>
      </c>
      <c r="AC3697">
        <v>4195</v>
      </c>
      <c r="AD3697" t="s">
        <v>52</v>
      </c>
      <c r="AE3697" t="s">
        <v>100</v>
      </c>
      <c r="AF3697" t="s">
        <v>509</v>
      </c>
      <c r="AG3697">
        <f t="shared" si="114"/>
        <v>1</v>
      </c>
      <c r="AH3697" t="str" cm="1">
        <f t="array" ref="AH3697">_xlfn.IFS(
X3697&lt;=20, "&lt;20",
AND(X3697&gt;=20, X3697&lt;50), "20-50",
AND(X3697&gt;=50, X3697&lt;100), "50-100",
X3697&gt;=100, "&gt;100"
)</f>
        <v>50-100</v>
      </c>
      <c r="AI3697">
        <f t="shared" si="115"/>
        <v>0</v>
      </c>
      <c r="AJ3697" t="str" cm="1">
        <f t="array" ref="AJ3697">_xlfn.IFS(
C3697&lt;=20, "&lt;20",
AND(C3697&gt;=20, C3697&lt;35), "20-35",
AND(C3697&gt;=35, C3697&lt;50), "35-50",
C3697&gt;=50, "50-100"
)</f>
        <v>50-100</v>
      </c>
      <c r="AK3697" t="str" cm="1">
        <f t="array" ref="AK3697">_xlfn.IFS(
G3697&lt;6, "&lt;6",
AND(G3697&gt;=6, G3697&lt;12), "6-12",
AND(G3697&gt;=12, G3697&lt;18), "12-18",  AND(G3697&gt;=18, G3697&lt;24), "18-24", G3697&gt;=24, "24-36")</f>
        <v>18-24</v>
      </c>
    </row>
    <row r="3698" spans="1:37" x14ac:dyDescent="0.3">
      <c r="A3698" t="s">
        <v>3798</v>
      </c>
      <c r="B3698" t="s">
        <v>44</v>
      </c>
      <c r="C3698">
        <v>43</v>
      </c>
      <c r="D3698" t="s">
        <v>37</v>
      </c>
      <c r="E3698" t="s">
        <v>103</v>
      </c>
      <c r="F3698">
        <v>7</v>
      </c>
      <c r="G3698">
        <v>29</v>
      </c>
      <c r="H3698" t="s">
        <v>36</v>
      </c>
      <c r="I3698" t="s">
        <v>34</v>
      </c>
      <c r="J3698" t="s">
        <v>34</v>
      </c>
      <c r="K3698" t="s">
        <v>37</v>
      </c>
      <c r="L3698" t="s">
        <v>38</v>
      </c>
      <c r="M3698" t="s">
        <v>37</v>
      </c>
      <c r="N3698" t="s">
        <v>37</v>
      </c>
      <c r="O3698" t="s">
        <v>37</v>
      </c>
      <c r="P3698" t="s">
        <v>34</v>
      </c>
      <c r="Q3698" t="s">
        <v>34</v>
      </c>
      <c r="R3698" t="s">
        <v>37</v>
      </c>
      <c r="S3698" t="s">
        <v>37</v>
      </c>
      <c r="T3698" t="s">
        <v>37</v>
      </c>
      <c r="U3698" t="s">
        <v>46</v>
      </c>
      <c r="V3698" t="s">
        <v>37</v>
      </c>
      <c r="W3698" t="s">
        <v>51</v>
      </c>
      <c r="X3698">
        <v>48.7</v>
      </c>
      <c r="Y3698">
        <v>2495.1999999999998</v>
      </c>
      <c r="Z3698">
        <v>0</v>
      </c>
      <c r="AA3698">
        <v>0</v>
      </c>
      <c r="AB3698">
        <v>0</v>
      </c>
      <c r="AC3698">
        <v>2495.1999999999998</v>
      </c>
      <c r="AD3698" t="s">
        <v>41</v>
      </c>
      <c r="AE3698" t="s">
        <v>42</v>
      </c>
      <c r="AF3698" t="s">
        <v>42</v>
      </c>
      <c r="AG3698">
        <f t="shared" si="114"/>
        <v>0</v>
      </c>
      <c r="AH3698" t="str" cm="1">
        <f t="array" ref="AH3698">_xlfn.IFS(
X3698&lt;=20, "&lt;20",
AND(X3698&gt;=20, X3698&lt;50), "20-50",
AND(X3698&gt;=50, X3698&lt;100), "50-100",
X3698&gt;=100, "&gt;100"
)</f>
        <v>20-50</v>
      </c>
      <c r="AI3698">
        <f t="shared" si="115"/>
        <v>0</v>
      </c>
      <c r="AJ3698" t="str" cm="1">
        <f t="array" ref="AJ3698">_xlfn.IFS(
C3698&lt;=20, "&lt;20",
AND(C3698&gt;=20, C3698&lt;35), "20-35",
AND(C3698&gt;=35, C3698&lt;50), "35-50",
C3698&gt;=50, "50-100"
)</f>
        <v>35-50</v>
      </c>
      <c r="AK3698" t="str" cm="1">
        <f t="array" ref="AK3698">_xlfn.IFS(
G3698&lt;6, "&lt;6",
AND(G3698&gt;=6, G3698&lt;12), "6-12",
AND(G3698&gt;=12, G3698&lt;18), "12-18",  AND(G3698&gt;=18, G3698&lt;24), "18-24", G3698&gt;=24, "24-36")</f>
        <v>24-36</v>
      </c>
    </row>
    <row r="3699" spans="1:37" x14ac:dyDescent="0.3">
      <c r="A3699" t="s">
        <v>3799</v>
      </c>
      <c r="B3699" t="s">
        <v>33</v>
      </c>
      <c r="C3699">
        <v>46</v>
      </c>
      <c r="D3699" t="s">
        <v>37</v>
      </c>
      <c r="E3699" t="s">
        <v>61</v>
      </c>
      <c r="F3699">
        <v>11</v>
      </c>
      <c r="G3699">
        <v>30</v>
      </c>
      <c r="H3699" t="s">
        <v>36</v>
      </c>
      <c r="I3699" t="s">
        <v>37</v>
      </c>
      <c r="J3699" t="s">
        <v>34</v>
      </c>
      <c r="K3699" t="s">
        <v>37</v>
      </c>
      <c r="L3699" t="s">
        <v>72</v>
      </c>
      <c r="M3699" t="s">
        <v>34</v>
      </c>
      <c r="N3699" t="s">
        <v>34</v>
      </c>
      <c r="O3699" t="s">
        <v>37</v>
      </c>
      <c r="P3699" t="s">
        <v>37</v>
      </c>
      <c r="Q3699" t="s">
        <v>34</v>
      </c>
      <c r="R3699" t="s">
        <v>37</v>
      </c>
      <c r="S3699" t="s">
        <v>37</v>
      </c>
      <c r="T3699" t="s">
        <v>37</v>
      </c>
      <c r="U3699" t="s">
        <v>46</v>
      </c>
      <c r="V3699" t="s">
        <v>34</v>
      </c>
      <c r="W3699" t="s">
        <v>51</v>
      </c>
      <c r="X3699">
        <v>62.8</v>
      </c>
      <c r="Y3699">
        <v>418.3</v>
      </c>
      <c r="Z3699">
        <v>0</v>
      </c>
      <c r="AA3699">
        <v>0</v>
      </c>
      <c r="AB3699">
        <v>58.03</v>
      </c>
      <c r="AC3699">
        <v>476.33</v>
      </c>
      <c r="AD3699" t="s">
        <v>41</v>
      </c>
      <c r="AE3699" t="s">
        <v>42</v>
      </c>
      <c r="AF3699" t="s">
        <v>42</v>
      </c>
      <c r="AG3699">
        <f t="shared" si="114"/>
        <v>0</v>
      </c>
      <c r="AH3699" t="str" cm="1">
        <f t="array" ref="AH3699">_xlfn.IFS(
X3699&lt;=20, "&lt;20",
AND(X3699&gt;=20, X3699&lt;50), "20-50",
AND(X3699&gt;=50, X3699&lt;100), "50-100",
X3699&gt;=100, "&gt;100"
)</f>
        <v>50-100</v>
      </c>
      <c r="AI3699">
        <f t="shared" si="115"/>
        <v>0</v>
      </c>
      <c r="AJ3699" t="str" cm="1">
        <f t="array" ref="AJ3699">_xlfn.IFS(
C3699&lt;=20, "&lt;20",
AND(C3699&gt;=20, C3699&lt;35), "20-35",
AND(C3699&gt;=35, C3699&lt;50), "35-50",
C3699&gt;=50, "50-100"
)</f>
        <v>35-50</v>
      </c>
      <c r="AK3699" t="str" cm="1">
        <f t="array" ref="AK3699">_xlfn.IFS(
G3699&lt;6, "&lt;6",
AND(G3699&gt;=6, G3699&lt;12), "6-12",
AND(G3699&gt;=12, G3699&lt;18), "12-18",  AND(G3699&gt;=18, G3699&lt;24), "18-24", G3699&gt;=24, "24-36")</f>
        <v>24-36</v>
      </c>
    </row>
    <row r="3700" spans="1:37" x14ac:dyDescent="0.3">
      <c r="A3700" t="s">
        <v>3800</v>
      </c>
      <c r="B3700" t="s">
        <v>33</v>
      </c>
      <c r="C3700">
        <v>52</v>
      </c>
      <c r="D3700" t="s">
        <v>37</v>
      </c>
      <c r="E3700" t="s">
        <v>69</v>
      </c>
      <c r="F3700">
        <v>13</v>
      </c>
      <c r="G3700">
        <v>19</v>
      </c>
      <c r="H3700" t="s">
        <v>36</v>
      </c>
      <c r="I3700" t="s">
        <v>37</v>
      </c>
      <c r="J3700" t="s">
        <v>34</v>
      </c>
      <c r="K3700" t="s">
        <v>34</v>
      </c>
      <c r="L3700" t="s">
        <v>34</v>
      </c>
      <c r="M3700" t="s">
        <v>34</v>
      </c>
      <c r="N3700" t="s">
        <v>34</v>
      </c>
      <c r="O3700" t="s">
        <v>34</v>
      </c>
      <c r="P3700" t="s">
        <v>34</v>
      </c>
      <c r="Q3700" t="s">
        <v>34</v>
      </c>
      <c r="R3700" t="s">
        <v>34</v>
      </c>
      <c r="S3700" t="s">
        <v>34</v>
      </c>
      <c r="T3700" t="s">
        <v>34</v>
      </c>
      <c r="U3700" t="s">
        <v>67</v>
      </c>
      <c r="V3700" t="s">
        <v>34</v>
      </c>
      <c r="W3700" t="s">
        <v>51</v>
      </c>
      <c r="X3700">
        <v>19.95</v>
      </c>
      <c r="Y3700">
        <v>907.05</v>
      </c>
      <c r="Z3700">
        <v>0</v>
      </c>
      <c r="AA3700">
        <v>0</v>
      </c>
      <c r="AB3700">
        <v>617.32000000000005</v>
      </c>
      <c r="AC3700">
        <v>1524.37</v>
      </c>
      <c r="AD3700" t="s">
        <v>41</v>
      </c>
      <c r="AE3700" t="s">
        <v>42</v>
      </c>
      <c r="AF3700" t="s">
        <v>42</v>
      </c>
      <c r="AG3700">
        <f t="shared" si="114"/>
        <v>0</v>
      </c>
      <c r="AH3700" t="str" cm="1">
        <f t="array" ref="AH3700">_xlfn.IFS(
X3700&lt;=20, "&lt;20",
AND(X3700&gt;=20, X3700&lt;50), "20-50",
AND(X3700&gt;=50, X3700&lt;100), "50-100",
X3700&gt;=100, "&gt;100"
)</f>
        <v>&lt;20</v>
      </c>
      <c r="AI3700">
        <f t="shared" si="115"/>
        <v>0</v>
      </c>
      <c r="AJ3700" t="str" cm="1">
        <f t="array" ref="AJ3700">_xlfn.IFS(
C3700&lt;=20, "&lt;20",
AND(C3700&gt;=20, C3700&lt;35), "20-35",
AND(C3700&gt;=35, C3700&lt;50), "35-50",
C3700&gt;=50, "50-100"
)</f>
        <v>50-100</v>
      </c>
      <c r="AK3700" t="str" cm="1">
        <f t="array" ref="AK3700">_xlfn.IFS(
G3700&lt;6, "&lt;6",
AND(G3700&gt;=6, G3700&lt;12), "6-12",
AND(G3700&gt;=12, G3700&lt;18), "12-18",  AND(G3700&gt;=18, G3700&lt;24), "18-24", G3700&gt;=24, "24-36")</f>
        <v>18-24</v>
      </c>
    </row>
    <row r="3701" spans="1:37" x14ac:dyDescent="0.3">
      <c r="A3701" t="s">
        <v>3801</v>
      </c>
      <c r="B3701" t="s">
        <v>33</v>
      </c>
      <c r="C3701">
        <v>44</v>
      </c>
      <c r="D3701" t="s">
        <v>34</v>
      </c>
      <c r="E3701" t="s">
        <v>69</v>
      </c>
      <c r="F3701">
        <v>8</v>
      </c>
      <c r="G3701">
        <v>14</v>
      </c>
      <c r="H3701" t="s">
        <v>57</v>
      </c>
      <c r="I3701" t="s">
        <v>34</v>
      </c>
      <c r="J3701" t="s">
        <v>34</v>
      </c>
      <c r="K3701" t="s">
        <v>37</v>
      </c>
      <c r="L3701" t="s">
        <v>72</v>
      </c>
      <c r="M3701" t="s">
        <v>37</v>
      </c>
      <c r="N3701" t="s">
        <v>37</v>
      </c>
      <c r="O3701" t="s">
        <v>34</v>
      </c>
      <c r="P3701" t="s">
        <v>37</v>
      </c>
      <c r="Q3701" t="s">
        <v>37</v>
      </c>
      <c r="R3701" t="s">
        <v>34</v>
      </c>
      <c r="S3701" t="s">
        <v>34</v>
      </c>
      <c r="T3701" t="s">
        <v>37</v>
      </c>
      <c r="U3701" t="s">
        <v>46</v>
      </c>
      <c r="V3701" t="s">
        <v>37</v>
      </c>
      <c r="W3701" t="s">
        <v>51</v>
      </c>
      <c r="X3701">
        <v>50.95</v>
      </c>
      <c r="Y3701">
        <v>605.75</v>
      </c>
      <c r="Z3701">
        <v>0</v>
      </c>
      <c r="AA3701">
        <v>0</v>
      </c>
      <c r="AB3701">
        <v>0</v>
      </c>
      <c r="AC3701">
        <v>605.75</v>
      </c>
      <c r="AD3701" t="s">
        <v>41</v>
      </c>
      <c r="AE3701" t="s">
        <v>42</v>
      </c>
      <c r="AF3701" t="s">
        <v>42</v>
      </c>
      <c r="AG3701">
        <f t="shared" si="114"/>
        <v>0</v>
      </c>
      <c r="AH3701" t="str" cm="1">
        <f t="array" ref="AH3701">_xlfn.IFS(
X3701&lt;=20, "&lt;20",
AND(X3701&gt;=20, X3701&lt;50), "20-50",
AND(X3701&gt;=50, X3701&lt;100), "50-100",
X3701&gt;=100, "&gt;100"
)</f>
        <v>50-100</v>
      </c>
      <c r="AI3701">
        <f t="shared" si="115"/>
        <v>0</v>
      </c>
      <c r="AJ3701" t="str" cm="1">
        <f t="array" ref="AJ3701">_xlfn.IFS(
C3701&lt;=20, "&lt;20",
AND(C3701&gt;=20, C3701&lt;35), "20-35",
AND(C3701&gt;=35, C3701&lt;50), "35-50",
C3701&gt;=50, "50-100"
)</f>
        <v>35-50</v>
      </c>
      <c r="AK3701" t="str" cm="1">
        <f t="array" ref="AK3701">_xlfn.IFS(
G3701&lt;6, "&lt;6",
AND(G3701&gt;=6, G3701&lt;12), "6-12",
AND(G3701&gt;=12, G3701&lt;18), "12-18",  AND(G3701&gt;=18, G3701&lt;24), "18-24", G3701&gt;=24, "24-36")</f>
        <v>12-18</v>
      </c>
    </row>
    <row r="3702" spans="1:37" x14ac:dyDescent="0.3">
      <c r="A3702" t="s">
        <v>3802</v>
      </c>
      <c r="B3702" t="s">
        <v>44</v>
      </c>
      <c r="C3702">
        <v>26</v>
      </c>
      <c r="D3702" t="s">
        <v>34</v>
      </c>
      <c r="E3702" t="s">
        <v>103</v>
      </c>
      <c r="F3702">
        <v>14</v>
      </c>
      <c r="G3702">
        <v>26</v>
      </c>
      <c r="H3702" t="s">
        <v>36</v>
      </c>
      <c r="I3702" t="s">
        <v>37</v>
      </c>
      <c r="J3702" t="s">
        <v>37</v>
      </c>
      <c r="K3702" t="s">
        <v>37</v>
      </c>
      <c r="L3702" t="s">
        <v>50</v>
      </c>
      <c r="M3702" t="s">
        <v>34</v>
      </c>
      <c r="N3702" t="s">
        <v>37</v>
      </c>
      <c r="O3702" t="s">
        <v>37</v>
      </c>
      <c r="P3702" t="s">
        <v>34</v>
      </c>
      <c r="Q3702" t="s">
        <v>34</v>
      </c>
      <c r="R3702" t="s">
        <v>37</v>
      </c>
      <c r="S3702" t="s">
        <v>37</v>
      </c>
      <c r="T3702" t="s">
        <v>37</v>
      </c>
      <c r="U3702" t="s">
        <v>39</v>
      </c>
      <c r="V3702" t="s">
        <v>37</v>
      </c>
      <c r="W3702" t="s">
        <v>51</v>
      </c>
      <c r="X3702">
        <v>92.85</v>
      </c>
      <c r="Y3702">
        <v>5980.75</v>
      </c>
      <c r="Z3702">
        <v>0</v>
      </c>
      <c r="AA3702">
        <v>0</v>
      </c>
      <c r="AB3702">
        <v>2398.08</v>
      </c>
      <c r="AC3702">
        <v>8378.83</v>
      </c>
      <c r="AD3702" t="s">
        <v>41</v>
      </c>
      <c r="AE3702" t="s">
        <v>42</v>
      </c>
      <c r="AF3702" t="s">
        <v>42</v>
      </c>
      <c r="AG3702">
        <f t="shared" si="114"/>
        <v>0</v>
      </c>
      <c r="AH3702" t="str" cm="1">
        <f t="array" ref="AH3702">_xlfn.IFS(
X3702&lt;=20, "&lt;20",
AND(X3702&gt;=20, X3702&lt;50), "20-50",
AND(X3702&gt;=50, X3702&lt;100), "50-100",
X3702&gt;=100, "&gt;100"
)</f>
        <v>50-100</v>
      </c>
      <c r="AI3702">
        <f t="shared" si="115"/>
        <v>0</v>
      </c>
      <c r="AJ3702" t="str" cm="1">
        <f t="array" ref="AJ3702">_xlfn.IFS(
C3702&lt;=20, "&lt;20",
AND(C3702&gt;=20, C3702&lt;35), "20-35",
AND(C3702&gt;=35, C3702&lt;50), "35-50",
C3702&gt;=50, "50-100"
)</f>
        <v>20-35</v>
      </c>
      <c r="AK3702" t="str" cm="1">
        <f t="array" ref="AK3702">_xlfn.IFS(
G3702&lt;6, "&lt;6",
AND(G3702&gt;=6, G3702&lt;12), "6-12",
AND(G3702&gt;=12, G3702&lt;18), "12-18",  AND(G3702&gt;=18, G3702&lt;24), "18-24", G3702&gt;=24, "24-36")</f>
        <v>24-36</v>
      </c>
    </row>
    <row r="3703" spans="1:37" x14ac:dyDescent="0.3">
      <c r="A3703" t="s">
        <v>3803</v>
      </c>
      <c r="B3703" t="s">
        <v>33</v>
      </c>
      <c r="C3703">
        <v>31</v>
      </c>
      <c r="D3703" t="s">
        <v>34</v>
      </c>
      <c r="E3703" t="s">
        <v>61</v>
      </c>
      <c r="F3703">
        <v>9</v>
      </c>
      <c r="G3703">
        <v>32</v>
      </c>
      <c r="H3703" t="s">
        <v>36</v>
      </c>
      <c r="I3703" t="s">
        <v>37</v>
      </c>
      <c r="J3703" t="s">
        <v>34</v>
      </c>
      <c r="K3703" t="s">
        <v>34</v>
      </c>
      <c r="L3703" t="s">
        <v>34</v>
      </c>
      <c r="M3703" t="s">
        <v>34</v>
      </c>
      <c r="N3703" t="s">
        <v>34</v>
      </c>
      <c r="O3703" t="s">
        <v>34</v>
      </c>
      <c r="P3703" t="s">
        <v>34</v>
      </c>
      <c r="Q3703" t="s">
        <v>34</v>
      </c>
      <c r="R3703" t="s">
        <v>34</v>
      </c>
      <c r="S3703" t="s">
        <v>34</v>
      </c>
      <c r="T3703" t="s">
        <v>34</v>
      </c>
      <c r="U3703" t="s">
        <v>39</v>
      </c>
      <c r="V3703" t="s">
        <v>34</v>
      </c>
      <c r="W3703" t="s">
        <v>40</v>
      </c>
      <c r="X3703">
        <v>19.649999999999999</v>
      </c>
      <c r="Y3703">
        <v>270.60000000000002</v>
      </c>
      <c r="Z3703">
        <v>0</v>
      </c>
      <c r="AA3703">
        <v>0</v>
      </c>
      <c r="AB3703">
        <v>353.4</v>
      </c>
      <c r="AC3703">
        <v>624</v>
      </c>
      <c r="AD3703" t="s">
        <v>41</v>
      </c>
      <c r="AE3703" t="s">
        <v>42</v>
      </c>
      <c r="AF3703" t="s">
        <v>42</v>
      </c>
      <c r="AG3703">
        <f t="shared" si="114"/>
        <v>0</v>
      </c>
      <c r="AH3703" t="str" cm="1">
        <f t="array" ref="AH3703">_xlfn.IFS(
X3703&lt;=20, "&lt;20",
AND(X3703&gt;=20, X3703&lt;50), "20-50",
AND(X3703&gt;=50, X3703&lt;100), "50-100",
X3703&gt;=100, "&gt;100"
)</f>
        <v>&lt;20</v>
      </c>
      <c r="AI3703">
        <f t="shared" si="115"/>
        <v>0</v>
      </c>
      <c r="AJ3703" t="str" cm="1">
        <f t="array" ref="AJ3703">_xlfn.IFS(
C3703&lt;=20, "&lt;20",
AND(C3703&gt;=20, C3703&lt;35), "20-35",
AND(C3703&gt;=35, C3703&lt;50), "35-50",
C3703&gt;=50, "50-100"
)</f>
        <v>20-35</v>
      </c>
      <c r="AK3703" t="str" cm="1">
        <f t="array" ref="AK3703">_xlfn.IFS(
G3703&lt;6, "&lt;6",
AND(G3703&gt;=6, G3703&lt;12), "6-12",
AND(G3703&gt;=12, G3703&lt;18), "12-18",  AND(G3703&gt;=18, G3703&lt;24), "18-24", G3703&gt;=24, "24-36")</f>
        <v>24-36</v>
      </c>
    </row>
    <row r="3704" spans="1:37" x14ac:dyDescent="0.3">
      <c r="A3704" t="s">
        <v>3804</v>
      </c>
      <c r="B3704" t="s">
        <v>33</v>
      </c>
      <c r="C3704">
        <v>44</v>
      </c>
      <c r="D3704" t="s">
        <v>34</v>
      </c>
      <c r="E3704" t="s">
        <v>74</v>
      </c>
      <c r="F3704">
        <v>0</v>
      </c>
      <c r="G3704">
        <v>18</v>
      </c>
      <c r="H3704" t="s">
        <v>70</v>
      </c>
      <c r="I3704" t="s">
        <v>37</v>
      </c>
      <c r="J3704" t="s">
        <v>37</v>
      </c>
      <c r="K3704" t="s">
        <v>37</v>
      </c>
      <c r="L3704" t="s">
        <v>50</v>
      </c>
      <c r="M3704" t="s">
        <v>34</v>
      </c>
      <c r="N3704" t="s">
        <v>34</v>
      </c>
      <c r="O3704" t="s">
        <v>37</v>
      </c>
      <c r="P3704" t="s">
        <v>34</v>
      </c>
      <c r="Q3704" t="s">
        <v>37</v>
      </c>
      <c r="R3704" t="s">
        <v>37</v>
      </c>
      <c r="S3704" t="s">
        <v>37</v>
      </c>
      <c r="T3704" t="s">
        <v>37</v>
      </c>
      <c r="U3704" t="s">
        <v>46</v>
      </c>
      <c r="V3704" t="s">
        <v>34</v>
      </c>
      <c r="W3704" t="s">
        <v>51</v>
      </c>
      <c r="X3704">
        <v>98.05</v>
      </c>
      <c r="Y3704">
        <v>3990.6</v>
      </c>
      <c r="Z3704">
        <v>0</v>
      </c>
      <c r="AA3704">
        <v>0</v>
      </c>
      <c r="AB3704">
        <v>1196.79</v>
      </c>
      <c r="AC3704">
        <v>5187.3900000000003</v>
      </c>
      <c r="AD3704" t="s">
        <v>41</v>
      </c>
      <c r="AE3704" t="s">
        <v>42</v>
      </c>
      <c r="AF3704" t="s">
        <v>42</v>
      </c>
      <c r="AG3704">
        <f t="shared" si="114"/>
        <v>0</v>
      </c>
      <c r="AH3704" t="str" cm="1">
        <f t="array" ref="AH3704">_xlfn.IFS(
X3704&lt;=20, "&lt;20",
AND(X3704&gt;=20, X3704&lt;50), "20-50",
AND(X3704&gt;=50, X3704&lt;100), "50-100",
X3704&gt;=100, "&gt;100"
)</f>
        <v>50-100</v>
      </c>
      <c r="AI3704">
        <f t="shared" si="115"/>
        <v>0</v>
      </c>
      <c r="AJ3704" t="str" cm="1">
        <f t="array" ref="AJ3704">_xlfn.IFS(
C3704&lt;=20, "&lt;20",
AND(C3704&gt;=20, C3704&lt;35), "20-35",
AND(C3704&gt;=35, C3704&lt;50), "35-50",
C3704&gt;=50, "50-100"
)</f>
        <v>35-50</v>
      </c>
      <c r="AK3704" t="str" cm="1">
        <f t="array" ref="AK3704">_xlfn.IFS(
G3704&lt;6, "&lt;6",
AND(G3704&gt;=6, G3704&lt;12), "6-12",
AND(G3704&gt;=12, G3704&lt;18), "12-18",  AND(G3704&gt;=18, G3704&lt;24), "18-24", G3704&gt;=24, "24-36")</f>
        <v>18-24</v>
      </c>
    </row>
    <row r="3705" spans="1:37" x14ac:dyDescent="0.3">
      <c r="A3705" t="s">
        <v>3805</v>
      </c>
      <c r="B3705" t="s">
        <v>44</v>
      </c>
      <c r="C3705">
        <v>53</v>
      </c>
      <c r="D3705" t="s">
        <v>37</v>
      </c>
      <c r="E3705" t="s">
        <v>64</v>
      </c>
      <c r="F3705">
        <v>11</v>
      </c>
      <c r="G3705">
        <v>3</v>
      </c>
      <c r="H3705" t="s">
        <v>70</v>
      </c>
      <c r="I3705" t="s">
        <v>37</v>
      </c>
      <c r="J3705" t="s">
        <v>37</v>
      </c>
      <c r="K3705" t="s">
        <v>34</v>
      </c>
      <c r="L3705" t="s">
        <v>34</v>
      </c>
      <c r="M3705" t="s">
        <v>34</v>
      </c>
      <c r="N3705" t="s">
        <v>34</v>
      </c>
      <c r="O3705" t="s">
        <v>34</v>
      </c>
      <c r="P3705" t="s">
        <v>34</v>
      </c>
      <c r="Q3705" t="s">
        <v>34</v>
      </c>
      <c r="R3705" t="s">
        <v>34</v>
      </c>
      <c r="S3705" t="s">
        <v>34</v>
      </c>
      <c r="T3705" t="s">
        <v>34</v>
      </c>
      <c r="U3705" t="s">
        <v>39</v>
      </c>
      <c r="V3705" t="s">
        <v>37</v>
      </c>
      <c r="W3705" t="s">
        <v>51</v>
      </c>
      <c r="X3705">
        <v>24.6</v>
      </c>
      <c r="Y3705">
        <v>1266.4000000000001</v>
      </c>
      <c r="Z3705">
        <v>47.91</v>
      </c>
      <c r="AA3705">
        <v>0</v>
      </c>
      <c r="AB3705">
        <v>1752.36</v>
      </c>
      <c r="AC3705">
        <v>2970.85</v>
      </c>
      <c r="AD3705" t="s">
        <v>41</v>
      </c>
      <c r="AE3705" t="s">
        <v>42</v>
      </c>
      <c r="AF3705" t="s">
        <v>42</v>
      </c>
      <c r="AG3705">
        <f t="shared" si="114"/>
        <v>0</v>
      </c>
      <c r="AH3705" t="str" cm="1">
        <f t="array" ref="AH3705">_xlfn.IFS(
X3705&lt;=20, "&lt;20",
AND(X3705&gt;=20, X3705&lt;50), "20-50",
AND(X3705&gt;=50, X3705&lt;100), "50-100",
X3705&gt;=100, "&gt;100"
)</f>
        <v>20-50</v>
      </c>
      <c r="AI3705">
        <f t="shared" si="115"/>
        <v>0</v>
      </c>
      <c r="AJ3705" t="str" cm="1">
        <f t="array" ref="AJ3705">_xlfn.IFS(
C3705&lt;=20, "&lt;20",
AND(C3705&gt;=20, C3705&lt;35), "20-35",
AND(C3705&gt;=35, C3705&lt;50), "35-50",
C3705&gt;=50, "50-100"
)</f>
        <v>50-100</v>
      </c>
      <c r="AK3705" t="str" cm="1">
        <f t="array" ref="AK3705">_xlfn.IFS(
G3705&lt;6, "&lt;6",
AND(G3705&gt;=6, G3705&lt;12), "6-12",
AND(G3705&gt;=12, G3705&lt;18), "12-18",  AND(G3705&gt;=18, G3705&lt;24), "18-24", G3705&gt;=24, "24-36")</f>
        <v>&lt;6</v>
      </c>
    </row>
    <row r="3706" spans="1:37" x14ac:dyDescent="0.3">
      <c r="A3706" t="s">
        <v>3806</v>
      </c>
      <c r="B3706" t="s">
        <v>33</v>
      </c>
      <c r="C3706">
        <v>74</v>
      </c>
      <c r="D3706" t="s">
        <v>37</v>
      </c>
      <c r="E3706" t="s">
        <v>76</v>
      </c>
      <c r="F3706">
        <v>5</v>
      </c>
      <c r="G3706">
        <v>13</v>
      </c>
      <c r="H3706" t="s">
        <v>36</v>
      </c>
      <c r="I3706" t="s">
        <v>37</v>
      </c>
      <c r="J3706" t="s">
        <v>37</v>
      </c>
      <c r="K3706" t="s">
        <v>37</v>
      </c>
      <c r="L3706" t="s">
        <v>72</v>
      </c>
      <c r="M3706" t="s">
        <v>34</v>
      </c>
      <c r="N3706" t="s">
        <v>34</v>
      </c>
      <c r="O3706" t="s">
        <v>34</v>
      </c>
      <c r="P3706" t="s">
        <v>34</v>
      </c>
      <c r="Q3706" t="s">
        <v>34</v>
      </c>
      <c r="R3706" t="s">
        <v>34</v>
      </c>
      <c r="S3706" t="s">
        <v>34</v>
      </c>
      <c r="T3706" t="s">
        <v>34</v>
      </c>
      <c r="U3706" t="s">
        <v>39</v>
      </c>
      <c r="V3706" t="s">
        <v>37</v>
      </c>
      <c r="W3706" t="s">
        <v>51</v>
      </c>
      <c r="X3706">
        <v>51</v>
      </c>
      <c r="Y3706">
        <v>1381.8</v>
      </c>
      <c r="Z3706">
        <v>0</v>
      </c>
      <c r="AA3706">
        <v>80</v>
      </c>
      <c r="AB3706">
        <v>131.88</v>
      </c>
      <c r="AC3706">
        <v>1593.68</v>
      </c>
      <c r="AD3706" t="s">
        <v>41</v>
      </c>
      <c r="AE3706" t="s">
        <v>42</v>
      </c>
      <c r="AF3706" t="s">
        <v>42</v>
      </c>
      <c r="AG3706">
        <f t="shared" si="114"/>
        <v>0</v>
      </c>
      <c r="AH3706" t="str" cm="1">
        <f t="array" ref="AH3706">_xlfn.IFS(
X3706&lt;=20, "&lt;20",
AND(X3706&gt;=20, X3706&lt;50), "20-50",
AND(X3706&gt;=50, X3706&lt;100), "50-100",
X3706&gt;=100, "&gt;100"
)</f>
        <v>50-100</v>
      </c>
      <c r="AI3706">
        <f t="shared" si="115"/>
        <v>0</v>
      </c>
      <c r="AJ3706" t="str" cm="1">
        <f t="array" ref="AJ3706">_xlfn.IFS(
C3706&lt;=20, "&lt;20",
AND(C3706&gt;=20, C3706&lt;35), "20-35",
AND(C3706&gt;=35, C3706&lt;50), "35-50",
C3706&gt;=50, "50-100"
)</f>
        <v>50-100</v>
      </c>
      <c r="AK3706" t="str" cm="1">
        <f t="array" ref="AK3706">_xlfn.IFS(
G3706&lt;6, "&lt;6",
AND(G3706&gt;=6, G3706&lt;12), "6-12",
AND(G3706&gt;=12, G3706&lt;18), "12-18",  AND(G3706&gt;=18, G3706&lt;24), "18-24", G3706&gt;=24, "24-36")</f>
        <v>12-18</v>
      </c>
    </row>
    <row r="3707" spans="1:37" x14ac:dyDescent="0.3">
      <c r="A3707" t="s">
        <v>3807</v>
      </c>
      <c r="B3707" t="s">
        <v>44</v>
      </c>
      <c r="C3707">
        <v>21</v>
      </c>
      <c r="D3707" t="s">
        <v>34</v>
      </c>
      <c r="E3707" t="s">
        <v>69</v>
      </c>
      <c r="F3707">
        <v>2</v>
      </c>
      <c r="G3707">
        <v>2</v>
      </c>
      <c r="H3707" t="s">
        <v>66</v>
      </c>
      <c r="I3707" t="s">
        <v>34</v>
      </c>
      <c r="J3707" t="s">
        <v>34</v>
      </c>
      <c r="K3707" t="s">
        <v>37</v>
      </c>
      <c r="L3707" t="s">
        <v>72</v>
      </c>
      <c r="M3707" t="s">
        <v>37</v>
      </c>
      <c r="N3707" t="s">
        <v>34</v>
      </c>
      <c r="O3707" t="s">
        <v>37</v>
      </c>
      <c r="P3707" t="s">
        <v>37</v>
      </c>
      <c r="Q3707" t="s">
        <v>37</v>
      </c>
      <c r="R3707" t="s">
        <v>37</v>
      </c>
      <c r="S3707" t="s">
        <v>37</v>
      </c>
      <c r="T3707" t="s">
        <v>34</v>
      </c>
      <c r="U3707" t="s">
        <v>67</v>
      </c>
      <c r="V3707" t="s">
        <v>37</v>
      </c>
      <c r="W3707" t="s">
        <v>51</v>
      </c>
      <c r="X3707">
        <v>61.35</v>
      </c>
      <c r="Y3707">
        <v>4193.3999999999996</v>
      </c>
      <c r="Z3707">
        <v>0</v>
      </c>
      <c r="AA3707">
        <v>130</v>
      </c>
      <c r="AB3707">
        <v>0</v>
      </c>
      <c r="AC3707">
        <v>4323.3999999999996</v>
      </c>
      <c r="AD3707" t="s">
        <v>41</v>
      </c>
      <c r="AE3707" t="s">
        <v>42</v>
      </c>
      <c r="AF3707" t="s">
        <v>42</v>
      </c>
      <c r="AG3707">
        <f t="shared" si="114"/>
        <v>0</v>
      </c>
      <c r="AH3707" t="str" cm="1">
        <f t="array" ref="AH3707">_xlfn.IFS(
X3707&lt;=20, "&lt;20",
AND(X3707&gt;=20, X3707&lt;50), "20-50",
AND(X3707&gt;=50, X3707&lt;100), "50-100",
X3707&gt;=100, "&gt;100"
)</f>
        <v>50-100</v>
      </c>
      <c r="AI3707">
        <f t="shared" si="115"/>
        <v>0</v>
      </c>
      <c r="AJ3707" t="str" cm="1">
        <f t="array" ref="AJ3707">_xlfn.IFS(
C3707&lt;=20, "&lt;20",
AND(C3707&gt;=20, C3707&lt;35), "20-35",
AND(C3707&gt;=35, C3707&lt;50), "35-50",
C3707&gt;=50, "50-100"
)</f>
        <v>20-35</v>
      </c>
      <c r="AK3707" t="str" cm="1">
        <f t="array" ref="AK3707">_xlfn.IFS(
G3707&lt;6, "&lt;6",
AND(G3707&gt;=6, G3707&lt;12), "6-12",
AND(G3707&gt;=12, G3707&lt;18), "12-18",  AND(G3707&gt;=18, G3707&lt;24), "18-24", G3707&gt;=24, "24-36")</f>
        <v>&lt;6</v>
      </c>
    </row>
    <row r="3708" spans="1:37" x14ac:dyDescent="0.3">
      <c r="A3708" t="s">
        <v>3808</v>
      </c>
      <c r="B3708" t="s">
        <v>44</v>
      </c>
      <c r="C3708">
        <v>49</v>
      </c>
      <c r="D3708" t="s">
        <v>37</v>
      </c>
      <c r="E3708" t="s">
        <v>61</v>
      </c>
      <c r="F3708">
        <v>12</v>
      </c>
      <c r="G3708">
        <v>27</v>
      </c>
      <c r="H3708" t="s">
        <v>36</v>
      </c>
      <c r="I3708" t="s">
        <v>37</v>
      </c>
      <c r="J3708" t="s">
        <v>34</v>
      </c>
      <c r="K3708" t="s">
        <v>37</v>
      </c>
      <c r="L3708" t="s">
        <v>50</v>
      </c>
      <c r="M3708" t="s">
        <v>34</v>
      </c>
      <c r="N3708" t="s">
        <v>37</v>
      </c>
      <c r="O3708" t="s">
        <v>34</v>
      </c>
      <c r="P3708" t="s">
        <v>34</v>
      </c>
      <c r="Q3708" t="s">
        <v>37</v>
      </c>
      <c r="R3708" t="s">
        <v>34</v>
      </c>
      <c r="S3708" t="s">
        <v>34</v>
      </c>
      <c r="T3708" t="s">
        <v>37</v>
      </c>
      <c r="U3708" t="s">
        <v>46</v>
      </c>
      <c r="V3708" t="s">
        <v>37</v>
      </c>
      <c r="W3708" t="s">
        <v>51</v>
      </c>
      <c r="X3708">
        <v>87.15</v>
      </c>
      <c r="Y3708">
        <v>183.75</v>
      </c>
      <c r="Z3708">
        <v>0</v>
      </c>
      <c r="AA3708">
        <v>0</v>
      </c>
      <c r="AB3708">
        <v>12.4</v>
      </c>
      <c r="AC3708">
        <v>196.15</v>
      </c>
      <c r="AD3708" t="s">
        <v>52</v>
      </c>
      <c r="AE3708" t="s">
        <v>94</v>
      </c>
      <c r="AF3708" t="s">
        <v>95</v>
      </c>
      <c r="AG3708">
        <f t="shared" si="114"/>
        <v>1</v>
      </c>
      <c r="AH3708" t="str" cm="1">
        <f t="array" ref="AH3708">_xlfn.IFS(
X3708&lt;=20, "&lt;20",
AND(X3708&gt;=20, X3708&lt;50), "20-50",
AND(X3708&gt;=50, X3708&lt;100), "50-100",
X3708&gt;=100, "&gt;100"
)</f>
        <v>50-100</v>
      </c>
      <c r="AI3708">
        <f t="shared" si="115"/>
        <v>0</v>
      </c>
      <c r="AJ3708" t="str" cm="1">
        <f t="array" ref="AJ3708">_xlfn.IFS(
C3708&lt;=20, "&lt;20",
AND(C3708&gt;=20, C3708&lt;35), "20-35",
AND(C3708&gt;=35, C3708&lt;50), "35-50",
C3708&gt;=50, "50-100"
)</f>
        <v>35-50</v>
      </c>
      <c r="AK3708" t="str" cm="1">
        <f t="array" ref="AK3708">_xlfn.IFS(
G3708&lt;6, "&lt;6",
AND(G3708&gt;=6, G3708&lt;12), "6-12",
AND(G3708&gt;=12, G3708&lt;18), "12-18",  AND(G3708&gt;=18, G3708&lt;24), "18-24", G3708&gt;=24, "24-36")</f>
        <v>24-36</v>
      </c>
    </row>
    <row r="3709" spans="1:37" x14ac:dyDescent="0.3">
      <c r="A3709" t="s">
        <v>3809</v>
      </c>
      <c r="B3709" t="s">
        <v>33</v>
      </c>
      <c r="C3709">
        <v>67</v>
      </c>
      <c r="D3709" t="s">
        <v>37</v>
      </c>
      <c r="E3709" t="s">
        <v>45</v>
      </c>
      <c r="F3709">
        <v>2</v>
      </c>
      <c r="G3709">
        <v>26</v>
      </c>
      <c r="H3709" t="s">
        <v>36</v>
      </c>
      <c r="I3709" t="s">
        <v>37</v>
      </c>
      <c r="J3709" t="s">
        <v>34</v>
      </c>
      <c r="K3709" t="s">
        <v>37</v>
      </c>
      <c r="L3709" t="s">
        <v>72</v>
      </c>
      <c r="M3709" t="s">
        <v>37</v>
      </c>
      <c r="N3709" t="s">
        <v>34</v>
      </c>
      <c r="O3709" t="s">
        <v>37</v>
      </c>
      <c r="P3709" t="s">
        <v>37</v>
      </c>
      <c r="Q3709" t="s">
        <v>37</v>
      </c>
      <c r="R3709" t="s">
        <v>37</v>
      </c>
      <c r="S3709" t="s">
        <v>37</v>
      </c>
      <c r="T3709" t="s">
        <v>37</v>
      </c>
      <c r="U3709" t="s">
        <v>67</v>
      </c>
      <c r="V3709" t="s">
        <v>37</v>
      </c>
      <c r="W3709" t="s">
        <v>40</v>
      </c>
      <c r="X3709">
        <v>79.150000000000006</v>
      </c>
      <c r="Y3709">
        <v>3566.6</v>
      </c>
      <c r="Z3709">
        <v>0</v>
      </c>
      <c r="AA3709">
        <v>0</v>
      </c>
      <c r="AB3709">
        <v>1766.44</v>
      </c>
      <c r="AC3709">
        <v>5333.04</v>
      </c>
      <c r="AD3709" t="s">
        <v>41</v>
      </c>
      <c r="AE3709" t="s">
        <v>42</v>
      </c>
      <c r="AF3709" t="s">
        <v>42</v>
      </c>
      <c r="AG3709">
        <f t="shared" si="114"/>
        <v>0</v>
      </c>
      <c r="AH3709" t="str" cm="1">
        <f t="array" ref="AH3709">_xlfn.IFS(
X3709&lt;=20, "&lt;20",
AND(X3709&gt;=20, X3709&lt;50), "20-50",
AND(X3709&gt;=50, X3709&lt;100), "50-100",
X3709&gt;=100, "&gt;100"
)</f>
        <v>50-100</v>
      </c>
      <c r="AI3709">
        <f t="shared" si="115"/>
        <v>0</v>
      </c>
      <c r="AJ3709" t="str" cm="1">
        <f t="array" ref="AJ3709">_xlfn.IFS(
C3709&lt;=20, "&lt;20",
AND(C3709&gt;=20, C3709&lt;35), "20-35",
AND(C3709&gt;=35, C3709&lt;50), "35-50",
C3709&gt;=50, "50-100"
)</f>
        <v>50-100</v>
      </c>
      <c r="AK3709" t="str" cm="1">
        <f t="array" ref="AK3709">_xlfn.IFS(
G3709&lt;6, "&lt;6",
AND(G3709&gt;=6, G3709&lt;12), "6-12",
AND(G3709&gt;=12, G3709&lt;18), "12-18",  AND(G3709&gt;=18, G3709&lt;24), "18-24", G3709&gt;=24, "24-36")</f>
        <v>24-36</v>
      </c>
    </row>
    <row r="3710" spans="1:37" x14ac:dyDescent="0.3">
      <c r="A3710" t="s">
        <v>3810</v>
      </c>
      <c r="B3710" t="s">
        <v>44</v>
      </c>
      <c r="C3710">
        <v>29</v>
      </c>
      <c r="D3710" t="s">
        <v>37</v>
      </c>
      <c r="E3710" t="s">
        <v>61</v>
      </c>
      <c r="F3710">
        <v>11</v>
      </c>
      <c r="G3710">
        <v>33</v>
      </c>
      <c r="H3710" t="s">
        <v>70</v>
      </c>
      <c r="I3710" t="s">
        <v>37</v>
      </c>
      <c r="J3710" t="s">
        <v>37</v>
      </c>
      <c r="K3710" t="s">
        <v>37</v>
      </c>
      <c r="L3710" t="s">
        <v>72</v>
      </c>
      <c r="M3710" t="s">
        <v>37</v>
      </c>
      <c r="N3710" t="s">
        <v>34</v>
      </c>
      <c r="O3710" t="s">
        <v>37</v>
      </c>
      <c r="P3710" t="s">
        <v>37</v>
      </c>
      <c r="Q3710" t="s">
        <v>37</v>
      </c>
      <c r="R3710" t="s">
        <v>34</v>
      </c>
      <c r="S3710" t="s">
        <v>34</v>
      </c>
      <c r="T3710" t="s">
        <v>37</v>
      </c>
      <c r="U3710" t="s">
        <v>67</v>
      </c>
      <c r="V3710" t="s">
        <v>34</v>
      </c>
      <c r="W3710" t="s">
        <v>40</v>
      </c>
      <c r="X3710">
        <v>75.8</v>
      </c>
      <c r="Y3710">
        <v>4415.75</v>
      </c>
      <c r="Z3710">
        <v>0</v>
      </c>
      <c r="AA3710">
        <v>0</v>
      </c>
      <c r="AB3710">
        <v>166.46</v>
      </c>
      <c r="AC3710">
        <v>4582.21</v>
      </c>
      <c r="AD3710" t="s">
        <v>41</v>
      </c>
      <c r="AE3710" t="s">
        <v>42</v>
      </c>
      <c r="AF3710" t="s">
        <v>42</v>
      </c>
      <c r="AG3710">
        <f t="shared" si="114"/>
        <v>0</v>
      </c>
      <c r="AH3710" t="str" cm="1">
        <f t="array" ref="AH3710">_xlfn.IFS(
X3710&lt;=20, "&lt;20",
AND(X3710&gt;=20, X3710&lt;50), "20-50",
AND(X3710&gt;=50, X3710&lt;100), "50-100",
X3710&gt;=100, "&gt;100"
)</f>
        <v>50-100</v>
      </c>
      <c r="AI3710">
        <f t="shared" si="115"/>
        <v>0</v>
      </c>
      <c r="AJ3710" t="str" cm="1">
        <f t="array" ref="AJ3710">_xlfn.IFS(
C3710&lt;=20, "&lt;20",
AND(C3710&gt;=20, C3710&lt;35), "20-35",
AND(C3710&gt;=35, C3710&lt;50), "35-50",
C3710&gt;=50, "50-100"
)</f>
        <v>20-35</v>
      </c>
      <c r="AK3710" t="str" cm="1">
        <f t="array" ref="AK3710">_xlfn.IFS(
G3710&lt;6, "&lt;6",
AND(G3710&gt;=6, G3710&lt;12), "6-12",
AND(G3710&gt;=12, G3710&lt;18), "12-18",  AND(G3710&gt;=18, G3710&lt;24), "18-24", G3710&gt;=24, "24-36")</f>
        <v>24-36</v>
      </c>
    </row>
    <row r="3711" spans="1:37" x14ac:dyDescent="0.3">
      <c r="A3711" t="s">
        <v>3811</v>
      </c>
      <c r="B3711" t="s">
        <v>44</v>
      </c>
      <c r="C3711">
        <v>20</v>
      </c>
      <c r="D3711" t="s">
        <v>34</v>
      </c>
      <c r="E3711" t="s">
        <v>61</v>
      </c>
      <c r="F3711">
        <v>9</v>
      </c>
      <c r="G3711">
        <v>1</v>
      </c>
      <c r="H3711" t="s">
        <v>66</v>
      </c>
      <c r="I3711" t="s">
        <v>37</v>
      </c>
      <c r="J3711" t="s">
        <v>37</v>
      </c>
      <c r="K3711" t="s">
        <v>37</v>
      </c>
      <c r="L3711" t="s">
        <v>72</v>
      </c>
      <c r="M3711" t="s">
        <v>34</v>
      </c>
      <c r="N3711" t="s">
        <v>37</v>
      </c>
      <c r="O3711" t="s">
        <v>37</v>
      </c>
      <c r="P3711" t="s">
        <v>34</v>
      </c>
      <c r="Q3711" t="s">
        <v>37</v>
      </c>
      <c r="R3711" t="s">
        <v>37</v>
      </c>
      <c r="S3711" t="s">
        <v>37</v>
      </c>
      <c r="T3711" t="s">
        <v>37</v>
      </c>
      <c r="U3711" t="s">
        <v>67</v>
      </c>
      <c r="V3711" t="s">
        <v>34</v>
      </c>
      <c r="W3711" t="s">
        <v>51</v>
      </c>
      <c r="X3711">
        <v>79.849999999999994</v>
      </c>
      <c r="Y3711">
        <v>5234.95</v>
      </c>
      <c r="Z3711">
        <v>0</v>
      </c>
      <c r="AA3711">
        <v>0</v>
      </c>
      <c r="AB3711">
        <v>2310.66</v>
      </c>
      <c r="AC3711">
        <v>7545.61</v>
      </c>
      <c r="AD3711" t="s">
        <v>41</v>
      </c>
      <c r="AE3711" t="s">
        <v>42</v>
      </c>
      <c r="AF3711" t="s">
        <v>42</v>
      </c>
      <c r="AG3711">
        <f t="shared" si="114"/>
        <v>0</v>
      </c>
      <c r="AH3711" t="str" cm="1">
        <f t="array" ref="AH3711">_xlfn.IFS(
X3711&lt;=20, "&lt;20",
AND(X3711&gt;=20, X3711&lt;50), "20-50",
AND(X3711&gt;=50, X3711&lt;100), "50-100",
X3711&gt;=100, "&gt;100"
)</f>
        <v>50-100</v>
      </c>
      <c r="AI3711">
        <f t="shared" si="115"/>
        <v>0</v>
      </c>
      <c r="AJ3711" t="str" cm="1">
        <f t="array" ref="AJ3711">_xlfn.IFS(
C3711&lt;=20, "&lt;20",
AND(C3711&gt;=20, C3711&lt;35), "20-35",
AND(C3711&gt;=35, C3711&lt;50), "35-50",
C3711&gt;=50, "50-100"
)</f>
        <v>&lt;20</v>
      </c>
      <c r="AK3711" t="str" cm="1">
        <f t="array" ref="AK3711">_xlfn.IFS(
G3711&lt;6, "&lt;6",
AND(G3711&gt;=6, G3711&lt;12), "6-12",
AND(G3711&gt;=12, G3711&lt;18), "12-18",  AND(G3711&gt;=18, G3711&lt;24), "18-24", G3711&gt;=24, "24-36")</f>
        <v>&lt;6</v>
      </c>
    </row>
    <row r="3712" spans="1:37" x14ac:dyDescent="0.3">
      <c r="A3712" t="s">
        <v>3812</v>
      </c>
      <c r="B3712" t="s">
        <v>44</v>
      </c>
      <c r="C3712">
        <v>41</v>
      </c>
      <c r="D3712" t="s">
        <v>34</v>
      </c>
      <c r="E3712" t="s">
        <v>69</v>
      </c>
      <c r="F3712">
        <v>13</v>
      </c>
      <c r="G3712">
        <v>20</v>
      </c>
      <c r="H3712" t="s">
        <v>36</v>
      </c>
      <c r="I3712" t="s">
        <v>37</v>
      </c>
      <c r="J3712" t="s">
        <v>37</v>
      </c>
      <c r="K3712" t="s">
        <v>37</v>
      </c>
      <c r="L3712" t="s">
        <v>50</v>
      </c>
      <c r="M3712" t="s">
        <v>37</v>
      </c>
      <c r="N3712" t="s">
        <v>37</v>
      </c>
      <c r="O3712" t="s">
        <v>37</v>
      </c>
      <c r="P3712" t="s">
        <v>37</v>
      </c>
      <c r="Q3712" t="s">
        <v>37</v>
      </c>
      <c r="R3712" t="s">
        <v>37</v>
      </c>
      <c r="S3712" t="s">
        <v>37</v>
      </c>
      <c r="T3712" t="s">
        <v>37</v>
      </c>
      <c r="U3712" t="s">
        <v>67</v>
      </c>
      <c r="V3712" t="s">
        <v>34</v>
      </c>
      <c r="W3712" t="s">
        <v>51</v>
      </c>
      <c r="X3712">
        <v>114.6</v>
      </c>
      <c r="Y3712">
        <v>8100.25</v>
      </c>
      <c r="Z3712">
        <v>0</v>
      </c>
      <c r="AA3712">
        <v>0</v>
      </c>
      <c r="AB3712">
        <v>348.61</v>
      </c>
      <c r="AC3712">
        <v>8448.86</v>
      </c>
      <c r="AD3712" t="s">
        <v>41</v>
      </c>
      <c r="AE3712" t="s">
        <v>42</v>
      </c>
      <c r="AF3712" t="s">
        <v>42</v>
      </c>
      <c r="AG3712">
        <f t="shared" si="114"/>
        <v>0</v>
      </c>
      <c r="AH3712" t="str" cm="1">
        <f t="array" ref="AH3712">_xlfn.IFS(
X3712&lt;=20, "&lt;20",
AND(X3712&gt;=20, X3712&lt;50), "20-50",
AND(X3712&gt;=50, X3712&lt;100), "50-100",
X3712&gt;=100, "&gt;100"
)</f>
        <v>&gt;100</v>
      </c>
      <c r="AI3712">
        <f t="shared" si="115"/>
        <v>0</v>
      </c>
      <c r="AJ3712" t="str" cm="1">
        <f t="array" ref="AJ3712">_xlfn.IFS(
C3712&lt;=20, "&lt;20",
AND(C3712&gt;=20, C3712&lt;35), "20-35",
AND(C3712&gt;=35, C3712&lt;50), "35-50",
C3712&gt;=50, "50-100"
)</f>
        <v>35-50</v>
      </c>
      <c r="AK3712" t="str" cm="1">
        <f t="array" ref="AK3712">_xlfn.IFS(
G3712&lt;6, "&lt;6",
AND(G3712&gt;=6, G3712&lt;12), "6-12",
AND(G3712&gt;=12, G3712&lt;18), "12-18",  AND(G3712&gt;=18, G3712&lt;24), "18-24", G3712&gt;=24, "24-36")</f>
        <v>18-24</v>
      </c>
    </row>
    <row r="3713" spans="1:37" x14ac:dyDescent="0.3">
      <c r="A3713" t="s">
        <v>3813</v>
      </c>
      <c r="B3713" t="s">
        <v>33</v>
      </c>
      <c r="C3713">
        <v>30</v>
      </c>
      <c r="D3713" t="s">
        <v>37</v>
      </c>
      <c r="E3713" t="s">
        <v>74</v>
      </c>
      <c r="F3713">
        <v>3</v>
      </c>
      <c r="G3713">
        <v>34</v>
      </c>
      <c r="H3713" t="s">
        <v>36</v>
      </c>
      <c r="I3713" t="s">
        <v>37</v>
      </c>
      <c r="J3713" t="s">
        <v>37</v>
      </c>
      <c r="K3713" t="s">
        <v>34</v>
      </c>
      <c r="L3713" t="s">
        <v>34</v>
      </c>
      <c r="M3713" t="s">
        <v>34</v>
      </c>
      <c r="N3713" t="s">
        <v>34</v>
      </c>
      <c r="O3713" t="s">
        <v>34</v>
      </c>
      <c r="P3713" t="s">
        <v>34</v>
      </c>
      <c r="Q3713" t="s">
        <v>34</v>
      </c>
      <c r="R3713" t="s">
        <v>34</v>
      </c>
      <c r="S3713" t="s">
        <v>34</v>
      </c>
      <c r="T3713" t="s">
        <v>34</v>
      </c>
      <c r="U3713" t="s">
        <v>67</v>
      </c>
      <c r="V3713" t="s">
        <v>34</v>
      </c>
      <c r="W3713" t="s">
        <v>40</v>
      </c>
      <c r="X3713">
        <v>25.75</v>
      </c>
      <c r="Y3713">
        <v>755.6</v>
      </c>
      <c r="Z3713">
        <v>0</v>
      </c>
      <c r="AA3713">
        <v>0</v>
      </c>
      <c r="AB3713">
        <v>217.93</v>
      </c>
      <c r="AC3713">
        <v>973.53</v>
      </c>
      <c r="AD3713" t="s">
        <v>41</v>
      </c>
      <c r="AE3713" t="s">
        <v>42</v>
      </c>
      <c r="AF3713" t="s">
        <v>42</v>
      </c>
      <c r="AG3713">
        <f t="shared" si="114"/>
        <v>0</v>
      </c>
      <c r="AH3713" t="str" cm="1">
        <f t="array" ref="AH3713">_xlfn.IFS(
X3713&lt;=20, "&lt;20",
AND(X3713&gt;=20, X3713&lt;50), "20-50",
AND(X3713&gt;=50, X3713&lt;100), "50-100",
X3713&gt;=100, "&gt;100"
)</f>
        <v>20-50</v>
      </c>
      <c r="AI3713">
        <f t="shared" si="115"/>
        <v>0</v>
      </c>
      <c r="AJ3713" t="str" cm="1">
        <f t="array" ref="AJ3713">_xlfn.IFS(
C3713&lt;=20, "&lt;20",
AND(C3713&gt;=20, C3713&lt;35), "20-35",
AND(C3713&gt;=35, C3713&lt;50), "35-50",
C3713&gt;=50, "50-100"
)</f>
        <v>20-35</v>
      </c>
      <c r="AK3713" t="str" cm="1">
        <f t="array" ref="AK3713">_xlfn.IFS(
G3713&lt;6, "&lt;6",
AND(G3713&gt;=6, G3713&lt;12), "6-12",
AND(G3713&gt;=12, G3713&lt;18), "12-18",  AND(G3713&gt;=18, G3713&lt;24), "18-24", G3713&gt;=24, "24-36")</f>
        <v>24-36</v>
      </c>
    </row>
    <row r="3714" spans="1:37" x14ac:dyDescent="0.3">
      <c r="A3714" t="s">
        <v>3814</v>
      </c>
      <c r="B3714" t="s">
        <v>33</v>
      </c>
      <c r="C3714">
        <v>52</v>
      </c>
      <c r="D3714" t="s">
        <v>34</v>
      </c>
      <c r="E3714" t="s">
        <v>45</v>
      </c>
      <c r="F3714">
        <v>8</v>
      </c>
      <c r="G3714">
        <v>32</v>
      </c>
      <c r="H3714" t="s">
        <v>36</v>
      </c>
      <c r="I3714" t="s">
        <v>37</v>
      </c>
      <c r="J3714" t="s">
        <v>34</v>
      </c>
      <c r="K3714" t="s">
        <v>34</v>
      </c>
      <c r="L3714" t="s">
        <v>34</v>
      </c>
      <c r="M3714" t="s">
        <v>34</v>
      </c>
      <c r="N3714" t="s">
        <v>34</v>
      </c>
      <c r="O3714" t="s">
        <v>34</v>
      </c>
      <c r="P3714" t="s">
        <v>34</v>
      </c>
      <c r="Q3714" t="s">
        <v>34</v>
      </c>
      <c r="R3714" t="s">
        <v>34</v>
      </c>
      <c r="S3714" t="s">
        <v>34</v>
      </c>
      <c r="T3714" t="s">
        <v>34</v>
      </c>
      <c r="U3714" t="s">
        <v>39</v>
      </c>
      <c r="V3714" t="s">
        <v>34</v>
      </c>
      <c r="W3714" t="s">
        <v>51</v>
      </c>
      <c r="X3714">
        <v>20.85</v>
      </c>
      <c r="Y3714">
        <v>1539.75</v>
      </c>
      <c r="Z3714">
        <v>0</v>
      </c>
      <c r="AA3714">
        <v>0</v>
      </c>
      <c r="AB3714">
        <v>3182.22</v>
      </c>
      <c r="AC3714">
        <v>4721.97</v>
      </c>
      <c r="AD3714" t="s">
        <v>41</v>
      </c>
      <c r="AE3714" t="s">
        <v>42</v>
      </c>
      <c r="AF3714" t="s">
        <v>42</v>
      </c>
      <c r="AG3714">
        <f t="shared" si="114"/>
        <v>0</v>
      </c>
      <c r="AH3714" t="str" cm="1">
        <f t="array" ref="AH3714">_xlfn.IFS(
X3714&lt;=20, "&lt;20",
AND(X3714&gt;=20, X3714&lt;50), "20-50",
AND(X3714&gt;=50, X3714&lt;100), "50-100",
X3714&gt;=100, "&gt;100"
)</f>
        <v>20-50</v>
      </c>
      <c r="AI3714">
        <f t="shared" si="115"/>
        <v>0</v>
      </c>
      <c r="AJ3714" t="str" cm="1">
        <f t="array" ref="AJ3714">_xlfn.IFS(
C3714&lt;=20, "&lt;20",
AND(C3714&gt;=20, C3714&lt;35), "20-35",
AND(C3714&gt;=35, C3714&lt;50), "35-50",
C3714&gt;=50, "50-100"
)</f>
        <v>50-100</v>
      </c>
      <c r="AK3714" t="str" cm="1">
        <f t="array" ref="AK3714">_xlfn.IFS(
G3714&lt;6, "&lt;6",
AND(G3714&gt;=6, G3714&lt;12), "6-12",
AND(G3714&gt;=12, G3714&lt;18), "12-18",  AND(G3714&gt;=18, G3714&lt;24), "18-24", G3714&gt;=24, "24-36")</f>
        <v>24-36</v>
      </c>
    </row>
    <row r="3715" spans="1:37" x14ac:dyDescent="0.3">
      <c r="A3715" t="s">
        <v>3815</v>
      </c>
      <c r="B3715" t="s">
        <v>33</v>
      </c>
      <c r="C3715">
        <v>43</v>
      </c>
      <c r="D3715" t="s">
        <v>34</v>
      </c>
      <c r="E3715" t="s">
        <v>74</v>
      </c>
      <c r="F3715">
        <v>13</v>
      </c>
      <c r="G3715">
        <v>6</v>
      </c>
      <c r="H3715" t="s">
        <v>110</v>
      </c>
      <c r="I3715" t="s">
        <v>37</v>
      </c>
      <c r="J3715" t="s">
        <v>37</v>
      </c>
      <c r="K3715" t="s">
        <v>37</v>
      </c>
      <c r="L3715" t="s">
        <v>50</v>
      </c>
      <c r="M3715" t="s">
        <v>37</v>
      </c>
      <c r="N3715" t="s">
        <v>37</v>
      </c>
      <c r="O3715" t="s">
        <v>34</v>
      </c>
      <c r="P3715" t="s">
        <v>37</v>
      </c>
      <c r="Q3715" t="s">
        <v>34</v>
      </c>
      <c r="R3715" t="s">
        <v>34</v>
      </c>
      <c r="S3715" t="s">
        <v>34</v>
      </c>
      <c r="T3715" t="s">
        <v>37</v>
      </c>
      <c r="U3715" t="s">
        <v>46</v>
      </c>
      <c r="V3715" t="s">
        <v>37</v>
      </c>
      <c r="W3715" t="s">
        <v>40</v>
      </c>
      <c r="X3715">
        <v>90.55</v>
      </c>
      <c r="Y3715">
        <v>2929.75</v>
      </c>
      <c r="Z3715">
        <v>0</v>
      </c>
      <c r="AA3715">
        <v>0</v>
      </c>
      <c r="AB3715">
        <v>695.02</v>
      </c>
      <c r="AC3715">
        <v>3624.77</v>
      </c>
      <c r="AD3715" t="s">
        <v>41</v>
      </c>
      <c r="AE3715" t="s">
        <v>42</v>
      </c>
      <c r="AF3715" t="s">
        <v>42</v>
      </c>
      <c r="AG3715">
        <f t="shared" ref="AG3715:AG3778" si="116">IF(AD3715="Churned", 1,0)</f>
        <v>0</v>
      </c>
      <c r="AH3715" t="str" cm="1">
        <f t="array" ref="AH3715">_xlfn.IFS(
X3715&lt;=20, "&lt;20",
AND(X3715&gt;=20, X3715&lt;50), "20-50",
AND(X3715&gt;=50, X3715&lt;100), "50-100",
X3715&gt;=100, "&gt;100"
)</f>
        <v>50-100</v>
      </c>
      <c r="AI3715">
        <f t="shared" ref="AI3715:AI3778" si="117">IF(AD3715="Joined", 1, 0)</f>
        <v>0</v>
      </c>
      <c r="AJ3715" t="str" cm="1">
        <f t="array" ref="AJ3715">_xlfn.IFS(
C3715&lt;=20, "&lt;20",
AND(C3715&gt;=20, C3715&lt;35), "20-35",
AND(C3715&gt;=35, C3715&lt;50), "35-50",
C3715&gt;=50, "50-100"
)</f>
        <v>35-50</v>
      </c>
      <c r="AK3715" t="str" cm="1">
        <f t="array" ref="AK3715">_xlfn.IFS(
G3715&lt;6, "&lt;6",
AND(G3715&gt;=6, G3715&lt;12), "6-12",
AND(G3715&gt;=12, G3715&lt;18), "12-18",  AND(G3715&gt;=18, G3715&lt;24), "18-24", G3715&gt;=24, "24-36")</f>
        <v>6-12</v>
      </c>
    </row>
    <row r="3716" spans="1:37" x14ac:dyDescent="0.3">
      <c r="A3716" t="s">
        <v>3816</v>
      </c>
      <c r="B3716" t="s">
        <v>33</v>
      </c>
      <c r="C3716">
        <v>34</v>
      </c>
      <c r="D3716" t="s">
        <v>34</v>
      </c>
      <c r="E3716" t="s">
        <v>335</v>
      </c>
      <c r="F3716">
        <v>1</v>
      </c>
      <c r="G3716">
        <v>32</v>
      </c>
      <c r="H3716" t="s">
        <v>70</v>
      </c>
      <c r="I3716" t="s">
        <v>37</v>
      </c>
      <c r="J3716" t="s">
        <v>37</v>
      </c>
      <c r="K3716" t="s">
        <v>37</v>
      </c>
      <c r="L3716" t="s">
        <v>50</v>
      </c>
      <c r="M3716" t="s">
        <v>37</v>
      </c>
      <c r="N3716" t="s">
        <v>37</v>
      </c>
      <c r="O3716" t="s">
        <v>37</v>
      </c>
      <c r="P3716" t="s">
        <v>34</v>
      </c>
      <c r="Q3716" t="s">
        <v>37</v>
      </c>
      <c r="R3716" t="s">
        <v>34</v>
      </c>
      <c r="S3716" t="s">
        <v>34</v>
      </c>
      <c r="T3716" t="s">
        <v>37</v>
      </c>
      <c r="U3716" t="s">
        <v>67</v>
      </c>
      <c r="V3716" t="s">
        <v>37</v>
      </c>
      <c r="W3716" t="s">
        <v>51</v>
      </c>
      <c r="X3716">
        <v>96.9</v>
      </c>
      <c r="Y3716">
        <v>4473.45</v>
      </c>
      <c r="Z3716">
        <v>0</v>
      </c>
      <c r="AA3716">
        <v>0</v>
      </c>
      <c r="AB3716">
        <v>292.8</v>
      </c>
      <c r="AC3716">
        <v>4766.25</v>
      </c>
      <c r="AD3716" t="s">
        <v>41</v>
      </c>
      <c r="AE3716" t="s">
        <v>42</v>
      </c>
      <c r="AF3716" t="s">
        <v>42</v>
      </c>
      <c r="AG3716">
        <f t="shared" si="116"/>
        <v>0</v>
      </c>
      <c r="AH3716" t="str" cm="1">
        <f t="array" ref="AH3716">_xlfn.IFS(
X3716&lt;=20, "&lt;20",
AND(X3716&gt;=20, X3716&lt;50), "20-50",
AND(X3716&gt;=50, X3716&lt;100), "50-100",
X3716&gt;=100, "&gt;100"
)</f>
        <v>50-100</v>
      </c>
      <c r="AI3716">
        <f t="shared" si="117"/>
        <v>0</v>
      </c>
      <c r="AJ3716" t="str" cm="1">
        <f t="array" ref="AJ3716">_xlfn.IFS(
C3716&lt;=20, "&lt;20",
AND(C3716&gt;=20, C3716&lt;35), "20-35",
AND(C3716&gt;=35, C3716&lt;50), "35-50",
C3716&gt;=50, "50-100"
)</f>
        <v>20-35</v>
      </c>
      <c r="AK3716" t="str" cm="1">
        <f t="array" ref="AK3716">_xlfn.IFS(
G3716&lt;6, "&lt;6",
AND(G3716&gt;=6, G3716&lt;12), "6-12",
AND(G3716&gt;=12, G3716&lt;18), "12-18",  AND(G3716&gt;=18, G3716&lt;24), "18-24", G3716&gt;=24, "24-36")</f>
        <v>24-36</v>
      </c>
    </row>
    <row r="3717" spans="1:37" x14ac:dyDescent="0.3">
      <c r="A3717" t="s">
        <v>3817</v>
      </c>
      <c r="B3717" t="s">
        <v>44</v>
      </c>
      <c r="C3717">
        <v>84</v>
      </c>
      <c r="D3717" t="s">
        <v>34</v>
      </c>
      <c r="E3717" t="s">
        <v>87</v>
      </c>
      <c r="F3717">
        <v>0</v>
      </c>
      <c r="G3717">
        <v>7</v>
      </c>
      <c r="H3717" t="s">
        <v>66</v>
      </c>
      <c r="I3717" t="s">
        <v>37</v>
      </c>
      <c r="J3717" t="s">
        <v>37</v>
      </c>
      <c r="K3717" t="s">
        <v>37</v>
      </c>
      <c r="L3717" t="s">
        <v>38</v>
      </c>
      <c r="M3717" t="s">
        <v>34</v>
      </c>
      <c r="N3717" t="s">
        <v>34</v>
      </c>
      <c r="O3717" t="s">
        <v>37</v>
      </c>
      <c r="P3717" t="s">
        <v>34</v>
      </c>
      <c r="Q3717" t="s">
        <v>37</v>
      </c>
      <c r="R3717" t="s">
        <v>37</v>
      </c>
      <c r="S3717" t="s">
        <v>37</v>
      </c>
      <c r="T3717" t="s">
        <v>37</v>
      </c>
      <c r="U3717" t="s">
        <v>67</v>
      </c>
      <c r="V3717" t="s">
        <v>37</v>
      </c>
      <c r="W3717" t="s">
        <v>40</v>
      </c>
      <c r="X3717">
        <v>73.45</v>
      </c>
      <c r="Y3717">
        <v>5329</v>
      </c>
      <c r="Z3717">
        <v>0</v>
      </c>
      <c r="AA3717">
        <v>0</v>
      </c>
      <c r="AB3717">
        <v>810.72</v>
      </c>
      <c r="AC3717">
        <v>6139.72</v>
      </c>
      <c r="AD3717" t="s">
        <v>41</v>
      </c>
      <c r="AE3717" t="s">
        <v>42</v>
      </c>
      <c r="AF3717" t="s">
        <v>42</v>
      </c>
      <c r="AG3717">
        <f t="shared" si="116"/>
        <v>0</v>
      </c>
      <c r="AH3717" t="str" cm="1">
        <f t="array" ref="AH3717">_xlfn.IFS(
X3717&lt;=20, "&lt;20",
AND(X3717&gt;=20, X3717&lt;50), "20-50",
AND(X3717&gt;=50, X3717&lt;100), "50-100",
X3717&gt;=100, "&gt;100"
)</f>
        <v>50-100</v>
      </c>
      <c r="AI3717">
        <f t="shared" si="117"/>
        <v>0</v>
      </c>
      <c r="AJ3717" t="str" cm="1">
        <f t="array" ref="AJ3717">_xlfn.IFS(
C3717&lt;=20, "&lt;20",
AND(C3717&gt;=20, C3717&lt;35), "20-35",
AND(C3717&gt;=35, C3717&lt;50), "35-50",
C3717&gt;=50, "50-100"
)</f>
        <v>50-100</v>
      </c>
      <c r="AK3717" t="str" cm="1">
        <f t="array" ref="AK3717">_xlfn.IFS(
G3717&lt;6, "&lt;6",
AND(G3717&gt;=6, G3717&lt;12), "6-12",
AND(G3717&gt;=12, G3717&lt;18), "12-18",  AND(G3717&gt;=18, G3717&lt;24), "18-24", G3717&gt;=24, "24-36")</f>
        <v>6-12</v>
      </c>
    </row>
    <row r="3718" spans="1:37" x14ac:dyDescent="0.3">
      <c r="A3718" t="s">
        <v>3818</v>
      </c>
      <c r="B3718" t="s">
        <v>44</v>
      </c>
      <c r="C3718">
        <v>68</v>
      </c>
      <c r="D3718" t="s">
        <v>37</v>
      </c>
      <c r="E3718" t="s">
        <v>76</v>
      </c>
      <c r="F3718">
        <v>13</v>
      </c>
      <c r="G3718">
        <v>10</v>
      </c>
      <c r="H3718" t="s">
        <v>66</v>
      </c>
      <c r="I3718" t="s">
        <v>37</v>
      </c>
      <c r="J3718" t="s">
        <v>37</v>
      </c>
      <c r="K3718" t="s">
        <v>37</v>
      </c>
      <c r="L3718" t="s">
        <v>72</v>
      </c>
      <c r="M3718" t="s">
        <v>34</v>
      </c>
      <c r="N3718" t="s">
        <v>37</v>
      </c>
      <c r="O3718" t="s">
        <v>37</v>
      </c>
      <c r="P3718" t="s">
        <v>37</v>
      </c>
      <c r="Q3718" t="s">
        <v>37</v>
      </c>
      <c r="R3718" t="s">
        <v>34</v>
      </c>
      <c r="S3718" t="s">
        <v>34</v>
      </c>
      <c r="T3718" t="s">
        <v>37</v>
      </c>
      <c r="U3718" t="s">
        <v>67</v>
      </c>
      <c r="V3718" t="s">
        <v>34</v>
      </c>
      <c r="W3718" t="s">
        <v>40</v>
      </c>
      <c r="X3718">
        <v>77.349999999999994</v>
      </c>
      <c r="Y3718">
        <v>5396.25</v>
      </c>
      <c r="Z3718">
        <v>0</v>
      </c>
      <c r="AA3718">
        <v>0</v>
      </c>
      <c r="AB3718">
        <v>2424.96</v>
      </c>
      <c r="AC3718">
        <v>7821.21</v>
      </c>
      <c r="AD3718" t="s">
        <v>41</v>
      </c>
      <c r="AE3718" t="s">
        <v>42</v>
      </c>
      <c r="AF3718" t="s">
        <v>42</v>
      </c>
      <c r="AG3718">
        <f t="shared" si="116"/>
        <v>0</v>
      </c>
      <c r="AH3718" t="str" cm="1">
        <f t="array" ref="AH3718">_xlfn.IFS(
X3718&lt;=20, "&lt;20",
AND(X3718&gt;=20, X3718&lt;50), "20-50",
AND(X3718&gt;=50, X3718&lt;100), "50-100",
X3718&gt;=100, "&gt;100"
)</f>
        <v>50-100</v>
      </c>
      <c r="AI3718">
        <f t="shared" si="117"/>
        <v>0</v>
      </c>
      <c r="AJ3718" t="str" cm="1">
        <f t="array" ref="AJ3718">_xlfn.IFS(
C3718&lt;=20, "&lt;20",
AND(C3718&gt;=20, C3718&lt;35), "20-35",
AND(C3718&gt;=35, C3718&lt;50), "35-50",
C3718&gt;=50, "50-100"
)</f>
        <v>50-100</v>
      </c>
      <c r="AK3718" t="str" cm="1">
        <f t="array" ref="AK3718">_xlfn.IFS(
G3718&lt;6, "&lt;6",
AND(G3718&gt;=6, G3718&lt;12), "6-12",
AND(G3718&gt;=12, G3718&lt;18), "12-18",  AND(G3718&gt;=18, G3718&lt;24), "18-24", G3718&gt;=24, "24-36")</f>
        <v>6-12</v>
      </c>
    </row>
    <row r="3719" spans="1:37" x14ac:dyDescent="0.3">
      <c r="A3719" t="s">
        <v>3819</v>
      </c>
      <c r="B3719" t="s">
        <v>44</v>
      </c>
      <c r="C3719">
        <v>66</v>
      </c>
      <c r="D3719" t="s">
        <v>34</v>
      </c>
      <c r="E3719" t="s">
        <v>109</v>
      </c>
      <c r="F3719">
        <v>14</v>
      </c>
      <c r="G3719">
        <v>34</v>
      </c>
      <c r="H3719" t="s">
        <v>36</v>
      </c>
      <c r="I3719" t="s">
        <v>37</v>
      </c>
      <c r="J3719" t="s">
        <v>37</v>
      </c>
      <c r="K3719" t="s">
        <v>37</v>
      </c>
      <c r="L3719" t="s">
        <v>50</v>
      </c>
      <c r="M3719" t="s">
        <v>34</v>
      </c>
      <c r="N3719" t="s">
        <v>34</v>
      </c>
      <c r="O3719" t="s">
        <v>37</v>
      </c>
      <c r="P3719" t="s">
        <v>34</v>
      </c>
      <c r="Q3719" t="s">
        <v>37</v>
      </c>
      <c r="R3719" t="s">
        <v>37</v>
      </c>
      <c r="S3719" t="s">
        <v>34</v>
      </c>
      <c r="T3719" t="s">
        <v>34</v>
      </c>
      <c r="U3719" t="s">
        <v>46</v>
      </c>
      <c r="V3719" t="s">
        <v>37</v>
      </c>
      <c r="W3719" t="s">
        <v>40</v>
      </c>
      <c r="X3719">
        <v>99.05</v>
      </c>
      <c r="Y3719">
        <v>5295.7</v>
      </c>
      <c r="Z3719">
        <v>0</v>
      </c>
      <c r="AA3719">
        <v>40</v>
      </c>
      <c r="AB3719">
        <v>2077.92</v>
      </c>
      <c r="AC3719">
        <v>7413.62</v>
      </c>
      <c r="AD3719" t="s">
        <v>41</v>
      </c>
      <c r="AE3719" t="s">
        <v>42</v>
      </c>
      <c r="AF3719" t="s">
        <v>42</v>
      </c>
      <c r="AG3719">
        <f t="shared" si="116"/>
        <v>0</v>
      </c>
      <c r="AH3719" t="str" cm="1">
        <f t="array" ref="AH3719">_xlfn.IFS(
X3719&lt;=20, "&lt;20",
AND(X3719&gt;=20, X3719&lt;50), "20-50",
AND(X3719&gt;=50, X3719&lt;100), "50-100",
X3719&gt;=100, "&gt;100"
)</f>
        <v>50-100</v>
      </c>
      <c r="AI3719">
        <f t="shared" si="117"/>
        <v>0</v>
      </c>
      <c r="AJ3719" t="str" cm="1">
        <f t="array" ref="AJ3719">_xlfn.IFS(
C3719&lt;=20, "&lt;20",
AND(C3719&gt;=20, C3719&lt;35), "20-35",
AND(C3719&gt;=35, C3719&lt;50), "35-50",
C3719&gt;=50, "50-100"
)</f>
        <v>50-100</v>
      </c>
      <c r="AK3719" t="str" cm="1">
        <f t="array" ref="AK3719">_xlfn.IFS(
G3719&lt;6, "&lt;6",
AND(G3719&gt;=6, G3719&lt;12), "6-12",
AND(G3719&gt;=12, G3719&lt;18), "12-18",  AND(G3719&gt;=18, G3719&lt;24), "18-24", G3719&gt;=24, "24-36")</f>
        <v>24-36</v>
      </c>
    </row>
    <row r="3720" spans="1:37" x14ac:dyDescent="0.3">
      <c r="A3720" t="s">
        <v>3820</v>
      </c>
      <c r="B3720" t="s">
        <v>33</v>
      </c>
      <c r="C3720">
        <v>69</v>
      </c>
      <c r="D3720" t="s">
        <v>37</v>
      </c>
      <c r="E3720" t="s">
        <v>69</v>
      </c>
      <c r="F3720">
        <v>7</v>
      </c>
      <c r="G3720">
        <v>34</v>
      </c>
      <c r="H3720" t="s">
        <v>66</v>
      </c>
      <c r="I3720" t="s">
        <v>37</v>
      </c>
      <c r="J3720" t="s">
        <v>37</v>
      </c>
      <c r="K3720" t="s">
        <v>34</v>
      </c>
      <c r="L3720" t="s">
        <v>34</v>
      </c>
      <c r="M3720" t="s">
        <v>34</v>
      </c>
      <c r="N3720" t="s">
        <v>34</v>
      </c>
      <c r="O3720" t="s">
        <v>34</v>
      </c>
      <c r="P3720" t="s">
        <v>34</v>
      </c>
      <c r="Q3720" t="s">
        <v>34</v>
      </c>
      <c r="R3720" t="s">
        <v>34</v>
      </c>
      <c r="S3720" t="s">
        <v>34</v>
      </c>
      <c r="T3720" t="s">
        <v>34</v>
      </c>
      <c r="U3720" t="s">
        <v>67</v>
      </c>
      <c r="V3720" t="s">
        <v>37</v>
      </c>
      <c r="W3720" t="s">
        <v>40</v>
      </c>
      <c r="X3720">
        <v>25.1</v>
      </c>
      <c r="Y3720">
        <v>1789.9</v>
      </c>
      <c r="Z3720">
        <v>0</v>
      </c>
      <c r="AA3720">
        <v>0</v>
      </c>
      <c r="AB3720">
        <v>170.64</v>
      </c>
      <c r="AC3720">
        <v>1960.54</v>
      </c>
      <c r="AD3720" t="s">
        <v>41</v>
      </c>
      <c r="AE3720" t="s">
        <v>42</v>
      </c>
      <c r="AF3720" t="s">
        <v>42</v>
      </c>
      <c r="AG3720">
        <f t="shared" si="116"/>
        <v>0</v>
      </c>
      <c r="AH3720" t="str" cm="1">
        <f t="array" ref="AH3720">_xlfn.IFS(
X3720&lt;=20, "&lt;20",
AND(X3720&gt;=20, X3720&lt;50), "20-50",
AND(X3720&gt;=50, X3720&lt;100), "50-100",
X3720&gt;=100, "&gt;100"
)</f>
        <v>20-50</v>
      </c>
      <c r="AI3720">
        <f t="shared" si="117"/>
        <v>0</v>
      </c>
      <c r="AJ3720" t="str" cm="1">
        <f t="array" ref="AJ3720">_xlfn.IFS(
C3720&lt;=20, "&lt;20",
AND(C3720&gt;=20, C3720&lt;35), "20-35",
AND(C3720&gt;=35, C3720&lt;50), "35-50",
C3720&gt;=50, "50-100"
)</f>
        <v>50-100</v>
      </c>
      <c r="AK3720" t="str" cm="1">
        <f t="array" ref="AK3720">_xlfn.IFS(
G3720&lt;6, "&lt;6",
AND(G3720&gt;=6, G3720&lt;12), "6-12",
AND(G3720&gt;=12, G3720&lt;18), "12-18",  AND(G3720&gt;=18, G3720&lt;24), "18-24", G3720&gt;=24, "24-36")</f>
        <v>24-36</v>
      </c>
    </row>
    <row r="3721" spans="1:37" x14ac:dyDescent="0.3">
      <c r="A3721" t="s">
        <v>3821</v>
      </c>
      <c r="B3721" t="s">
        <v>44</v>
      </c>
      <c r="C3721">
        <v>41</v>
      </c>
      <c r="D3721" t="s">
        <v>34</v>
      </c>
      <c r="E3721" t="s">
        <v>45</v>
      </c>
      <c r="F3721">
        <v>14</v>
      </c>
      <c r="G3721">
        <v>36</v>
      </c>
      <c r="H3721" t="s">
        <v>70</v>
      </c>
      <c r="I3721" t="s">
        <v>37</v>
      </c>
      <c r="J3721" t="s">
        <v>37</v>
      </c>
      <c r="K3721" t="s">
        <v>37</v>
      </c>
      <c r="L3721" t="s">
        <v>50</v>
      </c>
      <c r="M3721" t="s">
        <v>37</v>
      </c>
      <c r="N3721" t="s">
        <v>37</v>
      </c>
      <c r="O3721" t="s">
        <v>34</v>
      </c>
      <c r="P3721" t="s">
        <v>34</v>
      </c>
      <c r="Q3721" t="s">
        <v>34</v>
      </c>
      <c r="R3721" t="s">
        <v>37</v>
      </c>
      <c r="S3721" t="s">
        <v>37</v>
      </c>
      <c r="T3721" t="s">
        <v>37</v>
      </c>
      <c r="U3721" t="s">
        <v>46</v>
      </c>
      <c r="V3721" t="s">
        <v>37</v>
      </c>
      <c r="W3721" t="s">
        <v>40</v>
      </c>
      <c r="X3721">
        <v>94.1</v>
      </c>
      <c r="Y3721">
        <v>5475.9</v>
      </c>
      <c r="Z3721">
        <v>0</v>
      </c>
      <c r="AA3721">
        <v>0</v>
      </c>
      <c r="AB3721">
        <v>932.4</v>
      </c>
      <c r="AC3721">
        <v>6408.3</v>
      </c>
      <c r="AD3721" t="s">
        <v>41</v>
      </c>
      <c r="AE3721" t="s">
        <v>42</v>
      </c>
      <c r="AF3721" t="s">
        <v>42</v>
      </c>
      <c r="AG3721">
        <f t="shared" si="116"/>
        <v>0</v>
      </c>
      <c r="AH3721" t="str" cm="1">
        <f t="array" ref="AH3721">_xlfn.IFS(
X3721&lt;=20, "&lt;20",
AND(X3721&gt;=20, X3721&lt;50), "20-50",
AND(X3721&gt;=50, X3721&lt;100), "50-100",
X3721&gt;=100, "&gt;100"
)</f>
        <v>50-100</v>
      </c>
      <c r="AI3721">
        <f t="shared" si="117"/>
        <v>0</v>
      </c>
      <c r="AJ3721" t="str" cm="1">
        <f t="array" ref="AJ3721">_xlfn.IFS(
C3721&lt;=20, "&lt;20",
AND(C3721&gt;=20, C3721&lt;35), "20-35",
AND(C3721&gt;=35, C3721&lt;50), "35-50",
C3721&gt;=50, "50-100"
)</f>
        <v>35-50</v>
      </c>
      <c r="AK3721" t="str" cm="1">
        <f t="array" ref="AK3721">_xlfn.IFS(
G3721&lt;6, "&lt;6",
AND(G3721&gt;=6, G3721&lt;12), "6-12",
AND(G3721&gt;=12, G3721&lt;18), "12-18",  AND(G3721&gt;=18, G3721&lt;24), "18-24", G3721&gt;=24, "24-36")</f>
        <v>24-36</v>
      </c>
    </row>
    <row r="3722" spans="1:37" x14ac:dyDescent="0.3">
      <c r="A3722" t="s">
        <v>3822</v>
      </c>
      <c r="B3722" t="s">
        <v>44</v>
      </c>
      <c r="C3722">
        <v>64</v>
      </c>
      <c r="D3722" t="s">
        <v>34</v>
      </c>
      <c r="E3722" t="s">
        <v>74</v>
      </c>
      <c r="F3722">
        <v>14</v>
      </c>
      <c r="G3722">
        <v>22</v>
      </c>
      <c r="H3722" t="s">
        <v>70</v>
      </c>
      <c r="I3722" t="s">
        <v>37</v>
      </c>
      <c r="J3722" t="s">
        <v>37</v>
      </c>
      <c r="K3722" t="s">
        <v>37</v>
      </c>
      <c r="L3722" t="s">
        <v>50</v>
      </c>
      <c r="M3722" t="s">
        <v>34</v>
      </c>
      <c r="N3722" t="s">
        <v>37</v>
      </c>
      <c r="O3722" t="s">
        <v>37</v>
      </c>
      <c r="P3722" t="s">
        <v>34</v>
      </c>
      <c r="Q3722" t="s">
        <v>37</v>
      </c>
      <c r="R3722" t="s">
        <v>37</v>
      </c>
      <c r="S3722" t="s">
        <v>37</v>
      </c>
      <c r="T3722" t="s">
        <v>37</v>
      </c>
      <c r="U3722" t="s">
        <v>39</v>
      </c>
      <c r="V3722" t="s">
        <v>37</v>
      </c>
      <c r="W3722" t="s">
        <v>51</v>
      </c>
      <c r="X3722">
        <v>107.45</v>
      </c>
      <c r="Y3722">
        <v>7047.5</v>
      </c>
      <c r="Z3722">
        <v>0</v>
      </c>
      <c r="AA3722">
        <v>0</v>
      </c>
      <c r="AB3722">
        <v>1272.7</v>
      </c>
      <c r="AC3722">
        <v>8320.2000000000007</v>
      </c>
      <c r="AD3722" t="s">
        <v>41</v>
      </c>
      <c r="AE3722" t="s">
        <v>42</v>
      </c>
      <c r="AF3722" t="s">
        <v>42</v>
      </c>
      <c r="AG3722">
        <f t="shared" si="116"/>
        <v>0</v>
      </c>
      <c r="AH3722" t="str" cm="1">
        <f t="array" ref="AH3722">_xlfn.IFS(
X3722&lt;=20, "&lt;20",
AND(X3722&gt;=20, X3722&lt;50), "20-50",
AND(X3722&gt;=50, X3722&lt;100), "50-100",
X3722&gt;=100, "&gt;100"
)</f>
        <v>&gt;100</v>
      </c>
      <c r="AI3722">
        <f t="shared" si="117"/>
        <v>0</v>
      </c>
      <c r="AJ3722" t="str" cm="1">
        <f t="array" ref="AJ3722">_xlfn.IFS(
C3722&lt;=20, "&lt;20",
AND(C3722&gt;=20, C3722&lt;35), "20-35",
AND(C3722&gt;=35, C3722&lt;50), "35-50",
C3722&gt;=50, "50-100"
)</f>
        <v>50-100</v>
      </c>
      <c r="AK3722" t="str" cm="1">
        <f t="array" ref="AK3722">_xlfn.IFS(
G3722&lt;6, "&lt;6",
AND(G3722&gt;=6, G3722&lt;12), "6-12",
AND(G3722&gt;=12, G3722&lt;18), "12-18",  AND(G3722&gt;=18, G3722&lt;24), "18-24", G3722&gt;=24, "24-36")</f>
        <v>18-24</v>
      </c>
    </row>
    <row r="3723" spans="1:37" x14ac:dyDescent="0.3">
      <c r="A3723" t="s">
        <v>3823</v>
      </c>
      <c r="B3723" t="s">
        <v>44</v>
      </c>
      <c r="C3723">
        <v>37</v>
      </c>
      <c r="D3723" t="s">
        <v>34</v>
      </c>
      <c r="E3723" t="s">
        <v>90</v>
      </c>
      <c r="F3723">
        <v>1</v>
      </c>
      <c r="G3723">
        <v>22</v>
      </c>
      <c r="H3723" t="s">
        <v>110</v>
      </c>
      <c r="I3723" t="s">
        <v>34</v>
      </c>
      <c r="J3723" t="s">
        <v>34</v>
      </c>
      <c r="K3723" t="s">
        <v>37</v>
      </c>
      <c r="L3723" t="s">
        <v>72</v>
      </c>
      <c r="M3723" t="s">
        <v>34</v>
      </c>
      <c r="N3723" t="s">
        <v>34</v>
      </c>
      <c r="O3723" t="s">
        <v>37</v>
      </c>
      <c r="P3723" t="s">
        <v>37</v>
      </c>
      <c r="Q3723" t="s">
        <v>37</v>
      </c>
      <c r="R3723" t="s">
        <v>34</v>
      </c>
      <c r="S3723" t="s">
        <v>34</v>
      </c>
      <c r="T3723" t="s">
        <v>37</v>
      </c>
      <c r="U3723" t="s">
        <v>46</v>
      </c>
      <c r="V3723" t="s">
        <v>37</v>
      </c>
      <c r="W3723" t="s">
        <v>51</v>
      </c>
      <c r="X3723">
        <v>44.85</v>
      </c>
      <c r="Y3723">
        <v>1442.6</v>
      </c>
      <c r="Z3723">
        <v>0</v>
      </c>
      <c r="AA3723">
        <v>0</v>
      </c>
      <c r="AB3723">
        <v>0</v>
      </c>
      <c r="AC3723">
        <v>1442.6</v>
      </c>
      <c r="AD3723" t="s">
        <v>41</v>
      </c>
      <c r="AE3723" t="s">
        <v>42</v>
      </c>
      <c r="AF3723" t="s">
        <v>42</v>
      </c>
      <c r="AG3723">
        <f t="shared" si="116"/>
        <v>0</v>
      </c>
      <c r="AH3723" t="str" cm="1">
        <f t="array" ref="AH3723">_xlfn.IFS(
X3723&lt;=20, "&lt;20",
AND(X3723&gt;=20, X3723&lt;50), "20-50",
AND(X3723&gt;=50, X3723&lt;100), "50-100",
X3723&gt;=100, "&gt;100"
)</f>
        <v>20-50</v>
      </c>
      <c r="AI3723">
        <f t="shared" si="117"/>
        <v>0</v>
      </c>
      <c r="AJ3723" t="str" cm="1">
        <f t="array" ref="AJ3723">_xlfn.IFS(
C3723&lt;=20, "&lt;20",
AND(C3723&gt;=20, C3723&lt;35), "20-35",
AND(C3723&gt;=35, C3723&lt;50), "35-50",
C3723&gt;=50, "50-100"
)</f>
        <v>35-50</v>
      </c>
      <c r="AK3723" t="str" cm="1">
        <f t="array" ref="AK3723">_xlfn.IFS(
G3723&lt;6, "&lt;6",
AND(G3723&gt;=6, G3723&lt;12), "6-12",
AND(G3723&gt;=12, G3723&lt;18), "12-18",  AND(G3723&gt;=18, G3723&lt;24), "18-24", G3723&gt;=24, "24-36")</f>
        <v>18-24</v>
      </c>
    </row>
    <row r="3724" spans="1:37" x14ac:dyDescent="0.3">
      <c r="A3724" t="s">
        <v>3824</v>
      </c>
      <c r="B3724" t="s">
        <v>44</v>
      </c>
      <c r="C3724">
        <v>47</v>
      </c>
      <c r="D3724" t="s">
        <v>34</v>
      </c>
      <c r="E3724" t="s">
        <v>124</v>
      </c>
      <c r="F3724">
        <v>10</v>
      </c>
      <c r="G3724">
        <v>34</v>
      </c>
      <c r="H3724" t="s">
        <v>36</v>
      </c>
      <c r="I3724" t="s">
        <v>37</v>
      </c>
      <c r="J3724" t="s">
        <v>34</v>
      </c>
      <c r="K3724" t="s">
        <v>37</v>
      </c>
      <c r="L3724" t="s">
        <v>38</v>
      </c>
      <c r="M3724" t="s">
        <v>37</v>
      </c>
      <c r="N3724" t="s">
        <v>37</v>
      </c>
      <c r="O3724" t="s">
        <v>34</v>
      </c>
      <c r="P3724" t="s">
        <v>37</v>
      </c>
      <c r="Q3724" t="s">
        <v>34</v>
      </c>
      <c r="R3724" t="s">
        <v>34</v>
      </c>
      <c r="S3724" t="s">
        <v>34</v>
      </c>
      <c r="T3724" t="s">
        <v>34</v>
      </c>
      <c r="U3724" t="s">
        <v>67</v>
      </c>
      <c r="V3724" t="s">
        <v>34</v>
      </c>
      <c r="W3724" t="s">
        <v>40</v>
      </c>
      <c r="X3724">
        <v>61.45</v>
      </c>
      <c r="Y3724">
        <v>2302.35</v>
      </c>
      <c r="Z3724">
        <v>48.79</v>
      </c>
      <c r="AA3724">
        <v>110</v>
      </c>
      <c r="AB3724">
        <v>1849.63</v>
      </c>
      <c r="AC3724">
        <v>4213.1899999999996</v>
      </c>
      <c r="AD3724" t="s">
        <v>41</v>
      </c>
      <c r="AE3724" t="s">
        <v>42</v>
      </c>
      <c r="AF3724" t="s">
        <v>42</v>
      </c>
      <c r="AG3724">
        <f t="shared" si="116"/>
        <v>0</v>
      </c>
      <c r="AH3724" t="str" cm="1">
        <f t="array" ref="AH3724">_xlfn.IFS(
X3724&lt;=20, "&lt;20",
AND(X3724&gt;=20, X3724&lt;50), "20-50",
AND(X3724&gt;=50, X3724&lt;100), "50-100",
X3724&gt;=100, "&gt;100"
)</f>
        <v>50-100</v>
      </c>
      <c r="AI3724">
        <f t="shared" si="117"/>
        <v>0</v>
      </c>
      <c r="AJ3724" t="str" cm="1">
        <f t="array" ref="AJ3724">_xlfn.IFS(
C3724&lt;=20, "&lt;20",
AND(C3724&gt;=20, C3724&lt;35), "20-35",
AND(C3724&gt;=35, C3724&lt;50), "35-50",
C3724&gt;=50, "50-100"
)</f>
        <v>35-50</v>
      </c>
      <c r="AK3724" t="str" cm="1">
        <f t="array" ref="AK3724">_xlfn.IFS(
G3724&lt;6, "&lt;6",
AND(G3724&gt;=6, G3724&lt;12), "6-12",
AND(G3724&gt;=12, G3724&lt;18), "12-18",  AND(G3724&gt;=18, G3724&lt;24), "18-24", G3724&gt;=24, "24-36")</f>
        <v>24-36</v>
      </c>
    </row>
    <row r="3725" spans="1:37" x14ac:dyDescent="0.3">
      <c r="A3725" t="s">
        <v>3825</v>
      </c>
      <c r="B3725" t="s">
        <v>33</v>
      </c>
      <c r="C3725">
        <v>46</v>
      </c>
      <c r="D3725" t="s">
        <v>37</v>
      </c>
      <c r="E3725" t="s">
        <v>124</v>
      </c>
      <c r="F3725">
        <v>14</v>
      </c>
      <c r="G3725">
        <v>21</v>
      </c>
      <c r="H3725" t="s">
        <v>49</v>
      </c>
      <c r="I3725" t="s">
        <v>37</v>
      </c>
      <c r="J3725" t="s">
        <v>37</v>
      </c>
      <c r="K3725" t="s">
        <v>37</v>
      </c>
      <c r="L3725" t="s">
        <v>50</v>
      </c>
      <c r="M3725" t="s">
        <v>37</v>
      </c>
      <c r="N3725" t="s">
        <v>34</v>
      </c>
      <c r="O3725" t="s">
        <v>34</v>
      </c>
      <c r="P3725" t="s">
        <v>34</v>
      </c>
      <c r="Q3725" t="s">
        <v>37</v>
      </c>
      <c r="R3725" t="s">
        <v>34</v>
      </c>
      <c r="S3725" t="s">
        <v>34</v>
      </c>
      <c r="T3725" t="s">
        <v>37</v>
      </c>
      <c r="U3725" t="s">
        <v>46</v>
      </c>
      <c r="V3725" t="s">
        <v>34</v>
      </c>
      <c r="W3725" t="s">
        <v>51</v>
      </c>
      <c r="X3725">
        <v>90.65</v>
      </c>
      <c r="Y3725">
        <v>367.95</v>
      </c>
      <c r="Z3725">
        <v>0</v>
      </c>
      <c r="AA3725">
        <v>0</v>
      </c>
      <c r="AB3725">
        <v>126.28</v>
      </c>
      <c r="AC3725">
        <v>494.23</v>
      </c>
      <c r="AD3725" t="s">
        <v>41</v>
      </c>
      <c r="AE3725" t="s">
        <v>42</v>
      </c>
      <c r="AF3725" t="s">
        <v>42</v>
      </c>
      <c r="AG3725">
        <f t="shared" si="116"/>
        <v>0</v>
      </c>
      <c r="AH3725" t="str" cm="1">
        <f t="array" ref="AH3725">_xlfn.IFS(
X3725&lt;=20, "&lt;20",
AND(X3725&gt;=20, X3725&lt;50), "20-50",
AND(X3725&gt;=50, X3725&lt;100), "50-100",
X3725&gt;=100, "&gt;100"
)</f>
        <v>50-100</v>
      </c>
      <c r="AI3725">
        <f t="shared" si="117"/>
        <v>0</v>
      </c>
      <c r="AJ3725" t="str" cm="1">
        <f t="array" ref="AJ3725">_xlfn.IFS(
C3725&lt;=20, "&lt;20",
AND(C3725&gt;=20, C3725&lt;35), "20-35",
AND(C3725&gt;=35, C3725&lt;50), "35-50",
C3725&gt;=50, "50-100"
)</f>
        <v>35-50</v>
      </c>
      <c r="AK3725" t="str" cm="1">
        <f t="array" ref="AK3725">_xlfn.IFS(
G3725&lt;6, "&lt;6",
AND(G3725&gt;=6, G3725&lt;12), "6-12",
AND(G3725&gt;=12, G3725&lt;18), "12-18",  AND(G3725&gt;=18, G3725&lt;24), "18-24", G3725&gt;=24, "24-36")</f>
        <v>18-24</v>
      </c>
    </row>
    <row r="3726" spans="1:37" x14ac:dyDescent="0.3">
      <c r="A3726" t="s">
        <v>3826</v>
      </c>
      <c r="B3726" t="s">
        <v>44</v>
      </c>
      <c r="C3726">
        <v>23</v>
      </c>
      <c r="D3726" t="s">
        <v>34</v>
      </c>
      <c r="E3726" t="s">
        <v>109</v>
      </c>
      <c r="F3726">
        <v>8</v>
      </c>
      <c r="G3726">
        <v>8</v>
      </c>
      <c r="H3726" t="s">
        <v>70</v>
      </c>
      <c r="I3726" t="s">
        <v>37</v>
      </c>
      <c r="J3726" t="s">
        <v>37</v>
      </c>
      <c r="K3726" t="s">
        <v>37</v>
      </c>
      <c r="L3726" t="s">
        <v>50</v>
      </c>
      <c r="M3726" t="s">
        <v>37</v>
      </c>
      <c r="N3726" t="s">
        <v>37</v>
      </c>
      <c r="O3726" t="s">
        <v>34</v>
      </c>
      <c r="P3726" t="s">
        <v>34</v>
      </c>
      <c r="Q3726" t="s">
        <v>37</v>
      </c>
      <c r="R3726" t="s">
        <v>37</v>
      </c>
      <c r="S3726" t="s">
        <v>37</v>
      </c>
      <c r="T3726" t="s">
        <v>34</v>
      </c>
      <c r="U3726" t="s">
        <v>46</v>
      </c>
      <c r="V3726" t="s">
        <v>37</v>
      </c>
      <c r="W3726" t="s">
        <v>51</v>
      </c>
      <c r="X3726">
        <v>105.5</v>
      </c>
      <c r="Y3726">
        <v>6487.2</v>
      </c>
      <c r="Z3726">
        <v>0</v>
      </c>
      <c r="AA3726">
        <v>150</v>
      </c>
      <c r="AB3726">
        <v>914.5</v>
      </c>
      <c r="AC3726">
        <v>7551.7</v>
      </c>
      <c r="AD3726" t="s">
        <v>41</v>
      </c>
      <c r="AE3726" t="s">
        <v>42</v>
      </c>
      <c r="AF3726" t="s">
        <v>42</v>
      </c>
      <c r="AG3726">
        <f t="shared" si="116"/>
        <v>0</v>
      </c>
      <c r="AH3726" t="str" cm="1">
        <f t="array" ref="AH3726">_xlfn.IFS(
X3726&lt;=20, "&lt;20",
AND(X3726&gt;=20, X3726&lt;50), "20-50",
AND(X3726&gt;=50, X3726&lt;100), "50-100",
X3726&gt;=100, "&gt;100"
)</f>
        <v>&gt;100</v>
      </c>
      <c r="AI3726">
        <f t="shared" si="117"/>
        <v>0</v>
      </c>
      <c r="AJ3726" t="str" cm="1">
        <f t="array" ref="AJ3726">_xlfn.IFS(
C3726&lt;=20, "&lt;20",
AND(C3726&gt;=20, C3726&lt;35), "20-35",
AND(C3726&gt;=35, C3726&lt;50), "35-50",
C3726&gt;=50, "50-100"
)</f>
        <v>20-35</v>
      </c>
      <c r="AK3726" t="str" cm="1">
        <f t="array" ref="AK3726">_xlfn.IFS(
G3726&lt;6, "&lt;6",
AND(G3726&gt;=6, G3726&lt;12), "6-12",
AND(G3726&gt;=12, G3726&lt;18), "12-18",  AND(G3726&gt;=18, G3726&lt;24), "18-24", G3726&gt;=24, "24-36")</f>
        <v>6-12</v>
      </c>
    </row>
    <row r="3727" spans="1:37" x14ac:dyDescent="0.3">
      <c r="A3727" t="s">
        <v>3827</v>
      </c>
      <c r="B3727" t="s">
        <v>44</v>
      </c>
      <c r="C3727">
        <v>38</v>
      </c>
      <c r="D3727" t="s">
        <v>34</v>
      </c>
      <c r="E3727" t="s">
        <v>64</v>
      </c>
      <c r="F3727">
        <v>3</v>
      </c>
      <c r="G3727">
        <v>13</v>
      </c>
      <c r="H3727" t="s">
        <v>70</v>
      </c>
      <c r="I3727" t="s">
        <v>37</v>
      </c>
      <c r="J3727" t="s">
        <v>37</v>
      </c>
      <c r="K3727" t="s">
        <v>37</v>
      </c>
      <c r="L3727" t="s">
        <v>50</v>
      </c>
      <c r="M3727" t="s">
        <v>34</v>
      </c>
      <c r="N3727" t="s">
        <v>37</v>
      </c>
      <c r="O3727" t="s">
        <v>34</v>
      </c>
      <c r="P3727" t="s">
        <v>34</v>
      </c>
      <c r="Q3727" t="s">
        <v>34</v>
      </c>
      <c r="R3727" t="s">
        <v>34</v>
      </c>
      <c r="S3727" t="s">
        <v>34</v>
      </c>
      <c r="T3727" t="s">
        <v>37</v>
      </c>
      <c r="U3727" t="s">
        <v>39</v>
      </c>
      <c r="V3727" t="s">
        <v>37</v>
      </c>
      <c r="W3727" t="s">
        <v>40</v>
      </c>
      <c r="X3727">
        <v>80.2</v>
      </c>
      <c r="Y3727">
        <v>4297.6000000000004</v>
      </c>
      <c r="Z3727">
        <v>0</v>
      </c>
      <c r="AA3727">
        <v>0</v>
      </c>
      <c r="AB3727">
        <v>2230.8000000000002</v>
      </c>
      <c r="AC3727">
        <v>6528.4</v>
      </c>
      <c r="AD3727" t="s">
        <v>41</v>
      </c>
      <c r="AE3727" t="s">
        <v>42</v>
      </c>
      <c r="AF3727" t="s">
        <v>42</v>
      </c>
      <c r="AG3727">
        <f t="shared" si="116"/>
        <v>0</v>
      </c>
      <c r="AH3727" t="str" cm="1">
        <f t="array" ref="AH3727">_xlfn.IFS(
X3727&lt;=20, "&lt;20",
AND(X3727&gt;=20, X3727&lt;50), "20-50",
AND(X3727&gt;=50, X3727&lt;100), "50-100",
X3727&gt;=100, "&gt;100"
)</f>
        <v>50-100</v>
      </c>
      <c r="AI3727">
        <f t="shared" si="117"/>
        <v>0</v>
      </c>
      <c r="AJ3727" t="str" cm="1">
        <f t="array" ref="AJ3727">_xlfn.IFS(
C3727&lt;=20, "&lt;20",
AND(C3727&gt;=20, C3727&lt;35), "20-35",
AND(C3727&gt;=35, C3727&lt;50), "35-50",
C3727&gt;=50, "50-100"
)</f>
        <v>35-50</v>
      </c>
      <c r="AK3727" t="str" cm="1">
        <f t="array" ref="AK3727">_xlfn.IFS(
G3727&lt;6, "&lt;6",
AND(G3727&gt;=6, G3727&lt;12), "6-12",
AND(G3727&gt;=12, G3727&lt;18), "12-18",  AND(G3727&gt;=18, G3727&lt;24), "18-24", G3727&gt;=24, "24-36")</f>
        <v>12-18</v>
      </c>
    </row>
    <row r="3728" spans="1:37" x14ac:dyDescent="0.3">
      <c r="A3728" t="s">
        <v>3828</v>
      </c>
      <c r="B3728" t="s">
        <v>33</v>
      </c>
      <c r="C3728">
        <v>30</v>
      </c>
      <c r="D3728" t="s">
        <v>37</v>
      </c>
      <c r="E3728" t="s">
        <v>74</v>
      </c>
      <c r="F3728">
        <v>9</v>
      </c>
      <c r="G3728">
        <v>9</v>
      </c>
      <c r="H3728" t="s">
        <v>36</v>
      </c>
      <c r="I3728" t="s">
        <v>37</v>
      </c>
      <c r="J3728" t="s">
        <v>34</v>
      </c>
      <c r="K3728" t="s">
        <v>34</v>
      </c>
      <c r="L3728" t="s">
        <v>34</v>
      </c>
      <c r="M3728" t="s">
        <v>34</v>
      </c>
      <c r="N3728" t="s">
        <v>34</v>
      </c>
      <c r="O3728" t="s">
        <v>34</v>
      </c>
      <c r="P3728" t="s">
        <v>34</v>
      </c>
      <c r="Q3728" t="s">
        <v>34</v>
      </c>
      <c r="R3728" t="s">
        <v>34</v>
      </c>
      <c r="S3728" t="s">
        <v>34</v>
      </c>
      <c r="T3728" t="s">
        <v>34</v>
      </c>
      <c r="U3728" t="s">
        <v>46</v>
      </c>
      <c r="V3728" t="s">
        <v>34</v>
      </c>
      <c r="W3728" t="s">
        <v>40</v>
      </c>
      <c r="X3728">
        <v>20.25</v>
      </c>
      <c r="Y3728">
        <v>158.35</v>
      </c>
      <c r="Z3728">
        <v>0</v>
      </c>
      <c r="AA3728">
        <v>0</v>
      </c>
      <c r="AB3728">
        <v>39.840000000000003</v>
      </c>
      <c r="AC3728">
        <v>198.19</v>
      </c>
      <c r="AD3728" t="s">
        <v>41</v>
      </c>
      <c r="AE3728" t="s">
        <v>42</v>
      </c>
      <c r="AF3728" t="s">
        <v>42</v>
      </c>
      <c r="AG3728">
        <f t="shared" si="116"/>
        <v>0</v>
      </c>
      <c r="AH3728" t="str" cm="1">
        <f t="array" ref="AH3728">_xlfn.IFS(
X3728&lt;=20, "&lt;20",
AND(X3728&gt;=20, X3728&lt;50), "20-50",
AND(X3728&gt;=50, X3728&lt;100), "50-100",
X3728&gt;=100, "&gt;100"
)</f>
        <v>20-50</v>
      </c>
      <c r="AI3728">
        <f t="shared" si="117"/>
        <v>0</v>
      </c>
      <c r="AJ3728" t="str" cm="1">
        <f t="array" ref="AJ3728">_xlfn.IFS(
C3728&lt;=20, "&lt;20",
AND(C3728&gt;=20, C3728&lt;35), "20-35",
AND(C3728&gt;=35, C3728&lt;50), "35-50",
C3728&gt;=50, "50-100"
)</f>
        <v>20-35</v>
      </c>
      <c r="AK3728" t="str" cm="1">
        <f t="array" ref="AK3728">_xlfn.IFS(
G3728&lt;6, "&lt;6",
AND(G3728&gt;=6, G3728&lt;12), "6-12",
AND(G3728&gt;=12, G3728&lt;18), "12-18",  AND(G3728&gt;=18, G3728&lt;24), "18-24", G3728&gt;=24, "24-36")</f>
        <v>6-12</v>
      </c>
    </row>
    <row r="3729" spans="1:37" x14ac:dyDescent="0.3">
      <c r="A3729" t="s">
        <v>3829</v>
      </c>
      <c r="B3729" t="s">
        <v>44</v>
      </c>
      <c r="C3729">
        <v>59</v>
      </c>
      <c r="D3729" t="s">
        <v>37</v>
      </c>
      <c r="E3729" t="s">
        <v>45</v>
      </c>
      <c r="F3729">
        <v>0</v>
      </c>
      <c r="G3729">
        <v>23</v>
      </c>
      <c r="H3729" t="s">
        <v>57</v>
      </c>
      <c r="I3729" t="s">
        <v>37</v>
      </c>
      <c r="J3729" t="s">
        <v>37</v>
      </c>
      <c r="K3729" t="s">
        <v>37</v>
      </c>
      <c r="L3729" t="s">
        <v>50</v>
      </c>
      <c r="M3729" t="s">
        <v>34</v>
      </c>
      <c r="N3729" t="s">
        <v>34</v>
      </c>
      <c r="O3729" t="s">
        <v>37</v>
      </c>
      <c r="P3729" t="s">
        <v>34</v>
      </c>
      <c r="Q3729" t="s">
        <v>37</v>
      </c>
      <c r="R3729" t="s">
        <v>34</v>
      </c>
      <c r="S3729" t="s">
        <v>34</v>
      </c>
      <c r="T3729" t="s">
        <v>37</v>
      </c>
      <c r="U3729" t="s">
        <v>46</v>
      </c>
      <c r="V3729" t="s">
        <v>37</v>
      </c>
      <c r="W3729" t="s">
        <v>51</v>
      </c>
      <c r="X3729">
        <v>89.55</v>
      </c>
      <c r="Y3729">
        <v>1021.75</v>
      </c>
      <c r="Z3729">
        <v>0</v>
      </c>
      <c r="AA3729">
        <v>0</v>
      </c>
      <c r="AB3729">
        <v>400.32</v>
      </c>
      <c r="AC3729">
        <v>1422.07</v>
      </c>
      <c r="AD3729" t="s">
        <v>41</v>
      </c>
      <c r="AE3729" t="s">
        <v>42</v>
      </c>
      <c r="AF3729" t="s">
        <v>42</v>
      </c>
      <c r="AG3729">
        <f t="shared" si="116"/>
        <v>0</v>
      </c>
      <c r="AH3729" t="str" cm="1">
        <f t="array" ref="AH3729">_xlfn.IFS(
X3729&lt;=20, "&lt;20",
AND(X3729&gt;=20, X3729&lt;50), "20-50",
AND(X3729&gt;=50, X3729&lt;100), "50-100",
X3729&gt;=100, "&gt;100"
)</f>
        <v>50-100</v>
      </c>
      <c r="AI3729">
        <f t="shared" si="117"/>
        <v>0</v>
      </c>
      <c r="AJ3729" t="str" cm="1">
        <f t="array" ref="AJ3729">_xlfn.IFS(
C3729&lt;=20, "&lt;20",
AND(C3729&gt;=20, C3729&lt;35), "20-35",
AND(C3729&gt;=35, C3729&lt;50), "35-50",
C3729&gt;=50, "50-100"
)</f>
        <v>50-100</v>
      </c>
      <c r="AK3729" t="str" cm="1">
        <f t="array" ref="AK3729">_xlfn.IFS(
G3729&lt;6, "&lt;6",
AND(G3729&gt;=6, G3729&lt;12), "6-12",
AND(G3729&gt;=12, G3729&lt;18), "12-18",  AND(G3729&gt;=18, G3729&lt;24), "18-24", G3729&gt;=24, "24-36")</f>
        <v>18-24</v>
      </c>
    </row>
    <row r="3730" spans="1:37" x14ac:dyDescent="0.3">
      <c r="A3730" t="s">
        <v>3830</v>
      </c>
      <c r="B3730" t="s">
        <v>44</v>
      </c>
      <c r="C3730">
        <v>37</v>
      </c>
      <c r="D3730" t="s">
        <v>34</v>
      </c>
      <c r="E3730" t="s">
        <v>124</v>
      </c>
      <c r="F3730">
        <v>8</v>
      </c>
      <c r="G3730">
        <v>16</v>
      </c>
      <c r="H3730" t="s">
        <v>49</v>
      </c>
      <c r="I3730" t="s">
        <v>34</v>
      </c>
      <c r="J3730" t="s">
        <v>34</v>
      </c>
      <c r="K3730" t="s">
        <v>37</v>
      </c>
      <c r="L3730" t="s">
        <v>72</v>
      </c>
      <c r="M3730" t="s">
        <v>34</v>
      </c>
      <c r="N3730" t="s">
        <v>34</v>
      </c>
      <c r="O3730" t="s">
        <v>34</v>
      </c>
      <c r="P3730" t="s">
        <v>34</v>
      </c>
      <c r="Q3730" t="s">
        <v>34</v>
      </c>
      <c r="R3730" t="s">
        <v>34</v>
      </c>
      <c r="S3730" t="s">
        <v>34</v>
      </c>
      <c r="T3730" t="s">
        <v>37</v>
      </c>
      <c r="U3730" t="s">
        <v>46</v>
      </c>
      <c r="V3730" t="s">
        <v>34</v>
      </c>
      <c r="W3730" t="s">
        <v>40</v>
      </c>
      <c r="X3730">
        <v>25.05</v>
      </c>
      <c r="Y3730">
        <v>125.5</v>
      </c>
      <c r="Z3730">
        <v>0</v>
      </c>
      <c r="AA3730">
        <v>0</v>
      </c>
      <c r="AB3730">
        <v>0</v>
      </c>
      <c r="AC3730">
        <v>125.5</v>
      </c>
      <c r="AD3730" t="s">
        <v>41</v>
      </c>
      <c r="AE3730" t="s">
        <v>42</v>
      </c>
      <c r="AF3730" t="s">
        <v>42</v>
      </c>
      <c r="AG3730">
        <f t="shared" si="116"/>
        <v>0</v>
      </c>
      <c r="AH3730" t="str" cm="1">
        <f t="array" ref="AH3730">_xlfn.IFS(
X3730&lt;=20, "&lt;20",
AND(X3730&gt;=20, X3730&lt;50), "20-50",
AND(X3730&gt;=50, X3730&lt;100), "50-100",
X3730&gt;=100, "&gt;100"
)</f>
        <v>20-50</v>
      </c>
      <c r="AI3730">
        <f t="shared" si="117"/>
        <v>0</v>
      </c>
      <c r="AJ3730" t="str" cm="1">
        <f t="array" ref="AJ3730">_xlfn.IFS(
C3730&lt;=20, "&lt;20",
AND(C3730&gt;=20, C3730&lt;35), "20-35",
AND(C3730&gt;=35, C3730&lt;50), "35-50",
C3730&gt;=50, "50-100"
)</f>
        <v>35-50</v>
      </c>
      <c r="AK3730" t="str" cm="1">
        <f t="array" ref="AK3730">_xlfn.IFS(
G3730&lt;6, "&lt;6",
AND(G3730&gt;=6, G3730&lt;12), "6-12",
AND(G3730&gt;=12, G3730&lt;18), "12-18",  AND(G3730&gt;=18, G3730&lt;24), "18-24", G3730&gt;=24, "24-36")</f>
        <v>12-18</v>
      </c>
    </row>
    <row r="3731" spans="1:37" x14ac:dyDescent="0.3">
      <c r="A3731" t="s">
        <v>3831</v>
      </c>
      <c r="B3731" t="s">
        <v>44</v>
      </c>
      <c r="C3731">
        <v>64</v>
      </c>
      <c r="D3731" t="s">
        <v>34</v>
      </c>
      <c r="E3731" t="s">
        <v>103</v>
      </c>
      <c r="F3731">
        <v>12</v>
      </c>
      <c r="G3731">
        <v>12</v>
      </c>
      <c r="H3731" t="s">
        <v>36</v>
      </c>
      <c r="I3731" t="s">
        <v>37</v>
      </c>
      <c r="J3731" t="s">
        <v>34</v>
      </c>
      <c r="K3731" t="s">
        <v>37</v>
      </c>
      <c r="L3731" t="s">
        <v>50</v>
      </c>
      <c r="M3731" t="s">
        <v>34</v>
      </c>
      <c r="N3731" t="s">
        <v>34</v>
      </c>
      <c r="O3731" t="s">
        <v>37</v>
      </c>
      <c r="P3731" t="s">
        <v>34</v>
      </c>
      <c r="Q3731" t="s">
        <v>37</v>
      </c>
      <c r="R3731" t="s">
        <v>37</v>
      </c>
      <c r="S3731" t="s">
        <v>37</v>
      </c>
      <c r="T3731" t="s">
        <v>37</v>
      </c>
      <c r="U3731" t="s">
        <v>46</v>
      </c>
      <c r="V3731" t="s">
        <v>34</v>
      </c>
      <c r="W3731" t="s">
        <v>51</v>
      </c>
      <c r="X3731">
        <v>94.95</v>
      </c>
      <c r="Y3731">
        <v>178.1</v>
      </c>
      <c r="Z3731">
        <v>0</v>
      </c>
      <c r="AA3731">
        <v>0</v>
      </c>
      <c r="AB3731">
        <v>52.1</v>
      </c>
      <c r="AC3731">
        <v>230.2</v>
      </c>
      <c r="AD3731" t="s">
        <v>52</v>
      </c>
      <c r="AE3731" t="s">
        <v>53</v>
      </c>
      <c r="AF3731" t="s">
        <v>54</v>
      </c>
      <c r="AG3731">
        <f t="shared" si="116"/>
        <v>1</v>
      </c>
      <c r="AH3731" t="str" cm="1">
        <f t="array" ref="AH3731">_xlfn.IFS(
X3731&lt;=20, "&lt;20",
AND(X3731&gt;=20, X3731&lt;50), "20-50",
AND(X3731&gt;=50, X3731&lt;100), "50-100",
X3731&gt;=100, "&gt;100"
)</f>
        <v>50-100</v>
      </c>
      <c r="AI3731">
        <f t="shared" si="117"/>
        <v>0</v>
      </c>
      <c r="AJ3731" t="str" cm="1">
        <f t="array" ref="AJ3731">_xlfn.IFS(
C3731&lt;=20, "&lt;20",
AND(C3731&gt;=20, C3731&lt;35), "20-35",
AND(C3731&gt;=35, C3731&lt;50), "35-50",
C3731&gt;=50, "50-100"
)</f>
        <v>50-100</v>
      </c>
      <c r="AK3731" t="str" cm="1">
        <f t="array" ref="AK3731">_xlfn.IFS(
G3731&lt;6, "&lt;6",
AND(G3731&gt;=6, G3731&lt;12), "6-12",
AND(G3731&gt;=12, G3731&lt;18), "12-18",  AND(G3731&gt;=18, G3731&lt;24), "18-24", G3731&gt;=24, "24-36")</f>
        <v>12-18</v>
      </c>
    </row>
    <row r="3732" spans="1:37" x14ac:dyDescent="0.3">
      <c r="A3732" t="s">
        <v>3832</v>
      </c>
      <c r="B3732" t="s">
        <v>44</v>
      </c>
      <c r="C3732">
        <v>69</v>
      </c>
      <c r="D3732" t="s">
        <v>37</v>
      </c>
      <c r="E3732" t="s">
        <v>124</v>
      </c>
      <c r="F3732">
        <v>3</v>
      </c>
      <c r="G3732">
        <v>6</v>
      </c>
      <c r="H3732" t="s">
        <v>49</v>
      </c>
      <c r="I3732" t="s">
        <v>34</v>
      </c>
      <c r="J3732" t="s">
        <v>34</v>
      </c>
      <c r="K3732" t="s">
        <v>37</v>
      </c>
      <c r="L3732" t="s">
        <v>38</v>
      </c>
      <c r="M3732" t="s">
        <v>34</v>
      </c>
      <c r="N3732" t="s">
        <v>34</v>
      </c>
      <c r="O3732" t="s">
        <v>34</v>
      </c>
      <c r="P3732" t="s">
        <v>34</v>
      </c>
      <c r="Q3732" t="s">
        <v>34</v>
      </c>
      <c r="R3732" t="s">
        <v>34</v>
      </c>
      <c r="S3732" t="s">
        <v>34</v>
      </c>
      <c r="T3732" t="s">
        <v>37</v>
      </c>
      <c r="U3732" t="s">
        <v>46</v>
      </c>
      <c r="V3732" t="s">
        <v>34</v>
      </c>
      <c r="W3732" t="s">
        <v>143</v>
      </c>
      <c r="X3732">
        <v>24.2</v>
      </c>
      <c r="Y3732">
        <v>24.2</v>
      </c>
      <c r="Z3732">
        <v>0</v>
      </c>
      <c r="AA3732">
        <v>0</v>
      </c>
      <c r="AB3732">
        <v>0</v>
      </c>
      <c r="AC3732">
        <v>24.2</v>
      </c>
      <c r="AD3732" t="s">
        <v>85</v>
      </c>
      <c r="AE3732" t="s">
        <v>42</v>
      </c>
      <c r="AF3732" t="s">
        <v>42</v>
      </c>
      <c r="AG3732">
        <f t="shared" si="116"/>
        <v>0</v>
      </c>
      <c r="AH3732" t="str" cm="1">
        <f t="array" ref="AH3732">_xlfn.IFS(
X3732&lt;=20, "&lt;20",
AND(X3732&gt;=20, X3732&lt;50), "20-50",
AND(X3732&gt;=50, X3732&lt;100), "50-100",
X3732&gt;=100, "&gt;100"
)</f>
        <v>20-50</v>
      </c>
      <c r="AI3732">
        <f t="shared" si="117"/>
        <v>1</v>
      </c>
      <c r="AJ3732" t="str" cm="1">
        <f t="array" ref="AJ3732">_xlfn.IFS(
C3732&lt;=20, "&lt;20",
AND(C3732&gt;=20, C3732&lt;35), "20-35",
AND(C3732&gt;=35, C3732&lt;50), "35-50",
C3732&gt;=50, "50-100"
)</f>
        <v>50-100</v>
      </c>
      <c r="AK3732" t="str" cm="1">
        <f t="array" ref="AK3732">_xlfn.IFS(
G3732&lt;6, "&lt;6",
AND(G3732&gt;=6, G3732&lt;12), "6-12",
AND(G3732&gt;=12, G3732&lt;18), "12-18",  AND(G3732&gt;=18, G3732&lt;24), "18-24", G3732&gt;=24, "24-36")</f>
        <v>6-12</v>
      </c>
    </row>
    <row r="3733" spans="1:37" x14ac:dyDescent="0.3">
      <c r="A3733" t="s">
        <v>3833</v>
      </c>
      <c r="B3733" t="s">
        <v>44</v>
      </c>
      <c r="C3733">
        <v>46</v>
      </c>
      <c r="D3733" t="s">
        <v>34</v>
      </c>
      <c r="E3733" t="s">
        <v>45</v>
      </c>
      <c r="F3733">
        <v>11</v>
      </c>
      <c r="G3733">
        <v>19</v>
      </c>
      <c r="H3733" t="s">
        <v>110</v>
      </c>
      <c r="I3733" t="s">
        <v>37</v>
      </c>
      <c r="J3733" t="s">
        <v>34</v>
      </c>
      <c r="K3733" t="s">
        <v>37</v>
      </c>
      <c r="L3733" t="s">
        <v>38</v>
      </c>
      <c r="M3733" t="s">
        <v>37</v>
      </c>
      <c r="N3733" t="s">
        <v>37</v>
      </c>
      <c r="O3733" t="s">
        <v>34</v>
      </c>
      <c r="P3733" t="s">
        <v>34</v>
      </c>
      <c r="Q3733" t="s">
        <v>34</v>
      </c>
      <c r="R3733" t="s">
        <v>34</v>
      </c>
      <c r="S3733" t="s">
        <v>34</v>
      </c>
      <c r="T3733" t="s">
        <v>34</v>
      </c>
      <c r="U3733" t="s">
        <v>46</v>
      </c>
      <c r="V3733" t="s">
        <v>34</v>
      </c>
      <c r="W3733" t="s">
        <v>51</v>
      </c>
      <c r="X3733">
        <v>56.05</v>
      </c>
      <c r="Y3733">
        <v>1522.65</v>
      </c>
      <c r="Z3733">
        <v>0</v>
      </c>
      <c r="AA3733">
        <v>110</v>
      </c>
      <c r="AB3733">
        <v>1235.08</v>
      </c>
      <c r="AC3733">
        <v>2867.73</v>
      </c>
      <c r="AD3733" t="s">
        <v>41</v>
      </c>
      <c r="AE3733" t="s">
        <v>42</v>
      </c>
      <c r="AF3733" t="s">
        <v>42</v>
      </c>
      <c r="AG3733">
        <f t="shared" si="116"/>
        <v>0</v>
      </c>
      <c r="AH3733" t="str" cm="1">
        <f t="array" ref="AH3733">_xlfn.IFS(
X3733&lt;=20, "&lt;20",
AND(X3733&gt;=20, X3733&lt;50), "20-50",
AND(X3733&gt;=50, X3733&lt;100), "50-100",
X3733&gt;=100, "&gt;100"
)</f>
        <v>50-100</v>
      </c>
      <c r="AI3733">
        <f t="shared" si="117"/>
        <v>0</v>
      </c>
      <c r="AJ3733" t="str" cm="1">
        <f t="array" ref="AJ3733">_xlfn.IFS(
C3733&lt;=20, "&lt;20",
AND(C3733&gt;=20, C3733&lt;35), "20-35",
AND(C3733&gt;=35, C3733&lt;50), "35-50",
C3733&gt;=50, "50-100"
)</f>
        <v>35-50</v>
      </c>
      <c r="AK3733" t="str" cm="1">
        <f t="array" ref="AK3733">_xlfn.IFS(
G3733&lt;6, "&lt;6",
AND(G3733&gt;=6, G3733&lt;12), "6-12",
AND(G3733&gt;=12, G3733&lt;18), "12-18",  AND(G3733&gt;=18, G3733&lt;24), "18-24", G3733&gt;=24, "24-36")</f>
        <v>18-24</v>
      </c>
    </row>
    <row r="3734" spans="1:37" x14ac:dyDescent="0.3">
      <c r="A3734" t="s">
        <v>3834</v>
      </c>
      <c r="B3734" t="s">
        <v>44</v>
      </c>
      <c r="C3734">
        <v>19</v>
      </c>
      <c r="D3734" t="s">
        <v>34</v>
      </c>
      <c r="E3734" t="s">
        <v>103</v>
      </c>
      <c r="F3734">
        <v>11</v>
      </c>
      <c r="G3734">
        <v>11</v>
      </c>
      <c r="H3734" t="s">
        <v>36</v>
      </c>
      <c r="I3734" t="s">
        <v>37</v>
      </c>
      <c r="J3734" t="s">
        <v>37</v>
      </c>
      <c r="K3734" t="s">
        <v>37</v>
      </c>
      <c r="L3734" t="s">
        <v>38</v>
      </c>
      <c r="M3734" t="s">
        <v>34</v>
      </c>
      <c r="N3734" t="s">
        <v>34</v>
      </c>
      <c r="O3734" t="s">
        <v>34</v>
      </c>
      <c r="P3734" t="s">
        <v>37</v>
      </c>
      <c r="Q3734" t="s">
        <v>37</v>
      </c>
      <c r="R3734" t="s">
        <v>34</v>
      </c>
      <c r="S3734" t="s">
        <v>34</v>
      </c>
      <c r="T3734" t="s">
        <v>37</v>
      </c>
      <c r="U3734" t="s">
        <v>46</v>
      </c>
      <c r="V3734" t="s">
        <v>34</v>
      </c>
      <c r="W3734" t="s">
        <v>51</v>
      </c>
      <c r="X3734">
        <v>64.599999999999994</v>
      </c>
      <c r="Y3734">
        <v>174.2</v>
      </c>
      <c r="Z3734">
        <v>0</v>
      </c>
      <c r="AA3734">
        <v>0</v>
      </c>
      <c r="AB3734">
        <v>122.97</v>
      </c>
      <c r="AC3734">
        <v>297.17</v>
      </c>
      <c r="AD3734" t="s">
        <v>85</v>
      </c>
      <c r="AE3734" t="s">
        <v>42</v>
      </c>
      <c r="AF3734" t="s">
        <v>42</v>
      </c>
      <c r="AG3734">
        <f t="shared" si="116"/>
        <v>0</v>
      </c>
      <c r="AH3734" t="str" cm="1">
        <f t="array" ref="AH3734">_xlfn.IFS(
X3734&lt;=20, "&lt;20",
AND(X3734&gt;=20, X3734&lt;50), "20-50",
AND(X3734&gt;=50, X3734&lt;100), "50-100",
X3734&gt;=100, "&gt;100"
)</f>
        <v>50-100</v>
      </c>
      <c r="AI3734">
        <f t="shared" si="117"/>
        <v>1</v>
      </c>
      <c r="AJ3734" t="str" cm="1">
        <f t="array" ref="AJ3734">_xlfn.IFS(
C3734&lt;=20, "&lt;20",
AND(C3734&gt;=20, C3734&lt;35), "20-35",
AND(C3734&gt;=35, C3734&lt;50), "35-50",
C3734&gt;=50, "50-100"
)</f>
        <v>&lt;20</v>
      </c>
      <c r="AK3734" t="str" cm="1">
        <f t="array" ref="AK3734">_xlfn.IFS(
G3734&lt;6, "&lt;6",
AND(G3734&gt;=6, G3734&lt;12), "6-12",
AND(G3734&gt;=12, G3734&lt;18), "12-18",  AND(G3734&gt;=18, G3734&lt;24), "18-24", G3734&gt;=24, "24-36")</f>
        <v>6-12</v>
      </c>
    </row>
    <row r="3735" spans="1:37" x14ac:dyDescent="0.3">
      <c r="A3735" t="s">
        <v>3835</v>
      </c>
      <c r="B3735" t="s">
        <v>44</v>
      </c>
      <c r="C3735">
        <v>46</v>
      </c>
      <c r="D3735" t="s">
        <v>34</v>
      </c>
      <c r="E3735" t="s">
        <v>335</v>
      </c>
      <c r="F3735">
        <v>3</v>
      </c>
      <c r="G3735">
        <v>23</v>
      </c>
      <c r="H3735" t="s">
        <v>70</v>
      </c>
      <c r="I3735" t="s">
        <v>37</v>
      </c>
      <c r="J3735" t="s">
        <v>37</v>
      </c>
      <c r="K3735" t="s">
        <v>34</v>
      </c>
      <c r="L3735" t="s">
        <v>34</v>
      </c>
      <c r="M3735" t="s">
        <v>34</v>
      </c>
      <c r="N3735" t="s">
        <v>34</v>
      </c>
      <c r="O3735" t="s">
        <v>34</v>
      </c>
      <c r="P3735" t="s">
        <v>34</v>
      </c>
      <c r="Q3735" t="s">
        <v>34</v>
      </c>
      <c r="R3735" t="s">
        <v>34</v>
      </c>
      <c r="S3735" t="s">
        <v>34</v>
      </c>
      <c r="T3735" t="s">
        <v>34</v>
      </c>
      <c r="U3735" t="s">
        <v>67</v>
      </c>
      <c r="V3735" t="s">
        <v>37</v>
      </c>
      <c r="W3735" t="s">
        <v>40</v>
      </c>
      <c r="X3735">
        <v>24.45</v>
      </c>
      <c r="Y3735">
        <v>1513.6</v>
      </c>
      <c r="Z3735">
        <v>0</v>
      </c>
      <c r="AA3735">
        <v>0</v>
      </c>
      <c r="AB3735">
        <v>138.04</v>
      </c>
      <c r="AC3735">
        <v>1651.64</v>
      </c>
      <c r="AD3735" t="s">
        <v>41</v>
      </c>
      <c r="AE3735" t="s">
        <v>42</v>
      </c>
      <c r="AF3735" t="s">
        <v>42</v>
      </c>
      <c r="AG3735">
        <f t="shared" si="116"/>
        <v>0</v>
      </c>
      <c r="AH3735" t="str" cm="1">
        <f t="array" ref="AH3735">_xlfn.IFS(
X3735&lt;=20, "&lt;20",
AND(X3735&gt;=20, X3735&lt;50), "20-50",
AND(X3735&gt;=50, X3735&lt;100), "50-100",
X3735&gt;=100, "&gt;100"
)</f>
        <v>20-50</v>
      </c>
      <c r="AI3735">
        <f t="shared" si="117"/>
        <v>0</v>
      </c>
      <c r="AJ3735" t="str" cm="1">
        <f t="array" ref="AJ3735">_xlfn.IFS(
C3735&lt;=20, "&lt;20",
AND(C3735&gt;=20, C3735&lt;35), "20-35",
AND(C3735&gt;=35, C3735&lt;50), "35-50",
C3735&gt;=50, "50-100"
)</f>
        <v>35-50</v>
      </c>
      <c r="AK3735" t="str" cm="1">
        <f t="array" ref="AK3735">_xlfn.IFS(
G3735&lt;6, "&lt;6",
AND(G3735&gt;=6, G3735&lt;12), "6-12",
AND(G3735&gt;=12, G3735&lt;18), "12-18",  AND(G3735&gt;=18, G3735&lt;24), "18-24", G3735&gt;=24, "24-36")</f>
        <v>18-24</v>
      </c>
    </row>
    <row r="3736" spans="1:37" x14ac:dyDescent="0.3">
      <c r="A3736" t="s">
        <v>3836</v>
      </c>
      <c r="B3736" t="s">
        <v>33</v>
      </c>
      <c r="C3736">
        <v>42</v>
      </c>
      <c r="D3736" t="s">
        <v>34</v>
      </c>
      <c r="E3736" t="s">
        <v>56</v>
      </c>
      <c r="F3736">
        <v>11</v>
      </c>
      <c r="G3736">
        <v>23</v>
      </c>
      <c r="H3736" t="s">
        <v>49</v>
      </c>
      <c r="I3736" t="s">
        <v>37</v>
      </c>
      <c r="J3736" t="s">
        <v>34</v>
      </c>
      <c r="K3736" t="s">
        <v>34</v>
      </c>
      <c r="L3736" t="s">
        <v>34</v>
      </c>
      <c r="M3736" t="s">
        <v>34</v>
      </c>
      <c r="N3736" t="s">
        <v>34</v>
      </c>
      <c r="O3736" t="s">
        <v>34</v>
      </c>
      <c r="P3736" t="s">
        <v>34</v>
      </c>
      <c r="Q3736" t="s">
        <v>34</v>
      </c>
      <c r="R3736" t="s">
        <v>34</v>
      </c>
      <c r="S3736" t="s">
        <v>34</v>
      </c>
      <c r="T3736" t="s">
        <v>34</v>
      </c>
      <c r="U3736" t="s">
        <v>46</v>
      </c>
      <c r="V3736" t="s">
        <v>37</v>
      </c>
      <c r="W3736" t="s">
        <v>40</v>
      </c>
      <c r="X3736">
        <v>20.2</v>
      </c>
      <c r="Y3736">
        <v>20.2</v>
      </c>
      <c r="Z3736">
        <v>0</v>
      </c>
      <c r="AA3736">
        <v>0</v>
      </c>
      <c r="AB3736">
        <v>45.49</v>
      </c>
      <c r="AC3736">
        <v>65.69</v>
      </c>
      <c r="AD3736" t="s">
        <v>52</v>
      </c>
      <c r="AE3736" t="s">
        <v>53</v>
      </c>
      <c r="AF3736" t="s">
        <v>91</v>
      </c>
      <c r="AG3736">
        <f t="shared" si="116"/>
        <v>1</v>
      </c>
      <c r="AH3736" t="str" cm="1">
        <f t="array" ref="AH3736">_xlfn.IFS(
X3736&lt;=20, "&lt;20",
AND(X3736&gt;=20, X3736&lt;50), "20-50",
AND(X3736&gt;=50, X3736&lt;100), "50-100",
X3736&gt;=100, "&gt;100"
)</f>
        <v>20-50</v>
      </c>
      <c r="AI3736">
        <f t="shared" si="117"/>
        <v>0</v>
      </c>
      <c r="AJ3736" t="str" cm="1">
        <f t="array" ref="AJ3736">_xlfn.IFS(
C3736&lt;=20, "&lt;20",
AND(C3736&gt;=20, C3736&lt;35), "20-35",
AND(C3736&gt;=35, C3736&lt;50), "35-50",
C3736&gt;=50, "50-100"
)</f>
        <v>35-50</v>
      </c>
      <c r="AK3736" t="str" cm="1">
        <f t="array" ref="AK3736">_xlfn.IFS(
G3736&lt;6, "&lt;6",
AND(G3736&gt;=6, G3736&lt;12), "6-12",
AND(G3736&gt;=12, G3736&lt;18), "12-18",  AND(G3736&gt;=18, G3736&lt;24), "18-24", G3736&gt;=24, "24-36")</f>
        <v>18-24</v>
      </c>
    </row>
    <row r="3737" spans="1:37" x14ac:dyDescent="0.3">
      <c r="A3737" t="s">
        <v>3837</v>
      </c>
      <c r="B3737" t="s">
        <v>44</v>
      </c>
      <c r="C3737">
        <v>62</v>
      </c>
      <c r="D3737" t="s">
        <v>34</v>
      </c>
      <c r="E3737" t="s">
        <v>48</v>
      </c>
      <c r="F3737">
        <v>9</v>
      </c>
      <c r="G3737">
        <v>14</v>
      </c>
      <c r="H3737" t="s">
        <v>36</v>
      </c>
      <c r="I3737" t="s">
        <v>37</v>
      </c>
      <c r="J3737" t="s">
        <v>37</v>
      </c>
      <c r="K3737" t="s">
        <v>37</v>
      </c>
      <c r="L3737" t="s">
        <v>50</v>
      </c>
      <c r="M3737" t="s">
        <v>34</v>
      </c>
      <c r="N3737" t="s">
        <v>34</v>
      </c>
      <c r="O3737" t="s">
        <v>34</v>
      </c>
      <c r="P3737" t="s">
        <v>34</v>
      </c>
      <c r="Q3737" t="s">
        <v>34</v>
      </c>
      <c r="R3737" t="s">
        <v>37</v>
      </c>
      <c r="S3737" t="s">
        <v>34</v>
      </c>
      <c r="T3737" t="s">
        <v>37</v>
      </c>
      <c r="U3737" t="s">
        <v>46</v>
      </c>
      <c r="V3737" t="s">
        <v>37</v>
      </c>
      <c r="W3737" t="s">
        <v>40</v>
      </c>
      <c r="X3737">
        <v>84.4</v>
      </c>
      <c r="Y3737">
        <v>732.5</v>
      </c>
      <c r="Z3737">
        <v>0</v>
      </c>
      <c r="AA3737">
        <v>0</v>
      </c>
      <c r="AB3737">
        <v>277.2</v>
      </c>
      <c r="AC3737">
        <v>1009.7</v>
      </c>
      <c r="AD3737" t="s">
        <v>52</v>
      </c>
      <c r="AE3737" t="s">
        <v>104</v>
      </c>
      <c r="AF3737" t="s">
        <v>150</v>
      </c>
      <c r="AG3737">
        <f t="shared" si="116"/>
        <v>1</v>
      </c>
      <c r="AH3737" t="str" cm="1">
        <f t="array" ref="AH3737">_xlfn.IFS(
X3737&lt;=20, "&lt;20",
AND(X3737&gt;=20, X3737&lt;50), "20-50",
AND(X3737&gt;=50, X3737&lt;100), "50-100",
X3737&gt;=100, "&gt;100"
)</f>
        <v>50-100</v>
      </c>
      <c r="AI3737">
        <f t="shared" si="117"/>
        <v>0</v>
      </c>
      <c r="AJ3737" t="str" cm="1">
        <f t="array" ref="AJ3737">_xlfn.IFS(
C3737&lt;=20, "&lt;20",
AND(C3737&gt;=20, C3737&lt;35), "20-35",
AND(C3737&gt;=35, C3737&lt;50), "35-50",
C3737&gt;=50, "50-100"
)</f>
        <v>50-100</v>
      </c>
      <c r="AK3737" t="str" cm="1">
        <f t="array" ref="AK3737">_xlfn.IFS(
G3737&lt;6, "&lt;6",
AND(G3737&gt;=6, G3737&lt;12), "6-12",
AND(G3737&gt;=12, G3737&lt;18), "12-18",  AND(G3737&gt;=18, G3737&lt;24), "18-24", G3737&gt;=24, "24-36")</f>
        <v>12-18</v>
      </c>
    </row>
    <row r="3738" spans="1:37" x14ac:dyDescent="0.3">
      <c r="A3738" t="s">
        <v>3838</v>
      </c>
      <c r="B3738" t="s">
        <v>44</v>
      </c>
      <c r="C3738">
        <v>39</v>
      </c>
      <c r="D3738" t="s">
        <v>34</v>
      </c>
      <c r="E3738" t="s">
        <v>56</v>
      </c>
      <c r="F3738">
        <v>8</v>
      </c>
      <c r="G3738">
        <v>6</v>
      </c>
      <c r="H3738" t="s">
        <v>36</v>
      </c>
      <c r="I3738" t="s">
        <v>37</v>
      </c>
      <c r="J3738" t="s">
        <v>37</v>
      </c>
      <c r="K3738" t="s">
        <v>37</v>
      </c>
      <c r="L3738" t="s">
        <v>50</v>
      </c>
      <c r="M3738" t="s">
        <v>34</v>
      </c>
      <c r="N3738" t="s">
        <v>37</v>
      </c>
      <c r="O3738" t="s">
        <v>37</v>
      </c>
      <c r="P3738" t="s">
        <v>34</v>
      </c>
      <c r="Q3738" t="s">
        <v>37</v>
      </c>
      <c r="R3738" t="s">
        <v>37</v>
      </c>
      <c r="S3738" t="s">
        <v>37</v>
      </c>
      <c r="T3738" t="s">
        <v>34</v>
      </c>
      <c r="U3738" t="s">
        <v>67</v>
      </c>
      <c r="V3738" t="s">
        <v>37</v>
      </c>
      <c r="W3738" t="s">
        <v>51</v>
      </c>
      <c r="X3738">
        <v>105.15</v>
      </c>
      <c r="Y3738">
        <v>7555</v>
      </c>
      <c r="Z3738">
        <v>0</v>
      </c>
      <c r="AA3738">
        <v>60</v>
      </c>
      <c r="AB3738">
        <v>742.66</v>
      </c>
      <c r="AC3738">
        <v>8357.66</v>
      </c>
      <c r="AD3738" t="s">
        <v>41</v>
      </c>
      <c r="AE3738" t="s">
        <v>42</v>
      </c>
      <c r="AF3738" t="s">
        <v>42</v>
      </c>
      <c r="AG3738">
        <f t="shared" si="116"/>
        <v>0</v>
      </c>
      <c r="AH3738" t="str" cm="1">
        <f t="array" ref="AH3738">_xlfn.IFS(
X3738&lt;=20, "&lt;20",
AND(X3738&gt;=20, X3738&lt;50), "20-50",
AND(X3738&gt;=50, X3738&lt;100), "50-100",
X3738&gt;=100, "&gt;100"
)</f>
        <v>&gt;100</v>
      </c>
      <c r="AI3738">
        <f t="shared" si="117"/>
        <v>0</v>
      </c>
      <c r="AJ3738" t="str" cm="1">
        <f t="array" ref="AJ3738">_xlfn.IFS(
C3738&lt;=20, "&lt;20",
AND(C3738&gt;=20, C3738&lt;35), "20-35",
AND(C3738&gt;=35, C3738&lt;50), "35-50",
C3738&gt;=50, "50-100"
)</f>
        <v>35-50</v>
      </c>
      <c r="AK3738" t="str" cm="1">
        <f t="array" ref="AK3738">_xlfn.IFS(
G3738&lt;6, "&lt;6",
AND(G3738&gt;=6, G3738&lt;12), "6-12",
AND(G3738&gt;=12, G3738&lt;18), "12-18",  AND(G3738&gt;=18, G3738&lt;24), "18-24", G3738&gt;=24, "24-36")</f>
        <v>6-12</v>
      </c>
    </row>
    <row r="3739" spans="1:37" x14ac:dyDescent="0.3">
      <c r="A3739" t="s">
        <v>3839</v>
      </c>
      <c r="B3739" t="s">
        <v>33</v>
      </c>
      <c r="C3739">
        <v>35</v>
      </c>
      <c r="D3739" t="s">
        <v>37</v>
      </c>
      <c r="E3739" t="s">
        <v>114</v>
      </c>
      <c r="F3739">
        <v>2</v>
      </c>
      <c r="G3739">
        <v>14</v>
      </c>
      <c r="H3739" t="s">
        <v>36</v>
      </c>
      <c r="I3739" t="s">
        <v>34</v>
      </c>
      <c r="J3739" t="s">
        <v>34</v>
      </c>
      <c r="K3739" t="s">
        <v>37</v>
      </c>
      <c r="L3739" t="s">
        <v>72</v>
      </c>
      <c r="M3739" t="s">
        <v>37</v>
      </c>
      <c r="N3739" t="s">
        <v>37</v>
      </c>
      <c r="O3739" t="s">
        <v>37</v>
      </c>
      <c r="P3739" t="s">
        <v>37</v>
      </c>
      <c r="Q3739" t="s">
        <v>37</v>
      </c>
      <c r="R3739" t="s">
        <v>37</v>
      </c>
      <c r="S3739" t="s">
        <v>37</v>
      </c>
      <c r="T3739" t="s">
        <v>34</v>
      </c>
      <c r="U3739" t="s">
        <v>67</v>
      </c>
      <c r="V3739" t="s">
        <v>37</v>
      </c>
      <c r="W3739" t="s">
        <v>51</v>
      </c>
      <c r="X3739">
        <v>65.650000000000006</v>
      </c>
      <c r="Y3739">
        <v>4664.5</v>
      </c>
      <c r="Z3739">
        <v>0</v>
      </c>
      <c r="AA3739">
        <v>60</v>
      </c>
      <c r="AB3739">
        <v>0</v>
      </c>
      <c r="AC3739">
        <v>4724.5</v>
      </c>
      <c r="AD3739" t="s">
        <v>41</v>
      </c>
      <c r="AE3739" t="s">
        <v>42</v>
      </c>
      <c r="AF3739" t="s">
        <v>42</v>
      </c>
      <c r="AG3739">
        <f t="shared" si="116"/>
        <v>0</v>
      </c>
      <c r="AH3739" t="str" cm="1">
        <f t="array" ref="AH3739">_xlfn.IFS(
X3739&lt;=20, "&lt;20",
AND(X3739&gt;=20, X3739&lt;50), "20-50",
AND(X3739&gt;=50, X3739&lt;100), "50-100",
X3739&gt;=100, "&gt;100"
)</f>
        <v>50-100</v>
      </c>
      <c r="AI3739">
        <f t="shared" si="117"/>
        <v>0</v>
      </c>
      <c r="AJ3739" t="str" cm="1">
        <f t="array" ref="AJ3739">_xlfn.IFS(
C3739&lt;=20, "&lt;20",
AND(C3739&gt;=20, C3739&lt;35), "20-35",
AND(C3739&gt;=35, C3739&lt;50), "35-50",
C3739&gt;=50, "50-100"
)</f>
        <v>35-50</v>
      </c>
      <c r="AK3739" t="str" cm="1">
        <f t="array" ref="AK3739">_xlfn.IFS(
G3739&lt;6, "&lt;6",
AND(G3739&gt;=6, G3739&lt;12), "6-12",
AND(G3739&gt;=12, G3739&lt;18), "12-18",  AND(G3739&gt;=18, G3739&lt;24), "18-24", G3739&gt;=24, "24-36")</f>
        <v>12-18</v>
      </c>
    </row>
    <row r="3740" spans="1:37" x14ac:dyDescent="0.3">
      <c r="A3740" t="s">
        <v>3840</v>
      </c>
      <c r="B3740" t="s">
        <v>44</v>
      </c>
      <c r="C3740">
        <v>63</v>
      </c>
      <c r="D3740" t="s">
        <v>37</v>
      </c>
      <c r="E3740" t="s">
        <v>69</v>
      </c>
      <c r="F3740">
        <v>1</v>
      </c>
      <c r="G3740">
        <v>25</v>
      </c>
      <c r="H3740" t="s">
        <v>36</v>
      </c>
      <c r="I3740" t="s">
        <v>37</v>
      </c>
      <c r="J3740" t="s">
        <v>34</v>
      </c>
      <c r="K3740" t="s">
        <v>37</v>
      </c>
      <c r="L3740" t="s">
        <v>50</v>
      </c>
      <c r="M3740" t="s">
        <v>34</v>
      </c>
      <c r="N3740" t="s">
        <v>37</v>
      </c>
      <c r="O3740" t="s">
        <v>37</v>
      </c>
      <c r="P3740" t="s">
        <v>34</v>
      </c>
      <c r="Q3740" t="s">
        <v>34</v>
      </c>
      <c r="R3740" t="s">
        <v>34</v>
      </c>
      <c r="S3740" t="s">
        <v>34</v>
      </c>
      <c r="T3740" t="s">
        <v>37</v>
      </c>
      <c r="U3740" t="s">
        <v>46</v>
      </c>
      <c r="V3740" t="s">
        <v>37</v>
      </c>
      <c r="W3740" t="s">
        <v>51</v>
      </c>
      <c r="X3740">
        <v>79.8</v>
      </c>
      <c r="Y3740">
        <v>973.45</v>
      </c>
      <c r="Z3740">
        <v>0</v>
      </c>
      <c r="AA3740">
        <v>0</v>
      </c>
      <c r="AB3740">
        <v>401.44</v>
      </c>
      <c r="AC3740">
        <v>1374.89</v>
      </c>
      <c r="AD3740" t="s">
        <v>52</v>
      </c>
      <c r="AE3740" t="s">
        <v>58</v>
      </c>
      <c r="AF3740" t="s">
        <v>288</v>
      </c>
      <c r="AG3740">
        <f t="shared" si="116"/>
        <v>1</v>
      </c>
      <c r="AH3740" t="str" cm="1">
        <f t="array" ref="AH3740">_xlfn.IFS(
X3740&lt;=20, "&lt;20",
AND(X3740&gt;=20, X3740&lt;50), "20-50",
AND(X3740&gt;=50, X3740&lt;100), "50-100",
X3740&gt;=100, "&gt;100"
)</f>
        <v>50-100</v>
      </c>
      <c r="AI3740">
        <f t="shared" si="117"/>
        <v>0</v>
      </c>
      <c r="AJ3740" t="str" cm="1">
        <f t="array" ref="AJ3740">_xlfn.IFS(
C3740&lt;=20, "&lt;20",
AND(C3740&gt;=20, C3740&lt;35), "20-35",
AND(C3740&gt;=35, C3740&lt;50), "35-50",
C3740&gt;=50, "50-100"
)</f>
        <v>50-100</v>
      </c>
      <c r="AK3740" t="str" cm="1">
        <f t="array" ref="AK3740">_xlfn.IFS(
G3740&lt;6, "&lt;6",
AND(G3740&gt;=6, G3740&lt;12), "6-12",
AND(G3740&gt;=12, G3740&lt;18), "12-18",  AND(G3740&gt;=18, G3740&lt;24), "18-24", G3740&gt;=24, "24-36")</f>
        <v>24-36</v>
      </c>
    </row>
    <row r="3741" spans="1:37" x14ac:dyDescent="0.3">
      <c r="A3741" t="s">
        <v>3841</v>
      </c>
      <c r="B3741" t="s">
        <v>44</v>
      </c>
      <c r="C3741">
        <v>39</v>
      </c>
      <c r="D3741" t="s">
        <v>34</v>
      </c>
      <c r="E3741" t="s">
        <v>114</v>
      </c>
      <c r="F3741">
        <v>2</v>
      </c>
      <c r="G3741">
        <v>11</v>
      </c>
      <c r="H3741" t="s">
        <v>36</v>
      </c>
      <c r="I3741" t="s">
        <v>37</v>
      </c>
      <c r="J3741" t="s">
        <v>37</v>
      </c>
      <c r="K3741" t="s">
        <v>37</v>
      </c>
      <c r="L3741" t="s">
        <v>50</v>
      </c>
      <c r="M3741" t="s">
        <v>34</v>
      </c>
      <c r="N3741" t="s">
        <v>34</v>
      </c>
      <c r="O3741" t="s">
        <v>34</v>
      </c>
      <c r="P3741" t="s">
        <v>34</v>
      </c>
      <c r="Q3741" t="s">
        <v>37</v>
      </c>
      <c r="R3741" t="s">
        <v>37</v>
      </c>
      <c r="S3741" t="s">
        <v>37</v>
      </c>
      <c r="T3741" t="s">
        <v>37</v>
      </c>
      <c r="U3741" t="s">
        <v>46</v>
      </c>
      <c r="V3741" t="s">
        <v>37</v>
      </c>
      <c r="W3741" t="s">
        <v>51</v>
      </c>
      <c r="X3741">
        <v>94.65</v>
      </c>
      <c r="Y3741">
        <v>4812.75</v>
      </c>
      <c r="Z3741">
        <v>0</v>
      </c>
      <c r="AA3741">
        <v>0</v>
      </c>
      <c r="AB3741">
        <v>1075.08</v>
      </c>
      <c r="AC3741">
        <v>5887.83</v>
      </c>
      <c r="AD3741" t="s">
        <v>52</v>
      </c>
      <c r="AE3741" t="s">
        <v>53</v>
      </c>
      <c r="AF3741" t="s">
        <v>54</v>
      </c>
      <c r="AG3741">
        <f t="shared" si="116"/>
        <v>1</v>
      </c>
      <c r="AH3741" t="str" cm="1">
        <f t="array" ref="AH3741">_xlfn.IFS(
X3741&lt;=20, "&lt;20",
AND(X3741&gt;=20, X3741&lt;50), "20-50",
AND(X3741&gt;=50, X3741&lt;100), "50-100",
X3741&gt;=100, "&gt;100"
)</f>
        <v>50-100</v>
      </c>
      <c r="AI3741">
        <f t="shared" si="117"/>
        <v>0</v>
      </c>
      <c r="AJ3741" t="str" cm="1">
        <f t="array" ref="AJ3741">_xlfn.IFS(
C3741&lt;=20, "&lt;20",
AND(C3741&gt;=20, C3741&lt;35), "20-35",
AND(C3741&gt;=35, C3741&lt;50), "35-50",
C3741&gt;=50, "50-100"
)</f>
        <v>35-50</v>
      </c>
      <c r="AK3741" t="str" cm="1">
        <f t="array" ref="AK3741">_xlfn.IFS(
G3741&lt;6, "&lt;6",
AND(G3741&gt;=6, G3741&lt;12), "6-12",
AND(G3741&gt;=12, G3741&lt;18), "12-18",  AND(G3741&gt;=18, G3741&lt;24), "18-24", G3741&gt;=24, "24-36")</f>
        <v>6-12</v>
      </c>
    </row>
    <row r="3742" spans="1:37" x14ac:dyDescent="0.3">
      <c r="A3742" t="s">
        <v>3842</v>
      </c>
      <c r="B3742" t="s">
        <v>44</v>
      </c>
      <c r="C3742">
        <v>44</v>
      </c>
      <c r="D3742" t="s">
        <v>37</v>
      </c>
      <c r="E3742" t="s">
        <v>158</v>
      </c>
      <c r="F3742">
        <v>7</v>
      </c>
      <c r="G3742">
        <v>36</v>
      </c>
      <c r="H3742" t="s">
        <v>49</v>
      </c>
      <c r="I3742" t="s">
        <v>37</v>
      </c>
      <c r="J3742" t="s">
        <v>34</v>
      </c>
      <c r="K3742" t="s">
        <v>37</v>
      </c>
      <c r="L3742" t="s">
        <v>72</v>
      </c>
      <c r="M3742" t="s">
        <v>34</v>
      </c>
      <c r="N3742" t="s">
        <v>34</v>
      </c>
      <c r="O3742" t="s">
        <v>34</v>
      </c>
      <c r="P3742" t="s">
        <v>34</v>
      </c>
      <c r="Q3742" t="s">
        <v>34</v>
      </c>
      <c r="R3742" t="s">
        <v>34</v>
      </c>
      <c r="S3742" t="s">
        <v>34</v>
      </c>
      <c r="T3742" t="s">
        <v>37</v>
      </c>
      <c r="U3742" t="s">
        <v>46</v>
      </c>
      <c r="V3742" t="s">
        <v>37</v>
      </c>
      <c r="W3742" t="s">
        <v>40</v>
      </c>
      <c r="X3742">
        <v>45.85</v>
      </c>
      <c r="Y3742">
        <v>105.6</v>
      </c>
      <c r="Z3742">
        <v>0</v>
      </c>
      <c r="AA3742">
        <v>0</v>
      </c>
      <c r="AB3742">
        <v>10.94</v>
      </c>
      <c r="AC3742">
        <v>116.54</v>
      </c>
      <c r="AD3742" t="s">
        <v>85</v>
      </c>
      <c r="AE3742" t="s">
        <v>42</v>
      </c>
      <c r="AF3742" t="s">
        <v>42</v>
      </c>
      <c r="AG3742">
        <f t="shared" si="116"/>
        <v>0</v>
      </c>
      <c r="AH3742" t="str" cm="1">
        <f t="array" ref="AH3742">_xlfn.IFS(
X3742&lt;=20, "&lt;20",
AND(X3742&gt;=20, X3742&lt;50), "20-50",
AND(X3742&gt;=50, X3742&lt;100), "50-100",
X3742&gt;=100, "&gt;100"
)</f>
        <v>20-50</v>
      </c>
      <c r="AI3742">
        <f t="shared" si="117"/>
        <v>1</v>
      </c>
      <c r="AJ3742" t="str" cm="1">
        <f t="array" ref="AJ3742">_xlfn.IFS(
C3742&lt;=20, "&lt;20",
AND(C3742&gt;=20, C3742&lt;35), "20-35",
AND(C3742&gt;=35, C3742&lt;50), "35-50",
C3742&gt;=50, "50-100"
)</f>
        <v>35-50</v>
      </c>
      <c r="AK3742" t="str" cm="1">
        <f t="array" ref="AK3742">_xlfn.IFS(
G3742&lt;6, "&lt;6",
AND(G3742&gt;=6, G3742&lt;12), "6-12",
AND(G3742&gt;=12, G3742&lt;18), "12-18",  AND(G3742&gt;=18, G3742&lt;24), "18-24", G3742&gt;=24, "24-36")</f>
        <v>24-36</v>
      </c>
    </row>
    <row r="3743" spans="1:37" x14ac:dyDescent="0.3">
      <c r="A3743" t="s">
        <v>3843</v>
      </c>
      <c r="B3743" t="s">
        <v>44</v>
      </c>
      <c r="C3743">
        <v>25</v>
      </c>
      <c r="D3743" t="s">
        <v>34</v>
      </c>
      <c r="E3743" t="s">
        <v>124</v>
      </c>
      <c r="F3743">
        <v>10</v>
      </c>
      <c r="G3743">
        <v>15</v>
      </c>
      <c r="H3743" t="s">
        <v>57</v>
      </c>
      <c r="I3743" t="s">
        <v>37</v>
      </c>
      <c r="J3743" t="s">
        <v>37</v>
      </c>
      <c r="K3743" t="s">
        <v>37</v>
      </c>
      <c r="L3743" t="s">
        <v>50</v>
      </c>
      <c r="M3743" t="s">
        <v>34</v>
      </c>
      <c r="N3743" t="s">
        <v>34</v>
      </c>
      <c r="O3743" t="s">
        <v>37</v>
      </c>
      <c r="P3743" t="s">
        <v>34</v>
      </c>
      <c r="Q3743" t="s">
        <v>37</v>
      </c>
      <c r="R3743" t="s">
        <v>34</v>
      </c>
      <c r="S3743" t="s">
        <v>34</v>
      </c>
      <c r="T3743" t="s">
        <v>37</v>
      </c>
      <c r="U3743" t="s">
        <v>46</v>
      </c>
      <c r="V3743" t="s">
        <v>37</v>
      </c>
      <c r="W3743" t="s">
        <v>51</v>
      </c>
      <c r="X3743">
        <v>88.7</v>
      </c>
      <c r="Y3743">
        <v>1761.45</v>
      </c>
      <c r="Z3743">
        <v>0</v>
      </c>
      <c r="AA3743">
        <v>0</v>
      </c>
      <c r="AB3743">
        <v>110.8</v>
      </c>
      <c r="AC3743">
        <v>1872.25</v>
      </c>
      <c r="AD3743" t="s">
        <v>52</v>
      </c>
      <c r="AE3743" t="s">
        <v>94</v>
      </c>
      <c r="AF3743" t="s">
        <v>95</v>
      </c>
      <c r="AG3743">
        <f t="shared" si="116"/>
        <v>1</v>
      </c>
      <c r="AH3743" t="str" cm="1">
        <f t="array" ref="AH3743">_xlfn.IFS(
X3743&lt;=20, "&lt;20",
AND(X3743&gt;=20, X3743&lt;50), "20-50",
AND(X3743&gt;=50, X3743&lt;100), "50-100",
X3743&gt;=100, "&gt;100"
)</f>
        <v>50-100</v>
      </c>
      <c r="AI3743">
        <f t="shared" si="117"/>
        <v>0</v>
      </c>
      <c r="AJ3743" t="str" cm="1">
        <f t="array" ref="AJ3743">_xlfn.IFS(
C3743&lt;=20, "&lt;20",
AND(C3743&gt;=20, C3743&lt;35), "20-35",
AND(C3743&gt;=35, C3743&lt;50), "35-50",
C3743&gt;=50, "50-100"
)</f>
        <v>20-35</v>
      </c>
      <c r="AK3743" t="str" cm="1">
        <f t="array" ref="AK3743">_xlfn.IFS(
G3743&lt;6, "&lt;6",
AND(G3743&gt;=6, G3743&lt;12), "6-12",
AND(G3743&gt;=12, G3743&lt;18), "12-18",  AND(G3743&gt;=18, G3743&lt;24), "18-24", G3743&gt;=24, "24-36")</f>
        <v>12-18</v>
      </c>
    </row>
    <row r="3744" spans="1:37" x14ac:dyDescent="0.3">
      <c r="A3744" t="s">
        <v>3844</v>
      </c>
      <c r="B3744" t="s">
        <v>33</v>
      </c>
      <c r="C3744">
        <v>38</v>
      </c>
      <c r="D3744" t="s">
        <v>37</v>
      </c>
      <c r="E3744" t="s">
        <v>114</v>
      </c>
      <c r="F3744">
        <v>13</v>
      </c>
      <c r="G3744">
        <v>30</v>
      </c>
      <c r="H3744" t="s">
        <v>57</v>
      </c>
      <c r="I3744" t="s">
        <v>37</v>
      </c>
      <c r="J3744" t="s">
        <v>34</v>
      </c>
      <c r="K3744" t="s">
        <v>37</v>
      </c>
      <c r="L3744" t="s">
        <v>72</v>
      </c>
      <c r="M3744" t="s">
        <v>34</v>
      </c>
      <c r="N3744" t="s">
        <v>34</v>
      </c>
      <c r="O3744" t="s">
        <v>34</v>
      </c>
      <c r="P3744" t="s">
        <v>37</v>
      </c>
      <c r="Q3744" t="s">
        <v>34</v>
      </c>
      <c r="R3744" t="s">
        <v>34</v>
      </c>
      <c r="S3744" t="s">
        <v>34</v>
      </c>
      <c r="T3744" t="s">
        <v>37</v>
      </c>
      <c r="U3744" t="s">
        <v>46</v>
      </c>
      <c r="V3744" t="s">
        <v>37</v>
      </c>
      <c r="W3744" t="s">
        <v>40</v>
      </c>
      <c r="X3744">
        <v>50.3</v>
      </c>
      <c r="Y3744">
        <v>908.75</v>
      </c>
      <c r="Z3744">
        <v>0</v>
      </c>
      <c r="AA3744">
        <v>0</v>
      </c>
      <c r="AB3744">
        <v>647.28</v>
      </c>
      <c r="AC3744">
        <v>1556.03</v>
      </c>
      <c r="AD3744" t="s">
        <v>41</v>
      </c>
      <c r="AE3744" t="s">
        <v>42</v>
      </c>
      <c r="AF3744" t="s">
        <v>42</v>
      </c>
      <c r="AG3744">
        <f t="shared" si="116"/>
        <v>0</v>
      </c>
      <c r="AH3744" t="str" cm="1">
        <f t="array" ref="AH3744">_xlfn.IFS(
X3744&lt;=20, "&lt;20",
AND(X3744&gt;=20, X3744&lt;50), "20-50",
AND(X3744&gt;=50, X3744&lt;100), "50-100",
X3744&gt;=100, "&gt;100"
)</f>
        <v>50-100</v>
      </c>
      <c r="AI3744">
        <f t="shared" si="117"/>
        <v>0</v>
      </c>
      <c r="AJ3744" t="str" cm="1">
        <f t="array" ref="AJ3744">_xlfn.IFS(
C3744&lt;=20, "&lt;20",
AND(C3744&gt;=20, C3744&lt;35), "20-35",
AND(C3744&gt;=35, C3744&lt;50), "35-50",
C3744&gt;=50, "50-100"
)</f>
        <v>35-50</v>
      </c>
      <c r="AK3744" t="str" cm="1">
        <f t="array" ref="AK3744">_xlfn.IFS(
G3744&lt;6, "&lt;6",
AND(G3744&gt;=6, G3744&lt;12), "6-12",
AND(G3744&gt;=12, G3744&lt;18), "12-18",  AND(G3744&gt;=18, G3744&lt;24), "18-24", G3744&gt;=24, "24-36")</f>
        <v>24-36</v>
      </c>
    </row>
    <row r="3745" spans="1:37" x14ac:dyDescent="0.3">
      <c r="A3745" t="s">
        <v>3845</v>
      </c>
      <c r="B3745" t="s">
        <v>33</v>
      </c>
      <c r="C3745">
        <v>30</v>
      </c>
      <c r="D3745" t="s">
        <v>37</v>
      </c>
      <c r="E3745" t="s">
        <v>164</v>
      </c>
      <c r="F3745">
        <v>14</v>
      </c>
      <c r="G3745">
        <v>5</v>
      </c>
      <c r="H3745" t="s">
        <v>110</v>
      </c>
      <c r="I3745" t="s">
        <v>37</v>
      </c>
      <c r="J3745" t="s">
        <v>37</v>
      </c>
      <c r="K3745" t="s">
        <v>37</v>
      </c>
      <c r="L3745" t="s">
        <v>50</v>
      </c>
      <c r="M3745" t="s">
        <v>34</v>
      </c>
      <c r="N3745" t="s">
        <v>37</v>
      </c>
      <c r="O3745" t="s">
        <v>34</v>
      </c>
      <c r="P3745" t="s">
        <v>37</v>
      </c>
      <c r="Q3745" t="s">
        <v>37</v>
      </c>
      <c r="R3745" t="s">
        <v>37</v>
      </c>
      <c r="S3745" t="s">
        <v>37</v>
      </c>
      <c r="T3745" t="s">
        <v>37</v>
      </c>
      <c r="U3745" t="s">
        <v>39</v>
      </c>
      <c r="V3745" t="s">
        <v>37</v>
      </c>
      <c r="W3745" t="s">
        <v>40</v>
      </c>
      <c r="X3745">
        <v>104.5</v>
      </c>
      <c r="Y3745">
        <v>3778</v>
      </c>
      <c r="Z3745">
        <v>0</v>
      </c>
      <c r="AA3745">
        <v>0</v>
      </c>
      <c r="AB3745">
        <v>1432.64</v>
      </c>
      <c r="AC3745">
        <v>5210.6400000000003</v>
      </c>
      <c r="AD3745" t="s">
        <v>41</v>
      </c>
      <c r="AE3745" t="s">
        <v>42</v>
      </c>
      <c r="AF3745" t="s">
        <v>42</v>
      </c>
      <c r="AG3745">
        <f t="shared" si="116"/>
        <v>0</v>
      </c>
      <c r="AH3745" t="str" cm="1">
        <f t="array" ref="AH3745">_xlfn.IFS(
X3745&lt;=20, "&lt;20",
AND(X3745&gt;=20, X3745&lt;50), "20-50",
AND(X3745&gt;=50, X3745&lt;100), "50-100",
X3745&gt;=100, "&gt;100"
)</f>
        <v>&gt;100</v>
      </c>
      <c r="AI3745">
        <f t="shared" si="117"/>
        <v>0</v>
      </c>
      <c r="AJ3745" t="str" cm="1">
        <f t="array" ref="AJ3745">_xlfn.IFS(
C3745&lt;=20, "&lt;20",
AND(C3745&gt;=20, C3745&lt;35), "20-35",
AND(C3745&gt;=35, C3745&lt;50), "35-50",
C3745&gt;=50, "50-100"
)</f>
        <v>20-35</v>
      </c>
      <c r="AK3745" t="str" cm="1">
        <f t="array" ref="AK3745">_xlfn.IFS(
G3745&lt;6, "&lt;6",
AND(G3745&gt;=6, G3745&lt;12), "6-12",
AND(G3745&gt;=12, G3745&lt;18), "12-18",  AND(G3745&gt;=18, G3745&lt;24), "18-24", G3745&gt;=24, "24-36")</f>
        <v>&lt;6</v>
      </c>
    </row>
    <row r="3746" spans="1:37" x14ac:dyDescent="0.3">
      <c r="A3746" t="s">
        <v>3846</v>
      </c>
      <c r="B3746" t="s">
        <v>44</v>
      </c>
      <c r="C3746">
        <v>64</v>
      </c>
      <c r="D3746" t="s">
        <v>37</v>
      </c>
      <c r="E3746" t="s">
        <v>61</v>
      </c>
      <c r="F3746">
        <v>10</v>
      </c>
      <c r="G3746">
        <v>20</v>
      </c>
      <c r="H3746" t="s">
        <v>36</v>
      </c>
      <c r="I3746" t="s">
        <v>37</v>
      </c>
      <c r="J3746" t="s">
        <v>37</v>
      </c>
      <c r="K3746" t="s">
        <v>37</v>
      </c>
      <c r="L3746" t="s">
        <v>50</v>
      </c>
      <c r="M3746" t="s">
        <v>37</v>
      </c>
      <c r="N3746" t="s">
        <v>37</v>
      </c>
      <c r="O3746" t="s">
        <v>34</v>
      </c>
      <c r="P3746" t="s">
        <v>34</v>
      </c>
      <c r="Q3746" t="s">
        <v>34</v>
      </c>
      <c r="R3746" t="s">
        <v>34</v>
      </c>
      <c r="S3746" t="s">
        <v>34</v>
      </c>
      <c r="T3746" t="s">
        <v>37</v>
      </c>
      <c r="U3746" t="s">
        <v>46</v>
      </c>
      <c r="V3746" t="s">
        <v>37</v>
      </c>
      <c r="W3746" t="s">
        <v>51</v>
      </c>
      <c r="X3746">
        <v>83.4</v>
      </c>
      <c r="Y3746">
        <v>4113.7</v>
      </c>
      <c r="Z3746">
        <v>0</v>
      </c>
      <c r="AA3746">
        <v>0</v>
      </c>
      <c r="AB3746">
        <v>2399.5</v>
      </c>
      <c r="AC3746">
        <v>6513.2</v>
      </c>
      <c r="AD3746" t="s">
        <v>41</v>
      </c>
      <c r="AE3746" t="s">
        <v>42</v>
      </c>
      <c r="AF3746" t="s">
        <v>42</v>
      </c>
      <c r="AG3746">
        <f t="shared" si="116"/>
        <v>0</v>
      </c>
      <c r="AH3746" t="str" cm="1">
        <f t="array" ref="AH3746">_xlfn.IFS(
X3746&lt;=20, "&lt;20",
AND(X3746&gt;=20, X3746&lt;50), "20-50",
AND(X3746&gt;=50, X3746&lt;100), "50-100",
X3746&gt;=100, "&gt;100"
)</f>
        <v>50-100</v>
      </c>
      <c r="AI3746">
        <f t="shared" si="117"/>
        <v>0</v>
      </c>
      <c r="AJ3746" t="str" cm="1">
        <f t="array" ref="AJ3746">_xlfn.IFS(
C3746&lt;=20, "&lt;20",
AND(C3746&gt;=20, C3746&lt;35), "20-35",
AND(C3746&gt;=35, C3746&lt;50), "35-50",
C3746&gt;=50, "50-100"
)</f>
        <v>50-100</v>
      </c>
      <c r="AK3746" t="str" cm="1">
        <f t="array" ref="AK3746">_xlfn.IFS(
G3746&lt;6, "&lt;6",
AND(G3746&gt;=6, G3746&lt;12), "6-12",
AND(G3746&gt;=12, G3746&lt;18), "12-18",  AND(G3746&gt;=18, G3746&lt;24), "18-24", G3746&gt;=24, "24-36")</f>
        <v>18-24</v>
      </c>
    </row>
    <row r="3747" spans="1:37" x14ac:dyDescent="0.3">
      <c r="A3747" t="s">
        <v>3847</v>
      </c>
      <c r="B3747" t="s">
        <v>44</v>
      </c>
      <c r="C3747">
        <v>36</v>
      </c>
      <c r="D3747" t="s">
        <v>34</v>
      </c>
      <c r="E3747" t="s">
        <v>103</v>
      </c>
      <c r="F3747">
        <v>1</v>
      </c>
      <c r="G3747">
        <v>31</v>
      </c>
      <c r="H3747" t="s">
        <v>57</v>
      </c>
      <c r="I3747" t="s">
        <v>37</v>
      </c>
      <c r="J3747" t="s">
        <v>34</v>
      </c>
      <c r="K3747" t="s">
        <v>34</v>
      </c>
      <c r="L3747" t="s">
        <v>34</v>
      </c>
      <c r="M3747" t="s">
        <v>34</v>
      </c>
      <c r="N3747" t="s">
        <v>34</v>
      </c>
      <c r="O3747" t="s">
        <v>34</v>
      </c>
      <c r="P3747" t="s">
        <v>34</v>
      </c>
      <c r="Q3747" t="s">
        <v>34</v>
      </c>
      <c r="R3747" t="s">
        <v>34</v>
      </c>
      <c r="S3747" t="s">
        <v>34</v>
      </c>
      <c r="T3747" t="s">
        <v>34</v>
      </c>
      <c r="U3747" t="s">
        <v>46</v>
      </c>
      <c r="V3747" t="s">
        <v>34</v>
      </c>
      <c r="W3747" t="s">
        <v>40</v>
      </c>
      <c r="X3747">
        <v>20.75</v>
      </c>
      <c r="Y3747">
        <v>452.2</v>
      </c>
      <c r="Z3747">
        <v>0</v>
      </c>
      <c r="AA3747">
        <v>0</v>
      </c>
      <c r="AB3747">
        <v>182.28</v>
      </c>
      <c r="AC3747">
        <v>634.48</v>
      </c>
      <c r="AD3747" t="s">
        <v>41</v>
      </c>
      <c r="AE3747" t="s">
        <v>42</v>
      </c>
      <c r="AF3747" t="s">
        <v>42</v>
      </c>
      <c r="AG3747">
        <f t="shared" si="116"/>
        <v>0</v>
      </c>
      <c r="AH3747" t="str" cm="1">
        <f t="array" ref="AH3747">_xlfn.IFS(
X3747&lt;=20, "&lt;20",
AND(X3747&gt;=20, X3747&lt;50), "20-50",
AND(X3747&gt;=50, X3747&lt;100), "50-100",
X3747&gt;=100, "&gt;100"
)</f>
        <v>20-50</v>
      </c>
      <c r="AI3747">
        <f t="shared" si="117"/>
        <v>0</v>
      </c>
      <c r="AJ3747" t="str" cm="1">
        <f t="array" ref="AJ3747">_xlfn.IFS(
C3747&lt;=20, "&lt;20",
AND(C3747&gt;=20, C3747&lt;35), "20-35",
AND(C3747&gt;=35, C3747&lt;50), "35-50",
C3747&gt;=50, "50-100"
)</f>
        <v>35-50</v>
      </c>
      <c r="AK3747" t="str" cm="1">
        <f t="array" ref="AK3747">_xlfn.IFS(
G3747&lt;6, "&lt;6",
AND(G3747&gt;=6, G3747&lt;12), "6-12",
AND(G3747&gt;=12, G3747&lt;18), "12-18",  AND(G3747&gt;=18, G3747&lt;24), "18-24", G3747&gt;=24, "24-36")</f>
        <v>24-36</v>
      </c>
    </row>
    <row r="3748" spans="1:37" x14ac:dyDescent="0.3">
      <c r="A3748" t="s">
        <v>3848</v>
      </c>
      <c r="B3748" t="s">
        <v>44</v>
      </c>
      <c r="C3748">
        <v>70</v>
      </c>
      <c r="D3748" t="s">
        <v>37</v>
      </c>
      <c r="E3748" t="s">
        <v>87</v>
      </c>
      <c r="F3748">
        <v>8</v>
      </c>
      <c r="G3748">
        <v>18</v>
      </c>
      <c r="H3748" t="s">
        <v>36</v>
      </c>
      <c r="I3748" t="s">
        <v>37</v>
      </c>
      <c r="J3748" t="s">
        <v>37</v>
      </c>
      <c r="K3748" t="s">
        <v>37</v>
      </c>
      <c r="L3748" t="s">
        <v>50</v>
      </c>
      <c r="M3748" t="s">
        <v>34</v>
      </c>
      <c r="N3748" t="s">
        <v>34</v>
      </c>
      <c r="O3748" t="s">
        <v>34</v>
      </c>
      <c r="P3748" t="s">
        <v>34</v>
      </c>
      <c r="Q3748" t="s">
        <v>34</v>
      </c>
      <c r="R3748" t="s">
        <v>37</v>
      </c>
      <c r="S3748" t="s">
        <v>37</v>
      </c>
      <c r="T3748" t="s">
        <v>37</v>
      </c>
      <c r="U3748" t="s">
        <v>46</v>
      </c>
      <c r="V3748" t="s">
        <v>37</v>
      </c>
      <c r="W3748" t="s">
        <v>40</v>
      </c>
      <c r="X3748">
        <v>85.25</v>
      </c>
      <c r="Y3748">
        <v>3132.75</v>
      </c>
      <c r="Z3748">
        <v>0</v>
      </c>
      <c r="AA3748">
        <v>0</v>
      </c>
      <c r="AB3748">
        <v>883.44</v>
      </c>
      <c r="AC3748">
        <v>4016.19</v>
      </c>
      <c r="AD3748" t="s">
        <v>52</v>
      </c>
      <c r="AE3748" t="s">
        <v>58</v>
      </c>
      <c r="AF3748" t="s">
        <v>59</v>
      </c>
      <c r="AG3748">
        <f t="shared" si="116"/>
        <v>1</v>
      </c>
      <c r="AH3748" t="str" cm="1">
        <f t="array" ref="AH3748">_xlfn.IFS(
X3748&lt;=20, "&lt;20",
AND(X3748&gt;=20, X3748&lt;50), "20-50",
AND(X3748&gt;=50, X3748&lt;100), "50-100",
X3748&gt;=100, "&gt;100"
)</f>
        <v>50-100</v>
      </c>
      <c r="AI3748">
        <f t="shared" si="117"/>
        <v>0</v>
      </c>
      <c r="AJ3748" t="str" cm="1">
        <f t="array" ref="AJ3748">_xlfn.IFS(
C3748&lt;=20, "&lt;20",
AND(C3748&gt;=20, C3748&lt;35), "20-35",
AND(C3748&gt;=35, C3748&lt;50), "35-50",
C3748&gt;=50, "50-100"
)</f>
        <v>50-100</v>
      </c>
      <c r="AK3748" t="str" cm="1">
        <f t="array" ref="AK3748">_xlfn.IFS(
G3748&lt;6, "&lt;6",
AND(G3748&gt;=6, G3748&lt;12), "6-12",
AND(G3748&gt;=12, G3748&lt;18), "12-18",  AND(G3748&gt;=18, G3748&lt;24), "18-24", G3748&gt;=24, "24-36")</f>
        <v>18-24</v>
      </c>
    </row>
    <row r="3749" spans="1:37" x14ac:dyDescent="0.3">
      <c r="A3749" t="s">
        <v>3849</v>
      </c>
      <c r="B3749" t="s">
        <v>44</v>
      </c>
      <c r="C3749">
        <v>29</v>
      </c>
      <c r="D3749" t="s">
        <v>37</v>
      </c>
      <c r="E3749" t="s">
        <v>64</v>
      </c>
      <c r="F3749">
        <v>1</v>
      </c>
      <c r="G3749">
        <v>34</v>
      </c>
      <c r="H3749" t="s">
        <v>66</v>
      </c>
      <c r="I3749" t="s">
        <v>37</v>
      </c>
      <c r="J3749" t="s">
        <v>37</v>
      </c>
      <c r="K3749" t="s">
        <v>37</v>
      </c>
      <c r="L3749" t="s">
        <v>50</v>
      </c>
      <c r="M3749" t="s">
        <v>37</v>
      </c>
      <c r="N3749" t="s">
        <v>37</v>
      </c>
      <c r="O3749" t="s">
        <v>37</v>
      </c>
      <c r="P3749" t="s">
        <v>37</v>
      </c>
      <c r="Q3749" t="s">
        <v>37</v>
      </c>
      <c r="R3749" t="s">
        <v>37</v>
      </c>
      <c r="S3749" t="s">
        <v>37</v>
      </c>
      <c r="T3749" t="s">
        <v>34</v>
      </c>
      <c r="U3749" t="s">
        <v>67</v>
      </c>
      <c r="V3749" t="s">
        <v>37</v>
      </c>
      <c r="W3749" t="s">
        <v>51</v>
      </c>
      <c r="X3749">
        <v>114.35</v>
      </c>
      <c r="Y3749">
        <v>7665.8</v>
      </c>
      <c r="Z3749">
        <v>0</v>
      </c>
      <c r="AA3749">
        <v>10</v>
      </c>
      <c r="AB3749">
        <v>2619.9299999999998</v>
      </c>
      <c r="AC3749">
        <v>10295.73</v>
      </c>
      <c r="AD3749" t="s">
        <v>41</v>
      </c>
      <c r="AE3749" t="s">
        <v>42</v>
      </c>
      <c r="AF3749" t="s">
        <v>42</v>
      </c>
      <c r="AG3749">
        <f t="shared" si="116"/>
        <v>0</v>
      </c>
      <c r="AH3749" t="str" cm="1">
        <f t="array" ref="AH3749">_xlfn.IFS(
X3749&lt;=20, "&lt;20",
AND(X3749&gt;=20, X3749&lt;50), "20-50",
AND(X3749&gt;=50, X3749&lt;100), "50-100",
X3749&gt;=100, "&gt;100"
)</f>
        <v>&gt;100</v>
      </c>
      <c r="AI3749">
        <f t="shared" si="117"/>
        <v>0</v>
      </c>
      <c r="AJ3749" t="str" cm="1">
        <f t="array" ref="AJ3749">_xlfn.IFS(
C3749&lt;=20, "&lt;20",
AND(C3749&gt;=20, C3749&lt;35), "20-35",
AND(C3749&gt;=35, C3749&lt;50), "35-50",
C3749&gt;=50, "50-100"
)</f>
        <v>20-35</v>
      </c>
      <c r="AK3749" t="str" cm="1">
        <f t="array" ref="AK3749">_xlfn.IFS(
G3749&lt;6, "&lt;6",
AND(G3749&gt;=6, G3749&lt;12), "6-12",
AND(G3749&gt;=12, G3749&lt;18), "12-18",  AND(G3749&gt;=18, G3749&lt;24), "18-24", G3749&gt;=24, "24-36")</f>
        <v>24-36</v>
      </c>
    </row>
    <row r="3750" spans="1:37" x14ac:dyDescent="0.3">
      <c r="A3750" t="s">
        <v>3850</v>
      </c>
      <c r="B3750" t="s">
        <v>44</v>
      </c>
      <c r="C3750">
        <v>46</v>
      </c>
      <c r="D3750" t="s">
        <v>37</v>
      </c>
      <c r="E3750" t="s">
        <v>124</v>
      </c>
      <c r="F3750">
        <v>9</v>
      </c>
      <c r="G3750">
        <v>36</v>
      </c>
      <c r="H3750" t="s">
        <v>36</v>
      </c>
      <c r="I3750" t="s">
        <v>37</v>
      </c>
      <c r="J3750" t="s">
        <v>34</v>
      </c>
      <c r="K3750" t="s">
        <v>37</v>
      </c>
      <c r="L3750" t="s">
        <v>50</v>
      </c>
      <c r="M3750" t="s">
        <v>34</v>
      </c>
      <c r="N3750" t="s">
        <v>34</v>
      </c>
      <c r="O3750" t="s">
        <v>34</v>
      </c>
      <c r="P3750" t="s">
        <v>34</v>
      </c>
      <c r="Q3750" t="s">
        <v>34</v>
      </c>
      <c r="R3750" t="s">
        <v>34</v>
      </c>
      <c r="S3750" t="s">
        <v>34</v>
      </c>
      <c r="T3750" t="s">
        <v>37</v>
      </c>
      <c r="U3750" t="s">
        <v>46</v>
      </c>
      <c r="V3750" t="s">
        <v>37</v>
      </c>
      <c r="W3750" t="s">
        <v>51</v>
      </c>
      <c r="X3750">
        <v>70.599999999999994</v>
      </c>
      <c r="Y3750">
        <v>70.599999999999994</v>
      </c>
      <c r="Z3750">
        <v>0</v>
      </c>
      <c r="AA3750">
        <v>0</v>
      </c>
      <c r="AB3750">
        <v>27.12</v>
      </c>
      <c r="AC3750">
        <v>97.72</v>
      </c>
      <c r="AD3750" t="s">
        <v>52</v>
      </c>
      <c r="AE3750" t="s">
        <v>53</v>
      </c>
      <c r="AF3750" t="s">
        <v>91</v>
      </c>
      <c r="AG3750">
        <f t="shared" si="116"/>
        <v>1</v>
      </c>
      <c r="AH3750" t="str" cm="1">
        <f t="array" ref="AH3750">_xlfn.IFS(
X3750&lt;=20, "&lt;20",
AND(X3750&gt;=20, X3750&lt;50), "20-50",
AND(X3750&gt;=50, X3750&lt;100), "50-100",
X3750&gt;=100, "&gt;100"
)</f>
        <v>50-100</v>
      </c>
      <c r="AI3750">
        <f t="shared" si="117"/>
        <v>0</v>
      </c>
      <c r="AJ3750" t="str" cm="1">
        <f t="array" ref="AJ3750">_xlfn.IFS(
C3750&lt;=20, "&lt;20",
AND(C3750&gt;=20, C3750&lt;35), "20-35",
AND(C3750&gt;=35, C3750&lt;50), "35-50",
C3750&gt;=50, "50-100"
)</f>
        <v>35-50</v>
      </c>
      <c r="AK3750" t="str" cm="1">
        <f t="array" ref="AK3750">_xlfn.IFS(
G3750&lt;6, "&lt;6",
AND(G3750&gt;=6, G3750&lt;12), "6-12",
AND(G3750&gt;=12, G3750&lt;18), "12-18",  AND(G3750&gt;=18, G3750&lt;24), "18-24", G3750&gt;=24, "24-36")</f>
        <v>24-36</v>
      </c>
    </row>
    <row r="3751" spans="1:37" x14ac:dyDescent="0.3">
      <c r="A3751" t="s">
        <v>3851</v>
      </c>
      <c r="B3751" t="s">
        <v>44</v>
      </c>
      <c r="C3751">
        <v>39</v>
      </c>
      <c r="D3751" t="s">
        <v>37</v>
      </c>
      <c r="E3751" t="s">
        <v>164</v>
      </c>
      <c r="F3751">
        <v>2</v>
      </c>
      <c r="G3751">
        <v>12</v>
      </c>
      <c r="H3751" t="s">
        <v>66</v>
      </c>
      <c r="I3751" t="s">
        <v>37</v>
      </c>
      <c r="J3751" t="s">
        <v>37</v>
      </c>
      <c r="K3751" t="s">
        <v>37</v>
      </c>
      <c r="L3751" t="s">
        <v>50</v>
      </c>
      <c r="M3751" t="s">
        <v>34</v>
      </c>
      <c r="N3751" t="s">
        <v>37</v>
      </c>
      <c r="O3751" t="s">
        <v>37</v>
      </c>
      <c r="P3751" t="s">
        <v>34</v>
      </c>
      <c r="Q3751" t="s">
        <v>37</v>
      </c>
      <c r="R3751" t="s">
        <v>37</v>
      </c>
      <c r="S3751" t="s">
        <v>37</v>
      </c>
      <c r="T3751" t="s">
        <v>34</v>
      </c>
      <c r="U3751" t="s">
        <v>39</v>
      </c>
      <c r="V3751" t="s">
        <v>37</v>
      </c>
      <c r="W3751" t="s">
        <v>40</v>
      </c>
      <c r="X3751">
        <v>104.45</v>
      </c>
      <c r="Y3751">
        <v>7459</v>
      </c>
      <c r="Z3751">
        <v>0</v>
      </c>
      <c r="AA3751">
        <v>130</v>
      </c>
      <c r="AB3751">
        <v>1259.28</v>
      </c>
      <c r="AC3751">
        <v>8848.2800000000007</v>
      </c>
      <c r="AD3751" t="s">
        <v>41</v>
      </c>
      <c r="AE3751" t="s">
        <v>42</v>
      </c>
      <c r="AF3751" t="s">
        <v>42</v>
      </c>
      <c r="AG3751">
        <f t="shared" si="116"/>
        <v>0</v>
      </c>
      <c r="AH3751" t="str" cm="1">
        <f t="array" ref="AH3751">_xlfn.IFS(
X3751&lt;=20, "&lt;20",
AND(X3751&gt;=20, X3751&lt;50), "20-50",
AND(X3751&gt;=50, X3751&lt;100), "50-100",
X3751&gt;=100, "&gt;100"
)</f>
        <v>&gt;100</v>
      </c>
      <c r="AI3751">
        <f t="shared" si="117"/>
        <v>0</v>
      </c>
      <c r="AJ3751" t="str" cm="1">
        <f t="array" ref="AJ3751">_xlfn.IFS(
C3751&lt;=20, "&lt;20",
AND(C3751&gt;=20, C3751&lt;35), "20-35",
AND(C3751&gt;=35, C3751&lt;50), "35-50",
C3751&gt;=50, "50-100"
)</f>
        <v>35-50</v>
      </c>
      <c r="AK3751" t="str" cm="1">
        <f t="array" ref="AK3751">_xlfn.IFS(
G3751&lt;6, "&lt;6",
AND(G3751&gt;=6, G3751&lt;12), "6-12",
AND(G3751&gt;=12, G3751&lt;18), "12-18",  AND(G3751&gt;=18, G3751&lt;24), "18-24", G3751&gt;=24, "24-36")</f>
        <v>12-18</v>
      </c>
    </row>
    <row r="3752" spans="1:37" x14ac:dyDescent="0.3">
      <c r="A3752" t="s">
        <v>3852</v>
      </c>
      <c r="B3752" t="s">
        <v>33</v>
      </c>
      <c r="C3752">
        <v>31</v>
      </c>
      <c r="D3752" t="s">
        <v>37</v>
      </c>
      <c r="E3752" t="s">
        <v>45</v>
      </c>
      <c r="F3752">
        <v>15</v>
      </c>
      <c r="G3752">
        <v>15</v>
      </c>
      <c r="H3752" t="s">
        <v>66</v>
      </c>
      <c r="I3752" t="s">
        <v>37</v>
      </c>
      <c r="J3752" t="s">
        <v>37</v>
      </c>
      <c r="K3752" t="s">
        <v>37</v>
      </c>
      <c r="L3752" t="s">
        <v>38</v>
      </c>
      <c r="M3752" t="s">
        <v>37</v>
      </c>
      <c r="N3752" t="s">
        <v>37</v>
      </c>
      <c r="O3752" t="s">
        <v>37</v>
      </c>
      <c r="P3752" t="s">
        <v>37</v>
      </c>
      <c r="Q3752" t="s">
        <v>37</v>
      </c>
      <c r="R3752" t="s">
        <v>37</v>
      </c>
      <c r="S3752" t="s">
        <v>37</v>
      </c>
      <c r="T3752" t="s">
        <v>37</v>
      </c>
      <c r="U3752" t="s">
        <v>67</v>
      </c>
      <c r="V3752" t="s">
        <v>34</v>
      </c>
      <c r="W3752" t="s">
        <v>40</v>
      </c>
      <c r="X3752">
        <v>91.05</v>
      </c>
      <c r="Y3752">
        <v>6293.75</v>
      </c>
      <c r="Z3752">
        <v>0</v>
      </c>
      <c r="AA3752">
        <v>0</v>
      </c>
      <c r="AB3752">
        <v>674.5</v>
      </c>
      <c r="AC3752">
        <v>6968.25</v>
      </c>
      <c r="AD3752" t="s">
        <v>41</v>
      </c>
      <c r="AE3752" t="s">
        <v>42</v>
      </c>
      <c r="AF3752" t="s">
        <v>42</v>
      </c>
      <c r="AG3752">
        <f t="shared" si="116"/>
        <v>0</v>
      </c>
      <c r="AH3752" t="str" cm="1">
        <f t="array" ref="AH3752">_xlfn.IFS(
X3752&lt;=20, "&lt;20",
AND(X3752&gt;=20, X3752&lt;50), "20-50",
AND(X3752&gt;=50, X3752&lt;100), "50-100",
X3752&gt;=100, "&gt;100"
)</f>
        <v>50-100</v>
      </c>
      <c r="AI3752">
        <f t="shared" si="117"/>
        <v>0</v>
      </c>
      <c r="AJ3752" t="str" cm="1">
        <f t="array" ref="AJ3752">_xlfn.IFS(
C3752&lt;=20, "&lt;20",
AND(C3752&gt;=20, C3752&lt;35), "20-35",
AND(C3752&gt;=35, C3752&lt;50), "35-50",
C3752&gt;=50, "50-100"
)</f>
        <v>20-35</v>
      </c>
      <c r="AK3752" t="str" cm="1">
        <f t="array" ref="AK3752">_xlfn.IFS(
G3752&lt;6, "&lt;6",
AND(G3752&gt;=6, G3752&lt;12), "6-12",
AND(G3752&gt;=12, G3752&lt;18), "12-18",  AND(G3752&gt;=18, G3752&lt;24), "18-24", G3752&gt;=24, "24-36")</f>
        <v>12-18</v>
      </c>
    </row>
    <row r="3753" spans="1:37" x14ac:dyDescent="0.3">
      <c r="A3753" t="s">
        <v>3853</v>
      </c>
      <c r="B3753" t="s">
        <v>44</v>
      </c>
      <c r="C3753">
        <v>49</v>
      </c>
      <c r="D3753" t="s">
        <v>34</v>
      </c>
      <c r="E3753" t="s">
        <v>90</v>
      </c>
      <c r="F3753">
        <v>0</v>
      </c>
      <c r="G3753">
        <v>15</v>
      </c>
      <c r="H3753" t="s">
        <v>49</v>
      </c>
      <c r="I3753" t="s">
        <v>34</v>
      </c>
      <c r="J3753" t="s">
        <v>34</v>
      </c>
      <c r="K3753" t="s">
        <v>37</v>
      </c>
      <c r="L3753" t="s">
        <v>38</v>
      </c>
      <c r="M3753" t="s">
        <v>34</v>
      </c>
      <c r="N3753" t="s">
        <v>34</v>
      </c>
      <c r="O3753" t="s">
        <v>34</v>
      </c>
      <c r="P3753" t="s">
        <v>34</v>
      </c>
      <c r="Q3753" t="s">
        <v>37</v>
      </c>
      <c r="R3753" t="s">
        <v>34</v>
      </c>
      <c r="S3753" t="s">
        <v>34</v>
      </c>
      <c r="T3753" t="s">
        <v>37</v>
      </c>
      <c r="U3753" t="s">
        <v>46</v>
      </c>
      <c r="V3753" t="s">
        <v>37</v>
      </c>
      <c r="W3753" t="s">
        <v>51</v>
      </c>
      <c r="X3753">
        <v>35.75</v>
      </c>
      <c r="Y3753">
        <v>35.75</v>
      </c>
      <c r="Z3753">
        <v>0</v>
      </c>
      <c r="AA3753">
        <v>0</v>
      </c>
      <c r="AB3753">
        <v>0</v>
      </c>
      <c r="AC3753">
        <v>35.75</v>
      </c>
      <c r="AD3753" t="s">
        <v>52</v>
      </c>
      <c r="AE3753" t="s">
        <v>100</v>
      </c>
      <c r="AF3753" t="s">
        <v>308</v>
      </c>
      <c r="AG3753">
        <f t="shared" si="116"/>
        <v>1</v>
      </c>
      <c r="AH3753" t="str" cm="1">
        <f t="array" ref="AH3753">_xlfn.IFS(
X3753&lt;=20, "&lt;20",
AND(X3753&gt;=20, X3753&lt;50), "20-50",
AND(X3753&gt;=50, X3753&lt;100), "50-100",
X3753&gt;=100, "&gt;100"
)</f>
        <v>20-50</v>
      </c>
      <c r="AI3753">
        <f t="shared" si="117"/>
        <v>0</v>
      </c>
      <c r="AJ3753" t="str" cm="1">
        <f t="array" ref="AJ3753">_xlfn.IFS(
C3753&lt;=20, "&lt;20",
AND(C3753&gt;=20, C3753&lt;35), "20-35",
AND(C3753&gt;=35, C3753&lt;50), "35-50",
C3753&gt;=50, "50-100"
)</f>
        <v>35-50</v>
      </c>
      <c r="AK3753" t="str" cm="1">
        <f t="array" ref="AK3753">_xlfn.IFS(
G3753&lt;6, "&lt;6",
AND(G3753&gt;=6, G3753&lt;12), "6-12",
AND(G3753&gt;=12, G3753&lt;18), "12-18",  AND(G3753&gt;=18, G3753&lt;24), "18-24", G3753&gt;=24, "24-36")</f>
        <v>12-18</v>
      </c>
    </row>
    <row r="3754" spans="1:37" x14ac:dyDescent="0.3">
      <c r="A3754" t="s">
        <v>3854</v>
      </c>
      <c r="B3754" t="s">
        <v>44</v>
      </c>
      <c r="C3754">
        <v>49</v>
      </c>
      <c r="D3754" t="s">
        <v>34</v>
      </c>
      <c r="E3754" t="s">
        <v>45</v>
      </c>
      <c r="F3754">
        <v>4</v>
      </c>
      <c r="G3754">
        <v>19</v>
      </c>
      <c r="H3754" t="s">
        <v>36</v>
      </c>
      <c r="I3754" t="s">
        <v>37</v>
      </c>
      <c r="J3754" t="s">
        <v>37</v>
      </c>
      <c r="K3754" t="s">
        <v>37</v>
      </c>
      <c r="L3754" t="s">
        <v>50</v>
      </c>
      <c r="M3754" t="s">
        <v>34</v>
      </c>
      <c r="N3754" t="s">
        <v>34</v>
      </c>
      <c r="O3754" t="s">
        <v>34</v>
      </c>
      <c r="P3754" t="s">
        <v>34</v>
      </c>
      <c r="Q3754" t="s">
        <v>37</v>
      </c>
      <c r="R3754" t="s">
        <v>37</v>
      </c>
      <c r="S3754" t="s">
        <v>37</v>
      </c>
      <c r="T3754" t="s">
        <v>37</v>
      </c>
      <c r="U3754" t="s">
        <v>46</v>
      </c>
      <c r="V3754" t="s">
        <v>37</v>
      </c>
      <c r="W3754" t="s">
        <v>143</v>
      </c>
      <c r="X3754">
        <v>93.9</v>
      </c>
      <c r="Y3754">
        <v>486.85</v>
      </c>
      <c r="Z3754">
        <v>0</v>
      </c>
      <c r="AA3754">
        <v>0</v>
      </c>
      <c r="AB3754">
        <v>232.25</v>
      </c>
      <c r="AC3754">
        <v>719.1</v>
      </c>
      <c r="AD3754" t="s">
        <v>52</v>
      </c>
      <c r="AE3754" t="s">
        <v>94</v>
      </c>
      <c r="AF3754" t="s">
        <v>95</v>
      </c>
      <c r="AG3754">
        <f t="shared" si="116"/>
        <v>1</v>
      </c>
      <c r="AH3754" t="str" cm="1">
        <f t="array" ref="AH3754">_xlfn.IFS(
X3754&lt;=20, "&lt;20",
AND(X3754&gt;=20, X3754&lt;50), "20-50",
AND(X3754&gt;=50, X3754&lt;100), "50-100",
X3754&gt;=100, "&gt;100"
)</f>
        <v>50-100</v>
      </c>
      <c r="AI3754">
        <f t="shared" si="117"/>
        <v>0</v>
      </c>
      <c r="AJ3754" t="str" cm="1">
        <f t="array" ref="AJ3754">_xlfn.IFS(
C3754&lt;=20, "&lt;20",
AND(C3754&gt;=20, C3754&lt;35), "20-35",
AND(C3754&gt;=35, C3754&lt;50), "35-50",
C3754&gt;=50, "50-100"
)</f>
        <v>35-50</v>
      </c>
      <c r="AK3754" t="str" cm="1">
        <f t="array" ref="AK3754">_xlfn.IFS(
G3754&lt;6, "&lt;6",
AND(G3754&gt;=6, G3754&lt;12), "6-12",
AND(G3754&gt;=12, G3754&lt;18), "12-18",  AND(G3754&gt;=18, G3754&lt;24), "18-24", G3754&gt;=24, "24-36")</f>
        <v>18-24</v>
      </c>
    </row>
    <row r="3755" spans="1:37" x14ac:dyDescent="0.3">
      <c r="A3755" t="s">
        <v>3855</v>
      </c>
      <c r="B3755" t="s">
        <v>44</v>
      </c>
      <c r="C3755">
        <v>55</v>
      </c>
      <c r="D3755" t="s">
        <v>34</v>
      </c>
      <c r="E3755" t="s">
        <v>114</v>
      </c>
      <c r="F3755">
        <v>1</v>
      </c>
      <c r="G3755">
        <v>23</v>
      </c>
      <c r="H3755" t="s">
        <v>110</v>
      </c>
      <c r="I3755" t="s">
        <v>37</v>
      </c>
      <c r="J3755" t="s">
        <v>37</v>
      </c>
      <c r="K3755" t="s">
        <v>37</v>
      </c>
      <c r="L3755" t="s">
        <v>50</v>
      </c>
      <c r="M3755" t="s">
        <v>34</v>
      </c>
      <c r="N3755" t="s">
        <v>37</v>
      </c>
      <c r="O3755" t="s">
        <v>37</v>
      </c>
      <c r="P3755" t="s">
        <v>34</v>
      </c>
      <c r="Q3755" t="s">
        <v>37</v>
      </c>
      <c r="R3755" t="s">
        <v>37</v>
      </c>
      <c r="S3755" t="s">
        <v>37</v>
      </c>
      <c r="T3755" t="s">
        <v>37</v>
      </c>
      <c r="U3755" t="s">
        <v>46</v>
      </c>
      <c r="V3755" t="s">
        <v>37</v>
      </c>
      <c r="W3755" t="s">
        <v>51</v>
      </c>
      <c r="X3755">
        <v>106.35</v>
      </c>
      <c r="Y3755">
        <v>3549.25</v>
      </c>
      <c r="Z3755">
        <v>0</v>
      </c>
      <c r="AA3755">
        <v>0</v>
      </c>
      <c r="AB3755">
        <v>737.46</v>
      </c>
      <c r="AC3755">
        <v>4286.71</v>
      </c>
      <c r="AD3755" t="s">
        <v>52</v>
      </c>
      <c r="AE3755" t="s">
        <v>53</v>
      </c>
      <c r="AF3755" t="s">
        <v>155</v>
      </c>
      <c r="AG3755">
        <f t="shared" si="116"/>
        <v>1</v>
      </c>
      <c r="AH3755" t="str" cm="1">
        <f t="array" ref="AH3755">_xlfn.IFS(
X3755&lt;=20, "&lt;20",
AND(X3755&gt;=20, X3755&lt;50), "20-50",
AND(X3755&gt;=50, X3755&lt;100), "50-100",
X3755&gt;=100, "&gt;100"
)</f>
        <v>&gt;100</v>
      </c>
      <c r="AI3755">
        <f t="shared" si="117"/>
        <v>0</v>
      </c>
      <c r="AJ3755" t="str" cm="1">
        <f t="array" ref="AJ3755">_xlfn.IFS(
C3755&lt;=20, "&lt;20",
AND(C3755&gt;=20, C3755&lt;35), "20-35",
AND(C3755&gt;=35, C3755&lt;50), "35-50",
C3755&gt;=50, "50-100"
)</f>
        <v>50-100</v>
      </c>
      <c r="AK3755" t="str" cm="1">
        <f t="array" ref="AK3755">_xlfn.IFS(
G3755&lt;6, "&lt;6",
AND(G3755&gt;=6, G3755&lt;12), "6-12",
AND(G3755&gt;=12, G3755&lt;18), "12-18",  AND(G3755&gt;=18, G3755&lt;24), "18-24", G3755&gt;=24, "24-36")</f>
        <v>18-24</v>
      </c>
    </row>
    <row r="3756" spans="1:37" x14ac:dyDescent="0.3">
      <c r="A3756" t="s">
        <v>3856</v>
      </c>
      <c r="B3756" t="s">
        <v>44</v>
      </c>
      <c r="C3756">
        <v>25</v>
      </c>
      <c r="D3756" t="s">
        <v>37</v>
      </c>
      <c r="E3756" t="s">
        <v>74</v>
      </c>
      <c r="F3756">
        <v>14</v>
      </c>
      <c r="G3756">
        <v>26</v>
      </c>
      <c r="H3756" t="s">
        <v>36</v>
      </c>
      <c r="I3756" t="s">
        <v>37</v>
      </c>
      <c r="J3756" t="s">
        <v>34</v>
      </c>
      <c r="K3756" t="s">
        <v>34</v>
      </c>
      <c r="L3756" t="s">
        <v>34</v>
      </c>
      <c r="M3756" t="s">
        <v>34</v>
      </c>
      <c r="N3756" t="s">
        <v>34</v>
      </c>
      <c r="O3756" t="s">
        <v>34</v>
      </c>
      <c r="P3756" t="s">
        <v>34</v>
      </c>
      <c r="Q3756" t="s">
        <v>34</v>
      </c>
      <c r="R3756" t="s">
        <v>34</v>
      </c>
      <c r="S3756" t="s">
        <v>34</v>
      </c>
      <c r="T3756" t="s">
        <v>34</v>
      </c>
      <c r="U3756" t="s">
        <v>39</v>
      </c>
      <c r="V3756" t="s">
        <v>34</v>
      </c>
      <c r="W3756" t="s">
        <v>40</v>
      </c>
      <c r="X3756">
        <v>20.05</v>
      </c>
      <c r="Y3756">
        <v>678.2</v>
      </c>
      <c r="Z3756">
        <v>0</v>
      </c>
      <c r="AA3756">
        <v>0</v>
      </c>
      <c r="AB3756">
        <v>1544.32</v>
      </c>
      <c r="AC3756">
        <v>2222.52</v>
      </c>
      <c r="AD3756" t="s">
        <v>41</v>
      </c>
      <c r="AE3756" t="s">
        <v>42</v>
      </c>
      <c r="AF3756" t="s">
        <v>42</v>
      </c>
      <c r="AG3756">
        <f t="shared" si="116"/>
        <v>0</v>
      </c>
      <c r="AH3756" t="str" cm="1">
        <f t="array" ref="AH3756">_xlfn.IFS(
X3756&lt;=20, "&lt;20",
AND(X3756&gt;=20, X3756&lt;50), "20-50",
AND(X3756&gt;=50, X3756&lt;100), "50-100",
X3756&gt;=100, "&gt;100"
)</f>
        <v>20-50</v>
      </c>
      <c r="AI3756">
        <f t="shared" si="117"/>
        <v>0</v>
      </c>
      <c r="AJ3756" t="str" cm="1">
        <f t="array" ref="AJ3756">_xlfn.IFS(
C3756&lt;=20, "&lt;20",
AND(C3756&gt;=20, C3756&lt;35), "20-35",
AND(C3756&gt;=35, C3756&lt;50), "35-50",
C3756&gt;=50, "50-100"
)</f>
        <v>20-35</v>
      </c>
      <c r="AK3756" t="str" cm="1">
        <f t="array" ref="AK3756">_xlfn.IFS(
G3756&lt;6, "&lt;6",
AND(G3756&gt;=6, G3756&lt;12), "6-12",
AND(G3756&gt;=12, G3756&lt;18), "12-18",  AND(G3756&gt;=18, G3756&lt;24), "18-24", G3756&gt;=24, "24-36")</f>
        <v>24-36</v>
      </c>
    </row>
    <row r="3757" spans="1:37" x14ac:dyDescent="0.3">
      <c r="A3757" t="s">
        <v>3857</v>
      </c>
      <c r="B3757" t="s">
        <v>33</v>
      </c>
      <c r="C3757">
        <v>36</v>
      </c>
      <c r="D3757" t="s">
        <v>34</v>
      </c>
      <c r="E3757" t="s">
        <v>64</v>
      </c>
      <c r="F3757">
        <v>11</v>
      </c>
      <c r="G3757">
        <v>13</v>
      </c>
      <c r="H3757" t="s">
        <v>36</v>
      </c>
      <c r="I3757" t="s">
        <v>37</v>
      </c>
      <c r="J3757" t="s">
        <v>37</v>
      </c>
      <c r="K3757" t="s">
        <v>37</v>
      </c>
      <c r="L3757" t="s">
        <v>50</v>
      </c>
      <c r="M3757" t="s">
        <v>34</v>
      </c>
      <c r="N3757" t="s">
        <v>34</v>
      </c>
      <c r="O3757" t="s">
        <v>34</v>
      </c>
      <c r="P3757" t="s">
        <v>34</v>
      </c>
      <c r="Q3757" t="s">
        <v>37</v>
      </c>
      <c r="R3757" t="s">
        <v>37</v>
      </c>
      <c r="S3757" t="s">
        <v>37</v>
      </c>
      <c r="T3757" t="s">
        <v>37</v>
      </c>
      <c r="U3757" t="s">
        <v>46</v>
      </c>
      <c r="V3757" t="s">
        <v>37</v>
      </c>
      <c r="W3757" t="s">
        <v>51</v>
      </c>
      <c r="X3757">
        <v>95.1</v>
      </c>
      <c r="Y3757">
        <v>2162.6</v>
      </c>
      <c r="Z3757">
        <v>0</v>
      </c>
      <c r="AA3757">
        <v>0</v>
      </c>
      <c r="AB3757">
        <v>245.3</v>
      </c>
      <c r="AC3757">
        <v>2407.9</v>
      </c>
      <c r="AD3757" t="s">
        <v>41</v>
      </c>
      <c r="AE3757" t="s">
        <v>42</v>
      </c>
      <c r="AF3757" t="s">
        <v>42</v>
      </c>
      <c r="AG3757">
        <f t="shared" si="116"/>
        <v>0</v>
      </c>
      <c r="AH3757" t="str" cm="1">
        <f t="array" ref="AH3757">_xlfn.IFS(
X3757&lt;=20, "&lt;20",
AND(X3757&gt;=20, X3757&lt;50), "20-50",
AND(X3757&gt;=50, X3757&lt;100), "50-100",
X3757&gt;=100, "&gt;100"
)</f>
        <v>50-100</v>
      </c>
      <c r="AI3757">
        <f t="shared" si="117"/>
        <v>0</v>
      </c>
      <c r="AJ3757" t="str" cm="1">
        <f t="array" ref="AJ3757">_xlfn.IFS(
C3757&lt;=20, "&lt;20",
AND(C3757&gt;=20, C3757&lt;35), "20-35",
AND(C3757&gt;=35, C3757&lt;50), "35-50",
C3757&gt;=50, "50-100"
)</f>
        <v>35-50</v>
      </c>
      <c r="AK3757" t="str" cm="1">
        <f t="array" ref="AK3757">_xlfn.IFS(
G3757&lt;6, "&lt;6",
AND(G3757&gt;=6, G3757&lt;12), "6-12",
AND(G3757&gt;=12, G3757&lt;18), "12-18",  AND(G3757&gt;=18, G3757&lt;24), "18-24", G3757&gt;=24, "24-36")</f>
        <v>12-18</v>
      </c>
    </row>
    <row r="3758" spans="1:37" x14ac:dyDescent="0.3">
      <c r="A3758" t="s">
        <v>3858</v>
      </c>
      <c r="B3758" t="s">
        <v>44</v>
      </c>
      <c r="C3758">
        <v>49</v>
      </c>
      <c r="D3758" t="s">
        <v>37</v>
      </c>
      <c r="E3758" t="s">
        <v>76</v>
      </c>
      <c r="F3758">
        <v>12</v>
      </c>
      <c r="G3758">
        <v>34</v>
      </c>
      <c r="H3758" t="s">
        <v>36</v>
      </c>
      <c r="I3758" t="s">
        <v>37</v>
      </c>
      <c r="J3758" t="s">
        <v>34</v>
      </c>
      <c r="K3758" t="s">
        <v>37</v>
      </c>
      <c r="L3758" t="s">
        <v>72</v>
      </c>
      <c r="M3758" t="s">
        <v>37</v>
      </c>
      <c r="N3758" t="s">
        <v>34</v>
      </c>
      <c r="O3758" t="s">
        <v>34</v>
      </c>
      <c r="P3758" t="s">
        <v>34</v>
      </c>
      <c r="Q3758" t="s">
        <v>34</v>
      </c>
      <c r="R3758" t="s">
        <v>34</v>
      </c>
      <c r="S3758" t="s">
        <v>34</v>
      </c>
      <c r="T3758" t="s">
        <v>37</v>
      </c>
      <c r="U3758" t="s">
        <v>46</v>
      </c>
      <c r="V3758" t="s">
        <v>37</v>
      </c>
      <c r="W3758" t="s">
        <v>51</v>
      </c>
      <c r="X3758">
        <v>50.9</v>
      </c>
      <c r="Y3758">
        <v>2298.5500000000002</v>
      </c>
      <c r="Z3758">
        <v>0</v>
      </c>
      <c r="AA3758">
        <v>0</v>
      </c>
      <c r="AB3758">
        <v>872.55</v>
      </c>
      <c r="AC3758">
        <v>3171.1</v>
      </c>
      <c r="AD3758" t="s">
        <v>41</v>
      </c>
      <c r="AE3758" t="s">
        <v>42</v>
      </c>
      <c r="AF3758" t="s">
        <v>42</v>
      </c>
      <c r="AG3758">
        <f t="shared" si="116"/>
        <v>0</v>
      </c>
      <c r="AH3758" t="str" cm="1">
        <f t="array" ref="AH3758">_xlfn.IFS(
X3758&lt;=20, "&lt;20",
AND(X3758&gt;=20, X3758&lt;50), "20-50",
AND(X3758&gt;=50, X3758&lt;100), "50-100",
X3758&gt;=100, "&gt;100"
)</f>
        <v>50-100</v>
      </c>
      <c r="AI3758">
        <f t="shared" si="117"/>
        <v>0</v>
      </c>
      <c r="AJ3758" t="str" cm="1">
        <f t="array" ref="AJ3758">_xlfn.IFS(
C3758&lt;=20, "&lt;20",
AND(C3758&gt;=20, C3758&lt;35), "20-35",
AND(C3758&gt;=35, C3758&lt;50), "35-50",
C3758&gt;=50, "50-100"
)</f>
        <v>35-50</v>
      </c>
      <c r="AK3758" t="str" cm="1">
        <f t="array" ref="AK3758">_xlfn.IFS(
G3758&lt;6, "&lt;6",
AND(G3758&gt;=6, G3758&lt;12), "6-12",
AND(G3758&gt;=12, G3758&lt;18), "12-18",  AND(G3758&gt;=18, G3758&lt;24), "18-24", G3758&gt;=24, "24-36")</f>
        <v>24-36</v>
      </c>
    </row>
    <row r="3759" spans="1:37" x14ac:dyDescent="0.3">
      <c r="A3759" t="s">
        <v>3859</v>
      </c>
      <c r="B3759" t="s">
        <v>33</v>
      </c>
      <c r="C3759">
        <v>74</v>
      </c>
      <c r="D3759" t="s">
        <v>34</v>
      </c>
      <c r="E3759" t="s">
        <v>69</v>
      </c>
      <c r="F3759">
        <v>15</v>
      </c>
      <c r="G3759">
        <v>21</v>
      </c>
      <c r="H3759" t="s">
        <v>36</v>
      </c>
      <c r="I3759" t="s">
        <v>37</v>
      </c>
      <c r="J3759" t="s">
        <v>37</v>
      </c>
      <c r="K3759" t="s">
        <v>37</v>
      </c>
      <c r="L3759" t="s">
        <v>50</v>
      </c>
      <c r="M3759" t="s">
        <v>34</v>
      </c>
      <c r="N3759" t="s">
        <v>34</v>
      </c>
      <c r="O3759" t="s">
        <v>34</v>
      </c>
      <c r="P3759" t="s">
        <v>34</v>
      </c>
      <c r="Q3759" t="s">
        <v>34</v>
      </c>
      <c r="R3759" t="s">
        <v>37</v>
      </c>
      <c r="S3759" t="s">
        <v>34</v>
      </c>
      <c r="T3759" t="s">
        <v>37</v>
      </c>
      <c r="U3759" t="s">
        <v>46</v>
      </c>
      <c r="V3759" t="s">
        <v>37</v>
      </c>
      <c r="W3759" t="s">
        <v>51</v>
      </c>
      <c r="X3759">
        <v>84</v>
      </c>
      <c r="Y3759">
        <v>613.4</v>
      </c>
      <c r="Z3759">
        <v>0</v>
      </c>
      <c r="AA3759">
        <v>0</v>
      </c>
      <c r="AB3759">
        <v>368.4</v>
      </c>
      <c r="AC3759">
        <v>981.8</v>
      </c>
      <c r="AD3759" t="s">
        <v>52</v>
      </c>
      <c r="AE3759" t="s">
        <v>58</v>
      </c>
      <c r="AF3759" t="s">
        <v>88</v>
      </c>
      <c r="AG3759">
        <f t="shared" si="116"/>
        <v>1</v>
      </c>
      <c r="AH3759" t="str" cm="1">
        <f t="array" ref="AH3759">_xlfn.IFS(
X3759&lt;=20, "&lt;20",
AND(X3759&gt;=20, X3759&lt;50), "20-50",
AND(X3759&gt;=50, X3759&lt;100), "50-100",
X3759&gt;=100, "&gt;100"
)</f>
        <v>50-100</v>
      </c>
      <c r="AI3759">
        <f t="shared" si="117"/>
        <v>0</v>
      </c>
      <c r="AJ3759" t="str" cm="1">
        <f t="array" ref="AJ3759">_xlfn.IFS(
C3759&lt;=20, "&lt;20",
AND(C3759&gt;=20, C3759&lt;35), "20-35",
AND(C3759&gt;=35, C3759&lt;50), "35-50",
C3759&gt;=50, "50-100"
)</f>
        <v>50-100</v>
      </c>
      <c r="AK3759" t="str" cm="1">
        <f t="array" ref="AK3759">_xlfn.IFS(
G3759&lt;6, "&lt;6",
AND(G3759&gt;=6, G3759&lt;12), "6-12",
AND(G3759&gt;=12, G3759&lt;18), "12-18",  AND(G3759&gt;=18, G3759&lt;24), "18-24", G3759&gt;=24, "24-36")</f>
        <v>18-24</v>
      </c>
    </row>
    <row r="3760" spans="1:37" x14ac:dyDescent="0.3">
      <c r="A3760" t="s">
        <v>3860</v>
      </c>
      <c r="B3760" t="s">
        <v>44</v>
      </c>
      <c r="C3760">
        <v>53</v>
      </c>
      <c r="D3760" t="s">
        <v>37</v>
      </c>
      <c r="E3760" t="s">
        <v>61</v>
      </c>
      <c r="F3760">
        <v>14</v>
      </c>
      <c r="G3760">
        <v>13</v>
      </c>
      <c r="H3760" t="s">
        <v>57</v>
      </c>
      <c r="I3760" t="s">
        <v>37</v>
      </c>
      <c r="J3760" t="s">
        <v>34</v>
      </c>
      <c r="K3760" t="s">
        <v>34</v>
      </c>
      <c r="L3760" t="s">
        <v>34</v>
      </c>
      <c r="M3760" t="s">
        <v>34</v>
      </c>
      <c r="N3760" t="s">
        <v>34</v>
      </c>
      <c r="O3760" t="s">
        <v>34</v>
      </c>
      <c r="P3760" t="s">
        <v>34</v>
      </c>
      <c r="Q3760" t="s">
        <v>34</v>
      </c>
      <c r="R3760" t="s">
        <v>34</v>
      </c>
      <c r="S3760" t="s">
        <v>34</v>
      </c>
      <c r="T3760" t="s">
        <v>34</v>
      </c>
      <c r="U3760" t="s">
        <v>46</v>
      </c>
      <c r="V3760" t="s">
        <v>34</v>
      </c>
      <c r="W3760" t="s">
        <v>143</v>
      </c>
      <c r="X3760">
        <v>19.8</v>
      </c>
      <c r="Y3760">
        <v>272.95</v>
      </c>
      <c r="Z3760">
        <v>18.55</v>
      </c>
      <c r="AA3760">
        <v>0</v>
      </c>
      <c r="AB3760">
        <v>261.45</v>
      </c>
      <c r="AC3760">
        <v>515.85</v>
      </c>
      <c r="AD3760" t="s">
        <v>41</v>
      </c>
      <c r="AE3760" t="s">
        <v>42</v>
      </c>
      <c r="AF3760" t="s">
        <v>42</v>
      </c>
      <c r="AG3760">
        <f t="shared" si="116"/>
        <v>0</v>
      </c>
      <c r="AH3760" t="str" cm="1">
        <f t="array" ref="AH3760">_xlfn.IFS(
X3760&lt;=20, "&lt;20",
AND(X3760&gt;=20, X3760&lt;50), "20-50",
AND(X3760&gt;=50, X3760&lt;100), "50-100",
X3760&gt;=100, "&gt;100"
)</f>
        <v>&lt;20</v>
      </c>
      <c r="AI3760">
        <f t="shared" si="117"/>
        <v>0</v>
      </c>
      <c r="AJ3760" t="str" cm="1">
        <f t="array" ref="AJ3760">_xlfn.IFS(
C3760&lt;=20, "&lt;20",
AND(C3760&gt;=20, C3760&lt;35), "20-35",
AND(C3760&gt;=35, C3760&lt;50), "35-50",
C3760&gt;=50, "50-100"
)</f>
        <v>50-100</v>
      </c>
      <c r="AK3760" t="str" cm="1">
        <f t="array" ref="AK3760">_xlfn.IFS(
G3760&lt;6, "&lt;6",
AND(G3760&gt;=6, G3760&lt;12), "6-12",
AND(G3760&gt;=12, G3760&lt;18), "12-18",  AND(G3760&gt;=18, G3760&lt;24), "18-24", G3760&gt;=24, "24-36")</f>
        <v>12-18</v>
      </c>
    </row>
    <row r="3761" spans="1:37" x14ac:dyDescent="0.3">
      <c r="A3761" t="s">
        <v>3861</v>
      </c>
      <c r="B3761" t="s">
        <v>33</v>
      </c>
      <c r="C3761">
        <v>74</v>
      </c>
      <c r="D3761" t="s">
        <v>34</v>
      </c>
      <c r="E3761" t="s">
        <v>114</v>
      </c>
      <c r="F3761">
        <v>3</v>
      </c>
      <c r="G3761">
        <v>12</v>
      </c>
      <c r="H3761" t="s">
        <v>36</v>
      </c>
      <c r="I3761" t="s">
        <v>37</v>
      </c>
      <c r="J3761" t="s">
        <v>37</v>
      </c>
      <c r="K3761" t="s">
        <v>37</v>
      </c>
      <c r="L3761" t="s">
        <v>50</v>
      </c>
      <c r="M3761" t="s">
        <v>37</v>
      </c>
      <c r="N3761" t="s">
        <v>34</v>
      </c>
      <c r="O3761" t="s">
        <v>37</v>
      </c>
      <c r="P3761" t="s">
        <v>34</v>
      </c>
      <c r="Q3761" t="s">
        <v>37</v>
      </c>
      <c r="R3761" t="s">
        <v>37</v>
      </c>
      <c r="S3761" t="s">
        <v>37</v>
      </c>
      <c r="T3761" t="s">
        <v>37</v>
      </c>
      <c r="U3761" t="s">
        <v>46</v>
      </c>
      <c r="V3761" t="s">
        <v>37</v>
      </c>
      <c r="W3761" t="s">
        <v>51</v>
      </c>
      <c r="X3761">
        <v>104.2</v>
      </c>
      <c r="Y3761">
        <v>5568.35</v>
      </c>
      <c r="Z3761">
        <v>0</v>
      </c>
      <c r="AA3761">
        <v>0</v>
      </c>
      <c r="AB3761">
        <v>1955.2</v>
      </c>
      <c r="AC3761">
        <v>7523.55</v>
      </c>
      <c r="AD3761" t="s">
        <v>52</v>
      </c>
      <c r="AE3761" t="s">
        <v>53</v>
      </c>
      <c r="AF3761" t="s">
        <v>155</v>
      </c>
      <c r="AG3761">
        <f t="shared" si="116"/>
        <v>1</v>
      </c>
      <c r="AH3761" t="str" cm="1">
        <f t="array" ref="AH3761">_xlfn.IFS(
X3761&lt;=20, "&lt;20",
AND(X3761&gt;=20, X3761&lt;50), "20-50",
AND(X3761&gt;=50, X3761&lt;100), "50-100",
X3761&gt;=100, "&gt;100"
)</f>
        <v>&gt;100</v>
      </c>
      <c r="AI3761">
        <f t="shared" si="117"/>
        <v>0</v>
      </c>
      <c r="AJ3761" t="str" cm="1">
        <f t="array" ref="AJ3761">_xlfn.IFS(
C3761&lt;=20, "&lt;20",
AND(C3761&gt;=20, C3761&lt;35), "20-35",
AND(C3761&gt;=35, C3761&lt;50), "35-50",
C3761&gt;=50, "50-100"
)</f>
        <v>50-100</v>
      </c>
      <c r="AK3761" t="str" cm="1">
        <f t="array" ref="AK3761">_xlfn.IFS(
G3761&lt;6, "&lt;6",
AND(G3761&gt;=6, G3761&lt;12), "6-12",
AND(G3761&gt;=12, G3761&lt;18), "12-18",  AND(G3761&gt;=18, G3761&lt;24), "18-24", G3761&gt;=24, "24-36")</f>
        <v>12-18</v>
      </c>
    </row>
    <row r="3762" spans="1:37" x14ac:dyDescent="0.3">
      <c r="A3762" t="s">
        <v>3862</v>
      </c>
      <c r="B3762" t="s">
        <v>44</v>
      </c>
      <c r="C3762">
        <v>67</v>
      </c>
      <c r="D3762" t="s">
        <v>34</v>
      </c>
      <c r="E3762" t="s">
        <v>87</v>
      </c>
      <c r="F3762">
        <v>11</v>
      </c>
      <c r="G3762">
        <v>4</v>
      </c>
      <c r="H3762" t="s">
        <v>66</v>
      </c>
      <c r="I3762" t="s">
        <v>34</v>
      </c>
      <c r="J3762" t="s">
        <v>34</v>
      </c>
      <c r="K3762" t="s">
        <v>37</v>
      </c>
      <c r="L3762" t="s">
        <v>38</v>
      </c>
      <c r="M3762" t="s">
        <v>34</v>
      </c>
      <c r="N3762" t="s">
        <v>37</v>
      </c>
      <c r="O3762" t="s">
        <v>37</v>
      </c>
      <c r="P3762" t="s">
        <v>34</v>
      </c>
      <c r="Q3762" t="s">
        <v>37</v>
      </c>
      <c r="R3762" t="s">
        <v>34</v>
      </c>
      <c r="S3762" t="s">
        <v>34</v>
      </c>
      <c r="T3762" t="s">
        <v>37</v>
      </c>
      <c r="U3762" t="s">
        <v>39</v>
      </c>
      <c r="V3762" t="s">
        <v>34</v>
      </c>
      <c r="W3762" t="s">
        <v>51</v>
      </c>
      <c r="X3762">
        <v>45.55</v>
      </c>
      <c r="Y3762">
        <v>3027.25</v>
      </c>
      <c r="Z3762">
        <v>0</v>
      </c>
      <c r="AA3762">
        <v>0</v>
      </c>
      <c r="AB3762">
        <v>0</v>
      </c>
      <c r="AC3762">
        <v>3027.25</v>
      </c>
      <c r="AD3762" t="s">
        <v>41</v>
      </c>
      <c r="AE3762" t="s">
        <v>42</v>
      </c>
      <c r="AF3762" t="s">
        <v>42</v>
      </c>
      <c r="AG3762">
        <f t="shared" si="116"/>
        <v>0</v>
      </c>
      <c r="AH3762" t="str" cm="1">
        <f t="array" ref="AH3762">_xlfn.IFS(
X3762&lt;=20, "&lt;20",
AND(X3762&gt;=20, X3762&lt;50), "20-50",
AND(X3762&gt;=50, X3762&lt;100), "50-100",
X3762&gt;=100, "&gt;100"
)</f>
        <v>20-50</v>
      </c>
      <c r="AI3762">
        <f t="shared" si="117"/>
        <v>0</v>
      </c>
      <c r="AJ3762" t="str" cm="1">
        <f t="array" ref="AJ3762">_xlfn.IFS(
C3762&lt;=20, "&lt;20",
AND(C3762&gt;=20, C3762&lt;35), "20-35",
AND(C3762&gt;=35, C3762&lt;50), "35-50",
C3762&gt;=50, "50-100"
)</f>
        <v>50-100</v>
      </c>
      <c r="AK3762" t="str" cm="1">
        <f t="array" ref="AK3762">_xlfn.IFS(
G3762&lt;6, "&lt;6",
AND(G3762&gt;=6, G3762&lt;12), "6-12",
AND(G3762&gt;=12, G3762&lt;18), "12-18",  AND(G3762&gt;=18, G3762&lt;24), "18-24", G3762&gt;=24, "24-36")</f>
        <v>&lt;6</v>
      </c>
    </row>
    <row r="3763" spans="1:37" x14ac:dyDescent="0.3">
      <c r="A3763" t="s">
        <v>3863</v>
      </c>
      <c r="B3763" t="s">
        <v>44</v>
      </c>
      <c r="C3763">
        <v>73</v>
      </c>
      <c r="D3763" t="s">
        <v>34</v>
      </c>
      <c r="E3763" t="s">
        <v>61</v>
      </c>
      <c r="F3763">
        <v>0</v>
      </c>
      <c r="G3763">
        <v>5</v>
      </c>
      <c r="H3763" t="s">
        <v>66</v>
      </c>
      <c r="I3763" t="s">
        <v>37</v>
      </c>
      <c r="J3763" t="s">
        <v>37</v>
      </c>
      <c r="K3763" t="s">
        <v>37</v>
      </c>
      <c r="L3763" t="s">
        <v>72</v>
      </c>
      <c r="M3763" t="s">
        <v>37</v>
      </c>
      <c r="N3763" t="s">
        <v>37</v>
      </c>
      <c r="O3763" t="s">
        <v>34</v>
      </c>
      <c r="P3763" t="s">
        <v>37</v>
      </c>
      <c r="Q3763" t="s">
        <v>34</v>
      </c>
      <c r="R3763" t="s">
        <v>34</v>
      </c>
      <c r="S3763" t="s">
        <v>34</v>
      </c>
      <c r="T3763" t="s">
        <v>37</v>
      </c>
      <c r="U3763" t="s">
        <v>39</v>
      </c>
      <c r="V3763" t="s">
        <v>37</v>
      </c>
      <c r="W3763" t="s">
        <v>40</v>
      </c>
      <c r="X3763">
        <v>-8</v>
      </c>
      <c r="Y3763">
        <v>4174.3500000000004</v>
      </c>
      <c r="Z3763">
        <v>0</v>
      </c>
      <c r="AA3763">
        <v>0</v>
      </c>
      <c r="AB3763">
        <v>2407.6799999999998</v>
      </c>
      <c r="AC3763">
        <v>6582.03</v>
      </c>
      <c r="AD3763" t="s">
        <v>41</v>
      </c>
      <c r="AE3763" t="s">
        <v>42</v>
      </c>
      <c r="AF3763" t="s">
        <v>42</v>
      </c>
      <c r="AG3763">
        <f t="shared" si="116"/>
        <v>0</v>
      </c>
      <c r="AH3763" t="str" cm="1">
        <f t="array" ref="AH3763">_xlfn.IFS(
X3763&lt;=20, "&lt;20",
AND(X3763&gt;=20, X3763&lt;50), "20-50",
AND(X3763&gt;=50, X3763&lt;100), "50-100",
X3763&gt;=100, "&gt;100"
)</f>
        <v>&lt;20</v>
      </c>
      <c r="AI3763">
        <f t="shared" si="117"/>
        <v>0</v>
      </c>
      <c r="AJ3763" t="str" cm="1">
        <f t="array" ref="AJ3763">_xlfn.IFS(
C3763&lt;=20, "&lt;20",
AND(C3763&gt;=20, C3763&lt;35), "20-35",
AND(C3763&gt;=35, C3763&lt;50), "35-50",
C3763&gt;=50, "50-100"
)</f>
        <v>50-100</v>
      </c>
      <c r="AK3763" t="str" cm="1">
        <f t="array" ref="AK3763">_xlfn.IFS(
G3763&lt;6, "&lt;6",
AND(G3763&gt;=6, G3763&lt;12), "6-12",
AND(G3763&gt;=12, G3763&lt;18), "12-18",  AND(G3763&gt;=18, G3763&lt;24), "18-24", G3763&gt;=24, "24-36")</f>
        <v>&lt;6</v>
      </c>
    </row>
    <row r="3764" spans="1:37" x14ac:dyDescent="0.3">
      <c r="A3764" t="s">
        <v>3864</v>
      </c>
      <c r="B3764" t="s">
        <v>33</v>
      </c>
      <c r="C3764">
        <v>74</v>
      </c>
      <c r="D3764" t="s">
        <v>37</v>
      </c>
      <c r="E3764" t="s">
        <v>114</v>
      </c>
      <c r="F3764">
        <v>4</v>
      </c>
      <c r="G3764">
        <v>9</v>
      </c>
      <c r="H3764" t="s">
        <v>36</v>
      </c>
      <c r="I3764" t="s">
        <v>37</v>
      </c>
      <c r="J3764" t="s">
        <v>34</v>
      </c>
      <c r="K3764" t="s">
        <v>37</v>
      </c>
      <c r="L3764" t="s">
        <v>50</v>
      </c>
      <c r="M3764" t="s">
        <v>34</v>
      </c>
      <c r="N3764" t="s">
        <v>34</v>
      </c>
      <c r="O3764" t="s">
        <v>34</v>
      </c>
      <c r="P3764" t="s">
        <v>34</v>
      </c>
      <c r="Q3764" t="s">
        <v>34</v>
      </c>
      <c r="R3764" t="s">
        <v>37</v>
      </c>
      <c r="S3764" t="s">
        <v>37</v>
      </c>
      <c r="T3764" t="s">
        <v>37</v>
      </c>
      <c r="U3764" t="s">
        <v>46</v>
      </c>
      <c r="V3764" t="s">
        <v>37</v>
      </c>
      <c r="W3764" t="s">
        <v>40</v>
      </c>
      <c r="X3764">
        <v>80.3</v>
      </c>
      <c r="Y3764">
        <v>2483.0500000000002</v>
      </c>
      <c r="Z3764">
        <v>0</v>
      </c>
      <c r="AA3764">
        <v>0</v>
      </c>
      <c r="AB3764">
        <v>66.56</v>
      </c>
      <c r="AC3764">
        <v>2549.61</v>
      </c>
      <c r="AD3764" t="s">
        <v>52</v>
      </c>
      <c r="AE3764" t="s">
        <v>58</v>
      </c>
      <c r="AF3764" t="s">
        <v>288</v>
      </c>
      <c r="AG3764">
        <f t="shared" si="116"/>
        <v>1</v>
      </c>
      <c r="AH3764" t="str" cm="1">
        <f t="array" ref="AH3764">_xlfn.IFS(
X3764&lt;=20, "&lt;20",
AND(X3764&gt;=20, X3764&lt;50), "20-50",
AND(X3764&gt;=50, X3764&lt;100), "50-100",
X3764&gt;=100, "&gt;100"
)</f>
        <v>50-100</v>
      </c>
      <c r="AI3764">
        <f t="shared" si="117"/>
        <v>0</v>
      </c>
      <c r="AJ3764" t="str" cm="1">
        <f t="array" ref="AJ3764">_xlfn.IFS(
C3764&lt;=20, "&lt;20",
AND(C3764&gt;=20, C3764&lt;35), "20-35",
AND(C3764&gt;=35, C3764&lt;50), "35-50",
C3764&gt;=50, "50-100"
)</f>
        <v>50-100</v>
      </c>
      <c r="AK3764" t="str" cm="1">
        <f t="array" ref="AK3764">_xlfn.IFS(
G3764&lt;6, "&lt;6",
AND(G3764&gt;=6, G3764&lt;12), "6-12",
AND(G3764&gt;=12, G3764&lt;18), "12-18",  AND(G3764&gt;=18, G3764&lt;24), "18-24", G3764&gt;=24, "24-36")</f>
        <v>6-12</v>
      </c>
    </row>
    <row r="3765" spans="1:37" x14ac:dyDescent="0.3">
      <c r="A3765" t="s">
        <v>3865</v>
      </c>
      <c r="B3765" t="s">
        <v>44</v>
      </c>
      <c r="C3765">
        <v>53</v>
      </c>
      <c r="D3765" t="s">
        <v>37</v>
      </c>
      <c r="E3765" t="s">
        <v>56</v>
      </c>
      <c r="F3765">
        <v>15</v>
      </c>
      <c r="G3765">
        <v>16</v>
      </c>
      <c r="H3765" t="s">
        <v>36</v>
      </c>
      <c r="I3765" t="s">
        <v>37</v>
      </c>
      <c r="J3765" t="s">
        <v>34</v>
      </c>
      <c r="K3765" t="s">
        <v>37</v>
      </c>
      <c r="L3765" t="s">
        <v>72</v>
      </c>
      <c r="M3765" t="s">
        <v>34</v>
      </c>
      <c r="N3765" t="s">
        <v>34</v>
      </c>
      <c r="O3765" t="s">
        <v>34</v>
      </c>
      <c r="P3765" t="s">
        <v>34</v>
      </c>
      <c r="Q3765" t="s">
        <v>34</v>
      </c>
      <c r="R3765" t="s">
        <v>34</v>
      </c>
      <c r="S3765" t="s">
        <v>34</v>
      </c>
      <c r="T3765" t="s">
        <v>37</v>
      </c>
      <c r="U3765" t="s">
        <v>46</v>
      </c>
      <c r="V3765" t="s">
        <v>37</v>
      </c>
      <c r="W3765" t="s">
        <v>51</v>
      </c>
      <c r="X3765">
        <v>45.05</v>
      </c>
      <c r="Y3765">
        <v>523.1</v>
      </c>
      <c r="Z3765">
        <v>0</v>
      </c>
      <c r="AA3765">
        <v>0</v>
      </c>
      <c r="AB3765">
        <v>374.64</v>
      </c>
      <c r="AC3765">
        <v>897.74</v>
      </c>
      <c r="AD3765" t="s">
        <v>41</v>
      </c>
      <c r="AE3765" t="s">
        <v>42</v>
      </c>
      <c r="AF3765" t="s">
        <v>42</v>
      </c>
      <c r="AG3765">
        <f t="shared" si="116"/>
        <v>0</v>
      </c>
      <c r="AH3765" t="str" cm="1">
        <f t="array" ref="AH3765">_xlfn.IFS(
X3765&lt;=20, "&lt;20",
AND(X3765&gt;=20, X3765&lt;50), "20-50",
AND(X3765&gt;=50, X3765&lt;100), "50-100",
X3765&gt;=100, "&gt;100"
)</f>
        <v>20-50</v>
      </c>
      <c r="AI3765">
        <f t="shared" si="117"/>
        <v>0</v>
      </c>
      <c r="AJ3765" t="str" cm="1">
        <f t="array" ref="AJ3765">_xlfn.IFS(
C3765&lt;=20, "&lt;20",
AND(C3765&gt;=20, C3765&lt;35), "20-35",
AND(C3765&gt;=35, C3765&lt;50), "35-50",
C3765&gt;=50, "50-100"
)</f>
        <v>50-100</v>
      </c>
      <c r="AK3765" t="str" cm="1">
        <f t="array" ref="AK3765">_xlfn.IFS(
G3765&lt;6, "&lt;6",
AND(G3765&gt;=6, G3765&lt;12), "6-12",
AND(G3765&gt;=12, G3765&lt;18), "12-18",  AND(G3765&gt;=18, G3765&lt;24), "18-24", G3765&gt;=24, "24-36")</f>
        <v>12-18</v>
      </c>
    </row>
    <row r="3766" spans="1:37" x14ac:dyDescent="0.3">
      <c r="A3766" t="s">
        <v>3866</v>
      </c>
      <c r="B3766" t="s">
        <v>44</v>
      </c>
      <c r="C3766">
        <v>50</v>
      </c>
      <c r="D3766" t="s">
        <v>34</v>
      </c>
      <c r="E3766" t="s">
        <v>74</v>
      </c>
      <c r="F3766">
        <v>5</v>
      </c>
      <c r="G3766">
        <v>25</v>
      </c>
      <c r="H3766" t="s">
        <v>110</v>
      </c>
      <c r="I3766" t="s">
        <v>37</v>
      </c>
      <c r="J3766" t="s">
        <v>34</v>
      </c>
      <c r="K3766" t="s">
        <v>37</v>
      </c>
      <c r="L3766" t="s">
        <v>38</v>
      </c>
      <c r="M3766" t="s">
        <v>37</v>
      </c>
      <c r="N3766" t="s">
        <v>37</v>
      </c>
      <c r="O3766" t="s">
        <v>37</v>
      </c>
      <c r="P3766" t="s">
        <v>37</v>
      </c>
      <c r="Q3766" t="s">
        <v>34</v>
      </c>
      <c r="R3766" t="s">
        <v>37</v>
      </c>
      <c r="S3766" t="s">
        <v>37</v>
      </c>
      <c r="T3766" t="s">
        <v>37</v>
      </c>
      <c r="U3766" t="s">
        <v>46</v>
      </c>
      <c r="V3766" t="s">
        <v>34</v>
      </c>
      <c r="W3766" t="s">
        <v>51</v>
      </c>
      <c r="X3766">
        <v>76.3</v>
      </c>
      <c r="Y3766">
        <v>2404.15</v>
      </c>
      <c r="Z3766">
        <v>0</v>
      </c>
      <c r="AA3766">
        <v>0</v>
      </c>
      <c r="AB3766">
        <v>1037.76</v>
      </c>
      <c r="AC3766">
        <v>3441.91</v>
      </c>
      <c r="AD3766" t="s">
        <v>41</v>
      </c>
      <c r="AE3766" t="s">
        <v>42</v>
      </c>
      <c r="AF3766" t="s">
        <v>42</v>
      </c>
      <c r="AG3766">
        <f t="shared" si="116"/>
        <v>0</v>
      </c>
      <c r="AH3766" t="str" cm="1">
        <f t="array" ref="AH3766">_xlfn.IFS(
X3766&lt;=20, "&lt;20",
AND(X3766&gt;=20, X3766&lt;50), "20-50",
AND(X3766&gt;=50, X3766&lt;100), "50-100",
X3766&gt;=100, "&gt;100"
)</f>
        <v>50-100</v>
      </c>
      <c r="AI3766">
        <f t="shared" si="117"/>
        <v>0</v>
      </c>
      <c r="AJ3766" t="str" cm="1">
        <f t="array" ref="AJ3766">_xlfn.IFS(
C3766&lt;=20, "&lt;20",
AND(C3766&gt;=20, C3766&lt;35), "20-35",
AND(C3766&gt;=35, C3766&lt;50), "35-50",
C3766&gt;=50, "50-100"
)</f>
        <v>50-100</v>
      </c>
      <c r="AK3766" t="str" cm="1">
        <f t="array" ref="AK3766">_xlfn.IFS(
G3766&lt;6, "&lt;6",
AND(G3766&gt;=6, G3766&lt;12), "6-12",
AND(G3766&gt;=12, G3766&lt;18), "12-18",  AND(G3766&gt;=18, G3766&lt;24), "18-24", G3766&gt;=24, "24-36")</f>
        <v>24-36</v>
      </c>
    </row>
    <row r="3767" spans="1:37" x14ac:dyDescent="0.3">
      <c r="A3767" t="s">
        <v>3867</v>
      </c>
      <c r="B3767" t="s">
        <v>44</v>
      </c>
      <c r="C3767">
        <v>43</v>
      </c>
      <c r="D3767" t="s">
        <v>37</v>
      </c>
      <c r="E3767" t="s">
        <v>109</v>
      </c>
      <c r="F3767">
        <v>3</v>
      </c>
      <c r="G3767">
        <v>3</v>
      </c>
      <c r="H3767" t="s">
        <v>36</v>
      </c>
      <c r="I3767" t="s">
        <v>37</v>
      </c>
      <c r="J3767" t="s">
        <v>34</v>
      </c>
      <c r="K3767" t="s">
        <v>37</v>
      </c>
      <c r="L3767" t="s">
        <v>50</v>
      </c>
      <c r="M3767" t="s">
        <v>34</v>
      </c>
      <c r="N3767" t="s">
        <v>34</v>
      </c>
      <c r="O3767" t="s">
        <v>34</v>
      </c>
      <c r="P3767" t="s">
        <v>34</v>
      </c>
      <c r="Q3767" t="s">
        <v>34</v>
      </c>
      <c r="R3767" t="s">
        <v>37</v>
      </c>
      <c r="S3767" t="s">
        <v>37</v>
      </c>
      <c r="T3767" t="s">
        <v>37</v>
      </c>
      <c r="U3767" t="s">
        <v>46</v>
      </c>
      <c r="V3767" t="s">
        <v>34</v>
      </c>
      <c r="W3767" t="s">
        <v>51</v>
      </c>
      <c r="X3767">
        <v>79.599999999999994</v>
      </c>
      <c r="Y3767">
        <v>79.599999999999994</v>
      </c>
      <c r="Z3767">
        <v>0</v>
      </c>
      <c r="AA3767">
        <v>0</v>
      </c>
      <c r="AB3767">
        <v>19.32</v>
      </c>
      <c r="AC3767">
        <v>98.92</v>
      </c>
      <c r="AD3767" t="s">
        <v>52</v>
      </c>
      <c r="AE3767" t="s">
        <v>104</v>
      </c>
      <c r="AF3767" t="s">
        <v>150</v>
      </c>
      <c r="AG3767">
        <f t="shared" si="116"/>
        <v>1</v>
      </c>
      <c r="AH3767" t="str" cm="1">
        <f t="array" ref="AH3767">_xlfn.IFS(
X3767&lt;=20, "&lt;20",
AND(X3767&gt;=20, X3767&lt;50), "20-50",
AND(X3767&gt;=50, X3767&lt;100), "50-100",
X3767&gt;=100, "&gt;100"
)</f>
        <v>50-100</v>
      </c>
      <c r="AI3767">
        <f t="shared" si="117"/>
        <v>0</v>
      </c>
      <c r="AJ3767" t="str" cm="1">
        <f t="array" ref="AJ3767">_xlfn.IFS(
C3767&lt;=20, "&lt;20",
AND(C3767&gt;=20, C3767&lt;35), "20-35",
AND(C3767&gt;=35, C3767&lt;50), "35-50",
C3767&gt;=50, "50-100"
)</f>
        <v>35-50</v>
      </c>
      <c r="AK3767" t="str" cm="1">
        <f t="array" ref="AK3767">_xlfn.IFS(
G3767&lt;6, "&lt;6",
AND(G3767&gt;=6, G3767&lt;12), "6-12",
AND(G3767&gt;=12, G3767&lt;18), "12-18",  AND(G3767&gt;=18, G3767&lt;24), "18-24", G3767&gt;=24, "24-36")</f>
        <v>&lt;6</v>
      </c>
    </row>
    <row r="3768" spans="1:37" x14ac:dyDescent="0.3">
      <c r="A3768" t="s">
        <v>3868</v>
      </c>
      <c r="B3768" t="s">
        <v>33</v>
      </c>
      <c r="C3768">
        <v>28</v>
      </c>
      <c r="D3768" t="s">
        <v>37</v>
      </c>
      <c r="E3768" t="s">
        <v>74</v>
      </c>
      <c r="F3768">
        <v>8</v>
      </c>
      <c r="G3768">
        <v>30</v>
      </c>
      <c r="H3768" t="s">
        <v>36</v>
      </c>
      <c r="I3768" t="s">
        <v>37</v>
      </c>
      <c r="J3768" t="s">
        <v>34</v>
      </c>
      <c r="K3768" t="s">
        <v>37</v>
      </c>
      <c r="L3768" t="s">
        <v>38</v>
      </c>
      <c r="M3768" t="s">
        <v>34</v>
      </c>
      <c r="N3768" t="s">
        <v>37</v>
      </c>
      <c r="O3768" t="s">
        <v>37</v>
      </c>
      <c r="P3768" t="s">
        <v>37</v>
      </c>
      <c r="Q3768" t="s">
        <v>37</v>
      </c>
      <c r="R3768" t="s">
        <v>37</v>
      </c>
      <c r="S3768" t="s">
        <v>37</v>
      </c>
      <c r="T3768" t="s">
        <v>37</v>
      </c>
      <c r="U3768" t="s">
        <v>67</v>
      </c>
      <c r="V3768" t="s">
        <v>37</v>
      </c>
      <c r="W3768" t="s">
        <v>51</v>
      </c>
      <c r="X3768">
        <v>80.599999999999994</v>
      </c>
      <c r="Y3768">
        <v>4946.7</v>
      </c>
      <c r="Z3768">
        <v>0</v>
      </c>
      <c r="AA3768">
        <v>0</v>
      </c>
      <c r="AB3768">
        <v>840</v>
      </c>
      <c r="AC3768">
        <v>5786.7</v>
      </c>
      <c r="AD3768" t="s">
        <v>41</v>
      </c>
      <c r="AE3768" t="s">
        <v>42</v>
      </c>
      <c r="AF3768" t="s">
        <v>42</v>
      </c>
      <c r="AG3768">
        <f t="shared" si="116"/>
        <v>0</v>
      </c>
      <c r="AH3768" t="str" cm="1">
        <f t="array" ref="AH3768">_xlfn.IFS(
X3768&lt;=20, "&lt;20",
AND(X3768&gt;=20, X3768&lt;50), "20-50",
AND(X3768&gt;=50, X3768&lt;100), "50-100",
X3768&gt;=100, "&gt;100"
)</f>
        <v>50-100</v>
      </c>
      <c r="AI3768">
        <f t="shared" si="117"/>
        <v>0</v>
      </c>
      <c r="AJ3768" t="str" cm="1">
        <f t="array" ref="AJ3768">_xlfn.IFS(
C3768&lt;=20, "&lt;20",
AND(C3768&gt;=20, C3768&lt;35), "20-35",
AND(C3768&gt;=35, C3768&lt;50), "35-50",
C3768&gt;=50, "50-100"
)</f>
        <v>20-35</v>
      </c>
      <c r="AK3768" t="str" cm="1">
        <f t="array" ref="AK3768">_xlfn.IFS(
G3768&lt;6, "&lt;6",
AND(G3768&gt;=6, G3768&lt;12), "6-12",
AND(G3768&gt;=12, G3768&lt;18), "12-18",  AND(G3768&gt;=18, G3768&lt;24), "18-24", G3768&gt;=24, "24-36")</f>
        <v>24-36</v>
      </c>
    </row>
    <row r="3769" spans="1:37" x14ac:dyDescent="0.3">
      <c r="A3769" t="s">
        <v>3869</v>
      </c>
      <c r="B3769" t="s">
        <v>44</v>
      </c>
      <c r="C3769">
        <v>30</v>
      </c>
      <c r="D3769" t="s">
        <v>37</v>
      </c>
      <c r="E3769" t="s">
        <v>56</v>
      </c>
      <c r="F3769">
        <v>8</v>
      </c>
      <c r="G3769">
        <v>20</v>
      </c>
      <c r="H3769" t="s">
        <v>36</v>
      </c>
      <c r="I3769" t="s">
        <v>37</v>
      </c>
      <c r="J3769" t="s">
        <v>37</v>
      </c>
      <c r="K3769" t="s">
        <v>37</v>
      </c>
      <c r="L3769" t="s">
        <v>50</v>
      </c>
      <c r="M3769" t="s">
        <v>34</v>
      </c>
      <c r="N3769" t="s">
        <v>34</v>
      </c>
      <c r="O3769" t="s">
        <v>34</v>
      </c>
      <c r="P3769" t="s">
        <v>37</v>
      </c>
      <c r="Q3769" t="s">
        <v>37</v>
      </c>
      <c r="R3769" t="s">
        <v>37</v>
      </c>
      <c r="S3769" t="s">
        <v>37</v>
      </c>
      <c r="T3769" t="s">
        <v>37</v>
      </c>
      <c r="U3769" t="s">
        <v>46</v>
      </c>
      <c r="V3769" t="s">
        <v>34</v>
      </c>
      <c r="W3769" t="s">
        <v>51</v>
      </c>
      <c r="X3769">
        <v>98.8</v>
      </c>
      <c r="Y3769">
        <v>3475.55</v>
      </c>
      <c r="Z3769">
        <v>0</v>
      </c>
      <c r="AA3769">
        <v>0</v>
      </c>
      <c r="AB3769">
        <v>1136.6400000000001</v>
      </c>
      <c r="AC3769">
        <v>4612.1899999999996</v>
      </c>
      <c r="AD3769" t="s">
        <v>52</v>
      </c>
      <c r="AE3769" t="s">
        <v>53</v>
      </c>
      <c r="AF3769" t="s">
        <v>91</v>
      </c>
      <c r="AG3769">
        <f t="shared" si="116"/>
        <v>1</v>
      </c>
      <c r="AH3769" t="str" cm="1">
        <f t="array" ref="AH3769">_xlfn.IFS(
X3769&lt;=20, "&lt;20",
AND(X3769&gt;=20, X3769&lt;50), "20-50",
AND(X3769&gt;=50, X3769&lt;100), "50-100",
X3769&gt;=100, "&gt;100"
)</f>
        <v>50-100</v>
      </c>
      <c r="AI3769">
        <f t="shared" si="117"/>
        <v>0</v>
      </c>
      <c r="AJ3769" t="str" cm="1">
        <f t="array" ref="AJ3769">_xlfn.IFS(
C3769&lt;=20, "&lt;20",
AND(C3769&gt;=20, C3769&lt;35), "20-35",
AND(C3769&gt;=35, C3769&lt;50), "35-50",
C3769&gt;=50, "50-100"
)</f>
        <v>20-35</v>
      </c>
      <c r="AK3769" t="str" cm="1">
        <f t="array" ref="AK3769">_xlfn.IFS(
G3769&lt;6, "&lt;6",
AND(G3769&gt;=6, G3769&lt;12), "6-12",
AND(G3769&gt;=12, G3769&lt;18), "12-18",  AND(G3769&gt;=18, G3769&lt;24), "18-24", G3769&gt;=24, "24-36")</f>
        <v>18-24</v>
      </c>
    </row>
    <row r="3770" spans="1:37" x14ac:dyDescent="0.3">
      <c r="A3770" t="s">
        <v>3870</v>
      </c>
      <c r="B3770" t="s">
        <v>44</v>
      </c>
      <c r="C3770">
        <v>32</v>
      </c>
      <c r="D3770" t="s">
        <v>37</v>
      </c>
      <c r="E3770" t="s">
        <v>87</v>
      </c>
      <c r="F3770">
        <v>6</v>
      </c>
      <c r="G3770">
        <v>24</v>
      </c>
      <c r="H3770" t="s">
        <v>49</v>
      </c>
      <c r="I3770" t="s">
        <v>37</v>
      </c>
      <c r="J3770" t="s">
        <v>34</v>
      </c>
      <c r="K3770" t="s">
        <v>34</v>
      </c>
      <c r="L3770" t="s">
        <v>34</v>
      </c>
      <c r="M3770" t="s">
        <v>34</v>
      </c>
      <c r="N3770" t="s">
        <v>34</v>
      </c>
      <c r="O3770" t="s">
        <v>34</v>
      </c>
      <c r="P3770" t="s">
        <v>34</v>
      </c>
      <c r="Q3770" t="s">
        <v>34</v>
      </c>
      <c r="R3770" t="s">
        <v>34</v>
      </c>
      <c r="S3770" t="s">
        <v>34</v>
      </c>
      <c r="T3770" t="s">
        <v>34</v>
      </c>
      <c r="U3770" t="s">
        <v>46</v>
      </c>
      <c r="V3770" t="s">
        <v>34</v>
      </c>
      <c r="W3770" t="s">
        <v>40</v>
      </c>
      <c r="X3770">
        <v>19.7</v>
      </c>
      <c r="Y3770">
        <v>180.7</v>
      </c>
      <c r="Z3770">
        <v>0</v>
      </c>
      <c r="AA3770">
        <v>0</v>
      </c>
      <c r="AB3770">
        <v>224.01</v>
      </c>
      <c r="AC3770">
        <v>404.71</v>
      </c>
      <c r="AD3770" t="s">
        <v>41</v>
      </c>
      <c r="AE3770" t="s">
        <v>42</v>
      </c>
      <c r="AF3770" t="s">
        <v>42</v>
      </c>
      <c r="AG3770">
        <f t="shared" si="116"/>
        <v>0</v>
      </c>
      <c r="AH3770" t="str" cm="1">
        <f t="array" ref="AH3770">_xlfn.IFS(
X3770&lt;=20, "&lt;20",
AND(X3770&gt;=20, X3770&lt;50), "20-50",
AND(X3770&gt;=50, X3770&lt;100), "50-100",
X3770&gt;=100, "&gt;100"
)</f>
        <v>&lt;20</v>
      </c>
      <c r="AI3770">
        <f t="shared" si="117"/>
        <v>0</v>
      </c>
      <c r="AJ3770" t="str" cm="1">
        <f t="array" ref="AJ3770">_xlfn.IFS(
C3770&lt;=20, "&lt;20",
AND(C3770&gt;=20, C3770&lt;35), "20-35",
AND(C3770&gt;=35, C3770&lt;50), "35-50",
C3770&gt;=50, "50-100"
)</f>
        <v>20-35</v>
      </c>
      <c r="AK3770" t="str" cm="1">
        <f t="array" ref="AK3770">_xlfn.IFS(
G3770&lt;6, "&lt;6",
AND(G3770&gt;=6, G3770&lt;12), "6-12",
AND(G3770&gt;=12, G3770&lt;18), "12-18",  AND(G3770&gt;=18, G3770&lt;24), "18-24", G3770&gt;=24, "24-36")</f>
        <v>24-36</v>
      </c>
    </row>
    <row r="3771" spans="1:37" x14ac:dyDescent="0.3">
      <c r="A3771" t="s">
        <v>3871</v>
      </c>
      <c r="B3771" t="s">
        <v>33</v>
      </c>
      <c r="C3771">
        <v>35</v>
      </c>
      <c r="D3771" t="s">
        <v>34</v>
      </c>
      <c r="E3771" t="s">
        <v>61</v>
      </c>
      <c r="F3771">
        <v>9</v>
      </c>
      <c r="G3771">
        <v>1</v>
      </c>
      <c r="H3771" t="s">
        <v>66</v>
      </c>
      <c r="I3771" t="s">
        <v>34</v>
      </c>
      <c r="J3771" t="s">
        <v>34</v>
      </c>
      <c r="K3771" t="s">
        <v>37</v>
      </c>
      <c r="L3771" t="s">
        <v>72</v>
      </c>
      <c r="M3771" t="s">
        <v>37</v>
      </c>
      <c r="N3771" t="s">
        <v>34</v>
      </c>
      <c r="O3771" t="s">
        <v>34</v>
      </c>
      <c r="P3771" t="s">
        <v>34</v>
      </c>
      <c r="Q3771" t="s">
        <v>37</v>
      </c>
      <c r="R3771" t="s">
        <v>37</v>
      </c>
      <c r="S3771" t="s">
        <v>37</v>
      </c>
      <c r="T3771" t="s">
        <v>37</v>
      </c>
      <c r="U3771" t="s">
        <v>67</v>
      </c>
      <c r="V3771" t="s">
        <v>34</v>
      </c>
      <c r="W3771" t="s">
        <v>40</v>
      </c>
      <c r="X3771">
        <v>50.9</v>
      </c>
      <c r="Y3771">
        <v>3281.65</v>
      </c>
      <c r="Z3771">
        <v>0</v>
      </c>
      <c r="AA3771">
        <v>0</v>
      </c>
      <c r="AB3771">
        <v>0</v>
      </c>
      <c r="AC3771">
        <v>3281.65</v>
      </c>
      <c r="AD3771" t="s">
        <v>41</v>
      </c>
      <c r="AE3771" t="s">
        <v>42</v>
      </c>
      <c r="AF3771" t="s">
        <v>42</v>
      </c>
      <c r="AG3771">
        <f t="shared" si="116"/>
        <v>0</v>
      </c>
      <c r="AH3771" t="str" cm="1">
        <f t="array" ref="AH3771">_xlfn.IFS(
X3771&lt;=20, "&lt;20",
AND(X3771&gt;=20, X3771&lt;50), "20-50",
AND(X3771&gt;=50, X3771&lt;100), "50-100",
X3771&gt;=100, "&gt;100"
)</f>
        <v>50-100</v>
      </c>
      <c r="AI3771">
        <f t="shared" si="117"/>
        <v>0</v>
      </c>
      <c r="AJ3771" t="str" cm="1">
        <f t="array" ref="AJ3771">_xlfn.IFS(
C3771&lt;=20, "&lt;20",
AND(C3771&gt;=20, C3771&lt;35), "20-35",
AND(C3771&gt;=35, C3771&lt;50), "35-50",
C3771&gt;=50, "50-100"
)</f>
        <v>35-50</v>
      </c>
      <c r="AK3771" t="str" cm="1">
        <f t="array" ref="AK3771">_xlfn.IFS(
G3771&lt;6, "&lt;6",
AND(G3771&gt;=6, G3771&lt;12), "6-12",
AND(G3771&gt;=12, G3771&lt;18), "12-18",  AND(G3771&gt;=18, G3771&lt;24), "18-24", G3771&gt;=24, "24-36")</f>
        <v>&lt;6</v>
      </c>
    </row>
    <row r="3772" spans="1:37" x14ac:dyDescent="0.3">
      <c r="A3772" t="s">
        <v>3872</v>
      </c>
      <c r="B3772" t="s">
        <v>33</v>
      </c>
      <c r="C3772">
        <v>74</v>
      </c>
      <c r="D3772" t="s">
        <v>37</v>
      </c>
      <c r="E3772" t="s">
        <v>103</v>
      </c>
      <c r="F3772">
        <v>1</v>
      </c>
      <c r="G3772">
        <v>6</v>
      </c>
      <c r="H3772" t="s">
        <v>36</v>
      </c>
      <c r="I3772" t="s">
        <v>37</v>
      </c>
      <c r="J3772" t="s">
        <v>34</v>
      </c>
      <c r="K3772" t="s">
        <v>37</v>
      </c>
      <c r="L3772" t="s">
        <v>50</v>
      </c>
      <c r="M3772" t="s">
        <v>34</v>
      </c>
      <c r="N3772" t="s">
        <v>34</v>
      </c>
      <c r="O3772" t="s">
        <v>34</v>
      </c>
      <c r="P3772" t="s">
        <v>34</v>
      </c>
      <c r="Q3772" t="s">
        <v>34</v>
      </c>
      <c r="R3772" t="s">
        <v>34</v>
      </c>
      <c r="S3772" t="s">
        <v>34</v>
      </c>
      <c r="T3772" t="s">
        <v>37</v>
      </c>
      <c r="U3772" t="s">
        <v>39</v>
      </c>
      <c r="V3772" t="s">
        <v>37</v>
      </c>
      <c r="W3772" t="s">
        <v>51</v>
      </c>
      <c r="X3772">
        <v>70.95</v>
      </c>
      <c r="Y3772">
        <v>4555.2</v>
      </c>
      <c r="Z3772">
        <v>7.43</v>
      </c>
      <c r="AA3772">
        <v>0</v>
      </c>
      <c r="AB3772">
        <v>1864.2</v>
      </c>
      <c r="AC3772">
        <v>6411.97</v>
      </c>
      <c r="AD3772" t="s">
        <v>41</v>
      </c>
      <c r="AE3772" t="s">
        <v>42</v>
      </c>
      <c r="AF3772" t="s">
        <v>42</v>
      </c>
      <c r="AG3772">
        <f t="shared" si="116"/>
        <v>0</v>
      </c>
      <c r="AH3772" t="str" cm="1">
        <f t="array" ref="AH3772">_xlfn.IFS(
X3772&lt;=20, "&lt;20",
AND(X3772&gt;=20, X3772&lt;50), "20-50",
AND(X3772&gt;=50, X3772&lt;100), "50-100",
X3772&gt;=100, "&gt;100"
)</f>
        <v>50-100</v>
      </c>
      <c r="AI3772">
        <f t="shared" si="117"/>
        <v>0</v>
      </c>
      <c r="AJ3772" t="str" cm="1">
        <f t="array" ref="AJ3772">_xlfn.IFS(
C3772&lt;=20, "&lt;20",
AND(C3772&gt;=20, C3772&lt;35), "20-35",
AND(C3772&gt;=35, C3772&lt;50), "35-50",
C3772&gt;=50, "50-100"
)</f>
        <v>50-100</v>
      </c>
      <c r="AK3772" t="str" cm="1">
        <f t="array" ref="AK3772">_xlfn.IFS(
G3772&lt;6, "&lt;6",
AND(G3772&gt;=6, G3772&lt;12), "6-12",
AND(G3772&gt;=12, G3772&lt;18), "12-18",  AND(G3772&gt;=18, G3772&lt;24), "18-24", G3772&gt;=24, "24-36")</f>
        <v>6-12</v>
      </c>
    </row>
    <row r="3773" spans="1:37" x14ac:dyDescent="0.3">
      <c r="A3773" t="s">
        <v>3873</v>
      </c>
      <c r="B3773" t="s">
        <v>33</v>
      </c>
      <c r="C3773">
        <v>59</v>
      </c>
      <c r="D3773" t="s">
        <v>37</v>
      </c>
      <c r="E3773" t="s">
        <v>61</v>
      </c>
      <c r="F3773">
        <v>11</v>
      </c>
      <c r="G3773">
        <v>3</v>
      </c>
      <c r="H3773" t="s">
        <v>36</v>
      </c>
      <c r="I3773" t="s">
        <v>37</v>
      </c>
      <c r="J3773" t="s">
        <v>34</v>
      </c>
      <c r="K3773" t="s">
        <v>37</v>
      </c>
      <c r="L3773" t="s">
        <v>50</v>
      </c>
      <c r="M3773" t="s">
        <v>34</v>
      </c>
      <c r="N3773" t="s">
        <v>37</v>
      </c>
      <c r="O3773" t="s">
        <v>34</v>
      </c>
      <c r="P3773" t="s">
        <v>34</v>
      </c>
      <c r="Q3773" t="s">
        <v>34</v>
      </c>
      <c r="R3773" t="s">
        <v>34</v>
      </c>
      <c r="S3773" t="s">
        <v>34</v>
      </c>
      <c r="T3773" t="s">
        <v>37</v>
      </c>
      <c r="U3773" t="s">
        <v>46</v>
      </c>
      <c r="V3773" t="s">
        <v>37</v>
      </c>
      <c r="W3773" t="s">
        <v>51</v>
      </c>
      <c r="X3773">
        <v>74.650000000000006</v>
      </c>
      <c r="Y3773">
        <v>383.65</v>
      </c>
      <c r="Z3773">
        <v>0</v>
      </c>
      <c r="AA3773">
        <v>0</v>
      </c>
      <c r="AB3773">
        <v>164.05</v>
      </c>
      <c r="AC3773">
        <v>547.70000000000005</v>
      </c>
      <c r="AD3773" t="s">
        <v>41</v>
      </c>
      <c r="AE3773" t="s">
        <v>42</v>
      </c>
      <c r="AF3773" t="s">
        <v>42</v>
      </c>
      <c r="AG3773">
        <f t="shared" si="116"/>
        <v>0</v>
      </c>
      <c r="AH3773" t="str" cm="1">
        <f t="array" ref="AH3773">_xlfn.IFS(
X3773&lt;=20, "&lt;20",
AND(X3773&gt;=20, X3773&lt;50), "20-50",
AND(X3773&gt;=50, X3773&lt;100), "50-100",
X3773&gt;=100, "&gt;100"
)</f>
        <v>50-100</v>
      </c>
      <c r="AI3773">
        <f t="shared" si="117"/>
        <v>0</v>
      </c>
      <c r="AJ3773" t="str" cm="1">
        <f t="array" ref="AJ3773">_xlfn.IFS(
C3773&lt;=20, "&lt;20",
AND(C3773&gt;=20, C3773&lt;35), "20-35",
AND(C3773&gt;=35, C3773&lt;50), "35-50",
C3773&gt;=50, "50-100"
)</f>
        <v>50-100</v>
      </c>
      <c r="AK3773" t="str" cm="1">
        <f t="array" ref="AK3773">_xlfn.IFS(
G3773&lt;6, "&lt;6",
AND(G3773&gt;=6, G3773&lt;12), "6-12",
AND(G3773&gt;=12, G3773&lt;18), "12-18",  AND(G3773&gt;=18, G3773&lt;24), "18-24", G3773&gt;=24, "24-36")</f>
        <v>&lt;6</v>
      </c>
    </row>
    <row r="3774" spans="1:37" x14ac:dyDescent="0.3">
      <c r="A3774" t="s">
        <v>3874</v>
      </c>
      <c r="B3774" t="s">
        <v>44</v>
      </c>
      <c r="C3774">
        <v>44</v>
      </c>
      <c r="D3774" t="s">
        <v>34</v>
      </c>
      <c r="E3774" t="s">
        <v>164</v>
      </c>
      <c r="F3774">
        <v>0</v>
      </c>
      <c r="G3774">
        <v>30</v>
      </c>
      <c r="H3774" t="s">
        <v>36</v>
      </c>
      <c r="I3774" t="s">
        <v>37</v>
      </c>
      <c r="J3774" t="s">
        <v>37</v>
      </c>
      <c r="K3774" t="s">
        <v>37</v>
      </c>
      <c r="L3774" t="s">
        <v>72</v>
      </c>
      <c r="M3774" t="s">
        <v>34</v>
      </c>
      <c r="N3774" t="s">
        <v>37</v>
      </c>
      <c r="O3774" t="s">
        <v>34</v>
      </c>
      <c r="P3774" t="s">
        <v>34</v>
      </c>
      <c r="Q3774" t="s">
        <v>34</v>
      </c>
      <c r="R3774" t="s">
        <v>34</v>
      </c>
      <c r="S3774" t="s">
        <v>34</v>
      </c>
      <c r="T3774" t="s">
        <v>37</v>
      </c>
      <c r="U3774" t="s">
        <v>46</v>
      </c>
      <c r="V3774" t="s">
        <v>34</v>
      </c>
      <c r="W3774" t="s">
        <v>51</v>
      </c>
      <c r="X3774">
        <v>55.3</v>
      </c>
      <c r="Y3774">
        <v>875.35</v>
      </c>
      <c r="Z3774">
        <v>0</v>
      </c>
      <c r="AA3774">
        <v>0</v>
      </c>
      <c r="AB3774">
        <v>92.64</v>
      </c>
      <c r="AC3774">
        <v>967.99</v>
      </c>
      <c r="AD3774" t="s">
        <v>41</v>
      </c>
      <c r="AE3774" t="s">
        <v>42</v>
      </c>
      <c r="AF3774" t="s">
        <v>42</v>
      </c>
      <c r="AG3774">
        <f t="shared" si="116"/>
        <v>0</v>
      </c>
      <c r="AH3774" t="str" cm="1">
        <f t="array" ref="AH3774">_xlfn.IFS(
X3774&lt;=20, "&lt;20",
AND(X3774&gt;=20, X3774&lt;50), "20-50",
AND(X3774&gt;=50, X3774&lt;100), "50-100",
X3774&gt;=100, "&gt;100"
)</f>
        <v>50-100</v>
      </c>
      <c r="AI3774">
        <f t="shared" si="117"/>
        <v>0</v>
      </c>
      <c r="AJ3774" t="str" cm="1">
        <f t="array" ref="AJ3774">_xlfn.IFS(
C3774&lt;=20, "&lt;20",
AND(C3774&gt;=20, C3774&lt;35), "20-35",
AND(C3774&gt;=35, C3774&lt;50), "35-50",
C3774&gt;=50, "50-100"
)</f>
        <v>35-50</v>
      </c>
      <c r="AK3774" t="str" cm="1">
        <f t="array" ref="AK3774">_xlfn.IFS(
G3774&lt;6, "&lt;6",
AND(G3774&gt;=6, G3774&lt;12), "6-12",
AND(G3774&gt;=12, G3774&lt;18), "12-18",  AND(G3774&gt;=18, G3774&lt;24), "18-24", G3774&gt;=24, "24-36")</f>
        <v>24-36</v>
      </c>
    </row>
    <row r="3775" spans="1:37" x14ac:dyDescent="0.3">
      <c r="A3775" t="s">
        <v>3875</v>
      </c>
      <c r="B3775" t="s">
        <v>44</v>
      </c>
      <c r="C3775">
        <v>34</v>
      </c>
      <c r="D3775" t="s">
        <v>37</v>
      </c>
      <c r="E3775" t="s">
        <v>87</v>
      </c>
      <c r="F3775">
        <v>14</v>
      </c>
      <c r="G3775">
        <v>11</v>
      </c>
      <c r="H3775" t="s">
        <v>49</v>
      </c>
      <c r="I3775" t="s">
        <v>37</v>
      </c>
      <c r="J3775" t="s">
        <v>34</v>
      </c>
      <c r="K3775" t="s">
        <v>37</v>
      </c>
      <c r="L3775" t="s">
        <v>72</v>
      </c>
      <c r="M3775" t="s">
        <v>34</v>
      </c>
      <c r="N3775" t="s">
        <v>37</v>
      </c>
      <c r="O3775" t="s">
        <v>34</v>
      </c>
      <c r="P3775" t="s">
        <v>34</v>
      </c>
      <c r="Q3775" t="s">
        <v>34</v>
      </c>
      <c r="R3775" t="s">
        <v>34</v>
      </c>
      <c r="S3775" t="s">
        <v>34</v>
      </c>
      <c r="T3775" t="s">
        <v>37</v>
      </c>
      <c r="U3775" t="s">
        <v>46</v>
      </c>
      <c r="V3775" t="s">
        <v>37</v>
      </c>
      <c r="W3775" t="s">
        <v>51</v>
      </c>
      <c r="X3775">
        <v>51.35</v>
      </c>
      <c r="Y3775">
        <v>262.3</v>
      </c>
      <c r="Z3775">
        <v>0</v>
      </c>
      <c r="AA3775">
        <v>0</v>
      </c>
      <c r="AB3775">
        <v>85.8</v>
      </c>
      <c r="AC3775">
        <v>348.1</v>
      </c>
      <c r="AD3775" t="s">
        <v>41</v>
      </c>
      <c r="AE3775" t="s">
        <v>42</v>
      </c>
      <c r="AF3775" t="s">
        <v>42</v>
      </c>
      <c r="AG3775">
        <f t="shared" si="116"/>
        <v>0</v>
      </c>
      <c r="AH3775" t="str" cm="1">
        <f t="array" ref="AH3775">_xlfn.IFS(
X3775&lt;=20, "&lt;20",
AND(X3775&gt;=20, X3775&lt;50), "20-50",
AND(X3775&gt;=50, X3775&lt;100), "50-100",
X3775&gt;=100, "&gt;100"
)</f>
        <v>50-100</v>
      </c>
      <c r="AI3775">
        <f t="shared" si="117"/>
        <v>0</v>
      </c>
      <c r="AJ3775" t="str" cm="1">
        <f t="array" ref="AJ3775">_xlfn.IFS(
C3775&lt;=20, "&lt;20",
AND(C3775&gt;=20, C3775&lt;35), "20-35",
AND(C3775&gt;=35, C3775&lt;50), "35-50",
C3775&gt;=50, "50-100"
)</f>
        <v>20-35</v>
      </c>
      <c r="AK3775" t="str" cm="1">
        <f t="array" ref="AK3775">_xlfn.IFS(
G3775&lt;6, "&lt;6",
AND(G3775&gt;=6, G3775&lt;12), "6-12",
AND(G3775&gt;=12, G3775&lt;18), "12-18",  AND(G3775&gt;=18, G3775&lt;24), "18-24", G3775&gt;=24, "24-36")</f>
        <v>6-12</v>
      </c>
    </row>
    <row r="3776" spans="1:37" x14ac:dyDescent="0.3">
      <c r="A3776" t="s">
        <v>3876</v>
      </c>
      <c r="B3776" t="s">
        <v>44</v>
      </c>
      <c r="C3776">
        <v>22</v>
      </c>
      <c r="D3776" t="s">
        <v>34</v>
      </c>
      <c r="E3776" t="s">
        <v>114</v>
      </c>
      <c r="F3776">
        <v>0</v>
      </c>
      <c r="G3776">
        <v>3</v>
      </c>
      <c r="H3776" t="s">
        <v>49</v>
      </c>
      <c r="I3776" t="s">
        <v>37</v>
      </c>
      <c r="J3776" t="s">
        <v>37</v>
      </c>
      <c r="K3776" t="s">
        <v>37</v>
      </c>
      <c r="L3776" t="s">
        <v>50</v>
      </c>
      <c r="M3776" t="s">
        <v>34</v>
      </c>
      <c r="N3776" t="s">
        <v>34</v>
      </c>
      <c r="O3776" t="s">
        <v>34</v>
      </c>
      <c r="P3776" t="s">
        <v>34</v>
      </c>
      <c r="Q3776" t="s">
        <v>34</v>
      </c>
      <c r="R3776" t="s">
        <v>34</v>
      </c>
      <c r="S3776" t="s">
        <v>34</v>
      </c>
      <c r="T3776" t="s">
        <v>37</v>
      </c>
      <c r="U3776" t="s">
        <v>46</v>
      </c>
      <c r="V3776" t="s">
        <v>37</v>
      </c>
      <c r="W3776" t="s">
        <v>40</v>
      </c>
      <c r="X3776">
        <v>74.599999999999994</v>
      </c>
      <c r="Y3776">
        <v>548.9</v>
      </c>
      <c r="Z3776">
        <v>0</v>
      </c>
      <c r="AA3776">
        <v>0</v>
      </c>
      <c r="AB3776">
        <v>10.24</v>
      </c>
      <c r="AC3776">
        <v>559.14</v>
      </c>
      <c r="AD3776" t="s">
        <v>41</v>
      </c>
      <c r="AE3776" t="s">
        <v>42</v>
      </c>
      <c r="AF3776" t="s">
        <v>42</v>
      </c>
      <c r="AG3776">
        <f t="shared" si="116"/>
        <v>0</v>
      </c>
      <c r="AH3776" t="str" cm="1">
        <f t="array" ref="AH3776">_xlfn.IFS(
X3776&lt;=20, "&lt;20",
AND(X3776&gt;=20, X3776&lt;50), "20-50",
AND(X3776&gt;=50, X3776&lt;100), "50-100",
X3776&gt;=100, "&gt;100"
)</f>
        <v>50-100</v>
      </c>
      <c r="AI3776">
        <f t="shared" si="117"/>
        <v>0</v>
      </c>
      <c r="AJ3776" t="str" cm="1">
        <f t="array" ref="AJ3776">_xlfn.IFS(
C3776&lt;=20, "&lt;20",
AND(C3776&gt;=20, C3776&lt;35), "20-35",
AND(C3776&gt;=35, C3776&lt;50), "35-50",
C3776&gt;=50, "50-100"
)</f>
        <v>20-35</v>
      </c>
      <c r="AK3776" t="str" cm="1">
        <f t="array" ref="AK3776">_xlfn.IFS(
G3776&lt;6, "&lt;6",
AND(G3776&gt;=6, G3776&lt;12), "6-12",
AND(G3776&gt;=12, G3776&lt;18), "12-18",  AND(G3776&gt;=18, G3776&lt;24), "18-24", G3776&gt;=24, "24-36")</f>
        <v>&lt;6</v>
      </c>
    </row>
    <row r="3777" spans="1:37" x14ac:dyDescent="0.3">
      <c r="A3777" t="s">
        <v>3877</v>
      </c>
      <c r="B3777" t="s">
        <v>44</v>
      </c>
      <c r="C3777">
        <v>35</v>
      </c>
      <c r="D3777" t="s">
        <v>37</v>
      </c>
      <c r="E3777" t="s">
        <v>61</v>
      </c>
      <c r="F3777">
        <v>9</v>
      </c>
      <c r="G3777">
        <v>35</v>
      </c>
      <c r="H3777" t="s">
        <v>36</v>
      </c>
      <c r="I3777" t="s">
        <v>37</v>
      </c>
      <c r="J3777" t="s">
        <v>37</v>
      </c>
      <c r="K3777" t="s">
        <v>34</v>
      </c>
      <c r="L3777" t="s">
        <v>34</v>
      </c>
      <c r="M3777" t="s">
        <v>34</v>
      </c>
      <c r="N3777" t="s">
        <v>34</v>
      </c>
      <c r="O3777" t="s">
        <v>34</v>
      </c>
      <c r="P3777" t="s">
        <v>34</v>
      </c>
      <c r="Q3777" t="s">
        <v>34</v>
      </c>
      <c r="R3777" t="s">
        <v>34</v>
      </c>
      <c r="S3777" t="s">
        <v>34</v>
      </c>
      <c r="T3777" t="s">
        <v>34</v>
      </c>
      <c r="U3777" t="s">
        <v>67</v>
      </c>
      <c r="V3777" t="s">
        <v>34</v>
      </c>
      <c r="W3777" t="s">
        <v>51</v>
      </c>
      <c r="X3777">
        <v>24.55</v>
      </c>
      <c r="Y3777">
        <v>1719.15</v>
      </c>
      <c r="Z3777">
        <v>0</v>
      </c>
      <c r="AA3777">
        <v>0</v>
      </c>
      <c r="AB3777">
        <v>188.86</v>
      </c>
      <c r="AC3777">
        <v>1908.01</v>
      </c>
      <c r="AD3777" t="s">
        <v>41</v>
      </c>
      <c r="AE3777" t="s">
        <v>42</v>
      </c>
      <c r="AF3777" t="s">
        <v>42</v>
      </c>
      <c r="AG3777">
        <f t="shared" si="116"/>
        <v>0</v>
      </c>
      <c r="AH3777" t="str" cm="1">
        <f t="array" ref="AH3777">_xlfn.IFS(
X3777&lt;=20, "&lt;20",
AND(X3777&gt;=20, X3777&lt;50), "20-50",
AND(X3777&gt;=50, X3777&lt;100), "50-100",
X3777&gt;=100, "&gt;100"
)</f>
        <v>20-50</v>
      </c>
      <c r="AI3777">
        <f t="shared" si="117"/>
        <v>0</v>
      </c>
      <c r="AJ3777" t="str" cm="1">
        <f t="array" ref="AJ3777">_xlfn.IFS(
C3777&lt;=20, "&lt;20",
AND(C3777&gt;=20, C3777&lt;35), "20-35",
AND(C3777&gt;=35, C3777&lt;50), "35-50",
C3777&gt;=50, "50-100"
)</f>
        <v>35-50</v>
      </c>
      <c r="AK3777" t="str" cm="1">
        <f t="array" ref="AK3777">_xlfn.IFS(
G3777&lt;6, "&lt;6",
AND(G3777&gt;=6, G3777&lt;12), "6-12",
AND(G3777&gt;=12, G3777&lt;18), "12-18",  AND(G3777&gt;=18, G3777&lt;24), "18-24", G3777&gt;=24, "24-36")</f>
        <v>24-36</v>
      </c>
    </row>
    <row r="3778" spans="1:37" x14ac:dyDescent="0.3">
      <c r="A3778" t="s">
        <v>3878</v>
      </c>
      <c r="B3778" t="s">
        <v>44</v>
      </c>
      <c r="C3778">
        <v>33</v>
      </c>
      <c r="D3778" t="s">
        <v>34</v>
      </c>
      <c r="E3778" t="s">
        <v>74</v>
      </c>
      <c r="F3778">
        <v>15</v>
      </c>
      <c r="G3778">
        <v>26</v>
      </c>
      <c r="H3778" t="s">
        <v>36</v>
      </c>
      <c r="I3778" t="s">
        <v>37</v>
      </c>
      <c r="J3778" t="s">
        <v>37</v>
      </c>
      <c r="K3778" t="s">
        <v>37</v>
      </c>
      <c r="L3778" t="s">
        <v>50</v>
      </c>
      <c r="M3778" t="s">
        <v>34</v>
      </c>
      <c r="N3778" t="s">
        <v>34</v>
      </c>
      <c r="O3778" t="s">
        <v>34</v>
      </c>
      <c r="P3778" t="s">
        <v>37</v>
      </c>
      <c r="Q3778" t="s">
        <v>37</v>
      </c>
      <c r="R3778" t="s">
        <v>34</v>
      </c>
      <c r="S3778" t="s">
        <v>34</v>
      </c>
      <c r="T3778" t="s">
        <v>34</v>
      </c>
      <c r="U3778" t="s">
        <v>67</v>
      </c>
      <c r="V3778" t="s">
        <v>37</v>
      </c>
      <c r="W3778" t="s">
        <v>40</v>
      </c>
      <c r="X3778">
        <v>90.45</v>
      </c>
      <c r="Y3778">
        <v>5229.8</v>
      </c>
      <c r="Z3778">
        <v>0</v>
      </c>
      <c r="AA3778">
        <v>70</v>
      </c>
      <c r="AB3778">
        <v>1753.89</v>
      </c>
      <c r="AC3778">
        <v>7053.69</v>
      </c>
      <c r="AD3778" t="s">
        <v>41</v>
      </c>
      <c r="AE3778" t="s">
        <v>42</v>
      </c>
      <c r="AF3778" t="s">
        <v>42</v>
      </c>
      <c r="AG3778">
        <f t="shared" si="116"/>
        <v>0</v>
      </c>
      <c r="AH3778" t="str" cm="1">
        <f t="array" ref="AH3778">_xlfn.IFS(
X3778&lt;=20, "&lt;20",
AND(X3778&gt;=20, X3778&lt;50), "20-50",
AND(X3778&gt;=50, X3778&lt;100), "50-100",
X3778&gt;=100, "&gt;100"
)</f>
        <v>50-100</v>
      </c>
      <c r="AI3778">
        <f t="shared" si="117"/>
        <v>0</v>
      </c>
      <c r="AJ3778" t="str" cm="1">
        <f t="array" ref="AJ3778">_xlfn.IFS(
C3778&lt;=20, "&lt;20",
AND(C3778&gt;=20, C3778&lt;35), "20-35",
AND(C3778&gt;=35, C3778&lt;50), "35-50",
C3778&gt;=50, "50-100"
)</f>
        <v>20-35</v>
      </c>
      <c r="AK3778" t="str" cm="1">
        <f t="array" ref="AK3778">_xlfn.IFS(
G3778&lt;6, "&lt;6",
AND(G3778&gt;=6, G3778&lt;12), "6-12",
AND(G3778&gt;=12, G3778&lt;18), "12-18",  AND(G3778&gt;=18, G3778&lt;24), "18-24", G3778&gt;=24, "24-36")</f>
        <v>24-36</v>
      </c>
    </row>
    <row r="3779" spans="1:37" x14ac:dyDescent="0.3">
      <c r="A3779" t="s">
        <v>3879</v>
      </c>
      <c r="B3779" t="s">
        <v>44</v>
      </c>
      <c r="C3779">
        <v>64</v>
      </c>
      <c r="D3779" t="s">
        <v>34</v>
      </c>
      <c r="E3779" t="s">
        <v>48</v>
      </c>
      <c r="F3779">
        <v>11</v>
      </c>
      <c r="G3779">
        <v>29</v>
      </c>
      <c r="H3779" t="s">
        <v>36</v>
      </c>
      <c r="I3779" t="s">
        <v>37</v>
      </c>
      <c r="J3779" t="s">
        <v>34</v>
      </c>
      <c r="K3779" t="s">
        <v>37</v>
      </c>
      <c r="L3779" t="s">
        <v>50</v>
      </c>
      <c r="M3779" t="s">
        <v>34</v>
      </c>
      <c r="N3779" t="s">
        <v>37</v>
      </c>
      <c r="O3779" t="s">
        <v>37</v>
      </c>
      <c r="P3779" t="s">
        <v>34</v>
      </c>
      <c r="Q3779" t="s">
        <v>37</v>
      </c>
      <c r="R3779" t="s">
        <v>37</v>
      </c>
      <c r="S3779" t="s">
        <v>37</v>
      </c>
      <c r="T3779" t="s">
        <v>37</v>
      </c>
      <c r="U3779" t="s">
        <v>46</v>
      </c>
      <c r="V3779" t="s">
        <v>37</v>
      </c>
      <c r="W3779" t="s">
        <v>40</v>
      </c>
      <c r="X3779">
        <v>99.8</v>
      </c>
      <c r="Y3779">
        <v>442.85</v>
      </c>
      <c r="Z3779">
        <v>0</v>
      </c>
      <c r="AA3779">
        <v>0</v>
      </c>
      <c r="AB3779">
        <v>50.72</v>
      </c>
      <c r="AC3779">
        <v>493.57</v>
      </c>
      <c r="AD3779" t="s">
        <v>52</v>
      </c>
      <c r="AE3779" t="s">
        <v>53</v>
      </c>
      <c r="AF3779" t="s">
        <v>54</v>
      </c>
      <c r="AG3779">
        <f t="shared" ref="AG3779:AG3842" si="118">IF(AD3779="Churned", 1,0)</f>
        <v>1</v>
      </c>
      <c r="AH3779" t="str" cm="1">
        <f t="array" ref="AH3779">_xlfn.IFS(
X3779&lt;=20, "&lt;20",
AND(X3779&gt;=20, X3779&lt;50), "20-50",
AND(X3779&gt;=50, X3779&lt;100), "50-100",
X3779&gt;=100, "&gt;100"
)</f>
        <v>50-100</v>
      </c>
      <c r="AI3779">
        <f t="shared" ref="AI3779:AI3842" si="119">IF(AD3779="Joined", 1, 0)</f>
        <v>0</v>
      </c>
      <c r="AJ3779" t="str" cm="1">
        <f t="array" ref="AJ3779">_xlfn.IFS(
C3779&lt;=20, "&lt;20",
AND(C3779&gt;=20, C3779&lt;35), "20-35",
AND(C3779&gt;=35, C3779&lt;50), "35-50",
C3779&gt;=50, "50-100"
)</f>
        <v>50-100</v>
      </c>
      <c r="AK3779" t="str" cm="1">
        <f t="array" ref="AK3779">_xlfn.IFS(
G3779&lt;6, "&lt;6",
AND(G3779&gt;=6, G3779&lt;12), "6-12",
AND(G3779&gt;=12, G3779&lt;18), "12-18",  AND(G3779&gt;=18, G3779&lt;24), "18-24", G3779&gt;=24, "24-36")</f>
        <v>24-36</v>
      </c>
    </row>
    <row r="3780" spans="1:37" x14ac:dyDescent="0.3">
      <c r="A3780" t="s">
        <v>3880</v>
      </c>
      <c r="B3780" t="s">
        <v>33</v>
      </c>
      <c r="C3780">
        <v>61</v>
      </c>
      <c r="D3780" t="s">
        <v>37</v>
      </c>
      <c r="E3780" t="s">
        <v>45</v>
      </c>
      <c r="F3780">
        <v>3</v>
      </c>
      <c r="G3780">
        <v>5</v>
      </c>
      <c r="H3780" t="s">
        <v>36</v>
      </c>
      <c r="I3780" t="s">
        <v>37</v>
      </c>
      <c r="J3780" t="s">
        <v>37</v>
      </c>
      <c r="K3780" t="s">
        <v>37</v>
      </c>
      <c r="L3780" t="s">
        <v>50</v>
      </c>
      <c r="M3780" t="s">
        <v>34</v>
      </c>
      <c r="N3780" t="s">
        <v>34</v>
      </c>
      <c r="O3780" t="s">
        <v>34</v>
      </c>
      <c r="P3780" t="s">
        <v>34</v>
      </c>
      <c r="Q3780" t="s">
        <v>34</v>
      </c>
      <c r="R3780" t="s">
        <v>34</v>
      </c>
      <c r="S3780" t="s">
        <v>34</v>
      </c>
      <c r="T3780" t="s">
        <v>37</v>
      </c>
      <c r="U3780" t="s">
        <v>46</v>
      </c>
      <c r="V3780" t="s">
        <v>34</v>
      </c>
      <c r="W3780" t="s">
        <v>143</v>
      </c>
      <c r="X3780">
        <v>77.900000000000006</v>
      </c>
      <c r="Y3780">
        <v>2351.4499999999998</v>
      </c>
      <c r="Z3780">
        <v>0</v>
      </c>
      <c r="AA3780">
        <v>0</v>
      </c>
      <c r="AB3780">
        <v>85.8</v>
      </c>
      <c r="AC3780">
        <v>2437.25</v>
      </c>
      <c r="AD3780" t="s">
        <v>41</v>
      </c>
      <c r="AE3780" t="s">
        <v>42</v>
      </c>
      <c r="AF3780" t="s">
        <v>42</v>
      </c>
      <c r="AG3780">
        <f t="shared" si="118"/>
        <v>0</v>
      </c>
      <c r="AH3780" t="str" cm="1">
        <f t="array" ref="AH3780">_xlfn.IFS(
X3780&lt;=20, "&lt;20",
AND(X3780&gt;=20, X3780&lt;50), "20-50",
AND(X3780&gt;=50, X3780&lt;100), "50-100",
X3780&gt;=100, "&gt;100"
)</f>
        <v>50-100</v>
      </c>
      <c r="AI3780">
        <f t="shared" si="119"/>
        <v>0</v>
      </c>
      <c r="AJ3780" t="str" cm="1">
        <f t="array" ref="AJ3780">_xlfn.IFS(
C3780&lt;=20, "&lt;20",
AND(C3780&gt;=20, C3780&lt;35), "20-35",
AND(C3780&gt;=35, C3780&lt;50), "35-50",
C3780&gt;=50, "50-100"
)</f>
        <v>50-100</v>
      </c>
      <c r="AK3780" t="str" cm="1">
        <f t="array" ref="AK3780">_xlfn.IFS(
G3780&lt;6, "&lt;6",
AND(G3780&gt;=6, G3780&lt;12), "6-12",
AND(G3780&gt;=12, G3780&lt;18), "12-18",  AND(G3780&gt;=18, G3780&lt;24), "18-24", G3780&gt;=24, "24-36")</f>
        <v>&lt;6</v>
      </c>
    </row>
    <row r="3781" spans="1:37" x14ac:dyDescent="0.3">
      <c r="A3781" t="s">
        <v>3881</v>
      </c>
      <c r="B3781" t="s">
        <v>44</v>
      </c>
      <c r="C3781">
        <v>30</v>
      </c>
      <c r="D3781" t="s">
        <v>34</v>
      </c>
      <c r="E3781" t="s">
        <v>136</v>
      </c>
      <c r="F3781">
        <v>3</v>
      </c>
      <c r="G3781">
        <v>20</v>
      </c>
      <c r="H3781" t="s">
        <v>36</v>
      </c>
      <c r="I3781" t="s">
        <v>37</v>
      </c>
      <c r="J3781" t="s">
        <v>37</v>
      </c>
      <c r="K3781" t="s">
        <v>37</v>
      </c>
      <c r="L3781" t="s">
        <v>50</v>
      </c>
      <c r="M3781" t="s">
        <v>34</v>
      </c>
      <c r="N3781" t="s">
        <v>34</v>
      </c>
      <c r="O3781" t="s">
        <v>37</v>
      </c>
      <c r="P3781" t="s">
        <v>34</v>
      </c>
      <c r="Q3781" t="s">
        <v>37</v>
      </c>
      <c r="R3781" t="s">
        <v>37</v>
      </c>
      <c r="S3781" t="s">
        <v>37</v>
      </c>
      <c r="T3781" t="s">
        <v>37</v>
      </c>
      <c r="U3781" t="s">
        <v>46</v>
      </c>
      <c r="V3781" t="s">
        <v>37</v>
      </c>
      <c r="W3781" t="s">
        <v>51</v>
      </c>
      <c r="X3781">
        <v>101.45</v>
      </c>
      <c r="Y3781">
        <v>101.45</v>
      </c>
      <c r="Z3781">
        <v>0</v>
      </c>
      <c r="AA3781">
        <v>0</v>
      </c>
      <c r="AB3781">
        <v>10.38</v>
      </c>
      <c r="AC3781">
        <v>111.83</v>
      </c>
      <c r="AD3781" t="s">
        <v>52</v>
      </c>
      <c r="AE3781" t="s">
        <v>100</v>
      </c>
      <c r="AF3781" t="s">
        <v>509</v>
      </c>
      <c r="AG3781">
        <f t="shared" si="118"/>
        <v>1</v>
      </c>
      <c r="AH3781" t="str" cm="1">
        <f t="array" ref="AH3781">_xlfn.IFS(
X3781&lt;=20, "&lt;20",
AND(X3781&gt;=20, X3781&lt;50), "20-50",
AND(X3781&gt;=50, X3781&lt;100), "50-100",
X3781&gt;=100, "&gt;100"
)</f>
        <v>&gt;100</v>
      </c>
      <c r="AI3781">
        <f t="shared" si="119"/>
        <v>0</v>
      </c>
      <c r="AJ3781" t="str" cm="1">
        <f t="array" ref="AJ3781">_xlfn.IFS(
C3781&lt;=20, "&lt;20",
AND(C3781&gt;=20, C3781&lt;35), "20-35",
AND(C3781&gt;=35, C3781&lt;50), "35-50",
C3781&gt;=50, "50-100"
)</f>
        <v>20-35</v>
      </c>
      <c r="AK3781" t="str" cm="1">
        <f t="array" ref="AK3781">_xlfn.IFS(
G3781&lt;6, "&lt;6",
AND(G3781&gt;=6, G3781&lt;12), "6-12",
AND(G3781&gt;=12, G3781&lt;18), "12-18",  AND(G3781&gt;=18, G3781&lt;24), "18-24", G3781&gt;=24, "24-36")</f>
        <v>18-24</v>
      </c>
    </row>
    <row r="3782" spans="1:37" x14ac:dyDescent="0.3">
      <c r="A3782" t="s">
        <v>3882</v>
      </c>
      <c r="B3782" t="s">
        <v>44</v>
      </c>
      <c r="C3782">
        <v>33</v>
      </c>
      <c r="D3782" t="s">
        <v>37</v>
      </c>
      <c r="E3782" t="s">
        <v>124</v>
      </c>
      <c r="F3782">
        <v>9</v>
      </c>
      <c r="G3782">
        <v>13</v>
      </c>
      <c r="H3782" t="s">
        <v>36</v>
      </c>
      <c r="I3782" t="s">
        <v>37</v>
      </c>
      <c r="J3782" t="s">
        <v>34</v>
      </c>
      <c r="K3782" t="s">
        <v>37</v>
      </c>
      <c r="L3782" t="s">
        <v>50</v>
      </c>
      <c r="M3782" t="s">
        <v>34</v>
      </c>
      <c r="N3782" t="s">
        <v>37</v>
      </c>
      <c r="O3782" t="s">
        <v>37</v>
      </c>
      <c r="P3782" t="s">
        <v>34</v>
      </c>
      <c r="Q3782" t="s">
        <v>37</v>
      </c>
      <c r="R3782" t="s">
        <v>34</v>
      </c>
      <c r="S3782" t="s">
        <v>34</v>
      </c>
      <c r="T3782" t="s">
        <v>37</v>
      </c>
      <c r="U3782" t="s">
        <v>46</v>
      </c>
      <c r="V3782" t="s">
        <v>37</v>
      </c>
      <c r="W3782" t="s">
        <v>51</v>
      </c>
      <c r="X3782">
        <v>89.15</v>
      </c>
      <c r="Y3782">
        <v>2257.75</v>
      </c>
      <c r="Z3782">
        <v>0</v>
      </c>
      <c r="AA3782">
        <v>0</v>
      </c>
      <c r="AB3782">
        <v>616</v>
      </c>
      <c r="AC3782">
        <v>2873.75</v>
      </c>
      <c r="AD3782" t="s">
        <v>52</v>
      </c>
      <c r="AE3782" t="s">
        <v>53</v>
      </c>
      <c r="AF3782" t="s">
        <v>91</v>
      </c>
      <c r="AG3782">
        <f t="shared" si="118"/>
        <v>1</v>
      </c>
      <c r="AH3782" t="str" cm="1">
        <f t="array" ref="AH3782">_xlfn.IFS(
X3782&lt;=20, "&lt;20",
AND(X3782&gt;=20, X3782&lt;50), "20-50",
AND(X3782&gt;=50, X3782&lt;100), "50-100",
X3782&gt;=100, "&gt;100"
)</f>
        <v>50-100</v>
      </c>
      <c r="AI3782">
        <f t="shared" si="119"/>
        <v>0</v>
      </c>
      <c r="AJ3782" t="str" cm="1">
        <f t="array" ref="AJ3782">_xlfn.IFS(
C3782&lt;=20, "&lt;20",
AND(C3782&gt;=20, C3782&lt;35), "20-35",
AND(C3782&gt;=35, C3782&lt;50), "35-50",
C3782&gt;=50, "50-100"
)</f>
        <v>20-35</v>
      </c>
      <c r="AK3782" t="str" cm="1">
        <f t="array" ref="AK3782">_xlfn.IFS(
G3782&lt;6, "&lt;6",
AND(G3782&gt;=6, G3782&lt;12), "6-12",
AND(G3782&gt;=12, G3782&lt;18), "12-18",  AND(G3782&gt;=18, G3782&lt;24), "18-24", G3782&gt;=24, "24-36")</f>
        <v>12-18</v>
      </c>
    </row>
    <row r="3783" spans="1:37" x14ac:dyDescent="0.3">
      <c r="A3783" t="s">
        <v>3883</v>
      </c>
      <c r="B3783" t="s">
        <v>44</v>
      </c>
      <c r="C3783">
        <v>41</v>
      </c>
      <c r="D3783" t="s">
        <v>37</v>
      </c>
      <c r="E3783" t="s">
        <v>64</v>
      </c>
      <c r="F3783">
        <v>2</v>
      </c>
      <c r="G3783">
        <v>12</v>
      </c>
      <c r="H3783" t="s">
        <v>36</v>
      </c>
      <c r="I3783" t="s">
        <v>37</v>
      </c>
      <c r="J3783" t="s">
        <v>37</v>
      </c>
      <c r="K3783" t="s">
        <v>37</v>
      </c>
      <c r="L3783" t="s">
        <v>72</v>
      </c>
      <c r="M3783" t="s">
        <v>34</v>
      </c>
      <c r="N3783" t="s">
        <v>37</v>
      </c>
      <c r="O3783" t="s">
        <v>34</v>
      </c>
      <c r="P3783" t="s">
        <v>34</v>
      </c>
      <c r="Q3783" t="s">
        <v>34</v>
      </c>
      <c r="R3783" t="s">
        <v>34</v>
      </c>
      <c r="S3783" t="s">
        <v>34</v>
      </c>
      <c r="T3783" t="s">
        <v>37</v>
      </c>
      <c r="U3783" t="s">
        <v>46</v>
      </c>
      <c r="V3783" t="s">
        <v>37</v>
      </c>
      <c r="W3783" t="s">
        <v>51</v>
      </c>
      <c r="X3783">
        <v>54.2</v>
      </c>
      <c r="Y3783">
        <v>1739.6</v>
      </c>
      <c r="Z3783">
        <v>0</v>
      </c>
      <c r="AA3783">
        <v>0</v>
      </c>
      <c r="AB3783">
        <v>1024.6400000000001</v>
      </c>
      <c r="AC3783">
        <v>2764.24</v>
      </c>
      <c r="AD3783" t="s">
        <v>41</v>
      </c>
      <c r="AE3783" t="s">
        <v>42</v>
      </c>
      <c r="AF3783" t="s">
        <v>42</v>
      </c>
      <c r="AG3783">
        <f t="shared" si="118"/>
        <v>0</v>
      </c>
      <c r="AH3783" t="str" cm="1">
        <f t="array" ref="AH3783">_xlfn.IFS(
X3783&lt;=20, "&lt;20",
AND(X3783&gt;=20, X3783&lt;50), "20-50",
AND(X3783&gt;=50, X3783&lt;100), "50-100",
X3783&gt;=100, "&gt;100"
)</f>
        <v>50-100</v>
      </c>
      <c r="AI3783">
        <f t="shared" si="119"/>
        <v>0</v>
      </c>
      <c r="AJ3783" t="str" cm="1">
        <f t="array" ref="AJ3783">_xlfn.IFS(
C3783&lt;=20, "&lt;20",
AND(C3783&gt;=20, C3783&lt;35), "20-35",
AND(C3783&gt;=35, C3783&lt;50), "35-50",
C3783&gt;=50, "50-100"
)</f>
        <v>35-50</v>
      </c>
      <c r="AK3783" t="str" cm="1">
        <f t="array" ref="AK3783">_xlfn.IFS(
G3783&lt;6, "&lt;6",
AND(G3783&gt;=6, G3783&lt;12), "6-12",
AND(G3783&gt;=12, G3783&lt;18), "12-18",  AND(G3783&gt;=18, G3783&lt;24), "18-24", G3783&gt;=24, "24-36")</f>
        <v>12-18</v>
      </c>
    </row>
    <row r="3784" spans="1:37" x14ac:dyDescent="0.3">
      <c r="A3784" t="s">
        <v>3884</v>
      </c>
      <c r="B3784" t="s">
        <v>33</v>
      </c>
      <c r="C3784">
        <v>33</v>
      </c>
      <c r="D3784" t="s">
        <v>37</v>
      </c>
      <c r="E3784" t="s">
        <v>164</v>
      </c>
      <c r="F3784">
        <v>6</v>
      </c>
      <c r="G3784">
        <v>35</v>
      </c>
      <c r="H3784" t="s">
        <v>57</v>
      </c>
      <c r="I3784" t="s">
        <v>37</v>
      </c>
      <c r="J3784" t="s">
        <v>34</v>
      </c>
      <c r="K3784" t="s">
        <v>37</v>
      </c>
      <c r="L3784" t="s">
        <v>72</v>
      </c>
      <c r="M3784" t="s">
        <v>34</v>
      </c>
      <c r="N3784" t="s">
        <v>37</v>
      </c>
      <c r="O3784" t="s">
        <v>34</v>
      </c>
      <c r="P3784" t="s">
        <v>34</v>
      </c>
      <c r="Q3784" t="s">
        <v>37</v>
      </c>
      <c r="R3784" t="s">
        <v>34</v>
      </c>
      <c r="S3784" t="s">
        <v>34</v>
      </c>
      <c r="T3784" t="s">
        <v>34</v>
      </c>
      <c r="U3784" t="s">
        <v>46</v>
      </c>
      <c r="V3784" t="s">
        <v>37</v>
      </c>
      <c r="W3784" t="s">
        <v>40</v>
      </c>
      <c r="X3784">
        <v>59.65</v>
      </c>
      <c r="Y3784">
        <v>638.95000000000005</v>
      </c>
      <c r="Z3784">
        <v>0</v>
      </c>
      <c r="AA3784">
        <v>90</v>
      </c>
      <c r="AB3784">
        <v>14.8</v>
      </c>
      <c r="AC3784">
        <v>743.75</v>
      </c>
      <c r="AD3784" t="s">
        <v>41</v>
      </c>
      <c r="AE3784" t="s">
        <v>42</v>
      </c>
      <c r="AF3784" t="s">
        <v>42</v>
      </c>
      <c r="AG3784">
        <f t="shared" si="118"/>
        <v>0</v>
      </c>
      <c r="AH3784" t="str" cm="1">
        <f t="array" ref="AH3784">_xlfn.IFS(
X3784&lt;=20, "&lt;20",
AND(X3784&gt;=20, X3784&lt;50), "20-50",
AND(X3784&gt;=50, X3784&lt;100), "50-100",
X3784&gt;=100, "&gt;100"
)</f>
        <v>50-100</v>
      </c>
      <c r="AI3784">
        <f t="shared" si="119"/>
        <v>0</v>
      </c>
      <c r="AJ3784" t="str" cm="1">
        <f t="array" ref="AJ3784">_xlfn.IFS(
C3784&lt;=20, "&lt;20",
AND(C3784&gt;=20, C3784&lt;35), "20-35",
AND(C3784&gt;=35, C3784&lt;50), "35-50",
C3784&gt;=50, "50-100"
)</f>
        <v>20-35</v>
      </c>
      <c r="AK3784" t="str" cm="1">
        <f t="array" ref="AK3784">_xlfn.IFS(
G3784&lt;6, "&lt;6",
AND(G3784&gt;=6, G3784&lt;12), "6-12",
AND(G3784&gt;=12, G3784&lt;18), "12-18",  AND(G3784&gt;=18, G3784&lt;24), "18-24", G3784&gt;=24, "24-36")</f>
        <v>24-36</v>
      </c>
    </row>
    <row r="3785" spans="1:37" x14ac:dyDescent="0.3">
      <c r="A3785" t="s">
        <v>3885</v>
      </c>
      <c r="B3785" t="s">
        <v>44</v>
      </c>
      <c r="C3785">
        <v>50</v>
      </c>
      <c r="D3785" t="s">
        <v>37</v>
      </c>
      <c r="E3785" t="s">
        <v>114</v>
      </c>
      <c r="F3785">
        <v>6</v>
      </c>
      <c r="G3785">
        <v>16</v>
      </c>
      <c r="H3785" t="s">
        <v>57</v>
      </c>
      <c r="I3785" t="s">
        <v>37</v>
      </c>
      <c r="J3785" t="s">
        <v>37</v>
      </c>
      <c r="K3785" t="s">
        <v>37</v>
      </c>
      <c r="L3785" t="s">
        <v>50</v>
      </c>
      <c r="M3785" t="s">
        <v>34</v>
      </c>
      <c r="N3785" t="s">
        <v>37</v>
      </c>
      <c r="O3785" t="s">
        <v>34</v>
      </c>
      <c r="P3785" t="s">
        <v>34</v>
      </c>
      <c r="Q3785" t="s">
        <v>34</v>
      </c>
      <c r="R3785" t="s">
        <v>37</v>
      </c>
      <c r="S3785" t="s">
        <v>37</v>
      </c>
      <c r="T3785" t="s">
        <v>34</v>
      </c>
      <c r="U3785" t="s">
        <v>46</v>
      </c>
      <c r="V3785" t="s">
        <v>37</v>
      </c>
      <c r="W3785" t="s">
        <v>51</v>
      </c>
      <c r="X3785">
        <v>89.15</v>
      </c>
      <c r="Y3785">
        <v>1057.55</v>
      </c>
      <c r="Z3785">
        <v>0</v>
      </c>
      <c r="AA3785">
        <v>70</v>
      </c>
      <c r="AB3785">
        <v>416.76</v>
      </c>
      <c r="AC3785">
        <v>1544.31</v>
      </c>
      <c r="AD3785" t="s">
        <v>41</v>
      </c>
      <c r="AE3785" t="s">
        <v>42</v>
      </c>
      <c r="AF3785" t="s">
        <v>42</v>
      </c>
      <c r="AG3785">
        <f t="shared" si="118"/>
        <v>0</v>
      </c>
      <c r="AH3785" t="str" cm="1">
        <f t="array" ref="AH3785">_xlfn.IFS(
X3785&lt;=20, "&lt;20",
AND(X3785&gt;=20, X3785&lt;50), "20-50",
AND(X3785&gt;=50, X3785&lt;100), "50-100",
X3785&gt;=100, "&gt;100"
)</f>
        <v>50-100</v>
      </c>
      <c r="AI3785">
        <f t="shared" si="119"/>
        <v>0</v>
      </c>
      <c r="AJ3785" t="str" cm="1">
        <f t="array" ref="AJ3785">_xlfn.IFS(
C3785&lt;=20, "&lt;20",
AND(C3785&gt;=20, C3785&lt;35), "20-35",
AND(C3785&gt;=35, C3785&lt;50), "35-50",
C3785&gt;=50, "50-100"
)</f>
        <v>50-100</v>
      </c>
      <c r="AK3785" t="str" cm="1">
        <f t="array" ref="AK3785">_xlfn.IFS(
G3785&lt;6, "&lt;6",
AND(G3785&gt;=6, G3785&lt;12), "6-12",
AND(G3785&gt;=12, G3785&lt;18), "12-18",  AND(G3785&gt;=18, G3785&lt;24), "18-24", G3785&gt;=24, "24-36")</f>
        <v>12-18</v>
      </c>
    </row>
    <row r="3786" spans="1:37" x14ac:dyDescent="0.3">
      <c r="A3786" t="s">
        <v>3886</v>
      </c>
      <c r="B3786" t="s">
        <v>44</v>
      </c>
      <c r="C3786">
        <v>54</v>
      </c>
      <c r="D3786" t="s">
        <v>34</v>
      </c>
      <c r="E3786" t="s">
        <v>103</v>
      </c>
      <c r="F3786">
        <v>11</v>
      </c>
      <c r="G3786">
        <v>4</v>
      </c>
      <c r="H3786" t="s">
        <v>57</v>
      </c>
      <c r="I3786" t="s">
        <v>37</v>
      </c>
      <c r="J3786" t="s">
        <v>37</v>
      </c>
      <c r="K3786" t="s">
        <v>37</v>
      </c>
      <c r="L3786" t="s">
        <v>50</v>
      </c>
      <c r="M3786" t="s">
        <v>37</v>
      </c>
      <c r="N3786" t="s">
        <v>34</v>
      </c>
      <c r="O3786" t="s">
        <v>34</v>
      </c>
      <c r="P3786" t="s">
        <v>37</v>
      </c>
      <c r="Q3786" t="s">
        <v>34</v>
      </c>
      <c r="R3786" t="s">
        <v>34</v>
      </c>
      <c r="S3786" t="s">
        <v>34</v>
      </c>
      <c r="T3786" t="s">
        <v>37</v>
      </c>
      <c r="U3786" t="s">
        <v>46</v>
      </c>
      <c r="V3786" t="s">
        <v>37</v>
      </c>
      <c r="W3786" t="s">
        <v>143</v>
      </c>
      <c r="X3786">
        <v>86</v>
      </c>
      <c r="Y3786">
        <v>1164.05</v>
      </c>
      <c r="Z3786">
        <v>0</v>
      </c>
      <c r="AA3786">
        <v>0</v>
      </c>
      <c r="AB3786">
        <v>668.08</v>
      </c>
      <c r="AC3786">
        <v>1832.13</v>
      </c>
      <c r="AD3786" t="s">
        <v>41</v>
      </c>
      <c r="AE3786" t="s">
        <v>42</v>
      </c>
      <c r="AF3786" t="s">
        <v>42</v>
      </c>
      <c r="AG3786">
        <f t="shared" si="118"/>
        <v>0</v>
      </c>
      <c r="AH3786" t="str" cm="1">
        <f t="array" ref="AH3786">_xlfn.IFS(
X3786&lt;=20, "&lt;20",
AND(X3786&gt;=20, X3786&lt;50), "20-50",
AND(X3786&gt;=50, X3786&lt;100), "50-100",
X3786&gt;=100, "&gt;100"
)</f>
        <v>50-100</v>
      </c>
      <c r="AI3786">
        <f t="shared" si="119"/>
        <v>0</v>
      </c>
      <c r="AJ3786" t="str" cm="1">
        <f t="array" ref="AJ3786">_xlfn.IFS(
C3786&lt;=20, "&lt;20",
AND(C3786&gt;=20, C3786&lt;35), "20-35",
AND(C3786&gt;=35, C3786&lt;50), "35-50",
C3786&gt;=50, "50-100"
)</f>
        <v>50-100</v>
      </c>
      <c r="AK3786" t="str" cm="1">
        <f t="array" ref="AK3786">_xlfn.IFS(
G3786&lt;6, "&lt;6",
AND(G3786&gt;=6, G3786&lt;12), "6-12",
AND(G3786&gt;=12, G3786&lt;18), "12-18",  AND(G3786&gt;=18, G3786&lt;24), "18-24", G3786&gt;=24, "24-36")</f>
        <v>&lt;6</v>
      </c>
    </row>
    <row r="3787" spans="1:37" x14ac:dyDescent="0.3">
      <c r="A3787" t="s">
        <v>3887</v>
      </c>
      <c r="B3787" t="s">
        <v>44</v>
      </c>
      <c r="C3787">
        <v>22</v>
      </c>
      <c r="D3787" t="s">
        <v>37</v>
      </c>
      <c r="E3787" t="s">
        <v>61</v>
      </c>
      <c r="F3787">
        <v>0</v>
      </c>
      <c r="G3787">
        <v>7</v>
      </c>
      <c r="H3787" t="s">
        <v>36</v>
      </c>
      <c r="I3787" t="s">
        <v>37</v>
      </c>
      <c r="J3787" t="s">
        <v>34</v>
      </c>
      <c r="K3787" t="s">
        <v>37</v>
      </c>
      <c r="L3787" t="s">
        <v>72</v>
      </c>
      <c r="M3787" t="s">
        <v>34</v>
      </c>
      <c r="N3787" t="s">
        <v>37</v>
      </c>
      <c r="O3787" t="s">
        <v>34</v>
      </c>
      <c r="P3787" t="s">
        <v>34</v>
      </c>
      <c r="Q3787" t="s">
        <v>34</v>
      </c>
      <c r="R3787" t="s">
        <v>37</v>
      </c>
      <c r="S3787" t="s">
        <v>37</v>
      </c>
      <c r="T3787" t="s">
        <v>37</v>
      </c>
      <c r="U3787" t="s">
        <v>46</v>
      </c>
      <c r="V3787" t="s">
        <v>37</v>
      </c>
      <c r="W3787" t="s">
        <v>40</v>
      </c>
      <c r="X3787">
        <v>59.8</v>
      </c>
      <c r="Y3787">
        <v>1130.8499999999999</v>
      </c>
      <c r="Z3787">
        <v>0</v>
      </c>
      <c r="AA3787">
        <v>0</v>
      </c>
      <c r="AB3787">
        <v>157.69999999999999</v>
      </c>
      <c r="AC3787">
        <v>1288.55</v>
      </c>
      <c r="AD3787" t="s">
        <v>41</v>
      </c>
      <c r="AE3787" t="s">
        <v>42</v>
      </c>
      <c r="AF3787" t="s">
        <v>42</v>
      </c>
      <c r="AG3787">
        <f t="shared" si="118"/>
        <v>0</v>
      </c>
      <c r="AH3787" t="str" cm="1">
        <f t="array" ref="AH3787">_xlfn.IFS(
X3787&lt;=20, "&lt;20",
AND(X3787&gt;=20, X3787&lt;50), "20-50",
AND(X3787&gt;=50, X3787&lt;100), "50-100",
X3787&gt;=100, "&gt;100"
)</f>
        <v>50-100</v>
      </c>
      <c r="AI3787">
        <f t="shared" si="119"/>
        <v>0</v>
      </c>
      <c r="AJ3787" t="str" cm="1">
        <f t="array" ref="AJ3787">_xlfn.IFS(
C3787&lt;=20, "&lt;20",
AND(C3787&gt;=20, C3787&lt;35), "20-35",
AND(C3787&gt;=35, C3787&lt;50), "35-50",
C3787&gt;=50, "50-100"
)</f>
        <v>20-35</v>
      </c>
      <c r="AK3787" t="str" cm="1">
        <f t="array" ref="AK3787">_xlfn.IFS(
G3787&lt;6, "&lt;6",
AND(G3787&gt;=6, G3787&lt;12), "6-12",
AND(G3787&gt;=12, G3787&lt;18), "12-18",  AND(G3787&gt;=18, G3787&lt;24), "18-24", G3787&gt;=24, "24-36")</f>
        <v>6-12</v>
      </c>
    </row>
    <row r="3788" spans="1:37" x14ac:dyDescent="0.3">
      <c r="A3788" t="s">
        <v>3888</v>
      </c>
      <c r="B3788" t="s">
        <v>33</v>
      </c>
      <c r="C3788">
        <v>70</v>
      </c>
      <c r="D3788" t="s">
        <v>37</v>
      </c>
      <c r="E3788" t="s">
        <v>158</v>
      </c>
      <c r="F3788">
        <v>13</v>
      </c>
      <c r="G3788">
        <v>22</v>
      </c>
      <c r="H3788" t="s">
        <v>70</v>
      </c>
      <c r="I3788" t="s">
        <v>37</v>
      </c>
      <c r="J3788" t="s">
        <v>34</v>
      </c>
      <c r="K3788" t="s">
        <v>37</v>
      </c>
      <c r="L3788" t="s">
        <v>50</v>
      </c>
      <c r="M3788" t="s">
        <v>34</v>
      </c>
      <c r="N3788" t="s">
        <v>37</v>
      </c>
      <c r="O3788" t="s">
        <v>34</v>
      </c>
      <c r="P3788" t="s">
        <v>34</v>
      </c>
      <c r="Q3788" t="s">
        <v>37</v>
      </c>
      <c r="R3788" t="s">
        <v>37</v>
      </c>
      <c r="S3788" t="s">
        <v>37</v>
      </c>
      <c r="T3788" t="s">
        <v>34</v>
      </c>
      <c r="U3788" t="s">
        <v>46</v>
      </c>
      <c r="V3788" t="s">
        <v>37</v>
      </c>
      <c r="W3788" t="s">
        <v>51</v>
      </c>
      <c r="X3788">
        <v>94.55</v>
      </c>
      <c r="Y3788">
        <v>3851.45</v>
      </c>
      <c r="Z3788">
        <v>0</v>
      </c>
      <c r="AA3788">
        <v>40</v>
      </c>
      <c r="AB3788">
        <v>1904.86</v>
      </c>
      <c r="AC3788">
        <v>5796.31</v>
      </c>
      <c r="AD3788" t="s">
        <v>41</v>
      </c>
      <c r="AE3788" t="s">
        <v>42</v>
      </c>
      <c r="AF3788" t="s">
        <v>42</v>
      </c>
      <c r="AG3788">
        <f t="shared" si="118"/>
        <v>0</v>
      </c>
      <c r="AH3788" t="str" cm="1">
        <f t="array" ref="AH3788">_xlfn.IFS(
X3788&lt;=20, "&lt;20",
AND(X3788&gt;=20, X3788&lt;50), "20-50",
AND(X3788&gt;=50, X3788&lt;100), "50-100",
X3788&gt;=100, "&gt;100"
)</f>
        <v>50-100</v>
      </c>
      <c r="AI3788">
        <f t="shared" si="119"/>
        <v>0</v>
      </c>
      <c r="AJ3788" t="str" cm="1">
        <f t="array" ref="AJ3788">_xlfn.IFS(
C3788&lt;=20, "&lt;20",
AND(C3788&gt;=20, C3788&lt;35), "20-35",
AND(C3788&gt;=35, C3788&lt;50), "35-50",
C3788&gt;=50, "50-100"
)</f>
        <v>50-100</v>
      </c>
      <c r="AK3788" t="str" cm="1">
        <f t="array" ref="AK3788">_xlfn.IFS(
G3788&lt;6, "&lt;6",
AND(G3788&gt;=6, G3788&lt;12), "6-12",
AND(G3788&gt;=12, G3788&lt;18), "12-18",  AND(G3788&gt;=18, G3788&lt;24), "18-24", G3788&gt;=24, "24-36")</f>
        <v>18-24</v>
      </c>
    </row>
    <row r="3789" spans="1:37" x14ac:dyDescent="0.3">
      <c r="A3789" t="s">
        <v>3889</v>
      </c>
      <c r="B3789" t="s">
        <v>44</v>
      </c>
      <c r="C3789">
        <v>65</v>
      </c>
      <c r="D3789" t="s">
        <v>34</v>
      </c>
      <c r="E3789" t="s">
        <v>82</v>
      </c>
      <c r="F3789">
        <v>10</v>
      </c>
      <c r="G3789">
        <v>20</v>
      </c>
      <c r="H3789" t="s">
        <v>66</v>
      </c>
      <c r="I3789" t="s">
        <v>37</v>
      </c>
      <c r="J3789" t="s">
        <v>37</v>
      </c>
      <c r="K3789" t="s">
        <v>37</v>
      </c>
      <c r="L3789" t="s">
        <v>50</v>
      </c>
      <c r="M3789" t="s">
        <v>34</v>
      </c>
      <c r="N3789" t="s">
        <v>37</v>
      </c>
      <c r="O3789" t="s">
        <v>37</v>
      </c>
      <c r="P3789" t="s">
        <v>37</v>
      </c>
      <c r="Q3789" t="s">
        <v>37</v>
      </c>
      <c r="R3789" t="s">
        <v>37</v>
      </c>
      <c r="S3789" t="s">
        <v>34</v>
      </c>
      <c r="T3789" t="s">
        <v>37</v>
      </c>
      <c r="U3789" t="s">
        <v>67</v>
      </c>
      <c r="V3789" t="s">
        <v>37</v>
      </c>
      <c r="W3789" t="s">
        <v>51</v>
      </c>
      <c r="X3789">
        <v>108.4</v>
      </c>
      <c r="Y3789">
        <v>7318.2</v>
      </c>
      <c r="Z3789">
        <v>0</v>
      </c>
      <c r="AA3789">
        <v>0</v>
      </c>
      <c r="AB3789">
        <v>3372.72</v>
      </c>
      <c r="AC3789">
        <v>10690.92</v>
      </c>
      <c r="AD3789" t="s">
        <v>52</v>
      </c>
      <c r="AE3789" t="s">
        <v>104</v>
      </c>
      <c r="AF3789" t="s">
        <v>105</v>
      </c>
      <c r="AG3789">
        <f t="shared" si="118"/>
        <v>1</v>
      </c>
      <c r="AH3789" t="str" cm="1">
        <f t="array" ref="AH3789">_xlfn.IFS(
X3789&lt;=20, "&lt;20",
AND(X3789&gt;=20, X3789&lt;50), "20-50",
AND(X3789&gt;=50, X3789&lt;100), "50-100",
X3789&gt;=100, "&gt;100"
)</f>
        <v>&gt;100</v>
      </c>
      <c r="AI3789">
        <f t="shared" si="119"/>
        <v>0</v>
      </c>
      <c r="AJ3789" t="str" cm="1">
        <f t="array" ref="AJ3789">_xlfn.IFS(
C3789&lt;=20, "&lt;20",
AND(C3789&gt;=20, C3789&lt;35), "20-35",
AND(C3789&gt;=35, C3789&lt;50), "35-50",
C3789&gt;=50, "50-100"
)</f>
        <v>50-100</v>
      </c>
      <c r="AK3789" t="str" cm="1">
        <f t="array" ref="AK3789">_xlfn.IFS(
G3789&lt;6, "&lt;6",
AND(G3789&gt;=6, G3789&lt;12), "6-12",
AND(G3789&gt;=12, G3789&lt;18), "12-18",  AND(G3789&gt;=18, G3789&lt;24), "18-24", G3789&gt;=24, "24-36")</f>
        <v>18-24</v>
      </c>
    </row>
    <row r="3790" spans="1:37" x14ac:dyDescent="0.3">
      <c r="A3790" t="s">
        <v>3890</v>
      </c>
      <c r="B3790" t="s">
        <v>44</v>
      </c>
      <c r="C3790">
        <v>50</v>
      </c>
      <c r="D3790" t="s">
        <v>37</v>
      </c>
      <c r="E3790" t="s">
        <v>74</v>
      </c>
      <c r="F3790">
        <v>3</v>
      </c>
      <c r="G3790">
        <v>16</v>
      </c>
      <c r="H3790" t="s">
        <v>66</v>
      </c>
      <c r="I3790" t="s">
        <v>37</v>
      </c>
      <c r="J3790" t="s">
        <v>37</v>
      </c>
      <c r="K3790" t="s">
        <v>37</v>
      </c>
      <c r="L3790" t="s">
        <v>50</v>
      </c>
      <c r="M3790" t="s">
        <v>34</v>
      </c>
      <c r="N3790" t="s">
        <v>37</v>
      </c>
      <c r="O3790" t="s">
        <v>34</v>
      </c>
      <c r="P3790" t="s">
        <v>37</v>
      </c>
      <c r="Q3790" t="s">
        <v>37</v>
      </c>
      <c r="R3790" t="s">
        <v>37</v>
      </c>
      <c r="S3790" t="s">
        <v>37</v>
      </c>
      <c r="T3790" t="s">
        <v>37</v>
      </c>
      <c r="U3790" t="s">
        <v>39</v>
      </c>
      <c r="V3790" t="s">
        <v>37</v>
      </c>
      <c r="W3790" t="s">
        <v>51</v>
      </c>
      <c r="X3790">
        <v>105.2</v>
      </c>
      <c r="Y3790">
        <v>7386.05</v>
      </c>
      <c r="Z3790">
        <v>0</v>
      </c>
      <c r="AA3790">
        <v>0</v>
      </c>
      <c r="AB3790">
        <v>3075.33</v>
      </c>
      <c r="AC3790">
        <v>10461.379999999999</v>
      </c>
      <c r="AD3790" t="s">
        <v>41</v>
      </c>
      <c r="AE3790" t="s">
        <v>42</v>
      </c>
      <c r="AF3790" t="s">
        <v>42</v>
      </c>
      <c r="AG3790">
        <f t="shared" si="118"/>
        <v>0</v>
      </c>
      <c r="AH3790" t="str" cm="1">
        <f t="array" ref="AH3790">_xlfn.IFS(
X3790&lt;=20, "&lt;20",
AND(X3790&gt;=20, X3790&lt;50), "20-50",
AND(X3790&gt;=50, X3790&lt;100), "50-100",
X3790&gt;=100, "&gt;100"
)</f>
        <v>&gt;100</v>
      </c>
      <c r="AI3790">
        <f t="shared" si="119"/>
        <v>0</v>
      </c>
      <c r="AJ3790" t="str" cm="1">
        <f t="array" ref="AJ3790">_xlfn.IFS(
C3790&lt;=20, "&lt;20",
AND(C3790&gt;=20, C3790&lt;35), "20-35",
AND(C3790&gt;=35, C3790&lt;50), "35-50",
C3790&gt;=50, "50-100"
)</f>
        <v>50-100</v>
      </c>
      <c r="AK3790" t="str" cm="1">
        <f t="array" ref="AK3790">_xlfn.IFS(
G3790&lt;6, "&lt;6",
AND(G3790&gt;=6, G3790&lt;12), "6-12",
AND(G3790&gt;=12, G3790&lt;18), "12-18",  AND(G3790&gt;=18, G3790&lt;24), "18-24", G3790&gt;=24, "24-36")</f>
        <v>12-18</v>
      </c>
    </row>
    <row r="3791" spans="1:37" x14ac:dyDescent="0.3">
      <c r="A3791" t="s">
        <v>3891</v>
      </c>
      <c r="B3791" t="s">
        <v>33</v>
      </c>
      <c r="C3791">
        <v>36</v>
      </c>
      <c r="D3791" t="s">
        <v>34</v>
      </c>
      <c r="E3791" t="s">
        <v>48</v>
      </c>
      <c r="F3791">
        <v>3</v>
      </c>
      <c r="G3791">
        <v>25</v>
      </c>
      <c r="H3791" t="s">
        <v>36</v>
      </c>
      <c r="I3791" t="s">
        <v>37</v>
      </c>
      <c r="J3791" t="s">
        <v>34</v>
      </c>
      <c r="K3791" t="s">
        <v>37</v>
      </c>
      <c r="L3791" t="s">
        <v>50</v>
      </c>
      <c r="M3791" t="s">
        <v>34</v>
      </c>
      <c r="N3791" t="s">
        <v>34</v>
      </c>
      <c r="O3791" t="s">
        <v>34</v>
      </c>
      <c r="P3791" t="s">
        <v>34</v>
      </c>
      <c r="Q3791" t="s">
        <v>34</v>
      </c>
      <c r="R3791" t="s">
        <v>34</v>
      </c>
      <c r="S3791" t="s">
        <v>34</v>
      </c>
      <c r="T3791" t="s">
        <v>37</v>
      </c>
      <c r="U3791" t="s">
        <v>46</v>
      </c>
      <c r="V3791" t="s">
        <v>34</v>
      </c>
      <c r="W3791" t="s">
        <v>51</v>
      </c>
      <c r="X3791">
        <v>70.349999999999994</v>
      </c>
      <c r="Y3791">
        <v>139.25</v>
      </c>
      <c r="Z3791">
        <v>0</v>
      </c>
      <c r="AA3791">
        <v>0</v>
      </c>
      <c r="AB3791">
        <v>89.54</v>
      </c>
      <c r="AC3791">
        <v>228.79</v>
      </c>
      <c r="AD3791" t="s">
        <v>85</v>
      </c>
      <c r="AE3791" t="s">
        <v>42</v>
      </c>
      <c r="AF3791" t="s">
        <v>42</v>
      </c>
      <c r="AG3791">
        <f t="shared" si="118"/>
        <v>0</v>
      </c>
      <c r="AH3791" t="str" cm="1">
        <f t="array" ref="AH3791">_xlfn.IFS(
X3791&lt;=20, "&lt;20",
AND(X3791&gt;=20, X3791&lt;50), "20-50",
AND(X3791&gt;=50, X3791&lt;100), "50-100",
X3791&gt;=100, "&gt;100"
)</f>
        <v>50-100</v>
      </c>
      <c r="AI3791">
        <f t="shared" si="119"/>
        <v>1</v>
      </c>
      <c r="AJ3791" t="str" cm="1">
        <f t="array" ref="AJ3791">_xlfn.IFS(
C3791&lt;=20, "&lt;20",
AND(C3791&gt;=20, C3791&lt;35), "20-35",
AND(C3791&gt;=35, C3791&lt;50), "35-50",
C3791&gt;=50, "50-100"
)</f>
        <v>35-50</v>
      </c>
      <c r="AK3791" t="str" cm="1">
        <f t="array" ref="AK3791">_xlfn.IFS(
G3791&lt;6, "&lt;6",
AND(G3791&gt;=6, G3791&lt;12), "6-12",
AND(G3791&gt;=12, G3791&lt;18), "12-18",  AND(G3791&gt;=18, G3791&lt;24), "18-24", G3791&gt;=24, "24-36")</f>
        <v>24-36</v>
      </c>
    </row>
    <row r="3792" spans="1:37" x14ac:dyDescent="0.3">
      <c r="A3792" t="s">
        <v>3892</v>
      </c>
      <c r="B3792" t="s">
        <v>44</v>
      </c>
      <c r="C3792">
        <v>54</v>
      </c>
      <c r="D3792" t="s">
        <v>37</v>
      </c>
      <c r="E3792" t="s">
        <v>124</v>
      </c>
      <c r="F3792">
        <v>6</v>
      </c>
      <c r="G3792">
        <v>16</v>
      </c>
      <c r="H3792" t="s">
        <v>36</v>
      </c>
      <c r="I3792" t="s">
        <v>37</v>
      </c>
      <c r="J3792" t="s">
        <v>37</v>
      </c>
      <c r="K3792" t="s">
        <v>34</v>
      </c>
      <c r="L3792" t="s">
        <v>34</v>
      </c>
      <c r="M3792" t="s">
        <v>34</v>
      </c>
      <c r="N3792" t="s">
        <v>34</v>
      </c>
      <c r="O3792" t="s">
        <v>34</v>
      </c>
      <c r="P3792" t="s">
        <v>34</v>
      </c>
      <c r="Q3792" t="s">
        <v>34</v>
      </c>
      <c r="R3792" t="s">
        <v>34</v>
      </c>
      <c r="S3792" t="s">
        <v>34</v>
      </c>
      <c r="T3792" t="s">
        <v>34</v>
      </c>
      <c r="U3792" t="s">
        <v>46</v>
      </c>
      <c r="V3792" t="s">
        <v>34</v>
      </c>
      <c r="W3792" t="s">
        <v>51</v>
      </c>
      <c r="X3792">
        <v>24.25</v>
      </c>
      <c r="Y3792">
        <v>838.5</v>
      </c>
      <c r="Z3792">
        <v>0</v>
      </c>
      <c r="AA3792">
        <v>0</v>
      </c>
      <c r="AB3792">
        <v>329.01</v>
      </c>
      <c r="AC3792">
        <v>1167.51</v>
      </c>
      <c r="AD3792" t="s">
        <v>41</v>
      </c>
      <c r="AE3792" t="s">
        <v>42</v>
      </c>
      <c r="AF3792" t="s">
        <v>42</v>
      </c>
      <c r="AG3792">
        <f t="shared" si="118"/>
        <v>0</v>
      </c>
      <c r="AH3792" t="str" cm="1">
        <f t="array" ref="AH3792">_xlfn.IFS(
X3792&lt;=20, "&lt;20",
AND(X3792&gt;=20, X3792&lt;50), "20-50",
AND(X3792&gt;=50, X3792&lt;100), "50-100",
X3792&gt;=100, "&gt;100"
)</f>
        <v>20-50</v>
      </c>
      <c r="AI3792">
        <f t="shared" si="119"/>
        <v>0</v>
      </c>
      <c r="AJ3792" t="str" cm="1">
        <f t="array" ref="AJ3792">_xlfn.IFS(
C3792&lt;=20, "&lt;20",
AND(C3792&gt;=20, C3792&lt;35), "20-35",
AND(C3792&gt;=35, C3792&lt;50), "35-50",
C3792&gt;=50, "50-100"
)</f>
        <v>50-100</v>
      </c>
      <c r="AK3792" t="str" cm="1">
        <f t="array" ref="AK3792">_xlfn.IFS(
G3792&lt;6, "&lt;6",
AND(G3792&gt;=6, G3792&lt;12), "6-12",
AND(G3792&gt;=12, G3792&lt;18), "12-18",  AND(G3792&gt;=18, G3792&lt;24), "18-24", G3792&gt;=24, "24-36")</f>
        <v>12-18</v>
      </c>
    </row>
    <row r="3793" spans="1:37" x14ac:dyDescent="0.3">
      <c r="A3793" t="s">
        <v>3893</v>
      </c>
      <c r="B3793" t="s">
        <v>33</v>
      </c>
      <c r="C3793">
        <v>42</v>
      </c>
      <c r="D3793" t="s">
        <v>34</v>
      </c>
      <c r="E3793" t="s">
        <v>45</v>
      </c>
      <c r="F3793">
        <v>12</v>
      </c>
      <c r="G3793">
        <v>32</v>
      </c>
      <c r="H3793" t="s">
        <v>57</v>
      </c>
      <c r="I3793" t="s">
        <v>37</v>
      </c>
      <c r="J3793" t="s">
        <v>34</v>
      </c>
      <c r="K3793" t="s">
        <v>34</v>
      </c>
      <c r="L3793" t="s">
        <v>34</v>
      </c>
      <c r="M3793" t="s">
        <v>34</v>
      </c>
      <c r="N3793" t="s">
        <v>34</v>
      </c>
      <c r="O3793" t="s">
        <v>34</v>
      </c>
      <c r="P3793" t="s">
        <v>34</v>
      </c>
      <c r="Q3793" t="s">
        <v>34</v>
      </c>
      <c r="R3793" t="s">
        <v>34</v>
      </c>
      <c r="S3793" t="s">
        <v>34</v>
      </c>
      <c r="T3793" t="s">
        <v>34</v>
      </c>
      <c r="U3793" t="s">
        <v>67</v>
      </c>
      <c r="V3793" t="s">
        <v>34</v>
      </c>
      <c r="W3793" t="s">
        <v>40</v>
      </c>
      <c r="X3793">
        <v>19.7</v>
      </c>
      <c r="Y3793">
        <v>258.35000000000002</v>
      </c>
      <c r="Z3793">
        <v>0</v>
      </c>
      <c r="AA3793">
        <v>0</v>
      </c>
      <c r="AB3793">
        <v>56.52</v>
      </c>
      <c r="AC3793">
        <v>314.87</v>
      </c>
      <c r="AD3793" t="s">
        <v>41</v>
      </c>
      <c r="AE3793" t="s">
        <v>42</v>
      </c>
      <c r="AF3793" t="s">
        <v>42</v>
      </c>
      <c r="AG3793">
        <f t="shared" si="118"/>
        <v>0</v>
      </c>
      <c r="AH3793" t="str" cm="1">
        <f t="array" ref="AH3793">_xlfn.IFS(
X3793&lt;=20, "&lt;20",
AND(X3793&gt;=20, X3793&lt;50), "20-50",
AND(X3793&gt;=50, X3793&lt;100), "50-100",
X3793&gt;=100, "&gt;100"
)</f>
        <v>&lt;20</v>
      </c>
      <c r="AI3793">
        <f t="shared" si="119"/>
        <v>0</v>
      </c>
      <c r="AJ3793" t="str" cm="1">
        <f t="array" ref="AJ3793">_xlfn.IFS(
C3793&lt;=20, "&lt;20",
AND(C3793&gt;=20, C3793&lt;35), "20-35",
AND(C3793&gt;=35, C3793&lt;50), "35-50",
C3793&gt;=50, "50-100"
)</f>
        <v>35-50</v>
      </c>
      <c r="AK3793" t="str" cm="1">
        <f t="array" ref="AK3793">_xlfn.IFS(
G3793&lt;6, "&lt;6",
AND(G3793&gt;=6, G3793&lt;12), "6-12",
AND(G3793&gt;=12, G3793&lt;18), "12-18",  AND(G3793&gt;=18, G3793&lt;24), "18-24", G3793&gt;=24, "24-36")</f>
        <v>24-36</v>
      </c>
    </row>
    <row r="3794" spans="1:37" x14ac:dyDescent="0.3">
      <c r="A3794" t="s">
        <v>3894</v>
      </c>
      <c r="B3794" t="s">
        <v>33</v>
      </c>
      <c r="C3794">
        <v>49</v>
      </c>
      <c r="D3794" t="s">
        <v>34</v>
      </c>
      <c r="E3794" t="s">
        <v>82</v>
      </c>
      <c r="F3794">
        <v>9</v>
      </c>
      <c r="G3794">
        <v>24</v>
      </c>
      <c r="H3794" t="s">
        <v>36</v>
      </c>
      <c r="I3794" t="s">
        <v>37</v>
      </c>
      <c r="J3794" t="s">
        <v>37</v>
      </c>
      <c r="K3794" t="s">
        <v>37</v>
      </c>
      <c r="L3794" t="s">
        <v>50</v>
      </c>
      <c r="M3794" t="s">
        <v>34</v>
      </c>
      <c r="N3794" t="s">
        <v>34</v>
      </c>
      <c r="O3794" t="s">
        <v>37</v>
      </c>
      <c r="P3794" t="s">
        <v>34</v>
      </c>
      <c r="Q3794" t="s">
        <v>34</v>
      </c>
      <c r="R3794" t="s">
        <v>37</v>
      </c>
      <c r="S3794" t="s">
        <v>37</v>
      </c>
      <c r="T3794" t="s">
        <v>37</v>
      </c>
      <c r="U3794" t="s">
        <v>46</v>
      </c>
      <c r="V3794" t="s">
        <v>34</v>
      </c>
      <c r="W3794" t="s">
        <v>51</v>
      </c>
      <c r="X3794">
        <v>91.85</v>
      </c>
      <c r="Y3794">
        <v>257.05</v>
      </c>
      <c r="Z3794">
        <v>0</v>
      </c>
      <c r="AA3794">
        <v>0</v>
      </c>
      <c r="AB3794">
        <v>131.16</v>
      </c>
      <c r="AC3794">
        <v>388.21</v>
      </c>
      <c r="AD3794" t="s">
        <v>52</v>
      </c>
      <c r="AE3794" t="s">
        <v>104</v>
      </c>
      <c r="AF3794" t="s">
        <v>105</v>
      </c>
      <c r="AG3794">
        <f t="shared" si="118"/>
        <v>1</v>
      </c>
      <c r="AH3794" t="str" cm="1">
        <f t="array" ref="AH3794">_xlfn.IFS(
X3794&lt;=20, "&lt;20",
AND(X3794&gt;=20, X3794&lt;50), "20-50",
AND(X3794&gt;=50, X3794&lt;100), "50-100",
X3794&gt;=100, "&gt;100"
)</f>
        <v>50-100</v>
      </c>
      <c r="AI3794">
        <f t="shared" si="119"/>
        <v>0</v>
      </c>
      <c r="AJ3794" t="str" cm="1">
        <f t="array" ref="AJ3794">_xlfn.IFS(
C3794&lt;=20, "&lt;20",
AND(C3794&gt;=20, C3794&lt;35), "20-35",
AND(C3794&gt;=35, C3794&lt;50), "35-50",
C3794&gt;=50, "50-100"
)</f>
        <v>35-50</v>
      </c>
      <c r="AK3794" t="str" cm="1">
        <f t="array" ref="AK3794">_xlfn.IFS(
G3794&lt;6, "&lt;6",
AND(G3794&gt;=6, G3794&lt;12), "6-12",
AND(G3794&gt;=12, G3794&lt;18), "12-18",  AND(G3794&gt;=18, G3794&lt;24), "18-24", G3794&gt;=24, "24-36")</f>
        <v>24-36</v>
      </c>
    </row>
    <row r="3795" spans="1:37" x14ac:dyDescent="0.3">
      <c r="A3795" t="s">
        <v>3895</v>
      </c>
      <c r="B3795" t="s">
        <v>33</v>
      </c>
      <c r="C3795">
        <v>57</v>
      </c>
      <c r="D3795" t="s">
        <v>37</v>
      </c>
      <c r="E3795" t="s">
        <v>124</v>
      </c>
      <c r="F3795">
        <v>2</v>
      </c>
      <c r="G3795">
        <v>22</v>
      </c>
      <c r="H3795" t="s">
        <v>57</v>
      </c>
      <c r="I3795" t="s">
        <v>37</v>
      </c>
      <c r="J3795" t="s">
        <v>34</v>
      </c>
      <c r="K3795" t="s">
        <v>37</v>
      </c>
      <c r="L3795" t="s">
        <v>50</v>
      </c>
      <c r="M3795" t="s">
        <v>34</v>
      </c>
      <c r="N3795" t="s">
        <v>34</v>
      </c>
      <c r="O3795" t="s">
        <v>34</v>
      </c>
      <c r="P3795" t="s">
        <v>34</v>
      </c>
      <c r="Q3795" t="s">
        <v>37</v>
      </c>
      <c r="R3795" t="s">
        <v>34</v>
      </c>
      <c r="S3795" t="s">
        <v>34</v>
      </c>
      <c r="T3795" t="s">
        <v>34</v>
      </c>
      <c r="U3795" t="s">
        <v>46</v>
      </c>
      <c r="V3795" t="s">
        <v>37</v>
      </c>
      <c r="W3795" t="s">
        <v>51</v>
      </c>
      <c r="X3795">
        <v>79.5</v>
      </c>
      <c r="Y3795">
        <v>868.5</v>
      </c>
      <c r="Z3795">
        <v>0</v>
      </c>
      <c r="AA3795">
        <v>50</v>
      </c>
      <c r="AB3795">
        <v>146.63</v>
      </c>
      <c r="AC3795">
        <v>1065.1300000000001</v>
      </c>
      <c r="AD3795" t="s">
        <v>52</v>
      </c>
      <c r="AE3795" t="s">
        <v>53</v>
      </c>
      <c r="AF3795" t="s">
        <v>91</v>
      </c>
      <c r="AG3795">
        <f t="shared" si="118"/>
        <v>1</v>
      </c>
      <c r="AH3795" t="str" cm="1">
        <f t="array" ref="AH3795">_xlfn.IFS(
X3795&lt;=20, "&lt;20",
AND(X3795&gt;=20, X3795&lt;50), "20-50",
AND(X3795&gt;=50, X3795&lt;100), "50-100",
X3795&gt;=100, "&gt;100"
)</f>
        <v>50-100</v>
      </c>
      <c r="AI3795">
        <f t="shared" si="119"/>
        <v>0</v>
      </c>
      <c r="AJ3795" t="str" cm="1">
        <f t="array" ref="AJ3795">_xlfn.IFS(
C3795&lt;=20, "&lt;20",
AND(C3795&gt;=20, C3795&lt;35), "20-35",
AND(C3795&gt;=35, C3795&lt;50), "35-50",
C3795&gt;=50, "50-100"
)</f>
        <v>50-100</v>
      </c>
      <c r="AK3795" t="str" cm="1">
        <f t="array" ref="AK3795">_xlfn.IFS(
G3795&lt;6, "&lt;6",
AND(G3795&gt;=6, G3795&lt;12), "6-12",
AND(G3795&gt;=12, G3795&lt;18), "12-18",  AND(G3795&gt;=18, G3795&lt;24), "18-24", G3795&gt;=24, "24-36")</f>
        <v>18-24</v>
      </c>
    </row>
    <row r="3796" spans="1:37" x14ac:dyDescent="0.3">
      <c r="A3796" t="s">
        <v>3896</v>
      </c>
      <c r="B3796" t="s">
        <v>44</v>
      </c>
      <c r="C3796">
        <v>53</v>
      </c>
      <c r="D3796" t="s">
        <v>34</v>
      </c>
      <c r="E3796" t="s">
        <v>164</v>
      </c>
      <c r="F3796">
        <v>3</v>
      </c>
      <c r="G3796">
        <v>19</v>
      </c>
      <c r="H3796" t="s">
        <v>36</v>
      </c>
      <c r="I3796" t="s">
        <v>37</v>
      </c>
      <c r="J3796" t="s">
        <v>37</v>
      </c>
      <c r="K3796" t="s">
        <v>37</v>
      </c>
      <c r="L3796" t="s">
        <v>50</v>
      </c>
      <c r="M3796" t="s">
        <v>34</v>
      </c>
      <c r="N3796" t="s">
        <v>37</v>
      </c>
      <c r="O3796" t="s">
        <v>37</v>
      </c>
      <c r="P3796" t="s">
        <v>34</v>
      </c>
      <c r="Q3796" t="s">
        <v>34</v>
      </c>
      <c r="R3796" t="s">
        <v>37</v>
      </c>
      <c r="S3796" t="s">
        <v>37</v>
      </c>
      <c r="T3796" t="s">
        <v>34</v>
      </c>
      <c r="U3796" t="s">
        <v>39</v>
      </c>
      <c r="V3796" t="s">
        <v>37</v>
      </c>
      <c r="W3796" t="s">
        <v>51</v>
      </c>
      <c r="X3796">
        <v>94.3</v>
      </c>
      <c r="Y3796">
        <v>5610.15</v>
      </c>
      <c r="Z3796">
        <v>5.55</v>
      </c>
      <c r="AA3796">
        <v>150</v>
      </c>
      <c r="AB3796">
        <v>1240.04</v>
      </c>
      <c r="AC3796">
        <v>6994.64</v>
      </c>
      <c r="AD3796" t="s">
        <v>41</v>
      </c>
      <c r="AE3796" t="s">
        <v>42</v>
      </c>
      <c r="AF3796" t="s">
        <v>42</v>
      </c>
      <c r="AG3796">
        <f t="shared" si="118"/>
        <v>0</v>
      </c>
      <c r="AH3796" t="str" cm="1">
        <f t="array" ref="AH3796">_xlfn.IFS(
X3796&lt;=20, "&lt;20",
AND(X3796&gt;=20, X3796&lt;50), "20-50",
AND(X3796&gt;=50, X3796&lt;100), "50-100",
X3796&gt;=100, "&gt;100"
)</f>
        <v>50-100</v>
      </c>
      <c r="AI3796">
        <f t="shared" si="119"/>
        <v>0</v>
      </c>
      <c r="AJ3796" t="str" cm="1">
        <f t="array" ref="AJ3796">_xlfn.IFS(
C3796&lt;=20, "&lt;20",
AND(C3796&gt;=20, C3796&lt;35), "20-35",
AND(C3796&gt;=35, C3796&lt;50), "35-50",
C3796&gt;=50, "50-100"
)</f>
        <v>50-100</v>
      </c>
      <c r="AK3796" t="str" cm="1">
        <f t="array" ref="AK3796">_xlfn.IFS(
G3796&lt;6, "&lt;6",
AND(G3796&gt;=6, G3796&lt;12), "6-12",
AND(G3796&gt;=12, G3796&lt;18), "12-18",  AND(G3796&gt;=18, G3796&lt;24), "18-24", G3796&gt;=24, "24-36")</f>
        <v>18-24</v>
      </c>
    </row>
    <row r="3797" spans="1:37" x14ac:dyDescent="0.3">
      <c r="A3797" t="s">
        <v>3897</v>
      </c>
      <c r="B3797" t="s">
        <v>44</v>
      </c>
      <c r="C3797">
        <v>68</v>
      </c>
      <c r="D3797" t="s">
        <v>37</v>
      </c>
      <c r="E3797" t="s">
        <v>56</v>
      </c>
      <c r="F3797">
        <v>6</v>
      </c>
      <c r="G3797">
        <v>1</v>
      </c>
      <c r="H3797" t="s">
        <v>57</v>
      </c>
      <c r="I3797" t="s">
        <v>37</v>
      </c>
      <c r="J3797" t="s">
        <v>34</v>
      </c>
      <c r="K3797" t="s">
        <v>37</v>
      </c>
      <c r="L3797" t="s">
        <v>38</v>
      </c>
      <c r="M3797" t="s">
        <v>37</v>
      </c>
      <c r="N3797" t="s">
        <v>34</v>
      </c>
      <c r="O3797" t="s">
        <v>34</v>
      </c>
      <c r="P3797" t="s">
        <v>34</v>
      </c>
      <c r="Q3797" t="s">
        <v>34</v>
      </c>
      <c r="R3797" t="s">
        <v>34</v>
      </c>
      <c r="S3797" t="s">
        <v>34</v>
      </c>
      <c r="T3797" t="s">
        <v>37</v>
      </c>
      <c r="U3797" t="s">
        <v>46</v>
      </c>
      <c r="V3797" t="s">
        <v>37</v>
      </c>
      <c r="W3797" t="s">
        <v>51</v>
      </c>
      <c r="X3797">
        <v>49.8</v>
      </c>
      <c r="Y3797">
        <v>1049.05</v>
      </c>
      <c r="Z3797">
        <v>0</v>
      </c>
      <c r="AA3797">
        <v>0</v>
      </c>
      <c r="AB3797">
        <v>693.66</v>
      </c>
      <c r="AC3797">
        <v>1742.71</v>
      </c>
      <c r="AD3797" t="s">
        <v>41</v>
      </c>
      <c r="AE3797" t="s">
        <v>42</v>
      </c>
      <c r="AF3797" t="s">
        <v>42</v>
      </c>
      <c r="AG3797">
        <f t="shared" si="118"/>
        <v>0</v>
      </c>
      <c r="AH3797" t="str" cm="1">
        <f t="array" ref="AH3797">_xlfn.IFS(
X3797&lt;=20, "&lt;20",
AND(X3797&gt;=20, X3797&lt;50), "20-50",
AND(X3797&gt;=50, X3797&lt;100), "50-100",
X3797&gt;=100, "&gt;100"
)</f>
        <v>20-50</v>
      </c>
      <c r="AI3797">
        <f t="shared" si="119"/>
        <v>0</v>
      </c>
      <c r="AJ3797" t="str" cm="1">
        <f t="array" ref="AJ3797">_xlfn.IFS(
C3797&lt;=20, "&lt;20",
AND(C3797&gt;=20, C3797&lt;35), "20-35",
AND(C3797&gt;=35, C3797&lt;50), "35-50",
C3797&gt;=50, "50-100"
)</f>
        <v>50-100</v>
      </c>
      <c r="AK3797" t="str" cm="1">
        <f t="array" ref="AK3797">_xlfn.IFS(
G3797&lt;6, "&lt;6",
AND(G3797&gt;=6, G3797&lt;12), "6-12",
AND(G3797&gt;=12, G3797&lt;18), "12-18",  AND(G3797&gt;=18, G3797&lt;24), "18-24", G3797&gt;=24, "24-36")</f>
        <v>&lt;6</v>
      </c>
    </row>
    <row r="3798" spans="1:37" x14ac:dyDescent="0.3">
      <c r="A3798" t="s">
        <v>3898</v>
      </c>
      <c r="B3798" t="s">
        <v>33</v>
      </c>
      <c r="C3798">
        <v>61</v>
      </c>
      <c r="D3798" t="s">
        <v>37</v>
      </c>
      <c r="E3798" t="s">
        <v>45</v>
      </c>
      <c r="F3798">
        <v>4</v>
      </c>
      <c r="G3798">
        <v>1</v>
      </c>
      <c r="H3798" t="s">
        <v>70</v>
      </c>
      <c r="I3798" t="s">
        <v>37</v>
      </c>
      <c r="J3798" t="s">
        <v>37</v>
      </c>
      <c r="K3798" t="s">
        <v>37</v>
      </c>
      <c r="L3798" t="s">
        <v>50</v>
      </c>
      <c r="M3798" t="s">
        <v>37</v>
      </c>
      <c r="N3798" t="s">
        <v>37</v>
      </c>
      <c r="O3798" t="s">
        <v>34</v>
      </c>
      <c r="P3798" t="s">
        <v>37</v>
      </c>
      <c r="Q3798" t="s">
        <v>34</v>
      </c>
      <c r="R3798" t="s">
        <v>37</v>
      </c>
      <c r="S3798" t="s">
        <v>37</v>
      </c>
      <c r="T3798" t="s">
        <v>34</v>
      </c>
      <c r="U3798" t="s">
        <v>39</v>
      </c>
      <c r="V3798" t="s">
        <v>34</v>
      </c>
      <c r="W3798" t="s">
        <v>51</v>
      </c>
      <c r="X3798">
        <v>102</v>
      </c>
      <c r="Y3798">
        <v>6529.25</v>
      </c>
      <c r="Z3798">
        <v>0</v>
      </c>
      <c r="AA3798">
        <v>110</v>
      </c>
      <c r="AB3798">
        <v>500.96</v>
      </c>
      <c r="AC3798">
        <v>7140.21</v>
      </c>
      <c r="AD3798" t="s">
        <v>52</v>
      </c>
      <c r="AE3798" t="s">
        <v>100</v>
      </c>
      <c r="AF3798" t="s">
        <v>308</v>
      </c>
      <c r="AG3798">
        <f t="shared" si="118"/>
        <v>1</v>
      </c>
      <c r="AH3798" t="str" cm="1">
        <f t="array" ref="AH3798">_xlfn.IFS(
X3798&lt;=20, "&lt;20",
AND(X3798&gt;=20, X3798&lt;50), "20-50",
AND(X3798&gt;=50, X3798&lt;100), "50-100",
X3798&gt;=100, "&gt;100"
)</f>
        <v>&gt;100</v>
      </c>
      <c r="AI3798">
        <f t="shared" si="119"/>
        <v>0</v>
      </c>
      <c r="AJ3798" t="str" cm="1">
        <f t="array" ref="AJ3798">_xlfn.IFS(
C3798&lt;=20, "&lt;20",
AND(C3798&gt;=20, C3798&lt;35), "20-35",
AND(C3798&gt;=35, C3798&lt;50), "35-50",
C3798&gt;=50, "50-100"
)</f>
        <v>50-100</v>
      </c>
      <c r="AK3798" t="str" cm="1">
        <f t="array" ref="AK3798">_xlfn.IFS(
G3798&lt;6, "&lt;6",
AND(G3798&gt;=6, G3798&lt;12), "6-12",
AND(G3798&gt;=12, G3798&lt;18), "12-18",  AND(G3798&gt;=18, G3798&lt;24), "18-24", G3798&gt;=24, "24-36")</f>
        <v>&lt;6</v>
      </c>
    </row>
    <row r="3799" spans="1:37" x14ac:dyDescent="0.3">
      <c r="A3799" t="s">
        <v>3899</v>
      </c>
      <c r="B3799" t="s">
        <v>44</v>
      </c>
      <c r="C3799">
        <v>38</v>
      </c>
      <c r="D3799" t="s">
        <v>34</v>
      </c>
      <c r="E3799" t="s">
        <v>124</v>
      </c>
      <c r="F3799">
        <v>11</v>
      </c>
      <c r="G3799">
        <v>13</v>
      </c>
      <c r="H3799" t="s">
        <v>36</v>
      </c>
      <c r="I3799" t="s">
        <v>37</v>
      </c>
      <c r="J3799" t="s">
        <v>34</v>
      </c>
      <c r="K3799" t="s">
        <v>37</v>
      </c>
      <c r="L3799" t="s">
        <v>50</v>
      </c>
      <c r="M3799" t="s">
        <v>34</v>
      </c>
      <c r="N3799" t="s">
        <v>34</v>
      </c>
      <c r="O3799" t="s">
        <v>34</v>
      </c>
      <c r="P3799" t="s">
        <v>34</v>
      </c>
      <c r="Q3799" t="s">
        <v>37</v>
      </c>
      <c r="R3799" t="s">
        <v>34</v>
      </c>
      <c r="S3799" t="s">
        <v>34</v>
      </c>
      <c r="T3799" t="s">
        <v>37</v>
      </c>
      <c r="U3799" t="s">
        <v>46</v>
      </c>
      <c r="V3799" t="s">
        <v>37</v>
      </c>
      <c r="W3799" t="s">
        <v>51</v>
      </c>
      <c r="X3799">
        <v>81.099999999999994</v>
      </c>
      <c r="Y3799">
        <v>576.65</v>
      </c>
      <c r="Z3799">
        <v>0</v>
      </c>
      <c r="AA3799">
        <v>0</v>
      </c>
      <c r="AB3799">
        <v>81.06</v>
      </c>
      <c r="AC3799">
        <v>657.71</v>
      </c>
      <c r="AD3799" t="s">
        <v>52</v>
      </c>
      <c r="AE3799" t="s">
        <v>53</v>
      </c>
      <c r="AF3799" t="s">
        <v>91</v>
      </c>
      <c r="AG3799">
        <f t="shared" si="118"/>
        <v>1</v>
      </c>
      <c r="AH3799" t="str" cm="1">
        <f t="array" ref="AH3799">_xlfn.IFS(
X3799&lt;=20, "&lt;20",
AND(X3799&gt;=20, X3799&lt;50), "20-50",
AND(X3799&gt;=50, X3799&lt;100), "50-100",
X3799&gt;=100, "&gt;100"
)</f>
        <v>50-100</v>
      </c>
      <c r="AI3799">
        <f t="shared" si="119"/>
        <v>0</v>
      </c>
      <c r="AJ3799" t="str" cm="1">
        <f t="array" ref="AJ3799">_xlfn.IFS(
C3799&lt;=20, "&lt;20",
AND(C3799&gt;=20, C3799&lt;35), "20-35",
AND(C3799&gt;=35, C3799&lt;50), "35-50",
C3799&gt;=50, "50-100"
)</f>
        <v>35-50</v>
      </c>
      <c r="AK3799" t="str" cm="1">
        <f t="array" ref="AK3799">_xlfn.IFS(
G3799&lt;6, "&lt;6",
AND(G3799&gt;=6, G3799&lt;12), "6-12",
AND(G3799&gt;=12, G3799&lt;18), "12-18",  AND(G3799&gt;=18, G3799&lt;24), "18-24", G3799&gt;=24, "24-36")</f>
        <v>12-18</v>
      </c>
    </row>
    <row r="3800" spans="1:37" x14ac:dyDescent="0.3">
      <c r="A3800" t="s">
        <v>3900</v>
      </c>
      <c r="B3800" t="s">
        <v>44</v>
      </c>
      <c r="C3800">
        <v>70</v>
      </c>
      <c r="D3800" t="s">
        <v>34</v>
      </c>
      <c r="E3800" t="s">
        <v>74</v>
      </c>
      <c r="F3800">
        <v>4</v>
      </c>
      <c r="G3800">
        <v>31</v>
      </c>
      <c r="H3800" t="s">
        <v>70</v>
      </c>
      <c r="I3800" t="s">
        <v>37</v>
      </c>
      <c r="J3800" t="s">
        <v>37</v>
      </c>
      <c r="K3800" t="s">
        <v>37</v>
      </c>
      <c r="L3800" t="s">
        <v>72</v>
      </c>
      <c r="M3800" t="s">
        <v>34</v>
      </c>
      <c r="N3800" t="s">
        <v>34</v>
      </c>
      <c r="O3800" t="s">
        <v>37</v>
      </c>
      <c r="P3800" t="s">
        <v>34</v>
      </c>
      <c r="Q3800" t="s">
        <v>37</v>
      </c>
      <c r="R3800" t="s">
        <v>34</v>
      </c>
      <c r="S3800" t="s">
        <v>34</v>
      </c>
      <c r="T3800" t="s">
        <v>37</v>
      </c>
      <c r="U3800" t="s">
        <v>39</v>
      </c>
      <c r="V3800" t="s">
        <v>37</v>
      </c>
      <c r="W3800" t="s">
        <v>51</v>
      </c>
      <c r="X3800">
        <v>65.2</v>
      </c>
      <c r="Y3800">
        <v>3965.05</v>
      </c>
      <c r="Z3800">
        <v>0</v>
      </c>
      <c r="AA3800">
        <v>0</v>
      </c>
      <c r="AB3800">
        <v>2397.91</v>
      </c>
      <c r="AC3800">
        <v>6362.96</v>
      </c>
      <c r="AD3800" t="s">
        <v>41</v>
      </c>
      <c r="AE3800" t="s">
        <v>42</v>
      </c>
      <c r="AF3800" t="s">
        <v>42</v>
      </c>
      <c r="AG3800">
        <f t="shared" si="118"/>
        <v>0</v>
      </c>
      <c r="AH3800" t="str" cm="1">
        <f t="array" ref="AH3800">_xlfn.IFS(
X3800&lt;=20, "&lt;20",
AND(X3800&gt;=20, X3800&lt;50), "20-50",
AND(X3800&gt;=50, X3800&lt;100), "50-100",
X3800&gt;=100, "&gt;100"
)</f>
        <v>50-100</v>
      </c>
      <c r="AI3800">
        <f t="shared" si="119"/>
        <v>0</v>
      </c>
      <c r="AJ3800" t="str" cm="1">
        <f t="array" ref="AJ3800">_xlfn.IFS(
C3800&lt;=20, "&lt;20",
AND(C3800&gt;=20, C3800&lt;35), "20-35",
AND(C3800&gt;=35, C3800&lt;50), "35-50",
C3800&gt;=50, "50-100"
)</f>
        <v>50-100</v>
      </c>
      <c r="AK3800" t="str" cm="1">
        <f t="array" ref="AK3800">_xlfn.IFS(
G3800&lt;6, "&lt;6",
AND(G3800&gt;=6, G3800&lt;12), "6-12",
AND(G3800&gt;=12, G3800&lt;18), "12-18",  AND(G3800&gt;=18, G3800&lt;24), "18-24", G3800&gt;=24, "24-36")</f>
        <v>24-36</v>
      </c>
    </row>
    <row r="3801" spans="1:37" x14ac:dyDescent="0.3">
      <c r="A3801" t="s">
        <v>3901</v>
      </c>
      <c r="B3801" t="s">
        <v>33</v>
      </c>
      <c r="C3801">
        <v>52</v>
      </c>
      <c r="D3801" t="s">
        <v>37</v>
      </c>
      <c r="E3801" t="s">
        <v>114</v>
      </c>
      <c r="F3801">
        <v>6</v>
      </c>
      <c r="G3801">
        <v>26</v>
      </c>
      <c r="H3801" t="s">
        <v>36</v>
      </c>
      <c r="I3801" t="s">
        <v>37</v>
      </c>
      <c r="J3801" t="s">
        <v>34</v>
      </c>
      <c r="K3801" t="s">
        <v>37</v>
      </c>
      <c r="L3801" t="s">
        <v>38</v>
      </c>
      <c r="M3801" t="s">
        <v>37</v>
      </c>
      <c r="N3801" t="s">
        <v>34</v>
      </c>
      <c r="O3801" t="s">
        <v>34</v>
      </c>
      <c r="P3801" t="s">
        <v>37</v>
      </c>
      <c r="Q3801" t="s">
        <v>34</v>
      </c>
      <c r="R3801" t="s">
        <v>34</v>
      </c>
      <c r="S3801" t="s">
        <v>34</v>
      </c>
      <c r="T3801" t="s">
        <v>37</v>
      </c>
      <c r="U3801" t="s">
        <v>46</v>
      </c>
      <c r="V3801" t="s">
        <v>34</v>
      </c>
      <c r="W3801" t="s">
        <v>40</v>
      </c>
      <c r="X3801">
        <v>53.45</v>
      </c>
      <c r="Y3801">
        <v>1461.45</v>
      </c>
      <c r="Z3801">
        <v>0</v>
      </c>
      <c r="AA3801">
        <v>0</v>
      </c>
      <c r="AB3801">
        <v>407.43</v>
      </c>
      <c r="AC3801">
        <v>1868.88</v>
      </c>
      <c r="AD3801" t="s">
        <v>41</v>
      </c>
      <c r="AE3801" t="s">
        <v>42</v>
      </c>
      <c r="AF3801" t="s">
        <v>42</v>
      </c>
      <c r="AG3801">
        <f t="shared" si="118"/>
        <v>0</v>
      </c>
      <c r="AH3801" t="str" cm="1">
        <f t="array" ref="AH3801">_xlfn.IFS(
X3801&lt;=20, "&lt;20",
AND(X3801&gt;=20, X3801&lt;50), "20-50",
AND(X3801&gt;=50, X3801&lt;100), "50-100",
X3801&gt;=100, "&gt;100"
)</f>
        <v>50-100</v>
      </c>
      <c r="AI3801">
        <f t="shared" si="119"/>
        <v>0</v>
      </c>
      <c r="AJ3801" t="str" cm="1">
        <f t="array" ref="AJ3801">_xlfn.IFS(
C3801&lt;=20, "&lt;20",
AND(C3801&gt;=20, C3801&lt;35), "20-35",
AND(C3801&gt;=35, C3801&lt;50), "35-50",
C3801&gt;=50, "50-100"
)</f>
        <v>50-100</v>
      </c>
      <c r="AK3801" t="str" cm="1">
        <f t="array" ref="AK3801">_xlfn.IFS(
G3801&lt;6, "&lt;6",
AND(G3801&gt;=6, G3801&lt;12), "6-12",
AND(G3801&gt;=12, G3801&lt;18), "12-18",  AND(G3801&gt;=18, G3801&lt;24), "18-24", G3801&gt;=24, "24-36")</f>
        <v>24-36</v>
      </c>
    </row>
    <row r="3802" spans="1:37" x14ac:dyDescent="0.3">
      <c r="A3802" t="s">
        <v>3902</v>
      </c>
      <c r="B3802" t="s">
        <v>44</v>
      </c>
      <c r="C3802">
        <v>18</v>
      </c>
      <c r="D3802" t="s">
        <v>34</v>
      </c>
      <c r="E3802" t="s">
        <v>130</v>
      </c>
      <c r="F3802">
        <v>13</v>
      </c>
      <c r="G3802">
        <v>3</v>
      </c>
      <c r="H3802" t="s">
        <v>70</v>
      </c>
      <c r="I3802" t="s">
        <v>37</v>
      </c>
      <c r="J3802" t="s">
        <v>34</v>
      </c>
      <c r="K3802" t="s">
        <v>37</v>
      </c>
      <c r="L3802" t="s">
        <v>50</v>
      </c>
      <c r="M3802" t="s">
        <v>34</v>
      </c>
      <c r="N3802" t="s">
        <v>37</v>
      </c>
      <c r="O3802" t="s">
        <v>37</v>
      </c>
      <c r="P3802" t="s">
        <v>34</v>
      </c>
      <c r="Q3802" t="s">
        <v>37</v>
      </c>
      <c r="R3802" t="s">
        <v>37</v>
      </c>
      <c r="S3802" t="s">
        <v>37</v>
      </c>
      <c r="T3802" t="s">
        <v>37</v>
      </c>
      <c r="U3802" t="s">
        <v>39</v>
      </c>
      <c r="V3802" t="s">
        <v>37</v>
      </c>
      <c r="W3802" t="s">
        <v>143</v>
      </c>
      <c r="X3802">
        <v>100.3</v>
      </c>
      <c r="Y3802">
        <v>5200.8</v>
      </c>
      <c r="Z3802">
        <v>0</v>
      </c>
      <c r="AA3802">
        <v>0</v>
      </c>
      <c r="AB3802">
        <v>441.49</v>
      </c>
      <c r="AC3802">
        <v>5642.29</v>
      </c>
      <c r="AD3802" t="s">
        <v>41</v>
      </c>
      <c r="AE3802" t="s">
        <v>42</v>
      </c>
      <c r="AF3802" t="s">
        <v>42</v>
      </c>
      <c r="AG3802">
        <f t="shared" si="118"/>
        <v>0</v>
      </c>
      <c r="AH3802" t="str" cm="1">
        <f t="array" ref="AH3802">_xlfn.IFS(
X3802&lt;=20, "&lt;20",
AND(X3802&gt;=20, X3802&lt;50), "20-50",
AND(X3802&gt;=50, X3802&lt;100), "50-100",
X3802&gt;=100, "&gt;100"
)</f>
        <v>&gt;100</v>
      </c>
      <c r="AI3802">
        <f t="shared" si="119"/>
        <v>0</v>
      </c>
      <c r="AJ3802" t="str" cm="1">
        <f t="array" ref="AJ3802">_xlfn.IFS(
C3802&lt;=20, "&lt;20",
AND(C3802&gt;=20, C3802&lt;35), "20-35",
AND(C3802&gt;=35, C3802&lt;50), "35-50",
C3802&gt;=50, "50-100"
)</f>
        <v>&lt;20</v>
      </c>
      <c r="AK3802" t="str" cm="1">
        <f t="array" ref="AK3802">_xlfn.IFS(
G3802&lt;6, "&lt;6",
AND(G3802&gt;=6, G3802&lt;12), "6-12",
AND(G3802&gt;=12, G3802&lt;18), "12-18",  AND(G3802&gt;=18, G3802&lt;24), "18-24", G3802&gt;=24, "24-36")</f>
        <v>&lt;6</v>
      </c>
    </row>
    <row r="3803" spans="1:37" x14ac:dyDescent="0.3">
      <c r="A3803" t="s">
        <v>3903</v>
      </c>
      <c r="B3803" t="s">
        <v>44</v>
      </c>
      <c r="C3803">
        <v>44</v>
      </c>
      <c r="D3803" t="s">
        <v>34</v>
      </c>
      <c r="E3803" t="s">
        <v>109</v>
      </c>
      <c r="F3803">
        <v>3</v>
      </c>
      <c r="G3803">
        <v>33</v>
      </c>
      <c r="H3803" t="s">
        <v>57</v>
      </c>
      <c r="I3803" t="s">
        <v>37</v>
      </c>
      <c r="J3803" t="s">
        <v>37</v>
      </c>
      <c r="K3803" t="s">
        <v>37</v>
      </c>
      <c r="L3803" t="s">
        <v>72</v>
      </c>
      <c r="M3803" t="s">
        <v>37</v>
      </c>
      <c r="N3803" t="s">
        <v>37</v>
      </c>
      <c r="O3803" t="s">
        <v>34</v>
      </c>
      <c r="P3803" t="s">
        <v>37</v>
      </c>
      <c r="Q3803" t="s">
        <v>37</v>
      </c>
      <c r="R3803" t="s">
        <v>34</v>
      </c>
      <c r="S3803" t="s">
        <v>34</v>
      </c>
      <c r="T3803" t="s">
        <v>37</v>
      </c>
      <c r="U3803" t="s">
        <v>46</v>
      </c>
      <c r="V3803" t="s">
        <v>37</v>
      </c>
      <c r="W3803" t="s">
        <v>40</v>
      </c>
      <c r="X3803">
        <v>75.900000000000006</v>
      </c>
      <c r="Y3803">
        <v>1375.6</v>
      </c>
      <c r="Z3803">
        <v>0</v>
      </c>
      <c r="AA3803">
        <v>0</v>
      </c>
      <c r="AB3803">
        <v>152.38</v>
      </c>
      <c r="AC3803">
        <v>1527.98</v>
      </c>
      <c r="AD3803" t="s">
        <v>41</v>
      </c>
      <c r="AE3803" t="s">
        <v>42</v>
      </c>
      <c r="AF3803" t="s">
        <v>42</v>
      </c>
      <c r="AG3803">
        <f t="shared" si="118"/>
        <v>0</v>
      </c>
      <c r="AH3803" t="str" cm="1">
        <f t="array" ref="AH3803">_xlfn.IFS(
X3803&lt;=20, "&lt;20",
AND(X3803&gt;=20, X3803&lt;50), "20-50",
AND(X3803&gt;=50, X3803&lt;100), "50-100",
X3803&gt;=100, "&gt;100"
)</f>
        <v>50-100</v>
      </c>
      <c r="AI3803">
        <f t="shared" si="119"/>
        <v>0</v>
      </c>
      <c r="AJ3803" t="str" cm="1">
        <f t="array" ref="AJ3803">_xlfn.IFS(
C3803&lt;=20, "&lt;20",
AND(C3803&gt;=20, C3803&lt;35), "20-35",
AND(C3803&gt;=35, C3803&lt;50), "35-50",
C3803&gt;=50, "50-100"
)</f>
        <v>35-50</v>
      </c>
      <c r="AK3803" t="str" cm="1">
        <f t="array" ref="AK3803">_xlfn.IFS(
G3803&lt;6, "&lt;6",
AND(G3803&gt;=6, G3803&lt;12), "6-12",
AND(G3803&gt;=12, G3803&lt;18), "12-18",  AND(G3803&gt;=18, G3803&lt;24), "18-24", G3803&gt;=24, "24-36")</f>
        <v>24-36</v>
      </c>
    </row>
    <row r="3804" spans="1:37" x14ac:dyDescent="0.3">
      <c r="A3804" t="s">
        <v>3904</v>
      </c>
      <c r="B3804" t="s">
        <v>44</v>
      </c>
      <c r="C3804">
        <v>32</v>
      </c>
      <c r="D3804" t="s">
        <v>34</v>
      </c>
      <c r="E3804" t="s">
        <v>103</v>
      </c>
      <c r="F3804">
        <v>3</v>
      </c>
      <c r="G3804">
        <v>19</v>
      </c>
      <c r="H3804" t="s">
        <v>57</v>
      </c>
      <c r="I3804" t="s">
        <v>37</v>
      </c>
      <c r="J3804" t="s">
        <v>37</v>
      </c>
      <c r="K3804" t="s">
        <v>37</v>
      </c>
      <c r="L3804" t="s">
        <v>50</v>
      </c>
      <c r="M3804" t="s">
        <v>34</v>
      </c>
      <c r="N3804" t="s">
        <v>34</v>
      </c>
      <c r="O3804" t="s">
        <v>37</v>
      </c>
      <c r="P3804" t="s">
        <v>37</v>
      </c>
      <c r="Q3804" t="s">
        <v>37</v>
      </c>
      <c r="R3804" t="s">
        <v>37</v>
      </c>
      <c r="S3804" t="s">
        <v>37</v>
      </c>
      <c r="T3804" t="s">
        <v>37</v>
      </c>
      <c r="U3804" t="s">
        <v>46</v>
      </c>
      <c r="V3804" t="s">
        <v>34</v>
      </c>
      <c r="W3804" t="s">
        <v>51</v>
      </c>
      <c r="X3804">
        <v>103.3</v>
      </c>
      <c r="Y3804">
        <v>2012.7</v>
      </c>
      <c r="Z3804">
        <v>0</v>
      </c>
      <c r="AA3804">
        <v>0</v>
      </c>
      <c r="AB3804">
        <v>532.76</v>
      </c>
      <c r="AC3804">
        <v>2545.46</v>
      </c>
      <c r="AD3804" t="s">
        <v>52</v>
      </c>
      <c r="AE3804" t="s">
        <v>100</v>
      </c>
      <c r="AF3804" t="s">
        <v>178</v>
      </c>
      <c r="AG3804">
        <f t="shared" si="118"/>
        <v>1</v>
      </c>
      <c r="AH3804" t="str" cm="1">
        <f t="array" ref="AH3804">_xlfn.IFS(
X3804&lt;=20, "&lt;20",
AND(X3804&gt;=20, X3804&lt;50), "20-50",
AND(X3804&gt;=50, X3804&lt;100), "50-100",
X3804&gt;=100, "&gt;100"
)</f>
        <v>&gt;100</v>
      </c>
      <c r="AI3804">
        <f t="shared" si="119"/>
        <v>0</v>
      </c>
      <c r="AJ3804" t="str" cm="1">
        <f t="array" ref="AJ3804">_xlfn.IFS(
C3804&lt;=20, "&lt;20",
AND(C3804&gt;=20, C3804&lt;35), "20-35",
AND(C3804&gt;=35, C3804&lt;50), "35-50",
C3804&gt;=50, "50-100"
)</f>
        <v>20-35</v>
      </c>
      <c r="AK3804" t="str" cm="1">
        <f t="array" ref="AK3804">_xlfn.IFS(
G3804&lt;6, "&lt;6",
AND(G3804&gt;=6, G3804&lt;12), "6-12",
AND(G3804&gt;=12, G3804&lt;18), "12-18",  AND(G3804&gt;=18, G3804&lt;24), "18-24", G3804&gt;=24, "24-36")</f>
        <v>18-24</v>
      </c>
    </row>
    <row r="3805" spans="1:37" x14ac:dyDescent="0.3">
      <c r="A3805" t="s">
        <v>3905</v>
      </c>
      <c r="B3805" t="s">
        <v>33</v>
      </c>
      <c r="C3805">
        <v>60</v>
      </c>
      <c r="D3805" t="s">
        <v>34</v>
      </c>
      <c r="E3805" t="s">
        <v>114</v>
      </c>
      <c r="F3805">
        <v>4</v>
      </c>
      <c r="G3805">
        <v>13</v>
      </c>
      <c r="H3805" t="s">
        <v>36</v>
      </c>
      <c r="I3805" t="s">
        <v>37</v>
      </c>
      <c r="J3805" t="s">
        <v>37</v>
      </c>
      <c r="K3805" t="s">
        <v>34</v>
      </c>
      <c r="L3805" t="s">
        <v>34</v>
      </c>
      <c r="M3805" t="s">
        <v>34</v>
      </c>
      <c r="N3805" t="s">
        <v>34</v>
      </c>
      <c r="O3805" t="s">
        <v>34</v>
      </c>
      <c r="P3805" t="s">
        <v>34</v>
      </c>
      <c r="Q3805" t="s">
        <v>34</v>
      </c>
      <c r="R3805" t="s">
        <v>34</v>
      </c>
      <c r="S3805" t="s">
        <v>34</v>
      </c>
      <c r="T3805" t="s">
        <v>34</v>
      </c>
      <c r="U3805" t="s">
        <v>39</v>
      </c>
      <c r="V3805" t="s">
        <v>37</v>
      </c>
      <c r="W3805" t="s">
        <v>143</v>
      </c>
      <c r="X3805">
        <v>24.45</v>
      </c>
      <c r="Y3805">
        <v>1431.65</v>
      </c>
      <c r="Z3805">
        <v>0</v>
      </c>
      <c r="AA3805">
        <v>0</v>
      </c>
      <c r="AB3805">
        <v>1844.08</v>
      </c>
      <c r="AC3805">
        <v>3275.73</v>
      </c>
      <c r="AD3805" t="s">
        <v>41</v>
      </c>
      <c r="AE3805" t="s">
        <v>42</v>
      </c>
      <c r="AF3805" t="s">
        <v>42</v>
      </c>
      <c r="AG3805">
        <f t="shared" si="118"/>
        <v>0</v>
      </c>
      <c r="AH3805" t="str" cm="1">
        <f t="array" ref="AH3805">_xlfn.IFS(
X3805&lt;=20, "&lt;20",
AND(X3805&gt;=20, X3805&lt;50), "20-50",
AND(X3805&gt;=50, X3805&lt;100), "50-100",
X3805&gt;=100, "&gt;100"
)</f>
        <v>20-50</v>
      </c>
      <c r="AI3805">
        <f t="shared" si="119"/>
        <v>0</v>
      </c>
      <c r="AJ3805" t="str" cm="1">
        <f t="array" ref="AJ3805">_xlfn.IFS(
C3805&lt;=20, "&lt;20",
AND(C3805&gt;=20, C3805&lt;35), "20-35",
AND(C3805&gt;=35, C3805&lt;50), "35-50",
C3805&gt;=50, "50-100"
)</f>
        <v>50-100</v>
      </c>
      <c r="AK3805" t="str" cm="1">
        <f t="array" ref="AK3805">_xlfn.IFS(
G3805&lt;6, "&lt;6",
AND(G3805&gt;=6, G3805&lt;12), "6-12",
AND(G3805&gt;=12, G3805&lt;18), "12-18",  AND(G3805&gt;=18, G3805&lt;24), "18-24", G3805&gt;=24, "24-36")</f>
        <v>12-18</v>
      </c>
    </row>
    <row r="3806" spans="1:37" x14ac:dyDescent="0.3">
      <c r="A3806" t="s">
        <v>3906</v>
      </c>
      <c r="B3806" t="s">
        <v>33</v>
      </c>
      <c r="C3806">
        <v>76</v>
      </c>
      <c r="D3806" t="s">
        <v>37</v>
      </c>
      <c r="E3806" t="s">
        <v>74</v>
      </c>
      <c r="F3806">
        <v>13</v>
      </c>
      <c r="G3806">
        <v>36</v>
      </c>
      <c r="H3806" t="s">
        <v>66</v>
      </c>
      <c r="I3806" t="s">
        <v>37</v>
      </c>
      <c r="J3806" t="s">
        <v>37</v>
      </c>
      <c r="K3806" t="s">
        <v>37</v>
      </c>
      <c r="L3806" t="s">
        <v>50</v>
      </c>
      <c r="M3806" t="s">
        <v>37</v>
      </c>
      <c r="N3806" t="s">
        <v>37</v>
      </c>
      <c r="O3806" t="s">
        <v>37</v>
      </c>
      <c r="P3806" t="s">
        <v>37</v>
      </c>
      <c r="Q3806" t="s">
        <v>37</v>
      </c>
      <c r="R3806" t="s">
        <v>37</v>
      </c>
      <c r="S3806" t="s">
        <v>34</v>
      </c>
      <c r="T3806" t="s">
        <v>34</v>
      </c>
      <c r="U3806" t="s">
        <v>67</v>
      </c>
      <c r="V3806" t="s">
        <v>37</v>
      </c>
      <c r="W3806" t="s">
        <v>40</v>
      </c>
      <c r="X3806">
        <v>115.75</v>
      </c>
      <c r="Y3806">
        <v>8443.7000000000007</v>
      </c>
      <c r="Z3806">
        <v>0</v>
      </c>
      <c r="AA3806">
        <v>120</v>
      </c>
      <c r="AB3806">
        <v>3232.08</v>
      </c>
      <c r="AC3806">
        <v>11795.78</v>
      </c>
      <c r="AD3806" t="s">
        <v>41</v>
      </c>
      <c r="AE3806" t="s">
        <v>42</v>
      </c>
      <c r="AF3806" t="s">
        <v>42</v>
      </c>
      <c r="AG3806">
        <f t="shared" si="118"/>
        <v>0</v>
      </c>
      <c r="AH3806" t="str" cm="1">
        <f t="array" ref="AH3806">_xlfn.IFS(
X3806&lt;=20, "&lt;20",
AND(X3806&gt;=20, X3806&lt;50), "20-50",
AND(X3806&gt;=50, X3806&lt;100), "50-100",
X3806&gt;=100, "&gt;100"
)</f>
        <v>&gt;100</v>
      </c>
      <c r="AI3806">
        <f t="shared" si="119"/>
        <v>0</v>
      </c>
      <c r="AJ3806" t="str" cm="1">
        <f t="array" ref="AJ3806">_xlfn.IFS(
C3806&lt;=20, "&lt;20",
AND(C3806&gt;=20, C3806&lt;35), "20-35",
AND(C3806&gt;=35, C3806&lt;50), "35-50",
C3806&gt;=50, "50-100"
)</f>
        <v>50-100</v>
      </c>
      <c r="AK3806" t="str" cm="1">
        <f t="array" ref="AK3806">_xlfn.IFS(
G3806&lt;6, "&lt;6",
AND(G3806&gt;=6, G3806&lt;12), "6-12",
AND(G3806&gt;=12, G3806&lt;18), "12-18",  AND(G3806&gt;=18, G3806&lt;24), "18-24", G3806&gt;=24, "24-36")</f>
        <v>24-36</v>
      </c>
    </row>
    <row r="3807" spans="1:37" x14ac:dyDescent="0.3">
      <c r="A3807" t="s">
        <v>3907</v>
      </c>
      <c r="B3807" t="s">
        <v>33</v>
      </c>
      <c r="C3807">
        <v>26</v>
      </c>
      <c r="D3807" t="s">
        <v>34</v>
      </c>
      <c r="E3807" t="s">
        <v>103</v>
      </c>
      <c r="F3807">
        <v>8</v>
      </c>
      <c r="G3807">
        <v>19</v>
      </c>
      <c r="H3807" t="s">
        <v>57</v>
      </c>
      <c r="I3807" t="s">
        <v>37</v>
      </c>
      <c r="J3807" t="s">
        <v>37</v>
      </c>
      <c r="K3807" t="s">
        <v>37</v>
      </c>
      <c r="L3807" t="s">
        <v>50</v>
      </c>
      <c r="M3807" t="s">
        <v>34</v>
      </c>
      <c r="N3807" t="s">
        <v>37</v>
      </c>
      <c r="O3807" t="s">
        <v>34</v>
      </c>
      <c r="P3807" t="s">
        <v>34</v>
      </c>
      <c r="Q3807" t="s">
        <v>34</v>
      </c>
      <c r="R3807" t="s">
        <v>34</v>
      </c>
      <c r="S3807" t="s">
        <v>34</v>
      </c>
      <c r="T3807" t="s">
        <v>37</v>
      </c>
      <c r="U3807" t="s">
        <v>46</v>
      </c>
      <c r="V3807" t="s">
        <v>37</v>
      </c>
      <c r="W3807" t="s">
        <v>51</v>
      </c>
      <c r="X3807">
        <v>80.5</v>
      </c>
      <c r="Y3807">
        <v>1336.9</v>
      </c>
      <c r="Z3807">
        <v>0</v>
      </c>
      <c r="AA3807">
        <v>0</v>
      </c>
      <c r="AB3807">
        <v>794.07</v>
      </c>
      <c r="AC3807">
        <v>2130.9699999999998</v>
      </c>
      <c r="AD3807" t="s">
        <v>41</v>
      </c>
      <c r="AE3807" t="s">
        <v>42</v>
      </c>
      <c r="AF3807" t="s">
        <v>42</v>
      </c>
      <c r="AG3807">
        <f t="shared" si="118"/>
        <v>0</v>
      </c>
      <c r="AH3807" t="str" cm="1">
        <f t="array" ref="AH3807">_xlfn.IFS(
X3807&lt;=20, "&lt;20",
AND(X3807&gt;=20, X3807&lt;50), "20-50",
AND(X3807&gt;=50, X3807&lt;100), "50-100",
X3807&gt;=100, "&gt;100"
)</f>
        <v>50-100</v>
      </c>
      <c r="AI3807">
        <f t="shared" si="119"/>
        <v>0</v>
      </c>
      <c r="AJ3807" t="str" cm="1">
        <f t="array" ref="AJ3807">_xlfn.IFS(
C3807&lt;=20, "&lt;20",
AND(C3807&gt;=20, C3807&lt;35), "20-35",
AND(C3807&gt;=35, C3807&lt;50), "35-50",
C3807&gt;=50, "50-100"
)</f>
        <v>20-35</v>
      </c>
      <c r="AK3807" t="str" cm="1">
        <f t="array" ref="AK3807">_xlfn.IFS(
G3807&lt;6, "&lt;6",
AND(G3807&gt;=6, G3807&lt;12), "6-12",
AND(G3807&gt;=12, G3807&lt;18), "12-18",  AND(G3807&gt;=18, G3807&lt;24), "18-24", G3807&gt;=24, "24-36")</f>
        <v>18-24</v>
      </c>
    </row>
    <row r="3808" spans="1:37" x14ac:dyDescent="0.3">
      <c r="A3808" t="s">
        <v>3908</v>
      </c>
      <c r="B3808" t="s">
        <v>33</v>
      </c>
      <c r="C3808">
        <v>51</v>
      </c>
      <c r="D3808" t="s">
        <v>37</v>
      </c>
      <c r="E3808" t="s">
        <v>124</v>
      </c>
      <c r="F3808">
        <v>5</v>
      </c>
      <c r="G3808">
        <v>20</v>
      </c>
      <c r="H3808" t="s">
        <v>36</v>
      </c>
      <c r="I3808" t="s">
        <v>37</v>
      </c>
      <c r="J3808" t="s">
        <v>34</v>
      </c>
      <c r="K3808" t="s">
        <v>37</v>
      </c>
      <c r="L3808" t="s">
        <v>50</v>
      </c>
      <c r="M3808" t="s">
        <v>37</v>
      </c>
      <c r="N3808" t="s">
        <v>37</v>
      </c>
      <c r="O3808" t="s">
        <v>37</v>
      </c>
      <c r="P3808" t="s">
        <v>37</v>
      </c>
      <c r="Q3808" t="s">
        <v>37</v>
      </c>
      <c r="R3808" t="s">
        <v>34</v>
      </c>
      <c r="S3808" t="s">
        <v>34</v>
      </c>
      <c r="T3808" t="s">
        <v>37</v>
      </c>
      <c r="U3808" t="s">
        <v>67</v>
      </c>
      <c r="V3808" t="s">
        <v>37</v>
      </c>
      <c r="W3808" t="s">
        <v>40</v>
      </c>
      <c r="X3808">
        <v>101.1</v>
      </c>
      <c r="Y3808">
        <v>6994.8</v>
      </c>
      <c r="Z3808">
        <v>0</v>
      </c>
      <c r="AA3808">
        <v>0</v>
      </c>
      <c r="AB3808">
        <v>3476.9</v>
      </c>
      <c r="AC3808">
        <v>10471.700000000001</v>
      </c>
      <c r="AD3808" t="s">
        <v>41</v>
      </c>
      <c r="AE3808" t="s">
        <v>42</v>
      </c>
      <c r="AF3808" t="s">
        <v>42</v>
      </c>
      <c r="AG3808">
        <f t="shared" si="118"/>
        <v>0</v>
      </c>
      <c r="AH3808" t="str" cm="1">
        <f t="array" ref="AH3808">_xlfn.IFS(
X3808&lt;=20, "&lt;20",
AND(X3808&gt;=20, X3808&lt;50), "20-50",
AND(X3808&gt;=50, X3808&lt;100), "50-100",
X3808&gt;=100, "&gt;100"
)</f>
        <v>&gt;100</v>
      </c>
      <c r="AI3808">
        <f t="shared" si="119"/>
        <v>0</v>
      </c>
      <c r="AJ3808" t="str" cm="1">
        <f t="array" ref="AJ3808">_xlfn.IFS(
C3808&lt;=20, "&lt;20",
AND(C3808&gt;=20, C3808&lt;35), "20-35",
AND(C3808&gt;=35, C3808&lt;50), "35-50",
C3808&gt;=50, "50-100"
)</f>
        <v>50-100</v>
      </c>
      <c r="AK3808" t="str" cm="1">
        <f t="array" ref="AK3808">_xlfn.IFS(
G3808&lt;6, "&lt;6",
AND(G3808&gt;=6, G3808&lt;12), "6-12",
AND(G3808&gt;=12, G3808&lt;18), "12-18",  AND(G3808&gt;=18, G3808&lt;24), "18-24", G3808&gt;=24, "24-36")</f>
        <v>18-24</v>
      </c>
    </row>
    <row r="3809" spans="1:37" x14ac:dyDescent="0.3">
      <c r="A3809" t="s">
        <v>3909</v>
      </c>
      <c r="B3809" t="s">
        <v>44</v>
      </c>
      <c r="C3809">
        <v>73</v>
      </c>
      <c r="D3809" t="s">
        <v>34</v>
      </c>
      <c r="E3809" t="s">
        <v>69</v>
      </c>
      <c r="F3809">
        <v>1</v>
      </c>
      <c r="G3809">
        <v>19</v>
      </c>
      <c r="H3809" t="s">
        <v>36</v>
      </c>
      <c r="I3809" t="s">
        <v>34</v>
      </c>
      <c r="J3809" t="s">
        <v>34</v>
      </c>
      <c r="K3809" t="s">
        <v>37</v>
      </c>
      <c r="L3809" t="s">
        <v>72</v>
      </c>
      <c r="M3809" t="s">
        <v>37</v>
      </c>
      <c r="N3809" t="s">
        <v>37</v>
      </c>
      <c r="O3809" t="s">
        <v>37</v>
      </c>
      <c r="P3809" t="s">
        <v>37</v>
      </c>
      <c r="Q3809" t="s">
        <v>37</v>
      </c>
      <c r="R3809" t="s">
        <v>37</v>
      </c>
      <c r="S3809" t="s">
        <v>37</v>
      </c>
      <c r="T3809" t="s">
        <v>37</v>
      </c>
      <c r="U3809" t="s">
        <v>67</v>
      </c>
      <c r="V3809" t="s">
        <v>37</v>
      </c>
      <c r="W3809" t="s">
        <v>40</v>
      </c>
      <c r="X3809">
        <v>64.45</v>
      </c>
      <c r="Y3809">
        <v>4641.1000000000004</v>
      </c>
      <c r="Z3809">
        <v>0</v>
      </c>
      <c r="AA3809">
        <v>0</v>
      </c>
      <c r="AB3809">
        <v>0</v>
      </c>
      <c r="AC3809">
        <v>4641.1000000000004</v>
      </c>
      <c r="AD3809" t="s">
        <v>41</v>
      </c>
      <c r="AE3809" t="s">
        <v>42</v>
      </c>
      <c r="AF3809" t="s">
        <v>42</v>
      </c>
      <c r="AG3809">
        <f t="shared" si="118"/>
        <v>0</v>
      </c>
      <c r="AH3809" t="str" cm="1">
        <f t="array" ref="AH3809">_xlfn.IFS(
X3809&lt;=20, "&lt;20",
AND(X3809&gt;=20, X3809&lt;50), "20-50",
AND(X3809&gt;=50, X3809&lt;100), "50-100",
X3809&gt;=100, "&gt;100"
)</f>
        <v>50-100</v>
      </c>
      <c r="AI3809">
        <f t="shared" si="119"/>
        <v>0</v>
      </c>
      <c r="AJ3809" t="str" cm="1">
        <f t="array" ref="AJ3809">_xlfn.IFS(
C3809&lt;=20, "&lt;20",
AND(C3809&gt;=20, C3809&lt;35), "20-35",
AND(C3809&gt;=35, C3809&lt;50), "35-50",
C3809&gt;=50, "50-100"
)</f>
        <v>50-100</v>
      </c>
      <c r="AK3809" t="str" cm="1">
        <f t="array" ref="AK3809">_xlfn.IFS(
G3809&lt;6, "&lt;6",
AND(G3809&gt;=6, G3809&lt;12), "6-12",
AND(G3809&gt;=12, G3809&lt;18), "12-18",  AND(G3809&gt;=18, G3809&lt;24), "18-24", G3809&gt;=24, "24-36")</f>
        <v>18-24</v>
      </c>
    </row>
    <row r="3810" spans="1:37" x14ac:dyDescent="0.3">
      <c r="A3810" t="s">
        <v>3910</v>
      </c>
      <c r="B3810" t="s">
        <v>44</v>
      </c>
      <c r="C3810">
        <v>49</v>
      </c>
      <c r="D3810" t="s">
        <v>34</v>
      </c>
      <c r="E3810" t="s">
        <v>74</v>
      </c>
      <c r="F3810">
        <v>13</v>
      </c>
      <c r="G3810">
        <v>14</v>
      </c>
      <c r="H3810" t="s">
        <v>36</v>
      </c>
      <c r="I3810" t="s">
        <v>37</v>
      </c>
      <c r="J3810" t="s">
        <v>34</v>
      </c>
      <c r="K3810" t="s">
        <v>37</v>
      </c>
      <c r="L3810" t="s">
        <v>38</v>
      </c>
      <c r="M3810" t="s">
        <v>37</v>
      </c>
      <c r="N3810" t="s">
        <v>37</v>
      </c>
      <c r="O3810" t="s">
        <v>34</v>
      </c>
      <c r="P3810" t="s">
        <v>37</v>
      </c>
      <c r="Q3810" t="s">
        <v>37</v>
      </c>
      <c r="R3810" t="s">
        <v>37</v>
      </c>
      <c r="S3810" t="s">
        <v>37</v>
      </c>
      <c r="T3810" t="s">
        <v>37</v>
      </c>
      <c r="U3810" t="s">
        <v>67</v>
      </c>
      <c r="V3810" t="s">
        <v>34</v>
      </c>
      <c r="W3810" t="s">
        <v>51</v>
      </c>
      <c r="X3810">
        <v>80.650000000000006</v>
      </c>
      <c r="Y3810">
        <v>5542.55</v>
      </c>
      <c r="Z3810">
        <v>0</v>
      </c>
      <c r="AA3810">
        <v>0</v>
      </c>
      <c r="AB3810">
        <v>2784.84</v>
      </c>
      <c r="AC3810">
        <v>8327.39</v>
      </c>
      <c r="AD3810" t="s">
        <v>41</v>
      </c>
      <c r="AE3810" t="s">
        <v>42</v>
      </c>
      <c r="AF3810" t="s">
        <v>42</v>
      </c>
      <c r="AG3810">
        <f t="shared" si="118"/>
        <v>0</v>
      </c>
      <c r="AH3810" t="str" cm="1">
        <f t="array" ref="AH3810">_xlfn.IFS(
X3810&lt;=20, "&lt;20",
AND(X3810&gt;=20, X3810&lt;50), "20-50",
AND(X3810&gt;=50, X3810&lt;100), "50-100",
X3810&gt;=100, "&gt;100"
)</f>
        <v>50-100</v>
      </c>
      <c r="AI3810">
        <f t="shared" si="119"/>
        <v>0</v>
      </c>
      <c r="AJ3810" t="str" cm="1">
        <f t="array" ref="AJ3810">_xlfn.IFS(
C3810&lt;=20, "&lt;20",
AND(C3810&gt;=20, C3810&lt;35), "20-35",
AND(C3810&gt;=35, C3810&lt;50), "35-50",
C3810&gt;=50, "50-100"
)</f>
        <v>35-50</v>
      </c>
      <c r="AK3810" t="str" cm="1">
        <f t="array" ref="AK3810">_xlfn.IFS(
G3810&lt;6, "&lt;6",
AND(G3810&gt;=6, G3810&lt;12), "6-12",
AND(G3810&gt;=12, G3810&lt;18), "12-18",  AND(G3810&gt;=18, G3810&lt;24), "18-24", G3810&gt;=24, "24-36")</f>
        <v>12-18</v>
      </c>
    </row>
    <row r="3811" spans="1:37" x14ac:dyDescent="0.3">
      <c r="A3811" t="s">
        <v>3911</v>
      </c>
      <c r="B3811" t="s">
        <v>44</v>
      </c>
      <c r="C3811">
        <v>53</v>
      </c>
      <c r="D3811" t="s">
        <v>34</v>
      </c>
      <c r="E3811" t="s">
        <v>64</v>
      </c>
      <c r="F3811">
        <v>15</v>
      </c>
      <c r="G3811">
        <v>20</v>
      </c>
      <c r="H3811" t="s">
        <v>70</v>
      </c>
      <c r="I3811" t="s">
        <v>37</v>
      </c>
      <c r="J3811" t="s">
        <v>34</v>
      </c>
      <c r="K3811" t="s">
        <v>37</v>
      </c>
      <c r="L3811" t="s">
        <v>72</v>
      </c>
      <c r="M3811" t="s">
        <v>37</v>
      </c>
      <c r="N3811" t="s">
        <v>34</v>
      </c>
      <c r="O3811" t="s">
        <v>34</v>
      </c>
      <c r="P3811" t="s">
        <v>37</v>
      </c>
      <c r="Q3811" t="s">
        <v>37</v>
      </c>
      <c r="R3811" t="s">
        <v>37</v>
      </c>
      <c r="S3811" t="s">
        <v>37</v>
      </c>
      <c r="T3811" t="s">
        <v>37</v>
      </c>
      <c r="U3811" t="s">
        <v>67</v>
      </c>
      <c r="V3811" t="s">
        <v>37</v>
      </c>
      <c r="W3811" t="s">
        <v>51</v>
      </c>
      <c r="X3811">
        <v>74.8</v>
      </c>
      <c r="Y3811">
        <v>4820.1499999999996</v>
      </c>
      <c r="Z3811">
        <v>0</v>
      </c>
      <c r="AA3811">
        <v>0</v>
      </c>
      <c r="AB3811">
        <v>2630.55</v>
      </c>
      <c r="AC3811">
        <v>7450.7</v>
      </c>
      <c r="AD3811" t="s">
        <v>52</v>
      </c>
      <c r="AE3811" t="s">
        <v>58</v>
      </c>
      <c r="AF3811" t="s">
        <v>59</v>
      </c>
      <c r="AG3811">
        <f t="shared" si="118"/>
        <v>1</v>
      </c>
      <c r="AH3811" t="str" cm="1">
        <f t="array" ref="AH3811">_xlfn.IFS(
X3811&lt;=20, "&lt;20",
AND(X3811&gt;=20, X3811&lt;50), "20-50",
AND(X3811&gt;=50, X3811&lt;100), "50-100",
X3811&gt;=100, "&gt;100"
)</f>
        <v>50-100</v>
      </c>
      <c r="AI3811">
        <f t="shared" si="119"/>
        <v>0</v>
      </c>
      <c r="AJ3811" t="str" cm="1">
        <f t="array" ref="AJ3811">_xlfn.IFS(
C3811&lt;=20, "&lt;20",
AND(C3811&gt;=20, C3811&lt;35), "20-35",
AND(C3811&gt;=35, C3811&lt;50), "35-50",
C3811&gt;=50, "50-100"
)</f>
        <v>50-100</v>
      </c>
      <c r="AK3811" t="str" cm="1">
        <f t="array" ref="AK3811">_xlfn.IFS(
G3811&lt;6, "&lt;6",
AND(G3811&gt;=6, G3811&lt;12), "6-12",
AND(G3811&gt;=12, G3811&lt;18), "12-18",  AND(G3811&gt;=18, G3811&lt;24), "18-24", G3811&gt;=24, "24-36")</f>
        <v>18-24</v>
      </c>
    </row>
    <row r="3812" spans="1:37" x14ac:dyDescent="0.3">
      <c r="A3812" t="s">
        <v>3912</v>
      </c>
      <c r="B3812" t="s">
        <v>33</v>
      </c>
      <c r="C3812">
        <v>76</v>
      </c>
      <c r="D3812" t="s">
        <v>34</v>
      </c>
      <c r="E3812" t="s">
        <v>76</v>
      </c>
      <c r="F3812">
        <v>3</v>
      </c>
      <c r="G3812">
        <v>27</v>
      </c>
      <c r="H3812" t="s">
        <v>36</v>
      </c>
      <c r="I3812" t="s">
        <v>37</v>
      </c>
      <c r="J3812" t="s">
        <v>37</v>
      </c>
      <c r="K3812" t="s">
        <v>37</v>
      </c>
      <c r="L3812" t="s">
        <v>50</v>
      </c>
      <c r="M3812" t="s">
        <v>34</v>
      </c>
      <c r="N3812" t="s">
        <v>37</v>
      </c>
      <c r="O3812" t="s">
        <v>34</v>
      </c>
      <c r="P3812" t="s">
        <v>37</v>
      </c>
      <c r="Q3812" t="s">
        <v>37</v>
      </c>
      <c r="R3812" t="s">
        <v>34</v>
      </c>
      <c r="S3812" t="s">
        <v>34</v>
      </c>
      <c r="T3812" t="s">
        <v>37</v>
      </c>
      <c r="U3812" t="s">
        <v>39</v>
      </c>
      <c r="V3812" t="s">
        <v>37</v>
      </c>
      <c r="W3812" t="s">
        <v>51</v>
      </c>
      <c r="X3812">
        <v>94.3</v>
      </c>
      <c r="Y3812">
        <v>3953.15</v>
      </c>
      <c r="Z3812">
        <v>0</v>
      </c>
      <c r="AA3812">
        <v>0</v>
      </c>
      <c r="AB3812">
        <v>197.37</v>
      </c>
      <c r="AC3812">
        <v>4150.5200000000004</v>
      </c>
      <c r="AD3812" t="s">
        <v>41</v>
      </c>
      <c r="AE3812" t="s">
        <v>42</v>
      </c>
      <c r="AF3812" t="s">
        <v>42</v>
      </c>
      <c r="AG3812">
        <f t="shared" si="118"/>
        <v>0</v>
      </c>
      <c r="AH3812" t="str" cm="1">
        <f t="array" ref="AH3812">_xlfn.IFS(
X3812&lt;=20, "&lt;20",
AND(X3812&gt;=20, X3812&lt;50), "20-50",
AND(X3812&gt;=50, X3812&lt;100), "50-100",
X3812&gt;=100, "&gt;100"
)</f>
        <v>50-100</v>
      </c>
      <c r="AI3812">
        <f t="shared" si="119"/>
        <v>0</v>
      </c>
      <c r="AJ3812" t="str" cm="1">
        <f t="array" ref="AJ3812">_xlfn.IFS(
C3812&lt;=20, "&lt;20",
AND(C3812&gt;=20, C3812&lt;35), "20-35",
AND(C3812&gt;=35, C3812&lt;50), "35-50",
C3812&gt;=50, "50-100"
)</f>
        <v>50-100</v>
      </c>
      <c r="AK3812" t="str" cm="1">
        <f t="array" ref="AK3812">_xlfn.IFS(
G3812&lt;6, "&lt;6",
AND(G3812&gt;=6, G3812&lt;12), "6-12",
AND(G3812&gt;=12, G3812&lt;18), "12-18",  AND(G3812&gt;=18, G3812&lt;24), "18-24", G3812&gt;=24, "24-36")</f>
        <v>24-36</v>
      </c>
    </row>
    <row r="3813" spans="1:37" x14ac:dyDescent="0.3">
      <c r="A3813" t="s">
        <v>3913</v>
      </c>
      <c r="B3813" t="s">
        <v>44</v>
      </c>
      <c r="C3813">
        <v>39</v>
      </c>
      <c r="D3813" t="s">
        <v>34</v>
      </c>
      <c r="E3813" t="s">
        <v>56</v>
      </c>
      <c r="F3813">
        <v>2</v>
      </c>
      <c r="G3813">
        <v>31</v>
      </c>
      <c r="H3813" t="s">
        <v>70</v>
      </c>
      <c r="I3813" t="s">
        <v>37</v>
      </c>
      <c r="J3813" t="s">
        <v>34</v>
      </c>
      <c r="K3813" t="s">
        <v>34</v>
      </c>
      <c r="L3813" t="s">
        <v>34</v>
      </c>
      <c r="M3813" t="s">
        <v>34</v>
      </c>
      <c r="N3813" t="s">
        <v>34</v>
      </c>
      <c r="O3813" t="s">
        <v>34</v>
      </c>
      <c r="P3813" t="s">
        <v>34</v>
      </c>
      <c r="Q3813" t="s">
        <v>34</v>
      </c>
      <c r="R3813" t="s">
        <v>34</v>
      </c>
      <c r="S3813" t="s">
        <v>34</v>
      </c>
      <c r="T3813" t="s">
        <v>34</v>
      </c>
      <c r="U3813" t="s">
        <v>67</v>
      </c>
      <c r="V3813" t="s">
        <v>34</v>
      </c>
      <c r="W3813" t="s">
        <v>51</v>
      </c>
      <c r="X3813">
        <v>19.3</v>
      </c>
      <c r="Y3813">
        <v>772.4</v>
      </c>
      <c r="Z3813">
        <v>0</v>
      </c>
      <c r="AA3813">
        <v>0</v>
      </c>
      <c r="AB3813">
        <v>872.48</v>
      </c>
      <c r="AC3813">
        <v>1644.88</v>
      </c>
      <c r="AD3813" t="s">
        <v>41</v>
      </c>
      <c r="AE3813" t="s">
        <v>42</v>
      </c>
      <c r="AF3813" t="s">
        <v>42</v>
      </c>
      <c r="AG3813">
        <f t="shared" si="118"/>
        <v>0</v>
      </c>
      <c r="AH3813" t="str" cm="1">
        <f t="array" ref="AH3813">_xlfn.IFS(
X3813&lt;=20, "&lt;20",
AND(X3813&gt;=20, X3813&lt;50), "20-50",
AND(X3813&gt;=50, X3813&lt;100), "50-100",
X3813&gt;=100, "&gt;100"
)</f>
        <v>&lt;20</v>
      </c>
      <c r="AI3813">
        <f t="shared" si="119"/>
        <v>0</v>
      </c>
      <c r="AJ3813" t="str" cm="1">
        <f t="array" ref="AJ3813">_xlfn.IFS(
C3813&lt;=20, "&lt;20",
AND(C3813&gt;=20, C3813&lt;35), "20-35",
AND(C3813&gt;=35, C3813&lt;50), "35-50",
C3813&gt;=50, "50-100"
)</f>
        <v>35-50</v>
      </c>
      <c r="AK3813" t="str" cm="1">
        <f t="array" ref="AK3813">_xlfn.IFS(
G3813&lt;6, "&lt;6",
AND(G3813&gt;=6, G3813&lt;12), "6-12",
AND(G3813&gt;=12, G3813&lt;18), "12-18",  AND(G3813&gt;=18, G3813&lt;24), "18-24", G3813&gt;=24, "24-36")</f>
        <v>24-36</v>
      </c>
    </row>
    <row r="3814" spans="1:37" x14ac:dyDescent="0.3">
      <c r="A3814" t="s">
        <v>3914</v>
      </c>
      <c r="B3814" t="s">
        <v>44</v>
      </c>
      <c r="C3814">
        <v>60</v>
      </c>
      <c r="D3814" t="s">
        <v>34</v>
      </c>
      <c r="E3814" t="s">
        <v>56</v>
      </c>
      <c r="F3814">
        <v>13</v>
      </c>
      <c r="G3814">
        <v>11</v>
      </c>
      <c r="H3814" t="s">
        <v>36</v>
      </c>
      <c r="I3814" t="s">
        <v>37</v>
      </c>
      <c r="J3814" t="s">
        <v>34</v>
      </c>
      <c r="K3814" t="s">
        <v>34</v>
      </c>
      <c r="L3814" t="s">
        <v>34</v>
      </c>
      <c r="M3814" t="s">
        <v>34</v>
      </c>
      <c r="N3814" t="s">
        <v>34</v>
      </c>
      <c r="O3814" t="s">
        <v>34</v>
      </c>
      <c r="P3814" t="s">
        <v>34</v>
      </c>
      <c r="Q3814" t="s">
        <v>34</v>
      </c>
      <c r="R3814" t="s">
        <v>34</v>
      </c>
      <c r="S3814" t="s">
        <v>34</v>
      </c>
      <c r="T3814" t="s">
        <v>34</v>
      </c>
      <c r="U3814" t="s">
        <v>46</v>
      </c>
      <c r="V3814" t="s">
        <v>34</v>
      </c>
      <c r="W3814" t="s">
        <v>51</v>
      </c>
      <c r="X3814">
        <v>19.600000000000001</v>
      </c>
      <c r="Y3814">
        <v>851.2</v>
      </c>
      <c r="Z3814">
        <v>0</v>
      </c>
      <c r="AA3814">
        <v>0</v>
      </c>
      <c r="AB3814">
        <v>739.22</v>
      </c>
      <c r="AC3814">
        <v>1590.42</v>
      </c>
      <c r="AD3814" t="s">
        <v>41</v>
      </c>
      <c r="AE3814" t="s">
        <v>42</v>
      </c>
      <c r="AF3814" t="s">
        <v>42</v>
      </c>
      <c r="AG3814">
        <f t="shared" si="118"/>
        <v>0</v>
      </c>
      <c r="AH3814" t="str" cm="1">
        <f t="array" ref="AH3814">_xlfn.IFS(
X3814&lt;=20, "&lt;20",
AND(X3814&gt;=20, X3814&lt;50), "20-50",
AND(X3814&gt;=50, X3814&lt;100), "50-100",
X3814&gt;=100, "&gt;100"
)</f>
        <v>&lt;20</v>
      </c>
      <c r="AI3814">
        <f t="shared" si="119"/>
        <v>0</v>
      </c>
      <c r="AJ3814" t="str" cm="1">
        <f t="array" ref="AJ3814">_xlfn.IFS(
C3814&lt;=20, "&lt;20",
AND(C3814&gt;=20, C3814&lt;35), "20-35",
AND(C3814&gt;=35, C3814&lt;50), "35-50",
C3814&gt;=50, "50-100"
)</f>
        <v>50-100</v>
      </c>
      <c r="AK3814" t="str" cm="1">
        <f t="array" ref="AK3814">_xlfn.IFS(
G3814&lt;6, "&lt;6",
AND(G3814&gt;=6, G3814&lt;12), "6-12",
AND(G3814&gt;=12, G3814&lt;18), "12-18",  AND(G3814&gt;=18, G3814&lt;24), "18-24", G3814&gt;=24, "24-36")</f>
        <v>6-12</v>
      </c>
    </row>
    <row r="3815" spans="1:37" x14ac:dyDescent="0.3">
      <c r="A3815" t="s">
        <v>3915</v>
      </c>
      <c r="B3815" t="s">
        <v>44</v>
      </c>
      <c r="C3815">
        <v>49</v>
      </c>
      <c r="D3815" t="s">
        <v>34</v>
      </c>
      <c r="E3815" t="s">
        <v>87</v>
      </c>
      <c r="F3815">
        <v>5</v>
      </c>
      <c r="G3815">
        <v>32</v>
      </c>
      <c r="H3815" t="s">
        <v>36</v>
      </c>
      <c r="I3815" t="s">
        <v>37</v>
      </c>
      <c r="J3815" t="s">
        <v>37</v>
      </c>
      <c r="K3815" t="s">
        <v>37</v>
      </c>
      <c r="L3815" t="s">
        <v>38</v>
      </c>
      <c r="M3815" t="s">
        <v>37</v>
      </c>
      <c r="N3815" t="s">
        <v>37</v>
      </c>
      <c r="O3815" t="s">
        <v>34</v>
      </c>
      <c r="P3815" t="s">
        <v>34</v>
      </c>
      <c r="Q3815" t="s">
        <v>37</v>
      </c>
      <c r="R3815" t="s">
        <v>37</v>
      </c>
      <c r="S3815" t="s">
        <v>37</v>
      </c>
      <c r="T3815" t="s">
        <v>37</v>
      </c>
      <c r="U3815" t="s">
        <v>39</v>
      </c>
      <c r="V3815" t="s">
        <v>37</v>
      </c>
      <c r="W3815" t="s">
        <v>51</v>
      </c>
      <c r="X3815">
        <v>106</v>
      </c>
      <c r="Y3815">
        <v>6547.7</v>
      </c>
      <c r="Z3815">
        <v>0</v>
      </c>
      <c r="AA3815">
        <v>0</v>
      </c>
      <c r="AB3815">
        <v>2863.95</v>
      </c>
      <c r="AC3815">
        <v>9411.65</v>
      </c>
      <c r="AD3815" t="s">
        <v>52</v>
      </c>
      <c r="AE3815" t="s">
        <v>53</v>
      </c>
      <c r="AF3815" t="s">
        <v>155</v>
      </c>
      <c r="AG3815">
        <f t="shared" si="118"/>
        <v>1</v>
      </c>
      <c r="AH3815" t="str" cm="1">
        <f t="array" ref="AH3815">_xlfn.IFS(
X3815&lt;=20, "&lt;20",
AND(X3815&gt;=20, X3815&lt;50), "20-50",
AND(X3815&gt;=50, X3815&lt;100), "50-100",
X3815&gt;=100, "&gt;100"
)</f>
        <v>&gt;100</v>
      </c>
      <c r="AI3815">
        <f t="shared" si="119"/>
        <v>0</v>
      </c>
      <c r="AJ3815" t="str" cm="1">
        <f t="array" ref="AJ3815">_xlfn.IFS(
C3815&lt;=20, "&lt;20",
AND(C3815&gt;=20, C3815&lt;35), "20-35",
AND(C3815&gt;=35, C3815&lt;50), "35-50",
C3815&gt;=50, "50-100"
)</f>
        <v>35-50</v>
      </c>
      <c r="AK3815" t="str" cm="1">
        <f t="array" ref="AK3815">_xlfn.IFS(
G3815&lt;6, "&lt;6",
AND(G3815&gt;=6, G3815&lt;12), "6-12",
AND(G3815&gt;=12, G3815&lt;18), "12-18",  AND(G3815&gt;=18, G3815&lt;24), "18-24", G3815&gt;=24, "24-36")</f>
        <v>24-36</v>
      </c>
    </row>
    <row r="3816" spans="1:37" x14ac:dyDescent="0.3">
      <c r="A3816" t="s">
        <v>3916</v>
      </c>
      <c r="B3816" t="s">
        <v>44</v>
      </c>
      <c r="C3816">
        <v>56</v>
      </c>
      <c r="D3816" t="s">
        <v>37</v>
      </c>
      <c r="E3816" t="s">
        <v>109</v>
      </c>
      <c r="F3816">
        <v>15</v>
      </c>
      <c r="G3816">
        <v>34</v>
      </c>
      <c r="H3816" t="s">
        <v>36</v>
      </c>
      <c r="I3816" t="s">
        <v>37</v>
      </c>
      <c r="J3816" t="s">
        <v>34</v>
      </c>
      <c r="K3816" t="s">
        <v>34</v>
      </c>
      <c r="L3816" t="s">
        <v>34</v>
      </c>
      <c r="M3816" t="s">
        <v>34</v>
      </c>
      <c r="N3816" t="s">
        <v>34</v>
      </c>
      <c r="O3816" t="s">
        <v>34</v>
      </c>
      <c r="P3816" t="s">
        <v>34</v>
      </c>
      <c r="Q3816" t="s">
        <v>34</v>
      </c>
      <c r="R3816" t="s">
        <v>34</v>
      </c>
      <c r="S3816" t="s">
        <v>34</v>
      </c>
      <c r="T3816" t="s">
        <v>34</v>
      </c>
      <c r="U3816" t="s">
        <v>67</v>
      </c>
      <c r="V3816" t="s">
        <v>37</v>
      </c>
      <c r="W3816" t="s">
        <v>40</v>
      </c>
      <c r="X3816">
        <v>19.95</v>
      </c>
      <c r="Y3816">
        <v>373.5</v>
      </c>
      <c r="Z3816">
        <v>0</v>
      </c>
      <c r="AA3816">
        <v>0</v>
      </c>
      <c r="AB3816">
        <v>362.9</v>
      </c>
      <c r="AC3816">
        <v>736.4</v>
      </c>
      <c r="AD3816" t="s">
        <v>41</v>
      </c>
      <c r="AE3816" t="s">
        <v>42</v>
      </c>
      <c r="AF3816" t="s">
        <v>42</v>
      </c>
      <c r="AG3816">
        <f t="shared" si="118"/>
        <v>0</v>
      </c>
      <c r="AH3816" t="str" cm="1">
        <f t="array" ref="AH3816">_xlfn.IFS(
X3816&lt;=20, "&lt;20",
AND(X3816&gt;=20, X3816&lt;50), "20-50",
AND(X3816&gt;=50, X3816&lt;100), "50-100",
X3816&gt;=100, "&gt;100"
)</f>
        <v>&lt;20</v>
      </c>
      <c r="AI3816">
        <f t="shared" si="119"/>
        <v>0</v>
      </c>
      <c r="AJ3816" t="str" cm="1">
        <f t="array" ref="AJ3816">_xlfn.IFS(
C3816&lt;=20, "&lt;20",
AND(C3816&gt;=20, C3816&lt;35), "20-35",
AND(C3816&gt;=35, C3816&lt;50), "35-50",
C3816&gt;=50, "50-100"
)</f>
        <v>50-100</v>
      </c>
      <c r="AK3816" t="str" cm="1">
        <f t="array" ref="AK3816">_xlfn.IFS(
G3816&lt;6, "&lt;6",
AND(G3816&gt;=6, G3816&lt;12), "6-12",
AND(G3816&gt;=12, G3816&lt;18), "12-18",  AND(G3816&gt;=18, G3816&lt;24), "18-24", G3816&gt;=24, "24-36")</f>
        <v>24-36</v>
      </c>
    </row>
    <row r="3817" spans="1:37" x14ac:dyDescent="0.3">
      <c r="A3817" t="s">
        <v>3917</v>
      </c>
      <c r="B3817" t="s">
        <v>44</v>
      </c>
      <c r="C3817">
        <v>23</v>
      </c>
      <c r="D3817" t="s">
        <v>34</v>
      </c>
      <c r="E3817" t="s">
        <v>56</v>
      </c>
      <c r="F3817">
        <v>5</v>
      </c>
      <c r="G3817">
        <v>3</v>
      </c>
      <c r="H3817" t="s">
        <v>36</v>
      </c>
      <c r="I3817" t="s">
        <v>34</v>
      </c>
      <c r="J3817" t="s">
        <v>34</v>
      </c>
      <c r="K3817" t="s">
        <v>37</v>
      </c>
      <c r="L3817" t="s">
        <v>72</v>
      </c>
      <c r="M3817" t="s">
        <v>37</v>
      </c>
      <c r="N3817" t="s">
        <v>34</v>
      </c>
      <c r="O3817" t="s">
        <v>37</v>
      </c>
      <c r="P3817" t="s">
        <v>37</v>
      </c>
      <c r="Q3817" t="s">
        <v>34</v>
      </c>
      <c r="R3817" t="s">
        <v>34</v>
      </c>
      <c r="S3817" t="s">
        <v>34</v>
      </c>
      <c r="T3817" t="s">
        <v>37</v>
      </c>
      <c r="U3817" t="s">
        <v>67</v>
      </c>
      <c r="V3817" t="s">
        <v>34</v>
      </c>
      <c r="W3817" t="s">
        <v>40</v>
      </c>
      <c r="X3817">
        <v>38.9</v>
      </c>
      <c r="Y3817">
        <v>2719.2</v>
      </c>
      <c r="Z3817">
        <v>0</v>
      </c>
      <c r="AA3817">
        <v>0</v>
      </c>
      <c r="AB3817">
        <v>0</v>
      </c>
      <c r="AC3817">
        <v>2719.2</v>
      </c>
      <c r="AD3817" t="s">
        <v>41</v>
      </c>
      <c r="AE3817" t="s">
        <v>42</v>
      </c>
      <c r="AF3817" t="s">
        <v>42</v>
      </c>
      <c r="AG3817">
        <f t="shared" si="118"/>
        <v>0</v>
      </c>
      <c r="AH3817" t="str" cm="1">
        <f t="array" ref="AH3817">_xlfn.IFS(
X3817&lt;=20, "&lt;20",
AND(X3817&gt;=20, X3817&lt;50), "20-50",
AND(X3817&gt;=50, X3817&lt;100), "50-100",
X3817&gt;=100, "&gt;100"
)</f>
        <v>20-50</v>
      </c>
      <c r="AI3817">
        <f t="shared" si="119"/>
        <v>0</v>
      </c>
      <c r="AJ3817" t="str" cm="1">
        <f t="array" ref="AJ3817">_xlfn.IFS(
C3817&lt;=20, "&lt;20",
AND(C3817&gt;=20, C3817&lt;35), "20-35",
AND(C3817&gt;=35, C3817&lt;50), "35-50",
C3817&gt;=50, "50-100"
)</f>
        <v>20-35</v>
      </c>
      <c r="AK3817" t="str" cm="1">
        <f t="array" ref="AK3817">_xlfn.IFS(
G3817&lt;6, "&lt;6",
AND(G3817&gt;=6, G3817&lt;12), "6-12",
AND(G3817&gt;=12, G3817&lt;18), "12-18",  AND(G3817&gt;=18, G3817&lt;24), "18-24", G3817&gt;=24, "24-36")</f>
        <v>&lt;6</v>
      </c>
    </row>
    <row r="3818" spans="1:37" x14ac:dyDescent="0.3">
      <c r="A3818" t="s">
        <v>3918</v>
      </c>
      <c r="B3818" t="s">
        <v>44</v>
      </c>
      <c r="C3818">
        <v>50</v>
      </c>
      <c r="D3818" t="s">
        <v>37</v>
      </c>
      <c r="E3818" t="s">
        <v>124</v>
      </c>
      <c r="F3818">
        <v>0</v>
      </c>
      <c r="G3818">
        <v>18</v>
      </c>
      <c r="H3818" t="s">
        <v>70</v>
      </c>
      <c r="I3818" t="s">
        <v>37</v>
      </c>
      <c r="J3818" t="s">
        <v>37</v>
      </c>
      <c r="K3818" t="s">
        <v>37</v>
      </c>
      <c r="L3818" t="s">
        <v>50</v>
      </c>
      <c r="M3818" t="s">
        <v>34</v>
      </c>
      <c r="N3818" t="s">
        <v>37</v>
      </c>
      <c r="O3818" t="s">
        <v>37</v>
      </c>
      <c r="P3818" t="s">
        <v>34</v>
      </c>
      <c r="Q3818" t="s">
        <v>37</v>
      </c>
      <c r="R3818" t="s">
        <v>34</v>
      </c>
      <c r="S3818" t="s">
        <v>34</v>
      </c>
      <c r="T3818" t="s">
        <v>37</v>
      </c>
      <c r="U3818" t="s">
        <v>39</v>
      </c>
      <c r="V3818" t="s">
        <v>37</v>
      </c>
      <c r="W3818" t="s">
        <v>40</v>
      </c>
      <c r="X3818">
        <v>95.7</v>
      </c>
      <c r="Y3818">
        <v>4976.1499999999996</v>
      </c>
      <c r="Z3818">
        <v>0</v>
      </c>
      <c r="AA3818">
        <v>0</v>
      </c>
      <c r="AB3818">
        <v>424.32</v>
      </c>
      <c r="AC3818">
        <v>5400.47</v>
      </c>
      <c r="AD3818" t="s">
        <v>41</v>
      </c>
      <c r="AE3818" t="s">
        <v>42</v>
      </c>
      <c r="AF3818" t="s">
        <v>42</v>
      </c>
      <c r="AG3818">
        <f t="shared" si="118"/>
        <v>0</v>
      </c>
      <c r="AH3818" t="str" cm="1">
        <f t="array" ref="AH3818">_xlfn.IFS(
X3818&lt;=20, "&lt;20",
AND(X3818&gt;=20, X3818&lt;50), "20-50",
AND(X3818&gt;=50, X3818&lt;100), "50-100",
X3818&gt;=100, "&gt;100"
)</f>
        <v>50-100</v>
      </c>
      <c r="AI3818">
        <f t="shared" si="119"/>
        <v>0</v>
      </c>
      <c r="AJ3818" t="str" cm="1">
        <f t="array" ref="AJ3818">_xlfn.IFS(
C3818&lt;=20, "&lt;20",
AND(C3818&gt;=20, C3818&lt;35), "20-35",
AND(C3818&gt;=35, C3818&lt;50), "35-50",
C3818&gt;=50, "50-100"
)</f>
        <v>50-100</v>
      </c>
      <c r="AK3818" t="str" cm="1">
        <f t="array" ref="AK3818">_xlfn.IFS(
G3818&lt;6, "&lt;6",
AND(G3818&gt;=6, G3818&lt;12), "6-12",
AND(G3818&gt;=12, G3818&lt;18), "12-18",  AND(G3818&gt;=18, G3818&lt;24), "18-24", G3818&gt;=24, "24-36")</f>
        <v>18-24</v>
      </c>
    </row>
    <row r="3819" spans="1:37" x14ac:dyDescent="0.3">
      <c r="A3819" t="s">
        <v>3919</v>
      </c>
      <c r="B3819" t="s">
        <v>44</v>
      </c>
      <c r="C3819">
        <v>51</v>
      </c>
      <c r="D3819" t="s">
        <v>34</v>
      </c>
      <c r="E3819" t="s">
        <v>114</v>
      </c>
      <c r="F3819">
        <v>15</v>
      </c>
      <c r="G3819">
        <v>30</v>
      </c>
      <c r="H3819" t="s">
        <v>110</v>
      </c>
      <c r="I3819" t="s">
        <v>37</v>
      </c>
      <c r="J3819" t="s">
        <v>34</v>
      </c>
      <c r="K3819" t="s">
        <v>34</v>
      </c>
      <c r="L3819" t="s">
        <v>34</v>
      </c>
      <c r="M3819" t="s">
        <v>34</v>
      </c>
      <c r="N3819" t="s">
        <v>34</v>
      </c>
      <c r="O3819" t="s">
        <v>34</v>
      </c>
      <c r="P3819" t="s">
        <v>34</v>
      </c>
      <c r="Q3819" t="s">
        <v>34</v>
      </c>
      <c r="R3819" t="s">
        <v>34</v>
      </c>
      <c r="S3819" t="s">
        <v>34</v>
      </c>
      <c r="T3819" t="s">
        <v>34</v>
      </c>
      <c r="U3819" t="s">
        <v>39</v>
      </c>
      <c r="V3819" t="s">
        <v>34</v>
      </c>
      <c r="W3819" t="s">
        <v>40</v>
      </c>
      <c r="X3819">
        <v>20.100000000000001</v>
      </c>
      <c r="Y3819">
        <v>533.9</v>
      </c>
      <c r="Z3819">
        <v>0</v>
      </c>
      <c r="AA3819">
        <v>0</v>
      </c>
      <c r="AB3819">
        <v>859.2</v>
      </c>
      <c r="AC3819">
        <v>1393.1</v>
      </c>
      <c r="AD3819" t="s">
        <v>41</v>
      </c>
      <c r="AE3819" t="s">
        <v>42</v>
      </c>
      <c r="AF3819" t="s">
        <v>42</v>
      </c>
      <c r="AG3819">
        <f t="shared" si="118"/>
        <v>0</v>
      </c>
      <c r="AH3819" t="str" cm="1">
        <f t="array" ref="AH3819">_xlfn.IFS(
X3819&lt;=20, "&lt;20",
AND(X3819&gt;=20, X3819&lt;50), "20-50",
AND(X3819&gt;=50, X3819&lt;100), "50-100",
X3819&gt;=100, "&gt;100"
)</f>
        <v>20-50</v>
      </c>
      <c r="AI3819">
        <f t="shared" si="119"/>
        <v>0</v>
      </c>
      <c r="AJ3819" t="str" cm="1">
        <f t="array" ref="AJ3819">_xlfn.IFS(
C3819&lt;=20, "&lt;20",
AND(C3819&gt;=20, C3819&lt;35), "20-35",
AND(C3819&gt;=35, C3819&lt;50), "35-50",
C3819&gt;=50, "50-100"
)</f>
        <v>50-100</v>
      </c>
      <c r="AK3819" t="str" cm="1">
        <f t="array" ref="AK3819">_xlfn.IFS(
G3819&lt;6, "&lt;6",
AND(G3819&gt;=6, G3819&lt;12), "6-12",
AND(G3819&gt;=12, G3819&lt;18), "12-18",  AND(G3819&gt;=18, G3819&lt;24), "18-24", G3819&gt;=24, "24-36")</f>
        <v>24-36</v>
      </c>
    </row>
    <row r="3820" spans="1:37" x14ac:dyDescent="0.3">
      <c r="A3820" t="s">
        <v>3920</v>
      </c>
      <c r="B3820" t="s">
        <v>44</v>
      </c>
      <c r="C3820">
        <v>36</v>
      </c>
      <c r="D3820" t="s">
        <v>34</v>
      </c>
      <c r="E3820" t="s">
        <v>45</v>
      </c>
      <c r="F3820">
        <v>9</v>
      </c>
      <c r="G3820">
        <v>20</v>
      </c>
      <c r="H3820" t="s">
        <v>36</v>
      </c>
      <c r="I3820" t="s">
        <v>37</v>
      </c>
      <c r="J3820" t="s">
        <v>37</v>
      </c>
      <c r="K3820" t="s">
        <v>37</v>
      </c>
      <c r="L3820" t="s">
        <v>72</v>
      </c>
      <c r="M3820" t="s">
        <v>37</v>
      </c>
      <c r="N3820" t="s">
        <v>37</v>
      </c>
      <c r="O3820" t="s">
        <v>34</v>
      </c>
      <c r="P3820" t="s">
        <v>34</v>
      </c>
      <c r="Q3820" t="s">
        <v>34</v>
      </c>
      <c r="R3820" t="s">
        <v>34</v>
      </c>
      <c r="S3820" t="s">
        <v>34</v>
      </c>
      <c r="T3820" t="s">
        <v>37</v>
      </c>
      <c r="U3820" t="s">
        <v>46</v>
      </c>
      <c r="V3820" t="s">
        <v>37</v>
      </c>
      <c r="W3820" t="s">
        <v>40</v>
      </c>
      <c r="X3820">
        <v>60.9</v>
      </c>
      <c r="Y3820">
        <v>2033.85</v>
      </c>
      <c r="Z3820">
        <v>0</v>
      </c>
      <c r="AA3820">
        <v>0</v>
      </c>
      <c r="AB3820">
        <v>517.77</v>
      </c>
      <c r="AC3820">
        <v>2551.62</v>
      </c>
      <c r="AD3820" t="s">
        <v>41</v>
      </c>
      <c r="AE3820" t="s">
        <v>42</v>
      </c>
      <c r="AF3820" t="s">
        <v>42</v>
      </c>
      <c r="AG3820">
        <f t="shared" si="118"/>
        <v>0</v>
      </c>
      <c r="AH3820" t="str" cm="1">
        <f t="array" ref="AH3820">_xlfn.IFS(
X3820&lt;=20, "&lt;20",
AND(X3820&gt;=20, X3820&lt;50), "20-50",
AND(X3820&gt;=50, X3820&lt;100), "50-100",
X3820&gt;=100, "&gt;100"
)</f>
        <v>50-100</v>
      </c>
      <c r="AI3820">
        <f t="shared" si="119"/>
        <v>0</v>
      </c>
      <c r="AJ3820" t="str" cm="1">
        <f t="array" ref="AJ3820">_xlfn.IFS(
C3820&lt;=20, "&lt;20",
AND(C3820&gt;=20, C3820&lt;35), "20-35",
AND(C3820&gt;=35, C3820&lt;50), "35-50",
C3820&gt;=50, "50-100"
)</f>
        <v>35-50</v>
      </c>
      <c r="AK3820" t="str" cm="1">
        <f t="array" ref="AK3820">_xlfn.IFS(
G3820&lt;6, "&lt;6",
AND(G3820&gt;=6, G3820&lt;12), "6-12",
AND(G3820&gt;=12, G3820&lt;18), "12-18",  AND(G3820&gt;=18, G3820&lt;24), "18-24", G3820&gt;=24, "24-36")</f>
        <v>18-24</v>
      </c>
    </row>
    <row r="3821" spans="1:37" x14ac:dyDescent="0.3">
      <c r="A3821" t="s">
        <v>3921</v>
      </c>
      <c r="B3821" t="s">
        <v>44</v>
      </c>
      <c r="C3821">
        <v>81</v>
      </c>
      <c r="D3821" t="s">
        <v>37</v>
      </c>
      <c r="E3821" t="s">
        <v>56</v>
      </c>
      <c r="F3821">
        <v>14</v>
      </c>
      <c r="G3821">
        <v>18</v>
      </c>
      <c r="H3821" t="s">
        <v>36</v>
      </c>
      <c r="I3821" t="s">
        <v>34</v>
      </c>
      <c r="J3821" t="s">
        <v>34</v>
      </c>
      <c r="K3821" t="s">
        <v>37</v>
      </c>
      <c r="L3821" t="s">
        <v>72</v>
      </c>
      <c r="M3821" t="s">
        <v>34</v>
      </c>
      <c r="N3821" t="s">
        <v>34</v>
      </c>
      <c r="O3821" t="s">
        <v>34</v>
      </c>
      <c r="P3821" t="s">
        <v>34</v>
      </c>
      <c r="Q3821" t="s">
        <v>34</v>
      </c>
      <c r="R3821" t="s">
        <v>34</v>
      </c>
      <c r="S3821" t="s">
        <v>34</v>
      </c>
      <c r="T3821" t="s">
        <v>37</v>
      </c>
      <c r="U3821" t="s">
        <v>46</v>
      </c>
      <c r="V3821" t="s">
        <v>34</v>
      </c>
      <c r="W3821" t="s">
        <v>51</v>
      </c>
      <c r="X3821">
        <v>25.3</v>
      </c>
      <c r="Y3821">
        <v>77.75</v>
      </c>
      <c r="Z3821">
        <v>0</v>
      </c>
      <c r="AA3821">
        <v>0</v>
      </c>
      <c r="AB3821">
        <v>0</v>
      </c>
      <c r="AC3821">
        <v>77.75</v>
      </c>
      <c r="AD3821" t="s">
        <v>52</v>
      </c>
      <c r="AE3821" t="s">
        <v>104</v>
      </c>
      <c r="AF3821" t="s">
        <v>150</v>
      </c>
      <c r="AG3821">
        <f t="shared" si="118"/>
        <v>1</v>
      </c>
      <c r="AH3821" t="str" cm="1">
        <f t="array" ref="AH3821">_xlfn.IFS(
X3821&lt;=20, "&lt;20",
AND(X3821&gt;=20, X3821&lt;50), "20-50",
AND(X3821&gt;=50, X3821&lt;100), "50-100",
X3821&gt;=100, "&gt;100"
)</f>
        <v>20-50</v>
      </c>
      <c r="AI3821">
        <f t="shared" si="119"/>
        <v>0</v>
      </c>
      <c r="AJ3821" t="str" cm="1">
        <f t="array" ref="AJ3821">_xlfn.IFS(
C3821&lt;=20, "&lt;20",
AND(C3821&gt;=20, C3821&lt;35), "20-35",
AND(C3821&gt;=35, C3821&lt;50), "35-50",
C3821&gt;=50, "50-100"
)</f>
        <v>50-100</v>
      </c>
      <c r="AK3821" t="str" cm="1">
        <f t="array" ref="AK3821">_xlfn.IFS(
G3821&lt;6, "&lt;6",
AND(G3821&gt;=6, G3821&lt;12), "6-12",
AND(G3821&gt;=12, G3821&lt;18), "12-18",  AND(G3821&gt;=18, G3821&lt;24), "18-24", G3821&gt;=24, "24-36")</f>
        <v>18-24</v>
      </c>
    </row>
    <row r="3822" spans="1:37" x14ac:dyDescent="0.3">
      <c r="A3822" t="s">
        <v>3922</v>
      </c>
      <c r="B3822" t="s">
        <v>33</v>
      </c>
      <c r="C3822">
        <v>64</v>
      </c>
      <c r="D3822" t="s">
        <v>34</v>
      </c>
      <c r="E3822" t="s">
        <v>56</v>
      </c>
      <c r="F3822">
        <v>3</v>
      </c>
      <c r="G3822">
        <v>27</v>
      </c>
      <c r="H3822" t="s">
        <v>36</v>
      </c>
      <c r="I3822" t="s">
        <v>37</v>
      </c>
      <c r="J3822" t="s">
        <v>34</v>
      </c>
      <c r="K3822" t="s">
        <v>37</v>
      </c>
      <c r="L3822" t="s">
        <v>50</v>
      </c>
      <c r="M3822" t="s">
        <v>34</v>
      </c>
      <c r="N3822" t="s">
        <v>37</v>
      </c>
      <c r="O3822" t="s">
        <v>37</v>
      </c>
      <c r="P3822" t="s">
        <v>34</v>
      </c>
      <c r="Q3822" t="s">
        <v>37</v>
      </c>
      <c r="R3822" t="s">
        <v>37</v>
      </c>
      <c r="S3822" t="s">
        <v>37</v>
      </c>
      <c r="T3822" t="s">
        <v>37</v>
      </c>
      <c r="U3822" t="s">
        <v>46</v>
      </c>
      <c r="V3822" t="s">
        <v>37</v>
      </c>
      <c r="W3822" t="s">
        <v>40</v>
      </c>
      <c r="X3822">
        <v>99.3</v>
      </c>
      <c r="Y3822">
        <v>2431.35</v>
      </c>
      <c r="Z3822">
        <v>0</v>
      </c>
      <c r="AA3822">
        <v>0</v>
      </c>
      <c r="AB3822">
        <v>1079.04</v>
      </c>
      <c r="AC3822">
        <v>3510.39</v>
      </c>
      <c r="AD3822" t="s">
        <v>52</v>
      </c>
      <c r="AE3822" t="s">
        <v>53</v>
      </c>
      <c r="AF3822" t="s">
        <v>162</v>
      </c>
      <c r="AG3822">
        <f t="shared" si="118"/>
        <v>1</v>
      </c>
      <c r="AH3822" t="str" cm="1">
        <f t="array" ref="AH3822">_xlfn.IFS(
X3822&lt;=20, "&lt;20",
AND(X3822&gt;=20, X3822&lt;50), "20-50",
AND(X3822&gt;=50, X3822&lt;100), "50-100",
X3822&gt;=100, "&gt;100"
)</f>
        <v>50-100</v>
      </c>
      <c r="AI3822">
        <f t="shared" si="119"/>
        <v>0</v>
      </c>
      <c r="AJ3822" t="str" cm="1">
        <f t="array" ref="AJ3822">_xlfn.IFS(
C3822&lt;=20, "&lt;20",
AND(C3822&gt;=20, C3822&lt;35), "20-35",
AND(C3822&gt;=35, C3822&lt;50), "35-50",
C3822&gt;=50, "50-100"
)</f>
        <v>50-100</v>
      </c>
      <c r="AK3822" t="str" cm="1">
        <f t="array" ref="AK3822">_xlfn.IFS(
G3822&lt;6, "&lt;6",
AND(G3822&gt;=6, G3822&lt;12), "6-12",
AND(G3822&gt;=12, G3822&lt;18), "12-18",  AND(G3822&gt;=18, G3822&lt;24), "18-24", G3822&gt;=24, "24-36")</f>
        <v>24-36</v>
      </c>
    </row>
    <row r="3823" spans="1:37" x14ac:dyDescent="0.3">
      <c r="A3823" t="s">
        <v>3923</v>
      </c>
      <c r="B3823" t="s">
        <v>44</v>
      </c>
      <c r="C3823">
        <v>62</v>
      </c>
      <c r="D3823" t="s">
        <v>34</v>
      </c>
      <c r="E3823" t="s">
        <v>45</v>
      </c>
      <c r="F3823">
        <v>15</v>
      </c>
      <c r="G3823">
        <v>20</v>
      </c>
      <c r="H3823" t="s">
        <v>110</v>
      </c>
      <c r="I3823" t="s">
        <v>37</v>
      </c>
      <c r="J3823" t="s">
        <v>34</v>
      </c>
      <c r="K3823" t="s">
        <v>34</v>
      </c>
      <c r="L3823" t="s">
        <v>34</v>
      </c>
      <c r="M3823" t="s">
        <v>34</v>
      </c>
      <c r="N3823" t="s">
        <v>34</v>
      </c>
      <c r="O3823" t="s">
        <v>34</v>
      </c>
      <c r="P3823" t="s">
        <v>34</v>
      </c>
      <c r="Q3823" t="s">
        <v>34</v>
      </c>
      <c r="R3823" t="s">
        <v>34</v>
      </c>
      <c r="S3823" t="s">
        <v>34</v>
      </c>
      <c r="T3823" t="s">
        <v>34</v>
      </c>
      <c r="U3823" t="s">
        <v>67</v>
      </c>
      <c r="V3823" t="s">
        <v>34</v>
      </c>
      <c r="W3823" t="s">
        <v>40</v>
      </c>
      <c r="X3823">
        <v>21</v>
      </c>
      <c r="Y3823">
        <v>697.7</v>
      </c>
      <c r="Z3823">
        <v>0</v>
      </c>
      <c r="AA3823">
        <v>0</v>
      </c>
      <c r="AB3823">
        <v>303.8</v>
      </c>
      <c r="AC3823">
        <v>1001.5</v>
      </c>
      <c r="AD3823" t="s">
        <v>41</v>
      </c>
      <c r="AE3823" t="s">
        <v>42</v>
      </c>
      <c r="AF3823" t="s">
        <v>42</v>
      </c>
      <c r="AG3823">
        <f t="shared" si="118"/>
        <v>0</v>
      </c>
      <c r="AH3823" t="str" cm="1">
        <f t="array" ref="AH3823">_xlfn.IFS(
X3823&lt;=20, "&lt;20",
AND(X3823&gt;=20, X3823&lt;50), "20-50",
AND(X3823&gt;=50, X3823&lt;100), "50-100",
X3823&gt;=100, "&gt;100"
)</f>
        <v>20-50</v>
      </c>
      <c r="AI3823">
        <f t="shared" si="119"/>
        <v>0</v>
      </c>
      <c r="AJ3823" t="str" cm="1">
        <f t="array" ref="AJ3823">_xlfn.IFS(
C3823&lt;=20, "&lt;20",
AND(C3823&gt;=20, C3823&lt;35), "20-35",
AND(C3823&gt;=35, C3823&lt;50), "35-50",
C3823&gt;=50, "50-100"
)</f>
        <v>50-100</v>
      </c>
      <c r="AK3823" t="str" cm="1">
        <f t="array" ref="AK3823">_xlfn.IFS(
G3823&lt;6, "&lt;6",
AND(G3823&gt;=6, G3823&lt;12), "6-12",
AND(G3823&gt;=12, G3823&lt;18), "12-18",  AND(G3823&gt;=18, G3823&lt;24), "18-24", G3823&gt;=24, "24-36")</f>
        <v>18-24</v>
      </c>
    </row>
    <row r="3824" spans="1:37" x14ac:dyDescent="0.3">
      <c r="A3824" t="s">
        <v>3924</v>
      </c>
      <c r="B3824" t="s">
        <v>44</v>
      </c>
      <c r="C3824">
        <v>66</v>
      </c>
      <c r="D3824" t="s">
        <v>34</v>
      </c>
      <c r="E3824" t="s">
        <v>45</v>
      </c>
      <c r="F3824">
        <v>2</v>
      </c>
      <c r="G3824">
        <v>22</v>
      </c>
      <c r="H3824" t="s">
        <v>36</v>
      </c>
      <c r="I3824" t="s">
        <v>37</v>
      </c>
      <c r="J3824" t="s">
        <v>37</v>
      </c>
      <c r="K3824" t="s">
        <v>37</v>
      </c>
      <c r="L3824" t="s">
        <v>50</v>
      </c>
      <c r="M3824" t="s">
        <v>37</v>
      </c>
      <c r="N3824" t="s">
        <v>34</v>
      </c>
      <c r="O3824" t="s">
        <v>37</v>
      </c>
      <c r="P3824" t="s">
        <v>34</v>
      </c>
      <c r="Q3824" t="s">
        <v>37</v>
      </c>
      <c r="R3824" t="s">
        <v>37</v>
      </c>
      <c r="S3824" t="s">
        <v>34</v>
      </c>
      <c r="T3824" t="s">
        <v>37</v>
      </c>
      <c r="U3824" t="s">
        <v>39</v>
      </c>
      <c r="V3824" t="s">
        <v>37</v>
      </c>
      <c r="W3824" t="s">
        <v>40</v>
      </c>
      <c r="X3824">
        <v>107.05</v>
      </c>
      <c r="Y3824">
        <v>7142.5</v>
      </c>
      <c r="Z3824">
        <v>0</v>
      </c>
      <c r="AA3824">
        <v>0</v>
      </c>
      <c r="AB3824">
        <v>2577.4899999999998</v>
      </c>
      <c r="AC3824">
        <v>9719.99</v>
      </c>
      <c r="AD3824" t="s">
        <v>41</v>
      </c>
      <c r="AE3824" t="s">
        <v>42</v>
      </c>
      <c r="AF3824" t="s">
        <v>42</v>
      </c>
      <c r="AG3824">
        <f t="shared" si="118"/>
        <v>0</v>
      </c>
      <c r="AH3824" t="str" cm="1">
        <f t="array" ref="AH3824">_xlfn.IFS(
X3824&lt;=20, "&lt;20",
AND(X3824&gt;=20, X3824&lt;50), "20-50",
AND(X3824&gt;=50, X3824&lt;100), "50-100",
X3824&gt;=100, "&gt;100"
)</f>
        <v>&gt;100</v>
      </c>
      <c r="AI3824">
        <f t="shared" si="119"/>
        <v>0</v>
      </c>
      <c r="AJ3824" t="str" cm="1">
        <f t="array" ref="AJ3824">_xlfn.IFS(
C3824&lt;=20, "&lt;20",
AND(C3824&gt;=20, C3824&lt;35), "20-35",
AND(C3824&gt;=35, C3824&lt;50), "35-50",
C3824&gt;=50, "50-100"
)</f>
        <v>50-100</v>
      </c>
      <c r="AK3824" t="str" cm="1">
        <f t="array" ref="AK3824">_xlfn.IFS(
G3824&lt;6, "&lt;6",
AND(G3824&gt;=6, G3824&lt;12), "6-12",
AND(G3824&gt;=12, G3824&lt;18), "12-18",  AND(G3824&gt;=18, G3824&lt;24), "18-24", G3824&gt;=24, "24-36")</f>
        <v>18-24</v>
      </c>
    </row>
    <row r="3825" spans="1:37" x14ac:dyDescent="0.3">
      <c r="A3825" t="s">
        <v>3925</v>
      </c>
      <c r="B3825" t="s">
        <v>44</v>
      </c>
      <c r="C3825">
        <v>33</v>
      </c>
      <c r="D3825" t="s">
        <v>37</v>
      </c>
      <c r="E3825" t="s">
        <v>61</v>
      </c>
      <c r="F3825">
        <v>9</v>
      </c>
      <c r="G3825">
        <v>14</v>
      </c>
      <c r="H3825" t="s">
        <v>36</v>
      </c>
      <c r="I3825" t="s">
        <v>37</v>
      </c>
      <c r="J3825" t="s">
        <v>34</v>
      </c>
      <c r="K3825" t="s">
        <v>37</v>
      </c>
      <c r="L3825" t="s">
        <v>38</v>
      </c>
      <c r="M3825" t="s">
        <v>37</v>
      </c>
      <c r="N3825" t="s">
        <v>37</v>
      </c>
      <c r="O3825" t="s">
        <v>34</v>
      </c>
      <c r="P3825" t="s">
        <v>37</v>
      </c>
      <c r="Q3825" t="s">
        <v>34</v>
      </c>
      <c r="R3825" t="s">
        <v>34</v>
      </c>
      <c r="S3825" t="s">
        <v>34</v>
      </c>
      <c r="T3825" t="s">
        <v>37</v>
      </c>
      <c r="U3825" t="s">
        <v>46</v>
      </c>
      <c r="V3825" t="s">
        <v>37</v>
      </c>
      <c r="W3825" t="s">
        <v>40</v>
      </c>
      <c r="X3825">
        <v>60.4</v>
      </c>
      <c r="Y3825">
        <v>272.14999999999998</v>
      </c>
      <c r="Z3825">
        <v>0</v>
      </c>
      <c r="AA3825">
        <v>0</v>
      </c>
      <c r="AB3825">
        <v>72.12</v>
      </c>
      <c r="AC3825">
        <v>344.27</v>
      </c>
      <c r="AD3825" t="s">
        <v>52</v>
      </c>
      <c r="AE3825" t="s">
        <v>53</v>
      </c>
      <c r="AF3825" t="s">
        <v>54</v>
      </c>
      <c r="AG3825">
        <f t="shared" si="118"/>
        <v>1</v>
      </c>
      <c r="AH3825" t="str" cm="1">
        <f t="array" ref="AH3825">_xlfn.IFS(
X3825&lt;=20, "&lt;20",
AND(X3825&gt;=20, X3825&lt;50), "20-50",
AND(X3825&gt;=50, X3825&lt;100), "50-100",
X3825&gt;=100, "&gt;100"
)</f>
        <v>50-100</v>
      </c>
      <c r="AI3825">
        <f t="shared" si="119"/>
        <v>0</v>
      </c>
      <c r="AJ3825" t="str" cm="1">
        <f t="array" ref="AJ3825">_xlfn.IFS(
C3825&lt;=20, "&lt;20",
AND(C3825&gt;=20, C3825&lt;35), "20-35",
AND(C3825&gt;=35, C3825&lt;50), "35-50",
C3825&gt;=50, "50-100"
)</f>
        <v>20-35</v>
      </c>
      <c r="AK3825" t="str" cm="1">
        <f t="array" ref="AK3825">_xlfn.IFS(
G3825&lt;6, "&lt;6",
AND(G3825&gt;=6, G3825&lt;12), "6-12",
AND(G3825&gt;=12, G3825&lt;18), "12-18",  AND(G3825&gt;=18, G3825&lt;24), "18-24", G3825&gt;=24, "24-36")</f>
        <v>12-18</v>
      </c>
    </row>
    <row r="3826" spans="1:37" x14ac:dyDescent="0.3">
      <c r="A3826" t="s">
        <v>3926</v>
      </c>
      <c r="B3826" t="s">
        <v>44</v>
      </c>
      <c r="C3826">
        <v>75</v>
      </c>
      <c r="D3826" t="s">
        <v>34</v>
      </c>
      <c r="E3826" t="s">
        <v>87</v>
      </c>
      <c r="F3826">
        <v>4</v>
      </c>
      <c r="G3826">
        <v>26</v>
      </c>
      <c r="H3826" t="s">
        <v>36</v>
      </c>
      <c r="I3826" t="s">
        <v>34</v>
      </c>
      <c r="J3826" t="s">
        <v>34</v>
      </c>
      <c r="K3826" t="s">
        <v>37</v>
      </c>
      <c r="L3826" t="s">
        <v>72</v>
      </c>
      <c r="M3826" t="s">
        <v>34</v>
      </c>
      <c r="N3826" t="s">
        <v>34</v>
      </c>
      <c r="O3826" t="s">
        <v>34</v>
      </c>
      <c r="P3826" t="s">
        <v>34</v>
      </c>
      <c r="Q3826" t="s">
        <v>34</v>
      </c>
      <c r="R3826" t="s">
        <v>34</v>
      </c>
      <c r="S3826" t="s">
        <v>34</v>
      </c>
      <c r="T3826" t="s">
        <v>37</v>
      </c>
      <c r="U3826" t="s">
        <v>46</v>
      </c>
      <c r="V3826" t="s">
        <v>34</v>
      </c>
      <c r="W3826" t="s">
        <v>51</v>
      </c>
      <c r="X3826">
        <v>24.35</v>
      </c>
      <c r="Y3826">
        <v>41.85</v>
      </c>
      <c r="Z3826">
        <v>0</v>
      </c>
      <c r="AA3826">
        <v>0</v>
      </c>
      <c r="AB3826">
        <v>0</v>
      </c>
      <c r="AC3826">
        <v>41.85</v>
      </c>
      <c r="AD3826" t="s">
        <v>52</v>
      </c>
      <c r="AE3826" t="s">
        <v>53</v>
      </c>
      <c r="AF3826" t="s">
        <v>54</v>
      </c>
      <c r="AG3826">
        <f t="shared" si="118"/>
        <v>1</v>
      </c>
      <c r="AH3826" t="str" cm="1">
        <f t="array" ref="AH3826">_xlfn.IFS(
X3826&lt;=20, "&lt;20",
AND(X3826&gt;=20, X3826&lt;50), "20-50",
AND(X3826&gt;=50, X3826&lt;100), "50-100",
X3826&gt;=100, "&gt;100"
)</f>
        <v>20-50</v>
      </c>
      <c r="AI3826">
        <f t="shared" si="119"/>
        <v>0</v>
      </c>
      <c r="AJ3826" t="str" cm="1">
        <f t="array" ref="AJ3826">_xlfn.IFS(
C3826&lt;=20, "&lt;20",
AND(C3826&gt;=20, C3826&lt;35), "20-35",
AND(C3826&gt;=35, C3826&lt;50), "35-50",
C3826&gt;=50, "50-100"
)</f>
        <v>50-100</v>
      </c>
      <c r="AK3826" t="str" cm="1">
        <f t="array" ref="AK3826">_xlfn.IFS(
G3826&lt;6, "&lt;6",
AND(G3826&gt;=6, G3826&lt;12), "6-12",
AND(G3826&gt;=12, G3826&lt;18), "12-18",  AND(G3826&gt;=18, G3826&lt;24), "18-24", G3826&gt;=24, "24-36")</f>
        <v>24-36</v>
      </c>
    </row>
    <row r="3827" spans="1:37" x14ac:dyDescent="0.3">
      <c r="A3827" t="s">
        <v>3927</v>
      </c>
      <c r="B3827" t="s">
        <v>33</v>
      </c>
      <c r="C3827">
        <v>55</v>
      </c>
      <c r="D3827" t="s">
        <v>34</v>
      </c>
      <c r="E3827" t="s">
        <v>48</v>
      </c>
      <c r="F3827">
        <v>10</v>
      </c>
      <c r="G3827">
        <v>15</v>
      </c>
      <c r="H3827" t="s">
        <v>36</v>
      </c>
      <c r="I3827" t="s">
        <v>37</v>
      </c>
      <c r="J3827" t="s">
        <v>34</v>
      </c>
      <c r="K3827" t="s">
        <v>37</v>
      </c>
      <c r="L3827" t="s">
        <v>50</v>
      </c>
      <c r="M3827" t="s">
        <v>34</v>
      </c>
      <c r="N3827" t="s">
        <v>37</v>
      </c>
      <c r="O3827" t="s">
        <v>34</v>
      </c>
      <c r="P3827" t="s">
        <v>34</v>
      </c>
      <c r="Q3827" t="s">
        <v>37</v>
      </c>
      <c r="R3827" t="s">
        <v>37</v>
      </c>
      <c r="S3827" t="s">
        <v>37</v>
      </c>
      <c r="T3827" t="s">
        <v>37</v>
      </c>
      <c r="U3827" t="s">
        <v>46</v>
      </c>
      <c r="V3827" t="s">
        <v>37</v>
      </c>
      <c r="W3827" t="s">
        <v>40</v>
      </c>
      <c r="X3827">
        <v>93.2</v>
      </c>
      <c r="Y3827">
        <v>2157.3000000000002</v>
      </c>
      <c r="Z3827">
        <v>0</v>
      </c>
      <c r="AA3827">
        <v>0</v>
      </c>
      <c r="AB3827">
        <v>1023</v>
      </c>
      <c r="AC3827">
        <v>3180.3</v>
      </c>
      <c r="AD3827" t="s">
        <v>41</v>
      </c>
      <c r="AE3827" t="s">
        <v>42</v>
      </c>
      <c r="AF3827" t="s">
        <v>42</v>
      </c>
      <c r="AG3827">
        <f t="shared" si="118"/>
        <v>0</v>
      </c>
      <c r="AH3827" t="str" cm="1">
        <f t="array" ref="AH3827">_xlfn.IFS(
X3827&lt;=20, "&lt;20",
AND(X3827&gt;=20, X3827&lt;50), "20-50",
AND(X3827&gt;=50, X3827&lt;100), "50-100",
X3827&gt;=100, "&gt;100"
)</f>
        <v>50-100</v>
      </c>
      <c r="AI3827">
        <f t="shared" si="119"/>
        <v>0</v>
      </c>
      <c r="AJ3827" t="str" cm="1">
        <f t="array" ref="AJ3827">_xlfn.IFS(
C3827&lt;=20, "&lt;20",
AND(C3827&gt;=20, C3827&lt;35), "20-35",
AND(C3827&gt;=35, C3827&lt;50), "35-50",
C3827&gt;=50, "50-100"
)</f>
        <v>50-100</v>
      </c>
      <c r="AK3827" t="str" cm="1">
        <f t="array" ref="AK3827">_xlfn.IFS(
G3827&lt;6, "&lt;6",
AND(G3827&gt;=6, G3827&lt;12), "6-12",
AND(G3827&gt;=12, G3827&lt;18), "12-18",  AND(G3827&gt;=18, G3827&lt;24), "18-24", G3827&gt;=24, "24-36")</f>
        <v>12-18</v>
      </c>
    </row>
    <row r="3828" spans="1:37" x14ac:dyDescent="0.3">
      <c r="A3828" t="s">
        <v>3928</v>
      </c>
      <c r="B3828" t="s">
        <v>33</v>
      </c>
      <c r="C3828">
        <v>45</v>
      </c>
      <c r="D3828" t="s">
        <v>37</v>
      </c>
      <c r="E3828" t="s">
        <v>164</v>
      </c>
      <c r="F3828">
        <v>12</v>
      </c>
      <c r="G3828">
        <v>5</v>
      </c>
      <c r="H3828" t="s">
        <v>36</v>
      </c>
      <c r="I3828" t="s">
        <v>37</v>
      </c>
      <c r="J3828" t="s">
        <v>34</v>
      </c>
      <c r="K3828" t="s">
        <v>37</v>
      </c>
      <c r="L3828" t="s">
        <v>72</v>
      </c>
      <c r="M3828" t="s">
        <v>37</v>
      </c>
      <c r="N3828" t="s">
        <v>37</v>
      </c>
      <c r="O3828" t="s">
        <v>37</v>
      </c>
      <c r="P3828" t="s">
        <v>37</v>
      </c>
      <c r="Q3828" t="s">
        <v>37</v>
      </c>
      <c r="R3828" t="s">
        <v>37</v>
      </c>
      <c r="S3828" t="s">
        <v>37</v>
      </c>
      <c r="T3828" t="s">
        <v>37</v>
      </c>
      <c r="U3828" t="s">
        <v>67</v>
      </c>
      <c r="V3828" t="s">
        <v>37</v>
      </c>
      <c r="W3828" t="s">
        <v>51</v>
      </c>
      <c r="X3828">
        <v>85.9</v>
      </c>
      <c r="Y3828">
        <v>5595.3</v>
      </c>
      <c r="Z3828">
        <v>0</v>
      </c>
      <c r="AA3828">
        <v>0</v>
      </c>
      <c r="AB3828">
        <v>502.26</v>
      </c>
      <c r="AC3828">
        <v>6097.56</v>
      </c>
      <c r="AD3828" t="s">
        <v>41</v>
      </c>
      <c r="AE3828" t="s">
        <v>42</v>
      </c>
      <c r="AF3828" t="s">
        <v>42</v>
      </c>
      <c r="AG3828">
        <f t="shared" si="118"/>
        <v>0</v>
      </c>
      <c r="AH3828" t="str" cm="1">
        <f t="array" ref="AH3828">_xlfn.IFS(
X3828&lt;=20, "&lt;20",
AND(X3828&gt;=20, X3828&lt;50), "20-50",
AND(X3828&gt;=50, X3828&lt;100), "50-100",
X3828&gt;=100, "&gt;100"
)</f>
        <v>50-100</v>
      </c>
      <c r="AI3828">
        <f t="shared" si="119"/>
        <v>0</v>
      </c>
      <c r="AJ3828" t="str" cm="1">
        <f t="array" ref="AJ3828">_xlfn.IFS(
C3828&lt;=20, "&lt;20",
AND(C3828&gt;=20, C3828&lt;35), "20-35",
AND(C3828&gt;=35, C3828&lt;50), "35-50",
C3828&gt;=50, "50-100"
)</f>
        <v>35-50</v>
      </c>
      <c r="AK3828" t="str" cm="1">
        <f t="array" ref="AK3828">_xlfn.IFS(
G3828&lt;6, "&lt;6",
AND(G3828&gt;=6, G3828&lt;12), "6-12",
AND(G3828&gt;=12, G3828&lt;18), "12-18",  AND(G3828&gt;=18, G3828&lt;24), "18-24", G3828&gt;=24, "24-36")</f>
        <v>&lt;6</v>
      </c>
    </row>
    <row r="3829" spans="1:37" x14ac:dyDescent="0.3">
      <c r="A3829" t="s">
        <v>3929</v>
      </c>
      <c r="B3829" t="s">
        <v>33</v>
      </c>
      <c r="C3829">
        <v>75</v>
      </c>
      <c r="D3829" t="s">
        <v>34</v>
      </c>
      <c r="E3829" t="s">
        <v>114</v>
      </c>
      <c r="F3829">
        <v>10</v>
      </c>
      <c r="G3829">
        <v>12</v>
      </c>
      <c r="H3829" t="s">
        <v>36</v>
      </c>
      <c r="I3829" t="s">
        <v>37</v>
      </c>
      <c r="J3829" t="s">
        <v>34</v>
      </c>
      <c r="K3829" t="s">
        <v>37</v>
      </c>
      <c r="L3829" t="s">
        <v>38</v>
      </c>
      <c r="M3829" t="s">
        <v>37</v>
      </c>
      <c r="N3829" t="s">
        <v>34</v>
      </c>
      <c r="O3829" t="s">
        <v>37</v>
      </c>
      <c r="P3829" t="s">
        <v>34</v>
      </c>
      <c r="Q3829" t="s">
        <v>37</v>
      </c>
      <c r="R3829" t="s">
        <v>34</v>
      </c>
      <c r="S3829" t="s">
        <v>34</v>
      </c>
      <c r="T3829" t="s">
        <v>37</v>
      </c>
      <c r="U3829" t="s">
        <v>46</v>
      </c>
      <c r="V3829" t="s">
        <v>34</v>
      </c>
      <c r="W3829" t="s">
        <v>51</v>
      </c>
      <c r="X3829">
        <v>66.400000000000006</v>
      </c>
      <c r="Y3829">
        <v>94.55</v>
      </c>
      <c r="Z3829">
        <v>0</v>
      </c>
      <c r="AA3829">
        <v>0</v>
      </c>
      <c r="AB3829">
        <v>11.14</v>
      </c>
      <c r="AC3829">
        <v>105.69</v>
      </c>
      <c r="AD3829" t="s">
        <v>52</v>
      </c>
      <c r="AE3829" t="s">
        <v>100</v>
      </c>
      <c r="AF3829" t="s">
        <v>101</v>
      </c>
      <c r="AG3829">
        <f t="shared" si="118"/>
        <v>1</v>
      </c>
      <c r="AH3829" t="str" cm="1">
        <f t="array" ref="AH3829">_xlfn.IFS(
X3829&lt;=20, "&lt;20",
AND(X3829&gt;=20, X3829&lt;50), "20-50",
AND(X3829&gt;=50, X3829&lt;100), "50-100",
X3829&gt;=100, "&gt;100"
)</f>
        <v>50-100</v>
      </c>
      <c r="AI3829">
        <f t="shared" si="119"/>
        <v>0</v>
      </c>
      <c r="AJ3829" t="str" cm="1">
        <f t="array" ref="AJ3829">_xlfn.IFS(
C3829&lt;=20, "&lt;20",
AND(C3829&gt;=20, C3829&lt;35), "20-35",
AND(C3829&gt;=35, C3829&lt;50), "35-50",
C3829&gt;=50, "50-100"
)</f>
        <v>50-100</v>
      </c>
      <c r="AK3829" t="str" cm="1">
        <f t="array" ref="AK3829">_xlfn.IFS(
G3829&lt;6, "&lt;6",
AND(G3829&gt;=6, G3829&lt;12), "6-12",
AND(G3829&gt;=12, G3829&lt;18), "12-18",  AND(G3829&gt;=18, G3829&lt;24), "18-24", G3829&gt;=24, "24-36")</f>
        <v>12-18</v>
      </c>
    </row>
    <row r="3830" spans="1:37" x14ac:dyDescent="0.3">
      <c r="A3830" t="s">
        <v>3930</v>
      </c>
      <c r="B3830" t="s">
        <v>44</v>
      </c>
      <c r="C3830">
        <v>30</v>
      </c>
      <c r="D3830" t="s">
        <v>34</v>
      </c>
      <c r="E3830" t="s">
        <v>45</v>
      </c>
      <c r="F3830">
        <v>13</v>
      </c>
      <c r="G3830">
        <v>15</v>
      </c>
      <c r="H3830" t="s">
        <v>49</v>
      </c>
      <c r="I3830" t="s">
        <v>37</v>
      </c>
      <c r="J3830" t="s">
        <v>34</v>
      </c>
      <c r="K3830" t="s">
        <v>37</v>
      </c>
      <c r="L3830" t="s">
        <v>50</v>
      </c>
      <c r="M3830" t="s">
        <v>34</v>
      </c>
      <c r="N3830" t="s">
        <v>34</v>
      </c>
      <c r="O3830" t="s">
        <v>34</v>
      </c>
      <c r="P3830" t="s">
        <v>34</v>
      </c>
      <c r="Q3830" t="s">
        <v>37</v>
      </c>
      <c r="R3830" t="s">
        <v>34</v>
      </c>
      <c r="S3830" t="s">
        <v>34</v>
      </c>
      <c r="T3830" t="s">
        <v>37</v>
      </c>
      <c r="U3830" t="s">
        <v>46</v>
      </c>
      <c r="V3830" t="s">
        <v>37</v>
      </c>
      <c r="W3830" t="s">
        <v>51</v>
      </c>
      <c r="X3830">
        <v>80.25</v>
      </c>
      <c r="Y3830">
        <v>80.25</v>
      </c>
      <c r="Z3830">
        <v>0</v>
      </c>
      <c r="AA3830">
        <v>0</v>
      </c>
      <c r="AB3830">
        <v>32.92</v>
      </c>
      <c r="AC3830">
        <v>113.17</v>
      </c>
      <c r="AD3830" t="s">
        <v>52</v>
      </c>
      <c r="AE3830" t="s">
        <v>94</v>
      </c>
      <c r="AF3830" t="s">
        <v>235</v>
      </c>
      <c r="AG3830">
        <f t="shared" si="118"/>
        <v>1</v>
      </c>
      <c r="AH3830" t="str" cm="1">
        <f t="array" ref="AH3830">_xlfn.IFS(
X3830&lt;=20, "&lt;20",
AND(X3830&gt;=20, X3830&lt;50), "20-50",
AND(X3830&gt;=50, X3830&lt;100), "50-100",
X3830&gt;=100, "&gt;100"
)</f>
        <v>50-100</v>
      </c>
      <c r="AI3830">
        <f t="shared" si="119"/>
        <v>0</v>
      </c>
      <c r="AJ3830" t="str" cm="1">
        <f t="array" ref="AJ3830">_xlfn.IFS(
C3830&lt;=20, "&lt;20",
AND(C3830&gt;=20, C3830&lt;35), "20-35",
AND(C3830&gt;=35, C3830&lt;50), "35-50",
C3830&gt;=50, "50-100"
)</f>
        <v>20-35</v>
      </c>
      <c r="AK3830" t="str" cm="1">
        <f t="array" ref="AK3830">_xlfn.IFS(
G3830&lt;6, "&lt;6",
AND(G3830&gt;=6, G3830&lt;12), "6-12",
AND(G3830&gt;=12, G3830&lt;18), "12-18",  AND(G3830&gt;=18, G3830&lt;24), "18-24", G3830&gt;=24, "24-36")</f>
        <v>12-18</v>
      </c>
    </row>
    <row r="3831" spans="1:37" x14ac:dyDescent="0.3">
      <c r="A3831" t="s">
        <v>3931</v>
      </c>
      <c r="B3831" t="s">
        <v>44</v>
      </c>
      <c r="C3831">
        <v>45</v>
      </c>
      <c r="D3831" t="s">
        <v>34</v>
      </c>
      <c r="E3831" t="s">
        <v>61</v>
      </c>
      <c r="F3831">
        <v>9</v>
      </c>
      <c r="G3831">
        <v>35</v>
      </c>
      <c r="H3831" t="s">
        <v>36</v>
      </c>
      <c r="I3831" t="s">
        <v>37</v>
      </c>
      <c r="J3831" t="s">
        <v>34</v>
      </c>
      <c r="K3831" t="s">
        <v>37</v>
      </c>
      <c r="L3831" t="s">
        <v>72</v>
      </c>
      <c r="M3831" t="s">
        <v>37</v>
      </c>
      <c r="N3831" t="s">
        <v>34</v>
      </c>
      <c r="O3831" t="s">
        <v>37</v>
      </c>
      <c r="P3831" t="s">
        <v>37</v>
      </c>
      <c r="Q3831" t="s">
        <v>37</v>
      </c>
      <c r="R3831" t="s">
        <v>37</v>
      </c>
      <c r="S3831" t="s">
        <v>37</v>
      </c>
      <c r="T3831" t="s">
        <v>37</v>
      </c>
      <c r="U3831" t="s">
        <v>67</v>
      </c>
      <c r="V3831" t="s">
        <v>37</v>
      </c>
      <c r="W3831" t="s">
        <v>40</v>
      </c>
      <c r="X3831">
        <v>82</v>
      </c>
      <c r="Y3831">
        <v>5999.85</v>
      </c>
      <c r="Z3831">
        <v>0</v>
      </c>
      <c r="AA3831">
        <v>0</v>
      </c>
      <c r="AB3831">
        <v>2713.62</v>
      </c>
      <c r="AC3831">
        <v>8713.4699999999993</v>
      </c>
      <c r="AD3831" t="s">
        <v>41</v>
      </c>
      <c r="AE3831" t="s">
        <v>42</v>
      </c>
      <c r="AF3831" t="s">
        <v>42</v>
      </c>
      <c r="AG3831">
        <f t="shared" si="118"/>
        <v>0</v>
      </c>
      <c r="AH3831" t="str" cm="1">
        <f t="array" ref="AH3831">_xlfn.IFS(
X3831&lt;=20, "&lt;20",
AND(X3831&gt;=20, X3831&lt;50), "20-50",
AND(X3831&gt;=50, X3831&lt;100), "50-100",
X3831&gt;=100, "&gt;100"
)</f>
        <v>50-100</v>
      </c>
      <c r="AI3831">
        <f t="shared" si="119"/>
        <v>0</v>
      </c>
      <c r="AJ3831" t="str" cm="1">
        <f t="array" ref="AJ3831">_xlfn.IFS(
C3831&lt;=20, "&lt;20",
AND(C3831&gt;=20, C3831&lt;35), "20-35",
AND(C3831&gt;=35, C3831&lt;50), "35-50",
C3831&gt;=50, "50-100"
)</f>
        <v>35-50</v>
      </c>
      <c r="AK3831" t="str" cm="1">
        <f t="array" ref="AK3831">_xlfn.IFS(
G3831&lt;6, "&lt;6",
AND(G3831&gt;=6, G3831&lt;12), "6-12",
AND(G3831&gt;=12, G3831&lt;18), "12-18",  AND(G3831&gt;=18, G3831&lt;24), "18-24", G3831&gt;=24, "24-36")</f>
        <v>24-36</v>
      </c>
    </row>
    <row r="3832" spans="1:37" x14ac:dyDescent="0.3">
      <c r="A3832" t="s">
        <v>3932</v>
      </c>
      <c r="B3832" t="s">
        <v>44</v>
      </c>
      <c r="C3832">
        <v>65</v>
      </c>
      <c r="D3832" t="s">
        <v>34</v>
      </c>
      <c r="E3832" t="s">
        <v>69</v>
      </c>
      <c r="F3832">
        <v>5</v>
      </c>
      <c r="G3832">
        <v>10</v>
      </c>
      <c r="H3832" t="s">
        <v>36</v>
      </c>
      <c r="I3832" t="s">
        <v>37</v>
      </c>
      <c r="J3832" t="s">
        <v>34</v>
      </c>
      <c r="K3832" t="s">
        <v>34</v>
      </c>
      <c r="L3832" t="s">
        <v>34</v>
      </c>
      <c r="M3832" t="s">
        <v>34</v>
      </c>
      <c r="N3832" t="s">
        <v>34</v>
      </c>
      <c r="O3832" t="s">
        <v>34</v>
      </c>
      <c r="P3832" t="s">
        <v>34</v>
      </c>
      <c r="Q3832" t="s">
        <v>34</v>
      </c>
      <c r="R3832" t="s">
        <v>34</v>
      </c>
      <c r="S3832" t="s">
        <v>34</v>
      </c>
      <c r="T3832" t="s">
        <v>34</v>
      </c>
      <c r="U3832" t="s">
        <v>67</v>
      </c>
      <c r="V3832" t="s">
        <v>37</v>
      </c>
      <c r="W3832" t="s">
        <v>40</v>
      </c>
      <c r="X3832">
        <v>19.7</v>
      </c>
      <c r="Y3832">
        <v>419.4</v>
      </c>
      <c r="Z3832">
        <v>0</v>
      </c>
      <c r="AA3832">
        <v>0</v>
      </c>
      <c r="AB3832">
        <v>542.20000000000005</v>
      </c>
      <c r="AC3832">
        <v>961.6</v>
      </c>
      <c r="AD3832" t="s">
        <v>41</v>
      </c>
      <c r="AE3832" t="s">
        <v>42</v>
      </c>
      <c r="AF3832" t="s">
        <v>42</v>
      </c>
      <c r="AG3832">
        <f t="shared" si="118"/>
        <v>0</v>
      </c>
      <c r="AH3832" t="str" cm="1">
        <f t="array" ref="AH3832">_xlfn.IFS(
X3832&lt;=20, "&lt;20",
AND(X3832&gt;=20, X3832&lt;50), "20-50",
AND(X3832&gt;=50, X3832&lt;100), "50-100",
X3832&gt;=100, "&gt;100"
)</f>
        <v>&lt;20</v>
      </c>
      <c r="AI3832">
        <f t="shared" si="119"/>
        <v>0</v>
      </c>
      <c r="AJ3832" t="str" cm="1">
        <f t="array" ref="AJ3832">_xlfn.IFS(
C3832&lt;=20, "&lt;20",
AND(C3832&gt;=20, C3832&lt;35), "20-35",
AND(C3832&gt;=35, C3832&lt;50), "35-50",
C3832&gt;=50, "50-100"
)</f>
        <v>50-100</v>
      </c>
      <c r="AK3832" t="str" cm="1">
        <f t="array" ref="AK3832">_xlfn.IFS(
G3832&lt;6, "&lt;6",
AND(G3832&gt;=6, G3832&lt;12), "6-12",
AND(G3832&gt;=12, G3832&lt;18), "12-18",  AND(G3832&gt;=18, G3832&lt;24), "18-24", G3832&gt;=24, "24-36")</f>
        <v>6-12</v>
      </c>
    </row>
    <row r="3833" spans="1:37" x14ac:dyDescent="0.3">
      <c r="A3833" t="s">
        <v>3933</v>
      </c>
      <c r="B3833" t="s">
        <v>44</v>
      </c>
      <c r="C3833">
        <v>37</v>
      </c>
      <c r="D3833" t="s">
        <v>37</v>
      </c>
      <c r="E3833" t="s">
        <v>76</v>
      </c>
      <c r="F3833">
        <v>9</v>
      </c>
      <c r="G3833">
        <v>21</v>
      </c>
      <c r="H3833" t="s">
        <v>66</v>
      </c>
      <c r="I3833" t="s">
        <v>37</v>
      </c>
      <c r="J3833" t="s">
        <v>34</v>
      </c>
      <c r="K3833" t="s">
        <v>37</v>
      </c>
      <c r="L3833" t="s">
        <v>38</v>
      </c>
      <c r="M3833" t="s">
        <v>34</v>
      </c>
      <c r="N3833" t="s">
        <v>34</v>
      </c>
      <c r="O3833" t="s">
        <v>34</v>
      </c>
      <c r="P3833" t="s">
        <v>37</v>
      </c>
      <c r="Q3833" t="s">
        <v>34</v>
      </c>
      <c r="R3833" t="s">
        <v>34</v>
      </c>
      <c r="S3833" t="s">
        <v>34</v>
      </c>
      <c r="T3833" t="s">
        <v>37</v>
      </c>
      <c r="U3833" t="s">
        <v>39</v>
      </c>
      <c r="V3833" t="s">
        <v>37</v>
      </c>
      <c r="W3833" t="s">
        <v>40</v>
      </c>
      <c r="X3833">
        <v>49.4</v>
      </c>
      <c r="Y3833">
        <v>3251.85</v>
      </c>
      <c r="Z3833">
        <v>0</v>
      </c>
      <c r="AA3833">
        <v>0</v>
      </c>
      <c r="AB3833">
        <v>3175.26</v>
      </c>
      <c r="AC3833">
        <v>6427.11</v>
      </c>
      <c r="AD3833" t="s">
        <v>41</v>
      </c>
      <c r="AE3833" t="s">
        <v>42</v>
      </c>
      <c r="AF3833" t="s">
        <v>42</v>
      </c>
      <c r="AG3833">
        <f t="shared" si="118"/>
        <v>0</v>
      </c>
      <c r="AH3833" t="str" cm="1">
        <f t="array" ref="AH3833">_xlfn.IFS(
X3833&lt;=20, "&lt;20",
AND(X3833&gt;=20, X3833&lt;50), "20-50",
AND(X3833&gt;=50, X3833&lt;100), "50-100",
X3833&gt;=100, "&gt;100"
)</f>
        <v>20-50</v>
      </c>
      <c r="AI3833">
        <f t="shared" si="119"/>
        <v>0</v>
      </c>
      <c r="AJ3833" t="str" cm="1">
        <f t="array" ref="AJ3833">_xlfn.IFS(
C3833&lt;=20, "&lt;20",
AND(C3833&gt;=20, C3833&lt;35), "20-35",
AND(C3833&gt;=35, C3833&lt;50), "35-50",
C3833&gt;=50, "50-100"
)</f>
        <v>35-50</v>
      </c>
      <c r="AK3833" t="str" cm="1">
        <f t="array" ref="AK3833">_xlfn.IFS(
G3833&lt;6, "&lt;6",
AND(G3833&gt;=6, G3833&lt;12), "6-12",
AND(G3833&gt;=12, G3833&lt;18), "12-18",  AND(G3833&gt;=18, G3833&lt;24), "18-24", G3833&gt;=24, "24-36")</f>
        <v>18-24</v>
      </c>
    </row>
    <row r="3834" spans="1:37" x14ac:dyDescent="0.3">
      <c r="A3834" t="s">
        <v>3934</v>
      </c>
      <c r="B3834" t="s">
        <v>44</v>
      </c>
      <c r="C3834">
        <v>43</v>
      </c>
      <c r="D3834" t="s">
        <v>37</v>
      </c>
      <c r="E3834" t="s">
        <v>74</v>
      </c>
      <c r="F3834">
        <v>7</v>
      </c>
      <c r="G3834">
        <v>12</v>
      </c>
      <c r="H3834" t="s">
        <v>36</v>
      </c>
      <c r="I3834" t="s">
        <v>37</v>
      </c>
      <c r="J3834" t="s">
        <v>37</v>
      </c>
      <c r="K3834" t="s">
        <v>37</v>
      </c>
      <c r="L3834" t="s">
        <v>50</v>
      </c>
      <c r="M3834" t="s">
        <v>34</v>
      </c>
      <c r="N3834" t="s">
        <v>34</v>
      </c>
      <c r="O3834" t="s">
        <v>37</v>
      </c>
      <c r="P3834" t="s">
        <v>34</v>
      </c>
      <c r="Q3834" t="s">
        <v>37</v>
      </c>
      <c r="R3834" t="s">
        <v>34</v>
      </c>
      <c r="S3834" t="s">
        <v>34</v>
      </c>
      <c r="T3834" t="s">
        <v>37</v>
      </c>
      <c r="U3834" t="s">
        <v>46</v>
      </c>
      <c r="V3834" t="s">
        <v>34</v>
      </c>
      <c r="W3834" t="s">
        <v>51</v>
      </c>
      <c r="X3834">
        <v>87.45</v>
      </c>
      <c r="Y3834">
        <v>2874.15</v>
      </c>
      <c r="Z3834">
        <v>0</v>
      </c>
      <c r="AA3834">
        <v>0</v>
      </c>
      <c r="AB3834">
        <v>1386.52</v>
      </c>
      <c r="AC3834">
        <v>4260.67</v>
      </c>
      <c r="AD3834" t="s">
        <v>52</v>
      </c>
      <c r="AE3834" t="s">
        <v>100</v>
      </c>
      <c r="AF3834" t="s">
        <v>509</v>
      </c>
      <c r="AG3834">
        <f t="shared" si="118"/>
        <v>1</v>
      </c>
      <c r="AH3834" t="str" cm="1">
        <f t="array" ref="AH3834">_xlfn.IFS(
X3834&lt;=20, "&lt;20",
AND(X3834&gt;=20, X3834&lt;50), "20-50",
AND(X3834&gt;=50, X3834&lt;100), "50-100",
X3834&gt;=100, "&gt;100"
)</f>
        <v>50-100</v>
      </c>
      <c r="AI3834">
        <f t="shared" si="119"/>
        <v>0</v>
      </c>
      <c r="AJ3834" t="str" cm="1">
        <f t="array" ref="AJ3834">_xlfn.IFS(
C3834&lt;=20, "&lt;20",
AND(C3834&gt;=20, C3834&lt;35), "20-35",
AND(C3834&gt;=35, C3834&lt;50), "35-50",
C3834&gt;=50, "50-100"
)</f>
        <v>35-50</v>
      </c>
      <c r="AK3834" t="str" cm="1">
        <f t="array" ref="AK3834">_xlfn.IFS(
G3834&lt;6, "&lt;6",
AND(G3834&gt;=6, G3834&lt;12), "6-12",
AND(G3834&gt;=12, G3834&lt;18), "12-18",  AND(G3834&gt;=18, G3834&lt;24), "18-24", G3834&gt;=24, "24-36")</f>
        <v>12-18</v>
      </c>
    </row>
    <row r="3835" spans="1:37" x14ac:dyDescent="0.3">
      <c r="A3835" t="s">
        <v>3935</v>
      </c>
      <c r="B3835" t="s">
        <v>44</v>
      </c>
      <c r="C3835">
        <v>50</v>
      </c>
      <c r="D3835" t="s">
        <v>34</v>
      </c>
      <c r="E3835" t="s">
        <v>56</v>
      </c>
      <c r="F3835">
        <v>3</v>
      </c>
      <c r="G3835">
        <v>30</v>
      </c>
      <c r="H3835" t="s">
        <v>36</v>
      </c>
      <c r="I3835" t="s">
        <v>37</v>
      </c>
      <c r="J3835" t="s">
        <v>34</v>
      </c>
      <c r="K3835" t="s">
        <v>37</v>
      </c>
      <c r="L3835" t="s">
        <v>72</v>
      </c>
      <c r="M3835" t="s">
        <v>37</v>
      </c>
      <c r="N3835" t="s">
        <v>34</v>
      </c>
      <c r="O3835" t="s">
        <v>37</v>
      </c>
      <c r="P3835" t="s">
        <v>34</v>
      </c>
      <c r="Q3835" t="s">
        <v>37</v>
      </c>
      <c r="R3835" t="s">
        <v>34</v>
      </c>
      <c r="S3835" t="s">
        <v>34</v>
      </c>
      <c r="T3835" t="s">
        <v>34</v>
      </c>
      <c r="U3835" t="s">
        <v>39</v>
      </c>
      <c r="V3835" t="s">
        <v>37</v>
      </c>
      <c r="W3835" t="s">
        <v>40</v>
      </c>
      <c r="X3835">
        <v>66.05</v>
      </c>
      <c r="Y3835">
        <v>3021.45</v>
      </c>
      <c r="Z3835">
        <v>0</v>
      </c>
      <c r="AA3835">
        <v>40</v>
      </c>
      <c r="AB3835">
        <v>308.32</v>
      </c>
      <c r="AC3835">
        <v>3369.77</v>
      </c>
      <c r="AD3835" t="s">
        <v>41</v>
      </c>
      <c r="AE3835" t="s">
        <v>42</v>
      </c>
      <c r="AF3835" t="s">
        <v>42</v>
      </c>
      <c r="AG3835">
        <f t="shared" si="118"/>
        <v>0</v>
      </c>
      <c r="AH3835" t="str" cm="1">
        <f t="array" ref="AH3835">_xlfn.IFS(
X3835&lt;=20, "&lt;20",
AND(X3835&gt;=20, X3835&lt;50), "20-50",
AND(X3835&gt;=50, X3835&lt;100), "50-100",
X3835&gt;=100, "&gt;100"
)</f>
        <v>50-100</v>
      </c>
      <c r="AI3835">
        <f t="shared" si="119"/>
        <v>0</v>
      </c>
      <c r="AJ3835" t="str" cm="1">
        <f t="array" ref="AJ3835">_xlfn.IFS(
C3835&lt;=20, "&lt;20",
AND(C3835&gt;=20, C3835&lt;35), "20-35",
AND(C3835&gt;=35, C3835&lt;50), "35-50",
C3835&gt;=50, "50-100"
)</f>
        <v>50-100</v>
      </c>
      <c r="AK3835" t="str" cm="1">
        <f t="array" ref="AK3835">_xlfn.IFS(
G3835&lt;6, "&lt;6",
AND(G3835&gt;=6, G3835&lt;12), "6-12",
AND(G3835&gt;=12, G3835&lt;18), "12-18",  AND(G3835&gt;=18, G3835&lt;24), "18-24", G3835&gt;=24, "24-36")</f>
        <v>24-36</v>
      </c>
    </row>
    <row r="3836" spans="1:37" x14ac:dyDescent="0.3">
      <c r="A3836" t="s">
        <v>3936</v>
      </c>
      <c r="B3836" t="s">
        <v>33</v>
      </c>
      <c r="C3836">
        <v>25</v>
      </c>
      <c r="D3836" t="s">
        <v>34</v>
      </c>
      <c r="E3836" t="s">
        <v>48</v>
      </c>
      <c r="F3836">
        <v>4</v>
      </c>
      <c r="G3836">
        <v>31</v>
      </c>
      <c r="H3836" t="s">
        <v>36</v>
      </c>
      <c r="I3836" t="s">
        <v>37</v>
      </c>
      <c r="J3836" t="s">
        <v>34</v>
      </c>
      <c r="K3836" t="s">
        <v>37</v>
      </c>
      <c r="L3836" t="s">
        <v>72</v>
      </c>
      <c r="M3836" t="s">
        <v>34</v>
      </c>
      <c r="N3836" t="s">
        <v>34</v>
      </c>
      <c r="O3836" t="s">
        <v>34</v>
      </c>
      <c r="P3836" t="s">
        <v>34</v>
      </c>
      <c r="Q3836" t="s">
        <v>34</v>
      </c>
      <c r="R3836" t="s">
        <v>37</v>
      </c>
      <c r="S3836" t="s">
        <v>37</v>
      </c>
      <c r="T3836" t="s">
        <v>34</v>
      </c>
      <c r="U3836" t="s">
        <v>46</v>
      </c>
      <c r="V3836" t="s">
        <v>37</v>
      </c>
      <c r="W3836" t="s">
        <v>51</v>
      </c>
      <c r="X3836">
        <v>55.25</v>
      </c>
      <c r="Y3836">
        <v>55.25</v>
      </c>
      <c r="Z3836">
        <v>0</v>
      </c>
      <c r="AA3836">
        <v>60</v>
      </c>
      <c r="AB3836">
        <v>39.19</v>
      </c>
      <c r="AC3836">
        <v>154.44</v>
      </c>
      <c r="AD3836" t="s">
        <v>85</v>
      </c>
      <c r="AE3836" t="s">
        <v>42</v>
      </c>
      <c r="AF3836" t="s">
        <v>42</v>
      </c>
      <c r="AG3836">
        <f t="shared" si="118"/>
        <v>0</v>
      </c>
      <c r="AH3836" t="str" cm="1">
        <f t="array" ref="AH3836">_xlfn.IFS(
X3836&lt;=20, "&lt;20",
AND(X3836&gt;=20, X3836&lt;50), "20-50",
AND(X3836&gt;=50, X3836&lt;100), "50-100",
X3836&gt;=100, "&gt;100"
)</f>
        <v>50-100</v>
      </c>
      <c r="AI3836">
        <f t="shared" si="119"/>
        <v>1</v>
      </c>
      <c r="AJ3836" t="str" cm="1">
        <f t="array" ref="AJ3836">_xlfn.IFS(
C3836&lt;=20, "&lt;20",
AND(C3836&gt;=20, C3836&lt;35), "20-35",
AND(C3836&gt;=35, C3836&lt;50), "35-50",
C3836&gt;=50, "50-100"
)</f>
        <v>20-35</v>
      </c>
      <c r="AK3836" t="str" cm="1">
        <f t="array" ref="AK3836">_xlfn.IFS(
G3836&lt;6, "&lt;6",
AND(G3836&gt;=6, G3836&lt;12), "6-12",
AND(G3836&gt;=12, G3836&lt;18), "12-18",  AND(G3836&gt;=18, G3836&lt;24), "18-24", G3836&gt;=24, "24-36")</f>
        <v>24-36</v>
      </c>
    </row>
    <row r="3837" spans="1:37" x14ac:dyDescent="0.3">
      <c r="A3837" t="s">
        <v>3937</v>
      </c>
      <c r="B3837" t="s">
        <v>44</v>
      </c>
      <c r="C3837">
        <v>44</v>
      </c>
      <c r="D3837" t="s">
        <v>37</v>
      </c>
      <c r="E3837" t="s">
        <v>82</v>
      </c>
      <c r="F3837">
        <v>13</v>
      </c>
      <c r="G3837">
        <v>10</v>
      </c>
      <c r="H3837" t="s">
        <v>36</v>
      </c>
      <c r="I3837" t="s">
        <v>37</v>
      </c>
      <c r="J3837" t="s">
        <v>37</v>
      </c>
      <c r="K3837" t="s">
        <v>37</v>
      </c>
      <c r="L3837" t="s">
        <v>50</v>
      </c>
      <c r="M3837" t="s">
        <v>34</v>
      </c>
      <c r="N3837" t="s">
        <v>37</v>
      </c>
      <c r="O3837" t="s">
        <v>37</v>
      </c>
      <c r="P3837" t="s">
        <v>34</v>
      </c>
      <c r="Q3837" t="s">
        <v>37</v>
      </c>
      <c r="R3837" t="s">
        <v>37</v>
      </c>
      <c r="S3837" t="s">
        <v>37</v>
      </c>
      <c r="T3837" t="s">
        <v>37</v>
      </c>
      <c r="U3837" t="s">
        <v>46</v>
      </c>
      <c r="V3837" t="s">
        <v>37</v>
      </c>
      <c r="W3837" t="s">
        <v>51</v>
      </c>
      <c r="X3837">
        <v>103.95</v>
      </c>
      <c r="Y3837">
        <v>7446.9</v>
      </c>
      <c r="Z3837">
        <v>0</v>
      </c>
      <c r="AA3837">
        <v>0</v>
      </c>
      <c r="AB3837">
        <v>2566.8000000000002</v>
      </c>
      <c r="AC3837">
        <v>10013.700000000001</v>
      </c>
      <c r="AD3837" t="s">
        <v>52</v>
      </c>
      <c r="AE3837" t="s">
        <v>53</v>
      </c>
      <c r="AF3837" t="s">
        <v>91</v>
      </c>
      <c r="AG3837">
        <f t="shared" si="118"/>
        <v>1</v>
      </c>
      <c r="AH3837" t="str" cm="1">
        <f t="array" ref="AH3837">_xlfn.IFS(
X3837&lt;=20, "&lt;20",
AND(X3837&gt;=20, X3837&lt;50), "20-50",
AND(X3837&gt;=50, X3837&lt;100), "50-100",
X3837&gt;=100, "&gt;100"
)</f>
        <v>&gt;100</v>
      </c>
      <c r="AI3837">
        <f t="shared" si="119"/>
        <v>0</v>
      </c>
      <c r="AJ3837" t="str" cm="1">
        <f t="array" ref="AJ3837">_xlfn.IFS(
C3837&lt;=20, "&lt;20",
AND(C3837&gt;=20, C3837&lt;35), "20-35",
AND(C3837&gt;=35, C3837&lt;50), "35-50",
C3837&gt;=50, "50-100"
)</f>
        <v>35-50</v>
      </c>
      <c r="AK3837" t="str" cm="1">
        <f t="array" ref="AK3837">_xlfn.IFS(
G3837&lt;6, "&lt;6",
AND(G3837&gt;=6, G3837&lt;12), "6-12",
AND(G3837&gt;=12, G3837&lt;18), "12-18",  AND(G3837&gt;=18, G3837&lt;24), "18-24", G3837&gt;=24, "24-36")</f>
        <v>6-12</v>
      </c>
    </row>
    <row r="3838" spans="1:37" x14ac:dyDescent="0.3">
      <c r="A3838" t="s">
        <v>3938</v>
      </c>
      <c r="B3838" t="s">
        <v>33</v>
      </c>
      <c r="C3838">
        <v>36</v>
      </c>
      <c r="D3838" t="s">
        <v>37</v>
      </c>
      <c r="E3838" t="s">
        <v>90</v>
      </c>
      <c r="F3838">
        <v>3</v>
      </c>
      <c r="G3838">
        <v>31</v>
      </c>
      <c r="H3838" t="s">
        <v>36</v>
      </c>
      <c r="I3838" t="s">
        <v>37</v>
      </c>
      <c r="J3838" t="s">
        <v>37</v>
      </c>
      <c r="K3838" t="s">
        <v>37</v>
      </c>
      <c r="L3838" t="s">
        <v>50</v>
      </c>
      <c r="M3838" t="s">
        <v>34</v>
      </c>
      <c r="N3838" t="s">
        <v>37</v>
      </c>
      <c r="O3838" t="s">
        <v>37</v>
      </c>
      <c r="P3838" t="s">
        <v>37</v>
      </c>
      <c r="Q3838" t="s">
        <v>34</v>
      </c>
      <c r="R3838" t="s">
        <v>34</v>
      </c>
      <c r="S3838" t="s">
        <v>34</v>
      </c>
      <c r="T3838" t="s">
        <v>34</v>
      </c>
      <c r="U3838" t="s">
        <v>39</v>
      </c>
      <c r="V3838" t="s">
        <v>37</v>
      </c>
      <c r="W3838" t="s">
        <v>51</v>
      </c>
      <c r="X3838">
        <v>90.25</v>
      </c>
      <c r="Y3838">
        <v>6385.95</v>
      </c>
      <c r="Z3838">
        <v>0</v>
      </c>
      <c r="AA3838">
        <v>100</v>
      </c>
      <c r="AB3838">
        <v>938</v>
      </c>
      <c r="AC3838">
        <v>7423.95</v>
      </c>
      <c r="AD3838" t="s">
        <v>41</v>
      </c>
      <c r="AE3838" t="s">
        <v>42</v>
      </c>
      <c r="AF3838" t="s">
        <v>42</v>
      </c>
      <c r="AG3838">
        <f t="shared" si="118"/>
        <v>0</v>
      </c>
      <c r="AH3838" t="str" cm="1">
        <f t="array" ref="AH3838">_xlfn.IFS(
X3838&lt;=20, "&lt;20",
AND(X3838&gt;=20, X3838&lt;50), "20-50",
AND(X3838&gt;=50, X3838&lt;100), "50-100",
X3838&gt;=100, "&gt;100"
)</f>
        <v>50-100</v>
      </c>
      <c r="AI3838">
        <f t="shared" si="119"/>
        <v>0</v>
      </c>
      <c r="AJ3838" t="str" cm="1">
        <f t="array" ref="AJ3838">_xlfn.IFS(
C3838&lt;=20, "&lt;20",
AND(C3838&gt;=20, C3838&lt;35), "20-35",
AND(C3838&gt;=35, C3838&lt;50), "35-50",
C3838&gt;=50, "50-100"
)</f>
        <v>35-50</v>
      </c>
      <c r="AK3838" t="str" cm="1">
        <f t="array" ref="AK3838">_xlfn.IFS(
G3838&lt;6, "&lt;6",
AND(G3838&gt;=6, G3838&lt;12), "6-12",
AND(G3838&gt;=12, G3838&lt;18), "12-18",  AND(G3838&gt;=18, G3838&lt;24), "18-24", G3838&gt;=24, "24-36")</f>
        <v>24-36</v>
      </c>
    </row>
    <row r="3839" spans="1:37" x14ac:dyDescent="0.3">
      <c r="A3839" t="s">
        <v>3939</v>
      </c>
      <c r="B3839" t="s">
        <v>44</v>
      </c>
      <c r="C3839">
        <v>31</v>
      </c>
      <c r="D3839" t="s">
        <v>34</v>
      </c>
      <c r="E3839" t="s">
        <v>56</v>
      </c>
      <c r="F3839">
        <v>14</v>
      </c>
      <c r="G3839">
        <v>15</v>
      </c>
      <c r="H3839" t="s">
        <v>36</v>
      </c>
      <c r="I3839" t="s">
        <v>37</v>
      </c>
      <c r="J3839" t="s">
        <v>34</v>
      </c>
      <c r="K3839" t="s">
        <v>34</v>
      </c>
      <c r="L3839" t="s">
        <v>34</v>
      </c>
      <c r="M3839" t="s">
        <v>34</v>
      </c>
      <c r="N3839" t="s">
        <v>34</v>
      </c>
      <c r="O3839" t="s">
        <v>34</v>
      </c>
      <c r="P3839" t="s">
        <v>34</v>
      </c>
      <c r="Q3839" t="s">
        <v>34</v>
      </c>
      <c r="R3839" t="s">
        <v>34</v>
      </c>
      <c r="S3839" t="s">
        <v>34</v>
      </c>
      <c r="T3839" t="s">
        <v>34</v>
      </c>
      <c r="U3839" t="s">
        <v>39</v>
      </c>
      <c r="V3839" t="s">
        <v>34</v>
      </c>
      <c r="W3839" t="s">
        <v>143</v>
      </c>
      <c r="X3839">
        <v>20.149999999999999</v>
      </c>
      <c r="Y3839">
        <v>353.65</v>
      </c>
      <c r="Z3839">
        <v>0</v>
      </c>
      <c r="AA3839">
        <v>0</v>
      </c>
      <c r="AB3839">
        <v>74.459999999999994</v>
      </c>
      <c r="AC3839">
        <v>428.11</v>
      </c>
      <c r="AD3839" t="s">
        <v>41</v>
      </c>
      <c r="AE3839" t="s">
        <v>42</v>
      </c>
      <c r="AF3839" t="s">
        <v>42</v>
      </c>
      <c r="AG3839">
        <f t="shared" si="118"/>
        <v>0</v>
      </c>
      <c r="AH3839" t="str" cm="1">
        <f t="array" ref="AH3839">_xlfn.IFS(
X3839&lt;=20, "&lt;20",
AND(X3839&gt;=20, X3839&lt;50), "20-50",
AND(X3839&gt;=50, X3839&lt;100), "50-100",
X3839&gt;=100, "&gt;100"
)</f>
        <v>20-50</v>
      </c>
      <c r="AI3839">
        <f t="shared" si="119"/>
        <v>0</v>
      </c>
      <c r="AJ3839" t="str" cm="1">
        <f t="array" ref="AJ3839">_xlfn.IFS(
C3839&lt;=20, "&lt;20",
AND(C3839&gt;=20, C3839&lt;35), "20-35",
AND(C3839&gt;=35, C3839&lt;50), "35-50",
C3839&gt;=50, "50-100"
)</f>
        <v>20-35</v>
      </c>
      <c r="AK3839" t="str" cm="1">
        <f t="array" ref="AK3839">_xlfn.IFS(
G3839&lt;6, "&lt;6",
AND(G3839&gt;=6, G3839&lt;12), "6-12",
AND(G3839&gt;=12, G3839&lt;18), "12-18",  AND(G3839&gt;=18, G3839&lt;24), "18-24", G3839&gt;=24, "24-36")</f>
        <v>12-18</v>
      </c>
    </row>
    <row r="3840" spans="1:37" x14ac:dyDescent="0.3">
      <c r="A3840" t="s">
        <v>3940</v>
      </c>
      <c r="B3840" t="s">
        <v>33</v>
      </c>
      <c r="C3840">
        <v>30</v>
      </c>
      <c r="D3840" t="s">
        <v>37</v>
      </c>
      <c r="E3840" t="s">
        <v>130</v>
      </c>
      <c r="F3840">
        <v>7</v>
      </c>
      <c r="G3840">
        <v>29</v>
      </c>
      <c r="H3840" t="s">
        <v>36</v>
      </c>
      <c r="I3840" t="s">
        <v>37</v>
      </c>
      <c r="J3840" t="s">
        <v>34</v>
      </c>
      <c r="K3840" t="s">
        <v>34</v>
      </c>
      <c r="L3840" t="s">
        <v>34</v>
      </c>
      <c r="M3840" t="s">
        <v>34</v>
      </c>
      <c r="N3840" t="s">
        <v>34</v>
      </c>
      <c r="O3840" t="s">
        <v>34</v>
      </c>
      <c r="P3840" t="s">
        <v>34</v>
      </c>
      <c r="Q3840" t="s">
        <v>34</v>
      </c>
      <c r="R3840" t="s">
        <v>34</v>
      </c>
      <c r="S3840" t="s">
        <v>34</v>
      </c>
      <c r="T3840" t="s">
        <v>34</v>
      </c>
      <c r="U3840" t="s">
        <v>46</v>
      </c>
      <c r="V3840" t="s">
        <v>34</v>
      </c>
      <c r="W3840" t="s">
        <v>40</v>
      </c>
      <c r="X3840">
        <v>19.25</v>
      </c>
      <c r="Y3840">
        <v>19.25</v>
      </c>
      <c r="Z3840">
        <v>0</v>
      </c>
      <c r="AA3840">
        <v>0</v>
      </c>
      <c r="AB3840">
        <v>12.81</v>
      </c>
      <c r="AC3840">
        <v>32.06</v>
      </c>
      <c r="AD3840" t="s">
        <v>52</v>
      </c>
      <c r="AE3840" t="s">
        <v>104</v>
      </c>
      <c r="AF3840" t="s">
        <v>105</v>
      </c>
      <c r="AG3840">
        <f t="shared" si="118"/>
        <v>1</v>
      </c>
      <c r="AH3840" t="str" cm="1">
        <f t="array" ref="AH3840">_xlfn.IFS(
X3840&lt;=20, "&lt;20",
AND(X3840&gt;=20, X3840&lt;50), "20-50",
AND(X3840&gt;=50, X3840&lt;100), "50-100",
X3840&gt;=100, "&gt;100"
)</f>
        <v>&lt;20</v>
      </c>
      <c r="AI3840">
        <f t="shared" si="119"/>
        <v>0</v>
      </c>
      <c r="AJ3840" t="str" cm="1">
        <f t="array" ref="AJ3840">_xlfn.IFS(
C3840&lt;=20, "&lt;20",
AND(C3840&gt;=20, C3840&lt;35), "20-35",
AND(C3840&gt;=35, C3840&lt;50), "35-50",
C3840&gt;=50, "50-100"
)</f>
        <v>20-35</v>
      </c>
      <c r="AK3840" t="str" cm="1">
        <f t="array" ref="AK3840">_xlfn.IFS(
G3840&lt;6, "&lt;6",
AND(G3840&gt;=6, G3840&lt;12), "6-12",
AND(G3840&gt;=12, G3840&lt;18), "12-18",  AND(G3840&gt;=18, G3840&lt;24), "18-24", G3840&gt;=24, "24-36")</f>
        <v>24-36</v>
      </c>
    </row>
    <row r="3841" spans="1:37" x14ac:dyDescent="0.3">
      <c r="A3841" t="s">
        <v>3941</v>
      </c>
      <c r="B3841" t="s">
        <v>33</v>
      </c>
      <c r="C3841">
        <v>55</v>
      </c>
      <c r="D3841" t="s">
        <v>37</v>
      </c>
      <c r="E3841" t="s">
        <v>76</v>
      </c>
      <c r="F3841">
        <v>11</v>
      </c>
      <c r="G3841">
        <v>23</v>
      </c>
      <c r="H3841" t="s">
        <v>36</v>
      </c>
      <c r="I3841" t="s">
        <v>37</v>
      </c>
      <c r="J3841" t="s">
        <v>37</v>
      </c>
      <c r="K3841" t="s">
        <v>34</v>
      </c>
      <c r="L3841" t="s">
        <v>34</v>
      </c>
      <c r="M3841" t="s">
        <v>34</v>
      </c>
      <c r="N3841" t="s">
        <v>34</v>
      </c>
      <c r="O3841" t="s">
        <v>34</v>
      </c>
      <c r="P3841" t="s">
        <v>34</v>
      </c>
      <c r="Q3841" t="s">
        <v>34</v>
      </c>
      <c r="R3841" t="s">
        <v>34</v>
      </c>
      <c r="S3841" t="s">
        <v>34</v>
      </c>
      <c r="T3841" t="s">
        <v>34</v>
      </c>
      <c r="U3841" t="s">
        <v>39</v>
      </c>
      <c r="V3841" t="s">
        <v>34</v>
      </c>
      <c r="W3841" t="s">
        <v>51</v>
      </c>
      <c r="X3841">
        <v>24.9</v>
      </c>
      <c r="Y3841">
        <v>1174.8</v>
      </c>
      <c r="Z3841">
        <v>0</v>
      </c>
      <c r="AA3841">
        <v>0</v>
      </c>
      <c r="AB3841">
        <v>848.7</v>
      </c>
      <c r="AC3841">
        <v>2023.5</v>
      </c>
      <c r="AD3841" t="s">
        <v>41</v>
      </c>
      <c r="AE3841" t="s">
        <v>42</v>
      </c>
      <c r="AF3841" t="s">
        <v>42</v>
      </c>
      <c r="AG3841">
        <f t="shared" si="118"/>
        <v>0</v>
      </c>
      <c r="AH3841" t="str" cm="1">
        <f t="array" ref="AH3841">_xlfn.IFS(
X3841&lt;=20, "&lt;20",
AND(X3841&gt;=20, X3841&lt;50), "20-50",
AND(X3841&gt;=50, X3841&lt;100), "50-100",
X3841&gt;=100, "&gt;100"
)</f>
        <v>20-50</v>
      </c>
      <c r="AI3841">
        <f t="shared" si="119"/>
        <v>0</v>
      </c>
      <c r="AJ3841" t="str" cm="1">
        <f t="array" ref="AJ3841">_xlfn.IFS(
C3841&lt;=20, "&lt;20",
AND(C3841&gt;=20, C3841&lt;35), "20-35",
AND(C3841&gt;=35, C3841&lt;50), "35-50",
C3841&gt;=50, "50-100"
)</f>
        <v>50-100</v>
      </c>
      <c r="AK3841" t="str" cm="1">
        <f t="array" ref="AK3841">_xlfn.IFS(
G3841&lt;6, "&lt;6",
AND(G3841&gt;=6, G3841&lt;12), "6-12",
AND(G3841&gt;=12, G3841&lt;18), "12-18",  AND(G3841&gt;=18, G3841&lt;24), "18-24", G3841&gt;=24, "24-36")</f>
        <v>18-24</v>
      </c>
    </row>
    <row r="3842" spans="1:37" x14ac:dyDescent="0.3">
      <c r="A3842" t="s">
        <v>3942</v>
      </c>
      <c r="B3842" t="s">
        <v>44</v>
      </c>
      <c r="C3842">
        <v>24</v>
      </c>
      <c r="D3842" t="s">
        <v>37</v>
      </c>
      <c r="E3842" t="s">
        <v>56</v>
      </c>
      <c r="F3842">
        <v>14</v>
      </c>
      <c r="G3842">
        <v>11</v>
      </c>
      <c r="H3842" t="s">
        <v>36</v>
      </c>
      <c r="I3842" t="s">
        <v>37</v>
      </c>
      <c r="J3842" t="s">
        <v>34</v>
      </c>
      <c r="K3842" t="s">
        <v>37</v>
      </c>
      <c r="L3842" t="s">
        <v>50</v>
      </c>
      <c r="M3842" t="s">
        <v>37</v>
      </c>
      <c r="N3842" t="s">
        <v>37</v>
      </c>
      <c r="O3842" t="s">
        <v>37</v>
      </c>
      <c r="P3842" t="s">
        <v>37</v>
      </c>
      <c r="Q3842" t="s">
        <v>37</v>
      </c>
      <c r="R3842" t="s">
        <v>37</v>
      </c>
      <c r="S3842" t="s">
        <v>37</v>
      </c>
      <c r="T3842" t="s">
        <v>37</v>
      </c>
      <c r="U3842" t="s">
        <v>67</v>
      </c>
      <c r="V3842" t="s">
        <v>37</v>
      </c>
      <c r="W3842" t="s">
        <v>51</v>
      </c>
      <c r="X3842">
        <v>111.15</v>
      </c>
      <c r="Y3842">
        <v>4507.1499999999996</v>
      </c>
      <c r="Z3842">
        <v>0</v>
      </c>
      <c r="AA3842">
        <v>0</v>
      </c>
      <c r="AB3842">
        <v>1253.78</v>
      </c>
      <c r="AC3842">
        <v>5760.93</v>
      </c>
      <c r="AD3842" t="s">
        <v>41</v>
      </c>
      <c r="AE3842" t="s">
        <v>42</v>
      </c>
      <c r="AF3842" t="s">
        <v>42</v>
      </c>
      <c r="AG3842">
        <f t="shared" si="118"/>
        <v>0</v>
      </c>
      <c r="AH3842" t="str" cm="1">
        <f t="array" ref="AH3842">_xlfn.IFS(
X3842&lt;=20, "&lt;20",
AND(X3842&gt;=20, X3842&lt;50), "20-50",
AND(X3842&gt;=50, X3842&lt;100), "50-100",
X3842&gt;=100, "&gt;100"
)</f>
        <v>&gt;100</v>
      </c>
      <c r="AI3842">
        <f t="shared" si="119"/>
        <v>0</v>
      </c>
      <c r="AJ3842" t="str" cm="1">
        <f t="array" ref="AJ3842">_xlfn.IFS(
C3842&lt;=20, "&lt;20",
AND(C3842&gt;=20, C3842&lt;35), "20-35",
AND(C3842&gt;=35, C3842&lt;50), "35-50",
C3842&gt;=50, "50-100"
)</f>
        <v>20-35</v>
      </c>
      <c r="AK3842" t="str" cm="1">
        <f t="array" ref="AK3842">_xlfn.IFS(
G3842&lt;6, "&lt;6",
AND(G3842&gt;=6, G3842&lt;12), "6-12",
AND(G3842&gt;=12, G3842&lt;18), "12-18",  AND(G3842&gt;=18, G3842&lt;24), "18-24", G3842&gt;=24, "24-36")</f>
        <v>6-12</v>
      </c>
    </row>
    <row r="3843" spans="1:37" x14ac:dyDescent="0.3">
      <c r="A3843" t="s">
        <v>3943</v>
      </c>
      <c r="B3843" t="s">
        <v>33</v>
      </c>
      <c r="C3843">
        <v>34</v>
      </c>
      <c r="D3843" t="s">
        <v>34</v>
      </c>
      <c r="E3843" t="s">
        <v>76</v>
      </c>
      <c r="F3843">
        <v>15</v>
      </c>
      <c r="G3843">
        <v>14</v>
      </c>
      <c r="H3843" t="s">
        <v>36</v>
      </c>
      <c r="I3843" t="s">
        <v>37</v>
      </c>
      <c r="J3843" t="s">
        <v>37</v>
      </c>
      <c r="K3843" t="s">
        <v>37</v>
      </c>
      <c r="L3843" t="s">
        <v>50</v>
      </c>
      <c r="M3843" t="s">
        <v>34</v>
      </c>
      <c r="N3843" t="s">
        <v>34</v>
      </c>
      <c r="O3843" t="s">
        <v>34</v>
      </c>
      <c r="P3843" t="s">
        <v>37</v>
      </c>
      <c r="Q3843" t="s">
        <v>37</v>
      </c>
      <c r="R3843" t="s">
        <v>37</v>
      </c>
      <c r="S3843" t="s">
        <v>37</v>
      </c>
      <c r="T3843" t="s">
        <v>37</v>
      </c>
      <c r="U3843" t="s">
        <v>46</v>
      </c>
      <c r="V3843" t="s">
        <v>37</v>
      </c>
      <c r="W3843" t="s">
        <v>51</v>
      </c>
      <c r="X3843">
        <v>100.1</v>
      </c>
      <c r="Y3843">
        <v>5440.9</v>
      </c>
      <c r="Z3843">
        <v>0</v>
      </c>
      <c r="AA3843">
        <v>0</v>
      </c>
      <c r="AB3843">
        <v>2258.8200000000002</v>
      </c>
      <c r="AC3843">
        <v>7699.72</v>
      </c>
      <c r="AD3843" t="s">
        <v>52</v>
      </c>
      <c r="AE3843" t="s">
        <v>58</v>
      </c>
      <c r="AF3843" t="s">
        <v>288</v>
      </c>
      <c r="AG3843">
        <f t="shared" ref="AG3843:AG3906" si="120">IF(AD3843="Churned", 1,0)</f>
        <v>1</v>
      </c>
      <c r="AH3843" t="str" cm="1">
        <f t="array" ref="AH3843">_xlfn.IFS(
X3843&lt;=20, "&lt;20",
AND(X3843&gt;=20, X3843&lt;50), "20-50",
AND(X3843&gt;=50, X3843&lt;100), "50-100",
X3843&gt;=100, "&gt;100"
)</f>
        <v>&gt;100</v>
      </c>
      <c r="AI3843">
        <f t="shared" ref="AI3843:AI3906" si="121">IF(AD3843="Joined", 1, 0)</f>
        <v>0</v>
      </c>
      <c r="AJ3843" t="str" cm="1">
        <f t="array" ref="AJ3843">_xlfn.IFS(
C3843&lt;=20, "&lt;20",
AND(C3843&gt;=20, C3843&lt;35), "20-35",
AND(C3843&gt;=35, C3843&lt;50), "35-50",
C3843&gt;=50, "50-100"
)</f>
        <v>20-35</v>
      </c>
      <c r="AK3843" t="str" cm="1">
        <f t="array" ref="AK3843">_xlfn.IFS(
G3843&lt;6, "&lt;6",
AND(G3843&gt;=6, G3843&lt;12), "6-12",
AND(G3843&gt;=12, G3843&lt;18), "12-18",  AND(G3843&gt;=18, G3843&lt;24), "18-24", G3843&gt;=24, "24-36")</f>
        <v>12-18</v>
      </c>
    </row>
    <row r="3844" spans="1:37" x14ac:dyDescent="0.3">
      <c r="A3844" t="s">
        <v>3944</v>
      </c>
      <c r="B3844" t="s">
        <v>44</v>
      </c>
      <c r="C3844">
        <v>47</v>
      </c>
      <c r="D3844" t="s">
        <v>37</v>
      </c>
      <c r="E3844" t="s">
        <v>124</v>
      </c>
      <c r="F3844">
        <v>10</v>
      </c>
      <c r="G3844">
        <v>22</v>
      </c>
      <c r="H3844" t="s">
        <v>49</v>
      </c>
      <c r="I3844" t="s">
        <v>37</v>
      </c>
      <c r="J3844" t="s">
        <v>34</v>
      </c>
      <c r="K3844" t="s">
        <v>34</v>
      </c>
      <c r="L3844" t="s">
        <v>34</v>
      </c>
      <c r="M3844" t="s">
        <v>34</v>
      </c>
      <c r="N3844" t="s">
        <v>34</v>
      </c>
      <c r="O3844" t="s">
        <v>34</v>
      </c>
      <c r="P3844" t="s">
        <v>34</v>
      </c>
      <c r="Q3844" t="s">
        <v>34</v>
      </c>
      <c r="R3844" t="s">
        <v>34</v>
      </c>
      <c r="S3844" t="s">
        <v>34</v>
      </c>
      <c r="T3844" t="s">
        <v>34</v>
      </c>
      <c r="U3844" t="s">
        <v>46</v>
      </c>
      <c r="V3844" t="s">
        <v>34</v>
      </c>
      <c r="W3844" t="s">
        <v>143</v>
      </c>
      <c r="X3844">
        <v>19.899999999999999</v>
      </c>
      <c r="Y3844">
        <v>19.899999999999999</v>
      </c>
      <c r="Z3844">
        <v>0</v>
      </c>
      <c r="AA3844">
        <v>0</v>
      </c>
      <c r="AB3844">
        <v>45.77</v>
      </c>
      <c r="AC3844">
        <v>65.67</v>
      </c>
      <c r="AD3844" t="s">
        <v>52</v>
      </c>
      <c r="AE3844" t="s">
        <v>53</v>
      </c>
      <c r="AF3844" t="s">
        <v>91</v>
      </c>
      <c r="AG3844">
        <f t="shared" si="120"/>
        <v>1</v>
      </c>
      <c r="AH3844" t="str" cm="1">
        <f t="array" ref="AH3844">_xlfn.IFS(
X3844&lt;=20, "&lt;20",
AND(X3844&gt;=20, X3844&lt;50), "20-50",
AND(X3844&gt;=50, X3844&lt;100), "50-100",
X3844&gt;=100, "&gt;100"
)</f>
        <v>&lt;20</v>
      </c>
      <c r="AI3844">
        <f t="shared" si="121"/>
        <v>0</v>
      </c>
      <c r="AJ3844" t="str" cm="1">
        <f t="array" ref="AJ3844">_xlfn.IFS(
C3844&lt;=20, "&lt;20",
AND(C3844&gt;=20, C3844&lt;35), "20-35",
AND(C3844&gt;=35, C3844&lt;50), "35-50",
C3844&gt;=50, "50-100"
)</f>
        <v>35-50</v>
      </c>
      <c r="AK3844" t="str" cm="1">
        <f t="array" ref="AK3844">_xlfn.IFS(
G3844&lt;6, "&lt;6",
AND(G3844&gt;=6, G3844&lt;12), "6-12",
AND(G3844&gt;=12, G3844&lt;18), "12-18",  AND(G3844&gt;=18, G3844&lt;24), "18-24", G3844&gt;=24, "24-36")</f>
        <v>18-24</v>
      </c>
    </row>
    <row r="3845" spans="1:37" x14ac:dyDescent="0.3">
      <c r="A3845" t="s">
        <v>3945</v>
      </c>
      <c r="B3845" t="s">
        <v>44</v>
      </c>
      <c r="C3845">
        <v>58</v>
      </c>
      <c r="D3845" t="s">
        <v>37</v>
      </c>
      <c r="E3845" t="s">
        <v>82</v>
      </c>
      <c r="F3845">
        <v>1</v>
      </c>
      <c r="G3845">
        <v>16</v>
      </c>
      <c r="H3845" t="s">
        <v>36</v>
      </c>
      <c r="I3845" t="s">
        <v>37</v>
      </c>
      <c r="J3845" t="s">
        <v>34</v>
      </c>
      <c r="K3845" t="s">
        <v>37</v>
      </c>
      <c r="L3845" t="s">
        <v>72</v>
      </c>
      <c r="M3845" t="s">
        <v>34</v>
      </c>
      <c r="N3845" t="s">
        <v>34</v>
      </c>
      <c r="O3845" t="s">
        <v>34</v>
      </c>
      <c r="P3845" t="s">
        <v>34</v>
      </c>
      <c r="Q3845" t="s">
        <v>34</v>
      </c>
      <c r="R3845" t="s">
        <v>37</v>
      </c>
      <c r="S3845" t="s">
        <v>37</v>
      </c>
      <c r="T3845" t="s">
        <v>37</v>
      </c>
      <c r="U3845" t="s">
        <v>46</v>
      </c>
      <c r="V3845" t="s">
        <v>37</v>
      </c>
      <c r="W3845" t="s">
        <v>40</v>
      </c>
      <c r="X3845">
        <v>54.75</v>
      </c>
      <c r="Y3845">
        <v>438.05</v>
      </c>
      <c r="Z3845">
        <v>0</v>
      </c>
      <c r="AA3845">
        <v>0</v>
      </c>
      <c r="AB3845">
        <v>244.24</v>
      </c>
      <c r="AC3845">
        <v>682.29</v>
      </c>
      <c r="AD3845" t="s">
        <v>41</v>
      </c>
      <c r="AE3845" t="s">
        <v>42</v>
      </c>
      <c r="AF3845" t="s">
        <v>42</v>
      </c>
      <c r="AG3845">
        <f t="shared" si="120"/>
        <v>0</v>
      </c>
      <c r="AH3845" t="str" cm="1">
        <f t="array" ref="AH3845">_xlfn.IFS(
X3845&lt;=20, "&lt;20",
AND(X3845&gt;=20, X3845&lt;50), "20-50",
AND(X3845&gt;=50, X3845&lt;100), "50-100",
X3845&gt;=100, "&gt;100"
)</f>
        <v>50-100</v>
      </c>
      <c r="AI3845">
        <f t="shared" si="121"/>
        <v>0</v>
      </c>
      <c r="AJ3845" t="str" cm="1">
        <f t="array" ref="AJ3845">_xlfn.IFS(
C3845&lt;=20, "&lt;20",
AND(C3845&gt;=20, C3845&lt;35), "20-35",
AND(C3845&gt;=35, C3845&lt;50), "35-50",
C3845&gt;=50, "50-100"
)</f>
        <v>50-100</v>
      </c>
      <c r="AK3845" t="str" cm="1">
        <f t="array" ref="AK3845">_xlfn.IFS(
G3845&lt;6, "&lt;6",
AND(G3845&gt;=6, G3845&lt;12), "6-12",
AND(G3845&gt;=12, G3845&lt;18), "12-18",  AND(G3845&gt;=18, G3845&lt;24), "18-24", G3845&gt;=24, "24-36")</f>
        <v>12-18</v>
      </c>
    </row>
    <row r="3846" spans="1:37" x14ac:dyDescent="0.3">
      <c r="A3846" t="s">
        <v>3946</v>
      </c>
      <c r="B3846" t="s">
        <v>44</v>
      </c>
      <c r="C3846">
        <v>54</v>
      </c>
      <c r="D3846" t="s">
        <v>34</v>
      </c>
      <c r="E3846" t="s">
        <v>61</v>
      </c>
      <c r="F3846">
        <v>10</v>
      </c>
      <c r="G3846">
        <v>35</v>
      </c>
      <c r="H3846" t="s">
        <v>36</v>
      </c>
      <c r="I3846" t="s">
        <v>37</v>
      </c>
      <c r="J3846" t="s">
        <v>37</v>
      </c>
      <c r="K3846" t="s">
        <v>37</v>
      </c>
      <c r="L3846" t="s">
        <v>50</v>
      </c>
      <c r="M3846" t="s">
        <v>34</v>
      </c>
      <c r="N3846" t="s">
        <v>34</v>
      </c>
      <c r="O3846" t="s">
        <v>34</v>
      </c>
      <c r="P3846" t="s">
        <v>34</v>
      </c>
      <c r="Q3846" t="s">
        <v>37</v>
      </c>
      <c r="R3846" t="s">
        <v>37</v>
      </c>
      <c r="S3846" t="s">
        <v>37</v>
      </c>
      <c r="T3846" t="s">
        <v>34</v>
      </c>
      <c r="U3846" t="s">
        <v>46</v>
      </c>
      <c r="V3846" t="s">
        <v>37</v>
      </c>
      <c r="W3846" t="s">
        <v>51</v>
      </c>
      <c r="X3846">
        <v>94.2</v>
      </c>
      <c r="Y3846">
        <v>1046.0999999999999</v>
      </c>
      <c r="Z3846">
        <v>7.39</v>
      </c>
      <c r="AA3846">
        <v>120</v>
      </c>
      <c r="AB3846">
        <v>153</v>
      </c>
      <c r="AC3846">
        <v>1311.71</v>
      </c>
      <c r="AD3846" t="s">
        <v>52</v>
      </c>
      <c r="AE3846" t="s">
        <v>100</v>
      </c>
      <c r="AF3846" t="s">
        <v>308</v>
      </c>
      <c r="AG3846">
        <f t="shared" si="120"/>
        <v>1</v>
      </c>
      <c r="AH3846" t="str" cm="1">
        <f t="array" ref="AH3846">_xlfn.IFS(
X3846&lt;=20, "&lt;20",
AND(X3846&gt;=20, X3846&lt;50), "20-50",
AND(X3846&gt;=50, X3846&lt;100), "50-100",
X3846&gt;=100, "&gt;100"
)</f>
        <v>50-100</v>
      </c>
      <c r="AI3846">
        <f t="shared" si="121"/>
        <v>0</v>
      </c>
      <c r="AJ3846" t="str" cm="1">
        <f t="array" ref="AJ3846">_xlfn.IFS(
C3846&lt;=20, "&lt;20",
AND(C3846&gt;=20, C3846&lt;35), "20-35",
AND(C3846&gt;=35, C3846&lt;50), "35-50",
C3846&gt;=50, "50-100"
)</f>
        <v>50-100</v>
      </c>
      <c r="AK3846" t="str" cm="1">
        <f t="array" ref="AK3846">_xlfn.IFS(
G3846&lt;6, "&lt;6",
AND(G3846&gt;=6, G3846&lt;12), "6-12",
AND(G3846&gt;=12, G3846&lt;18), "12-18",  AND(G3846&gt;=18, G3846&lt;24), "18-24", G3846&gt;=24, "24-36")</f>
        <v>24-36</v>
      </c>
    </row>
    <row r="3847" spans="1:37" x14ac:dyDescent="0.3">
      <c r="A3847" t="s">
        <v>3947</v>
      </c>
      <c r="B3847" t="s">
        <v>44</v>
      </c>
      <c r="C3847">
        <v>55</v>
      </c>
      <c r="D3847" t="s">
        <v>37</v>
      </c>
      <c r="E3847" t="s">
        <v>45</v>
      </c>
      <c r="F3847">
        <v>1</v>
      </c>
      <c r="G3847">
        <v>10</v>
      </c>
      <c r="H3847" t="s">
        <v>110</v>
      </c>
      <c r="I3847" t="s">
        <v>37</v>
      </c>
      <c r="J3847" t="s">
        <v>34</v>
      </c>
      <c r="K3847" t="s">
        <v>34</v>
      </c>
      <c r="L3847" t="s">
        <v>34</v>
      </c>
      <c r="M3847" t="s">
        <v>34</v>
      </c>
      <c r="N3847" t="s">
        <v>34</v>
      </c>
      <c r="O3847" t="s">
        <v>34</v>
      </c>
      <c r="P3847" t="s">
        <v>34</v>
      </c>
      <c r="Q3847" t="s">
        <v>34</v>
      </c>
      <c r="R3847" t="s">
        <v>34</v>
      </c>
      <c r="S3847" t="s">
        <v>34</v>
      </c>
      <c r="T3847" t="s">
        <v>34</v>
      </c>
      <c r="U3847" t="s">
        <v>39</v>
      </c>
      <c r="V3847" t="s">
        <v>37</v>
      </c>
      <c r="W3847" t="s">
        <v>40</v>
      </c>
      <c r="X3847">
        <v>20.149999999999999</v>
      </c>
      <c r="Y3847">
        <v>682.15</v>
      </c>
      <c r="Z3847">
        <v>0</v>
      </c>
      <c r="AA3847">
        <v>0</v>
      </c>
      <c r="AB3847">
        <v>698.28</v>
      </c>
      <c r="AC3847">
        <v>1380.43</v>
      </c>
      <c r="AD3847" t="s">
        <v>41</v>
      </c>
      <c r="AE3847" t="s">
        <v>42</v>
      </c>
      <c r="AF3847" t="s">
        <v>42</v>
      </c>
      <c r="AG3847">
        <f t="shared" si="120"/>
        <v>0</v>
      </c>
      <c r="AH3847" t="str" cm="1">
        <f t="array" ref="AH3847">_xlfn.IFS(
X3847&lt;=20, "&lt;20",
AND(X3847&gt;=20, X3847&lt;50), "20-50",
AND(X3847&gt;=50, X3847&lt;100), "50-100",
X3847&gt;=100, "&gt;100"
)</f>
        <v>20-50</v>
      </c>
      <c r="AI3847">
        <f t="shared" si="121"/>
        <v>0</v>
      </c>
      <c r="AJ3847" t="str" cm="1">
        <f t="array" ref="AJ3847">_xlfn.IFS(
C3847&lt;=20, "&lt;20",
AND(C3847&gt;=20, C3847&lt;35), "20-35",
AND(C3847&gt;=35, C3847&lt;50), "35-50",
C3847&gt;=50, "50-100"
)</f>
        <v>50-100</v>
      </c>
      <c r="AK3847" t="str" cm="1">
        <f t="array" ref="AK3847">_xlfn.IFS(
G3847&lt;6, "&lt;6",
AND(G3847&gt;=6, G3847&lt;12), "6-12",
AND(G3847&gt;=12, G3847&lt;18), "12-18",  AND(G3847&gt;=18, G3847&lt;24), "18-24", G3847&gt;=24, "24-36")</f>
        <v>6-12</v>
      </c>
    </row>
    <row r="3848" spans="1:37" x14ac:dyDescent="0.3">
      <c r="A3848" t="s">
        <v>3948</v>
      </c>
      <c r="B3848" t="s">
        <v>44</v>
      </c>
      <c r="C3848">
        <v>60</v>
      </c>
      <c r="D3848" t="s">
        <v>34</v>
      </c>
      <c r="E3848" t="s">
        <v>114</v>
      </c>
      <c r="F3848">
        <v>6</v>
      </c>
      <c r="G3848">
        <v>10</v>
      </c>
      <c r="H3848" t="s">
        <v>57</v>
      </c>
      <c r="I3848" t="s">
        <v>37</v>
      </c>
      <c r="J3848" t="s">
        <v>37</v>
      </c>
      <c r="K3848" t="s">
        <v>37</v>
      </c>
      <c r="L3848" t="s">
        <v>50</v>
      </c>
      <c r="M3848" t="s">
        <v>37</v>
      </c>
      <c r="N3848" t="s">
        <v>34</v>
      </c>
      <c r="O3848" t="s">
        <v>37</v>
      </c>
      <c r="P3848" t="s">
        <v>34</v>
      </c>
      <c r="Q3848" t="s">
        <v>37</v>
      </c>
      <c r="R3848" t="s">
        <v>37</v>
      </c>
      <c r="S3848" t="s">
        <v>37</v>
      </c>
      <c r="T3848" t="s">
        <v>37</v>
      </c>
      <c r="U3848" t="s">
        <v>46</v>
      </c>
      <c r="V3848" t="s">
        <v>37</v>
      </c>
      <c r="W3848" t="s">
        <v>51</v>
      </c>
      <c r="X3848">
        <v>103.9</v>
      </c>
      <c r="Y3848">
        <v>2254.1999999999998</v>
      </c>
      <c r="Z3848">
        <v>0</v>
      </c>
      <c r="AA3848">
        <v>0</v>
      </c>
      <c r="AB3848">
        <v>25.41</v>
      </c>
      <c r="AC3848">
        <v>2279.61</v>
      </c>
      <c r="AD3848" t="s">
        <v>52</v>
      </c>
      <c r="AE3848" t="s">
        <v>58</v>
      </c>
      <c r="AF3848" t="s">
        <v>88</v>
      </c>
      <c r="AG3848">
        <f t="shared" si="120"/>
        <v>1</v>
      </c>
      <c r="AH3848" t="str" cm="1">
        <f t="array" ref="AH3848">_xlfn.IFS(
X3848&lt;=20, "&lt;20",
AND(X3848&gt;=20, X3848&lt;50), "20-50",
AND(X3848&gt;=50, X3848&lt;100), "50-100",
X3848&gt;=100, "&gt;100"
)</f>
        <v>&gt;100</v>
      </c>
      <c r="AI3848">
        <f t="shared" si="121"/>
        <v>0</v>
      </c>
      <c r="AJ3848" t="str" cm="1">
        <f t="array" ref="AJ3848">_xlfn.IFS(
C3848&lt;=20, "&lt;20",
AND(C3848&gt;=20, C3848&lt;35), "20-35",
AND(C3848&gt;=35, C3848&lt;50), "35-50",
C3848&gt;=50, "50-100"
)</f>
        <v>50-100</v>
      </c>
      <c r="AK3848" t="str" cm="1">
        <f t="array" ref="AK3848">_xlfn.IFS(
G3848&lt;6, "&lt;6",
AND(G3848&gt;=6, G3848&lt;12), "6-12",
AND(G3848&gt;=12, G3848&lt;18), "12-18",  AND(G3848&gt;=18, G3848&lt;24), "18-24", G3848&gt;=24, "24-36")</f>
        <v>6-12</v>
      </c>
    </row>
    <row r="3849" spans="1:37" x14ac:dyDescent="0.3">
      <c r="A3849" t="s">
        <v>3949</v>
      </c>
      <c r="B3849" t="s">
        <v>33</v>
      </c>
      <c r="C3849">
        <v>25</v>
      </c>
      <c r="D3849" t="s">
        <v>37</v>
      </c>
      <c r="E3849" t="s">
        <v>109</v>
      </c>
      <c r="F3849">
        <v>7</v>
      </c>
      <c r="G3849">
        <v>18</v>
      </c>
      <c r="H3849" t="s">
        <v>36</v>
      </c>
      <c r="I3849" t="s">
        <v>37</v>
      </c>
      <c r="J3849" t="s">
        <v>37</v>
      </c>
      <c r="K3849" t="s">
        <v>37</v>
      </c>
      <c r="L3849" t="s">
        <v>50</v>
      </c>
      <c r="M3849" t="s">
        <v>34</v>
      </c>
      <c r="N3849" t="s">
        <v>37</v>
      </c>
      <c r="O3849" t="s">
        <v>37</v>
      </c>
      <c r="P3849" t="s">
        <v>34</v>
      </c>
      <c r="Q3849" t="s">
        <v>34</v>
      </c>
      <c r="R3849" t="s">
        <v>34</v>
      </c>
      <c r="S3849" t="s">
        <v>37</v>
      </c>
      <c r="T3849" t="s">
        <v>37</v>
      </c>
      <c r="U3849" t="s">
        <v>46</v>
      </c>
      <c r="V3849" t="s">
        <v>37</v>
      </c>
      <c r="W3849" t="s">
        <v>51</v>
      </c>
      <c r="X3849">
        <v>84.5</v>
      </c>
      <c r="Y3849">
        <v>916.9</v>
      </c>
      <c r="Z3849">
        <v>0</v>
      </c>
      <c r="AA3849">
        <v>0</v>
      </c>
      <c r="AB3849">
        <v>487.56</v>
      </c>
      <c r="AC3849">
        <v>1404.46</v>
      </c>
      <c r="AD3849" t="s">
        <v>52</v>
      </c>
      <c r="AE3849" t="s">
        <v>53</v>
      </c>
      <c r="AF3849" t="s">
        <v>54</v>
      </c>
      <c r="AG3849">
        <f t="shared" si="120"/>
        <v>1</v>
      </c>
      <c r="AH3849" t="str" cm="1">
        <f t="array" ref="AH3849">_xlfn.IFS(
X3849&lt;=20, "&lt;20",
AND(X3849&gt;=20, X3849&lt;50), "20-50",
AND(X3849&gt;=50, X3849&lt;100), "50-100",
X3849&gt;=100, "&gt;100"
)</f>
        <v>50-100</v>
      </c>
      <c r="AI3849">
        <f t="shared" si="121"/>
        <v>0</v>
      </c>
      <c r="AJ3849" t="str" cm="1">
        <f t="array" ref="AJ3849">_xlfn.IFS(
C3849&lt;=20, "&lt;20",
AND(C3849&gt;=20, C3849&lt;35), "20-35",
AND(C3849&gt;=35, C3849&lt;50), "35-50",
C3849&gt;=50, "50-100"
)</f>
        <v>20-35</v>
      </c>
      <c r="AK3849" t="str" cm="1">
        <f t="array" ref="AK3849">_xlfn.IFS(
G3849&lt;6, "&lt;6",
AND(G3849&gt;=6, G3849&lt;12), "6-12",
AND(G3849&gt;=12, G3849&lt;18), "12-18",  AND(G3849&gt;=18, G3849&lt;24), "18-24", G3849&gt;=24, "24-36")</f>
        <v>18-24</v>
      </c>
    </row>
    <row r="3850" spans="1:37" x14ac:dyDescent="0.3">
      <c r="A3850" t="s">
        <v>3950</v>
      </c>
      <c r="B3850" t="s">
        <v>44</v>
      </c>
      <c r="C3850">
        <v>64</v>
      </c>
      <c r="D3850" t="s">
        <v>34</v>
      </c>
      <c r="E3850" t="s">
        <v>61</v>
      </c>
      <c r="F3850">
        <v>4</v>
      </c>
      <c r="G3850">
        <v>1</v>
      </c>
      <c r="H3850" t="s">
        <v>36</v>
      </c>
      <c r="I3850" t="s">
        <v>37</v>
      </c>
      <c r="J3850" t="s">
        <v>34</v>
      </c>
      <c r="K3850" t="s">
        <v>37</v>
      </c>
      <c r="L3850" t="s">
        <v>72</v>
      </c>
      <c r="M3850" t="s">
        <v>34</v>
      </c>
      <c r="N3850" t="s">
        <v>34</v>
      </c>
      <c r="O3850" t="s">
        <v>34</v>
      </c>
      <c r="P3850" t="s">
        <v>34</v>
      </c>
      <c r="Q3850" t="s">
        <v>34</v>
      </c>
      <c r="R3850" t="s">
        <v>34</v>
      </c>
      <c r="S3850" t="s">
        <v>34</v>
      </c>
      <c r="T3850" t="s">
        <v>37</v>
      </c>
      <c r="U3850" t="s">
        <v>46</v>
      </c>
      <c r="V3850" t="s">
        <v>34</v>
      </c>
      <c r="W3850" t="s">
        <v>51</v>
      </c>
      <c r="X3850">
        <v>44</v>
      </c>
      <c r="Y3850">
        <v>44</v>
      </c>
      <c r="Z3850">
        <v>0</v>
      </c>
      <c r="AA3850">
        <v>0</v>
      </c>
      <c r="AB3850">
        <v>15.66</v>
      </c>
      <c r="AC3850">
        <v>59.66</v>
      </c>
      <c r="AD3850" t="s">
        <v>85</v>
      </c>
      <c r="AE3850" t="s">
        <v>42</v>
      </c>
      <c r="AF3850" t="s">
        <v>42</v>
      </c>
      <c r="AG3850">
        <f t="shared" si="120"/>
        <v>0</v>
      </c>
      <c r="AH3850" t="str" cm="1">
        <f t="array" ref="AH3850">_xlfn.IFS(
X3850&lt;=20, "&lt;20",
AND(X3850&gt;=20, X3850&lt;50), "20-50",
AND(X3850&gt;=50, X3850&lt;100), "50-100",
X3850&gt;=100, "&gt;100"
)</f>
        <v>20-50</v>
      </c>
      <c r="AI3850">
        <f t="shared" si="121"/>
        <v>1</v>
      </c>
      <c r="AJ3850" t="str" cm="1">
        <f t="array" ref="AJ3850">_xlfn.IFS(
C3850&lt;=20, "&lt;20",
AND(C3850&gt;=20, C3850&lt;35), "20-35",
AND(C3850&gt;=35, C3850&lt;50), "35-50",
C3850&gt;=50, "50-100"
)</f>
        <v>50-100</v>
      </c>
      <c r="AK3850" t="str" cm="1">
        <f t="array" ref="AK3850">_xlfn.IFS(
G3850&lt;6, "&lt;6",
AND(G3850&gt;=6, G3850&lt;12), "6-12",
AND(G3850&gt;=12, G3850&lt;18), "12-18",  AND(G3850&gt;=18, G3850&lt;24), "18-24", G3850&gt;=24, "24-36")</f>
        <v>&lt;6</v>
      </c>
    </row>
    <row r="3851" spans="1:37" x14ac:dyDescent="0.3">
      <c r="A3851" t="s">
        <v>3951</v>
      </c>
      <c r="B3851" t="s">
        <v>33</v>
      </c>
      <c r="C3851">
        <v>29</v>
      </c>
      <c r="D3851" t="s">
        <v>37</v>
      </c>
      <c r="E3851" t="s">
        <v>103</v>
      </c>
      <c r="F3851">
        <v>4</v>
      </c>
      <c r="G3851">
        <v>19</v>
      </c>
      <c r="H3851" t="s">
        <v>110</v>
      </c>
      <c r="I3851" t="s">
        <v>37</v>
      </c>
      <c r="J3851" t="s">
        <v>34</v>
      </c>
      <c r="K3851" t="s">
        <v>37</v>
      </c>
      <c r="L3851" t="s">
        <v>50</v>
      </c>
      <c r="M3851" t="s">
        <v>34</v>
      </c>
      <c r="N3851" t="s">
        <v>34</v>
      </c>
      <c r="O3851" t="s">
        <v>34</v>
      </c>
      <c r="P3851" t="s">
        <v>37</v>
      </c>
      <c r="Q3851" t="s">
        <v>37</v>
      </c>
      <c r="R3851" t="s">
        <v>34</v>
      </c>
      <c r="S3851" t="s">
        <v>34</v>
      </c>
      <c r="T3851" t="s">
        <v>37</v>
      </c>
      <c r="U3851" t="s">
        <v>46</v>
      </c>
      <c r="V3851" t="s">
        <v>34</v>
      </c>
      <c r="W3851" t="s">
        <v>51</v>
      </c>
      <c r="X3851">
        <v>85.9</v>
      </c>
      <c r="Y3851">
        <v>2199.0500000000002</v>
      </c>
      <c r="Z3851">
        <v>0</v>
      </c>
      <c r="AA3851">
        <v>0</v>
      </c>
      <c r="AB3851">
        <v>294.75</v>
      </c>
      <c r="AC3851">
        <v>2493.8000000000002</v>
      </c>
      <c r="AD3851" t="s">
        <v>41</v>
      </c>
      <c r="AE3851" t="s">
        <v>42</v>
      </c>
      <c r="AF3851" t="s">
        <v>42</v>
      </c>
      <c r="AG3851">
        <f t="shared" si="120"/>
        <v>0</v>
      </c>
      <c r="AH3851" t="str" cm="1">
        <f t="array" ref="AH3851">_xlfn.IFS(
X3851&lt;=20, "&lt;20",
AND(X3851&gt;=20, X3851&lt;50), "20-50",
AND(X3851&gt;=50, X3851&lt;100), "50-100",
X3851&gt;=100, "&gt;100"
)</f>
        <v>50-100</v>
      </c>
      <c r="AI3851">
        <f t="shared" si="121"/>
        <v>0</v>
      </c>
      <c r="AJ3851" t="str" cm="1">
        <f t="array" ref="AJ3851">_xlfn.IFS(
C3851&lt;=20, "&lt;20",
AND(C3851&gt;=20, C3851&lt;35), "20-35",
AND(C3851&gt;=35, C3851&lt;50), "35-50",
C3851&gt;=50, "50-100"
)</f>
        <v>20-35</v>
      </c>
      <c r="AK3851" t="str" cm="1">
        <f t="array" ref="AK3851">_xlfn.IFS(
G3851&lt;6, "&lt;6",
AND(G3851&gt;=6, G3851&lt;12), "6-12",
AND(G3851&gt;=12, G3851&lt;18), "12-18",  AND(G3851&gt;=18, G3851&lt;24), "18-24", G3851&gt;=24, "24-36")</f>
        <v>18-24</v>
      </c>
    </row>
    <row r="3852" spans="1:37" x14ac:dyDescent="0.3">
      <c r="A3852" t="s">
        <v>3952</v>
      </c>
      <c r="B3852" t="s">
        <v>44</v>
      </c>
      <c r="C3852">
        <v>30</v>
      </c>
      <c r="D3852" t="s">
        <v>37</v>
      </c>
      <c r="E3852" t="s">
        <v>45</v>
      </c>
      <c r="F3852">
        <v>12</v>
      </c>
      <c r="G3852">
        <v>26</v>
      </c>
      <c r="H3852" t="s">
        <v>110</v>
      </c>
      <c r="I3852" t="s">
        <v>37</v>
      </c>
      <c r="J3852" t="s">
        <v>34</v>
      </c>
      <c r="K3852" t="s">
        <v>37</v>
      </c>
      <c r="L3852" t="s">
        <v>38</v>
      </c>
      <c r="M3852" t="s">
        <v>37</v>
      </c>
      <c r="N3852" t="s">
        <v>34</v>
      </c>
      <c r="O3852" t="s">
        <v>37</v>
      </c>
      <c r="P3852" t="s">
        <v>34</v>
      </c>
      <c r="Q3852" t="s">
        <v>37</v>
      </c>
      <c r="R3852" t="s">
        <v>37</v>
      </c>
      <c r="S3852" t="s">
        <v>37</v>
      </c>
      <c r="T3852" t="s">
        <v>37</v>
      </c>
      <c r="U3852" t="s">
        <v>39</v>
      </c>
      <c r="V3852" t="s">
        <v>34</v>
      </c>
      <c r="W3852" t="s">
        <v>40</v>
      </c>
      <c r="X3852">
        <v>74.75</v>
      </c>
      <c r="Y3852">
        <v>2453.3000000000002</v>
      </c>
      <c r="Z3852">
        <v>0</v>
      </c>
      <c r="AA3852">
        <v>0</v>
      </c>
      <c r="AB3852">
        <v>1612.05</v>
      </c>
      <c r="AC3852">
        <v>4065.35</v>
      </c>
      <c r="AD3852" t="s">
        <v>41</v>
      </c>
      <c r="AE3852" t="s">
        <v>42</v>
      </c>
      <c r="AF3852" t="s">
        <v>42</v>
      </c>
      <c r="AG3852">
        <f t="shared" si="120"/>
        <v>0</v>
      </c>
      <c r="AH3852" t="str" cm="1">
        <f t="array" ref="AH3852">_xlfn.IFS(
X3852&lt;=20, "&lt;20",
AND(X3852&gt;=20, X3852&lt;50), "20-50",
AND(X3852&gt;=50, X3852&lt;100), "50-100",
X3852&gt;=100, "&gt;100"
)</f>
        <v>50-100</v>
      </c>
      <c r="AI3852">
        <f t="shared" si="121"/>
        <v>0</v>
      </c>
      <c r="AJ3852" t="str" cm="1">
        <f t="array" ref="AJ3852">_xlfn.IFS(
C3852&lt;=20, "&lt;20",
AND(C3852&gt;=20, C3852&lt;35), "20-35",
AND(C3852&gt;=35, C3852&lt;50), "35-50",
C3852&gt;=50, "50-100"
)</f>
        <v>20-35</v>
      </c>
      <c r="AK3852" t="str" cm="1">
        <f t="array" ref="AK3852">_xlfn.IFS(
G3852&lt;6, "&lt;6",
AND(G3852&gt;=6, G3852&lt;12), "6-12",
AND(G3852&gt;=12, G3852&lt;18), "12-18",  AND(G3852&gt;=18, G3852&lt;24), "18-24", G3852&gt;=24, "24-36")</f>
        <v>24-36</v>
      </c>
    </row>
    <row r="3853" spans="1:37" x14ac:dyDescent="0.3">
      <c r="A3853" t="s">
        <v>3953</v>
      </c>
      <c r="B3853" t="s">
        <v>44</v>
      </c>
      <c r="C3853">
        <v>34</v>
      </c>
      <c r="D3853" t="s">
        <v>37</v>
      </c>
      <c r="E3853" t="s">
        <v>69</v>
      </c>
      <c r="F3853">
        <v>9</v>
      </c>
      <c r="G3853">
        <v>5</v>
      </c>
      <c r="H3853" t="s">
        <v>36</v>
      </c>
      <c r="I3853" t="s">
        <v>37</v>
      </c>
      <c r="J3853" t="s">
        <v>34</v>
      </c>
      <c r="K3853" t="s">
        <v>37</v>
      </c>
      <c r="L3853" t="s">
        <v>72</v>
      </c>
      <c r="M3853" t="s">
        <v>34</v>
      </c>
      <c r="N3853" t="s">
        <v>34</v>
      </c>
      <c r="O3853" t="s">
        <v>34</v>
      </c>
      <c r="P3853" t="s">
        <v>37</v>
      </c>
      <c r="Q3853" t="s">
        <v>37</v>
      </c>
      <c r="R3853" t="s">
        <v>37</v>
      </c>
      <c r="S3853" t="s">
        <v>37</v>
      </c>
      <c r="T3853" t="s">
        <v>37</v>
      </c>
      <c r="U3853" t="s">
        <v>46</v>
      </c>
      <c r="V3853" t="s">
        <v>34</v>
      </c>
      <c r="W3853" t="s">
        <v>40</v>
      </c>
      <c r="X3853">
        <v>70.5</v>
      </c>
      <c r="Y3853">
        <v>829.3</v>
      </c>
      <c r="Z3853">
        <v>0</v>
      </c>
      <c r="AA3853">
        <v>0</v>
      </c>
      <c r="AB3853">
        <v>523.71</v>
      </c>
      <c r="AC3853">
        <v>1353.01</v>
      </c>
      <c r="AD3853" t="s">
        <v>41</v>
      </c>
      <c r="AE3853" t="s">
        <v>42</v>
      </c>
      <c r="AF3853" t="s">
        <v>42</v>
      </c>
      <c r="AG3853">
        <f t="shared" si="120"/>
        <v>0</v>
      </c>
      <c r="AH3853" t="str" cm="1">
        <f t="array" ref="AH3853">_xlfn.IFS(
X3853&lt;=20, "&lt;20",
AND(X3853&gt;=20, X3853&lt;50), "20-50",
AND(X3853&gt;=50, X3853&lt;100), "50-100",
X3853&gt;=100, "&gt;100"
)</f>
        <v>50-100</v>
      </c>
      <c r="AI3853">
        <f t="shared" si="121"/>
        <v>0</v>
      </c>
      <c r="AJ3853" t="str" cm="1">
        <f t="array" ref="AJ3853">_xlfn.IFS(
C3853&lt;=20, "&lt;20",
AND(C3853&gt;=20, C3853&lt;35), "20-35",
AND(C3853&gt;=35, C3853&lt;50), "35-50",
C3853&gt;=50, "50-100"
)</f>
        <v>20-35</v>
      </c>
      <c r="AK3853" t="str" cm="1">
        <f t="array" ref="AK3853">_xlfn.IFS(
G3853&lt;6, "&lt;6",
AND(G3853&gt;=6, G3853&lt;12), "6-12",
AND(G3853&gt;=12, G3853&lt;18), "12-18",  AND(G3853&gt;=18, G3853&lt;24), "18-24", G3853&gt;=24, "24-36")</f>
        <v>&lt;6</v>
      </c>
    </row>
    <row r="3854" spans="1:37" x14ac:dyDescent="0.3">
      <c r="A3854" t="s">
        <v>3954</v>
      </c>
      <c r="B3854" t="s">
        <v>33</v>
      </c>
      <c r="C3854">
        <v>59</v>
      </c>
      <c r="D3854" t="s">
        <v>34</v>
      </c>
      <c r="E3854" t="s">
        <v>69</v>
      </c>
      <c r="F3854">
        <v>13</v>
      </c>
      <c r="G3854">
        <v>1</v>
      </c>
      <c r="H3854" t="s">
        <v>36</v>
      </c>
      <c r="I3854" t="s">
        <v>37</v>
      </c>
      <c r="J3854" t="s">
        <v>34</v>
      </c>
      <c r="K3854" t="s">
        <v>34</v>
      </c>
      <c r="L3854" t="s">
        <v>34</v>
      </c>
      <c r="M3854" t="s">
        <v>34</v>
      </c>
      <c r="N3854" t="s">
        <v>34</v>
      </c>
      <c r="O3854" t="s">
        <v>34</v>
      </c>
      <c r="P3854" t="s">
        <v>34</v>
      </c>
      <c r="Q3854" t="s">
        <v>34</v>
      </c>
      <c r="R3854" t="s">
        <v>34</v>
      </c>
      <c r="S3854" t="s">
        <v>34</v>
      </c>
      <c r="T3854" t="s">
        <v>34</v>
      </c>
      <c r="U3854" t="s">
        <v>67</v>
      </c>
      <c r="V3854" t="s">
        <v>34</v>
      </c>
      <c r="W3854" t="s">
        <v>40</v>
      </c>
      <c r="X3854">
        <v>20.149999999999999</v>
      </c>
      <c r="Y3854">
        <v>1046.2</v>
      </c>
      <c r="Z3854">
        <v>0</v>
      </c>
      <c r="AA3854">
        <v>0</v>
      </c>
      <c r="AB3854">
        <v>164.03</v>
      </c>
      <c r="AC3854">
        <v>1210.23</v>
      </c>
      <c r="AD3854" t="s">
        <v>41</v>
      </c>
      <c r="AE3854" t="s">
        <v>42</v>
      </c>
      <c r="AF3854" t="s">
        <v>42</v>
      </c>
      <c r="AG3854">
        <f t="shared" si="120"/>
        <v>0</v>
      </c>
      <c r="AH3854" t="str" cm="1">
        <f t="array" ref="AH3854">_xlfn.IFS(
X3854&lt;=20, "&lt;20",
AND(X3854&gt;=20, X3854&lt;50), "20-50",
AND(X3854&gt;=50, X3854&lt;100), "50-100",
X3854&gt;=100, "&gt;100"
)</f>
        <v>20-50</v>
      </c>
      <c r="AI3854">
        <f t="shared" si="121"/>
        <v>0</v>
      </c>
      <c r="AJ3854" t="str" cm="1">
        <f t="array" ref="AJ3854">_xlfn.IFS(
C3854&lt;=20, "&lt;20",
AND(C3854&gt;=20, C3854&lt;35), "20-35",
AND(C3854&gt;=35, C3854&lt;50), "35-50",
C3854&gt;=50, "50-100"
)</f>
        <v>50-100</v>
      </c>
      <c r="AK3854" t="str" cm="1">
        <f t="array" ref="AK3854">_xlfn.IFS(
G3854&lt;6, "&lt;6",
AND(G3854&gt;=6, G3854&lt;12), "6-12",
AND(G3854&gt;=12, G3854&lt;18), "12-18",  AND(G3854&gt;=18, G3854&lt;24), "18-24", G3854&gt;=24, "24-36")</f>
        <v>&lt;6</v>
      </c>
    </row>
    <row r="3855" spans="1:37" x14ac:dyDescent="0.3">
      <c r="A3855" t="s">
        <v>3955</v>
      </c>
      <c r="B3855" t="s">
        <v>33</v>
      </c>
      <c r="C3855">
        <v>78</v>
      </c>
      <c r="D3855" t="s">
        <v>34</v>
      </c>
      <c r="E3855" t="s">
        <v>103</v>
      </c>
      <c r="F3855">
        <v>11</v>
      </c>
      <c r="G3855">
        <v>25</v>
      </c>
      <c r="H3855" t="s">
        <v>36</v>
      </c>
      <c r="I3855" t="s">
        <v>34</v>
      </c>
      <c r="J3855" t="s">
        <v>34</v>
      </c>
      <c r="K3855" t="s">
        <v>37</v>
      </c>
      <c r="L3855" t="s">
        <v>72</v>
      </c>
      <c r="M3855" t="s">
        <v>34</v>
      </c>
      <c r="N3855" t="s">
        <v>37</v>
      </c>
      <c r="O3855" t="s">
        <v>34</v>
      </c>
      <c r="P3855" t="s">
        <v>37</v>
      </c>
      <c r="Q3855" t="s">
        <v>34</v>
      </c>
      <c r="R3855" t="s">
        <v>37</v>
      </c>
      <c r="S3855" t="s">
        <v>34</v>
      </c>
      <c r="T3855" t="s">
        <v>37</v>
      </c>
      <c r="U3855" t="s">
        <v>67</v>
      </c>
      <c r="V3855" t="s">
        <v>37</v>
      </c>
      <c r="W3855" t="s">
        <v>51</v>
      </c>
      <c r="X3855">
        <v>44.4</v>
      </c>
      <c r="Y3855">
        <v>265.8</v>
      </c>
      <c r="Z3855">
        <v>0</v>
      </c>
      <c r="AA3855">
        <v>0</v>
      </c>
      <c r="AB3855">
        <v>0</v>
      </c>
      <c r="AC3855">
        <v>265.8</v>
      </c>
      <c r="AD3855" t="s">
        <v>41</v>
      </c>
      <c r="AE3855" t="s">
        <v>42</v>
      </c>
      <c r="AF3855" t="s">
        <v>42</v>
      </c>
      <c r="AG3855">
        <f t="shared" si="120"/>
        <v>0</v>
      </c>
      <c r="AH3855" t="str" cm="1">
        <f t="array" ref="AH3855">_xlfn.IFS(
X3855&lt;=20, "&lt;20",
AND(X3855&gt;=20, X3855&lt;50), "20-50",
AND(X3855&gt;=50, X3855&lt;100), "50-100",
X3855&gt;=100, "&gt;100"
)</f>
        <v>20-50</v>
      </c>
      <c r="AI3855">
        <f t="shared" si="121"/>
        <v>0</v>
      </c>
      <c r="AJ3855" t="str" cm="1">
        <f t="array" ref="AJ3855">_xlfn.IFS(
C3855&lt;=20, "&lt;20",
AND(C3855&gt;=20, C3855&lt;35), "20-35",
AND(C3855&gt;=35, C3855&lt;50), "35-50",
C3855&gt;=50, "50-100"
)</f>
        <v>50-100</v>
      </c>
      <c r="AK3855" t="str" cm="1">
        <f t="array" ref="AK3855">_xlfn.IFS(
G3855&lt;6, "&lt;6",
AND(G3855&gt;=6, G3855&lt;12), "6-12",
AND(G3855&gt;=12, G3855&lt;18), "12-18",  AND(G3855&gt;=18, G3855&lt;24), "18-24", G3855&gt;=24, "24-36")</f>
        <v>24-36</v>
      </c>
    </row>
    <row r="3856" spans="1:37" x14ac:dyDescent="0.3">
      <c r="A3856" t="s">
        <v>3956</v>
      </c>
      <c r="B3856" t="s">
        <v>33</v>
      </c>
      <c r="C3856">
        <v>27</v>
      </c>
      <c r="D3856" t="s">
        <v>37</v>
      </c>
      <c r="E3856" t="s">
        <v>64</v>
      </c>
      <c r="F3856">
        <v>6</v>
      </c>
      <c r="G3856">
        <v>25</v>
      </c>
      <c r="H3856" t="s">
        <v>70</v>
      </c>
      <c r="I3856" t="s">
        <v>34</v>
      </c>
      <c r="J3856" t="s">
        <v>34</v>
      </c>
      <c r="K3856" t="s">
        <v>37</v>
      </c>
      <c r="L3856" t="s">
        <v>38</v>
      </c>
      <c r="M3856" t="s">
        <v>34</v>
      </c>
      <c r="N3856" t="s">
        <v>34</v>
      </c>
      <c r="O3856" t="s">
        <v>37</v>
      </c>
      <c r="P3856" t="s">
        <v>34</v>
      </c>
      <c r="Q3856" t="s">
        <v>34</v>
      </c>
      <c r="R3856" t="s">
        <v>34</v>
      </c>
      <c r="S3856" t="s">
        <v>34</v>
      </c>
      <c r="T3856" t="s">
        <v>37</v>
      </c>
      <c r="U3856" t="s">
        <v>46</v>
      </c>
      <c r="V3856" t="s">
        <v>37</v>
      </c>
      <c r="W3856" t="s">
        <v>51</v>
      </c>
      <c r="X3856">
        <v>30.2</v>
      </c>
      <c r="Y3856">
        <v>1453.1</v>
      </c>
      <c r="Z3856">
        <v>0</v>
      </c>
      <c r="AA3856">
        <v>0</v>
      </c>
      <c r="AB3856">
        <v>0</v>
      </c>
      <c r="AC3856">
        <v>1453.1</v>
      </c>
      <c r="AD3856" t="s">
        <v>41</v>
      </c>
      <c r="AE3856" t="s">
        <v>42</v>
      </c>
      <c r="AF3856" t="s">
        <v>42</v>
      </c>
      <c r="AG3856">
        <f t="shared" si="120"/>
        <v>0</v>
      </c>
      <c r="AH3856" t="str" cm="1">
        <f t="array" ref="AH3856">_xlfn.IFS(
X3856&lt;=20, "&lt;20",
AND(X3856&gt;=20, X3856&lt;50), "20-50",
AND(X3856&gt;=50, X3856&lt;100), "50-100",
X3856&gt;=100, "&gt;100"
)</f>
        <v>20-50</v>
      </c>
      <c r="AI3856">
        <f t="shared" si="121"/>
        <v>0</v>
      </c>
      <c r="AJ3856" t="str" cm="1">
        <f t="array" ref="AJ3856">_xlfn.IFS(
C3856&lt;=20, "&lt;20",
AND(C3856&gt;=20, C3856&lt;35), "20-35",
AND(C3856&gt;=35, C3856&lt;50), "35-50",
C3856&gt;=50, "50-100"
)</f>
        <v>20-35</v>
      </c>
      <c r="AK3856" t="str" cm="1">
        <f t="array" ref="AK3856">_xlfn.IFS(
G3856&lt;6, "&lt;6",
AND(G3856&gt;=6, G3856&lt;12), "6-12",
AND(G3856&gt;=12, G3856&lt;18), "12-18",  AND(G3856&gt;=18, G3856&lt;24), "18-24", G3856&gt;=24, "24-36")</f>
        <v>24-36</v>
      </c>
    </row>
    <row r="3857" spans="1:37" x14ac:dyDescent="0.3">
      <c r="A3857" t="s">
        <v>3957</v>
      </c>
      <c r="B3857" t="s">
        <v>44</v>
      </c>
      <c r="C3857">
        <v>50</v>
      </c>
      <c r="D3857" t="s">
        <v>37</v>
      </c>
      <c r="E3857" t="s">
        <v>87</v>
      </c>
      <c r="F3857">
        <v>5</v>
      </c>
      <c r="G3857">
        <v>30</v>
      </c>
      <c r="H3857" t="s">
        <v>70</v>
      </c>
      <c r="I3857" t="s">
        <v>37</v>
      </c>
      <c r="J3857" t="s">
        <v>37</v>
      </c>
      <c r="K3857" t="s">
        <v>37</v>
      </c>
      <c r="L3857" t="s">
        <v>50</v>
      </c>
      <c r="M3857" t="s">
        <v>34</v>
      </c>
      <c r="N3857" t="s">
        <v>37</v>
      </c>
      <c r="O3857" t="s">
        <v>34</v>
      </c>
      <c r="P3857" t="s">
        <v>34</v>
      </c>
      <c r="Q3857" t="s">
        <v>37</v>
      </c>
      <c r="R3857" t="s">
        <v>37</v>
      </c>
      <c r="S3857" t="s">
        <v>37</v>
      </c>
      <c r="T3857" t="s">
        <v>37</v>
      </c>
      <c r="U3857" t="s">
        <v>46</v>
      </c>
      <c r="V3857" t="s">
        <v>37</v>
      </c>
      <c r="W3857" t="s">
        <v>51</v>
      </c>
      <c r="X3857">
        <v>99.05</v>
      </c>
      <c r="Y3857">
        <v>4853.75</v>
      </c>
      <c r="Z3857">
        <v>14.24</v>
      </c>
      <c r="AA3857">
        <v>0</v>
      </c>
      <c r="AB3857">
        <v>1003.52</v>
      </c>
      <c r="AC3857">
        <v>5843.03</v>
      </c>
      <c r="AD3857" t="s">
        <v>52</v>
      </c>
      <c r="AE3857" t="s">
        <v>53</v>
      </c>
      <c r="AF3857" t="s">
        <v>155</v>
      </c>
      <c r="AG3857">
        <f t="shared" si="120"/>
        <v>1</v>
      </c>
      <c r="AH3857" t="str" cm="1">
        <f t="array" ref="AH3857">_xlfn.IFS(
X3857&lt;=20, "&lt;20",
AND(X3857&gt;=20, X3857&lt;50), "20-50",
AND(X3857&gt;=50, X3857&lt;100), "50-100",
X3857&gt;=100, "&gt;100"
)</f>
        <v>50-100</v>
      </c>
      <c r="AI3857">
        <f t="shared" si="121"/>
        <v>0</v>
      </c>
      <c r="AJ3857" t="str" cm="1">
        <f t="array" ref="AJ3857">_xlfn.IFS(
C3857&lt;=20, "&lt;20",
AND(C3857&gt;=20, C3857&lt;35), "20-35",
AND(C3857&gt;=35, C3857&lt;50), "35-50",
C3857&gt;=50, "50-100"
)</f>
        <v>50-100</v>
      </c>
      <c r="AK3857" t="str" cm="1">
        <f t="array" ref="AK3857">_xlfn.IFS(
G3857&lt;6, "&lt;6",
AND(G3857&gt;=6, G3857&lt;12), "6-12",
AND(G3857&gt;=12, G3857&lt;18), "12-18",  AND(G3857&gt;=18, G3857&lt;24), "18-24", G3857&gt;=24, "24-36")</f>
        <v>24-36</v>
      </c>
    </row>
    <row r="3858" spans="1:37" x14ac:dyDescent="0.3">
      <c r="A3858" t="s">
        <v>3958</v>
      </c>
      <c r="B3858" t="s">
        <v>44</v>
      </c>
      <c r="C3858">
        <v>39</v>
      </c>
      <c r="D3858" t="s">
        <v>34</v>
      </c>
      <c r="E3858" t="s">
        <v>35</v>
      </c>
      <c r="F3858">
        <v>1</v>
      </c>
      <c r="G3858">
        <v>30</v>
      </c>
      <c r="H3858" t="s">
        <v>36</v>
      </c>
      <c r="I3858" t="s">
        <v>37</v>
      </c>
      <c r="J3858" t="s">
        <v>37</v>
      </c>
      <c r="K3858" t="s">
        <v>37</v>
      </c>
      <c r="L3858" t="s">
        <v>50</v>
      </c>
      <c r="M3858" t="s">
        <v>34</v>
      </c>
      <c r="N3858" t="s">
        <v>34</v>
      </c>
      <c r="O3858" t="s">
        <v>37</v>
      </c>
      <c r="P3858" t="s">
        <v>34</v>
      </c>
      <c r="Q3858" t="s">
        <v>34</v>
      </c>
      <c r="R3858" t="s">
        <v>34</v>
      </c>
      <c r="S3858" t="s">
        <v>34</v>
      </c>
      <c r="T3858" t="s">
        <v>37</v>
      </c>
      <c r="U3858" t="s">
        <v>46</v>
      </c>
      <c r="V3858" t="s">
        <v>37</v>
      </c>
      <c r="W3858" t="s">
        <v>51</v>
      </c>
      <c r="X3858">
        <v>77.75</v>
      </c>
      <c r="Y3858">
        <v>4458.1499999999996</v>
      </c>
      <c r="Z3858">
        <v>0</v>
      </c>
      <c r="AA3858">
        <v>0</v>
      </c>
      <c r="AB3858">
        <v>1067.55</v>
      </c>
      <c r="AC3858">
        <v>5525.7</v>
      </c>
      <c r="AD3858" t="s">
        <v>52</v>
      </c>
      <c r="AE3858" t="s">
        <v>53</v>
      </c>
      <c r="AF3858" t="s">
        <v>91</v>
      </c>
      <c r="AG3858">
        <f t="shared" si="120"/>
        <v>1</v>
      </c>
      <c r="AH3858" t="str" cm="1">
        <f t="array" ref="AH3858">_xlfn.IFS(
X3858&lt;=20, "&lt;20",
AND(X3858&gt;=20, X3858&lt;50), "20-50",
AND(X3858&gt;=50, X3858&lt;100), "50-100",
X3858&gt;=100, "&gt;100"
)</f>
        <v>50-100</v>
      </c>
      <c r="AI3858">
        <f t="shared" si="121"/>
        <v>0</v>
      </c>
      <c r="AJ3858" t="str" cm="1">
        <f t="array" ref="AJ3858">_xlfn.IFS(
C3858&lt;=20, "&lt;20",
AND(C3858&gt;=20, C3858&lt;35), "20-35",
AND(C3858&gt;=35, C3858&lt;50), "35-50",
C3858&gt;=50, "50-100"
)</f>
        <v>35-50</v>
      </c>
      <c r="AK3858" t="str" cm="1">
        <f t="array" ref="AK3858">_xlfn.IFS(
G3858&lt;6, "&lt;6",
AND(G3858&gt;=6, G3858&lt;12), "6-12",
AND(G3858&gt;=12, G3858&lt;18), "12-18",  AND(G3858&gt;=18, G3858&lt;24), "18-24", G3858&gt;=24, "24-36")</f>
        <v>24-36</v>
      </c>
    </row>
    <row r="3859" spans="1:37" x14ac:dyDescent="0.3">
      <c r="A3859" t="s">
        <v>3959</v>
      </c>
      <c r="B3859" t="s">
        <v>44</v>
      </c>
      <c r="C3859">
        <v>44</v>
      </c>
      <c r="D3859" t="s">
        <v>37</v>
      </c>
      <c r="E3859" t="s">
        <v>99</v>
      </c>
      <c r="F3859">
        <v>15</v>
      </c>
      <c r="G3859">
        <v>25</v>
      </c>
      <c r="H3859" t="s">
        <v>57</v>
      </c>
      <c r="I3859" t="s">
        <v>37</v>
      </c>
      <c r="J3859" t="s">
        <v>34</v>
      </c>
      <c r="K3859" t="s">
        <v>34</v>
      </c>
      <c r="L3859" t="s">
        <v>34</v>
      </c>
      <c r="M3859" t="s">
        <v>34</v>
      </c>
      <c r="N3859" t="s">
        <v>34</v>
      </c>
      <c r="O3859" t="s">
        <v>34</v>
      </c>
      <c r="P3859" t="s">
        <v>34</v>
      </c>
      <c r="Q3859" t="s">
        <v>34</v>
      </c>
      <c r="R3859" t="s">
        <v>34</v>
      </c>
      <c r="S3859" t="s">
        <v>34</v>
      </c>
      <c r="T3859" t="s">
        <v>34</v>
      </c>
      <c r="U3859" t="s">
        <v>46</v>
      </c>
      <c r="V3859" t="s">
        <v>34</v>
      </c>
      <c r="W3859" t="s">
        <v>51</v>
      </c>
      <c r="X3859">
        <v>19.25</v>
      </c>
      <c r="Y3859">
        <v>375.25</v>
      </c>
      <c r="Z3859">
        <v>0</v>
      </c>
      <c r="AA3859">
        <v>0</v>
      </c>
      <c r="AB3859">
        <v>960.6</v>
      </c>
      <c r="AC3859">
        <v>1335.85</v>
      </c>
      <c r="AD3859" t="s">
        <v>41</v>
      </c>
      <c r="AE3859" t="s">
        <v>42</v>
      </c>
      <c r="AF3859" t="s">
        <v>42</v>
      </c>
      <c r="AG3859">
        <f t="shared" si="120"/>
        <v>0</v>
      </c>
      <c r="AH3859" t="str" cm="1">
        <f t="array" ref="AH3859">_xlfn.IFS(
X3859&lt;=20, "&lt;20",
AND(X3859&gt;=20, X3859&lt;50), "20-50",
AND(X3859&gt;=50, X3859&lt;100), "50-100",
X3859&gt;=100, "&gt;100"
)</f>
        <v>&lt;20</v>
      </c>
      <c r="AI3859">
        <f t="shared" si="121"/>
        <v>0</v>
      </c>
      <c r="AJ3859" t="str" cm="1">
        <f t="array" ref="AJ3859">_xlfn.IFS(
C3859&lt;=20, "&lt;20",
AND(C3859&gt;=20, C3859&lt;35), "20-35",
AND(C3859&gt;=35, C3859&lt;50), "35-50",
C3859&gt;=50, "50-100"
)</f>
        <v>35-50</v>
      </c>
      <c r="AK3859" t="str" cm="1">
        <f t="array" ref="AK3859">_xlfn.IFS(
G3859&lt;6, "&lt;6",
AND(G3859&gt;=6, G3859&lt;12), "6-12",
AND(G3859&gt;=12, G3859&lt;18), "12-18",  AND(G3859&gt;=18, G3859&lt;24), "18-24", G3859&gt;=24, "24-36")</f>
        <v>24-36</v>
      </c>
    </row>
    <row r="3860" spans="1:37" x14ac:dyDescent="0.3">
      <c r="A3860" t="s">
        <v>3960</v>
      </c>
      <c r="B3860" t="s">
        <v>44</v>
      </c>
      <c r="C3860">
        <v>82</v>
      </c>
      <c r="D3860" t="s">
        <v>37</v>
      </c>
      <c r="E3860" t="s">
        <v>158</v>
      </c>
      <c r="F3860">
        <v>9</v>
      </c>
      <c r="G3860">
        <v>5</v>
      </c>
      <c r="H3860" t="s">
        <v>36</v>
      </c>
      <c r="I3860" t="s">
        <v>37</v>
      </c>
      <c r="J3860" t="s">
        <v>37</v>
      </c>
      <c r="K3860" t="s">
        <v>34</v>
      </c>
      <c r="L3860" t="s">
        <v>34</v>
      </c>
      <c r="M3860" t="s">
        <v>34</v>
      </c>
      <c r="N3860" t="s">
        <v>34</v>
      </c>
      <c r="O3860" t="s">
        <v>34</v>
      </c>
      <c r="P3860" t="s">
        <v>34</v>
      </c>
      <c r="Q3860" t="s">
        <v>34</v>
      </c>
      <c r="R3860" t="s">
        <v>34</v>
      </c>
      <c r="S3860" t="s">
        <v>34</v>
      </c>
      <c r="T3860" t="s">
        <v>34</v>
      </c>
      <c r="U3860" t="s">
        <v>46</v>
      </c>
      <c r="V3860" t="s">
        <v>34</v>
      </c>
      <c r="W3860" t="s">
        <v>143</v>
      </c>
      <c r="X3860">
        <v>25.7</v>
      </c>
      <c r="Y3860">
        <v>734.6</v>
      </c>
      <c r="Z3860">
        <v>0</v>
      </c>
      <c r="AA3860">
        <v>0</v>
      </c>
      <c r="AB3860">
        <v>715.96</v>
      </c>
      <c r="AC3860">
        <v>1450.56</v>
      </c>
      <c r="AD3860" t="s">
        <v>41</v>
      </c>
      <c r="AE3860" t="s">
        <v>42</v>
      </c>
      <c r="AF3860" t="s">
        <v>42</v>
      </c>
      <c r="AG3860">
        <f t="shared" si="120"/>
        <v>0</v>
      </c>
      <c r="AH3860" t="str" cm="1">
        <f t="array" ref="AH3860">_xlfn.IFS(
X3860&lt;=20, "&lt;20",
AND(X3860&gt;=20, X3860&lt;50), "20-50",
AND(X3860&gt;=50, X3860&lt;100), "50-100",
X3860&gt;=100, "&gt;100"
)</f>
        <v>20-50</v>
      </c>
      <c r="AI3860">
        <f t="shared" si="121"/>
        <v>0</v>
      </c>
      <c r="AJ3860" t="str" cm="1">
        <f t="array" ref="AJ3860">_xlfn.IFS(
C3860&lt;=20, "&lt;20",
AND(C3860&gt;=20, C3860&lt;35), "20-35",
AND(C3860&gt;=35, C3860&lt;50), "35-50",
C3860&gt;=50, "50-100"
)</f>
        <v>50-100</v>
      </c>
      <c r="AK3860" t="str" cm="1">
        <f t="array" ref="AK3860">_xlfn.IFS(
G3860&lt;6, "&lt;6",
AND(G3860&gt;=6, G3860&lt;12), "6-12",
AND(G3860&gt;=12, G3860&lt;18), "12-18",  AND(G3860&gt;=18, G3860&lt;24), "18-24", G3860&gt;=24, "24-36")</f>
        <v>&lt;6</v>
      </c>
    </row>
    <row r="3861" spans="1:37" x14ac:dyDescent="0.3">
      <c r="A3861" t="s">
        <v>3961</v>
      </c>
      <c r="B3861" t="s">
        <v>33</v>
      </c>
      <c r="C3861">
        <v>64</v>
      </c>
      <c r="D3861" t="s">
        <v>34</v>
      </c>
      <c r="E3861" t="s">
        <v>64</v>
      </c>
      <c r="F3861">
        <v>5</v>
      </c>
      <c r="G3861">
        <v>27</v>
      </c>
      <c r="H3861" t="s">
        <v>36</v>
      </c>
      <c r="I3861" t="s">
        <v>37</v>
      </c>
      <c r="J3861" t="s">
        <v>34</v>
      </c>
      <c r="K3861" t="s">
        <v>37</v>
      </c>
      <c r="L3861" t="s">
        <v>50</v>
      </c>
      <c r="M3861" t="s">
        <v>34</v>
      </c>
      <c r="N3861" t="s">
        <v>34</v>
      </c>
      <c r="O3861" t="s">
        <v>34</v>
      </c>
      <c r="P3861" t="s">
        <v>34</v>
      </c>
      <c r="Q3861" t="s">
        <v>34</v>
      </c>
      <c r="R3861" t="s">
        <v>34</v>
      </c>
      <c r="S3861" t="s">
        <v>34</v>
      </c>
      <c r="T3861" t="s">
        <v>37</v>
      </c>
      <c r="U3861" t="s">
        <v>46</v>
      </c>
      <c r="V3861" t="s">
        <v>37</v>
      </c>
      <c r="W3861" t="s">
        <v>51</v>
      </c>
      <c r="X3861">
        <v>69.75</v>
      </c>
      <c r="Y3861">
        <v>69.75</v>
      </c>
      <c r="Z3861">
        <v>0</v>
      </c>
      <c r="AA3861">
        <v>0</v>
      </c>
      <c r="AB3861">
        <v>33.840000000000003</v>
      </c>
      <c r="AC3861">
        <v>103.59</v>
      </c>
      <c r="AD3861" t="s">
        <v>52</v>
      </c>
      <c r="AE3861" t="s">
        <v>53</v>
      </c>
      <c r="AF3861" t="s">
        <v>54</v>
      </c>
      <c r="AG3861">
        <f t="shared" si="120"/>
        <v>1</v>
      </c>
      <c r="AH3861" t="str" cm="1">
        <f t="array" ref="AH3861">_xlfn.IFS(
X3861&lt;=20, "&lt;20",
AND(X3861&gt;=20, X3861&lt;50), "20-50",
AND(X3861&gt;=50, X3861&lt;100), "50-100",
X3861&gt;=100, "&gt;100"
)</f>
        <v>50-100</v>
      </c>
      <c r="AI3861">
        <f t="shared" si="121"/>
        <v>0</v>
      </c>
      <c r="AJ3861" t="str" cm="1">
        <f t="array" ref="AJ3861">_xlfn.IFS(
C3861&lt;=20, "&lt;20",
AND(C3861&gt;=20, C3861&lt;35), "20-35",
AND(C3861&gt;=35, C3861&lt;50), "35-50",
C3861&gt;=50, "50-100"
)</f>
        <v>50-100</v>
      </c>
      <c r="AK3861" t="str" cm="1">
        <f t="array" ref="AK3861">_xlfn.IFS(
G3861&lt;6, "&lt;6",
AND(G3861&gt;=6, G3861&lt;12), "6-12",
AND(G3861&gt;=12, G3861&lt;18), "12-18",  AND(G3861&gt;=18, G3861&lt;24), "18-24", G3861&gt;=24, "24-36")</f>
        <v>24-36</v>
      </c>
    </row>
    <row r="3862" spans="1:37" x14ac:dyDescent="0.3">
      <c r="A3862" t="s">
        <v>3962</v>
      </c>
      <c r="B3862" t="s">
        <v>44</v>
      </c>
      <c r="C3862">
        <v>35</v>
      </c>
      <c r="D3862" t="s">
        <v>34</v>
      </c>
      <c r="E3862" t="s">
        <v>90</v>
      </c>
      <c r="F3862">
        <v>8</v>
      </c>
      <c r="G3862">
        <v>4</v>
      </c>
      <c r="H3862" t="s">
        <v>36</v>
      </c>
      <c r="I3862" t="s">
        <v>37</v>
      </c>
      <c r="J3862" t="s">
        <v>34</v>
      </c>
      <c r="K3862" t="s">
        <v>37</v>
      </c>
      <c r="L3862" t="s">
        <v>38</v>
      </c>
      <c r="M3862" t="s">
        <v>37</v>
      </c>
      <c r="N3862" t="s">
        <v>37</v>
      </c>
      <c r="O3862" t="s">
        <v>34</v>
      </c>
      <c r="P3862" t="s">
        <v>34</v>
      </c>
      <c r="Q3862" t="s">
        <v>34</v>
      </c>
      <c r="R3862" t="s">
        <v>34</v>
      </c>
      <c r="S3862" t="s">
        <v>34</v>
      </c>
      <c r="T3862" t="s">
        <v>37</v>
      </c>
      <c r="U3862" t="s">
        <v>46</v>
      </c>
      <c r="V3862" t="s">
        <v>34</v>
      </c>
      <c r="W3862" t="s">
        <v>40</v>
      </c>
      <c r="X3862">
        <v>54.7</v>
      </c>
      <c r="Y3862">
        <v>235.05</v>
      </c>
      <c r="Z3862">
        <v>0</v>
      </c>
      <c r="AA3862">
        <v>0</v>
      </c>
      <c r="AB3862">
        <v>27.08</v>
      </c>
      <c r="AC3862">
        <v>262.13</v>
      </c>
      <c r="AD3862" t="s">
        <v>41</v>
      </c>
      <c r="AE3862" t="s">
        <v>42</v>
      </c>
      <c r="AF3862" t="s">
        <v>42</v>
      </c>
      <c r="AG3862">
        <f t="shared" si="120"/>
        <v>0</v>
      </c>
      <c r="AH3862" t="str" cm="1">
        <f t="array" ref="AH3862">_xlfn.IFS(
X3862&lt;=20, "&lt;20",
AND(X3862&gt;=20, X3862&lt;50), "20-50",
AND(X3862&gt;=50, X3862&lt;100), "50-100",
X3862&gt;=100, "&gt;100"
)</f>
        <v>50-100</v>
      </c>
      <c r="AI3862">
        <f t="shared" si="121"/>
        <v>0</v>
      </c>
      <c r="AJ3862" t="str" cm="1">
        <f t="array" ref="AJ3862">_xlfn.IFS(
C3862&lt;=20, "&lt;20",
AND(C3862&gt;=20, C3862&lt;35), "20-35",
AND(C3862&gt;=35, C3862&lt;50), "35-50",
C3862&gt;=50, "50-100"
)</f>
        <v>35-50</v>
      </c>
      <c r="AK3862" t="str" cm="1">
        <f t="array" ref="AK3862">_xlfn.IFS(
G3862&lt;6, "&lt;6",
AND(G3862&gt;=6, G3862&lt;12), "6-12",
AND(G3862&gt;=12, G3862&lt;18), "12-18",  AND(G3862&gt;=18, G3862&lt;24), "18-24", G3862&gt;=24, "24-36")</f>
        <v>&lt;6</v>
      </c>
    </row>
    <row r="3863" spans="1:37" x14ac:dyDescent="0.3">
      <c r="A3863" t="s">
        <v>3963</v>
      </c>
      <c r="B3863" t="s">
        <v>44</v>
      </c>
      <c r="C3863">
        <v>21</v>
      </c>
      <c r="D3863" t="s">
        <v>37</v>
      </c>
      <c r="E3863" t="s">
        <v>158</v>
      </c>
      <c r="F3863">
        <v>15</v>
      </c>
      <c r="G3863">
        <v>7</v>
      </c>
      <c r="H3863" t="s">
        <v>70</v>
      </c>
      <c r="I3863" t="s">
        <v>37</v>
      </c>
      <c r="J3863" t="s">
        <v>34</v>
      </c>
      <c r="K3863" t="s">
        <v>34</v>
      </c>
      <c r="L3863" t="s">
        <v>34</v>
      </c>
      <c r="M3863" t="s">
        <v>34</v>
      </c>
      <c r="N3863" t="s">
        <v>34</v>
      </c>
      <c r="O3863" t="s">
        <v>34</v>
      </c>
      <c r="P3863" t="s">
        <v>34</v>
      </c>
      <c r="Q3863" t="s">
        <v>34</v>
      </c>
      <c r="R3863" t="s">
        <v>34</v>
      </c>
      <c r="S3863" t="s">
        <v>34</v>
      </c>
      <c r="T3863" t="s">
        <v>34</v>
      </c>
      <c r="U3863" t="s">
        <v>67</v>
      </c>
      <c r="V3863" t="s">
        <v>37</v>
      </c>
      <c r="W3863" t="s">
        <v>51</v>
      </c>
      <c r="X3863">
        <v>20.75</v>
      </c>
      <c r="Y3863">
        <v>844.45</v>
      </c>
      <c r="Z3863">
        <v>0</v>
      </c>
      <c r="AA3863">
        <v>0</v>
      </c>
      <c r="AB3863">
        <v>769.02</v>
      </c>
      <c r="AC3863">
        <v>1613.47</v>
      </c>
      <c r="AD3863" t="s">
        <v>41</v>
      </c>
      <c r="AE3863" t="s">
        <v>42</v>
      </c>
      <c r="AF3863" t="s">
        <v>42</v>
      </c>
      <c r="AG3863">
        <f t="shared" si="120"/>
        <v>0</v>
      </c>
      <c r="AH3863" t="str" cm="1">
        <f t="array" ref="AH3863">_xlfn.IFS(
X3863&lt;=20, "&lt;20",
AND(X3863&gt;=20, X3863&lt;50), "20-50",
AND(X3863&gt;=50, X3863&lt;100), "50-100",
X3863&gt;=100, "&gt;100"
)</f>
        <v>20-50</v>
      </c>
      <c r="AI3863">
        <f t="shared" si="121"/>
        <v>0</v>
      </c>
      <c r="AJ3863" t="str" cm="1">
        <f t="array" ref="AJ3863">_xlfn.IFS(
C3863&lt;=20, "&lt;20",
AND(C3863&gt;=20, C3863&lt;35), "20-35",
AND(C3863&gt;=35, C3863&lt;50), "35-50",
C3863&gt;=50, "50-100"
)</f>
        <v>20-35</v>
      </c>
      <c r="AK3863" t="str" cm="1">
        <f t="array" ref="AK3863">_xlfn.IFS(
G3863&lt;6, "&lt;6",
AND(G3863&gt;=6, G3863&lt;12), "6-12",
AND(G3863&gt;=12, G3863&lt;18), "12-18",  AND(G3863&gt;=18, G3863&lt;24), "18-24", G3863&gt;=24, "24-36")</f>
        <v>6-12</v>
      </c>
    </row>
    <row r="3864" spans="1:37" x14ac:dyDescent="0.3">
      <c r="A3864" t="s">
        <v>3964</v>
      </c>
      <c r="B3864" t="s">
        <v>33</v>
      </c>
      <c r="C3864">
        <v>43</v>
      </c>
      <c r="D3864" t="s">
        <v>37</v>
      </c>
      <c r="E3864" t="s">
        <v>74</v>
      </c>
      <c r="F3864">
        <v>8</v>
      </c>
      <c r="G3864">
        <v>17</v>
      </c>
      <c r="H3864" t="s">
        <v>36</v>
      </c>
      <c r="I3864" t="s">
        <v>37</v>
      </c>
      <c r="J3864" t="s">
        <v>34</v>
      </c>
      <c r="K3864" t="s">
        <v>37</v>
      </c>
      <c r="L3864" t="s">
        <v>50</v>
      </c>
      <c r="M3864" t="s">
        <v>34</v>
      </c>
      <c r="N3864" t="s">
        <v>34</v>
      </c>
      <c r="O3864" t="s">
        <v>34</v>
      </c>
      <c r="P3864" t="s">
        <v>34</v>
      </c>
      <c r="Q3864" t="s">
        <v>34</v>
      </c>
      <c r="R3864" t="s">
        <v>34</v>
      </c>
      <c r="S3864" t="s">
        <v>34</v>
      </c>
      <c r="T3864" t="s">
        <v>34</v>
      </c>
      <c r="U3864" t="s">
        <v>46</v>
      </c>
      <c r="V3864" t="s">
        <v>37</v>
      </c>
      <c r="W3864" t="s">
        <v>51</v>
      </c>
      <c r="X3864">
        <v>69.900000000000006</v>
      </c>
      <c r="Y3864">
        <v>69.900000000000006</v>
      </c>
      <c r="Z3864">
        <v>0</v>
      </c>
      <c r="AA3864">
        <v>10</v>
      </c>
      <c r="AB3864">
        <v>9.36</v>
      </c>
      <c r="AC3864">
        <v>89.26</v>
      </c>
      <c r="AD3864" t="s">
        <v>85</v>
      </c>
      <c r="AE3864" t="s">
        <v>42</v>
      </c>
      <c r="AF3864" t="s">
        <v>42</v>
      </c>
      <c r="AG3864">
        <f t="shared" si="120"/>
        <v>0</v>
      </c>
      <c r="AH3864" t="str" cm="1">
        <f t="array" ref="AH3864">_xlfn.IFS(
X3864&lt;=20, "&lt;20",
AND(X3864&gt;=20, X3864&lt;50), "20-50",
AND(X3864&gt;=50, X3864&lt;100), "50-100",
X3864&gt;=100, "&gt;100"
)</f>
        <v>50-100</v>
      </c>
      <c r="AI3864">
        <f t="shared" si="121"/>
        <v>1</v>
      </c>
      <c r="AJ3864" t="str" cm="1">
        <f t="array" ref="AJ3864">_xlfn.IFS(
C3864&lt;=20, "&lt;20",
AND(C3864&gt;=20, C3864&lt;35), "20-35",
AND(C3864&gt;=35, C3864&lt;50), "35-50",
C3864&gt;=50, "50-100"
)</f>
        <v>35-50</v>
      </c>
      <c r="AK3864" t="str" cm="1">
        <f t="array" ref="AK3864">_xlfn.IFS(
G3864&lt;6, "&lt;6",
AND(G3864&gt;=6, G3864&lt;12), "6-12",
AND(G3864&gt;=12, G3864&lt;18), "12-18",  AND(G3864&gt;=18, G3864&lt;24), "18-24", G3864&gt;=24, "24-36")</f>
        <v>12-18</v>
      </c>
    </row>
    <row r="3865" spans="1:37" x14ac:dyDescent="0.3">
      <c r="A3865" t="s">
        <v>3965</v>
      </c>
      <c r="B3865" t="s">
        <v>33</v>
      </c>
      <c r="C3865">
        <v>37</v>
      </c>
      <c r="D3865" t="s">
        <v>34</v>
      </c>
      <c r="E3865" t="s">
        <v>74</v>
      </c>
      <c r="F3865">
        <v>1</v>
      </c>
      <c r="G3865">
        <v>10</v>
      </c>
      <c r="H3865" t="s">
        <v>36</v>
      </c>
      <c r="I3865" t="s">
        <v>37</v>
      </c>
      <c r="J3865" t="s">
        <v>34</v>
      </c>
      <c r="K3865" t="s">
        <v>37</v>
      </c>
      <c r="L3865" t="s">
        <v>72</v>
      </c>
      <c r="M3865" t="s">
        <v>34</v>
      </c>
      <c r="N3865" t="s">
        <v>34</v>
      </c>
      <c r="O3865" t="s">
        <v>34</v>
      </c>
      <c r="P3865" t="s">
        <v>34</v>
      </c>
      <c r="Q3865" t="s">
        <v>37</v>
      </c>
      <c r="R3865" t="s">
        <v>34</v>
      </c>
      <c r="S3865" t="s">
        <v>34</v>
      </c>
      <c r="T3865" t="s">
        <v>37</v>
      </c>
      <c r="U3865" t="s">
        <v>46</v>
      </c>
      <c r="V3865" t="s">
        <v>37</v>
      </c>
      <c r="W3865" t="s">
        <v>51</v>
      </c>
      <c r="X3865">
        <v>56.4</v>
      </c>
      <c r="Y3865">
        <v>234.85</v>
      </c>
      <c r="Z3865">
        <v>0</v>
      </c>
      <c r="AA3865">
        <v>0</v>
      </c>
      <c r="AB3865">
        <v>83.04</v>
      </c>
      <c r="AC3865">
        <v>317.89</v>
      </c>
      <c r="AD3865" t="s">
        <v>41</v>
      </c>
      <c r="AE3865" t="s">
        <v>42</v>
      </c>
      <c r="AF3865" t="s">
        <v>42</v>
      </c>
      <c r="AG3865">
        <f t="shared" si="120"/>
        <v>0</v>
      </c>
      <c r="AH3865" t="str" cm="1">
        <f t="array" ref="AH3865">_xlfn.IFS(
X3865&lt;=20, "&lt;20",
AND(X3865&gt;=20, X3865&lt;50), "20-50",
AND(X3865&gt;=50, X3865&lt;100), "50-100",
X3865&gt;=100, "&gt;100"
)</f>
        <v>50-100</v>
      </c>
      <c r="AI3865">
        <f t="shared" si="121"/>
        <v>0</v>
      </c>
      <c r="AJ3865" t="str" cm="1">
        <f t="array" ref="AJ3865">_xlfn.IFS(
C3865&lt;=20, "&lt;20",
AND(C3865&gt;=20, C3865&lt;35), "20-35",
AND(C3865&gt;=35, C3865&lt;50), "35-50",
C3865&gt;=50, "50-100"
)</f>
        <v>35-50</v>
      </c>
      <c r="AK3865" t="str" cm="1">
        <f t="array" ref="AK3865">_xlfn.IFS(
G3865&lt;6, "&lt;6",
AND(G3865&gt;=6, G3865&lt;12), "6-12",
AND(G3865&gt;=12, G3865&lt;18), "12-18",  AND(G3865&gt;=18, G3865&lt;24), "18-24", G3865&gt;=24, "24-36")</f>
        <v>6-12</v>
      </c>
    </row>
    <row r="3866" spans="1:37" x14ac:dyDescent="0.3">
      <c r="A3866" t="s">
        <v>3966</v>
      </c>
      <c r="B3866" t="s">
        <v>44</v>
      </c>
      <c r="C3866">
        <v>55</v>
      </c>
      <c r="D3866" t="s">
        <v>37</v>
      </c>
      <c r="E3866" t="s">
        <v>124</v>
      </c>
      <c r="F3866">
        <v>10</v>
      </c>
      <c r="G3866">
        <v>11</v>
      </c>
      <c r="H3866" t="s">
        <v>70</v>
      </c>
      <c r="I3866" t="s">
        <v>37</v>
      </c>
      <c r="J3866" t="s">
        <v>34</v>
      </c>
      <c r="K3866" t="s">
        <v>34</v>
      </c>
      <c r="L3866" t="s">
        <v>34</v>
      </c>
      <c r="M3866" t="s">
        <v>34</v>
      </c>
      <c r="N3866" t="s">
        <v>34</v>
      </c>
      <c r="O3866" t="s">
        <v>34</v>
      </c>
      <c r="P3866" t="s">
        <v>34</v>
      </c>
      <c r="Q3866" t="s">
        <v>34</v>
      </c>
      <c r="R3866" t="s">
        <v>34</v>
      </c>
      <c r="S3866" t="s">
        <v>34</v>
      </c>
      <c r="T3866" t="s">
        <v>34</v>
      </c>
      <c r="U3866" t="s">
        <v>46</v>
      </c>
      <c r="V3866" t="s">
        <v>34</v>
      </c>
      <c r="W3866" t="s">
        <v>51</v>
      </c>
      <c r="X3866">
        <v>20.45</v>
      </c>
      <c r="Y3866">
        <v>775.6</v>
      </c>
      <c r="Z3866">
        <v>0</v>
      </c>
      <c r="AA3866">
        <v>0</v>
      </c>
      <c r="AB3866">
        <v>634.67999999999995</v>
      </c>
      <c r="AC3866">
        <v>1410.28</v>
      </c>
      <c r="AD3866" t="s">
        <v>41</v>
      </c>
      <c r="AE3866" t="s">
        <v>42</v>
      </c>
      <c r="AF3866" t="s">
        <v>42</v>
      </c>
      <c r="AG3866">
        <f t="shared" si="120"/>
        <v>0</v>
      </c>
      <c r="AH3866" t="str" cm="1">
        <f t="array" ref="AH3866">_xlfn.IFS(
X3866&lt;=20, "&lt;20",
AND(X3866&gt;=20, X3866&lt;50), "20-50",
AND(X3866&gt;=50, X3866&lt;100), "50-100",
X3866&gt;=100, "&gt;100"
)</f>
        <v>20-50</v>
      </c>
      <c r="AI3866">
        <f t="shared" si="121"/>
        <v>0</v>
      </c>
      <c r="AJ3866" t="str" cm="1">
        <f t="array" ref="AJ3866">_xlfn.IFS(
C3866&lt;=20, "&lt;20",
AND(C3866&gt;=20, C3866&lt;35), "20-35",
AND(C3866&gt;=35, C3866&lt;50), "35-50",
C3866&gt;=50, "50-100"
)</f>
        <v>50-100</v>
      </c>
      <c r="AK3866" t="str" cm="1">
        <f t="array" ref="AK3866">_xlfn.IFS(
G3866&lt;6, "&lt;6",
AND(G3866&gt;=6, G3866&lt;12), "6-12",
AND(G3866&gt;=12, G3866&lt;18), "12-18",  AND(G3866&gt;=18, G3866&lt;24), "18-24", G3866&gt;=24, "24-36")</f>
        <v>6-12</v>
      </c>
    </row>
    <row r="3867" spans="1:37" x14ac:dyDescent="0.3">
      <c r="A3867" t="s">
        <v>3967</v>
      </c>
      <c r="B3867" t="s">
        <v>44</v>
      </c>
      <c r="C3867">
        <v>44</v>
      </c>
      <c r="D3867" t="s">
        <v>34</v>
      </c>
      <c r="E3867" t="s">
        <v>82</v>
      </c>
      <c r="F3867">
        <v>10</v>
      </c>
      <c r="G3867">
        <v>5</v>
      </c>
      <c r="H3867" t="s">
        <v>36</v>
      </c>
      <c r="I3867" t="s">
        <v>37</v>
      </c>
      <c r="J3867" t="s">
        <v>34</v>
      </c>
      <c r="K3867" t="s">
        <v>34</v>
      </c>
      <c r="L3867" t="s">
        <v>34</v>
      </c>
      <c r="M3867" t="s">
        <v>34</v>
      </c>
      <c r="N3867" t="s">
        <v>34</v>
      </c>
      <c r="O3867" t="s">
        <v>34</v>
      </c>
      <c r="P3867" t="s">
        <v>34</v>
      </c>
      <c r="Q3867" t="s">
        <v>34</v>
      </c>
      <c r="R3867" t="s">
        <v>34</v>
      </c>
      <c r="S3867" t="s">
        <v>34</v>
      </c>
      <c r="T3867" t="s">
        <v>34</v>
      </c>
      <c r="U3867" t="s">
        <v>39</v>
      </c>
      <c r="V3867" t="s">
        <v>37</v>
      </c>
      <c r="W3867" t="s">
        <v>40</v>
      </c>
      <c r="X3867">
        <v>19.95</v>
      </c>
      <c r="Y3867">
        <v>257</v>
      </c>
      <c r="Z3867">
        <v>0</v>
      </c>
      <c r="AA3867">
        <v>0</v>
      </c>
      <c r="AB3867">
        <v>212.55</v>
      </c>
      <c r="AC3867">
        <v>469.55</v>
      </c>
      <c r="AD3867" t="s">
        <v>41</v>
      </c>
      <c r="AE3867" t="s">
        <v>42</v>
      </c>
      <c r="AF3867" t="s">
        <v>42</v>
      </c>
      <c r="AG3867">
        <f t="shared" si="120"/>
        <v>0</v>
      </c>
      <c r="AH3867" t="str" cm="1">
        <f t="array" ref="AH3867">_xlfn.IFS(
X3867&lt;=20, "&lt;20",
AND(X3867&gt;=20, X3867&lt;50), "20-50",
AND(X3867&gt;=50, X3867&lt;100), "50-100",
X3867&gt;=100, "&gt;100"
)</f>
        <v>&lt;20</v>
      </c>
      <c r="AI3867">
        <f t="shared" si="121"/>
        <v>0</v>
      </c>
      <c r="AJ3867" t="str" cm="1">
        <f t="array" ref="AJ3867">_xlfn.IFS(
C3867&lt;=20, "&lt;20",
AND(C3867&gt;=20, C3867&lt;35), "20-35",
AND(C3867&gt;=35, C3867&lt;50), "35-50",
C3867&gt;=50, "50-100"
)</f>
        <v>35-50</v>
      </c>
      <c r="AK3867" t="str" cm="1">
        <f t="array" ref="AK3867">_xlfn.IFS(
G3867&lt;6, "&lt;6",
AND(G3867&gt;=6, G3867&lt;12), "6-12",
AND(G3867&gt;=12, G3867&lt;18), "12-18",  AND(G3867&gt;=18, G3867&lt;24), "18-24", G3867&gt;=24, "24-36")</f>
        <v>&lt;6</v>
      </c>
    </row>
    <row r="3868" spans="1:37" x14ac:dyDescent="0.3">
      <c r="A3868" t="s">
        <v>3968</v>
      </c>
      <c r="B3868" t="s">
        <v>33</v>
      </c>
      <c r="C3868">
        <v>34</v>
      </c>
      <c r="D3868" t="s">
        <v>37</v>
      </c>
      <c r="E3868" t="s">
        <v>45</v>
      </c>
      <c r="F3868">
        <v>12</v>
      </c>
      <c r="G3868">
        <v>15</v>
      </c>
      <c r="H3868" t="s">
        <v>36</v>
      </c>
      <c r="I3868" t="s">
        <v>37</v>
      </c>
      <c r="J3868" t="s">
        <v>37</v>
      </c>
      <c r="K3868" t="s">
        <v>34</v>
      </c>
      <c r="L3868" t="s">
        <v>34</v>
      </c>
      <c r="M3868" t="s">
        <v>34</v>
      </c>
      <c r="N3868" t="s">
        <v>34</v>
      </c>
      <c r="O3868" t="s">
        <v>34</v>
      </c>
      <c r="P3868" t="s">
        <v>34</v>
      </c>
      <c r="Q3868" t="s">
        <v>34</v>
      </c>
      <c r="R3868" t="s">
        <v>34</v>
      </c>
      <c r="S3868" t="s">
        <v>34</v>
      </c>
      <c r="T3868" t="s">
        <v>34</v>
      </c>
      <c r="U3868" t="s">
        <v>67</v>
      </c>
      <c r="V3868" t="s">
        <v>34</v>
      </c>
      <c r="W3868" t="s">
        <v>40</v>
      </c>
      <c r="X3868">
        <v>24.95</v>
      </c>
      <c r="Y3868">
        <v>1261.45</v>
      </c>
      <c r="Z3868">
        <v>0</v>
      </c>
      <c r="AA3868">
        <v>0</v>
      </c>
      <c r="AB3868">
        <v>1115</v>
      </c>
      <c r="AC3868">
        <v>2376.4499999999998</v>
      </c>
      <c r="AD3868" t="s">
        <v>41</v>
      </c>
      <c r="AE3868" t="s">
        <v>42</v>
      </c>
      <c r="AF3868" t="s">
        <v>42</v>
      </c>
      <c r="AG3868">
        <f t="shared" si="120"/>
        <v>0</v>
      </c>
      <c r="AH3868" t="str" cm="1">
        <f t="array" ref="AH3868">_xlfn.IFS(
X3868&lt;=20, "&lt;20",
AND(X3868&gt;=20, X3868&lt;50), "20-50",
AND(X3868&gt;=50, X3868&lt;100), "50-100",
X3868&gt;=100, "&gt;100"
)</f>
        <v>20-50</v>
      </c>
      <c r="AI3868">
        <f t="shared" si="121"/>
        <v>0</v>
      </c>
      <c r="AJ3868" t="str" cm="1">
        <f t="array" ref="AJ3868">_xlfn.IFS(
C3868&lt;=20, "&lt;20",
AND(C3868&gt;=20, C3868&lt;35), "20-35",
AND(C3868&gt;=35, C3868&lt;50), "35-50",
C3868&gt;=50, "50-100"
)</f>
        <v>20-35</v>
      </c>
      <c r="AK3868" t="str" cm="1">
        <f t="array" ref="AK3868">_xlfn.IFS(
G3868&lt;6, "&lt;6",
AND(G3868&gt;=6, G3868&lt;12), "6-12",
AND(G3868&gt;=12, G3868&lt;18), "12-18",  AND(G3868&gt;=18, G3868&lt;24), "18-24", G3868&gt;=24, "24-36")</f>
        <v>12-18</v>
      </c>
    </row>
    <row r="3869" spans="1:37" x14ac:dyDescent="0.3">
      <c r="A3869" t="s">
        <v>3969</v>
      </c>
      <c r="B3869" t="s">
        <v>33</v>
      </c>
      <c r="C3869">
        <v>68</v>
      </c>
      <c r="D3869" t="s">
        <v>34</v>
      </c>
      <c r="E3869" t="s">
        <v>56</v>
      </c>
      <c r="F3869">
        <v>6</v>
      </c>
      <c r="G3869">
        <v>31</v>
      </c>
      <c r="H3869" t="s">
        <v>36</v>
      </c>
      <c r="I3869" t="s">
        <v>37</v>
      </c>
      <c r="J3869" t="s">
        <v>34</v>
      </c>
      <c r="K3869" t="s">
        <v>37</v>
      </c>
      <c r="L3869" t="s">
        <v>50</v>
      </c>
      <c r="M3869" t="s">
        <v>34</v>
      </c>
      <c r="N3869" t="s">
        <v>34</v>
      </c>
      <c r="O3869" t="s">
        <v>34</v>
      </c>
      <c r="P3869" t="s">
        <v>34</v>
      </c>
      <c r="Q3869" t="s">
        <v>34</v>
      </c>
      <c r="R3869" t="s">
        <v>34</v>
      </c>
      <c r="S3869" t="s">
        <v>34</v>
      </c>
      <c r="T3869" t="s">
        <v>34</v>
      </c>
      <c r="U3869" t="s">
        <v>46</v>
      </c>
      <c r="V3869" t="s">
        <v>37</v>
      </c>
      <c r="W3869" t="s">
        <v>51</v>
      </c>
      <c r="X3869">
        <v>69.849999999999994</v>
      </c>
      <c r="Y3869">
        <v>69.849999999999994</v>
      </c>
      <c r="Z3869">
        <v>0</v>
      </c>
      <c r="AA3869">
        <v>40</v>
      </c>
      <c r="AB3869">
        <v>43.45</v>
      </c>
      <c r="AC3869">
        <v>153.30000000000001</v>
      </c>
      <c r="AD3869" t="s">
        <v>52</v>
      </c>
      <c r="AE3869" t="s">
        <v>58</v>
      </c>
      <c r="AF3869" t="s">
        <v>88</v>
      </c>
      <c r="AG3869">
        <f t="shared" si="120"/>
        <v>1</v>
      </c>
      <c r="AH3869" t="str" cm="1">
        <f t="array" ref="AH3869">_xlfn.IFS(
X3869&lt;=20, "&lt;20",
AND(X3869&gt;=20, X3869&lt;50), "20-50",
AND(X3869&gt;=50, X3869&lt;100), "50-100",
X3869&gt;=100, "&gt;100"
)</f>
        <v>50-100</v>
      </c>
      <c r="AI3869">
        <f t="shared" si="121"/>
        <v>0</v>
      </c>
      <c r="AJ3869" t="str" cm="1">
        <f t="array" ref="AJ3869">_xlfn.IFS(
C3869&lt;=20, "&lt;20",
AND(C3869&gt;=20, C3869&lt;35), "20-35",
AND(C3869&gt;=35, C3869&lt;50), "35-50",
C3869&gt;=50, "50-100"
)</f>
        <v>50-100</v>
      </c>
      <c r="AK3869" t="str" cm="1">
        <f t="array" ref="AK3869">_xlfn.IFS(
G3869&lt;6, "&lt;6",
AND(G3869&gt;=6, G3869&lt;12), "6-12",
AND(G3869&gt;=12, G3869&lt;18), "12-18",  AND(G3869&gt;=18, G3869&lt;24), "18-24", G3869&gt;=24, "24-36")</f>
        <v>24-36</v>
      </c>
    </row>
    <row r="3870" spans="1:37" x14ac:dyDescent="0.3">
      <c r="A3870" t="s">
        <v>3970</v>
      </c>
      <c r="B3870" t="s">
        <v>33</v>
      </c>
      <c r="C3870">
        <v>52</v>
      </c>
      <c r="D3870" t="s">
        <v>34</v>
      </c>
      <c r="E3870" t="s">
        <v>109</v>
      </c>
      <c r="F3870">
        <v>6</v>
      </c>
      <c r="G3870">
        <v>7</v>
      </c>
      <c r="H3870" t="s">
        <v>36</v>
      </c>
      <c r="I3870" t="s">
        <v>37</v>
      </c>
      <c r="J3870" t="s">
        <v>34</v>
      </c>
      <c r="K3870" t="s">
        <v>37</v>
      </c>
      <c r="L3870" t="s">
        <v>72</v>
      </c>
      <c r="M3870" t="s">
        <v>34</v>
      </c>
      <c r="N3870" t="s">
        <v>34</v>
      </c>
      <c r="O3870" t="s">
        <v>34</v>
      </c>
      <c r="P3870" t="s">
        <v>34</v>
      </c>
      <c r="Q3870" t="s">
        <v>34</v>
      </c>
      <c r="R3870" t="s">
        <v>34</v>
      </c>
      <c r="S3870" t="s">
        <v>34</v>
      </c>
      <c r="T3870" t="s">
        <v>37</v>
      </c>
      <c r="U3870" t="s">
        <v>46</v>
      </c>
      <c r="V3870" t="s">
        <v>34</v>
      </c>
      <c r="W3870" t="s">
        <v>51</v>
      </c>
      <c r="X3870">
        <v>45.3</v>
      </c>
      <c r="Y3870">
        <v>45.3</v>
      </c>
      <c r="Z3870">
        <v>0</v>
      </c>
      <c r="AA3870">
        <v>0</v>
      </c>
      <c r="AB3870">
        <v>34.369999999999997</v>
      </c>
      <c r="AC3870">
        <v>79.67</v>
      </c>
      <c r="AD3870" t="s">
        <v>52</v>
      </c>
      <c r="AE3870" t="s">
        <v>58</v>
      </c>
      <c r="AF3870" t="s">
        <v>387</v>
      </c>
      <c r="AG3870">
        <f t="shared" si="120"/>
        <v>1</v>
      </c>
      <c r="AH3870" t="str" cm="1">
        <f t="array" ref="AH3870">_xlfn.IFS(
X3870&lt;=20, "&lt;20",
AND(X3870&gt;=20, X3870&lt;50), "20-50",
AND(X3870&gt;=50, X3870&lt;100), "50-100",
X3870&gt;=100, "&gt;100"
)</f>
        <v>20-50</v>
      </c>
      <c r="AI3870">
        <f t="shared" si="121"/>
        <v>0</v>
      </c>
      <c r="AJ3870" t="str" cm="1">
        <f t="array" ref="AJ3870">_xlfn.IFS(
C3870&lt;=20, "&lt;20",
AND(C3870&gt;=20, C3870&lt;35), "20-35",
AND(C3870&gt;=35, C3870&lt;50), "35-50",
C3870&gt;=50, "50-100"
)</f>
        <v>50-100</v>
      </c>
      <c r="AK3870" t="str" cm="1">
        <f t="array" ref="AK3870">_xlfn.IFS(
G3870&lt;6, "&lt;6",
AND(G3870&gt;=6, G3870&lt;12), "6-12",
AND(G3870&gt;=12, G3870&lt;18), "12-18",  AND(G3870&gt;=18, G3870&lt;24), "18-24", G3870&gt;=24, "24-36")</f>
        <v>6-12</v>
      </c>
    </row>
    <row r="3871" spans="1:37" x14ac:dyDescent="0.3">
      <c r="A3871" t="s">
        <v>3971</v>
      </c>
      <c r="B3871" t="s">
        <v>44</v>
      </c>
      <c r="C3871">
        <v>64</v>
      </c>
      <c r="D3871" t="s">
        <v>34</v>
      </c>
      <c r="E3871" t="s">
        <v>114</v>
      </c>
      <c r="F3871">
        <v>8</v>
      </c>
      <c r="G3871">
        <v>20</v>
      </c>
      <c r="H3871" t="s">
        <v>36</v>
      </c>
      <c r="I3871" t="s">
        <v>37</v>
      </c>
      <c r="J3871" t="s">
        <v>37</v>
      </c>
      <c r="K3871" t="s">
        <v>37</v>
      </c>
      <c r="L3871" t="s">
        <v>50</v>
      </c>
      <c r="M3871" t="s">
        <v>34</v>
      </c>
      <c r="N3871" t="s">
        <v>37</v>
      </c>
      <c r="O3871" t="s">
        <v>37</v>
      </c>
      <c r="P3871" t="s">
        <v>34</v>
      </c>
      <c r="Q3871" t="s">
        <v>37</v>
      </c>
      <c r="R3871" t="s">
        <v>37</v>
      </c>
      <c r="S3871" t="s">
        <v>37</v>
      </c>
      <c r="T3871" t="s">
        <v>37</v>
      </c>
      <c r="U3871" t="s">
        <v>39</v>
      </c>
      <c r="V3871" t="s">
        <v>37</v>
      </c>
      <c r="W3871" t="s">
        <v>51</v>
      </c>
      <c r="X3871">
        <v>104.9</v>
      </c>
      <c r="Y3871">
        <v>6891.45</v>
      </c>
      <c r="Z3871">
        <v>0</v>
      </c>
      <c r="AA3871">
        <v>0</v>
      </c>
      <c r="AB3871">
        <v>2599.08</v>
      </c>
      <c r="AC3871">
        <v>9490.5300000000007</v>
      </c>
      <c r="AD3871" t="s">
        <v>41</v>
      </c>
      <c r="AE3871" t="s">
        <v>42</v>
      </c>
      <c r="AF3871" t="s">
        <v>42</v>
      </c>
      <c r="AG3871">
        <f t="shared" si="120"/>
        <v>0</v>
      </c>
      <c r="AH3871" t="str" cm="1">
        <f t="array" ref="AH3871">_xlfn.IFS(
X3871&lt;=20, "&lt;20",
AND(X3871&gt;=20, X3871&lt;50), "20-50",
AND(X3871&gt;=50, X3871&lt;100), "50-100",
X3871&gt;=100, "&gt;100"
)</f>
        <v>&gt;100</v>
      </c>
      <c r="AI3871">
        <f t="shared" si="121"/>
        <v>0</v>
      </c>
      <c r="AJ3871" t="str" cm="1">
        <f t="array" ref="AJ3871">_xlfn.IFS(
C3871&lt;=20, "&lt;20",
AND(C3871&gt;=20, C3871&lt;35), "20-35",
AND(C3871&gt;=35, C3871&lt;50), "35-50",
C3871&gt;=50, "50-100"
)</f>
        <v>50-100</v>
      </c>
      <c r="AK3871" t="str" cm="1">
        <f t="array" ref="AK3871">_xlfn.IFS(
G3871&lt;6, "&lt;6",
AND(G3871&gt;=6, G3871&lt;12), "6-12",
AND(G3871&gt;=12, G3871&lt;18), "12-18",  AND(G3871&gt;=18, G3871&lt;24), "18-24", G3871&gt;=24, "24-36")</f>
        <v>18-24</v>
      </c>
    </row>
    <row r="3872" spans="1:37" x14ac:dyDescent="0.3">
      <c r="A3872" t="s">
        <v>3972</v>
      </c>
      <c r="B3872" t="s">
        <v>33</v>
      </c>
      <c r="C3872">
        <v>62</v>
      </c>
      <c r="D3872" t="s">
        <v>37</v>
      </c>
      <c r="E3872" t="s">
        <v>87</v>
      </c>
      <c r="F3872">
        <v>2</v>
      </c>
      <c r="G3872">
        <v>20</v>
      </c>
      <c r="H3872" t="s">
        <v>57</v>
      </c>
      <c r="I3872" t="s">
        <v>37</v>
      </c>
      <c r="J3872" t="s">
        <v>37</v>
      </c>
      <c r="K3872" t="s">
        <v>34</v>
      </c>
      <c r="L3872" t="s">
        <v>34</v>
      </c>
      <c r="M3872" t="s">
        <v>34</v>
      </c>
      <c r="N3872" t="s">
        <v>34</v>
      </c>
      <c r="O3872" t="s">
        <v>34</v>
      </c>
      <c r="P3872" t="s">
        <v>34</v>
      </c>
      <c r="Q3872" t="s">
        <v>34</v>
      </c>
      <c r="R3872" t="s">
        <v>34</v>
      </c>
      <c r="S3872" t="s">
        <v>34</v>
      </c>
      <c r="T3872" t="s">
        <v>34</v>
      </c>
      <c r="U3872" t="s">
        <v>46</v>
      </c>
      <c r="V3872" t="s">
        <v>34</v>
      </c>
      <c r="W3872" t="s">
        <v>40</v>
      </c>
      <c r="X3872">
        <v>24.8</v>
      </c>
      <c r="Y3872">
        <v>223.9</v>
      </c>
      <c r="Z3872">
        <v>0</v>
      </c>
      <c r="AA3872">
        <v>0</v>
      </c>
      <c r="AB3872">
        <v>344.7</v>
      </c>
      <c r="AC3872">
        <v>568.6</v>
      </c>
      <c r="AD3872" t="s">
        <v>41</v>
      </c>
      <c r="AE3872" t="s">
        <v>42</v>
      </c>
      <c r="AF3872" t="s">
        <v>42</v>
      </c>
      <c r="AG3872">
        <f t="shared" si="120"/>
        <v>0</v>
      </c>
      <c r="AH3872" t="str" cm="1">
        <f t="array" ref="AH3872">_xlfn.IFS(
X3872&lt;=20, "&lt;20",
AND(X3872&gt;=20, X3872&lt;50), "20-50",
AND(X3872&gt;=50, X3872&lt;100), "50-100",
X3872&gt;=100, "&gt;100"
)</f>
        <v>20-50</v>
      </c>
      <c r="AI3872">
        <f t="shared" si="121"/>
        <v>0</v>
      </c>
      <c r="AJ3872" t="str" cm="1">
        <f t="array" ref="AJ3872">_xlfn.IFS(
C3872&lt;=20, "&lt;20",
AND(C3872&gt;=20, C3872&lt;35), "20-35",
AND(C3872&gt;=35, C3872&lt;50), "35-50",
C3872&gt;=50, "50-100"
)</f>
        <v>50-100</v>
      </c>
      <c r="AK3872" t="str" cm="1">
        <f t="array" ref="AK3872">_xlfn.IFS(
G3872&lt;6, "&lt;6",
AND(G3872&gt;=6, G3872&lt;12), "6-12",
AND(G3872&gt;=12, G3872&lt;18), "12-18",  AND(G3872&gt;=18, G3872&lt;24), "18-24", G3872&gt;=24, "24-36")</f>
        <v>18-24</v>
      </c>
    </row>
    <row r="3873" spans="1:37" x14ac:dyDescent="0.3">
      <c r="A3873" t="s">
        <v>3973</v>
      </c>
      <c r="B3873" t="s">
        <v>44</v>
      </c>
      <c r="C3873">
        <v>77</v>
      </c>
      <c r="D3873" t="s">
        <v>37</v>
      </c>
      <c r="E3873" t="s">
        <v>64</v>
      </c>
      <c r="F3873">
        <v>10</v>
      </c>
      <c r="G3873">
        <v>18</v>
      </c>
      <c r="H3873" t="s">
        <v>49</v>
      </c>
      <c r="I3873" t="s">
        <v>37</v>
      </c>
      <c r="J3873" t="s">
        <v>37</v>
      </c>
      <c r="K3873" t="s">
        <v>37</v>
      </c>
      <c r="L3873" t="s">
        <v>50</v>
      </c>
      <c r="M3873" t="s">
        <v>34</v>
      </c>
      <c r="N3873" t="s">
        <v>34</v>
      </c>
      <c r="O3873" t="s">
        <v>37</v>
      </c>
      <c r="P3873" t="s">
        <v>34</v>
      </c>
      <c r="Q3873" t="s">
        <v>34</v>
      </c>
      <c r="R3873" t="s">
        <v>34</v>
      </c>
      <c r="S3873" t="s">
        <v>34</v>
      </c>
      <c r="T3873" t="s">
        <v>37</v>
      </c>
      <c r="U3873" t="s">
        <v>46</v>
      </c>
      <c r="V3873" t="s">
        <v>34</v>
      </c>
      <c r="W3873" t="s">
        <v>51</v>
      </c>
      <c r="X3873">
        <v>79.2</v>
      </c>
      <c r="Y3873">
        <v>172.85</v>
      </c>
      <c r="Z3873">
        <v>0</v>
      </c>
      <c r="AA3873">
        <v>0</v>
      </c>
      <c r="AB3873">
        <v>35.46</v>
      </c>
      <c r="AC3873">
        <v>208.31</v>
      </c>
      <c r="AD3873" t="s">
        <v>52</v>
      </c>
      <c r="AE3873" t="s">
        <v>100</v>
      </c>
      <c r="AF3873" t="s">
        <v>308</v>
      </c>
      <c r="AG3873">
        <f t="shared" si="120"/>
        <v>1</v>
      </c>
      <c r="AH3873" t="str" cm="1">
        <f t="array" ref="AH3873">_xlfn.IFS(
X3873&lt;=20, "&lt;20",
AND(X3873&gt;=20, X3873&lt;50), "20-50",
AND(X3873&gt;=50, X3873&lt;100), "50-100",
X3873&gt;=100, "&gt;100"
)</f>
        <v>50-100</v>
      </c>
      <c r="AI3873">
        <f t="shared" si="121"/>
        <v>0</v>
      </c>
      <c r="AJ3873" t="str" cm="1">
        <f t="array" ref="AJ3873">_xlfn.IFS(
C3873&lt;=20, "&lt;20",
AND(C3873&gt;=20, C3873&lt;35), "20-35",
AND(C3873&gt;=35, C3873&lt;50), "35-50",
C3873&gt;=50, "50-100"
)</f>
        <v>50-100</v>
      </c>
      <c r="AK3873" t="str" cm="1">
        <f t="array" ref="AK3873">_xlfn.IFS(
G3873&lt;6, "&lt;6",
AND(G3873&gt;=6, G3873&lt;12), "6-12",
AND(G3873&gt;=12, G3873&lt;18), "12-18",  AND(G3873&gt;=18, G3873&lt;24), "18-24", G3873&gt;=24, "24-36")</f>
        <v>18-24</v>
      </c>
    </row>
    <row r="3874" spans="1:37" x14ac:dyDescent="0.3">
      <c r="A3874" t="s">
        <v>3974</v>
      </c>
      <c r="B3874" t="s">
        <v>44</v>
      </c>
      <c r="C3874">
        <v>18</v>
      </c>
      <c r="D3874" t="s">
        <v>34</v>
      </c>
      <c r="E3874" t="s">
        <v>61</v>
      </c>
      <c r="F3874">
        <v>14</v>
      </c>
      <c r="G3874">
        <v>7</v>
      </c>
      <c r="H3874" t="s">
        <v>49</v>
      </c>
      <c r="I3874" t="s">
        <v>37</v>
      </c>
      <c r="J3874" t="s">
        <v>34</v>
      </c>
      <c r="K3874" t="s">
        <v>34</v>
      </c>
      <c r="L3874" t="s">
        <v>34</v>
      </c>
      <c r="M3874" t="s">
        <v>34</v>
      </c>
      <c r="N3874" t="s">
        <v>34</v>
      </c>
      <c r="O3874" t="s">
        <v>34</v>
      </c>
      <c r="P3874" t="s">
        <v>34</v>
      </c>
      <c r="Q3874" t="s">
        <v>34</v>
      </c>
      <c r="R3874" t="s">
        <v>34</v>
      </c>
      <c r="S3874" t="s">
        <v>34</v>
      </c>
      <c r="T3874" t="s">
        <v>34</v>
      </c>
      <c r="U3874" t="s">
        <v>39</v>
      </c>
      <c r="V3874" t="s">
        <v>34</v>
      </c>
      <c r="W3874" t="s">
        <v>143</v>
      </c>
      <c r="X3874">
        <v>19.649999999999999</v>
      </c>
      <c r="Y3874">
        <v>19.649999999999999</v>
      </c>
      <c r="Z3874">
        <v>0</v>
      </c>
      <c r="AA3874">
        <v>0</v>
      </c>
      <c r="AB3874">
        <v>23.41</v>
      </c>
      <c r="AC3874">
        <v>43.06</v>
      </c>
      <c r="AD3874" t="s">
        <v>85</v>
      </c>
      <c r="AE3874" t="s">
        <v>42</v>
      </c>
      <c r="AF3874" t="s">
        <v>42</v>
      </c>
      <c r="AG3874">
        <f t="shared" si="120"/>
        <v>0</v>
      </c>
      <c r="AH3874" t="str" cm="1">
        <f t="array" ref="AH3874">_xlfn.IFS(
X3874&lt;=20, "&lt;20",
AND(X3874&gt;=20, X3874&lt;50), "20-50",
AND(X3874&gt;=50, X3874&lt;100), "50-100",
X3874&gt;=100, "&gt;100"
)</f>
        <v>&lt;20</v>
      </c>
      <c r="AI3874">
        <f t="shared" si="121"/>
        <v>1</v>
      </c>
      <c r="AJ3874" t="str" cm="1">
        <f t="array" ref="AJ3874">_xlfn.IFS(
C3874&lt;=20, "&lt;20",
AND(C3874&gt;=20, C3874&lt;35), "20-35",
AND(C3874&gt;=35, C3874&lt;50), "35-50",
C3874&gt;=50, "50-100"
)</f>
        <v>&lt;20</v>
      </c>
      <c r="AK3874" t="str" cm="1">
        <f t="array" ref="AK3874">_xlfn.IFS(
G3874&lt;6, "&lt;6",
AND(G3874&gt;=6, G3874&lt;12), "6-12",
AND(G3874&gt;=12, G3874&lt;18), "12-18",  AND(G3874&gt;=18, G3874&lt;24), "18-24", G3874&gt;=24, "24-36")</f>
        <v>6-12</v>
      </c>
    </row>
    <row r="3875" spans="1:37" x14ac:dyDescent="0.3">
      <c r="A3875" t="s">
        <v>3975</v>
      </c>
      <c r="B3875" t="s">
        <v>44</v>
      </c>
      <c r="C3875">
        <v>52</v>
      </c>
      <c r="D3875" t="s">
        <v>34</v>
      </c>
      <c r="E3875" t="s">
        <v>74</v>
      </c>
      <c r="F3875">
        <v>14</v>
      </c>
      <c r="G3875">
        <v>34</v>
      </c>
      <c r="H3875" t="s">
        <v>36</v>
      </c>
      <c r="I3875" t="s">
        <v>37</v>
      </c>
      <c r="J3875" t="s">
        <v>34</v>
      </c>
      <c r="K3875" t="s">
        <v>34</v>
      </c>
      <c r="L3875" t="s">
        <v>34</v>
      </c>
      <c r="M3875" t="s">
        <v>34</v>
      </c>
      <c r="N3875" t="s">
        <v>34</v>
      </c>
      <c r="O3875" t="s">
        <v>34</v>
      </c>
      <c r="P3875" t="s">
        <v>34</v>
      </c>
      <c r="Q3875" t="s">
        <v>34</v>
      </c>
      <c r="R3875" t="s">
        <v>34</v>
      </c>
      <c r="S3875" t="s">
        <v>34</v>
      </c>
      <c r="T3875" t="s">
        <v>34</v>
      </c>
      <c r="U3875" t="s">
        <v>46</v>
      </c>
      <c r="V3875" t="s">
        <v>34</v>
      </c>
      <c r="W3875" t="s">
        <v>40</v>
      </c>
      <c r="X3875">
        <v>20.350000000000001</v>
      </c>
      <c r="Y3875">
        <v>35.1</v>
      </c>
      <c r="Z3875">
        <v>0</v>
      </c>
      <c r="AA3875">
        <v>0</v>
      </c>
      <c r="AB3875">
        <v>4.92</v>
      </c>
      <c r="AC3875">
        <v>40.020000000000003</v>
      </c>
      <c r="AD3875" t="s">
        <v>85</v>
      </c>
      <c r="AE3875" t="s">
        <v>42</v>
      </c>
      <c r="AF3875" t="s">
        <v>42</v>
      </c>
      <c r="AG3875">
        <f t="shared" si="120"/>
        <v>0</v>
      </c>
      <c r="AH3875" t="str" cm="1">
        <f t="array" ref="AH3875">_xlfn.IFS(
X3875&lt;=20, "&lt;20",
AND(X3875&gt;=20, X3875&lt;50), "20-50",
AND(X3875&gt;=50, X3875&lt;100), "50-100",
X3875&gt;=100, "&gt;100"
)</f>
        <v>20-50</v>
      </c>
      <c r="AI3875">
        <f t="shared" si="121"/>
        <v>1</v>
      </c>
      <c r="AJ3875" t="str" cm="1">
        <f t="array" ref="AJ3875">_xlfn.IFS(
C3875&lt;=20, "&lt;20",
AND(C3875&gt;=20, C3875&lt;35), "20-35",
AND(C3875&gt;=35, C3875&lt;50), "35-50",
C3875&gt;=50, "50-100"
)</f>
        <v>50-100</v>
      </c>
      <c r="AK3875" t="str" cm="1">
        <f t="array" ref="AK3875">_xlfn.IFS(
G3875&lt;6, "&lt;6",
AND(G3875&gt;=6, G3875&lt;12), "6-12",
AND(G3875&gt;=12, G3875&lt;18), "12-18",  AND(G3875&gt;=18, G3875&lt;24), "18-24", G3875&gt;=24, "24-36")</f>
        <v>24-36</v>
      </c>
    </row>
    <row r="3876" spans="1:37" x14ac:dyDescent="0.3">
      <c r="A3876" t="s">
        <v>3976</v>
      </c>
      <c r="B3876" t="s">
        <v>44</v>
      </c>
      <c r="C3876">
        <v>78</v>
      </c>
      <c r="D3876" t="s">
        <v>34</v>
      </c>
      <c r="E3876" t="s">
        <v>136</v>
      </c>
      <c r="F3876">
        <v>11</v>
      </c>
      <c r="G3876">
        <v>2</v>
      </c>
      <c r="H3876" t="s">
        <v>49</v>
      </c>
      <c r="I3876" t="s">
        <v>37</v>
      </c>
      <c r="J3876" t="s">
        <v>34</v>
      </c>
      <c r="K3876" t="s">
        <v>37</v>
      </c>
      <c r="L3876" t="s">
        <v>50</v>
      </c>
      <c r="M3876" t="s">
        <v>34</v>
      </c>
      <c r="N3876" t="s">
        <v>34</v>
      </c>
      <c r="O3876" t="s">
        <v>37</v>
      </c>
      <c r="P3876" t="s">
        <v>34</v>
      </c>
      <c r="Q3876" t="s">
        <v>34</v>
      </c>
      <c r="R3876" t="s">
        <v>34</v>
      </c>
      <c r="S3876" t="s">
        <v>34</v>
      </c>
      <c r="T3876" t="s">
        <v>34</v>
      </c>
      <c r="U3876" t="s">
        <v>46</v>
      </c>
      <c r="V3876" t="s">
        <v>37</v>
      </c>
      <c r="W3876" t="s">
        <v>51</v>
      </c>
      <c r="X3876">
        <v>75.3</v>
      </c>
      <c r="Y3876">
        <v>75.3</v>
      </c>
      <c r="Z3876">
        <v>0</v>
      </c>
      <c r="AA3876">
        <v>20</v>
      </c>
      <c r="AB3876">
        <v>35.090000000000003</v>
      </c>
      <c r="AC3876">
        <v>130.38999999999999</v>
      </c>
      <c r="AD3876" t="s">
        <v>52</v>
      </c>
      <c r="AE3876" t="s">
        <v>58</v>
      </c>
      <c r="AF3876" t="s">
        <v>62</v>
      </c>
      <c r="AG3876">
        <f t="shared" si="120"/>
        <v>1</v>
      </c>
      <c r="AH3876" t="str" cm="1">
        <f t="array" ref="AH3876">_xlfn.IFS(
X3876&lt;=20, "&lt;20",
AND(X3876&gt;=20, X3876&lt;50), "20-50",
AND(X3876&gt;=50, X3876&lt;100), "50-100",
X3876&gt;=100, "&gt;100"
)</f>
        <v>50-100</v>
      </c>
      <c r="AI3876">
        <f t="shared" si="121"/>
        <v>0</v>
      </c>
      <c r="AJ3876" t="str" cm="1">
        <f t="array" ref="AJ3876">_xlfn.IFS(
C3876&lt;=20, "&lt;20",
AND(C3876&gt;=20, C3876&lt;35), "20-35",
AND(C3876&gt;=35, C3876&lt;50), "35-50",
C3876&gt;=50, "50-100"
)</f>
        <v>50-100</v>
      </c>
      <c r="AK3876" t="str" cm="1">
        <f t="array" ref="AK3876">_xlfn.IFS(
G3876&lt;6, "&lt;6",
AND(G3876&gt;=6, G3876&lt;12), "6-12",
AND(G3876&gt;=12, G3876&lt;18), "12-18",  AND(G3876&gt;=18, G3876&lt;24), "18-24", G3876&gt;=24, "24-36")</f>
        <v>&lt;6</v>
      </c>
    </row>
    <row r="3877" spans="1:37" x14ac:dyDescent="0.3">
      <c r="A3877" t="s">
        <v>3977</v>
      </c>
      <c r="B3877" t="s">
        <v>44</v>
      </c>
      <c r="C3877">
        <v>73</v>
      </c>
      <c r="D3877" t="s">
        <v>37</v>
      </c>
      <c r="E3877" t="s">
        <v>61</v>
      </c>
      <c r="F3877">
        <v>8</v>
      </c>
      <c r="G3877">
        <v>29</v>
      </c>
      <c r="H3877" t="s">
        <v>36</v>
      </c>
      <c r="I3877" t="s">
        <v>37</v>
      </c>
      <c r="J3877" t="s">
        <v>37</v>
      </c>
      <c r="K3877" t="s">
        <v>37</v>
      </c>
      <c r="L3877" t="s">
        <v>50</v>
      </c>
      <c r="M3877" t="s">
        <v>34</v>
      </c>
      <c r="N3877" t="s">
        <v>34</v>
      </c>
      <c r="O3877" t="s">
        <v>34</v>
      </c>
      <c r="P3877" t="s">
        <v>34</v>
      </c>
      <c r="Q3877" t="s">
        <v>37</v>
      </c>
      <c r="R3877" t="s">
        <v>37</v>
      </c>
      <c r="S3877" t="s">
        <v>34</v>
      </c>
      <c r="T3877" t="s">
        <v>37</v>
      </c>
      <c r="U3877" t="s">
        <v>46</v>
      </c>
      <c r="V3877" t="s">
        <v>37</v>
      </c>
      <c r="W3877" t="s">
        <v>51</v>
      </c>
      <c r="X3877">
        <v>96.15</v>
      </c>
      <c r="Y3877">
        <v>1529.2</v>
      </c>
      <c r="Z3877">
        <v>0</v>
      </c>
      <c r="AA3877">
        <v>0</v>
      </c>
      <c r="AB3877">
        <v>620</v>
      </c>
      <c r="AC3877">
        <v>2149.1999999999998</v>
      </c>
      <c r="AD3877" t="s">
        <v>52</v>
      </c>
      <c r="AE3877" t="s">
        <v>94</v>
      </c>
      <c r="AF3877" t="s">
        <v>95</v>
      </c>
      <c r="AG3877">
        <f t="shared" si="120"/>
        <v>1</v>
      </c>
      <c r="AH3877" t="str" cm="1">
        <f t="array" ref="AH3877">_xlfn.IFS(
X3877&lt;=20, "&lt;20",
AND(X3877&gt;=20, X3877&lt;50), "20-50",
AND(X3877&gt;=50, X3877&lt;100), "50-100",
X3877&gt;=100, "&gt;100"
)</f>
        <v>50-100</v>
      </c>
      <c r="AI3877">
        <f t="shared" si="121"/>
        <v>0</v>
      </c>
      <c r="AJ3877" t="str" cm="1">
        <f t="array" ref="AJ3877">_xlfn.IFS(
C3877&lt;=20, "&lt;20",
AND(C3877&gt;=20, C3877&lt;35), "20-35",
AND(C3877&gt;=35, C3877&lt;50), "35-50",
C3877&gt;=50, "50-100"
)</f>
        <v>50-100</v>
      </c>
      <c r="AK3877" t="str" cm="1">
        <f t="array" ref="AK3877">_xlfn.IFS(
G3877&lt;6, "&lt;6",
AND(G3877&gt;=6, G3877&lt;12), "6-12",
AND(G3877&gt;=12, G3877&lt;18), "12-18",  AND(G3877&gt;=18, G3877&lt;24), "18-24", G3877&gt;=24, "24-36")</f>
        <v>24-36</v>
      </c>
    </row>
    <row r="3878" spans="1:37" x14ac:dyDescent="0.3">
      <c r="A3878" t="s">
        <v>3978</v>
      </c>
      <c r="B3878" t="s">
        <v>44</v>
      </c>
      <c r="C3878">
        <v>44</v>
      </c>
      <c r="D3878" t="s">
        <v>37</v>
      </c>
      <c r="E3878" t="s">
        <v>56</v>
      </c>
      <c r="F3878">
        <v>10</v>
      </c>
      <c r="G3878">
        <v>25</v>
      </c>
      <c r="H3878" t="s">
        <v>36</v>
      </c>
      <c r="I3878" t="s">
        <v>37</v>
      </c>
      <c r="J3878" t="s">
        <v>34</v>
      </c>
      <c r="K3878" t="s">
        <v>37</v>
      </c>
      <c r="L3878" t="s">
        <v>50</v>
      </c>
      <c r="M3878" t="s">
        <v>37</v>
      </c>
      <c r="N3878" t="s">
        <v>37</v>
      </c>
      <c r="O3878" t="s">
        <v>34</v>
      </c>
      <c r="P3878" t="s">
        <v>34</v>
      </c>
      <c r="Q3878" t="s">
        <v>34</v>
      </c>
      <c r="R3878" t="s">
        <v>34</v>
      </c>
      <c r="S3878" t="s">
        <v>34</v>
      </c>
      <c r="T3878" t="s">
        <v>37</v>
      </c>
      <c r="U3878" t="s">
        <v>39</v>
      </c>
      <c r="V3878" t="s">
        <v>37</v>
      </c>
      <c r="W3878" t="s">
        <v>40</v>
      </c>
      <c r="X3878">
        <v>80.650000000000006</v>
      </c>
      <c r="Y3878">
        <v>2209.75</v>
      </c>
      <c r="Z3878">
        <v>0</v>
      </c>
      <c r="AA3878">
        <v>0</v>
      </c>
      <c r="AB3878">
        <v>424.17</v>
      </c>
      <c r="AC3878">
        <v>2633.92</v>
      </c>
      <c r="AD3878" t="s">
        <v>41</v>
      </c>
      <c r="AE3878" t="s">
        <v>42</v>
      </c>
      <c r="AF3878" t="s">
        <v>42</v>
      </c>
      <c r="AG3878">
        <f t="shared" si="120"/>
        <v>0</v>
      </c>
      <c r="AH3878" t="str" cm="1">
        <f t="array" ref="AH3878">_xlfn.IFS(
X3878&lt;=20, "&lt;20",
AND(X3878&gt;=20, X3878&lt;50), "20-50",
AND(X3878&gt;=50, X3878&lt;100), "50-100",
X3878&gt;=100, "&gt;100"
)</f>
        <v>50-100</v>
      </c>
      <c r="AI3878">
        <f t="shared" si="121"/>
        <v>0</v>
      </c>
      <c r="AJ3878" t="str" cm="1">
        <f t="array" ref="AJ3878">_xlfn.IFS(
C3878&lt;=20, "&lt;20",
AND(C3878&gt;=20, C3878&lt;35), "20-35",
AND(C3878&gt;=35, C3878&lt;50), "35-50",
C3878&gt;=50, "50-100"
)</f>
        <v>35-50</v>
      </c>
      <c r="AK3878" t="str" cm="1">
        <f t="array" ref="AK3878">_xlfn.IFS(
G3878&lt;6, "&lt;6",
AND(G3878&gt;=6, G3878&lt;12), "6-12",
AND(G3878&gt;=12, G3878&lt;18), "12-18",  AND(G3878&gt;=18, G3878&lt;24), "18-24", G3878&gt;=24, "24-36")</f>
        <v>24-36</v>
      </c>
    </row>
    <row r="3879" spans="1:37" x14ac:dyDescent="0.3">
      <c r="A3879" t="s">
        <v>3979</v>
      </c>
      <c r="B3879" t="s">
        <v>33</v>
      </c>
      <c r="C3879">
        <v>53</v>
      </c>
      <c r="D3879" t="s">
        <v>37</v>
      </c>
      <c r="E3879" t="s">
        <v>90</v>
      </c>
      <c r="F3879">
        <v>11</v>
      </c>
      <c r="G3879">
        <v>13</v>
      </c>
      <c r="H3879" t="s">
        <v>70</v>
      </c>
      <c r="I3879" t="s">
        <v>37</v>
      </c>
      <c r="J3879" t="s">
        <v>34</v>
      </c>
      <c r="K3879" t="s">
        <v>34</v>
      </c>
      <c r="L3879" t="s">
        <v>34</v>
      </c>
      <c r="M3879" t="s">
        <v>34</v>
      </c>
      <c r="N3879" t="s">
        <v>34</v>
      </c>
      <c r="O3879" t="s">
        <v>34</v>
      </c>
      <c r="P3879" t="s">
        <v>34</v>
      </c>
      <c r="Q3879" t="s">
        <v>34</v>
      </c>
      <c r="R3879" t="s">
        <v>34</v>
      </c>
      <c r="S3879" t="s">
        <v>34</v>
      </c>
      <c r="T3879" t="s">
        <v>34</v>
      </c>
      <c r="U3879" t="s">
        <v>67</v>
      </c>
      <c r="V3879" t="s">
        <v>34</v>
      </c>
      <c r="W3879" t="s">
        <v>40</v>
      </c>
      <c r="X3879">
        <v>20.3</v>
      </c>
      <c r="Y3879">
        <v>1131.5</v>
      </c>
      <c r="Z3879">
        <v>0</v>
      </c>
      <c r="AA3879">
        <v>0</v>
      </c>
      <c r="AB3879">
        <v>1696.5</v>
      </c>
      <c r="AC3879">
        <v>2828</v>
      </c>
      <c r="AD3879" t="s">
        <v>41</v>
      </c>
      <c r="AE3879" t="s">
        <v>42</v>
      </c>
      <c r="AF3879" t="s">
        <v>42</v>
      </c>
      <c r="AG3879">
        <f t="shared" si="120"/>
        <v>0</v>
      </c>
      <c r="AH3879" t="str" cm="1">
        <f t="array" ref="AH3879">_xlfn.IFS(
X3879&lt;=20, "&lt;20",
AND(X3879&gt;=20, X3879&lt;50), "20-50",
AND(X3879&gt;=50, X3879&lt;100), "50-100",
X3879&gt;=100, "&gt;100"
)</f>
        <v>20-50</v>
      </c>
      <c r="AI3879">
        <f t="shared" si="121"/>
        <v>0</v>
      </c>
      <c r="AJ3879" t="str" cm="1">
        <f t="array" ref="AJ3879">_xlfn.IFS(
C3879&lt;=20, "&lt;20",
AND(C3879&gt;=20, C3879&lt;35), "20-35",
AND(C3879&gt;=35, C3879&lt;50), "35-50",
C3879&gt;=50, "50-100"
)</f>
        <v>50-100</v>
      </c>
      <c r="AK3879" t="str" cm="1">
        <f t="array" ref="AK3879">_xlfn.IFS(
G3879&lt;6, "&lt;6",
AND(G3879&gt;=6, G3879&lt;12), "6-12",
AND(G3879&gt;=12, G3879&lt;18), "12-18",  AND(G3879&gt;=18, G3879&lt;24), "18-24", G3879&gt;=24, "24-36")</f>
        <v>12-18</v>
      </c>
    </row>
    <row r="3880" spans="1:37" x14ac:dyDescent="0.3">
      <c r="A3880" t="s">
        <v>3980</v>
      </c>
      <c r="B3880" t="s">
        <v>44</v>
      </c>
      <c r="C3880">
        <v>75</v>
      </c>
      <c r="D3880" t="s">
        <v>34</v>
      </c>
      <c r="E3880" t="s">
        <v>164</v>
      </c>
      <c r="F3880">
        <v>10</v>
      </c>
      <c r="G3880">
        <v>2</v>
      </c>
      <c r="H3880" t="s">
        <v>49</v>
      </c>
      <c r="I3880" t="s">
        <v>37</v>
      </c>
      <c r="J3880" t="s">
        <v>37</v>
      </c>
      <c r="K3880" t="s">
        <v>37</v>
      </c>
      <c r="L3880" t="s">
        <v>50</v>
      </c>
      <c r="M3880" t="s">
        <v>34</v>
      </c>
      <c r="N3880" t="s">
        <v>34</v>
      </c>
      <c r="O3880" t="s">
        <v>34</v>
      </c>
      <c r="P3880" t="s">
        <v>34</v>
      </c>
      <c r="Q3880" t="s">
        <v>37</v>
      </c>
      <c r="R3880" t="s">
        <v>37</v>
      </c>
      <c r="S3880" t="s">
        <v>34</v>
      </c>
      <c r="T3880" t="s">
        <v>37</v>
      </c>
      <c r="U3880" t="s">
        <v>46</v>
      </c>
      <c r="V3880" t="s">
        <v>37</v>
      </c>
      <c r="W3880" t="s">
        <v>51</v>
      </c>
      <c r="X3880">
        <v>94.6</v>
      </c>
      <c r="Y3880">
        <v>279.55</v>
      </c>
      <c r="Z3880">
        <v>0</v>
      </c>
      <c r="AA3880">
        <v>0</v>
      </c>
      <c r="AB3880">
        <v>96.93</v>
      </c>
      <c r="AC3880">
        <v>376.48</v>
      </c>
      <c r="AD3880" t="s">
        <v>52</v>
      </c>
      <c r="AE3880" t="s">
        <v>53</v>
      </c>
      <c r="AF3880" t="s">
        <v>54</v>
      </c>
      <c r="AG3880">
        <f t="shared" si="120"/>
        <v>1</v>
      </c>
      <c r="AH3880" t="str" cm="1">
        <f t="array" ref="AH3880">_xlfn.IFS(
X3880&lt;=20, "&lt;20",
AND(X3880&gt;=20, X3880&lt;50), "20-50",
AND(X3880&gt;=50, X3880&lt;100), "50-100",
X3880&gt;=100, "&gt;100"
)</f>
        <v>50-100</v>
      </c>
      <c r="AI3880">
        <f t="shared" si="121"/>
        <v>0</v>
      </c>
      <c r="AJ3880" t="str" cm="1">
        <f t="array" ref="AJ3880">_xlfn.IFS(
C3880&lt;=20, "&lt;20",
AND(C3880&gt;=20, C3880&lt;35), "20-35",
AND(C3880&gt;=35, C3880&lt;50), "35-50",
C3880&gt;=50, "50-100"
)</f>
        <v>50-100</v>
      </c>
      <c r="AK3880" t="str" cm="1">
        <f t="array" ref="AK3880">_xlfn.IFS(
G3880&lt;6, "&lt;6",
AND(G3880&gt;=6, G3880&lt;12), "6-12",
AND(G3880&gt;=12, G3880&lt;18), "12-18",  AND(G3880&gt;=18, G3880&lt;24), "18-24", G3880&gt;=24, "24-36")</f>
        <v>&lt;6</v>
      </c>
    </row>
    <row r="3881" spans="1:37" x14ac:dyDescent="0.3">
      <c r="A3881" t="s">
        <v>3981</v>
      </c>
      <c r="B3881" t="s">
        <v>44</v>
      </c>
      <c r="C3881">
        <v>35</v>
      </c>
      <c r="D3881" t="s">
        <v>34</v>
      </c>
      <c r="E3881" t="s">
        <v>124</v>
      </c>
      <c r="F3881">
        <v>6</v>
      </c>
      <c r="G3881">
        <v>16</v>
      </c>
      <c r="H3881" t="s">
        <v>49</v>
      </c>
      <c r="I3881" t="s">
        <v>37</v>
      </c>
      <c r="J3881" t="s">
        <v>34</v>
      </c>
      <c r="K3881" t="s">
        <v>37</v>
      </c>
      <c r="L3881" t="s">
        <v>38</v>
      </c>
      <c r="M3881" t="s">
        <v>34</v>
      </c>
      <c r="N3881" t="s">
        <v>37</v>
      </c>
      <c r="O3881" t="s">
        <v>34</v>
      </c>
      <c r="P3881" t="s">
        <v>37</v>
      </c>
      <c r="Q3881" t="s">
        <v>37</v>
      </c>
      <c r="R3881" t="s">
        <v>34</v>
      </c>
      <c r="S3881" t="s">
        <v>34</v>
      </c>
      <c r="T3881" t="s">
        <v>37</v>
      </c>
      <c r="U3881" t="s">
        <v>46</v>
      </c>
      <c r="V3881" t="s">
        <v>37</v>
      </c>
      <c r="W3881" t="s">
        <v>51</v>
      </c>
      <c r="X3881">
        <v>65.45</v>
      </c>
      <c r="Y3881">
        <v>554.45000000000005</v>
      </c>
      <c r="Z3881">
        <v>0</v>
      </c>
      <c r="AA3881">
        <v>0</v>
      </c>
      <c r="AB3881">
        <v>298.95999999999998</v>
      </c>
      <c r="AC3881">
        <v>853.41</v>
      </c>
      <c r="AD3881" t="s">
        <v>41</v>
      </c>
      <c r="AE3881" t="s">
        <v>42</v>
      </c>
      <c r="AF3881" t="s">
        <v>42</v>
      </c>
      <c r="AG3881">
        <f t="shared" si="120"/>
        <v>0</v>
      </c>
      <c r="AH3881" t="str" cm="1">
        <f t="array" ref="AH3881">_xlfn.IFS(
X3881&lt;=20, "&lt;20",
AND(X3881&gt;=20, X3881&lt;50), "20-50",
AND(X3881&gt;=50, X3881&lt;100), "50-100",
X3881&gt;=100, "&gt;100"
)</f>
        <v>50-100</v>
      </c>
      <c r="AI3881">
        <f t="shared" si="121"/>
        <v>0</v>
      </c>
      <c r="AJ3881" t="str" cm="1">
        <f t="array" ref="AJ3881">_xlfn.IFS(
C3881&lt;=20, "&lt;20",
AND(C3881&gt;=20, C3881&lt;35), "20-35",
AND(C3881&gt;=35, C3881&lt;50), "35-50",
C3881&gt;=50, "50-100"
)</f>
        <v>35-50</v>
      </c>
      <c r="AK3881" t="str" cm="1">
        <f t="array" ref="AK3881">_xlfn.IFS(
G3881&lt;6, "&lt;6",
AND(G3881&gt;=6, G3881&lt;12), "6-12",
AND(G3881&gt;=12, G3881&lt;18), "12-18",  AND(G3881&gt;=18, G3881&lt;24), "18-24", G3881&gt;=24, "24-36")</f>
        <v>12-18</v>
      </c>
    </row>
    <row r="3882" spans="1:37" x14ac:dyDescent="0.3">
      <c r="A3882" t="s">
        <v>3982</v>
      </c>
      <c r="B3882" t="s">
        <v>33</v>
      </c>
      <c r="C3882">
        <v>53</v>
      </c>
      <c r="D3882" t="s">
        <v>34</v>
      </c>
      <c r="E3882" t="s">
        <v>99</v>
      </c>
      <c r="F3882">
        <v>6</v>
      </c>
      <c r="G3882">
        <v>2</v>
      </c>
      <c r="H3882" t="s">
        <v>66</v>
      </c>
      <c r="I3882" t="s">
        <v>37</v>
      </c>
      <c r="J3882" t="s">
        <v>37</v>
      </c>
      <c r="K3882" t="s">
        <v>37</v>
      </c>
      <c r="L3882" t="s">
        <v>50</v>
      </c>
      <c r="M3882" t="s">
        <v>34</v>
      </c>
      <c r="N3882" t="s">
        <v>37</v>
      </c>
      <c r="O3882" t="s">
        <v>37</v>
      </c>
      <c r="P3882" t="s">
        <v>34</v>
      </c>
      <c r="Q3882" t="s">
        <v>37</v>
      </c>
      <c r="R3882" t="s">
        <v>37</v>
      </c>
      <c r="S3882" t="s">
        <v>37</v>
      </c>
      <c r="T3882" t="s">
        <v>37</v>
      </c>
      <c r="U3882" t="s">
        <v>39</v>
      </c>
      <c r="V3882" t="s">
        <v>37</v>
      </c>
      <c r="W3882" t="s">
        <v>51</v>
      </c>
      <c r="X3882">
        <v>105.7</v>
      </c>
      <c r="Y3882">
        <v>7472.15</v>
      </c>
      <c r="Z3882">
        <v>0</v>
      </c>
      <c r="AA3882">
        <v>0</v>
      </c>
      <c r="AB3882">
        <v>2066.81</v>
      </c>
      <c r="AC3882">
        <v>9538.9599999999991</v>
      </c>
      <c r="AD3882" t="s">
        <v>41</v>
      </c>
      <c r="AE3882" t="s">
        <v>42</v>
      </c>
      <c r="AF3882" t="s">
        <v>42</v>
      </c>
      <c r="AG3882">
        <f t="shared" si="120"/>
        <v>0</v>
      </c>
      <c r="AH3882" t="str" cm="1">
        <f t="array" ref="AH3882">_xlfn.IFS(
X3882&lt;=20, "&lt;20",
AND(X3882&gt;=20, X3882&lt;50), "20-50",
AND(X3882&gt;=50, X3882&lt;100), "50-100",
X3882&gt;=100, "&gt;100"
)</f>
        <v>&gt;100</v>
      </c>
      <c r="AI3882">
        <f t="shared" si="121"/>
        <v>0</v>
      </c>
      <c r="AJ3882" t="str" cm="1">
        <f t="array" ref="AJ3882">_xlfn.IFS(
C3882&lt;=20, "&lt;20",
AND(C3882&gt;=20, C3882&lt;35), "20-35",
AND(C3882&gt;=35, C3882&lt;50), "35-50",
C3882&gt;=50, "50-100"
)</f>
        <v>50-100</v>
      </c>
      <c r="AK3882" t="str" cm="1">
        <f t="array" ref="AK3882">_xlfn.IFS(
G3882&lt;6, "&lt;6",
AND(G3882&gt;=6, G3882&lt;12), "6-12",
AND(G3882&gt;=12, G3882&lt;18), "12-18",  AND(G3882&gt;=18, G3882&lt;24), "18-24", G3882&gt;=24, "24-36")</f>
        <v>&lt;6</v>
      </c>
    </row>
    <row r="3883" spans="1:37" x14ac:dyDescent="0.3">
      <c r="A3883" t="s">
        <v>3983</v>
      </c>
      <c r="B3883" t="s">
        <v>44</v>
      </c>
      <c r="C3883">
        <v>64</v>
      </c>
      <c r="D3883" t="s">
        <v>37</v>
      </c>
      <c r="E3883" t="s">
        <v>76</v>
      </c>
      <c r="F3883">
        <v>1</v>
      </c>
      <c r="G3883">
        <v>6</v>
      </c>
      <c r="H3883" t="s">
        <v>49</v>
      </c>
      <c r="I3883" t="s">
        <v>37</v>
      </c>
      <c r="J3883" t="s">
        <v>37</v>
      </c>
      <c r="K3883" t="s">
        <v>37</v>
      </c>
      <c r="L3883" t="s">
        <v>50</v>
      </c>
      <c r="M3883" t="s">
        <v>34</v>
      </c>
      <c r="N3883" t="s">
        <v>34</v>
      </c>
      <c r="O3883" t="s">
        <v>34</v>
      </c>
      <c r="P3883" t="s">
        <v>34</v>
      </c>
      <c r="Q3883" t="s">
        <v>37</v>
      </c>
      <c r="R3883" t="s">
        <v>34</v>
      </c>
      <c r="S3883" t="s">
        <v>34</v>
      </c>
      <c r="T3883" t="s">
        <v>34</v>
      </c>
      <c r="U3883" t="s">
        <v>46</v>
      </c>
      <c r="V3883" t="s">
        <v>37</v>
      </c>
      <c r="W3883" t="s">
        <v>51</v>
      </c>
      <c r="X3883">
        <v>85.35</v>
      </c>
      <c r="Y3883">
        <v>754.65</v>
      </c>
      <c r="Z3883">
        <v>0</v>
      </c>
      <c r="AA3883">
        <v>50</v>
      </c>
      <c r="AB3883">
        <v>127.89</v>
      </c>
      <c r="AC3883">
        <v>932.54</v>
      </c>
      <c r="AD3883" t="s">
        <v>52</v>
      </c>
      <c r="AE3883" t="s">
        <v>58</v>
      </c>
      <c r="AF3883" t="s">
        <v>288</v>
      </c>
      <c r="AG3883">
        <f t="shared" si="120"/>
        <v>1</v>
      </c>
      <c r="AH3883" t="str" cm="1">
        <f t="array" ref="AH3883">_xlfn.IFS(
X3883&lt;=20, "&lt;20",
AND(X3883&gt;=20, X3883&lt;50), "20-50",
AND(X3883&gt;=50, X3883&lt;100), "50-100",
X3883&gt;=100, "&gt;100"
)</f>
        <v>50-100</v>
      </c>
      <c r="AI3883">
        <f t="shared" si="121"/>
        <v>0</v>
      </c>
      <c r="AJ3883" t="str" cm="1">
        <f t="array" ref="AJ3883">_xlfn.IFS(
C3883&lt;=20, "&lt;20",
AND(C3883&gt;=20, C3883&lt;35), "20-35",
AND(C3883&gt;=35, C3883&lt;50), "35-50",
C3883&gt;=50, "50-100"
)</f>
        <v>50-100</v>
      </c>
      <c r="AK3883" t="str" cm="1">
        <f t="array" ref="AK3883">_xlfn.IFS(
G3883&lt;6, "&lt;6",
AND(G3883&gt;=6, G3883&lt;12), "6-12",
AND(G3883&gt;=12, G3883&lt;18), "12-18",  AND(G3883&gt;=18, G3883&lt;24), "18-24", G3883&gt;=24, "24-36")</f>
        <v>6-12</v>
      </c>
    </row>
    <row r="3884" spans="1:37" x14ac:dyDescent="0.3">
      <c r="A3884" t="s">
        <v>3984</v>
      </c>
      <c r="B3884" t="s">
        <v>44</v>
      </c>
      <c r="C3884">
        <v>64</v>
      </c>
      <c r="D3884" t="s">
        <v>34</v>
      </c>
      <c r="E3884" t="s">
        <v>124</v>
      </c>
      <c r="F3884">
        <v>5</v>
      </c>
      <c r="G3884">
        <v>4</v>
      </c>
      <c r="H3884" t="s">
        <v>110</v>
      </c>
      <c r="I3884" t="s">
        <v>37</v>
      </c>
      <c r="J3884" t="s">
        <v>37</v>
      </c>
      <c r="K3884" t="s">
        <v>37</v>
      </c>
      <c r="L3884" t="s">
        <v>50</v>
      </c>
      <c r="M3884" t="s">
        <v>34</v>
      </c>
      <c r="N3884" t="s">
        <v>34</v>
      </c>
      <c r="O3884" t="s">
        <v>34</v>
      </c>
      <c r="P3884" t="s">
        <v>37</v>
      </c>
      <c r="Q3884" t="s">
        <v>37</v>
      </c>
      <c r="R3884" t="s">
        <v>37</v>
      </c>
      <c r="S3884" t="s">
        <v>34</v>
      </c>
      <c r="T3884" t="s">
        <v>37</v>
      </c>
      <c r="U3884" t="s">
        <v>46</v>
      </c>
      <c r="V3884" t="s">
        <v>37</v>
      </c>
      <c r="W3884" t="s">
        <v>40</v>
      </c>
      <c r="X3884">
        <v>101.3</v>
      </c>
      <c r="Y3884">
        <v>2812.2</v>
      </c>
      <c r="Z3884">
        <v>0</v>
      </c>
      <c r="AA3884">
        <v>0</v>
      </c>
      <c r="AB3884">
        <v>460.04</v>
      </c>
      <c r="AC3884">
        <v>3272.24</v>
      </c>
      <c r="AD3884" t="s">
        <v>52</v>
      </c>
      <c r="AE3884" t="s">
        <v>53</v>
      </c>
      <c r="AF3884" t="s">
        <v>91</v>
      </c>
      <c r="AG3884">
        <f t="shared" si="120"/>
        <v>1</v>
      </c>
      <c r="AH3884" t="str" cm="1">
        <f t="array" ref="AH3884">_xlfn.IFS(
X3884&lt;=20, "&lt;20",
AND(X3884&gt;=20, X3884&lt;50), "20-50",
AND(X3884&gt;=50, X3884&lt;100), "50-100",
X3884&gt;=100, "&gt;100"
)</f>
        <v>&gt;100</v>
      </c>
      <c r="AI3884">
        <f t="shared" si="121"/>
        <v>0</v>
      </c>
      <c r="AJ3884" t="str" cm="1">
        <f t="array" ref="AJ3884">_xlfn.IFS(
C3884&lt;=20, "&lt;20",
AND(C3884&gt;=20, C3884&lt;35), "20-35",
AND(C3884&gt;=35, C3884&lt;50), "35-50",
C3884&gt;=50, "50-100"
)</f>
        <v>50-100</v>
      </c>
      <c r="AK3884" t="str" cm="1">
        <f t="array" ref="AK3884">_xlfn.IFS(
G3884&lt;6, "&lt;6",
AND(G3884&gt;=6, G3884&lt;12), "6-12",
AND(G3884&gt;=12, G3884&lt;18), "12-18",  AND(G3884&gt;=18, G3884&lt;24), "18-24", G3884&gt;=24, "24-36")</f>
        <v>&lt;6</v>
      </c>
    </row>
    <row r="3885" spans="1:37" x14ac:dyDescent="0.3">
      <c r="A3885" t="s">
        <v>3985</v>
      </c>
      <c r="B3885" t="s">
        <v>44</v>
      </c>
      <c r="C3885">
        <v>29</v>
      </c>
      <c r="D3885" t="s">
        <v>34</v>
      </c>
      <c r="E3885" t="s">
        <v>48</v>
      </c>
      <c r="F3885">
        <v>15</v>
      </c>
      <c r="G3885">
        <v>23</v>
      </c>
      <c r="H3885" t="s">
        <v>36</v>
      </c>
      <c r="I3885" t="s">
        <v>37</v>
      </c>
      <c r="J3885" t="s">
        <v>37</v>
      </c>
      <c r="K3885" t="s">
        <v>37</v>
      </c>
      <c r="L3885" t="s">
        <v>50</v>
      </c>
      <c r="M3885" t="s">
        <v>34</v>
      </c>
      <c r="N3885" t="s">
        <v>34</v>
      </c>
      <c r="O3885" t="s">
        <v>34</v>
      </c>
      <c r="P3885" t="s">
        <v>34</v>
      </c>
      <c r="Q3885" t="s">
        <v>34</v>
      </c>
      <c r="R3885" t="s">
        <v>34</v>
      </c>
      <c r="S3885" t="s">
        <v>34</v>
      </c>
      <c r="T3885" t="s">
        <v>37</v>
      </c>
      <c r="U3885" t="s">
        <v>46</v>
      </c>
      <c r="V3885" t="s">
        <v>37</v>
      </c>
      <c r="W3885" t="s">
        <v>40</v>
      </c>
      <c r="X3885">
        <v>75.150000000000006</v>
      </c>
      <c r="Y3885">
        <v>216.75</v>
      </c>
      <c r="Z3885">
        <v>0</v>
      </c>
      <c r="AA3885">
        <v>0</v>
      </c>
      <c r="AB3885">
        <v>45.06</v>
      </c>
      <c r="AC3885">
        <v>261.81</v>
      </c>
      <c r="AD3885" t="s">
        <v>52</v>
      </c>
      <c r="AE3885" t="s">
        <v>104</v>
      </c>
      <c r="AF3885" t="s">
        <v>150</v>
      </c>
      <c r="AG3885">
        <f t="shared" si="120"/>
        <v>1</v>
      </c>
      <c r="AH3885" t="str" cm="1">
        <f t="array" ref="AH3885">_xlfn.IFS(
X3885&lt;=20, "&lt;20",
AND(X3885&gt;=20, X3885&lt;50), "20-50",
AND(X3885&gt;=50, X3885&lt;100), "50-100",
X3885&gt;=100, "&gt;100"
)</f>
        <v>50-100</v>
      </c>
      <c r="AI3885">
        <f t="shared" si="121"/>
        <v>0</v>
      </c>
      <c r="AJ3885" t="str" cm="1">
        <f t="array" ref="AJ3885">_xlfn.IFS(
C3885&lt;=20, "&lt;20",
AND(C3885&gt;=20, C3885&lt;35), "20-35",
AND(C3885&gt;=35, C3885&lt;50), "35-50",
C3885&gt;=50, "50-100"
)</f>
        <v>20-35</v>
      </c>
      <c r="AK3885" t="str" cm="1">
        <f t="array" ref="AK3885">_xlfn.IFS(
G3885&lt;6, "&lt;6",
AND(G3885&gt;=6, G3885&lt;12), "6-12",
AND(G3885&gt;=12, G3885&lt;18), "12-18",  AND(G3885&gt;=18, G3885&lt;24), "18-24", G3885&gt;=24, "24-36")</f>
        <v>18-24</v>
      </c>
    </row>
    <row r="3886" spans="1:37" x14ac:dyDescent="0.3">
      <c r="A3886" t="s">
        <v>3986</v>
      </c>
      <c r="B3886" t="s">
        <v>44</v>
      </c>
      <c r="C3886">
        <v>21</v>
      </c>
      <c r="D3886" t="s">
        <v>34</v>
      </c>
      <c r="E3886" t="s">
        <v>109</v>
      </c>
      <c r="F3886">
        <v>3</v>
      </c>
      <c r="G3886">
        <v>3</v>
      </c>
      <c r="H3886" t="s">
        <v>36</v>
      </c>
      <c r="I3886" t="s">
        <v>37</v>
      </c>
      <c r="J3886" t="s">
        <v>34</v>
      </c>
      <c r="K3886" t="s">
        <v>37</v>
      </c>
      <c r="L3886" t="s">
        <v>50</v>
      </c>
      <c r="M3886" t="s">
        <v>34</v>
      </c>
      <c r="N3886" t="s">
        <v>37</v>
      </c>
      <c r="O3886" t="s">
        <v>34</v>
      </c>
      <c r="P3886" t="s">
        <v>34</v>
      </c>
      <c r="Q3886" t="s">
        <v>34</v>
      </c>
      <c r="R3886" t="s">
        <v>37</v>
      </c>
      <c r="S3886" t="s">
        <v>37</v>
      </c>
      <c r="T3886" t="s">
        <v>37</v>
      </c>
      <c r="U3886" t="s">
        <v>46</v>
      </c>
      <c r="V3886" t="s">
        <v>37</v>
      </c>
      <c r="W3886" t="s">
        <v>143</v>
      </c>
      <c r="X3886">
        <v>84.3</v>
      </c>
      <c r="Y3886">
        <v>1855.65</v>
      </c>
      <c r="Z3886">
        <v>0</v>
      </c>
      <c r="AA3886">
        <v>0</v>
      </c>
      <c r="AB3886">
        <v>639.54</v>
      </c>
      <c r="AC3886">
        <v>2495.19</v>
      </c>
      <c r="AD3886" t="s">
        <v>52</v>
      </c>
      <c r="AE3886" t="s">
        <v>53</v>
      </c>
      <c r="AF3886" t="s">
        <v>54</v>
      </c>
      <c r="AG3886">
        <f t="shared" si="120"/>
        <v>1</v>
      </c>
      <c r="AH3886" t="str" cm="1">
        <f t="array" ref="AH3886">_xlfn.IFS(
X3886&lt;=20, "&lt;20",
AND(X3886&gt;=20, X3886&lt;50), "20-50",
AND(X3886&gt;=50, X3886&lt;100), "50-100",
X3886&gt;=100, "&gt;100"
)</f>
        <v>50-100</v>
      </c>
      <c r="AI3886">
        <f t="shared" si="121"/>
        <v>0</v>
      </c>
      <c r="AJ3886" t="str" cm="1">
        <f t="array" ref="AJ3886">_xlfn.IFS(
C3886&lt;=20, "&lt;20",
AND(C3886&gt;=20, C3886&lt;35), "20-35",
AND(C3886&gt;=35, C3886&lt;50), "35-50",
C3886&gt;=50, "50-100"
)</f>
        <v>20-35</v>
      </c>
      <c r="AK3886" t="str" cm="1">
        <f t="array" ref="AK3886">_xlfn.IFS(
G3886&lt;6, "&lt;6",
AND(G3886&gt;=6, G3886&lt;12), "6-12",
AND(G3886&gt;=12, G3886&lt;18), "12-18",  AND(G3886&gt;=18, G3886&lt;24), "18-24", G3886&gt;=24, "24-36")</f>
        <v>&lt;6</v>
      </c>
    </row>
    <row r="3887" spans="1:37" x14ac:dyDescent="0.3">
      <c r="A3887" t="s">
        <v>3987</v>
      </c>
      <c r="B3887" t="s">
        <v>44</v>
      </c>
      <c r="C3887">
        <v>38</v>
      </c>
      <c r="D3887" t="s">
        <v>37</v>
      </c>
      <c r="E3887" t="s">
        <v>45</v>
      </c>
      <c r="F3887">
        <v>2</v>
      </c>
      <c r="G3887">
        <v>21</v>
      </c>
      <c r="H3887" t="s">
        <v>36</v>
      </c>
      <c r="I3887" t="s">
        <v>37</v>
      </c>
      <c r="J3887" t="s">
        <v>34</v>
      </c>
      <c r="K3887" t="s">
        <v>37</v>
      </c>
      <c r="L3887" t="s">
        <v>50</v>
      </c>
      <c r="M3887" t="s">
        <v>37</v>
      </c>
      <c r="N3887" t="s">
        <v>37</v>
      </c>
      <c r="O3887" t="s">
        <v>37</v>
      </c>
      <c r="P3887" t="s">
        <v>37</v>
      </c>
      <c r="Q3887" t="s">
        <v>37</v>
      </c>
      <c r="R3887" t="s">
        <v>37</v>
      </c>
      <c r="S3887" t="s">
        <v>37</v>
      </c>
      <c r="T3887" t="s">
        <v>37</v>
      </c>
      <c r="U3887" t="s">
        <v>67</v>
      </c>
      <c r="V3887" t="s">
        <v>34</v>
      </c>
      <c r="W3887" t="s">
        <v>40</v>
      </c>
      <c r="X3887">
        <v>-10</v>
      </c>
      <c r="Y3887">
        <v>7049.75</v>
      </c>
      <c r="Z3887">
        <v>0</v>
      </c>
      <c r="AA3887">
        <v>0</v>
      </c>
      <c r="AB3887">
        <v>827.82</v>
      </c>
      <c r="AC3887">
        <v>7877.57</v>
      </c>
      <c r="AD3887" t="s">
        <v>41</v>
      </c>
      <c r="AE3887" t="s">
        <v>42</v>
      </c>
      <c r="AF3887" t="s">
        <v>42</v>
      </c>
      <c r="AG3887">
        <f t="shared" si="120"/>
        <v>0</v>
      </c>
      <c r="AH3887" t="str" cm="1">
        <f t="array" ref="AH3887">_xlfn.IFS(
X3887&lt;=20, "&lt;20",
AND(X3887&gt;=20, X3887&lt;50), "20-50",
AND(X3887&gt;=50, X3887&lt;100), "50-100",
X3887&gt;=100, "&gt;100"
)</f>
        <v>&lt;20</v>
      </c>
      <c r="AI3887">
        <f t="shared" si="121"/>
        <v>0</v>
      </c>
      <c r="AJ3887" t="str" cm="1">
        <f t="array" ref="AJ3887">_xlfn.IFS(
C3887&lt;=20, "&lt;20",
AND(C3887&gt;=20, C3887&lt;35), "20-35",
AND(C3887&gt;=35, C3887&lt;50), "35-50",
C3887&gt;=50, "50-100"
)</f>
        <v>35-50</v>
      </c>
      <c r="AK3887" t="str" cm="1">
        <f t="array" ref="AK3887">_xlfn.IFS(
G3887&lt;6, "&lt;6",
AND(G3887&gt;=6, G3887&lt;12), "6-12",
AND(G3887&gt;=12, G3887&lt;18), "12-18",  AND(G3887&gt;=18, G3887&lt;24), "18-24", G3887&gt;=24, "24-36")</f>
        <v>18-24</v>
      </c>
    </row>
    <row r="3888" spans="1:37" x14ac:dyDescent="0.3">
      <c r="A3888" t="s">
        <v>3988</v>
      </c>
      <c r="B3888" t="s">
        <v>33</v>
      </c>
      <c r="C3888">
        <v>45</v>
      </c>
      <c r="D3888" t="s">
        <v>34</v>
      </c>
      <c r="E3888" t="s">
        <v>114</v>
      </c>
      <c r="F3888">
        <v>3</v>
      </c>
      <c r="G3888">
        <v>5</v>
      </c>
      <c r="H3888" t="s">
        <v>36</v>
      </c>
      <c r="I3888" t="s">
        <v>37</v>
      </c>
      <c r="J3888" t="s">
        <v>34</v>
      </c>
      <c r="K3888" t="s">
        <v>37</v>
      </c>
      <c r="L3888" t="s">
        <v>72</v>
      </c>
      <c r="M3888" t="s">
        <v>37</v>
      </c>
      <c r="N3888" t="s">
        <v>34</v>
      </c>
      <c r="O3888" t="s">
        <v>37</v>
      </c>
      <c r="P3888" t="s">
        <v>34</v>
      </c>
      <c r="Q3888" t="s">
        <v>34</v>
      </c>
      <c r="R3888" t="s">
        <v>34</v>
      </c>
      <c r="S3888" t="s">
        <v>34</v>
      </c>
      <c r="T3888" t="s">
        <v>37</v>
      </c>
      <c r="U3888" t="s">
        <v>39</v>
      </c>
      <c r="V3888" t="s">
        <v>34</v>
      </c>
      <c r="W3888" t="s">
        <v>143</v>
      </c>
      <c r="X3888">
        <v>56.95</v>
      </c>
      <c r="Y3888">
        <v>1889.5</v>
      </c>
      <c r="Z3888">
        <v>0</v>
      </c>
      <c r="AA3888">
        <v>0</v>
      </c>
      <c r="AB3888">
        <v>581.05999999999995</v>
      </c>
      <c r="AC3888">
        <v>2470.56</v>
      </c>
      <c r="AD3888" t="s">
        <v>41</v>
      </c>
      <c r="AE3888" t="s">
        <v>42</v>
      </c>
      <c r="AF3888" t="s">
        <v>42</v>
      </c>
      <c r="AG3888">
        <f t="shared" si="120"/>
        <v>0</v>
      </c>
      <c r="AH3888" t="str" cm="1">
        <f t="array" ref="AH3888">_xlfn.IFS(
X3888&lt;=20, "&lt;20",
AND(X3888&gt;=20, X3888&lt;50), "20-50",
AND(X3888&gt;=50, X3888&lt;100), "50-100",
X3888&gt;=100, "&gt;100"
)</f>
        <v>50-100</v>
      </c>
      <c r="AI3888">
        <f t="shared" si="121"/>
        <v>0</v>
      </c>
      <c r="AJ3888" t="str" cm="1">
        <f t="array" ref="AJ3888">_xlfn.IFS(
C3888&lt;=20, "&lt;20",
AND(C3888&gt;=20, C3888&lt;35), "20-35",
AND(C3888&gt;=35, C3888&lt;50), "35-50",
C3888&gt;=50, "50-100"
)</f>
        <v>35-50</v>
      </c>
      <c r="AK3888" t="str" cm="1">
        <f t="array" ref="AK3888">_xlfn.IFS(
G3888&lt;6, "&lt;6",
AND(G3888&gt;=6, G3888&lt;12), "6-12",
AND(G3888&gt;=12, G3888&lt;18), "12-18",  AND(G3888&gt;=18, G3888&lt;24), "18-24", G3888&gt;=24, "24-36")</f>
        <v>&lt;6</v>
      </c>
    </row>
    <row r="3889" spans="1:37" x14ac:dyDescent="0.3">
      <c r="A3889" t="s">
        <v>3989</v>
      </c>
      <c r="B3889" t="s">
        <v>44</v>
      </c>
      <c r="C3889">
        <v>24</v>
      </c>
      <c r="D3889" t="s">
        <v>37</v>
      </c>
      <c r="E3889" t="s">
        <v>76</v>
      </c>
      <c r="F3889">
        <v>6</v>
      </c>
      <c r="G3889">
        <v>8</v>
      </c>
      <c r="H3889" t="s">
        <v>70</v>
      </c>
      <c r="I3889" t="s">
        <v>37</v>
      </c>
      <c r="J3889" t="s">
        <v>37</v>
      </c>
      <c r="K3889" t="s">
        <v>37</v>
      </c>
      <c r="L3889" t="s">
        <v>50</v>
      </c>
      <c r="M3889" t="s">
        <v>37</v>
      </c>
      <c r="N3889" t="s">
        <v>34</v>
      </c>
      <c r="O3889" t="s">
        <v>34</v>
      </c>
      <c r="P3889" t="s">
        <v>34</v>
      </c>
      <c r="Q3889" t="s">
        <v>37</v>
      </c>
      <c r="R3889" t="s">
        <v>34</v>
      </c>
      <c r="S3889" t="s">
        <v>34</v>
      </c>
      <c r="T3889" t="s">
        <v>37</v>
      </c>
      <c r="U3889" t="s">
        <v>46</v>
      </c>
      <c r="V3889" t="s">
        <v>37</v>
      </c>
      <c r="W3889" t="s">
        <v>40</v>
      </c>
      <c r="X3889">
        <v>89.15</v>
      </c>
      <c r="Y3889">
        <v>4245.55</v>
      </c>
      <c r="Z3889">
        <v>0</v>
      </c>
      <c r="AA3889">
        <v>0</v>
      </c>
      <c r="AB3889">
        <v>1736.5</v>
      </c>
      <c r="AC3889">
        <v>5982.05</v>
      </c>
      <c r="AD3889" t="s">
        <v>41</v>
      </c>
      <c r="AE3889" t="s">
        <v>42</v>
      </c>
      <c r="AF3889" t="s">
        <v>42</v>
      </c>
      <c r="AG3889">
        <f t="shared" si="120"/>
        <v>0</v>
      </c>
      <c r="AH3889" t="str" cm="1">
        <f t="array" ref="AH3889">_xlfn.IFS(
X3889&lt;=20, "&lt;20",
AND(X3889&gt;=20, X3889&lt;50), "20-50",
AND(X3889&gt;=50, X3889&lt;100), "50-100",
X3889&gt;=100, "&gt;100"
)</f>
        <v>50-100</v>
      </c>
      <c r="AI3889">
        <f t="shared" si="121"/>
        <v>0</v>
      </c>
      <c r="AJ3889" t="str" cm="1">
        <f t="array" ref="AJ3889">_xlfn.IFS(
C3889&lt;=20, "&lt;20",
AND(C3889&gt;=20, C3889&lt;35), "20-35",
AND(C3889&gt;=35, C3889&lt;50), "35-50",
C3889&gt;=50, "50-100"
)</f>
        <v>20-35</v>
      </c>
      <c r="AK3889" t="str" cm="1">
        <f t="array" ref="AK3889">_xlfn.IFS(
G3889&lt;6, "&lt;6",
AND(G3889&gt;=6, G3889&lt;12), "6-12",
AND(G3889&gt;=12, G3889&lt;18), "12-18",  AND(G3889&gt;=18, G3889&lt;24), "18-24", G3889&gt;=24, "24-36")</f>
        <v>6-12</v>
      </c>
    </row>
    <row r="3890" spans="1:37" x14ac:dyDescent="0.3">
      <c r="A3890" t="s">
        <v>3990</v>
      </c>
      <c r="B3890" t="s">
        <v>44</v>
      </c>
      <c r="C3890">
        <v>51</v>
      </c>
      <c r="D3890" t="s">
        <v>34</v>
      </c>
      <c r="E3890" t="s">
        <v>103</v>
      </c>
      <c r="F3890">
        <v>1</v>
      </c>
      <c r="G3890">
        <v>35</v>
      </c>
      <c r="H3890" t="s">
        <v>57</v>
      </c>
      <c r="I3890" t="s">
        <v>37</v>
      </c>
      <c r="J3890" t="s">
        <v>34</v>
      </c>
      <c r="K3890" t="s">
        <v>34</v>
      </c>
      <c r="L3890" t="s">
        <v>34</v>
      </c>
      <c r="M3890" t="s">
        <v>34</v>
      </c>
      <c r="N3890" t="s">
        <v>34</v>
      </c>
      <c r="O3890" t="s">
        <v>34</v>
      </c>
      <c r="P3890" t="s">
        <v>34</v>
      </c>
      <c r="Q3890" t="s">
        <v>34</v>
      </c>
      <c r="R3890" t="s">
        <v>34</v>
      </c>
      <c r="S3890" t="s">
        <v>34</v>
      </c>
      <c r="T3890" t="s">
        <v>34</v>
      </c>
      <c r="U3890" t="s">
        <v>46</v>
      </c>
      <c r="V3890" t="s">
        <v>34</v>
      </c>
      <c r="W3890" t="s">
        <v>51</v>
      </c>
      <c r="X3890">
        <v>19.75</v>
      </c>
      <c r="Y3890">
        <v>297.3</v>
      </c>
      <c r="Z3890">
        <v>0</v>
      </c>
      <c r="AA3890">
        <v>0</v>
      </c>
      <c r="AB3890">
        <v>597.6</v>
      </c>
      <c r="AC3890">
        <v>894.9</v>
      </c>
      <c r="AD3890" t="s">
        <v>52</v>
      </c>
      <c r="AE3890" t="s">
        <v>94</v>
      </c>
      <c r="AF3890" t="s">
        <v>235</v>
      </c>
      <c r="AG3890">
        <f t="shared" si="120"/>
        <v>1</v>
      </c>
      <c r="AH3890" t="str" cm="1">
        <f t="array" ref="AH3890">_xlfn.IFS(
X3890&lt;=20, "&lt;20",
AND(X3890&gt;=20, X3890&lt;50), "20-50",
AND(X3890&gt;=50, X3890&lt;100), "50-100",
X3890&gt;=100, "&gt;100"
)</f>
        <v>&lt;20</v>
      </c>
      <c r="AI3890">
        <f t="shared" si="121"/>
        <v>0</v>
      </c>
      <c r="AJ3890" t="str" cm="1">
        <f t="array" ref="AJ3890">_xlfn.IFS(
C3890&lt;=20, "&lt;20",
AND(C3890&gt;=20, C3890&lt;35), "20-35",
AND(C3890&gt;=35, C3890&lt;50), "35-50",
C3890&gt;=50, "50-100"
)</f>
        <v>50-100</v>
      </c>
      <c r="AK3890" t="str" cm="1">
        <f t="array" ref="AK3890">_xlfn.IFS(
G3890&lt;6, "&lt;6",
AND(G3890&gt;=6, G3890&lt;12), "6-12",
AND(G3890&gt;=12, G3890&lt;18), "12-18",  AND(G3890&gt;=18, G3890&lt;24), "18-24", G3890&gt;=24, "24-36")</f>
        <v>24-36</v>
      </c>
    </row>
    <row r="3891" spans="1:37" x14ac:dyDescent="0.3">
      <c r="A3891" t="s">
        <v>3991</v>
      </c>
      <c r="B3891" t="s">
        <v>44</v>
      </c>
      <c r="C3891">
        <v>23</v>
      </c>
      <c r="D3891" t="s">
        <v>34</v>
      </c>
      <c r="E3891" t="s">
        <v>124</v>
      </c>
      <c r="F3891">
        <v>4</v>
      </c>
      <c r="G3891">
        <v>9</v>
      </c>
      <c r="H3891" t="s">
        <v>36</v>
      </c>
      <c r="I3891" t="s">
        <v>34</v>
      </c>
      <c r="J3891" t="s">
        <v>34</v>
      </c>
      <c r="K3891" t="s">
        <v>37</v>
      </c>
      <c r="L3891" t="s">
        <v>38</v>
      </c>
      <c r="M3891" t="s">
        <v>37</v>
      </c>
      <c r="N3891" t="s">
        <v>37</v>
      </c>
      <c r="O3891" t="s">
        <v>37</v>
      </c>
      <c r="P3891" t="s">
        <v>37</v>
      </c>
      <c r="Q3891" t="s">
        <v>34</v>
      </c>
      <c r="R3891" t="s">
        <v>37</v>
      </c>
      <c r="S3891" t="s">
        <v>37</v>
      </c>
      <c r="T3891" t="s">
        <v>37</v>
      </c>
      <c r="U3891" t="s">
        <v>67</v>
      </c>
      <c r="V3891" t="s">
        <v>37</v>
      </c>
      <c r="W3891" t="s">
        <v>40</v>
      </c>
      <c r="X3891">
        <v>54.05</v>
      </c>
      <c r="Y3891">
        <v>2375.1999999999998</v>
      </c>
      <c r="Z3891">
        <v>47.45</v>
      </c>
      <c r="AA3891">
        <v>0</v>
      </c>
      <c r="AB3891">
        <v>0</v>
      </c>
      <c r="AC3891">
        <v>2327.75</v>
      </c>
      <c r="AD3891" t="s">
        <v>41</v>
      </c>
      <c r="AE3891" t="s">
        <v>42</v>
      </c>
      <c r="AF3891" t="s">
        <v>42</v>
      </c>
      <c r="AG3891">
        <f t="shared" si="120"/>
        <v>0</v>
      </c>
      <c r="AH3891" t="str" cm="1">
        <f t="array" ref="AH3891">_xlfn.IFS(
X3891&lt;=20, "&lt;20",
AND(X3891&gt;=20, X3891&lt;50), "20-50",
AND(X3891&gt;=50, X3891&lt;100), "50-100",
X3891&gt;=100, "&gt;100"
)</f>
        <v>50-100</v>
      </c>
      <c r="AI3891">
        <f t="shared" si="121"/>
        <v>0</v>
      </c>
      <c r="AJ3891" t="str" cm="1">
        <f t="array" ref="AJ3891">_xlfn.IFS(
C3891&lt;=20, "&lt;20",
AND(C3891&gt;=20, C3891&lt;35), "20-35",
AND(C3891&gt;=35, C3891&lt;50), "35-50",
C3891&gt;=50, "50-100"
)</f>
        <v>20-35</v>
      </c>
      <c r="AK3891" t="str" cm="1">
        <f t="array" ref="AK3891">_xlfn.IFS(
G3891&lt;6, "&lt;6",
AND(G3891&gt;=6, G3891&lt;12), "6-12",
AND(G3891&gt;=12, G3891&lt;18), "12-18",  AND(G3891&gt;=18, G3891&lt;24), "18-24", G3891&gt;=24, "24-36")</f>
        <v>6-12</v>
      </c>
    </row>
    <row r="3892" spans="1:37" x14ac:dyDescent="0.3">
      <c r="A3892" t="s">
        <v>3992</v>
      </c>
      <c r="B3892" t="s">
        <v>33</v>
      </c>
      <c r="C3892">
        <v>44</v>
      </c>
      <c r="D3892" t="s">
        <v>37</v>
      </c>
      <c r="E3892" t="s">
        <v>74</v>
      </c>
      <c r="F3892">
        <v>4</v>
      </c>
      <c r="G3892">
        <v>26</v>
      </c>
      <c r="H3892" t="s">
        <v>49</v>
      </c>
      <c r="I3892" t="s">
        <v>37</v>
      </c>
      <c r="J3892" t="s">
        <v>34</v>
      </c>
      <c r="K3892" t="s">
        <v>37</v>
      </c>
      <c r="L3892" t="s">
        <v>50</v>
      </c>
      <c r="M3892" t="s">
        <v>34</v>
      </c>
      <c r="N3892" t="s">
        <v>34</v>
      </c>
      <c r="O3892" t="s">
        <v>34</v>
      </c>
      <c r="P3892" t="s">
        <v>34</v>
      </c>
      <c r="Q3892" t="s">
        <v>34</v>
      </c>
      <c r="R3892" t="s">
        <v>34</v>
      </c>
      <c r="S3892" t="s">
        <v>34</v>
      </c>
      <c r="T3892" t="s">
        <v>34</v>
      </c>
      <c r="U3892" t="s">
        <v>46</v>
      </c>
      <c r="V3892" t="s">
        <v>34</v>
      </c>
      <c r="W3892" t="s">
        <v>51</v>
      </c>
      <c r="X3892">
        <v>70</v>
      </c>
      <c r="Y3892">
        <v>70</v>
      </c>
      <c r="Z3892">
        <v>0</v>
      </c>
      <c r="AA3892">
        <v>10</v>
      </c>
      <c r="AB3892">
        <v>19.149999999999999</v>
      </c>
      <c r="AC3892">
        <v>99.15</v>
      </c>
      <c r="AD3892" t="s">
        <v>52</v>
      </c>
      <c r="AE3892" t="s">
        <v>94</v>
      </c>
      <c r="AF3892" t="s">
        <v>95</v>
      </c>
      <c r="AG3892">
        <f t="shared" si="120"/>
        <v>1</v>
      </c>
      <c r="AH3892" t="str" cm="1">
        <f t="array" ref="AH3892">_xlfn.IFS(
X3892&lt;=20, "&lt;20",
AND(X3892&gt;=20, X3892&lt;50), "20-50",
AND(X3892&gt;=50, X3892&lt;100), "50-100",
X3892&gt;=100, "&gt;100"
)</f>
        <v>50-100</v>
      </c>
      <c r="AI3892">
        <f t="shared" si="121"/>
        <v>0</v>
      </c>
      <c r="AJ3892" t="str" cm="1">
        <f t="array" ref="AJ3892">_xlfn.IFS(
C3892&lt;=20, "&lt;20",
AND(C3892&gt;=20, C3892&lt;35), "20-35",
AND(C3892&gt;=35, C3892&lt;50), "35-50",
C3892&gt;=50, "50-100"
)</f>
        <v>35-50</v>
      </c>
      <c r="AK3892" t="str" cm="1">
        <f t="array" ref="AK3892">_xlfn.IFS(
G3892&lt;6, "&lt;6",
AND(G3892&gt;=6, G3892&lt;12), "6-12",
AND(G3892&gt;=12, G3892&lt;18), "12-18",  AND(G3892&gt;=18, G3892&lt;24), "18-24", G3892&gt;=24, "24-36")</f>
        <v>24-36</v>
      </c>
    </row>
    <row r="3893" spans="1:37" x14ac:dyDescent="0.3">
      <c r="A3893" t="s">
        <v>3993</v>
      </c>
      <c r="B3893" t="s">
        <v>44</v>
      </c>
      <c r="C3893">
        <v>47</v>
      </c>
      <c r="D3893" t="s">
        <v>34</v>
      </c>
      <c r="E3893" t="s">
        <v>74</v>
      </c>
      <c r="F3893">
        <v>11</v>
      </c>
      <c r="G3893">
        <v>7</v>
      </c>
      <c r="H3893" t="s">
        <v>36</v>
      </c>
      <c r="I3893" t="s">
        <v>37</v>
      </c>
      <c r="J3893" t="s">
        <v>37</v>
      </c>
      <c r="K3893" t="s">
        <v>37</v>
      </c>
      <c r="L3893" t="s">
        <v>50</v>
      </c>
      <c r="M3893" t="s">
        <v>37</v>
      </c>
      <c r="N3893" t="s">
        <v>34</v>
      </c>
      <c r="O3893" t="s">
        <v>34</v>
      </c>
      <c r="P3893" t="s">
        <v>34</v>
      </c>
      <c r="Q3893" t="s">
        <v>37</v>
      </c>
      <c r="R3893" t="s">
        <v>37</v>
      </c>
      <c r="S3893" t="s">
        <v>37</v>
      </c>
      <c r="T3893" t="s">
        <v>37</v>
      </c>
      <c r="U3893" t="s">
        <v>46</v>
      </c>
      <c r="V3893" t="s">
        <v>37</v>
      </c>
      <c r="W3893" t="s">
        <v>51</v>
      </c>
      <c r="X3893">
        <v>100.75</v>
      </c>
      <c r="Y3893">
        <v>2095</v>
      </c>
      <c r="Z3893">
        <v>0</v>
      </c>
      <c r="AA3893">
        <v>0</v>
      </c>
      <c r="AB3893">
        <v>790.46</v>
      </c>
      <c r="AC3893">
        <v>2885.46</v>
      </c>
      <c r="AD3893" t="s">
        <v>52</v>
      </c>
      <c r="AE3893" t="s">
        <v>94</v>
      </c>
      <c r="AF3893" t="s">
        <v>95</v>
      </c>
      <c r="AG3893">
        <f t="shared" si="120"/>
        <v>1</v>
      </c>
      <c r="AH3893" t="str" cm="1">
        <f t="array" ref="AH3893">_xlfn.IFS(
X3893&lt;=20, "&lt;20",
AND(X3893&gt;=20, X3893&lt;50), "20-50",
AND(X3893&gt;=50, X3893&lt;100), "50-100",
X3893&gt;=100, "&gt;100"
)</f>
        <v>&gt;100</v>
      </c>
      <c r="AI3893">
        <f t="shared" si="121"/>
        <v>0</v>
      </c>
      <c r="AJ3893" t="str" cm="1">
        <f t="array" ref="AJ3893">_xlfn.IFS(
C3893&lt;=20, "&lt;20",
AND(C3893&gt;=20, C3893&lt;35), "20-35",
AND(C3893&gt;=35, C3893&lt;50), "35-50",
C3893&gt;=50, "50-100"
)</f>
        <v>35-50</v>
      </c>
      <c r="AK3893" t="str" cm="1">
        <f t="array" ref="AK3893">_xlfn.IFS(
G3893&lt;6, "&lt;6",
AND(G3893&gt;=6, G3893&lt;12), "6-12",
AND(G3893&gt;=12, G3893&lt;18), "12-18",  AND(G3893&gt;=18, G3893&lt;24), "18-24", G3893&gt;=24, "24-36")</f>
        <v>6-12</v>
      </c>
    </row>
    <row r="3894" spans="1:37" x14ac:dyDescent="0.3">
      <c r="A3894" t="s">
        <v>3994</v>
      </c>
      <c r="B3894" t="s">
        <v>44</v>
      </c>
      <c r="C3894">
        <v>41</v>
      </c>
      <c r="D3894" t="s">
        <v>34</v>
      </c>
      <c r="E3894" t="s">
        <v>45</v>
      </c>
      <c r="F3894">
        <v>0</v>
      </c>
      <c r="G3894">
        <v>36</v>
      </c>
      <c r="H3894" t="s">
        <v>36</v>
      </c>
      <c r="I3894" t="s">
        <v>34</v>
      </c>
      <c r="J3894" t="s">
        <v>34</v>
      </c>
      <c r="K3894" t="s">
        <v>37</v>
      </c>
      <c r="L3894" t="s">
        <v>72</v>
      </c>
      <c r="M3894" t="s">
        <v>34</v>
      </c>
      <c r="N3894" t="s">
        <v>34</v>
      </c>
      <c r="O3894" t="s">
        <v>34</v>
      </c>
      <c r="P3894" t="s">
        <v>34</v>
      </c>
      <c r="Q3894" t="s">
        <v>34</v>
      </c>
      <c r="R3894" t="s">
        <v>34</v>
      </c>
      <c r="S3894" t="s">
        <v>34</v>
      </c>
      <c r="T3894" t="s">
        <v>37</v>
      </c>
      <c r="U3894" t="s">
        <v>46</v>
      </c>
      <c r="V3894" t="s">
        <v>37</v>
      </c>
      <c r="W3894" t="s">
        <v>51</v>
      </c>
      <c r="X3894">
        <v>24.45</v>
      </c>
      <c r="Y3894">
        <v>482.8</v>
      </c>
      <c r="Z3894">
        <v>0</v>
      </c>
      <c r="AA3894">
        <v>0</v>
      </c>
      <c r="AB3894">
        <v>0</v>
      </c>
      <c r="AC3894">
        <v>482.8</v>
      </c>
      <c r="AD3894" t="s">
        <v>52</v>
      </c>
      <c r="AE3894" t="s">
        <v>94</v>
      </c>
      <c r="AF3894" t="s">
        <v>95</v>
      </c>
      <c r="AG3894">
        <f t="shared" si="120"/>
        <v>1</v>
      </c>
      <c r="AH3894" t="str" cm="1">
        <f t="array" ref="AH3894">_xlfn.IFS(
X3894&lt;=20, "&lt;20",
AND(X3894&gt;=20, X3894&lt;50), "20-50",
AND(X3894&gt;=50, X3894&lt;100), "50-100",
X3894&gt;=100, "&gt;100"
)</f>
        <v>20-50</v>
      </c>
      <c r="AI3894">
        <f t="shared" si="121"/>
        <v>0</v>
      </c>
      <c r="AJ3894" t="str" cm="1">
        <f t="array" ref="AJ3894">_xlfn.IFS(
C3894&lt;=20, "&lt;20",
AND(C3894&gt;=20, C3894&lt;35), "20-35",
AND(C3894&gt;=35, C3894&lt;50), "35-50",
C3894&gt;=50, "50-100"
)</f>
        <v>35-50</v>
      </c>
      <c r="AK3894" t="str" cm="1">
        <f t="array" ref="AK3894">_xlfn.IFS(
G3894&lt;6, "&lt;6",
AND(G3894&gt;=6, G3894&lt;12), "6-12",
AND(G3894&gt;=12, G3894&lt;18), "12-18",  AND(G3894&gt;=18, G3894&lt;24), "18-24", G3894&gt;=24, "24-36")</f>
        <v>24-36</v>
      </c>
    </row>
    <row r="3895" spans="1:37" x14ac:dyDescent="0.3">
      <c r="A3895" t="s">
        <v>3995</v>
      </c>
      <c r="B3895" t="s">
        <v>33</v>
      </c>
      <c r="C3895">
        <v>59</v>
      </c>
      <c r="D3895" t="s">
        <v>37</v>
      </c>
      <c r="E3895" t="s">
        <v>114</v>
      </c>
      <c r="F3895">
        <v>2</v>
      </c>
      <c r="G3895">
        <v>13</v>
      </c>
      <c r="H3895" t="s">
        <v>49</v>
      </c>
      <c r="I3895" t="s">
        <v>37</v>
      </c>
      <c r="J3895" t="s">
        <v>34</v>
      </c>
      <c r="K3895" t="s">
        <v>37</v>
      </c>
      <c r="L3895" t="s">
        <v>72</v>
      </c>
      <c r="M3895" t="s">
        <v>37</v>
      </c>
      <c r="N3895" t="s">
        <v>37</v>
      </c>
      <c r="O3895" t="s">
        <v>34</v>
      </c>
      <c r="P3895" t="s">
        <v>34</v>
      </c>
      <c r="Q3895" t="s">
        <v>34</v>
      </c>
      <c r="R3895" t="s">
        <v>34</v>
      </c>
      <c r="S3895" t="s">
        <v>34</v>
      </c>
      <c r="T3895" t="s">
        <v>37</v>
      </c>
      <c r="U3895" t="s">
        <v>46</v>
      </c>
      <c r="V3895" t="s">
        <v>34</v>
      </c>
      <c r="W3895" t="s">
        <v>40</v>
      </c>
      <c r="X3895">
        <v>54.65</v>
      </c>
      <c r="Y3895">
        <v>482.25</v>
      </c>
      <c r="Z3895">
        <v>0</v>
      </c>
      <c r="AA3895">
        <v>0</v>
      </c>
      <c r="AB3895">
        <v>310.24</v>
      </c>
      <c r="AC3895">
        <v>792.49</v>
      </c>
      <c r="AD3895" t="s">
        <v>41</v>
      </c>
      <c r="AE3895" t="s">
        <v>42</v>
      </c>
      <c r="AF3895" t="s">
        <v>42</v>
      </c>
      <c r="AG3895">
        <f t="shared" si="120"/>
        <v>0</v>
      </c>
      <c r="AH3895" t="str" cm="1">
        <f t="array" ref="AH3895">_xlfn.IFS(
X3895&lt;=20, "&lt;20",
AND(X3895&gt;=20, X3895&lt;50), "20-50",
AND(X3895&gt;=50, X3895&lt;100), "50-100",
X3895&gt;=100, "&gt;100"
)</f>
        <v>50-100</v>
      </c>
      <c r="AI3895">
        <f t="shared" si="121"/>
        <v>0</v>
      </c>
      <c r="AJ3895" t="str" cm="1">
        <f t="array" ref="AJ3895">_xlfn.IFS(
C3895&lt;=20, "&lt;20",
AND(C3895&gt;=20, C3895&lt;35), "20-35",
AND(C3895&gt;=35, C3895&lt;50), "35-50",
C3895&gt;=50, "50-100"
)</f>
        <v>50-100</v>
      </c>
      <c r="AK3895" t="str" cm="1">
        <f t="array" ref="AK3895">_xlfn.IFS(
G3895&lt;6, "&lt;6",
AND(G3895&gt;=6, G3895&lt;12), "6-12",
AND(G3895&gt;=12, G3895&lt;18), "12-18",  AND(G3895&gt;=18, G3895&lt;24), "18-24", G3895&gt;=24, "24-36")</f>
        <v>12-18</v>
      </c>
    </row>
    <row r="3896" spans="1:37" x14ac:dyDescent="0.3">
      <c r="A3896" t="s">
        <v>3996</v>
      </c>
      <c r="B3896" t="s">
        <v>44</v>
      </c>
      <c r="C3896">
        <v>56</v>
      </c>
      <c r="D3896" t="s">
        <v>37</v>
      </c>
      <c r="E3896" t="s">
        <v>99</v>
      </c>
      <c r="F3896">
        <v>9</v>
      </c>
      <c r="G3896">
        <v>18</v>
      </c>
      <c r="H3896" t="s">
        <v>36</v>
      </c>
      <c r="I3896" t="s">
        <v>37</v>
      </c>
      <c r="J3896" t="s">
        <v>37</v>
      </c>
      <c r="K3896" t="s">
        <v>37</v>
      </c>
      <c r="L3896" t="s">
        <v>50</v>
      </c>
      <c r="M3896" t="s">
        <v>34</v>
      </c>
      <c r="N3896" t="s">
        <v>37</v>
      </c>
      <c r="O3896" t="s">
        <v>37</v>
      </c>
      <c r="P3896" t="s">
        <v>34</v>
      </c>
      <c r="Q3896" t="s">
        <v>34</v>
      </c>
      <c r="R3896" t="s">
        <v>34</v>
      </c>
      <c r="S3896" t="s">
        <v>34</v>
      </c>
      <c r="T3896" t="s">
        <v>37</v>
      </c>
      <c r="U3896" t="s">
        <v>39</v>
      </c>
      <c r="V3896" t="s">
        <v>34</v>
      </c>
      <c r="W3896" t="s">
        <v>51</v>
      </c>
      <c r="X3896">
        <v>83.15</v>
      </c>
      <c r="Y3896">
        <v>2033.05</v>
      </c>
      <c r="Z3896">
        <v>0</v>
      </c>
      <c r="AA3896">
        <v>0</v>
      </c>
      <c r="AB3896">
        <v>994.8</v>
      </c>
      <c r="AC3896">
        <v>3027.85</v>
      </c>
      <c r="AD3896" t="s">
        <v>41</v>
      </c>
      <c r="AE3896" t="s">
        <v>42</v>
      </c>
      <c r="AF3896" t="s">
        <v>42</v>
      </c>
      <c r="AG3896">
        <f t="shared" si="120"/>
        <v>0</v>
      </c>
      <c r="AH3896" t="str" cm="1">
        <f t="array" ref="AH3896">_xlfn.IFS(
X3896&lt;=20, "&lt;20",
AND(X3896&gt;=20, X3896&lt;50), "20-50",
AND(X3896&gt;=50, X3896&lt;100), "50-100",
X3896&gt;=100, "&gt;100"
)</f>
        <v>50-100</v>
      </c>
      <c r="AI3896">
        <f t="shared" si="121"/>
        <v>0</v>
      </c>
      <c r="AJ3896" t="str" cm="1">
        <f t="array" ref="AJ3896">_xlfn.IFS(
C3896&lt;=20, "&lt;20",
AND(C3896&gt;=20, C3896&lt;35), "20-35",
AND(C3896&gt;=35, C3896&lt;50), "35-50",
C3896&gt;=50, "50-100"
)</f>
        <v>50-100</v>
      </c>
      <c r="AK3896" t="str" cm="1">
        <f t="array" ref="AK3896">_xlfn.IFS(
G3896&lt;6, "&lt;6",
AND(G3896&gt;=6, G3896&lt;12), "6-12",
AND(G3896&gt;=12, G3896&lt;18), "12-18",  AND(G3896&gt;=18, G3896&lt;24), "18-24", G3896&gt;=24, "24-36")</f>
        <v>18-24</v>
      </c>
    </row>
    <row r="3897" spans="1:37" x14ac:dyDescent="0.3">
      <c r="A3897" t="s">
        <v>3997</v>
      </c>
      <c r="B3897" t="s">
        <v>44</v>
      </c>
      <c r="C3897">
        <v>53</v>
      </c>
      <c r="D3897" t="s">
        <v>37</v>
      </c>
      <c r="E3897" t="s">
        <v>158</v>
      </c>
      <c r="F3897">
        <v>1</v>
      </c>
      <c r="G3897">
        <v>31</v>
      </c>
      <c r="H3897" t="s">
        <v>49</v>
      </c>
      <c r="I3897" t="s">
        <v>37</v>
      </c>
      <c r="J3897" t="s">
        <v>34</v>
      </c>
      <c r="K3897" t="s">
        <v>37</v>
      </c>
      <c r="L3897" t="s">
        <v>50</v>
      </c>
      <c r="M3897" t="s">
        <v>34</v>
      </c>
      <c r="N3897" t="s">
        <v>34</v>
      </c>
      <c r="O3897" t="s">
        <v>37</v>
      </c>
      <c r="P3897" t="s">
        <v>34</v>
      </c>
      <c r="Q3897" t="s">
        <v>37</v>
      </c>
      <c r="R3897" t="s">
        <v>34</v>
      </c>
      <c r="S3897" t="s">
        <v>34</v>
      </c>
      <c r="T3897" t="s">
        <v>37</v>
      </c>
      <c r="U3897" t="s">
        <v>46</v>
      </c>
      <c r="V3897" t="s">
        <v>37</v>
      </c>
      <c r="W3897" t="s">
        <v>51</v>
      </c>
      <c r="X3897">
        <v>85.45</v>
      </c>
      <c r="Y3897">
        <v>85.45</v>
      </c>
      <c r="Z3897">
        <v>0</v>
      </c>
      <c r="AA3897">
        <v>0</v>
      </c>
      <c r="AB3897">
        <v>22.97</v>
      </c>
      <c r="AC3897">
        <v>108.42</v>
      </c>
      <c r="AD3897" t="s">
        <v>52</v>
      </c>
      <c r="AE3897" t="s">
        <v>100</v>
      </c>
      <c r="AF3897" t="s">
        <v>178</v>
      </c>
      <c r="AG3897">
        <f t="shared" si="120"/>
        <v>1</v>
      </c>
      <c r="AH3897" t="str" cm="1">
        <f t="array" ref="AH3897">_xlfn.IFS(
X3897&lt;=20, "&lt;20",
AND(X3897&gt;=20, X3897&lt;50), "20-50",
AND(X3897&gt;=50, X3897&lt;100), "50-100",
X3897&gt;=100, "&gt;100"
)</f>
        <v>50-100</v>
      </c>
      <c r="AI3897">
        <f t="shared" si="121"/>
        <v>0</v>
      </c>
      <c r="AJ3897" t="str" cm="1">
        <f t="array" ref="AJ3897">_xlfn.IFS(
C3897&lt;=20, "&lt;20",
AND(C3897&gt;=20, C3897&lt;35), "20-35",
AND(C3897&gt;=35, C3897&lt;50), "35-50",
C3897&gt;=50, "50-100"
)</f>
        <v>50-100</v>
      </c>
      <c r="AK3897" t="str" cm="1">
        <f t="array" ref="AK3897">_xlfn.IFS(
G3897&lt;6, "&lt;6",
AND(G3897&gt;=6, G3897&lt;12), "6-12",
AND(G3897&gt;=12, G3897&lt;18), "12-18",  AND(G3897&gt;=18, G3897&lt;24), "18-24", G3897&gt;=24, "24-36")</f>
        <v>24-36</v>
      </c>
    </row>
    <row r="3898" spans="1:37" x14ac:dyDescent="0.3">
      <c r="A3898" t="s">
        <v>3998</v>
      </c>
      <c r="B3898" t="s">
        <v>33</v>
      </c>
      <c r="C3898">
        <v>34</v>
      </c>
      <c r="D3898" t="s">
        <v>34</v>
      </c>
      <c r="E3898" t="s">
        <v>64</v>
      </c>
      <c r="F3898">
        <v>1</v>
      </c>
      <c r="G3898">
        <v>23</v>
      </c>
      <c r="H3898" t="s">
        <v>66</v>
      </c>
      <c r="I3898" t="s">
        <v>37</v>
      </c>
      <c r="J3898" t="s">
        <v>37</v>
      </c>
      <c r="K3898" t="s">
        <v>34</v>
      </c>
      <c r="L3898" t="s">
        <v>34</v>
      </c>
      <c r="M3898" t="s">
        <v>34</v>
      </c>
      <c r="N3898" t="s">
        <v>34</v>
      </c>
      <c r="O3898" t="s">
        <v>34</v>
      </c>
      <c r="P3898" t="s">
        <v>34</v>
      </c>
      <c r="Q3898" t="s">
        <v>34</v>
      </c>
      <c r="R3898" t="s">
        <v>34</v>
      </c>
      <c r="S3898" t="s">
        <v>34</v>
      </c>
      <c r="T3898" t="s">
        <v>34</v>
      </c>
      <c r="U3898" t="s">
        <v>67</v>
      </c>
      <c r="V3898" t="s">
        <v>34</v>
      </c>
      <c r="W3898" t="s">
        <v>40</v>
      </c>
      <c r="X3898">
        <v>25.45</v>
      </c>
      <c r="Y3898">
        <v>1866.45</v>
      </c>
      <c r="Z3898">
        <v>0</v>
      </c>
      <c r="AA3898">
        <v>0</v>
      </c>
      <c r="AB3898">
        <v>486</v>
      </c>
      <c r="AC3898">
        <v>2352.4499999999998</v>
      </c>
      <c r="AD3898" t="s">
        <v>41</v>
      </c>
      <c r="AE3898" t="s">
        <v>42</v>
      </c>
      <c r="AF3898" t="s">
        <v>42</v>
      </c>
      <c r="AG3898">
        <f t="shared" si="120"/>
        <v>0</v>
      </c>
      <c r="AH3898" t="str" cm="1">
        <f t="array" ref="AH3898">_xlfn.IFS(
X3898&lt;=20, "&lt;20",
AND(X3898&gt;=20, X3898&lt;50), "20-50",
AND(X3898&gt;=50, X3898&lt;100), "50-100",
X3898&gt;=100, "&gt;100"
)</f>
        <v>20-50</v>
      </c>
      <c r="AI3898">
        <f t="shared" si="121"/>
        <v>0</v>
      </c>
      <c r="AJ3898" t="str" cm="1">
        <f t="array" ref="AJ3898">_xlfn.IFS(
C3898&lt;=20, "&lt;20",
AND(C3898&gt;=20, C3898&lt;35), "20-35",
AND(C3898&gt;=35, C3898&lt;50), "35-50",
C3898&gt;=50, "50-100"
)</f>
        <v>20-35</v>
      </c>
      <c r="AK3898" t="str" cm="1">
        <f t="array" ref="AK3898">_xlfn.IFS(
G3898&lt;6, "&lt;6",
AND(G3898&gt;=6, G3898&lt;12), "6-12",
AND(G3898&gt;=12, G3898&lt;18), "12-18",  AND(G3898&gt;=18, G3898&lt;24), "18-24", G3898&gt;=24, "24-36")</f>
        <v>18-24</v>
      </c>
    </row>
    <row r="3899" spans="1:37" x14ac:dyDescent="0.3">
      <c r="A3899" t="s">
        <v>3999</v>
      </c>
      <c r="B3899" t="s">
        <v>44</v>
      </c>
      <c r="C3899">
        <v>68</v>
      </c>
      <c r="D3899" t="s">
        <v>37</v>
      </c>
      <c r="E3899" t="s">
        <v>164</v>
      </c>
      <c r="F3899">
        <v>8</v>
      </c>
      <c r="G3899">
        <v>31</v>
      </c>
      <c r="H3899" t="s">
        <v>36</v>
      </c>
      <c r="I3899" t="s">
        <v>37</v>
      </c>
      <c r="J3899" t="s">
        <v>37</v>
      </c>
      <c r="K3899" t="s">
        <v>37</v>
      </c>
      <c r="L3899" t="s">
        <v>50</v>
      </c>
      <c r="M3899" t="s">
        <v>34</v>
      </c>
      <c r="N3899" t="s">
        <v>34</v>
      </c>
      <c r="O3899" t="s">
        <v>37</v>
      </c>
      <c r="P3899" t="s">
        <v>34</v>
      </c>
      <c r="Q3899" t="s">
        <v>34</v>
      </c>
      <c r="R3899" t="s">
        <v>34</v>
      </c>
      <c r="S3899" t="s">
        <v>34</v>
      </c>
      <c r="T3899" t="s">
        <v>37</v>
      </c>
      <c r="U3899" t="s">
        <v>67</v>
      </c>
      <c r="V3899" t="s">
        <v>37</v>
      </c>
      <c r="W3899" t="s">
        <v>51</v>
      </c>
      <c r="X3899">
        <v>80.349999999999994</v>
      </c>
      <c r="Y3899">
        <v>1058.0999999999999</v>
      </c>
      <c r="Z3899">
        <v>32.71</v>
      </c>
      <c r="AA3899">
        <v>0</v>
      </c>
      <c r="AB3899">
        <v>102.76</v>
      </c>
      <c r="AC3899">
        <v>1128.1500000000001</v>
      </c>
      <c r="AD3899" t="s">
        <v>41</v>
      </c>
      <c r="AE3899" t="s">
        <v>42</v>
      </c>
      <c r="AF3899" t="s">
        <v>42</v>
      </c>
      <c r="AG3899">
        <f t="shared" si="120"/>
        <v>0</v>
      </c>
      <c r="AH3899" t="str" cm="1">
        <f t="array" ref="AH3899">_xlfn.IFS(
X3899&lt;=20, "&lt;20",
AND(X3899&gt;=20, X3899&lt;50), "20-50",
AND(X3899&gt;=50, X3899&lt;100), "50-100",
X3899&gt;=100, "&gt;100"
)</f>
        <v>50-100</v>
      </c>
      <c r="AI3899">
        <f t="shared" si="121"/>
        <v>0</v>
      </c>
      <c r="AJ3899" t="str" cm="1">
        <f t="array" ref="AJ3899">_xlfn.IFS(
C3899&lt;=20, "&lt;20",
AND(C3899&gt;=20, C3899&lt;35), "20-35",
AND(C3899&gt;=35, C3899&lt;50), "35-50",
C3899&gt;=50, "50-100"
)</f>
        <v>50-100</v>
      </c>
      <c r="AK3899" t="str" cm="1">
        <f t="array" ref="AK3899">_xlfn.IFS(
G3899&lt;6, "&lt;6",
AND(G3899&gt;=6, G3899&lt;12), "6-12",
AND(G3899&gt;=12, G3899&lt;18), "12-18",  AND(G3899&gt;=18, G3899&lt;24), "18-24", G3899&gt;=24, "24-36")</f>
        <v>24-36</v>
      </c>
    </row>
    <row r="3900" spans="1:37" x14ac:dyDescent="0.3">
      <c r="A3900" t="s">
        <v>4000</v>
      </c>
      <c r="B3900" t="s">
        <v>33</v>
      </c>
      <c r="C3900">
        <v>51</v>
      </c>
      <c r="D3900" t="s">
        <v>34</v>
      </c>
      <c r="E3900" t="s">
        <v>87</v>
      </c>
      <c r="F3900">
        <v>6</v>
      </c>
      <c r="G3900">
        <v>11</v>
      </c>
      <c r="H3900" t="s">
        <v>49</v>
      </c>
      <c r="I3900" t="s">
        <v>37</v>
      </c>
      <c r="J3900" t="s">
        <v>34</v>
      </c>
      <c r="K3900" t="s">
        <v>37</v>
      </c>
      <c r="L3900" t="s">
        <v>50</v>
      </c>
      <c r="M3900" t="s">
        <v>34</v>
      </c>
      <c r="N3900" t="s">
        <v>34</v>
      </c>
      <c r="O3900" t="s">
        <v>34</v>
      </c>
      <c r="P3900" t="s">
        <v>34</v>
      </c>
      <c r="Q3900" t="s">
        <v>34</v>
      </c>
      <c r="R3900" t="s">
        <v>34</v>
      </c>
      <c r="S3900" t="s">
        <v>34</v>
      </c>
      <c r="T3900" t="s">
        <v>37</v>
      </c>
      <c r="U3900" t="s">
        <v>46</v>
      </c>
      <c r="V3900" t="s">
        <v>34</v>
      </c>
      <c r="W3900" t="s">
        <v>40</v>
      </c>
      <c r="X3900">
        <v>69.95</v>
      </c>
      <c r="Y3900">
        <v>143.9</v>
      </c>
      <c r="Z3900">
        <v>0</v>
      </c>
      <c r="AA3900">
        <v>0</v>
      </c>
      <c r="AB3900">
        <v>58.2</v>
      </c>
      <c r="AC3900">
        <v>202.1</v>
      </c>
      <c r="AD3900" t="s">
        <v>85</v>
      </c>
      <c r="AE3900" t="s">
        <v>42</v>
      </c>
      <c r="AF3900" t="s">
        <v>42</v>
      </c>
      <c r="AG3900">
        <f t="shared" si="120"/>
        <v>0</v>
      </c>
      <c r="AH3900" t="str" cm="1">
        <f t="array" ref="AH3900">_xlfn.IFS(
X3900&lt;=20, "&lt;20",
AND(X3900&gt;=20, X3900&lt;50), "20-50",
AND(X3900&gt;=50, X3900&lt;100), "50-100",
X3900&gt;=100, "&gt;100"
)</f>
        <v>50-100</v>
      </c>
      <c r="AI3900">
        <f t="shared" si="121"/>
        <v>1</v>
      </c>
      <c r="AJ3900" t="str" cm="1">
        <f t="array" ref="AJ3900">_xlfn.IFS(
C3900&lt;=20, "&lt;20",
AND(C3900&gt;=20, C3900&lt;35), "20-35",
AND(C3900&gt;=35, C3900&lt;50), "35-50",
C3900&gt;=50, "50-100"
)</f>
        <v>50-100</v>
      </c>
      <c r="AK3900" t="str" cm="1">
        <f t="array" ref="AK3900">_xlfn.IFS(
G3900&lt;6, "&lt;6",
AND(G3900&gt;=6, G3900&lt;12), "6-12",
AND(G3900&gt;=12, G3900&lt;18), "12-18",  AND(G3900&gt;=18, G3900&lt;24), "18-24", G3900&gt;=24, "24-36")</f>
        <v>6-12</v>
      </c>
    </row>
    <row r="3901" spans="1:37" x14ac:dyDescent="0.3">
      <c r="A3901" t="s">
        <v>4001</v>
      </c>
      <c r="B3901" t="s">
        <v>33</v>
      </c>
      <c r="C3901">
        <v>65</v>
      </c>
      <c r="D3901" t="s">
        <v>34</v>
      </c>
      <c r="E3901" t="s">
        <v>114</v>
      </c>
      <c r="F3901">
        <v>6</v>
      </c>
      <c r="G3901">
        <v>33</v>
      </c>
      <c r="H3901" t="s">
        <v>36</v>
      </c>
      <c r="I3901" t="s">
        <v>37</v>
      </c>
      <c r="J3901" t="s">
        <v>34</v>
      </c>
      <c r="K3901" t="s">
        <v>37</v>
      </c>
      <c r="L3901" t="s">
        <v>72</v>
      </c>
      <c r="M3901" t="s">
        <v>34</v>
      </c>
      <c r="N3901" t="s">
        <v>34</v>
      </c>
      <c r="O3901" t="s">
        <v>34</v>
      </c>
      <c r="P3901" t="s">
        <v>37</v>
      </c>
      <c r="Q3901" t="s">
        <v>34</v>
      </c>
      <c r="R3901" t="s">
        <v>34</v>
      </c>
      <c r="S3901" t="s">
        <v>34</v>
      </c>
      <c r="T3901" t="s">
        <v>37</v>
      </c>
      <c r="U3901" t="s">
        <v>46</v>
      </c>
      <c r="V3901" t="s">
        <v>37</v>
      </c>
      <c r="W3901" t="s">
        <v>40</v>
      </c>
      <c r="X3901">
        <v>49.5</v>
      </c>
      <c r="Y3901">
        <v>312.7</v>
      </c>
      <c r="Z3901">
        <v>0</v>
      </c>
      <c r="AA3901">
        <v>0</v>
      </c>
      <c r="AB3901">
        <v>160.56</v>
      </c>
      <c r="AC3901">
        <v>473.26</v>
      </c>
      <c r="AD3901" t="s">
        <v>41</v>
      </c>
      <c r="AE3901" t="s">
        <v>42</v>
      </c>
      <c r="AF3901" t="s">
        <v>42</v>
      </c>
      <c r="AG3901">
        <f t="shared" si="120"/>
        <v>0</v>
      </c>
      <c r="AH3901" t="str" cm="1">
        <f t="array" ref="AH3901">_xlfn.IFS(
X3901&lt;=20, "&lt;20",
AND(X3901&gt;=20, X3901&lt;50), "20-50",
AND(X3901&gt;=50, X3901&lt;100), "50-100",
X3901&gt;=100, "&gt;100"
)</f>
        <v>20-50</v>
      </c>
      <c r="AI3901">
        <f t="shared" si="121"/>
        <v>0</v>
      </c>
      <c r="AJ3901" t="str" cm="1">
        <f t="array" ref="AJ3901">_xlfn.IFS(
C3901&lt;=20, "&lt;20",
AND(C3901&gt;=20, C3901&lt;35), "20-35",
AND(C3901&gt;=35, C3901&lt;50), "35-50",
C3901&gt;=50, "50-100"
)</f>
        <v>50-100</v>
      </c>
      <c r="AK3901" t="str" cm="1">
        <f t="array" ref="AK3901">_xlfn.IFS(
G3901&lt;6, "&lt;6",
AND(G3901&gt;=6, G3901&lt;12), "6-12",
AND(G3901&gt;=12, G3901&lt;18), "12-18",  AND(G3901&gt;=18, G3901&lt;24), "18-24", G3901&gt;=24, "24-36")</f>
        <v>24-36</v>
      </c>
    </row>
    <row r="3902" spans="1:37" x14ac:dyDescent="0.3">
      <c r="A3902" t="s">
        <v>4002</v>
      </c>
      <c r="B3902" t="s">
        <v>44</v>
      </c>
      <c r="C3902">
        <v>62</v>
      </c>
      <c r="D3902" t="s">
        <v>37</v>
      </c>
      <c r="E3902" t="s">
        <v>74</v>
      </c>
      <c r="F3902">
        <v>10</v>
      </c>
      <c r="G3902">
        <v>36</v>
      </c>
      <c r="H3902" t="s">
        <v>36</v>
      </c>
      <c r="I3902" t="s">
        <v>37</v>
      </c>
      <c r="J3902" t="s">
        <v>34</v>
      </c>
      <c r="K3902" t="s">
        <v>34</v>
      </c>
      <c r="L3902" t="s">
        <v>34</v>
      </c>
      <c r="M3902" t="s">
        <v>34</v>
      </c>
      <c r="N3902" t="s">
        <v>34</v>
      </c>
      <c r="O3902" t="s">
        <v>34</v>
      </c>
      <c r="P3902" t="s">
        <v>34</v>
      </c>
      <c r="Q3902" t="s">
        <v>34</v>
      </c>
      <c r="R3902" t="s">
        <v>34</v>
      </c>
      <c r="S3902" t="s">
        <v>34</v>
      </c>
      <c r="T3902" t="s">
        <v>34</v>
      </c>
      <c r="U3902" t="s">
        <v>39</v>
      </c>
      <c r="V3902" t="s">
        <v>34</v>
      </c>
      <c r="W3902" t="s">
        <v>40</v>
      </c>
      <c r="X3902">
        <v>19.3</v>
      </c>
      <c r="Y3902">
        <v>228.75</v>
      </c>
      <c r="Z3902">
        <v>0</v>
      </c>
      <c r="AA3902">
        <v>0</v>
      </c>
      <c r="AB3902">
        <v>501.36</v>
      </c>
      <c r="AC3902">
        <v>730.11</v>
      </c>
      <c r="AD3902" t="s">
        <v>41</v>
      </c>
      <c r="AE3902" t="s">
        <v>42</v>
      </c>
      <c r="AF3902" t="s">
        <v>42</v>
      </c>
      <c r="AG3902">
        <f t="shared" si="120"/>
        <v>0</v>
      </c>
      <c r="AH3902" t="str" cm="1">
        <f t="array" ref="AH3902">_xlfn.IFS(
X3902&lt;=20, "&lt;20",
AND(X3902&gt;=20, X3902&lt;50), "20-50",
AND(X3902&gt;=50, X3902&lt;100), "50-100",
X3902&gt;=100, "&gt;100"
)</f>
        <v>&lt;20</v>
      </c>
      <c r="AI3902">
        <f t="shared" si="121"/>
        <v>0</v>
      </c>
      <c r="AJ3902" t="str" cm="1">
        <f t="array" ref="AJ3902">_xlfn.IFS(
C3902&lt;=20, "&lt;20",
AND(C3902&gt;=20, C3902&lt;35), "20-35",
AND(C3902&gt;=35, C3902&lt;50), "35-50",
C3902&gt;=50, "50-100"
)</f>
        <v>50-100</v>
      </c>
      <c r="AK3902" t="str" cm="1">
        <f t="array" ref="AK3902">_xlfn.IFS(
G3902&lt;6, "&lt;6",
AND(G3902&gt;=6, G3902&lt;12), "6-12",
AND(G3902&gt;=12, G3902&lt;18), "12-18",  AND(G3902&gt;=18, G3902&lt;24), "18-24", G3902&gt;=24, "24-36")</f>
        <v>24-36</v>
      </c>
    </row>
    <row r="3903" spans="1:37" x14ac:dyDescent="0.3">
      <c r="A3903" t="s">
        <v>4003</v>
      </c>
      <c r="B3903" t="s">
        <v>44</v>
      </c>
      <c r="C3903">
        <v>57</v>
      </c>
      <c r="D3903" t="s">
        <v>37</v>
      </c>
      <c r="E3903" t="s">
        <v>87</v>
      </c>
      <c r="F3903">
        <v>4</v>
      </c>
      <c r="G3903">
        <v>11</v>
      </c>
      <c r="H3903" t="s">
        <v>36</v>
      </c>
      <c r="I3903" t="s">
        <v>37</v>
      </c>
      <c r="J3903" t="s">
        <v>34</v>
      </c>
      <c r="K3903" t="s">
        <v>37</v>
      </c>
      <c r="L3903" t="s">
        <v>50</v>
      </c>
      <c r="M3903" t="s">
        <v>34</v>
      </c>
      <c r="N3903" t="s">
        <v>34</v>
      </c>
      <c r="O3903" t="s">
        <v>34</v>
      </c>
      <c r="P3903" t="s">
        <v>34</v>
      </c>
      <c r="Q3903" t="s">
        <v>34</v>
      </c>
      <c r="R3903" t="s">
        <v>34</v>
      </c>
      <c r="S3903" t="s">
        <v>34</v>
      </c>
      <c r="T3903" t="s">
        <v>37</v>
      </c>
      <c r="U3903" t="s">
        <v>46</v>
      </c>
      <c r="V3903" t="s">
        <v>37</v>
      </c>
      <c r="W3903" t="s">
        <v>51</v>
      </c>
      <c r="X3903">
        <v>69.849999999999994</v>
      </c>
      <c r="Y3903">
        <v>515.45000000000005</v>
      </c>
      <c r="Z3903">
        <v>0</v>
      </c>
      <c r="AA3903">
        <v>0</v>
      </c>
      <c r="AB3903">
        <v>192.22</v>
      </c>
      <c r="AC3903">
        <v>707.67</v>
      </c>
      <c r="AD3903" t="s">
        <v>41</v>
      </c>
      <c r="AE3903" t="s">
        <v>42</v>
      </c>
      <c r="AF3903" t="s">
        <v>42</v>
      </c>
      <c r="AG3903">
        <f t="shared" si="120"/>
        <v>0</v>
      </c>
      <c r="AH3903" t="str" cm="1">
        <f t="array" ref="AH3903">_xlfn.IFS(
X3903&lt;=20, "&lt;20",
AND(X3903&gt;=20, X3903&lt;50), "20-50",
AND(X3903&gt;=50, X3903&lt;100), "50-100",
X3903&gt;=100, "&gt;100"
)</f>
        <v>50-100</v>
      </c>
      <c r="AI3903">
        <f t="shared" si="121"/>
        <v>0</v>
      </c>
      <c r="AJ3903" t="str" cm="1">
        <f t="array" ref="AJ3903">_xlfn.IFS(
C3903&lt;=20, "&lt;20",
AND(C3903&gt;=20, C3903&lt;35), "20-35",
AND(C3903&gt;=35, C3903&lt;50), "35-50",
C3903&gt;=50, "50-100"
)</f>
        <v>50-100</v>
      </c>
      <c r="AK3903" t="str" cm="1">
        <f t="array" ref="AK3903">_xlfn.IFS(
G3903&lt;6, "&lt;6",
AND(G3903&gt;=6, G3903&lt;12), "6-12",
AND(G3903&gt;=12, G3903&lt;18), "12-18",  AND(G3903&gt;=18, G3903&lt;24), "18-24", G3903&gt;=24, "24-36")</f>
        <v>6-12</v>
      </c>
    </row>
    <row r="3904" spans="1:37" x14ac:dyDescent="0.3">
      <c r="A3904" t="s">
        <v>4004</v>
      </c>
      <c r="B3904" t="s">
        <v>33</v>
      </c>
      <c r="C3904">
        <v>73</v>
      </c>
      <c r="D3904" t="s">
        <v>37</v>
      </c>
      <c r="E3904" t="s">
        <v>114</v>
      </c>
      <c r="F3904">
        <v>11</v>
      </c>
      <c r="G3904">
        <v>2</v>
      </c>
      <c r="H3904" t="s">
        <v>36</v>
      </c>
      <c r="I3904" t="s">
        <v>37</v>
      </c>
      <c r="J3904" t="s">
        <v>37</v>
      </c>
      <c r="K3904" t="s">
        <v>34</v>
      </c>
      <c r="L3904" t="s">
        <v>34</v>
      </c>
      <c r="M3904" t="s">
        <v>34</v>
      </c>
      <c r="N3904" t="s">
        <v>34</v>
      </c>
      <c r="O3904" t="s">
        <v>34</v>
      </c>
      <c r="P3904" t="s">
        <v>34</v>
      </c>
      <c r="Q3904" t="s">
        <v>34</v>
      </c>
      <c r="R3904" t="s">
        <v>34</v>
      </c>
      <c r="S3904" t="s">
        <v>34</v>
      </c>
      <c r="T3904" t="s">
        <v>34</v>
      </c>
      <c r="U3904" t="s">
        <v>67</v>
      </c>
      <c r="V3904" t="s">
        <v>37</v>
      </c>
      <c r="W3904" t="s">
        <v>51</v>
      </c>
      <c r="X3904">
        <v>25</v>
      </c>
      <c r="Y3904">
        <v>1802.55</v>
      </c>
      <c r="Z3904">
        <v>28.93</v>
      </c>
      <c r="AA3904">
        <v>0</v>
      </c>
      <c r="AB3904">
        <v>2087.2800000000002</v>
      </c>
      <c r="AC3904">
        <v>3860.9</v>
      </c>
      <c r="AD3904" t="s">
        <v>41</v>
      </c>
      <c r="AE3904" t="s">
        <v>42</v>
      </c>
      <c r="AF3904" t="s">
        <v>42</v>
      </c>
      <c r="AG3904">
        <f t="shared" si="120"/>
        <v>0</v>
      </c>
      <c r="AH3904" t="str" cm="1">
        <f t="array" ref="AH3904">_xlfn.IFS(
X3904&lt;=20, "&lt;20",
AND(X3904&gt;=20, X3904&lt;50), "20-50",
AND(X3904&gt;=50, X3904&lt;100), "50-100",
X3904&gt;=100, "&gt;100"
)</f>
        <v>20-50</v>
      </c>
      <c r="AI3904">
        <f t="shared" si="121"/>
        <v>0</v>
      </c>
      <c r="AJ3904" t="str" cm="1">
        <f t="array" ref="AJ3904">_xlfn.IFS(
C3904&lt;=20, "&lt;20",
AND(C3904&gt;=20, C3904&lt;35), "20-35",
AND(C3904&gt;=35, C3904&lt;50), "35-50",
C3904&gt;=50, "50-100"
)</f>
        <v>50-100</v>
      </c>
      <c r="AK3904" t="str" cm="1">
        <f t="array" ref="AK3904">_xlfn.IFS(
G3904&lt;6, "&lt;6",
AND(G3904&gt;=6, G3904&lt;12), "6-12",
AND(G3904&gt;=12, G3904&lt;18), "12-18",  AND(G3904&gt;=18, G3904&lt;24), "18-24", G3904&gt;=24, "24-36")</f>
        <v>&lt;6</v>
      </c>
    </row>
    <row r="3905" spans="1:37" x14ac:dyDescent="0.3">
      <c r="A3905" t="s">
        <v>4005</v>
      </c>
      <c r="B3905" t="s">
        <v>44</v>
      </c>
      <c r="C3905">
        <v>27</v>
      </c>
      <c r="D3905" t="s">
        <v>37</v>
      </c>
      <c r="E3905" t="s">
        <v>158</v>
      </c>
      <c r="F3905">
        <v>10</v>
      </c>
      <c r="G3905">
        <v>35</v>
      </c>
      <c r="H3905" t="s">
        <v>36</v>
      </c>
      <c r="I3905" t="s">
        <v>37</v>
      </c>
      <c r="J3905" t="s">
        <v>37</v>
      </c>
      <c r="K3905" t="s">
        <v>37</v>
      </c>
      <c r="L3905" t="s">
        <v>50</v>
      </c>
      <c r="M3905" t="s">
        <v>37</v>
      </c>
      <c r="N3905" t="s">
        <v>34</v>
      </c>
      <c r="O3905" t="s">
        <v>34</v>
      </c>
      <c r="P3905" t="s">
        <v>34</v>
      </c>
      <c r="Q3905" t="s">
        <v>34</v>
      </c>
      <c r="R3905" t="s">
        <v>34</v>
      </c>
      <c r="S3905" t="s">
        <v>34</v>
      </c>
      <c r="T3905" t="s">
        <v>37</v>
      </c>
      <c r="U3905" t="s">
        <v>46</v>
      </c>
      <c r="V3905" t="s">
        <v>37</v>
      </c>
      <c r="W3905" t="s">
        <v>40</v>
      </c>
      <c r="X3905">
        <v>78.150000000000006</v>
      </c>
      <c r="Y3905">
        <v>765.15</v>
      </c>
      <c r="Z3905">
        <v>0</v>
      </c>
      <c r="AA3905">
        <v>0</v>
      </c>
      <c r="AB3905">
        <v>380.3</v>
      </c>
      <c r="AC3905">
        <v>1145.45</v>
      </c>
      <c r="AD3905" t="s">
        <v>41</v>
      </c>
      <c r="AE3905" t="s">
        <v>42</v>
      </c>
      <c r="AF3905" t="s">
        <v>42</v>
      </c>
      <c r="AG3905">
        <f t="shared" si="120"/>
        <v>0</v>
      </c>
      <c r="AH3905" t="str" cm="1">
        <f t="array" ref="AH3905">_xlfn.IFS(
X3905&lt;=20, "&lt;20",
AND(X3905&gt;=20, X3905&lt;50), "20-50",
AND(X3905&gt;=50, X3905&lt;100), "50-100",
X3905&gt;=100, "&gt;100"
)</f>
        <v>50-100</v>
      </c>
      <c r="AI3905">
        <f t="shared" si="121"/>
        <v>0</v>
      </c>
      <c r="AJ3905" t="str" cm="1">
        <f t="array" ref="AJ3905">_xlfn.IFS(
C3905&lt;=20, "&lt;20",
AND(C3905&gt;=20, C3905&lt;35), "20-35",
AND(C3905&gt;=35, C3905&lt;50), "35-50",
C3905&gt;=50, "50-100"
)</f>
        <v>20-35</v>
      </c>
      <c r="AK3905" t="str" cm="1">
        <f t="array" ref="AK3905">_xlfn.IFS(
G3905&lt;6, "&lt;6",
AND(G3905&gt;=6, G3905&lt;12), "6-12",
AND(G3905&gt;=12, G3905&lt;18), "12-18",  AND(G3905&gt;=18, G3905&lt;24), "18-24", G3905&gt;=24, "24-36")</f>
        <v>24-36</v>
      </c>
    </row>
    <row r="3906" spans="1:37" x14ac:dyDescent="0.3">
      <c r="A3906" t="s">
        <v>4006</v>
      </c>
      <c r="B3906" t="s">
        <v>33</v>
      </c>
      <c r="C3906">
        <v>75</v>
      </c>
      <c r="D3906" t="s">
        <v>34</v>
      </c>
      <c r="E3906" t="s">
        <v>158</v>
      </c>
      <c r="F3906">
        <v>14</v>
      </c>
      <c r="G3906">
        <v>33</v>
      </c>
      <c r="H3906" t="s">
        <v>36</v>
      </c>
      <c r="I3906" t="s">
        <v>37</v>
      </c>
      <c r="J3906" t="s">
        <v>37</v>
      </c>
      <c r="K3906" t="s">
        <v>37</v>
      </c>
      <c r="L3906" t="s">
        <v>50</v>
      </c>
      <c r="M3906" t="s">
        <v>34</v>
      </c>
      <c r="N3906" t="s">
        <v>37</v>
      </c>
      <c r="O3906" t="s">
        <v>37</v>
      </c>
      <c r="P3906" t="s">
        <v>34</v>
      </c>
      <c r="Q3906" t="s">
        <v>34</v>
      </c>
      <c r="R3906" t="s">
        <v>37</v>
      </c>
      <c r="S3906" t="s">
        <v>34</v>
      </c>
      <c r="T3906" t="s">
        <v>34</v>
      </c>
      <c r="U3906" t="s">
        <v>46</v>
      </c>
      <c r="V3906" t="s">
        <v>37</v>
      </c>
      <c r="W3906" t="s">
        <v>51</v>
      </c>
      <c r="X3906">
        <v>94.1</v>
      </c>
      <c r="Y3906">
        <v>1782.4</v>
      </c>
      <c r="Z3906">
        <v>0</v>
      </c>
      <c r="AA3906">
        <v>80</v>
      </c>
      <c r="AB3906">
        <v>974.6</v>
      </c>
      <c r="AC3906">
        <v>2837</v>
      </c>
      <c r="AD3906" t="s">
        <v>52</v>
      </c>
      <c r="AE3906" t="s">
        <v>53</v>
      </c>
      <c r="AF3906" t="s">
        <v>54</v>
      </c>
      <c r="AG3906">
        <f t="shared" si="120"/>
        <v>1</v>
      </c>
      <c r="AH3906" t="str" cm="1">
        <f t="array" ref="AH3906">_xlfn.IFS(
X3906&lt;=20, "&lt;20",
AND(X3906&gt;=20, X3906&lt;50), "20-50",
AND(X3906&gt;=50, X3906&lt;100), "50-100",
X3906&gt;=100, "&gt;100"
)</f>
        <v>50-100</v>
      </c>
      <c r="AI3906">
        <f t="shared" si="121"/>
        <v>0</v>
      </c>
      <c r="AJ3906" t="str" cm="1">
        <f t="array" ref="AJ3906">_xlfn.IFS(
C3906&lt;=20, "&lt;20",
AND(C3906&gt;=20, C3906&lt;35), "20-35",
AND(C3906&gt;=35, C3906&lt;50), "35-50",
C3906&gt;=50, "50-100"
)</f>
        <v>50-100</v>
      </c>
      <c r="AK3906" t="str" cm="1">
        <f t="array" ref="AK3906">_xlfn.IFS(
G3906&lt;6, "&lt;6",
AND(G3906&gt;=6, G3906&lt;12), "6-12",
AND(G3906&gt;=12, G3906&lt;18), "12-18",  AND(G3906&gt;=18, G3906&lt;24), "18-24", G3906&gt;=24, "24-36")</f>
        <v>24-36</v>
      </c>
    </row>
    <row r="3907" spans="1:37" x14ac:dyDescent="0.3">
      <c r="A3907" t="s">
        <v>4007</v>
      </c>
      <c r="B3907" t="s">
        <v>44</v>
      </c>
      <c r="C3907">
        <v>39</v>
      </c>
      <c r="D3907" t="s">
        <v>37</v>
      </c>
      <c r="E3907" t="s">
        <v>56</v>
      </c>
      <c r="F3907">
        <v>7</v>
      </c>
      <c r="G3907">
        <v>31</v>
      </c>
      <c r="H3907" t="s">
        <v>57</v>
      </c>
      <c r="I3907" t="s">
        <v>37</v>
      </c>
      <c r="J3907" t="s">
        <v>37</v>
      </c>
      <c r="K3907" t="s">
        <v>37</v>
      </c>
      <c r="L3907" t="s">
        <v>50</v>
      </c>
      <c r="M3907" t="s">
        <v>37</v>
      </c>
      <c r="N3907" t="s">
        <v>34</v>
      </c>
      <c r="O3907" t="s">
        <v>37</v>
      </c>
      <c r="P3907" t="s">
        <v>34</v>
      </c>
      <c r="Q3907" t="s">
        <v>34</v>
      </c>
      <c r="R3907" t="s">
        <v>34</v>
      </c>
      <c r="S3907" t="s">
        <v>34</v>
      </c>
      <c r="T3907" t="s">
        <v>37</v>
      </c>
      <c r="U3907" t="s">
        <v>46</v>
      </c>
      <c r="V3907" t="s">
        <v>37</v>
      </c>
      <c r="W3907" t="s">
        <v>40</v>
      </c>
      <c r="X3907">
        <v>84.35</v>
      </c>
      <c r="Y3907">
        <v>1302.6500000000001</v>
      </c>
      <c r="Z3907">
        <v>0</v>
      </c>
      <c r="AA3907">
        <v>0</v>
      </c>
      <c r="AB3907">
        <v>93.3</v>
      </c>
      <c r="AC3907">
        <v>1395.95</v>
      </c>
      <c r="AD3907" t="s">
        <v>41</v>
      </c>
      <c r="AE3907" t="s">
        <v>42</v>
      </c>
      <c r="AF3907" t="s">
        <v>42</v>
      </c>
      <c r="AG3907">
        <f t="shared" ref="AG3907:AG3970" si="122">IF(AD3907="Churned", 1,0)</f>
        <v>0</v>
      </c>
      <c r="AH3907" t="str" cm="1">
        <f t="array" ref="AH3907">_xlfn.IFS(
X3907&lt;=20, "&lt;20",
AND(X3907&gt;=20, X3907&lt;50), "20-50",
AND(X3907&gt;=50, X3907&lt;100), "50-100",
X3907&gt;=100, "&gt;100"
)</f>
        <v>50-100</v>
      </c>
      <c r="AI3907">
        <f t="shared" ref="AI3907:AI3970" si="123">IF(AD3907="Joined", 1, 0)</f>
        <v>0</v>
      </c>
      <c r="AJ3907" t="str" cm="1">
        <f t="array" ref="AJ3907">_xlfn.IFS(
C3907&lt;=20, "&lt;20",
AND(C3907&gt;=20, C3907&lt;35), "20-35",
AND(C3907&gt;=35, C3907&lt;50), "35-50",
C3907&gt;=50, "50-100"
)</f>
        <v>35-50</v>
      </c>
      <c r="AK3907" t="str" cm="1">
        <f t="array" ref="AK3907">_xlfn.IFS(
G3907&lt;6, "&lt;6",
AND(G3907&gt;=6, G3907&lt;12), "6-12",
AND(G3907&gt;=12, G3907&lt;18), "12-18",  AND(G3907&gt;=18, G3907&lt;24), "18-24", G3907&gt;=24, "24-36")</f>
        <v>24-36</v>
      </c>
    </row>
    <row r="3908" spans="1:37" x14ac:dyDescent="0.3">
      <c r="A3908" t="s">
        <v>4008</v>
      </c>
      <c r="B3908" t="s">
        <v>44</v>
      </c>
      <c r="C3908">
        <v>51</v>
      </c>
      <c r="D3908" t="s">
        <v>34</v>
      </c>
      <c r="E3908" t="s">
        <v>82</v>
      </c>
      <c r="F3908">
        <v>5</v>
      </c>
      <c r="G3908">
        <v>20</v>
      </c>
      <c r="H3908" t="s">
        <v>36</v>
      </c>
      <c r="I3908" t="s">
        <v>37</v>
      </c>
      <c r="J3908" t="s">
        <v>34</v>
      </c>
      <c r="K3908" t="s">
        <v>37</v>
      </c>
      <c r="L3908" t="s">
        <v>72</v>
      </c>
      <c r="M3908" t="s">
        <v>37</v>
      </c>
      <c r="N3908" t="s">
        <v>37</v>
      </c>
      <c r="O3908" t="s">
        <v>37</v>
      </c>
      <c r="P3908" t="s">
        <v>37</v>
      </c>
      <c r="Q3908" t="s">
        <v>34</v>
      </c>
      <c r="R3908" t="s">
        <v>34</v>
      </c>
      <c r="S3908" t="s">
        <v>34</v>
      </c>
      <c r="T3908" t="s">
        <v>37</v>
      </c>
      <c r="U3908" t="s">
        <v>67</v>
      </c>
      <c r="V3908" t="s">
        <v>37</v>
      </c>
      <c r="W3908" t="s">
        <v>40</v>
      </c>
      <c r="X3908">
        <v>64.900000000000006</v>
      </c>
      <c r="Y3908">
        <v>3795.45</v>
      </c>
      <c r="Z3908">
        <v>0</v>
      </c>
      <c r="AA3908">
        <v>0</v>
      </c>
      <c r="AB3908">
        <v>1709.26</v>
      </c>
      <c r="AC3908">
        <v>5504.71</v>
      </c>
      <c r="AD3908" t="s">
        <v>41</v>
      </c>
      <c r="AE3908" t="s">
        <v>42</v>
      </c>
      <c r="AF3908" t="s">
        <v>42</v>
      </c>
      <c r="AG3908">
        <f t="shared" si="122"/>
        <v>0</v>
      </c>
      <c r="AH3908" t="str" cm="1">
        <f t="array" ref="AH3908">_xlfn.IFS(
X3908&lt;=20, "&lt;20",
AND(X3908&gt;=20, X3908&lt;50), "20-50",
AND(X3908&gt;=50, X3908&lt;100), "50-100",
X3908&gt;=100, "&gt;100"
)</f>
        <v>50-100</v>
      </c>
      <c r="AI3908">
        <f t="shared" si="123"/>
        <v>0</v>
      </c>
      <c r="AJ3908" t="str" cm="1">
        <f t="array" ref="AJ3908">_xlfn.IFS(
C3908&lt;=20, "&lt;20",
AND(C3908&gt;=20, C3908&lt;35), "20-35",
AND(C3908&gt;=35, C3908&lt;50), "35-50",
C3908&gt;=50, "50-100"
)</f>
        <v>50-100</v>
      </c>
      <c r="AK3908" t="str" cm="1">
        <f t="array" ref="AK3908">_xlfn.IFS(
G3908&lt;6, "&lt;6",
AND(G3908&gt;=6, G3908&lt;12), "6-12",
AND(G3908&gt;=12, G3908&lt;18), "12-18",  AND(G3908&gt;=18, G3908&lt;24), "18-24", G3908&gt;=24, "24-36")</f>
        <v>18-24</v>
      </c>
    </row>
    <row r="3909" spans="1:37" x14ac:dyDescent="0.3">
      <c r="A3909" t="s">
        <v>4009</v>
      </c>
      <c r="B3909" t="s">
        <v>44</v>
      </c>
      <c r="C3909">
        <v>34</v>
      </c>
      <c r="D3909" t="s">
        <v>37</v>
      </c>
      <c r="E3909" t="s">
        <v>158</v>
      </c>
      <c r="F3909">
        <v>10</v>
      </c>
      <c r="G3909">
        <v>7</v>
      </c>
      <c r="H3909" t="s">
        <v>36</v>
      </c>
      <c r="I3909" t="s">
        <v>37</v>
      </c>
      <c r="J3909" t="s">
        <v>34</v>
      </c>
      <c r="K3909" t="s">
        <v>34</v>
      </c>
      <c r="L3909" t="s">
        <v>34</v>
      </c>
      <c r="M3909" t="s">
        <v>34</v>
      </c>
      <c r="N3909" t="s">
        <v>34</v>
      </c>
      <c r="O3909" t="s">
        <v>34</v>
      </c>
      <c r="P3909" t="s">
        <v>34</v>
      </c>
      <c r="Q3909" t="s">
        <v>34</v>
      </c>
      <c r="R3909" t="s">
        <v>34</v>
      </c>
      <c r="S3909" t="s">
        <v>34</v>
      </c>
      <c r="T3909" t="s">
        <v>34</v>
      </c>
      <c r="U3909" t="s">
        <v>46</v>
      </c>
      <c r="V3909" t="s">
        <v>37</v>
      </c>
      <c r="W3909" t="s">
        <v>51</v>
      </c>
      <c r="X3909">
        <v>19.399999999999999</v>
      </c>
      <c r="Y3909">
        <v>374.5</v>
      </c>
      <c r="Z3909">
        <v>0</v>
      </c>
      <c r="AA3909">
        <v>0</v>
      </c>
      <c r="AB3909">
        <v>455.6</v>
      </c>
      <c r="AC3909">
        <v>830.1</v>
      </c>
      <c r="AD3909" t="s">
        <v>52</v>
      </c>
      <c r="AE3909" t="s">
        <v>104</v>
      </c>
      <c r="AF3909" t="s">
        <v>150</v>
      </c>
      <c r="AG3909">
        <f t="shared" si="122"/>
        <v>1</v>
      </c>
      <c r="AH3909" t="str" cm="1">
        <f t="array" ref="AH3909">_xlfn.IFS(
X3909&lt;=20, "&lt;20",
AND(X3909&gt;=20, X3909&lt;50), "20-50",
AND(X3909&gt;=50, X3909&lt;100), "50-100",
X3909&gt;=100, "&gt;100"
)</f>
        <v>&lt;20</v>
      </c>
      <c r="AI3909">
        <f t="shared" si="123"/>
        <v>0</v>
      </c>
      <c r="AJ3909" t="str" cm="1">
        <f t="array" ref="AJ3909">_xlfn.IFS(
C3909&lt;=20, "&lt;20",
AND(C3909&gt;=20, C3909&lt;35), "20-35",
AND(C3909&gt;=35, C3909&lt;50), "35-50",
C3909&gt;=50, "50-100"
)</f>
        <v>20-35</v>
      </c>
      <c r="AK3909" t="str" cm="1">
        <f t="array" ref="AK3909">_xlfn.IFS(
G3909&lt;6, "&lt;6",
AND(G3909&gt;=6, G3909&lt;12), "6-12",
AND(G3909&gt;=12, G3909&lt;18), "12-18",  AND(G3909&gt;=18, G3909&lt;24), "18-24", G3909&gt;=24, "24-36")</f>
        <v>6-12</v>
      </c>
    </row>
    <row r="3910" spans="1:37" x14ac:dyDescent="0.3">
      <c r="A3910" t="s">
        <v>4010</v>
      </c>
      <c r="B3910" t="s">
        <v>33</v>
      </c>
      <c r="C3910">
        <v>22</v>
      </c>
      <c r="D3910" t="s">
        <v>37</v>
      </c>
      <c r="E3910" t="s">
        <v>103</v>
      </c>
      <c r="F3910">
        <v>3</v>
      </c>
      <c r="G3910">
        <v>12</v>
      </c>
      <c r="H3910" t="s">
        <v>70</v>
      </c>
      <c r="I3910" t="s">
        <v>37</v>
      </c>
      <c r="J3910" t="s">
        <v>37</v>
      </c>
      <c r="K3910" t="s">
        <v>37</v>
      </c>
      <c r="L3910" t="s">
        <v>72</v>
      </c>
      <c r="M3910" t="s">
        <v>37</v>
      </c>
      <c r="N3910" t="s">
        <v>34</v>
      </c>
      <c r="O3910" t="s">
        <v>34</v>
      </c>
      <c r="P3910" t="s">
        <v>34</v>
      </c>
      <c r="Q3910" t="s">
        <v>34</v>
      </c>
      <c r="R3910" t="s">
        <v>34</v>
      </c>
      <c r="S3910" t="s">
        <v>37</v>
      </c>
      <c r="T3910" t="s">
        <v>37</v>
      </c>
      <c r="U3910" t="s">
        <v>46</v>
      </c>
      <c r="V3910" t="s">
        <v>34</v>
      </c>
      <c r="W3910" t="s">
        <v>51</v>
      </c>
      <c r="X3910">
        <v>53.1</v>
      </c>
      <c r="Y3910">
        <v>2459.8000000000002</v>
      </c>
      <c r="Z3910">
        <v>0</v>
      </c>
      <c r="AA3910">
        <v>0</v>
      </c>
      <c r="AB3910">
        <v>2058.04</v>
      </c>
      <c r="AC3910">
        <v>4517.84</v>
      </c>
      <c r="AD3910" t="s">
        <v>41</v>
      </c>
      <c r="AE3910" t="s">
        <v>42</v>
      </c>
      <c r="AF3910" t="s">
        <v>42</v>
      </c>
      <c r="AG3910">
        <f t="shared" si="122"/>
        <v>0</v>
      </c>
      <c r="AH3910" t="str" cm="1">
        <f t="array" ref="AH3910">_xlfn.IFS(
X3910&lt;=20, "&lt;20",
AND(X3910&gt;=20, X3910&lt;50), "20-50",
AND(X3910&gt;=50, X3910&lt;100), "50-100",
X3910&gt;=100, "&gt;100"
)</f>
        <v>50-100</v>
      </c>
      <c r="AI3910">
        <f t="shared" si="123"/>
        <v>0</v>
      </c>
      <c r="AJ3910" t="str" cm="1">
        <f t="array" ref="AJ3910">_xlfn.IFS(
C3910&lt;=20, "&lt;20",
AND(C3910&gt;=20, C3910&lt;35), "20-35",
AND(C3910&gt;=35, C3910&lt;50), "35-50",
C3910&gt;=50, "50-100"
)</f>
        <v>20-35</v>
      </c>
      <c r="AK3910" t="str" cm="1">
        <f t="array" ref="AK3910">_xlfn.IFS(
G3910&lt;6, "&lt;6",
AND(G3910&gt;=6, G3910&lt;12), "6-12",
AND(G3910&gt;=12, G3910&lt;18), "12-18",  AND(G3910&gt;=18, G3910&lt;24), "18-24", G3910&gt;=24, "24-36")</f>
        <v>12-18</v>
      </c>
    </row>
    <row r="3911" spans="1:37" x14ac:dyDescent="0.3">
      <c r="A3911" t="s">
        <v>4011</v>
      </c>
      <c r="B3911" t="s">
        <v>44</v>
      </c>
      <c r="C3911">
        <v>50</v>
      </c>
      <c r="D3911" t="s">
        <v>37</v>
      </c>
      <c r="E3911" t="s">
        <v>87</v>
      </c>
      <c r="F3911">
        <v>2</v>
      </c>
      <c r="G3911">
        <v>12</v>
      </c>
      <c r="H3911" t="s">
        <v>36</v>
      </c>
      <c r="I3911" t="s">
        <v>37</v>
      </c>
      <c r="J3911" t="s">
        <v>34</v>
      </c>
      <c r="K3911" t="s">
        <v>34</v>
      </c>
      <c r="L3911" t="s">
        <v>34</v>
      </c>
      <c r="M3911" t="s">
        <v>34</v>
      </c>
      <c r="N3911" t="s">
        <v>34</v>
      </c>
      <c r="O3911" t="s">
        <v>34</v>
      </c>
      <c r="P3911" t="s">
        <v>34</v>
      </c>
      <c r="Q3911" t="s">
        <v>34</v>
      </c>
      <c r="R3911" t="s">
        <v>34</v>
      </c>
      <c r="S3911" t="s">
        <v>34</v>
      </c>
      <c r="T3911" t="s">
        <v>34</v>
      </c>
      <c r="U3911" t="s">
        <v>39</v>
      </c>
      <c r="V3911" t="s">
        <v>34</v>
      </c>
      <c r="W3911" t="s">
        <v>40</v>
      </c>
      <c r="X3911">
        <v>19.95</v>
      </c>
      <c r="Y3911">
        <v>68.2</v>
      </c>
      <c r="Z3911">
        <v>0</v>
      </c>
      <c r="AA3911">
        <v>0</v>
      </c>
      <c r="AB3911">
        <v>27.44</v>
      </c>
      <c r="AC3911">
        <v>95.64</v>
      </c>
      <c r="AD3911" t="s">
        <v>41</v>
      </c>
      <c r="AE3911" t="s">
        <v>42</v>
      </c>
      <c r="AF3911" t="s">
        <v>42</v>
      </c>
      <c r="AG3911">
        <f t="shared" si="122"/>
        <v>0</v>
      </c>
      <c r="AH3911" t="str" cm="1">
        <f t="array" ref="AH3911">_xlfn.IFS(
X3911&lt;=20, "&lt;20",
AND(X3911&gt;=20, X3911&lt;50), "20-50",
AND(X3911&gt;=50, X3911&lt;100), "50-100",
X3911&gt;=100, "&gt;100"
)</f>
        <v>&lt;20</v>
      </c>
      <c r="AI3911">
        <f t="shared" si="123"/>
        <v>0</v>
      </c>
      <c r="AJ3911" t="str" cm="1">
        <f t="array" ref="AJ3911">_xlfn.IFS(
C3911&lt;=20, "&lt;20",
AND(C3911&gt;=20, C3911&lt;35), "20-35",
AND(C3911&gt;=35, C3911&lt;50), "35-50",
C3911&gt;=50, "50-100"
)</f>
        <v>50-100</v>
      </c>
      <c r="AK3911" t="str" cm="1">
        <f t="array" ref="AK3911">_xlfn.IFS(
G3911&lt;6, "&lt;6",
AND(G3911&gt;=6, G3911&lt;12), "6-12",
AND(G3911&gt;=12, G3911&lt;18), "12-18",  AND(G3911&gt;=18, G3911&lt;24), "18-24", G3911&gt;=24, "24-36")</f>
        <v>12-18</v>
      </c>
    </row>
    <row r="3912" spans="1:37" x14ac:dyDescent="0.3">
      <c r="A3912" t="s">
        <v>4012</v>
      </c>
      <c r="B3912" t="s">
        <v>44</v>
      </c>
      <c r="C3912">
        <v>57</v>
      </c>
      <c r="D3912" t="s">
        <v>34</v>
      </c>
      <c r="E3912" t="s">
        <v>69</v>
      </c>
      <c r="F3912">
        <v>2</v>
      </c>
      <c r="G3912">
        <v>8</v>
      </c>
      <c r="H3912" t="s">
        <v>36</v>
      </c>
      <c r="I3912" t="s">
        <v>37</v>
      </c>
      <c r="J3912" t="s">
        <v>37</v>
      </c>
      <c r="K3912" t="s">
        <v>34</v>
      </c>
      <c r="L3912" t="s">
        <v>34</v>
      </c>
      <c r="M3912" t="s">
        <v>34</v>
      </c>
      <c r="N3912" t="s">
        <v>34</v>
      </c>
      <c r="O3912" t="s">
        <v>34</v>
      </c>
      <c r="P3912" t="s">
        <v>34</v>
      </c>
      <c r="Q3912" t="s">
        <v>34</v>
      </c>
      <c r="R3912" t="s">
        <v>34</v>
      </c>
      <c r="S3912" t="s">
        <v>34</v>
      </c>
      <c r="T3912" t="s">
        <v>34</v>
      </c>
      <c r="U3912" t="s">
        <v>67</v>
      </c>
      <c r="V3912" t="s">
        <v>37</v>
      </c>
      <c r="W3912" t="s">
        <v>40</v>
      </c>
      <c r="X3912">
        <v>25.4</v>
      </c>
      <c r="Y3912">
        <v>949.8</v>
      </c>
      <c r="Z3912">
        <v>0</v>
      </c>
      <c r="AA3912">
        <v>0</v>
      </c>
      <c r="AB3912">
        <v>1146.25</v>
      </c>
      <c r="AC3912">
        <v>2096.0500000000002</v>
      </c>
      <c r="AD3912" t="s">
        <v>41</v>
      </c>
      <c r="AE3912" t="s">
        <v>42</v>
      </c>
      <c r="AF3912" t="s">
        <v>42</v>
      </c>
      <c r="AG3912">
        <f t="shared" si="122"/>
        <v>0</v>
      </c>
      <c r="AH3912" t="str" cm="1">
        <f t="array" ref="AH3912">_xlfn.IFS(
X3912&lt;=20, "&lt;20",
AND(X3912&gt;=20, X3912&lt;50), "20-50",
AND(X3912&gt;=50, X3912&lt;100), "50-100",
X3912&gt;=100, "&gt;100"
)</f>
        <v>20-50</v>
      </c>
      <c r="AI3912">
        <f t="shared" si="123"/>
        <v>0</v>
      </c>
      <c r="AJ3912" t="str" cm="1">
        <f t="array" ref="AJ3912">_xlfn.IFS(
C3912&lt;=20, "&lt;20",
AND(C3912&gt;=20, C3912&lt;35), "20-35",
AND(C3912&gt;=35, C3912&lt;50), "35-50",
C3912&gt;=50, "50-100"
)</f>
        <v>50-100</v>
      </c>
      <c r="AK3912" t="str" cm="1">
        <f t="array" ref="AK3912">_xlfn.IFS(
G3912&lt;6, "&lt;6",
AND(G3912&gt;=6, G3912&lt;12), "6-12",
AND(G3912&gt;=12, G3912&lt;18), "12-18",  AND(G3912&gt;=18, G3912&lt;24), "18-24", G3912&gt;=24, "24-36")</f>
        <v>6-12</v>
      </c>
    </row>
    <row r="3913" spans="1:37" x14ac:dyDescent="0.3">
      <c r="A3913" t="s">
        <v>4013</v>
      </c>
      <c r="B3913" t="s">
        <v>44</v>
      </c>
      <c r="C3913">
        <v>38</v>
      </c>
      <c r="D3913" t="s">
        <v>34</v>
      </c>
      <c r="E3913" t="s">
        <v>99</v>
      </c>
      <c r="F3913">
        <v>8</v>
      </c>
      <c r="G3913">
        <v>16</v>
      </c>
      <c r="H3913" t="s">
        <v>36</v>
      </c>
      <c r="I3913" t="s">
        <v>37</v>
      </c>
      <c r="J3913" t="s">
        <v>34</v>
      </c>
      <c r="K3913" t="s">
        <v>34</v>
      </c>
      <c r="L3913" t="s">
        <v>34</v>
      </c>
      <c r="M3913" t="s">
        <v>34</v>
      </c>
      <c r="N3913" t="s">
        <v>34</v>
      </c>
      <c r="O3913" t="s">
        <v>34</v>
      </c>
      <c r="P3913" t="s">
        <v>34</v>
      </c>
      <c r="Q3913" t="s">
        <v>34</v>
      </c>
      <c r="R3913" t="s">
        <v>34</v>
      </c>
      <c r="S3913" t="s">
        <v>34</v>
      </c>
      <c r="T3913" t="s">
        <v>34</v>
      </c>
      <c r="U3913" t="s">
        <v>46</v>
      </c>
      <c r="V3913" t="s">
        <v>37</v>
      </c>
      <c r="W3913" t="s">
        <v>51</v>
      </c>
      <c r="X3913">
        <v>19.5</v>
      </c>
      <c r="Y3913">
        <v>178.85</v>
      </c>
      <c r="Z3913">
        <v>0</v>
      </c>
      <c r="AA3913">
        <v>0</v>
      </c>
      <c r="AB3913">
        <v>422.46</v>
      </c>
      <c r="AC3913">
        <v>601.30999999999995</v>
      </c>
      <c r="AD3913" t="s">
        <v>41</v>
      </c>
      <c r="AE3913" t="s">
        <v>42</v>
      </c>
      <c r="AF3913" t="s">
        <v>42</v>
      </c>
      <c r="AG3913">
        <f t="shared" si="122"/>
        <v>0</v>
      </c>
      <c r="AH3913" t="str" cm="1">
        <f t="array" ref="AH3913">_xlfn.IFS(
X3913&lt;=20, "&lt;20",
AND(X3913&gt;=20, X3913&lt;50), "20-50",
AND(X3913&gt;=50, X3913&lt;100), "50-100",
X3913&gt;=100, "&gt;100"
)</f>
        <v>&lt;20</v>
      </c>
      <c r="AI3913">
        <f t="shared" si="123"/>
        <v>0</v>
      </c>
      <c r="AJ3913" t="str" cm="1">
        <f t="array" ref="AJ3913">_xlfn.IFS(
C3913&lt;=20, "&lt;20",
AND(C3913&gt;=20, C3913&lt;35), "20-35",
AND(C3913&gt;=35, C3913&lt;50), "35-50",
C3913&gt;=50, "50-100"
)</f>
        <v>35-50</v>
      </c>
      <c r="AK3913" t="str" cm="1">
        <f t="array" ref="AK3913">_xlfn.IFS(
G3913&lt;6, "&lt;6",
AND(G3913&gt;=6, G3913&lt;12), "6-12",
AND(G3913&gt;=12, G3913&lt;18), "12-18",  AND(G3913&gt;=18, G3913&lt;24), "18-24", G3913&gt;=24, "24-36")</f>
        <v>12-18</v>
      </c>
    </row>
    <row r="3914" spans="1:37" x14ac:dyDescent="0.3">
      <c r="A3914" t="s">
        <v>4014</v>
      </c>
      <c r="B3914" t="s">
        <v>44</v>
      </c>
      <c r="C3914">
        <v>52</v>
      </c>
      <c r="D3914" t="s">
        <v>37</v>
      </c>
      <c r="E3914" t="s">
        <v>87</v>
      </c>
      <c r="F3914">
        <v>4</v>
      </c>
      <c r="G3914">
        <v>34</v>
      </c>
      <c r="H3914" t="s">
        <v>36</v>
      </c>
      <c r="I3914" t="s">
        <v>37</v>
      </c>
      <c r="J3914" t="s">
        <v>37</v>
      </c>
      <c r="K3914" t="s">
        <v>37</v>
      </c>
      <c r="L3914" t="s">
        <v>50</v>
      </c>
      <c r="M3914" t="s">
        <v>37</v>
      </c>
      <c r="N3914" t="s">
        <v>34</v>
      </c>
      <c r="O3914" t="s">
        <v>34</v>
      </c>
      <c r="P3914" t="s">
        <v>34</v>
      </c>
      <c r="Q3914" t="s">
        <v>37</v>
      </c>
      <c r="R3914" t="s">
        <v>34</v>
      </c>
      <c r="S3914" t="s">
        <v>34</v>
      </c>
      <c r="T3914" t="s">
        <v>34</v>
      </c>
      <c r="U3914" t="s">
        <v>46</v>
      </c>
      <c r="V3914" t="s">
        <v>37</v>
      </c>
      <c r="W3914" t="s">
        <v>51</v>
      </c>
      <c r="X3914">
        <v>89.1</v>
      </c>
      <c r="Y3914">
        <v>1879.25</v>
      </c>
      <c r="Z3914">
        <v>15.43</v>
      </c>
      <c r="AA3914">
        <v>30</v>
      </c>
      <c r="AB3914">
        <v>494.6</v>
      </c>
      <c r="AC3914">
        <v>2388.42</v>
      </c>
      <c r="AD3914" t="s">
        <v>41</v>
      </c>
      <c r="AE3914" t="s">
        <v>42</v>
      </c>
      <c r="AF3914" t="s">
        <v>42</v>
      </c>
      <c r="AG3914">
        <f t="shared" si="122"/>
        <v>0</v>
      </c>
      <c r="AH3914" t="str" cm="1">
        <f t="array" ref="AH3914">_xlfn.IFS(
X3914&lt;=20, "&lt;20",
AND(X3914&gt;=20, X3914&lt;50), "20-50",
AND(X3914&gt;=50, X3914&lt;100), "50-100",
X3914&gt;=100, "&gt;100"
)</f>
        <v>50-100</v>
      </c>
      <c r="AI3914">
        <f t="shared" si="123"/>
        <v>0</v>
      </c>
      <c r="AJ3914" t="str" cm="1">
        <f t="array" ref="AJ3914">_xlfn.IFS(
C3914&lt;=20, "&lt;20",
AND(C3914&gt;=20, C3914&lt;35), "20-35",
AND(C3914&gt;=35, C3914&lt;50), "35-50",
C3914&gt;=50, "50-100"
)</f>
        <v>50-100</v>
      </c>
      <c r="AK3914" t="str" cm="1">
        <f t="array" ref="AK3914">_xlfn.IFS(
G3914&lt;6, "&lt;6",
AND(G3914&gt;=6, G3914&lt;12), "6-12",
AND(G3914&gt;=12, G3914&lt;18), "12-18",  AND(G3914&gt;=18, G3914&lt;24), "18-24", G3914&gt;=24, "24-36")</f>
        <v>24-36</v>
      </c>
    </row>
    <row r="3915" spans="1:37" x14ac:dyDescent="0.3">
      <c r="A3915" t="s">
        <v>4015</v>
      </c>
      <c r="B3915" t="s">
        <v>44</v>
      </c>
      <c r="C3915">
        <v>48</v>
      </c>
      <c r="D3915" t="s">
        <v>37</v>
      </c>
      <c r="E3915" t="s">
        <v>48</v>
      </c>
      <c r="F3915">
        <v>9</v>
      </c>
      <c r="G3915">
        <v>34</v>
      </c>
      <c r="H3915" t="s">
        <v>36</v>
      </c>
      <c r="I3915" t="s">
        <v>37</v>
      </c>
      <c r="J3915" t="s">
        <v>34</v>
      </c>
      <c r="K3915" t="s">
        <v>34</v>
      </c>
      <c r="L3915" t="s">
        <v>34</v>
      </c>
      <c r="M3915" t="s">
        <v>34</v>
      </c>
      <c r="N3915" t="s">
        <v>34</v>
      </c>
      <c r="O3915" t="s">
        <v>34</v>
      </c>
      <c r="P3915" t="s">
        <v>34</v>
      </c>
      <c r="Q3915" t="s">
        <v>34</v>
      </c>
      <c r="R3915" t="s">
        <v>34</v>
      </c>
      <c r="S3915" t="s">
        <v>34</v>
      </c>
      <c r="T3915" t="s">
        <v>34</v>
      </c>
      <c r="U3915" t="s">
        <v>39</v>
      </c>
      <c r="V3915" t="s">
        <v>37</v>
      </c>
      <c r="W3915" t="s">
        <v>40</v>
      </c>
      <c r="X3915">
        <v>20.100000000000001</v>
      </c>
      <c r="Y3915">
        <v>644.5</v>
      </c>
      <c r="Z3915">
        <v>0</v>
      </c>
      <c r="AA3915">
        <v>0</v>
      </c>
      <c r="AB3915">
        <v>893.2</v>
      </c>
      <c r="AC3915">
        <v>1537.7</v>
      </c>
      <c r="AD3915" t="s">
        <v>41</v>
      </c>
      <c r="AE3915" t="s">
        <v>42</v>
      </c>
      <c r="AF3915" t="s">
        <v>42</v>
      </c>
      <c r="AG3915">
        <f t="shared" si="122"/>
        <v>0</v>
      </c>
      <c r="AH3915" t="str" cm="1">
        <f t="array" ref="AH3915">_xlfn.IFS(
X3915&lt;=20, "&lt;20",
AND(X3915&gt;=20, X3915&lt;50), "20-50",
AND(X3915&gt;=50, X3915&lt;100), "50-100",
X3915&gt;=100, "&gt;100"
)</f>
        <v>20-50</v>
      </c>
      <c r="AI3915">
        <f t="shared" si="123"/>
        <v>0</v>
      </c>
      <c r="AJ3915" t="str" cm="1">
        <f t="array" ref="AJ3915">_xlfn.IFS(
C3915&lt;=20, "&lt;20",
AND(C3915&gt;=20, C3915&lt;35), "20-35",
AND(C3915&gt;=35, C3915&lt;50), "35-50",
C3915&gt;=50, "50-100"
)</f>
        <v>35-50</v>
      </c>
      <c r="AK3915" t="str" cm="1">
        <f t="array" ref="AK3915">_xlfn.IFS(
G3915&lt;6, "&lt;6",
AND(G3915&gt;=6, G3915&lt;12), "6-12",
AND(G3915&gt;=12, G3915&lt;18), "12-18",  AND(G3915&gt;=18, G3915&lt;24), "18-24", G3915&gt;=24, "24-36")</f>
        <v>24-36</v>
      </c>
    </row>
    <row r="3916" spans="1:37" x14ac:dyDescent="0.3">
      <c r="A3916" t="s">
        <v>4016</v>
      </c>
      <c r="B3916" t="s">
        <v>44</v>
      </c>
      <c r="C3916">
        <v>44</v>
      </c>
      <c r="D3916" t="s">
        <v>37</v>
      </c>
      <c r="E3916" t="s">
        <v>64</v>
      </c>
      <c r="F3916">
        <v>7</v>
      </c>
      <c r="G3916">
        <v>25</v>
      </c>
      <c r="H3916" t="s">
        <v>36</v>
      </c>
      <c r="I3916" t="s">
        <v>37</v>
      </c>
      <c r="J3916" t="s">
        <v>37</v>
      </c>
      <c r="K3916" t="s">
        <v>37</v>
      </c>
      <c r="L3916" t="s">
        <v>50</v>
      </c>
      <c r="M3916" t="s">
        <v>34</v>
      </c>
      <c r="N3916" t="s">
        <v>34</v>
      </c>
      <c r="O3916" t="s">
        <v>34</v>
      </c>
      <c r="P3916" t="s">
        <v>34</v>
      </c>
      <c r="Q3916" t="s">
        <v>34</v>
      </c>
      <c r="R3916" t="s">
        <v>37</v>
      </c>
      <c r="S3916" t="s">
        <v>37</v>
      </c>
      <c r="T3916" t="s">
        <v>37</v>
      </c>
      <c r="U3916" t="s">
        <v>46</v>
      </c>
      <c r="V3916" t="s">
        <v>37</v>
      </c>
      <c r="W3916" t="s">
        <v>51</v>
      </c>
      <c r="X3916">
        <v>84.1</v>
      </c>
      <c r="Y3916">
        <v>1737.45</v>
      </c>
      <c r="Z3916">
        <v>0</v>
      </c>
      <c r="AA3916">
        <v>0</v>
      </c>
      <c r="AB3916">
        <v>1030.05</v>
      </c>
      <c r="AC3916">
        <v>2767.5</v>
      </c>
      <c r="AD3916" t="s">
        <v>41</v>
      </c>
      <c r="AE3916" t="s">
        <v>42</v>
      </c>
      <c r="AF3916" t="s">
        <v>42</v>
      </c>
      <c r="AG3916">
        <f t="shared" si="122"/>
        <v>0</v>
      </c>
      <c r="AH3916" t="str" cm="1">
        <f t="array" ref="AH3916">_xlfn.IFS(
X3916&lt;=20, "&lt;20",
AND(X3916&gt;=20, X3916&lt;50), "20-50",
AND(X3916&gt;=50, X3916&lt;100), "50-100",
X3916&gt;=100, "&gt;100"
)</f>
        <v>50-100</v>
      </c>
      <c r="AI3916">
        <f t="shared" si="123"/>
        <v>0</v>
      </c>
      <c r="AJ3916" t="str" cm="1">
        <f t="array" ref="AJ3916">_xlfn.IFS(
C3916&lt;=20, "&lt;20",
AND(C3916&gt;=20, C3916&lt;35), "20-35",
AND(C3916&gt;=35, C3916&lt;50), "35-50",
C3916&gt;=50, "50-100"
)</f>
        <v>35-50</v>
      </c>
      <c r="AK3916" t="str" cm="1">
        <f t="array" ref="AK3916">_xlfn.IFS(
G3916&lt;6, "&lt;6",
AND(G3916&gt;=6, G3916&lt;12), "6-12",
AND(G3916&gt;=12, G3916&lt;18), "12-18",  AND(G3916&gt;=18, G3916&lt;24), "18-24", G3916&gt;=24, "24-36")</f>
        <v>24-36</v>
      </c>
    </row>
    <row r="3917" spans="1:37" x14ac:dyDescent="0.3">
      <c r="A3917" t="s">
        <v>4017</v>
      </c>
      <c r="B3917" t="s">
        <v>33</v>
      </c>
      <c r="C3917">
        <v>80</v>
      </c>
      <c r="D3917" t="s">
        <v>34</v>
      </c>
      <c r="E3917" t="s">
        <v>87</v>
      </c>
      <c r="F3917">
        <v>1</v>
      </c>
      <c r="G3917">
        <v>4</v>
      </c>
      <c r="H3917" t="s">
        <v>36</v>
      </c>
      <c r="I3917" t="s">
        <v>37</v>
      </c>
      <c r="J3917" t="s">
        <v>37</v>
      </c>
      <c r="K3917" t="s">
        <v>37</v>
      </c>
      <c r="L3917" t="s">
        <v>50</v>
      </c>
      <c r="M3917" t="s">
        <v>37</v>
      </c>
      <c r="N3917" t="s">
        <v>34</v>
      </c>
      <c r="O3917" t="s">
        <v>34</v>
      </c>
      <c r="P3917" t="s">
        <v>34</v>
      </c>
      <c r="Q3917" t="s">
        <v>37</v>
      </c>
      <c r="R3917" t="s">
        <v>37</v>
      </c>
      <c r="S3917" t="s">
        <v>37</v>
      </c>
      <c r="T3917" t="s">
        <v>37</v>
      </c>
      <c r="U3917" t="s">
        <v>39</v>
      </c>
      <c r="V3917" t="s">
        <v>34</v>
      </c>
      <c r="W3917" t="s">
        <v>40</v>
      </c>
      <c r="X3917">
        <v>101.55</v>
      </c>
      <c r="Y3917">
        <v>5070.3999999999996</v>
      </c>
      <c r="Z3917">
        <v>0</v>
      </c>
      <c r="AA3917">
        <v>0</v>
      </c>
      <c r="AB3917">
        <v>1217.1600000000001</v>
      </c>
      <c r="AC3917">
        <v>6287.56</v>
      </c>
      <c r="AD3917" t="s">
        <v>41</v>
      </c>
      <c r="AE3917" t="s">
        <v>42</v>
      </c>
      <c r="AF3917" t="s">
        <v>42</v>
      </c>
      <c r="AG3917">
        <f t="shared" si="122"/>
        <v>0</v>
      </c>
      <c r="AH3917" t="str" cm="1">
        <f t="array" ref="AH3917">_xlfn.IFS(
X3917&lt;=20, "&lt;20",
AND(X3917&gt;=20, X3917&lt;50), "20-50",
AND(X3917&gt;=50, X3917&lt;100), "50-100",
X3917&gt;=100, "&gt;100"
)</f>
        <v>&gt;100</v>
      </c>
      <c r="AI3917">
        <f t="shared" si="123"/>
        <v>0</v>
      </c>
      <c r="AJ3917" t="str" cm="1">
        <f t="array" ref="AJ3917">_xlfn.IFS(
C3917&lt;=20, "&lt;20",
AND(C3917&gt;=20, C3917&lt;35), "20-35",
AND(C3917&gt;=35, C3917&lt;50), "35-50",
C3917&gt;=50, "50-100"
)</f>
        <v>50-100</v>
      </c>
      <c r="AK3917" t="str" cm="1">
        <f t="array" ref="AK3917">_xlfn.IFS(
G3917&lt;6, "&lt;6",
AND(G3917&gt;=6, G3917&lt;12), "6-12",
AND(G3917&gt;=12, G3917&lt;18), "12-18",  AND(G3917&gt;=18, G3917&lt;24), "18-24", G3917&gt;=24, "24-36")</f>
        <v>&lt;6</v>
      </c>
    </row>
    <row r="3918" spans="1:37" x14ac:dyDescent="0.3">
      <c r="A3918" t="s">
        <v>4018</v>
      </c>
      <c r="B3918" t="s">
        <v>44</v>
      </c>
      <c r="C3918">
        <v>47</v>
      </c>
      <c r="D3918" t="s">
        <v>34</v>
      </c>
      <c r="E3918" t="s">
        <v>48</v>
      </c>
      <c r="F3918">
        <v>15</v>
      </c>
      <c r="G3918">
        <v>19</v>
      </c>
      <c r="H3918" t="s">
        <v>49</v>
      </c>
      <c r="I3918" t="s">
        <v>37</v>
      </c>
      <c r="J3918" t="s">
        <v>34</v>
      </c>
      <c r="K3918" t="s">
        <v>37</v>
      </c>
      <c r="L3918" t="s">
        <v>72</v>
      </c>
      <c r="M3918" t="s">
        <v>37</v>
      </c>
      <c r="N3918" t="s">
        <v>34</v>
      </c>
      <c r="O3918" t="s">
        <v>34</v>
      </c>
      <c r="P3918" t="s">
        <v>37</v>
      </c>
      <c r="Q3918" t="s">
        <v>34</v>
      </c>
      <c r="R3918" t="s">
        <v>37</v>
      </c>
      <c r="S3918" t="s">
        <v>37</v>
      </c>
      <c r="T3918" t="s">
        <v>34</v>
      </c>
      <c r="U3918" t="s">
        <v>46</v>
      </c>
      <c r="V3918" t="s">
        <v>37</v>
      </c>
      <c r="W3918" t="s">
        <v>51</v>
      </c>
      <c r="X3918">
        <v>64.5</v>
      </c>
      <c r="Y3918">
        <v>177.4</v>
      </c>
      <c r="Z3918">
        <v>0</v>
      </c>
      <c r="AA3918">
        <v>60</v>
      </c>
      <c r="AB3918">
        <v>118.65</v>
      </c>
      <c r="AC3918">
        <v>356.05</v>
      </c>
      <c r="AD3918" t="s">
        <v>85</v>
      </c>
      <c r="AE3918" t="s">
        <v>42</v>
      </c>
      <c r="AF3918" t="s">
        <v>42</v>
      </c>
      <c r="AG3918">
        <f t="shared" si="122"/>
        <v>0</v>
      </c>
      <c r="AH3918" t="str" cm="1">
        <f t="array" ref="AH3918">_xlfn.IFS(
X3918&lt;=20, "&lt;20",
AND(X3918&gt;=20, X3918&lt;50), "20-50",
AND(X3918&gt;=50, X3918&lt;100), "50-100",
X3918&gt;=100, "&gt;100"
)</f>
        <v>50-100</v>
      </c>
      <c r="AI3918">
        <f t="shared" si="123"/>
        <v>1</v>
      </c>
      <c r="AJ3918" t="str" cm="1">
        <f t="array" ref="AJ3918">_xlfn.IFS(
C3918&lt;=20, "&lt;20",
AND(C3918&gt;=20, C3918&lt;35), "20-35",
AND(C3918&gt;=35, C3918&lt;50), "35-50",
C3918&gt;=50, "50-100"
)</f>
        <v>35-50</v>
      </c>
      <c r="AK3918" t="str" cm="1">
        <f t="array" ref="AK3918">_xlfn.IFS(
G3918&lt;6, "&lt;6",
AND(G3918&gt;=6, G3918&lt;12), "6-12",
AND(G3918&gt;=12, G3918&lt;18), "12-18",  AND(G3918&gt;=18, G3918&lt;24), "18-24", G3918&gt;=24, "24-36")</f>
        <v>18-24</v>
      </c>
    </row>
    <row r="3919" spans="1:37" x14ac:dyDescent="0.3">
      <c r="A3919" t="s">
        <v>4019</v>
      </c>
      <c r="B3919" t="s">
        <v>33</v>
      </c>
      <c r="C3919">
        <v>49</v>
      </c>
      <c r="D3919" t="s">
        <v>37</v>
      </c>
      <c r="E3919" t="s">
        <v>74</v>
      </c>
      <c r="F3919">
        <v>9</v>
      </c>
      <c r="G3919">
        <v>33</v>
      </c>
      <c r="H3919" t="s">
        <v>70</v>
      </c>
      <c r="I3919" t="s">
        <v>37</v>
      </c>
      <c r="J3919" t="s">
        <v>37</v>
      </c>
      <c r="K3919" t="s">
        <v>37</v>
      </c>
      <c r="L3919" t="s">
        <v>50</v>
      </c>
      <c r="M3919" t="s">
        <v>34</v>
      </c>
      <c r="N3919" t="s">
        <v>37</v>
      </c>
      <c r="O3919" t="s">
        <v>37</v>
      </c>
      <c r="P3919" t="s">
        <v>34</v>
      </c>
      <c r="Q3919" t="s">
        <v>37</v>
      </c>
      <c r="R3919" t="s">
        <v>37</v>
      </c>
      <c r="S3919" t="s">
        <v>37</v>
      </c>
      <c r="T3919" t="s">
        <v>37</v>
      </c>
      <c r="U3919" t="s">
        <v>46</v>
      </c>
      <c r="V3919" t="s">
        <v>37</v>
      </c>
      <c r="W3919" t="s">
        <v>51</v>
      </c>
      <c r="X3919">
        <v>106.35</v>
      </c>
      <c r="Y3919">
        <v>4849.1000000000004</v>
      </c>
      <c r="Z3919">
        <v>0</v>
      </c>
      <c r="AA3919">
        <v>0</v>
      </c>
      <c r="AB3919">
        <v>683.38</v>
      </c>
      <c r="AC3919">
        <v>5532.48</v>
      </c>
      <c r="AD3919" t="s">
        <v>41</v>
      </c>
      <c r="AE3919" t="s">
        <v>42</v>
      </c>
      <c r="AF3919" t="s">
        <v>42</v>
      </c>
      <c r="AG3919">
        <f t="shared" si="122"/>
        <v>0</v>
      </c>
      <c r="AH3919" t="str" cm="1">
        <f t="array" ref="AH3919">_xlfn.IFS(
X3919&lt;=20, "&lt;20",
AND(X3919&gt;=20, X3919&lt;50), "20-50",
AND(X3919&gt;=50, X3919&lt;100), "50-100",
X3919&gt;=100, "&gt;100"
)</f>
        <v>&gt;100</v>
      </c>
      <c r="AI3919">
        <f t="shared" si="123"/>
        <v>0</v>
      </c>
      <c r="AJ3919" t="str" cm="1">
        <f t="array" ref="AJ3919">_xlfn.IFS(
C3919&lt;=20, "&lt;20",
AND(C3919&gt;=20, C3919&lt;35), "20-35",
AND(C3919&gt;=35, C3919&lt;50), "35-50",
C3919&gt;=50, "50-100"
)</f>
        <v>35-50</v>
      </c>
      <c r="AK3919" t="str" cm="1">
        <f t="array" ref="AK3919">_xlfn.IFS(
G3919&lt;6, "&lt;6",
AND(G3919&gt;=6, G3919&lt;12), "6-12",
AND(G3919&gt;=12, G3919&lt;18), "12-18",  AND(G3919&gt;=18, G3919&lt;24), "18-24", G3919&gt;=24, "24-36")</f>
        <v>24-36</v>
      </c>
    </row>
    <row r="3920" spans="1:37" x14ac:dyDescent="0.3">
      <c r="A3920" t="s">
        <v>4020</v>
      </c>
      <c r="B3920" t="s">
        <v>44</v>
      </c>
      <c r="C3920">
        <v>25</v>
      </c>
      <c r="D3920" t="s">
        <v>37</v>
      </c>
      <c r="E3920" t="s">
        <v>82</v>
      </c>
      <c r="F3920">
        <v>7</v>
      </c>
      <c r="G3920">
        <v>10</v>
      </c>
      <c r="H3920" t="s">
        <v>57</v>
      </c>
      <c r="I3920" t="s">
        <v>37</v>
      </c>
      <c r="J3920" t="s">
        <v>34</v>
      </c>
      <c r="K3920" t="s">
        <v>37</v>
      </c>
      <c r="L3920" t="s">
        <v>38</v>
      </c>
      <c r="M3920" t="s">
        <v>37</v>
      </c>
      <c r="N3920" t="s">
        <v>34</v>
      </c>
      <c r="O3920" t="s">
        <v>34</v>
      </c>
      <c r="P3920" t="s">
        <v>34</v>
      </c>
      <c r="Q3920" t="s">
        <v>34</v>
      </c>
      <c r="R3920" t="s">
        <v>34</v>
      </c>
      <c r="S3920" t="s">
        <v>37</v>
      </c>
      <c r="T3920" t="s">
        <v>37</v>
      </c>
      <c r="U3920" t="s">
        <v>46</v>
      </c>
      <c r="V3920" t="s">
        <v>37</v>
      </c>
      <c r="W3920" t="s">
        <v>40</v>
      </c>
      <c r="X3920">
        <v>52.1</v>
      </c>
      <c r="Y3920">
        <v>670.65</v>
      </c>
      <c r="Z3920">
        <v>0</v>
      </c>
      <c r="AA3920">
        <v>0</v>
      </c>
      <c r="AB3920">
        <v>249.21</v>
      </c>
      <c r="AC3920">
        <v>919.86</v>
      </c>
      <c r="AD3920" t="s">
        <v>41</v>
      </c>
      <c r="AE3920" t="s">
        <v>42</v>
      </c>
      <c r="AF3920" t="s">
        <v>42</v>
      </c>
      <c r="AG3920">
        <f t="shared" si="122"/>
        <v>0</v>
      </c>
      <c r="AH3920" t="str" cm="1">
        <f t="array" ref="AH3920">_xlfn.IFS(
X3920&lt;=20, "&lt;20",
AND(X3920&gt;=20, X3920&lt;50), "20-50",
AND(X3920&gt;=50, X3920&lt;100), "50-100",
X3920&gt;=100, "&gt;100"
)</f>
        <v>50-100</v>
      </c>
      <c r="AI3920">
        <f t="shared" si="123"/>
        <v>0</v>
      </c>
      <c r="AJ3920" t="str" cm="1">
        <f t="array" ref="AJ3920">_xlfn.IFS(
C3920&lt;=20, "&lt;20",
AND(C3920&gt;=20, C3920&lt;35), "20-35",
AND(C3920&gt;=35, C3920&lt;50), "35-50",
C3920&gt;=50, "50-100"
)</f>
        <v>20-35</v>
      </c>
      <c r="AK3920" t="str" cm="1">
        <f t="array" ref="AK3920">_xlfn.IFS(
G3920&lt;6, "&lt;6",
AND(G3920&gt;=6, G3920&lt;12), "6-12",
AND(G3920&gt;=12, G3920&lt;18), "12-18",  AND(G3920&gt;=18, G3920&lt;24), "18-24", G3920&gt;=24, "24-36")</f>
        <v>6-12</v>
      </c>
    </row>
    <row r="3921" spans="1:37" x14ac:dyDescent="0.3">
      <c r="A3921" t="s">
        <v>4021</v>
      </c>
      <c r="B3921" t="s">
        <v>33</v>
      </c>
      <c r="C3921">
        <v>28</v>
      </c>
      <c r="D3921" t="s">
        <v>34</v>
      </c>
      <c r="E3921" t="s">
        <v>82</v>
      </c>
      <c r="F3921">
        <v>1</v>
      </c>
      <c r="G3921">
        <v>19</v>
      </c>
      <c r="H3921" t="s">
        <v>36</v>
      </c>
      <c r="I3921" t="s">
        <v>34</v>
      </c>
      <c r="J3921" t="s">
        <v>34</v>
      </c>
      <c r="K3921" t="s">
        <v>37</v>
      </c>
      <c r="L3921" t="s">
        <v>38</v>
      </c>
      <c r="M3921" t="s">
        <v>34</v>
      </c>
      <c r="N3921" t="s">
        <v>34</v>
      </c>
      <c r="O3921" t="s">
        <v>34</v>
      </c>
      <c r="P3921" t="s">
        <v>37</v>
      </c>
      <c r="Q3921" t="s">
        <v>34</v>
      </c>
      <c r="R3921" t="s">
        <v>37</v>
      </c>
      <c r="S3921" t="s">
        <v>37</v>
      </c>
      <c r="T3921" t="s">
        <v>37</v>
      </c>
      <c r="U3921" t="s">
        <v>39</v>
      </c>
      <c r="V3921" t="s">
        <v>37</v>
      </c>
      <c r="W3921" t="s">
        <v>40</v>
      </c>
      <c r="X3921">
        <v>40.35</v>
      </c>
      <c r="Y3921">
        <v>1187.05</v>
      </c>
      <c r="Z3921">
        <v>0</v>
      </c>
      <c r="AA3921">
        <v>0</v>
      </c>
      <c r="AB3921">
        <v>0</v>
      </c>
      <c r="AC3921">
        <v>1187.05</v>
      </c>
      <c r="AD3921" t="s">
        <v>41</v>
      </c>
      <c r="AE3921" t="s">
        <v>42</v>
      </c>
      <c r="AF3921" t="s">
        <v>42</v>
      </c>
      <c r="AG3921">
        <f t="shared" si="122"/>
        <v>0</v>
      </c>
      <c r="AH3921" t="str" cm="1">
        <f t="array" ref="AH3921">_xlfn.IFS(
X3921&lt;=20, "&lt;20",
AND(X3921&gt;=20, X3921&lt;50), "20-50",
AND(X3921&gt;=50, X3921&lt;100), "50-100",
X3921&gt;=100, "&gt;100"
)</f>
        <v>20-50</v>
      </c>
      <c r="AI3921">
        <f t="shared" si="123"/>
        <v>0</v>
      </c>
      <c r="AJ3921" t="str" cm="1">
        <f t="array" ref="AJ3921">_xlfn.IFS(
C3921&lt;=20, "&lt;20",
AND(C3921&gt;=20, C3921&lt;35), "20-35",
AND(C3921&gt;=35, C3921&lt;50), "35-50",
C3921&gt;=50, "50-100"
)</f>
        <v>20-35</v>
      </c>
      <c r="AK3921" t="str" cm="1">
        <f t="array" ref="AK3921">_xlfn.IFS(
G3921&lt;6, "&lt;6",
AND(G3921&gt;=6, G3921&lt;12), "6-12",
AND(G3921&gt;=12, G3921&lt;18), "12-18",  AND(G3921&gt;=18, G3921&lt;24), "18-24", G3921&gt;=24, "24-36")</f>
        <v>18-24</v>
      </c>
    </row>
    <row r="3922" spans="1:37" x14ac:dyDescent="0.3">
      <c r="A3922" t="s">
        <v>4022</v>
      </c>
      <c r="B3922" t="s">
        <v>44</v>
      </c>
      <c r="C3922">
        <v>25</v>
      </c>
      <c r="D3922" t="s">
        <v>37</v>
      </c>
      <c r="E3922" t="s">
        <v>90</v>
      </c>
      <c r="F3922">
        <v>11</v>
      </c>
      <c r="G3922">
        <v>36</v>
      </c>
      <c r="H3922" t="s">
        <v>36</v>
      </c>
      <c r="I3922" t="s">
        <v>37</v>
      </c>
      <c r="J3922" t="s">
        <v>37</v>
      </c>
      <c r="K3922" t="s">
        <v>37</v>
      </c>
      <c r="L3922" t="s">
        <v>72</v>
      </c>
      <c r="M3922" t="s">
        <v>37</v>
      </c>
      <c r="N3922" t="s">
        <v>34</v>
      </c>
      <c r="O3922" t="s">
        <v>37</v>
      </c>
      <c r="P3922" t="s">
        <v>37</v>
      </c>
      <c r="Q3922" t="s">
        <v>37</v>
      </c>
      <c r="R3922" t="s">
        <v>37</v>
      </c>
      <c r="S3922" t="s">
        <v>37</v>
      </c>
      <c r="T3922" t="s">
        <v>37</v>
      </c>
      <c r="U3922" t="s">
        <v>67</v>
      </c>
      <c r="V3922" t="s">
        <v>37</v>
      </c>
      <c r="W3922" t="s">
        <v>51</v>
      </c>
      <c r="X3922">
        <v>84.3</v>
      </c>
      <c r="Y3922">
        <v>4916.3999999999996</v>
      </c>
      <c r="Z3922">
        <v>0</v>
      </c>
      <c r="AA3922">
        <v>0</v>
      </c>
      <c r="AB3922">
        <v>1813.66</v>
      </c>
      <c r="AC3922">
        <v>6730.06</v>
      </c>
      <c r="AD3922" t="s">
        <v>41</v>
      </c>
      <c r="AE3922" t="s">
        <v>42</v>
      </c>
      <c r="AF3922" t="s">
        <v>42</v>
      </c>
      <c r="AG3922">
        <f t="shared" si="122"/>
        <v>0</v>
      </c>
      <c r="AH3922" t="str" cm="1">
        <f t="array" ref="AH3922">_xlfn.IFS(
X3922&lt;=20, "&lt;20",
AND(X3922&gt;=20, X3922&lt;50), "20-50",
AND(X3922&gt;=50, X3922&lt;100), "50-100",
X3922&gt;=100, "&gt;100"
)</f>
        <v>50-100</v>
      </c>
      <c r="AI3922">
        <f t="shared" si="123"/>
        <v>0</v>
      </c>
      <c r="AJ3922" t="str" cm="1">
        <f t="array" ref="AJ3922">_xlfn.IFS(
C3922&lt;=20, "&lt;20",
AND(C3922&gt;=20, C3922&lt;35), "20-35",
AND(C3922&gt;=35, C3922&lt;50), "35-50",
C3922&gt;=50, "50-100"
)</f>
        <v>20-35</v>
      </c>
      <c r="AK3922" t="str" cm="1">
        <f t="array" ref="AK3922">_xlfn.IFS(
G3922&lt;6, "&lt;6",
AND(G3922&gt;=6, G3922&lt;12), "6-12",
AND(G3922&gt;=12, G3922&lt;18), "12-18",  AND(G3922&gt;=18, G3922&lt;24), "18-24", G3922&gt;=24, "24-36")</f>
        <v>24-36</v>
      </c>
    </row>
    <row r="3923" spans="1:37" x14ac:dyDescent="0.3">
      <c r="A3923" t="s">
        <v>4023</v>
      </c>
      <c r="B3923" t="s">
        <v>33</v>
      </c>
      <c r="C3923">
        <v>57</v>
      </c>
      <c r="D3923" t="s">
        <v>34</v>
      </c>
      <c r="E3923" t="s">
        <v>56</v>
      </c>
      <c r="F3923">
        <v>13</v>
      </c>
      <c r="G3923">
        <v>23</v>
      </c>
      <c r="H3923" t="s">
        <v>70</v>
      </c>
      <c r="I3923" t="s">
        <v>37</v>
      </c>
      <c r="J3923" t="s">
        <v>34</v>
      </c>
      <c r="K3923" t="s">
        <v>34</v>
      </c>
      <c r="L3923" t="s">
        <v>34</v>
      </c>
      <c r="M3923" t="s">
        <v>34</v>
      </c>
      <c r="N3923" t="s">
        <v>34</v>
      </c>
      <c r="O3923" t="s">
        <v>34</v>
      </c>
      <c r="P3923" t="s">
        <v>34</v>
      </c>
      <c r="Q3923" t="s">
        <v>34</v>
      </c>
      <c r="R3923" t="s">
        <v>34</v>
      </c>
      <c r="S3923" t="s">
        <v>34</v>
      </c>
      <c r="T3923" t="s">
        <v>34</v>
      </c>
      <c r="U3923" t="s">
        <v>39</v>
      </c>
      <c r="V3923" t="s">
        <v>37</v>
      </c>
      <c r="W3923" t="s">
        <v>51</v>
      </c>
      <c r="X3923">
        <v>19.850000000000001</v>
      </c>
      <c r="Y3923">
        <v>1039.45</v>
      </c>
      <c r="Z3923">
        <v>14.67</v>
      </c>
      <c r="AA3923">
        <v>0</v>
      </c>
      <c r="AB3923">
        <v>601.54999999999995</v>
      </c>
      <c r="AC3923">
        <v>1626.33</v>
      </c>
      <c r="AD3923" t="s">
        <v>41</v>
      </c>
      <c r="AE3923" t="s">
        <v>42</v>
      </c>
      <c r="AF3923" t="s">
        <v>42</v>
      </c>
      <c r="AG3923">
        <f t="shared" si="122"/>
        <v>0</v>
      </c>
      <c r="AH3923" t="str" cm="1">
        <f t="array" ref="AH3923">_xlfn.IFS(
X3923&lt;=20, "&lt;20",
AND(X3923&gt;=20, X3923&lt;50), "20-50",
AND(X3923&gt;=50, X3923&lt;100), "50-100",
X3923&gt;=100, "&gt;100"
)</f>
        <v>&lt;20</v>
      </c>
      <c r="AI3923">
        <f t="shared" si="123"/>
        <v>0</v>
      </c>
      <c r="AJ3923" t="str" cm="1">
        <f t="array" ref="AJ3923">_xlfn.IFS(
C3923&lt;=20, "&lt;20",
AND(C3923&gt;=20, C3923&lt;35), "20-35",
AND(C3923&gt;=35, C3923&lt;50), "35-50",
C3923&gt;=50, "50-100"
)</f>
        <v>50-100</v>
      </c>
      <c r="AK3923" t="str" cm="1">
        <f t="array" ref="AK3923">_xlfn.IFS(
G3923&lt;6, "&lt;6",
AND(G3923&gt;=6, G3923&lt;12), "6-12",
AND(G3923&gt;=12, G3923&lt;18), "12-18",  AND(G3923&gt;=18, G3923&lt;24), "18-24", G3923&gt;=24, "24-36")</f>
        <v>18-24</v>
      </c>
    </row>
    <row r="3924" spans="1:37" x14ac:dyDescent="0.3">
      <c r="A3924" t="s">
        <v>4024</v>
      </c>
      <c r="B3924" t="s">
        <v>44</v>
      </c>
      <c r="C3924">
        <v>73</v>
      </c>
      <c r="D3924" t="s">
        <v>37</v>
      </c>
      <c r="E3924" t="s">
        <v>61</v>
      </c>
      <c r="F3924">
        <v>10</v>
      </c>
      <c r="G3924">
        <v>35</v>
      </c>
      <c r="H3924" t="s">
        <v>36</v>
      </c>
      <c r="I3924" t="s">
        <v>37</v>
      </c>
      <c r="J3924" t="s">
        <v>37</v>
      </c>
      <c r="K3924" t="s">
        <v>37</v>
      </c>
      <c r="L3924" t="s">
        <v>50</v>
      </c>
      <c r="M3924" t="s">
        <v>34</v>
      </c>
      <c r="N3924" t="s">
        <v>37</v>
      </c>
      <c r="O3924" t="s">
        <v>34</v>
      </c>
      <c r="P3924" t="s">
        <v>34</v>
      </c>
      <c r="Q3924" t="s">
        <v>34</v>
      </c>
      <c r="R3924" t="s">
        <v>37</v>
      </c>
      <c r="S3924" t="s">
        <v>37</v>
      </c>
      <c r="T3924" t="s">
        <v>37</v>
      </c>
      <c r="U3924" t="s">
        <v>46</v>
      </c>
      <c r="V3924" t="s">
        <v>34</v>
      </c>
      <c r="W3924" t="s">
        <v>51</v>
      </c>
      <c r="X3924">
        <v>89.5</v>
      </c>
      <c r="Y3924">
        <v>161.5</v>
      </c>
      <c r="Z3924">
        <v>0</v>
      </c>
      <c r="AA3924">
        <v>0</v>
      </c>
      <c r="AB3924">
        <v>94.94</v>
      </c>
      <c r="AC3924">
        <v>256.44</v>
      </c>
      <c r="AD3924" t="s">
        <v>52</v>
      </c>
      <c r="AE3924" t="s">
        <v>104</v>
      </c>
      <c r="AF3924" t="s">
        <v>150</v>
      </c>
      <c r="AG3924">
        <f t="shared" si="122"/>
        <v>1</v>
      </c>
      <c r="AH3924" t="str" cm="1">
        <f t="array" ref="AH3924">_xlfn.IFS(
X3924&lt;=20, "&lt;20",
AND(X3924&gt;=20, X3924&lt;50), "20-50",
AND(X3924&gt;=50, X3924&lt;100), "50-100",
X3924&gt;=100, "&gt;100"
)</f>
        <v>50-100</v>
      </c>
      <c r="AI3924">
        <f t="shared" si="123"/>
        <v>0</v>
      </c>
      <c r="AJ3924" t="str" cm="1">
        <f t="array" ref="AJ3924">_xlfn.IFS(
C3924&lt;=20, "&lt;20",
AND(C3924&gt;=20, C3924&lt;35), "20-35",
AND(C3924&gt;=35, C3924&lt;50), "35-50",
C3924&gt;=50, "50-100"
)</f>
        <v>50-100</v>
      </c>
      <c r="AK3924" t="str" cm="1">
        <f t="array" ref="AK3924">_xlfn.IFS(
G3924&lt;6, "&lt;6",
AND(G3924&gt;=6, G3924&lt;12), "6-12",
AND(G3924&gt;=12, G3924&lt;18), "12-18",  AND(G3924&gt;=18, G3924&lt;24), "18-24", G3924&gt;=24, "24-36")</f>
        <v>24-36</v>
      </c>
    </row>
    <row r="3925" spans="1:37" x14ac:dyDescent="0.3">
      <c r="A3925" t="s">
        <v>4025</v>
      </c>
      <c r="B3925" t="s">
        <v>44</v>
      </c>
      <c r="C3925">
        <v>74</v>
      </c>
      <c r="D3925" t="s">
        <v>34</v>
      </c>
      <c r="E3925" t="s">
        <v>74</v>
      </c>
      <c r="F3925">
        <v>13</v>
      </c>
      <c r="G3925">
        <v>2</v>
      </c>
      <c r="H3925" t="s">
        <v>70</v>
      </c>
      <c r="I3925" t="s">
        <v>37</v>
      </c>
      <c r="J3925" t="s">
        <v>37</v>
      </c>
      <c r="K3925" t="s">
        <v>37</v>
      </c>
      <c r="L3925" t="s">
        <v>50</v>
      </c>
      <c r="M3925" t="s">
        <v>34</v>
      </c>
      <c r="N3925" t="s">
        <v>37</v>
      </c>
      <c r="O3925" t="s">
        <v>37</v>
      </c>
      <c r="P3925" t="s">
        <v>34</v>
      </c>
      <c r="Q3925" t="s">
        <v>37</v>
      </c>
      <c r="R3925" t="s">
        <v>37</v>
      </c>
      <c r="S3925" t="s">
        <v>37</v>
      </c>
      <c r="T3925" t="s">
        <v>34</v>
      </c>
      <c r="U3925" t="s">
        <v>46</v>
      </c>
      <c r="V3925" t="s">
        <v>37</v>
      </c>
      <c r="W3925" t="s">
        <v>51</v>
      </c>
      <c r="X3925">
        <v>105.9</v>
      </c>
      <c r="Y3925">
        <v>6401.25</v>
      </c>
      <c r="Z3925">
        <v>0</v>
      </c>
      <c r="AA3925">
        <v>110</v>
      </c>
      <c r="AB3925">
        <v>2202.6</v>
      </c>
      <c r="AC3925">
        <v>8713.85</v>
      </c>
      <c r="AD3925" t="s">
        <v>41</v>
      </c>
      <c r="AE3925" t="s">
        <v>42</v>
      </c>
      <c r="AF3925" t="s">
        <v>42</v>
      </c>
      <c r="AG3925">
        <f t="shared" si="122"/>
        <v>0</v>
      </c>
      <c r="AH3925" t="str" cm="1">
        <f t="array" ref="AH3925">_xlfn.IFS(
X3925&lt;=20, "&lt;20",
AND(X3925&gt;=20, X3925&lt;50), "20-50",
AND(X3925&gt;=50, X3925&lt;100), "50-100",
X3925&gt;=100, "&gt;100"
)</f>
        <v>&gt;100</v>
      </c>
      <c r="AI3925">
        <f t="shared" si="123"/>
        <v>0</v>
      </c>
      <c r="AJ3925" t="str" cm="1">
        <f t="array" ref="AJ3925">_xlfn.IFS(
C3925&lt;=20, "&lt;20",
AND(C3925&gt;=20, C3925&lt;35), "20-35",
AND(C3925&gt;=35, C3925&lt;50), "35-50",
C3925&gt;=50, "50-100"
)</f>
        <v>50-100</v>
      </c>
      <c r="AK3925" t="str" cm="1">
        <f t="array" ref="AK3925">_xlfn.IFS(
G3925&lt;6, "&lt;6",
AND(G3925&gt;=6, G3925&lt;12), "6-12",
AND(G3925&gt;=12, G3925&lt;18), "12-18",  AND(G3925&gt;=18, G3925&lt;24), "18-24", G3925&gt;=24, "24-36")</f>
        <v>&lt;6</v>
      </c>
    </row>
    <row r="3926" spans="1:37" x14ac:dyDescent="0.3">
      <c r="A3926" t="s">
        <v>4026</v>
      </c>
      <c r="B3926" t="s">
        <v>33</v>
      </c>
      <c r="C3926">
        <v>25</v>
      </c>
      <c r="D3926" t="s">
        <v>37</v>
      </c>
      <c r="E3926" t="s">
        <v>48</v>
      </c>
      <c r="F3926">
        <v>9</v>
      </c>
      <c r="G3926">
        <v>3</v>
      </c>
      <c r="H3926" t="s">
        <v>36</v>
      </c>
      <c r="I3926" t="s">
        <v>37</v>
      </c>
      <c r="J3926" t="s">
        <v>34</v>
      </c>
      <c r="K3926" t="s">
        <v>34</v>
      </c>
      <c r="L3926" t="s">
        <v>34</v>
      </c>
      <c r="M3926" t="s">
        <v>34</v>
      </c>
      <c r="N3926" t="s">
        <v>34</v>
      </c>
      <c r="O3926" t="s">
        <v>34</v>
      </c>
      <c r="P3926" t="s">
        <v>34</v>
      </c>
      <c r="Q3926" t="s">
        <v>34</v>
      </c>
      <c r="R3926" t="s">
        <v>34</v>
      </c>
      <c r="S3926" t="s">
        <v>34</v>
      </c>
      <c r="T3926" t="s">
        <v>34</v>
      </c>
      <c r="U3926" t="s">
        <v>67</v>
      </c>
      <c r="V3926" t="s">
        <v>34</v>
      </c>
      <c r="W3926" t="s">
        <v>40</v>
      </c>
      <c r="X3926">
        <v>19.7</v>
      </c>
      <c r="Y3926">
        <v>130.25</v>
      </c>
      <c r="Z3926">
        <v>0</v>
      </c>
      <c r="AA3926">
        <v>0</v>
      </c>
      <c r="AB3926">
        <v>92.56</v>
      </c>
      <c r="AC3926">
        <v>222.81</v>
      </c>
      <c r="AD3926" t="s">
        <v>41</v>
      </c>
      <c r="AE3926" t="s">
        <v>42</v>
      </c>
      <c r="AF3926" t="s">
        <v>42</v>
      </c>
      <c r="AG3926">
        <f t="shared" si="122"/>
        <v>0</v>
      </c>
      <c r="AH3926" t="str" cm="1">
        <f t="array" ref="AH3926">_xlfn.IFS(
X3926&lt;=20, "&lt;20",
AND(X3926&gt;=20, X3926&lt;50), "20-50",
AND(X3926&gt;=50, X3926&lt;100), "50-100",
X3926&gt;=100, "&gt;100"
)</f>
        <v>&lt;20</v>
      </c>
      <c r="AI3926">
        <f t="shared" si="123"/>
        <v>0</v>
      </c>
      <c r="AJ3926" t="str" cm="1">
        <f t="array" ref="AJ3926">_xlfn.IFS(
C3926&lt;=20, "&lt;20",
AND(C3926&gt;=20, C3926&lt;35), "20-35",
AND(C3926&gt;=35, C3926&lt;50), "35-50",
C3926&gt;=50, "50-100"
)</f>
        <v>20-35</v>
      </c>
      <c r="AK3926" t="str" cm="1">
        <f t="array" ref="AK3926">_xlfn.IFS(
G3926&lt;6, "&lt;6",
AND(G3926&gt;=6, G3926&lt;12), "6-12",
AND(G3926&gt;=12, G3926&lt;18), "12-18",  AND(G3926&gt;=18, G3926&lt;24), "18-24", G3926&gt;=24, "24-36")</f>
        <v>&lt;6</v>
      </c>
    </row>
    <row r="3927" spans="1:37" x14ac:dyDescent="0.3">
      <c r="A3927" t="s">
        <v>4027</v>
      </c>
      <c r="B3927" t="s">
        <v>44</v>
      </c>
      <c r="C3927">
        <v>79</v>
      </c>
      <c r="D3927" t="s">
        <v>34</v>
      </c>
      <c r="E3927" t="s">
        <v>124</v>
      </c>
      <c r="F3927">
        <v>10</v>
      </c>
      <c r="G3927">
        <v>11</v>
      </c>
      <c r="H3927" t="s">
        <v>49</v>
      </c>
      <c r="I3927" t="s">
        <v>37</v>
      </c>
      <c r="J3927" t="s">
        <v>34</v>
      </c>
      <c r="K3927" t="s">
        <v>37</v>
      </c>
      <c r="L3927" t="s">
        <v>50</v>
      </c>
      <c r="M3927" t="s">
        <v>34</v>
      </c>
      <c r="N3927" t="s">
        <v>37</v>
      </c>
      <c r="O3927" t="s">
        <v>37</v>
      </c>
      <c r="P3927" t="s">
        <v>37</v>
      </c>
      <c r="Q3927" t="s">
        <v>34</v>
      </c>
      <c r="R3927" t="s">
        <v>37</v>
      </c>
      <c r="S3927" t="s">
        <v>34</v>
      </c>
      <c r="T3927" t="s">
        <v>37</v>
      </c>
      <c r="U3927" t="s">
        <v>46</v>
      </c>
      <c r="V3927" t="s">
        <v>37</v>
      </c>
      <c r="W3927" t="s">
        <v>40</v>
      </c>
      <c r="X3927">
        <v>95.1</v>
      </c>
      <c r="Y3927">
        <v>180.25</v>
      </c>
      <c r="Z3927">
        <v>0</v>
      </c>
      <c r="AA3927">
        <v>0</v>
      </c>
      <c r="AB3927">
        <v>25.92</v>
      </c>
      <c r="AC3927">
        <v>206.17</v>
      </c>
      <c r="AD3927" t="s">
        <v>52</v>
      </c>
      <c r="AE3927" t="s">
        <v>58</v>
      </c>
      <c r="AF3927" t="s">
        <v>387</v>
      </c>
      <c r="AG3927">
        <f t="shared" si="122"/>
        <v>1</v>
      </c>
      <c r="AH3927" t="str" cm="1">
        <f t="array" ref="AH3927">_xlfn.IFS(
X3927&lt;=20, "&lt;20",
AND(X3927&gt;=20, X3927&lt;50), "20-50",
AND(X3927&gt;=50, X3927&lt;100), "50-100",
X3927&gt;=100, "&gt;100"
)</f>
        <v>50-100</v>
      </c>
      <c r="AI3927">
        <f t="shared" si="123"/>
        <v>0</v>
      </c>
      <c r="AJ3927" t="str" cm="1">
        <f t="array" ref="AJ3927">_xlfn.IFS(
C3927&lt;=20, "&lt;20",
AND(C3927&gt;=20, C3927&lt;35), "20-35",
AND(C3927&gt;=35, C3927&lt;50), "35-50",
C3927&gt;=50, "50-100"
)</f>
        <v>50-100</v>
      </c>
      <c r="AK3927" t="str" cm="1">
        <f t="array" ref="AK3927">_xlfn.IFS(
G3927&lt;6, "&lt;6",
AND(G3927&gt;=6, G3927&lt;12), "6-12",
AND(G3927&gt;=12, G3927&lt;18), "12-18",  AND(G3927&gt;=18, G3927&lt;24), "18-24", G3927&gt;=24, "24-36")</f>
        <v>6-12</v>
      </c>
    </row>
    <row r="3928" spans="1:37" x14ac:dyDescent="0.3">
      <c r="A3928" t="s">
        <v>4028</v>
      </c>
      <c r="B3928" t="s">
        <v>33</v>
      </c>
      <c r="C3928">
        <v>31</v>
      </c>
      <c r="D3928" t="s">
        <v>37</v>
      </c>
      <c r="E3928" t="s">
        <v>69</v>
      </c>
      <c r="F3928">
        <v>10</v>
      </c>
      <c r="G3928">
        <v>32</v>
      </c>
      <c r="H3928" t="s">
        <v>70</v>
      </c>
      <c r="I3928" t="s">
        <v>37</v>
      </c>
      <c r="J3928" t="s">
        <v>34</v>
      </c>
      <c r="K3928" t="s">
        <v>37</v>
      </c>
      <c r="L3928" t="s">
        <v>50</v>
      </c>
      <c r="M3928" t="s">
        <v>34</v>
      </c>
      <c r="N3928" t="s">
        <v>37</v>
      </c>
      <c r="O3928" t="s">
        <v>37</v>
      </c>
      <c r="P3928" t="s">
        <v>34</v>
      </c>
      <c r="Q3928" t="s">
        <v>37</v>
      </c>
      <c r="R3928" t="s">
        <v>37</v>
      </c>
      <c r="S3928" t="s">
        <v>37</v>
      </c>
      <c r="T3928" t="s">
        <v>37</v>
      </c>
      <c r="U3928" t="s">
        <v>46</v>
      </c>
      <c r="V3928" t="s">
        <v>37</v>
      </c>
      <c r="W3928" t="s">
        <v>51</v>
      </c>
      <c r="X3928">
        <v>99</v>
      </c>
      <c r="Y3928">
        <v>5038.1499999999996</v>
      </c>
      <c r="Z3928">
        <v>0</v>
      </c>
      <c r="AA3928">
        <v>0</v>
      </c>
      <c r="AB3928">
        <v>2158.83</v>
      </c>
      <c r="AC3928">
        <v>7196.98</v>
      </c>
      <c r="AD3928" t="s">
        <v>41</v>
      </c>
      <c r="AE3928" t="s">
        <v>42</v>
      </c>
      <c r="AF3928" t="s">
        <v>42</v>
      </c>
      <c r="AG3928">
        <f t="shared" si="122"/>
        <v>0</v>
      </c>
      <c r="AH3928" t="str" cm="1">
        <f t="array" ref="AH3928">_xlfn.IFS(
X3928&lt;=20, "&lt;20",
AND(X3928&gt;=20, X3928&lt;50), "20-50",
AND(X3928&gt;=50, X3928&lt;100), "50-100",
X3928&gt;=100, "&gt;100"
)</f>
        <v>50-100</v>
      </c>
      <c r="AI3928">
        <f t="shared" si="123"/>
        <v>0</v>
      </c>
      <c r="AJ3928" t="str" cm="1">
        <f t="array" ref="AJ3928">_xlfn.IFS(
C3928&lt;=20, "&lt;20",
AND(C3928&gt;=20, C3928&lt;35), "20-35",
AND(C3928&gt;=35, C3928&lt;50), "35-50",
C3928&gt;=50, "50-100"
)</f>
        <v>20-35</v>
      </c>
      <c r="AK3928" t="str" cm="1">
        <f t="array" ref="AK3928">_xlfn.IFS(
G3928&lt;6, "&lt;6",
AND(G3928&gt;=6, G3928&lt;12), "6-12",
AND(G3928&gt;=12, G3928&lt;18), "12-18",  AND(G3928&gt;=18, G3928&lt;24), "18-24", G3928&gt;=24, "24-36")</f>
        <v>24-36</v>
      </c>
    </row>
    <row r="3929" spans="1:37" x14ac:dyDescent="0.3">
      <c r="A3929" t="s">
        <v>4029</v>
      </c>
      <c r="B3929" t="s">
        <v>33</v>
      </c>
      <c r="C3929">
        <v>64</v>
      </c>
      <c r="D3929" t="s">
        <v>34</v>
      </c>
      <c r="E3929" t="s">
        <v>74</v>
      </c>
      <c r="F3929">
        <v>15</v>
      </c>
      <c r="G3929">
        <v>33</v>
      </c>
      <c r="H3929" t="s">
        <v>110</v>
      </c>
      <c r="I3929" t="s">
        <v>34</v>
      </c>
      <c r="J3929" t="s">
        <v>34</v>
      </c>
      <c r="K3929" t="s">
        <v>37</v>
      </c>
      <c r="L3929" t="s">
        <v>72</v>
      </c>
      <c r="M3929" t="s">
        <v>34</v>
      </c>
      <c r="N3929" t="s">
        <v>34</v>
      </c>
      <c r="O3929" t="s">
        <v>34</v>
      </c>
      <c r="P3929" t="s">
        <v>34</v>
      </c>
      <c r="Q3929" t="s">
        <v>34</v>
      </c>
      <c r="R3929" t="s">
        <v>37</v>
      </c>
      <c r="S3929" t="s">
        <v>34</v>
      </c>
      <c r="T3929" t="s">
        <v>34</v>
      </c>
      <c r="U3929" t="s">
        <v>46</v>
      </c>
      <c r="V3929" t="s">
        <v>34</v>
      </c>
      <c r="W3929" t="s">
        <v>51</v>
      </c>
      <c r="X3929">
        <v>36.5</v>
      </c>
      <c r="Y3929">
        <v>1032</v>
      </c>
      <c r="Z3929">
        <v>0</v>
      </c>
      <c r="AA3929">
        <v>30</v>
      </c>
      <c r="AB3929">
        <v>0</v>
      </c>
      <c r="AC3929">
        <v>1062</v>
      </c>
      <c r="AD3929" t="s">
        <v>52</v>
      </c>
      <c r="AE3929" t="s">
        <v>58</v>
      </c>
      <c r="AF3929" t="s">
        <v>59</v>
      </c>
      <c r="AG3929">
        <f t="shared" si="122"/>
        <v>1</v>
      </c>
      <c r="AH3929" t="str" cm="1">
        <f t="array" ref="AH3929">_xlfn.IFS(
X3929&lt;=20, "&lt;20",
AND(X3929&gt;=20, X3929&lt;50), "20-50",
AND(X3929&gt;=50, X3929&lt;100), "50-100",
X3929&gt;=100, "&gt;100"
)</f>
        <v>20-50</v>
      </c>
      <c r="AI3929">
        <f t="shared" si="123"/>
        <v>0</v>
      </c>
      <c r="AJ3929" t="str" cm="1">
        <f t="array" ref="AJ3929">_xlfn.IFS(
C3929&lt;=20, "&lt;20",
AND(C3929&gt;=20, C3929&lt;35), "20-35",
AND(C3929&gt;=35, C3929&lt;50), "35-50",
C3929&gt;=50, "50-100"
)</f>
        <v>50-100</v>
      </c>
      <c r="AK3929" t="str" cm="1">
        <f t="array" ref="AK3929">_xlfn.IFS(
G3929&lt;6, "&lt;6",
AND(G3929&gt;=6, G3929&lt;12), "6-12",
AND(G3929&gt;=12, G3929&lt;18), "12-18",  AND(G3929&gt;=18, G3929&lt;24), "18-24", G3929&gt;=24, "24-36")</f>
        <v>24-36</v>
      </c>
    </row>
    <row r="3930" spans="1:37" x14ac:dyDescent="0.3">
      <c r="A3930" t="s">
        <v>4030</v>
      </c>
      <c r="B3930" t="s">
        <v>44</v>
      </c>
      <c r="C3930">
        <v>66</v>
      </c>
      <c r="D3930" t="s">
        <v>34</v>
      </c>
      <c r="E3930" t="s">
        <v>124</v>
      </c>
      <c r="F3930">
        <v>2</v>
      </c>
      <c r="G3930">
        <v>4</v>
      </c>
      <c r="H3930" t="s">
        <v>36</v>
      </c>
      <c r="I3930" t="s">
        <v>37</v>
      </c>
      <c r="J3930" t="s">
        <v>34</v>
      </c>
      <c r="K3930" t="s">
        <v>37</v>
      </c>
      <c r="L3930" t="s">
        <v>50</v>
      </c>
      <c r="M3930" t="s">
        <v>34</v>
      </c>
      <c r="N3930" t="s">
        <v>34</v>
      </c>
      <c r="O3930" t="s">
        <v>37</v>
      </c>
      <c r="P3930" t="s">
        <v>34</v>
      </c>
      <c r="Q3930" t="s">
        <v>37</v>
      </c>
      <c r="R3930" t="s">
        <v>37</v>
      </c>
      <c r="S3930" t="s">
        <v>37</v>
      </c>
      <c r="T3930" t="s">
        <v>37</v>
      </c>
      <c r="U3930" t="s">
        <v>39</v>
      </c>
      <c r="V3930" t="s">
        <v>34</v>
      </c>
      <c r="W3930" t="s">
        <v>143</v>
      </c>
      <c r="X3930">
        <v>95.5</v>
      </c>
      <c r="Y3930">
        <v>1115.1500000000001</v>
      </c>
      <c r="Z3930">
        <v>0</v>
      </c>
      <c r="AA3930">
        <v>0</v>
      </c>
      <c r="AB3930">
        <v>417.72</v>
      </c>
      <c r="AC3930">
        <v>1532.87</v>
      </c>
      <c r="AD3930" t="s">
        <v>52</v>
      </c>
      <c r="AE3930" t="s">
        <v>53</v>
      </c>
      <c r="AF3930" t="s">
        <v>91</v>
      </c>
      <c r="AG3930">
        <f t="shared" si="122"/>
        <v>1</v>
      </c>
      <c r="AH3930" t="str" cm="1">
        <f t="array" ref="AH3930">_xlfn.IFS(
X3930&lt;=20, "&lt;20",
AND(X3930&gt;=20, X3930&lt;50), "20-50",
AND(X3930&gt;=50, X3930&lt;100), "50-100",
X3930&gt;=100, "&gt;100"
)</f>
        <v>50-100</v>
      </c>
      <c r="AI3930">
        <f t="shared" si="123"/>
        <v>0</v>
      </c>
      <c r="AJ3930" t="str" cm="1">
        <f t="array" ref="AJ3930">_xlfn.IFS(
C3930&lt;=20, "&lt;20",
AND(C3930&gt;=20, C3930&lt;35), "20-35",
AND(C3930&gt;=35, C3930&lt;50), "35-50",
C3930&gt;=50, "50-100"
)</f>
        <v>50-100</v>
      </c>
      <c r="AK3930" t="str" cm="1">
        <f t="array" ref="AK3930">_xlfn.IFS(
G3930&lt;6, "&lt;6",
AND(G3930&gt;=6, G3930&lt;12), "6-12",
AND(G3930&gt;=12, G3930&lt;18), "12-18",  AND(G3930&gt;=18, G3930&lt;24), "18-24", G3930&gt;=24, "24-36")</f>
        <v>&lt;6</v>
      </c>
    </row>
    <row r="3931" spans="1:37" x14ac:dyDescent="0.3">
      <c r="A3931" t="s">
        <v>4031</v>
      </c>
      <c r="B3931" t="s">
        <v>33</v>
      </c>
      <c r="C3931">
        <v>52</v>
      </c>
      <c r="D3931" t="s">
        <v>34</v>
      </c>
      <c r="E3931" t="s">
        <v>74</v>
      </c>
      <c r="F3931">
        <v>3</v>
      </c>
      <c r="G3931">
        <v>3</v>
      </c>
      <c r="H3931" t="s">
        <v>49</v>
      </c>
      <c r="I3931" t="s">
        <v>34</v>
      </c>
      <c r="J3931" t="s">
        <v>34</v>
      </c>
      <c r="K3931" t="s">
        <v>37</v>
      </c>
      <c r="L3931" t="s">
        <v>38</v>
      </c>
      <c r="M3931" t="s">
        <v>34</v>
      </c>
      <c r="N3931" t="s">
        <v>34</v>
      </c>
      <c r="O3931" t="s">
        <v>34</v>
      </c>
      <c r="P3931" t="s">
        <v>34</v>
      </c>
      <c r="Q3931" t="s">
        <v>34</v>
      </c>
      <c r="R3931" t="s">
        <v>34</v>
      </c>
      <c r="S3931" t="s">
        <v>34</v>
      </c>
      <c r="T3931" t="s">
        <v>37</v>
      </c>
      <c r="U3931" t="s">
        <v>46</v>
      </c>
      <c r="V3931" t="s">
        <v>37</v>
      </c>
      <c r="W3931" t="s">
        <v>143</v>
      </c>
      <c r="X3931">
        <v>24.25</v>
      </c>
      <c r="Y3931">
        <v>96.05</v>
      </c>
      <c r="Z3931">
        <v>0</v>
      </c>
      <c r="AA3931">
        <v>0</v>
      </c>
      <c r="AB3931">
        <v>0</v>
      </c>
      <c r="AC3931">
        <v>96.05</v>
      </c>
      <c r="AD3931" t="s">
        <v>52</v>
      </c>
      <c r="AE3931" t="s">
        <v>53</v>
      </c>
      <c r="AF3931" t="s">
        <v>91</v>
      </c>
      <c r="AG3931">
        <f t="shared" si="122"/>
        <v>1</v>
      </c>
      <c r="AH3931" t="str" cm="1">
        <f t="array" ref="AH3931">_xlfn.IFS(
X3931&lt;=20, "&lt;20",
AND(X3931&gt;=20, X3931&lt;50), "20-50",
AND(X3931&gt;=50, X3931&lt;100), "50-100",
X3931&gt;=100, "&gt;100"
)</f>
        <v>20-50</v>
      </c>
      <c r="AI3931">
        <f t="shared" si="123"/>
        <v>0</v>
      </c>
      <c r="AJ3931" t="str" cm="1">
        <f t="array" ref="AJ3931">_xlfn.IFS(
C3931&lt;=20, "&lt;20",
AND(C3931&gt;=20, C3931&lt;35), "20-35",
AND(C3931&gt;=35, C3931&lt;50), "35-50",
C3931&gt;=50, "50-100"
)</f>
        <v>50-100</v>
      </c>
      <c r="AK3931" t="str" cm="1">
        <f t="array" ref="AK3931">_xlfn.IFS(
G3931&lt;6, "&lt;6",
AND(G3931&gt;=6, G3931&lt;12), "6-12",
AND(G3931&gt;=12, G3931&lt;18), "12-18",  AND(G3931&gt;=18, G3931&lt;24), "18-24", G3931&gt;=24, "24-36")</f>
        <v>&lt;6</v>
      </c>
    </row>
    <row r="3932" spans="1:37" x14ac:dyDescent="0.3">
      <c r="A3932" t="s">
        <v>4032</v>
      </c>
      <c r="B3932" t="s">
        <v>33</v>
      </c>
      <c r="C3932">
        <v>57</v>
      </c>
      <c r="D3932" t="s">
        <v>37</v>
      </c>
      <c r="E3932" t="s">
        <v>74</v>
      </c>
      <c r="F3932">
        <v>0</v>
      </c>
      <c r="G3932">
        <v>1</v>
      </c>
      <c r="H3932" t="s">
        <v>36</v>
      </c>
      <c r="I3932" t="s">
        <v>37</v>
      </c>
      <c r="J3932" t="s">
        <v>37</v>
      </c>
      <c r="K3932" t="s">
        <v>37</v>
      </c>
      <c r="L3932" t="s">
        <v>50</v>
      </c>
      <c r="M3932" t="s">
        <v>34</v>
      </c>
      <c r="N3932" t="s">
        <v>37</v>
      </c>
      <c r="O3932" t="s">
        <v>34</v>
      </c>
      <c r="P3932" t="s">
        <v>34</v>
      </c>
      <c r="Q3932" t="s">
        <v>34</v>
      </c>
      <c r="R3932" t="s">
        <v>34</v>
      </c>
      <c r="S3932" t="s">
        <v>34</v>
      </c>
      <c r="T3932" t="s">
        <v>37</v>
      </c>
      <c r="U3932" t="s">
        <v>46</v>
      </c>
      <c r="V3932" t="s">
        <v>37</v>
      </c>
      <c r="W3932" t="s">
        <v>51</v>
      </c>
      <c r="X3932">
        <v>81.150000000000006</v>
      </c>
      <c r="Y3932">
        <v>2640.55</v>
      </c>
      <c r="Z3932">
        <v>0</v>
      </c>
      <c r="AA3932">
        <v>0</v>
      </c>
      <c r="AB3932">
        <v>1303.55</v>
      </c>
      <c r="AC3932">
        <v>3944.1</v>
      </c>
      <c r="AD3932" t="s">
        <v>41</v>
      </c>
      <c r="AE3932" t="s">
        <v>42</v>
      </c>
      <c r="AF3932" t="s">
        <v>42</v>
      </c>
      <c r="AG3932">
        <f t="shared" si="122"/>
        <v>0</v>
      </c>
      <c r="AH3932" t="str" cm="1">
        <f t="array" ref="AH3932">_xlfn.IFS(
X3932&lt;=20, "&lt;20",
AND(X3932&gt;=20, X3932&lt;50), "20-50",
AND(X3932&gt;=50, X3932&lt;100), "50-100",
X3932&gt;=100, "&gt;100"
)</f>
        <v>50-100</v>
      </c>
      <c r="AI3932">
        <f t="shared" si="123"/>
        <v>0</v>
      </c>
      <c r="AJ3932" t="str" cm="1">
        <f t="array" ref="AJ3932">_xlfn.IFS(
C3932&lt;=20, "&lt;20",
AND(C3932&gt;=20, C3932&lt;35), "20-35",
AND(C3932&gt;=35, C3932&lt;50), "35-50",
C3932&gt;=50, "50-100"
)</f>
        <v>50-100</v>
      </c>
      <c r="AK3932" t="str" cm="1">
        <f t="array" ref="AK3932">_xlfn.IFS(
G3932&lt;6, "&lt;6",
AND(G3932&gt;=6, G3932&lt;12), "6-12",
AND(G3932&gt;=12, G3932&lt;18), "12-18",  AND(G3932&gt;=18, G3932&lt;24), "18-24", G3932&gt;=24, "24-36")</f>
        <v>&lt;6</v>
      </c>
    </row>
    <row r="3933" spans="1:37" x14ac:dyDescent="0.3">
      <c r="A3933" t="s">
        <v>4033</v>
      </c>
      <c r="B3933" t="s">
        <v>44</v>
      </c>
      <c r="C3933">
        <v>40</v>
      </c>
      <c r="D3933" t="s">
        <v>37</v>
      </c>
      <c r="E3933" t="s">
        <v>45</v>
      </c>
      <c r="F3933">
        <v>7</v>
      </c>
      <c r="G3933">
        <v>34</v>
      </c>
      <c r="H3933" t="s">
        <v>57</v>
      </c>
      <c r="I3933" t="s">
        <v>37</v>
      </c>
      <c r="J3933" t="s">
        <v>34</v>
      </c>
      <c r="K3933" t="s">
        <v>37</v>
      </c>
      <c r="L3933" t="s">
        <v>72</v>
      </c>
      <c r="M3933" t="s">
        <v>34</v>
      </c>
      <c r="N3933" t="s">
        <v>34</v>
      </c>
      <c r="O3933" t="s">
        <v>34</v>
      </c>
      <c r="P3933" t="s">
        <v>34</v>
      </c>
      <c r="Q3933" t="s">
        <v>34</v>
      </c>
      <c r="R3933" t="s">
        <v>34</v>
      </c>
      <c r="S3933" t="s">
        <v>34</v>
      </c>
      <c r="T3933" t="s">
        <v>37</v>
      </c>
      <c r="U3933" t="s">
        <v>46</v>
      </c>
      <c r="V3933" t="s">
        <v>34</v>
      </c>
      <c r="W3933" t="s">
        <v>40</v>
      </c>
      <c r="X3933">
        <v>46</v>
      </c>
      <c r="Y3933">
        <v>492.1</v>
      </c>
      <c r="Z3933">
        <v>0</v>
      </c>
      <c r="AA3933">
        <v>0</v>
      </c>
      <c r="AB3933">
        <v>135.1</v>
      </c>
      <c r="AC3933">
        <v>627.20000000000005</v>
      </c>
      <c r="AD3933" t="s">
        <v>41</v>
      </c>
      <c r="AE3933" t="s">
        <v>42</v>
      </c>
      <c r="AF3933" t="s">
        <v>42</v>
      </c>
      <c r="AG3933">
        <f t="shared" si="122"/>
        <v>0</v>
      </c>
      <c r="AH3933" t="str" cm="1">
        <f t="array" ref="AH3933">_xlfn.IFS(
X3933&lt;=20, "&lt;20",
AND(X3933&gt;=20, X3933&lt;50), "20-50",
AND(X3933&gt;=50, X3933&lt;100), "50-100",
X3933&gt;=100, "&gt;100"
)</f>
        <v>20-50</v>
      </c>
      <c r="AI3933">
        <f t="shared" si="123"/>
        <v>0</v>
      </c>
      <c r="AJ3933" t="str" cm="1">
        <f t="array" ref="AJ3933">_xlfn.IFS(
C3933&lt;=20, "&lt;20",
AND(C3933&gt;=20, C3933&lt;35), "20-35",
AND(C3933&gt;=35, C3933&lt;50), "35-50",
C3933&gt;=50, "50-100"
)</f>
        <v>35-50</v>
      </c>
      <c r="AK3933" t="str" cm="1">
        <f t="array" ref="AK3933">_xlfn.IFS(
G3933&lt;6, "&lt;6",
AND(G3933&gt;=6, G3933&lt;12), "6-12",
AND(G3933&gt;=12, G3933&lt;18), "12-18",  AND(G3933&gt;=18, G3933&lt;24), "18-24", G3933&gt;=24, "24-36")</f>
        <v>24-36</v>
      </c>
    </row>
    <row r="3934" spans="1:37" x14ac:dyDescent="0.3">
      <c r="A3934" t="s">
        <v>4034</v>
      </c>
      <c r="B3934" t="s">
        <v>44</v>
      </c>
      <c r="C3934">
        <v>58</v>
      </c>
      <c r="D3934" t="s">
        <v>37</v>
      </c>
      <c r="E3934" t="s">
        <v>124</v>
      </c>
      <c r="F3934">
        <v>0</v>
      </c>
      <c r="G3934">
        <v>6</v>
      </c>
      <c r="H3934" t="s">
        <v>36</v>
      </c>
      <c r="I3934" t="s">
        <v>37</v>
      </c>
      <c r="J3934" t="s">
        <v>34</v>
      </c>
      <c r="K3934" t="s">
        <v>37</v>
      </c>
      <c r="L3934" t="s">
        <v>50</v>
      </c>
      <c r="M3934" t="s">
        <v>34</v>
      </c>
      <c r="N3934" t="s">
        <v>37</v>
      </c>
      <c r="O3934" t="s">
        <v>37</v>
      </c>
      <c r="P3934" t="s">
        <v>37</v>
      </c>
      <c r="Q3934" t="s">
        <v>34</v>
      </c>
      <c r="R3934" t="s">
        <v>34</v>
      </c>
      <c r="S3934" t="s">
        <v>34</v>
      </c>
      <c r="T3934" t="s">
        <v>37</v>
      </c>
      <c r="U3934" t="s">
        <v>39</v>
      </c>
      <c r="V3934" t="s">
        <v>37</v>
      </c>
      <c r="W3934" t="s">
        <v>51</v>
      </c>
      <c r="X3934">
        <v>86.2</v>
      </c>
      <c r="Y3934">
        <v>3339.05</v>
      </c>
      <c r="Z3934">
        <v>0</v>
      </c>
      <c r="AA3934">
        <v>0</v>
      </c>
      <c r="AB3934">
        <v>542.42999999999995</v>
      </c>
      <c r="AC3934">
        <v>3881.48</v>
      </c>
      <c r="AD3934" t="s">
        <v>41</v>
      </c>
      <c r="AE3934" t="s">
        <v>42</v>
      </c>
      <c r="AF3934" t="s">
        <v>42</v>
      </c>
      <c r="AG3934">
        <f t="shared" si="122"/>
        <v>0</v>
      </c>
      <c r="AH3934" t="str" cm="1">
        <f t="array" ref="AH3934">_xlfn.IFS(
X3934&lt;=20, "&lt;20",
AND(X3934&gt;=20, X3934&lt;50), "20-50",
AND(X3934&gt;=50, X3934&lt;100), "50-100",
X3934&gt;=100, "&gt;100"
)</f>
        <v>50-100</v>
      </c>
      <c r="AI3934">
        <f t="shared" si="123"/>
        <v>0</v>
      </c>
      <c r="AJ3934" t="str" cm="1">
        <f t="array" ref="AJ3934">_xlfn.IFS(
C3934&lt;=20, "&lt;20",
AND(C3934&gt;=20, C3934&lt;35), "20-35",
AND(C3934&gt;=35, C3934&lt;50), "35-50",
C3934&gt;=50, "50-100"
)</f>
        <v>50-100</v>
      </c>
      <c r="AK3934" t="str" cm="1">
        <f t="array" ref="AK3934">_xlfn.IFS(
G3934&lt;6, "&lt;6",
AND(G3934&gt;=6, G3934&lt;12), "6-12",
AND(G3934&gt;=12, G3934&lt;18), "12-18",  AND(G3934&gt;=18, G3934&lt;24), "18-24", G3934&gt;=24, "24-36")</f>
        <v>6-12</v>
      </c>
    </row>
    <row r="3935" spans="1:37" x14ac:dyDescent="0.3">
      <c r="A3935" t="s">
        <v>4035</v>
      </c>
      <c r="B3935" t="s">
        <v>44</v>
      </c>
      <c r="C3935">
        <v>64</v>
      </c>
      <c r="D3935" t="s">
        <v>34</v>
      </c>
      <c r="E3935" t="s">
        <v>48</v>
      </c>
      <c r="F3935">
        <v>11</v>
      </c>
      <c r="G3935">
        <v>22</v>
      </c>
      <c r="H3935" t="s">
        <v>36</v>
      </c>
      <c r="I3935" t="s">
        <v>37</v>
      </c>
      <c r="J3935" t="s">
        <v>34</v>
      </c>
      <c r="K3935" t="s">
        <v>37</v>
      </c>
      <c r="L3935" t="s">
        <v>38</v>
      </c>
      <c r="M3935" t="s">
        <v>34</v>
      </c>
      <c r="N3935" t="s">
        <v>37</v>
      </c>
      <c r="O3935" t="s">
        <v>34</v>
      </c>
      <c r="P3935" t="s">
        <v>34</v>
      </c>
      <c r="Q3935" t="s">
        <v>34</v>
      </c>
      <c r="R3935" t="s">
        <v>34</v>
      </c>
      <c r="S3935" t="s">
        <v>34</v>
      </c>
      <c r="T3935" t="s">
        <v>37</v>
      </c>
      <c r="U3935" t="s">
        <v>39</v>
      </c>
      <c r="V3935" t="s">
        <v>37</v>
      </c>
      <c r="W3935" t="s">
        <v>40</v>
      </c>
      <c r="X3935">
        <v>49.85</v>
      </c>
      <c r="Y3935">
        <v>865.75</v>
      </c>
      <c r="Z3935">
        <v>0</v>
      </c>
      <c r="AA3935">
        <v>0</v>
      </c>
      <c r="AB3935">
        <v>740.34</v>
      </c>
      <c r="AC3935">
        <v>1606.09</v>
      </c>
      <c r="AD3935" t="s">
        <v>41</v>
      </c>
      <c r="AE3935" t="s">
        <v>42</v>
      </c>
      <c r="AF3935" t="s">
        <v>42</v>
      </c>
      <c r="AG3935">
        <f t="shared" si="122"/>
        <v>0</v>
      </c>
      <c r="AH3935" t="str" cm="1">
        <f t="array" ref="AH3935">_xlfn.IFS(
X3935&lt;=20, "&lt;20",
AND(X3935&gt;=20, X3935&lt;50), "20-50",
AND(X3935&gt;=50, X3935&lt;100), "50-100",
X3935&gt;=100, "&gt;100"
)</f>
        <v>20-50</v>
      </c>
      <c r="AI3935">
        <f t="shared" si="123"/>
        <v>0</v>
      </c>
      <c r="AJ3935" t="str" cm="1">
        <f t="array" ref="AJ3935">_xlfn.IFS(
C3935&lt;=20, "&lt;20",
AND(C3935&gt;=20, C3935&lt;35), "20-35",
AND(C3935&gt;=35, C3935&lt;50), "35-50",
C3935&gt;=50, "50-100"
)</f>
        <v>50-100</v>
      </c>
      <c r="AK3935" t="str" cm="1">
        <f t="array" ref="AK3935">_xlfn.IFS(
G3935&lt;6, "&lt;6",
AND(G3935&gt;=6, G3935&lt;12), "6-12",
AND(G3935&gt;=12, G3935&lt;18), "12-18",  AND(G3935&gt;=18, G3935&lt;24), "18-24", G3935&gt;=24, "24-36")</f>
        <v>18-24</v>
      </c>
    </row>
    <row r="3936" spans="1:37" x14ac:dyDescent="0.3">
      <c r="A3936" t="s">
        <v>4036</v>
      </c>
      <c r="B3936" t="s">
        <v>44</v>
      </c>
      <c r="C3936">
        <v>44</v>
      </c>
      <c r="D3936" t="s">
        <v>34</v>
      </c>
      <c r="E3936" t="s">
        <v>69</v>
      </c>
      <c r="F3936">
        <v>1</v>
      </c>
      <c r="G3936">
        <v>36</v>
      </c>
      <c r="H3936" t="s">
        <v>36</v>
      </c>
      <c r="I3936" t="s">
        <v>37</v>
      </c>
      <c r="J3936" t="s">
        <v>34</v>
      </c>
      <c r="K3936" t="s">
        <v>37</v>
      </c>
      <c r="L3936" t="s">
        <v>50</v>
      </c>
      <c r="M3936" t="s">
        <v>34</v>
      </c>
      <c r="N3936" t="s">
        <v>37</v>
      </c>
      <c r="O3936" t="s">
        <v>34</v>
      </c>
      <c r="P3936" t="s">
        <v>34</v>
      </c>
      <c r="Q3936" t="s">
        <v>37</v>
      </c>
      <c r="R3936" t="s">
        <v>34</v>
      </c>
      <c r="S3936" t="s">
        <v>34</v>
      </c>
      <c r="T3936" t="s">
        <v>34</v>
      </c>
      <c r="U3936" t="s">
        <v>46</v>
      </c>
      <c r="V3936" t="s">
        <v>37</v>
      </c>
      <c r="W3936" t="s">
        <v>51</v>
      </c>
      <c r="X3936">
        <v>86.1</v>
      </c>
      <c r="Y3936">
        <v>2723.75</v>
      </c>
      <c r="Z3936">
        <v>0</v>
      </c>
      <c r="AA3936">
        <v>130</v>
      </c>
      <c r="AB3936">
        <v>853.12</v>
      </c>
      <c r="AC3936">
        <v>3706.87</v>
      </c>
      <c r="AD3936" t="s">
        <v>41</v>
      </c>
      <c r="AE3936" t="s">
        <v>42</v>
      </c>
      <c r="AF3936" t="s">
        <v>42</v>
      </c>
      <c r="AG3936">
        <f t="shared" si="122"/>
        <v>0</v>
      </c>
      <c r="AH3936" t="str" cm="1">
        <f t="array" ref="AH3936">_xlfn.IFS(
X3936&lt;=20, "&lt;20",
AND(X3936&gt;=20, X3936&lt;50), "20-50",
AND(X3936&gt;=50, X3936&lt;100), "50-100",
X3936&gt;=100, "&gt;100"
)</f>
        <v>50-100</v>
      </c>
      <c r="AI3936">
        <f t="shared" si="123"/>
        <v>0</v>
      </c>
      <c r="AJ3936" t="str" cm="1">
        <f t="array" ref="AJ3936">_xlfn.IFS(
C3936&lt;=20, "&lt;20",
AND(C3936&gt;=20, C3936&lt;35), "20-35",
AND(C3936&gt;=35, C3936&lt;50), "35-50",
C3936&gt;=50, "50-100"
)</f>
        <v>35-50</v>
      </c>
      <c r="AK3936" t="str" cm="1">
        <f t="array" ref="AK3936">_xlfn.IFS(
G3936&lt;6, "&lt;6",
AND(G3936&gt;=6, G3936&lt;12), "6-12",
AND(G3936&gt;=12, G3936&lt;18), "12-18",  AND(G3936&gt;=18, G3936&lt;24), "18-24", G3936&gt;=24, "24-36")</f>
        <v>24-36</v>
      </c>
    </row>
    <row r="3937" spans="1:37" x14ac:dyDescent="0.3">
      <c r="A3937" t="s">
        <v>4037</v>
      </c>
      <c r="B3937" t="s">
        <v>44</v>
      </c>
      <c r="C3937">
        <v>39</v>
      </c>
      <c r="D3937" t="s">
        <v>37</v>
      </c>
      <c r="E3937" t="s">
        <v>45</v>
      </c>
      <c r="F3937">
        <v>4</v>
      </c>
      <c r="G3937">
        <v>25</v>
      </c>
      <c r="H3937" t="s">
        <v>36</v>
      </c>
      <c r="I3937" t="s">
        <v>37</v>
      </c>
      <c r="J3937" t="s">
        <v>37</v>
      </c>
      <c r="K3937" t="s">
        <v>37</v>
      </c>
      <c r="L3937" t="s">
        <v>50</v>
      </c>
      <c r="M3937" t="s">
        <v>34</v>
      </c>
      <c r="N3937" t="s">
        <v>34</v>
      </c>
      <c r="O3937" t="s">
        <v>34</v>
      </c>
      <c r="P3937" t="s">
        <v>34</v>
      </c>
      <c r="Q3937" t="s">
        <v>34</v>
      </c>
      <c r="R3937" t="s">
        <v>34</v>
      </c>
      <c r="S3937" t="s">
        <v>34</v>
      </c>
      <c r="T3937" t="s">
        <v>37</v>
      </c>
      <c r="U3937" t="s">
        <v>46</v>
      </c>
      <c r="V3937" t="s">
        <v>37</v>
      </c>
      <c r="W3937" t="s">
        <v>143</v>
      </c>
      <c r="X3937">
        <v>75.75</v>
      </c>
      <c r="Y3937">
        <v>777.3</v>
      </c>
      <c r="Z3937">
        <v>0</v>
      </c>
      <c r="AA3937">
        <v>0</v>
      </c>
      <c r="AB3937">
        <v>398.5</v>
      </c>
      <c r="AC3937">
        <v>1175.8</v>
      </c>
      <c r="AD3937" t="s">
        <v>41</v>
      </c>
      <c r="AE3937" t="s">
        <v>42</v>
      </c>
      <c r="AF3937" t="s">
        <v>42</v>
      </c>
      <c r="AG3937">
        <f t="shared" si="122"/>
        <v>0</v>
      </c>
      <c r="AH3937" t="str" cm="1">
        <f t="array" ref="AH3937">_xlfn.IFS(
X3937&lt;=20, "&lt;20",
AND(X3937&gt;=20, X3937&lt;50), "20-50",
AND(X3937&gt;=50, X3937&lt;100), "50-100",
X3937&gt;=100, "&gt;100"
)</f>
        <v>50-100</v>
      </c>
      <c r="AI3937">
        <f t="shared" si="123"/>
        <v>0</v>
      </c>
      <c r="AJ3937" t="str" cm="1">
        <f t="array" ref="AJ3937">_xlfn.IFS(
C3937&lt;=20, "&lt;20",
AND(C3937&gt;=20, C3937&lt;35), "20-35",
AND(C3937&gt;=35, C3937&lt;50), "35-50",
C3937&gt;=50, "50-100"
)</f>
        <v>35-50</v>
      </c>
      <c r="AK3937" t="str" cm="1">
        <f t="array" ref="AK3937">_xlfn.IFS(
G3937&lt;6, "&lt;6",
AND(G3937&gt;=6, G3937&lt;12), "6-12",
AND(G3937&gt;=12, G3937&lt;18), "12-18",  AND(G3937&gt;=18, G3937&lt;24), "18-24", G3937&gt;=24, "24-36")</f>
        <v>24-36</v>
      </c>
    </row>
    <row r="3938" spans="1:37" x14ac:dyDescent="0.3">
      <c r="A3938" t="s">
        <v>4038</v>
      </c>
      <c r="B3938" t="s">
        <v>33</v>
      </c>
      <c r="C3938">
        <v>64</v>
      </c>
      <c r="D3938" t="s">
        <v>37</v>
      </c>
      <c r="E3938" t="s">
        <v>87</v>
      </c>
      <c r="F3938">
        <v>12</v>
      </c>
      <c r="G3938">
        <v>7</v>
      </c>
      <c r="H3938" t="s">
        <v>70</v>
      </c>
      <c r="I3938" t="s">
        <v>37</v>
      </c>
      <c r="J3938" t="s">
        <v>37</v>
      </c>
      <c r="K3938" t="s">
        <v>37</v>
      </c>
      <c r="L3938" t="s">
        <v>50</v>
      </c>
      <c r="M3938" t="s">
        <v>34</v>
      </c>
      <c r="N3938" t="s">
        <v>34</v>
      </c>
      <c r="O3938" t="s">
        <v>34</v>
      </c>
      <c r="P3938" t="s">
        <v>34</v>
      </c>
      <c r="Q3938" t="s">
        <v>37</v>
      </c>
      <c r="R3938" t="s">
        <v>37</v>
      </c>
      <c r="S3938" t="s">
        <v>34</v>
      </c>
      <c r="T3938" t="s">
        <v>37</v>
      </c>
      <c r="U3938" t="s">
        <v>46</v>
      </c>
      <c r="V3938" t="s">
        <v>37</v>
      </c>
      <c r="W3938" t="s">
        <v>51</v>
      </c>
      <c r="X3938">
        <v>96.2</v>
      </c>
      <c r="Y3938">
        <v>4718.25</v>
      </c>
      <c r="Z3938">
        <v>0</v>
      </c>
      <c r="AA3938">
        <v>0</v>
      </c>
      <c r="AB3938">
        <v>1585.64</v>
      </c>
      <c r="AC3938">
        <v>6303.89</v>
      </c>
      <c r="AD3938" t="s">
        <v>52</v>
      </c>
      <c r="AE3938" t="s">
        <v>104</v>
      </c>
      <c r="AF3938" t="s">
        <v>150</v>
      </c>
      <c r="AG3938">
        <f t="shared" si="122"/>
        <v>1</v>
      </c>
      <c r="AH3938" t="str" cm="1">
        <f t="array" ref="AH3938">_xlfn.IFS(
X3938&lt;=20, "&lt;20",
AND(X3938&gt;=20, X3938&lt;50), "20-50",
AND(X3938&gt;=50, X3938&lt;100), "50-100",
X3938&gt;=100, "&gt;100"
)</f>
        <v>50-100</v>
      </c>
      <c r="AI3938">
        <f t="shared" si="123"/>
        <v>0</v>
      </c>
      <c r="AJ3938" t="str" cm="1">
        <f t="array" ref="AJ3938">_xlfn.IFS(
C3938&lt;=20, "&lt;20",
AND(C3938&gt;=20, C3938&lt;35), "20-35",
AND(C3938&gt;=35, C3938&lt;50), "35-50",
C3938&gt;=50, "50-100"
)</f>
        <v>50-100</v>
      </c>
      <c r="AK3938" t="str" cm="1">
        <f t="array" ref="AK3938">_xlfn.IFS(
G3938&lt;6, "&lt;6",
AND(G3938&gt;=6, G3938&lt;12), "6-12",
AND(G3938&gt;=12, G3938&lt;18), "12-18",  AND(G3938&gt;=18, G3938&lt;24), "18-24", G3938&gt;=24, "24-36")</f>
        <v>6-12</v>
      </c>
    </row>
    <row r="3939" spans="1:37" x14ac:dyDescent="0.3">
      <c r="A3939" t="s">
        <v>4039</v>
      </c>
      <c r="B3939" t="s">
        <v>44</v>
      </c>
      <c r="C3939">
        <v>24</v>
      </c>
      <c r="D3939" t="s">
        <v>34</v>
      </c>
      <c r="E3939" t="s">
        <v>56</v>
      </c>
      <c r="F3939">
        <v>8</v>
      </c>
      <c r="G3939">
        <v>7</v>
      </c>
      <c r="H3939" t="s">
        <v>36</v>
      </c>
      <c r="I3939" t="s">
        <v>37</v>
      </c>
      <c r="J3939" t="s">
        <v>34</v>
      </c>
      <c r="K3939" t="s">
        <v>34</v>
      </c>
      <c r="L3939" t="s">
        <v>34</v>
      </c>
      <c r="M3939" t="s">
        <v>34</v>
      </c>
      <c r="N3939" t="s">
        <v>34</v>
      </c>
      <c r="O3939" t="s">
        <v>34</v>
      </c>
      <c r="P3939" t="s">
        <v>34</v>
      </c>
      <c r="Q3939" t="s">
        <v>34</v>
      </c>
      <c r="R3939" t="s">
        <v>34</v>
      </c>
      <c r="S3939" t="s">
        <v>34</v>
      </c>
      <c r="T3939" t="s">
        <v>34</v>
      </c>
      <c r="U3939" t="s">
        <v>67</v>
      </c>
      <c r="V3939" t="s">
        <v>34</v>
      </c>
      <c r="W3939" t="s">
        <v>51</v>
      </c>
      <c r="X3939">
        <v>19.850000000000001</v>
      </c>
      <c r="Y3939">
        <v>1253.6500000000001</v>
      </c>
      <c r="Z3939">
        <v>0</v>
      </c>
      <c r="AA3939">
        <v>0</v>
      </c>
      <c r="AB3939">
        <v>878.54</v>
      </c>
      <c r="AC3939">
        <v>2132.19</v>
      </c>
      <c r="AD3939" t="s">
        <v>41</v>
      </c>
      <c r="AE3939" t="s">
        <v>42</v>
      </c>
      <c r="AF3939" t="s">
        <v>42</v>
      </c>
      <c r="AG3939">
        <f t="shared" si="122"/>
        <v>0</v>
      </c>
      <c r="AH3939" t="str" cm="1">
        <f t="array" ref="AH3939">_xlfn.IFS(
X3939&lt;=20, "&lt;20",
AND(X3939&gt;=20, X3939&lt;50), "20-50",
AND(X3939&gt;=50, X3939&lt;100), "50-100",
X3939&gt;=100, "&gt;100"
)</f>
        <v>&lt;20</v>
      </c>
      <c r="AI3939">
        <f t="shared" si="123"/>
        <v>0</v>
      </c>
      <c r="AJ3939" t="str" cm="1">
        <f t="array" ref="AJ3939">_xlfn.IFS(
C3939&lt;=20, "&lt;20",
AND(C3939&gt;=20, C3939&lt;35), "20-35",
AND(C3939&gt;=35, C3939&lt;50), "35-50",
C3939&gt;=50, "50-100"
)</f>
        <v>20-35</v>
      </c>
      <c r="AK3939" t="str" cm="1">
        <f t="array" ref="AK3939">_xlfn.IFS(
G3939&lt;6, "&lt;6",
AND(G3939&gt;=6, G3939&lt;12), "6-12",
AND(G3939&gt;=12, G3939&lt;18), "12-18",  AND(G3939&gt;=18, G3939&lt;24), "18-24", G3939&gt;=24, "24-36")</f>
        <v>6-12</v>
      </c>
    </row>
    <row r="3940" spans="1:37" x14ac:dyDescent="0.3">
      <c r="A3940" t="s">
        <v>4040</v>
      </c>
      <c r="B3940" t="s">
        <v>33</v>
      </c>
      <c r="C3940">
        <v>51</v>
      </c>
      <c r="D3940" t="s">
        <v>37</v>
      </c>
      <c r="E3940" t="s">
        <v>64</v>
      </c>
      <c r="F3940">
        <v>7</v>
      </c>
      <c r="G3940">
        <v>2</v>
      </c>
      <c r="H3940" t="s">
        <v>70</v>
      </c>
      <c r="I3940" t="s">
        <v>34</v>
      </c>
      <c r="J3940" t="s">
        <v>34</v>
      </c>
      <c r="K3940" t="s">
        <v>37</v>
      </c>
      <c r="L3940" t="s">
        <v>38</v>
      </c>
      <c r="M3940" t="s">
        <v>37</v>
      </c>
      <c r="N3940" t="s">
        <v>34</v>
      </c>
      <c r="O3940" t="s">
        <v>37</v>
      </c>
      <c r="P3940" t="s">
        <v>37</v>
      </c>
      <c r="Q3940" t="s">
        <v>37</v>
      </c>
      <c r="R3940" t="s">
        <v>34</v>
      </c>
      <c r="S3940" t="s">
        <v>34</v>
      </c>
      <c r="T3940" t="s">
        <v>37</v>
      </c>
      <c r="U3940" t="s">
        <v>67</v>
      </c>
      <c r="V3940" t="s">
        <v>34</v>
      </c>
      <c r="W3940" t="s">
        <v>40</v>
      </c>
      <c r="X3940">
        <v>48.15</v>
      </c>
      <c r="Y3940">
        <v>2032.3</v>
      </c>
      <c r="Z3940">
        <v>0</v>
      </c>
      <c r="AA3940">
        <v>0</v>
      </c>
      <c r="AB3940">
        <v>0</v>
      </c>
      <c r="AC3940">
        <v>2032.3</v>
      </c>
      <c r="AD3940" t="s">
        <v>41</v>
      </c>
      <c r="AE3940" t="s">
        <v>42</v>
      </c>
      <c r="AF3940" t="s">
        <v>42</v>
      </c>
      <c r="AG3940">
        <f t="shared" si="122"/>
        <v>0</v>
      </c>
      <c r="AH3940" t="str" cm="1">
        <f t="array" ref="AH3940">_xlfn.IFS(
X3940&lt;=20, "&lt;20",
AND(X3940&gt;=20, X3940&lt;50), "20-50",
AND(X3940&gt;=50, X3940&lt;100), "50-100",
X3940&gt;=100, "&gt;100"
)</f>
        <v>20-50</v>
      </c>
      <c r="AI3940">
        <f t="shared" si="123"/>
        <v>0</v>
      </c>
      <c r="AJ3940" t="str" cm="1">
        <f t="array" ref="AJ3940">_xlfn.IFS(
C3940&lt;=20, "&lt;20",
AND(C3940&gt;=20, C3940&lt;35), "20-35",
AND(C3940&gt;=35, C3940&lt;50), "35-50",
C3940&gt;=50, "50-100"
)</f>
        <v>50-100</v>
      </c>
      <c r="AK3940" t="str" cm="1">
        <f t="array" ref="AK3940">_xlfn.IFS(
G3940&lt;6, "&lt;6",
AND(G3940&gt;=6, G3940&lt;12), "6-12",
AND(G3940&gt;=12, G3940&lt;18), "12-18",  AND(G3940&gt;=18, G3940&lt;24), "18-24", G3940&gt;=24, "24-36")</f>
        <v>&lt;6</v>
      </c>
    </row>
    <row r="3941" spans="1:37" x14ac:dyDescent="0.3">
      <c r="A3941" t="s">
        <v>4041</v>
      </c>
      <c r="B3941" t="s">
        <v>44</v>
      </c>
      <c r="C3941">
        <v>64</v>
      </c>
      <c r="D3941" t="s">
        <v>34</v>
      </c>
      <c r="E3941" t="s">
        <v>61</v>
      </c>
      <c r="F3941">
        <v>12</v>
      </c>
      <c r="G3941">
        <v>28</v>
      </c>
      <c r="H3941" t="s">
        <v>36</v>
      </c>
      <c r="I3941" t="s">
        <v>37</v>
      </c>
      <c r="J3941" t="s">
        <v>37</v>
      </c>
      <c r="K3941" t="s">
        <v>37</v>
      </c>
      <c r="L3941" t="s">
        <v>50</v>
      </c>
      <c r="M3941" t="s">
        <v>34</v>
      </c>
      <c r="N3941" t="s">
        <v>37</v>
      </c>
      <c r="O3941" t="s">
        <v>34</v>
      </c>
      <c r="P3941" t="s">
        <v>34</v>
      </c>
      <c r="Q3941" t="s">
        <v>37</v>
      </c>
      <c r="R3941" t="s">
        <v>37</v>
      </c>
      <c r="S3941" t="s">
        <v>37</v>
      </c>
      <c r="T3941" t="s">
        <v>37</v>
      </c>
      <c r="U3941" t="s">
        <v>67</v>
      </c>
      <c r="V3941" t="s">
        <v>34</v>
      </c>
      <c r="W3941" t="s">
        <v>51</v>
      </c>
      <c r="X3941">
        <v>98.35</v>
      </c>
      <c r="Y3941">
        <v>6929.4</v>
      </c>
      <c r="Z3941">
        <v>0</v>
      </c>
      <c r="AA3941">
        <v>0</v>
      </c>
      <c r="AB3941">
        <v>3211.92</v>
      </c>
      <c r="AC3941">
        <v>10141.32</v>
      </c>
      <c r="AD3941" t="s">
        <v>41</v>
      </c>
      <c r="AE3941" t="s">
        <v>42</v>
      </c>
      <c r="AF3941" t="s">
        <v>42</v>
      </c>
      <c r="AG3941">
        <f t="shared" si="122"/>
        <v>0</v>
      </c>
      <c r="AH3941" t="str" cm="1">
        <f t="array" ref="AH3941">_xlfn.IFS(
X3941&lt;=20, "&lt;20",
AND(X3941&gt;=20, X3941&lt;50), "20-50",
AND(X3941&gt;=50, X3941&lt;100), "50-100",
X3941&gt;=100, "&gt;100"
)</f>
        <v>50-100</v>
      </c>
      <c r="AI3941">
        <f t="shared" si="123"/>
        <v>0</v>
      </c>
      <c r="AJ3941" t="str" cm="1">
        <f t="array" ref="AJ3941">_xlfn.IFS(
C3941&lt;=20, "&lt;20",
AND(C3941&gt;=20, C3941&lt;35), "20-35",
AND(C3941&gt;=35, C3941&lt;50), "35-50",
C3941&gt;=50, "50-100"
)</f>
        <v>50-100</v>
      </c>
      <c r="AK3941" t="str" cm="1">
        <f t="array" ref="AK3941">_xlfn.IFS(
G3941&lt;6, "&lt;6",
AND(G3941&gt;=6, G3941&lt;12), "6-12",
AND(G3941&gt;=12, G3941&lt;18), "12-18",  AND(G3941&gt;=18, G3941&lt;24), "18-24", G3941&gt;=24, "24-36")</f>
        <v>24-36</v>
      </c>
    </row>
    <row r="3942" spans="1:37" x14ac:dyDescent="0.3">
      <c r="A3942" t="s">
        <v>4042</v>
      </c>
      <c r="B3942" t="s">
        <v>44</v>
      </c>
      <c r="C3942">
        <v>23</v>
      </c>
      <c r="D3942" t="s">
        <v>37</v>
      </c>
      <c r="E3942" t="s">
        <v>114</v>
      </c>
      <c r="F3942">
        <v>12</v>
      </c>
      <c r="G3942">
        <v>5</v>
      </c>
      <c r="H3942" t="s">
        <v>36</v>
      </c>
      <c r="I3942" t="s">
        <v>37</v>
      </c>
      <c r="J3942" t="s">
        <v>37</v>
      </c>
      <c r="K3942" t="s">
        <v>37</v>
      </c>
      <c r="L3942" t="s">
        <v>50</v>
      </c>
      <c r="M3942" t="s">
        <v>34</v>
      </c>
      <c r="N3942" t="s">
        <v>34</v>
      </c>
      <c r="O3942" t="s">
        <v>34</v>
      </c>
      <c r="P3942" t="s">
        <v>37</v>
      </c>
      <c r="Q3942" t="s">
        <v>34</v>
      </c>
      <c r="R3942" t="s">
        <v>37</v>
      </c>
      <c r="S3942" t="s">
        <v>37</v>
      </c>
      <c r="T3942" t="s">
        <v>37</v>
      </c>
      <c r="U3942" t="s">
        <v>46</v>
      </c>
      <c r="V3942" t="s">
        <v>37</v>
      </c>
      <c r="W3942" t="s">
        <v>51</v>
      </c>
      <c r="X3942">
        <v>89.55</v>
      </c>
      <c r="Y3942">
        <v>2259.35</v>
      </c>
      <c r="Z3942">
        <v>0</v>
      </c>
      <c r="AA3942">
        <v>0</v>
      </c>
      <c r="AB3942">
        <v>433.68</v>
      </c>
      <c r="AC3942">
        <v>2693.03</v>
      </c>
      <c r="AD3942" t="s">
        <v>41</v>
      </c>
      <c r="AE3942" t="s">
        <v>42</v>
      </c>
      <c r="AF3942" t="s">
        <v>42</v>
      </c>
      <c r="AG3942">
        <f t="shared" si="122"/>
        <v>0</v>
      </c>
      <c r="AH3942" t="str" cm="1">
        <f t="array" ref="AH3942">_xlfn.IFS(
X3942&lt;=20, "&lt;20",
AND(X3942&gt;=20, X3942&lt;50), "20-50",
AND(X3942&gt;=50, X3942&lt;100), "50-100",
X3942&gt;=100, "&gt;100"
)</f>
        <v>50-100</v>
      </c>
      <c r="AI3942">
        <f t="shared" si="123"/>
        <v>0</v>
      </c>
      <c r="AJ3942" t="str" cm="1">
        <f t="array" ref="AJ3942">_xlfn.IFS(
C3942&lt;=20, "&lt;20",
AND(C3942&gt;=20, C3942&lt;35), "20-35",
AND(C3942&gt;=35, C3942&lt;50), "35-50",
C3942&gt;=50, "50-100"
)</f>
        <v>20-35</v>
      </c>
      <c r="AK3942" t="str" cm="1">
        <f t="array" ref="AK3942">_xlfn.IFS(
G3942&lt;6, "&lt;6",
AND(G3942&gt;=6, G3942&lt;12), "6-12",
AND(G3942&gt;=12, G3942&lt;18), "12-18",  AND(G3942&gt;=18, G3942&lt;24), "18-24", G3942&gt;=24, "24-36")</f>
        <v>&lt;6</v>
      </c>
    </row>
    <row r="3943" spans="1:37" x14ac:dyDescent="0.3">
      <c r="A3943" t="s">
        <v>4043</v>
      </c>
      <c r="B3943" t="s">
        <v>33</v>
      </c>
      <c r="C3943">
        <v>25</v>
      </c>
      <c r="D3943" t="s">
        <v>34</v>
      </c>
      <c r="E3943" t="s">
        <v>56</v>
      </c>
      <c r="F3943">
        <v>2</v>
      </c>
      <c r="G3943">
        <v>28</v>
      </c>
      <c r="H3943" t="s">
        <v>70</v>
      </c>
      <c r="I3943" t="s">
        <v>37</v>
      </c>
      <c r="J3943" t="s">
        <v>37</v>
      </c>
      <c r="K3943" t="s">
        <v>34</v>
      </c>
      <c r="L3943" t="s">
        <v>34</v>
      </c>
      <c r="M3943" t="s">
        <v>34</v>
      </c>
      <c r="N3943" t="s">
        <v>34</v>
      </c>
      <c r="O3943" t="s">
        <v>34</v>
      </c>
      <c r="P3943" t="s">
        <v>34</v>
      </c>
      <c r="Q3943" t="s">
        <v>34</v>
      </c>
      <c r="R3943" t="s">
        <v>34</v>
      </c>
      <c r="S3943" t="s">
        <v>34</v>
      </c>
      <c r="T3943" t="s">
        <v>34</v>
      </c>
      <c r="U3943" t="s">
        <v>67</v>
      </c>
      <c r="V3943" t="s">
        <v>37</v>
      </c>
      <c r="W3943" t="s">
        <v>51</v>
      </c>
      <c r="X3943">
        <v>25.1</v>
      </c>
      <c r="Y3943">
        <v>1725</v>
      </c>
      <c r="Z3943">
        <v>0</v>
      </c>
      <c r="AA3943">
        <v>0</v>
      </c>
      <c r="AB3943">
        <v>1327.95</v>
      </c>
      <c r="AC3943">
        <v>3052.95</v>
      </c>
      <c r="AD3943" t="s">
        <v>41</v>
      </c>
      <c r="AE3943" t="s">
        <v>42</v>
      </c>
      <c r="AF3943" t="s">
        <v>42</v>
      </c>
      <c r="AG3943">
        <f t="shared" si="122"/>
        <v>0</v>
      </c>
      <c r="AH3943" t="str" cm="1">
        <f t="array" ref="AH3943">_xlfn.IFS(
X3943&lt;=20, "&lt;20",
AND(X3943&gt;=20, X3943&lt;50), "20-50",
AND(X3943&gt;=50, X3943&lt;100), "50-100",
X3943&gt;=100, "&gt;100"
)</f>
        <v>20-50</v>
      </c>
      <c r="AI3943">
        <f t="shared" si="123"/>
        <v>0</v>
      </c>
      <c r="AJ3943" t="str" cm="1">
        <f t="array" ref="AJ3943">_xlfn.IFS(
C3943&lt;=20, "&lt;20",
AND(C3943&gt;=20, C3943&lt;35), "20-35",
AND(C3943&gt;=35, C3943&lt;50), "35-50",
C3943&gt;=50, "50-100"
)</f>
        <v>20-35</v>
      </c>
      <c r="AK3943" t="str" cm="1">
        <f t="array" ref="AK3943">_xlfn.IFS(
G3943&lt;6, "&lt;6",
AND(G3943&gt;=6, G3943&lt;12), "6-12",
AND(G3943&gt;=12, G3943&lt;18), "12-18",  AND(G3943&gt;=18, G3943&lt;24), "18-24", G3943&gt;=24, "24-36")</f>
        <v>24-36</v>
      </c>
    </row>
    <row r="3944" spans="1:37" x14ac:dyDescent="0.3">
      <c r="A3944" t="s">
        <v>4044</v>
      </c>
      <c r="B3944" t="s">
        <v>44</v>
      </c>
      <c r="C3944">
        <v>56</v>
      </c>
      <c r="D3944" t="s">
        <v>34</v>
      </c>
      <c r="E3944" t="s">
        <v>90</v>
      </c>
      <c r="F3944">
        <v>1</v>
      </c>
      <c r="G3944">
        <v>14</v>
      </c>
      <c r="H3944" t="s">
        <v>36</v>
      </c>
      <c r="I3944" t="s">
        <v>37</v>
      </c>
      <c r="J3944" t="s">
        <v>37</v>
      </c>
      <c r="K3944" t="s">
        <v>37</v>
      </c>
      <c r="L3944" t="s">
        <v>50</v>
      </c>
      <c r="M3944" t="s">
        <v>37</v>
      </c>
      <c r="N3944" t="s">
        <v>37</v>
      </c>
      <c r="O3944" t="s">
        <v>37</v>
      </c>
      <c r="P3944" t="s">
        <v>37</v>
      </c>
      <c r="Q3944" t="s">
        <v>37</v>
      </c>
      <c r="R3944" t="s">
        <v>34</v>
      </c>
      <c r="S3944" t="s">
        <v>34</v>
      </c>
      <c r="T3944" t="s">
        <v>37</v>
      </c>
      <c r="U3944" t="s">
        <v>67</v>
      </c>
      <c r="V3944" t="s">
        <v>34</v>
      </c>
      <c r="W3944" t="s">
        <v>40</v>
      </c>
      <c r="X3944">
        <v>106.1</v>
      </c>
      <c r="Y3944">
        <v>7657.4</v>
      </c>
      <c r="Z3944">
        <v>0</v>
      </c>
      <c r="AA3944">
        <v>0</v>
      </c>
      <c r="AB3944">
        <v>461.52</v>
      </c>
      <c r="AC3944">
        <v>8118.92</v>
      </c>
      <c r="AD3944" t="s">
        <v>41</v>
      </c>
      <c r="AE3944" t="s">
        <v>42</v>
      </c>
      <c r="AF3944" t="s">
        <v>42</v>
      </c>
      <c r="AG3944">
        <f t="shared" si="122"/>
        <v>0</v>
      </c>
      <c r="AH3944" t="str" cm="1">
        <f t="array" ref="AH3944">_xlfn.IFS(
X3944&lt;=20, "&lt;20",
AND(X3944&gt;=20, X3944&lt;50), "20-50",
AND(X3944&gt;=50, X3944&lt;100), "50-100",
X3944&gt;=100, "&gt;100"
)</f>
        <v>&gt;100</v>
      </c>
      <c r="AI3944">
        <f t="shared" si="123"/>
        <v>0</v>
      </c>
      <c r="AJ3944" t="str" cm="1">
        <f t="array" ref="AJ3944">_xlfn.IFS(
C3944&lt;=20, "&lt;20",
AND(C3944&gt;=20, C3944&lt;35), "20-35",
AND(C3944&gt;=35, C3944&lt;50), "35-50",
C3944&gt;=50, "50-100"
)</f>
        <v>50-100</v>
      </c>
      <c r="AK3944" t="str" cm="1">
        <f t="array" ref="AK3944">_xlfn.IFS(
G3944&lt;6, "&lt;6",
AND(G3944&gt;=6, G3944&lt;12), "6-12",
AND(G3944&gt;=12, G3944&lt;18), "12-18",  AND(G3944&gt;=18, G3944&lt;24), "18-24", G3944&gt;=24, "24-36")</f>
        <v>12-18</v>
      </c>
    </row>
    <row r="3945" spans="1:37" x14ac:dyDescent="0.3">
      <c r="A3945" t="s">
        <v>4045</v>
      </c>
      <c r="B3945" t="s">
        <v>44</v>
      </c>
      <c r="C3945">
        <v>60</v>
      </c>
      <c r="D3945" t="s">
        <v>34</v>
      </c>
      <c r="E3945" t="s">
        <v>69</v>
      </c>
      <c r="F3945">
        <v>12</v>
      </c>
      <c r="G3945">
        <v>3</v>
      </c>
      <c r="H3945" t="s">
        <v>49</v>
      </c>
      <c r="I3945" t="s">
        <v>34</v>
      </c>
      <c r="J3945" t="s">
        <v>34</v>
      </c>
      <c r="K3945" t="s">
        <v>37</v>
      </c>
      <c r="L3945" t="s">
        <v>72</v>
      </c>
      <c r="M3945" t="s">
        <v>34</v>
      </c>
      <c r="N3945" t="s">
        <v>34</v>
      </c>
      <c r="O3945" t="s">
        <v>37</v>
      </c>
      <c r="P3945" t="s">
        <v>34</v>
      </c>
      <c r="Q3945" t="s">
        <v>34</v>
      </c>
      <c r="R3945" t="s">
        <v>37</v>
      </c>
      <c r="S3945" t="s">
        <v>37</v>
      </c>
      <c r="T3945" t="s">
        <v>37</v>
      </c>
      <c r="U3945" t="s">
        <v>46</v>
      </c>
      <c r="V3945" t="s">
        <v>34</v>
      </c>
      <c r="W3945" t="s">
        <v>51</v>
      </c>
      <c r="X3945">
        <v>39.5</v>
      </c>
      <c r="Y3945">
        <v>210.75</v>
      </c>
      <c r="Z3945">
        <v>39.270000000000003</v>
      </c>
      <c r="AA3945">
        <v>0</v>
      </c>
      <c r="AB3945">
        <v>0</v>
      </c>
      <c r="AC3945">
        <v>171.48</v>
      </c>
      <c r="AD3945" t="s">
        <v>52</v>
      </c>
      <c r="AE3945" t="s">
        <v>53</v>
      </c>
      <c r="AF3945" t="s">
        <v>155</v>
      </c>
      <c r="AG3945">
        <f t="shared" si="122"/>
        <v>1</v>
      </c>
      <c r="AH3945" t="str" cm="1">
        <f t="array" ref="AH3945">_xlfn.IFS(
X3945&lt;=20, "&lt;20",
AND(X3945&gt;=20, X3945&lt;50), "20-50",
AND(X3945&gt;=50, X3945&lt;100), "50-100",
X3945&gt;=100, "&gt;100"
)</f>
        <v>20-50</v>
      </c>
      <c r="AI3945">
        <f t="shared" si="123"/>
        <v>0</v>
      </c>
      <c r="AJ3945" t="str" cm="1">
        <f t="array" ref="AJ3945">_xlfn.IFS(
C3945&lt;=20, "&lt;20",
AND(C3945&gt;=20, C3945&lt;35), "20-35",
AND(C3945&gt;=35, C3945&lt;50), "35-50",
C3945&gt;=50, "50-100"
)</f>
        <v>50-100</v>
      </c>
      <c r="AK3945" t="str" cm="1">
        <f t="array" ref="AK3945">_xlfn.IFS(
G3945&lt;6, "&lt;6",
AND(G3945&gt;=6, G3945&lt;12), "6-12",
AND(G3945&gt;=12, G3945&lt;18), "12-18",  AND(G3945&gt;=18, G3945&lt;24), "18-24", G3945&gt;=24, "24-36")</f>
        <v>&lt;6</v>
      </c>
    </row>
    <row r="3946" spans="1:37" x14ac:dyDescent="0.3">
      <c r="A3946" t="s">
        <v>4046</v>
      </c>
      <c r="B3946" t="s">
        <v>44</v>
      </c>
      <c r="C3946">
        <v>71</v>
      </c>
      <c r="D3946" t="s">
        <v>34</v>
      </c>
      <c r="E3946" t="s">
        <v>90</v>
      </c>
      <c r="F3946">
        <v>4</v>
      </c>
      <c r="G3946">
        <v>8</v>
      </c>
      <c r="H3946" t="s">
        <v>66</v>
      </c>
      <c r="I3946" t="s">
        <v>37</v>
      </c>
      <c r="J3946" t="s">
        <v>37</v>
      </c>
      <c r="K3946" t="s">
        <v>37</v>
      </c>
      <c r="L3946" t="s">
        <v>50</v>
      </c>
      <c r="M3946" t="s">
        <v>34</v>
      </c>
      <c r="N3946" t="s">
        <v>34</v>
      </c>
      <c r="O3946" t="s">
        <v>34</v>
      </c>
      <c r="P3946" t="s">
        <v>34</v>
      </c>
      <c r="Q3946" t="s">
        <v>34</v>
      </c>
      <c r="R3946" t="s">
        <v>34</v>
      </c>
      <c r="S3946" t="s">
        <v>34</v>
      </c>
      <c r="T3946" t="s">
        <v>37</v>
      </c>
      <c r="U3946" t="s">
        <v>67</v>
      </c>
      <c r="V3946" t="s">
        <v>37</v>
      </c>
      <c r="W3946" t="s">
        <v>40</v>
      </c>
      <c r="X3946">
        <v>75.650000000000006</v>
      </c>
      <c r="Y3946">
        <v>5411.4</v>
      </c>
      <c r="Z3946">
        <v>25.67</v>
      </c>
      <c r="AA3946">
        <v>0</v>
      </c>
      <c r="AB3946">
        <v>1180.9000000000001</v>
      </c>
      <c r="AC3946">
        <v>6566.63</v>
      </c>
      <c r="AD3946" t="s">
        <v>41</v>
      </c>
      <c r="AE3946" t="s">
        <v>42</v>
      </c>
      <c r="AF3946" t="s">
        <v>42</v>
      </c>
      <c r="AG3946">
        <f t="shared" si="122"/>
        <v>0</v>
      </c>
      <c r="AH3946" t="str" cm="1">
        <f t="array" ref="AH3946">_xlfn.IFS(
X3946&lt;=20, "&lt;20",
AND(X3946&gt;=20, X3946&lt;50), "20-50",
AND(X3946&gt;=50, X3946&lt;100), "50-100",
X3946&gt;=100, "&gt;100"
)</f>
        <v>50-100</v>
      </c>
      <c r="AI3946">
        <f t="shared" si="123"/>
        <v>0</v>
      </c>
      <c r="AJ3946" t="str" cm="1">
        <f t="array" ref="AJ3946">_xlfn.IFS(
C3946&lt;=20, "&lt;20",
AND(C3946&gt;=20, C3946&lt;35), "20-35",
AND(C3946&gt;=35, C3946&lt;50), "35-50",
C3946&gt;=50, "50-100"
)</f>
        <v>50-100</v>
      </c>
      <c r="AK3946" t="str" cm="1">
        <f t="array" ref="AK3946">_xlfn.IFS(
G3946&lt;6, "&lt;6",
AND(G3946&gt;=6, G3946&lt;12), "6-12",
AND(G3946&gt;=12, G3946&lt;18), "12-18",  AND(G3946&gt;=18, G3946&lt;24), "18-24", G3946&gt;=24, "24-36")</f>
        <v>6-12</v>
      </c>
    </row>
    <row r="3947" spans="1:37" x14ac:dyDescent="0.3">
      <c r="A3947" t="s">
        <v>4047</v>
      </c>
      <c r="B3947" t="s">
        <v>44</v>
      </c>
      <c r="C3947">
        <v>75</v>
      </c>
      <c r="D3947" t="s">
        <v>34</v>
      </c>
      <c r="E3947" t="s">
        <v>164</v>
      </c>
      <c r="F3947">
        <v>15</v>
      </c>
      <c r="G3947">
        <v>16</v>
      </c>
      <c r="H3947" t="s">
        <v>36</v>
      </c>
      <c r="I3947" t="s">
        <v>37</v>
      </c>
      <c r="J3947" t="s">
        <v>37</v>
      </c>
      <c r="K3947" t="s">
        <v>37</v>
      </c>
      <c r="L3947" t="s">
        <v>50</v>
      </c>
      <c r="M3947" t="s">
        <v>34</v>
      </c>
      <c r="N3947" t="s">
        <v>34</v>
      </c>
      <c r="O3947" t="s">
        <v>34</v>
      </c>
      <c r="P3947" t="s">
        <v>37</v>
      </c>
      <c r="Q3947" t="s">
        <v>37</v>
      </c>
      <c r="R3947" t="s">
        <v>37</v>
      </c>
      <c r="S3947" t="s">
        <v>37</v>
      </c>
      <c r="T3947" t="s">
        <v>37</v>
      </c>
      <c r="U3947" t="s">
        <v>39</v>
      </c>
      <c r="V3947" t="s">
        <v>37</v>
      </c>
      <c r="W3947" t="s">
        <v>51</v>
      </c>
      <c r="X3947">
        <v>100.65</v>
      </c>
      <c r="Y3947">
        <v>5189.75</v>
      </c>
      <c r="Z3947">
        <v>0</v>
      </c>
      <c r="AA3947">
        <v>0</v>
      </c>
      <c r="AB3947">
        <v>1829</v>
      </c>
      <c r="AC3947">
        <v>7018.75</v>
      </c>
      <c r="AD3947" t="s">
        <v>41</v>
      </c>
      <c r="AE3947" t="s">
        <v>42</v>
      </c>
      <c r="AF3947" t="s">
        <v>42</v>
      </c>
      <c r="AG3947">
        <f t="shared" si="122"/>
        <v>0</v>
      </c>
      <c r="AH3947" t="str" cm="1">
        <f t="array" ref="AH3947">_xlfn.IFS(
X3947&lt;=20, "&lt;20",
AND(X3947&gt;=20, X3947&lt;50), "20-50",
AND(X3947&gt;=50, X3947&lt;100), "50-100",
X3947&gt;=100, "&gt;100"
)</f>
        <v>&gt;100</v>
      </c>
      <c r="AI3947">
        <f t="shared" si="123"/>
        <v>0</v>
      </c>
      <c r="AJ3947" t="str" cm="1">
        <f t="array" ref="AJ3947">_xlfn.IFS(
C3947&lt;=20, "&lt;20",
AND(C3947&gt;=20, C3947&lt;35), "20-35",
AND(C3947&gt;=35, C3947&lt;50), "35-50",
C3947&gt;=50, "50-100"
)</f>
        <v>50-100</v>
      </c>
      <c r="AK3947" t="str" cm="1">
        <f t="array" ref="AK3947">_xlfn.IFS(
G3947&lt;6, "&lt;6",
AND(G3947&gt;=6, G3947&lt;12), "6-12",
AND(G3947&gt;=12, G3947&lt;18), "12-18",  AND(G3947&gt;=18, G3947&lt;24), "18-24", G3947&gt;=24, "24-36")</f>
        <v>12-18</v>
      </c>
    </row>
    <row r="3948" spans="1:37" x14ac:dyDescent="0.3">
      <c r="A3948" t="s">
        <v>4048</v>
      </c>
      <c r="B3948" t="s">
        <v>44</v>
      </c>
      <c r="C3948">
        <v>31</v>
      </c>
      <c r="D3948" t="s">
        <v>37</v>
      </c>
      <c r="E3948" t="s">
        <v>335</v>
      </c>
      <c r="F3948">
        <v>4</v>
      </c>
      <c r="G3948">
        <v>16</v>
      </c>
      <c r="H3948" t="s">
        <v>49</v>
      </c>
      <c r="I3948" t="s">
        <v>34</v>
      </c>
      <c r="J3948" t="s">
        <v>34</v>
      </c>
      <c r="K3948" t="s">
        <v>37</v>
      </c>
      <c r="L3948" t="s">
        <v>72</v>
      </c>
      <c r="M3948" t="s">
        <v>34</v>
      </c>
      <c r="N3948" t="s">
        <v>37</v>
      </c>
      <c r="O3948" t="s">
        <v>37</v>
      </c>
      <c r="P3948" t="s">
        <v>37</v>
      </c>
      <c r="Q3948" t="s">
        <v>34</v>
      </c>
      <c r="R3948" t="s">
        <v>34</v>
      </c>
      <c r="S3948" t="s">
        <v>34</v>
      </c>
      <c r="T3948" t="s">
        <v>37</v>
      </c>
      <c r="U3948" t="s">
        <v>46</v>
      </c>
      <c r="V3948" t="s">
        <v>37</v>
      </c>
      <c r="W3948" t="s">
        <v>40</v>
      </c>
      <c r="X3948">
        <v>40.4</v>
      </c>
      <c r="Y3948">
        <v>77.150000000000006</v>
      </c>
      <c r="Z3948">
        <v>0</v>
      </c>
      <c r="AA3948">
        <v>0</v>
      </c>
      <c r="AB3948">
        <v>0</v>
      </c>
      <c r="AC3948">
        <v>77.150000000000006</v>
      </c>
      <c r="AD3948" t="s">
        <v>52</v>
      </c>
      <c r="AE3948" t="s">
        <v>94</v>
      </c>
      <c r="AF3948" t="s">
        <v>95</v>
      </c>
      <c r="AG3948">
        <f t="shared" si="122"/>
        <v>1</v>
      </c>
      <c r="AH3948" t="str" cm="1">
        <f t="array" ref="AH3948">_xlfn.IFS(
X3948&lt;=20, "&lt;20",
AND(X3948&gt;=20, X3948&lt;50), "20-50",
AND(X3948&gt;=50, X3948&lt;100), "50-100",
X3948&gt;=100, "&gt;100"
)</f>
        <v>20-50</v>
      </c>
      <c r="AI3948">
        <f t="shared" si="123"/>
        <v>0</v>
      </c>
      <c r="AJ3948" t="str" cm="1">
        <f t="array" ref="AJ3948">_xlfn.IFS(
C3948&lt;=20, "&lt;20",
AND(C3948&gt;=20, C3948&lt;35), "20-35",
AND(C3948&gt;=35, C3948&lt;50), "35-50",
C3948&gt;=50, "50-100"
)</f>
        <v>20-35</v>
      </c>
      <c r="AK3948" t="str" cm="1">
        <f t="array" ref="AK3948">_xlfn.IFS(
G3948&lt;6, "&lt;6",
AND(G3948&gt;=6, G3948&lt;12), "6-12",
AND(G3948&gt;=12, G3948&lt;18), "12-18",  AND(G3948&gt;=18, G3948&lt;24), "18-24", G3948&gt;=24, "24-36")</f>
        <v>12-18</v>
      </c>
    </row>
    <row r="3949" spans="1:37" x14ac:dyDescent="0.3">
      <c r="A3949" t="s">
        <v>4049</v>
      </c>
      <c r="B3949" t="s">
        <v>33</v>
      </c>
      <c r="C3949">
        <v>28</v>
      </c>
      <c r="D3949" t="s">
        <v>34</v>
      </c>
      <c r="E3949" t="s">
        <v>45</v>
      </c>
      <c r="F3949">
        <v>9</v>
      </c>
      <c r="G3949">
        <v>19</v>
      </c>
      <c r="H3949" t="s">
        <v>66</v>
      </c>
      <c r="I3949" t="s">
        <v>37</v>
      </c>
      <c r="J3949" t="s">
        <v>34</v>
      </c>
      <c r="K3949" t="s">
        <v>37</v>
      </c>
      <c r="L3949" t="s">
        <v>38</v>
      </c>
      <c r="M3949" t="s">
        <v>34</v>
      </c>
      <c r="N3949" t="s">
        <v>37</v>
      </c>
      <c r="O3949" t="s">
        <v>34</v>
      </c>
      <c r="P3949" t="s">
        <v>37</v>
      </c>
      <c r="Q3949" t="s">
        <v>37</v>
      </c>
      <c r="R3949" t="s">
        <v>37</v>
      </c>
      <c r="S3949" t="s">
        <v>37</v>
      </c>
      <c r="T3949" t="s">
        <v>37</v>
      </c>
      <c r="U3949" t="s">
        <v>67</v>
      </c>
      <c r="V3949" t="s">
        <v>37</v>
      </c>
      <c r="W3949" t="s">
        <v>40</v>
      </c>
      <c r="X3949">
        <v>73.349999999999994</v>
      </c>
      <c r="Y3949">
        <v>5154.5</v>
      </c>
      <c r="Z3949">
        <v>0</v>
      </c>
      <c r="AA3949">
        <v>0</v>
      </c>
      <c r="AB3949">
        <v>1153.04</v>
      </c>
      <c r="AC3949">
        <v>6307.54</v>
      </c>
      <c r="AD3949" t="s">
        <v>41</v>
      </c>
      <c r="AE3949" t="s">
        <v>42</v>
      </c>
      <c r="AF3949" t="s">
        <v>42</v>
      </c>
      <c r="AG3949">
        <f t="shared" si="122"/>
        <v>0</v>
      </c>
      <c r="AH3949" t="str" cm="1">
        <f t="array" ref="AH3949">_xlfn.IFS(
X3949&lt;=20, "&lt;20",
AND(X3949&gt;=20, X3949&lt;50), "20-50",
AND(X3949&gt;=50, X3949&lt;100), "50-100",
X3949&gt;=100, "&gt;100"
)</f>
        <v>50-100</v>
      </c>
      <c r="AI3949">
        <f t="shared" si="123"/>
        <v>0</v>
      </c>
      <c r="AJ3949" t="str" cm="1">
        <f t="array" ref="AJ3949">_xlfn.IFS(
C3949&lt;=20, "&lt;20",
AND(C3949&gt;=20, C3949&lt;35), "20-35",
AND(C3949&gt;=35, C3949&lt;50), "35-50",
C3949&gt;=50, "50-100"
)</f>
        <v>20-35</v>
      </c>
      <c r="AK3949" t="str" cm="1">
        <f t="array" ref="AK3949">_xlfn.IFS(
G3949&lt;6, "&lt;6",
AND(G3949&gt;=6, G3949&lt;12), "6-12",
AND(G3949&gt;=12, G3949&lt;18), "12-18",  AND(G3949&gt;=18, G3949&lt;24), "18-24", G3949&gt;=24, "24-36")</f>
        <v>18-24</v>
      </c>
    </row>
    <row r="3950" spans="1:37" x14ac:dyDescent="0.3">
      <c r="A3950" t="s">
        <v>4050</v>
      </c>
      <c r="B3950" t="s">
        <v>44</v>
      </c>
      <c r="C3950">
        <v>18</v>
      </c>
      <c r="D3950" t="s">
        <v>34</v>
      </c>
      <c r="E3950" t="s">
        <v>56</v>
      </c>
      <c r="F3950">
        <v>5</v>
      </c>
      <c r="G3950">
        <v>9</v>
      </c>
      <c r="H3950" t="s">
        <v>66</v>
      </c>
      <c r="I3950" t="s">
        <v>37</v>
      </c>
      <c r="J3950" t="s">
        <v>37</v>
      </c>
      <c r="K3950" t="s">
        <v>37</v>
      </c>
      <c r="L3950" t="s">
        <v>50</v>
      </c>
      <c r="M3950" t="s">
        <v>37</v>
      </c>
      <c r="N3950" t="s">
        <v>34</v>
      </c>
      <c r="O3950" t="s">
        <v>37</v>
      </c>
      <c r="P3950" t="s">
        <v>34</v>
      </c>
      <c r="Q3950" t="s">
        <v>37</v>
      </c>
      <c r="R3950" t="s">
        <v>37</v>
      </c>
      <c r="S3950" t="s">
        <v>37</v>
      </c>
      <c r="T3950" t="s">
        <v>37</v>
      </c>
      <c r="U3950" t="s">
        <v>39</v>
      </c>
      <c r="V3950" t="s">
        <v>37</v>
      </c>
      <c r="W3950" t="s">
        <v>40</v>
      </c>
      <c r="X3950">
        <v>104.1</v>
      </c>
      <c r="Y3950">
        <v>7412.25</v>
      </c>
      <c r="Z3950">
        <v>0</v>
      </c>
      <c r="AA3950">
        <v>0</v>
      </c>
      <c r="AB3950">
        <v>311.69</v>
      </c>
      <c r="AC3950">
        <v>7723.94</v>
      </c>
      <c r="AD3950" t="s">
        <v>41</v>
      </c>
      <c r="AE3950" t="s">
        <v>42</v>
      </c>
      <c r="AF3950" t="s">
        <v>42</v>
      </c>
      <c r="AG3950">
        <f t="shared" si="122"/>
        <v>0</v>
      </c>
      <c r="AH3950" t="str" cm="1">
        <f t="array" ref="AH3950">_xlfn.IFS(
X3950&lt;=20, "&lt;20",
AND(X3950&gt;=20, X3950&lt;50), "20-50",
AND(X3950&gt;=50, X3950&lt;100), "50-100",
X3950&gt;=100, "&gt;100"
)</f>
        <v>&gt;100</v>
      </c>
      <c r="AI3950">
        <f t="shared" si="123"/>
        <v>0</v>
      </c>
      <c r="AJ3950" t="str" cm="1">
        <f t="array" ref="AJ3950">_xlfn.IFS(
C3950&lt;=20, "&lt;20",
AND(C3950&gt;=20, C3950&lt;35), "20-35",
AND(C3950&gt;=35, C3950&lt;50), "35-50",
C3950&gt;=50, "50-100"
)</f>
        <v>&lt;20</v>
      </c>
      <c r="AK3950" t="str" cm="1">
        <f t="array" ref="AK3950">_xlfn.IFS(
G3950&lt;6, "&lt;6",
AND(G3950&gt;=6, G3950&lt;12), "6-12",
AND(G3950&gt;=12, G3950&lt;18), "12-18",  AND(G3950&gt;=18, G3950&lt;24), "18-24", G3950&gt;=24, "24-36")</f>
        <v>6-12</v>
      </c>
    </row>
    <row r="3951" spans="1:37" x14ac:dyDescent="0.3">
      <c r="A3951" t="s">
        <v>4051</v>
      </c>
      <c r="B3951" t="s">
        <v>44</v>
      </c>
      <c r="C3951">
        <v>26</v>
      </c>
      <c r="D3951" t="s">
        <v>34</v>
      </c>
      <c r="E3951" t="s">
        <v>56</v>
      </c>
      <c r="F3951">
        <v>3</v>
      </c>
      <c r="G3951">
        <v>27</v>
      </c>
      <c r="H3951" t="s">
        <v>66</v>
      </c>
      <c r="I3951" t="s">
        <v>37</v>
      </c>
      <c r="J3951" t="s">
        <v>34</v>
      </c>
      <c r="K3951" t="s">
        <v>37</v>
      </c>
      <c r="L3951" t="s">
        <v>38</v>
      </c>
      <c r="M3951" t="s">
        <v>37</v>
      </c>
      <c r="N3951" t="s">
        <v>37</v>
      </c>
      <c r="O3951" t="s">
        <v>37</v>
      </c>
      <c r="P3951" t="s">
        <v>37</v>
      </c>
      <c r="Q3951" t="s">
        <v>37</v>
      </c>
      <c r="R3951" t="s">
        <v>37</v>
      </c>
      <c r="S3951" t="s">
        <v>37</v>
      </c>
      <c r="T3951" t="s">
        <v>34</v>
      </c>
      <c r="U3951" t="s">
        <v>67</v>
      </c>
      <c r="V3951" t="s">
        <v>37</v>
      </c>
      <c r="W3951" t="s">
        <v>40</v>
      </c>
      <c r="X3951">
        <v>82.45</v>
      </c>
      <c r="Y3951">
        <v>5646.6</v>
      </c>
      <c r="Z3951">
        <v>0</v>
      </c>
      <c r="AA3951">
        <v>90</v>
      </c>
      <c r="AB3951">
        <v>1010.48</v>
      </c>
      <c r="AC3951">
        <v>6747.08</v>
      </c>
      <c r="AD3951" t="s">
        <v>41</v>
      </c>
      <c r="AE3951" t="s">
        <v>42</v>
      </c>
      <c r="AF3951" t="s">
        <v>42</v>
      </c>
      <c r="AG3951">
        <f t="shared" si="122"/>
        <v>0</v>
      </c>
      <c r="AH3951" t="str" cm="1">
        <f t="array" ref="AH3951">_xlfn.IFS(
X3951&lt;=20, "&lt;20",
AND(X3951&gt;=20, X3951&lt;50), "20-50",
AND(X3951&gt;=50, X3951&lt;100), "50-100",
X3951&gt;=100, "&gt;100"
)</f>
        <v>50-100</v>
      </c>
      <c r="AI3951">
        <f t="shared" si="123"/>
        <v>0</v>
      </c>
      <c r="AJ3951" t="str" cm="1">
        <f t="array" ref="AJ3951">_xlfn.IFS(
C3951&lt;=20, "&lt;20",
AND(C3951&gt;=20, C3951&lt;35), "20-35",
AND(C3951&gt;=35, C3951&lt;50), "35-50",
C3951&gt;=50, "50-100"
)</f>
        <v>20-35</v>
      </c>
      <c r="AK3951" t="str" cm="1">
        <f t="array" ref="AK3951">_xlfn.IFS(
G3951&lt;6, "&lt;6",
AND(G3951&gt;=6, G3951&lt;12), "6-12",
AND(G3951&gt;=12, G3951&lt;18), "12-18",  AND(G3951&gt;=18, G3951&lt;24), "18-24", G3951&gt;=24, "24-36")</f>
        <v>24-36</v>
      </c>
    </row>
    <row r="3952" spans="1:37" x14ac:dyDescent="0.3">
      <c r="A3952" t="s">
        <v>4052</v>
      </c>
      <c r="B3952" t="s">
        <v>33</v>
      </c>
      <c r="C3952">
        <v>57</v>
      </c>
      <c r="D3952" t="s">
        <v>37</v>
      </c>
      <c r="E3952" t="s">
        <v>74</v>
      </c>
      <c r="F3952">
        <v>1</v>
      </c>
      <c r="G3952">
        <v>4</v>
      </c>
      <c r="H3952" t="s">
        <v>36</v>
      </c>
      <c r="I3952" t="s">
        <v>37</v>
      </c>
      <c r="J3952" t="s">
        <v>37</v>
      </c>
      <c r="K3952" t="s">
        <v>37</v>
      </c>
      <c r="L3952" t="s">
        <v>50</v>
      </c>
      <c r="M3952" t="s">
        <v>37</v>
      </c>
      <c r="N3952" t="s">
        <v>34</v>
      </c>
      <c r="O3952" t="s">
        <v>37</v>
      </c>
      <c r="P3952" t="s">
        <v>37</v>
      </c>
      <c r="Q3952" t="s">
        <v>34</v>
      </c>
      <c r="R3952" t="s">
        <v>34</v>
      </c>
      <c r="S3952" t="s">
        <v>34</v>
      </c>
      <c r="T3952" t="s">
        <v>37</v>
      </c>
      <c r="U3952" t="s">
        <v>39</v>
      </c>
      <c r="V3952" t="s">
        <v>37</v>
      </c>
      <c r="W3952" t="s">
        <v>40</v>
      </c>
      <c r="X3952">
        <v>-2</v>
      </c>
      <c r="Y3952">
        <v>4013.8</v>
      </c>
      <c r="Z3952">
        <v>25.49</v>
      </c>
      <c r="AA3952">
        <v>0</v>
      </c>
      <c r="AB3952">
        <v>1815.46</v>
      </c>
      <c r="AC3952">
        <v>5803.77</v>
      </c>
      <c r="AD3952" t="s">
        <v>41</v>
      </c>
      <c r="AE3952" t="s">
        <v>42</v>
      </c>
      <c r="AF3952" t="s">
        <v>42</v>
      </c>
      <c r="AG3952">
        <f t="shared" si="122"/>
        <v>0</v>
      </c>
      <c r="AH3952" t="str" cm="1">
        <f t="array" ref="AH3952">_xlfn.IFS(
X3952&lt;=20, "&lt;20",
AND(X3952&gt;=20, X3952&lt;50), "20-50",
AND(X3952&gt;=50, X3952&lt;100), "50-100",
X3952&gt;=100, "&gt;100"
)</f>
        <v>&lt;20</v>
      </c>
      <c r="AI3952">
        <f t="shared" si="123"/>
        <v>0</v>
      </c>
      <c r="AJ3952" t="str" cm="1">
        <f t="array" ref="AJ3952">_xlfn.IFS(
C3952&lt;=20, "&lt;20",
AND(C3952&gt;=20, C3952&lt;35), "20-35",
AND(C3952&gt;=35, C3952&lt;50), "35-50",
C3952&gt;=50, "50-100"
)</f>
        <v>50-100</v>
      </c>
      <c r="AK3952" t="str" cm="1">
        <f t="array" ref="AK3952">_xlfn.IFS(
G3952&lt;6, "&lt;6",
AND(G3952&gt;=6, G3952&lt;12), "6-12",
AND(G3952&gt;=12, G3952&lt;18), "12-18",  AND(G3952&gt;=18, G3952&lt;24), "18-24", G3952&gt;=24, "24-36")</f>
        <v>&lt;6</v>
      </c>
    </row>
    <row r="3953" spans="1:37" x14ac:dyDescent="0.3">
      <c r="A3953" t="s">
        <v>4053</v>
      </c>
      <c r="B3953" t="s">
        <v>44</v>
      </c>
      <c r="C3953">
        <v>36</v>
      </c>
      <c r="D3953" t="s">
        <v>34</v>
      </c>
      <c r="E3953" t="s">
        <v>45</v>
      </c>
      <c r="F3953">
        <v>4</v>
      </c>
      <c r="G3953">
        <v>22</v>
      </c>
      <c r="H3953" t="s">
        <v>66</v>
      </c>
      <c r="I3953" t="s">
        <v>37</v>
      </c>
      <c r="J3953" t="s">
        <v>37</v>
      </c>
      <c r="K3953" t="s">
        <v>37</v>
      </c>
      <c r="L3953" t="s">
        <v>50</v>
      </c>
      <c r="M3953" t="s">
        <v>37</v>
      </c>
      <c r="N3953" t="s">
        <v>37</v>
      </c>
      <c r="O3953" t="s">
        <v>34</v>
      </c>
      <c r="P3953" t="s">
        <v>37</v>
      </c>
      <c r="Q3953" t="s">
        <v>34</v>
      </c>
      <c r="R3953" t="s">
        <v>34</v>
      </c>
      <c r="S3953" t="s">
        <v>34</v>
      </c>
      <c r="T3953" t="s">
        <v>37</v>
      </c>
      <c r="U3953" t="s">
        <v>67</v>
      </c>
      <c r="V3953" t="s">
        <v>37</v>
      </c>
      <c r="W3953" t="s">
        <v>51</v>
      </c>
      <c r="X3953">
        <v>90.35</v>
      </c>
      <c r="Y3953">
        <v>6563.4</v>
      </c>
      <c r="Z3953">
        <v>0</v>
      </c>
      <c r="AA3953">
        <v>0</v>
      </c>
      <c r="AB3953">
        <v>691.2</v>
      </c>
      <c r="AC3953">
        <v>7254.6</v>
      </c>
      <c r="AD3953" t="s">
        <v>41</v>
      </c>
      <c r="AE3953" t="s">
        <v>42</v>
      </c>
      <c r="AF3953" t="s">
        <v>42</v>
      </c>
      <c r="AG3953">
        <f t="shared" si="122"/>
        <v>0</v>
      </c>
      <c r="AH3953" t="str" cm="1">
        <f t="array" ref="AH3953">_xlfn.IFS(
X3953&lt;=20, "&lt;20",
AND(X3953&gt;=20, X3953&lt;50), "20-50",
AND(X3953&gt;=50, X3953&lt;100), "50-100",
X3953&gt;=100, "&gt;100"
)</f>
        <v>50-100</v>
      </c>
      <c r="AI3953">
        <f t="shared" si="123"/>
        <v>0</v>
      </c>
      <c r="AJ3953" t="str" cm="1">
        <f t="array" ref="AJ3953">_xlfn.IFS(
C3953&lt;=20, "&lt;20",
AND(C3953&gt;=20, C3953&lt;35), "20-35",
AND(C3953&gt;=35, C3953&lt;50), "35-50",
C3953&gt;=50, "50-100"
)</f>
        <v>35-50</v>
      </c>
      <c r="AK3953" t="str" cm="1">
        <f t="array" ref="AK3953">_xlfn.IFS(
G3953&lt;6, "&lt;6",
AND(G3953&gt;=6, G3953&lt;12), "6-12",
AND(G3953&gt;=12, G3953&lt;18), "12-18",  AND(G3953&gt;=18, G3953&lt;24), "18-24", G3953&gt;=24, "24-36")</f>
        <v>18-24</v>
      </c>
    </row>
    <row r="3954" spans="1:37" x14ac:dyDescent="0.3">
      <c r="A3954" t="s">
        <v>4054</v>
      </c>
      <c r="B3954" t="s">
        <v>33</v>
      </c>
      <c r="C3954">
        <v>59</v>
      </c>
      <c r="D3954" t="s">
        <v>34</v>
      </c>
      <c r="E3954" t="s">
        <v>82</v>
      </c>
      <c r="F3954">
        <v>12</v>
      </c>
      <c r="G3954">
        <v>12</v>
      </c>
      <c r="H3954" t="s">
        <v>36</v>
      </c>
      <c r="I3954" t="s">
        <v>37</v>
      </c>
      <c r="J3954" t="s">
        <v>34</v>
      </c>
      <c r="K3954" t="s">
        <v>37</v>
      </c>
      <c r="L3954" t="s">
        <v>50</v>
      </c>
      <c r="M3954" t="s">
        <v>34</v>
      </c>
      <c r="N3954" t="s">
        <v>37</v>
      </c>
      <c r="O3954" t="s">
        <v>34</v>
      </c>
      <c r="P3954" t="s">
        <v>34</v>
      </c>
      <c r="Q3954" t="s">
        <v>34</v>
      </c>
      <c r="R3954" t="s">
        <v>37</v>
      </c>
      <c r="S3954" t="s">
        <v>37</v>
      </c>
      <c r="T3954" t="s">
        <v>37</v>
      </c>
      <c r="U3954" t="s">
        <v>46</v>
      </c>
      <c r="V3954" t="s">
        <v>37</v>
      </c>
      <c r="W3954" t="s">
        <v>51</v>
      </c>
      <c r="X3954">
        <v>83.6</v>
      </c>
      <c r="Y3954">
        <v>404.2</v>
      </c>
      <c r="Z3954">
        <v>24.44</v>
      </c>
      <c r="AA3954">
        <v>0</v>
      </c>
      <c r="AB3954">
        <v>35</v>
      </c>
      <c r="AC3954">
        <v>414.76</v>
      </c>
      <c r="AD3954" t="s">
        <v>52</v>
      </c>
      <c r="AE3954" t="s">
        <v>53</v>
      </c>
      <c r="AF3954" t="s">
        <v>155</v>
      </c>
      <c r="AG3954">
        <f t="shared" si="122"/>
        <v>1</v>
      </c>
      <c r="AH3954" t="str" cm="1">
        <f t="array" ref="AH3954">_xlfn.IFS(
X3954&lt;=20, "&lt;20",
AND(X3954&gt;=20, X3954&lt;50), "20-50",
AND(X3954&gt;=50, X3954&lt;100), "50-100",
X3954&gt;=100, "&gt;100"
)</f>
        <v>50-100</v>
      </c>
      <c r="AI3954">
        <f t="shared" si="123"/>
        <v>0</v>
      </c>
      <c r="AJ3954" t="str" cm="1">
        <f t="array" ref="AJ3954">_xlfn.IFS(
C3954&lt;=20, "&lt;20",
AND(C3954&gt;=20, C3954&lt;35), "20-35",
AND(C3954&gt;=35, C3954&lt;50), "35-50",
C3954&gt;=50, "50-100"
)</f>
        <v>50-100</v>
      </c>
      <c r="AK3954" t="str" cm="1">
        <f t="array" ref="AK3954">_xlfn.IFS(
G3954&lt;6, "&lt;6",
AND(G3954&gt;=6, G3954&lt;12), "6-12",
AND(G3954&gt;=12, G3954&lt;18), "12-18",  AND(G3954&gt;=18, G3954&lt;24), "18-24", G3954&gt;=24, "24-36")</f>
        <v>12-18</v>
      </c>
    </row>
    <row r="3955" spans="1:37" x14ac:dyDescent="0.3">
      <c r="A3955" t="s">
        <v>4055</v>
      </c>
      <c r="B3955" t="s">
        <v>44</v>
      </c>
      <c r="C3955">
        <v>43</v>
      </c>
      <c r="D3955" t="s">
        <v>37</v>
      </c>
      <c r="E3955" t="s">
        <v>124</v>
      </c>
      <c r="F3955">
        <v>0</v>
      </c>
      <c r="G3955">
        <v>16</v>
      </c>
      <c r="H3955" t="s">
        <v>36</v>
      </c>
      <c r="I3955" t="s">
        <v>37</v>
      </c>
      <c r="J3955" t="s">
        <v>37</v>
      </c>
      <c r="K3955" t="s">
        <v>37</v>
      </c>
      <c r="L3955" t="s">
        <v>50</v>
      </c>
      <c r="M3955" t="s">
        <v>34</v>
      </c>
      <c r="N3955" t="s">
        <v>34</v>
      </c>
      <c r="O3955" t="s">
        <v>37</v>
      </c>
      <c r="P3955" t="s">
        <v>37</v>
      </c>
      <c r="Q3955" t="s">
        <v>34</v>
      </c>
      <c r="R3955" t="s">
        <v>34</v>
      </c>
      <c r="S3955" t="s">
        <v>34</v>
      </c>
      <c r="T3955" t="s">
        <v>37</v>
      </c>
      <c r="U3955" t="s">
        <v>39</v>
      </c>
      <c r="V3955" t="s">
        <v>34</v>
      </c>
      <c r="W3955" t="s">
        <v>51</v>
      </c>
      <c r="X3955">
        <v>86.75</v>
      </c>
      <c r="Y3955">
        <v>1410.25</v>
      </c>
      <c r="Z3955">
        <v>0</v>
      </c>
      <c r="AA3955">
        <v>0</v>
      </c>
      <c r="AB3955">
        <v>845.07</v>
      </c>
      <c r="AC3955">
        <v>2255.3200000000002</v>
      </c>
      <c r="AD3955" t="s">
        <v>41</v>
      </c>
      <c r="AE3955" t="s">
        <v>42</v>
      </c>
      <c r="AF3955" t="s">
        <v>42</v>
      </c>
      <c r="AG3955">
        <f t="shared" si="122"/>
        <v>0</v>
      </c>
      <c r="AH3955" t="str" cm="1">
        <f t="array" ref="AH3955">_xlfn.IFS(
X3955&lt;=20, "&lt;20",
AND(X3955&gt;=20, X3955&lt;50), "20-50",
AND(X3955&gt;=50, X3955&lt;100), "50-100",
X3955&gt;=100, "&gt;100"
)</f>
        <v>50-100</v>
      </c>
      <c r="AI3955">
        <f t="shared" si="123"/>
        <v>0</v>
      </c>
      <c r="AJ3955" t="str" cm="1">
        <f t="array" ref="AJ3955">_xlfn.IFS(
C3955&lt;=20, "&lt;20",
AND(C3955&gt;=20, C3955&lt;35), "20-35",
AND(C3955&gt;=35, C3955&lt;50), "35-50",
C3955&gt;=50, "50-100"
)</f>
        <v>35-50</v>
      </c>
      <c r="AK3955" t="str" cm="1">
        <f t="array" ref="AK3955">_xlfn.IFS(
G3955&lt;6, "&lt;6",
AND(G3955&gt;=6, G3955&lt;12), "6-12",
AND(G3955&gt;=12, G3955&lt;18), "12-18",  AND(G3955&gt;=18, G3955&lt;24), "18-24", G3955&gt;=24, "24-36")</f>
        <v>12-18</v>
      </c>
    </row>
    <row r="3956" spans="1:37" x14ac:dyDescent="0.3">
      <c r="A3956" t="s">
        <v>4056</v>
      </c>
      <c r="B3956" t="s">
        <v>44</v>
      </c>
      <c r="C3956">
        <v>36</v>
      </c>
      <c r="D3956" t="s">
        <v>34</v>
      </c>
      <c r="E3956" t="s">
        <v>48</v>
      </c>
      <c r="F3956">
        <v>13</v>
      </c>
      <c r="G3956">
        <v>5</v>
      </c>
      <c r="H3956" t="s">
        <v>36</v>
      </c>
      <c r="I3956" t="s">
        <v>37</v>
      </c>
      <c r="J3956" t="s">
        <v>34</v>
      </c>
      <c r="K3956" t="s">
        <v>34</v>
      </c>
      <c r="L3956" t="s">
        <v>34</v>
      </c>
      <c r="M3956" t="s">
        <v>34</v>
      </c>
      <c r="N3956" t="s">
        <v>34</v>
      </c>
      <c r="O3956" t="s">
        <v>34</v>
      </c>
      <c r="P3956" t="s">
        <v>34</v>
      </c>
      <c r="Q3956" t="s">
        <v>34</v>
      </c>
      <c r="R3956" t="s">
        <v>34</v>
      </c>
      <c r="S3956" t="s">
        <v>34</v>
      </c>
      <c r="T3956" t="s">
        <v>34</v>
      </c>
      <c r="U3956" t="s">
        <v>46</v>
      </c>
      <c r="V3956" t="s">
        <v>34</v>
      </c>
      <c r="W3956" t="s">
        <v>40</v>
      </c>
      <c r="X3956">
        <v>20.350000000000001</v>
      </c>
      <c r="Y3956">
        <v>77.5</v>
      </c>
      <c r="Z3956">
        <v>0</v>
      </c>
      <c r="AA3956">
        <v>0</v>
      </c>
      <c r="AB3956">
        <v>150.63999999999999</v>
      </c>
      <c r="AC3956">
        <v>228.14</v>
      </c>
      <c r="AD3956" t="s">
        <v>52</v>
      </c>
      <c r="AE3956" t="s">
        <v>104</v>
      </c>
      <c r="AF3956" t="s">
        <v>150</v>
      </c>
      <c r="AG3956">
        <f t="shared" si="122"/>
        <v>1</v>
      </c>
      <c r="AH3956" t="str" cm="1">
        <f t="array" ref="AH3956">_xlfn.IFS(
X3956&lt;=20, "&lt;20",
AND(X3956&gt;=20, X3956&lt;50), "20-50",
AND(X3956&gt;=50, X3956&lt;100), "50-100",
X3956&gt;=100, "&gt;100"
)</f>
        <v>20-50</v>
      </c>
      <c r="AI3956">
        <f t="shared" si="123"/>
        <v>0</v>
      </c>
      <c r="AJ3956" t="str" cm="1">
        <f t="array" ref="AJ3956">_xlfn.IFS(
C3956&lt;=20, "&lt;20",
AND(C3956&gt;=20, C3956&lt;35), "20-35",
AND(C3956&gt;=35, C3956&lt;50), "35-50",
C3956&gt;=50, "50-100"
)</f>
        <v>35-50</v>
      </c>
      <c r="AK3956" t="str" cm="1">
        <f t="array" ref="AK3956">_xlfn.IFS(
G3956&lt;6, "&lt;6",
AND(G3956&gt;=6, G3956&lt;12), "6-12",
AND(G3956&gt;=12, G3956&lt;18), "12-18",  AND(G3956&gt;=18, G3956&lt;24), "18-24", G3956&gt;=24, "24-36")</f>
        <v>&lt;6</v>
      </c>
    </row>
    <row r="3957" spans="1:37" x14ac:dyDescent="0.3">
      <c r="A3957" t="s">
        <v>4057</v>
      </c>
      <c r="B3957" t="s">
        <v>33</v>
      </c>
      <c r="C3957">
        <v>58</v>
      </c>
      <c r="D3957" t="s">
        <v>34</v>
      </c>
      <c r="E3957" t="s">
        <v>124</v>
      </c>
      <c r="F3957">
        <v>8</v>
      </c>
      <c r="G3957">
        <v>30</v>
      </c>
      <c r="H3957" t="s">
        <v>36</v>
      </c>
      <c r="I3957" t="s">
        <v>37</v>
      </c>
      <c r="J3957" t="s">
        <v>34</v>
      </c>
      <c r="K3957" t="s">
        <v>34</v>
      </c>
      <c r="L3957" t="s">
        <v>34</v>
      </c>
      <c r="M3957" t="s">
        <v>34</v>
      </c>
      <c r="N3957" t="s">
        <v>34</v>
      </c>
      <c r="O3957" t="s">
        <v>34</v>
      </c>
      <c r="P3957" t="s">
        <v>34</v>
      </c>
      <c r="Q3957" t="s">
        <v>34</v>
      </c>
      <c r="R3957" t="s">
        <v>34</v>
      </c>
      <c r="S3957" t="s">
        <v>34</v>
      </c>
      <c r="T3957" t="s">
        <v>34</v>
      </c>
      <c r="U3957" t="s">
        <v>46</v>
      </c>
      <c r="V3957" t="s">
        <v>37</v>
      </c>
      <c r="W3957" t="s">
        <v>51</v>
      </c>
      <c r="X3957">
        <v>20</v>
      </c>
      <c r="Y3957">
        <v>288.05</v>
      </c>
      <c r="Z3957">
        <v>0</v>
      </c>
      <c r="AA3957">
        <v>0</v>
      </c>
      <c r="AB3957">
        <v>467.1</v>
      </c>
      <c r="AC3957">
        <v>755.15</v>
      </c>
      <c r="AD3957" t="s">
        <v>52</v>
      </c>
      <c r="AE3957" t="s">
        <v>53</v>
      </c>
      <c r="AF3957" t="s">
        <v>91</v>
      </c>
      <c r="AG3957">
        <f t="shared" si="122"/>
        <v>1</v>
      </c>
      <c r="AH3957" t="str" cm="1">
        <f t="array" ref="AH3957">_xlfn.IFS(
X3957&lt;=20, "&lt;20",
AND(X3957&gt;=20, X3957&lt;50), "20-50",
AND(X3957&gt;=50, X3957&lt;100), "50-100",
X3957&gt;=100, "&gt;100"
)</f>
        <v>&lt;20</v>
      </c>
      <c r="AI3957">
        <f t="shared" si="123"/>
        <v>0</v>
      </c>
      <c r="AJ3957" t="str" cm="1">
        <f t="array" ref="AJ3957">_xlfn.IFS(
C3957&lt;=20, "&lt;20",
AND(C3957&gt;=20, C3957&lt;35), "20-35",
AND(C3957&gt;=35, C3957&lt;50), "35-50",
C3957&gt;=50, "50-100"
)</f>
        <v>50-100</v>
      </c>
      <c r="AK3957" t="str" cm="1">
        <f t="array" ref="AK3957">_xlfn.IFS(
G3957&lt;6, "&lt;6",
AND(G3957&gt;=6, G3957&lt;12), "6-12",
AND(G3957&gt;=12, G3957&lt;18), "12-18",  AND(G3957&gt;=18, G3957&lt;24), "18-24", G3957&gt;=24, "24-36")</f>
        <v>24-36</v>
      </c>
    </row>
    <row r="3958" spans="1:37" x14ac:dyDescent="0.3">
      <c r="A3958" t="s">
        <v>4058</v>
      </c>
      <c r="B3958" t="s">
        <v>33</v>
      </c>
      <c r="C3958">
        <v>34</v>
      </c>
      <c r="D3958" t="s">
        <v>37</v>
      </c>
      <c r="E3958" t="s">
        <v>158</v>
      </c>
      <c r="F3958">
        <v>0</v>
      </c>
      <c r="G3958">
        <v>6</v>
      </c>
      <c r="H3958" t="s">
        <v>36</v>
      </c>
      <c r="I3958" t="s">
        <v>37</v>
      </c>
      <c r="J3958" t="s">
        <v>34</v>
      </c>
      <c r="K3958" t="s">
        <v>37</v>
      </c>
      <c r="L3958" t="s">
        <v>38</v>
      </c>
      <c r="M3958" t="s">
        <v>34</v>
      </c>
      <c r="N3958" t="s">
        <v>34</v>
      </c>
      <c r="O3958" t="s">
        <v>34</v>
      </c>
      <c r="P3958" t="s">
        <v>34</v>
      </c>
      <c r="Q3958" t="s">
        <v>34</v>
      </c>
      <c r="R3958" t="s">
        <v>34</v>
      </c>
      <c r="S3958" t="s">
        <v>34</v>
      </c>
      <c r="T3958" t="s">
        <v>37</v>
      </c>
      <c r="U3958" t="s">
        <v>46</v>
      </c>
      <c r="V3958" t="s">
        <v>37</v>
      </c>
      <c r="W3958" t="s">
        <v>40</v>
      </c>
      <c r="X3958">
        <v>45.4</v>
      </c>
      <c r="Y3958">
        <v>45.4</v>
      </c>
      <c r="Z3958">
        <v>0</v>
      </c>
      <c r="AA3958">
        <v>0</v>
      </c>
      <c r="AB3958">
        <v>38.31</v>
      </c>
      <c r="AC3958">
        <v>83.71</v>
      </c>
      <c r="AD3958" t="s">
        <v>52</v>
      </c>
      <c r="AE3958" t="s">
        <v>58</v>
      </c>
      <c r="AF3958" t="s">
        <v>62</v>
      </c>
      <c r="AG3958">
        <f t="shared" si="122"/>
        <v>1</v>
      </c>
      <c r="AH3958" t="str" cm="1">
        <f t="array" ref="AH3958">_xlfn.IFS(
X3958&lt;=20, "&lt;20",
AND(X3958&gt;=20, X3958&lt;50), "20-50",
AND(X3958&gt;=50, X3958&lt;100), "50-100",
X3958&gt;=100, "&gt;100"
)</f>
        <v>20-50</v>
      </c>
      <c r="AI3958">
        <f t="shared" si="123"/>
        <v>0</v>
      </c>
      <c r="AJ3958" t="str" cm="1">
        <f t="array" ref="AJ3958">_xlfn.IFS(
C3958&lt;=20, "&lt;20",
AND(C3958&gt;=20, C3958&lt;35), "20-35",
AND(C3958&gt;=35, C3958&lt;50), "35-50",
C3958&gt;=50, "50-100"
)</f>
        <v>20-35</v>
      </c>
      <c r="AK3958" t="str" cm="1">
        <f t="array" ref="AK3958">_xlfn.IFS(
G3958&lt;6, "&lt;6",
AND(G3958&gt;=6, G3958&lt;12), "6-12",
AND(G3958&gt;=12, G3958&lt;18), "12-18",  AND(G3958&gt;=18, G3958&lt;24), "18-24", G3958&gt;=24, "24-36")</f>
        <v>6-12</v>
      </c>
    </row>
    <row r="3959" spans="1:37" x14ac:dyDescent="0.3">
      <c r="A3959" t="s">
        <v>4059</v>
      </c>
      <c r="B3959" t="s">
        <v>33</v>
      </c>
      <c r="C3959">
        <v>73</v>
      </c>
      <c r="D3959" t="s">
        <v>37</v>
      </c>
      <c r="E3959" t="s">
        <v>61</v>
      </c>
      <c r="F3959">
        <v>6</v>
      </c>
      <c r="G3959">
        <v>35</v>
      </c>
      <c r="H3959" t="s">
        <v>36</v>
      </c>
      <c r="I3959" t="s">
        <v>37</v>
      </c>
      <c r="J3959" t="s">
        <v>37</v>
      </c>
      <c r="K3959" t="s">
        <v>37</v>
      </c>
      <c r="L3959" t="s">
        <v>50</v>
      </c>
      <c r="M3959" t="s">
        <v>34</v>
      </c>
      <c r="N3959" t="s">
        <v>37</v>
      </c>
      <c r="O3959" t="s">
        <v>34</v>
      </c>
      <c r="P3959" t="s">
        <v>34</v>
      </c>
      <c r="Q3959" t="s">
        <v>37</v>
      </c>
      <c r="R3959" t="s">
        <v>34</v>
      </c>
      <c r="S3959" t="s">
        <v>34</v>
      </c>
      <c r="T3959" t="s">
        <v>34</v>
      </c>
      <c r="U3959" t="s">
        <v>67</v>
      </c>
      <c r="V3959" t="s">
        <v>37</v>
      </c>
      <c r="W3959" t="s">
        <v>51</v>
      </c>
      <c r="X3959">
        <v>90.7</v>
      </c>
      <c r="Y3959">
        <v>2845.15</v>
      </c>
      <c r="Z3959">
        <v>0</v>
      </c>
      <c r="AA3959">
        <v>100</v>
      </c>
      <c r="AB3959">
        <v>1448.01</v>
      </c>
      <c r="AC3959">
        <v>4393.16</v>
      </c>
      <c r="AD3959" t="s">
        <v>41</v>
      </c>
      <c r="AE3959" t="s">
        <v>42</v>
      </c>
      <c r="AF3959" t="s">
        <v>42</v>
      </c>
      <c r="AG3959">
        <f t="shared" si="122"/>
        <v>0</v>
      </c>
      <c r="AH3959" t="str" cm="1">
        <f t="array" ref="AH3959">_xlfn.IFS(
X3959&lt;=20, "&lt;20",
AND(X3959&gt;=20, X3959&lt;50), "20-50",
AND(X3959&gt;=50, X3959&lt;100), "50-100",
X3959&gt;=100, "&gt;100"
)</f>
        <v>50-100</v>
      </c>
      <c r="AI3959">
        <f t="shared" si="123"/>
        <v>0</v>
      </c>
      <c r="AJ3959" t="str" cm="1">
        <f t="array" ref="AJ3959">_xlfn.IFS(
C3959&lt;=20, "&lt;20",
AND(C3959&gt;=20, C3959&lt;35), "20-35",
AND(C3959&gt;=35, C3959&lt;50), "35-50",
C3959&gt;=50, "50-100"
)</f>
        <v>50-100</v>
      </c>
      <c r="AK3959" t="str" cm="1">
        <f t="array" ref="AK3959">_xlfn.IFS(
G3959&lt;6, "&lt;6",
AND(G3959&gt;=6, G3959&lt;12), "6-12",
AND(G3959&gt;=12, G3959&lt;18), "12-18",  AND(G3959&gt;=18, G3959&lt;24), "18-24", G3959&gt;=24, "24-36")</f>
        <v>24-36</v>
      </c>
    </row>
    <row r="3960" spans="1:37" x14ac:dyDescent="0.3">
      <c r="A3960" t="s">
        <v>4060</v>
      </c>
      <c r="B3960" t="s">
        <v>33</v>
      </c>
      <c r="C3960">
        <v>33</v>
      </c>
      <c r="D3960" t="s">
        <v>37</v>
      </c>
      <c r="E3960" t="s">
        <v>103</v>
      </c>
      <c r="F3960">
        <v>2</v>
      </c>
      <c r="G3960">
        <v>5</v>
      </c>
      <c r="H3960" t="s">
        <v>70</v>
      </c>
      <c r="I3960" t="s">
        <v>37</v>
      </c>
      <c r="J3960" t="s">
        <v>34</v>
      </c>
      <c r="K3960" t="s">
        <v>37</v>
      </c>
      <c r="L3960" t="s">
        <v>50</v>
      </c>
      <c r="M3960" t="s">
        <v>34</v>
      </c>
      <c r="N3960" t="s">
        <v>37</v>
      </c>
      <c r="O3960" t="s">
        <v>34</v>
      </c>
      <c r="P3960" t="s">
        <v>37</v>
      </c>
      <c r="Q3960" t="s">
        <v>37</v>
      </c>
      <c r="R3960" t="s">
        <v>37</v>
      </c>
      <c r="S3960" t="s">
        <v>37</v>
      </c>
      <c r="T3960" t="s">
        <v>37</v>
      </c>
      <c r="U3960" t="s">
        <v>67</v>
      </c>
      <c r="V3960" t="s">
        <v>37</v>
      </c>
      <c r="W3960" t="s">
        <v>40</v>
      </c>
      <c r="X3960">
        <v>99.65</v>
      </c>
      <c r="Y3960">
        <v>4220.3500000000004</v>
      </c>
      <c r="Z3960">
        <v>0</v>
      </c>
      <c r="AA3960">
        <v>0</v>
      </c>
      <c r="AB3960">
        <v>887.24</v>
      </c>
      <c r="AC3960">
        <v>5107.59</v>
      </c>
      <c r="AD3960" t="s">
        <v>41</v>
      </c>
      <c r="AE3960" t="s">
        <v>42</v>
      </c>
      <c r="AF3960" t="s">
        <v>42</v>
      </c>
      <c r="AG3960">
        <f t="shared" si="122"/>
        <v>0</v>
      </c>
      <c r="AH3960" t="str" cm="1">
        <f t="array" ref="AH3960">_xlfn.IFS(
X3960&lt;=20, "&lt;20",
AND(X3960&gt;=20, X3960&lt;50), "20-50",
AND(X3960&gt;=50, X3960&lt;100), "50-100",
X3960&gt;=100, "&gt;100"
)</f>
        <v>50-100</v>
      </c>
      <c r="AI3960">
        <f t="shared" si="123"/>
        <v>0</v>
      </c>
      <c r="AJ3960" t="str" cm="1">
        <f t="array" ref="AJ3960">_xlfn.IFS(
C3960&lt;=20, "&lt;20",
AND(C3960&gt;=20, C3960&lt;35), "20-35",
AND(C3960&gt;=35, C3960&lt;50), "35-50",
C3960&gt;=50, "50-100"
)</f>
        <v>20-35</v>
      </c>
      <c r="AK3960" t="str" cm="1">
        <f t="array" ref="AK3960">_xlfn.IFS(
G3960&lt;6, "&lt;6",
AND(G3960&gt;=6, G3960&lt;12), "6-12",
AND(G3960&gt;=12, G3960&lt;18), "12-18",  AND(G3960&gt;=18, G3960&lt;24), "18-24", G3960&gt;=24, "24-36")</f>
        <v>&lt;6</v>
      </c>
    </row>
    <row r="3961" spans="1:37" x14ac:dyDescent="0.3">
      <c r="A3961" t="s">
        <v>4061</v>
      </c>
      <c r="B3961" t="s">
        <v>33</v>
      </c>
      <c r="C3961">
        <v>28</v>
      </c>
      <c r="D3961" t="s">
        <v>34</v>
      </c>
      <c r="E3961" t="s">
        <v>64</v>
      </c>
      <c r="F3961">
        <v>15</v>
      </c>
      <c r="G3961">
        <v>17</v>
      </c>
      <c r="H3961" t="s">
        <v>66</v>
      </c>
      <c r="I3961" t="s">
        <v>37</v>
      </c>
      <c r="J3961" t="s">
        <v>34</v>
      </c>
      <c r="K3961" t="s">
        <v>37</v>
      </c>
      <c r="L3961" t="s">
        <v>50</v>
      </c>
      <c r="M3961" t="s">
        <v>34</v>
      </c>
      <c r="N3961" t="s">
        <v>37</v>
      </c>
      <c r="O3961" t="s">
        <v>37</v>
      </c>
      <c r="P3961" t="s">
        <v>37</v>
      </c>
      <c r="Q3961" t="s">
        <v>37</v>
      </c>
      <c r="R3961" t="s">
        <v>37</v>
      </c>
      <c r="S3961" t="s">
        <v>37</v>
      </c>
      <c r="T3961" t="s">
        <v>37</v>
      </c>
      <c r="U3961" t="s">
        <v>67</v>
      </c>
      <c r="V3961" t="s">
        <v>34</v>
      </c>
      <c r="W3961" t="s">
        <v>51</v>
      </c>
      <c r="X3961">
        <v>103.15</v>
      </c>
      <c r="Y3961">
        <v>6895.5</v>
      </c>
      <c r="Z3961">
        <v>0</v>
      </c>
      <c r="AA3961">
        <v>0</v>
      </c>
      <c r="AB3961">
        <v>888.42</v>
      </c>
      <c r="AC3961">
        <v>7783.92</v>
      </c>
      <c r="AD3961" t="s">
        <v>41</v>
      </c>
      <c r="AE3961" t="s">
        <v>42</v>
      </c>
      <c r="AF3961" t="s">
        <v>42</v>
      </c>
      <c r="AG3961">
        <f t="shared" si="122"/>
        <v>0</v>
      </c>
      <c r="AH3961" t="str" cm="1">
        <f t="array" ref="AH3961">_xlfn.IFS(
X3961&lt;=20, "&lt;20",
AND(X3961&gt;=20, X3961&lt;50), "20-50",
AND(X3961&gt;=50, X3961&lt;100), "50-100",
X3961&gt;=100, "&gt;100"
)</f>
        <v>&gt;100</v>
      </c>
      <c r="AI3961">
        <f t="shared" si="123"/>
        <v>0</v>
      </c>
      <c r="AJ3961" t="str" cm="1">
        <f t="array" ref="AJ3961">_xlfn.IFS(
C3961&lt;=20, "&lt;20",
AND(C3961&gt;=20, C3961&lt;35), "20-35",
AND(C3961&gt;=35, C3961&lt;50), "35-50",
C3961&gt;=50, "50-100"
)</f>
        <v>20-35</v>
      </c>
      <c r="AK3961" t="str" cm="1">
        <f t="array" ref="AK3961">_xlfn.IFS(
G3961&lt;6, "&lt;6",
AND(G3961&gt;=6, G3961&lt;12), "6-12",
AND(G3961&gt;=12, G3961&lt;18), "12-18",  AND(G3961&gt;=18, G3961&lt;24), "18-24", G3961&gt;=24, "24-36")</f>
        <v>12-18</v>
      </c>
    </row>
    <row r="3962" spans="1:37" x14ac:dyDescent="0.3">
      <c r="A3962" t="s">
        <v>4062</v>
      </c>
      <c r="B3962" t="s">
        <v>33</v>
      </c>
      <c r="C3962">
        <v>48</v>
      </c>
      <c r="D3962" t="s">
        <v>37</v>
      </c>
      <c r="E3962" t="s">
        <v>90</v>
      </c>
      <c r="F3962">
        <v>6</v>
      </c>
      <c r="G3962">
        <v>26</v>
      </c>
      <c r="H3962" t="s">
        <v>57</v>
      </c>
      <c r="I3962" t="s">
        <v>37</v>
      </c>
      <c r="J3962" t="s">
        <v>34</v>
      </c>
      <c r="K3962" t="s">
        <v>34</v>
      </c>
      <c r="L3962" t="s">
        <v>34</v>
      </c>
      <c r="M3962" t="s">
        <v>34</v>
      </c>
      <c r="N3962" t="s">
        <v>34</v>
      </c>
      <c r="O3962" t="s">
        <v>34</v>
      </c>
      <c r="P3962" t="s">
        <v>34</v>
      </c>
      <c r="Q3962" t="s">
        <v>34</v>
      </c>
      <c r="R3962" t="s">
        <v>34</v>
      </c>
      <c r="S3962" t="s">
        <v>34</v>
      </c>
      <c r="T3962" t="s">
        <v>34</v>
      </c>
      <c r="U3962" t="s">
        <v>67</v>
      </c>
      <c r="V3962" t="s">
        <v>34</v>
      </c>
      <c r="W3962" t="s">
        <v>40</v>
      </c>
      <c r="X3962">
        <v>19.45</v>
      </c>
      <c r="Y3962">
        <v>369.05</v>
      </c>
      <c r="Z3962">
        <v>0</v>
      </c>
      <c r="AA3962">
        <v>0</v>
      </c>
      <c r="AB3962">
        <v>668.78</v>
      </c>
      <c r="AC3962">
        <v>1037.83</v>
      </c>
      <c r="AD3962" t="s">
        <v>41</v>
      </c>
      <c r="AE3962" t="s">
        <v>42</v>
      </c>
      <c r="AF3962" t="s">
        <v>42</v>
      </c>
      <c r="AG3962">
        <f t="shared" si="122"/>
        <v>0</v>
      </c>
      <c r="AH3962" t="str" cm="1">
        <f t="array" ref="AH3962">_xlfn.IFS(
X3962&lt;=20, "&lt;20",
AND(X3962&gt;=20, X3962&lt;50), "20-50",
AND(X3962&gt;=50, X3962&lt;100), "50-100",
X3962&gt;=100, "&gt;100"
)</f>
        <v>&lt;20</v>
      </c>
      <c r="AI3962">
        <f t="shared" si="123"/>
        <v>0</v>
      </c>
      <c r="AJ3962" t="str" cm="1">
        <f t="array" ref="AJ3962">_xlfn.IFS(
C3962&lt;=20, "&lt;20",
AND(C3962&gt;=20, C3962&lt;35), "20-35",
AND(C3962&gt;=35, C3962&lt;50), "35-50",
C3962&gt;=50, "50-100"
)</f>
        <v>35-50</v>
      </c>
      <c r="AK3962" t="str" cm="1">
        <f t="array" ref="AK3962">_xlfn.IFS(
G3962&lt;6, "&lt;6",
AND(G3962&gt;=6, G3962&lt;12), "6-12",
AND(G3962&gt;=12, G3962&lt;18), "12-18",  AND(G3962&gt;=18, G3962&lt;24), "18-24", G3962&gt;=24, "24-36")</f>
        <v>24-36</v>
      </c>
    </row>
    <row r="3963" spans="1:37" x14ac:dyDescent="0.3">
      <c r="A3963" t="s">
        <v>4063</v>
      </c>
      <c r="B3963" t="s">
        <v>44</v>
      </c>
      <c r="C3963">
        <v>61</v>
      </c>
      <c r="D3963" t="s">
        <v>34</v>
      </c>
      <c r="E3963" t="s">
        <v>69</v>
      </c>
      <c r="F3963">
        <v>15</v>
      </c>
      <c r="G3963">
        <v>25</v>
      </c>
      <c r="H3963" t="s">
        <v>70</v>
      </c>
      <c r="I3963" t="s">
        <v>37</v>
      </c>
      <c r="J3963" t="s">
        <v>34</v>
      </c>
      <c r="K3963" t="s">
        <v>37</v>
      </c>
      <c r="L3963" t="s">
        <v>72</v>
      </c>
      <c r="M3963" t="s">
        <v>37</v>
      </c>
      <c r="N3963" t="s">
        <v>37</v>
      </c>
      <c r="O3963" t="s">
        <v>37</v>
      </c>
      <c r="P3963" t="s">
        <v>34</v>
      </c>
      <c r="Q3963" t="s">
        <v>34</v>
      </c>
      <c r="R3963" t="s">
        <v>37</v>
      </c>
      <c r="S3963" t="s">
        <v>37</v>
      </c>
      <c r="T3963" t="s">
        <v>34</v>
      </c>
      <c r="U3963" t="s">
        <v>67</v>
      </c>
      <c r="V3963" t="s">
        <v>37</v>
      </c>
      <c r="W3963" t="s">
        <v>40</v>
      </c>
      <c r="X3963">
        <v>70.099999999999994</v>
      </c>
      <c r="Y3963">
        <v>3238.4</v>
      </c>
      <c r="Z3963">
        <v>0</v>
      </c>
      <c r="AA3963">
        <v>30</v>
      </c>
      <c r="AB3963">
        <v>213.6</v>
      </c>
      <c r="AC3963">
        <v>3482</v>
      </c>
      <c r="AD3963" t="s">
        <v>41</v>
      </c>
      <c r="AE3963" t="s">
        <v>42</v>
      </c>
      <c r="AF3963" t="s">
        <v>42</v>
      </c>
      <c r="AG3963">
        <f t="shared" si="122"/>
        <v>0</v>
      </c>
      <c r="AH3963" t="str" cm="1">
        <f t="array" ref="AH3963">_xlfn.IFS(
X3963&lt;=20, "&lt;20",
AND(X3963&gt;=20, X3963&lt;50), "20-50",
AND(X3963&gt;=50, X3963&lt;100), "50-100",
X3963&gt;=100, "&gt;100"
)</f>
        <v>50-100</v>
      </c>
      <c r="AI3963">
        <f t="shared" si="123"/>
        <v>0</v>
      </c>
      <c r="AJ3963" t="str" cm="1">
        <f t="array" ref="AJ3963">_xlfn.IFS(
C3963&lt;=20, "&lt;20",
AND(C3963&gt;=20, C3963&lt;35), "20-35",
AND(C3963&gt;=35, C3963&lt;50), "35-50",
C3963&gt;=50, "50-100"
)</f>
        <v>50-100</v>
      </c>
      <c r="AK3963" t="str" cm="1">
        <f t="array" ref="AK3963">_xlfn.IFS(
G3963&lt;6, "&lt;6",
AND(G3963&gt;=6, G3963&lt;12), "6-12",
AND(G3963&gt;=12, G3963&lt;18), "12-18",  AND(G3963&gt;=18, G3963&lt;24), "18-24", G3963&gt;=24, "24-36")</f>
        <v>24-36</v>
      </c>
    </row>
    <row r="3964" spans="1:37" x14ac:dyDescent="0.3">
      <c r="A3964" t="s">
        <v>4064</v>
      </c>
      <c r="B3964" t="s">
        <v>33</v>
      </c>
      <c r="C3964">
        <v>32</v>
      </c>
      <c r="D3964" t="s">
        <v>34</v>
      </c>
      <c r="E3964" t="s">
        <v>87</v>
      </c>
      <c r="F3964">
        <v>3</v>
      </c>
      <c r="G3964">
        <v>36</v>
      </c>
      <c r="H3964" t="s">
        <v>36</v>
      </c>
      <c r="I3964" t="s">
        <v>37</v>
      </c>
      <c r="J3964" t="s">
        <v>34</v>
      </c>
      <c r="K3964" t="s">
        <v>37</v>
      </c>
      <c r="L3964" t="s">
        <v>72</v>
      </c>
      <c r="M3964" t="s">
        <v>34</v>
      </c>
      <c r="N3964" t="s">
        <v>34</v>
      </c>
      <c r="O3964" t="s">
        <v>34</v>
      </c>
      <c r="P3964" t="s">
        <v>34</v>
      </c>
      <c r="Q3964" t="s">
        <v>34</v>
      </c>
      <c r="R3964" t="s">
        <v>34</v>
      </c>
      <c r="S3964" t="s">
        <v>34</v>
      </c>
      <c r="T3964" t="s">
        <v>34</v>
      </c>
      <c r="U3964" t="s">
        <v>46</v>
      </c>
      <c r="V3964" t="s">
        <v>37</v>
      </c>
      <c r="W3964" t="s">
        <v>40</v>
      </c>
      <c r="X3964">
        <v>-5</v>
      </c>
      <c r="Y3964">
        <v>45.05</v>
      </c>
      <c r="Z3964">
        <v>0</v>
      </c>
      <c r="AA3964">
        <v>70</v>
      </c>
      <c r="AB3964">
        <v>13.84</v>
      </c>
      <c r="AC3964">
        <v>128.88999999999999</v>
      </c>
      <c r="AD3964" t="s">
        <v>52</v>
      </c>
      <c r="AE3964" t="s">
        <v>58</v>
      </c>
      <c r="AF3964" t="s">
        <v>62</v>
      </c>
      <c r="AG3964">
        <f t="shared" si="122"/>
        <v>1</v>
      </c>
      <c r="AH3964" t="str" cm="1">
        <f t="array" ref="AH3964">_xlfn.IFS(
X3964&lt;=20, "&lt;20",
AND(X3964&gt;=20, X3964&lt;50), "20-50",
AND(X3964&gt;=50, X3964&lt;100), "50-100",
X3964&gt;=100, "&gt;100"
)</f>
        <v>&lt;20</v>
      </c>
      <c r="AI3964">
        <f t="shared" si="123"/>
        <v>0</v>
      </c>
      <c r="AJ3964" t="str" cm="1">
        <f t="array" ref="AJ3964">_xlfn.IFS(
C3964&lt;=20, "&lt;20",
AND(C3964&gt;=20, C3964&lt;35), "20-35",
AND(C3964&gt;=35, C3964&lt;50), "35-50",
C3964&gt;=50, "50-100"
)</f>
        <v>20-35</v>
      </c>
      <c r="AK3964" t="str" cm="1">
        <f t="array" ref="AK3964">_xlfn.IFS(
G3964&lt;6, "&lt;6",
AND(G3964&gt;=6, G3964&lt;12), "6-12",
AND(G3964&gt;=12, G3964&lt;18), "12-18",  AND(G3964&gt;=18, G3964&lt;24), "18-24", G3964&gt;=24, "24-36")</f>
        <v>24-36</v>
      </c>
    </row>
    <row r="3965" spans="1:37" x14ac:dyDescent="0.3">
      <c r="A3965" t="s">
        <v>4065</v>
      </c>
      <c r="B3965" t="s">
        <v>44</v>
      </c>
      <c r="C3965">
        <v>76</v>
      </c>
      <c r="D3965" t="s">
        <v>37</v>
      </c>
      <c r="E3965" t="s">
        <v>103</v>
      </c>
      <c r="F3965">
        <v>0</v>
      </c>
      <c r="G3965">
        <v>16</v>
      </c>
      <c r="H3965" t="s">
        <v>36</v>
      </c>
      <c r="I3965" t="s">
        <v>34</v>
      </c>
      <c r="J3965" t="s">
        <v>34</v>
      </c>
      <c r="K3965" t="s">
        <v>37</v>
      </c>
      <c r="L3965" t="s">
        <v>72</v>
      </c>
      <c r="M3965" t="s">
        <v>34</v>
      </c>
      <c r="N3965" t="s">
        <v>34</v>
      </c>
      <c r="O3965" t="s">
        <v>34</v>
      </c>
      <c r="P3965" t="s">
        <v>34</v>
      </c>
      <c r="Q3965" t="s">
        <v>37</v>
      </c>
      <c r="R3965" t="s">
        <v>34</v>
      </c>
      <c r="S3965" t="s">
        <v>34</v>
      </c>
      <c r="T3965" t="s">
        <v>34</v>
      </c>
      <c r="U3965" t="s">
        <v>39</v>
      </c>
      <c r="V3965" t="s">
        <v>37</v>
      </c>
      <c r="W3965" t="s">
        <v>51</v>
      </c>
      <c r="X3965">
        <v>35.9</v>
      </c>
      <c r="Y3965">
        <v>973.65</v>
      </c>
      <c r="Z3965">
        <v>0</v>
      </c>
      <c r="AA3965">
        <v>40</v>
      </c>
      <c r="AB3965">
        <v>0</v>
      </c>
      <c r="AC3965">
        <v>1013.65</v>
      </c>
      <c r="AD3965" t="s">
        <v>41</v>
      </c>
      <c r="AE3965" t="s">
        <v>42</v>
      </c>
      <c r="AF3965" t="s">
        <v>42</v>
      </c>
      <c r="AG3965">
        <f t="shared" si="122"/>
        <v>0</v>
      </c>
      <c r="AH3965" t="str" cm="1">
        <f t="array" ref="AH3965">_xlfn.IFS(
X3965&lt;=20, "&lt;20",
AND(X3965&gt;=20, X3965&lt;50), "20-50",
AND(X3965&gt;=50, X3965&lt;100), "50-100",
X3965&gt;=100, "&gt;100"
)</f>
        <v>20-50</v>
      </c>
      <c r="AI3965">
        <f t="shared" si="123"/>
        <v>0</v>
      </c>
      <c r="AJ3965" t="str" cm="1">
        <f t="array" ref="AJ3965">_xlfn.IFS(
C3965&lt;=20, "&lt;20",
AND(C3965&gt;=20, C3965&lt;35), "20-35",
AND(C3965&gt;=35, C3965&lt;50), "35-50",
C3965&gt;=50, "50-100"
)</f>
        <v>50-100</v>
      </c>
      <c r="AK3965" t="str" cm="1">
        <f t="array" ref="AK3965">_xlfn.IFS(
G3965&lt;6, "&lt;6",
AND(G3965&gt;=6, G3965&lt;12), "6-12",
AND(G3965&gt;=12, G3965&lt;18), "12-18",  AND(G3965&gt;=18, G3965&lt;24), "18-24", G3965&gt;=24, "24-36")</f>
        <v>12-18</v>
      </c>
    </row>
    <row r="3966" spans="1:37" x14ac:dyDescent="0.3">
      <c r="A3966" t="s">
        <v>4066</v>
      </c>
      <c r="B3966" t="s">
        <v>44</v>
      </c>
      <c r="C3966">
        <v>36</v>
      </c>
      <c r="D3966" t="s">
        <v>34</v>
      </c>
      <c r="E3966" t="s">
        <v>82</v>
      </c>
      <c r="F3966">
        <v>3</v>
      </c>
      <c r="G3966">
        <v>15</v>
      </c>
      <c r="H3966" t="s">
        <v>36</v>
      </c>
      <c r="I3966" t="s">
        <v>37</v>
      </c>
      <c r="J3966" t="s">
        <v>37</v>
      </c>
      <c r="K3966" t="s">
        <v>37</v>
      </c>
      <c r="L3966" t="s">
        <v>50</v>
      </c>
      <c r="M3966" t="s">
        <v>34</v>
      </c>
      <c r="N3966" t="s">
        <v>34</v>
      </c>
      <c r="O3966" t="s">
        <v>34</v>
      </c>
      <c r="P3966" t="s">
        <v>34</v>
      </c>
      <c r="Q3966" t="s">
        <v>37</v>
      </c>
      <c r="R3966" t="s">
        <v>37</v>
      </c>
      <c r="S3966" t="s">
        <v>37</v>
      </c>
      <c r="T3966" t="s">
        <v>37</v>
      </c>
      <c r="U3966" t="s">
        <v>46</v>
      </c>
      <c r="V3966" t="s">
        <v>34</v>
      </c>
      <c r="W3966" t="s">
        <v>51</v>
      </c>
      <c r="X3966">
        <v>94.4</v>
      </c>
      <c r="Y3966">
        <v>857.25</v>
      </c>
      <c r="Z3966">
        <v>0</v>
      </c>
      <c r="AA3966">
        <v>0</v>
      </c>
      <c r="AB3966">
        <v>244.89</v>
      </c>
      <c r="AC3966">
        <v>1102.1400000000001</v>
      </c>
      <c r="AD3966" t="s">
        <v>52</v>
      </c>
      <c r="AE3966" t="s">
        <v>100</v>
      </c>
      <c r="AF3966" t="s">
        <v>308</v>
      </c>
      <c r="AG3966">
        <f t="shared" si="122"/>
        <v>1</v>
      </c>
      <c r="AH3966" t="str" cm="1">
        <f t="array" ref="AH3966">_xlfn.IFS(
X3966&lt;=20, "&lt;20",
AND(X3966&gt;=20, X3966&lt;50), "20-50",
AND(X3966&gt;=50, X3966&lt;100), "50-100",
X3966&gt;=100, "&gt;100"
)</f>
        <v>50-100</v>
      </c>
      <c r="AI3966">
        <f t="shared" si="123"/>
        <v>0</v>
      </c>
      <c r="AJ3966" t="str" cm="1">
        <f t="array" ref="AJ3966">_xlfn.IFS(
C3966&lt;=20, "&lt;20",
AND(C3966&gt;=20, C3966&lt;35), "20-35",
AND(C3966&gt;=35, C3966&lt;50), "35-50",
C3966&gt;=50, "50-100"
)</f>
        <v>35-50</v>
      </c>
      <c r="AK3966" t="str" cm="1">
        <f t="array" ref="AK3966">_xlfn.IFS(
G3966&lt;6, "&lt;6",
AND(G3966&gt;=6, G3966&lt;12), "6-12",
AND(G3966&gt;=12, G3966&lt;18), "12-18",  AND(G3966&gt;=18, G3966&lt;24), "18-24", G3966&gt;=24, "24-36")</f>
        <v>12-18</v>
      </c>
    </row>
    <row r="3967" spans="1:37" x14ac:dyDescent="0.3">
      <c r="A3967" t="s">
        <v>4067</v>
      </c>
      <c r="B3967" t="s">
        <v>33</v>
      </c>
      <c r="C3967">
        <v>75</v>
      </c>
      <c r="D3967" t="s">
        <v>34</v>
      </c>
      <c r="E3967" t="s">
        <v>64</v>
      </c>
      <c r="F3967">
        <v>11</v>
      </c>
      <c r="G3967">
        <v>4</v>
      </c>
      <c r="H3967" t="s">
        <v>66</v>
      </c>
      <c r="I3967" t="s">
        <v>37</v>
      </c>
      <c r="J3967" t="s">
        <v>37</v>
      </c>
      <c r="K3967" t="s">
        <v>34</v>
      </c>
      <c r="L3967" t="s">
        <v>34</v>
      </c>
      <c r="M3967" t="s">
        <v>34</v>
      </c>
      <c r="N3967" t="s">
        <v>34</v>
      </c>
      <c r="O3967" t="s">
        <v>34</v>
      </c>
      <c r="P3967" t="s">
        <v>34</v>
      </c>
      <c r="Q3967" t="s">
        <v>34</v>
      </c>
      <c r="R3967" t="s">
        <v>34</v>
      </c>
      <c r="S3967" t="s">
        <v>34</v>
      </c>
      <c r="T3967" t="s">
        <v>34</v>
      </c>
      <c r="U3967" t="s">
        <v>67</v>
      </c>
      <c r="V3967" t="s">
        <v>37</v>
      </c>
      <c r="W3967" t="s">
        <v>40</v>
      </c>
      <c r="X3967">
        <v>24.65</v>
      </c>
      <c r="Y3967">
        <v>1766.75</v>
      </c>
      <c r="Z3967">
        <v>0</v>
      </c>
      <c r="AA3967">
        <v>0</v>
      </c>
      <c r="AB3967">
        <v>337.25</v>
      </c>
      <c r="AC3967">
        <v>2104</v>
      </c>
      <c r="AD3967" t="s">
        <v>41</v>
      </c>
      <c r="AE3967" t="s">
        <v>42</v>
      </c>
      <c r="AF3967" t="s">
        <v>42</v>
      </c>
      <c r="AG3967">
        <f t="shared" si="122"/>
        <v>0</v>
      </c>
      <c r="AH3967" t="str" cm="1">
        <f t="array" ref="AH3967">_xlfn.IFS(
X3967&lt;=20, "&lt;20",
AND(X3967&gt;=20, X3967&lt;50), "20-50",
AND(X3967&gt;=50, X3967&lt;100), "50-100",
X3967&gt;=100, "&gt;100"
)</f>
        <v>20-50</v>
      </c>
      <c r="AI3967">
        <f t="shared" si="123"/>
        <v>0</v>
      </c>
      <c r="AJ3967" t="str" cm="1">
        <f t="array" ref="AJ3967">_xlfn.IFS(
C3967&lt;=20, "&lt;20",
AND(C3967&gt;=20, C3967&lt;35), "20-35",
AND(C3967&gt;=35, C3967&lt;50), "35-50",
C3967&gt;=50, "50-100"
)</f>
        <v>50-100</v>
      </c>
      <c r="AK3967" t="str" cm="1">
        <f t="array" ref="AK3967">_xlfn.IFS(
G3967&lt;6, "&lt;6",
AND(G3967&gt;=6, G3967&lt;12), "6-12",
AND(G3967&gt;=12, G3967&lt;18), "12-18",  AND(G3967&gt;=18, G3967&lt;24), "18-24", G3967&gt;=24, "24-36")</f>
        <v>&lt;6</v>
      </c>
    </row>
    <row r="3968" spans="1:37" x14ac:dyDescent="0.3">
      <c r="A3968" t="s">
        <v>4068</v>
      </c>
      <c r="B3968" t="s">
        <v>33</v>
      </c>
      <c r="C3968">
        <v>29</v>
      </c>
      <c r="D3968" t="s">
        <v>37</v>
      </c>
      <c r="E3968" t="s">
        <v>103</v>
      </c>
      <c r="F3968">
        <v>5</v>
      </c>
      <c r="G3968">
        <v>28</v>
      </c>
      <c r="H3968" t="s">
        <v>36</v>
      </c>
      <c r="I3968" t="s">
        <v>34</v>
      </c>
      <c r="J3968" t="s">
        <v>34</v>
      </c>
      <c r="K3968" t="s">
        <v>37</v>
      </c>
      <c r="L3968" t="s">
        <v>72</v>
      </c>
      <c r="M3968" t="s">
        <v>37</v>
      </c>
      <c r="N3968" t="s">
        <v>34</v>
      </c>
      <c r="O3968" t="s">
        <v>37</v>
      </c>
      <c r="P3968" t="s">
        <v>34</v>
      </c>
      <c r="Q3968" t="s">
        <v>34</v>
      </c>
      <c r="R3968" t="s">
        <v>34</v>
      </c>
      <c r="S3968" t="s">
        <v>34</v>
      </c>
      <c r="T3968" t="s">
        <v>37</v>
      </c>
      <c r="U3968" t="s">
        <v>39</v>
      </c>
      <c r="V3968" t="s">
        <v>34</v>
      </c>
      <c r="W3968" t="s">
        <v>40</v>
      </c>
      <c r="X3968">
        <v>35.4</v>
      </c>
      <c r="Y3968">
        <v>978.6</v>
      </c>
      <c r="Z3968">
        <v>0</v>
      </c>
      <c r="AA3968">
        <v>0</v>
      </c>
      <c r="AB3968">
        <v>0</v>
      </c>
      <c r="AC3968">
        <v>978.6</v>
      </c>
      <c r="AD3968" t="s">
        <v>41</v>
      </c>
      <c r="AE3968" t="s">
        <v>42</v>
      </c>
      <c r="AF3968" t="s">
        <v>42</v>
      </c>
      <c r="AG3968">
        <f t="shared" si="122"/>
        <v>0</v>
      </c>
      <c r="AH3968" t="str" cm="1">
        <f t="array" ref="AH3968">_xlfn.IFS(
X3968&lt;=20, "&lt;20",
AND(X3968&gt;=20, X3968&lt;50), "20-50",
AND(X3968&gt;=50, X3968&lt;100), "50-100",
X3968&gt;=100, "&gt;100"
)</f>
        <v>20-50</v>
      </c>
      <c r="AI3968">
        <f t="shared" si="123"/>
        <v>0</v>
      </c>
      <c r="AJ3968" t="str" cm="1">
        <f t="array" ref="AJ3968">_xlfn.IFS(
C3968&lt;=20, "&lt;20",
AND(C3968&gt;=20, C3968&lt;35), "20-35",
AND(C3968&gt;=35, C3968&lt;50), "35-50",
C3968&gt;=50, "50-100"
)</f>
        <v>20-35</v>
      </c>
      <c r="AK3968" t="str" cm="1">
        <f t="array" ref="AK3968">_xlfn.IFS(
G3968&lt;6, "&lt;6",
AND(G3968&gt;=6, G3968&lt;12), "6-12",
AND(G3968&gt;=12, G3968&lt;18), "12-18",  AND(G3968&gt;=18, G3968&lt;24), "18-24", G3968&gt;=24, "24-36")</f>
        <v>24-36</v>
      </c>
    </row>
    <row r="3969" spans="1:37" x14ac:dyDescent="0.3">
      <c r="A3969" t="s">
        <v>4069</v>
      </c>
      <c r="B3969" t="s">
        <v>33</v>
      </c>
      <c r="C3969">
        <v>47</v>
      </c>
      <c r="D3969" t="s">
        <v>34</v>
      </c>
      <c r="E3969" t="s">
        <v>64</v>
      </c>
      <c r="F3969">
        <v>15</v>
      </c>
      <c r="G3969">
        <v>9</v>
      </c>
      <c r="H3969" t="s">
        <v>49</v>
      </c>
      <c r="I3969" t="s">
        <v>37</v>
      </c>
      <c r="J3969" t="s">
        <v>37</v>
      </c>
      <c r="K3969" t="s">
        <v>34</v>
      </c>
      <c r="L3969" t="s">
        <v>34</v>
      </c>
      <c r="M3969" t="s">
        <v>34</v>
      </c>
      <c r="N3969" t="s">
        <v>34</v>
      </c>
      <c r="O3969" t="s">
        <v>34</v>
      </c>
      <c r="P3969" t="s">
        <v>34</v>
      </c>
      <c r="Q3969" t="s">
        <v>34</v>
      </c>
      <c r="R3969" t="s">
        <v>34</v>
      </c>
      <c r="S3969" t="s">
        <v>34</v>
      </c>
      <c r="T3969" t="s">
        <v>34</v>
      </c>
      <c r="U3969" t="s">
        <v>46</v>
      </c>
      <c r="V3969" t="s">
        <v>34</v>
      </c>
      <c r="W3969" t="s">
        <v>40</v>
      </c>
      <c r="X3969">
        <v>24</v>
      </c>
      <c r="Y3969">
        <v>24</v>
      </c>
      <c r="Z3969">
        <v>0</v>
      </c>
      <c r="AA3969">
        <v>0</v>
      </c>
      <c r="AB3969">
        <v>32.950000000000003</v>
      </c>
      <c r="AC3969">
        <v>56.95</v>
      </c>
      <c r="AD3969" t="s">
        <v>85</v>
      </c>
      <c r="AE3969" t="s">
        <v>42</v>
      </c>
      <c r="AF3969" t="s">
        <v>42</v>
      </c>
      <c r="AG3969">
        <f t="shared" si="122"/>
        <v>0</v>
      </c>
      <c r="AH3969" t="str" cm="1">
        <f t="array" ref="AH3969">_xlfn.IFS(
X3969&lt;=20, "&lt;20",
AND(X3969&gt;=20, X3969&lt;50), "20-50",
AND(X3969&gt;=50, X3969&lt;100), "50-100",
X3969&gt;=100, "&gt;100"
)</f>
        <v>20-50</v>
      </c>
      <c r="AI3969">
        <f t="shared" si="123"/>
        <v>1</v>
      </c>
      <c r="AJ3969" t="str" cm="1">
        <f t="array" ref="AJ3969">_xlfn.IFS(
C3969&lt;=20, "&lt;20",
AND(C3969&gt;=20, C3969&lt;35), "20-35",
AND(C3969&gt;=35, C3969&lt;50), "35-50",
C3969&gt;=50, "50-100"
)</f>
        <v>35-50</v>
      </c>
      <c r="AK3969" t="str" cm="1">
        <f t="array" ref="AK3969">_xlfn.IFS(
G3969&lt;6, "&lt;6",
AND(G3969&gt;=6, G3969&lt;12), "6-12",
AND(G3969&gt;=12, G3969&lt;18), "12-18",  AND(G3969&gt;=18, G3969&lt;24), "18-24", G3969&gt;=24, "24-36")</f>
        <v>6-12</v>
      </c>
    </row>
    <row r="3970" spans="1:37" x14ac:dyDescent="0.3">
      <c r="A3970" t="s">
        <v>4070</v>
      </c>
      <c r="B3970" t="s">
        <v>44</v>
      </c>
      <c r="C3970">
        <v>73</v>
      </c>
      <c r="D3970" t="s">
        <v>37</v>
      </c>
      <c r="E3970" t="s">
        <v>130</v>
      </c>
      <c r="F3970">
        <v>5</v>
      </c>
      <c r="G3970">
        <v>31</v>
      </c>
      <c r="H3970" t="s">
        <v>57</v>
      </c>
      <c r="I3970" t="s">
        <v>37</v>
      </c>
      <c r="J3970" t="s">
        <v>34</v>
      </c>
      <c r="K3970" t="s">
        <v>37</v>
      </c>
      <c r="L3970" t="s">
        <v>50</v>
      </c>
      <c r="M3970" t="s">
        <v>34</v>
      </c>
      <c r="N3970" t="s">
        <v>34</v>
      </c>
      <c r="O3970" t="s">
        <v>34</v>
      </c>
      <c r="P3970" t="s">
        <v>37</v>
      </c>
      <c r="Q3970" t="s">
        <v>37</v>
      </c>
      <c r="R3970" t="s">
        <v>34</v>
      </c>
      <c r="S3970" t="s">
        <v>34</v>
      </c>
      <c r="T3970" t="s">
        <v>37</v>
      </c>
      <c r="U3970" t="s">
        <v>39</v>
      </c>
      <c r="V3970" t="s">
        <v>37</v>
      </c>
      <c r="W3970" t="s">
        <v>51</v>
      </c>
      <c r="X3970">
        <v>82.9</v>
      </c>
      <c r="Y3970">
        <v>880.05</v>
      </c>
      <c r="Z3970">
        <v>0</v>
      </c>
      <c r="AA3970">
        <v>0</v>
      </c>
      <c r="AB3970">
        <v>320.64999999999998</v>
      </c>
      <c r="AC3970">
        <v>1200.7</v>
      </c>
      <c r="AD3970" t="s">
        <v>41</v>
      </c>
      <c r="AE3970" t="s">
        <v>42</v>
      </c>
      <c r="AF3970" t="s">
        <v>42</v>
      </c>
      <c r="AG3970">
        <f t="shared" si="122"/>
        <v>0</v>
      </c>
      <c r="AH3970" t="str" cm="1">
        <f t="array" ref="AH3970">_xlfn.IFS(
X3970&lt;=20, "&lt;20",
AND(X3970&gt;=20, X3970&lt;50), "20-50",
AND(X3970&gt;=50, X3970&lt;100), "50-100",
X3970&gt;=100, "&gt;100"
)</f>
        <v>50-100</v>
      </c>
      <c r="AI3970">
        <f t="shared" si="123"/>
        <v>0</v>
      </c>
      <c r="AJ3970" t="str" cm="1">
        <f t="array" ref="AJ3970">_xlfn.IFS(
C3970&lt;=20, "&lt;20",
AND(C3970&gt;=20, C3970&lt;35), "20-35",
AND(C3970&gt;=35, C3970&lt;50), "35-50",
C3970&gt;=50, "50-100"
)</f>
        <v>50-100</v>
      </c>
      <c r="AK3970" t="str" cm="1">
        <f t="array" ref="AK3970">_xlfn.IFS(
G3970&lt;6, "&lt;6",
AND(G3970&gt;=6, G3970&lt;12), "6-12",
AND(G3970&gt;=12, G3970&lt;18), "12-18",  AND(G3970&gt;=18, G3970&lt;24), "18-24", G3970&gt;=24, "24-36")</f>
        <v>24-36</v>
      </c>
    </row>
    <row r="3971" spans="1:37" x14ac:dyDescent="0.3">
      <c r="A3971" t="s">
        <v>4071</v>
      </c>
      <c r="B3971" t="s">
        <v>33</v>
      </c>
      <c r="C3971">
        <v>27</v>
      </c>
      <c r="D3971" t="s">
        <v>37</v>
      </c>
      <c r="E3971" t="s">
        <v>48</v>
      </c>
      <c r="F3971">
        <v>6</v>
      </c>
      <c r="G3971">
        <v>25</v>
      </c>
      <c r="H3971" t="s">
        <v>57</v>
      </c>
      <c r="I3971" t="s">
        <v>37</v>
      </c>
      <c r="J3971" t="s">
        <v>34</v>
      </c>
      <c r="K3971" t="s">
        <v>37</v>
      </c>
      <c r="L3971" t="s">
        <v>72</v>
      </c>
      <c r="M3971" t="s">
        <v>34</v>
      </c>
      <c r="N3971" t="s">
        <v>34</v>
      </c>
      <c r="O3971" t="s">
        <v>34</v>
      </c>
      <c r="P3971" t="s">
        <v>37</v>
      </c>
      <c r="Q3971" t="s">
        <v>34</v>
      </c>
      <c r="R3971" t="s">
        <v>34</v>
      </c>
      <c r="S3971" t="s">
        <v>37</v>
      </c>
      <c r="T3971" t="s">
        <v>37</v>
      </c>
      <c r="U3971" t="s">
        <v>46</v>
      </c>
      <c r="V3971" t="s">
        <v>37</v>
      </c>
      <c r="W3971" t="s">
        <v>40</v>
      </c>
      <c r="X3971">
        <v>50.55</v>
      </c>
      <c r="Y3971">
        <v>610.75</v>
      </c>
      <c r="Z3971">
        <v>0</v>
      </c>
      <c r="AA3971">
        <v>0</v>
      </c>
      <c r="AB3971">
        <v>441.35</v>
      </c>
      <c r="AC3971">
        <v>1052.0999999999999</v>
      </c>
      <c r="AD3971" t="s">
        <v>41</v>
      </c>
      <c r="AE3971" t="s">
        <v>42</v>
      </c>
      <c r="AF3971" t="s">
        <v>42</v>
      </c>
      <c r="AG3971">
        <f t="shared" ref="AG3971:AG4034" si="124">IF(AD3971="Churned", 1,0)</f>
        <v>0</v>
      </c>
      <c r="AH3971" t="str" cm="1">
        <f t="array" ref="AH3971">_xlfn.IFS(
X3971&lt;=20, "&lt;20",
AND(X3971&gt;=20, X3971&lt;50), "20-50",
AND(X3971&gt;=50, X3971&lt;100), "50-100",
X3971&gt;=100, "&gt;100"
)</f>
        <v>50-100</v>
      </c>
      <c r="AI3971">
        <f t="shared" ref="AI3971:AI4034" si="125">IF(AD3971="Joined", 1, 0)</f>
        <v>0</v>
      </c>
      <c r="AJ3971" t="str" cm="1">
        <f t="array" ref="AJ3971">_xlfn.IFS(
C3971&lt;=20, "&lt;20",
AND(C3971&gt;=20, C3971&lt;35), "20-35",
AND(C3971&gt;=35, C3971&lt;50), "35-50",
C3971&gt;=50, "50-100"
)</f>
        <v>20-35</v>
      </c>
      <c r="AK3971" t="str" cm="1">
        <f t="array" ref="AK3971">_xlfn.IFS(
G3971&lt;6, "&lt;6",
AND(G3971&gt;=6, G3971&lt;12), "6-12",
AND(G3971&gt;=12, G3971&lt;18), "12-18",  AND(G3971&gt;=18, G3971&lt;24), "18-24", G3971&gt;=24, "24-36")</f>
        <v>24-36</v>
      </c>
    </row>
    <row r="3972" spans="1:37" x14ac:dyDescent="0.3">
      <c r="A3972" t="s">
        <v>4072</v>
      </c>
      <c r="B3972" t="s">
        <v>33</v>
      </c>
      <c r="C3972">
        <v>33</v>
      </c>
      <c r="D3972" t="s">
        <v>37</v>
      </c>
      <c r="E3972" t="s">
        <v>45</v>
      </c>
      <c r="F3972">
        <v>5</v>
      </c>
      <c r="G3972">
        <v>2</v>
      </c>
      <c r="H3972" t="s">
        <v>66</v>
      </c>
      <c r="I3972" t="s">
        <v>37</v>
      </c>
      <c r="J3972" t="s">
        <v>34</v>
      </c>
      <c r="K3972" t="s">
        <v>37</v>
      </c>
      <c r="L3972" t="s">
        <v>72</v>
      </c>
      <c r="M3972" t="s">
        <v>37</v>
      </c>
      <c r="N3972" t="s">
        <v>34</v>
      </c>
      <c r="O3972" t="s">
        <v>37</v>
      </c>
      <c r="P3972" t="s">
        <v>37</v>
      </c>
      <c r="Q3972" t="s">
        <v>37</v>
      </c>
      <c r="R3972" t="s">
        <v>37</v>
      </c>
      <c r="S3972" t="s">
        <v>37</v>
      </c>
      <c r="T3972" t="s">
        <v>37</v>
      </c>
      <c r="U3972" t="s">
        <v>67</v>
      </c>
      <c r="V3972" t="s">
        <v>37</v>
      </c>
      <c r="W3972" t="s">
        <v>51</v>
      </c>
      <c r="X3972">
        <v>82.55</v>
      </c>
      <c r="Y3972">
        <v>5832.65</v>
      </c>
      <c r="Z3972">
        <v>0</v>
      </c>
      <c r="AA3972">
        <v>0</v>
      </c>
      <c r="AB3972">
        <v>2002.91</v>
      </c>
      <c r="AC3972">
        <v>7835.56</v>
      </c>
      <c r="AD3972" t="s">
        <v>41</v>
      </c>
      <c r="AE3972" t="s">
        <v>42</v>
      </c>
      <c r="AF3972" t="s">
        <v>42</v>
      </c>
      <c r="AG3972">
        <f t="shared" si="124"/>
        <v>0</v>
      </c>
      <c r="AH3972" t="str" cm="1">
        <f t="array" ref="AH3972">_xlfn.IFS(
X3972&lt;=20, "&lt;20",
AND(X3972&gt;=20, X3972&lt;50), "20-50",
AND(X3972&gt;=50, X3972&lt;100), "50-100",
X3972&gt;=100, "&gt;100"
)</f>
        <v>50-100</v>
      </c>
      <c r="AI3972">
        <f t="shared" si="125"/>
        <v>0</v>
      </c>
      <c r="AJ3972" t="str" cm="1">
        <f t="array" ref="AJ3972">_xlfn.IFS(
C3972&lt;=20, "&lt;20",
AND(C3972&gt;=20, C3972&lt;35), "20-35",
AND(C3972&gt;=35, C3972&lt;50), "35-50",
C3972&gt;=50, "50-100"
)</f>
        <v>20-35</v>
      </c>
      <c r="AK3972" t="str" cm="1">
        <f t="array" ref="AK3972">_xlfn.IFS(
G3972&lt;6, "&lt;6",
AND(G3972&gt;=6, G3972&lt;12), "6-12",
AND(G3972&gt;=12, G3972&lt;18), "12-18",  AND(G3972&gt;=18, G3972&lt;24), "18-24", G3972&gt;=24, "24-36")</f>
        <v>&lt;6</v>
      </c>
    </row>
    <row r="3973" spans="1:37" x14ac:dyDescent="0.3">
      <c r="A3973" t="s">
        <v>4073</v>
      </c>
      <c r="B3973" t="s">
        <v>44</v>
      </c>
      <c r="C3973">
        <v>36</v>
      </c>
      <c r="D3973" t="s">
        <v>37</v>
      </c>
      <c r="E3973" t="s">
        <v>103</v>
      </c>
      <c r="F3973">
        <v>10</v>
      </c>
      <c r="G3973">
        <v>18</v>
      </c>
      <c r="H3973" t="s">
        <v>36</v>
      </c>
      <c r="I3973" t="s">
        <v>37</v>
      </c>
      <c r="J3973" t="s">
        <v>34</v>
      </c>
      <c r="K3973" t="s">
        <v>34</v>
      </c>
      <c r="L3973" t="s">
        <v>34</v>
      </c>
      <c r="M3973" t="s">
        <v>34</v>
      </c>
      <c r="N3973" t="s">
        <v>34</v>
      </c>
      <c r="O3973" t="s">
        <v>34</v>
      </c>
      <c r="P3973" t="s">
        <v>34</v>
      </c>
      <c r="Q3973" t="s">
        <v>34</v>
      </c>
      <c r="R3973" t="s">
        <v>34</v>
      </c>
      <c r="S3973" t="s">
        <v>34</v>
      </c>
      <c r="T3973" t="s">
        <v>34</v>
      </c>
      <c r="U3973" t="s">
        <v>46</v>
      </c>
      <c r="V3973" t="s">
        <v>34</v>
      </c>
      <c r="W3973" t="s">
        <v>40</v>
      </c>
      <c r="X3973">
        <v>19.600000000000001</v>
      </c>
      <c r="Y3973">
        <v>93.45</v>
      </c>
      <c r="Z3973">
        <v>0</v>
      </c>
      <c r="AA3973">
        <v>0</v>
      </c>
      <c r="AB3973">
        <v>116.56</v>
      </c>
      <c r="AC3973">
        <v>210.01</v>
      </c>
      <c r="AD3973" t="s">
        <v>41</v>
      </c>
      <c r="AE3973" t="s">
        <v>42</v>
      </c>
      <c r="AF3973" t="s">
        <v>42</v>
      </c>
      <c r="AG3973">
        <f t="shared" si="124"/>
        <v>0</v>
      </c>
      <c r="AH3973" t="str" cm="1">
        <f t="array" ref="AH3973">_xlfn.IFS(
X3973&lt;=20, "&lt;20",
AND(X3973&gt;=20, X3973&lt;50), "20-50",
AND(X3973&gt;=50, X3973&lt;100), "50-100",
X3973&gt;=100, "&gt;100"
)</f>
        <v>&lt;20</v>
      </c>
      <c r="AI3973">
        <f t="shared" si="125"/>
        <v>0</v>
      </c>
      <c r="AJ3973" t="str" cm="1">
        <f t="array" ref="AJ3973">_xlfn.IFS(
C3973&lt;=20, "&lt;20",
AND(C3973&gt;=20, C3973&lt;35), "20-35",
AND(C3973&gt;=35, C3973&lt;50), "35-50",
C3973&gt;=50, "50-100"
)</f>
        <v>35-50</v>
      </c>
      <c r="AK3973" t="str" cm="1">
        <f t="array" ref="AK3973">_xlfn.IFS(
G3973&lt;6, "&lt;6",
AND(G3973&gt;=6, G3973&lt;12), "6-12",
AND(G3973&gt;=12, G3973&lt;18), "12-18",  AND(G3973&gt;=18, G3973&lt;24), "18-24", G3973&gt;=24, "24-36")</f>
        <v>18-24</v>
      </c>
    </row>
    <row r="3974" spans="1:37" x14ac:dyDescent="0.3">
      <c r="A3974" t="s">
        <v>4074</v>
      </c>
      <c r="B3974" t="s">
        <v>33</v>
      </c>
      <c r="C3974">
        <v>76</v>
      </c>
      <c r="D3974" t="s">
        <v>37</v>
      </c>
      <c r="E3974" t="s">
        <v>61</v>
      </c>
      <c r="F3974">
        <v>0</v>
      </c>
      <c r="G3974">
        <v>34</v>
      </c>
      <c r="H3974" t="s">
        <v>49</v>
      </c>
      <c r="I3974" t="s">
        <v>37</v>
      </c>
      <c r="J3974" t="s">
        <v>37</v>
      </c>
      <c r="K3974" t="s">
        <v>37</v>
      </c>
      <c r="L3974" t="s">
        <v>72</v>
      </c>
      <c r="M3974" t="s">
        <v>37</v>
      </c>
      <c r="N3974" t="s">
        <v>34</v>
      </c>
      <c r="O3974" t="s">
        <v>34</v>
      </c>
      <c r="P3974" t="s">
        <v>34</v>
      </c>
      <c r="Q3974" t="s">
        <v>34</v>
      </c>
      <c r="R3974" t="s">
        <v>34</v>
      </c>
      <c r="S3974" t="s">
        <v>34</v>
      </c>
      <c r="T3974" t="s">
        <v>37</v>
      </c>
      <c r="U3974" t="s">
        <v>46</v>
      </c>
      <c r="V3974" t="s">
        <v>34</v>
      </c>
      <c r="W3974" t="s">
        <v>51</v>
      </c>
      <c r="X3974">
        <v>54.55</v>
      </c>
      <c r="Y3974">
        <v>494.05</v>
      </c>
      <c r="Z3974">
        <v>0</v>
      </c>
      <c r="AA3974">
        <v>0</v>
      </c>
      <c r="AB3974">
        <v>22.05</v>
      </c>
      <c r="AC3974">
        <v>516.1</v>
      </c>
      <c r="AD3974" t="s">
        <v>52</v>
      </c>
      <c r="AE3974" t="s">
        <v>58</v>
      </c>
      <c r="AF3974" t="s">
        <v>62</v>
      </c>
      <c r="AG3974">
        <f t="shared" si="124"/>
        <v>1</v>
      </c>
      <c r="AH3974" t="str" cm="1">
        <f t="array" ref="AH3974">_xlfn.IFS(
X3974&lt;=20, "&lt;20",
AND(X3974&gt;=20, X3974&lt;50), "20-50",
AND(X3974&gt;=50, X3974&lt;100), "50-100",
X3974&gt;=100, "&gt;100"
)</f>
        <v>50-100</v>
      </c>
      <c r="AI3974">
        <f t="shared" si="125"/>
        <v>0</v>
      </c>
      <c r="AJ3974" t="str" cm="1">
        <f t="array" ref="AJ3974">_xlfn.IFS(
C3974&lt;=20, "&lt;20",
AND(C3974&gt;=20, C3974&lt;35), "20-35",
AND(C3974&gt;=35, C3974&lt;50), "35-50",
C3974&gt;=50, "50-100"
)</f>
        <v>50-100</v>
      </c>
      <c r="AK3974" t="str" cm="1">
        <f t="array" ref="AK3974">_xlfn.IFS(
G3974&lt;6, "&lt;6",
AND(G3974&gt;=6, G3974&lt;12), "6-12",
AND(G3974&gt;=12, G3974&lt;18), "12-18",  AND(G3974&gt;=18, G3974&lt;24), "18-24", G3974&gt;=24, "24-36")</f>
        <v>24-36</v>
      </c>
    </row>
    <row r="3975" spans="1:37" x14ac:dyDescent="0.3">
      <c r="A3975" t="s">
        <v>4075</v>
      </c>
      <c r="B3975" t="s">
        <v>33</v>
      </c>
      <c r="C3975">
        <v>63</v>
      </c>
      <c r="D3975" t="s">
        <v>37</v>
      </c>
      <c r="E3975" t="s">
        <v>109</v>
      </c>
      <c r="F3975">
        <v>14</v>
      </c>
      <c r="G3975">
        <v>11</v>
      </c>
      <c r="H3975" t="s">
        <v>36</v>
      </c>
      <c r="I3975" t="s">
        <v>37</v>
      </c>
      <c r="J3975" t="s">
        <v>34</v>
      </c>
      <c r="K3975" t="s">
        <v>37</v>
      </c>
      <c r="L3975" t="s">
        <v>72</v>
      </c>
      <c r="M3975" t="s">
        <v>37</v>
      </c>
      <c r="N3975" t="s">
        <v>37</v>
      </c>
      <c r="O3975" t="s">
        <v>34</v>
      </c>
      <c r="P3975" t="s">
        <v>37</v>
      </c>
      <c r="Q3975" t="s">
        <v>37</v>
      </c>
      <c r="R3975" t="s">
        <v>34</v>
      </c>
      <c r="S3975" t="s">
        <v>34</v>
      </c>
      <c r="T3975" t="s">
        <v>37</v>
      </c>
      <c r="U3975" t="s">
        <v>67</v>
      </c>
      <c r="V3975" t="s">
        <v>37</v>
      </c>
      <c r="W3975" t="s">
        <v>40</v>
      </c>
      <c r="X3975">
        <v>69.7</v>
      </c>
      <c r="Y3975">
        <v>3729.6</v>
      </c>
      <c r="Z3975">
        <v>0</v>
      </c>
      <c r="AA3975">
        <v>0</v>
      </c>
      <c r="AB3975">
        <v>1679.57</v>
      </c>
      <c r="AC3975">
        <v>5409.17</v>
      </c>
      <c r="AD3975" t="s">
        <v>41</v>
      </c>
      <c r="AE3975" t="s">
        <v>42</v>
      </c>
      <c r="AF3975" t="s">
        <v>42</v>
      </c>
      <c r="AG3975">
        <f t="shared" si="124"/>
        <v>0</v>
      </c>
      <c r="AH3975" t="str" cm="1">
        <f t="array" ref="AH3975">_xlfn.IFS(
X3975&lt;=20, "&lt;20",
AND(X3975&gt;=20, X3975&lt;50), "20-50",
AND(X3975&gt;=50, X3975&lt;100), "50-100",
X3975&gt;=100, "&gt;100"
)</f>
        <v>50-100</v>
      </c>
      <c r="AI3975">
        <f t="shared" si="125"/>
        <v>0</v>
      </c>
      <c r="AJ3975" t="str" cm="1">
        <f t="array" ref="AJ3975">_xlfn.IFS(
C3975&lt;=20, "&lt;20",
AND(C3975&gt;=20, C3975&lt;35), "20-35",
AND(C3975&gt;=35, C3975&lt;50), "35-50",
C3975&gt;=50, "50-100"
)</f>
        <v>50-100</v>
      </c>
      <c r="AK3975" t="str" cm="1">
        <f t="array" ref="AK3975">_xlfn.IFS(
G3975&lt;6, "&lt;6",
AND(G3975&gt;=6, G3975&lt;12), "6-12",
AND(G3975&gt;=12, G3975&lt;18), "12-18",  AND(G3975&gt;=18, G3975&lt;24), "18-24", G3975&gt;=24, "24-36")</f>
        <v>6-12</v>
      </c>
    </row>
    <row r="3976" spans="1:37" x14ac:dyDescent="0.3">
      <c r="A3976" t="s">
        <v>4076</v>
      </c>
      <c r="B3976" t="s">
        <v>44</v>
      </c>
      <c r="C3976">
        <v>39</v>
      </c>
      <c r="D3976" t="s">
        <v>37</v>
      </c>
      <c r="E3976" t="s">
        <v>87</v>
      </c>
      <c r="F3976">
        <v>9</v>
      </c>
      <c r="G3976">
        <v>10</v>
      </c>
      <c r="H3976" t="s">
        <v>36</v>
      </c>
      <c r="I3976" t="s">
        <v>37</v>
      </c>
      <c r="J3976" t="s">
        <v>37</v>
      </c>
      <c r="K3976" t="s">
        <v>37</v>
      </c>
      <c r="L3976" t="s">
        <v>50</v>
      </c>
      <c r="M3976" t="s">
        <v>37</v>
      </c>
      <c r="N3976" t="s">
        <v>37</v>
      </c>
      <c r="O3976" t="s">
        <v>34</v>
      </c>
      <c r="P3976" t="s">
        <v>34</v>
      </c>
      <c r="Q3976" t="s">
        <v>34</v>
      </c>
      <c r="R3976" t="s">
        <v>37</v>
      </c>
      <c r="S3976" t="s">
        <v>37</v>
      </c>
      <c r="T3976" t="s">
        <v>37</v>
      </c>
      <c r="U3976" t="s">
        <v>46</v>
      </c>
      <c r="V3976" t="s">
        <v>37</v>
      </c>
      <c r="W3976" t="s">
        <v>51</v>
      </c>
      <c r="X3976">
        <v>93.4</v>
      </c>
      <c r="Y3976">
        <v>5435.6</v>
      </c>
      <c r="Z3976">
        <v>0</v>
      </c>
      <c r="AA3976">
        <v>0</v>
      </c>
      <c r="AB3976">
        <v>211.7</v>
      </c>
      <c r="AC3976">
        <v>5647.3</v>
      </c>
      <c r="AD3976" t="s">
        <v>52</v>
      </c>
      <c r="AE3976" t="s">
        <v>94</v>
      </c>
      <c r="AF3976" t="s">
        <v>95</v>
      </c>
      <c r="AG3976">
        <f t="shared" si="124"/>
        <v>1</v>
      </c>
      <c r="AH3976" t="str" cm="1">
        <f t="array" ref="AH3976">_xlfn.IFS(
X3976&lt;=20, "&lt;20",
AND(X3976&gt;=20, X3976&lt;50), "20-50",
AND(X3976&gt;=50, X3976&lt;100), "50-100",
X3976&gt;=100, "&gt;100"
)</f>
        <v>50-100</v>
      </c>
      <c r="AI3976">
        <f t="shared" si="125"/>
        <v>0</v>
      </c>
      <c r="AJ3976" t="str" cm="1">
        <f t="array" ref="AJ3976">_xlfn.IFS(
C3976&lt;=20, "&lt;20",
AND(C3976&gt;=20, C3976&lt;35), "20-35",
AND(C3976&gt;=35, C3976&lt;50), "35-50",
C3976&gt;=50, "50-100"
)</f>
        <v>35-50</v>
      </c>
      <c r="AK3976" t="str" cm="1">
        <f t="array" ref="AK3976">_xlfn.IFS(
G3976&lt;6, "&lt;6",
AND(G3976&gt;=6, G3976&lt;12), "6-12",
AND(G3976&gt;=12, G3976&lt;18), "12-18",  AND(G3976&gt;=18, G3976&lt;24), "18-24", G3976&gt;=24, "24-36")</f>
        <v>6-12</v>
      </c>
    </row>
    <row r="3977" spans="1:37" x14ac:dyDescent="0.3">
      <c r="A3977" t="s">
        <v>4077</v>
      </c>
      <c r="B3977" t="s">
        <v>44</v>
      </c>
      <c r="C3977">
        <v>42</v>
      </c>
      <c r="D3977" t="s">
        <v>34</v>
      </c>
      <c r="E3977" t="s">
        <v>74</v>
      </c>
      <c r="F3977">
        <v>11</v>
      </c>
      <c r="G3977">
        <v>20</v>
      </c>
      <c r="H3977" t="s">
        <v>36</v>
      </c>
      <c r="I3977" t="s">
        <v>37</v>
      </c>
      <c r="J3977" t="s">
        <v>34</v>
      </c>
      <c r="K3977" t="s">
        <v>37</v>
      </c>
      <c r="L3977" t="s">
        <v>72</v>
      </c>
      <c r="M3977" t="s">
        <v>37</v>
      </c>
      <c r="N3977" t="s">
        <v>37</v>
      </c>
      <c r="O3977" t="s">
        <v>37</v>
      </c>
      <c r="P3977" t="s">
        <v>34</v>
      </c>
      <c r="Q3977" t="s">
        <v>37</v>
      </c>
      <c r="R3977" t="s">
        <v>37</v>
      </c>
      <c r="S3977" t="s">
        <v>37</v>
      </c>
      <c r="T3977" t="s">
        <v>37</v>
      </c>
      <c r="U3977" t="s">
        <v>67</v>
      </c>
      <c r="V3977" t="s">
        <v>34</v>
      </c>
      <c r="W3977" t="s">
        <v>143</v>
      </c>
      <c r="X3977">
        <v>80.849999999999994</v>
      </c>
      <c r="Y3977">
        <v>808.5</v>
      </c>
      <c r="Z3977">
        <v>0</v>
      </c>
      <c r="AA3977">
        <v>0</v>
      </c>
      <c r="AB3977">
        <v>310.89999999999998</v>
      </c>
      <c r="AC3977">
        <v>1119.4000000000001</v>
      </c>
      <c r="AD3977" t="s">
        <v>41</v>
      </c>
      <c r="AE3977" t="s">
        <v>42</v>
      </c>
      <c r="AF3977" t="s">
        <v>42</v>
      </c>
      <c r="AG3977">
        <f t="shared" si="124"/>
        <v>0</v>
      </c>
      <c r="AH3977" t="str" cm="1">
        <f t="array" ref="AH3977">_xlfn.IFS(
X3977&lt;=20, "&lt;20",
AND(X3977&gt;=20, X3977&lt;50), "20-50",
AND(X3977&gt;=50, X3977&lt;100), "50-100",
X3977&gt;=100, "&gt;100"
)</f>
        <v>50-100</v>
      </c>
      <c r="AI3977">
        <f t="shared" si="125"/>
        <v>0</v>
      </c>
      <c r="AJ3977" t="str" cm="1">
        <f t="array" ref="AJ3977">_xlfn.IFS(
C3977&lt;=20, "&lt;20",
AND(C3977&gt;=20, C3977&lt;35), "20-35",
AND(C3977&gt;=35, C3977&lt;50), "35-50",
C3977&gt;=50, "50-100"
)</f>
        <v>35-50</v>
      </c>
      <c r="AK3977" t="str" cm="1">
        <f t="array" ref="AK3977">_xlfn.IFS(
G3977&lt;6, "&lt;6",
AND(G3977&gt;=6, G3977&lt;12), "6-12",
AND(G3977&gt;=12, G3977&lt;18), "12-18",  AND(G3977&gt;=18, G3977&lt;24), "18-24", G3977&gt;=24, "24-36")</f>
        <v>18-24</v>
      </c>
    </row>
    <row r="3978" spans="1:37" x14ac:dyDescent="0.3">
      <c r="A3978" t="s">
        <v>4078</v>
      </c>
      <c r="B3978" t="s">
        <v>44</v>
      </c>
      <c r="C3978">
        <v>35</v>
      </c>
      <c r="D3978" t="s">
        <v>37</v>
      </c>
      <c r="E3978" t="s">
        <v>45</v>
      </c>
      <c r="F3978">
        <v>15</v>
      </c>
      <c r="G3978">
        <v>32</v>
      </c>
      <c r="H3978" t="s">
        <v>36</v>
      </c>
      <c r="I3978" t="s">
        <v>37</v>
      </c>
      <c r="J3978" t="s">
        <v>34</v>
      </c>
      <c r="K3978" t="s">
        <v>37</v>
      </c>
      <c r="L3978" t="s">
        <v>50</v>
      </c>
      <c r="M3978" t="s">
        <v>34</v>
      </c>
      <c r="N3978" t="s">
        <v>37</v>
      </c>
      <c r="O3978" t="s">
        <v>37</v>
      </c>
      <c r="P3978" t="s">
        <v>34</v>
      </c>
      <c r="Q3978" t="s">
        <v>37</v>
      </c>
      <c r="R3978" t="s">
        <v>34</v>
      </c>
      <c r="S3978" t="s">
        <v>34</v>
      </c>
      <c r="T3978" t="s">
        <v>37</v>
      </c>
      <c r="U3978" t="s">
        <v>46</v>
      </c>
      <c r="V3978" t="s">
        <v>37</v>
      </c>
      <c r="W3978" t="s">
        <v>51</v>
      </c>
      <c r="X3978">
        <v>91.65</v>
      </c>
      <c r="Y3978">
        <v>3954.1</v>
      </c>
      <c r="Z3978">
        <v>0</v>
      </c>
      <c r="AA3978">
        <v>0</v>
      </c>
      <c r="AB3978">
        <v>1141.6500000000001</v>
      </c>
      <c r="AC3978">
        <v>5095.75</v>
      </c>
      <c r="AD3978" t="s">
        <v>41</v>
      </c>
      <c r="AE3978" t="s">
        <v>42</v>
      </c>
      <c r="AF3978" t="s">
        <v>42</v>
      </c>
      <c r="AG3978">
        <f t="shared" si="124"/>
        <v>0</v>
      </c>
      <c r="AH3978" t="str" cm="1">
        <f t="array" ref="AH3978">_xlfn.IFS(
X3978&lt;=20, "&lt;20",
AND(X3978&gt;=20, X3978&lt;50), "20-50",
AND(X3978&gt;=50, X3978&lt;100), "50-100",
X3978&gt;=100, "&gt;100"
)</f>
        <v>50-100</v>
      </c>
      <c r="AI3978">
        <f t="shared" si="125"/>
        <v>0</v>
      </c>
      <c r="AJ3978" t="str" cm="1">
        <f t="array" ref="AJ3978">_xlfn.IFS(
C3978&lt;=20, "&lt;20",
AND(C3978&gt;=20, C3978&lt;35), "20-35",
AND(C3978&gt;=35, C3978&lt;50), "35-50",
C3978&gt;=50, "50-100"
)</f>
        <v>35-50</v>
      </c>
      <c r="AK3978" t="str" cm="1">
        <f t="array" ref="AK3978">_xlfn.IFS(
G3978&lt;6, "&lt;6",
AND(G3978&gt;=6, G3978&lt;12), "6-12",
AND(G3978&gt;=12, G3978&lt;18), "12-18",  AND(G3978&gt;=18, G3978&lt;24), "18-24", G3978&gt;=24, "24-36")</f>
        <v>24-36</v>
      </c>
    </row>
    <row r="3979" spans="1:37" x14ac:dyDescent="0.3">
      <c r="A3979" t="s">
        <v>4079</v>
      </c>
      <c r="B3979" t="s">
        <v>44</v>
      </c>
      <c r="C3979">
        <v>45</v>
      </c>
      <c r="D3979" t="s">
        <v>37</v>
      </c>
      <c r="E3979" t="s">
        <v>164</v>
      </c>
      <c r="F3979">
        <v>5</v>
      </c>
      <c r="G3979">
        <v>16</v>
      </c>
      <c r="H3979" t="s">
        <v>49</v>
      </c>
      <c r="I3979" t="s">
        <v>37</v>
      </c>
      <c r="J3979" t="s">
        <v>34</v>
      </c>
      <c r="K3979" t="s">
        <v>37</v>
      </c>
      <c r="L3979" t="s">
        <v>50</v>
      </c>
      <c r="M3979" t="s">
        <v>34</v>
      </c>
      <c r="N3979" t="s">
        <v>34</v>
      </c>
      <c r="O3979" t="s">
        <v>37</v>
      </c>
      <c r="P3979" t="s">
        <v>37</v>
      </c>
      <c r="Q3979" t="s">
        <v>34</v>
      </c>
      <c r="R3979" t="s">
        <v>34</v>
      </c>
      <c r="S3979" t="s">
        <v>34</v>
      </c>
      <c r="T3979" t="s">
        <v>37</v>
      </c>
      <c r="U3979" t="s">
        <v>46</v>
      </c>
      <c r="V3979" t="s">
        <v>37</v>
      </c>
      <c r="W3979" t="s">
        <v>51</v>
      </c>
      <c r="X3979">
        <v>79.849999999999994</v>
      </c>
      <c r="Y3979">
        <v>152.44999999999999</v>
      </c>
      <c r="Z3979">
        <v>0</v>
      </c>
      <c r="AA3979">
        <v>0</v>
      </c>
      <c r="AB3979">
        <v>32.28</v>
      </c>
      <c r="AC3979">
        <v>184.73</v>
      </c>
      <c r="AD3979" t="s">
        <v>52</v>
      </c>
      <c r="AE3979" t="s">
        <v>58</v>
      </c>
      <c r="AF3979" t="s">
        <v>288</v>
      </c>
      <c r="AG3979">
        <f t="shared" si="124"/>
        <v>1</v>
      </c>
      <c r="AH3979" t="str" cm="1">
        <f t="array" ref="AH3979">_xlfn.IFS(
X3979&lt;=20, "&lt;20",
AND(X3979&gt;=20, X3979&lt;50), "20-50",
AND(X3979&gt;=50, X3979&lt;100), "50-100",
X3979&gt;=100, "&gt;100"
)</f>
        <v>50-100</v>
      </c>
      <c r="AI3979">
        <f t="shared" si="125"/>
        <v>0</v>
      </c>
      <c r="AJ3979" t="str" cm="1">
        <f t="array" ref="AJ3979">_xlfn.IFS(
C3979&lt;=20, "&lt;20",
AND(C3979&gt;=20, C3979&lt;35), "20-35",
AND(C3979&gt;=35, C3979&lt;50), "35-50",
C3979&gt;=50, "50-100"
)</f>
        <v>35-50</v>
      </c>
      <c r="AK3979" t="str" cm="1">
        <f t="array" ref="AK3979">_xlfn.IFS(
G3979&lt;6, "&lt;6",
AND(G3979&gt;=6, G3979&lt;12), "6-12",
AND(G3979&gt;=12, G3979&lt;18), "12-18",  AND(G3979&gt;=18, G3979&lt;24), "18-24", G3979&gt;=24, "24-36")</f>
        <v>12-18</v>
      </c>
    </row>
    <row r="3980" spans="1:37" x14ac:dyDescent="0.3">
      <c r="A3980" t="s">
        <v>4080</v>
      </c>
      <c r="B3980" t="s">
        <v>44</v>
      </c>
      <c r="C3980">
        <v>48</v>
      </c>
      <c r="D3980" t="s">
        <v>37</v>
      </c>
      <c r="E3980" t="s">
        <v>82</v>
      </c>
      <c r="F3980">
        <v>14</v>
      </c>
      <c r="G3980">
        <v>29</v>
      </c>
      <c r="H3980" t="s">
        <v>49</v>
      </c>
      <c r="I3980" t="s">
        <v>37</v>
      </c>
      <c r="J3980" t="s">
        <v>34</v>
      </c>
      <c r="K3980" t="s">
        <v>34</v>
      </c>
      <c r="L3980" t="s">
        <v>34</v>
      </c>
      <c r="M3980" t="s">
        <v>34</v>
      </c>
      <c r="N3980" t="s">
        <v>34</v>
      </c>
      <c r="O3980" t="s">
        <v>34</v>
      </c>
      <c r="P3980" t="s">
        <v>34</v>
      </c>
      <c r="Q3980" t="s">
        <v>34</v>
      </c>
      <c r="R3980" t="s">
        <v>34</v>
      </c>
      <c r="S3980" t="s">
        <v>34</v>
      </c>
      <c r="T3980" t="s">
        <v>34</v>
      </c>
      <c r="U3980" t="s">
        <v>46</v>
      </c>
      <c r="V3980" t="s">
        <v>37</v>
      </c>
      <c r="W3980" t="s">
        <v>40</v>
      </c>
      <c r="X3980">
        <v>20.149999999999999</v>
      </c>
      <c r="Y3980">
        <v>68.45</v>
      </c>
      <c r="Z3980">
        <v>0</v>
      </c>
      <c r="AA3980">
        <v>0</v>
      </c>
      <c r="AB3980">
        <v>5.2</v>
      </c>
      <c r="AC3980">
        <v>73.650000000000006</v>
      </c>
      <c r="AD3980" t="s">
        <v>41</v>
      </c>
      <c r="AE3980" t="s">
        <v>42</v>
      </c>
      <c r="AF3980" t="s">
        <v>42</v>
      </c>
      <c r="AG3980">
        <f t="shared" si="124"/>
        <v>0</v>
      </c>
      <c r="AH3980" t="str" cm="1">
        <f t="array" ref="AH3980">_xlfn.IFS(
X3980&lt;=20, "&lt;20",
AND(X3980&gt;=20, X3980&lt;50), "20-50",
AND(X3980&gt;=50, X3980&lt;100), "50-100",
X3980&gt;=100, "&gt;100"
)</f>
        <v>20-50</v>
      </c>
      <c r="AI3980">
        <f t="shared" si="125"/>
        <v>0</v>
      </c>
      <c r="AJ3980" t="str" cm="1">
        <f t="array" ref="AJ3980">_xlfn.IFS(
C3980&lt;=20, "&lt;20",
AND(C3980&gt;=20, C3980&lt;35), "20-35",
AND(C3980&gt;=35, C3980&lt;50), "35-50",
C3980&gt;=50, "50-100"
)</f>
        <v>35-50</v>
      </c>
      <c r="AK3980" t="str" cm="1">
        <f t="array" ref="AK3980">_xlfn.IFS(
G3980&lt;6, "&lt;6",
AND(G3980&gt;=6, G3980&lt;12), "6-12",
AND(G3980&gt;=12, G3980&lt;18), "12-18",  AND(G3980&gt;=18, G3980&lt;24), "18-24", G3980&gt;=24, "24-36")</f>
        <v>24-36</v>
      </c>
    </row>
    <row r="3981" spans="1:37" x14ac:dyDescent="0.3">
      <c r="A3981" t="s">
        <v>4081</v>
      </c>
      <c r="B3981" t="s">
        <v>44</v>
      </c>
      <c r="C3981">
        <v>54</v>
      </c>
      <c r="D3981" t="s">
        <v>37</v>
      </c>
      <c r="E3981" t="s">
        <v>124</v>
      </c>
      <c r="F3981">
        <v>8</v>
      </c>
      <c r="G3981">
        <v>5</v>
      </c>
      <c r="H3981" t="s">
        <v>36</v>
      </c>
      <c r="I3981" t="s">
        <v>37</v>
      </c>
      <c r="J3981" t="s">
        <v>37</v>
      </c>
      <c r="K3981" t="s">
        <v>37</v>
      </c>
      <c r="L3981" t="s">
        <v>50</v>
      </c>
      <c r="M3981" t="s">
        <v>37</v>
      </c>
      <c r="N3981" t="s">
        <v>37</v>
      </c>
      <c r="O3981" t="s">
        <v>34</v>
      </c>
      <c r="P3981" t="s">
        <v>37</v>
      </c>
      <c r="Q3981" t="s">
        <v>37</v>
      </c>
      <c r="R3981" t="s">
        <v>34</v>
      </c>
      <c r="S3981" t="s">
        <v>34</v>
      </c>
      <c r="T3981" t="s">
        <v>37</v>
      </c>
      <c r="U3981" t="s">
        <v>67</v>
      </c>
      <c r="V3981" t="s">
        <v>37</v>
      </c>
      <c r="W3981" t="s">
        <v>40</v>
      </c>
      <c r="X3981">
        <v>99.05</v>
      </c>
      <c r="Y3981">
        <v>6416.7</v>
      </c>
      <c r="Z3981">
        <v>0</v>
      </c>
      <c r="AA3981">
        <v>0</v>
      </c>
      <c r="AB3981">
        <v>858</v>
      </c>
      <c r="AC3981">
        <v>7274.7</v>
      </c>
      <c r="AD3981" t="s">
        <v>41</v>
      </c>
      <c r="AE3981" t="s">
        <v>42</v>
      </c>
      <c r="AF3981" t="s">
        <v>42</v>
      </c>
      <c r="AG3981">
        <f t="shared" si="124"/>
        <v>0</v>
      </c>
      <c r="AH3981" t="str" cm="1">
        <f t="array" ref="AH3981">_xlfn.IFS(
X3981&lt;=20, "&lt;20",
AND(X3981&gt;=20, X3981&lt;50), "20-50",
AND(X3981&gt;=50, X3981&lt;100), "50-100",
X3981&gt;=100, "&gt;100"
)</f>
        <v>50-100</v>
      </c>
      <c r="AI3981">
        <f t="shared" si="125"/>
        <v>0</v>
      </c>
      <c r="AJ3981" t="str" cm="1">
        <f t="array" ref="AJ3981">_xlfn.IFS(
C3981&lt;=20, "&lt;20",
AND(C3981&gt;=20, C3981&lt;35), "20-35",
AND(C3981&gt;=35, C3981&lt;50), "35-50",
C3981&gt;=50, "50-100"
)</f>
        <v>50-100</v>
      </c>
      <c r="AK3981" t="str" cm="1">
        <f t="array" ref="AK3981">_xlfn.IFS(
G3981&lt;6, "&lt;6",
AND(G3981&gt;=6, G3981&lt;12), "6-12",
AND(G3981&gt;=12, G3981&lt;18), "12-18",  AND(G3981&gt;=18, G3981&lt;24), "18-24", G3981&gt;=24, "24-36")</f>
        <v>&lt;6</v>
      </c>
    </row>
    <row r="3982" spans="1:37" x14ac:dyDescent="0.3">
      <c r="A3982" t="s">
        <v>4082</v>
      </c>
      <c r="B3982" t="s">
        <v>44</v>
      </c>
      <c r="C3982">
        <v>34</v>
      </c>
      <c r="D3982" t="s">
        <v>34</v>
      </c>
      <c r="E3982" t="s">
        <v>45</v>
      </c>
      <c r="F3982">
        <v>13</v>
      </c>
      <c r="G3982">
        <v>16</v>
      </c>
      <c r="H3982" t="s">
        <v>57</v>
      </c>
      <c r="I3982" t="s">
        <v>37</v>
      </c>
      <c r="J3982" t="s">
        <v>37</v>
      </c>
      <c r="K3982" t="s">
        <v>37</v>
      </c>
      <c r="L3982" t="s">
        <v>50</v>
      </c>
      <c r="M3982" t="s">
        <v>34</v>
      </c>
      <c r="N3982" t="s">
        <v>37</v>
      </c>
      <c r="O3982" t="s">
        <v>37</v>
      </c>
      <c r="P3982" t="s">
        <v>34</v>
      </c>
      <c r="Q3982" t="s">
        <v>37</v>
      </c>
      <c r="R3982" t="s">
        <v>37</v>
      </c>
      <c r="S3982" t="s">
        <v>37</v>
      </c>
      <c r="T3982" t="s">
        <v>37</v>
      </c>
      <c r="U3982" t="s">
        <v>39</v>
      </c>
      <c r="V3982" t="s">
        <v>37</v>
      </c>
      <c r="W3982" t="s">
        <v>40</v>
      </c>
      <c r="X3982">
        <v>104.15</v>
      </c>
      <c r="Y3982">
        <v>1299.0999999999999</v>
      </c>
      <c r="Z3982">
        <v>2.76</v>
      </c>
      <c r="AA3982">
        <v>0</v>
      </c>
      <c r="AB3982">
        <v>155.87</v>
      </c>
      <c r="AC3982">
        <v>1452.21</v>
      </c>
      <c r="AD3982" t="s">
        <v>41</v>
      </c>
      <c r="AE3982" t="s">
        <v>42</v>
      </c>
      <c r="AF3982" t="s">
        <v>42</v>
      </c>
      <c r="AG3982">
        <f t="shared" si="124"/>
        <v>0</v>
      </c>
      <c r="AH3982" t="str" cm="1">
        <f t="array" ref="AH3982">_xlfn.IFS(
X3982&lt;=20, "&lt;20",
AND(X3982&gt;=20, X3982&lt;50), "20-50",
AND(X3982&gt;=50, X3982&lt;100), "50-100",
X3982&gt;=100, "&gt;100"
)</f>
        <v>&gt;100</v>
      </c>
      <c r="AI3982">
        <f t="shared" si="125"/>
        <v>0</v>
      </c>
      <c r="AJ3982" t="str" cm="1">
        <f t="array" ref="AJ3982">_xlfn.IFS(
C3982&lt;=20, "&lt;20",
AND(C3982&gt;=20, C3982&lt;35), "20-35",
AND(C3982&gt;=35, C3982&lt;50), "35-50",
C3982&gt;=50, "50-100"
)</f>
        <v>20-35</v>
      </c>
      <c r="AK3982" t="str" cm="1">
        <f t="array" ref="AK3982">_xlfn.IFS(
G3982&lt;6, "&lt;6",
AND(G3982&gt;=6, G3982&lt;12), "6-12",
AND(G3982&gt;=12, G3982&lt;18), "12-18",  AND(G3982&gt;=18, G3982&lt;24), "18-24", G3982&gt;=24, "24-36")</f>
        <v>12-18</v>
      </c>
    </row>
    <row r="3983" spans="1:37" x14ac:dyDescent="0.3">
      <c r="A3983" t="s">
        <v>4083</v>
      </c>
      <c r="B3983" t="s">
        <v>44</v>
      </c>
      <c r="C3983">
        <v>28</v>
      </c>
      <c r="D3983" t="s">
        <v>34</v>
      </c>
      <c r="E3983" t="s">
        <v>82</v>
      </c>
      <c r="F3983">
        <v>0</v>
      </c>
      <c r="G3983">
        <v>32</v>
      </c>
      <c r="H3983" t="s">
        <v>36</v>
      </c>
      <c r="I3983" t="s">
        <v>37</v>
      </c>
      <c r="J3983" t="s">
        <v>37</v>
      </c>
      <c r="K3983" t="s">
        <v>37</v>
      </c>
      <c r="L3983" t="s">
        <v>38</v>
      </c>
      <c r="M3983" t="s">
        <v>37</v>
      </c>
      <c r="N3983" t="s">
        <v>34</v>
      </c>
      <c r="O3983" t="s">
        <v>34</v>
      </c>
      <c r="P3983" t="s">
        <v>34</v>
      </c>
      <c r="Q3983" t="s">
        <v>34</v>
      </c>
      <c r="R3983" t="s">
        <v>34</v>
      </c>
      <c r="S3983" t="s">
        <v>34</v>
      </c>
      <c r="T3983" t="s">
        <v>37</v>
      </c>
      <c r="U3983" t="s">
        <v>39</v>
      </c>
      <c r="V3983" t="s">
        <v>37</v>
      </c>
      <c r="W3983" t="s">
        <v>51</v>
      </c>
      <c r="X3983">
        <v>55.35</v>
      </c>
      <c r="Y3983">
        <v>2633.95</v>
      </c>
      <c r="Z3983">
        <v>0</v>
      </c>
      <c r="AA3983">
        <v>0</v>
      </c>
      <c r="AB3983">
        <v>2067.31</v>
      </c>
      <c r="AC3983">
        <v>4701.26</v>
      </c>
      <c r="AD3983" t="s">
        <v>41</v>
      </c>
      <c r="AE3983" t="s">
        <v>42</v>
      </c>
      <c r="AF3983" t="s">
        <v>42</v>
      </c>
      <c r="AG3983">
        <f t="shared" si="124"/>
        <v>0</v>
      </c>
      <c r="AH3983" t="str" cm="1">
        <f t="array" ref="AH3983">_xlfn.IFS(
X3983&lt;=20, "&lt;20",
AND(X3983&gt;=20, X3983&lt;50), "20-50",
AND(X3983&gt;=50, X3983&lt;100), "50-100",
X3983&gt;=100, "&gt;100"
)</f>
        <v>50-100</v>
      </c>
      <c r="AI3983">
        <f t="shared" si="125"/>
        <v>0</v>
      </c>
      <c r="AJ3983" t="str" cm="1">
        <f t="array" ref="AJ3983">_xlfn.IFS(
C3983&lt;=20, "&lt;20",
AND(C3983&gt;=20, C3983&lt;35), "20-35",
AND(C3983&gt;=35, C3983&lt;50), "35-50",
C3983&gt;=50, "50-100"
)</f>
        <v>20-35</v>
      </c>
      <c r="AK3983" t="str" cm="1">
        <f t="array" ref="AK3983">_xlfn.IFS(
G3983&lt;6, "&lt;6",
AND(G3983&gt;=6, G3983&lt;12), "6-12",
AND(G3983&gt;=12, G3983&lt;18), "12-18",  AND(G3983&gt;=18, G3983&lt;24), "18-24", G3983&gt;=24, "24-36")</f>
        <v>24-36</v>
      </c>
    </row>
    <row r="3984" spans="1:37" x14ac:dyDescent="0.3">
      <c r="A3984" t="s">
        <v>4084</v>
      </c>
      <c r="B3984" t="s">
        <v>44</v>
      </c>
      <c r="C3984">
        <v>46</v>
      </c>
      <c r="D3984" t="s">
        <v>34</v>
      </c>
      <c r="E3984" t="s">
        <v>48</v>
      </c>
      <c r="F3984">
        <v>8</v>
      </c>
      <c r="G3984">
        <v>21</v>
      </c>
      <c r="H3984" t="s">
        <v>49</v>
      </c>
      <c r="I3984" t="s">
        <v>37</v>
      </c>
      <c r="J3984" t="s">
        <v>34</v>
      </c>
      <c r="K3984" t="s">
        <v>34</v>
      </c>
      <c r="L3984" t="s">
        <v>34</v>
      </c>
      <c r="M3984" t="s">
        <v>34</v>
      </c>
      <c r="N3984" t="s">
        <v>34</v>
      </c>
      <c r="O3984" t="s">
        <v>34</v>
      </c>
      <c r="P3984" t="s">
        <v>34</v>
      </c>
      <c r="Q3984" t="s">
        <v>34</v>
      </c>
      <c r="R3984" t="s">
        <v>34</v>
      </c>
      <c r="S3984" t="s">
        <v>34</v>
      </c>
      <c r="T3984" t="s">
        <v>34</v>
      </c>
      <c r="U3984" t="s">
        <v>67</v>
      </c>
      <c r="V3984" t="s">
        <v>37</v>
      </c>
      <c r="W3984" t="s">
        <v>40</v>
      </c>
      <c r="X3984">
        <v>19.850000000000001</v>
      </c>
      <c r="Y3984">
        <v>146.6</v>
      </c>
      <c r="Z3984">
        <v>0</v>
      </c>
      <c r="AA3984">
        <v>0</v>
      </c>
      <c r="AB3984">
        <v>136.72</v>
      </c>
      <c r="AC3984">
        <v>283.32</v>
      </c>
      <c r="AD3984" t="s">
        <v>41</v>
      </c>
      <c r="AE3984" t="s">
        <v>42</v>
      </c>
      <c r="AF3984" t="s">
        <v>42</v>
      </c>
      <c r="AG3984">
        <f t="shared" si="124"/>
        <v>0</v>
      </c>
      <c r="AH3984" t="str" cm="1">
        <f t="array" ref="AH3984">_xlfn.IFS(
X3984&lt;=20, "&lt;20",
AND(X3984&gt;=20, X3984&lt;50), "20-50",
AND(X3984&gt;=50, X3984&lt;100), "50-100",
X3984&gt;=100, "&gt;100"
)</f>
        <v>&lt;20</v>
      </c>
      <c r="AI3984">
        <f t="shared" si="125"/>
        <v>0</v>
      </c>
      <c r="AJ3984" t="str" cm="1">
        <f t="array" ref="AJ3984">_xlfn.IFS(
C3984&lt;=20, "&lt;20",
AND(C3984&gt;=20, C3984&lt;35), "20-35",
AND(C3984&gt;=35, C3984&lt;50), "35-50",
C3984&gt;=50, "50-100"
)</f>
        <v>35-50</v>
      </c>
      <c r="AK3984" t="str" cm="1">
        <f t="array" ref="AK3984">_xlfn.IFS(
G3984&lt;6, "&lt;6",
AND(G3984&gt;=6, G3984&lt;12), "6-12",
AND(G3984&gt;=12, G3984&lt;18), "12-18",  AND(G3984&gt;=18, G3984&lt;24), "18-24", G3984&gt;=24, "24-36")</f>
        <v>18-24</v>
      </c>
    </row>
    <row r="3985" spans="1:37" x14ac:dyDescent="0.3">
      <c r="A3985" t="s">
        <v>4085</v>
      </c>
      <c r="B3985" t="s">
        <v>33</v>
      </c>
      <c r="C3985">
        <v>65</v>
      </c>
      <c r="D3985" t="s">
        <v>34</v>
      </c>
      <c r="E3985" t="s">
        <v>82</v>
      </c>
      <c r="F3985">
        <v>4</v>
      </c>
      <c r="G3985">
        <v>1</v>
      </c>
      <c r="H3985" t="s">
        <v>66</v>
      </c>
      <c r="I3985" t="s">
        <v>37</v>
      </c>
      <c r="J3985" t="s">
        <v>37</v>
      </c>
      <c r="K3985" t="s">
        <v>37</v>
      </c>
      <c r="L3985" t="s">
        <v>72</v>
      </c>
      <c r="M3985" t="s">
        <v>37</v>
      </c>
      <c r="N3985" t="s">
        <v>37</v>
      </c>
      <c r="O3985" t="s">
        <v>37</v>
      </c>
      <c r="P3985" t="s">
        <v>37</v>
      </c>
      <c r="Q3985" t="s">
        <v>37</v>
      </c>
      <c r="R3985" t="s">
        <v>37</v>
      </c>
      <c r="S3985" t="s">
        <v>37</v>
      </c>
      <c r="T3985" t="s">
        <v>37</v>
      </c>
      <c r="U3985" t="s">
        <v>67</v>
      </c>
      <c r="V3985" t="s">
        <v>37</v>
      </c>
      <c r="W3985" t="s">
        <v>40</v>
      </c>
      <c r="X3985">
        <v>90.8</v>
      </c>
      <c r="Y3985">
        <v>6397.6</v>
      </c>
      <c r="Z3985">
        <v>0</v>
      </c>
      <c r="AA3985">
        <v>0</v>
      </c>
      <c r="AB3985">
        <v>1485.36</v>
      </c>
      <c r="AC3985">
        <v>7882.96</v>
      </c>
      <c r="AD3985" t="s">
        <v>41</v>
      </c>
      <c r="AE3985" t="s">
        <v>42</v>
      </c>
      <c r="AF3985" t="s">
        <v>42</v>
      </c>
      <c r="AG3985">
        <f t="shared" si="124"/>
        <v>0</v>
      </c>
      <c r="AH3985" t="str" cm="1">
        <f t="array" ref="AH3985">_xlfn.IFS(
X3985&lt;=20, "&lt;20",
AND(X3985&gt;=20, X3985&lt;50), "20-50",
AND(X3985&gt;=50, X3985&lt;100), "50-100",
X3985&gt;=100, "&gt;100"
)</f>
        <v>50-100</v>
      </c>
      <c r="AI3985">
        <f t="shared" si="125"/>
        <v>0</v>
      </c>
      <c r="AJ3985" t="str" cm="1">
        <f t="array" ref="AJ3985">_xlfn.IFS(
C3985&lt;=20, "&lt;20",
AND(C3985&gt;=20, C3985&lt;35), "20-35",
AND(C3985&gt;=35, C3985&lt;50), "35-50",
C3985&gt;=50, "50-100"
)</f>
        <v>50-100</v>
      </c>
      <c r="AK3985" t="str" cm="1">
        <f t="array" ref="AK3985">_xlfn.IFS(
G3985&lt;6, "&lt;6",
AND(G3985&gt;=6, G3985&lt;12), "6-12",
AND(G3985&gt;=12, G3985&lt;18), "12-18",  AND(G3985&gt;=18, G3985&lt;24), "18-24", G3985&gt;=24, "24-36")</f>
        <v>&lt;6</v>
      </c>
    </row>
    <row r="3986" spans="1:37" x14ac:dyDescent="0.3">
      <c r="A3986" t="s">
        <v>4086</v>
      </c>
      <c r="B3986" t="s">
        <v>44</v>
      </c>
      <c r="C3986">
        <v>18</v>
      </c>
      <c r="D3986" t="s">
        <v>34</v>
      </c>
      <c r="E3986" t="s">
        <v>56</v>
      </c>
      <c r="F3986">
        <v>7</v>
      </c>
      <c r="G3986">
        <v>10</v>
      </c>
      <c r="H3986" t="s">
        <v>49</v>
      </c>
      <c r="I3986" t="s">
        <v>37</v>
      </c>
      <c r="J3986" t="s">
        <v>34</v>
      </c>
      <c r="K3986" t="s">
        <v>37</v>
      </c>
      <c r="L3986" t="s">
        <v>50</v>
      </c>
      <c r="M3986" t="s">
        <v>34</v>
      </c>
      <c r="N3986" t="s">
        <v>34</v>
      </c>
      <c r="O3986" t="s">
        <v>34</v>
      </c>
      <c r="P3986" t="s">
        <v>34</v>
      </c>
      <c r="Q3986" t="s">
        <v>34</v>
      </c>
      <c r="R3986" t="s">
        <v>37</v>
      </c>
      <c r="S3986" t="s">
        <v>37</v>
      </c>
      <c r="T3986" t="s">
        <v>34</v>
      </c>
      <c r="U3986" t="s">
        <v>46</v>
      </c>
      <c r="V3986" t="s">
        <v>34</v>
      </c>
      <c r="W3986" t="s">
        <v>51</v>
      </c>
      <c r="X3986">
        <v>80.849999999999994</v>
      </c>
      <c r="Y3986">
        <v>302.75</v>
      </c>
      <c r="Z3986">
        <v>0</v>
      </c>
      <c r="AA3986">
        <v>40</v>
      </c>
      <c r="AB3986">
        <v>177.12</v>
      </c>
      <c r="AC3986">
        <v>519.87</v>
      </c>
      <c r="AD3986" t="s">
        <v>52</v>
      </c>
      <c r="AE3986" t="s">
        <v>53</v>
      </c>
      <c r="AF3986" t="s">
        <v>54</v>
      </c>
      <c r="AG3986">
        <f t="shared" si="124"/>
        <v>1</v>
      </c>
      <c r="AH3986" t="str" cm="1">
        <f t="array" ref="AH3986">_xlfn.IFS(
X3986&lt;=20, "&lt;20",
AND(X3986&gt;=20, X3986&lt;50), "20-50",
AND(X3986&gt;=50, X3986&lt;100), "50-100",
X3986&gt;=100, "&gt;100"
)</f>
        <v>50-100</v>
      </c>
      <c r="AI3986">
        <f t="shared" si="125"/>
        <v>0</v>
      </c>
      <c r="AJ3986" t="str" cm="1">
        <f t="array" ref="AJ3986">_xlfn.IFS(
C3986&lt;=20, "&lt;20",
AND(C3986&gt;=20, C3986&lt;35), "20-35",
AND(C3986&gt;=35, C3986&lt;50), "35-50",
C3986&gt;=50, "50-100"
)</f>
        <v>&lt;20</v>
      </c>
      <c r="AK3986" t="str" cm="1">
        <f t="array" ref="AK3986">_xlfn.IFS(
G3986&lt;6, "&lt;6",
AND(G3986&gt;=6, G3986&lt;12), "6-12",
AND(G3986&gt;=12, G3986&lt;18), "12-18",  AND(G3986&gt;=18, G3986&lt;24), "18-24", G3986&gt;=24, "24-36")</f>
        <v>6-12</v>
      </c>
    </row>
    <row r="3987" spans="1:37" x14ac:dyDescent="0.3">
      <c r="A3987" t="s">
        <v>4087</v>
      </c>
      <c r="B3987" t="s">
        <v>33</v>
      </c>
      <c r="C3987">
        <v>51</v>
      </c>
      <c r="D3987" t="s">
        <v>37</v>
      </c>
      <c r="E3987" t="s">
        <v>45</v>
      </c>
      <c r="F3987">
        <v>0</v>
      </c>
      <c r="G3987">
        <v>25</v>
      </c>
      <c r="H3987" t="s">
        <v>66</v>
      </c>
      <c r="I3987" t="s">
        <v>37</v>
      </c>
      <c r="J3987" t="s">
        <v>34</v>
      </c>
      <c r="K3987" t="s">
        <v>34</v>
      </c>
      <c r="L3987" t="s">
        <v>34</v>
      </c>
      <c r="M3987" t="s">
        <v>34</v>
      </c>
      <c r="N3987" t="s">
        <v>34</v>
      </c>
      <c r="O3987" t="s">
        <v>34</v>
      </c>
      <c r="P3987" t="s">
        <v>34</v>
      </c>
      <c r="Q3987" t="s">
        <v>34</v>
      </c>
      <c r="R3987" t="s">
        <v>34</v>
      </c>
      <c r="S3987" t="s">
        <v>34</v>
      </c>
      <c r="T3987" t="s">
        <v>34</v>
      </c>
      <c r="U3987" t="s">
        <v>67</v>
      </c>
      <c r="V3987" t="s">
        <v>34</v>
      </c>
      <c r="W3987" t="s">
        <v>51</v>
      </c>
      <c r="X3987">
        <v>19.7</v>
      </c>
      <c r="Y3987">
        <v>1253.8</v>
      </c>
      <c r="Z3987">
        <v>0</v>
      </c>
      <c r="AA3987">
        <v>0</v>
      </c>
      <c r="AB3987">
        <v>3005.64</v>
      </c>
      <c r="AC3987">
        <v>4259.4399999999996</v>
      </c>
      <c r="AD3987" t="s">
        <v>41</v>
      </c>
      <c r="AE3987" t="s">
        <v>42</v>
      </c>
      <c r="AF3987" t="s">
        <v>42</v>
      </c>
      <c r="AG3987">
        <f t="shared" si="124"/>
        <v>0</v>
      </c>
      <c r="AH3987" t="str" cm="1">
        <f t="array" ref="AH3987">_xlfn.IFS(
X3987&lt;=20, "&lt;20",
AND(X3987&gt;=20, X3987&lt;50), "20-50",
AND(X3987&gt;=50, X3987&lt;100), "50-100",
X3987&gt;=100, "&gt;100"
)</f>
        <v>&lt;20</v>
      </c>
      <c r="AI3987">
        <f t="shared" si="125"/>
        <v>0</v>
      </c>
      <c r="AJ3987" t="str" cm="1">
        <f t="array" ref="AJ3987">_xlfn.IFS(
C3987&lt;=20, "&lt;20",
AND(C3987&gt;=20, C3987&lt;35), "20-35",
AND(C3987&gt;=35, C3987&lt;50), "35-50",
C3987&gt;=50, "50-100"
)</f>
        <v>50-100</v>
      </c>
      <c r="AK3987" t="str" cm="1">
        <f t="array" ref="AK3987">_xlfn.IFS(
G3987&lt;6, "&lt;6",
AND(G3987&gt;=6, G3987&lt;12), "6-12",
AND(G3987&gt;=12, G3987&lt;18), "12-18",  AND(G3987&gt;=18, G3987&lt;24), "18-24", G3987&gt;=24, "24-36")</f>
        <v>24-36</v>
      </c>
    </row>
    <row r="3988" spans="1:37" x14ac:dyDescent="0.3">
      <c r="A3988" t="s">
        <v>4088</v>
      </c>
      <c r="B3988" t="s">
        <v>44</v>
      </c>
      <c r="C3988">
        <v>77</v>
      </c>
      <c r="D3988" t="s">
        <v>34</v>
      </c>
      <c r="E3988" t="s">
        <v>90</v>
      </c>
      <c r="F3988">
        <v>11</v>
      </c>
      <c r="G3988">
        <v>17</v>
      </c>
      <c r="H3988" t="s">
        <v>36</v>
      </c>
      <c r="I3988" t="s">
        <v>34</v>
      </c>
      <c r="J3988" t="s">
        <v>34</v>
      </c>
      <c r="K3988" t="s">
        <v>37</v>
      </c>
      <c r="L3988" t="s">
        <v>72</v>
      </c>
      <c r="M3988" t="s">
        <v>37</v>
      </c>
      <c r="N3988" t="s">
        <v>37</v>
      </c>
      <c r="O3988" t="s">
        <v>34</v>
      </c>
      <c r="P3988" t="s">
        <v>34</v>
      </c>
      <c r="Q3988" t="s">
        <v>34</v>
      </c>
      <c r="R3988" t="s">
        <v>34</v>
      </c>
      <c r="S3988" t="s">
        <v>34</v>
      </c>
      <c r="T3988" t="s">
        <v>34</v>
      </c>
      <c r="U3988" t="s">
        <v>67</v>
      </c>
      <c r="V3988" t="s">
        <v>37</v>
      </c>
      <c r="W3988" t="s">
        <v>40</v>
      </c>
      <c r="X3988">
        <v>33.450000000000003</v>
      </c>
      <c r="Y3988">
        <v>1500.25</v>
      </c>
      <c r="Z3988">
        <v>0</v>
      </c>
      <c r="AA3988">
        <v>40</v>
      </c>
      <c r="AB3988">
        <v>0</v>
      </c>
      <c r="AC3988">
        <v>1540.25</v>
      </c>
      <c r="AD3988" t="s">
        <v>41</v>
      </c>
      <c r="AE3988" t="s">
        <v>42</v>
      </c>
      <c r="AF3988" t="s">
        <v>42</v>
      </c>
      <c r="AG3988">
        <f t="shared" si="124"/>
        <v>0</v>
      </c>
      <c r="AH3988" t="str" cm="1">
        <f t="array" ref="AH3988">_xlfn.IFS(
X3988&lt;=20, "&lt;20",
AND(X3988&gt;=20, X3988&lt;50), "20-50",
AND(X3988&gt;=50, X3988&lt;100), "50-100",
X3988&gt;=100, "&gt;100"
)</f>
        <v>20-50</v>
      </c>
      <c r="AI3988">
        <f t="shared" si="125"/>
        <v>0</v>
      </c>
      <c r="AJ3988" t="str" cm="1">
        <f t="array" ref="AJ3988">_xlfn.IFS(
C3988&lt;=20, "&lt;20",
AND(C3988&gt;=20, C3988&lt;35), "20-35",
AND(C3988&gt;=35, C3988&lt;50), "35-50",
C3988&gt;=50, "50-100"
)</f>
        <v>50-100</v>
      </c>
      <c r="AK3988" t="str" cm="1">
        <f t="array" ref="AK3988">_xlfn.IFS(
G3988&lt;6, "&lt;6",
AND(G3988&gt;=6, G3988&lt;12), "6-12",
AND(G3988&gt;=12, G3988&lt;18), "12-18",  AND(G3988&gt;=18, G3988&lt;24), "18-24", G3988&gt;=24, "24-36")</f>
        <v>12-18</v>
      </c>
    </row>
    <row r="3989" spans="1:37" x14ac:dyDescent="0.3">
      <c r="A3989" t="s">
        <v>4089</v>
      </c>
      <c r="B3989" t="s">
        <v>33</v>
      </c>
      <c r="C3989">
        <v>81</v>
      </c>
      <c r="D3989" t="s">
        <v>37</v>
      </c>
      <c r="E3989" t="s">
        <v>61</v>
      </c>
      <c r="F3989">
        <v>3</v>
      </c>
      <c r="G3989">
        <v>35</v>
      </c>
      <c r="H3989" t="s">
        <v>36</v>
      </c>
      <c r="I3989" t="s">
        <v>37</v>
      </c>
      <c r="J3989" t="s">
        <v>34</v>
      </c>
      <c r="K3989" t="s">
        <v>37</v>
      </c>
      <c r="L3989" t="s">
        <v>50</v>
      </c>
      <c r="M3989" t="s">
        <v>37</v>
      </c>
      <c r="N3989" t="s">
        <v>34</v>
      </c>
      <c r="O3989" t="s">
        <v>37</v>
      </c>
      <c r="P3989" t="s">
        <v>37</v>
      </c>
      <c r="Q3989" t="s">
        <v>37</v>
      </c>
      <c r="R3989" t="s">
        <v>37</v>
      </c>
      <c r="S3989" t="s">
        <v>34</v>
      </c>
      <c r="T3989" t="s">
        <v>37</v>
      </c>
      <c r="U3989" t="s">
        <v>39</v>
      </c>
      <c r="V3989" t="s">
        <v>37</v>
      </c>
      <c r="W3989" t="s">
        <v>51</v>
      </c>
      <c r="X3989">
        <v>104.45</v>
      </c>
      <c r="Y3989">
        <v>5481.25</v>
      </c>
      <c r="Z3989">
        <v>0</v>
      </c>
      <c r="AA3989">
        <v>0</v>
      </c>
      <c r="AB3989">
        <v>2028</v>
      </c>
      <c r="AC3989">
        <v>7509.25</v>
      </c>
      <c r="AD3989" t="s">
        <v>41</v>
      </c>
      <c r="AE3989" t="s">
        <v>42</v>
      </c>
      <c r="AF3989" t="s">
        <v>42</v>
      </c>
      <c r="AG3989">
        <f t="shared" si="124"/>
        <v>0</v>
      </c>
      <c r="AH3989" t="str" cm="1">
        <f t="array" ref="AH3989">_xlfn.IFS(
X3989&lt;=20, "&lt;20",
AND(X3989&gt;=20, X3989&lt;50), "20-50",
AND(X3989&gt;=50, X3989&lt;100), "50-100",
X3989&gt;=100, "&gt;100"
)</f>
        <v>&gt;100</v>
      </c>
      <c r="AI3989">
        <f t="shared" si="125"/>
        <v>0</v>
      </c>
      <c r="AJ3989" t="str" cm="1">
        <f t="array" ref="AJ3989">_xlfn.IFS(
C3989&lt;=20, "&lt;20",
AND(C3989&gt;=20, C3989&lt;35), "20-35",
AND(C3989&gt;=35, C3989&lt;50), "35-50",
C3989&gt;=50, "50-100"
)</f>
        <v>50-100</v>
      </c>
      <c r="AK3989" t="str" cm="1">
        <f t="array" ref="AK3989">_xlfn.IFS(
G3989&lt;6, "&lt;6",
AND(G3989&gt;=6, G3989&lt;12), "6-12",
AND(G3989&gt;=12, G3989&lt;18), "12-18",  AND(G3989&gt;=18, G3989&lt;24), "18-24", G3989&gt;=24, "24-36")</f>
        <v>24-36</v>
      </c>
    </row>
    <row r="3990" spans="1:37" x14ac:dyDescent="0.3">
      <c r="A3990" t="s">
        <v>4090</v>
      </c>
      <c r="B3990" t="s">
        <v>33</v>
      </c>
      <c r="C3990">
        <v>22</v>
      </c>
      <c r="D3990" t="s">
        <v>34</v>
      </c>
      <c r="E3990" t="s">
        <v>87</v>
      </c>
      <c r="F3990">
        <v>13</v>
      </c>
      <c r="G3990">
        <v>9</v>
      </c>
      <c r="H3990" t="s">
        <v>70</v>
      </c>
      <c r="I3990" t="s">
        <v>37</v>
      </c>
      <c r="J3990" t="s">
        <v>37</v>
      </c>
      <c r="K3990" t="s">
        <v>37</v>
      </c>
      <c r="L3990" t="s">
        <v>50</v>
      </c>
      <c r="M3990" t="s">
        <v>37</v>
      </c>
      <c r="N3990" t="s">
        <v>37</v>
      </c>
      <c r="O3990" t="s">
        <v>37</v>
      </c>
      <c r="P3990" t="s">
        <v>37</v>
      </c>
      <c r="Q3990" t="s">
        <v>37</v>
      </c>
      <c r="R3990" t="s">
        <v>37</v>
      </c>
      <c r="S3990" t="s">
        <v>37</v>
      </c>
      <c r="T3990" t="s">
        <v>37</v>
      </c>
      <c r="U3990" t="s">
        <v>39</v>
      </c>
      <c r="V3990" t="s">
        <v>37</v>
      </c>
      <c r="W3990" t="s">
        <v>51</v>
      </c>
      <c r="X3990">
        <v>118.6</v>
      </c>
      <c r="Y3990">
        <v>7365.7</v>
      </c>
      <c r="Z3990">
        <v>0</v>
      </c>
      <c r="AA3990">
        <v>0</v>
      </c>
      <c r="AB3990">
        <v>2365.58</v>
      </c>
      <c r="AC3990">
        <v>9731.2800000000007</v>
      </c>
      <c r="AD3990" t="s">
        <v>41</v>
      </c>
      <c r="AE3990" t="s">
        <v>42</v>
      </c>
      <c r="AF3990" t="s">
        <v>42</v>
      </c>
      <c r="AG3990">
        <f t="shared" si="124"/>
        <v>0</v>
      </c>
      <c r="AH3990" t="str" cm="1">
        <f t="array" ref="AH3990">_xlfn.IFS(
X3990&lt;=20, "&lt;20",
AND(X3990&gt;=20, X3990&lt;50), "20-50",
AND(X3990&gt;=50, X3990&lt;100), "50-100",
X3990&gt;=100, "&gt;100"
)</f>
        <v>&gt;100</v>
      </c>
      <c r="AI3990">
        <f t="shared" si="125"/>
        <v>0</v>
      </c>
      <c r="AJ3990" t="str" cm="1">
        <f t="array" ref="AJ3990">_xlfn.IFS(
C3990&lt;=20, "&lt;20",
AND(C3990&gt;=20, C3990&lt;35), "20-35",
AND(C3990&gt;=35, C3990&lt;50), "35-50",
C3990&gt;=50, "50-100"
)</f>
        <v>20-35</v>
      </c>
      <c r="AK3990" t="str" cm="1">
        <f t="array" ref="AK3990">_xlfn.IFS(
G3990&lt;6, "&lt;6",
AND(G3990&gt;=6, G3990&lt;12), "6-12",
AND(G3990&gt;=12, G3990&lt;18), "12-18",  AND(G3990&gt;=18, G3990&lt;24), "18-24", G3990&gt;=24, "24-36")</f>
        <v>6-12</v>
      </c>
    </row>
    <row r="3991" spans="1:37" x14ac:dyDescent="0.3">
      <c r="A3991" t="s">
        <v>4091</v>
      </c>
      <c r="B3991" t="s">
        <v>44</v>
      </c>
      <c r="C3991">
        <v>27</v>
      </c>
      <c r="D3991" t="s">
        <v>37</v>
      </c>
      <c r="E3991" t="s">
        <v>158</v>
      </c>
      <c r="F3991">
        <v>11</v>
      </c>
      <c r="G3991">
        <v>1</v>
      </c>
      <c r="H3991" t="s">
        <v>66</v>
      </c>
      <c r="I3991" t="s">
        <v>37</v>
      </c>
      <c r="J3991" t="s">
        <v>37</v>
      </c>
      <c r="K3991" t="s">
        <v>37</v>
      </c>
      <c r="L3991" t="s">
        <v>72</v>
      </c>
      <c r="M3991" t="s">
        <v>37</v>
      </c>
      <c r="N3991" t="s">
        <v>37</v>
      </c>
      <c r="O3991" t="s">
        <v>37</v>
      </c>
      <c r="P3991" t="s">
        <v>37</v>
      </c>
      <c r="Q3991" t="s">
        <v>37</v>
      </c>
      <c r="R3991" t="s">
        <v>34</v>
      </c>
      <c r="S3991" t="s">
        <v>34</v>
      </c>
      <c r="T3991" t="s">
        <v>34</v>
      </c>
      <c r="U3991" t="s">
        <v>67</v>
      </c>
      <c r="V3991" t="s">
        <v>37</v>
      </c>
      <c r="W3991" t="s">
        <v>40</v>
      </c>
      <c r="X3991">
        <v>79.45</v>
      </c>
      <c r="Y3991">
        <v>5502.55</v>
      </c>
      <c r="Z3991">
        <v>0</v>
      </c>
      <c r="AA3991">
        <v>80</v>
      </c>
      <c r="AB3991">
        <v>1825.05</v>
      </c>
      <c r="AC3991">
        <v>7407.6</v>
      </c>
      <c r="AD3991" t="s">
        <v>41</v>
      </c>
      <c r="AE3991" t="s">
        <v>42</v>
      </c>
      <c r="AF3991" t="s">
        <v>42</v>
      </c>
      <c r="AG3991">
        <f t="shared" si="124"/>
        <v>0</v>
      </c>
      <c r="AH3991" t="str" cm="1">
        <f t="array" ref="AH3991">_xlfn.IFS(
X3991&lt;=20, "&lt;20",
AND(X3991&gt;=20, X3991&lt;50), "20-50",
AND(X3991&gt;=50, X3991&lt;100), "50-100",
X3991&gt;=100, "&gt;100"
)</f>
        <v>50-100</v>
      </c>
      <c r="AI3991">
        <f t="shared" si="125"/>
        <v>0</v>
      </c>
      <c r="AJ3991" t="str" cm="1">
        <f t="array" ref="AJ3991">_xlfn.IFS(
C3991&lt;=20, "&lt;20",
AND(C3991&gt;=20, C3991&lt;35), "20-35",
AND(C3991&gt;=35, C3991&lt;50), "35-50",
C3991&gt;=50, "50-100"
)</f>
        <v>20-35</v>
      </c>
      <c r="AK3991" t="str" cm="1">
        <f t="array" ref="AK3991">_xlfn.IFS(
G3991&lt;6, "&lt;6",
AND(G3991&gt;=6, G3991&lt;12), "6-12",
AND(G3991&gt;=12, G3991&lt;18), "12-18",  AND(G3991&gt;=18, G3991&lt;24), "18-24", G3991&gt;=24, "24-36")</f>
        <v>&lt;6</v>
      </c>
    </row>
    <row r="3992" spans="1:37" x14ac:dyDescent="0.3">
      <c r="A3992" t="s">
        <v>4092</v>
      </c>
      <c r="B3992" t="s">
        <v>44</v>
      </c>
      <c r="C3992">
        <v>66</v>
      </c>
      <c r="D3992" t="s">
        <v>37</v>
      </c>
      <c r="E3992" t="s">
        <v>114</v>
      </c>
      <c r="F3992">
        <v>3</v>
      </c>
      <c r="G3992">
        <v>30</v>
      </c>
      <c r="H3992" t="s">
        <v>36</v>
      </c>
      <c r="I3992" t="s">
        <v>37</v>
      </c>
      <c r="J3992" t="s">
        <v>37</v>
      </c>
      <c r="K3992" t="s">
        <v>37</v>
      </c>
      <c r="L3992" t="s">
        <v>50</v>
      </c>
      <c r="M3992" t="s">
        <v>37</v>
      </c>
      <c r="N3992" t="s">
        <v>37</v>
      </c>
      <c r="O3992" t="s">
        <v>34</v>
      </c>
      <c r="P3992" t="s">
        <v>34</v>
      </c>
      <c r="Q3992" t="s">
        <v>37</v>
      </c>
      <c r="R3992" t="s">
        <v>34</v>
      </c>
      <c r="S3992" t="s">
        <v>34</v>
      </c>
      <c r="T3992" t="s">
        <v>37</v>
      </c>
      <c r="U3992" t="s">
        <v>46</v>
      </c>
      <c r="V3992" t="s">
        <v>37</v>
      </c>
      <c r="W3992" t="s">
        <v>40</v>
      </c>
      <c r="X3992">
        <v>97.55</v>
      </c>
      <c r="Y3992">
        <v>6669.05</v>
      </c>
      <c r="Z3992">
        <v>0</v>
      </c>
      <c r="AA3992">
        <v>0</v>
      </c>
      <c r="AB3992">
        <v>2266.6</v>
      </c>
      <c r="AC3992">
        <v>8935.65</v>
      </c>
      <c r="AD3992" t="s">
        <v>41</v>
      </c>
      <c r="AE3992" t="s">
        <v>42</v>
      </c>
      <c r="AF3992" t="s">
        <v>42</v>
      </c>
      <c r="AG3992">
        <f t="shared" si="124"/>
        <v>0</v>
      </c>
      <c r="AH3992" t="str" cm="1">
        <f t="array" ref="AH3992">_xlfn.IFS(
X3992&lt;=20, "&lt;20",
AND(X3992&gt;=20, X3992&lt;50), "20-50",
AND(X3992&gt;=50, X3992&lt;100), "50-100",
X3992&gt;=100, "&gt;100"
)</f>
        <v>50-100</v>
      </c>
      <c r="AI3992">
        <f t="shared" si="125"/>
        <v>0</v>
      </c>
      <c r="AJ3992" t="str" cm="1">
        <f t="array" ref="AJ3992">_xlfn.IFS(
C3992&lt;=20, "&lt;20",
AND(C3992&gt;=20, C3992&lt;35), "20-35",
AND(C3992&gt;=35, C3992&lt;50), "35-50",
C3992&gt;=50, "50-100"
)</f>
        <v>50-100</v>
      </c>
      <c r="AK3992" t="str" cm="1">
        <f t="array" ref="AK3992">_xlfn.IFS(
G3992&lt;6, "&lt;6",
AND(G3992&gt;=6, G3992&lt;12), "6-12",
AND(G3992&gt;=12, G3992&lt;18), "12-18",  AND(G3992&gt;=18, G3992&lt;24), "18-24", G3992&gt;=24, "24-36")</f>
        <v>24-36</v>
      </c>
    </row>
    <row r="3993" spans="1:37" x14ac:dyDescent="0.3">
      <c r="A3993" t="s">
        <v>4093</v>
      </c>
      <c r="B3993" t="s">
        <v>33</v>
      </c>
      <c r="C3993">
        <v>40</v>
      </c>
      <c r="D3993" t="s">
        <v>37</v>
      </c>
      <c r="E3993" t="s">
        <v>74</v>
      </c>
      <c r="F3993">
        <v>6</v>
      </c>
      <c r="G3993">
        <v>15</v>
      </c>
      <c r="H3993" t="s">
        <v>36</v>
      </c>
      <c r="I3993" t="s">
        <v>37</v>
      </c>
      <c r="J3993" t="s">
        <v>37</v>
      </c>
      <c r="K3993" t="s">
        <v>34</v>
      </c>
      <c r="L3993" t="s">
        <v>34</v>
      </c>
      <c r="M3993" t="s">
        <v>34</v>
      </c>
      <c r="N3993" t="s">
        <v>34</v>
      </c>
      <c r="O3993" t="s">
        <v>34</v>
      </c>
      <c r="P3993" t="s">
        <v>34</v>
      </c>
      <c r="Q3993" t="s">
        <v>34</v>
      </c>
      <c r="R3993" t="s">
        <v>34</v>
      </c>
      <c r="S3993" t="s">
        <v>34</v>
      </c>
      <c r="T3993" t="s">
        <v>34</v>
      </c>
      <c r="U3993" t="s">
        <v>67</v>
      </c>
      <c r="V3993" t="s">
        <v>34</v>
      </c>
      <c r="W3993" t="s">
        <v>51</v>
      </c>
      <c r="X3993">
        <v>25.55</v>
      </c>
      <c r="Y3993">
        <v>1898.1</v>
      </c>
      <c r="Z3993">
        <v>0</v>
      </c>
      <c r="AA3993">
        <v>0</v>
      </c>
      <c r="AB3993">
        <v>2774.68</v>
      </c>
      <c r="AC3993">
        <v>4672.78</v>
      </c>
      <c r="AD3993" t="s">
        <v>41</v>
      </c>
      <c r="AE3993" t="s">
        <v>42</v>
      </c>
      <c r="AF3993" t="s">
        <v>42</v>
      </c>
      <c r="AG3993">
        <f t="shared" si="124"/>
        <v>0</v>
      </c>
      <c r="AH3993" t="str" cm="1">
        <f t="array" ref="AH3993">_xlfn.IFS(
X3993&lt;=20, "&lt;20",
AND(X3993&gt;=20, X3993&lt;50), "20-50",
AND(X3993&gt;=50, X3993&lt;100), "50-100",
X3993&gt;=100, "&gt;100"
)</f>
        <v>20-50</v>
      </c>
      <c r="AI3993">
        <f t="shared" si="125"/>
        <v>0</v>
      </c>
      <c r="AJ3993" t="str" cm="1">
        <f t="array" ref="AJ3993">_xlfn.IFS(
C3993&lt;=20, "&lt;20",
AND(C3993&gt;=20, C3993&lt;35), "20-35",
AND(C3993&gt;=35, C3993&lt;50), "35-50",
C3993&gt;=50, "50-100"
)</f>
        <v>35-50</v>
      </c>
      <c r="AK3993" t="str" cm="1">
        <f t="array" ref="AK3993">_xlfn.IFS(
G3993&lt;6, "&lt;6",
AND(G3993&gt;=6, G3993&lt;12), "6-12",
AND(G3993&gt;=12, G3993&lt;18), "12-18",  AND(G3993&gt;=18, G3993&lt;24), "18-24", G3993&gt;=24, "24-36")</f>
        <v>12-18</v>
      </c>
    </row>
    <row r="3994" spans="1:37" x14ac:dyDescent="0.3">
      <c r="A3994" t="s">
        <v>4094</v>
      </c>
      <c r="B3994" t="s">
        <v>44</v>
      </c>
      <c r="C3994">
        <v>67</v>
      </c>
      <c r="D3994" t="s">
        <v>34</v>
      </c>
      <c r="E3994" t="s">
        <v>124</v>
      </c>
      <c r="F3994">
        <v>2</v>
      </c>
      <c r="G3994">
        <v>34</v>
      </c>
      <c r="H3994" t="s">
        <v>36</v>
      </c>
      <c r="I3994" t="s">
        <v>37</v>
      </c>
      <c r="J3994" t="s">
        <v>34</v>
      </c>
      <c r="K3994" t="s">
        <v>37</v>
      </c>
      <c r="L3994" t="s">
        <v>50</v>
      </c>
      <c r="M3994" t="s">
        <v>34</v>
      </c>
      <c r="N3994" t="s">
        <v>37</v>
      </c>
      <c r="O3994" t="s">
        <v>37</v>
      </c>
      <c r="P3994" t="s">
        <v>37</v>
      </c>
      <c r="Q3994" t="s">
        <v>37</v>
      </c>
      <c r="R3994" t="s">
        <v>34</v>
      </c>
      <c r="S3994" t="s">
        <v>34</v>
      </c>
      <c r="T3994" t="s">
        <v>34</v>
      </c>
      <c r="U3994" t="s">
        <v>46</v>
      </c>
      <c r="V3994" t="s">
        <v>37</v>
      </c>
      <c r="W3994" t="s">
        <v>40</v>
      </c>
      <c r="X3994">
        <v>92.5</v>
      </c>
      <c r="Y3994">
        <v>934.1</v>
      </c>
      <c r="Z3994">
        <v>0</v>
      </c>
      <c r="AA3994">
        <v>100</v>
      </c>
      <c r="AB3994">
        <v>111.2</v>
      </c>
      <c r="AC3994">
        <v>1145.3</v>
      </c>
      <c r="AD3994" t="s">
        <v>52</v>
      </c>
      <c r="AE3994" t="s">
        <v>53</v>
      </c>
      <c r="AF3994" t="s">
        <v>91</v>
      </c>
      <c r="AG3994">
        <f t="shared" si="124"/>
        <v>1</v>
      </c>
      <c r="AH3994" t="str" cm="1">
        <f t="array" ref="AH3994">_xlfn.IFS(
X3994&lt;=20, "&lt;20",
AND(X3994&gt;=20, X3994&lt;50), "20-50",
AND(X3994&gt;=50, X3994&lt;100), "50-100",
X3994&gt;=100, "&gt;100"
)</f>
        <v>50-100</v>
      </c>
      <c r="AI3994">
        <f t="shared" si="125"/>
        <v>0</v>
      </c>
      <c r="AJ3994" t="str" cm="1">
        <f t="array" ref="AJ3994">_xlfn.IFS(
C3994&lt;=20, "&lt;20",
AND(C3994&gt;=20, C3994&lt;35), "20-35",
AND(C3994&gt;=35, C3994&lt;50), "35-50",
C3994&gt;=50, "50-100"
)</f>
        <v>50-100</v>
      </c>
      <c r="AK3994" t="str" cm="1">
        <f t="array" ref="AK3994">_xlfn.IFS(
G3994&lt;6, "&lt;6",
AND(G3994&gt;=6, G3994&lt;12), "6-12",
AND(G3994&gt;=12, G3994&lt;18), "12-18",  AND(G3994&gt;=18, G3994&lt;24), "18-24", G3994&gt;=24, "24-36")</f>
        <v>24-36</v>
      </c>
    </row>
    <row r="3995" spans="1:37" x14ac:dyDescent="0.3">
      <c r="A3995" t="s">
        <v>4095</v>
      </c>
      <c r="B3995" t="s">
        <v>44</v>
      </c>
      <c r="C3995">
        <v>60</v>
      </c>
      <c r="D3995" t="s">
        <v>37</v>
      </c>
      <c r="E3995" t="s">
        <v>56</v>
      </c>
      <c r="F3995">
        <v>13</v>
      </c>
      <c r="G3995">
        <v>16</v>
      </c>
      <c r="H3995" t="s">
        <v>66</v>
      </c>
      <c r="I3995" t="s">
        <v>37</v>
      </c>
      <c r="J3995" t="s">
        <v>37</v>
      </c>
      <c r="K3995" t="s">
        <v>37</v>
      </c>
      <c r="L3995" t="s">
        <v>50</v>
      </c>
      <c r="M3995" t="s">
        <v>34</v>
      </c>
      <c r="N3995" t="s">
        <v>34</v>
      </c>
      <c r="O3995" t="s">
        <v>37</v>
      </c>
      <c r="P3995" t="s">
        <v>37</v>
      </c>
      <c r="Q3995" t="s">
        <v>37</v>
      </c>
      <c r="R3995" t="s">
        <v>37</v>
      </c>
      <c r="S3995" t="s">
        <v>37</v>
      </c>
      <c r="T3995" t="s">
        <v>37</v>
      </c>
      <c r="U3995" t="s">
        <v>67</v>
      </c>
      <c r="V3995" t="s">
        <v>37</v>
      </c>
      <c r="W3995" t="s">
        <v>51</v>
      </c>
      <c r="X3995">
        <v>106.5</v>
      </c>
      <c r="Y3995">
        <v>7348.8</v>
      </c>
      <c r="Z3995">
        <v>0</v>
      </c>
      <c r="AA3995">
        <v>0</v>
      </c>
      <c r="AB3995">
        <v>1854.72</v>
      </c>
      <c r="AC3995">
        <v>9203.52</v>
      </c>
      <c r="AD3995" t="s">
        <v>52</v>
      </c>
      <c r="AE3995" t="s">
        <v>53</v>
      </c>
      <c r="AF3995" t="s">
        <v>155</v>
      </c>
      <c r="AG3995">
        <f t="shared" si="124"/>
        <v>1</v>
      </c>
      <c r="AH3995" t="str" cm="1">
        <f t="array" ref="AH3995">_xlfn.IFS(
X3995&lt;=20, "&lt;20",
AND(X3995&gt;=20, X3995&lt;50), "20-50",
AND(X3995&gt;=50, X3995&lt;100), "50-100",
X3995&gt;=100, "&gt;100"
)</f>
        <v>&gt;100</v>
      </c>
      <c r="AI3995">
        <f t="shared" si="125"/>
        <v>0</v>
      </c>
      <c r="AJ3995" t="str" cm="1">
        <f t="array" ref="AJ3995">_xlfn.IFS(
C3995&lt;=20, "&lt;20",
AND(C3995&gt;=20, C3995&lt;35), "20-35",
AND(C3995&gt;=35, C3995&lt;50), "35-50",
C3995&gt;=50, "50-100"
)</f>
        <v>50-100</v>
      </c>
      <c r="AK3995" t="str" cm="1">
        <f t="array" ref="AK3995">_xlfn.IFS(
G3995&lt;6, "&lt;6",
AND(G3995&gt;=6, G3995&lt;12), "6-12",
AND(G3995&gt;=12, G3995&lt;18), "12-18",  AND(G3995&gt;=18, G3995&lt;24), "18-24", G3995&gt;=24, "24-36")</f>
        <v>12-18</v>
      </c>
    </row>
    <row r="3996" spans="1:37" x14ac:dyDescent="0.3">
      <c r="A3996" t="s">
        <v>4096</v>
      </c>
      <c r="B3996" t="s">
        <v>44</v>
      </c>
      <c r="C3996">
        <v>33</v>
      </c>
      <c r="D3996" t="s">
        <v>37</v>
      </c>
      <c r="E3996" t="s">
        <v>158</v>
      </c>
      <c r="F3996">
        <v>13</v>
      </c>
      <c r="G3996">
        <v>3</v>
      </c>
      <c r="H3996" t="s">
        <v>36</v>
      </c>
      <c r="I3996" t="s">
        <v>37</v>
      </c>
      <c r="J3996" t="s">
        <v>34</v>
      </c>
      <c r="K3996" t="s">
        <v>37</v>
      </c>
      <c r="L3996" t="s">
        <v>38</v>
      </c>
      <c r="M3996" t="s">
        <v>37</v>
      </c>
      <c r="N3996" t="s">
        <v>34</v>
      </c>
      <c r="O3996" t="s">
        <v>37</v>
      </c>
      <c r="P3996" t="s">
        <v>37</v>
      </c>
      <c r="Q3996" t="s">
        <v>37</v>
      </c>
      <c r="R3996" t="s">
        <v>37</v>
      </c>
      <c r="S3996" t="s">
        <v>37</v>
      </c>
      <c r="T3996" t="s">
        <v>37</v>
      </c>
      <c r="U3996" t="s">
        <v>67</v>
      </c>
      <c r="V3996" t="s">
        <v>34</v>
      </c>
      <c r="W3996" t="s">
        <v>143</v>
      </c>
      <c r="X3996">
        <v>81</v>
      </c>
      <c r="Y3996">
        <v>3846.35</v>
      </c>
      <c r="Z3996">
        <v>0</v>
      </c>
      <c r="AA3996">
        <v>0</v>
      </c>
      <c r="AB3996">
        <v>2113.6999999999998</v>
      </c>
      <c r="AC3996">
        <v>5960.05</v>
      </c>
      <c r="AD3996" t="s">
        <v>41</v>
      </c>
      <c r="AE3996" t="s">
        <v>42</v>
      </c>
      <c r="AF3996" t="s">
        <v>42</v>
      </c>
      <c r="AG3996">
        <f t="shared" si="124"/>
        <v>0</v>
      </c>
      <c r="AH3996" t="str" cm="1">
        <f t="array" ref="AH3996">_xlfn.IFS(
X3996&lt;=20, "&lt;20",
AND(X3996&gt;=20, X3996&lt;50), "20-50",
AND(X3996&gt;=50, X3996&lt;100), "50-100",
X3996&gt;=100, "&gt;100"
)</f>
        <v>50-100</v>
      </c>
      <c r="AI3996">
        <f t="shared" si="125"/>
        <v>0</v>
      </c>
      <c r="AJ3996" t="str" cm="1">
        <f t="array" ref="AJ3996">_xlfn.IFS(
C3996&lt;=20, "&lt;20",
AND(C3996&gt;=20, C3996&lt;35), "20-35",
AND(C3996&gt;=35, C3996&lt;50), "35-50",
C3996&gt;=50, "50-100"
)</f>
        <v>20-35</v>
      </c>
      <c r="AK3996" t="str" cm="1">
        <f t="array" ref="AK3996">_xlfn.IFS(
G3996&lt;6, "&lt;6",
AND(G3996&gt;=6, G3996&lt;12), "6-12",
AND(G3996&gt;=12, G3996&lt;18), "12-18",  AND(G3996&gt;=18, G3996&lt;24), "18-24", G3996&gt;=24, "24-36")</f>
        <v>&lt;6</v>
      </c>
    </row>
    <row r="3997" spans="1:37" x14ac:dyDescent="0.3">
      <c r="A3997" t="s">
        <v>4097</v>
      </c>
      <c r="B3997" t="s">
        <v>33</v>
      </c>
      <c r="C3997">
        <v>53</v>
      </c>
      <c r="D3997" t="s">
        <v>34</v>
      </c>
      <c r="E3997" t="s">
        <v>48</v>
      </c>
      <c r="F3997">
        <v>1</v>
      </c>
      <c r="G3997">
        <v>33</v>
      </c>
      <c r="H3997" t="s">
        <v>110</v>
      </c>
      <c r="I3997" t="s">
        <v>37</v>
      </c>
      <c r="J3997" t="s">
        <v>34</v>
      </c>
      <c r="K3997" t="s">
        <v>37</v>
      </c>
      <c r="L3997" t="s">
        <v>72</v>
      </c>
      <c r="M3997" t="s">
        <v>37</v>
      </c>
      <c r="N3997" t="s">
        <v>37</v>
      </c>
      <c r="O3997" t="s">
        <v>34</v>
      </c>
      <c r="P3997" t="s">
        <v>37</v>
      </c>
      <c r="Q3997" t="s">
        <v>34</v>
      </c>
      <c r="R3997" t="s">
        <v>34</v>
      </c>
      <c r="S3997" t="s">
        <v>34</v>
      </c>
      <c r="T3997" t="s">
        <v>37</v>
      </c>
      <c r="U3997" t="s">
        <v>39</v>
      </c>
      <c r="V3997" t="s">
        <v>37</v>
      </c>
      <c r="W3997" t="s">
        <v>51</v>
      </c>
      <c r="X3997">
        <v>59.9</v>
      </c>
      <c r="Y3997">
        <v>1654.7</v>
      </c>
      <c r="Z3997">
        <v>0</v>
      </c>
      <c r="AA3997">
        <v>0</v>
      </c>
      <c r="AB3997">
        <v>316.95999999999998</v>
      </c>
      <c r="AC3997">
        <v>1971.66</v>
      </c>
      <c r="AD3997" t="s">
        <v>41</v>
      </c>
      <c r="AE3997" t="s">
        <v>42</v>
      </c>
      <c r="AF3997" t="s">
        <v>42</v>
      </c>
      <c r="AG3997">
        <f t="shared" si="124"/>
        <v>0</v>
      </c>
      <c r="AH3997" t="str" cm="1">
        <f t="array" ref="AH3997">_xlfn.IFS(
X3997&lt;=20, "&lt;20",
AND(X3997&gt;=20, X3997&lt;50), "20-50",
AND(X3997&gt;=50, X3997&lt;100), "50-100",
X3997&gt;=100, "&gt;100"
)</f>
        <v>50-100</v>
      </c>
      <c r="AI3997">
        <f t="shared" si="125"/>
        <v>0</v>
      </c>
      <c r="AJ3997" t="str" cm="1">
        <f t="array" ref="AJ3997">_xlfn.IFS(
C3997&lt;=20, "&lt;20",
AND(C3997&gt;=20, C3997&lt;35), "20-35",
AND(C3997&gt;=35, C3997&lt;50), "35-50",
C3997&gt;=50, "50-100"
)</f>
        <v>50-100</v>
      </c>
      <c r="AK3997" t="str" cm="1">
        <f t="array" ref="AK3997">_xlfn.IFS(
G3997&lt;6, "&lt;6",
AND(G3997&gt;=6, G3997&lt;12), "6-12",
AND(G3997&gt;=12, G3997&lt;18), "12-18",  AND(G3997&gt;=18, G3997&lt;24), "18-24", G3997&gt;=24, "24-36")</f>
        <v>24-36</v>
      </c>
    </row>
    <row r="3998" spans="1:37" x14ac:dyDescent="0.3">
      <c r="A3998" t="s">
        <v>4098</v>
      </c>
      <c r="B3998" t="s">
        <v>44</v>
      </c>
      <c r="C3998">
        <v>60</v>
      </c>
      <c r="D3998" t="s">
        <v>34</v>
      </c>
      <c r="E3998" t="s">
        <v>158</v>
      </c>
      <c r="F3998">
        <v>6</v>
      </c>
      <c r="G3998">
        <v>22</v>
      </c>
      <c r="H3998" t="s">
        <v>36</v>
      </c>
      <c r="I3998" t="s">
        <v>37</v>
      </c>
      <c r="J3998" t="s">
        <v>34</v>
      </c>
      <c r="K3998" t="s">
        <v>37</v>
      </c>
      <c r="L3998" t="s">
        <v>38</v>
      </c>
      <c r="M3998" t="s">
        <v>34</v>
      </c>
      <c r="N3998" t="s">
        <v>34</v>
      </c>
      <c r="O3998" t="s">
        <v>37</v>
      </c>
      <c r="P3998" t="s">
        <v>37</v>
      </c>
      <c r="Q3998" t="s">
        <v>34</v>
      </c>
      <c r="R3998" t="s">
        <v>37</v>
      </c>
      <c r="S3998" t="s">
        <v>37</v>
      </c>
      <c r="T3998" t="s">
        <v>37</v>
      </c>
      <c r="U3998" t="s">
        <v>39</v>
      </c>
      <c r="V3998" t="s">
        <v>34</v>
      </c>
      <c r="W3998" t="s">
        <v>40</v>
      </c>
      <c r="X3998">
        <v>64.900000000000006</v>
      </c>
      <c r="Y3998">
        <v>697.25</v>
      </c>
      <c r="Z3998">
        <v>0</v>
      </c>
      <c r="AA3998">
        <v>0</v>
      </c>
      <c r="AB3998">
        <v>55</v>
      </c>
      <c r="AC3998">
        <v>752.25</v>
      </c>
      <c r="AD3998" t="s">
        <v>41</v>
      </c>
      <c r="AE3998" t="s">
        <v>42</v>
      </c>
      <c r="AF3998" t="s">
        <v>42</v>
      </c>
      <c r="AG3998">
        <f t="shared" si="124"/>
        <v>0</v>
      </c>
      <c r="AH3998" t="str" cm="1">
        <f t="array" ref="AH3998">_xlfn.IFS(
X3998&lt;=20, "&lt;20",
AND(X3998&gt;=20, X3998&lt;50), "20-50",
AND(X3998&gt;=50, X3998&lt;100), "50-100",
X3998&gt;=100, "&gt;100"
)</f>
        <v>50-100</v>
      </c>
      <c r="AI3998">
        <f t="shared" si="125"/>
        <v>0</v>
      </c>
      <c r="AJ3998" t="str" cm="1">
        <f t="array" ref="AJ3998">_xlfn.IFS(
C3998&lt;=20, "&lt;20",
AND(C3998&gt;=20, C3998&lt;35), "20-35",
AND(C3998&gt;=35, C3998&lt;50), "35-50",
C3998&gt;=50, "50-100"
)</f>
        <v>50-100</v>
      </c>
      <c r="AK3998" t="str" cm="1">
        <f t="array" ref="AK3998">_xlfn.IFS(
G3998&lt;6, "&lt;6",
AND(G3998&gt;=6, G3998&lt;12), "6-12",
AND(G3998&gt;=12, G3998&lt;18), "12-18",  AND(G3998&gt;=18, G3998&lt;24), "18-24", G3998&gt;=24, "24-36")</f>
        <v>18-24</v>
      </c>
    </row>
    <row r="3999" spans="1:37" x14ac:dyDescent="0.3">
      <c r="A3999" t="s">
        <v>4099</v>
      </c>
      <c r="B3999" t="s">
        <v>33</v>
      </c>
      <c r="C3999">
        <v>76</v>
      </c>
      <c r="D3999" t="s">
        <v>34</v>
      </c>
      <c r="E3999" t="s">
        <v>64</v>
      </c>
      <c r="F3999">
        <v>14</v>
      </c>
      <c r="G3999">
        <v>20</v>
      </c>
      <c r="H3999" t="s">
        <v>36</v>
      </c>
      <c r="I3999" t="s">
        <v>37</v>
      </c>
      <c r="J3999" t="s">
        <v>37</v>
      </c>
      <c r="K3999" t="s">
        <v>37</v>
      </c>
      <c r="L3999" t="s">
        <v>72</v>
      </c>
      <c r="M3999" t="s">
        <v>34</v>
      </c>
      <c r="N3999" t="s">
        <v>37</v>
      </c>
      <c r="O3999" t="s">
        <v>34</v>
      </c>
      <c r="P3999" t="s">
        <v>34</v>
      </c>
      <c r="Q3999" t="s">
        <v>34</v>
      </c>
      <c r="R3999" t="s">
        <v>37</v>
      </c>
      <c r="S3999" t="s">
        <v>37</v>
      </c>
      <c r="T3999" t="s">
        <v>37</v>
      </c>
      <c r="U3999" t="s">
        <v>39</v>
      </c>
      <c r="V3999" t="s">
        <v>34</v>
      </c>
      <c r="W3999" t="s">
        <v>51</v>
      </c>
      <c r="X3999">
        <v>64.05</v>
      </c>
      <c r="Y3999">
        <v>3902.6</v>
      </c>
      <c r="Z3999">
        <v>0</v>
      </c>
      <c r="AA3999">
        <v>0</v>
      </c>
      <c r="AB3999">
        <v>2088.64</v>
      </c>
      <c r="AC3999">
        <v>5991.24</v>
      </c>
      <c r="AD3999" t="s">
        <v>41</v>
      </c>
      <c r="AE3999" t="s">
        <v>42</v>
      </c>
      <c r="AF3999" t="s">
        <v>42</v>
      </c>
      <c r="AG3999">
        <f t="shared" si="124"/>
        <v>0</v>
      </c>
      <c r="AH3999" t="str" cm="1">
        <f t="array" ref="AH3999">_xlfn.IFS(
X3999&lt;=20, "&lt;20",
AND(X3999&gt;=20, X3999&lt;50), "20-50",
AND(X3999&gt;=50, X3999&lt;100), "50-100",
X3999&gt;=100, "&gt;100"
)</f>
        <v>50-100</v>
      </c>
      <c r="AI3999">
        <f t="shared" si="125"/>
        <v>0</v>
      </c>
      <c r="AJ3999" t="str" cm="1">
        <f t="array" ref="AJ3999">_xlfn.IFS(
C3999&lt;=20, "&lt;20",
AND(C3999&gt;=20, C3999&lt;35), "20-35",
AND(C3999&gt;=35, C3999&lt;50), "35-50",
C3999&gt;=50, "50-100"
)</f>
        <v>50-100</v>
      </c>
      <c r="AK3999" t="str" cm="1">
        <f t="array" ref="AK3999">_xlfn.IFS(
G3999&lt;6, "&lt;6",
AND(G3999&gt;=6, G3999&lt;12), "6-12",
AND(G3999&gt;=12, G3999&lt;18), "12-18",  AND(G3999&gt;=18, G3999&lt;24), "18-24", G3999&gt;=24, "24-36")</f>
        <v>18-24</v>
      </c>
    </row>
    <row r="4000" spans="1:37" x14ac:dyDescent="0.3">
      <c r="A4000" t="s">
        <v>4100</v>
      </c>
      <c r="B4000" t="s">
        <v>44</v>
      </c>
      <c r="C4000">
        <v>19</v>
      </c>
      <c r="D4000" t="s">
        <v>34</v>
      </c>
      <c r="E4000" t="s">
        <v>69</v>
      </c>
      <c r="F4000">
        <v>9</v>
      </c>
      <c r="G4000">
        <v>9</v>
      </c>
      <c r="H4000" t="s">
        <v>49</v>
      </c>
      <c r="I4000" t="s">
        <v>34</v>
      </c>
      <c r="J4000" t="s">
        <v>34</v>
      </c>
      <c r="K4000" t="s">
        <v>37</v>
      </c>
      <c r="L4000" t="s">
        <v>72</v>
      </c>
      <c r="M4000" t="s">
        <v>34</v>
      </c>
      <c r="N4000" t="s">
        <v>34</v>
      </c>
      <c r="O4000" t="s">
        <v>34</v>
      </c>
      <c r="P4000" t="s">
        <v>34</v>
      </c>
      <c r="Q4000" t="s">
        <v>37</v>
      </c>
      <c r="R4000" t="s">
        <v>34</v>
      </c>
      <c r="S4000" t="s">
        <v>34</v>
      </c>
      <c r="T4000" t="s">
        <v>37</v>
      </c>
      <c r="U4000" t="s">
        <v>46</v>
      </c>
      <c r="V4000" t="s">
        <v>34</v>
      </c>
      <c r="W4000" t="s">
        <v>40</v>
      </c>
      <c r="X4000">
        <v>35.200000000000003</v>
      </c>
      <c r="Y4000">
        <v>108.95</v>
      </c>
      <c r="Z4000">
        <v>0</v>
      </c>
      <c r="AA4000">
        <v>0</v>
      </c>
      <c r="AB4000">
        <v>0</v>
      </c>
      <c r="AC4000">
        <v>108.95</v>
      </c>
      <c r="AD4000" t="s">
        <v>52</v>
      </c>
      <c r="AE4000" t="s">
        <v>53</v>
      </c>
      <c r="AF4000" t="s">
        <v>54</v>
      </c>
      <c r="AG4000">
        <f t="shared" si="124"/>
        <v>1</v>
      </c>
      <c r="AH4000" t="str" cm="1">
        <f t="array" ref="AH4000">_xlfn.IFS(
X4000&lt;=20, "&lt;20",
AND(X4000&gt;=20, X4000&lt;50), "20-50",
AND(X4000&gt;=50, X4000&lt;100), "50-100",
X4000&gt;=100, "&gt;100"
)</f>
        <v>20-50</v>
      </c>
      <c r="AI4000">
        <f t="shared" si="125"/>
        <v>0</v>
      </c>
      <c r="AJ4000" t="str" cm="1">
        <f t="array" ref="AJ4000">_xlfn.IFS(
C4000&lt;=20, "&lt;20",
AND(C4000&gt;=20, C4000&lt;35), "20-35",
AND(C4000&gt;=35, C4000&lt;50), "35-50",
C4000&gt;=50, "50-100"
)</f>
        <v>&lt;20</v>
      </c>
      <c r="AK4000" t="str" cm="1">
        <f t="array" ref="AK4000">_xlfn.IFS(
G4000&lt;6, "&lt;6",
AND(G4000&gt;=6, G4000&lt;12), "6-12",
AND(G4000&gt;=12, G4000&lt;18), "12-18",  AND(G4000&gt;=18, G4000&lt;24), "18-24", G4000&gt;=24, "24-36")</f>
        <v>6-12</v>
      </c>
    </row>
    <row r="4001" spans="1:37" x14ac:dyDescent="0.3">
      <c r="A4001" t="s">
        <v>4101</v>
      </c>
      <c r="B4001" t="s">
        <v>33</v>
      </c>
      <c r="C4001">
        <v>58</v>
      </c>
      <c r="D4001" t="s">
        <v>34</v>
      </c>
      <c r="E4001" t="s">
        <v>48</v>
      </c>
      <c r="F4001">
        <v>11</v>
      </c>
      <c r="G4001">
        <v>24</v>
      </c>
      <c r="H4001" t="s">
        <v>49</v>
      </c>
      <c r="I4001" t="s">
        <v>37</v>
      </c>
      <c r="J4001" t="s">
        <v>34</v>
      </c>
      <c r="K4001" t="s">
        <v>37</v>
      </c>
      <c r="L4001" t="s">
        <v>50</v>
      </c>
      <c r="M4001" t="s">
        <v>37</v>
      </c>
      <c r="N4001" t="s">
        <v>37</v>
      </c>
      <c r="O4001" t="s">
        <v>34</v>
      </c>
      <c r="P4001" t="s">
        <v>34</v>
      </c>
      <c r="Q4001" t="s">
        <v>34</v>
      </c>
      <c r="R4001" t="s">
        <v>34</v>
      </c>
      <c r="S4001" t="s">
        <v>34</v>
      </c>
      <c r="T4001" t="s">
        <v>37</v>
      </c>
      <c r="U4001" t="s">
        <v>46</v>
      </c>
      <c r="V4001" t="s">
        <v>37</v>
      </c>
      <c r="W4001" t="s">
        <v>51</v>
      </c>
      <c r="X4001">
        <v>78.95</v>
      </c>
      <c r="Y4001">
        <v>494.95</v>
      </c>
      <c r="Z4001">
        <v>0</v>
      </c>
      <c r="AA4001">
        <v>0</v>
      </c>
      <c r="AB4001">
        <v>177.12</v>
      </c>
      <c r="AC4001">
        <v>672.07</v>
      </c>
      <c r="AD4001" t="s">
        <v>41</v>
      </c>
      <c r="AE4001" t="s">
        <v>42</v>
      </c>
      <c r="AF4001" t="s">
        <v>42</v>
      </c>
      <c r="AG4001">
        <f t="shared" si="124"/>
        <v>0</v>
      </c>
      <c r="AH4001" t="str" cm="1">
        <f t="array" ref="AH4001">_xlfn.IFS(
X4001&lt;=20, "&lt;20",
AND(X4001&gt;=20, X4001&lt;50), "20-50",
AND(X4001&gt;=50, X4001&lt;100), "50-100",
X4001&gt;=100, "&gt;100"
)</f>
        <v>50-100</v>
      </c>
      <c r="AI4001">
        <f t="shared" si="125"/>
        <v>0</v>
      </c>
      <c r="AJ4001" t="str" cm="1">
        <f t="array" ref="AJ4001">_xlfn.IFS(
C4001&lt;=20, "&lt;20",
AND(C4001&gt;=20, C4001&lt;35), "20-35",
AND(C4001&gt;=35, C4001&lt;50), "35-50",
C4001&gt;=50, "50-100"
)</f>
        <v>50-100</v>
      </c>
      <c r="AK4001" t="str" cm="1">
        <f t="array" ref="AK4001">_xlfn.IFS(
G4001&lt;6, "&lt;6",
AND(G4001&gt;=6, G4001&lt;12), "6-12",
AND(G4001&gt;=12, G4001&lt;18), "12-18",  AND(G4001&gt;=18, G4001&lt;24), "18-24", G4001&gt;=24, "24-36")</f>
        <v>24-36</v>
      </c>
    </row>
    <row r="4002" spans="1:37" x14ac:dyDescent="0.3">
      <c r="A4002" t="s">
        <v>4102</v>
      </c>
      <c r="B4002" t="s">
        <v>44</v>
      </c>
      <c r="C4002">
        <v>53</v>
      </c>
      <c r="D4002" t="s">
        <v>34</v>
      </c>
      <c r="E4002" t="s">
        <v>164</v>
      </c>
      <c r="F4002">
        <v>5</v>
      </c>
      <c r="G4002">
        <v>30</v>
      </c>
      <c r="H4002" t="s">
        <v>36</v>
      </c>
      <c r="I4002" t="s">
        <v>37</v>
      </c>
      <c r="J4002" t="s">
        <v>37</v>
      </c>
      <c r="K4002" t="s">
        <v>37</v>
      </c>
      <c r="L4002" t="s">
        <v>50</v>
      </c>
      <c r="M4002" t="s">
        <v>34</v>
      </c>
      <c r="N4002" t="s">
        <v>37</v>
      </c>
      <c r="O4002" t="s">
        <v>37</v>
      </c>
      <c r="P4002" t="s">
        <v>34</v>
      </c>
      <c r="Q4002" t="s">
        <v>37</v>
      </c>
      <c r="R4002" t="s">
        <v>37</v>
      </c>
      <c r="S4002" t="s">
        <v>37</v>
      </c>
      <c r="T4002" t="s">
        <v>37</v>
      </c>
      <c r="U4002" t="s">
        <v>46</v>
      </c>
      <c r="V4002" t="s">
        <v>34</v>
      </c>
      <c r="W4002" t="s">
        <v>143</v>
      </c>
      <c r="X4002">
        <v>107.95</v>
      </c>
      <c r="Y4002">
        <v>313.60000000000002</v>
      </c>
      <c r="Z4002">
        <v>0</v>
      </c>
      <c r="AA4002">
        <v>0</v>
      </c>
      <c r="AB4002">
        <v>142.5</v>
      </c>
      <c r="AC4002">
        <v>456.1</v>
      </c>
      <c r="AD4002" t="s">
        <v>85</v>
      </c>
      <c r="AE4002" t="s">
        <v>42</v>
      </c>
      <c r="AF4002" t="s">
        <v>42</v>
      </c>
      <c r="AG4002">
        <f t="shared" si="124"/>
        <v>0</v>
      </c>
      <c r="AH4002" t="str" cm="1">
        <f t="array" ref="AH4002">_xlfn.IFS(
X4002&lt;=20, "&lt;20",
AND(X4002&gt;=20, X4002&lt;50), "20-50",
AND(X4002&gt;=50, X4002&lt;100), "50-100",
X4002&gt;=100, "&gt;100"
)</f>
        <v>&gt;100</v>
      </c>
      <c r="AI4002">
        <f t="shared" si="125"/>
        <v>1</v>
      </c>
      <c r="AJ4002" t="str" cm="1">
        <f t="array" ref="AJ4002">_xlfn.IFS(
C4002&lt;=20, "&lt;20",
AND(C4002&gt;=20, C4002&lt;35), "20-35",
AND(C4002&gt;=35, C4002&lt;50), "35-50",
C4002&gt;=50, "50-100"
)</f>
        <v>50-100</v>
      </c>
      <c r="AK4002" t="str" cm="1">
        <f t="array" ref="AK4002">_xlfn.IFS(
G4002&lt;6, "&lt;6",
AND(G4002&gt;=6, G4002&lt;12), "6-12",
AND(G4002&gt;=12, G4002&lt;18), "12-18",  AND(G4002&gt;=18, G4002&lt;24), "18-24", G4002&gt;=24, "24-36")</f>
        <v>24-36</v>
      </c>
    </row>
    <row r="4003" spans="1:37" x14ac:dyDescent="0.3">
      <c r="A4003" t="s">
        <v>4103</v>
      </c>
      <c r="B4003" t="s">
        <v>33</v>
      </c>
      <c r="C4003">
        <v>75</v>
      </c>
      <c r="D4003" t="s">
        <v>34</v>
      </c>
      <c r="E4003" t="s">
        <v>48</v>
      </c>
      <c r="F4003">
        <v>15</v>
      </c>
      <c r="G4003">
        <v>18</v>
      </c>
      <c r="H4003" t="s">
        <v>57</v>
      </c>
      <c r="I4003" t="s">
        <v>37</v>
      </c>
      <c r="J4003" t="s">
        <v>34</v>
      </c>
      <c r="K4003" t="s">
        <v>37</v>
      </c>
      <c r="L4003" t="s">
        <v>72</v>
      </c>
      <c r="M4003" t="s">
        <v>37</v>
      </c>
      <c r="N4003" t="s">
        <v>34</v>
      </c>
      <c r="O4003" t="s">
        <v>37</v>
      </c>
      <c r="P4003" t="s">
        <v>37</v>
      </c>
      <c r="Q4003" t="s">
        <v>34</v>
      </c>
      <c r="R4003" t="s">
        <v>37</v>
      </c>
      <c r="S4003" t="s">
        <v>37</v>
      </c>
      <c r="T4003" t="s">
        <v>37</v>
      </c>
      <c r="U4003" t="s">
        <v>39</v>
      </c>
      <c r="V4003" t="s">
        <v>37</v>
      </c>
      <c r="W4003" t="s">
        <v>143</v>
      </c>
      <c r="X4003">
        <v>69.75</v>
      </c>
      <c r="Y4003">
        <v>1545.4</v>
      </c>
      <c r="Z4003">
        <v>0</v>
      </c>
      <c r="AA4003">
        <v>0</v>
      </c>
      <c r="AB4003">
        <v>1099.56</v>
      </c>
      <c r="AC4003">
        <v>2644.96</v>
      </c>
      <c r="AD4003" t="s">
        <v>41</v>
      </c>
      <c r="AE4003" t="s">
        <v>42</v>
      </c>
      <c r="AF4003" t="s">
        <v>42</v>
      </c>
      <c r="AG4003">
        <f t="shared" si="124"/>
        <v>0</v>
      </c>
      <c r="AH4003" t="str" cm="1">
        <f t="array" ref="AH4003">_xlfn.IFS(
X4003&lt;=20, "&lt;20",
AND(X4003&gt;=20, X4003&lt;50), "20-50",
AND(X4003&gt;=50, X4003&lt;100), "50-100",
X4003&gt;=100, "&gt;100"
)</f>
        <v>50-100</v>
      </c>
      <c r="AI4003">
        <f t="shared" si="125"/>
        <v>0</v>
      </c>
      <c r="AJ4003" t="str" cm="1">
        <f t="array" ref="AJ4003">_xlfn.IFS(
C4003&lt;=20, "&lt;20",
AND(C4003&gt;=20, C4003&lt;35), "20-35",
AND(C4003&gt;=35, C4003&lt;50), "35-50",
C4003&gt;=50, "50-100"
)</f>
        <v>50-100</v>
      </c>
      <c r="AK4003" t="str" cm="1">
        <f t="array" ref="AK4003">_xlfn.IFS(
G4003&lt;6, "&lt;6",
AND(G4003&gt;=6, G4003&lt;12), "6-12",
AND(G4003&gt;=12, G4003&lt;18), "12-18",  AND(G4003&gt;=18, G4003&lt;24), "18-24", G4003&gt;=24, "24-36")</f>
        <v>18-24</v>
      </c>
    </row>
    <row r="4004" spans="1:37" x14ac:dyDescent="0.3">
      <c r="A4004" t="s">
        <v>4104</v>
      </c>
      <c r="B4004" t="s">
        <v>33</v>
      </c>
      <c r="C4004">
        <v>43</v>
      </c>
      <c r="D4004" t="s">
        <v>34</v>
      </c>
      <c r="E4004" t="s">
        <v>48</v>
      </c>
      <c r="F4004">
        <v>5</v>
      </c>
      <c r="G4004">
        <v>23</v>
      </c>
      <c r="H4004" t="s">
        <v>70</v>
      </c>
      <c r="I4004" t="s">
        <v>34</v>
      </c>
      <c r="J4004" t="s">
        <v>34</v>
      </c>
      <c r="K4004" t="s">
        <v>37</v>
      </c>
      <c r="L4004" t="s">
        <v>72</v>
      </c>
      <c r="M4004" t="s">
        <v>37</v>
      </c>
      <c r="N4004" t="s">
        <v>37</v>
      </c>
      <c r="O4004" t="s">
        <v>37</v>
      </c>
      <c r="P4004" t="s">
        <v>34</v>
      </c>
      <c r="Q4004" t="s">
        <v>37</v>
      </c>
      <c r="R4004" t="s">
        <v>37</v>
      </c>
      <c r="S4004" t="s">
        <v>37</v>
      </c>
      <c r="T4004" t="s">
        <v>37</v>
      </c>
      <c r="U4004" t="s">
        <v>67</v>
      </c>
      <c r="V4004" t="s">
        <v>37</v>
      </c>
      <c r="W4004" t="s">
        <v>51</v>
      </c>
      <c r="X4004">
        <v>58.75</v>
      </c>
      <c r="Y4004">
        <v>3038.55</v>
      </c>
      <c r="Z4004">
        <v>0</v>
      </c>
      <c r="AA4004">
        <v>0</v>
      </c>
      <c r="AB4004">
        <v>0</v>
      </c>
      <c r="AC4004">
        <v>3038.55</v>
      </c>
      <c r="AD4004" t="s">
        <v>41</v>
      </c>
      <c r="AE4004" t="s">
        <v>42</v>
      </c>
      <c r="AF4004" t="s">
        <v>42</v>
      </c>
      <c r="AG4004">
        <f t="shared" si="124"/>
        <v>0</v>
      </c>
      <c r="AH4004" t="str" cm="1">
        <f t="array" ref="AH4004">_xlfn.IFS(
X4004&lt;=20, "&lt;20",
AND(X4004&gt;=20, X4004&lt;50), "20-50",
AND(X4004&gt;=50, X4004&lt;100), "50-100",
X4004&gt;=100, "&gt;100"
)</f>
        <v>50-100</v>
      </c>
      <c r="AI4004">
        <f t="shared" si="125"/>
        <v>0</v>
      </c>
      <c r="AJ4004" t="str" cm="1">
        <f t="array" ref="AJ4004">_xlfn.IFS(
C4004&lt;=20, "&lt;20",
AND(C4004&gt;=20, C4004&lt;35), "20-35",
AND(C4004&gt;=35, C4004&lt;50), "35-50",
C4004&gt;=50, "50-100"
)</f>
        <v>35-50</v>
      </c>
      <c r="AK4004" t="str" cm="1">
        <f t="array" ref="AK4004">_xlfn.IFS(
G4004&lt;6, "&lt;6",
AND(G4004&gt;=6, G4004&lt;12), "6-12",
AND(G4004&gt;=12, G4004&lt;18), "12-18",  AND(G4004&gt;=18, G4004&lt;24), "18-24", G4004&gt;=24, "24-36")</f>
        <v>18-24</v>
      </c>
    </row>
    <row r="4005" spans="1:37" x14ac:dyDescent="0.3">
      <c r="A4005" t="s">
        <v>4105</v>
      </c>
      <c r="B4005" t="s">
        <v>44</v>
      </c>
      <c r="C4005">
        <v>37</v>
      </c>
      <c r="D4005" t="s">
        <v>34</v>
      </c>
      <c r="E4005" t="s">
        <v>48</v>
      </c>
      <c r="F4005">
        <v>8</v>
      </c>
      <c r="G4005">
        <v>24</v>
      </c>
      <c r="H4005" t="s">
        <v>66</v>
      </c>
      <c r="I4005" t="s">
        <v>37</v>
      </c>
      <c r="J4005" t="s">
        <v>34</v>
      </c>
      <c r="K4005" t="s">
        <v>37</v>
      </c>
      <c r="L4005" t="s">
        <v>72</v>
      </c>
      <c r="M4005" t="s">
        <v>37</v>
      </c>
      <c r="N4005" t="s">
        <v>37</v>
      </c>
      <c r="O4005" t="s">
        <v>37</v>
      </c>
      <c r="P4005" t="s">
        <v>37</v>
      </c>
      <c r="Q4005" t="s">
        <v>37</v>
      </c>
      <c r="R4005" t="s">
        <v>37</v>
      </c>
      <c r="S4005" t="s">
        <v>37</v>
      </c>
      <c r="T4005" t="s">
        <v>37</v>
      </c>
      <c r="U4005" t="s">
        <v>67</v>
      </c>
      <c r="V4005" t="s">
        <v>34</v>
      </c>
      <c r="W4005" t="s">
        <v>40</v>
      </c>
      <c r="X4005">
        <v>84.45</v>
      </c>
      <c r="Y4005">
        <v>6033.1</v>
      </c>
      <c r="Z4005">
        <v>0</v>
      </c>
      <c r="AA4005">
        <v>0</v>
      </c>
      <c r="AB4005">
        <v>2524.3200000000002</v>
      </c>
      <c r="AC4005">
        <v>8557.42</v>
      </c>
      <c r="AD4005" t="s">
        <v>41</v>
      </c>
      <c r="AE4005" t="s">
        <v>42</v>
      </c>
      <c r="AF4005" t="s">
        <v>42</v>
      </c>
      <c r="AG4005">
        <f t="shared" si="124"/>
        <v>0</v>
      </c>
      <c r="AH4005" t="str" cm="1">
        <f t="array" ref="AH4005">_xlfn.IFS(
X4005&lt;=20, "&lt;20",
AND(X4005&gt;=20, X4005&lt;50), "20-50",
AND(X4005&gt;=50, X4005&lt;100), "50-100",
X4005&gt;=100, "&gt;100"
)</f>
        <v>50-100</v>
      </c>
      <c r="AI4005">
        <f t="shared" si="125"/>
        <v>0</v>
      </c>
      <c r="AJ4005" t="str" cm="1">
        <f t="array" ref="AJ4005">_xlfn.IFS(
C4005&lt;=20, "&lt;20",
AND(C4005&gt;=20, C4005&lt;35), "20-35",
AND(C4005&gt;=35, C4005&lt;50), "35-50",
C4005&gt;=50, "50-100"
)</f>
        <v>35-50</v>
      </c>
      <c r="AK4005" t="str" cm="1">
        <f t="array" ref="AK4005">_xlfn.IFS(
G4005&lt;6, "&lt;6",
AND(G4005&gt;=6, G4005&lt;12), "6-12",
AND(G4005&gt;=12, G4005&lt;18), "12-18",  AND(G4005&gt;=18, G4005&lt;24), "18-24", G4005&gt;=24, "24-36")</f>
        <v>24-36</v>
      </c>
    </row>
    <row r="4006" spans="1:37" x14ac:dyDescent="0.3">
      <c r="A4006" t="s">
        <v>4106</v>
      </c>
      <c r="B4006" t="s">
        <v>44</v>
      </c>
      <c r="C4006">
        <v>42</v>
      </c>
      <c r="D4006" t="s">
        <v>34</v>
      </c>
      <c r="E4006" t="s">
        <v>76</v>
      </c>
      <c r="F4006">
        <v>2</v>
      </c>
      <c r="G4006">
        <v>6</v>
      </c>
      <c r="H4006" t="s">
        <v>36</v>
      </c>
      <c r="I4006" t="s">
        <v>37</v>
      </c>
      <c r="J4006" t="s">
        <v>34</v>
      </c>
      <c r="K4006" t="s">
        <v>37</v>
      </c>
      <c r="L4006" t="s">
        <v>72</v>
      </c>
      <c r="M4006" t="s">
        <v>37</v>
      </c>
      <c r="N4006" t="s">
        <v>37</v>
      </c>
      <c r="O4006" t="s">
        <v>37</v>
      </c>
      <c r="P4006" t="s">
        <v>34</v>
      </c>
      <c r="Q4006" t="s">
        <v>34</v>
      </c>
      <c r="R4006" t="s">
        <v>37</v>
      </c>
      <c r="S4006" t="s">
        <v>37</v>
      </c>
      <c r="T4006" t="s">
        <v>37</v>
      </c>
      <c r="U4006" t="s">
        <v>46</v>
      </c>
      <c r="V4006" t="s">
        <v>37</v>
      </c>
      <c r="W4006" t="s">
        <v>51</v>
      </c>
      <c r="X4006">
        <v>68.849999999999994</v>
      </c>
      <c r="Y4006">
        <v>1970.5</v>
      </c>
      <c r="Z4006">
        <v>0</v>
      </c>
      <c r="AA4006">
        <v>0</v>
      </c>
      <c r="AB4006">
        <v>29.58</v>
      </c>
      <c r="AC4006">
        <v>2000.08</v>
      </c>
      <c r="AD4006" t="s">
        <v>52</v>
      </c>
      <c r="AE4006" t="s">
        <v>53</v>
      </c>
      <c r="AF4006" t="s">
        <v>91</v>
      </c>
      <c r="AG4006">
        <f t="shared" si="124"/>
        <v>1</v>
      </c>
      <c r="AH4006" t="str" cm="1">
        <f t="array" ref="AH4006">_xlfn.IFS(
X4006&lt;=20, "&lt;20",
AND(X4006&gt;=20, X4006&lt;50), "20-50",
AND(X4006&gt;=50, X4006&lt;100), "50-100",
X4006&gt;=100, "&gt;100"
)</f>
        <v>50-100</v>
      </c>
      <c r="AI4006">
        <f t="shared" si="125"/>
        <v>0</v>
      </c>
      <c r="AJ4006" t="str" cm="1">
        <f t="array" ref="AJ4006">_xlfn.IFS(
C4006&lt;=20, "&lt;20",
AND(C4006&gt;=20, C4006&lt;35), "20-35",
AND(C4006&gt;=35, C4006&lt;50), "35-50",
C4006&gt;=50, "50-100"
)</f>
        <v>35-50</v>
      </c>
      <c r="AK4006" t="str" cm="1">
        <f t="array" ref="AK4006">_xlfn.IFS(
G4006&lt;6, "&lt;6",
AND(G4006&gt;=6, G4006&lt;12), "6-12",
AND(G4006&gt;=12, G4006&lt;18), "12-18",  AND(G4006&gt;=18, G4006&lt;24), "18-24", G4006&gt;=24, "24-36")</f>
        <v>6-12</v>
      </c>
    </row>
    <row r="4007" spans="1:37" x14ac:dyDescent="0.3">
      <c r="A4007" t="s">
        <v>4107</v>
      </c>
      <c r="B4007" t="s">
        <v>33</v>
      </c>
      <c r="C4007">
        <v>57</v>
      </c>
      <c r="D4007" t="s">
        <v>37</v>
      </c>
      <c r="E4007" t="s">
        <v>74</v>
      </c>
      <c r="F4007">
        <v>8</v>
      </c>
      <c r="G4007">
        <v>15</v>
      </c>
      <c r="H4007" t="s">
        <v>36</v>
      </c>
      <c r="I4007" t="s">
        <v>37</v>
      </c>
      <c r="J4007" t="s">
        <v>34</v>
      </c>
      <c r="K4007" t="s">
        <v>34</v>
      </c>
      <c r="L4007" t="s">
        <v>34</v>
      </c>
      <c r="M4007" t="s">
        <v>34</v>
      </c>
      <c r="N4007" t="s">
        <v>34</v>
      </c>
      <c r="O4007" t="s">
        <v>34</v>
      </c>
      <c r="P4007" t="s">
        <v>34</v>
      </c>
      <c r="Q4007" t="s">
        <v>34</v>
      </c>
      <c r="R4007" t="s">
        <v>34</v>
      </c>
      <c r="S4007" t="s">
        <v>34</v>
      </c>
      <c r="T4007" t="s">
        <v>34</v>
      </c>
      <c r="U4007" t="s">
        <v>46</v>
      </c>
      <c r="V4007" t="s">
        <v>34</v>
      </c>
      <c r="W4007" t="s">
        <v>143</v>
      </c>
      <c r="X4007">
        <v>-8</v>
      </c>
      <c r="Y4007">
        <v>19.399999999999999</v>
      </c>
      <c r="Z4007">
        <v>0</v>
      </c>
      <c r="AA4007">
        <v>0</v>
      </c>
      <c r="AB4007">
        <v>3.14</v>
      </c>
      <c r="AC4007">
        <v>22.54</v>
      </c>
      <c r="AD4007" t="s">
        <v>52</v>
      </c>
      <c r="AE4007" t="s">
        <v>58</v>
      </c>
      <c r="AF4007" t="s">
        <v>288</v>
      </c>
      <c r="AG4007">
        <f t="shared" si="124"/>
        <v>1</v>
      </c>
      <c r="AH4007" t="str" cm="1">
        <f t="array" ref="AH4007">_xlfn.IFS(
X4007&lt;=20, "&lt;20",
AND(X4007&gt;=20, X4007&lt;50), "20-50",
AND(X4007&gt;=50, X4007&lt;100), "50-100",
X4007&gt;=100, "&gt;100"
)</f>
        <v>&lt;20</v>
      </c>
      <c r="AI4007">
        <f t="shared" si="125"/>
        <v>0</v>
      </c>
      <c r="AJ4007" t="str" cm="1">
        <f t="array" ref="AJ4007">_xlfn.IFS(
C4007&lt;=20, "&lt;20",
AND(C4007&gt;=20, C4007&lt;35), "20-35",
AND(C4007&gt;=35, C4007&lt;50), "35-50",
C4007&gt;=50, "50-100"
)</f>
        <v>50-100</v>
      </c>
      <c r="AK4007" t="str" cm="1">
        <f t="array" ref="AK4007">_xlfn.IFS(
G4007&lt;6, "&lt;6",
AND(G4007&gt;=6, G4007&lt;12), "6-12",
AND(G4007&gt;=12, G4007&lt;18), "12-18",  AND(G4007&gt;=18, G4007&lt;24), "18-24", G4007&gt;=24, "24-36")</f>
        <v>12-18</v>
      </c>
    </row>
    <row r="4008" spans="1:37" x14ac:dyDescent="0.3">
      <c r="A4008" t="s">
        <v>4108</v>
      </c>
      <c r="B4008" t="s">
        <v>33</v>
      </c>
      <c r="C4008">
        <v>43</v>
      </c>
      <c r="D4008" t="s">
        <v>37</v>
      </c>
      <c r="E4008" t="s">
        <v>56</v>
      </c>
      <c r="F4008">
        <v>12</v>
      </c>
      <c r="G4008">
        <v>2</v>
      </c>
      <c r="H4008" t="s">
        <v>36</v>
      </c>
      <c r="I4008" t="s">
        <v>37</v>
      </c>
      <c r="J4008" t="s">
        <v>34</v>
      </c>
      <c r="K4008" t="s">
        <v>34</v>
      </c>
      <c r="L4008" t="s">
        <v>34</v>
      </c>
      <c r="M4008" t="s">
        <v>34</v>
      </c>
      <c r="N4008" t="s">
        <v>34</v>
      </c>
      <c r="O4008" t="s">
        <v>34</v>
      </c>
      <c r="P4008" t="s">
        <v>34</v>
      </c>
      <c r="Q4008" t="s">
        <v>34</v>
      </c>
      <c r="R4008" t="s">
        <v>34</v>
      </c>
      <c r="S4008" t="s">
        <v>34</v>
      </c>
      <c r="T4008" t="s">
        <v>34</v>
      </c>
      <c r="U4008" t="s">
        <v>39</v>
      </c>
      <c r="V4008" t="s">
        <v>37</v>
      </c>
      <c r="W4008" t="s">
        <v>40</v>
      </c>
      <c r="X4008">
        <v>20.350000000000001</v>
      </c>
      <c r="Y4008">
        <v>938.95</v>
      </c>
      <c r="Z4008">
        <v>0</v>
      </c>
      <c r="AA4008">
        <v>0</v>
      </c>
      <c r="AB4008">
        <v>1349</v>
      </c>
      <c r="AC4008">
        <v>2287.9499999999998</v>
      </c>
      <c r="AD4008" t="s">
        <v>41</v>
      </c>
      <c r="AE4008" t="s">
        <v>42</v>
      </c>
      <c r="AF4008" t="s">
        <v>42</v>
      </c>
      <c r="AG4008">
        <f t="shared" si="124"/>
        <v>0</v>
      </c>
      <c r="AH4008" t="str" cm="1">
        <f t="array" ref="AH4008">_xlfn.IFS(
X4008&lt;=20, "&lt;20",
AND(X4008&gt;=20, X4008&lt;50), "20-50",
AND(X4008&gt;=50, X4008&lt;100), "50-100",
X4008&gt;=100, "&gt;100"
)</f>
        <v>20-50</v>
      </c>
      <c r="AI4008">
        <f t="shared" si="125"/>
        <v>0</v>
      </c>
      <c r="AJ4008" t="str" cm="1">
        <f t="array" ref="AJ4008">_xlfn.IFS(
C4008&lt;=20, "&lt;20",
AND(C4008&gt;=20, C4008&lt;35), "20-35",
AND(C4008&gt;=35, C4008&lt;50), "35-50",
C4008&gt;=50, "50-100"
)</f>
        <v>35-50</v>
      </c>
      <c r="AK4008" t="str" cm="1">
        <f t="array" ref="AK4008">_xlfn.IFS(
G4008&lt;6, "&lt;6",
AND(G4008&gt;=6, G4008&lt;12), "6-12",
AND(G4008&gt;=12, G4008&lt;18), "12-18",  AND(G4008&gt;=18, G4008&lt;24), "18-24", G4008&gt;=24, "24-36")</f>
        <v>&lt;6</v>
      </c>
    </row>
    <row r="4009" spans="1:37" x14ac:dyDescent="0.3">
      <c r="A4009" t="s">
        <v>4109</v>
      </c>
      <c r="B4009" t="s">
        <v>44</v>
      </c>
      <c r="C4009">
        <v>27</v>
      </c>
      <c r="D4009" t="s">
        <v>34</v>
      </c>
      <c r="E4009" t="s">
        <v>90</v>
      </c>
      <c r="F4009">
        <v>14</v>
      </c>
      <c r="G4009">
        <v>4</v>
      </c>
      <c r="H4009" t="s">
        <v>49</v>
      </c>
      <c r="I4009" t="s">
        <v>37</v>
      </c>
      <c r="J4009" t="s">
        <v>34</v>
      </c>
      <c r="K4009" t="s">
        <v>34</v>
      </c>
      <c r="L4009" t="s">
        <v>34</v>
      </c>
      <c r="M4009" t="s">
        <v>34</v>
      </c>
      <c r="N4009" t="s">
        <v>34</v>
      </c>
      <c r="O4009" t="s">
        <v>34</v>
      </c>
      <c r="P4009" t="s">
        <v>34</v>
      </c>
      <c r="Q4009" t="s">
        <v>34</v>
      </c>
      <c r="R4009" t="s">
        <v>34</v>
      </c>
      <c r="S4009" t="s">
        <v>34</v>
      </c>
      <c r="T4009" t="s">
        <v>34</v>
      </c>
      <c r="U4009" t="s">
        <v>46</v>
      </c>
      <c r="V4009" t="s">
        <v>34</v>
      </c>
      <c r="W4009" t="s">
        <v>40</v>
      </c>
      <c r="X4009">
        <v>20.45</v>
      </c>
      <c r="Y4009">
        <v>150.75</v>
      </c>
      <c r="Z4009">
        <v>0</v>
      </c>
      <c r="AA4009">
        <v>0</v>
      </c>
      <c r="AB4009">
        <v>40.880000000000003</v>
      </c>
      <c r="AC4009">
        <v>191.63</v>
      </c>
      <c r="AD4009" t="s">
        <v>41</v>
      </c>
      <c r="AE4009" t="s">
        <v>42</v>
      </c>
      <c r="AF4009" t="s">
        <v>42</v>
      </c>
      <c r="AG4009">
        <f t="shared" si="124"/>
        <v>0</v>
      </c>
      <c r="AH4009" t="str" cm="1">
        <f t="array" ref="AH4009">_xlfn.IFS(
X4009&lt;=20, "&lt;20",
AND(X4009&gt;=20, X4009&lt;50), "20-50",
AND(X4009&gt;=50, X4009&lt;100), "50-100",
X4009&gt;=100, "&gt;100"
)</f>
        <v>20-50</v>
      </c>
      <c r="AI4009">
        <f t="shared" si="125"/>
        <v>0</v>
      </c>
      <c r="AJ4009" t="str" cm="1">
        <f t="array" ref="AJ4009">_xlfn.IFS(
C4009&lt;=20, "&lt;20",
AND(C4009&gt;=20, C4009&lt;35), "20-35",
AND(C4009&gt;=35, C4009&lt;50), "35-50",
C4009&gt;=50, "50-100"
)</f>
        <v>20-35</v>
      </c>
      <c r="AK4009" t="str" cm="1">
        <f t="array" ref="AK4009">_xlfn.IFS(
G4009&lt;6, "&lt;6",
AND(G4009&gt;=6, G4009&lt;12), "6-12",
AND(G4009&gt;=12, G4009&lt;18), "12-18",  AND(G4009&gt;=18, G4009&lt;24), "18-24", G4009&gt;=24, "24-36")</f>
        <v>&lt;6</v>
      </c>
    </row>
    <row r="4010" spans="1:37" x14ac:dyDescent="0.3">
      <c r="A4010" t="s">
        <v>4110</v>
      </c>
      <c r="B4010" t="s">
        <v>44</v>
      </c>
      <c r="C4010">
        <v>65</v>
      </c>
      <c r="D4010" t="s">
        <v>34</v>
      </c>
      <c r="E4010" t="s">
        <v>61</v>
      </c>
      <c r="F4010">
        <v>6</v>
      </c>
      <c r="G4010">
        <v>23</v>
      </c>
      <c r="H4010" t="s">
        <v>36</v>
      </c>
      <c r="I4010" t="s">
        <v>37</v>
      </c>
      <c r="J4010" t="s">
        <v>34</v>
      </c>
      <c r="K4010" t="s">
        <v>37</v>
      </c>
      <c r="L4010" t="s">
        <v>38</v>
      </c>
      <c r="M4010" t="s">
        <v>34</v>
      </c>
      <c r="N4010" t="s">
        <v>34</v>
      </c>
      <c r="O4010" t="s">
        <v>37</v>
      </c>
      <c r="P4010" t="s">
        <v>34</v>
      </c>
      <c r="Q4010" t="s">
        <v>34</v>
      </c>
      <c r="R4010" t="s">
        <v>34</v>
      </c>
      <c r="S4010" t="s">
        <v>34</v>
      </c>
      <c r="T4010" t="s">
        <v>37</v>
      </c>
      <c r="U4010" t="s">
        <v>39</v>
      </c>
      <c r="V4010" t="s">
        <v>37</v>
      </c>
      <c r="W4010" t="s">
        <v>40</v>
      </c>
      <c r="X4010">
        <v>50.25</v>
      </c>
      <c r="Y4010">
        <v>2023.55</v>
      </c>
      <c r="Z4010">
        <v>0</v>
      </c>
      <c r="AA4010">
        <v>0</v>
      </c>
      <c r="AB4010">
        <v>931.2</v>
      </c>
      <c r="AC4010">
        <v>2954.75</v>
      </c>
      <c r="AD4010" t="s">
        <v>41</v>
      </c>
      <c r="AE4010" t="s">
        <v>42</v>
      </c>
      <c r="AF4010" t="s">
        <v>42</v>
      </c>
      <c r="AG4010">
        <f t="shared" si="124"/>
        <v>0</v>
      </c>
      <c r="AH4010" t="str" cm="1">
        <f t="array" ref="AH4010">_xlfn.IFS(
X4010&lt;=20, "&lt;20",
AND(X4010&gt;=20, X4010&lt;50), "20-50",
AND(X4010&gt;=50, X4010&lt;100), "50-100",
X4010&gt;=100, "&gt;100"
)</f>
        <v>50-100</v>
      </c>
      <c r="AI4010">
        <f t="shared" si="125"/>
        <v>0</v>
      </c>
      <c r="AJ4010" t="str" cm="1">
        <f t="array" ref="AJ4010">_xlfn.IFS(
C4010&lt;=20, "&lt;20",
AND(C4010&gt;=20, C4010&lt;35), "20-35",
AND(C4010&gt;=35, C4010&lt;50), "35-50",
C4010&gt;=50, "50-100"
)</f>
        <v>50-100</v>
      </c>
      <c r="AK4010" t="str" cm="1">
        <f t="array" ref="AK4010">_xlfn.IFS(
G4010&lt;6, "&lt;6",
AND(G4010&gt;=6, G4010&lt;12), "6-12",
AND(G4010&gt;=12, G4010&lt;18), "12-18",  AND(G4010&gt;=18, G4010&lt;24), "18-24", G4010&gt;=24, "24-36")</f>
        <v>18-24</v>
      </c>
    </row>
    <row r="4011" spans="1:37" x14ac:dyDescent="0.3">
      <c r="A4011" t="s">
        <v>4111</v>
      </c>
      <c r="B4011" t="s">
        <v>44</v>
      </c>
      <c r="C4011">
        <v>36</v>
      </c>
      <c r="D4011" t="s">
        <v>34</v>
      </c>
      <c r="E4011" t="s">
        <v>87</v>
      </c>
      <c r="F4011">
        <v>5</v>
      </c>
      <c r="G4011">
        <v>25</v>
      </c>
      <c r="H4011" t="s">
        <v>57</v>
      </c>
      <c r="I4011" t="s">
        <v>37</v>
      </c>
      <c r="J4011" t="s">
        <v>34</v>
      </c>
      <c r="K4011" t="s">
        <v>34</v>
      </c>
      <c r="L4011" t="s">
        <v>34</v>
      </c>
      <c r="M4011" t="s">
        <v>34</v>
      </c>
      <c r="N4011" t="s">
        <v>34</v>
      </c>
      <c r="O4011" t="s">
        <v>34</v>
      </c>
      <c r="P4011" t="s">
        <v>34</v>
      </c>
      <c r="Q4011" t="s">
        <v>34</v>
      </c>
      <c r="R4011" t="s">
        <v>34</v>
      </c>
      <c r="S4011" t="s">
        <v>34</v>
      </c>
      <c r="T4011" t="s">
        <v>34</v>
      </c>
      <c r="U4011" t="s">
        <v>39</v>
      </c>
      <c r="V4011" t="s">
        <v>34</v>
      </c>
      <c r="W4011" t="s">
        <v>51</v>
      </c>
      <c r="X4011">
        <v>20.149999999999999</v>
      </c>
      <c r="Y4011">
        <v>260.7</v>
      </c>
      <c r="Z4011">
        <v>0</v>
      </c>
      <c r="AA4011">
        <v>0</v>
      </c>
      <c r="AB4011">
        <v>320.04000000000002</v>
      </c>
      <c r="AC4011">
        <v>580.74</v>
      </c>
      <c r="AD4011" t="s">
        <v>41</v>
      </c>
      <c r="AE4011" t="s">
        <v>42</v>
      </c>
      <c r="AF4011" t="s">
        <v>42</v>
      </c>
      <c r="AG4011">
        <f t="shared" si="124"/>
        <v>0</v>
      </c>
      <c r="AH4011" t="str" cm="1">
        <f t="array" ref="AH4011">_xlfn.IFS(
X4011&lt;=20, "&lt;20",
AND(X4011&gt;=20, X4011&lt;50), "20-50",
AND(X4011&gt;=50, X4011&lt;100), "50-100",
X4011&gt;=100, "&gt;100"
)</f>
        <v>20-50</v>
      </c>
      <c r="AI4011">
        <f t="shared" si="125"/>
        <v>0</v>
      </c>
      <c r="AJ4011" t="str" cm="1">
        <f t="array" ref="AJ4011">_xlfn.IFS(
C4011&lt;=20, "&lt;20",
AND(C4011&gt;=20, C4011&lt;35), "20-35",
AND(C4011&gt;=35, C4011&lt;50), "35-50",
C4011&gt;=50, "50-100"
)</f>
        <v>35-50</v>
      </c>
      <c r="AK4011" t="str" cm="1">
        <f t="array" ref="AK4011">_xlfn.IFS(
G4011&lt;6, "&lt;6",
AND(G4011&gt;=6, G4011&lt;12), "6-12",
AND(G4011&gt;=12, G4011&lt;18), "12-18",  AND(G4011&gt;=18, G4011&lt;24), "18-24", G4011&gt;=24, "24-36")</f>
        <v>24-36</v>
      </c>
    </row>
    <row r="4012" spans="1:37" x14ac:dyDescent="0.3">
      <c r="A4012" t="s">
        <v>4112</v>
      </c>
      <c r="B4012" t="s">
        <v>44</v>
      </c>
      <c r="C4012">
        <v>37</v>
      </c>
      <c r="D4012" t="s">
        <v>34</v>
      </c>
      <c r="E4012" t="s">
        <v>61</v>
      </c>
      <c r="F4012">
        <v>8</v>
      </c>
      <c r="G4012">
        <v>27</v>
      </c>
      <c r="H4012" t="s">
        <v>49</v>
      </c>
      <c r="I4012" t="s">
        <v>37</v>
      </c>
      <c r="J4012" t="s">
        <v>34</v>
      </c>
      <c r="K4012" t="s">
        <v>37</v>
      </c>
      <c r="L4012" t="s">
        <v>38</v>
      </c>
      <c r="M4012" t="s">
        <v>34</v>
      </c>
      <c r="N4012" t="s">
        <v>34</v>
      </c>
      <c r="O4012" t="s">
        <v>34</v>
      </c>
      <c r="P4012" t="s">
        <v>37</v>
      </c>
      <c r="Q4012" t="s">
        <v>37</v>
      </c>
      <c r="R4012" t="s">
        <v>34</v>
      </c>
      <c r="S4012" t="s">
        <v>34</v>
      </c>
      <c r="T4012" t="s">
        <v>37</v>
      </c>
      <c r="U4012" t="s">
        <v>46</v>
      </c>
      <c r="V4012" t="s">
        <v>37</v>
      </c>
      <c r="W4012" t="s">
        <v>51</v>
      </c>
      <c r="X4012">
        <v>59.5</v>
      </c>
      <c r="Y4012">
        <v>530.04999999999995</v>
      </c>
      <c r="Z4012">
        <v>0</v>
      </c>
      <c r="AA4012">
        <v>0</v>
      </c>
      <c r="AB4012">
        <v>352.71</v>
      </c>
      <c r="AC4012">
        <v>882.76</v>
      </c>
      <c r="AD4012" t="s">
        <v>41</v>
      </c>
      <c r="AE4012" t="s">
        <v>42</v>
      </c>
      <c r="AF4012" t="s">
        <v>42</v>
      </c>
      <c r="AG4012">
        <f t="shared" si="124"/>
        <v>0</v>
      </c>
      <c r="AH4012" t="str" cm="1">
        <f t="array" ref="AH4012">_xlfn.IFS(
X4012&lt;=20, "&lt;20",
AND(X4012&gt;=20, X4012&lt;50), "20-50",
AND(X4012&gt;=50, X4012&lt;100), "50-100",
X4012&gt;=100, "&gt;100"
)</f>
        <v>50-100</v>
      </c>
      <c r="AI4012">
        <f t="shared" si="125"/>
        <v>0</v>
      </c>
      <c r="AJ4012" t="str" cm="1">
        <f t="array" ref="AJ4012">_xlfn.IFS(
C4012&lt;=20, "&lt;20",
AND(C4012&gt;=20, C4012&lt;35), "20-35",
AND(C4012&gt;=35, C4012&lt;50), "35-50",
C4012&gt;=50, "50-100"
)</f>
        <v>35-50</v>
      </c>
      <c r="AK4012" t="str" cm="1">
        <f t="array" ref="AK4012">_xlfn.IFS(
G4012&lt;6, "&lt;6",
AND(G4012&gt;=6, G4012&lt;12), "6-12",
AND(G4012&gt;=12, G4012&lt;18), "12-18",  AND(G4012&gt;=18, G4012&lt;24), "18-24", G4012&gt;=24, "24-36")</f>
        <v>24-36</v>
      </c>
    </row>
    <row r="4013" spans="1:37" x14ac:dyDescent="0.3">
      <c r="A4013" t="s">
        <v>4113</v>
      </c>
      <c r="B4013" t="s">
        <v>44</v>
      </c>
      <c r="C4013">
        <v>47</v>
      </c>
      <c r="D4013" t="s">
        <v>37</v>
      </c>
      <c r="E4013" t="s">
        <v>74</v>
      </c>
      <c r="F4013">
        <v>3</v>
      </c>
      <c r="G4013">
        <v>18</v>
      </c>
      <c r="H4013" t="s">
        <v>36</v>
      </c>
      <c r="I4013" t="s">
        <v>37</v>
      </c>
      <c r="J4013" t="s">
        <v>34</v>
      </c>
      <c r="K4013" t="s">
        <v>37</v>
      </c>
      <c r="L4013" t="s">
        <v>72</v>
      </c>
      <c r="M4013" t="s">
        <v>34</v>
      </c>
      <c r="N4013" t="s">
        <v>34</v>
      </c>
      <c r="O4013" t="s">
        <v>34</v>
      </c>
      <c r="P4013" t="s">
        <v>37</v>
      </c>
      <c r="Q4013" t="s">
        <v>34</v>
      </c>
      <c r="R4013" t="s">
        <v>34</v>
      </c>
      <c r="S4013" t="s">
        <v>34</v>
      </c>
      <c r="T4013" t="s">
        <v>37</v>
      </c>
      <c r="U4013" t="s">
        <v>46</v>
      </c>
      <c r="V4013" t="s">
        <v>34</v>
      </c>
      <c r="W4013" t="s">
        <v>51</v>
      </c>
      <c r="X4013">
        <v>49.4</v>
      </c>
      <c r="Y4013">
        <v>408.25</v>
      </c>
      <c r="Z4013">
        <v>0</v>
      </c>
      <c r="AA4013">
        <v>0</v>
      </c>
      <c r="AB4013">
        <v>167.2</v>
      </c>
      <c r="AC4013">
        <v>575.45000000000005</v>
      </c>
      <c r="AD4013" t="s">
        <v>41</v>
      </c>
      <c r="AE4013" t="s">
        <v>42</v>
      </c>
      <c r="AF4013" t="s">
        <v>42</v>
      </c>
      <c r="AG4013">
        <f t="shared" si="124"/>
        <v>0</v>
      </c>
      <c r="AH4013" t="str" cm="1">
        <f t="array" ref="AH4013">_xlfn.IFS(
X4013&lt;=20, "&lt;20",
AND(X4013&gt;=20, X4013&lt;50), "20-50",
AND(X4013&gt;=50, X4013&lt;100), "50-100",
X4013&gt;=100, "&gt;100"
)</f>
        <v>20-50</v>
      </c>
      <c r="AI4013">
        <f t="shared" si="125"/>
        <v>0</v>
      </c>
      <c r="AJ4013" t="str" cm="1">
        <f t="array" ref="AJ4013">_xlfn.IFS(
C4013&lt;=20, "&lt;20",
AND(C4013&gt;=20, C4013&lt;35), "20-35",
AND(C4013&gt;=35, C4013&lt;50), "35-50",
C4013&gt;=50, "50-100"
)</f>
        <v>35-50</v>
      </c>
      <c r="AK4013" t="str" cm="1">
        <f t="array" ref="AK4013">_xlfn.IFS(
G4013&lt;6, "&lt;6",
AND(G4013&gt;=6, G4013&lt;12), "6-12",
AND(G4013&gt;=12, G4013&lt;18), "12-18",  AND(G4013&gt;=18, G4013&lt;24), "18-24", G4013&gt;=24, "24-36")</f>
        <v>18-24</v>
      </c>
    </row>
    <row r="4014" spans="1:37" x14ac:dyDescent="0.3">
      <c r="A4014" t="s">
        <v>4114</v>
      </c>
      <c r="B4014" t="s">
        <v>33</v>
      </c>
      <c r="C4014">
        <v>43</v>
      </c>
      <c r="D4014" t="s">
        <v>37</v>
      </c>
      <c r="E4014" t="s">
        <v>164</v>
      </c>
      <c r="F4014">
        <v>4</v>
      </c>
      <c r="G4014">
        <v>30</v>
      </c>
      <c r="H4014" t="s">
        <v>66</v>
      </c>
      <c r="I4014" t="s">
        <v>37</v>
      </c>
      <c r="J4014" t="s">
        <v>37</v>
      </c>
      <c r="K4014" t="s">
        <v>37</v>
      </c>
      <c r="L4014" t="s">
        <v>50</v>
      </c>
      <c r="M4014" t="s">
        <v>37</v>
      </c>
      <c r="N4014" t="s">
        <v>37</v>
      </c>
      <c r="O4014" t="s">
        <v>37</v>
      </c>
      <c r="P4014" t="s">
        <v>34</v>
      </c>
      <c r="Q4014" t="s">
        <v>37</v>
      </c>
      <c r="R4014" t="s">
        <v>34</v>
      </c>
      <c r="S4014" t="s">
        <v>34</v>
      </c>
      <c r="T4014" t="s">
        <v>37</v>
      </c>
      <c r="U4014" t="s">
        <v>67</v>
      </c>
      <c r="V4014" t="s">
        <v>34</v>
      </c>
      <c r="W4014" t="s">
        <v>51</v>
      </c>
      <c r="X4014">
        <v>100.65</v>
      </c>
      <c r="Y4014">
        <v>7334.05</v>
      </c>
      <c r="Z4014">
        <v>0</v>
      </c>
      <c r="AA4014">
        <v>0</v>
      </c>
      <c r="AB4014">
        <v>3000.96</v>
      </c>
      <c r="AC4014">
        <v>10335.01</v>
      </c>
      <c r="AD4014" t="s">
        <v>41</v>
      </c>
      <c r="AE4014" t="s">
        <v>42</v>
      </c>
      <c r="AF4014" t="s">
        <v>42</v>
      </c>
      <c r="AG4014">
        <f t="shared" si="124"/>
        <v>0</v>
      </c>
      <c r="AH4014" t="str" cm="1">
        <f t="array" ref="AH4014">_xlfn.IFS(
X4014&lt;=20, "&lt;20",
AND(X4014&gt;=20, X4014&lt;50), "20-50",
AND(X4014&gt;=50, X4014&lt;100), "50-100",
X4014&gt;=100, "&gt;100"
)</f>
        <v>&gt;100</v>
      </c>
      <c r="AI4014">
        <f t="shared" si="125"/>
        <v>0</v>
      </c>
      <c r="AJ4014" t="str" cm="1">
        <f t="array" ref="AJ4014">_xlfn.IFS(
C4014&lt;=20, "&lt;20",
AND(C4014&gt;=20, C4014&lt;35), "20-35",
AND(C4014&gt;=35, C4014&lt;50), "35-50",
C4014&gt;=50, "50-100"
)</f>
        <v>35-50</v>
      </c>
      <c r="AK4014" t="str" cm="1">
        <f t="array" ref="AK4014">_xlfn.IFS(
G4014&lt;6, "&lt;6",
AND(G4014&gt;=6, G4014&lt;12), "6-12",
AND(G4014&gt;=12, G4014&lt;18), "12-18",  AND(G4014&gt;=18, G4014&lt;24), "18-24", G4014&gt;=24, "24-36")</f>
        <v>24-36</v>
      </c>
    </row>
    <row r="4015" spans="1:37" x14ac:dyDescent="0.3">
      <c r="A4015" t="s">
        <v>4115</v>
      </c>
      <c r="B4015" t="s">
        <v>44</v>
      </c>
      <c r="C4015">
        <v>38</v>
      </c>
      <c r="D4015" t="s">
        <v>34</v>
      </c>
      <c r="E4015" t="s">
        <v>61</v>
      </c>
      <c r="F4015">
        <v>9</v>
      </c>
      <c r="G4015">
        <v>11</v>
      </c>
      <c r="H4015" t="s">
        <v>36</v>
      </c>
      <c r="I4015" t="s">
        <v>37</v>
      </c>
      <c r="J4015" t="s">
        <v>37</v>
      </c>
      <c r="K4015" t="s">
        <v>37</v>
      </c>
      <c r="L4015" t="s">
        <v>72</v>
      </c>
      <c r="M4015" t="s">
        <v>37</v>
      </c>
      <c r="N4015" t="s">
        <v>37</v>
      </c>
      <c r="O4015" t="s">
        <v>34</v>
      </c>
      <c r="P4015" t="s">
        <v>37</v>
      </c>
      <c r="Q4015" t="s">
        <v>37</v>
      </c>
      <c r="R4015" t="s">
        <v>34</v>
      </c>
      <c r="S4015" t="s">
        <v>34</v>
      </c>
      <c r="T4015" t="s">
        <v>37</v>
      </c>
      <c r="U4015" t="s">
        <v>67</v>
      </c>
      <c r="V4015" t="s">
        <v>34</v>
      </c>
      <c r="W4015" t="s">
        <v>40</v>
      </c>
      <c r="X4015">
        <v>73.5</v>
      </c>
      <c r="Y4015">
        <v>5357.75</v>
      </c>
      <c r="Z4015">
        <v>0</v>
      </c>
      <c r="AA4015">
        <v>0</v>
      </c>
      <c r="AB4015">
        <v>2441.69</v>
      </c>
      <c r="AC4015">
        <v>7799.44</v>
      </c>
      <c r="AD4015" t="s">
        <v>41</v>
      </c>
      <c r="AE4015" t="s">
        <v>42</v>
      </c>
      <c r="AF4015" t="s">
        <v>42</v>
      </c>
      <c r="AG4015">
        <f t="shared" si="124"/>
        <v>0</v>
      </c>
      <c r="AH4015" t="str" cm="1">
        <f t="array" ref="AH4015">_xlfn.IFS(
X4015&lt;=20, "&lt;20",
AND(X4015&gt;=20, X4015&lt;50), "20-50",
AND(X4015&gt;=50, X4015&lt;100), "50-100",
X4015&gt;=100, "&gt;100"
)</f>
        <v>50-100</v>
      </c>
      <c r="AI4015">
        <f t="shared" si="125"/>
        <v>0</v>
      </c>
      <c r="AJ4015" t="str" cm="1">
        <f t="array" ref="AJ4015">_xlfn.IFS(
C4015&lt;=20, "&lt;20",
AND(C4015&gt;=20, C4015&lt;35), "20-35",
AND(C4015&gt;=35, C4015&lt;50), "35-50",
C4015&gt;=50, "50-100"
)</f>
        <v>35-50</v>
      </c>
      <c r="AK4015" t="str" cm="1">
        <f t="array" ref="AK4015">_xlfn.IFS(
G4015&lt;6, "&lt;6",
AND(G4015&gt;=6, G4015&lt;12), "6-12",
AND(G4015&gt;=12, G4015&lt;18), "12-18",  AND(G4015&gt;=18, G4015&lt;24), "18-24", G4015&gt;=24, "24-36")</f>
        <v>6-12</v>
      </c>
    </row>
    <row r="4016" spans="1:37" x14ac:dyDescent="0.3">
      <c r="A4016" t="s">
        <v>4116</v>
      </c>
      <c r="B4016" t="s">
        <v>44</v>
      </c>
      <c r="C4016">
        <v>51</v>
      </c>
      <c r="D4016" t="s">
        <v>37</v>
      </c>
      <c r="E4016" t="s">
        <v>74</v>
      </c>
      <c r="F4016">
        <v>11</v>
      </c>
      <c r="G4016">
        <v>6</v>
      </c>
      <c r="H4016" t="s">
        <v>36</v>
      </c>
      <c r="I4016" t="s">
        <v>37</v>
      </c>
      <c r="J4016" t="s">
        <v>34</v>
      </c>
      <c r="K4016" t="s">
        <v>34</v>
      </c>
      <c r="L4016" t="s">
        <v>34</v>
      </c>
      <c r="M4016" t="s">
        <v>34</v>
      </c>
      <c r="N4016" t="s">
        <v>34</v>
      </c>
      <c r="O4016" t="s">
        <v>34</v>
      </c>
      <c r="P4016" t="s">
        <v>34</v>
      </c>
      <c r="Q4016" t="s">
        <v>34</v>
      </c>
      <c r="R4016" t="s">
        <v>34</v>
      </c>
      <c r="S4016" t="s">
        <v>34</v>
      </c>
      <c r="T4016" t="s">
        <v>34</v>
      </c>
      <c r="U4016" t="s">
        <v>67</v>
      </c>
      <c r="V4016" t="s">
        <v>34</v>
      </c>
      <c r="W4016" t="s">
        <v>40</v>
      </c>
      <c r="X4016">
        <v>19.3</v>
      </c>
      <c r="Y4016">
        <v>1304.8</v>
      </c>
      <c r="Z4016">
        <v>0</v>
      </c>
      <c r="AA4016">
        <v>0</v>
      </c>
      <c r="AB4016">
        <v>187.92</v>
      </c>
      <c r="AC4016">
        <v>1492.72</v>
      </c>
      <c r="AD4016" t="s">
        <v>41</v>
      </c>
      <c r="AE4016" t="s">
        <v>42</v>
      </c>
      <c r="AF4016" t="s">
        <v>42</v>
      </c>
      <c r="AG4016">
        <f t="shared" si="124"/>
        <v>0</v>
      </c>
      <c r="AH4016" t="str" cm="1">
        <f t="array" ref="AH4016">_xlfn.IFS(
X4016&lt;=20, "&lt;20",
AND(X4016&gt;=20, X4016&lt;50), "20-50",
AND(X4016&gt;=50, X4016&lt;100), "50-100",
X4016&gt;=100, "&gt;100"
)</f>
        <v>&lt;20</v>
      </c>
      <c r="AI4016">
        <f t="shared" si="125"/>
        <v>0</v>
      </c>
      <c r="AJ4016" t="str" cm="1">
        <f t="array" ref="AJ4016">_xlfn.IFS(
C4016&lt;=20, "&lt;20",
AND(C4016&gt;=20, C4016&lt;35), "20-35",
AND(C4016&gt;=35, C4016&lt;50), "35-50",
C4016&gt;=50, "50-100"
)</f>
        <v>50-100</v>
      </c>
      <c r="AK4016" t="str" cm="1">
        <f t="array" ref="AK4016">_xlfn.IFS(
G4016&lt;6, "&lt;6",
AND(G4016&gt;=6, G4016&lt;12), "6-12",
AND(G4016&gt;=12, G4016&lt;18), "12-18",  AND(G4016&gt;=18, G4016&lt;24), "18-24", G4016&gt;=24, "24-36")</f>
        <v>6-12</v>
      </c>
    </row>
    <row r="4017" spans="1:37" x14ac:dyDescent="0.3">
      <c r="A4017" t="s">
        <v>4117</v>
      </c>
      <c r="B4017" t="s">
        <v>33</v>
      </c>
      <c r="C4017">
        <v>36</v>
      </c>
      <c r="D4017" t="s">
        <v>37</v>
      </c>
      <c r="E4017" t="s">
        <v>61</v>
      </c>
      <c r="F4017">
        <v>13</v>
      </c>
      <c r="G4017">
        <v>10</v>
      </c>
      <c r="H4017" t="s">
        <v>110</v>
      </c>
      <c r="I4017" t="s">
        <v>37</v>
      </c>
      <c r="J4017" t="s">
        <v>34</v>
      </c>
      <c r="K4017" t="s">
        <v>37</v>
      </c>
      <c r="L4017" t="s">
        <v>72</v>
      </c>
      <c r="M4017" t="s">
        <v>37</v>
      </c>
      <c r="N4017" t="s">
        <v>37</v>
      </c>
      <c r="O4017" t="s">
        <v>37</v>
      </c>
      <c r="P4017" t="s">
        <v>37</v>
      </c>
      <c r="Q4017" t="s">
        <v>37</v>
      </c>
      <c r="R4017" t="s">
        <v>37</v>
      </c>
      <c r="S4017" t="s">
        <v>37</v>
      </c>
      <c r="T4017" t="s">
        <v>37</v>
      </c>
      <c r="U4017" t="s">
        <v>67</v>
      </c>
      <c r="V4017" t="s">
        <v>34</v>
      </c>
      <c r="W4017" t="s">
        <v>40</v>
      </c>
      <c r="X4017">
        <v>84.75</v>
      </c>
      <c r="Y4017">
        <v>2839.45</v>
      </c>
      <c r="Z4017">
        <v>0</v>
      </c>
      <c r="AA4017">
        <v>0</v>
      </c>
      <c r="AB4017">
        <v>309.06</v>
      </c>
      <c r="AC4017">
        <v>3148.51</v>
      </c>
      <c r="AD4017" t="s">
        <v>41</v>
      </c>
      <c r="AE4017" t="s">
        <v>42</v>
      </c>
      <c r="AF4017" t="s">
        <v>42</v>
      </c>
      <c r="AG4017">
        <f t="shared" si="124"/>
        <v>0</v>
      </c>
      <c r="AH4017" t="str" cm="1">
        <f t="array" ref="AH4017">_xlfn.IFS(
X4017&lt;=20, "&lt;20",
AND(X4017&gt;=20, X4017&lt;50), "20-50",
AND(X4017&gt;=50, X4017&lt;100), "50-100",
X4017&gt;=100, "&gt;100"
)</f>
        <v>50-100</v>
      </c>
      <c r="AI4017">
        <f t="shared" si="125"/>
        <v>0</v>
      </c>
      <c r="AJ4017" t="str" cm="1">
        <f t="array" ref="AJ4017">_xlfn.IFS(
C4017&lt;=20, "&lt;20",
AND(C4017&gt;=20, C4017&lt;35), "20-35",
AND(C4017&gt;=35, C4017&lt;50), "35-50",
C4017&gt;=50, "50-100"
)</f>
        <v>35-50</v>
      </c>
      <c r="AK4017" t="str" cm="1">
        <f t="array" ref="AK4017">_xlfn.IFS(
G4017&lt;6, "&lt;6",
AND(G4017&gt;=6, G4017&lt;12), "6-12",
AND(G4017&gt;=12, G4017&lt;18), "12-18",  AND(G4017&gt;=18, G4017&lt;24), "18-24", G4017&gt;=24, "24-36")</f>
        <v>6-12</v>
      </c>
    </row>
    <row r="4018" spans="1:37" x14ac:dyDescent="0.3">
      <c r="A4018" t="s">
        <v>4118</v>
      </c>
      <c r="B4018" t="s">
        <v>33</v>
      </c>
      <c r="C4018">
        <v>58</v>
      </c>
      <c r="D4018" t="s">
        <v>37</v>
      </c>
      <c r="E4018" t="s">
        <v>61</v>
      </c>
      <c r="F4018">
        <v>4</v>
      </c>
      <c r="G4018">
        <v>6</v>
      </c>
      <c r="H4018" t="s">
        <v>110</v>
      </c>
      <c r="I4018" t="s">
        <v>37</v>
      </c>
      <c r="J4018" t="s">
        <v>37</v>
      </c>
      <c r="K4018" t="s">
        <v>34</v>
      </c>
      <c r="L4018" t="s">
        <v>34</v>
      </c>
      <c r="M4018" t="s">
        <v>34</v>
      </c>
      <c r="N4018" t="s">
        <v>34</v>
      </c>
      <c r="O4018" t="s">
        <v>34</v>
      </c>
      <c r="P4018" t="s">
        <v>34</v>
      </c>
      <c r="Q4018" t="s">
        <v>34</v>
      </c>
      <c r="R4018" t="s">
        <v>34</v>
      </c>
      <c r="S4018" t="s">
        <v>34</v>
      </c>
      <c r="T4018" t="s">
        <v>34</v>
      </c>
      <c r="U4018" t="s">
        <v>39</v>
      </c>
      <c r="V4018" t="s">
        <v>34</v>
      </c>
      <c r="W4018" t="s">
        <v>51</v>
      </c>
      <c r="X4018">
        <v>24.6</v>
      </c>
      <c r="Y4018">
        <v>592.65</v>
      </c>
      <c r="Z4018">
        <v>0</v>
      </c>
      <c r="AA4018">
        <v>0</v>
      </c>
      <c r="AB4018">
        <v>1135.92</v>
      </c>
      <c r="AC4018">
        <v>1728.57</v>
      </c>
      <c r="AD4018" t="s">
        <v>41</v>
      </c>
      <c r="AE4018" t="s">
        <v>42</v>
      </c>
      <c r="AF4018" t="s">
        <v>42</v>
      </c>
      <c r="AG4018">
        <f t="shared" si="124"/>
        <v>0</v>
      </c>
      <c r="AH4018" t="str" cm="1">
        <f t="array" ref="AH4018">_xlfn.IFS(
X4018&lt;=20, "&lt;20",
AND(X4018&gt;=20, X4018&lt;50), "20-50",
AND(X4018&gt;=50, X4018&lt;100), "50-100",
X4018&gt;=100, "&gt;100"
)</f>
        <v>20-50</v>
      </c>
      <c r="AI4018">
        <f t="shared" si="125"/>
        <v>0</v>
      </c>
      <c r="AJ4018" t="str" cm="1">
        <f t="array" ref="AJ4018">_xlfn.IFS(
C4018&lt;=20, "&lt;20",
AND(C4018&gt;=20, C4018&lt;35), "20-35",
AND(C4018&gt;=35, C4018&lt;50), "35-50",
C4018&gt;=50, "50-100"
)</f>
        <v>50-100</v>
      </c>
      <c r="AK4018" t="str" cm="1">
        <f t="array" ref="AK4018">_xlfn.IFS(
G4018&lt;6, "&lt;6",
AND(G4018&gt;=6, G4018&lt;12), "6-12",
AND(G4018&gt;=12, G4018&lt;18), "12-18",  AND(G4018&gt;=18, G4018&lt;24), "18-24", G4018&gt;=24, "24-36")</f>
        <v>6-12</v>
      </c>
    </row>
    <row r="4019" spans="1:37" x14ac:dyDescent="0.3">
      <c r="A4019" t="s">
        <v>4119</v>
      </c>
      <c r="B4019" t="s">
        <v>44</v>
      </c>
      <c r="C4019">
        <v>57</v>
      </c>
      <c r="D4019" t="s">
        <v>34</v>
      </c>
      <c r="E4019" t="s">
        <v>76</v>
      </c>
      <c r="F4019">
        <v>6</v>
      </c>
      <c r="G4019">
        <v>11</v>
      </c>
      <c r="H4019" t="s">
        <v>36</v>
      </c>
      <c r="I4019" t="s">
        <v>37</v>
      </c>
      <c r="J4019" t="s">
        <v>37</v>
      </c>
      <c r="K4019" t="s">
        <v>37</v>
      </c>
      <c r="L4019" t="s">
        <v>72</v>
      </c>
      <c r="M4019" t="s">
        <v>37</v>
      </c>
      <c r="N4019" t="s">
        <v>34</v>
      </c>
      <c r="O4019" t="s">
        <v>37</v>
      </c>
      <c r="P4019" t="s">
        <v>34</v>
      </c>
      <c r="Q4019" t="s">
        <v>34</v>
      </c>
      <c r="R4019" t="s">
        <v>37</v>
      </c>
      <c r="S4019" t="s">
        <v>37</v>
      </c>
      <c r="T4019" t="s">
        <v>37</v>
      </c>
      <c r="U4019" t="s">
        <v>39</v>
      </c>
      <c r="V4019" t="s">
        <v>37</v>
      </c>
      <c r="W4019" t="s">
        <v>51</v>
      </c>
      <c r="X4019">
        <v>68.75</v>
      </c>
      <c r="Y4019">
        <v>3808</v>
      </c>
      <c r="Z4019">
        <v>0</v>
      </c>
      <c r="AA4019">
        <v>0</v>
      </c>
      <c r="AB4019">
        <v>2400.16</v>
      </c>
      <c r="AC4019">
        <v>6208.16</v>
      </c>
      <c r="AD4019" t="s">
        <v>41</v>
      </c>
      <c r="AE4019" t="s">
        <v>42</v>
      </c>
      <c r="AF4019" t="s">
        <v>42</v>
      </c>
      <c r="AG4019">
        <f t="shared" si="124"/>
        <v>0</v>
      </c>
      <c r="AH4019" t="str" cm="1">
        <f t="array" ref="AH4019">_xlfn.IFS(
X4019&lt;=20, "&lt;20",
AND(X4019&gt;=20, X4019&lt;50), "20-50",
AND(X4019&gt;=50, X4019&lt;100), "50-100",
X4019&gt;=100, "&gt;100"
)</f>
        <v>50-100</v>
      </c>
      <c r="AI4019">
        <f t="shared" si="125"/>
        <v>0</v>
      </c>
      <c r="AJ4019" t="str" cm="1">
        <f t="array" ref="AJ4019">_xlfn.IFS(
C4019&lt;=20, "&lt;20",
AND(C4019&gt;=20, C4019&lt;35), "20-35",
AND(C4019&gt;=35, C4019&lt;50), "35-50",
C4019&gt;=50, "50-100"
)</f>
        <v>50-100</v>
      </c>
      <c r="AK4019" t="str" cm="1">
        <f t="array" ref="AK4019">_xlfn.IFS(
G4019&lt;6, "&lt;6",
AND(G4019&gt;=6, G4019&lt;12), "6-12",
AND(G4019&gt;=12, G4019&lt;18), "12-18",  AND(G4019&gt;=18, G4019&lt;24), "18-24", G4019&gt;=24, "24-36")</f>
        <v>6-12</v>
      </c>
    </row>
    <row r="4020" spans="1:37" x14ac:dyDescent="0.3">
      <c r="A4020" t="s">
        <v>4120</v>
      </c>
      <c r="B4020" t="s">
        <v>44</v>
      </c>
      <c r="C4020">
        <v>77</v>
      </c>
      <c r="D4020" t="s">
        <v>37</v>
      </c>
      <c r="E4020" t="s">
        <v>74</v>
      </c>
      <c r="F4020">
        <v>0</v>
      </c>
      <c r="G4020">
        <v>3</v>
      </c>
      <c r="H4020" t="s">
        <v>70</v>
      </c>
      <c r="I4020" t="s">
        <v>37</v>
      </c>
      <c r="J4020" t="s">
        <v>37</v>
      </c>
      <c r="K4020" t="s">
        <v>37</v>
      </c>
      <c r="L4020" t="s">
        <v>72</v>
      </c>
      <c r="M4020" t="s">
        <v>37</v>
      </c>
      <c r="N4020" t="s">
        <v>34</v>
      </c>
      <c r="O4020" t="s">
        <v>37</v>
      </c>
      <c r="P4020" t="s">
        <v>34</v>
      </c>
      <c r="Q4020" t="s">
        <v>34</v>
      </c>
      <c r="R4020" t="s">
        <v>34</v>
      </c>
      <c r="S4020" t="s">
        <v>34</v>
      </c>
      <c r="T4020" t="s">
        <v>37</v>
      </c>
      <c r="U4020" t="s">
        <v>67</v>
      </c>
      <c r="V4020" t="s">
        <v>34</v>
      </c>
      <c r="W4020" t="s">
        <v>51</v>
      </c>
      <c r="X4020">
        <v>59.85</v>
      </c>
      <c r="Y4020">
        <v>3103.25</v>
      </c>
      <c r="Z4020">
        <v>19.16</v>
      </c>
      <c r="AA4020">
        <v>0</v>
      </c>
      <c r="AB4020">
        <v>1768</v>
      </c>
      <c r="AC4020">
        <v>4852.09</v>
      </c>
      <c r="AD4020" t="s">
        <v>41</v>
      </c>
      <c r="AE4020" t="s">
        <v>42</v>
      </c>
      <c r="AF4020" t="s">
        <v>42</v>
      </c>
      <c r="AG4020">
        <f t="shared" si="124"/>
        <v>0</v>
      </c>
      <c r="AH4020" t="str" cm="1">
        <f t="array" ref="AH4020">_xlfn.IFS(
X4020&lt;=20, "&lt;20",
AND(X4020&gt;=20, X4020&lt;50), "20-50",
AND(X4020&gt;=50, X4020&lt;100), "50-100",
X4020&gt;=100, "&gt;100"
)</f>
        <v>50-100</v>
      </c>
      <c r="AI4020">
        <f t="shared" si="125"/>
        <v>0</v>
      </c>
      <c r="AJ4020" t="str" cm="1">
        <f t="array" ref="AJ4020">_xlfn.IFS(
C4020&lt;=20, "&lt;20",
AND(C4020&gt;=20, C4020&lt;35), "20-35",
AND(C4020&gt;=35, C4020&lt;50), "35-50",
C4020&gt;=50, "50-100"
)</f>
        <v>50-100</v>
      </c>
      <c r="AK4020" t="str" cm="1">
        <f t="array" ref="AK4020">_xlfn.IFS(
G4020&lt;6, "&lt;6",
AND(G4020&gt;=6, G4020&lt;12), "6-12",
AND(G4020&gt;=12, G4020&lt;18), "12-18",  AND(G4020&gt;=18, G4020&lt;24), "18-24", G4020&gt;=24, "24-36")</f>
        <v>&lt;6</v>
      </c>
    </row>
    <row r="4021" spans="1:37" x14ac:dyDescent="0.3">
      <c r="A4021" t="s">
        <v>4121</v>
      </c>
      <c r="B4021" t="s">
        <v>44</v>
      </c>
      <c r="C4021">
        <v>49</v>
      </c>
      <c r="D4021" t="s">
        <v>37</v>
      </c>
      <c r="E4021" t="s">
        <v>74</v>
      </c>
      <c r="F4021">
        <v>8</v>
      </c>
      <c r="G4021">
        <v>6</v>
      </c>
      <c r="H4021" t="s">
        <v>70</v>
      </c>
      <c r="I4021" t="s">
        <v>37</v>
      </c>
      <c r="J4021" t="s">
        <v>34</v>
      </c>
      <c r="K4021" t="s">
        <v>34</v>
      </c>
      <c r="L4021" t="s">
        <v>34</v>
      </c>
      <c r="M4021" t="s">
        <v>34</v>
      </c>
      <c r="N4021" t="s">
        <v>34</v>
      </c>
      <c r="O4021" t="s">
        <v>34</v>
      </c>
      <c r="P4021" t="s">
        <v>34</v>
      </c>
      <c r="Q4021" t="s">
        <v>34</v>
      </c>
      <c r="R4021" t="s">
        <v>34</v>
      </c>
      <c r="S4021" t="s">
        <v>34</v>
      </c>
      <c r="T4021" t="s">
        <v>34</v>
      </c>
      <c r="U4021" t="s">
        <v>67</v>
      </c>
      <c r="V4021" t="s">
        <v>34</v>
      </c>
      <c r="W4021" t="s">
        <v>40</v>
      </c>
      <c r="X4021">
        <v>21</v>
      </c>
      <c r="Y4021">
        <v>1210.3</v>
      </c>
      <c r="Z4021">
        <v>0</v>
      </c>
      <c r="AA4021">
        <v>0</v>
      </c>
      <c r="AB4021">
        <v>2118.0500000000002</v>
      </c>
      <c r="AC4021">
        <v>3328.35</v>
      </c>
      <c r="AD4021" t="s">
        <v>41</v>
      </c>
      <c r="AE4021" t="s">
        <v>42</v>
      </c>
      <c r="AF4021" t="s">
        <v>42</v>
      </c>
      <c r="AG4021">
        <f t="shared" si="124"/>
        <v>0</v>
      </c>
      <c r="AH4021" t="str" cm="1">
        <f t="array" ref="AH4021">_xlfn.IFS(
X4021&lt;=20, "&lt;20",
AND(X4021&gt;=20, X4021&lt;50), "20-50",
AND(X4021&gt;=50, X4021&lt;100), "50-100",
X4021&gt;=100, "&gt;100"
)</f>
        <v>20-50</v>
      </c>
      <c r="AI4021">
        <f t="shared" si="125"/>
        <v>0</v>
      </c>
      <c r="AJ4021" t="str" cm="1">
        <f t="array" ref="AJ4021">_xlfn.IFS(
C4021&lt;=20, "&lt;20",
AND(C4021&gt;=20, C4021&lt;35), "20-35",
AND(C4021&gt;=35, C4021&lt;50), "35-50",
C4021&gt;=50, "50-100"
)</f>
        <v>35-50</v>
      </c>
      <c r="AK4021" t="str" cm="1">
        <f t="array" ref="AK4021">_xlfn.IFS(
G4021&lt;6, "&lt;6",
AND(G4021&gt;=6, G4021&lt;12), "6-12",
AND(G4021&gt;=12, G4021&lt;18), "12-18",  AND(G4021&gt;=18, G4021&lt;24), "18-24", G4021&gt;=24, "24-36")</f>
        <v>6-12</v>
      </c>
    </row>
    <row r="4022" spans="1:37" x14ac:dyDescent="0.3">
      <c r="A4022" t="s">
        <v>4122</v>
      </c>
      <c r="B4022" t="s">
        <v>33</v>
      </c>
      <c r="C4022">
        <v>45</v>
      </c>
      <c r="D4022" t="s">
        <v>37</v>
      </c>
      <c r="E4022" t="s">
        <v>56</v>
      </c>
      <c r="F4022">
        <v>8</v>
      </c>
      <c r="G4022">
        <v>2</v>
      </c>
      <c r="H4022" t="s">
        <v>66</v>
      </c>
      <c r="I4022" t="s">
        <v>37</v>
      </c>
      <c r="J4022" t="s">
        <v>34</v>
      </c>
      <c r="K4022" t="s">
        <v>37</v>
      </c>
      <c r="L4022" t="s">
        <v>72</v>
      </c>
      <c r="M4022" t="s">
        <v>34</v>
      </c>
      <c r="N4022" t="s">
        <v>37</v>
      </c>
      <c r="O4022" t="s">
        <v>37</v>
      </c>
      <c r="P4022" t="s">
        <v>37</v>
      </c>
      <c r="Q4022" t="s">
        <v>34</v>
      </c>
      <c r="R4022" t="s">
        <v>34</v>
      </c>
      <c r="S4022" t="s">
        <v>34</v>
      </c>
      <c r="T4022" t="s">
        <v>37</v>
      </c>
      <c r="U4022" t="s">
        <v>39</v>
      </c>
      <c r="V4022" t="s">
        <v>34</v>
      </c>
      <c r="W4022" t="s">
        <v>51</v>
      </c>
      <c r="X4022">
        <v>59.1</v>
      </c>
      <c r="Y4022">
        <v>4134.7</v>
      </c>
      <c r="Z4022">
        <v>0</v>
      </c>
      <c r="AA4022">
        <v>0</v>
      </c>
      <c r="AB4022">
        <v>999.12</v>
      </c>
      <c r="AC4022">
        <v>5133.82</v>
      </c>
      <c r="AD4022" t="s">
        <v>41</v>
      </c>
      <c r="AE4022" t="s">
        <v>42</v>
      </c>
      <c r="AF4022" t="s">
        <v>42</v>
      </c>
      <c r="AG4022">
        <f t="shared" si="124"/>
        <v>0</v>
      </c>
      <c r="AH4022" t="str" cm="1">
        <f t="array" ref="AH4022">_xlfn.IFS(
X4022&lt;=20, "&lt;20",
AND(X4022&gt;=20, X4022&lt;50), "20-50",
AND(X4022&gt;=50, X4022&lt;100), "50-100",
X4022&gt;=100, "&gt;100"
)</f>
        <v>50-100</v>
      </c>
      <c r="AI4022">
        <f t="shared" si="125"/>
        <v>0</v>
      </c>
      <c r="AJ4022" t="str" cm="1">
        <f t="array" ref="AJ4022">_xlfn.IFS(
C4022&lt;=20, "&lt;20",
AND(C4022&gt;=20, C4022&lt;35), "20-35",
AND(C4022&gt;=35, C4022&lt;50), "35-50",
C4022&gt;=50, "50-100"
)</f>
        <v>35-50</v>
      </c>
      <c r="AK4022" t="str" cm="1">
        <f t="array" ref="AK4022">_xlfn.IFS(
G4022&lt;6, "&lt;6",
AND(G4022&gt;=6, G4022&lt;12), "6-12",
AND(G4022&gt;=12, G4022&lt;18), "12-18",  AND(G4022&gt;=18, G4022&lt;24), "18-24", G4022&gt;=24, "24-36")</f>
        <v>&lt;6</v>
      </c>
    </row>
    <row r="4023" spans="1:37" x14ac:dyDescent="0.3">
      <c r="A4023" t="s">
        <v>4123</v>
      </c>
      <c r="B4023" t="s">
        <v>44</v>
      </c>
      <c r="C4023">
        <v>63</v>
      </c>
      <c r="D4023" t="s">
        <v>34</v>
      </c>
      <c r="E4023" t="s">
        <v>45</v>
      </c>
      <c r="F4023">
        <v>4</v>
      </c>
      <c r="G4023">
        <v>4</v>
      </c>
      <c r="H4023" t="s">
        <v>66</v>
      </c>
      <c r="I4023" t="s">
        <v>37</v>
      </c>
      <c r="J4023" t="s">
        <v>37</v>
      </c>
      <c r="K4023" t="s">
        <v>37</v>
      </c>
      <c r="L4023" t="s">
        <v>50</v>
      </c>
      <c r="M4023" t="s">
        <v>37</v>
      </c>
      <c r="N4023" t="s">
        <v>37</v>
      </c>
      <c r="O4023" t="s">
        <v>37</v>
      </c>
      <c r="P4023" t="s">
        <v>34</v>
      </c>
      <c r="Q4023" t="s">
        <v>37</v>
      </c>
      <c r="R4023" t="s">
        <v>37</v>
      </c>
      <c r="S4023" t="s">
        <v>37</v>
      </c>
      <c r="T4023" t="s">
        <v>37</v>
      </c>
      <c r="U4023" t="s">
        <v>67</v>
      </c>
      <c r="V4023" t="s">
        <v>37</v>
      </c>
      <c r="W4023" t="s">
        <v>51</v>
      </c>
      <c r="X4023">
        <v>110.8</v>
      </c>
      <c r="Y4023">
        <v>7553.6</v>
      </c>
      <c r="Z4023">
        <v>0</v>
      </c>
      <c r="AA4023">
        <v>0</v>
      </c>
      <c r="AB4023">
        <v>3175.6</v>
      </c>
      <c r="AC4023">
        <v>10729.2</v>
      </c>
      <c r="AD4023" t="s">
        <v>41</v>
      </c>
      <c r="AE4023" t="s">
        <v>42</v>
      </c>
      <c r="AF4023" t="s">
        <v>42</v>
      </c>
      <c r="AG4023">
        <f t="shared" si="124"/>
        <v>0</v>
      </c>
      <c r="AH4023" t="str" cm="1">
        <f t="array" ref="AH4023">_xlfn.IFS(
X4023&lt;=20, "&lt;20",
AND(X4023&gt;=20, X4023&lt;50), "20-50",
AND(X4023&gt;=50, X4023&lt;100), "50-100",
X4023&gt;=100, "&gt;100"
)</f>
        <v>&gt;100</v>
      </c>
      <c r="AI4023">
        <f t="shared" si="125"/>
        <v>0</v>
      </c>
      <c r="AJ4023" t="str" cm="1">
        <f t="array" ref="AJ4023">_xlfn.IFS(
C4023&lt;=20, "&lt;20",
AND(C4023&gt;=20, C4023&lt;35), "20-35",
AND(C4023&gt;=35, C4023&lt;50), "35-50",
C4023&gt;=50, "50-100"
)</f>
        <v>50-100</v>
      </c>
      <c r="AK4023" t="str" cm="1">
        <f t="array" ref="AK4023">_xlfn.IFS(
G4023&lt;6, "&lt;6",
AND(G4023&gt;=6, G4023&lt;12), "6-12",
AND(G4023&gt;=12, G4023&lt;18), "12-18",  AND(G4023&gt;=18, G4023&lt;24), "18-24", G4023&gt;=24, "24-36")</f>
        <v>&lt;6</v>
      </c>
    </row>
    <row r="4024" spans="1:37" x14ac:dyDescent="0.3">
      <c r="A4024" t="s">
        <v>4124</v>
      </c>
      <c r="B4024" t="s">
        <v>44</v>
      </c>
      <c r="C4024">
        <v>37</v>
      </c>
      <c r="D4024" t="s">
        <v>37</v>
      </c>
      <c r="E4024" t="s">
        <v>74</v>
      </c>
      <c r="F4024">
        <v>4</v>
      </c>
      <c r="G4024">
        <v>10</v>
      </c>
      <c r="H4024" t="s">
        <v>49</v>
      </c>
      <c r="I4024" t="s">
        <v>37</v>
      </c>
      <c r="J4024" t="s">
        <v>34</v>
      </c>
      <c r="K4024" t="s">
        <v>37</v>
      </c>
      <c r="L4024" t="s">
        <v>50</v>
      </c>
      <c r="M4024" t="s">
        <v>34</v>
      </c>
      <c r="N4024" t="s">
        <v>34</v>
      </c>
      <c r="O4024" t="s">
        <v>34</v>
      </c>
      <c r="P4024" t="s">
        <v>34</v>
      </c>
      <c r="Q4024" t="s">
        <v>37</v>
      </c>
      <c r="R4024" t="s">
        <v>37</v>
      </c>
      <c r="S4024" t="s">
        <v>37</v>
      </c>
      <c r="T4024" t="s">
        <v>37</v>
      </c>
      <c r="U4024" t="s">
        <v>46</v>
      </c>
      <c r="V4024" t="s">
        <v>34</v>
      </c>
      <c r="W4024" t="s">
        <v>51</v>
      </c>
      <c r="X4024">
        <v>90.6</v>
      </c>
      <c r="Y4024">
        <v>90.6</v>
      </c>
      <c r="Z4024">
        <v>0</v>
      </c>
      <c r="AA4024">
        <v>0</v>
      </c>
      <c r="AB4024">
        <v>31.68</v>
      </c>
      <c r="AC4024">
        <v>122.28</v>
      </c>
      <c r="AD4024" t="s">
        <v>52</v>
      </c>
      <c r="AE4024" t="s">
        <v>53</v>
      </c>
      <c r="AF4024" t="s">
        <v>155</v>
      </c>
      <c r="AG4024">
        <f t="shared" si="124"/>
        <v>1</v>
      </c>
      <c r="AH4024" t="str" cm="1">
        <f t="array" ref="AH4024">_xlfn.IFS(
X4024&lt;=20, "&lt;20",
AND(X4024&gt;=20, X4024&lt;50), "20-50",
AND(X4024&gt;=50, X4024&lt;100), "50-100",
X4024&gt;=100, "&gt;100"
)</f>
        <v>50-100</v>
      </c>
      <c r="AI4024">
        <f t="shared" si="125"/>
        <v>0</v>
      </c>
      <c r="AJ4024" t="str" cm="1">
        <f t="array" ref="AJ4024">_xlfn.IFS(
C4024&lt;=20, "&lt;20",
AND(C4024&gt;=20, C4024&lt;35), "20-35",
AND(C4024&gt;=35, C4024&lt;50), "35-50",
C4024&gt;=50, "50-100"
)</f>
        <v>35-50</v>
      </c>
      <c r="AK4024" t="str" cm="1">
        <f t="array" ref="AK4024">_xlfn.IFS(
G4024&lt;6, "&lt;6",
AND(G4024&gt;=6, G4024&lt;12), "6-12",
AND(G4024&gt;=12, G4024&lt;18), "12-18",  AND(G4024&gt;=18, G4024&lt;24), "18-24", G4024&gt;=24, "24-36")</f>
        <v>6-12</v>
      </c>
    </row>
    <row r="4025" spans="1:37" x14ac:dyDescent="0.3">
      <c r="A4025" t="s">
        <v>4125</v>
      </c>
      <c r="B4025" t="s">
        <v>44</v>
      </c>
      <c r="C4025">
        <v>53</v>
      </c>
      <c r="D4025" t="s">
        <v>34</v>
      </c>
      <c r="E4025" t="s">
        <v>90</v>
      </c>
      <c r="F4025">
        <v>13</v>
      </c>
      <c r="G4025">
        <v>35</v>
      </c>
      <c r="H4025" t="s">
        <v>36</v>
      </c>
      <c r="I4025" t="s">
        <v>37</v>
      </c>
      <c r="J4025" t="s">
        <v>34</v>
      </c>
      <c r="K4025" t="s">
        <v>34</v>
      </c>
      <c r="L4025" t="s">
        <v>34</v>
      </c>
      <c r="M4025" t="s">
        <v>34</v>
      </c>
      <c r="N4025" t="s">
        <v>34</v>
      </c>
      <c r="O4025" t="s">
        <v>34</v>
      </c>
      <c r="P4025" t="s">
        <v>34</v>
      </c>
      <c r="Q4025" t="s">
        <v>34</v>
      </c>
      <c r="R4025" t="s">
        <v>34</v>
      </c>
      <c r="S4025" t="s">
        <v>34</v>
      </c>
      <c r="T4025" t="s">
        <v>34</v>
      </c>
      <c r="U4025" t="s">
        <v>67</v>
      </c>
      <c r="V4025" t="s">
        <v>34</v>
      </c>
      <c r="W4025" t="s">
        <v>40</v>
      </c>
      <c r="X4025">
        <v>19.5</v>
      </c>
      <c r="Y4025">
        <v>1215.0999999999999</v>
      </c>
      <c r="Z4025">
        <v>0</v>
      </c>
      <c r="AA4025">
        <v>0</v>
      </c>
      <c r="AB4025">
        <v>1532.16</v>
      </c>
      <c r="AC4025">
        <v>2747.26</v>
      </c>
      <c r="AD4025" t="s">
        <v>41</v>
      </c>
      <c r="AE4025" t="s">
        <v>42</v>
      </c>
      <c r="AF4025" t="s">
        <v>42</v>
      </c>
      <c r="AG4025">
        <f t="shared" si="124"/>
        <v>0</v>
      </c>
      <c r="AH4025" t="str" cm="1">
        <f t="array" ref="AH4025">_xlfn.IFS(
X4025&lt;=20, "&lt;20",
AND(X4025&gt;=20, X4025&lt;50), "20-50",
AND(X4025&gt;=50, X4025&lt;100), "50-100",
X4025&gt;=100, "&gt;100"
)</f>
        <v>&lt;20</v>
      </c>
      <c r="AI4025">
        <f t="shared" si="125"/>
        <v>0</v>
      </c>
      <c r="AJ4025" t="str" cm="1">
        <f t="array" ref="AJ4025">_xlfn.IFS(
C4025&lt;=20, "&lt;20",
AND(C4025&gt;=20, C4025&lt;35), "20-35",
AND(C4025&gt;=35, C4025&lt;50), "35-50",
C4025&gt;=50, "50-100"
)</f>
        <v>50-100</v>
      </c>
      <c r="AK4025" t="str" cm="1">
        <f t="array" ref="AK4025">_xlfn.IFS(
G4025&lt;6, "&lt;6",
AND(G4025&gt;=6, G4025&lt;12), "6-12",
AND(G4025&gt;=12, G4025&lt;18), "12-18",  AND(G4025&gt;=18, G4025&lt;24), "18-24", G4025&gt;=24, "24-36")</f>
        <v>24-36</v>
      </c>
    </row>
    <row r="4026" spans="1:37" x14ac:dyDescent="0.3">
      <c r="A4026" t="s">
        <v>4126</v>
      </c>
      <c r="B4026" t="s">
        <v>44</v>
      </c>
      <c r="C4026">
        <v>61</v>
      </c>
      <c r="D4026" t="s">
        <v>34</v>
      </c>
      <c r="E4026" t="s">
        <v>45</v>
      </c>
      <c r="F4026">
        <v>7</v>
      </c>
      <c r="G4026">
        <v>23</v>
      </c>
      <c r="H4026" t="s">
        <v>70</v>
      </c>
      <c r="I4026" t="s">
        <v>37</v>
      </c>
      <c r="J4026" t="s">
        <v>37</v>
      </c>
      <c r="K4026" t="s">
        <v>37</v>
      </c>
      <c r="L4026" t="s">
        <v>50</v>
      </c>
      <c r="M4026" t="s">
        <v>37</v>
      </c>
      <c r="N4026" t="s">
        <v>34</v>
      </c>
      <c r="O4026" t="s">
        <v>37</v>
      </c>
      <c r="P4026" t="s">
        <v>34</v>
      </c>
      <c r="Q4026" t="s">
        <v>37</v>
      </c>
      <c r="R4026" t="s">
        <v>37</v>
      </c>
      <c r="S4026" t="s">
        <v>37</v>
      </c>
      <c r="T4026" t="s">
        <v>37</v>
      </c>
      <c r="U4026" t="s">
        <v>39</v>
      </c>
      <c r="V4026" t="s">
        <v>37</v>
      </c>
      <c r="W4026" t="s">
        <v>143</v>
      </c>
      <c r="X4026">
        <v>104.4</v>
      </c>
      <c r="Y4026">
        <v>5232.8999999999996</v>
      </c>
      <c r="Z4026">
        <v>0</v>
      </c>
      <c r="AA4026">
        <v>0</v>
      </c>
      <c r="AB4026">
        <v>1039.5</v>
      </c>
      <c r="AC4026">
        <v>6272.4</v>
      </c>
      <c r="AD4026" t="s">
        <v>41</v>
      </c>
      <c r="AE4026" t="s">
        <v>42</v>
      </c>
      <c r="AF4026" t="s">
        <v>42</v>
      </c>
      <c r="AG4026">
        <f t="shared" si="124"/>
        <v>0</v>
      </c>
      <c r="AH4026" t="str" cm="1">
        <f t="array" ref="AH4026">_xlfn.IFS(
X4026&lt;=20, "&lt;20",
AND(X4026&gt;=20, X4026&lt;50), "20-50",
AND(X4026&gt;=50, X4026&lt;100), "50-100",
X4026&gt;=100, "&gt;100"
)</f>
        <v>&gt;100</v>
      </c>
      <c r="AI4026">
        <f t="shared" si="125"/>
        <v>0</v>
      </c>
      <c r="AJ4026" t="str" cm="1">
        <f t="array" ref="AJ4026">_xlfn.IFS(
C4026&lt;=20, "&lt;20",
AND(C4026&gt;=20, C4026&lt;35), "20-35",
AND(C4026&gt;=35, C4026&lt;50), "35-50",
C4026&gt;=50, "50-100"
)</f>
        <v>50-100</v>
      </c>
      <c r="AK4026" t="str" cm="1">
        <f t="array" ref="AK4026">_xlfn.IFS(
G4026&lt;6, "&lt;6",
AND(G4026&gt;=6, G4026&lt;12), "6-12",
AND(G4026&gt;=12, G4026&lt;18), "12-18",  AND(G4026&gt;=18, G4026&lt;24), "18-24", G4026&gt;=24, "24-36")</f>
        <v>18-24</v>
      </c>
    </row>
    <row r="4027" spans="1:37" x14ac:dyDescent="0.3">
      <c r="A4027" t="s">
        <v>4127</v>
      </c>
      <c r="B4027" t="s">
        <v>33</v>
      </c>
      <c r="C4027">
        <v>51</v>
      </c>
      <c r="D4027" t="s">
        <v>37</v>
      </c>
      <c r="E4027" t="s">
        <v>56</v>
      </c>
      <c r="F4027">
        <v>5</v>
      </c>
      <c r="G4027">
        <v>11</v>
      </c>
      <c r="H4027" t="s">
        <v>36</v>
      </c>
      <c r="I4027" t="s">
        <v>37</v>
      </c>
      <c r="J4027" t="s">
        <v>37</v>
      </c>
      <c r="K4027" t="s">
        <v>37</v>
      </c>
      <c r="L4027" t="s">
        <v>38</v>
      </c>
      <c r="M4027" t="s">
        <v>37</v>
      </c>
      <c r="N4027" t="s">
        <v>37</v>
      </c>
      <c r="O4027" t="s">
        <v>37</v>
      </c>
      <c r="P4027" t="s">
        <v>37</v>
      </c>
      <c r="Q4027" t="s">
        <v>34</v>
      </c>
      <c r="R4027" t="s">
        <v>34</v>
      </c>
      <c r="S4027" t="s">
        <v>34</v>
      </c>
      <c r="T4027" t="s">
        <v>37</v>
      </c>
      <c r="U4027" t="s">
        <v>67</v>
      </c>
      <c r="V4027" t="s">
        <v>37</v>
      </c>
      <c r="W4027" t="s">
        <v>51</v>
      </c>
      <c r="X4027">
        <v>67.8</v>
      </c>
      <c r="Y4027">
        <v>4804.6499999999996</v>
      </c>
      <c r="Z4027">
        <v>0</v>
      </c>
      <c r="AA4027">
        <v>0</v>
      </c>
      <c r="AB4027">
        <v>1117.44</v>
      </c>
      <c r="AC4027">
        <v>5922.09</v>
      </c>
      <c r="AD4027" t="s">
        <v>41</v>
      </c>
      <c r="AE4027" t="s">
        <v>42</v>
      </c>
      <c r="AF4027" t="s">
        <v>42</v>
      </c>
      <c r="AG4027">
        <f t="shared" si="124"/>
        <v>0</v>
      </c>
      <c r="AH4027" t="str" cm="1">
        <f t="array" ref="AH4027">_xlfn.IFS(
X4027&lt;=20, "&lt;20",
AND(X4027&gt;=20, X4027&lt;50), "20-50",
AND(X4027&gt;=50, X4027&lt;100), "50-100",
X4027&gt;=100, "&gt;100"
)</f>
        <v>50-100</v>
      </c>
      <c r="AI4027">
        <f t="shared" si="125"/>
        <v>0</v>
      </c>
      <c r="AJ4027" t="str" cm="1">
        <f t="array" ref="AJ4027">_xlfn.IFS(
C4027&lt;=20, "&lt;20",
AND(C4027&gt;=20, C4027&lt;35), "20-35",
AND(C4027&gt;=35, C4027&lt;50), "35-50",
C4027&gt;=50, "50-100"
)</f>
        <v>50-100</v>
      </c>
      <c r="AK4027" t="str" cm="1">
        <f t="array" ref="AK4027">_xlfn.IFS(
G4027&lt;6, "&lt;6",
AND(G4027&gt;=6, G4027&lt;12), "6-12",
AND(G4027&gt;=12, G4027&lt;18), "12-18",  AND(G4027&gt;=18, G4027&lt;24), "18-24", G4027&gt;=24, "24-36")</f>
        <v>6-12</v>
      </c>
    </row>
    <row r="4028" spans="1:37" x14ac:dyDescent="0.3">
      <c r="A4028" t="s">
        <v>4128</v>
      </c>
      <c r="B4028" t="s">
        <v>44</v>
      </c>
      <c r="C4028">
        <v>35</v>
      </c>
      <c r="D4028" t="s">
        <v>37</v>
      </c>
      <c r="E4028" t="s">
        <v>56</v>
      </c>
      <c r="F4028">
        <v>10</v>
      </c>
      <c r="G4028">
        <v>29</v>
      </c>
      <c r="H4028" t="s">
        <v>66</v>
      </c>
      <c r="I4028" t="s">
        <v>37</v>
      </c>
      <c r="J4028" t="s">
        <v>37</v>
      </c>
      <c r="K4028" t="s">
        <v>37</v>
      </c>
      <c r="L4028" t="s">
        <v>50</v>
      </c>
      <c r="M4028" t="s">
        <v>37</v>
      </c>
      <c r="N4028" t="s">
        <v>37</v>
      </c>
      <c r="O4028" t="s">
        <v>34</v>
      </c>
      <c r="P4028" t="s">
        <v>34</v>
      </c>
      <c r="Q4028" t="s">
        <v>37</v>
      </c>
      <c r="R4028" t="s">
        <v>37</v>
      </c>
      <c r="S4028" t="s">
        <v>37</v>
      </c>
      <c r="T4028" t="s">
        <v>37</v>
      </c>
      <c r="U4028" t="s">
        <v>46</v>
      </c>
      <c r="V4028" t="s">
        <v>37</v>
      </c>
      <c r="W4028" t="s">
        <v>51</v>
      </c>
      <c r="X4028">
        <v>106.05</v>
      </c>
      <c r="Y4028">
        <v>7554.05</v>
      </c>
      <c r="Z4028">
        <v>0</v>
      </c>
      <c r="AA4028">
        <v>0</v>
      </c>
      <c r="AB4028">
        <v>2819.6</v>
      </c>
      <c r="AC4028">
        <v>10373.65</v>
      </c>
      <c r="AD4028" t="s">
        <v>41</v>
      </c>
      <c r="AE4028" t="s">
        <v>42</v>
      </c>
      <c r="AF4028" t="s">
        <v>42</v>
      </c>
      <c r="AG4028">
        <f t="shared" si="124"/>
        <v>0</v>
      </c>
      <c r="AH4028" t="str" cm="1">
        <f t="array" ref="AH4028">_xlfn.IFS(
X4028&lt;=20, "&lt;20",
AND(X4028&gt;=20, X4028&lt;50), "20-50",
AND(X4028&gt;=50, X4028&lt;100), "50-100",
X4028&gt;=100, "&gt;100"
)</f>
        <v>&gt;100</v>
      </c>
      <c r="AI4028">
        <f t="shared" si="125"/>
        <v>0</v>
      </c>
      <c r="AJ4028" t="str" cm="1">
        <f t="array" ref="AJ4028">_xlfn.IFS(
C4028&lt;=20, "&lt;20",
AND(C4028&gt;=20, C4028&lt;35), "20-35",
AND(C4028&gt;=35, C4028&lt;50), "35-50",
C4028&gt;=50, "50-100"
)</f>
        <v>35-50</v>
      </c>
      <c r="AK4028" t="str" cm="1">
        <f t="array" ref="AK4028">_xlfn.IFS(
G4028&lt;6, "&lt;6",
AND(G4028&gt;=6, G4028&lt;12), "6-12",
AND(G4028&gt;=12, G4028&lt;18), "12-18",  AND(G4028&gt;=18, G4028&lt;24), "18-24", G4028&gt;=24, "24-36")</f>
        <v>24-36</v>
      </c>
    </row>
    <row r="4029" spans="1:37" x14ac:dyDescent="0.3">
      <c r="A4029" t="s">
        <v>4129</v>
      </c>
      <c r="B4029" t="s">
        <v>44</v>
      </c>
      <c r="C4029">
        <v>43</v>
      </c>
      <c r="D4029" t="s">
        <v>34</v>
      </c>
      <c r="E4029" t="s">
        <v>136</v>
      </c>
      <c r="F4029">
        <v>7</v>
      </c>
      <c r="G4029">
        <v>18</v>
      </c>
      <c r="H4029" t="s">
        <v>110</v>
      </c>
      <c r="I4029" t="s">
        <v>37</v>
      </c>
      <c r="J4029" t="s">
        <v>34</v>
      </c>
      <c r="K4029" t="s">
        <v>34</v>
      </c>
      <c r="L4029" t="s">
        <v>34</v>
      </c>
      <c r="M4029" t="s">
        <v>34</v>
      </c>
      <c r="N4029" t="s">
        <v>34</v>
      </c>
      <c r="O4029" t="s">
        <v>34</v>
      </c>
      <c r="P4029" t="s">
        <v>34</v>
      </c>
      <c r="Q4029" t="s">
        <v>34</v>
      </c>
      <c r="R4029" t="s">
        <v>34</v>
      </c>
      <c r="S4029" t="s">
        <v>34</v>
      </c>
      <c r="T4029" t="s">
        <v>34</v>
      </c>
      <c r="U4029" t="s">
        <v>67</v>
      </c>
      <c r="V4029" t="s">
        <v>34</v>
      </c>
      <c r="W4029" t="s">
        <v>40</v>
      </c>
      <c r="X4029">
        <v>19.75</v>
      </c>
      <c r="Y4029">
        <v>757.95</v>
      </c>
      <c r="Z4029">
        <v>0</v>
      </c>
      <c r="AA4029">
        <v>0</v>
      </c>
      <c r="AB4029">
        <v>620.49</v>
      </c>
      <c r="AC4029">
        <v>1378.44</v>
      </c>
      <c r="AD4029" t="s">
        <v>41</v>
      </c>
      <c r="AE4029" t="s">
        <v>42</v>
      </c>
      <c r="AF4029" t="s">
        <v>42</v>
      </c>
      <c r="AG4029">
        <f t="shared" si="124"/>
        <v>0</v>
      </c>
      <c r="AH4029" t="str" cm="1">
        <f t="array" ref="AH4029">_xlfn.IFS(
X4029&lt;=20, "&lt;20",
AND(X4029&gt;=20, X4029&lt;50), "20-50",
AND(X4029&gt;=50, X4029&lt;100), "50-100",
X4029&gt;=100, "&gt;100"
)</f>
        <v>&lt;20</v>
      </c>
      <c r="AI4029">
        <f t="shared" si="125"/>
        <v>0</v>
      </c>
      <c r="AJ4029" t="str" cm="1">
        <f t="array" ref="AJ4029">_xlfn.IFS(
C4029&lt;=20, "&lt;20",
AND(C4029&gt;=20, C4029&lt;35), "20-35",
AND(C4029&gt;=35, C4029&lt;50), "35-50",
C4029&gt;=50, "50-100"
)</f>
        <v>35-50</v>
      </c>
      <c r="AK4029" t="str" cm="1">
        <f t="array" ref="AK4029">_xlfn.IFS(
G4029&lt;6, "&lt;6",
AND(G4029&gt;=6, G4029&lt;12), "6-12",
AND(G4029&gt;=12, G4029&lt;18), "12-18",  AND(G4029&gt;=18, G4029&lt;24), "18-24", G4029&gt;=24, "24-36")</f>
        <v>18-24</v>
      </c>
    </row>
    <row r="4030" spans="1:37" x14ac:dyDescent="0.3">
      <c r="A4030" t="s">
        <v>4130</v>
      </c>
      <c r="B4030" t="s">
        <v>44</v>
      </c>
      <c r="C4030">
        <v>71</v>
      </c>
      <c r="D4030" t="s">
        <v>34</v>
      </c>
      <c r="E4030" t="s">
        <v>124</v>
      </c>
      <c r="F4030">
        <v>14</v>
      </c>
      <c r="G4030">
        <v>26</v>
      </c>
      <c r="H4030" t="s">
        <v>49</v>
      </c>
      <c r="I4030" t="s">
        <v>37</v>
      </c>
      <c r="J4030" t="s">
        <v>34</v>
      </c>
      <c r="K4030" t="s">
        <v>37</v>
      </c>
      <c r="L4030" t="s">
        <v>50</v>
      </c>
      <c r="M4030" t="s">
        <v>34</v>
      </c>
      <c r="N4030" t="s">
        <v>34</v>
      </c>
      <c r="O4030" t="s">
        <v>34</v>
      </c>
      <c r="P4030" t="s">
        <v>34</v>
      </c>
      <c r="Q4030" t="s">
        <v>34</v>
      </c>
      <c r="R4030" t="s">
        <v>34</v>
      </c>
      <c r="S4030" t="s">
        <v>34</v>
      </c>
      <c r="T4030" t="s">
        <v>37</v>
      </c>
      <c r="U4030" t="s">
        <v>46</v>
      </c>
      <c r="V4030" t="s">
        <v>37</v>
      </c>
      <c r="W4030" t="s">
        <v>51</v>
      </c>
      <c r="X4030">
        <v>70.349999999999994</v>
      </c>
      <c r="Y4030">
        <v>139.05000000000001</v>
      </c>
      <c r="Z4030">
        <v>0</v>
      </c>
      <c r="AA4030">
        <v>0</v>
      </c>
      <c r="AB4030">
        <v>26.34</v>
      </c>
      <c r="AC4030">
        <v>165.39</v>
      </c>
      <c r="AD4030" t="s">
        <v>52</v>
      </c>
      <c r="AE4030" t="s">
        <v>94</v>
      </c>
      <c r="AF4030" t="s">
        <v>95</v>
      </c>
      <c r="AG4030">
        <f t="shared" si="124"/>
        <v>1</v>
      </c>
      <c r="AH4030" t="str" cm="1">
        <f t="array" ref="AH4030">_xlfn.IFS(
X4030&lt;=20, "&lt;20",
AND(X4030&gt;=20, X4030&lt;50), "20-50",
AND(X4030&gt;=50, X4030&lt;100), "50-100",
X4030&gt;=100, "&gt;100"
)</f>
        <v>50-100</v>
      </c>
      <c r="AI4030">
        <f t="shared" si="125"/>
        <v>0</v>
      </c>
      <c r="AJ4030" t="str" cm="1">
        <f t="array" ref="AJ4030">_xlfn.IFS(
C4030&lt;=20, "&lt;20",
AND(C4030&gt;=20, C4030&lt;35), "20-35",
AND(C4030&gt;=35, C4030&lt;50), "35-50",
C4030&gt;=50, "50-100"
)</f>
        <v>50-100</v>
      </c>
      <c r="AK4030" t="str" cm="1">
        <f t="array" ref="AK4030">_xlfn.IFS(
G4030&lt;6, "&lt;6",
AND(G4030&gt;=6, G4030&lt;12), "6-12",
AND(G4030&gt;=12, G4030&lt;18), "12-18",  AND(G4030&gt;=18, G4030&lt;24), "18-24", G4030&gt;=24, "24-36")</f>
        <v>24-36</v>
      </c>
    </row>
    <row r="4031" spans="1:37" x14ac:dyDescent="0.3">
      <c r="A4031" t="s">
        <v>4131</v>
      </c>
      <c r="B4031" t="s">
        <v>44</v>
      </c>
      <c r="C4031">
        <v>38</v>
      </c>
      <c r="D4031" t="s">
        <v>34</v>
      </c>
      <c r="E4031" t="s">
        <v>164</v>
      </c>
      <c r="F4031">
        <v>7</v>
      </c>
      <c r="G4031">
        <v>33</v>
      </c>
      <c r="H4031" t="s">
        <v>36</v>
      </c>
      <c r="I4031" t="s">
        <v>37</v>
      </c>
      <c r="J4031" t="s">
        <v>34</v>
      </c>
      <c r="K4031" t="s">
        <v>34</v>
      </c>
      <c r="L4031" t="s">
        <v>34</v>
      </c>
      <c r="M4031" t="s">
        <v>34</v>
      </c>
      <c r="N4031" t="s">
        <v>34</v>
      </c>
      <c r="O4031" t="s">
        <v>34</v>
      </c>
      <c r="P4031" t="s">
        <v>34</v>
      </c>
      <c r="Q4031" t="s">
        <v>34</v>
      </c>
      <c r="R4031" t="s">
        <v>34</v>
      </c>
      <c r="S4031" t="s">
        <v>34</v>
      </c>
      <c r="T4031" t="s">
        <v>34</v>
      </c>
      <c r="U4031" t="s">
        <v>39</v>
      </c>
      <c r="V4031" t="s">
        <v>37</v>
      </c>
      <c r="W4031" t="s">
        <v>40</v>
      </c>
      <c r="X4031">
        <v>20.55</v>
      </c>
      <c r="Y4031">
        <v>57.4</v>
      </c>
      <c r="Z4031">
        <v>0</v>
      </c>
      <c r="AA4031">
        <v>0</v>
      </c>
      <c r="AB4031">
        <v>33.81</v>
      </c>
      <c r="AC4031">
        <v>91.21</v>
      </c>
      <c r="AD4031" t="s">
        <v>85</v>
      </c>
      <c r="AE4031" t="s">
        <v>42</v>
      </c>
      <c r="AF4031" t="s">
        <v>42</v>
      </c>
      <c r="AG4031">
        <f t="shared" si="124"/>
        <v>0</v>
      </c>
      <c r="AH4031" t="str" cm="1">
        <f t="array" ref="AH4031">_xlfn.IFS(
X4031&lt;=20, "&lt;20",
AND(X4031&gt;=20, X4031&lt;50), "20-50",
AND(X4031&gt;=50, X4031&lt;100), "50-100",
X4031&gt;=100, "&gt;100"
)</f>
        <v>20-50</v>
      </c>
      <c r="AI4031">
        <f t="shared" si="125"/>
        <v>1</v>
      </c>
      <c r="AJ4031" t="str" cm="1">
        <f t="array" ref="AJ4031">_xlfn.IFS(
C4031&lt;=20, "&lt;20",
AND(C4031&gt;=20, C4031&lt;35), "20-35",
AND(C4031&gt;=35, C4031&lt;50), "35-50",
C4031&gt;=50, "50-100"
)</f>
        <v>35-50</v>
      </c>
      <c r="AK4031" t="str" cm="1">
        <f t="array" ref="AK4031">_xlfn.IFS(
G4031&lt;6, "&lt;6",
AND(G4031&gt;=6, G4031&lt;12), "6-12",
AND(G4031&gt;=12, G4031&lt;18), "12-18",  AND(G4031&gt;=18, G4031&lt;24), "18-24", G4031&gt;=24, "24-36")</f>
        <v>24-36</v>
      </c>
    </row>
    <row r="4032" spans="1:37" x14ac:dyDescent="0.3">
      <c r="A4032" t="s">
        <v>4132</v>
      </c>
      <c r="B4032" t="s">
        <v>44</v>
      </c>
      <c r="C4032">
        <v>25</v>
      </c>
      <c r="D4032" t="s">
        <v>37</v>
      </c>
      <c r="E4032" t="s">
        <v>69</v>
      </c>
      <c r="F4032">
        <v>7</v>
      </c>
      <c r="G4032">
        <v>20</v>
      </c>
      <c r="H4032" t="s">
        <v>70</v>
      </c>
      <c r="I4032" t="s">
        <v>37</v>
      </c>
      <c r="J4032" t="s">
        <v>37</v>
      </c>
      <c r="K4032" t="s">
        <v>37</v>
      </c>
      <c r="L4032" t="s">
        <v>50</v>
      </c>
      <c r="M4032" t="s">
        <v>34</v>
      </c>
      <c r="N4032" t="s">
        <v>34</v>
      </c>
      <c r="O4032" t="s">
        <v>37</v>
      </c>
      <c r="P4032" t="s">
        <v>34</v>
      </c>
      <c r="Q4032" t="s">
        <v>37</v>
      </c>
      <c r="R4032" t="s">
        <v>37</v>
      </c>
      <c r="S4032" t="s">
        <v>37</v>
      </c>
      <c r="T4032" t="s">
        <v>37</v>
      </c>
      <c r="U4032" t="s">
        <v>39</v>
      </c>
      <c r="V4032" t="s">
        <v>34</v>
      </c>
      <c r="W4032" t="s">
        <v>51</v>
      </c>
      <c r="X4032">
        <v>101.25</v>
      </c>
      <c r="Y4032">
        <v>5301.1</v>
      </c>
      <c r="Z4032">
        <v>0</v>
      </c>
      <c r="AA4032">
        <v>0</v>
      </c>
      <c r="AB4032">
        <v>2329.08</v>
      </c>
      <c r="AC4032">
        <v>7630.18</v>
      </c>
      <c r="AD4032" t="s">
        <v>41</v>
      </c>
      <c r="AE4032" t="s">
        <v>42</v>
      </c>
      <c r="AF4032" t="s">
        <v>42</v>
      </c>
      <c r="AG4032">
        <f t="shared" si="124"/>
        <v>0</v>
      </c>
      <c r="AH4032" t="str" cm="1">
        <f t="array" ref="AH4032">_xlfn.IFS(
X4032&lt;=20, "&lt;20",
AND(X4032&gt;=20, X4032&lt;50), "20-50",
AND(X4032&gt;=50, X4032&lt;100), "50-100",
X4032&gt;=100, "&gt;100"
)</f>
        <v>&gt;100</v>
      </c>
      <c r="AI4032">
        <f t="shared" si="125"/>
        <v>0</v>
      </c>
      <c r="AJ4032" t="str" cm="1">
        <f t="array" ref="AJ4032">_xlfn.IFS(
C4032&lt;=20, "&lt;20",
AND(C4032&gt;=20, C4032&lt;35), "20-35",
AND(C4032&gt;=35, C4032&lt;50), "35-50",
C4032&gt;=50, "50-100"
)</f>
        <v>20-35</v>
      </c>
      <c r="AK4032" t="str" cm="1">
        <f t="array" ref="AK4032">_xlfn.IFS(
G4032&lt;6, "&lt;6",
AND(G4032&gt;=6, G4032&lt;12), "6-12",
AND(G4032&gt;=12, G4032&lt;18), "12-18",  AND(G4032&gt;=18, G4032&lt;24), "18-24", G4032&gt;=24, "24-36")</f>
        <v>18-24</v>
      </c>
    </row>
    <row r="4033" spans="1:37" x14ac:dyDescent="0.3">
      <c r="A4033" t="s">
        <v>4133</v>
      </c>
      <c r="B4033" t="s">
        <v>44</v>
      </c>
      <c r="C4033">
        <v>75</v>
      </c>
      <c r="D4033" t="s">
        <v>34</v>
      </c>
      <c r="E4033" t="s">
        <v>61</v>
      </c>
      <c r="F4033">
        <v>2</v>
      </c>
      <c r="G4033">
        <v>30</v>
      </c>
      <c r="H4033" t="s">
        <v>36</v>
      </c>
      <c r="I4033" t="s">
        <v>37</v>
      </c>
      <c r="J4033" t="s">
        <v>37</v>
      </c>
      <c r="K4033" t="s">
        <v>37</v>
      </c>
      <c r="L4033" t="s">
        <v>50</v>
      </c>
      <c r="M4033" t="s">
        <v>34</v>
      </c>
      <c r="N4033" t="s">
        <v>37</v>
      </c>
      <c r="O4033" t="s">
        <v>37</v>
      </c>
      <c r="P4033" t="s">
        <v>34</v>
      </c>
      <c r="Q4033" t="s">
        <v>34</v>
      </c>
      <c r="R4033" t="s">
        <v>34</v>
      </c>
      <c r="S4033" t="s">
        <v>34</v>
      </c>
      <c r="T4033" t="s">
        <v>37</v>
      </c>
      <c r="U4033" t="s">
        <v>46</v>
      </c>
      <c r="V4033" t="s">
        <v>37</v>
      </c>
      <c r="W4033" t="s">
        <v>40</v>
      </c>
      <c r="X4033">
        <v>83.85</v>
      </c>
      <c r="Y4033">
        <v>2716.3</v>
      </c>
      <c r="Z4033">
        <v>0</v>
      </c>
      <c r="AA4033">
        <v>0</v>
      </c>
      <c r="AB4033">
        <v>1271.49</v>
      </c>
      <c r="AC4033">
        <v>3987.79</v>
      </c>
      <c r="AD4033" t="s">
        <v>52</v>
      </c>
      <c r="AE4033" t="s">
        <v>53</v>
      </c>
      <c r="AF4033" t="s">
        <v>91</v>
      </c>
      <c r="AG4033">
        <f t="shared" si="124"/>
        <v>1</v>
      </c>
      <c r="AH4033" t="str" cm="1">
        <f t="array" ref="AH4033">_xlfn.IFS(
X4033&lt;=20, "&lt;20",
AND(X4033&gt;=20, X4033&lt;50), "20-50",
AND(X4033&gt;=50, X4033&lt;100), "50-100",
X4033&gt;=100, "&gt;100"
)</f>
        <v>50-100</v>
      </c>
      <c r="AI4033">
        <f t="shared" si="125"/>
        <v>0</v>
      </c>
      <c r="AJ4033" t="str" cm="1">
        <f t="array" ref="AJ4033">_xlfn.IFS(
C4033&lt;=20, "&lt;20",
AND(C4033&gt;=20, C4033&lt;35), "20-35",
AND(C4033&gt;=35, C4033&lt;50), "35-50",
C4033&gt;=50, "50-100"
)</f>
        <v>50-100</v>
      </c>
      <c r="AK4033" t="str" cm="1">
        <f t="array" ref="AK4033">_xlfn.IFS(
G4033&lt;6, "&lt;6",
AND(G4033&gt;=6, G4033&lt;12), "6-12",
AND(G4033&gt;=12, G4033&lt;18), "12-18",  AND(G4033&gt;=18, G4033&lt;24), "18-24", G4033&gt;=24, "24-36")</f>
        <v>24-36</v>
      </c>
    </row>
    <row r="4034" spans="1:37" x14ac:dyDescent="0.3">
      <c r="A4034" t="s">
        <v>4134</v>
      </c>
      <c r="B4034" t="s">
        <v>44</v>
      </c>
      <c r="C4034">
        <v>41</v>
      </c>
      <c r="D4034" t="s">
        <v>37</v>
      </c>
      <c r="E4034" t="s">
        <v>87</v>
      </c>
      <c r="F4034">
        <v>1</v>
      </c>
      <c r="G4034">
        <v>26</v>
      </c>
      <c r="H4034" t="s">
        <v>57</v>
      </c>
      <c r="I4034" t="s">
        <v>37</v>
      </c>
      <c r="J4034" t="s">
        <v>34</v>
      </c>
      <c r="K4034" t="s">
        <v>37</v>
      </c>
      <c r="L4034" t="s">
        <v>72</v>
      </c>
      <c r="M4034" t="s">
        <v>37</v>
      </c>
      <c r="N4034" t="s">
        <v>34</v>
      </c>
      <c r="O4034" t="s">
        <v>34</v>
      </c>
      <c r="P4034" t="s">
        <v>37</v>
      </c>
      <c r="Q4034" t="s">
        <v>34</v>
      </c>
      <c r="R4034" t="s">
        <v>37</v>
      </c>
      <c r="S4034" t="s">
        <v>37</v>
      </c>
      <c r="T4034" t="s">
        <v>34</v>
      </c>
      <c r="U4034" t="s">
        <v>39</v>
      </c>
      <c r="V4034" t="s">
        <v>37</v>
      </c>
      <c r="W4034" t="s">
        <v>40</v>
      </c>
      <c r="X4034">
        <v>64.150000000000006</v>
      </c>
      <c r="Y4034">
        <v>1274.45</v>
      </c>
      <c r="Z4034">
        <v>0</v>
      </c>
      <c r="AA4034">
        <v>100</v>
      </c>
      <c r="AB4034">
        <v>675.6</v>
      </c>
      <c r="AC4034">
        <v>2050.0500000000002</v>
      </c>
      <c r="AD4034" t="s">
        <v>41</v>
      </c>
      <c r="AE4034" t="s">
        <v>42</v>
      </c>
      <c r="AF4034" t="s">
        <v>42</v>
      </c>
      <c r="AG4034">
        <f t="shared" si="124"/>
        <v>0</v>
      </c>
      <c r="AH4034" t="str" cm="1">
        <f t="array" ref="AH4034">_xlfn.IFS(
X4034&lt;=20, "&lt;20",
AND(X4034&gt;=20, X4034&lt;50), "20-50",
AND(X4034&gt;=50, X4034&lt;100), "50-100",
X4034&gt;=100, "&gt;100"
)</f>
        <v>50-100</v>
      </c>
      <c r="AI4034">
        <f t="shared" si="125"/>
        <v>0</v>
      </c>
      <c r="AJ4034" t="str" cm="1">
        <f t="array" ref="AJ4034">_xlfn.IFS(
C4034&lt;=20, "&lt;20",
AND(C4034&gt;=20, C4034&lt;35), "20-35",
AND(C4034&gt;=35, C4034&lt;50), "35-50",
C4034&gt;=50, "50-100"
)</f>
        <v>35-50</v>
      </c>
      <c r="AK4034" t="str" cm="1">
        <f t="array" ref="AK4034">_xlfn.IFS(
G4034&lt;6, "&lt;6",
AND(G4034&gt;=6, G4034&lt;12), "6-12",
AND(G4034&gt;=12, G4034&lt;18), "12-18",  AND(G4034&gt;=18, G4034&lt;24), "18-24", G4034&gt;=24, "24-36")</f>
        <v>24-36</v>
      </c>
    </row>
    <row r="4035" spans="1:37" x14ac:dyDescent="0.3">
      <c r="A4035" t="s">
        <v>4135</v>
      </c>
      <c r="B4035" t="s">
        <v>44</v>
      </c>
      <c r="C4035">
        <v>25</v>
      </c>
      <c r="D4035" t="s">
        <v>37</v>
      </c>
      <c r="E4035" t="s">
        <v>158</v>
      </c>
      <c r="F4035">
        <v>14</v>
      </c>
      <c r="G4035">
        <v>34</v>
      </c>
      <c r="H4035" t="s">
        <v>36</v>
      </c>
      <c r="I4035" t="s">
        <v>37</v>
      </c>
      <c r="J4035" t="s">
        <v>34</v>
      </c>
      <c r="K4035" t="s">
        <v>37</v>
      </c>
      <c r="L4035" t="s">
        <v>72</v>
      </c>
      <c r="M4035" t="s">
        <v>34</v>
      </c>
      <c r="N4035" t="s">
        <v>37</v>
      </c>
      <c r="O4035" t="s">
        <v>37</v>
      </c>
      <c r="P4035" t="s">
        <v>37</v>
      </c>
      <c r="Q4035" t="s">
        <v>37</v>
      </c>
      <c r="R4035" t="s">
        <v>37</v>
      </c>
      <c r="S4035" t="s">
        <v>37</v>
      </c>
      <c r="T4035" t="s">
        <v>37</v>
      </c>
      <c r="U4035" t="s">
        <v>67</v>
      </c>
      <c r="V4035" t="s">
        <v>37</v>
      </c>
      <c r="W4035" t="s">
        <v>51</v>
      </c>
      <c r="X4035">
        <v>-4</v>
      </c>
      <c r="Y4035">
        <v>5717.85</v>
      </c>
      <c r="Z4035">
        <v>0</v>
      </c>
      <c r="AA4035">
        <v>0</v>
      </c>
      <c r="AB4035">
        <v>2784.6</v>
      </c>
      <c r="AC4035">
        <v>8502.4500000000007</v>
      </c>
      <c r="AD4035" t="s">
        <v>41</v>
      </c>
      <c r="AE4035" t="s">
        <v>42</v>
      </c>
      <c r="AF4035" t="s">
        <v>42</v>
      </c>
      <c r="AG4035">
        <f t="shared" ref="AG4035:AG4098" si="126">IF(AD4035="Churned", 1,0)</f>
        <v>0</v>
      </c>
      <c r="AH4035" t="str" cm="1">
        <f t="array" ref="AH4035">_xlfn.IFS(
X4035&lt;=20, "&lt;20",
AND(X4035&gt;=20, X4035&lt;50), "20-50",
AND(X4035&gt;=50, X4035&lt;100), "50-100",
X4035&gt;=100, "&gt;100"
)</f>
        <v>&lt;20</v>
      </c>
      <c r="AI4035">
        <f t="shared" ref="AI4035:AI4098" si="127">IF(AD4035="Joined", 1, 0)</f>
        <v>0</v>
      </c>
      <c r="AJ4035" t="str" cm="1">
        <f t="array" ref="AJ4035">_xlfn.IFS(
C4035&lt;=20, "&lt;20",
AND(C4035&gt;=20, C4035&lt;35), "20-35",
AND(C4035&gt;=35, C4035&lt;50), "35-50",
C4035&gt;=50, "50-100"
)</f>
        <v>20-35</v>
      </c>
      <c r="AK4035" t="str" cm="1">
        <f t="array" ref="AK4035">_xlfn.IFS(
G4035&lt;6, "&lt;6",
AND(G4035&gt;=6, G4035&lt;12), "6-12",
AND(G4035&gt;=12, G4035&lt;18), "12-18",  AND(G4035&gt;=18, G4035&lt;24), "18-24", G4035&gt;=24, "24-36")</f>
        <v>24-36</v>
      </c>
    </row>
    <row r="4036" spans="1:37" x14ac:dyDescent="0.3">
      <c r="A4036" t="s">
        <v>4136</v>
      </c>
      <c r="B4036" t="s">
        <v>33</v>
      </c>
      <c r="C4036">
        <v>24</v>
      </c>
      <c r="D4036" t="s">
        <v>34</v>
      </c>
      <c r="E4036" t="s">
        <v>45</v>
      </c>
      <c r="F4036">
        <v>5</v>
      </c>
      <c r="G4036">
        <v>11</v>
      </c>
      <c r="H4036" t="s">
        <v>36</v>
      </c>
      <c r="I4036" t="s">
        <v>37</v>
      </c>
      <c r="J4036" t="s">
        <v>37</v>
      </c>
      <c r="K4036" t="s">
        <v>37</v>
      </c>
      <c r="L4036" t="s">
        <v>50</v>
      </c>
      <c r="M4036" t="s">
        <v>34</v>
      </c>
      <c r="N4036" t="s">
        <v>34</v>
      </c>
      <c r="O4036" t="s">
        <v>34</v>
      </c>
      <c r="P4036" t="s">
        <v>37</v>
      </c>
      <c r="Q4036" t="s">
        <v>37</v>
      </c>
      <c r="R4036" t="s">
        <v>37</v>
      </c>
      <c r="S4036" t="s">
        <v>37</v>
      </c>
      <c r="T4036" t="s">
        <v>37</v>
      </c>
      <c r="U4036" t="s">
        <v>46</v>
      </c>
      <c r="V4036" t="s">
        <v>34</v>
      </c>
      <c r="W4036" t="s">
        <v>40</v>
      </c>
      <c r="X4036">
        <v>100.3</v>
      </c>
      <c r="Y4036">
        <v>3541.4</v>
      </c>
      <c r="Z4036">
        <v>0</v>
      </c>
      <c r="AA4036">
        <v>0</v>
      </c>
      <c r="AB4036">
        <v>1667.22</v>
      </c>
      <c r="AC4036">
        <v>5208.62</v>
      </c>
      <c r="AD4036" t="s">
        <v>41</v>
      </c>
      <c r="AE4036" t="s">
        <v>42</v>
      </c>
      <c r="AF4036" t="s">
        <v>42</v>
      </c>
      <c r="AG4036">
        <f t="shared" si="126"/>
        <v>0</v>
      </c>
      <c r="AH4036" t="str" cm="1">
        <f t="array" ref="AH4036">_xlfn.IFS(
X4036&lt;=20, "&lt;20",
AND(X4036&gt;=20, X4036&lt;50), "20-50",
AND(X4036&gt;=50, X4036&lt;100), "50-100",
X4036&gt;=100, "&gt;100"
)</f>
        <v>&gt;100</v>
      </c>
      <c r="AI4036">
        <f t="shared" si="127"/>
        <v>0</v>
      </c>
      <c r="AJ4036" t="str" cm="1">
        <f t="array" ref="AJ4036">_xlfn.IFS(
C4036&lt;=20, "&lt;20",
AND(C4036&gt;=20, C4036&lt;35), "20-35",
AND(C4036&gt;=35, C4036&lt;50), "35-50",
C4036&gt;=50, "50-100"
)</f>
        <v>20-35</v>
      </c>
      <c r="AK4036" t="str" cm="1">
        <f t="array" ref="AK4036">_xlfn.IFS(
G4036&lt;6, "&lt;6",
AND(G4036&gt;=6, G4036&lt;12), "6-12",
AND(G4036&gt;=12, G4036&lt;18), "12-18",  AND(G4036&gt;=18, G4036&lt;24), "18-24", G4036&gt;=24, "24-36")</f>
        <v>6-12</v>
      </c>
    </row>
    <row r="4037" spans="1:37" x14ac:dyDescent="0.3">
      <c r="A4037" t="s">
        <v>4137</v>
      </c>
      <c r="B4037" t="s">
        <v>44</v>
      </c>
      <c r="C4037">
        <v>77</v>
      </c>
      <c r="D4037" t="s">
        <v>34</v>
      </c>
      <c r="E4037" t="s">
        <v>64</v>
      </c>
      <c r="F4037">
        <v>0</v>
      </c>
      <c r="G4037">
        <v>2</v>
      </c>
      <c r="H4037" t="s">
        <v>36</v>
      </c>
      <c r="I4037" t="s">
        <v>37</v>
      </c>
      <c r="J4037" t="s">
        <v>34</v>
      </c>
      <c r="K4037" t="s">
        <v>37</v>
      </c>
      <c r="L4037" t="s">
        <v>38</v>
      </c>
      <c r="M4037" t="s">
        <v>34</v>
      </c>
      <c r="N4037" t="s">
        <v>37</v>
      </c>
      <c r="O4037" t="s">
        <v>34</v>
      </c>
      <c r="P4037" t="s">
        <v>34</v>
      </c>
      <c r="Q4037" t="s">
        <v>34</v>
      </c>
      <c r="R4037" t="s">
        <v>34</v>
      </c>
      <c r="S4037" t="s">
        <v>34</v>
      </c>
      <c r="T4037" t="s">
        <v>37</v>
      </c>
      <c r="U4037" t="s">
        <v>67</v>
      </c>
      <c r="V4037" t="s">
        <v>37</v>
      </c>
      <c r="W4037" t="s">
        <v>40</v>
      </c>
      <c r="X4037">
        <v>51.3</v>
      </c>
      <c r="Y4037">
        <v>419.35</v>
      </c>
      <c r="Z4037">
        <v>0</v>
      </c>
      <c r="AA4037">
        <v>0</v>
      </c>
      <c r="AB4037">
        <v>77.069999999999993</v>
      </c>
      <c r="AC4037">
        <v>496.42</v>
      </c>
      <c r="AD4037" t="s">
        <v>41</v>
      </c>
      <c r="AE4037" t="s">
        <v>42</v>
      </c>
      <c r="AF4037" t="s">
        <v>42</v>
      </c>
      <c r="AG4037">
        <f t="shared" si="126"/>
        <v>0</v>
      </c>
      <c r="AH4037" t="str" cm="1">
        <f t="array" ref="AH4037">_xlfn.IFS(
X4037&lt;=20, "&lt;20",
AND(X4037&gt;=20, X4037&lt;50), "20-50",
AND(X4037&gt;=50, X4037&lt;100), "50-100",
X4037&gt;=100, "&gt;100"
)</f>
        <v>50-100</v>
      </c>
      <c r="AI4037">
        <f t="shared" si="127"/>
        <v>0</v>
      </c>
      <c r="AJ4037" t="str" cm="1">
        <f t="array" ref="AJ4037">_xlfn.IFS(
C4037&lt;=20, "&lt;20",
AND(C4037&gt;=20, C4037&lt;35), "20-35",
AND(C4037&gt;=35, C4037&lt;50), "35-50",
C4037&gt;=50, "50-100"
)</f>
        <v>50-100</v>
      </c>
      <c r="AK4037" t="str" cm="1">
        <f t="array" ref="AK4037">_xlfn.IFS(
G4037&lt;6, "&lt;6",
AND(G4037&gt;=6, G4037&lt;12), "6-12",
AND(G4037&gt;=12, G4037&lt;18), "12-18",  AND(G4037&gt;=18, G4037&lt;24), "18-24", G4037&gt;=24, "24-36")</f>
        <v>&lt;6</v>
      </c>
    </row>
    <row r="4038" spans="1:37" x14ac:dyDescent="0.3">
      <c r="A4038" t="s">
        <v>4138</v>
      </c>
      <c r="B4038" t="s">
        <v>44</v>
      </c>
      <c r="C4038">
        <v>73</v>
      </c>
      <c r="D4038" t="s">
        <v>37</v>
      </c>
      <c r="E4038" t="s">
        <v>90</v>
      </c>
      <c r="F4038">
        <v>13</v>
      </c>
      <c r="G4038">
        <v>2</v>
      </c>
      <c r="H4038" t="s">
        <v>36</v>
      </c>
      <c r="I4038" t="s">
        <v>37</v>
      </c>
      <c r="J4038" t="s">
        <v>37</v>
      </c>
      <c r="K4038" t="s">
        <v>37</v>
      </c>
      <c r="L4038" t="s">
        <v>38</v>
      </c>
      <c r="M4038" t="s">
        <v>37</v>
      </c>
      <c r="N4038" t="s">
        <v>37</v>
      </c>
      <c r="O4038" t="s">
        <v>37</v>
      </c>
      <c r="P4038" t="s">
        <v>37</v>
      </c>
      <c r="Q4038" t="s">
        <v>34</v>
      </c>
      <c r="R4038" t="s">
        <v>34</v>
      </c>
      <c r="S4038" t="s">
        <v>34</v>
      </c>
      <c r="T4038" t="s">
        <v>37</v>
      </c>
      <c r="U4038" t="s">
        <v>39</v>
      </c>
      <c r="V4038" t="s">
        <v>37</v>
      </c>
      <c r="W4038" t="s">
        <v>40</v>
      </c>
      <c r="X4038">
        <v>68.45</v>
      </c>
      <c r="Y4038">
        <v>4014</v>
      </c>
      <c r="Z4038">
        <v>0</v>
      </c>
      <c r="AA4038">
        <v>0</v>
      </c>
      <c r="AB4038">
        <v>1501.92</v>
      </c>
      <c r="AC4038">
        <v>5515.92</v>
      </c>
      <c r="AD4038" t="s">
        <v>41</v>
      </c>
      <c r="AE4038" t="s">
        <v>42</v>
      </c>
      <c r="AF4038" t="s">
        <v>42</v>
      </c>
      <c r="AG4038">
        <f t="shared" si="126"/>
        <v>0</v>
      </c>
      <c r="AH4038" t="str" cm="1">
        <f t="array" ref="AH4038">_xlfn.IFS(
X4038&lt;=20, "&lt;20",
AND(X4038&gt;=20, X4038&lt;50), "20-50",
AND(X4038&gt;=50, X4038&lt;100), "50-100",
X4038&gt;=100, "&gt;100"
)</f>
        <v>50-100</v>
      </c>
      <c r="AI4038">
        <f t="shared" si="127"/>
        <v>0</v>
      </c>
      <c r="AJ4038" t="str" cm="1">
        <f t="array" ref="AJ4038">_xlfn.IFS(
C4038&lt;=20, "&lt;20",
AND(C4038&gt;=20, C4038&lt;35), "20-35",
AND(C4038&gt;=35, C4038&lt;50), "35-50",
C4038&gt;=50, "50-100"
)</f>
        <v>50-100</v>
      </c>
      <c r="AK4038" t="str" cm="1">
        <f t="array" ref="AK4038">_xlfn.IFS(
G4038&lt;6, "&lt;6",
AND(G4038&gt;=6, G4038&lt;12), "6-12",
AND(G4038&gt;=12, G4038&lt;18), "12-18",  AND(G4038&gt;=18, G4038&lt;24), "18-24", G4038&gt;=24, "24-36")</f>
        <v>&lt;6</v>
      </c>
    </row>
    <row r="4039" spans="1:37" x14ac:dyDescent="0.3">
      <c r="A4039" t="s">
        <v>4139</v>
      </c>
      <c r="B4039" t="s">
        <v>44</v>
      </c>
      <c r="C4039">
        <v>39</v>
      </c>
      <c r="D4039" t="s">
        <v>34</v>
      </c>
      <c r="E4039" t="s">
        <v>56</v>
      </c>
      <c r="F4039">
        <v>9</v>
      </c>
      <c r="G4039">
        <v>3</v>
      </c>
      <c r="H4039" t="s">
        <v>36</v>
      </c>
      <c r="I4039" t="s">
        <v>37</v>
      </c>
      <c r="J4039" t="s">
        <v>34</v>
      </c>
      <c r="K4039" t="s">
        <v>34</v>
      </c>
      <c r="L4039" t="s">
        <v>34</v>
      </c>
      <c r="M4039" t="s">
        <v>34</v>
      </c>
      <c r="N4039" t="s">
        <v>34</v>
      </c>
      <c r="O4039" t="s">
        <v>34</v>
      </c>
      <c r="P4039" t="s">
        <v>34</v>
      </c>
      <c r="Q4039" t="s">
        <v>34</v>
      </c>
      <c r="R4039" t="s">
        <v>34</v>
      </c>
      <c r="S4039" t="s">
        <v>34</v>
      </c>
      <c r="T4039" t="s">
        <v>34</v>
      </c>
      <c r="U4039" t="s">
        <v>67</v>
      </c>
      <c r="V4039" t="s">
        <v>34</v>
      </c>
      <c r="W4039" t="s">
        <v>51</v>
      </c>
      <c r="X4039">
        <v>19.899999999999999</v>
      </c>
      <c r="Y4039">
        <v>1115.5999999999999</v>
      </c>
      <c r="Z4039">
        <v>0</v>
      </c>
      <c r="AA4039">
        <v>0</v>
      </c>
      <c r="AB4039">
        <v>2557.02</v>
      </c>
      <c r="AC4039">
        <v>3672.62</v>
      </c>
      <c r="AD4039" t="s">
        <v>41</v>
      </c>
      <c r="AE4039" t="s">
        <v>42</v>
      </c>
      <c r="AF4039" t="s">
        <v>42</v>
      </c>
      <c r="AG4039">
        <f t="shared" si="126"/>
        <v>0</v>
      </c>
      <c r="AH4039" t="str" cm="1">
        <f t="array" ref="AH4039">_xlfn.IFS(
X4039&lt;=20, "&lt;20",
AND(X4039&gt;=20, X4039&lt;50), "20-50",
AND(X4039&gt;=50, X4039&lt;100), "50-100",
X4039&gt;=100, "&gt;100"
)</f>
        <v>&lt;20</v>
      </c>
      <c r="AI4039">
        <f t="shared" si="127"/>
        <v>0</v>
      </c>
      <c r="AJ4039" t="str" cm="1">
        <f t="array" ref="AJ4039">_xlfn.IFS(
C4039&lt;=20, "&lt;20",
AND(C4039&gt;=20, C4039&lt;35), "20-35",
AND(C4039&gt;=35, C4039&lt;50), "35-50",
C4039&gt;=50, "50-100"
)</f>
        <v>35-50</v>
      </c>
      <c r="AK4039" t="str" cm="1">
        <f t="array" ref="AK4039">_xlfn.IFS(
G4039&lt;6, "&lt;6",
AND(G4039&gt;=6, G4039&lt;12), "6-12",
AND(G4039&gt;=12, G4039&lt;18), "12-18",  AND(G4039&gt;=18, G4039&lt;24), "18-24", G4039&gt;=24, "24-36")</f>
        <v>&lt;6</v>
      </c>
    </row>
    <row r="4040" spans="1:37" x14ac:dyDescent="0.3">
      <c r="A4040" t="s">
        <v>4140</v>
      </c>
      <c r="B4040" t="s">
        <v>33</v>
      </c>
      <c r="C4040">
        <v>36</v>
      </c>
      <c r="D4040" t="s">
        <v>34</v>
      </c>
      <c r="E4040" t="s">
        <v>82</v>
      </c>
      <c r="F4040">
        <v>7</v>
      </c>
      <c r="G4040">
        <v>22</v>
      </c>
      <c r="H4040" t="s">
        <v>36</v>
      </c>
      <c r="I4040" t="s">
        <v>37</v>
      </c>
      <c r="J4040" t="s">
        <v>37</v>
      </c>
      <c r="K4040" t="s">
        <v>37</v>
      </c>
      <c r="L4040" t="s">
        <v>38</v>
      </c>
      <c r="M4040" t="s">
        <v>37</v>
      </c>
      <c r="N4040" t="s">
        <v>37</v>
      </c>
      <c r="O4040" t="s">
        <v>37</v>
      </c>
      <c r="P4040" t="s">
        <v>34</v>
      </c>
      <c r="Q4040" t="s">
        <v>34</v>
      </c>
      <c r="R4040" t="s">
        <v>34</v>
      </c>
      <c r="S4040" t="s">
        <v>34</v>
      </c>
      <c r="T4040" t="s">
        <v>37</v>
      </c>
      <c r="U4040" t="s">
        <v>39</v>
      </c>
      <c r="V4040" t="s">
        <v>37</v>
      </c>
      <c r="W4040" t="s">
        <v>51</v>
      </c>
      <c r="X4040">
        <v>64.400000000000006</v>
      </c>
      <c r="Y4040">
        <v>3035.35</v>
      </c>
      <c r="Z4040">
        <v>0</v>
      </c>
      <c r="AA4040">
        <v>0</v>
      </c>
      <c r="AB4040">
        <v>1259.52</v>
      </c>
      <c r="AC4040">
        <v>4294.87</v>
      </c>
      <c r="AD4040" t="s">
        <v>41</v>
      </c>
      <c r="AE4040" t="s">
        <v>42</v>
      </c>
      <c r="AF4040" t="s">
        <v>42</v>
      </c>
      <c r="AG4040">
        <f t="shared" si="126"/>
        <v>0</v>
      </c>
      <c r="AH4040" t="str" cm="1">
        <f t="array" ref="AH4040">_xlfn.IFS(
X4040&lt;=20, "&lt;20",
AND(X4040&gt;=20, X4040&lt;50), "20-50",
AND(X4040&gt;=50, X4040&lt;100), "50-100",
X4040&gt;=100, "&gt;100"
)</f>
        <v>50-100</v>
      </c>
      <c r="AI4040">
        <f t="shared" si="127"/>
        <v>0</v>
      </c>
      <c r="AJ4040" t="str" cm="1">
        <f t="array" ref="AJ4040">_xlfn.IFS(
C4040&lt;=20, "&lt;20",
AND(C4040&gt;=20, C4040&lt;35), "20-35",
AND(C4040&gt;=35, C4040&lt;50), "35-50",
C4040&gt;=50, "50-100"
)</f>
        <v>35-50</v>
      </c>
      <c r="AK4040" t="str" cm="1">
        <f t="array" ref="AK4040">_xlfn.IFS(
G4040&lt;6, "&lt;6",
AND(G4040&gt;=6, G4040&lt;12), "6-12",
AND(G4040&gt;=12, G4040&lt;18), "12-18",  AND(G4040&gt;=18, G4040&lt;24), "18-24", G4040&gt;=24, "24-36")</f>
        <v>18-24</v>
      </c>
    </row>
    <row r="4041" spans="1:37" x14ac:dyDescent="0.3">
      <c r="A4041" t="s">
        <v>4141</v>
      </c>
      <c r="B4041" t="s">
        <v>44</v>
      </c>
      <c r="C4041">
        <v>35</v>
      </c>
      <c r="D4041" t="s">
        <v>37</v>
      </c>
      <c r="E4041" t="s">
        <v>99</v>
      </c>
      <c r="F4041">
        <v>11</v>
      </c>
      <c r="G4041">
        <v>36</v>
      </c>
      <c r="H4041" t="s">
        <v>70</v>
      </c>
      <c r="I4041" t="s">
        <v>37</v>
      </c>
      <c r="J4041" t="s">
        <v>37</v>
      </c>
      <c r="K4041" t="s">
        <v>37</v>
      </c>
      <c r="L4041" t="s">
        <v>50</v>
      </c>
      <c r="M4041" t="s">
        <v>34</v>
      </c>
      <c r="N4041" t="s">
        <v>37</v>
      </c>
      <c r="O4041" t="s">
        <v>34</v>
      </c>
      <c r="P4041" t="s">
        <v>37</v>
      </c>
      <c r="Q4041" t="s">
        <v>37</v>
      </c>
      <c r="R4041" t="s">
        <v>34</v>
      </c>
      <c r="S4041" t="s">
        <v>34</v>
      </c>
      <c r="T4041" t="s">
        <v>37</v>
      </c>
      <c r="U4041" t="s">
        <v>46</v>
      </c>
      <c r="V4041" t="s">
        <v>37</v>
      </c>
      <c r="W4041" t="s">
        <v>40</v>
      </c>
      <c r="X4041">
        <v>96.95</v>
      </c>
      <c r="Y4041">
        <v>5432.2</v>
      </c>
      <c r="Z4041">
        <v>0</v>
      </c>
      <c r="AA4041">
        <v>0</v>
      </c>
      <c r="AB4041">
        <v>1317.12</v>
      </c>
      <c r="AC4041">
        <v>6749.32</v>
      </c>
      <c r="AD4041" t="s">
        <v>41</v>
      </c>
      <c r="AE4041" t="s">
        <v>42</v>
      </c>
      <c r="AF4041" t="s">
        <v>42</v>
      </c>
      <c r="AG4041">
        <f t="shared" si="126"/>
        <v>0</v>
      </c>
      <c r="AH4041" t="str" cm="1">
        <f t="array" ref="AH4041">_xlfn.IFS(
X4041&lt;=20, "&lt;20",
AND(X4041&gt;=20, X4041&lt;50), "20-50",
AND(X4041&gt;=50, X4041&lt;100), "50-100",
X4041&gt;=100, "&gt;100"
)</f>
        <v>50-100</v>
      </c>
      <c r="AI4041">
        <f t="shared" si="127"/>
        <v>0</v>
      </c>
      <c r="AJ4041" t="str" cm="1">
        <f t="array" ref="AJ4041">_xlfn.IFS(
C4041&lt;=20, "&lt;20",
AND(C4041&gt;=20, C4041&lt;35), "20-35",
AND(C4041&gt;=35, C4041&lt;50), "35-50",
C4041&gt;=50, "50-100"
)</f>
        <v>35-50</v>
      </c>
      <c r="AK4041" t="str" cm="1">
        <f t="array" ref="AK4041">_xlfn.IFS(
G4041&lt;6, "&lt;6",
AND(G4041&gt;=6, G4041&lt;12), "6-12",
AND(G4041&gt;=12, G4041&lt;18), "12-18",  AND(G4041&gt;=18, G4041&lt;24), "18-24", G4041&gt;=24, "24-36")</f>
        <v>24-36</v>
      </c>
    </row>
    <row r="4042" spans="1:37" x14ac:dyDescent="0.3">
      <c r="A4042" t="s">
        <v>4142</v>
      </c>
      <c r="B4042" t="s">
        <v>33</v>
      </c>
      <c r="C4042">
        <v>33</v>
      </c>
      <c r="D4042" t="s">
        <v>37</v>
      </c>
      <c r="E4042" t="s">
        <v>48</v>
      </c>
      <c r="F4042">
        <v>10</v>
      </c>
      <c r="G4042">
        <v>23</v>
      </c>
      <c r="H4042" t="s">
        <v>36</v>
      </c>
      <c r="I4042" t="s">
        <v>37</v>
      </c>
      <c r="J4042" t="s">
        <v>37</v>
      </c>
      <c r="K4042" t="s">
        <v>37</v>
      </c>
      <c r="L4042" t="s">
        <v>50</v>
      </c>
      <c r="M4042" t="s">
        <v>34</v>
      </c>
      <c r="N4042" t="s">
        <v>34</v>
      </c>
      <c r="O4042" t="s">
        <v>34</v>
      </c>
      <c r="P4042" t="s">
        <v>37</v>
      </c>
      <c r="Q4042" t="s">
        <v>37</v>
      </c>
      <c r="R4042" t="s">
        <v>37</v>
      </c>
      <c r="S4042" t="s">
        <v>37</v>
      </c>
      <c r="T4042" t="s">
        <v>37</v>
      </c>
      <c r="U4042" t="s">
        <v>39</v>
      </c>
      <c r="V4042" t="s">
        <v>37</v>
      </c>
      <c r="W4042" t="s">
        <v>51</v>
      </c>
      <c r="X4042">
        <v>100.95</v>
      </c>
      <c r="Y4042">
        <v>1875.55</v>
      </c>
      <c r="Z4042">
        <v>0</v>
      </c>
      <c r="AA4042">
        <v>0</v>
      </c>
      <c r="AB4042">
        <v>112.67</v>
      </c>
      <c r="AC4042">
        <v>1988.22</v>
      </c>
      <c r="AD4042" t="s">
        <v>52</v>
      </c>
      <c r="AE4042" t="s">
        <v>58</v>
      </c>
      <c r="AF4042" t="s">
        <v>387</v>
      </c>
      <c r="AG4042">
        <f t="shared" si="126"/>
        <v>1</v>
      </c>
      <c r="AH4042" t="str" cm="1">
        <f t="array" ref="AH4042">_xlfn.IFS(
X4042&lt;=20, "&lt;20",
AND(X4042&gt;=20, X4042&lt;50), "20-50",
AND(X4042&gt;=50, X4042&lt;100), "50-100",
X4042&gt;=100, "&gt;100"
)</f>
        <v>&gt;100</v>
      </c>
      <c r="AI4042">
        <f t="shared" si="127"/>
        <v>0</v>
      </c>
      <c r="AJ4042" t="str" cm="1">
        <f t="array" ref="AJ4042">_xlfn.IFS(
C4042&lt;=20, "&lt;20",
AND(C4042&gt;=20, C4042&lt;35), "20-35",
AND(C4042&gt;=35, C4042&lt;50), "35-50",
C4042&gt;=50, "50-100"
)</f>
        <v>20-35</v>
      </c>
      <c r="AK4042" t="str" cm="1">
        <f t="array" ref="AK4042">_xlfn.IFS(
G4042&lt;6, "&lt;6",
AND(G4042&gt;=6, G4042&lt;12), "6-12",
AND(G4042&gt;=12, G4042&lt;18), "12-18",  AND(G4042&gt;=18, G4042&lt;24), "18-24", G4042&gt;=24, "24-36")</f>
        <v>18-24</v>
      </c>
    </row>
    <row r="4043" spans="1:37" x14ac:dyDescent="0.3">
      <c r="A4043" t="s">
        <v>4143</v>
      </c>
      <c r="B4043" t="s">
        <v>33</v>
      </c>
      <c r="C4043">
        <v>64</v>
      </c>
      <c r="D4043" t="s">
        <v>37</v>
      </c>
      <c r="E4043" t="s">
        <v>90</v>
      </c>
      <c r="F4043">
        <v>11</v>
      </c>
      <c r="G4043">
        <v>35</v>
      </c>
      <c r="H4043" t="s">
        <v>36</v>
      </c>
      <c r="I4043" t="s">
        <v>37</v>
      </c>
      <c r="J4043" t="s">
        <v>37</v>
      </c>
      <c r="K4043" t="s">
        <v>37</v>
      </c>
      <c r="L4043" t="s">
        <v>50</v>
      </c>
      <c r="M4043" t="s">
        <v>37</v>
      </c>
      <c r="N4043" t="s">
        <v>37</v>
      </c>
      <c r="O4043" t="s">
        <v>37</v>
      </c>
      <c r="P4043" t="s">
        <v>34</v>
      </c>
      <c r="Q4043" t="s">
        <v>34</v>
      </c>
      <c r="R4043" t="s">
        <v>34</v>
      </c>
      <c r="S4043" t="s">
        <v>34</v>
      </c>
      <c r="T4043" t="s">
        <v>37</v>
      </c>
      <c r="U4043" t="s">
        <v>46</v>
      </c>
      <c r="V4043" t="s">
        <v>37</v>
      </c>
      <c r="W4043" t="s">
        <v>51</v>
      </c>
      <c r="X4043">
        <v>89.1</v>
      </c>
      <c r="Y4043">
        <v>5618.3</v>
      </c>
      <c r="Z4043">
        <v>0</v>
      </c>
      <c r="AA4043">
        <v>0</v>
      </c>
      <c r="AB4043">
        <v>295.12</v>
      </c>
      <c r="AC4043">
        <v>5913.42</v>
      </c>
      <c r="AD4043" t="s">
        <v>41</v>
      </c>
      <c r="AE4043" t="s">
        <v>42</v>
      </c>
      <c r="AF4043" t="s">
        <v>42</v>
      </c>
      <c r="AG4043">
        <f t="shared" si="126"/>
        <v>0</v>
      </c>
      <c r="AH4043" t="str" cm="1">
        <f t="array" ref="AH4043">_xlfn.IFS(
X4043&lt;=20, "&lt;20",
AND(X4043&gt;=20, X4043&lt;50), "20-50",
AND(X4043&gt;=50, X4043&lt;100), "50-100",
X4043&gt;=100, "&gt;100"
)</f>
        <v>50-100</v>
      </c>
      <c r="AI4043">
        <f t="shared" si="127"/>
        <v>0</v>
      </c>
      <c r="AJ4043" t="str" cm="1">
        <f t="array" ref="AJ4043">_xlfn.IFS(
C4043&lt;=20, "&lt;20",
AND(C4043&gt;=20, C4043&lt;35), "20-35",
AND(C4043&gt;=35, C4043&lt;50), "35-50",
C4043&gt;=50, "50-100"
)</f>
        <v>50-100</v>
      </c>
      <c r="AK4043" t="str" cm="1">
        <f t="array" ref="AK4043">_xlfn.IFS(
G4043&lt;6, "&lt;6",
AND(G4043&gt;=6, G4043&lt;12), "6-12",
AND(G4043&gt;=12, G4043&lt;18), "12-18",  AND(G4043&gt;=18, G4043&lt;24), "18-24", G4043&gt;=24, "24-36")</f>
        <v>24-36</v>
      </c>
    </row>
    <row r="4044" spans="1:37" x14ac:dyDescent="0.3">
      <c r="A4044" t="s">
        <v>4144</v>
      </c>
      <c r="B4044" t="s">
        <v>44</v>
      </c>
      <c r="C4044">
        <v>39</v>
      </c>
      <c r="D4044" t="s">
        <v>34</v>
      </c>
      <c r="E4044" t="s">
        <v>158</v>
      </c>
      <c r="F4044">
        <v>8</v>
      </c>
      <c r="G4044">
        <v>33</v>
      </c>
      <c r="H4044" t="s">
        <v>36</v>
      </c>
      <c r="I4044" t="s">
        <v>37</v>
      </c>
      <c r="J4044" t="s">
        <v>34</v>
      </c>
      <c r="K4044" t="s">
        <v>37</v>
      </c>
      <c r="L4044" t="s">
        <v>72</v>
      </c>
      <c r="M4044" t="s">
        <v>37</v>
      </c>
      <c r="N4044" t="s">
        <v>34</v>
      </c>
      <c r="O4044" t="s">
        <v>37</v>
      </c>
      <c r="P4044" t="s">
        <v>37</v>
      </c>
      <c r="Q4044" t="s">
        <v>34</v>
      </c>
      <c r="R4044" t="s">
        <v>37</v>
      </c>
      <c r="S4044" t="s">
        <v>37</v>
      </c>
      <c r="T4044" t="s">
        <v>37</v>
      </c>
      <c r="U4044" t="s">
        <v>39</v>
      </c>
      <c r="V4044" t="s">
        <v>37</v>
      </c>
      <c r="W4044" t="s">
        <v>51</v>
      </c>
      <c r="X4044">
        <v>68.75</v>
      </c>
      <c r="Y4044">
        <v>1689.45</v>
      </c>
      <c r="Z4044">
        <v>0</v>
      </c>
      <c r="AA4044">
        <v>0</v>
      </c>
      <c r="AB4044">
        <v>721.97</v>
      </c>
      <c r="AC4044">
        <v>2411.42</v>
      </c>
      <c r="AD4044" t="s">
        <v>41</v>
      </c>
      <c r="AE4044" t="s">
        <v>42</v>
      </c>
      <c r="AF4044" t="s">
        <v>42</v>
      </c>
      <c r="AG4044">
        <f t="shared" si="126"/>
        <v>0</v>
      </c>
      <c r="AH4044" t="str" cm="1">
        <f t="array" ref="AH4044">_xlfn.IFS(
X4044&lt;=20, "&lt;20",
AND(X4044&gt;=20, X4044&lt;50), "20-50",
AND(X4044&gt;=50, X4044&lt;100), "50-100",
X4044&gt;=100, "&gt;100"
)</f>
        <v>50-100</v>
      </c>
      <c r="AI4044">
        <f t="shared" si="127"/>
        <v>0</v>
      </c>
      <c r="AJ4044" t="str" cm="1">
        <f t="array" ref="AJ4044">_xlfn.IFS(
C4044&lt;=20, "&lt;20",
AND(C4044&gt;=20, C4044&lt;35), "20-35",
AND(C4044&gt;=35, C4044&lt;50), "35-50",
C4044&gt;=50, "50-100"
)</f>
        <v>35-50</v>
      </c>
      <c r="AK4044" t="str" cm="1">
        <f t="array" ref="AK4044">_xlfn.IFS(
G4044&lt;6, "&lt;6",
AND(G4044&gt;=6, G4044&lt;12), "6-12",
AND(G4044&gt;=12, G4044&lt;18), "12-18",  AND(G4044&gt;=18, G4044&lt;24), "18-24", G4044&gt;=24, "24-36")</f>
        <v>24-36</v>
      </c>
    </row>
    <row r="4045" spans="1:37" x14ac:dyDescent="0.3">
      <c r="A4045" t="s">
        <v>4145</v>
      </c>
      <c r="B4045" t="s">
        <v>44</v>
      </c>
      <c r="C4045">
        <v>27</v>
      </c>
      <c r="D4045" t="s">
        <v>34</v>
      </c>
      <c r="E4045" t="s">
        <v>82</v>
      </c>
      <c r="F4045">
        <v>0</v>
      </c>
      <c r="G4045">
        <v>36</v>
      </c>
      <c r="H4045" t="s">
        <v>36</v>
      </c>
      <c r="I4045" t="s">
        <v>37</v>
      </c>
      <c r="J4045" t="s">
        <v>34</v>
      </c>
      <c r="K4045" t="s">
        <v>37</v>
      </c>
      <c r="L4045" t="s">
        <v>72</v>
      </c>
      <c r="M4045" t="s">
        <v>37</v>
      </c>
      <c r="N4045" t="s">
        <v>34</v>
      </c>
      <c r="O4045" t="s">
        <v>34</v>
      </c>
      <c r="P4045" t="s">
        <v>34</v>
      </c>
      <c r="Q4045" t="s">
        <v>34</v>
      </c>
      <c r="R4045" t="s">
        <v>37</v>
      </c>
      <c r="S4045" t="s">
        <v>37</v>
      </c>
      <c r="T4045" t="s">
        <v>37</v>
      </c>
      <c r="U4045" t="s">
        <v>46</v>
      </c>
      <c r="V4045" t="s">
        <v>37</v>
      </c>
      <c r="W4045" t="s">
        <v>40</v>
      </c>
      <c r="X4045">
        <v>60.2</v>
      </c>
      <c r="Y4045">
        <v>1834.15</v>
      </c>
      <c r="Z4045">
        <v>0</v>
      </c>
      <c r="AA4045">
        <v>0</v>
      </c>
      <c r="AB4045">
        <v>40.89</v>
      </c>
      <c r="AC4045">
        <v>1875.04</v>
      </c>
      <c r="AD4045" t="s">
        <v>41</v>
      </c>
      <c r="AE4045" t="s">
        <v>42</v>
      </c>
      <c r="AF4045" t="s">
        <v>42</v>
      </c>
      <c r="AG4045">
        <f t="shared" si="126"/>
        <v>0</v>
      </c>
      <c r="AH4045" t="str" cm="1">
        <f t="array" ref="AH4045">_xlfn.IFS(
X4045&lt;=20, "&lt;20",
AND(X4045&gt;=20, X4045&lt;50), "20-50",
AND(X4045&gt;=50, X4045&lt;100), "50-100",
X4045&gt;=100, "&gt;100"
)</f>
        <v>50-100</v>
      </c>
      <c r="AI4045">
        <f t="shared" si="127"/>
        <v>0</v>
      </c>
      <c r="AJ4045" t="str" cm="1">
        <f t="array" ref="AJ4045">_xlfn.IFS(
C4045&lt;=20, "&lt;20",
AND(C4045&gt;=20, C4045&lt;35), "20-35",
AND(C4045&gt;=35, C4045&lt;50), "35-50",
C4045&gt;=50, "50-100"
)</f>
        <v>20-35</v>
      </c>
      <c r="AK4045" t="str" cm="1">
        <f t="array" ref="AK4045">_xlfn.IFS(
G4045&lt;6, "&lt;6",
AND(G4045&gt;=6, G4045&lt;12), "6-12",
AND(G4045&gt;=12, G4045&lt;18), "12-18",  AND(G4045&gt;=18, G4045&lt;24), "18-24", G4045&gt;=24, "24-36")</f>
        <v>24-36</v>
      </c>
    </row>
    <row r="4046" spans="1:37" x14ac:dyDescent="0.3">
      <c r="A4046" t="s">
        <v>4146</v>
      </c>
      <c r="B4046" t="s">
        <v>33</v>
      </c>
      <c r="C4046">
        <v>33</v>
      </c>
      <c r="D4046" t="s">
        <v>37</v>
      </c>
      <c r="E4046" t="s">
        <v>82</v>
      </c>
      <c r="F4046">
        <v>0</v>
      </c>
      <c r="G4046">
        <v>9</v>
      </c>
      <c r="H4046" t="s">
        <v>36</v>
      </c>
      <c r="I4046" t="s">
        <v>37</v>
      </c>
      <c r="J4046" t="s">
        <v>34</v>
      </c>
      <c r="K4046" t="s">
        <v>37</v>
      </c>
      <c r="L4046" t="s">
        <v>38</v>
      </c>
      <c r="M4046" t="s">
        <v>34</v>
      </c>
      <c r="N4046" t="s">
        <v>34</v>
      </c>
      <c r="O4046" t="s">
        <v>37</v>
      </c>
      <c r="P4046" t="s">
        <v>37</v>
      </c>
      <c r="Q4046" t="s">
        <v>37</v>
      </c>
      <c r="R4046" t="s">
        <v>37</v>
      </c>
      <c r="S4046" t="s">
        <v>37</v>
      </c>
      <c r="T4046" t="s">
        <v>37</v>
      </c>
      <c r="U4046" t="s">
        <v>39</v>
      </c>
      <c r="V4046" t="s">
        <v>37</v>
      </c>
      <c r="W4046" t="s">
        <v>51</v>
      </c>
      <c r="X4046">
        <v>75.349999999999994</v>
      </c>
      <c r="Y4046">
        <v>2243.9</v>
      </c>
      <c r="Z4046">
        <v>2.2400000000000002</v>
      </c>
      <c r="AA4046">
        <v>0</v>
      </c>
      <c r="AB4046">
        <v>107.01</v>
      </c>
      <c r="AC4046">
        <v>2348.67</v>
      </c>
      <c r="AD4046" t="s">
        <v>41</v>
      </c>
      <c r="AE4046" t="s">
        <v>42</v>
      </c>
      <c r="AF4046" t="s">
        <v>42</v>
      </c>
      <c r="AG4046">
        <f t="shared" si="126"/>
        <v>0</v>
      </c>
      <c r="AH4046" t="str" cm="1">
        <f t="array" ref="AH4046">_xlfn.IFS(
X4046&lt;=20, "&lt;20",
AND(X4046&gt;=20, X4046&lt;50), "20-50",
AND(X4046&gt;=50, X4046&lt;100), "50-100",
X4046&gt;=100, "&gt;100"
)</f>
        <v>50-100</v>
      </c>
      <c r="AI4046">
        <f t="shared" si="127"/>
        <v>0</v>
      </c>
      <c r="AJ4046" t="str" cm="1">
        <f t="array" ref="AJ4046">_xlfn.IFS(
C4046&lt;=20, "&lt;20",
AND(C4046&gt;=20, C4046&lt;35), "20-35",
AND(C4046&gt;=35, C4046&lt;50), "35-50",
C4046&gt;=50, "50-100"
)</f>
        <v>20-35</v>
      </c>
      <c r="AK4046" t="str" cm="1">
        <f t="array" ref="AK4046">_xlfn.IFS(
G4046&lt;6, "&lt;6",
AND(G4046&gt;=6, G4046&lt;12), "6-12",
AND(G4046&gt;=12, G4046&lt;18), "12-18",  AND(G4046&gt;=18, G4046&lt;24), "18-24", G4046&gt;=24, "24-36")</f>
        <v>6-12</v>
      </c>
    </row>
    <row r="4047" spans="1:37" x14ac:dyDescent="0.3">
      <c r="A4047" t="s">
        <v>4147</v>
      </c>
      <c r="B4047" t="s">
        <v>44</v>
      </c>
      <c r="C4047">
        <v>59</v>
      </c>
      <c r="D4047" t="s">
        <v>37</v>
      </c>
      <c r="E4047" t="s">
        <v>48</v>
      </c>
      <c r="F4047">
        <v>0</v>
      </c>
      <c r="G4047">
        <v>15</v>
      </c>
      <c r="H4047" t="s">
        <v>49</v>
      </c>
      <c r="I4047" t="s">
        <v>37</v>
      </c>
      <c r="J4047" t="s">
        <v>34</v>
      </c>
      <c r="K4047" t="s">
        <v>37</v>
      </c>
      <c r="L4047" t="s">
        <v>50</v>
      </c>
      <c r="M4047" t="s">
        <v>34</v>
      </c>
      <c r="N4047" t="s">
        <v>34</v>
      </c>
      <c r="O4047" t="s">
        <v>34</v>
      </c>
      <c r="P4047" t="s">
        <v>34</v>
      </c>
      <c r="Q4047" t="s">
        <v>34</v>
      </c>
      <c r="R4047" t="s">
        <v>34</v>
      </c>
      <c r="S4047" t="s">
        <v>34</v>
      </c>
      <c r="T4047" t="s">
        <v>37</v>
      </c>
      <c r="U4047" t="s">
        <v>46</v>
      </c>
      <c r="V4047" t="s">
        <v>37</v>
      </c>
      <c r="W4047" t="s">
        <v>40</v>
      </c>
      <c r="X4047">
        <v>69.8</v>
      </c>
      <c r="Y4047">
        <v>134.69999999999999</v>
      </c>
      <c r="Z4047">
        <v>0</v>
      </c>
      <c r="AA4047">
        <v>0</v>
      </c>
      <c r="AB4047">
        <v>75.44</v>
      </c>
      <c r="AC4047">
        <v>210.14</v>
      </c>
      <c r="AD4047" t="s">
        <v>52</v>
      </c>
      <c r="AE4047" t="s">
        <v>94</v>
      </c>
      <c r="AF4047" t="s">
        <v>95</v>
      </c>
      <c r="AG4047">
        <f t="shared" si="126"/>
        <v>1</v>
      </c>
      <c r="AH4047" t="str" cm="1">
        <f t="array" ref="AH4047">_xlfn.IFS(
X4047&lt;=20, "&lt;20",
AND(X4047&gt;=20, X4047&lt;50), "20-50",
AND(X4047&gt;=50, X4047&lt;100), "50-100",
X4047&gt;=100, "&gt;100"
)</f>
        <v>50-100</v>
      </c>
      <c r="AI4047">
        <f t="shared" si="127"/>
        <v>0</v>
      </c>
      <c r="AJ4047" t="str" cm="1">
        <f t="array" ref="AJ4047">_xlfn.IFS(
C4047&lt;=20, "&lt;20",
AND(C4047&gt;=20, C4047&lt;35), "20-35",
AND(C4047&gt;=35, C4047&lt;50), "35-50",
C4047&gt;=50, "50-100"
)</f>
        <v>50-100</v>
      </c>
      <c r="AK4047" t="str" cm="1">
        <f t="array" ref="AK4047">_xlfn.IFS(
G4047&lt;6, "&lt;6",
AND(G4047&gt;=6, G4047&lt;12), "6-12",
AND(G4047&gt;=12, G4047&lt;18), "12-18",  AND(G4047&gt;=18, G4047&lt;24), "18-24", G4047&gt;=24, "24-36")</f>
        <v>12-18</v>
      </c>
    </row>
    <row r="4048" spans="1:37" x14ac:dyDescent="0.3">
      <c r="A4048" t="s">
        <v>4148</v>
      </c>
      <c r="B4048" t="s">
        <v>33</v>
      </c>
      <c r="C4048">
        <v>51</v>
      </c>
      <c r="D4048" t="s">
        <v>34</v>
      </c>
      <c r="E4048" t="s">
        <v>124</v>
      </c>
      <c r="F4048">
        <v>3</v>
      </c>
      <c r="G4048">
        <v>23</v>
      </c>
      <c r="H4048" t="s">
        <v>36</v>
      </c>
      <c r="I4048" t="s">
        <v>37</v>
      </c>
      <c r="J4048" t="s">
        <v>37</v>
      </c>
      <c r="K4048" t="s">
        <v>37</v>
      </c>
      <c r="L4048" t="s">
        <v>50</v>
      </c>
      <c r="M4048" t="s">
        <v>34</v>
      </c>
      <c r="N4048" t="s">
        <v>34</v>
      </c>
      <c r="O4048" t="s">
        <v>34</v>
      </c>
      <c r="P4048" t="s">
        <v>34</v>
      </c>
      <c r="Q4048" t="s">
        <v>34</v>
      </c>
      <c r="R4048" t="s">
        <v>34</v>
      </c>
      <c r="S4048" t="s">
        <v>34</v>
      </c>
      <c r="T4048" t="s">
        <v>37</v>
      </c>
      <c r="U4048" t="s">
        <v>46</v>
      </c>
      <c r="V4048" t="s">
        <v>37</v>
      </c>
      <c r="W4048" t="s">
        <v>51</v>
      </c>
      <c r="X4048">
        <v>75.45</v>
      </c>
      <c r="Y4048">
        <v>75.45</v>
      </c>
      <c r="Z4048">
        <v>0</v>
      </c>
      <c r="AA4048">
        <v>0</v>
      </c>
      <c r="AB4048">
        <v>11.58</v>
      </c>
      <c r="AC4048">
        <v>87.03</v>
      </c>
      <c r="AD4048" t="s">
        <v>52</v>
      </c>
      <c r="AE4048" t="s">
        <v>53</v>
      </c>
      <c r="AF4048" t="s">
        <v>91</v>
      </c>
      <c r="AG4048">
        <f t="shared" si="126"/>
        <v>1</v>
      </c>
      <c r="AH4048" t="str" cm="1">
        <f t="array" ref="AH4048">_xlfn.IFS(
X4048&lt;=20, "&lt;20",
AND(X4048&gt;=20, X4048&lt;50), "20-50",
AND(X4048&gt;=50, X4048&lt;100), "50-100",
X4048&gt;=100, "&gt;100"
)</f>
        <v>50-100</v>
      </c>
      <c r="AI4048">
        <f t="shared" si="127"/>
        <v>0</v>
      </c>
      <c r="AJ4048" t="str" cm="1">
        <f t="array" ref="AJ4048">_xlfn.IFS(
C4048&lt;=20, "&lt;20",
AND(C4048&gt;=20, C4048&lt;35), "20-35",
AND(C4048&gt;=35, C4048&lt;50), "35-50",
C4048&gt;=50, "50-100"
)</f>
        <v>50-100</v>
      </c>
      <c r="AK4048" t="str" cm="1">
        <f t="array" ref="AK4048">_xlfn.IFS(
G4048&lt;6, "&lt;6",
AND(G4048&gt;=6, G4048&lt;12), "6-12",
AND(G4048&gt;=12, G4048&lt;18), "12-18",  AND(G4048&gt;=18, G4048&lt;24), "18-24", G4048&gt;=24, "24-36")</f>
        <v>18-24</v>
      </c>
    </row>
    <row r="4049" spans="1:37" x14ac:dyDescent="0.3">
      <c r="A4049" t="s">
        <v>4149</v>
      </c>
      <c r="B4049" t="s">
        <v>44</v>
      </c>
      <c r="C4049">
        <v>42</v>
      </c>
      <c r="D4049" t="s">
        <v>34</v>
      </c>
      <c r="E4049" t="s">
        <v>61</v>
      </c>
      <c r="F4049">
        <v>6</v>
      </c>
      <c r="G4049">
        <v>33</v>
      </c>
      <c r="H4049" t="s">
        <v>36</v>
      </c>
      <c r="I4049" t="s">
        <v>37</v>
      </c>
      <c r="J4049" t="s">
        <v>37</v>
      </c>
      <c r="K4049" t="s">
        <v>37</v>
      </c>
      <c r="L4049" t="s">
        <v>50</v>
      </c>
      <c r="M4049" t="s">
        <v>34</v>
      </c>
      <c r="N4049" t="s">
        <v>34</v>
      </c>
      <c r="O4049" t="s">
        <v>34</v>
      </c>
      <c r="P4049" t="s">
        <v>34</v>
      </c>
      <c r="Q4049" t="s">
        <v>34</v>
      </c>
      <c r="R4049" t="s">
        <v>34</v>
      </c>
      <c r="S4049" t="s">
        <v>34</v>
      </c>
      <c r="T4049" t="s">
        <v>34</v>
      </c>
      <c r="U4049" t="s">
        <v>46</v>
      </c>
      <c r="V4049" t="s">
        <v>37</v>
      </c>
      <c r="W4049" t="s">
        <v>51</v>
      </c>
      <c r="X4049">
        <v>76.95</v>
      </c>
      <c r="Y4049">
        <v>228.4</v>
      </c>
      <c r="Z4049">
        <v>0</v>
      </c>
      <c r="AA4049">
        <v>10</v>
      </c>
      <c r="AB4049">
        <v>115.14</v>
      </c>
      <c r="AC4049">
        <v>353.54</v>
      </c>
      <c r="AD4049" t="s">
        <v>52</v>
      </c>
      <c r="AE4049" t="s">
        <v>53</v>
      </c>
      <c r="AF4049" t="s">
        <v>91</v>
      </c>
      <c r="AG4049">
        <f t="shared" si="126"/>
        <v>1</v>
      </c>
      <c r="AH4049" t="str" cm="1">
        <f t="array" ref="AH4049">_xlfn.IFS(
X4049&lt;=20, "&lt;20",
AND(X4049&gt;=20, X4049&lt;50), "20-50",
AND(X4049&gt;=50, X4049&lt;100), "50-100",
X4049&gt;=100, "&gt;100"
)</f>
        <v>50-100</v>
      </c>
      <c r="AI4049">
        <f t="shared" si="127"/>
        <v>0</v>
      </c>
      <c r="AJ4049" t="str" cm="1">
        <f t="array" ref="AJ4049">_xlfn.IFS(
C4049&lt;=20, "&lt;20",
AND(C4049&gt;=20, C4049&lt;35), "20-35",
AND(C4049&gt;=35, C4049&lt;50), "35-50",
C4049&gt;=50, "50-100"
)</f>
        <v>35-50</v>
      </c>
      <c r="AK4049" t="str" cm="1">
        <f t="array" ref="AK4049">_xlfn.IFS(
G4049&lt;6, "&lt;6",
AND(G4049&gt;=6, G4049&lt;12), "6-12",
AND(G4049&gt;=12, G4049&lt;18), "12-18",  AND(G4049&gt;=18, G4049&lt;24), "18-24", G4049&gt;=24, "24-36")</f>
        <v>24-36</v>
      </c>
    </row>
    <row r="4050" spans="1:37" x14ac:dyDescent="0.3">
      <c r="A4050" t="s">
        <v>4150</v>
      </c>
      <c r="B4050" t="s">
        <v>44</v>
      </c>
      <c r="C4050">
        <v>61</v>
      </c>
      <c r="D4050" t="s">
        <v>34</v>
      </c>
      <c r="E4050" t="s">
        <v>74</v>
      </c>
      <c r="F4050">
        <v>12</v>
      </c>
      <c r="G4050">
        <v>26</v>
      </c>
      <c r="H4050" t="s">
        <v>36</v>
      </c>
      <c r="I4050" t="s">
        <v>37</v>
      </c>
      <c r="J4050" t="s">
        <v>34</v>
      </c>
      <c r="K4050" t="s">
        <v>37</v>
      </c>
      <c r="L4050" t="s">
        <v>38</v>
      </c>
      <c r="M4050" t="s">
        <v>34</v>
      </c>
      <c r="N4050" t="s">
        <v>37</v>
      </c>
      <c r="O4050" t="s">
        <v>34</v>
      </c>
      <c r="P4050" t="s">
        <v>34</v>
      </c>
      <c r="Q4050" t="s">
        <v>37</v>
      </c>
      <c r="R4050" t="s">
        <v>34</v>
      </c>
      <c r="S4050" t="s">
        <v>34</v>
      </c>
      <c r="T4050" t="s">
        <v>37</v>
      </c>
      <c r="U4050" t="s">
        <v>39</v>
      </c>
      <c r="V4050" t="s">
        <v>37</v>
      </c>
      <c r="W4050" t="s">
        <v>40</v>
      </c>
      <c r="X4050">
        <v>58.85</v>
      </c>
      <c r="Y4050">
        <v>1215.45</v>
      </c>
      <c r="Z4050">
        <v>0</v>
      </c>
      <c r="AA4050">
        <v>0</v>
      </c>
      <c r="AB4050">
        <v>750.12</v>
      </c>
      <c r="AC4050">
        <v>1965.57</v>
      </c>
      <c r="AD4050" t="s">
        <v>41</v>
      </c>
      <c r="AE4050" t="s">
        <v>42</v>
      </c>
      <c r="AF4050" t="s">
        <v>42</v>
      </c>
      <c r="AG4050">
        <f t="shared" si="126"/>
        <v>0</v>
      </c>
      <c r="AH4050" t="str" cm="1">
        <f t="array" ref="AH4050">_xlfn.IFS(
X4050&lt;=20, "&lt;20",
AND(X4050&gt;=20, X4050&lt;50), "20-50",
AND(X4050&gt;=50, X4050&lt;100), "50-100",
X4050&gt;=100, "&gt;100"
)</f>
        <v>50-100</v>
      </c>
      <c r="AI4050">
        <f t="shared" si="127"/>
        <v>0</v>
      </c>
      <c r="AJ4050" t="str" cm="1">
        <f t="array" ref="AJ4050">_xlfn.IFS(
C4050&lt;=20, "&lt;20",
AND(C4050&gt;=20, C4050&lt;35), "20-35",
AND(C4050&gt;=35, C4050&lt;50), "35-50",
C4050&gt;=50, "50-100"
)</f>
        <v>50-100</v>
      </c>
      <c r="AK4050" t="str" cm="1">
        <f t="array" ref="AK4050">_xlfn.IFS(
G4050&lt;6, "&lt;6",
AND(G4050&gt;=6, G4050&lt;12), "6-12",
AND(G4050&gt;=12, G4050&lt;18), "12-18",  AND(G4050&gt;=18, G4050&lt;24), "18-24", G4050&gt;=24, "24-36")</f>
        <v>24-36</v>
      </c>
    </row>
    <row r="4051" spans="1:37" x14ac:dyDescent="0.3">
      <c r="A4051" t="s">
        <v>4151</v>
      </c>
      <c r="B4051" t="s">
        <v>33</v>
      </c>
      <c r="C4051">
        <v>22</v>
      </c>
      <c r="D4051" t="s">
        <v>34</v>
      </c>
      <c r="E4051" t="s">
        <v>69</v>
      </c>
      <c r="F4051">
        <v>12</v>
      </c>
      <c r="G4051">
        <v>9</v>
      </c>
      <c r="H4051" t="s">
        <v>36</v>
      </c>
      <c r="I4051" t="s">
        <v>37</v>
      </c>
      <c r="J4051" t="s">
        <v>34</v>
      </c>
      <c r="K4051" t="s">
        <v>37</v>
      </c>
      <c r="L4051" t="s">
        <v>50</v>
      </c>
      <c r="M4051" t="s">
        <v>34</v>
      </c>
      <c r="N4051" t="s">
        <v>34</v>
      </c>
      <c r="O4051" t="s">
        <v>34</v>
      </c>
      <c r="P4051" t="s">
        <v>37</v>
      </c>
      <c r="Q4051" t="s">
        <v>34</v>
      </c>
      <c r="R4051" t="s">
        <v>34</v>
      </c>
      <c r="S4051" t="s">
        <v>34</v>
      </c>
      <c r="T4051" t="s">
        <v>37</v>
      </c>
      <c r="U4051" t="s">
        <v>46</v>
      </c>
      <c r="V4051" t="s">
        <v>37</v>
      </c>
      <c r="W4051" t="s">
        <v>40</v>
      </c>
      <c r="X4051">
        <v>74.55</v>
      </c>
      <c r="Y4051">
        <v>1170.5</v>
      </c>
      <c r="Z4051">
        <v>0</v>
      </c>
      <c r="AA4051">
        <v>0</v>
      </c>
      <c r="AB4051">
        <v>613.12</v>
      </c>
      <c r="AC4051">
        <v>1783.62</v>
      </c>
      <c r="AD4051" t="s">
        <v>41</v>
      </c>
      <c r="AE4051" t="s">
        <v>42</v>
      </c>
      <c r="AF4051" t="s">
        <v>42</v>
      </c>
      <c r="AG4051">
        <f t="shared" si="126"/>
        <v>0</v>
      </c>
      <c r="AH4051" t="str" cm="1">
        <f t="array" ref="AH4051">_xlfn.IFS(
X4051&lt;=20, "&lt;20",
AND(X4051&gt;=20, X4051&lt;50), "20-50",
AND(X4051&gt;=50, X4051&lt;100), "50-100",
X4051&gt;=100, "&gt;100"
)</f>
        <v>50-100</v>
      </c>
      <c r="AI4051">
        <f t="shared" si="127"/>
        <v>0</v>
      </c>
      <c r="AJ4051" t="str" cm="1">
        <f t="array" ref="AJ4051">_xlfn.IFS(
C4051&lt;=20, "&lt;20",
AND(C4051&gt;=20, C4051&lt;35), "20-35",
AND(C4051&gt;=35, C4051&lt;50), "35-50",
C4051&gt;=50, "50-100"
)</f>
        <v>20-35</v>
      </c>
      <c r="AK4051" t="str" cm="1">
        <f t="array" ref="AK4051">_xlfn.IFS(
G4051&lt;6, "&lt;6",
AND(G4051&gt;=6, G4051&lt;12), "6-12",
AND(G4051&gt;=12, G4051&lt;18), "12-18",  AND(G4051&gt;=18, G4051&lt;24), "18-24", G4051&gt;=24, "24-36")</f>
        <v>6-12</v>
      </c>
    </row>
    <row r="4052" spans="1:37" x14ac:dyDescent="0.3">
      <c r="A4052" t="s">
        <v>4152</v>
      </c>
      <c r="B4052" t="s">
        <v>33</v>
      </c>
      <c r="C4052">
        <v>33</v>
      </c>
      <c r="D4052" t="s">
        <v>37</v>
      </c>
      <c r="E4052" t="s">
        <v>64</v>
      </c>
      <c r="F4052">
        <v>3</v>
      </c>
      <c r="G4052">
        <v>30</v>
      </c>
      <c r="H4052" t="s">
        <v>36</v>
      </c>
      <c r="I4052" t="s">
        <v>37</v>
      </c>
      <c r="J4052" t="s">
        <v>34</v>
      </c>
      <c r="K4052" t="s">
        <v>37</v>
      </c>
      <c r="L4052" t="s">
        <v>38</v>
      </c>
      <c r="M4052" t="s">
        <v>37</v>
      </c>
      <c r="N4052" t="s">
        <v>37</v>
      </c>
      <c r="O4052" t="s">
        <v>34</v>
      </c>
      <c r="P4052" t="s">
        <v>37</v>
      </c>
      <c r="Q4052" t="s">
        <v>34</v>
      </c>
      <c r="R4052" t="s">
        <v>37</v>
      </c>
      <c r="S4052" t="s">
        <v>37</v>
      </c>
      <c r="T4052" t="s">
        <v>37</v>
      </c>
      <c r="U4052" t="s">
        <v>67</v>
      </c>
      <c r="V4052" t="s">
        <v>34</v>
      </c>
      <c r="W4052" t="s">
        <v>51</v>
      </c>
      <c r="X4052">
        <v>68.25</v>
      </c>
      <c r="Y4052">
        <v>1114.8499999999999</v>
      </c>
      <c r="Z4052">
        <v>0</v>
      </c>
      <c r="AA4052">
        <v>0</v>
      </c>
      <c r="AB4052">
        <v>321.92</v>
      </c>
      <c r="AC4052">
        <v>1436.77</v>
      </c>
      <c r="AD4052" t="s">
        <v>41</v>
      </c>
      <c r="AE4052" t="s">
        <v>42</v>
      </c>
      <c r="AF4052" t="s">
        <v>42</v>
      </c>
      <c r="AG4052">
        <f t="shared" si="126"/>
        <v>0</v>
      </c>
      <c r="AH4052" t="str" cm="1">
        <f t="array" ref="AH4052">_xlfn.IFS(
X4052&lt;=20, "&lt;20",
AND(X4052&gt;=20, X4052&lt;50), "20-50",
AND(X4052&gt;=50, X4052&lt;100), "50-100",
X4052&gt;=100, "&gt;100"
)</f>
        <v>50-100</v>
      </c>
      <c r="AI4052">
        <f t="shared" si="127"/>
        <v>0</v>
      </c>
      <c r="AJ4052" t="str" cm="1">
        <f t="array" ref="AJ4052">_xlfn.IFS(
C4052&lt;=20, "&lt;20",
AND(C4052&gt;=20, C4052&lt;35), "20-35",
AND(C4052&gt;=35, C4052&lt;50), "35-50",
C4052&gt;=50, "50-100"
)</f>
        <v>20-35</v>
      </c>
      <c r="AK4052" t="str" cm="1">
        <f t="array" ref="AK4052">_xlfn.IFS(
G4052&lt;6, "&lt;6",
AND(G4052&gt;=6, G4052&lt;12), "6-12",
AND(G4052&gt;=12, G4052&lt;18), "12-18",  AND(G4052&gt;=18, G4052&lt;24), "18-24", G4052&gt;=24, "24-36")</f>
        <v>24-36</v>
      </c>
    </row>
    <row r="4053" spans="1:37" x14ac:dyDescent="0.3">
      <c r="A4053" t="s">
        <v>4153</v>
      </c>
      <c r="B4053" t="s">
        <v>44</v>
      </c>
      <c r="C4053">
        <v>33</v>
      </c>
      <c r="D4053" t="s">
        <v>37</v>
      </c>
      <c r="E4053" t="s">
        <v>69</v>
      </c>
      <c r="F4053">
        <v>14</v>
      </c>
      <c r="G4053">
        <v>1</v>
      </c>
      <c r="H4053" t="s">
        <v>36</v>
      </c>
      <c r="I4053" t="s">
        <v>37</v>
      </c>
      <c r="J4053" t="s">
        <v>34</v>
      </c>
      <c r="K4053" t="s">
        <v>37</v>
      </c>
      <c r="L4053" t="s">
        <v>38</v>
      </c>
      <c r="M4053" t="s">
        <v>37</v>
      </c>
      <c r="N4053" t="s">
        <v>34</v>
      </c>
      <c r="O4053" t="s">
        <v>37</v>
      </c>
      <c r="P4053" t="s">
        <v>34</v>
      </c>
      <c r="Q4053" t="s">
        <v>34</v>
      </c>
      <c r="R4053" t="s">
        <v>37</v>
      </c>
      <c r="S4053" t="s">
        <v>37</v>
      </c>
      <c r="T4053" t="s">
        <v>37</v>
      </c>
      <c r="U4053" t="s">
        <v>46</v>
      </c>
      <c r="V4053" t="s">
        <v>37</v>
      </c>
      <c r="W4053" t="s">
        <v>143</v>
      </c>
      <c r="X4053">
        <v>88.9</v>
      </c>
      <c r="Y4053">
        <v>454.15</v>
      </c>
      <c r="Z4053">
        <v>0</v>
      </c>
      <c r="AA4053">
        <v>0</v>
      </c>
      <c r="AB4053">
        <v>207.85</v>
      </c>
      <c r="AC4053">
        <v>662</v>
      </c>
      <c r="AD4053" t="s">
        <v>52</v>
      </c>
      <c r="AE4053" t="s">
        <v>53</v>
      </c>
      <c r="AF4053" t="s">
        <v>155</v>
      </c>
      <c r="AG4053">
        <f t="shared" si="126"/>
        <v>1</v>
      </c>
      <c r="AH4053" t="str" cm="1">
        <f t="array" ref="AH4053">_xlfn.IFS(
X4053&lt;=20, "&lt;20",
AND(X4053&gt;=20, X4053&lt;50), "20-50",
AND(X4053&gt;=50, X4053&lt;100), "50-100",
X4053&gt;=100, "&gt;100"
)</f>
        <v>50-100</v>
      </c>
      <c r="AI4053">
        <f t="shared" si="127"/>
        <v>0</v>
      </c>
      <c r="AJ4053" t="str" cm="1">
        <f t="array" ref="AJ4053">_xlfn.IFS(
C4053&lt;=20, "&lt;20",
AND(C4053&gt;=20, C4053&lt;35), "20-35",
AND(C4053&gt;=35, C4053&lt;50), "35-50",
C4053&gt;=50, "50-100"
)</f>
        <v>20-35</v>
      </c>
      <c r="AK4053" t="str" cm="1">
        <f t="array" ref="AK4053">_xlfn.IFS(
G4053&lt;6, "&lt;6",
AND(G4053&gt;=6, G4053&lt;12), "6-12",
AND(G4053&gt;=12, G4053&lt;18), "12-18",  AND(G4053&gt;=18, G4053&lt;24), "18-24", G4053&gt;=24, "24-36")</f>
        <v>&lt;6</v>
      </c>
    </row>
    <row r="4054" spans="1:37" x14ac:dyDescent="0.3">
      <c r="A4054" t="s">
        <v>4154</v>
      </c>
      <c r="B4054" t="s">
        <v>33</v>
      </c>
      <c r="C4054">
        <v>32</v>
      </c>
      <c r="D4054" t="s">
        <v>34</v>
      </c>
      <c r="E4054" t="s">
        <v>74</v>
      </c>
      <c r="F4054">
        <v>10</v>
      </c>
      <c r="G4054">
        <v>14</v>
      </c>
      <c r="H4054" t="s">
        <v>36</v>
      </c>
      <c r="I4054" t="s">
        <v>37</v>
      </c>
      <c r="J4054" t="s">
        <v>34</v>
      </c>
      <c r="K4054" t="s">
        <v>37</v>
      </c>
      <c r="L4054" t="s">
        <v>72</v>
      </c>
      <c r="M4054" t="s">
        <v>34</v>
      </c>
      <c r="N4054" t="s">
        <v>34</v>
      </c>
      <c r="O4054" t="s">
        <v>37</v>
      </c>
      <c r="P4054" t="s">
        <v>34</v>
      </c>
      <c r="Q4054" t="s">
        <v>34</v>
      </c>
      <c r="R4054" t="s">
        <v>34</v>
      </c>
      <c r="S4054" t="s">
        <v>34</v>
      </c>
      <c r="T4054" t="s">
        <v>34</v>
      </c>
      <c r="U4054" t="s">
        <v>46</v>
      </c>
      <c r="V4054" t="s">
        <v>37</v>
      </c>
      <c r="W4054" t="s">
        <v>40</v>
      </c>
      <c r="X4054">
        <v>50</v>
      </c>
      <c r="Y4054">
        <v>892.7</v>
      </c>
      <c r="Z4054">
        <v>0</v>
      </c>
      <c r="AA4054">
        <v>50</v>
      </c>
      <c r="AB4054">
        <v>311.94</v>
      </c>
      <c r="AC4054">
        <v>1254.6400000000001</v>
      </c>
      <c r="AD4054" t="s">
        <v>41</v>
      </c>
      <c r="AE4054" t="s">
        <v>42</v>
      </c>
      <c r="AF4054" t="s">
        <v>42</v>
      </c>
      <c r="AG4054">
        <f t="shared" si="126"/>
        <v>0</v>
      </c>
      <c r="AH4054" t="str" cm="1">
        <f t="array" ref="AH4054">_xlfn.IFS(
X4054&lt;=20, "&lt;20",
AND(X4054&gt;=20, X4054&lt;50), "20-50",
AND(X4054&gt;=50, X4054&lt;100), "50-100",
X4054&gt;=100, "&gt;100"
)</f>
        <v>50-100</v>
      </c>
      <c r="AI4054">
        <f t="shared" si="127"/>
        <v>0</v>
      </c>
      <c r="AJ4054" t="str" cm="1">
        <f t="array" ref="AJ4054">_xlfn.IFS(
C4054&lt;=20, "&lt;20",
AND(C4054&gt;=20, C4054&lt;35), "20-35",
AND(C4054&gt;=35, C4054&lt;50), "35-50",
C4054&gt;=50, "50-100"
)</f>
        <v>20-35</v>
      </c>
      <c r="AK4054" t="str" cm="1">
        <f t="array" ref="AK4054">_xlfn.IFS(
G4054&lt;6, "&lt;6",
AND(G4054&gt;=6, G4054&lt;12), "6-12",
AND(G4054&gt;=12, G4054&lt;18), "12-18",  AND(G4054&gt;=18, G4054&lt;24), "18-24", G4054&gt;=24, "24-36")</f>
        <v>12-18</v>
      </c>
    </row>
    <row r="4055" spans="1:37" x14ac:dyDescent="0.3">
      <c r="A4055" t="s">
        <v>4155</v>
      </c>
      <c r="B4055" t="s">
        <v>44</v>
      </c>
      <c r="C4055">
        <v>29</v>
      </c>
      <c r="D4055" t="s">
        <v>37</v>
      </c>
      <c r="E4055" t="s">
        <v>45</v>
      </c>
      <c r="F4055">
        <v>9</v>
      </c>
      <c r="G4055">
        <v>13</v>
      </c>
      <c r="H4055" t="s">
        <v>110</v>
      </c>
      <c r="I4055" t="s">
        <v>37</v>
      </c>
      <c r="J4055" t="s">
        <v>34</v>
      </c>
      <c r="K4055" t="s">
        <v>37</v>
      </c>
      <c r="L4055" t="s">
        <v>38</v>
      </c>
      <c r="M4055" t="s">
        <v>37</v>
      </c>
      <c r="N4055" t="s">
        <v>37</v>
      </c>
      <c r="O4055" t="s">
        <v>37</v>
      </c>
      <c r="P4055" t="s">
        <v>34</v>
      </c>
      <c r="Q4055" t="s">
        <v>34</v>
      </c>
      <c r="R4055" t="s">
        <v>34</v>
      </c>
      <c r="S4055" t="s">
        <v>34</v>
      </c>
      <c r="T4055" t="s">
        <v>37</v>
      </c>
      <c r="U4055" t="s">
        <v>39</v>
      </c>
      <c r="V4055" t="s">
        <v>37</v>
      </c>
      <c r="W4055" t="s">
        <v>40</v>
      </c>
      <c r="X4055">
        <v>58.45</v>
      </c>
      <c r="Y4055">
        <v>1955.4</v>
      </c>
      <c r="Z4055">
        <v>0</v>
      </c>
      <c r="AA4055">
        <v>0</v>
      </c>
      <c r="AB4055">
        <v>290.07</v>
      </c>
      <c r="AC4055">
        <v>2245.4699999999998</v>
      </c>
      <c r="AD4055" t="s">
        <v>41</v>
      </c>
      <c r="AE4055" t="s">
        <v>42</v>
      </c>
      <c r="AF4055" t="s">
        <v>42</v>
      </c>
      <c r="AG4055">
        <f t="shared" si="126"/>
        <v>0</v>
      </c>
      <c r="AH4055" t="str" cm="1">
        <f t="array" ref="AH4055">_xlfn.IFS(
X4055&lt;=20, "&lt;20",
AND(X4055&gt;=20, X4055&lt;50), "20-50",
AND(X4055&gt;=50, X4055&lt;100), "50-100",
X4055&gt;=100, "&gt;100"
)</f>
        <v>50-100</v>
      </c>
      <c r="AI4055">
        <f t="shared" si="127"/>
        <v>0</v>
      </c>
      <c r="AJ4055" t="str" cm="1">
        <f t="array" ref="AJ4055">_xlfn.IFS(
C4055&lt;=20, "&lt;20",
AND(C4055&gt;=20, C4055&lt;35), "20-35",
AND(C4055&gt;=35, C4055&lt;50), "35-50",
C4055&gt;=50, "50-100"
)</f>
        <v>20-35</v>
      </c>
      <c r="AK4055" t="str" cm="1">
        <f t="array" ref="AK4055">_xlfn.IFS(
G4055&lt;6, "&lt;6",
AND(G4055&gt;=6, G4055&lt;12), "6-12",
AND(G4055&gt;=12, G4055&lt;18), "12-18",  AND(G4055&gt;=18, G4055&lt;24), "18-24", G4055&gt;=24, "24-36")</f>
        <v>12-18</v>
      </c>
    </row>
    <row r="4056" spans="1:37" x14ac:dyDescent="0.3">
      <c r="A4056" t="s">
        <v>4156</v>
      </c>
      <c r="B4056" t="s">
        <v>33</v>
      </c>
      <c r="C4056">
        <v>40</v>
      </c>
      <c r="D4056" t="s">
        <v>34</v>
      </c>
      <c r="E4056" t="s">
        <v>35</v>
      </c>
      <c r="F4056">
        <v>13</v>
      </c>
      <c r="G4056">
        <v>33</v>
      </c>
      <c r="H4056" t="s">
        <v>36</v>
      </c>
      <c r="I4056" t="s">
        <v>37</v>
      </c>
      <c r="J4056" t="s">
        <v>34</v>
      </c>
      <c r="K4056" t="s">
        <v>34</v>
      </c>
      <c r="L4056" t="s">
        <v>34</v>
      </c>
      <c r="M4056" t="s">
        <v>34</v>
      </c>
      <c r="N4056" t="s">
        <v>34</v>
      </c>
      <c r="O4056" t="s">
        <v>34</v>
      </c>
      <c r="P4056" t="s">
        <v>34</v>
      </c>
      <c r="Q4056" t="s">
        <v>34</v>
      </c>
      <c r="R4056" t="s">
        <v>34</v>
      </c>
      <c r="S4056" t="s">
        <v>34</v>
      </c>
      <c r="T4056" t="s">
        <v>34</v>
      </c>
      <c r="U4056" t="s">
        <v>67</v>
      </c>
      <c r="V4056" t="s">
        <v>34</v>
      </c>
      <c r="W4056" t="s">
        <v>40</v>
      </c>
      <c r="X4056">
        <v>20.100000000000001</v>
      </c>
      <c r="Y4056">
        <v>655.29999999999995</v>
      </c>
      <c r="Z4056">
        <v>38.61</v>
      </c>
      <c r="AA4056">
        <v>0</v>
      </c>
      <c r="AB4056">
        <v>411.25</v>
      </c>
      <c r="AC4056">
        <v>1027.94</v>
      </c>
      <c r="AD4056" t="s">
        <v>41</v>
      </c>
      <c r="AE4056" t="s">
        <v>42</v>
      </c>
      <c r="AF4056" t="s">
        <v>42</v>
      </c>
      <c r="AG4056">
        <f t="shared" si="126"/>
        <v>0</v>
      </c>
      <c r="AH4056" t="str" cm="1">
        <f t="array" ref="AH4056">_xlfn.IFS(
X4056&lt;=20, "&lt;20",
AND(X4056&gt;=20, X4056&lt;50), "20-50",
AND(X4056&gt;=50, X4056&lt;100), "50-100",
X4056&gt;=100, "&gt;100"
)</f>
        <v>20-50</v>
      </c>
      <c r="AI4056">
        <f t="shared" si="127"/>
        <v>0</v>
      </c>
      <c r="AJ4056" t="str" cm="1">
        <f t="array" ref="AJ4056">_xlfn.IFS(
C4056&lt;=20, "&lt;20",
AND(C4056&gt;=20, C4056&lt;35), "20-35",
AND(C4056&gt;=35, C4056&lt;50), "35-50",
C4056&gt;=50, "50-100"
)</f>
        <v>35-50</v>
      </c>
      <c r="AK4056" t="str" cm="1">
        <f t="array" ref="AK4056">_xlfn.IFS(
G4056&lt;6, "&lt;6",
AND(G4056&gt;=6, G4056&lt;12), "6-12",
AND(G4056&gt;=12, G4056&lt;18), "12-18",  AND(G4056&gt;=18, G4056&lt;24), "18-24", G4056&gt;=24, "24-36")</f>
        <v>24-36</v>
      </c>
    </row>
    <row r="4057" spans="1:37" x14ac:dyDescent="0.3">
      <c r="A4057" t="s">
        <v>4157</v>
      </c>
      <c r="B4057" t="s">
        <v>33</v>
      </c>
      <c r="C4057">
        <v>21</v>
      </c>
      <c r="D4057" t="s">
        <v>34</v>
      </c>
      <c r="E4057" t="s">
        <v>114</v>
      </c>
      <c r="F4057">
        <v>1</v>
      </c>
      <c r="G4057">
        <v>3</v>
      </c>
      <c r="H4057" t="s">
        <v>36</v>
      </c>
      <c r="I4057" t="s">
        <v>37</v>
      </c>
      <c r="J4057" t="s">
        <v>37</v>
      </c>
      <c r="K4057" t="s">
        <v>34</v>
      </c>
      <c r="L4057" t="s">
        <v>34</v>
      </c>
      <c r="M4057" t="s">
        <v>34</v>
      </c>
      <c r="N4057" t="s">
        <v>34</v>
      </c>
      <c r="O4057" t="s">
        <v>34</v>
      </c>
      <c r="P4057" t="s">
        <v>34</v>
      </c>
      <c r="Q4057" t="s">
        <v>34</v>
      </c>
      <c r="R4057" t="s">
        <v>34</v>
      </c>
      <c r="S4057" t="s">
        <v>34</v>
      </c>
      <c r="T4057" t="s">
        <v>34</v>
      </c>
      <c r="U4057" t="s">
        <v>67</v>
      </c>
      <c r="V4057" t="s">
        <v>34</v>
      </c>
      <c r="W4057" t="s">
        <v>51</v>
      </c>
      <c r="X4057">
        <v>24.45</v>
      </c>
      <c r="Y4057">
        <v>1730.65</v>
      </c>
      <c r="Z4057">
        <v>0</v>
      </c>
      <c r="AA4057">
        <v>0</v>
      </c>
      <c r="AB4057">
        <v>2386.31</v>
      </c>
      <c r="AC4057">
        <v>4116.96</v>
      </c>
      <c r="AD4057" t="s">
        <v>41</v>
      </c>
      <c r="AE4057" t="s">
        <v>42</v>
      </c>
      <c r="AF4057" t="s">
        <v>42</v>
      </c>
      <c r="AG4057">
        <f t="shared" si="126"/>
        <v>0</v>
      </c>
      <c r="AH4057" t="str" cm="1">
        <f t="array" ref="AH4057">_xlfn.IFS(
X4057&lt;=20, "&lt;20",
AND(X4057&gt;=20, X4057&lt;50), "20-50",
AND(X4057&gt;=50, X4057&lt;100), "50-100",
X4057&gt;=100, "&gt;100"
)</f>
        <v>20-50</v>
      </c>
      <c r="AI4057">
        <f t="shared" si="127"/>
        <v>0</v>
      </c>
      <c r="AJ4057" t="str" cm="1">
        <f t="array" ref="AJ4057">_xlfn.IFS(
C4057&lt;=20, "&lt;20",
AND(C4057&gt;=20, C4057&lt;35), "20-35",
AND(C4057&gt;=35, C4057&lt;50), "35-50",
C4057&gt;=50, "50-100"
)</f>
        <v>20-35</v>
      </c>
      <c r="AK4057" t="str" cm="1">
        <f t="array" ref="AK4057">_xlfn.IFS(
G4057&lt;6, "&lt;6",
AND(G4057&gt;=6, G4057&lt;12), "6-12",
AND(G4057&gt;=12, G4057&lt;18), "12-18",  AND(G4057&gt;=18, G4057&lt;24), "18-24", G4057&gt;=24, "24-36")</f>
        <v>&lt;6</v>
      </c>
    </row>
    <row r="4058" spans="1:37" x14ac:dyDescent="0.3">
      <c r="A4058" t="s">
        <v>4158</v>
      </c>
      <c r="B4058" t="s">
        <v>44</v>
      </c>
      <c r="C4058">
        <v>21</v>
      </c>
      <c r="D4058" t="s">
        <v>34</v>
      </c>
      <c r="E4058" t="s">
        <v>61</v>
      </c>
      <c r="F4058">
        <v>14</v>
      </c>
      <c r="G4058">
        <v>7</v>
      </c>
      <c r="H4058" t="s">
        <v>36</v>
      </c>
      <c r="I4058" t="s">
        <v>37</v>
      </c>
      <c r="J4058" t="s">
        <v>34</v>
      </c>
      <c r="K4058" t="s">
        <v>37</v>
      </c>
      <c r="L4058" t="s">
        <v>38</v>
      </c>
      <c r="M4058" t="s">
        <v>37</v>
      </c>
      <c r="N4058" t="s">
        <v>34</v>
      </c>
      <c r="O4058" t="s">
        <v>37</v>
      </c>
      <c r="P4058" t="s">
        <v>37</v>
      </c>
      <c r="Q4058" t="s">
        <v>34</v>
      </c>
      <c r="R4058" t="s">
        <v>37</v>
      </c>
      <c r="S4058" t="s">
        <v>37</v>
      </c>
      <c r="T4058" t="s">
        <v>37</v>
      </c>
      <c r="U4058" t="s">
        <v>67</v>
      </c>
      <c r="V4058" t="s">
        <v>37</v>
      </c>
      <c r="W4058" t="s">
        <v>40</v>
      </c>
      <c r="X4058">
        <v>70.849999999999994</v>
      </c>
      <c r="Y4058">
        <v>4973.3999999999996</v>
      </c>
      <c r="Z4058">
        <v>0</v>
      </c>
      <c r="AA4058">
        <v>0</v>
      </c>
      <c r="AB4058">
        <v>172.53</v>
      </c>
      <c r="AC4058">
        <v>5145.93</v>
      </c>
      <c r="AD4058" t="s">
        <v>41</v>
      </c>
      <c r="AE4058" t="s">
        <v>42</v>
      </c>
      <c r="AF4058" t="s">
        <v>42</v>
      </c>
      <c r="AG4058">
        <f t="shared" si="126"/>
        <v>0</v>
      </c>
      <c r="AH4058" t="str" cm="1">
        <f t="array" ref="AH4058">_xlfn.IFS(
X4058&lt;=20, "&lt;20",
AND(X4058&gt;=20, X4058&lt;50), "20-50",
AND(X4058&gt;=50, X4058&lt;100), "50-100",
X4058&gt;=100, "&gt;100"
)</f>
        <v>50-100</v>
      </c>
      <c r="AI4058">
        <f t="shared" si="127"/>
        <v>0</v>
      </c>
      <c r="AJ4058" t="str" cm="1">
        <f t="array" ref="AJ4058">_xlfn.IFS(
C4058&lt;=20, "&lt;20",
AND(C4058&gt;=20, C4058&lt;35), "20-35",
AND(C4058&gt;=35, C4058&lt;50), "35-50",
C4058&gt;=50, "50-100"
)</f>
        <v>20-35</v>
      </c>
      <c r="AK4058" t="str" cm="1">
        <f t="array" ref="AK4058">_xlfn.IFS(
G4058&lt;6, "&lt;6",
AND(G4058&gt;=6, G4058&lt;12), "6-12",
AND(G4058&gt;=12, G4058&lt;18), "12-18",  AND(G4058&gt;=18, G4058&lt;24), "18-24", G4058&gt;=24, "24-36")</f>
        <v>6-12</v>
      </c>
    </row>
    <row r="4059" spans="1:37" x14ac:dyDescent="0.3">
      <c r="A4059" t="s">
        <v>4159</v>
      </c>
      <c r="B4059" t="s">
        <v>33</v>
      </c>
      <c r="C4059">
        <v>26</v>
      </c>
      <c r="D4059" t="s">
        <v>37</v>
      </c>
      <c r="E4059" t="s">
        <v>56</v>
      </c>
      <c r="F4059">
        <v>13</v>
      </c>
      <c r="G4059">
        <v>8</v>
      </c>
      <c r="H4059" t="s">
        <v>110</v>
      </c>
      <c r="I4059" t="s">
        <v>37</v>
      </c>
      <c r="J4059" t="s">
        <v>37</v>
      </c>
      <c r="K4059" t="s">
        <v>37</v>
      </c>
      <c r="L4059" t="s">
        <v>50</v>
      </c>
      <c r="M4059" t="s">
        <v>34</v>
      </c>
      <c r="N4059" t="s">
        <v>37</v>
      </c>
      <c r="O4059" t="s">
        <v>37</v>
      </c>
      <c r="P4059" t="s">
        <v>37</v>
      </c>
      <c r="Q4059" t="s">
        <v>34</v>
      </c>
      <c r="R4059" t="s">
        <v>34</v>
      </c>
      <c r="S4059" t="s">
        <v>37</v>
      </c>
      <c r="T4059" t="s">
        <v>37</v>
      </c>
      <c r="U4059" t="s">
        <v>46</v>
      </c>
      <c r="V4059" t="s">
        <v>34</v>
      </c>
      <c r="W4059" t="s">
        <v>40</v>
      </c>
      <c r="X4059">
        <v>88.6</v>
      </c>
      <c r="Y4059">
        <v>2888.7</v>
      </c>
      <c r="Z4059">
        <v>0</v>
      </c>
      <c r="AA4059">
        <v>0</v>
      </c>
      <c r="AB4059">
        <v>363.33</v>
      </c>
      <c r="AC4059">
        <v>3252.03</v>
      </c>
      <c r="AD4059" t="s">
        <v>41</v>
      </c>
      <c r="AE4059" t="s">
        <v>42</v>
      </c>
      <c r="AF4059" t="s">
        <v>42</v>
      </c>
      <c r="AG4059">
        <f t="shared" si="126"/>
        <v>0</v>
      </c>
      <c r="AH4059" t="str" cm="1">
        <f t="array" ref="AH4059">_xlfn.IFS(
X4059&lt;=20, "&lt;20",
AND(X4059&gt;=20, X4059&lt;50), "20-50",
AND(X4059&gt;=50, X4059&lt;100), "50-100",
X4059&gt;=100, "&gt;100"
)</f>
        <v>50-100</v>
      </c>
      <c r="AI4059">
        <f t="shared" si="127"/>
        <v>0</v>
      </c>
      <c r="AJ4059" t="str" cm="1">
        <f t="array" ref="AJ4059">_xlfn.IFS(
C4059&lt;=20, "&lt;20",
AND(C4059&gt;=20, C4059&lt;35), "20-35",
AND(C4059&gt;=35, C4059&lt;50), "35-50",
C4059&gt;=50, "50-100"
)</f>
        <v>20-35</v>
      </c>
      <c r="AK4059" t="str" cm="1">
        <f t="array" ref="AK4059">_xlfn.IFS(
G4059&lt;6, "&lt;6",
AND(G4059&gt;=6, G4059&lt;12), "6-12",
AND(G4059&gt;=12, G4059&lt;18), "12-18",  AND(G4059&gt;=18, G4059&lt;24), "18-24", G4059&gt;=24, "24-36")</f>
        <v>6-12</v>
      </c>
    </row>
    <row r="4060" spans="1:37" x14ac:dyDescent="0.3">
      <c r="A4060" t="s">
        <v>4160</v>
      </c>
      <c r="B4060" t="s">
        <v>33</v>
      </c>
      <c r="C4060">
        <v>37</v>
      </c>
      <c r="D4060" t="s">
        <v>34</v>
      </c>
      <c r="E4060" t="s">
        <v>61</v>
      </c>
      <c r="F4060">
        <v>12</v>
      </c>
      <c r="G4060">
        <v>24</v>
      </c>
      <c r="H4060" t="s">
        <v>57</v>
      </c>
      <c r="I4060" t="s">
        <v>37</v>
      </c>
      <c r="J4060" t="s">
        <v>34</v>
      </c>
      <c r="K4060" t="s">
        <v>34</v>
      </c>
      <c r="L4060" t="s">
        <v>34</v>
      </c>
      <c r="M4060" t="s">
        <v>34</v>
      </c>
      <c r="N4060" t="s">
        <v>34</v>
      </c>
      <c r="O4060" t="s">
        <v>34</v>
      </c>
      <c r="P4060" t="s">
        <v>34</v>
      </c>
      <c r="Q4060" t="s">
        <v>34</v>
      </c>
      <c r="R4060" t="s">
        <v>34</v>
      </c>
      <c r="S4060" t="s">
        <v>34</v>
      </c>
      <c r="T4060" t="s">
        <v>34</v>
      </c>
      <c r="U4060" t="s">
        <v>39</v>
      </c>
      <c r="V4060" t="s">
        <v>34</v>
      </c>
      <c r="W4060" t="s">
        <v>40</v>
      </c>
      <c r="X4060">
        <v>20.3</v>
      </c>
      <c r="Y4060">
        <v>475.1</v>
      </c>
      <c r="Z4060">
        <v>0</v>
      </c>
      <c r="AA4060">
        <v>0</v>
      </c>
      <c r="AB4060">
        <v>227.92</v>
      </c>
      <c r="AC4060">
        <v>703.02</v>
      </c>
      <c r="AD4060" t="s">
        <v>41</v>
      </c>
      <c r="AE4060" t="s">
        <v>42</v>
      </c>
      <c r="AF4060" t="s">
        <v>42</v>
      </c>
      <c r="AG4060">
        <f t="shared" si="126"/>
        <v>0</v>
      </c>
      <c r="AH4060" t="str" cm="1">
        <f t="array" ref="AH4060">_xlfn.IFS(
X4060&lt;=20, "&lt;20",
AND(X4060&gt;=20, X4060&lt;50), "20-50",
AND(X4060&gt;=50, X4060&lt;100), "50-100",
X4060&gt;=100, "&gt;100"
)</f>
        <v>20-50</v>
      </c>
      <c r="AI4060">
        <f t="shared" si="127"/>
        <v>0</v>
      </c>
      <c r="AJ4060" t="str" cm="1">
        <f t="array" ref="AJ4060">_xlfn.IFS(
C4060&lt;=20, "&lt;20",
AND(C4060&gt;=20, C4060&lt;35), "20-35",
AND(C4060&gt;=35, C4060&lt;50), "35-50",
C4060&gt;=50, "50-100"
)</f>
        <v>35-50</v>
      </c>
      <c r="AK4060" t="str" cm="1">
        <f t="array" ref="AK4060">_xlfn.IFS(
G4060&lt;6, "&lt;6",
AND(G4060&gt;=6, G4060&lt;12), "6-12",
AND(G4060&gt;=12, G4060&lt;18), "12-18",  AND(G4060&gt;=18, G4060&lt;24), "18-24", G4060&gt;=24, "24-36")</f>
        <v>24-36</v>
      </c>
    </row>
    <row r="4061" spans="1:37" x14ac:dyDescent="0.3">
      <c r="A4061" t="s">
        <v>4161</v>
      </c>
      <c r="B4061" t="s">
        <v>44</v>
      </c>
      <c r="C4061">
        <v>54</v>
      </c>
      <c r="D4061" t="s">
        <v>37</v>
      </c>
      <c r="E4061" t="s">
        <v>87</v>
      </c>
      <c r="F4061">
        <v>6</v>
      </c>
      <c r="G4061">
        <v>21</v>
      </c>
      <c r="H4061" t="s">
        <v>66</v>
      </c>
      <c r="I4061" t="s">
        <v>37</v>
      </c>
      <c r="J4061" t="s">
        <v>34</v>
      </c>
      <c r="K4061" t="s">
        <v>34</v>
      </c>
      <c r="L4061" t="s">
        <v>34</v>
      </c>
      <c r="M4061" t="s">
        <v>34</v>
      </c>
      <c r="N4061" t="s">
        <v>34</v>
      </c>
      <c r="O4061" t="s">
        <v>34</v>
      </c>
      <c r="P4061" t="s">
        <v>34</v>
      </c>
      <c r="Q4061" t="s">
        <v>34</v>
      </c>
      <c r="R4061" t="s">
        <v>34</v>
      </c>
      <c r="S4061" t="s">
        <v>34</v>
      </c>
      <c r="T4061" t="s">
        <v>34</v>
      </c>
      <c r="U4061" t="s">
        <v>67</v>
      </c>
      <c r="V4061" t="s">
        <v>34</v>
      </c>
      <c r="W4061" t="s">
        <v>51</v>
      </c>
      <c r="X4061">
        <v>20.05</v>
      </c>
      <c r="Y4061">
        <v>1386.9</v>
      </c>
      <c r="Z4061">
        <v>0</v>
      </c>
      <c r="AA4061">
        <v>0</v>
      </c>
      <c r="AB4061">
        <v>192.44</v>
      </c>
      <c r="AC4061">
        <v>1579.34</v>
      </c>
      <c r="AD4061" t="s">
        <v>41</v>
      </c>
      <c r="AE4061" t="s">
        <v>42</v>
      </c>
      <c r="AF4061" t="s">
        <v>42</v>
      </c>
      <c r="AG4061">
        <f t="shared" si="126"/>
        <v>0</v>
      </c>
      <c r="AH4061" t="str" cm="1">
        <f t="array" ref="AH4061">_xlfn.IFS(
X4061&lt;=20, "&lt;20",
AND(X4061&gt;=20, X4061&lt;50), "20-50",
AND(X4061&gt;=50, X4061&lt;100), "50-100",
X4061&gt;=100, "&gt;100"
)</f>
        <v>20-50</v>
      </c>
      <c r="AI4061">
        <f t="shared" si="127"/>
        <v>0</v>
      </c>
      <c r="AJ4061" t="str" cm="1">
        <f t="array" ref="AJ4061">_xlfn.IFS(
C4061&lt;=20, "&lt;20",
AND(C4061&gt;=20, C4061&lt;35), "20-35",
AND(C4061&gt;=35, C4061&lt;50), "35-50",
C4061&gt;=50, "50-100"
)</f>
        <v>50-100</v>
      </c>
      <c r="AK4061" t="str" cm="1">
        <f t="array" ref="AK4061">_xlfn.IFS(
G4061&lt;6, "&lt;6",
AND(G4061&gt;=6, G4061&lt;12), "6-12",
AND(G4061&gt;=12, G4061&lt;18), "12-18",  AND(G4061&gt;=18, G4061&lt;24), "18-24", G4061&gt;=24, "24-36")</f>
        <v>18-24</v>
      </c>
    </row>
    <row r="4062" spans="1:37" x14ac:dyDescent="0.3">
      <c r="A4062" t="s">
        <v>4162</v>
      </c>
      <c r="B4062" t="s">
        <v>33</v>
      </c>
      <c r="C4062">
        <v>21</v>
      </c>
      <c r="D4062" t="s">
        <v>34</v>
      </c>
      <c r="E4062" t="s">
        <v>74</v>
      </c>
      <c r="F4062">
        <v>0</v>
      </c>
      <c r="G4062">
        <v>9</v>
      </c>
      <c r="H4062" t="s">
        <v>36</v>
      </c>
      <c r="I4062" t="s">
        <v>37</v>
      </c>
      <c r="J4062" t="s">
        <v>34</v>
      </c>
      <c r="K4062" t="s">
        <v>34</v>
      </c>
      <c r="L4062" t="s">
        <v>34</v>
      </c>
      <c r="M4062" t="s">
        <v>34</v>
      </c>
      <c r="N4062" t="s">
        <v>34</v>
      </c>
      <c r="O4062" t="s">
        <v>34</v>
      </c>
      <c r="P4062" t="s">
        <v>34</v>
      </c>
      <c r="Q4062" t="s">
        <v>34</v>
      </c>
      <c r="R4062" t="s">
        <v>34</v>
      </c>
      <c r="S4062" t="s">
        <v>34</v>
      </c>
      <c r="T4062" t="s">
        <v>34</v>
      </c>
      <c r="U4062" t="s">
        <v>39</v>
      </c>
      <c r="V4062" t="s">
        <v>34</v>
      </c>
      <c r="W4062" t="s">
        <v>40</v>
      </c>
      <c r="X4062">
        <v>20.05</v>
      </c>
      <c r="Y4062">
        <v>552.9</v>
      </c>
      <c r="Z4062">
        <v>0</v>
      </c>
      <c r="AA4062">
        <v>0</v>
      </c>
      <c r="AB4062">
        <v>467.1</v>
      </c>
      <c r="AC4062">
        <v>1020</v>
      </c>
      <c r="AD4062" t="s">
        <v>41</v>
      </c>
      <c r="AE4062" t="s">
        <v>42</v>
      </c>
      <c r="AF4062" t="s">
        <v>42</v>
      </c>
      <c r="AG4062">
        <f t="shared" si="126"/>
        <v>0</v>
      </c>
      <c r="AH4062" t="str" cm="1">
        <f t="array" ref="AH4062">_xlfn.IFS(
X4062&lt;=20, "&lt;20",
AND(X4062&gt;=20, X4062&lt;50), "20-50",
AND(X4062&gt;=50, X4062&lt;100), "50-100",
X4062&gt;=100, "&gt;100"
)</f>
        <v>20-50</v>
      </c>
      <c r="AI4062">
        <f t="shared" si="127"/>
        <v>0</v>
      </c>
      <c r="AJ4062" t="str" cm="1">
        <f t="array" ref="AJ4062">_xlfn.IFS(
C4062&lt;=20, "&lt;20",
AND(C4062&gt;=20, C4062&lt;35), "20-35",
AND(C4062&gt;=35, C4062&lt;50), "35-50",
C4062&gt;=50, "50-100"
)</f>
        <v>20-35</v>
      </c>
      <c r="AK4062" t="str" cm="1">
        <f t="array" ref="AK4062">_xlfn.IFS(
G4062&lt;6, "&lt;6",
AND(G4062&gt;=6, G4062&lt;12), "6-12",
AND(G4062&gt;=12, G4062&lt;18), "12-18",  AND(G4062&gt;=18, G4062&lt;24), "18-24", G4062&gt;=24, "24-36")</f>
        <v>6-12</v>
      </c>
    </row>
    <row r="4063" spans="1:37" x14ac:dyDescent="0.3">
      <c r="A4063" t="s">
        <v>4163</v>
      </c>
      <c r="B4063" t="s">
        <v>44</v>
      </c>
      <c r="C4063">
        <v>62</v>
      </c>
      <c r="D4063" t="s">
        <v>34</v>
      </c>
      <c r="E4063" t="s">
        <v>114</v>
      </c>
      <c r="F4063">
        <v>4</v>
      </c>
      <c r="G4063">
        <v>16</v>
      </c>
      <c r="H4063" t="s">
        <v>49</v>
      </c>
      <c r="I4063" t="s">
        <v>37</v>
      </c>
      <c r="J4063" t="s">
        <v>34</v>
      </c>
      <c r="K4063" t="s">
        <v>34</v>
      </c>
      <c r="L4063" t="s">
        <v>34</v>
      </c>
      <c r="M4063" t="s">
        <v>34</v>
      </c>
      <c r="N4063" t="s">
        <v>34</v>
      </c>
      <c r="O4063" t="s">
        <v>34</v>
      </c>
      <c r="P4063" t="s">
        <v>34</v>
      </c>
      <c r="Q4063" t="s">
        <v>34</v>
      </c>
      <c r="R4063" t="s">
        <v>34</v>
      </c>
      <c r="S4063" t="s">
        <v>34</v>
      </c>
      <c r="T4063" t="s">
        <v>34</v>
      </c>
      <c r="U4063" t="s">
        <v>46</v>
      </c>
      <c r="V4063" t="s">
        <v>34</v>
      </c>
      <c r="W4063" t="s">
        <v>40</v>
      </c>
      <c r="X4063">
        <v>20.2</v>
      </c>
      <c r="Y4063">
        <v>123.65</v>
      </c>
      <c r="Z4063">
        <v>0</v>
      </c>
      <c r="AA4063">
        <v>0</v>
      </c>
      <c r="AB4063">
        <v>259.08</v>
      </c>
      <c r="AC4063">
        <v>382.73</v>
      </c>
      <c r="AD4063" t="s">
        <v>41</v>
      </c>
      <c r="AE4063" t="s">
        <v>42</v>
      </c>
      <c r="AF4063" t="s">
        <v>42</v>
      </c>
      <c r="AG4063">
        <f t="shared" si="126"/>
        <v>0</v>
      </c>
      <c r="AH4063" t="str" cm="1">
        <f t="array" ref="AH4063">_xlfn.IFS(
X4063&lt;=20, "&lt;20",
AND(X4063&gt;=20, X4063&lt;50), "20-50",
AND(X4063&gt;=50, X4063&lt;100), "50-100",
X4063&gt;=100, "&gt;100"
)</f>
        <v>20-50</v>
      </c>
      <c r="AI4063">
        <f t="shared" si="127"/>
        <v>0</v>
      </c>
      <c r="AJ4063" t="str" cm="1">
        <f t="array" ref="AJ4063">_xlfn.IFS(
C4063&lt;=20, "&lt;20",
AND(C4063&gt;=20, C4063&lt;35), "20-35",
AND(C4063&gt;=35, C4063&lt;50), "35-50",
C4063&gt;=50, "50-100"
)</f>
        <v>50-100</v>
      </c>
      <c r="AK4063" t="str" cm="1">
        <f t="array" ref="AK4063">_xlfn.IFS(
G4063&lt;6, "&lt;6",
AND(G4063&gt;=6, G4063&lt;12), "6-12",
AND(G4063&gt;=12, G4063&lt;18), "12-18",  AND(G4063&gt;=18, G4063&lt;24), "18-24", G4063&gt;=24, "24-36")</f>
        <v>12-18</v>
      </c>
    </row>
    <row r="4064" spans="1:37" x14ac:dyDescent="0.3">
      <c r="A4064" t="s">
        <v>4164</v>
      </c>
      <c r="B4064" t="s">
        <v>44</v>
      </c>
      <c r="C4064">
        <v>36</v>
      </c>
      <c r="D4064" t="s">
        <v>34</v>
      </c>
      <c r="E4064" t="s">
        <v>82</v>
      </c>
      <c r="F4064">
        <v>8</v>
      </c>
      <c r="G4064">
        <v>20</v>
      </c>
      <c r="H4064" t="s">
        <v>66</v>
      </c>
      <c r="I4064" t="s">
        <v>37</v>
      </c>
      <c r="J4064" t="s">
        <v>37</v>
      </c>
      <c r="K4064" t="s">
        <v>34</v>
      </c>
      <c r="L4064" t="s">
        <v>34</v>
      </c>
      <c r="M4064" t="s">
        <v>34</v>
      </c>
      <c r="N4064" t="s">
        <v>34</v>
      </c>
      <c r="O4064" t="s">
        <v>34</v>
      </c>
      <c r="P4064" t="s">
        <v>34</v>
      </c>
      <c r="Q4064" t="s">
        <v>34</v>
      </c>
      <c r="R4064" t="s">
        <v>34</v>
      </c>
      <c r="S4064" t="s">
        <v>34</v>
      </c>
      <c r="T4064" t="s">
        <v>34</v>
      </c>
      <c r="U4064" t="s">
        <v>67</v>
      </c>
      <c r="V4064" t="s">
        <v>34</v>
      </c>
      <c r="W4064" t="s">
        <v>40</v>
      </c>
      <c r="X4064">
        <v>25.4</v>
      </c>
      <c r="Y4064">
        <v>1782.05</v>
      </c>
      <c r="Z4064">
        <v>0</v>
      </c>
      <c r="AA4064">
        <v>0</v>
      </c>
      <c r="AB4064">
        <v>653.1</v>
      </c>
      <c r="AC4064">
        <v>2435.15</v>
      </c>
      <c r="AD4064" t="s">
        <v>41</v>
      </c>
      <c r="AE4064" t="s">
        <v>42</v>
      </c>
      <c r="AF4064" t="s">
        <v>42</v>
      </c>
      <c r="AG4064">
        <f t="shared" si="126"/>
        <v>0</v>
      </c>
      <c r="AH4064" t="str" cm="1">
        <f t="array" ref="AH4064">_xlfn.IFS(
X4064&lt;=20, "&lt;20",
AND(X4064&gt;=20, X4064&lt;50), "20-50",
AND(X4064&gt;=50, X4064&lt;100), "50-100",
X4064&gt;=100, "&gt;100"
)</f>
        <v>20-50</v>
      </c>
      <c r="AI4064">
        <f t="shared" si="127"/>
        <v>0</v>
      </c>
      <c r="AJ4064" t="str" cm="1">
        <f t="array" ref="AJ4064">_xlfn.IFS(
C4064&lt;=20, "&lt;20",
AND(C4064&gt;=20, C4064&lt;35), "20-35",
AND(C4064&gt;=35, C4064&lt;50), "35-50",
C4064&gt;=50, "50-100"
)</f>
        <v>35-50</v>
      </c>
      <c r="AK4064" t="str" cm="1">
        <f t="array" ref="AK4064">_xlfn.IFS(
G4064&lt;6, "&lt;6",
AND(G4064&gt;=6, G4064&lt;12), "6-12",
AND(G4064&gt;=12, G4064&lt;18), "12-18",  AND(G4064&gt;=18, G4064&lt;24), "18-24", G4064&gt;=24, "24-36")</f>
        <v>18-24</v>
      </c>
    </row>
    <row r="4065" spans="1:37" x14ac:dyDescent="0.3">
      <c r="A4065" t="s">
        <v>4165</v>
      </c>
      <c r="B4065" t="s">
        <v>44</v>
      </c>
      <c r="C4065">
        <v>32</v>
      </c>
      <c r="D4065" t="s">
        <v>37</v>
      </c>
      <c r="E4065" t="s">
        <v>61</v>
      </c>
      <c r="F4065">
        <v>1</v>
      </c>
      <c r="G4065">
        <v>18</v>
      </c>
      <c r="H4065" t="s">
        <v>36</v>
      </c>
      <c r="I4065" t="s">
        <v>37</v>
      </c>
      <c r="J4065" t="s">
        <v>37</v>
      </c>
      <c r="K4065" t="s">
        <v>37</v>
      </c>
      <c r="L4065" t="s">
        <v>50</v>
      </c>
      <c r="M4065" t="s">
        <v>37</v>
      </c>
      <c r="N4065" t="s">
        <v>37</v>
      </c>
      <c r="O4065" t="s">
        <v>37</v>
      </c>
      <c r="P4065" t="s">
        <v>37</v>
      </c>
      <c r="Q4065" t="s">
        <v>34</v>
      </c>
      <c r="R4065" t="s">
        <v>37</v>
      </c>
      <c r="S4065" t="s">
        <v>37</v>
      </c>
      <c r="T4065" t="s">
        <v>37</v>
      </c>
      <c r="U4065" t="s">
        <v>67</v>
      </c>
      <c r="V4065" t="s">
        <v>34</v>
      </c>
      <c r="W4065" t="s">
        <v>40</v>
      </c>
      <c r="X4065">
        <v>106.65</v>
      </c>
      <c r="Y4065">
        <v>5174.3500000000004</v>
      </c>
      <c r="Z4065">
        <v>0</v>
      </c>
      <c r="AA4065">
        <v>0</v>
      </c>
      <c r="AB4065">
        <v>1992.83</v>
      </c>
      <c r="AC4065">
        <v>7167.18</v>
      </c>
      <c r="AD4065" t="s">
        <v>41</v>
      </c>
      <c r="AE4065" t="s">
        <v>42</v>
      </c>
      <c r="AF4065" t="s">
        <v>42</v>
      </c>
      <c r="AG4065">
        <f t="shared" si="126"/>
        <v>0</v>
      </c>
      <c r="AH4065" t="str" cm="1">
        <f t="array" ref="AH4065">_xlfn.IFS(
X4065&lt;=20, "&lt;20",
AND(X4065&gt;=20, X4065&lt;50), "20-50",
AND(X4065&gt;=50, X4065&lt;100), "50-100",
X4065&gt;=100, "&gt;100"
)</f>
        <v>&gt;100</v>
      </c>
      <c r="AI4065">
        <f t="shared" si="127"/>
        <v>0</v>
      </c>
      <c r="AJ4065" t="str" cm="1">
        <f t="array" ref="AJ4065">_xlfn.IFS(
C4065&lt;=20, "&lt;20",
AND(C4065&gt;=20, C4065&lt;35), "20-35",
AND(C4065&gt;=35, C4065&lt;50), "35-50",
C4065&gt;=50, "50-100"
)</f>
        <v>20-35</v>
      </c>
      <c r="AK4065" t="str" cm="1">
        <f t="array" ref="AK4065">_xlfn.IFS(
G4065&lt;6, "&lt;6",
AND(G4065&gt;=6, G4065&lt;12), "6-12",
AND(G4065&gt;=12, G4065&lt;18), "12-18",  AND(G4065&gt;=18, G4065&lt;24), "18-24", G4065&gt;=24, "24-36")</f>
        <v>18-24</v>
      </c>
    </row>
    <row r="4066" spans="1:37" x14ac:dyDescent="0.3">
      <c r="A4066" t="s">
        <v>4166</v>
      </c>
      <c r="B4066" t="s">
        <v>44</v>
      </c>
      <c r="C4066">
        <v>69</v>
      </c>
      <c r="D4066" t="s">
        <v>37</v>
      </c>
      <c r="E4066" t="s">
        <v>69</v>
      </c>
      <c r="F4066">
        <v>15</v>
      </c>
      <c r="G4066">
        <v>16</v>
      </c>
      <c r="H4066" t="s">
        <v>70</v>
      </c>
      <c r="I4066" t="s">
        <v>37</v>
      </c>
      <c r="J4066" t="s">
        <v>37</v>
      </c>
      <c r="K4066" t="s">
        <v>37</v>
      </c>
      <c r="L4066" t="s">
        <v>50</v>
      </c>
      <c r="M4066" t="s">
        <v>34</v>
      </c>
      <c r="N4066" t="s">
        <v>34</v>
      </c>
      <c r="O4066" t="s">
        <v>37</v>
      </c>
      <c r="P4066" t="s">
        <v>34</v>
      </c>
      <c r="Q4066" t="s">
        <v>37</v>
      </c>
      <c r="R4066" t="s">
        <v>34</v>
      </c>
      <c r="S4066" t="s">
        <v>34</v>
      </c>
      <c r="T4066" t="s">
        <v>37</v>
      </c>
      <c r="U4066" t="s">
        <v>67</v>
      </c>
      <c r="V4066" t="s">
        <v>37</v>
      </c>
      <c r="W4066" t="s">
        <v>51</v>
      </c>
      <c r="X4066">
        <v>89.2</v>
      </c>
      <c r="Y4066">
        <v>4040.2</v>
      </c>
      <c r="Z4066">
        <v>0</v>
      </c>
      <c r="AA4066">
        <v>0</v>
      </c>
      <c r="AB4066">
        <v>644.6</v>
      </c>
      <c r="AC4066">
        <v>4684.8</v>
      </c>
      <c r="AD4066" t="s">
        <v>41</v>
      </c>
      <c r="AE4066" t="s">
        <v>42</v>
      </c>
      <c r="AF4066" t="s">
        <v>42</v>
      </c>
      <c r="AG4066">
        <f t="shared" si="126"/>
        <v>0</v>
      </c>
      <c r="AH4066" t="str" cm="1">
        <f t="array" ref="AH4066">_xlfn.IFS(
X4066&lt;=20, "&lt;20",
AND(X4066&gt;=20, X4066&lt;50), "20-50",
AND(X4066&gt;=50, X4066&lt;100), "50-100",
X4066&gt;=100, "&gt;100"
)</f>
        <v>50-100</v>
      </c>
      <c r="AI4066">
        <f t="shared" si="127"/>
        <v>0</v>
      </c>
      <c r="AJ4066" t="str" cm="1">
        <f t="array" ref="AJ4066">_xlfn.IFS(
C4066&lt;=20, "&lt;20",
AND(C4066&gt;=20, C4066&lt;35), "20-35",
AND(C4066&gt;=35, C4066&lt;50), "35-50",
C4066&gt;=50, "50-100"
)</f>
        <v>50-100</v>
      </c>
      <c r="AK4066" t="str" cm="1">
        <f t="array" ref="AK4066">_xlfn.IFS(
G4066&lt;6, "&lt;6",
AND(G4066&gt;=6, G4066&lt;12), "6-12",
AND(G4066&gt;=12, G4066&lt;18), "12-18",  AND(G4066&gt;=18, G4066&lt;24), "18-24", G4066&gt;=24, "24-36")</f>
        <v>12-18</v>
      </c>
    </row>
    <row r="4067" spans="1:37" x14ac:dyDescent="0.3">
      <c r="A4067" t="s">
        <v>4167</v>
      </c>
      <c r="B4067" t="s">
        <v>44</v>
      </c>
      <c r="C4067">
        <v>48</v>
      </c>
      <c r="D4067" t="s">
        <v>34</v>
      </c>
      <c r="E4067" t="s">
        <v>74</v>
      </c>
      <c r="F4067">
        <v>14</v>
      </c>
      <c r="G4067">
        <v>11</v>
      </c>
      <c r="H4067" t="s">
        <v>36</v>
      </c>
      <c r="I4067" t="s">
        <v>37</v>
      </c>
      <c r="J4067" t="s">
        <v>34</v>
      </c>
      <c r="K4067" t="s">
        <v>34</v>
      </c>
      <c r="L4067" t="s">
        <v>34</v>
      </c>
      <c r="M4067" t="s">
        <v>34</v>
      </c>
      <c r="N4067" t="s">
        <v>34</v>
      </c>
      <c r="O4067" t="s">
        <v>34</v>
      </c>
      <c r="P4067" t="s">
        <v>34</v>
      </c>
      <c r="Q4067" t="s">
        <v>34</v>
      </c>
      <c r="R4067" t="s">
        <v>34</v>
      </c>
      <c r="S4067" t="s">
        <v>34</v>
      </c>
      <c r="T4067" t="s">
        <v>34</v>
      </c>
      <c r="U4067" t="s">
        <v>39</v>
      </c>
      <c r="V4067" t="s">
        <v>34</v>
      </c>
      <c r="W4067" t="s">
        <v>51</v>
      </c>
      <c r="X4067">
        <v>20.5</v>
      </c>
      <c r="Y4067">
        <v>38.25</v>
      </c>
      <c r="Z4067">
        <v>0</v>
      </c>
      <c r="AA4067">
        <v>0</v>
      </c>
      <c r="AB4067">
        <v>62.02</v>
      </c>
      <c r="AC4067">
        <v>100.27</v>
      </c>
      <c r="AD4067" t="s">
        <v>85</v>
      </c>
      <c r="AE4067" t="s">
        <v>42</v>
      </c>
      <c r="AF4067" t="s">
        <v>42</v>
      </c>
      <c r="AG4067">
        <f t="shared" si="126"/>
        <v>0</v>
      </c>
      <c r="AH4067" t="str" cm="1">
        <f t="array" ref="AH4067">_xlfn.IFS(
X4067&lt;=20, "&lt;20",
AND(X4067&gt;=20, X4067&lt;50), "20-50",
AND(X4067&gt;=50, X4067&lt;100), "50-100",
X4067&gt;=100, "&gt;100"
)</f>
        <v>20-50</v>
      </c>
      <c r="AI4067">
        <f t="shared" si="127"/>
        <v>1</v>
      </c>
      <c r="AJ4067" t="str" cm="1">
        <f t="array" ref="AJ4067">_xlfn.IFS(
C4067&lt;=20, "&lt;20",
AND(C4067&gt;=20, C4067&lt;35), "20-35",
AND(C4067&gt;=35, C4067&lt;50), "35-50",
C4067&gt;=50, "50-100"
)</f>
        <v>35-50</v>
      </c>
      <c r="AK4067" t="str" cm="1">
        <f t="array" ref="AK4067">_xlfn.IFS(
G4067&lt;6, "&lt;6",
AND(G4067&gt;=6, G4067&lt;12), "6-12",
AND(G4067&gt;=12, G4067&lt;18), "12-18",  AND(G4067&gt;=18, G4067&lt;24), "18-24", G4067&gt;=24, "24-36")</f>
        <v>6-12</v>
      </c>
    </row>
    <row r="4068" spans="1:37" x14ac:dyDescent="0.3">
      <c r="A4068" t="s">
        <v>4168</v>
      </c>
      <c r="B4068" t="s">
        <v>44</v>
      </c>
      <c r="C4068">
        <v>50</v>
      </c>
      <c r="D4068" t="s">
        <v>34</v>
      </c>
      <c r="E4068" t="s">
        <v>56</v>
      </c>
      <c r="F4068">
        <v>3</v>
      </c>
      <c r="G4068">
        <v>7</v>
      </c>
      <c r="H4068" t="s">
        <v>36</v>
      </c>
      <c r="I4068" t="s">
        <v>37</v>
      </c>
      <c r="J4068" t="s">
        <v>34</v>
      </c>
      <c r="K4068" t="s">
        <v>37</v>
      </c>
      <c r="L4068" t="s">
        <v>72</v>
      </c>
      <c r="M4068" t="s">
        <v>34</v>
      </c>
      <c r="N4068" t="s">
        <v>34</v>
      </c>
      <c r="O4068" t="s">
        <v>34</v>
      </c>
      <c r="P4068" t="s">
        <v>34</v>
      </c>
      <c r="Q4068" t="s">
        <v>34</v>
      </c>
      <c r="R4068" t="s">
        <v>34</v>
      </c>
      <c r="S4068" t="s">
        <v>34</v>
      </c>
      <c r="T4068" t="s">
        <v>37</v>
      </c>
      <c r="U4068" t="s">
        <v>46</v>
      </c>
      <c r="V4068" t="s">
        <v>34</v>
      </c>
      <c r="W4068" t="s">
        <v>40</v>
      </c>
      <c r="X4068">
        <v>44.45</v>
      </c>
      <c r="Y4068">
        <v>44.45</v>
      </c>
      <c r="Z4068">
        <v>0</v>
      </c>
      <c r="AA4068">
        <v>0</v>
      </c>
      <c r="AB4068">
        <v>23.34</v>
      </c>
      <c r="AC4068">
        <v>67.790000000000006</v>
      </c>
      <c r="AD4068" t="s">
        <v>85</v>
      </c>
      <c r="AE4068" t="s">
        <v>42</v>
      </c>
      <c r="AF4068" t="s">
        <v>42</v>
      </c>
      <c r="AG4068">
        <f t="shared" si="126"/>
        <v>0</v>
      </c>
      <c r="AH4068" t="str" cm="1">
        <f t="array" ref="AH4068">_xlfn.IFS(
X4068&lt;=20, "&lt;20",
AND(X4068&gt;=20, X4068&lt;50), "20-50",
AND(X4068&gt;=50, X4068&lt;100), "50-100",
X4068&gt;=100, "&gt;100"
)</f>
        <v>20-50</v>
      </c>
      <c r="AI4068">
        <f t="shared" si="127"/>
        <v>1</v>
      </c>
      <c r="AJ4068" t="str" cm="1">
        <f t="array" ref="AJ4068">_xlfn.IFS(
C4068&lt;=20, "&lt;20",
AND(C4068&gt;=20, C4068&lt;35), "20-35",
AND(C4068&gt;=35, C4068&lt;50), "35-50",
C4068&gt;=50, "50-100"
)</f>
        <v>50-100</v>
      </c>
      <c r="AK4068" t="str" cm="1">
        <f t="array" ref="AK4068">_xlfn.IFS(
G4068&lt;6, "&lt;6",
AND(G4068&gt;=6, G4068&lt;12), "6-12",
AND(G4068&gt;=12, G4068&lt;18), "12-18",  AND(G4068&gt;=18, G4068&lt;24), "18-24", G4068&gt;=24, "24-36")</f>
        <v>6-12</v>
      </c>
    </row>
    <row r="4069" spans="1:37" x14ac:dyDescent="0.3">
      <c r="A4069" t="s">
        <v>4169</v>
      </c>
      <c r="B4069" t="s">
        <v>33</v>
      </c>
      <c r="C4069">
        <v>49</v>
      </c>
      <c r="D4069" t="s">
        <v>37</v>
      </c>
      <c r="E4069" t="s">
        <v>103</v>
      </c>
      <c r="F4069">
        <v>11</v>
      </c>
      <c r="G4069">
        <v>28</v>
      </c>
      <c r="H4069" t="s">
        <v>36</v>
      </c>
      <c r="I4069" t="s">
        <v>37</v>
      </c>
      <c r="J4069" t="s">
        <v>34</v>
      </c>
      <c r="K4069" t="s">
        <v>34</v>
      </c>
      <c r="L4069" t="s">
        <v>34</v>
      </c>
      <c r="M4069" t="s">
        <v>34</v>
      </c>
      <c r="N4069" t="s">
        <v>34</v>
      </c>
      <c r="O4069" t="s">
        <v>34</v>
      </c>
      <c r="P4069" t="s">
        <v>34</v>
      </c>
      <c r="Q4069" t="s">
        <v>34</v>
      </c>
      <c r="R4069" t="s">
        <v>34</v>
      </c>
      <c r="S4069" t="s">
        <v>34</v>
      </c>
      <c r="T4069" t="s">
        <v>34</v>
      </c>
      <c r="U4069" t="s">
        <v>67</v>
      </c>
      <c r="V4069" t="s">
        <v>37</v>
      </c>
      <c r="W4069" t="s">
        <v>40</v>
      </c>
      <c r="X4069">
        <v>19.149999999999999</v>
      </c>
      <c r="Y4069">
        <v>515.75</v>
      </c>
      <c r="Z4069">
        <v>0</v>
      </c>
      <c r="AA4069">
        <v>0</v>
      </c>
      <c r="AB4069">
        <v>1139.8399999999999</v>
      </c>
      <c r="AC4069">
        <v>1655.59</v>
      </c>
      <c r="AD4069" t="s">
        <v>41</v>
      </c>
      <c r="AE4069" t="s">
        <v>42</v>
      </c>
      <c r="AF4069" t="s">
        <v>42</v>
      </c>
      <c r="AG4069">
        <f t="shared" si="126"/>
        <v>0</v>
      </c>
      <c r="AH4069" t="str" cm="1">
        <f t="array" ref="AH4069">_xlfn.IFS(
X4069&lt;=20, "&lt;20",
AND(X4069&gt;=20, X4069&lt;50), "20-50",
AND(X4069&gt;=50, X4069&lt;100), "50-100",
X4069&gt;=100, "&gt;100"
)</f>
        <v>&lt;20</v>
      </c>
      <c r="AI4069">
        <f t="shared" si="127"/>
        <v>0</v>
      </c>
      <c r="AJ4069" t="str" cm="1">
        <f t="array" ref="AJ4069">_xlfn.IFS(
C4069&lt;=20, "&lt;20",
AND(C4069&gt;=20, C4069&lt;35), "20-35",
AND(C4069&gt;=35, C4069&lt;50), "35-50",
C4069&gt;=50, "50-100"
)</f>
        <v>35-50</v>
      </c>
      <c r="AK4069" t="str" cm="1">
        <f t="array" ref="AK4069">_xlfn.IFS(
G4069&lt;6, "&lt;6",
AND(G4069&gt;=6, G4069&lt;12), "6-12",
AND(G4069&gt;=12, G4069&lt;18), "12-18",  AND(G4069&gt;=18, G4069&lt;24), "18-24", G4069&gt;=24, "24-36")</f>
        <v>24-36</v>
      </c>
    </row>
    <row r="4070" spans="1:37" x14ac:dyDescent="0.3">
      <c r="A4070" t="s">
        <v>4170</v>
      </c>
      <c r="B4070" t="s">
        <v>44</v>
      </c>
      <c r="C4070">
        <v>29</v>
      </c>
      <c r="D4070" t="s">
        <v>34</v>
      </c>
      <c r="E4070" t="s">
        <v>87</v>
      </c>
      <c r="F4070">
        <v>11</v>
      </c>
      <c r="G4070">
        <v>25</v>
      </c>
      <c r="H4070" t="s">
        <v>70</v>
      </c>
      <c r="I4070" t="s">
        <v>34</v>
      </c>
      <c r="J4070" t="s">
        <v>34</v>
      </c>
      <c r="K4070" t="s">
        <v>37</v>
      </c>
      <c r="L4070" t="s">
        <v>72</v>
      </c>
      <c r="M4070" t="s">
        <v>37</v>
      </c>
      <c r="N4070" t="s">
        <v>34</v>
      </c>
      <c r="O4070" t="s">
        <v>37</v>
      </c>
      <c r="P4070" t="s">
        <v>37</v>
      </c>
      <c r="Q4070" t="s">
        <v>37</v>
      </c>
      <c r="R4070" t="s">
        <v>37</v>
      </c>
      <c r="S4070" t="s">
        <v>37</v>
      </c>
      <c r="T4070" t="s">
        <v>37</v>
      </c>
      <c r="U4070" t="s">
        <v>67</v>
      </c>
      <c r="V4070" t="s">
        <v>37</v>
      </c>
      <c r="W4070" t="s">
        <v>51</v>
      </c>
      <c r="X4070">
        <v>60.75</v>
      </c>
      <c r="Y4070">
        <v>2893.4</v>
      </c>
      <c r="Z4070">
        <v>0</v>
      </c>
      <c r="AA4070">
        <v>0</v>
      </c>
      <c r="AB4070">
        <v>0</v>
      </c>
      <c r="AC4070">
        <v>2893.4</v>
      </c>
      <c r="AD4070" t="s">
        <v>41</v>
      </c>
      <c r="AE4070" t="s">
        <v>42</v>
      </c>
      <c r="AF4070" t="s">
        <v>42</v>
      </c>
      <c r="AG4070">
        <f t="shared" si="126"/>
        <v>0</v>
      </c>
      <c r="AH4070" t="str" cm="1">
        <f t="array" ref="AH4070">_xlfn.IFS(
X4070&lt;=20, "&lt;20",
AND(X4070&gt;=20, X4070&lt;50), "20-50",
AND(X4070&gt;=50, X4070&lt;100), "50-100",
X4070&gt;=100, "&gt;100"
)</f>
        <v>50-100</v>
      </c>
      <c r="AI4070">
        <f t="shared" si="127"/>
        <v>0</v>
      </c>
      <c r="AJ4070" t="str" cm="1">
        <f t="array" ref="AJ4070">_xlfn.IFS(
C4070&lt;=20, "&lt;20",
AND(C4070&gt;=20, C4070&lt;35), "20-35",
AND(C4070&gt;=35, C4070&lt;50), "35-50",
C4070&gt;=50, "50-100"
)</f>
        <v>20-35</v>
      </c>
      <c r="AK4070" t="str" cm="1">
        <f t="array" ref="AK4070">_xlfn.IFS(
G4070&lt;6, "&lt;6",
AND(G4070&gt;=6, G4070&lt;12), "6-12",
AND(G4070&gt;=12, G4070&lt;18), "12-18",  AND(G4070&gt;=18, G4070&lt;24), "18-24", G4070&gt;=24, "24-36")</f>
        <v>24-36</v>
      </c>
    </row>
    <row r="4071" spans="1:37" x14ac:dyDescent="0.3">
      <c r="A4071" t="s">
        <v>4171</v>
      </c>
      <c r="B4071" t="s">
        <v>44</v>
      </c>
      <c r="C4071">
        <v>57</v>
      </c>
      <c r="D4071" t="s">
        <v>34</v>
      </c>
      <c r="E4071" t="s">
        <v>56</v>
      </c>
      <c r="F4071">
        <v>3</v>
      </c>
      <c r="G4071">
        <v>12</v>
      </c>
      <c r="H4071" t="s">
        <v>57</v>
      </c>
      <c r="I4071" t="s">
        <v>37</v>
      </c>
      <c r="J4071" t="s">
        <v>34</v>
      </c>
      <c r="K4071" t="s">
        <v>34</v>
      </c>
      <c r="L4071" t="s">
        <v>34</v>
      </c>
      <c r="M4071" t="s">
        <v>34</v>
      </c>
      <c r="N4071" t="s">
        <v>34</v>
      </c>
      <c r="O4071" t="s">
        <v>34</v>
      </c>
      <c r="P4071" t="s">
        <v>34</v>
      </c>
      <c r="Q4071" t="s">
        <v>34</v>
      </c>
      <c r="R4071" t="s">
        <v>34</v>
      </c>
      <c r="S4071" t="s">
        <v>34</v>
      </c>
      <c r="T4071" t="s">
        <v>34</v>
      </c>
      <c r="U4071" t="s">
        <v>46</v>
      </c>
      <c r="V4071" t="s">
        <v>34</v>
      </c>
      <c r="W4071" t="s">
        <v>40</v>
      </c>
      <c r="X4071">
        <v>18.850000000000001</v>
      </c>
      <c r="Y4071">
        <v>163.19999999999999</v>
      </c>
      <c r="Z4071">
        <v>0</v>
      </c>
      <c r="AA4071">
        <v>0</v>
      </c>
      <c r="AB4071">
        <v>410.4</v>
      </c>
      <c r="AC4071">
        <v>573.6</v>
      </c>
      <c r="AD4071" t="s">
        <v>41</v>
      </c>
      <c r="AE4071" t="s">
        <v>42</v>
      </c>
      <c r="AF4071" t="s">
        <v>42</v>
      </c>
      <c r="AG4071">
        <f t="shared" si="126"/>
        <v>0</v>
      </c>
      <c r="AH4071" t="str" cm="1">
        <f t="array" ref="AH4071">_xlfn.IFS(
X4071&lt;=20, "&lt;20",
AND(X4071&gt;=20, X4071&lt;50), "20-50",
AND(X4071&gt;=50, X4071&lt;100), "50-100",
X4071&gt;=100, "&gt;100"
)</f>
        <v>&lt;20</v>
      </c>
      <c r="AI4071">
        <f t="shared" si="127"/>
        <v>0</v>
      </c>
      <c r="AJ4071" t="str" cm="1">
        <f t="array" ref="AJ4071">_xlfn.IFS(
C4071&lt;=20, "&lt;20",
AND(C4071&gt;=20, C4071&lt;35), "20-35",
AND(C4071&gt;=35, C4071&lt;50), "35-50",
C4071&gt;=50, "50-100"
)</f>
        <v>50-100</v>
      </c>
      <c r="AK4071" t="str" cm="1">
        <f t="array" ref="AK4071">_xlfn.IFS(
G4071&lt;6, "&lt;6",
AND(G4071&gt;=6, G4071&lt;12), "6-12",
AND(G4071&gt;=12, G4071&lt;18), "12-18",  AND(G4071&gt;=18, G4071&lt;24), "18-24", G4071&gt;=24, "24-36")</f>
        <v>12-18</v>
      </c>
    </row>
    <row r="4072" spans="1:37" x14ac:dyDescent="0.3">
      <c r="A4072" t="s">
        <v>4172</v>
      </c>
      <c r="B4072" t="s">
        <v>33</v>
      </c>
      <c r="C4072">
        <v>45</v>
      </c>
      <c r="D4072" t="s">
        <v>34</v>
      </c>
      <c r="E4072" t="s">
        <v>87</v>
      </c>
      <c r="F4072">
        <v>11</v>
      </c>
      <c r="G4072">
        <v>25</v>
      </c>
      <c r="H4072" t="s">
        <v>49</v>
      </c>
      <c r="I4072" t="s">
        <v>34</v>
      </c>
      <c r="J4072" t="s">
        <v>34</v>
      </c>
      <c r="K4072" t="s">
        <v>37</v>
      </c>
      <c r="L4072" t="s">
        <v>72</v>
      </c>
      <c r="M4072" t="s">
        <v>34</v>
      </c>
      <c r="N4072" t="s">
        <v>37</v>
      </c>
      <c r="O4072" t="s">
        <v>34</v>
      </c>
      <c r="P4072" t="s">
        <v>34</v>
      </c>
      <c r="Q4072" t="s">
        <v>34</v>
      </c>
      <c r="R4072" t="s">
        <v>34</v>
      </c>
      <c r="S4072" t="s">
        <v>34</v>
      </c>
      <c r="T4072" t="s">
        <v>34</v>
      </c>
      <c r="U4072" t="s">
        <v>46</v>
      </c>
      <c r="V4072" t="s">
        <v>37</v>
      </c>
      <c r="W4072" t="s">
        <v>143</v>
      </c>
      <c r="X4072">
        <v>31.35</v>
      </c>
      <c r="Y4072">
        <v>31.35</v>
      </c>
      <c r="Z4072">
        <v>0</v>
      </c>
      <c r="AA4072">
        <v>80</v>
      </c>
      <c r="AB4072">
        <v>0</v>
      </c>
      <c r="AC4072">
        <v>111.35</v>
      </c>
      <c r="AD4072" t="s">
        <v>52</v>
      </c>
      <c r="AE4072" t="s">
        <v>104</v>
      </c>
      <c r="AF4072" t="s">
        <v>105</v>
      </c>
      <c r="AG4072">
        <f t="shared" si="126"/>
        <v>1</v>
      </c>
      <c r="AH4072" t="str" cm="1">
        <f t="array" ref="AH4072">_xlfn.IFS(
X4072&lt;=20, "&lt;20",
AND(X4072&gt;=20, X4072&lt;50), "20-50",
AND(X4072&gt;=50, X4072&lt;100), "50-100",
X4072&gt;=100, "&gt;100"
)</f>
        <v>20-50</v>
      </c>
      <c r="AI4072">
        <f t="shared" si="127"/>
        <v>0</v>
      </c>
      <c r="AJ4072" t="str" cm="1">
        <f t="array" ref="AJ4072">_xlfn.IFS(
C4072&lt;=20, "&lt;20",
AND(C4072&gt;=20, C4072&lt;35), "20-35",
AND(C4072&gt;=35, C4072&lt;50), "35-50",
C4072&gt;=50, "50-100"
)</f>
        <v>35-50</v>
      </c>
      <c r="AK4072" t="str" cm="1">
        <f t="array" ref="AK4072">_xlfn.IFS(
G4072&lt;6, "&lt;6",
AND(G4072&gt;=6, G4072&lt;12), "6-12",
AND(G4072&gt;=12, G4072&lt;18), "12-18",  AND(G4072&gt;=18, G4072&lt;24), "18-24", G4072&gt;=24, "24-36")</f>
        <v>24-36</v>
      </c>
    </row>
    <row r="4073" spans="1:37" x14ac:dyDescent="0.3">
      <c r="A4073" t="s">
        <v>4173</v>
      </c>
      <c r="B4073" t="s">
        <v>44</v>
      </c>
      <c r="C4073">
        <v>19</v>
      </c>
      <c r="D4073" t="s">
        <v>34</v>
      </c>
      <c r="E4073" t="s">
        <v>74</v>
      </c>
      <c r="F4073">
        <v>6</v>
      </c>
      <c r="G4073">
        <v>10</v>
      </c>
      <c r="H4073" t="s">
        <v>49</v>
      </c>
      <c r="I4073" t="s">
        <v>37</v>
      </c>
      <c r="J4073" t="s">
        <v>34</v>
      </c>
      <c r="K4073" t="s">
        <v>34</v>
      </c>
      <c r="L4073" t="s">
        <v>34</v>
      </c>
      <c r="M4073" t="s">
        <v>34</v>
      </c>
      <c r="N4073" t="s">
        <v>34</v>
      </c>
      <c r="O4073" t="s">
        <v>34</v>
      </c>
      <c r="P4073" t="s">
        <v>34</v>
      </c>
      <c r="Q4073" t="s">
        <v>34</v>
      </c>
      <c r="R4073" t="s">
        <v>34</v>
      </c>
      <c r="S4073" t="s">
        <v>34</v>
      </c>
      <c r="T4073" t="s">
        <v>34</v>
      </c>
      <c r="U4073" t="s">
        <v>46</v>
      </c>
      <c r="V4073" t="s">
        <v>37</v>
      </c>
      <c r="W4073" t="s">
        <v>40</v>
      </c>
      <c r="X4073">
        <v>20.25</v>
      </c>
      <c r="Y4073">
        <v>20.25</v>
      </c>
      <c r="Z4073">
        <v>0</v>
      </c>
      <c r="AA4073">
        <v>0</v>
      </c>
      <c r="AB4073">
        <v>47.25</v>
      </c>
      <c r="AC4073">
        <v>67.5</v>
      </c>
      <c r="AD4073" t="s">
        <v>85</v>
      </c>
      <c r="AE4073" t="s">
        <v>42</v>
      </c>
      <c r="AF4073" t="s">
        <v>42</v>
      </c>
      <c r="AG4073">
        <f t="shared" si="126"/>
        <v>0</v>
      </c>
      <c r="AH4073" t="str" cm="1">
        <f t="array" ref="AH4073">_xlfn.IFS(
X4073&lt;=20, "&lt;20",
AND(X4073&gt;=20, X4073&lt;50), "20-50",
AND(X4073&gt;=50, X4073&lt;100), "50-100",
X4073&gt;=100, "&gt;100"
)</f>
        <v>20-50</v>
      </c>
      <c r="AI4073">
        <f t="shared" si="127"/>
        <v>1</v>
      </c>
      <c r="AJ4073" t="str" cm="1">
        <f t="array" ref="AJ4073">_xlfn.IFS(
C4073&lt;=20, "&lt;20",
AND(C4073&gt;=20, C4073&lt;35), "20-35",
AND(C4073&gt;=35, C4073&lt;50), "35-50",
C4073&gt;=50, "50-100"
)</f>
        <v>&lt;20</v>
      </c>
      <c r="AK4073" t="str" cm="1">
        <f t="array" ref="AK4073">_xlfn.IFS(
G4073&lt;6, "&lt;6",
AND(G4073&gt;=6, G4073&lt;12), "6-12",
AND(G4073&gt;=12, G4073&lt;18), "12-18",  AND(G4073&gt;=18, G4073&lt;24), "18-24", G4073&gt;=24, "24-36")</f>
        <v>6-12</v>
      </c>
    </row>
    <row r="4074" spans="1:37" x14ac:dyDescent="0.3">
      <c r="A4074" t="s">
        <v>4174</v>
      </c>
      <c r="B4074" t="s">
        <v>44</v>
      </c>
      <c r="C4074">
        <v>77</v>
      </c>
      <c r="D4074" t="s">
        <v>37</v>
      </c>
      <c r="E4074" t="s">
        <v>74</v>
      </c>
      <c r="F4074">
        <v>10</v>
      </c>
      <c r="G4074">
        <v>7</v>
      </c>
      <c r="H4074" t="s">
        <v>36</v>
      </c>
      <c r="I4074" t="s">
        <v>37</v>
      </c>
      <c r="J4074" t="s">
        <v>34</v>
      </c>
      <c r="K4074" t="s">
        <v>37</v>
      </c>
      <c r="L4074" t="s">
        <v>50</v>
      </c>
      <c r="M4074" t="s">
        <v>34</v>
      </c>
      <c r="N4074" t="s">
        <v>37</v>
      </c>
      <c r="O4074" t="s">
        <v>34</v>
      </c>
      <c r="P4074" t="s">
        <v>34</v>
      </c>
      <c r="Q4074" t="s">
        <v>34</v>
      </c>
      <c r="R4074" t="s">
        <v>37</v>
      </c>
      <c r="S4074" t="s">
        <v>34</v>
      </c>
      <c r="T4074" t="s">
        <v>37</v>
      </c>
      <c r="U4074" t="s">
        <v>46</v>
      </c>
      <c r="V4074" t="s">
        <v>37</v>
      </c>
      <c r="W4074" t="s">
        <v>51</v>
      </c>
      <c r="X4074">
        <v>84.2</v>
      </c>
      <c r="Y4074">
        <v>519.15</v>
      </c>
      <c r="Z4074">
        <v>0</v>
      </c>
      <c r="AA4074">
        <v>0</v>
      </c>
      <c r="AB4074">
        <v>242.64</v>
      </c>
      <c r="AC4074">
        <v>761.79</v>
      </c>
      <c r="AD4074" t="s">
        <v>52</v>
      </c>
      <c r="AE4074" t="s">
        <v>58</v>
      </c>
      <c r="AF4074" t="s">
        <v>88</v>
      </c>
      <c r="AG4074">
        <f t="shared" si="126"/>
        <v>1</v>
      </c>
      <c r="AH4074" t="str" cm="1">
        <f t="array" ref="AH4074">_xlfn.IFS(
X4074&lt;=20, "&lt;20",
AND(X4074&gt;=20, X4074&lt;50), "20-50",
AND(X4074&gt;=50, X4074&lt;100), "50-100",
X4074&gt;=100, "&gt;100"
)</f>
        <v>50-100</v>
      </c>
      <c r="AI4074">
        <f t="shared" si="127"/>
        <v>0</v>
      </c>
      <c r="AJ4074" t="str" cm="1">
        <f t="array" ref="AJ4074">_xlfn.IFS(
C4074&lt;=20, "&lt;20",
AND(C4074&gt;=20, C4074&lt;35), "20-35",
AND(C4074&gt;=35, C4074&lt;50), "35-50",
C4074&gt;=50, "50-100"
)</f>
        <v>50-100</v>
      </c>
      <c r="AK4074" t="str" cm="1">
        <f t="array" ref="AK4074">_xlfn.IFS(
G4074&lt;6, "&lt;6",
AND(G4074&gt;=6, G4074&lt;12), "6-12",
AND(G4074&gt;=12, G4074&lt;18), "12-18",  AND(G4074&gt;=18, G4074&lt;24), "18-24", G4074&gt;=24, "24-36")</f>
        <v>6-12</v>
      </c>
    </row>
    <row r="4075" spans="1:37" x14ac:dyDescent="0.3">
      <c r="A4075" t="s">
        <v>4175</v>
      </c>
      <c r="B4075" t="s">
        <v>33</v>
      </c>
      <c r="C4075">
        <v>59</v>
      </c>
      <c r="D4075" t="s">
        <v>37</v>
      </c>
      <c r="E4075" t="s">
        <v>74</v>
      </c>
      <c r="F4075">
        <v>7</v>
      </c>
      <c r="G4075">
        <v>10</v>
      </c>
      <c r="H4075" t="s">
        <v>110</v>
      </c>
      <c r="I4075" t="s">
        <v>37</v>
      </c>
      <c r="J4075" t="s">
        <v>34</v>
      </c>
      <c r="K4075" t="s">
        <v>34</v>
      </c>
      <c r="L4075" t="s">
        <v>34</v>
      </c>
      <c r="M4075" t="s">
        <v>34</v>
      </c>
      <c r="N4075" t="s">
        <v>34</v>
      </c>
      <c r="O4075" t="s">
        <v>34</v>
      </c>
      <c r="P4075" t="s">
        <v>34</v>
      </c>
      <c r="Q4075" t="s">
        <v>34</v>
      </c>
      <c r="R4075" t="s">
        <v>34</v>
      </c>
      <c r="S4075" t="s">
        <v>34</v>
      </c>
      <c r="T4075" t="s">
        <v>34</v>
      </c>
      <c r="U4075" t="s">
        <v>39</v>
      </c>
      <c r="V4075" t="s">
        <v>34</v>
      </c>
      <c r="W4075" t="s">
        <v>40</v>
      </c>
      <c r="X4075">
        <v>19.8</v>
      </c>
      <c r="Y4075">
        <v>607.70000000000005</v>
      </c>
      <c r="Z4075">
        <v>0</v>
      </c>
      <c r="AA4075">
        <v>0</v>
      </c>
      <c r="AB4075">
        <v>1328.64</v>
      </c>
      <c r="AC4075">
        <v>1936.34</v>
      </c>
      <c r="AD4075" t="s">
        <v>41</v>
      </c>
      <c r="AE4075" t="s">
        <v>42</v>
      </c>
      <c r="AF4075" t="s">
        <v>42</v>
      </c>
      <c r="AG4075">
        <f t="shared" si="126"/>
        <v>0</v>
      </c>
      <c r="AH4075" t="str" cm="1">
        <f t="array" ref="AH4075">_xlfn.IFS(
X4075&lt;=20, "&lt;20",
AND(X4075&gt;=20, X4075&lt;50), "20-50",
AND(X4075&gt;=50, X4075&lt;100), "50-100",
X4075&gt;=100, "&gt;100"
)</f>
        <v>&lt;20</v>
      </c>
      <c r="AI4075">
        <f t="shared" si="127"/>
        <v>0</v>
      </c>
      <c r="AJ4075" t="str" cm="1">
        <f t="array" ref="AJ4075">_xlfn.IFS(
C4075&lt;=20, "&lt;20",
AND(C4075&gt;=20, C4075&lt;35), "20-35",
AND(C4075&gt;=35, C4075&lt;50), "35-50",
C4075&gt;=50, "50-100"
)</f>
        <v>50-100</v>
      </c>
      <c r="AK4075" t="str" cm="1">
        <f t="array" ref="AK4075">_xlfn.IFS(
G4075&lt;6, "&lt;6",
AND(G4075&gt;=6, G4075&lt;12), "6-12",
AND(G4075&gt;=12, G4075&lt;18), "12-18",  AND(G4075&gt;=18, G4075&lt;24), "18-24", G4075&gt;=24, "24-36")</f>
        <v>6-12</v>
      </c>
    </row>
    <row r="4076" spans="1:37" x14ac:dyDescent="0.3">
      <c r="A4076" t="s">
        <v>4176</v>
      </c>
      <c r="B4076" t="s">
        <v>33</v>
      </c>
      <c r="C4076">
        <v>33</v>
      </c>
      <c r="D4076" t="s">
        <v>37</v>
      </c>
      <c r="E4076" t="s">
        <v>69</v>
      </c>
      <c r="F4076">
        <v>8</v>
      </c>
      <c r="G4076">
        <v>32</v>
      </c>
      <c r="H4076" t="s">
        <v>70</v>
      </c>
      <c r="I4076" t="s">
        <v>34</v>
      </c>
      <c r="J4076" t="s">
        <v>34</v>
      </c>
      <c r="K4076" t="s">
        <v>37</v>
      </c>
      <c r="L4076" t="s">
        <v>72</v>
      </c>
      <c r="M4076" t="s">
        <v>37</v>
      </c>
      <c r="N4076" t="s">
        <v>34</v>
      </c>
      <c r="O4076" t="s">
        <v>37</v>
      </c>
      <c r="P4076" t="s">
        <v>34</v>
      </c>
      <c r="Q4076" t="s">
        <v>34</v>
      </c>
      <c r="R4076" t="s">
        <v>37</v>
      </c>
      <c r="S4076" t="s">
        <v>37</v>
      </c>
      <c r="T4076" t="s">
        <v>37</v>
      </c>
      <c r="U4076" t="s">
        <v>39</v>
      </c>
      <c r="V4076" t="s">
        <v>37</v>
      </c>
      <c r="W4076" t="s">
        <v>51</v>
      </c>
      <c r="X4076">
        <v>44.45</v>
      </c>
      <c r="Y4076">
        <v>2773.9</v>
      </c>
      <c r="Z4076">
        <v>0</v>
      </c>
      <c r="AA4076">
        <v>0</v>
      </c>
      <c r="AB4076">
        <v>0</v>
      </c>
      <c r="AC4076">
        <v>2773.9</v>
      </c>
      <c r="AD4076" t="s">
        <v>41</v>
      </c>
      <c r="AE4076" t="s">
        <v>42</v>
      </c>
      <c r="AF4076" t="s">
        <v>42</v>
      </c>
      <c r="AG4076">
        <f t="shared" si="126"/>
        <v>0</v>
      </c>
      <c r="AH4076" t="str" cm="1">
        <f t="array" ref="AH4076">_xlfn.IFS(
X4076&lt;=20, "&lt;20",
AND(X4076&gt;=20, X4076&lt;50), "20-50",
AND(X4076&gt;=50, X4076&lt;100), "50-100",
X4076&gt;=100, "&gt;100"
)</f>
        <v>20-50</v>
      </c>
      <c r="AI4076">
        <f t="shared" si="127"/>
        <v>0</v>
      </c>
      <c r="AJ4076" t="str" cm="1">
        <f t="array" ref="AJ4076">_xlfn.IFS(
C4076&lt;=20, "&lt;20",
AND(C4076&gt;=20, C4076&lt;35), "20-35",
AND(C4076&gt;=35, C4076&lt;50), "35-50",
C4076&gt;=50, "50-100"
)</f>
        <v>20-35</v>
      </c>
      <c r="AK4076" t="str" cm="1">
        <f t="array" ref="AK4076">_xlfn.IFS(
G4076&lt;6, "&lt;6",
AND(G4076&gt;=6, G4076&lt;12), "6-12",
AND(G4076&gt;=12, G4076&lt;18), "12-18",  AND(G4076&gt;=18, G4076&lt;24), "18-24", G4076&gt;=24, "24-36")</f>
        <v>24-36</v>
      </c>
    </row>
    <row r="4077" spans="1:37" x14ac:dyDescent="0.3">
      <c r="A4077" t="s">
        <v>4177</v>
      </c>
      <c r="B4077" t="s">
        <v>44</v>
      </c>
      <c r="C4077">
        <v>55</v>
      </c>
      <c r="D4077" t="s">
        <v>34</v>
      </c>
      <c r="E4077" t="s">
        <v>45</v>
      </c>
      <c r="F4077">
        <v>9</v>
      </c>
      <c r="G4077">
        <v>32</v>
      </c>
      <c r="H4077" t="s">
        <v>49</v>
      </c>
      <c r="I4077" t="s">
        <v>37</v>
      </c>
      <c r="J4077" t="s">
        <v>34</v>
      </c>
      <c r="K4077" t="s">
        <v>37</v>
      </c>
      <c r="L4077" t="s">
        <v>50</v>
      </c>
      <c r="M4077" t="s">
        <v>34</v>
      </c>
      <c r="N4077" t="s">
        <v>34</v>
      </c>
      <c r="O4077" t="s">
        <v>34</v>
      </c>
      <c r="P4077" t="s">
        <v>34</v>
      </c>
      <c r="Q4077" t="s">
        <v>34</v>
      </c>
      <c r="R4077" t="s">
        <v>34</v>
      </c>
      <c r="S4077" t="s">
        <v>34</v>
      </c>
      <c r="T4077" t="s">
        <v>37</v>
      </c>
      <c r="U4077" t="s">
        <v>46</v>
      </c>
      <c r="V4077" t="s">
        <v>37</v>
      </c>
      <c r="W4077" t="s">
        <v>51</v>
      </c>
      <c r="X4077">
        <v>69.900000000000006</v>
      </c>
      <c r="Y4077">
        <v>69.900000000000006</v>
      </c>
      <c r="Z4077">
        <v>0</v>
      </c>
      <c r="AA4077">
        <v>0</v>
      </c>
      <c r="AB4077">
        <v>45.66</v>
      </c>
      <c r="AC4077">
        <v>115.56</v>
      </c>
      <c r="AD4077" t="s">
        <v>52</v>
      </c>
      <c r="AE4077" t="s">
        <v>53</v>
      </c>
      <c r="AF4077" t="s">
        <v>155</v>
      </c>
      <c r="AG4077">
        <f t="shared" si="126"/>
        <v>1</v>
      </c>
      <c r="AH4077" t="str" cm="1">
        <f t="array" ref="AH4077">_xlfn.IFS(
X4077&lt;=20, "&lt;20",
AND(X4077&gt;=20, X4077&lt;50), "20-50",
AND(X4077&gt;=50, X4077&lt;100), "50-100",
X4077&gt;=100, "&gt;100"
)</f>
        <v>50-100</v>
      </c>
      <c r="AI4077">
        <f t="shared" si="127"/>
        <v>0</v>
      </c>
      <c r="AJ4077" t="str" cm="1">
        <f t="array" ref="AJ4077">_xlfn.IFS(
C4077&lt;=20, "&lt;20",
AND(C4077&gt;=20, C4077&lt;35), "20-35",
AND(C4077&gt;=35, C4077&lt;50), "35-50",
C4077&gt;=50, "50-100"
)</f>
        <v>50-100</v>
      </c>
      <c r="AK4077" t="str" cm="1">
        <f t="array" ref="AK4077">_xlfn.IFS(
G4077&lt;6, "&lt;6",
AND(G4077&gt;=6, G4077&lt;12), "6-12",
AND(G4077&gt;=12, G4077&lt;18), "12-18",  AND(G4077&gt;=18, G4077&lt;24), "18-24", G4077&gt;=24, "24-36")</f>
        <v>24-36</v>
      </c>
    </row>
    <row r="4078" spans="1:37" x14ac:dyDescent="0.3">
      <c r="A4078" t="s">
        <v>4178</v>
      </c>
      <c r="B4078" t="s">
        <v>44</v>
      </c>
      <c r="C4078">
        <v>59</v>
      </c>
      <c r="D4078" t="s">
        <v>37</v>
      </c>
      <c r="E4078" t="s">
        <v>74</v>
      </c>
      <c r="F4078">
        <v>6</v>
      </c>
      <c r="G4078">
        <v>6</v>
      </c>
      <c r="H4078" t="s">
        <v>49</v>
      </c>
      <c r="I4078" t="s">
        <v>37</v>
      </c>
      <c r="J4078" t="s">
        <v>34</v>
      </c>
      <c r="K4078" t="s">
        <v>37</v>
      </c>
      <c r="L4078" t="s">
        <v>38</v>
      </c>
      <c r="M4078" t="s">
        <v>37</v>
      </c>
      <c r="N4078" t="s">
        <v>37</v>
      </c>
      <c r="O4078" t="s">
        <v>34</v>
      </c>
      <c r="P4078" t="s">
        <v>34</v>
      </c>
      <c r="Q4078" t="s">
        <v>34</v>
      </c>
      <c r="R4078" t="s">
        <v>34</v>
      </c>
      <c r="S4078" t="s">
        <v>34</v>
      </c>
      <c r="T4078" t="s">
        <v>34</v>
      </c>
      <c r="U4078" t="s">
        <v>46</v>
      </c>
      <c r="V4078" t="s">
        <v>34</v>
      </c>
      <c r="W4078" t="s">
        <v>40</v>
      </c>
      <c r="X4078">
        <v>55.9</v>
      </c>
      <c r="Y4078">
        <v>365.35</v>
      </c>
      <c r="Z4078">
        <v>0</v>
      </c>
      <c r="AA4078">
        <v>30</v>
      </c>
      <c r="AB4078">
        <v>87.06</v>
      </c>
      <c r="AC4078">
        <v>482.41</v>
      </c>
      <c r="AD4078" t="s">
        <v>52</v>
      </c>
      <c r="AE4078" t="s">
        <v>104</v>
      </c>
      <c r="AF4078" t="s">
        <v>105</v>
      </c>
      <c r="AG4078">
        <f t="shared" si="126"/>
        <v>1</v>
      </c>
      <c r="AH4078" t="str" cm="1">
        <f t="array" ref="AH4078">_xlfn.IFS(
X4078&lt;=20, "&lt;20",
AND(X4078&gt;=20, X4078&lt;50), "20-50",
AND(X4078&gt;=50, X4078&lt;100), "50-100",
X4078&gt;=100, "&gt;100"
)</f>
        <v>50-100</v>
      </c>
      <c r="AI4078">
        <f t="shared" si="127"/>
        <v>0</v>
      </c>
      <c r="AJ4078" t="str" cm="1">
        <f t="array" ref="AJ4078">_xlfn.IFS(
C4078&lt;=20, "&lt;20",
AND(C4078&gt;=20, C4078&lt;35), "20-35",
AND(C4078&gt;=35, C4078&lt;50), "35-50",
C4078&gt;=50, "50-100"
)</f>
        <v>50-100</v>
      </c>
      <c r="AK4078" t="str" cm="1">
        <f t="array" ref="AK4078">_xlfn.IFS(
G4078&lt;6, "&lt;6",
AND(G4078&gt;=6, G4078&lt;12), "6-12",
AND(G4078&gt;=12, G4078&lt;18), "12-18",  AND(G4078&gt;=18, G4078&lt;24), "18-24", G4078&gt;=24, "24-36")</f>
        <v>6-12</v>
      </c>
    </row>
    <row r="4079" spans="1:37" x14ac:dyDescent="0.3">
      <c r="A4079" t="s">
        <v>4179</v>
      </c>
      <c r="B4079" t="s">
        <v>33</v>
      </c>
      <c r="C4079">
        <v>48</v>
      </c>
      <c r="D4079" t="s">
        <v>34</v>
      </c>
      <c r="E4079" t="s">
        <v>61</v>
      </c>
      <c r="F4079">
        <v>2</v>
      </c>
      <c r="G4079">
        <v>10</v>
      </c>
      <c r="H4079" t="s">
        <v>36</v>
      </c>
      <c r="I4079" t="s">
        <v>37</v>
      </c>
      <c r="J4079" t="s">
        <v>34</v>
      </c>
      <c r="K4079" t="s">
        <v>34</v>
      </c>
      <c r="L4079" t="s">
        <v>34</v>
      </c>
      <c r="M4079" t="s">
        <v>34</v>
      </c>
      <c r="N4079" t="s">
        <v>34</v>
      </c>
      <c r="O4079" t="s">
        <v>34</v>
      </c>
      <c r="P4079" t="s">
        <v>34</v>
      </c>
      <c r="Q4079" t="s">
        <v>34</v>
      </c>
      <c r="R4079" t="s">
        <v>34</v>
      </c>
      <c r="S4079" t="s">
        <v>34</v>
      </c>
      <c r="T4079" t="s">
        <v>34</v>
      </c>
      <c r="U4079" t="s">
        <v>39</v>
      </c>
      <c r="V4079" t="s">
        <v>34</v>
      </c>
      <c r="W4079" t="s">
        <v>40</v>
      </c>
      <c r="X4079">
        <v>20.05</v>
      </c>
      <c r="Y4079">
        <v>415.1</v>
      </c>
      <c r="Z4079">
        <v>0</v>
      </c>
      <c r="AA4079">
        <v>0</v>
      </c>
      <c r="AB4079">
        <v>409.86</v>
      </c>
      <c r="AC4079">
        <v>824.96</v>
      </c>
      <c r="AD4079" t="s">
        <v>41</v>
      </c>
      <c r="AE4079" t="s">
        <v>42</v>
      </c>
      <c r="AF4079" t="s">
        <v>42</v>
      </c>
      <c r="AG4079">
        <f t="shared" si="126"/>
        <v>0</v>
      </c>
      <c r="AH4079" t="str" cm="1">
        <f t="array" ref="AH4079">_xlfn.IFS(
X4079&lt;=20, "&lt;20",
AND(X4079&gt;=20, X4079&lt;50), "20-50",
AND(X4079&gt;=50, X4079&lt;100), "50-100",
X4079&gt;=100, "&gt;100"
)</f>
        <v>20-50</v>
      </c>
      <c r="AI4079">
        <f t="shared" si="127"/>
        <v>0</v>
      </c>
      <c r="AJ4079" t="str" cm="1">
        <f t="array" ref="AJ4079">_xlfn.IFS(
C4079&lt;=20, "&lt;20",
AND(C4079&gt;=20, C4079&lt;35), "20-35",
AND(C4079&gt;=35, C4079&lt;50), "35-50",
C4079&gt;=50, "50-100"
)</f>
        <v>35-50</v>
      </c>
      <c r="AK4079" t="str" cm="1">
        <f t="array" ref="AK4079">_xlfn.IFS(
G4079&lt;6, "&lt;6",
AND(G4079&gt;=6, G4079&lt;12), "6-12",
AND(G4079&gt;=12, G4079&lt;18), "12-18",  AND(G4079&gt;=18, G4079&lt;24), "18-24", G4079&gt;=24, "24-36")</f>
        <v>6-12</v>
      </c>
    </row>
    <row r="4080" spans="1:37" x14ac:dyDescent="0.3">
      <c r="A4080" t="s">
        <v>4180</v>
      </c>
      <c r="B4080" t="s">
        <v>44</v>
      </c>
      <c r="C4080">
        <v>46</v>
      </c>
      <c r="D4080" t="s">
        <v>34</v>
      </c>
      <c r="E4080" t="s">
        <v>87</v>
      </c>
      <c r="F4080">
        <v>12</v>
      </c>
      <c r="G4080">
        <v>28</v>
      </c>
      <c r="H4080" t="s">
        <v>36</v>
      </c>
      <c r="I4080" t="s">
        <v>37</v>
      </c>
      <c r="J4080" t="s">
        <v>37</v>
      </c>
      <c r="K4080" t="s">
        <v>37</v>
      </c>
      <c r="L4080" t="s">
        <v>72</v>
      </c>
      <c r="M4080" t="s">
        <v>37</v>
      </c>
      <c r="N4080" t="s">
        <v>37</v>
      </c>
      <c r="O4080" t="s">
        <v>37</v>
      </c>
      <c r="P4080" t="s">
        <v>37</v>
      </c>
      <c r="Q4080" t="s">
        <v>37</v>
      </c>
      <c r="R4080" t="s">
        <v>37</v>
      </c>
      <c r="S4080" t="s">
        <v>37</v>
      </c>
      <c r="T4080" t="s">
        <v>37</v>
      </c>
      <c r="U4080" t="s">
        <v>67</v>
      </c>
      <c r="V4080" t="s">
        <v>34</v>
      </c>
      <c r="W4080" t="s">
        <v>51</v>
      </c>
      <c r="X4080">
        <v>88.05</v>
      </c>
      <c r="Y4080">
        <v>6520.8</v>
      </c>
      <c r="Z4080">
        <v>29.11</v>
      </c>
      <c r="AA4080">
        <v>0</v>
      </c>
      <c r="AB4080">
        <v>2756.16</v>
      </c>
      <c r="AC4080">
        <v>9247.85</v>
      </c>
      <c r="AD4080" t="s">
        <v>41</v>
      </c>
      <c r="AE4080" t="s">
        <v>42</v>
      </c>
      <c r="AF4080" t="s">
        <v>42</v>
      </c>
      <c r="AG4080">
        <f t="shared" si="126"/>
        <v>0</v>
      </c>
      <c r="AH4080" t="str" cm="1">
        <f t="array" ref="AH4080">_xlfn.IFS(
X4080&lt;=20, "&lt;20",
AND(X4080&gt;=20, X4080&lt;50), "20-50",
AND(X4080&gt;=50, X4080&lt;100), "50-100",
X4080&gt;=100, "&gt;100"
)</f>
        <v>50-100</v>
      </c>
      <c r="AI4080">
        <f t="shared" si="127"/>
        <v>0</v>
      </c>
      <c r="AJ4080" t="str" cm="1">
        <f t="array" ref="AJ4080">_xlfn.IFS(
C4080&lt;=20, "&lt;20",
AND(C4080&gt;=20, C4080&lt;35), "20-35",
AND(C4080&gt;=35, C4080&lt;50), "35-50",
C4080&gt;=50, "50-100"
)</f>
        <v>35-50</v>
      </c>
      <c r="AK4080" t="str" cm="1">
        <f t="array" ref="AK4080">_xlfn.IFS(
G4080&lt;6, "&lt;6",
AND(G4080&gt;=6, G4080&lt;12), "6-12",
AND(G4080&gt;=12, G4080&lt;18), "12-18",  AND(G4080&gt;=18, G4080&lt;24), "18-24", G4080&gt;=24, "24-36")</f>
        <v>24-36</v>
      </c>
    </row>
    <row r="4081" spans="1:37" x14ac:dyDescent="0.3">
      <c r="A4081" t="s">
        <v>4181</v>
      </c>
      <c r="B4081" t="s">
        <v>44</v>
      </c>
      <c r="C4081">
        <v>39</v>
      </c>
      <c r="D4081" t="s">
        <v>37</v>
      </c>
      <c r="E4081" t="s">
        <v>82</v>
      </c>
      <c r="F4081">
        <v>1</v>
      </c>
      <c r="G4081">
        <v>28</v>
      </c>
      <c r="H4081" t="s">
        <v>57</v>
      </c>
      <c r="I4081" t="s">
        <v>37</v>
      </c>
      <c r="J4081" t="s">
        <v>37</v>
      </c>
      <c r="K4081" t="s">
        <v>37</v>
      </c>
      <c r="L4081" t="s">
        <v>50</v>
      </c>
      <c r="M4081" t="s">
        <v>34</v>
      </c>
      <c r="N4081" t="s">
        <v>34</v>
      </c>
      <c r="O4081" t="s">
        <v>34</v>
      </c>
      <c r="P4081" t="s">
        <v>34</v>
      </c>
      <c r="Q4081" t="s">
        <v>34</v>
      </c>
      <c r="R4081" t="s">
        <v>34</v>
      </c>
      <c r="S4081" t="s">
        <v>34</v>
      </c>
      <c r="T4081" t="s">
        <v>37</v>
      </c>
      <c r="U4081" t="s">
        <v>46</v>
      </c>
      <c r="V4081" t="s">
        <v>34</v>
      </c>
      <c r="W4081" t="s">
        <v>51</v>
      </c>
      <c r="X4081">
        <v>75.25</v>
      </c>
      <c r="Y4081">
        <v>888.65</v>
      </c>
      <c r="Z4081">
        <v>0</v>
      </c>
      <c r="AA4081">
        <v>0</v>
      </c>
      <c r="AB4081">
        <v>371.69</v>
      </c>
      <c r="AC4081">
        <v>1260.3399999999999</v>
      </c>
      <c r="AD4081" t="s">
        <v>41</v>
      </c>
      <c r="AE4081" t="s">
        <v>42</v>
      </c>
      <c r="AF4081" t="s">
        <v>42</v>
      </c>
      <c r="AG4081">
        <f t="shared" si="126"/>
        <v>0</v>
      </c>
      <c r="AH4081" t="str" cm="1">
        <f t="array" ref="AH4081">_xlfn.IFS(
X4081&lt;=20, "&lt;20",
AND(X4081&gt;=20, X4081&lt;50), "20-50",
AND(X4081&gt;=50, X4081&lt;100), "50-100",
X4081&gt;=100, "&gt;100"
)</f>
        <v>50-100</v>
      </c>
      <c r="AI4081">
        <f t="shared" si="127"/>
        <v>0</v>
      </c>
      <c r="AJ4081" t="str" cm="1">
        <f t="array" ref="AJ4081">_xlfn.IFS(
C4081&lt;=20, "&lt;20",
AND(C4081&gt;=20, C4081&lt;35), "20-35",
AND(C4081&gt;=35, C4081&lt;50), "35-50",
C4081&gt;=50, "50-100"
)</f>
        <v>35-50</v>
      </c>
      <c r="AK4081" t="str" cm="1">
        <f t="array" ref="AK4081">_xlfn.IFS(
G4081&lt;6, "&lt;6",
AND(G4081&gt;=6, G4081&lt;12), "6-12",
AND(G4081&gt;=12, G4081&lt;18), "12-18",  AND(G4081&gt;=18, G4081&lt;24), "18-24", G4081&gt;=24, "24-36")</f>
        <v>24-36</v>
      </c>
    </row>
    <row r="4082" spans="1:37" x14ac:dyDescent="0.3">
      <c r="A4082" t="s">
        <v>4182</v>
      </c>
      <c r="B4082" t="s">
        <v>44</v>
      </c>
      <c r="C4082">
        <v>49</v>
      </c>
      <c r="D4082" t="s">
        <v>37</v>
      </c>
      <c r="E4082" t="s">
        <v>103</v>
      </c>
      <c r="F4082">
        <v>9</v>
      </c>
      <c r="G4082">
        <v>15</v>
      </c>
      <c r="H4082" t="s">
        <v>36</v>
      </c>
      <c r="I4082" t="s">
        <v>34</v>
      </c>
      <c r="J4082" t="s">
        <v>34</v>
      </c>
      <c r="K4082" t="s">
        <v>37</v>
      </c>
      <c r="L4082" t="s">
        <v>72</v>
      </c>
      <c r="M4082" t="s">
        <v>34</v>
      </c>
      <c r="N4082" t="s">
        <v>37</v>
      </c>
      <c r="O4082" t="s">
        <v>34</v>
      </c>
      <c r="P4082" t="s">
        <v>37</v>
      </c>
      <c r="Q4082" t="s">
        <v>34</v>
      </c>
      <c r="R4082" t="s">
        <v>34</v>
      </c>
      <c r="S4082" t="s">
        <v>34</v>
      </c>
      <c r="T4082" t="s">
        <v>37</v>
      </c>
      <c r="U4082" t="s">
        <v>46</v>
      </c>
      <c r="V4082" t="s">
        <v>34</v>
      </c>
      <c r="W4082" t="s">
        <v>51</v>
      </c>
      <c r="X4082">
        <v>34.25</v>
      </c>
      <c r="Y4082">
        <v>163.55000000000001</v>
      </c>
      <c r="Z4082">
        <v>0</v>
      </c>
      <c r="AA4082">
        <v>0</v>
      </c>
      <c r="AB4082">
        <v>0</v>
      </c>
      <c r="AC4082">
        <v>163.55000000000001</v>
      </c>
      <c r="AD4082" t="s">
        <v>41</v>
      </c>
      <c r="AE4082" t="s">
        <v>42</v>
      </c>
      <c r="AF4082" t="s">
        <v>42</v>
      </c>
      <c r="AG4082">
        <f t="shared" si="126"/>
        <v>0</v>
      </c>
      <c r="AH4082" t="str" cm="1">
        <f t="array" ref="AH4082">_xlfn.IFS(
X4082&lt;=20, "&lt;20",
AND(X4082&gt;=20, X4082&lt;50), "20-50",
AND(X4082&gt;=50, X4082&lt;100), "50-100",
X4082&gt;=100, "&gt;100"
)</f>
        <v>20-50</v>
      </c>
      <c r="AI4082">
        <f t="shared" si="127"/>
        <v>0</v>
      </c>
      <c r="AJ4082" t="str" cm="1">
        <f t="array" ref="AJ4082">_xlfn.IFS(
C4082&lt;=20, "&lt;20",
AND(C4082&gt;=20, C4082&lt;35), "20-35",
AND(C4082&gt;=35, C4082&lt;50), "35-50",
C4082&gt;=50, "50-100"
)</f>
        <v>35-50</v>
      </c>
      <c r="AK4082" t="str" cm="1">
        <f t="array" ref="AK4082">_xlfn.IFS(
G4082&lt;6, "&lt;6",
AND(G4082&gt;=6, G4082&lt;12), "6-12",
AND(G4082&gt;=12, G4082&lt;18), "12-18",  AND(G4082&gt;=18, G4082&lt;24), "18-24", G4082&gt;=24, "24-36")</f>
        <v>12-18</v>
      </c>
    </row>
    <row r="4083" spans="1:37" x14ac:dyDescent="0.3">
      <c r="A4083" t="s">
        <v>4183</v>
      </c>
      <c r="B4083" t="s">
        <v>44</v>
      </c>
      <c r="C4083">
        <v>49</v>
      </c>
      <c r="D4083" t="s">
        <v>37</v>
      </c>
      <c r="E4083" t="s">
        <v>90</v>
      </c>
      <c r="F4083">
        <v>15</v>
      </c>
      <c r="G4083">
        <v>22</v>
      </c>
      <c r="H4083" t="s">
        <v>57</v>
      </c>
      <c r="I4083" t="s">
        <v>37</v>
      </c>
      <c r="J4083" t="s">
        <v>37</v>
      </c>
      <c r="K4083" t="s">
        <v>37</v>
      </c>
      <c r="L4083" t="s">
        <v>50</v>
      </c>
      <c r="M4083" t="s">
        <v>34</v>
      </c>
      <c r="N4083" t="s">
        <v>37</v>
      </c>
      <c r="O4083" t="s">
        <v>34</v>
      </c>
      <c r="P4083" t="s">
        <v>34</v>
      </c>
      <c r="Q4083" t="s">
        <v>37</v>
      </c>
      <c r="R4083" t="s">
        <v>37</v>
      </c>
      <c r="S4083" t="s">
        <v>37</v>
      </c>
      <c r="T4083" t="s">
        <v>37</v>
      </c>
      <c r="U4083" t="s">
        <v>46</v>
      </c>
      <c r="V4083" t="s">
        <v>37</v>
      </c>
      <c r="W4083" t="s">
        <v>51</v>
      </c>
      <c r="X4083">
        <v>99.95</v>
      </c>
      <c r="Y4083">
        <v>1931.75</v>
      </c>
      <c r="Z4083">
        <v>0</v>
      </c>
      <c r="AA4083">
        <v>0</v>
      </c>
      <c r="AB4083">
        <v>41.61</v>
      </c>
      <c r="AC4083">
        <v>1973.36</v>
      </c>
      <c r="AD4083" t="s">
        <v>52</v>
      </c>
      <c r="AE4083" t="s">
        <v>53</v>
      </c>
      <c r="AF4083" t="s">
        <v>54</v>
      </c>
      <c r="AG4083">
        <f t="shared" si="126"/>
        <v>1</v>
      </c>
      <c r="AH4083" t="str" cm="1">
        <f t="array" ref="AH4083">_xlfn.IFS(
X4083&lt;=20, "&lt;20",
AND(X4083&gt;=20, X4083&lt;50), "20-50",
AND(X4083&gt;=50, X4083&lt;100), "50-100",
X4083&gt;=100, "&gt;100"
)</f>
        <v>50-100</v>
      </c>
      <c r="AI4083">
        <f t="shared" si="127"/>
        <v>0</v>
      </c>
      <c r="AJ4083" t="str" cm="1">
        <f t="array" ref="AJ4083">_xlfn.IFS(
C4083&lt;=20, "&lt;20",
AND(C4083&gt;=20, C4083&lt;35), "20-35",
AND(C4083&gt;=35, C4083&lt;50), "35-50",
C4083&gt;=50, "50-100"
)</f>
        <v>35-50</v>
      </c>
      <c r="AK4083" t="str" cm="1">
        <f t="array" ref="AK4083">_xlfn.IFS(
G4083&lt;6, "&lt;6",
AND(G4083&gt;=6, G4083&lt;12), "6-12",
AND(G4083&gt;=12, G4083&lt;18), "12-18",  AND(G4083&gt;=18, G4083&lt;24), "18-24", G4083&gt;=24, "24-36")</f>
        <v>18-24</v>
      </c>
    </row>
    <row r="4084" spans="1:37" x14ac:dyDescent="0.3">
      <c r="A4084" t="s">
        <v>4184</v>
      </c>
      <c r="B4084" t="s">
        <v>33</v>
      </c>
      <c r="C4084">
        <v>46</v>
      </c>
      <c r="D4084" t="s">
        <v>34</v>
      </c>
      <c r="E4084" t="s">
        <v>56</v>
      </c>
      <c r="F4084">
        <v>12</v>
      </c>
      <c r="G4084">
        <v>32</v>
      </c>
      <c r="H4084" t="s">
        <v>36</v>
      </c>
      <c r="I4084" t="s">
        <v>37</v>
      </c>
      <c r="J4084" t="s">
        <v>37</v>
      </c>
      <c r="K4084" t="s">
        <v>34</v>
      </c>
      <c r="L4084" t="s">
        <v>34</v>
      </c>
      <c r="M4084" t="s">
        <v>34</v>
      </c>
      <c r="N4084" t="s">
        <v>34</v>
      </c>
      <c r="O4084" t="s">
        <v>34</v>
      </c>
      <c r="P4084" t="s">
        <v>34</v>
      </c>
      <c r="Q4084" t="s">
        <v>34</v>
      </c>
      <c r="R4084" t="s">
        <v>34</v>
      </c>
      <c r="S4084" t="s">
        <v>34</v>
      </c>
      <c r="T4084" t="s">
        <v>34</v>
      </c>
      <c r="U4084" t="s">
        <v>67</v>
      </c>
      <c r="V4084" t="s">
        <v>34</v>
      </c>
      <c r="W4084" t="s">
        <v>51</v>
      </c>
      <c r="X4084">
        <v>25.1</v>
      </c>
      <c r="Y4084">
        <v>1857.85</v>
      </c>
      <c r="Z4084">
        <v>0</v>
      </c>
      <c r="AA4084">
        <v>0</v>
      </c>
      <c r="AB4084">
        <v>2564.64</v>
      </c>
      <c r="AC4084">
        <v>4422.49</v>
      </c>
      <c r="AD4084" t="s">
        <v>41</v>
      </c>
      <c r="AE4084" t="s">
        <v>42</v>
      </c>
      <c r="AF4084" t="s">
        <v>42</v>
      </c>
      <c r="AG4084">
        <f t="shared" si="126"/>
        <v>0</v>
      </c>
      <c r="AH4084" t="str" cm="1">
        <f t="array" ref="AH4084">_xlfn.IFS(
X4084&lt;=20, "&lt;20",
AND(X4084&gt;=20, X4084&lt;50), "20-50",
AND(X4084&gt;=50, X4084&lt;100), "50-100",
X4084&gt;=100, "&gt;100"
)</f>
        <v>20-50</v>
      </c>
      <c r="AI4084">
        <f t="shared" si="127"/>
        <v>0</v>
      </c>
      <c r="AJ4084" t="str" cm="1">
        <f t="array" ref="AJ4084">_xlfn.IFS(
C4084&lt;=20, "&lt;20",
AND(C4084&gt;=20, C4084&lt;35), "20-35",
AND(C4084&gt;=35, C4084&lt;50), "35-50",
C4084&gt;=50, "50-100"
)</f>
        <v>35-50</v>
      </c>
      <c r="AK4084" t="str" cm="1">
        <f t="array" ref="AK4084">_xlfn.IFS(
G4084&lt;6, "&lt;6",
AND(G4084&gt;=6, G4084&lt;12), "6-12",
AND(G4084&gt;=12, G4084&lt;18), "12-18",  AND(G4084&gt;=18, G4084&lt;24), "18-24", G4084&gt;=24, "24-36")</f>
        <v>24-36</v>
      </c>
    </row>
    <row r="4085" spans="1:37" x14ac:dyDescent="0.3">
      <c r="A4085" t="s">
        <v>4185</v>
      </c>
      <c r="B4085" t="s">
        <v>44</v>
      </c>
      <c r="C4085">
        <v>66</v>
      </c>
      <c r="D4085" t="s">
        <v>34</v>
      </c>
      <c r="E4085" t="s">
        <v>124</v>
      </c>
      <c r="F4085">
        <v>14</v>
      </c>
      <c r="G4085">
        <v>7</v>
      </c>
      <c r="H4085" t="s">
        <v>49</v>
      </c>
      <c r="I4085" t="s">
        <v>37</v>
      </c>
      <c r="J4085" t="s">
        <v>34</v>
      </c>
      <c r="K4085" t="s">
        <v>37</v>
      </c>
      <c r="L4085" t="s">
        <v>50</v>
      </c>
      <c r="M4085" t="s">
        <v>34</v>
      </c>
      <c r="N4085" t="s">
        <v>34</v>
      </c>
      <c r="O4085" t="s">
        <v>34</v>
      </c>
      <c r="P4085" t="s">
        <v>34</v>
      </c>
      <c r="Q4085" t="s">
        <v>34</v>
      </c>
      <c r="R4085" t="s">
        <v>34</v>
      </c>
      <c r="S4085" t="s">
        <v>34</v>
      </c>
      <c r="T4085" t="s">
        <v>37</v>
      </c>
      <c r="U4085" t="s">
        <v>46</v>
      </c>
      <c r="V4085" t="s">
        <v>34</v>
      </c>
      <c r="W4085" t="s">
        <v>143</v>
      </c>
      <c r="X4085">
        <v>69.400000000000006</v>
      </c>
      <c r="Y4085">
        <v>69.400000000000006</v>
      </c>
      <c r="Z4085">
        <v>0</v>
      </c>
      <c r="AA4085">
        <v>0</v>
      </c>
      <c r="AB4085">
        <v>38.53</v>
      </c>
      <c r="AC4085">
        <v>107.93</v>
      </c>
      <c r="AD4085" t="s">
        <v>52</v>
      </c>
      <c r="AE4085" t="s">
        <v>53</v>
      </c>
      <c r="AF4085" t="s">
        <v>91</v>
      </c>
      <c r="AG4085">
        <f t="shared" si="126"/>
        <v>1</v>
      </c>
      <c r="AH4085" t="str" cm="1">
        <f t="array" ref="AH4085">_xlfn.IFS(
X4085&lt;=20, "&lt;20",
AND(X4085&gt;=20, X4085&lt;50), "20-50",
AND(X4085&gt;=50, X4085&lt;100), "50-100",
X4085&gt;=100, "&gt;100"
)</f>
        <v>50-100</v>
      </c>
      <c r="AI4085">
        <f t="shared" si="127"/>
        <v>0</v>
      </c>
      <c r="AJ4085" t="str" cm="1">
        <f t="array" ref="AJ4085">_xlfn.IFS(
C4085&lt;=20, "&lt;20",
AND(C4085&gt;=20, C4085&lt;35), "20-35",
AND(C4085&gt;=35, C4085&lt;50), "35-50",
C4085&gt;=50, "50-100"
)</f>
        <v>50-100</v>
      </c>
      <c r="AK4085" t="str" cm="1">
        <f t="array" ref="AK4085">_xlfn.IFS(
G4085&lt;6, "&lt;6",
AND(G4085&gt;=6, G4085&lt;12), "6-12",
AND(G4085&gt;=12, G4085&lt;18), "12-18",  AND(G4085&gt;=18, G4085&lt;24), "18-24", G4085&gt;=24, "24-36")</f>
        <v>6-12</v>
      </c>
    </row>
    <row r="4086" spans="1:37" x14ac:dyDescent="0.3">
      <c r="A4086" t="s">
        <v>4186</v>
      </c>
      <c r="B4086" t="s">
        <v>33</v>
      </c>
      <c r="C4086">
        <v>27</v>
      </c>
      <c r="D4086" t="s">
        <v>37</v>
      </c>
      <c r="E4086" t="s">
        <v>74</v>
      </c>
      <c r="F4086">
        <v>8</v>
      </c>
      <c r="G4086">
        <v>11</v>
      </c>
      <c r="H4086" t="s">
        <v>36</v>
      </c>
      <c r="I4086" t="s">
        <v>37</v>
      </c>
      <c r="J4086" t="s">
        <v>37</v>
      </c>
      <c r="K4086" t="s">
        <v>37</v>
      </c>
      <c r="L4086" t="s">
        <v>50</v>
      </c>
      <c r="M4086" t="s">
        <v>34</v>
      </c>
      <c r="N4086" t="s">
        <v>34</v>
      </c>
      <c r="O4086" t="s">
        <v>34</v>
      </c>
      <c r="P4086" t="s">
        <v>37</v>
      </c>
      <c r="Q4086" t="s">
        <v>34</v>
      </c>
      <c r="R4086" t="s">
        <v>37</v>
      </c>
      <c r="S4086" t="s">
        <v>37</v>
      </c>
      <c r="T4086" t="s">
        <v>34</v>
      </c>
      <c r="U4086" t="s">
        <v>46</v>
      </c>
      <c r="V4086" t="s">
        <v>37</v>
      </c>
      <c r="W4086" t="s">
        <v>51</v>
      </c>
      <c r="X4086">
        <v>89.85</v>
      </c>
      <c r="Y4086">
        <v>3161.2</v>
      </c>
      <c r="Z4086">
        <v>0</v>
      </c>
      <c r="AA4086">
        <v>20</v>
      </c>
      <c r="AB4086">
        <v>869.05</v>
      </c>
      <c r="AC4086">
        <v>4050.25</v>
      </c>
      <c r="AD4086" t="s">
        <v>41</v>
      </c>
      <c r="AE4086" t="s">
        <v>42</v>
      </c>
      <c r="AF4086" t="s">
        <v>42</v>
      </c>
      <c r="AG4086">
        <f t="shared" si="126"/>
        <v>0</v>
      </c>
      <c r="AH4086" t="str" cm="1">
        <f t="array" ref="AH4086">_xlfn.IFS(
X4086&lt;=20, "&lt;20",
AND(X4086&gt;=20, X4086&lt;50), "20-50",
AND(X4086&gt;=50, X4086&lt;100), "50-100",
X4086&gt;=100, "&gt;100"
)</f>
        <v>50-100</v>
      </c>
      <c r="AI4086">
        <f t="shared" si="127"/>
        <v>0</v>
      </c>
      <c r="AJ4086" t="str" cm="1">
        <f t="array" ref="AJ4086">_xlfn.IFS(
C4086&lt;=20, "&lt;20",
AND(C4086&gt;=20, C4086&lt;35), "20-35",
AND(C4086&gt;=35, C4086&lt;50), "35-50",
C4086&gt;=50, "50-100"
)</f>
        <v>20-35</v>
      </c>
      <c r="AK4086" t="str" cm="1">
        <f t="array" ref="AK4086">_xlfn.IFS(
G4086&lt;6, "&lt;6",
AND(G4086&gt;=6, G4086&lt;12), "6-12",
AND(G4086&gt;=12, G4086&lt;18), "12-18",  AND(G4086&gt;=18, G4086&lt;24), "18-24", G4086&gt;=24, "24-36")</f>
        <v>6-12</v>
      </c>
    </row>
    <row r="4087" spans="1:37" x14ac:dyDescent="0.3">
      <c r="A4087" t="s">
        <v>4187</v>
      </c>
      <c r="B4087" t="s">
        <v>33</v>
      </c>
      <c r="C4087">
        <v>49</v>
      </c>
      <c r="D4087" t="s">
        <v>34</v>
      </c>
      <c r="E4087" t="s">
        <v>48</v>
      </c>
      <c r="F4087">
        <v>6</v>
      </c>
      <c r="G4087">
        <v>5</v>
      </c>
      <c r="H4087" t="s">
        <v>70</v>
      </c>
      <c r="I4087" t="s">
        <v>37</v>
      </c>
      <c r="J4087" t="s">
        <v>37</v>
      </c>
      <c r="K4087" t="s">
        <v>37</v>
      </c>
      <c r="L4087" t="s">
        <v>50</v>
      </c>
      <c r="M4087" t="s">
        <v>34</v>
      </c>
      <c r="N4087" t="s">
        <v>34</v>
      </c>
      <c r="O4087" t="s">
        <v>37</v>
      </c>
      <c r="P4087" t="s">
        <v>37</v>
      </c>
      <c r="Q4087" t="s">
        <v>34</v>
      </c>
      <c r="R4087" t="s">
        <v>37</v>
      </c>
      <c r="S4087" t="s">
        <v>37</v>
      </c>
      <c r="T4087" t="s">
        <v>37</v>
      </c>
      <c r="U4087" t="s">
        <v>67</v>
      </c>
      <c r="V4087" t="s">
        <v>34</v>
      </c>
      <c r="W4087" t="s">
        <v>51</v>
      </c>
      <c r="X4087">
        <v>94.35</v>
      </c>
      <c r="Y4087">
        <v>5563.65</v>
      </c>
      <c r="Z4087">
        <v>0</v>
      </c>
      <c r="AA4087">
        <v>0</v>
      </c>
      <c r="AB4087">
        <v>290.58</v>
      </c>
      <c r="AC4087">
        <v>5854.23</v>
      </c>
      <c r="AD4087" t="s">
        <v>41</v>
      </c>
      <c r="AE4087" t="s">
        <v>42</v>
      </c>
      <c r="AF4087" t="s">
        <v>42</v>
      </c>
      <c r="AG4087">
        <f t="shared" si="126"/>
        <v>0</v>
      </c>
      <c r="AH4087" t="str" cm="1">
        <f t="array" ref="AH4087">_xlfn.IFS(
X4087&lt;=20, "&lt;20",
AND(X4087&gt;=20, X4087&lt;50), "20-50",
AND(X4087&gt;=50, X4087&lt;100), "50-100",
X4087&gt;=100, "&gt;100"
)</f>
        <v>50-100</v>
      </c>
      <c r="AI4087">
        <f t="shared" si="127"/>
        <v>0</v>
      </c>
      <c r="AJ4087" t="str" cm="1">
        <f t="array" ref="AJ4087">_xlfn.IFS(
C4087&lt;=20, "&lt;20",
AND(C4087&gt;=20, C4087&lt;35), "20-35",
AND(C4087&gt;=35, C4087&lt;50), "35-50",
C4087&gt;=50, "50-100"
)</f>
        <v>35-50</v>
      </c>
      <c r="AK4087" t="str" cm="1">
        <f t="array" ref="AK4087">_xlfn.IFS(
G4087&lt;6, "&lt;6",
AND(G4087&gt;=6, G4087&lt;12), "6-12",
AND(G4087&gt;=12, G4087&lt;18), "12-18",  AND(G4087&gt;=18, G4087&lt;24), "18-24", G4087&gt;=24, "24-36")</f>
        <v>&lt;6</v>
      </c>
    </row>
    <row r="4088" spans="1:37" x14ac:dyDescent="0.3">
      <c r="A4088" t="s">
        <v>4188</v>
      </c>
      <c r="B4088" t="s">
        <v>44</v>
      </c>
      <c r="C4088">
        <v>68</v>
      </c>
      <c r="D4088" t="s">
        <v>34</v>
      </c>
      <c r="E4088" t="s">
        <v>61</v>
      </c>
      <c r="F4088">
        <v>7</v>
      </c>
      <c r="G4088">
        <v>3</v>
      </c>
      <c r="H4088" t="s">
        <v>70</v>
      </c>
      <c r="I4088" t="s">
        <v>37</v>
      </c>
      <c r="J4088" t="s">
        <v>37</v>
      </c>
      <c r="K4088" t="s">
        <v>37</v>
      </c>
      <c r="L4088" t="s">
        <v>50</v>
      </c>
      <c r="M4088" t="s">
        <v>34</v>
      </c>
      <c r="N4088" t="s">
        <v>37</v>
      </c>
      <c r="O4088" t="s">
        <v>37</v>
      </c>
      <c r="P4088" t="s">
        <v>34</v>
      </c>
      <c r="Q4088" t="s">
        <v>37</v>
      </c>
      <c r="R4088" t="s">
        <v>34</v>
      </c>
      <c r="S4088" t="s">
        <v>34</v>
      </c>
      <c r="T4088" t="s">
        <v>34</v>
      </c>
      <c r="U4088" t="s">
        <v>46</v>
      </c>
      <c r="V4088" t="s">
        <v>37</v>
      </c>
      <c r="W4088" t="s">
        <v>51</v>
      </c>
      <c r="X4088">
        <v>95.05</v>
      </c>
      <c r="Y4088">
        <v>4888.7</v>
      </c>
      <c r="Z4088">
        <v>0</v>
      </c>
      <c r="AA4088">
        <v>50</v>
      </c>
      <c r="AB4088">
        <v>1578</v>
      </c>
      <c r="AC4088">
        <v>6516.7</v>
      </c>
      <c r="AD4088" t="s">
        <v>52</v>
      </c>
      <c r="AE4088" t="s">
        <v>100</v>
      </c>
      <c r="AF4088" t="s">
        <v>308</v>
      </c>
      <c r="AG4088">
        <f t="shared" si="126"/>
        <v>1</v>
      </c>
      <c r="AH4088" t="str" cm="1">
        <f t="array" ref="AH4088">_xlfn.IFS(
X4088&lt;=20, "&lt;20",
AND(X4088&gt;=20, X4088&lt;50), "20-50",
AND(X4088&gt;=50, X4088&lt;100), "50-100",
X4088&gt;=100, "&gt;100"
)</f>
        <v>50-100</v>
      </c>
      <c r="AI4088">
        <f t="shared" si="127"/>
        <v>0</v>
      </c>
      <c r="AJ4088" t="str" cm="1">
        <f t="array" ref="AJ4088">_xlfn.IFS(
C4088&lt;=20, "&lt;20",
AND(C4088&gt;=20, C4088&lt;35), "20-35",
AND(C4088&gt;=35, C4088&lt;50), "35-50",
C4088&gt;=50, "50-100"
)</f>
        <v>50-100</v>
      </c>
      <c r="AK4088" t="str" cm="1">
        <f t="array" ref="AK4088">_xlfn.IFS(
G4088&lt;6, "&lt;6",
AND(G4088&gt;=6, G4088&lt;12), "6-12",
AND(G4088&gt;=12, G4088&lt;18), "12-18",  AND(G4088&gt;=18, G4088&lt;24), "18-24", G4088&gt;=24, "24-36")</f>
        <v>&lt;6</v>
      </c>
    </row>
    <row r="4089" spans="1:37" x14ac:dyDescent="0.3">
      <c r="A4089" t="s">
        <v>4189</v>
      </c>
      <c r="B4089" t="s">
        <v>44</v>
      </c>
      <c r="C4089">
        <v>23</v>
      </c>
      <c r="D4089" t="s">
        <v>34</v>
      </c>
      <c r="E4089" t="s">
        <v>48</v>
      </c>
      <c r="F4089">
        <v>11</v>
      </c>
      <c r="G4089">
        <v>5</v>
      </c>
      <c r="H4089" t="s">
        <v>57</v>
      </c>
      <c r="I4089" t="s">
        <v>37</v>
      </c>
      <c r="J4089" t="s">
        <v>37</v>
      </c>
      <c r="K4089" t="s">
        <v>37</v>
      </c>
      <c r="L4089" t="s">
        <v>50</v>
      </c>
      <c r="M4089" t="s">
        <v>34</v>
      </c>
      <c r="N4089" t="s">
        <v>34</v>
      </c>
      <c r="O4089" t="s">
        <v>34</v>
      </c>
      <c r="P4089" t="s">
        <v>34</v>
      </c>
      <c r="Q4089" t="s">
        <v>34</v>
      </c>
      <c r="R4089" t="s">
        <v>37</v>
      </c>
      <c r="S4089" t="s">
        <v>37</v>
      </c>
      <c r="T4089" t="s">
        <v>37</v>
      </c>
      <c r="U4089" t="s">
        <v>46</v>
      </c>
      <c r="V4089" t="s">
        <v>37</v>
      </c>
      <c r="W4089" t="s">
        <v>51</v>
      </c>
      <c r="X4089">
        <v>84.6</v>
      </c>
      <c r="Y4089">
        <v>1115.2</v>
      </c>
      <c r="Z4089">
        <v>0</v>
      </c>
      <c r="AA4089">
        <v>0</v>
      </c>
      <c r="AB4089">
        <v>467.48</v>
      </c>
      <c r="AC4089">
        <v>1582.68</v>
      </c>
      <c r="AD4089" t="s">
        <v>52</v>
      </c>
      <c r="AE4089" t="s">
        <v>53</v>
      </c>
      <c r="AF4089" t="s">
        <v>162</v>
      </c>
      <c r="AG4089">
        <f t="shared" si="126"/>
        <v>1</v>
      </c>
      <c r="AH4089" t="str" cm="1">
        <f t="array" ref="AH4089">_xlfn.IFS(
X4089&lt;=20, "&lt;20",
AND(X4089&gt;=20, X4089&lt;50), "20-50",
AND(X4089&gt;=50, X4089&lt;100), "50-100",
X4089&gt;=100, "&gt;100"
)</f>
        <v>50-100</v>
      </c>
      <c r="AI4089">
        <f t="shared" si="127"/>
        <v>0</v>
      </c>
      <c r="AJ4089" t="str" cm="1">
        <f t="array" ref="AJ4089">_xlfn.IFS(
C4089&lt;=20, "&lt;20",
AND(C4089&gt;=20, C4089&lt;35), "20-35",
AND(C4089&gt;=35, C4089&lt;50), "35-50",
C4089&gt;=50, "50-100"
)</f>
        <v>20-35</v>
      </c>
      <c r="AK4089" t="str" cm="1">
        <f t="array" ref="AK4089">_xlfn.IFS(
G4089&lt;6, "&lt;6",
AND(G4089&gt;=6, G4089&lt;12), "6-12",
AND(G4089&gt;=12, G4089&lt;18), "12-18",  AND(G4089&gt;=18, G4089&lt;24), "18-24", G4089&gt;=24, "24-36")</f>
        <v>&lt;6</v>
      </c>
    </row>
    <row r="4090" spans="1:37" x14ac:dyDescent="0.3">
      <c r="A4090" t="s">
        <v>4190</v>
      </c>
      <c r="B4090" t="s">
        <v>44</v>
      </c>
      <c r="C4090">
        <v>58</v>
      </c>
      <c r="D4090" t="s">
        <v>34</v>
      </c>
      <c r="E4090" t="s">
        <v>90</v>
      </c>
      <c r="F4090">
        <v>0</v>
      </c>
      <c r="G4090">
        <v>5</v>
      </c>
      <c r="H4090" t="s">
        <v>36</v>
      </c>
      <c r="I4090" t="s">
        <v>37</v>
      </c>
      <c r="J4090" t="s">
        <v>34</v>
      </c>
      <c r="K4090" t="s">
        <v>34</v>
      </c>
      <c r="L4090" t="s">
        <v>34</v>
      </c>
      <c r="M4090" t="s">
        <v>34</v>
      </c>
      <c r="N4090" t="s">
        <v>34</v>
      </c>
      <c r="O4090" t="s">
        <v>34</v>
      </c>
      <c r="P4090" t="s">
        <v>34</v>
      </c>
      <c r="Q4090" t="s">
        <v>34</v>
      </c>
      <c r="R4090" t="s">
        <v>34</v>
      </c>
      <c r="S4090" t="s">
        <v>34</v>
      </c>
      <c r="T4090" t="s">
        <v>34</v>
      </c>
      <c r="U4090" t="s">
        <v>67</v>
      </c>
      <c r="V4090" t="s">
        <v>37</v>
      </c>
      <c r="W4090" t="s">
        <v>40</v>
      </c>
      <c r="X4090">
        <v>19.75</v>
      </c>
      <c r="Y4090">
        <v>1567</v>
      </c>
      <c r="Z4090">
        <v>25.98</v>
      </c>
      <c r="AA4090">
        <v>0</v>
      </c>
      <c r="AB4090">
        <v>1095.1199999999999</v>
      </c>
      <c r="AC4090">
        <v>2636.14</v>
      </c>
      <c r="AD4090" t="s">
        <v>41</v>
      </c>
      <c r="AE4090" t="s">
        <v>42</v>
      </c>
      <c r="AF4090" t="s">
        <v>42</v>
      </c>
      <c r="AG4090">
        <f t="shared" si="126"/>
        <v>0</v>
      </c>
      <c r="AH4090" t="str" cm="1">
        <f t="array" ref="AH4090">_xlfn.IFS(
X4090&lt;=20, "&lt;20",
AND(X4090&gt;=20, X4090&lt;50), "20-50",
AND(X4090&gt;=50, X4090&lt;100), "50-100",
X4090&gt;=100, "&gt;100"
)</f>
        <v>&lt;20</v>
      </c>
      <c r="AI4090">
        <f t="shared" si="127"/>
        <v>0</v>
      </c>
      <c r="AJ4090" t="str" cm="1">
        <f t="array" ref="AJ4090">_xlfn.IFS(
C4090&lt;=20, "&lt;20",
AND(C4090&gt;=20, C4090&lt;35), "20-35",
AND(C4090&gt;=35, C4090&lt;50), "35-50",
C4090&gt;=50, "50-100"
)</f>
        <v>50-100</v>
      </c>
      <c r="AK4090" t="str" cm="1">
        <f t="array" ref="AK4090">_xlfn.IFS(
G4090&lt;6, "&lt;6",
AND(G4090&gt;=6, G4090&lt;12), "6-12",
AND(G4090&gt;=12, G4090&lt;18), "12-18",  AND(G4090&gt;=18, G4090&lt;24), "18-24", G4090&gt;=24, "24-36")</f>
        <v>&lt;6</v>
      </c>
    </row>
    <row r="4091" spans="1:37" x14ac:dyDescent="0.3">
      <c r="A4091" t="s">
        <v>4191</v>
      </c>
      <c r="B4091" t="s">
        <v>44</v>
      </c>
      <c r="C4091">
        <v>57</v>
      </c>
      <c r="D4091" t="s">
        <v>37</v>
      </c>
      <c r="E4091" t="s">
        <v>45</v>
      </c>
      <c r="F4091">
        <v>0</v>
      </c>
      <c r="G4091">
        <v>14</v>
      </c>
      <c r="H4091" t="s">
        <v>70</v>
      </c>
      <c r="I4091" t="s">
        <v>37</v>
      </c>
      <c r="J4091" t="s">
        <v>34</v>
      </c>
      <c r="K4091" t="s">
        <v>37</v>
      </c>
      <c r="L4091" t="s">
        <v>72</v>
      </c>
      <c r="M4091" t="s">
        <v>34</v>
      </c>
      <c r="N4091" t="s">
        <v>37</v>
      </c>
      <c r="O4091" t="s">
        <v>37</v>
      </c>
      <c r="P4091" t="s">
        <v>37</v>
      </c>
      <c r="Q4091" t="s">
        <v>37</v>
      </c>
      <c r="R4091" t="s">
        <v>37</v>
      </c>
      <c r="S4091" t="s">
        <v>37</v>
      </c>
      <c r="T4091" t="s">
        <v>37</v>
      </c>
      <c r="U4091" t="s">
        <v>67</v>
      </c>
      <c r="V4091" t="s">
        <v>37</v>
      </c>
      <c r="W4091" t="s">
        <v>40</v>
      </c>
      <c r="X4091">
        <v>81.8</v>
      </c>
      <c r="Y4091">
        <v>4534.45</v>
      </c>
      <c r="Z4091">
        <v>0</v>
      </c>
      <c r="AA4091">
        <v>0</v>
      </c>
      <c r="AB4091">
        <v>2764.16</v>
      </c>
      <c r="AC4091">
        <v>7298.61</v>
      </c>
      <c r="AD4091" t="s">
        <v>41</v>
      </c>
      <c r="AE4091" t="s">
        <v>42</v>
      </c>
      <c r="AF4091" t="s">
        <v>42</v>
      </c>
      <c r="AG4091">
        <f t="shared" si="126"/>
        <v>0</v>
      </c>
      <c r="AH4091" t="str" cm="1">
        <f t="array" ref="AH4091">_xlfn.IFS(
X4091&lt;=20, "&lt;20",
AND(X4091&gt;=20, X4091&lt;50), "20-50",
AND(X4091&gt;=50, X4091&lt;100), "50-100",
X4091&gt;=100, "&gt;100"
)</f>
        <v>50-100</v>
      </c>
      <c r="AI4091">
        <f t="shared" si="127"/>
        <v>0</v>
      </c>
      <c r="AJ4091" t="str" cm="1">
        <f t="array" ref="AJ4091">_xlfn.IFS(
C4091&lt;=20, "&lt;20",
AND(C4091&gt;=20, C4091&lt;35), "20-35",
AND(C4091&gt;=35, C4091&lt;50), "35-50",
C4091&gt;=50, "50-100"
)</f>
        <v>50-100</v>
      </c>
      <c r="AK4091" t="str" cm="1">
        <f t="array" ref="AK4091">_xlfn.IFS(
G4091&lt;6, "&lt;6",
AND(G4091&gt;=6, G4091&lt;12), "6-12",
AND(G4091&gt;=12, G4091&lt;18), "12-18",  AND(G4091&gt;=18, G4091&lt;24), "18-24", G4091&gt;=24, "24-36")</f>
        <v>12-18</v>
      </c>
    </row>
    <row r="4092" spans="1:37" x14ac:dyDescent="0.3">
      <c r="A4092" t="s">
        <v>4192</v>
      </c>
      <c r="B4092" t="s">
        <v>44</v>
      </c>
      <c r="C4092">
        <v>38</v>
      </c>
      <c r="D4092" t="s">
        <v>37</v>
      </c>
      <c r="E4092" t="s">
        <v>69</v>
      </c>
      <c r="F4092">
        <v>13</v>
      </c>
      <c r="G4092">
        <v>13</v>
      </c>
      <c r="H4092" t="s">
        <v>36</v>
      </c>
      <c r="I4092" t="s">
        <v>37</v>
      </c>
      <c r="J4092" t="s">
        <v>34</v>
      </c>
      <c r="K4092" t="s">
        <v>37</v>
      </c>
      <c r="L4092" t="s">
        <v>50</v>
      </c>
      <c r="M4092" t="s">
        <v>34</v>
      </c>
      <c r="N4092" t="s">
        <v>34</v>
      </c>
      <c r="O4092" t="s">
        <v>34</v>
      </c>
      <c r="P4092" t="s">
        <v>34</v>
      </c>
      <c r="Q4092" t="s">
        <v>34</v>
      </c>
      <c r="R4092" t="s">
        <v>34</v>
      </c>
      <c r="S4092" t="s">
        <v>34</v>
      </c>
      <c r="T4092" t="s">
        <v>37</v>
      </c>
      <c r="U4092" t="s">
        <v>46</v>
      </c>
      <c r="V4092" t="s">
        <v>34</v>
      </c>
      <c r="W4092" t="s">
        <v>40</v>
      </c>
      <c r="X4092">
        <v>70.05</v>
      </c>
      <c r="Y4092">
        <v>657.5</v>
      </c>
      <c r="Z4092">
        <v>0</v>
      </c>
      <c r="AA4092">
        <v>0</v>
      </c>
      <c r="AB4092">
        <v>434.25</v>
      </c>
      <c r="AC4092">
        <v>1091.75</v>
      </c>
      <c r="AD4092" t="s">
        <v>41</v>
      </c>
      <c r="AE4092" t="s">
        <v>42</v>
      </c>
      <c r="AF4092" t="s">
        <v>42</v>
      </c>
      <c r="AG4092">
        <f t="shared" si="126"/>
        <v>0</v>
      </c>
      <c r="AH4092" t="str" cm="1">
        <f t="array" ref="AH4092">_xlfn.IFS(
X4092&lt;=20, "&lt;20",
AND(X4092&gt;=20, X4092&lt;50), "20-50",
AND(X4092&gt;=50, X4092&lt;100), "50-100",
X4092&gt;=100, "&gt;100"
)</f>
        <v>50-100</v>
      </c>
      <c r="AI4092">
        <f t="shared" si="127"/>
        <v>0</v>
      </c>
      <c r="AJ4092" t="str" cm="1">
        <f t="array" ref="AJ4092">_xlfn.IFS(
C4092&lt;=20, "&lt;20",
AND(C4092&gt;=20, C4092&lt;35), "20-35",
AND(C4092&gt;=35, C4092&lt;50), "35-50",
C4092&gt;=50, "50-100"
)</f>
        <v>35-50</v>
      </c>
      <c r="AK4092" t="str" cm="1">
        <f t="array" ref="AK4092">_xlfn.IFS(
G4092&lt;6, "&lt;6",
AND(G4092&gt;=6, G4092&lt;12), "6-12",
AND(G4092&gt;=12, G4092&lt;18), "12-18",  AND(G4092&gt;=18, G4092&lt;24), "18-24", G4092&gt;=24, "24-36")</f>
        <v>12-18</v>
      </c>
    </row>
    <row r="4093" spans="1:37" x14ac:dyDescent="0.3">
      <c r="A4093" t="s">
        <v>4193</v>
      </c>
      <c r="B4093" t="s">
        <v>33</v>
      </c>
      <c r="C4093">
        <v>25</v>
      </c>
      <c r="D4093" t="s">
        <v>34</v>
      </c>
      <c r="E4093" t="s">
        <v>124</v>
      </c>
      <c r="F4093">
        <v>12</v>
      </c>
      <c r="G4093">
        <v>19</v>
      </c>
      <c r="H4093" t="s">
        <v>36</v>
      </c>
      <c r="I4093" t="s">
        <v>37</v>
      </c>
      <c r="J4093" t="s">
        <v>34</v>
      </c>
      <c r="K4093" t="s">
        <v>37</v>
      </c>
      <c r="L4093" t="s">
        <v>38</v>
      </c>
      <c r="M4093" t="s">
        <v>34</v>
      </c>
      <c r="N4093" t="s">
        <v>34</v>
      </c>
      <c r="O4093" t="s">
        <v>37</v>
      </c>
      <c r="P4093" t="s">
        <v>34</v>
      </c>
      <c r="Q4093" t="s">
        <v>34</v>
      </c>
      <c r="R4093" t="s">
        <v>34</v>
      </c>
      <c r="S4093" t="s">
        <v>34</v>
      </c>
      <c r="T4093" t="s">
        <v>37</v>
      </c>
      <c r="U4093" t="s">
        <v>46</v>
      </c>
      <c r="V4093" t="s">
        <v>37</v>
      </c>
      <c r="W4093" t="s">
        <v>51</v>
      </c>
      <c r="X4093">
        <v>50.15</v>
      </c>
      <c r="Y4093">
        <v>168.15</v>
      </c>
      <c r="Z4093">
        <v>0</v>
      </c>
      <c r="AA4093">
        <v>0</v>
      </c>
      <c r="AB4093">
        <v>40.619999999999997</v>
      </c>
      <c r="AC4093">
        <v>208.77</v>
      </c>
      <c r="AD4093" t="s">
        <v>52</v>
      </c>
      <c r="AE4093" t="s">
        <v>53</v>
      </c>
      <c r="AF4093" t="s">
        <v>91</v>
      </c>
      <c r="AG4093">
        <f t="shared" si="126"/>
        <v>1</v>
      </c>
      <c r="AH4093" t="str" cm="1">
        <f t="array" ref="AH4093">_xlfn.IFS(
X4093&lt;=20, "&lt;20",
AND(X4093&gt;=20, X4093&lt;50), "20-50",
AND(X4093&gt;=50, X4093&lt;100), "50-100",
X4093&gt;=100, "&gt;100"
)</f>
        <v>50-100</v>
      </c>
      <c r="AI4093">
        <f t="shared" si="127"/>
        <v>0</v>
      </c>
      <c r="AJ4093" t="str" cm="1">
        <f t="array" ref="AJ4093">_xlfn.IFS(
C4093&lt;=20, "&lt;20",
AND(C4093&gt;=20, C4093&lt;35), "20-35",
AND(C4093&gt;=35, C4093&lt;50), "35-50",
C4093&gt;=50, "50-100"
)</f>
        <v>20-35</v>
      </c>
      <c r="AK4093" t="str" cm="1">
        <f t="array" ref="AK4093">_xlfn.IFS(
G4093&lt;6, "&lt;6",
AND(G4093&gt;=6, G4093&lt;12), "6-12",
AND(G4093&gt;=12, G4093&lt;18), "12-18",  AND(G4093&gt;=18, G4093&lt;24), "18-24", G4093&gt;=24, "24-36")</f>
        <v>18-24</v>
      </c>
    </row>
    <row r="4094" spans="1:37" x14ac:dyDescent="0.3">
      <c r="A4094" t="s">
        <v>4194</v>
      </c>
      <c r="B4094" t="s">
        <v>44</v>
      </c>
      <c r="C4094">
        <v>72</v>
      </c>
      <c r="D4094" t="s">
        <v>37</v>
      </c>
      <c r="E4094" t="s">
        <v>35</v>
      </c>
      <c r="F4094">
        <v>8</v>
      </c>
      <c r="G4094">
        <v>22</v>
      </c>
      <c r="H4094" t="s">
        <v>36</v>
      </c>
      <c r="I4094" t="s">
        <v>37</v>
      </c>
      <c r="J4094" t="s">
        <v>37</v>
      </c>
      <c r="K4094" t="s">
        <v>37</v>
      </c>
      <c r="L4094" t="s">
        <v>50</v>
      </c>
      <c r="M4094" t="s">
        <v>37</v>
      </c>
      <c r="N4094" t="s">
        <v>37</v>
      </c>
      <c r="O4094" t="s">
        <v>34</v>
      </c>
      <c r="P4094" t="s">
        <v>34</v>
      </c>
      <c r="Q4094" t="s">
        <v>37</v>
      </c>
      <c r="R4094" t="s">
        <v>37</v>
      </c>
      <c r="S4094" t="s">
        <v>37</v>
      </c>
      <c r="T4094" t="s">
        <v>37</v>
      </c>
      <c r="U4094" t="s">
        <v>39</v>
      </c>
      <c r="V4094" t="s">
        <v>37</v>
      </c>
      <c r="W4094" t="s">
        <v>51</v>
      </c>
      <c r="X4094">
        <v>105.6</v>
      </c>
      <c r="Y4094">
        <v>7112.15</v>
      </c>
      <c r="Z4094">
        <v>0</v>
      </c>
      <c r="AA4094">
        <v>0</v>
      </c>
      <c r="AB4094">
        <v>797.97</v>
      </c>
      <c r="AC4094">
        <v>7910.12</v>
      </c>
      <c r="AD4094" t="s">
        <v>41</v>
      </c>
      <c r="AE4094" t="s">
        <v>42</v>
      </c>
      <c r="AF4094" t="s">
        <v>42</v>
      </c>
      <c r="AG4094">
        <f t="shared" si="126"/>
        <v>0</v>
      </c>
      <c r="AH4094" t="str" cm="1">
        <f t="array" ref="AH4094">_xlfn.IFS(
X4094&lt;=20, "&lt;20",
AND(X4094&gt;=20, X4094&lt;50), "20-50",
AND(X4094&gt;=50, X4094&lt;100), "50-100",
X4094&gt;=100, "&gt;100"
)</f>
        <v>&gt;100</v>
      </c>
      <c r="AI4094">
        <f t="shared" si="127"/>
        <v>0</v>
      </c>
      <c r="AJ4094" t="str" cm="1">
        <f t="array" ref="AJ4094">_xlfn.IFS(
C4094&lt;=20, "&lt;20",
AND(C4094&gt;=20, C4094&lt;35), "20-35",
AND(C4094&gt;=35, C4094&lt;50), "35-50",
C4094&gt;=50, "50-100"
)</f>
        <v>50-100</v>
      </c>
      <c r="AK4094" t="str" cm="1">
        <f t="array" ref="AK4094">_xlfn.IFS(
G4094&lt;6, "&lt;6",
AND(G4094&gt;=6, G4094&lt;12), "6-12",
AND(G4094&gt;=12, G4094&lt;18), "12-18",  AND(G4094&gt;=18, G4094&lt;24), "18-24", G4094&gt;=24, "24-36")</f>
        <v>18-24</v>
      </c>
    </row>
    <row r="4095" spans="1:37" x14ac:dyDescent="0.3">
      <c r="A4095" t="s">
        <v>4195</v>
      </c>
      <c r="B4095" t="s">
        <v>33</v>
      </c>
      <c r="C4095">
        <v>36</v>
      </c>
      <c r="D4095" t="s">
        <v>34</v>
      </c>
      <c r="E4095" t="s">
        <v>87</v>
      </c>
      <c r="F4095">
        <v>2</v>
      </c>
      <c r="G4095">
        <v>27</v>
      </c>
      <c r="H4095" t="s">
        <v>110</v>
      </c>
      <c r="I4095" t="s">
        <v>37</v>
      </c>
      <c r="J4095" t="s">
        <v>37</v>
      </c>
      <c r="K4095" t="s">
        <v>37</v>
      </c>
      <c r="L4095" t="s">
        <v>50</v>
      </c>
      <c r="M4095" t="s">
        <v>37</v>
      </c>
      <c r="N4095" t="s">
        <v>34</v>
      </c>
      <c r="O4095" t="s">
        <v>37</v>
      </c>
      <c r="P4095" t="s">
        <v>37</v>
      </c>
      <c r="Q4095" t="s">
        <v>34</v>
      </c>
      <c r="R4095" t="s">
        <v>34</v>
      </c>
      <c r="S4095" t="s">
        <v>34</v>
      </c>
      <c r="T4095" t="s">
        <v>37</v>
      </c>
      <c r="U4095" t="s">
        <v>46</v>
      </c>
      <c r="V4095" t="s">
        <v>34</v>
      </c>
      <c r="W4095" t="s">
        <v>51</v>
      </c>
      <c r="X4095">
        <v>89.3</v>
      </c>
      <c r="Y4095">
        <v>2823</v>
      </c>
      <c r="Z4095">
        <v>0</v>
      </c>
      <c r="AA4095">
        <v>0</v>
      </c>
      <c r="AB4095">
        <v>643.55999999999995</v>
      </c>
      <c r="AC4095">
        <v>3466.56</v>
      </c>
      <c r="AD4095" t="s">
        <v>41</v>
      </c>
      <c r="AE4095" t="s">
        <v>42</v>
      </c>
      <c r="AF4095" t="s">
        <v>42</v>
      </c>
      <c r="AG4095">
        <f t="shared" si="126"/>
        <v>0</v>
      </c>
      <c r="AH4095" t="str" cm="1">
        <f t="array" ref="AH4095">_xlfn.IFS(
X4095&lt;=20, "&lt;20",
AND(X4095&gt;=20, X4095&lt;50), "20-50",
AND(X4095&gt;=50, X4095&lt;100), "50-100",
X4095&gt;=100, "&gt;100"
)</f>
        <v>50-100</v>
      </c>
      <c r="AI4095">
        <f t="shared" si="127"/>
        <v>0</v>
      </c>
      <c r="AJ4095" t="str" cm="1">
        <f t="array" ref="AJ4095">_xlfn.IFS(
C4095&lt;=20, "&lt;20",
AND(C4095&gt;=20, C4095&lt;35), "20-35",
AND(C4095&gt;=35, C4095&lt;50), "35-50",
C4095&gt;=50, "50-100"
)</f>
        <v>35-50</v>
      </c>
      <c r="AK4095" t="str" cm="1">
        <f t="array" ref="AK4095">_xlfn.IFS(
G4095&lt;6, "&lt;6",
AND(G4095&gt;=6, G4095&lt;12), "6-12",
AND(G4095&gt;=12, G4095&lt;18), "12-18",  AND(G4095&gt;=18, G4095&lt;24), "18-24", G4095&gt;=24, "24-36")</f>
        <v>24-36</v>
      </c>
    </row>
    <row r="4096" spans="1:37" x14ac:dyDescent="0.3">
      <c r="A4096" t="s">
        <v>4196</v>
      </c>
      <c r="B4096" t="s">
        <v>44</v>
      </c>
      <c r="C4096">
        <v>28</v>
      </c>
      <c r="D4096" t="s">
        <v>34</v>
      </c>
      <c r="E4096" t="s">
        <v>56</v>
      </c>
      <c r="F4096">
        <v>11</v>
      </c>
      <c r="G4096">
        <v>25</v>
      </c>
      <c r="H4096" t="s">
        <v>57</v>
      </c>
      <c r="I4096" t="s">
        <v>37</v>
      </c>
      <c r="J4096" t="s">
        <v>37</v>
      </c>
      <c r="K4096" t="s">
        <v>37</v>
      </c>
      <c r="L4096" t="s">
        <v>50</v>
      </c>
      <c r="M4096" t="s">
        <v>34</v>
      </c>
      <c r="N4096" t="s">
        <v>34</v>
      </c>
      <c r="O4096" t="s">
        <v>34</v>
      </c>
      <c r="P4096" t="s">
        <v>34</v>
      </c>
      <c r="Q4096" t="s">
        <v>34</v>
      </c>
      <c r="R4096" t="s">
        <v>34</v>
      </c>
      <c r="S4096" t="s">
        <v>37</v>
      </c>
      <c r="T4096" t="s">
        <v>37</v>
      </c>
      <c r="U4096" t="s">
        <v>46</v>
      </c>
      <c r="V4096" t="s">
        <v>37</v>
      </c>
      <c r="W4096" t="s">
        <v>143</v>
      </c>
      <c r="X4096">
        <v>75</v>
      </c>
      <c r="Y4096">
        <v>999.45</v>
      </c>
      <c r="Z4096">
        <v>0</v>
      </c>
      <c r="AA4096">
        <v>0</v>
      </c>
      <c r="AB4096">
        <v>78.39</v>
      </c>
      <c r="AC4096">
        <v>1077.8399999999999</v>
      </c>
      <c r="AD4096" t="s">
        <v>52</v>
      </c>
      <c r="AE4096" t="s">
        <v>53</v>
      </c>
      <c r="AF4096" t="s">
        <v>155</v>
      </c>
      <c r="AG4096">
        <f t="shared" si="126"/>
        <v>1</v>
      </c>
      <c r="AH4096" t="str" cm="1">
        <f t="array" ref="AH4096">_xlfn.IFS(
X4096&lt;=20, "&lt;20",
AND(X4096&gt;=20, X4096&lt;50), "20-50",
AND(X4096&gt;=50, X4096&lt;100), "50-100",
X4096&gt;=100, "&gt;100"
)</f>
        <v>50-100</v>
      </c>
      <c r="AI4096">
        <f t="shared" si="127"/>
        <v>0</v>
      </c>
      <c r="AJ4096" t="str" cm="1">
        <f t="array" ref="AJ4096">_xlfn.IFS(
C4096&lt;=20, "&lt;20",
AND(C4096&gt;=20, C4096&lt;35), "20-35",
AND(C4096&gt;=35, C4096&lt;50), "35-50",
C4096&gt;=50, "50-100"
)</f>
        <v>20-35</v>
      </c>
      <c r="AK4096" t="str" cm="1">
        <f t="array" ref="AK4096">_xlfn.IFS(
G4096&lt;6, "&lt;6",
AND(G4096&gt;=6, G4096&lt;12), "6-12",
AND(G4096&gt;=12, G4096&lt;18), "12-18",  AND(G4096&gt;=18, G4096&lt;24), "18-24", G4096&gt;=24, "24-36")</f>
        <v>24-36</v>
      </c>
    </row>
    <row r="4097" spans="1:37" x14ac:dyDescent="0.3">
      <c r="A4097" t="s">
        <v>4197</v>
      </c>
      <c r="B4097" t="s">
        <v>33</v>
      </c>
      <c r="C4097">
        <v>52</v>
      </c>
      <c r="D4097" t="s">
        <v>37</v>
      </c>
      <c r="E4097" t="s">
        <v>56</v>
      </c>
      <c r="F4097">
        <v>12</v>
      </c>
      <c r="G4097">
        <v>26</v>
      </c>
      <c r="H4097" t="s">
        <v>36</v>
      </c>
      <c r="I4097" t="s">
        <v>37</v>
      </c>
      <c r="J4097" t="s">
        <v>34</v>
      </c>
      <c r="K4097" t="s">
        <v>37</v>
      </c>
      <c r="L4097" t="s">
        <v>50</v>
      </c>
      <c r="M4097" t="s">
        <v>34</v>
      </c>
      <c r="N4097" t="s">
        <v>37</v>
      </c>
      <c r="O4097" t="s">
        <v>34</v>
      </c>
      <c r="P4097" t="s">
        <v>34</v>
      </c>
      <c r="Q4097" t="s">
        <v>37</v>
      </c>
      <c r="R4097" t="s">
        <v>37</v>
      </c>
      <c r="S4097" t="s">
        <v>37</v>
      </c>
      <c r="T4097" t="s">
        <v>37</v>
      </c>
      <c r="U4097" t="s">
        <v>46</v>
      </c>
      <c r="V4097" t="s">
        <v>37</v>
      </c>
      <c r="W4097" t="s">
        <v>51</v>
      </c>
      <c r="X4097">
        <v>94.5</v>
      </c>
      <c r="Y4097">
        <v>2979.2</v>
      </c>
      <c r="Z4097">
        <v>0</v>
      </c>
      <c r="AA4097">
        <v>0</v>
      </c>
      <c r="AB4097">
        <v>1423.52</v>
      </c>
      <c r="AC4097">
        <v>4402.72</v>
      </c>
      <c r="AD4097" t="s">
        <v>41</v>
      </c>
      <c r="AE4097" t="s">
        <v>42</v>
      </c>
      <c r="AF4097" t="s">
        <v>42</v>
      </c>
      <c r="AG4097">
        <f t="shared" si="126"/>
        <v>0</v>
      </c>
      <c r="AH4097" t="str" cm="1">
        <f t="array" ref="AH4097">_xlfn.IFS(
X4097&lt;=20, "&lt;20",
AND(X4097&gt;=20, X4097&lt;50), "20-50",
AND(X4097&gt;=50, X4097&lt;100), "50-100",
X4097&gt;=100, "&gt;100"
)</f>
        <v>50-100</v>
      </c>
      <c r="AI4097">
        <f t="shared" si="127"/>
        <v>0</v>
      </c>
      <c r="AJ4097" t="str" cm="1">
        <f t="array" ref="AJ4097">_xlfn.IFS(
C4097&lt;=20, "&lt;20",
AND(C4097&gt;=20, C4097&lt;35), "20-35",
AND(C4097&gt;=35, C4097&lt;50), "35-50",
C4097&gt;=50, "50-100"
)</f>
        <v>50-100</v>
      </c>
      <c r="AK4097" t="str" cm="1">
        <f t="array" ref="AK4097">_xlfn.IFS(
G4097&lt;6, "&lt;6",
AND(G4097&gt;=6, G4097&lt;12), "6-12",
AND(G4097&gt;=12, G4097&lt;18), "12-18",  AND(G4097&gt;=18, G4097&lt;24), "18-24", G4097&gt;=24, "24-36")</f>
        <v>24-36</v>
      </c>
    </row>
    <row r="4098" spans="1:37" x14ac:dyDescent="0.3">
      <c r="A4098" t="s">
        <v>4198</v>
      </c>
      <c r="B4098" t="s">
        <v>44</v>
      </c>
      <c r="C4098">
        <v>34</v>
      </c>
      <c r="D4098" t="s">
        <v>37</v>
      </c>
      <c r="E4098" t="s">
        <v>61</v>
      </c>
      <c r="F4098">
        <v>11</v>
      </c>
      <c r="G4098">
        <v>15</v>
      </c>
      <c r="H4098" t="s">
        <v>36</v>
      </c>
      <c r="I4098" t="s">
        <v>37</v>
      </c>
      <c r="J4098" t="s">
        <v>34</v>
      </c>
      <c r="K4098" t="s">
        <v>34</v>
      </c>
      <c r="L4098" t="s">
        <v>34</v>
      </c>
      <c r="M4098" t="s">
        <v>34</v>
      </c>
      <c r="N4098" t="s">
        <v>34</v>
      </c>
      <c r="O4098" t="s">
        <v>34</v>
      </c>
      <c r="P4098" t="s">
        <v>34</v>
      </c>
      <c r="Q4098" t="s">
        <v>34</v>
      </c>
      <c r="R4098" t="s">
        <v>34</v>
      </c>
      <c r="S4098" t="s">
        <v>34</v>
      </c>
      <c r="T4098" t="s">
        <v>34</v>
      </c>
      <c r="U4098" t="s">
        <v>67</v>
      </c>
      <c r="V4098" t="s">
        <v>37</v>
      </c>
      <c r="W4098" t="s">
        <v>40</v>
      </c>
      <c r="X4098">
        <v>20.149999999999999</v>
      </c>
      <c r="Y4098">
        <v>1411.2</v>
      </c>
      <c r="Z4098">
        <v>0</v>
      </c>
      <c r="AA4098">
        <v>0</v>
      </c>
      <c r="AB4098">
        <v>1879.5</v>
      </c>
      <c r="AC4098">
        <v>3290.7</v>
      </c>
      <c r="AD4098" t="s">
        <v>41</v>
      </c>
      <c r="AE4098" t="s">
        <v>42</v>
      </c>
      <c r="AF4098" t="s">
        <v>42</v>
      </c>
      <c r="AG4098">
        <f t="shared" si="126"/>
        <v>0</v>
      </c>
      <c r="AH4098" t="str" cm="1">
        <f t="array" ref="AH4098">_xlfn.IFS(
X4098&lt;=20, "&lt;20",
AND(X4098&gt;=20, X4098&lt;50), "20-50",
AND(X4098&gt;=50, X4098&lt;100), "50-100",
X4098&gt;=100, "&gt;100"
)</f>
        <v>20-50</v>
      </c>
      <c r="AI4098">
        <f t="shared" si="127"/>
        <v>0</v>
      </c>
      <c r="AJ4098" t="str" cm="1">
        <f t="array" ref="AJ4098">_xlfn.IFS(
C4098&lt;=20, "&lt;20",
AND(C4098&gt;=20, C4098&lt;35), "20-35",
AND(C4098&gt;=35, C4098&lt;50), "35-50",
C4098&gt;=50, "50-100"
)</f>
        <v>20-35</v>
      </c>
      <c r="AK4098" t="str" cm="1">
        <f t="array" ref="AK4098">_xlfn.IFS(
G4098&lt;6, "&lt;6",
AND(G4098&gt;=6, G4098&lt;12), "6-12",
AND(G4098&gt;=12, G4098&lt;18), "12-18",  AND(G4098&gt;=18, G4098&lt;24), "18-24", G4098&gt;=24, "24-36")</f>
        <v>12-18</v>
      </c>
    </row>
    <row r="4099" spans="1:37" x14ac:dyDescent="0.3">
      <c r="A4099" t="s">
        <v>4199</v>
      </c>
      <c r="B4099" t="s">
        <v>33</v>
      </c>
      <c r="C4099">
        <v>58</v>
      </c>
      <c r="D4099" t="s">
        <v>37</v>
      </c>
      <c r="E4099" t="s">
        <v>130</v>
      </c>
      <c r="F4099">
        <v>2</v>
      </c>
      <c r="G4099">
        <v>2</v>
      </c>
      <c r="H4099" t="s">
        <v>36</v>
      </c>
      <c r="I4099" t="s">
        <v>37</v>
      </c>
      <c r="J4099" t="s">
        <v>34</v>
      </c>
      <c r="K4099" t="s">
        <v>34</v>
      </c>
      <c r="L4099" t="s">
        <v>34</v>
      </c>
      <c r="M4099" t="s">
        <v>34</v>
      </c>
      <c r="N4099" t="s">
        <v>34</v>
      </c>
      <c r="O4099" t="s">
        <v>34</v>
      </c>
      <c r="P4099" t="s">
        <v>34</v>
      </c>
      <c r="Q4099" t="s">
        <v>34</v>
      </c>
      <c r="R4099" t="s">
        <v>34</v>
      </c>
      <c r="S4099" t="s">
        <v>34</v>
      </c>
      <c r="T4099" t="s">
        <v>34</v>
      </c>
      <c r="U4099" t="s">
        <v>46</v>
      </c>
      <c r="V4099" t="s">
        <v>37</v>
      </c>
      <c r="W4099" t="s">
        <v>40</v>
      </c>
      <c r="X4099">
        <v>19.5</v>
      </c>
      <c r="Y4099">
        <v>19.5</v>
      </c>
      <c r="Z4099">
        <v>0</v>
      </c>
      <c r="AA4099">
        <v>0</v>
      </c>
      <c r="AB4099">
        <v>8.02</v>
      </c>
      <c r="AC4099">
        <v>27.52</v>
      </c>
      <c r="AD4099" t="s">
        <v>85</v>
      </c>
      <c r="AE4099" t="s">
        <v>42</v>
      </c>
      <c r="AF4099" t="s">
        <v>42</v>
      </c>
      <c r="AG4099">
        <f t="shared" ref="AG4099:AG4162" si="128">IF(AD4099="Churned", 1,0)</f>
        <v>0</v>
      </c>
      <c r="AH4099" t="str" cm="1">
        <f t="array" ref="AH4099">_xlfn.IFS(
X4099&lt;=20, "&lt;20",
AND(X4099&gt;=20, X4099&lt;50), "20-50",
AND(X4099&gt;=50, X4099&lt;100), "50-100",
X4099&gt;=100, "&gt;100"
)</f>
        <v>&lt;20</v>
      </c>
      <c r="AI4099">
        <f t="shared" ref="AI4099:AI4162" si="129">IF(AD4099="Joined", 1, 0)</f>
        <v>1</v>
      </c>
      <c r="AJ4099" t="str" cm="1">
        <f t="array" ref="AJ4099">_xlfn.IFS(
C4099&lt;=20, "&lt;20",
AND(C4099&gt;=20, C4099&lt;35), "20-35",
AND(C4099&gt;=35, C4099&lt;50), "35-50",
C4099&gt;=50, "50-100"
)</f>
        <v>50-100</v>
      </c>
      <c r="AK4099" t="str" cm="1">
        <f t="array" ref="AK4099">_xlfn.IFS(
G4099&lt;6, "&lt;6",
AND(G4099&gt;=6, G4099&lt;12), "6-12",
AND(G4099&gt;=12, G4099&lt;18), "12-18",  AND(G4099&gt;=18, G4099&lt;24), "18-24", G4099&gt;=24, "24-36")</f>
        <v>&lt;6</v>
      </c>
    </row>
    <row r="4100" spans="1:37" x14ac:dyDescent="0.3">
      <c r="A4100" t="s">
        <v>4200</v>
      </c>
      <c r="B4100" t="s">
        <v>44</v>
      </c>
      <c r="C4100">
        <v>62</v>
      </c>
      <c r="D4100" t="s">
        <v>37</v>
      </c>
      <c r="E4100" t="s">
        <v>109</v>
      </c>
      <c r="F4100">
        <v>13</v>
      </c>
      <c r="G4100">
        <v>10</v>
      </c>
      <c r="H4100" t="s">
        <v>36</v>
      </c>
      <c r="I4100" t="s">
        <v>37</v>
      </c>
      <c r="J4100" t="s">
        <v>34</v>
      </c>
      <c r="K4100" t="s">
        <v>37</v>
      </c>
      <c r="L4100" t="s">
        <v>38</v>
      </c>
      <c r="M4100" t="s">
        <v>34</v>
      </c>
      <c r="N4100" t="s">
        <v>37</v>
      </c>
      <c r="O4100" t="s">
        <v>34</v>
      </c>
      <c r="P4100" t="s">
        <v>37</v>
      </c>
      <c r="Q4100" t="s">
        <v>34</v>
      </c>
      <c r="R4100" t="s">
        <v>34</v>
      </c>
      <c r="S4100" t="s">
        <v>34</v>
      </c>
      <c r="T4100" t="s">
        <v>37</v>
      </c>
      <c r="U4100" t="s">
        <v>39</v>
      </c>
      <c r="V4100" t="s">
        <v>37</v>
      </c>
      <c r="W4100" t="s">
        <v>40</v>
      </c>
      <c r="X4100">
        <v>54.15</v>
      </c>
      <c r="Y4100">
        <v>2319.8000000000002</v>
      </c>
      <c r="Z4100">
        <v>0</v>
      </c>
      <c r="AA4100">
        <v>0</v>
      </c>
      <c r="AB4100">
        <v>1891.8</v>
      </c>
      <c r="AC4100">
        <v>4211.6000000000004</v>
      </c>
      <c r="AD4100" t="s">
        <v>52</v>
      </c>
      <c r="AE4100" t="s">
        <v>104</v>
      </c>
      <c r="AF4100" t="s">
        <v>105</v>
      </c>
      <c r="AG4100">
        <f t="shared" si="128"/>
        <v>1</v>
      </c>
      <c r="AH4100" t="str" cm="1">
        <f t="array" ref="AH4100">_xlfn.IFS(
X4100&lt;=20, "&lt;20",
AND(X4100&gt;=20, X4100&lt;50), "20-50",
AND(X4100&gt;=50, X4100&lt;100), "50-100",
X4100&gt;=100, "&gt;100"
)</f>
        <v>50-100</v>
      </c>
      <c r="AI4100">
        <f t="shared" si="129"/>
        <v>0</v>
      </c>
      <c r="AJ4100" t="str" cm="1">
        <f t="array" ref="AJ4100">_xlfn.IFS(
C4100&lt;=20, "&lt;20",
AND(C4100&gt;=20, C4100&lt;35), "20-35",
AND(C4100&gt;=35, C4100&lt;50), "35-50",
C4100&gt;=50, "50-100"
)</f>
        <v>50-100</v>
      </c>
      <c r="AK4100" t="str" cm="1">
        <f t="array" ref="AK4100">_xlfn.IFS(
G4100&lt;6, "&lt;6",
AND(G4100&gt;=6, G4100&lt;12), "6-12",
AND(G4100&gt;=12, G4100&lt;18), "12-18",  AND(G4100&gt;=18, G4100&lt;24), "18-24", G4100&gt;=24, "24-36")</f>
        <v>6-12</v>
      </c>
    </row>
    <row r="4101" spans="1:37" x14ac:dyDescent="0.3">
      <c r="A4101" t="s">
        <v>4201</v>
      </c>
      <c r="B4101" t="s">
        <v>44</v>
      </c>
      <c r="C4101">
        <v>31</v>
      </c>
      <c r="D4101" t="s">
        <v>37</v>
      </c>
      <c r="E4101" t="s">
        <v>61</v>
      </c>
      <c r="F4101">
        <v>5</v>
      </c>
      <c r="G4101">
        <v>31</v>
      </c>
      <c r="H4101" t="s">
        <v>36</v>
      </c>
      <c r="I4101" t="s">
        <v>37</v>
      </c>
      <c r="J4101" t="s">
        <v>37</v>
      </c>
      <c r="K4101" t="s">
        <v>37</v>
      </c>
      <c r="L4101" t="s">
        <v>72</v>
      </c>
      <c r="M4101" t="s">
        <v>37</v>
      </c>
      <c r="N4101" t="s">
        <v>37</v>
      </c>
      <c r="O4101" t="s">
        <v>34</v>
      </c>
      <c r="P4101" t="s">
        <v>37</v>
      </c>
      <c r="Q4101" t="s">
        <v>37</v>
      </c>
      <c r="R4101" t="s">
        <v>34</v>
      </c>
      <c r="S4101" t="s">
        <v>34</v>
      </c>
      <c r="T4101" t="s">
        <v>37</v>
      </c>
      <c r="U4101" t="s">
        <v>39</v>
      </c>
      <c r="V4101" t="s">
        <v>37</v>
      </c>
      <c r="W4101" t="s">
        <v>40</v>
      </c>
      <c r="X4101">
        <v>75</v>
      </c>
      <c r="Y4101">
        <v>4213.8999999999996</v>
      </c>
      <c r="Z4101">
        <v>0</v>
      </c>
      <c r="AA4101">
        <v>0</v>
      </c>
      <c r="AB4101">
        <v>1842.5</v>
      </c>
      <c r="AC4101">
        <v>6056.4</v>
      </c>
      <c r="AD4101" t="s">
        <v>41</v>
      </c>
      <c r="AE4101" t="s">
        <v>42</v>
      </c>
      <c r="AF4101" t="s">
        <v>42</v>
      </c>
      <c r="AG4101">
        <f t="shared" si="128"/>
        <v>0</v>
      </c>
      <c r="AH4101" t="str" cm="1">
        <f t="array" ref="AH4101">_xlfn.IFS(
X4101&lt;=20, "&lt;20",
AND(X4101&gt;=20, X4101&lt;50), "20-50",
AND(X4101&gt;=50, X4101&lt;100), "50-100",
X4101&gt;=100, "&gt;100"
)</f>
        <v>50-100</v>
      </c>
      <c r="AI4101">
        <f t="shared" si="129"/>
        <v>0</v>
      </c>
      <c r="AJ4101" t="str" cm="1">
        <f t="array" ref="AJ4101">_xlfn.IFS(
C4101&lt;=20, "&lt;20",
AND(C4101&gt;=20, C4101&lt;35), "20-35",
AND(C4101&gt;=35, C4101&lt;50), "35-50",
C4101&gt;=50, "50-100"
)</f>
        <v>20-35</v>
      </c>
      <c r="AK4101" t="str" cm="1">
        <f t="array" ref="AK4101">_xlfn.IFS(
G4101&lt;6, "&lt;6",
AND(G4101&gt;=6, G4101&lt;12), "6-12",
AND(G4101&gt;=12, G4101&lt;18), "12-18",  AND(G4101&gt;=18, G4101&lt;24), "18-24", G4101&gt;=24, "24-36")</f>
        <v>24-36</v>
      </c>
    </row>
    <row r="4102" spans="1:37" x14ac:dyDescent="0.3">
      <c r="A4102" t="s">
        <v>4202</v>
      </c>
      <c r="B4102" t="s">
        <v>44</v>
      </c>
      <c r="C4102">
        <v>72</v>
      </c>
      <c r="D4102" t="s">
        <v>37</v>
      </c>
      <c r="E4102" t="s">
        <v>90</v>
      </c>
      <c r="F4102">
        <v>12</v>
      </c>
      <c r="G4102">
        <v>35</v>
      </c>
      <c r="H4102" t="s">
        <v>36</v>
      </c>
      <c r="I4102" t="s">
        <v>37</v>
      </c>
      <c r="J4102" t="s">
        <v>37</v>
      </c>
      <c r="K4102" t="s">
        <v>37</v>
      </c>
      <c r="L4102" t="s">
        <v>50</v>
      </c>
      <c r="M4102" t="s">
        <v>34</v>
      </c>
      <c r="N4102" t="s">
        <v>34</v>
      </c>
      <c r="O4102" t="s">
        <v>34</v>
      </c>
      <c r="P4102" t="s">
        <v>34</v>
      </c>
      <c r="Q4102" t="s">
        <v>34</v>
      </c>
      <c r="R4102" t="s">
        <v>34</v>
      </c>
      <c r="S4102" t="s">
        <v>34</v>
      </c>
      <c r="T4102" t="s">
        <v>37</v>
      </c>
      <c r="U4102" t="s">
        <v>46</v>
      </c>
      <c r="V4102" t="s">
        <v>37</v>
      </c>
      <c r="W4102" t="s">
        <v>40</v>
      </c>
      <c r="X4102">
        <v>74.2</v>
      </c>
      <c r="Y4102">
        <v>1133.9000000000001</v>
      </c>
      <c r="Z4102">
        <v>43.31</v>
      </c>
      <c r="AA4102">
        <v>0</v>
      </c>
      <c r="AB4102">
        <v>352.95</v>
      </c>
      <c r="AC4102">
        <v>1443.54</v>
      </c>
      <c r="AD4102" t="s">
        <v>52</v>
      </c>
      <c r="AE4102" t="s">
        <v>53</v>
      </c>
      <c r="AF4102" t="s">
        <v>54</v>
      </c>
      <c r="AG4102">
        <f t="shared" si="128"/>
        <v>1</v>
      </c>
      <c r="AH4102" t="str" cm="1">
        <f t="array" ref="AH4102">_xlfn.IFS(
X4102&lt;=20, "&lt;20",
AND(X4102&gt;=20, X4102&lt;50), "20-50",
AND(X4102&gt;=50, X4102&lt;100), "50-100",
X4102&gt;=100, "&gt;100"
)</f>
        <v>50-100</v>
      </c>
      <c r="AI4102">
        <f t="shared" si="129"/>
        <v>0</v>
      </c>
      <c r="AJ4102" t="str" cm="1">
        <f t="array" ref="AJ4102">_xlfn.IFS(
C4102&lt;=20, "&lt;20",
AND(C4102&gt;=20, C4102&lt;35), "20-35",
AND(C4102&gt;=35, C4102&lt;50), "35-50",
C4102&gt;=50, "50-100"
)</f>
        <v>50-100</v>
      </c>
      <c r="AK4102" t="str" cm="1">
        <f t="array" ref="AK4102">_xlfn.IFS(
G4102&lt;6, "&lt;6",
AND(G4102&gt;=6, G4102&lt;12), "6-12",
AND(G4102&gt;=12, G4102&lt;18), "12-18",  AND(G4102&gt;=18, G4102&lt;24), "18-24", G4102&gt;=24, "24-36")</f>
        <v>24-36</v>
      </c>
    </row>
    <row r="4103" spans="1:37" x14ac:dyDescent="0.3">
      <c r="A4103" t="s">
        <v>4203</v>
      </c>
      <c r="B4103" t="s">
        <v>33</v>
      </c>
      <c r="C4103">
        <v>53</v>
      </c>
      <c r="D4103" t="s">
        <v>37</v>
      </c>
      <c r="E4103" t="s">
        <v>82</v>
      </c>
      <c r="F4103">
        <v>5</v>
      </c>
      <c r="G4103">
        <v>21</v>
      </c>
      <c r="H4103" t="s">
        <v>36</v>
      </c>
      <c r="I4103" t="s">
        <v>37</v>
      </c>
      <c r="J4103" t="s">
        <v>34</v>
      </c>
      <c r="K4103" t="s">
        <v>37</v>
      </c>
      <c r="L4103" t="s">
        <v>72</v>
      </c>
      <c r="M4103" t="s">
        <v>34</v>
      </c>
      <c r="N4103" t="s">
        <v>34</v>
      </c>
      <c r="O4103" t="s">
        <v>34</v>
      </c>
      <c r="P4103" t="s">
        <v>34</v>
      </c>
      <c r="Q4103" t="s">
        <v>34</v>
      </c>
      <c r="R4103" t="s">
        <v>37</v>
      </c>
      <c r="S4103" t="s">
        <v>37</v>
      </c>
      <c r="T4103" t="s">
        <v>37</v>
      </c>
      <c r="U4103" t="s">
        <v>46</v>
      </c>
      <c r="V4103" t="s">
        <v>37</v>
      </c>
      <c r="W4103" t="s">
        <v>51</v>
      </c>
      <c r="X4103">
        <v>56.25</v>
      </c>
      <c r="Y4103">
        <v>56.25</v>
      </c>
      <c r="Z4103">
        <v>0</v>
      </c>
      <c r="AA4103">
        <v>0</v>
      </c>
      <c r="AB4103">
        <v>26.14</v>
      </c>
      <c r="AC4103">
        <v>82.39</v>
      </c>
      <c r="AD4103" t="s">
        <v>52</v>
      </c>
      <c r="AE4103" t="s">
        <v>100</v>
      </c>
      <c r="AF4103" t="s">
        <v>178</v>
      </c>
      <c r="AG4103">
        <f t="shared" si="128"/>
        <v>1</v>
      </c>
      <c r="AH4103" t="str" cm="1">
        <f t="array" ref="AH4103">_xlfn.IFS(
X4103&lt;=20, "&lt;20",
AND(X4103&gt;=20, X4103&lt;50), "20-50",
AND(X4103&gt;=50, X4103&lt;100), "50-100",
X4103&gt;=100, "&gt;100"
)</f>
        <v>50-100</v>
      </c>
      <c r="AI4103">
        <f t="shared" si="129"/>
        <v>0</v>
      </c>
      <c r="AJ4103" t="str" cm="1">
        <f t="array" ref="AJ4103">_xlfn.IFS(
C4103&lt;=20, "&lt;20",
AND(C4103&gt;=20, C4103&lt;35), "20-35",
AND(C4103&gt;=35, C4103&lt;50), "35-50",
C4103&gt;=50, "50-100"
)</f>
        <v>50-100</v>
      </c>
      <c r="AK4103" t="str" cm="1">
        <f t="array" ref="AK4103">_xlfn.IFS(
G4103&lt;6, "&lt;6",
AND(G4103&gt;=6, G4103&lt;12), "6-12",
AND(G4103&gt;=12, G4103&lt;18), "12-18",  AND(G4103&gt;=18, G4103&lt;24), "18-24", G4103&gt;=24, "24-36")</f>
        <v>18-24</v>
      </c>
    </row>
    <row r="4104" spans="1:37" x14ac:dyDescent="0.3">
      <c r="A4104" t="s">
        <v>4204</v>
      </c>
      <c r="B4104" t="s">
        <v>44</v>
      </c>
      <c r="C4104">
        <v>74</v>
      </c>
      <c r="D4104" t="s">
        <v>34</v>
      </c>
      <c r="E4104" t="s">
        <v>61</v>
      </c>
      <c r="F4104">
        <v>12</v>
      </c>
      <c r="G4104">
        <v>7</v>
      </c>
      <c r="H4104" t="s">
        <v>36</v>
      </c>
      <c r="I4104" t="s">
        <v>37</v>
      </c>
      <c r="J4104" t="s">
        <v>34</v>
      </c>
      <c r="K4104" t="s">
        <v>37</v>
      </c>
      <c r="L4104" t="s">
        <v>50</v>
      </c>
      <c r="M4104" t="s">
        <v>37</v>
      </c>
      <c r="N4104" t="s">
        <v>34</v>
      </c>
      <c r="O4104" t="s">
        <v>34</v>
      </c>
      <c r="P4104" t="s">
        <v>37</v>
      </c>
      <c r="Q4104" t="s">
        <v>37</v>
      </c>
      <c r="R4104" t="s">
        <v>34</v>
      </c>
      <c r="S4104" t="s">
        <v>34</v>
      </c>
      <c r="T4104" t="s">
        <v>37</v>
      </c>
      <c r="U4104" t="s">
        <v>39</v>
      </c>
      <c r="V4104" t="s">
        <v>34</v>
      </c>
      <c r="W4104" t="s">
        <v>40</v>
      </c>
      <c r="X4104">
        <v>90.15</v>
      </c>
      <c r="Y4104">
        <v>3128.8</v>
      </c>
      <c r="Z4104">
        <v>0</v>
      </c>
      <c r="AA4104">
        <v>0</v>
      </c>
      <c r="AB4104">
        <v>900.66</v>
      </c>
      <c r="AC4104">
        <v>4029.46</v>
      </c>
      <c r="AD4104" t="s">
        <v>41</v>
      </c>
      <c r="AE4104" t="s">
        <v>42</v>
      </c>
      <c r="AF4104" t="s">
        <v>42</v>
      </c>
      <c r="AG4104">
        <f t="shared" si="128"/>
        <v>0</v>
      </c>
      <c r="AH4104" t="str" cm="1">
        <f t="array" ref="AH4104">_xlfn.IFS(
X4104&lt;=20, "&lt;20",
AND(X4104&gt;=20, X4104&lt;50), "20-50",
AND(X4104&gt;=50, X4104&lt;100), "50-100",
X4104&gt;=100, "&gt;100"
)</f>
        <v>50-100</v>
      </c>
      <c r="AI4104">
        <f t="shared" si="129"/>
        <v>0</v>
      </c>
      <c r="AJ4104" t="str" cm="1">
        <f t="array" ref="AJ4104">_xlfn.IFS(
C4104&lt;=20, "&lt;20",
AND(C4104&gt;=20, C4104&lt;35), "20-35",
AND(C4104&gt;=35, C4104&lt;50), "35-50",
C4104&gt;=50, "50-100"
)</f>
        <v>50-100</v>
      </c>
      <c r="AK4104" t="str" cm="1">
        <f t="array" ref="AK4104">_xlfn.IFS(
G4104&lt;6, "&lt;6",
AND(G4104&gt;=6, G4104&lt;12), "6-12",
AND(G4104&gt;=12, G4104&lt;18), "12-18",  AND(G4104&gt;=18, G4104&lt;24), "18-24", G4104&gt;=24, "24-36")</f>
        <v>6-12</v>
      </c>
    </row>
    <row r="4105" spans="1:37" x14ac:dyDescent="0.3">
      <c r="A4105" t="s">
        <v>4205</v>
      </c>
      <c r="B4105" t="s">
        <v>44</v>
      </c>
      <c r="C4105">
        <v>77</v>
      </c>
      <c r="D4105" t="s">
        <v>37</v>
      </c>
      <c r="E4105" t="s">
        <v>64</v>
      </c>
      <c r="F4105">
        <v>11</v>
      </c>
      <c r="G4105">
        <v>3</v>
      </c>
      <c r="H4105" t="s">
        <v>36</v>
      </c>
      <c r="I4105" t="s">
        <v>37</v>
      </c>
      <c r="J4105" t="s">
        <v>37</v>
      </c>
      <c r="K4105" t="s">
        <v>37</v>
      </c>
      <c r="L4105" t="s">
        <v>50</v>
      </c>
      <c r="M4105" t="s">
        <v>34</v>
      </c>
      <c r="N4105" t="s">
        <v>37</v>
      </c>
      <c r="O4105" t="s">
        <v>34</v>
      </c>
      <c r="P4105" t="s">
        <v>37</v>
      </c>
      <c r="Q4105" t="s">
        <v>34</v>
      </c>
      <c r="R4105" t="s">
        <v>34</v>
      </c>
      <c r="S4105" t="s">
        <v>34</v>
      </c>
      <c r="T4105" t="s">
        <v>37</v>
      </c>
      <c r="U4105" t="s">
        <v>46</v>
      </c>
      <c r="V4105" t="s">
        <v>37</v>
      </c>
      <c r="W4105" t="s">
        <v>51</v>
      </c>
      <c r="X4105">
        <v>85.45</v>
      </c>
      <c r="Y4105">
        <v>1505.85</v>
      </c>
      <c r="Z4105">
        <v>0</v>
      </c>
      <c r="AA4105">
        <v>0</v>
      </c>
      <c r="AB4105">
        <v>42.48</v>
      </c>
      <c r="AC4105">
        <v>1548.33</v>
      </c>
      <c r="AD4105" t="s">
        <v>52</v>
      </c>
      <c r="AE4105" t="s">
        <v>53</v>
      </c>
      <c r="AF4105" t="s">
        <v>162</v>
      </c>
      <c r="AG4105">
        <f t="shared" si="128"/>
        <v>1</v>
      </c>
      <c r="AH4105" t="str" cm="1">
        <f t="array" ref="AH4105">_xlfn.IFS(
X4105&lt;=20, "&lt;20",
AND(X4105&gt;=20, X4105&lt;50), "20-50",
AND(X4105&gt;=50, X4105&lt;100), "50-100",
X4105&gt;=100, "&gt;100"
)</f>
        <v>50-100</v>
      </c>
      <c r="AI4105">
        <f t="shared" si="129"/>
        <v>0</v>
      </c>
      <c r="AJ4105" t="str" cm="1">
        <f t="array" ref="AJ4105">_xlfn.IFS(
C4105&lt;=20, "&lt;20",
AND(C4105&gt;=20, C4105&lt;35), "20-35",
AND(C4105&gt;=35, C4105&lt;50), "35-50",
C4105&gt;=50, "50-100"
)</f>
        <v>50-100</v>
      </c>
      <c r="AK4105" t="str" cm="1">
        <f t="array" ref="AK4105">_xlfn.IFS(
G4105&lt;6, "&lt;6",
AND(G4105&gt;=6, G4105&lt;12), "6-12",
AND(G4105&gt;=12, G4105&lt;18), "12-18",  AND(G4105&gt;=18, G4105&lt;24), "18-24", G4105&gt;=24, "24-36")</f>
        <v>&lt;6</v>
      </c>
    </row>
    <row r="4106" spans="1:37" x14ac:dyDescent="0.3">
      <c r="A4106" t="s">
        <v>4206</v>
      </c>
      <c r="B4106" t="s">
        <v>44</v>
      </c>
      <c r="C4106">
        <v>38</v>
      </c>
      <c r="D4106" t="s">
        <v>34</v>
      </c>
      <c r="E4106" t="s">
        <v>45</v>
      </c>
      <c r="F4106">
        <v>10</v>
      </c>
      <c r="G4106">
        <v>4</v>
      </c>
      <c r="H4106" t="s">
        <v>36</v>
      </c>
      <c r="I4106" t="s">
        <v>37</v>
      </c>
      <c r="J4106" t="s">
        <v>34</v>
      </c>
      <c r="K4106" t="s">
        <v>34</v>
      </c>
      <c r="L4106" t="s">
        <v>34</v>
      </c>
      <c r="M4106" t="s">
        <v>34</v>
      </c>
      <c r="N4106" t="s">
        <v>34</v>
      </c>
      <c r="O4106" t="s">
        <v>34</v>
      </c>
      <c r="P4106" t="s">
        <v>34</v>
      </c>
      <c r="Q4106" t="s">
        <v>34</v>
      </c>
      <c r="R4106" t="s">
        <v>34</v>
      </c>
      <c r="S4106" t="s">
        <v>34</v>
      </c>
      <c r="T4106" t="s">
        <v>34</v>
      </c>
      <c r="U4106" t="s">
        <v>39</v>
      </c>
      <c r="V4106" t="s">
        <v>34</v>
      </c>
      <c r="W4106" t="s">
        <v>40</v>
      </c>
      <c r="X4106">
        <v>19.3</v>
      </c>
      <c r="Y4106">
        <v>593.20000000000005</v>
      </c>
      <c r="Z4106">
        <v>0</v>
      </c>
      <c r="AA4106">
        <v>0</v>
      </c>
      <c r="AB4106">
        <v>1448.32</v>
      </c>
      <c r="AC4106">
        <v>2041.52</v>
      </c>
      <c r="AD4106" t="s">
        <v>41</v>
      </c>
      <c r="AE4106" t="s">
        <v>42</v>
      </c>
      <c r="AF4106" t="s">
        <v>42</v>
      </c>
      <c r="AG4106">
        <f t="shared" si="128"/>
        <v>0</v>
      </c>
      <c r="AH4106" t="str" cm="1">
        <f t="array" ref="AH4106">_xlfn.IFS(
X4106&lt;=20, "&lt;20",
AND(X4106&gt;=20, X4106&lt;50), "20-50",
AND(X4106&gt;=50, X4106&lt;100), "50-100",
X4106&gt;=100, "&gt;100"
)</f>
        <v>&lt;20</v>
      </c>
      <c r="AI4106">
        <f t="shared" si="129"/>
        <v>0</v>
      </c>
      <c r="AJ4106" t="str" cm="1">
        <f t="array" ref="AJ4106">_xlfn.IFS(
C4106&lt;=20, "&lt;20",
AND(C4106&gt;=20, C4106&lt;35), "20-35",
AND(C4106&gt;=35, C4106&lt;50), "35-50",
C4106&gt;=50, "50-100"
)</f>
        <v>35-50</v>
      </c>
      <c r="AK4106" t="str" cm="1">
        <f t="array" ref="AK4106">_xlfn.IFS(
G4106&lt;6, "&lt;6",
AND(G4106&gt;=6, G4106&lt;12), "6-12",
AND(G4106&gt;=12, G4106&lt;18), "12-18",  AND(G4106&gt;=18, G4106&lt;24), "18-24", G4106&gt;=24, "24-36")</f>
        <v>&lt;6</v>
      </c>
    </row>
    <row r="4107" spans="1:37" x14ac:dyDescent="0.3">
      <c r="A4107" t="s">
        <v>4207</v>
      </c>
      <c r="B4107" t="s">
        <v>33</v>
      </c>
      <c r="C4107">
        <v>63</v>
      </c>
      <c r="D4107" t="s">
        <v>37</v>
      </c>
      <c r="E4107" t="s">
        <v>74</v>
      </c>
      <c r="F4107">
        <v>15</v>
      </c>
      <c r="G4107">
        <v>18</v>
      </c>
      <c r="H4107" t="s">
        <v>36</v>
      </c>
      <c r="I4107" t="s">
        <v>37</v>
      </c>
      <c r="J4107" t="s">
        <v>37</v>
      </c>
      <c r="K4107" t="s">
        <v>37</v>
      </c>
      <c r="L4107" t="s">
        <v>50</v>
      </c>
      <c r="M4107" t="s">
        <v>37</v>
      </c>
      <c r="N4107" t="s">
        <v>37</v>
      </c>
      <c r="O4107" t="s">
        <v>37</v>
      </c>
      <c r="P4107" t="s">
        <v>37</v>
      </c>
      <c r="Q4107" t="s">
        <v>37</v>
      </c>
      <c r="R4107" t="s">
        <v>37</v>
      </c>
      <c r="S4107" t="s">
        <v>37</v>
      </c>
      <c r="T4107" t="s">
        <v>37</v>
      </c>
      <c r="U4107" t="s">
        <v>67</v>
      </c>
      <c r="V4107" t="s">
        <v>37</v>
      </c>
      <c r="W4107" t="s">
        <v>51</v>
      </c>
      <c r="X4107">
        <v>115.8</v>
      </c>
      <c r="Y4107">
        <v>8424.9</v>
      </c>
      <c r="Z4107">
        <v>0</v>
      </c>
      <c r="AA4107">
        <v>0</v>
      </c>
      <c r="AB4107">
        <v>3104.64</v>
      </c>
      <c r="AC4107">
        <v>11529.54</v>
      </c>
      <c r="AD4107" t="s">
        <v>41</v>
      </c>
      <c r="AE4107" t="s">
        <v>42</v>
      </c>
      <c r="AF4107" t="s">
        <v>42</v>
      </c>
      <c r="AG4107">
        <f t="shared" si="128"/>
        <v>0</v>
      </c>
      <c r="AH4107" t="str" cm="1">
        <f t="array" ref="AH4107">_xlfn.IFS(
X4107&lt;=20, "&lt;20",
AND(X4107&gt;=20, X4107&lt;50), "20-50",
AND(X4107&gt;=50, X4107&lt;100), "50-100",
X4107&gt;=100, "&gt;100"
)</f>
        <v>&gt;100</v>
      </c>
      <c r="AI4107">
        <f t="shared" si="129"/>
        <v>0</v>
      </c>
      <c r="AJ4107" t="str" cm="1">
        <f t="array" ref="AJ4107">_xlfn.IFS(
C4107&lt;=20, "&lt;20",
AND(C4107&gt;=20, C4107&lt;35), "20-35",
AND(C4107&gt;=35, C4107&lt;50), "35-50",
C4107&gt;=50, "50-100"
)</f>
        <v>50-100</v>
      </c>
      <c r="AK4107" t="str" cm="1">
        <f t="array" ref="AK4107">_xlfn.IFS(
G4107&lt;6, "&lt;6",
AND(G4107&gt;=6, G4107&lt;12), "6-12",
AND(G4107&gt;=12, G4107&lt;18), "12-18",  AND(G4107&gt;=18, G4107&lt;24), "18-24", G4107&gt;=24, "24-36")</f>
        <v>18-24</v>
      </c>
    </row>
    <row r="4108" spans="1:37" x14ac:dyDescent="0.3">
      <c r="A4108" t="s">
        <v>4208</v>
      </c>
      <c r="B4108" t="s">
        <v>33</v>
      </c>
      <c r="C4108">
        <v>39</v>
      </c>
      <c r="D4108" t="s">
        <v>34</v>
      </c>
      <c r="E4108" t="s">
        <v>124</v>
      </c>
      <c r="F4108">
        <v>4</v>
      </c>
      <c r="G4108">
        <v>31</v>
      </c>
      <c r="H4108" t="s">
        <v>36</v>
      </c>
      <c r="I4108" t="s">
        <v>37</v>
      </c>
      <c r="J4108" t="s">
        <v>37</v>
      </c>
      <c r="K4108" t="s">
        <v>37</v>
      </c>
      <c r="L4108" t="s">
        <v>72</v>
      </c>
      <c r="M4108" t="s">
        <v>37</v>
      </c>
      <c r="N4108" t="s">
        <v>37</v>
      </c>
      <c r="O4108" t="s">
        <v>37</v>
      </c>
      <c r="P4108" t="s">
        <v>37</v>
      </c>
      <c r="Q4108" t="s">
        <v>37</v>
      </c>
      <c r="R4108" t="s">
        <v>34</v>
      </c>
      <c r="S4108" t="s">
        <v>34</v>
      </c>
      <c r="T4108" t="s">
        <v>37</v>
      </c>
      <c r="U4108" t="s">
        <v>67</v>
      </c>
      <c r="V4108" t="s">
        <v>34</v>
      </c>
      <c r="W4108" t="s">
        <v>40</v>
      </c>
      <c r="X4108">
        <v>79.150000000000006</v>
      </c>
      <c r="Y4108">
        <v>5536.5</v>
      </c>
      <c r="Z4108">
        <v>0</v>
      </c>
      <c r="AA4108">
        <v>0</v>
      </c>
      <c r="AB4108">
        <v>2754.5</v>
      </c>
      <c r="AC4108">
        <v>8291</v>
      </c>
      <c r="AD4108" t="s">
        <v>41</v>
      </c>
      <c r="AE4108" t="s">
        <v>42</v>
      </c>
      <c r="AF4108" t="s">
        <v>42</v>
      </c>
      <c r="AG4108">
        <f t="shared" si="128"/>
        <v>0</v>
      </c>
      <c r="AH4108" t="str" cm="1">
        <f t="array" ref="AH4108">_xlfn.IFS(
X4108&lt;=20, "&lt;20",
AND(X4108&gt;=20, X4108&lt;50), "20-50",
AND(X4108&gt;=50, X4108&lt;100), "50-100",
X4108&gt;=100, "&gt;100"
)</f>
        <v>50-100</v>
      </c>
      <c r="AI4108">
        <f t="shared" si="129"/>
        <v>0</v>
      </c>
      <c r="AJ4108" t="str" cm="1">
        <f t="array" ref="AJ4108">_xlfn.IFS(
C4108&lt;=20, "&lt;20",
AND(C4108&gt;=20, C4108&lt;35), "20-35",
AND(C4108&gt;=35, C4108&lt;50), "35-50",
C4108&gt;=50, "50-100"
)</f>
        <v>35-50</v>
      </c>
      <c r="AK4108" t="str" cm="1">
        <f t="array" ref="AK4108">_xlfn.IFS(
G4108&lt;6, "&lt;6",
AND(G4108&gt;=6, G4108&lt;12), "6-12",
AND(G4108&gt;=12, G4108&lt;18), "12-18",  AND(G4108&gt;=18, G4108&lt;24), "18-24", G4108&gt;=24, "24-36")</f>
        <v>24-36</v>
      </c>
    </row>
    <row r="4109" spans="1:37" x14ac:dyDescent="0.3">
      <c r="A4109" t="s">
        <v>4209</v>
      </c>
      <c r="B4109" t="s">
        <v>44</v>
      </c>
      <c r="C4109">
        <v>48</v>
      </c>
      <c r="D4109" t="s">
        <v>37</v>
      </c>
      <c r="E4109" t="s">
        <v>103</v>
      </c>
      <c r="F4109">
        <v>12</v>
      </c>
      <c r="G4109">
        <v>1</v>
      </c>
      <c r="H4109" t="s">
        <v>70</v>
      </c>
      <c r="I4109" t="s">
        <v>37</v>
      </c>
      <c r="J4109" t="s">
        <v>37</v>
      </c>
      <c r="K4109" t="s">
        <v>37</v>
      </c>
      <c r="L4109" t="s">
        <v>72</v>
      </c>
      <c r="M4109" t="s">
        <v>37</v>
      </c>
      <c r="N4109" t="s">
        <v>37</v>
      </c>
      <c r="O4109" t="s">
        <v>37</v>
      </c>
      <c r="P4109" t="s">
        <v>34</v>
      </c>
      <c r="Q4109" t="s">
        <v>34</v>
      </c>
      <c r="R4109" t="s">
        <v>37</v>
      </c>
      <c r="S4109" t="s">
        <v>37</v>
      </c>
      <c r="T4109" t="s">
        <v>37</v>
      </c>
      <c r="U4109" t="s">
        <v>39</v>
      </c>
      <c r="V4109" t="s">
        <v>34</v>
      </c>
      <c r="W4109" t="s">
        <v>51</v>
      </c>
      <c r="X4109">
        <v>71.8</v>
      </c>
      <c r="Y4109">
        <v>3472.05</v>
      </c>
      <c r="Z4109">
        <v>0</v>
      </c>
      <c r="AA4109">
        <v>0</v>
      </c>
      <c r="AB4109">
        <v>1229.9000000000001</v>
      </c>
      <c r="AC4109">
        <v>4701.95</v>
      </c>
      <c r="AD4109" t="s">
        <v>41</v>
      </c>
      <c r="AE4109" t="s">
        <v>42</v>
      </c>
      <c r="AF4109" t="s">
        <v>42</v>
      </c>
      <c r="AG4109">
        <f t="shared" si="128"/>
        <v>0</v>
      </c>
      <c r="AH4109" t="str" cm="1">
        <f t="array" ref="AH4109">_xlfn.IFS(
X4109&lt;=20, "&lt;20",
AND(X4109&gt;=20, X4109&lt;50), "20-50",
AND(X4109&gt;=50, X4109&lt;100), "50-100",
X4109&gt;=100, "&gt;100"
)</f>
        <v>50-100</v>
      </c>
      <c r="AI4109">
        <f t="shared" si="129"/>
        <v>0</v>
      </c>
      <c r="AJ4109" t="str" cm="1">
        <f t="array" ref="AJ4109">_xlfn.IFS(
C4109&lt;=20, "&lt;20",
AND(C4109&gt;=20, C4109&lt;35), "20-35",
AND(C4109&gt;=35, C4109&lt;50), "35-50",
C4109&gt;=50, "50-100"
)</f>
        <v>35-50</v>
      </c>
      <c r="AK4109" t="str" cm="1">
        <f t="array" ref="AK4109">_xlfn.IFS(
G4109&lt;6, "&lt;6",
AND(G4109&gt;=6, G4109&lt;12), "6-12",
AND(G4109&gt;=12, G4109&lt;18), "12-18",  AND(G4109&gt;=18, G4109&lt;24), "18-24", G4109&gt;=24, "24-36")</f>
        <v>&lt;6</v>
      </c>
    </row>
    <row r="4110" spans="1:37" x14ac:dyDescent="0.3">
      <c r="A4110" t="s">
        <v>4210</v>
      </c>
      <c r="B4110" t="s">
        <v>33</v>
      </c>
      <c r="C4110">
        <v>62</v>
      </c>
      <c r="D4110" t="s">
        <v>37</v>
      </c>
      <c r="E4110" t="s">
        <v>61</v>
      </c>
      <c r="F4110">
        <v>3</v>
      </c>
      <c r="G4110">
        <v>21</v>
      </c>
      <c r="H4110" t="s">
        <v>49</v>
      </c>
      <c r="I4110" t="s">
        <v>37</v>
      </c>
      <c r="J4110" t="s">
        <v>34</v>
      </c>
      <c r="K4110" t="s">
        <v>37</v>
      </c>
      <c r="L4110" t="s">
        <v>38</v>
      </c>
      <c r="M4110" t="s">
        <v>34</v>
      </c>
      <c r="N4110" t="s">
        <v>34</v>
      </c>
      <c r="O4110" t="s">
        <v>37</v>
      </c>
      <c r="P4110" t="s">
        <v>34</v>
      </c>
      <c r="Q4110" t="s">
        <v>37</v>
      </c>
      <c r="R4110" t="s">
        <v>37</v>
      </c>
      <c r="S4110" t="s">
        <v>37</v>
      </c>
      <c r="T4110" t="s">
        <v>37</v>
      </c>
      <c r="U4110" t="s">
        <v>46</v>
      </c>
      <c r="V4110" t="s">
        <v>34</v>
      </c>
      <c r="W4110" t="s">
        <v>40</v>
      </c>
      <c r="X4110">
        <v>69</v>
      </c>
      <c r="Y4110">
        <v>147.80000000000001</v>
      </c>
      <c r="Z4110">
        <v>0</v>
      </c>
      <c r="AA4110">
        <v>0</v>
      </c>
      <c r="AB4110">
        <v>54.82</v>
      </c>
      <c r="AC4110">
        <v>202.62</v>
      </c>
      <c r="AD4110" t="s">
        <v>85</v>
      </c>
      <c r="AE4110" t="s">
        <v>42</v>
      </c>
      <c r="AF4110" t="s">
        <v>42</v>
      </c>
      <c r="AG4110">
        <f t="shared" si="128"/>
        <v>0</v>
      </c>
      <c r="AH4110" t="str" cm="1">
        <f t="array" ref="AH4110">_xlfn.IFS(
X4110&lt;=20, "&lt;20",
AND(X4110&gt;=20, X4110&lt;50), "20-50",
AND(X4110&gt;=50, X4110&lt;100), "50-100",
X4110&gt;=100, "&gt;100"
)</f>
        <v>50-100</v>
      </c>
      <c r="AI4110">
        <f t="shared" si="129"/>
        <v>1</v>
      </c>
      <c r="AJ4110" t="str" cm="1">
        <f t="array" ref="AJ4110">_xlfn.IFS(
C4110&lt;=20, "&lt;20",
AND(C4110&gt;=20, C4110&lt;35), "20-35",
AND(C4110&gt;=35, C4110&lt;50), "35-50",
C4110&gt;=50, "50-100"
)</f>
        <v>50-100</v>
      </c>
      <c r="AK4110" t="str" cm="1">
        <f t="array" ref="AK4110">_xlfn.IFS(
G4110&lt;6, "&lt;6",
AND(G4110&gt;=6, G4110&lt;12), "6-12",
AND(G4110&gt;=12, G4110&lt;18), "12-18",  AND(G4110&gt;=18, G4110&lt;24), "18-24", G4110&gt;=24, "24-36")</f>
        <v>18-24</v>
      </c>
    </row>
    <row r="4111" spans="1:37" x14ac:dyDescent="0.3">
      <c r="A4111" t="s">
        <v>4211</v>
      </c>
      <c r="B4111" t="s">
        <v>44</v>
      </c>
      <c r="C4111">
        <v>81</v>
      </c>
      <c r="D4111" t="s">
        <v>37</v>
      </c>
      <c r="E4111" t="s">
        <v>130</v>
      </c>
      <c r="F4111">
        <v>15</v>
      </c>
      <c r="G4111">
        <v>28</v>
      </c>
      <c r="H4111" t="s">
        <v>36</v>
      </c>
      <c r="I4111" t="s">
        <v>37</v>
      </c>
      <c r="J4111" t="s">
        <v>34</v>
      </c>
      <c r="K4111" t="s">
        <v>34</v>
      </c>
      <c r="L4111" t="s">
        <v>34</v>
      </c>
      <c r="M4111" t="s">
        <v>34</v>
      </c>
      <c r="N4111" t="s">
        <v>34</v>
      </c>
      <c r="O4111" t="s">
        <v>34</v>
      </c>
      <c r="P4111" t="s">
        <v>34</v>
      </c>
      <c r="Q4111" t="s">
        <v>34</v>
      </c>
      <c r="R4111" t="s">
        <v>34</v>
      </c>
      <c r="S4111" t="s">
        <v>34</v>
      </c>
      <c r="T4111" t="s">
        <v>34</v>
      </c>
      <c r="U4111" t="s">
        <v>39</v>
      </c>
      <c r="V4111" t="s">
        <v>34</v>
      </c>
      <c r="W4111" t="s">
        <v>40</v>
      </c>
      <c r="X4111">
        <v>19.8</v>
      </c>
      <c r="Y4111">
        <v>587.70000000000005</v>
      </c>
      <c r="Z4111">
        <v>0</v>
      </c>
      <c r="AA4111">
        <v>0</v>
      </c>
      <c r="AB4111">
        <v>828.48</v>
      </c>
      <c r="AC4111">
        <v>1416.18</v>
      </c>
      <c r="AD4111" t="s">
        <v>41</v>
      </c>
      <c r="AE4111" t="s">
        <v>42</v>
      </c>
      <c r="AF4111" t="s">
        <v>42</v>
      </c>
      <c r="AG4111">
        <f t="shared" si="128"/>
        <v>0</v>
      </c>
      <c r="AH4111" t="str" cm="1">
        <f t="array" ref="AH4111">_xlfn.IFS(
X4111&lt;=20, "&lt;20",
AND(X4111&gt;=20, X4111&lt;50), "20-50",
AND(X4111&gt;=50, X4111&lt;100), "50-100",
X4111&gt;=100, "&gt;100"
)</f>
        <v>&lt;20</v>
      </c>
      <c r="AI4111">
        <f t="shared" si="129"/>
        <v>0</v>
      </c>
      <c r="AJ4111" t="str" cm="1">
        <f t="array" ref="AJ4111">_xlfn.IFS(
C4111&lt;=20, "&lt;20",
AND(C4111&gt;=20, C4111&lt;35), "20-35",
AND(C4111&gt;=35, C4111&lt;50), "35-50",
C4111&gt;=50, "50-100"
)</f>
        <v>50-100</v>
      </c>
      <c r="AK4111" t="str" cm="1">
        <f t="array" ref="AK4111">_xlfn.IFS(
G4111&lt;6, "&lt;6",
AND(G4111&gt;=6, G4111&lt;12), "6-12",
AND(G4111&gt;=12, G4111&lt;18), "12-18",  AND(G4111&gt;=18, G4111&lt;24), "18-24", G4111&gt;=24, "24-36")</f>
        <v>24-36</v>
      </c>
    </row>
    <row r="4112" spans="1:37" x14ac:dyDescent="0.3">
      <c r="A4112" t="s">
        <v>4212</v>
      </c>
      <c r="B4112" t="s">
        <v>44</v>
      </c>
      <c r="C4112">
        <v>64</v>
      </c>
      <c r="D4112" t="s">
        <v>37</v>
      </c>
      <c r="E4112" t="s">
        <v>64</v>
      </c>
      <c r="F4112">
        <v>3</v>
      </c>
      <c r="G4112">
        <v>28</v>
      </c>
      <c r="H4112" t="s">
        <v>110</v>
      </c>
      <c r="I4112" t="s">
        <v>37</v>
      </c>
      <c r="J4112" t="s">
        <v>34</v>
      </c>
      <c r="K4112" t="s">
        <v>34</v>
      </c>
      <c r="L4112" t="s">
        <v>34</v>
      </c>
      <c r="M4112" t="s">
        <v>34</v>
      </c>
      <c r="N4112" t="s">
        <v>34</v>
      </c>
      <c r="O4112" t="s">
        <v>34</v>
      </c>
      <c r="P4112" t="s">
        <v>34</v>
      </c>
      <c r="Q4112" t="s">
        <v>34</v>
      </c>
      <c r="R4112" t="s">
        <v>34</v>
      </c>
      <c r="S4112" t="s">
        <v>34</v>
      </c>
      <c r="T4112" t="s">
        <v>34</v>
      </c>
      <c r="U4112" t="s">
        <v>39</v>
      </c>
      <c r="V4112" t="s">
        <v>34</v>
      </c>
      <c r="W4112" t="s">
        <v>51</v>
      </c>
      <c r="X4112">
        <v>20.55</v>
      </c>
      <c r="Y4112">
        <v>654.54999999999995</v>
      </c>
      <c r="Z4112">
        <v>0</v>
      </c>
      <c r="AA4112">
        <v>0</v>
      </c>
      <c r="AB4112">
        <v>1151.04</v>
      </c>
      <c r="AC4112">
        <v>1805.59</v>
      </c>
      <c r="AD4112" t="s">
        <v>41</v>
      </c>
      <c r="AE4112" t="s">
        <v>42</v>
      </c>
      <c r="AF4112" t="s">
        <v>42</v>
      </c>
      <c r="AG4112">
        <f t="shared" si="128"/>
        <v>0</v>
      </c>
      <c r="AH4112" t="str" cm="1">
        <f t="array" ref="AH4112">_xlfn.IFS(
X4112&lt;=20, "&lt;20",
AND(X4112&gt;=20, X4112&lt;50), "20-50",
AND(X4112&gt;=50, X4112&lt;100), "50-100",
X4112&gt;=100, "&gt;100"
)</f>
        <v>20-50</v>
      </c>
      <c r="AI4112">
        <f t="shared" si="129"/>
        <v>0</v>
      </c>
      <c r="AJ4112" t="str" cm="1">
        <f t="array" ref="AJ4112">_xlfn.IFS(
C4112&lt;=20, "&lt;20",
AND(C4112&gt;=20, C4112&lt;35), "20-35",
AND(C4112&gt;=35, C4112&lt;50), "35-50",
C4112&gt;=50, "50-100"
)</f>
        <v>50-100</v>
      </c>
      <c r="AK4112" t="str" cm="1">
        <f t="array" ref="AK4112">_xlfn.IFS(
G4112&lt;6, "&lt;6",
AND(G4112&gt;=6, G4112&lt;12), "6-12",
AND(G4112&gt;=12, G4112&lt;18), "12-18",  AND(G4112&gt;=18, G4112&lt;24), "18-24", G4112&gt;=24, "24-36")</f>
        <v>24-36</v>
      </c>
    </row>
    <row r="4113" spans="1:37" x14ac:dyDescent="0.3">
      <c r="A4113" t="s">
        <v>4213</v>
      </c>
      <c r="B4113" t="s">
        <v>44</v>
      </c>
      <c r="C4113">
        <v>30</v>
      </c>
      <c r="D4113" t="s">
        <v>37</v>
      </c>
      <c r="E4113" t="s">
        <v>35</v>
      </c>
      <c r="F4113">
        <v>0</v>
      </c>
      <c r="G4113">
        <v>18</v>
      </c>
      <c r="H4113" t="s">
        <v>36</v>
      </c>
      <c r="I4113" t="s">
        <v>37</v>
      </c>
      <c r="J4113" t="s">
        <v>34</v>
      </c>
      <c r="K4113" t="s">
        <v>37</v>
      </c>
      <c r="L4113" t="s">
        <v>50</v>
      </c>
      <c r="M4113" t="s">
        <v>34</v>
      </c>
      <c r="N4113" t="s">
        <v>34</v>
      </c>
      <c r="O4113" t="s">
        <v>34</v>
      </c>
      <c r="P4113" t="s">
        <v>34</v>
      </c>
      <c r="Q4113" t="s">
        <v>37</v>
      </c>
      <c r="R4113" t="s">
        <v>34</v>
      </c>
      <c r="S4113" t="s">
        <v>34</v>
      </c>
      <c r="T4113" t="s">
        <v>37</v>
      </c>
      <c r="U4113" t="s">
        <v>46</v>
      </c>
      <c r="V4113" t="s">
        <v>37</v>
      </c>
      <c r="W4113" t="s">
        <v>51</v>
      </c>
      <c r="X4113">
        <v>79.349999999999994</v>
      </c>
      <c r="Y4113">
        <v>79.349999999999994</v>
      </c>
      <c r="Z4113">
        <v>0</v>
      </c>
      <c r="AA4113">
        <v>0</v>
      </c>
      <c r="AB4113">
        <v>13.13</v>
      </c>
      <c r="AC4113">
        <v>92.48</v>
      </c>
      <c r="AD4113" t="s">
        <v>52</v>
      </c>
      <c r="AE4113" t="s">
        <v>53</v>
      </c>
      <c r="AF4113" t="s">
        <v>54</v>
      </c>
      <c r="AG4113">
        <f t="shared" si="128"/>
        <v>1</v>
      </c>
      <c r="AH4113" t="str" cm="1">
        <f t="array" ref="AH4113">_xlfn.IFS(
X4113&lt;=20, "&lt;20",
AND(X4113&gt;=20, X4113&lt;50), "20-50",
AND(X4113&gt;=50, X4113&lt;100), "50-100",
X4113&gt;=100, "&gt;100"
)</f>
        <v>50-100</v>
      </c>
      <c r="AI4113">
        <f t="shared" si="129"/>
        <v>0</v>
      </c>
      <c r="AJ4113" t="str" cm="1">
        <f t="array" ref="AJ4113">_xlfn.IFS(
C4113&lt;=20, "&lt;20",
AND(C4113&gt;=20, C4113&lt;35), "20-35",
AND(C4113&gt;=35, C4113&lt;50), "35-50",
C4113&gt;=50, "50-100"
)</f>
        <v>20-35</v>
      </c>
      <c r="AK4113" t="str" cm="1">
        <f t="array" ref="AK4113">_xlfn.IFS(
G4113&lt;6, "&lt;6",
AND(G4113&gt;=6, G4113&lt;12), "6-12",
AND(G4113&gt;=12, G4113&lt;18), "12-18",  AND(G4113&gt;=18, G4113&lt;24), "18-24", G4113&gt;=24, "24-36")</f>
        <v>18-24</v>
      </c>
    </row>
    <row r="4114" spans="1:37" x14ac:dyDescent="0.3">
      <c r="A4114" t="s">
        <v>4214</v>
      </c>
      <c r="B4114" t="s">
        <v>33</v>
      </c>
      <c r="C4114">
        <v>43</v>
      </c>
      <c r="D4114" t="s">
        <v>37</v>
      </c>
      <c r="E4114" t="s">
        <v>48</v>
      </c>
      <c r="F4114">
        <v>10</v>
      </c>
      <c r="G4114">
        <v>23</v>
      </c>
      <c r="H4114" t="s">
        <v>70</v>
      </c>
      <c r="I4114" t="s">
        <v>37</v>
      </c>
      <c r="J4114" t="s">
        <v>34</v>
      </c>
      <c r="K4114" t="s">
        <v>37</v>
      </c>
      <c r="L4114" t="s">
        <v>50</v>
      </c>
      <c r="M4114" t="s">
        <v>37</v>
      </c>
      <c r="N4114" t="s">
        <v>34</v>
      </c>
      <c r="O4114" t="s">
        <v>34</v>
      </c>
      <c r="P4114" t="s">
        <v>34</v>
      </c>
      <c r="Q4114" t="s">
        <v>34</v>
      </c>
      <c r="R4114" t="s">
        <v>34</v>
      </c>
      <c r="S4114" t="s">
        <v>34</v>
      </c>
      <c r="T4114" t="s">
        <v>37</v>
      </c>
      <c r="U4114" t="s">
        <v>46</v>
      </c>
      <c r="V4114" t="s">
        <v>37</v>
      </c>
      <c r="W4114" t="s">
        <v>40</v>
      </c>
      <c r="X4114">
        <v>73.55</v>
      </c>
      <c r="Y4114">
        <v>4764</v>
      </c>
      <c r="Z4114">
        <v>21.9</v>
      </c>
      <c r="AA4114">
        <v>0</v>
      </c>
      <c r="AB4114">
        <v>3098.24</v>
      </c>
      <c r="AC4114">
        <v>7840.34</v>
      </c>
      <c r="AD4114" t="s">
        <v>41</v>
      </c>
      <c r="AE4114" t="s">
        <v>42</v>
      </c>
      <c r="AF4114" t="s">
        <v>42</v>
      </c>
      <c r="AG4114">
        <f t="shared" si="128"/>
        <v>0</v>
      </c>
      <c r="AH4114" t="str" cm="1">
        <f t="array" ref="AH4114">_xlfn.IFS(
X4114&lt;=20, "&lt;20",
AND(X4114&gt;=20, X4114&lt;50), "20-50",
AND(X4114&gt;=50, X4114&lt;100), "50-100",
X4114&gt;=100, "&gt;100"
)</f>
        <v>50-100</v>
      </c>
      <c r="AI4114">
        <f t="shared" si="129"/>
        <v>0</v>
      </c>
      <c r="AJ4114" t="str" cm="1">
        <f t="array" ref="AJ4114">_xlfn.IFS(
C4114&lt;=20, "&lt;20",
AND(C4114&gt;=20, C4114&lt;35), "20-35",
AND(C4114&gt;=35, C4114&lt;50), "35-50",
C4114&gt;=50, "50-100"
)</f>
        <v>35-50</v>
      </c>
      <c r="AK4114" t="str" cm="1">
        <f t="array" ref="AK4114">_xlfn.IFS(
G4114&lt;6, "&lt;6",
AND(G4114&gt;=6, G4114&lt;12), "6-12",
AND(G4114&gt;=12, G4114&lt;18), "12-18",  AND(G4114&gt;=18, G4114&lt;24), "18-24", G4114&gt;=24, "24-36")</f>
        <v>18-24</v>
      </c>
    </row>
    <row r="4115" spans="1:37" x14ac:dyDescent="0.3">
      <c r="A4115" t="s">
        <v>4215</v>
      </c>
      <c r="B4115" t="s">
        <v>44</v>
      </c>
      <c r="C4115">
        <v>21</v>
      </c>
      <c r="D4115" t="s">
        <v>34</v>
      </c>
      <c r="E4115" t="s">
        <v>56</v>
      </c>
      <c r="F4115">
        <v>5</v>
      </c>
      <c r="G4115">
        <v>3</v>
      </c>
      <c r="H4115" t="s">
        <v>57</v>
      </c>
      <c r="I4115" t="s">
        <v>37</v>
      </c>
      <c r="J4115" t="s">
        <v>37</v>
      </c>
      <c r="K4115" t="s">
        <v>37</v>
      </c>
      <c r="L4115" t="s">
        <v>50</v>
      </c>
      <c r="M4115" t="s">
        <v>34</v>
      </c>
      <c r="N4115" t="s">
        <v>34</v>
      </c>
      <c r="O4115" t="s">
        <v>37</v>
      </c>
      <c r="P4115" t="s">
        <v>34</v>
      </c>
      <c r="Q4115" t="s">
        <v>34</v>
      </c>
      <c r="R4115" t="s">
        <v>37</v>
      </c>
      <c r="S4115" t="s">
        <v>37</v>
      </c>
      <c r="T4115" t="s">
        <v>34</v>
      </c>
      <c r="U4115" t="s">
        <v>46</v>
      </c>
      <c r="V4115" t="s">
        <v>34</v>
      </c>
      <c r="W4115" t="s">
        <v>40</v>
      </c>
      <c r="X4115">
        <v>89.65</v>
      </c>
      <c r="Y4115">
        <v>1761.05</v>
      </c>
      <c r="Z4115">
        <v>0</v>
      </c>
      <c r="AA4115">
        <v>80</v>
      </c>
      <c r="AB4115">
        <v>412.49</v>
      </c>
      <c r="AC4115">
        <v>2253.54</v>
      </c>
      <c r="AD4115" t="s">
        <v>52</v>
      </c>
      <c r="AE4115" t="s">
        <v>104</v>
      </c>
      <c r="AF4115" t="s">
        <v>150</v>
      </c>
      <c r="AG4115">
        <f t="shared" si="128"/>
        <v>1</v>
      </c>
      <c r="AH4115" t="str" cm="1">
        <f t="array" ref="AH4115">_xlfn.IFS(
X4115&lt;=20, "&lt;20",
AND(X4115&gt;=20, X4115&lt;50), "20-50",
AND(X4115&gt;=50, X4115&lt;100), "50-100",
X4115&gt;=100, "&gt;100"
)</f>
        <v>50-100</v>
      </c>
      <c r="AI4115">
        <f t="shared" si="129"/>
        <v>0</v>
      </c>
      <c r="AJ4115" t="str" cm="1">
        <f t="array" ref="AJ4115">_xlfn.IFS(
C4115&lt;=20, "&lt;20",
AND(C4115&gt;=20, C4115&lt;35), "20-35",
AND(C4115&gt;=35, C4115&lt;50), "35-50",
C4115&gt;=50, "50-100"
)</f>
        <v>20-35</v>
      </c>
      <c r="AK4115" t="str" cm="1">
        <f t="array" ref="AK4115">_xlfn.IFS(
G4115&lt;6, "&lt;6",
AND(G4115&gt;=6, G4115&lt;12), "6-12",
AND(G4115&gt;=12, G4115&lt;18), "12-18",  AND(G4115&gt;=18, G4115&lt;24), "18-24", G4115&gt;=24, "24-36")</f>
        <v>&lt;6</v>
      </c>
    </row>
    <row r="4116" spans="1:37" x14ac:dyDescent="0.3">
      <c r="A4116" t="s">
        <v>4216</v>
      </c>
      <c r="B4116" t="s">
        <v>44</v>
      </c>
      <c r="C4116">
        <v>33</v>
      </c>
      <c r="D4116" t="s">
        <v>37</v>
      </c>
      <c r="E4116" t="s">
        <v>130</v>
      </c>
      <c r="F4116">
        <v>6</v>
      </c>
      <c r="G4116">
        <v>10</v>
      </c>
      <c r="H4116" t="s">
        <v>36</v>
      </c>
      <c r="I4116" t="s">
        <v>37</v>
      </c>
      <c r="J4116" t="s">
        <v>34</v>
      </c>
      <c r="K4116" t="s">
        <v>37</v>
      </c>
      <c r="L4116" t="s">
        <v>50</v>
      </c>
      <c r="M4116" t="s">
        <v>37</v>
      </c>
      <c r="N4116" t="s">
        <v>37</v>
      </c>
      <c r="O4116" t="s">
        <v>37</v>
      </c>
      <c r="P4116" t="s">
        <v>34</v>
      </c>
      <c r="Q4116" t="s">
        <v>37</v>
      </c>
      <c r="R4116" t="s">
        <v>37</v>
      </c>
      <c r="S4116" t="s">
        <v>37</v>
      </c>
      <c r="T4116" t="s">
        <v>37</v>
      </c>
      <c r="U4116" t="s">
        <v>46</v>
      </c>
      <c r="V4116" t="s">
        <v>37</v>
      </c>
      <c r="W4116" t="s">
        <v>51</v>
      </c>
      <c r="X4116">
        <v>104.4</v>
      </c>
      <c r="Y4116">
        <v>1081.45</v>
      </c>
      <c r="Z4116">
        <v>0</v>
      </c>
      <c r="AA4116">
        <v>0</v>
      </c>
      <c r="AB4116">
        <v>83.8</v>
      </c>
      <c r="AC4116">
        <v>1165.25</v>
      </c>
      <c r="AD4116" t="s">
        <v>52</v>
      </c>
      <c r="AE4116" t="s">
        <v>53</v>
      </c>
      <c r="AF4116" t="s">
        <v>91</v>
      </c>
      <c r="AG4116">
        <f t="shared" si="128"/>
        <v>1</v>
      </c>
      <c r="AH4116" t="str" cm="1">
        <f t="array" ref="AH4116">_xlfn.IFS(
X4116&lt;=20, "&lt;20",
AND(X4116&gt;=20, X4116&lt;50), "20-50",
AND(X4116&gt;=50, X4116&lt;100), "50-100",
X4116&gt;=100, "&gt;100"
)</f>
        <v>&gt;100</v>
      </c>
      <c r="AI4116">
        <f t="shared" si="129"/>
        <v>0</v>
      </c>
      <c r="AJ4116" t="str" cm="1">
        <f t="array" ref="AJ4116">_xlfn.IFS(
C4116&lt;=20, "&lt;20",
AND(C4116&gt;=20, C4116&lt;35), "20-35",
AND(C4116&gt;=35, C4116&lt;50), "35-50",
C4116&gt;=50, "50-100"
)</f>
        <v>20-35</v>
      </c>
      <c r="AK4116" t="str" cm="1">
        <f t="array" ref="AK4116">_xlfn.IFS(
G4116&lt;6, "&lt;6",
AND(G4116&gt;=6, G4116&lt;12), "6-12",
AND(G4116&gt;=12, G4116&lt;18), "12-18",  AND(G4116&gt;=18, G4116&lt;24), "18-24", G4116&gt;=24, "24-36")</f>
        <v>6-12</v>
      </c>
    </row>
    <row r="4117" spans="1:37" x14ac:dyDescent="0.3">
      <c r="A4117" t="s">
        <v>4217</v>
      </c>
      <c r="B4117" t="s">
        <v>33</v>
      </c>
      <c r="C4117">
        <v>32</v>
      </c>
      <c r="D4117" t="s">
        <v>34</v>
      </c>
      <c r="E4117" t="s">
        <v>74</v>
      </c>
      <c r="F4117">
        <v>0</v>
      </c>
      <c r="G4117">
        <v>6</v>
      </c>
      <c r="H4117" t="s">
        <v>36</v>
      </c>
      <c r="I4117" t="s">
        <v>37</v>
      </c>
      <c r="J4117" t="s">
        <v>37</v>
      </c>
      <c r="K4117" t="s">
        <v>37</v>
      </c>
      <c r="L4117" t="s">
        <v>72</v>
      </c>
      <c r="M4117" t="s">
        <v>34</v>
      </c>
      <c r="N4117" t="s">
        <v>37</v>
      </c>
      <c r="O4117" t="s">
        <v>37</v>
      </c>
      <c r="P4117" t="s">
        <v>37</v>
      </c>
      <c r="Q4117" t="s">
        <v>37</v>
      </c>
      <c r="R4117" t="s">
        <v>34</v>
      </c>
      <c r="S4117" t="s">
        <v>34</v>
      </c>
      <c r="T4117" t="s">
        <v>37</v>
      </c>
      <c r="U4117" t="s">
        <v>46</v>
      </c>
      <c r="V4117" t="s">
        <v>37</v>
      </c>
      <c r="W4117" t="s">
        <v>51</v>
      </c>
      <c r="X4117">
        <v>72.8</v>
      </c>
      <c r="Y4117">
        <v>930.05</v>
      </c>
      <c r="Z4117">
        <v>0</v>
      </c>
      <c r="AA4117">
        <v>0</v>
      </c>
      <c r="AB4117">
        <v>179.01</v>
      </c>
      <c r="AC4117">
        <v>1109.06</v>
      </c>
      <c r="AD4117" t="s">
        <v>41</v>
      </c>
      <c r="AE4117" t="s">
        <v>42</v>
      </c>
      <c r="AF4117" t="s">
        <v>42</v>
      </c>
      <c r="AG4117">
        <f t="shared" si="128"/>
        <v>0</v>
      </c>
      <c r="AH4117" t="str" cm="1">
        <f t="array" ref="AH4117">_xlfn.IFS(
X4117&lt;=20, "&lt;20",
AND(X4117&gt;=20, X4117&lt;50), "20-50",
AND(X4117&gt;=50, X4117&lt;100), "50-100",
X4117&gt;=100, "&gt;100"
)</f>
        <v>50-100</v>
      </c>
      <c r="AI4117">
        <f t="shared" si="129"/>
        <v>0</v>
      </c>
      <c r="AJ4117" t="str" cm="1">
        <f t="array" ref="AJ4117">_xlfn.IFS(
C4117&lt;=20, "&lt;20",
AND(C4117&gt;=20, C4117&lt;35), "20-35",
AND(C4117&gt;=35, C4117&lt;50), "35-50",
C4117&gt;=50, "50-100"
)</f>
        <v>20-35</v>
      </c>
      <c r="AK4117" t="str" cm="1">
        <f t="array" ref="AK4117">_xlfn.IFS(
G4117&lt;6, "&lt;6",
AND(G4117&gt;=6, G4117&lt;12), "6-12",
AND(G4117&gt;=12, G4117&lt;18), "12-18",  AND(G4117&gt;=18, G4117&lt;24), "18-24", G4117&gt;=24, "24-36")</f>
        <v>6-12</v>
      </c>
    </row>
    <row r="4118" spans="1:37" x14ac:dyDescent="0.3">
      <c r="A4118" t="s">
        <v>4218</v>
      </c>
      <c r="B4118" t="s">
        <v>33</v>
      </c>
      <c r="C4118">
        <v>37</v>
      </c>
      <c r="D4118" t="s">
        <v>37</v>
      </c>
      <c r="E4118" t="s">
        <v>82</v>
      </c>
      <c r="F4118">
        <v>14</v>
      </c>
      <c r="G4118">
        <v>28</v>
      </c>
      <c r="H4118" t="s">
        <v>36</v>
      </c>
      <c r="I4118" t="s">
        <v>37</v>
      </c>
      <c r="J4118" t="s">
        <v>34</v>
      </c>
      <c r="K4118" t="s">
        <v>34</v>
      </c>
      <c r="L4118" t="s">
        <v>34</v>
      </c>
      <c r="M4118" t="s">
        <v>34</v>
      </c>
      <c r="N4118" t="s">
        <v>34</v>
      </c>
      <c r="O4118" t="s">
        <v>34</v>
      </c>
      <c r="P4118" t="s">
        <v>34</v>
      </c>
      <c r="Q4118" t="s">
        <v>34</v>
      </c>
      <c r="R4118" t="s">
        <v>34</v>
      </c>
      <c r="S4118" t="s">
        <v>34</v>
      </c>
      <c r="T4118" t="s">
        <v>34</v>
      </c>
      <c r="U4118" t="s">
        <v>39</v>
      </c>
      <c r="V4118" t="s">
        <v>37</v>
      </c>
      <c r="W4118" t="s">
        <v>40</v>
      </c>
      <c r="X4118">
        <v>20.25</v>
      </c>
      <c r="Y4118">
        <v>865</v>
      </c>
      <c r="Z4118">
        <v>46.78</v>
      </c>
      <c r="AA4118">
        <v>0</v>
      </c>
      <c r="AB4118">
        <v>271.01</v>
      </c>
      <c r="AC4118">
        <v>1089.23</v>
      </c>
      <c r="AD4118" t="s">
        <v>41</v>
      </c>
      <c r="AE4118" t="s">
        <v>42</v>
      </c>
      <c r="AF4118" t="s">
        <v>42</v>
      </c>
      <c r="AG4118">
        <f t="shared" si="128"/>
        <v>0</v>
      </c>
      <c r="AH4118" t="str" cm="1">
        <f t="array" ref="AH4118">_xlfn.IFS(
X4118&lt;=20, "&lt;20",
AND(X4118&gt;=20, X4118&lt;50), "20-50",
AND(X4118&gt;=50, X4118&lt;100), "50-100",
X4118&gt;=100, "&gt;100"
)</f>
        <v>20-50</v>
      </c>
      <c r="AI4118">
        <f t="shared" si="129"/>
        <v>0</v>
      </c>
      <c r="AJ4118" t="str" cm="1">
        <f t="array" ref="AJ4118">_xlfn.IFS(
C4118&lt;=20, "&lt;20",
AND(C4118&gt;=20, C4118&lt;35), "20-35",
AND(C4118&gt;=35, C4118&lt;50), "35-50",
C4118&gt;=50, "50-100"
)</f>
        <v>35-50</v>
      </c>
      <c r="AK4118" t="str" cm="1">
        <f t="array" ref="AK4118">_xlfn.IFS(
G4118&lt;6, "&lt;6",
AND(G4118&gt;=6, G4118&lt;12), "6-12",
AND(G4118&gt;=12, G4118&lt;18), "12-18",  AND(G4118&gt;=18, G4118&lt;24), "18-24", G4118&gt;=24, "24-36")</f>
        <v>24-36</v>
      </c>
    </row>
    <row r="4119" spans="1:37" x14ac:dyDescent="0.3">
      <c r="A4119" t="s">
        <v>4219</v>
      </c>
      <c r="B4119" t="s">
        <v>33</v>
      </c>
      <c r="C4119">
        <v>49</v>
      </c>
      <c r="D4119" t="s">
        <v>34</v>
      </c>
      <c r="E4119" t="s">
        <v>130</v>
      </c>
      <c r="F4119">
        <v>9</v>
      </c>
      <c r="G4119">
        <v>36</v>
      </c>
      <c r="H4119" t="s">
        <v>36</v>
      </c>
      <c r="I4119" t="s">
        <v>37</v>
      </c>
      <c r="J4119" t="s">
        <v>37</v>
      </c>
      <c r="K4119" t="s">
        <v>37</v>
      </c>
      <c r="L4119" t="s">
        <v>50</v>
      </c>
      <c r="M4119" t="s">
        <v>34</v>
      </c>
      <c r="N4119" t="s">
        <v>34</v>
      </c>
      <c r="O4119" t="s">
        <v>34</v>
      </c>
      <c r="P4119" t="s">
        <v>34</v>
      </c>
      <c r="Q4119" t="s">
        <v>34</v>
      </c>
      <c r="R4119" t="s">
        <v>34</v>
      </c>
      <c r="S4119" t="s">
        <v>34</v>
      </c>
      <c r="T4119" t="s">
        <v>37</v>
      </c>
      <c r="U4119" t="s">
        <v>46</v>
      </c>
      <c r="V4119" t="s">
        <v>37</v>
      </c>
      <c r="W4119" t="s">
        <v>51</v>
      </c>
      <c r="X4119">
        <v>76.25</v>
      </c>
      <c r="Y4119">
        <v>684.85</v>
      </c>
      <c r="Z4119">
        <v>0</v>
      </c>
      <c r="AA4119">
        <v>0</v>
      </c>
      <c r="AB4119">
        <v>312.75</v>
      </c>
      <c r="AC4119">
        <v>997.6</v>
      </c>
      <c r="AD4119" t="s">
        <v>41</v>
      </c>
      <c r="AE4119" t="s">
        <v>42</v>
      </c>
      <c r="AF4119" t="s">
        <v>42</v>
      </c>
      <c r="AG4119">
        <f t="shared" si="128"/>
        <v>0</v>
      </c>
      <c r="AH4119" t="str" cm="1">
        <f t="array" ref="AH4119">_xlfn.IFS(
X4119&lt;=20, "&lt;20",
AND(X4119&gt;=20, X4119&lt;50), "20-50",
AND(X4119&gt;=50, X4119&lt;100), "50-100",
X4119&gt;=100, "&gt;100"
)</f>
        <v>50-100</v>
      </c>
      <c r="AI4119">
        <f t="shared" si="129"/>
        <v>0</v>
      </c>
      <c r="AJ4119" t="str" cm="1">
        <f t="array" ref="AJ4119">_xlfn.IFS(
C4119&lt;=20, "&lt;20",
AND(C4119&gt;=20, C4119&lt;35), "20-35",
AND(C4119&gt;=35, C4119&lt;50), "35-50",
C4119&gt;=50, "50-100"
)</f>
        <v>35-50</v>
      </c>
      <c r="AK4119" t="str" cm="1">
        <f t="array" ref="AK4119">_xlfn.IFS(
G4119&lt;6, "&lt;6",
AND(G4119&gt;=6, G4119&lt;12), "6-12",
AND(G4119&gt;=12, G4119&lt;18), "12-18",  AND(G4119&gt;=18, G4119&lt;24), "18-24", G4119&gt;=24, "24-36")</f>
        <v>24-36</v>
      </c>
    </row>
    <row r="4120" spans="1:37" x14ac:dyDescent="0.3">
      <c r="A4120" t="s">
        <v>4220</v>
      </c>
      <c r="B4120" t="s">
        <v>44</v>
      </c>
      <c r="C4120">
        <v>43</v>
      </c>
      <c r="D4120" t="s">
        <v>37</v>
      </c>
      <c r="E4120" t="s">
        <v>56</v>
      </c>
      <c r="F4120">
        <v>5</v>
      </c>
      <c r="G4120">
        <v>14</v>
      </c>
      <c r="H4120" t="s">
        <v>36</v>
      </c>
      <c r="I4120" t="s">
        <v>37</v>
      </c>
      <c r="J4120" t="s">
        <v>37</v>
      </c>
      <c r="K4120" t="s">
        <v>37</v>
      </c>
      <c r="L4120" t="s">
        <v>38</v>
      </c>
      <c r="M4120" t="s">
        <v>37</v>
      </c>
      <c r="N4120" t="s">
        <v>37</v>
      </c>
      <c r="O4120" t="s">
        <v>37</v>
      </c>
      <c r="P4120" t="s">
        <v>37</v>
      </c>
      <c r="Q4120" t="s">
        <v>34</v>
      </c>
      <c r="R4120" t="s">
        <v>37</v>
      </c>
      <c r="S4120" t="s">
        <v>37</v>
      </c>
      <c r="T4120" t="s">
        <v>37</v>
      </c>
      <c r="U4120" t="s">
        <v>67</v>
      </c>
      <c r="V4120" t="s">
        <v>37</v>
      </c>
      <c r="W4120" t="s">
        <v>40</v>
      </c>
      <c r="X4120">
        <v>81.5</v>
      </c>
      <c r="Y4120">
        <v>5553.25</v>
      </c>
      <c r="Z4120">
        <v>0</v>
      </c>
      <c r="AA4120">
        <v>0</v>
      </c>
      <c r="AB4120">
        <v>223.56</v>
      </c>
      <c r="AC4120">
        <v>5776.81</v>
      </c>
      <c r="AD4120" t="s">
        <v>41</v>
      </c>
      <c r="AE4120" t="s">
        <v>42</v>
      </c>
      <c r="AF4120" t="s">
        <v>42</v>
      </c>
      <c r="AG4120">
        <f t="shared" si="128"/>
        <v>0</v>
      </c>
      <c r="AH4120" t="str" cm="1">
        <f t="array" ref="AH4120">_xlfn.IFS(
X4120&lt;=20, "&lt;20",
AND(X4120&gt;=20, X4120&lt;50), "20-50",
AND(X4120&gt;=50, X4120&lt;100), "50-100",
X4120&gt;=100, "&gt;100"
)</f>
        <v>50-100</v>
      </c>
      <c r="AI4120">
        <f t="shared" si="129"/>
        <v>0</v>
      </c>
      <c r="AJ4120" t="str" cm="1">
        <f t="array" ref="AJ4120">_xlfn.IFS(
C4120&lt;=20, "&lt;20",
AND(C4120&gt;=20, C4120&lt;35), "20-35",
AND(C4120&gt;=35, C4120&lt;50), "35-50",
C4120&gt;=50, "50-100"
)</f>
        <v>35-50</v>
      </c>
      <c r="AK4120" t="str" cm="1">
        <f t="array" ref="AK4120">_xlfn.IFS(
G4120&lt;6, "&lt;6",
AND(G4120&gt;=6, G4120&lt;12), "6-12",
AND(G4120&gt;=12, G4120&lt;18), "12-18",  AND(G4120&gt;=18, G4120&lt;24), "18-24", G4120&gt;=24, "24-36")</f>
        <v>12-18</v>
      </c>
    </row>
    <row r="4121" spans="1:37" x14ac:dyDescent="0.3">
      <c r="A4121" t="s">
        <v>4221</v>
      </c>
      <c r="B4121" t="s">
        <v>33</v>
      </c>
      <c r="C4121">
        <v>74</v>
      </c>
      <c r="D4121" t="s">
        <v>34</v>
      </c>
      <c r="E4121" t="s">
        <v>45</v>
      </c>
      <c r="F4121">
        <v>3</v>
      </c>
      <c r="G4121">
        <v>1</v>
      </c>
      <c r="H4121" t="s">
        <v>36</v>
      </c>
      <c r="I4121" t="s">
        <v>37</v>
      </c>
      <c r="J4121" t="s">
        <v>34</v>
      </c>
      <c r="K4121" t="s">
        <v>37</v>
      </c>
      <c r="L4121" t="s">
        <v>50</v>
      </c>
      <c r="M4121" t="s">
        <v>34</v>
      </c>
      <c r="N4121" t="s">
        <v>34</v>
      </c>
      <c r="O4121" t="s">
        <v>34</v>
      </c>
      <c r="P4121" t="s">
        <v>34</v>
      </c>
      <c r="Q4121" t="s">
        <v>34</v>
      </c>
      <c r="R4121" t="s">
        <v>34</v>
      </c>
      <c r="S4121" t="s">
        <v>34</v>
      </c>
      <c r="T4121" t="s">
        <v>37</v>
      </c>
      <c r="U4121" t="s">
        <v>46</v>
      </c>
      <c r="V4121" t="s">
        <v>37</v>
      </c>
      <c r="W4121" t="s">
        <v>40</v>
      </c>
      <c r="X4121">
        <v>70.099999999999994</v>
      </c>
      <c r="Y4121">
        <v>467.55</v>
      </c>
      <c r="Z4121">
        <v>20.23</v>
      </c>
      <c r="AA4121">
        <v>0</v>
      </c>
      <c r="AB4121">
        <v>112.35</v>
      </c>
      <c r="AC4121">
        <v>559.66999999999996</v>
      </c>
      <c r="AD4121" t="s">
        <v>52</v>
      </c>
      <c r="AE4121" t="s">
        <v>104</v>
      </c>
      <c r="AF4121" t="s">
        <v>105</v>
      </c>
      <c r="AG4121">
        <f t="shared" si="128"/>
        <v>1</v>
      </c>
      <c r="AH4121" t="str" cm="1">
        <f t="array" ref="AH4121">_xlfn.IFS(
X4121&lt;=20, "&lt;20",
AND(X4121&gt;=20, X4121&lt;50), "20-50",
AND(X4121&gt;=50, X4121&lt;100), "50-100",
X4121&gt;=100, "&gt;100"
)</f>
        <v>50-100</v>
      </c>
      <c r="AI4121">
        <f t="shared" si="129"/>
        <v>0</v>
      </c>
      <c r="AJ4121" t="str" cm="1">
        <f t="array" ref="AJ4121">_xlfn.IFS(
C4121&lt;=20, "&lt;20",
AND(C4121&gt;=20, C4121&lt;35), "20-35",
AND(C4121&gt;=35, C4121&lt;50), "35-50",
C4121&gt;=50, "50-100"
)</f>
        <v>50-100</v>
      </c>
      <c r="AK4121" t="str" cm="1">
        <f t="array" ref="AK4121">_xlfn.IFS(
G4121&lt;6, "&lt;6",
AND(G4121&gt;=6, G4121&lt;12), "6-12",
AND(G4121&gt;=12, G4121&lt;18), "12-18",  AND(G4121&gt;=18, G4121&lt;24), "18-24", G4121&gt;=24, "24-36")</f>
        <v>&lt;6</v>
      </c>
    </row>
    <row r="4122" spans="1:37" x14ac:dyDescent="0.3">
      <c r="A4122" t="s">
        <v>4222</v>
      </c>
      <c r="B4122" t="s">
        <v>44</v>
      </c>
      <c r="C4122">
        <v>33</v>
      </c>
      <c r="D4122" t="s">
        <v>34</v>
      </c>
      <c r="E4122" t="s">
        <v>87</v>
      </c>
      <c r="F4122">
        <v>14</v>
      </c>
      <c r="G4122">
        <v>34</v>
      </c>
      <c r="H4122" t="s">
        <v>57</v>
      </c>
      <c r="I4122" t="s">
        <v>37</v>
      </c>
      <c r="J4122" t="s">
        <v>37</v>
      </c>
      <c r="K4122" t="s">
        <v>37</v>
      </c>
      <c r="L4122" t="s">
        <v>50</v>
      </c>
      <c r="M4122" t="s">
        <v>34</v>
      </c>
      <c r="N4122" t="s">
        <v>34</v>
      </c>
      <c r="O4122" t="s">
        <v>34</v>
      </c>
      <c r="P4122" t="s">
        <v>34</v>
      </c>
      <c r="Q4122" t="s">
        <v>34</v>
      </c>
      <c r="R4122" t="s">
        <v>37</v>
      </c>
      <c r="S4122" t="s">
        <v>37</v>
      </c>
      <c r="T4122" t="s">
        <v>37</v>
      </c>
      <c r="U4122" t="s">
        <v>46</v>
      </c>
      <c r="V4122" t="s">
        <v>37</v>
      </c>
      <c r="W4122" t="s">
        <v>51</v>
      </c>
      <c r="X4122">
        <v>84.75</v>
      </c>
      <c r="Y4122">
        <v>1816.75</v>
      </c>
      <c r="Z4122">
        <v>0</v>
      </c>
      <c r="AA4122">
        <v>0</v>
      </c>
      <c r="AB4122">
        <v>742.06</v>
      </c>
      <c r="AC4122">
        <v>2558.81</v>
      </c>
      <c r="AD4122" t="s">
        <v>41</v>
      </c>
      <c r="AE4122" t="s">
        <v>42</v>
      </c>
      <c r="AF4122" t="s">
        <v>42</v>
      </c>
      <c r="AG4122">
        <f t="shared" si="128"/>
        <v>0</v>
      </c>
      <c r="AH4122" t="str" cm="1">
        <f t="array" ref="AH4122">_xlfn.IFS(
X4122&lt;=20, "&lt;20",
AND(X4122&gt;=20, X4122&lt;50), "20-50",
AND(X4122&gt;=50, X4122&lt;100), "50-100",
X4122&gt;=100, "&gt;100"
)</f>
        <v>50-100</v>
      </c>
      <c r="AI4122">
        <f t="shared" si="129"/>
        <v>0</v>
      </c>
      <c r="AJ4122" t="str" cm="1">
        <f t="array" ref="AJ4122">_xlfn.IFS(
C4122&lt;=20, "&lt;20",
AND(C4122&gt;=20, C4122&lt;35), "20-35",
AND(C4122&gt;=35, C4122&lt;50), "35-50",
C4122&gt;=50, "50-100"
)</f>
        <v>20-35</v>
      </c>
      <c r="AK4122" t="str" cm="1">
        <f t="array" ref="AK4122">_xlfn.IFS(
G4122&lt;6, "&lt;6",
AND(G4122&gt;=6, G4122&lt;12), "6-12",
AND(G4122&gt;=12, G4122&lt;18), "12-18",  AND(G4122&gt;=18, G4122&lt;24), "18-24", G4122&gt;=24, "24-36")</f>
        <v>24-36</v>
      </c>
    </row>
    <row r="4123" spans="1:37" x14ac:dyDescent="0.3">
      <c r="A4123" t="s">
        <v>4223</v>
      </c>
      <c r="B4123" t="s">
        <v>33</v>
      </c>
      <c r="C4123">
        <v>52</v>
      </c>
      <c r="D4123" t="s">
        <v>34</v>
      </c>
      <c r="E4123" t="s">
        <v>48</v>
      </c>
      <c r="F4123">
        <v>13</v>
      </c>
      <c r="G4123">
        <v>4</v>
      </c>
      <c r="H4123" t="s">
        <v>57</v>
      </c>
      <c r="I4123" t="s">
        <v>37</v>
      </c>
      <c r="J4123" t="s">
        <v>34</v>
      </c>
      <c r="K4123" t="s">
        <v>37</v>
      </c>
      <c r="L4123" t="s">
        <v>50</v>
      </c>
      <c r="M4123" t="s">
        <v>34</v>
      </c>
      <c r="N4123" t="s">
        <v>34</v>
      </c>
      <c r="O4123" t="s">
        <v>37</v>
      </c>
      <c r="P4123" t="s">
        <v>34</v>
      </c>
      <c r="Q4123" t="s">
        <v>34</v>
      </c>
      <c r="R4123" t="s">
        <v>34</v>
      </c>
      <c r="S4123" t="s">
        <v>34</v>
      </c>
      <c r="T4123" t="s">
        <v>37</v>
      </c>
      <c r="U4123" t="s">
        <v>46</v>
      </c>
      <c r="V4123" t="s">
        <v>37</v>
      </c>
      <c r="W4123" t="s">
        <v>40</v>
      </c>
      <c r="X4123">
        <v>75.3</v>
      </c>
      <c r="Y4123">
        <v>1702.9</v>
      </c>
      <c r="Z4123">
        <v>0</v>
      </c>
      <c r="AA4123">
        <v>0</v>
      </c>
      <c r="AB4123">
        <v>1120.79</v>
      </c>
      <c r="AC4123">
        <v>2823.69</v>
      </c>
      <c r="AD4123" t="s">
        <v>41</v>
      </c>
      <c r="AE4123" t="s">
        <v>42</v>
      </c>
      <c r="AF4123" t="s">
        <v>42</v>
      </c>
      <c r="AG4123">
        <f t="shared" si="128"/>
        <v>0</v>
      </c>
      <c r="AH4123" t="str" cm="1">
        <f t="array" ref="AH4123">_xlfn.IFS(
X4123&lt;=20, "&lt;20",
AND(X4123&gt;=20, X4123&lt;50), "20-50",
AND(X4123&gt;=50, X4123&lt;100), "50-100",
X4123&gt;=100, "&gt;100"
)</f>
        <v>50-100</v>
      </c>
      <c r="AI4123">
        <f t="shared" si="129"/>
        <v>0</v>
      </c>
      <c r="AJ4123" t="str" cm="1">
        <f t="array" ref="AJ4123">_xlfn.IFS(
C4123&lt;=20, "&lt;20",
AND(C4123&gt;=20, C4123&lt;35), "20-35",
AND(C4123&gt;=35, C4123&lt;50), "35-50",
C4123&gt;=50, "50-100"
)</f>
        <v>50-100</v>
      </c>
      <c r="AK4123" t="str" cm="1">
        <f t="array" ref="AK4123">_xlfn.IFS(
G4123&lt;6, "&lt;6",
AND(G4123&gt;=6, G4123&lt;12), "6-12",
AND(G4123&gt;=12, G4123&lt;18), "12-18",  AND(G4123&gt;=18, G4123&lt;24), "18-24", G4123&gt;=24, "24-36")</f>
        <v>&lt;6</v>
      </c>
    </row>
    <row r="4124" spans="1:37" x14ac:dyDescent="0.3">
      <c r="A4124" t="s">
        <v>4224</v>
      </c>
      <c r="B4124" t="s">
        <v>44</v>
      </c>
      <c r="C4124">
        <v>74</v>
      </c>
      <c r="D4124" t="s">
        <v>37</v>
      </c>
      <c r="E4124" t="s">
        <v>56</v>
      </c>
      <c r="F4124">
        <v>0</v>
      </c>
      <c r="G4124">
        <v>27</v>
      </c>
      <c r="H4124" t="s">
        <v>36</v>
      </c>
      <c r="I4124" t="s">
        <v>37</v>
      </c>
      <c r="J4124" t="s">
        <v>37</v>
      </c>
      <c r="K4124" t="s">
        <v>37</v>
      </c>
      <c r="L4124" t="s">
        <v>50</v>
      </c>
      <c r="M4124" t="s">
        <v>34</v>
      </c>
      <c r="N4124" t="s">
        <v>34</v>
      </c>
      <c r="O4124" t="s">
        <v>34</v>
      </c>
      <c r="P4124" t="s">
        <v>34</v>
      </c>
      <c r="Q4124" t="s">
        <v>37</v>
      </c>
      <c r="R4124" t="s">
        <v>37</v>
      </c>
      <c r="S4124" t="s">
        <v>37</v>
      </c>
      <c r="T4124" t="s">
        <v>37</v>
      </c>
      <c r="U4124" t="s">
        <v>67</v>
      </c>
      <c r="V4124" t="s">
        <v>37</v>
      </c>
      <c r="W4124" t="s">
        <v>51</v>
      </c>
      <c r="X4124">
        <v>-6</v>
      </c>
      <c r="Y4124">
        <v>1608.15</v>
      </c>
      <c r="Z4124">
        <v>36.4</v>
      </c>
      <c r="AA4124">
        <v>0</v>
      </c>
      <c r="AB4124">
        <v>547.23</v>
      </c>
      <c r="AC4124">
        <v>2118.98</v>
      </c>
      <c r="AD4124" t="s">
        <v>41</v>
      </c>
      <c r="AE4124" t="s">
        <v>42</v>
      </c>
      <c r="AF4124" t="s">
        <v>42</v>
      </c>
      <c r="AG4124">
        <f t="shared" si="128"/>
        <v>0</v>
      </c>
      <c r="AH4124" t="str" cm="1">
        <f t="array" ref="AH4124">_xlfn.IFS(
X4124&lt;=20, "&lt;20",
AND(X4124&gt;=20, X4124&lt;50), "20-50",
AND(X4124&gt;=50, X4124&lt;100), "50-100",
X4124&gt;=100, "&gt;100"
)</f>
        <v>&lt;20</v>
      </c>
      <c r="AI4124">
        <f t="shared" si="129"/>
        <v>0</v>
      </c>
      <c r="AJ4124" t="str" cm="1">
        <f t="array" ref="AJ4124">_xlfn.IFS(
C4124&lt;=20, "&lt;20",
AND(C4124&gt;=20, C4124&lt;35), "20-35",
AND(C4124&gt;=35, C4124&lt;50), "35-50",
C4124&gt;=50, "50-100"
)</f>
        <v>50-100</v>
      </c>
      <c r="AK4124" t="str" cm="1">
        <f t="array" ref="AK4124">_xlfn.IFS(
G4124&lt;6, "&lt;6",
AND(G4124&gt;=6, G4124&lt;12), "6-12",
AND(G4124&gt;=12, G4124&lt;18), "12-18",  AND(G4124&gt;=18, G4124&lt;24), "18-24", G4124&gt;=24, "24-36")</f>
        <v>24-36</v>
      </c>
    </row>
    <row r="4125" spans="1:37" x14ac:dyDescent="0.3">
      <c r="A4125" t="s">
        <v>4225</v>
      </c>
      <c r="B4125" t="s">
        <v>44</v>
      </c>
      <c r="C4125">
        <v>83</v>
      </c>
      <c r="D4125" t="s">
        <v>34</v>
      </c>
      <c r="E4125" t="s">
        <v>56</v>
      </c>
      <c r="F4125">
        <v>12</v>
      </c>
      <c r="G4125">
        <v>36</v>
      </c>
      <c r="H4125" t="s">
        <v>36</v>
      </c>
      <c r="I4125" t="s">
        <v>37</v>
      </c>
      <c r="J4125" t="s">
        <v>37</v>
      </c>
      <c r="K4125" t="s">
        <v>37</v>
      </c>
      <c r="L4125" t="s">
        <v>50</v>
      </c>
      <c r="M4125" t="s">
        <v>37</v>
      </c>
      <c r="N4125" t="s">
        <v>34</v>
      </c>
      <c r="O4125" t="s">
        <v>37</v>
      </c>
      <c r="P4125" t="s">
        <v>34</v>
      </c>
      <c r="Q4125" t="s">
        <v>37</v>
      </c>
      <c r="R4125" t="s">
        <v>34</v>
      </c>
      <c r="S4125" t="s">
        <v>34</v>
      </c>
      <c r="T4125" t="s">
        <v>37</v>
      </c>
      <c r="U4125" t="s">
        <v>46</v>
      </c>
      <c r="V4125" t="s">
        <v>37</v>
      </c>
      <c r="W4125" t="s">
        <v>51</v>
      </c>
      <c r="X4125">
        <v>96.5</v>
      </c>
      <c r="Y4125">
        <v>1392.25</v>
      </c>
      <c r="Z4125">
        <v>0</v>
      </c>
      <c r="AA4125">
        <v>0</v>
      </c>
      <c r="AB4125">
        <v>342.45</v>
      </c>
      <c r="AC4125">
        <v>1734.7</v>
      </c>
      <c r="AD4125" t="s">
        <v>41</v>
      </c>
      <c r="AE4125" t="s">
        <v>42</v>
      </c>
      <c r="AF4125" t="s">
        <v>42</v>
      </c>
      <c r="AG4125">
        <f t="shared" si="128"/>
        <v>0</v>
      </c>
      <c r="AH4125" t="str" cm="1">
        <f t="array" ref="AH4125">_xlfn.IFS(
X4125&lt;=20, "&lt;20",
AND(X4125&gt;=20, X4125&lt;50), "20-50",
AND(X4125&gt;=50, X4125&lt;100), "50-100",
X4125&gt;=100, "&gt;100"
)</f>
        <v>50-100</v>
      </c>
      <c r="AI4125">
        <f t="shared" si="129"/>
        <v>0</v>
      </c>
      <c r="AJ4125" t="str" cm="1">
        <f t="array" ref="AJ4125">_xlfn.IFS(
C4125&lt;=20, "&lt;20",
AND(C4125&gt;=20, C4125&lt;35), "20-35",
AND(C4125&gt;=35, C4125&lt;50), "35-50",
C4125&gt;=50, "50-100"
)</f>
        <v>50-100</v>
      </c>
      <c r="AK4125" t="str" cm="1">
        <f t="array" ref="AK4125">_xlfn.IFS(
G4125&lt;6, "&lt;6",
AND(G4125&gt;=6, G4125&lt;12), "6-12",
AND(G4125&gt;=12, G4125&lt;18), "12-18",  AND(G4125&gt;=18, G4125&lt;24), "18-24", G4125&gt;=24, "24-36")</f>
        <v>24-36</v>
      </c>
    </row>
    <row r="4126" spans="1:37" x14ac:dyDescent="0.3">
      <c r="A4126" t="s">
        <v>4226</v>
      </c>
      <c r="B4126" t="s">
        <v>44</v>
      </c>
      <c r="C4126">
        <v>64</v>
      </c>
      <c r="D4126" t="s">
        <v>37</v>
      </c>
      <c r="E4126" t="s">
        <v>103</v>
      </c>
      <c r="F4126">
        <v>5</v>
      </c>
      <c r="G4126">
        <v>33</v>
      </c>
      <c r="H4126" t="s">
        <v>70</v>
      </c>
      <c r="I4126" t="s">
        <v>37</v>
      </c>
      <c r="J4126" t="s">
        <v>37</v>
      </c>
      <c r="K4126" t="s">
        <v>34</v>
      </c>
      <c r="L4126" t="s">
        <v>34</v>
      </c>
      <c r="M4126" t="s">
        <v>34</v>
      </c>
      <c r="N4126" t="s">
        <v>34</v>
      </c>
      <c r="O4126" t="s">
        <v>34</v>
      </c>
      <c r="P4126" t="s">
        <v>34</v>
      </c>
      <c r="Q4126" t="s">
        <v>34</v>
      </c>
      <c r="R4126" t="s">
        <v>34</v>
      </c>
      <c r="S4126" t="s">
        <v>34</v>
      </c>
      <c r="T4126" t="s">
        <v>34</v>
      </c>
      <c r="U4126" t="s">
        <v>67</v>
      </c>
      <c r="V4126" t="s">
        <v>34</v>
      </c>
      <c r="W4126" t="s">
        <v>51</v>
      </c>
      <c r="X4126">
        <v>26.3</v>
      </c>
      <c r="Y4126">
        <v>1245.05</v>
      </c>
      <c r="Z4126">
        <v>0</v>
      </c>
      <c r="AA4126">
        <v>0</v>
      </c>
      <c r="AB4126">
        <v>995.04</v>
      </c>
      <c r="AC4126">
        <v>2240.09</v>
      </c>
      <c r="AD4126" t="s">
        <v>41</v>
      </c>
      <c r="AE4126" t="s">
        <v>42</v>
      </c>
      <c r="AF4126" t="s">
        <v>42</v>
      </c>
      <c r="AG4126">
        <f t="shared" si="128"/>
        <v>0</v>
      </c>
      <c r="AH4126" t="str" cm="1">
        <f t="array" ref="AH4126">_xlfn.IFS(
X4126&lt;=20, "&lt;20",
AND(X4126&gt;=20, X4126&lt;50), "20-50",
AND(X4126&gt;=50, X4126&lt;100), "50-100",
X4126&gt;=100, "&gt;100"
)</f>
        <v>20-50</v>
      </c>
      <c r="AI4126">
        <f t="shared" si="129"/>
        <v>0</v>
      </c>
      <c r="AJ4126" t="str" cm="1">
        <f t="array" ref="AJ4126">_xlfn.IFS(
C4126&lt;=20, "&lt;20",
AND(C4126&gt;=20, C4126&lt;35), "20-35",
AND(C4126&gt;=35, C4126&lt;50), "35-50",
C4126&gt;=50, "50-100"
)</f>
        <v>50-100</v>
      </c>
      <c r="AK4126" t="str" cm="1">
        <f t="array" ref="AK4126">_xlfn.IFS(
G4126&lt;6, "&lt;6",
AND(G4126&gt;=6, G4126&lt;12), "6-12",
AND(G4126&gt;=12, G4126&lt;18), "12-18",  AND(G4126&gt;=18, G4126&lt;24), "18-24", G4126&gt;=24, "24-36")</f>
        <v>24-36</v>
      </c>
    </row>
    <row r="4127" spans="1:37" x14ac:dyDescent="0.3">
      <c r="A4127" t="s">
        <v>4227</v>
      </c>
      <c r="B4127" t="s">
        <v>44</v>
      </c>
      <c r="C4127">
        <v>56</v>
      </c>
      <c r="D4127" t="s">
        <v>34</v>
      </c>
      <c r="E4127" t="s">
        <v>335</v>
      </c>
      <c r="F4127">
        <v>0</v>
      </c>
      <c r="G4127">
        <v>18</v>
      </c>
      <c r="H4127" t="s">
        <v>57</v>
      </c>
      <c r="I4127" t="s">
        <v>37</v>
      </c>
      <c r="J4127" t="s">
        <v>37</v>
      </c>
      <c r="K4127" t="s">
        <v>37</v>
      </c>
      <c r="L4127" t="s">
        <v>72</v>
      </c>
      <c r="M4127" t="s">
        <v>34</v>
      </c>
      <c r="N4127" t="s">
        <v>34</v>
      </c>
      <c r="O4127" t="s">
        <v>37</v>
      </c>
      <c r="P4127" t="s">
        <v>34</v>
      </c>
      <c r="Q4127" t="s">
        <v>34</v>
      </c>
      <c r="R4127" t="s">
        <v>34</v>
      </c>
      <c r="S4127" t="s">
        <v>34</v>
      </c>
      <c r="T4127" t="s">
        <v>37</v>
      </c>
      <c r="U4127" t="s">
        <v>46</v>
      </c>
      <c r="V4127" t="s">
        <v>37</v>
      </c>
      <c r="W4127" t="s">
        <v>40</v>
      </c>
      <c r="X4127">
        <v>56.1</v>
      </c>
      <c r="Y4127">
        <v>1033.9000000000001</v>
      </c>
      <c r="Z4127">
        <v>0</v>
      </c>
      <c r="AA4127">
        <v>0</v>
      </c>
      <c r="AB4127">
        <v>700.72</v>
      </c>
      <c r="AC4127">
        <v>1734.62</v>
      </c>
      <c r="AD4127" t="s">
        <v>41</v>
      </c>
      <c r="AE4127" t="s">
        <v>42</v>
      </c>
      <c r="AF4127" t="s">
        <v>42</v>
      </c>
      <c r="AG4127">
        <f t="shared" si="128"/>
        <v>0</v>
      </c>
      <c r="AH4127" t="str" cm="1">
        <f t="array" ref="AH4127">_xlfn.IFS(
X4127&lt;=20, "&lt;20",
AND(X4127&gt;=20, X4127&lt;50), "20-50",
AND(X4127&gt;=50, X4127&lt;100), "50-100",
X4127&gt;=100, "&gt;100"
)</f>
        <v>50-100</v>
      </c>
      <c r="AI4127">
        <f t="shared" si="129"/>
        <v>0</v>
      </c>
      <c r="AJ4127" t="str" cm="1">
        <f t="array" ref="AJ4127">_xlfn.IFS(
C4127&lt;=20, "&lt;20",
AND(C4127&gt;=20, C4127&lt;35), "20-35",
AND(C4127&gt;=35, C4127&lt;50), "35-50",
C4127&gt;=50, "50-100"
)</f>
        <v>50-100</v>
      </c>
      <c r="AK4127" t="str" cm="1">
        <f t="array" ref="AK4127">_xlfn.IFS(
G4127&lt;6, "&lt;6",
AND(G4127&gt;=6, G4127&lt;12), "6-12",
AND(G4127&gt;=12, G4127&lt;18), "12-18",  AND(G4127&gt;=18, G4127&lt;24), "18-24", G4127&gt;=24, "24-36")</f>
        <v>18-24</v>
      </c>
    </row>
    <row r="4128" spans="1:37" x14ac:dyDescent="0.3">
      <c r="A4128" t="s">
        <v>4228</v>
      </c>
      <c r="B4128" t="s">
        <v>44</v>
      </c>
      <c r="C4128">
        <v>27</v>
      </c>
      <c r="D4128" t="s">
        <v>34</v>
      </c>
      <c r="E4128" t="s">
        <v>48</v>
      </c>
      <c r="F4128">
        <v>7</v>
      </c>
      <c r="G4128">
        <v>2</v>
      </c>
      <c r="H4128" t="s">
        <v>49</v>
      </c>
      <c r="I4128" t="s">
        <v>37</v>
      </c>
      <c r="J4128" t="s">
        <v>34</v>
      </c>
      <c r="K4128" t="s">
        <v>37</v>
      </c>
      <c r="L4128" t="s">
        <v>50</v>
      </c>
      <c r="M4128" t="s">
        <v>34</v>
      </c>
      <c r="N4128" t="s">
        <v>34</v>
      </c>
      <c r="O4128" t="s">
        <v>34</v>
      </c>
      <c r="P4128" t="s">
        <v>34</v>
      </c>
      <c r="Q4128" t="s">
        <v>34</v>
      </c>
      <c r="R4128" t="s">
        <v>34</v>
      </c>
      <c r="S4128" t="s">
        <v>34</v>
      </c>
      <c r="T4128" t="s">
        <v>37</v>
      </c>
      <c r="U4128" t="s">
        <v>46</v>
      </c>
      <c r="V4128" t="s">
        <v>34</v>
      </c>
      <c r="W4128" t="s">
        <v>40</v>
      </c>
      <c r="X4128">
        <v>70.599999999999994</v>
      </c>
      <c r="Y4128">
        <v>70.599999999999994</v>
      </c>
      <c r="Z4128">
        <v>0</v>
      </c>
      <c r="AA4128">
        <v>0</v>
      </c>
      <c r="AB4128">
        <v>44.59</v>
      </c>
      <c r="AC4128">
        <v>115.19</v>
      </c>
      <c r="AD4128" t="s">
        <v>52</v>
      </c>
      <c r="AE4128" t="s">
        <v>104</v>
      </c>
      <c r="AF4128" t="s">
        <v>150</v>
      </c>
      <c r="AG4128">
        <f t="shared" si="128"/>
        <v>1</v>
      </c>
      <c r="AH4128" t="str" cm="1">
        <f t="array" ref="AH4128">_xlfn.IFS(
X4128&lt;=20, "&lt;20",
AND(X4128&gt;=20, X4128&lt;50), "20-50",
AND(X4128&gt;=50, X4128&lt;100), "50-100",
X4128&gt;=100, "&gt;100"
)</f>
        <v>50-100</v>
      </c>
      <c r="AI4128">
        <f t="shared" si="129"/>
        <v>0</v>
      </c>
      <c r="AJ4128" t="str" cm="1">
        <f t="array" ref="AJ4128">_xlfn.IFS(
C4128&lt;=20, "&lt;20",
AND(C4128&gt;=20, C4128&lt;35), "20-35",
AND(C4128&gt;=35, C4128&lt;50), "35-50",
C4128&gt;=50, "50-100"
)</f>
        <v>20-35</v>
      </c>
      <c r="AK4128" t="str" cm="1">
        <f t="array" ref="AK4128">_xlfn.IFS(
G4128&lt;6, "&lt;6",
AND(G4128&gt;=6, G4128&lt;12), "6-12",
AND(G4128&gt;=12, G4128&lt;18), "12-18",  AND(G4128&gt;=18, G4128&lt;24), "18-24", G4128&gt;=24, "24-36")</f>
        <v>&lt;6</v>
      </c>
    </row>
    <row r="4129" spans="1:37" x14ac:dyDescent="0.3">
      <c r="A4129" t="s">
        <v>4229</v>
      </c>
      <c r="B4129" t="s">
        <v>44</v>
      </c>
      <c r="C4129">
        <v>62</v>
      </c>
      <c r="D4129" t="s">
        <v>34</v>
      </c>
      <c r="E4129" t="s">
        <v>124</v>
      </c>
      <c r="F4129">
        <v>14</v>
      </c>
      <c r="G4129">
        <v>22</v>
      </c>
      <c r="H4129" t="s">
        <v>36</v>
      </c>
      <c r="I4129" t="s">
        <v>37</v>
      </c>
      <c r="J4129" t="s">
        <v>37</v>
      </c>
      <c r="K4129" t="s">
        <v>37</v>
      </c>
      <c r="L4129" t="s">
        <v>50</v>
      </c>
      <c r="M4129" t="s">
        <v>34</v>
      </c>
      <c r="N4129" t="s">
        <v>34</v>
      </c>
      <c r="O4129" t="s">
        <v>34</v>
      </c>
      <c r="P4129" t="s">
        <v>34</v>
      </c>
      <c r="Q4129" t="s">
        <v>34</v>
      </c>
      <c r="R4129" t="s">
        <v>37</v>
      </c>
      <c r="S4129" t="s">
        <v>37</v>
      </c>
      <c r="T4129" t="s">
        <v>34</v>
      </c>
      <c r="U4129" t="s">
        <v>46</v>
      </c>
      <c r="V4129" t="s">
        <v>37</v>
      </c>
      <c r="W4129" t="s">
        <v>51</v>
      </c>
      <c r="X4129">
        <v>83.65</v>
      </c>
      <c r="Y4129">
        <v>1465.75</v>
      </c>
      <c r="Z4129">
        <v>0</v>
      </c>
      <c r="AA4129">
        <v>130</v>
      </c>
      <c r="AB4129">
        <v>267.70999999999998</v>
      </c>
      <c r="AC4129">
        <v>1863.46</v>
      </c>
      <c r="AD4129" t="s">
        <v>52</v>
      </c>
      <c r="AE4129" t="s">
        <v>53</v>
      </c>
      <c r="AF4129" t="s">
        <v>91</v>
      </c>
      <c r="AG4129">
        <f t="shared" si="128"/>
        <v>1</v>
      </c>
      <c r="AH4129" t="str" cm="1">
        <f t="array" ref="AH4129">_xlfn.IFS(
X4129&lt;=20, "&lt;20",
AND(X4129&gt;=20, X4129&lt;50), "20-50",
AND(X4129&gt;=50, X4129&lt;100), "50-100",
X4129&gt;=100, "&gt;100"
)</f>
        <v>50-100</v>
      </c>
      <c r="AI4129">
        <f t="shared" si="129"/>
        <v>0</v>
      </c>
      <c r="AJ4129" t="str" cm="1">
        <f t="array" ref="AJ4129">_xlfn.IFS(
C4129&lt;=20, "&lt;20",
AND(C4129&gt;=20, C4129&lt;35), "20-35",
AND(C4129&gt;=35, C4129&lt;50), "35-50",
C4129&gt;=50, "50-100"
)</f>
        <v>50-100</v>
      </c>
      <c r="AK4129" t="str" cm="1">
        <f t="array" ref="AK4129">_xlfn.IFS(
G4129&lt;6, "&lt;6",
AND(G4129&gt;=6, G4129&lt;12), "6-12",
AND(G4129&gt;=12, G4129&lt;18), "12-18",  AND(G4129&gt;=18, G4129&lt;24), "18-24", G4129&gt;=24, "24-36")</f>
        <v>18-24</v>
      </c>
    </row>
    <row r="4130" spans="1:37" x14ac:dyDescent="0.3">
      <c r="A4130" t="s">
        <v>4230</v>
      </c>
      <c r="B4130" t="s">
        <v>33</v>
      </c>
      <c r="C4130">
        <v>63</v>
      </c>
      <c r="D4130" t="s">
        <v>37</v>
      </c>
      <c r="E4130" t="s">
        <v>90</v>
      </c>
      <c r="F4130">
        <v>10</v>
      </c>
      <c r="G4130">
        <v>18</v>
      </c>
      <c r="H4130" t="s">
        <v>70</v>
      </c>
      <c r="I4130" t="s">
        <v>34</v>
      </c>
      <c r="J4130" t="s">
        <v>34</v>
      </c>
      <c r="K4130" t="s">
        <v>37</v>
      </c>
      <c r="L4130" t="s">
        <v>38</v>
      </c>
      <c r="M4130" t="s">
        <v>34</v>
      </c>
      <c r="N4130" t="s">
        <v>34</v>
      </c>
      <c r="O4130" t="s">
        <v>37</v>
      </c>
      <c r="P4130" t="s">
        <v>37</v>
      </c>
      <c r="Q4130" t="s">
        <v>37</v>
      </c>
      <c r="R4130" t="s">
        <v>37</v>
      </c>
      <c r="S4130" t="s">
        <v>37</v>
      </c>
      <c r="T4130" t="s">
        <v>37</v>
      </c>
      <c r="U4130" t="s">
        <v>39</v>
      </c>
      <c r="V4130" t="s">
        <v>34</v>
      </c>
      <c r="W4130" t="s">
        <v>40</v>
      </c>
      <c r="X4130">
        <v>54.9</v>
      </c>
      <c r="Y4130">
        <v>3045.75</v>
      </c>
      <c r="Z4130">
        <v>0</v>
      </c>
      <c r="AA4130">
        <v>0</v>
      </c>
      <c r="AB4130">
        <v>0</v>
      </c>
      <c r="AC4130">
        <v>3045.75</v>
      </c>
      <c r="AD4130" t="s">
        <v>41</v>
      </c>
      <c r="AE4130" t="s">
        <v>42</v>
      </c>
      <c r="AF4130" t="s">
        <v>42</v>
      </c>
      <c r="AG4130">
        <f t="shared" si="128"/>
        <v>0</v>
      </c>
      <c r="AH4130" t="str" cm="1">
        <f t="array" ref="AH4130">_xlfn.IFS(
X4130&lt;=20, "&lt;20",
AND(X4130&gt;=20, X4130&lt;50), "20-50",
AND(X4130&gt;=50, X4130&lt;100), "50-100",
X4130&gt;=100, "&gt;100"
)</f>
        <v>50-100</v>
      </c>
      <c r="AI4130">
        <f t="shared" si="129"/>
        <v>0</v>
      </c>
      <c r="AJ4130" t="str" cm="1">
        <f t="array" ref="AJ4130">_xlfn.IFS(
C4130&lt;=20, "&lt;20",
AND(C4130&gt;=20, C4130&lt;35), "20-35",
AND(C4130&gt;=35, C4130&lt;50), "35-50",
C4130&gt;=50, "50-100"
)</f>
        <v>50-100</v>
      </c>
      <c r="AK4130" t="str" cm="1">
        <f t="array" ref="AK4130">_xlfn.IFS(
G4130&lt;6, "&lt;6",
AND(G4130&gt;=6, G4130&lt;12), "6-12",
AND(G4130&gt;=12, G4130&lt;18), "12-18",  AND(G4130&gt;=18, G4130&lt;24), "18-24", G4130&gt;=24, "24-36")</f>
        <v>18-24</v>
      </c>
    </row>
    <row r="4131" spans="1:37" x14ac:dyDescent="0.3">
      <c r="A4131" t="s">
        <v>4231</v>
      </c>
      <c r="B4131" t="s">
        <v>33</v>
      </c>
      <c r="C4131">
        <v>57</v>
      </c>
      <c r="D4131" t="s">
        <v>37</v>
      </c>
      <c r="E4131" t="s">
        <v>61</v>
      </c>
      <c r="F4131">
        <v>13</v>
      </c>
      <c r="G4131">
        <v>5</v>
      </c>
      <c r="H4131" t="s">
        <v>66</v>
      </c>
      <c r="I4131" t="s">
        <v>37</v>
      </c>
      <c r="J4131" t="s">
        <v>37</v>
      </c>
      <c r="K4131" t="s">
        <v>37</v>
      </c>
      <c r="L4131" t="s">
        <v>50</v>
      </c>
      <c r="M4131" t="s">
        <v>37</v>
      </c>
      <c r="N4131" t="s">
        <v>37</v>
      </c>
      <c r="O4131" t="s">
        <v>37</v>
      </c>
      <c r="P4131" t="s">
        <v>34</v>
      </c>
      <c r="Q4131" t="s">
        <v>37</v>
      </c>
      <c r="R4131" t="s">
        <v>37</v>
      </c>
      <c r="S4131" t="s">
        <v>37</v>
      </c>
      <c r="T4131" t="s">
        <v>37</v>
      </c>
      <c r="U4131" t="s">
        <v>39</v>
      </c>
      <c r="V4131" t="s">
        <v>37</v>
      </c>
      <c r="W4131" t="s">
        <v>51</v>
      </c>
      <c r="X4131">
        <v>109.6</v>
      </c>
      <c r="Y4131">
        <v>7854.15</v>
      </c>
      <c r="Z4131">
        <v>0</v>
      </c>
      <c r="AA4131">
        <v>0</v>
      </c>
      <c r="AB4131">
        <v>3501.72</v>
      </c>
      <c r="AC4131">
        <v>11355.87</v>
      </c>
      <c r="AD4131" t="s">
        <v>41</v>
      </c>
      <c r="AE4131" t="s">
        <v>42</v>
      </c>
      <c r="AF4131" t="s">
        <v>42</v>
      </c>
      <c r="AG4131">
        <f t="shared" si="128"/>
        <v>0</v>
      </c>
      <c r="AH4131" t="str" cm="1">
        <f t="array" ref="AH4131">_xlfn.IFS(
X4131&lt;=20, "&lt;20",
AND(X4131&gt;=20, X4131&lt;50), "20-50",
AND(X4131&gt;=50, X4131&lt;100), "50-100",
X4131&gt;=100, "&gt;100"
)</f>
        <v>&gt;100</v>
      </c>
      <c r="AI4131">
        <f t="shared" si="129"/>
        <v>0</v>
      </c>
      <c r="AJ4131" t="str" cm="1">
        <f t="array" ref="AJ4131">_xlfn.IFS(
C4131&lt;=20, "&lt;20",
AND(C4131&gt;=20, C4131&lt;35), "20-35",
AND(C4131&gt;=35, C4131&lt;50), "35-50",
C4131&gt;=50, "50-100"
)</f>
        <v>50-100</v>
      </c>
      <c r="AK4131" t="str" cm="1">
        <f t="array" ref="AK4131">_xlfn.IFS(
G4131&lt;6, "&lt;6",
AND(G4131&gt;=6, G4131&lt;12), "6-12",
AND(G4131&gt;=12, G4131&lt;18), "12-18",  AND(G4131&gt;=18, G4131&lt;24), "18-24", G4131&gt;=24, "24-36")</f>
        <v>&lt;6</v>
      </c>
    </row>
    <row r="4132" spans="1:37" x14ac:dyDescent="0.3">
      <c r="A4132" t="s">
        <v>4232</v>
      </c>
      <c r="B4132" t="s">
        <v>33</v>
      </c>
      <c r="C4132">
        <v>24</v>
      </c>
      <c r="D4132" t="s">
        <v>37</v>
      </c>
      <c r="E4132" t="s">
        <v>64</v>
      </c>
      <c r="F4132">
        <v>3</v>
      </c>
      <c r="G4132">
        <v>1</v>
      </c>
      <c r="H4132" t="s">
        <v>57</v>
      </c>
      <c r="I4132" t="s">
        <v>37</v>
      </c>
      <c r="J4132" t="s">
        <v>37</v>
      </c>
      <c r="K4132" t="s">
        <v>37</v>
      </c>
      <c r="L4132" t="s">
        <v>50</v>
      </c>
      <c r="M4132" t="s">
        <v>34</v>
      </c>
      <c r="N4132" t="s">
        <v>37</v>
      </c>
      <c r="O4132" t="s">
        <v>37</v>
      </c>
      <c r="P4132" t="s">
        <v>34</v>
      </c>
      <c r="Q4132" t="s">
        <v>37</v>
      </c>
      <c r="R4132" t="s">
        <v>37</v>
      </c>
      <c r="S4132" t="s">
        <v>37</v>
      </c>
      <c r="T4132" t="s">
        <v>37</v>
      </c>
      <c r="U4132" t="s">
        <v>46</v>
      </c>
      <c r="V4132" t="s">
        <v>37</v>
      </c>
      <c r="W4132" t="s">
        <v>51</v>
      </c>
      <c r="X4132">
        <v>105.35</v>
      </c>
      <c r="Y4132">
        <v>1559.25</v>
      </c>
      <c r="Z4132">
        <v>0</v>
      </c>
      <c r="AA4132">
        <v>0</v>
      </c>
      <c r="AB4132">
        <v>62.85</v>
      </c>
      <c r="AC4132">
        <v>1622.1</v>
      </c>
      <c r="AD4132" t="s">
        <v>41</v>
      </c>
      <c r="AE4132" t="s">
        <v>42</v>
      </c>
      <c r="AF4132" t="s">
        <v>42</v>
      </c>
      <c r="AG4132">
        <f t="shared" si="128"/>
        <v>0</v>
      </c>
      <c r="AH4132" t="str" cm="1">
        <f t="array" ref="AH4132">_xlfn.IFS(
X4132&lt;=20, "&lt;20",
AND(X4132&gt;=20, X4132&lt;50), "20-50",
AND(X4132&gt;=50, X4132&lt;100), "50-100",
X4132&gt;=100, "&gt;100"
)</f>
        <v>&gt;100</v>
      </c>
      <c r="AI4132">
        <f t="shared" si="129"/>
        <v>0</v>
      </c>
      <c r="AJ4132" t="str" cm="1">
        <f t="array" ref="AJ4132">_xlfn.IFS(
C4132&lt;=20, "&lt;20",
AND(C4132&gt;=20, C4132&lt;35), "20-35",
AND(C4132&gt;=35, C4132&lt;50), "35-50",
C4132&gt;=50, "50-100"
)</f>
        <v>20-35</v>
      </c>
      <c r="AK4132" t="str" cm="1">
        <f t="array" ref="AK4132">_xlfn.IFS(
G4132&lt;6, "&lt;6",
AND(G4132&gt;=6, G4132&lt;12), "6-12",
AND(G4132&gt;=12, G4132&lt;18), "12-18",  AND(G4132&gt;=18, G4132&lt;24), "18-24", G4132&gt;=24, "24-36")</f>
        <v>&lt;6</v>
      </c>
    </row>
    <row r="4133" spans="1:37" x14ac:dyDescent="0.3">
      <c r="A4133" t="s">
        <v>4233</v>
      </c>
      <c r="B4133" t="s">
        <v>44</v>
      </c>
      <c r="C4133">
        <v>23</v>
      </c>
      <c r="D4133" t="s">
        <v>37</v>
      </c>
      <c r="E4133" t="s">
        <v>114</v>
      </c>
      <c r="F4133">
        <v>12</v>
      </c>
      <c r="G4133">
        <v>2</v>
      </c>
      <c r="H4133" t="s">
        <v>36</v>
      </c>
      <c r="I4133" t="s">
        <v>37</v>
      </c>
      <c r="J4133" t="s">
        <v>34</v>
      </c>
      <c r="K4133" t="s">
        <v>37</v>
      </c>
      <c r="L4133" t="s">
        <v>72</v>
      </c>
      <c r="M4133" t="s">
        <v>34</v>
      </c>
      <c r="N4133" t="s">
        <v>37</v>
      </c>
      <c r="O4133" t="s">
        <v>34</v>
      </c>
      <c r="P4133" t="s">
        <v>34</v>
      </c>
      <c r="Q4133" t="s">
        <v>34</v>
      </c>
      <c r="R4133" t="s">
        <v>34</v>
      </c>
      <c r="S4133" t="s">
        <v>34</v>
      </c>
      <c r="T4133" t="s">
        <v>37</v>
      </c>
      <c r="U4133" t="s">
        <v>46</v>
      </c>
      <c r="V4133" t="s">
        <v>34</v>
      </c>
      <c r="W4133" t="s">
        <v>40</v>
      </c>
      <c r="X4133">
        <v>49.25</v>
      </c>
      <c r="Y4133">
        <v>97</v>
      </c>
      <c r="Z4133">
        <v>0</v>
      </c>
      <c r="AA4133">
        <v>0</v>
      </c>
      <c r="AB4133">
        <v>81.5</v>
      </c>
      <c r="AC4133">
        <v>178.5</v>
      </c>
      <c r="AD4133" t="s">
        <v>85</v>
      </c>
      <c r="AE4133" t="s">
        <v>42</v>
      </c>
      <c r="AF4133" t="s">
        <v>42</v>
      </c>
      <c r="AG4133">
        <f t="shared" si="128"/>
        <v>0</v>
      </c>
      <c r="AH4133" t="str" cm="1">
        <f t="array" ref="AH4133">_xlfn.IFS(
X4133&lt;=20, "&lt;20",
AND(X4133&gt;=20, X4133&lt;50), "20-50",
AND(X4133&gt;=50, X4133&lt;100), "50-100",
X4133&gt;=100, "&gt;100"
)</f>
        <v>20-50</v>
      </c>
      <c r="AI4133">
        <f t="shared" si="129"/>
        <v>1</v>
      </c>
      <c r="AJ4133" t="str" cm="1">
        <f t="array" ref="AJ4133">_xlfn.IFS(
C4133&lt;=20, "&lt;20",
AND(C4133&gt;=20, C4133&lt;35), "20-35",
AND(C4133&gt;=35, C4133&lt;50), "35-50",
C4133&gt;=50, "50-100"
)</f>
        <v>20-35</v>
      </c>
      <c r="AK4133" t="str" cm="1">
        <f t="array" ref="AK4133">_xlfn.IFS(
G4133&lt;6, "&lt;6",
AND(G4133&gt;=6, G4133&lt;12), "6-12",
AND(G4133&gt;=12, G4133&lt;18), "12-18",  AND(G4133&gt;=18, G4133&lt;24), "18-24", G4133&gt;=24, "24-36")</f>
        <v>&lt;6</v>
      </c>
    </row>
    <row r="4134" spans="1:37" x14ac:dyDescent="0.3">
      <c r="A4134" t="s">
        <v>4234</v>
      </c>
      <c r="B4134" t="s">
        <v>33</v>
      </c>
      <c r="C4134">
        <v>39</v>
      </c>
      <c r="D4134" t="s">
        <v>37</v>
      </c>
      <c r="E4134" t="s">
        <v>48</v>
      </c>
      <c r="F4134">
        <v>10</v>
      </c>
      <c r="G4134">
        <v>36</v>
      </c>
      <c r="H4134" t="s">
        <v>36</v>
      </c>
      <c r="I4134" t="s">
        <v>37</v>
      </c>
      <c r="J4134" t="s">
        <v>34</v>
      </c>
      <c r="K4134" t="s">
        <v>37</v>
      </c>
      <c r="L4134" t="s">
        <v>72</v>
      </c>
      <c r="M4134" t="s">
        <v>34</v>
      </c>
      <c r="N4134" t="s">
        <v>34</v>
      </c>
      <c r="O4134" t="s">
        <v>34</v>
      </c>
      <c r="P4134" t="s">
        <v>37</v>
      </c>
      <c r="Q4134" t="s">
        <v>34</v>
      </c>
      <c r="R4134" t="s">
        <v>37</v>
      </c>
      <c r="S4134" t="s">
        <v>37</v>
      </c>
      <c r="T4134" t="s">
        <v>37</v>
      </c>
      <c r="U4134" t="s">
        <v>46</v>
      </c>
      <c r="V4134" t="s">
        <v>34</v>
      </c>
      <c r="W4134" t="s">
        <v>40</v>
      </c>
      <c r="X4134">
        <v>61.45</v>
      </c>
      <c r="Y4134">
        <v>229.55</v>
      </c>
      <c r="Z4134">
        <v>0</v>
      </c>
      <c r="AA4134">
        <v>0</v>
      </c>
      <c r="AB4134">
        <v>108.96</v>
      </c>
      <c r="AC4134">
        <v>338.51</v>
      </c>
      <c r="AD4134" t="s">
        <v>52</v>
      </c>
      <c r="AE4134" t="s">
        <v>100</v>
      </c>
      <c r="AF4134" t="s">
        <v>308</v>
      </c>
      <c r="AG4134">
        <f t="shared" si="128"/>
        <v>1</v>
      </c>
      <c r="AH4134" t="str" cm="1">
        <f t="array" ref="AH4134">_xlfn.IFS(
X4134&lt;=20, "&lt;20",
AND(X4134&gt;=20, X4134&lt;50), "20-50",
AND(X4134&gt;=50, X4134&lt;100), "50-100",
X4134&gt;=100, "&gt;100"
)</f>
        <v>50-100</v>
      </c>
      <c r="AI4134">
        <f t="shared" si="129"/>
        <v>0</v>
      </c>
      <c r="AJ4134" t="str" cm="1">
        <f t="array" ref="AJ4134">_xlfn.IFS(
C4134&lt;=20, "&lt;20",
AND(C4134&gt;=20, C4134&lt;35), "20-35",
AND(C4134&gt;=35, C4134&lt;50), "35-50",
C4134&gt;=50, "50-100"
)</f>
        <v>35-50</v>
      </c>
      <c r="AK4134" t="str" cm="1">
        <f t="array" ref="AK4134">_xlfn.IFS(
G4134&lt;6, "&lt;6",
AND(G4134&gt;=6, G4134&lt;12), "6-12",
AND(G4134&gt;=12, G4134&lt;18), "12-18",  AND(G4134&gt;=18, G4134&lt;24), "18-24", G4134&gt;=24, "24-36")</f>
        <v>24-36</v>
      </c>
    </row>
    <row r="4135" spans="1:37" x14ac:dyDescent="0.3">
      <c r="A4135" t="s">
        <v>4235</v>
      </c>
      <c r="B4135" t="s">
        <v>44</v>
      </c>
      <c r="C4135">
        <v>39</v>
      </c>
      <c r="D4135" t="s">
        <v>37</v>
      </c>
      <c r="E4135" t="s">
        <v>103</v>
      </c>
      <c r="F4135">
        <v>7</v>
      </c>
      <c r="G4135">
        <v>36</v>
      </c>
      <c r="H4135" t="s">
        <v>36</v>
      </c>
      <c r="I4135" t="s">
        <v>37</v>
      </c>
      <c r="J4135" t="s">
        <v>34</v>
      </c>
      <c r="K4135" t="s">
        <v>37</v>
      </c>
      <c r="L4135" t="s">
        <v>72</v>
      </c>
      <c r="M4135" t="s">
        <v>34</v>
      </c>
      <c r="N4135" t="s">
        <v>37</v>
      </c>
      <c r="O4135" t="s">
        <v>34</v>
      </c>
      <c r="P4135" t="s">
        <v>37</v>
      </c>
      <c r="Q4135" t="s">
        <v>37</v>
      </c>
      <c r="R4135" t="s">
        <v>37</v>
      </c>
      <c r="S4135" t="s">
        <v>37</v>
      </c>
      <c r="T4135" t="s">
        <v>34</v>
      </c>
      <c r="U4135" t="s">
        <v>46</v>
      </c>
      <c r="V4135" t="s">
        <v>37</v>
      </c>
      <c r="W4135" t="s">
        <v>51</v>
      </c>
      <c r="X4135">
        <v>73.05</v>
      </c>
      <c r="Y4135">
        <v>1959.5</v>
      </c>
      <c r="Z4135">
        <v>47.59</v>
      </c>
      <c r="AA4135">
        <v>50</v>
      </c>
      <c r="AB4135">
        <v>606.05999999999995</v>
      </c>
      <c r="AC4135">
        <v>2567.9699999999998</v>
      </c>
      <c r="AD4135" t="s">
        <v>41</v>
      </c>
      <c r="AE4135" t="s">
        <v>42</v>
      </c>
      <c r="AF4135" t="s">
        <v>42</v>
      </c>
      <c r="AG4135">
        <f t="shared" si="128"/>
        <v>0</v>
      </c>
      <c r="AH4135" t="str" cm="1">
        <f t="array" ref="AH4135">_xlfn.IFS(
X4135&lt;=20, "&lt;20",
AND(X4135&gt;=20, X4135&lt;50), "20-50",
AND(X4135&gt;=50, X4135&lt;100), "50-100",
X4135&gt;=100, "&gt;100"
)</f>
        <v>50-100</v>
      </c>
      <c r="AI4135">
        <f t="shared" si="129"/>
        <v>0</v>
      </c>
      <c r="AJ4135" t="str" cm="1">
        <f t="array" ref="AJ4135">_xlfn.IFS(
C4135&lt;=20, "&lt;20",
AND(C4135&gt;=20, C4135&lt;35), "20-35",
AND(C4135&gt;=35, C4135&lt;50), "35-50",
C4135&gt;=50, "50-100"
)</f>
        <v>35-50</v>
      </c>
      <c r="AK4135" t="str" cm="1">
        <f t="array" ref="AK4135">_xlfn.IFS(
G4135&lt;6, "&lt;6",
AND(G4135&gt;=6, G4135&lt;12), "6-12",
AND(G4135&gt;=12, G4135&lt;18), "12-18",  AND(G4135&gt;=18, G4135&lt;24), "18-24", G4135&gt;=24, "24-36")</f>
        <v>24-36</v>
      </c>
    </row>
    <row r="4136" spans="1:37" x14ac:dyDescent="0.3">
      <c r="A4136" t="s">
        <v>4236</v>
      </c>
      <c r="B4136" t="s">
        <v>44</v>
      </c>
      <c r="C4136">
        <v>29</v>
      </c>
      <c r="D4136" t="s">
        <v>34</v>
      </c>
      <c r="E4136" t="s">
        <v>56</v>
      </c>
      <c r="F4136">
        <v>11</v>
      </c>
      <c r="G4136">
        <v>14</v>
      </c>
      <c r="H4136" t="s">
        <v>36</v>
      </c>
      <c r="I4136" t="s">
        <v>37</v>
      </c>
      <c r="J4136" t="s">
        <v>34</v>
      </c>
      <c r="K4136" t="s">
        <v>37</v>
      </c>
      <c r="L4136" t="s">
        <v>38</v>
      </c>
      <c r="M4136" t="s">
        <v>34</v>
      </c>
      <c r="N4136" t="s">
        <v>37</v>
      </c>
      <c r="O4136" t="s">
        <v>34</v>
      </c>
      <c r="P4136" t="s">
        <v>34</v>
      </c>
      <c r="Q4136" t="s">
        <v>37</v>
      </c>
      <c r="R4136" t="s">
        <v>34</v>
      </c>
      <c r="S4136" t="s">
        <v>34</v>
      </c>
      <c r="T4136" t="s">
        <v>37</v>
      </c>
      <c r="U4136" t="s">
        <v>46</v>
      </c>
      <c r="V4136" t="s">
        <v>37</v>
      </c>
      <c r="W4136" t="s">
        <v>51</v>
      </c>
      <c r="X4136">
        <v>83.55</v>
      </c>
      <c r="Y4136">
        <v>680.05</v>
      </c>
      <c r="Z4136">
        <v>0</v>
      </c>
      <c r="AA4136">
        <v>0</v>
      </c>
      <c r="AB4136">
        <v>258.56</v>
      </c>
      <c r="AC4136">
        <v>938.61</v>
      </c>
      <c r="AD4136" t="s">
        <v>52</v>
      </c>
      <c r="AE4136" t="s">
        <v>58</v>
      </c>
      <c r="AF4136" t="s">
        <v>59</v>
      </c>
      <c r="AG4136">
        <f t="shared" si="128"/>
        <v>1</v>
      </c>
      <c r="AH4136" t="str" cm="1">
        <f t="array" ref="AH4136">_xlfn.IFS(
X4136&lt;=20, "&lt;20",
AND(X4136&gt;=20, X4136&lt;50), "20-50",
AND(X4136&gt;=50, X4136&lt;100), "50-100",
X4136&gt;=100, "&gt;100"
)</f>
        <v>50-100</v>
      </c>
      <c r="AI4136">
        <f t="shared" si="129"/>
        <v>0</v>
      </c>
      <c r="AJ4136" t="str" cm="1">
        <f t="array" ref="AJ4136">_xlfn.IFS(
C4136&lt;=20, "&lt;20",
AND(C4136&gt;=20, C4136&lt;35), "20-35",
AND(C4136&gt;=35, C4136&lt;50), "35-50",
C4136&gt;=50, "50-100"
)</f>
        <v>20-35</v>
      </c>
      <c r="AK4136" t="str" cm="1">
        <f t="array" ref="AK4136">_xlfn.IFS(
G4136&lt;6, "&lt;6",
AND(G4136&gt;=6, G4136&lt;12), "6-12",
AND(G4136&gt;=12, G4136&lt;18), "12-18",  AND(G4136&gt;=18, G4136&lt;24), "18-24", G4136&gt;=24, "24-36")</f>
        <v>12-18</v>
      </c>
    </row>
    <row r="4137" spans="1:37" x14ac:dyDescent="0.3">
      <c r="A4137" t="s">
        <v>4237</v>
      </c>
      <c r="B4137" t="s">
        <v>44</v>
      </c>
      <c r="C4137">
        <v>18</v>
      </c>
      <c r="D4137" t="s">
        <v>34</v>
      </c>
      <c r="E4137" t="s">
        <v>164</v>
      </c>
      <c r="F4137">
        <v>1</v>
      </c>
      <c r="G4137">
        <v>2</v>
      </c>
      <c r="H4137" t="s">
        <v>57</v>
      </c>
      <c r="I4137" t="s">
        <v>37</v>
      </c>
      <c r="J4137" t="s">
        <v>37</v>
      </c>
      <c r="K4137" t="s">
        <v>37</v>
      </c>
      <c r="L4137" t="s">
        <v>50</v>
      </c>
      <c r="M4137" t="s">
        <v>34</v>
      </c>
      <c r="N4137" t="s">
        <v>34</v>
      </c>
      <c r="O4137" t="s">
        <v>34</v>
      </c>
      <c r="P4137" t="s">
        <v>34</v>
      </c>
      <c r="Q4137" t="s">
        <v>37</v>
      </c>
      <c r="R4137" t="s">
        <v>34</v>
      </c>
      <c r="S4137" t="s">
        <v>34</v>
      </c>
      <c r="T4137" t="s">
        <v>37</v>
      </c>
      <c r="U4137" t="s">
        <v>46</v>
      </c>
      <c r="V4137" t="s">
        <v>34</v>
      </c>
      <c r="W4137" t="s">
        <v>51</v>
      </c>
      <c r="X4137">
        <v>84.3</v>
      </c>
      <c r="Y4137">
        <v>1537.9</v>
      </c>
      <c r="Z4137">
        <v>0</v>
      </c>
      <c r="AA4137">
        <v>0</v>
      </c>
      <c r="AB4137">
        <v>40.68</v>
      </c>
      <c r="AC4137">
        <v>1578.58</v>
      </c>
      <c r="AD4137" t="s">
        <v>41</v>
      </c>
      <c r="AE4137" t="s">
        <v>42</v>
      </c>
      <c r="AF4137" t="s">
        <v>42</v>
      </c>
      <c r="AG4137">
        <f t="shared" si="128"/>
        <v>0</v>
      </c>
      <c r="AH4137" t="str" cm="1">
        <f t="array" ref="AH4137">_xlfn.IFS(
X4137&lt;=20, "&lt;20",
AND(X4137&gt;=20, X4137&lt;50), "20-50",
AND(X4137&gt;=50, X4137&lt;100), "50-100",
X4137&gt;=100, "&gt;100"
)</f>
        <v>50-100</v>
      </c>
      <c r="AI4137">
        <f t="shared" si="129"/>
        <v>0</v>
      </c>
      <c r="AJ4137" t="str" cm="1">
        <f t="array" ref="AJ4137">_xlfn.IFS(
C4137&lt;=20, "&lt;20",
AND(C4137&gt;=20, C4137&lt;35), "20-35",
AND(C4137&gt;=35, C4137&lt;50), "35-50",
C4137&gt;=50, "50-100"
)</f>
        <v>&lt;20</v>
      </c>
      <c r="AK4137" t="str" cm="1">
        <f t="array" ref="AK4137">_xlfn.IFS(
G4137&lt;6, "&lt;6",
AND(G4137&gt;=6, G4137&lt;12), "6-12",
AND(G4137&gt;=12, G4137&lt;18), "12-18",  AND(G4137&gt;=18, G4137&lt;24), "18-24", G4137&gt;=24, "24-36")</f>
        <v>&lt;6</v>
      </c>
    </row>
    <row r="4138" spans="1:37" x14ac:dyDescent="0.3">
      <c r="A4138" t="s">
        <v>4238</v>
      </c>
      <c r="B4138" t="s">
        <v>44</v>
      </c>
      <c r="C4138">
        <v>35</v>
      </c>
      <c r="D4138" t="s">
        <v>37</v>
      </c>
      <c r="E4138" t="s">
        <v>61</v>
      </c>
      <c r="F4138">
        <v>0</v>
      </c>
      <c r="G4138">
        <v>10</v>
      </c>
      <c r="H4138" t="s">
        <v>36</v>
      </c>
      <c r="I4138" t="s">
        <v>37</v>
      </c>
      <c r="J4138" t="s">
        <v>37</v>
      </c>
      <c r="K4138" t="s">
        <v>37</v>
      </c>
      <c r="L4138" t="s">
        <v>50</v>
      </c>
      <c r="M4138" t="s">
        <v>34</v>
      </c>
      <c r="N4138" t="s">
        <v>34</v>
      </c>
      <c r="O4138" t="s">
        <v>37</v>
      </c>
      <c r="P4138" t="s">
        <v>37</v>
      </c>
      <c r="Q4138" t="s">
        <v>37</v>
      </c>
      <c r="R4138" t="s">
        <v>37</v>
      </c>
      <c r="S4138" t="s">
        <v>37</v>
      </c>
      <c r="T4138" t="s">
        <v>34</v>
      </c>
      <c r="U4138" t="s">
        <v>67</v>
      </c>
      <c r="V4138" t="s">
        <v>37</v>
      </c>
      <c r="W4138" t="s">
        <v>40</v>
      </c>
      <c r="X4138">
        <v>107.5</v>
      </c>
      <c r="Y4138">
        <v>7853.7</v>
      </c>
      <c r="Z4138">
        <v>0</v>
      </c>
      <c r="AA4138">
        <v>60</v>
      </c>
      <c r="AB4138">
        <v>681.84</v>
      </c>
      <c r="AC4138">
        <v>8595.5400000000009</v>
      </c>
      <c r="AD4138" t="s">
        <v>41</v>
      </c>
      <c r="AE4138" t="s">
        <v>42</v>
      </c>
      <c r="AF4138" t="s">
        <v>42</v>
      </c>
      <c r="AG4138">
        <f t="shared" si="128"/>
        <v>0</v>
      </c>
      <c r="AH4138" t="str" cm="1">
        <f t="array" ref="AH4138">_xlfn.IFS(
X4138&lt;=20, "&lt;20",
AND(X4138&gt;=20, X4138&lt;50), "20-50",
AND(X4138&gt;=50, X4138&lt;100), "50-100",
X4138&gt;=100, "&gt;100"
)</f>
        <v>&gt;100</v>
      </c>
      <c r="AI4138">
        <f t="shared" si="129"/>
        <v>0</v>
      </c>
      <c r="AJ4138" t="str" cm="1">
        <f t="array" ref="AJ4138">_xlfn.IFS(
C4138&lt;=20, "&lt;20",
AND(C4138&gt;=20, C4138&lt;35), "20-35",
AND(C4138&gt;=35, C4138&lt;50), "35-50",
C4138&gt;=50, "50-100"
)</f>
        <v>35-50</v>
      </c>
      <c r="AK4138" t="str" cm="1">
        <f t="array" ref="AK4138">_xlfn.IFS(
G4138&lt;6, "&lt;6",
AND(G4138&gt;=6, G4138&lt;12), "6-12",
AND(G4138&gt;=12, G4138&lt;18), "12-18",  AND(G4138&gt;=18, G4138&lt;24), "18-24", G4138&gt;=24, "24-36")</f>
        <v>6-12</v>
      </c>
    </row>
    <row r="4139" spans="1:37" x14ac:dyDescent="0.3">
      <c r="A4139" t="s">
        <v>4239</v>
      </c>
      <c r="B4139" t="s">
        <v>44</v>
      </c>
      <c r="C4139">
        <v>35</v>
      </c>
      <c r="D4139" t="s">
        <v>37</v>
      </c>
      <c r="E4139" t="s">
        <v>90</v>
      </c>
      <c r="F4139">
        <v>14</v>
      </c>
      <c r="G4139">
        <v>9</v>
      </c>
      <c r="H4139" t="s">
        <v>36</v>
      </c>
      <c r="I4139" t="s">
        <v>37</v>
      </c>
      <c r="J4139" t="s">
        <v>34</v>
      </c>
      <c r="K4139" t="s">
        <v>34</v>
      </c>
      <c r="L4139" t="s">
        <v>34</v>
      </c>
      <c r="M4139" t="s">
        <v>34</v>
      </c>
      <c r="N4139" t="s">
        <v>34</v>
      </c>
      <c r="O4139" t="s">
        <v>34</v>
      </c>
      <c r="P4139" t="s">
        <v>34</v>
      </c>
      <c r="Q4139" t="s">
        <v>34</v>
      </c>
      <c r="R4139" t="s">
        <v>34</v>
      </c>
      <c r="S4139" t="s">
        <v>34</v>
      </c>
      <c r="T4139" t="s">
        <v>34</v>
      </c>
      <c r="U4139" t="s">
        <v>46</v>
      </c>
      <c r="V4139" t="s">
        <v>37</v>
      </c>
      <c r="W4139" t="s">
        <v>40</v>
      </c>
      <c r="X4139">
        <v>20.95</v>
      </c>
      <c r="Y4139">
        <v>109.5</v>
      </c>
      <c r="Z4139">
        <v>0</v>
      </c>
      <c r="AA4139">
        <v>0</v>
      </c>
      <c r="AB4139">
        <v>259.14</v>
      </c>
      <c r="AC4139">
        <v>368.64</v>
      </c>
      <c r="AD4139" t="s">
        <v>41</v>
      </c>
      <c r="AE4139" t="s">
        <v>42</v>
      </c>
      <c r="AF4139" t="s">
        <v>42</v>
      </c>
      <c r="AG4139">
        <f t="shared" si="128"/>
        <v>0</v>
      </c>
      <c r="AH4139" t="str" cm="1">
        <f t="array" ref="AH4139">_xlfn.IFS(
X4139&lt;=20, "&lt;20",
AND(X4139&gt;=20, X4139&lt;50), "20-50",
AND(X4139&gt;=50, X4139&lt;100), "50-100",
X4139&gt;=100, "&gt;100"
)</f>
        <v>20-50</v>
      </c>
      <c r="AI4139">
        <f t="shared" si="129"/>
        <v>0</v>
      </c>
      <c r="AJ4139" t="str" cm="1">
        <f t="array" ref="AJ4139">_xlfn.IFS(
C4139&lt;=20, "&lt;20",
AND(C4139&gt;=20, C4139&lt;35), "20-35",
AND(C4139&gt;=35, C4139&lt;50), "35-50",
C4139&gt;=50, "50-100"
)</f>
        <v>35-50</v>
      </c>
      <c r="AK4139" t="str" cm="1">
        <f t="array" ref="AK4139">_xlfn.IFS(
G4139&lt;6, "&lt;6",
AND(G4139&gt;=6, G4139&lt;12), "6-12",
AND(G4139&gt;=12, G4139&lt;18), "12-18",  AND(G4139&gt;=18, G4139&lt;24), "18-24", G4139&gt;=24, "24-36")</f>
        <v>6-12</v>
      </c>
    </row>
    <row r="4140" spans="1:37" x14ac:dyDescent="0.3">
      <c r="A4140" t="s">
        <v>4240</v>
      </c>
      <c r="B4140" t="s">
        <v>44</v>
      </c>
      <c r="C4140">
        <v>50</v>
      </c>
      <c r="D4140" t="s">
        <v>37</v>
      </c>
      <c r="E4140" t="s">
        <v>90</v>
      </c>
      <c r="F4140">
        <v>11</v>
      </c>
      <c r="G4140">
        <v>16</v>
      </c>
      <c r="H4140" t="s">
        <v>57</v>
      </c>
      <c r="I4140" t="s">
        <v>37</v>
      </c>
      <c r="J4140" t="s">
        <v>37</v>
      </c>
      <c r="K4140" t="s">
        <v>37</v>
      </c>
      <c r="L4140" t="s">
        <v>50</v>
      </c>
      <c r="M4140" t="s">
        <v>34</v>
      </c>
      <c r="N4140" t="s">
        <v>34</v>
      </c>
      <c r="O4140" t="s">
        <v>34</v>
      </c>
      <c r="P4140" t="s">
        <v>34</v>
      </c>
      <c r="Q4140" t="s">
        <v>37</v>
      </c>
      <c r="R4140" t="s">
        <v>37</v>
      </c>
      <c r="S4140" t="s">
        <v>37</v>
      </c>
      <c r="T4140" t="s">
        <v>37</v>
      </c>
      <c r="U4140" t="s">
        <v>46</v>
      </c>
      <c r="V4140" t="s">
        <v>37</v>
      </c>
      <c r="W4140" t="s">
        <v>51</v>
      </c>
      <c r="X4140">
        <v>94.7</v>
      </c>
      <c r="Y4140">
        <v>1687.95</v>
      </c>
      <c r="Z4140">
        <v>0</v>
      </c>
      <c r="AA4140">
        <v>0</v>
      </c>
      <c r="AB4140">
        <v>566.82000000000005</v>
      </c>
      <c r="AC4140">
        <v>2254.77</v>
      </c>
      <c r="AD4140" t="s">
        <v>52</v>
      </c>
      <c r="AE4140" t="s">
        <v>100</v>
      </c>
      <c r="AF4140" t="s">
        <v>101</v>
      </c>
      <c r="AG4140">
        <f t="shared" si="128"/>
        <v>1</v>
      </c>
      <c r="AH4140" t="str" cm="1">
        <f t="array" ref="AH4140">_xlfn.IFS(
X4140&lt;=20, "&lt;20",
AND(X4140&gt;=20, X4140&lt;50), "20-50",
AND(X4140&gt;=50, X4140&lt;100), "50-100",
X4140&gt;=100, "&gt;100"
)</f>
        <v>50-100</v>
      </c>
      <c r="AI4140">
        <f t="shared" si="129"/>
        <v>0</v>
      </c>
      <c r="AJ4140" t="str" cm="1">
        <f t="array" ref="AJ4140">_xlfn.IFS(
C4140&lt;=20, "&lt;20",
AND(C4140&gt;=20, C4140&lt;35), "20-35",
AND(C4140&gt;=35, C4140&lt;50), "35-50",
C4140&gt;=50, "50-100"
)</f>
        <v>50-100</v>
      </c>
      <c r="AK4140" t="str" cm="1">
        <f t="array" ref="AK4140">_xlfn.IFS(
G4140&lt;6, "&lt;6",
AND(G4140&gt;=6, G4140&lt;12), "6-12",
AND(G4140&gt;=12, G4140&lt;18), "12-18",  AND(G4140&gt;=18, G4140&lt;24), "18-24", G4140&gt;=24, "24-36")</f>
        <v>12-18</v>
      </c>
    </row>
    <row r="4141" spans="1:37" x14ac:dyDescent="0.3">
      <c r="A4141" t="s">
        <v>4241</v>
      </c>
      <c r="B4141" t="s">
        <v>44</v>
      </c>
      <c r="C4141">
        <v>73</v>
      </c>
      <c r="D4141" t="s">
        <v>37</v>
      </c>
      <c r="E4141" t="s">
        <v>124</v>
      </c>
      <c r="F4141">
        <v>13</v>
      </c>
      <c r="G4141">
        <v>32</v>
      </c>
      <c r="H4141" t="s">
        <v>49</v>
      </c>
      <c r="I4141" t="s">
        <v>37</v>
      </c>
      <c r="J4141" t="s">
        <v>37</v>
      </c>
      <c r="K4141" t="s">
        <v>37</v>
      </c>
      <c r="L4141" t="s">
        <v>50</v>
      </c>
      <c r="M4141" t="s">
        <v>34</v>
      </c>
      <c r="N4141" t="s">
        <v>34</v>
      </c>
      <c r="O4141" t="s">
        <v>34</v>
      </c>
      <c r="P4141" t="s">
        <v>34</v>
      </c>
      <c r="Q4141" t="s">
        <v>34</v>
      </c>
      <c r="R4141" t="s">
        <v>34</v>
      </c>
      <c r="S4141" t="s">
        <v>34</v>
      </c>
      <c r="T4141" t="s">
        <v>37</v>
      </c>
      <c r="U4141" t="s">
        <v>46</v>
      </c>
      <c r="V4141" t="s">
        <v>37</v>
      </c>
      <c r="W4141" t="s">
        <v>51</v>
      </c>
      <c r="X4141">
        <v>74.349999999999994</v>
      </c>
      <c r="Y4141">
        <v>334.8</v>
      </c>
      <c r="Z4141">
        <v>0</v>
      </c>
      <c r="AA4141">
        <v>0</v>
      </c>
      <c r="AB4141">
        <v>228.8</v>
      </c>
      <c r="AC4141">
        <v>563.6</v>
      </c>
      <c r="AD4141" t="s">
        <v>52</v>
      </c>
      <c r="AE4141" t="s">
        <v>58</v>
      </c>
      <c r="AF4141" t="s">
        <v>59</v>
      </c>
      <c r="AG4141">
        <f t="shared" si="128"/>
        <v>1</v>
      </c>
      <c r="AH4141" t="str" cm="1">
        <f t="array" ref="AH4141">_xlfn.IFS(
X4141&lt;=20, "&lt;20",
AND(X4141&gt;=20, X4141&lt;50), "20-50",
AND(X4141&gt;=50, X4141&lt;100), "50-100",
X4141&gt;=100, "&gt;100"
)</f>
        <v>50-100</v>
      </c>
      <c r="AI4141">
        <f t="shared" si="129"/>
        <v>0</v>
      </c>
      <c r="AJ4141" t="str" cm="1">
        <f t="array" ref="AJ4141">_xlfn.IFS(
C4141&lt;=20, "&lt;20",
AND(C4141&gt;=20, C4141&lt;35), "20-35",
AND(C4141&gt;=35, C4141&lt;50), "35-50",
C4141&gt;=50, "50-100"
)</f>
        <v>50-100</v>
      </c>
      <c r="AK4141" t="str" cm="1">
        <f t="array" ref="AK4141">_xlfn.IFS(
G4141&lt;6, "&lt;6",
AND(G4141&gt;=6, G4141&lt;12), "6-12",
AND(G4141&gt;=12, G4141&lt;18), "12-18",  AND(G4141&gt;=18, G4141&lt;24), "18-24", G4141&gt;=24, "24-36")</f>
        <v>24-36</v>
      </c>
    </row>
    <row r="4142" spans="1:37" x14ac:dyDescent="0.3">
      <c r="A4142" t="s">
        <v>4242</v>
      </c>
      <c r="B4142" t="s">
        <v>44</v>
      </c>
      <c r="C4142">
        <v>79</v>
      </c>
      <c r="D4142" t="s">
        <v>37</v>
      </c>
      <c r="E4142" t="s">
        <v>164</v>
      </c>
      <c r="F4142">
        <v>12</v>
      </c>
      <c r="G4142">
        <v>19</v>
      </c>
      <c r="H4142" t="s">
        <v>57</v>
      </c>
      <c r="I4142" t="s">
        <v>37</v>
      </c>
      <c r="J4142" t="s">
        <v>37</v>
      </c>
      <c r="K4142" t="s">
        <v>37</v>
      </c>
      <c r="L4142" t="s">
        <v>50</v>
      </c>
      <c r="M4142" t="s">
        <v>34</v>
      </c>
      <c r="N4142" t="s">
        <v>37</v>
      </c>
      <c r="O4142" t="s">
        <v>37</v>
      </c>
      <c r="P4142" t="s">
        <v>34</v>
      </c>
      <c r="Q4142" t="s">
        <v>37</v>
      </c>
      <c r="R4142" t="s">
        <v>37</v>
      </c>
      <c r="S4142" t="s">
        <v>37</v>
      </c>
      <c r="T4142" t="s">
        <v>34</v>
      </c>
      <c r="U4142" t="s">
        <v>67</v>
      </c>
      <c r="V4142" t="s">
        <v>37</v>
      </c>
      <c r="W4142" t="s">
        <v>51</v>
      </c>
      <c r="X4142">
        <v>104.35</v>
      </c>
      <c r="Y4142">
        <v>2271.85</v>
      </c>
      <c r="Z4142">
        <v>0</v>
      </c>
      <c r="AA4142">
        <v>130</v>
      </c>
      <c r="AB4142">
        <v>523.11</v>
      </c>
      <c r="AC4142">
        <v>2924.96</v>
      </c>
      <c r="AD4142" t="s">
        <v>41</v>
      </c>
      <c r="AE4142" t="s">
        <v>42</v>
      </c>
      <c r="AF4142" t="s">
        <v>42</v>
      </c>
      <c r="AG4142">
        <f t="shared" si="128"/>
        <v>0</v>
      </c>
      <c r="AH4142" t="str" cm="1">
        <f t="array" ref="AH4142">_xlfn.IFS(
X4142&lt;=20, "&lt;20",
AND(X4142&gt;=20, X4142&lt;50), "20-50",
AND(X4142&gt;=50, X4142&lt;100), "50-100",
X4142&gt;=100, "&gt;100"
)</f>
        <v>&gt;100</v>
      </c>
      <c r="AI4142">
        <f t="shared" si="129"/>
        <v>0</v>
      </c>
      <c r="AJ4142" t="str" cm="1">
        <f t="array" ref="AJ4142">_xlfn.IFS(
C4142&lt;=20, "&lt;20",
AND(C4142&gt;=20, C4142&lt;35), "20-35",
AND(C4142&gt;=35, C4142&lt;50), "35-50",
C4142&gt;=50, "50-100"
)</f>
        <v>50-100</v>
      </c>
      <c r="AK4142" t="str" cm="1">
        <f t="array" ref="AK4142">_xlfn.IFS(
G4142&lt;6, "&lt;6",
AND(G4142&gt;=6, G4142&lt;12), "6-12",
AND(G4142&gt;=12, G4142&lt;18), "12-18",  AND(G4142&gt;=18, G4142&lt;24), "18-24", G4142&gt;=24, "24-36")</f>
        <v>18-24</v>
      </c>
    </row>
    <row r="4143" spans="1:37" x14ac:dyDescent="0.3">
      <c r="A4143" t="s">
        <v>4243</v>
      </c>
      <c r="B4143" t="s">
        <v>33</v>
      </c>
      <c r="C4143">
        <v>69</v>
      </c>
      <c r="D4143" t="s">
        <v>34</v>
      </c>
      <c r="E4143" t="s">
        <v>61</v>
      </c>
      <c r="F4143">
        <v>8</v>
      </c>
      <c r="G4143">
        <v>8</v>
      </c>
      <c r="H4143" t="s">
        <v>110</v>
      </c>
      <c r="I4143" t="s">
        <v>37</v>
      </c>
      <c r="J4143" t="s">
        <v>37</v>
      </c>
      <c r="K4143" t="s">
        <v>37</v>
      </c>
      <c r="L4143" t="s">
        <v>50</v>
      </c>
      <c r="M4143" t="s">
        <v>34</v>
      </c>
      <c r="N4143" t="s">
        <v>34</v>
      </c>
      <c r="O4143" t="s">
        <v>34</v>
      </c>
      <c r="P4143" t="s">
        <v>34</v>
      </c>
      <c r="Q4143" t="s">
        <v>37</v>
      </c>
      <c r="R4143" t="s">
        <v>37</v>
      </c>
      <c r="S4143" t="s">
        <v>34</v>
      </c>
      <c r="T4143" t="s">
        <v>37</v>
      </c>
      <c r="U4143" t="s">
        <v>46</v>
      </c>
      <c r="V4143" t="s">
        <v>37</v>
      </c>
      <c r="W4143" t="s">
        <v>40</v>
      </c>
      <c r="X4143">
        <v>96.15</v>
      </c>
      <c r="Y4143">
        <v>3019.25</v>
      </c>
      <c r="Z4143">
        <v>0</v>
      </c>
      <c r="AA4143">
        <v>0</v>
      </c>
      <c r="AB4143">
        <v>814.4</v>
      </c>
      <c r="AC4143">
        <v>3833.65</v>
      </c>
      <c r="AD4143" t="s">
        <v>52</v>
      </c>
      <c r="AE4143" t="s">
        <v>100</v>
      </c>
      <c r="AF4143" t="s">
        <v>308</v>
      </c>
      <c r="AG4143">
        <f t="shared" si="128"/>
        <v>1</v>
      </c>
      <c r="AH4143" t="str" cm="1">
        <f t="array" ref="AH4143">_xlfn.IFS(
X4143&lt;=20, "&lt;20",
AND(X4143&gt;=20, X4143&lt;50), "20-50",
AND(X4143&gt;=50, X4143&lt;100), "50-100",
X4143&gt;=100, "&gt;100"
)</f>
        <v>50-100</v>
      </c>
      <c r="AI4143">
        <f t="shared" si="129"/>
        <v>0</v>
      </c>
      <c r="AJ4143" t="str" cm="1">
        <f t="array" ref="AJ4143">_xlfn.IFS(
C4143&lt;=20, "&lt;20",
AND(C4143&gt;=20, C4143&lt;35), "20-35",
AND(C4143&gt;=35, C4143&lt;50), "35-50",
C4143&gt;=50, "50-100"
)</f>
        <v>50-100</v>
      </c>
      <c r="AK4143" t="str" cm="1">
        <f t="array" ref="AK4143">_xlfn.IFS(
G4143&lt;6, "&lt;6",
AND(G4143&gt;=6, G4143&lt;12), "6-12",
AND(G4143&gt;=12, G4143&lt;18), "12-18",  AND(G4143&gt;=18, G4143&lt;24), "18-24", G4143&gt;=24, "24-36")</f>
        <v>6-12</v>
      </c>
    </row>
    <row r="4144" spans="1:37" x14ac:dyDescent="0.3">
      <c r="A4144" t="s">
        <v>4244</v>
      </c>
      <c r="B4144" t="s">
        <v>33</v>
      </c>
      <c r="C4144">
        <v>56</v>
      </c>
      <c r="D4144" t="s">
        <v>34</v>
      </c>
      <c r="E4144" t="s">
        <v>130</v>
      </c>
      <c r="F4144">
        <v>5</v>
      </c>
      <c r="G4144">
        <v>29</v>
      </c>
      <c r="H4144" t="s">
        <v>49</v>
      </c>
      <c r="I4144" t="s">
        <v>34</v>
      </c>
      <c r="J4144" t="s">
        <v>34</v>
      </c>
      <c r="K4144" t="s">
        <v>37</v>
      </c>
      <c r="L4144" t="s">
        <v>72</v>
      </c>
      <c r="M4144" t="s">
        <v>34</v>
      </c>
      <c r="N4144" t="s">
        <v>34</v>
      </c>
      <c r="O4144" t="s">
        <v>34</v>
      </c>
      <c r="P4144" t="s">
        <v>37</v>
      </c>
      <c r="Q4144" t="s">
        <v>34</v>
      </c>
      <c r="R4144" t="s">
        <v>34</v>
      </c>
      <c r="S4144" t="s">
        <v>34</v>
      </c>
      <c r="T4144" t="s">
        <v>37</v>
      </c>
      <c r="U4144" t="s">
        <v>46</v>
      </c>
      <c r="V4144" t="s">
        <v>37</v>
      </c>
      <c r="W4144" t="s">
        <v>51</v>
      </c>
      <c r="X4144">
        <v>29.75</v>
      </c>
      <c r="Y4144">
        <v>96.85</v>
      </c>
      <c r="Z4144">
        <v>0</v>
      </c>
      <c r="AA4144">
        <v>0</v>
      </c>
      <c r="AB4144">
        <v>0</v>
      </c>
      <c r="AC4144">
        <v>96.85</v>
      </c>
      <c r="AD4144" t="s">
        <v>85</v>
      </c>
      <c r="AE4144" t="s">
        <v>42</v>
      </c>
      <c r="AF4144" t="s">
        <v>42</v>
      </c>
      <c r="AG4144">
        <f t="shared" si="128"/>
        <v>0</v>
      </c>
      <c r="AH4144" t="str" cm="1">
        <f t="array" ref="AH4144">_xlfn.IFS(
X4144&lt;=20, "&lt;20",
AND(X4144&gt;=20, X4144&lt;50), "20-50",
AND(X4144&gt;=50, X4144&lt;100), "50-100",
X4144&gt;=100, "&gt;100"
)</f>
        <v>20-50</v>
      </c>
      <c r="AI4144">
        <f t="shared" si="129"/>
        <v>1</v>
      </c>
      <c r="AJ4144" t="str" cm="1">
        <f t="array" ref="AJ4144">_xlfn.IFS(
C4144&lt;=20, "&lt;20",
AND(C4144&gt;=20, C4144&lt;35), "20-35",
AND(C4144&gt;=35, C4144&lt;50), "35-50",
C4144&gt;=50, "50-100"
)</f>
        <v>50-100</v>
      </c>
      <c r="AK4144" t="str" cm="1">
        <f t="array" ref="AK4144">_xlfn.IFS(
G4144&lt;6, "&lt;6",
AND(G4144&gt;=6, G4144&lt;12), "6-12",
AND(G4144&gt;=12, G4144&lt;18), "12-18",  AND(G4144&gt;=18, G4144&lt;24), "18-24", G4144&gt;=24, "24-36")</f>
        <v>24-36</v>
      </c>
    </row>
    <row r="4145" spans="1:37" x14ac:dyDescent="0.3">
      <c r="A4145" t="s">
        <v>4245</v>
      </c>
      <c r="B4145" t="s">
        <v>44</v>
      </c>
      <c r="C4145">
        <v>19</v>
      </c>
      <c r="D4145" t="s">
        <v>34</v>
      </c>
      <c r="E4145" t="s">
        <v>35</v>
      </c>
      <c r="F4145">
        <v>15</v>
      </c>
      <c r="G4145">
        <v>10</v>
      </c>
      <c r="H4145" t="s">
        <v>36</v>
      </c>
      <c r="I4145" t="s">
        <v>37</v>
      </c>
      <c r="J4145" t="s">
        <v>34</v>
      </c>
      <c r="K4145" t="s">
        <v>37</v>
      </c>
      <c r="L4145" t="s">
        <v>50</v>
      </c>
      <c r="M4145" t="s">
        <v>34</v>
      </c>
      <c r="N4145" t="s">
        <v>34</v>
      </c>
      <c r="O4145" t="s">
        <v>34</v>
      </c>
      <c r="P4145" t="s">
        <v>34</v>
      </c>
      <c r="Q4145" t="s">
        <v>37</v>
      </c>
      <c r="R4145" t="s">
        <v>34</v>
      </c>
      <c r="S4145" t="s">
        <v>37</v>
      </c>
      <c r="T4145" t="s">
        <v>37</v>
      </c>
      <c r="U4145" t="s">
        <v>46</v>
      </c>
      <c r="V4145" t="s">
        <v>37</v>
      </c>
      <c r="W4145" t="s">
        <v>51</v>
      </c>
      <c r="X4145">
        <v>79.05</v>
      </c>
      <c r="Y4145">
        <v>79.05</v>
      </c>
      <c r="Z4145">
        <v>0</v>
      </c>
      <c r="AA4145">
        <v>0</v>
      </c>
      <c r="AB4145">
        <v>31.34</v>
      </c>
      <c r="AC4145">
        <v>110.39</v>
      </c>
      <c r="AD4145" t="s">
        <v>52</v>
      </c>
      <c r="AE4145" t="s">
        <v>53</v>
      </c>
      <c r="AF4145" t="s">
        <v>91</v>
      </c>
      <c r="AG4145">
        <f t="shared" si="128"/>
        <v>1</v>
      </c>
      <c r="AH4145" t="str" cm="1">
        <f t="array" ref="AH4145">_xlfn.IFS(
X4145&lt;=20, "&lt;20",
AND(X4145&gt;=20, X4145&lt;50), "20-50",
AND(X4145&gt;=50, X4145&lt;100), "50-100",
X4145&gt;=100, "&gt;100"
)</f>
        <v>50-100</v>
      </c>
      <c r="AI4145">
        <f t="shared" si="129"/>
        <v>0</v>
      </c>
      <c r="AJ4145" t="str" cm="1">
        <f t="array" ref="AJ4145">_xlfn.IFS(
C4145&lt;=20, "&lt;20",
AND(C4145&gt;=20, C4145&lt;35), "20-35",
AND(C4145&gt;=35, C4145&lt;50), "35-50",
C4145&gt;=50, "50-100"
)</f>
        <v>&lt;20</v>
      </c>
      <c r="AK4145" t="str" cm="1">
        <f t="array" ref="AK4145">_xlfn.IFS(
G4145&lt;6, "&lt;6",
AND(G4145&gt;=6, G4145&lt;12), "6-12",
AND(G4145&gt;=12, G4145&lt;18), "12-18",  AND(G4145&gt;=18, G4145&lt;24), "18-24", G4145&gt;=24, "24-36")</f>
        <v>6-12</v>
      </c>
    </row>
    <row r="4146" spans="1:37" x14ac:dyDescent="0.3">
      <c r="A4146" t="s">
        <v>4246</v>
      </c>
      <c r="B4146" t="s">
        <v>44</v>
      </c>
      <c r="C4146">
        <v>48</v>
      </c>
      <c r="D4146" t="s">
        <v>34</v>
      </c>
      <c r="E4146" t="s">
        <v>74</v>
      </c>
      <c r="F4146">
        <v>0</v>
      </c>
      <c r="G4146">
        <v>8</v>
      </c>
      <c r="H4146" t="s">
        <v>57</v>
      </c>
      <c r="I4146" t="s">
        <v>37</v>
      </c>
      <c r="J4146" t="s">
        <v>34</v>
      </c>
      <c r="K4146" t="s">
        <v>34</v>
      </c>
      <c r="L4146" t="s">
        <v>34</v>
      </c>
      <c r="M4146" t="s">
        <v>34</v>
      </c>
      <c r="N4146" t="s">
        <v>34</v>
      </c>
      <c r="O4146" t="s">
        <v>34</v>
      </c>
      <c r="P4146" t="s">
        <v>34</v>
      </c>
      <c r="Q4146" t="s">
        <v>34</v>
      </c>
      <c r="R4146" t="s">
        <v>34</v>
      </c>
      <c r="S4146" t="s">
        <v>34</v>
      </c>
      <c r="T4146" t="s">
        <v>34</v>
      </c>
      <c r="U4146" t="s">
        <v>39</v>
      </c>
      <c r="V4146" t="s">
        <v>37</v>
      </c>
      <c r="W4146" t="s">
        <v>51</v>
      </c>
      <c r="X4146">
        <v>19.350000000000001</v>
      </c>
      <c r="Y4146">
        <v>219.35</v>
      </c>
      <c r="Z4146">
        <v>0</v>
      </c>
      <c r="AA4146">
        <v>0</v>
      </c>
      <c r="AB4146">
        <v>200.64</v>
      </c>
      <c r="AC4146">
        <v>419.99</v>
      </c>
      <c r="AD4146" t="s">
        <v>41</v>
      </c>
      <c r="AE4146" t="s">
        <v>42</v>
      </c>
      <c r="AF4146" t="s">
        <v>42</v>
      </c>
      <c r="AG4146">
        <f t="shared" si="128"/>
        <v>0</v>
      </c>
      <c r="AH4146" t="str" cm="1">
        <f t="array" ref="AH4146">_xlfn.IFS(
X4146&lt;=20, "&lt;20",
AND(X4146&gt;=20, X4146&lt;50), "20-50",
AND(X4146&gt;=50, X4146&lt;100), "50-100",
X4146&gt;=100, "&gt;100"
)</f>
        <v>&lt;20</v>
      </c>
      <c r="AI4146">
        <f t="shared" si="129"/>
        <v>0</v>
      </c>
      <c r="AJ4146" t="str" cm="1">
        <f t="array" ref="AJ4146">_xlfn.IFS(
C4146&lt;=20, "&lt;20",
AND(C4146&gt;=20, C4146&lt;35), "20-35",
AND(C4146&gt;=35, C4146&lt;50), "35-50",
C4146&gt;=50, "50-100"
)</f>
        <v>35-50</v>
      </c>
      <c r="AK4146" t="str" cm="1">
        <f t="array" ref="AK4146">_xlfn.IFS(
G4146&lt;6, "&lt;6",
AND(G4146&gt;=6, G4146&lt;12), "6-12",
AND(G4146&gt;=12, G4146&lt;18), "12-18",  AND(G4146&gt;=18, G4146&lt;24), "18-24", G4146&gt;=24, "24-36")</f>
        <v>6-12</v>
      </c>
    </row>
    <row r="4147" spans="1:37" x14ac:dyDescent="0.3">
      <c r="A4147" t="s">
        <v>4247</v>
      </c>
      <c r="B4147" t="s">
        <v>44</v>
      </c>
      <c r="C4147">
        <v>44</v>
      </c>
      <c r="D4147" t="s">
        <v>37</v>
      </c>
      <c r="E4147" t="s">
        <v>61</v>
      </c>
      <c r="F4147">
        <v>14</v>
      </c>
      <c r="G4147">
        <v>9</v>
      </c>
      <c r="H4147" t="s">
        <v>66</v>
      </c>
      <c r="I4147" t="s">
        <v>37</v>
      </c>
      <c r="J4147" t="s">
        <v>37</v>
      </c>
      <c r="K4147" t="s">
        <v>37</v>
      </c>
      <c r="L4147" t="s">
        <v>50</v>
      </c>
      <c r="M4147" t="s">
        <v>37</v>
      </c>
      <c r="N4147" t="s">
        <v>34</v>
      </c>
      <c r="O4147" t="s">
        <v>37</v>
      </c>
      <c r="P4147" t="s">
        <v>34</v>
      </c>
      <c r="Q4147" t="s">
        <v>37</v>
      </c>
      <c r="R4147" t="s">
        <v>37</v>
      </c>
      <c r="S4147" t="s">
        <v>37</v>
      </c>
      <c r="T4147" t="s">
        <v>37</v>
      </c>
      <c r="U4147" t="s">
        <v>67</v>
      </c>
      <c r="V4147" t="s">
        <v>34</v>
      </c>
      <c r="W4147" t="s">
        <v>51</v>
      </c>
      <c r="X4147">
        <v>105.25</v>
      </c>
      <c r="Y4147">
        <v>7609.75</v>
      </c>
      <c r="Z4147">
        <v>0</v>
      </c>
      <c r="AA4147">
        <v>0</v>
      </c>
      <c r="AB4147">
        <v>2595.6</v>
      </c>
      <c r="AC4147">
        <v>10205.35</v>
      </c>
      <c r="AD4147" t="s">
        <v>41</v>
      </c>
      <c r="AE4147" t="s">
        <v>42</v>
      </c>
      <c r="AF4147" t="s">
        <v>42</v>
      </c>
      <c r="AG4147">
        <f t="shared" si="128"/>
        <v>0</v>
      </c>
      <c r="AH4147" t="str" cm="1">
        <f t="array" ref="AH4147">_xlfn.IFS(
X4147&lt;=20, "&lt;20",
AND(X4147&gt;=20, X4147&lt;50), "20-50",
AND(X4147&gt;=50, X4147&lt;100), "50-100",
X4147&gt;=100, "&gt;100"
)</f>
        <v>&gt;100</v>
      </c>
      <c r="AI4147">
        <f t="shared" si="129"/>
        <v>0</v>
      </c>
      <c r="AJ4147" t="str" cm="1">
        <f t="array" ref="AJ4147">_xlfn.IFS(
C4147&lt;=20, "&lt;20",
AND(C4147&gt;=20, C4147&lt;35), "20-35",
AND(C4147&gt;=35, C4147&lt;50), "35-50",
C4147&gt;=50, "50-100"
)</f>
        <v>35-50</v>
      </c>
      <c r="AK4147" t="str" cm="1">
        <f t="array" ref="AK4147">_xlfn.IFS(
G4147&lt;6, "&lt;6",
AND(G4147&gt;=6, G4147&lt;12), "6-12",
AND(G4147&gt;=12, G4147&lt;18), "12-18",  AND(G4147&gt;=18, G4147&lt;24), "18-24", G4147&gt;=24, "24-36")</f>
        <v>6-12</v>
      </c>
    </row>
    <row r="4148" spans="1:37" x14ac:dyDescent="0.3">
      <c r="A4148" t="s">
        <v>4248</v>
      </c>
      <c r="B4148" t="s">
        <v>44</v>
      </c>
      <c r="C4148">
        <v>23</v>
      </c>
      <c r="D4148" t="s">
        <v>37</v>
      </c>
      <c r="E4148" t="s">
        <v>61</v>
      </c>
      <c r="F4148">
        <v>15</v>
      </c>
      <c r="G4148">
        <v>5</v>
      </c>
      <c r="H4148" t="s">
        <v>70</v>
      </c>
      <c r="I4148" t="s">
        <v>37</v>
      </c>
      <c r="J4148" t="s">
        <v>37</v>
      </c>
      <c r="K4148" t="s">
        <v>37</v>
      </c>
      <c r="L4148" t="s">
        <v>50</v>
      </c>
      <c r="M4148" t="s">
        <v>37</v>
      </c>
      <c r="N4148" t="s">
        <v>34</v>
      </c>
      <c r="O4148" t="s">
        <v>37</v>
      </c>
      <c r="P4148" t="s">
        <v>37</v>
      </c>
      <c r="Q4148" t="s">
        <v>37</v>
      </c>
      <c r="R4148" t="s">
        <v>37</v>
      </c>
      <c r="S4148" t="s">
        <v>37</v>
      </c>
      <c r="T4148" t="s">
        <v>37</v>
      </c>
      <c r="U4148" t="s">
        <v>39</v>
      </c>
      <c r="V4148" t="s">
        <v>37</v>
      </c>
      <c r="W4148" t="s">
        <v>40</v>
      </c>
      <c r="X4148">
        <v>108.5</v>
      </c>
      <c r="Y4148">
        <v>6880.85</v>
      </c>
      <c r="Z4148">
        <v>0</v>
      </c>
      <c r="AA4148">
        <v>0</v>
      </c>
      <c r="AB4148">
        <v>256.64</v>
      </c>
      <c r="AC4148">
        <v>7137.49</v>
      </c>
      <c r="AD4148" t="s">
        <v>41</v>
      </c>
      <c r="AE4148" t="s">
        <v>42</v>
      </c>
      <c r="AF4148" t="s">
        <v>42</v>
      </c>
      <c r="AG4148">
        <f t="shared" si="128"/>
        <v>0</v>
      </c>
      <c r="AH4148" t="str" cm="1">
        <f t="array" ref="AH4148">_xlfn.IFS(
X4148&lt;=20, "&lt;20",
AND(X4148&gt;=20, X4148&lt;50), "20-50",
AND(X4148&gt;=50, X4148&lt;100), "50-100",
X4148&gt;=100, "&gt;100"
)</f>
        <v>&gt;100</v>
      </c>
      <c r="AI4148">
        <f t="shared" si="129"/>
        <v>0</v>
      </c>
      <c r="AJ4148" t="str" cm="1">
        <f t="array" ref="AJ4148">_xlfn.IFS(
C4148&lt;=20, "&lt;20",
AND(C4148&gt;=20, C4148&lt;35), "20-35",
AND(C4148&gt;=35, C4148&lt;50), "35-50",
C4148&gt;=50, "50-100"
)</f>
        <v>20-35</v>
      </c>
      <c r="AK4148" t="str" cm="1">
        <f t="array" ref="AK4148">_xlfn.IFS(
G4148&lt;6, "&lt;6",
AND(G4148&gt;=6, G4148&lt;12), "6-12",
AND(G4148&gt;=12, G4148&lt;18), "12-18",  AND(G4148&gt;=18, G4148&lt;24), "18-24", G4148&gt;=24, "24-36")</f>
        <v>&lt;6</v>
      </c>
    </row>
    <row r="4149" spans="1:37" x14ac:dyDescent="0.3">
      <c r="A4149" t="s">
        <v>4249</v>
      </c>
      <c r="B4149" t="s">
        <v>44</v>
      </c>
      <c r="C4149">
        <v>25</v>
      </c>
      <c r="D4149" t="s">
        <v>37</v>
      </c>
      <c r="E4149" t="s">
        <v>64</v>
      </c>
      <c r="F4149">
        <v>12</v>
      </c>
      <c r="G4149">
        <v>8</v>
      </c>
      <c r="H4149" t="s">
        <v>70</v>
      </c>
      <c r="I4149" t="s">
        <v>37</v>
      </c>
      <c r="J4149" t="s">
        <v>37</v>
      </c>
      <c r="K4149" t="s">
        <v>34</v>
      </c>
      <c r="L4149" t="s">
        <v>34</v>
      </c>
      <c r="M4149" t="s">
        <v>34</v>
      </c>
      <c r="N4149" t="s">
        <v>34</v>
      </c>
      <c r="O4149" t="s">
        <v>34</v>
      </c>
      <c r="P4149" t="s">
        <v>34</v>
      </c>
      <c r="Q4149" t="s">
        <v>34</v>
      </c>
      <c r="R4149" t="s">
        <v>34</v>
      </c>
      <c r="S4149" t="s">
        <v>34</v>
      </c>
      <c r="T4149" t="s">
        <v>34</v>
      </c>
      <c r="U4149" t="s">
        <v>67</v>
      </c>
      <c r="V4149" t="s">
        <v>34</v>
      </c>
      <c r="W4149" t="s">
        <v>40</v>
      </c>
      <c r="X4149">
        <v>24.55</v>
      </c>
      <c r="Y4149">
        <v>1160.45</v>
      </c>
      <c r="Z4149">
        <v>0</v>
      </c>
      <c r="AA4149">
        <v>0</v>
      </c>
      <c r="AB4149">
        <v>736.96</v>
      </c>
      <c r="AC4149">
        <v>1897.41</v>
      </c>
      <c r="AD4149" t="s">
        <v>41</v>
      </c>
      <c r="AE4149" t="s">
        <v>42</v>
      </c>
      <c r="AF4149" t="s">
        <v>42</v>
      </c>
      <c r="AG4149">
        <f t="shared" si="128"/>
        <v>0</v>
      </c>
      <c r="AH4149" t="str" cm="1">
        <f t="array" ref="AH4149">_xlfn.IFS(
X4149&lt;=20, "&lt;20",
AND(X4149&gt;=20, X4149&lt;50), "20-50",
AND(X4149&gt;=50, X4149&lt;100), "50-100",
X4149&gt;=100, "&gt;100"
)</f>
        <v>20-50</v>
      </c>
      <c r="AI4149">
        <f t="shared" si="129"/>
        <v>0</v>
      </c>
      <c r="AJ4149" t="str" cm="1">
        <f t="array" ref="AJ4149">_xlfn.IFS(
C4149&lt;=20, "&lt;20",
AND(C4149&gt;=20, C4149&lt;35), "20-35",
AND(C4149&gt;=35, C4149&lt;50), "35-50",
C4149&gt;=50, "50-100"
)</f>
        <v>20-35</v>
      </c>
      <c r="AK4149" t="str" cm="1">
        <f t="array" ref="AK4149">_xlfn.IFS(
G4149&lt;6, "&lt;6",
AND(G4149&gt;=6, G4149&lt;12), "6-12",
AND(G4149&gt;=12, G4149&lt;18), "12-18",  AND(G4149&gt;=18, G4149&lt;24), "18-24", G4149&gt;=24, "24-36")</f>
        <v>6-12</v>
      </c>
    </row>
    <row r="4150" spans="1:37" x14ac:dyDescent="0.3">
      <c r="A4150" t="s">
        <v>4250</v>
      </c>
      <c r="B4150" t="s">
        <v>44</v>
      </c>
      <c r="C4150">
        <v>47</v>
      </c>
      <c r="D4150" t="s">
        <v>34</v>
      </c>
      <c r="E4150" t="s">
        <v>87</v>
      </c>
      <c r="F4150">
        <v>8</v>
      </c>
      <c r="G4150">
        <v>18</v>
      </c>
      <c r="H4150" t="s">
        <v>36</v>
      </c>
      <c r="I4150" t="s">
        <v>37</v>
      </c>
      <c r="J4150" t="s">
        <v>34</v>
      </c>
      <c r="K4150" t="s">
        <v>37</v>
      </c>
      <c r="L4150" t="s">
        <v>72</v>
      </c>
      <c r="M4150" t="s">
        <v>34</v>
      </c>
      <c r="N4150" t="s">
        <v>34</v>
      </c>
      <c r="O4150" t="s">
        <v>34</v>
      </c>
      <c r="P4150" t="s">
        <v>34</v>
      </c>
      <c r="Q4150" t="s">
        <v>34</v>
      </c>
      <c r="R4150" t="s">
        <v>34</v>
      </c>
      <c r="S4150" t="s">
        <v>34</v>
      </c>
      <c r="T4150" t="s">
        <v>37</v>
      </c>
      <c r="U4150" t="s">
        <v>46</v>
      </c>
      <c r="V4150" t="s">
        <v>37</v>
      </c>
      <c r="W4150" t="s">
        <v>51</v>
      </c>
      <c r="X4150">
        <v>46.6</v>
      </c>
      <c r="Y4150">
        <v>87.9</v>
      </c>
      <c r="Z4150">
        <v>0</v>
      </c>
      <c r="AA4150">
        <v>0</v>
      </c>
      <c r="AB4150">
        <v>3.74</v>
      </c>
      <c r="AC4150">
        <v>91.64</v>
      </c>
      <c r="AD4150" t="s">
        <v>85</v>
      </c>
      <c r="AE4150" t="s">
        <v>42</v>
      </c>
      <c r="AF4150" t="s">
        <v>42</v>
      </c>
      <c r="AG4150">
        <f t="shared" si="128"/>
        <v>0</v>
      </c>
      <c r="AH4150" t="str" cm="1">
        <f t="array" ref="AH4150">_xlfn.IFS(
X4150&lt;=20, "&lt;20",
AND(X4150&gt;=20, X4150&lt;50), "20-50",
AND(X4150&gt;=50, X4150&lt;100), "50-100",
X4150&gt;=100, "&gt;100"
)</f>
        <v>20-50</v>
      </c>
      <c r="AI4150">
        <f t="shared" si="129"/>
        <v>1</v>
      </c>
      <c r="AJ4150" t="str" cm="1">
        <f t="array" ref="AJ4150">_xlfn.IFS(
C4150&lt;=20, "&lt;20",
AND(C4150&gt;=20, C4150&lt;35), "20-35",
AND(C4150&gt;=35, C4150&lt;50), "35-50",
C4150&gt;=50, "50-100"
)</f>
        <v>35-50</v>
      </c>
      <c r="AK4150" t="str" cm="1">
        <f t="array" ref="AK4150">_xlfn.IFS(
G4150&lt;6, "&lt;6",
AND(G4150&gt;=6, G4150&lt;12), "6-12",
AND(G4150&gt;=12, G4150&lt;18), "12-18",  AND(G4150&gt;=18, G4150&lt;24), "18-24", G4150&gt;=24, "24-36")</f>
        <v>18-24</v>
      </c>
    </row>
    <row r="4151" spans="1:37" x14ac:dyDescent="0.3">
      <c r="A4151" t="s">
        <v>4251</v>
      </c>
      <c r="B4151" t="s">
        <v>33</v>
      </c>
      <c r="C4151">
        <v>33</v>
      </c>
      <c r="D4151" t="s">
        <v>37</v>
      </c>
      <c r="E4151" t="s">
        <v>35</v>
      </c>
      <c r="F4151">
        <v>1</v>
      </c>
      <c r="G4151">
        <v>13</v>
      </c>
      <c r="H4151" t="s">
        <v>66</v>
      </c>
      <c r="I4151" t="s">
        <v>37</v>
      </c>
      <c r="J4151" t="s">
        <v>37</v>
      </c>
      <c r="K4151" t="s">
        <v>37</v>
      </c>
      <c r="L4151" t="s">
        <v>50</v>
      </c>
      <c r="M4151" t="s">
        <v>34</v>
      </c>
      <c r="N4151" t="s">
        <v>37</v>
      </c>
      <c r="O4151" t="s">
        <v>34</v>
      </c>
      <c r="P4151" t="s">
        <v>34</v>
      </c>
      <c r="Q4151" t="s">
        <v>37</v>
      </c>
      <c r="R4151" t="s">
        <v>34</v>
      </c>
      <c r="S4151" t="s">
        <v>34</v>
      </c>
      <c r="T4151" t="s">
        <v>37</v>
      </c>
      <c r="U4151" t="s">
        <v>39</v>
      </c>
      <c r="V4151" t="s">
        <v>37</v>
      </c>
      <c r="W4151" t="s">
        <v>51</v>
      </c>
      <c r="X4151">
        <v>89.7</v>
      </c>
      <c r="Y4151">
        <v>6588.95</v>
      </c>
      <c r="Z4151">
        <v>0</v>
      </c>
      <c r="AA4151">
        <v>0</v>
      </c>
      <c r="AB4151">
        <v>833.04</v>
      </c>
      <c r="AC4151">
        <v>7421.99</v>
      </c>
      <c r="AD4151" t="s">
        <v>41</v>
      </c>
      <c r="AE4151" t="s">
        <v>42</v>
      </c>
      <c r="AF4151" t="s">
        <v>42</v>
      </c>
      <c r="AG4151">
        <f t="shared" si="128"/>
        <v>0</v>
      </c>
      <c r="AH4151" t="str" cm="1">
        <f t="array" ref="AH4151">_xlfn.IFS(
X4151&lt;=20, "&lt;20",
AND(X4151&gt;=20, X4151&lt;50), "20-50",
AND(X4151&gt;=50, X4151&lt;100), "50-100",
X4151&gt;=100, "&gt;100"
)</f>
        <v>50-100</v>
      </c>
      <c r="AI4151">
        <f t="shared" si="129"/>
        <v>0</v>
      </c>
      <c r="AJ4151" t="str" cm="1">
        <f t="array" ref="AJ4151">_xlfn.IFS(
C4151&lt;=20, "&lt;20",
AND(C4151&gt;=20, C4151&lt;35), "20-35",
AND(C4151&gt;=35, C4151&lt;50), "35-50",
C4151&gt;=50, "50-100"
)</f>
        <v>20-35</v>
      </c>
      <c r="AK4151" t="str" cm="1">
        <f t="array" ref="AK4151">_xlfn.IFS(
G4151&lt;6, "&lt;6",
AND(G4151&gt;=6, G4151&lt;12), "6-12",
AND(G4151&gt;=12, G4151&lt;18), "12-18",  AND(G4151&gt;=18, G4151&lt;24), "18-24", G4151&gt;=24, "24-36")</f>
        <v>12-18</v>
      </c>
    </row>
    <row r="4152" spans="1:37" x14ac:dyDescent="0.3">
      <c r="A4152" t="s">
        <v>4252</v>
      </c>
      <c r="B4152" t="s">
        <v>44</v>
      </c>
      <c r="C4152">
        <v>37</v>
      </c>
      <c r="D4152" t="s">
        <v>37</v>
      </c>
      <c r="E4152" t="s">
        <v>45</v>
      </c>
      <c r="F4152">
        <v>6</v>
      </c>
      <c r="G4152">
        <v>35</v>
      </c>
      <c r="H4152" t="s">
        <v>70</v>
      </c>
      <c r="I4152" t="s">
        <v>37</v>
      </c>
      <c r="J4152" t="s">
        <v>34</v>
      </c>
      <c r="K4152" t="s">
        <v>34</v>
      </c>
      <c r="L4152" t="s">
        <v>34</v>
      </c>
      <c r="M4152" t="s">
        <v>34</v>
      </c>
      <c r="N4152" t="s">
        <v>34</v>
      </c>
      <c r="O4152" t="s">
        <v>34</v>
      </c>
      <c r="P4152" t="s">
        <v>34</v>
      </c>
      <c r="Q4152" t="s">
        <v>34</v>
      </c>
      <c r="R4152" t="s">
        <v>34</v>
      </c>
      <c r="S4152" t="s">
        <v>34</v>
      </c>
      <c r="T4152" t="s">
        <v>34</v>
      </c>
      <c r="U4152" t="s">
        <v>67</v>
      </c>
      <c r="V4152" t="s">
        <v>34</v>
      </c>
      <c r="W4152" t="s">
        <v>40</v>
      </c>
      <c r="X4152">
        <v>19.95</v>
      </c>
      <c r="Y4152">
        <v>862.4</v>
      </c>
      <c r="Z4152">
        <v>0</v>
      </c>
      <c r="AA4152">
        <v>0</v>
      </c>
      <c r="AB4152">
        <v>1201.52</v>
      </c>
      <c r="AC4152">
        <v>2063.92</v>
      </c>
      <c r="AD4152" t="s">
        <v>41</v>
      </c>
      <c r="AE4152" t="s">
        <v>42</v>
      </c>
      <c r="AF4152" t="s">
        <v>42</v>
      </c>
      <c r="AG4152">
        <f t="shared" si="128"/>
        <v>0</v>
      </c>
      <c r="AH4152" t="str" cm="1">
        <f t="array" ref="AH4152">_xlfn.IFS(
X4152&lt;=20, "&lt;20",
AND(X4152&gt;=20, X4152&lt;50), "20-50",
AND(X4152&gt;=50, X4152&lt;100), "50-100",
X4152&gt;=100, "&gt;100"
)</f>
        <v>&lt;20</v>
      </c>
      <c r="AI4152">
        <f t="shared" si="129"/>
        <v>0</v>
      </c>
      <c r="AJ4152" t="str" cm="1">
        <f t="array" ref="AJ4152">_xlfn.IFS(
C4152&lt;=20, "&lt;20",
AND(C4152&gt;=20, C4152&lt;35), "20-35",
AND(C4152&gt;=35, C4152&lt;50), "35-50",
C4152&gt;=50, "50-100"
)</f>
        <v>35-50</v>
      </c>
      <c r="AK4152" t="str" cm="1">
        <f t="array" ref="AK4152">_xlfn.IFS(
G4152&lt;6, "&lt;6",
AND(G4152&gt;=6, G4152&lt;12), "6-12",
AND(G4152&gt;=12, G4152&lt;18), "12-18",  AND(G4152&gt;=18, G4152&lt;24), "18-24", G4152&gt;=24, "24-36")</f>
        <v>24-36</v>
      </c>
    </row>
    <row r="4153" spans="1:37" x14ac:dyDescent="0.3">
      <c r="A4153" t="s">
        <v>4253</v>
      </c>
      <c r="B4153" t="s">
        <v>44</v>
      </c>
      <c r="C4153">
        <v>19</v>
      </c>
      <c r="D4153" t="s">
        <v>34</v>
      </c>
      <c r="E4153" t="s">
        <v>48</v>
      </c>
      <c r="F4153">
        <v>4</v>
      </c>
      <c r="G4153">
        <v>3</v>
      </c>
      <c r="H4153" t="s">
        <v>70</v>
      </c>
      <c r="I4153" t="s">
        <v>37</v>
      </c>
      <c r="J4153" t="s">
        <v>37</v>
      </c>
      <c r="K4153" t="s">
        <v>37</v>
      </c>
      <c r="L4153" t="s">
        <v>50</v>
      </c>
      <c r="M4153" t="s">
        <v>34</v>
      </c>
      <c r="N4153" t="s">
        <v>37</v>
      </c>
      <c r="O4153" t="s">
        <v>37</v>
      </c>
      <c r="P4153" t="s">
        <v>37</v>
      </c>
      <c r="Q4153" t="s">
        <v>34</v>
      </c>
      <c r="R4153" t="s">
        <v>34</v>
      </c>
      <c r="S4153" t="s">
        <v>34</v>
      </c>
      <c r="T4153" t="s">
        <v>34</v>
      </c>
      <c r="U4153" t="s">
        <v>46</v>
      </c>
      <c r="V4153" t="s">
        <v>37</v>
      </c>
      <c r="W4153" t="s">
        <v>51</v>
      </c>
      <c r="X4153">
        <v>87.35</v>
      </c>
      <c r="Y4153">
        <v>4473</v>
      </c>
      <c r="Z4153">
        <v>0</v>
      </c>
      <c r="AA4153">
        <v>0</v>
      </c>
      <c r="AB4153">
        <v>77.010000000000005</v>
      </c>
      <c r="AC4153">
        <v>4550.01</v>
      </c>
      <c r="AD4153" t="s">
        <v>41</v>
      </c>
      <c r="AE4153" t="s">
        <v>42</v>
      </c>
      <c r="AF4153" t="s">
        <v>42</v>
      </c>
      <c r="AG4153">
        <f t="shared" si="128"/>
        <v>0</v>
      </c>
      <c r="AH4153" t="str" cm="1">
        <f t="array" ref="AH4153">_xlfn.IFS(
X4153&lt;=20, "&lt;20",
AND(X4153&gt;=20, X4153&lt;50), "20-50",
AND(X4153&gt;=50, X4153&lt;100), "50-100",
X4153&gt;=100, "&gt;100"
)</f>
        <v>50-100</v>
      </c>
      <c r="AI4153">
        <f t="shared" si="129"/>
        <v>0</v>
      </c>
      <c r="AJ4153" t="str" cm="1">
        <f t="array" ref="AJ4153">_xlfn.IFS(
C4153&lt;=20, "&lt;20",
AND(C4153&gt;=20, C4153&lt;35), "20-35",
AND(C4153&gt;=35, C4153&lt;50), "35-50",
C4153&gt;=50, "50-100"
)</f>
        <v>&lt;20</v>
      </c>
      <c r="AK4153" t="str" cm="1">
        <f t="array" ref="AK4153">_xlfn.IFS(
G4153&lt;6, "&lt;6",
AND(G4153&gt;=6, G4153&lt;12), "6-12",
AND(G4153&gt;=12, G4153&lt;18), "12-18",  AND(G4153&gt;=18, G4153&lt;24), "18-24", G4153&gt;=24, "24-36")</f>
        <v>&lt;6</v>
      </c>
    </row>
    <row r="4154" spans="1:37" x14ac:dyDescent="0.3">
      <c r="A4154" t="s">
        <v>4254</v>
      </c>
      <c r="B4154" t="s">
        <v>33</v>
      </c>
      <c r="C4154">
        <v>32</v>
      </c>
      <c r="D4154" t="s">
        <v>34</v>
      </c>
      <c r="E4154" t="s">
        <v>69</v>
      </c>
      <c r="F4154">
        <v>2</v>
      </c>
      <c r="G4154">
        <v>11</v>
      </c>
      <c r="H4154" t="s">
        <v>36</v>
      </c>
      <c r="I4154" t="s">
        <v>37</v>
      </c>
      <c r="J4154" t="s">
        <v>34</v>
      </c>
      <c r="K4154" t="s">
        <v>37</v>
      </c>
      <c r="L4154" t="s">
        <v>72</v>
      </c>
      <c r="M4154" t="s">
        <v>37</v>
      </c>
      <c r="N4154" t="s">
        <v>34</v>
      </c>
      <c r="O4154" t="s">
        <v>37</v>
      </c>
      <c r="P4154" t="s">
        <v>34</v>
      </c>
      <c r="Q4154" t="s">
        <v>34</v>
      </c>
      <c r="R4154" t="s">
        <v>37</v>
      </c>
      <c r="S4154" t="s">
        <v>37</v>
      </c>
      <c r="T4154" t="s">
        <v>37</v>
      </c>
      <c r="U4154" t="s">
        <v>39</v>
      </c>
      <c r="V4154" t="s">
        <v>37</v>
      </c>
      <c r="W4154" t="s">
        <v>40</v>
      </c>
      <c r="X4154">
        <v>63.7</v>
      </c>
      <c r="Y4154">
        <v>2188.5</v>
      </c>
      <c r="Z4154">
        <v>0</v>
      </c>
      <c r="AA4154">
        <v>0</v>
      </c>
      <c r="AB4154">
        <v>1708.2</v>
      </c>
      <c r="AC4154">
        <v>3896.7</v>
      </c>
      <c r="AD4154" t="s">
        <v>41</v>
      </c>
      <c r="AE4154" t="s">
        <v>42</v>
      </c>
      <c r="AF4154" t="s">
        <v>42</v>
      </c>
      <c r="AG4154">
        <f t="shared" si="128"/>
        <v>0</v>
      </c>
      <c r="AH4154" t="str" cm="1">
        <f t="array" ref="AH4154">_xlfn.IFS(
X4154&lt;=20, "&lt;20",
AND(X4154&gt;=20, X4154&lt;50), "20-50",
AND(X4154&gt;=50, X4154&lt;100), "50-100",
X4154&gt;=100, "&gt;100"
)</f>
        <v>50-100</v>
      </c>
      <c r="AI4154">
        <f t="shared" si="129"/>
        <v>0</v>
      </c>
      <c r="AJ4154" t="str" cm="1">
        <f t="array" ref="AJ4154">_xlfn.IFS(
C4154&lt;=20, "&lt;20",
AND(C4154&gt;=20, C4154&lt;35), "20-35",
AND(C4154&gt;=35, C4154&lt;50), "35-50",
C4154&gt;=50, "50-100"
)</f>
        <v>20-35</v>
      </c>
      <c r="AK4154" t="str" cm="1">
        <f t="array" ref="AK4154">_xlfn.IFS(
G4154&lt;6, "&lt;6",
AND(G4154&gt;=6, G4154&lt;12), "6-12",
AND(G4154&gt;=12, G4154&lt;18), "12-18",  AND(G4154&gt;=18, G4154&lt;24), "18-24", G4154&gt;=24, "24-36")</f>
        <v>6-12</v>
      </c>
    </row>
    <row r="4155" spans="1:37" x14ac:dyDescent="0.3">
      <c r="A4155" t="s">
        <v>4255</v>
      </c>
      <c r="B4155" t="s">
        <v>33</v>
      </c>
      <c r="C4155">
        <v>34</v>
      </c>
      <c r="D4155" t="s">
        <v>34</v>
      </c>
      <c r="E4155" t="s">
        <v>69</v>
      </c>
      <c r="F4155">
        <v>14</v>
      </c>
      <c r="G4155">
        <v>6</v>
      </c>
      <c r="H4155" t="s">
        <v>57</v>
      </c>
      <c r="I4155" t="s">
        <v>37</v>
      </c>
      <c r="J4155" t="s">
        <v>34</v>
      </c>
      <c r="K4155" t="s">
        <v>37</v>
      </c>
      <c r="L4155" t="s">
        <v>50</v>
      </c>
      <c r="M4155" t="s">
        <v>34</v>
      </c>
      <c r="N4155" t="s">
        <v>34</v>
      </c>
      <c r="O4155" t="s">
        <v>34</v>
      </c>
      <c r="P4155" t="s">
        <v>34</v>
      </c>
      <c r="Q4155" t="s">
        <v>34</v>
      </c>
      <c r="R4155" t="s">
        <v>34</v>
      </c>
      <c r="S4155" t="s">
        <v>34</v>
      </c>
      <c r="T4155" t="s">
        <v>37</v>
      </c>
      <c r="U4155" t="s">
        <v>46</v>
      </c>
      <c r="V4155" t="s">
        <v>37</v>
      </c>
      <c r="W4155" t="s">
        <v>51</v>
      </c>
      <c r="X4155">
        <v>70.3</v>
      </c>
      <c r="Y4155">
        <v>738.2</v>
      </c>
      <c r="Z4155">
        <v>0</v>
      </c>
      <c r="AA4155">
        <v>0</v>
      </c>
      <c r="AB4155">
        <v>317.2</v>
      </c>
      <c r="AC4155">
        <v>1055.4000000000001</v>
      </c>
      <c r="AD4155" t="s">
        <v>52</v>
      </c>
      <c r="AE4155" t="s">
        <v>58</v>
      </c>
      <c r="AF4155" t="s">
        <v>88</v>
      </c>
      <c r="AG4155">
        <f t="shared" si="128"/>
        <v>1</v>
      </c>
      <c r="AH4155" t="str" cm="1">
        <f t="array" ref="AH4155">_xlfn.IFS(
X4155&lt;=20, "&lt;20",
AND(X4155&gt;=20, X4155&lt;50), "20-50",
AND(X4155&gt;=50, X4155&lt;100), "50-100",
X4155&gt;=100, "&gt;100"
)</f>
        <v>50-100</v>
      </c>
      <c r="AI4155">
        <f t="shared" si="129"/>
        <v>0</v>
      </c>
      <c r="AJ4155" t="str" cm="1">
        <f t="array" ref="AJ4155">_xlfn.IFS(
C4155&lt;=20, "&lt;20",
AND(C4155&gt;=20, C4155&lt;35), "20-35",
AND(C4155&gt;=35, C4155&lt;50), "35-50",
C4155&gt;=50, "50-100"
)</f>
        <v>20-35</v>
      </c>
      <c r="AK4155" t="str" cm="1">
        <f t="array" ref="AK4155">_xlfn.IFS(
G4155&lt;6, "&lt;6",
AND(G4155&gt;=6, G4155&lt;12), "6-12",
AND(G4155&gt;=12, G4155&lt;18), "12-18",  AND(G4155&gt;=18, G4155&lt;24), "18-24", G4155&gt;=24, "24-36")</f>
        <v>6-12</v>
      </c>
    </row>
    <row r="4156" spans="1:37" x14ac:dyDescent="0.3">
      <c r="A4156" t="s">
        <v>4256</v>
      </c>
      <c r="B4156" t="s">
        <v>44</v>
      </c>
      <c r="C4156">
        <v>60</v>
      </c>
      <c r="D4156" t="s">
        <v>37</v>
      </c>
      <c r="E4156" t="s">
        <v>114</v>
      </c>
      <c r="F4156">
        <v>10</v>
      </c>
      <c r="G4156">
        <v>16</v>
      </c>
      <c r="H4156" t="s">
        <v>70</v>
      </c>
      <c r="I4156" t="s">
        <v>37</v>
      </c>
      <c r="J4156" t="s">
        <v>37</v>
      </c>
      <c r="K4156" t="s">
        <v>37</v>
      </c>
      <c r="L4156" t="s">
        <v>50</v>
      </c>
      <c r="M4156" t="s">
        <v>34</v>
      </c>
      <c r="N4156" t="s">
        <v>34</v>
      </c>
      <c r="O4156" t="s">
        <v>37</v>
      </c>
      <c r="P4156" t="s">
        <v>34</v>
      </c>
      <c r="Q4156" t="s">
        <v>34</v>
      </c>
      <c r="R4156" t="s">
        <v>37</v>
      </c>
      <c r="S4156" t="s">
        <v>37</v>
      </c>
      <c r="T4156" t="s">
        <v>37</v>
      </c>
      <c r="U4156" t="s">
        <v>46</v>
      </c>
      <c r="V4156" t="s">
        <v>37</v>
      </c>
      <c r="W4156" t="s">
        <v>51</v>
      </c>
      <c r="X4156">
        <v>92.55</v>
      </c>
      <c r="Y4156">
        <v>4039</v>
      </c>
      <c r="Z4156">
        <v>0</v>
      </c>
      <c r="AA4156">
        <v>0</v>
      </c>
      <c r="AB4156">
        <v>1182.07</v>
      </c>
      <c r="AC4156">
        <v>5221.07</v>
      </c>
      <c r="AD4156" t="s">
        <v>41</v>
      </c>
      <c r="AE4156" t="s">
        <v>42</v>
      </c>
      <c r="AF4156" t="s">
        <v>42</v>
      </c>
      <c r="AG4156">
        <f t="shared" si="128"/>
        <v>0</v>
      </c>
      <c r="AH4156" t="str" cm="1">
        <f t="array" ref="AH4156">_xlfn.IFS(
X4156&lt;=20, "&lt;20",
AND(X4156&gt;=20, X4156&lt;50), "20-50",
AND(X4156&gt;=50, X4156&lt;100), "50-100",
X4156&gt;=100, "&gt;100"
)</f>
        <v>50-100</v>
      </c>
      <c r="AI4156">
        <f t="shared" si="129"/>
        <v>0</v>
      </c>
      <c r="AJ4156" t="str" cm="1">
        <f t="array" ref="AJ4156">_xlfn.IFS(
C4156&lt;=20, "&lt;20",
AND(C4156&gt;=20, C4156&lt;35), "20-35",
AND(C4156&gt;=35, C4156&lt;50), "35-50",
C4156&gt;=50, "50-100"
)</f>
        <v>50-100</v>
      </c>
      <c r="AK4156" t="str" cm="1">
        <f t="array" ref="AK4156">_xlfn.IFS(
G4156&lt;6, "&lt;6",
AND(G4156&gt;=6, G4156&lt;12), "6-12",
AND(G4156&gt;=12, G4156&lt;18), "12-18",  AND(G4156&gt;=18, G4156&lt;24), "18-24", G4156&gt;=24, "24-36")</f>
        <v>12-18</v>
      </c>
    </row>
    <row r="4157" spans="1:37" x14ac:dyDescent="0.3">
      <c r="A4157" t="s">
        <v>4257</v>
      </c>
      <c r="B4157" t="s">
        <v>44</v>
      </c>
      <c r="C4157">
        <v>47</v>
      </c>
      <c r="D4157" t="s">
        <v>37</v>
      </c>
      <c r="E4157" t="s">
        <v>87</v>
      </c>
      <c r="F4157">
        <v>12</v>
      </c>
      <c r="G4157">
        <v>18</v>
      </c>
      <c r="H4157" t="s">
        <v>36</v>
      </c>
      <c r="I4157" t="s">
        <v>37</v>
      </c>
      <c r="J4157" t="s">
        <v>37</v>
      </c>
      <c r="K4157" t="s">
        <v>37</v>
      </c>
      <c r="L4157" t="s">
        <v>38</v>
      </c>
      <c r="M4157" t="s">
        <v>37</v>
      </c>
      <c r="N4157" t="s">
        <v>37</v>
      </c>
      <c r="O4157" t="s">
        <v>37</v>
      </c>
      <c r="P4157" t="s">
        <v>37</v>
      </c>
      <c r="Q4157" t="s">
        <v>37</v>
      </c>
      <c r="R4157" t="s">
        <v>37</v>
      </c>
      <c r="S4157" t="s">
        <v>37</v>
      </c>
      <c r="T4157" t="s">
        <v>37</v>
      </c>
      <c r="U4157" t="s">
        <v>67</v>
      </c>
      <c r="V4157" t="s">
        <v>37</v>
      </c>
      <c r="W4157" t="s">
        <v>51</v>
      </c>
      <c r="X4157">
        <v>-4</v>
      </c>
      <c r="Y4157">
        <v>6230.1</v>
      </c>
      <c r="Z4157">
        <v>0</v>
      </c>
      <c r="AA4157">
        <v>0</v>
      </c>
      <c r="AB4157">
        <v>865.44</v>
      </c>
      <c r="AC4157">
        <v>7095.54</v>
      </c>
      <c r="AD4157" t="s">
        <v>41</v>
      </c>
      <c r="AE4157" t="s">
        <v>42</v>
      </c>
      <c r="AF4157" t="s">
        <v>42</v>
      </c>
      <c r="AG4157">
        <f t="shared" si="128"/>
        <v>0</v>
      </c>
      <c r="AH4157" t="str" cm="1">
        <f t="array" ref="AH4157">_xlfn.IFS(
X4157&lt;=20, "&lt;20",
AND(X4157&gt;=20, X4157&lt;50), "20-50",
AND(X4157&gt;=50, X4157&lt;100), "50-100",
X4157&gt;=100, "&gt;100"
)</f>
        <v>&lt;20</v>
      </c>
      <c r="AI4157">
        <f t="shared" si="129"/>
        <v>0</v>
      </c>
      <c r="AJ4157" t="str" cm="1">
        <f t="array" ref="AJ4157">_xlfn.IFS(
C4157&lt;=20, "&lt;20",
AND(C4157&gt;=20, C4157&lt;35), "20-35",
AND(C4157&gt;=35, C4157&lt;50), "35-50",
C4157&gt;=50, "50-100"
)</f>
        <v>35-50</v>
      </c>
      <c r="AK4157" t="str" cm="1">
        <f t="array" ref="AK4157">_xlfn.IFS(
G4157&lt;6, "&lt;6",
AND(G4157&gt;=6, G4157&lt;12), "6-12",
AND(G4157&gt;=12, G4157&lt;18), "12-18",  AND(G4157&gt;=18, G4157&lt;24), "18-24", G4157&gt;=24, "24-36")</f>
        <v>18-24</v>
      </c>
    </row>
    <row r="4158" spans="1:37" x14ac:dyDescent="0.3">
      <c r="A4158" t="s">
        <v>4258</v>
      </c>
      <c r="B4158" t="s">
        <v>44</v>
      </c>
      <c r="C4158">
        <v>21</v>
      </c>
      <c r="D4158" t="s">
        <v>34</v>
      </c>
      <c r="E4158" t="s">
        <v>64</v>
      </c>
      <c r="F4158">
        <v>6</v>
      </c>
      <c r="G4158">
        <v>5</v>
      </c>
      <c r="H4158" t="s">
        <v>36</v>
      </c>
      <c r="I4158" t="s">
        <v>37</v>
      </c>
      <c r="J4158" t="s">
        <v>37</v>
      </c>
      <c r="K4158" t="s">
        <v>37</v>
      </c>
      <c r="L4158" t="s">
        <v>50</v>
      </c>
      <c r="M4158" t="s">
        <v>34</v>
      </c>
      <c r="N4158" t="s">
        <v>34</v>
      </c>
      <c r="O4158" t="s">
        <v>34</v>
      </c>
      <c r="P4158" t="s">
        <v>34</v>
      </c>
      <c r="Q4158" t="s">
        <v>37</v>
      </c>
      <c r="R4158" t="s">
        <v>37</v>
      </c>
      <c r="S4158" t="s">
        <v>37</v>
      </c>
      <c r="T4158" t="s">
        <v>37</v>
      </c>
      <c r="U4158" t="s">
        <v>46</v>
      </c>
      <c r="V4158" t="s">
        <v>37</v>
      </c>
      <c r="W4158" t="s">
        <v>51</v>
      </c>
      <c r="X4158">
        <v>96.1</v>
      </c>
      <c r="Y4158">
        <v>4364.1000000000004</v>
      </c>
      <c r="Z4158">
        <v>0</v>
      </c>
      <c r="AA4158">
        <v>0</v>
      </c>
      <c r="AB4158">
        <v>494.56</v>
      </c>
      <c r="AC4158">
        <v>4858.66</v>
      </c>
      <c r="AD4158" t="s">
        <v>52</v>
      </c>
      <c r="AE4158" t="s">
        <v>53</v>
      </c>
      <c r="AF4158" t="s">
        <v>155</v>
      </c>
      <c r="AG4158">
        <f t="shared" si="128"/>
        <v>1</v>
      </c>
      <c r="AH4158" t="str" cm="1">
        <f t="array" ref="AH4158">_xlfn.IFS(
X4158&lt;=20, "&lt;20",
AND(X4158&gt;=20, X4158&lt;50), "20-50",
AND(X4158&gt;=50, X4158&lt;100), "50-100",
X4158&gt;=100, "&gt;100"
)</f>
        <v>50-100</v>
      </c>
      <c r="AI4158">
        <f t="shared" si="129"/>
        <v>0</v>
      </c>
      <c r="AJ4158" t="str" cm="1">
        <f t="array" ref="AJ4158">_xlfn.IFS(
C4158&lt;=20, "&lt;20",
AND(C4158&gt;=20, C4158&lt;35), "20-35",
AND(C4158&gt;=35, C4158&lt;50), "35-50",
C4158&gt;=50, "50-100"
)</f>
        <v>20-35</v>
      </c>
      <c r="AK4158" t="str" cm="1">
        <f t="array" ref="AK4158">_xlfn.IFS(
G4158&lt;6, "&lt;6",
AND(G4158&gt;=6, G4158&lt;12), "6-12",
AND(G4158&gt;=12, G4158&lt;18), "12-18",  AND(G4158&gt;=18, G4158&lt;24), "18-24", G4158&gt;=24, "24-36")</f>
        <v>&lt;6</v>
      </c>
    </row>
    <row r="4159" spans="1:37" x14ac:dyDescent="0.3">
      <c r="A4159" t="s">
        <v>4259</v>
      </c>
      <c r="B4159" t="s">
        <v>33</v>
      </c>
      <c r="C4159">
        <v>55</v>
      </c>
      <c r="D4159" t="s">
        <v>34</v>
      </c>
      <c r="E4159" t="s">
        <v>109</v>
      </c>
      <c r="F4159">
        <v>3</v>
      </c>
      <c r="G4159">
        <v>5</v>
      </c>
      <c r="H4159" t="s">
        <v>70</v>
      </c>
      <c r="I4159" t="s">
        <v>37</v>
      </c>
      <c r="J4159" t="s">
        <v>37</v>
      </c>
      <c r="K4159" t="s">
        <v>37</v>
      </c>
      <c r="L4159" t="s">
        <v>50</v>
      </c>
      <c r="M4159" t="s">
        <v>34</v>
      </c>
      <c r="N4159" t="s">
        <v>34</v>
      </c>
      <c r="O4159" t="s">
        <v>34</v>
      </c>
      <c r="P4159" t="s">
        <v>34</v>
      </c>
      <c r="Q4159" t="s">
        <v>37</v>
      </c>
      <c r="R4159" t="s">
        <v>37</v>
      </c>
      <c r="S4159" t="s">
        <v>37</v>
      </c>
      <c r="T4159" t="s">
        <v>37</v>
      </c>
      <c r="U4159" t="s">
        <v>46</v>
      </c>
      <c r="V4159" t="s">
        <v>37</v>
      </c>
      <c r="W4159" t="s">
        <v>51</v>
      </c>
      <c r="X4159">
        <v>97.1</v>
      </c>
      <c r="Y4159">
        <v>3706.95</v>
      </c>
      <c r="Z4159">
        <v>41.85</v>
      </c>
      <c r="AA4159">
        <v>0</v>
      </c>
      <c r="AB4159">
        <v>653.20000000000005</v>
      </c>
      <c r="AC4159">
        <v>4318.3</v>
      </c>
      <c r="AD4159" t="s">
        <v>52</v>
      </c>
      <c r="AE4159" t="s">
        <v>53</v>
      </c>
      <c r="AF4159" t="s">
        <v>162</v>
      </c>
      <c r="AG4159">
        <f t="shared" si="128"/>
        <v>1</v>
      </c>
      <c r="AH4159" t="str" cm="1">
        <f t="array" ref="AH4159">_xlfn.IFS(
X4159&lt;=20, "&lt;20",
AND(X4159&gt;=20, X4159&lt;50), "20-50",
AND(X4159&gt;=50, X4159&lt;100), "50-100",
X4159&gt;=100, "&gt;100"
)</f>
        <v>50-100</v>
      </c>
      <c r="AI4159">
        <f t="shared" si="129"/>
        <v>0</v>
      </c>
      <c r="AJ4159" t="str" cm="1">
        <f t="array" ref="AJ4159">_xlfn.IFS(
C4159&lt;=20, "&lt;20",
AND(C4159&gt;=20, C4159&lt;35), "20-35",
AND(C4159&gt;=35, C4159&lt;50), "35-50",
C4159&gt;=50, "50-100"
)</f>
        <v>50-100</v>
      </c>
      <c r="AK4159" t="str" cm="1">
        <f t="array" ref="AK4159">_xlfn.IFS(
G4159&lt;6, "&lt;6",
AND(G4159&gt;=6, G4159&lt;12), "6-12",
AND(G4159&gt;=12, G4159&lt;18), "12-18",  AND(G4159&gt;=18, G4159&lt;24), "18-24", G4159&gt;=24, "24-36")</f>
        <v>&lt;6</v>
      </c>
    </row>
    <row r="4160" spans="1:37" x14ac:dyDescent="0.3">
      <c r="A4160" t="s">
        <v>4260</v>
      </c>
      <c r="B4160" t="s">
        <v>33</v>
      </c>
      <c r="C4160">
        <v>73</v>
      </c>
      <c r="D4160" t="s">
        <v>37</v>
      </c>
      <c r="E4160" t="s">
        <v>124</v>
      </c>
      <c r="F4160">
        <v>15</v>
      </c>
      <c r="G4160">
        <v>35</v>
      </c>
      <c r="H4160" t="s">
        <v>110</v>
      </c>
      <c r="I4160" t="s">
        <v>37</v>
      </c>
      <c r="J4160" t="s">
        <v>37</v>
      </c>
      <c r="K4160" t="s">
        <v>37</v>
      </c>
      <c r="L4160" t="s">
        <v>50</v>
      </c>
      <c r="M4160" t="s">
        <v>37</v>
      </c>
      <c r="N4160" t="s">
        <v>37</v>
      </c>
      <c r="O4160" t="s">
        <v>37</v>
      </c>
      <c r="P4160" t="s">
        <v>34</v>
      </c>
      <c r="Q4160" t="s">
        <v>37</v>
      </c>
      <c r="R4160" t="s">
        <v>37</v>
      </c>
      <c r="S4160" t="s">
        <v>37</v>
      </c>
      <c r="T4160" t="s">
        <v>37</v>
      </c>
      <c r="U4160" t="s">
        <v>39</v>
      </c>
      <c r="V4160" t="s">
        <v>37</v>
      </c>
      <c r="W4160" t="s">
        <v>51</v>
      </c>
      <c r="X4160">
        <v>108.35</v>
      </c>
      <c r="Y4160">
        <v>3726.15</v>
      </c>
      <c r="Z4160">
        <v>0</v>
      </c>
      <c r="AA4160">
        <v>0</v>
      </c>
      <c r="AB4160">
        <v>375.55</v>
      </c>
      <c r="AC4160">
        <v>4101.7</v>
      </c>
      <c r="AD4160" t="s">
        <v>41</v>
      </c>
      <c r="AE4160" t="s">
        <v>42</v>
      </c>
      <c r="AF4160" t="s">
        <v>42</v>
      </c>
      <c r="AG4160">
        <f t="shared" si="128"/>
        <v>0</v>
      </c>
      <c r="AH4160" t="str" cm="1">
        <f t="array" ref="AH4160">_xlfn.IFS(
X4160&lt;=20, "&lt;20",
AND(X4160&gt;=20, X4160&lt;50), "20-50",
AND(X4160&gt;=50, X4160&lt;100), "50-100",
X4160&gt;=100, "&gt;100"
)</f>
        <v>&gt;100</v>
      </c>
      <c r="AI4160">
        <f t="shared" si="129"/>
        <v>0</v>
      </c>
      <c r="AJ4160" t="str" cm="1">
        <f t="array" ref="AJ4160">_xlfn.IFS(
C4160&lt;=20, "&lt;20",
AND(C4160&gt;=20, C4160&lt;35), "20-35",
AND(C4160&gt;=35, C4160&lt;50), "35-50",
C4160&gt;=50, "50-100"
)</f>
        <v>50-100</v>
      </c>
      <c r="AK4160" t="str" cm="1">
        <f t="array" ref="AK4160">_xlfn.IFS(
G4160&lt;6, "&lt;6",
AND(G4160&gt;=6, G4160&lt;12), "6-12",
AND(G4160&gt;=12, G4160&lt;18), "12-18",  AND(G4160&gt;=18, G4160&lt;24), "18-24", G4160&gt;=24, "24-36")</f>
        <v>24-36</v>
      </c>
    </row>
    <row r="4161" spans="1:37" x14ac:dyDescent="0.3">
      <c r="A4161" t="s">
        <v>4261</v>
      </c>
      <c r="B4161" t="s">
        <v>33</v>
      </c>
      <c r="C4161">
        <v>45</v>
      </c>
      <c r="D4161" t="s">
        <v>37</v>
      </c>
      <c r="E4161" t="s">
        <v>61</v>
      </c>
      <c r="F4161">
        <v>5</v>
      </c>
      <c r="G4161">
        <v>11</v>
      </c>
      <c r="H4161" t="s">
        <v>36</v>
      </c>
      <c r="I4161" t="s">
        <v>37</v>
      </c>
      <c r="J4161" t="s">
        <v>37</v>
      </c>
      <c r="K4161" t="s">
        <v>37</v>
      </c>
      <c r="L4161" t="s">
        <v>50</v>
      </c>
      <c r="M4161" t="s">
        <v>34</v>
      </c>
      <c r="N4161" t="s">
        <v>37</v>
      </c>
      <c r="O4161" t="s">
        <v>37</v>
      </c>
      <c r="P4161" t="s">
        <v>34</v>
      </c>
      <c r="Q4161" t="s">
        <v>34</v>
      </c>
      <c r="R4161" t="s">
        <v>37</v>
      </c>
      <c r="S4161" t="s">
        <v>37</v>
      </c>
      <c r="T4161" t="s">
        <v>37</v>
      </c>
      <c r="U4161" t="s">
        <v>46</v>
      </c>
      <c r="V4161" t="s">
        <v>37</v>
      </c>
      <c r="W4161" t="s">
        <v>51</v>
      </c>
      <c r="X4161">
        <v>95.15</v>
      </c>
      <c r="Y4161">
        <v>3532.85</v>
      </c>
      <c r="Z4161">
        <v>0</v>
      </c>
      <c r="AA4161">
        <v>0</v>
      </c>
      <c r="AB4161">
        <v>1518.11</v>
      </c>
      <c r="AC4161">
        <v>5050.96</v>
      </c>
      <c r="AD4161" t="s">
        <v>41</v>
      </c>
      <c r="AE4161" t="s">
        <v>42</v>
      </c>
      <c r="AF4161" t="s">
        <v>42</v>
      </c>
      <c r="AG4161">
        <f t="shared" si="128"/>
        <v>0</v>
      </c>
      <c r="AH4161" t="str" cm="1">
        <f t="array" ref="AH4161">_xlfn.IFS(
X4161&lt;=20, "&lt;20",
AND(X4161&gt;=20, X4161&lt;50), "20-50",
AND(X4161&gt;=50, X4161&lt;100), "50-100",
X4161&gt;=100, "&gt;100"
)</f>
        <v>50-100</v>
      </c>
      <c r="AI4161">
        <f t="shared" si="129"/>
        <v>0</v>
      </c>
      <c r="AJ4161" t="str" cm="1">
        <f t="array" ref="AJ4161">_xlfn.IFS(
C4161&lt;=20, "&lt;20",
AND(C4161&gt;=20, C4161&lt;35), "20-35",
AND(C4161&gt;=35, C4161&lt;50), "35-50",
C4161&gt;=50, "50-100"
)</f>
        <v>35-50</v>
      </c>
      <c r="AK4161" t="str" cm="1">
        <f t="array" ref="AK4161">_xlfn.IFS(
G4161&lt;6, "&lt;6",
AND(G4161&gt;=6, G4161&lt;12), "6-12",
AND(G4161&gt;=12, G4161&lt;18), "12-18",  AND(G4161&gt;=18, G4161&lt;24), "18-24", G4161&gt;=24, "24-36")</f>
        <v>6-12</v>
      </c>
    </row>
    <row r="4162" spans="1:37" x14ac:dyDescent="0.3">
      <c r="A4162" t="s">
        <v>4262</v>
      </c>
      <c r="B4162" t="s">
        <v>44</v>
      </c>
      <c r="C4162">
        <v>47</v>
      </c>
      <c r="D4162" t="s">
        <v>37</v>
      </c>
      <c r="E4162" t="s">
        <v>164</v>
      </c>
      <c r="F4162">
        <v>14</v>
      </c>
      <c r="G4162">
        <v>35</v>
      </c>
      <c r="H4162" t="s">
        <v>70</v>
      </c>
      <c r="I4162" t="s">
        <v>37</v>
      </c>
      <c r="J4162" t="s">
        <v>37</v>
      </c>
      <c r="K4162" t="s">
        <v>34</v>
      </c>
      <c r="L4162" t="s">
        <v>34</v>
      </c>
      <c r="M4162" t="s">
        <v>34</v>
      </c>
      <c r="N4162" t="s">
        <v>34</v>
      </c>
      <c r="O4162" t="s">
        <v>34</v>
      </c>
      <c r="P4162" t="s">
        <v>34</v>
      </c>
      <c r="Q4162" t="s">
        <v>34</v>
      </c>
      <c r="R4162" t="s">
        <v>34</v>
      </c>
      <c r="S4162" t="s">
        <v>34</v>
      </c>
      <c r="T4162" t="s">
        <v>34</v>
      </c>
      <c r="U4162" t="s">
        <v>67</v>
      </c>
      <c r="V4162" t="s">
        <v>34</v>
      </c>
      <c r="W4162" t="s">
        <v>51</v>
      </c>
      <c r="X4162">
        <v>26.5</v>
      </c>
      <c r="Y4162">
        <v>1698.55</v>
      </c>
      <c r="Z4162">
        <v>0</v>
      </c>
      <c r="AA4162">
        <v>0</v>
      </c>
      <c r="AB4162">
        <v>2191.15</v>
      </c>
      <c r="AC4162">
        <v>3889.7</v>
      </c>
      <c r="AD4162" t="s">
        <v>41</v>
      </c>
      <c r="AE4162" t="s">
        <v>42</v>
      </c>
      <c r="AF4162" t="s">
        <v>42</v>
      </c>
      <c r="AG4162">
        <f t="shared" si="128"/>
        <v>0</v>
      </c>
      <c r="AH4162" t="str" cm="1">
        <f t="array" ref="AH4162">_xlfn.IFS(
X4162&lt;=20, "&lt;20",
AND(X4162&gt;=20, X4162&lt;50), "20-50",
AND(X4162&gt;=50, X4162&lt;100), "50-100",
X4162&gt;=100, "&gt;100"
)</f>
        <v>20-50</v>
      </c>
      <c r="AI4162">
        <f t="shared" si="129"/>
        <v>0</v>
      </c>
      <c r="AJ4162" t="str" cm="1">
        <f t="array" ref="AJ4162">_xlfn.IFS(
C4162&lt;=20, "&lt;20",
AND(C4162&gt;=20, C4162&lt;35), "20-35",
AND(C4162&gt;=35, C4162&lt;50), "35-50",
C4162&gt;=50, "50-100"
)</f>
        <v>35-50</v>
      </c>
      <c r="AK4162" t="str" cm="1">
        <f t="array" ref="AK4162">_xlfn.IFS(
G4162&lt;6, "&lt;6",
AND(G4162&gt;=6, G4162&lt;12), "6-12",
AND(G4162&gt;=12, G4162&lt;18), "12-18",  AND(G4162&gt;=18, G4162&lt;24), "18-24", G4162&gt;=24, "24-36")</f>
        <v>24-36</v>
      </c>
    </row>
    <row r="4163" spans="1:37" x14ac:dyDescent="0.3">
      <c r="A4163" t="s">
        <v>4263</v>
      </c>
      <c r="B4163" t="s">
        <v>33</v>
      </c>
      <c r="C4163">
        <v>81</v>
      </c>
      <c r="D4163" t="s">
        <v>37</v>
      </c>
      <c r="E4163" t="s">
        <v>158</v>
      </c>
      <c r="F4163">
        <v>5</v>
      </c>
      <c r="G4163">
        <v>8</v>
      </c>
      <c r="H4163" t="s">
        <v>66</v>
      </c>
      <c r="I4163" t="s">
        <v>37</v>
      </c>
      <c r="J4163" t="s">
        <v>37</v>
      </c>
      <c r="K4163" t="s">
        <v>37</v>
      </c>
      <c r="L4163" t="s">
        <v>50</v>
      </c>
      <c r="M4163" t="s">
        <v>34</v>
      </c>
      <c r="N4163" t="s">
        <v>37</v>
      </c>
      <c r="O4163" t="s">
        <v>37</v>
      </c>
      <c r="P4163" t="s">
        <v>34</v>
      </c>
      <c r="Q4163" t="s">
        <v>37</v>
      </c>
      <c r="R4163" t="s">
        <v>37</v>
      </c>
      <c r="S4163" t="s">
        <v>34</v>
      </c>
      <c r="T4163" t="s">
        <v>37</v>
      </c>
      <c r="U4163" t="s">
        <v>39</v>
      </c>
      <c r="V4163" t="s">
        <v>34</v>
      </c>
      <c r="W4163" t="s">
        <v>40</v>
      </c>
      <c r="X4163">
        <v>105</v>
      </c>
      <c r="Y4163">
        <v>7578.05</v>
      </c>
      <c r="Z4163">
        <v>0</v>
      </c>
      <c r="AA4163">
        <v>0</v>
      </c>
      <c r="AB4163">
        <v>2000.88</v>
      </c>
      <c r="AC4163">
        <v>9578.93</v>
      </c>
      <c r="AD4163" t="s">
        <v>41</v>
      </c>
      <c r="AE4163" t="s">
        <v>42</v>
      </c>
      <c r="AF4163" t="s">
        <v>42</v>
      </c>
      <c r="AG4163">
        <f t="shared" ref="AG4163:AG4226" si="130">IF(AD4163="Churned", 1,0)</f>
        <v>0</v>
      </c>
      <c r="AH4163" t="str" cm="1">
        <f t="array" ref="AH4163">_xlfn.IFS(
X4163&lt;=20, "&lt;20",
AND(X4163&gt;=20, X4163&lt;50), "20-50",
AND(X4163&gt;=50, X4163&lt;100), "50-100",
X4163&gt;=100, "&gt;100"
)</f>
        <v>&gt;100</v>
      </c>
      <c r="AI4163">
        <f t="shared" ref="AI4163:AI4226" si="131">IF(AD4163="Joined", 1, 0)</f>
        <v>0</v>
      </c>
      <c r="AJ4163" t="str" cm="1">
        <f t="array" ref="AJ4163">_xlfn.IFS(
C4163&lt;=20, "&lt;20",
AND(C4163&gt;=20, C4163&lt;35), "20-35",
AND(C4163&gt;=35, C4163&lt;50), "35-50",
C4163&gt;=50, "50-100"
)</f>
        <v>50-100</v>
      </c>
      <c r="AK4163" t="str" cm="1">
        <f t="array" ref="AK4163">_xlfn.IFS(
G4163&lt;6, "&lt;6",
AND(G4163&gt;=6, G4163&lt;12), "6-12",
AND(G4163&gt;=12, G4163&lt;18), "12-18",  AND(G4163&gt;=18, G4163&lt;24), "18-24", G4163&gt;=24, "24-36")</f>
        <v>6-12</v>
      </c>
    </row>
    <row r="4164" spans="1:37" x14ac:dyDescent="0.3">
      <c r="A4164" t="s">
        <v>4264</v>
      </c>
      <c r="B4164" t="s">
        <v>44</v>
      </c>
      <c r="C4164">
        <v>41</v>
      </c>
      <c r="D4164" t="s">
        <v>37</v>
      </c>
      <c r="E4164" t="s">
        <v>48</v>
      </c>
      <c r="F4164">
        <v>2</v>
      </c>
      <c r="G4164">
        <v>30</v>
      </c>
      <c r="H4164" t="s">
        <v>110</v>
      </c>
      <c r="I4164" t="s">
        <v>37</v>
      </c>
      <c r="J4164" t="s">
        <v>37</v>
      </c>
      <c r="K4164" t="s">
        <v>37</v>
      </c>
      <c r="L4164" t="s">
        <v>72</v>
      </c>
      <c r="M4164" t="s">
        <v>37</v>
      </c>
      <c r="N4164" t="s">
        <v>34</v>
      </c>
      <c r="O4164" t="s">
        <v>34</v>
      </c>
      <c r="P4164" t="s">
        <v>34</v>
      </c>
      <c r="Q4164" t="s">
        <v>37</v>
      </c>
      <c r="R4164" t="s">
        <v>37</v>
      </c>
      <c r="S4164" t="s">
        <v>37</v>
      </c>
      <c r="T4164" t="s">
        <v>37</v>
      </c>
      <c r="U4164" t="s">
        <v>39</v>
      </c>
      <c r="V4164" t="s">
        <v>34</v>
      </c>
      <c r="W4164" t="s">
        <v>40</v>
      </c>
      <c r="X4164">
        <v>74.75</v>
      </c>
      <c r="Y4164">
        <v>2282.9499999999998</v>
      </c>
      <c r="Z4164">
        <v>0</v>
      </c>
      <c r="AA4164">
        <v>0</v>
      </c>
      <c r="AB4164">
        <v>1070.4000000000001</v>
      </c>
      <c r="AC4164">
        <v>3353.35</v>
      </c>
      <c r="AD4164" t="s">
        <v>41</v>
      </c>
      <c r="AE4164" t="s">
        <v>42</v>
      </c>
      <c r="AF4164" t="s">
        <v>42</v>
      </c>
      <c r="AG4164">
        <f t="shared" si="130"/>
        <v>0</v>
      </c>
      <c r="AH4164" t="str" cm="1">
        <f t="array" ref="AH4164">_xlfn.IFS(
X4164&lt;=20, "&lt;20",
AND(X4164&gt;=20, X4164&lt;50), "20-50",
AND(X4164&gt;=50, X4164&lt;100), "50-100",
X4164&gt;=100, "&gt;100"
)</f>
        <v>50-100</v>
      </c>
      <c r="AI4164">
        <f t="shared" si="131"/>
        <v>0</v>
      </c>
      <c r="AJ4164" t="str" cm="1">
        <f t="array" ref="AJ4164">_xlfn.IFS(
C4164&lt;=20, "&lt;20",
AND(C4164&gt;=20, C4164&lt;35), "20-35",
AND(C4164&gt;=35, C4164&lt;50), "35-50",
C4164&gt;=50, "50-100"
)</f>
        <v>35-50</v>
      </c>
      <c r="AK4164" t="str" cm="1">
        <f t="array" ref="AK4164">_xlfn.IFS(
G4164&lt;6, "&lt;6",
AND(G4164&gt;=6, G4164&lt;12), "6-12",
AND(G4164&gt;=12, G4164&lt;18), "12-18",  AND(G4164&gt;=18, G4164&lt;24), "18-24", G4164&gt;=24, "24-36")</f>
        <v>24-36</v>
      </c>
    </row>
    <row r="4165" spans="1:37" x14ac:dyDescent="0.3">
      <c r="A4165" t="s">
        <v>4265</v>
      </c>
      <c r="B4165" t="s">
        <v>44</v>
      </c>
      <c r="C4165">
        <v>46</v>
      </c>
      <c r="D4165" t="s">
        <v>34</v>
      </c>
      <c r="E4165" t="s">
        <v>48</v>
      </c>
      <c r="F4165">
        <v>15</v>
      </c>
      <c r="G4165">
        <v>13</v>
      </c>
      <c r="H4165" t="s">
        <v>36</v>
      </c>
      <c r="I4165" t="s">
        <v>37</v>
      </c>
      <c r="J4165" t="s">
        <v>34</v>
      </c>
      <c r="K4165" t="s">
        <v>34</v>
      </c>
      <c r="L4165" t="s">
        <v>34</v>
      </c>
      <c r="M4165" t="s">
        <v>34</v>
      </c>
      <c r="N4165" t="s">
        <v>34</v>
      </c>
      <c r="O4165" t="s">
        <v>34</v>
      </c>
      <c r="P4165" t="s">
        <v>34</v>
      </c>
      <c r="Q4165" t="s">
        <v>34</v>
      </c>
      <c r="R4165" t="s">
        <v>34</v>
      </c>
      <c r="S4165" t="s">
        <v>34</v>
      </c>
      <c r="T4165" t="s">
        <v>34</v>
      </c>
      <c r="U4165" t="s">
        <v>39</v>
      </c>
      <c r="V4165" t="s">
        <v>34</v>
      </c>
      <c r="W4165" t="s">
        <v>51</v>
      </c>
      <c r="X4165">
        <v>19.350000000000001</v>
      </c>
      <c r="Y4165">
        <v>779.2</v>
      </c>
      <c r="Z4165">
        <v>0</v>
      </c>
      <c r="AA4165">
        <v>0</v>
      </c>
      <c r="AB4165">
        <v>1895.79</v>
      </c>
      <c r="AC4165">
        <v>2674.99</v>
      </c>
      <c r="AD4165" t="s">
        <v>41</v>
      </c>
      <c r="AE4165" t="s">
        <v>42</v>
      </c>
      <c r="AF4165" t="s">
        <v>42</v>
      </c>
      <c r="AG4165">
        <f t="shared" si="130"/>
        <v>0</v>
      </c>
      <c r="AH4165" t="str" cm="1">
        <f t="array" ref="AH4165">_xlfn.IFS(
X4165&lt;=20, "&lt;20",
AND(X4165&gt;=20, X4165&lt;50), "20-50",
AND(X4165&gt;=50, X4165&lt;100), "50-100",
X4165&gt;=100, "&gt;100"
)</f>
        <v>&lt;20</v>
      </c>
      <c r="AI4165">
        <f t="shared" si="131"/>
        <v>0</v>
      </c>
      <c r="AJ4165" t="str" cm="1">
        <f t="array" ref="AJ4165">_xlfn.IFS(
C4165&lt;=20, "&lt;20",
AND(C4165&gt;=20, C4165&lt;35), "20-35",
AND(C4165&gt;=35, C4165&lt;50), "35-50",
C4165&gt;=50, "50-100"
)</f>
        <v>35-50</v>
      </c>
      <c r="AK4165" t="str" cm="1">
        <f t="array" ref="AK4165">_xlfn.IFS(
G4165&lt;6, "&lt;6",
AND(G4165&gt;=6, G4165&lt;12), "6-12",
AND(G4165&gt;=12, G4165&lt;18), "12-18",  AND(G4165&gt;=18, G4165&lt;24), "18-24", G4165&gt;=24, "24-36")</f>
        <v>12-18</v>
      </c>
    </row>
    <row r="4166" spans="1:37" x14ac:dyDescent="0.3">
      <c r="A4166" t="s">
        <v>4266</v>
      </c>
      <c r="B4166" t="s">
        <v>44</v>
      </c>
      <c r="C4166">
        <v>23</v>
      </c>
      <c r="D4166" t="s">
        <v>37</v>
      </c>
      <c r="E4166" t="s">
        <v>76</v>
      </c>
      <c r="F4166">
        <v>12</v>
      </c>
      <c r="G4166">
        <v>7</v>
      </c>
      <c r="H4166" t="s">
        <v>66</v>
      </c>
      <c r="I4166" t="s">
        <v>37</v>
      </c>
      <c r="J4166" t="s">
        <v>37</v>
      </c>
      <c r="K4166" t="s">
        <v>37</v>
      </c>
      <c r="L4166" t="s">
        <v>50</v>
      </c>
      <c r="M4166" t="s">
        <v>37</v>
      </c>
      <c r="N4166" t="s">
        <v>37</v>
      </c>
      <c r="O4166" t="s">
        <v>37</v>
      </c>
      <c r="P4166" t="s">
        <v>37</v>
      </c>
      <c r="Q4166" t="s">
        <v>37</v>
      </c>
      <c r="R4166" t="s">
        <v>37</v>
      </c>
      <c r="S4166" t="s">
        <v>37</v>
      </c>
      <c r="T4166" t="s">
        <v>37</v>
      </c>
      <c r="U4166" t="s">
        <v>67</v>
      </c>
      <c r="V4166" t="s">
        <v>34</v>
      </c>
      <c r="W4166" t="s">
        <v>40</v>
      </c>
      <c r="X4166">
        <v>118.6</v>
      </c>
      <c r="Y4166">
        <v>7990.05</v>
      </c>
      <c r="Z4166">
        <v>38.57</v>
      </c>
      <c r="AA4166">
        <v>0</v>
      </c>
      <c r="AB4166">
        <v>87.72</v>
      </c>
      <c r="AC4166">
        <v>8039.2</v>
      </c>
      <c r="AD4166" t="s">
        <v>41</v>
      </c>
      <c r="AE4166" t="s">
        <v>42</v>
      </c>
      <c r="AF4166" t="s">
        <v>42</v>
      </c>
      <c r="AG4166">
        <f t="shared" si="130"/>
        <v>0</v>
      </c>
      <c r="AH4166" t="str" cm="1">
        <f t="array" ref="AH4166">_xlfn.IFS(
X4166&lt;=20, "&lt;20",
AND(X4166&gt;=20, X4166&lt;50), "20-50",
AND(X4166&gt;=50, X4166&lt;100), "50-100",
X4166&gt;=100, "&gt;100"
)</f>
        <v>&gt;100</v>
      </c>
      <c r="AI4166">
        <f t="shared" si="131"/>
        <v>0</v>
      </c>
      <c r="AJ4166" t="str" cm="1">
        <f t="array" ref="AJ4166">_xlfn.IFS(
C4166&lt;=20, "&lt;20",
AND(C4166&gt;=20, C4166&lt;35), "20-35",
AND(C4166&gt;=35, C4166&lt;50), "35-50",
C4166&gt;=50, "50-100"
)</f>
        <v>20-35</v>
      </c>
      <c r="AK4166" t="str" cm="1">
        <f t="array" ref="AK4166">_xlfn.IFS(
G4166&lt;6, "&lt;6",
AND(G4166&gt;=6, G4166&lt;12), "6-12",
AND(G4166&gt;=12, G4166&lt;18), "12-18",  AND(G4166&gt;=18, G4166&lt;24), "18-24", G4166&gt;=24, "24-36")</f>
        <v>6-12</v>
      </c>
    </row>
    <row r="4167" spans="1:37" x14ac:dyDescent="0.3">
      <c r="A4167" t="s">
        <v>4267</v>
      </c>
      <c r="B4167" t="s">
        <v>44</v>
      </c>
      <c r="C4167">
        <v>37</v>
      </c>
      <c r="D4167" t="s">
        <v>34</v>
      </c>
      <c r="E4167" t="s">
        <v>48</v>
      </c>
      <c r="F4167">
        <v>7</v>
      </c>
      <c r="G4167">
        <v>23</v>
      </c>
      <c r="H4167" t="s">
        <v>36</v>
      </c>
      <c r="I4167" t="s">
        <v>34</v>
      </c>
      <c r="J4167" t="s">
        <v>34</v>
      </c>
      <c r="K4167" t="s">
        <v>37</v>
      </c>
      <c r="L4167" t="s">
        <v>72</v>
      </c>
      <c r="M4167" t="s">
        <v>37</v>
      </c>
      <c r="N4167" t="s">
        <v>37</v>
      </c>
      <c r="O4167" t="s">
        <v>37</v>
      </c>
      <c r="P4167" t="s">
        <v>34</v>
      </c>
      <c r="Q4167" t="s">
        <v>37</v>
      </c>
      <c r="R4167" t="s">
        <v>37</v>
      </c>
      <c r="S4167" t="s">
        <v>37</v>
      </c>
      <c r="T4167" t="s">
        <v>37</v>
      </c>
      <c r="U4167" t="s">
        <v>39</v>
      </c>
      <c r="V4167" t="s">
        <v>34</v>
      </c>
      <c r="W4167" t="s">
        <v>51</v>
      </c>
      <c r="X4167">
        <v>57.6</v>
      </c>
      <c r="Y4167">
        <v>1367.75</v>
      </c>
      <c r="Z4167">
        <v>0</v>
      </c>
      <c r="AA4167">
        <v>0</v>
      </c>
      <c r="AB4167">
        <v>0</v>
      </c>
      <c r="AC4167">
        <v>1367.75</v>
      </c>
      <c r="AD4167" t="s">
        <v>41</v>
      </c>
      <c r="AE4167" t="s">
        <v>42</v>
      </c>
      <c r="AF4167" t="s">
        <v>42</v>
      </c>
      <c r="AG4167">
        <f t="shared" si="130"/>
        <v>0</v>
      </c>
      <c r="AH4167" t="str" cm="1">
        <f t="array" ref="AH4167">_xlfn.IFS(
X4167&lt;=20, "&lt;20",
AND(X4167&gt;=20, X4167&lt;50), "20-50",
AND(X4167&gt;=50, X4167&lt;100), "50-100",
X4167&gt;=100, "&gt;100"
)</f>
        <v>50-100</v>
      </c>
      <c r="AI4167">
        <f t="shared" si="131"/>
        <v>0</v>
      </c>
      <c r="AJ4167" t="str" cm="1">
        <f t="array" ref="AJ4167">_xlfn.IFS(
C4167&lt;=20, "&lt;20",
AND(C4167&gt;=20, C4167&lt;35), "20-35",
AND(C4167&gt;=35, C4167&lt;50), "35-50",
C4167&gt;=50, "50-100"
)</f>
        <v>35-50</v>
      </c>
      <c r="AK4167" t="str" cm="1">
        <f t="array" ref="AK4167">_xlfn.IFS(
G4167&lt;6, "&lt;6",
AND(G4167&gt;=6, G4167&lt;12), "6-12",
AND(G4167&gt;=12, G4167&lt;18), "12-18",  AND(G4167&gt;=18, G4167&lt;24), "18-24", G4167&gt;=24, "24-36")</f>
        <v>18-24</v>
      </c>
    </row>
    <row r="4168" spans="1:37" x14ac:dyDescent="0.3">
      <c r="A4168" t="s">
        <v>4268</v>
      </c>
      <c r="B4168" t="s">
        <v>44</v>
      </c>
      <c r="C4168">
        <v>43</v>
      </c>
      <c r="D4168" t="s">
        <v>34</v>
      </c>
      <c r="E4168" t="s">
        <v>124</v>
      </c>
      <c r="F4168">
        <v>3</v>
      </c>
      <c r="G4168">
        <v>13</v>
      </c>
      <c r="H4168" t="s">
        <v>57</v>
      </c>
      <c r="I4168" t="s">
        <v>37</v>
      </c>
      <c r="J4168" t="s">
        <v>34</v>
      </c>
      <c r="K4168" t="s">
        <v>37</v>
      </c>
      <c r="L4168" t="s">
        <v>50</v>
      </c>
      <c r="M4168" t="s">
        <v>34</v>
      </c>
      <c r="N4168" t="s">
        <v>37</v>
      </c>
      <c r="O4168" t="s">
        <v>34</v>
      </c>
      <c r="P4168" t="s">
        <v>34</v>
      </c>
      <c r="Q4168" t="s">
        <v>34</v>
      </c>
      <c r="R4168" t="s">
        <v>37</v>
      </c>
      <c r="S4168" t="s">
        <v>37</v>
      </c>
      <c r="T4168" t="s">
        <v>37</v>
      </c>
      <c r="U4168" t="s">
        <v>46</v>
      </c>
      <c r="V4168" t="s">
        <v>37</v>
      </c>
      <c r="W4168" t="s">
        <v>51</v>
      </c>
      <c r="X4168">
        <v>86.25</v>
      </c>
      <c r="Y4168">
        <v>1340.1</v>
      </c>
      <c r="Z4168">
        <v>0</v>
      </c>
      <c r="AA4168">
        <v>0</v>
      </c>
      <c r="AB4168">
        <v>356.8</v>
      </c>
      <c r="AC4168">
        <v>1696.9</v>
      </c>
      <c r="AD4168" t="s">
        <v>41</v>
      </c>
      <c r="AE4168" t="s">
        <v>42</v>
      </c>
      <c r="AF4168" t="s">
        <v>42</v>
      </c>
      <c r="AG4168">
        <f t="shared" si="130"/>
        <v>0</v>
      </c>
      <c r="AH4168" t="str" cm="1">
        <f t="array" ref="AH4168">_xlfn.IFS(
X4168&lt;=20, "&lt;20",
AND(X4168&gt;=20, X4168&lt;50), "20-50",
AND(X4168&gt;=50, X4168&lt;100), "50-100",
X4168&gt;=100, "&gt;100"
)</f>
        <v>50-100</v>
      </c>
      <c r="AI4168">
        <f t="shared" si="131"/>
        <v>0</v>
      </c>
      <c r="AJ4168" t="str" cm="1">
        <f t="array" ref="AJ4168">_xlfn.IFS(
C4168&lt;=20, "&lt;20",
AND(C4168&gt;=20, C4168&lt;35), "20-35",
AND(C4168&gt;=35, C4168&lt;50), "35-50",
C4168&gt;=50, "50-100"
)</f>
        <v>35-50</v>
      </c>
      <c r="AK4168" t="str" cm="1">
        <f t="array" ref="AK4168">_xlfn.IFS(
G4168&lt;6, "&lt;6",
AND(G4168&gt;=6, G4168&lt;12), "6-12",
AND(G4168&gt;=12, G4168&lt;18), "12-18",  AND(G4168&gt;=18, G4168&lt;24), "18-24", G4168&gt;=24, "24-36")</f>
        <v>12-18</v>
      </c>
    </row>
    <row r="4169" spans="1:37" x14ac:dyDescent="0.3">
      <c r="A4169" t="s">
        <v>4269</v>
      </c>
      <c r="B4169" t="s">
        <v>33</v>
      </c>
      <c r="C4169">
        <v>37</v>
      </c>
      <c r="D4169" t="s">
        <v>37</v>
      </c>
      <c r="E4169" t="s">
        <v>74</v>
      </c>
      <c r="F4169">
        <v>1</v>
      </c>
      <c r="G4169">
        <v>4</v>
      </c>
      <c r="H4169" t="s">
        <v>36</v>
      </c>
      <c r="I4169" t="s">
        <v>37</v>
      </c>
      <c r="J4169" t="s">
        <v>34</v>
      </c>
      <c r="K4169" t="s">
        <v>34</v>
      </c>
      <c r="L4169" t="s">
        <v>34</v>
      </c>
      <c r="M4169" t="s">
        <v>34</v>
      </c>
      <c r="N4169" t="s">
        <v>34</v>
      </c>
      <c r="O4169" t="s">
        <v>34</v>
      </c>
      <c r="P4169" t="s">
        <v>34</v>
      </c>
      <c r="Q4169" t="s">
        <v>34</v>
      </c>
      <c r="R4169" t="s">
        <v>34</v>
      </c>
      <c r="S4169" t="s">
        <v>34</v>
      </c>
      <c r="T4169" t="s">
        <v>34</v>
      </c>
      <c r="U4169" t="s">
        <v>39</v>
      </c>
      <c r="V4169" t="s">
        <v>34</v>
      </c>
      <c r="W4169" t="s">
        <v>40</v>
      </c>
      <c r="X4169">
        <v>-5</v>
      </c>
      <c r="Y4169">
        <v>267</v>
      </c>
      <c r="Z4169">
        <v>0</v>
      </c>
      <c r="AA4169">
        <v>0</v>
      </c>
      <c r="AB4169">
        <v>199.08</v>
      </c>
      <c r="AC4169">
        <v>466.08</v>
      </c>
      <c r="AD4169" t="s">
        <v>41</v>
      </c>
      <c r="AE4169" t="s">
        <v>42</v>
      </c>
      <c r="AF4169" t="s">
        <v>42</v>
      </c>
      <c r="AG4169">
        <f t="shared" si="130"/>
        <v>0</v>
      </c>
      <c r="AH4169" t="str" cm="1">
        <f t="array" ref="AH4169">_xlfn.IFS(
X4169&lt;=20, "&lt;20",
AND(X4169&gt;=20, X4169&lt;50), "20-50",
AND(X4169&gt;=50, X4169&lt;100), "50-100",
X4169&gt;=100, "&gt;100"
)</f>
        <v>&lt;20</v>
      </c>
      <c r="AI4169">
        <f t="shared" si="131"/>
        <v>0</v>
      </c>
      <c r="AJ4169" t="str" cm="1">
        <f t="array" ref="AJ4169">_xlfn.IFS(
C4169&lt;=20, "&lt;20",
AND(C4169&gt;=20, C4169&lt;35), "20-35",
AND(C4169&gt;=35, C4169&lt;50), "35-50",
C4169&gt;=50, "50-100"
)</f>
        <v>35-50</v>
      </c>
      <c r="AK4169" t="str" cm="1">
        <f t="array" ref="AK4169">_xlfn.IFS(
G4169&lt;6, "&lt;6",
AND(G4169&gt;=6, G4169&lt;12), "6-12",
AND(G4169&gt;=12, G4169&lt;18), "12-18",  AND(G4169&gt;=18, G4169&lt;24), "18-24", G4169&gt;=24, "24-36")</f>
        <v>&lt;6</v>
      </c>
    </row>
    <row r="4170" spans="1:37" x14ac:dyDescent="0.3">
      <c r="A4170" t="s">
        <v>4270</v>
      </c>
      <c r="B4170" t="s">
        <v>44</v>
      </c>
      <c r="C4170">
        <v>27</v>
      </c>
      <c r="D4170" t="s">
        <v>34</v>
      </c>
      <c r="E4170" t="s">
        <v>82</v>
      </c>
      <c r="F4170">
        <v>12</v>
      </c>
      <c r="G4170">
        <v>17</v>
      </c>
      <c r="H4170" t="s">
        <v>36</v>
      </c>
      <c r="I4170" t="s">
        <v>37</v>
      </c>
      <c r="J4170" t="s">
        <v>34</v>
      </c>
      <c r="K4170" t="s">
        <v>37</v>
      </c>
      <c r="L4170" t="s">
        <v>72</v>
      </c>
      <c r="M4170" t="s">
        <v>37</v>
      </c>
      <c r="N4170" t="s">
        <v>37</v>
      </c>
      <c r="O4170" t="s">
        <v>37</v>
      </c>
      <c r="P4170" t="s">
        <v>34</v>
      </c>
      <c r="Q4170" t="s">
        <v>34</v>
      </c>
      <c r="R4170" t="s">
        <v>34</v>
      </c>
      <c r="S4170" t="s">
        <v>34</v>
      </c>
      <c r="T4170" t="s">
        <v>37</v>
      </c>
      <c r="U4170" t="s">
        <v>67</v>
      </c>
      <c r="V4170" t="s">
        <v>37</v>
      </c>
      <c r="W4170" t="s">
        <v>51</v>
      </c>
      <c r="X4170">
        <v>61.15</v>
      </c>
      <c r="Y4170">
        <v>4017.45</v>
      </c>
      <c r="Z4170">
        <v>0</v>
      </c>
      <c r="AA4170">
        <v>0</v>
      </c>
      <c r="AB4170">
        <v>1410.42</v>
      </c>
      <c r="AC4170">
        <v>5427.87</v>
      </c>
      <c r="AD4170" t="s">
        <v>41</v>
      </c>
      <c r="AE4170" t="s">
        <v>42</v>
      </c>
      <c r="AF4170" t="s">
        <v>42</v>
      </c>
      <c r="AG4170">
        <f t="shared" si="130"/>
        <v>0</v>
      </c>
      <c r="AH4170" t="str" cm="1">
        <f t="array" ref="AH4170">_xlfn.IFS(
X4170&lt;=20, "&lt;20",
AND(X4170&gt;=20, X4170&lt;50), "20-50",
AND(X4170&gt;=50, X4170&lt;100), "50-100",
X4170&gt;=100, "&gt;100"
)</f>
        <v>50-100</v>
      </c>
      <c r="AI4170">
        <f t="shared" si="131"/>
        <v>0</v>
      </c>
      <c r="AJ4170" t="str" cm="1">
        <f t="array" ref="AJ4170">_xlfn.IFS(
C4170&lt;=20, "&lt;20",
AND(C4170&gt;=20, C4170&lt;35), "20-35",
AND(C4170&gt;=35, C4170&lt;50), "35-50",
C4170&gt;=50, "50-100"
)</f>
        <v>20-35</v>
      </c>
      <c r="AK4170" t="str" cm="1">
        <f t="array" ref="AK4170">_xlfn.IFS(
G4170&lt;6, "&lt;6",
AND(G4170&gt;=6, G4170&lt;12), "6-12",
AND(G4170&gt;=12, G4170&lt;18), "12-18",  AND(G4170&gt;=18, G4170&lt;24), "18-24", G4170&gt;=24, "24-36")</f>
        <v>12-18</v>
      </c>
    </row>
    <row r="4171" spans="1:37" x14ac:dyDescent="0.3">
      <c r="A4171" t="s">
        <v>4271</v>
      </c>
      <c r="B4171" t="s">
        <v>44</v>
      </c>
      <c r="C4171">
        <v>42</v>
      </c>
      <c r="D4171" t="s">
        <v>37</v>
      </c>
      <c r="E4171" t="s">
        <v>74</v>
      </c>
      <c r="F4171">
        <v>7</v>
      </c>
      <c r="G4171">
        <v>20</v>
      </c>
      <c r="H4171" t="s">
        <v>36</v>
      </c>
      <c r="I4171" t="s">
        <v>37</v>
      </c>
      <c r="J4171" t="s">
        <v>37</v>
      </c>
      <c r="K4171" t="s">
        <v>34</v>
      </c>
      <c r="L4171" t="s">
        <v>34</v>
      </c>
      <c r="M4171" t="s">
        <v>34</v>
      </c>
      <c r="N4171" t="s">
        <v>34</v>
      </c>
      <c r="O4171" t="s">
        <v>34</v>
      </c>
      <c r="P4171" t="s">
        <v>34</v>
      </c>
      <c r="Q4171" t="s">
        <v>34</v>
      </c>
      <c r="R4171" t="s">
        <v>34</v>
      </c>
      <c r="S4171" t="s">
        <v>34</v>
      </c>
      <c r="T4171" t="s">
        <v>34</v>
      </c>
      <c r="U4171" t="s">
        <v>67</v>
      </c>
      <c r="V4171" t="s">
        <v>37</v>
      </c>
      <c r="W4171" t="s">
        <v>40</v>
      </c>
      <c r="X4171">
        <v>25.3</v>
      </c>
      <c r="Y4171">
        <v>1474.35</v>
      </c>
      <c r="Z4171">
        <v>0</v>
      </c>
      <c r="AA4171">
        <v>0</v>
      </c>
      <c r="AB4171">
        <v>2829.24</v>
      </c>
      <c r="AC4171">
        <v>4303.59</v>
      </c>
      <c r="AD4171" t="s">
        <v>41</v>
      </c>
      <c r="AE4171" t="s">
        <v>42</v>
      </c>
      <c r="AF4171" t="s">
        <v>42</v>
      </c>
      <c r="AG4171">
        <f t="shared" si="130"/>
        <v>0</v>
      </c>
      <c r="AH4171" t="str" cm="1">
        <f t="array" ref="AH4171">_xlfn.IFS(
X4171&lt;=20, "&lt;20",
AND(X4171&gt;=20, X4171&lt;50), "20-50",
AND(X4171&gt;=50, X4171&lt;100), "50-100",
X4171&gt;=100, "&gt;100"
)</f>
        <v>20-50</v>
      </c>
      <c r="AI4171">
        <f t="shared" si="131"/>
        <v>0</v>
      </c>
      <c r="AJ4171" t="str" cm="1">
        <f t="array" ref="AJ4171">_xlfn.IFS(
C4171&lt;=20, "&lt;20",
AND(C4171&gt;=20, C4171&lt;35), "20-35",
AND(C4171&gt;=35, C4171&lt;50), "35-50",
C4171&gt;=50, "50-100"
)</f>
        <v>35-50</v>
      </c>
      <c r="AK4171" t="str" cm="1">
        <f t="array" ref="AK4171">_xlfn.IFS(
G4171&lt;6, "&lt;6",
AND(G4171&gt;=6, G4171&lt;12), "6-12",
AND(G4171&gt;=12, G4171&lt;18), "12-18",  AND(G4171&gt;=18, G4171&lt;24), "18-24", G4171&gt;=24, "24-36")</f>
        <v>18-24</v>
      </c>
    </row>
    <row r="4172" spans="1:37" x14ac:dyDescent="0.3">
      <c r="A4172" t="s">
        <v>4272</v>
      </c>
      <c r="B4172" t="s">
        <v>33</v>
      </c>
      <c r="C4172">
        <v>46</v>
      </c>
      <c r="D4172" t="s">
        <v>37</v>
      </c>
      <c r="E4172" t="s">
        <v>114</v>
      </c>
      <c r="F4172">
        <v>14</v>
      </c>
      <c r="G4172">
        <v>30</v>
      </c>
      <c r="H4172" t="s">
        <v>36</v>
      </c>
      <c r="I4172" t="s">
        <v>37</v>
      </c>
      <c r="J4172" t="s">
        <v>34</v>
      </c>
      <c r="K4172" t="s">
        <v>37</v>
      </c>
      <c r="L4172" t="s">
        <v>38</v>
      </c>
      <c r="M4172" t="s">
        <v>37</v>
      </c>
      <c r="N4172" t="s">
        <v>34</v>
      </c>
      <c r="O4172" t="s">
        <v>34</v>
      </c>
      <c r="P4172" t="s">
        <v>37</v>
      </c>
      <c r="Q4172" t="s">
        <v>34</v>
      </c>
      <c r="R4172" t="s">
        <v>34</v>
      </c>
      <c r="S4172" t="s">
        <v>34</v>
      </c>
      <c r="T4172" t="s">
        <v>37</v>
      </c>
      <c r="U4172" t="s">
        <v>46</v>
      </c>
      <c r="V4172" t="s">
        <v>34</v>
      </c>
      <c r="W4172" t="s">
        <v>40</v>
      </c>
      <c r="X4172">
        <v>56.65</v>
      </c>
      <c r="Y4172">
        <v>654.85</v>
      </c>
      <c r="Z4172">
        <v>0</v>
      </c>
      <c r="AA4172">
        <v>0</v>
      </c>
      <c r="AB4172">
        <v>95.64</v>
      </c>
      <c r="AC4172">
        <v>750.49</v>
      </c>
      <c r="AD4172" t="s">
        <v>52</v>
      </c>
      <c r="AE4172" t="s">
        <v>100</v>
      </c>
      <c r="AF4172" t="s">
        <v>509</v>
      </c>
      <c r="AG4172">
        <f t="shared" si="130"/>
        <v>1</v>
      </c>
      <c r="AH4172" t="str" cm="1">
        <f t="array" ref="AH4172">_xlfn.IFS(
X4172&lt;=20, "&lt;20",
AND(X4172&gt;=20, X4172&lt;50), "20-50",
AND(X4172&gt;=50, X4172&lt;100), "50-100",
X4172&gt;=100, "&gt;100"
)</f>
        <v>50-100</v>
      </c>
      <c r="AI4172">
        <f t="shared" si="131"/>
        <v>0</v>
      </c>
      <c r="AJ4172" t="str" cm="1">
        <f t="array" ref="AJ4172">_xlfn.IFS(
C4172&lt;=20, "&lt;20",
AND(C4172&gt;=20, C4172&lt;35), "20-35",
AND(C4172&gt;=35, C4172&lt;50), "35-50",
C4172&gt;=50, "50-100"
)</f>
        <v>35-50</v>
      </c>
      <c r="AK4172" t="str" cm="1">
        <f t="array" ref="AK4172">_xlfn.IFS(
G4172&lt;6, "&lt;6",
AND(G4172&gt;=6, G4172&lt;12), "6-12",
AND(G4172&gt;=12, G4172&lt;18), "12-18",  AND(G4172&gt;=18, G4172&lt;24), "18-24", G4172&gt;=24, "24-36")</f>
        <v>24-36</v>
      </c>
    </row>
    <row r="4173" spans="1:37" x14ac:dyDescent="0.3">
      <c r="A4173" t="s">
        <v>4273</v>
      </c>
      <c r="B4173" t="s">
        <v>33</v>
      </c>
      <c r="C4173">
        <v>79</v>
      </c>
      <c r="D4173" t="s">
        <v>34</v>
      </c>
      <c r="E4173" t="s">
        <v>45</v>
      </c>
      <c r="F4173">
        <v>1</v>
      </c>
      <c r="G4173">
        <v>20</v>
      </c>
      <c r="H4173" t="s">
        <v>36</v>
      </c>
      <c r="I4173" t="s">
        <v>37</v>
      </c>
      <c r="J4173" t="s">
        <v>37</v>
      </c>
      <c r="K4173" t="s">
        <v>37</v>
      </c>
      <c r="L4173" t="s">
        <v>50</v>
      </c>
      <c r="M4173" t="s">
        <v>34</v>
      </c>
      <c r="N4173" t="s">
        <v>37</v>
      </c>
      <c r="O4173" t="s">
        <v>37</v>
      </c>
      <c r="P4173" t="s">
        <v>34</v>
      </c>
      <c r="Q4173" t="s">
        <v>37</v>
      </c>
      <c r="R4173" t="s">
        <v>37</v>
      </c>
      <c r="S4173" t="s">
        <v>37</v>
      </c>
      <c r="T4173" t="s">
        <v>34</v>
      </c>
      <c r="U4173" t="s">
        <v>46</v>
      </c>
      <c r="V4173" t="s">
        <v>37</v>
      </c>
      <c r="W4173" t="s">
        <v>51</v>
      </c>
      <c r="X4173">
        <v>104.45</v>
      </c>
      <c r="Y4173">
        <v>2184.85</v>
      </c>
      <c r="Z4173">
        <v>0</v>
      </c>
      <c r="AA4173">
        <v>60</v>
      </c>
      <c r="AB4173">
        <v>1039.83</v>
      </c>
      <c r="AC4173">
        <v>3284.68</v>
      </c>
      <c r="AD4173" t="s">
        <v>41</v>
      </c>
      <c r="AE4173" t="s">
        <v>42</v>
      </c>
      <c r="AF4173" t="s">
        <v>42</v>
      </c>
      <c r="AG4173">
        <f t="shared" si="130"/>
        <v>0</v>
      </c>
      <c r="AH4173" t="str" cm="1">
        <f t="array" ref="AH4173">_xlfn.IFS(
X4173&lt;=20, "&lt;20",
AND(X4173&gt;=20, X4173&lt;50), "20-50",
AND(X4173&gt;=50, X4173&lt;100), "50-100",
X4173&gt;=100, "&gt;100"
)</f>
        <v>&gt;100</v>
      </c>
      <c r="AI4173">
        <f t="shared" si="131"/>
        <v>0</v>
      </c>
      <c r="AJ4173" t="str" cm="1">
        <f t="array" ref="AJ4173">_xlfn.IFS(
C4173&lt;=20, "&lt;20",
AND(C4173&gt;=20, C4173&lt;35), "20-35",
AND(C4173&gt;=35, C4173&lt;50), "35-50",
C4173&gt;=50, "50-100"
)</f>
        <v>50-100</v>
      </c>
      <c r="AK4173" t="str" cm="1">
        <f t="array" ref="AK4173">_xlfn.IFS(
G4173&lt;6, "&lt;6",
AND(G4173&gt;=6, G4173&lt;12), "6-12",
AND(G4173&gt;=12, G4173&lt;18), "12-18",  AND(G4173&gt;=18, G4173&lt;24), "18-24", G4173&gt;=24, "24-36")</f>
        <v>18-24</v>
      </c>
    </row>
    <row r="4174" spans="1:37" x14ac:dyDescent="0.3">
      <c r="A4174" t="s">
        <v>4274</v>
      </c>
      <c r="B4174" t="s">
        <v>44</v>
      </c>
      <c r="C4174">
        <v>63</v>
      </c>
      <c r="D4174" t="s">
        <v>34</v>
      </c>
      <c r="E4174" t="s">
        <v>103</v>
      </c>
      <c r="F4174">
        <v>9</v>
      </c>
      <c r="G4174">
        <v>1</v>
      </c>
      <c r="H4174" t="s">
        <v>110</v>
      </c>
      <c r="I4174" t="s">
        <v>37</v>
      </c>
      <c r="J4174" t="s">
        <v>34</v>
      </c>
      <c r="K4174" t="s">
        <v>34</v>
      </c>
      <c r="L4174" t="s">
        <v>34</v>
      </c>
      <c r="M4174" t="s">
        <v>34</v>
      </c>
      <c r="N4174" t="s">
        <v>34</v>
      </c>
      <c r="O4174" t="s">
        <v>34</v>
      </c>
      <c r="P4174" t="s">
        <v>34</v>
      </c>
      <c r="Q4174" t="s">
        <v>34</v>
      </c>
      <c r="R4174" t="s">
        <v>34</v>
      </c>
      <c r="S4174" t="s">
        <v>34</v>
      </c>
      <c r="T4174" t="s">
        <v>34</v>
      </c>
      <c r="U4174" t="s">
        <v>39</v>
      </c>
      <c r="V4174" t="s">
        <v>37</v>
      </c>
      <c r="W4174" t="s">
        <v>51</v>
      </c>
      <c r="X4174">
        <v>19.8</v>
      </c>
      <c r="Y4174">
        <v>695.05</v>
      </c>
      <c r="Z4174">
        <v>0</v>
      </c>
      <c r="AA4174">
        <v>0</v>
      </c>
      <c r="AB4174">
        <v>1116.29</v>
      </c>
      <c r="AC4174">
        <v>1811.34</v>
      </c>
      <c r="AD4174" t="s">
        <v>41</v>
      </c>
      <c r="AE4174" t="s">
        <v>42</v>
      </c>
      <c r="AF4174" t="s">
        <v>42</v>
      </c>
      <c r="AG4174">
        <f t="shared" si="130"/>
        <v>0</v>
      </c>
      <c r="AH4174" t="str" cm="1">
        <f t="array" ref="AH4174">_xlfn.IFS(
X4174&lt;=20, "&lt;20",
AND(X4174&gt;=20, X4174&lt;50), "20-50",
AND(X4174&gt;=50, X4174&lt;100), "50-100",
X4174&gt;=100, "&gt;100"
)</f>
        <v>&lt;20</v>
      </c>
      <c r="AI4174">
        <f t="shared" si="131"/>
        <v>0</v>
      </c>
      <c r="AJ4174" t="str" cm="1">
        <f t="array" ref="AJ4174">_xlfn.IFS(
C4174&lt;=20, "&lt;20",
AND(C4174&gt;=20, C4174&lt;35), "20-35",
AND(C4174&gt;=35, C4174&lt;50), "35-50",
C4174&gt;=50, "50-100"
)</f>
        <v>50-100</v>
      </c>
      <c r="AK4174" t="str" cm="1">
        <f t="array" ref="AK4174">_xlfn.IFS(
G4174&lt;6, "&lt;6",
AND(G4174&gt;=6, G4174&lt;12), "6-12",
AND(G4174&gt;=12, G4174&lt;18), "12-18",  AND(G4174&gt;=18, G4174&lt;24), "18-24", G4174&gt;=24, "24-36")</f>
        <v>&lt;6</v>
      </c>
    </row>
    <row r="4175" spans="1:37" x14ac:dyDescent="0.3">
      <c r="A4175" t="s">
        <v>4275</v>
      </c>
      <c r="B4175" t="s">
        <v>44</v>
      </c>
      <c r="C4175">
        <v>26</v>
      </c>
      <c r="D4175" t="s">
        <v>34</v>
      </c>
      <c r="E4175" t="s">
        <v>69</v>
      </c>
      <c r="F4175">
        <v>4</v>
      </c>
      <c r="G4175">
        <v>2</v>
      </c>
      <c r="H4175" t="s">
        <v>49</v>
      </c>
      <c r="I4175" t="s">
        <v>37</v>
      </c>
      <c r="J4175" t="s">
        <v>34</v>
      </c>
      <c r="K4175" t="s">
        <v>34</v>
      </c>
      <c r="L4175" t="s">
        <v>34</v>
      </c>
      <c r="M4175" t="s">
        <v>34</v>
      </c>
      <c r="N4175" t="s">
        <v>34</v>
      </c>
      <c r="O4175" t="s">
        <v>34</v>
      </c>
      <c r="P4175" t="s">
        <v>34</v>
      </c>
      <c r="Q4175" t="s">
        <v>34</v>
      </c>
      <c r="R4175" t="s">
        <v>34</v>
      </c>
      <c r="S4175" t="s">
        <v>34</v>
      </c>
      <c r="T4175" t="s">
        <v>34</v>
      </c>
      <c r="U4175" t="s">
        <v>46</v>
      </c>
      <c r="V4175" t="s">
        <v>37</v>
      </c>
      <c r="W4175" t="s">
        <v>40</v>
      </c>
      <c r="X4175">
        <v>20.45</v>
      </c>
      <c r="Y4175">
        <v>20.45</v>
      </c>
      <c r="Z4175">
        <v>0</v>
      </c>
      <c r="AA4175">
        <v>0</v>
      </c>
      <c r="AB4175">
        <v>42.17</v>
      </c>
      <c r="AC4175">
        <v>62.62</v>
      </c>
      <c r="AD4175" t="s">
        <v>85</v>
      </c>
      <c r="AE4175" t="s">
        <v>42</v>
      </c>
      <c r="AF4175" t="s">
        <v>42</v>
      </c>
      <c r="AG4175">
        <f t="shared" si="130"/>
        <v>0</v>
      </c>
      <c r="AH4175" t="str" cm="1">
        <f t="array" ref="AH4175">_xlfn.IFS(
X4175&lt;=20, "&lt;20",
AND(X4175&gt;=20, X4175&lt;50), "20-50",
AND(X4175&gt;=50, X4175&lt;100), "50-100",
X4175&gt;=100, "&gt;100"
)</f>
        <v>20-50</v>
      </c>
      <c r="AI4175">
        <f t="shared" si="131"/>
        <v>1</v>
      </c>
      <c r="AJ4175" t="str" cm="1">
        <f t="array" ref="AJ4175">_xlfn.IFS(
C4175&lt;=20, "&lt;20",
AND(C4175&gt;=20, C4175&lt;35), "20-35",
AND(C4175&gt;=35, C4175&lt;50), "35-50",
C4175&gt;=50, "50-100"
)</f>
        <v>20-35</v>
      </c>
      <c r="AK4175" t="str" cm="1">
        <f t="array" ref="AK4175">_xlfn.IFS(
G4175&lt;6, "&lt;6",
AND(G4175&gt;=6, G4175&lt;12), "6-12",
AND(G4175&gt;=12, G4175&lt;18), "12-18",  AND(G4175&gt;=18, G4175&lt;24), "18-24", G4175&gt;=24, "24-36")</f>
        <v>&lt;6</v>
      </c>
    </row>
    <row r="4176" spans="1:37" x14ac:dyDescent="0.3">
      <c r="A4176" t="s">
        <v>4276</v>
      </c>
      <c r="B4176" t="s">
        <v>44</v>
      </c>
      <c r="C4176">
        <v>42</v>
      </c>
      <c r="D4176" t="s">
        <v>37</v>
      </c>
      <c r="E4176" t="s">
        <v>61</v>
      </c>
      <c r="F4176">
        <v>1</v>
      </c>
      <c r="G4176">
        <v>5</v>
      </c>
      <c r="H4176" t="s">
        <v>66</v>
      </c>
      <c r="I4176" t="s">
        <v>37</v>
      </c>
      <c r="J4176" t="s">
        <v>37</v>
      </c>
      <c r="K4176" t="s">
        <v>37</v>
      </c>
      <c r="L4176" t="s">
        <v>72</v>
      </c>
      <c r="M4176" t="s">
        <v>34</v>
      </c>
      <c r="N4176" t="s">
        <v>34</v>
      </c>
      <c r="O4176" t="s">
        <v>37</v>
      </c>
      <c r="P4176" t="s">
        <v>37</v>
      </c>
      <c r="Q4176" t="s">
        <v>34</v>
      </c>
      <c r="R4176" t="s">
        <v>37</v>
      </c>
      <c r="S4176" t="s">
        <v>37</v>
      </c>
      <c r="T4176" t="s">
        <v>37</v>
      </c>
      <c r="U4176" t="s">
        <v>67</v>
      </c>
      <c r="V4176" t="s">
        <v>37</v>
      </c>
      <c r="W4176" t="s">
        <v>51</v>
      </c>
      <c r="X4176">
        <v>69.900000000000006</v>
      </c>
      <c r="Y4176">
        <v>4615.8999999999996</v>
      </c>
      <c r="Z4176">
        <v>0</v>
      </c>
      <c r="AA4176">
        <v>0</v>
      </c>
      <c r="AB4176">
        <v>993.61</v>
      </c>
      <c r="AC4176">
        <v>5609.51</v>
      </c>
      <c r="AD4176" t="s">
        <v>41</v>
      </c>
      <c r="AE4176" t="s">
        <v>42</v>
      </c>
      <c r="AF4176" t="s">
        <v>42</v>
      </c>
      <c r="AG4176">
        <f t="shared" si="130"/>
        <v>0</v>
      </c>
      <c r="AH4176" t="str" cm="1">
        <f t="array" ref="AH4176">_xlfn.IFS(
X4176&lt;=20, "&lt;20",
AND(X4176&gt;=20, X4176&lt;50), "20-50",
AND(X4176&gt;=50, X4176&lt;100), "50-100",
X4176&gt;=100, "&gt;100"
)</f>
        <v>50-100</v>
      </c>
      <c r="AI4176">
        <f t="shared" si="131"/>
        <v>0</v>
      </c>
      <c r="AJ4176" t="str" cm="1">
        <f t="array" ref="AJ4176">_xlfn.IFS(
C4176&lt;=20, "&lt;20",
AND(C4176&gt;=20, C4176&lt;35), "20-35",
AND(C4176&gt;=35, C4176&lt;50), "35-50",
C4176&gt;=50, "50-100"
)</f>
        <v>35-50</v>
      </c>
      <c r="AK4176" t="str" cm="1">
        <f t="array" ref="AK4176">_xlfn.IFS(
G4176&lt;6, "&lt;6",
AND(G4176&gt;=6, G4176&lt;12), "6-12",
AND(G4176&gt;=12, G4176&lt;18), "12-18",  AND(G4176&gt;=18, G4176&lt;24), "18-24", G4176&gt;=24, "24-36")</f>
        <v>&lt;6</v>
      </c>
    </row>
    <row r="4177" spans="1:37" x14ac:dyDescent="0.3">
      <c r="A4177" t="s">
        <v>4277</v>
      </c>
      <c r="B4177" t="s">
        <v>44</v>
      </c>
      <c r="C4177">
        <v>66</v>
      </c>
      <c r="D4177" t="s">
        <v>34</v>
      </c>
      <c r="E4177" t="s">
        <v>90</v>
      </c>
      <c r="F4177">
        <v>9</v>
      </c>
      <c r="G4177">
        <v>24</v>
      </c>
      <c r="H4177" t="s">
        <v>36</v>
      </c>
      <c r="I4177" t="s">
        <v>37</v>
      </c>
      <c r="J4177" t="s">
        <v>34</v>
      </c>
      <c r="K4177" t="s">
        <v>37</v>
      </c>
      <c r="L4177" t="s">
        <v>50</v>
      </c>
      <c r="M4177" t="s">
        <v>37</v>
      </c>
      <c r="N4177" t="s">
        <v>37</v>
      </c>
      <c r="O4177" t="s">
        <v>37</v>
      </c>
      <c r="P4177" t="s">
        <v>37</v>
      </c>
      <c r="Q4177" t="s">
        <v>37</v>
      </c>
      <c r="R4177" t="s">
        <v>34</v>
      </c>
      <c r="S4177" t="s">
        <v>34</v>
      </c>
      <c r="T4177" t="s">
        <v>37</v>
      </c>
      <c r="U4177" t="s">
        <v>39</v>
      </c>
      <c r="V4177" t="s">
        <v>37</v>
      </c>
      <c r="W4177" t="s">
        <v>40</v>
      </c>
      <c r="X4177">
        <v>98.15</v>
      </c>
      <c r="Y4177">
        <v>4116.8</v>
      </c>
      <c r="Z4177">
        <v>27.89</v>
      </c>
      <c r="AA4177">
        <v>0</v>
      </c>
      <c r="AB4177">
        <v>606</v>
      </c>
      <c r="AC4177">
        <v>4694.91</v>
      </c>
      <c r="AD4177" t="s">
        <v>41</v>
      </c>
      <c r="AE4177" t="s">
        <v>42</v>
      </c>
      <c r="AF4177" t="s">
        <v>42</v>
      </c>
      <c r="AG4177">
        <f t="shared" si="130"/>
        <v>0</v>
      </c>
      <c r="AH4177" t="str" cm="1">
        <f t="array" ref="AH4177">_xlfn.IFS(
X4177&lt;=20, "&lt;20",
AND(X4177&gt;=20, X4177&lt;50), "20-50",
AND(X4177&gt;=50, X4177&lt;100), "50-100",
X4177&gt;=100, "&gt;100"
)</f>
        <v>50-100</v>
      </c>
      <c r="AI4177">
        <f t="shared" si="131"/>
        <v>0</v>
      </c>
      <c r="AJ4177" t="str" cm="1">
        <f t="array" ref="AJ4177">_xlfn.IFS(
C4177&lt;=20, "&lt;20",
AND(C4177&gt;=20, C4177&lt;35), "20-35",
AND(C4177&gt;=35, C4177&lt;50), "35-50",
C4177&gt;=50, "50-100"
)</f>
        <v>50-100</v>
      </c>
      <c r="AK4177" t="str" cm="1">
        <f t="array" ref="AK4177">_xlfn.IFS(
G4177&lt;6, "&lt;6",
AND(G4177&gt;=6, G4177&lt;12), "6-12",
AND(G4177&gt;=12, G4177&lt;18), "12-18",  AND(G4177&gt;=18, G4177&lt;24), "18-24", G4177&gt;=24, "24-36")</f>
        <v>24-36</v>
      </c>
    </row>
    <row r="4178" spans="1:37" x14ac:dyDescent="0.3">
      <c r="A4178" t="s">
        <v>4278</v>
      </c>
      <c r="B4178" t="s">
        <v>33</v>
      </c>
      <c r="C4178">
        <v>35</v>
      </c>
      <c r="D4178" t="s">
        <v>37</v>
      </c>
      <c r="E4178" t="s">
        <v>74</v>
      </c>
      <c r="F4178">
        <v>15</v>
      </c>
      <c r="G4178">
        <v>32</v>
      </c>
      <c r="H4178" t="s">
        <v>66</v>
      </c>
      <c r="I4178" t="s">
        <v>37</v>
      </c>
      <c r="J4178" t="s">
        <v>37</v>
      </c>
      <c r="K4178" t="s">
        <v>37</v>
      </c>
      <c r="L4178" t="s">
        <v>38</v>
      </c>
      <c r="M4178" t="s">
        <v>37</v>
      </c>
      <c r="N4178" t="s">
        <v>37</v>
      </c>
      <c r="O4178" t="s">
        <v>37</v>
      </c>
      <c r="P4178" t="s">
        <v>37</v>
      </c>
      <c r="Q4178" t="s">
        <v>37</v>
      </c>
      <c r="R4178" t="s">
        <v>37</v>
      </c>
      <c r="S4178" t="s">
        <v>37</v>
      </c>
      <c r="T4178" t="s">
        <v>37</v>
      </c>
      <c r="U4178" t="s">
        <v>67</v>
      </c>
      <c r="V4178" t="s">
        <v>37</v>
      </c>
      <c r="W4178" t="s">
        <v>51</v>
      </c>
      <c r="X4178">
        <v>89.05</v>
      </c>
      <c r="Y4178">
        <v>6254.45</v>
      </c>
      <c r="Z4178">
        <v>0</v>
      </c>
      <c r="AA4178">
        <v>0</v>
      </c>
      <c r="AB4178">
        <v>435.6</v>
      </c>
      <c r="AC4178">
        <v>6690.05</v>
      </c>
      <c r="AD4178" t="s">
        <v>41</v>
      </c>
      <c r="AE4178" t="s">
        <v>42</v>
      </c>
      <c r="AF4178" t="s">
        <v>42</v>
      </c>
      <c r="AG4178">
        <f t="shared" si="130"/>
        <v>0</v>
      </c>
      <c r="AH4178" t="str" cm="1">
        <f t="array" ref="AH4178">_xlfn.IFS(
X4178&lt;=20, "&lt;20",
AND(X4178&gt;=20, X4178&lt;50), "20-50",
AND(X4178&gt;=50, X4178&lt;100), "50-100",
X4178&gt;=100, "&gt;100"
)</f>
        <v>50-100</v>
      </c>
      <c r="AI4178">
        <f t="shared" si="131"/>
        <v>0</v>
      </c>
      <c r="AJ4178" t="str" cm="1">
        <f t="array" ref="AJ4178">_xlfn.IFS(
C4178&lt;=20, "&lt;20",
AND(C4178&gt;=20, C4178&lt;35), "20-35",
AND(C4178&gt;=35, C4178&lt;50), "35-50",
C4178&gt;=50, "50-100"
)</f>
        <v>35-50</v>
      </c>
      <c r="AK4178" t="str" cm="1">
        <f t="array" ref="AK4178">_xlfn.IFS(
G4178&lt;6, "&lt;6",
AND(G4178&gt;=6, G4178&lt;12), "6-12",
AND(G4178&gt;=12, G4178&lt;18), "12-18",  AND(G4178&gt;=18, G4178&lt;24), "18-24", G4178&gt;=24, "24-36")</f>
        <v>24-36</v>
      </c>
    </row>
    <row r="4179" spans="1:37" x14ac:dyDescent="0.3">
      <c r="A4179" t="s">
        <v>4279</v>
      </c>
      <c r="B4179" t="s">
        <v>44</v>
      </c>
      <c r="C4179">
        <v>57</v>
      </c>
      <c r="D4179" t="s">
        <v>34</v>
      </c>
      <c r="E4179" t="s">
        <v>87</v>
      </c>
      <c r="F4179">
        <v>10</v>
      </c>
      <c r="G4179">
        <v>30</v>
      </c>
      <c r="H4179" t="s">
        <v>70</v>
      </c>
      <c r="I4179" t="s">
        <v>37</v>
      </c>
      <c r="J4179" t="s">
        <v>37</v>
      </c>
      <c r="K4179" t="s">
        <v>37</v>
      </c>
      <c r="L4179" t="s">
        <v>50</v>
      </c>
      <c r="M4179" t="s">
        <v>34</v>
      </c>
      <c r="N4179" t="s">
        <v>37</v>
      </c>
      <c r="O4179" t="s">
        <v>34</v>
      </c>
      <c r="P4179" t="s">
        <v>37</v>
      </c>
      <c r="Q4179" t="s">
        <v>34</v>
      </c>
      <c r="R4179" t="s">
        <v>37</v>
      </c>
      <c r="S4179" t="s">
        <v>37</v>
      </c>
      <c r="T4179" t="s">
        <v>37</v>
      </c>
      <c r="U4179" t="s">
        <v>67</v>
      </c>
      <c r="V4179" t="s">
        <v>37</v>
      </c>
      <c r="W4179" t="s">
        <v>51</v>
      </c>
      <c r="X4179">
        <v>94.35</v>
      </c>
      <c r="Y4179">
        <v>5703</v>
      </c>
      <c r="Z4179">
        <v>29.88</v>
      </c>
      <c r="AA4179">
        <v>0</v>
      </c>
      <c r="AB4179">
        <v>1533.54</v>
      </c>
      <c r="AC4179">
        <v>7206.66</v>
      </c>
      <c r="AD4179" t="s">
        <v>41</v>
      </c>
      <c r="AE4179" t="s">
        <v>42</v>
      </c>
      <c r="AF4179" t="s">
        <v>42</v>
      </c>
      <c r="AG4179">
        <f t="shared" si="130"/>
        <v>0</v>
      </c>
      <c r="AH4179" t="str" cm="1">
        <f t="array" ref="AH4179">_xlfn.IFS(
X4179&lt;=20, "&lt;20",
AND(X4179&gt;=20, X4179&lt;50), "20-50",
AND(X4179&gt;=50, X4179&lt;100), "50-100",
X4179&gt;=100, "&gt;100"
)</f>
        <v>50-100</v>
      </c>
      <c r="AI4179">
        <f t="shared" si="131"/>
        <v>0</v>
      </c>
      <c r="AJ4179" t="str" cm="1">
        <f t="array" ref="AJ4179">_xlfn.IFS(
C4179&lt;=20, "&lt;20",
AND(C4179&gt;=20, C4179&lt;35), "20-35",
AND(C4179&gt;=35, C4179&lt;50), "35-50",
C4179&gt;=50, "50-100"
)</f>
        <v>50-100</v>
      </c>
      <c r="AK4179" t="str" cm="1">
        <f t="array" ref="AK4179">_xlfn.IFS(
G4179&lt;6, "&lt;6",
AND(G4179&gt;=6, G4179&lt;12), "6-12",
AND(G4179&gt;=12, G4179&lt;18), "12-18",  AND(G4179&gt;=18, G4179&lt;24), "18-24", G4179&gt;=24, "24-36")</f>
        <v>24-36</v>
      </c>
    </row>
    <row r="4180" spans="1:37" x14ac:dyDescent="0.3">
      <c r="A4180" t="s">
        <v>4280</v>
      </c>
      <c r="B4180" t="s">
        <v>33</v>
      </c>
      <c r="C4180">
        <v>31</v>
      </c>
      <c r="D4180" t="s">
        <v>34</v>
      </c>
      <c r="E4180" t="s">
        <v>56</v>
      </c>
      <c r="F4180">
        <v>3</v>
      </c>
      <c r="G4180">
        <v>10</v>
      </c>
      <c r="H4180" t="s">
        <v>36</v>
      </c>
      <c r="I4180" t="s">
        <v>37</v>
      </c>
      <c r="J4180" t="s">
        <v>37</v>
      </c>
      <c r="K4180" t="s">
        <v>37</v>
      </c>
      <c r="L4180" t="s">
        <v>50</v>
      </c>
      <c r="M4180" t="s">
        <v>34</v>
      </c>
      <c r="N4180" t="s">
        <v>34</v>
      </c>
      <c r="O4180" t="s">
        <v>34</v>
      </c>
      <c r="P4180" t="s">
        <v>37</v>
      </c>
      <c r="Q4180" t="s">
        <v>34</v>
      </c>
      <c r="R4180" t="s">
        <v>34</v>
      </c>
      <c r="S4180" t="s">
        <v>34</v>
      </c>
      <c r="T4180" t="s">
        <v>37</v>
      </c>
      <c r="U4180" t="s">
        <v>46</v>
      </c>
      <c r="V4180" t="s">
        <v>37</v>
      </c>
      <c r="W4180" t="s">
        <v>51</v>
      </c>
      <c r="X4180">
        <v>80.5</v>
      </c>
      <c r="Y4180">
        <v>2088.8000000000002</v>
      </c>
      <c r="Z4180">
        <v>0</v>
      </c>
      <c r="AA4180">
        <v>0</v>
      </c>
      <c r="AB4180">
        <v>628.16</v>
      </c>
      <c r="AC4180">
        <v>2716.96</v>
      </c>
      <c r="AD4180" t="s">
        <v>52</v>
      </c>
      <c r="AE4180" t="s">
        <v>94</v>
      </c>
      <c r="AF4180" t="s">
        <v>235</v>
      </c>
      <c r="AG4180">
        <f t="shared" si="130"/>
        <v>1</v>
      </c>
      <c r="AH4180" t="str" cm="1">
        <f t="array" ref="AH4180">_xlfn.IFS(
X4180&lt;=20, "&lt;20",
AND(X4180&gt;=20, X4180&lt;50), "20-50",
AND(X4180&gt;=50, X4180&lt;100), "50-100",
X4180&gt;=100, "&gt;100"
)</f>
        <v>50-100</v>
      </c>
      <c r="AI4180">
        <f t="shared" si="131"/>
        <v>0</v>
      </c>
      <c r="AJ4180" t="str" cm="1">
        <f t="array" ref="AJ4180">_xlfn.IFS(
C4180&lt;=20, "&lt;20",
AND(C4180&gt;=20, C4180&lt;35), "20-35",
AND(C4180&gt;=35, C4180&lt;50), "35-50",
C4180&gt;=50, "50-100"
)</f>
        <v>20-35</v>
      </c>
      <c r="AK4180" t="str" cm="1">
        <f t="array" ref="AK4180">_xlfn.IFS(
G4180&lt;6, "&lt;6",
AND(G4180&gt;=6, G4180&lt;12), "6-12",
AND(G4180&gt;=12, G4180&lt;18), "12-18",  AND(G4180&gt;=18, G4180&lt;24), "18-24", G4180&gt;=24, "24-36")</f>
        <v>6-12</v>
      </c>
    </row>
    <row r="4181" spans="1:37" x14ac:dyDescent="0.3">
      <c r="A4181" t="s">
        <v>4281</v>
      </c>
      <c r="B4181" t="s">
        <v>44</v>
      </c>
      <c r="C4181">
        <v>37</v>
      </c>
      <c r="D4181" t="s">
        <v>34</v>
      </c>
      <c r="E4181" t="s">
        <v>69</v>
      </c>
      <c r="F4181">
        <v>11</v>
      </c>
      <c r="G4181">
        <v>30</v>
      </c>
      <c r="H4181" t="s">
        <v>36</v>
      </c>
      <c r="I4181" t="s">
        <v>34</v>
      </c>
      <c r="J4181" t="s">
        <v>34</v>
      </c>
      <c r="K4181" t="s">
        <v>37</v>
      </c>
      <c r="L4181" t="s">
        <v>72</v>
      </c>
      <c r="M4181" t="s">
        <v>37</v>
      </c>
      <c r="N4181" t="s">
        <v>34</v>
      </c>
      <c r="O4181" t="s">
        <v>34</v>
      </c>
      <c r="P4181" t="s">
        <v>34</v>
      </c>
      <c r="Q4181" t="s">
        <v>34</v>
      </c>
      <c r="R4181" t="s">
        <v>34</v>
      </c>
      <c r="S4181" t="s">
        <v>34</v>
      </c>
      <c r="T4181" t="s">
        <v>37</v>
      </c>
      <c r="U4181" t="s">
        <v>46</v>
      </c>
      <c r="V4181" t="s">
        <v>34</v>
      </c>
      <c r="W4181" t="s">
        <v>40</v>
      </c>
      <c r="X4181">
        <v>29.9</v>
      </c>
      <c r="Y4181">
        <v>29.9</v>
      </c>
      <c r="Z4181">
        <v>0</v>
      </c>
      <c r="AA4181">
        <v>0</v>
      </c>
      <c r="AB4181">
        <v>0</v>
      </c>
      <c r="AC4181">
        <v>29.9</v>
      </c>
      <c r="AD4181" t="s">
        <v>85</v>
      </c>
      <c r="AE4181" t="s">
        <v>42</v>
      </c>
      <c r="AF4181" t="s">
        <v>42</v>
      </c>
      <c r="AG4181">
        <f t="shared" si="130"/>
        <v>0</v>
      </c>
      <c r="AH4181" t="str" cm="1">
        <f t="array" ref="AH4181">_xlfn.IFS(
X4181&lt;=20, "&lt;20",
AND(X4181&gt;=20, X4181&lt;50), "20-50",
AND(X4181&gt;=50, X4181&lt;100), "50-100",
X4181&gt;=100, "&gt;100"
)</f>
        <v>20-50</v>
      </c>
      <c r="AI4181">
        <f t="shared" si="131"/>
        <v>1</v>
      </c>
      <c r="AJ4181" t="str" cm="1">
        <f t="array" ref="AJ4181">_xlfn.IFS(
C4181&lt;=20, "&lt;20",
AND(C4181&gt;=20, C4181&lt;35), "20-35",
AND(C4181&gt;=35, C4181&lt;50), "35-50",
C4181&gt;=50, "50-100"
)</f>
        <v>35-50</v>
      </c>
      <c r="AK4181" t="str" cm="1">
        <f t="array" ref="AK4181">_xlfn.IFS(
G4181&lt;6, "&lt;6",
AND(G4181&gt;=6, G4181&lt;12), "6-12",
AND(G4181&gt;=12, G4181&lt;18), "12-18",  AND(G4181&gt;=18, G4181&lt;24), "18-24", G4181&gt;=24, "24-36")</f>
        <v>24-36</v>
      </c>
    </row>
    <row r="4182" spans="1:37" x14ac:dyDescent="0.3">
      <c r="A4182" t="s">
        <v>4282</v>
      </c>
      <c r="B4182" t="s">
        <v>33</v>
      </c>
      <c r="C4182">
        <v>35</v>
      </c>
      <c r="D4182" t="s">
        <v>37</v>
      </c>
      <c r="E4182" t="s">
        <v>130</v>
      </c>
      <c r="F4182">
        <v>10</v>
      </c>
      <c r="G4182">
        <v>24</v>
      </c>
      <c r="H4182" t="s">
        <v>36</v>
      </c>
      <c r="I4182" t="s">
        <v>37</v>
      </c>
      <c r="J4182" t="s">
        <v>34</v>
      </c>
      <c r="K4182" t="s">
        <v>37</v>
      </c>
      <c r="L4182" t="s">
        <v>50</v>
      </c>
      <c r="M4182" t="s">
        <v>34</v>
      </c>
      <c r="N4182" t="s">
        <v>34</v>
      </c>
      <c r="O4182" t="s">
        <v>34</v>
      </c>
      <c r="P4182" t="s">
        <v>34</v>
      </c>
      <c r="Q4182" t="s">
        <v>34</v>
      </c>
      <c r="R4182" t="s">
        <v>37</v>
      </c>
      <c r="S4182" t="s">
        <v>37</v>
      </c>
      <c r="T4182" t="s">
        <v>37</v>
      </c>
      <c r="U4182" t="s">
        <v>46</v>
      </c>
      <c r="V4182" t="s">
        <v>37</v>
      </c>
      <c r="W4182" t="s">
        <v>51</v>
      </c>
      <c r="X4182">
        <v>80.8</v>
      </c>
      <c r="Y4182">
        <v>713.1</v>
      </c>
      <c r="Z4182">
        <v>0</v>
      </c>
      <c r="AA4182">
        <v>0</v>
      </c>
      <c r="AB4182">
        <v>183.06</v>
      </c>
      <c r="AC4182">
        <v>896.16</v>
      </c>
      <c r="AD4182" t="s">
        <v>52</v>
      </c>
      <c r="AE4182" t="s">
        <v>53</v>
      </c>
      <c r="AF4182" t="s">
        <v>162</v>
      </c>
      <c r="AG4182">
        <f t="shared" si="130"/>
        <v>1</v>
      </c>
      <c r="AH4182" t="str" cm="1">
        <f t="array" ref="AH4182">_xlfn.IFS(
X4182&lt;=20, "&lt;20",
AND(X4182&gt;=20, X4182&lt;50), "20-50",
AND(X4182&gt;=50, X4182&lt;100), "50-100",
X4182&gt;=100, "&gt;100"
)</f>
        <v>50-100</v>
      </c>
      <c r="AI4182">
        <f t="shared" si="131"/>
        <v>0</v>
      </c>
      <c r="AJ4182" t="str" cm="1">
        <f t="array" ref="AJ4182">_xlfn.IFS(
C4182&lt;=20, "&lt;20",
AND(C4182&gt;=20, C4182&lt;35), "20-35",
AND(C4182&gt;=35, C4182&lt;50), "35-50",
C4182&gt;=50, "50-100"
)</f>
        <v>35-50</v>
      </c>
      <c r="AK4182" t="str" cm="1">
        <f t="array" ref="AK4182">_xlfn.IFS(
G4182&lt;6, "&lt;6",
AND(G4182&gt;=6, G4182&lt;12), "6-12",
AND(G4182&gt;=12, G4182&lt;18), "12-18",  AND(G4182&gt;=18, G4182&lt;24), "18-24", G4182&gt;=24, "24-36")</f>
        <v>24-36</v>
      </c>
    </row>
    <row r="4183" spans="1:37" x14ac:dyDescent="0.3">
      <c r="A4183" t="s">
        <v>4283</v>
      </c>
      <c r="B4183" t="s">
        <v>33</v>
      </c>
      <c r="C4183">
        <v>47</v>
      </c>
      <c r="D4183" t="s">
        <v>37</v>
      </c>
      <c r="E4183" t="s">
        <v>56</v>
      </c>
      <c r="F4183">
        <v>6</v>
      </c>
      <c r="G4183">
        <v>16</v>
      </c>
      <c r="H4183" t="s">
        <v>36</v>
      </c>
      <c r="I4183" t="s">
        <v>37</v>
      </c>
      <c r="J4183" t="s">
        <v>34</v>
      </c>
      <c r="K4183" t="s">
        <v>34</v>
      </c>
      <c r="L4183" t="s">
        <v>34</v>
      </c>
      <c r="M4183" t="s">
        <v>34</v>
      </c>
      <c r="N4183" t="s">
        <v>34</v>
      </c>
      <c r="O4183" t="s">
        <v>34</v>
      </c>
      <c r="P4183" t="s">
        <v>34</v>
      </c>
      <c r="Q4183" t="s">
        <v>34</v>
      </c>
      <c r="R4183" t="s">
        <v>34</v>
      </c>
      <c r="S4183" t="s">
        <v>34</v>
      </c>
      <c r="T4183" t="s">
        <v>34</v>
      </c>
      <c r="U4183" t="s">
        <v>67</v>
      </c>
      <c r="V4183" t="s">
        <v>34</v>
      </c>
      <c r="W4183" t="s">
        <v>40</v>
      </c>
      <c r="X4183">
        <v>20.149999999999999</v>
      </c>
      <c r="Y4183">
        <v>802.35</v>
      </c>
      <c r="Z4183">
        <v>29.95</v>
      </c>
      <c r="AA4183">
        <v>0</v>
      </c>
      <c r="AB4183">
        <v>1507.16</v>
      </c>
      <c r="AC4183">
        <v>2279.56</v>
      </c>
      <c r="AD4183" t="s">
        <v>41</v>
      </c>
      <c r="AE4183" t="s">
        <v>42</v>
      </c>
      <c r="AF4183" t="s">
        <v>42</v>
      </c>
      <c r="AG4183">
        <f t="shared" si="130"/>
        <v>0</v>
      </c>
      <c r="AH4183" t="str" cm="1">
        <f t="array" ref="AH4183">_xlfn.IFS(
X4183&lt;=20, "&lt;20",
AND(X4183&gt;=20, X4183&lt;50), "20-50",
AND(X4183&gt;=50, X4183&lt;100), "50-100",
X4183&gt;=100, "&gt;100"
)</f>
        <v>20-50</v>
      </c>
      <c r="AI4183">
        <f t="shared" si="131"/>
        <v>0</v>
      </c>
      <c r="AJ4183" t="str" cm="1">
        <f t="array" ref="AJ4183">_xlfn.IFS(
C4183&lt;=20, "&lt;20",
AND(C4183&gt;=20, C4183&lt;35), "20-35",
AND(C4183&gt;=35, C4183&lt;50), "35-50",
C4183&gt;=50, "50-100"
)</f>
        <v>35-50</v>
      </c>
      <c r="AK4183" t="str" cm="1">
        <f t="array" ref="AK4183">_xlfn.IFS(
G4183&lt;6, "&lt;6",
AND(G4183&gt;=6, G4183&lt;12), "6-12",
AND(G4183&gt;=12, G4183&lt;18), "12-18",  AND(G4183&gt;=18, G4183&lt;24), "18-24", G4183&gt;=24, "24-36")</f>
        <v>12-18</v>
      </c>
    </row>
    <row r="4184" spans="1:37" x14ac:dyDescent="0.3">
      <c r="A4184" t="s">
        <v>4284</v>
      </c>
      <c r="B4184" t="s">
        <v>33</v>
      </c>
      <c r="C4184">
        <v>67</v>
      </c>
      <c r="D4184" t="s">
        <v>34</v>
      </c>
      <c r="E4184" t="s">
        <v>124</v>
      </c>
      <c r="F4184">
        <v>4</v>
      </c>
      <c r="G4184">
        <v>8</v>
      </c>
      <c r="H4184" t="s">
        <v>110</v>
      </c>
      <c r="I4184" t="s">
        <v>37</v>
      </c>
      <c r="J4184" t="s">
        <v>37</v>
      </c>
      <c r="K4184" t="s">
        <v>37</v>
      </c>
      <c r="L4184" t="s">
        <v>50</v>
      </c>
      <c r="M4184" t="s">
        <v>34</v>
      </c>
      <c r="N4184" t="s">
        <v>37</v>
      </c>
      <c r="O4184" t="s">
        <v>34</v>
      </c>
      <c r="P4184" t="s">
        <v>34</v>
      </c>
      <c r="Q4184" t="s">
        <v>37</v>
      </c>
      <c r="R4184" t="s">
        <v>34</v>
      </c>
      <c r="S4184" t="s">
        <v>34</v>
      </c>
      <c r="T4184" t="s">
        <v>37</v>
      </c>
      <c r="U4184" t="s">
        <v>46</v>
      </c>
      <c r="V4184" t="s">
        <v>37</v>
      </c>
      <c r="W4184" t="s">
        <v>51</v>
      </c>
      <c r="X4184">
        <v>89.15</v>
      </c>
      <c r="Y4184">
        <v>2277.65</v>
      </c>
      <c r="Z4184">
        <v>0</v>
      </c>
      <c r="AA4184">
        <v>0</v>
      </c>
      <c r="AB4184">
        <v>236.34</v>
      </c>
      <c r="AC4184">
        <v>2513.9899999999998</v>
      </c>
      <c r="AD4184" t="s">
        <v>52</v>
      </c>
      <c r="AE4184" t="s">
        <v>94</v>
      </c>
      <c r="AF4184" t="s">
        <v>95</v>
      </c>
      <c r="AG4184">
        <f t="shared" si="130"/>
        <v>1</v>
      </c>
      <c r="AH4184" t="str" cm="1">
        <f t="array" ref="AH4184">_xlfn.IFS(
X4184&lt;=20, "&lt;20",
AND(X4184&gt;=20, X4184&lt;50), "20-50",
AND(X4184&gt;=50, X4184&lt;100), "50-100",
X4184&gt;=100, "&gt;100"
)</f>
        <v>50-100</v>
      </c>
      <c r="AI4184">
        <f t="shared" si="131"/>
        <v>0</v>
      </c>
      <c r="AJ4184" t="str" cm="1">
        <f t="array" ref="AJ4184">_xlfn.IFS(
C4184&lt;=20, "&lt;20",
AND(C4184&gt;=20, C4184&lt;35), "20-35",
AND(C4184&gt;=35, C4184&lt;50), "35-50",
C4184&gt;=50, "50-100"
)</f>
        <v>50-100</v>
      </c>
      <c r="AK4184" t="str" cm="1">
        <f t="array" ref="AK4184">_xlfn.IFS(
G4184&lt;6, "&lt;6",
AND(G4184&gt;=6, G4184&lt;12), "6-12",
AND(G4184&gt;=12, G4184&lt;18), "12-18",  AND(G4184&gt;=18, G4184&lt;24), "18-24", G4184&gt;=24, "24-36")</f>
        <v>6-12</v>
      </c>
    </row>
    <row r="4185" spans="1:37" x14ac:dyDescent="0.3">
      <c r="A4185" t="s">
        <v>4285</v>
      </c>
      <c r="B4185" t="s">
        <v>44</v>
      </c>
      <c r="C4185">
        <v>52</v>
      </c>
      <c r="D4185" t="s">
        <v>37</v>
      </c>
      <c r="E4185" t="s">
        <v>76</v>
      </c>
      <c r="F4185">
        <v>15</v>
      </c>
      <c r="G4185">
        <v>5</v>
      </c>
      <c r="H4185" t="s">
        <v>36</v>
      </c>
      <c r="I4185" t="s">
        <v>37</v>
      </c>
      <c r="J4185" t="s">
        <v>37</v>
      </c>
      <c r="K4185" t="s">
        <v>37</v>
      </c>
      <c r="L4185" t="s">
        <v>50</v>
      </c>
      <c r="M4185" t="s">
        <v>37</v>
      </c>
      <c r="N4185" t="s">
        <v>37</v>
      </c>
      <c r="O4185" t="s">
        <v>37</v>
      </c>
      <c r="P4185" t="s">
        <v>37</v>
      </c>
      <c r="Q4185" t="s">
        <v>37</v>
      </c>
      <c r="R4185" t="s">
        <v>37</v>
      </c>
      <c r="S4185" t="s">
        <v>37</v>
      </c>
      <c r="T4185" t="s">
        <v>37</v>
      </c>
      <c r="U4185" t="s">
        <v>67</v>
      </c>
      <c r="V4185" t="s">
        <v>37</v>
      </c>
      <c r="W4185" t="s">
        <v>51</v>
      </c>
      <c r="X4185">
        <v>115.8</v>
      </c>
      <c r="Y4185">
        <v>8476.5</v>
      </c>
      <c r="Z4185">
        <v>0</v>
      </c>
      <c r="AA4185">
        <v>0</v>
      </c>
      <c r="AB4185">
        <v>884.88</v>
      </c>
      <c r="AC4185">
        <v>9361.3799999999992</v>
      </c>
      <c r="AD4185" t="s">
        <v>41</v>
      </c>
      <c r="AE4185" t="s">
        <v>42</v>
      </c>
      <c r="AF4185" t="s">
        <v>42</v>
      </c>
      <c r="AG4185">
        <f t="shared" si="130"/>
        <v>0</v>
      </c>
      <c r="AH4185" t="str" cm="1">
        <f t="array" ref="AH4185">_xlfn.IFS(
X4185&lt;=20, "&lt;20",
AND(X4185&gt;=20, X4185&lt;50), "20-50",
AND(X4185&gt;=50, X4185&lt;100), "50-100",
X4185&gt;=100, "&gt;100"
)</f>
        <v>&gt;100</v>
      </c>
      <c r="AI4185">
        <f t="shared" si="131"/>
        <v>0</v>
      </c>
      <c r="AJ4185" t="str" cm="1">
        <f t="array" ref="AJ4185">_xlfn.IFS(
C4185&lt;=20, "&lt;20",
AND(C4185&gt;=20, C4185&lt;35), "20-35",
AND(C4185&gt;=35, C4185&lt;50), "35-50",
C4185&gt;=50, "50-100"
)</f>
        <v>50-100</v>
      </c>
      <c r="AK4185" t="str" cm="1">
        <f t="array" ref="AK4185">_xlfn.IFS(
G4185&lt;6, "&lt;6",
AND(G4185&gt;=6, G4185&lt;12), "6-12",
AND(G4185&gt;=12, G4185&lt;18), "12-18",  AND(G4185&gt;=18, G4185&lt;24), "18-24", G4185&gt;=24, "24-36")</f>
        <v>&lt;6</v>
      </c>
    </row>
    <row r="4186" spans="1:37" x14ac:dyDescent="0.3">
      <c r="A4186" t="s">
        <v>4286</v>
      </c>
      <c r="B4186" t="s">
        <v>44</v>
      </c>
      <c r="C4186">
        <v>70</v>
      </c>
      <c r="D4186" t="s">
        <v>34</v>
      </c>
      <c r="E4186" t="s">
        <v>69</v>
      </c>
      <c r="F4186">
        <v>5</v>
      </c>
      <c r="G4186">
        <v>17</v>
      </c>
      <c r="H4186" t="s">
        <v>36</v>
      </c>
      <c r="I4186" t="s">
        <v>34</v>
      </c>
      <c r="J4186" t="s">
        <v>34</v>
      </c>
      <c r="K4186" t="s">
        <v>37</v>
      </c>
      <c r="L4186" t="s">
        <v>72</v>
      </c>
      <c r="M4186" t="s">
        <v>34</v>
      </c>
      <c r="N4186" t="s">
        <v>37</v>
      </c>
      <c r="O4186" t="s">
        <v>37</v>
      </c>
      <c r="P4186" t="s">
        <v>34</v>
      </c>
      <c r="Q4186" t="s">
        <v>37</v>
      </c>
      <c r="R4186" t="s">
        <v>37</v>
      </c>
      <c r="S4186" t="s">
        <v>37</v>
      </c>
      <c r="T4186" t="s">
        <v>37</v>
      </c>
      <c r="U4186" t="s">
        <v>39</v>
      </c>
      <c r="V4186" t="s">
        <v>37</v>
      </c>
      <c r="W4186" t="s">
        <v>51</v>
      </c>
      <c r="X4186">
        <v>55.45</v>
      </c>
      <c r="Y4186">
        <v>2966.95</v>
      </c>
      <c r="Z4186">
        <v>0</v>
      </c>
      <c r="AA4186">
        <v>0</v>
      </c>
      <c r="AB4186">
        <v>0</v>
      </c>
      <c r="AC4186">
        <v>2966.95</v>
      </c>
      <c r="AD4186" t="s">
        <v>41</v>
      </c>
      <c r="AE4186" t="s">
        <v>42</v>
      </c>
      <c r="AF4186" t="s">
        <v>42</v>
      </c>
      <c r="AG4186">
        <f t="shared" si="130"/>
        <v>0</v>
      </c>
      <c r="AH4186" t="str" cm="1">
        <f t="array" ref="AH4186">_xlfn.IFS(
X4186&lt;=20, "&lt;20",
AND(X4186&gt;=20, X4186&lt;50), "20-50",
AND(X4186&gt;=50, X4186&lt;100), "50-100",
X4186&gt;=100, "&gt;100"
)</f>
        <v>50-100</v>
      </c>
      <c r="AI4186">
        <f t="shared" si="131"/>
        <v>0</v>
      </c>
      <c r="AJ4186" t="str" cm="1">
        <f t="array" ref="AJ4186">_xlfn.IFS(
C4186&lt;=20, "&lt;20",
AND(C4186&gt;=20, C4186&lt;35), "20-35",
AND(C4186&gt;=35, C4186&lt;50), "35-50",
C4186&gt;=50, "50-100"
)</f>
        <v>50-100</v>
      </c>
      <c r="AK4186" t="str" cm="1">
        <f t="array" ref="AK4186">_xlfn.IFS(
G4186&lt;6, "&lt;6",
AND(G4186&gt;=6, G4186&lt;12), "6-12",
AND(G4186&gt;=12, G4186&lt;18), "12-18",  AND(G4186&gt;=18, G4186&lt;24), "18-24", G4186&gt;=24, "24-36")</f>
        <v>12-18</v>
      </c>
    </row>
    <row r="4187" spans="1:37" x14ac:dyDescent="0.3">
      <c r="A4187" t="s">
        <v>4287</v>
      </c>
      <c r="B4187" t="s">
        <v>44</v>
      </c>
      <c r="C4187">
        <v>64</v>
      </c>
      <c r="D4187" t="s">
        <v>34</v>
      </c>
      <c r="E4187" t="s">
        <v>158</v>
      </c>
      <c r="F4187">
        <v>1</v>
      </c>
      <c r="G4187">
        <v>26</v>
      </c>
      <c r="H4187" t="s">
        <v>66</v>
      </c>
      <c r="I4187" t="s">
        <v>37</v>
      </c>
      <c r="J4187" t="s">
        <v>37</v>
      </c>
      <c r="K4187" t="s">
        <v>34</v>
      </c>
      <c r="L4187" t="s">
        <v>34</v>
      </c>
      <c r="M4187" t="s">
        <v>34</v>
      </c>
      <c r="N4187" t="s">
        <v>34</v>
      </c>
      <c r="O4187" t="s">
        <v>34</v>
      </c>
      <c r="P4187" t="s">
        <v>34</v>
      </c>
      <c r="Q4187" t="s">
        <v>34</v>
      </c>
      <c r="R4187" t="s">
        <v>34</v>
      </c>
      <c r="S4187" t="s">
        <v>34</v>
      </c>
      <c r="T4187" t="s">
        <v>34</v>
      </c>
      <c r="U4187" t="s">
        <v>67</v>
      </c>
      <c r="V4187" t="s">
        <v>34</v>
      </c>
      <c r="W4187" t="s">
        <v>51</v>
      </c>
      <c r="X4187">
        <v>25.15</v>
      </c>
      <c r="Y4187">
        <v>1940.85</v>
      </c>
      <c r="Z4187">
        <v>0</v>
      </c>
      <c r="AA4187">
        <v>0</v>
      </c>
      <c r="AB4187">
        <v>632.1</v>
      </c>
      <c r="AC4187">
        <v>2572.9499999999998</v>
      </c>
      <c r="AD4187" t="s">
        <v>41</v>
      </c>
      <c r="AE4187" t="s">
        <v>42</v>
      </c>
      <c r="AF4187" t="s">
        <v>42</v>
      </c>
      <c r="AG4187">
        <f t="shared" si="130"/>
        <v>0</v>
      </c>
      <c r="AH4187" t="str" cm="1">
        <f t="array" ref="AH4187">_xlfn.IFS(
X4187&lt;=20, "&lt;20",
AND(X4187&gt;=20, X4187&lt;50), "20-50",
AND(X4187&gt;=50, X4187&lt;100), "50-100",
X4187&gt;=100, "&gt;100"
)</f>
        <v>20-50</v>
      </c>
      <c r="AI4187">
        <f t="shared" si="131"/>
        <v>0</v>
      </c>
      <c r="AJ4187" t="str" cm="1">
        <f t="array" ref="AJ4187">_xlfn.IFS(
C4187&lt;=20, "&lt;20",
AND(C4187&gt;=20, C4187&lt;35), "20-35",
AND(C4187&gt;=35, C4187&lt;50), "35-50",
C4187&gt;=50, "50-100"
)</f>
        <v>50-100</v>
      </c>
      <c r="AK4187" t="str" cm="1">
        <f t="array" ref="AK4187">_xlfn.IFS(
G4187&lt;6, "&lt;6",
AND(G4187&gt;=6, G4187&lt;12), "6-12",
AND(G4187&gt;=12, G4187&lt;18), "12-18",  AND(G4187&gt;=18, G4187&lt;24), "18-24", G4187&gt;=24, "24-36")</f>
        <v>24-36</v>
      </c>
    </row>
    <row r="4188" spans="1:37" x14ac:dyDescent="0.3">
      <c r="A4188" t="s">
        <v>4288</v>
      </c>
      <c r="B4188" t="s">
        <v>33</v>
      </c>
      <c r="C4188">
        <v>29</v>
      </c>
      <c r="D4188" t="s">
        <v>34</v>
      </c>
      <c r="E4188" t="s">
        <v>103</v>
      </c>
      <c r="F4188">
        <v>7</v>
      </c>
      <c r="G4188">
        <v>1</v>
      </c>
      <c r="H4188" t="s">
        <v>36</v>
      </c>
      <c r="I4188" t="s">
        <v>37</v>
      </c>
      <c r="J4188" t="s">
        <v>37</v>
      </c>
      <c r="K4188" t="s">
        <v>37</v>
      </c>
      <c r="L4188" t="s">
        <v>72</v>
      </c>
      <c r="M4188" t="s">
        <v>34</v>
      </c>
      <c r="N4188" t="s">
        <v>34</v>
      </c>
      <c r="O4188" t="s">
        <v>37</v>
      </c>
      <c r="P4188" t="s">
        <v>37</v>
      </c>
      <c r="Q4188" t="s">
        <v>37</v>
      </c>
      <c r="R4188" t="s">
        <v>37</v>
      </c>
      <c r="S4188" t="s">
        <v>37</v>
      </c>
      <c r="T4188" t="s">
        <v>37</v>
      </c>
      <c r="U4188" t="s">
        <v>67</v>
      </c>
      <c r="V4188" t="s">
        <v>37</v>
      </c>
      <c r="W4188" t="s">
        <v>51</v>
      </c>
      <c r="X4188">
        <v>81</v>
      </c>
      <c r="Y4188">
        <v>4976.1499999999996</v>
      </c>
      <c r="Z4188">
        <v>0</v>
      </c>
      <c r="AA4188">
        <v>0</v>
      </c>
      <c r="AB4188">
        <v>2010.56</v>
      </c>
      <c r="AC4188">
        <v>6986.71</v>
      </c>
      <c r="AD4188" t="s">
        <v>41</v>
      </c>
      <c r="AE4188" t="s">
        <v>42</v>
      </c>
      <c r="AF4188" t="s">
        <v>42</v>
      </c>
      <c r="AG4188">
        <f t="shared" si="130"/>
        <v>0</v>
      </c>
      <c r="AH4188" t="str" cm="1">
        <f t="array" ref="AH4188">_xlfn.IFS(
X4188&lt;=20, "&lt;20",
AND(X4188&gt;=20, X4188&lt;50), "20-50",
AND(X4188&gt;=50, X4188&lt;100), "50-100",
X4188&gt;=100, "&gt;100"
)</f>
        <v>50-100</v>
      </c>
      <c r="AI4188">
        <f t="shared" si="131"/>
        <v>0</v>
      </c>
      <c r="AJ4188" t="str" cm="1">
        <f t="array" ref="AJ4188">_xlfn.IFS(
C4188&lt;=20, "&lt;20",
AND(C4188&gt;=20, C4188&lt;35), "20-35",
AND(C4188&gt;=35, C4188&lt;50), "35-50",
C4188&gt;=50, "50-100"
)</f>
        <v>20-35</v>
      </c>
      <c r="AK4188" t="str" cm="1">
        <f t="array" ref="AK4188">_xlfn.IFS(
G4188&lt;6, "&lt;6",
AND(G4188&gt;=6, G4188&lt;12), "6-12",
AND(G4188&gt;=12, G4188&lt;18), "12-18",  AND(G4188&gt;=18, G4188&lt;24), "18-24", G4188&gt;=24, "24-36")</f>
        <v>&lt;6</v>
      </c>
    </row>
    <row r="4189" spans="1:37" x14ac:dyDescent="0.3">
      <c r="A4189" t="s">
        <v>4289</v>
      </c>
      <c r="B4189" t="s">
        <v>44</v>
      </c>
      <c r="C4189">
        <v>69</v>
      </c>
      <c r="D4189" t="s">
        <v>37</v>
      </c>
      <c r="E4189" t="s">
        <v>114</v>
      </c>
      <c r="F4189">
        <v>0</v>
      </c>
      <c r="G4189">
        <v>1</v>
      </c>
      <c r="H4189" t="s">
        <v>36</v>
      </c>
      <c r="I4189" t="s">
        <v>37</v>
      </c>
      <c r="J4189" t="s">
        <v>37</v>
      </c>
      <c r="K4189" t="s">
        <v>37</v>
      </c>
      <c r="L4189" t="s">
        <v>50</v>
      </c>
      <c r="M4189" t="s">
        <v>34</v>
      </c>
      <c r="N4189" t="s">
        <v>34</v>
      </c>
      <c r="O4189" t="s">
        <v>34</v>
      </c>
      <c r="P4189" t="s">
        <v>34</v>
      </c>
      <c r="Q4189" t="s">
        <v>37</v>
      </c>
      <c r="R4189" t="s">
        <v>34</v>
      </c>
      <c r="S4189" t="s">
        <v>34</v>
      </c>
      <c r="T4189" t="s">
        <v>37</v>
      </c>
      <c r="U4189" t="s">
        <v>46</v>
      </c>
      <c r="V4189" t="s">
        <v>37</v>
      </c>
      <c r="W4189" t="s">
        <v>40</v>
      </c>
      <c r="X4189">
        <v>83.15</v>
      </c>
      <c r="Y4189">
        <v>446.05</v>
      </c>
      <c r="Z4189">
        <v>0</v>
      </c>
      <c r="AA4189">
        <v>0</v>
      </c>
      <c r="AB4189">
        <v>209.15</v>
      </c>
      <c r="AC4189">
        <v>655.20000000000005</v>
      </c>
      <c r="AD4189" t="s">
        <v>52</v>
      </c>
      <c r="AE4189" t="s">
        <v>58</v>
      </c>
      <c r="AF4189" t="s">
        <v>288</v>
      </c>
      <c r="AG4189">
        <f t="shared" si="130"/>
        <v>1</v>
      </c>
      <c r="AH4189" t="str" cm="1">
        <f t="array" ref="AH4189">_xlfn.IFS(
X4189&lt;=20, "&lt;20",
AND(X4189&gt;=20, X4189&lt;50), "20-50",
AND(X4189&gt;=50, X4189&lt;100), "50-100",
X4189&gt;=100, "&gt;100"
)</f>
        <v>50-100</v>
      </c>
      <c r="AI4189">
        <f t="shared" si="131"/>
        <v>0</v>
      </c>
      <c r="AJ4189" t="str" cm="1">
        <f t="array" ref="AJ4189">_xlfn.IFS(
C4189&lt;=20, "&lt;20",
AND(C4189&gt;=20, C4189&lt;35), "20-35",
AND(C4189&gt;=35, C4189&lt;50), "35-50",
C4189&gt;=50, "50-100"
)</f>
        <v>50-100</v>
      </c>
      <c r="AK4189" t="str" cm="1">
        <f t="array" ref="AK4189">_xlfn.IFS(
G4189&lt;6, "&lt;6",
AND(G4189&gt;=6, G4189&lt;12), "6-12",
AND(G4189&gt;=12, G4189&lt;18), "12-18",  AND(G4189&gt;=18, G4189&lt;24), "18-24", G4189&gt;=24, "24-36")</f>
        <v>&lt;6</v>
      </c>
    </row>
    <row r="4190" spans="1:37" x14ac:dyDescent="0.3">
      <c r="A4190" t="s">
        <v>4290</v>
      </c>
      <c r="B4190" t="s">
        <v>44</v>
      </c>
      <c r="C4190">
        <v>43</v>
      </c>
      <c r="D4190" t="s">
        <v>34</v>
      </c>
      <c r="E4190" t="s">
        <v>61</v>
      </c>
      <c r="F4190">
        <v>15</v>
      </c>
      <c r="G4190">
        <v>10</v>
      </c>
      <c r="H4190" t="s">
        <v>36</v>
      </c>
      <c r="I4190" t="s">
        <v>37</v>
      </c>
      <c r="J4190" t="s">
        <v>34</v>
      </c>
      <c r="K4190" t="s">
        <v>34</v>
      </c>
      <c r="L4190" t="s">
        <v>34</v>
      </c>
      <c r="M4190" t="s">
        <v>34</v>
      </c>
      <c r="N4190" t="s">
        <v>34</v>
      </c>
      <c r="O4190" t="s">
        <v>34</v>
      </c>
      <c r="P4190" t="s">
        <v>34</v>
      </c>
      <c r="Q4190" t="s">
        <v>34</v>
      </c>
      <c r="R4190" t="s">
        <v>34</v>
      </c>
      <c r="S4190" t="s">
        <v>34</v>
      </c>
      <c r="T4190" t="s">
        <v>34</v>
      </c>
      <c r="U4190" t="s">
        <v>46</v>
      </c>
      <c r="V4190" t="s">
        <v>34</v>
      </c>
      <c r="W4190" t="s">
        <v>40</v>
      </c>
      <c r="X4190">
        <v>20.65</v>
      </c>
      <c r="Y4190">
        <v>716.4</v>
      </c>
      <c r="Z4190">
        <v>0</v>
      </c>
      <c r="AA4190">
        <v>0</v>
      </c>
      <c r="AB4190">
        <v>328.44</v>
      </c>
      <c r="AC4190">
        <v>1044.8399999999999</v>
      </c>
      <c r="AD4190" t="s">
        <v>41</v>
      </c>
      <c r="AE4190" t="s">
        <v>42</v>
      </c>
      <c r="AF4190" t="s">
        <v>42</v>
      </c>
      <c r="AG4190">
        <f t="shared" si="130"/>
        <v>0</v>
      </c>
      <c r="AH4190" t="str" cm="1">
        <f t="array" ref="AH4190">_xlfn.IFS(
X4190&lt;=20, "&lt;20",
AND(X4190&gt;=20, X4190&lt;50), "20-50",
AND(X4190&gt;=50, X4190&lt;100), "50-100",
X4190&gt;=100, "&gt;100"
)</f>
        <v>20-50</v>
      </c>
      <c r="AI4190">
        <f t="shared" si="131"/>
        <v>0</v>
      </c>
      <c r="AJ4190" t="str" cm="1">
        <f t="array" ref="AJ4190">_xlfn.IFS(
C4190&lt;=20, "&lt;20",
AND(C4190&gt;=20, C4190&lt;35), "20-35",
AND(C4190&gt;=35, C4190&lt;50), "35-50",
C4190&gt;=50, "50-100"
)</f>
        <v>35-50</v>
      </c>
      <c r="AK4190" t="str" cm="1">
        <f t="array" ref="AK4190">_xlfn.IFS(
G4190&lt;6, "&lt;6",
AND(G4190&gt;=6, G4190&lt;12), "6-12",
AND(G4190&gt;=12, G4190&lt;18), "12-18",  AND(G4190&gt;=18, G4190&lt;24), "18-24", G4190&gt;=24, "24-36")</f>
        <v>6-12</v>
      </c>
    </row>
    <row r="4191" spans="1:37" x14ac:dyDescent="0.3">
      <c r="A4191" t="s">
        <v>4291</v>
      </c>
      <c r="B4191" t="s">
        <v>33</v>
      </c>
      <c r="C4191">
        <v>48</v>
      </c>
      <c r="D4191" t="s">
        <v>37</v>
      </c>
      <c r="E4191" t="s">
        <v>76</v>
      </c>
      <c r="F4191">
        <v>6</v>
      </c>
      <c r="G4191">
        <v>2</v>
      </c>
      <c r="H4191" t="s">
        <v>36</v>
      </c>
      <c r="I4191" t="s">
        <v>37</v>
      </c>
      <c r="J4191" t="s">
        <v>34</v>
      </c>
      <c r="K4191" t="s">
        <v>34</v>
      </c>
      <c r="L4191" t="s">
        <v>34</v>
      </c>
      <c r="M4191" t="s">
        <v>34</v>
      </c>
      <c r="N4191" t="s">
        <v>34</v>
      </c>
      <c r="O4191" t="s">
        <v>34</v>
      </c>
      <c r="P4191" t="s">
        <v>34</v>
      </c>
      <c r="Q4191" t="s">
        <v>34</v>
      </c>
      <c r="R4191" t="s">
        <v>34</v>
      </c>
      <c r="S4191" t="s">
        <v>34</v>
      </c>
      <c r="T4191" t="s">
        <v>34</v>
      </c>
      <c r="U4191" t="s">
        <v>39</v>
      </c>
      <c r="V4191" t="s">
        <v>37</v>
      </c>
      <c r="W4191" t="s">
        <v>40</v>
      </c>
      <c r="X4191">
        <v>19.149999999999999</v>
      </c>
      <c r="Y4191">
        <v>638</v>
      </c>
      <c r="Z4191">
        <v>0</v>
      </c>
      <c r="AA4191">
        <v>0</v>
      </c>
      <c r="AB4191">
        <v>270.89999999999998</v>
      </c>
      <c r="AC4191">
        <v>908.9</v>
      </c>
      <c r="AD4191" t="s">
        <v>41</v>
      </c>
      <c r="AE4191" t="s">
        <v>42</v>
      </c>
      <c r="AF4191" t="s">
        <v>42</v>
      </c>
      <c r="AG4191">
        <f t="shared" si="130"/>
        <v>0</v>
      </c>
      <c r="AH4191" t="str" cm="1">
        <f t="array" ref="AH4191">_xlfn.IFS(
X4191&lt;=20, "&lt;20",
AND(X4191&gt;=20, X4191&lt;50), "20-50",
AND(X4191&gt;=50, X4191&lt;100), "50-100",
X4191&gt;=100, "&gt;100"
)</f>
        <v>&lt;20</v>
      </c>
      <c r="AI4191">
        <f t="shared" si="131"/>
        <v>0</v>
      </c>
      <c r="AJ4191" t="str" cm="1">
        <f t="array" ref="AJ4191">_xlfn.IFS(
C4191&lt;=20, "&lt;20",
AND(C4191&gt;=20, C4191&lt;35), "20-35",
AND(C4191&gt;=35, C4191&lt;50), "35-50",
C4191&gt;=50, "50-100"
)</f>
        <v>35-50</v>
      </c>
      <c r="AK4191" t="str" cm="1">
        <f t="array" ref="AK4191">_xlfn.IFS(
G4191&lt;6, "&lt;6",
AND(G4191&gt;=6, G4191&lt;12), "6-12",
AND(G4191&gt;=12, G4191&lt;18), "12-18",  AND(G4191&gt;=18, G4191&lt;24), "18-24", G4191&gt;=24, "24-36")</f>
        <v>&lt;6</v>
      </c>
    </row>
    <row r="4192" spans="1:37" x14ac:dyDescent="0.3">
      <c r="A4192" t="s">
        <v>4292</v>
      </c>
      <c r="B4192" t="s">
        <v>44</v>
      </c>
      <c r="C4192">
        <v>45</v>
      </c>
      <c r="D4192" t="s">
        <v>34</v>
      </c>
      <c r="E4192" t="s">
        <v>87</v>
      </c>
      <c r="F4192">
        <v>9</v>
      </c>
      <c r="G4192">
        <v>15</v>
      </c>
      <c r="H4192" t="s">
        <v>36</v>
      </c>
      <c r="I4192" t="s">
        <v>37</v>
      </c>
      <c r="J4192" t="s">
        <v>34</v>
      </c>
      <c r="K4192" t="s">
        <v>37</v>
      </c>
      <c r="L4192" t="s">
        <v>50</v>
      </c>
      <c r="M4192" t="s">
        <v>34</v>
      </c>
      <c r="N4192" t="s">
        <v>34</v>
      </c>
      <c r="O4192" t="s">
        <v>34</v>
      </c>
      <c r="P4192" t="s">
        <v>34</v>
      </c>
      <c r="Q4192" t="s">
        <v>34</v>
      </c>
      <c r="R4192" t="s">
        <v>34</v>
      </c>
      <c r="S4192" t="s">
        <v>34</v>
      </c>
      <c r="T4192" t="s">
        <v>37</v>
      </c>
      <c r="U4192" t="s">
        <v>46</v>
      </c>
      <c r="V4192" t="s">
        <v>37</v>
      </c>
      <c r="W4192" t="s">
        <v>51</v>
      </c>
      <c r="X4192">
        <v>70.45</v>
      </c>
      <c r="Y4192">
        <v>1470.95</v>
      </c>
      <c r="Z4192">
        <v>0</v>
      </c>
      <c r="AA4192">
        <v>0</v>
      </c>
      <c r="AB4192">
        <v>329.8</v>
      </c>
      <c r="AC4192">
        <v>1800.75</v>
      </c>
      <c r="AD4192" t="s">
        <v>52</v>
      </c>
      <c r="AE4192" t="s">
        <v>53</v>
      </c>
      <c r="AF4192" t="s">
        <v>54</v>
      </c>
      <c r="AG4192">
        <f t="shared" si="130"/>
        <v>1</v>
      </c>
      <c r="AH4192" t="str" cm="1">
        <f t="array" ref="AH4192">_xlfn.IFS(
X4192&lt;=20, "&lt;20",
AND(X4192&gt;=20, X4192&lt;50), "20-50",
AND(X4192&gt;=50, X4192&lt;100), "50-100",
X4192&gt;=100, "&gt;100"
)</f>
        <v>50-100</v>
      </c>
      <c r="AI4192">
        <f t="shared" si="131"/>
        <v>0</v>
      </c>
      <c r="AJ4192" t="str" cm="1">
        <f t="array" ref="AJ4192">_xlfn.IFS(
C4192&lt;=20, "&lt;20",
AND(C4192&gt;=20, C4192&lt;35), "20-35",
AND(C4192&gt;=35, C4192&lt;50), "35-50",
C4192&gt;=50, "50-100"
)</f>
        <v>35-50</v>
      </c>
      <c r="AK4192" t="str" cm="1">
        <f t="array" ref="AK4192">_xlfn.IFS(
G4192&lt;6, "&lt;6",
AND(G4192&gt;=6, G4192&lt;12), "6-12",
AND(G4192&gt;=12, G4192&lt;18), "12-18",  AND(G4192&gt;=18, G4192&lt;24), "18-24", G4192&gt;=24, "24-36")</f>
        <v>12-18</v>
      </c>
    </row>
    <row r="4193" spans="1:37" x14ac:dyDescent="0.3">
      <c r="A4193" t="s">
        <v>4293</v>
      </c>
      <c r="B4193" t="s">
        <v>44</v>
      </c>
      <c r="C4193">
        <v>49</v>
      </c>
      <c r="D4193" t="s">
        <v>37</v>
      </c>
      <c r="E4193" t="s">
        <v>90</v>
      </c>
      <c r="F4193">
        <v>10</v>
      </c>
      <c r="G4193">
        <v>14</v>
      </c>
      <c r="H4193" t="s">
        <v>49</v>
      </c>
      <c r="I4193" t="s">
        <v>34</v>
      </c>
      <c r="J4193" t="s">
        <v>34</v>
      </c>
      <c r="K4193" t="s">
        <v>37</v>
      </c>
      <c r="L4193" t="s">
        <v>38</v>
      </c>
      <c r="M4193" t="s">
        <v>34</v>
      </c>
      <c r="N4193" t="s">
        <v>34</v>
      </c>
      <c r="O4193" t="s">
        <v>34</v>
      </c>
      <c r="P4193" t="s">
        <v>37</v>
      </c>
      <c r="Q4193" t="s">
        <v>34</v>
      </c>
      <c r="R4193" t="s">
        <v>34</v>
      </c>
      <c r="S4193" t="s">
        <v>34</v>
      </c>
      <c r="T4193" t="s">
        <v>37</v>
      </c>
      <c r="U4193" t="s">
        <v>46</v>
      </c>
      <c r="V4193" t="s">
        <v>34</v>
      </c>
      <c r="W4193" t="s">
        <v>51</v>
      </c>
      <c r="X4193">
        <v>29.05</v>
      </c>
      <c r="Y4193">
        <v>44.75</v>
      </c>
      <c r="Z4193">
        <v>0</v>
      </c>
      <c r="AA4193">
        <v>0</v>
      </c>
      <c r="AB4193">
        <v>0</v>
      </c>
      <c r="AC4193">
        <v>44.75</v>
      </c>
      <c r="AD4193" t="s">
        <v>85</v>
      </c>
      <c r="AE4193" t="s">
        <v>42</v>
      </c>
      <c r="AF4193" t="s">
        <v>42</v>
      </c>
      <c r="AG4193">
        <f t="shared" si="130"/>
        <v>0</v>
      </c>
      <c r="AH4193" t="str" cm="1">
        <f t="array" ref="AH4193">_xlfn.IFS(
X4193&lt;=20, "&lt;20",
AND(X4193&gt;=20, X4193&lt;50), "20-50",
AND(X4193&gt;=50, X4193&lt;100), "50-100",
X4193&gt;=100, "&gt;100"
)</f>
        <v>20-50</v>
      </c>
      <c r="AI4193">
        <f t="shared" si="131"/>
        <v>1</v>
      </c>
      <c r="AJ4193" t="str" cm="1">
        <f t="array" ref="AJ4193">_xlfn.IFS(
C4193&lt;=20, "&lt;20",
AND(C4193&gt;=20, C4193&lt;35), "20-35",
AND(C4193&gt;=35, C4193&lt;50), "35-50",
C4193&gt;=50, "50-100"
)</f>
        <v>35-50</v>
      </c>
      <c r="AK4193" t="str" cm="1">
        <f t="array" ref="AK4193">_xlfn.IFS(
G4193&lt;6, "&lt;6",
AND(G4193&gt;=6, G4193&lt;12), "6-12",
AND(G4193&gt;=12, G4193&lt;18), "12-18",  AND(G4193&gt;=18, G4193&lt;24), "18-24", G4193&gt;=24, "24-36")</f>
        <v>12-18</v>
      </c>
    </row>
    <row r="4194" spans="1:37" x14ac:dyDescent="0.3">
      <c r="A4194" t="s">
        <v>4294</v>
      </c>
      <c r="B4194" t="s">
        <v>44</v>
      </c>
      <c r="C4194">
        <v>65</v>
      </c>
      <c r="D4194" t="s">
        <v>34</v>
      </c>
      <c r="E4194" t="s">
        <v>99</v>
      </c>
      <c r="F4194">
        <v>2</v>
      </c>
      <c r="G4194">
        <v>8</v>
      </c>
      <c r="H4194" t="s">
        <v>110</v>
      </c>
      <c r="I4194" t="s">
        <v>37</v>
      </c>
      <c r="J4194" t="s">
        <v>34</v>
      </c>
      <c r="K4194" t="s">
        <v>37</v>
      </c>
      <c r="L4194" t="s">
        <v>50</v>
      </c>
      <c r="M4194" t="s">
        <v>34</v>
      </c>
      <c r="N4194" t="s">
        <v>37</v>
      </c>
      <c r="O4194" t="s">
        <v>34</v>
      </c>
      <c r="P4194" t="s">
        <v>34</v>
      </c>
      <c r="Q4194" t="s">
        <v>34</v>
      </c>
      <c r="R4194" t="s">
        <v>34</v>
      </c>
      <c r="S4194" t="s">
        <v>34</v>
      </c>
      <c r="T4194" t="s">
        <v>37</v>
      </c>
      <c r="U4194" t="s">
        <v>46</v>
      </c>
      <c r="V4194" t="s">
        <v>37</v>
      </c>
      <c r="W4194" t="s">
        <v>51</v>
      </c>
      <c r="X4194">
        <v>74.400000000000006</v>
      </c>
      <c r="Y4194">
        <v>2276.9499999999998</v>
      </c>
      <c r="Z4194">
        <v>44.31</v>
      </c>
      <c r="AA4194">
        <v>0</v>
      </c>
      <c r="AB4194">
        <v>1063.04</v>
      </c>
      <c r="AC4194">
        <v>3295.68</v>
      </c>
      <c r="AD4194" t="s">
        <v>52</v>
      </c>
      <c r="AE4194" t="s">
        <v>53</v>
      </c>
      <c r="AF4194" t="s">
        <v>54</v>
      </c>
      <c r="AG4194">
        <f t="shared" si="130"/>
        <v>1</v>
      </c>
      <c r="AH4194" t="str" cm="1">
        <f t="array" ref="AH4194">_xlfn.IFS(
X4194&lt;=20, "&lt;20",
AND(X4194&gt;=20, X4194&lt;50), "20-50",
AND(X4194&gt;=50, X4194&lt;100), "50-100",
X4194&gt;=100, "&gt;100"
)</f>
        <v>50-100</v>
      </c>
      <c r="AI4194">
        <f t="shared" si="131"/>
        <v>0</v>
      </c>
      <c r="AJ4194" t="str" cm="1">
        <f t="array" ref="AJ4194">_xlfn.IFS(
C4194&lt;=20, "&lt;20",
AND(C4194&gt;=20, C4194&lt;35), "20-35",
AND(C4194&gt;=35, C4194&lt;50), "35-50",
C4194&gt;=50, "50-100"
)</f>
        <v>50-100</v>
      </c>
      <c r="AK4194" t="str" cm="1">
        <f t="array" ref="AK4194">_xlfn.IFS(
G4194&lt;6, "&lt;6",
AND(G4194&gt;=6, G4194&lt;12), "6-12",
AND(G4194&gt;=12, G4194&lt;18), "12-18",  AND(G4194&gt;=18, G4194&lt;24), "18-24", G4194&gt;=24, "24-36")</f>
        <v>6-12</v>
      </c>
    </row>
    <row r="4195" spans="1:37" x14ac:dyDescent="0.3">
      <c r="A4195" t="s">
        <v>4295</v>
      </c>
      <c r="B4195" t="s">
        <v>33</v>
      </c>
      <c r="C4195">
        <v>30</v>
      </c>
      <c r="D4195" t="s">
        <v>34</v>
      </c>
      <c r="E4195" t="s">
        <v>136</v>
      </c>
      <c r="F4195">
        <v>12</v>
      </c>
      <c r="G4195">
        <v>28</v>
      </c>
      <c r="H4195" t="s">
        <v>36</v>
      </c>
      <c r="I4195" t="s">
        <v>37</v>
      </c>
      <c r="J4195" t="s">
        <v>34</v>
      </c>
      <c r="K4195" t="s">
        <v>37</v>
      </c>
      <c r="L4195" t="s">
        <v>72</v>
      </c>
      <c r="M4195" t="s">
        <v>34</v>
      </c>
      <c r="N4195" t="s">
        <v>37</v>
      </c>
      <c r="O4195" t="s">
        <v>34</v>
      </c>
      <c r="P4195" t="s">
        <v>34</v>
      </c>
      <c r="Q4195" t="s">
        <v>34</v>
      </c>
      <c r="R4195" t="s">
        <v>37</v>
      </c>
      <c r="S4195" t="s">
        <v>37</v>
      </c>
      <c r="T4195" t="s">
        <v>37</v>
      </c>
      <c r="U4195" t="s">
        <v>67</v>
      </c>
      <c r="V4195" t="s">
        <v>37</v>
      </c>
      <c r="W4195" t="s">
        <v>40</v>
      </c>
      <c r="X4195">
        <v>61.45</v>
      </c>
      <c r="Y4195">
        <v>4131.2</v>
      </c>
      <c r="Z4195">
        <v>0</v>
      </c>
      <c r="AA4195">
        <v>0</v>
      </c>
      <c r="AB4195">
        <v>188.37</v>
      </c>
      <c r="AC4195">
        <v>4319.57</v>
      </c>
      <c r="AD4195" t="s">
        <v>41</v>
      </c>
      <c r="AE4195" t="s">
        <v>42</v>
      </c>
      <c r="AF4195" t="s">
        <v>42</v>
      </c>
      <c r="AG4195">
        <f t="shared" si="130"/>
        <v>0</v>
      </c>
      <c r="AH4195" t="str" cm="1">
        <f t="array" ref="AH4195">_xlfn.IFS(
X4195&lt;=20, "&lt;20",
AND(X4195&gt;=20, X4195&lt;50), "20-50",
AND(X4195&gt;=50, X4195&lt;100), "50-100",
X4195&gt;=100, "&gt;100"
)</f>
        <v>50-100</v>
      </c>
      <c r="AI4195">
        <f t="shared" si="131"/>
        <v>0</v>
      </c>
      <c r="AJ4195" t="str" cm="1">
        <f t="array" ref="AJ4195">_xlfn.IFS(
C4195&lt;=20, "&lt;20",
AND(C4195&gt;=20, C4195&lt;35), "20-35",
AND(C4195&gt;=35, C4195&lt;50), "35-50",
C4195&gt;=50, "50-100"
)</f>
        <v>20-35</v>
      </c>
      <c r="AK4195" t="str" cm="1">
        <f t="array" ref="AK4195">_xlfn.IFS(
G4195&lt;6, "&lt;6",
AND(G4195&gt;=6, G4195&lt;12), "6-12",
AND(G4195&gt;=12, G4195&lt;18), "12-18",  AND(G4195&gt;=18, G4195&lt;24), "18-24", G4195&gt;=24, "24-36")</f>
        <v>24-36</v>
      </c>
    </row>
    <row r="4196" spans="1:37" x14ac:dyDescent="0.3">
      <c r="A4196" t="s">
        <v>4296</v>
      </c>
      <c r="B4196" t="s">
        <v>33</v>
      </c>
      <c r="C4196">
        <v>35</v>
      </c>
      <c r="D4196" t="s">
        <v>37</v>
      </c>
      <c r="E4196" t="s">
        <v>45</v>
      </c>
      <c r="F4196">
        <v>8</v>
      </c>
      <c r="G4196">
        <v>33</v>
      </c>
      <c r="H4196" t="s">
        <v>49</v>
      </c>
      <c r="I4196" t="s">
        <v>37</v>
      </c>
      <c r="J4196" t="s">
        <v>37</v>
      </c>
      <c r="K4196" t="s">
        <v>37</v>
      </c>
      <c r="L4196" t="s">
        <v>38</v>
      </c>
      <c r="M4196" t="s">
        <v>34</v>
      </c>
      <c r="N4196" t="s">
        <v>34</v>
      </c>
      <c r="O4196" t="s">
        <v>37</v>
      </c>
      <c r="P4196" t="s">
        <v>34</v>
      </c>
      <c r="Q4196" t="s">
        <v>37</v>
      </c>
      <c r="R4196" t="s">
        <v>37</v>
      </c>
      <c r="S4196" t="s">
        <v>37</v>
      </c>
      <c r="T4196" t="s">
        <v>34</v>
      </c>
      <c r="U4196" t="s">
        <v>46</v>
      </c>
      <c r="V4196" t="s">
        <v>37</v>
      </c>
      <c r="W4196" t="s">
        <v>51</v>
      </c>
      <c r="X4196">
        <v>100.95</v>
      </c>
      <c r="Y4196">
        <v>329.95</v>
      </c>
      <c r="Z4196">
        <v>0</v>
      </c>
      <c r="AA4196">
        <v>10</v>
      </c>
      <c r="AB4196">
        <v>35.82</v>
      </c>
      <c r="AC4196">
        <v>375.77</v>
      </c>
      <c r="AD4196" t="s">
        <v>52</v>
      </c>
      <c r="AE4196" t="s">
        <v>53</v>
      </c>
      <c r="AF4196" t="s">
        <v>54</v>
      </c>
      <c r="AG4196">
        <f t="shared" si="130"/>
        <v>1</v>
      </c>
      <c r="AH4196" t="str" cm="1">
        <f t="array" ref="AH4196">_xlfn.IFS(
X4196&lt;=20, "&lt;20",
AND(X4196&gt;=20, X4196&lt;50), "20-50",
AND(X4196&gt;=50, X4196&lt;100), "50-100",
X4196&gt;=100, "&gt;100"
)</f>
        <v>&gt;100</v>
      </c>
      <c r="AI4196">
        <f t="shared" si="131"/>
        <v>0</v>
      </c>
      <c r="AJ4196" t="str" cm="1">
        <f t="array" ref="AJ4196">_xlfn.IFS(
C4196&lt;=20, "&lt;20",
AND(C4196&gt;=20, C4196&lt;35), "20-35",
AND(C4196&gt;=35, C4196&lt;50), "35-50",
C4196&gt;=50, "50-100"
)</f>
        <v>35-50</v>
      </c>
      <c r="AK4196" t="str" cm="1">
        <f t="array" ref="AK4196">_xlfn.IFS(
G4196&lt;6, "&lt;6",
AND(G4196&gt;=6, G4196&lt;12), "6-12",
AND(G4196&gt;=12, G4196&lt;18), "12-18",  AND(G4196&gt;=18, G4196&lt;24), "18-24", G4196&gt;=24, "24-36")</f>
        <v>24-36</v>
      </c>
    </row>
    <row r="4197" spans="1:37" x14ac:dyDescent="0.3">
      <c r="A4197" t="s">
        <v>4297</v>
      </c>
      <c r="B4197" t="s">
        <v>33</v>
      </c>
      <c r="C4197">
        <v>24</v>
      </c>
      <c r="D4197" t="s">
        <v>37</v>
      </c>
      <c r="E4197" t="s">
        <v>74</v>
      </c>
      <c r="F4197">
        <v>1</v>
      </c>
      <c r="G4197">
        <v>2</v>
      </c>
      <c r="H4197" t="s">
        <v>36</v>
      </c>
      <c r="I4197" t="s">
        <v>37</v>
      </c>
      <c r="J4197" t="s">
        <v>37</v>
      </c>
      <c r="K4197" t="s">
        <v>34</v>
      </c>
      <c r="L4197" t="s">
        <v>34</v>
      </c>
      <c r="M4197" t="s">
        <v>34</v>
      </c>
      <c r="N4197" t="s">
        <v>34</v>
      </c>
      <c r="O4197" t="s">
        <v>34</v>
      </c>
      <c r="P4197" t="s">
        <v>34</v>
      </c>
      <c r="Q4197" t="s">
        <v>34</v>
      </c>
      <c r="R4197" t="s">
        <v>34</v>
      </c>
      <c r="S4197" t="s">
        <v>34</v>
      </c>
      <c r="T4197" t="s">
        <v>34</v>
      </c>
      <c r="U4197" t="s">
        <v>67</v>
      </c>
      <c r="V4197" t="s">
        <v>37</v>
      </c>
      <c r="W4197" t="s">
        <v>51</v>
      </c>
      <c r="X4197">
        <v>25.2</v>
      </c>
      <c r="Y4197">
        <v>1798.9</v>
      </c>
      <c r="Z4197">
        <v>0</v>
      </c>
      <c r="AA4197">
        <v>0</v>
      </c>
      <c r="AB4197">
        <v>2020.32</v>
      </c>
      <c r="AC4197">
        <v>3819.22</v>
      </c>
      <c r="AD4197" t="s">
        <v>41</v>
      </c>
      <c r="AE4197" t="s">
        <v>42</v>
      </c>
      <c r="AF4197" t="s">
        <v>42</v>
      </c>
      <c r="AG4197">
        <f t="shared" si="130"/>
        <v>0</v>
      </c>
      <c r="AH4197" t="str" cm="1">
        <f t="array" ref="AH4197">_xlfn.IFS(
X4197&lt;=20, "&lt;20",
AND(X4197&gt;=20, X4197&lt;50), "20-50",
AND(X4197&gt;=50, X4197&lt;100), "50-100",
X4197&gt;=100, "&gt;100"
)</f>
        <v>20-50</v>
      </c>
      <c r="AI4197">
        <f t="shared" si="131"/>
        <v>0</v>
      </c>
      <c r="AJ4197" t="str" cm="1">
        <f t="array" ref="AJ4197">_xlfn.IFS(
C4197&lt;=20, "&lt;20",
AND(C4197&gt;=20, C4197&lt;35), "20-35",
AND(C4197&gt;=35, C4197&lt;50), "35-50",
C4197&gt;=50, "50-100"
)</f>
        <v>20-35</v>
      </c>
      <c r="AK4197" t="str" cm="1">
        <f t="array" ref="AK4197">_xlfn.IFS(
G4197&lt;6, "&lt;6",
AND(G4197&gt;=6, G4197&lt;12), "6-12",
AND(G4197&gt;=12, G4197&lt;18), "12-18",  AND(G4197&gt;=18, G4197&lt;24), "18-24", G4197&gt;=24, "24-36")</f>
        <v>&lt;6</v>
      </c>
    </row>
    <row r="4198" spans="1:37" x14ac:dyDescent="0.3">
      <c r="A4198" t="s">
        <v>4298</v>
      </c>
      <c r="B4198" t="s">
        <v>33</v>
      </c>
      <c r="C4198">
        <v>59</v>
      </c>
      <c r="D4198" t="s">
        <v>37</v>
      </c>
      <c r="E4198" t="s">
        <v>136</v>
      </c>
      <c r="F4198">
        <v>4</v>
      </c>
      <c r="G4198">
        <v>30</v>
      </c>
      <c r="H4198" t="s">
        <v>36</v>
      </c>
      <c r="I4198" t="s">
        <v>34</v>
      </c>
      <c r="J4198" t="s">
        <v>34</v>
      </c>
      <c r="K4198" t="s">
        <v>37</v>
      </c>
      <c r="L4198" t="s">
        <v>38</v>
      </c>
      <c r="M4198" t="s">
        <v>34</v>
      </c>
      <c r="N4198" t="s">
        <v>34</v>
      </c>
      <c r="O4198" t="s">
        <v>34</v>
      </c>
      <c r="P4198" t="s">
        <v>34</v>
      </c>
      <c r="Q4198" t="s">
        <v>34</v>
      </c>
      <c r="R4198" t="s">
        <v>34</v>
      </c>
      <c r="S4198" t="s">
        <v>34</v>
      </c>
      <c r="T4198" t="s">
        <v>37</v>
      </c>
      <c r="U4198" t="s">
        <v>46</v>
      </c>
      <c r="V4198" t="s">
        <v>37</v>
      </c>
      <c r="W4198" t="s">
        <v>143</v>
      </c>
      <c r="X4198">
        <v>25.65</v>
      </c>
      <c r="Y4198">
        <v>440.2</v>
      </c>
      <c r="Z4198">
        <v>0</v>
      </c>
      <c r="AA4198">
        <v>0</v>
      </c>
      <c r="AB4198">
        <v>0</v>
      </c>
      <c r="AC4198">
        <v>440.2</v>
      </c>
      <c r="AD4198" t="s">
        <v>41</v>
      </c>
      <c r="AE4198" t="s">
        <v>42</v>
      </c>
      <c r="AF4198" t="s">
        <v>42</v>
      </c>
      <c r="AG4198">
        <f t="shared" si="130"/>
        <v>0</v>
      </c>
      <c r="AH4198" t="str" cm="1">
        <f t="array" ref="AH4198">_xlfn.IFS(
X4198&lt;=20, "&lt;20",
AND(X4198&gt;=20, X4198&lt;50), "20-50",
AND(X4198&gt;=50, X4198&lt;100), "50-100",
X4198&gt;=100, "&gt;100"
)</f>
        <v>20-50</v>
      </c>
      <c r="AI4198">
        <f t="shared" si="131"/>
        <v>0</v>
      </c>
      <c r="AJ4198" t="str" cm="1">
        <f t="array" ref="AJ4198">_xlfn.IFS(
C4198&lt;=20, "&lt;20",
AND(C4198&gt;=20, C4198&lt;35), "20-35",
AND(C4198&gt;=35, C4198&lt;50), "35-50",
C4198&gt;=50, "50-100"
)</f>
        <v>50-100</v>
      </c>
      <c r="AK4198" t="str" cm="1">
        <f t="array" ref="AK4198">_xlfn.IFS(
G4198&lt;6, "&lt;6",
AND(G4198&gt;=6, G4198&lt;12), "6-12",
AND(G4198&gt;=12, G4198&lt;18), "12-18",  AND(G4198&gt;=18, G4198&lt;24), "18-24", G4198&gt;=24, "24-36")</f>
        <v>24-36</v>
      </c>
    </row>
    <row r="4199" spans="1:37" x14ac:dyDescent="0.3">
      <c r="A4199" t="s">
        <v>4299</v>
      </c>
      <c r="B4199" t="s">
        <v>33</v>
      </c>
      <c r="C4199">
        <v>75</v>
      </c>
      <c r="D4199" t="s">
        <v>34</v>
      </c>
      <c r="E4199" t="s">
        <v>124</v>
      </c>
      <c r="F4199">
        <v>10</v>
      </c>
      <c r="G4199">
        <v>14</v>
      </c>
      <c r="H4199" t="s">
        <v>110</v>
      </c>
      <c r="I4199" t="s">
        <v>37</v>
      </c>
      <c r="J4199" t="s">
        <v>37</v>
      </c>
      <c r="K4199" t="s">
        <v>37</v>
      </c>
      <c r="L4199" t="s">
        <v>50</v>
      </c>
      <c r="M4199" t="s">
        <v>34</v>
      </c>
      <c r="N4199" t="s">
        <v>34</v>
      </c>
      <c r="O4199" t="s">
        <v>37</v>
      </c>
      <c r="P4199" t="s">
        <v>34</v>
      </c>
      <c r="Q4199" t="s">
        <v>37</v>
      </c>
      <c r="R4199" t="s">
        <v>37</v>
      </c>
      <c r="S4199" t="s">
        <v>34</v>
      </c>
      <c r="T4199" t="s">
        <v>37</v>
      </c>
      <c r="U4199" t="s">
        <v>46</v>
      </c>
      <c r="V4199" t="s">
        <v>37</v>
      </c>
      <c r="W4199" t="s">
        <v>51</v>
      </c>
      <c r="X4199">
        <v>101.1</v>
      </c>
      <c r="Y4199">
        <v>3744.05</v>
      </c>
      <c r="Z4199">
        <v>0</v>
      </c>
      <c r="AA4199">
        <v>0</v>
      </c>
      <c r="AB4199">
        <v>1408.22</v>
      </c>
      <c r="AC4199">
        <v>5152.2700000000004</v>
      </c>
      <c r="AD4199" t="s">
        <v>52</v>
      </c>
      <c r="AE4199" t="s">
        <v>53</v>
      </c>
      <c r="AF4199" t="s">
        <v>91</v>
      </c>
      <c r="AG4199">
        <f t="shared" si="130"/>
        <v>1</v>
      </c>
      <c r="AH4199" t="str" cm="1">
        <f t="array" ref="AH4199">_xlfn.IFS(
X4199&lt;=20, "&lt;20",
AND(X4199&gt;=20, X4199&lt;50), "20-50",
AND(X4199&gt;=50, X4199&lt;100), "50-100",
X4199&gt;=100, "&gt;100"
)</f>
        <v>&gt;100</v>
      </c>
      <c r="AI4199">
        <f t="shared" si="131"/>
        <v>0</v>
      </c>
      <c r="AJ4199" t="str" cm="1">
        <f t="array" ref="AJ4199">_xlfn.IFS(
C4199&lt;=20, "&lt;20",
AND(C4199&gt;=20, C4199&lt;35), "20-35",
AND(C4199&gt;=35, C4199&lt;50), "35-50",
C4199&gt;=50, "50-100"
)</f>
        <v>50-100</v>
      </c>
      <c r="AK4199" t="str" cm="1">
        <f t="array" ref="AK4199">_xlfn.IFS(
G4199&lt;6, "&lt;6",
AND(G4199&gt;=6, G4199&lt;12), "6-12",
AND(G4199&gt;=12, G4199&lt;18), "12-18",  AND(G4199&gt;=18, G4199&lt;24), "18-24", G4199&gt;=24, "24-36")</f>
        <v>12-18</v>
      </c>
    </row>
    <row r="4200" spans="1:37" x14ac:dyDescent="0.3">
      <c r="A4200" t="s">
        <v>4300</v>
      </c>
      <c r="B4200" t="s">
        <v>33</v>
      </c>
      <c r="C4200">
        <v>72</v>
      </c>
      <c r="D4200" t="s">
        <v>37</v>
      </c>
      <c r="E4200" t="s">
        <v>48</v>
      </c>
      <c r="F4200">
        <v>1</v>
      </c>
      <c r="G4200">
        <v>36</v>
      </c>
      <c r="H4200" t="s">
        <v>110</v>
      </c>
      <c r="I4200" t="s">
        <v>37</v>
      </c>
      <c r="J4200" t="s">
        <v>37</v>
      </c>
      <c r="K4200" t="s">
        <v>37</v>
      </c>
      <c r="L4200" t="s">
        <v>50</v>
      </c>
      <c r="M4200" t="s">
        <v>34</v>
      </c>
      <c r="N4200" t="s">
        <v>37</v>
      </c>
      <c r="O4200" t="s">
        <v>37</v>
      </c>
      <c r="P4200" t="s">
        <v>37</v>
      </c>
      <c r="Q4200" t="s">
        <v>37</v>
      </c>
      <c r="R4200" t="s">
        <v>37</v>
      </c>
      <c r="S4200" t="s">
        <v>34</v>
      </c>
      <c r="T4200" t="s">
        <v>37</v>
      </c>
      <c r="U4200" t="s">
        <v>39</v>
      </c>
      <c r="V4200" t="s">
        <v>37</v>
      </c>
      <c r="W4200" t="s">
        <v>51</v>
      </c>
      <c r="X4200">
        <v>110.85</v>
      </c>
      <c r="Y4200">
        <v>3204.4</v>
      </c>
      <c r="Z4200">
        <v>0</v>
      </c>
      <c r="AA4200">
        <v>0</v>
      </c>
      <c r="AB4200">
        <v>1278.76</v>
      </c>
      <c r="AC4200">
        <v>4483.16</v>
      </c>
      <c r="AD4200" t="s">
        <v>41</v>
      </c>
      <c r="AE4200" t="s">
        <v>42</v>
      </c>
      <c r="AF4200" t="s">
        <v>42</v>
      </c>
      <c r="AG4200">
        <f t="shared" si="130"/>
        <v>0</v>
      </c>
      <c r="AH4200" t="str" cm="1">
        <f t="array" ref="AH4200">_xlfn.IFS(
X4200&lt;=20, "&lt;20",
AND(X4200&gt;=20, X4200&lt;50), "20-50",
AND(X4200&gt;=50, X4200&lt;100), "50-100",
X4200&gt;=100, "&gt;100"
)</f>
        <v>&gt;100</v>
      </c>
      <c r="AI4200">
        <f t="shared" si="131"/>
        <v>0</v>
      </c>
      <c r="AJ4200" t="str" cm="1">
        <f t="array" ref="AJ4200">_xlfn.IFS(
C4200&lt;=20, "&lt;20",
AND(C4200&gt;=20, C4200&lt;35), "20-35",
AND(C4200&gt;=35, C4200&lt;50), "35-50",
C4200&gt;=50, "50-100"
)</f>
        <v>50-100</v>
      </c>
      <c r="AK4200" t="str" cm="1">
        <f t="array" ref="AK4200">_xlfn.IFS(
G4200&lt;6, "&lt;6",
AND(G4200&gt;=6, G4200&lt;12), "6-12",
AND(G4200&gt;=12, G4200&lt;18), "12-18",  AND(G4200&gt;=18, G4200&lt;24), "18-24", G4200&gt;=24, "24-36")</f>
        <v>24-36</v>
      </c>
    </row>
    <row r="4201" spans="1:37" x14ac:dyDescent="0.3">
      <c r="A4201" t="s">
        <v>4301</v>
      </c>
      <c r="B4201" t="s">
        <v>44</v>
      </c>
      <c r="C4201">
        <v>34</v>
      </c>
      <c r="D4201" t="s">
        <v>34</v>
      </c>
      <c r="E4201" t="s">
        <v>61</v>
      </c>
      <c r="F4201">
        <v>2</v>
      </c>
      <c r="G4201">
        <v>23</v>
      </c>
      <c r="H4201" t="s">
        <v>36</v>
      </c>
      <c r="I4201" t="s">
        <v>34</v>
      </c>
      <c r="J4201" t="s">
        <v>34</v>
      </c>
      <c r="K4201" t="s">
        <v>37</v>
      </c>
      <c r="L4201" t="s">
        <v>38</v>
      </c>
      <c r="M4201" t="s">
        <v>34</v>
      </c>
      <c r="N4201" t="s">
        <v>34</v>
      </c>
      <c r="O4201" t="s">
        <v>34</v>
      </c>
      <c r="P4201" t="s">
        <v>34</v>
      </c>
      <c r="Q4201" t="s">
        <v>34</v>
      </c>
      <c r="R4201" t="s">
        <v>34</v>
      </c>
      <c r="S4201" t="s">
        <v>34</v>
      </c>
      <c r="T4201" t="s">
        <v>37</v>
      </c>
      <c r="U4201" t="s">
        <v>46</v>
      </c>
      <c r="V4201" t="s">
        <v>37</v>
      </c>
      <c r="W4201" t="s">
        <v>143</v>
      </c>
      <c r="X4201">
        <v>25.1</v>
      </c>
      <c r="Y4201">
        <v>25.1</v>
      </c>
      <c r="Z4201">
        <v>0</v>
      </c>
      <c r="AA4201">
        <v>0</v>
      </c>
      <c r="AB4201">
        <v>0</v>
      </c>
      <c r="AC4201">
        <v>25.1</v>
      </c>
      <c r="AD4201" t="s">
        <v>52</v>
      </c>
      <c r="AE4201" t="s">
        <v>53</v>
      </c>
      <c r="AF4201" t="s">
        <v>54</v>
      </c>
      <c r="AG4201">
        <f t="shared" si="130"/>
        <v>1</v>
      </c>
      <c r="AH4201" t="str" cm="1">
        <f t="array" ref="AH4201">_xlfn.IFS(
X4201&lt;=20, "&lt;20",
AND(X4201&gt;=20, X4201&lt;50), "20-50",
AND(X4201&gt;=50, X4201&lt;100), "50-100",
X4201&gt;=100, "&gt;100"
)</f>
        <v>20-50</v>
      </c>
      <c r="AI4201">
        <f t="shared" si="131"/>
        <v>0</v>
      </c>
      <c r="AJ4201" t="str" cm="1">
        <f t="array" ref="AJ4201">_xlfn.IFS(
C4201&lt;=20, "&lt;20",
AND(C4201&gt;=20, C4201&lt;35), "20-35",
AND(C4201&gt;=35, C4201&lt;50), "35-50",
C4201&gt;=50, "50-100"
)</f>
        <v>20-35</v>
      </c>
      <c r="AK4201" t="str" cm="1">
        <f t="array" ref="AK4201">_xlfn.IFS(
G4201&lt;6, "&lt;6",
AND(G4201&gt;=6, G4201&lt;12), "6-12",
AND(G4201&gt;=12, G4201&lt;18), "12-18",  AND(G4201&gt;=18, G4201&lt;24), "18-24", G4201&gt;=24, "24-36")</f>
        <v>18-24</v>
      </c>
    </row>
    <row r="4202" spans="1:37" x14ac:dyDescent="0.3">
      <c r="A4202" t="s">
        <v>4302</v>
      </c>
      <c r="B4202" t="s">
        <v>44</v>
      </c>
      <c r="C4202">
        <v>32</v>
      </c>
      <c r="D4202" t="s">
        <v>34</v>
      </c>
      <c r="E4202" t="s">
        <v>124</v>
      </c>
      <c r="F4202">
        <v>1</v>
      </c>
      <c r="G4202">
        <v>26</v>
      </c>
      <c r="H4202" t="s">
        <v>36</v>
      </c>
      <c r="I4202" t="s">
        <v>37</v>
      </c>
      <c r="J4202" t="s">
        <v>34</v>
      </c>
      <c r="K4202" t="s">
        <v>37</v>
      </c>
      <c r="L4202" t="s">
        <v>50</v>
      </c>
      <c r="M4202" t="s">
        <v>34</v>
      </c>
      <c r="N4202" t="s">
        <v>34</v>
      </c>
      <c r="O4202" t="s">
        <v>34</v>
      </c>
      <c r="P4202" t="s">
        <v>34</v>
      </c>
      <c r="Q4202" t="s">
        <v>37</v>
      </c>
      <c r="R4202" t="s">
        <v>37</v>
      </c>
      <c r="S4202" t="s">
        <v>37</v>
      </c>
      <c r="T4202" t="s">
        <v>37</v>
      </c>
      <c r="U4202" t="s">
        <v>46</v>
      </c>
      <c r="V4202" t="s">
        <v>37</v>
      </c>
      <c r="W4202" t="s">
        <v>51</v>
      </c>
      <c r="X4202">
        <v>90.25</v>
      </c>
      <c r="Y4202">
        <v>2755.35</v>
      </c>
      <c r="Z4202">
        <v>0</v>
      </c>
      <c r="AA4202">
        <v>0</v>
      </c>
      <c r="AB4202">
        <v>901.8</v>
      </c>
      <c r="AC4202">
        <v>3657.15</v>
      </c>
      <c r="AD4202" t="s">
        <v>52</v>
      </c>
      <c r="AE4202" t="s">
        <v>53</v>
      </c>
      <c r="AF4202" t="s">
        <v>91</v>
      </c>
      <c r="AG4202">
        <f t="shared" si="130"/>
        <v>1</v>
      </c>
      <c r="AH4202" t="str" cm="1">
        <f t="array" ref="AH4202">_xlfn.IFS(
X4202&lt;=20, "&lt;20",
AND(X4202&gt;=20, X4202&lt;50), "20-50",
AND(X4202&gt;=50, X4202&lt;100), "50-100",
X4202&gt;=100, "&gt;100"
)</f>
        <v>50-100</v>
      </c>
      <c r="AI4202">
        <f t="shared" si="131"/>
        <v>0</v>
      </c>
      <c r="AJ4202" t="str" cm="1">
        <f t="array" ref="AJ4202">_xlfn.IFS(
C4202&lt;=20, "&lt;20",
AND(C4202&gt;=20, C4202&lt;35), "20-35",
AND(C4202&gt;=35, C4202&lt;50), "35-50",
C4202&gt;=50, "50-100"
)</f>
        <v>20-35</v>
      </c>
      <c r="AK4202" t="str" cm="1">
        <f t="array" ref="AK4202">_xlfn.IFS(
G4202&lt;6, "&lt;6",
AND(G4202&gt;=6, G4202&lt;12), "6-12",
AND(G4202&gt;=12, G4202&lt;18), "12-18",  AND(G4202&gt;=18, G4202&lt;24), "18-24", G4202&gt;=24, "24-36")</f>
        <v>24-36</v>
      </c>
    </row>
    <row r="4203" spans="1:37" x14ac:dyDescent="0.3">
      <c r="A4203" t="s">
        <v>4303</v>
      </c>
      <c r="B4203" t="s">
        <v>44</v>
      </c>
      <c r="C4203">
        <v>67</v>
      </c>
      <c r="D4203" t="s">
        <v>37</v>
      </c>
      <c r="E4203" t="s">
        <v>45</v>
      </c>
      <c r="F4203">
        <v>7</v>
      </c>
      <c r="G4203">
        <v>3</v>
      </c>
      <c r="H4203" t="s">
        <v>36</v>
      </c>
      <c r="I4203" t="s">
        <v>37</v>
      </c>
      <c r="J4203" t="s">
        <v>34</v>
      </c>
      <c r="K4203" t="s">
        <v>37</v>
      </c>
      <c r="L4203" t="s">
        <v>50</v>
      </c>
      <c r="M4203" t="s">
        <v>34</v>
      </c>
      <c r="N4203" t="s">
        <v>34</v>
      </c>
      <c r="O4203" t="s">
        <v>34</v>
      </c>
      <c r="P4203" t="s">
        <v>37</v>
      </c>
      <c r="Q4203" t="s">
        <v>34</v>
      </c>
      <c r="R4203" t="s">
        <v>34</v>
      </c>
      <c r="S4203" t="s">
        <v>34</v>
      </c>
      <c r="T4203" t="s">
        <v>37</v>
      </c>
      <c r="U4203" t="s">
        <v>46</v>
      </c>
      <c r="V4203" t="s">
        <v>37</v>
      </c>
      <c r="W4203" t="s">
        <v>40</v>
      </c>
      <c r="X4203">
        <v>75.650000000000006</v>
      </c>
      <c r="Y4203">
        <v>399.45</v>
      </c>
      <c r="Z4203">
        <v>0</v>
      </c>
      <c r="AA4203">
        <v>0</v>
      </c>
      <c r="AB4203">
        <v>148.75</v>
      </c>
      <c r="AC4203">
        <v>548.20000000000005</v>
      </c>
      <c r="AD4203" t="s">
        <v>41</v>
      </c>
      <c r="AE4203" t="s">
        <v>42</v>
      </c>
      <c r="AF4203" t="s">
        <v>42</v>
      </c>
      <c r="AG4203">
        <f t="shared" si="130"/>
        <v>0</v>
      </c>
      <c r="AH4203" t="str" cm="1">
        <f t="array" ref="AH4203">_xlfn.IFS(
X4203&lt;=20, "&lt;20",
AND(X4203&gt;=20, X4203&lt;50), "20-50",
AND(X4203&gt;=50, X4203&lt;100), "50-100",
X4203&gt;=100, "&gt;100"
)</f>
        <v>50-100</v>
      </c>
      <c r="AI4203">
        <f t="shared" si="131"/>
        <v>0</v>
      </c>
      <c r="AJ4203" t="str" cm="1">
        <f t="array" ref="AJ4203">_xlfn.IFS(
C4203&lt;=20, "&lt;20",
AND(C4203&gt;=20, C4203&lt;35), "20-35",
AND(C4203&gt;=35, C4203&lt;50), "35-50",
C4203&gt;=50, "50-100"
)</f>
        <v>50-100</v>
      </c>
      <c r="AK4203" t="str" cm="1">
        <f t="array" ref="AK4203">_xlfn.IFS(
G4203&lt;6, "&lt;6",
AND(G4203&gt;=6, G4203&lt;12), "6-12",
AND(G4203&gt;=12, G4203&lt;18), "12-18",  AND(G4203&gt;=18, G4203&lt;24), "18-24", G4203&gt;=24, "24-36")</f>
        <v>&lt;6</v>
      </c>
    </row>
    <row r="4204" spans="1:37" x14ac:dyDescent="0.3">
      <c r="A4204" t="s">
        <v>4304</v>
      </c>
      <c r="B4204" t="s">
        <v>44</v>
      </c>
      <c r="C4204">
        <v>52</v>
      </c>
      <c r="D4204" t="s">
        <v>34</v>
      </c>
      <c r="E4204" t="s">
        <v>56</v>
      </c>
      <c r="F4204">
        <v>2</v>
      </c>
      <c r="G4204">
        <v>11</v>
      </c>
      <c r="H4204" t="s">
        <v>66</v>
      </c>
      <c r="I4204" t="s">
        <v>34</v>
      </c>
      <c r="J4204" t="s">
        <v>34</v>
      </c>
      <c r="K4204" t="s">
        <v>37</v>
      </c>
      <c r="L4204" t="s">
        <v>38</v>
      </c>
      <c r="M4204" t="s">
        <v>34</v>
      </c>
      <c r="N4204" t="s">
        <v>37</v>
      </c>
      <c r="O4204" t="s">
        <v>37</v>
      </c>
      <c r="P4204" t="s">
        <v>34</v>
      </c>
      <c r="Q4204" t="s">
        <v>37</v>
      </c>
      <c r="R4204" t="s">
        <v>37</v>
      </c>
      <c r="S4204" t="s">
        <v>37</v>
      </c>
      <c r="T4204" t="s">
        <v>37</v>
      </c>
      <c r="U4204" t="s">
        <v>67</v>
      </c>
      <c r="V4204" t="s">
        <v>37</v>
      </c>
      <c r="W4204" t="s">
        <v>51</v>
      </c>
      <c r="X4204">
        <v>54.2</v>
      </c>
      <c r="Y4204">
        <v>3937.45</v>
      </c>
      <c r="Z4204">
        <v>0</v>
      </c>
      <c r="AA4204">
        <v>0</v>
      </c>
      <c r="AB4204">
        <v>0</v>
      </c>
      <c r="AC4204">
        <v>3937.45</v>
      </c>
      <c r="AD4204" t="s">
        <v>52</v>
      </c>
      <c r="AE4204" t="s">
        <v>53</v>
      </c>
      <c r="AF4204" t="s">
        <v>162</v>
      </c>
      <c r="AG4204">
        <f t="shared" si="130"/>
        <v>1</v>
      </c>
      <c r="AH4204" t="str" cm="1">
        <f t="array" ref="AH4204">_xlfn.IFS(
X4204&lt;=20, "&lt;20",
AND(X4204&gt;=20, X4204&lt;50), "20-50",
AND(X4204&gt;=50, X4204&lt;100), "50-100",
X4204&gt;=100, "&gt;100"
)</f>
        <v>50-100</v>
      </c>
      <c r="AI4204">
        <f t="shared" si="131"/>
        <v>0</v>
      </c>
      <c r="AJ4204" t="str" cm="1">
        <f t="array" ref="AJ4204">_xlfn.IFS(
C4204&lt;=20, "&lt;20",
AND(C4204&gt;=20, C4204&lt;35), "20-35",
AND(C4204&gt;=35, C4204&lt;50), "35-50",
C4204&gt;=50, "50-100"
)</f>
        <v>50-100</v>
      </c>
      <c r="AK4204" t="str" cm="1">
        <f t="array" ref="AK4204">_xlfn.IFS(
G4204&lt;6, "&lt;6",
AND(G4204&gt;=6, G4204&lt;12), "6-12",
AND(G4204&gt;=12, G4204&lt;18), "12-18",  AND(G4204&gt;=18, G4204&lt;24), "18-24", G4204&gt;=24, "24-36")</f>
        <v>6-12</v>
      </c>
    </row>
    <row r="4205" spans="1:37" x14ac:dyDescent="0.3">
      <c r="A4205" t="s">
        <v>4305</v>
      </c>
      <c r="B4205" t="s">
        <v>44</v>
      </c>
      <c r="C4205">
        <v>72</v>
      </c>
      <c r="D4205" t="s">
        <v>37</v>
      </c>
      <c r="E4205" t="s">
        <v>76</v>
      </c>
      <c r="F4205">
        <v>3</v>
      </c>
      <c r="G4205">
        <v>29</v>
      </c>
      <c r="H4205" t="s">
        <v>36</v>
      </c>
      <c r="I4205" t="s">
        <v>37</v>
      </c>
      <c r="J4205" t="s">
        <v>34</v>
      </c>
      <c r="K4205" t="s">
        <v>37</v>
      </c>
      <c r="L4205" t="s">
        <v>72</v>
      </c>
      <c r="M4205" t="s">
        <v>34</v>
      </c>
      <c r="N4205" t="s">
        <v>37</v>
      </c>
      <c r="O4205" t="s">
        <v>34</v>
      </c>
      <c r="P4205" t="s">
        <v>37</v>
      </c>
      <c r="Q4205" t="s">
        <v>34</v>
      </c>
      <c r="R4205" t="s">
        <v>34</v>
      </c>
      <c r="S4205" t="s">
        <v>34</v>
      </c>
      <c r="T4205" t="s">
        <v>34</v>
      </c>
      <c r="U4205" t="s">
        <v>39</v>
      </c>
      <c r="V4205" t="s">
        <v>34</v>
      </c>
      <c r="W4205" t="s">
        <v>51</v>
      </c>
      <c r="X4205">
        <v>54.65</v>
      </c>
      <c r="Y4205">
        <v>1830.1</v>
      </c>
      <c r="Z4205">
        <v>0</v>
      </c>
      <c r="AA4205">
        <v>10</v>
      </c>
      <c r="AB4205">
        <v>637.44000000000005</v>
      </c>
      <c r="AC4205">
        <v>2477.54</v>
      </c>
      <c r="AD4205" t="s">
        <v>41</v>
      </c>
      <c r="AE4205" t="s">
        <v>42</v>
      </c>
      <c r="AF4205" t="s">
        <v>42</v>
      </c>
      <c r="AG4205">
        <f t="shared" si="130"/>
        <v>0</v>
      </c>
      <c r="AH4205" t="str" cm="1">
        <f t="array" ref="AH4205">_xlfn.IFS(
X4205&lt;=20, "&lt;20",
AND(X4205&gt;=20, X4205&lt;50), "20-50",
AND(X4205&gt;=50, X4205&lt;100), "50-100",
X4205&gt;=100, "&gt;100"
)</f>
        <v>50-100</v>
      </c>
      <c r="AI4205">
        <f t="shared" si="131"/>
        <v>0</v>
      </c>
      <c r="AJ4205" t="str" cm="1">
        <f t="array" ref="AJ4205">_xlfn.IFS(
C4205&lt;=20, "&lt;20",
AND(C4205&gt;=20, C4205&lt;35), "20-35",
AND(C4205&gt;=35, C4205&lt;50), "35-50",
C4205&gt;=50, "50-100"
)</f>
        <v>50-100</v>
      </c>
      <c r="AK4205" t="str" cm="1">
        <f t="array" ref="AK4205">_xlfn.IFS(
G4205&lt;6, "&lt;6",
AND(G4205&gt;=6, G4205&lt;12), "6-12",
AND(G4205&gt;=12, G4205&lt;18), "12-18",  AND(G4205&gt;=18, G4205&lt;24), "18-24", G4205&gt;=24, "24-36")</f>
        <v>24-36</v>
      </c>
    </row>
    <row r="4206" spans="1:37" x14ac:dyDescent="0.3">
      <c r="A4206" t="s">
        <v>4306</v>
      </c>
      <c r="B4206" t="s">
        <v>44</v>
      </c>
      <c r="C4206">
        <v>35</v>
      </c>
      <c r="D4206" t="s">
        <v>37</v>
      </c>
      <c r="E4206" t="s">
        <v>87</v>
      </c>
      <c r="F4206">
        <v>12</v>
      </c>
      <c r="G4206">
        <v>34</v>
      </c>
      <c r="H4206" t="s">
        <v>36</v>
      </c>
      <c r="I4206" t="s">
        <v>37</v>
      </c>
      <c r="J4206" t="s">
        <v>37</v>
      </c>
      <c r="K4206" t="s">
        <v>37</v>
      </c>
      <c r="L4206" t="s">
        <v>50</v>
      </c>
      <c r="M4206" t="s">
        <v>34</v>
      </c>
      <c r="N4206" t="s">
        <v>37</v>
      </c>
      <c r="O4206" t="s">
        <v>34</v>
      </c>
      <c r="P4206" t="s">
        <v>34</v>
      </c>
      <c r="Q4206" t="s">
        <v>37</v>
      </c>
      <c r="R4206" t="s">
        <v>37</v>
      </c>
      <c r="S4206" t="s">
        <v>37</v>
      </c>
      <c r="T4206" t="s">
        <v>37</v>
      </c>
      <c r="U4206" t="s">
        <v>67</v>
      </c>
      <c r="V4206" t="s">
        <v>37</v>
      </c>
      <c r="W4206" t="s">
        <v>51</v>
      </c>
      <c r="X4206">
        <v>97.2</v>
      </c>
      <c r="Y4206">
        <v>5129.45</v>
      </c>
      <c r="Z4206">
        <v>0</v>
      </c>
      <c r="AA4206">
        <v>0</v>
      </c>
      <c r="AB4206">
        <v>1703.7</v>
      </c>
      <c r="AC4206">
        <v>6833.15</v>
      </c>
      <c r="AD4206" t="s">
        <v>41</v>
      </c>
      <c r="AE4206" t="s">
        <v>42</v>
      </c>
      <c r="AF4206" t="s">
        <v>42</v>
      </c>
      <c r="AG4206">
        <f t="shared" si="130"/>
        <v>0</v>
      </c>
      <c r="AH4206" t="str" cm="1">
        <f t="array" ref="AH4206">_xlfn.IFS(
X4206&lt;=20, "&lt;20",
AND(X4206&gt;=20, X4206&lt;50), "20-50",
AND(X4206&gt;=50, X4206&lt;100), "50-100",
X4206&gt;=100, "&gt;100"
)</f>
        <v>50-100</v>
      </c>
      <c r="AI4206">
        <f t="shared" si="131"/>
        <v>0</v>
      </c>
      <c r="AJ4206" t="str" cm="1">
        <f t="array" ref="AJ4206">_xlfn.IFS(
C4206&lt;=20, "&lt;20",
AND(C4206&gt;=20, C4206&lt;35), "20-35",
AND(C4206&gt;=35, C4206&lt;50), "35-50",
C4206&gt;=50, "50-100"
)</f>
        <v>35-50</v>
      </c>
      <c r="AK4206" t="str" cm="1">
        <f t="array" ref="AK4206">_xlfn.IFS(
G4206&lt;6, "&lt;6",
AND(G4206&gt;=6, G4206&lt;12), "6-12",
AND(G4206&gt;=12, G4206&lt;18), "12-18",  AND(G4206&gt;=18, G4206&lt;24), "18-24", G4206&gt;=24, "24-36")</f>
        <v>24-36</v>
      </c>
    </row>
    <row r="4207" spans="1:37" x14ac:dyDescent="0.3">
      <c r="A4207" t="s">
        <v>4307</v>
      </c>
      <c r="B4207" t="s">
        <v>44</v>
      </c>
      <c r="C4207">
        <v>43</v>
      </c>
      <c r="D4207" t="s">
        <v>34</v>
      </c>
      <c r="E4207" t="s">
        <v>114</v>
      </c>
      <c r="F4207">
        <v>12</v>
      </c>
      <c r="G4207">
        <v>16</v>
      </c>
      <c r="H4207" t="s">
        <v>36</v>
      </c>
      <c r="I4207" t="s">
        <v>37</v>
      </c>
      <c r="J4207" t="s">
        <v>34</v>
      </c>
      <c r="K4207" t="s">
        <v>34</v>
      </c>
      <c r="L4207" t="s">
        <v>34</v>
      </c>
      <c r="M4207" t="s">
        <v>34</v>
      </c>
      <c r="N4207" t="s">
        <v>34</v>
      </c>
      <c r="O4207" t="s">
        <v>34</v>
      </c>
      <c r="P4207" t="s">
        <v>34</v>
      </c>
      <c r="Q4207" t="s">
        <v>34</v>
      </c>
      <c r="R4207" t="s">
        <v>34</v>
      </c>
      <c r="S4207" t="s">
        <v>34</v>
      </c>
      <c r="T4207" t="s">
        <v>34</v>
      </c>
      <c r="U4207" t="s">
        <v>46</v>
      </c>
      <c r="V4207" t="s">
        <v>34</v>
      </c>
      <c r="W4207" t="s">
        <v>40</v>
      </c>
      <c r="X4207">
        <v>19.600000000000001</v>
      </c>
      <c r="Y4207">
        <v>314.45</v>
      </c>
      <c r="Z4207">
        <v>26.83</v>
      </c>
      <c r="AA4207">
        <v>0</v>
      </c>
      <c r="AB4207">
        <v>749.76</v>
      </c>
      <c r="AC4207">
        <v>1037.3800000000001</v>
      </c>
      <c r="AD4207" t="s">
        <v>41</v>
      </c>
      <c r="AE4207" t="s">
        <v>42</v>
      </c>
      <c r="AF4207" t="s">
        <v>42</v>
      </c>
      <c r="AG4207">
        <f t="shared" si="130"/>
        <v>0</v>
      </c>
      <c r="AH4207" t="str" cm="1">
        <f t="array" ref="AH4207">_xlfn.IFS(
X4207&lt;=20, "&lt;20",
AND(X4207&gt;=20, X4207&lt;50), "20-50",
AND(X4207&gt;=50, X4207&lt;100), "50-100",
X4207&gt;=100, "&gt;100"
)</f>
        <v>&lt;20</v>
      </c>
      <c r="AI4207">
        <f t="shared" si="131"/>
        <v>0</v>
      </c>
      <c r="AJ4207" t="str" cm="1">
        <f t="array" ref="AJ4207">_xlfn.IFS(
C4207&lt;=20, "&lt;20",
AND(C4207&gt;=20, C4207&lt;35), "20-35",
AND(C4207&gt;=35, C4207&lt;50), "35-50",
C4207&gt;=50, "50-100"
)</f>
        <v>35-50</v>
      </c>
      <c r="AK4207" t="str" cm="1">
        <f t="array" ref="AK4207">_xlfn.IFS(
G4207&lt;6, "&lt;6",
AND(G4207&gt;=6, G4207&lt;12), "6-12",
AND(G4207&gt;=12, G4207&lt;18), "12-18",  AND(G4207&gt;=18, G4207&lt;24), "18-24", G4207&gt;=24, "24-36")</f>
        <v>12-18</v>
      </c>
    </row>
    <row r="4208" spans="1:37" x14ac:dyDescent="0.3">
      <c r="A4208" t="s">
        <v>4308</v>
      </c>
      <c r="B4208" t="s">
        <v>44</v>
      </c>
      <c r="C4208">
        <v>21</v>
      </c>
      <c r="D4208" t="s">
        <v>37</v>
      </c>
      <c r="E4208" t="s">
        <v>56</v>
      </c>
      <c r="F4208">
        <v>12</v>
      </c>
      <c r="G4208">
        <v>11</v>
      </c>
      <c r="H4208" t="s">
        <v>110</v>
      </c>
      <c r="I4208" t="s">
        <v>34</v>
      </c>
      <c r="J4208" t="s">
        <v>34</v>
      </c>
      <c r="K4208" t="s">
        <v>37</v>
      </c>
      <c r="L4208" t="s">
        <v>72</v>
      </c>
      <c r="M4208" t="s">
        <v>34</v>
      </c>
      <c r="N4208" t="s">
        <v>37</v>
      </c>
      <c r="O4208" t="s">
        <v>37</v>
      </c>
      <c r="P4208" t="s">
        <v>34</v>
      </c>
      <c r="Q4208" t="s">
        <v>37</v>
      </c>
      <c r="R4208" t="s">
        <v>37</v>
      </c>
      <c r="S4208" t="s">
        <v>37</v>
      </c>
      <c r="T4208" t="s">
        <v>37</v>
      </c>
      <c r="U4208" t="s">
        <v>46</v>
      </c>
      <c r="V4208" t="s">
        <v>37</v>
      </c>
      <c r="W4208" t="s">
        <v>40</v>
      </c>
      <c r="X4208">
        <v>54.15</v>
      </c>
      <c r="Y4208">
        <v>1240.25</v>
      </c>
      <c r="Z4208">
        <v>0</v>
      </c>
      <c r="AA4208">
        <v>0</v>
      </c>
      <c r="AB4208">
        <v>0</v>
      </c>
      <c r="AC4208">
        <v>1240.25</v>
      </c>
      <c r="AD4208" t="s">
        <v>52</v>
      </c>
      <c r="AE4208" t="s">
        <v>53</v>
      </c>
      <c r="AF4208" t="s">
        <v>54</v>
      </c>
      <c r="AG4208">
        <f t="shared" si="130"/>
        <v>1</v>
      </c>
      <c r="AH4208" t="str" cm="1">
        <f t="array" ref="AH4208">_xlfn.IFS(
X4208&lt;=20, "&lt;20",
AND(X4208&gt;=20, X4208&lt;50), "20-50",
AND(X4208&gt;=50, X4208&lt;100), "50-100",
X4208&gt;=100, "&gt;100"
)</f>
        <v>50-100</v>
      </c>
      <c r="AI4208">
        <f t="shared" si="131"/>
        <v>0</v>
      </c>
      <c r="AJ4208" t="str" cm="1">
        <f t="array" ref="AJ4208">_xlfn.IFS(
C4208&lt;=20, "&lt;20",
AND(C4208&gt;=20, C4208&lt;35), "20-35",
AND(C4208&gt;=35, C4208&lt;50), "35-50",
C4208&gt;=50, "50-100"
)</f>
        <v>20-35</v>
      </c>
      <c r="AK4208" t="str" cm="1">
        <f t="array" ref="AK4208">_xlfn.IFS(
G4208&lt;6, "&lt;6",
AND(G4208&gt;=6, G4208&lt;12), "6-12",
AND(G4208&gt;=12, G4208&lt;18), "12-18",  AND(G4208&gt;=18, G4208&lt;24), "18-24", G4208&gt;=24, "24-36")</f>
        <v>6-12</v>
      </c>
    </row>
    <row r="4209" spans="1:37" x14ac:dyDescent="0.3">
      <c r="A4209" t="s">
        <v>4309</v>
      </c>
      <c r="B4209" t="s">
        <v>44</v>
      </c>
      <c r="C4209">
        <v>46</v>
      </c>
      <c r="D4209" t="s">
        <v>34</v>
      </c>
      <c r="E4209" t="s">
        <v>64</v>
      </c>
      <c r="F4209">
        <v>8</v>
      </c>
      <c r="G4209">
        <v>4</v>
      </c>
      <c r="H4209" t="s">
        <v>36</v>
      </c>
      <c r="I4209" t="s">
        <v>37</v>
      </c>
      <c r="J4209" t="s">
        <v>34</v>
      </c>
      <c r="K4209" t="s">
        <v>34</v>
      </c>
      <c r="L4209" t="s">
        <v>34</v>
      </c>
      <c r="M4209" t="s">
        <v>34</v>
      </c>
      <c r="N4209" t="s">
        <v>34</v>
      </c>
      <c r="O4209" t="s">
        <v>34</v>
      </c>
      <c r="P4209" t="s">
        <v>34</v>
      </c>
      <c r="Q4209" t="s">
        <v>34</v>
      </c>
      <c r="R4209" t="s">
        <v>34</v>
      </c>
      <c r="S4209" t="s">
        <v>34</v>
      </c>
      <c r="T4209" t="s">
        <v>34</v>
      </c>
      <c r="U4209" t="s">
        <v>46</v>
      </c>
      <c r="V4209" t="s">
        <v>34</v>
      </c>
      <c r="W4209" t="s">
        <v>40</v>
      </c>
      <c r="X4209">
        <v>19.600000000000001</v>
      </c>
      <c r="Y4209">
        <v>299.39999999999998</v>
      </c>
      <c r="Z4209">
        <v>0</v>
      </c>
      <c r="AA4209">
        <v>0</v>
      </c>
      <c r="AB4209">
        <v>598.04999999999995</v>
      </c>
      <c r="AC4209">
        <v>897.45</v>
      </c>
      <c r="AD4209" t="s">
        <v>41</v>
      </c>
      <c r="AE4209" t="s">
        <v>42</v>
      </c>
      <c r="AF4209" t="s">
        <v>42</v>
      </c>
      <c r="AG4209">
        <f t="shared" si="130"/>
        <v>0</v>
      </c>
      <c r="AH4209" t="str" cm="1">
        <f t="array" ref="AH4209">_xlfn.IFS(
X4209&lt;=20, "&lt;20",
AND(X4209&gt;=20, X4209&lt;50), "20-50",
AND(X4209&gt;=50, X4209&lt;100), "50-100",
X4209&gt;=100, "&gt;100"
)</f>
        <v>&lt;20</v>
      </c>
      <c r="AI4209">
        <f t="shared" si="131"/>
        <v>0</v>
      </c>
      <c r="AJ4209" t="str" cm="1">
        <f t="array" ref="AJ4209">_xlfn.IFS(
C4209&lt;=20, "&lt;20",
AND(C4209&gt;=20, C4209&lt;35), "20-35",
AND(C4209&gt;=35, C4209&lt;50), "35-50",
C4209&gt;=50, "50-100"
)</f>
        <v>35-50</v>
      </c>
      <c r="AK4209" t="str" cm="1">
        <f t="array" ref="AK4209">_xlfn.IFS(
G4209&lt;6, "&lt;6",
AND(G4209&gt;=6, G4209&lt;12), "6-12",
AND(G4209&gt;=12, G4209&lt;18), "12-18",  AND(G4209&gt;=18, G4209&lt;24), "18-24", G4209&gt;=24, "24-36")</f>
        <v>&lt;6</v>
      </c>
    </row>
    <row r="4210" spans="1:37" x14ac:dyDescent="0.3">
      <c r="A4210" t="s">
        <v>4310</v>
      </c>
      <c r="B4210" t="s">
        <v>33</v>
      </c>
      <c r="C4210">
        <v>58</v>
      </c>
      <c r="D4210" t="s">
        <v>34</v>
      </c>
      <c r="E4210" t="s">
        <v>82</v>
      </c>
      <c r="F4210">
        <v>12</v>
      </c>
      <c r="G4210">
        <v>25</v>
      </c>
      <c r="H4210" t="s">
        <v>36</v>
      </c>
      <c r="I4210" t="s">
        <v>37</v>
      </c>
      <c r="J4210" t="s">
        <v>34</v>
      </c>
      <c r="K4210" t="s">
        <v>37</v>
      </c>
      <c r="L4210" t="s">
        <v>72</v>
      </c>
      <c r="M4210" t="s">
        <v>37</v>
      </c>
      <c r="N4210" t="s">
        <v>37</v>
      </c>
      <c r="O4210" t="s">
        <v>37</v>
      </c>
      <c r="P4210" t="s">
        <v>34</v>
      </c>
      <c r="Q4210" t="s">
        <v>34</v>
      </c>
      <c r="R4210" t="s">
        <v>34</v>
      </c>
      <c r="S4210" t="s">
        <v>34</v>
      </c>
      <c r="T4210" t="s">
        <v>34</v>
      </c>
      <c r="U4210" t="s">
        <v>39</v>
      </c>
      <c r="V4210" t="s">
        <v>34</v>
      </c>
      <c r="W4210" t="s">
        <v>51</v>
      </c>
      <c r="X4210">
        <v>59.8</v>
      </c>
      <c r="Y4210">
        <v>2343.85</v>
      </c>
      <c r="Z4210">
        <v>0</v>
      </c>
      <c r="AA4210">
        <v>140</v>
      </c>
      <c r="AB4210">
        <v>538.20000000000005</v>
      </c>
      <c r="AC4210">
        <v>3022.05</v>
      </c>
      <c r="AD4210" t="s">
        <v>41</v>
      </c>
      <c r="AE4210" t="s">
        <v>42</v>
      </c>
      <c r="AF4210" t="s">
        <v>42</v>
      </c>
      <c r="AG4210">
        <f t="shared" si="130"/>
        <v>0</v>
      </c>
      <c r="AH4210" t="str" cm="1">
        <f t="array" ref="AH4210">_xlfn.IFS(
X4210&lt;=20, "&lt;20",
AND(X4210&gt;=20, X4210&lt;50), "20-50",
AND(X4210&gt;=50, X4210&lt;100), "50-100",
X4210&gt;=100, "&gt;100"
)</f>
        <v>50-100</v>
      </c>
      <c r="AI4210">
        <f t="shared" si="131"/>
        <v>0</v>
      </c>
      <c r="AJ4210" t="str" cm="1">
        <f t="array" ref="AJ4210">_xlfn.IFS(
C4210&lt;=20, "&lt;20",
AND(C4210&gt;=20, C4210&lt;35), "20-35",
AND(C4210&gt;=35, C4210&lt;50), "35-50",
C4210&gt;=50, "50-100"
)</f>
        <v>50-100</v>
      </c>
      <c r="AK4210" t="str" cm="1">
        <f t="array" ref="AK4210">_xlfn.IFS(
G4210&lt;6, "&lt;6",
AND(G4210&gt;=6, G4210&lt;12), "6-12",
AND(G4210&gt;=12, G4210&lt;18), "12-18",  AND(G4210&gt;=18, G4210&lt;24), "18-24", G4210&gt;=24, "24-36")</f>
        <v>24-36</v>
      </c>
    </row>
    <row r="4211" spans="1:37" x14ac:dyDescent="0.3">
      <c r="A4211" t="s">
        <v>4311</v>
      </c>
      <c r="B4211" t="s">
        <v>33</v>
      </c>
      <c r="C4211">
        <v>60</v>
      </c>
      <c r="D4211" t="s">
        <v>37</v>
      </c>
      <c r="E4211" t="s">
        <v>114</v>
      </c>
      <c r="F4211">
        <v>13</v>
      </c>
      <c r="G4211">
        <v>13</v>
      </c>
      <c r="H4211" t="s">
        <v>36</v>
      </c>
      <c r="I4211" t="s">
        <v>37</v>
      </c>
      <c r="J4211" t="s">
        <v>34</v>
      </c>
      <c r="K4211" t="s">
        <v>37</v>
      </c>
      <c r="L4211" t="s">
        <v>50</v>
      </c>
      <c r="M4211" t="s">
        <v>34</v>
      </c>
      <c r="N4211" t="s">
        <v>34</v>
      </c>
      <c r="O4211" t="s">
        <v>34</v>
      </c>
      <c r="P4211" t="s">
        <v>34</v>
      </c>
      <c r="Q4211" t="s">
        <v>34</v>
      </c>
      <c r="R4211" t="s">
        <v>34</v>
      </c>
      <c r="S4211" t="s">
        <v>34</v>
      </c>
      <c r="T4211" t="s">
        <v>37</v>
      </c>
      <c r="U4211" t="s">
        <v>46</v>
      </c>
      <c r="V4211" t="s">
        <v>37</v>
      </c>
      <c r="W4211" t="s">
        <v>51</v>
      </c>
      <c r="X4211">
        <v>69.7</v>
      </c>
      <c r="Y4211">
        <v>316.89999999999998</v>
      </c>
      <c r="Z4211">
        <v>0</v>
      </c>
      <c r="AA4211">
        <v>0</v>
      </c>
      <c r="AB4211">
        <v>63</v>
      </c>
      <c r="AC4211">
        <v>379.9</v>
      </c>
      <c r="AD4211" t="s">
        <v>52</v>
      </c>
      <c r="AE4211" t="s">
        <v>53</v>
      </c>
      <c r="AF4211" t="s">
        <v>54</v>
      </c>
      <c r="AG4211">
        <f t="shared" si="130"/>
        <v>1</v>
      </c>
      <c r="AH4211" t="str" cm="1">
        <f t="array" ref="AH4211">_xlfn.IFS(
X4211&lt;=20, "&lt;20",
AND(X4211&gt;=20, X4211&lt;50), "20-50",
AND(X4211&gt;=50, X4211&lt;100), "50-100",
X4211&gt;=100, "&gt;100"
)</f>
        <v>50-100</v>
      </c>
      <c r="AI4211">
        <f t="shared" si="131"/>
        <v>0</v>
      </c>
      <c r="AJ4211" t="str" cm="1">
        <f t="array" ref="AJ4211">_xlfn.IFS(
C4211&lt;=20, "&lt;20",
AND(C4211&gt;=20, C4211&lt;35), "20-35",
AND(C4211&gt;=35, C4211&lt;50), "35-50",
C4211&gt;=50, "50-100"
)</f>
        <v>50-100</v>
      </c>
      <c r="AK4211" t="str" cm="1">
        <f t="array" ref="AK4211">_xlfn.IFS(
G4211&lt;6, "&lt;6",
AND(G4211&gt;=6, G4211&lt;12), "6-12",
AND(G4211&gt;=12, G4211&lt;18), "12-18",  AND(G4211&gt;=18, G4211&lt;24), "18-24", G4211&gt;=24, "24-36")</f>
        <v>12-18</v>
      </c>
    </row>
    <row r="4212" spans="1:37" x14ac:dyDescent="0.3">
      <c r="A4212" t="s">
        <v>4312</v>
      </c>
      <c r="B4212" t="s">
        <v>33</v>
      </c>
      <c r="C4212">
        <v>26</v>
      </c>
      <c r="D4212" t="s">
        <v>34</v>
      </c>
      <c r="E4212" t="s">
        <v>69</v>
      </c>
      <c r="F4212">
        <v>8</v>
      </c>
      <c r="G4212">
        <v>25</v>
      </c>
      <c r="H4212" t="s">
        <v>70</v>
      </c>
      <c r="I4212" t="s">
        <v>37</v>
      </c>
      <c r="J4212" t="s">
        <v>34</v>
      </c>
      <c r="K4212" t="s">
        <v>34</v>
      </c>
      <c r="L4212" t="s">
        <v>34</v>
      </c>
      <c r="M4212" t="s">
        <v>34</v>
      </c>
      <c r="N4212" t="s">
        <v>34</v>
      </c>
      <c r="O4212" t="s">
        <v>34</v>
      </c>
      <c r="P4212" t="s">
        <v>34</v>
      </c>
      <c r="Q4212" t="s">
        <v>34</v>
      </c>
      <c r="R4212" t="s">
        <v>34</v>
      </c>
      <c r="S4212" t="s">
        <v>34</v>
      </c>
      <c r="T4212" t="s">
        <v>34</v>
      </c>
      <c r="U4212" t="s">
        <v>67</v>
      </c>
      <c r="V4212" t="s">
        <v>37</v>
      </c>
      <c r="W4212" t="s">
        <v>51</v>
      </c>
      <c r="X4212">
        <v>19.75</v>
      </c>
      <c r="Y4212">
        <v>899.45</v>
      </c>
      <c r="Z4212">
        <v>0</v>
      </c>
      <c r="AA4212">
        <v>0</v>
      </c>
      <c r="AB4212">
        <v>1453.86</v>
      </c>
      <c r="AC4212">
        <v>2353.31</v>
      </c>
      <c r="AD4212" t="s">
        <v>41</v>
      </c>
      <c r="AE4212" t="s">
        <v>42</v>
      </c>
      <c r="AF4212" t="s">
        <v>42</v>
      </c>
      <c r="AG4212">
        <f t="shared" si="130"/>
        <v>0</v>
      </c>
      <c r="AH4212" t="str" cm="1">
        <f t="array" ref="AH4212">_xlfn.IFS(
X4212&lt;=20, "&lt;20",
AND(X4212&gt;=20, X4212&lt;50), "20-50",
AND(X4212&gt;=50, X4212&lt;100), "50-100",
X4212&gt;=100, "&gt;100"
)</f>
        <v>&lt;20</v>
      </c>
      <c r="AI4212">
        <f t="shared" si="131"/>
        <v>0</v>
      </c>
      <c r="AJ4212" t="str" cm="1">
        <f t="array" ref="AJ4212">_xlfn.IFS(
C4212&lt;=20, "&lt;20",
AND(C4212&gt;=20, C4212&lt;35), "20-35",
AND(C4212&gt;=35, C4212&lt;50), "35-50",
C4212&gt;=50, "50-100"
)</f>
        <v>20-35</v>
      </c>
      <c r="AK4212" t="str" cm="1">
        <f t="array" ref="AK4212">_xlfn.IFS(
G4212&lt;6, "&lt;6",
AND(G4212&gt;=6, G4212&lt;12), "6-12",
AND(G4212&gt;=12, G4212&lt;18), "12-18",  AND(G4212&gt;=18, G4212&lt;24), "18-24", G4212&gt;=24, "24-36")</f>
        <v>24-36</v>
      </c>
    </row>
    <row r="4213" spans="1:37" x14ac:dyDescent="0.3">
      <c r="A4213" t="s">
        <v>4313</v>
      </c>
      <c r="B4213" t="s">
        <v>44</v>
      </c>
      <c r="C4213">
        <v>64</v>
      </c>
      <c r="D4213" t="s">
        <v>37</v>
      </c>
      <c r="E4213" t="s">
        <v>76</v>
      </c>
      <c r="F4213">
        <v>0</v>
      </c>
      <c r="G4213">
        <v>9</v>
      </c>
      <c r="H4213" t="s">
        <v>49</v>
      </c>
      <c r="I4213" t="s">
        <v>37</v>
      </c>
      <c r="J4213" t="s">
        <v>37</v>
      </c>
      <c r="K4213" t="s">
        <v>37</v>
      </c>
      <c r="L4213" t="s">
        <v>72</v>
      </c>
      <c r="M4213" t="s">
        <v>34</v>
      </c>
      <c r="N4213" t="s">
        <v>37</v>
      </c>
      <c r="O4213" t="s">
        <v>34</v>
      </c>
      <c r="P4213" t="s">
        <v>34</v>
      </c>
      <c r="Q4213" t="s">
        <v>34</v>
      </c>
      <c r="R4213" t="s">
        <v>34</v>
      </c>
      <c r="S4213" t="s">
        <v>34</v>
      </c>
      <c r="T4213" t="s">
        <v>37</v>
      </c>
      <c r="U4213" t="s">
        <v>46</v>
      </c>
      <c r="V4213" t="s">
        <v>37</v>
      </c>
      <c r="W4213" t="s">
        <v>40</v>
      </c>
      <c r="X4213">
        <v>56.55</v>
      </c>
      <c r="Y4213">
        <v>118.25</v>
      </c>
      <c r="Z4213">
        <v>0</v>
      </c>
      <c r="AA4213">
        <v>0</v>
      </c>
      <c r="AB4213">
        <v>63.48</v>
      </c>
      <c r="AC4213">
        <v>181.73</v>
      </c>
      <c r="AD4213" t="s">
        <v>85</v>
      </c>
      <c r="AE4213" t="s">
        <v>42</v>
      </c>
      <c r="AF4213" t="s">
        <v>42</v>
      </c>
      <c r="AG4213">
        <f t="shared" si="130"/>
        <v>0</v>
      </c>
      <c r="AH4213" t="str" cm="1">
        <f t="array" ref="AH4213">_xlfn.IFS(
X4213&lt;=20, "&lt;20",
AND(X4213&gt;=20, X4213&lt;50), "20-50",
AND(X4213&gt;=50, X4213&lt;100), "50-100",
X4213&gt;=100, "&gt;100"
)</f>
        <v>50-100</v>
      </c>
      <c r="AI4213">
        <f t="shared" si="131"/>
        <v>1</v>
      </c>
      <c r="AJ4213" t="str" cm="1">
        <f t="array" ref="AJ4213">_xlfn.IFS(
C4213&lt;=20, "&lt;20",
AND(C4213&gt;=20, C4213&lt;35), "20-35",
AND(C4213&gt;=35, C4213&lt;50), "35-50",
C4213&gt;=50, "50-100"
)</f>
        <v>50-100</v>
      </c>
      <c r="AK4213" t="str" cm="1">
        <f t="array" ref="AK4213">_xlfn.IFS(
G4213&lt;6, "&lt;6",
AND(G4213&gt;=6, G4213&lt;12), "6-12",
AND(G4213&gt;=12, G4213&lt;18), "12-18",  AND(G4213&gt;=18, G4213&lt;24), "18-24", G4213&gt;=24, "24-36")</f>
        <v>6-12</v>
      </c>
    </row>
    <row r="4214" spans="1:37" x14ac:dyDescent="0.3">
      <c r="A4214" t="s">
        <v>4314</v>
      </c>
      <c r="B4214" t="s">
        <v>44</v>
      </c>
      <c r="C4214">
        <v>74</v>
      </c>
      <c r="D4214" t="s">
        <v>37</v>
      </c>
      <c r="E4214" t="s">
        <v>69</v>
      </c>
      <c r="F4214">
        <v>9</v>
      </c>
      <c r="G4214">
        <v>5</v>
      </c>
      <c r="H4214" t="s">
        <v>36</v>
      </c>
      <c r="I4214" t="s">
        <v>37</v>
      </c>
      <c r="J4214" t="s">
        <v>37</v>
      </c>
      <c r="K4214" t="s">
        <v>37</v>
      </c>
      <c r="L4214" t="s">
        <v>50</v>
      </c>
      <c r="M4214" t="s">
        <v>34</v>
      </c>
      <c r="N4214" t="s">
        <v>37</v>
      </c>
      <c r="O4214" t="s">
        <v>34</v>
      </c>
      <c r="P4214" t="s">
        <v>37</v>
      </c>
      <c r="Q4214" t="s">
        <v>37</v>
      </c>
      <c r="R4214" t="s">
        <v>37</v>
      </c>
      <c r="S4214" t="s">
        <v>37</v>
      </c>
      <c r="T4214" t="s">
        <v>37</v>
      </c>
      <c r="U4214" t="s">
        <v>67</v>
      </c>
      <c r="V4214" t="s">
        <v>34</v>
      </c>
      <c r="W4214" t="s">
        <v>40</v>
      </c>
      <c r="X4214">
        <v>105.4</v>
      </c>
      <c r="Y4214">
        <v>6998.95</v>
      </c>
      <c r="Z4214">
        <v>0</v>
      </c>
      <c r="AA4214">
        <v>0</v>
      </c>
      <c r="AB4214">
        <v>1337.91</v>
      </c>
      <c r="AC4214">
        <v>8336.86</v>
      </c>
      <c r="AD4214" t="s">
        <v>41</v>
      </c>
      <c r="AE4214" t="s">
        <v>42</v>
      </c>
      <c r="AF4214" t="s">
        <v>42</v>
      </c>
      <c r="AG4214">
        <f t="shared" si="130"/>
        <v>0</v>
      </c>
      <c r="AH4214" t="str" cm="1">
        <f t="array" ref="AH4214">_xlfn.IFS(
X4214&lt;=20, "&lt;20",
AND(X4214&gt;=20, X4214&lt;50), "20-50",
AND(X4214&gt;=50, X4214&lt;100), "50-100",
X4214&gt;=100, "&gt;100"
)</f>
        <v>&gt;100</v>
      </c>
      <c r="AI4214">
        <f t="shared" si="131"/>
        <v>0</v>
      </c>
      <c r="AJ4214" t="str" cm="1">
        <f t="array" ref="AJ4214">_xlfn.IFS(
C4214&lt;=20, "&lt;20",
AND(C4214&gt;=20, C4214&lt;35), "20-35",
AND(C4214&gt;=35, C4214&lt;50), "35-50",
C4214&gt;=50, "50-100"
)</f>
        <v>50-100</v>
      </c>
      <c r="AK4214" t="str" cm="1">
        <f t="array" ref="AK4214">_xlfn.IFS(
G4214&lt;6, "&lt;6",
AND(G4214&gt;=6, G4214&lt;12), "6-12",
AND(G4214&gt;=12, G4214&lt;18), "12-18",  AND(G4214&gt;=18, G4214&lt;24), "18-24", G4214&gt;=24, "24-36")</f>
        <v>&lt;6</v>
      </c>
    </row>
    <row r="4215" spans="1:37" x14ac:dyDescent="0.3">
      <c r="A4215" t="s">
        <v>4315</v>
      </c>
      <c r="B4215" t="s">
        <v>44</v>
      </c>
      <c r="C4215">
        <v>49</v>
      </c>
      <c r="D4215" t="s">
        <v>37</v>
      </c>
      <c r="E4215" t="s">
        <v>76</v>
      </c>
      <c r="F4215">
        <v>14</v>
      </c>
      <c r="G4215">
        <v>11</v>
      </c>
      <c r="H4215" t="s">
        <v>36</v>
      </c>
      <c r="I4215" t="s">
        <v>37</v>
      </c>
      <c r="J4215" t="s">
        <v>37</v>
      </c>
      <c r="K4215" t="s">
        <v>37</v>
      </c>
      <c r="L4215" t="s">
        <v>50</v>
      </c>
      <c r="M4215" t="s">
        <v>34</v>
      </c>
      <c r="N4215" t="s">
        <v>34</v>
      </c>
      <c r="O4215" t="s">
        <v>37</v>
      </c>
      <c r="P4215" t="s">
        <v>37</v>
      </c>
      <c r="Q4215" t="s">
        <v>37</v>
      </c>
      <c r="R4215" t="s">
        <v>37</v>
      </c>
      <c r="S4215" t="s">
        <v>37</v>
      </c>
      <c r="T4215" t="s">
        <v>34</v>
      </c>
      <c r="U4215" t="s">
        <v>67</v>
      </c>
      <c r="V4215" t="s">
        <v>34</v>
      </c>
      <c r="W4215" t="s">
        <v>51</v>
      </c>
      <c r="X4215">
        <v>105.35</v>
      </c>
      <c r="Y4215">
        <v>7240.65</v>
      </c>
      <c r="Z4215">
        <v>0</v>
      </c>
      <c r="AA4215">
        <v>50</v>
      </c>
      <c r="AB4215">
        <v>1013.61</v>
      </c>
      <c r="AC4215">
        <v>8304.26</v>
      </c>
      <c r="AD4215" t="s">
        <v>41</v>
      </c>
      <c r="AE4215" t="s">
        <v>42</v>
      </c>
      <c r="AF4215" t="s">
        <v>42</v>
      </c>
      <c r="AG4215">
        <f t="shared" si="130"/>
        <v>0</v>
      </c>
      <c r="AH4215" t="str" cm="1">
        <f t="array" ref="AH4215">_xlfn.IFS(
X4215&lt;=20, "&lt;20",
AND(X4215&gt;=20, X4215&lt;50), "20-50",
AND(X4215&gt;=50, X4215&lt;100), "50-100",
X4215&gt;=100, "&gt;100"
)</f>
        <v>&gt;100</v>
      </c>
      <c r="AI4215">
        <f t="shared" si="131"/>
        <v>0</v>
      </c>
      <c r="AJ4215" t="str" cm="1">
        <f t="array" ref="AJ4215">_xlfn.IFS(
C4215&lt;=20, "&lt;20",
AND(C4215&gt;=20, C4215&lt;35), "20-35",
AND(C4215&gt;=35, C4215&lt;50), "35-50",
C4215&gt;=50, "50-100"
)</f>
        <v>35-50</v>
      </c>
      <c r="AK4215" t="str" cm="1">
        <f t="array" ref="AK4215">_xlfn.IFS(
G4215&lt;6, "&lt;6",
AND(G4215&gt;=6, G4215&lt;12), "6-12",
AND(G4215&gt;=12, G4215&lt;18), "12-18",  AND(G4215&gt;=18, G4215&lt;24), "18-24", G4215&gt;=24, "24-36")</f>
        <v>6-12</v>
      </c>
    </row>
    <row r="4216" spans="1:37" x14ac:dyDescent="0.3">
      <c r="A4216" t="s">
        <v>4316</v>
      </c>
      <c r="B4216" t="s">
        <v>33</v>
      </c>
      <c r="C4216">
        <v>49</v>
      </c>
      <c r="D4216" t="s">
        <v>34</v>
      </c>
      <c r="E4216" t="s">
        <v>74</v>
      </c>
      <c r="F4216">
        <v>15</v>
      </c>
      <c r="G4216">
        <v>33</v>
      </c>
      <c r="H4216" t="s">
        <v>66</v>
      </c>
      <c r="I4216" t="s">
        <v>37</v>
      </c>
      <c r="J4216" t="s">
        <v>37</v>
      </c>
      <c r="K4216" t="s">
        <v>37</v>
      </c>
      <c r="L4216" t="s">
        <v>50</v>
      </c>
      <c r="M4216" t="s">
        <v>34</v>
      </c>
      <c r="N4216" t="s">
        <v>37</v>
      </c>
      <c r="O4216" t="s">
        <v>37</v>
      </c>
      <c r="P4216" t="s">
        <v>34</v>
      </c>
      <c r="Q4216" t="s">
        <v>37</v>
      </c>
      <c r="R4216" t="s">
        <v>37</v>
      </c>
      <c r="S4216" t="s">
        <v>37</v>
      </c>
      <c r="T4216" t="s">
        <v>37</v>
      </c>
      <c r="U4216" t="s">
        <v>39</v>
      </c>
      <c r="V4216" t="s">
        <v>37</v>
      </c>
      <c r="W4216" t="s">
        <v>51</v>
      </c>
      <c r="X4216">
        <v>106.5</v>
      </c>
      <c r="Y4216">
        <v>7397</v>
      </c>
      <c r="Z4216">
        <v>0</v>
      </c>
      <c r="AA4216">
        <v>0</v>
      </c>
      <c r="AB4216">
        <v>415.1</v>
      </c>
      <c r="AC4216">
        <v>7812.1</v>
      </c>
      <c r="AD4216" t="s">
        <v>41</v>
      </c>
      <c r="AE4216" t="s">
        <v>42</v>
      </c>
      <c r="AF4216" t="s">
        <v>42</v>
      </c>
      <c r="AG4216">
        <f t="shared" si="130"/>
        <v>0</v>
      </c>
      <c r="AH4216" t="str" cm="1">
        <f t="array" ref="AH4216">_xlfn.IFS(
X4216&lt;=20, "&lt;20",
AND(X4216&gt;=20, X4216&lt;50), "20-50",
AND(X4216&gt;=50, X4216&lt;100), "50-100",
X4216&gt;=100, "&gt;100"
)</f>
        <v>&gt;100</v>
      </c>
      <c r="AI4216">
        <f t="shared" si="131"/>
        <v>0</v>
      </c>
      <c r="AJ4216" t="str" cm="1">
        <f t="array" ref="AJ4216">_xlfn.IFS(
C4216&lt;=20, "&lt;20",
AND(C4216&gt;=20, C4216&lt;35), "20-35",
AND(C4216&gt;=35, C4216&lt;50), "35-50",
C4216&gt;=50, "50-100"
)</f>
        <v>35-50</v>
      </c>
      <c r="AK4216" t="str" cm="1">
        <f t="array" ref="AK4216">_xlfn.IFS(
G4216&lt;6, "&lt;6",
AND(G4216&gt;=6, G4216&lt;12), "6-12",
AND(G4216&gt;=12, G4216&lt;18), "12-18",  AND(G4216&gt;=18, G4216&lt;24), "18-24", G4216&gt;=24, "24-36")</f>
        <v>24-36</v>
      </c>
    </row>
    <row r="4217" spans="1:37" x14ac:dyDescent="0.3">
      <c r="A4217" t="s">
        <v>4317</v>
      </c>
      <c r="B4217" t="s">
        <v>44</v>
      </c>
      <c r="C4217">
        <v>32</v>
      </c>
      <c r="D4217" t="s">
        <v>34</v>
      </c>
      <c r="E4217" t="s">
        <v>76</v>
      </c>
      <c r="F4217">
        <v>12</v>
      </c>
      <c r="G4217">
        <v>25</v>
      </c>
      <c r="H4217" t="s">
        <v>70</v>
      </c>
      <c r="I4217" t="s">
        <v>37</v>
      </c>
      <c r="J4217" t="s">
        <v>34</v>
      </c>
      <c r="K4217" t="s">
        <v>34</v>
      </c>
      <c r="L4217" t="s">
        <v>34</v>
      </c>
      <c r="M4217" t="s">
        <v>34</v>
      </c>
      <c r="N4217" t="s">
        <v>34</v>
      </c>
      <c r="O4217" t="s">
        <v>34</v>
      </c>
      <c r="P4217" t="s">
        <v>34</v>
      </c>
      <c r="Q4217" t="s">
        <v>34</v>
      </c>
      <c r="R4217" t="s">
        <v>34</v>
      </c>
      <c r="S4217" t="s">
        <v>34</v>
      </c>
      <c r="T4217" t="s">
        <v>34</v>
      </c>
      <c r="U4217" t="s">
        <v>39</v>
      </c>
      <c r="V4217" t="s">
        <v>34</v>
      </c>
      <c r="W4217" t="s">
        <v>40</v>
      </c>
      <c r="X4217">
        <v>19.149999999999999</v>
      </c>
      <c r="Y4217">
        <v>998.1</v>
      </c>
      <c r="Z4217">
        <v>0</v>
      </c>
      <c r="AA4217">
        <v>0</v>
      </c>
      <c r="AB4217">
        <v>1523.5</v>
      </c>
      <c r="AC4217">
        <v>2521.6</v>
      </c>
      <c r="AD4217" t="s">
        <v>41</v>
      </c>
      <c r="AE4217" t="s">
        <v>42</v>
      </c>
      <c r="AF4217" t="s">
        <v>42</v>
      </c>
      <c r="AG4217">
        <f t="shared" si="130"/>
        <v>0</v>
      </c>
      <c r="AH4217" t="str" cm="1">
        <f t="array" ref="AH4217">_xlfn.IFS(
X4217&lt;=20, "&lt;20",
AND(X4217&gt;=20, X4217&lt;50), "20-50",
AND(X4217&gt;=50, X4217&lt;100), "50-100",
X4217&gt;=100, "&gt;100"
)</f>
        <v>&lt;20</v>
      </c>
      <c r="AI4217">
        <f t="shared" si="131"/>
        <v>0</v>
      </c>
      <c r="AJ4217" t="str" cm="1">
        <f t="array" ref="AJ4217">_xlfn.IFS(
C4217&lt;=20, "&lt;20",
AND(C4217&gt;=20, C4217&lt;35), "20-35",
AND(C4217&gt;=35, C4217&lt;50), "35-50",
C4217&gt;=50, "50-100"
)</f>
        <v>20-35</v>
      </c>
      <c r="AK4217" t="str" cm="1">
        <f t="array" ref="AK4217">_xlfn.IFS(
G4217&lt;6, "&lt;6",
AND(G4217&gt;=6, G4217&lt;12), "6-12",
AND(G4217&gt;=12, G4217&lt;18), "12-18",  AND(G4217&gt;=18, G4217&lt;24), "18-24", G4217&gt;=24, "24-36")</f>
        <v>24-36</v>
      </c>
    </row>
    <row r="4218" spans="1:37" x14ac:dyDescent="0.3">
      <c r="A4218" t="s">
        <v>4318</v>
      </c>
      <c r="B4218" t="s">
        <v>33</v>
      </c>
      <c r="C4218">
        <v>71</v>
      </c>
      <c r="D4218" t="s">
        <v>37</v>
      </c>
      <c r="E4218" t="s">
        <v>103</v>
      </c>
      <c r="F4218">
        <v>5</v>
      </c>
      <c r="G4218">
        <v>25</v>
      </c>
      <c r="H4218" t="s">
        <v>36</v>
      </c>
      <c r="I4218" t="s">
        <v>37</v>
      </c>
      <c r="J4218" t="s">
        <v>34</v>
      </c>
      <c r="K4218" t="s">
        <v>37</v>
      </c>
      <c r="L4218" t="s">
        <v>50</v>
      </c>
      <c r="M4218" t="s">
        <v>34</v>
      </c>
      <c r="N4218" t="s">
        <v>34</v>
      </c>
      <c r="O4218" t="s">
        <v>37</v>
      </c>
      <c r="P4218" t="s">
        <v>34</v>
      </c>
      <c r="Q4218" t="s">
        <v>37</v>
      </c>
      <c r="R4218" t="s">
        <v>34</v>
      </c>
      <c r="S4218" t="s">
        <v>34</v>
      </c>
      <c r="T4218" t="s">
        <v>34</v>
      </c>
      <c r="U4218" t="s">
        <v>46</v>
      </c>
      <c r="V4218" t="s">
        <v>37</v>
      </c>
      <c r="W4218" t="s">
        <v>40</v>
      </c>
      <c r="X4218">
        <v>84.85</v>
      </c>
      <c r="Y4218">
        <v>415.55</v>
      </c>
      <c r="Z4218">
        <v>0</v>
      </c>
      <c r="AA4218">
        <v>20</v>
      </c>
      <c r="AB4218">
        <v>136.75</v>
      </c>
      <c r="AC4218">
        <v>572.29999999999995</v>
      </c>
      <c r="AD4218" t="s">
        <v>52</v>
      </c>
      <c r="AE4218" t="s">
        <v>53</v>
      </c>
      <c r="AF4218" t="s">
        <v>54</v>
      </c>
      <c r="AG4218">
        <f t="shared" si="130"/>
        <v>1</v>
      </c>
      <c r="AH4218" t="str" cm="1">
        <f t="array" ref="AH4218">_xlfn.IFS(
X4218&lt;=20, "&lt;20",
AND(X4218&gt;=20, X4218&lt;50), "20-50",
AND(X4218&gt;=50, X4218&lt;100), "50-100",
X4218&gt;=100, "&gt;100"
)</f>
        <v>50-100</v>
      </c>
      <c r="AI4218">
        <f t="shared" si="131"/>
        <v>0</v>
      </c>
      <c r="AJ4218" t="str" cm="1">
        <f t="array" ref="AJ4218">_xlfn.IFS(
C4218&lt;=20, "&lt;20",
AND(C4218&gt;=20, C4218&lt;35), "20-35",
AND(C4218&gt;=35, C4218&lt;50), "35-50",
C4218&gt;=50, "50-100"
)</f>
        <v>50-100</v>
      </c>
      <c r="AK4218" t="str" cm="1">
        <f t="array" ref="AK4218">_xlfn.IFS(
G4218&lt;6, "&lt;6",
AND(G4218&gt;=6, G4218&lt;12), "6-12",
AND(G4218&gt;=12, G4218&lt;18), "12-18",  AND(G4218&gt;=18, G4218&lt;24), "18-24", G4218&gt;=24, "24-36")</f>
        <v>24-36</v>
      </c>
    </row>
    <row r="4219" spans="1:37" x14ac:dyDescent="0.3">
      <c r="A4219" t="s">
        <v>4319</v>
      </c>
      <c r="B4219" t="s">
        <v>44</v>
      </c>
      <c r="C4219">
        <v>27</v>
      </c>
      <c r="D4219" t="s">
        <v>34</v>
      </c>
      <c r="E4219" t="s">
        <v>64</v>
      </c>
      <c r="F4219">
        <v>1</v>
      </c>
      <c r="G4219">
        <v>1</v>
      </c>
      <c r="H4219" t="s">
        <v>66</v>
      </c>
      <c r="I4219" t="s">
        <v>37</v>
      </c>
      <c r="J4219" t="s">
        <v>34</v>
      </c>
      <c r="K4219" t="s">
        <v>34</v>
      </c>
      <c r="L4219" t="s">
        <v>34</v>
      </c>
      <c r="M4219" t="s">
        <v>34</v>
      </c>
      <c r="N4219" t="s">
        <v>34</v>
      </c>
      <c r="O4219" t="s">
        <v>34</v>
      </c>
      <c r="P4219" t="s">
        <v>34</v>
      </c>
      <c r="Q4219" t="s">
        <v>34</v>
      </c>
      <c r="R4219" t="s">
        <v>34</v>
      </c>
      <c r="S4219" t="s">
        <v>34</v>
      </c>
      <c r="T4219" t="s">
        <v>34</v>
      </c>
      <c r="U4219" t="s">
        <v>67</v>
      </c>
      <c r="V4219" t="s">
        <v>34</v>
      </c>
      <c r="W4219" t="s">
        <v>40</v>
      </c>
      <c r="X4219">
        <v>19.850000000000001</v>
      </c>
      <c r="Y4219">
        <v>1433.8</v>
      </c>
      <c r="Z4219">
        <v>45.47</v>
      </c>
      <c r="AA4219">
        <v>0</v>
      </c>
      <c r="AB4219">
        <v>245.7</v>
      </c>
      <c r="AC4219">
        <v>1634.03</v>
      </c>
      <c r="AD4219" t="s">
        <v>41</v>
      </c>
      <c r="AE4219" t="s">
        <v>42</v>
      </c>
      <c r="AF4219" t="s">
        <v>42</v>
      </c>
      <c r="AG4219">
        <f t="shared" si="130"/>
        <v>0</v>
      </c>
      <c r="AH4219" t="str" cm="1">
        <f t="array" ref="AH4219">_xlfn.IFS(
X4219&lt;=20, "&lt;20",
AND(X4219&gt;=20, X4219&lt;50), "20-50",
AND(X4219&gt;=50, X4219&lt;100), "50-100",
X4219&gt;=100, "&gt;100"
)</f>
        <v>&lt;20</v>
      </c>
      <c r="AI4219">
        <f t="shared" si="131"/>
        <v>0</v>
      </c>
      <c r="AJ4219" t="str" cm="1">
        <f t="array" ref="AJ4219">_xlfn.IFS(
C4219&lt;=20, "&lt;20",
AND(C4219&gt;=20, C4219&lt;35), "20-35",
AND(C4219&gt;=35, C4219&lt;50), "35-50",
C4219&gt;=50, "50-100"
)</f>
        <v>20-35</v>
      </c>
      <c r="AK4219" t="str" cm="1">
        <f t="array" ref="AK4219">_xlfn.IFS(
G4219&lt;6, "&lt;6",
AND(G4219&gt;=6, G4219&lt;12), "6-12",
AND(G4219&gt;=12, G4219&lt;18), "12-18",  AND(G4219&gt;=18, G4219&lt;24), "18-24", G4219&gt;=24, "24-36")</f>
        <v>&lt;6</v>
      </c>
    </row>
    <row r="4220" spans="1:37" x14ac:dyDescent="0.3">
      <c r="A4220" t="s">
        <v>4320</v>
      </c>
      <c r="B4220" t="s">
        <v>33</v>
      </c>
      <c r="C4220">
        <v>45</v>
      </c>
      <c r="D4220" t="s">
        <v>34</v>
      </c>
      <c r="E4220" t="s">
        <v>103</v>
      </c>
      <c r="F4220">
        <v>6</v>
      </c>
      <c r="G4220">
        <v>1</v>
      </c>
      <c r="H4220" t="s">
        <v>36</v>
      </c>
      <c r="I4220" t="s">
        <v>37</v>
      </c>
      <c r="J4220" t="s">
        <v>34</v>
      </c>
      <c r="K4220" t="s">
        <v>37</v>
      </c>
      <c r="L4220" t="s">
        <v>38</v>
      </c>
      <c r="M4220" t="s">
        <v>37</v>
      </c>
      <c r="N4220" t="s">
        <v>37</v>
      </c>
      <c r="O4220" t="s">
        <v>37</v>
      </c>
      <c r="P4220" t="s">
        <v>34</v>
      </c>
      <c r="Q4220" t="s">
        <v>37</v>
      </c>
      <c r="R4220" t="s">
        <v>34</v>
      </c>
      <c r="S4220" t="s">
        <v>34</v>
      </c>
      <c r="T4220" t="s">
        <v>37</v>
      </c>
      <c r="U4220" t="s">
        <v>39</v>
      </c>
      <c r="V4220" t="s">
        <v>34</v>
      </c>
      <c r="W4220" t="s">
        <v>40</v>
      </c>
      <c r="X4220">
        <v>70.2</v>
      </c>
      <c r="Y4220">
        <v>2894.55</v>
      </c>
      <c r="Z4220">
        <v>0</v>
      </c>
      <c r="AA4220">
        <v>0</v>
      </c>
      <c r="AB4220">
        <v>564.16</v>
      </c>
      <c r="AC4220">
        <v>3458.71</v>
      </c>
      <c r="AD4220" t="s">
        <v>41</v>
      </c>
      <c r="AE4220" t="s">
        <v>42</v>
      </c>
      <c r="AF4220" t="s">
        <v>42</v>
      </c>
      <c r="AG4220">
        <f t="shared" si="130"/>
        <v>0</v>
      </c>
      <c r="AH4220" t="str" cm="1">
        <f t="array" ref="AH4220">_xlfn.IFS(
X4220&lt;=20, "&lt;20",
AND(X4220&gt;=20, X4220&lt;50), "20-50",
AND(X4220&gt;=50, X4220&lt;100), "50-100",
X4220&gt;=100, "&gt;100"
)</f>
        <v>50-100</v>
      </c>
      <c r="AI4220">
        <f t="shared" si="131"/>
        <v>0</v>
      </c>
      <c r="AJ4220" t="str" cm="1">
        <f t="array" ref="AJ4220">_xlfn.IFS(
C4220&lt;=20, "&lt;20",
AND(C4220&gt;=20, C4220&lt;35), "20-35",
AND(C4220&gt;=35, C4220&lt;50), "35-50",
C4220&gt;=50, "50-100"
)</f>
        <v>35-50</v>
      </c>
      <c r="AK4220" t="str" cm="1">
        <f t="array" ref="AK4220">_xlfn.IFS(
G4220&lt;6, "&lt;6",
AND(G4220&gt;=6, G4220&lt;12), "6-12",
AND(G4220&gt;=12, G4220&lt;18), "12-18",  AND(G4220&gt;=18, G4220&lt;24), "18-24", G4220&gt;=24, "24-36")</f>
        <v>&lt;6</v>
      </c>
    </row>
    <row r="4221" spans="1:37" x14ac:dyDescent="0.3">
      <c r="A4221" t="s">
        <v>4321</v>
      </c>
      <c r="B4221" t="s">
        <v>44</v>
      </c>
      <c r="C4221">
        <v>55</v>
      </c>
      <c r="D4221" t="s">
        <v>34</v>
      </c>
      <c r="E4221" t="s">
        <v>114</v>
      </c>
      <c r="F4221">
        <v>11</v>
      </c>
      <c r="G4221">
        <v>24</v>
      </c>
      <c r="H4221" t="s">
        <v>36</v>
      </c>
      <c r="I4221" t="s">
        <v>37</v>
      </c>
      <c r="J4221" t="s">
        <v>34</v>
      </c>
      <c r="K4221" t="s">
        <v>34</v>
      </c>
      <c r="L4221" t="s">
        <v>34</v>
      </c>
      <c r="M4221" t="s">
        <v>34</v>
      </c>
      <c r="N4221" t="s">
        <v>34</v>
      </c>
      <c r="O4221" t="s">
        <v>34</v>
      </c>
      <c r="P4221" t="s">
        <v>34</v>
      </c>
      <c r="Q4221" t="s">
        <v>34</v>
      </c>
      <c r="R4221" t="s">
        <v>34</v>
      </c>
      <c r="S4221" t="s">
        <v>34</v>
      </c>
      <c r="T4221" t="s">
        <v>34</v>
      </c>
      <c r="U4221" t="s">
        <v>39</v>
      </c>
      <c r="V4221" t="s">
        <v>34</v>
      </c>
      <c r="W4221" t="s">
        <v>40</v>
      </c>
      <c r="X4221">
        <v>19.899999999999999</v>
      </c>
      <c r="Y4221">
        <v>527.5</v>
      </c>
      <c r="Z4221">
        <v>0</v>
      </c>
      <c r="AA4221">
        <v>0</v>
      </c>
      <c r="AB4221">
        <v>34</v>
      </c>
      <c r="AC4221">
        <v>561.5</v>
      </c>
      <c r="AD4221" t="s">
        <v>41</v>
      </c>
      <c r="AE4221" t="s">
        <v>42</v>
      </c>
      <c r="AF4221" t="s">
        <v>42</v>
      </c>
      <c r="AG4221">
        <f t="shared" si="130"/>
        <v>0</v>
      </c>
      <c r="AH4221" t="str" cm="1">
        <f t="array" ref="AH4221">_xlfn.IFS(
X4221&lt;=20, "&lt;20",
AND(X4221&gt;=20, X4221&lt;50), "20-50",
AND(X4221&gt;=50, X4221&lt;100), "50-100",
X4221&gt;=100, "&gt;100"
)</f>
        <v>&lt;20</v>
      </c>
      <c r="AI4221">
        <f t="shared" si="131"/>
        <v>0</v>
      </c>
      <c r="AJ4221" t="str" cm="1">
        <f t="array" ref="AJ4221">_xlfn.IFS(
C4221&lt;=20, "&lt;20",
AND(C4221&gt;=20, C4221&lt;35), "20-35",
AND(C4221&gt;=35, C4221&lt;50), "35-50",
C4221&gt;=50, "50-100"
)</f>
        <v>50-100</v>
      </c>
      <c r="AK4221" t="str" cm="1">
        <f t="array" ref="AK4221">_xlfn.IFS(
G4221&lt;6, "&lt;6",
AND(G4221&gt;=6, G4221&lt;12), "6-12",
AND(G4221&gt;=12, G4221&lt;18), "12-18",  AND(G4221&gt;=18, G4221&lt;24), "18-24", G4221&gt;=24, "24-36")</f>
        <v>24-36</v>
      </c>
    </row>
    <row r="4222" spans="1:37" x14ac:dyDescent="0.3">
      <c r="A4222" t="s">
        <v>4322</v>
      </c>
      <c r="B4222" t="s">
        <v>33</v>
      </c>
      <c r="C4222">
        <v>63</v>
      </c>
      <c r="D4222" t="s">
        <v>37</v>
      </c>
      <c r="E4222" t="s">
        <v>35</v>
      </c>
      <c r="F4222">
        <v>8</v>
      </c>
      <c r="G4222">
        <v>23</v>
      </c>
      <c r="H4222" t="s">
        <v>36</v>
      </c>
      <c r="I4222" t="s">
        <v>37</v>
      </c>
      <c r="J4222" t="s">
        <v>34</v>
      </c>
      <c r="K4222" t="s">
        <v>37</v>
      </c>
      <c r="L4222" t="s">
        <v>72</v>
      </c>
      <c r="M4222" t="s">
        <v>37</v>
      </c>
      <c r="N4222" t="s">
        <v>34</v>
      </c>
      <c r="O4222" t="s">
        <v>34</v>
      </c>
      <c r="P4222" t="s">
        <v>37</v>
      </c>
      <c r="Q4222" t="s">
        <v>34</v>
      </c>
      <c r="R4222" t="s">
        <v>34</v>
      </c>
      <c r="S4222" t="s">
        <v>34</v>
      </c>
      <c r="T4222" t="s">
        <v>37</v>
      </c>
      <c r="U4222" t="s">
        <v>39</v>
      </c>
      <c r="V4222" t="s">
        <v>34</v>
      </c>
      <c r="W4222" t="s">
        <v>40</v>
      </c>
      <c r="X4222">
        <v>57.2</v>
      </c>
      <c r="Y4222">
        <v>1423.35</v>
      </c>
      <c r="Z4222">
        <v>0</v>
      </c>
      <c r="AA4222">
        <v>0</v>
      </c>
      <c r="AB4222">
        <v>870.78</v>
      </c>
      <c r="AC4222">
        <v>2294.13</v>
      </c>
      <c r="AD4222" t="s">
        <v>41</v>
      </c>
      <c r="AE4222" t="s">
        <v>42</v>
      </c>
      <c r="AF4222" t="s">
        <v>42</v>
      </c>
      <c r="AG4222">
        <f t="shared" si="130"/>
        <v>0</v>
      </c>
      <c r="AH4222" t="str" cm="1">
        <f t="array" ref="AH4222">_xlfn.IFS(
X4222&lt;=20, "&lt;20",
AND(X4222&gt;=20, X4222&lt;50), "20-50",
AND(X4222&gt;=50, X4222&lt;100), "50-100",
X4222&gt;=100, "&gt;100"
)</f>
        <v>50-100</v>
      </c>
      <c r="AI4222">
        <f t="shared" si="131"/>
        <v>0</v>
      </c>
      <c r="AJ4222" t="str" cm="1">
        <f t="array" ref="AJ4222">_xlfn.IFS(
C4222&lt;=20, "&lt;20",
AND(C4222&gt;=20, C4222&lt;35), "20-35",
AND(C4222&gt;=35, C4222&lt;50), "35-50",
C4222&gt;=50, "50-100"
)</f>
        <v>50-100</v>
      </c>
      <c r="AK4222" t="str" cm="1">
        <f t="array" ref="AK4222">_xlfn.IFS(
G4222&lt;6, "&lt;6",
AND(G4222&gt;=6, G4222&lt;12), "6-12",
AND(G4222&gt;=12, G4222&lt;18), "12-18",  AND(G4222&gt;=18, G4222&lt;24), "18-24", G4222&gt;=24, "24-36")</f>
        <v>18-24</v>
      </c>
    </row>
    <row r="4223" spans="1:37" x14ac:dyDescent="0.3">
      <c r="A4223" t="s">
        <v>4323</v>
      </c>
      <c r="B4223" t="s">
        <v>44</v>
      </c>
      <c r="C4223">
        <v>39</v>
      </c>
      <c r="D4223" t="s">
        <v>34</v>
      </c>
      <c r="E4223" t="s">
        <v>90</v>
      </c>
      <c r="F4223">
        <v>11</v>
      </c>
      <c r="G4223">
        <v>25</v>
      </c>
      <c r="H4223" t="s">
        <v>36</v>
      </c>
      <c r="I4223" t="s">
        <v>37</v>
      </c>
      <c r="J4223" t="s">
        <v>34</v>
      </c>
      <c r="K4223" t="s">
        <v>37</v>
      </c>
      <c r="L4223" t="s">
        <v>72</v>
      </c>
      <c r="M4223" t="s">
        <v>37</v>
      </c>
      <c r="N4223" t="s">
        <v>37</v>
      </c>
      <c r="O4223" t="s">
        <v>34</v>
      </c>
      <c r="P4223" t="s">
        <v>34</v>
      </c>
      <c r="Q4223" t="s">
        <v>34</v>
      </c>
      <c r="R4223" t="s">
        <v>34</v>
      </c>
      <c r="S4223" t="s">
        <v>34</v>
      </c>
      <c r="T4223" t="s">
        <v>37</v>
      </c>
      <c r="U4223" t="s">
        <v>67</v>
      </c>
      <c r="V4223" t="s">
        <v>34</v>
      </c>
      <c r="W4223" t="s">
        <v>51</v>
      </c>
      <c r="X4223">
        <v>52.85</v>
      </c>
      <c r="Y4223">
        <v>1498.65</v>
      </c>
      <c r="Z4223">
        <v>0</v>
      </c>
      <c r="AA4223">
        <v>0</v>
      </c>
      <c r="AB4223">
        <v>284.85000000000002</v>
      </c>
      <c r="AC4223">
        <v>1783.5</v>
      </c>
      <c r="AD4223" t="s">
        <v>41</v>
      </c>
      <c r="AE4223" t="s">
        <v>42</v>
      </c>
      <c r="AF4223" t="s">
        <v>42</v>
      </c>
      <c r="AG4223">
        <f t="shared" si="130"/>
        <v>0</v>
      </c>
      <c r="AH4223" t="str" cm="1">
        <f t="array" ref="AH4223">_xlfn.IFS(
X4223&lt;=20, "&lt;20",
AND(X4223&gt;=20, X4223&lt;50), "20-50",
AND(X4223&gt;=50, X4223&lt;100), "50-100",
X4223&gt;=100, "&gt;100"
)</f>
        <v>50-100</v>
      </c>
      <c r="AI4223">
        <f t="shared" si="131"/>
        <v>0</v>
      </c>
      <c r="AJ4223" t="str" cm="1">
        <f t="array" ref="AJ4223">_xlfn.IFS(
C4223&lt;=20, "&lt;20",
AND(C4223&gt;=20, C4223&lt;35), "20-35",
AND(C4223&gt;=35, C4223&lt;50), "35-50",
C4223&gt;=50, "50-100"
)</f>
        <v>35-50</v>
      </c>
      <c r="AK4223" t="str" cm="1">
        <f t="array" ref="AK4223">_xlfn.IFS(
G4223&lt;6, "&lt;6",
AND(G4223&gt;=6, G4223&lt;12), "6-12",
AND(G4223&gt;=12, G4223&lt;18), "12-18",  AND(G4223&gt;=18, G4223&lt;24), "18-24", G4223&gt;=24, "24-36")</f>
        <v>24-36</v>
      </c>
    </row>
    <row r="4224" spans="1:37" x14ac:dyDescent="0.3">
      <c r="A4224" t="s">
        <v>4324</v>
      </c>
      <c r="B4224" t="s">
        <v>44</v>
      </c>
      <c r="C4224">
        <v>51</v>
      </c>
      <c r="D4224" t="s">
        <v>34</v>
      </c>
      <c r="E4224" t="s">
        <v>82</v>
      </c>
      <c r="F4224">
        <v>0</v>
      </c>
      <c r="G4224">
        <v>31</v>
      </c>
      <c r="H4224" t="s">
        <v>36</v>
      </c>
      <c r="I4224" t="s">
        <v>37</v>
      </c>
      <c r="J4224" t="s">
        <v>37</v>
      </c>
      <c r="K4224" t="s">
        <v>37</v>
      </c>
      <c r="L4224" t="s">
        <v>50</v>
      </c>
      <c r="M4224" t="s">
        <v>37</v>
      </c>
      <c r="N4224" t="s">
        <v>37</v>
      </c>
      <c r="O4224" t="s">
        <v>37</v>
      </c>
      <c r="P4224" t="s">
        <v>34</v>
      </c>
      <c r="Q4224" t="s">
        <v>37</v>
      </c>
      <c r="R4224" t="s">
        <v>37</v>
      </c>
      <c r="S4224" t="s">
        <v>37</v>
      </c>
      <c r="T4224" t="s">
        <v>37</v>
      </c>
      <c r="U4224" t="s">
        <v>46</v>
      </c>
      <c r="V4224" t="s">
        <v>37</v>
      </c>
      <c r="W4224" t="s">
        <v>40</v>
      </c>
      <c r="X4224">
        <v>-3</v>
      </c>
      <c r="Y4224">
        <v>7107</v>
      </c>
      <c r="Z4224">
        <v>0</v>
      </c>
      <c r="AA4224">
        <v>0</v>
      </c>
      <c r="AB4224">
        <v>2715.7</v>
      </c>
      <c r="AC4224">
        <v>9822.7000000000007</v>
      </c>
      <c r="AD4224" t="s">
        <v>41</v>
      </c>
      <c r="AE4224" t="s">
        <v>42</v>
      </c>
      <c r="AF4224" t="s">
        <v>42</v>
      </c>
      <c r="AG4224">
        <f t="shared" si="130"/>
        <v>0</v>
      </c>
      <c r="AH4224" t="str" cm="1">
        <f t="array" ref="AH4224">_xlfn.IFS(
X4224&lt;=20, "&lt;20",
AND(X4224&gt;=20, X4224&lt;50), "20-50",
AND(X4224&gt;=50, X4224&lt;100), "50-100",
X4224&gt;=100, "&gt;100"
)</f>
        <v>&lt;20</v>
      </c>
      <c r="AI4224">
        <f t="shared" si="131"/>
        <v>0</v>
      </c>
      <c r="AJ4224" t="str" cm="1">
        <f t="array" ref="AJ4224">_xlfn.IFS(
C4224&lt;=20, "&lt;20",
AND(C4224&gt;=20, C4224&lt;35), "20-35",
AND(C4224&gt;=35, C4224&lt;50), "35-50",
C4224&gt;=50, "50-100"
)</f>
        <v>50-100</v>
      </c>
      <c r="AK4224" t="str" cm="1">
        <f t="array" ref="AK4224">_xlfn.IFS(
G4224&lt;6, "&lt;6",
AND(G4224&gt;=6, G4224&lt;12), "6-12",
AND(G4224&gt;=12, G4224&lt;18), "12-18",  AND(G4224&gt;=18, G4224&lt;24), "18-24", G4224&gt;=24, "24-36")</f>
        <v>24-36</v>
      </c>
    </row>
    <row r="4225" spans="1:37" x14ac:dyDescent="0.3">
      <c r="A4225" t="s">
        <v>4325</v>
      </c>
      <c r="B4225" t="s">
        <v>44</v>
      </c>
      <c r="C4225">
        <v>54</v>
      </c>
      <c r="D4225" t="s">
        <v>37</v>
      </c>
      <c r="E4225" t="s">
        <v>82</v>
      </c>
      <c r="F4225">
        <v>1</v>
      </c>
      <c r="G4225">
        <v>4</v>
      </c>
      <c r="H4225" t="s">
        <v>57</v>
      </c>
      <c r="I4225" t="s">
        <v>37</v>
      </c>
      <c r="J4225" t="s">
        <v>34</v>
      </c>
      <c r="K4225" t="s">
        <v>34</v>
      </c>
      <c r="L4225" t="s">
        <v>34</v>
      </c>
      <c r="M4225" t="s">
        <v>34</v>
      </c>
      <c r="N4225" t="s">
        <v>34</v>
      </c>
      <c r="O4225" t="s">
        <v>34</v>
      </c>
      <c r="P4225" t="s">
        <v>34</v>
      </c>
      <c r="Q4225" t="s">
        <v>34</v>
      </c>
      <c r="R4225" t="s">
        <v>34</v>
      </c>
      <c r="S4225" t="s">
        <v>34</v>
      </c>
      <c r="T4225" t="s">
        <v>34</v>
      </c>
      <c r="U4225" t="s">
        <v>39</v>
      </c>
      <c r="V4225" t="s">
        <v>34</v>
      </c>
      <c r="W4225" t="s">
        <v>51</v>
      </c>
      <c r="X4225">
        <v>20.25</v>
      </c>
      <c r="Y4225">
        <v>488.25</v>
      </c>
      <c r="Z4225">
        <v>0</v>
      </c>
      <c r="AA4225">
        <v>0</v>
      </c>
      <c r="AB4225">
        <v>829.4</v>
      </c>
      <c r="AC4225">
        <v>1317.65</v>
      </c>
      <c r="AD4225" t="s">
        <v>41</v>
      </c>
      <c r="AE4225" t="s">
        <v>42</v>
      </c>
      <c r="AF4225" t="s">
        <v>42</v>
      </c>
      <c r="AG4225">
        <f t="shared" si="130"/>
        <v>0</v>
      </c>
      <c r="AH4225" t="str" cm="1">
        <f t="array" ref="AH4225">_xlfn.IFS(
X4225&lt;=20, "&lt;20",
AND(X4225&gt;=20, X4225&lt;50), "20-50",
AND(X4225&gt;=50, X4225&lt;100), "50-100",
X4225&gt;=100, "&gt;100"
)</f>
        <v>20-50</v>
      </c>
      <c r="AI4225">
        <f t="shared" si="131"/>
        <v>0</v>
      </c>
      <c r="AJ4225" t="str" cm="1">
        <f t="array" ref="AJ4225">_xlfn.IFS(
C4225&lt;=20, "&lt;20",
AND(C4225&gt;=20, C4225&lt;35), "20-35",
AND(C4225&gt;=35, C4225&lt;50), "35-50",
C4225&gt;=50, "50-100"
)</f>
        <v>50-100</v>
      </c>
      <c r="AK4225" t="str" cm="1">
        <f t="array" ref="AK4225">_xlfn.IFS(
G4225&lt;6, "&lt;6",
AND(G4225&gt;=6, G4225&lt;12), "6-12",
AND(G4225&gt;=12, G4225&lt;18), "12-18",  AND(G4225&gt;=18, G4225&lt;24), "18-24", G4225&gt;=24, "24-36")</f>
        <v>&lt;6</v>
      </c>
    </row>
    <row r="4226" spans="1:37" x14ac:dyDescent="0.3">
      <c r="A4226" t="s">
        <v>4326</v>
      </c>
      <c r="B4226" t="s">
        <v>33</v>
      </c>
      <c r="C4226">
        <v>31</v>
      </c>
      <c r="D4226" t="s">
        <v>37</v>
      </c>
      <c r="E4226" t="s">
        <v>56</v>
      </c>
      <c r="F4226">
        <v>6</v>
      </c>
      <c r="G4226">
        <v>28</v>
      </c>
      <c r="H4226" t="s">
        <v>70</v>
      </c>
      <c r="I4226" t="s">
        <v>37</v>
      </c>
      <c r="J4226" t="s">
        <v>34</v>
      </c>
      <c r="K4226" t="s">
        <v>37</v>
      </c>
      <c r="L4226" t="s">
        <v>72</v>
      </c>
      <c r="M4226" t="s">
        <v>37</v>
      </c>
      <c r="N4226" t="s">
        <v>34</v>
      </c>
      <c r="O4226" t="s">
        <v>34</v>
      </c>
      <c r="P4226" t="s">
        <v>34</v>
      </c>
      <c r="Q4226" t="s">
        <v>34</v>
      </c>
      <c r="R4226" t="s">
        <v>34</v>
      </c>
      <c r="S4226" t="s">
        <v>34</v>
      </c>
      <c r="T4226" t="s">
        <v>37</v>
      </c>
      <c r="U4226" t="s">
        <v>46</v>
      </c>
      <c r="V4226" t="s">
        <v>37</v>
      </c>
      <c r="W4226" t="s">
        <v>51</v>
      </c>
      <c r="X4226">
        <v>49.75</v>
      </c>
      <c r="Y4226">
        <v>2535.5500000000002</v>
      </c>
      <c r="Z4226">
        <v>0</v>
      </c>
      <c r="AA4226">
        <v>0</v>
      </c>
      <c r="AB4226">
        <v>2024.36</v>
      </c>
      <c r="AC4226">
        <v>4559.91</v>
      </c>
      <c r="AD4226" t="s">
        <v>41</v>
      </c>
      <c r="AE4226" t="s">
        <v>42</v>
      </c>
      <c r="AF4226" t="s">
        <v>42</v>
      </c>
      <c r="AG4226">
        <f t="shared" si="130"/>
        <v>0</v>
      </c>
      <c r="AH4226" t="str" cm="1">
        <f t="array" ref="AH4226">_xlfn.IFS(
X4226&lt;=20, "&lt;20",
AND(X4226&gt;=20, X4226&lt;50), "20-50",
AND(X4226&gt;=50, X4226&lt;100), "50-100",
X4226&gt;=100, "&gt;100"
)</f>
        <v>20-50</v>
      </c>
      <c r="AI4226">
        <f t="shared" si="131"/>
        <v>0</v>
      </c>
      <c r="AJ4226" t="str" cm="1">
        <f t="array" ref="AJ4226">_xlfn.IFS(
C4226&lt;=20, "&lt;20",
AND(C4226&gt;=20, C4226&lt;35), "20-35",
AND(C4226&gt;=35, C4226&lt;50), "35-50",
C4226&gt;=50, "50-100"
)</f>
        <v>20-35</v>
      </c>
      <c r="AK4226" t="str" cm="1">
        <f t="array" ref="AK4226">_xlfn.IFS(
G4226&lt;6, "&lt;6",
AND(G4226&gt;=6, G4226&lt;12), "6-12",
AND(G4226&gt;=12, G4226&lt;18), "12-18",  AND(G4226&gt;=18, G4226&lt;24), "18-24", G4226&gt;=24, "24-36")</f>
        <v>24-36</v>
      </c>
    </row>
    <row r="4227" spans="1:37" x14ac:dyDescent="0.3">
      <c r="A4227" t="s">
        <v>4327</v>
      </c>
      <c r="B4227" t="s">
        <v>33</v>
      </c>
      <c r="C4227">
        <v>50</v>
      </c>
      <c r="D4227" t="s">
        <v>37</v>
      </c>
      <c r="E4227" t="s">
        <v>158</v>
      </c>
      <c r="F4227">
        <v>9</v>
      </c>
      <c r="G4227">
        <v>24</v>
      </c>
      <c r="H4227" t="s">
        <v>110</v>
      </c>
      <c r="I4227" t="s">
        <v>37</v>
      </c>
      <c r="J4227" t="s">
        <v>37</v>
      </c>
      <c r="K4227" t="s">
        <v>37</v>
      </c>
      <c r="L4227" t="s">
        <v>50</v>
      </c>
      <c r="M4227" t="s">
        <v>34</v>
      </c>
      <c r="N4227" t="s">
        <v>37</v>
      </c>
      <c r="O4227" t="s">
        <v>37</v>
      </c>
      <c r="P4227" t="s">
        <v>34</v>
      </c>
      <c r="Q4227" t="s">
        <v>34</v>
      </c>
      <c r="R4227" t="s">
        <v>37</v>
      </c>
      <c r="S4227" t="s">
        <v>37</v>
      </c>
      <c r="T4227" t="s">
        <v>37</v>
      </c>
      <c r="U4227" t="s">
        <v>46</v>
      </c>
      <c r="V4227" t="s">
        <v>37</v>
      </c>
      <c r="W4227" t="s">
        <v>40</v>
      </c>
      <c r="X4227">
        <v>95.1</v>
      </c>
      <c r="Y4227">
        <v>3691.2</v>
      </c>
      <c r="Z4227">
        <v>0</v>
      </c>
      <c r="AA4227">
        <v>0</v>
      </c>
      <c r="AB4227">
        <v>254.98</v>
      </c>
      <c r="AC4227">
        <v>3946.18</v>
      </c>
      <c r="AD4227" t="s">
        <v>41</v>
      </c>
      <c r="AE4227" t="s">
        <v>42</v>
      </c>
      <c r="AF4227" t="s">
        <v>42</v>
      </c>
      <c r="AG4227">
        <f t="shared" ref="AG4227:AG4290" si="132">IF(AD4227="Churned", 1,0)</f>
        <v>0</v>
      </c>
      <c r="AH4227" t="str" cm="1">
        <f t="array" ref="AH4227">_xlfn.IFS(
X4227&lt;=20, "&lt;20",
AND(X4227&gt;=20, X4227&lt;50), "20-50",
AND(X4227&gt;=50, X4227&lt;100), "50-100",
X4227&gt;=100, "&gt;100"
)</f>
        <v>50-100</v>
      </c>
      <c r="AI4227">
        <f t="shared" ref="AI4227:AI4290" si="133">IF(AD4227="Joined", 1, 0)</f>
        <v>0</v>
      </c>
      <c r="AJ4227" t="str" cm="1">
        <f t="array" ref="AJ4227">_xlfn.IFS(
C4227&lt;=20, "&lt;20",
AND(C4227&gt;=20, C4227&lt;35), "20-35",
AND(C4227&gt;=35, C4227&lt;50), "35-50",
C4227&gt;=50, "50-100"
)</f>
        <v>50-100</v>
      </c>
      <c r="AK4227" t="str" cm="1">
        <f t="array" ref="AK4227">_xlfn.IFS(
G4227&lt;6, "&lt;6",
AND(G4227&gt;=6, G4227&lt;12), "6-12",
AND(G4227&gt;=12, G4227&lt;18), "12-18",  AND(G4227&gt;=18, G4227&lt;24), "18-24", G4227&gt;=24, "24-36")</f>
        <v>24-36</v>
      </c>
    </row>
    <row r="4228" spans="1:37" x14ac:dyDescent="0.3">
      <c r="A4228" t="s">
        <v>4328</v>
      </c>
      <c r="B4228" t="s">
        <v>44</v>
      </c>
      <c r="C4228">
        <v>54</v>
      </c>
      <c r="D4228" t="s">
        <v>34</v>
      </c>
      <c r="E4228" t="s">
        <v>114</v>
      </c>
      <c r="F4228">
        <v>9</v>
      </c>
      <c r="G4228">
        <v>4</v>
      </c>
      <c r="H4228" t="s">
        <v>36</v>
      </c>
      <c r="I4228" t="s">
        <v>37</v>
      </c>
      <c r="J4228" t="s">
        <v>34</v>
      </c>
      <c r="K4228" t="s">
        <v>37</v>
      </c>
      <c r="L4228" t="s">
        <v>50</v>
      </c>
      <c r="M4228" t="s">
        <v>34</v>
      </c>
      <c r="N4228" t="s">
        <v>34</v>
      </c>
      <c r="O4228" t="s">
        <v>34</v>
      </c>
      <c r="P4228" t="s">
        <v>34</v>
      </c>
      <c r="Q4228" t="s">
        <v>34</v>
      </c>
      <c r="R4228" t="s">
        <v>34</v>
      </c>
      <c r="S4228" t="s">
        <v>34</v>
      </c>
      <c r="T4228" t="s">
        <v>37</v>
      </c>
      <c r="U4228" t="s">
        <v>46</v>
      </c>
      <c r="V4228" t="s">
        <v>37</v>
      </c>
      <c r="W4228" t="s">
        <v>51</v>
      </c>
      <c r="X4228">
        <v>70.150000000000006</v>
      </c>
      <c r="Y4228">
        <v>194.2</v>
      </c>
      <c r="Z4228">
        <v>0</v>
      </c>
      <c r="AA4228">
        <v>0</v>
      </c>
      <c r="AB4228">
        <v>16.89</v>
      </c>
      <c r="AC4228">
        <v>211.09</v>
      </c>
      <c r="AD4228" t="s">
        <v>85</v>
      </c>
      <c r="AE4228" t="s">
        <v>42</v>
      </c>
      <c r="AF4228" t="s">
        <v>42</v>
      </c>
      <c r="AG4228">
        <f t="shared" si="132"/>
        <v>0</v>
      </c>
      <c r="AH4228" t="str" cm="1">
        <f t="array" ref="AH4228">_xlfn.IFS(
X4228&lt;=20, "&lt;20",
AND(X4228&gt;=20, X4228&lt;50), "20-50",
AND(X4228&gt;=50, X4228&lt;100), "50-100",
X4228&gt;=100, "&gt;100"
)</f>
        <v>50-100</v>
      </c>
      <c r="AI4228">
        <f t="shared" si="133"/>
        <v>1</v>
      </c>
      <c r="AJ4228" t="str" cm="1">
        <f t="array" ref="AJ4228">_xlfn.IFS(
C4228&lt;=20, "&lt;20",
AND(C4228&gt;=20, C4228&lt;35), "20-35",
AND(C4228&gt;=35, C4228&lt;50), "35-50",
C4228&gt;=50, "50-100"
)</f>
        <v>50-100</v>
      </c>
      <c r="AK4228" t="str" cm="1">
        <f t="array" ref="AK4228">_xlfn.IFS(
G4228&lt;6, "&lt;6",
AND(G4228&gt;=6, G4228&lt;12), "6-12",
AND(G4228&gt;=12, G4228&lt;18), "12-18",  AND(G4228&gt;=18, G4228&lt;24), "18-24", G4228&gt;=24, "24-36")</f>
        <v>&lt;6</v>
      </c>
    </row>
    <row r="4229" spans="1:37" x14ac:dyDescent="0.3">
      <c r="A4229" t="s">
        <v>4329</v>
      </c>
      <c r="B4229" t="s">
        <v>33</v>
      </c>
      <c r="C4229">
        <v>76</v>
      </c>
      <c r="D4229" t="s">
        <v>37</v>
      </c>
      <c r="E4229" t="s">
        <v>56</v>
      </c>
      <c r="F4229">
        <v>8</v>
      </c>
      <c r="G4229">
        <v>31</v>
      </c>
      <c r="H4229" t="s">
        <v>36</v>
      </c>
      <c r="I4229" t="s">
        <v>37</v>
      </c>
      <c r="J4229" t="s">
        <v>34</v>
      </c>
      <c r="K4229" t="s">
        <v>37</v>
      </c>
      <c r="L4229" t="s">
        <v>50</v>
      </c>
      <c r="M4229" t="s">
        <v>34</v>
      </c>
      <c r="N4229" t="s">
        <v>34</v>
      </c>
      <c r="O4229" t="s">
        <v>34</v>
      </c>
      <c r="P4229" t="s">
        <v>34</v>
      </c>
      <c r="Q4229" t="s">
        <v>34</v>
      </c>
      <c r="R4229" t="s">
        <v>34</v>
      </c>
      <c r="S4229" t="s">
        <v>34</v>
      </c>
      <c r="T4229" t="s">
        <v>37</v>
      </c>
      <c r="U4229" t="s">
        <v>46</v>
      </c>
      <c r="V4229" t="s">
        <v>34</v>
      </c>
      <c r="W4229" t="s">
        <v>51</v>
      </c>
      <c r="X4229">
        <v>70.45</v>
      </c>
      <c r="Y4229">
        <v>849.1</v>
      </c>
      <c r="Z4229">
        <v>0</v>
      </c>
      <c r="AA4229">
        <v>0</v>
      </c>
      <c r="AB4229">
        <v>475.41</v>
      </c>
      <c r="AC4229">
        <v>1324.51</v>
      </c>
      <c r="AD4229" t="s">
        <v>41</v>
      </c>
      <c r="AE4229" t="s">
        <v>42</v>
      </c>
      <c r="AF4229" t="s">
        <v>42</v>
      </c>
      <c r="AG4229">
        <f t="shared" si="132"/>
        <v>0</v>
      </c>
      <c r="AH4229" t="str" cm="1">
        <f t="array" ref="AH4229">_xlfn.IFS(
X4229&lt;=20, "&lt;20",
AND(X4229&gt;=20, X4229&lt;50), "20-50",
AND(X4229&gt;=50, X4229&lt;100), "50-100",
X4229&gt;=100, "&gt;100"
)</f>
        <v>50-100</v>
      </c>
      <c r="AI4229">
        <f t="shared" si="133"/>
        <v>0</v>
      </c>
      <c r="AJ4229" t="str" cm="1">
        <f t="array" ref="AJ4229">_xlfn.IFS(
C4229&lt;=20, "&lt;20",
AND(C4229&gt;=20, C4229&lt;35), "20-35",
AND(C4229&gt;=35, C4229&lt;50), "35-50",
C4229&gt;=50, "50-100"
)</f>
        <v>50-100</v>
      </c>
      <c r="AK4229" t="str" cm="1">
        <f t="array" ref="AK4229">_xlfn.IFS(
G4229&lt;6, "&lt;6",
AND(G4229&gt;=6, G4229&lt;12), "6-12",
AND(G4229&gt;=12, G4229&lt;18), "12-18",  AND(G4229&gt;=18, G4229&lt;24), "18-24", G4229&gt;=24, "24-36")</f>
        <v>24-36</v>
      </c>
    </row>
    <row r="4230" spans="1:37" x14ac:dyDescent="0.3">
      <c r="A4230" t="s">
        <v>4330</v>
      </c>
      <c r="B4230" t="s">
        <v>44</v>
      </c>
      <c r="C4230">
        <v>68</v>
      </c>
      <c r="D4230" t="s">
        <v>37</v>
      </c>
      <c r="E4230" t="s">
        <v>74</v>
      </c>
      <c r="F4230">
        <v>3</v>
      </c>
      <c r="G4230">
        <v>35</v>
      </c>
      <c r="H4230" t="s">
        <v>70</v>
      </c>
      <c r="I4230" t="s">
        <v>37</v>
      </c>
      <c r="J4230" t="s">
        <v>37</v>
      </c>
      <c r="K4230" t="s">
        <v>34</v>
      </c>
      <c r="L4230" t="s">
        <v>34</v>
      </c>
      <c r="M4230" t="s">
        <v>34</v>
      </c>
      <c r="N4230" t="s">
        <v>34</v>
      </c>
      <c r="O4230" t="s">
        <v>34</v>
      </c>
      <c r="P4230" t="s">
        <v>34</v>
      </c>
      <c r="Q4230" t="s">
        <v>34</v>
      </c>
      <c r="R4230" t="s">
        <v>34</v>
      </c>
      <c r="S4230" t="s">
        <v>34</v>
      </c>
      <c r="T4230" t="s">
        <v>34</v>
      </c>
      <c r="U4230" t="s">
        <v>67</v>
      </c>
      <c r="V4230" t="s">
        <v>34</v>
      </c>
      <c r="W4230" t="s">
        <v>40</v>
      </c>
      <c r="X4230">
        <v>24.75</v>
      </c>
      <c r="Y4230">
        <v>1234.5999999999999</v>
      </c>
      <c r="Z4230">
        <v>0</v>
      </c>
      <c r="AA4230">
        <v>0</v>
      </c>
      <c r="AB4230">
        <v>921.57</v>
      </c>
      <c r="AC4230">
        <v>2156.17</v>
      </c>
      <c r="AD4230" t="s">
        <v>41</v>
      </c>
      <c r="AE4230" t="s">
        <v>42</v>
      </c>
      <c r="AF4230" t="s">
        <v>42</v>
      </c>
      <c r="AG4230">
        <f t="shared" si="132"/>
        <v>0</v>
      </c>
      <c r="AH4230" t="str" cm="1">
        <f t="array" ref="AH4230">_xlfn.IFS(
X4230&lt;=20, "&lt;20",
AND(X4230&gt;=20, X4230&lt;50), "20-50",
AND(X4230&gt;=50, X4230&lt;100), "50-100",
X4230&gt;=100, "&gt;100"
)</f>
        <v>20-50</v>
      </c>
      <c r="AI4230">
        <f t="shared" si="133"/>
        <v>0</v>
      </c>
      <c r="AJ4230" t="str" cm="1">
        <f t="array" ref="AJ4230">_xlfn.IFS(
C4230&lt;=20, "&lt;20",
AND(C4230&gt;=20, C4230&lt;35), "20-35",
AND(C4230&gt;=35, C4230&lt;50), "35-50",
C4230&gt;=50, "50-100"
)</f>
        <v>50-100</v>
      </c>
      <c r="AK4230" t="str" cm="1">
        <f t="array" ref="AK4230">_xlfn.IFS(
G4230&lt;6, "&lt;6",
AND(G4230&gt;=6, G4230&lt;12), "6-12",
AND(G4230&gt;=12, G4230&lt;18), "12-18",  AND(G4230&gt;=18, G4230&lt;24), "18-24", G4230&gt;=24, "24-36")</f>
        <v>24-36</v>
      </c>
    </row>
    <row r="4231" spans="1:37" x14ac:dyDescent="0.3">
      <c r="A4231" t="s">
        <v>4331</v>
      </c>
      <c r="B4231" t="s">
        <v>44</v>
      </c>
      <c r="C4231">
        <v>54</v>
      </c>
      <c r="D4231" t="s">
        <v>34</v>
      </c>
      <c r="E4231" t="s">
        <v>56</v>
      </c>
      <c r="F4231">
        <v>6</v>
      </c>
      <c r="G4231">
        <v>16</v>
      </c>
      <c r="H4231" t="s">
        <v>36</v>
      </c>
      <c r="I4231" t="s">
        <v>37</v>
      </c>
      <c r="J4231" t="s">
        <v>37</v>
      </c>
      <c r="K4231" t="s">
        <v>37</v>
      </c>
      <c r="L4231" t="s">
        <v>50</v>
      </c>
      <c r="M4231" t="s">
        <v>34</v>
      </c>
      <c r="N4231" t="s">
        <v>34</v>
      </c>
      <c r="O4231" t="s">
        <v>37</v>
      </c>
      <c r="P4231" t="s">
        <v>34</v>
      </c>
      <c r="Q4231" t="s">
        <v>34</v>
      </c>
      <c r="R4231" t="s">
        <v>34</v>
      </c>
      <c r="S4231" t="s">
        <v>34</v>
      </c>
      <c r="T4231" t="s">
        <v>37</v>
      </c>
      <c r="U4231" t="s">
        <v>46</v>
      </c>
      <c r="V4231" t="s">
        <v>37</v>
      </c>
      <c r="W4231" t="s">
        <v>51</v>
      </c>
      <c r="X4231">
        <v>81.2</v>
      </c>
      <c r="Y4231">
        <v>3292.3</v>
      </c>
      <c r="Z4231">
        <v>0</v>
      </c>
      <c r="AA4231">
        <v>0</v>
      </c>
      <c r="AB4231">
        <v>140.80000000000001</v>
      </c>
      <c r="AC4231">
        <v>3433.1</v>
      </c>
      <c r="AD4231" t="s">
        <v>41</v>
      </c>
      <c r="AE4231" t="s">
        <v>42</v>
      </c>
      <c r="AF4231" t="s">
        <v>42</v>
      </c>
      <c r="AG4231">
        <f t="shared" si="132"/>
        <v>0</v>
      </c>
      <c r="AH4231" t="str" cm="1">
        <f t="array" ref="AH4231">_xlfn.IFS(
X4231&lt;=20, "&lt;20",
AND(X4231&gt;=20, X4231&lt;50), "20-50",
AND(X4231&gt;=50, X4231&lt;100), "50-100",
X4231&gt;=100, "&gt;100"
)</f>
        <v>50-100</v>
      </c>
      <c r="AI4231">
        <f t="shared" si="133"/>
        <v>0</v>
      </c>
      <c r="AJ4231" t="str" cm="1">
        <f t="array" ref="AJ4231">_xlfn.IFS(
C4231&lt;=20, "&lt;20",
AND(C4231&gt;=20, C4231&lt;35), "20-35",
AND(C4231&gt;=35, C4231&lt;50), "35-50",
C4231&gt;=50, "50-100"
)</f>
        <v>50-100</v>
      </c>
      <c r="AK4231" t="str" cm="1">
        <f t="array" ref="AK4231">_xlfn.IFS(
G4231&lt;6, "&lt;6",
AND(G4231&gt;=6, G4231&lt;12), "6-12",
AND(G4231&gt;=12, G4231&lt;18), "12-18",  AND(G4231&gt;=18, G4231&lt;24), "18-24", G4231&gt;=24, "24-36")</f>
        <v>12-18</v>
      </c>
    </row>
    <row r="4232" spans="1:37" x14ac:dyDescent="0.3">
      <c r="A4232" t="s">
        <v>4332</v>
      </c>
      <c r="B4232" t="s">
        <v>33</v>
      </c>
      <c r="C4232">
        <v>45</v>
      </c>
      <c r="D4232" t="s">
        <v>37</v>
      </c>
      <c r="E4232" t="s">
        <v>35</v>
      </c>
      <c r="F4232">
        <v>15</v>
      </c>
      <c r="G4232">
        <v>12</v>
      </c>
      <c r="H4232" t="s">
        <v>57</v>
      </c>
      <c r="I4232" t="s">
        <v>37</v>
      </c>
      <c r="J4232" t="s">
        <v>34</v>
      </c>
      <c r="K4232" t="s">
        <v>34</v>
      </c>
      <c r="L4232" t="s">
        <v>34</v>
      </c>
      <c r="M4232" t="s">
        <v>34</v>
      </c>
      <c r="N4232" t="s">
        <v>34</v>
      </c>
      <c r="O4232" t="s">
        <v>34</v>
      </c>
      <c r="P4232" t="s">
        <v>34</v>
      </c>
      <c r="Q4232" t="s">
        <v>34</v>
      </c>
      <c r="R4232" t="s">
        <v>34</v>
      </c>
      <c r="S4232" t="s">
        <v>34</v>
      </c>
      <c r="T4232" t="s">
        <v>34</v>
      </c>
      <c r="U4232" t="s">
        <v>46</v>
      </c>
      <c r="V4232" t="s">
        <v>34</v>
      </c>
      <c r="W4232" t="s">
        <v>40</v>
      </c>
      <c r="X4232">
        <v>19.25</v>
      </c>
      <c r="Y4232">
        <v>331.35</v>
      </c>
      <c r="Z4232">
        <v>0</v>
      </c>
      <c r="AA4232">
        <v>0</v>
      </c>
      <c r="AB4232">
        <v>563.94000000000005</v>
      </c>
      <c r="AC4232">
        <v>895.29</v>
      </c>
      <c r="AD4232" t="s">
        <v>41</v>
      </c>
      <c r="AE4232" t="s">
        <v>42</v>
      </c>
      <c r="AF4232" t="s">
        <v>42</v>
      </c>
      <c r="AG4232">
        <f t="shared" si="132"/>
        <v>0</v>
      </c>
      <c r="AH4232" t="str" cm="1">
        <f t="array" ref="AH4232">_xlfn.IFS(
X4232&lt;=20, "&lt;20",
AND(X4232&gt;=20, X4232&lt;50), "20-50",
AND(X4232&gt;=50, X4232&lt;100), "50-100",
X4232&gt;=100, "&gt;100"
)</f>
        <v>&lt;20</v>
      </c>
      <c r="AI4232">
        <f t="shared" si="133"/>
        <v>0</v>
      </c>
      <c r="AJ4232" t="str" cm="1">
        <f t="array" ref="AJ4232">_xlfn.IFS(
C4232&lt;=20, "&lt;20",
AND(C4232&gt;=20, C4232&lt;35), "20-35",
AND(C4232&gt;=35, C4232&lt;50), "35-50",
C4232&gt;=50, "50-100"
)</f>
        <v>35-50</v>
      </c>
      <c r="AK4232" t="str" cm="1">
        <f t="array" ref="AK4232">_xlfn.IFS(
G4232&lt;6, "&lt;6",
AND(G4232&gt;=6, G4232&lt;12), "6-12",
AND(G4232&gt;=12, G4232&lt;18), "12-18",  AND(G4232&gt;=18, G4232&lt;24), "18-24", G4232&gt;=24, "24-36")</f>
        <v>12-18</v>
      </c>
    </row>
    <row r="4233" spans="1:37" x14ac:dyDescent="0.3">
      <c r="A4233" t="s">
        <v>4333</v>
      </c>
      <c r="B4233" t="s">
        <v>44</v>
      </c>
      <c r="C4233">
        <v>67</v>
      </c>
      <c r="D4233" t="s">
        <v>37</v>
      </c>
      <c r="E4233" t="s">
        <v>64</v>
      </c>
      <c r="F4233">
        <v>13</v>
      </c>
      <c r="G4233">
        <v>15</v>
      </c>
      <c r="H4233" t="s">
        <v>57</v>
      </c>
      <c r="I4233" t="s">
        <v>37</v>
      </c>
      <c r="J4233" t="s">
        <v>34</v>
      </c>
      <c r="K4233" t="s">
        <v>34</v>
      </c>
      <c r="L4233" t="s">
        <v>34</v>
      </c>
      <c r="M4233" t="s">
        <v>34</v>
      </c>
      <c r="N4233" t="s">
        <v>34</v>
      </c>
      <c r="O4233" t="s">
        <v>34</v>
      </c>
      <c r="P4233" t="s">
        <v>34</v>
      </c>
      <c r="Q4233" t="s">
        <v>34</v>
      </c>
      <c r="R4233" t="s">
        <v>34</v>
      </c>
      <c r="S4233" t="s">
        <v>34</v>
      </c>
      <c r="T4233" t="s">
        <v>34</v>
      </c>
      <c r="U4233" t="s">
        <v>39</v>
      </c>
      <c r="V4233" t="s">
        <v>34</v>
      </c>
      <c r="W4233" t="s">
        <v>143</v>
      </c>
      <c r="X4233">
        <v>19.649999999999999</v>
      </c>
      <c r="Y4233">
        <v>436.9</v>
      </c>
      <c r="Z4233">
        <v>0</v>
      </c>
      <c r="AA4233">
        <v>0</v>
      </c>
      <c r="AB4233">
        <v>572.24</v>
      </c>
      <c r="AC4233">
        <v>1009.14</v>
      </c>
      <c r="AD4233" t="s">
        <v>41</v>
      </c>
      <c r="AE4233" t="s">
        <v>42</v>
      </c>
      <c r="AF4233" t="s">
        <v>42</v>
      </c>
      <c r="AG4233">
        <f t="shared" si="132"/>
        <v>0</v>
      </c>
      <c r="AH4233" t="str" cm="1">
        <f t="array" ref="AH4233">_xlfn.IFS(
X4233&lt;=20, "&lt;20",
AND(X4233&gt;=20, X4233&lt;50), "20-50",
AND(X4233&gt;=50, X4233&lt;100), "50-100",
X4233&gt;=100, "&gt;100"
)</f>
        <v>&lt;20</v>
      </c>
      <c r="AI4233">
        <f t="shared" si="133"/>
        <v>0</v>
      </c>
      <c r="AJ4233" t="str" cm="1">
        <f t="array" ref="AJ4233">_xlfn.IFS(
C4233&lt;=20, "&lt;20",
AND(C4233&gt;=20, C4233&lt;35), "20-35",
AND(C4233&gt;=35, C4233&lt;50), "35-50",
C4233&gt;=50, "50-100"
)</f>
        <v>50-100</v>
      </c>
      <c r="AK4233" t="str" cm="1">
        <f t="array" ref="AK4233">_xlfn.IFS(
G4233&lt;6, "&lt;6",
AND(G4233&gt;=6, G4233&lt;12), "6-12",
AND(G4233&gt;=12, G4233&lt;18), "12-18",  AND(G4233&gt;=18, G4233&lt;24), "18-24", G4233&gt;=24, "24-36")</f>
        <v>12-18</v>
      </c>
    </row>
    <row r="4234" spans="1:37" x14ac:dyDescent="0.3">
      <c r="A4234" t="s">
        <v>4334</v>
      </c>
      <c r="B4234" t="s">
        <v>44</v>
      </c>
      <c r="C4234">
        <v>48</v>
      </c>
      <c r="D4234" t="s">
        <v>37</v>
      </c>
      <c r="E4234" t="s">
        <v>87</v>
      </c>
      <c r="F4234">
        <v>15</v>
      </c>
      <c r="G4234">
        <v>9</v>
      </c>
      <c r="H4234" t="s">
        <v>49</v>
      </c>
      <c r="I4234" t="s">
        <v>37</v>
      </c>
      <c r="J4234" t="s">
        <v>34</v>
      </c>
      <c r="K4234" t="s">
        <v>37</v>
      </c>
      <c r="L4234" t="s">
        <v>50</v>
      </c>
      <c r="M4234" t="s">
        <v>34</v>
      </c>
      <c r="N4234" t="s">
        <v>34</v>
      </c>
      <c r="O4234" t="s">
        <v>34</v>
      </c>
      <c r="P4234" t="s">
        <v>34</v>
      </c>
      <c r="Q4234" t="s">
        <v>34</v>
      </c>
      <c r="R4234" t="s">
        <v>37</v>
      </c>
      <c r="S4234" t="s">
        <v>37</v>
      </c>
      <c r="T4234" t="s">
        <v>37</v>
      </c>
      <c r="U4234" t="s">
        <v>46</v>
      </c>
      <c r="V4234" t="s">
        <v>34</v>
      </c>
      <c r="W4234" t="s">
        <v>40</v>
      </c>
      <c r="X4234">
        <v>-7</v>
      </c>
      <c r="Y4234">
        <v>80.150000000000006</v>
      </c>
      <c r="Z4234">
        <v>0</v>
      </c>
      <c r="AA4234">
        <v>0</v>
      </c>
      <c r="AB4234">
        <v>4.67</v>
      </c>
      <c r="AC4234">
        <v>84.82</v>
      </c>
      <c r="AD4234" t="s">
        <v>52</v>
      </c>
      <c r="AE4234" t="s">
        <v>104</v>
      </c>
      <c r="AF4234" t="s">
        <v>150</v>
      </c>
      <c r="AG4234">
        <f t="shared" si="132"/>
        <v>1</v>
      </c>
      <c r="AH4234" t="str" cm="1">
        <f t="array" ref="AH4234">_xlfn.IFS(
X4234&lt;=20, "&lt;20",
AND(X4234&gt;=20, X4234&lt;50), "20-50",
AND(X4234&gt;=50, X4234&lt;100), "50-100",
X4234&gt;=100, "&gt;100"
)</f>
        <v>&lt;20</v>
      </c>
      <c r="AI4234">
        <f t="shared" si="133"/>
        <v>0</v>
      </c>
      <c r="AJ4234" t="str" cm="1">
        <f t="array" ref="AJ4234">_xlfn.IFS(
C4234&lt;=20, "&lt;20",
AND(C4234&gt;=20, C4234&lt;35), "20-35",
AND(C4234&gt;=35, C4234&lt;50), "35-50",
C4234&gt;=50, "50-100"
)</f>
        <v>35-50</v>
      </c>
      <c r="AK4234" t="str" cm="1">
        <f t="array" ref="AK4234">_xlfn.IFS(
G4234&lt;6, "&lt;6",
AND(G4234&gt;=6, G4234&lt;12), "6-12",
AND(G4234&gt;=12, G4234&lt;18), "12-18",  AND(G4234&gt;=18, G4234&lt;24), "18-24", G4234&gt;=24, "24-36")</f>
        <v>6-12</v>
      </c>
    </row>
    <row r="4235" spans="1:37" x14ac:dyDescent="0.3">
      <c r="A4235" t="s">
        <v>4335</v>
      </c>
      <c r="B4235" t="s">
        <v>44</v>
      </c>
      <c r="C4235">
        <v>43</v>
      </c>
      <c r="D4235" t="s">
        <v>37</v>
      </c>
      <c r="E4235" t="s">
        <v>45</v>
      </c>
      <c r="F4235">
        <v>5</v>
      </c>
      <c r="G4235">
        <v>24</v>
      </c>
      <c r="H4235" t="s">
        <v>57</v>
      </c>
      <c r="I4235" t="s">
        <v>37</v>
      </c>
      <c r="J4235" t="s">
        <v>37</v>
      </c>
      <c r="K4235" t="s">
        <v>37</v>
      </c>
      <c r="L4235" t="s">
        <v>50</v>
      </c>
      <c r="M4235" t="s">
        <v>34</v>
      </c>
      <c r="N4235" t="s">
        <v>34</v>
      </c>
      <c r="O4235" t="s">
        <v>37</v>
      </c>
      <c r="P4235" t="s">
        <v>34</v>
      </c>
      <c r="Q4235" t="s">
        <v>34</v>
      </c>
      <c r="R4235" t="s">
        <v>37</v>
      </c>
      <c r="S4235" t="s">
        <v>37</v>
      </c>
      <c r="T4235" t="s">
        <v>34</v>
      </c>
      <c r="U4235" t="s">
        <v>46</v>
      </c>
      <c r="V4235" t="s">
        <v>37</v>
      </c>
      <c r="W4235" t="s">
        <v>51</v>
      </c>
      <c r="X4235">
        <v>88.45</v>
      </c>
      <c r="Y4235">
        <v>1422.1</v>
      </c>
      <c r="Z4235">
        <v>0</v>
      </c>
      <c r="AA4235">
        <v>140</v>
      </c>
      <c r="AB4235">
        <v>284.8</v>
      </c>
      <c r="AC4235">
        <v>1846.9</v>
      </c>
      <c r="AD4235" t="s">
        <v>52</v>
      </c>
      <c r="AE4235" t="s">
        <v>94</v>
      </c>
      <c r="AF4235" t="s">
        <v>95</v>
      </c>
      <c r="AG4235">
        <f t="shared" si="132"/>
        <v>1</v>
      </c>
      <c r="AH4235" t="str" cm="1">
        <f t="array" ref="AH4235">_xlfn.IFS(
X4235&lt;=20, "&lt;20",
AND(X4235&gt;=20, X4235&lt;50), "20-50",
AND(X4235&gt;=50, X4235&lt;100), "50-100",
X4235&gt;=100, "&gt;100"
)</f>
        <v>50-100</v>
      </c>
      <c r="AI4235">
        <f t="shared" si="133"/>
        <v>0</v>
      </c>
      <c r="AJ4235" t="str" cm="1">
        <f t="array" ref="AJ4235">_xlfn.IFS(
C4235&lt;=20, "&lt;20",
AND(C4235&gt;=20, C4235&lt;35), "20-35",
AND(C4235&gt;=35, C4235&lt;50), "35-50",
C4235&gt;=50, "50-100"
)</f>
        <v>35-50</v>
      </c>
      <c r="AK4235" t="str" cm="1">
        <f t="array" ref="AK4235">_xlfn.IFS(
G4235&lt;6, "&lt;6",
AND(G4235&gt;=6, G4235&lt;12), "6-12",
AND(G4235&gt;=12, G4235&lt;18), "12-18",  AND(G4235&gt;=18, G4235&lt;24), "18-24", G4235&gt;=24, "24-36")</f>
        <v>24-36</v>
      </c>
    </row>
    <row r="4236" spans="1:37" x14ac:dyDescent="0.3">
      <c r="A4236" t="s">
        <v>4336</v>
      </c>
      <c r="B4236" t="s">
        <v>44</v>
      </c>
      <c r="C4236">
        <v>51</v>
      </c>
      <c r="D4236" t="s">
        <v>34</v>
      </c>
      <c r="E4236" t="s">
        <v>45</v>
      </c>
      <c r="F4236">
        <v>12</v>
      </c>
      <c r="G4236">
        <v>14</v>
      </c>
      <c r="H4236" t="s">
        <v>66</v>
      </c>
      <c r="I4236" t="s">
        <v>37</v>
      </c>
      <c r="J4236" t="s">
        <v>37</v>
      </c>
      <c r="K4236" t="s">
        <v>37</v>
      </c>
      <c r="L4236" t="s">
        <v>72</v>
      </c>
      <c r="M4236" t="s">
        <v>37</v>
      </c>
      <c r="N4236" t="s">
        <v>37</v>
      </c>
      <c r="O4236" t="s">
        <v>37</v>
      </c>
      <c r="P4236" t="s">
        <v>37</v>
      </c>
      <c r="Q4236" t="s">
        <v>34</v>
      </c>
      <c r="R4236" t="s">
        <v>34</v>
      </c>
      <c r="S4236" t="s">
        <v>34</v>
      </c>
      <c r="T4236" t="s">
        <v>37</v>
      </c>
      <c r="U4236" t="s">
        <v>67</v>
      </c>
      <c r="V4236" t="s">
        <v>34</v>
      </c>
      <c r="W4236" t="s">
        <v>40</v>
      </c>
      <c r="X4236">
        <v>68.150000000000006</v>
      </c>
      <c r="Y4236">
        <v>4808.7</v>
      </c>
      <c r="Z4236">
        <v>0</v>
      </c>
      <c r="AA4236">
        <v>0</v>
      </c>
      <c r="AB4236">
        <v>1246.32</v>
      </c>
      <c r="AC4236">
        <v>6055.02</v>
      </c>
      <c r="AD4236" t="s">
        <v>41</v>
      </c>
      <c r="AE4236" t="s">
        <v>42</v>
      </c>
      <c r="AF4236" t="s">
        <v>42</v>
      </c>
      <c r="AG4236">
        <f t="shared" si="132"/>
        <v>0</v>
      </c>
      <c r="AH4236" t="str" cm="1">
        <f t="array" ref="AH4236">_xlfn.IFS(
X4236&lt;=20, "&lt;20",
AND(X4236&gt;=20, X4236&lt;50), "20-50",
AND(X4236&gt;=50, X4236&lt;100), "50-100",
X4236&gt;=100, "&gt;100"
)</f>
        <v>50-100</v>
      </c>
      <c r="AI4236">
        <f t="shared" si="133"/>
        <v>0</v>
      </c>
      <c r="AJ4236" t="str" cm="1">
        <f t="array" ref="AJ4236">_xlfn.IFS(
C4236&lt;=20, "&lt;20",
AND(C4236&gt;=20, C4236&lt;35), "20-35",
AND(C4236&gt;=35, C4236&lt;50), "35-50",
C4236&gt;=50, "50-100"
)</f>
        <v>50-100</v>
      </c>
      <c r="AK4236" t="str" cm="1">
        <f t="array" ref="AK4236">_xlfn.IFS(
G4236&lt;6, "&lt;6",
AND(G4236&gt;=6, G4236&lt;12), "6-12",
AND(G4236&gt;=12, G4236&lt;18), "12-18",  AND(G4236&gt;=18, G4236&lt;24), "18-24", G4236&gt;=24, "24-36")</f>
        <v>12-18</v>
      </c>
    </row>
    <row r="4237" spans="1:37" x14ac:dyDescent="0.3">
      <c r="A4237" t="s">
        <v>4337</v>
      </c>
      <c r="B4237" t="s">
        <v>44</v>
      </c>
      <c r="C4237">
        <v>64</v>
      </c>
      <c r="D4237" t="s">
        <v>34</v>
      </c>
      <c r="E4237" t="s">
        <v>103</v>
      </c>
      <c r="F4237">
        <v>0</v>
      </c>
      <c r="G4237">
        <v>18</v>
      </c>
      <c r="H4237" t="s">
        <v>36</v>
      </c>
      <c r="I4237" t="s">
        <v>37</v>
      </c>
      <c r="J4237" t="s">
        <v>37</v>
      </c>
      <c r="K4237" t="s">
        <v>37</v>
      </c>
      <c r="L4237" t="s">
        <v>50</v>
      </c>
      <c r="M4237" t="s">
        <v>34</v>
      </c>
      <c r="N4237" t="s">
        <v>37</v>
      </c>
      <c r="O4237" t="s">
        <v>34</v>
      </c>
      <c r="P4237" t="s">
        <v>34</v>
      </c>
      <c r="Q4237" t="s">
        <v>37</v>
      </c>
      <c r="R4237" t="s">
        <v>37</v>
      </c>
      <c r="S4237" t="s">
        <v>37</v>
      </c>
      <c r="T4237" t="s">
        <v>37</v>
      </c>
      <c r="U4237" t="s">
        <v>46</v>
      </c>
      <c r="V4237" t="s">
        <v>37</v>
      </c>
      <c r="W4237" t="s">
        <v>51</v>
      </c>
      <c r="X4237">
        <v>98.85</v>
      </c>
      <c r="Y4237">
        <v>3089.6</v>
      </c>
      <c r="Z4237">
        <v>0</v>
      </c>
      <c r="AA4237">
        <v>0</v>
      </c>
      <c r="AB4237">
        <v>769.28</v>
      </c>
      <c r="AC4237">
        <v>3858.88</v>
      </c>
      <c r="AD4237" t="s">
        <v>41</v>
      </c>
      <c r="AE4237" t="s">
        <v>42</v>
      </c>
      <c r="AF4237" t="s">
        <v>42</v>
      </c>
      <c r="AG4237">
        <f t="shared" si="132"/>
        <v>0</v>
      </c>
      <c r="AH4237" t="str" cm="1">
        <f t="array" ref="AH4237">_xlfn.IFS(
X4237&lt;=20, "&lt;20",
AND(X4237&gt;=20, X4237&lt;50), "20-50",
AND(X4237&gt;=50, X4237&lt;100), "50-100",
X4237&gt;=100, "&gt;100"
)</f>
        <v>50-100</v>
      </c>
      <c r="AI4237">
        <f t="shared" si="133"/>
        <v>0</v>
      </c>
      <c r="AJ4237" t="str" cm="1">
        <f t="array" ref="AJ4237">_xlfn.IFS(
C4237&lt;=20, "&lt;20",
AND(C4237&gt;=20, C4237&lt;35), "20-35",
AND(C4237&gt;=35, C4237&lt;50), "35-50",
C4237&gt;=50, "50-100"
)</f>
        <v>50-100</v>
      </c>
      <c r="AK4237" t="str" cm="1">
        <f t="array" ref="AK4237">_xlfn.IFS(
G4237&lt;6, "&lt;6",
AND(G4237&gt;=6, G4237&lt;12), "6-12",
AND(G4237&gt;=12, G4237&lt;18), "12-18",  AND(G4237&gt;=18, G4237&lt;24), "18-24", G4237&gt;=24, "24-36")</f>
        <v>18-24</v>
      </c>
    </row>
    <row r="4238" spans="1:37" x14ac:dyDescent="0.3">
      <c r="A4238" t="s">
        <v>4338</v>
      </c>
      <c r="B4238" t="s">
        <v>44</v>
      </c>
      <c r="C4238">
        <v>25</v>
      </c>
      <c r="D4238" t="s">
        <v>34</v>
      </c>
      <c r="E4238" t="s">
        <v>103</v>
      </c>
      <c r="F4238">
        <v>5</v>
      </c>
      <c r="G4238">
        <v>16</v>
      </c>
      <c r="H4238" t="s">
        <v>110</v>
      </c>
      <c r="I4238" t="s">
        <v>37</v>
      </c>
      <c r="J4238" t="s">
        <v>34</v>
      </c>
      <c r="K4238" t="s">
        <v>37</v>
      </c>
      <c r="L4238" t="s">
        <v>38</v>
      </c>
      <c r="M4238" t="s">
        <v>37</v>
      </c>
      <c r="N4238" t="s">
        <v>34</v>
      </c>
      <c r="O4238" t="s">
        <v>37</v>
      </c>
      <c r="P4238" t="s">
        <v>37</v>
      </c>
      <c r="Q4238" t="s">
        <v>37</v>
      </c>
      <c r="R4238" t="s">
        <v>37</v>
      </c>
      <c r="S4238" t="s">
        <v>37</v>
      </c>
      <c r="T4238" t="s">
        <v>34</v>
      </c>
      <c r="U4238" t="s">
        <v>46</v>
      </c>
      <c r="V4238" t="s">
        <v>37</v>
      </c>
      <c r="W4238" t="s">
        <v>40</v>
      </c>
      <c r="X4238">
        <v>79.2</v>
      </c>
      <c r="Y4238">
        <v>2854.95</v>
      </c>
      <c r="Z4238">
        <v>0</v>
      </c>
      <c r="AA4238">
        <v>40</v>
      </c>
      <c r="AB4238">
        <v>1530.36</v>
      </c>
      <c r="AC4238">
        <v>4425.3100000000004</v>
      </c>
      <c r="AD4238" t="s">
        <v>41</v>
      </c>
      <c r="AE4238" t="s">
        <v>42</v>
      </c>
      <c r="AF4238" t="s">
        <v>42</v>
      </c>
      <c r="AG4238">
        <f t="shared" si="132"/>
        <v>0</v>
      </c>
      <c r="AH4238" t="str" cm="1">
        <f t="array" ref="AH4238">_xlfn.IFS(
X4238&lt;=20, "&lt;20",
AND(X4238&gt;=20, X4238&lt;50), "20-50",
AND(X4238&gt;=50, X4238&lt;100), "50-100",
X4238&gt;=100, "&gt;100"
)</f>
        <v>50-100</v>
      </c>
      <c r="AI4238">
        <f t="shared" si="133"/>
        <v>0</v>
      </c>
      <c r="AJ4238" t="str" cm="1">
        <f t="array" ref="AJ4238">_xlfn.IFS(
C4238&lt;=20, "&lt;20",
AND(C4238&gt;=20, C4238&lt;35), "20-35",
AND(C4238&gt;=35, C4238&lt;50), "35-50",
C4238&gt;=50, "50-100"
)</f>
        <v>20-35</v>
      </c>
      <c r="AK4238" t="str" cm="1">
        <f t="array" ref="AK4238">_xlfn.IFS(
G4238&lt;6, "&lt;6",
AND(G4238&gt;=6, G4238&lt;12), "6-12",
AND(G4238&gt;=12, G4238&lt;18), "12-18",  AND(G4238&gt;=18, G4238&lt;24), "18-24", G4238&gt;=24, "24-36")</f>
        <v>12-18</v>
      </c>
    </row>
    <row r="4239" spans="1:37" x14ac:dyDescent="0.3">
      <c r="A4239" t="s">
        <v>4339</v>
      </c>
      <c r="B4239" t="s">
        <v>44</v>
      </c>
      <c r="C4239">
        <v>46</v>
      </c>
      <c r="D4239" t="s">
        <v>37</v>
      </c>
      <c r="E4239" t="s">
        <v>45</v>
      </c>
      <c r="F4239">
        <v>2</v>
      </c>
      <c r="G4239">
        <v>30</v>
      </c>
      <c r="H4239" t="s">
        <v>66</v>
      </c>
      <c r="I4239" t="s">
        <v>37</v>
      </c>
      <c r="J4239" t="s">
        <v>34</v>
      </c>
      <c r="K4239" t="s">
        <v>37</v>
      </c>
      <c r="L4239" t="s">
        <v>38</v>
      </c>
      <c r="M4239" t="s">
        <v>37</v>
      </c>
      <c r="N4239" t="s">
        <v>34</v>
      </c>
      <c r="O4239" t="s">
        <v>37</v>
      </c>
      <c r="P4239" t="s">
        <v>34</v>
      </c>
      <c r="Q4239" t="s">
        <v>34</v>
      </c>
      <c r="R4239" t="s">
        <v>34</v>
      </c>
      <c r="S4239" t="s">
        <v>34</v>
      </c>
      <c r="T4239" t="s">
        <v>37</v>
      </c>
      <c r="U4239" t="s">
        <v>39</v>
      </c>
      <c r="V4239" t="s">
        <v>37</v>
      </c>
      <c r="W4239" t="s">
        <v>40</v>
      </c>
      <c r="X4239">
        <v>54.45</v>
      </c>
      <c r="Y4239">
        <v>3674.95</v>
      </c>
      <c r="Z4239">
        <v>0</v>
      </c>
      <c r="AA4239">
        <v>0</v>
      </c>
      <c r="AB4239">
        <v>1183.8800000000001</v>
      </c>
      <c r="AC4239">
        <v>4858.83</v>
      </c>
      <c r="AD4239" t="s">
        <v>41</v>
      </c>
      <c r="AE4239" t="s">
        <v>42</v>
      </c>
      <c r="AF4239" t="s">
        <v>42</v>
      </c>
      <c r="AG4239">
        <f t="shared" si="132"/>
        <v>0</v>
      </c>
      <c r="AH4239" t="str" cm="1">
        <f t="array" ref="AH4239">_xlfn.IFS(
X4239&lt;=20, "&lt;20",
AND(X4239&gt;=20, X4239&lt;50), "20-50",
AND(X4239&gt;=50, X4239&lt;100), "50-100",
X4239&gt;=100, "&gt;100"
)</f>
        <v>50-100</v>
      </c>
      <c r="AI4239">
        <f t="shared" si="133"/>
        <v>0</v>
      </c>
      <c r="AJ4239" t="str" cm="1">
        <f t="array" ref="AJ4239">_xlfn.IFS(
C4239&lt;=20, "&lt;20",
AND(C4239&gt;=20, C4239&lt;35), "20-35",
AND(C4239&gt;=35, C4239&lt;50), "35-50",
C4239&gt;=50, "50-100"
)</f>
        <v>35-50</v>
      </c>
      <c r="AK4239" t="str" cm="1">
        <f t="array" ref="AK4239">_xlfn.IFS(
G4239&lt;6, "&lt;6",
AND(G4239&gt;=6, G4239&lt;12), "6-12",
AND(G4239&gt;=12, G4239&lt;18), "12-18",  AND(G4239&gt;=18, G4239&lt;24), "18-24", G4239&gt;=24, "24-36")</f>
        <v>24-36</v>
      </c>
    </row>
    <row r="4240" spans="1:37" x14ac:dyDescent="0.3">
      <c r="A4240" t="s">
        <v>4340</v>
      </c>
      <c r="B4240" t="s">
        <v>33</v>
      </c>
      <c r="C4240">
        <v>53</v>
      </c>
      <c r="D4240" t="s">
        <v>34</v>
      </c>
      <c r="E4240" t="s">
        <v>103</v>
      </c>
      <c r="F4240">
        <v>14</v>
      </c>
      <c r="G4240">
        <v>28</v>
      </c>
      <c r="H4240" t="s">
        <v>36</v>
      </c>
      <c r="I4240" t="s">
        <v>37</v>
      </c>
      <c r="J4240" t="s">
        <v>37</v>
      </c>
      <c r="K4240" t="s">
        <v>34</v>
      </c>
      <c r="L4240" t="s">
        <v>34</v>
      </c>
      <c r="M4240" t="s">
        <v>34</v>
      </c>
      <c r="N4240" t="s">
        <v>34</v>
      </c>
      <c r="O4240" t="s">
        <v>34</v>
      </c>
      <c r="P4240" t="s">
        <v>34</v>
      </c>
      <c r="Q4240" t="s">
        <v>34</v>
      </c>
      <c r="R4240" t="s">
        <v>34</v>
      </c>
      <c r="S4240" t="s">
        <v>34</v>
      </c>
      <c r="T4240" t="s">
        <v>34</v>
      </c>
      <c r="U4240" t="s">
        <v>39</v>
      </c>
      <c r="V4240" t="s">
        <v>34</v>
      </c>
      <c r="W4240" t="s">
        <v>40</v>
      </c>
      <c r="X4240">
        <v>24.9</v>
      </c>
      <c r="Y4240">
        <v>1595.5</v>
      </c>
      <c r="Z4240">
        <v>0</v>
      </c>
      <c r="AA4240">
        <v>0</v>
      </c>
      <c r="AB4240">
        <v>1230.72</v>
      </c>
      <c r="AC4240">
        <v>2826.22</v>
      </c>
      <c r="AD4240" t="s">
        <v>41</v>
      </c>
      <c r="AE4240" t="s">
        <v>42</v>
      </c>
      <c r="AF4240" t="s">
        <v>42</v>
      </c>
      <c r="AG4240">
        <f t="shared" si="132"/>
        <v>0</v>
      </c>
      <c r="AH4240" t="str" cm="1">
        <f t="array" ref="AH4240">_xlfn.IFS(
X4240&lt;=20, "&lt;20",
AND(X4240&gt;=20, X4240&lt;50), "20-50",
AND(X4240&gt;=50, X4240&lt;100), "50-100",
X4240&gt;=100, "&gt;100"
)</f>
        <v>20-50</v>
      </c>
      <c r="AI4240">
        <f t="shared" si="133"/>
        <v>0</v>
      </c>
      <c r="AJ4240" t="str" cm="1">
        <f t="array" ref="AJ4240">_xlfn.IFS(
C4240&lt;=20, "&lt;20",
AND(C4240&gt;=20, C4240&lt;35), "20-35",
AND(C4240&gt;=35, C4240&lt;50), "35-50",
C4240&gt;=50, "50-100"
)</f>
        <v>50-100</v>
      </c>
      <c r="AK4240" t="str" cm="1">
        <f t="array" ref="AK4240">_xlfn.IFS(
G4240&lt;6, "&lt;6",
AND(G4240&gt;=6, G4240&lt;12), "6-12",
AND(G4240&gt;=12, G4240&lt;18), "12-18",  AND(G4240&gt;=18, G4240&lt;24), "18-24", G4240&gt;=24, "24-36")</f>
        <v>24-36</v>
      </c>
    </row>
    <row r="4241" spans="1:37" x14ac:dyDescent="0.3">
      <c r="A4241" t="s">
        <v>4341</v>
      </c>
      <c r="B4241" t="s">
        <v>44</v>
      </c>
      <c r="C4241">
        <v>42</v>
      </c>
      <c r="D4241" t="s">
        <v>34</v>
      </c>
      <c r="E4241" t="s">
        <v>114</v>
      </c>
      <c r="F4241">
        <v>7</v>
      </c>
      <c r="G4241">
        <v>31</v>
      </c>
      <c r="H4241" t="s">
        <v>66</v>
      </c>
      <c r="I4241" t="s">
        <v>37</v>
      </c>
      <c r="J4241" t="s">
        <v>37</v>
      </c>
      <c r="K4241" t="s">
        <v>37</v>
      </c>
      <c r="L4241" t="s">
        <v>50</v>
      </c>
      <c r="M4241" t="s">
        <v>34</v>
      </c>
      <c r="N4241" t="s">
        <v>37</v>
      </c>
      <c r="O4241" t="s">
        <v>37</v>
      </c>
      <c r="P4241" t="s">
        <v>34</v>
      </c>
      <c r="Q4241" t="s">
        <v>37</v>
      </c>
      <c r="R4241" t="s">
        <v>37</v>
      </c>
      <c r="S4241" t="s">
        <v>37</v>
      </c>
      <c r="T4241" t="s">
        <v>34</v>
      </c>
      <c r="U4241" t="s">
        <v>39</v>
      </c>
      <c r="V4241" t="s">
        <v>37</v>
      </c>
      <c r="W4241" t="s">
        <v>40</v>
      </c>
      <c r="X4241">
        <v>102.45</v>
      </c>
      <c r="Y4241">
        <v>6615.15</v>
      </c>
      <c r="Z4241">
        <v>0</v>
      </c>
      <c r="AA4241">
        <v>130</v>
      </c>
      <c r="AB4241">
        <v>3218.82</v>
      </c>
      <c r="AC4241">
        <v>9963.9699999999993</v>
      </c>
      <c r="AD4241" t="s">
        <v>52</v>
      </c>
      <c r="AE4241" t="s">
        <v>53</v>
      </c>
      <c r="AF4241" t="s">
        <v>54</v>
      </c>
      <c r="AG4241">
        <f t="shared" si="132"/>
        <v>1</v>
      </c>
      <c r="AH4241" t="str" cm="1">
        <f t="array" ref="AH4241">_xlfn.IFS(
X4241&lt;=20, "&lt;20",
AND(X4241&gt;=20, X4241&lt;50), "20-50",
AND(X4241&gt;=50, X4241&lt;100), "50-100",
X4241&gt;=100, "&gt;100"
)</f>
        <v>&gt;100</v>
      </c>
      <c r="AI4241">
        <f t="shared" si="133"/>
        <v>0</v>
      </c>
      <c r="AJ4241" t="str" cm="1">
        <f t="array" ref="AJ4241">_xlfn.IFS(
C4241&lt;=20, "&lt;20",
AND(C4241&gt;=20, C4241&lt;35), "20-35",
AND(C4241&gt;=35, C4241&lt;50), "35-50",
C4241&gt;=50, "50-100"
)</f>
        <v>35-50</v>
      </c>
      <c r="AK4241" t="str" cm="1">
        <f t="array" ref="AK4241">_xlfn.IFS(
G4241&lt;6, "&lt;6",
AND(G4241&gt;=6, G4241&lt;12), "6-12",
AND(G4241&gt;=12, G4241&lt;18), "12-18",  AND(G4241&gt;=18, G4241&lt;24), "18-24", G4241&gt;=24, "24-36")</f>
        <v>24-36</v>
      </c>
    </row>
    <row r="4242" spans="1:37" x14ac:dyDescent="0.3">
      <c r="A4242" t="s">
        <v>4342</v>
      </c>
      <c r="B4242" t="s">
        <v>44</v>
      </c>
      <c r="C4242">
        <v>44</v>
      </c>
      <c r="D4242" t="s">
        <v>37</v>
      </c>
      <c r="E4242" t="s">
        <v>87</v>
      </c>
      <c r="F4242">
        <v>12</v>
      </c>
      <c r="G4242">
        <v>33</v>
      </c>
      <c r="H4242" t="s">
        <v>36</v>
      </c>
      <c r="I4242" t="s">
        <v>37</v>
      </c>
      <c r="J4242" t="s">
        <v>34</v>
      </c>
      <c r="K4242" t="s">
        <v>34</v>
      </c>
      <c r="L4242" t="s">
        <v>34</v>
      </c>
      <c r="M4242" t="s">
        <v>34</v>
      </c>
      <c r="N4242" t="s">
        <v>34</v>
      </c>
      <c r="O4242" t="s">
        <v>34</v>
      </c>
      <c r="P4242" t="s">
        <v>34</v>
      </c>
      <c r="Q4242" t="s">
        <v>34</v>
      </c>
      <c r="R4242" t="s">
        <v>34</v>
      </c>
      <c r="S4242" t="s">
        <v>34</v>
      </c>
      <c r="T4242" t="s">
        <v>34</v>
      </c>
      <c r="U4242" t="s">
        <v>39</v>
      </c>
      <c r="V4242" t="s">
        <v>37</v>
      </c>
      <c r="W4242" t="s">
        <v>51</v>
      </c>
      <c r="X4242">
        <v>20.05</v>
      </c>
      <c r="Y4242">
        <v>505.9</v>
      </c>
      <c r="Z4242">
        <v>0</v>
      </c>
      <c r="AA4242">
        <v>0</v>
      </c>
      <c r="AB4242">
        <v>1177.28</v>
      </c>
      <c r="AC4242">
        <v>1683.18</v>
      </c>
      <c r="AD4242" t="s">
        <v>41</v>
      </c>
      <c r="AE4242" t="s">
        <v>42</v>
      </c>
      <c r="AF4242" t="s">
        <v>42</v>
      </c>
      <c r="AG4242">
        <f t="shared" si="132"/>
        <v>0</v>
      </c>
      <c r="AH4242" t="str" cm="1">
        <f t="array" ref="AH4242">_xlfn.IFS(
X4242&lt;=20, "&lt;20",
AND(X4242&gt;=20, X4242&lt;50), "20-50",
AND(X4242&gt;=50, X4242&lt;100), "50-100",
X4242&gt;=100, "&gt;100"
)</f>
        <v>20-50</v>
      </c>
      <c r="AI4242">
        <f t="shared" si="133"/>
        <v>0</v>
      </c>
      <c r="AJ4242" t="str" cm="1">
        <f t="array" ref="AJ4242">_xlfn.IFS(
C4242&lt;=20, "&lt;20",
AND(C4242&gt;=20, C4242&lt;35), "20-35",
AND(C4242&gt;=35, C4242&lt;50), "35-50",
C4242&gt;=50, "50-100"
)</f>
        <v>35-50</v>
      </c>
      <c r="AK4242" t="str" cm="1">
        <f t="array" ref="AK4242">_xlfn.IFS(
G4242&lt;6, "&lt;6",
AND(G4242&gt;=6, G4242&lt;12), "6-12",
AND(G4242&gt;=12, G4242&lt;18), "12-18",  AND(G4242&gt;=18, G4242&lt;24), "18-24", G4242&gt;=24, "24-36")</f>
        <v>24-36</v>
      </c>
    </row>
    <row r="4243" spans="1:37" x14ac:dyDescent="0.3">
      <c r="A4243" t="s">
        <v>4343</v>
      </c>
      <c r="B4243" t="s">
        <v>44</v>
      </c>
      <c r="C4243">
        <v>37</v>
      </c>
      <c r="D4243" t="s">
        <v>34</v>
      </c>
      <c r="E4243" t="s">
        <v>103</v>
      </c>
      <c r="F4243">
        <v>6</v>
      </c>
      <c r="G4243">
        <v>21</v>
      </c>
      <c r="H4243" t="s">
        <v>57</v>
      </c>
      <c r="I4243" t="s">
        <v>37</v>
      </c>
      <c r="J4243" t="s">
        <v>37</v>
      </c>
      <c r="K4243" t="s">
        <v>37</v>
      </c>
      <c r="L4243" t="s">
        <v>50</v>
      </c>
      <c r="M4243" t="s">
        <v>34</v>
      </c>
      <c r="N4243" t="s">
        <v>34</v>
      </c>
      <c r="O4243" t="s">
        <v>34</v>
      </c>
      <c r="P4243" t="s">
        <v>34</v>
      </c>
      <c r="Q4243" t="s">
        <v>37</v>
      </c>
      <c r="R4243" t="s">
        <v>37</v>
      </c>
      <c r="S4243" t="s">
        <v>37</v>
      </c>
      <c r="T4243" t="s">
        <v>37</v>
      </c>
      <c r="U4243" t="s">
        <v>46</v>
      </c>
      <c r="V4243" t="s">
        <v>37</v>
      </c>
      <c r="W4243" t="s">
        <v>51</v>
      </c>
      <c r="X4243">
        <v>92.55</v>
      </c>
      <c r="Y4243">
        <v>1515.1</v>
      </c>
      <c r="Z4243">
        <v>0</v>
      </c>
      <c r="AA4243">
        <v>0</v>
      </c>
      <c r="AB4243">
        <v>301.07</v>
      </c>
      <c r="AC4243">
        <v>1816.17</v>
      </c>
      <c r="AD4243" t="s">
        <v>52</v>
      </c>
      <c r="AE4243" t="s">
        <v>94</v>
      </c>
      <c r="AF4243" t="s">
        <v>235</v>
      </c>
      <c r="AG4243">
        <f t="shared" si="132"/>
        <v>1</v>
      </c>
      <c r="AH4243" t="str" cm="1">
        <f t="array" ref="AH4243">_xlfn.IFS(
X4243&lt;=20, "&lt;20",
AND(X4243&gt;=20, X4243&lt;50), "20-50",
AND(X4243&gt;=50, X4243&lt;100), "50-100",
X4243&gt;=100, "&gt;100"
)</f>
        <v>50-100</v>
      </c>
      <c r="AI4243">
        <f t="shared" si="133"/>
        <v>0</v>
      </c>
      <c r="AJ4243" t="str" cm="1">
        <f t="array" ref="AJ4243">_xlfn.IFS(
C4243&lt;=20, "&lt;20",
AND(C4243&gt;=20, C4243&lt;35), "20-35",
AND(C4243&gt;=35, C4243&lt;50), "35-50",
C4243&gt;=50, "50-100"
)</f>
        <v>35-50</v>
      </c>
      <c r="AK4243" t="str" cm="1">
        <f t="array" ref="AK4243">_xlfn.IFS(
G4243&lt;6, "&lt;6",
AND(G4243&gt;=6, G4243&lt;12), "6-12",
AND(G4243&gt;=12, G4243&lt;18), "12-18",  AND(G4243&gt;=18, G4243&lt;24), "18-24", G4243&gt;=24, "24-36")</f>
        <v>18-24</v>
      </c>
    </row>
    <row r="4244" spans="1:37" x14ac:dyDescent="0.3">
      <c r="A4244" t="s">
        <v>4344</v>
      </c>
      <c r="B4244" t="s">
        <v>33</v>
      </c>
      <c r="C4244">
        <v>56</v>
      </c>
      <c r="D4244" t="s">
        <v>34</v>
      </c>
      <c r="E4244" t="s">
        <v>48</v>
      </c>
      <c r="F4244">
        <v>14</v>
      </c>
      <c r="G4244">
        <v>14</v>
      </c>
      <c r="H4244" t="s">
        <v>49</v>
      </c>
      <c r="I4244" t="s">
        <v>37</v>
      </c>
      <c r="J4244" t="s">
        <v>34</v>
      </c>
      <c r="K4244" t="s">
        <v>37</v>
      </c>
      <c r="L4244" t="s">
        <v>50</v>
      </c>
      <c r="M4244" t="s">
        <v>34</v>
      </c>
      <c r="N4244" t="s">
        <v>34</v>
      </c>
      <c r="O4244" t="s">
        <v>37</v>
      </c>
      <c r="P4244" t="s">
        <v>34</v>
      </c>
      <c r="Q4244" t="s">
        <v>37</v>
      </c>
      <c r="R4244" t="s">
        <v>37</v>
      </c>
      <c r="S4244" t="s">
        <v>37</v>
      </c>
      <c r="T4244" t="s">
        <v>34</v>
      </c>
      <c r="U4244" t="s">
        <v>46</v>
      </c>
      <c r="V4244" t="s">
        <v>34</v>
      </c>
      <c r="W4244" t="s">
        <v>143</v>
      </c>
      <c r="X4244">
        <v>94.5</v>
      </c>
      <c r="Y4244">
        <v>575.45000000000005</v>
      </c>
      <c r="Z4244">
        <v>0</v>
      </c>
      <c r="AA4244">
        <v>10</v>
      </c>
      <c r="AB4244">
        <v>99.48</v>
      </c>
      <c r="AC4244">
        <v>684.93</v>
      </c>
      <c r="AD4244" t="s">
        <v>52</v>
      </c>
      <c r="AE4244" t="s">
        <v>58</v>
      </c>
      <c r="AF4244" t="s">
        <v>62</v>
      </c>
      <c r="AG4244">
        <f t="shared" si="132"/>
        <v>1</v>
      </c>
      <c r="AH4244" t="str" cm="1">
        <f t="array" ref="AH4244">_xlfn.IFS(
X4244&lt;=20, "&lt;20",
AND(X4244&gt;=20, X4244&lt;50), "20-50",
AND(X4244&gt;=50, X4244&lt;100), "50-100",
X4244&gt;=100, "&gt;100"
)</f>
        <v>50-100</v>
      </c>
      <c r="AI4244">
        <f t="shared" si="133"/>
        <v>0</v>
      </c>
      <c r="AJ4244" t="str" cm="1">
        <f t="array" ref="AJ4244">_xlfn.IFS(
C4244&lt;=20, "&lt;20",
AND(C4244&gt;=20, C4244&lt;35), "20-35",
AND(C4244&gt;=35, C4244&lt;50), "35-50",
C4244&gt;=50, "50-100"
)</f>
        <v>50-100</v>
      </c>
      <c r="AK4244" t="str" cm="1">
        <f t="array" ref="AK4244">_xlfn.IFS(
G4244&lt;6, "&lt;6",
AND(G4244&gt;=6, G4244&lt;12), "6-12",
AND(G4244&gt;=12, G4244&lt;18), "12-18",  AND(G4244&gt;=18, G4244&lt;24), "18-24", G4244&gt;=24, "24-36")</f>
        <v>12-18</v>
      </c>
    </row>
    <row r="4245" spans="1:37" x14ac:dyDescent="0.3">
      <c r="A4245" t="s">
        <v>4345</v>
      </c>
      <c r="B4245" t="s">
        <v>33</v>
      </c>
      <c r="C4245">
        <v>33</v>
      </c>
      <c r="D4245" t="s">
        <v>37</v>
      </c>
      <c r="E4245" t="s">
        <v>74</v>
      </c>
      <c r="F4245">
        <v>7</v>
      </c>
      <c r="G4245">
        <v>16</v>
      </c>
      <c r="H4245" t="s">
        <v>110</v>
      </c>
      <c r="I4245" t="s">
        <v>37</v>
      </c>
      <c r="J4245" t="s">
        <v>37</v>
      </c>
      <c r="K4245" t="s">
        <v>37</v>
      </c>
      <c r="L4245" t="s">
        <v>50</v>
      </c>
      <c r="M4245" t="s">
        <v>34</v>
      </c>
      <c r="N4245" t="s">
        <v>34</v>
      </c>
      <c r="O4245" t="s">
        <v>37</v>
      </c>
      <c r="P4245" t="s">
        <v>34</v>
      </c>
      <c r="Q4245" t="s">
        <v>34</v>
      </c>
      <c r="R4245" t="s">
        <v>34</v>
      </c>
      <c r="S4245" t="s">
        <v>34</v>
      </c>
      <c r="T4245" t="s">
        <v>37</v>
      </c>
      <c r="U4245" t="s">
        <v>46</v>
      </c>
      <c r="V4245" t="s">
        <v>37</v>
      </c>
      <c r="W4245" t="s">
        <v>51</v>
      </c>
      <c r="X4245">
        <v>80.7</v>
      </c>
      <c r="Y4245">
        <v>2193</v>
      </c>
      <c r="Z4245">
        <v>0</v>
      </c>
      <c r="AA4245">
        <v>0</v>
      </c>
      <c r="AB4245">
        <v>536.64</v>
      </c>
      <c r="AC4245">
        <v>2729.64</v>
      </c>
      <c r="AD4245" t="s">
        <v>41</v>
      </c>
      <c r="AE4245" t="s">
        <v>42</v>
      </c>
      <c r="AF4245" t="s">
        <v>42</v>
      </c>
      <c r="AG4245">
        <f t="shared" si="132"/>
        <v>0</v>
      </c>
      <c r="AH4245" t="str" cm="1">
        <f t="array" ref="AH4245">_xlfn.IFS(
X4245&lt;=20, "&lt;20",
AND(X4245&gt;=20, X4245&lt;50), "20-50",
AND(X4245&gt;=50, X4245&lt;100), "50-100",
X4245&gt;=100, "&gt;100"
)</f>
        <v>50-100</v>
      </c>
      <c r="AI4245">
        <f t="shared" si="133"/>
        <v>0</v>
      </c>
      <c r="AJ4245" t="str" cm="1">
        <f t="array" ref="AJ4245">_xlfn.IFS(
C4245&lt;=20, "&lt;20",
AND(C4245&gt;=20, C4245&lt;35), "20-35",
AND(C4245&gt;=35, C4245&lt;50), "35-50",
C4245&gt;=50, "50-100"
)</f>
        <v>20-35</v>
      </c>
      <c r="AK4245" t="str" cm="1">
        <f t="array" ref="AK4245">_xlfn.IFS(
G4245&lt;6, "&lt;6",
AND(G4245&gt;=6, G4245&lt;12), "6-12",
AND(G4245&gt;=12, G4245&lt;18), "12-18",  AND(G4245&gt;=18, G4245&lt;24), "18-24", G4245&gt;=24, "24-36")</f>
        <v>12-18</v>
      </c>
    </row>
    <row r="4246" spans="1:37" x14ac:dyDescent="0.3">
      <c r="A4246" t="s">
        <v>4346</v>
      </c>
      <c r="B4246" t="s">
        <v>44</v>
      </c>
      <c r="C4246">
        <v>50</v>
      </c>
      <c r="D4246" t="s">
        <v>37</v>
      </c>
      <c r="E4246" t="s">
        <v>90</v>
      </c>
      <c r="F4246">
        <v>0</v>
      </c>
      <c r="G4246">
        <v>33</v>
      </c>
      <c r="H4246" t="s">
        <v>36</v>
      </c>
      <c r="I4246" t="s">
        <v>37</v>
      </c>
      <c r="J4246" t="s">
        <v>37</v>
      </c>
      <c r="K4246" t="s">
        <v>37</v>
      </c>
      <c r="L4246" t="s">
        <v>50</v>
      </c>
      <c r="M4246" t="s">
        <v>34</v>
      </c>
      <c r="N4246" t="s">
        <v>34</v>
      </c>
      <c r="O4246" t="s">
        <v>37</v>
      </c>
      <c r="P4246" t="s">
        <v>34</v>
      </c>
      <c r="Q4246" t="s">
        <v>37</v>
      </c>
      <c r="R4246" t="s">
        <v>37</v>
      </c>
      <c r="S4246" t="s">
        <v>37</v>
      </c>
      <c r="T4246" t="s">
        <v>37</v>
      </c>
      <c r="U4246" t="s">
        <v>67</v>
      </c>
      <c r="V4246" t="s">
        <v>37</v>
      </c>
      <c r="W4246" t="s">
        <v>40</v>
      </c>
      <c r="X4246">
        <v>99.5</v>
      </c>
      <c r="Y4246">
        <v>5861.75</v>
      </c>
      <c r="Z4246">
        <v>0</v>
      </c>
      <c r="AA4246">
        <v>0</v>
      </c>
      <c r="AB4246">
        <v>2424.31</v>
      </c>
      <c r="AC4246">
        <v>8286.06</v>
      </c>
      <c r="AD4246" t="s">
        <v>41</v>
      </c>
      <c r="AE4246" t="s">
        <v>42</v>
      </c>
      <c r="AF4246" t="s">
        <v>42</v>
      </c>
      <c r="AG4246">
        <f t="shared" si="132"/>
        <v>0</v>
      </c>
      <c r="AH4246" t="str" cm="1">
        <f t="array" ref="AH4246">_xlfn.IFS(
X4246&lt;=20, "&lt;20",
AND(X4246&gt;=20, X4246&lt;50), "20-50",
AND(X4246&gt;=50, X4246&lt;100), "50-100",
X4246&gt;=100, "&gt;100"
)</f>
        <v>50-100</v>
      </c>
      <c r="AI4246">
        <f t="shared" si="133"/>
        <v>0</v>
      </c>
      <c r="AJ4246" t="str" cm="1">
        <f t="array" ref="AJ4246">_xlfn.IFS(
C4246&lt;=20, "&lt;20",
AND(C4246&gt;=20, C4246&lt;35), "20-35",
AND(C4246&gt;=35, C4246&lt;50), "35-50",
C4246&gt;=50, "50-100"
)</f>
        <v>50-100</v>
      </c>
      <c r="AK4246" t="str" cm="1">
        <f t="array" ref="AK4246">_xlfn.IFS(
G4246&lt;6, "&lt;6",
AND(G4246&gt;=6, G4246&lt;12), "6-12",
AND(G4246&gt;=12, G4246&lt;18), "12-18",  AND(G4246&gt;=18, G4246&lt;24), "18-24", G4246&gt;=24, "24-36")</f>
        <v>24-36</v>
      </c>
    </row>
    <row r="4247" spans="1:37" x14ac:dyDescent="0.3">
      <c r="A4247" t="s">
        <v>4347</v>
      </c>
      <c r="B4247" t="s">
        <v>44</v>
      </c>
      <c r="C4247">
        <v>38</v>
      </c>
      <c r="D4247" t="s">
        <v>37</v>
      </c>
      <c r="E4247" t="s">
        <v>64</v>
      </c>
      <c r="F4247">
        <v>4</v>
      </c>
      <c r="G4247">
        <v>17</v>
      </c>
      <c r="H4247" t="s">
        <v>70</v>
      </c>
      <c r="I4247" t="s">
        <v>37</v>
      </c>
      <c r="J4247" t="s">
        <v>34</v>
      </c>
      <c r="K4247" t="s">
        <v>37</v>
      </c>
      <c r="L4247" t="s">
        <v>72</v>
      </c>
      <c r="M4247" t="s">
        <v>37</v>
      </c>
      <c r="N4247" t="s">
        <v>34</v>
      </c>
      <c r="O4247" t="s">
        <v>34</v>
      </c>
      <c r="P4247" t="s">
        <v>37</v>
      </c>
      <c r="Q4247" t="s">
        <v>34</v>
      </c>
      <c r="R4247" t="s">
        <v>34</v>
      </c>
      <c r="S4247" t="s">
        <v>34</v>
      </c>
      <c r="T4247" t="s">
        <v>34</v>
      </c>
      <c r="U4247" t="s">
        <v>46</v>
      </c>
      <c r="V4247" t="s">
        <v>34</v>
      </c>
      <c r="W4247" t="s">
        <v>51</v>
      </c>
      <c r="X4247">
        <v>56.25</v>
      </c>
      <c r="Y4247">
        <v>2419.5500000000002</v>
      </c>
      <c r="Z4247">
        <v>14.78</v>
      </c>
      <c r="AA4247">
        <v>40</v>
      </c>
      <c r="AB4247">
        <v>1922.8</v>
      </c>
      <c r="AC4247">
        <v>4367.57</v>
      </c>
      <c r="AD4247" t="s">
        <v>41</v>
      </c>
      <c r="AE4247" t="s">
        <v>42</v>
      </c>
      <c r="AF4247" t="s">
        <v>42</v>
      </c>
      <c r="AG4247">
        <f t="shared" si="132"/>
        <v>0</v>
      </c>
      <c r="AH4247" t="str" cm="1">
        <f t="array" ref="AH4247">_xlfn.IFS(
X4247&lt;=20, "&lt;20",
AND(X4247&gt;=20, X4247&lt;50), "20-50",
AND(X4247&gt;=50, X4247&lt;100), "50-100",
X4247&gt;=100, "&gt;100"
)</f>
        <v>50-100</v>
      </c>
      <c r="AI4247">
        <f t="shared" si="133"/>
        <v>0</v>
      </c>
      <c r="AJ4247" t="str" cm="1">
        <f t="array" ref="AJ4247">_xlfn.IFS(
C4247&lt;=20, "&lt;20",
AND(C4247&gt;=20, C4247&lt;35), "20-35",
AND(C4247&gt;=35, C4247&lt;50), "35-50",
C4247&gt;=50, "50-100"
)</f>
        <v>35-50</v>
      </c>
      <c r="AK4247" t="str" cm="1">
        <f t="array" ref="AK4247">_xlfn.IFS(
G4247&lt;6, "&lt;6",
AND(G4247&gt;=6, G4247&lt;12), "6-12",
AND(G4247&gt;=12, G4247&lt;18), "12-18",  AND(G4247&gt;=18, G4247&lt;24), "18-24", G4247&gt;=24, "24-36")</f>
        <v>12-18</v>
      </c>
    </row>
    <row r="4248" spans="1:37" x14ac:dyDescent="0.3">
      <c r="A4248" t="s">
        <v>4348</v>
      </c>
      <c r="B4248" t="s">
        <v>33</v>
      </c>
      <c r="C4248">
        <v>23</v>
      </c>
      <c r="D4248" t="s">
        <v>37</v>
      </c>
      <c r="E4248" t="s">
        <v>56</v>
      </c>
      <c r="F4248">
        <v>8</v>
      </c>
      <c r="G4248">
        <v>11</v>
      </c>
      <c r="H4248" t="s">
        <v>49</v>
      </c>
      <c r="I4248" t="s">
        <v>37</v>
      </c>
      <c r="J4248" t="s">
        <v>37</v>
      </c>
      <c r="K4248" t="s">
        <v>37</v>
      </c>
      <c r="L4248" t="s">
        <v>50</v>
      </c>
      <c r="M4248" t="s">
        <v>34</v>
      </c>
      <c r="N4248" t="s">
        <v>37</v>
      </c>
      <c r="O4248" t="s">
        <v>34</v>
      </c>
      <c r="P4248" t="s">
        <v>34</v>
      </c>
      <c r="Q4248" t="s">
        <v>37</v>
      </c>
      <c r="R4248" t="s">
        <v>37</v>
      </c>
      <c r="S4248" t="s">
        <v>37</v>
      </c>
      <c r="T4248" t="s">
        <v>37</v>
      </c>
      <c r="U4248" t="s">
        <v>46</v>
      </c>
      <c r="V4248" t="s">
        <v>37</v>
      </c>
      <c r="W4248" t="s">
        <v>51</v>
      </c>
      <c r="X4248">
        <v>97.95</v>
      </c>
      <c r="Y4248">
        <v>384.5</v>
      </c>
      <c r="Z4248">
        <v>0</v>
      </c>
      <c r="AA4248">
        <v>0</v>
      </c>
      <c r="AB4248">
        <v>39.92</v>
      </c>
      <c r="AC4248">
        <v>424.42</v>
      </c>
      <c r="AD4248" t="s">
        <v>52</v>
      </c>
      <c r="AE4248" t="s">
        <v>104</v>
      </c>
      <c r="AF4248" t="s">
        <v>105</v>
      </c>
      <c r="AG4248">
        <f t="shared" si="132"/>
        <v>1</v>
      </c>
      <c r="AH4248" t="str" cm="1">
        <f t="array" ref="AH4248">_xlfn.IFS(
X4248&lt;=20, "&lt;20",
AND(X4248&gt;=20, X4248&lt;50), "20-50",
AND(X4248&gt;=50, X4248&lt;100), "50-100",
X4248&gt;=100, "&gt;100"
)</f>
        <v>50-100</v>
      </c>
      <c r="AI4248">
        <f t="shared" si="133"/>
        <v>0</v>
      </c>
      <c r="AJ4248" t="str" cm="1">
        <f t="array" ref="AJ4248">_xlfn.IFS(
C4248&lt;=20, "&lt;20",
AND(C4248&gt;=20, C4248&lt;35), "20-35",
AND(C4248&gt;=35, C4248&lt;50), "35-50",
C4248&gt;=50, "50-100"
)</f>
        <v>20-35</v>
      </c>
      <c r="AK4248" t="str" cm="1">
        <f t="array" ref="AK4248">_xlfn.IFS(
G4248&lt;6, "&lt;6",
AND(G4248&gt;=6, G4248&lt;12), "6-12",
AND(G4248&gt;=12, G4248&lt;18), "12-18",  AND(G4248&gt;=18, G4248&lt;24), "18-24", G4248&gt;=24, "24-36")</f>
        <v>6-12</v>
      </c>
    </row>
    <row r="4249" spans="1:37" x14ac:dyDescent="0.3">
      <c r="A4249" t="s">
        <v>4349</v>
      </c>
      <c r="B4249" t="s">
        <v>44</v>
      </c>
      <c r="C4249">
        <v>29</v>
      </c>
      <c r="D4249" t="s">
        <v>34</v>
      </c>
      <c r="E4249" t="s">
        <v>103</v>
      </c>
      <c r="F4249">
        <v>7</v>
      </c>
      <c r="G4249">
        <v>6</v>
      </c>
      <c r="H4249" t="s">
        <v>49</v>
      </c>
      <c r="I4249" t="s">
        <v>37</v>
      </c>
      <c r="J4249" t="s">
        <v>34</v>
      </c>
      <c r="K4249" t="s">
        <v>37</v>
      </c>
      <c r="L4249" t="s">
        <v>50</v>
      </c>
      <c r="M4249" t="s">
        <v>34</v>
      </c>
      <c r="N4249" t="s">
        <v>34</v>
      </c>
      <c r="O4249" t="s">
        <v>34</v>
      </c>
      <c r="P4249" t="s">
        <v>34</v>
      </c>
      <c r="Q4249" t="s">
        <v>37</v>
      </c>
      <c r="R4249" t="s">
        <v>34</v>
      </c>
      <c r="S4249" t="s">
        <v>34</v>
      </c>
      <c r="T4249" t="s">
        <v>34</v>
      </c>
      <c r="U4249" t="s">
        <v>46</v>
      </c>
      <c r="V4249" t="s">
        <v>34</v>
      </c>
      <c r="W4249" t="s">
        <v>51</v>
      </c>
      <c r="X4249">
        <v>79.25</v>
      </c>
      <c r="Y4249">
        <v>267.60000000000002</v>
      </c>
      <c r="Z4249">
        <v>0</v>
      </c>
      <c r="AA4249">
        <v>10</v>
      </c>
      <c r="AB4249">
        <v>149.28</v>
      </c>
      <c r="AC4249">
        <v>426.88</v>
      </c>
      <c r="AD4249" t="s">
        <v>52</v>
      </c>
      <c r="AE4249" t="s">
        <v>53</v>
      </c>
      <c r="AF4249" t="s">
        <v>155</v>
      </c>
      <c r="AG4249">
        <f t="shared" si="132"/>
        <v>1</v>
      </c>
      <c r="AH4249" t="str" cm="1">
        <f t="array" ref="AH4249">_xlfn.IFS(
X4249&lt;=20, "&lt;20",
AND(X4249&gt;=20, X4249&lt;50), "20-50",
AND(X4249&gt;=50, X4249&lt;100), "50-100",
X4249&gt;=100, "&gt;100"
)</f>
        <v>50-100</v>
      </c>
      <c r="AI4249">
        <f t="shared" si="133"/>
        <v>0</v>
      </c>
      <c r="AJ4249" t="str" cm="1">
        <f t="array" ref="AJ4249">_xlfn.IFS(
C4249&lt;=20, "&lt;20",
AND(C4249&gt;=20, C4249&lt;35), "20-35",
AND(C4249&gt;=35, C4249&lt;50), "35-50",
C4249&gt;=50, "50-100"
)</f>
        <v>20-35</v>
      </c>
      <c r="AK4249" t="str" cm="1">
        <f t="array" ref="AK4249">_xlfn.IFS(
G4249&lt;6, "&lt;6",
AND(G4249&gt;=6, G4249&lt;12), "6-12",
AND(G4249&gt;=12, G4249&lt;18), "12-18",  AND(G4249&gt;=18, G4249&lt;24), "18-24", G4249&gt;=24, "24-36")</f>
        <v>6-12</v>
      </c>
    </row>
    <row r="4250" spans="1:37" x14ac:dyDescent="0.3">
      <c r="A4250" t="s">
        <v>4350</v>
      </c>
      <c r="B4250" t="s">
        <v>44</v>
      </c>
      <c r="C4250">
        <v>54</v>
      </c>
      <c r="D4250" t="s">
        <v>37</v>
      </c>
      <c r="E4250" t="s">
        <v>130</v>
      </c>
      <c r="F4250">
        <v>11</v>
      </c>
      <c r="G4250">
        <v>22</v>
      </c>
      <c r="H4250" t="s">
        <v>57</v>
      </c>
      <c r="I4250" t="s">
        <v>37</v>
      </c>
      <c r="J4250" t="s">
        <v>34</v>
      </c>
      <c r="K4250" t="s">
        <v>34</v>
      </c>
      <c r="L4250" t="s">
        <v>34</v>
      </c>
      <c r="M4250" t="s">
        <v>34</v>
      </c>
      <c r="N4250" t="s">
        <v>34</v>
      </c>
      <c r="O4250" t="s">
        <v>34</v>
      </c>
      <c r="P4250" t="s">
        <v>34</v>
      </c>
      <c r="Q4250" t="s">
        <v>34</v>
      </c>
      <c r="R4250" t="s">
        <v>34</v>
      </c>
      <c r="S4250" t="s">
        <v>34</v>
      </c>
      <c r="T4250" t="s">
        <v>34</v>
      </c>
      <c r="U4250" t="s">
        <v>46</v>
      </c>
      <c r="V4250" t="s">
        <v>37</v>
      </c>
      <c r="W4250" t="s">
        <v>40</v>
      </c>
      <c r="X4250">
        <v>19.3</v>
      </c>
      <c r="Y4250">
        <v>279.3</v>
      </c>
      <c r="Z4250">
        <v>0</v>
      </c>
      <c r="AA4250">
        <v>0</v>
      </c>
      <c r="AB4250">
        <v>277.68</v>
      </c>
      <c r="AC4250">
        <v>556.98</v>
      </c>
      <c r="AD4250" t="s">
        <v>41</v>
      </c>
      <c r="AE4250" t="s">
        <v>42</v>
      </c>
      <c r="AF4250" t="s">
        <v>42</v>
      </c>
      <c r="AG4250">
        <f t="shared" si="132"/>
        <v>0</v>
      </c>
      <c r="AH4250" t="str" cm="1">
        <f t="array" ref="AH4250">_xlfn.IFS(
X4250&lt;=20, "&lt;20",
AND(X4250&gt;=20, X4250&lt;50), "20-50",
AND(X4250&gt;=50, X4250&lt;100), "50-100",
X4250&gt;=100, "&gt;100"
)</f>
        <v>&lt;20</v>
      </c>
      <c r="AI4250">
        <f t="shared" si="133"/>
        <v>0</v>
      </c>
      <c r="AJ4250" t="str" cm="1">
        <f t="array" ref="AJ4250">_xlfn.IFS(
C4250&lt;=20, "&lt;20",
AND(C4250&gt;=20, C4250&lt;35), "20-35",
AND(C4250&gt;=35, C4250&lt;50), "35-50",
C4250&gt;=50, "50-100"
)</f>
        <v>50-100</v>
      </c>
      <c r="AK4250" t="str" cm="1">
        <f t="array" ref="AK4250">_xlfn.IFS(
G4250&lt;6, "&lt;6",
AND(G4250&gt;=6, G4250&lt;12), "6-12",
AND(G4250&gt;=12, G4250&lt;18), "12-18",  AND(G4250&gt;=18, G4250&lt;24), "18-24", G4250&gt;=24, "24-36")</f>
        <v>18-24</v>
      </c>
    </row>
    <row r="4251" spans="1:37" x14ac:dyDescent="0.3">
      <c r="A4251" t="s">
        <v>4351</v>
      </c>
      <c r="B4251" t="s">
        <v>44</v>
      </c>
      <c r="C4251">
        <v>50</v>
      </c>
      <c r="D4251" t="s">
        <v>34</v>
      </c>
      <c r="E4251" t="s">
        <v>76</v>
      </c>
      <c r="F4251">
        <v>2</v>
      </c>
      <c r="G4251">
        <v>16</v>
      </c>
      <c r="H4251" t="s">
        <v>36</v>
      </c>
      <c r="I4251" t="s">
        <v>34</v>
      </c>
      <c r="J4251" t="s">
        <v>34</v>
      </c>
      <c r="K4251" t="s">
        <v>37</v>
      </c>
      <c r="L4251" t="s">
        <v>38</v>
      </c>
      <c r="M4251" t="s">
        <v>37</v>
      </c>
      <c r="N4251" t="s">
        <v>37</v>
      </c>
      <c r="O4251" t="s">
        <v>34</v>
      </c>
      <c r="P4251" t="s">
        <v>37</v>
      </c>
      <c r="Q4251" t="s">
        <v>34</v>
      </c>
      <c r="R4251" t="s">
        <v>34</v>
      </c>
      <c r="S4251" t="s">
        <v>34</v>
      </c>
      <c r="T4251" t="s">
        <v>37</v>
      </c>
      <c r="U4251" t="s">
        <v>39</v>
      </c>
      <c r="V4251" t="s">
        <v>34</v>
      </c>
      <c r="W4251" t="s">
        <v>40</v>
      </c>
      <c r="X4251">
        <v>39.5</v>
      </c>
      <c r="Y4251">
        <v>1082.75</v>
      </c>
      <c r="Z4251">
        <v>0</v>
      </c>
      <c r="AA4251">
        <v>0</v>
      </c>
      <c r="AB4251">
        <v>0</v>
      </c>
      <c r="AC4251">
        <v>1082.75</v>
      </c>
      <c r="AD4251" t="s">
        <v>41</v>
      </c>
      <c r="AE4251" t="s">
        <v>42</v>
      </c>
      <c r="AF4251" t="s">
        <v>42</v>
      </c>
      <c r="AG4251">
        <f t="shared" si="132"/>
        <v>0</v>
      </c>
      <c r="AH4251" t="str" cm="1">
        <f t="array" ref="AH4251">_xlfn.IFS(
X4251&lt;=20, "&lt;20",
AND(X4251&gt;=20, X4251&lt;50), "20-50",
AND(X4251&gt;=50, X4251&lt;100), "50-100",
X4251&gt;=100, "&gt;100"
)</f>
        <v>20-50</v>
      </c>
      <c r="AI4251">
        <f t="shared" si="133"/>
        <v>0</v>
      </c>
      <c r="AJ4251" t="str" cm="1">
        <f t="array" ref="AJ4251">_xlfn.IFS(
C4251&lt;=20, "&lt;20",
AND(C4251&gt;=20, C4251&lt;35), "20-35",
AND(C4251&gt;=35, C4251&lt;50), "35-50",
C4251&gt;=50, "50-100"
)</f>
        <v>50-100</v>
      </c>
      <c r="AK4251" t="str" cm="1">
        <f t="array" ref="AK4251">_xlfn.IFS(
G4251&lt;6, "&lt;6",
AND(G4251&gt;=6, G4251&lt;12), "6-12",
AND(G4251&gt;=12, G4251&lt;18), "12-18",  AND(G4251&gt;=18, G4251&lt;24), "18-24", G4251&gt;=24, "24-36")</f>
        <v>12-18</v>
      </c>
    </row>
    <row r="4252" spans="1:37" x14ac:dyDescent="0.3">
      <c r="A4252" t="s">
        <v>4352</v>
      </c>
      <c r="B4252" t="s">
        <v>33</v>
      </c>
      <c r="C4252">
        <v>54</v>
      </c>
      <c r="D4252" t="s">
        <v>37</v>
      </c>
      <c r="E4252" t="s">
        <v>45</v>
      </c>
      <c r="F4252">
        <v>8</v>
      </c>
      <c r="G4252">
        <v>27</v>
      </c>
      <c r="H4252" t="s">
        <v>36</v>
      </c>
      <c r="I4252" t="s">
        <v>34</v>
      </c>
      <c r="J4252" t="s">
        <v>34</v>
      </c>
      <c r="K4252" t="s">
        <v>37</v>
      </c>
      <c r="L4252" t="s">
        <v>72</v>
      </c>
      <c r="M4252" t="s">
        <v>37</v>
      </c>
      <c r="N4252" t="s">
        <v>37</v>
      </c>
      <c r="O4252" t="s">
        <v>37</v>
      </c>
      <c r="P4252" t="s">
        <v>37</v>
      </c>
      <c r="Q4252" t="s">
        <v>37</v>
      </c>
      <c r="R4252" t="s">
        <v>37</v>
      </c>
      <c r="S4252" t="s">
        <v>37</v>
      </c>
      <c r="T4252" t="s">
        <v>37</v>
      </c>
      <c r="U4252" t="s">
        <v>67</v>
      </c>
      <c r="V4252" t="s">
        <v>34</v>
      </c>
      <c r="W4252" t="s">
        <v>51</v>
      </c>
      <c r="X4252">
        <v>65.5</v>
      </c>
      <c r="Y4252">
        <v>4919.7</v>
      </c>
      <c r="Z4252">
        <v>0</v>
      </c>
      <c r="AA4252">
        <v>0</v>
      </c>
      <c r="AB4252">
        <v>0</v>
      </c>
      <c r="AC4252">
        <v>4919.7</v>
      </c>
      <c r="AD4252" t="s">
        <v>41</v>
      </c>
      <c r="AE4252" t="s">
        <v>42</v>
      </c>
      <c r="AF4252" t="s">
        <v>42</v>
      </c>
      <c r="AG4252">
        <f t="shared" si="132"/>
        <v>0</v>
      </c>
      <c r="AH4252" t="str" cm="1">
        <f t="array" ref="AH4252">_xlfn.IFS(
X4252&lt;=20, "&lt;20",
AND(X4252&gt;=20, X4252&lt;50), "20-50",
AND(X4252&gt;=50, X4252&lt;100), "50-100",
X4252&gt;=100, "&gt;100"
)</f>
        <v>50-100</v>
      </c>
      <c r="AI4252">
        <f t="shared" si="133"/>
        <v>0</v>
      </c>
      <c r="AJ4252" t="str" cm="1">
        <f t="array" ref="AJ4252">_xlfn.IFS(
C4252&lt;=20, "&lt;20",
AND(C4252&gt;=20, C4252&lt;35), "20-35",
AND(C4252&gt;=35, C4252&lt;50), "35-50",
C4252&gt;=50, "50-100"
)</f>
        <v>50-100</v>
      </c>
      <c r="AK4252" t="str" cm="1">
        <f t="array" ref="AK4252">_xlfn.IFS(
G4252&lt;6, "&lt;6",
AND(G4252&gt;=6, G4252&lt;12), "6-12",
AND(G4252&gt;=12, G4252&lt;18), "12-18",  AND(G4252&gt;=18, G4252&lt;24), "18-24", G4252&gt;=24, "24-36")</f>
        <v>24-36</v>
      </c>
    </row>
    <row r="4253" spans="1:37" x14ac:dyDescent="0.3">
      <c r="A4253" t="s">
        <v>4353</v>
      </c>
      <c r="B4253" t="s">
        <v>44</v>
      </c>
      <c r="C4253">
        <v>19</v>
      </c>
      <c r="D4253" t="s">
        <v>34</v>
      </c>
      <c r="E4253" t="s">
        <v>114</v>
      </c>
      <c r="F4253">
        <v>3</v>
      </c>
      <c r="G4253">
        <v>1</v>
      </c>
      <c r="H4253" t="s">
        <v>110</v>
      </c>
      <c r="I4253" t="s">
        <v>37</v>
      </c>
      <c r="J4253" t="s">
        <v>37</v>
      </c>
      <c r="K4253" t="s">
        <v>37</v>
      </c>
      <c r="L4253" t="s">
        <v>50</v>
      </c>
      <c r="M4253" t="s">
        <v>34</v>
      </c>
      <c r="N4253" t="s">
        <v>34</v>
      </c>
      <c r="O4253" t="s">
        <v>37</v>
      </c>
      <c r="P4253" t="s">
        <v>34</v>
      </c>
      <c r="Q4253" t="s">
        <v>37</v>
      </c>
      <c r="R4253" t="s">
        <v>37</v>
      </c>
      <c r="S4253" t="s">
        <v>37</v>
      </c>
      <c r="T4253" t="s">
        <v>37</v>
      </c>
      <c r="U4253" t="s">
        <v>46</v>
      </c>
      <c r="V4253" t="s">
        <v>37</v>
      </c>
      <c r="W4253" t="s">
        <v>51</v>
      </c>
      <c r="X4253">
        <v>100.45</v>
      </c>
      <c r="Y4253">
        <v>3414.65</v>
      </c>
      <c r="Z4253">
        <v>0</v>
      </c>
      <c r="AA4253">
        <v>0</v>
      </c>
      <c r="AB4253">
        <v>1199.8599999999999</v>
      </c>
      <c r="AC4253">
        <v>4614.51</v>
      </c>
      <c r="AD4253" t="s">
        <v>41</v>
      </c>
      <c r="AE4253" t="s">
        <v>42</v>
      </c>
      <c r="AF4253" t="s">
        <v>42</v>
      </c>
      <c r="AG4253">
        <f t="shared" si="132"/>
        <v>0</v>
      </c>
      <c r="AH4253" t="str" cm="1">
        <f t="array" ref="AH4253">_xlfn.IFS(
X4253&lt;=20, "&lt;20",
AND(X4253&gt;=20, X4253&lt;50), "20-50",
AND(X4253&gt;=50, X4253&lt;100), "50-100",
X4253&gt;=100, "&gt;100"
)</f>
        <v>&gt;100</v>
      </c>
      <c r="AI4253">
        <f t="shared" si="133"/>
        <v>0</v>
      </c>
      <c r="AJ4253" t="str" cm="1">
        <f t="array" ref="AJ4253">_xlfn.IFS(
C4253&lt;=20, "&lt;20",
AND(C4253&gt;=20, C4253&lt;35), "20-35",
AND(C4253&gt;=35, C4253&lt;50), "35-50",
C4253&gt;=50, "50-100"
)</f>
        <v>&lt;20</v>
      </c>
      <c r="AK4253" t="str" cm="1">
        <f t="array" ref="AK4253">_xlfn.IFS(
G4253&lt;6, "&lt;6",
AND(G4253&gt;=6, G4253&lt;12), "6-12",
AND(G4253&gt;=12, G4253&lt;18), "12-18",  AND(G4253&gt;=18, G4253&lt;24), "18-24", G4253&gt;=24, "24-36")</f>
        <v>&lt;6</v>
      </c>
    </row>
    <row r="4254" spans="1:37" x14ac:dyDescent="0.3">
      <c r="A4254" t="s">
        <v>4354</v>
      </c>
      <c r="B4254" t="s">
        <v>33</v>
      </c>
      <c r="C4254">
        <v>41</v>
      </c>
      <c r="D4254" t="s">
        <v>37</v>
      </c>
      <c r="E4254" t="s">
        <v>61</v>
      </c>
      <c r="F4254">
        <v>2</v>
      </c>
      <c r="G4254">
        <v>35</v>
      </c>
      <c r="H4254" t="s">
        <v>70</v>
      </c>
      <c r="I4254" t="s">
        <v>34</v>
      </c>
      <c r="J4254" t="s">
        <v>34</v>
      </c>
      <c r="K4254" t="s">
        <v>37</v>
      </c>
      <c r="L4254" t="s">
        <v>72</v>
      </c>
      <c r="M4254" t="s">
        <v>37</v>
      </c>
      <c r="N4254" t="s">
        <v>34</v>
      </c>
      <c r="O4254" t="s">
        <v>37</v>
      </c>
      <c r="P4254" t="s">
        <v>37</v>
      </c>
      <c r="Q4254" t="s">
        <v>34</v>
      </c>
      <c r="R4254" t="s">
        <v>34</v>
      </c>
      <c r="S4254" t="s">
        <v>34</v>
      </c>
      <c r="T4254" t="s">
        <v>37</v>
      </c>
      <c r="U4254" t="s">
        <v>67</v>
      </c>
      <c r="V4254" t="s">
        <v>34</v>
      </c>
      <c r="W4254" t="s">
        <v>40</v>
      </c>
      <c r="X4254">
        <v>38.25</v>
      </c>
      <c r="Y4254">
        <v>1755.35</v>
      </c>
      <c r="Z4254">
        <v>0</v>
      </c>
      <c r="AA4254">
        <v>0</v>
      </c>
      <c r="AB4254">
        <v>0</v>
      </c>
      <c r="AC4254">
        <v>1755.35</v>
      </c>
      <c r="AD4254" t="s">
        <v>41</v>
      </c>
      <c r="AE4254" t="s">
        <v>42</v>
      </c>
      <c r="AF4254" t="s">
        <v>42</v>
      </c>
      <c r="AG4254">
        <f t="shared" si="132"/>
        <v>0</v>
      </c>
      <c r="AH4254" t="str" cm="1">
        <f t="array" ref="AH4254">_xlfn.IFS(
X4254&lt;=20, "&lt;20",
AND(X4254&gt;=20, X4254&lt;50), "20-50",
AND(X4254&gt;=50, X4254&lt;100), "50-100",
X4254&gt;=100, "&gt;100"
)</f>
        <v>20-50</v>
      </c>
      <c r="AI4254">
        <f t="shared" si="133"/>
        <v>0</v>
      </c>
      <c r="AJ4254" t="str" cm="1">
        <f t="array" ref="AJ4254">_xlfn.IFS(
C4254&lt;=20, "&lt;20",
AND(C4254&gt;=20, C4254&lt;35), "20-35",
AND(C4254&gt;=35, C4254&lt;50), "35-50",
C4254&gt;=50, "50-100"
)</f>
        <v>35-50</v>
      </c>
      <c r="AK4254" t="str" cm="1">
        <f t="array" ref="AK4254">_xlfn.IFS(
G4254&lt;6, "&lt;6",
AND(G4254&gt;=6, G4254&lt;12), "6-12",
AND(G4254&gt;=12, G4254&lt;18), "12-18",  AND(G4254&gt;=18, G4254&lt;24), "18-24", G4254&gt;=24, "24-36")</f>
        <v>24-36</v>
      </c>
    </row>
    <row r="4255" spans="1:37" x14ac:dyDescent="0.3">
      <c r="A4255" t="s">
        <v>4355</v>
      </c>
      <c r="B4255" t="s">
        <v>44</v>
      </c>
      <c r="C4255">
        <v>71</v>
      </c>
      <c r="D4255" t="s">
        <v>34</v>
      </c>
      <c r="E4255" t="s">
        <v>158</v>
      </c>
      <c r="F4255">
        <v>14</v>
      </c>
      <c r="G4255">
        <v>23</v>
      </c>
      <c r="H4255" t="s">
        <v>70</v>
      </c>
      <c r="I4255" t="s">
        <v>37</v>
      </c>
      <c r="J4255" t="s">
        <v>34</v>
      </c>
      <c r="K4255" t="s">
        <v>37</v>
      </c>
      <c r="L4255" t="s">
        <v>72</v>
      </c>
      <c r="M4255" t="s">
        <v>37</v>
      </c>
      <c r="N4255" t="s">
        <v>34</v>
      </c>
      <c r="O4255" t="s">
        <v>37</v>
      </c>
      <c r="P4255" t="s">
        <v>37</v>
      </c>
      <c r="Q4255" t="s">
        <v>37</v>
      </c>
      <c r="R4255" t="s">
        <v>37</v>
      </c>
      <c r="S4255" t="s">
        <v>34</v>
      </c>
      <c r="T4255" t="s">
        <v>37</v>
      </c>
      <c r="U4255" t="s">
        <v>67</v>
      </c>
      <c r="V4255" t="s">
        <v>37</v>
      </c>
      <c r="W4255" t="s">
        <v>40</v>
      </c>
      <c r="X4255">
        <v>79.95</v>
      </c>
      <c r="Y4255">
        <v>4819.75</v>
      </c>
      <c r="Z4255">
        <v>0</v>
      </c>
      <c r="AA4255">
        <v>0</v>
      </c>
      <c r="AB4255">
        <v>1526.44</v>
      </c>
      <c r="AC4255">
        <v>6346.19</v>
      </c>
      <c r="AD4255" t="s">
        <v>41</v>
      </c>
      <c r="AE4255" t="s">
        <v>42</v>
      </c>
      <c r="AF4255" t="s">
        <v>42</v>
      </c>
      <c r="AG4255">
        <f t="shared" si="132"/>
        <v>0</v>
      </c>
      <c r="AH4255" t="str" cm="1">
        <f t="array" ref="AH4255">_xlfn.IFS(
X4255&lt;=20, "&lt;20",
AND(X4255&gt;=20, X4255&lt;50), "20-50",
AND(X4255&gt;=50, X4255&lt;100), "50-100",
X4255&gt;=100, "&gt;100"
)</f>
        <v>50-100</v>
      </c>
      <c r="AI4255">
        <f t="shared" si="133"/>
        <v>0</v>
      </c>
      <c r="AJ4255" t="str" cm="1">
        <f t="array" ref="AJ4255">_xlfn.IFS(
C4255&lt;=20, "&lt;20",
AND(C4255&gt;=20, C4255&lt;35), "20-35",
AND(C4255&gt;=35, C4255&lt;50), "35-50",
C4255&gt;=50, "50-100"
)</f>
        <v>50-100</v>
      </c>
      <c r="AK4255" t="str" cm="1">
        <f t="array" ref="AK4255">_xlfn.IFS(
G4255&lt;6, "&lt;6",
AND(G4255&gt;=6, G4255&lt;12), "6-12",
AND(G4255&gt;=12, G4255&lt;18), "12-18",  AND(G4255&gt;=18, G4255&lt;24), "18-24", G4255&gt;=24, "24-36")</f>
        <v>18-24</v>
      </c>
    </row>
    <row r="4256" spans="1:37" x14ac:dyDescent="0.3">
      <c r="A4256" t="s">
        <v>4356</v>
      </c>
      <c r="B4256" t="s">
        <v>33</v>
      </c>
      <c r="C4256">
        <v>67</v>
      </c>
      <c r="D4256" t="s">
        <v>34</v>
      </c>
      <c r="E4256" t="s">
        <v>56</v>
      </c>
      <c r="F4256">
        <v>1</v>
      </c>
      <c r="G4256">
        <v>21</v>
      </c>
      <c r="H4256" t="s">
        <v>70</v>
      </c>
      <c r="I4256" t="s">
        <v>37</v>
      </c>
      <c r="J4256" t="s">
        <v>37</v>
      </c>
      <c r="K4256" t="s">
        <v>37</v>
      </c>
      <c r="L4256" t="s">
        <v>72</v>
      </c>
      <c r="M4256" t="s">
        <v>37</v>
      </c>
      <c r="N4256" t="s">
        <v>37</v>
      </c>
      <c r="O4256" t="s">
        <v>37</v>
      </c>
      <c r="P4256" t="s">
        <v>37</v>
      </c>
      <c r="Q4256" t="s">
        <v>37</v>
      </c>
      <c r="R4256" t="s">
        <v>34</v>
      </c>
      <c r="S4256" t="s">
        <v>34</v>
      </c>
      <c r="T4256" t="s">
        <v>37</v>
      </c>
      <c r="U4256" t="s">
        <v>39</v>
      </c>
      <c r="V4256" t="s">
        <v>34</v>
      </c>
      <c r="W4256" t="s">
        <v>51</v>
      </c>
      <c r="X4256">
        <v>83</v>
      </c>
      <c r="Y4256">
        <v>5243.05</v>
      </c>
      <c r="Z4256">
        <v>0</v>
      </c>
      <c r="AA4256">
        <v>0</v>
      </c>
      <c r="AB4256">
        <v>984.06</v>
      </c>
      <c r="AC4256">
        <v>6227.11</v>
      </c>
      <c r="AD4256" t="s">
        <v>41</v>
      </c>
      <c r="AE4256" t="s">
        <v>42</v>
      </c>
      <c r="AF4256" t="s">
        <v>42</v>
      </c>
      <c r="AG4256">
        <f t="shared" si="132"/>
        <v>0</v>
      </c>
      <c r="AH4256" t="str" cm="1">
        <f t="array" ref="AH4256">_xlfn.IFS(
X4256&lt;=20, "&lt;20",
AND(X4256&gt;=20, X4256&lt;50), "20-50",
AND(X4256&gt;=50, X4256&lt;100), "50-100",
X4256&gt;=100, "&gt;100"
)</f>
        <v>50-100</v>
      </c>
      <c r="AI4256">
        <f t="shared" si="133"/>
        <v>0</v>
      </c>
      <c r="AJ4256" t="str" cm="1">
        <f t="array" ref="AJ4256">_xlfn.IFS(
C4256&lt;=20, "&lt;20",
AND(C4256&gt;=20, C4256&lt;35), "20-35",
AND(C4256&gt;=35, C4256&lt;50), "35-50",
C4256&gt;=50, "50-100"
)</f>
        <v>50-100</v>
      </c>
      <c r="AK4256" t="str" cm="1">
        <f t="array" ref="AK4256">_xlfn.IFS(
G4256&lt;6, "&lt;6",
AND(G4256&gt;=6, G4256&lt;12), "6-12",
AND(G4256&gt;=12, G4256&lt;18), "12-18",  AND(G4256&gt;=18, G4256&lt;24), "18-24", G4256&gt;=24, "24-36")</f>
        <v>18-24</v>
      </c>
    </row>
    <row r="4257" spans="1:37" x14ac:dyDescent="0.3">
      <c r="A4257" t="s">
        <v>4357</v>
      </c>
      <c r="B4257" t="s">
        <v>44</v>
      </c>
      <c r="C4257">
        <v>31</v>
      </c>
      <c r="D4257" t="s">
        <v>34</v>
      </c>
      <c r="E4257" t="s">
        <v>56</v>
      </c>
      <c r="F4257">
        <v>4</v>
      </c>
      <c r="G4257">
        <v>28</v>
      </c>
      <c r="H4257" t="s">
        <v>36</v>
      </c>
      <c r="I4257" t="s">
        <v>37</v>
      </c>
      <c r="J4257" t="s">
        <v>34</v>
      </c>
      <c r="K4257" t="s">
        <v>34</v>
      </c>
      <c r="L4257" t="s">
        <v>34</v>
      </c>
      <c r="M4257" t="s">
        <v>34</v>
      </c>
      <c r="N4257" t="s">
        <v>34</v>
      </c>
      <c r="O4257" t="s">
        <v>34</v>
      </c>
      <c r="P4257" t="s">
        <v>34</v>
      </c>
      <c r="Q4257" t="s">
        <v>34</v>
      </c>
      <c r="R4257" t="s">
        <v>34</v>
      </c>
      <c r="S4257" t="s">
        <v>34</v>
      </c>
      <c r="T4257" t="s">
        <v>34</v>
      </c>
      <c r="U4257" t="s">
        <v>46</v>
      </c>
      <c r="V4257" t="s">
        <v>37</v>
      </c>
      <c r="W4257" t="s">
        <v>40</v>
      </c>
      <c r="X4257">
        <v>19.100000000000001</v>
      </c>
      <c r="Y4257">
        <v>19.100000000000001</v>
      </c>
      <c r="Z4257">
        <v>0</v>
      </c>
      <c r="AA4257">
        <v>0</v>
      </c>
      <c r="AB4257">
        <v>34.79</v>
      </c>
      <c r="AC4257">
        <v>53.89</v>
      </c>
      <c r="AD4257" t="s">
        <v>52</v>
      </c>
      <c r="AE4257" t="s">
        <v>53</v>
      </c>
      <c r="AF4257" t="s">
        <v>91</v>
      </c>
      <c r="AG4257">
        <f t="shared" si="132"/>
        <v>1</v>
      </c>
      <c r="AH4257" t="str" cm="1">
        <f t="array" ref="AH4257">_xlfn.IFS(
X4257&lt;=20, "&lt;20",
AND(X4257&gt;=20, X4257&lt;50), "20-50",
AND(X4257&gt;=50, X4257&lt;100), "50-100",
X4257&gt;=100, "&gt;100"
)</f>
        <v>&lt;20</v>
      </c>
      <c r="AI4257">
        <f t="shared" si="133"/>
        <v>0</v>
      </c>
      <c r="AJ4257" t="str" cm="1">
        <f t="array" ref="AJ4257">_xlfn.IFS(
C4257&lt;=20, "&lt;20",
AND(C4257&gt;=20, C4257&lt;35), "20-35",
AND(C4257&gt;=35, C4257&lt;50), "35-50",
C4257&gt;=50, "50-100"
)</f>
        <v>20-35</v>
      </c>
      <c r="AK4257" t="str" cm="1">
        <f t="array" ref="AK4257">_xlfn.IFS(
G4257&lt;6, "&lt;6",
AND(G4257&gt;=6, G4257&lt;12), "6-12",
AND(G4257&gt;=12, G4257&lt;18), "12-18",  AND(G4257&gt;=18, G4257&lt;24), "18-24", G4257&gt;=24, "24-36")</f>
        <v>24-36</v>
      </c>
    </row>
    <row r="4258" spans="1:37" x14ac:dyDescent="0.3">
      <c r="A4258" t="s">
        <v>4358</v>
      </c>
      <c r="B4258" t="s">
        <v>44</v>
      </c>
      <c r="C4258">
        <v>39</v>
      </c>
      <c r="D4258" t="s">
        <v>37</v>
      </c>
      <c r="E4258" t="s">
        <v>124</v>
      </c>
      <c r="F4258">
        <v>4</v>
      </c>
      <c r="G4258">
        <v>1</v>
      </c>
      <c r="H4258" t="s">
        <v>36</v>
      </c>
      <c r="I4258" t="s">
        <v>34</v>
      </c>
      <c r="J4258" t="s">
        <v>34</v>
      </c>
      <c r="K4258" t="s">
        <v>37</v>
      </c>
      <c r="L4258" t="s">
        <v>38</v>
      </c>
      <c r="M4258" t="s">
        <v>37</v>
      </c>
      <c r="N4258" t="s">
        <v>34</v>
      </c>
      <c r="O4258" t="s">
        <v>34</v>
      </c>
      <c r="P4258" t="s">
        <v>37</v>
      </c>
      <c r="Q4258" t="s">
        <v>34</v>
      </c>
      <c r="R4258" t="s">
        <v>34</v>
      </c>
      <c r="S4258" t="s">
        <v>34</v>
      </c>
      <c r="T4258" t="s">
        <v>37</v>
      </c>
      <c r="U4258" t="s">
        <v>67</v>
      </c>
      <c r="V4258" t="s">
        <v>34</v>
      </c>
      <c r="W4258" t="s">
        <v>40</v>
      </c>
      <c r="X4258">
        <v>35.75</v>
      </c>
      <c r="Y4258">
        <v>830.8</v>
      </c>
      <c r="Z4258">
        <v>0</v>
      </c>
      <c r="AA4258">
        <v>0</v>
      </c>
      <c r="AB4258">
        <v>0</v>
      </c>
      <c r="AC4258">
        <v>830.8</v>
      </c>
      <c r="AD4258" t="s">
        <v>41</v>
      </c>
      <c r="AE4258" t="s">
        <v>42</v>
      </c>
      <c r="AF4258" t="s">
        <v>42</v>
      </c>
      <c r="AG4258">
        <f t="shared" si="132"/>
        <v>0</v>
      </c>
      <c r="AH4258" t="str" cm="1">
        <f t="array" ref="AH4258">_xlfn.IFS(
X4258&lt;=20, "&lt;20",
AND(X4258&gt;=20, X4258&lt;50), "20-50",
AND(X4258&gt;=50, X4258&lt;100), "50-100",
X4258&gt;=100, "&gt;100"
)</f>
        <v>20-50</v>
      </c>
      <c r="AI4258">
        <f t="shared" si="133"/>
        <v>0</v>
      </c>
      <c r="AJ4258" t="str" cm="1">
        <f t="array" ref="AJ4258">_xlfn.IFS(
C4258&lt;=20, "&lt;20",
AND(C4258&gt;=20, C4258&lt;35), "20-35",
AND(C4258&gt;=35, C4258&lt;50), "35-50",
C4258&gt;=50, "50-100"
)</f>
        <v>35-50</v>
      </c>
      <c r="AK4258" t="str" cm="1">
        <f t="array" ref="AK4258">_xlfn.IFS(
G4258&lt;6, "&lt;6",
AND(G4258&gt;=6, G4258&lt;12), "6-12",
AND(G4258&gt;=12, G4258&lt;18), "12-18",  AND(G4258&gt;=18, G4258&lt;24), "18-24", G4258&gt;=24, "24-36")</f>
        <v>&lt;6</v>
      </c>
    </row>
    <row r="4259" spans="1:37" x14ac:dyDescent="0.3">
      <c r="A4259" t="s">
        <v>4359</v>
      </c>
      <c r="B4259" t="s">
        <v>33</v>
      </c>
      <c r="C4259">
        <v>35</v>
      </c>
      <c r="D4259" t="s">
        <v>37</v>
      </c>
      <c r="E4259" t="s">
        <v>74</v>
      </c>
      <c r="F4259">
        <v>0</v>
      </c>
      <c r="G4259">
        <v>11</v>
      </c>
      <c r="H4259" t="s">
        <v>36</v>
      </c>
      <c r="I4259" t="s">
        <v>37</v>
      </c>
      <c r="J4259" t="s">
        <v>37</v>
      </c>
      <c r="K4259" t="s">
        <v>37</v>
      </c>
      <c r="L4259" t="s">
        <v>38</v>
      </c>
      <c r="M4259" t="s">
        <v>37</v>
      </c>
      <c r="N4259" t="s">
        <v>37</v>
      </c>
      <c r="O4259" t="s">
        <v>37</v>
      </c>
      <c r="P4259" t="s">
        <v>37</v>
      </c>
      <c r="Q4259" t="s">
        <v>37</v>
      </c>
      <c r="R4259" t="s">
        <v>37</v>
      </c>
      <c r="S4259" t="s">
        <v>37</v>
      </c>
      <c r="T4259" t="s">
        <v>37</v>
      </c>
      <c r="U4259" t="s">
        <v>67</v>
      </c>
      <c r="V4259" t="s">
        <v>37</v>
      </c>
      <c r="W4259" t="s">
        <v>40</v>
      </c>
      <c r="X4259">
        <v>90.15</v>
      </c>
      <c r="Y4259">
        <v>6237.05</v>
      </c>
      <c r="Z4259">
        <v>0</v>
      </c>
      <c r="AA4259">
        <v>0</v>
      </c>
      <c r="AB4259">
        <v>175</v>
      </c>
      <c r="AC4259">
        <v>6412.05</v>
      </c>
      <c r="AD4259" t="s">
        <v>41</v>
      </c>
      <c r="AE4259" t="s">
        <v>42</v>
      </c>
      <c r="AF4259" t="s">
        <v>42</v>
      </c>
      <c r="AG4259">
        <f t="shared" si="132"/>
        <v>0</v>
      </c>
      <c r="AH4259" t="str" cm="1">
        <f t="array" ref="AH4259">_xlfn.IFS(
X4259&lt;=20, "&lt;20",
AND(X4259&gt;=20, X4259&lt;50), "20-50",
AND(X4259&gt;=50, X4259&lt;100), "50-100",
X4259&gt;=100, "&gt;100"
)</f>
        <v>50-100</v>
      </c>
      <c r="AI4259">
        <f t="shared" si="133"/>
        <v>0</v>
      </c>
      <c r="AJ4259" t="str" cm="1">
        <f t="array" ref="AJ4259">_xlfn.IFS(
C4259&lt;=20, "&lt;20",
AND(C4259&gt;=20, C4259&lt;35), "20-35",
AND(C4259&gt;=35, C4259&lt;50), "35-50",
C4259&gt;=50, "50-100"
)</f>
        <v>35-50</v>
      </c>
      <c r="AK4259" t="str" cm="1">
        <f t="array" ref="AK4259">_xlfn.IFS(
G4259&lt;6, "&lt;6",
AND(G4259&gt;=6, G4259&lt;12), "6-12",
AND(G4259&gt;=12, G4259&lt;18), "12-18",  AND(G4259&gt;=18, G4259&lt;24), "18-24", G4259&gt;=24, "24-36")</f>
        <v>6-12</v>
      </c>
    </row>
    <row r="4260" spans="1:37" x14ac:dyDescent="0.3">
      <c r="A4260" t="s">
        <v>4360</v>
      </c>
      <c r="B4260" t="s">
        <v>44</v>
      </c>
      <c r="C4260">
        <v>58</v>
      </c>
      <c r="D4260" t="s">
        <v>34</v>
      </c>
      <c r="E4260" t="s">
        <v>74</v>
      </c>
      <c r="F4260">
        <v>5</v>
      </c>
      <c r="G4260">
        <v>10</v>
      </c>
      <c r="H4260" t="s">
        <v>36</v>
      </c>
      <c r="I4260" t="s">
        <v>37</v>
      </c>
      <c r="J4260" t="s">
        <v>34</v>
      </c>
      <c r="K4260" t="s">
        <v>34</v>
      </c>
      <c r="L4260" t="s">
        <v>34</v>
      </c>
      <c r="M4260" t="s">
        <v>34</v>
      </c>
      <c r="N4260" t="s">
        <v>34</v>
      </c>
      <c r="O4260" t="s">
        <v>34</v>
      </c>
      <c r="P4260" t="s">
        <v>34</v>
      </c>
      <c r="Q4260" t="s">
        <v>34</v>
      </c>
      <c r="R4260" t="s">
        <v>34</v>
      </c>
      <c r="S4260" t="s">
        <v>34</v>
      </c>
      <c r="T4260" t="s">
        <v>34</v>
      </c>
      <c r="U4260" t="s">
        <v>46</v>
      </c>
      <c r="V4260" t="s">
        <v>34</v>
      </c>
      <c r="W4260" t="s">
        <v>40</v>
      </c>
      <c r="X4260">
        <v>19.75</v>
      </c>
      <c r="Y4260">
        <v>19.75</v>
      </c>
      <c r="Z4260">
        <v>0</v>
      </c>
      <c r="AA4260">
        <v>0</v>
      </c>
      <c r="AB4260">
        <v>41.28</v>
      </c>
      <c r="AC4260">
        <v>61.03</v>
      </c>
      <c r="AD4260" t="s">
        <v>85</v>
      </c>
      <c r="AE4260" t="s">
        <v>42</v>
      </c>
      <c r="AF4260" t="s">
        <v>42</v>
      </c>
      <c r="AG4260">
        <f t="shared" si="132"/>
        <v>0</v>
      </c>
      <c r="AH4260" t="str" cm="1">
        <f t="array" ref="AH4260">_xlfn.IFS(
X4260&lt;=20, "&lt;20",
AND(X4260&gt;=20, X4260&lt;50), "20-50",
AND(X4260&gt;=50, X4260&lt;100), "50-100",
X4260&gt;=100, "&gt;100"
)</f>
        <v>&lt;20</v>
      </c>
      <c r="AI4260">
        <f t="shared" si="133"/>
        <v>1</v>
      </c>
      <c r="AJ4260" t="str" cm="1">
        <f t="array" ref="AJ4260">_xlfn.IFS(
C4260&lt;=20, "&lt;20",
AND(C4260&gt;=20, C4260&lt;35), "20-35",
AND(C4260&gt;=35, C4260&lt;50), "35-50",
C4260&gt;=50, "50-100"
)</f>
        <v>50-100</v>
      </c>
      <c r="AK4260" t="str" cm="1">
        <f t="array" ref="AK4260">_xlfn.IFS(
G4260&lt;6, "&lt;6",
AND(G4260&gt;=6, G4260&lt;12), "6-12",
AND(G4260&gt;=12, G4260&lt;18), "12-18",  AND(G4260&gt;=18, G4260&lt;24), "18-24", G4260&gt;=24, "24-36")</f>
        <v>6-12</v>
      </c>
    </row>
    <row r="4261" spans="1:37" x14ac:dyDescent="0.3">
      <c r="A4261" t="s">
        <v>4361</v>
      </c>
      <c r="B4261" t="s">
        <v>44</v>
      </c>
      <c r="C4261">
        <v>32</v>
      </c>
      <c r="D4261" t="s">
        <v>34</v>
      </c>
      <c r="E4261" t="s">
        <v>158</v>
      </c>
      <c r="F4261">
        <v>6</v>
      </c>
      <c r="G4261">
        <v>27</v>
      </c>
      <c r="H4261" t="s">
        <v>36</v>
      </c>
      <c r="I4261" t="s">
        <v>37</v>
      </c>
      <c r="J4261" t="s">
        <v>37</v>
      </c>
      <c r="K4261" t="s">
        <v>37</v>
      </c>
      <c r="L4261" t="s">
        <v>50</v>
      </c>
      <c r="M4261" t="s">
        <v>34</v>
      </c>
      <c r="N4261" t="s">
        <v>34</v>
      </c>
      <c r="O4261" t="s">
        <v>34</v>
      </c>
      <c r="P4261" t="s">
        <v>34</v>
      </c>
      <c r="Q4261" t="s">
        <v>37</v>
      </c>
      <c r="R4261" t="s">
        <v>34</v>
      </c>
      <c r="S4261" t="s">
        <v>34</v>
      </c>
      <c r="T4261" t="s">
        <v>37</v>
      </c>
      <c r="U4261" t="s">
        <v>46</v>
      </c>
      <c r="V4261" t="s">
        <v>37</v>
      </c>
      <c r="W4261" t="s">
        <v>51</v>
      </c>
      <c r="X4261">
        <v>84.95</v>
      </c>
      <c r="Y4261">
        <v>1378.25</v>
      </c>
      <c r="Z4261">
        <v>0</v>
      </c>
      <c r="AA4261">
        <v>0</v>
      </c>
      <c r="AB4261">
        <v>109.12</v>
      </c>
      <c r="AC4261">
        <v>1487.37</v>
      </c>
      <c r="AD4261" t="s">
        <v>52</v>
      </c>
      <c r="AE4261" t="s">
        <v>104</v>
      </c>
      <c r="AF4261" t="s">
        <v>150</v>
      </c>
      <c r="AG4261">
        <f t="shared" si="132"/>
        <v>1</v>
      </c>
      <c r="AH4261" t="str" cm="1">
        <f t="array" ref="AH4261">_xlfn.IFS(
X4261&lt;=20, "&lt;20",
AND(X4261&gt;=20, X4261&lt;50), "20-50",
AND(X4261&gt;=50, X4261&lt;100), "50-100",
X4261&gt;=100, "&gt;100"
)</f>
        <v>50-100</v>
      </c>
      <c r="AI4261">
        <f t="shared" si="133"/>
        <v>0</v>
      </c>
      <c r="AJ4261" t="str" cm="1">
        <f t="array" ref="AJ4261">_xlfn.IFS(
C4261&lt;=20, "&lt;20",
AND(C4261&gt;=20, C4261&lt;35), "20-35",
AND(C4261&gt;=35, C4261&lt;50), "35-50",
C4261&gt;=50, "50-100"
)</f>
        <v>20-35</v>
      </c>
      <c r="AK4261" t="str" cm="1">
        <f t="array" ref="AK4261">_xlfn.IFS(
G4261&lt;6, "&lt;6",
AND(G4261&gt;=6, G4261&lt;12), "6-12",
AND(G4261&gt;=12, G4261&lt;18), "12-18",  AND(G4261&gt;=18, G4261&lt;24), "18-24", G4261&gt;=24, "24-36")</f>
        <v>24-36</v>
      </c>
    </row>
    <row r="4262" spans="1:37" x14ac:dyDescent="0.3">
      <c r="A4262" t="s">
        <v>4362</v>
      </c>
      <c r="B4262" t="s">
        <v>44</v>
      </c>
      <c r="C4262">
        <v>76</v>
      </c>
      <c r="D4262" t="s">
        <v>37</v>
      </c>
      <c r="E4262" t="s">
        <v>158</v>
      </c>
      <c r="F4262">
        <v>10</v>
      </c>
      <c r="G4262">
        <v>1</v>
      </c>
      <c r="H4262" t="s">
        <v>36</v>
      </c>
      <c r="I4262" t="s">
        <v>37</v>
      </c>
      <c r="J4262" t="s">
        <v>34</v>
      </c>
      <c r="K4262" t="s">
        <v>37</v>
      </c>
      <c r="L4262" t="s">
        <v>72</v>
      </c>
      <c r="M4262" t="s">
        <v>34</v>
      </c>
      <c r="N4262" t="s">
        <v>34</v>
      </c>
      <c r="O4262" t="s">
        <v>34</v>
      </c>
      <c r="P4262" t="s">
        <v>34</v>
      </c>
      <c r="Q4262" t="s">
        <v>34</v>
      </c>
      <c r="R4262" t="s">
        <v>34</v>
      </c>
      <c r="S4262" t="s">
        <v>34</v>
      </c>
      <c r="T4262" t="s">
        <v>37</v>
      </c>
      <c r="U4262" t="s">
        <v>46</v>
      </c>
      <c r="V4262" t="s">
        <v>37</v>
      </c>
      <c r="W4262" t="s">
        <v>40</v>
      </c>
      <c r="X4262">
        <v>45.85</v>
      </c>
      <c r="Y4262">
        <v>45.85</v>
      </c>
      <c r="Z4262">
        <v>0</v>
      </c>
      <c r="AA4262">
        <v>0</v>
      </c>
      <c r="AB4262">
        <v>40.380000000000003</v>
      </c>
      <c r="AC4262">
        <v>86.23</v>
      </c>
      <c r="AD4262" t="s">
        <v>85</v>
      </c>
      <c r="AE4262" t="s">
        <v>42</v>
      </c>
      <c r="AF4262" t="s">
        <v>42</v>
      </c>
      <c r="AG4262">
        <f t="shared" si="132"/>
        <v>0</v>
      </c>
      <c r="AH4262" t="str" cm="1">
        <f t="array" ref="AH4262">_xlfn.IFS(
X4262&lt;=20, "&lt;20",
AND(X4262&gt;=20, X4262&lt;50), "20-50",
AND(X4262&gt;=50, X4262&lt;100), "50-100",
X4262&gt;=100, "&gt;100"
)</f>
        <v>20-50</v>
      </c>
      <c r="AI4262">
        <f t="shared" si="133"/>
        <v>1</v>
      </c>
      <c r="AJ4262" t="str" cm="1">
        <f t="array" ref="AJ4262">_xlfn.IFS(
C4262&lt;=20, "&lt;20",
AND(C4262&gt;=20, C4262&lt;35), "20-35",
AND(C4262&gt;=35, C4262&lt;50), "35-50",
C4262&gt;=50, "50-100"
)</f>
        <v>50-100</v>
      </c>
      <c r="AK4262" t="str" cm="1">
        <f t="array" ref="AK4262">_xlfn.IFS(
G4262&lt;6, "&lt;6",
AND(G4262&gt;=6, G4262&lt;12), "6-12",
AND(G4262&gt;=12, G4262&lt;18), "12-18",  AND(G4262&gt;=18, G4262&lt;24), "18-24", G4262&gt;=24, "24-36")</f>
        <v>&lt;6</v>
      </c>
    </row>
    <row r="4263" spans="1:37" x14ac:dyDescent="0.3">
      <c r="A4263" t="s">
        <v>4363</v>
      </c>
      <c r="B4263" t="s">
        <v>33</v>
      </c>
      <c r="C4263">
        <v>67</v>
      </c>
      <c r="D4263" t="s">
        <v>37</v>
      </c>
      <c r="E4263" t="s">
        <v>164</v>
      </c>
      <c r="F4263">
        <v>4</v>
      </c>
      <c r="G4263">
        <v>22</v>
      </c>
      <c r="H4263" t="s">
        <v>70</v>
      </c>
      <c r="I4263" t="s">
        <v>34</v>
      </c>
      <c r="J4263" t="s">
        <v>34</v>
      </c>
      <c r="K4263" t="s">
        <v>37</v>
      </c>
      <c r="L4263" t="s">
        <v>38</v>
      </c>
      <c r="M4263" t="s">
        <v>34</v>
      </c>
      <c r="N4263" t="s">
        <v>37</v>
      </c>
      <c r="O4263" t="s">
        <v>37</v>
      </c>
      <c r="P4263" t="s">
        <v>34</v>
      </c>
      <c r="Q4263" t="s">
        <v>37</v>
      </c>
      <c r="R4263" t="s">
        <v>37</v>
      </c>
      <c r="S4263" t="s">
        <v>37</v>
      </c>
      <c r="T4263" t="s">
        <v>37</v>
      </c>
      <c r="U4263" t="s">
        <v>67</v>
      </c>
      <c r="V4263" t="s">
        <v>37</v>
      </c>
      <c r="W4263" t="s">
        <v>51</v>
      </c>
      <c r="X4263">
        <v>53.95</v>
      </c>
      <c r="Y4263">
        <v>2215.4</v>
      </c>
      <c r="Z4263">
        <v>0</v>
      </c>
      <c r="AA4263">
        <v>0</v>
      </c>
      <c r="AB4263">
        <v>0</v>
      </c>
      <c r="AC4263">
        <v>2215.4</v>
      </c>
      <c r="AD4263" t="s">
        <v>41</v>
      </c>
      <c r="AE4263" t="s">
        <v>42</v>
      </c>
      <c r="AF4263" t="s">
        <v>42</v>
      </c>
      <c r="AG4263">
        <f t="shared" si="132"/>
        <v>0</v>
      </c>
      <c r="AH4263" t="str" cm="1">
        <f t="array" ref="AH4263">_xlfn.IFS(
X4263&lt;=20, "&lt;20",
AND(X4263&gt;=20, X4263&lt;50), "20-50",
AND(X4263&gt;=50, X4263&lt;100), "50-100",
X4263&gt;=100, "&gt;100"
)</f>
        <v>50-100</v>
      </c>
      <c r="AI4263">
        <f t="shared" si="133"/>
        <v>0</v>
      </c>
      <c r="AJ4263" t="str" cm="1">
        <f t="array" ref="AJ4263">_xlfn.IFS(
C4263&lt;=20, "&lt;20",
AND(C4263&gt;=20, C4263&lt;35), "20-35",
AND(C4263&gt;=35, C4263&lt;50), "35-50",
C4263&gt;=50, "50-100"
)</f>
        <v>50-100</v>
      </c>
      <c r="AK4263" t="str" cm="1">
        <f t="array" ref="AK4263">_xlfn.IFS(
G4263&lt;6, "&lt;6",
AND(G4263&gt;=6, G4263&lt;12), "6-12",
AND(G4263&gt;=12, G4263&lt;18), "12-18",  AND(G4263&gt;=18, G4263&lt;24), "18-24", G4263&gt;=24, "24-36")</f>
        <v>18-24</v>
      </c>
    </row>
    <row r="4264" spans="1:37" x14ac:dyDescent="0.3">
      <c r="A4264" t="s">
        <v>4364</v>
      </c>
      <c r="B4264" t="s">
        <v>44</v>
      </c>
      <c r="C4264">
        <v>41</v>
      </c>
      <c r="D4264" t="s">
        <v>34</v>
      </c>
      <c r="E4264" t="s">
        <v>61</v>
      </c>
      <c r="F4264">
        <v>4</v>
      </c>
      <c r="G4264">
        <v>11</v>
      </c>
      <c r="H4264" t="s">
        <v>36</v>
      </c>
      <c r="I4264" t="s">
        <v>37</v>
      </c>
      <c r="J4264" t="s">
        <v>34</v>
      </c>
      <c r="K4264" t="s">
        <v>37</v>
      </c>
      <c r="L4264" t="s">
        <v>38</v>
      </c>
      <c r="M4264" t="s">
        <v>34</v>
      </c>
      <c r="N4264" t="s">
        <v>34</v>
      </c>
      <c r="O4264" t="s">
        <v>34</v>
      </c>
      <c r="P4264" t="s">
        <v>34</v>
      </c>
      <c r="Q4264" t="s">
        <v>34</v>
      </c>
      <c r="R4264" t="s">
        <v>34</v>
      </c>
      <c r="S4264" t="s">
        <v>34</v>
      </c>
      <c r="T4264" t="s">
        <v>37</v>
      </c>
      <c r="U4264" t="s">
        <v>46</v>
      </c>
      <c r="V4264" t="s">
        <v>37</v>
      </c>
      <c r="W4264" t="s">
        <v>51</v>
      </c>
      <c r="X4264">
        <v>45.65</v>
      </c>
      <c r="Y4264">
        <v>45.65</v>
      </c>
      <c r="Z4264">
        <v>0</v>
      </c>
      <c r="AA4264">
        <v>0</v>
      </c>
      <c r="AB4264">
        <v>36.99</v>
      </c>
      <c r="AC4264">
        <v>82.64</v>
      </c>
      <c r="AD4264" t="s">
        <v>52</v>
      </c>
      <c r="AE4264" t="s">
        <v>53</v>
      </c>
      <c r="AF4264" t="s">
        <v>155</v>
      </c>
      <c r="AG4264">
        <f t="shared" si="132"/>
        <v>1</v>
      </c>
      <c r="AH4264" t="str" cm="1">
        <f t="array" ref="AH4264">_xlfn.IFS(
X4264&lt;=20, "&lt;20",
AND(X4264&gt;=20, X4264&lt;50), "20-50",
AND(X4264&gt;=50, X4264&lt;100), "50-100",
X4264&gt;=100, "&gt;100"
)</f>
        <v>20-50</v>
      </c>
      <c r="AI4264">
        <f t="shared" si="133"/>
        <v>0</v>
      </c>
      <c r="AJ4264" t="str" cm="1">
        <f t="array" ref="AJ4264">_xlfn.IFS(
C4264&lt;=20, "&lt;20",
AND(C4264&gt;=20, C4264&lt;35), "20-35",
AND(C4264&gt;=35, C4264&lt;50), "35-50",
C4264&gt;=50, "50-100"
)</f>
        <v>35-50</v>
      </c>
      <c r="AK4264" t="str" cm="1">
        <f t="array" ref="AK4264">_xlfn.IFS(
G4264&lt;6, "&lt;6",
AND(G4264&gt;=6, G4264&lt;12), "6-12",
AND(G4264&gt;=12, G4264&lt;18), "12-18",  AND(G4264&gt;=18, G4264&lt;24), "18-24", G4264&gt;=24, "24-36")</f>
        <v>6-12</v>
      </c>
    </row>
    <row r="4265" spans="1:37" x14ac:dyDescent="0.3">
      <c r="A4265" t="s">
        <v>4365</v>
      </c>
      <c r="B4265" t="s">
        <v>44</v>
      </c>
      <c r="C4265">
        <v>59</v>
      </c>
      <c r="D4265" t="s">
        <v>37</v>
      </c>
      <c r="E4265" t="s">
        <v>61</v>
      </c>
      <c r="F4265">
        <v>9</v>
      </c>
      <c r="G4265">
        <v>20</v>
      </c>
      <c r="H4265" t="s">
        <v>36</v>
      </c>
      <c r="I4265" t="s">
        <v>34</v>
      </c>
      <c r="J4265" t="s">
        <v>34</v>
      </c>
      <c r="K4265" t="s">
        <v>37</v>
      </c>
      <c r="L4265" t="s">
        <v>72</v>
      </c>
      <c r="M4265" t="s">
        <v>34</v>
      </c>
      <c r="N4265" t="s">
        <v>34</v>
      </c>
      <c r="O4265" t="s">
        <v>34</v>
      </c>
      <c r="P4265" t="s">
        <v>34</v>
      </c>
      <c r="Q4265" t="s">
        <v>37</v>
      </c>
      <c r="R4265" t="s">
        <v>37</v>
      </c>
      <c r="S4265" t="s">
        <v>37</v>
      </c>
      <c r="T4265" t="s">
        <v>37</v>
      </c>
      <c r="U4265" t="s">
        <v>46</v>
      </c>
      <c r="V4265" t="s">
        <v>37</v>
      </c>
      <c r="W4265" t="s">
        <v>40</v>
      </c>
      <c r="X4265">
        <v>44.85</v>
      </c>
      <c r="Y4265">
        <v>2564.9499999999998</v>
      </c>
      <c r="Z4265">
        <v>0</v>
      </c>
      <c r="AA4265">
        <v>0</v>
      </c>
      <c r="AB4265">
        <v>0</v>
      </c>
      <c r="AC4265">
        <v>2564.9499999999998</v>
      </c>
      <c r="AD4265" t="s">
        <v>41</v>
      </c>
      <c r="AE4265" t="s">
        <v>42</v>
      </c>
      <c r="AF4265" t="s">
        <v>42</v>
      </c>
      <c r="AG4265">
        <f t="shared" si="132"/>
        <v>0</v>
      </c>
      <c r="AH4265" t="str" cm="1">
        <f t="array" ref="AH4265">_xlfn.IFS(
X4265&lt;=20, "&lt;20",
AND(X4265&gt;=20, X4265&lt;50), "20-50",
AND(X4265&gt;=50, X4265&lt;100), "50-100",
X4265&gt;=100, "&gt;100"
)</f>
        <v>20-50</v>
      </c>
      <c r="AI4265">
        <f t="shared" si="133"/>
        <v>0</v>
      </c>
      <c r="AJ4265" t="str" cm="1">
        <f t="array" ref="AJ4265">_xlfn.IFS(
C4265&lt;=20, "&lt;20",
AND(C4265&gt;=20, C4265&lt;35), "20-35",
AND(C4265&gt;=35, C4265&lt;50), "35-50",
C4265&gt;=50, "50-100"
)</f>
        <v>50-100</v>
      </c>
      <c r="AK4265" t="str" cm="1">
        <f t="array" ref="AK4265">_xlfn.IFS(
G4265&lt;6, "&lt;6",
AND(G4265&gt;=6, G4265&lt;12), "6-12",
AND(G4265&gt;=12, G4265&lt;18), "12-18",  AND(G4265&gt;=18, G4265&lt;24), "18-24", G4265&gt;=24, "24-36")</f>
        <v>18-24</v>
      </c>
    </row>
    <row r="4266" spans="1:37" x14ac:dyDescent="0.3">
      <c r="A4266" t="s">
        <v>4366</v>
      </c>
      <c r="B4266" t="s">
        <v>44</v>
      </c>
      <c r="C4266">
        <v>45</v>
      </c>
      <c r="D4266" t="s">
        <v>37</v>
      </c>
      <c r="E4266" t="s">
        <v>61</v>
      </c>
      <c r="F4266">
        <v>6</v>
      </c>
      <c r="G4266">
        <v>27</v>
      </c>
      <c r="H4266" t="s">
        <v>36</v>
      </c>
      <c r="I4266" t="s">
        <v>37</v>
      </c>
      <c r="J4266" t="s">
        <v>37</v>
      </c>
      <c r="K4266" t="s">
        <v>37</v>
      </c>
      <c r="L4266" t="s">
        <v>72</v>
      </c>
      <c r="M4266" t="s">
        <v>37</v>
      </c>
      <c r="N4266" t="s">
        <v>34</v>
      </c>
      <c r="O4266" t="s">
        <v>37</v>
      </c>
      <c r="P4266" t="s">
        <v>34</v>
      </c>
      <c r="Q4266" t="s">
        <v>34</v>
      </c>
      <c r="R4266" t="s">
        <v>34</v>
      </c>
      <c r="S4266" t="s">
        <v>34</v>
      </c>
      <c r="T4266" t="s">
        <v>37</v>
      </c>
      <c r="U4266" t="s">
        <v>46</v>
      </c>
      <c r="V4266" t="s">
        <v>37</v>
      </c>
      <c r="W4266" t="s">
        <v>51</v>
      </c>
      <c r="X4266">
        <v>59.6</v>
      </c>
      <c r="Y4266">
        <v>2094.9</v>
      </c>
      <c r="Z4266">
        <v>0</v>
      </c>
      <c r="AA4266">
        <v>0</v>
      </c>
      <c r="AB4266">
        <v>721.35</v>
      </c>
      <c r="AC4266">
        <v>2816.25</v>
      </c>
      <c r="AD4266" t="s">
        <v>41</v>
      </c>
      <c r="AE4266" t="s">
        <v>42</v>
      </c>
      <c r="AF4266" t="s">
        <v>42</v>
      </c>
      <c r="AG4266">
        <f t="shared" si="132"/>
        <v>0</v>
      </c>
      <c r="AH4266" t="str" cm="1">
        <f t="array" ref="AH4266">_xlfn.IFS(
X4266&lt;=20, "&lt;20",
AND(X4266&gt;=20, X4266&lt;50), "20-50",
AND(X4266&gt;=50, X4266&lt;100), "50-100",
X4266&gt;=100, "&gt;100"
)</f>
        <v>50-100</v>
      </c>
      <c r="AI4266">
        <f t="shared" si="133"/>
        <v>0</v>
      </c>
      <c r="AJ4266" t="str" cm="1">
        <f t="array" ref="AJ4266">_xlfn.IFS(
C4266&lt;=20, "&lt;20",
AND(C4266&gt;=20, C4266&lt;35), "20-35",
AND(C4266&gt;=35, C4266&lt;50), "35-50",
C4266&gt;=50, "50-100"
)</f>
        <v>35-50</v>
      </c>
      <c r="AK4266" t="str" cm="1">
        <f t="array" ref="AK4266">_xlfn.IFS(
G4266&lt;6, "&lt;6",
AND(G4266&gt;=6, G4266&lt;12), "6-12",
AND(G4266&gt;=12, G4266&lt;18), "12-18",  AND(G4266&gt;=18, G4266&lt;24), "18-24", G4266&gt;=24, "24-36")</f>
        <v>24-36</v>
      </c>
    </row>
    <row r="4267" spans="1:37" x14ac:dyDescent="0.3">
      <c r="A4267" t="s">
        <v>4367</v>
      </c>
      <c r="B4267" t="s">
        <v>33</v>
      </c>
      <c r="C4267">
        <v>50</v>
      </c>
      <c r="D4267" t="s">
        <v>37</v>
      </c>
      <c r="E4267" t="s">
        <v>76</v>
      </c>
      <c r="F4267">
        <v>10</v>
      </c>
      <c r="G4267">
        <v>34</v>
      </c>
      <c r="H4267" t="s">
        <v>36</v>
      </c>
      <c r="I4267" t="s">
        <v>37</v>
      </c>
      <c r="J4267" t="s">
        <v>34</v>
      </c>
      <c r="K4267" t="s">
        <v>34</v>
      </c>
      <c r="L4267" t="s">
        <v>34</v>
      </c>
      <c r="M4267" t="s">
        <v>34</v>
      </c>
      <c r="N4267" t="s">
        <v>34</v>
      </c>
      <c r="O4267" t="s">
        <v>34</v>
      </c>
      <c r="P4267" t="s">
        <v>34</v>
      </c>
      <c r="Q4267" t="s">
        <v>34</v>
      </c>
      <c r="R4267" t="s">
        <v>34</v>
      </c>
      <c r="S4267" t="s">
        <v>34</v>
      </c>
      <c r="T4267" t="s">
        <v>34</v>
      </c>
      <c r="U4267" t="s">
        <v>46</v>
      </c>
      <c r="V4267" t="s">
        <v>34</v>
      </c>
      <c r="W4267" t="s">
        <v>143</v>
      </c>
      <c r="X4267">
        <v>20.2</v>
      </c>
      <c r="Y4267">
        <v>382.2</v>
      </c>
      <c r="Z4267">
        <v>0</v>
      </c>
      <c r="AA4267">
        <v>0</v>
      </c>
      <c r="AB4267">
        <v>891.29</v>
      </c>
      <c r="AC4267">
        <v>1273.49</v>
      </c>
      <c r="AD4267" t="s">
        <v>41</v>
      </c>
      <c r="AE4267" t="s">
        <v>42</v>
      </c>
      <c r="AF4267" t="s">
        <v>42</v>
      </c>
      <c r="AG4267">
        <f t="shared" si="132"/>
        <v>0</v>
      </c>
      <c r="AH4267" t="str" cm="1">
        <f t="array" ref="AH4267">_xlfn.IFS(
X4267&lt;=20, "&lt;20",
AND(X4267&gt;=20, X4267&lt;50), "20-50",
AND(X4267&gt;=50, X4267&lt;100), "50-100",
X4267&gt;=100, "&gt;100"
)</f>
        <v>20-50</v>
      </c>
      <c r="AI4267">
        <f t="shared" si="133"/>
        <v>0</v>
      </c>
      <c r="AJ4267" t="str" cm="1">
        <f t="array" ref="AJ4267">_xlfn.IFS(
C4267&lt;=20, "&lt;20",
AND(C4267&gt;=20, C4267&lt;35), "20-35",
AND(C4267&gt;=35, C4267&lt;50), "35-50",
C4267&gt;=50, "50-100"
)</f>
        <v>50-100</v>
      </c>
      <c r="AK4267" t="str" cm="1">
        <f t="array" ref="AK4267">_xlfn.IFS(
G4267&lt;6, "&lt;6",
AND(G4267&gt;=6, G4267&lt;12), "6-12",
AND(G4267&gt;=12, G4267&lt;18), "12-18",  AND(G4267&gt;=18, G4267&lt;24), "18-24", G4267&gt;=24, "24-36")</f>
        <v>24-36</v>
      </c>
    </row>
    <row r="4268" spans="1:37" x14ac:dyDescent="0.3">
      <c r="A4268" t="s">
        <v>4368</v>
      </c>
      <c r="B4268" t="s">
        <v>33</v>
      </c>
      <c r="C4268">
        <v>32</v>
      </c>
      <c r="D4268" t="s">
        <v>34</v>
      </c>
      <c r="E4268" t="s">
        <v>74</v>
      </c>
      <c r="F4268">
        <v>3</v>
      </c>
      <c r="G4268">
        <v>17</v>
      </c>
      <c r="H4268" t="s">
        <v>57</v>
      </c>
      <c r="I4268" t="s">
        <v>37</v>
      </c>
      <c r="J4268" t="s">
        <v>34</v>
      </c>
      <c r="K4268" t="s">
        <v>34</v>
      </c>
      <c r="L4268" t="s">
        <v>34</v>
      </c>
      <c r="M4268" t="s">
        <v>34</v>
      </c>
      <c r="N4268" t="s">
        <v>34</v>
      </c>
      <c r="O4268" t="s">
        <v>34</v>
      </c>
      <c r="P4268" t="s">
        <v>34</v>
      </c>
      <c r="Q4268" t="s">
        <v>34</v>
      </c>
      <c r="R4268" t="s">
        <v>34</v>
      </c>
      <c r="S4268" t="s">
        <v>34</v>
      </c>
      <c r="T4268" t="s">
        <v>34</v>
      </c>
      <c r="U4268" t="s">
        <v>46</v>
      </c>
      <c r="V4268" t="s">
        <v>37</v>
      </c>
      <c r="W4268" t="s">
        <v>40</v>
      </c>
      <c r="X4268">
        <v>20.3</v>
      </c>
      <c r="Y4268">
        <v>275.39999999999998</v>
      </c>
      <c r="Z4268">
        <v>0</v>
      </c>
      <c r="AA4268">
        <v>0</v>
      </c>
      <c r="AB4268">
        <v>286.13</v>
      </c>
      <c r="AC4268">
        <v>561.53</v>
      </c>
      <c r="AD4268" t="s">
        <v>41</v>
      </c>
      <c r="AE4268" t="s">
        <v>42</v>
      </c>
      <c r="AF4268" t="s">
        <v>42</v>
      </c>
      <c r="AG4268">
        <f t="shared" si="132"/>
        <v>0</v>
      </c>
      <c r="AH4268" t="str" cm="1">
        <f t="array" ref="AH4268">_xlfn.IFS(
X4268&lt;=20, "&lt;20",
AND(X4268&gt;=20, X4268&lt;50), "20-50",
AND(X4268&gt;=50, X4268&lt;100), "50-100",
X4268&gt;=100, "&gt;100"
)</f>
        <v>20-50</v>
      </c>
      <c r="AI4268">
        <f t="shared" si="133"/>
        <v>0</v>
      </c>
      <c r="AJ4268" t="str" cm="1">
        <f t="array" ref="AJ4268">_xlfn.IFS(
C4268&lt;=20, "&lt;20",
AND(C4268&gt;=20, C4268&lt;35), "20-35",
AND(C4268&gt;=35, C4268&lt;50), "35-50",
C4268&gt;=50, "50-100"
)</f>
        <v>20-35</v>
      </c>
      <c r="AK4268" t="str" cm="1">
        <f t="array" ref="AK4268">_xlfn.IFS(
G4268&lt;6, "&lt;6",
AND(G4268&gt;=6, G4268&lt;12), "6-12",
AND(G4268&gt;=12, G4268&lt;18), "12-18",  AND(G4268&gt;=18, G4268&lt;24), "18-24", G4268&gt;=24, "24-36")</f>
        <v>12-18</v>
      </c>
    </row>
    <row r="4269" spans="1:37" x14ac:dyDescent="0.3">
      <c r="A4269" t="s">
        <v>4369</v>
      </c>
      <c r="B4269" t="s">
        <v>33</v>
      </c>
      <c r="C4269">
        <v>47</v>
      </c>
      <c r="D4269" t="s">
        <v>37</v>
      </c>
      <c r="E4269" t="s">
        <v>87</v>
      </c>
      <c r="F4269">
        <v>14</v>
      </c>
      <c r="G4269">
        <v>18</v>
      </c>
      <c r="H4269" t="s">
        <v>57</v>
      </c>
      <c r="I4269" t="s">
        <v>34</v>
      </c>
      <c r="J4269" t="s">
        <v>34</v>
      </c>
      <c r="K4269" t="s">
        <v>37</v>
      </c>
      <c r="L4269" t="s">
        <v>72</v>
      </c>
      <c r="M4269" t="s">
        <v>34</v>
      </c>
      <c r="N4269" t="s">
        <v>34</v>
      </c>
      <c r="O4269" t="s">
        <v>37</v>
      </c>
      <c r="P4269" t="s">
        <v>37</v>
      </c>
      <c r="Q4269" t="s">
        <v>34</v>
      </c>
      <c r="R4269" t="s">
        <v>34</v>
      </c>
      <c r="S4269" t="s">
        <v>34</v>
      </c>
      <c r="T4269" t="s">
        <v>34</v>
      </c>
      <c r="U4269" t="s">
        <v>46</v>
      </c>
      <c r="V4269" t="s">
        <v>37</v>
      </c>
      <c r="W4269" t="s">
        <v>51</v>
      </c>
      <c r="X4269">
        <v>35.200000000000003</v>
      </c>
      <c r="Y4269">
        <v>607.29999999999995</v>
      </c>
      <c r="Z4269">
        <v>0</v>
      </c>
      <c r="AA4269">
        <v>50</v>
      </c>
      <c r="AB4269">
        <v>0</v>
      </c>
      <c r="AC4269">
        <v>657.3</v>
      </c>
      <c r="AD4269" t="s">
        <v>41</v>
      </c>
      <c r="AE4269" t="s">
        <v>42</v>
      </c>
      <c r="AF4269" t="s">
        <v>42</v>
      </c>
      <c r="AG4269">
        <f t="shared" si="132"/>
        <v>0</v>
      </c>
      <c r="AH4269" t="str" cm="1">
        <f t="array" ref="AH4269">_xlfn.IFS(
X4269&lt;=20, "&lt;20",
AND(X4269&gt;=20, X4269&lt;50), "20-50",
AND(X4269&gt;=50, X4269&lt;100), "50-100",
X4269&gt;=100, "&gt;100"
)</f>
        <v>20-50</v>
      </c>
      <c r="AI4269">
        <f t="shared" si="133"/>
        <v>0</v>
      </c>
      <c r="AJ4269" t="str" cm="1">
        <f t="array" ref="AJ4269">_xlfn.IFS(
C4269&lt;=20, "&lt;20",
AND(C4269&gt;=20, C4269&lt;35), "20-35",
AND(C4269&gt;=35, C4269&lt;50), "35-50",
C4269&gt;=50, "50-100"
)</f>
        <v>35-50</v>
      </c>
      <c r="AK4269" t="str" cm="1">
        <f t="array" ref="AK4269">_xlfn.IFS(
G4269&lt;6, "&lt;6",
AND(G4269&gt;=6, G4269&lt;12), "6-12",
AND(G4269&gt;=12, G4269&lt;18), "12-18",  AND(G4269&gt;=18, G4269&lt;24), "18-24", G4269&gt;=24, "24-36")</f>
        <v>18-24</v>
      </c>
    </row>
    <row r="4270" spans="1:37" x14ac:dyDescent="0.3">
      <c r="A4270" t="s">
        <v>4370</v>
      </c>
      <c r="B4270" t="s">
        <v>33</v>
      </c>
      <c r="C4270">
        <v>47</v>
      </c>
      <c r="D4270" t="s">
        <v>37</v>
      </c>
      <c r="E4270" t="s">
        <v>87</v>
      </c>
      <c r="F4270">
        <v>3</v>
      </c>
      <c r="G4270">
        <v>24</v>
      </c>
      <c r="H4270" t="s">
        <v>36</v>
      </c>
      <c r="I4270" t="s">
        <v>37</v>
      </c>
      <c r="J4270" t="s">
        <v>37</v>
      </c>
      <c r="K4270" t="s">
        <v>34</v>
      </c>
      <c r="L4270" t="s">
        <v>34</v>
      </c>
      <c r="M4270" t="s">
        <v>34</v>
      </c>
      <c r="N4270" t="s">
        <v>34</v>
      </c>
      <c r="O4270" t="s">
        <v>34</v>
      </c>
      <c r="P4270" t="s">
        <v>34</v>
      </c>
      <c r="Q4270" t="s">
        <v>34</v>
      </c>
      <c r="R4270" t="s">
        <v>34</v>
      </c>
      <c r="S4270" t="s">
        <v>34</v>
      </c>
      <c r="T4270" t="s">
        <v>34</v>
      </c>
      <c r="U4270" t="s">
        <v>67</v>
      </c>
      <c r="V4270" t="s">
        <v>34</v>
      </c>
      <c r="W4270" t="s">
        <v>51</v>
      </c>
      <c r="X4270">
        <v>23.4</v>
      </c>
      <c r="Y4270">
        <v>1429.65</v>
      </c>
      <c r="Z4270">
        <v>0</v>
      </c>
      <c r="AA4270">
        <v>0</v>
      </c>
      <c r="AB4270">
        <v>3033.66</v>
      </c>
      <c r="AC4270">
        <v>4463.3100000000004</v>
      </c>
      <c r="AD4270" t="s">
        <v>41</v>
      </c>
      <c r="AE4270" t="s">
        <v>42</v>
      </c>
      <c r="AF4270" t="s">
        <v>42</v>
      </c>
      <c r="AG4270">
        <f t="shared" si="132"/>
        <v>0</v>
      </c>
      <c r="AH4270" t="str" cm="1">
        <f t="array" ref="AH4270">_xlfn.IFS(
X4270&lt;=20, "&lt;20",
AND(X4270&gt;=20, X4270&lt;50), "20-50",
AND(X4270&gt;=50, X4270&lt;100), "50-100",
X4270&gt;=100, "&gt;100"
)</f>
        <v>20-50</v>
      </c>
      <c r="AI4270">
        <f t="shared" si="133"/>
        <v>0</v>
      </c>
      <c r="AJ4270" t="str" cm="1">
        <f t="array" ref="AJ4270">_xlfn.IFS(
C4270&lt;=20, "&lt;20",
AND(C4270&gt;=20, C4270&lt;35), "20-35",
AND(C4270&gt;=35, C4270&lt;50), "35-50",
C4270&gt;=50, "50-100"
)</f>
        <v>35-50</v>
      </c>
      <c r="AK4270" t="str" cm="1">
        <f t="array" ref="AK4270">_xlfn.IFS(
G4270&lt;6, "&lt;6",
AND(G4270&gt;=6, G4270&lt;12), "6-12",
AND(G4270&gt;=12, G4270&lt;18), "12-18",  AND(G4270&gt;=18, G4270&lt;24), "18-24", G4270&gt;=24, "24-36")</f>
        <v>24-36</v>
      </c>
    </row>
    <row r="4271" spans="1:37" x14ac:dyDescent="0.3">
      <c r="A4271" t="s">
        <v>4371</v>
      </c>
      <c r="B4271" t="s">
        <v>44</v>
      </c>
      <c r="C4271">
        <v>47</v>
      </c>
      <c r="D4271" t="s">
        <v>34</v>
      </c>
      <c r="E4271" t="s">
        <v>164</v>
      </c>
      <c r="F4271">
        <v>15</v>
      </c>
      <c r="G4271">
        <v>9</v>
      </c>
      <c r="H4271" t="s">
        <v>49</v>
      </c>
      <c r="I4271" t="s">
        <v>37</v>
      </c>
      <c r="J4271" t="s">
        <v>37</v>
      </c>
      <c r="K4271" t="s">
        <v>37</v>
      </c>
      <c r="L4271" t="s">
        <v>38</v>
      </c>
      <c r="M4271" t="s">
        <v>37</v>
      </c>
      <c r="N4271" t="s">
        <v>34</v>
      </c>
      <c r="O4271" t="s">
        <v>34</v>
      </c>
      <c r="P4271" t="s">
        <v>34</v>
      </c>
      <c r="Q4271" t="s">
        <v>34</v>
      </c>
      <c r="R4271" t="s">
        <v>34</v>
      </c>
      <c r="S4271" t="s">
        <v>34</v>
      </c>
      <c r="T4271" t="s">
        <v>37</v>
      </c>
      <c r="U4271" t="s">
        <v>46</v>
      </c>
      <c r="V4271" t="s">
        <v>37</v>
      </c>
      <c r="W4271" t="s">
        <v>51</v>
      </c>
      <c r="X4271">
        <v>53.65</v>
      </c>
      <c r="Y4271">
        <v>404.35</v>
      </c>
      <c r="Z4271">
        <v>0</v>
      </c>
      <c r="AA4271">
        <v>0</v>
      </c>
      <c r="AB4271">
        <v>282.94</v>
      </c>
      <c r="AC4271">
        <v>687.29</v>
      </c>
      <c r="AD4271" t="s">
        <v>41</v>
      </c>
      <c r="AE4271" t="s">
        <v>42</v>
      </c>
      <c r="AF4271" t="s">
        <v>42</v>
      </c>
      <c r="AG4271">
        <f t="shared" si="132"/>
        <v>0</v>
      </c>
      <c r="AH4271" t="str" cm="1">
        <f t="array" ref="AH4271">_xlfn.IFS(
X4271&lt;=20, "&lt;20",
AND(X4271&gt;=20, X4271&lt;50), "20-50",
AND(X4271&gt;=50, X4271&lt;100), "50-100",
X4271&gt;=100, "&gt;100"
)</f>
        <v>50-100</v>
      </c>
      <c r="AI4271">
        <f t="shared" si="133"/>
        <v>0</v>
      </c>
      <c r="AJ4271" t="str" cm="1">
        <f t="array" ref="AJ4271">_xlfn.IFS(
C4271&lt;=20, "&lt;20",
AND(C4271&gt;=20, C4271&lt;35), "20-35",
AND(C4271&gt;=35, C4271&lt;50), "35-50",
C4271&gt;=50, "50-100"
)</f>
        <v>35-50</v>
      </c>
      <c r="AK4271" t="str" cm="1">
        <f t="array" ref="AK4271">_xlfn.IFS(
G4271&lt;6, "&lt;6",
AND(G4271&gt;=6, G4271&lt;12), "6-12",
AND(G4271&gt;=12, G4271&lt;18), "12-18",  AND(G4271&gt;=18, G4271&lt;24), "18-24", G4271&gt;=24, "24-36")</f>
        <v>6-12</v>
      </c>
    </row>
    <row r="4272" spans="1:37" x14ac:dyDescent="0.3">
      <c r="A4272" t="s">
        <v>4372</v>
      </c>
      <c r="B4272" t="s">
        <v>44</v>
      </c>
      <c r="C4272">
        <v>65</v>
      </c>
      <c r="D4272" t="s">
        <v>34</v>
      </c>
      <c r="E4272" t="s">
        <v>114</v>
      </c>
      <c r="F4272">
        <v>11</v>
      </c>
      <c r="G4272">
        <v>18</v>
      </c>
      <c r="H4272" t="s">
        <v>36</v>
      </c>
      <c r="I4272" t="s">
        <v>34</v>
      </c>
      <c r="J4272" t="s">
        <v>34</v>
      </c>
      <c r="K4272" t="s">
        <v>37</v>
      </c>
      <c r="L4272" t="s">
        <v>38</v>
      </c>
      <c r="M4272" t="s">
        <v>37</v>
      </c>
      <c r="N4272" t="s">
        <v>37</v>
      </c>
      <c r="O4272" t="s">
        <v>34</v>
      </c>
      <c r="P4272" t="s">
        <v>34</v>
      </c>
      <c r="Q4272" t="s">
        <v>37</v>
      </c>
      <c r="R4272" t="s">
        <v>34</v>
      </c>
      <c r="S4272" t="s">
        <v>34</v>
      </c>
      <c r="T4272" t="s">
        <v>37</v>
      </c>
      <c r="U4272" t="s">
        <v>46</v>
      </c>
      <c r="V4272" t="s">
        <v>37</v>
      </c>
      <c r="W4272" t="s">
        <v>51</v>
      </c>
      <c r="X4272">
        <v>44.8</v>
      </c>
      <c r="Y4272">
        <v>2104.5500000000002</v>
      </c>
      <c r="Z4272">
        <v>0</v>
      </c>
      <c r="AA4272">
        <v>0</v>
      </c>
      <c r="AB4272">
        <v>0</v>
      </c>
      <c r="AC4272">
        <v>2104.5500000000002</v>
      </c>
      <c r="AD4272" t="s">
        <v>41</v>
      </c>
      <c r="AE4272" t="s">
        <v>42</v>
      </c>
      <c r="AF4272" t="s">
        <v>42</v>
      </c>
      <c r="AG4272">
        <f t="shared" si="132"/>
        <v>0</v>
      </c>
      <c r="AH4272" t="str" cm="1">
        <f t="array" ref="AH4272">_xlfn.IFS(
X4272&lt;=20, "&lt;20",
AND(X4272&gt;=20, X4272&lt;50), "20-50",
AND(X4272&gt;=50, X4272&lt;100), "50-100",
X4272&gt;=100, "&gt;100"
)</f>
        <v>20-50</v>
      </c>
      <c r="AI4272">
        <f t="shared" si="133"/>
        <v>0</v>
      </c>
      <c r="AJ4272" t="str" cm="1">
        <f t="array" ref="AJ4272">_xlfn.IFS(
C4272&lt;=20, "&lt;20",
AND(C4272&gt;=20, C4272&lt;35), "20-35",
AND(C4272&gt;=35, C4272&lt;50), "35-50",
C4272&gt;=50, "50-100"
)</f>
        <v>50-100</v>
      </c>
      <c r="AK4272" t="str" cm="1">
        <f t="array" ref="AK4272">_xlfn.IFS(
G4272&lt;6, "&lt;6",
AND(G4272&gt;=6, G4272&lt;12), "6-12",
AND(G4272&gt;=12, G4272&lt;18), "12-18",  AND(G4272&gt;=18, G4272&lt;24), "18-24", G4272&gt;=24, "24-36")</f>
        <v>18-24</v>
      </c>
    </row>
    <row r="4273" spans="1:37" x14ac:dyDescent="0.3">
      <c r="A4273" t="s">
        <v>4373</v>
      </c>
      <c r="B4273" t="s">
        <v>44</v>
      </c>
      <c r="C4273">
        <v>40</v>
      </c>
      <c r="D4273" t="s">
        <v>34</v>
      </c>
      <c r="E4273" t="s">
        <v>35</v>
      </c>
      <c r="F4273">
        <v>1</v>
      </c>
      <c r="G4273">
        <v>32</v>
      </c>
      <c r="H4273" t="s">
        <v>36</v>
      </c>
      <c r="I4273" t="s">
        <v>37</v>
      </c>
      <c r="J4273" t="s">
        <v>37</v>
      </c>
      <c r="K4273" t="s">
        <v>37</v>
      </c>
      <c r="L4273" t="s">
        <v>50</v>
      </c>
      <c r="M4273" t="s">
        <v>34</v>
      </c>
      <c r="N4273" t="s">
        <v>37</v>
      </c>
      <c r="O4273" t="s">
        <v>37</v>
      </c>
      <c r="P4273" t="s">
        <v>34</v>
      </c>
      <c r="Q4273" t="s">
        <v>37</v>
      </c>
      <c r="R4273" t="s">
        <v>34</v>
      </c>
      <c r="S4273" t="s">
        <v>34</v>
      </c>
      <c r="T4273" t="s">
        <v>37</v>
      </c>
      <c r="U4273" t="s">
        <v>46</v>
      </c>
      <c r="V4273" t="s">
        <v>37</v>
      </c>
      <c r="W4273" t="s">
        <v>40</v>
      </c>
      <c r="X4273">
        <v>94.05</v>
      </c>
      <c r="Y4273">
        <v>518.75</v>
      </c>
      <c r="Z4273">
        <v>0</v>
      </c>
      <c r="AA4273">
        <v>0</v>
      </c>
      <c r="AB4273">
        <v>247.74</v>
      </c>
      <c r="AC4273">
        <v>766.49</v>
      </c>
      <c r="AD4273" t="s">
        <v>41</v>
      </c>
      <c r="AE4273" t="s">
        <v>42</v>
      </c>
      <c r="AF4273" t="s">
        <v>42</v>
      </c>
      <c r="AG4273">
        <f t="shared" si="132"/>
        <v>0</v>
      </c>
      <c r="AH4273" t="str" cm="1">
        <f t="array" ref="AH4273">_xlfn.IFS(
X4273&lt;=20, "&lt;20",
AND(X4273&gt;=20, X4273&lt;50), "20-50",
AND(X4273&gt;=50, X4273&lt;100), "50-100",
X4273&gt;=100, "&gt;100"
)</f>
        <v>50-100</v>
      </c>
      <c r="AI4273">
        <f t="shared" si="133"/>
        <v>0</v>
      </c>
      <c r="AJ4273" t="str" cm="1">
        <f t="array" ref="AJ4273">_xlfn.IFS(
C4273&lt;=20, "&lt;20",
AND(C4273&gt;=20, C4273&lt;35), "20-35",
AND(C4273&gt;=35, C4273&lt;50), "35-50",
C4273&gt;=50, "50-100"
)</f>
        <v>35-50</v>
      </c>
      <c r="AK4273" t="str" cm="1">
        <f t="array" ref="AK4273">_xlfn.IFS(
G4273&lt;6, "&lt;6",
AND(G4273&gt;=6, G4273&lt;12), "6-12",
AND(G4273&gt;=12, G4273&lt;18), "12-18",  AND(G4273&gt;=18, G4273&lt;24), "18-24", G4273&gt;=24, "24-36")</f>
        <v>24-36</v>
      </c>
    </row>
    <row r="4274" spans="1:37" x14ac:dyDescent="0.3">
      <c r="A4274" t="s">
        <v>4374</v>
      </c>
      <c r="B4274" t="s">
        <v>33</v>
      </c>
      <c r="C4274">
        <v>84</v>
      </c>
      <c r="D4274" t="s">
        <v>37</v>
      </c>
      <c r="E4274" t="s">
        <v>61</v>
      </c>
      <c r="F4274">
        <v>14</v>
      </c>
      <c r="G4274">
        <v>32</v>
      </c>
      <c r="H4274" t="s">
        <v>36</v>
      </c>
      <c r="I4274" t="s">
        <v>37</v>
      </c>
      <c r="J4274" t="s">
        <v>34</v>
      </c>
      <c r="K4274" t="s">
        <v>34</v>
      </c>
      <c r="L4274" t="s">
        <v>34</v>
      </c>
      <c r="M4274" t="s">
        <v>34</v>
      </c>
      <c r="N4274" t="s">
        <v>34</v>
      </c>
      <c r="O4274" t="s">
        <v>34</v>
      </c>
      <c r="P4274" t="s">
        <v>34</v>
      </c>
      <c r="Q4274" t="s">
        <v>34</v>
      </c>
      <c r="R4274" t="s">
        <v>34</v>
      </c>
      <c r="S4274" t="s">
        <v>34</v>
      </c>
      <c r="T4274" t="s">
        <v>34</v>
      </c>
      <c r="U4274" t="s">
        <v>67</v>
      </c>
      <c r="V4274" t="s">
        <v>37</v>
      </c>
      <c r="W4274" t="s">
        <v>51</v>
      </c>
      <c r="X4274">
        <v>20.05</v>
      </c>
      <c r="Y4274">
        <v>1198.05</v>
      </c>
      <c r="Z4274">
        <v>0</v>
      </c>
      <c r="AA4274">
        <v>0</v>
      </c>
      <c r="AB4274">
        <v>319.36</v>
      </c>
      <c r="AC4274">
        <v>1517.41</v>
      </c>
      <c r="AD4274" t="s">
        <v>41</v>
      </c>
      <c r="AE4274" t="s">
        <v>42</v>
      </c>
      <c r="AF4274" t="s">
        <v>42</v>
      </c>
      <c r="AG4274">
        <f t="shared" si="132"/>
        <v>0</v>
      </c>
      <c r="AH4274" t="str" cm="1">
        <f t="array" ref="AH4274">_xlfn.IFS(
X4274&lt;=20, "&lt;20",
AND(X4274&gt;=20, X4274&lt;50), "20-50",
AND(X4274&gt;=50, X4274&lt;100), "50-100",
X4274&gt;=100, "&gt;100"
)</f>
        <v>20-50</v>
      </c>
      <c r="AI4274">
        <f t="shared" si="133"/>
        <v>0</v>
      </c>
      <c r="AJ4274" t="str" cm="1">
        <f t="array" ref="AJ4274">_xlfn.IFS(
C4274&lt;=20, "&lt;20",
AND(C4274&gt;=20, C4274&lt;35), "20-35",
AND(C4274&gt;=35, C4274&lt;50), "35-50",
C4274&gt;=50, "50-100"
)</f>
        <v>50-100</v>
      </c>
      <c r="AK4274" t="str" cm="1">
        <f t="array" ref="AK4274">_xlfn.IFS(
G4274&lt;6, "&lt;6",
AND(G4274&gt;=6, G4274&lt;12), "6-12",
AND(G4274&gt;=12, G4274&lt;18), "12-18",  AND(G4274&gt;=18, G4274&lt;24), "18-24", G4274&gt;=24, "24-36")</f>
        <v>24-36</v>
      </c>
    </row>
    <row r="4275" spans="1:37" x14ac:dyDescent="0.3">
      <c r="A4275" t="s">
        <v>4375</v>
      </c>
      <c r="B4275" t="s">
        <v>44</v>
      </c>
      <c r="C4275">
        <v>46</v>
      </c>
      <c r="D4275" t="s">
        <v>37</v>
      </c>
      <c r="E4275" t="s">
        <v>82</v>
      </c>
      <c r="F4275">
        <v>4</v>
      </c>
      <c r="G4275">
        <v>32</v>
      </c>
      <c r="H4275" t="s">
        <v>49</v>
      </c>
      <c r="I4275" t="s">
        <v>37</v>
      </c>
      <c r="J4275" t="s">
        <v>34</v>
      </c>
      <c r="K4275" t="s">
        <v>37</v>
      </c>
      <c r="L4275" t="s">
        <v>50</v>
      </c>
      <c r="M4275" t="s">
        <v>34</v>
      </c>
      <c r="N4275" t="s">
        <v>34</v>
      </c>
      <c r="O4275" t="s">
        <v>34</v>
      </c>
      <c r="P4275" t="s">
        <v>34</v>
      </c>
      <c r="Q4275" t="s">
        <v>34</v>
      </c>
      <c r="R4275" t="s">
        <v>34</v>
      </c>
      <c r="S4275" t="s">
        <v>34</v>
      </c>
      <c r="T4275" t="s">
        <v>37</v>
      </c>
      <c r="U4275" t="s">
        <v>46</v>
      </c>
      <c r="V4275" t="s">
        <v>37</v>
      </c>
      <c r="W4275" t="s">
        <v>143</v>
      </c>
      <c r="X4275">
        <v>71.55</v>
      </c>
      <c r="Y4275">
        <v>71.55</v>
      </c>
      <c r="Z4275">
        <v>0</v>
      </c>
      <c r="AA4275">
        <v>0</v>
      </c>
      <c r="AB4275">
        <v>17.27</v>
      </c>
      <c r="AC4275">
        <v>88.82</v>
      </c>
      <c r="AD4275" t="s">
        <v>52</v>
      </c>
      <c r="AE4275" t="s">
        <v>53</v>
      </c>
      <c r="AF4275" t="s">
        <v>54</v>
      </c>
      <c r="AG4275">
        <f t="shared" si="132"/>
        <v>1</v>
      </c>
      <c r="AH4275" t="str" cm="1">
        <f t="array" ref="AH4275">_xlfn.IFS(
X4275&lt;=20, "&lt;20",
AND(X4275&gt;=20, X4275&lt;50), "20-50",
AND(X4275&gt;=50, X4275&lt;100), "50-100",
X4275&gt;=100, "&gt;100"
)</f>
        <v>50-100</v>
      </c>
      <c r="AI4275">
        <f t="shared" si="133"/>
        <v>0</v>
      </c>
      <c r="AJ4275" t="str" cm="1">
        <f t="array" ref="AJ4275">_xlfn.IFS(
C4275&lt;=20, "&lt;20",
AND(C4275&gt;=20, C4275&lt;35), "20-35",
AND(C4275&gt;=35, C4275&lt;50), "35-50",
C4275&gt;=50, "50-100"
)</f>
        <v>35-50</v>
      </c>
      <c r="AK4275" t="str" cm="1">
        <f t="array" ref="AK4275">_xlfn.IFS(
G4275&lt;6, "&lt;6",
AND(G4275&gt;=6, G4275&lt;12), "6-12",
AND(G4275&gt;=12, G4275&lt;18), "12-18",  AND(G4275&gt;=18, G4275&lt;24), "18-24", G4275&gt;=24, "24-36")</f>
        <v>24-36</v>
      </c>
    </row>
    <row r="4276" spans="1:37" x14ac:dyDescent="0.3">
      <c r="A4276" t="s">
        <v>4376</v>
      </c>
      <c r="B4276" t="s">
        <v>44</v>
      </c>
      <c r="C4276">
        <v>46</v>
      </c>
      <c r="D4276" t="s">
        <v>37</v>
      </c>
      <c r="E4276" t="s">
        <v>56</v>
      </c>
      <c r="F4276">
        <v>3</v>
      </c>
      <c r="G4276">
        <v>33</v>
      </c>
      <c r="H4276" t="s">
        <v>49</v>
      </c>
      <c r="I4276" t="s">
        <v>37</v>
      </c>
      <c r="J4276" t="s">
        <v>34</v>
      </c>
      <c r="K4276" t="s">
        <v>34</v>
      </c>
      <c r="L4276" t="s">
        <v>34</v>
      </c>
      <c r="M4276" t="s">
        <v>34</v>
      </c>
      <c r="N4276" t="s">
        <v>34</v>
      </c>
      <c r="O4276" t="s">
        <v>34</v>
      </c>
      <c r="P4276" t="s">
        <v>34</v>
      </c>
      <c r="Q4276" t="s">
        <v>34</v>
      </c>
      <c r="R4276" t="s">
        <v>34</v>
      </c>
      <c r="S4276" t="s">
        <v>34</v>
      </c>
      <c r="T4276" t="s">
        <v>34</v>
      </c>
      <c r="U4276" t="s">
        <v>46</v>
      </c>
      <c r="V4276" t="s">
        <v>34</v>
      </c>
      <c r="W4276" t="s">
        <v>143</v>
      </c>
      <c r="X4276">
        <v>19.649999999999999</v>
      </c>
      <c r="Y4276">
        <v>19.649999999999999</v>
      </c>
      <c r="Z4276">
        <v>0</v>
      </c>
      <c r="AA4276">
        <v>0</v>
      </c>
      <c r="AB4276">
        <v>17.25</v>
      </c>
      <c r="AC4276">
        <v>36.9</v>
      </c>
      <c r="AD4276" t="s">
        <v>52</v>
      </c>
      <c r="AE4276" t="s">
        <v>58</v>
      </c>
      <c r="AF4276" t="s">
        <v>288</v>
      </c>
      <c r="AG4276">
        <f t="shared" si="132"/>
        <v>1</v>
      </c>
      <c r="AH4276" t="str" cm="1">
        <f t="array" ref="AH4276">_xlfn.IFS(
X4276&lt;=20, "&lt;20",
AND(X4276&gt;=20, X4276&lt;50), "20-50",
AND(X4276&gt;=50, X4276&lt;100), "50-100",
X4276&gt;=100, "&gt;100"
)</f>
        <v>&lt;20</v>
      </c>
      <c r="AI4276">
        <f t="shared" si="133"/>
        <v>0</v>
      </c>
      <c r="AJ4276" t="str" cm="1">
        <f t="array" ref="AJ4276">_xlfn.IFS(
C4276&lt;=20, "&lt;20",
AND(C4276&gt;=20, C4276&lt;35), "20-35",
AND(C4276&gt;=35, C4276&lt;50), "35-50",
C4276&gt;=50, "50-100"
)</f>
        <v>35-50</v>
      </c>
      <c r="AK4276" t="str" cm="1">
        <f t="array" ref="AK4276">_xlfn.IFS(
G4276&lt;6, "&lt;6",
AND(G4276&gt;=6, G4276&lt;12), "6-12",
AND(G4276&gt;=12, G4276&lt;18), "12-18",  AND(G4276&gt;=18, G4276&lt;24), "18-24", G4276&gt;=24, "24-36")</f>
        <v>24-36</v>
      </c>
    </row>
    <row r="4277" spans="1:37" x14ac:dyDescent="0.3">
      <c r="A4277" t="s">
        <v>4377</v>
      </c>
      <c r="B4277" t="s">
        <v>44</v>
      </c>
      <c r="C4277">
        <v>26</v>
      </c>
      <c r="D4277" t="s">
        <v>34</v>
      </c>
      <c r="E4277" t="s">
        <v>56</v>
      </c>
      <c r="F4277">
        <v>3</v>
      </c>
      <c r="G4277">
        <v>24</v>
      </c>
      <c r="H4277" t="s">
        <v>36</v>
      </c>
      <c r="I4277" t="s">
        <v>37</v>
      </c>
      <c r="J4277" t="s">
        <v>34</v>
      </c>
      <c r="K4277" t="s">
        <v>37</v>
      </c>
      <c r="L4277" t="s">
        <v>38</v>
      </c>
      <c r="M4277" t="s">
        <v>34</v>
      </c>
      <c r="N4277" t="s">
        <v>34</v>
      </c>
      <c r="O4277" t="s">
        <v>34</v>
      </c>
      <c r="P4277" t="s">
        <v>34</v>
      </c>
      <c r="Q4277" t="s">
        <v>34</v>
      </c>
      <c r="R4277" t="s">
        <v>34</v>
      </c>
      <c r="S4277" t="s">
        <v>34</v>
      </c>
      <c r="T4277" t="s">
        <v>37</v>
      </c>
      <c r="U4277" t="s">
        <v>46</v>
      </c>
      <c r="V4277" t="s">
        <v>37</v>
      </c>
      <c r="W4277" t="s">
        <v>51</v>
      </c>
      <c r="X4277">
        <v>44.35</v>
      </c>
      <c r="Y4277">
        <v>44.35</v>
      </c>
      <c r="Z4277">
        <v>0</v>
      </c>
      <c r="AA4277">
        <v>0</v>
      </c>
      <c r="AB4277">
        <v>40.42</v>
      </c>
      <c r="AC4277">
        <v>84.77</v>
      </c>
      <c r="AD4277" t="s">
        <v>52</v>
      </c>
      <c r="AE4277" t="s">
        <v>104</v>
      </c>
      <c r="AF4277" t="s">
        <v>150</v>
      </c>
      <c r="AG4277">
        <f t="shared" si="132"/>
        <v>1</v>
      </c>
      <c r="AH4277" t="str" cm="1">
        <f t="array" ref="AH4277">_xlfn.IFS(
X4277&lt;=20, "&lt;20",
AND(X4277&gt;=20, X4277&lt;50), "20-50",
AND(X4277&gt;=50, X4277&lt;100), "50-100",
X4277&gt;=100, "&gt;100"
)</f>
        <v>20-50</v>
      </c>
      <c r="AI4277">
        <f t="shared" si="133"/>
        <v>0</v>
      </c>
      <c r="AJ4277" t="str" cm="1">
        <f t="array" ref="AJ4277">_xlfn.IFS(
C4277&lt;=20, "&lt;20",
AND(C4277&gt;=20, C4277&lt;35), "20-35",
AND(C4277&gt;=35, C4277&lt;50), "35-50",
C4277&gt;=50, "50-100"
)</f>
        <v>20-35</v>
      </c>
      <c r="AK4277" t="str" cm="1">
        <f t="array" ref="AK4277">_xlfn.IFS(
G4277&lt;6, "&lt;6",
AND(G4277&gt;=6, G4277&lt;12), "6-12",
AND(G4277&gt;=12, G4277&lt;18), "12-18",  AND(G4277&gt;=18, G4277&lt;24), "18-24", G4277&gt;=24, "24-36")</f>
        <v>24-36</v>
      </c>
    </row>
    <row r="4278" spans="1:37" x14ac:dyDescent="0.3">
      <c r="A4278" t="s">
        <v>4378</v>
      </c>
      <c r="B4278" t="s">
        <v>33</v>
      </c>
      <c r="C4278">
        <v>30</v>
      </c>
      <c r="D4278" t="s">
        <v>34</v>
      </c>
      <c r="E4278" t="s">
        <v>74</v>
      </c>
      <c r="F4278">
        <v>10</v>
      </c>
      <c r="G4278">
        <v>1</v>
      </c>
      <c r="H4278" t="s">
        <v>36</v>
      </c>
      <c r="I4278" t="s">
        <v>37</v>
      </c>
      <c r="J4278" t="s">
        <v>34</v>
      </c>
      <c r="K4278" t="s">
        <v>37</v>
      </c>
      <c r="L4278" t="s">
        <v>38</v>
      </c>
      <c r="M4278" t="s">
        <v>34</v>
      </c>
      <c r="N4278" t="s">
        <v>34</v>
      </c>
      <c r="O4278" t="s">
        <v>34</v>
      </c>
      <c r="P4278" t="s">
        <v>34</v>
      </c>
      <c r="Q4278" t="s">
        <v>34</v>
      </c>
      <c r="R4278" t="s">
        <v>34</v>
      </c>
      <c r="S4278" t="s">
        <v>34</v>
      </c>
      <c r="T4278" t="s">
        <v>37</v>
      </c>
      <c r="U4278" t="s">
        <v>46</v>
      </c>
      <c r="V4278" t="s">
        <v>37</v>
      </c>
      <c r="W4278" t="s">
        <v>40</v>
      </c>
      <c r="X4278">
        <v>45.8</v>
      </c>
      <c r="Y4278">
        <v>436.2</v>
      </c>
      <c r="Z4278">
        <v>0</v>
      </c>
      <c r="AA4278">
        <v>0</v>
      </c>
      <c r="AB4278">
        <v>154.5</v>
      </c>
      <c r="AC4278">
        <v>590.70000000000005</v>
      </c>
      <c r="AD4278" t="s">
        <v>41</v>
      </c>
      <c r="AE4278" t="s">
        <v>42</v>
      </c>
      <c r="AF4278" t="s">
        <v>42</v>
      </c>
      <c r="AG4278">
        <f t="shared" si="132"/>
        <v>0</v>
      </c>
      <c r="AH4278" t="str" cm="1">
        <f t="array" ref="AH4278">_xlfn.IFS(
X4278&lt;=20, "&lt;20",
AND(X4278&gt;=20, X4278&lt;50), "20-50",
AND(X4278&gt;=50, X4278&lt;100), "50-100",
X4278&gt;=100, "&gt;100"
)</f>
        <v>20-50</v>
      </c>
      <c r="AI4278">
        <f t="shared" si="133"/>
        <v>0</v>
      </c>
      <c r="AJ4278" t="str" cm="1">
        <f t="array" ref="AJ4278">_xlfn.IFS(
C4278&lt;=20, "&lt;20",
AND(C4278&gt;=20, C4278&lt;35), "20-35",
AND(C4278&gt;=35, C4278&lt;50), "35-50",
C4278&gt;=50, "50-100"
)</f>
        <v>20-35</v>
      </c>
      <c r="AK4278" t="str" cm="1">
        <f t="array" ref="AK4278">_xlfn.IFS(
G4278&lt;6, "&lt;6",
AND(G4278&gt;=6, G4278&lt;12), "6-12",
AND(G4278&gt;=12, G4278&lt;18), "12-18",  AND(G4278&gt;=18, G4278&lt;24), "18-24", G4278&gt;=24, "24-36")</f>
        <v>&lt;6</v>
      </c>
    </row>
    <row r="4279" spans="1:37" x14ac:dyDescent="0.3">
      <c r="A4279" t="s">
        <v>4379</v>
      </c>
      <c r="B4279" t="s">
        <v>44</v>
      </c>
      <c r="C4279">
        <v>47</v>
      </c>
      <c r="D4279" t="s">
        <v>37</v>
      </c>
      <c r="E4279" t="s">
        <v>109</v>
      </c>
      <c r="F4279">
        <v>9</v>
      </c>
      <c r="G4279">
        <v>3</v>
      </c>
      <c r="H4279" t="s">
        <v>49</v>
      </c>
      <c r="I4279" t="s">
        <v>37</v>
      </c>
      <c r="J4279" t="s">
        <v>34</v>
      </c>
      <c r="K4279" t="s">
        <v>37</v>
      </c>
      <c r="L4279" t="s">
        <v>38</v>
      </c>
      <c r="M4279" t="s">
        <v>34</v>
      </c>
      <c r="N4279" t="s">
        <v>34</v>
      </c>
      <c r="O4279" t="s">
        <v>34</v>
      </c>
      <c r="P4279" t="s">
        <v>34</v>
      </c>
      <c r="Q4279" t="s">
        <v>34</v>
      </c>
      <c r="R4279" t="s">
        <v>34</v>
      </c>
      <c r="S4279" t="s">
        <v>34</v>
      </c>
      <c r="T4279" t="s">
        <v>37</v>
      </c>
      <c r="U4279" t="s">
        <v>46</v>
      </c>
      <c r="V4279" t="s">
        <v>34</v>
      </c>
      <c r="W4279" t="s">
        <v>51</v>
      </c>
      <c r="X4279">
        <v>44.15</v>
      </c>
      <c r="Y4279">
        <v>44.15</v>
      </c>
      <c r="Z4279">
        <v>0</v>
      </c>
      <c r="AA4279">
        <v>0</v>
      </c>
      <c r="AB4279">
        <v>9.82</v>
      </c>
      <c r="AC4279">
        <v>53.97</v>
      </c>
      <c r="AD4279" t="s">
        <v>85</v>
      </c>
      <c r="AE4279" t="s">
        <v>42</v>
      </c>
      <c r="AF4279" t="s">
        <v>42</v>
      </c>
      <c r="AG4279">
        <f t="shared" si="132"/>
        <v>0</v>
      </c>
      <c r="AH4279" t="str" cm="1">
        <f t="array" ref="AH4279">_xlfn.IFS(
X4279&lt;=20, "&lt;20",
AND(X4279&gt;=20, X4279&lt;50), "20-50",
AND(X4279&gt;=50, X4279&lt;100), "50-100",
X4279&gt;=100, "&gt;100"
)</f>
        <v>20-50</v>
      </c>
      <c r="AI4279">
        <f t="shared" si="133"/>
        <v>1</v>
      </c>
      <c r="AJ4279" t="str" cm="1">
        <f t="array" ref="AJ4279">_xlfn.IFS(
C4279&lt;=20, "&lt;20",
AND(C4279&gt;=20, C4279&lt;35), "20-35",
AND(C4279&gt;=35, C4279&lt;50), "35-50",
C4279&gt;=50, "50-100"
)</f>
        <v>35-50</v>
      </c>
      <c r="AK4279" t="str" cm="1">
        <f t="array" ref="AK4279">_xlfn.IFS(
G4279&lt;6, "&lt;6",
AND(G4279&gt;=6, G4279&lt;12), "6-12",
AND(G4279&gt;=12, G4279&lt;18), "12-18",  AND(G4279&gt;=18, G4279&lt;24), "18-24", G4279&gt;=24, "24-36")</f>
        <v>&lt;6</v>
      </c>
    </row>
    <row r="4280" spans="1:37" x14ac:dyDescent="0.3">
      <c r="A4280" t="s">
        <v>4380</v>
      </c>
      <c r="B4280" t="s">
        <v>44</v>
      </c>
      <c r="C4280">
        <v>39</v>
      </c>
      <c r="D4280" t="s">
        <v>34</v>
      </c>
      <c r="E4280" t="s">
        <v>136</v>
      </c>
      <c r="F4280">
        <v>10</v>
      </c>
      <c r="G4280">
        <v>25</v>
      </c>
      <c r="H4280" t="s">
        <v>36</v>
      </c>
      <c r="I4280" t="s">
        <v>37</v>
      </c>
      <c r="J4280" t="s">
        <v>34</v>
      </c>
      <c r="K4280" t="s">
        <v>34</v>
      </c>
      <c r="L4280" t="s">
        <v>34</v>
      </c>
      <c r="M4280" t="s">
        <v>34</v>
      </c>
      <c r="N4280" t="s">
        <v>34</v>
      </c>
      <c r="O4280" t="s">
        <v>34</v>
      </c>
      <c r="P4280" t="s">
        <v>34</v>
      </c>
      <c r="Q4280" t="s">
        <v>34</v>
      </c>
      <c r="R4280" t="s">
        <v>34</v>
      </c>
      <c r="S4280" t="s">
        <v>34</v>
      </c>
      <c r="T4280" t="s">
        <v>34</v>
      </c>
      <c r="U4280" t="s">
        <v>46</v>
      </c>
      <c r="V4280" t="s">
        <v>34</v>
      </c>
      <c r="W4280" t="s">
        <v>40</v>
      </c>
      <c r="X4280">
        <v>20.05</v>
      </c>
      <c r="Y4280">
        <v>669.45</v>
      </c>
      <c r="Z4280">
        <v>0</v>
      </c>
      <c r="AA4280">
        <v>0</v>
      </c>
      <c r="AB4280">
        <v>136.94999999999999</v>
      </c>
      <c r="AC4280">
        <v>806.4</v>
      </c>
      <c r="AD4280" t="s">
        <v>41</v>
      </c>
      <c r="AE4280" t="s">
        <v>42</v>
      </c>
      <c r="AF4280" t="s">
        <v>42</v>
      </c>
      <c r="AG4280">
        <f t="shared" si="132"/>
        <v>0</v>
      </c>
      <c r="AH4280" t="str" cm="1">
        <f t="array" ref="AH4280">_xlfn.IFS(
X4280&lt;=20, "&lt;20",
AND(X4280&gt;=20, X4280&lt;50), "20-50",
AND(X4280&gt;=50, X4280&lt;100), "50-100",
X4280&gt;=100, "&gt;100"
)</f>
        <v>20-50</v>
      </c>
      <c r="AI4280">
        <f t="shared" si="133"/>
        <v>0</v>
      </c>
      <c r="AJ4280" t="str" cm="1">
        <f t="array" ref="AJ4280">_xlfn.IFS(
C4280&lt;=20, "&lt;20",
AND(C4280&gt;=20, C4280&lt;35), "20-35",
AND(C4280&gt;=35, C4280&lt;50), "35-50",
C4280&gt;=50, "50-100"
)</f>
        <v>35-50</v>
      </c>
      <c r="AK4280" t="str" cm="1">
        <f t="array" ref="AK4280">_xlfn.IFS(
G4280&lt;6, "&lt;6",
AND(G4280&gt;=6, G4280&lt;12), "6-12",
AND(G4280&gt;=12, G4280&lt;18), "12-18",  AND(G4280&gt;=18, G4280&lt;24), "18-24", G4280&gt;=24, "24-36")</f>
        <v>24-36</v>
      </c>
    </row>
    <row r="4281" spans="1:37" x14ac:dyDescent="0.3">
      <c r="A4281" t="s">
        <v>4381</v>
      </c>
      <c r="B4281" t="s">
        <v>44</v>
      </c>
      <c r="C4281">
        <v>53</v>
      </c>
      <c r="D4281" t="s">
        <v>37</v>
      </c>
      <c r="E4281" t="s">
        <v>48</v>
      </c>
      <c r="F4281">
        <v>2</v>
      </c>
      <c r="G4281">
        <v>15</v>
      </c>
      <c r="H4281" t="s">
        <v>66</v>
      </c>
      <c r="I4281" t="s">
        <v>37</v>
      </c>
      <c r="J4281" t="s">
        <v>37</v>
      </c>
      <c r="K4281" t="s">
        <v>37</v>
      </c>
      <c r="L4281" t="s">
        <v>72</v>
      </c>
      <c r="M4281" t="s">
        <v>37</v>
      </c>
      <c r="N4281" t="s">
        <v>34</v>
      </c>
      <c r="O4281" t="s">
        <v>34</v>
      </c>
      <c r="P4281" t="s">
        <v>37</v>
      </c>
      <c r="Q4281" t="s">
        <v>34</v>
      </c>
      <c r="R4281" t="s">
        <v>34</v>
      </c>
      <c r="S4281" t="s">
        <v>34</v>
      </c>
      <c r="T4281" t="s">
        <v>34</v>
      </c>
      <c r="U4281" t="s">
        <v>39</v>
      </c>
      <c r="V4281" t="s">
        <v>34</v>
      </c>
      <c r="W4281" t="s">
        <v>51</v>
      </c>
      <c r="X4281">
        <v>58.25</v>
      </c>
      <c r="Y4281">
        <v>3975.7</v>
      </c>
      <c r="Z4281">
        <v>0</v>
      </c>
      <c r="AA4281">
        <v>140</v>
      </c>
      <c r="AB4281">
        <v>2819.28</v>
      </c>
      <c r="AC4281">
        <v>6934.98</v>
      </c>
      <c r="AD4281" t="s">
        <v>41</v>
      </c>
      <c r="AE4281" t="s">
        <v>42</v>
      </c>
      <c r="AF4281" t="s">
        <v>42</v>
      </c>
      <c r="AG4281">
        <f t="shared" si="132"/>
        <v>0</v>
      </c>
      <c r="AH4281" t="str" cm="1">
        <f t="array" ref="AH4281">_xlfn.IFS(
X4281&lt;=20, "&lt;20",
AND(X4281&gt;=20, X4281&lt;50), "20-50",
AND(X4281&gt;=50, X4281&lt;100), "50-100",
X4281&gt;=100, "&gt;100"
)</f>
        <v>50-100</v>
      </c>
      <c r="AI4281">
        <f t="shared" si="133"/>
        <v>0</v>
      </c>
      <c r="AJ4281" t="str" cm="1">
        <f t="array" ref="AJ4281">_xlfn.IFS(
C4281&lt;=20, "&lt;20",
AND(C4281&gt;=20, C4281&lt;35), "20-35",
AND(C4281&gt;=35, C4281&lt;50), "35-50",
C4281&gt;=50, "50-100"
)</f>
        <v>50-100</v>
      </c>
      <c r="AK4281" t="str" cm="1">
        <f t="array" ref="AK4281">_xlfn.IFS(
G4281&lt;6, "&lt;6",
AND(G4281&gt;=6, G4281&lt;12), "6-12",
AND(G4281&gt;=12, G4281&lt;18), "12-18",  AND(G4281&gt;=18, G4281&lt;24), "18-24", G4281&gt;=24, "24-36")</f>
        <v>12-18</v>
      </c>
    </row>
    <row r="4282" spans="1:37" x14ac:dyDescent="0.3">
      <c r="A4282" t="s">
        <v>4382</v>
      </c>
      <c r="B4282" t="s">
        <v>44</v>
      </c>
      <c r="C4282">
        <v>20</v>
      </c>
      <c r="D4282" t="s">
        <v>34</v>
      </c>
      <c r="E4282" t="s">
        <v>69</v>
      </c>
      <c r="F4282">
        <v>15</v>
      </c>
      <c r="G4282">
        <v>2</v>
      </c>
      <c r="H4282" t="s">
        <v>110</v>
      </c>
      <c r="I4282" t="s">
        <v>37</v>
      </c>
      <c r="J4282" t="s">
        <v>34</v>
      </c>
      <c r="K4282" t="s">
        <v>37</v>
      </c>
      <c r="L4282" t="s">
        <v>50</v>
      </c>
      <c r="M4282" t="s">
        <v>37</v>
      </c>
      <c r="N4282" t="s">
        <v>34</v>
      </c>
      <c r="O4282" t="s">
        <v>37</v>
      </c>
      <c r="P4282" t="s">
        <v>37</v>
      </c>
      <c r="Q4282" t="s">
        <v>34</v>
      </c>
      <c r="R4282" t="s">
        <v>34</v>
      </c>
      <c r="S4282" t="s">
        <v>34</v>
      </c>
      <c r="T4282" t="s">
        <v>34</v>
      </c>
      <c r="U4282" t="s">
        <v>39</v>
      </c>
      <c r="V4282" t="s">
        <v>37</v>
      </c>
      <c r="W4282" t="s">
        <v>40</v>
      </c>
      <c r="X4282">
        <v>87.15</v>
      </c>
      <c r="Y4282">
        <v>2274.1</v>
      </c>
      <c r="Z4282">
        <v>0</v>
      </c>
      <c r="AA4282">
        <v>20</v>
      </c>
      <c r="AB4282">
        <v>1172.3399999999999</v>
      </c>
      <c r="AC4282">
        <v>3466.44</v>
      </c>
      <c r="AD4282" t="s">
        <v>41</v>
      </c>
      <c r="AE4282" t="s">
        <v>42</v>
      </c>
      <c r="AF4282" t="s">
        <v>42</v>
      </c>
      <c r="AG4282">
        <f t="shared" si="132"/>
        <v>0</v>
      </c>
      <c r="AH4282" t="str" cm="1">
        <f t="array" ref="AH4282">_xlfn.IFS(
X4282&lt;=20, "&lt;20",
AND(X4282&gt;=20, X4282&lt;50), "20-50",
AND(X4282&gt;=50, X4282&lt;100), "50-100",
X4282&gt;=100, "&gt;100"
)</f>
        <v>50-100</v>
      </c>
      <c r="AI4282">
        <f t="shared" si="133"/>
        <v>0</v>
      </c>
      <c r="AJ4282" t="str" cm="1">
        <f t="array" ref="AJ4282">_xlfn.IFS(
C4282&lt;=20, "&lt;20",
AND(C4282&gt;=20, C4282&lt;35), "20-35",
AND(C4282&gt;=35, C4282&lt;50), "35-50",
C4282&gt;=50, "50-100"
)</f>
        <v>&lt;20</v>
      </c>
      <c r="AK4282" t="str" cm="1">
        <f t="array" ref="AK4282">_xlfn.IFS(
G4282&lt;6, "&lt;6",
AND(G4282&gt;=6, G4282&lt;12), "6-12",
AND(G4282&gt;=12, G4282&lt;18), "12-18",  AND(G4282&gt;=18, G4282&lt;24), "18-24", G4282&gt;=24, "24-36")</f>
        <v>&lt;6</v>
      </c>
    </row>
    <row r="4283" spans="1:37" x14ac:dyDescent="0.3">
      <c r="A4283" t="s">
        <v>4383</v>
      </c>
      <c r="B4283" t="s">
        <v>33</v>
      </c>
      <c r="C4283">
        <v>51</v>
      </c>
      <c r="D4283" t="s">
        <v>37</v>
      </c>
      <c r="E4283" t="s">
        <v>61</v>
      </c>
      <c r="F4283">
        <v>5</v>
      </c>
      <c r="G4283">
        <v>28</v>
      </c>
      <c r="H4283" t="s">
        <v>49</v>
      </c>
      <c r="I4283" t="s">
        <v>34</v>
      </c>
      <c r="J4283" t="s">
        <v>34</v>
      </c>
      <c r="K4283" t="s">
        <v>37</v>
      </c>
      <c r="L4283" t="s">
        <v>72</v>
      </c>
      <c r="M4283" t="s">
        <v>34</v>
      </c>
      <c r="N4283" t="s">
        <v>34</v>
      </c>
      <c r="O4283" t="s">
        <v>34</v>
      </c>
      <c r="P4283" t="s">
        <v>34</v>
      </c>
      <c r="Q4283" t="s">
        <v>34</v>
      </c>
      <c r="R4283" t="s">
        <v>34</v>
      </c>
      <c r="S4283" t="s">
        <v>34</v>
      </c>
      <c r="T4283" t="s">
        <v>37</v>
      </c>
      <c r="U4283" t="s">
        <v>39</v>
      </c>
      <c r="V4283" t="s">
        <v>34</v>
      </c>
      <c r="W4283" t="s">
        <v>51</v>
      </c>
      <c r="X4283">
        <v>24.1</v>
      </c>
      <c r="Y4283">
        <v>259.8</v>
      </c>
      <c r="Z4283">
        <v>0</v>
      </c>
      <c r="AA4283">
        <v>0</v>
      </c>
      <c r="AB4283">
        <v>0</v>
      </c>
      <c r="AC4283">
        <v>259.8</v>
      </c>
      <c r="AD4283" t="s">
        <v>52</v>
      </c>
      <c r="AE4283" t="s">
        <v>53</v>
      </c>
      <c r="AF4283" t="s">
        <v>162</v>
      </c>
      <c r="AG4283">
        <f t="shared" si="132"/>
        <v>1</v>
      </c>
      <c r="AH4283" t="str" cm="1">
        <f t="array" ref="AH4283">_xlfn.IFS(
X4283&lt;=20, "&lt;20",
AND(X4283&gt;=20, X4283&lt;50), "20-50",
AND(X4283&gt;=50, X4283&lt;100), "50-100",
X4283&gt;=100, "&gt;100"
)</f>
        <v>20-50</v>
      </c>
      <c r="AI4283">
        <f t="shared" si="133"/>
        <v>0</v>
      </c>
      <c r="AJ4283" t="str" cm="1">
        <f t="array" ref="AJ4283">_xlfn.IFS(
C4283&lt;=20, "&lt;20",
AND(C4283&gt;=20, C4283&lt;35), "20-35",
AND(C4283&gt;=35, C4283&lt;50), "35-50",
C4283&gt;=50, "50-100"
)</f>
        <v>50-100</v>
      </c>
      <c r="AK4283" t="str" cm="1">
        <f t="array" ref="AK4283">_xlfn.IFS(
G4283&lt;6, "&lt;6",
AND(G4283&gt;=6, G4283&lt;12), "6-12",
AND(G4283&gt;=12, G4283&lt;18), "12-18",  AND(G4283&gt;=18, G4283&lt;24), "18-24", G4283&gt;=24, "24-36")</f>
        <v>24-36</v>
      </c>
    </row>
    <row r="4284" spans="1:37" x14ac:dyDescent="0.3">
      <c r="A4284" t="s">
        <v>4384</v>
      </c>
      <c r="B4284" t="s">
        <v>33</v>
      </c>
      <c r="C4284">
        <v>32</v>
      </c>
      <c r="D4284" t="s">
        <v>34</v>
      </c>
      <c r="E4284" t="s">
        <v>124</v>
      </c>
      <c r="F4284">
        <v>6</v>
      </c>
      <c r="G4284">
        <v>1</v>
      </c>
      <c r="H4284" t="s">
        <v>36</v>
      </c>
      <c r="I4284" t="s">
        <v>34</v>
      </c>
      <c r="J4284" t="s">
        <v>34</v>
      </c>
      <c r="K4284" t="s">
        <v>37</v>
      </c>
      <c r="L4284" t="s">
        <v>72</v>
      </c>
      <c r="M4284" t="s">
        <v>34</v>
      </c>
      <c r="N4284" t="s">
        <v>34</v>
      </c>
      <c r="O4284" t="s">
        <v>34</v>
      </c>
      <c r="P4284" t="s">
        <v>34</v>
      </c>
      <c r="Q4284" t="s">
        <v>34</v>
      </c>
      <c r="R4284" t="s">
        <v>34</v>
      </c>
      <c r="S4284" t="s">
        <v>34</v>
      </c>
      <c r="T4284" t="s">
        <v>37</v>
      </c>
      <c r="U4284" t="s">
        <v>46</v>
      </c>
      <c r="V4284" t="s">
        <v>34</v>
      </c>
      <c r="W4284" t="s">
        <v>40</v>
      </c>
      <c r="X4284">
        <v>25.35</v>
      </c>
      <c r="Y4284">
        <v>25.35</v>
      </c>
      <c r="Z4284">
        <v>0</v>
      </c>
      <c r="AA4284">
        <v>0</v>
      </c>
      <c r="AB4284">
        <v>0</v>
      </c>
      <c r="AC4284">
        <v>25.35</v>
      </c>
      <c r="AD4284" t="s">
        <v>85</v>
      </c>
      <c r="AE4284" t="s">
        <v>42</v>
      </c>
      <c r="AF4284" t="s">
        <v>42</v>
      </c>
      <c r="AG4284">
        <f t="shared" si="132"/>
        <v>0</v>
      </c>
      <c r="AH4284" t="str" cm="1">
        <f t="array" ref="AH4284">_xlfn.IFS(
X4284&lt;=20, "&lt;20",
AND(X4284&gt;=20, X4284&lt;50), "20-50",
AND(X4284&gt;=50, X4284&lt;100), "50-100",
X4284&gt;=100, "&gt;100"
)</f>
        <v>20-50</v>
      </c>
      <c r="AI4284">
        <f t="shared" si="133"/>
        <v>1</v>
      </c>
      <c r="AJ4284" t="str" cm="1">
        <f t="array" ref="AJ4284">_xlfn.IFS(
C4284&lt;=20, "&lt;20",
AND(C4284&gt;=20, C4284&lt;35), "20-35",
AND(C4284&gt;=35, C4284&lt;50), "35-50",
C4284&gt;=50, "50-100"
)</f>
        <v>20-35</v>
      </c>
      <c r="AK4284" t="str" cm="1">
        <f t="array" ref="AK4284">_xlfn.IFS(
G4284&lt;6, "&lt;6",
AND(G4284&gt;=6, G4284&lt;12), "6-12",
AND(G4284&gt;=12, G4284&lt;18), "12-18",  AND(G4284&gt;=18, G4284&lt;24), "18-24", G4284&gt;=24, "24-36")</f>
        <v>&lt;6</v>
      </c>
    </row>
    <row r="4285" spans="1:37" x14ac:dyDescent="0.3">
      <c r="A4285" t="s">
        <v>4385</v>
      </c>
      <c r="B4285" t="s">
        <v>44</v>
      </c>
      <c r="C4285">
        <v>60</v>
      </c>
      <c r="D4285" t="s">
        <v>34</v>
      </c>
      <c r="E4285" t="s">
        <v>87</v>
      </c>
      <c r="F4285">
        <v>6</v>
      </c>
      <c r="G4285">
        <v>20</v>
      </c>
      <c r="H4285" t="s">
        <v>66</v>
      </c>
      <c r="I4285" t="s">
        <v>37</v>
      </c>
      <c r="J4285" t="s">
        <v>37</v>
      </c>
      <c r="K4285" t="s">
        <v>37</v>
      </c>
      <c r="L4285" t="s">
        <v>72</v>
      </c>
      <c r="M4285" t="s">
        <v>37</v>
      </c>
      <c r="N4285" t="s">
        <v>34</v>
      </c>
      <c r="O4285" t="s">
        <v>37</v>
      </c>
      <c r="P4285" t="s">
        <v>37</v>
      </c>
      <c r="Q4285" t="s">
        <v>37</v>
      </c>
      <c r="R4285" t="s">
        <v>37</v>
      </c>
      <c r="S4285" t="s">
        <v>37</v>
      </c>
      <c r="T4285" t="s">
        <v>37</v>
      </c>
      <c r="U4285" t="s">
        <v>39</v>
      </c>
      <c r="V4285" t="s">
        <v>34</v>
      </c>
      <c r="W4285" t="s">
        <v>51</v>
      </c>
      <c r="X4285">
        <v>85.45</v>
      </c>
      <c r="Y4285">
        <v>6300.85</v>
      </c>
      <c r="Z4285">
        <v>0</v>
      </c>
      <c r="AA4285">
        <v>0</v>
      </c>
      <c r="AB4285">
        <v>1662.11</v>
      </c>
      <c r="AC4285">
        <v>7962.96</v>
      </c>
      <c r="AD4285" t="s">
        <v>41</v>
      </c>
      <c r="AE4285" t="s">
        <v>42</v>
      </c>
      <c r="AF4285" t="s">
        <v>42</v>
      </c>
      <c r="AG4285">
        <f t="shared" si="132"/>
        <v>0</v>
      </c>
      <c r="AH4285" t="str" cm="1">
        <f t="array" ref="AH4285">_xlfn.IFS(
X4285&lt;=20, "&lt;20",
AND(X4285&gt;=20, X4285&lt;50), "20-50",
AND(X4285&gt;=50, X4285&lt;100), "50-100",
X4285&gt;=100, "&gt;100"
)</f>
        <v>50-100</v>
      </c>
      <c r="AI4285">
        <f t="shared" si="133"/>
        <v>0</v>
      </c>
      <c r="AJ4285" t="str" cm="1">
        <f t="array" ref="AJ4285">_xlfn.IFS(
C4285&lt;=20, "&lt;20",
AND(C4285&gt;=20, C4285&lt;35), "20-35",
AND(C4285&gt;=35, C4285&lt;50), "35-50",
C4285&gt;=50, "50-100"
)</f>
        <v>50-100</v>
      </c>
      <c r="AK4285" t="str" cm="1">
        <f t="array" ref="AK4285">_xlfn.IFS(
G4285&lt;6, "&lt;6",
AND(G4285&gt;=6, G4285&lt;12), "6-12",
AND(G4285&gt;=12, G4285&lt;18), "12-18",  AND(G4285&gt;=18, G4285&lt;24), "18-24", G4285&gt;=24, "24-36")</f>
        <v>18-24</v>
      </c>
    </row>
    <row r="4286" spans="1:37" x14ac:dyDescent="0.3">
      <c r="A4286" t="s">
        <v>4386</v>
      </c>
      <c r="B4286" t="s">
        <v>44</v>
      </c>
      <c r="C4286">
        <v>73</v>
      </c>
      <c r="D4286" t="s">
        <v>37</v>
      </c>
      <c r="E4286" t="s">
        <v>45</v>
      </c>
      <c r="F4286">
        <v>2</v>
      </c>
      <c r="G4286">
        <v>4</v>
      </c>
      <c r="H4286" t="s">
        <v>36</v>
      </c>
      <c r="I4286" t="s">
        <v>37</v>
      </c>
      <c r="J4286" t="s">
        <v>34</v>
      </c>
      <c r="K4286" t="s">
        <v>37</v>
      </c>
      <c r="L4286" t="s">
        <v>50</v>
      </c>
      <c r="M4286" t="s">
        <v>34</v>
      </c>
      <c r="N4286" t="s">
        <v>34</v>
      </c>
      <c r="O4286" t="s">
        <v>34</v>
      </c>
      <c r="P4286" t="s">
        <v>34</v>
      </c>
      <c r="Q4286" t="s">
        <v>37</v>
      </c>
      <c r="R4286" t="s">
        <v>34</v>
      </c>
      <c r="S4286" t="s">
        <v>34</v>
      </c>
      <c r="T4286" t="s">
        <v>37</v>
      </c>
      <c r="U4286" t="s">
        <v>46</v>
      </c>
      <c r="V4286" t="s">
        <v>37</v>
      </c>
      <c r="W4286" t="s">
        <v>51</v>
      </c>
      <c r="X4286">
        <v>79.900000000000006</v>
      </c>
      <c r="Y4286">
        <v>260.89999999999998</v>
      </c>
      <c r="Z4286">
        <v>0</v>
      </c>
      <c r="AA4286">
        <v>0</v>
      </c>
      <c r="AB4286">
        <v>8.94</v>
      </c>
      <c r="AC4286">
        <v>269.83999999999997</v>
      </c>
      <c r="AD4286" t="s">
        <v>52</v>
      </c>
      <c r="AE4286" t="s">
        <v>100</v>
      </c>
      <c r="AF4286" t="s">
        <v>308</v>
      </c>
      <c r="AG4286">
        <f t="shared" si="132"/>
        <v>1</v>
      </c>
      <c r="AH4286" t="str" cm="1">
        <f t="array" ref="AH4286">_xlfn.IFS(
X4286&lt;=20, "&lt;20",
AND(X4286&gt;=20, X4286&lt;50), "20-50",
AND(X4286&gt;=50, X4286&lt;100), "50-100",
X4286&gt;=100, "&gt;100"
)</f>
        <v>50-100</v>
      </c>
      <c r="AI4286">
        <f t="shared" si="133"/>
        <v>0</v>
      </c>
      <c r="AJ4286" t="str" cm="1">
        <f t="array" ref="AJ4286">_xlfn.IFS(
C4286&lt;=20, "&lt;20",
AND(C4286&gt;=20, C4286&lt;35), "20-35",
AND(C4286&gt;=35, C4286&lt;50), "35-50",
C4286&gt;=50, "50-100"
)</f>
        <v>50-100</v>
      </c>
      <c r="AK4286" t="str" cm="1">
        <f t="array" ref="AK4286">_xlfn.IFS(
G4286&lt;6, "&lt;6",
AND(G4286&gt;=6, G4286&lt;12), "6-12",
AND(G4286&gt;=12, G4286&lt;18), "12-18",  AND(G4286&gt;=18, G4286&lt;24), "18-24", G4286&gt;=24, "24-36")</f>
        <v>&lt;6</v>
      </c>
    </row>
    <row r="4287" spans="1:37" x14ac:dyDescent="0.3">
      <c r="A4287" t="s">
        <v>4387</v>
      </c>
      <c r="B4287" t="s">
        <v>33</v>
      </c>
      <c r="C4287">
        <v>50</v>
      </c>
      <c r="D4287" t="s">
        <v>37</v>
      </c>
      <c r="E4287" t="s">
        <v>99</v>
      </c>
      <c r="F4287">
        <v>10</v>
      </c>
      <c r="G4287">
        <v>17</v>
      </c>
      <c r="H4287" t="s">
        <v>36</v>
      </c>
      <c r="I4287" t="s">
        <v>34</v>
      </c>
      <c r="J4287" t="s">
        <v>34</v>
      </c>
      <c r="K4287" t="s">
        <v>37</v>
      </c>
      <c r="L4287" t="s">
        <v>72</v>
      </c>
      <c r="M4287" t="s">
        <v>37</v>
      </c>
      <c r="N4287" t="s">
        <v>37</v>
      </c>
      <c r="O4287" t="s">
        <v>37</v>
      </c>
      <c r="P4287" t="s">
        <v>37</v>
      </c>
      <c r="Q4287" t="s">
        <v>37</v>
      </c>
      <c r="R4287" t="s">
        <v>34</v>
      </c>
      <c r="S4287" t="s">
        <v>34</v>
      </c>
      <c r="T4287" t="s">
        <v>37</v>
      </c>
      <c r="U4287" t="s">
        <v>67</v>
      </c>
      <c r="V4287" t="s">
        <v>34</v>
      </c>
      <c r="W4287" t="s">
        <v>51</v>
      </c>
      <c r="X4287">
        <v>53.95</v>
      </c>
      <c r="Y4287">
        <v>3888.65</v>
      </c>
      <c r="Z4287">
        <v>0</v>
      </c>
      <c r="AA4287">
        <v>0</v>
      </c>
      <c r="AB4287">
        <v>0</v>
      </c>
      <c r="AC4287">
        <v>3888.65</v>
      </c>
      <c r="AD4287" t="s">
        <v>41</v>
      </c>
      <c r="AE4287" t="s">
        <v>42</v>
      </c>
      <c r="AF4287" t="s">
        <v>42</v>
      </c>
      <c r="AG4287">
        <f t="shared" si="132"/>
        <v>0</v>
      </c>
      <c r="AH4287" t="str" cm="1">
        <f t="array" ref="AH4287">_xlfn.IFS(
X4287&lt;=20, "&lt;20",
AND(X4287&gt;=20, X4287&lt;50), "20-50",
AND(X4287&gt;=50, X4287&lt;100), "50-100",
X4287&gt;=100, "&gt;100"
)</f>
        <v>50-100</v>
      </c>
      <c r="AI4287">
        <f t="shared" si="133"/>
        <v>0</v>
      </c>
      <c r="AJ4287" t="str" cm="1">
        <f t="array" ref="AJ4287">_xlfn.IFS(
C4287&lt;=20, "&lt;20",
AND(C4287&gt;=20, C4287&lt;35), "20-35",
AND(C4287&gt;=35, C4287&lt;50), "35-50",
C4287&gt;=50, "50-100"
)</f>
        <v>50-100</v>
      </c>
      <c r="AK4287" t="str" cm="1">
        <f t="array" ref="AK4287">_xlfn.IFS(
G4287&lt;6, "&lt;6",
AND(G4287&gt;=6, G4287&lt;12), "6-12",
AND(G4287&gt;=12, G4287&lt;18), "12-18",  AND(G4287&gt;=18, G4287&lt;24), "18-24", G4287&gt;=24, "24-36")</f>
        <v>12-18</v>
      </c>
    </row>
    <row r="4288" spans="1:37" x14ac:dyDescent="0.3">
      <c r="A4288" t="s">
        <v>4388</v>
      </c>
      <c r="B4288" t="s">
        <v>44</v>
      </c>
      <c r="C4288">
        <v>38</v>
      </c>
      <c r="D4288" t="s">
        <v>37</v>
      </c>
      <c r="E4288" t="s">
        <v>45</v>
      </c>
      <c r="F4288">
        <v>6</v>
      </c>
      <c r="G4288">
        <v>36</v>
      </c>
      <c r="H4288" t="s">
        <v>49</v>
      </c>
      <c r="I4288" t="s">
        <v>37</v>
      </c>
      <c r="J4288" t="s">
        <v>34</v>
      </c>
      <c r="K4288" t="s">
        <v>34</v>
      </c>
      <c r="L4288" t="s">
        <v>34</v>
      </c>
      <c r="M4288" t="s">
        <v>34</v>
      </c>
      <c r="N4288" t="s">
        <v>34</v>
      </c>
      <c r="O4288" t="s">
        <v>34</v>
      </c>
      <c r="P4288" t="s">
        <v>34</v>
      </c>
      <c r="Q4288" t="s">
        <v>34</v>
      </c>
      <c r="R4288" t="s">
        <v>34</v>
      </c>
      <c r="S4288" t="s">
        <v>34</v>
      </c>
      <c r="T4288" t="s">
        <v>34</v>
      </c>
      <c r="U4288" t="s">
        <v>46</v>
      </c>
      <c r="V4288" t="s">
        <v>34</v>
      </c>
      <c r="W4288" t="s">
        <v>40</v>
      </c>
      <c r="X4288">
        <v>19.850000000000001</v>
      </c>
      <c r="Y4288">
        <v>119.3</v>
      </c>
      <c r="Z4288">
        <v>0</v>
      </c>
      <c r="AA4288">
        <v>0</v>
      </c>
      <c r="AB4288">
        <v>38.880000000000003</v>
      </c>
      <c r="AC4288">
        <v>158.18</v>
      </c>
      <c r="AD4288" t="s">
        <v>41</v>
      </c>
      <c r="AE4288" t="s">
        <v>42</v>
      </c>
      <c r="AF4288" t="s">
        <v>42</v>
      </c>
      <c r="AG4288">
        <f t="shared" si="132"/>
        <v>0</v>
      </c>
      <c r="AH4288" t="str" cm="1">
        <f t="array" ref="AH4288">_xlfn.IFS(
X4288&lt;=20, "&lt;20",
AND(X4288&gt;=20, X4288&lt;50), "20-50",
AND(X4288&gt;=50, X4288&lt;100), "50-100",
X4288&gt;=100, "&gt;100"
)</f>
        <v>&lt;20</v>
      </c>
      <c r="AI4288">
        <f t="shared" si="133"/>
        <v>0</v>
      </c>
      <c r="AJ4288" t="str" cm="1">
        <f t="array" ref="AJ4288">_xlfn.IFS(
C4288&lt;=20, "&lt;20",
AND(C4288&gt;=20, C4288&lt;35), "20-35",
AND(C4288&gt;=35, C4288&lt;50), "35-50",
C4288&gt;=50, "50-100"
)</f>
        <v>35-50</v>
      </c>
      <c r="AK4288" t="str" cm="1">
        <f t="array" ref="AK4288">_xlfn.IFS(
G4288&lt;6, "&lt;6",
AND(G4288&gt;=6, G4288&lt;12), "6-12",
AND(G4288&gt;=12, G4288&lt;18), "12-18",  AND(G4288&gt;=18, G4288&lt;24), "18-24", G4288&gt;=24, "24-36")</f>
        <v>24-36</v>
      </c>
    </row>
    <row r="4289" spans="1:37" x14ac:dyDescent="0.3">
      <c r="A4289" t="s">
        <v>4389</v>
      </c>
      <c r="B4289" t="s">
        <v>44</v>
      </c>
      <c r="C4289">
        <v>50</v>
      </c>
      <c r="D4289" t="s">
        <v>34</v>
      </c>
      <c r="E4289" t="s">
        <v>74</v>
      </c>
      <c r="F4289">
        <v>7</v>
      </c>
      <c r="G4289">
        <v>30</v>
      </c>
      <c r="H4289" t="s">
        <v>36</v>
      </c>
      <c r="I4289" t="s">
        <v>37</v>
      </c>
      <c r="J4289" t="s">
        <v>34</v>
      </c>
      <c r="K4289" t="s">
        <v>37</v>
      </c>
      <c r="L4289" t="s">
        <v>50</v>
      </c>
      <c r="M4289" t="s">
        <v>34</v>
      </c>
      <c r="N4289" t="s">
        <v>34</v>
      </c>
      <c r="O4289" t="s">
        <v>34</v>
      </c>
      <c r="P4289" t="s">
        <v>34</v>
      </c>
      <c r="Q4289" t="s">
        <v>34</v>
      </c>
      <c r="R4289" t="s">
        <v>34</v>
      </c>
      <c r="S4289" t="s">
        <v>34</v>
      </c>
      <c r="T4289" t="s">
        <v>37</v>
      </c>
      <c r="U4289" t="s">
        <v>46</v>
      </c>
      <c r="V4289" t="s">
        <v>34</v>
      </c>
      <c r="W4289" t="s">
        <v>51</v>
      </c>
      <c r="X4289">
        <v>69.75</v>
      </c>
      <c r="Y4289">
        <v>144.55000000000001</v>
      </c>
      <c r="Z4289">
        <v>0</v>
      </c>
      <c r="AA4289">
        <v>0</v>
      </c>
      <c r="AB4289">
        <v>52.88</v>
      </c>
      <c r="AC4289">
        <v>197.43</v>
      </c>
      <c r="AD4289" t="s">
        <v>52</v>
      </c>
      <c r="AE4289" t="s">
        <v>53</v>
      </c>
      <c r="AF4289" t="s">
        <v>54</v>
      </c>
      <c r="AG4289">
        <f t="shared" si="132"/>
        <v>1</v>
      </c>
      <c r="AH4289" t="str" cm="1">
        <f t="array" ref="AH4289">_xlfn.IFS(
X4289&lt;=20, "&lt;20",
AND(X4289&gt;=20, X4289&lt;50), "20-50",
AND(X4289&gt;=50, X4289&lt;100), "50-100",
X4289&gt;=100, "&gt;100"
)</f>
        <v>50-100</v>
      </c>
      <c r="AI4289">
        <f t="shared" si="133"/>
        <v>0</v>
      </c>
      <c r="AJ4289" t="str" cm="1">
        <f t="array" ref="AJ4289">_xlfn.IFS(
C4289&lt;=20, "&lt;20",
AND(C4289&gt;=20, C4289&lt;35), "20-35",
AND(C4289&gt;=35, C4289&lt;50), "35-50",
C4289&gt;=50, "50-100"
)</f>
        <v>50-100</v>
      </c>
      <c r="AK4289" t="str" cm="1">
        <f t="array" ref="AK4289">_xlfn.IFS(
G4289&lt;6, "&lt;6",
AND(G4289&gt;=6, G4289&lt;12), "6-12",
AND(G4289&gt;=12, G4289&lt;18), "12-18",  AND(G4289&gt;=18, G4289&lt;24), "18-24", G4289&gt;=24, "24-36")</f>
        <v>24-36</v>
      </c>
    </row>
    <row r="4290" spans="1:37" x14ac:dyDescent="0.3">
      <c r="A4290" t="s">
        <v>4390</v>
      </c>
      <c r="B4290" t="s">
        <v>33</v>
      </c>
      <c r="C4290">
        <v>34</v>
      </c>
      <c r="D4290" t="s">
        <v>37</v>
      </c>
      <c r="E4290" t="s">
        <v>64</v>
      </c>
      <c r="F4290">
        <v>5</v>
      </c>
      <c r="G4290">
        <v>36</v>
      </c>
      <c r="H4290" t="s">
        <v>66</v>
      </c>
      <c r="I4290" t="s">
        <v>34</v>
      </c>
      <c r="J4290" t="s">
        <v>34</v>
      </c>
      <c r="K4290" t="s">
        <v>37</v>
      </c>
      <c r="L4290" t="s">
        <v>72</v>
      </c>
      <c r="M4290" t="s">
        <v>37</v>
      </c>
      <c r="N4290" t="s">
        <v>37</v>
      </c>
      <c r="O4290" t="s">
        <v>37</v>
      </c>
      <c r="P4290" t="s">
        <v>37</v>
      </c>
      <c r="Q4290" t="s">
        <v>37</v>
      </c>
      <c r="R4290" t="s">
        <v>37</v>
      </c>
      <c r="S4290" t="s">
        <v>37</v>
      </c>
      <c r="T4290" t="s">
        <v>34</v>
      </c>
      <c r="U4290" t="s">
        <v>67</v>
      </c>
      <c r="V4290" t="s">
        <v>37</v>
      </c>
      <c r="W4290" t="s">
        <v>51</v>
      </c>
      <c r="X4290">
        <v>64.7</v>
      </c>
      <c r="Y4290">
        <v>4746.05</v>
      </c>
      <c r="Z4290">
        <v>0</v>
      </c>
      <c r="AA4290">
        <v>140</v>
      </c>
      <c r="AB4290">
        <v>0</v>
      </c>
      <c r="AC4290">
        <v>4886.05</v>
      </c>
      <c r="AD4290" t="s">
        <v>41</v>
      </c>
      <c r="AE4290" t="s">
        <v>42</v>
      </c>
      <c r="AF4290" t="s">
        <v>42</v>
      </c>
      <c r="AG4290">
        <f t="shared" si="132"/>
        <v>0</v>
      </c>
      <c r="AH4290" t="str" cm="1">
        <f t="array" ref="AH4290">_xlfn.IFS(
X4290&lt;=20, "&lt;20",
AND(X4290&gt;=20, X4290&lt;50), "20-50",
AND(X4290&gt;=50, X4290&lt;100), "50-100",
X4290&gt;=100, "&gt;100"
)</f>
        <v>50-100</v>
      </c>
      <c r="AI4290">
        <f t="shared" si="133"/>
        <v>0</v>
      </c>
      <c r="AJ4290" t="str" cm="1">
        <f t="array" ref="AJ4290">_xlfn.IFS(
C4290&lt;=20, "&lt;20",
AND(C4290&gt;=20, C4290&lt;35), "20-35",
AND(C4290&gt;=35, C4290&lt;50), "35-50",
C4290&gt;=50, "50-100"
)</f>
        <v>20-35</v>
      </c>
      <c r="AK4290" t="str" cm="1">
        <f t="array" ref="AK4290">_xlfn.IFS(
G4290&lt;6, "&lt;6",
AND(G4290&gt;=6, G4290&lt;12), "6-12",
AND(G4290&gt;=12, G4290&lt;18), "12-18",  AND(G4290&gt;=18, G4290&lt;24), "18-24", G4290&gt;=24, "24-36")</f>
        <v>24-36</v>
      </c>
    </row>
    <row r="4291" spans="1:37" x14ac:dyDescent="0.3">
      <c r="A4291" t="s">
        <v>4391</v>
      </c>
      <c r="B4291" t="s">
        <v>44</v>
      </c>
      <c r="C4291">
        <v>73</v>
      </c>
      <c r="D4291" t="s">
        <v>34</v>
      </c>
      <c r="E4291" t="s">
        <v>124</v>
      </c>
      <c r="F4291">
        <v>11</v>
      </c>
      <c r="G4291">
        <v>34</v>
      </c>
      <c r="H4291" t="s">
        <v>36</v>
      </c>
      <c r="I4291" t="s">
        <v>37</v>
      </c>
      <c r="J4291" t="s">
        <v>34</v>
      </c>
      <c r="K4291" t="s">
        <v>37</v>
      </c>
      <c r="L4291" t="s">
        <v>50</v>
      </c>
      <c r="M4291" t="s">
        <v>34</v>
      </c>
      <c r="N4291" t="s">
        <v>34</v>
      </c>
      <c r="O4291" t="s">
        <v>34</v>
      </c>
      <c r="P4291" t="s">
        <v>34</v>
      </c>
      <c r="Q4291" t="s">
        <v>34</v>
      </c>
      <c r="R4291" t="s">
        <v>34</v>
      </c>
      <c r="S4291" t="s">
        <v>34</v>
      </c>
      <c r="T4291" t="s">
        <v>37</v>
      </c>
      <c r="U4291" t="s">
        <v>46</v>
      </c>
      <c r="V4291" t="s">
        <v>37</v>
      </c>
      <c r="W4291" t="s">
        <v>51</v>
      </c>
      <c r="X4291">
        <v>70.3</v>
      </c>
      <c r="Y4291">
        <v>235.5</v>
      </c>
      <c r="Z4291">
        <v>0</v>
      </c>
      <c r="AA4291">
        <v>0</v>
      </c>
      <c r="AB4291">
        <v>16.62</v>
      </c>
      <c r="AC4291">
        <v>252.12</v>
      </c>
      <c r="AD4291" t="s">
        <v>52</v>
      </c>
      <c r="AE4291" t="s">
        <v>53</v>
      </c>
      <c r="AF4291" t="s">
        <v>91</v>
      </c>
      <c r="AG4291">
        <f t="shared" ref="AG4291:AG4354" si="134">IF(AD4291="Churned", 1,0)</f>
        <v>1</v>
      </c>
      <c r="AH4291" t="str" cm="1">
        <f t="array" ref="AH4291">_xlfn.IFS(
X4291&lt;=20, "&lt;20",
AND(X4291&gt;=20, X4291&lt;50), "20-50",
AND(X4291&gt;=50, X4291&lt;100), "50-100",
X4291&gt;=100, "&gt;100"
)</f>
        <v>50-100</v>
      </c>
      <c r="AI4291">
        <f t="shared" ref="AI4291:AI4354" si="135">IF(AD4291="Joined", 1, 0)</f>
        <v>0</v>
      </c>
      <c r="AJ4291" t="str" cm="1">
        <f t="array" ref="AJ4291">_xlfn.IFS(
C4291&lt;=20, "&lt;20",
AND(C4291&gt;=20, C4291&lt;35), "20-35",
AND(C4291&gt;=35, C4291&lt;50), "35-50",
C4291&gt;=50, "50-100"
)</f>
        <v>50-100</v>
      </c>
      <c r="AK4291" t="str" cm="1">
        <f t="array" ref="AK4291">_xlfn.IFS(
G4291&lt;6, "&lt;6",
AND(G4291&gt;=6, G4291&lt;12), "6-12",
AND(G4291&gt;=12, G4291&lt;18), "12-18",  AND(G4291&gt;=18, G4291&lt;24), "18-24", G4291&gt;=24, "24-36")</f>
        <v>24-36</v>
      </c>
    </row>
    <row r="4292" spans="1:37" x14ac:dyDescent="0.3">
      <c r="A4292" t="s">
        <v>4392</v>
      </c>
      <c r="B4292" t="s">
        <v>44</v>
      </c>
      <c r="C4292">
        <v>62</v>
      </c>
      <c r="D4292" t="s">
        <v>37</v>
      </c>
      <c r="E4292" t="s">
        <v>82</v>
      </c>
      <c r="F4292">
        <v>12</v>
      </c>
      <c r="G4292">
        <v>28</v>
      </c>
      <c r="H4292" t="s">
        <v>36</v>
      </c>
      <c r="I4292" t="s">
        <v>37</v>
      </c>
      <c r="J4292" t="s">
        <v>34</v>
      </c>
      <c r="K4292" t="s">
        <v>37</v>
      </c>
      <c r="L4292" t="s">
        <v>72</v>
      </c>
      <c r="M4292" t="s">
        <v>37</v>
      </c>
      <c r="N4292" t="s">
        <v>37</v>
      </c>
      <c r="O4292" t="s">
        <v>37</v>
      </c>
      <c r="P4292" t="s">
        <v>37</v>
      </c>
      <c r="Q4292" t="s">
        <v>37</v>
      </c>
      <c r="R4292" t="s">
        <v>34</v>
      </c>
      <c r="S4292" t="s">
        <v>34</v>
      </c>
      <c r="T4292" t="s">
        <v>37</v>
      </c>
      <c r="U4292" t="s">
        <v>67</v>
      </c>
      <c r="V4292" t="s">
        <v>37</v>
      </c>
      <c r="W4292" t="s">
        <v>40</v>
      </c>
      <c r="X4292">
        <v>74.3</v>
      </c>
      <c r="Y4292">
        <v>4166.3500000000004</v>
      </c>
      <c r="Z4292">
        <v>0</v>
      </c>
      <c r="AA4292">
        <v>0</v>
      </c>
      <c r="AB4292">
        <v>367.65</v>
      </c>
      <c r="AC4292">
        <v>4534</v>
      </c>
      <c r="AD4292" t="s">
        <v>41</v>
      </c>
      <c r="AE4292" t="s">
        <v>42</v>
      </c>
      <c r="AF4292" t="s">
        <v>42</v>
      </c>
      <c r="AG4292">
        <f t="shared" si="134"/>
        <v>0</v>
      </c>
      <c r="AH4292" t="str" cm="1">
        <f t="array" ref="AH4292">_xlfn.IFS(
X4292&lt;=20, "&lt;20",
AND(X4292&gt;=20, X4292&lt;50), "20-50",
AND(X4292&gt;=50, X4292&lt;100), "50-100",
X4292&gt;=100, "&gt;100"
)</f>
        <v>50-100</v>
      </c>
      <c r="AI4292">
        <f t="shared" si="135"/>
        <v>0</v>
      </c>
      <c r="AJ4292" t="str" cm="1">
        <f t="array" ref="AJ4292">_xlfn.IFS(
C4292&lt;=20, "&lt;20",
AND(C4292&gt;=20, C4292&lt;35), "20-35",
AND(C4292&gt;=35, C4292&lt;50), "35-50",
C4292&gt;=50, "50-100"
)</f>
        <v>50-100</v>
      </c>
      <c r="AK4292" t="str" cm="1">
        <f t="array" ref="AK4292">_xlfn.IFS(
G4292&lt;6, "&lt;6",
AND(G4292&gt;=6, G4292&lt;12), "6-12",
AND(G4292&gt;=12, G4292&lt;18), "12-18",  AND(G4292&gt;=18, G4292&lt;24), "18-24", G4292&gt;=24, "24-36")</f>
        <v>24-36</v>
      </c>
    </row>
    <row r="4293" spans="1:37" x14ac:dyDescent="0.3">
      <c r="A4293" t="s">
        <v>4393</v>
      </c>
      <c r="B4293" t="s">
        <v>44</v>
      </c>
      <c r="C4293">
        <v>45</v>
      </c>
      <c r="D4293" t="s">
        <v>34</v>
      </c>
      <c r="E4293" t="s">
        <v>69</v>
      </c>
      <c r="F4293">
        <v>5</v>
      </c>
      <c r="G4293">
        <v>23</v>
      </c>
      <c r="H4293" t="s">
        <v>36</v>
      </c>
      <c r="I4293" t="s">
        <v>37</v>
      </c>
      <c r="J4293" t="s">
        <v>34</v>
      </c>
      <c r="K4293" t="s">
        <v>34</v>
      </c>
      <c r="L4293" t="s">
        <v>34</v>
      </c>
      <c r="M4293" t="s">
        <v>34</v>
      </c>
      <c r="N4293" t="s">
        <v>34</v>
      </c>
      <c r="O4293" t="s">
        <v>34</v>
      </c>
      <c r="P4293" t="s">
        <v>34</v>
      </c>
      <c r="Q4293" t="s">
        <v>34</v>
      </c>
      <c r="R4293" t="s">
        <v>34</v>
      </c>
      <c r="S4293" t="s">
        <v>34</v>
      </c>
      <c r="T4293" t="s">
        <v>34</v>
      </c>
      <c r="U4293" t="s">
        <v>67</v>
      </c>
      <c r="V4293" t="s">
        <v>34</v>
      </c>
      <c r="W4293" t="s">
        <v>51</v>
      </c>
      <c r="X4293">
        <v>20.5</v>
      </c>
      <c r="Y4293">
        <v>759.35</v>
      </c>
      <c r="Z4293">
        <v>0</v>
      </c>
      <c r="AA4293">
        <v>0</v>
      </c>
      <c r="AB4293">
        <v>1656.55</v>
      </c>
      <c r="AC4293">
        <v>2415.9</v>
      </c>
      <c r="AD4293" t="s">
        <v>41</v>
      </c>
      <c r="AE4293" t="s">
        <v>42</v>
      </c>
      <c r="AF4293" t="s">
        <v>42</v>
      </c>
      <c r="AG4293">
        <f t="shared" si="134"/>
        <v>0</v>
      </c>
      <c r="AH4293" t="str" cm="1">
        <f t="array" ref="AH4293">_xlfn.IFS(
X4293&lt;=20, "&lt;20",
AND(X4293&gt;=20, X4293&lt;50), "20-50",
AND(X4293&gt;=50, X4293&lt;100), "50-100",
X4293&gt;=100, "&gt;100"
)</f>
        <v>20-50</v>
      </c>
      <c r="AI4293">
        <f t="shared" si="135"/>
        <v>0</v>
      </c>
      <c r="AJ4293" t="str" cm="1">
        <f t="array" ref="AJ4293">_xlfn.IFS(
C4293&lt;=20, "&lt;20",
AND(C4293&gt;=20, C4293&lt;35), "20-35",
AND(C4293&gt;=35, C4293&lt;50), "35-50",
C4293&gt;=50, "50-100"
)</f>
        <v>35-50</v>
      </c>
      <c r="AK4293" t="str" cm="1">
        <f t="array" ref="AK4293">_xlfn.IFS(
G4293&lt;6, "&lt;6",
AND(G4293&gt;=6, G4293&lt;12), "6-12",
AND(G4293&gt;=12, G4293&lt;18), "12-18",  AND(G4293&gt;=18, G4293&lt;24), "18-24", G4293&gt;=24, "24-36")</f>
        <v>18-24</v>
      </c>
    </row>
    <row r="4294" spans="1:37" x14ac:dyDescent="0.3">
      <c r="A4294" t="s">
        <v>4394</v>
      </c>
      <c r="B4294" t="s">
        <v>33</v>
      </c>
      <c r="C4294">
        <v>37</v>
      </c>
      <c r="D4294" t="s">
        <v>37</v>
      </c>
      <c r="E4294" t="s">
        <v>124</v>
      </c>
      <c r="F4294">
        <v>0</v>
      </c>
      <c r="G4294">
        <v>36</v>
      </c>
      <c r="H4294" t="s">
        <v>36</v>
      </c>
      <c r="I4294" t="s">
        <v>37</v>
      </c>
      <c r="J4294" t="s">
        <v>37</v>
      </c>
      <c r="K4294" t="s">
        <v>37</v>
      </c>
      <c r="L4294" t="s">
        <v>72</v>
      </c>
      <c r="M4294" t="s">
        <v>37</v>
      </c>
      <c r="N4294" t="s">
        <v>37</v>
      </c>
      <c r="O4294" t="s">
        <v>34</v>
      </c>
      <c r="P4294" t="s">
        <v>37</v>
      </c>
      <c r="Q4294" t="s">
        <v>34</v>
      </c>
      <c r="R4294" t="s">
        <v>34</v>
      </c>
      <c r="S4294" t="s">
        <v>34</v>
      </c>
      <c r="T4294" t="s">
        <v>37</v>
      </c>
      <c r="U4294" t="s">
        <v>46</v>
      </c>
      <c r="V4294" t="s">
        <v>34</v>
      </c>
      <c r="W4294" t="s">
        <v>51</v>
      </c>
      <c r="X4294">
        <v>66.25</v>
      </c>
      <c r="Y4294">
        <v>2907.35</v>
      </c>
      <c r="Z4294">
        <v>6.41</v>
      </c>
      <c r="AA4294">
        <v>0</v>
      </c>
      <c r="AB4294">
        <v>1122.3</v>
      </c>
      <c r="AC4294">
        <v>4023.24</v>
      </c>
      <c r="AD4294" t="s">
        <v>41</v>
      </c>
      <c r="AE4294" t="s">
        <v>42</v>
      </c>
      <c r="AF4294" t="s">
        <v>42</v>
      </c>
      <c r="AG4294">
        <f t="shared" si="134"/>
        <v>0</v>
      </c>
      <c r="AH4294" t="str" cm="1">
        <f t="array" ref="AH4294">_xlfn.IFS(
X4294&lt;=20, "&lt;20",
AND(X4294&gt;=20, X4294&lt;50), "20-50",
AND(X4294&gt;=50, X4294&lt;100), "50-100",
X4294&gt;=100, "&gt;100"
)</f>
        <v>50-100</v>
      </c>
      <c r="AI4294">
        <f t="shared" si="135"/>
        <v>0</v>
      </c>
      <c r="AJ4294" t="str" cm="1">
        <f t="array" ref="AJ4294">_xlfn.IFS(
C4294&lt;=20, "&lt;20",
AND(C4294&gt;=20, C4294&lt;35), "20-35",
AND(C4294&gt;=35, C4294&lt;50), "35-50",
C4294&gt;=50, "50-100"
)</f>
        <v>35-50</v>
      </c>
      <c r="AK4294" t="str" cm="1">
        <f t="array" ref="AK4294">_xlfn.IFS(
G4294&lt;6, "&lt;6",
AND(G4294&gt;=6, G4294&lt;12), "6-12",
AND(G4294&gt;=12, G4294&lt;18), "12-18",  AND(G4294&gt;=18, G4294&lt;24), "18-24", G4294&gt;=24, "24-36")</f>
        <v>24-36</v>
      </c>
    </row>
    <row r="4295" spans="1:37" x14ac:dyDescent="0.3">
      <c r="A4295" t="s">
        <v>4395</v>
      </c>
      <c r="B4295" t="s">
        <v>44</v>
      </c>
      <c r="C4295">
        <v>51</v>
      </c>
      <c r="D4295" t="s">
        <v>34</v>
      </c>
      <c r="E4295" t="s">
        <v>61</v>
      </c>
      <c r="F4295">
        <v>14</v>
      </c>
      <c r="G4295">
        <v>35</v>
      </c>
      <c r="H4295" t="s">
        <v>70</v>
      </c>
      <c r="I4295" t="s">
        <v>37</v>
      </c>
      <c r="J4295" t="s">
        <v>37</v>
      </c>
      <c r="K4295" t="s">
        <v>37</v>
      </c>
      <c r="L4295" t="s">
        <v>50</v>
      </c>
      <c r="M4295" t="s">
        <v>34</v>
      </c>
      <c r="N4295" t="s">
        <v>34</v>
      </c>
      <c r="O4295" t="s">
        <v>34</v>
      </c>
      <c r="P4295" t="s">
        <v>34</v>
      </c>
      <c r="Q4295" t="s">
        <v>37</v>
      </c>
      <c r="R4295" t="s">
        <v>34</v>
      </c>
      <c r="S4295" t="s">
        <v>34</v>
      </c>
      <c r="T4295" t="s">
        <v>37</v>
      </c>
      <c r="U4295" t="s">
        <v>46</v>
      </c>
      <c r="V4295" t="s">
        <v>34</v>
      </c>
      <c r="W4295" t="s">
        <v>51</v>
      </c>
      <c r="X4295">
        <v>84.5</v>
      </c>
      <c r="Y4295">
        <v>4254.8500000000004</v>
      </c>
      <c r="Z4295">
        <v>0</v>
      </c>
      <c r="AA4295">
        <v>0</v>
      </c>
      <c r="AB4295">
        <v>1940.4</v>
      </c>
      <c r="AC4295">
        <v>6195.25</v>
      </c>
      <c r="AD4295" t="s">
        <v>52</v>
      </c>
      <c r="AE4295" t="s">
        <v>53</v>
      </c>
      <c r="AF4295" t="s">
        <v>162</v>
      </c>
      <c r="AG4295">
        <f t="shared" si="134"/>
        <v>1</v>
      </c>
      <c r="AH4295" t="str" cm="1">
        <f t="array" ref="AH4295">_xlfn.IFS(
X4295&lt;=20, "&lt;20",
AND(X4295&gt;=20, X4295&lt;50), "20-50",
AND(X4295&gt;=50, X4295&lt;100), "50-100",
X4295&gt;=100, "&gt;100"
)</f>
        <v>50-100</v>
      </c>
      <c r="AI4295">
        <f t="shared" si="135"/>
        <v>0</v>
      </c>
      <c r="AJ4295" t="str" cm="1">
        <f t="array" ref="AJ4295">_xlfn.IFS(
C4295&lt;=20, "&lt;20",
AND(C4295&gt;=20, C4295&lt;35), "20-35",
AND(C4295&gt;=35, C4295&lt;50), "35-50",
C4295&gt;=50, "50-100"
)</f>
        <v>50-100</v>
      </c>
      <c r="AK4295" t="str" cm="1">
        <f t="array" ref="AK4295">_xlfn.IFS(
G4295&lt;6, "&lt;6",
AND(G4295&gt;=6, G4295&lt;12), "6-12",
AND(G4295&gt;=12, G4295&lt;18), "12-18",  AND(G4295&gt;=18, G4295&lt;24), "18-24", G4295&gt;=24, "24-36")</f>
        <v>24-36</v>
      </c>
    </row>
    <row r="4296" spans="1:37" x14ac:dyDescent="0.3">
      <c r="A4296" t="s">
        <v>4396</v>
      </c>
      <c r="B4296" t="s">
        <v>44</v>
      </c>
      <c r="C4296">
        <v>83</v>
      </c>
      <c r="D4296" t="s">
        <v>34</v>
      </c>
      <c r="E4296" t="s">
        <v>124</v>
      </c>
      <c r="F4296">
        <v>2</v>
      </c>
      <c r="G4296">
        <v>21</v>
      </c>
      <c r="H4296" t="s">
        <v>66</v>
      </c>
      <c r="I4296" t="s">
        <v>37</v>
      </c>
      <c r="J4296" t="s">
        <v>37</v>
      </c>
      <c r="K4296" t="s">
        <v>37</v>
      </c>
      <c r="L4296" t="s">
        <v>50</v>
      </c>
      <c r="M4296" t="s">
        <v>34</v>
      </c>
      <c r="N4296" t="s">
        <v>34</v>
      </c>
      <c r="O4296" t="s">
        <v>34</v>
      </c>
      <c r="P4296" t="s">
        <v>34</v>
      </c>
      <c r="Q4296" t="s">
        <v>37</v>
      </c>
      <c r="R4296" t="s">
        <v>37</v>
      </c>
      <c r="S4296" t="s">
        <v>34</v>
      </c>
      <c r="T4296" t="s">
        <v>37</v>
      </c>
      <c r="U4296" t="s">
        <v>67</v>
      </c>
      <c r="V4296" t="s">
        <v>37</v>
      </c>
      <c r="W4296" t="s">
        <v>40</v>
      </c>
      <c r="X4296">
        <v>94.65</v>
      </c>
      <c r="Y4296">
        <v>6079</v>
      </c>
      <c r="Z4296">
        <v>0</v>
      </c>
      <c r="AA4296">
        <v>0</v>
      </c>
      <c r="AB4296">
        <v>482.4</v>
      </c>
      <c r="AC4296">
        <v>6561.4</v>
      </c>
      <c r="AD4296" t="s">
        <v>41</v>
      </c>
      <c r="AE4296" t="s">
        <v>42</v>
      </c>
      <c r="AF4296" t="s">
        <v>42</v>
      </c>
      <c r="AG4296">
        <f t="shared" si="134"/>
        <v>0</v>
      </c>
      <c r="AH4296" t="str" cm="1">
        <f t="array" ref="AH4296">_xlfn.IFS(
X4296&lt;=20, "&lt;20",
AND(X4296&gt;=20, X4296&lt;50), "20-50",
AND(X4296&gt;=50, X4296&lt;100), "50-100",
X4296&gt;=100, "&gt;100"
)</f>
        <v>50-100</v>
      </c>
      <c r="AI4296">
        <f t="shared" si="135"/>
        <v>0</v>
      </c>
      <c r="AJ4296" t="str" cm="1">
        <f t="array" ref="AJ4296">_xlfn.IFS(
C4296&lt;=20, "&lt;20",
AND(C4296&gt;=20, C4296&lt;35), "20-35",
AND(C4296&gt;=35, C4296&lt;50), "35-50",
C4296&gt;=50, "50-100"
)</f>
        <v>50-100</v>
      </c>
      <c r="AK4296" t="str" cm="1">
        <f t="array" ref="AK4296">_xlfn.IFS(
G4296&lt;6, "&lt;6",
AND(G4296&gt;=6, G4296&lt;12), "6-12",
AND(G4296&gt;=12, G4296&lt;18), "12-18",  AND(G4296&gt;=18, G4296&lt;24), "18-24", G4296&gt;=24, "24-36")</f>
        <v>18-24</v>
      </c>
    </row>
    <row r="4297" spans="1:37" x14ac:dyDescent="0.3">
      <c r="A4297" t="s">
        <v>4397</v>
      </c>
      <c r="B4297" t="s">
        <v>44</v>
      </c>
      <c r="C4297">
        <v>27</v>
      </c>
      <c r="D4297" t="s">
        <v>37</v>
      </c>
      <c r="E4297" t="s">
        <v>61</v>
      </c>
      <c r="F4297">
        <v>11</v>
      </c>
      <c r="G4297">
        <v>20</v>
      </c>
      <c r="H4297" t="s">
        <v>70</v>
      </c>
      <c r="I4297" t="s">
        <v>37</v>
      </c>
      <c r="J4297" t="s">
        <v>37</v>
      </c>
      <c r="K4297" t="s">
        <v>37</v>
      </c>
      <c r="L4297" t="s">
        <v>50</v>
      </c>
      <c r="M4297" t="s">
        <v>34</v>
      </c>
      <c r="N4297" t="s">
        <v>37</v>
      </c>
      <c r="O4297" t="s">
        <v>37</v>
      </c>
      <c r="P4297" t="s">
        <v>34</v>
      </c>
      <c r="Q4297" t="s">
        <v>34</v>
      </c>
      <c r="R4297" t="s">
        <v>34</v>
      </c>
      <c r="S4297" t="s">
        <v>37</v>
      </c>
      <c r="T4297" t="s">
        <v>34</v>
      </c>
      <c r="U4297" t="s">
        <v>46</v>
      </c>
      <c r="V4297" t="s">
        <v>37</v>
      </c>
      <c r="W4297" t="s">
        <v>51</v>
      </c>
      <c r="X4297">
        <v>83.35</v>
      </c>
      <c r="Y4297">
        <v>4065</v>
      </c>
      <c r="Z4297">
        <v>0</v>
      </c>
      <c r="AA4297">
        <v>140</v>
      </c>
      <c r="AB4297">
        <v>824.38</v>
      </c>
      <c r="AC4297">
        <v>5029.38</v>
      </c>
      <c r="AD4297" t="s">
        <v>52</v>
      </c>
      <c r="AE4297" t="s">
        <v>58</v>
      </c>
      <c r="AF4297" t="s">
        <v>59</v>
      </c>
      <c r="AG4297">
        <f t="shared" si="134"/>
        <v>1</v>
      </c>
      <c r="AH4297" t="str" cm="1">
        <f t="array" ref="AH4297">_xlfn.IFS(
X4297&lt;=20, "&lt;20",
AND(X4297&gt;=20, X4297&lt;50), "20-50",
AND(X4297&gt;=50, X4297&lt;100), "50-100",
X4297&gt;=100, "&gt;100"
)</f>
        <v>50-100</v>
      </c>
      <c r="AI4297">
        <f t="shared" si="135"/>
        <v>0</v>
      </c>
      <c r="AJ4297" t="str" cm="1">
        <f t="array" ref="AJ4297">_xlfn.IFS(
C4297&lt;=20, "&lt;20",
AND(C4297&gt;=20, C4297&lt;35), "20-35",
AND(C4297&gt;=35, C4297&lt;50), "35-50",
C4297&gt;=50, "50-100"
)</f>
        <v>20-35</v>
      </c>
      <c r="AK4297" t="str" cm="1">
        <f t="array" ref="AK4297">_xlfn.IFS(
G4297&lt;6, "&lt;6",
AND(G4297&gt;=6, G4297&lt;12), "6-12",
AND(G4297&gt;=12, G4297&lt;18), "12-18",  AND(G4297&gt;=18, G4297&lt;24), "18-24", G4297&gt;=24, "24-36")</f>
        <v>18-24</v>
      </c>
    </row>
    <row r="4298" spans="1:37" x14ac:dyDescent="0.3">
      <c r="A4298" t="s">
        <v>4398</v>
      </c>
      <c r="B4298" t="s">
        <v>33</v>
      </c>
      <c r="C4298">
        <v>47</v>
      </c>
      <c r="D4298" t="s">
        <v>34</v>
      </c>
      <c r="E4298" t="s">
        <v>64</v>
      </c>
      <c r="F4298">
        <v>14</v>
      </c>
      <c r="G4298">
        <v>18</v>
      </c>
      <c r="H4298" t="s">
        <v>36</v>
      </c>
      <c r="I4298" t="s">
        <v>34</v>
      </c>
      <c r="J4298" t="s">
        <v>34</v>
      </c>
      <c r="K4298" t="s">
        <v>37</v>
      </c>
      <c r="L4298" t="s">
        <v>38</v>
      </c>
      <c r="M4298" t="s">
        <v>37</v>
      </c>
      <c r="N4298" t="s">
        <v>34</v>
      </c>
      <c r="O4298" t="s">
        <v>34</v>
      </c>
      <c r="P4298" t="s">
        <v>34</v>
      </c>
      <c r="Q4298" t="s">
        <v>34</v>
      </c>
      <c r="R4298" t="s">
        <v>34</v>
      </c>
      <c r="S4298" t="s">
        <v>34</v>
      </c>
      <c r="T4298" t="s">
        <v>37</v>
      </c>
      <c r="U4298" t="s">
        <v>39</v>
      </c>
      <c r="V4298" t="s">
        <v>37</v>
      </c>
      <c r="W4298" t="s">
        <v>51</v>
      </c>
      <c r="X4298">
        <v>30.75</v>
      </c>
      <c r="Y4298">
        <v>1489.3</v>
      </c>
      <c r="Z4298">
        <v>0</v>
      </c>
      <c r="AA4298">
        <v>0</v>
      </c>
      <c r="AB4298">
        <v>0</v>
      </c>
      <c r="AC4298">
        <v>1489.3</v>
      </c>
      <c r="AD4298" t="s">
        <v>41</v>
      </c>
      <c r="AE4298" t="s">
        <v>42</v>
      </c>
      <c r="AF4298" t="s">
        <v>42</v>
      </c>
      <c r="AG4298">
        <f t="shared" si="134"/>
        <v>0</v>
      </c>
      <c r="AH4298" t="str" cm="1">
        <f t="array" ref="AH4298">_xlfn.IFS(
X4298&lt;=20, "&lt;20",
AND(X4298&gt;=20, X4298&lt;50), "20-50",
AND(X4298&gt;=50, X4298&lt;100), "50-100",
X4298&gt;=100, "&gt;100"
)</f>
        <v>20-50</v>
      </c>
      <c r="AI4298">
        <f t="shared" si="135"/>
        <v>0</v>
      </c>
      <c r="AJ4298" t="str" cm="1">
        <f t="array" ref="AJ4298">_xlfn.IFS(
C4298&lt;=20, "&lt;20",
AND(C4298&gt;=20, C4298&lt;35), "20-35",
AND(C4298&gt;=35, C4298&lt;50), "35-50",
C4298&gt;=50, "50-100"
)</f>
        <v>35-50</v>
      </c>
      <c r="AK4298" t="str" cm="1">
        <f t="array" ref="AK4298">_xlfn.IFS(
G4298&lt;6, "&lt;6",
AND(G4298&gt;=6, G4298&lt;12), "6-12",
AND(G4298&gt;=12, G4298&lt;18), "12-18",  AND(G4298&gt;=18, G4298&lt;24), "18-24", G4298&gt;=24, "24-36")</f>
        <v>18-24</v>
      </c>
    </row>
    <row r="4299" spans="1:37" x14ac:dyDescent="0.3">
      <c r="A4299" t="s">
        <v>4399</v>
      </c>
      <c r="B4299" t="s">
        <v>44</v>
      </c>
      <c r="C4299">
        <v>34</v>
      </c>
      <c r="D4299" t="s">
        <v>37</v>
      </c>
      <c r="E4299" t="s">
        <v>61</v>
      </c>
      <c r="F4299">
        <v>7</v>
      </c>
      <c r="G4299">
        <v>5</v>
      </c>
      <c r="H4299" t="s">
        <v>36</v>
      </c>
      <c r="I4299" t="s">
        <v>37</v>
      </c>
      <c r="J4299" t="s">
        <v>34</v>
      </c>
      <c r="K4299" t="s">
        <v>37</v>
      </c>
      <c r="L4299" t="s">
        <v>50</v>
      </c>
      <c r="M4299" t="s">
        <v>34</v>
      </c>
      <c r="N4299" t="s">
        <v>34</v>
      </c>
      <c r="O4299" t="s">
        <v>34</v>
      </c>
      <c r="P4299" t="s">
        <v>34</v>
      </c>
      <c r="Q4299" t="s">
        <v>34</v>
      </c>
      <c r="R4299" t="s">
        <v>37</v>
      </c>
      <c r="S4299" t="s">
        <v>37</v>
      </c>
      <c r="T4299" t="s">
        <v>34</v>
      </c>
      <c r="U4299" t="s">
        <v>46</v>
      </c>
      <c r="V4299" t="s">
        <v>34</v>
      </c>
      <c r="W4299" t="s">
        <v>40</v>
      </c>
      <c r="X4299">
        <v>78.75</v>
      </c>
      <c r="Y4299">
        <v>426.35</v>
      </c>
      <c r="Z4299">
        <v>0</v>
      </c>
      <c r="AA4299">
        <v>10</v>
      </c>
      <c r="AB4299">
        <v>164.55</v>
      </c>
      <c r="AC4299">
        <v>600.9</v>
      </c>
      <c r="AD4299" t="s">
        <v>41</v>
      </c>
      <c r="AE4299" t="s">
        <v>42</v>
      </c>
      <c r="AF4299" t="s">
        <v>42</v>
      </c>
      <c r="AG4299">
        <f t="shared" si="134"/>
        <v>0</v>
      </c>
      <c r="AH4299" t="str" cm="1">
        <f t="array" ref="AH4299">_xlfn.IFS(
X4299&lt;=20, "&lt;20",
AND(X4299&gt;=20, X4299&lt;50), "20-50",
AND(X4299&gt;=50, X4299&lt;100), "50-100",
X4299&gt;=100, "&gt;100"
)</f>
        <v>50-100</v>
      </c>
      <c r="AI4299">
        <f t="shared" si="135"/>
        <v>0</v>
      </c>
      <c r="AJ4299" t="str" cm="1">
        <f t="array" ref="AJ4299">_xlfn.IFS(
C4299&lt;=20, "&lt;20",
AND(C4299&gt;=20, C4299&lt;35), "20-35",
AND(C4299&gt;=35, C4299&lt;50), "35-50",
C4299&gt;=50, "50-100"
)</f>
        <v>20-35</v>
      </c>
      <c r="AK4299" t="str" cm="1">
        <f t="array" ref="AK4299">_xlfn.IFS(
G4299&lt;6, "&lt;6",
AND(G4299&gt;=6, G4299&lt;12), "6-12",
AND(G4299&gt;=12, G4299&lt;18), "12-18",  AND(G4299&gt;=18, G4299&lt;24), "18-24", G4299&gt;=24, "24-36")</f>
        <v>&lt;6</v>
      </c>
    </row>
    <row r="4300" spans="1:37" x14ac:dyDescent="0.3">
      <c r="A4300" t="s">
        <v>4400</v>
      </c>
      <c r="B4300" t="s">
        <v>33</v>
      </c>
      <c r="C4300">
        <v>48</v>
      </c>
      <c r="D4300" t="s">
        <v>34</v>
      </c>
      <c r="E4300" t="s">
        <v>164</v>
      </c>
      <c r="F4300">
        <v>14</v>
      </c>
      <c r="G4300">
        <v>10</v>
      </c>
      <c r="H4300" t="s">
        <v>66</v>
      </c>
      <c r="I4300" t="s">
        <v>37</v>
      </c>
      <c r="J4300" t="s">
        <v>37</v>
      </c>
      <c r="K4300" t="s">
        <v>37</v>
      </c>
      <c r="L4300" t="s">
        <v>50</v>
      </c>
      <c r="M4300" t="s">
        <v>37</v>
      </c>
      <c r="N4300" t="s">
        <v>37</v>
      </c>
      <c r="O4300" t="s">
        <v>37</v>
      </c>
      <c r="P4300" t="s">
        <v>34</v>
      </c>
      <c r="Q4300" t="s">
        <v>37</v>
      </c>
      <c r="R4300" t="s">
        <v>34</v>
      </c>
      <c r="S4300" t="s">
        <v>34</v>
      </c>
      <c r="T4300" t="s">
        <v>37</v>
      </c>
      <c r="U4300" t="s">
        <v>67</v>
      </c>
      <c r="V4300" t="s">
        <v>37</v>
      </c>
      <c r="W4300" t="s">
        <v>40</v>
      </c>
      <c r="X4300">
        <v>97.95</v>
      </c>
      <c r="Y4300">
        <v>7114.25</v>
      </c>
      <c r="Z4300">
        <v>0</v>
      </c>
      <c r="AA4300">
        <v>0</v>
      </c>
      <c r="AB4300">
        <v>2757.6</v>
      </c>
      <c r="AC4300">
        <v>9871.85</v>
      </c>
      <c r="AD4300" t="s">
        <v>41</v>
      </c>
      <c r="AE4300" t="s">
        <v>42</v>
      </c>
      <c r="AF4300" t="s">
        <v>42</v>
      </c>
      <c r="AG4300">
        <f t="shared" si="134"/>
        <v>0</v>
      </c>
      <c r="AH4300" t="str" cm="1">
        <f t="array" ref="AH4300">_xlfn.IFS(
X4300&lt;=20, "&lt;20",
AND(X4300&gt;=20, X4300&lt;50), "20-50",
AND(X4300&gt;=50, X4300&lt;100), "50-100",
X4300&gt;=100, "&gt;100"
)</f>
        <v>50-100</v>
      </c>
      <c r="AI4300">
        <f t="shared" si="135"/>
        <v>0</v>
      </c>
      <c r="AJ4300" t="str" cm="1">
        <f t="array" ref="AJ4300">_xlfn.IFS(
C4300&lt;=20, "&lt;20",
AND(C4300&gt;=20, C4300&lt;35), "20-35",
AND(C4300&gt;=35, C4300&lt;50), "35-50",
C4300&gt;=50, "50-100"
)</f>
        <v>35-50</v>
      </c>
      <c r="AK4300" t="str" cm="1">
        <f t="array" ref="AK4300">_xlfn.IFS(
G4300&lt;6, "&lt;6",
AND(G4300&gt;=6, G4300&lt;12), "6-12",
AND(G4300&gt;=12, G4300&lt;18), "12-18",  AND(G4300&gt;=18, G4300&lt;24), "18-24", G4300&gt;=24, "24-36")</f>
        <v>6-12</v>
      </c>
    </row>
    <row r="4301" spans="1:37" x14ac:dyDescent="0.3">
      <c r="A4301" t="s">
        <v>4401</v>
      </c>
      <c r="B4301" t="s">
        <v>33</v>
      </c>
      <c r="C4301">
        <v>54</v>
      </c>
      <c r="D4301" t="s">
        <v>37</v>
      </c>
      <c r="E4301" t="s">
        <v>124</v>
      </c>
      <c r="F4301">
        <v>15</v>
      </c>
      <c r="G4301">
        <v>7</v>
      </c>
      <c r="H4301" t="s">
        <v>36</v>
      </c>
      <c r="I4301" t="s">
        <v>37</v>
      </c>
      <c r="J4301" t="s">
        <v>34</v>
      </c>
      <c r="K4301" t="s">
        <v>37</v>
      </c>
      <c r="L4301" t="s">
        <v>72</v>
      </c>
      <c r="M4301" t="s">
        <v>37</v>
      </c>
      <c r="N4301" t="s">
        <v>37</v>
      </c>
      <c r="O4301" t="s">
        <v>34</v>
      </c>
      <c r="P4301" t="s">
        <v>34</v>
      </c>
      <c r="Q4301" t="s">
        <v>34</v>
      </c>
      <c r="R4301" t="s">
        <v>34</v>
      </c>
      <c r="S4301" t="s">
        <v>34</v>
      </c>
      <c r="T4301" t="s">
        <v>37</v>
      </c>
      <c r="U4301" t="s">
        <v>67</v>
      </c>
      <c r="V4301" t="s">
        <v>34</v>
      </c>
      <c r="W4301" t="s">
        <v>40</v>
      </c>
      <c r="X4301">
        <v>55.5</v>
      </c>
      <c r="Y4301">
        <v>2627.35</v>
      </c>
      <c r="Z4301">
        <v>0</v>
      </c>
      <c r="AA4301">
        <v>0</v>
      </c>
      <c r="AB4301">
        <v>625.44000000000005</v>
      </c>
      <c r="AC4301">
        <v>3252.79</v>
      </c>
      <c r="AD4301" t="s">
        <v>41</v>
      </c>
      <c r="AE4301" t="s">
        <v>42</v>
      </c>
      <c r="AF4301" t="s">
        <v>42</v>
      </c>
      <c r="AG4301">
        <f t="shared" si="134"/>
        <v>0</v>
      </c>
      <c r="AH4301" t="str" cm="1">
        <f t="array" ref="AH4301">_xlfn.IFS(
X4301&lt;=20, "&lt;20",
AND(X4301&gt;=20, X4301&lt;50), "20-50",
AND(X4301&gt;=50, X4301&lt;100), "50-100",
X4301&gt;=100, "&gt;100"
)</f>
        <v>50-100</v>
      </c>
      <c r="AI4301">
        <f t="shared" si="135"/>
        <v>0</v>
      </c>
      <c r="AJ4301" t="str" cm="1">
        <f t="array" ref="AJ4301">_xlfn.IFS(
C4301&lt;=20, "&lt;20",
AND(C4301&gt;=20, C4301&lt;35), "20-35",
AND(C4301&gt;=35, C4301&lt;50), "35-50",
C4301&gt;=50, "50-100"
)</f>
        <v>50-100</v>
      </c>
      <c r="AK4301" t="str" cm="1">
        <f t="array" ref="AK4301">_xlfn.IFS(
G4301&lt;6, "&lt;6",
AND(G4301&gt;=6, G4301&lt;12), "6-12",
AND(G4301&gt;=12, G4301&lt;18), "12-18",  AND(G4301&gt;=18, G4301&lt;24), "18-24", G4301&gt;=24, "24-36")</f>
        <v>6-12</v>
      </c>
    </row>
    <row r="4302" spans="1:37" x14ac:dyDescent="0.3">
      <c r="A4302" t="s">
        <v>4402</v>
      </c>
      <c r="B4302" t="s">
        <v>44</v>
      </c>
      <c r="C4302">
        <v>30</v>
      </c>
      <c r="D4302" t="s">
        <v>37</v>
      </c>
      <c r="E4302" t="s">
        <v>158</v>
      </c>
      <c r="F4302">
        <v>3</v>
      </c>
      <c r="G4302">
        <v>1</v>
      </c>
      <c r="H4302" t="s">
        <v>57</v>
      </c>
      <c r="I4302" t="s">
        <v>37</v>
      </c>
      <c r="J4302" t="s">
        <v>37</v>
      </c>
      <c r="K4302" t="s">
        <v>37</v>
      </c>
      <c r="L4302" t="s">
        <v>50</v>
      </c>
      <c r="M4302" t="s">
        <v>37</v>
      </c>
      <c r="N4302" t="s">
        <v>34</v>
      </c>
      <c r="O4302" t="s">
        <v>34</v>
      </c>
      <c r="P4302" t="s">
        <v>34</v>
      </c>
      <c r="Q4302" t="s">
        <v>34</v>
      </c>
      <c r="R4302" t="s">
        <v>34</v>
      </c>
      <c r="S4302" t="s">
        <v>34</v>
      </c>
      <c r="T4302" t="s">
        <v>37</v>
      </c>
      <c r="U4302" t="s">
        <v>46</v>
      </c>
      <c r="V4302" t="s">
        <v>37</v>
      </c>
      <c r="W4302" t="s">
        <v>51</v>
      </c>
      <c r="X4302">
        <v>78.3</v>
      </c>
      <c r="Y4302">
        <v>909.25</v>
      </c>
      <c r="Z4302">
        <v>0</v>
      </c>
      <c r="AA4302">
        <v>0</v>
      </c>
      <c r="AB4302">
        <v>429.6</v>
      </c>
      <c r="AC4302">
        <v>1338.85</v>
      </c>
      <c r="AD4302" t="s">
        <v>52</v>
      </c>
      <c r="AE4302" t="s">
        <v>53</v>
      </c>
      <c r="AF4302" t="s">
        <v>155</v>
      </c>
      <c r="AG4302">
        <f t="shared" si="134"/>
        <v>1</v>
      </c>
      <c r="AH4302" t="str" cm="1">
        <f t="array" ref="AH4302">_xlfn.IFS(
X4302&lt;=20, "&lt;20",
AND(X4302&gt;=20, X4302&lt;50), "20-50",
AND(X4302&gt;=50, X4302&lt;100), "50-100",
X4302&gt;=100, "&gt;100"
)</f>
        <v>50-100</v>
      </c>
      <c r="AI4302">
        <f t="shared" si="135"/>
        <v>0</v>
      </c>
      <c r="AJ4302" t="str" cm="1">
        <f t="array" ref="AJ4302">_xlfn.IFS(
C4302&lt;=20, "&lt;20",
AND(C4302&gt;=20, C4302&lt;35), "20-35",
AND(C4302&gt;=35, C4302&lt;50), "35-50",
C4302&gt;=50, "50-100"
)</f>
        <v>20-35</v>
      </c>
      <c r="AK4302" t="str" cm="1">
        <f t="array" ref="AK4302">_xlfn.IFS(
G4302&lt;6, "&lt;6",
AND(G4302&gt;=6, G4302&lt;12), "6-12",
AND(G4302&gt;=12, G4302&lt;18), "12-18",  AND(G4302&gt;=18, G4302&lt;24), "18-24", G4302&gt;=24, "24-36")</f>
        <v>&lt;6</v>
      </c>
    </row>
    <row r="4303" spans="1:37" x14ac:dyDescent="0.3">
      <c r="A4303" t="s">
        <v>4403</v>
      </c>
      <c r="B4303" t="s">
        <v>44</v>
      </c>
      <c r="C4303">
        <v>64</v>
      </c>
      <c r="D4303" t="s">
        <v>34</v>
      </c>
      <c r="E4303" t="s">
        <v>61</v>
      </c>
      <c r="F4303">
        <v>8</v>
      </c>
      <c r="G4303">
        <v>4</v>
      </c>
      <c r="H4303" t="s">
        <v>36</v>
      </c>
      <c r="I4303" t="s">
        <v>37</v>
      </c>
      <c r="J4303" t="s">
        <v>34</v>
      </c>
      <c r="K4303" t="s">
        <v>37</v>
      </c>
      <c r="L4303" t="s">
        <v>50</v>
      </c>
      <c r="M4303" t="s">
        <v>37</v>
      </c>
      <c r="N4303" t="s">
        <v>37</v>
      </c>
      <c r="O4303" t="s">
        <v>34</v>
      </c>
      <c r="P4303" t="s">
        <v>37</v>
      </c>
      <c r="Q4303" t="s">
        <v>37</v>
      </c>
      <c r="R4303" t="s">
        <v>37</v>
      </c>
      <c r="S4303" t="s">
        <v>34</v>
      </c>
      <c r="T4303" t="s">
        <v>37</v>
      </c>
      <c r="U4303" t="s">
        <v>46</v>
      </c>
      <c r="V4303" t="s">
        <v>37</v>
      </c>
      <c r="W4303" t="s">
        <v>40</v>
      </c>
      <c r="X4303">
        <v>108.15</v>
      </c>
      <c r="Y4303">
        <v>4600.7</v>
      </c>
      <c r="Z4303">
        <v>0</v>
      </c>
      <c r="AA4303">
        <v>0</v>
      </c>
      <c r="AB4303">
        <v>1368.69</v>
      </c>
      <c r="AC4303">
        <v>5969.39</v>
      </c>
      <c r="AD4303" t="s">
        <v>52</v>
      </c>
      <c r="AE4303" t="s">
        <v>53</v>
      </c>
      <c r="AF4303" t="s">
        <v>91</v>
      </c>
      <c r="AG4303">
        <f t="shared" si="134"/>
        <v>1</v>
      </c>
      <c r="AH4303" t="str" cm="1">
        <f t="array" ref="AH4303">_xlfn.IFS(
X4303&lt;=20, "&lt;20",
AND(X4303&gt;=20, X4303&lt;50), "20-50",
AND(X4303&gt;=50, X4303&lt;100), "50-100",
X4303&gt;=100, "&gt;100"
)</f>
        <v>&gt;100</v>
      </c>
      <c r="AI4303">
        <f t="shared" si="135"/>
        <v>0</v>
      </c>
      <c r="AJ4303" t="str" cm="1">
        <f t="array" ref="AJ4303">_xlfn.IFS(
C4303&lt;=20, "&lt;20",
AND(C4303&gt;=20, C4303&lt;35), "20-35",
AND(C4303&gt;=35, C4303&lt;50), "35-50",
C4303&gt;=50, "50-100"
)</f>
        <v>50-100</v>
      </c>
      <c r="AK4303" t="str" cm="1">
        <f t="array" ref="AK4303">_xlfn.IFS(
G4303&lt;6, "&lt;6",
AND(G4303&gt;=6, G4303&lt;12), "6-12",
AND(G4303&gt;=12, G4303&lt;18), "12-18",  AND(G4303&gt;=18, G4303&lt;24), "18-24", G4303&gt;=24, "24-36")</f>
        <v>&lt;6</v>
      </c>
    </row>
    <row r="4304" spans="1:37" x14ac:dyDescent="0.3">
      <c r="A4304" t="s">
        <v>4404</v>
      </c>
      <c r="B4304" t="s">
        <v>44</v>
      </c>
      <c r="C4304">
        <v>34</v>
      </c>
      <c r="D4304" t="s">
        <v>34</v>
      </c>
      <c r="E4304" t="s">
        <v>87</v>
      </c>
      <c r="F4304">
        <v>14</v>
      </c>
      <c r="G4304">
        <v>25</v>
      </c>
      <c r="H4304" t="s">
        <v>49</v>
      </c>
      <c r="I4304" t="s">
        <v>34</v>
      </c>
      <c r="J4304" t="s">
        <v>34</v>
      </c>
      <c r="K4304" t="s">
        <v>37</v>
      </c>
      <c r="L4304" t="s">
        <v>72</v>
      </c>
      <c r="M4304" t="s">
        <v>34</v>
      </c>
      <c r="N4304" t="s">
        <v>34</v>
      </c>
      <c r="O4304" t="s">
        <v>34</v>
      </c>
      <c r="P4304" t="s">
        <v>34</v>
      </c>
      <c r="Q4304" t="s">
        <v>34</v>
      </c>
      <c r="R4304" t="s">
        <v>34</v>
      </c>
      <c r="S4304" t="s">
        <v>34</v>
      </c>
      <c r="T4304" t="s">
        <v>37</v>
      </c>
      <c r="U4304" t="s">
        <v>46</v>
      </c>
      <c r="V4304" t="s">
        <v>34</v>
      </c>
      <c r="W4304" t="s">
        <v>40</v>
      </c>
      <c r="X4304">
        <v>24.3</v>
      </c>
      <c r="Y4304">
        <v>100.2</v>
      </c>
      <c r="Z4304">
        <v>0</v>
      </c>
      <c r="AA4304">
        <v>0</v>
      </c>
      <c r="AB4304">
        <v>0</v>
      </c>
      <c r="AC4304">
        <v>100.2</v>
      </c>
      <c r="AD4304" t="s">
        <v>41</v>
      </c>
      <c r="AE4304" t="s">
        <v>42</v>
      </c>
      <c r="AF4304" t="s">
        <v>42</v>
      </c>
      <c r="AG4304">
        <f t="shared" si="134"/>
        <v>0</v>
      </c>
      <c r="AH4304" t="str" cm="1">
        <f t="array" ref="AH4304">_xlfn.IFS(
X4304&lt;=20, "&lt;20",
AND(X4304&gt;=20, X4304&lt;50), "20-50",
AND(X4304&gt;=50, X4304&lt;100), "50-100",
X4304&gt;=100, "&gt;100"
)</f>
        <v>20-50</v>
      </c>
      <c r="AI4304">
        <f t="shared" si="135"/>
        <v>0</v>
      </c>
      <c r="AJ4304" t="str" cm="1">
        <f t="array" ref="AJ4304">_xlfn.IFS(
C4304&lt;=20, "&lt;20",
AND(C4304&gt;=20, C4304&lt;35), "20-35",
AND(C4304&gt;=35, C4304&lt;50), "35-50",
C4304&gt;=50, "50-100"
)</f>
        <v>20-35</v>
      </c>
      <c r="AK4304" t="str" cm="1">
        <f t="array" ref="AK4304">_xlfn.IFS(
G4304&lt;6, "&lt;6",
AND(G4304&gt;=6, G4304&lt;12), "6-12",
AND(G4304&gt;=12, G4304&lt;18), "12-18",  AND(G4304&gt;=18, G4304&lt;24), "18-24", G4304&gt;=24, "24-36")</f>
        <v>24-36</v>
      </c>
    </row>
    <row r="4305" spans="1:37" x14ac:dyDescent="0.3">
      <c r="A4305" t="s">
        <v>4405</v>
      </c>
      <c r="B4305" t="s">
        <v>44</v>
      </c>
      <c r="C4305">
        <v>56</v>
      </c>
      <c r="D4305" t="s">
        <v>34</v>
      </c>
      <c r="E4305" t="s">
        <v>87</v>
      </c>
      <c r="F4305">
        <v>7</v>
      </c>
      <c r="G4305">
        <v>34</v>
      </c>
      <c r="H4305" t="s">
        <v>66</v>
      </c>
      <c r="I4305" t="s">
        <v>37</v>
      </c>
      <c r="J4305" t="s">
        <v>37</v>
      </c>
      <c r="K4305" t="s">
        <v>34</v>
      </c>
      <c r="L4305" t="s">
        <v>34</v>
      </c>
      <c r="M4305" t="s">
        <v>34</v>
      </c>
      <c r="N4305" t="s">
        <v>34</v>
      </c>
      <c r="O4305" t="s">
        <v>34</v>
      </c>
      <c r="P4305" t="s">
        <v>34</v>
      </c>
      <c r="Q4305" t="s">
        <v>34</v>
      </c>
      <c r="R4305" t="s">
        <v>34</v>
      </c>
      <c r="S4305" t="s">
        <v>34</v>
      </c>
      <c r="T4305" t="s">
        <v>34</v>
      </c>
      <c r="U4305" t="s">
        <v>67</v>
      </c>
      <c r="V4305" t="s">
        <v>34</v>
      </c>
      <c r="W4305" t="s">
        <v>40</v>
      </c>
      <c r="X4305">
        <v>24.75</v>
      </c>
      <c r="Y4305">
        <v>1859.1</v>
      </c>
      <c r="Z4305">
        <v>0</v>
      </c>
      <c r="AA4305">
        <v>0</v>
      </c>
      <c r="AB4305">
        <v>3433.68</v>
      </c>
      <c r="AC4305">
        <v>5292.78</v>
      </c>
      <c r="AD4305" t="s">
        <v>41</v>
      </c>
      <c r="AE4305" t="s">
        <v>42</v>
      </c>
      <c r="AF4305" t="s">
        <v>42</v>
      </c>
      <c r="AG4305">
        <f t="shared" si="134"/>
        <v>0</v>
      </c>
      <c r="AH4305" t="str" cm="1">
        <f t="array" ref="AH4305">_xlfn.IFS(
X4305&lt;=20, "&lt;20",
AND(X4305&gt;=20, X4305&lt;50), "20-50",
AND(X4305&gt;=50, X4305&lt;100), "50-100",
X4305&gt;=100, "&gt;100"
)</f>
        <v>20-50</v>
      </c>
      <c r="AI4305">
        <f t="shared" si="135"/>
        <v>0</v>
      </c>
      <c r="AJ4305" t="str" cm="1">
        <f t="array" ref="AJ4305">_xlfn.IFS(
C4305&lt;=20, "&lt;20",
AND(C4305&gt;=20, C4305&lt;35), "20-35",
AND(C4305&gt;=35, C4305&lt;50), "35-50",
C4305&gt;=50, "50-100"
)</f>
        <v>50-100</v>
      </c>
      <c r="AK4305" t="str" cm="1">
        <f t="array" ref="AK4305">_xlfn.IFS(
G4305&lt;6, "&lt;6",
AND(G4305&gt;=6, G4305&lt;12), "6-12",
AND(G4305&gt;=12, G4305&lt;18), "12-18",  AND(G4305&gt;=18, G4305&lt;24), "18-24", G4305&gt;=24, "24-36")</f>
        <v>24-36</v>
      </c>
    </row>
    <row r="4306" spans="1:37" x14ac:dyDescent="0.3">
      <c r="A4306" t="s">
        <v>4406</v>
      </c>
      <c r="B4306" t="s">
        <v>33</v>
      </c>
      <c r="C4306">
        <v>33</v>
      </c>
      <c r="D4306" t="s">
        <v>37</v>
      </c>
      <c r="E4306" t="s">
        <v>48</v>
      </c>
      <c r="F4306">
        <v>1</v>
      </c>
      <c r="G4306">
        <v>12</v>
      </c>
      <c r="H4306" t="s">
        <v>36</v>
      </c>
      <c r="I4306" t="s">
        <v>37</v>
      </c>
      <c r="J4306" t="s">
        <v>34</v>
      </c>
      <c r="K4306" t="s">
        <v>34</v>
      </c>
      <c r="L4306" t="s">
        <v>34</v>
      </c>
      <c r="M4306" t="s">
        <v>34</v>
      </c>
      <c r="N4306" t="s">
        <v>34</v>
      </c>
      <c r="O4306" t="s">
        <v>34</v>
      </c>
      <c r="P4306" t="s">
        <v>34</v>
      </c>
      <c r="Q4306" t="s">
        <v>34</v>
      </c>
      <c r="R4306" t="s">
        <v>34</v>
      </c>
      <c r="S4306" t="s">
        <v>34</v>
      </c>
      <c r="T4306" t="s">
        <v>34</v>
      </c>
      <c r="U4306" t="s">
        <v>46</v>
      </c>
      <c r="V4306" t="s">
        <v>37</v>
      </c>
      <c r="W4306" t="s">
        <v>40</v>
      </c>
      <c r="X4306">
        <v>19.600000000000001</v>
      </c>
      <c r="Y4306">
        <v>55.25</v>
      </c>
      <c r="Z4306">
        <v>0</v>
      </c>
      <c r="AA4306">
        <v>0</v>
      </c>
      <c r="AB4306">
        <v>125.7</v>
      </c>
      <c r="AC4306">
        <v>180.95</v>
      </c>
      <c r="AD4306" t="s">
        <v>85</v>
      </c>
      <c r="AE4306" t="s">
        <v>42</v>
      </c>
      <c r="AF4306" t="s">
        <v>42</v>
      </c>
      <c r="AG4306">
        <f t="shared" si="134"/>
        <v>0</v>
      </c>
      <c r="AH4306" t="str" cm="1">
        <f t="array" ref="AH4306">_xlfn.IFS(
X4306&lt;=20, "&lt;20",
AND(X4306&gt;=20, X4306&lt;50), "20-50",
AND(X4306&gt;=50, X4306&lt;100), "50-100",
X4306&gt;=100, "&gt;100"
)</f>
        <v>&lt;20</v>
      </c>
      <c r="AI4306">
        <f t="shared" si="135"/>
        <v>1</v>
      </c>
      <c r="AJ4306" t="str" cm="1">
        <f t="array" ref="AJ4306">_xlfn.IFS(
C4306&lt;=20, "&lt;20",
AND(C4306&gt;=20, C4306&lt;35), "20-35",
AND(C4306&gt;=35, C4306&lt;50), "35-50",
C4306&gt;=50, "50-100"
)</f>
        <v>20-35</v>
      </c>
      <c r="AK4306" t="str" cm="1">
        <f t="array" ref="AK4306">_xlfn.IFS(
G4306&lt;6, "&lt;6",
AND(G4306&gt;=6, G4306&lt;12), "6-12",
AND(G4306&gt;=12, G4306&lt;18), "12-18",  AND(G4306&gt;=18, G4306&lt;24), "18-24", G4306&gt;=24, "24-36")</f>
        <v>12-18</v>
      </c>
    </row>
    <row r="4307" spans="1:37" x14ac:dyDescent="0.3">
      <c r="A4307" t="s">
        <v>4407</v>
      </c>
      <c r="B4307" t="s">
        <v>33</v>
      </c>
      <c r="C4307">
        <v>75</v>
      </c>
      <c r="D4307" t="s">
        <v>37</v>
      </c>
      <c r="E4307" t="s">
        <v>90</v>
      </c>
      <c r="F4307">
        <v>12</v>
      </c>
      <c r="G4307">
        <v>33</v>
      </c>
      <c r="H4307" t="s">
        <v>49</v>
      </c>
      <c r="I4307" t="s">
        <v>37</v>
      </c>
      <c r="J4307" t="s">
        <v>34</v>
      </c>
      <c r="K4307" t="s">
        <v>37</v>
      </c>
      <c r="L4307" t="s">
        <v>72</v>
      </c>
      <c r="M4307" t="s">
        <v>34</v>
      </c>
      <c r="N4307" t="s">
        <v>34</v>
      </c>
      <c r="O4307" t="s">
        <v>34</v>
      </c>
      <c r="P4307" t="s">
        <v>34</v>
      </c>
      <c r="Q4307" t="s">
        <v>34</v>
      </c>
      <c r="R4307" t="s">
        <v>34</v>
      </c>
      <c r="S4307" t="s">
        <v>34</v>
      </c>
      <c r="T4307" t="s">
        <v>37</v>
      </c>
      <c r="U4307" t="s">
        <v>67</v>
      </c>
      <c r="V4307" t="s">
        <v>34</v>
      </c>
      <c r="W4307" t="s">
        <v>51</v>
      </c>
      <c r="X4307">
        <v>46.3</v>
      </c>
      <c r="Y4307">
        <v>46.3</v>
      </c>
      <c r="Z4307">
        <v>0</v>
      </c>
      <c r="AA4307">
        <v>0</v>
      </c>
      <c r="AB4307">
        <v>11.51</v>
      </c>
      <c r="AC4307">
        <v>57.81</v>
      </c>
      <c r="AD4307" t="s">
        <v>85</v>
      </c>
      <c r="AE4307" t="s">
        <v>42</v>
      </c>
      <c r="AF4307" t="s">
        <v>42</v>
      </c>
      <c r="AG4307">
        <f t="shared" si="134"/>
        <v>0</v>
      </c>
      <c r="AH4307" t="str" cm="1">
        <f t="array" ref="AH4307">_xlfn.IFS(
X4307&lt;=20, "&lt;20",
AND(X4307&gt;=20, X4307&lt;50), "20-50",
AND(X4307&gt;=50, X4307&lt;100), "50-100",
X4307&gt;=100, "&gt;100"
)</f>
        <v>20-50</v>
      </c>
      <c r="AI4307">
        <f t="shared" si="135"/>
        <v>1</v>
      </c>
      <c r="AJ4307" t="str" cm="1">
        <f t="array" ref="AJ4307">_xlfn.IFS(
C4307&lt;=20, "&lt;20",
AND(C4307&gt;=20, C4307&lt;35), "20-35",
AND(C4307&gt;=35, C4307&lt;50), "35-50",
C4307&gt;=50, "50-100"
)</f>
        <v>50-100</v>
      </c>
      <c r="AK4307" t="str" cm="1">
        <f t="array" ref="AK4307">_xlfn.IFS(
G4307&lt;6, "&lt;6",
AND(G4307&gt;=6, G4307&lt;12), "6-12",
AND(G4307&gt;=12, G4307&lt;18), "12-18",  AND(G4307&gt;=18, G4307&lt;24), "18-24", G4307&gt;=24, "24-36")</f>
        <v>24-36</v>
      </c>
    </row>
    <row r="4308" spans="1:37" x14ac:dyDescent="0.3">
      <c r="A4308" t="s">
        <v>4408</v>
      </c>
      <c r="B4308" t="s">
        <v>33</v>
      </c>
      <c r="C4308">
        <v>50</v>
      </c>
      <c r="D4308" t="s">
        <v>34</v>
      </c>
      <c r="E4308" t="s">
        <v>103</v>
      </c>
      <c r="F4308">
        <v>3</v>
      </c>
      <c r="G4308">
        <v>28</v>
      </c>
      <c r="H4308" t="s">
        <v>110</v>
      </c>
      <c r="I4308" t="s">
        <v>37</v>
      </c>
      <c r="J4308" t="s">
        <v>34</v>
      </c>
      <c r="K4308" t="s">
        <v>34</v>
      </c>
      <c r="L4308" t="s">
        <v>34</v>
      </c>
      <c r="M4308" t="s">
        <v>34</v>
      </c>
      <c r="N4308" t="s">
        <v>34</v>
      </c>
      <c r="O4308" t="s">
        <v>34</v>
      </c>
      <c r="P4308" t="s">
        <v>34</v>
      </c>
      <c r="Q4308" t="s">
        <v>34</v>
      </c>
      <c r="R4308" t="s">
        <v>34</v>
      </c>
      <c r="S4308" t="s">
        <v>34</v>
      </c>
      <c r="T4308" t="s">
        <v>34</v>
      </c>
      <c r="U4308" t="s">
        <v>39</v>
      </c>
      <c r="V4308" t="s">
        <v>37</v>
      </c>
      <c r="W4308" t="s">
        <v>40</v>
      </c>
      <c r="X4308">
        <v>20.25</v>
      </c>
      <c r="Y4308">
        <v>814.75</v>
      </c>
      <c r="Z4308">
        <v>0</v>
      </c>
      <c r="AA4308">
        <v>0</v>
      </c>
      <c r="AB4308">
        <v>400.52</v>
      </c>
      <c r="AC4308">
        <v>1215.27</v>
      </c>
      <c r="AD4308" t="s">
        <v>41</v>
      </c>
      <c r="AE4308" t="s">
        <v>42</v>
      </c>
      <c r="AF4308" t="s">
        <v>42</v>
      </c>
      <c r="AG4308">
        <f t="shared" si="134"/>
        <v>0</v>
      </c>
      <c r="AH4308" t="str" cm="1">
        <f t="array" ref="AH4308">_xlfn.IFS(
X4308&lt;=20, "&lt;20",
AND(X4308&gt;=20, X4308&lt;50), "20-50",
AND(X4308&gt;=50, X4308&lt;100), "50-100",
X4308&gt;=100, "&gt;100"
)</f>
        <v>20-50</v>
      </c>
      <c r="AI4308">
        <f t="shared" si="135"/>
        <v>0</v>
      </c>
      <c r="AJ4308" t="str" cm="1">
        <f t="array" ref="AJ4308">_xlfn.IFS(
C4308&lt;=20, "&lt;20",
AND(C4308&gt;=20, C4308&lt;35), "20-35",
AND(C4308&gt;=35, C4308&lt;50), "35-50",
C4308&gt;=50, "50-100"
)</f>
        <v>50-100</v>
      </c>
      <c r="AK4308" t="str" cm="1">
        <f t="array" ref="AK4308">_xlfn.IFS(
G4308&lt;6, "&lt;6",
AND(G4308&gt;=6, G4308&lt;12), "6-12",
AND(G4308&gt;=12, G4308&lt;18), "12-18",  AND(G4308&gt;=18, G4308&lt;24), "18-24", G4308&gt;=24, "24-36")</f>
        <v>24-36</v>
      </c>
    </row>
    <row r="4309" spans="1:37" x14ac:dyDescent="0.3">
      <c r="A4309" t="s">
        <v>4409</v>
      </c>
      <c r="B4309" t="s">
        <v>33</v>
      </c>
      <c r="C4309">
        <v>26</v>
      </c>
      <c r="D4309" t="s">
        <v>34</v>
      </c>
      <c r="E4309" t="s">
        <v>109</v>
      </c>
      <c r="F4309">
        <v>4</v>
      </c>
      <c r="G4309">
        <v>10</v>
      </c>
      <c r="H4309" t="s">
        <v>36</v>
      </c>
      <c r="I4309" t="s">
        <v>37</v>
      </c>
      <c r="J4309" t="s">
        <v>37</v>
      </c>
      <c r="K4309" t="s">
        <v>37</v>
      </c>
      <c r="L4309" t="s">
        <v>38</v>
      </c>
      <c r="M4309" t="s">
        <v>37</v>
      </c>
      <c r="N4309" t="s">
        <v>37</v>
      </c>
      <c r="O4309" t="s">
        <v>37</v>
      </c>
      <c r="P4309" t="s">
        <v>37</v>
      </c>
      <c r="Q4309" t="s">
        <v>37</v>
      </c>
      <c r="R4309" t="s">
        <v>34</v>
      </c>
      <c r="S4309" t="s">
        <v>34</v>
      </c>
      <c r="T4309" t="s">
        <v>37</v>
      </c>
      <c r="U4309" t="s">
        <v>39</v>
      </c>
      <c r="V4309" t="s">
        <v>37</v>
      </c>
      <c r="W4309" t="s">
        <v>40</v>
      </c>
      <c r="X4309">
        <v>81.150000000000006</v>
      </c>
      <c r="Y4309">
        <v>4126.2</v>
      </c>
      <c r="Z4309">
        <v>0</v>
      </c>
      <c r="AA4309">
        <v>0</v>
      </c>
      <c r="AB4309">
        <v>1772.25</v>
      </c>
      <c r="AC4309">
        <v>5898.45</v>
      </c>
      <c r="AD4309" t="s">
        <v>41</v>
      </c>
      <c r="AE4309" t="s">
        <v>42</v>
      </c>
      <c r="AF4309" t="s">
        <v>42</v>
      </c>
      <c r="AG4309">
        <f t="shared" si="134"/>
        <v>0</v>
      </c>
      <c r="AH4309" t="str" cm="1">
        <f t="array" ref="AH4309">_xlfn.IFS(
X4309&lt;=20, "&lt;20",
AND(X4309&gt;=20, X4309&lt;50), "20-50",
AND(X4309&gt;=50, X4309&lt;100), "50-100",
X4309&gt;=100, "&gt;100"
)</f>
        <v>50-100</v>
      </c>
      <c r="AI4309">
        <f t="shared" si="135"/>
        <v>0</v>
      </c>
      <c r="AJ4309" t="str" cm="1">
        <f t="array" ref="AJ4309">_xlfn.IFS(
C4309&lt;=20, "&lt;20",
AND(C4309&gt;=20, C4309&lt;35), "20-35",
AND(C4309&gt;=35, C4309&lt;50), "35-50",
C4309&gt;=50, "50-100"
)</f>
        <v>20-35</v>
      </c>
      <c r="AK4309" t="str" cm="1">
        <f t="array" ref="AK4309">_xlfn.IFS(
G4309&lt;6, "&lt;6",
AND(G4309&gt;=6, G4309&lt;12), "6-12",
AND(G4309&gt;=12, G4309&lt;18), "12-18",  AND(G4309&gt;=18, G4309&lt;24), "18-24", G4309&gt;=24, "24-36")</f>
        <v>6-12</v>
      </c>
    </row>
    <row r="4310" spans="1:37" x14ac:dyDescent="0.3">
      <c r="A4310" t="s">
        <v>4410</v>
      </c>
      <c r="B4310" t="s">
        <v>33</v>
      </c>
      <c r="C4310">
        <v>55</v>
      </c>
      <c r="D4310" t="s">
        <v>37</v>
      </c>
      <c r="E4310" t="s">
        <v>69</v>
      </c>
      <c r="F4310">
        <v>6</v>
      </c>
      <c r="G4310">
        <v>2</v>
      </c>
      <c r="H4310" t="s">
        <v>36</v>
      </c>
      <c r="I4310" t="s">
        <v>37</v>
      </c>
      <c r="J4310" t="s">
        <v>34</v>
      </c>
      <c r="K4310" t="s">
        <v>37</v>
      </c>
      <c r="L4310" t="s">
        <v>72</v>
      </c>
      <c r="M4310" t="s">
        <v>34</v>
      </c>
      <c r="N4310" t="s">
        <v>37</v>
      </c>
      <c r="O4310" t="s">
        <v>34</v>
      </c>
      <c r="P4310" t="s">
        <v>37</v>
      </c>
      <c r="Q4310" t="s">
        <v>34</v>
      </c>
      <c r="R4310" t="s">
        <v>34</v>
      </c>
      <c r="S4310" t="s">
        <v>34</v>
      </c>
      <c r="T4310" t="s">
        <v>37</v>
      </c>
      <c r="U4310" t="s">
        <v>39</v>
      </c>
      <c r="V4310" t="s">
        <v>37</v>
      </c>
      <c r="W4310" t="s">
        <v>40</v>
      </c>
      <c r="X4310">
        <v>54.65</v>
      </c>
      <c r="Y4310">
        <v>3134.7</v>
      </c>
      <c r="Z4310">
        <v>0</v>
      </c>
      <c r="AA4310">
        <v>0</v>
      </c>
      <c r="AB4310">
        <v>531.24</v>
      </c>
      <c r="AC4310">
        <v>3665.94</v>
      </c>
      <c r="AD4310" t="s">
        <v>41</v>
      </c>
      <c r="AE4310" t="s">
        <v>42</v>
      </c>
      <c r="AF4310" t="s">
        <v>42</v>
      </c>
      <c r="AG4310">
        <f t="shared" si="134"/>
        <v>0</v>
      </c>
      <c r="AH4310" t="str" cm="1">
        <f t="array" ref="AH4310">_xlfn.IFS(
X4310&lt;=20, "&lt;20",
AND(X4310&gt;=20, X4310&lt;50), "20-50",
AND(X4310&gt;=50, X4310&lt;100), "50-100",
X4310&gt;=100, "&gt;100"
)</f>
        <v>50-100</v>
      </c>
      <c r="AI4310">
        <f t="shared" si="135"/>
        <v>0</v>
      </c>
      <c r="AJ4310" t="str" cm="1">
        <f t="array" ref="AJ4310">_xlfn.IFS(
C4310&lt;=20, "&lt;20",
AND(C4310&gt;=20, C4310&lt;35), "20-35",
AND(C4310&gt;=35, C4310&lt;50), "35-50",
C4310&gt;=50, "50-100"
)</f>
        <v>50-100</v>
      </c>
      <c r="AK4310" t="str" cm="1">
        <f t="array" ref="AK4310">_xlfn.IFS(
G4310&lt;6, "&lt;6",
AND(G4310&gt;=6, G4310&lt;12), "6-12",
AND(G4310&gt;=12, G4310&lt;18), "12-18",  AND(G4310&gt;=18, G4310&lt;24), "18-24", G4310&gt;=24, "24-36")</f>
        <v>&lt;6</v>
      </c>
    </row>
    <row r="4311" spans="1:37" x14ac:dyDescent="0.3">
      <c r="A4311" t="s">
        <v>4411</v>
      </c>
      <c r="B4311" t="s">
        <v>33</v>
      </c>
      <c r="C4311">
        <v>36</v>
      </c>
      <c r="D4311" t="s">
        <v>37</v>
      </c>
      <c r="E4311" t="s">
        <v>130</v>
      </c>
      <c r="F4311">
        <v>13</v>
      </c>
      <c r="G4311">
        <v>16</v>
      </c>
      <c r="H4311" t="s">
        <v>36</v>
      </c>
      <c r="I4311" t="s">
        <v>37</v>
      </c>
      <c r="J4311" t="s">
        <v>37</v>
      </c>
      <c r="K4311" t="s">
        <v>37</v>
      </c>
      <c r="L4311" t="s">
        <v>50</v>
      </c>
      <c r="M4311" t="s">
        <v>37</v>
      </c>
      <c r="N4311" t="s">
        <v>37</v>
      </c>
      <c r="O4311" t="s">
        <v>37</v>
      </c>
      <c r="P4311" t="s">
        <v>34</v>
      </c>
      <c r="Q4311" t="s">
        <v>37</v>
      </c>
      <c r="R4311" t="s">
        <v>34</v>
      </c>
      <c r="S4311" t="s">
        <v>34</v>
      </c>
      <c r="T4311" t="s">
        <v>37</v>
      </c>
      <c r="U4311" t="s">
        <v>67</v>
      </c>
      <c r="V4311" t="s">
        <v>37</v>
      </c>
      <c r="W4311" t="s">
        <v>51</v>
      </c>
      <c r="X4311">
        <v>99.35</v>
      </c>
      <c r="Y4311">
        <v>6347.55</v>
      </c>
      <c r="Z4311">
        <v>0</v>
      </c>
      <c r="AA4311">
        <v>0</v>
      </c>
      <c r="AB4311">
        <v>1978.6</v>
      </c>
      <c r="AC4311">
        <v>8326.15</v>
      </c>
      <c r="AD4311" t="s">
        <v>41</v>
      </c>
      <c r="AE4311" t="s">
        <v>42</v>
      </c>
      <c r="AF4311" t="s">
        <v>42</v>
      </c>
      <c r="AG4311">
        <f t="shared" si="134"/>
        <v>0</v>
      </c>
      <c r="AH4311" t="str" cm="1">
        <f t="array" ref="AH4311">_xlfn.IFS(
X4311&lt;=20, "&lt;20",
AND(X4311&gt;=20, X4311&lt;50), "20-50",
AND(X4311&gt;=50, X4311&lt;100), "50-100",
X4311&gt;=100, "&gt;100"
)</f>
        <v>50-100</v>
      </c>
      <c r="AI4311">
        <f t="shared" si="135"/>
        <v>0</v>
      </c>
      <c r="AJ4311" t="str" cm="1">
        <f t="array" ref="AJ4311">_xlfn.IFS(
C4311&lt;=20, "&lt;20",
AND(C4311&gt;=20, C4311&lt;35), "20-35",
AND(C4311&gt;=35, C4311&lt;50), "35-50",
C4311&gt;=50, "50-100"
)</f>
        <v>35-50</v>
      </c>
      <c r="AK4311" t="str" cm="1">
        <f t="array" ref="AK4311">_xlfn.IFS(
G4311&lt;6, "&lt;6",
AND(G4311&gt;=6, G4311&lt;12), "6-12",
AND(G4311&gt;=12, G4311&lt;18), "12-18",  AND(G4311&gt;=18, G4311&lt;24), "18-24", G4311&gt;=24, "24-36")</f>
        <v>12-18</v>
      </c>
    </row>
    <row r="4312" spans="1:37" x14ac:dyDescent="0.3">
      <c r="A4312" t="s">
        <v>4412</v>
      </c>
      <c r="B4312" t="s">
        <v>33</v>
      </c>
      <c r="C4312">
        <v>55</v>
      </c>
      <c r="D4312" t="s">
        <v>37</v>
      </c>
      <c r="E4312" t="s">
        <v>64</v>
      </c>
      <c r="F4312">
        <v>5</v>
      </c>
      <c r="G4312">
        <v>29</v>
      </c>
      <c r="H4312" t="s">
        <v>70</v>
      </c>
      <c r="I4312" t="s">
        <v>37</v>
      </c>
      <c r="J4312" t="s">
        <v>37</v>
      </c>
      <c r="K4312" t="s">
        <v>37</v>
      </c>
      <c r="L4312" t="s">
        <v>50</v>
      </c>
      <c r="M4312" t="s">
        <v>37</v>
      </c>
      <c r="N4312" t="s">
        <v>37</v>
      </c>
      <c r="O4312" t="s">
        <v>37</v>
      </c>
      <c r="P4312" t="s">
        <v>34</v>
      </c>
      <c r="Q4312" t="s">
        <v>37</v>
      </c>
      <c r="R4312" t="s">
        <v>37</v>
      </c>
      <c r="S4312" t="s">
        <v>37</v>
      </c>
      <c r="T4312" t="s">
        <v>37</v>
      </c>
      <c r="U4312" t="s">
        <v>39</v>
      </c>
      <c r="V4312" t="s">
        <v>34</v>
      </c>
      <c r="W4312" t="s">
        <v>51</v>
      </c>
      <c r="X4312">
        <v>109.8</v>
      </c>
      <c r="Y4312">
        <v>6109.65</v>
      </c>
      <c r="Z4312">
        <v>0</v>
      </c>
      <c r="AA4312">
        <v>0</v>
      </c>
      <c r="AB4312">
        <v>2114.56</v>
      </c>
      <c r="AC4312">
        <v>8224.2099999999991</v>
      </c>
      <c r="AD4312" t="s">
        <v>41</v>
      </c>
      <c r="AE4312" t="s">
        <v>42</v>
      </c>
      <c r="AF4312" t="s">
        <v>42</v>
      </c>
      <c r="AG4312">
        <f t="shared" si="134"/>
        <v>0</v>
      </c>
      <c r="AH4312" t="str" cm="1">
        <f t="array" ref="AH4312">_xlfn.IFS(
X4312&lt;=20, "&lt;20",
AND(X4312&gt;=20, X4312&lt;50), "20-50",
AND(X4312&gt;=50, X4312&lt;100), "50-100",
X4312&gt;=100, "&gt;100"
)</f>
        <v>&gt;100</v>
      </c>
      <c r="AI4312">
        <f t="shared" si="135"/>
        <v>0</v>
      </c>
      <c r="AJ4312" t="str" cm="1">
        <f t="array" ref="AJ4312">_xlfn.IFS(
C4312&lt;=20, "&lt;20",
AND(C4312&gt;=20, C4312&lt;35), "20-35",
AND(C4312&gt;=35, C4312&lt;50), "35-50",
C4312&gt;=50, "50-100"
)</f>
        <v>50-100</v>
      </c>
      <c r="AK4312" t="str" cm="1">
        <f t="array" ref="AK4312">_xlfn.IFS(
G4312&lt;6, "&lt;6",
AND(G4312&gt;=6, G4312&lt;12), "6-12",
AND(G4312&gt;=12, G4312&lt;18), "12-18",  AND(G4312&gt;=18, G4312&lt;24), "18-24", G4312&gt;=24, "24-36")</f>
        <v>24-36</v>
      </c>
    </row>
    <row r="4313" spans="1:37" x14ac:dyDescent="0.3">
      <c r="A4313" t="s">
        <v>4413</v>
      </c>
      <c r="B4313" t="s">
        <v>44</v>
      </c>
      <c r="C4313">
        <v>45</v>
      </c>
      <c r="D4313" t="s">
        <v>34</v>
      </c>
      <c r="E4313" t="s">
        <v>90</v>
      </c>
      <c r="F4313">
        <v>1</v>
      </c>
      <c r="G4313">
        <v>7</v>
      </c>
      <c r="H4313" t="s">
        <v>57</v>
      </c>
      <c r="I4313" t="s">
        <v>37</v>
      </c>
      <c r="J4313" t="s">
        <v>37</v>
      </c>
      <c r="K4313" t="s">
        <v>37</v>
      </c>
      <c r="L4313" t="s">
        <v>50</v>
      </c>
      <c r="M4313" t="s">
        <v>34</v>
      </c>
      <c r="N4313" t="s">
        <v>34</v>
      </c>
      <c r="O4313" t="s">
        <v>34</v>
      </c>
      <c r="P4313" t="s">
        <v>34</v>
      </c>
      <c r="Q4313" t="s">
        <v>37</v>
      </c>
      <c r="R4313" t="s">
        <v>37</v>
      </c>
      <c r="S4313" t="s">
        <v>37</v>
      </c>
      <c r="T4313" t="s">
        <v>37</v>
      </c>
      <c r="U4313" t="s">
        <v>46</v>
      </c>
      <c r="V4313" t="s">
        <v>34</v>
      </c>
      <c r="W4313" t="s">
        <v>51</v>
      </c>
      <c r="X4313">
        <v>92.6</v>
      </c>
      <c r="Y4313">
        <v>1579.7</v>
      </c>
      <c r="Z4313">
        <v>0</v>
      </c>
      <c r="AA4313">
        <v>0</v>
      </c>
      <c r="AB4313">
        <v>156.74</v>
      </c>
      <c r="AC4313">
        <v>1736.44</v>
      </c>
      <c r="AD4313" t="s">
        <v>41</v>
      </c>
      <c r="AE4313" t="s">
        <v>42</v>
      </c>
      <c r="AF4313" t="s">
        <v>42</v>
      </c>
      <c r="AG4313">
        <f t="shared" si="134"/>
        <v>0</v>
      </c>
      <c r="AH4313" t="str" cm="1">
        <f t="array" ref="AH4313">_xlfn.IFS(
X4313&lt;=20, "&lt;20",
AND(X4313&gt;=20, X4313&lt;50), "20-50",
AND(X4313&gt;=50, X4313&lt;100), "50-100",
X4313&gt;=100, "&gt;100"
)</f>
        <v>50-100</v>
      </c>
      <c r="AI4313">
        <f t="shared" si="135"/>
        <v>0</v>
      </c>
      <c r="AJ4313" t="str" cm="1">
        <f t="array" ref="AJ4313">_xlfn.IFS(
C4313&lt;=20, "&lt;20",
AND(C4313&gt;=20, C4313&lt;35), "20-35",
AND(C4313&gt;=35, C4313&lt;50), "35-50",
C4313&gt;=50, "50-100"
)</f>
        <v>35-50</v>
      </c>
      <c r="AK4313" t="str" cm="1">
        <f t="array" ref="AK4313">_xlfn.IFS(
G4313&lt;6, "&lt;6",
AND(G4313&gt;=6, G4313&lt;12), "6-12",
AND(G4313&gt;=12, G4313&lt;18), "12-18",  AND(G4313&gt;=18, G4313&lt;24), "18-24", G4313&gt;=24, "24-36")</f>
        <v>6-12</v>
      </c>
    </row>
    <row r="4314" spans="1:37" x14ac:dyDescent="0.3">
      <c r="A4314" t="s">
        <v>4414</v>
      </c>
      <c r="B4314" t="s">
        <v>33</v>
      </c>
      <c r="C4314">
        <v>48</v>
      </c>
      <c r="D4314" t="s">
        <v>34</v>
      </c>
      <c r="E4314" t="s">
        <v>61</v>
      </c>
      <c r="F4314">
        <v>12</v>
      </c>
      <c r="G4314">
        <v>11</v>
      </c>
      <c r="H4314" t="s">
        <v>36</v>
      </c>
      <c r="I4314" t="s">
        <v>37</v>
      </c>
      <c r="J4314" t="s">
        <v>37</v>
      </c>
      <c r="K4314" t="s">
        <v>37</v>
      </c>
      <c r="L4314" t="s">
        <v>50</v>
      </c>
      <c r="M4314" t="s">
        <v>34</v>
      </c>
      <c r="N4314" t="s">
        <v>34</v>
      </c>
      <c r="O4314" t="s">
        <v>34</v>
      </c>
      <c r="P4314" t="s">
        <v>34</v>
      </c>
      <c r="Q4314" t="s">
        <v>34</v>
      </c>
      <c r="R4314" t="s">
        <v>34</v>
      </c>
      <c r="S4314" t="s">
        <v>34</v>
      </c>
      <c r="T4314" t="s">
        <v>34</v>
      </c>
      <c r="U4314" t="s">
        <v>46</v>
      </c>
      <c r="V4314" t="s">
        <v>34</v>
      </c>
      <c r="W4314" t="s">
        <v>51</v>
      </c>
      <c r="X4314">
        <v>75.599999999999994</v>
      </c>
      <c r="Y4314">
        <v>402.5</v>
      </c>
      <c r="Z4314">
        <v>0</v>
      </c>
      <c r="AA4314">
        <v>10</v>
      </c>
      <c r="AB4314">
        <v>96.5</v>
      </c>
      <c r="AC4314">
        <v>509</v>
      </c>
      <c r="AD4314" t="s">
        <v>41</v>
      </c>
      <c r="AE4314" t="s">
        <v>42</v>
      </c>
      <c r="AF4314" t="s">
        <v>42</v>
      </c>
      <c r="AG4314">
        <f t="shared" si="134"/>
        <v>0</v>
      </c>
      <c r="AH4314" t="str" cm="1">
        <f t="array" ref="AH4314">_xlfn.IFS(
X4314&lt;=20, "&lt;20",
AND(X4314&gt;=20, X4314&lt;50), "20-50",
AND(X4314&gt;=50, X4314&lt;100), "50-100",
X4314&gt;=100, "&gt;100"
)</f>
        <v>50-100</v>
      </c>
      <c r="AI4314">
        <f t="shared" si="135"/>
        <v>0</v>
      </c>
      <c r="AJ4314" t="str" cm="1">
        <f t="array" ref="AJ4314">_xlfn.IFS(
C4314&lt;=20, "&lt;20",
AND(C4314&gt;=20, C4314&lt;35), "20-35",
AND(C4314&gt;=35, C4314&lt;50), "35-50",
C4314&gt;=50, "50-100"
)</f>
        <v>35-50</v>
      </c>
      <c r="AK4314" t="str" cm="1">
        <f t="array" ref="AK4314">_xlfn.IFS(
G4314&lt;6, "&lt;6",
AND(G4314&gt;=6, G4314&lt;12), "6-12",
AND(G4314&gt;=12, G4314&lt;18), "12-18",  AND(G4314&gt;=18, G4314&lt;24), "18-24", G4314&gt;=24, "24-36")</f>
        <v>6-12</v>
      </c>
    </row>
    <row r="4315" spans="1:37" x14ac:dyDescent="0.3">
      <c r="A4315" t="s">
        <v>4415</v>
      </c>
      <c r="B4315" t="s">
        <v>44</v>
      </c>
      <c r="C4315">
        <v>59</v>
      </c>
      <c r="D4315" t="s">
        <v>37</v>
      </c>
      <c r="E4315" t="s">
        <v>35</v>
      </c>
      <c r="F4315">
        <v>2</v>
      </c>
      <c r="G4315">
        <v>32</v>
      </c>
      <c r="H4315" t="s">
        <v>36</v>
      </c>
      <c r="I4315" t="s">
        <v>37</v>
      </c>
      <c r="J4315" t="s">
        <v>37</v>
      </c>
      <c r="K4315" t="s">
        <v>34</v>
      </c>
      <c r="L4315" t="s">
        <v>34</v>
      </c>
      <c r="M4315" t="s">
        <v>34</v>
      </c>
      <c r="N4315" t="s">
        <v>34</v>
      </c>
      <c r="O4315" t="s">
        <v>34</v>
      </c>
      <c r="P4315" t="s">
        <v>34</v>
      </c>
      <c r="Q4315" t="s">
        <v>34</v>
      </c>
      <c r="R4315" t="s">
        <v>34</v>
      </c>
      <c r="S4315" t="s">
        <v>34</v>
      </c>
      <c r="T4315" t="s">
        <v>34</v>
      </c>
      <c r="U4315" t="s">
        <v>67</v>
      </c>
      <c r="V4315" t="s">
        <v>34</v>
      </c>
      <c r="W4315" t="s">
        <v>40</v>
      </c>
      <c r="X4315">
        <v>26.1</v>
      </c>
      <c r="Y4315">
        <v>692.55</v>
      </c>
      <c r="Z4315">
        <v>0</v>
      </c>
      <c r="AA4315">
        <v>0</v>
      </c>
      <c r="AB4315">
        <v>155.15</v>
      </c>
      <c r="AC4315">
        <v>847.7</v>
      </c>
      <c r="AD4315" t="s">
        <v>41</v>
      </c>
      <c r="AE4315" t="s">
        <v>42</v>
      </c>
      <c r="AF4315" t="s">
        <v>42</v>
      </c>
      <c r="AG4315">
        <f t="shared" si="134"/>
        <v>0</v>
      </c>
      <c r="AH4315" t="str" cm="1">
        <f t="array" ref="AH4315">_xlfn.IFS(
X4315&lt;=20, "&lt;20",
AND(X4315&gt;=20, X4315&lt;50), "20-50",
AND(X4315&gt;=50, X4315&lt;100), "50-100",
X4315&gt;=100, "&gt;100"
)</f>
        <v>20-50</v>
      </c>
      <c r="AI4315">
        <f t="shared" si="135"/>
        <v>0</v>
      </c>
      <c r="AJ4315" t="str" cm="1">
        <f t="array" ref="AJ4315">_xlfn.IFS(
C4315&lt;=20, "&lt;20",
AND(C4315&gt;=20, C4315&lt;35), "20-35",
AND(C4315&gt;=35, C4315&lt;50), "35-50",
C4315&gt;=50, "50-100"
)</f>
        <v>50-100</v>
      </c>
      <c r="AK4315" t="str" cm="1">
        <f t="array" ref="AK4315">_xlfn.IFS(
G4315&lt;6, "&lt;6",
AND(G4315&gt;=6, G4315&lt;12), "6-12",
AND(G4315&gt;=12, G4315&lt;18), "12-18",  AND(G4315&gt;=18, G4315&lt;24), "18-24", G4315&gt;=24, "24-36")</f>
        <v>24-36</v>
      </c>
    </row>
    <row r="4316" spans="1:37" x14ac:dyDescent="0.3">
      <c r="A4316" t="s">
        <v>4416</v>
      </c>
      <c r="B4316" t="s">
        <v>44</v>
      </c>
      <c r="C4316">
        <v>69</v>
      </c>
      <c r="D4316" t="s">
        <v>37</v>
      </c>
      <c r="E4316" t="s">
        <v>164</v>
      </c>
      <c r="F4316">
        <v>7</v>
      </c>
      <c r="G4316">
        <v>22</v>
      </c>
      <c r="H4316" t="s">
        <v>36</v>
      </c>
      <c r="I4316" t="s">
        <v>37</v>
      </c>
      <c r="J4316" t="s">
        <v>37</v>
      </c>
      <c r="K4316" t="s">
        <v>37</v>
      </c>
      <c r="L4316" t="s">
        <v>50</v>
      </c>
      <c r="M4316" t="s">
        <v>34</v>
      </c>
      <c r="N4316" t="s">
        <v>34</v>
      </c>
      <c r="O4316" t="s">
        <v>34</v>
      </c>
      <c r="P4316" t="s">
        <v>37</v>
      </c>
      <c r="Q4316" t="s">
        <v>37</v>
      </c>
      <c r="R4316" t="s">
        <v>37</v>
      </c>
      <c r="S4316" t="s">
        <v>34</v>
      </c>
      <c r="T4316" t="s">
        <v>37</v>
      </c>
      <c r="U4316" t="s">
        <v>39</v>
      </c>
      <c r="V4316" t="s">
        <v>34</v>
      </c>
      <c r="W4316" t="s">
        <v>51</v>
      </c>
      <c r="X4316">
        <v>100.25</v>
      </c>
      <c r="Y4316">
        <v>4753.8500000000004</v>
      </c>
      <c r="Z4316">
        <v>0</v>
      </c>
      <c r="AA4316">
        <v>0</v>
      </c>
      <c r="AB4316">
        <v>987.16</v>
      </c>
      <c r="AC4316">
        <v>5741.01</v>
      </c>
      <c r="AD4316" t="s">
        <v>41</v>
      </c>
      <c r="AE4316" t="s">
        <v>42</v>
      </c>
      <c r="AF4316" t="s">
        <v>42</v>
      </c>
      <c r="AG4316">
        <f t="shared" si="134"/>
        <v>0</v>
      </c>
      <c r="AH4316" t="str" cm="1">
        <f t="array" ref="AH4316">_xlfn.IFS(
X4316&lt;=20, "&lt;20",
AND(X4316&gt;=20, X4316&lt;50), "20-50",
AND(X4316&gt;=50, X4316&lt;100), "50-100",
X4316&gt;=100, "&gt;100"
)</f>
        <v>&gt;100</v>
      </c>
      <c r="AI4316">
        <f t="shared" si="135"/>
        <v>0</v>
      </c>
      <c r="AJ4316" t="str" cm="1">
        <f t="array" ref="AJ4316">_xlfn.IFS(
C4316&lt;=20, "&lt;20",
AND(C4316&gt;=20, C4316&lt;35), "20-35",
AND(C4316&gt;=35, C4316&lt;50), "35-50",
C4316&gt;=50, "50-100"
)</f>
        <v>50-100</v>
      </c>
      <c r="AK4316" t="str" cm="1">
        <f t="array" ref="AK4316">_xlfn.IFS(
G4316&lt;6, "&lt;6",
AND(G4316&gt;=6, G4316&lt;12), "6-12",
AND(G4316&gt;=12, G4316&lt;18), "12-18",  AND(G4316&gt;=18, G4316&lt;24), "18-24", G4316&gt;=24, "24-36")</f>
        <v>18-24</v>
      </c>
    </row>
    <row r="4317" spans="1:37" x14ac:dyDescent="0.3">
      <c r="A4317" t="s">
        <v>4417</v>
      </c>
      <c r="B4317" t="s">
        <v>44</v>
      </c>
      <c r="C4317">
        <v>59</v>
      </c>
      <c r="D4317" t="s">
        <v>37</v>
      </c>
      <c r="E4317" t="s">
        <v>74</v>
      </c>
      <c r="F4317">
        <v>8</v>
      </c>
      <c r="G4317">
        <v>34</v>
      </c>
      <c r="H4317" t="s">
        <v>57</v>
      </c>
      <c r="I4317" t="s">
        <v>37</v>
      </c>
      <c r="J4317" t="s">
        <v>37</v>
      </c>
      <c r="K4317" t="s">
        <v>37</v>
      </c>
      <c r="L4317" t="s">
        <v>50</v>
      </c>
      <c r="M4317" t="s">
        <v>34</v>
      </c>
      <c r="N4317" t="s">
        <v>34</v>
      </c>
      <c r="O4317" t="s">
        <v>34</v>
      </c>
      <c r="P4317" t="s">
        <v>34</v>
      </c>
      <c r="Q4317" t="s">
        <v>34</v>
      </c>
      <c r="R4317" t="s">
        <v>34</v>
      </c>
      <c r="S4317" t="s">
        <v>34</v>
      </c>
      <c r="T4317" t="s">
        <v>37</v>
      </c>
      <c r="U4317" t="s">
        <v>39</v>
      </c>
      <c r="V4317" t="s">
        <v>37</v>
      </c>
      <c r="W4317" t="s">
        <v>40</v>
      </c>
      <c r="X4317">
        <v>-5</v>
      </c>
      <c r="Y4317">
        <v>1783.6</v>
      </c>
      <c r="Z4317">
        <v>0</v>
      </c>
      <c r="AA4317">
        <v>0</v>
      </c>
      <c r="AB4317">
        <v>433.84</v>
      </c>
      <c r="AC4317">
        <v>2217.44</v>
      </c>
      <c r="AD4317" t="s">
        <v>41</v>
      </c>
      <c r="AE4317" t="s">
        <v>42</v>
      </c>
      <c r="AF4317" t="s">
        <v>42</v>
      </c>
      <c r="AG4317">
        <f t="shared" si="134"/>
        <v>0</v>
      </c>
      <c r="AH4317" t="str" cm="1">
        <f t="array" ref="AH4317">_xlfn.IFS(
X4317&lt;=20, "&lt;20",
AND(X4317&gt;=20, X4317&lt;50), "20-50",
AND(X4317&gt;=50, X4317&lt;100), "50-100",
X4317&gt;=100, "&gt;100"
)</f>
        <v>&lt;20</v>
      </c>
      <c r="AI4317">
        <f t="shared" si="135"/>
        <v>0</v>
      </c>
      <c r="AJ4317" t="str" cm="1">
        <f t="array" ref="AJ4317">_xlfn.IFS(
C4317&lt;=20, "&lt;20",
AND(C4317&gt;=20, C4317&lt;35), "20-35",
AND(C4317&gt;=35, C4317&lt;50), "35-50",
C4317&gt;=50, "50-100"
)</f>
        <v>50-100</v>
      </c>
      <c r="AK4317" t="str" cm="1">
        <f t="array" ref="AK4317">_xlfn.IFS(
G4317&lt;6, "&lt;6",
AND(G4317&gt;=6, G4317&lt;12), "6-12",
AND(G4317&gt;=12, G4317&lt;18), "12-18",  AND(G4317&gt;=18, G4317&lt;24), "18-24", G4317&gt;=24, "24-36")</f>
        <v>24-36</v>
      </c>
    </row>
    <row r="4318" spans="1:37" x14ac:dyDescent="0.3">
      <c r="A4318" t="s">
        <v>4418</v>
      </c>
      <c r="B4318" t="s">
        <v>33</v>
      </c>
      <c r="C4318">
        <v>23</v>
      </c>
      <c r="D4318" t="s">
        <v>34</v>
      </c>
      <c r="E4318" t="s">
        <v>82</v>
      </c>
      <c r="F4318">
        <v>9</v>
      </c>
      <c r="G4318">
        <v>6</v>
      </c>
      <c r="H4318" t="s">
        <v>36</v>
      </c>
      <c r="I4318" t="s">
        <v>37</v>
      </c>
      <c r="J4318" t="s">
        <v>34</v>
      </c>
      <c r="K4318" t="s">
        <v>34</v>
      </c>
      <c r="L4318" t="s">
        <v>34</v>
      </c>
      <c r="M4318" t="s">
        <v>34</v>
      </c>
      <c r="N4318" t="s">
        <v>34</v>
      </c>
      <c r="O4318" t="s">
        <v>34</v>
      </c>
      <c r="P4318" t="s">
        <v>34</v>
      </c>
      <c r="Q4318" t="s">
        <v>34</v>
      </c>
      <c r="R4318" t="s">
        <v>34</v>
      </c>
      <c r="S4318" t="s">
        <v>34</v>
      </c>
      <c r="T4318" t="s">
        <v>34</v>
      </c>
      <c r="U4318" t="s">
        <v>39</v>
      </c>
      <c r="V4318" t="s">
        <v>37</v>
      </c>
      <c r="W4318" t="s">
        <v>51</v>
      </c>
      <c r="X4318">
        <v>19.899999999999999</v>
      </c>
      <c r="Y4318">
        <v>164.6</v>
      </c>
      <c r="Z4318">
        <v>0</v>
      </c>
      <c r="AA4318">
        <v>0</v>
      </c>
      <c r="AB4318">
        <v>36.18</v>
      </c>
      <c r="AC4318">
        <v>200.78</v>
      </c>
      <c r="AD4318" t="s">
        <v>41</v>
      </c>
      <c r="AE4318" t="s">
        <v>42</v>
      </c>
      <c r="AF4318" t="s">
        <v>42</v>
      </c>
      <c r="AG4318">
        <f t="shared" si="134"/>
        <v>0</v>
      </c>
      <c r="AH4318" t="str" cm="1">
        <f t="array" ref="AH4318">_xlfn.IFS(
X4318&lt;=20, "&lt;20",
AND(X4318&gt;=20, X4318&lt;50), "20-50",
AND(X4318&gt;=50, X4318&lt;100), "50-100",
X4318&gt;=100, "&gt;100"
)</f>
        <v>&lt;20</v>
      </c>
      <c r="AI4318">
        <f t="shared" si="135"/>
        <v>0</v>
      </c>
      <c r="AJ4318" t="str" cm="1">
        <f t="array" ref="AJ4318">_xlfn.IFS(
C4318&lt;=20, "&lt;20",
AND(C4318&gt;=20, C4318&lt;35), "20-35",
AND(C4318&gt;=35, C4318&lt;50), "35-50",
C4318&gt;=50, "50-100"
)</f>
        <v>20-35</v>
      </c>
      <c r="AK4318" t="str" cm="1">
        <f t="array" ref="AK4318">_xlfn.IFS(
G4318&lt;6, "&lt;6",
AND(G4318&gt;=6, G4318&lt;12), "6-12",
AND(G4318&gt;=12, G4318&lt;18), "12-18",  AND(G4318&gt;=18, G4318&lt;24), "18-24", G4318&gt;=24, "24-36")</f>
        <v>6-12</v>
      </c>
    </row>
    <row r="4319" spans="1:37" x14ac:dyDescent="0.3">
      <c r="A4319" t="s">
        <v>4419</v>
      </c>
      <c r="B4319" t="s">
        <v>44</v>
      </c>
      <c r="C4319">
        <v>60</v>
      </c>
      <c r="D4319" t="s">
        <v>34</v>
      </c>
      <c r="E4319" t="s">
        <v>69</v>
      </c>
      <c r="F4319">
        <v>6</v>
      </c>
      <c r="G4319">
        <v>19</v>
      </c>
      <c r="H4319" t="s">
        <v>36</v>
      </c>
      <c r="I4319" t="s">
        <v>34</v>
      </c>
      <c r="J4319" t="s">
        <v>34</v>
      </c>
      <c r="K4319" t="s">
        <v>37</v>
      </c>
      <c r="L4319" t="s">
        <v>72</v>
      </c>
      <c r="M4319" t="s">
        <v>37</v>
      </c>
      <c r="N4319" t="s">
        <v>37</v>
      </c>
      <c r="O4319" t="s">
        <v>37</v>
      </c>
      <c r="P4319" t="s">
        <v>37</v>
      </c>
      <c r="Q4319" t="s">
        <v>37</v>
      </c>
      <c r="R4319" t="s">
        <v>37</v>
      </c>
      <c r="S4319" t="s">
        <v>37</v>
      </c>
      <c r="T4319" t="s">
        <v>37</v>
      </c>
      <c r="U4319" t="s">
        <v>67</v>
      </c>
      <c r="V4319" t="s">
        <v>34</v>
      </c>
      <c r="W4319" t="s">
        <v>40</v>
      </c>
      <c r="X4319">
        <v>63.9</v>
      </c>
      <c r="Y4319">
        <v>3334.95</v>
      </c>
      <c r="Z4319">
        <v>0</v>
      </c>
      <c r="AA4319">
        <v>0</v>
      </c>
      <c r="AB4319">
        <v>0</v>
      </c>
      <c r="AC4319">
        <v>3334.95</v>
      </c>
      <c r="AD4319" t="s">
        <v>41</v>
      </c>
      <c r="AE4319" t="s">
        <v>42</v>
      </c>
      <c r="AF4319" t="s">
        <v>42</v>
      </c>
      <c r="AG4319">
        <f t="shared" si="134"/>
        <v>0</v>
      </c>
      <c r="AH4319" t="str" cm="1">
        <f t="array" ref="AH4319">_xlfn.IFS(
X4319&lt;=20, "&lt;20",
AND(X4319&gt;=20, X4319&lt;50), "20-50",
AND(X4319&gt;=50, X4319&lt;100), "50-100",
X4319&gt;=100, "&gt;100"
)</f>
        <v>50-100</v>
      </c>
      <c r="AI4319">
        <f t="shared" si="135"/>
        <v>0</v>
      </c>
      <c r="AJ4319" t="str" cm="1">
        <f t="array" ref="AJ4319">_xlfn.IFS(
C4319&lt;=20, "&lt;20",
AND(C4319&gt;=20, C4319&lt;35), "20-35",
AND(C4319&gt;=35, C4319&lt;50), "35-50",
C4319&gt;=50, "50-100"
)</f>
        <v>50-100</v>
      </c>
      <c r="AK4319" t="str" cm="1">
        <f t="array" ref="AK4319">_xlfn.IFS(
G4319&lt;6, "&lt;6",
AND(G4319&gt;=6, G4319&lt;12), "6-12",
AND(G4319&gt;=12, G4319&lt;18), "12-18",  AND(G4319&gt;=18, G4319&lt;24), "18-24", G4319&gt;=24, "24-36")</f>
        <v>18-24</v>
      </c>
    </row>
    <row r="4320" spans="1:37" x14ac:dyDescent="0.3">
      <c r="A4320" t="s">
        <v>4420</v>
      </c>
      <c r="B4320" t="s">
        <v>44</v>
      </c>
      <c r="C4320">
        <v>25</v>
      </c>
      <c r="D4320" t="s">
        <v>34</v>
      </c>
      <c r="E4320" t="s">
        <v>56</v>
      </c>
      <c r="F4320">
        <v>4</v>
      </c>
      <c r="G4320">
        <v>29</v>
      </c>
      <c r="H4320" t="s">
        <v>49</v>
      </c>
      <c r="I4320" t="s">
        <v>37</v>
      </c>
      <c r="J4320" t="s">
        <v>34</v>
      </c>
      <c r="K4320" t="s">
        <v>37</v>
      </c>
      <c r="L4320" t="s">
        <v>50</v>
      </c>
      <c r="M4320" t="s">
        <v>34</v>
      </c>
      <c r="N4320" t="s">
        <v>34</v>
      </c>
      <c r="O4320" t="s">
        <v>37</v>
      </c>
      <c r="P4320" t="s">
        <v>37</v>
      </c>
      <c r="Q4320" t="s">
        <v>34</v>
      </c>
      <c r="R4320" t="s">
        <v>34</v>
      </c>
      <c r="S4320" t="s">
        <v>34</v>
      </c>
      <c r="T4320" t="s">
        <v>37</v>
      </c>
      <c r="U4320" t="s">
        <v>46</v>
      </c>
      <c r="V4320" t="s">
        <v>34</v>
      </c>
      <c r="W4320" t="s">
        <v>40</v>
      </c>
      <c r="X4320">
        <v>80.099999999999994</v>
      </c>
      <c r="Y4320">
        <v>217.55</v>
      </c>
      <c r="Z4320">
        <v>0</v>
      </c>
      <c r="AA4320">
        <v>0</v>
      </c>
      <c r="AB4320">
        <v>122.01</v>
      </c>
      <c r="AC4320">
        <v>339.56</v>
      </c>
      <c r="AD4320" t="s">
        <v>52</v>
      </c>
      <c r="AE4320" t="s">
        <v>104</v>
      </c>
      <c r="AF4320" t="s">
        <v>105</v>
      </c>
      <c r="AG4320">
        <f t="shared" si="134"/>
        <v>1</v>
      </c>
      <c r="AH4320" t="str" cm="1">
        <f t="array" ref="AH4320">_xlfn.IFS(
X4320&lt;=20, "&lt;20",
AND(X4320&gt;=20, X4320&lt;50), "20-50",
AND(X4320&gt;=50, X4320&lt;100), "50-100",
X4320&gt;=100, "&gt;100"
)</f>
        <v>50-100</v>
      </c>
      <c r="AI4320">
        <f t="shared" si="135"/>
        <v>0</v>
      </c>
      <c r="AJ4320" t="str" cm="1">
        <f t="array" ref="AJ4320">_xlfn.IFS(
C4320&lt;=20, "&lt;20",
AND(C4320&gt;=20, C4320&lt;35), "20-35",
AND(C4320&gt;=35, C4320&lt;50), "35-50",
C4320&gt;=50, "50-100"
)</f>
        <v>20-35</v>
      </c>
      <c r="AK4320" t="str" cm="1">
        <f t="array" ref="AK4320">_xlfn.IFS(
G4320&lt;6, "&lt;6",
AND(G4320&gt;=6, G4320&lt;12), "6-12",
AND(G4320&gt;=12, G4320&lt;18), "12-18",  AND(G4320&gt;=18, G4320&lt;24), "18-24", G4320&gt;=24, "24-36")</f>
        <v>24-36</v>
      </c>
    </row>
    <row r="4321" spans="1:37" x14ac:dyDescent="0.3">
      <c r="A4321" t="s">
        <v>4421</v>
      </c>
      <c r="B4321" t="s">
        <v>44</v>
      </c>
      <c r="C4321">
        <v>23</v>
      </c>
      <c r="D4321" t="s">
        <v>34</v>
      </c>
      <c r="E4321" t="s">
        <v>56</v>
      </c>
      <c r="F4321">
        <v>11</v>
      </c>
      <c r="G4321">
        <v>12</v>
      </c>
      <c r="H4321" t="s">
        <v>110</v>
      </c>
      <c r="I4321" t="s">
        <v>34</v>
      </c>
      <c r="J4321" t="s">
        <v>34</v>
      </c>
      <c r="K4321" t="s">
        <v>37</v>
      </c>
      <c r="L4321" t="s">
        <v>72</v>
      </c>
      <c r="M4321" t="s">
        <v>37</v>
      </c>
      <c r="N4321" t="s">
        <v>37</v>
      </c>
      <c r="O4321" t="s">
        <v>37</v>
      </c>
      <c r="P4321" t="s">
        <v>34</v>
      </c>
      <c r="Q4321" t="s">
        <v>37</v>
      </c>
      <c r="R4321" t="s">
        <v>37</v>
      </c>
      <c r="S4321" t="s">
        <v>37</v>
      </c>
      <c r="T4321" t="s">
        <v>37</v>
      </c>
      <c r="U4321" t="s">
        <v>46</v>
      </c>
      <c r="V4321" t="s">
        <v>37</v>
      </c>
      <c r="W4321" t="s">
        <v>40</v>
      </c>
      <c r="X4321">
        <v>58.6</v>
      </c>
      <c r="Y4321">
        <v>1502.65</v>
      </c>
      <c r="Z4321">
        <v>4.4800000000000004</v>
      </c>
      <c r="AA4321">
        <v>0</v>
      </c>
      <c r="AB4321">
        <v>0</v>
      </c>
      <c r="AC4321">
        <v>1498.17</v>
      </c>
      <c r="AD4321" t="s">
        <v>52</v>
      </c>
      <c r="AE4321" t="s">
        <v>104</v>
      </c>
      <c r="AF4321" t="s">
        <v>150</v>
      </c>
      <c r="AG4321">
        <f t="shared" si="134"/>
        <v>1</v>
      </c>
      <c r="AH4321" t="str" cm="1">
        <f t="array" ref="AH4321">_xlfn.IFS(
X4321&lt;=20, "&lt;20",
AND(X4321&gt;=20, X4321&lt;50), "20-50",
AND(X4321&gt;=50, X4321&lt;100), "50-100",
X4321&gt;=100, "&gt;100"
)</f>
        <v>50-100</v>
      </c>
      <c r="AI4321">
        <f t="shared" si="135"/>
        <v>0</v>
      </c>
      <c r="AJ4321" t="str" cm="1">
        <f t="array" ref="AJ4321">_xlfn.IFS(
C4321&lt;=20, "&lt;20",
AND(C4321&gt;=20, C4321&lt;35), "20-35",
AND(C4321&gt;=35, C4321&lt;50), "35-50",
C4321&gt;=50, "50-100"
)</f>
        <v>20-35</v>
      </c>
      <c r="AK4321" t="str" cm="1">
        <f t="array" ref="AK4321">_xlfn.IFS(
G4321&lt;6, "&lt;6",
AND(G4321&gt;=6, G4321&lt;12), "6-12",
AND(G4321&gt;=12, G4321&lt;18), "12-18",  AND(G4321&gt;=18, G4321&lt;24), "18-24", G4321&gt;=24, "24-36")</f>
        <v>12-18</v>
      </c>
    </row>
    <row r="4322" spans="1:37" x14ac:dyDescent="0.3">
      <c r="A4322" t="s">
        <v>4422</v>
      </c>
      <c r="B4322" t="s">
        <v>44</v>
      </c>
      <c r="C4322">
        <v>71</v>
      </c>
      <c r="D4322" t="s">
        <v>37</v>
      </c>
      <c r="E4322" t="s">
        <v>74</v>
      </c>
      <c r="F4322">
        <v>2</v>
      </c>
      <c r="G4322">
        <v>33</v>
      </c>
      <c r="H4322" t="s">
        <v>36</v>
      </c>
      <c r="I4322" t="s">
        <v>37</v>
      </c>
      <c r="J4322" t="s">
        <v>37</v>
      </c>
      <c r="K4322" t="s">
        <v>37</v>
      </c>
      <c r="L4322" t="s">
        <v>50</v>
      </c>
      <c r="M4322" t="s">
        <v>34</v>
      </c>
      <c r="N4322" t="s">
        <v>37</v>
      </c>
      <c r="O4322" t="s">
        <v>34</v>
      </c>
      <c r="P4322" t="s">
        <v>34</v>
      </c>
      <c r="Q4322" t="s">
        <v>37</v>
      </c>
      <c r="R4322" t="s">
        <v>37</v>
      </c>
      <c r="S4322" t="s">
        <v>34</v>
      </c>
      <c r="T4322" t="s">
        <v>37</v>
      </c>
      <c r="U4322" t="s">
        <v>46</v>
      </c>
      <c r="V4322" t="s">
        <v>37</v>
      </c>
      <c r="W4322" t="s">
        <v>40</v>
      </c>
      <c r="X4322">
        <v>99.45</v>
      </c>
      <c r="Y4322">
        <v>919.4</v>
      </c>
      <c r="Z4322">
        <v>0</v>
      </c>
      <c r="AA4322">
        <v>0</v>
      </c>
      <c r="AB4322">
        <v>95.94</v>
      </c>
      <c r="AC4322">
        <v>1015.34</v>
      </c>
      <c r="AD4322" t="s">
        <v>52</v>
      </c>
      <c r="AE4322" t="s">
        <v>53</v>
      </c>
      <c r="AF4322" t="s">
        <v>54</v>
      </c>
      <c r="AG4322">
        <f t="shared" si="134"/>
        <v>1</v>
      </c>
      <c r="AH4322" t="str" cm="1">
        <f t="array" ref="AH4322">_xlfn.IFS(
X4322&lt;=20, "&lt;20",
AND(X4322&gt;=20, X4322&lt;50), "20-50",
AND(X4322&gt;=50, X4322&lt;100), "50-100",
X4322&gt;=100, "&gt;100"
)</f>
        <v>50-100</v>
      </c>
      <c r="AI4322">
        <f t="shared" si="135"/>
        <v>0</v>
      </c>
      <c r="AJ4322" t="str" cm="1">
        <f t="array" ref="AJ4322">_xlfn.IFS(
C4322&lt;=20, "&lt;20",
AND(C4322&gt;=20, C4322&lt;35), "20-35",
AND(C4322&gt;=35, C4322&lt;50), "35-50",
C4322&gt;=50, "50-100"
)</f>
        <v>50-100</v>
      </c>
      <c r="AK4322" t="str" cm="1">
        <f t="array" ref="AK4322">_xlfn.IFS(
G4322&lt;6, "&lt;6",
AND(G4322&gt;=6, G4322&lt;12), "6-12",
AND(G4322&gt;=12, G4322&lt;18), "12-18",  AND(G4322&gt;=18, G4322&lt;24), "18-24", G4322&gt;=24, "24-36")</f>
        <v>24-36</v>
      </c>
    </row>
    <row r="4323" spans="1:37" x14ac:dyDescent="0.3">
      <c r="A4323" t="s">
        <v>4423</v>
      </c>
      <c r="B4323" t="s">
        <v>44</v>
      </c>
      <c r="C4323">
        <v>80</v>
      </c>
      <c r="D4323" t="s">
        <v>34</v>
      </c>
      <c r="E4323" t="s">
        <v>90</v>
      </c>
      <c r="F4323">
        <v>2</v>
      </c>
      <c r="G4323">
        <v>21</v>
      </c>
      <c r="H4323" t="s">
        <v>36</v>
      </c>
      <c r="I4323" t="s">
        <v>34</v>
      </c>
      <c r="J4323" t="s">
        <v>34</v>
      </c>
      <c r="K4323" t="s">
        <v>37</v>
      </c>
      <c r="L4323" t="s">
        <v>72</v>
      </c>
      <c r="M4323" t="s">
        <v>34</v>
      </c>
      <c r="N4323" t="s">
        <v>37</v>
      </c>
      <c r="O4323" t="s">
        <v>34</v>
      </c>
      <c r="P4323" t="s">
        <v>37</v>
      </c>
      <c r="Q4323" t="s">
        <v>37</v>
      </c>
      <c r="R4323" t="s">
        <v>34</v>
      </c>
      <c r="S4323" t="s">
        <v>34</v>
      </c>
      <c r="T4323" t="s">
        <v>34</v>
      </c>
      <c r="U4323" t="s">
        <v>46</v>
      </c>
      <c r="V4323" t="s">
        <v>37</v>
      </c>
      <c r="W4323" t="s">
        <v>51</v>
      </c>
      <c r="X4323">
        <v>43.85</v>
      </c>
      <c r="Y4323">
        <v>2751</v>
      </c>
      <c r="Z4323">
        <v>0</v>
      </c>
      <c r="AA4323">
        <v>30</v>
      </c>
      <c r="AB4323">
        <v>0</v>
      </c>
      <c r="AC4323">
        <v>2781</v>
      </c>
      <c r="AD4323" t="s">
        <v>41</v>
      </c>
      <c r="AE4323" t="s">
        <v>42</v>
      </c>
      <c r="AF4323" t="s">
        <v>42</v>
      </c>
      <c r="AG4323">
        <f t="shared" si="134"/>
        <v>0</v>
      </c>
      <c r="AH4323" t="str" cm="1">
        <f t="array" ref="AH4323">_xlfn.IFS(
X4323&lt;=20, "&lt;20",
AND(X4323&gt;=20, X4323&lt;50), "20-50",
AND(X4323&gt;=50, X4323&lt;100), "50-100",
X4323&gt;=100, "&gt;100"
)</f>
        <v>20-50</v>
      </c>
      <c r="AI4323">
        <f t="shared" si="135"/>
        <v>0</v>
      </c>
      <c r="AJ4323" t="str" cm="1">
        <f t="array" ref="AJ4323">_xlfn.IFS(
C4323&lt;=20, "&lt;20",
AND(C4323&gt;=20, C4323&lt;35), "20-35",
AND(C4323&gt;=35, C4323&lt;50), "35-50",
C4323&gt;=50, "50-100"
)</f>
        <v>50-100</v>
      </c>
      <c r="AK4323" t="str" cm="1">
        <f t="array" ref="AK4323">_xlfn.IFS(
G4323&lt;6, "&lt;6",
AND(G4323&gt;=6, G4323&lt;12), "6-12",
AND(G4323&gt;=12, G4323&lt;18), "12-18",  AND(G4323&gt;=18, G4323&lt;24), "18-24", G4323&gt;=24, "24-36")</f>
        <v>18-24</v>
      </c>
    </row>
    <row r="4324" spans="1:37" x14ac:dyDescent="0.3">
      <c r="A4324" t="s">
        <v>4424</v>
      </c>
      <c r="B4324" t="s">
        <v>44</v>
      </c>
      <c r="C4324">
        <v>44</v>
      </c>
      <c r="D4324" t="s">
        <v>37</v>
      </c>
      <c r="E4324" t="s">
        <v>48</v>
      </c>
      <c r="F4324">
        <v>2</v>
      </c>
      <c r="G4324">
        <v>1</v>
      </c>
      <c r="H4324" t="s">
        <v>70</v>
      </c>
      <c r="I4324" t="s">
        <v>37</v>
      </c>
      <c r="J4324" t="s">
        <v>34</v>
      </c>
      <c r="K4324" t="s">
        <v>37</v>
      </c>
      <c r="L4324" t="s">
        <v>50</v>
      </c>
      <c r="M4324" t="s">
        <v>37</v>
      </c>
      <c r="N4324" t="s">
        <v>34</v>
      </c>
      <c r="O4324" t="s">
        <v>37</v>
      </c>
      <c r="P4324" t="s">
        <v>34</v>
      </c>
      <c r="Q4324" t="s">
        <v>37</v>
      </c>
      <c r="R4324" t="s">
        <v>37</v>
      </c>
      <c r="S4324" t="s">
        <v>37</v>
      </c>
      <c r="T4324" t="s">
        <v>37</v>
      </c>
      <c r="U4324" t="s">
        <v>67</v>
      </c>
      <c r="V4324" t="s">
        <v>34</v>
      </c>
      <c r="W4324" t="s">
        <v>40</v>
      </c>
      <c r="X4324">
        <v>99.7</v>
      </c>
      <c r="Y4324">
        <v>6330.4</v>
      </c>
      <c r="Z4324">
        <v>0</v>
      </c>
      <c r="AA4324">
        <v>0</v>
      </c>
      <c r="AB4324">
        <v>1689.03</v>
      </c>
      <c r="AC4324">
        <v>8019.43</v>
      </c>
      <c r="AD4324" t="s">
        <v>41</v>
      </c>
      <c r="AE4324" t="s">
        <v>42</v>
      </c>
      <c r="AF4324" t="s">
        <v>42</v>
      </c>
      <c r="AG4324">
        <f t="shared" si="134"/>
        <v>0</v>
      </c>
      <c r="AH4324" t="str" cm="1">
        <f t="array" ref="AH4324">_xlfn.IFS(
X4324&lt;=20, "&lt;20",
AND(X4324&gt;=20, X4324&lt;50), "20-50",
AND(X4324&gt;=50, X4324&lt;100), "50-100",
X4324&gt;=100, "&gt;100"
)</f>
        <v>50-100</v>
      </c>
      <c r="AI4324">
        <f t="shared" si="135"/>
        <v>0</v>
      </c>
      <c r="AJ4324" t="str" cm="1">
        <f t="array" ref="AJ4324">_xlfn.IFS(
C4324&lt;=20, "&lt;20",
AND(C4324&gt;=20, C4324&lt;35), "20-35",
AND(C4324&gt;=35, C4324&lt;50), "35-50",
C4324&gt;=50, "50-100"
)</f>
        <v>35-50</v>
      </c>
      <c r="AK4324" t="str" cm="1">
        <f t="array" ref="AK4324">_xlfn.IFS(
G4324&lt;6, "&lt;6",
AND(G4324&gt;=6, G4324&lt;12), "6-12",
AND(G4324&gt;=12, G4324&lt;18), "12-18",  AND(G4324&gt;=18, G4324&lt;24), "18-24", G4324&gt;=24, "24-36")</f>
        <v>&lt;6</v>
      </c>
    </row>
    <row r="4325" spans="1:37" x14ac:dyDescent="0.3">
      <c r="A4325" t="s">
        <v>4425</v>
      </c>
      <c r="B4325" t="s">
        <v>33</v>
      </c>
      <c r="C4325">
        <v>44</v>
      </c>
      <c r="D4325" t="s">
        <v>37</v>
      </c>
      <c r="E4325" t="s">
        <v>69</v>
      </c>
      <c r="F4325">
        <v>7</v>
      </c>
      <c r="G4325">
        <v>35</v>
      </c>
      <c r="H4325" t="s">
        <v>36</v>
      </c>
      <c r="I4325" t="s">
        <v>37</v>
      </c>
      <c r="J4325" t="s">
        <v>37</v>
      </c>
      <c r="K4325" t="s">
        <v>37</v>
      </c>
      <c r="L4325" t="s">
        <v>50</v>
      </c>
      <c r="M4325" t="s">
        <v>34</v>
      </c>
      <c r="N4325" t="s">
        <v>34</v>
      </c>
      <c r="O4325" t="s">
        <v>34</v>
      </c>
      <c r="P4325" t="s">
        <v>34</v>
      </c>
      <c r="Q4325" t="s">
        <v>37</v>
      </c>
      <c r="R4325" t="s">
        <v>37</v>
      </c>
      <c r="S4325" t="s">
        <v>37</v>
      </c>
      <c r="T4325" t="s">
        <v>34</v>
      </c>
      <c r="U4325" t="s">
        <v>46</v>
      </c>
      <c r="V4325" t="s">
        <v>37</v>
      </c>
      <c r="W4325" t="s">
        <v>51</v>
      </c>
      <c r="X4325">
        <v>95.7</v>
      </c>
      <c r="Y4325">
        <v>4729.75</v>
      </c>
      <c r="Z4325">
        <v>0</v>
      </c>
      <c r="AA4325">
        <v>140</v>
      </c>
      <c r="AB4325">
        <v>2457</v>
      </c>
      <c r="AC4325">
        <v>7326.75</v>
      </c>
      <c r="AD4325" t="s">
        <v>41</v>
      </c>
      <c r="AE4325" t="s">
        <v>42</v>
      </c>
      <c r="AF4325" t="s">
        <v>42</v>
      </c>
      <c r="AG4325">
        <f t="shared" si="134"/>
        <v>0</v>
      </c>
      <c r="AH4325" t="str" cm="1">
        <f t="array" ref="AH4325">_xlfn.IFS(
X4325&lt;=20, "&lt;20",
AND(X4325&gt;=20, X4325&lt;50), "20-50",
AND(X4325&gt;=50, X4325&lt;100), "50-100",
X4325&gt;=100, "&gt;100"
)</f>
        <v>50-100</v>
      </c>
      <c r="AI4325">
        <f t="shared" si="135"/>
        <v>0</v>
      </c>
      <c r="AJ4325" t="str" cm="1">
        <f t="array" ref="AJ4325">_xlfn.IFS(
C4325&lt;=20, "&lt;20",
AND(C4325&gt;=20, C4325&lt;35), "20-35",
AND(C4325&gt;=35, C4325&lt;50), "35-50",
C4325&gt;=50, "50-100"
)</f>
        <v>35-50</v>
      </c>
      <c r="AK4325" t="str" cm="1">
        <f t="array" ref="AK4325">_xlfn.IFS(
G4325&lt;6, "&lt;6",
AND(G4325&gt;=6, G4325&lt;12), "6-12",
AND(G4325&gt;=12, G4325&lt;18), "12-18",  AND(G4325&gt;=18, G4325&lt;24), "18-24", G4325&gt;=24, "24-36")</f>
        <v>24-36</v>
      </c>
    </row>
    <row r="4326" spans="1:37" x14ac:dyDescent="0.3">
      <c r="A4326" t="s">
        <v>4426</v>
      </c>
      <c r="B4326" t="s">
        <v>44</v>
      </c>
      <c r="C4326">
        <v>29</v>
      </c>
      <c r="D4326" t="s">
        <v>34</v>
      </c>
      <c r="E4326" t="s">
        <v>48</v>
      </c>
      <c r="F4326">
        <v>2</v>
      </c>
      <c r="G4326">
        <v>33</v>
      </c>
      <c r="H4326" t="s">
        <v>36</v>
      </c>
      <c r="I4326" t="s">
        <v>37</v>
      </c>
      <c r="J4326" t="s">
        <v>34</v>
      </c>
      <c r="K4326" t="s">
        <v>37</v>
      </c>
      <c r="L4326" t="s">
        <v>72</v>
      </c>
      <c r="M4326" t="s">
        <v>34</v>
      </c>
      <c r="N4326" t="s">
        <v>37</v>
      </c>
      <c r="O4326" t="s">
        <v>34</v>
      </c>
      <c r="P4326" t="s">
        <v>37</v>
      </c>
      <c r="Q4326" t="s">
        <v>34</v>
      </c>
      <c r="R4326" t="s">
        <v>34</v>
      </c>
      <c r="S4326" t="s">
        <v>34</v>
      </c>
      <c r="T4326" t="s">
        <v>34</v>
      </c>
      <c r="U4326" t="s">
        <v>46</v>
      </c>
      <c r="V4326" t="s">
        <v>34</v>
      </c>
      <c r="W4326" t="s">
        <v>51</v>
      </c>
      <c r="X4326">
        <v>55.15</v>
      </c>
      <c r="Y4326">
        <v>1206.05</v>
      </c>
      <c r="Z4326">
        <v>0</v>
      </c>
      <c r="AA4326">
        <v>30</v>
      </c>
      <c r="AB4326">
        <v>115.72</v>
      </c>
      <c r="AC4326">
        <v>1351.77</v>
      </c>
      <c r="AD4326" t="s">
        <v>52</v>
      </c>
      <c r="AE4326" t="s">
        <v>58</v>
      </c>
      <c r="AF4326" t="s">
        <v>288</v>
      </c>
      <c r="AG4326">
        <f t="shared" si="134"/>
        <v>1</v>
      </c>
      <c r="AH4326" t="str" cm="1">
        <f t="array" ref="AH4326">_xlfn.IFS(
X4326&lt;=20, "&lt;20",
AND(X4326&gt;=20, X4326&lt;50), "20-50",
AND(X4326&gt;=50, X4326&lt;100), "50-100",
X4326&gt;=100, "&gt;100"
)</f>
        <v>50-100</v>
      </c>
      <c r="AI4326">
        <f t="shared" si="135"/>
        <v>0</v>
      </c>
      <c r="AJ4326" t="str" cm="1">
        <f t="array" ref="AJ4326">_xlfn.IFS(
C4326&lt;=20, "&lt;20",
AND(C4326&gt;=20, C4326&lt;35), "20-35",
AND(C4326&gt;=35, C4326&lt;50), "35-50",
C4326&gt;=50, "50-100"
)</f>
        <v>20-35</v>
      </c>
      <c r="AK4326" t="str" cm="1">
        <f t="array" ref="AK4326">_xlfn.IFS(
G4326&lt;6, "&lt;6",
AND(G4326&gt;=6, G4326&lt;12), "6-12",
AND(G4326&gt;=12, G4326&lt;18), "12-18",  AND(G4326&gt;=18, G4326&lt;24), "18-24", G4326&gt;=24, "24-36")</f>
        <v>24-36</v>
      </c>
    </row>
    <row r="4327" spans="1:37" x14ac:dyDescent="0.3">
      <c r="A4327" t="s">
        <v>4427</v>
      </c>
      <c r="B4327" t="s">
        <v>33</v>
      </c>
      <c r="C4327">
        <v>49</v>
      </c>
      <c r="D4327" t="s">
        <v>37</v>
      </c>
      <c r="E4327" t="s">
        <v>69</v>
      </c>
      <c r="F4327">
        <v>7</v>
      </c>
      <c r="G4327">
        <v>28</v>
      </c>
      <c r="H4327" t="s">
        <v>57</v>
      </c>
      <c r="I4327" t="s">
        <v>37</v>
      </c>
      <c r="J4327" t="s">
        <v>37</v>
      </c>
      <c r="K4327" t="s">
        <v>37</v>
      </c>
      <c r="L4327" t="s">
        <v>50</v>
      </c>
      <c r="M4327" t="s">
        <v>37</v>
      </c>
      <c r="N4327" t="s">
        <v>34</v>
      </c>
      <c r="O4327" t="s">
        <v>34</v>
      </c>
      <c r="P4327" t="s">
        <v>34</v>
      </c>
      <c r="Q4327" t="s">
        <v>37</v>
      </c>
      <c r="R4327" t="s">
        <v>37</v>
      </c>
      <c r="S4327" t="s">
        <v>37</v>
      </c>
      <c r="T4327" t="s">
        <v>37</v>
      </c>
      <c r="U4327" t="s">
        <v>46</v>
      </c>
      <c r="V4327" t="s">
        <v>37</v>
      </c>
      <c r="W4327" t="s">
        <v>51</v>
      </c>
      <c r="X4327">
        <v>99.7</v>
      </c>
      <c r="Y4327">
        <v>1566.75</v>
      </c>
      <c r="Z4327">
        <v>0</v>
      </c>
      <c r="AA4327">
        <v>0</v>
      </c>
      <c r="AB4327">
        <v>151.80000000000001</v>
      </c>
      <c r="AC4327">
        <v>1718.55</v>
      </c>
      <c r="AD4327" t="s">
        <v>41</v>
      </c>
      <c r="AE4327" t="s">
        <v>42</v>
      </c>
      <c r="AF4327" t="s">
        <v>42</v>
      </c>
      <c r="AG4327">
        <f t="shared" si="134"/>
        <v>0</v>
      </c>
      <c r="AH4327" t="str" cm="1">
        <f t="array" ref="AH4327">_xlfn.IFS(
X4327&lt;=20, "&lt;20",
AND(X4327&gt;=20, X4327&lt;50), "20-50",
AND(X4327&gt;=50, X4327&lt;100), "50-100",
X4327&gt;=100, "&gt;100"
)</f>
        <v>50-100</v>
      </c>
      <c r="AI4327">
        <f t="shared" si="135"/>
        <v>0</v>
      </c>
      <c r="AJ4327" t="str" cm="1">
        <f t="array" ref="AJ4327">_xlfn.IFS(
C4327&lt;=20, "&lt;20",
AND(C4327&gt;=20, C4327&lt;35), "20-35",
AND(C4327&gt;=35, C4327&lt;50), "35-50",
C4327&gt;=50, "50-100"
)</f>
        <v>35-50</v>
      </c>
      <c r="AK4327" t="str" cm="1">
        <f t="array" ref="AK4327">_xlfn.IFS(
G4327&lt;6, "&lt;6",
AND(G4327&gt;=6, G4327&lt;12), "6-12",
AND(G4327&gt;=12, G4327&lt;18), "12-18",  AND(G4327&gt;=18, G4327&lt;24), "18-24", G4327&gt;=24, "24-36")</f>
        <v>24-36</v>
      </c>
    </row>
    <row r="4328" spans="1:37" x14ac:dyDescent="0.3">
      <c r="A4328" t="s">
        <v>4428</v>
      </c>
      <c r="B4328" t="s">
        <v>33</v>
      </c>
      <c r="C4328">
        <v>61</v>
      </c>
      <c r="D4328" t="s">
        <v>37</v>
      </c>
      <c r="E4328" t="s">
        <v>164</v>
      </c>
      <c r="F4328">
        <v>14</v>
      </c>
      <c r="G4328">
        <v>19</v>
      </c>
      <c r="H4328" t="s">
        <v>36</v>
      </c>
      <c r="I4328" t="s">
        <v>37</v>
      </c>
      <c r="J4328" t="s">
        <v>34</v>
      </c>
      <c r="K4328" t="s">
        <v>34</v>
      </c>
      <c r="L4328" t="s">
        <v>34</v>
      </c>
      <c r="M4328" t="s">
        <v>34</v>
      </c>
      <c r="N4328" t="s">
        <v>34</v>
      </c>
      <c r="O4328" t="s">
        <v>34</v>
      </c>
      <c r="P4328" t="s">
        <v>34</v>
      </c>
      <c r="Q4328" t="s">
        <v>34</v>
      </c>
      <c r="R4328" t="s">
        <v>34</v>
      </c>
      <c r="S4328" t="s">
        <v>34</v>
      </c>
      <c r="T4328" t="s">
        <v>34</v>
      </c>
      <c r="U4328" t="s">
        <v>67</v>
      </c>
      <c r="V4328" t="s">
        <v>37</v>
      </c>
      <c r="W4328" t="s">
        <v>40</v>
      </c>
      <c r="X4328">
        <v>19.600000000000001</v>
      </c>
      <c r="Y4328">
        <v>1170.55</v>
      </c>
      <c r="Z4328">
        <v>0</v>
      </c>
      <c r="AA4328">
        <v>0</v>
      </c>
      <c r="AB4328">
        <v>325.47000000000003</v>
      </c>
      <c r="AC4328">
        <v>1496.02</v>
      </c>
      <c r="AD4328" t="s">
        <v>41</v>
      </c>
      <c r="AE4328" t="s">
        <v>42</v>
      </c>
      <c r="AF4328" t="s">
        <v>42</v>
      </c>
      <c r="AG4328">
        <f t="shared" si="134"/>
        <v>0</v>
      </c>
      <c r="AH4328" t="str" cm="1">
        <f t="array" ref="AH4328">_xlfn.IFS(
X4328&lt;=20, "&lt;20",
AND(X4328&gt;=20, X4328&lt;50), "20-50",
AND(X4328&gt;=50, X4328&lt;100), "50-100",
X4328&gt;=100, "&gt;100"
)</f>
        <v>&lt;20</v>
      </c>
      <c r="AI4328">
        <f t="shared" si="135"/>
        <v>0</v>
      </c>
      <c r="AJ4328" t="str" cm="1">
        <f t="array" ref="AJ4328">_xlfn.IFS(
C4328&lt;=20, "&lt;20",
AND(C4328&gt;=20, C4328&lt;35), "20-35",
AND(C4328&gt;=35, C4328&lt;50), "35-50",
C4328&gt;=50, "50-100"
)</f>
        <v>50-100</v>
      </c>
      <c r="AK4328" t="str" cm="1">
        <f t="array" ref="AK4328">_xlfn.IFS(
G4328&lt;6, "&lt;6",
AND(G4328&gt;=6, G4328&lt;12), "6-12",
AND(G4328&gt;=12, G4328&lt;18), "12-18",  AND(G4328&gt;=18, G4328&lt;24), "18-24", G4328&gt;=24, "24-36")</f>
        <v>18-24</v>
      </c>
    </row>
    <row r="4329" spans="1:37" x14ac:dyDescent="0.3">
      <c r="A4329" t="s">
        <v>4429</v>
      </c>
      <c r="B4329" t="s">
        <v>33</v>
      </c>
      <c r="C4329">
        <v>34</v>
      </c>
      <c r="D4329" t="s">
        <v>37</v>
      </c>
      <c r="E4329" t="s">
        <v>103</v>
      </c>
      <c r="F4329">
        <v>13</v>
      </c>
      <c r="G4329">
        <v>31</v>
      </c>
      <c r="H4329" t="s">
        <v>57</v>
      </c>
      <c r="I4329" t="s">
        <v>37</v>
      </c>
      <c r="J4329" t="s">
        <v>37</v>
      </c>
      <c r="K4329" t="s">
        <v>37</v>
      </c>
      <c r="L4329" t="s">
        <v>72</v>
      </c>
      <c r="M4329" t="s">
        <v>34</v>
      </c>
      <c r="N4329" t="s">
        <v>37</v>
      </c>
      <c r="O4329" t="s">
        <v>34</v>
      </c>
      <c r="P4329" t="s">
        <v>34</v>
      </c>
      <c r="Q4329" t="s">
        <v>37</v>
      </c>
      <c r="R4329" t="s">
        <v>37</v>
      </c>
      <c r="S4329" t="s">
        <v>37</v>
      </c>
      <c r="T4329" t="s">
        <v>37</v>
      </c>
      <c r="U4329" t="s">
        <v>46</v>
      </c>
      <c r="V4329" t="s">
        <v>37</v>
      </c>
      <c r="W4329" t="s">
        <v>51</v>
      </c>
      <c r="X4329">
        <v>75.400000000000006</v>
      </c>
      <c r="Y4329">
        <v>1322.55</v>
      </c>
      <c r="Z4329">
        <v>0</v>
      </c>
      <c r="AA4329">
        <v>0</v>
      </c>
      <c r="AB4329">
        <v>129.19999999999999</v>
      </c>
      <c r="AC4329">
        <v>1451.75</v>
      </c>
      <c r="AD4329" t="s">
        <v>41</v>
      </c>
      <c r="AE4329" t="s">
        <v>42</v>
      </c>
      <c r="AF4329" t="s">
        <v>42</v>
      </c>
      <c r="AG4329">
        <f t="shared" si="134"/>
        <v>0</v>
      </c>
      <c r="AH4329" t="str" cm="1">
        <f t="array" ref="AH4329">_xlfn.IFS(
X4329&lt;=20, "&lt;20",
AND(X4329&gt;=20, X4329&lt;50), "20-50",
AND(X4329&gt;=50, X4329&lt;100), "50-100",
X4329&gt;=100, "&gt;100"
)</f>
        <v>50-100</v>
      </c>
      <c r="AI4329">
        <f t="shared" si="135"/>
        <v>0</v>
      </c>
      <c r="AJ4329" t="str" cm="1">
        <f t="array" ref="AJ4329">_xlfn.IFS(
C4329&lt;=20, "&lt;20",
AND(C4329&gt;=20, C4329&lt;35), "20-35",
AND(C4329&gt;=35, C4329&lt;50), "35-50",
C4329&gt;=50, "50-100"
)</f>
        <v>20-35</v>
      </c>
      <c r="AK4329" t="str" cm="1">
        <f t="array" ref="AK4329">_xlfn.IFS(
G4329&lt;6, "&lt;6",
AND(G4329&gt;=6, G4329&lt;12), "6-12",
AND(G4329&gt;=12, G4329&lt;18), "12-18",  AND(G4329&gt;=18, G4329&lt;24), "18-24", G4329&gt;=24, "24-36")</f>
        <v>24-36</v>
      </c>
    </row>
    <row r="4330" spans="1:37" x14ac:dyDescent="0.3">
      <c r="A4330" t="s">
        <v>4430</v>
      </c>
      <c r="B4330" t="s">
        <v>33</v>
      </c>
      <c r="C4330">
        <v>53</v>
      </c>
      <c r="D4330" t="s">
        <v>37</v>
      </c>
      <c r="E4330" t="s">
        <v>48</v>
      </c>
      <c r="F4330">
        <v>12</v>
      </c>
      <c r="G4330">
        <v>20</v>
      </c>
      <c r="H4330" t="s">
        <v>36</v>
      </c>
      <c r="I4330" t="s">
        <v>37</v>
      </c>
      <c r="J4330" t="s">
        <v>34</v>
      </c>
      <c r="K4330" t="s">
        <v>37</v>
      </c>
      <c r="L4330" t="s">
        <v>38</v>
      </c>
      <c r="M4330" t="s">
        <v>34</v>
      </c>
      <c r="N4330" t="s">
        <v>37</v>
      </c>
      <c r="O4330" t="s">
        <v>34</v>
      </c>
      <c r="P4330" t="s">
        <v>34</v>
      </c>
      <c r="Q4330" t="s">
        <v>37</v>
      </c>
      <c r="R4330" t="s">
        <v>34</v>
      </c>
      <c r="S4330" t="s">
        <v>34</v>
      </c>
      <c r="T4330" t="s">
        <v>37</v>
      </c>
      <c r="U4330" t="s">
        <v>46</v>
      </c>
      <c r="V4330" t="s">
        <v>34</v>
      </c>
      <c r="W4330" t="s">
        <v>51</v>
      </c>
      <c r="X4330">
        <v>59.45</v>
      </c>
      <c r="Y4330">
        <v>357.6</v>
      </c>
      <c r="Z4330">
        <v>0</v>
      </c>
      <c r="AA4330">
        <v>0</v>
      </c>
      <c r="AB4330">
        <v>65.28</v>
      </c>
      <c r="AC4330">
        <v>422.88</v>
      </c>
      <c r="AD4330" t="s">
        <v>41</v>
      </c>
      <c r="AE4330" t="s">
        <v>42</v>
      </c>
      <c r="AF4330" t="s">
        <v>42</v>
      </c>
      <c r="AG4330">
        <f t="shared" si="134"/>
        <v>0</v>
      </c>
      <c r="AH4330" t="str" cm="1">
        <f t="array" ref="AH4330">_xlfn.IFS(
X4330&lt;=20, "&lt;20",
AND(X4330&gt;=20, X4330&lt;50), "20-50",
AND(X4330&gt;=50, X4330&lt;100), "50-100",
X4330&gt;=100, "&gt;100"
)</f>
        <v>50-100</v>
      </c>
      <c r="AI4330">
        <f t="shared" si="135"/>
        <v>0</v>
      </c>
      <c r="AJ4330" t="str" cm="1">
        <f t="array" ref="AJ4330">_xlfn.IFS(
C4330&lt;=20, "&lt;20",
AND(C4330&gt;=20, C4330&lt;35), "20-35",
AND(C4330&gt;=35, C4330&lt;50), "35-50",
C4330&gt;=50, "50-100"
)</f>
        <v>50-100</v>
      </c>
      <c r="AK4330" t="str" cm="1">
        <f t="array" ref="AK4330">_xlfn.IFS(
G4330&lt;6, "&lt;6",
AND(G4330&gt;=6, G4330&lt;12), "6-12",
AND(G4330&gt;=12, G4330&lt;18), "12-18",  AND(G4330&gt;=18, G4330&lt;24), "18-24", G4330&gt;=24, "24-36")</f>
        <v>18-24</v>
      </c>
    </row>
    <row r="4331" spans="1:37" x14ac:dyDescent="0.3">
      <c r="A4331" t="s">
        <v>4431</v>
      </c>
      <c r="B4331" t="s">
        <v>33</v>
      </c>
      <c r="C4331">
        <v>42</v>
      </c>
      <c r="D4331" t="s">
        <v>37</v>
      </c>
      <c r="E4331" t="s">
        <v>45</v>
      </c>
      <c r="F4331">
        <v>5</v>
      </c>
      <c r="G4331">
        <v>22</v>
      </c>
      <c r="H4331" t="s">
        <v>36</v>
      </c>
      <c r="I4331" t="s">
        <v>37</v>
      </c>
      <c r="J4331" t="s">
        <v>37</v>
      </c>
      <c r="K4331" t="s">
        <v>37</v>
      </c>
      <c r="L4331" t="s">
        <v>50</v>
      </c>
      <c r="M4331" t="s">
        <v>34</v>
      </c>
      <c r="N4331" t="s">
        <v>34</v>
      </c>
      <c r="O4331" t="s">
        <v>34</v>
      </c>
      <c r="P4331" t="s">
        <v>34</v>
      </c>
      <c r="Q4331" t="s">
        <v>34</v>
      </c>
      <c r="R4331" t="s">
        <v>34</v>
      </c>
      <c r="S4331" t="s">
        <v>34</v>
      </c>
      <c r="T4331" t="s">
        <v>37</v>
      </c>
      <c r="U4331" t="s">
        <v>46</v>
      </c>
      <c r="V4331" t="s">
        <v>37</v>
      </c>
      <c r="W4331" t="s">
        <v>40</v>
      </c>
      <c r="X4331">
        <v>73.25</v>
      </c>
      <c r="Y4331">
        <v>131.05000000000001</v>
      </c>
      <c r="Z4331">
        <v>0</v>
      </c>
      <c r="AA4331">
        <v>0</v>
      </c>
      <c r="AB4331">
        <v>5.92</v>
      </c>
      <c r="AC4331">
        <v>136.97</v>
      </c>
      <c r="AD4331" t="s">
        <v>52</v>
      </c>
      <c r="AE4331" t="s">
        <v>100</v>
      </c>
      <c r="AF4331" t="s">
        <v>308</v>
      </c>
      <c r="AG4331">
        <f t="shared" si="134"/>
        <v>1</v>
      </c>
      <c r="AH4331" t="str" cm="1">
        <f t="array" ref="AH4331">_xlfn.IFS(
X4331&lt;=20, "&lt;20",
AND(X4331&gt;=20, X4331&lt;50), "20-50",
AND(X4331&gt;=50, X4331&lt;100), "50-100",
X4331&gt;=100, "&gt;100"
)</f>
        <v>50-100</v>
      </c>
      <c r="AI4331">
        <f t="shared" si="135"/>
        <v>0</v>
      </c>
      <c r="AJ4331" t="str" cm="1">
        <f t="array" ref="AJ4331">_xlfn.IFS(
C4331&lt;=20, "&lt;20",
AND(C4331&gt;=20, C4331&lt;35), "20-35",
AND(C4331&gt;=35, C4331&lt;50), "35-50",
C4331&gt;=50, "50-100"
)</f>
        <v>35-50</v>
      </c>
      <c r="AK4331" t="str" cm="1">
        <f t="array" ref="AK4331">_xlfn.IFS(
G4331&lt;6, "&lt;6",
AND(G4331&gt;=6, G4331&lt;12), "6-12",
AND(G4331&gt;=12, G4331&lt;18), "12-18",  AND(G4331&gt;=18, G4331&lt;24), "18-24", G4331&gt;=24, "24-36")</f>
        <v>18-24</v>
      </c>
    </row>
    <row r="4332" spans="1:37" x14ac:dyDescent="0.3">
      <c r="A4332" t="s">
        <v>4432</v>
      </c>
      <c r="B4332" t="s">
        <v>33</v>
      </c>
      <c r="C4332">
        <v>52</v>
      </c>
      <c r="D4332" t="s">
        <v>34</v>
      </c>
      <c r="E4332" t="s">
        <v>114</v>
      </c>
      <c r="F4332">
        <v>10</v>
      </c>
      <c r="G4332">
        <v>7</v>
      </c>
      <c r="H4332" t="s">
        <v>36</v>
      </c>
      <c r="I4332" t="s">
        <v>37</v>
      </c>
      <c r="J4332" t="s">
        <v>34</v>
      </c>
      <c r="K4332" t="s">
        <v>34</v>
      </c>
      <c r="L4332" t="s">
        <v>34</v>
      </c>
      <c r="M4332" t="s">
        <v>34</v>
      </c>
      <c r="N4332" t="s">
        <v>34</v>
      </c>
      <c r="O4332" t="s">
        <v>34</v>
      </c>
      <c r="P4332" t="s">
        <v>34</v>
      </c>
      <c r="Q4332" t="s">
        <v>34</v>
      </c>
      <c r="R4332" t="s">
        <v>34</v>
      </c>
      <c r="S4332" t="s">
        <v>34</v>
      </c>
      <c r="T4332" t="s">
        <v>34</v>
      </c>
      <c r="U4332" t="s">
        <v>39</v>
      </c>
      <c r="V4332" t="s">
        <v>37</v>
      </c>
      <c r="W4332" t="s">
        <v>40</v>
      </c>
      <c r="X4332">
        <v>20.65</v>
      </c>
      <c r="Y4332">
        <v>958.1</v>
      </c>
      <c r="Z4332">
        <v>0</v>
      </c>
      <c r="AA4332">
        <v>0</v>
      </c>
      <c r="AB4332">
        <v>976.5</v>
      </c>
      <c r="AC4332">
        <v>1934.6</v>
      </c>
      <c r="AD4332" t="s">
        <v>41</v>
      </c>
      <c r="AE4332" t="s">
        <v>42</v>
      </c>
      <c r="AF4332" t="s">
        <v>42</v>
      </c>
      <c r="AG4332">
        <f t="shared" si="134"/>
        <v>0</v>
      </c>
      <c r="AH4332" t="str" cm="1">
        <f t="array" ref="AH4332">_xlfn.IFS(
X4332&lt;=20, "&lt;20",
AND(X4332&gt;=20, X4332&lt;50), "20-50",
AND(X4332&gt;=50, X4332&lt;100), "50-100",
X4332&gt;=100, "&gt;100"
)</f>
        <v>20-50</v>
      </c>
      <c r="AI4332">
        <f t="shared" si="135"/>
        <v>0</v>
      </c>
      <c r="AJ4332" t="str" cm="1">
        <f t="array" ref="AJ4332">_xlfn.IFS(
C4332&lt;=20, "&lt;20",
AND(C4332&gt;=20, C4332&lt;35), "20-35",
AND(C4332&gt;=35, C4332&lt;50), "35-50",
C4332&gt;=50, "50-100"
)</f>
        <v>50-100</v>
      </c>
      <c r="AK4332" t="str" cm="1">
        <f t="array" ref="AK4332">_xlfn.IFS(
G4332&lt;6, "&lt;6",
AND(G4332&gt;=6, G4332&lt;12), "6-12",
AND(G4332&gt;=12, G4332&lt;18), "12-18",  AND(G4332&gt;=18, G4332&lt;24), "18-24", G4332&gt;=24, "24-36")</f>
        <v>6-12</v>
      </c>
    </row>
    <row r="4333" spans="1:37" x14ac:dyDescent="0.3">
      <c r="A4333" t="s">
        <v>4433</v>
      </c>
      <c r="B4333" t="s">
        <v>44</v>
      </c>
      <c r="C4333">
        <v>53</v>
      </c>
      <c r="D4333" t="s">
        <v>34</v>
      </c>
      <c r="E4333" t="s">
        <v>90</v>
      </c>
      <c r="F4333">
        <v>7</v>
      </c>
      <c r="G4333">
        <v>33</v>
      </c>
      <c r="H4333" t="s">
        <v>66</v>
      </c>
      <c r="I4333" t="s">
        <v>37</v>
      </c>
      <c r="J4333" t="s">
        <v>37</v>
      </c>
      <c r="K4333" t="s">
        <v>37</v>
      </c>
      <c r="L4333" t="s">
        <v>50</v>
      </c>
      <c r="M4333" t="s">
        <v>34</v>
      </c>
      <c r="N4333" t="s">
        <v>34</v>
      </c>
      <c r="O4333" t="s">
        <v>37</v>
      </c>
      <c r="P4333" t="s">
        <v>34</v>
      </c>
      <c r="Q4333" t="s">
        <v>37</v>
      </c>
      <c r="R4333" t="s">
        <v>37</v>
      </c>
      <c r="S4333" t="s">
        <v>37</v>
      </c>
      <c r="T4333" t="s">
        <v>37</v>
      </c>
      <c r="U4333" t="s">
        <v>39</v>
      </c>
      <c r="V4333" t="s">
        <v>34</v>
      </c>
      <c r="W4333" t="s">
        <v>51</v>
      </c>
      <c r="X4333">
        <v>99.5</v>
      </c>
      <c r="Y4333">
        <v>6841.45</v>
      </c>
      <c r="Z4333">
        <v>0</v>
      </c>
      <c r="AA4333">
        <v>0</v>
      </c>
      <c r="AB4333">
        <v>262.89</v>
      </c>
      <c r="AC4333">
        <v>7104.34</v>
      </c>
      <c r="AD4333" t="s">
        <v>41</v>
      </c>
      <c r="AE4333" t="s">
        <v>42</v>
      </c>
      <c r="AF4333" t="s">
        <v>42</v>
      </c>
      <c r="AG4333">
        <f t="shared" si="134"/>
        <v>0</v>
      </c>
      <c r="AH4333" t="str" cm="1">
        <f t="array" ref="AH4333">_xlfn.IFS(
X4333&lt;=20, "&lt;20",
AND(X4333&gt;=20, X4333&lt;50), "20-50",
AND(X4333&gt;=50, X4333&lt;100), "50-100",
X4333&gt;=100, "&gt;100"
)</f>
        <v>50-100</v>
      </c>
      <c r="AI4333">
        <f t="shared" si="135"/>
        <v>0</v>
      </c>
      <c r="AJ4333" t="str" cm="1">
        <f t="array" ref="AJ4333">_xlfn.IFS(
C4333&lt;=20, "&lt;20",
AND(C4333&gt;=20, C4333&lt;35), "20-35",
AND(C4333&gt;=35, C4333&lt;50), "35-50",
C4333&gt;=50, "50-100"
)</f>
        <v>50-100</v>
      </c>
      <c r="AK4333" t="str" cm="1">
        <f t="array" ref="AK4333">_xlfn.IFS(
G4333&lt;6, "&lt;6",
AND(G4333&gt;=6, G4333&lt;12), "6-12",
AND(G4333&gt;=12, G4333&lt;18), "12-18",  AND(G4333&gt;=18, G4333&lt;24), "18-24", G4333&gt;=24, "24-36")</f>
        <v>24-36</v>
      </c>
    </row>
    <row r="4334" spans="1:37" x14ac:dyDescent="0.3">
      <c r="A4334" t="s">
        <v>4434</v>
      </c>
      <c r="B4334" t="s">
        <v>44</v>
      </c>
      <c r="C4334">
        <v>42</v>
      </c>
      <c r="D4334" t="s">
        <v>34</v>
      </c>
      <c r="E4334" t="s">
        <v>64</v>
      </c>
      <c r="F4334">
        <v>14</v>
      </c>
      <c r="G4334">
        <v>20</v>
      </c>
      <c r="H4334" t="s">
        <v>57</v>
      </c>
      <c r="I4334" t="s">
        <v>37</v>
      </c>
      <c r="J4334" t="s">
        <v>34</v>
      </c>
      <c r="K4334" t="s">
        <v>37</v>
      </c>
      <c r="L4334" t="s">
        <v>50</v>
      </c>
      <c r="M4334" t="s">
        <v>34</v>
      </c>
      <c r="N4334" t="s">
        <v>34</v>
      </c>
      <c r="O4334" t="s">
        <v>34</v>
      </c>
      <c r="P4334" t="s">
        <v>34</v>
      </c>
      <c r="Q4334" t="s">
        <v>34</v>
      </c>
      <c r="R4334" t="s">
        <v>34</v>
      </c>
      <c r="S4334" t="s">
        <v>34</v>
      </c>
      <c r="T4334" t="s">
        <v>37</v>
      </c>
      <c r="U4334" t="s">
        <v>46</v>
      </c>
      <c r="V4334" t="s">
        <v>34</v>
      </c>
      <c r="W4334" t="s">
        <v>51</v>
      </c>
      <c r="X4334">
        <v>69</v>
      </c>
      <c r="Y4334">
        <v>994.8</v>
      </c>
      <c r="Z4334">
        <v>0</v>
      </c>
      <c r="AA4334">
        <v>0</v>
      </c>
      <c r="AB4334">
        <v>70.05</v>
      </c>
      <c r="AC4334">
        <v>1064.8499999999999</v>
      </c>
      <c r="AD4334" t="s">
        <v>52</v>
      </c>
      <c r="AE4334" t="s">
        <v>53</v>
      </c>
      <c r="AF4334" t="s">
        <v>54</v>
      </c>
      <c r="AG4334">
        <f t="shared" si="134"/>
        <v>1</v>
      </c>
      <c r="AH4334" t="str" cm="1">
        <f t="array" ref="AH4334">_xlfn.IFS(
X4334&lt;=20, "&lt;20",
AND(X4334&gt;=20, X4334&lt;50), "20-50",
AND(X4334&gt;=50, X4334&lt;100), "50-100",
X4334&gt;=100, "&gt;100"
)</f>
        <v>50-100</v>
      </c>
      <c r="AI4334">
        <f t="shared" si="135"/>
        <v>0</v>
      </c>
      <c r="AJ4334" t="str" cm="1">
        <f t="array" ref="AJ4334">_xlfn.IFS(
C4334&lt;=20, "&lt;20",
AND(C4334&gt;=20, C4334&lt;35), "20-35",
AND(C4334&gt;=35, C4334&lt;50), "35-50",
C4334&gt;=50, "50-100"
)</f>
        <v>35-50</v>
      </c>
      <c r="AK4334" t="str" cm="1">
        <f t="array" ref="AK4334">_xlfn.IFS(
G4334&lt;6, "&lt;6",
AND(G4334&gt;=6, G4334&lt;12), "6-12",
AND(G4334&gt;=12, G4334&lt;18), "12-18",  AND(G4334&gt;=18, G4334&lt;24), "18-24", G4334&gt;=24, "24-36")</f>
        <v>18-24</v>
      </c>
    </row>
    <row r="4335" spans="1:37" x14ac:dyDescent="0.3">
      <c r="A4335" t="s">
        <v>4435</v>
      </c>
      <c r="B4335" t="s">
        <v>33</v>
      </c>
      <c r="C4335">
        <v>67</v>
      </c>
      <c r="D4335" t="s">
        <v>37</v>
      </c>
      <c r="E4335" t="s">
        <v>74</v>
      </c>
      <c r="F4335">
        <v>5</v>
      </c>
      <c r="G4335">
        <v>34</v>
      </c>
      <c r="H4335" t="s">
        <v>49</v>
      </c>
      <c r="I4335" t="s">
        <v>37</v>
      </c>
      <c r="J4335" t="s">
        <v>34</v>
      </c>
      <c r="K4335" t="s">
        <v>37</v>
      </c>
      <c r="L4335" t="s">
        <v>50</v>
      </c>
      <c r="M4335" t="s">
        <v>34</v>
      </c>
      <c r="N4335" t="s">
        <v>34</v>
      </c>
      <c r="O4335" t="s">
        <v>34</v>
      </c>
      <c r="P4335" t="s">
        <v>34</v>
      </c>
      <c r="Q4335" t="s">
        <v>37</v>
      </c>
      <c r="R4335" t="s">
        <v>34</v>
      </c>
      <c r="S4335" t="s">
        <v>34</v>
      </c>
      <c r="T4335" t="s">
        <v>37</v>
      </c>
      <c r="U4335" t="s">
        <v>46</v>
      </c>
      <c r="V4335" t="s">
        <v>37</v>
      </c>
      <c r="W4335" t="s">
        <v>51</v>
      </c>
      <c r="X4335">
        <v>79.7</v>
      </c>
      <c r="Y4335">
        <v>497.6</v>
      </c>
      <c r="Z4335">
        <v>0</v>
      </c>
      <c r="AA4335">
        <v>0</v>
      </c>
      <c r="AB4335">
        <v>289.92</v>
      </c>
      <c r="AC4335">
        <v>787.52</v>
      </c>
      <c r="AD4335" t="s">
        <v>41</v>
      </c>
      <c r="AE4335" t="s">
        <v>42</v>
      </c>
      <c r="AF4335" t="s">
        <v>42</v>
      </c>
      <c r="AG4335">
        <f t="shared" si="134"/>
        <v>0</v>
      </c>
      <c r="AH4335" t="str" cm="1">
        <f t="array" ref="AH4335">_xlfn.IFS(
X4335&lt;=20, "&lt;20",
AND(X4335&gt;=20, X4335&lt;50), "20-50",
AND(X4335&gt;=50, X4335&lt;100), "50-100",
X4335&gt;=100, "&gt;100"
)</f>
        <v>50-100</v>
      </c>
      <c r="AI4335">
        <f t="shared" si="135"/>
        <v>0</v>
      </c>
      <c r="AJ4335" t="str" cm="1">
        <f t="array" ref="AJ4335">_xlfn.IFS(
C4335&lt;=20, "&lt;20",
AND(C4335&gt;=20, C4335&lt;35), "20-35",
AND(C4335&gt;=35, C4335&lt;50), "35-50",
C4335&gt;=50, "50-100"
)</f>
        <v>50-100</v>
      </c>
      <c r="AK4335" t="str" cm="1">
        <f t="array" ref="AK4335">_xlfn.IFS(
G4335&lt;6, "&lt;6",
AND(G4335&gt;=6, G4335&lt;12), "6-12",
AND(G4335&gt;=12, G4335&lt;18), "12-18",  AND(G4335&gt;=18, G4335&lt;24), "18-24", G4335&gt;=24, "24-36")</f>
        <v>24-36</v>
      </c>
    </row>
    <row r="4336" spans="1:37" x14ac:dyDescent="0.3">
      <c r="A4336" t="s">
        <v>4436</v>
      </c>
      <c r="B4336" t="s">
        <v>44</v>
      </c>
      <c r="C4336">
        <v>19</v>
      </c>
      <c r="D4336" t="s">
        <v>34</v>
      </c>
      <c r="E4336" t="s">
        <v>74</v>
      </c>
      <c r="F4336">
        <v>7</v>
      </c>
      <c r="G4336">
        <v>9</v>
      </c>
      <c r="H4336" t="s">
        <v>70</v>
      </c>
      <c r="I4336" t="s">
        <v>34</v>
      </c>
      <c r="J4336" t="s">
        <v>34</v>
      </c>
      <c r="K4336" t="s">
        <v>37</v>
      </c>
      <c r="L4336" t="s">
        <v>38</v>
      </c>
      <c r="M4336" t="s">
        <v>37</v>
      </c>
      <c r="N4336" t="s">
        <v>37</v>
      </c>
      <c r="O4336" t="s">
        <v>34</v>
      </c>
      <c r="P4336" t="s">
        <v>37</v>
      </c>
      <c r="Q4336" t="s">
        <v>37</v>
      </c>
      <c r="R4336" t="s">
        <v>34</v>
      </c>
      <c r="S4336" t="s">
        <v>34</v>
      </c>
      <c r="T4336" t="s">
        <v>37</v>
      </c>
      <c r="U4336" t="s">
        <v>39</v>
      </c>
      <c r="V4336" t="s">
        <v>37</v>
      </c>
      <c r="W4336" t="s">
        <v>40</v>
      </c>
      <c r="X4336">
        <v>52</v>
      </c>
      <c r="Y4336">
        <v>2884.9</v>
      </c>
      <c r="Z4336">
        <v>0</v>
      </c>
      <c r="AA4336">
        <v>0</v>
      </c>
      <c r="AB4336">
        <v>0</v>
      </c>
      <c r="AC4336">
        <v>2884.9</v>
      </c>
      <c r="AD4336" t="s">
        <v>41</v>
      </c>
      <c r="AE4336" t="s">
        <v>42</v>
      </c>
      <c r="AF4336" t="s">
        <v>42</v>
      </c>
      <c r="AG4336">
        <f t="shared" si="134"/>
        <v>0</v>
      </c>
      <c r="AH4336" t="str" cm="1">
        <f t="array" ref="AH4336">_xlfn.IFS(
X4336&lt;=20, "&lt;20",
AND(X4336&gt;=20, X4336&lt;50), "20-50",
AND(X4336&gt;=50, X4336&lt;100), "50-100",
X4336&gt;=100, "&gt;100"
)</f>
        <v>50-100</v>
      </c>
      <c r="AI4336">
        <f t="shared" si="135"/>
        <v>0</v>
      </c>
      <c r="AJ4336" t="str" cm="1">
        <f t="array" ref="AJ4336">_xlfn.IFS(
C4336&lt;=20, "&lt;20",
AND(C4336&gt;=20, C4336&lt;35), "20-35",
AND(C4336&gt;=35, C4336&lt;50), "35-50",
C4336&gt;=50, "50-100"
)</f>
        <v>&lt;20</v>
      </c>
      <c r="AK4336" t="str" cm="1">
        <f t="array" ref="AK4336">_xlfn.IFS(
G4336&lt;6, "&lt;6",
AND(G4336&gt;=6, G4336&lt;12), "6-12",
AND(G4336&gt;=12, G4336&lt;18), "12-18",  AND(G4336&gt;=18, G4336&lt;24), "18-24", G4336&gt;=24, "24-36")</f>
        <v>6-12</v>
      </c>
    </row>
    <row r="4337" spans="1:37" x14ac:dyDescent="0.3">
      <c r="A4337" t="s">
        <v>4437</v>
      </c>
      <c r="B4337" t="s">
        <v>44</v>
      </c>
      <c r="C4337">
        <v>68</v>
      </c>
      <c r="D4337" t="s">
        <v>34</v>
      </c>
      <c r="E4337" t="s">
        <v>64</v>
      </c>
      <c r="F4337">
        <v>2</v>
      </c>
      <c r="G4337">
        <v>8</v>
      </c>
      <c r="H4337" t="s">
        <v>36</v>
      </c>
      <c r="I4337" t="s">
        <v>37</v>
      </c>
      <c r="J4337" t="s">
        <v>34</v>
      </c>
      <c r="K4337" t="s">
        <v>37</v>
      </c>
      <c r="L4337" t="s">
        <v>50</v>
      </c>
      <c r="M4337" t="s">
        <v>34</v>
      </c>
      <c r="N4337" t="s">
        <v>34</v>
      </c>
      <c r="O4337" t="s">
        <v>37</v>
      </c>
      <c r="P4337" t="s">
        <v>34</v>
      </c>
      <c r="Q4337" t="s">
        <v>34</v>
      </c>
      <c r="R4337" t="s">
        <v>37</v>
      </c>
      <c r="S4337" t="s">
        <v>34</v>
      </c>
      <c r="T4337" t="s">
        <v>37</v>
      </c>
      <c r="U4337" t="s">
        <v>46</v>
      </c>
      <c r="V4337" t="s">
        <v>37</v>
      </c>
      <c r="W4337" t="s">
        <v>51</v>
      </c>
      <c r="X4337">
        <v>85</v>
      </c>
      <c r="Y4337">
        <v>85</v>
      </c>
      <c r="Z4337">
        <v>0</v>
      </c>
      <c r="AA4337">
        <v>0</v>
      </c>
      <c r="AB4337">
        <v>42.5</v>
      </c>
      <c r="AC4337">
        <v>127.5</v>
      </c>
      <c r="AD4337" t="s">
        <v>52</v>
      </c>
      <c r="AE4337" t="s">
        <v>58</v>
      </c>
      <c r="AF4337" t="s">
        <v>62</v>
      </c>
      <c r="AG4337">
        <f t="shared" si="134"/>
        <v>1</v>
      </c>
      <c r="AH4337" t="str" cm="1">
        <f t="array" ref="AH4337">_xlfn.IFS(
X4337&lt;=20, "&lt;20",
AND(X4337&gt;=20, X4337&lt;50), "20-50",
AND(X4337&gt;=50, X4337&lt;100), "50-100",
X4337&gt;=100, "&gt;100"
)</f>
        <v>50-100</v>
      </c>
      <c r="AI4337">
        <f t="shared" si="135"/>
        <v>0</v>
      </c>
      <c r="AJ4337" t="str" cm="1">
        <f t="array" ref="AJ4337">_xlfn.IFS(
C4337&lt;=20, "&lt;20",
AND(C4337&gt;=20, C4337&lt;35), "20-35",
AND(C4337&gt;=35, C4337&lt;50), "35-50",
C4337&gt;=50, "50-100"
)</f>
        <v>50-100</v>
      </c>
      <c r="AK4337" t="str" cm="1">
        <f t="array" ref="AK4337">_xlfn.IFS(
G4337&lt;6, "&lt;6",
AND(G4337&gt;=6, G4337&lt;12), "6-12",
AND(G4337&gt;=12, G4337&lt;18), "12-18",  AND(G4337&gt;=18, G4337&lt;24), "18-24", G4337&gt;=24, "24-36")</f>
        <v>6-12</v>
      </c>
    </row>
    <row r="4338" spans="1:37" x14ac:dyDescent="0.3">
      <c r="A4338" t="s">
        <v>4438</v>
      </c>
      <c r="B4338" t="s">
        <v>44</v>
      </c>
      <c r="C4338">
        <v>41</v>
      </c>
      <c r="D4338" t="s">
        <v>34</v>
      </c>
      <c r="E4338" t="s">
        <v>61</v>
      </c>
      <c r="F4338">
        <v>6</v>
      </c>
      <c r="G4338">
        <v>15</v>
      </c>
      <c r="H4338" t="s">
        <v>36</v>
      </c>
      <c r="I4338" t="s">
        <v>37</v>
      </c>
      <c r="J4338" t="s">
        <v>34</v>
      </c>
      <c r="K4338" t="s">
        <v>34</v>
      </c>
      <c r="L4338" t="s">
        <v>34</v>
      </c>
      <c r="M4338" t="s">
        <v>34</v>
      </c>
      <c r="N4338" t="s">
        <v>34</v>
      </c>
      <c r="O4338" t="s">
        <v>34</v>
      </c>
      <c r="P4338" t="s">
        <v>34</v>
      </c>
      <c r="Q4338" t="s">
        <v>34</v>
      </c>
      <c r="R4338" t="s">
        <v>34</v>
      </c>
      <c r="S4338" t="s">
        <v>34</v>
      </c>
      <c r="T4338" t="s">
        <v>34</v>
      </c>
      <c r="U4338" t="s">
        <v>46</v>
      </c>
      <c r="V4338" t="s">
        <v>37</v>
      </c>
      <c r="W4338" t="s">
        <v>143</v>
      </c>
      <c r="X4338">
        <v>20.5</v>
      </c>
      <c r="Y4338">
        <v>77.599999999999994</v>
      </c>
      <c r="Z4338">
        <v>0</v>
      </c>
      <c r="AA4338">
        <v>0</v>
      </c>
      <c r="AB4338">
        <v>14.52</v>
      </c>
      <c r="AC4338">
        <v>92.12</v>
      </c>
      <c r="AD4338" t="s">
        <v>41</v>
      </c>
      <c r="AE4338" t="s">
        <v>42</v>
      </c>
      <c r="AF4338" t="s">
        <v>42</v>
      </c>
      <c r="AG4338">
        <f t="shared" si="134"/>
        <v>0</v>
      </c>
      <c r="AH4338" t="str" cm="1">
        <f t="array" ref="AH4338">_xlfn.IFS(
X4338&lt;=20, "&lt;20",
AND(X4338&gt;=20, X4338&lt;50), "20-50",
AND(X4338&gt;=50, X4338&lt;100), "50-100",
X4338&gt;=100, "&gt;100"
)</f>
        <v>20-50</v>
      </c>
      <c r="AI4338">
        <f t="shared" si="135"/>
        <v>0</v>
      </c>
      <c r="AJ4338" t="str" cm="1">
        <f t="array" ref="AJ4338">_xlfn.IFS(
C4338&lt;=20, "&lt;20",
AND(C4338&gt;=20, C4338&lt;35), "20-35",
AND(C4338&gt;=35, C4338&lt;50), "35-50",
C4338&gt;=50, "50-100"
)</f>
        <v>35-50</v>
      </c>
      <c r="AK4338" t="str" cm="1">
        <f t="array" ref="AK4338">_xlfn.IFS(
G4338&lt;6, "&lt;6",
AND(G4338&gt;=6, G4338&lt;12), "6-12",
AND(G4338&gt;=12, G4338&lt;18), "12-18",  AND(G4338&gt;=18, G4338&lt;24), "18-24", G4338&gt;=24, "24-36")</f>
        <v>12-18</v>
      </c>
    </row>
    <row r="4339" spans="1:37" x14ac:dyDescent="0.3">
      <c r="A4339" t="s">
        <v>4439</v>
      </c>
      <c r="B4339" t="s">
        <v>44</v>
      </c>
      <c r="C4339">
        <v>43</v>
      </c>
      <c r="D4339" t="s">
        <v>37</v>
      </c>
      <c r="E4339" t="s">
        <v>61</v>
      </c>
      <c r="F4339">
        <v>1</v>
      </c>
      <c r="G4339">
        <v>3</v>
      </c>
      <c r="H4339" t="s">
        <v>70</v>
      </c>
      <c r="I4339" t="s">
        <v>37</v>
      </c>
      <c r="J4339" t="s">
        <v>37</v>
      </c>
      <c r="K4339" t="s">
        <v>37</v>
      </c>
      <c r="L4339" t="s">
        <v>50</v>
      </c>
      <c r="M4339" t="s">
        <v>34</v>
      </c>
      <c r="N4339" t="s">
        <v>34</v>
      </c>
      <c r="O4339" t="s">
        <v>37</v>
      </c>
      <c r="P4339" t="s">
        <v>34</v>
      </c>
      <c r="Q4339" t="s">
        <v>34</v>
      </c>
      <c r="R4339" t="s">
        <v>37</v>
      </c>
      <c r="S4339" t="s">
        <v>37</v>
      </c>
      <c r="T4339" t="s">
        <v>37</v>
      </c>
      <c r="U4339" t="s">
        <v>46</v>
      </c>
      <c r="V4339" t="s">
        <v>37</v>
      </c>
      <c r="W4339" t="s">
        <v>40</v>
      </c>
      <c r="X4339">
        <v>89.3</v>
      </c>
      <c r="Y4339">
        <v>4192.1499999999996</v>
      </c>
      <c r="Z4339">
        <v>0</v>
      </c>
      <c r="AA4339">
        <v>0</v>
      </c>
      <c r="AB4339">
        <v>621.9</v>
      </c>
      <c r="AC4339">
        <v>4814.05</v>
      </c>
      <c r="AD4339" t="s">
        <v>41</v>
      </c>
      <c r="AE4339" t="s">
        <v>42</v>
      </c>
      <c r="AF4339" t="s">
        <v>42</v>
      </c>
      <c r="AG4339">
        <f t="shared" si="134"/>
        <v>0</v>
      </c>
      <c r="AH4339" t="str" cm="1">
        <f t="array" ref="AH4339">_xlfn.IFS(
X4339&lt;=20, "&lt;20",
AND(X4339&gt;=20, X4339&lt;50), "20-50",
AND(X4339&gt;=50, X4339&lt;100), "50-100",
X4339&gt;=100, "&gt;100"
)</f>
        <v>50-100</v>
      </c>
      <c r="AI4339">
        <f t="shared" si="135"/>
        <v>0</v>
      </c>
      <c r="AJ4339" t="str" cm="1">
        <f t="array" ref="AJ4339">_xlfn.IFS(
C4339&lt;=20, "&lt;20",
AND(C4339&gt;=20, C4339&lt;35), "20-35",
AND(C4339&gt;=35, C4339&lt;50), "35-50",
C4339&gt;=50, "50-100"
)</f>
        <v>35-50</v>
      </c>
      <c r="AK4339" t="str" cm="1">
        <f t="array" ref="AK4339">_xlfn.IFS(
G4339&lt;6, "&lt;6",
AND(G4339&gt;=6, G4339&lt;12), "6-12",
AND(G4339&gt;=12, G4339&lt;18), "12-18",  AND(G4339&gt;=18, G4339&lt;24), "18-24", G4339&gt;=24, "24-36")</f>
        <v>&lt;6</v>
      </c>
    </row>
    <row r="4340" spans="1:37" x14ac:dyDescent="0.3">
      <c r="A4340" t="s">
        <v>4440</v>
      </c>
      <c r="B4340" t="s">
        <v>33</v>
      </c>
      <c r="C4340">
        <v>46</v>
      </c>
      <c r="D4340" t="s">
        <v>37</v>
      </c>
      <c r="E4340" t="s">
        <v>56</v>
      </c>
      <c r="F4340">
        <v>15</v>
      </c>
      <c r="G4340">
        <v>10</v>
      </c>
      <c r="H4340" t="s">
        <v>36</v>
      </c>
      <c r="I4340" t="s">
        <v>37</v>
      </c>
      <c r="J4340" t="s">
        <v>37</v>
      </c>
      <c r="K4340" t="s">
        <v>37</v>
      </c>
      <c r="L4340" t="s">
        <v>50</v>
      </c>
      <c r="M4340" t="s">
        <v>37</v>
      </c>
      <c r="N4340" t="s">
        <v>34</v>
      </c>
      <c r="O4340" t="s">
        <v>34</v>
      </c>
      <c r="P4340" t="s">
        <v>37</v>
      </c>
      <c r="Q4340" t="s">
        <v>37</v>
      </c>
      <c r="R4340" t="s">
        <v>34</v>
      </c>
      <c r="S4340" t="s">
        <v>34</v>
      </c>
      <c r="T4340" t="s">
        <v>37</v>
      </c>
      <c r="U4340" t="s">
        <v>46</v>
      </c>
      <c r="V4340" t="s">
        <v>34</v>
      </c>
      <c r="W4340" t="s">
        <v>40</v>
      </c>
      <c r="X4340">
        <v>95.9</v>
      </c>
      <c r="Y4340">
        <v>2234.9499999999998</v>
      </c>
      <c r="Z4340">
        <v>0</v>
      </c>
      <c r="AA4340">
        <v>0</v>
      </c>
      <c r="AB4340">
        <v>783.64</v>
      </c>
      <c r="AC4340">
        <v>3018.59</v>
      </c>
      <c r="AD4340" t="s">
        <v>41</v>
      </c>
      <c r="AE4340" t="s">
        <v>42</v>
      </c>
      <c r="AF4340" t="s">
        <v>42</v>
      </c>
      <c r="AG4340">
        <f t="shared" si="134"/>
        <v>0</v>
      </c>
      <c r="AH4340" t="str" cm="1">
        <f t="array" ref="AH4340">_xlfn.IFS(
X4340&lt;=20, "&lt;20",
AND(X4340&gt;=20, X4340&lt;50), "20-50",
AND(X4340&gt;=50, X4340&lt;100), "50-100",
X4340&gt;=100, "&gt;100"
)</f>
        <v>50-100</v>
      </c>
      <c r="AI4340">
        <f t="shared" si="135"/>
        <v>0</v>
      </c>
      <c r="AJ4340" t="str" cm="1">
        <f t="array" ref="AJ4340">_xlfn.IFS(
C4340&lt;=20, "&lt;20",
AND(C4340&gt;=20, C4340&lt;35), "20-35",
AND(C4340&gt;=35, C4340&lt;50), "35-50",
C4340&gt;=50, "50-100"
)</f>
        <v>35-50</v>
      </c>
      <c r="AK4340" t="str" cm="1">
        <f t="array" ref="AK4340">_xlfn.IFS(
G4340&lt;6, "&lt;6",
AND(G4340&gt;=6, G4340&lt;12), "6-12",
AND(G4340&gt;=12, G4340&lt;18), "12-18",  AND(G4340&gt;=18, G4340&lt;24), "18-24", G4340&gt;=24, "24-36")</f>
        <v>6-12</v>
      </c>
    </row>
    <row r="4341" spans="1:37" x14ac:dyDescent="0.3">
      <c r="A4341" t="s">
        <v>4441</v>
      </c>
      <c r="B4341" t="s">
        <v>44</v>
      </c>
      <c r="C4341">
        <v>64</v>
      </c>
      <c r="D4341" t="s">
        <v>37</v>
      </c>
      <c r="E4341" t="s">
        <v>114</v>
      </c>
      <c r="F4341">
        <v>2</v>
      </c>
      <c r="G4341">
        <v>32</v>
      </c>
      <c r="H4341" t="s">
        <v>36</v>
      </c>
      <c r="I4341" t="s">
        <v>37</v>
      </c>
      <c r="J4341" t="s">
        <v>37</v>
      </c>
      <c r="K4341" t="s">
        <v>37</v>
      </c>
      <c r="L4341" t="s">
        <v>50</v>
      </c>
      <c r="M4341" t="s">
        <v>37</v>
      </c>
      <c r="N4341" t="s">
        <v>37</v>
      </c>
      <c r="O4341" t="s">
        <v>34</v>
      </c>
      <c r="P4341" t="s">
        <v>37</v>
      </c>
      <c r="Q4341" t="s">
        <v>37</v>
      </c>
      <c r="R4341" t="s">
        <v>34</v>
      </c>
      <c r="S4341" t="s">
        <v>34</v>
      </c>
      <c r="T4341" t="s">
        <v>37</v>
      </c>
      <c r="U4341" t="s">
        <v>67</v>
      </c>
      <c r="V4341" t="s">
        <v>34</v>
      </c>
      <c r="W4341" t="s">
        <v>51</v>
      </c>
      <c r="X4341">
        <v>99.9</v>
      </c>
      <c r="Y4341">
        <v>7251.7</v>
      </c>
      <c r="Z4341">
        <v>0</v>
      </c>
      <c r="AA4341">
        <v>0</v>
      </c>
      <c r="AB4341">
        <v>1703.52</v>
      </c>
      <c r="AC4341">
        <v>8955.2199999999993</v>
      </c>
      <c r="AD4341" t="s">
        <v>41</v>
      </c>
      <c r="AE4341" t="s">
        <v>42</v>
      </c>
      <c r="AF4341" t="s">
        <v>42</v>
      </c>
      <c r="AG4341">
        <f t="shared" si="134"/>
        <v>0</v>
      </c>
      <c r="AH4341" t="str" cm="1">
        <f t="array" ref="AH4341">_xlfn.IFS(
X4341&lt;=20, "&lt;20",
AND(X4341&gt;=20, X4341&lt;50), "20-50",
AND(X4341&gt;=50, X4341&lt;100), "50-100",
X4341&gt;=100, "&gt;100"
)</f>
        <v>50-100</v>
      </c>
      <c r="AI4341">
        <f t="shared" si="135"/>
        <v>0</v>
      </c>
      <c r="AJ4341" t="str" cm="1">
        <f t="array" ref="AJ4341">_xlfn.IFS(
C4341&lt;=20, "&lt;20",
AND(C4341&gt;=20, C4341&lt;35), "20-35",
AND(C4341&gt;=35, C4341&lt;50), "35-50",
C4341&gt;=50, "50-100"
)</f>
        <v>50-100</v>
      </c>
      <c r="AK4341" t="str" cm="1">
        <f t="array" ref="AK4341">_xlfn.IFS(
G4341&lt;6, "&lt;6",
AND(G4341&gt;=6, G4341&lt;12), "6-12",
AND(G4341&gt;=12, G4341&lt;18), "12-18",  AND(G4341&gt;=18, G4341&lt;24), "18-24", G4341&gt;=24, "24-36")</f>
        <v>24-36</v>
      </c>
    </row>
    <row r="4342" spans="1:37" x14ac:dyDescent="0.3">
      <c r="A4342" t="s">
        <v>4442</v>
      </c>
      <c r="B4342" t="s">
        <v>44</v>
      </c>
      <c r="C4342">
        <v>75</v>
      </c>
      <c r="D4342" t="s">
        <v>37</v>
      </c>
      <c r="E4342" t="s">
        <v>64</v>
      </c>
      <c r="F4342">
        <v>7</v>
      </c>
      <c r="G4342">
        <v>26</v>
      </c>
      <c r="H4342" t="s">
        <v>49</v>
      </c>
      <c r="I4342" t="s">
        <v>34</v>
      </c>
      <c r="J4342" t="s">
        <v>34</v>
      </c>
      <c r="K4342" t="s">
        <v>37</v>
      </c>
      <c r="L4342" t="s">
        <v>72</v>
      </c>
      <c r="M4342" t="s">
        <v>34</v>
      </c>
      <c r="N4342" t="s">
        <v>37</v>
      </c>
      <c r="O4342" t="s">
        <v>34</v>
      </c>
      <c r="P4342" t="s">
        <v>34</v>
      </c>
      <c r="Q4342" t="s">
        <v>34</v>
      </c>
      <c r="R4342" t="s">
        <v>34</v>
      </c>
      <c r="S4342" t="s">
        <v>34</v>
      </c>
      <c r="T4342" t="s">
        <v>37</v>
      </c>
      <c r="U4342" t="s">
        <v>46</v>
      </c>
      <c r="V4342" t="s">
        <v>34</v>
      </c>
      <c r="W4342" t="s">
        <v>51</v>
      </c>
      <c r="X4342">
        <v>28.45</v>
      </c>
      <c r="Y4342">
        <v>131.05000000000001</v>
      </c>
      <c r="Z4342">
        <v>0</v>
      </c>
      <c r="AA4342">
        <v>0</v>
      </c>
      <c r="AB4342">
        <v>0</v>
      </c>
      <c r="AC4342">
        <v>131.05000000000001</v>
      </c>
      <c r="AD4342" t="s">
        <v>52</v>
      </c>
      <c r="AE4342" t="s">
        <v>58</v>
      </c>
      <c r="AF4342" t="s">
        <v>88</v>
      </c>
      <c r="AG4342">
        <f t="shared" si="134"/>
        <v>1</v>
      </c>
      <c r="AH4342" t="str" cm="1">
        <f t="array" ref="AH4342">_xlfn.IFS(
X4342&lt;=20, "&lt;20",
AND(X4342&gt;=20, X4342&lt;50), "20-50",
AND(X4342&gt;=50, X4342&lt;100), "50-100",
X4342&gt;=100, "&gt;100"
)</f>
        <v>20-50</v>
      </c>
      <c r="AI4342">
        <f t="shared" si="135"/>
        <v>0</v>
      </c>
      <c r="AJ4342" t="str" cm="1">
        <f t="array" ref="AJ4342">_xlfn.IFS(
C4342&lt;=20, "&lt;20",
AND(C4342&gt;=20, C4342&lt;35), "20-35",
AND(C4342&gt;=35, C4342&lt;50), "35-50",
C4342&gt;=50, "50-100"
)</f>
        <v>50-100</v>
      </c>
      <c r="AK4342" t="str" cm="1">
        <f t="array" ref="AK4342">_xlfn.IFS(
G4342&lt;6, "&lt;6",
AND(G4342&gt;=6, G4342&lt;12), "6-12",
AND(G4342&gt;=12, G4342&lt;18), "12-18",  AND(G4342&gt;=18, G4342&lt;24), "18-24", G4342&gt;=24, "24-36")</f>
        <v>24-36</v>
      </c>
    </row>
    <row r="4343" spans="1:37" x14ac:dyDescent="0.3">
      <c r="A4343" t="s">
        <v>4443</v>
      </c>
      <c r="B4343" t="s">
        <v>44</v>
      </c>
      <c r="C4343">
        <v>28</v>
      </c>
      <c r="D4343" t="s">
        <v>34</v>
      </c>
      <c r="E4343" t="s">
        <v>87</v>
      </c>
      <c r="F4343">
        <v>0</v>
      </c>
      <c r="G4343">
        <v>36</v>
      </c>
      <c r="H4343" t="s">
        <v>36</v>
      </c>
      <c r="I4343" t="s">
        <v>34</v>
      </c>
      <c r="J4343" t="s">
        <v>34</v>
      </c>
      <c r="K4343" t="s">
        <v>37</v>
      </c>
      <c r="L4343" t="s">
        <v>72</v>
      </c>
      <c r="M4343" t="s">
        <v>34</v>
      </c>
      <c r="N4343" t="s">
        <v>34</v>
      </c>
      <c r="O4343" t="s">
        <v>34</v>
      </c>
      <c r="P4343" t="s">
        <v>34</v>
      </c>
      <c r="Q4343" t="s">
        <v>34</v>
      </c>
      <c r="R4343" t="s">
        <v>37</v>
      </c>
      <c r="S4343" t="s">
        <v>37</v>
      </c>
      <c r="T4343" t="s">
        <v>34</v>
      </c>
      <c r="U4343" t="s">
        <v>46</v>
      </c>
      <c r="V4343" t="s">
        <v>37</v>
      </c>
      <c r="W4343" t="s">
        <v>51</v>
      </c>
      <c r="X4343">
        <v>35</v>
      </c>
      <c r="Y4343">
        <v>553</v>
      </c>
      <c r="Z4343">
        <v>0</v>
      </c>
      <c r="AA4343">
        <v>70</v>
      </c>
      <c r="AB4343">
        <v>0</v>
      </c>
      <c r="AC4343">
        <v>623</v>
      </c>
      <c r="AD4343" t="s">
        <v>52</v>
      </c>
      <c r="AE4343" t="s">
        <v>53</v>
      </c>
      <c r="AF4343" t="s">
        <v>162</v>
      </c>
      <c r="AG4343">
        <f t="shared" si="134"/>
        <v>1</v>
      </c>
      <c r="AH4343" t="str" cm="1">
        <f t="array" ref="AH4343">_xlfn.IFS(
X4343&lt;=20, "&lt;20",
AND(X4343&gt;=20, X4343&lt;50), "20-50",
AND(X4343&gt;=50, X4343&lt;100), "50-100",
X4343&gt;=100, "&gt;100"
)</f>
        <v>20-50</v>
      </c>
      <c r="AI4343">
        <f t="shared" si="135"/>
        <v>0</v>
      </c>
      <c r="AJ4343" t="str" cm="1">
        <f t="array" ref="AJ4343">_xlfn.IFS(
C4343&lt;=20, "&lt;20",
AND(C4343&gt;=20, C4343&lt;35), "20-35",
AND(C4343&gt;=35, C4343&lt;50), "35-50",
C4343&gt;=50, "50-100"
)</f>
        <v>20-35</v>
      </c>
      <c r="AK4343" t="str" cm="1">
        <f t="array" ref="AK4343">_xlfn.IFS(
G4343&lt;6, "&lt;6",
AND(G4343&gt;=6, G4343&lt;12), "6-12",
AND(G4343&gt;=12, G4343&lt;18), "12-18",  AND(G4343&gt;=18, G4343&lt;24), "18-24", G4343&gt;=24, "24-36")</f>
        <v>24-36</v>
      </c>
    </row>
    <row r="4344" spans="1:37" x14ac:dyDescent="0.3">
      <c r="A4344" t="s">
        <v>4444</v>
      </c>
      <c r="B4344" t="s">
        <v>33</v>
      </c>
      <c r="C4344">
        <v>46</v>
      </c>
      <c r="D4344" t="s">
        <v>37</v>
      </c>
      <c r="E4344" t="s">
        <v>56</v>
      </c>
      <c r="F4344">
        <v>8</v>
      </c>
      <c r="G4344">
        <v>21</v>
      </c>
      <c r="H4344" t="s">
        <v>36</v>
      </c>
      <c r="I4344" t="s">
        <v>37</v>
      </c>
      <c r="J4344" t="s">
        <v>37</v>
      </c>
      <c r="K4344" t="s">
        <v>37</v>
      </c>
      <c r="L4344" t="s">
        <v>50</v>
      </c>
      <c r="M4344" t="s">
        <v>37</v>
      </c>
      <c r="N4344" t="s">
        <v>37</v>
      </c>
      <c r="O4344" t="s">
        <v>37</v>
      </c>
      <c r="P4344" t="s">
        <v>37</v>
      </c>
      <c r="Q4344" t="s">
        <v>34</v>
      </c>
      <c r="R4344" t="s">
        <v>34</v>
      </c>
      <c r="S4344" t="s">
        <v>34</v>
      </c>
      <c r="T4344" t="s">
        <v>37</v>
      </c>
      <c r="U4344" t="s">
        <v>67</v>
      </c>
      <c r="V4344" t="s">
        <v>34</v>
      </c>
      <c r="W4344" t="s">
        <v>40</v>
      </c>
      <c r="X4344">
        <v>96.6</v>
      </c>
      <c r="Y4344">
        <v>6424.25</v>
      </c>
      <c r="Z4344">
        <v>0</v>
      </c>
      <c r="AA4344">
        <v>0</v>
      </c>
      <c r="AB4344">
        <v>2412.3000000000002</v>
      </c>
      <c r="AC4344">
        <v>8836.5499999999993</v>
      </c>
      <c r="AD4344" t="s">
        <v>41</v>
      </c>
      <c r="AE4344" t="s">
        <v>42</v>
      </c>
      <c r="AF4344" t="s">
        <v>42</v>
      </c>
      <c r="AG4344">
        <f t="shared" si="134"/>
        <v>0</v>
      </c>
      <c r="AH4344" t="str" cm="1">
        <f t="array" ref="AH4344">_xlfn.IFS(
X4344&lt;=20, "&lt;20",
AND(X4344&gt;=20, X4344&lt;50), "20-50",
AND(X4344&gt;=50, X4344&lt;100), "50-100",
X4344&gt;=100, "&gt;100"
)</f>
        <v>50-100</v>
      </c>
      <c r="AI4344">
        <f t="shared" si="135"/>
        <v>0</v>
      </c>
      <c r="AJ4344" t="str" cm="1">
        <f t="array" ref="AJ4344">_xlfn.IFS(
C4344&lt;=20, "&lt;20",
AND(C4344&gt;=20, C4344&lt;35), "20-35",
AND(C4344&gt;=35, C4344&lt;50), "35-50",
C4344&gt;=50, "50-100"
)</f>
        <v>35-50</v>
      </c>
      <c r="AK4344" t="str" cm="1">
        <f t="array" ref="AK4344">_xlfn.IFS(
G4344&lt;6, "&lt;6",
AND(G4344&gt;=6, G4344&lt;12), "6-12",
AND(G4344&gt;=12, G4344&lt;18), "12-18",  AND(G4344&gt;=18, G4344&lt;24), "18-24", G4344&gt;=24, "24-36")</f>
        <v>18-24</v>
      </c>
    </row>
    <row r="4345" spans="1:37" x14ac:dyDescent="0.3">
      <c r="A4345" t="s">
        <v>4445</v>
      </c>
      <c r="B4345" t="s">
        <v>44</v>
      </c>
      <c r="C4345">
        <v>69</v>
      </c>
      <c r="D4345" t="s">
        <v>34</v>
      </c>
      <c r="E4345" t="s">
        <v>130</v>
      </c>
      <c r="F4345">
        <v>15</v>
      </c>
      <c r="G4345">
        <v>14</v>
      </c>
      <c r="H4345" t="s">
        <v>36</v>
      </c>
      <c r="I4345" t="s">
        <v>37</v>
      </c>
      <c r="J4345" t="s">
        <v>34</v>
      </c>
      <c r="K4345" t="s">
        <v>37</v>
      </c>
      <c r="L4345" t="s">
        <v>50</v>
      </c>
      <c r="M4345" t="s">
        <v>37</v>
      </c>
      <c r="N4345" t="s">
        <v>34</v>
      </c>
      <c r="O4345" t="s">
        <v>34</v>
      </c>
      <c r="P4345" t="s">
        <v>34</v>
      </c>
      <c r="Q4345" t="s">
        <v>37</v>
      </c>
      <c r="R4345" t="s">
        <v>37</v>
      </c>
      <c r="S4345" t="s">
        <v>37</v>
      </c>
      <c r="T4345" t="s">
        <v>37</v>
      </c>
      <c r="U4345" t="s">
        <v>39</v>
      </c>
      <c r="V4345" t="s">
        <v>37</v>
      </c>
      <c r="W4345" t="s">
        <v>51</v>
      </c>
      <c r="X4345">
        <v>95.1</v>
      </c>
      <c r="Y4345">
        <v>2326.0500000000002</v>
      </c>
      <c r="Z4345">
        <v>0</v>
      </c>
      <c r="AA4345">
        <v>0</v>
      </c>
      <c r="AB4345">
        <v>963.24</v>
      </c>
      <c r="AC4345">
        <v>3289.29</v>
      </c>
      <c r="AD4345" t="s">
        <v>41</v>
      </c>
      <c r="AE4345" t="s">
        <v>42</v>
      </c>
      <c r="AF4345" t="s">
        <v>42</v>
      </c>
      <c r="AG4345">
        <f t="shared" si="134"/>
        <v>0</v>
      </c>
      <c r="AH4345" t="str" cm="1">
        <f t="array" ref="AH4345">_xlfn.IFS(
X4345&lt;=20, "&lt;20",
AND(X4345&gt;=20, X4345&lt;50), "20-50",
AND(X4345&gt;=50, X4345&lt;100), "50-100",
X4345&gt;=100, "&gt;100"
)</f>
        <v>50-100</v>
      </c>
      <c r="AI4345">
        <f t="shared" si="135"/>
        <v>0</v>
      </c>
      <c r="AJ4345" t="str" cm="1">
        <f t="array" ref="AJ4345">_xlfn.IFS(
C4345&lt;=20, "&lt;20",
AND(C4345&gt;=20, C4345&lt;35), "20-35",
AND(C4345&gt;=35, C4345&lt;50), "35-50",
C4345&gt;=50, "50-100"
)</f>
        <v>50-100</v>
      </c>
      <c r="AK4345" t="str" cm="1">
        <f t="array" ref="AK4345">_xlfn.IFS(
G4345&lt;6, "&lt;6",
AND(G4345&gt;=6, G4345&lt;12), "6-12",
AND(G4345&gt;=12, G4345&lt;18), "12-18",  AND(G4345&gt;=18, G4345&lt;24), "18-24", G4345&gt;=24, "24-36")</f>
        <v>12-18</v>
      </c>
    </row>
    <row r="4346" spans="1:37" x14ac:dyDescent="0.3">
      <c r="A4346" t="s">
        <v>4446</v>
      </c>
      <c r="B4346" t="s">
        <v>44</v>
      </c>
      <c r="C4346">
        <v>44</v>
      </c>
      <c r="D4346" t="s">
        <v>34</v>
      </c>
      <c r="E4346" t="s">
        <v>56</v>
      </c>
      <c r="F4346">
        <v>11</v>
      </c>
      <c r="G4346">
        <v>36</v>
      </c>
      <c r="H4346" t="s">
        <v>36</v>
      </c>
      <c r="I4346" t="s">
        <v>34</v>
      </c>
      <c r="J4346" t="s">
        <v>34</v>
      </c>
      <c r="K4346" t="s">
        <v>37</v>
      </c>
      <c r="L4346" t="s">
        <v>72</v>
      </c>
      <c r="M4346" t="s">
        <v>34</v>
      </c>
      <c r="N4346" t="s">
        <v>34</v>
      </c>
      <c r="O4346" t="s">
        <v>34</v>
      </c>
      <c r="P4346" t="s">
        <v>34</v>
      </c>
      <c r="Q4346" t="s">
        <v>37</v>
      </c>
      <c r="R4346" t="s">
        <v>37</v>
      </c>
      <c r="S4346" t="s">
        <v>37</v>
      </c>
      <c r="T4346" t="s">
        <v>34</v>
      </c>
      <c r="U4346" t="s">
        <v>46</v>
      </c>
      <c r="V4346" t="s">
        <v>37</v>
      </c>
      <c r="W4346" t="s">
        <v>51</v>
      </c>
      <c r="X4346">
        <v>44.95</v>
      </c>
      <c r="Y4346">
        <v>996.85</v>
      </c>
      <c r="Z4346">
        <v>25.84</v>
      </c>
      <c r="AA4346">
        <v>40</v>
      </c>
      <c r="AB4346">
        <v>0</v>
      </c>
      <c r="AC4346">
        <v>1011.01</v>
      </c>
      <c r="AD4346" t="s">
        <v>41</v>
      </c>
      <c r="AE4346" t="s">
        <v>42</v>
      </c>
      <c r="AF4346" t="s">
        <v>42</v>
      </c>
      <c r="AG4346">
        <f t="shared" si="134"/>
        <v>0</v>
      </c>
      <c r="AH4346" t="str" cm="1">
        <f t="array" ref="AH4346">_xlfn.IFS(
X4346&lt;=20, "&lt;20",
AND(X4346&gt;=20, X4346&lt;50), "20-50",
AND(X4346&gt;=50, X4346&lt;100), "50-100",
X4346&gt;=100, "&gt;100"
)</f>
        <v>20-50</v>
      </c>
      <c r="AI4346">
        <f t="shared" si="135"/>
        <v>0</v>
      </c>
      <c r="AJ4346" t="str" cm="1">
        <f t="array" ref="AJ4346">_xlfn.IFS(
C4346&lt;=20, "&lt;20",
AND(C4346&gt;=20, C4346&lt;35), "20-35",
AND(C4346&gt;=35, C4346&lt;50), "35-50",
C4346&gt;=50, "50-100"
)</f>
        <v>35-50</v>
      </c>
      <c r="AK4346" t="str" cm="1">
        <f t="array" ref="AK4346">_xlfn.IFS(
G4346&lt;6, "&lt;6",
AND(G4346&gt;=6, G4346&lt;12), "6-12",
AND(G4346&gt;=12, G4346&lt;18), "12-18",  AND(G4346&gt;=18, G4346&lt;24), "18-24", G4346&gt;=24, "24-36")</f>
        <v>24-36</v>
      </c>
    </row>
    <row r="4347" spans="1:37" x14ac:dyDescent="0.3">
      <c r="A4347" t="s">
        <v>4447</v>
      </c>
      <c r="B4347" t="s">
        <v>44</v>
      </c>
      <c r="C4347">
        <v>65</v>
      </c>
      <c r="D4347" t="s">
        <v>34</v>
      </c>
      <c r="E4347" t="s">
        <v>130</v>
      </c>
      <c r="F4347">
        <v>15</v>
      </c>
      <c r="G4347">
        <v>24</v>
      </c>
      <c r="H4347" t="s">
        <v>36</v>
      </c>
      <c r="I4347" t="s">
        <v>37</v>
      </c>
      <c r="J4347" t="s">
        <v>34</v>
      </c>
      <c r="K4347" t="s">
        <v>37</v>
      </c>
      <c r="L4347" t="s">
        <v>50</v>
      </c>
      <c r="M4347" t="s">
        <v>34</v>
      </c>
      <c r="N4347" t="s">
        <v>34</v>
      </c>
      <c r="O4347" t="s">
        <v>34</v>
      </c>
      <c r="P4347" t="s">
        <v>37</v>
      </c>
      <c r="Q4347" t="s">
        <v>37</v>
      </c>
      <c r="R4347" t="s">
        <v>37</v>
      </c>
      <c r="S4347" t="s">
        <v>37</v>
      </c>
      <c r="T4347" t="s">
        <v>37</v>
      </c>
      <c r="U4347" t="s">
        <v>67</v>
      </c>
      <c r="V4347" t="s">
        <v>37</v>
      </c>
      <c r="W4347" t="s">
        <v>40</v>
      </c>
      <c r="X4347">
        <v>95.2</v>
      </c>
      <c r="Y4347">
        <v>6671.7</v>
      </c>
      <c r="Z4347">
        <v>0</v>
      </c>
      <c r="AA4347">
        <v>0</v>
      </c>
      <c r="AB4347">
        <v>829.38</v>
      </c>
      <c r="AC4347">
        <v>7501.08</v>
      </c>
      <c r="AD4347" t="s">
        <v>41</v>
      </c>
      <c r="AE4347" t="s">
        <v>42</v>
      </c>
      <c r="AF4347" t="s">
        <v>42</v>
      </c>
      <c r="AG4347">
        <f t="shared" si="134"/>
        <v>0</v>
      </c>
      <c r="AH4347" t="str" cm="1">
        <f t="array" ref="AH4347">_xlfn.IFS(
X4347&lt;=20, "&lt;20",
AND(X4347&gt;=20, X4347&lt;50), "20-50",
AND(X4347&gt;=50, X4347&lt;100), "50-100",
X4347&gt;=100, "&gt;100"
)</f>
        <v>50-100</v>
      </c>
      <c r="AI4347">
        <f t="shared" si="135"/>
        <v>0</v>
      </c>
      <c r="AJ4347" t="str" cm="1">
        <f t="array" ref="AJ4347">_xlfn.IFS(
C4347&lt;=20, "&lt;20",
AND(C4347&gt;=20, C4347&lt;35), "20-35",
AND(C4347&gt;=35, C4347&lt;50), "35-50",
C4347&gt;=50, "50-100"
)</f>
        <v>50-100</v>
      </c>
      <c r="AK4347" t="str" cm="1">
        <f t="array" ref="AK4347">_xlfn.IFS(
G4347&lt;6, "&lt;6",
AND(G4347&gt;=6, G4347&lt;12), "6-12",
AND(G4347&gt;=12, G4347&lt;18), "12-18",  AND(G4347&gt;=18, G4347&lt;24), "18-24", G4347&gt;=24, "24-36")</f>
        <v>24-36</v>
      </c>
    </row>
    <row r="4348" spans="1:37" x14ac:dyDescent="0.3">
      <c r="A4348" t="s">
        <v>4448</v>
      </c>
      <c r="B4348" t="s">
        <v>33</v>
      </c>
      <c r="C4348">
        <v>46</v>
      </c>
      <c r="D4348" t="s">
        <v>37</v>
      </c>
      <c r="E4348" t="s">
        <v>56</v>
      </c>
      <c r="F4348">
        <v>12</v>
      </c>
      <c r="G4348">
        <v>24</v>
      </c>
      <c r="H4348" t="s">
        <v>70</v>
      </c>
      <c r="I4348" t="s">
        <v>37</v>
      </c>
      <c r="J4348" t="s">
        <v>34</v>
      </c>
      <c r="K4348" t="s">
        <v>34</v>
      </c>
      <c r="L4348" t="s">
        <v>34</v>
      </c>
      <c r="M4348" t="s">
        <v>34</v>
      </c>
      <c r="N4348" t="s">
        <v>34</v>
      </c>
      <c r="O4348" t="s">
        <v>34</v>
      </c>
      <c r="P4348" t="s">
        <v>34</v>
      </c>
      <c r="Q4348" t="s">
        <v>34</v>
      </c>
      <c r="R4348" t="s">
        <v>34</v>
      </c>
      <c r="S4348" t="s">
        <v>34</v>
      </c>
      <c r="T4348" t="s">
        <v>34</v>
      </c>
      <c r="U4348" t="s">
        <v>39</v>
      </c>
      <c r="V4348" t="s">
        <v>34</v>
      </c>
      <c r="W4348" t="s">
        <v>40</v>
      </c>
      <c r="X4348">
        <v>20.399999999999999</v>
      </c>
      <c r="Y4348">
        <v>1226.45</v>
      </c>
      <c r="Z4348">
        <v>0</v>
      </c>
      <c r="AA4348">
        <v>0</v>
      </c>
      <c r="AB4348">
        <v>1920.89</v>
      </c>
      <c r="AC4348">
        <v>3147.34</v>
      </c>
      <c r="AD4348" t="s">
        <v>41</v>
      </c>
      <c r="AE4348" t="s">
        <v>42</v>
      </c>
      <c r="AF4348" t="s">
        <v>42</v>
      </c>
      <c r="AG4348">
        <f t="shared" si="134"/>
        <v>0</v>
      </c>
      <c r="AH4348" t="str" cm="1">
        <f t="array" ref="AH4348">_xlfn.IFS(
X4348&lt;=20, "&lt;20",
AND(X4348&gt;=20, X4348&lt;50), "20-50",
AND(X4348&gt;=50, X4348&lt;100), "50-100",
X4348&gt;=100, "&gt;100"
)</f>
        <v>20-50</v>
      </c>
      <c r="AI4348">
        <f t="shared" si="135"/>
        <v>0</v>
      </c>
      <c r="AJ4348" t="str" cm="1">
        <f t="array" ref="AJ4348">_xlfn.IFS(
C4348&lt;=20, "&lt;20",
AND(C4348&gt;=20, C4348&lt;35), "20-35",
AND(C4348&gt;=35, C4348&lt;50), "35-50",
C4348&gt;=50, "50-100"
)</f>
        <v>35-50</v>
      </c>
      <c r="AK4348" t="str" cm="1">
        <f t="array" ref="AK4348">_xlfn.IFS(
G4348&lt;6, "&lt;6",
AND(G4348&gt;=6, G4348&lt;12), "6-12",
AND(G4348&gt;=12, G4348&lt;18), "12-18",  AND(G4348&gt;=18, G4348&lt;24), "18-24", G4348&gt;=24, "24-36")</f>
        <v>24-36</v>
      </c>
    </row>
    <row r="4349" spans="1:37" x14ac:dyDescent="0.3">
      <c r="A4349" t="s">
        <v>4449</v>
      </c>
      <c r="B4349" t="s">
        <v>33</v>
      </c>
      <c r="C4349">
        <v>32</v>
      </c>
      <c r="D4349" t="s">
        <v>34</v>
      </c>
      <c r="E4349" t="s">
        <v>45</v>
      </c>
      <c r="F4349">
        <v>1</v>
      </c>
      <c r="G4349">
        <v>10</v>
      </c>
      <c r="H4349" t="s">
        <v>36</v>
      </c>
      <c r="I4349" t="s">
        <v>37</v>
      </c>
      <c r="J4349" t="s">
        <v>37</v>
      </c>
      <c r="K4349" t="s">
        <v>37</v>
      </c>
      <c r="L4349" t="s">
        <v>72</v>
      </c>
      <c r="M4349" t="s">
        <v>37</v>
      </c>
      <c r="N4349" t="s">
        <v>34</v>
      </c>
      <c r="O4349" t="s">
        <v>34</v>
      </c>
      <c r="P4349" t="s">
        <v>37</v>
      </c>
      <c r="Q4349" t="s">
        <v>37</v>
      </c>
      <c r="R4349" t="s">
        <v>37</v>
      </c>
      <c r="S4349" t="s">
        <v>37</v>
      </c>
      <c r="T4349" t="s">
        <v>37</v>
      </c>
      <c r="U4349" t="s">
        <v>67</v>
      </c>
      <c r="V4349" t="s">
        <v>37</v>
      </c>
      <c r="W4349" t="s">
        <v>51</v>
      </c>
      <c r="X4349">
        <v>80.599999999999994</v>
      </c>
      <c r="Y4349">
        <v>5460.2</v>
      </c>
      <c r="Z4349">
        <v>0</v>
      </c>
      <c r="AA4349">
        <v>0</v>
      </c>
      <c r="AB4349">
        <v>3066.7</v>
      </c>
      <c r="AC4349">
        <v>8526.9</v>
      </c>
      <c r="AD4349" t="s">
        <v>41</v>
      </c>
      <c r="AE4349" t="s">
        <v>42</v>
      </c>
      <c r="AF4349" t="s">
        <v>42</v>
      </c>
      <c r="AG4349">
        <f t="shared" si="134"/>
        <v>0</v>
      </c>
      <c r="AH4349" t="str" cm="1">
        <f t="array" ref="AH4349">_xlfn.IFS(
X4349&lt;=20, "&lt;20",
AND(X4349&gt;=20, X4349&lt;50), "20-50",
AND(X4349&gt;=50, X4349&lt;100), "50-100",
X4349&gt;=100, "&gt;100"
)</f>
        <v>50-100</v>
      </c>
      <c r="AI4349">
        <f t="shared" si="135"/>
        <v>0</v>
      </c>
      <c r="AJ4349" t="str" cm="1">
        <f t="array" ref="AJ4349">_xlfn.IFS(
C4349&lt;=20, "&lt;20",
AND(C4349&gt;=20, C4349&lt;35), "20-35",
AND(C4349&gt;=35, C4349&lt;50), "35-50",
C4349&gt;=50, "50-100"
)</f>
        <v>20-35</v>
      </c>
      <c r="AK4349" t="str" cm="1">
        <f t="array" ref="AK4349">_xlfn.IFS(
G4349&lt;6, "&lt;6",
AND(G4349&gt;=6, G4349&lt;12), "6-12",
AND(G4349&gt;=12, G4349&lt;18), "12-18",  AND(G4349&gt;=18, G4349&lt;24), "18-24", G4349&gt;=24, "24-36")</f>
        <v>6-12</v>
      </c>
    </row>
    <row r="4350" spans="1:37" x14ac:dyDescent="0.3">
      <c r="A4350" t="s">
        <v>4450</v>
      </c>
      <c r="B4350" t="s">
        <v>44</v>
      </c>
      <c r="C4350">
        <v>39</v>
      </c>
      <c r="D4350" t="s">
        <v>37</v>
      </c>
      <c r="E4350" t="s">
        <v>124</v>
      </c>
      <c r="F4350">
        <v>11</v>
      </c>
      <c r="G4350">
        <v>1</v>
      </c>
      <c r="H4350" t="s">
        <v>70</v>
      </c>
      <c r="I4350" t="s">
        <v>37</v>
      </c>
      <c r="J4350" t="s">
        <v>34</v>
      </c>
      <c r="K4350" t="s">
        <v>37</v>
      </c>
      <c r="L4350" t="s">
        <v>50</v>
      </c>
      <c r="M4350" t="s">
        <v>37</v>
      </c>
      <c r="N4350" t="s">
        <v>34</v>
      </c>
      <c r="O4350" t="s">
        <v>37</v>
      </c>
      <c r="P4350" t="s">
        <v>37</v>
      </c>
      <c r="Q4350" t="s">
        <v>34</v>
      </c>
      <c r="R4350" t="s">
        <v>34</v>
      </c>
      <c r="S4350" t="s">
        <v>34</v>
      </c>
      <c r="T4350" t="s">
        <v>37</v>
      </c>
      <c r="U4350" t="s">
        <v>39</v>
      </c>
      <c r="V4350" t="s">
        <v>34</v>
      </c>
      <c r="W4350" t="s">
        <v>51</v>
      </c>
      <c r="X4350">
        <v>84.4</v>
      </c>
      <c r="Y4350">
        <v>4484.05</v>
      </c>
      <c r="Z4350">
        <v>0</v>
      </c>
      <c r="AA4350">
        <v>0</v>
      </c>
      <c r="AB4350">
        <v>1655.64</v>
      </c>
      <c r="AC4350">
        <v>6139.69</v>
      </c>
      <c r="AD4350" t="s">
        <v>41</v>
      </c>
      <c r="AE4350" t="s">
        <v>42</v>
      </c>
      <c r="AF4350" t="s">
        <v>42</v>
      </c>
      <c r="AG4350">
        <f t="shared" si="134"/>
        <v>0</v>
      </c>
      <c r="AH4350" t="str" cm="1">
        <f t="array" ref="AH4350">_xlfn.IFS(
X4350&lt;=20, "&lt;20",
AND(X4350&gt;=20, X4350&lt;50), "20-50",
AND(X4350&gt;=50, X4350&lt;100), "50-100",
X4350&gt;=100, "&gt;100"
)</f>
        <v>50-100</v>
      </c>
      <c r="AI4350">
        <f t="shared" si="135"/>
        <v>0</v>
      </c>
      <c r="AJ4350" t="str" cm="1">
        <f t="array" ref="AJ4350">_xlfn.IFS(
C4350&lt;=20, "&lt;20",
AND(C4350&gt;=20, C4350&lt;35), "20-35",
AND(C4350&gt;=35, C4350&lt;50), "35-50",
C4350&gt;=50, "50-100"
)</f>
        <v>35-50</v>
      </c>
      <c r="AK4350" t="str" cm="1">
        <f t="array" ref="AK4350">_xlfn.IFS(
G4350&lt;6, "&lt;6",
AND(G4350&gt;=6, G4350&lt;12), "6-12",
AND(G4350&gt;=12, G4350&lt;18), "12-18",  AND(G4350&gt;=18, G4350&lt;24), "18-24", G4350&gt;=24, "24-36")</f>
        <v>&lt;6</v>
      </c>
    </row>
    <row r="4351" spans="1:37" x14ac:dyDescent="0.3">
      <c r="A4351" t="s">
        <v>4451</v>
      </c>
      <c r="B4351" t="s">
        <v>44</v>
      </c>
      <c r="C4351">
        <v>66</v>
      </c>
      <c r="D4351" t="s">
        <v>34</v>
      </c>
      <c r="E4351" t="s">
        <v>87</v>
      </c>
      <c r="F4351">
        <v>0</v>
      </c>
      <c r="G4351">
        <v>21</v>
      </c>
      <c r="H4351" t="s">
        <v>36</v>
      </c>
      <c r="I4351" t="s">
        <v>37</v>
      </c>
      <c r="J4351" t="s">
        <v>37</v>
      </c>
      <c r="K4351" t="s">
        <v>37</v>
      </c>
      <c r="L4351" t="s">
        <v>72</v>
      </c>
      <c r="M4351" t="s">
        <v>37</v>
      </c>
      <c r="N4351" t="s">
        <v>34</v>
      </c>
      <c r="O4351" t="s">
        <v>37</v>
      </c>
      <c r="P4351" t="s">
        <v>37</v>
      </c>
      <c r="Q4351" t="s">
        <v>34</v>
      </c>
      <c r="R4351" t="s">
        <v>34</v>
      </c>
      <c r="S4351" t="s">
        <v>34</v>
      </c>
      <c r="T4351" t="s">
        <v>37</v>
      </c>
      <c r="U4351" t="s">
        <v>39</v>
      </c>
      <c r="V4351" t="s">
        <v>34</v>
      </c>
      <c r="W4351" t="s">
        <v>40</v>
      </c>
      <c r="X4351">
        <v>68.099999999999994</v>
      </c>
      <c r="Y4351">
        <v>2479.25</v>
      </c>
      <c r="Z4351">
        <v>0</v>
      </c>
      <c r="AA4351">
        <v>0</v>
      </c>
      <c r="AB4351">
        <v>1123.32</v>
      </c>
      <c r="AC4351">
        <v>3602.57</v>
      </c>
      <c r="AD4351" t="s">
        <v>41</v>
      </c>
      <c r="AE4351" t="s">
        <v>42</v>
      </c>
      <c r="AF4351" t="s">
        <v>42</v>
      </c>
      <c r="AG4351">
        <f t="shared" si="134"/>
        <v>0</v>
      </c>
      <c r="AH4351" t="str" cm="1">
        <f t="array" ref="AH4351">_xlfn.IFS(
X4351&lt;=20, "&lt;20",
AND(X4351&gt;=20, X4351&lt;50), "20-50",
AND(X4351&gt;=50, X4351&lt;100), "50-100",
X4351&gt;=100, "&gt;100"
)</f>
        <v>50-100</v>
      </c>
      <c r="AI4351">
        <f t="shared" si="135"/>
        <v>0</v>
      </c>
      <c r="AJ4351" t="str" cm="1">
        <f t="array" ref="AJ4351">_xlfn.IFS(
C4351&lt;=20, "&lt;20",
AND(C4351&gt;=20, C4351&lt;35), "20-35",
AND(C4351&gt;=35, C4351&lt;50), "35-50",
C4351&gt;=50, "50-100"
)</f>
        <v>50-100</v>
      </c>
      <c r="AK4351" t="str" cm="1">
        <f t="array" ref="AK4351">_xlfn.IFS(
G4351&lt;6, "&lt;6",
AND(G4351&gt;=6, G4351&lt;12), "6-12",
AND(G4351&gt;=12, G4351&lt;18), "12-18",  AND(G4351&gt;=18, G4351&lt;24), "18-24", G4351&gt;=24, "24-36")</f>
        <v>18-24</v>
      </c>
    </row>
    <row r="4352" spans="1:37" x14ac:dyDescent="0.3">
      <c r="A4352" t="s">
        <v>4452</v>
      </c>
      <c r="B4352" t="s">
        <v>44</v>
      </c>
      <c r="C4352">
        <v>65</v>
      </c>
      <c r="D4352" t="s">
        <v>37</v>
      </c>
      <c r="E4352" t="s">
        <v>69</v>
      </c>
      <c r="F4352">
        <v>7</v>
      </c>
      <c r="G4352">
        <v>35</v>
      </c>
      <c r="H4352" t="s">
        <v>36</v>
      </c>
      <c r="I4352" t="s">
        <v>37</v>
      </c>
      <c r="J4352" t="s">
        <v>37</v>
      </c>
      <c r="K4352" t="s">
        <v>37</v>
      </c>
      <c r="L4352" t="s">
        <v>72</v>
      </c>
      <c r="M4352" t="s">
        <v>37</v>
      </c>
      <c r="N4352" t="s">
        <v>37</v>
      </c>
      <c r="O4352" t="s">
        <v>37</v>
      </c>
      <c r="P4352" t="s">
        <v>37</v>
      </c>
      <c r="Q4352" t="s">
        <v>34</v>
      </c>
      <c r="R4352" t="s">
        <v>34</v>
      </c>
      <c r="S4352" t="s">
        <v>34</v>
      </c>
      <c r="T4352" t="s">
        <v>37</v>
      </c>
      <c r="U4352" t="s">
        <v>67</v>
      </c>
      <c r="V4352" t="s">
        <v>34</v>
      </c>
      <c r="W4352" t="s">
        <v>40</v>
      </c>
      <c r="X4352">
        <v>71.099999999999994</v>
      </c>
      <c r="Y4352">
        <v>5224.95</v>
      </c>
      <c r="Z4352">
        <v>0</v>
      </c>
      <c r="AA4352">
        <v>0</v>
      </c>
      <c r="AB4352">
        <v>3252.51</v>
      </c>
      <c r="AC4352">
        <v>8477.4599999999991</v>
      </c>
      <c r="AD4352" t="s">
        <v>41</v>
      </c>
      <c r="AE4352" t="s">
        <v>42</v>
      </c>
      <c r="AF4352" t="s">
        <v>42</v>
      </c>
      <c r="AG4352">
        <f t="shared" si="134"/>
        <v>0</v>
      </c>
      <c r="AH4352" t="str" cm="1">
        <f t="array" ref="AH4352">_xlfn.IFS(
X4352&lt;=20, "&lt;20",
AND(X4352&gt;=20, X4352&lt;50), "20-50",
AND(X4352&gt;=50, X4352&lt;100), "50-100",
X4352&gt;=100, "&gt;100"
)</f>
        <v>50-100</v>
      </c>
      <c r="AI4352">
        <f t="shared" si="135"/>
        <v>0</v>
      </c>
      <c r="AJ4352" t="str" cm="1">
        <f t="array" ref="AJ4352">_xlfn.IFS(
C4352&lt;=20, "&lt;20",
AND(C4352&gt;=20, C4352&lt;35), "20-35",
AND(C4352&gt;=35, C4352&lt;50), "35-50",
C4352&gt;=50, "50-100"
)</f>
        <v>50-100</v>
      </c>
      <c r="AK4352" t="str" cm="1">
        <f t="array" ref="AK4352">_xlfn.IFS(
G4352&lt;6, "&lt;6",
AND(G4352&gt;=6, G4352&lt;12), "6-12",
AND(G4352&gt;=12, G4352&lt;18), "12-18",  AND(G4352&gt;=18, G4352&lt;24), "18-24", G4352&gt;=24, "24-36")</f>
        <v>24-36</v>
      </c>
    </row>
    <row r="4353" spans="1:37" x14ac:dyDescent="0.3">
      <c r="A4353" t="s">
        <v>4453</v>
      </c>
      <c r="B4353" t="s">
        <v>33</v>
      </c>
      <c r="C4353">
        <v>55</v>
      </c>
      <c r="D4353" t="s">
        <v>34</v>
      </c>
      <c r="E4353" t="s">
        <v>109</v>
      </c>
      <c r="F4353">
        <v>3</v>
      </c>
      <c r="G4353">
        <v>22</v>
      </c>
      <c r="H4353" t="s">
        <v>36</v>
      </c>
      <c r="I4353" t="s">
        <v>37</v>
      </c>
      <c r="J4353" t="s">
        <v>34</v>
      </c>
      <c r="K4353" t="s">
        <v>37</v>
      </c>
      <c r="L4353" t="s">
        <v>72</v>
      </c>
      <c r="M4353" t="s">
        <v>34</v>
      </c>
      <c r="N4353" t="s">
        <v>34</v>
      </c>
      <c r="O4353" t="s">
        <v>34</v>
      </c>
      <c r="P4353" t="s">
        <v>34</v>
      </c>
      <c r="Q4353" t="s">
        <v>37</v>
      </c>
      <c r="R4353" t="s">
        <v>37</v>
      </c>
      <c r="S4353" t="s">
        <v>37</v>
      </c>
      <c r="T4353" t="s">
        <v>37</v>
      </c>
      <c r="U4353" t="s">
        <v>39</v>
      </c>
      <c r="V4353" t="s">
        <v>37</v>
      </c>
      <c r="W4353" t="s">
        <v>51</v>
      </c>
      <c r="X4353">
        <v>64.75</v>
      </c>
      <c r="Y4353">
        <v>877.35</v>
      </c>
      <c r="Z4353">
        <v>0</v>
      </c>
      <c r="AA4353">
        <v>0</v>
      </c>
      <c r="AB4353">
        <v>173.16</v>
      </c>
      <c r="AC4353">
        <v>1050.51</v>
      </c>
      <c r="AD4353" t="s">
        <v>41</v>
      </c>
      <c r="AE4353" t="s">
        <v>42</v>
      </c>
      <c r="AF4353" t="s">
        <v>42</v>
      </c>
      <c r="AG4353">
        <f t="shared" si="134"/>
        <v>0</v>
      </c>
      <c r="AH4353" t="str" cm="1">
        <f t="array" ref="AH4353">_xlfn.IFS(
X4353&lt;=20, "&lt;20",
AND(X4353&gt;=20, X4353&lt;50), "20-50",
AND(X4353&gt;=50, X4353&lt;100), "50-100",
X4353&gt;=100, "&gt;100"
)</f>
        <v>50-100</v>
      </c>
      <c r="AI4353">
        <f t="shared" si="135"/>
        <v>0</v>
      </c>
      <c r="AJ4353" t="str" cm="1">
        <f t="array" ref="AJ4353">_xlfn.IFS(
C4353&lt;=20, "&lt;20",
AND(C4353&gt;=20, C4353&lt;35), "20-35",
AND(C4353&gt;=35, C4353&lt;50), "35-50",
C4353&gt;=50, "50-100"
)</f>
        <v>50-100</v>
      </c>
      <c r="AK4353" t="str" cm="1">
        <f t="array" ref="AK4353">_xlfn.IFS(
G4353&lt;6, "&lt;6",
AND(G4353&gt;=6, G4353&lt;12), "6-12",
AND(G4353&gt;=12, G4353&lt;18), "12-18",  AND(G4353&gt;=18, G4353&lt;24), "18-24", G4353&gt;=24, "24-36")</f>
        <v>18-24</v>
      </c>
    </row>
    <row r="4354" spans="1:37" x14ac:dyDescent="0.3">
      <c r="A4354" t="s">
        <v>4454</v>
      </c>
      <c r="B4354" t="s">
        <v>33</v>
      </c>
      <c r="C4354">
        <v>26</v>
      </c>
      <c r="D4354" t="s">
        <v>34</v>
      </c>
      <c r="E4354" t="s">
        <v>130</v>
      </c>
      <c r="F4354">
        <v>2</v>
      </c>
      <c r="G4354">
        <v>34</v>
      </c>
      <c r="H4354" t="s">
        <v>66</v>
      </c>
      <c r="I4354" t="s">
        <v>37</v>
      </c>
      <c r="J4354" t="s">
        <v>37</v>
      </c>
      <c r="K4354" t="s">
        <v>37</v>
      </c>
      <c r="L4354" t="s">
        <v>50</v>
      </c>
      <c r="M4354" t="s">
        <v>34</v>
      </c>
      <c r="N4354" t="s">
        <v>37</v>
      </c>
      <c r="O4354" t="s">
        <v>34</v>
      </c>
      <c r="P4354" t="s">
        <v>37</v>
      </c>
      <c r="Q4354" t="s">
        <v>37</v>
      </c>
      <c r="R4354" t="s">
        <v>37</v>
      </c>
      <c r="S4354" t="s">
        <v>37</v>
      </c>
      <c r="T4354" t="s">
        <v>37</v>
      </c>
      <c r="U4354" t="s">
        <v>67</v>
      </c>
      <c r="V4354" t="s">
        <v>37</v>
      </c>
      <c r="W4354" t="s">
        <v>40</v>
      </c>
      <c r="X4354">
        <v>104.15</v>
      </c>
      <c r="Y4354">
        <v>7365.3</v>
      </c>
      <c r="Z4354">
        <v>0</v>
      </c>
      <c r="AA4354">
        <v>0</v>
      </c>
      <c r="AB4354">
        <v>274.06</v>
      </c>
      <c r="AC4354">
        <v>7639.36</v>
      </c>
      <c r="AD4354" t="s">
        <v>41</v>
      </c>
      <c r="AE4354" t="s">
        <v>42</v>
      </c>
      <c r="AF4354" t="s">
        <v>42</v>
      </c>
      <c r="AG4354">
        <f t="shared" si="134"/>
        <v>0</v>
      </c>
      <c r="AH4354" t="str" cm="1">
        <f t="array" ref="AH4354">_xlfn.IFS(
X4354&lt;=20, "&lt;20",
AND(X4354&gt;=20, X4354&lt;50), "20-50",
AND(X4354&gt;=50, X4354&lt;100), "50-100",
X4354&gt;=100, "&gt;100"
)</f>
        <v>&gt;100</v>
      </c>
      <c r="AI4354">
        <f t="shared" si="135"/>
        <v>0</v>
      </c>
      <c r="AJ4354" t="str" cm="1">
        <f t="array" ref="AJ4354">_xlfn.IFS(
C4354&lt;=20, "&lt;20",
AND(C4354&gt;=20, C4354&lt;35), "20-35",
AND(C4354&gt;=35, C4354&lt;50), "35-50",
C4354&gt;=50, "50-100"
)</f>
        <v>20-35</v>
      </c>
      <c r="AK4354" t="str" cm="1">
        <f t="array" ref="AK4354">_xlfn.IFS(
G4354&lt;6, "&lt;6",
AND(G4354&gt;=6, G4354&lt;12), "6-12",
AND(G4354&gt;=12, G4354&lt;18), "12-18",  AND(G4354&gt;=18, G4354&lt;24), "18-24", G4354&gt;=24, "24-36")</f>
        <v>24-36</v>
      </c>
    </row>
    <row r="4355" spans="1:37" x14ac:dyDescent="0.3">
      <c r="A4355" t="s">
        <v>4455</v>
      </c>
      <c r="B4355" t="s">
        <v>44</v>
      </c>
      <c r="C4355">
        <v>56</v>
      </c>
      <c r="D4355" t="s">
        <v>34</v>
      </c>
      <c r="E4355" t="s">
        <v>124</v>
      </c>
      <c r="F4355">
        <v>12</v>
      </c>
      <c r="G4355">
        <v>11</v>
      </c>
      <c r="H4355" t="s">
        <v>49</v>
      </c>
      <c r="I4355" t="s">
        <v>37</v>
      </c>
      <c r="J4355" t="s">
        <v>34</v>
      </c>
      <c r="K4355" t="s">
        <v>37</v>
      </c>
      <c r="L4355" t="s">
        <v>72</v>
      </c>
      <c r="M4355" t="s">
        <v>34</v>
      </c>
      <c r="N4355" t="s">
        <v>34</v>
      </c>
      <c r="O4355" t="s">
        <v>34</v>
      </c>
      <c r="P4355" t="s">
        <v>37</v>
      </c>
      <c r="Q4355" t="s">
        <v>34</v>
      </c>
      <c r="R4355" t="s">
        <v>34</v>
      </c>
      <c r="S4355" t="s">
        <v>34</v>
      </c>
      <c r="T4355" t="s">
        <v>37</v>
      </c>
      <c r="U4355" t="s">
        <v>46</v>
      </c>
      <c r="V4355" t="s">
        <v>37</v>
      </c>
      <c r="W4355" t="s">
        <v>40</v>
      </c>
      <c r="X4355">
        <v>50.8</v>
      </c>
      <c r="Y4355">
        <v>202.3</v>
      </c>
      <c r="Z4355">
        <v>0</v>
      </c>
      <c r="AA4355">
        <v>0</v>
      </c>
      <c r="AB4355">
        <v>7.52</v>
      </c>
      <c r="AC4355">
        <v>209.82</v>
      </c>
      <c r="AD4355" t="s">
        <v>41</v>
      </c>
      <c r="AE4355" t="s">
        <v>42</v>
      </c>
      <c r="AF4355" t="s">
        <v>42</v>
      </c>
      <c r="AG4355">
        <f t="shared" ref="AG4355:AG4418" si="136">IF(AD4355="Churned", 1,0)</f>
        <v>0</v>
      </c>
      <c r="AH4355" t="str" cm="1">
        <f t="array" ref="AH4355">_xlfn.IFS(
X4355&lt;=20, "&lt;20",
AND(X4355&gt;=20, X4355&lt;50), "20-50",
AND(X4355&gt;=50, X4355&lt;100), "50-100",
X4355&gt;=100, "&gt;100"
)</f>
        <v>50-100</v>
      </c>
      <c r="AI4355">
        <f t="shared" ref="AI4355:AI4418" si="137">IF(AD4355="Joined", 1, 0)</f>
        <v>0</v>
      </c>
      <c r="AJ4355" t="str" cm="1">
        <f t="array" ref="AJ4355">_xlfn.IFS(
C4355&lt;=20, "&lt;20",
AND(C4355&gt;=20, C4355&lt;35), "20-35",
AND(C4355&gt;=35, C4355&lt;50), "35-50",
C4355&gt;=50, "50-100"
)</f>
        <v>50-100</v>
      </c>
      <c r="AK4355" t="str" cm="1">
        <f t="array" ref="AK4355">_xlfn.IFS(
G4355&lt;6, "&lt;6",
AND(G4355&gt;=6, G4355&lt;12), "6-12",
AND(G4355&gt;=12, G4355&lt;18), "12-18",  AND(G4355&gt;=18, G4355&lt;24), "18-24", G4355&gt;=24, "24-36")</f>
        <v>6-12</v>
      </c>
    </row>
    <row r="4356" spans="1:37" x14ac:dyDescent="0.3">
      <c r="A4356" t="s">
        <v>4456</v>
      </c>
      <c r="B4356" t="s">
        <v>44</v>
      </c>
      <c r="C4356">
        <v>57</v>
      </c>
      <c r="D4356" t="s">
        <v>37</v>
      </c>
      <c r="E4356" t="s">
        <v>103</v>
      </c>
      <c r="F4356">
        <v>6</v>
      </c>
      <c r="G4356">
        <v>36</v>
      </c>
      <c r="H4356" t="s">
        <v>49</v>
      </c>
      <c r="I4356" t="s">
        <v>37</v>
      </c>
      <c r="J4356" t="s">
        <v>37</v>
      </c>
      <c r="K4356" t="s">
        <v>34</v>
      </c>
      <c r="L4356" t="s">
        <v>34</v>
      </c>
      <c r="M4356" t="s">
        <v>34</v>
      </c>
      <c r="N4356" t="s">
        <v>34</v>
      </c>
      <c r="O4356" t="s">
        <v>34</v>
      </c>
      <c r="P4356" t="s">
        <v>34</v>
      </c>
      <c r="Q4356" t="s">
        <v>34</v>
      </c>
      <c r="R4356" t="s">
        <v>34</v>
      </c>
      <c r="S4356" t="s">
        <v>34</v>
      </c>
      <c r="T4356" t="s">
        <v>34</v>
      </c>
      <c r="U4356" t="s">
        <v>46</v>
      </c>
      <c r="V4356" t="s">
        <v>34</v>
      </c>
      <c r="W4356" t="s">
        <v>40</v>
      </c>
      <c r="X4356">
        <v>23.5</v>
      </c>
      <c r="Y4356">
        <v>173</v>
      </c>
      <c r="Z4356">
        <v>0</v>
      </c>
      <c r="AA4356">
        <v>0</v>
      </c>
      <c r="AB4356">
        <v>9.8699999999999992</v>
      </c>
      <c r="AC4356">
        <v>182.87</v>
      </c>
      <c r="AD4356" t="s">
        <v>41</v>
      </c>
      <c r="AE4356" t="s">
        <v>42</v>
      </c>
      <c r="AF4356" t="s">
        <v>42</v>
      </c>
      <c r="AG4356">
        <f t="shared" si="136"/>
        <v>0</v>
      </c>
      <c r="AH4356" t="str" cm="1">
        <f t="array" ref="AH4356">_xlfn.IFS(
X4356&lt;=20, "&lt;20",
AND(X4356&gt;=20, X4356&lt;50), "20-50",
AND(X4356&gt;=50, X4356&lt;100), "50-100",
X4356&gt;=100, "&gt;100"
)</f>
        <v>20-50</v>
      </c>
      <c r="AI4356">
        <f t="shared" si="137"/>
        <v>0</v>
      </c>
      <c r="AJ4356" t="str" cm="1">
        <f t="array" ref="AJ4356">_xlfn.IFS(
C4356&lt;=20, "&lt;20",
AND(C4356&gt;=20, C4356&lt;35), "20-35",
AND(C4356&gt;=35, C4356&lt;50), "35-50",
C4356&gt;=50, "50-100"
)</f>
        <v>50-100</v>
      </c>
      <c r="AK4356" t="str" cm="1">
        <f t="array" ref="AK4356">_xlfn.IFS(
G4356&lt;6, "&lt;6",
AND(G4356&gt;=6, G4356&lt;12), "6-12",
AND(G4356&gt;=12, G4356&lt;18), "12-18",  AND(G4356&gt;=18, G4356&lt;24), "18-24", G4356&gt;=24, "24-36")</f>
        <v>24-36</v>
      </c>
    </row>
    <row r="4357" spans="1:37" x14ac:dyDescent="0.3">
      <c r="A4357" t="s">
        <v>4457</v>
      </c>
      <c r="B4357" t="s">
        <v>33</v>
      </c>
      <c r="C4357">
        <v>39</v>
      </c>
      <c r="D4357" t="s">
        <v>37</v>
      </c>
      <c r="E4357" t="s">
        <v>164</v>
      </c>
      <c r="F4357">
        <v>4</v>
      </c>
      <c r="G4357">
        <v>20</v>
      </c>
      <c r="H4357" t="s">
        <v>66</v>
      </c>
      <c r="I4357" t="s">
        <v>37</v>
      </c>
      <c r="J4357" t="s">
        <v>37</v>
      </c>
      <c r="K4357" t="s">
        <v>37</v>
      </c>
      <c r="L4357" t="s">
        <v>72</v>
      </c>
      <c r="M4357" t="s">
        <v>37</v>
      </c>
      <c r="N4357" t="s">
        <v>37</v>
      </c>
      <c r="O4357" t="s">
        <v>37</v>
      </c>
      <c r="P4357" t="s">
        <v>37</v>
      </c>
      <c r="Q4357" t="s">
        <v>37</v>
      </c>
      <c r="R4357" t="s">
        <v>37</v>
      </c>
      <c r="S4357" t="s">
        <v>37</v>
      </c>
      <c r="T4357" t="s">
        <v>37</v>
      </c>
      <c r="U4357" t="s">
        <v>67</v>
      </c>
      <c r="V4357" t="s">
        <v>37</v>
      </c>
      <c r="W4357" t="s">
        <v>40</v>
      </c>
      <c r="X4357">
        <v>90.8</v>
      </c>
      <c r="Y4357">
        <v>6302.85</v>
      </c>
      <c r="Z4357">
        <v>0</v>
      </c>
      <c r="AA4357">
        <v>0</v>
      </c>
      <c r="AB4357">
        <v>804.44</v>
      </c>
      <c r="AC4357">
        <v>7107.29</v>
      </c>
      <c r="AD4357" t="s">
        <v>41</v>
      </c>
      <c r="AE4357" t="s">
        <v>42</v>
      </c>
      <c r="AF4357" t="s">
        <v>42</v>
      </c>
      <c r="AG4357">
        <f t="shared" si="136"/>
        <v>0</v>
      </c>
      <c r="AH4357" t="str" cm="1">
        <f t="array" ref="AH4357">_xlfn.IFS(
X4357&lt;=20, "&lt;20",
AND(X4357&gt;=20, X4357&lt;50), "20-50",
AND(X4357&gt;=50, X4357&lt;100), "50-100",
X4357&gt;=100, "&gt;100"
)</f>
        <v>50-100</v>
      </c>
      <c r="AI4357">
        <f t="shared" si="137"/>
        <v>0</v>
      </c>
      <c r="AJ4357" t="str" cm="1">
        <f t="array" ref="AJ4357">_xlfn.IFS(
C4357&lt;=20, "&lt;20",
AND(C4357&gt;=20, C4357&lt;35), "20-35",
AND(C4357&gt;=35, C4357&lt;50), "35-50",
C4357&gt;=50, "50-100"
)</f>
        <v>35-50</v>
      </c>
      <c r="AK4357" t="str" cm="1">
        <f t="array" ref="AK4357">_xlfn.IFS(
G4357&lt;6, "&lt;6",
AND(G4357&gt;=6, G4357&lt;12), "6-12",
AND(G4357&gt;=12, G4357&lt;18), "12-18",  AND(G4357&gt;=18, G4357&lt;24), "18-24", G4357&gt;=24, "24-36")</f>
        <v>18-24</v>
      </c>
    </row>
    <row r="4358" spans="1:37" x14ac:dyDescent="0.3">
      <c r="A4358" t="s">
        <v>4458</v>
      </c>
      <c r="B4358" t="s">
        <v>33</v>
      </c>
      <c r="C4358">
        <v>82</v>
      </c>
      <c r="D4358" t="s">
        <v>37</v>
      </c>
      <c r="E4358" t="s">
        <v>136</v>
      </c>
      <c r="F4358">
        <v>10</v>
      </c>
      <c r="G4358">
        <v>17</v>
      </c>
      <c r="H4358" t="s">
        <v>110</v>
      </c>
      <c r="I4358" t="s">
        <v>37</v>
      </c>
      <c r="J4358" t="s">
        <v>37</v>
      </c>
      <c r="K4358" t="s">
        <v>37</v>
      </c>
      <c r="L4358" t="s">
        <v>50</v>
      </c>
      <c r="M4358" t="s">
        <v>34</v>
      </c>
      <c r="N4358" t="s">
        <v>34</v>
      </c>
      <c r="O4358" t="s">
        <v>37</v>
      </c>
      <c r="P4358" t="s">
        <v>34</v>
      </c>
      <c r="Q4358" t="s">
        <v>34</v>
      </c>
      <c r="R4358" t="s">
        <v>34</v>
      </c>
      <c r="S4358" t="s">
        <v>34</v>
      </c>
      <c r="T4358" t="s">
        <v>37</v>
      </c>
      <c r="U4358" t="s">
        <v>39</v>
      </c>
      <c r="V4358" t="s">
        <v>37</v>
      </c>
      <c r="W4358" t="s">
        <v>40</v>
      </c>
      <c r="X4358">
        <v>81.099999999999994</v>
      </c>
      <c r="Y4358">
        <v>2619.25</v>
      </c>
      <c r="Z4358">
        <v>19.25</v>
      </c>
      <c r="AA4358">
        <v>0</v>
      </c>
      <c r="AB4358">
        <v>35.840000000000003</v>
      </c>
      <c r="AC4358">
        <v>2635.84</v>
      </c>
      <c r="AD4358" t="s">
        <v>41</v>
      </c>
      <c r="AE4358" t="s">
        <v>42</v>
      </c>
      <c r="AF4358" t="s">
        <v>42</v>
      </c>
      <c r="AG4358">
        <f t="shared" si="136"/>
        <v>0</v>
      </c>
      <c r="AH4358" t="str" cm="1">
        <f t="array" ref="AH4358">_xlfn.IFS(
X4358&lt;=20, "&lt;20",
AND(X4358&gt;=20, X4358&lt;50), "20-50",
AND(X4358&gt;=50, X4358&lt;100), "50-100",
X4358&gt;=100, "&gt;100"
)</f>
        <v>50-100</v>
      </c>
      <c r="AI4358">
        <f t="shared" si="137"/>
        <v>0</v>
      </c>
      <c r="AJ4358" t="str" cm="1">
        <f t="array" ref="AJ4358">_xlfn.IFS(
C4358&lt;=20, "&lt;20",
AND(C4358&gt;=20, C4358&lt;35), "20-35",
AND(C4358&gt;=35, C4358&lt;50), "35-50",
C4358&gt;=50, "50-100"
)</f>
        <v>50-100</v>
      </c>
      <c r="AK4358" t="str" cm="1">
        <f t="array" ref="AK4358">_xlfn.IFS(
G4358&lt;6, "&lt;6",
AND(G4358&gt;=6, G4358&lt;12), "6-12",
AND(G4358&gt;=12, G4358&lt;18), "12-18",  AND(G4358&gt;=18, G4358&lt;24), "18-24", G4358&gt;=24, "24-36")</f>
        <v>12-18</v>
      </c>
    </row>
    <row r="4359" spans="1:37" x14ac:dyDescent="0.3">
      <c r="A4359" t="s">
        <v>4459</v>
      </c>
      <c r="B4359" t="s">
        <v>44</v>
      </c>
      <c r="C4359">
        <v>51</v>
      </c>
      <c r="D4359" t="s">
        <v>37</v>
      </c>
      <c r="E4359" t="s">
        <v>35</v>
      </c>
      <c r="F4359">
        <v>0</v>
      </c>
      <c r="G4359">
        <v>10</v>
      </c>
      <c r="H4359" t="s">
        <v>36</v>
      </c>
      <c r="I4359" t="s">
        <v>37</v>
      </c>
      <c r="J4359" t="s">
        <v>34</v>
      </c>
      <c r="K4359" t="s">
        <v>37</v>
      </c>
      <c r="L4359" t="s">
        <v>38</v>
      </c>
      <c r="M4359" t="s">
        <v>34</v>
      </c>
      <c r="N4359" t="s">
        <v>34</v>
      </c>
      <c r="O4359" t="s">
        <v>34</v>
      </c>
      <c r="P4359" t="s">
        <v>34</v>
      </c>
      <c r="Q4359" t="s">
        <v>37</v>
      </c>
      <c r="R4359" t="s">
        <v>37</v>
      </c>
      <c r="S4359" t="s">
        <v>37</v>
      </c>
      <c r="T4359" t="s">
        <v>37</v>
      </c>
      <c r="U4359" t="s">
        <v>46</v>
      </c>
      <c r="V4359" t="s">
        <v>37</v>
      </c>
      <c r="W4359" t="s">
        <v>40</v>
      </c>
      <c r="X4359">
        <v>62.8</v>
      </c>
      <c r="Y4359">
        <v>62.8</v>
      </c>
      <c r="Z4359">
        <v>0</v>
      </c>
      <c r="AA4359">
        <v>0</v>
      </c>
      <c r="AB4359">
        <v>42.19</v>
      </c>
      <c r="AC4359">
        <v>104.99</v>
      </c>
      <c r="AD4359" t="s">
        <v>85</v>
      </c>
      <c r="AE4359" t="s">
        <v>42</v>
      </c>
      <c r="AF4359" t="s">
        <v>42</v>
      </c>
      <c r="AG4359">
        <f t="shared" si="136"/>
        <v>0</v>
      </c>
      <c r="AH4359" t="str" cm="1">
        <f t="array" ref="AH4359">_xlfn.IFS(
X4359&lt;=20, "&lt;20",
AND(X4359&gt;=20, X4359&lt;50), "20-50",
AND(X4359&gt;=50, X4359&lt;100), "50-100",
X4359&gt;=100, "&gt;100"
)</f>
        <v>50-100</v>
      </c>
      <c r="AI4359">
        <f t="shared" si="137"/>
        <v>1</v>
      </c>
      <c r="AJ4359" t="str" cm="1">
        <f t="array" ref="AJ4359">_xlfn.IFS(
C4359&lt;=20, "&lt;20",
AND(C4359&gt;=20, C4359&lt;35), "20-35",
AND(C4359&gt;=35, C4359&lt;50), "35-50",
C4359&gt;=50, "50-100"
)</f>
        <v>50-100</v>
      </c>
      <c r="AK4359" t="str" cm="1">
        <f t="array" ref="AK4359">_xlfn.IFS(
G4359&lt;6, "&lt;6",
AND(G4359&gt;=6, G4359&lt;12), "6-12",
AND(G4359&gt;=12, G4359&lt;18), "12-18",  AND(G4359&gt;=18, G4359&lt;24), "18-24", G4359&gt;=24, "24-36")</f>
        <v>6-12</v>
      </c>
    </row>
    <row r="4360" spans="1:37" x14ac:dyDescent="0.3">
      <c r="A4360" t="s">
        <v>4460</v>
      </c>
      <c r="B4360" t="s">
        <v>44</v>
      </c>
      <c r="C4360">
        <v>52</v>
      </c>
      <c r="D4360" t="s">
        <v>34</v>
      </c>
      <c r="E4360" t="s">
        <v>90</v>
      </c>
      <c r="F4360">
        <v>3</v>
      </c>
      <c r="G4360">
        <v>19</v>
      </c>
      <c r="H4360" t="s">
        <v>36</v>
      </c>
      <c r="I4360" t="s">
        <v>37</v>
      </c>
      <c r="J4360" t="s">
        <v>34</v>
      </c>
      <c r="K4360" t="s">
        <v>34</v>
      </c>
      <c r="L4360" t="s">
        <v>34</v>
      </c>
      <c r="M4360" t="s">
        <v>34</v>
      </c>
      <c r="N4360" t="s">
        <v>34</v>
      </c>
      <c r="O4360" t="s">
        <v>34</v>
      </c>
      <c r="P4360" t="s">
        <v>34</v>
      </c>
      <c r="Q4360" t="s">
        <v>34</v>
      </c>
      <c r="R4360" t="s">
        <v>34</v>
      </c>
      <c r="S4360" t="s">
        <v>34</v>
      </c>
      <c r="T4360" t="s">
        <v>34</v>
      </c>
      <c r="U4360" t="s">
        <v>39</v>
      </c>
      <c r="V4360" t="s">
        <v>34</v>
      </c>
      <c r="W4360" t="s">
        <v>40</v>
      </c>
      <c r="X4360">
        <v>19.7</v>
      </c>
      <c r="Y4360">
        <v>117.8</v>
      </c>
      <c r="Z4360">
        <v>0</v>
      </c>
      <c r="AA4360">
        <v>0</v>
      </c>
      <c r="AB4360">
        <v>92.16</v>
      </c>
      <c r="AC4360">
        <v>209.96</v>
      </c>
      <c r="AD4360" t="s">
        <v>41</v>
      </c>
      <c r="AE4360" t="s">
        <v>42</v>
      </c>
      <c r="AF4360" t="s">
        <v>42</v>
      </c>
      <c r="AG4360">
        <f t="shared" si="136"/>
        <v>0</v>
      </c>
      <c r="AH4360" t="str" cm="1">
        <f t="array" ref="AH4360">_xlfn.IFS(
X4360&lt;=20, "&lt;20",
AND(X4360&gt;=20, X4360&lt;50), "20-50",
AND(X4360&gt;=50, X4360&lt;100), "50-100",
X4360&gt;=100, "&gt;100"
)</f>
        <v>&lt;20</v>
      </c>
      <c r="AI4360">
        <f t="shared" si="137"/>
        <v>0</v>
      </c>
      <c r="AJ4360" t="str" cm="1">
        <f t="array" ref="AJ4360">_xlfn.IFS(
C4360&lt;=20, "&lt;20",
AND(C4360&gt;=20, C4360&lt;35), "20-35",
AND(C4360&gt;=35, C4360&lt;50), "35-50",
C4360&gt;=50, "50-100"
)</f>
        <v>50-100</v>
      </c>
      <c r="AK4360" t="str" cm="1">
        <f t="array" ref="AK4360">_xlfn.IFS(
G4360&lt;6, "&lt;6",
AND(G4360&gt;=6, G4360&lt;12), "6-12",
AND(G4360&gt;=12, G4360&lt;18), "12-18",  AND(G4360&gt;=18, G4360&lt;24), "18-24", G4360&gt;=24, "24-36")</f>
        <v>18-24</v>
      </c>
    </row>
    <row r="4361" spans="1:37" x14ac:dyDescent="0.3">
      <c r="A4361" t="s">
        <v>4461</v>
      </c>
      <c r="B4361" t="s">
        <v>44</v>
      </c>
      <c r="C4361">
        <v>26</v>
      </c>
      <c r="D4361" t="s">
        <v>34</v>
      </c>
      <c r="E4361" t="s">
        <v>61</v>
      </c>
      <c r="F4361">
        <v>5</v>
      </c>
      <c r="G4361">
        <v>10</v>
      </c>
      <c r="H4361" t="s">
        <v>36</v>
      </c>
      <c r="I4361" t="s">
        <v>37</v>
      </c>
      <c r="J4361" t="s">
        <v>34</v>
      </c>
      <c r="K4361" t="s">
        <v>37</v>
      </c>
      <c r="L4361" t="s">
        <v>38</v>
      </c>
      <c r="M4361" t="s">
        <v>34</v>
      </c>
      <c r="N4361" t="s">
        <v>37</v>
      </c>
      <c r="O4361" t="s">
        <v>37</v>
      </c>
      <c r="P4361" t="s">
        <v>34</v>
      </c>
      <c r="Q4361" t="s">
        <v>34</v>
      </c>
      <c r="R4361" t="s">
        <v>34</v>
      </c>
      <c r="S4361" t="s">
        <v>34</v>
      </c>
      <c r="T4361" t="s">
        <v>37</v>
      </c>
      <c r="U4361" t="s">
        <v>46</v>
      </c>
      <c r="V4361" t="s">
        <v>37</v>
      </c>
      <c r="W4361" t="s">
        <v>40</v>
      </c>
      <c r="X4361">
        <v>54.75</v>
      </c>
      <c r="Y4361">
        <v>1406.9</v>
      </c>
      <c r="Z4361">
        <v>0</v>
      </c>
      <c r="AA4361">
        <v>0</v>
      </c>
      <c r="AB4361">
        <v>1035.8399999999999</v>
      </c>
      <c r="AC4361">
        <v>2442.7399999999998</v>
      </c>
      <c r="AD4361" t="s">
        <v>41</v>
      </c>
      <c r="AE4361" t="s">
        <v>42</v>
      </c>
      <c r="AF4361" t="s">
        <v>42</v>
      </c>
      <c r="AG4361">
        <f t="shared" si="136"/>
        <v>0</v>
      </c>
      <c r="AH4361" t="str" cm="1">
        <f t="array" ref="AH4361">_xlfn.IFS(
X4361&lt;=20, "&lt;20",
AND(X4361&gt;=20, X4361&lt;50), "20-50",
AND(X4361&gt;=50, X4361&lt;100), "50-100",
X4361&gt;=100, "&gt;100"
)</f>
        <v>50-100</v>
      </c>
      <c r="AI4361">
        <f t="shared" si="137"/>
        <v>0</v>
      </c>
      <c r="AJ4361" t="str" cm="1">
        <f t="array" ref="AJ4361">_xlfn.IFS(
C4361&lt;=20, "&lt;20",
AND(C4361&gt;=20, C4361&lt;35), "20-35",
AND(C4361&gt;=35, C4361&lt;50), "35-50",
C4361&gt;=50, "50-100"
)</f>
        <v>20-35</v>
      </c>
      <c r="AK4361" t="str" cm="1">
        <f t="array" ref="AK4361">_xlfn.IFS(
G4361&lt;6, "&lt;6",
AND(G4361&gt;=6, G4361&lt;12), "6-12",
AND(G4361&gt;=12, G4361&lt;18), "12-18",  AND(G4361&gt;=18, G4361&lt;24), "18-24", G4361&gt;=24, "24-36")</f>
        <v>6-12</v>
      </c>
    </row>
    <row r="4362" spans="1:37" x14ac:dyDescent="0.3">
      <c r="A4362" t="s">
        <v>4462</v>
      </c>
      <c r="B4362" t="s">
        <v>44</v>
      </c>
      <c r="C4362">
        <v>20</v>
      </c>
      <c r="D4362" t="s">
        <v>34</v>
      </c>
      <c r="E4362" t="s">
        <v>61</v>
      </c>
      <c r="F4362">
        <v>8</v>
      </c>
      <c r="G4362">
        <v>8</v>
      </c>
      <c r="H4362" t="s">
        <v>70</v>
      </c>
      <c r="I4362" t="s">
        <v>37</v>
      </c>
      <c r="J4362" t="s">
        <v>34</v>
      </c>
      <c r="K4362" t="s">
        <v>37</v>
      </c>
      <c r="L4362" t="s">
        <v>72</v>
      </c>
      <c r="M4362" t="s">
        <v>37</v>
      </c>
      <c r="N4362" t="s">
        <v>37</v>
      </c>
      <c r="O4362" t="s">
        <v>37</v>
      </c>
      <c r="P4362" t="s">
        <v>37</v>
      </c>
      <c r="Q4362" t="s">
        <v>34</v>
      </c>
      <c r="R4362" t="s">
        <v>37</v>
      </c>
      <c r="S4362" t="s">
        <v>37</v>
      </c>
      <c r="T4362" t="s">
        <v>37</v>
      </c>
      <c r="U4362" t="s">
        <v>39</v>
      </c>
      <c r="V4362" t="s">
        <v>34</v>
      </c>
      <c r="W4362" t="s">
        <v>40</v>
      </c>
      <c r="X4362">
        <v>73.900000000000006</v>
      </c>
      <c r="Y4362">
        <v>3160.55</v>
      </c>
      <c r="Z4362">
        <v>0</v>
      </c>
      <c r="AA4362">
        <v>0</v>
      </c>
      <c r="AB4362">
        <v>241.5</v>
      </c>
      <c r="AC4362">
        <v>3402.05</v>
      </c>
      <c r="AD4362" t="s">
        <v>52</v>
      </c>
      <c r="AE4362" t="s">
        <v>100</v>
      </c>
      <c r="AF4362" t="s">
        <v>308</v>
      </c>
      <c r="AG4362">
        <f t="shared" si="136"/>
        <v>1</v>
      </c>
      <c r="AH4362" t="str" cm="1">
        <f t="array" ref="AH4362">_xlfn.IFS(
X4362&lt;=20, "&lt;20",
AND(X4362&gt;=20, X4362&lt;50), "20-50",
AND(X4362&gt;=50, X4362&lt;100), "50-100",
X4362&gt;=100, "&gt;100"
)</f>
        <v>50-100</v>
      </c>
      <c r="AI4362">
        <f t="shared" si="137"/>
        <v>0</v>
      </c>
      <c r="AJ4362" t="str" cm="1">
        <f t="array" ref="AJ4362">_xlfn.IFS(
C4362&lt;=20, "&lt;20",
AND(C4362&gt;=20, C4362&lt;35), "20-35",
AND(C4362&gt;=35, C4362&lt;50), "35-50",
C4362&gt;=50, "50-100"
)</f>
        <v>&lt;20</v>
      </c>
      <c r="AK4362" t="str" cm="1">
        <f t="array" ref="AK4362">_xlfn.IFS(
G4362&lt;6, "&lt;6",
AND(G4362&gt;=6, G4362&lt;12), "6-12",
AND(G4362&gt;=12, G4362&lt;18), "12-18",  AND(G4362&gt;=18, G4362&lt;24), "18-24", G4362&gt;=24, "24-36")</f>
        <v>6-12</v>
      </c>
    </row>
    <row r="4363" spans="1:37" x14ac:dyDescent="0.3">
      <c r="A4363" t="s">
        <v>4463</v>
      </c>
      <c r="B4363" t="s">
        <v>44</v>
      </c>
      <c r="C4363">
        <v>61</v>
      </c>
      <c r="D4363" t="s">
        <v>34</v>
      </c>
      <c r="E4363" t="s">
        <v>87</v>
      </c>
      <c r="F4363">
        <v>10</v>
      </c>
      <c r="G4363">
        <v>28</v>
      </c>
      <c r="H4363" t="s">
        <v>36</v>
      </c>
      <c r="I4363" t="s">
        <v>37</v>
      </c>
      <c r="J4363" t="s">
        <v>34</v>
      </c>
      <c r="K4363" t="s">
        <v>34</v>
      </c>
      <c r="L4363" t="s">
        <v>34</v>
      </c>
      <c r="M4363" t="s">
        <v>34</v>
      </c>
      <c r="N4363" t="s">
        <v>34</v>
      </c>
      <c r="O4363" t="s">
        <v>34</v>
      </c>
      <c r="P4363" t="s">
        <v>34</v>
      </c>
      <c r="Q4363" t="s">
        <v>34</v>
      </c>
      <c r="R4363" t="s">
        <v>34</v>
      </c>
      <c r="S4363" t="s">
        <v>34</v>
      </c>
      <c r="T4363" t="s">
        <v>34</v>
      </c>
      <c r="U4363" t="s">
        <v>67</v>
      </c>
      <c r="V4363" t="s">
        <v>34</v>
      </c>
      <c r="W4363" t="s">
        <v>51</v>
      </c>
      <c r="X4363">
        <v>20.399999999999999</v>
      </c>
      <c r="Y4363">
        <v>609.1</v>
      </c>
      <c r="Z4363">
        <v>0</v>
      </c>
      <c r="AA4363">
        <v>0</v>
      </c>
      <c r="AB4363">
        <v>792.98</v>
      </c>
      <c r="AC4363">
        <v>1402.08</v>
      </c>
      <c r="AD4363" t="s">
        <v>41</v>
      </c>
      <c r="AE4363" t="s">
        <v>42</v>
      </c>
      <c r="AF4363" t="s">
        <v>42</v>
      </c>
      <c r="AG4363">
        <f t="shared" si="136"/>
        <v>0</v>
      </c>
      <c r="AH4363" t="str" cm="1">
        <f t="array" ref="AH4363">_xlfn.IFS(
X4363&lt;=20, "&lt;20",
AND(X4363&gt;=20, X4363&lt;50), "20-50",
AND(X4363&gt;=50, X4363&lt;100), "50-100",
X4363&gt;=100, "&gt;100"
)</f>
        <v>20-50</v>
      </c>
      <c r="AI4363">
        <f t="shared" si="137"/>
        <v>0</v>
      </c>
      <c r="AJ4363" t="str" cm="1">
        <f t="array" ref="AJ4363">_xlfn.IFS(
C4363&lt;=20, "&lt;20",
AND(C4363&gt;=20, C4363&lt;35), "20-35",
AND(C4363&gt;=35, C4363&lt;50), "35-50",
C4363&gt;=50, "50-100"
)</f>
        <v>50-100</v>
      </c>
      <c r="AK4363" t="str" cm="1">
        <f t="array" ref="AK4363">_xlfn.IFS(
G4363&lt;6, "&lt;6",
AND(G4363&gt;=6, G4363&lt;12), "6-12",
AND(G4363&gt;=12, G4363&lt;18), "12-18",  AND(G4363&gt;=18, G4363&lt;24), "18-24", G4363&gt;=24, "24-36")</f>
        <v>24-36</v>
      </c>
    </row>
    <row r="4364" spans="1:37" x14ac:dyDescent="0.3">
      <c r="A4364" t="s">
        <v>4464</v>
      </c>
      <c r="B4364" t="s">
        <v>33</v>
      </c>
      <c r="C4364">
        <v>34</v>
      </c>
      <c r="D4364" t="s">
        <v>34</v>
      </c>
      <c r="E4364" t="s">
        <v>48</v>
      </c>
      <c r="F4364">
        <v>10</v>
      </c>
      <c r="G4364">
        <v>28</v>
      </c>
      <c r="H4364" t="s">
        <v>36</v>
      </c>
      <c r="I4364" t="s">
        <v>37</v>
      </c>
      <c r="J4364" t="s">
        <v>37</v>
      </c>
      <c r="K4364" t="s">
        <v>37</v>
      </c>
      <c r="L4364" t="s">
        <v>50</v>
      </c>
      <c r="M4364" t="s">
        <v>34</v>
      </c>
      <c r="N4364" t="s">
        <v>37</v>
      </c>
      <c r="O4364" t="s">
        <v>37</v>
      </c>
      <c r="P4364" t="s">
        <v>34</v>
      </c>
      <c r="Q4364" t="s">
        <v>37</v>
      </c>
      <c r="R4364" t="s">
        <v>34</v>
      </c>
      <c r="S4364" t="s">
        <v>34</v>
      </c>
      <c r="T4364" t="s">
        <v>37</v>
      </c>
      <c r="U4364" t="s">
        <v>39</v>
      </c>
      <c r="V4364" t="s">
        <v>34</v>
      </c>
      <c r="W4364" t="s">
        <v>40</v>
      </c>
      <c r="X4364">
        <v>95.75</v>
      </c>
      <c r="Y4364">
        <v>6511.25</v>
      </c>
      <c r="Z4364">
        <v>0</v>
      </c>
      <c r="AA4364">
        <v>0</v>
      </c>
      <c r="AB4364">
        <v>2929.05</v>
      </c>
      <c r="AC4364">
        <v>9440.2999999999993</v>
      </c>
      <c r="AD4364" t="s">
        <v>41</v>
      </c>
      <c r="AE4364" t="s">
        <v>42</v>
      </c>
      <c r="AF4364" t="s">
        <v>42</v>
      </c>
      <c r="AG4364">
        <f t="shared" si="136"/>
        <v>0</v>
      </c>
      <c r="AH4364" t="str" cm="1">
        <f t="array" ref="AH4364">_xlfn.IFS(
X4364&lt;=20, "&lt;20",
AND(X4364&gt;=20, X4364&lt;50), "20-50",
AND(X4364&gt;=50, X4364&lt;100), "50-100",
X4364&gt;=100, "&gt;100"
)</f>
        <v>50-100</v>
      </c>
      <c r="AI4364">
        <f t="shared" si="137"/>
        <v>0</v>
      </c>
      <c r="AJ4364" t="str" cm="1">
        <f t="array" ref="AJ4364">_xlfn.IFS(
C4364&lt;=20, "&lt;20",
AND(C4364&gt;=20, C4364&lt;35), "20-35",
AND(C4364&gt;=35, C4364&lt;50), "35-50",
C4364&gt;=50, "50-100"
)</f>
        <v>20-35</v>
      </c>
      <c r="AK4364" t="str" cm="1">
        <f t="array" ref="AK4364">_xlfn.IFS(
G4364&lt;6, "&lt;6",
AND(G4364&gt;=6, G4364&lt;12), "6-12",
AND(G4364&gt;=12, G4364&lt;18), "12-18",  AND(G4364&gt;=18, G4364&lt;24), "18-24", G4364&gt;=24, "24-36")</f>
        <v>24-36</v>
      </c>
    </row>
    <row r="4365" spans="1:37" x14ac:dyDescent="0.3">
      <c r="A4365" t="s">
        <v>4465</v>
      </c>
      <c r="B4365" t="s">
        <v>33</v>
      </c>
      <c r="C4365">
        <v>51</v>
      </c>
      <c r="D4365" t="s">
        <v>37</v>
      </c>
      <c r="E4365" t="s">
        <v>164</v>
      </c>
      <c r="F4365">
        <v>8</v>
      </c>
      <c r="G4365">
        <v>3</v>
      </c>
      <c r="H4365" t="s">
        <v>36</v>
      </c>
      <c r="I4365" t="s">
        <v>37</v>
      </c>
      <c r="J4365" t="s">
        <v>37</v>
      </c>
      <c r="K4365" t="s">
        <v>37</v>
      </c>
      <c r="L4365" t="s">
        <v>50</v>
      </c>
      <c r="M4365" t="s">
        <v>37</v>
      </c>
      <c r="N4365" t="s">
        <v>37</v>
      </c>
      <c r="O4365" t="s">
        <v>34</v>
      </c>
      <c r="P4365" t="s">
        <v>37</v>
      </c>
      <c r="Q4365" t="s">
        <v>34</v>
      </c>
      <c r="R4365" t="s">
        <v>34</v>
      </c>
      <c r="S4365" t="s">
        <v>34</v>
      </c>
      <c r="T4365" t="s">
        <v>37</v>
      </c>
      <c r="U4365" t="s">
        <v>39</v>
      </c>
      <c r="V4365" t="s">
        <v>37</v>
      </c>
      <c r="W4365" t="s">
        <v>51</v>
      </c>
      <c r="X4365">
        <v>89.85</v>
      </c>
      <c r="Y4365">
        <v>5844.65</v>
      </c>
      <c r="Z4365">
        <v>0</v>
      </c>
      <c r="AA4365">
        <v>0</v>
      </c>
      <c r="AB4365">
        <v>2491.4499999999998</v>
      </c>
      <c r="AC4365">
        <v>8336.1</v>
      </c>
      <c r="AD4365" t="s">
        <v>41</v>
      </c>
      <c r="AE4365" t="s">
        <v>42</v>
      </c>
      <c r="AF4365" t="s">
        <v>42</v>
      </c>
      <c r="AG4365">
        <f t="shared" si="136"/>
        <v>0</v>
      </c>
      <c r="AH4365" t="str" cm="1">
        <f t="array" ref="AH4365">_xlfn.IFS(
X4365&lt;=20, "&lt;20",
AND(X4365&gt;=20, X4365&lt;50), "20-50",
AND(X4365&gt;=50, X4365&lt;100), "50-100",
X4365&gt;=100, "&gt;100"
)</f>
        <v>50-100</v>
      </c>
      <c r="AI4365">
        <f t="shared" si="137"/>
        <v>0</v>
      </c>
      <c r="AJ4365" t="str" cm="1">
        <f t="array" ref="AJ4365">_xlfn.IFS(
C4365&lt;=20, "&lt;20",
AND(C4365&gt;=20, C4365&lt;35), "20-35",
AND(C4365&gt;=35, C4365&lt;50), "35-50",
C4365&gt;=50, "50-100"
)</f>
        <v>50-100</v>
      </c>
      <c r="AK4365" t="str" cm="1">
        <f t="array" ref="AK4365">_xlfn.IFS(
G4365&lt;6, "&lt;6",
AND(G4365&gt;=6, G4365&lt;12), "6-12",
AND(G4365&gt;=12, G4365&lt;18), "12-18",  AND(G4365&gt;=18, G4365&lt;24), "18-24", G4365&gt;=24, "24-36")</f>
        <v>&lt;6</v>
      </c>
    </row>
    <row r="4366" spans="1:37" x14ac:dyDescent="0.3">
      <c r="A4366" t="s">
        <v>4466</v>
      </c>
      <c r="B4366" t="s">
        <v>44</v>
      </c>
      <c r="C4366">
        <v>73</v>
      </c>
      <c r="D4366" t="s">
        <v>37</v>
      </c>
      <c r="E4366" t="s">
        <v>56</v>
      </c>
      <c r="F4366">
        <v>14</v>
      </c>
      <c r="G4366">
        <v>18</v>
      </c>
      <c r="H4366" t="s">
        <v>110</v>
      </c>
      <c r="I4366" t="s">
        <v>37</v>
      </c>
      <c r="J4366" t="s">
        <v>37</v>
      </c>
      <c r="K4366" t="s">
        <v>37</v>
      </c>
      <c r="L4366" t="s">
        <v>50</v>
      </c>
      <c r="M4366" t="s">
        <v>34</v>
      </c>
      <c r="N4366" t="s">
        <v>37</v>
      </c>
      <c r="O4366" t="s">
        <v>34</v>
      </c>
      <c r="P4366" t="s">
        <v>34</v>
      </c>
      <c r="Q4366" t="s">
        <v>37</v>
      </c>
      <c r="R4366" t="s">
        <v>34</v>
      </c>
      <c r="S4366" t="s">
        <v>34</v>
      </c>
      <c r="T4366" t="s">
        <v>37</v>
      </c>
      <c r="U4366" t="s">
        <v>67</v>
      </c>
      <c r="V4366" t="s">
        <v>37</v>
      </c>
      <c r="W4366" t="s">
        <v>51</v>
      </c>
      <c r="X4366">
        <v>90.05</v>
      </c>
      <c r="Y4366">
        <v>2627.2</v>
      </c>
      <c r="Z4366">
        <v>0</v>
      </c>
      <c r="AA4366">
        <v>0</v>
      </c>
      <c r="AB4366">
        <v>1432.5</v>
      </c>
      <c r="AC4366">
        <v>4059.7</v>
      </c>
      <c r="AD4366" t="s">
        <v>41</v>
      </c>
      <c r="AE4366" t="s">
        <v>42</v>
      </c>
      <c r="AF4366" t="s">
        <v>42</v>
      </c>
      <c r="AG4366">
        <f t="shared" si="136"/>
        <v>0</v>
      </c>
      <c r="AH4366" t="str" cm="1">
        <f t="array" ref="AH4366">_xlfn.IFS(
X4366&lt;=20, "&lt;20",
AND(X4366&gt;=20, X4366&lt;50), "20-50",
AND(X4366&gt;=50, X4366&lt;100), "50-100",
X4366&gt;=100, "&gt;100"
)</f>
        <v>50-100</v>
      </c>
      <c r="AI4366">
        <f t="shared" si="137"/>
        <v>0</v>
      </c>
      <c r="AJ4366" t="str" cm="1">
        <f t="array" ref="AJ4366">_xlfn.IFS(
C4366&lt;=20, "&lt;20",
AND(C4366&gt;=20, C4366&lt;35), "20-35",
AND(C4366&gt;=35, C4366&lt;50), "35-50",
C4366&gt;=50, "50-100"
)</f>
        <v>50-100</v>
      </c>
      <c r="AK4366" t="str" cm="1">
        <f t="array" ref="AK4366">_xlfn.IFS(
G4366&lt;6, "&lt;6",
AND(G4366&gt;=6, G4366&lt;12), "6-12",
AND(G4366&gt;=12, G4366&lt;18), "12-18",  AND(G4366&gt;=18, G4366&lt;24), "18-24", G4366&gt;=24, "24-36")</f>
        <v>18-24</v>
      </c>
    </row>
    <row r="4367" spans="1:37" x14ac:dyDescent="0.3">
      <c r="A4367" t="s">
        <v>4467</v>
      </c>
      <c r="B4367" t="s">
        <v>33</v>
      </c>
      <c r="C4367">
        <v>29</v>
      </c>
      <c r="D4367" t="s">
        <v>34</v>
      </c>
      <c r="E4367" t="s">
        <v>64</v>
      </c>
      <c r="F4367">
        <v>9</v>
      </c>
      <c r="G4367">
        <v>10</v>
      </c>
      <c r="H4367" t="s">
        <v>70</v>
      </c>
      <c r="I4367" t="s">
        <v>37</v>
      </c>
      <c r="J4367" t="s">
        <v>34</v>
      </c>
      <c r="K4367" t="s">
        <v>37</v>
      </c>
      <c r="L4367" t="s">
        <v>38</v>
      </c>
      <c r="M4367" t="s">
        <v>34</v>
      </c>
      <c r="N4367" t="s">
        <v>37</v>
      </c>
      <c r="O4367" t="s">
        <v>34</v>
      </c>
      <c r="P4367" t="s">
        <v>34</v>
      </c>
      <c r="Q4367" t="s">
        <v>37</v>
      </c>
      <c r="R4367" t="s">
        <v>37</v>
      </c>
      <c r="S4367" t="s">
        <v>37</v>
      </c>
      <c r="T4367" t="s">
        <v>37</v>
      </c>
      <c r="U4367" t="s">
        <v>39</v>
      </c>
      <c r="V4367" t="s">
        <v>37</v>
      </c>
      <c r="W4367" t="s">
        <v>51</v>
      </c>
      <c r="X4367">
        <v>94.4</v>
      </c>
      <c r="Y4367">
        <v>5610.25</v>
      </c>
      <c r="Z4367">
        <v>0</v>
      </c>
      <c r="AA4367">
        <v>0</v>
      </c>
      <c r="AB4367">
        <v>2844</v>
      </c>
      <c r="AC4367">
        <v>8454.25</v>
      </c>
      <c r="AD4367" t="s">
        <v>52</v>
      </c>
      <c r="AE4367" t="s">
        <v>104</v>
      </c>
      <c r="AF4367" t="s">
        <v>150</v>
      </c>
      <c r="AG4367">
        <f t="shared" si="136"/>
        <v>1</v>
      </c>
      <c r="AH4367" t="str" cm="1">
        <f t="array" ref="AH4367">_xlfn.IFS(
X4367&lt;=20, "&lt;20",
AND(X4367&gt;=20, X4367&lt;50), "20-50",
AND(X4367&gt;=50, X4367&lt;100), "50-100",
X4367&gt;=100, "&gt;100"
)</f>
        <v>50-100</v>
      </c>
      <c r="AI4367">
        <f t="shared" si="137"/>
        <v>0</v>
      </c>
      <c r="AJ4367" t="str" cm="1">
        <f t="array" ref="AJ4367">_xlfn.IFS(
C4367&lt;=20, "&lt;20",
AND(C4367&gt;=20, C4367&lt;35), "20-35",
AND(C4367&gt;=35, C4367&lt;50), "35-50",
C4367&gt;=50, "50-100"
)</f>
        <v>20-35</v>
      </c>
      <c r="AK4367" t="str" cm="1">
        <f t="array" ref="AK4367">_xlfn.IFS(
G4367&lt;6, "&lt;6",
AND(G4367&gt;=6, G4367&lt;12), "6-12",
AND(G4367&gt;=12, G4367&lt;18), "12-18",  AND(G4367&gt;=18, G4367&lt;24), "18-24", G4367&gt;=24, "24-36")</f>
        <v>6-12</v>
      </c>
    </row>
    <row r="4368" spans="1:37" x14ac:dyDescent="0.3">
      <c r="A4368" t="s">
        <v>4468</v>
      </c>
      <c r="B4368" t="s">
        <v>44</v>
      </c>
      <c r="C4368">
        <v>63</v>
      </c>
      <c r="D4368" t="s">
        <v>37</v>
      </c>
      <c r="E4368" t="s">
        <v>164</v>
      </c>
      <c r="F4368">
        <v>15</v>
      </c>
      <c r="G4368">
        <v>8</v>
      </c>
      <c r="H4368" t="s">
        <v>49</v>
      </c>
      <c r="I4368" t="s">
        <v>37</v>
      </c>
      <c r="J4368" t="s">
        <v>34</v>
      </c>
      <c r="K4368" t="s">
        <v>37</v>
      </c>
      <c r="L4368" t="s">
        <v>50</v>
      </c>
      <c r="M4368" t="s">
        <v>34</v>
      </c>
      <c r="N4368" t="s">
        <v>34</v>
      </c>
      <c r="O4368" t="s">
        <v>37</v>
      </c>
      <c r="P4368" t="s">
        <v>34</v>
      </c>
      <c r="Q4368" t="s">
        <v>34</v>
      </c>
      <c r="R4368" t="s">
        <v>37</v>
      </c>
      <c r="S4368" t="s">
        <v>37</v>
      </c>
      <c r="T4368" t="s">
        <v>37</v>
      </c>
      <c r="U4368" t="s">
        <v>46</v>
      </c>
      <c r="V4368" t="s">
        <v>37</v>
      </c>
      <c r="W4368" t="s">
        <v>143</v>
      </c>
      <c r="X4368">
        <v>-5</v>
      </c>
      <c r="Y4368">
        <v>178.7</v>
      </c>
      <c r="Z4368">
        <v>0</v>
      </c>
      <c r="AA4368">
        <v>0</v>
      </c>
      <c r="AB4368">
        <v>48.1</v>
      </c>
      <c r="AC4368">
        <v>226.8</v>
      </c>
      <c r="AD4368" t="s">
        <v>52</v>
      </c>
      <c r="AE4368" t="s">
        <v>104</v>
      </c>
      <c r="AF4368" t="s">
        <v>105</v>
      </c>
      <c r="AG4368">
        <f t="shared" si="136"/>
        <v>1</v>
      </c>
      <c r="AH4368" t="str" cm="1">
        <f t="array" ref="AH4368">_xlfn.IFS(
X4368&lt;=20, "&lt;20",
AND(X4368&gt;=20, X4368&lt;50), "20-50",
AND(X4368&gt;=50, X4368&lt;100), "50-100",
X4368&gt;=100, "&gt;100"
)</f>
        <v>&lt;20</v>
      </c>
      <c r="AI4368">
        <f t="shared" si="137"/>
        <v>0</v>
      </c>
      <c r="AJ4368" t="str" cm="1">
        <f t="array" ref="AJ4368">_xlfn.IFS(
C4368&lt;=20, "&lt;20",
AND(C4368&gt;=20, C4368&lt;35), "20-35",
AND(C4368&gt;=35, C4368&lt;50), "35-50",
C4368&gt;=50, "50-100"
)</f>
        <v>50-100</v>
      </c>
      <c r="AK4368" t="str" cm="1">
        <f t="array" ref="AK4368">_xlfn.IFS(
G4368&lt;6, "&lt;6",
AND(G4368&gt;=6, G4368&lt;12), "6-12",
AND(G4368&gt;=12, G4368&lt;18), "12-18",  AND(G4368&gt;=18, G4368&lt;24), "18-24", G4368&gt;=24, "24-36")</f>
        <v>6-12</v>
      </c>
    </row>
    <row r="4369" spans="1:37" x14ac:dyDescent="0.3">
      <c r="A4369" t="s">
        <v>4469</v>
      </c>
      <c r="B4369" t="s">
        <v>44</v>
      </c>
      <c r="C4369">
        <v>62</v>
      </c>
      <c r="D4369" t="s">
        <v>37</v>
      </c>
      <c r="E4369" t="s">
        <v>56</v>
      </c>
      <c r="F4369">
        <v>1</v>
      </c>
      <c r="G4369">
        <v>10</v>
      </c>
      <c r="H4369" t="s">
        <v>49</v>
      </c>
      <c r="I4369" t="s">
        <v>37</v>
      </c>
      <c r="J4369" t="s">
        <v>34</v>
      </c>
      <c r="K4369" t="s">
        <v>34</v>
      </c>
      <c r="L4369" t="s">
        <v>34</v>
      </c>
      <c r="M4369" t="s">
        <v>34</v>
      </c>
      <c r="N4369" t="s">
        <v>34</v>
      </c>
      <c r="O4369" t="s">
        <v>34</v>
      </c>
      <c r="P4369" t="s">
        <v>34</v>
      </c>
      <c r="Q4369" t="s">
        <v>34</v>
      </c>
      <c r="R4369" t="s">
        <v>34</v>
      </c>
      <c r="S4369" t="s">
        <v>34</v>
      </c>
      <c r="T4369" t="s">
        <v>34</v>
      </c>
      <c r="U4369" t="s">
        <v>46</v>
      </c>
      <c r="V4369" t="s">
        <v>34</v>
      </c>
      <c r="W4369" t="s">
        <v>40</v>
      </c>
      <c r="X4369">
        <v>20.25</v>
      </c>
      <c r="Y4369">
        <v>186.15</v>
      </c>
      <c r="Z4369">
        <v>0</v>
      </c>
      <c r="AA4369">
        <v>0</v>
      </c>
      <c r="AB4369">
        <v>23.4</v>
      </c>
      <c r="AC4369">
        <v>209.55</v>
      </c>
      <c r="AD4369" t="s">
        <v>41</v>
      </c>
      <c r="AE4369" t="s">
        <v>42</v>
      </c>
      <c r="AF4369" t="s">
        <v>42</v>
      </c>
      <c r="AG4369">
        <f t="shared" si="136"/>
        <v>0</v>
      </c>
      <c r="AH4369" t="str" cm="1">
        <f t="array" ref="AH4369">_xlfn.IFS(
X4369&lt;=20, "&lt;20",
AND(X4369&gt;=20, X4369&lt;50), "20-50",
AND(X4369&gt;=50, X4369&lt;100), "50-100",
X4369&gt;=100, "&gt;100"
)</f>
        <v>20-50</v>
      </c>
      <c r="AI4369">
        <f t="shared" si="137"/>
        <v>0</v>
      </c>
      <c r="AJ4369" t="str" cm="1">
        <f t="array" ref="AJ4369">_xlfn.IFS(
C4369&lt;=20, "&lt;20",
AND(C4369&gt;=20, C4369&lt;35), "20-35",
AND(C4369&gt;=35, C4369&lt;50), "35-50",
C4369&gt;=50, "50-100"
)</f>
        <v>50-100</v>
      </c>
      <c r="AK4369" t="str" cm="1">
        <f t="array" ref="AK4369">_xlfn.IFS(
G4369&lt;6, "&lt;6",
AND(G4369&gt;=6, G4369&lt;12), "6-12",
AND(G4369&gt;=12, G4369&lt;18), "12-18",  AND(G4369&gt;=18, G4369&lt;24), "18-24", G4369&gt;=24, "24-36")</f>
        <v>6-12</v>
      </c>
    </row>
    <row r="4370" spans="1:37" x14ac:dyDescent="0.3">
      <c r="A4370" t="s">
        <v>4470</v>
      </c>
      <c r="B4370" t="s">
        <v>33</v>
      </c>
      <c r="C4370">
        <v>59</v>
      </c>
      <c r="D4370" t="s">
        <v>34</v>
      </c>
      <c r="E4370" t="s">
        <v>99</v>
      </c>
      <c r="F4370">
        <v>12</v>
      </c>
      <c r="G4370">
        <v>13</v>
      </c>
      <c r="H4370" t="s">
        <v>36</v>
      </c>
      <c r="I4370" t="s">
        <v>34</v>
      </c>
      <c r="J4370" t="s">
        <v>34</v>
      </c>
      <c r="K4370" t="s">
        <v>37</v>
      </c>
      <c r="L4370" t="s">
        <v>38</v>
      </c>
      <c r="M4370" t="s">
        <v>34</v>
      </c>
      <c r="N4370" t="s">
        <v>34</v>
      </c>
      <c r="O4370" t="s">
        <v>37</v>
      </c>
      <c r="P4370" t="s">
        <v>34</v>
      </c>
      <c r="Q4370" t="s">
        <v>37</v>
      </c>
      <c r="R4370" t="s">
        <v>37</v>
      </c>
      <c r="S4370" t="s">
        <v>37</v>
      </c>
      <c r="T4370" t="s">
        <v>37</v>
      </c>
      <c r="U4370" t="s">
        <v>39</v>
      </c>
      <c r="V4370" t="s">
        <v>37</v>
      </c>
      <c r="W4370" t="s">
        <v>51</v>
      </c>
      <c r="X4370">
        <v>49.05</v>
      </c>
      <c r="Y4370">
        <v>2265</v>
      </c>
      <c r="Z4370">
        <v>0</v>
      </c>
      <c r="AA4370">
        <v>0</v>
      </c>
      <c r="AB4370">
        <v>0</v>
      </c>
      <c r="AC4370">
        <v>2265</v>
      </c>
      <c r="AD4370" t="s">
        <v>41</v>
      </c>
      <c r="AE4370" t="s">
        <v>42</v>
      </c>
      <c r="AF4370" t="s">
        <v>42</v>
      </c>
      <c r="AG4370">
        <f t="shared" si="136"/>
        <v>0</v>
      </c>
      <c r="AH4370" t="str" cm="1">
        <f t="array" ref="AH4370">_xlfn.IFS(
X4370&lt;=20, "&lt;20",
AND(X4370&gt;=20, X4370&lt;50), "20-50",
AND(X4370&gt;=50, X4370&lt;100), "50-100",
X4370&gt;=100, "&gt;100"
)</f>
        <v>20-50</v>
      </c>
      <c r="AI4370">
        <f t="shared" si="137"/>
        <v>0</v>
      </c>
      <c r="AJ4370" t="str" cm="1">
        <f t="array" ref="AJ4370">_xlfn.IFS(
C4370&lt;=20, "&lt;20",
AND(C4370&gt;=20, C4370&lt;35), "20-35",
AND(C4370&gt;=35, C4370&lt;50), "35-50",
C4370&gt;=50, "50-100"
)</f>
        <v>50-100</v>
      </c>
      <c r="AK4370" t="str" cm="1">
        <f t="array" ref="AK4370">_xlfn.IFS(
G4370&lt;6, "&lt;6",
AND(G4370&gt;=6, G4370&lt;12), "6-12",
AND(G4370&gt;=12, G4370&lt;18), "12-18",  AND(G4370&gt;=18, G4370&lt;24), "18-24", G4370&gt;=24, "24-36")</f>
        <v>12-18</v>
      </c>
    </row>
    <row r="4371" spans="1:37" x14ac:dyDescent="0.3">
      <c r="A4371" t="s">
        <v>4471</v>
      </c>
      <c r="B4371" t="s">
        <v>33</v>
      </c>
      <c r="C4371">
        <v>69</v>
      </c>
      <c r="D4371" t="s">
        <v>37</v>
      </c>
      <c r="E4371" t="s">
        <v>164</v>
      </c>
      <c r="F4371">
        <v>8</v>
      </c>
      <c r="G4371">
        <v>21</v>
      </c>
      <c r="H4371" t="s">
        <v>36</v>
      </c>
      <c r="I4371" t="s">
        <v>37</v>
      </c>
      <c r="J4371" t="s">
        <v>37</v>
      </c>
      <c r="K4371" t="s">
        <v>37</v>
      </c>
      <c r="L4371" t="s">
        <v>50</v>
      </c>
      <c r="M4371" t="s">
        <v>34</v>
      </c>
      <c r="N4371" t="s">
        <v>34</v>
      </c>
      <c r="O4371" t="s">
        <v>34</v>
      </c>
      <c r="P4371" t="s">
        <v>37</v>
      </c>
      <c r="Q4371" t="s">
        <v>37</v>
      </c>
      <c r="R4371" t="s">
        <v>34</v>
      </c>
      <c r="S4371" t="s">
        <v>34</v>
      </c>
      <c r="T4371" t="s">
        <v>37</v>
      </c>
      <c r="U4371" t="s">
        <v>46</v>
      </c>
      <c r="V4371" t="s">
        <v>37</v>
      </c>
      <c r="W4371" t="s">
        <v>51</v>
      </c>
      <c r="X4371">
        <v>90.5</v>
      </c>
      <c r="Y4371">
        <v>1910.6</v>
      </c>
      <c r="Z4371">
        <v>0</v>
      </c>
      <c r="AA4371">
        <v>0</v>
      </c>
      <c r="AB4371">
        <v>1014.42</v>
      </c>
      <c r="AC4371">
        <v>2925.02</v>
      </c>
      <c r="AD4371" t="s">
        <v>52</v>
      </c>
      <c r="AE4371" t="s">
        <v>94</v>
      </c>
      <c r="AF4371" t="s">
        <v>95</v>
      </c>
      <c r="AG4371">
        <f t="shared" si="136"/>
        <v>1</v>
      </c>
      <c r="AH4371" t="str" cm="1">
        <f t="array" ref="AH4371">_xlfn.IFS(
X4371&lt;=20, "&lt;20",
AND(X4371&gt;=20, X4371&lt;50), "20-50",
AND(X4371&gt;=50, X4371&lt;100), "50-100",
X4371&gt;=100, "&gt;100"
)</f>
        <v>50-100</v>
      </c>
      <c r="AI4371">
        <f t="shared" si="137"/>
        <v>0</v>
      </c>
      <c r="AJ4371" t="str" cm="1">
        <f t="array" ref="AJ4371">_xlfn.IFS(
C4371&lt;=20, "&lt;20",
AND(C4371&gt;=20, C4371&lt;35), "20-35",
AND(C4371&gt;=35, C4371&lt;50), "35-50",
C4371&gt;=50, "50-100"
)</f>
        <v>50-100</v>
      </c>
      <c r="AK4371" t="str" cm="1">
        <f t="array" ref="AK4371">_xlfn.IFS(
G4371&lt;6, "&lt;6",
AND(G4371&gt;=6, G4371&lt;12), "6-12",
AND(G4371&gt;=12, G4371&lt;18), "12-18",  AND(G4371&gt;=18, G4371&lt;24), "18-24", G4371&gt;=24, "24-36")</f>
        <v>18-24</v>
      </c>
    </row>
    <row r="4372" spans="1:37" x14ac:dyDescent="0.3">
      <c r="A4372" t="s">
        <v>4472</v>
      </c>
      <c r="B4372" t="s">
        <v>33</v>
      </c>
      <c r="C4372">
        <v>34</v>
      </c>
      <c r="D4372" t="s">
        <v>34</v>
      </c>
      <c r="E4372" t="s">
        <v>64</v>
      </c>
      <c r="F4372">
        <v>4</v>
      </c>
      <c r="G4372">
        <v>24</v>
      </c>
      <c r="H4372" t="s">
        <v>70</v>
      </c>
      <c r="I4372" t="s">
        <v>37</v>
      </c>
      <c r="J4372" t="s">
        <v>37</v>
      </c>
      <c r="K4372" t="s">
        <v>37</v>
      </c>
      <c r="L4372" t="s">
        <v>50</v>
      </c>
      <c r="M4372" t="s">
        <v>37</v>
      </c>
      <c r="N4372" t="s">
        <v>34</v>
      </c>
      <c r="O4372" t="s">
        <v>34</v>
      </c>
      <c r="P4372" t="s">
        <v>34</v>
      </c>
      <c r="Q4372" t="s">
        <v>37</v>
      </c>
      <c r="R4372" t="s">
        <v>37</v>
      </c>
      <c r="S4372" t="s">
        <v>37</v>
      </c>
      <c r="T4372" t="s">
        <v>37</v>
      </c>
      <c r="U4372" t="s">
        <v>39</v>
      </c>
      <c r="V4372" t="s">
        <v>37</v>
      </c>
      <c r="W4372" t="s">
        <v>51</v>
      </c>
      <c r="X4372">
        <v>98</v>
      </c>
      <c r="Y4372">
        <v>5270.6</v>
      </c>
      <c r="Z4372">
        <v>0</v>
      </c>
      <c r="AA4372">
        <v>0</v>
      </c>
      <c r="AB4372">
        <v>2100</v>
      </c>
      <c r="AC4372">
        <v>7370.6</v>
      </c>
      <c r="AD4372" t="s">
        <v>41</v>
      </c>
      <c r="AE4372" t="s">
        <v>42</v>
      </c>
      <c r="AF4372" t="s">
        <v>42</v>
      </c>
      <c r="AG4372">
        <f t="shared" si="136"/>
        <v>0</v>
      </c>
      <c r="AH4372" t="str" cm="1">
        <f t="array" ref="AH4372">_xlfn.IFS(
X4372&lt;=20, "&lt;20",
AND(X4372&gt;=20, X4372&lt;50), "20-50",
AND(X4372&gt;=50, X4372&lt;100), "50-100",
X4372&gt;=100, "&gt;100"
)</f>
        <v>50-100</v>
      </c>
      <c r="AI4372">
        <f t="shared" si="137"/>
        <v>0</v>
      </c>
      <c r="AJ4372" t="str" cm="1">
        <f t="array" ref="AJ4372">_xlfn.IFS(
C4372&lt;=20, "&lt;20",
AND(C4372&gt;=20, C4372&lt;35), "20-35",
AND(C4372&gt;=35, C4372&lt;50), "35-50",
C4372&gt;=50, "50-100"
)</f>
        <v>20-35</v>
      </c>
      <c r="AK4372" t="str" cm="1">
        <f t="array" ref="AK4372">_xlfn.IFS(
G4372&lt;6, "&lt;6",
AND(G4372&gt;=6, G4372&lt;12), "6-12",
AND(G4372&gt;=12, G4372&lt;18), "12-18",  AND(G4372&gt;=18, G4372&lt;24), "18-24", G4372&gt;=24, "24-36")</f>
        <v>24-36</v>
      </c>
    </row>
    <row r="4373" spans="1:37" x14ac:dyDescent="0.3">
      <c r="A4373" t="s">
        <v>4473</v>
      </c>
      <c r="B4373" t="s">
        <v>33</v>
      </c>
      <c r="C4373">
        <v>51</v>
      </c>
      <c r="D4373" t="s">
        <v>37</v>
      </c>
      <c r="E4373" t="s">
        <v>109</v>
      </c>
      <c r="F4373">
        <v>7</v>
      </c>
      <c r="G4373">
        <v>7</v>
      </c>
      <c r="H4373" t="s">
        <v>66</v>
      </c>
      <c r="I4373" t="s">
        <v>37</v>
      </c>
      <c r="J4373" t="s">
        <v>37</v>
      </c>
      <c r="K4373" t="s">
        <v>34</v>
      </c>
      <c r="L4373" t="s">
        <v>34</v>
      </c>
      <c r="M4373" t="s">
        <v>34</v>
      </c>
      <c r="N4373" t="s">
        <v>34</v>
      </c>
      <c r="O4373" t="s">
        <v>34</v>
      </c>
      <c r="P4373" t="s">
        <v>34</v>
      </c>
      <c r="Q4373" t="s">
        <v>34</v>
      </c>
      <c r="R4373" t="s">
        <v>34</v>
      </c>
      <c r="S4373" t="s">
        <v>34</v>
      </c>
      <c r="T4373" t="s">
        <v>34</v>
      </c>
      <c r="U4373" t="s">
        <v>67</v>
      </c>
      <c r="V4373" t="s">
        <v>34</v>
      </c>
      <c r="W4373" t="s">
        <v>40</v>
      </c>
      <c r="X4373">
        <v>25.55</v>
      </c>
      <c r="Y4373">
        <v>1867.7</v>
      </c>
      <c r="Z4373">
        <v>0</v>
      </c>
      <c r="AA4373">
        <v>0</v>
      </c>
      <c r="AB4373">
        <v>2651.04</v>
      </c>
      <c r="AC4373">
        <v>4518.74</v>
      </c>
      <c r="AD4373" t="s">
        <v>41</v>
      </c>
      <c r="AE4373" t="s">
        <v>42</v>
      </c>
      <c r="AF4373" t="s">
        <v>42</v>
      </c>
      <c r="AG4373">
        <f t="shared" si="136"/>
        <v>0</v>
      </c>
      <c r="AH4373" t="str" cm="1">
        <f t="array" ref="AH4373">_xlfn.IFS(
X4373&lt;=20, "&lt;20",
AND(X4373&gt;=20, X4373&lt;50), "20-50",
AND(X4373&gt;=50, X4373&lt;100), "50-100",
X4373&gt;=100, "&gt;100"
)</f>
        <v>20-50</v>
      </c>
      <c r="AI4373">
        <f t="shared" si="137"/>
        <v>0</v>
      </c>
      <c r="AJ4373" t="str" cm="1">
        <f t="array" ref="AJ4373">_xlfn.IFS(
C4373&lt;=20, "&lt;20",
AND(C4373&gt;=20, C4373&lt;35), "20-35",
AND(C4373&gt;=35, C4373&lt;50), "35-50",
C4373&gt;=50, "50-100"
)</f>
        <v>50-100</v>
      </c>
      <c r="AK4373" t="str" cm="1">
        <f t="array" ref="AK4373">_xlfn.IFS(
G4373&lt;6, "&lt;6",
AND(G4373&gt;=6, G4373&lt;12), "6-12",
AND(G4373&gt;=12, G4373&lt;18), "12-18",  AND(G4373&gt;=18, G4373&lt;24), "18-24", G4373&gt;=24, "24-36")</f>
        <v>6-12</v>
      </c>
    </row>
    <row r="4374" spans="1:37" x14ac:dyDescent="0.3">
      <c r="A4374" t="s">
        <v>4474</v>
      </c>
      <c r="B4374" t="s">
        <v>33</v>
      </c>
      <c r="C4374">
        <v>42</v>
      </c>
      <c r="D4374" t="s">
        <v>37</v>
      </c>
      <c r="E4374" t="s">
        <v>64</v>
      </c>
      <c r="F4374">
        <v>5</v>
      </c>
      <c r="G4374">
        <v>33</v>
      </c>
      <c r="H4374" t="s">
        <v>49</v>
      </c>
      <c r="I4374" t="s">
        <v>37</v>
      </c>
      <c r="J4374" t="s">
        <v>34</v>
      </c>
      <c r="K4374" t="s">
        <v>34</v>
      </c>
      <c r="L4374" t="s">
        <v>34</v>
      </c>
      <c r="M4374" t="s">
        <v>34</v>
      </c>
      <c r="N4374" t="s">
        <v>34</v>
      </c>
      <c r="O4374" t="s">
        <v>34</v>
      </c>
      <c r="P4374" t="s">
        <v>34</v>
      </c>
      <c r="Q4374" t="s">
        <v>34</v>
      </c>
      <c r="R4374" t="s">
        <v>34</v>
      </c>
      <c r="S4374" t="s">
        <v>34</v>
      </c>
      <c r="T4374" t="s">
        <v>34</v>
      </c>
      <c r="U4374" t="s">
        <v>46</v>
      </c>
      <c r="V4374" t="s">
        <v>34</v>
      </c>
      <c r="W4374" t="s">
        <v>40</v>
      </c>
      <c r="X4374">
        <v>19.95</v>
      </c>
      <c r="Y4374">
        <v>19.95</v>
      </c>
      <c r="Z4374">
        <v>0</v>
      </c>
      <c r="AA4374">
        <v>0</v>
      </c>
      <c r="AB4374">
        <v>27.08</v>
      </c>
      <c r="AC4374">
        <v>47.03</v>
      </c>
      <c r="AD4374" t="s">
        <v>85</v>
      </c>
      <c r="AE4374" t="s">
        <v>42</v>
      </c>
      <c r="AF4374" t="s">
        <v>42</v>
      </c>
      <c r="AG4374">
        <f t="shared" si="136"/>
        <v>0</v>
      </c>
      <c r="AH4374" t="str" cm="1">
        <f t="array" ref="AH4374">_xlfn.IFS(
X4374&lt;=20, "&lt;20",
AND(X4374&gt;=20, X4374&lt;50), "20-50",
AND(X4374&gt;=50, X4374&lt;100), "50-100",
X4374&gt;=100, "&gt;100"
)</f>
        <v>&lt;20</v>
      </c>
      <c r="AI4374">
        <f t="shared" si="137"/>
        <v>1</v>
      </c>
      <c r="AJ4374" t="str" cm="1">
        <f t="array" ref="AJ4374">_xlfn.IFS(
C4374&lt;=20, "&lt;20",
AND(C4374&gt;=20, C4374&lt;35), "20-35",
AND(C4374&gt;=35, C4374&lt;50), "35-50",
C4374&gt;=50, "50-100"
)</f>
        <v>35-50</v>
      </c>
      <c r="AK4374" t="str" cm="1">
        <f t="array" ref="AK4374">_xlfn.IFS(
G4374&lt;6, "&lt;6",
AND(G4374&gt;=6, G4374&lt;12), "6-12",
AND(G4374&gt;=12, G4374&lt;18), "12-18",  AND(G4374&gt;=18, G4374&lt;24), "18-24", G4374&gt;=24, "24-36")</f>
        <v>24-36</v>
      </c>
    </row>
    <row r="4375" spans="1:37" x14ac:dyDescent="0.3">
      <c r="A4375" t="s">
        <v>4475</v>
      </c>
      <c r="B4375" t="s">
        <v>44</v>
      </c>
      <c r="C4375">
        <v>49</v>
      </c>
      <c r="D4375" t="s">
        <v>34</v>
      </c>
      <c r="E4375" t="s">
        <v>74</v>
      </c>
      <c r="F4375">
        <v>7</v>
      </c>
      <c r="G4375">
        <v>22</v>
      </c>
      <c r="H4375" t="s">
        <v>57</v>
      </c>
      <c r="I4375" t="s">
        <v>37</v>
      </c>
      <c r="J4375" t="s">
        <v>37</v>
      </c>
      <c r="K4375" t="s">
        <v>34</v>
      </c>
      <c r="L4375" t="s">
        <v>34</v>
      </c>
      <c r="M4375" t="s">
        <v>34</v>
      </c>
      <c r="N4375" t="s">
        <v>34</v>
      </c>
      <c r="O4375" t="s">
        <v>34</v>
      </c>
      <c r="P4375" t="s">
        <v>34</v>
      </c>
      <c r="Q4375" t="s">
        <v>34</v>
      </c>
      <c r="R4375" t="s">
        <v>34</v>
      </c>
      <c r="S4375" t="s">
        <v>34</v>
      </c>
      <c r="T4375" t="s">
        <v>34</v>
      </c>
      <c r="U4375" t="s">
        <v>46</v>
      </c>
      <c r="V4375" t="s">
        <v>37</v>
      </c>
      <c r="W4375" t="s">
        <v>51</v>
      </c>
      <c r="X4375">
        <v>25.55</v>
      </c>
      <c r="Y4375">
        <v>507.4</v>
      </c>
      <c r="Z4375">
        <v>0</v>
      </c>
      <c r="AA4375">
        <v>0</v>
      </c>
      <c r="AB4375">
        <v>737</v>
      </c>
      <c r="AC4375">
        <v>1244.4000000000001</v>
      </c>
      <c r="AD4375" t="s">
        <v>41</v>
      </c>
      <c r="AE4375" t="s">
        <v>42</v>
      </c>
      <c r="AF4375" t="s">
        <v>42</v>
      </c>
      <c r="AG4375">
        <f t="shared" si="136"/>
        <v>0</v>
      </c>
      <c r="AH4375" t="str" cm="1">
        <f t="array" ref="AH4375">_xlfn.IFS(
X4375&lt;=20, "&lt;20",
AND(X4375&gt;=20, X4375&lt;50), "20-50",
AND(X4375&gt;=50, X4375&lt;100), "50-100",
X4375&gt;=100, "&gt;100"
)</f>
        <v>20-50</v>
      </c>
      <c r="AI4375">
        <f t="shared" si="137"/>
        <v>0</v>
      </c>
      <c r="AJ4375" t="str" cm="1">
        <f t="array" ref="AJ4375">_xlfn.IFS(
C4375&lt;=20, "&lt;20",
AND(C4375&gt;=20, C4375&lt;35), "20-35",
AND(C4375&gt;=35, C4375&lt;50), "35-50",
C4375&gt;=50, "50-100"
)</f>
        <v>35-50</v>
      </c>
      <c r="AK4375" t="str" cm="1">
        <f t="array" ref="AK4375">_xlfn.IFS(
G4375&lt;6, "&lt;6",
AND(G4375&gt;=6, G4375&lt;12), "6-12",
AND(G4375&gt;=12, G4375&lt;18), "12-18",  AND(G4375&gt;=18, G4375&lt;24), "18-24", G4375&gt;=24, "24-36")</f>
        <v>18-24</v>
      </c>
    </row>
    <row r="4376" spans="1:37" x14ac:dyDescent="0.3">
      <c r="A4376" t="s">
        <v>4476</v>
      </c>
      <c r="B4376" t="s">
        <v>33</v>
      </c>
      <c r="C4376">
        <v>23</v>
      </c>
      <c r="D4376" t="s">
        <v>37</v>
      </c>
      <c r="E4376" t="s">
        <v>56</v>
      </c>
      <c r="F4376">
        <v>9</v>
      </c>
      <c r="G4376">
        <v>10</v>
      </c>
      <c r="H4376" t="s">
        <v>70</v>
      </c>
      <c r="I4376" t="s">
        <v>37</v>
      </c>
      <c r="J4376" t="s">
        <v>34</v>
      </c>
      <c r="K4376" t="s">
        <v>37</v>
      </c>
      <c r="L4376" t="s">
        <v>72</v>
      </c>
      <c r="M4376" t="s">
        <v>37</v>
      </c>
      <c r="N4376" t="s">
        <v>34</v>
      </c>
      <c r="O4376" t="s">
        <v>37</v>
      </c>
      <c r="P4376" t="s">
        <v>37</v>
      </c>
      <c r="Q4376" t="s">
        <v>34</v>
      </c>
      <c r="R4376" t="s">
        <v>37</v>
      </c>
      <c r="S4376" t="s">
        <v>37</v>
      </c>
      <c r="T4376" t="s">
        <v>37</v>
      </c>
      <c r="U4376" t="s">
        <v>67</v>
      </c>
      <c r="V4376" t="s">
        <v>34</v>
      </c>
      <c r="W4376" t="s">
        <v>51</v>
      </c>
      <c r="X4376">
        <v>69.95</v>
      </c>
      <c r="Y4376">
        <v>3871.85</v>
      </c>
      <c r="Z4376">
        <v>0</v>
      </c>
      <c r="AA4376">
        <v>0</v>
      </c>
      <c r="AB4376">
        <v>1521.18</v>
      </c>
      <c r="AC4376">
        <v>5393.03</v>
      </c>
      <c r="AD4376" t="s">
        <v>41</v>
      </c>
      <c r="AE4376" t="s">
        <v>42</v>
      </c>
      <c r="AF4376" t="s">
        <v>42</v>
      </c>
      <c r="AG4376">
        <f t="shared" si="136"/>
        <v>0</v>
      </c>
      <c r="AH4376" t="str" cm="1">
        <f t="array" ref="AH4376">_xlfn.IFS(
X4376&lt;=20, "&lt;20",
AND(X4376&gt;=20, X4376&lt;50), "20-50",
AND(X4376&gt;=50, X4376&lt;100), "50-100",
X4376&gt;=100, "&gt;100"
)</f>
        <v>50-100</v>
      </c>
      <c r="AI4376">
        <f t="shared" si="137"/>
        <v>0</v>
      </c>
      <c r="AJ4376" t="str" cm="1">
        <f t="array" ref="AJ4376">_xlfn.IFS(
C4376&lt;=20, "&lt;20",
AND(C4376&gt;=20, C4376&lt;35), "20-35",
AND(C4376&gt;=35, C4376&lt;50), "35-50",
C4376&gt;=50, "50-100"
)</f>
        <v>20-35</v>
      </c>
      <c r="AK4376" t="str" cm="1">
        <f t="array" ref="AK4376">_xlfn.IFS(
G4376&lt;6, "&lt;6",
AND(G4376&gt;=6, G4376&lt;12), "6-12",
AND(G4376&gt;=12, G4376&lt;18), "12-18",  AND(G4376&gt;=18, G4376&lt;24), "18-24", G4376&gt;=24, "24-36")</f>
        <v>6-12</v>
      </c>
    </row>
    <row r="4377" spans="1:37" x14ac:dyDescent="0.3">
      <c r="A4377" t="s">
        <v>4477</v>
      </c>
      <c r="B4377" t="s">
        <v>44</v>
      </c>
      <c r="C4377">
        <v>25</v>
      </c>
      <c r="D4377" t="s">
        <v>37</v>
      </c>
      <c r="E4377" t="s">
        <v>69</v>
      </c>
      <c r="F4377">
        <v>8</v>
      </c>
      <c r="G4377">
        <v>9</v>
      </c>
      <c r="H4377" t="s">
        <v>36</v>
      </c>
      <c r="I4377" t="s">
        <v>37</v>
      </c>
      <c r="J4377" t="s">
        <v>34</v>
      </c>
      <c r="K4377" t="s">
        <v>37</v>
      </c>
      <c r="L4377" t="s">
        <v>50</v>
      </c>
      <c r="M4377" t="s">
        <v>34</v>
      </c>
      <c r="N4377" t="s">
        <v>37</v>
      </c>
      <c r="O4377" t="s">
        <v>34</v>
      </c>
      <c r="P4377" t="s">
        <v>37</v>
      </c>
      <c r="Q4377" t="s">
        <v>34</v>
      </c>
      <c r="R4377" t="s">
        <v>34</v>
      </c>
      <c r="S4377" t="s">
        <v>34</v>
      </c>
      <c r="T4377" t="s">
        <v>37</v>
      </c>
      <c r="U4377" t="s">
        <v>46</v>
      </c>
      <c r="V4377" t="s">
        <v>37</v>
      </c>
      <c r="W4377" t="s">
        <v>40</v>
      </c>
      <c r="X4377">
        <v>79.099999999999994</v>
      </c>
      <c r="Y4377">
        <v>1783.75</v>
      </c>
      <c r="Z4377">
        <v>0</v>
      </c>
      <c r="AA4377">
        <v>0</v>
      </c>
      <c r="AB4377">
        <v>349.14</v>
      </c>
      <c r="AC4377">
        <v>2132.89</v>
      </c>
      <c r="AD4377" t="s">
        <v>41</v>
      </c>
      <c r="AE4377" t="s">
        <v>42</v>
      </c>
      <c r="AF4377" t="s">
        <v>42</v>
      </c>
      <c r="AG4377">
        <f t="shared" si="136"/>
        <v>0</v>
      </c>
      <c r="AH4377" t="str" cm="1">
        <f t="array" ref="AH4377">_xlfn.IFS(
X4377&lt;=20, "&lt;20",
AND(X4377&gt;=20, X4377&lt;50), "20-50",
AND(X4377&gt;=50, X4377&lt;100), "50-100",
X4377&gt;=100, "&gt;100"
)</f>
        <v>50-100</v>
      </c>
      <c r="AI4377">
        <f t="shared" si="137"/>
        <v>0</v>
      </c>
      <c r="AJ4377" t="str" cm="1">
        <f t="array" ref="AJ4377">_xlfn.IFS(
C4377&lt;=20, "&lt;20",
AND(C4377&gt;=20, C4377&lt;35), "20-35",
AND(C4377&gt;=35, C4377&lt;50), "35-50",
C4377&gt;=50, "50-100"
)</f>
        <v>20-35</v>
      </c>
      <c r="AK4377" t="str" cm="1">
        <f t="array" ref="AK4377">_xlfn.IFS(
G4377&lt;6, "&lt;6",
AND(G4377&gt;=6, G4377&lt;12), "6-12",
AND(G4377&gt;=12, G4377&lt;18), "12-18",  AND(G4377&gt;=18, G4377&lt;24), "18-24", G4377&gt;=24, "24-36")</f>
        <v>6-12</v>
      </c>
    </row>
    <row r="4378" spans="1:37" x14ac:dyDescent="0.3">
      <c r="A4378" t="s">
        <v>4478</v>
      </c>
      <c r="B4378" t="s">
        <v>33</v>
      </c>
      <c r="C4378">
        <v>28</v>
      </c>
      <c r="D4378" t="s">
        <v>34</v>
      </c>
      <c r="E4378" t="s">
        <v>35</v>
      </c>
      <c r="F4378">
        <v>4</v>
      </c>
      <c r="G4378">
        <v>32</v>
      </c>
      <c r="H4378" t="s">
        <v>110</v>
      </c>
      <c r="I4378" t="s">
        <v>37</v>
      </c>
      <c r="J4378" t="s">
        <v>34</v>
      </c>
      <c r="K4378" t="s">
        <v>37</v>
      </c>
      <c r="L4378" t="s">
        <v>72</v>
      </c>
      <c r="M4378" t="s">
        <v>34</v>
      </c>
      <c r="N4378" t="s">
        <v>34</v>
      </c>
      <c r="O4378" t="s">
        <v>37</v>
      </c>
      <c r="P4378" t="s">
        <v>37</v>
      </c>
      <c r="Q4378" t="s">
        <v>37</v>
      </c>
      <c r="R4378" t="s">
        <v>37</v>
      </c>
      <c r="S4378" t="s">
        <v>37</v>
      </c>
      <c r="T4378" t="s">
        <v>37</v>
      </c>
      <c r="U4378" t="s">
        <v>39</v>
      </c>
      <c r="V4378" t="s">
        <v>37</v>
      </c>
      <c r="W4378" t="s">
        <v>143</v>
      </c>
      <c r="X4378">
        <v>73.900000000000006</v>
      </c>
      <c r="Y4378">
        <v>2405.0500000000002</v>
      </c>
      <c r="Z4378">
        <v>0</v>
      </c>
      <c r="AA4378">
        <v>0</v>
      </c>
      <c r="AB4378">
        <v>1099.56</v>
      </c>
      <c r="AC4378">
        <v>3504.61</v>
      </c>
      <c r="AD4378" t="s">
        <v>52</v>
      </c>
      <c r="AE4378" t="s">
        <v>53</v>
      </c>
      <c r="AF4378" t="s">
        <v>54</v>
      </c>
      <c r="AG4378">
        <f t="shared" si="136"/>
        <v>1</v>
      </c>
      <c r="AH4378" t="str" cm="1">
        <f t="array" ref="AH4378">_xlfn.IFS(
X4378&lt;=20, "&lt;20",
AND(X4378&gt;=20, X4378&lt;50), "20-50",
AND(X4378&gt;=50, X4378&lt;100), "50-100",
X4378&gt;=100, "&gt;100"
)</f>
        <v>50-100</v>
      </c>
      <c r="AI4378">
        <f t="shared" si="137"/>
        <v>0</v>
      </c>
      <c r="AJ4378" t="str" cm="1">
        <f t="array" ref="AJ4378">_xlfn.IFS(
C4378&lt;=20, "&lt;20",
AND(C4378&gt;=20, C4378&lt;35), "20-35",
AND(C4378&gt;=35, C4378&lt;50), "35-50",
C4378&gt;=50, "50-100"
)</f>
        <v>20-35</v>
      </c>
      <c r="AK4378" t="str" cm="1">
        <f t="array" ref="AK4378">_xlfn.IFS(
G4378&lt;6, "&lt;6",
AND(G4378&gt;=6, G4378&lt;12), "6-12",
AND(G4378&gt;=12, G4378&lt;18), "12-18",  AND(G4378&gt;=18, G4378&lt;24), "18-24", G4378&gt;=24, "24-36")</f>
        <v>24-36</v>
      </c>
    </row>
    <row r="4379" spans="1:37" x14ac:dyDescent="0.3">
      <c r="A4379" t="s">
        <v>4479</v>
      </c>
      <c r="B4379" t="s">
        <v>33</v>
      </c>
      <c r="C4379">
        <v>66</v>
      </c>
      <c r="D4379" t="s">
        <v>34</v>
      </c>
      <c r="E4379" t="s">
        <v>87</v>
      </c>
      <c r="F4379">
        <v>15</v>
      </c>
      <c r="G4379">
        <v>22</v>
      </c>
      <c r="H4379" t="s">
        <v>70</v>
      </c>
      <c r="I4379" t="s">
        <v>37</v>
      </c>
      <c r="J4379" t="s">
        <v>37</v>
      </c>
      <c r="K4379" t="s">
        <v>34</v>
      </c>
      <c r="L4379" t="s">
        <v>34</v>
      </c>
      <c r="M4379" t="s">
        <v>34</v>
      </c>
      <c r="N4379" t="s">
        <v>34</v>
      </c>
      <c r="O4379" t="s">
        <v>34</v>
      </c>
      <c r="P4379" t="s">
        <v>34</v>
      </c>
      <c r="Q4379" t="s">
        <v>34</v>
      </c>
      <c r="R4379" t="s">
        <v>34</v>
      </c>
      <c r="S4379" t="s">
        <v>34</v>
      </c>
      <c r="T4379" t="s">
        <v>34</v>
      </c>
      <c r="U4379" t="s">
        <v>67</v>
      </c>
      <c r="V4379" t="s">
        <v>34</v>
      </c>
      <c r="W4379" t="s">
        <v>51</v>
      </c>
      <c r="X4379">
        <v>24.9</v>
      </c>
      <c r="Y4379">
        <v>1195.25</v>
      </c>
      <c r="Z4379">
        <v>0</v>
      </c>
      <c r="AA4379">
        <v>0</v>
      </c>
      <c r="AB4379">
        <v>2358</v>
      </c>
      <c r="AC4379">
        <v>3553.25</v>
      </c>
      <c r="AD4379" t="s">
        <v>41</v>
      </c>
      <c r="AE4379" t="s">
        <v>42</v>
      </c>
      <c r="AF4379" t="s">
        <v>42</v>
      </c>
      <c r="AG4379">
        <f t="shared" si="136"/>
        <v>0</v>
      </c>
      <c r="AH4379" t="str" cm="1">
        <f t="array" ref="AH4379">_xlfn.IFS(
X4379&lt;=20, "&lt;20",
AND(X4379&gt;=20, X4379&lt;50), "20-50",
AND(X4379&gt;=50, X4379&lt;100), "50-100",
X4379&gt;=100, "&gt;100"
)</f>
        <v>20-50</v>
      </c>
      <c r="AI4379">
        <f t="shared" si="137"/>
        <v>0</v>
      </c>
      <c r="AJ4379" t="str" cm="1">
        <f t="array" ref="AJ4379">_xlfn.IFS(
C4379&lt;=20, "&lt;20",
AND(C4379&gt;=20, C4379&lt;35), "20-35",
AND(C4379&gt;=35, C4379&lt;50), "35-50",
C4379&gt;=50, "50-100"
)</f>
        <v>50-100</v>
      </c>
      <c r="AK4379" t="str" cm="1">
        <f t="array" ref="AK4379">_xlfn.IFS(
G4379&lt;6, "&lt;6",
AND(G4379&gt;=6, G4379&lt;12), "6-12",
AND(G4379&gt;=12, G4379&lt;18), "12-18",  AND(G4379&gt;=18, G4379&lt;24), "18-24", G4379&gt;=24, "24-36")</f>
        <v>18-24</v>
      </c>
    </row>
    <row r="4380" spans="1:37" x14ac:dyDescent="0.3">
      <c r="A4380" t="s">
        <v>4480</v>
      </c>
      <c r="B4380" t="s">
        <v>33</v>
      </c>
      <c r="C4380">
        <v>22</v>
      </c>
      <c r="D4380" t="s">
        <v>34</v>
      </c>
      <c r="E4380" t="s">
        <v>158</v>
      </c>
      <c r="F4380">
        <v>9</v>
      </c>
      <c r="G4380">
        <v>4</v>
      </c>
      <c r="H4380" t="s">
        <v>66</v>
      </c>
      <c r="I4380" t="s">
        <v>37</v>
      </c>
      <c r="J4380" t="s">
        <v>37</v>
      </c>
      <c r="K4380" t="s">
        <v>37</v>
      </c>
      <c r="L4380" t="s">
        <v>50</v>
      </c>
      <c r="M4380" t="s">
        <v>37</v>
      </c>
      <c r="N4380" t="s">
        <v>37</v>
      </c>
      <c r="O4380" t="s">
        <v>37</v>
      </c>
      <c r="P4380" t="s">
        <v>34</v>
      </c>
      <c r="Q4380" t="s">
        <v>37</v>
      </c>
      <c r="R4380" t="s">
        <v>37</v>
      </c>
      <c r="S4380" t="s">
        <v>37</v>
      </c>
      <c r="T4380" t="s">
        <v>34</v>
      </c>
      <c r="U4380" t="s">
        <v>67</v>
      </c>
      <c r="V4380" t="s">
        <v>37</v>
      </c>
      <c r="W4380" t="s">
        <v>51</v>
      </c>
      <c r="X4380">
        <v>109.65</v>
      </c>
      <c r="Y4380">
        <v>7880.25</v>
      </c>
      <c r="Z4380">
        <v>0</v>
      </c>
      <c r="AA4380">
        <v>10</v>
      </c>
      <c r="AB4380">
        <v>496.08</v>
      </c>
      <c r="AC4380">
        <v>8386.33</v>
      </c>
      <c r="AD4380" t="s">
        <v>41</v>
      </c>
      <c r="AE4380" t="s">
        <v>42</v>
      </c>
      <c r="AF4380" t="s">
        <v>42</v>
      </c>
      <c r="AG4380">
        <f t="shared" si="136"/>
        <v>0</v>
      </c>
      <c r="AH4380" t="str" cm="1">
        <f t="array" ref="AH4380">_xlfn.IFS(
X4380&lt;=20, "&lt;20",
AND(X4380&gt;=20, X4380&lt;50), "20-50",
AND(X4380&gt;=50, X4380&lt;100), "50-100",
X4380&gt;=100, "&gt;100"
)</f>
        <v>&gt;100</v>
      </c>
      <c r="AI4380">
        <f t="shared" si="137"/>
        <v>0</v>
      </c>
      <c r="AJ4380" t="str" cm="1">
        <f t="array" ref="AJ4380">_xlfn.IFS(
C4380&lt;=20, "&lt;20",
AND(C4380&gt;=20, C4380&lt;35), "20-35",
AND(C4380&gt;=35, C4380&lt;50), "35-50",
C4380&gt;=50, "50-100"
)</f>
        <v>20-35</v>
      </c>
      <c r="AK4380" t="str" cm="1">
        <f t="array" ref="AK4380">_xlfn.IFS(
G4380&lt;6, "&lt;6",
AND(G4380&gt;=6, G4380&lt;12), "6-12",
AND(G4380&gt;=12, G4380&lt;18), "12-18",  AND(G4380&gt;=18, G4380&lt;24), "18-24", G4380&gt;=24, "24-36")</f>
        <v>&lt;6</v>
      </c>
    </row>
    <row r="4381" spans="1:37" x14ac:dyDescent="0.3">
      <c r="A4381" t="s">
        <v>4481</v>
      </c>
      <c r="B4381" t="s">
        <v>44</v>
      </c>
      <c r="C4381">
        <v>18</v>
      </c>
      <c r="D4381" t="s">
        <v>34</v>
      </c>
      <c r="E4381" t="s">
        <v>87</v>
      </c>
      <c r="F4381">
        <v>15</v>
      </c>
      <c r="G4381">
        <v>2</v>
      </c>
      <c r="H4381" t="s">
        <v>36</v>
      </c>
      <c r="I4381" t="s">
        <v>37</v>
      </c>
      <c r="J4381" t="s">
        <v>34</v>
      </c>
      <c r="K4381" t="s">
        <v>37</v>
      </c>
      <c r="L4381" t="s">
        <v>38</v>
      </c>
      <c r="M4381" t="s">
        <v>34</v>
      </c>
      <c r="N4381" t="s">
        <v>37</v>
      </c>
      <c r="O4381" t="s">
        <v>34</v>
      </c>
      <c r="P4381" t="s">
        <v>34</v>
      </c>
      <c r="Q4381" t="s">
        <v>37</v>
      </c>
      <c r="R4381" t="s">
        <v>34</v>
      </c>
      <c r="S4381" t="s">
        <v>34</v>
      </c>
      <c r="T4381" t="s">
        <v>37</v>
      </c>
      <c r="U4381" t="s">
        <v>39</v>
      </c>
      <c r="V4381" t="s">
        <v>34</v>
      </c>
      <c r="W4381" t="s">
        <v>51</v>
      </c>
      <c r="X4381">
        <v>58.2</v>
      </c>
      <c r="Y4381">
        <v>1045.25</v>
      </c>
      <c r="Z4381">
        <v>0</v>
      </c>
      <c r="AA4381">
        <v>0</v>
      </c>
      <c r="AB4381">
        <v>462.65</v>
      </c>
      <c r="AC4381">
        <v>1507.9</v>
      </c>
      <c r="AD4381" t="s">
        <v>41</v>
      </c>
      <c r="AE4381" t="s">
        <v>42</v>
      </c>
      <c r="AF4381" t="s">
        <v>42</v>
      </c>
      <c r="AG4381">
        <f t="shared" si="136"/>
        <v>0</v>
      </c>
      <c r="AH4381" t="str" cm="1">
        <f t="array" ref="AH4381">_xlfn.IFS(
X4381&lt;=20, "&lt;20",
AND(X4381&gt;=20, X4381&lt;50), "20-50",
AND(X4381&gt;=50, X4381&lt;100), "50-100",
X4381&gt;=100, "&gt;100"
)</f>
        <v>50-100</v>
      </c>
      <c r="AI4381">
        <f t="shared" si="137"/>
        <v>0</v>
      </c>
      <c r="AJ4381" t="str" cm="1">
        <f t="array" ref="AJ4381">_xlfn.IFS(
C4381&lt;=20, "&lt;20",
AND(C4381&gt;=20, C4381&lt;35), "20-35",
AND(C4381&gt;=35, C4381&lt;50), "35-50",
C4381&gt;=50, "50-100"
)</f>
        <v>&lt;20</v>
      </c>
      <c r="AK4381" t="str" cm="1">
        <f t="array" ref="AK4381">_xlfn.IFS(
G4381&lt;6, "&lt;6",
AND(G4381&gt;=6, G4381&lt;12), "6-12",
AND(G4381&gt;=12, G4381&lt;18), "12-18",  AND(G4381&gt;=18, G4381&lt;24), "18-24", G4381&gt;=24, "24-36")</f>
        <v>&lt;6</v>
      </c>
    </row>
    <row r="4382" spans="1:37" x14ac:dyDescent="0.3">
      <c r="A4382" t="s">
        <v>4482</v>
      </c>
      <c r="B4382" t="s">
        <v>44</v>
      </c>
      <c r="C4382">
        <v>38</v>
      </c>
      <c r="D4382" t="s">
        <v>34</v>
      </c>
      <c r="E4382" t="s">
        <v>35</v>
      </c>
      <c r="F4382">
        <v>10</v>
      </c>
      <c r="G4382">
        <v>13</v>
      </c>
      <c r="H4382" t="s">
        <v>36</v>
      </c>
      <c r="I4382" t="s">
        <v>37</v>
      </c>
      <c r="J4382" t="s">
        <v>37</v>
      </c>
      <c r="K4382" t="s">
        <v>37</v>
      </c>
      <c r="L4382" t="s">
        <v>50</v>
      </c>
      <c r="M4382" t="s">
        <v>34</v>
      </c>
      <c r="N4382" t="s">
        <v>37</v>
      </c>
      <c r="O4382" t="s">
        <v>37</v>
      </c>
      <c r="P4382" t="s">
        <v>37</v>
      </c>
      <c r="Q4382" t="s">
        <v>37</v>
      </c>
      <c r="R4382" t="s">
        <v>37</v>
      </c>
      <c r="S4382" t="s">
        <v>37</v>
      </c>
      <c r="T4382" t="s">
        <v>37</v>
      </c>
      <c r="U4382" t="s">
        <v>67</v>
      </c>
      <c r="V4382" t="s">
        <v>37</v>
      </c>
      <c r="W4382" t="s">
        <v>51</v>
      </c>
      <c r="X4382">
        <v>110.5</v>
      </c>
      <c r="Y4382">
        <v>7752.05</v>
      </c>
      <c r="Z4382">
        <v>0</v>
      </c>
      <c r="AA4382">
        <v>0</v>
      </c>
      <c r="AB4382">
        <v>1997.8</v>
      </c>
      <c r="AC4382">
        <v>9749.85</v>
      </c>
      <c r="AD4382" t="s">
        <v>41</v>
      </c>
      <c r="AE4382" t="s">
        <v>42</v>
      </c>
      <c r="AF4382" t="s">
        <v>42</v>
      </c>
      <c r="AG4382">
        <f t="shared" si="136"/>
        <v>0</v>
      </c>
      <c r="AH4382" t="str" cm="1">
        <f t="array" ref="AH4382">_xlfn.IFS(
X4382&lt;=20, "&lt;20",
AND(X4382&gt;=20, X4382&lt;50), "20-50",
AND(X4382&gt;=50, X4382&lt;100), "50-100",
X4382&gt;=100, "&gt;100"
)</f>
        <v>&gt;100</v>
      </c>
      <c r="AI4382">
        <f t="shared" si="137"/>
        <v>0</v>
      </c>
      <c r="AJ4382" t="str" cm="1">
        <f t="array" ref="AJ4382">_xlfn.IFS(
C4382&lt;=20, "&lt;20",
AND(C4382&gt;=20, C4382&lt;35), "20-35",
AND(C4382&gt;=35, C4382&lt;50), "35-50",
C4382&gt;=50, "50-100"
)</f>
        <v>35-50</v>
      </c>
      <c r="AK4382" t="str" cm="1">
        <f t="array" ref="AK4382">_xlfn.IFS(
G4382&lt;6, "&lt;6",
AND(G4382&gt;=6, G4382&lt;12), "6-12",
AND(G4382&gt;=12, G4382&lt;18), "12-18",  AND(G4382&gt;=18, G4382&lt;24), "18-24", G4382&gt;=24, "24-36")</f>
        <v>12-18</v>
      </c>
    </row>
    <row r="4383" spans="1:37" x14ac:dyDescent="0.3">
      <c r="A4383" t="s">
        <v>4483</v>
      </c>
      <c r="B4383" t="s">
        <v>44</v>
      </c>
      <c r="C4383">
        <v>47</v>
      </c>
      <c r="D4383" t="s">
        <v>34</v>
      </c>
      <c r="E4383" t="s">
        <v>109</v>
      </c>
      <c r="F4383">
        <v>3</v>
      </c>
      <c r="G4383">
        <v>33</v>
      </c>
      <c r="H4383" t="s">
        <v>36</v>
      </c>
      <c r="I4383" t="s">
        <v>37</v>
      </c>
      <c r="J4383" t="s">
        <v>37</v>
      </c>
      <c r="K4383" t="s">
        <v>37</v>
      </c>
      <c r="L4383" t="s">
        <v>50</v>
      </c>
      <c r="M4383" t="s">
        <v>34</v>
      </c>
      <c r="N4383" t="s">
        <v>37</v>
      </c>
      <c r="O4383" t="s">
        <v>34</v>
      </c>
      <c r="P4383" t="s">
        <v>34</v>
      </c>
      <c r="Q4383" t="s">
        <v>34</v>
      </c>
      <c r="R4383" t="s">
        <v>34</v>
      </c>
      <c r="S4383" t="s">
        <v>34</v>
      </c>
      <c r="T4383" t="s">
        <v>37</v>
      </c>
      <c r="U4383" t="s">
        <v>46</v>
      </c>
      <c r="V4383" t="s">
        <v>37</v>
      </c>
      <c r="W4383" t="s">
        <v>51</v>
      </c>
      <c r="X4383">
        <v>79.349999999999994</v>
      </c>
      <c r="Y4383">
        <v>1730.35</v>
      </c>
      <c r="Z4383">
        <v>0</v>
      </c>
      <c r="AA4383">
        <v>0</v>
      </c>
      <c r="AB4383">
        <v>422.18</v>
      </c>
      <c r="AC4383">
        <v>2152.5300000000002</v>
      </c>
      <c r="AD4383" t="s">
        <v>52</v>
      </c>
      <c r="AE4383" t="s">
        <v>58</v>
      </c>
      <c r="AF4383" t="s">
        <v>59</v>
      </c>
      <c r="AG4383">
        <f t="shared" si="136"/>
        <v>1</v>
      </c>
      <c r="AH4383" t="str" cm="1">
        <f t="array" ref="AH4383">_xlfn.IFS(
X4383&lt;=20, "&lt;20",
AND(X4383&gt;=20, X4383&lt;50), "20-50",
AND(X4383&gt;=50, X4383&lt;100), "50-100",
X4383&gt;=100, "&gt;100"
)</f>
        <v>50-100</v>
      </c>
      <c r="AI4383">
        <f t="shared" si="137"/>
        <v>0</v>
      </c>
      <c r="AJ4383" t="str" cm="1">
        <f t="array" ref="AJ4383">_xlfn.IFS(
C4383&lt;=20, "&lt;20",
AND(C4383&gt;=20, C4383&lt;35), "20-35",
AND(C4383&gt;=35, C4383&lt;50), "35-50",
C4383&gt;=50, "50-100"
)</f>
        <v>35-50</v>
      </c>
      <c r="AK4383" t="str" cm="1">
        <f t="array" ref="AK4383">_xlfn.IFS(
G4383&lt;6, "&lt;6",
AND(G4383&gt;=6, G4383&lt;12), "6-12",
AND(G4383&gt;=12, G4383&lt;18), "12-18",  AND(G4383&gt;=18, G4383&lt;24), "18-24", G4383&gt;=24, "24-36")</f>
        <v>24-36</v>
      </c>
    </row>
    <row r="4384" spans="1:37" x14ac:dyDescent="0.3">
      <c r="A4384" t="s">
        <v>4484</v>
      </c>
      <c r="B4384" t="s">
        <v>44</v>
      </c>
      <c r="C4384">
        <v>49</v>
      </c>
      <c r="D4384" t="s">
        <v>37</v>
      </c>
      <c r="E4384" t="s">
        <v>130</v>
      </c>
      <c r="F4384">
        <v>14</v>
      </c>
      <c r="G4384">
        <v>15</v>
      </c>
      <c r="H4384" t="s">
        <v>36</v>
      </c>
      <c r="I4384" t="s">
        <v>37</v>
      </c>
      <c r="J4384" t="s">
        <v>37</v>
      </c>
      <c r="K4384" t="s">
        <v>37</v>
      </c>
      <c r="L4384" t="s">
        <v>50</v>
      </c>
      <c r="M4384" t="s">
        <v>34</v>
      </c>
      <c r="N4384" t="s">
        <v>34</v>
      </c>
      <c r="O4384" t="s">
        <v>37</v>
      </c>
      <c r="P4384" t="s">
        <v>37</v>
      </c>
      <c r="Q4384" t="s">
        <v>37</v>
      </c>
      <c r="R4384" t="s">
        <v>34</v>
      </c>
      <c r="S4384" t="s">
        <v>34</v>
      </c>
      <c r="T4384" t="s">
        <v>37</v>
      </c>
      <c r="U4384" t="s">
        <v>46</v>
      </c>
      <c r="V4384" t="s">
        <v>34</v>
      </c>
      <c r="W4384" t="s">
        <v>51</v>
      </c>
      <c r="X4384">
        <v>93.35</v>
      </c>
      <c r="Y4384">
        <v>5386.5</v>
      </c>
      <c r="Z4384">
        <v>36.07</v>
      </c>
      <c r="AA4384">
        <v>0</v>
      </c>
      <c r="AB4384">
        <v>1226.02</v>
      </c>
      <c r="AC4384">
        <v>6576.45</v>
      </c>
      <c r="AD4384" t="s">
        <v>41</v>
      </c>
      <c r="AE4384" t="s">
        <v>42</v>
      </c>
      <c r="AF4384" t="s">
        <v>42</v>
      </c>
      <c r="AG4384">
        <f t="shared" si="136"/>
        <v>0</v>
      </c>
      <c r="AH4384" t="str" cm="1">
        <f t="array" ref="AH4384">_xlfn.IFS(
X4384&lt;=20, "&lt;20",
AND(X4384&gt;=20, X4384&lt;50), "20-50",
AND(X4384&gt;=50, X4384&lt;100), "50-100",
X4384&gt;=100, "&gt;100"
)</f>
        <v>50-100</v>
      </c>
      <c r="AI4384">
        <f t="shared" si="137"/>
        <v>0</v>
      </c>
      <c r="AJ4384" t="str" cm="1">
        <f t="array" ref="AJ4384">_xlfn.IFS(
C4384&lt;=20, "&lt;20",
AND(C4384&gt;=20, C4384&lt;35), "20-35",
AND(C4384&gt;=35, C4384&lt;50), "35-50",
C4384&gt;=50, "50-100"
)</f>
        <v>35-50</v>
      </c>
      <c r="AK4384" t="str" cm="1">
        <f t="array" ref="AK4384">_xlfn.IFS(
G4384&lt;6, "&lt;6",
AND(G4384&gt;=6, G4384&lt;12), "6-12",
AND(G4384&gt;=12, G4384&lt;18), "12-18",  AND(G4384&gt;=18, G4384&lt;24), "18-24", G4384&gt;=24, "24-36")</f>
        <v>12-18</v>
      </c>
    </row>
    <row r="4385" spans="1:37" x14ac:dyDescent="0.3">
      <c r="A4385" t="s">
        <v>4485</v>
      </c>
      <c r="B4385" t="s">
        <v>33</v>
      </c>
      <c r="C4385">
        <v>39</v>
      </c>
      <c r="D4385" t="s">
        <v>34</v>
      </c>
      <c r="E4385" t="s">
        <v>69</v>
      </c>
      <c r="F4385">
        <v>5</v>
      </c>
      <c r="G4385">
        <v>31</v>
      </c>
      <c r="H4385" t="s">
        <v>36</v>
      </c>
      <c r="I4385" t="s">
        <v>37</v>
      </c>
      <c r="J4385" t="s">
        <v>37</v>
      </c>
      <c r="K4385" t="s">
        <v>37</v>
      </c>
      <c r="L4385" t="s">
        <v>72</v>
      </c>
      <c r="M4385" t="s">
        <v>34</v>
      </c>
      <c r="N4385" t="s">
        <v>37</v>
      </c>
      <c r="O4385" t="s">
        <v>34</v>
      </c>
      <c r="P4385" t="s">
        <v>37</v>
      </c>
      <c r="Q4385" t="s">
        <v>37</v>
      </c>
      <c r="R4385" t="s">
        <v>37</v>
      </c>
      <c r="S4385" t="s">
        <v>37</v>
      </c>
      <c r="T4385" t="s">
        <v>37</v>
      </c>
      <c r="U4385" t="s">
        <v>39</v>
      </c>
      <c r="V4385" t="s">
        <v>37</v>
      </c>
      <c r="W4385" t="s">
        <v>143</v>
      </c>
      <c r="X4385">
        <v>79.45</v>
      </c>
      <c r="Y4385">
        <v>2587.6999999999998</v>
      </c>
      <c r="Z4385">
        <v>0</v>
      </c>
      <c r="AA4385">
        <v>0</v>
      </c>
      <c r="AB4385">
        <v>208.01</v>
      </c>
      <c r="AC4385">
        <v>2795.71</v>
      </c>
      <c r="AD4385" t="s">
        <v>52</v>
      </c>
      <c r="AE4385" t="s">
        <v>58</v>
      </c>
      <c r="AF4385" t="s">
        <v>59</v>
      </c>
      <c r="AG4385">
        <f t="shared" si="136"/>
        <v>1</v>
      </c>
      <c r="AH4385" t="str" cm="1">
        <f t="array" ref="AH4385">_xlfn.IFS(
X4385&lt;=20, "&lt;20",
AND(X4385&gt;=20, X4385&lt;50), "20-50",
AND(X4385&gt;=50, X4385&lt;100), "50-100",
X4385&gt;=100, "&gt;100"
)</f>
        <v>50-100</v>
      </c>
      <c r="AI4385">
        <f t="shared" si="137"/>
        <v>0</v>
      </c>
      <c r="AJ4385" t="str" cm="1">
        <f t="array" ref="AJ4385">_xlfn.IFS(
C4385&lt;=20, "&lt;20",
AND(C4385&gt;=20, C4385&lt;35), "20-35",
AND(C4385&gt;=35, C4385&lt;50), "35-50",
C4385&gt;=50, "50-100"
)</f>
        <v>35-50</v>
      </c>
      <c r="AK4385" t="str" cm="1">
        <f t="array" ref="AK4385">_xlfn.IFS(
G4385&lt;6, "&lt;6",
AND(G4385&gt;=6, G4385&lt;12), "6-12",
AND(G4385&gt;=12, G4385&lt;18), "12-18",  AND(G4385&gt;=18, G4385&lt;24), "18-24", G4385&gt;=24, "24-36")</f>
        <v>24-36</v>
      </c>
    </row>
    <row r="4386" spans="1:37" x14ac:dyDescent="0.3">
      <c r="A4386" t="s">
        <v>4486</v>
      </c>
      <c r="B4386" t="s">
        <v>33</v>
      </c>
      <c r="C4386">
        <v>29</v>
      </c>
      <c r="D4386" t="s">
        <v>34</v>
      </c>
      <c r="E4386" t="s">
        <v>114</v>
      </c>
      <c r="F4386">
        <v>6</v>
      </c>
      <c r="G4386">
        <v>12</v>
      </c>
      <c r="H4386" t="s">
        <v>36</v>
      </c>
      <c r="I4386" t="s">
        <v>37</v>
      </c>
      <c r="J4386" t="s">
        <v>37</v>
      </c>
      <c r="K4386" t="s">
        <v>37</v>
      </c>
      <c r="L4386" t="s">
        <v>72</v>
      </c>
      <c r="M4386" t="s">
        <v>34</v>
      </c>
      <c r="N4386" t="s">
        <v>37</v>
      </c>
      <c r="O4386" t="s">
        <v>34</v>
      </c>
      <c r="P4386" t="s">
        <v>34</v>
      </c>
      <c r="Q4386" t="s">
        <v>34</v>
      </c>
      <c r="R4386" t="s">
        <v>34</v>
      </c>
      <c r="S4386" t="s">
        <v>34</v>
      </c>
      <c r="T4386" t="s">
        <v>37</v>
      </c>
      <c r="U4386" t="s">
        <v>39</v>
      </c>
      <c r="V4386" t="s">
        <v>37</v>
      </c>
      <c r="W4386" t="s">
        <v>51</v>
      </c>
      <c r="X4386">
        <v>55.25</v>
      </c>
      <c r="Y4386">
        <v>1620.2</v>
      </c>
      <c r="Z4386">
        <v>0</v>
      </c>
      <c r="AA4386">
        <v>0</v>
      </c>
      <c r="AB4386">
        <v>1141.1500000000001</v>
      </c>
      <c r="AC4386">
        <v>2761.35</v>
      </c>
      <c r="AD4386" t="s">
        <v>41</v>
      </c>
      <c r="AE4386" t="s">
        <v>42</v>
      </c>
      <c r="AF4386" t="s">
        <v>42</v>
      </c>
      <c r="AG4386">
        <f t="shared" si="136"/>
        <v>0</v>
      </c>
      <c r="AH4386" t="str" cm="1">
        <f t="array" ref="AH4386">_xlfn.IFS(
X4386&lt;=20, "&lt;20",
AND(X4386&gt;=20, X4386&lt;50), "20-50",
AND(X4386&gt;=50, X4386&lt;100), "50-100",
X4386&gt;=100, "&gt;100"
)</f>
        <v>50-100</v>
      </c>
      <c r="AI4386">
        <f t="shared" si="137"/>
        <v>0</v>
      </c>
      <c r="AJ4386" t="str" cm="1">
        <f t="array" ref="AJ4386">_xlfn.IFS(
C4386&lt;=20, "&lt;20",
AND(C4386&gt;=20, C4386&lt;35), "20-35",
AND(C4386&gt;=35, C4386&lt;50), "35-50",
C4386&gt;=50, "50-100"
)</f>
        <v>20-35</v>
      </c>
      <c r="AK4386" t="str" cm="1">
        <f t="array" ref="AK4386">_xlfn.IFS(
G4386&lt;6, "&lt;6",
AND(G4386&gt;=6, G4386&lt;12), "6-12",
AND(G4386&gt;=12, G4386&lt;18), "12-18",  AND(G4386&gt;=18, G4386&lt;24), "18-24", G4386&gt;=24, "24-36")</f>
        <v>12-18</v>
      </c>
    </row>
    <row r="4387" spans="1:37" x14ac:dyDescent="0.3">
      <c r="A4387" t="s">
        <v>4487</v>
      </c>
      <c r="B4387" t="s">
        <v>33</v>
      </c>
      <c r="C4387">
        <v>66</v>
      </c>
      <c r="D4387" t="s">
        <v>34</v>
      </c>
      <c r="E4387" t="s">
        <v>64</v>
      </c>
      <c r="F4387">
        <v>2</v>
      </c>
      <c r="G4387">
        <v>27</v>
      </c>
      <c r="H4387" t="s">
        <v>36</v>
      </c>
      <c r="I4387" t="s">
        <v>37</v>
      </c>
      <c r="J4387" t="s">
        <v>34</v>
      </c>
      <c r="K4387" t="s">
        <v>37</v>
      </c>
      <c r="L4387" t="s">
        <v>38</v>
      </c>
      <c r="M4387" t="s">
        <v>34</v>
      </c>
      <c r="N4387" t="s">
        <v>37</v>
      </c>
      <c r="O4387" t="s">
        <v>34</v>
      </c>
      <c r="P4387" t="s">
        <v>34</v>
      </c>
      <c r="Q4387" t="s">
        <v>34</v>
      </c>
      <c r="R4387" t="s">
        <v>34</v>
      </c>
      <c r="S4387" t="s">
        <v>34</v>
      </c>
      <c r="T4387" t="s">
        <v>37</v>
      </c>
      <c r="U4387" t="s">
        <v>46</v>
      </c>
      <c r="V4387" t="s">
        <v>37</v>
      </c>
      <c r="W4387" t="s">
        <v>40</v>
      </c>
      <c r="X4387">
        <v>49.9</v>
      </c>
      <c r="Y4387">
        <v>130.1</v>
      </c>
      <c r="Z4387">
        <v>0</v>
      </c>
      <c r="AA4387">
        <v>0</v>
      </c>
      <c r="AB4387">
        <v>139.71</v>
      </c>
      <c r="AC4387">
        <v>269.81</v>
      </c>
      <c r="AD4387" t="s">
        <v>52</v>
      </c>
      <c r="AE4387" t="s">
        <v>94</v>
      </c>
      <c r="AF4387" t="s">
        <v>235</v>
      </c>
      <c r="AG4387">
        <f t="shared" si="136"/>
        <v>1</v>
      </c>
      <c r="AH4387" t="str" cm="1">
        <f t="array" ref="AH4387">_xlfn.IFS(
X4387&lt;=20, "&lt;20",
AND(X4387&gt;=20, X4387&lt;50), "20-50",
AND(X4387&gt;=50, X4387&lt;100), "50-100",
X4387&gt;=100, "&gt;100"
)</f>
        <v>20-50</v>
      </c>
      <c r="AI4387">
        <f t="shared" si="137"/>
        <v>0</v>
      </c>
      <c r="AJ4387" t="str" cm="1">
        <f t="array" ref="AJ4387">_xlfn.IFS(
C4387&lt;=20, "&lt;20",
AND(C4387&gt;=20, C4387&lt;35), "20-35",
AND(C4387&gt;=35, C4387&lt;50), "35-50",
C4387&gt;=50, "50-100"
)</f>
        <v>50-100</v>
      </c>
      <c r="AK4387" t="str" cm="1">
        <f t="array" ref="AK4387">_xlfn.IFS(
G4387&lt;6, "&lt;6",
AND(G4387&gt;=6, G4387&lt;12), "6-12",
AND(G4387&gt;=12, G4387&lt;18), "12-18",  AND(G4387&gt;=18, G4387&lt;24), "18-24", G4387&gt;=24, "24-36")</f>
        <v>24-36</v>
      </c>
    </row>
    <row r="4388" spans="1:37" x14ac:dyDescent="0.3">
      <c r="A4388" t="s">
        <v>4488</v>
      </c>
      <c r="B4388" t="s">
        <v>44</v>
      </c>
      <c r="C4388">
        <v>53</v>
      </c>
      <c r="D4388" t="s">
        <v>34</v>
      </c>
      <c r="E4388" t="s">
        <v>90</v>
      </c>
      <c r="F4388">
        <v>0</v>
      </c>
      <c r="G4388">
        <v>24</v>
      </c>
      <c r="H4388" t="s">
        <v>36</v>
      </c>
      <c r="I4388" t="s">
        <v>37</v>
      </c>
      <c r="J4388" t="s">
        <v>34</v>
      </c>
      <c r="K4388" t="s">
        <v>37</v>
      </c>
      <c r="L4388" t="s">
        <v>50</v>
      </c>
      <c r="M4388" t="s">
        <v>34</v>
      </c>
      <c r="N4388" t="s">
        <v>37</v>
      </c>
      <c r="O4388" t="s">
        <v>37</v>
      </c>
      <c r="P4388" t="s">
        <v>37</v>
      </c>
      <c r="Q4388" t="s">
        <v>37</v>
      </c>
      <c r="R4388" t="s">
        <v>37</v>
      </c>
      <c r="S4388" t="s">
        <v>37</v>
      </c>
      <c r="T4388" t="s">
        <v>37</v>
      </c>
      <c r="U4388" t="s">
        <v>39</v>
      </c>
      <c r="V4388" t="s">
        <v>37</v>
      </c>
      <c r="W4388" t="s">
        <v>51</v>
      </c>
      <c r="X4388">
        <v>104.05</v>
      </c>
      <c r="Y4388">
        <v>7262</v>
      </c>
      <c r="Z4388">
        <v>0</v>
      </c>
      <c r="AA4388">
        <v>0</v>
      </c>
      <c r="AB4388">
        <v>173.88</v>
      </c>
      <c r="AC4388">
        <v>7435.88</v>
      </c>
      <c r="AD4388" t="s">
        <v>52</v>
      </c>
      <c r="AE4388" t="s">
        <v>104</v>
      </c>
      <c r="AF4388" t="s">
        <v>105</v>
      </c>
      <c r="AG4388">
        <f t="shared" si="136"/>
        <v>1</v>
      </c>
      <c r="AH4388" t="str" cm="1">
        <f t="array" ref="AH4388">_xlfn.IFS(
X4388&lt;=20, "&lt;20",
AND(X4388&gt;=20, X4388&lt;50), "20-50",
AND(X4388&gt;=50, X4388&lt;100), "50-100",
X4388&gt;=100, "&gt;100"
)</f>
        <v>&gt;100</v>
      </c>
      <c r="AI4388">
        <f t="shared" si="137"/>
        <v>0</v>
      </c>
      <c r="AJ4388" t="str" cm="1">
        <f t="array" ref="AJ4388">_xlfn.IFS(
C4388&lt;=20, "&lt;20",
AND(C4388&gt;=20, C4388&lt;35), "20-35",
AND(C4388&gt;=35, C4388&lt;50), "35-50",
C4388&gt;=50, "50-100"
)</f>
        <v>50-100</v>
      </c>
      <c r="AK4388" t="str" cm="1">
        <f t="array" ref="AK4388">_xlfn.IFS(
G4388&lt;6, "&lt;6",
AND(G4388&gt;=6, G4388&lt;12), "6-12",
AND(G4388&gt;=12, G4388&lt;18), "12-18",  AND(G4388&gt;=18, G4388&lt;24), "18-24", G4388&gt;=24, "24-36")</f>
        <v>24-36</v>
      </c>
    </row>
    <row r="4389" spans="1:37" x14ac:dyDescent="0.3">
      <c r="A4389" t="s">
        <v>4489</v>
      </c>
      <c r="B4389" t="s">
        <v>44</v>
      </c>
      <c r="C4389">
        <v>34</v>
      </c>
      <c r="D4389" t="s">
        <v>34</v>
      </c>
      <c r="E4389" t="s">
        <v>109</v>
      </c>
      <c r="F4389">
        <v>13</v>
      </c>
      <c r="G4389">
        <v>35</v>
      </c>
      <c r="H4389" t="s">
        <v>36</v>
      </c>
      <c r="I4389" t="s">
        <v>37</v>
      </c>
      <c r="J4389" t="s">
        <v>37</v>
      </c>
      <c r="K4389" t="s">
        <v>37</v>
      </c>
      <c r="L4389" t="s">
        <v>50</v>
      </c>
      <c r="M4389" t="s">
        <v>34</v>
      </c>
      <c r="N4389" t="s">
        <v>37</v>
      </c>
      <c r="O4389" t="s">
        <v>37</v>
      </c>
      <c r="P4389" t="s">
        <v>37</v>
      </c>
      <c r="Q4389" t="s">
        <v>37</v>
      </c>
      <c r="R4389" t="s">
        <v>37</v>
      </c>
      <c r="S4389" t="s">
        <v>37</v>
      </c>
      <c r="T4389" t="s">
        <v>37</v>
      </c>
      <c r="U4389" t="s">
        <v>67</v>
      </c>
      <c r="V4389" t="s">
        <v>34</v>
      </c>
      <c r="W4389" t="s">
        <v>51</v>
      </c>
      <c r="X4389">
        <v>109.25</v>
      </c>
      <c r="Y4389">
        <v>7707.7</v>
      </c>
      <c r="Z4389">
        <v>0</v>
      </c>
      <c r="AA4389">
        <v>0</v>
      </c>
      <c r="AB4389">
        <v>2114.38</v>
      </c>
      <c r="AC4389">
        <v>9822.08</v>
      </c>
      <c r="AD4389" t="s">
        <v>41</v>
      </c>
      <c r="AE4389" t="s">
        <v>42</v>
      </c>
      <c r="AF4389" t="s">
        <v>42</v>
      </c>
      <c r="AG4389">
        <f t="shared" si="136"/>
        <v>0</v>
      </c>
      <c r="AH4389" t="str" cm="1">
        <f t="array" ref="AH4389">_xlfn.IFS(
X4389&lt;=20, "&lt;20",
AND(X4389&gt;=20, X4389&lt;50), "20-50",
AND(X4389&gt;=50, X4389&lt;100), "50-100",
X4389&gt;=100, "&gt;100"
)</f>
        <v>&gt;100</v>
      </c>
      <c r="AI4389">
        <f t="shared" si="137"/>
        <v>0</v>
      </c>
      <c r="AJ4389" t="str" cm="1">
        <f t="array" ref="AJ4389">_xlfn.IFS(
C4389&lt;=20, "&lt;20",
AND(C4389&gt;=20, C4389&lt;35), "20-35",
AND(C4389&gt;=35, C4389&lt;50), "35-50",
C4389&gt;=50, "50-100"
)</f>
        <v>20-35</v>
      </c>
      <c r="AK4389" t="str" cm="1">
        <f t="array" ref="AK4389">_xlfn.IFS(
G4389&lt;6, "&lt;6",
AND(G4389&gt;=6, G4389&lt;12), "6-12",
AND(G4389&gt;=12, G4389&lt;18), "12-18",  AND(G4389&gt;=18, G4389&lt;24), "18-24", G4389&gt;=24, "24-36")</f>
        <v>24-36</v>
      </c>
    </row>
    <row r="4390" spans="1:37" x14ac:dyDescent="0.3">
      <c r="A4390" t="s">
        <v>4490</v>
      </c>
      <c r="B4390" t="s">
        <v>33</v>
      </c>
      <c r="C4390">
        <v>39</v>
      </c>
      <c r="D4390" t="s">
        <v>34</v>
      </c>
      <c r="E4390" t="s">
        <v>114</v>
      </c>
      <c r="F4390">
        <v>3</v>
      </c>
      <c r="G4390">
        <v>11</v>
      </c>
      <c r="H4390" t="s">
        <v>36</v>
      </c>
      <c r="I4390" t="s">
        <v>37</v>
      </c>
      <c r="J4390" t="s">
        <v>34</v>
      </c>
      <c r="K4390" t="s">
        <v>37</v>
      </c>
      <c r="L4390" t="s">
        <v>50</v>
      </c>
      <c r="M4390" t="s">
        <v>34</v>
      </c>
      <c r="N4390" t="s">
        <v>34</v>
      </c>
      <c r="O4390" t="s">
        <v>34</v>
      </c>
      <c r="P4390" t="s">
        <v>34</v>
      </c>
      <c r="Q4390" t="s">
        <v>37</v>
      </c>
      <c r="R4390" t="s">
        <v>34</v>
      </c>
      <c r="S4390" t="s">
        <v>34</v>
      </c>
      <c r="T4390" t="s">
        <v>37</v>
      </c>
      <c r="U4390" t="s">
        <v>46</v>
      </c>
      <c r="V4390" t="s">
        <v>37</v>
      </c>
      <c r="W4390" t="s">
        <v>51</v>
      </c>
      <c r="X4390">
        <v>78.900000000000006</v>
      </c>
      <c r="Y4390">
        <v>2384.15</v>
      </c>
      <c r="Z4390">
        <v>0</v>
      </c>
      <c r="AA4390">
        <v>0</v>
      </c>
      <c r="AB4390">
        <v>1285.57</v>
      </c>
      <c r="AC4390">
        <v>3669.72</v>
      </c>
      <c r="AD4390" t="s">
        <v>52</v>
      </c>
      <c r="AE4390" t="s">
        <v>100</v>
      </c>
      <c r="AF4390" t="s">
        <v>509</v>
      </c>
      <c r="AG4390">
        <f t="shared" si="136"/>
        <v>1</v>
      </c>
      <c r="AH4390" t="str" cm="1">
        <f t="array" ref="AH4390">_xlfn.IFS(
X4390&lt;=20, "&lt;20",
AND(X4390&gt;=20, X4390&lt;50), "20-50",
AND(X4390&gt;=50, X4390&lt;100), "50-100",
X4390&gt;=100, "&gt;100"
)</f>
        <v>50-100</v>
      </c>
      <c r="AI4390">
        <f t="shared" si="137"/>
        <v>0</v>
      </c>
      <c r="AJ4390" t="str" cm="1">
        <f t="array" ref="AJ4390">_xlfn.IFS(
C4390&lt;=20, "&lt;20",
AND(C4390&gt;=20, C4390&lt;35), "20-35",
AND(C4390&gt;=35, C4390&lt;50), "35-50",
C4390&gt;=50, "50-100"
)</f>
        <v>35-50</v>
      </c>
      <c r="AK4390" t="str" cm="1">
        <f t="array" ref="AK4390">_xlfn.IFS(
G4390&lt;6, "&lt;6",
AND(G4390&gt;=6, G4390&lt;12), "6-12",
AND(G4390&gt;=12, G4390&lt;18), "12-18",  AND(G4390&gt;=18, G4390&lt;24), "18-24", G4390&gt;=24, "24-36")</f>
        <v>6-12</v>
      </c>
    </row>
    <row r="4391" spans="1:37" x14ac:dyDescent="0.3">
      <c r="A4391" t="s">
        <v>4491</v>
      </c>
      <c r="B4391" t="s">
        <v>44</v>
      </c>
      <c r="C4391">
        <v>69</v>
      </c>
      <c r="D4391" t="s">
        <v>34</v>
      </c>
      <c r="E4391" t="s">
        <v>109</v>
      </c>
      <c r="F4391">
        <v>5</v>
      </c>
      <c r="G4391">
        <v>34</v>
      </c>
      <c r="H4391" t="s">
        <v>36</v>
      </c>
      <c r="I4391" t="s">
        <v>34</v>
      </c>
      <c r="J4391" t="s">
        <v>34</v>
      </c>
      <c r="K4391" t="s">
        <v>37</v>
      </c>
      <c r="L4391" t="s">
        <v>72</v>
      </c>
      <c r="M4391" t="s">
        <v>34</v>
      </c>
      <c r="N4391" t="s">
        <v>37</v>
      </c>
      <c r="O4391" t="s">
        <v>37</v>
      </c>
      <c r="P4391" t="s">
        <v>34</v>
      </c>
      <c r="Q4391" t="s">
        <v>37</v>
      </c>
      <c r="R4391" t="s">
        <v>37</v>
      </c>
      <c r="S4391" t="s">
        <v>34</v>
      </c>
      <c r="T4391" t="s">
        <v>37</v>
      </c>
      <c r="U4391" t="s">
        <v>46</v>
      </c>
      <c r="V4391" t="s">
        <v>37</v>
      </c>
      <c r="W4391" t="s">
        <v>51</v>
      </c>
      <c r="X4391">
        <v>54.45</v>
      </c>
      <c r="Y4391">
        <v>2854.55</v>
      </c>
      <c r="Z4391">
        <v>20.16</v>
      </c>
      <c r="AA4391">
        <v>0</v>
      </c>
      <c r="AB4391">
        <v>0</v>
      </c>
      <c r="AC4391">
        <v>2834.39</v>
      </c>
      <c r="AD4391" t="s">
        <v>52</v>
      </c>
      <c r="AE4391" t="s">
        <v>100</v>
      </c>
      <c r="AF4391" t="s">
        <v>308</v>
      </c>
      <c r="AG4391">
        <f t="shared" si="136"/>
        <v>1</v>
      </c>
      <c r="AH4391" t="str" cm="1">
        <f t="array" ref="AH4391">_xlfn.IFS(
X4391&lt;=20, "&lt;20",
AND(X4391&gt;=20, X4391&lt;50), "20-50",
AND(X4391&gt;=50, X4391&lt;100), "50-100",
X4391&gt;=100, "&gt;100"
)</f>
        <v>50-100</v>
      </c>
      <c r="AI4391">
        <f t="shared" si="137"/>
        <v>0</v>
      </c>
      <c r="AJ4391" t="str" cm="1">
        <f t="array" ref="AJ4391">_xlfn.IFS(
C4391&lt;=20, "&lt;20",
AND(C4391&gt;=20, C4391&lt;35), "20-35",
AND(C4391&gt;=35, C4391&lt;50), "35-50",
C4391&gt;=50, "50-100"
)</f>
        <v>50-100</v>
      </c>
      <c r="AK4391" t="str" cm="1">
        <f t="array" ref="AK4391">_xlfn.IFS(
G4391&lt;6, "&lt;6",
AND(G4391&gt;=6, G4391&lt;12), "6-12",
AND(G4391&gt;=12, G4391&lt;18), "12-18",  AND(G4391&gt;=18, G4391&lt;24), "18-24", G4391&gt;=24, "24-36")</f>
        <v>24-36</v>
      </c>
    </row>
    <row r="4392" spans="1:37" x14ac:dyDescent="0.3">
      <c r="A4392" t="s">
        <v>4492</v>
      </c>
      <c r="B4392" t="s">
        <v>33</v>
      </c>
      <c r="C4392">
        <v>57</v>
      </c>
      <c r="D4392" t="s">
        <v>37</v>
      </c>
      <c r="E4392" t="s">
        <v>45</v>
      </c>
      <c r="F4392">
        <v>3</v>
      </c>
      <c r="G4392">
        <v>10</v>
      </c>
      <c r="H4392" t="s">
        <v>49</v>
      </c>
      <c r="I4392" t="s">
        <v>34</v>
      </c>
      <c r="J4392" t="s">
        <v>34</v>
      </c>
      <c r="K4392" t="s">
        <v>37</v>
      </c>
      <c r="L4392" t="s">
        <v>72</v>
      </c>
      <c r="M4392" t="s">
        <v>34</v>
      </c>
      <c r="N4392" t="s">
        <v>37</v>
      </c>
      <c r="O4392" t="s">
        <v>34</v>
      </c>
      <c r="P4392" t="s">
        <v>34</v>
      </c>
      <c r="Q4392" t="s">
        <v>34</v>
      </c>
      <c r="R4392" t="s">
        <v>34</v>
      </c>
      <c r="S4392" t="s">
        <v>34</v>
      </c>
      <c r="T4392" t="s">
        <v>37</v>
      </c>
      <c r="U4392" t="s">
        <v>46</v>
      </c>
      <c r="V4392" t="s">
        <v>34</v>
      </c>
      <c r="W4392" t="s">
        <v>51</v>
      </c>
      <c r="X4392">
        <v>29.95</v>
      </c>
      <c r="Y4392">
        <v>29.95</v>
      </c>
      <c r="Z4392">
        <v>0</v>
      </c>
      <c r="AA4392">
        <v>0</v>
      </c>
      <c r="AB4392">
        <v>0</v>
      </c>
      <c r="AC4392">
        <v>29.95</v>
      </c>
      <c r="AD4392" t="s">
        <v>52</v>
      </c>
      <c r="AE4392" t="s">
        <v>53</v>
      </c>
      <c r="AF4392" t="s">
        <v>54</v>
      </c>
      <c r="AG4392">
        <f t="shared" si="136"/>
        <v>1</v>
      </c>
      <c r="AH4392" t="str" cm="1">
        <f t="array" ref="AH4392">_xlfn.IFS(
X4392&lt;=20, "&lt;20",
AND(X4392&gt;=20, X4392&lt;50), "20-50",
AND(X4392&gt;=50, X4392&lt;100), "50-100",
X4392&gt;=100, "&gt;100"
)</f>
        <v>20-50</v>
      </c>
      <c r="AI4392">
        <f t="shared" si="137"/>
        <v>0</v>
      </c>
      <c r="AJ4392" t="str" cm="1">
        <f t="array" ref="AJ4392">_xlfn.IFS(
C4392&lt;=20, "&lt;20",
AND(C4392&gt;=20, C4392&lt;35), "20-35",
AND(C4392&gt;=35, C4392&lt;50), "35-50",
C4392&gt;=50, "50-100"
)</f>
        <v>50-100</v>
      </c>
      <c r="AK4392" t="str" cm="1">
        <f t="array" ref="AK4392">_xlfn.IFS(
G4392&lt;6, "&lt;6",
AND(G4392&gt;=6, G4392&lt;12), "6-12",
AND(G4392&gt;=12, G4392&lt;18), "12-18",  AND(G4392&gt;=18, G4392&lt;24), "18-24", G4392&gt;=24, "24-36")</f>
        <v>6-12</v>
      </c>
    </row>
    <row r="4393" spans="1:37" x14ac:dyDescent="0.3">
      <c r="A4393" t="s">
        <v>4493</v>
      </c>
      <c r="B4393" t="s">
        <v>44</v>
      </c>
      <c r="C4393">
        <v>60</v>
      </c>
      <c r="D4393" t="s">
        <v>37</v>
      </c>
      <c r="E4393" t="s">
        <v>61</v>
      </c>
      <c r="F4393">
        <v>12</v>
      </c>
      <c r="G4393">
        <v>6</v>
      </c>
      <c r="H4393" t="s">
        <v>36</v>
      </c>
      <c r="I4393" t="s">
        <v>37</v>
      </c>
      <c r="J4393" t="s">
        <v>34</v>
      </c>
      <c r="K4393" t="s">
        <v>37</v>
      </c>
      <c r="L4393" t="s">
        <v>50</v>
      </c>
      <c r="M4393" t="s">
        <v>34</v>
      </c>
      <c r="N4393" t="s">
        <v>34</v>
      </c>
      <c r="O4393" t="s">
        <v>34</v>
      </c>
      <c r="P4393" t="s">
        <v>34</v>
      </c>
      <c r="Q4393" t="s">
        <v>37</v>
      </c>
      <c r="R4393" t="s">
        <v>37</v>
      </c>
      <c r="S4393" t="s">
        <v>37</v>
      </c>
      <c r="T4393" t="s">
        <v>37</v>
      </c>
      <c r="U4393" t="s">
        <v>46</v>
      </c>
      <c r="V4393" t="s">
        <v>37</v>
      </c>
      <c r="W4393" t="s">
        <v>51</v>
      </c>
      <c r="X4393">
        <v>90.2</v>
      </c>
      <c r="Y4393">
        <v>1776.55</v>
      </c>
      <c r="Z4393">
        <v>0</v>
      </c>
      <c r="AA4393">
        <v>0</v>
      </c>
      <c r="AB4393">
        <v>993.8</v>
      </c>
      <c r="AC4393">
        <v>2770.35</v>
      </c>
      <c r="AD4393" t="s">
        <v>52</v>
      </c>
      <c r="AE4393" t="s">
        <v>94</v>
      </c>
      <c r="AF4393" t="s">
        <v>235</v>
      </c>
      <c r="AG4393">
        <f t="shared" si="136"/>
        <v>1</v>
      </c>
      <c r="AH4393" t="str" cm="1">
        <f t="array" ref="AH4393">_xlfn.IFS(
X4393&lt;=20, "&lt;20",
AND(X4393&gt;=20, X4393&lt;50), "20-50",
AND(X4393&gt;=50, X4393&lt;100), "50-100",
X4393&gt;=100, "&gt;100"
)</f>
        <v>50-100</v>
      </c>
      <c r="AI4393">
        <f t="shared" si="137"/>
        <v>0</v>
      </c>
      <c r="AJ4393" t="str" cm="1">
        <f t="array" ref="AJ4393">_xlfn.IFS(
C4393&lt;=20, "&lt;20",
AND(C4393&gt;=20, C4393&lt;35), "20-35",
AND(C4393&gt;=35, C4393&lt;50), "35-50",
C4393&gt;=50, "50-100"
)</f>
        <v>50-100</v>
      </c>
      <c r="AK4393" t="str" cm="1">
        <f t="array" ref="AK4393">_xlfn.IFS(
G4393&lt;6, "&lt;6",
AND(G4393&gt;=6, G4393&lt;12), "6-12",
AND(G4393&gt;=12, G4393&lt;18), "12-18",  AND(G4393&gt;=18, G4393&lt;24), "18-24", G4393&gt;=24, "24-36")</f>
        <v>6-12</v>
      </c>
    </row>
    <row r="4394" spans="1:37" x14ac:dyDescent="0.3">
      <c r="A4394" t="s">
        <v>4494</v>
      </c>
      <c r="B4394" t="s">
        <v>44</v>
      </c>
      <c r="C4394">
        <v>58</v>
      </c>
      <c r="D4394" t="s">
        <v>37</v>
      </c>
      <c r="E4394" t="s">
        <v>76</v>
      </c>
      <c r="F4394">
        <v>6</v>
      </c>
      <c r="G4394">
        <v>5</v>
      </c>
      <c r="H4394" t="s">
        <v>57</v>
      </c>
      <c r="I4394" t="s">
        <v>37</v>
      </c>
      <c r="J4394" t="s">
        <v>34</v>
      </c>
      <c r="K4394" t="s">
        <v>34</v>
      </c>
      <c r="L4394" t="s">
        <v>34</v>
      </c>
      <c r="M4394" t="s">
        <v>34</v>
      </c>
      <c r="N4394" t="s">
        <v>34</v>
      </c>
      <c r="O4394" t="s">
        <v>34</v>
      </c>
      <c r="P4394" t="s">
        <v>34</v>
      </c>
      <c r="Q4394" t="s">
        <v>34</v>
      </c>
      <c r="R4394" t="s">
        <v>34</v>
      </c>
      <c r="S4394" t="s">
        <v>34</v>
      </c>
      <c r="T4394" t="s">
        <v>34</v>
      </c>
      <c r="U4394" t="s">
        <v>46</v>
      </c>
      <c r="V4394" t="s">
        <v>34</v>
      </c>
      <c r="W4394" t="s">
        <v>40</v>
      </c>
      <c r="X4394">
        <v>19.7</v>
      </c>
      <c r="Y4394">
        <v>216.2</v>
      </c>
      <c r="Z4394">
        <v>0</v>
      </c>
      <c r="AA4394">
        <v>0</v>
      </c>
      <c r="AB4394">
        <v>493.68</v>
      </c>
      <c r="AC4394">
        <v>709.88</v>
      </c>
      <c r="AD4394" t="s">
        <v>41</v>
      </c>
      <c r="AE4394" t="s">
        <v>42</v>
      </c>
      <c r="AF4394" t="s">
        <v>42</v>
      </c>
      <c r="AG4394">
        <f t="shared" si="136"/>
        <v>0</v>
      </c>
      <c r="AH4394" t="str" cm="1">
        <f t="array" ref="AH4394">_xlfn.IFS(
X4394&lt;=20, "&lt;20",
AND(X4394&gt;=20, X4394&lt;50), "20-50",
AND(X4394&gt;=50, X4394&lt;100), "50-100",
X4394&gt;=100, "&gt;100"
)</f>
        <v>&lt;20</v>
      </c>
      <c r="AI4394">
        <f t="shared" si="137"/>
        <v>0</v>
      </c>
      <c r="AJ4394" t="str" cm="1">
        <f t="array" ref="AJ4394">_xlfn.IFS(
C4394&lt;=20, "&lt;20",
AND(C4394&gt;=20, C4394&lt;35), "20-35",
AND(C4394&gt;=35, C4394&lt;50), "35-50",
C4394&gt;=50, "50-100"
)</f>
        <v>50-100</v>
      </c>
      <c r="AK4394" t="str" cm="1">
        <f t="array" ref="AK4394">_xlfn.IFS(
G4394&lt;6, "&lt;6",
AND(G4394&gt;=6, G4394&lt;12), "6-12",
AND(G4394&gt;=12, G4394&lt;18), "12-18",  AND(G4394&gt;=18, G4394&lt;24), "18-24", G4394&gt;=24, "24-36")</f>
        <v>&lt;6</v>
      </c>
    </row>
    <row r="4395" spans="1:37" x14ac:dyDescent="0.3">
      <c r="A4395" t="s">
        <v>4495</v>
      </c>
      <c r="B4395" t="s">
        <v>44</v>
      </c>
      <c r="C4395">
        <v>46</v>
      </c>
      <c r="D4395" t="s">
        <v>37</v>
      </c>
      <c r="E4395" t="s">
        <v>114</v>
      </c>
      <c r="F4395">
        <v>1</v>
      </c>
      <c r="G4395">
        <v>35</v>
      </c>
      <c r="H4395" t="s">
        <v>70</v>
      </c>
      <c r="I4395" t="s">
        <v>37</v>
      </c>
      <c r="J4395" t="s">
        <v>34</v>
      </c>
      <c r="K4395" t="s">
        <v>37</v>
      </c>
      <c r="L4395" t="s">
        <v>38</v>
      </c>
      <c r="M4395" t="s">
        <v>37</v>
      </c>
      <c r="N4395" t="s">
        <v>37</v>
      </c>
      <c r="O4395" t="s">
        <v>34</v>
      </c>
      <c r="P4395" t="s">
        <v>37</v>
      </c>
      <c r="Q4395" t="s">
        <v>34</v>
      </c>
      <c r="R4395" t="s">
        <v>34</v>
      </c>
      <c r="S4395" t="s">
        <v>34</v>
      </c>
      <c r="T4395" t="s">
        <v>37</v>
      </c>
      <c r="U4395" t="s">
        <v>46</v>
      </c>
      <c r="V4395" t="s">
        <v>34</v>
      </c>
      <c r="W4395" t="s">
        <v>40</v>
      </c>
      <c r="X4395">
        <v>59.6</v>
      </c>
      <c r="Y4395">
        <v>2970.3</v>
      </c>
      <c r="Z4395">
        <v>0</v>
      </c>
      <c r="AA4395">
        <v>0</v>
      </c>
      <c r="AB4395">
        <v>259.20999999999998</v>
      </c>
      <c r="AC4395">
        <v>3229.51</v>
      </c>
      <c r="AD4395" t="s">
        <v>41</v>
      </c>
      <c r="AE4395" t="s">
        <v>42</v>
      </c>
      <c r="AF4395" t="s">
        <v>42</v>
      </c>
      <c r="AG4395">
        <f t="shared" si="136"/>
        <v>0</v>
      </c>
      <c r="AH4395" t="str" cm="1">
        <f t="array" ref="AH4395">_xlfn.IFS(
X4395&lt;=20, "&lt;20",
AND(X4395&gt;=20, X4395&lt;50), "20-50",
AND(X4395&gt;=50, X4395&lt;100), "50-100",
X4395&gt;=100, "&gt;100"
)</f>
        <v>50-100</v>
      </c>
      <c r="AI4395">
        <f t="shared" si="137"/>
        <v>0</v>
      </c>
      <c r="AJ4395" t="str" cm="1">
        <f t="array" ref="AJ4395">_xlfn.IFS(
C4395&lt;=20, "&lt;20",
AND(C4395&gt;=20, C4395&lt;35), "20-35",
AND(C4395&gt;=35, C4395&lt;50), "35-50",
C4395&gt;=50, "50-100"
)</f>
        <v>35-50</v>
      </c>
      <c r="AK4395" t="str" cm="1">
        <f t="array" ref="AK4395">_xlfn.IFS(
G4395&lt;6, "&lt;6",
AND(G4395&gt;=6, G4395&lt;12), "6-12",
AND(G4395&gt;=12, G4395&lt;18), "12-18",  AND(G4395&gt;=18, G4395&lt;24), "18-24", G4395&gt;=24, "24-36")</f>
        <v>24-36</v>
      </c>
    </row>
    <row r="4396" spans="1:37" x14ac:dyDescent="0.3">
      <c r="A4396" t="s">
        <v>4496</v>
      </c>
      <c r="B4396" t="s">
        <v>33</v>
      </c>
      <c r="C4396">
        <v>60</v>
      </c>
      <c r="D4396" t="s">
        <v>37</v>
      </c>
      <c r="E4396" t="s">
        <v>45</v>
      </c>
      <c r="F4396">
        <v>2</v>
      </c>
      <c r="G4396">
        <v>16</v>
      </c>
      <c r="H4396" t="s">
        <v>70</v>
      </c>
      <c r="I4396" t="s">
        <v>37</v>
      </c>
      <c r="J4396" t="s">
        <v>34</v>
      </c>
      <c r="K4396" t="s">
        <v>37</v>
      </c>
      <c r="L4396" t="s">
        <v>50</v>
      </c>
      <c r="M4396" t="s">
        <v>34</v>
      </c>
      <c r="N4396" t="s">
        <v>37</v>
      </c>
      <c r="O4396" t="s">
        <v>34</v>
      </c>
      <c r="P4396" t="s">
        <v>34</v>
      </c>
      <c r="Q4396" t="s">
        <v>37</v>
      </c>
      <c r="R4396" t="s">
        <v>37</v>
      </c>
      <c r="S4396" t="s">
        <v>37</v>
      </c>
      <c r="T4396" t="s">
        <v>34</v>
      </c>
      <c r="U4396" t="s">
        <v>67</v>
      </c>
      <c r="V4396" t="s">
        <v>37</v>
      </c>
      <c r="W4396" t="s">
        <v>51</v>
      </c>
      <c r="X4396">
        <v>94.8</v>
      </c>
      <c r="Y4396">
        <v>4690.6499999999996</v>
      </c>
      <c r="Z4396">
        <v>0</v>
      </c>
      <c r="AA4396">
        <v>70</v>
      </c>
      <c r="AB4396">
        <v>1778.7</v>
      </c>
      <c r="AC4396">
        <v>6539.35</v>
      </c>
      <c r="AD4396" t="s">
        <v>41</v>
      </c>
      <c r="AE4396" t="s">
        <v>42</v>
      </c>
      <c r="AF4396" t="s">
        <v>42</v>
      </c>
      <c r="AG4396">
        <f t="shared" si="136"/>
        <v>0</v>
      </c>
      <c r="AH4396" t="str" cm="1">
        <f t="array" ref="AH4396">_xlfn.IFS(
X4396&lt;=20, "&lt;20",
AND(X4396&gt;=20, X4396&lt;50), "20-50",
AND(X4396&gt;=50, X4396&lt;100), "50-100",
X4396&gt;=100, "&gt;100"
)</f>
        <v>50-100</v>
      </c>
      <c r="AI4396">
        <f t="shared" si="137"/>
        <v>0</v>
      </c>
      <c r="AJ4396" t="str" cm="1">
        <f t="array" ref="AJ4396">_xlfn.IFS(
C4396&lt;=20, "&lt;20",
AND(C4396&gt;=20, C4396&lt;35), "20-35",
AND(C4396&gt;=35, C4396&lt;50), "35-50",
C4396&gt;=50, "50-100"
)</f>
        <v>50-100</v>
      </c>
      <c r="AK4396" t="str" cm="1">
        <f t="array" ref="AK4396">_xlfn.IFS(
G4396&lt;6, "&lt;6",
AND(G4396&gt;=6, G4396&lt;12), "6-12",
AND(G4396&gt;=12, G4396&lt;18), "12-18",  AND(G4396&gt;=18, G4396&lt;24), "18-24", G4396&gt;=24, "24-36")</f>
        <v>12-18</v>
      </c>
    </row>
    <row r="4397" spans="1:37" x14ac:dyDescent="0.3">
      <c r="A4397" t="s">
        <v>4497</v>
      </c>
      <c r="B4397" t="s">
        <v>33</v>
      </c>
      <c r="C4397">
        <v>56</v>
      </c>
      <c r="D4397" t="s">
        <v>34</v>
      </c>
      <c r="E4397" t="s">
        <v>124</v>
      </c>
      <c r="F4397">
        <v>3</v>
      </c>
      <c r="G4397">
        <v>10</v>
      </c>
      <c r="H4397" t="s">
        <v>36</v>
      </c>
      <c r="I4397" t="s">
        <v>37</v>
      </c>
      <c r="J4397" t="s">
        <v>34</v>
      </c>
      <c r="K4397" t="s">
        <v>34</v>
      </c>
      <c r="L4397" t="s">
        <v>34</v>
      </c>
      <c r="M4397" t="s">
        <v>34</v>
      </c>
      <c r="N4397" t="s">
        <v>34</v>
      </c>
      <c r="O4397" t="s">
        <v>34</v>
      </c>
      <c r="P4397" t="s">
        <v>34</v>
      </c>
      <c r="Q4397" t="s">
        <v>34</v>
      </c>
      <c r="R4397" t="s">
        <v>34</v>
      </c>
      <c r="S4397" t="s">
        <v>34</v>
      </c>
      <c r="T4397" t="s">
        <v>34</v>
      </c>
      <c r="U4397" t="s">
        <v>67</v>
      </c>
      <c r="V4397" t="s">
        <v>34</v>
      </c>
      <c r="W4397" t="s">
        <v>40</v>
      </c>
      <c r="X4397">
        <v>19.350000000000001</v>
      </c>
      <c r="Y4397">
        <v>1099.5999999999999</v>
      </c>
      <c r="Z4397">
        <v>14.22</v>
      </c>
      <c r="AA4397">
        <v>0</v>
      </c>
      <c r="AB4397">
        <v>1571.17</v>
      </c>
      <c r="AC4397">
        <v>2656.55</v>
      </c>
      <c r="AD4397" t="s">
        <v>52</v>
      </c>
      <c r="AE4397" t="s">
        <v>100</v>
      </c>
      <c r="AF4397" t="s">
        <v>308</v>
      </c>
      <c r="AG4397">
        <f t="shared" si="136"/>
        <v>1</v>
      </c>
      <c r="AH4397" t="str" cm="1">
        <f t="array" ref="AH4397">_xlfn.IFS(
X4397&lt;=20, "&lt;20",
AND(X4397&gt;=20, X4397&lt;50), "20-50",
AND(X4397&gt;=50, X4397&lt;100), "50-100",
X4397&gt;=100, "&gt;100"
)</f>
        <v>&lt;20</v>
      </c>
      <c r="AI4397">
        <f t="shared" si="137"/>
        <v>0</v>
      </c>
      <c r="AJ4397" t="str" cm="1">
        <f t="array" ref="AJ4397">_xlfn.IFS(
C4397&lt;=20, "&lt;20",
AND(C4397&gt;=20, C4397&lt;35), "20-35",
AND(C4397&gt;=35, C4397&lt;50), "35-50",
C4397&gt;=50, "50-100"
)</f>
        <v>50-100</v>
      </c>
      <c r="AK4397" t="str" cm="1">
        <f t="array" ref="AK4397">_xlfn.IFS(
G4397&lt;6, "&lt;6",
AND(G4397&gt;=6, G4397&lt;12), "6-12",
AND(G4397&gt;=12, G4397&lt;18), "12-18",  AND(G4397&gt;=18, G4397&lt;24), "18-24", G4397&gt;=24, "24-36")</f>
        <v>6-12</v>
      </c>
    </row>
    <row r="4398" spans="1:37" x14ac:dyDescent="0.3">
      <c r="A4398" t="s">
        <v>4498</v>
      </c>
      <c r="B4398" t="s">
        <v>44</v>
      </c>
      <c r="C4398">
        <v>51</v>
      </c>
      <c r="D4398" t="s">
        <v>37</v>
      </c>
      <c r="E4398" t="s">
        <v>61</v>
      </c>
      <c r="F4398">
        <v>9</v>
      </c>
      <c r="G4398">
        <v>9</v>
      </c>
      <c r="H4398" t="s">
        <v>49</v>
      </c>
      <c r="I4398" t="s">
        <v>37</v>
      </c>
      <c r="J4398" t="s">
        <v>37</v>
      </c>
      <c r="K4398" t="s">
        <v>37</v>
      </c>
      <c r="L4398" t="s">
        <v>50</v>
      </c>
      <c r="M4398" t="s">
        <v>34</v>
      </c>
      <c r="N4398" t="s">
        <v>37</v>
      </c>
      <c r="O4398" t="s">
        <v>34</v>
      </c>
      <c r="P4398" t="s">
        <v>34</v>
      </c>
      <c r="Q4398" t="s">
        <v>37</v>
      </c>
      <c r="R4398" t="s">
        <v>37</v>
      </c>
      <c r="S4398" t="s">
        <v>37</v>
      </c>
      <c r="T4398" t="s">
        <v>37</v>
      </c>
      <c r="U4398" t="s">
        <v>46</v>
      </c>
      <c r="V4398" t="s">
        <v>34</v>
      </c>
      <c r="W4398" t="s">
        <v>51</v>
      </c>
      <c r="X4398">
        <v>100.85</v>
      </c>
      <c r="Y4398">
        <v>819.55</v>
      </c>
      <c r="Z4398">
        <v>0</v>
      </c>
      <c r="AA4398">
        <v>0</v>
      </c>
      <c r="AB4398">
        <v>26.16</v>
      </c>
      <c r="AC4398">
        <v>845.71</v>
      </c>
      <c r="AD4398" t="s">
        <v>52</v>
      </c>
      <c r="AE4398" t="s">
        <v>104</v>
      </c>
      <c r="AF4398" t="s">
        <v>105</v>
      </c>
      <c r="AG4398">
        <f t="shared" si="136"/>
        <v>1</v>
      </c>
      <c r="AH4398" t="str" cm="1">
        <f t="array" ref="AH4398">_xlfn.IFS(
X4398&lt;=20, "&lt;20",
AND(X4398&gt;=20, X4398&lt;50), "20-50",
AND(X4398&gt;=50, X4398&lt;100), "50-100",
X4398&gt;=100, "&gt;100"
)</f>
        <v>&gt;100</v>
      </c>
      <c r="AI4398">
        <f t="shared" si="137"/>
        <v>0</v>
      </c>
      <c r="AJ4398" t="str" cm="1">
        <f t="array" ref="AJ4398">_xlfn.IFS(
C4398&lt;=20, "&lt;20",
AND(C4398&gt;=20, C4398&lt;35), "20-35",
AND(C4398&gt;=35, C4398&lt;50), "35-50",
C4398&gt;=50, "50-100"
)</f>
        <v>50-100</v>
      </c>
      <c r="AK4398" t="str" cm="1">
        <f t="array" ref="AK4398">_xlfn.IFS(
G4398&lt;6, "&lt;6",
AND(G4398&gt;=6, G4398&lt;12), "6-12",
AND(G4398&gt;=12, G4398&lt;18), "12-18",  AND(G4398&gt;=18, G4398&lt;24), "18-24", G4398&gt;=24, "24-36")</f>
        <v>6-12</v>
      </c>
    </row>
    <row r="4399" spans="1:37" x14ac:dyDescent="0.3">
      <c r="A4399" t="s">
        <v>4499</v>
      </c>
      <c r="B4399" t="s">
        <v>44</v>
      </c>
      <c r="C4399">
        <v>70</v>
      </c>
      <c r="D4399" t="s">
        <v>34</v>
      </c>
      <c r="E4399" t="s">
        <v>82</v>
      </c>
      <c r="F4399">
        <v>3</v>
      </c>
      <c r="G4399">
        <v>21</v>
      </c>
      <c r="H4399" t="s">
        <v>36</v>
      </c>
      <c r="I4399" t="s">
        <v>37</v>
      </c>
      <c r="J4399" t="s">
        <v>37</v>
      </c>
      <c r="K4399" t="s">
        <v>37</v>
      </c>
      <c r="L4399" t="s">
        <v>50</v>
      </c>
      <c r="M4399" t="s">
        <v>34</v>
      </c>
      <c r="N4399" t="s">
        <v>34</v>
      </c>
      <c r="O4399" t="s">
        <v>34</v>
      </c>
      <c r="P4399" t="s">
        <v>34</v>
      </c>
      <c r="Q4399" t="s">
        <v>37</v>
      </c>
      <c r="R4399" t="s">
        <v>37</v>
      </c>
      <c r="S4399" t="s">
        <v>37</v>
      </c>
      <c r="T4399" t="s">
        <v>37</v>
      </c>
      <c r="U4399" t="s">
        <v>46</v>
      </c>
      <c r="V4399" t="s">
        <v>37</v>
      </c>
      <c r="W4399" t="s">
        <v>51</v>
      </c>
      <c r="X4399">
        <v>95.15</v>
      </c>
      <c r="Y4399">
        <v>997.65</v>
      </c>
      <c r="Z4399">
        <v>0</v>
      </c>
      <c r="AA4399">
        <v>0</v>
      </c>
      <c r="AB4399">
        <v>39.82</v>
      </c>
      <c r="AC4399">
        <v>1037.47</v>
      </c>
      <c r="AD4399" t="s">
        <v>52</v>
      </c>
      <c r="AE4399" t="s">
        <v>100</v>
      </c>
      <c r="AF4399" t="s">
        <v>509</v>
      </c>
      <c r="AG4399">
        <f t="shared" si="136"/>
        <v>1</v>
      </c>
      <c r="AH4399" t="str" cm="1">
        <f t="array" ref="AH4399">_xlfn.IFS(
X4399&lt;=20, "&lt;20",
AND(X4399&gt;=20, X4399&lt;50), "20-50",
AND(X4399&gt;=50, X4399&lt;100), "50-100",
X4399&gt;=100, "&gt;100"
)</f>
        <v>50-100</v>
      </c>
      <c r="AI4399">
        <f t="shared" si="137"/>
        <v>0</v>
      </c>
      <c r="AJ4399" t="str" cm="1">
        <f t="array" ref="AJ4399">_xlfn.IFS(
C4399&lt;=20, "&lt;20",
AND(C4399&gt;=20, C4399&lt;35), "20-35",
AND(C4399&gt;=35, C4399&lt;50), "35-50",
C4399&gt;=50, "50-100"
)</f>
        <v>50-100</v>
      </c>
      <c r="AK4399" t="str" cm="1">
        <f t="array" ref="AK4399">_xlfn.IFS(
G4399&lt;6, "&lt;6",
AND(G4399&gt;=6, G4399&lt;12), "6-12",
AND(G4399&gt;=12, G4399&lt;18), "12-18",  AND(G4399&gt;=18, G4399&lt;24), "18-24", G4399&gt;=24, "24-36")</f>
        <v>18-24</v>
      </c>
    </row>
    <row r="4400" spans="1:37" x14ac:dyDescent="0.3">
      <c r="A4400" t="s">
        <v>4500</v>
      </c>
      <c r="B4400" t="s">
        <v>44</v>
      </c>
      <c r="C4400">
        <v>43</v>
      </c>
      <c r="D4400" t="s">
        <v>34</v>
      </c>
      <c r="E4400" t="s">
        <v>99</v>
      </c>
      <c r="F4400">
        <v>1</v>
      </c>
      <c r="G4400">
        <v>28</v>
      </c>
      <c r="H4400" t="s">
        <v>57</v>
      </c>
      <c r="I4400" t="s">
        <v>37</v>
      </c>
      <c r="J4400" t="s">
        <v>37</v>
      </c>
      <c r="K4400" t="s">
        <v>37</v>
      </c>
      <c r="L4400" t="s">
        <v>50</v>
      </c>
      <c r="M4400" t="s">
        <v>34</v>
      </c>
      <c r="N4400" t="s">
        <v>37</v>
      </c>
      <c r="O4400" t="s">
        <v>34</v>
      </c>
      <c r="P4400" t="s">
        <v>34</v>
      </c>
      <c r="Q4400" t="s">
        <v>34</v>
      </c>
      <c r="R4400" t="s">
        <v>34</v>
      </c>
      <c r="S4400" t="s">
        <v>34</v>
      </c>
      <c r="T4400" t="s">
        <v>37</v>
      </c>
      <c r="U4400" t="s">
        <v>46</v>
      </c>
      <c r="V4400" t="s">
        <v>37</v>
      </c>
      <c r="W4400" t="s">
        <v>51</v>
      </c>
      <c r="X4400">
        <v>80.5</v>
      </c>
      <c r="Y4400">
        <v>896.9</v>
      </c>
      <c r="Z4400">
        <v>0</v>
      </c>
      <c r="AA4400">
        <v>0</v>
      </c>
      <c r="AB4400">
        <v>126.5</v>
      </c>
      <c r="AC4400">
        <v>1023.4</v>
      </c>
      <c r="AD4400" t="s">
        <v>52</v>
      </c>
      <c r="AE4400" t="s">
        <v>58</v>
      </c>
      <c r="AF4400" t="s">
        <v>59</v>
      </c>
      <c r="AG4400">
        <f t="shared" si="136"/>
        <v>1</v>
      </c>
      <c r="AH4400" t="str" cm="1">
        <f t="array" ref="AH4400">_xlfn.IFS(
X4400&lt;=20, "&lt;20",
AND(X4400&gt;=20, X4400&lt;50), "20-50",
AND(X4400&gt;=50, X4400&lt;100), "50-100",
X4400&gt;=100, "&gt;100"
)</f>
        <v>50-100</v>
      </c>
      <c r="AI4400">
        <f t="shared" si="137"/>
        <v>0</v>
      </c>
      <c r="AJ4400" t="str" cm="1">
        <f t="array" ref="AJ4400">_xlfn.IFS(
C4400&lt;=20, "&lt;20",
AND(C4400&gt;=20, C4400&lt;35), "20-35",
AND(C4400&gt;=35, C4400&lt;50), "35-50",
C4400&gt;=50, "50-100"
)</f>
        <v>35-50</v>
      </c>
      <c r="AK4400" t="str" cm="1">
        <f t="array" ref="AK4400">_xlfn.IFS(
G4400&lt;6, "&lt;6",
AND(G4400&gt;=6, G4400&lt;12), "6-12",
AND(G4400&gt;=12, G4400&lt;18), "12-18",  AND(G4400&gt;=18, G4400&lt;24), "18-24", G4400&gt;=24, "24-36")</f>
        <v>24-36</v>
      </c>
    </row>
    <row r="4401" spans="1:37" x14ac:dyDescent="0.3">
      <c r="A4401" t="s">
        <v>4501</v>
      </c>
      <c r="B4401" t="s">
        <v>44</v>
      </c>
      <c r="C4401">
        <v>47</v>
      </c>
      <c r="D4401" t="s">
        <v>34</v>
      </c>
      <c r="E4401" t="s">
        <v>45</v>
      </c>
      <c r="F4401">
        <v>7</v>
      </c>
      <c r="G4401">
        <v>36</v>
      </c>
      <c r="H4401" t="s">
        <v>57</v>
      </c>
      <c r="I4401" t="s">
        <v>37</v>
      </c>
      <c r="J4401" t="s">
        <v>37</v>
      </c>
      <c r="K4401" t="s">
        <v>37</v>
      </c>
      <c r="L4401" t="s">
        <v>50</v>
      </c>
      <c r="M4401" t="s">
        <v>34</v>
      </c>
      <c r="N4401" t="s">
        <v>34</v>
      </c>
      <c r="O4401" t="s">
        <v>34</v>
      </c>
      <c r="P4401" t="s">
        <v>34</v>
      </c>
      <c r="Q4401" t="s">
        <v>37</v>
      </c>
      <c r="R4401" t="s">
        <v>34</v>
      </c>
      <c r="S4401" t="s">
        <v>34</v>
      </c>
      <c r="T4401" t="s">
        <v>37</v>
      </c>
      <c r="U4401" t="s">
        <v>46</v>
      </c>
      <c r="V4401" t="s">
        <v>37</v>
      </c>
      <c r="W4401" t="s">
        <v>51</v>
      </c>
      <c r="X4401">
        <v>85.25</v>
      </c>
      <c r="Y4401">
        <v>1734.5</v>
      </c>
      <c r="Z4401">
        <v>0</v>
      </c>
      <c r="AA4401">
        <v>0</v>
      </c>
      <c r="AB4401">
        <v>27.2</v>
      </c>
      <c r="AC4401">
        <v>1761.7</v>
      </c>
      <c r="AD4401" t="s">
        <v>52</v>
      </c>
      <c r="AE4401" t="s">
        <v>94</v>
      </c>
      <c r="AF4401" t="s">
        <v>235</v>
      </c>
      <c r="AG4401">
        <f t="shared" si="136"/>
        <v>1</v>
      </c>
      <c r="AH4401" t="str" cm="1">
        <f t="array" ref="AH4401">_xlfn.IFS(
X4401&lt;=20, "&lt;20",
AND(X4401&gt;=20, X4401&lt;50), "20-50",
AND(X4401&gt;=50, X4401&lt;100), "50-100",
X4401&gt;=100, "&gt;100"
)</f>
        <v>50-100</v>
      </c>
      <c r="AI4401">
        <f t="shared" si="137"/>
        <v>0</v>
      </c>
      <c r="AJ4401" t="str" cm="1">
        <f t="array" ref="AJ4401">_xlfn.IFS(
C4401&lt;=20, "&lt;20",
AND(C4401&gt;=20, C4401&lt;35), "20-35",
AND(C4401&gt;=35, C4401&lt;50), "35-50",
C4401&gt;=50, "50-100"
)</f>
        <v>35-50</v>
      </c>
      <c r="AK4401" t="str" cm="1">
        <f t="array" ref="AK4401">_xlfn.IFS(
G4401&lt;6, "&lt;6",
AND(G4401&gt;=6, G4401&lt;12), "6-12",
AND(G4401&gt;=12, G4401&lt;18), "12-18",  AND(G4401&gt;=18, G4401&lt;24), "18-24", G4401&gt;=24, "24-36")</f>
        <v>24-36</v>
      </c>
    </row>
    <row r="4402" spans="1:37" x14ac:dyDescent="0.3">
      <c r="A4402" t="s">
        <v>4502</v>
      </c>
      <c r="B4402" t="s">
        <v>44</v>
      </c>
      <c r="C4402">
        <v>51</v>
      </c>
      <c r="D4402" t="s">
        <v>37</v>
      </c>
      <c r="E4402" t="s">
        <v>56</v>
      </c>
      <c r="F4402">
        <v>5</v>
      </c>
      <c r="G4402">
        <v>21</v>
      </c>
      <c r="H4402" t="s">
        <v>36</v>
      </c>
      <c r="I4402" t="s">
        <v>37</v>
      </c>
      <c r="J4402" t="s">
        <v>37</v>
      </c>
      <c r="K4402" t="s">
        <v>37</v>
      </c>
      <c r="L4402" t="s">
        <v>72</v>
      </c>
      <c r="M4402" t="s">
        <v>34</v>
      </c>
      <c r="N4402" t="s">
        <v>34</v>
      </c>
      <c r="O4402" t="s">
        <v>34</v>
      </c>
      <c r="P4402" t="s">
        <v>34</v>
      </c>
      <c r="Q4402" t="s">
        <v>37</v>
      </c>
      <c r="R4402" t="s">
        <v>37</v>
      </c>
      <c r="S4402" t="s">
        <v>37</v>
      </c>
      <c r="T4402" t="s">
        <v>34</v>
      </c>
      <c r="U4402" t="s">
        <v>46</v>
      </c>
      <c r="V4402" t="s">
        <v>37</v>
      </c>
      <c r="W4402" t="s">
        <v>40</v>
      </c>
      <c r="X4402">
        <v>72.150000000000006</v>
      </c>
      <c r="Y4402">
        <v>794.25</v>
      </c>
      <c r="Z4402">
        <v>0</v>
      </c>
      <c r="AA4402">
        <v>80</v>
      </c>
      <c r="AB4402">
        <v>337.5</v>
      </c>
      <c r="AC4402">
        <v>1211.75</v>
      </c>
      <c r="AD4402" t="s">
        <v>52</v>
      </c>
      <c r="AE4402" t="s">
        <v>58</v>
      </c>
      <c r="AF4402" t="s">
        <v>88</v>
      </c>
      <c r="AG4402">
        <f t="shared" si="136"/>
        <v>1</v>
      </c>
      <c r="AH4402" t="str" cm="1">
        <f t="array" ref="AH4402">_xlfn.IFS(
X4402&lt;=20, "&lt;20",
AND(X4402&gt;=20, X4402&lt;50), "20-50",
AND(X4402&gt;=50, X4402&lt;100), "50-100",
X4402&gt;=100, "&gt;100"
)</f>
        <v>50-100</v>
      </c>
      <c r="AI4402">
        <f t="shared" si="137"/>
        <v>0</v>
      </c>
      <c r="AJ4402" t="str" cm="1">
        <f t="array" ref="AJ4402">_xlfn.IFS(
C4402&lt;=20, "&lt;20",
AND(C4402&gt;=20, C4402&lt;35), "20-35",
AND(C4402&gt;=35, C4402&lt;50), "35-50",
C4402&gt;=50, "50-100"
)</f>
        <v>50-100</v>
      </c>
      <c r="AK4402" t="str" cm="1">
        <f t="array" ref="AK4402">_xlfn.IFS(
G4402&lt;6, "&lt;6",
AND(G4402&gt;=6, G4402&lt;12), "6-12",
AND(G4402&gt;=12, G4402&lt;18), "12-18",  AND(G4402&gt;=18, G4402&lt;24), "18-24", G4402&gt;=24, "24-36")</f>
        <v>18-24</v>
      </c>
    </row>
    <row r="4403" spans="1:37" x14ac:dyDescent="0.3">
      <c r="A4403" t="s">
        <v>4503</v>
      </c>
      <c r="B4403" t="s">
        <v>33</v>
      </c>
      <c r="C4403">
        <v>36</v>
      </c>
      <c r="D4403" t="s">
        <v>34</v>
      </c>
      <c r="E4403" t="s">
        <v>56</v>
      </c>
      <c r="F4403">
        <v>6</v>
      </c>
      <c r="G4403">
        <v>14</v>
      </c>
      <c r="H4403" t="s">
        <v>36</v>
      </c>
      <c r="I4403" t="s">
        <v>37</v>
      </c>
      <c r="J4403" t="s">
        <v>37</v>
      </c>
      <c r="K4403" t="s">
        <v>37</v>
      </c>
      <c r="L4403" t="s">
        <v>72</v>
      </c>
      <c r="M4403" t="s">
        <v>37</v>
      </c>
      <c r="N4403" t="s">
        <v>37</v>
      </c>
      <c r="O4403" t="s">
        <v>37</v>
      </c>
      <c r="P4403" t="s">
        <v>37</v>
      </c>
      <c r="Q4403" t="s">
        <v>34</v>
      </c>
      <c r="R4403" t="s">
        <v>34</v>
      </c>
      <c r="S4403" t="s">
        <v>34</v>
      </c>
      <c r="T4403" t="s">
        <v>37</v>
      </c>
      <c r="U4403" t="s">
        <v>39</v>
      </c>
      <c r="V4403" t="s">
        <v>37</v>
      </c>
      <c r="W4403" t="s">
        <v>40</v>
      </c>
      <c r="X4403">
        <v>69.349999999999994</v>
      </c>
      <c r="Y4403">
        <v>4653.25</v>
      </c>
      <c r="Z4403">
        <v>9.99</v>
      </c>
      <c r="AA4403">
        <v>0</v>
      </c>
      <c r="AB4403">
        <v>2426.0700000000002</v>
      </c>
      <c r="AC4403">
        <v>7069.33</v>
      </c>
      <c r="AD4403" t="s">
        <v>41</v>
      </c>
      <c r="AE4403" t="s">
        <v>42</v>
      </c>
      <c r="AF4403" t="s">
        <v>42</v>
      </c>
      <c r="AG4403">
        <f t="shared" si="136"/>
        <v>0</v>
      </c>
      <c r="AH4403" t="str" cm="1">
        <f t="array" ref="AH4403">_xlfn.IFS(
X4403&lt;=20, "&lt;20",
AND(X4403&gt;=20, X4403&lt;50), "20-50",
AND(X4403&gt;=50, X4403&lt;100), "50-100",
X4403&gt;=100, "&gt;100"
)</f>
        <v>50-100</v>
      </c>
      <c r="AI4403">
        <f t="shared" si="137"/>
        <v>0</v>
      </c>
      <c r="AJ4403" t="str" cm="1">
        <f t="array" ref="AJ4403">_xlfn.IFS(
C4403&lt;=20, "&lt;20",
AND(C4403&gt;=20, C4403&lt;35), "20-35",
AND(C4403&gt;=35, C4403&lt;50), "35-50",
C4403&gt;=50, "50-100"
)</f>
        <v>35-50</v>
      </c>
      <c r="AK4403" t="str" cm="1">
        <f t="array" ref="AK4403">_xlfn.IFS(
G4403&lt;6, "&lt;6",
AND(G4403&gt;=6, G4403&lt;12), "6-12",
AND(G4403&gt;=12, G4403&lt;18), "12-18",  AND(G4403&gt;=18, G4403&lt;24), "18-24", G4403&gt;=24, "24-36")</f>
        <v>12-18</v>
      </c>
    </row>
    <row r="4404" spans="1:37" x14ac:dyDescent="0.3">
      <c r="A4404" t="s">
        <v>4504</v>
      </c>
      <c r="B4404" t="s">
        <v>33</v>
      </c>
      <c r="C4404">
        <v>59</v>
      </c>
      <c r="D4404" t="s">
        <v>37</v>
      </c>
      <c r="E4404" t="s">
        <v>164</v>
      </c>
      <c r="F4404">
        <v>10</v>
      </c>
      <c r="G4404">
        <v>30</v>
      </c>
      <c r="H4404" t="s">
        <v>36</v>
      </c>
      <c r="I4404" t="s">
        <v>37</v>
      </c>
      <c r="J4404" t="s">
        <v>37</v>
      </c>
      <c r="K4404" t="s">
        <v>37</v>
      </c>
      <c r="L4404" t="s">
        <v>50</v>
      </c>
      <c r="M4404" t="s">
        <v>37</v>
      </c>
      <c r="N4404" t="s">
        <v>34</v>
      </c>
      <c r="O4404" t="s">
        <v>37</v>
      </c>
      <c r="P4404" t="s">
        <v>37</v>
      </c>
      <c r="Q4404" t="s">
        <v>37</v>
      </c>
      <c r="R4404" t="s">
        <v>37</v>
      </c>
      <c r="S4404" t="s">
        <v>37</v>
      </c>
      <c r="T4404" t="s">
        <v>37</v>
      </c>
      <c r="U4404" t="s">
        <v>39</v>
      </c>
      <c r="V4404" t="s">
        <v>37</v>
      </c>
      <c r="W4404" t="s">
        <v>40</v>
      </c>
      <c r="X4404">
        <v>110</v>
      </c>
      <c r="Y4404">
        <v>7138.65</v>
      </c>
      <c r="Z4404">
        <v>0</v>
      </c>
      <c r="AA4404">
        <v>0</v>
      </c>
      <c r="AB4404">
        <v>2152.15</v>
      </c>
      <c r="AC4404">
        <v>9290.7999999999993</v>
      </c>
      <c r="AD4404" t="s">
        <v>41</v>
      </c>
      <c r="AE4404" t="s">
        <v>42</v>
      </c>
      <c r="AF4404" t="s">
        <v>42</v>
      </c>
      <c r="AG4404">
        <f t="shared" si="136"/>
        <v>0</v>
      </c>
      <c r="AH4404" t="str" cm="1">
        <f t="array" ref="AH4404">_xlfn.IFS(
X4404&lt;=20, "&lt;20",
AND(X4404&gt;=20, X4404&lt;50), "20-50",
AND(X4404&gt;=50, X4404&lt;100), "50-100",
X4404&gt;=100, "&gt;100"
)</f>
        <v>&gt;100</v>
      </c>
      <c r="AI4404">
        <f t="shared" si="137"/>
        <v>0</v>
      </c>
      <c r="AJ4404" t="str" cm="1">
        <f t="array" ref="AJ4404">_xlfn.IFS(
C4404&lt;=20, "&lt;20",
AND(C4404&gt;=20, C4404&lt;35), "20-35",
AND(C4404&gt;=35, C4404&lt;50), "35-50",
C4404&gt;=50, "50-100"
)</f>
        <v>50-100</v>
      </c>
      <c r="AK4404" t="str" cm="1">
        <f t="array" ref="AK4404">_xlfn.IFS(
G4404&lt;6, "&lt;6",
AND(G4404&gt;=6, G4404&lt;12), "6-12",
AND(G4404&gt;=12, G4404&lt;18), "12-18",  AND(G4404&gt;=18, G4404&lt;24), "18-24", G4404&gt;=24, "24-36")</f>
        <v>24-36</v>
      </c>
    </row>
    <row r="4405" spans="1:37" x14ac:dyDescent="0.3">
      <c r="A4405" t="s">
        <v>4505</v>
      </c>
      <c r="B4405" t="s">
        <v>33</v>
      </c>
      <c r="C4405">
        <v>26</v>
      </c>
      <c r="D4405" t="s">
        <v>34</v>
      </c>
      <c r="E4405" t="s">
        <v>48</v>
      </c>
      <c r="F4405">
        <v>11</v>
      </c>
      <c r="G4405">
        <v>29</v>
      </c>
      <c r="H4405" t="s">
        <v>57</v>
      </c>
      <c r="I4405" t="s">
        <v>34</v>
      </c>
      <c r="J4405" t="s">
        <v>34</v>
      </c>
      <c r="K4405" t="s">
        <v>37</v>
      </c>
      <c r="L4405" t="s">
        <v>72</v>
      </c>
      <c r="M4405" t="s">
        <v>34</v>
      </c>
      <c r="N4405" t="s">
        <v>37</v>
      </c>
      <c r="O4405" t="s">
        <v>34</v>
      </c>
      <c r="P4405" t="s">
        <v>34</v>
      </c>
      <c r="Q4405" t="s">
        <v>34</v>
      </c>
      <c r="R4405" t="s">
        <v>34</v>
      </c>
      <c r="S4405" t="s">
        <v>34</v>
      </c>
      <c r="T4405" t="s">
        <v>37</v>
      </c>
      <c r="U4405" t="s">
        <v>46</v>
      </c>
      <c r="V4405" t="s">
        <v>37</v>
      </c>
      <c r="W4405" t="s">
        <v>51</v>
      </c>
      <c r="X4405">
        <v>31.65</v>
      </c>
      <c r="Y4405">
        <v>389.95</v>
      </c>
      <c r="Z4405">
        <v>0</v>
      </c>
      <c r="AA4405">
        <v>0</v>
      </c>
      <c r="AB4405">
        <v>0</v>
      </c>
      <c r="AC4405">
        <v>389.95</v>
      </c>
      <c r="AD4405" t="s">
        <v>41</v>
      </c>
      <c r="AE4405" t="s">
        <v>42</v>
      </c>
      <c r="AF4405" t="s">
        <v>42</v>
      </c>
      <c r="AG4405">
        <f t="shared" si="136"/>
        <v>0</v>
      </c>
      <c r="AH4405" t="str" cm="1">
        <f t="array" ref="AH4405">_xlfn.IFS(
X4405&lt;=20, "&lt;20",
AND(X4405&gt;=20, X4405&lt;50), "20-50",
AND(X4405&gt;=50, X4405&lt;100), "50-100",
X4405&gt;=100, "&gt;100"
)</f>
        <v>20-50</v>
      </c>
      <c r="AI4405">
        <f t="shared" si="137"/>
        <v>0</v>
      </c>
      <c r="AJ4405" t="str" cm="1">
        <f t="array" ref="AJ4405">_xlfn.IFS(
C4405&lt;=20, "&lt;20",
AND(C4405&gt;=20, C4405&lt;35), "20-35",
AND(C4405&gt;=35, C4405&lt;50), "35-50",
C4405&gt;=50, "50-100"
)</f>
        <v>20-35</v>
      </c>
      <c r="AK4405" t="str" cm="1">
        <f t="array" ref="AK4405">_xlfn.IFS(
G4405&lt;6, "&lt;6",
AND(G4405&gt;=6, G4405&lt;12), "6-12",
AND(G4405&gt;=12, G4405&lt;18), "12-18",  AND(G4405&gt;=18, G4405&lt;24), "18-24", G4405&gt;=24, "24-36")</f>
        <v>24-36</v>
      </c>
    </row>
    <row r="4406" spans="1:37" x14ac:dyDescent="0.3">
      <c r="A4406" t="s">
        <v>4506</v>
      </c>
      <c r="B4406" t="s">
        <v>33</v>
      </c>
      <c r="C4406">
        <v>49</v>
      </c>
      <c r="D4406" t="s">
        <v>34</v>
      </c>
      <c r="E4406" t="s">
        <v>90</v>
      </c>
      <c r="F4406">
        <v>11</v>
      </c>
      <c r="G4406">
        <v>9</v>
      </c>
      <c r="H4406" t="s">
        <v>36</v>
      </c>
      <c r="I4406" t="s">
        <v>37</v>
      </c>
      <c r="J4406" t="s">
        <v>34</v>
      </c>
      <c r="K4406" t="s">
        <v>37</v>
      </c>
      <c r="L4406" t="s">
        <v>72</v>
      </c>
      <c r="M4406" t="s">
        <v>34</v>
      </c>
      <c r="N4406" t="s">
        <v>37</v>
      </c>
      <c r="O4406" t="s">
        <v>37</v>
      </c>
      <c r="P4406" t="s">
        <v>37</v>
      </c>
      <c r="Q4406" t="s">
        <v>37</v>
      </c>
      <c r="R4406" t="s">
        <v>37</v>
      </c>
      <c r="S4406" t="s">
        <v>37</v>
      </c>
      <c r="T4406" t="s">
        <v>37</v>
      </c>
      <c r="U4406" t="s">
        <v>67</v>
      </c>
      <c r="V4406" t="s">
        <v>34</v>
      </c>
      <c r="W4406" t="s">
        <v>40</v>
      </c>
      <c r="X4406">
        <v>78.900000000000006</v>
      </c>
      <c r="Y4406">
        <v>3771.5</v>
      </c>
      <c r="Z4406">
        <v>0</v>
      </c>
      <c r="AA4406">
        <v>0</v>
      </c>
      <c r="AB4406">
        <v>172.32</v>
      </c>
      <c r="AC4406">
        <v>3943.82</v>
      </c>
      <c r="AD4406" t="s">
        <v>41</v>
      </c>
      <c r="AE4406" t="s">
        <v>42</v>
      </c>
      <c r="AF4406" t="s">
        <v>42</v>
      </c>
      <c r="AG4406">
        <f t="shared" si="136"/>
        <v>0</v>
      </c>
      <c r="AH4406" t="str" cm="1">
        <f t="array" ref="AH4406">_xlfn.IFS(
X4406&lt;=20, "&lt;20",
AND(X4406&gt;=20, X4406&lt;50), "20-50",
AND(X4406&gt;=50, X4406&lt;100), "50-100",
X4406&gt;=100, "&gt;100"
)</f>
        <v>50-100</v>
      </c>
      <c r="AI4406">
        <f t="shared" si="137"/>
        <v>0</v>
      </c>
      <c r="AJ4406" t="str" cm="1">
        <f t="array" ref="AJ4406">_xlfn.IFS(
C4406&lt;=20, "&lt;20",
AND(C4406&gt;=20, C4406&lt;35), "20-35",
AND(C4406&gt;=35, C4406&lt;50), "35-50",
C4406&gt;=50, "50-100"
)</f>
        <v>35-50</v>
      </c>
      <c r="AK4406" t="str" cm="1">
        <f t="array" ref="AK4406">_xlfn.IFS(
G4406&lt;6, "&lt;6",
AND(G4406&gt;=6, G4406&lt;12), "6-12",
AND(G4406&gt;=12, G4406&lt;18), "12-18",  AND(G4406&gt;=18, G4406&lt;24), "18-24", G4406&gt;=24, "24-36")</f>
        <v>6-12</v>
      </c>
    </row>
    <row r="4407" spans="1:37" x14ac:dyDescent="0.3">
      <c r="A4407" t="s">
        <v>4507</v>
      </c>
      <c r="B4407" t="s">
        <v>33</v>
      </c>
      <c r="C4407">
        <v>57</v>
      </c>
      <c r="D4407" t="s">
        <v>34</v>
      </c>
      <c r="E4407" t="s">
        <v>82</v>
      </c>
      <c r="F4407">
        <v>14</v>
      </c>
      <c r="G4407">
        <v>19</v>
      </c>
      <c r="H4407" t="s">
        <v>36</v>
      </c>
      <c r="I4407" t="s">
        <v>37</v>
      </c>
      <c r="J4407" t="s">
        <v>37</v>
      </c>
      <c r="K4407" t="s">
        <v>37</v>
      </c>
      <c r="L4407" t="s">
        <v>50</v>
      </c>
      <c r="M4407" t="s">
        <v>34</v>
      </c>
      <c r="N4407" t="s">
        <v>34</v>
      </c>
      <c r="O4407" t="s">
        <v>37</v>
      </c>
      <c r="P4407" t="s">
        <v>37</v>
      </c>
      <c r="Q4407" t="s">
        <v>34</v>
      </c>
      <c r="R4407" t="s">
        <v>34</v>
      </c>
      <c r="S4407" t="s">
        <v>34</v>
      </c>
      <c r="T4407" t="s">
        <v>37</v>
      </c>
      <c r="U4407" t="s">
        <v>67</v>
      </c>
      <c r="V4407" t="s">
        <v>37</v>
      </c>
      <c r="W4407" t="s">
        <v>40</v>
      </c>
      <c r="X4407">
        <v>86.4</v>
      </c>
      <c r="Y4407">
        <v>6172</v>
      </c>
      <c r="Z4407">
        <v>0</v>
      </c>
      <c r="AA4407">
        <v>0</v>
      </c>
      <c r="AB4407">
        <v>479.25</v>
      </c>
      <c r="AC4407">
        <v>6651.25</v>
      </c>
      <c r="AD4407" t="s">
        <v>41</v>
      </c>
      <c r="AE4407" t="s">
        <v>42</v>
      </c>
      <c r="AF4407" t="s">
        <v>42</v>
      </c>
      <c r="AG4407">
        <f t="shared" si="136"/>
        <v>0</v>
      </c>
      <c r="AH4407" t="str" cm="1">
        <f t="array" ref="AH4407">_xlfn.IFS(
X4407&lt;=20, "&lt;20",
AND(X4407&gt;=20, X4407&lt;50), "20-50",
AND(X4407&gt;=50, X4407&lt;100), "50-100",
X4407&gt;=100, "&gt;100"
)</f>
        <v>50-100</v>
      </c>
      <c r="AI4407">
        <f t="shared" si="137"/>
        <v>0</v>
      </c>
      <c r="AJ4407" t="str" cm="1">
        <f t="array" ref="AJ4407">_xlfn.IFS(
C4407&lt;=20, "&lt;20",
AND(C4407&gt;=20, C4407&lt;35), "20-35",
AND(C4407&gt;=35, C4407&lt;50), "35-50",
C4407&gt;=50, "50-100"
)</f>
        <v>50-100</v>
      </c>
      <c r="AK4407" t="str" cm="1">
        <f t="array" ref="AK4407">_xlfn.IFS(
G4407&lt;6, "&lt;6",
AND(G4407&gt;=6, G4407&lt;12), "6-12",
AND(G4407&gt;=12, G4407&lt;18), "12-18",  AND(G4407&gt;=18, G4407&lt;24), "18-24", G4407&gt;=24, "24-36")</f>
        <v>18-24</v>
      </c>
    </row>
    <row r="4408" spans="1:37" x14ac:dyDescent="0.3">
      <c r="A4408" t="s">
        <v>4508</v>
      </c>
      <c r="B4408" t="s">
        <v>33</v>
      </c>
      <c r="C4408">
        <v>52</v>
      </c>
      <c r="D4408" t="s">
        <v>37</v>
      </c>
      <c r="E4408" t="s">
        <v>48</v>
      </c>
      <c r="F4408">
        <v>1</v>
      </c>
      <c r="G4408">
        <v>27</v>
      </c>
      <c r="H4408" t="s">
        <v>36</v>
      </c>
      <c r="I4408" t="s">
        <v>37</v>
      </c>
      <c r="J4408" t="s">
        <v>34</v>
      </c>
      <c r="K4408" t="s">
        <v>37</v>
      </c>
      <c r="L4408" t="s">
        <v>50</v>
      </c>
      <c r="M4408" t="s">
        <v>34</v>
      </c>
      <c r="N4408" t="s">
        <v>34</v>
      </c>
      <c r="O4408" t="s">
        <v>37</v>
      </c>
      <c r="P4408" t="s">
        <v>34</v>
      </c>
      <c r="Q4408" t="s">
        <v>34</v>
      </c>
      <c r="R4408" t="s">
        <v>34</v>
      </c>
      <c r="S4408" t="s">
        <v>34</v>
      </c>
      <c r="T4408" t="s">
        <v>34</v>
      </c>
      <c r="U4408" t="s">
        <v>46</v>
      </c>
      <c r="V4408" t="s">
        <v>37</v>
      </c>
      <c r="W4408" t="s">
        <v>51</v>
      </c>
      <c r="X4408">
        <v>73.8</v>
      </c>
      <c r="Y4408">
        <v>704.3</v>
      </c>
      <c r="Z4408">
        <v>0</v>
      </c>
      <c r="AA4408">
        <v>50</v>
      </c>
      <c r="AB4408">
        <v>16.649999999999999</v>
      </c>
      <c r="AC4408">
        <v>770.95</v>
      </c>
      <c r="AD4408" t="s">
        <v>41</v>
      </c>
      <c r="AE4408" t="s">
        <v>42</v>
      </c>
      <c r="AF4408" t="s">
        <v>42</v>
      </c>
      <c r="AG4408">
        <f t="shared" si="136"/>
        <v>0</v>
      </c>
      <c r="AH4408" t="str" cm="1">
        <f t="array" ref="AH4408">_xlfn.IFS(
X4408&lt;=20, "&lt;20",
AND(X4408&gt;=20, X4408&lt;50), "20-50",
AND(X4408&gt;=50, X4408&lt;100), "50-100",
X4408&gt;=100, "&gt;100"
)</f>
        <v>50-100</v>
      </c>
      <c r="AI4408">
        <f t="shared" si="137"/>
        <v>0</v>
      </c>
      <c r="AJ4408" t="str" cm="1">
        <f t="array" ref="AJ4408">_xlfn.IFS(
C4408&lt;=20, "&lt;20",
AND(C4408&gt;=20, C4408&lt;35), "20-35",
AND(C4408&gt;=35, C4408&lt;50), "35-50",
C4408&gt;=50, "50-100"
)</f>
        <v>50-100</v>
      </c>
      <c r="AK4408" t="str" cm="1">
        <f t="array" ref="AK4408">_xlfn.IFS(
G4408&lt;6, "&lt;6",
AND(G4408&gt;=6, G4408&lt;12), "6-12",
AND(G4408&gt;=12, G4408&lt;18), "12-18",  AND(G4408&gt;=18, G4408&lt;24), "18-24", G4408&gt;=24, "24-36")</f>
        <v>24-36</v>
      </c>
    </row>
    <row r="4409" spans="1:37" x14ac:dyDescent="0.3">
      <c r="A4409" t="s">
        <v>4509</v>
      </c>
      <c r="B4409" t="s">
        <v>33</v>
      </c>
      <c r="C4409">
        <v>36</v>
      </c>
      <c r="D4409" t="s">
        <v>37</v>
      </c>
      <c r="E4409" t="s">
        <v>56</v>
      </c>
      <c r="F4409">
        <v>3</v>
      </c>
      <c r="G4409">
        <v>18</v>
      </c>
      <c r="H4409" t="s">
        <v>36</v>
      </c>
      <c r="I4409" t="s">
        <v>37</v>
      </c>
      <c r="J4409" t="s">
        <v>34</v>
      </c>
      <c r="K4409" t="s">
        <v>34</v>
      </c>
      <c r="L4409" t="s">
        <v>34</v>
      </c>
      <c r="M4409" t="s">
        <v>34</v>
      </c>
      <c r="N4409" t="s">
        <v>34</v>
      </c>
      <c r="O4409" t="s">
        <v>34</v>
      </c>
      <c r="P4409" t="s">
        <v>34</v>
      </c>
      <c r="Q4409" t="s">
        <v>34</v>
      </c>
      <c r="R4409" t="s">
        <v>34</v>
      </c>
      <c r="S4409" t="s">
        <v>34</v>
      </c>
      <c r="T4409" t="s">
        <v>34</v>
      </c>
      <c r="U4409" t="s">
        <v>67</v>
      </c>
      <c r="V4409" t="s">
        <v>34</v>
      </c>
      <c r="W4409" t="s">
        <v>40</v>
      </c>
      <c r="X4409">
        <v>20.55</v>
      </c>
      <c r="Y4409">
        <v>1070.25</v>
      </c>
      <c r="Z4409">
        <v>0</v>
      </c>
      <c r="AA4409">
        <v>0</v>
      </c>
      <c r="AB4409">
        <v>506.5</v>
      </c>
      <c r="AC4409">
        <v>1576.75</v>
      </c>
      <c r="AD4409" t="s">
        <v>41</v>
      </c>
      <c r="AE4409" t="s">
        <v>42</v>
      </c>
      <c r="AF4409" t="s">
        <v>42</v>
      </c>
      <c r="AG4409">
        <f t="shared" si="136"/>
        <v>0</v>
      </c>
      <c r="AH4409" t="str" cm="1">
        <f t="array" ref="AH4409">_xlfn.IFS(
X4409&lt;=20, "&lt;20",
AND(X4409&gt;=20, X4409&lt;50), "20-50",
AND(X4409&gt;=50, X4409&lt;100), "50-100",
X4409&gt;=100, "&gt;100"
)</f>
        <v>20-50</v>
      </c>
      <c r="AI4409">
        <f t="shared" si="137"/>
        <v>0</v>
      </c>
      <c r="AJ4409" t="str" cm="1">
        <f t="array" ref="AJ4409">_xlfn.IFS(
C4409&lt;=20, "&lt;20",
AND(C4409&gt;=20, C4409&lt;35), "20-35",
AND(C4409&gt;=35, C4409&lt;50), "35-50",
C4409&gt;=50, "50-100"
)</f>
        <v>35-50</v>
      </c>
      <c r="AK4409" t="str" cm="1">
        <f t="array" ref="AK4409">_xlfn.IFS(
G4409&lt;6, "&lt;6",
AND(G4409&gt;=6, G4409&lt;12), "6-12",
AND(G4409&gt;=12, G4409&lt;18), "12-18",  AND(G4409&gt;=18, G4409&lt;24), "18-24", G4409&gt;=24, "24-36")</f>
        <v>18-24</v>
      </c>
    </row>
    <row r="4410" spans="1:37" x14ac:dyDescent="0.3">
      <c r="A4410" t="s">
        <v>4510</v>
      </c>
      <c r="B4410" t="s">
        <v>44</v>
      </c>
      <c r="C4410">
        <v>38</v>
      </c>
      <c r="D4410" t="s">
        <v>37</v>
      </c>
      <c r="E4410" t="s">
        <v>124</v>
      </c>
      <c r="F4410">
        <v>11</v>
      </c>
      <c r="G4410">
        <v>34</v>
      </c>
      <c r="H4410" t="s">
        <v>70</v>
      </c>
      <c r="I4410" t="s">
        <v>37</v>
      </c>
      <c r="J4410" t="s">
        <v>34</v>
      </c>
      <c r="K4410" t="s">
        <v>37</v>
      </c>
      <c r="L4410" t="s">
        <v>50</v>
      </c>
      <c r="M4410" t="s">
        <v>37</v>
      </c>
      <c r="N4410" t="s">
        <v>34</v>
      </c>
      <c r="O4410" t="s">
        <v>37</v>
      </c>
      <c r="P4410" t="s">
        <v>37</v>
      </c>
      <c r="Q4410" t="s">
        <v>37</v>
      </c>
      <c r="R4410" t="s">
        <v>37</v>
      </c>
      <c r="S4410" t="s">
        <v>37</v>
      </c>
      <c r="T4410" t="s">
        <v>37</v>
      </c>
      <c r="U4410" t="s">
        <v>39</v>
      </c>
      <c r="V4410" t="s">
        <v>37</v>
      </c>
      <c r="W4410" t="s">
        <v>51</v>
      </c>
      <c r="X4410">
        <v>104.3</v>
      </c>
      <c r="Y4410">
        <v>6613.65</v>
      </c>
      <c r="Z4410">
        <v>0</v>
      </c>
      <c r="AA4410">
        <v>0</v>
      </c>
      <c r="AB4410">
        <v>2786.9</v>
      </c>
      <c r="AC4410">
        <v>9400.5499999999993</v>
      </c>
      <c r="AD4410" t="s">
        <v>41</v>
      </c>
      <c r="AE4410" t="s">
        <v>42</v>
      </c>
      <c r="AF4410" t="s">
        <v>42</v>
      </c>
      <c r="AG4410">
        <f t="shared" si="136"/>
        <v>0</v>
      </c>
      <c r="AH4410" t="str" cm="1">
        <f t="array" ref="AH4410">_xlfn.IFS(
X4410&lt;=20, "&lt;20",
AND(X4410&gt;=20, X4410&lt;50), "20-50",
AND(X4410&gt;=50, X4410&lt;100), "50-100",
X4410&gt;=100, "&gt;100"
)</f>
        <v>&gt;100</v>
      </c>
      <c r="AI4410">
        <f t="shared" si="137"/>
        <v>0</v>
      </c>
      <c r="AJ4410" t="str" cm="1">
        <f t="array" ref="AJ4410">_xlfn.IFS(
C4410&lt;=20, "&lt;20",
AND(C4410&gt;=20, C4410&lt;35), "20-35",
AND(C4410&gt;=35, C4410&lt;50), "35-50",
C4410&gt;=50, "50-100"
)</f>
        <v>35-50</v>
      </c>
      <c r="AK4410" t="str" cm="1">
        <f t="array" ref="AK4410">_xlfn.IFS(
G4410&lt;6, "&lt;6",
AND(G4410&gt;=6, G4410&lt;12), "6-12",
AND(G4410&gt;=12, G4410&lt;18), "12-18",  AND(G4410&gt;=18, G4410&lt;24), "18-24", G4410&gt;=24, "24-36")</f>
        <v>24-36</v>
      </c>
    </row>
    <row r="4411" spans="1:37" x14ac:dyDescent="0.3">
      <c r="A4411" t="s">
        <v>4511</v>
      </c>
      <c r="B4411" t="s">
        <v>44</v>
      </c>
      <c r="C4411">
        <v>25</v>
      </c>
      <c r="D4411" t="s">
        <v>34</v>
      </c>
      <c r="E4411" t="s">
        <v>82</v>
      </c>
      <c r="F4411">
        <v>1</v>
      </c>
      <c r="G4411">
        <v>6</v>
      </c>
      <c r="H4411" t="s">
        <v>36</v>
      </c>
      <c r="I4411" t="s">
        <v>37</v>
      </c>
      <c r="J4411" t="s">
        <v>34</v>
      </c>
      <c r="K4411" t="s">
        <v>37</v>
      </c>
      <c r="L4411" t="s">
        <v>72</v>
      </c>
      <c r="M4411" t="s">
        <v>37</v>
      </c>
      <c r="N4411" t="s">
        <v>34</v>
      </c>
      <c r="O4411" t="s">
        <v>37</v>
      </c>
      <c r="P4411" t="s">
        <v>37</v>
      </c>
      <c r="Q4411" t="s">
        <v>37</v>
      </c>
      <c r="R4411" t="s">
        <v>37</v>
      </c>
      <c r="S4411" t="s">
        <v>37</v>
      </c>
      <c r="T4411" t="s">
        <v>37</v>
      </c>
      <c r="U4411" t="s">
        <v>39</v>
      </c>
      <c r="V4411" t="s">
        <v>37</v>
      </c>
      <c r="W4411" t="s">
        <v>143</v>
      </c>
      <c r="X4411">
        <v>81.150000000000006</v>
      </c>
      <c r="Y4411">
        <v>2545.75</v>
      </c>
      <c r="Z4411">
        <v>0</v>
      </c>
      <c r="AA4411">
        <v>0</v>
      </c>
      <c r="AB4411">
        <v>1219.54</v>
      </c>
      <c r="AC4411">
        <v>3765.29</v>
      </c>
      <c r="AD4411" t="s">
        <v>41</v>
      </c>
      <c r="AE4411" t="s">
        <v>42</v>
      </c>
      <c r="AF4411" t="s">
        <v>42</v>
      </c>
      <c r="AG4411">
        <f t="shared" si="136"/>
        <v>0</v>
      </c>
      <c r="AH4411" t="str" cm="1">
        <f t="array" ref="AH4411">_xlfn.IFS(
X4411&lt;=20, "&lt;20",
AND(X4411&gt;=20, X4411&lt;50), "20-50",
AND(X4411&gt;=50, X4411&lt;100), "50-100",
X4411&gt;=100, "&gt;100"
)</f>
        <v>50-100</v>
      </c>
      <c r="AI4411">
        <f t="shared" si="137"/>
        <v>0</v>
      </c>
      <c r="AJ4411" t="str" cm="1">
        <f t="array" ref="AJ4411">_xlfn.IFS(
C4411&lt;=20, "&lt;20",
AND(C4411&gt;=20, C4411&lt;35), "20-35",
AND(C4411&gt;=35, C4411&lt;50), "35-50",
C4411&gt;=50, "50-100"
)</f>
        <v>20-35</v>
      </c>
      <c r="AK4411" t="str" cm="1">
        <f t="array" ref="AK4411">_xlfn.IFS(
G4411&lt;6, "&lt;6",
AND(G4411&gt;=6, G4411&lt;12), "6-12",
AND(G4411&gt;=12, G4411&lt;18), "12-18",  AND(G4411&gt;=18, G4411&lt;24), "18-24", G4411&gt;=24, "24-36")</f>
        <v>6-12</v>
      </c>
    </row>
    <row r="4412" spans="1:37" x14ac:dyDescent="0.3">
      <c r="A4412" t="s">
        <v>4512</v>
      </c>
      <c r="B4412" t="s">
        <v>44</v>
      </c>
      <c r="C4412">
        <v>42</v>
      </c>
      <c r="D4412" t="s">
        <v>37</v>
      </c>
      <c r="E4412" t="s">
        <v>87</v>
      </c>
      <c r="F4412">
        <v>0</v>
      </c>
      <c r="G4412">
        <v>21</v>
      </c>
      <c r="H4412" t="s">
        <v>36</v>
      </c>
      <c r="I4412" t="s">
        <v>34</v>
      </c>
      <c r="J4412" t="s">
        <v>34</v>
      </c>
      <c r="K4412" t="s">
        <v>37</v>
      </c>
      <c r="L4412" t="s">
        <v>72</v>
      </c>
      <c r="M4412" t="s">
        <v>34</v>
      </c>
      <c r="N4412" t="s">
        <v>34</v>
      </c>
      <c r="O4412" t="s">
        <v>34</v>
      </c>
      <c r="P4412" t="s">
        <v>34</v>
      </c>
      <c r="Q4412" t="s">
        <v>34</v>
      </c>
      <c r="R4412" t="s">
        <v>34</v>
      </c>
      <c r="S4412" t="s">
        <v>34</v>
      </c>
      <c r="T4412" t="s">
        <v>37</v>
      </c>
      <c r="U4412" t="s">
        <v>46</v>
      </c>
      <c r="V4412" t="s">
        <v>34</v>
      </c>
      <c r="W4412" t="s">
        <v>40</v>
      </c>
      <c r="X4412">
        <v>24.9</v>
      </c>
      <c r="Y4412">
        <v>505.95</v>
      </c>
      <c r="Z4412">
        <v>0</v>
      </c>
      <c r="AA4412">
        <v>0</v>
      </c>
      <c r="AB4412">
        <v>0</v>
      </c>
      <c r="AC4412">
        <v>505.95</v>
      </c>
      <c r="AD4412" t="s">
        <v>41</v>
      </c>
      <c r="AE4412" t="s">
        <v>42</v>
      </c>
      <c r="AF4412" t="s">
        <v>42</v>
      </c>
      <c r="AG4412">
        <f t="shared" si="136"/>
        <v>0</v>
      </c>
      <c r="AH4412" t="str" cm="1">
        <f t="array" ref="AH4412">_xlfn.IFS(
X4412&lt;=20, "&lt;20",
AND(X4412&gt;=20, X4412&lt;50), "20-50",
AND(X4412&gt;=50, X4412&lt;100), "50-100",
X4412&gt;=100, "&gt;100"
)</f>
        <v>20-50</v>
      </c>
      <c r="AI4412">
        <f t="shared" si="137"/>
        <v>0</v>
      </c>
      <c r="AJ4412" t="str" cm="1">
        <f t="array" ref="AJ4412">_xlfn.IFS(
C4412&lt;=20, "&lt;20",
AND(C4412&gt;=20, C4412&lt;35), "20-35",
AND(C4412&gt;=35, C4412&lt;50), "35-50",
C4412&gt;=50, "50-100"
)</f>
        <v>35-50</v>
      </c>
      <c r="AK4412" t="str" cm="1">
        <f t="array" ref="AK4412">_xlfn.IFS(
G4412&lt;6, "&lt;6",
AND(G4412&gt;=6, G4412&lt;12), "6-12",
AND(G4412&gt;=12, G4412&lt;18), "12-18",  AND(G4412&gt;=18, G4412&lt;24), "18-24", G4412&gt;=24, "24-36")</f>
        <v>18-24</v>
      </c>
    </row>
    <row r="4413" spans="1:37" x14ac:dyDescent="0.3">
      <c r="A4413" t="s">
        <v>4513</v>
      </c>
      <c r="B4413" t="s">
        <v>44</v>
      </c>
      <c r="C4413">
        <v>45</v>
      </c>
      <c r="D4413" t="s">
        <v>37</v>
      </c>
      <c r="E4413" t="s">
        <v>61</v>
      </c>
      <c r="F4413">
        <v>14</v>
      </c>
      <c r="G4413">
        <v>31</v>
      </c>
      <c r="H4413" t="s">
        <v>66</v>
      </c>
      <c r="I4413" t="s">
        <v>37</v>
      </c>
      <c r="J4413" t="s">
        <v>34</v>
      </c>
      <c r="K4413" t="s">
        <v>34</v>
      </c>
      <c r="L4413" t="s">
        <v>34</v>
      </c>
      <c r="M4413" t="s">
        <v>34</v>
      </c>
      <c r="N4413" t="s">
        <v>34</v>
      </c>
      <c r="O4413" t="s">
        <v>34</v>
      </c>
      <c r="P4413" t="s">
        <v>34</v>
      </c>
      <c r="Q4413" t="s">
        <v>34</v>
      </c>
      <c r="R4413" t="s">
        <v>34</v>
      </c>
      <c r="S4413" t="s">
        <v>34</v>
      </c>
      <c r="T4413" t="s">
        <v>34</v>
      </c>
      <c r="U4413" t="s">
        <v>67</v>
      </c>
      <c r="V4413" t="s">
        <v>34</v>
      </c>
      <c r="W4413" t="s">
        <v>40</v>
      </c>
      <c r="X4413">
        <v>19.899999999999999</v>
      </c>
      <c r="Y4413">
        <v>1363.45</v>
      </c>
      <c r="Z4413">
        <v>0</v>
      </c>
      <c r="AA4413">
        <v>0</v>
      </c>
      <c r="AB4413">
        <v>2129.34</v>
      </c>
      <c r="AC4413">
        <v>3492.79</v>
      </c>
      <c r="AD4413" t="s">
        <v>41</v>
      </c>
      <c r="AE4413" t="s">
        <v>42</v>
      </c>
      <c r="AF4413" t="s">
        <v>42</v>
      </c>
      <c r="AG4413">
        <f t="shared" si="136"/>
        <v>0</v>
      </c>
      <c r="AH4413" t="str" cm="1">
        <f t="array" ref="AH4413">_xlfn.IFS(
X4413&lt;=20, "&lt;20",
AND(X4413&gt;=20, X4413&lt;50), "20-50",
AND(X4413&gt;=50, X4413&lt;100), "50-100",
X4413&gt;=100, "&gt;100"
)</f>
        <v>&lt;20</v>
      </c>
      <c r="AI4413">
        <f t="shared" si="137"/>
        <v>0</v>
      </c>
      <c r="AJ4413" t="str" cm="1">
        <f t="array" ref="AJ4413">_xlfn.IFS(
C4413&lt;=20, "&lt;20",
AND(C4413&gt;=20, C4413&lt;35), "20-35",
AND(C4413&gt;=35, C4413&lt;50), "35-50",
C4413&gt;=50, "50-100"
)</f>
        <v>35-50</v>
      </c>
      <c r="AK4413" t="str" cm="1">
        <f t="array" ref="AK4413">_xlfn.IFS(
G4413&lt;6, "&lt;6",
AND(G4413&gt;=6, G4413&lt;12), "6-12",
AND(G4413&gt;=12, G4413&lt;18), "12-18",  AND(G4413&gt;=18, G4413&lt;24), "18-24", G4413&gt;=24, "24-36")</f>
        <v>24-36</v>
      </c>
    </row>
    <row r="4414" spans="1:37" x14ac:dyDescent="0.3">
      <c r="A4414" t="s">
        <v>4514</v>
      </c>
      <c r="B4414" t="s">
        <v>44</v>
      </c>
      <c r="C4414">
        <v>63</v>
      </c>
      <c r="D4414" t="s">
        <v>37</v>
      </c>
      <c r="E4414" t="s">
        <v>82</v>
      </c>
      <c r="F4414">
        <v>0</v>
      </c>
      <c r="G4414">
        <v>12</v>
      </c>
      <c r="H4414" t="s">
        <v>36</v>
      </c>
      <c r="I4414" t="s">
        <v>34</v>
      </c>
      <c r="J4414" t="s">
        <v>34</v>
      </c>
      <c r="K4414" t="s">
        <v>37</v>
      </c>
      <c r="L4414" t="s">
        <v>38</v>
      </c>
      <c r="M4414" t="s">
        <v>34</v>
      </c>
      <c r="N4414" t="s">
        <v>34</v>
      </c>
      <c r="O4414" t="s">
        <v>34</v>
      </c>
      <c r="P4414" t="s">
        <v>34</v>
      </c>
      <c r="Q4414" t="s">
        <v>34</v>
      </c>
      <c r="R4414" t="s">
        <v>34</v>
      </c>
      <c r="S4414" t="s">
        <v>34</v>
      </c>
      <c r="T4414" t="s">
        <v>37</v>
      </c>
      <c r="U4414" t="s">
        <v>46</v>
      </c>
      <c r="V4414" t="s">
        <v>37</v>
      </c>
      <c r="W4414" t="s">
        <v>51</v>
      </c>
      <c r="X4414">
        <v>25.05</v>
      </c>
      <c r="Y4414">
        <v>852.7</v>
      </c>
      <c r="Z4414">
        <v>0</v>
      </c>
      <c r="AA4414">
        <v>0</v>
      </c>
      <c r="AB4414">
        <v>0</v>
      </c>
      <c r="AC4414">
        <v>852.7</v>
      </c>
      <c r="AD4414" t="s">
        <v>41</v>
      </c>
      <c r="AE4414" t="s">
        <v>42</v>
      </c>
      <c r="AF4414" t="s">
        <v>42</v>
      </c>
      <c r="AG4414">
        <f t="shared" si="136"/>
        <v>0</v>
      </c>
      <c r="AH4414" t="str" cm="1">
        <f t="array" ref="AH4414">_xlfn.IFS(
X4414&lt;=20, "&lt;20",
AND(X4414&gt;=20, X4414&lt;50), "20-50",
AND(X4414&gt;=50, X4414&lt;100), "50-100",
X4414&gt;=100, "&gt;100"
)</f>
        <v>20-50</v>
      </c>
      <c r="AI4414">
        <f t="shared" si="137"/>
        <v>0</v>
      </c>
      <c r="AJ4414" t="str" cm="1">
        <f t="array" ref="AJ4414">_xlfn.IFS(
C4414&lt;=20, "&lt;20",
AND(C4414&gt;=20, C4414&lt;35), "20-35",
AND(C4414&gt;=35, C4414&lt;50), "35-50",
C4414&gt;=50, "50-100"
)</f>
        <v>50-100</v>
      </c>
      <c r="AK4414" t="str" cm="1">
        <f t="array" ref="AK4414">_xlfn.IFS(
G4414&lt;6, "&lt;6",
AND(G4414&gt;=6, G4414&lt;12), "6-12",
AND(G4414&gt;=12, G4414&lt;18), "12-18",  AND(G4414&gt;=18, G4414&lt;24), "18-24", G4414&gt;=24, "24-36")</f>
        <v>12-18</v>
      </c>
    </row>
    <row r="4415" spans="1:37" x14ac:dyDescent="0.3">
      <c r="A4415" t="s">
        <v>4515</v>
      </c>
      <c r="B4415" t="s">
        <v>33</v>
      </c>
      <c r="C4415">
        <v>65</v>
      </c>
      <c r="D4415" t="s">
        <v>34</v>
      </c>
      <c r="E4415" t="s">
        <v>87</v>
      </c>
      <c r="F4415">
        <v>12</v>
      </c>
      <c r="G4415">
        <v>18</v>
      </c>
      <c r="H4415" t="s">
        <v>36</v>
      </c>
      <c r="I4415" t="s">
        <v>37</v>
      </c>
      <c r="J4415" t="s">
        <v>37</v>
      </c>
      <c r="K4415" t="s">
        <v>37</v>
      </c>
      <c r="L4415" t="s">
        <v>38</v>
      </c>
      <c r="M4415" t="s">
        <v>34</v>
      </c>
      <c r="N4415" t="s">
        <v>37</v>
      </c>
      <c r="O4415" t="s">
        <v>34</v>
      </c>
      <c r="P4415" t="s">
        <v>34</v>
      </c>
      <c r="Q4415" t="s">
        <v>34</v>
      </c>
      <c r="R4415" t="s">
        <v>37</v>
      </c>
      <c r="S4415" t="s">
        <v>37</v>
      </c>
      <c r="T4415" t="s">
        <v>37</v>
      </c>
      <c r="U4415" t="s">
        <v>39</v>
      </c>
      <c r="V4415" t="s">
        <v>34</v>
      </c>
      <c r="W4415" t="s">
        <v>40</v>
      </c>
      <c r="X4415">
        <v>88.4</v>
      </c>
      <c r="Y4415">
        <v>3912.9</v>
      </c>
      <c r="Z4415">
        <v>0</v>
      </c>
      <c r="AA4415">
        <v>0</v>
      </c>
      <c r="AB4415">
        <v>1083.28</v>
      </c>
      <c r="AC4415">
        <v>4996.18</v>
      </c>
      <c r="AD4415" t="s">
        <v>52</v>
      </c>
      <c r="AE4415" t="s">
        <v>53</v>
      </c>
      <c r="AF4415" t="s">
        <v>91</v>
      </c>
      <c r="AG4415">
        <f t="shared" si="136"/>
        <v>1</v>
      </c>
      <c r="AH4415" t="str" cm="1">
        <f t="array" ref="AH4415">_xlfn.IFS(
X4415&lt;=20, "&lt;20",
AND(X4415&gt;=20, X4415&lt;50), "20-50",
AND(X4415&gt;=50, X4415&lt;100), "50-100",
X4415&gt;=100, "&gt;100"
)</f>
        <v>50-100</v>
      </c>
      <c r="AI4415">
        <f t="shared" si="137"/>
        <v>0</v>
      </c>
      <c r="AJ4415" t="str" cm="1">
        <f t="array" ref="AJ4415">_xlfn.IFS(
C4415&lt;=20, "&lt;20",
AND(C4415&gt;=20, C4415&lt;35), "20-35",
AND(C4415&gt;=35, C4415&lt;50), "35-50",
C4415&gt;=50, "50-100"
)</f>
        <v>50-100</v>
      </c>
      <c r="AK4415" t="str" cm="1">
        <f t="array" ref="AK4415">_xlfn.IFS(
G4415&lt;6, "&lt;6",
AND(G4415&gt;=6, G4415&lt;12), "6-12",
AND(G4415&gt;=12, G4415&lt;18), "12-18",  AND(G4415&gt;=18, G4415&lt;24), "18-24", G4415&gt;=24, "24-36")</f>
        <v>18-24</v>
      </c>
    </row>
    <row r="4416" spans="1:37" x14ac:dyDescent="0.3">
      <c r="A4416" t="s">
        <v>4516</v>
      </c>
      <c r="B4416" t="s">
        <v>44</v>
      </c>
      <c r="C4416">
        <v>30</v>
      </c>
      <c r="D4416" t="s">
        <v>37</v>
      </c>
      <c r="E4416" t="s">
        <v>114</v>
      </c>
      <c r="F4416">
        <v>7</v>
      </c>
      <c r="G4416">
        <v>23</v>
      </c>
      <c r="H4416" t="s">
        <v>57</v>
      </c>
      <c r="I4416" t="s">
        <v>37</v>
      </c>
      <c r="J4416" t="s">
        <v>37</v>
      </c>
      <c r="K4416" t="s">
        <v>37</v>
      </c>
      <c r="L4416" t="s">
        <v>50</v>
      </c>
      <c r="M4416" t="s">
        <v>34</v>
      </c>
      <c r="N4416" t="s">
        <v>34</v>
      </c>
      <c r="O4416" t="s">
        <v>34</v>
      </c>
      <c r="P4416" t="s">
        <v>34</v>
      </c>
      <c r="Q4416" t="s">
        <v>34</v>
      </c>
      <c r="R4416" t="s">
        <v>34</v>
      </c>
      <c r="S4416" t="s">
        <v>37</v>
      </c>
      <c r="T4416" t="s">
        <v>37</v>
      </c>
      <c r="U4416" t="s">
        <v>46</v>
      </c>
      <c r="V4416" t="s">
        <v>37</v>
      </c>
      <c r="W4416" t="s">
        <v>40</v>
      </c>
      <c r="X4416">
        <v>74.150000000000006</v>
      </c>
      <c r="Y4416">
        <v>811.8</v>
      </c>
      <c r="Z4416">
        <v>0</v>
      </c>
      <c r="AA4416">
        <v>0</v>
      </c>
      <c r="AB4416">
        <v>292.39999999999998</v>
      </c>
      <c r="AC4416">
        <v>1104.2</v>
      </c>
      <c r="AD4416" t="s">
        <v>52</v>
      </c>
      <c r="AE4416" t="s">
        <v>104</v>
      </c>
      <c r="AF4416" t="s">
        <v>150</v>
      </c>
      <c r="AG4416">
        <f t="shared" si="136"/>
        <v>1</v>
      </c>
      <c r="AH4416" t="str" cm="1">
        <f t="array" ref="AH4416">_xlfn.IFS(
X4416&lt;=20, "&lt;20",
AND(X4416&gt;=20, X4416&lt;50), "20-50",
AND(X4416&gt;=50, X4416&lt;100), "50-100",
X4416&gt;=100, "&gt;100"
)</f>
        <v>50-100</v>
      </c>
      <c r="AI4416">
        <f t="shared" si="137"/>
        <v>0</v>
      </c>
      <c r="AJ4416" t="str" cm="1">
        <f t="array" ref="AJ4416">_xlfn.IFS(
C4416&lt;=20, "&lt;20",
AND(C4416&gt;=20, C4416&lt;35), "20-35",
AND(C4416&gt;=35, C4416&lt;50), "35-50",
C4416&gt;=50, "50-100"
)</f>
        <v>20-35</v>
      </c>
      <c r="AK4416" t="str" cm="1">
        <f t="array" ref="AK4416">_xlfn.IFS(
G4416&lt;6, "&lt;6",
AND(G4416&gt;=6, G4416&lt;12), "6-12",
AND(G4416&gt;=12, G4416&lt;18), "12-18",  AND(G4416&gt;=18, G4416&lt;24), "18-24", G4416&gt;=24, "24-36")</f>
        <v>18-24</v>
      </c>
    </row>
    <row r="4417" spans="1:37" x14ac:dyDescent="0.3">
      <c r="A4417" t="s">
        <v>4517</v>
      </c>
      <c r="B4417" t="s">
        <v>33</v>
      </c>
      <c r="C4417">
        <v>25</v>
      </c>
      <c r="D4417" t="s">
        <v>37</v>
      </c>
      <c r="E4417" t="s">
        <v>164</v>
      </c>
      <c r="F4417">
        <v>9</v>
      </c>
      <c r="G4417">
        <v>30</v>
      </c>
      <c r="H4417" t="s">
        <v>66</v>
      </c>
      <c r="I4417" t="s">
        <v>34</v>
      </c>
      <c r="J4417" t="s">
        <v>34</v>
      </c>
      <c r="K4417" t="s">
        <v>37</v>
      </c>
      <c r="L4417" t="s">
        <v>38</v>
      </c>
      <c r="M4417" t="s">
        <v>37</v>
      </c>
      <c r="N4417" t="s">
        <v>37</v>
      </c>
      <c r="O4417" t="s">
        <v>37</v>
      </c>
      <c r="P4417" t="s">
        <v>37</v>
      </c>
      <c r="Q4417" t="s">
        <v>34</v>
      </c>
      <c r="R4417" t="s">
        <v>37</v>
      </c>
      <c r="S4417" t="s">
        <v>37</v>
      </c>
      <c r="T4417" t="s">
        <v>37</v>
      </c>
      <c r="U4417" t="s">
        <v>67</v>
      </c>
      <c r="V4417" t="s">
        <v>37</v>
      </c>
      <c r="W4417" t="s">
        <v>40</v>
      </c>
      <c r="X4417">
        <v>55.45</v>
      </c>
      <c r="Y4417">
        <v>4179.2</v>
      </c>
      <c r="Z4417">
        <v>0</v>
      </c>
      <c r="AA4417">
        <v>0</v>
      </c>
      <c r="AB4417">
        <v>0</v>
      </c>
      <c r="AC4417">
        <v>4179.2</v>
      </c>
      <c r="AD4417" t="s">
        <v>41</v>
      </c>
      <c r="AE4417" t="s">
        <v>42</v>
      </c>
      <c r="AF4417" t="s">
        <v>42</v>
      </c>
      <c r="AG4417">
        <f t="shared" si="136"/>
        <v>0</v>
      </c>
      <c r="AH4417" t="str" cm="1">
        <f t="array" ref="AH4417">_xlfn.IFS(
X4417&lt;=20, "&lt;20",
AND(X4417&gt;=20, X4417&lt;50), "20-50",
AND(X4417&gt;=50, X4417&lt;100), "50-100",
X4417&gt;=100, "&gt;100"
)</f>
        <v>50-100</v>
      </c>
      <c r="AI4417">
        <f t="shared" si="137"/>
        <v>0</v>
      </c>
      <c r="AJ4417" t="str" cm="1">
        <f t="array" ref="AJ4417">_xlfn.IFS(
C4417&lt;=20, "&lt;20",
AND(C4417&gt;=20, C4417&lt;35), "20-35",
AND(C4417&gt;=35, C4417&lt;50), "35-50",
C4417&gt;=50, "50-100"
)</f>
        <v>20-35</v>
      </c>
      <c r="AK4417" t="str" cm="1">
        <f t="array" ref="AK4417">_xlfn.IFS(
G4417&lt;6, "&lt;6",
AND(G4417&gt;=6, G4417&lt;12), "6-12",
AND(G4417&gt;=12, G4417&lt;18), "12-18",  AND(G4417&gt;=18, G4417&lt;24), "18-24", G4417&gt;=24, "24-36")</f>
        <v>24-36</v>
      </c>
    </row>
    <row r="4418" spans="1:37" x14ac:dyDescent="0.3">
      <c r="A4418" t="s">
        <v>4518</v>
      </c>
      <c r="B4418" t="s">
        <v>33</v>
      </c>
      <c r="C4418">
        <v>63</v>
      </c>
      <c r="D4418" t="s">
        <v>37</v>
      </c>
      <c r="E4418" t="s">
        <v>90</v>
      </c>
      <c r="F4418">
        <v>3</v>
      </c>
      <c r="G4418">
        <v>18</v>
      </c>
      <c r="H4418" t="s">
        <v>36</v>
      </c>
      <c r="I4418" t="s">
        <v>37</v>
      </c>
      <c r="J4418" t="s">
        <v>34</v>
      </c>
      <c r="K4418" t="s">
        <v>34</v>
      </c>
      <c r="L4418" t="s">
        <v>34</v>
      </c>
      <c r="M4418" t="s">
        <v>34</v>
      </c>
      <c r="N4418" t="s">
        <v>34</v>
      </c>
      <c r="O4418" t="s">
        <v>34</v>
      </c>
      <c r="P4418" t="s">
        <v>34</v>
      </c>
      <c r="Q4418" t="s">
        <v>34</v>
      </c>
      <c r="R4418" t="s">
        <v>34</v>
      </c>
      <c r="S4418" t="s">
        <v>34</v>
      </c>
      <c r="T4418" t="s">
        <v>34</v>
      </c>
      <c r="U4418" t="s">
        <v>67</v>
      </c>
      <c r="V4418" t="s">
        <v>34</v>
      </c>
      <c r="W4418" t="s">
        <v>40</v>
      </c>
      <c r="X4418">
        <v>19.850000000000001</v>
      </c>
      <c r="Y4418">
        <v>1049.5999999999999</v>
      </c>
      <c r="Z4418">
        <v>0</v>
      </c>
      <c r="AA4418">
        <v>0</v>
      </c>
      <c r="AB4418">
        <v>996.93</v>
      </c>
      <c r="AC4418">
        <v>2046.53</v>
      </c>
      <c r="AD4418" t="s">
        <v>41</v>
      </c>
      <c r="AE4418" t="s">
        <v>42</v>
      </c>
      <c r="AF4418" t="s">
        <v>42</v>
      </c>
      <c r="AG4418">
        <f t="shared" si="136"/>
        <v>0</v>
      </c>
      <c r="AH4418" t="str" cm="1">
        <f t="array" ref="AH4418">_xlfn.IFS(
X4418&lt;=20, "&lt;20",
AND(X4418&gt;=20, X4418&lt;50), "20-50",
AND(X4418&gt;=50, X4418&lt;100), "50-100",
X4418&gt;=100, "&gt;100"
)</f>
        <v>&lt;20</v>
      </c>
      <c r="AI4418">
        <f t="shared" si="137"/>
        <v>0</v>
      </c>
      <c r="AJ4418" t="str" cm="1">
        <f t="array" ref="AJ4418">_xlfn.IFS(
C4418&lt;=20, "&lt;20",
AND(C4418&gt;=20, C4418&lt;35), "20-35",
AND(C4418&gt;=35, C4418&lt;50), "35-50",
C4418&gt;=50, "50-100"
)</f>
        <v>50-100</v>
      </c>
      <c r="AK4418" t="str" cm="1">
        <f t="array" ref="AK4418">_xlfn.IFS(
G4418&lt;6, "&lt;6",
AND(G4418&gt;=6, G4418&lt;12), "6-12",
AND(G4418&gt;=12, G4418&lt;18), "12-18",  AND(G4418&gt;=18, G4418&lt;24), "18-24", G4418&gt;=24, "24-36")</f>
        <v>18-24</v>
      </c>
    </row>
    <row r="4419" spans="1:37" x14ac:dyDescent="0.3">
      <c r="A4419" t="s">
        <v>4519</v>
      </c>
      <c r="B4419" t="s">
        <v>44</v>
      </c>
      <c r="C4419">
        <v>82</v>
      </c>
      <c r="D4419" t="s">
        <v>34</v>
      </c>
      <c r="E4419" t="s">
        <v>90</v>
      </c>
      <c r="F4419">
        <v>11</v>
      </c>
      <c r="G4419">
        <v>20</v>
      </c>
      <c r="H4419" t="s">
        <v>36</v>
      </c>
      <c r="I4419" t="s">
        <v>37</v>
      </c>
      <c r="J4419" t="s">
        <v>34</v>
      </c>
      <c r="K4419" t="s">
        <v>37</v>
      </c>
      <c r="L4419" t="s">
        <v>50</v>
      </c>
      <c r="M4419" t="s">
        <v>34</v>
      </c>
      <c r="N4419" t="s">
        <v>34</v>
      </c>
      <c r="O4419" t="s">
        <v>37</v>
      </c>
      <c r="P4419" t="s">
        <v>34</v>
      </c>
      <c r="Q4419" t="s">
        <v>37</v>
      </c>
      <c r="R4419" t="s">
        <v>37</v>
      </c>
      <c r="S4419" t="s">
        <v>37</v>
      </c>
      <c r="T4419" t="s">
        <v>37</v>
      </c>
      <c r="U4419" t="s">
        <v>67</v>
      </c>
      <c r="V4419" t="s">
        <v>37</v>
      </c>
      <c r="W4419" t="s">
        <v>51</v>
      </c>
      <c r="X4419">
        <v>94.75</v>
      </c>
      <c r="Y4419">
        <v>422.4</v>
      </c>
      <c r="Z4419">
        <v>0</v>
      </c>
      <c r="AA4419">
        <v>0</v>
      </c>
      <c r="AB4419">
        <v>76</v>
      </c>
      <c r="AC4419">
        <v>498.4</v>
      </c>
      <c r="AD4419" t="s">
        <v>41</v>
      </c>
      <c r="AE4419" t="s">
        <v>42</v>
      </c>
      <c r="AF4419" t="s">
        <v>42</v>
      </c>
      <c r="AG4419">
        <f t="shared" ref="AG4419:AG4482" si="138">IF(AD4419="Churned", 1,0)</f>
        <v>0</v>
      </c>
      <c r="AH4419" t="str" cm="1">
        <f t="array" ref="AH4419">_xlfn.IFS(
X4419&lt;=20, "&lt;20",
AND(X4419&gt;=20, X4419&lt;50), "20-50",
AND(X4419&gt;=50, X4419&lt;100), "50-100",
X4419&gt;=100, "&gt;100"
)</f>
        <v>50-100</v>
      </c>
      <c r="AI4419">
        <f t="shared" ref="AI4419:AI4482" si="139">IF(AD4419="Joined", 1, 0)</f>
        <v>0</v>
      </c>
      <c r="AJ4419" t="str" cm="1">
        <f t="array" ref="AJ4419">_xlfn.IFS(
C4419&lt;=20, "&lt;20",
AND(C4419&gt;=20, C4419&lt;35), "20-35",
AND(C4419&gt;=35, C4419&lt;50), "35-50",
C4419&gt;=50, "50-100"
)</f>
        <v>50-100</v>
      </c>
      <c r="AK4419" t="str" cm="1">
        <f t="array" ref="AK4419">_xlfn.IFS(
G4419&lt;6, "&lt;6",
AND(G4419&gt;=6, G4419&lt;12), "6-12",
AND(G4419&gt;=12, G4419&lt;18), "12-18",  AND(G4419&gt;=18, G4419&lt;24), "18-24", G4419&gt;=24, "24-36")</f>
        <v>18-24</v>
      </c>
    </row>
    <row r="4420" spans="1:37" x14ac:dyDescent="0.3">
      <c r="A4420" t="s">
        <v>4520</v>
      </c>
      <c r="B4420" t="s">
        <v>44</v>
      </c>
      <c r="C4420">
        <v>37</v>
      </c>
      <c r="D4420" t="s">
        <v>34</v>
      </c>
      <c r="E4420" t="s">
        <v>56</v>
      </c>
      <c r="F4420">
        <v>15</v>
      </c>
      <c r="G4420">
        <v>34</v>
      </c>
      <c r="H4420" t="s">
        <v>36</v>
      </c>
      <c r="I4420" t="s">
        <v>34</v>
      </c>
      <c r="J4420" t="s">
        <v>34</v>
      </c>
      <c r="K4420" t="s">
        <v>37</v>
      </c>
      <c r="L4420" t="s">
        <v>38</v>
      </c>
      <c r="M4420" t="s">
        <v>37</v>
      </c>
      <c r="N4420" t="s">
        <v>34</v>
      </c>
      <c r="O4420" t="s">
        <v>37</v>
      </c>
      <c r="P4420" t="s">
        <v>37</v>
      </c>
      <c r="Q4420" t="s">
        <v>34</v>
      </c>
      <c r="R4420" t="s">
        <v>34</v>
      </c>
      <c r="S4420" t="s">
        <v>34</v>
      </c>
      <c r="T4420" t="s">
        <v>37</v>
      </c>
      <c r="U4420" t="s">
        <v>46</v>
      </c>
      <c r="V4420" t="s">
        <v>34</v>
      </c>
      <c r="W4420" t="s">
        <v>40</v>
      </c>
      <c r="X4420">
        <v>41.35</v>
      </c>
      <c r="Y4420">
        <v>107.25</v>
      </c>
      <c r="Z4420">
        <v>0</v>
      </c>
      <c r="AA4420">
        <v>0</v>
      </c>
      <c r="AB4420">
        <v>0</v>
      </c>
      <c r="AC4420">
        <v>107.25</v>
      </c>
      <c r="AD4420" t="s">
        <v>85</v>
      </c>
      <c r="AE4420" t="s">
        <v>42</v>
      </c>
      <c r="AF4420" t="s">
        <v>42</v>
      </c>
      <c r="AG4420">
        <f t="shared" si="138"/>
        <v>0</v>
      </c>
      <c r="AH4420" t="str" cm="1">
        <f t="array" ref="AH4420">_xlfn.IFS(
X4420&lt;=20, "&lt;20",
AND(X4420&gt;=20, X4420&lt;50), "20-50",
AND(X4420&gt;=50, X4420&lt;100), "50-100",
X4420&gt;=100, "&gt;100"
)</f>
        <v>20-50</v>
      </c>
      <c r="AI4420">
        <f t="shared" si="139"/>
        <v>1</v>
      </c>
      <c r="AJ4420" t="str" cm="1">
        <f t="array" ref="AJ4420">_xlfn.IFS(
C4420&lt;=20, "&lt;20",
AND(C4420&gt;=20, C4420&lt;35), "20-35",
AND(C4420&gt;=35, C4420&lt;50), "35-50",
C4420&gt;=50, "50-100"
)</f>
        <v>35-50</v>
      </c>
      <c r="AK4420" t="str" cm="1">
        <f t="array" ref="AK4420">_xlfn.IFS(
G4420&lt;6, "&lt;6",
AND(G4420&gt;=6, G4420&lt;12), "6-12",
AND(G4420&gt;=12, G4420&lt;18), "12-18",  AND(G4420&gt;=18, G4420&lt;24), "18-24", G4420&gt;=24, "24-36")</f>
        <v>24-36</v>
      </c>
    </row>
    <row r="4421" spans="1:37" x14ac:dyDescent="0.3">
      <c r="A4421" t="s">
        <v>4521</v>
      </c>
      <c r="B4421" t="s">
        <v>44</v>
      </c>
      <c r="C4421">
        <v>23</v>
      </c>
      <c r="D4421" t="s">
        <v>34</v>
      </c>
      <c r="E4421" t="s">
        <v>61</v>
      </c>
      <c r="F4421">
        <v>4</v>
      </c>
      <c r="G4421">
        <v>11</v>
      </c>
      <c r="H4421" t="s">
        <v>66</v>
      </c>
      <c r="I4421" t="s">
        <v>37</v>
      </c>
      <c r="J4421" t="s">
        <v>37</v>
      </c>
      <c r="K4421" t="s">
        <v>37</v>
      </c>
      <c r="L4421" t="s">
        <v>72</v>
      </c>
      <c r="M4421" t="s">
        <v>37</v>
      </c>
      <c r="N4421" t="s">
        <v>37</v>
      </c>
      <c r="O4421" t="s">
        <v>37</v>
      </c>
      <c r="P4421" t="s">
        <v>37</v>
      </c>
      <c r="Q4421" t="s">
        <v>37</v>
      </c>
      <c r="R4421" t="s">
        <v>37</v>
      </c>
      <c r="S4421" t="s">
        <v>37</v>
      </c>
      <c r="T4421" t="s">
        <v>37</v>
      </c>
      <c r="U4421" t="s">
        <v>39</v>
      </c>
      <c r="V4421" t="s">
        <v>37</v>
      </c>
      <c r="W4421" t="s">
        <v>51</v>
      </c>
      <c r="X4421">
        <v>88.8</v>
      </c>
      <c r="Y4421">
        <v>5903.15</v>
      </c>
      <c r="Z4421">
        <v>0</v>
      </c>
      <c r="AA4421">
        <v>0</v>
      </c>
      <c r="AB4421">
        <v>2500.44</v>
      </c>
      <c r="AC4421">
        <v>8403.59</v>
      </c>
      <c r="AD4421" t="s">
        <v>41</v>
      </c>
      <c r="AE4421" t="s">
        <v>42</v>
      </c>
      <c r="AF4421" t="s">
        <v>42</v>
      </c>
      <c r="AG4421">
        <f t="shared" si="138"/>
        <v>0</v>
      </c>
      <c r="AH4421" t="str" cm="1">
        <f t="array" ref="AH4421">_xlfn.IFS(
X4421&lt;=20, "&lt;20",
AND(X4421&gt;=20, X4421&lt;50), "20-50",
AND(X4421&gt;=50, X4421&lt;100), "50-100",
X4421&gt;=100, "&gt;100"
)</f>
        <v>50-100</v>
      </c>
      <c r="AI4421">
        <f t="shared" si="139"/>
        <v>0</v>
      </c>
      <c r="AJ4421" t="str" cm="1">
        <f t="array" ref="AJ4421">_xlfn.IFS(
C4421&lt;=20, "&lt;20",
AND(C4421&gt;=20, C4421&lt;35), "20-35",
AND(C4421&gt;=35, C4421&lt;50), "35-50",
C4421&gt;=50, "50-100"
)</f>
        <v>20-35</v>
      </c>
      <c r="AK4421" t="str" cm="1">
        <f t="array" ref="AK4421">_xlfn.IFS(
G4421&lt;6, "&lt;6",
AND(G4421&gt;=6, G4421&lt;12), "6-12",
AND(G4421&gt;=12, G4421&lt;18), "12-18",  AND(G4421&gt;=18, G4421&lt;24), "18-24", G4421&gt;=24, "24-36")</f>
        <v>6-12</v>
      </c>
    </row>
    <row r="4422" spans="1:37" x14ac:dyDescent="0.3">
      <c r="A4422" t="s">
        <v>4522</v>
      </c>
      <c r="B4422" t="s">
        <v>44</v>
      </c>
      <c r="C4422">
        <v>30</v>
      </c>
      <c r="D4422" t="s">
        <v>34</v>
      </c>
      <c r="E4422" t="s">
        <v>124</v>
      </c>
      <c r="F4422">
        <v>3</v>
      </c>
      <c r="G4422">
        <v>10</v>
      </c>
      <c r="H4422" t="s">
        <v>36</v>
      </c>
      <c r="I4422" t="s">
        <v>37</v>
      </c>
      <c r="J4422" t="s">
        <v>37</v>
      </c>
      <c r="K4422" t="s">
        <v>37</v>
      </c>
      <c r="L4422" t="s">
        <v>50</v>
      </c>
      <c r="M4422" t="s">
        <v>34</v>
      </c>
      <c r="N4422" t="s">
        <v>34</v>
      </c>
      <c r="O4422" t="s">
        <v>34</v>
      </c>
      <c r="P4422" t="s">
        <v>34</v>
      </c>
      <c r="Q4422" t="s">
        <v>37</v>
      </c>
      <c r="R4422" t="s">
        <v>34</v>
      </c>
      <c r="S4422" t="s">
        <v>34</v>
      </c>
      <c r="T4422" t="s">
        <v>37</v>
      </c>
      <c r="U4422" t="s">
        <v>46</v>
      </c>
      <c r="V4422" t="s">
        <v>37</v>
      </c>
      <c r="W4422" t="s">
        <v>51</v>
      </c>
      <c r="X4422">
        <v>86.45</v>
      </c>
      <c r="Y4422">
        <v>3029.1</v>
      </c>
      <c r="Z4422">
        <v>0</v>
      </c>
      <c r="AA4422">
        <v>0</v>
      </c>
      <c r="AB4422">
        <v>667.45</v>
      </c>
      <c r="AC4422">
        <v>3696.55</v>
      </c>
      <c r="AD4422" t="s">
        <v>52</v>
      </c>
      <c r="AE4422" t="s">
        <v>53</v>
      </c>
      <c r="AF4422" t="s">
        <v>91</v>
      </c>
      <c r="AG4422">
        <f t="shared" si="138"/>
        <v>1</v>
      </c>
      <c r="AH4422" t="str" cm="1">
        <f t="array" ref="AH4422">_xlfn.IFS(
X4422&lt;=20, "&lt;20",
AND(X4422&gt;=20, X4422&lt;50), "20-50",
AND(X4422&gt;=50, X4422&lt;100), "50-100",
X4422&gt;=100, "&gt;100"
)</f>
        <v>50-100</v>
      </c>
      <c r="AI4422">
        <f t="shared" si="139"/>
        <v>0</v>
      </c>
      <c r="AJ4422" t="str" cm="1">
        <f t="array" ref="AJ4422">_xlfn.IFS(
C4422&lt;=20, "&lt;20",
AND(C4422&gt;=20, C4422&lt;35), "20-35",
AND(C4422&gt;=35, C4422&lt;50), "35-50",
C4422&gt;=50, "50-100"
)</f>
        <v>20-35</v>
      </c>
      <c r="AK4422" t="str" cm="1">
        <f t="array" ref="AK4422">_xlfn.IFS(
G4422&lt;6, "&lt;6",
AND(G4422&gt;=6, G4422&lt;12), "6-12",
AND(G4422&gt;=12, G4422&lt;18), "12-18",  AND(G4422&gt;=18, G4422&lt;24), "18-24", G4422&gt;=24, "24-36")</f>
        <v>6-12</v>
      </c>
    </row>
    <row r="4423" spans="1:37" x14ac:dyDescent="0.3">
      <c r="A4423" t="s">
        <v>4523</v>
      </c>
      <c r="B4423" t="s">
        <v>44</v>
      </c>
      <c r="C4423">
        <v>61</v>
      </c>
      <c r="D4423" t="s">
        <v>37</v>
      </c>
      <c r="E4423" t="s">
        <v>74</v>
      </c>
      <c r="F4423">
        <v>14</v>
      </c>
      <c r="G4423">
        <v>22</v>
      </c>
      <c r="H4423" t="s">
        <v>70</v>
      </c>
      <c r="I4423" t="s">
        <v>37</v>
      </c>
      <c r="J4423" t="s">
        <v>37</v>
      </c>
      <c r="K4423" t="s">
        <v>37</v>
      </c>
      <c r="L4423" t="s">
        <v>50</v>
      </c>
      <c r="M4423" t="s">
        <v>37</v>
      </c>
      <c r="N4423" t="s">
        <v>37</v>
      </c>
      <c r="O4423" t="s">
        <v>34</v>
      </c>
      <c r="P4423" t="s">
        <v>34</v>
      </c>
      <c r="Q4423" t="s">
        <v>37</v>
      </c>
      <c r="R4423" t="s">
        <v>37</v>
      </c>
      <c r="S4423" t="s">
        <v>37</v>
      </c>
      <c r="T4423" t="s">
        <v>37</v>
      </c>
      <c r="U4423" t="s">
        <v>46</v>
      </c>
      <c r="V4423" t="s">
        <v>37</v>
      </c>
      <c r="W4423" t="s">
        <v>51</v>
      </c>
      <c r="X4423">
        <v>104.1</v>
      </c>
      <c r="Y4423">
        <v>5645.8</v>
      </c>
      <c r="Z4423">
        <v>0</v>
      </c>
      <c r="AA4423">
        <v>0</v>
      </c>
      <c r="AB4423">
        <v>2286.9</v>
      </c>
      <c r="AC4423">
        <v>7932.7</v>
      </c>
      <c r="AD4423" t="s">
        <v>41</v>
      </c>
      <c r="AE4423" t="s">
        <v>42</v>
      </c>
      <c r="AF4423" t="s">
        <v>42</v>
      </c>
      <c r="AG4423">
        <f t="shared" si="138"/>
        <v>0</v>
      </c>
      <c r="AH4423" t="str" cm="1">
        <f t="array" ref="AH4423">_xlfn.IFS(
X4423&lt;=20, "&lt;20",
AND(X4423&gt;=20, X4423&lt;50), "20-50",
AND(X4423&gt;=50, X4423&lt;100), "50-100",
X4423&gt;=100, "&gt;100"
)</f>
        <v>&gt;100</v>
      </c>
      <c r="AI4423">
        <f t="shared" si="139"/>
        <v>0</v>
      </c>
      <c r="AJ4423" t="str" cm="1">
        <f t="array" ref="AJ4423">_xlfn.IFS(
C4423&lt;=20, "&lt;20",
AND(C4423&gt;=20, C4423&lt;35), "20-35",
AND(C4423&gt;=35, C4423&lt;50), "35-50",
C4423&gt;=50, "50-100"
)</f>
        <v>50-100</v>
      </c>
      <c r="AK4423" t="str" cm="1">
        <f t="array" ref="AK4423">_xlfn.IFS(
G4423&lt;6, "&lt;6",
AND(G4423&gt;=6, G4423&lt;12), "6-12",
AND(G4423&gt;=12, G4423&lt;18), "12-18",  AND(G4423&gt;=18, G4423&lt;24), "18-24", G4423&gt;=24, "24-36")</f>
        <v>18-24</v>
      </c>
    </row>
    <row r="4424" spans="1:37" x14ac:dyDescent="0.3">
      <c r="A4424" t="s">
        <v>4524</v>
      </c>
      <c r="B4424" t="s">
        <v>44</v>
      </c>
      <c r="C4424">
        <v>30</v>
      </c>
      <c r="D4424" t="s">
        <v>37</v>
      </c>
      <c r="E4424" t="s">
        <v>76</v>
      </c>
      <c r="F4424">
        <v>9</v>
      </c>
      <c r="G4424">
        <v>13</v>
      </c>
      <c r="H4424" t="s">
        <v>36</v>
      </c>
      <c r="I4424" t="s">
        <v>37</v>
      </c>
      <c r="J4424" t="s">
        <v>34</v>
      </c>
      <c r="K4424" t="s">
        <v>37</v>
      </c>
      <c r="L4424" t="s">
        <v>50</v>
      </c>
      <c r="M4424" t="s">
        <v>37</v>
      </c>
      <c r="N4424" t="s">
        <v>34</v>
      </c>
      <c r="O4424" t="s">
        <v>34</v>
      </c>
      <c r="P4424" t="s">
        <v>34</v>
      </c>
      <c r="Q4424" t="s">
        <v>37</v>
      </c>
      <c r="R4424" t="s">
        <v>37</v>
      </c>
      <c r="S4424" t="s">
        <v>37</v>
      </c>
      <c r="T4424" t="s">
        <v>37</v>
      </c>
      <c r="U4424" t="s">
        <v>46</v>
      </c>
      <c r="V4424" t="s">
        <v>37</v>
      </c>
      <c r="W4424" t="s">
        <v>51</v>
      </c>
      <c r="X4424">
        <v>95.6</v>
      </c>
      <c r="Y4424">
        <v>95.6</v>
      </c>
      <c r="Z4424">
        <v>0</v>
      </c>
      <c r="AA4424">
        <v>0</v>
      </c>
      <c r="AB4424">
        <v>6.67</v>
      </c>
      <c r="AC4424">
        <v>102.27</v>
      </c>
      <c r="AD4424" t="s">
        <v>52</v>
      </c>
      <c r="AE4424" t="s">
        <v>94</v>
      </c>
      <c r="AF4424" t="s">
        <v>95</v>
      </c>
      <c r="AG4424">
        <f t="shared" si="138"/>
        <v>1</v>
      </c>
      <c r="AH4424" t="str" cm="1">
        <f t="array" ref="AH4424">_xlfn.IFS(
X4424&lt;=20, "&lt;20",
AND(X4424&gt;=20, X4424&lt;50), "20-50",
AND(X4424&gt;=50, X4424&lt;100), "50-100",
X4424&gt;=100, "&gt;100"
)</f>
        <v>50-100</v>
      </c>
      <c r="AI4424">
        <f t="shared" si="139"/>
        <v>0</v>
      </c>
      <c r="AJ4424" t="str" cm="1">
        <f t="array" ref="AJ4424">_xlfn.IFS(
C4424&lt;=20, "&lt;20",
AND(C4424&gt;=20, C4424&lt;35), "20-35",
AND(C4424&gt;=35, C4424&lt;50), "35-50",
C4424&gt;=50, "50-100"
)</f>
        <v>20-35</v>
      </c>
      <c r="AK4424" t="str" cm="1">
        <f t="array" ref="AK4424">_xlfn.IFS(
G4424&lt;6, "&lt;6",
AND(G4424&gt;=6, G4424&lt;12), "6-12",
AND(G4424&gt;=12, G4424&lt;18), "12-18",  AND(G4424&gt;=18, G4424&lt;24), "18-24", G4424&gt;=24, "24-36")</f>
        <v>12-18</v>
      </c>
    </row>
    <row r="4425" spans="1:37" x14ac:dyDescent="0.3">
      <c r="A4425" t="s">
        <v>4525</v>
      </c>
      <c r="B4425" t="s">
        <v>44</v>
      </c>
      <c r="C4425">
        <v>53</v>
      </c>
      <c r="D4425" t="s">
        <v>34</v>
      </c>
      <c r="E4425" t="s">
        <v>61</v>
      </c>
      <c r="F4425">
        <v>12</v>
      </c>
      <c r="G4425">
        <v>4</v>
      </c>
      <c r="H4425" t="s">
        <v>36</v>
      </c>
      <c r="I4425" t="s">
        <v>37</v>
      </c>
      <c r="J4425" t="s">
        <v>34</v>
      </c>
      <c r="K4425" t="s">
        <v>37</v>
      </c>
      <c r="L4425" t="s">
        <v>50</v>
      </c>
      <c r="M4425" t="s">
        <v>34</v>
      </c>
      <c r="N4425" t="s">
        <v>34</v>
      </c>
      <c r="O4425" t="s">
        <v>34</v>
      </c>
      <c r="P4425" t="s">
        <v>34</v>
      </c>
      <c r="Q4425" t="s">
        <v>37</v>
      </c>
      <c r="R4425" t="s">
        <v>34</v>
      </c>
      <c r="S4425" t="s">
        <v>34</v>
      </c>
      <c r="T4425" t="s">
        <v>34</v>
      </c>
      <c r="U4425" t="s">
        <v>46</v>
      </c>
      <c r="V4425" t="s">
        <v>37</v>
      </c>
      <c r="W4425" t="s">
        <v>51</v>
      </c>
      <c r="X4425">
        <v>80.5</v>
      </c>
      <c r="Y4425">
        <v>232.35</v>
      </c>
      <c r="Z4425">
        <v>0</v>
      </c>
      <c r="AA4425">
        <v>0</v>
      </c>
      <c r="AB4425">
        <v>80.58</v>
      </c>
      <c r="AC4425">
        <v>312.93</v>
      </c>
      <c r="AD4425" t="s">
        <v>85</v>
      </c>
      <c r="AE4425" t="s">
        <v>42</v>
      </c>
      <c r="AF4425" t="s">
        <v>42</v>
      </c>
      <c r="AG4425">
        <f t="shared" si="138"/>
        <v>0</v>
      </c>
      <c r="AH4425" t="str" cm="1">
        <f t="array" ref="AH4425">_xlfn.IFS(
X4425&lt;=20, "&lt;20",
AND(X4425&gt;=20, X4425&lt;50), "20-50",
AND(X4425&gt;=50, X4425&lt;100), "50-100",
X4425&gt;=100, "&gt;100"
)</f>
        <v>50-100</v>
      </c>
      <c r="AI4425">
        <f t="shared" si="139"/>
        <v>1</v>
      </c>
      <c r="AJ4425" t="str" cm="1">
        <f t="array" ref="AJ4425">_xlfn.IFS(
C4425&lt;=20, "&lt;20",
AND(C4425&gt;=20, C4425&lt;35), "20-35",
AND(C4425&gt;=35, C4425&lt;50), "35-50",
C4425&gt;=50, "50-100"
)</f>
        <v>50-100</v>
      </c>
      <c r="AK4425" t="str" cm="1">
        <f t="array" ref="AK4425">_xlfn.IFS(
G4425&lt;6, "&lt;6",
AND(G4425&gt;=6, G4425&lt;12), "6-12",
AND(G4425&gt;=12, G4425&lt;18), "12-18",  AND(G4425&gt;=18, G4425&lt;24), "18-24", G4425&gt;=24, "24-36")</f>
        <v>&lt;6</v>
      </c>
    </row>
    <row r="4426" spans="1:37" x14ac:dyDescent="0.3">
      <c r="A4426" t="s">
        <v>4526</v>
      </c>
      <c r="B4426" t="s">
        <v>33</v>
      </c>
      <c r="C4426">
        <v>28</v>
      </c>
      <c r="D4426" t="s">
        <v>37</v>
      </c>
      <c r="E4426" t="s">
        <v>87</v>
      </c>
      <c r="F4426">
        <v>11</v>
      </c>
      <c r="G4426">
        <v>33</v>
      </c>
      <c r="H4426" t="s">
        <v>49</v>
      </c>
      <c r="I4426" t="s">
        <v>37</v>
      </c>
      <c r="J4426" t="s">
        <v>37</v>
      </c>
      <c r="K4426" t="s">
        <v>37</v>
      </c>
      <c r="L4426" t="s">
        <v>50</v>
      </c>
      <c r="M4426" t="s">
        <v>34</v>
      </c>
      <c r="N4426" t="s">
        <v>34</v>
      </c>
      <c r="O4426" t="s">
        <v>34</v>
      </c>
      <c r="P4426" t="s">
        <v>34</v>
      </c>
      <c r="Q4426" t="s">
        <v>34</v>
      </c>
      <c r="R4426" t="s">
        <v>34</v>
      </c>
      <c r="S4426" t="s">
        <v>37</v>
      </c>
      <c r="T4426" t="s">
        <v>37</v>
      </c>
      <c r="U4426" t="s">
        <v>46</v>
      </c>
      <c r="V4426" t="s">
        <v>37</v>
      </c>
      <c r="W4426" t="s">
        <v>51</v>
      </c>
      <c r="X4426">
        <v>74.900000000000006</v>
      </c>
      <c r="Y4426">
        <v>74.900000000000006</v>
      </c>
      <c r="Z4426">
        <v>0</v>
      </c>
      <c r="AA4426">
        <v>0</v>
      </c>
      <c r="AB4426">
        <v>1.84</v>
      </c>
      <c r="AC4426">
        <v>76.739999999999995</v>
      </c>
      <c r="AD4426" t="s">
        <v>52</v>
      </c>
      <c r="AE4426" t="s">
        <v>94</v>
      </c>
      <c r="AF4426" t="s">
        <v>235</v>
      </c>
      <c r="AG4426">
        <f t="shared" si="138"/>
        <v>1</v>
      </c>
      <c r="AH4426" t="str" cm="1">
        <f t="array" ref="AH4426">_xlfn.IFS(
X4426&lt;=20, "&lt;20",
AND(X4426&gt;=20, X4426&lt;50), "20-50",
AND(X4426&gt;=50, X4426&lt;100), "50-100",
X4426&gt;=100, "&gt;100"
)</f>
        <v>50-100</v>
      </c>
      <c r="AI4426">
        <f t="shared" si="139"/>
        <v>0</v>
      </c>
      <c r="AJ4426" t="str" cm="1">
        <f t="array" ref="AJ4426">_xlfn.IFS(
C4426&lt;=20, "&lt;20",
AND(C4426&gt;=20, C4426&lt;35), "20-35",
AND(C4426&gt;=35, C4426&lt;50), "35-50",
C4426&gt;=50, "50-100"
)</f>
        <v>20-35</v>
      </c>
      <c r="AK4426" t="str" cm="1">
        <f t="array" ref="AK4426">_xlfn.IFS(
G4426&lt;6, "&lt;6",
AND(G4426&gt;=6, G4426&lt;12), "6-12",
AND(G4426&gt;=12, G4426&lt;18), "12-18",  AND(G4426&gt;=18, G4426&lt;24), "18-24", G4426&gt;=24, "24-36")</f>
        <v>24-36</v>
      </c>
    </row>
    <row r="4427" spans="1:37" x14ac:dyDescent="0.3">
      <c r="A4427" t="s">
        <v>4527</v>
      </c>
      <c r="B4427" t="s">
        <v>44</v>
      </c>
      <c r="C4427">
        <v>69</v>
      </c>
      <c r="D4427" t="s">
        <v>37</v>
      </c>
      <c r="E4427" t="s">
        <v>87</v>
      </c>
      <c r="F4427">
        <v>5</v>
      </c>
      <c r="G4427">
        <v>14</v>
      </c>
      <c r="H4427" t="s">
        <v>36</v>
      </c>
      <c r="I4427" t="s">
        <v>37</v>
      </c>
      <c r="J4427" t="s">
        <v>34</v>
      </c>
      <c r="K4427" t="s">
        <v>37</v>
      </c>
      <c r="L4427" t="s">
        <v>50</v>
      </c>
      <c r="M4427" t="s">
        <v>37</v>
      </c>
      <c r="N4427" t="s">
        <v>34</v>
      </c>
      <c r="O4427" t="s">
        <v>34</v>
      </c>
      <c r="P4427" t="s">
        <v>34</v>
      </c>
      <c r="Q4427" t="s">
        <v>34</v>
      </c>
      <c r="R4427" t="s">
        <v>34</v>
      </c>
      <c r="S4427" t="s">
        <v>34</v>
      </c>
      <c r="T4427" t="s">
        <v>37</v>
      </c>
      <c r="U4427" t="s">
        <v>67</v>
      </c>
      <c r="V4427" t="s">
        <v>37</v>
      </c>
      <c r="W4427" t="s">
        <v>40</v>
      </c>
      <c r="X4427">
        <v>73.55</v>
      </c>
      <c r="Y4427">
        <v>2094.65</v>
      </c>
      <c r="Z4427">
        <v>0</v>
      </c>
      <c r="AA4427">
        <v>0</v>
      </c>
      <c r="AB4427">
        <v>1471.88</v>
      </c>
      <c r="AC4427">
        <v>3566.53</v>
      </c>
      <c r="AD4427" t="s">
        <v>41</v>
      </c>
      <c r="AE4427" t="s">
        <v>42</v>
      </c>
      <c r="AF4427" t="s">
        <v>42</v>
      </c>
      <c r="AG4427">
        <f t="shared" si="138"/>
        <v>0</v>
      </c>
      <c r="AH4427" t="str" cm="1">
        <f t="array" ref="AH4427">_xlfn.IFS(
X4427&lt;=20, "&lt;20",
AND(X4427&gt;=20, X4427&lt;50), "20-50",
AND(X4427&gt;=50, X4427&lt;100), "50-100",
X4427&gt;=100, "&gt;100"
)</f>
        <v>50-100</v>
      </c>
      <c r="AI4427">
        <f t="shared" si="139"/>
        <v>0</v>
      </c>
      <c r="AJ4427" t="str" cm="1">
        <f t="array" ref="AJ4427">_xlfn.IFS(
C4427&lt;=20, "&lt;20",
AND(C4427&gt;=20, C4427&lt;35), "20-35",
AND(C4427&gt;=35, C4427&lt;50), "35-50",
C4427&gt;=50, "50-100"
)</f>
        <v>50-100</v>
      </c>
      <c r="AK4427" t="str" cm="1">
        <f t="array" ref="AK4427">_xlfn.IFS(
G4427&lt;6, "&lt;6",
AND(G4427&gt;=6, G4427&lt;12), "6-12",
AND(G4427&gt;=12, G4427&lt;18), "12-18",  AND(G4427&gt;=18, G4427&lt;24), "18-24", G4427&gt;=24, "24-36")</f>
        <v>12-18</v>
      </c>
    </row>
    <row r="4428" spans="1:37" x14ac:dyDescent="0.3">
      <c r="A4428" t="s">
        <v>4528</v>
      </c>
      <c r="B4428" t="s">
        <v>33</v>
      </c>
      <c r="C4428">
        <v>58</v>
      </c>
      <c r="D4428" t="s">
        <v>34</v>
      </c>
      <c r="E4428" t="s">
        <v>56</v>
      </c>
      <c r="F4428">
        <v>4</v>
      </c>
      <c r="G4428">
        <v>6</v>
      </c>
      <c r="H4428" t="s">
        <v>36</v>
      </c>
      <c r="I4428" t="s">
        <v>37</v>
      </c>
      <c r="J4428" t="s">
        <v>37</v>
      </c>
      <c r="K4428" t="s">
        <v>37</v>
      </c>
      <c r="L4428" t="s">
        <v>50</v>
      </c>
      <c r="M4428" t="s">
        <v>34</v>
      </c>
      <c r="N4428" t="s">
        <v>34</v>
      </c>
      <c r="O4428" t="s">
        <v>37</v>
      </c>
      <c r="P4428" t="s">
        <v>37</v>
      </c>
      <c r="Q4428" t="s">
        <v>37</v>
      </c>
      <c r="R4428" t="s">
        <v>37</v>
      </c>
      <c r="S4428" t="s">
        <v>37</v>
      </c>
      <c r="T4428" t="s">
        <v>37</v>
      </c>
      <c r="U4428" t="s">
        <v>39</v>
      </c>
      <c r="V4428" t="s">
        <v>37</v>
      </c>
      <c r="W4428" t="s">
        <v>51</v>
      </c>
      <c r="X4428">
        <v>108.3</v>
      </c>
      <c r="Y4428">
        <v>4586.1499999999996</v>
      </c>
      <c r="Z4428">
        <v>0</v>
      </c>
      <c r="AA4428">
        <v>0</v>
      </c>
      <c r="AB4428">
        <v>1782.9</v>
      </c>
      <c r="AC4428">
        <v>6369.05</v>
      </c>
      <c r="AD4428" t="s">
        <v>41</v>
      </c>
      <c r="AE4428" t="s">
        <v>42</v>
      </c>
      <c r="AF4428" t="s">
        <v>42</v>
      </c>
      <c r="AG4428">
        <f t="shared" si="138"/>
        <v>0</v>
      </c>
      <c r="AH4428" t="str" cm="1">
        <f t="array" ref="AH4428">_xlfn.IFS(
X4428&lt;=20, "&lt;20",
AND(X4428&gt;=20, X4428&lt;50), "20-50",
AND(X4428&gt;=50, X4428&lt;100), "50-100",
X4428&gt;=100, "&gt;100"
)</f>
        <v>&gt;100</v>
      </c>
      <c r="AI4428">
        <f t="shared" si="139"/>
        <v>0</v>
      </c>
      <c r="AJ4428" t="str" cm="1">
        <f t="array" ref="AJ4428">_xlfn.IFS(
C4428&lt;=20, "&lt;20",
AND(C4428&gt;=20, C4428&lt;35), "20-35",
AND(C4428&gt;=35, C4428&lt;50), "35-50",
C4428&gt;=50, "50-100"
)</f>
        <v>50-100</v>
      </c>
      <c r="AK4428" t="str" cm="1">
        <f t="array" ref="AK4428">_xlfn.IFS(
G4428&lt;6, "&lt;6",
AND(G4428&gt;=6, G4428&lt;12), "6-12",
AND(G4428&gt;=12, G4428&lt;18), "12-18",  AND(G4428&gt;=18, G4428&lt;24), "18-24", G4428&gt;=24, "24-36")</f>
        <v>6-12</v>
      </c>
    </row>
    <row r="4429" spans="1:37" x14ac:dyDescent="0.3">
      <c r="A4429" t="s">
        <v>4529</v>
      </c>
      <c r="B4429" t="s">
        <v>44</v>
      </c>
      <c r="C4429">
        <v>25</v>
      </c>
      <c r="D4429" t="s">
        <v>34</v>
      </c>
      <c r="E4429" t="s">
        <v>45</v>
      </c>
      <c r="F4429">
        <v>8</v>
      </c>
      <c r="G4429">
        <v>11</v>
      </c>
      <c r="H4429" t="s">
        <v>36</v>
      </c>
      <c r="I4429" t="s">
        <v>37</v>
      </c>
      <c r="J4429" t="s">
        <v>34</v>
      </c>
      <c r="K4429" t="s">
        <v>37</v>
      </c>
      <c r="L4429" t="s">
        <v>38</v>
      </c>
      <c r="M4429" t="s">
        <v>37</v>
      </c>
      <c r="N4429" t="s">
        <v>37</v>
      </c>
      <c r="O4429" t="s">
        <v>37</v>
      </c>
      <c r="P4429" t="s">
        <v>37</v>
      </c>
      <c r="Q4429" t="s">
        <v>37</v>
      </c>
      <c r="R4429" t="s">
        <v>37</v>
      </c>
      <c r="S4429" t="s">
        <v>37</v>
      </c>
      <c r="T4429" t="s">
        <v>37</v>
      </c>
      <c r="U4429" t="s">
        <v>67</v>
      </c>
      <c r="V4429" t="s">
        <v>34</v>
      </c>
      <c r="W4429" t="s">
        <v>40</v>
      </c>
      <c r="X4429">
        <v>87.25</v>
      </c>
      <c r="Y4429">
        <v>6328.7</v>
      </c>
      <c r="Z4429">
        <v>0</v>
      </c>
      <c r="AA4429">
        <v>0</v>
      </c>
      <c r="AB4429">
        <v>3413.68</v>
      </c>
      <c r="AC4429">
        <v>9742.3799999999992</v>
      </c>
      <c r="AD4429" t="s">
        <v>41</v>
      </c>
      <c r="AE4429" t="s">
        <v>42</v>
      </c>
      <c r="AF4429" t="s">
        <v>42</v>
      </c>
      <c r="AG4429">
        <f t="shared" si="138"/>
        <v>0</v>
      </c>
      <c r="AH4429" t="str" cm="1">
        <f t="array" ref="AH4429">_xlfn.IFS(
X4429&lt;=20, "&lt;20",
AND(X4429&gt;=20, X4429&lt;50), "20-50",
AND(X4429&gt;=50, X4429&lt;100), "50-100",
X4429&gt;=100, "&gt;100"
)</f>
        <v>50-100</v>
      </c>
      <c r="AI4429">
        <f t="shared" si="139"/>
        <v>0</v>
      </c>
      <c r="AJ4429" t="str" cm="1">
        <f t="array" ref="AJ4429">_xlfn.IFS(
C4429&lt;=20, "&lt;20",
AND(C4429&gt;=20, C4429&lt;35), "20-35",
AND(C4429&gt;=35, C4429&lt;50), "35-50",
C4429&gt;=50, "50-100"
)</f>
        <v>20-35</v>
      </c>
      <c r="AK4429" t="str" cm="1">
        <f t="array" ref="AK4429">_xlfn.IFS(
G4429&lt;6, "&lt;6",
AND(G4429&gt;=6, G4429&lt;12), "6-12",
AND(G4429&gt;=12, G4429&lt;18), "12-18",  AND(G4429&gt;=18, G4429&lt;24), "18-24", G4429&gt;=24, "24-36")</f>
        <v>6-12</v>
      </c>
    </row>
    <row r="4430" spans="1:37" x14ac:dyDescent="0.3">
      <c r="A4430" t="s">
        <v>4530</v>
      </c>
      <c r="B4430" t="s">
        <v>33</v>
      </c>
      <c r="C4430">
        <v>42</v>
      </c>
      <c r="D4430" t="s">
        <v>37</v>
      </c>
      <c r="E4430" t="s">
        <v>45</v>
      </c>
      <c r="F4430">
        <v>14</v>
      </c>
      <c r="G4430">
        <v>13</v>
      </c>
      <c r="H4430" t="s">
        <v>36</v>
      </c>
      <c r="I4430" t="s">
        <v>37</v>
      </c>
      <c r="J4430" t="s">
        <v>34</v>
      </c>
      <c r="K4430" t="s">
        <v>37</v>
      </c>
      <c r="L4430" t="s">
        <v>50</v>
      </c>
      <c r="M4430" t="s">
        <v>34</v>
      </c>
      <c r="N4430" t="s">
        <v>34</v>
      </c>
      <c r="O4430" t="s">
        <v>34</v>
      </c>
      <c r="P4430" t="s">
        <v>37</v>
      </c>
      <c r="Q4430" t="s">
        <v>37</v>
      </c>
      <c r="R4430" t="s">
        <v>37</v>
      </c>
      <c r="S4430" t="s">
        <v>37</v>
      </c>
      <c r="T4430" t="s">
        <v>37</v>
      </c>
      <c r="U4430" t="s">
        <v>46</v>
      </c>
      <c r="V4430" t="s">
        <v>37</v>
      </c>
      <c r="W4430" t="s">
        <v>51</v>
      </c>
      <c r="X4430">
        <v>96</v>
      </c>
      <c r="Y4430">
        <v>2122.4499999999998</v>
      </c>
      <c r="Z4430">
        <v>0</v>
      </c>
      <c r="AA4430">
        <v>0</v>
      </c>
      <c r="AB4430">
        <v>594.24</v>
      </c>
      <c r="AC4430">
        <v>2716.69</v>
      </c>
      <c r="AD4430" t="s">
        <v>52</v>
      </c>
      <c r="AE4430" t="s">
        <v>53</v>
      </c>
      <c r="AF4430" t="s">
        <v>54</v>
      </c>
      <c r="AG4430">
        <f t="shared" si="138"/>
        <v>1</v>
      </c>
      <c r="AH4430" t="str" cm="1">
        <f t="array" ref="AH4430">_xlfn.IFS(
X4430&lt;=20, "&lt;20",
AND(X4430&gt;=20, X4430&lt;50), "20-50",
AND(X4430&gt;=50, X4430&lt;100), "50-100",
X4430&gt;=100, "&gt;100"
)</f>
        <v>50-100</v>
      </c>
      <c r="AI4430">
        <f t="shared" si="139"/>
        <v>0</v>
      </c>
      <c r="AJ4430" t="str" cm="1">
        <f t="array" ref="AJ4430">_xlfn.IFS(
C4430&lt;=20, "&lt;20",
AND(C4430&gt;=20, C4430&lt;35), "20-35",
AND(C4430&gt;=35, C4430&lt;50), "35-50",
C4430&gt;=50, "50-100"
)</f>
        <v>35-50</v>
      </c>
      <c r="AK4430" t="str" cm="1">
        <f t="array" ref="AK4430">_xlfn.IFS(
G4430&lt;6, "&lt;6",
AND(G4430&gt;=6, G4430&lt;12), "6-12",
AND(G4430&gt;=12, G4430&lt;18), "12-18",  AND(G4430&gt;=18, G4430&lt;24), "18-24", G4430&gt;=24, "24-36")</f>
        <v>12-18</v>
      </c>
    </row>
    <row r="4431" spans="1:37" x14ac:dyDescent="0.3">
      <c r="A4431" t="s">
        <v>4531</v>
      </c>
      <c r="B4431" t="s">
        <v>44</v>
      </c>
      <c r="C4431">
        <v>35</v>
      </c>
      <c r="D4431" t="s">
        <v>34</v>
      </c>
      <c r="E4431" t="s">
        <v>103</v>
      </c>
      <c r="F4431">
        <v>11</v>
      </c>
      <c r="G4431">
        <v>36</v>
      </c>
      <c r="H4431" t="s">
        <v>36</v>
      </c>
      <c r="I4431" t="s">
        <v>37</v>
      </c>
      <c r="J4431" t="s">
        <v>34</v>
      </c>
      <c r="K4431" t="s">
        <v>37</v>
      </c>
      <c r="L4431" t="s">
        <v>38</v>
      </c>
      <c r="M4431" t="s">
        <v>37</v>
      </c>
      <c r="N4431" t="s">
        <v>34</v>
      </c>
      <c r="O4431" t="s">
        <v>37</v>
      </c>
      <c r="P4431" t="s">
        <v>34</v>
      </c>
      <c r="Q4431" t="s">
        <v>34</v>
      </c>
      <c r="R4431" t="s">
        <v>37</v>
      </c>
      <c r="S4431" t="s">
        <v>37</v>
      </c>
      <c r="T4431" t="s">
        <v>37</v>
      </c>
      <c r="U4431" t="s">
        <v>46</v>
      </c>
      <c r="V4431" t="s">
        <v>37</v>
      </c>
      <c r="W4431" t="s">
        <v>40</v>
      </c>
      <c r="X4431">
        <v>63.15</v>
      </c>
      <c r="Y4431">
        <v>816.8</v>
      </c>
      <c r="Z4431">
        <v>0</v>
      </c>
      <c r="AA4431">
        <v>0</v>
      </c>
      <c r="AB4431">
        <v>509.6</v>
      </c>
      <c r="AC4431">
        <v>1326.4</v>
      </c>
      <c r="AD4431" t="s">
        <v>41</v>
      </c>
      <c r="AE4431" t="s">
        <v>42</v>
      </c>
      <c r="AF4431" t="s">
        <v>42</v>
      </c>
      <c r="AG4431">
        <f t="shared" si="138"/>
        <v>0</v>
      </c>
      <c r="AH4431" t="str" cm="1">
        <f t="array" ref="AH4431">_xlfn.IFS(
X4431&lt;=20, "&lt;20",
AND(X4431&gt;=20, X4431&lt;50), "20-50",
AND(X4431&gt;=50, X4431&lt;100), "50-100",
X4431&gt;=100, "&gt;100"
)</f>
        <v>50-100</v>
      </c>
      <c r="AI4431">
        <f t="shared" si="139"/>
        <v>0</v>
      </c>
      <c r="AJ4431" t="str" cm="1">
        <f t="array" ref="AJ4431">_xlfn.IFS(
C4431&lt;=20, "&lt;20",
AND(C4431&gt;=20, C4431&lt;35), "20-35",
AND(C4431&gt;=35, C4431&lt;50), "35-50",
C4431&gt;=50, "50-100"
)</f>
        <v>35-50</v>
      </c>
      <c r="AK4431" t="str" cm="1">
        <f t="array" ref="AK4431">_xlfn.IFS(
G4431&lt;6, "&lt;6",
AND(G4431&gt;=6, G4431&lt;12), "6-12",
AND(G4431&gt;=12, G4431&lt;18), "12-18",  AND(G4431&gt;=18, G4431&lt;24), "18-24", G4431&gt;=24, "24-36")</f>
        <v>24-36</v>
      </c>
    </row>
    <row r="4432" spans="1:37" x14ac:dyDescent="0.3">
      <c r="A4432" t="s">
        <v>4532</v>
      </c>
      <c r="B4432" t="s">
        <v>33</v>
      </c>
      <c r="C4432">
        <v>62</v>
      </c>
      <c r="D4432" t="s">
        <v>34</v>
      </c>
      <c r="E4432" t="s">
        <v>48</v>
      </c>
      <c r="F4432">
        <v>5</v>
      </c>
      <c r="G4432">
        <v>6</v>
      </c>
      <c r="H4432" t="s">
        <v>49</v>
      </c>
      <c r="I4432" t="s">
        <v>34</v>
      </c>
      <c r="J4432" t="s">
        <v>34</v>
      </c>
      <c r="K4432" t="s">
        <v>37</v>
      </c>
      <c r="L4432" t="s">
        <v>38</v>
      </c>
      <c r="M4432" t="s">
        <v>34</v>
      </c>
      <c r="N4432" t="s">
        <v>34</v>
      </c>
      <c r="O4432" t="s">
        <v>34</v>
      </c>
      <c r="P4432" t="s">
        <v>34</v>
      </c>
      <c r="Q4432" t="s">
        <v>34</v>
      </c>
      <c r="R4432" t="s">
        <v>34</v>
      </c>
      <c r="S4432" t="s">
        <v>34</v>
      </c>
      <c r="T4432" t="s">
        <v>37</v>
      </c>
      <c r="U4432" t="s">
        <v>46</v>
      </c>
      <c r="V4432" t="s">
        <v>34</v>
      </c>
      <c r="W4432" t="s">
        <v>51</v>
      </c>
      <c r="X4432">
        <v>24.8</v>
      </c>
      <c r="Y4432">
        <v>24.8</v>
      </c>
      <c r="Z4432">
        <v>0</v>
      </c>
      <c r="AA4432">
        <v>0</v>
      </c>
      <c r="AB4432">
        <v>0</v>
      </c>
      <c r="AC4432">
        <v>24.8</v>
      </c>
      <c r="AD4432" t="s">
        <v>52</v>
      </c>
      <c r="AE4432" t="s">
        <v>58</v>
      </c>
      <c r="AF4432" t="s">
        <v>288</v>
      </c>
      <c r="AG4432">
        <f t="shared" si="138"/>
        <v>1</v>
      </c>
      <c r="AH4432" t="str" cm="1">
        <f t="array" ref="AH4432">_xlfn.IFS(
X4432&lt;=20, "&lt;20",
AND(X4432&gt;=20, X4432&lt;50), "20-50",
AND(X4432&gt;=50, X4432&lt;100), "50-100",
X4432&gt;=100, "&gt;100"
)</f>
        <v>20-50</v>
      </c>
      <c r="AI4432">
        <f t="shared" si="139"/>
        <v>0</v>
      </c>
      <c r="AJ4432" t="str" cm="1">
        <f t="array" ref="AJ4432">_xlfn.IFS(
C4432&lt;=20, "&lt;20",
AND(C4432&gt;=20, C4432&lt;35), "20-35",
AND(C4432&gt;=35, C4432&lt;50), "35-50",
C4432&gt;=50, "50-100"
)</f>
        <v>50-100</v>
      </c>
      <c r="AK4432" t="str" cm="1">
        <f t="array" ref="AK4432">_xlfn.IFS(
G4432&lt;6, "&lt;6",
AND(G4432&gt;=6, G4432&lt;12), "6-12",
AND(G4432&gt;=12, G4432&lt;18), "12-18",  AND(G4432&gt;=18, G4432&lt;24), "18-24", G4432&gt;=24, "24-36")</f>
        <v>6-12</v>
      </c>
    </row>
    <row r="4433" spans="1:37" x14ac:dyDescent="0.3">
      <c r="A4433" t="s">
        <v>4533</v>
      </c>
      <c r="B4433" t="s">
        <v>44</v>
      </c>
      <c r="C4433">
        <v>59</v>
      </c>
      <c r="D4433" t="s">
        <v>34</v>
      </c>
      <c r="E4433" t="s">
        <v>114</v>
      </c>
      <c r="F4433">
        <v>11</v>
      </c>
      <c r="G4433">
        <v>28</v>
      </c>
      <c r="H4433" t="s">
        <v>36</v>
      </c>
      <c r="I4433" t="s">
        <v>37</v>
      </c>
      <c r="J4433" t="s">
        <v>37</v>
      </c>
      <c r="K4433" t="s">
        <v>37</v>
      </c>
      <c r="L4433" t="s">
        <v>72</v>
      </c>
      <c r="M4433" t="s">
        <v>34</v>
      </c>
      <c r="N4433" t="s">
        <v>37</v>
      </c>
      <c r="O4433" t="s">
        <v>34</v>
      </c>
      <c r="P4433" t="s">
        <v>37</v>
      </c>
      <c r="Q4433" t="s">
        <v>34</v>
      </c>
      <c r="R4433" t="s">
        <v>37</v>
      </c>
      <c r="S4433" t="s">
        <v>37</v>
      </c>
      <c r="T4433" t="s">
        <v>37</v>
      </c>
      <c r="U4433" t="s">
        <v>46</v>
      </c>
      <c r="V4433" t="s">
        <v>34</v>
      </c>
      <c r="W4433" t="s">
        <v>40</v>
      </c>
      <c r="X4433">
        <v>68.150000000000006</v>
      </c>
      <c r="Y4433">
        <v>2656.3</v>
      </c>
      <c r="Z4433">
        <v>0</v>
      </c>
      <c r="AA4433">
        <v>0</v>
      </c>
      <c r="AB4433">
        <v>805.22</v>
      </c>
      <c r="AC4433">
        <v>3461.52</v>
      </c>
      <c r="AD4433" t="s">
        <v>41</v>
      </c>
      <c r="AE4433" t="s">
        <v>42</v>
      </c>
      <c r="AF4433" t="s">
        <v>42</v>
      </c>
      <c r="AG4433">
        <f t="shared" si="138"/>
        <v>0</v>
      </c>
      <c r="AH4433" t="str" cm="1">
        <f t="array" ref="AH4433">_xlfn.IFS(
X4433&lt;=20, "&lt;20",
AND(X4433&gt;=20, X4433&lt;50), "20-50",
AND(X4433&gt;=50, X4433&lt;100), "50-100",
X4433&gt;=100, "&gt;100"
)</f>
        <v>50-100</v>
      </c>
      <c r="AI4433">
        <f t="shared" si="139"/>
        <v>0</v>
      </c>
      <c r="AJ4433" t="str" cm="1">
        <f t="array" ref="AJ4433">_xlfn.IFS(
C4433&lt;=20, "&lt;20",
AND(C4433&gt;=20, C4433&lt;35), "20-35",
AND(C4433&gt;=35, C4433&lt;50), "35-50",
C4433&gt;=50, "50-100"
)</f>
        <v>50-100</v>
      </c>
      <c r="AK4433" t="str" cm="1">
        <f t="array" ref="AK4433">_xlfn.IFS(
G4433&lt;6, "&lt;6",
AND(G4433&gt;=6, G4433&lt;12), "6-12",
AND(G4433&gt;=12, G4433&lt;18), "12-18",  AND(G4433&gt;=18, G4433&lt;24), "18-24", G4433&gt;=24, "24-36")</f>
        <v>24-36</v>
      </c>
    </row>
    <row r="4434" spans="1:37" x14ac:dyDescent="0.3">
      <c r="A4434" t="s">
        <v>4534</v>
      </c>
      <c r="B4434" t="s">
        <v>44</v>
      </c>
      <c r="C4434">
        <v>57</v>
      </c>
      <c r="D4434" t="s">
        <v>34</v>
      </c>
      <c r="E4434" t="s">
        <v>48</v>
      </c>
      <c r="F4434">
        <v>3</v>
      </c>
      <c r="G4434">
        <v>28</v>
      </c>
      <c r="H4434" t="s">
        <v>36</v>
      </c>
      <c r="I4434" t="s">
        <v>37</v>
      </c>
      <c r="J4434" t="s">
        <v>34</v>
      </c>
      <c r="K4434" t="s">
        <v>34</v>
      </c>
      <c r="L4434" t="s">
        <v>34</v>
      </c>
      <c r="M4434" t="s">
        <v>34</v>
      </c>
      <c r="N4434" t="s">
        <v>34</v>
      </c>
      <c r="O4434" t="s">
        <v>34</v>
      </c>
      <c r="P4434" t="s">
        <v>34</v>
      </c>
      <c r="Q4434" t="s">
        <v>34</v>
      </c>
      <c r="R4434" t="s">
        <v>34</v>
      </c>
      <c r="S4434" t="s">
        <v>34</v>
      </c>
      <c r="T4434" t="s">
        <v>34</v>
      </c>
      <c r="U4434" t="s">
        <v>67</v>
      </c>
      <c r="V4434" t="s">
        <v>34</v>
      </c>
      <c r="W4434" t="s">
        <v>40</v>
      </c>
      <c r="X4434">
        <v>19.5</v>
      </c>
      <c r="Y4434">
        <v>96.85</v>
      </c>
      <c r="Z4434">
        <v>0</v>
      </c>
      <c r="AA4434">
        <v>0</v>
      </c>
      <c r="AB4434">
        <v>14.28</v>
      </c>
      <c r="AC4434">
        <v>111.13</v>
      </c>
      <c r="AD4434" t="s">
        <v>41</v>
      </c>
      <c r="AE4434" t="s">
        <v>42</v>
      </c>
      <c r="AF4434" t="s">
        <v>42</v>
      </c>
      <c r="AG4434">
        <f t="shared" si="138"/>
        <v>0</v>
      </c>
      <c r="AH4434" t="str" cm="1">
        <f t="array" ref="AH4434">_xlfn.IFS(
X4434&lt;=20, "&lt;20",
AND(X4434&gt;=20, X4434&lt;50), "20-50",
AND(X4434&gt;=50, X4434&lt;100), "50-100",
X4434&gt;=100, "&gt;100"
)</f>
        <v>&lt;20</v>
      </c>
      <c r="AI4434">
        <f t="shared" si="139"/>
        <v>0</v>
      </c>
      <c r="AJ4434" t="str" cm="1">
        <f t="array" ref="AJ4434">_xlfn.IFS(
C4434&lt;=20, "&lt;20",
AND(C4434&gt;=20, C4434&lt;35), "20-35",
AND(C4434&gt;=35, C4434&lt;50), "35-50",
C4434&gt;=50, "50-100"
)</f>
        <v>50-100</v>
      </c>
      <c r="AK4434" t="str" cm="1">
        <f t="array" ref="AK4434">_xlfn.IFS(
G4434&lt;6, "&lt;6",
AND(G4434&gt;=6, G4434&lt;12), "6-12",
AND(G4434&gt;=12, G4434&lt;18), "12-18",  AND(G4434&gt;=18, G4434&lt;24), "18-24", G4434&gt;=24, "24-36")</f>
        <v>24-36</v>
      </c>
    </row>
    <row r="4435" spans="1:37" x14ac:dyDescent="0.3">
      <c r="A4435" t="s">
        <v>4535</v>
      </c>
      <c r="B4435" t="s">
        <v>44</v>
      </c>
      <c r="C4435">
        <v>53</v>
      </c>
      <c r="D4435" t="s">
        <v>34</v>
      </c>
      <c r="E4435" t="s">
        <v>74</v>
      </c>
      <c r="F4435">
        <v>6</v>
      </c>
      <c r="G4435">
        <v>10</v>
      </c>
      <c r="H4435" t="s">
        <v>66</v>
      </c>
      <c r="I4435" t="s">
        <v>37</v>
      </c>
      <c r="J4435" t="s">
        <v>37</v>
      </c>
      <c r="K4435" t="s">
        <v>37</v>
      </c>
      <c r="L4435" t="s">
        <v>72</v>
      </c>
      <c r="M4435" t="s">
        <v>37</v>
      </c>
      <c r="N4435" t="s">
        <v>37</v>
      </c>
      <c r="O4435" t="s">
        <v>37</v>
      </c>
      <c r="P4435" t="s">
        <v>37</v>
      </c>
      <c r="Q4435" t="s">
        <v>37</v>
      </c>
      <c r="R4435" t="s">
        <v>37</v>
      </c>
      <c r="S4435" t="s">
        <v>37</v>
      </c>
      <c r="T4435" t="s">
        <v>37</v>
      </c>
      <c r="U4435" t="s">
        <v>67</v>
      </c>
      <c r="V4435" t="s">
        <v>37</v>
      </c>
      <c r="W4435" t="s">
        <v>51</v>
      </c>
      <c r="X4435">
        <v>89.05</v>
      </c>
      <c r="Y4435">
        <v>6185.8</v>
      </c>
      <c r="Z4435">
        <v>0</v>
      </c>
      <c r="AA4435">
        <v>0</v>
      </c>
      <c r="AB4435">
        <v>3257.88</v>
      </c>
      <c r="AC4435">
        <v>9443.68</v>
      </c>
      <c r="AD4435" t="s">
        <v>41</v>
      </c>
      <c r="AE4435" t="s">
        <v>42</v>
      </c>
      <c r="AF4435" t="s">
        <v>42</v>
      </c>
      <c r="AG4435">
        <f t="shared" si="138"/>
        <v>0</v>
      </c>
      <c r="AH4435" t="str" cm="1">
        <f t="array" ref="AH4435">_xlfn.IFS(
X4435&lt;=20, "&lt;20",
AND(X4435&gt;=20, X4435&lt;50), "20-50",
AND(X4435&gt;=50, X4435&lt;100), "50-100",
X4435&gt;=100, "&gt;100"
)</f>
        <v>50-100</v>
      </c>
      <c r="AI4435">
        <f t="shared" si="139"/>
        <v>0</v>
      </c>
      <c r="AJ4435" t="str" cm="1">
        <f t="array" ref="AJ4435">_xlfn.IFS(
C4435&lt;=20, "&lt;20",
AND(C4435&gt;=20, C4435&lt;35), "20-35",
AND(C4435&gt;=35, C4435&lt;50), "35-50",
C4435&gt;=50, "50-100"
)</f>
        <v>50-100</v>
      </c>
      <c r="AK4435" t="str" cm="1">
        <f t="array" ref="AK4435">_xlfn.IFS(
G4435&lt;6, "&lt;6",
AND(G4435&gt;=6, G4435&lt;12), "6-12",
AND(G4435&gt;=12, G4435&lt;18), "12-18",  AND(G4435&gt;=18, G4435&lt;24), "18-24", G4435&gt;=24, "24-36")</f>
        <v>6-12</v>
      </c>
    </row>
    <row r="4436" spans="1:37" x14ac:dyDescent="0.3">
      <c r="A4436" t="s">
        <v>4536</v>
      </c>
      <c r="B4436" t="s">
        <v>44</v>
      </c>
      <c r="C4436">
        <v>51</v>
      </c>
      <c r="D4436" t="s">
        <v>34</v>
      </c>
      <c r="E4436" t="s">
        <v>76</v>
      </c>
      <c r="F4436">
        <v>1</v>
      </c>
      <c r="G4436">
        <v>26</v>
      </c>
      <c r="H4436" t="s">
        <v>70</v>
      </c>
      <c r="I4436" t="s">
        <v>37</v>
      </c>
      <c r="J4436" t="s">
        <v>37</v>
      </c>
      <c r="K4436" t="s">
        <v>34</v>
      </c>
      <c r="L4436" t="s">
        <v>34</v>
      </c>
      <c r="M4436" t="s">
        <v>34</v>
      </c>
      <c r="N4436" t="s">
        <v>34</v>
      </c>
      <c r="O4436" t="s">
        <v>34</v>
      </c>
      <c r="P4436" t="s">
        <v>34</v>
      </c>
      <c r="Q4436" t="s">
        <v>34</v>
      </c>
      <c r="R4436" t="s">
        <v>34</v>
      </c>
      <c r="S4436" t="s">
        <v>34</v>
      </c>
      <c r="T4436" t="s">
        <v>34</v>
      </c>
      <c r="U4436" t="s">
        <v>67</v>
      </c>
      <c r="V4436" t="s">
        <v>34</v>
      </c>
      <c r="W4436" t="s">
        <v>51</v>
      </c>
      <c r="X4436">
        <v>25.3</v>
      </c>
      <c r="Y4436">
        <v>1554.9</v>
      </c>
      <c r="Z4436">
        <v>0</v>
      </c>
      <c r="AA4436">
        <v>0</v>
      </c>
      <c r="AB4436">
        <v>2462.5700000000002</v>
      </c>
      <c r="AC4436">
        <v>4017.47</v>
      </c>
      <c r="AD4436" t="s">
        <v>41</v>
      </c>
      <c r="AE4436" t="s">
        <v>42</v>
      </c>
      <c r="AF4436" t="s">
        <v>42</v>
      </c>
      <c r="AG4436">
        <f t="shared" si="138"/>
        <v>0</v>
      </c>
      <c r="AH4436" t="str" cm="1">
        <f t="array" ref="AH4436">_xlfn.IFS(
X4436&lt;=20, "&lt;20",
AND(X4436&gt;=20, X4436&lt;50), "20-50",
AND(X4436&gt;=50, X4436&lt;100), "50-100",
X4436&gt;=100, "&gt;100"
)</f>
        <v>20-50</v>
      </c>
      <c r="AI4436">
        <f t="shared" si="139"/>
        <v>0</v>
      </c>
      <c r="AJ4436" t="str" cm="1">
        <f t="array" ref="AJ4436">_xlfn.IFS(
C4436&lt;=20, "&lt;20",
AND(C4436&gt;=20, C4436&lt;35), "20-35",
AND(C4436&gt;=35, C4436&lt;50), "35-50",
C4436&gt;=50, "50-100"
)</f>
        <v>50-100</v>
      </c>
      <c r="AK4436" t="str" cm="1">
        <f t="array" ref="AK4436">_xlfn.IFS(
G4436&lt;6, "&lt;6",
AND(G4436&gt;=6, G4436&lt;12), "6-12",
AND(G4436&gt;=12, G4436&lt;18), "12-18",  AND(G4436&gt;=18, G4436&lt;24), "18-24", G4436&gt;=24, "24-36")</f>
        <v>24-36</v>
      </c>
    </row>
    <row r="4437" spans="1:37" x14ac:dyDescent="0.3">
      <c r="A4437" t="s">
        <v>4537</v>
      </c>
      <c r="B4437" t="s">
        <v>44</v>
      </c>
      <c r="C4437">
        <v>40</v>
      </c>
      <c r="D4437" t="s">
        <v>37</v>
      </c>
      <c r="E4437" t="s">
        <v>61</v>
      </c>
      <c r="F4437">
        <v>4</v>
      </c>
      <c r="G4437">
        <v>23</v>
      </c>
      <c r="H4437" t="s">
        <v>36</v>
      </c>
      <c r="I4437" t="s">
        <v>37</v>
      </c>
      <c r="J4437" t="s">
        <v>34</v>
      </c>
      <c r="K4437" t="s">
        <v>37</v>
      </c>
      <c r="L4437" t="s">
        <v>72</v>
      </c>
      <c r="M4437" t="s">
        <v>37</v>
      </c>
      <c r="N4437" t="s">
        <v>34</v>
      </c>
      <c r="O4437" t="s">
        <v>37</v>
      </c>
      <c r="P4437" t="s">
        <v>34</v>
      </c>
      <c r="Q4437" t="s">
        <v>37</v>
      </c>
      <c r="R4437" t="s">
        <v>34</v>
      </c>
      <c r="S4437" t="s">
        <v>34</v>
      </c>
      <c r="T4437" t="s">
        <v>37</v>
      </c>
      <c r="U4437" t="s">
        <v>67</v>
      </c>
      <c r="V4437" t="s">
        <v>34</v>
      </c>
      <c r="W4437" t="s">
        <v>40</v>
      </c>
      <c r="X4437">
        <v>64.25</v>
      </c>
      <c r="Y4437">
        <v>1024</v>
      </c>
      <c r="Z4437">
        <v>0</v>
      </c>
      <c r="AA4437">
        <v>0</v>
      </c>
      <c r="AB4437">
        <v>372.96</v>
      </c>
      <c r="AC4437">
        <v>1396.96</v>
      </c>
      <c r="AD4437" t="s">
        <v>41</v>
      </c>
      <c r="AE4437" t="s">
        <v>42</v>
      </c>
      <c r="AF4437" t="s">
        <v>42</v>
      </c>
      <c r="AG4437">
        <f t="shared" si="138"/>
        <v>0</v>
      </c>
      <c r="AH4437" t="str" cm="1">
        <f t="array" ref="AH4437">_xlfn.IFS(
X4437&lt;=20, "&lt;20",
AND(X4437&gt;=20, X4437&lt;50), "20-50",
AND(X4437&gt;=50, X4437&lt;100), "50-100",
X4437&gt;=100, "&gt;100"
)</f>
        <v>50-100</v>
      </c>
      <c r="AI4437">
        <f t="shared" si="139"/>
        <v>0</v>
      </c>
      <c r="AJ4437" t="str" cm="1">
        <f t="array" ref="AJ4437">_xlfn.IFS(
C4437&lt;=20, "&lt;20",
AND(C4437&gt;=20, C4437&lt;35), "20-35",
AND(C4437&gt;=35, C4437&lt;50), "35-50",
C4437&gt;=50, "50-100"
)</f>
        <v>35-50</v>
      </c>
      <c r="AK4437" t="str" cm="1">
        <f t="array" ref="AK4437">_xlfn.IFS(
G4437&lt;6, "&lt;6",
AND(G4437&gt;=6, G4437&lt;12), "6-12",
AND(G4437&gt;=12, G4437&lt;18), "12-18",  AND(G4437&gt;=18, G4437&lt;24), "18-24", G4437&gt;=24, "24-36")</f>
        <v>18-24</v>
      </c>
    </row>
    <row r="4438" spans="1:37" x14ac:dyDescent="0.3">
      <c r="A4438" t="s">
        <v>4538</v>
      </c>
      <c r="B4438" t="s">
        <v>33</v>
      </c>
      <c r="C4438">
        <v>58</v>
      </c>
      <c r="D4438" t="s">
        <v>34</v>
      </c>
      <c r="E4438" t="s">
        <v>74</v>
      </c>
      <c r="F4438">
        <v>4</v>
      </c>
      <c r="G4438">
        <v>1</v>
      </c>
      <c r="H4438" t="s">
        <v>49</v>
      </c>
      <c r="I4438" t="s">
        <v>37</v>
      </c>
      <c r="J4438" t="s">
        <v>34</v>
      </c>
      <c r="K4438" t="s">
        <v>37</v>
      </c>
      <c r="L4438" t="s">
        <v>50</v>
      </c>
      <c r="M4438" t="s">
        <v>34</v>
      </c>
      <c r="N4438" t="s">
        <v>34</v>
      </c>
      <c r="O4438" t="s">
        <v>34</v>
      </c>
      <c r="P4438" t="s">
        <v>34</v>
      </c>
      <c r="Q4438" t="s">
        <v>37</v>
      </c>
      <c r="R4438" t="s">
        <v>34</v>
      </c>
      <c r="S4438" t="s">
        <v>34</v>
      </c>
      <c r="T4438" t="s">
        <v>37</v>
      </c>
      <c r="U4438" t="s">
        <v>46</v>
      </c>
      <c r="V4438" t="s">
        <v>34</v>
      </c>
      <c r="W4438" t="s">
        <v>51</v>
      </c>
      <c r="X4438">
        <v>78.8</v>
      </c>
      <c r="Y4438">
        <v>78.8</v>
      </c>
      <c r="Z4438">
        <v>0</v>
      </c>
      <c r="AA4438">
        <v>0</v>
      </c>
      <c r="AB4438">
        <v>28.04</v>
      </c>
      <c r="AC4438">
        <v>106.84</v>
      </c>
      <c r="AD4438" t="s">
        <v>52</v>
      </c>
      <c r="AE4438" t="s">
        <v>104</v>
      </c>
      <c r="AF4438" t="s">
        <v>105</v>
      </c>
      <c r="AG4438">
        <f t="shared" si="138"/>
        <v>1</v>
      </c>
      <c r="AH4438" t="str" cm="1">
        <f t="array" ref="AH4438">_xlfn.IFS(
X4438&lt;=20, "&lt;20",
AND(X4438&gt;=20, X4438&lt;50), "20-50",
AND(X4438&gt;=50, X4438&lt;100), "50-100",
X4438&gt;=100, "&gt;100"
)</f>
        <v>50-100</v>
      </c>
      <c r="AI4438">
        <f t="shared" si="139"/>
        <v>0</v>
      </c>
      <c r="AJ4438" t="str" cm="1">
        <f t="array" ref="AJ4438">_xlfn.IFS(
C4438&lt;=20, "&lt;20",
AND(C4438&gt;=20, C4438&lt;35), "20-35",
AND(C4438&gt;=35, C4438&lt;50), "35-50",
C4438&gt;=50, "50-100"
)</f>
        <v>50-100</v>
      </c>
      <c r="AK4438" t="str" cm="1">
        <f t="array" ref="AK4438">_xlfn.IFS(
G4438&lt;6, "&lt;6",
AND(G4438&gt;=6, G4438&lt;12), "6-12",
AND(G4438&gt;=12, G4438&lt;18), "12-18",  AND(G4438&gt;=18, G4438&lt;24), "18-24", G4438&gt;=24, "24-36")</f>
        <v>&lt;6</v>
      </c>
    </row>
    <row r="4439" spans="1:37" x14ac:dyDescent="0.3">
      <c r="A4439" t="s">
        <v>4539</v>
      </c>
      <c r="B4439" t="s">
        <v>44</v>
      </c>
      <c r="C4439">
        <v>28</v>
      </c>
      <c r="D4439" t="s">
        <v>34</v>
      </c>
      <c r="E4439" t="s">
        <v>61</v>
      </c>
      <c r="F4439">
        <v>4</v>
      </c>
      <c r="G4439">
        <v>15</v>
      </c>
      <c r="H4439" t="s">
        <v>36</v>
      </c>
      <c r="I4439" t="s">
        <v>37</v>
      </c>
      <c r="J4439" t="s">
        <v>34</v>
      </c>
      <c r="K4439" t="s">
        <v>37</v>
      </c>
      <c r="L4439" t="s">
        <v>38</v>
      </c>
      <c r="M4439" t="s">
        <v>37</v>
      </c>
      <c r="N4439" t="s">
        <v>37</v>
      </c>
      <c r="O4439" t="s">
        <v>37</v>
      </c>
      <c r="P4439" t="s">
        <v>37</v>
      </c>
      <c r="Q4439" t="s">
        <v>34</v>
      </c>
      <c r="R4439" t="s">
        <v>34</v>
      </c>
      <c r="S4439" t="s">
        <v>34</v>
      </c>
      <c r="T4439" t="s">
        <v>37</v>
      </c>
      <c r="U4439" t="s">
        <v>67</v>
      </c>
      <c r="V4439" t="s">
        <v>34</v>
      </c>
      <c r="W4439" t="s">
        <v>40</v>
      </c>
      <c r="X4439">
        <v>65.650000000000006</v>
      </c>
      <c r="Y4439">
        <v>3047.15</v>
      </c>
      <c r="Z4439">
        <v>0</v>
      </c>
      <c r="AA4439">
        <v>0</v>
      </c>
      <c r="AB4439">
        <v>2148.66</v>
      </c>
      <c r="AC4439">
        <v>5195.8100000000004</v>
      </c>
      <c r="AD4439" t="s">
        <v>41</v>
      </c>
      <c r="AE4439" t="s">
        <v>42</v>
      </c>
      <c r="AF4439" t="s">
        <v>42</v>
      </c>
      <c r="AG4439">
        <f t="shared" si="138"/>
        <v>0</v>
      </c>
      <c r="AH4439" t="str" cm="1">
        <f t="array" ref="AH4439">_xlfn.IFS(
X4439&lt;=20, "&lt;20",
AND(X4439&gt;=20, X4439&lt;50), "20-50",
AND(X4439&gt;=50, X4439&lt;100), "50-100",
X4439&gt;=100, "&gt;100"
)</f>
        <v>50-100</v>
      </c>
      <c r="AI4439">
        <f t="shared" si="139"/>
        <v>0</v>
      </c>
      <c r="AJ4439" t="str" cm="1">
        <f t="array" ref="AJ4439">_xlfn.IFS(
C4439&lt;=20, "&lt;20",
AND(C4439&gt;=20, C4439&lt;35), "20-35",
AND(C4439&gt;=35, C4439&lt;50), "35-50",
C4439&gt;=50, "50-100"
)</f>
        <v>20-35</v>
      </c>
      <c r="AK4439" t="str" cm="1">
        <f t="array" ref="AK4439">_xlfn.IFS(
G4439&lt;6, "&lt;6",
AND(G4439&gt;=6, G4439&lt;12), "6-12",
AND(G4439&gt;=12, G4439&lt;18), "12-18",  AND(G4439&gt;=18, G4439&lt;24), "18-24", G4439&gt;=24, "24-36")</f>
        <v>12-18</v>
      </c>
    </row>
    <row r="4440" spans="1:37" x14ac:dyDescent="0.3">
      <c r="A4440" t="s">
        <v>4540</v>
      </c>
      <c r="B4440" t="s">
        <v>33</v>
      </c>
      <c r="C4440">
        <v>65</v>
      </c>
      <c r="D4440" t="s">
        <v>37</v>
      </c>
      <c r="E4440" t="s">
        <v>87</v>
      </c>
      <c r="F4440">
        <v>4</v>
      </c>
      <c r="G4440">
        <v>26</v>
      </c>
      <c r="H4440" t="s">
        <v>36</v>
      </c>
      <c r="I4440" t="s">
        <v>37</v>
      </c>
      <c r="J4440" t="s">
        <v>34</v>
      </c>
      <c r="K4440" t="s">
        <v>37</v>
      </c>
      <c r="L4440" t="s">
        <v>50</v>
      </c>
      <c r="M4440" t="s">
        <v>37</v>
      </c>
      <c r="N4440" t="s">
        <v>34</v>
      </c>
      <c r="O4440" t="s">
        <v>37</v>
      </c>
      <c r="P4440" t="s">
        <v>37</v>
      </c>
      <c r="Q4440" t="s">
        <v>37</v>
      </c>
      <c r="R4440" t="s">
        <v>37</v>
      </c>
      <c r="S4440" t="s">
        <v>34</v>
      </c>
      <c r="T4440" t="s">
        <v>34</v>
      </c>
      <c r="U4440" t="s">
        <v>67</v>
      </c>
      <c r="V4440" t="s">
        <v>37</v>
      </c>
      <c r="W4440" t="s">
        <v>40</v>
      </c>
      <c r="X4440">
        <v>104.1</v>
      </c>
      <c r="Y4440">
        <v>7447.7</v>
      </c>
      <c r="Z4440">
        <v>0</v>
      </c>
      <c r="AA4440">
        <v>40</v>
      </c>
      <c r="AB4440">
        <v>1211.04</v>
      </c>
      <c r="AC4440">
        <v>8698.74</v>
      </c>
      <c r="AD4440" t="s">
        <v>41</v>
      </c>
      <c r="AE4440" t="s">
        <v>42</v>
      </c>
      <c r="AF4440" t="s">
        <v>42</v>
      </c>
      <c r="AG4440">
        <f t="shared" si="138"/>
        <v>0</v>
      </c>
      <c r="AH4440" t="str" cm="1">
        <f t="array" ref="AH4440">_xlfn.IFS(
X4440&lt;=20, "&lt;20",
AND(X4440&gt;=20, X4440&lt;50), "20-50",
AND(X4440&gt;=50, X4440&lt;100), "50-100",
X4440&gt;=100, "&gt;100"
)</f>
        <v>&gt;100</v>
      </c>
      <c r="AI4440">
        <f t="shared" si="139"/>
        <v>0</v>
      </c>
      <c r="AJ4440" t="str" cm="1">
        <f t="array" ref="AJ4440">_xlfn.IFS(
C4440&lt;=20, "&lt;20",
AND(C4440&gt;=20, C4440&lt;35), "20-35",
AND(C4440&gt;=35, C4440&lt;50), "35-50",
C4440&gt;=50, "50-100"
)</f>
        <v>50-100</v>
      </c>
      <c r="AK4440" t="str" cm="1">
        <f t="array" ref="AK4440">_xlfn.IFS(
G4440&lt;6, "&lt;6",
AND(G4440&gt;=6, G4440&lt;12), "6-12",
AND(G4440&gt;=12, G4440&lt;18), "12-18",  AND(G4440&gt;=18, G4440&lt;24), "18-24", G4440&gt;=24, "24-36")</f>
        <v>24-36</v>
      </c>
    </row>
    <row r="4441" spans="1:37" x14ac:dyDescent="0.3">
      <c r="A4441" t="s">
        <v>4541</v>
      </c>
      <c r="B4441" t="s">
        <v>33</v>
      </c>
      <c r="C4441">
        <v>50</v>
      </c>
      <c r="D4441" t="s">
        <v>34</v>
      </c>
      <c r="E4441" t="s">
        <v>114</v>
      </c>
      <c r="F4441">
        <v>8</v>
      </c>
      <c r="G4441">
        <v>31</v>
      </c>
      <c r="H4441" t="s">
        <v>49</v>
      </c>
      <c r="I4441" t="s">
        <v>37</v>
      </c>
      <c r="J4441" t="s">
        <v>34</v>
      </c>
      <c r="K4441" t="s">
        <v>37</v>
      </c>
      <c r="L4441" t="s">
        <v>50</v>
      </c>
      <c r="M4441" t="s">
        <v>34</v>
      </c>
      <c r="N4441" t="s">
        <v>34</v>
      </c>
      <c r="O4441" t="s">
        <v>34</v>
      </c>
      <c r="P4441" t="s">
        <v>34</v>
      </c>
      <c r="Q4441" t="s">
        <v>37</v>
      </c>
      <c r="R4441" t="s">
        <v>34</v>
      </c>
      <c r="S4441" t="s">
        <v>34</v>
      </c>
      <c r="T4441" t="s">
        <v>34</v>
      </c>
      <c r="U4441" t="s">
        <v>46</v>
      </c>
      <c r="V4441" t="s">
        <v>34</v>
      </c>
      <c r="W4441" t="s">
        <v>51</v>
      </c>
      <c r="X4441">
        <v>77.849999999999994</v>
      </c>
      <c r="Y4441">
        <v>299.2</v>
      </c>
      <c r="Z4441">
        <v>0</v>
      </c>
      <c r="AA4441">
        <v>10</v>
      </c>
      <c r="AB4441">
        <v>171.2</v>
      </c>
      <c r="AC4441">
        <v>480.4</v>
      </c>
      <c r="AD4441" t="s">
        <v>52</v>
      </c>
      <c r="AE4441" t="s">
        <v>94</v>
      </c>
      <c r="AF4441" t="s">
        <v>95</v>
      </c>
      <c r="AG4441">
        <f t="shared" si="138"/>
        <v>1</v>
      </c>
      <c r="AH4441" t="str" cm="1">
        <f t="array" ref="AH4441">_xlfn.IFS(
X4441&lt;=20, "&lt;20",
AND(X4441&gt;=20, X4441&lt;50), "20-50",
AND(X4441&gt;=50, X4441&lt;100), "50-100",
X4441&gt;=100, "&gt;100"
)</f>
        <v>50-100</v>
      </c>
      <c r="AI4441">
        <f t="shared" si="139"/>
        <v>0</v>
      </c>
      <c r="AJ4441" t="str" cm="1">
        <f t="array" ref="AJ4441">_xlfn.IFS(
C4441&lt;=20, "&lt;20",
AND(C4441&gt;=20, C4441&lt;35), "20-35",
AND(C4441&gt;=35, C4441&lt;50), "35-50",
C4441&gt;=50, "50-100"
)</f>
        <v>50-100</v>
      </c>
      <c r="AK4441" t="str" cm="1">
        <f t="array" ref="AK4441">_xlfn.IFS(
G4441&lt;6, "&lt;6",
AND(G4441&gt;=6, G4441&lt;12), "6-12",
AND(G4441&gt;=12, G4441&lt;18), "12-18",  AND(G4441&gt;=18, G4441&lt;24), "18-24", G4441&gt;=24, "24-36")</f>
        <v>24-36</v>
      </c>
    </row>
    <row r="4442" spans="1:37" x14ac:dyDescent="0.3">
      <c r="A4442" t="s">
        <v>4542</v>
      </c>
      <c r="B4442" t="s">
        <v>44</v>
      </c>
      <c r="C4442">
        <v>26</v>
      </c>
      <c r="D4442" t="s">
        <v>34</v>
      </c>
      <c r="E4442" t="s">
        <v>45</v>
      </c>
      <c r="F4442">
        <v>0</v>
      </c>
      <c r="G4442">
        <v>19</v>
      </c>
      <c r="H4442" t="s">
        <v>36</v>
      </c>
      <c r="I4442" t="s">
        <v>37</v>
      </c>
      <c r="J4442" t="s">
        <v>34</v>
      </c>
      <c r="K4442" t="s">
        <v>34</v>
      </c>
      <c r="L4442" t="s">
        <v>34</v>
      </c>
      <c r="M4442" t="s">
        <v>34</v>
      </c>
      <c r="N4442" t="s">
        <v>34</v>
      </c>
      <c r="O4442" t="s">
        <v>34</v>
      </c>
      <c r="P4442" t="s">
        <v>34</v>
      </c>
      <c r="Q4442" t="s">
        <v>34</v>
      </c>
      <c r="R4442" t="s">
        <v>34</v>
      </c>
      <c r="S4442" t="s">
        <v>34</v>
      </c>
      <c r="T4442" t="s">
        <v>34</v>
      </c>
      <c r="U4442" t="s">
        <v>46</v>
      </c>
      <c r="V4442" t="s">
        <v>34</v>
      </c>
      <c r="W4442" t="s">
        <v>40</v>
      </c>
      <c r="X4442">
        <v>19.95</v>
      </c>
      <c r="Y4442">
        <v>107.05</v>
      </c>
      <c r="Z4442">
        <v>0</v>
      </c>
      <c r="AA4442">
        <v>0</v>
      </c>
      <c r="AB4442">
        <v>120.8</v>
      </c>
      <c r="AC4442">
        <v>227.85</v>
      </c>
      <c r="AD4442" t="s">
        <v>41</v>
      </c>
      <c r="AE4442" t="s">
        <v>42</v>
      </c>
      <c r="AF4442" t="s">
        <v>42</v>
      </c>
      <c r="AG4442">
        <f t="shared" si="138"/>
        <v>0</v>
      </c>
      <c r="AH4442" t="str" cm="1">
        <f t="array" ref="AH4442">_xlfn.IFS(
X4442&lt;=20, "&lt;20",
AND(X4442&gt;=20, X4442&lt;50), "20-50",
AND(X4442&gt;=50, X4442&lt;100), "50-100",
X4442&gt;=100, "&gt;100"
)</f>
        <v>&lt;20</v>
      </c>
      <c r="AI4442">
        <f t="shared" si="139"/>
        <v>0</v>
      </c>
      <c r="AJ4442" t="str" cm="1">
        <f t="array" ref="AJ4442">_xlfn.IFS(
C4442&lt;=20, "&lt;20",
AND(C4442&gt;=20, C4442&lt;35), "20-35",
AND(C4442&gt;=35, C4442&lt;50), "35-50",
C4442&gt;=50, "50-100"
)</f>
        <v>20-35</v>
      </c>
      <c r="AK4442" t="str" cm="1">
        <f t="array" ref="AK4442">_xlfn.IFS(
G4442&lt;6, "&lt;6",
AND(G4442&gt;=6, G4442&lt;12), "6-12",
AND(G4442&gt;=12, G4442&lt;18), "12-18",  AND(G4442&gt;=18, G4442&lt;24), "18-24", G4442&gt;=24, "24-36")</f>
        <v>18-24</v>
      </c>
    </row>
    <row r="4443" spans="1:37" x14ac:dyDescent="0.3">
      <c r="A4443" t="s">
        <v>4543</v>
      </c>
      <c r="B4443" t="s">
        <v>44</v>
      </c>
      <c r="C4443">
        <v>46</v>
      </c>
      <c r="D4443" t="s">
        <v>37</v>
      </c>
      <c r="E4443" t="s">
        <v>45</v>
      </c>
      <c r="F4443">
        <v>4</v>
      </c>
      <c r="G4443">
        <v>27</v>
      </c>
      <c r="H4443" t="s">
        <v>70</v>
      </c>
      <c r="I4443" t="s">
        <v>37</v>
      </c>
      <c r="J4443" t="s">
        <v>37</v>
      </c>
      <c r="K4443" t="s">
        <v>37</v>
      </c>
      <c r="L4443" t="s">
        <v>50</v>
      </c>
      <c r="M4443" t="s">
        <v>34</v>
      </c>
      <c r="N4443" t="s">
        <v>37</v>
      </c>
      <c r="O4443" t="s">
        <v>37</v>
      </c>
      <c r="P4443" t="s">
        <v>34</v>
      </c>
      <c r="Q4443" t="s">
        <v>37</v>
      </c>
      <c r="R4443" t="s">
        <v>37</v>
      </c>
      <c r="S4443" t="s">
        <v>37</v>
      </c>
      <c r="T4443" t="s">
        <v>37</v>
      </c>
      <c r="U4443" t="s">
        <v>46</v>
      </c>
      <c r="V4443" t="s">
        <v>37</v>
      </c>
      <c r="W4443" t="s">
        <v>51</v>
      </c>
      <c r="X4443">
        <v>106.15</v>
      </c>
      <c r="Y4443">
        <v>6411.25</v>
      </c>
      <c r="Z4443">
        <v>0</v>
      </c>
      <c r="AA4443">
        <v>0</v>
      </c>
      <c r="AB4443">
        <v>598.79999999999995</v>
      </c>
      <c r="AC4443">
        <v>7010.05</v>
      </c>
      <c r="AD4443" t="s">
        <v>41</v>
      </c>
      <c r="AE4443" t="s">
        <v>42</v>
      </c>
      <c r="AF4443" t="s">
        <v>42</v>
      </c>
      <c r="AG4443">
        <f t="shared" si="138"/>
        <v>0</v>
      </c>
      <c r="AH4443" t="str" cm="1">
        <f t="array" ref="AH4443">_xlfn.IFS(
X4443&lt;=20, "&lt;20",
AND(X4443&gt;=20, X4443&lt;50), "20-50",
AND(X4443&gt;=50, X4443&lt;100), "50-100",
X4443&gt;=100, "&gt;100"
)</f>
        <v>&gt;100</v>
      </c>
      <c r="AI4443">
        <f t="shared" si="139"/>
        <v>0</v>
      </c>
      <c r="AJ4443" t="str" cm="1">
        <f t="array" ref="AJ4443">_xlfn.IFS(
C4443&lt;=20, "&lt;20",
AND(C4443&gt;=20, C4443&lt;35), "20-35",
AND(C4443&gt;=35, C4443&lt;50), "35-50",
C4443&gt;=50, "50-100"
)</f>
        <v>35-50</v>
      </c>
      <c r="AK4443" t="str" cm="1">
        <f t="array" ref="AK4443">_xlfn.IFS(
G4443&lt;6, "&lt;6",
AND(G4443&gt;=6, G4443&lt;12), "6-12",
AND(G4443&gt;=12, G4443&lt;18), "12-18",  AND(G4443&gt;=18, G4443&lt;24), "18-24", G4443&gt;=24, "24-36")</f>
        <v>24-36</v>
      </c>
    </row>
    <row r="4444" spans="1:37" x14ac:dyDescent="0.3">
      <c r="A4444" t="s">
        <v>4544</v>
      </c>
      <c r="B4444" t="s">
        <v>33</v>
      </c>
      <c r="C4444">
        <v>41</v>
      </c>
      <c r="D4444" t="s">
        <v>37</v>
      </c>
      <c r="E4444" t="s">
        <v>61</v>
      </c>
      <c r="F4444">
        <v>6</v>
      </c>
      <c r="G4444">
        <v>1</v>
      </c>
      <c r="H4444" t="s">
        <v>36</v>
      </c>
      <c r="I4444" t="s">
        <v>37</v>
      </c>
      <c r="J4444" t="s">
        <v>34</v>
      </c>
      <c r="K4444" t="s">
        <v>37</v>
      </c>
      <c r="L4444" t="s">
        <v>50</v>
      </c>
      <c r="M4444" t="s">
        <v>34</v>
      </c>
      <c r="N4444" t="s">
        <v>34</v>
      </c>
      <c r="O4444" t="s">
        <v>34</v>
      </c>
      <c r="P4444" t="s">
        <v>34</v>
      </c>
      <c r="Q4444" t="s">
        <v>34</v>
      </c>
      <c r="R4444" t="s">
        <v>34</v>
      </c>
      <c r="S4444" t="s">
        <v>34</v>
      </c>
      <c r="T4444" t="s">
        <v>37</v>
      </c>
      <c r="U4444" t="s">
        <v>46</v>
      </c>
      <c r="V4444" t="s">
        <v>37</v>
      </c>
      <c r="W4444" t="s">
        <v>51</v>
      </c>
      <c r="X4444">
        <v>70.099999999999994</v>
      </c>
      <c r="Y4444">
        <v>659.65</v>
      </c>
      <c r="Z4444">
        <v>34.69</v>
      </c>
      <c r="AA4444">
        <v>0</v>
      </c>
      <c r="AB4444">
        <v>220.3</v>
      </c>
      <c r="AC4444">
        <v>845.26</v>
      </c>
      <c r="AD4444" t="s">
        <v>52</v>
      </c>
      <c r="AE4444" t="s">
        <v>58</v>
      </c>
      <c r="AF4444" t="s">
        <v>62</v>
      </c>
      <c r="AG4444">
        <f t="shared" si="138"/>
        <v>1</v>
      </c>
      <c r="AH4444" t="str" cm="1">
        <f t="array" ref="AH4444">_xlfn.IFS(
X4444&lt;=20, "&lt;20",
AND(X4444&gt;=20, X4444&lt;50), "20-50",
AND(X4444&gt;=50, X4444&lt;100), "50-100",
X4444&gt;=100, "&gt;100"
)</f>
        <v>50-100</v>
      </c>
      <c r="AI4444">
        <f t="shared" si="139"/>
        <v>0</v>
      </c>
      <c r="AJ4444" t="str" cm="1">
        <f t="array" ref="AJ4444">_xlfn.IFS(
C4444&lt;=20, "&lt;20",
AND(C4444&gt;=20, C4444&lt;35), "20-35",
AND(C4444&gt;=35, C4444&lt;50), "35-50",
C4444&gt;=50, "50-100"
)</f>
        <v>35-50</v>
      </c>
      <c r="AK4444" t="str" cm="1">
        <f t="array" ref="AK4444">_xlfn.IFS(
G4444&lt;6, "&lt;6",
AND(G4444&gt;=6, G4444&lt;12), "6-12",
AND(G4444&gt;=12, G4444&lt;18), "12-18",  AND(G4444&gt;=18, G4444&lt;24), "18-24", G4444&gt;=24, "24-36")</f>
        <v>&lt;6</v>
      </c>
    </row>
    <row r="4445" spans="1:37" x14ac:dyDescent="0.3">
      <c r="A4445" t="s">
        <v>4545</v>
      </c>
      <c r="B4445" t="s">
        <v>44</v>
      </c>
      <c r="C4445">
        <v>23</v>
      </c>
      <c r="D4445" t="s">
        <v>37</v>
      </c>
      <c r="E4445" t="s">
        <v>45</v>
      </c>
      <c r="F4445">
        <v>11</v>
      </c>
      <c r="G4445">
        <v>10</v>
      </c>
      <c r="H4445" t="s">
        <v>49</v>
      </c>
      <c r="I4445" t="s">
        <v>37</v>
      </c>
      <c r="J4445" t="s">
        <v>34</v>
      </c>
      <c r="K4445" t="s">
        <v>34</v>
      </c>
      <c r="L4445" t="s">
        <v>34</v>
      </c>
      <c r="M4445" t="s">
        <v>34</v>
      </c>
      <c r="N4445" t="s">
        <v>34</v>
      </c>
      <c r="O4445" t="s">
        <v>34</v>
      </c>
      <c r="P4445" t="s">
        <v>34</v>
      </c>
      <c r="Q4445" t="s">
        <v>34</v>
      </c>
      <c r="R4445" t="s">
        <v>34</v>
      </c>
      <c r="S4445" t="s">
        <v>34</v>
      </c>
      <c r="T4445" t="s">
        <v>34</v>
      </c>
      <c r="U4445" t="s">
        <v>46</v>
      </c>
      <c r="V4445" t="s">
        <v>34</v>
      </c>
      <c r="W4445" t="s">
        <v>40</v>
      </c>
      <c r="X4445">
        <v>20.2</v>
      </c>
      <c r="Y4445">
        <v>20.2</v>
      </c>
      <c r="Z4445">
        <v>0</v>
      </c>
      <c r="AA4445">
        <v>0</v>
      </c>
      <c r="AB4445">
        <v>41.1</v>
      </c>
      <c r="AC4445">
        <v>61.3</v>
      </c>
      <c r="AD4445" t="s">
        <v>85</v>
      </c>
      <c r="AE4445" t="s">
        <v>42</v>
      </c>
      <c r="AF4445" t="s">
        <v>42</v>
      </c>
      <c r="AG4445">
        <f t="shared" si="138"/>
        <v>0</v>
      </c>
      <c r="AH4445" t="str" cm="1">
        <f t="array" ref="AH4445">_xlfn.IFS(
X4445&lt;=20, "&lt;20",
AND(X4445&gt;=20, X4445&lt;50), "20-50",
AND(X4445&gt;=50, X4445&lt;100), "50-100",
X4445&gt;=100, "&gt;100"
)</f>
        <v>20-50</v>
      </c>
      <c r="AI4445">
        <f t="shared" si="139"/>
        <v>1</v>
      </c>
      <c r="AJ4445" t="str" cm="1">
        <f t="array" ref="AJ4445">_xlfn.IFS(
C4445&lt;=20, "&lt;20",
AND(C4445&gt;=20, C4445&lt;35), "20-35",
AND(C4445&gt;=35, C4445&lt;50), "35-50",
C4445&gt;=50, "50-100"
)</f>
        <v>20-35</v>
      </c>
      <c r="AK4445" t="str" cm="1">
        <f t="array" ref="AK4445">_xlfn.IFS(
G4445&lt;6, "&lt;6",
AND(G4445&gt;=6, G4445&lt;12), "6-12",
AND(G4445&gt;=12, G4445&lt;18), "12-18",  AND(G4445&gt;=18, G4445&lt;24), "18-24", G4445&gt;=24, "24-36")</f>
        <v>6-12</v>
      </c>
    </row>
    <row r="4446" spans="1:37" x14ac:dyDescent="0.3">
      <c r="A4446" t="s">
        <v>4546</v>
      </c>
      <c r="B4446" t="s">
        <v>44</v>
      </c>
      <c r="C4446">
        <v>72</v>
      </c>
      <c r="D4446" t="s">
        <v>34</v>
      </c>
      <c r="E4446" t="s">
        <v>48</v>
      </c>
      <c r="F4446">
        <v>13</v>
      </c>
      <c r="G4446">
        <v>36</v>
      </c>
      <c r="H4446" t="s">
        <v>36</v>
      </c>
      <c r="I4446" t="s">
        <v>37</v>
      </c>
      <c r="J4446" t="s">
        <v>34</v>
      </c>
      <c r="K4446" t="s">
        <v>37</v>
      </c>
      <c r="L4446" t="s">
        <v>50</v>
      </c>
      <c r="M4446" t="s">
        <v>37</v>
      </c>
      <c r="N4446" t="s">
        <v>37</v>
      </c>
      <c r="O4446" t="s">
        <v>34</v>
      </c>
      <c r="P4446" t="s">
        <v>34</v>
      </c>
      <c r="Q4446" t="s">
        <v>37</v>
      </c>
      <c r="R4446" t="s">
        <v>37</v>
      </c>
      <c r="S4446" t="s">
        <v>34</v>
      </c>
      <c r="T4446" t="s">
        <v>37</v>
      </c>
      <c r="U4446" t="s">
        <v>39</v>
      </c>
      <c r="V4446" t="s">
        <v>34</v>
      </c>
      <c r="W4446" t="s">
        <v>143</v>
      </c>
      <c r="X4446">
        <v>99.1</v>
      </c>
      <c r="Y4446">
        <v>3877.95</v>
      </c>
      <c r="Z4446">
        <v>0</v>
      </c>
      <c r="AA4446">
        <v>0</v>
      </c>
      <c r="AB4446">
        <v>356.07</v>
      </c>
      <c r="AC4446">
        <v>4234.0200000000004</v>
      </c>
      <c r="AD4446" t="s">
        <v>41</v>
      </c>
      <c r="AE4446" t="s">
        <v>42</v>
      </c>
      <c r="AF4446" t="s">
        <v>42</v>
      </c>
      <c r="AG4446">
        <f t="shared" si="138"/>
        <v>0</v>
      </c>
      <c r="AH4446" t="str" cm="1">
        <f t="array" ref="AH4446">_xlfn.IFS(
X4446&lt;=20, "&lt;20",
AND(X4446&gt;=20, X4446&lt;50), "20-50",
AND(X4446&gt;=50, X4446&lt;100), "50-100",
X4446&gt;=100, "&gt;100"
)</f>
        <v>50-100</v>
      </c>
      <c r="AI4446">
        <f t="shared" si="139"/>
        <v>0</v>
      </c>
      <c r="AJ4446" t="str" cm="1">
        <f t="array" ref="AJ4446">_xlfn.IFS(
C4446&lt;=20, "&lt;20",
AND(C4446&gt;=20, C4446&lt;35), "20-35",
AND(C4446&gt;=35, C4446&lt;50), "35-50",
C4446&gt;=50, "50-100"
)</f>
        <v>50-100</v>
      </c>
      <c r="AK4446" t="str" cm="1">
        <f t="array" ref="AK4446">_xlfn.IFS(
G4446&lt;6, "&lt;6",
AND(G4446&gt;=6, G4446&lt;12), "6-12",
AND(G4446&gt;=12, G4446&lt;18), "12-18",  AND(G4446&gt;=18, G4446&lt;24), "18-24", G4446&gt;=24, "24-36")</f>
        <v>24-36</v>
      </c>
    </row>
    <row r="4447" spans="1:37" x14ac:dyDescent="0.3">
      <c r="A4447" t="s">
        <v>4547</v>
      </c>
      <c r="B4447" t="s">
        <v>44</v>
      </c>
      <c r="C4447">
        <v>20</v>
      </c>
      <c r="D4447" t="s">
        <v>37</v>
      </c>
      <c r="E4447" t="s">
        <v>87</v>
      </c>
      <c r="F4447">
        <v>5</v>
      </c>
      <c r="G4447">
        <v>7</v>
      </c>
      <c r="H4447" t="s">
        <v>66</v>
      </c>
      <c r="I4447" t="s">
        <v>37</v>
      </c>
      <c r="J4447" t="s">
        <v>34</v>
      </c>
      <c r="K4447" t="s">
        <v>37</v>
      </c>
      <c r="L4447" t="s">
        <v>38</v>
      </c>
      <c r="M4447" t="s">
        <v>37</v>
      </c>
      <c r="N4447" t="s">
        <v>37</v>
      </c>
      <c r="O4447" t="s">
        <v>37</v>
      </c>
      <c r="P4447" t="s">
        <v>37</v>
      </c>
      <c r="Q4447" t="s">
        <v>34</v>
      </c>
      <c r="R4447" t="s">
        <v>37</v>
      </c>
      <c r="S4447" t="s">
        <v>37</v>
      </c>
      <c r="T4447" t="s">
        <v>37</v>
      </c>
      <c r="U4447" t="s">
        <v>67</v>
      </c>
      <c r="V4447" t="s">
        <v>37</v>
      </c>
      <c r="W4447" t="s">
        <v>40</v>
      </c>
      <c r="X4447">
        <v>73</v>
      </c>
      <c r="Y4447">
        <v>5265.2</v>
      </c>
      <c r="Z4447">
        <v>0</v>
      </c>
      <c r="AA4447">
        <v>0</v>
      </c>
      <c r="AB4447">
        <v>1657.44</v>
      </c>
      <c r="AC4447">
        <v>6922.64</v>
      </c>
      <c r="AD4447" t="s">
        <v>41</v>
      </c>
      <c r="AE4447" t="s">
        <v>42</v>
      </c>
      <c r="AF4447" t="s">
        <v>42</v>
      </c>
      <c r="AG4447">
        <f t="shared" si="138"/>
        <v>0</v>
      </c>
      <c r="AH4447" t="str" cm="1">
        <f t="array" ref="AH4447">_xlfn.IFS(
X4447&lt;=20, "&lt;20",
AND(X4447&gt;=20, X4447&lt;50), "20-50",
AND(X4447&gt;=50, X4447&lt;100), "50-100",
X4447&gt;=100, "&gt;100"
)</f>
        <v>50-100</v>
      </c>
      <c r="AI4447">
        <f t="shared" si="139"/>
        <v>0</v>
      </c>
      <c r="AJ4447" t="str" cm="1">
        <f t="array" ref="AJ4447">_xlfn.IFS(
C4447&lt;=20, "&lt;20",
AND(C4447&gt;=20, C4447&lt;35), "20-35",
AND(C4447&gt;=35, C4447&lt;50), "35-50",
C4447&gt;=50, "50-100"
)</f>
        <v>&lt;20</v>
      </c>
      <c r="AK4447" t="str" cm="1">
        <f t="array" ref="AK4447">_xlfn.IFS(
G4447&lt;6, "&lt;6",
AND(G4447&gt;=6, G4447&lt;12), "6-12",
AND(G4447&gt;=12, G4447&lt;18), "12-18",  AND(G4447&gt;=18, G4447&lt;24), "18-24", G4447&gt;=24, "24-36")</f>
        <v>6-12</v>
      </c>
    </row>
    <row r="4448" spans="1:37" x14ac:dyDescent="0.3">
      <c r="A4448" t="s">
        <v>4548</v>
      </c>
      <c r="B4448" t="s">
        <v>44</v>
      </c>
      <c r="C4448">
        <v>41</v>
      </c>
      <c r="D4448" t="s">
        <v>37</v>
      </c>
      <c r="E4448" t="s">
        <v>124</v>
      </c>
      <c r="F4448">
        <v>1</v>
      </c>
      <c r="G4448">
        <v>20</v>
      </c>
      <c r="H4448" t="s">
        <v>36</v>
      </c>
      <c r="I4448" t="s">
        <v>37</v>
      </c>
      <c r="J4448" t="s">
        <v>37</v>
      </c>
      <c r="K4448" t="s">
        <v>37</v>
      </c>
      <c r="L4448" t="s">
        <v>50</v>
      </c>
      <c r="M4448" t="s">
        <v>34</v>
      </c>
      <c r="N4448" t="s">
        <v>37</v>
      </c>
      <c r="O4448" t="s">
        <v>37</v>
      </c>
      <c r="P4448" t="s">
        <v>37</v>
      </c>
      <c r="Q4448" t="s">
        <v>37</v>
      </c>
      <c r="R4448" t="s">
        <v>37</v>
      </c>
      <c r="S4448" t="s">
        <v>37</v>
      </c>
      <c r="T4448" t="s">
        <v>37</v>
      </c>
      <c r="U4448" t="s">
        <v>67</v>
      </c>
      <c r="V4448" t="s">
        <v>37</v>
      </c>
      <c r="W4448" t="s">
        <v>51</v>
      </c>
      <c r="X4448">
        <v>107.95</v>
      </c>
      <c r="Y4448">
        <v>5293.2</v>
      </c>
      <c r="Z4448">
        <v>0</v>
      </c>
      <c r="AA4448">
        <v>0</v>
      </c>
      <c r="AB4448">
        <v>316.05</v>
      </c>
      <c r="AC4448">
        <v>5609.25</v>
      </c>
      <c r="AD4448" t="s">
        <v>52</v>
      </c>
      <c r="AE4448" t="s">
        <v>53</v>
      </c>
      <c r="AF4448" t="s">
        <v>91</v>
      </c>
      <c r="AG4448">
        <f t="shared" si="138"/>
        <v>1</v>
      </c>
      <c r="AH4448" t="str" cm="1">
        <f t="array" ref="AH4448">_xlfn.IFS(
X4448&lt;=20, "&lt;20",
AND(X4448&gt;=20, X4448&lt;50), "20-50",
AND(X4448&gt;=50, X4448&lt;100), "50-100",
X4448&gt;=100, "&gt;100"
)</f>
        <v>&gt;100</v>
      </c>
      <c r="AI4448">
        <f t="shared" si="139"/>
        <v>0</v>
      </c>
      <c r="AJ4448" t="str" cm="1">
        <f t="array" ref="AJ4448">_xlfn.IFS(
C4448&lt;=20, "&lt;20",
AND(C4448&gt;=20, C4448&lt;35), "20-35",
AND(C4448&gt;=35, C4448&lt;50), "35-50",
C4448&gt;=50, "50-100"
)</f>
        <v>35-50</v>
      </c>
      <c r="AK4448" t="str" cm="1">
        <f t="array" ref="AK4448">_xlfn.IFS(
G4448&lt;6, "&lt;6",
AND(G4448&gt;=6, G4448&lt;12), "6-12",
AND(G4448&gt;=12, G4448&lt;18), "12-18",  AND(G4448&gt;=18, G4448&lt;24), "18-24", G4448&gt;=24, "24-36")</f>
        <v>18-24</v>
      </c>
    </row>
    <row r="4449" spans="1:37" x14ac:dyDescent="0.3">
      <c r="A4449" t="s">
        <v>4549</v>
      </c>
      <c r="B4449" t="s">
        <v>44</v>
      </c>
      <c r="C4449">
        <v>44</v>
      </c>
      <c r="D4449" t="s">
        <v>37</v>
      </c>
      <c r="E4449" t="s">
        <v>114</v>
      </c>
      <c r="F4449">
        <v>13</v>
      </c>
      <c r="G4449">
        <v>11</v>
      </c>
      <c r="H4449" t="s">
        <v>70</v>
      </c>
      <c r="I4449" t="s">
        <v>37</v>
      </c>
      <c r="J4449" t="s">
        <v>34</v>
      </c>
      <c r="K4449" t="s">
        <v>37</v>
      </c>
      <c r="L4449" t="s">
        <v>72</v>
      </c>
      <c r="M4449" t="s">
        <v>37</v>
      </c>
      <c r="N4449" t="s">
        <v>37</v>
      </c>
      <c r="O4449" t="s">
        <v>34</v>
      </c>
      <c r="P4449" t="s">
        <v>34</v>
      </c>
      <c r="Q4449" t="s">
        <v>34</v>
      </c>
      <c r="R4449" t="s">
        <v>34</v>
      </c>
      <c r="S4449" t="s">
        <v>34</v>
      </c>
      <c r="T4449" t="s">
        <v>37</v>
      </c>
      <c r="U4449" t="s">
        <v>39</v>
      </c>
      <c r="V4449" t="s">
        <v>34</v>
      </c>
      <c r="W4449" t="s">
        <v>51</v>
      </c>
      <c r="X4449">
        <v>56.15</v>
      </c>
      <c r="Y4449">
        <v>3487.95</v>
      </c>
      <c r="Z4449">
        <v>0</v>
      </c>
      <c r="AA4449">
        <v>0</v>
      </c>
      <c r="AB4449">
        <v>493.52</v>
      </c>
      <c r="AC4449">
        <v>3981.47</v>
      </c>
      <c r="AD4449" t="s">
        <v>41</v>
      </c>
      <c r="AE4449" t="s">
        <v>42</v>
      </c>
      <c r="AF4449" t="s">
        <v>42</v>
      </c>
      <c r="AG4449">
        <f t="shared" si="138"/>
        <v>0</v>
      </c>
      <c r="AH4449" t="str" cm="1">
        <f t="array" ref="AH4449">_xlfn.IFS(
X4449&lt;=20, "&lt;20",
AND(X4449&gt;=20, X4449&lt;50), "20-50",
AND(X4449&gt;=50, X4449&lt;100), "50-100",
X4449&gt;=100, "&gt;100"
)</f>
        <v>50-100</v>
      </c>
      <c r="AI4449">
        <f t="shared" si="139"/>
        <v>0</v>
      </c>
      <c r="AJ4449" t="str" cm="1">
        <f t="array" ref="AJ4449">_xlfn.IFS(
C4449&lt;=20, "&lt;20",
AND(C4449&gt;=20, C4449&lt;35), "20-35",
AND(C4449&gt;=35, C4449&lt;50), "35-50",
C4449&gt;=50, "50-100"
)</f>
        <v>35-50</v>
      </c>
      <c r="AK4449" t="str" cm="1">
        <f t="array" ref="AK4449">_xlfn.IFS(
G4449&lt;6, "&lt;6",
AND(G4449&gt;=6, G4449&lt;12), "6-12",
AND(G4449&gt;=12, G4449&lt;18), "12-18",  AND(G4449&gt;=18, G4449&lt;24), "18-24", G4449&gt;=24, "24-36")</f>
        <v>6-12</v>
      </c>
    </row>
    <row r="4450" spans="1:37" x14ac:dyDescent="0.3">
      <c r="A4450" t="s">
        <v>4550</v>
      </c>
      <c r="B4450" t="s">
        <v>44</v>
      </c>
      <c r="C4450">
        <v>24</v>
      </c>
      <c r="D4450" t="s">
        <v>37</v>
      </c>
      <c r="E4450" t="s">
        <v>124</v>
      </c>
      <c r="F4450">
        <v>5</v>
      </c>
      <c r="G4450">
        <v>9</v>
      </c>
      <c r="H4450" t="s">
        <v>36</v>
      </c>
      <c r="I4450" t="s">
        <v>37</v>
      </c>
      <c r="J4450" t="s">
        <v>34</v>
      </c>
      <c r="K4450" t="s">
        <v>37</v>
      </c>
      <c r="L4450" t="s">
        <v>50</v>
      </c>
      <c r="M4450" t="s">
        <v>37</v>
      </c>
      <c r="N4450" t="s">
        <v>34</v>
      </c>
      <c r="O4450" t="s">
        <v>34</v>
      </c>
      <c r="P4450" t="s">
        <v>34</v>
      </c>
      <c r="Q4450" t="s">
        <v>34</v>
      </c>
      <c r="R4450" t="s">
        <v>34</v>
      </c>
      <c r="S4450" t="s">
        <v>37</v>
      </c>
      <c r="T4450" t="s">
        <v>37</v>
      </c>
      <c r="U4450" t="s">
        <v>46</v>
      </c>
      <c r="V4450" t="s">
        <v>37</v>
      </c>
      <c r="W4450" t="s">
        <v>40</v>
      </c>
      <c r="X4450">
        <v>73.599999999999994</v>
      </c>
      <c r="Y4450">
        <v>73.599999999999994</v>
      </c>
      <c r="Z4450">
        <v>0</v>
      </c>
      <c r="AA4450">
        <v>0</v>
      </c>
      <c r="AB4450">
        <v>6.19</v>
      </c>
      <c r="AC4450">
        <v>79.790000000000006</v>
      </c>
      <c r="AD4450" t="s">
        <v>52</v>
      </c>
      <c r="AE4450" t="s">
        <v>53</v>
      </c>
      <c r="AF4450" t="s">
        <v>91</v>
      </c>
      <c r="AG4450">
        <f t="shared" si="138"/>
        <v>1</v>
      </c>
      <c r="AH4450" t="str" cm="1">
        <f t="array" ref="AH4450">_xlfn.IFS(
X4450&lt;=20, "&lt;20",
AND(X4450&gt;=20, X4450&lt;50), "20-50",
AND(X4450&gt;=50, X4450&lt;100), "50-100",
X4450&gt;=100, "&gt;100"
)</f>
        <v>50-100</v>
      </c>
      <c r="AI4450">
        <f t="shared" si="139"/>
        <v>0</v>
      </c>
      <c r="AJ4450" t="str" cm="1">
        <f t="array" ref="AJ4450">_xlfn.IFS(
C4450&lt;=20, "&lt;20",
AND(C4450&gt;=20, C4450&lt;35), "20-35",
AND(C4450&gt;=35, C4450&lt;50), "35-50",
C4450&gt;=50, "50-100"
)</f>
        <v>20-35</v>
      </c>
      <c r="AK4450" t="str" cm="1">
        <f t="array" ref="AK4450">_xlfn.IFS(
G4450&lt;6, "&lt;6",
AND(G4450&gt;=6, G4450&lt;12), "6-12",
AND(G4450&gt;=12, G4450&lt;18), "12-18",  AND(G4450&gt;=18, G4450&lt;24), "18-24", G4450&gt;=24, "24-36")</f>
        <v>6-12</v>
      </c>
    </row>
    <row r="4451" spans="1:37" x14ac:dyDescent="0.3">
      <c r="A4451" t="s">
        <v>4551</v>
      </c>
      <c r="B4451" t="s">
        <v>44</v>
      </c>
      <c r="C4451">
        <v>36</v>
      </c>
      <c r="D4451" t="s">
        <v>37</v>
      </c>
      <c r="E4451" t="s">
        <v>61</v>
      </c>
      <c r="F4451">
        <v>6</v>
      </c>
      <c r="G4451">
        <v>25</v>
      </c>
      <c r="H4451" t="s">
        <v>36</v>
      </c>
      <c r="I4451" t="s">
        <v>37</v>
      </c>
      <c r="J4451" t="s">
        <v>37</v>
      </c>
      <c r="K4451" t="s">
        <v>37</v>
      </c>
      <c r="L4451" t="s">
        <v>50</v>
      </c>
      <c r="M4451" t="s">
        <v>34</v>
      </c>
      <c r="N4451" t="s">
        <v>34</v>
      </c>
      <c r="O4451" t="s">
        <v>34</v>
      </c>
      <c r="P4451" t="s">
        <v>34</v>
      </c>
      <c r="Q4451" t="s">
        <v>37</v>
      </c>
      <c r="R4451" t="s">
        <v>37</v>
      </c>
      <c r="S4451" t="s">
        <v>37</v>
      </c>
      <c r="T4451" t="s">
        <v>37</v>
      </c>
      <c r="U4451" t="s">
        <v>46</v>
      </c>
      <c r="V4451" t="s">
        <v>37</v>
      </c>
      <c r="W4451" t="s">
        <v>51</v>
      </c>
      <c r="X4451">
        <v>97.65</v>
      </c>
      <c r="Y4451">
        <v>3207.55</v>
      </c>
      <c r="Z4451">
        <v>0</v>
      </c>
      <c r="AA4451">
        <v>0</v>
      </c>
      <c r="AB4451">
        <v>1473.22</v>
      </c>
      <c r="AC4451">
        <v>4680.7700000000004</v>
      </c>
      <c r="AD4451" t="s">
        <v>52</v>
      </c>
      <c r="AE4451" t="s">
        <v>94</v>
      </c>
      <c r="AF4451" t="s">
        <v>95</v>
      </c>
      <c r="AG4451">
        <f t="shared" si="138"/>
        <v>1</v>
      </c>
      <c r="AH4451" t="str" cm="1">
        <f t="array" ref="AH4451">_xlfn.IFS(
X4451&lt;=20, "&lt;20",
AND(X4451&gt;=20, X4451&lt;50), "20-50",
AND(X4451&gt;=50, X4451&lt;100), "50-100",
X4451&gt;=100, "&gt;100"
)</f>
        <v>50-100</v>
      </c>
      <c r="AI4451">
        <f t="shared" si="139"/>
        <v>0</v>
      </c>
      <c r="AJ4451" t="str" cm="1">
        <f t="array" ref="AJ4451">_xlfn.IFS(
C4451&lt;=20, "&lt;20",
AND(C4451&gt;=20, C4451&lt;35), "20-35",
AND(C4451&gt;=35, C4451&lt;50), "35-50",
C4451&gt;=50, "50-100"
)</f>
        <v>35-50</v>
      </c>
      <c r="AK4451" t="str" cm="1">
        <f t="array" ref="AK4451">_xlfn.IFS(
G4451&lt;6, "&lt;6",
AND(G4451&gt;=6, G4451&lt;12), "6-12",
AND(G4451&gt;=12, G4451&lt;18), "12-18",  AND(G4451&gt;=18, G4451&lt;24), "18-24", G4451&gt;=24, "24-36")</f>
        <v>24-36</v>
      </c>
    </row>
    <row r="4452" spans="1:37" x14ac:dyDescent="0.3">
      <c r="A4452" t="s">
        <v>4552</v>
      </c>
      <c r="B4452" t="s">
        <v>44</v>
      </c>
      <c r="C4452">
        <v>32</v>
      </c>
      <c r="D4452" t="s">
        <v>34</v>
      </c>
      <c r="E4452" t="s">
        <v>45</v>
      </c>
      <c r="F4452">
        <v>2</v>
      </c>
      <c r="G4452">
        <v>34</v>
      </c>
      <c r="H4452" t="s">
        <v>49</v>
      </c>
      <c r="I4452" t="s">
        <v>37</v>
      </c>
      <c r="J4452" t="s">
        <v>34</v>
      </c>
      <c r="K4452" t="s">
        <v>34</v>
      </c>
      <c r="L4452" t="s">
        <v>34</v>
      </c>
      <c r="M4452" t="s">
        <v>34</v>
      </c>
      <c r="N4452" t="s">
        <v>34</v>
      </c>
      <c r="O4452" t="s">
        <v>34</v>
      </c>
      <c r="P4452" t="s">
        <v>34</v>
      </c>
      <c r="Q4452" t="s">
        <v>34</v>
      </c>
      <c r="R4452" t="s">
        <v>34</v>
      </c>
      <c r="S4452" t="s">
        <v>34</v>
      </c>
      <c r="T4452" t="s">
        <v>34</v>
      </c>
      <c r="U4452" t="s">
        <v>46</v>
      </c>
      <c r="V4452" t="s">
        <v>34</v>
      </c>
      <c r="W4452" t="s">
        <v>40</v>
      </c>
      <c r="X4452">
        <v>20.7</v>
      </c>
      <c r="Y4452">
        <v>57.5</v>
      </c>
      <c r="Z4452">
        <v>0</v>
      </c>
      <c r="AA4452">
        <v>0</v>
      </c>
      <c r="AB4452">
        <v>115.23</v>
      </c>
      <c r="AC4452">
        <v>172.73</v>
      </c>
      <c r="AD4452" t="s">
        <v>85</v>
      </c>
      <c r="AE4452" t="s">
        <v>42</v>
      </c>
      <c r="AF4452" t="s">
        <v>42</v>
      </c>
      <c r="AG4452">
        <f t="shared" si="138"/>
        <v>0</v>
      </c>
      <c r="AH4452" t="str" cm="1">
        <f t="array" ref="AH4452">_xlfn.IFS(
X4452&lt;=20, "&lt;20",
AND(X4452&gt;=20, X4452&lt;50), "20-50",
AND(X4452&gt;=50, X4452&lt;100), "50-100",
X4452&gt;=100, "&gt;100"
)</f>
        <v>20-50</v>
      </c>
      <c r="AI4452">
        <f t="shared" si="139"/>
        <v>1</v>
      </c>
      <c r="AJ4452" t="str" cm="1">
        <f t="array" ref="AJ4452">_xlfn.IFS(
C4452&lt;=20, "&lt;20",
AND(C4452&gt;=20, C4452&lt;35), "20-35",
AND(C4452&gt;=35, C4452&lt;50), "35-50",
C4452&gt;=50, "50-100"
)</f>
        <v>20-35</v>
      </c>
      <c r="AK4452" t="str" cm="1">
        <f t="array" ref="AK4452">_xlfn.IFS(
G4452&lt;6, "&lt;6",
AND(G4452&gt;=6, G4452&lt;12), "6-12",
AND(G4452&gt;=12, G4452&lt;18), "12-18",  AND(G4452&gt;=18, G4452&lt;24), "18-24", G4452&gt;=24, "24-36")</f>
        <v>24-36</v>
      </c>
    </row>
    <row r="4453" spans="1:37" x14ac:dyDescent="0.3">
      <c r="A4453" t="s">
        <v>4553</v>
      </c>
      <c r="B4453" t="s">
        <v>44</v>
      </c>
      <c r="C4453">
        <v>19</v>
      </c>
      <c r="D4453" t="s">
        <v>34</v>
      </c>
      <c r="E4453" t="s">
        <v>82</v>
      </c>
      <c r="F4453">
        <v>4</v>
      </c>
      <c r="G4453">
        <v>3</v>
      </c>
      <c r="H4453" t="s">
        <v>36</v>
      </c>
      <c r="I4453" t="s">
        <v>37</v>
      </c>
      <c r="J4453" t="s">
        <v>37</v>
      </c>
      <c r="K4453" t="s">
        <v>37</v>
      </c>
      <c r="L4453" t="s">
        <v>50</v>
      </c>
      <c r="M4453" t="s">
        <v>34</v>
      </c>
      <c r="N4453" t="s">
        <v>37</v>
      </c>
      <c r="O4453" t="s">
        <v>37</v>
      </c>
      <c r="P4453" t="s">
        <v>34</v>
      </c>
      <c r="Q4453" t="s">
        <v>37</v>
      </c>
      <c r="R4453" t="s">
        <v>37</v>
      </c>
      <c r="S4453" t="s">
        <v>37</v>
      </c>
      <c r="T4453" t="s">
        <v>37</v>
      </c>
      <c r="U4453" t="s">
        <v>46</v>
      </c>
      <c r="V4453" t="s">
        <v>37</v>
      </c>
      <c r="W4453" t="s">
        <v>51</v>
      </c>
      <c r="X4453">
        <v>107.4</v>
      </c>
      <c r="Y4453">
        <v>5121.3</v>
      </c>
      <c r="Z4453">
        <v>0</v>
      </c>
      <c r="AA4453">
        <v>0</v>
      </c>
      <c r="AB4453">
        <v>249.12</v>
      </c>
      <c r="AC4453">
        <v>5370.42</v>
      </c>
      <c r="AD4453" t="s">
        <v>52</v>
      </c>
      <c r="AE4453" t="s">
        <v>104</v>
      </c>
      <c r="AF4453" t="s">
        <v>150</v>
      </c>
      <c r="AG4453">
        <f t="shared" si="138"/>
        <v>1</v>
      </c>
      <c r="AH4453" t="str" cm="1">
        <f t="array" ref="AH4453">_xlfn.IFS(
X4453&lt;=20, "&lt;20",
AND(X4453&gt;=20, X4453&lt;50), "20-50",
AND(X4453&gt;=50, X4453&lt;100), "50-100",
X4453&gt;=100, "&gt;100"
)</f>
        <v>&gt;100</v>
      </c>
      <c r="AI4453">
        <f t="shared" si="139"/>
        <v>0</v>
      </c>
      <c r="AJ4453" t="str" cm="1">
        <f t="array" ref="AJ4453">_xlfn.IFS(
C4453&lt;=20, "&lt;20",
AND(C4453&gt;=20, C4453&lt;35), "20-35",
AND(C4453&gt;=35, C4453&lt;50), "35-50",
C4453&gt;=50, "50-100"
)</f>
        <v>&lt;20</v>
      </c>
      <c r="AK4453" t="str" cm="1">
        <f t="array" ref="AK4453">_xlfn.IFS(
G4453&lt;6, "&lt;6",
AND(G4453&gt;=6, G4453&lt;12), "6-12",
AND(G4453&gt;=12, G4453&lt;18), "12-18",  AND(G4453&gt;=18, G4453&lt;24), "18-24", G4453&gt;=24, "24-36")</f>
        <v>&lt;6</v>
      </c>
    </row>
    <row r="4454" spans="1:37" x14ac:dyDescent="0.3">
      <c r="A4454" t="s">
        <v>4554</v>
      </c>
      <c r="B4454" t="s">
        <v>44</v>
      </c>
      <c r="C4454">
        <v>65</v>
      </c>
      <c r="D4454" t="s">
        <v>37</v>
      </c>
      <c r="E4454" t="s">
        <v>69</v>
      </c>
      <c r="F4454">
        <v>14</v>
      </c>
      <c r="G4454">
        <v>32</v>
      </c>
      <c r="H4454" t="s">
        <v>70</v>
      </c>
      <c r="I4454" t="s">
        <v>34</v>
      </c>
      <c r="J4454" t="s">
        <v>34</v>
      </c>
      <c r="K4454" t="s">
        <v>37</v>
      </c>
      <c r="L4454" t="s">
        <v>72</v>
      </c>
      <c r="M4454" t="s">
        <v>34</v>
      </c>
      <c r="N4454" t="s">
        <v>37</v>
      </c>
      <c r="O4454" t="s">
        <v>37</v>
      </c>
      <c r="P4454" t="s">
        <v>34</v>
      </c>
      <c r="Q4454" t="s">
        <v>37</v>
      </c>
      <c r="R4454" t="s">
        <v>37</v>
      </c>
      <c r="S4454" t="s">
        <v>34</v>
      </c>
      <c r="T4454" t="s">
        <v>37</v>
      </c>
      <c r="U4454" t="s">
        <v>46</v>
      </c>
      <c r="V4454" t="s">
        <v>34</v>
      </c>
      <c r="W4454" t="s">
        <v>40</v>
      </c>
      <c r="X4454">
        <v>55.55</v>
      </c>
      <c r="Y4454">
        <v>2342.1999999999998</v>
      </c>
      <c r="Z4454">
        <v>0</v>
      </c>
      <c r="AA4454">
        <v>0</v>
      </c>
      <c r="AB4454">
        <v>0</v>
      </c>
      <c r="AC4454">
        <v>2342.1999999999998</v>
      </c>
      <c r="AD4454" t="s">
        <v>52</v>
      </c>
      <c r="AE4454" t="s">
        <v>53</v>
      </c>
      <c r="AF4454" t="s">
        <v>54</v>
      </c>
      <c r="AG4454">
        <f t="shared" si="138"/>
        <v>1</v>
      </c>
      <c r="AH4454" t="str" cm="1">
        <f t="array" ref="AH4454">_xlfn.IFS(
X4454&lt;=20, "&lt;20",
AND(X4454&gt;=20, X4454&lt;50), "20-50",
AND(X4454&gt;=50, X4454&lt;100), "50-100",
X4454&gt;=100, "&gt;100"
)</f>
        <v>50-100</v>
      </c>
      <c r="AI4454">
        <f t="shared" si="139"/>
        <v>0</v>
      </c>
      <c r="AJ4454" t="str" cm="1">
        <f t="array" ref="AJ4454">_xlfn.IFS(
C4454&lt;=20, "&lt;20",
AND(C4454&gt;=20, C4454&lt;35), "20-35",
AND(C4454&gt;=35, C4454&lt;50), "35-50",
C4454&gt;=50, "50-100"
)</f>
        <v>50-100</v>
      </c>
      <c r="AK4454" t="str" cm="1">
        <f t="array" ref="AK4454">_xlfn.IFS(
G4454&lt;6, "&lt;6",
AND(G4454&gt;=6, G4454&lt;12), "6-12",
AND(G4454&gt;=12, G4454&lt;18), "12-18",  AND(G4454&gt;=18, G4454&lt;24), "18-24", G4454&gt;=24, "24-36")</f>
        <v>24-36</v>
      </c>
    </row>
    <row r="4455" spans="1:37" x14ac:dyDescent="0.3">
      <c r="A4455" t="s">
        <v>4555</v>
      </c>
      <c r="B4455" t="s">
        <v>44</v>
      </c>
      <c r="C4455">
        <v>49</v>
      </c>
      <c r="D4455" t="s">
        <v>34</v>
      </c>
      <c r="E4455" t="s">
        <v>74</v>
      </c>
      <c r="F4455">
        <v>15</v>
      </c>
      <c r="G4455">
        <v>35</v>
      </c>
      <c r="H4455" t="s">
        <v>36</v>
      </c>
      <c r="I4455" t="s">
        <v>37</v>
      </c>
      <c r="J4455" t="s">
        <v>37</v>
      </c>
      <c r="K4455" t="s">
        <v>37</v>
      </c>
      <c r="L4455" t="s">
        <v>50</v>
      </c>
      <c r="M4455" t="s">
        <v>37</v>
      </c>
      <c r="N4455" t="s">
        <v>34</v>
      </c>
      <c r="O4455" t="s">
        <v>34</v>
      </c>
      <c r="P4455" t="s">
        <v>34</v>
      </c>
      <c r="Q4455" t="s">
        <v>34</v>
      </c>
      <c r="R4455" t="s">
        <v>34</v>
      </c>
      <c r="S4455" t="s">
        <v>34</v>
      </c>
      <c r="T4455" t="s">
        <v>37</v>
      </c>
      <c r="U4455" t="s">
        <v>46</v>
      </c>
      <c r="V4455" t="s">
        <v>37</v>
      </c>
      <c r="W4455" t="s">
        <v>51</v>
      </c>
      <c r="X4455">
        <v>79.05</v>
      </c>
      <c r="Y4455">
        <v>434.5</v>
      </c>
      <c r="Z4455">
        <v>0</v>
      </c>
      <c r="AA4455">
        <v>0</v>
      </c>
      <c r="AB4455">
        <v>118.44</v>
      </c>
      <c r="AC4455">
        <v>552.94000000000005</v>
      </c>
      <c r="AD4455" t="s">
        <v>52</v>
      </c>
      <c r="AE4455" t="s">
        <v>58</v>
      </c>
      <c r="AF4455" t="s">
        <v>62</v>
      </c>
      <c r="AG4455">
        <f t="shared" si="138"/>
        <v>1</v>
      </c>
      <c r="AH4455" t="str" cm="1">
        <f t="array" ref="AH4455">_xlfn.IFS(
X4455&lt;=20, "&lt;20",
AND(X4455&gt;=20, X4455&lt;50), "20-50",
AND(X4455&gt;=50, X4455&lt;100), "50-100",
X4455&gt;=100, "&gt;100"
)</f>
        <v>50-100</v>
      </c>
      <c r="AI4455">
        <f t="shared" si="139"/>
        <v>0</v>
      </c>
      <c r="AJ4455" t="str" cm="1">
        <f t="array" ref="AJ4455">_xlfn.IFS(
C4455&lt;=20, "&lt;20",
AND(C4455&gt;=20, C4455&lt;35), "20-35",
AND(C4455&gt;=35, C4455&lt;50), "35-50",
C4455&gt;=50, "50-100"
)</f>
        <v>35-50</v>
      </c>
      <c r="AK4455" t="str" cm="1">
        <f t="array" ref="AK4455">_xlfn.IFS(
G4455&lt;6, "&lt;6",
AND(G4455&gt;=6, G4455&lt;12), "6-12",
AND(G4455&gt;=12, G4455&lt;18), "12-18",  AND(G4455&gt;=18, G4455&lt;24), "18-24", G4455&gt;=24, "24-36")</f>
        <v>24-36</v>
      </c>
    </row>
    <row r="4456" spans="1:37" x14ac:dyDescent="0.3">
      <c r="A4456" t="s">
        <v>4556</v>
      </c>
      <c r="B4456" t="s">
        <v>44</v>
      </c>
      <c r="C4456">
        <v>36</v>
      </c>
      <c r="D4456" t="s">
        <v>34</v>
      </c>
      <c r="E4456" t="s">
        <v>103</v>
      </c>
      <c r="F4456">
        <v>2</v>
      </c>
      <c r="G4456">
        <v>12</v>
      </c>
      <c r="H4456" t="s">
        <v>36</v>
      </c>
      <c r="I4456" t="s">
        <v>37</v>
      </c>
      <c r="J4456" t="s">
        <v>34</v>
      </c>
      <c r="K4456" t="s">
        <v>37</v>
      </c>
      <c r="L4456" t="s">
        <v>72</v>
      </c>
      <c r="M4456" t="s">
        <v>34</v>
      </c>
      <c r="N4456" t="s">
        <v>34</v>
      </c>
      <c r="O4456" t="s">
        <v>34</v>
      </c>
      <c r="P4456" t="s">
        <v>34</v>
      </c>
      <c r="Q4456" t="s">
        <v>34</v>
      </c>
      <c r="R4456" t="s">
        <v>37</v>
      </c>
      <c r="S4456" t="s">
        <v>37</v>
      </c>
      <c r="T4456" t="s">
        <v>37</v>
      </c>
      <c r="U4456" t="s">
        <v>46</v>
      </c>
      <c r="V4456" t="s">
        <v>37</v>
      </c>
      <c r="W4456" t="s">
        <v>40</v>
      </c>
      <c r="X4456">
        <v>55.3</v>
      </c>
      <c r="Y4456">
        <v>238.5</v>
      </c>
      <c r="Z4456">
        <v>0</v>
      </c>
      <c r="AA4456">
        <v>0</v>
      </c>
      <c r="AB4456">
        <v>84.12</v>
      </c>
      <c r="AC4456">
        <v>322.62</v>
      </c>
      <c r="AD4456" t="s">
        <v>41</v>
      </c>
      <c r="AE4456" t="s">
        <v>42</v>
      </c>
      <c r="AF4456" t="s">
        <v>42</v>
      </c>
      <c r="AG4456">
        <f t="shared" si="138"/>
        <v>0</v>
      </c>
      <c r="AH4456" t="str" cm="1">
        <f t="array" ref="AH4456">_xlfn.IFS(
X4456&lt;=20, "&lt;20",
AND(X4456&gt;=20, X4456&lt;50), "20-50",
AND(X4456&gt;=50, X4456&lt;100), "50-100",
X4456&gt;=100, "&gt;100"
)</f>
        <v>50-100</v>
      </c>
      <c r="AI4456">
        <f t="shared" si="139"/>
        <v>0</v>
      </c>
      <c r="AJ4456" t="str" cm="1">
        <f t="array" ref="AJ4456">_xlfn.IFS(
C4456&lt;=20, "&lt;20",
AND(C4456&gt;=20, C4456&lt;35), "20-35",
AND(C4456&gt;=35, C4456&lt;50), "35-50",
C4456&gt;=50, "50-100"
)</f>
        <v>35-50</v>
      </c>
      <c r="AK4456" t="str" cm="1">
        <f t="array" ref="AK4456">_xlfn.IFS(
G4456&lt;6, "&lt;6",
AND(G4456&gt;=6, G4456&lt;12), "6-12",
AND(G4456&gt;=12, G4456&lt;18), "12-18",  AND(G4456&gt;=18, G4456&lt;24), "18-24", G4456&gt;=24, "24-36")</f>
        <v>12-18</v>
      </c>
    </row>
    <row r="4457" spans="1:37" x14ac:dyDescent="0.3">
      <c r="A4457" t="s">
        <v>4557</v>
      </c>
      <c r="B4457" t="s">
        <v>33</v>
      </c>
      <c r="C4457">
        <v>36</v>
      </c>
      <c r="D4457" t="s">
        <v>37</v>
      </c>
      <c r="E4457" t="s">
        <v>164</v>
      </c>
      <c r="F4457">
        <v>15</v>
      </c>
      <c r="G4457">
        <v>3</v>
      </c>
      <c r="H4457" t="s">
        <v>36</v>
      </c>
      <c r="I4457" t="s">
        <v>34</v>
      </c>
      <c r="J4457" t="s">
        <v>34</v>
      </c>
      <c r="K4457" t="s">
        <v>37</v>
      </c>
      <c r="L4457" t="s">
        <v>72</v>
      </c>
      <c r="M4457" t="s">
        <v>37</v>
      </c>
      <c r="N4457" t="s">
        <v>37</v>
      </c>
      <c r="O4457" t="s">
        <v>37</v>
      </c>
      <c r="P4457" t="s">
        <v>34</v>
      </c>
      <c r="Q4457" t="s">
        <v>37</v>
      </c>
      <c r="R4457" t="s">
        <v>37</v>
      </c>
      <c r="S4457" t="s">
        <v>37</v>
      </c>
      <c r="T4457" t="s">
        <v>37</v>
      </c>
      <c r="U4457" t="s">
        <v>39</v>
      </c>
      <c r="V4457" t="s">
        <v>34</v>
      </c>
      <c r="W4457" t="s">
        <v>51</v>
      </c>
      <c r="X4457">
        <v>61.05</v>
      </c>
      <c r="Y4457">
        <v>1540.2</v>
      </c>
      <c r="Z4457">
        <v>0</v>
      </c>
      <c r="AA4457">
        <v>0</v>
      </c>
      <c r="AB4457">
        <v>0</v>
      </c>
      <c r="AC4457">
        <v>1540.2</v>
      </c>
      <c r="AD4457" t="s">
        <v>41</v>
      </c>
      <c r="AE4457" t="s">
        <v>42</v>
      </c>
      <c r="AF4457" t="s">
        <v>42</v>
      </c>
      <c r="AG4457">
        <f t="shared" si="138"/>
        <v>0</v>
      </c>
      <c r="AH4457" t="str" cm="1">
        <f t="array" ref="AH4457">_xlfn.IFS(
X4457&lt;=20, "&lt;20",
AND(X4457&gt;=20, X4457&lt;50), "20-50",
AND(X4457&gt;=50, X4457&lt;100), "50-100",
X4457&gt;=100, "&gt;100"
)</f>
        <v>50-100</v>
      </c>
      <c r="AI4457">
        <f t="shared" si="139"/>
        <v>0</v>
      </c>
      <c r="AJ4457" t="str" cm="1">
        <f t="array" ref="AJ4457">_xlfn.IFS(
C4457&lt;=20, "&lt;20",
AND(C4457&gt;=20, C4457&lt;35), "20-35",
AND(C4457&gt;=35, C4457&lt;50), "35-50",
C4457&gt;=50, "50-100"
)</f>
        <v>35-50</v>
      </c>
      <c r="AK4457" t="str" cm="1">
        <f t="array" ref="AK4457">_xlfn.IFS(
G4457&lt;6, "&lt;6",
AND(G4457&gt;=6, G4457&lt;12), "6-12",
AND(G4457&gt;=12, G4457&lt;18), "12-18",  AND(G4457&gt;=18, G4457&lt;24), "18-24", G4457&gt;=24, "24-36")</f>
        <v>&lt;6</v>
      </c>
    </row>
    <row r="4458" spans="1:37" x14ac:dyDescent="0.3">
      <c r="A4458" t="s">
        <v>4558</v>
      </c>
      <c r="B4458" t="s">
        <v>33</v>
      </c>
      <c r="C4458">
        <v>70</v>
      </c>
      <c r="D4458" t="s">
        <v>37</v>
      </c>
      <c r="E4458" t="s">
        <v>45</v>
      </c>
      <c r="F4458">
        <v>4</v>
      </c>
      <c r="G4458">
        <v>9</v>
      </c>
      <c r="H4458" t="s">
        <v>36</v>
      </c>
      <c r="I4458" t="s">
        <v>37</v>
      </c>
      <c r="J4458" t="s">
        <v>37</v>
      </c>
      <c r="K4458" t="s">
        <v>37</v>
      </c>
      <c r="L4458" t="s">
        <v>50</v>
      </c>
      <c r="M4458" t="s">
        <v>37</v>
      </c>
      <c r="N4458" t="s">
        <v>37</v>
      </c>
      <c r="O4458" t="s">
        <v>34</v>
      </c>
      <c r="P4458" t="s">
        <v>34</v>
      </c>
      <c r="Q4458" t="s">
        <v>37</v>
      </c>
      <c r="R4458" t="s">
        <v>37</v>
      </c>
      <c r="S4458" t="s">
        <v>34</v>
      </c>
      <c r="T4458" t="s">
        <v>37</v>
      </c>
      <c r="U4458" t="s">
        <v>46</v>
      </c>
      <c r="V4458" t="s">
        <v>37</v>
      </c>
      <c r="W4458" t="s">
        <v>40</v>
      </c>
      <c r="X4458">
        <v>102.8</v>
      </c>
      <c r="Y4458">
        <v>2660.2</v>
      </c>
      <c r="Z4458">
        <v>0</v>
      </c>
      <c r="AA4458">
        <v>0</v>
      </c>
      <c r="AB4458">
        <v>912.5</v>
      </c>
      <c r="AC4458">
        <v>3572.7</v>
      </c>
      <c r="AD4458" t="s">
        <v>52</v>
      </c>
      <c r="AE4458" t="s">
        <v>100</v>
      </c>
      <c r="AF4458" t="s">
        <v>308</v>
      </c>
      <c r="AG4458">
        <f t="shared" si="138"/>
        <v>1</v>
      </c>
      <c r="AH4458" t="str" cm="1">
        <f t="array" ref="AH4458">_xlfn.IFS(
X4458&lt;=20, "&lt;20",
AND(X4458&gt;=20, X4458&lt;50), "20-50",
AND(X4458&gt;=50, X4458&lt;100), "50-100",
X4458&gt;=100, "&gt;100"
)</f>
        <v>&gt;100</v>
      </c>
      <c r="AI4458">
        <f t="shared" si="139"/>
        <v>0</v>
      </c>
      <c r="AJ4458" t="str" cm="1">
        <f t="array" ref="AJ4458">_xlfn.IFS(
C4458&lt;=20, "&lt;20",
AND(C4458&gt;=20, C4458&lt;35), "20-35",
AND(C4458&gt;=35, C4458&lt;50), "35-50",
C4458&gt;=50, "50-100"
)</f>
        <v>50-100</v>
      </c>
      <c r="AK4458" t="str" cm="1">
        <f t="array" ref="AK4458">_xlfn.IFS(
G4458&lt;6, "&lt;6",
AND(G4458&gt;=6, G4458&lt;12), "6-12",
AND(G4458&gt;=12, G4458&lt;18), "12-18",  AND(G4458&gt;=18, G4458&lt;24), "18-24", G4458&gt;=24, "24-36")</f>
        <v>6-12</v>
      </c>
    </row>
    <row r="4459" spans="1:37" x14ac:dyDescent="0.3">
      <c r="A4459" t="s">
        <v>4559</v>
      </c>
      <c r="B4459" t="s">
        <v>44</v>
      </c>
      <c r="C4459">
        <v>58</v>
      </c>
      <c r="D4459" t="s">
        <v>34</v>
      </c>
      <c r="E4459" t="s">
        <v>48</v>
      </c>
      <c r="F4459">
        <v>3</v>
      </c>
      <c r="G4459">
        <v>7</v>
      </c>
      <c r="H4459" t="s">
        <v>70</v>
      </c>
      <c r="I4459" t="s">
        <v>37</v>
      </c>
      <c r="J4459" t="s">
        <v>37</v>
      </c>
      <c r="K4459" t="s">
        <v>34</v>
      </c>
      <c r="L4459" t="s">
        <v>34</v>
      </c>
      <c r="M4459" t="s">
        <v>34</v>
      </c>
      <c r="N4459" t="s">
        <v>34</v>
      </c>
      <c r="O4459" t="s">
        <v>34</v>
      </c>
      <c r="P4459" t="s">
        <v>34</v>
      </c>
      <c r="Q4459" t="s">
        <v>34</v>
      </c>
      <c r="R4459" t="s">
        <v>34</v>
      </c>
      <c r="S4459" t="s">
        <v>34</v>
      </c>
      <c r="T4459" t="s">
        <v>34</v>
      </c>
      <c r="U4459" t="s">
        <v>67</v>
      </c>
      <c r="V4459" t="s">
        <v>34</v>
      </c>
      <c r="W4459" t="s">
        <v>51</v>
      </c>
      <c r="X4459">
        <v>24.95</v>
      </c>
      <c r="Y4459">
        <v>1288</v>
      </c>
      <c r="Z4459">
        <v>0</v>
      </c>
      <c r="AA4459">
        <v>0</v>
      </c>
      <c r="AB4459">
        <v>2261.85</v>
      </c>
      <c r="AC4459">
        <v>3549.85</v>
      </c>
      <c r="AD4459" t="s">
        <v>41</v>
      </c>
      <c r="AE4459" t="s">
        <v>42</v>
      </c>
      <c r="AF4459" t="s">
        <v>42</v>
      </c>
      <c r="AG4459">
        <f t="shared" si="138"/>
        <v>0</v>
      </c>
      <c r="AH4459" t="str" cm="1">
        <f t="array" ref="AH4459">_xlfn.IFS(
X4459&lt;=20, "&lt;20",
AND(X4459&gt;=20, X4459&lt;50), "20-50",
AND(X4459&gt;=50, X4459&lt;100), "50-100",
X4459&gt;=100, "&gt;100"
)</f>
        <v>20-50</v>
      </c>
      <c r="AI4459">
        <f t="shared" si="139"/>
        <v>0</v>
      </c>
      <c r="AJ4459" t="str" cm="1">
        <f t="array" ref="AJ4459">_xlfn.IFS(
C4459&lt;=20, "&lt;20",
AND(C4459&gt;=20, C4459&lt;35), "20-35",
AND(C4459&gt;=35, C4459&lt;50), "35-50",
C4459&gt;=50, "50-100"
)</f>
        <v>50-100</v>
      </c>
      <c r="AK4459" t="str" cm="1">
        <f t="array" ref="AK4459">_xlfn.IFS(
G4459&lt;6, "&lt;6",
AND(G4459&gt;=6, G4459&lt;12), "6-12",
AND(G4459&gt;=12, G4459&lt;18), "12-18",  AND(G4459&gt;=18, G4459&lt;24), "18-24", G4459&gt;=24, "24-36")</f>
        <v>6-12</v>
      </c>
    </row>
    <row r="4460" spans="1:37" x14ac:dyDescent="0.3">
      <c r="A4460" t="s">
        <v>4560</v>
      </c>
      <c r="B4460" t="s">
        <v>33</v>
      </c>
      <c r="C4460">
        <v>77</v>
      </c>
      <c r="D4460" t="s">
        <v>34</v>
      </c>
      <c r="E4460" t="s">
        <v>103</v>
      </c>
      <c r="F4460">
        <v>9</v>
      </c>
      <c r="G4460">
        <v>28</v>
      </c>
      <c r="H4460" t="s">
        <v>36</v>
      </c>
      <c r="I4460" t="s">
        <v>37</v>
      </c>
      <c r="J4460" t="s">
        <v>34</v>
      </c>
      <c r="K4460" t="s">
        <v>37</v>
      </c>
      <c r="L4460" t="s">
        <v>50</v>
      </c>
      <c r="M4460" t="s">
        <v>34</v>
      </c>
      <c r="N4460" t="s">
        <v>37</v>
      </c>
      <c r="O4460" t="s">
        <v>34</v>
      </c>
      <c r="P4460" t="s">
        <v>34</v>
      </c>
      <c r="Q4460" t="s">
        <v>37</v>
      </c>
      <c r="R4460" t="s">
        <v>34</v>
      </c>
      <c r="S4460" t="s">
        <v>34</v>
      </c>
      <c r="T4460" t="s">
        <v>37</v>
      </c>
      <c r="U4460" t="s">
        <v>67</v>
      </c>
      <c r="V4460" t="s">
        <v>37</v>
      </c>
      <c r="W4460" t="s">
        <v>51</v>
      </c>
      <c r="X4460">
        <v>83.8</v>
      </c>
      <c r="Y4460">
        <v>163.69999999999999</v>
      </c>
      <c r="Z4460">
        <v>0</v>
      </c>
      <c r="AA4460">
        <v>0</v>
      </c>
      <c r="AB4460">
        <v>65.959999999999994</v>
      </c>
      <c r="AC4460">
        <v>229.66</v>
      </c>
      <c r="AD4460" t="s">
        <v>85</v>
      </c>
      <c r="AE4460" t="s">
        <v>42</v>
      </c>
      <c r="AF4460" t="s">
        <v>42</v>
      </c>
      <c r="AG4460">
        <f t="shared" si="138"/>
        <v>0</v>
      </c>
      <c r="AH4460" t="str" cm="1">
        <f t="array" ref="AH4460">_xlfn.IFS(
X4460&lt;=20, "&lt;20",
AND(X4460&gt;=20, X4460&lt;50), "20-50",
AND(X4460&gt;=50, X4460&lt;100), "50-100",
X4460&gt;=100, "&gt;100"
)</f>
        <v>50-100</v>
      </c>
      <c r="AI4460">
        <f t="shared" si="139"/>
        <v>1</v>
      </c>
      <c r="AJ4460" t="str" cm="1">
        <f t="array" ref="AJ4460">_xlfn.IFS(
C4460&lt;=20, "&lt;20",
AND(C4460&gt;=20, C4460&lt;35), "20-35",
AND(C4460&gt;=35, C4460&lt;50), "35-50",
C4460&gt;=50, "50-100"
)</f>
        <v>50-100</v>
      </c>
      <c r="AK4460" t="str" cm="1">
        <f t="array" ref="AK4460">_xlfn.IFS(
G4460&lt;6, "&lt;6",
AND(G4460&gt;=6, G4460&lt;12), "6-12",
AND(G4460&gt;=12, G4460&lt;18), "12-18",  AND(G4460&gt;=18, G4460&lt;24), "18-24", G4460&gt;=24, "24-36")</f>
        <v>24-36</v>
      </c>
    </row>
    <row r="4461" spans="1:37" x14ac:dyDescent="0.3">
      <c r="A4461" t="s">
        <v>4561</v>
      </c>
      <c r="B4461" t="s">
        <v>44</v>
      </c>
      <c r="C4461">
        <v>43</v>
      </c>
      <c r="D4461" t="s">
        <v>34</v>
      </c>
      <c r="E4461" t="s">
        <v>45</v>
      </c>
      <c r="F4461">
        <v>14</v>
      </c>
      <c r="G4461">
        <v>31</v>
      </c>
      <c r="H4461" t="s">
        <v>66</v>
      </c>
      <c r="I4461" t="s">
        <v>37</v>
      </c>
      <c r="J4461" t="s">
        <v>37</v>
      </c>
      <c r="K4461" t="s">
        <v>37</v>
      </c>
      <c r="L4461" t="s">
        <v>50</v>
      </c>
      <c r="M4461" t="s">
        <v>37</v>
      </c>
      <c r="N4461" t="s">
        <v>37</v>
      </c>
      <c r="O4461" t="s">
        <v>37</v>
      </c>
      <c r="P4461" t="s">
        <v>37</v>
      </c>
      <c r="Q4461" t="s">
        <v>37</v>
      </c>
      <c r="R4461" t="s">
        <v>34</v>
      </c>
      <c r="S4461" t="s">
        <v>34</v>
      </c>
      <c r="T4461" t="s">
        <v>37</v>
      </c>
      <c r="U4461" t="s">
        <v>39</v>
      </c>
      <c r="V4461" t="s">
        <v>37</v>
      </c>
      <c r="W4461" t="s">
        <v>51</v>
      </c>
      <c r="X4461">
        <v>104.55</v>
      </c>
      <c r="Y4461">
        <v>6779.05</v>
      </c>
      <c r="Z4461">
        <v>0</v>
      </c>
      <c r="AA4461">
        <v>0</v>
      </c>
      <c r="AB4461">
        <v>1081.74</v>
      </c>
      <c r="AC4461">
        <v>7860.79</v>
      </c>
      <c r="AD4461" t="s">
        <v>41</v>
      </c>
      <c r="AE4461" t="s">
        <v>42</v>
      </c>
      <c r="AF4461" t="s">
        <v>42</v>
      </c>
      <c r="AG4461">
        <f t="shared" si="138"/>
        <v>0</v>
      </c>
      <c r="AH4461" t="str" cm="1">
        <f t="array" ref="AH4461">_xlfn.IFS(
X4461&lt;=20, "&lt;20",
AND(X4461&gt;=20, X4461&lt;50), "20-50",
AND(X4461&gt;=50, X4461&lt;100), "50-100",
X4461&gt;=100, "&gt;100"
)</f>
        <v>&gt;100</v>
      </c>
      <c r="AI4461">
        <f t="shared" si="139"/>
        <v>0</v>
      </c>
      <c r="AJ4461" t="str" cm="1">
        <f t="array" ref="AJ4461">_xlfn.IFS(
C4461&lt;=20, "&lt;20",
AND(C4461&gt;=20, C4461&lt;35), "20-35",
AND(C4461&gt;=35, C4461&lt;50), "35-50",
C4461&gt;=50, "50-100"
)</f>
        <v>35-50</v>
      </c>
      <c r="AK4461" t="str" cm="1">
        <f t="array" ref="AK4461">_xlfn.IFS(
G4461&lt;6, "&lt;6",
AND(G4461&gt;=6, G4461&lt;12), "6-12",
AND(G4461&gt;=12, G4461&lt;18), "12-18",  AND(G4461&gt;=18, G4461&lt;24), "18-24", G4461&gt;=24, "24-36")</f>
        <v>24-36</v>
      </c>
    </row>
    <row r="4462" spans="1:37" x14ac:dyDescent="0.3">
      <c r="A4462" t="s">
        <v>4562</v>
      </c>
      <c r="B4462" t="s">
        <v>33</v>
      </c>
      <c r="C4462">
        <v>47</v>
      </c>
      <c r="D4462" t="s">
        <v>34</v>
      </c>
      <c r="E4462" t="s">
        <v>114</v>
      </c>
      <c r="F4462">
        <v>0</v>
      </c>
      <c r="G4462">
        <v>6</v>
      </c>
      <c r="H4462" t="s">
        <v>36</v>
      </c>
      <c r="I4462" t="s">
        <v>37</v>
      </c>
      <c r="J4462" t="s">
        <v>37</v>
      </c>
      <c r="K4462" t="s">
        <v>37</v>
      </c>
      <c r="L4462" t="s">
        <v>72</v>
      </c>
      <c r="M4462" t="s">
        <v>37</v>
      </c>
      <c r="N4462" t="s">
        <v>37</v>
      </c>
      <c r="O4462" t="s">
        <v>37</v>
      </c>
      <c r="P4462" t="s">
        <v>37</v>
      </c>
      <c r="Q4462" t="s">
        <v>37</v>
      </c>
      <c r="R4462" t="s">
        <v>37</v>
      </c>
      <c r="S4462" t="s">
        <v>37</v>
      </c>
      <c r="T4462" t="s">
        <v>37</v>
      </c>
      <c r="U4462" t="s">
        <v>67</v>
      </c>
      <c r="V4462" t="s">
        <v>37</v>
      </c>
      <c r="W4462" t="s">
        <v>40</v>
      </c>
      <c r="X4462">
        <v>89.4</v>
      </c>
      <c r="Y4462">
        <v>6376.55</v>
      </c>
      <c r="Z4462">
        <v>0</v>
      </c>
      <c r="AA4462">
        <v>0</v>
      </c>
      <c r="AB4462">
        <v>198</v>
      </c>
      <c r="AC4462">
        <v>6574.55</v>
      </c>
      <c r="AD4462" t="s">
        <v>41</v>
      </c>
      <c r="AE4462" t="s">
        <v>42</v>
      </c>
      <c r="AF4462" t="s">
        <v>42</v>
      </c>
      <c r="AG4462">
        <f t="shared" si="138"/>
        <v>0</v>
      </c>
      <c r="AH4462" t="str" cm="1">
        <f t="array" ref="AH4462">_xlfn.IFS(
X4462&lt;=20, "&lt;20",
AND(X4462&gt;=20, X4462&lt;50), "20-50",
AND(X4462&gt;=50, X4462&lt;100), "50-100",
X4462&gt;=100, "&gt;100"
)</f>
        <v>50-100</v>
      </c>
      <c r="AI4462">
        <f t="shared" si="139"/>
        <v>0</v>
      </c>
      <c r="AJ4462" t="str" cm="1">
        <f t="array" ref="AJ4462">_xlfn.IFS(
C4462&lt;=20, "&lt;20",
AND(C4462&gt;=20, C4462&lt;35), "20-35",
AND(C4462&gt;=35, C4462&lt;50), "35-50",
C4462&gt;=50, "50-100"
)</f>
        <v>35-50</v>
      </c>
      <c r="AK4462" t="str" cm="1">
        <f t="array" ref="AK4462">_xlfn.IFS(
G4462&lt;6, "&lt;6",
AND(G4462&gt;=6, G4462&lt;12), "6-12",
AND(G4462&gt;=12, G4462&lt;18), "12-18",  AND(G4462&gt;=18, G4462&lt;24), "18-24", G4462&gt;=24, "24-36")</f>
        <v>6-12</v>
      </c>
    </row>
    <row r="4463" spans="1:37" x14ac:dyDescent="0.3">
      <c r="A4463" t="s">
        <v>4563</v>
      </c>
      <c r="B4463" t="s">
        <v>33</v>
      </c>
      <c r="C4463">
        <v>41</v>
      </c>
      <c r="D4463" t="s">
        <v>34</v>
      </c>
      <c r="E4463" t="s">
        <v>124</v>
      </c>
      <c r="F4463">
        <v>9</v>
      </c>
      <c r="G4463">
        <v>27</v>
      </c>
      <c r="H4463" t="s">
        <v>36</v>
      </c>
      <c r="I4463" t="s">
        <v>37</v>
      </c>
      <c r="J4463" t="s">
        <v>34</v>
      </c>
      <c r="K4463" t="s">
        <v>37</v>
      </c>
      <c r="L4463" t="s">
        <v>72</v>
      </c>
      <c r="M4463" t="s">
        <v>34</v>
      </c>
      <c r="N4463" t="s">
        <v>34</v>
      </c>
      <c r="O4463" t="s">
        <v>34</v>
      </c>
      <c r="P4463" t="s">
        <v>34</v>
      </c>
      <c r="Q4463" t="s">
        <v>34</v>
      </c>
      <c r="R4463" t="s">
        <v>34</v>
      </c>
      <c r="S4463" t="s">
        <v>34</v>
      </c>
      <c r="T4463" t="s">
        <v>37</v>
      </c>
      <c r="U4463" t="s">
        <v>46</v>
      </c>
      <c r="V4463" t="s">
        <v>34</v>
      </c>
      <c r="W4463" t="s">
        <v>51</v>
      </c>
      <c r="X4463">
        <v>45.15</v>
      </c>
      <c r="Y4463">
        <v>416.45</v>
      </c>
      <c r="Z4463">
        <v>0</v>
      </c>
      <c r="AA4463">
        <v>0</v>
      </c>
      <c r="AB4463">
        <v>140.58000000000001</v>
      </c>
      <c r="AC4463">
        <v>557.03</v>
      </c>
      <c r="AD4463" t="s">
        <v>52</v>
      </c>
      <c r="AE4463" t="s">
        <v>58</v>
      </c>
      <c r="AF4463" t="s">
        <v>59</v>
      </c>
      <c r="AG4463">
        <f t="shared" si="138"/>
        <v>1</v>
      </c>
      <c r="AH4463" t="str" cm="1">
        <f t="array" ref="AH4463">_xlfn.IFS(
X4463&lt;=20, "&lt;20",
AND(X4463&gt;=20, X4463&lt;50), "20-50",
AND(X4463&gt;=50, X4463&lt;100), "50-100",
X4463&gt;=100, "&gt;100"
)</f>
        <v>20-50</v>
      </c>
      <c r="AI4463">
        <f t="shared" si="139"/>
        <v>0</v>
      </c>
      <c r="AJ4463" t="str" cm="1">
        <f t="array" ref="AJ4463">_xlfn.IFS(
C4463&lt;=20, "&lt;20",
AND(C4463&gt;=20, C4463&lt;35), "20-35",
AND(C4463&gt;=35, C4463&lt;50), "35-50",
C4463&gt;=50, "50-100"
)</f>
        <v>35-50</v>
      </c>
      <c r="AK4463" t="str" cm="1">
        <f t="array" ref="AK4463">_xlfn.IFS(
G4463&lt;6, "&lt;6",
AND(G4463&gt;=6, G4463&lt;12), "6-12",
AND(G4463&gt;=12, G4463&lt;18), "12-18",  AND(G4463&gt;=18, G4463&lt;24), "18-24", G4463&gt;=24, "24-36")</f>
        <v>24-36</v>
      </c>
    </row>
    <row r="4464" spans="1:37" x14ac:dyDescent="0.3">
      <c r="A4464" t="s">
        <v>4564</v>
      </c>
      <c r="B4464" t="s">
        <v>44</v>
      </c>
      <c r="C4464">
        <v>59</v>
      </c>
      <c r="D4464" t="s">
        <v>37</v>
      </c>
      <c r="E4464" t="s">
        <v>35</v>
      </c>
      <c r="F4464">
        <v>10</v>
      </c>
      <c r="G4464">
        <v>31</v>
      </c>
      <c r="H4464" t="s">
        <v>36</v>
      </c>
      <c r="I4464" t="s">
        <v>37</v>
      </c>
      <c r="J4464" t="s">
        <v>34</v>
      </c>
      <c r="K4464" t="s">
        <v>37</v>
      </c>
      <c r="L4464" t="s">
        <v>50</v>
      </c>
      <c r="M4464" t="s">
        <v>37</v>
      </c>
      <c r="N4464" t="s">
        <v>34</v>
      </c>
      <c r="O4464" t="s">
        <v>37</v>
      </c>
      <c r="P4464" t="s">
        <v>34</v>
      </c>
      <c r="Q4464" t="s">
        <v>37</v>
      </c>
      <c r="R4464" t="s">
        <v>34</v>
      </c>
      <c r="S4464" t="s">
        <v>34</v>
      </c>
      <c r="T4464" t="s">
        <v>37</v>
      </c>
      <c r="U4464" t="s">
        <v>46</v>
      </c>
      <c r="V4464" t="s">
        <v>37</v>
      </c>
      <c r="W4464" t="s">
        <v>51</v>
      </c>
      <c r="X4464">
        <v>89.4</v>
      </c>
      <c r="Y4464">
        <v>1539.45</v>
      </c>
      <c r="Z4464">
        <v>0</v>
      </c>
      <c r="AA4464">
        <v>0</v>
      </c>
      <c r="AB4464">
        <v>326.23</v>
      </c>
      <c r="AC4464">
        <v>1865.68</v>
      </c>
      <c r="AD4464" t="s">
        <v>52</v>
      </c>
      <c r="AE4464" t="s">
        <v>58</v>
      </c>
      <c r="AF4464" t="s">
        <v>288</v>
      </c>
      <c r="AG4464">
        <f t="shared" si="138"/>
        <v>1</v>
      </c>
      <c r="AH4464" t="str" cm="1">
        <f t="array" ref="AH4464">_xlfn.IFS(
X4464&lt;=20, "&lt;20",
AND(X4464&gt;=20, X4464&lt;50), "20-50",
AND(X4464&gt;=50, X4464&lt;100), "50-100",
X4464&gt;=100, "&gt;100"
)</f>
        <v>50-100</v>
      </c>
      <c r="AI4464">
        <f t="shared" si="139"/>
        <v>0</v>
      </c>
      <c r="AJ4464" t="str" cm="1">
        <f t="array" ref="AJ4464">_xlfn.IFS(
C4464&lt;=20, "&lt;20",
AND(C4464&gt;=20, C4464&lt;35), "20-35",
AND(C4464&gt;=35, C4464&lt;50), "35-50",
C4464&gt;=50, "50-100"
)</f>
        <v>50-100</v>
      </c>
      <c r="AK4464" t="str" cm="1">
        <f t="array" ref="AK4464">_xlfn.IFS(
G4464&lt;6, "&lt;6",
AND(G4464&gt;=6, G4464&lt;12), "6-12",
AND(G4464&gt;=12, G4464&lt;18), "12-18",  AND(G4464&gt;=18, G4464&lt;24), "18-24", G4464&gt;=24, "24-36")</f>
        <v>24-36</v>
      </c>
    </row>
    <row r="4465" spans="1:37" x14ac:dyDescent="0.3">
      <c r="A4465" t="s">
        <v>4565</v>
      </c>
      <c r="B4465" t="s">
        <v>44</v>
      </c>
      <c r="C4465">
        <v>55</v>
      </c>
      <c r="D4465" t="s">
        <v>34</v>
      </c>
      <c r="E4465" t="s">
        <v>114</v>
      </c>
      <c r="F4465">
        <v>13</v>
      </c>
      <c r="G4465">
        <v>20</v>
      </c>
      <c r="H4465" t="s">
        <v>70</v>
      </c>
      <c r="I4465" t="s">
        <v>37</v>
      </c>
      <c r="J4465" t="s">
        <v>34</v>
      </c>
      <c r="K4465" t="s">
        <v>37</v>
      </c>
      <c r="L4465" t="s">
        <v>38</v>
      </c>
      <c r="M4465" t="s">
        <v>34</v>
      </c>
      <c r="N4465" t="s">
        <v>34</v>
      </c>
      <c r="O4465" t="s">
        <v>34</v>
      </c>
      <c r="P4465" t="s">
        <v>34</v>
      </c>
      <c r="Q4465" t="s">
        <v>34</v>
      </c>
      <c r="R4465" t="s">
        <v>37</v>
      </c>
      <c r="S4465" t="s">
        <v>37</v>
      </c>
      <c r="T4465" t="s">
        <v>37</v>
      </c>
      <c r="U4465" t="s">
        <v>39</v>
      </c>
      <c r="V4465" t="s">
        <v>34</v>
      </c>
      <c r="W4465" t="s">
        <v>40</v>
      </c>
      <c r="X4465">
        <v>55.65</v>
      </c>
      <c r="Y4465">
        <v>2688.85</v>
      </c>
      <c r="Z4465">
        <v>0</v>
      </c>
      <c r="AA4465">
        <v>0</v>
      </c>
      <c r="AB4465">
        <v>93.38</v>
      </c>
      <c r="AC4465">
        <v>2782.23</v>
      </c>
      <c r="AD4465" t="s">
        <v>41</v>
      </c>
      <c r="AE4465" t="s">
        <v>42</v>
      </c>
      <c r="AF4465" t="s">
        <v>42</v>
      </c>
      <c r="AG4465">
        <f t="shared" si="138"/>
        <v>0</v>
      </c>
      <c r="AH4465" t="str" cm="1">
        <f t="array" ref="AH4465">_xlfn.IFS(
X4465&lt;=20, "&lt;20",
AND(X4465&gt;=20, X4465&lt;50), "20-50",
AND(X4465&gt;=50, X4465&lt;100), "50-100",
X4465&gt;=100, "&gt;100"
)</f>
        <v>50-100</v>
      </c>
      <c r="AI4465">
        <f t="shared" si="139"/>
        <v>0</v>
      </c>
      <c r="AJ4465" t="str" cm="1">
        <f t="array" ref="AJ4465">_xlfn.IFS(
C4465&lt;=20, "&lt;20",
AND(C4465&gt;=20, C4465&lt;35), "20-35",
AND(C4465&gt;=35, C4465&lt;50), "35-50",
C4465&gt;=50, "50-100"
)</f>
        <v>50-100</v>
      </c>
      <c r="AK4465" t="str" cm="1">
        <f t="array" ref="AK4465">_xlfn.IFS(
G4465&lt;6, "&lt;6",
AND(G4465&gt;=6, G4465&lt;12), "6-12",
AND(G4465&gt;=12, G4465&lt;18), "12-18",  AND(G4465&gt;=18, G4465&lt;24), "18-24", G4465&gt;=24, "24-36")</f>
        <v>18-24</v>
      </c>
    </row>
    <row r="4466" spans="1:37" x14ac:dyDescent="0.3">
      <c r="A4466" t="s">
        <v>4566</v>
      </c>
      <c r="B4466" t="s">
        <v>44</v>
      </c>
      <c r="C4466">
        <v>38</v>
      </c>
      <c r="D4466" t="s">
        <v>37</v>
      </c>
      <c r="E4466" t="s">
        <v>74</v>
      </c>
      <c r="F4466">
        <v>0</v>
      </c>
      <c r="G4466">
        <v>29</v>
      </c>
      <c r="H4466" t="s">
        <v>49</v>
      </c>
      <c r="I4466" t="s">
        <v>37</v>
      </c>
      <c r="J4466" t="s">
        <v>34</v>
      </c>
      <c r="K4466" t="s">
        <v>37</v>
      </c>
      <c r="L4466" t="s">
        <v>50</v>
      </c>
      <c r="M4466" t="s">
        <v>34</v>
      </c>
      <c r="N4466" t="s">
        <v>34</v>
      </c>
      <c r="O4466" t="s">
        <v>34</v>
      </c>
      <c r="P4466" t="s">
        <v>34</v>
      </c>
      <c r="Q4466" t="s">
        <v>34</v>
      </c>
      <c r="R4466" t="s">
        <v>34</v>
      </c>
      <c r="S4466" t="s">
        <v>34</v>
      </c>
      <c r="T4466" t="s">
        <v>37</v>
      </c>
      <c r="U4466" t="s">
        <v>46</v>
      </c>
      <c r="V4466" t="s">
        <v>37</v>
      </c>
      <c r="W4466" t="s">
        <v>51</v>
      </c>
      <c r="X4466">
        <v>68.5</v>
      </c>
      <c r="Y4466">
        <v>68.5</v>
      </c>
      <c r="Z4466">
        <v>0</v>
      </c>
      <c r="AA4466">
        <v>0</v>
      </c>
      <c r="AB4466">
        <v>30.62</v>
      </c>
      <c r="AC4466">
        <v>99.12</v>
      </c>
      <c r="AD4466" t="s">
        <v>52</v>
      </c>
      <c r="AE4466" t="s">
        <v>53</v>
      </c>
      <c r="AF4466" t="s">
        <v>162</v>
      </c>
      <c r="AG4466">
        <f t="shared" si="138"/>
        <v>1</v>
      </c>
      <c r="AH4466" t="str" cm="1">
        <f t="array" ref="AH4466">_xlfn.IFS(
X4466&lt;=20, "&lt;20",
AND(X4466&gt;=20, X4466&lt;50), "20-50",
AND(X4466&gt;=50, X4466&lt;100), "50-100",
X4466&gt;=100, "&gt;100"
)</f>
        <v>50-100</v>
      </c>
      <c r="AI4466">
        <f t="shared" si="139"/>
        <v>0</v>
      </c>
      <c r="AJ4466" t="str" cm="1">
        <f t="array" ref="AJ4466">_xlfn.IFS(
C4466&lt;=20, "&lt;20",
AND(C4466&gt;=20, C4466&lt;35), "20-35",
AND(C4466&gt;=35, C4466&lt;50), "35-50",
C4466&gt;=50, "50-100"
)</f>
        <v>35-50</v>
      </c>
      <c r="AK4466" t="str" cm="1">
        <f t="array" ref="AK4466">_xlfn.IFS(
G4466&lt;6, "&lt;6",
AND(G4466&gt;=6, G4466&lt;12), "6-12",
AND(G4466&gt;=12, G4466&lt;18), "12-18",  AND(G4466&gt;=18, G4466&lt;24), "18-24", G4466&gt;=24, "24-36")</f>
        <v>24-36</v>
      </c>
    </row>
    <row r="4467" spans="1:37" x14ac:dyDescent="0.3">
      <c r="A4467" t="s">
        <v>4567</v>
      </c>
      <c r="B4467" t="s">
        <v>33</v>
      </c>
      <c r="C4467">
        <v>35</v>
      </c>
      <c r="D4467" t="s">
        <v>34</v>
      </c>
      <c r="E4467" t="s">
        <v>76</v>
      </c>
      <c r="F4467">
        <v>1</v>
      </c>
      <c r="G4467">
        <v>34</v>
      </c>
      <c r="H4467" t="s">
        <v>70</v>
      </c>
      <c r="I4467" t="s">
        <v>37</v>
      </c>
      <c r="J4467" t="s">
        <v>34</v>
      </c>
      <c r="K4467" t="s">
        <v>37</v>
      </c>
      <c r="L4467" t="s">
        <v>72</v>
      </c>
      <c r="M4467" t="s">
        <v>37</v>
      </c>
      <c r="N4467" t="s">
        <v>37</v>
      </c>
      <c r="O4467" t="s">
        <v>37</v>
      </c>
      <c r="P4467" t="s">
        <v>37</v>
      </c>
      <c r="Q4467" t="s">
        <v>37</v>
      </c>
      <c r="R4467" t="s">
        <v>37</v>
      </c>
      <c r="S4467" t="s">
        <v>37</v>
      </c>
      <c r="T4467" t="s">
        <v>37</v>
      </c>
      <c r="U4467" t="s">
        <v>67</v>
      </c>
      <c r="V4467" t="s">
        <v>37</v>
      </c>
      <c r="W4467" t="s">
        <v>40</v>
      </c>
      <c r="X4467">
        <v>83.25</v>
      </c>
      <c r="Y4467">
        <v>4089.45</v>
      </c>
      <c r="Z4467">
        <v>0</v>
      </c>
      <c r="AA4467">
        <v>0</v>
      </c>
      <c r="AB4467">
        <v>2057.34</v>
      </c>
      <c r="AC4467">
        <v>6146.79</v>
      </c>
      <c r="AD4467" t="s">
        <v>41</v>
      </c>
      <c r="AE4467" t="s">
        <v>42</v>
      </c>
      <c r="AF4467" t="s">
        <v>42</v>
      </c>
      <c r="AG4467">
        <f t="shared" si="138"/>
        <v>0</v>
      </c>
      <c r="AH4467" t="str" cm="1">
        <f t="array" ref="AH4467">_xlfn.IFS(
X4467&lt;=20, "&lt;20",
AND(X4467&gt;=20, X4467&lt;50), "20-50",
AND(X4467&gt;=50, X4467&lt;100), "50-100",
X4467&gt;=100, "&gt;100"
)</f>
        <v>50-100</v>
      </c>
      <c r="AI4467">
        <f t="shared" si="139"/>
        <v>0</v>
      </c>
      <c r="AJ4467" t="str" cm="1">
        <f t="array" ref="AJ4467">_xlfn.IFS(
C4467&lt;=20, "&lt;20",
AND(C4467&gt;=20, C4467&lt;35), "20-35",
AND(C4467&gt;=35, C4467&lt;50), "35-50",
C4467&gt;=50, "50-100"
)</f>
        <v>35-50</v>
      </c>
      <c r="AK4467" t="str" cm="1">
        <f t="array" ref="AK4467">_xlfn.IFS(
G4467&lt;6, "&lt;6",
AND(G4467&gt;=6, G4467&lt;12), "6-12",
AND(G4467&gt;=12, G4467&lt;18), "12-18",  AND(G4467&gt;=18, G4467&lt;24), "18-24", G4467&gt;=24, "24-36")</f>
        <v>24-36</v>
      </c>
    </row>
    <row r="4468" spans="1:37" x14ac:dyDescent="0.3">
      <c r="A4468" t="s">
        <v>4568</v>
      </c>
      <c r="B4468" t="s">
        <v>33</v>
      </c>
      <c r="C4468">
        <v>51</v>
      </c>
      <c r="D4468" t="s">
        <v>34</v>
      </c>
      <c r="E4468" t="s">
        <v>35</v>
      </c>
      <c r="F4468">
        <v>3</v>
      </c>
      <c r="G4468">
        <v>5</v>
      </c>
      <c r="H4468" t="s">
        <v>70</v>
      </c>
      <c r="I4468" t="s">
        <v>37</v>
      </c>
      <c r="J4468" t="s">
        <v>34</v>
      </c>
      <c r="K4468" t="s">
        <v>37</v>
      </c>
      <c r="L4468" t="s">
        <v>38</v>
      </c>
      <c r="M4468" t="s">
        <v>37</v>
      </c>
      <c r="N4468" t="s">
        <v>34</v>
      </c>
      <c r="O4468" t="s">
        <v>37</v>
      </c>
      <c r="P4468" t="s">
        <v>37</v>
      </c>
      <c r="Q4468" t="s">
        <v>37</v>
      </c>
      <c r="R4468" t="s">
        <v>37</v>
      </c>
      <c r="S4468" t="s">
        <v>37</v>
      </c>
      <c r="T4468" t="s">
        <v>37</v>
      </c>
      <c r="U4468" t="s">
        <v>67</v>
      </c>
      <c r="V4468" t="s">
        <v>34</v>
      </c>
      <c r="W4468" t="s">
        <v>143</v>
      </c>
      <c r="X4468">
        <v>81</v>
      </c>
      <c r="Y4468">
        <v>4985.8999999999996</v>
      </c>
      <c r="Z4468">
        <v>0</v>
      </c>
      <c r="AA4468">
        <v>0</v>
      </c>
      <c r="AB4468">
        <v>825.84</v>
      </c>
      <c r="AC4468">
        <v>5811.74</v>
      </c>
      <c r="AD4468" t="s">
        <v>41</v>
      </c>
      <c r="AE4468" t="s">
        <v>42</v>
      </c>
      <c r="AF4468" t="s">
        <v>42</v>
      </c>
      <c r="AG4468">
        <f t="shared" si="138"/>
        <v>0</v>
      </c>
      <c r="AH4468" t="str" cm="1">
        <f t="array" ref="AH4468">_xlfn.IFS(
X4468&lt;=20, "&lt;20",
AND(X4468&gt;=20, X4468&lt;50), "20-50",
AND(X4468&gt;=50, X4468&lt;100), "50-100",
X4468&gt;=100, "&gt;100"
)</f>
        <v>50-100</v>
      </c>
      <c r="AI4468">
        <f t="shared" si="139"/>
        <v>0</v>
      </c>
      <c r="AJ4468" t="str" cm="1">
        <f t="array" ref="AJ4468">_xlfn.IFS(
C4468&lt;=20, "&lt;20",
AND(C4468&gt;=20, C4468&lt;35), "20-35",
AND(C4468&gt;=35, C4468&lt;50), "35-50",
C4468&gt;=50, "50-100"
)</f>
        <v>50-100</v>
      </c>
      <c r="AK4468" t="str" cm="1">
        <f t="array" ref="AK4468">_xlfn.IFS(
G4468&lt;6, "&lt;6",
AND(G4468&gt;=6, G4468&lt;12), "6-12",
AND(G4468&gt;=12, G4468&lt;18), "12-18",  AND(G4468&gt;=18, G4468&lt;24), "18-24", G4468&gt;=24, "24-36")</f>
        <v>&lt;6</v>
      </c>
    </row>
    <row r="4469" spans="1:37" x14ac:dyDescent="0.3">
      <c r="A4469" t="s">
        <v>4569</v>
      </c>
      <c r="B4469" t="s">
        <v>44</v>
      </c>
      <c r="C4469">
        <v>74</v>
      </c>
      <c r="D4469" t="s">
        <v>34</v>
      </c>
      <c r="E4469" t="s">
        <v>69</v>
      </c>
      <c r="F4469">
        <v>8</v>
      </c>
      <c r="G4469">
        <v>2</v>
      </c>
      <c r="H4469" t="s">
        <v>36</v>
      </c>
      <c r="I4469" t="s">
        <v>37</v>
      </c>
      <c r="J4469" t="s">
        <v>34</v>
      </c>
      <c r="K4469" t="s">
        <v>34</v>
      </c>
      <c r="L4469" t="s">
        <v>34</v>
      </c>
      <c r="M4469" t="s">
        <v>34</v>
      </c>
      <c r="N4469" t="s">
        <v>34</v>
      </c>
      <c r="O4469" t="s">
        <v>34</v>
      </c>
      <c r="P4469" t="s">
        <v>34</v>
      </c>
      <c r="Q4469" t="s">
        <v>34</v>
      </c>
      <c r="R4469" t="s">
        <v>34</v>
      </c>
      <c r="S4469" t="s">
        <v>34</v>
      </c>
      <c r="T4469" t="s">
        <v>34</v>
      </c>
      <c r="U4469" t="s">
        <v>39</v>
      </c>
      <c r="V4469" t="s">
        <v>37</v>
      </c>
      <c r="W4469" t="s">
        <v>51</v>
      </c>
      <c r="X4469">
        <v>20.75</v>
      </c>
      <c r="Y4469">
        <v>485.2</v>
      </c>
      <c r="Z4469">
        <v>37.64</v>
      </c>
      <c r="AA4469">
        <v>0</v>
      </c>
      <c r="AB4469">
        <v>1054.0899999999999</v>
      </c>
      <c r="AC4469">
        <v>1501.65</v>
      </c>
      <c r="AD4469" t="s">
        <v>41</v>
      </c>
      <c r="AE4469" t="s">
        <v>42</v>
      </c>
      <c r="AF4469" t="s">
        <v>42</v>
      </c>
      <c r="AG4469">
        <f t="shared" si="138"/>
        <v>0</v>
      </c>
      <c r="AH4469" t="str" cm="1">
        <f t="array" ref="AH4469">_xlfn.IFS(
X4469&lt;=20, "&lt;20",
AND(X4469&gt;=20, X4469&lt;50), "20-50",
AND(X4469&gt;=50, X4469&lt;100), "50-100",
X4469&gt;=100, "&gt;100"
)</f>
        <v>20-50</v>
      </c>
      <c r="AI4469">
        <f t="shared" si="139"/>
        <v>0</v>
      </c>
      <c r="AJ4469" t="str" cm="1">
        <f t="array" ref="AJ4469">_xlfn.IFS(
C4469&lt;=20, "&lt;20",
AND(C4469&gt;=20, C4469&lt;35), "20-35",
AND(C4469&gt;=35, C4469&lt;50), "35-50",
C4469&gt;=50, "50-100"
)</f>
        <v>50-100</v>
      </c>
      <c r="AK4469" t="str" cm="1">
        <f t="array" ref="AK4469">_xlfn.IFS(
G4469&lt;6, "&lt;6",
AND(G4469&gt;=6, G4469&lt;12), "6-12",
AND(G4469&gt;=12, G4469&lt;18), "12-18",  AND(G4469&gt;=18, G4469&lt;24), "18-24", G4469&gt;=24, "24-36")</f>
        <v>&lt;6</v>
      </c>
    </row>
    <row r="4470" spans="1:37" x14ac:dyDescent="0.3">
      <c r="A4470" t="s">
        <v>4570</v>
      </c>
      <c r="B4470" t="s">
        <v>44</v>
      </c>
      <c r="C4470">
        <v>29</v>
      </c>
      <c r="D4470" t="s">
        <v>34</v>
      </c>
      <c r="E4470" t="s">
        <v>103</v>
      </c>
      <c r="F4470">
        <v>8</v>
      </c>
      <c r="G4470">
        <v>8</v>
      </c>
      <c r="H4470" t="s">
        <v>110</v>
      </c>
      <c r="I4470" t="s">
        <v>37</v>
      </c>
      <c r="J4470" t="s">
        <v>34</v>
      </c>
      <c r="K4470" t="s">
        <v>37</v>
      </c>
      <c r="L4470" t="s">
        <v>50</v>
      </c>
      <c r="M4470" t="s">
        <v>37</v>
      </c>
      <c r="N4470" t="s">
        <v>34</v>
      </c>
      <c r="O4470" t="s">
        <v>34</v>
      </c>
      <c r="P4470" t="s">
        <v>34</v>
      </c>
      <c r="Q4470" t="s">
        <v>34</v>
      </c>
      <c r="R4470" t="s">
        <v>37</v>
      </c>
      <c r="S4470" t="s">
        <v>37</v>
      </c>
      <c r="T4470" t="s">
        <v>37</v>
      </c>
      <c r="U4470" t="s">
        <v>39</v>
      </c>
      <c r="V4470" t="s">
        <v>37</v>
      </c>
      <c r="W4470" t="s">
        <v>51</v>
      </c>
      <c r="X4470">
        <v>82.85</v>
      </c>
      <c r="Y4470">
        <v>2320.8000000000002</v>
      </c>
      <c r="Z4470">
        <v>0</v>
      </c>
      <c r="AA4470">
        <v>0</v>
      </c>
      <c r="AB4470">
        <v>451.64</v>
      </c>
      <c r="AC4470">
        <v>2772.44</v>
      </c>
      <c r="AD4470" t="s">
        <v>41</v>
      </c>
      <c r="AE4470" t="s">
        <v>42</v>
      </c>
      <c r="AF4470" t="s">
        <v>42</v>
      </c>
      <c r="AG4470">
        <f t="shared" si="138"/>
        <v>0</v>
      </c>
      <c r="AH4470" t="str" cm="1">
        <f t="array" ref="AH4470">_xlfn.IFS(
X4470&lt;=20, "&lt;20",
AND(X4470&gt;=20, X4470&lt;50), "20-50",
AND(X4470&gt;=50, X4470&lt;100), "50-100",
X4470&gt;=100, "&gt;100"
)</f>
        <v>50-100</v>
      </c>
      <c r="AI4470">
        <f t="shared" si="139"/>
        <v>0</v>
      </c>
      <c r="AJ4470" t="str" cm="1">
        <f t="array" ref="AJ4470">_xlfn.IFS(
C4470&lt;=20, "&lt;20",
AND(C4470&gt;=20, C4470&lt;35), "20-35",
AND(C4470&gt;=35, C4470&lt;50), "35-50",
C4470&gt;=50, "50-100"
)</f>
        <v>20-35</v>
      </c>
      <c r="AK4470" t="str" cm="1">
        <f t="array" ref="AK4470">_xlfn.IFS(
G4470&lt;6, "&lt;6",
AND(G4470&gt;=6, G4470&lt;12), "6-12",
AND(G4470&gt;=12, G4470&lt;18), "12-18",  AND(G4470&gt;=18, G4470&lt;24), "18-24", G4470&gt;=24, "24-36")</f>
        <v>6-12</v>
      </c>
    </row>
    <row r="4471" spans="1:37" x14ac:dyDescent="0.3">
      <c r="A4471" t="s">
        <v>4571</v>
      </c>
      <c r="B4471" t="s">
        <v>33</v>
      </c>
      <c r="C4471">
        <v>36</v>
      </c>
      <c r="D4471" t="s">
        <v>34</v>
      </c>
      <c r="E4471" t="s">
        <v>64</v>
      </c>
      <c r="F4471">
        <v>6</v>
      </c>
      <c r="G4471">
        <v>19</v>
      </c>
      <c r="H4471" t="s">
        <v>49</v>
      </c>
      <c r="I4471" t="s">
        <v>37</v>
      </c>
      <c r="J4471" t="s">
        <v>37</v>
      </c>
      <c r="K4471" t="s">
        <v>37</v>
      </c>
      <c r="L4471" t="s">
        <v>50</v>
      </c>
      <c r="M4471" t="s">
        <v>34</v>
      </c>
      <c r="N4471" t="s">
        <v>34</v>
      </c>
      <c r="O4471" t="s">
        <v>34</v>
      </c>
      <c r="P4471" t="s">
        <v>34</v>
      </c>
      <c r="Q4471" t="s">
        <v>34</v>
      </c>
      <c r="R4471" t="s">
        <v>34</v>
      </c>
      <c r="S4471" t="s">
        <v>34</v>
      </c>
      <c r="T4471" t="s">
        <v>37</v>
      </c>
      <c r="U4471" t="s">
        <v>46</v>
      </c>
      <c r="V4471" t="s">
        <v>37</v>
      </c>
      <c r="W4471" t="s">
        <v>40</v>
      </c>
      <c r="X4471">
        <v>74.75</v>
      </c>
      <c r="Y4471">
        <v>229.5</v>
      </c>
      <c r="Z4471">
        <v>0</v>
      </c>
      <c r="AA4471">
        <v>0</v>
      </c>
      <c r="AB4471">
        <v>105.54</v>
      </c>
      <c r="AC4471">
        <v>335.04</v>
      </c>
      <c r="AD4471" t="s">
        <v>52</v>
      </c>
      <c r="AE4471" t="s">
        <v>53</v>
      </c>
      <c r="AF4471" t="s">
        <v>54</v>
      </c>
      <c r="AG4471">
        <f t="shared" si="138"/>
        <v>1</v>
      </c>
      <c r="AH4471" t="str" cm="1">
        <f t="array" ref="AH4471">_xlfn.IFS(
X4471&lt;=20, "&lt;20",
AND(X4471&gt;=20, X4471&lt;50), "20-50",
AND(X4471&gt;=50, X4471&lt;100), "50-100",
X4471&gt;=100, "&gt;100"
)</f>
        <v>50-100</v>
      </c>
      <c r="AI4471">
        <f t="shared" si="139"/>
        <v>0</v>
      </c>
      <c r="AJ4471" t="str" cm="1">
        <f t="array" ref="AJ4471">_xlfn.IFS(
C4471&lt;=20, "&lt;20",
AND(C4471&gt;=20, C4471&lt;35), "20-35",
AND(C4471&gt;=35, C4471&lt;50), "35-50",
C4471&gt;=50, "50-100"
)</f>
        <v>35-50</v>
      </c>
      <c r="AK4471" t="str" cm="1">
        <f t="array" ref="AK4471">_xlfn.IFS(
G4471&lt;6, "&lt;6",
AND(G4471&gt;=6, G4471&lt;12), "6-12",
AND(G4471&gt;=12, G4471&lt;18), "12-18",  AND(G4471&gt;=18, G4471&lt;24), "18-24", G4471&gt;=24, "24-36")</f>
        <v>18-24</v>
      </c>
    </row>
    <row r="4472" spans="1:37" x14ac:dyDescent="0.3">
      <c r="A4472" t="s">
        <v>4572</v>
      </c>
      <c r="B4472" t="s">
        <v>33</v>
      </c>
      <c r="C4472">
        <v>42</v>
      </c>
      <c r="D4472" t="s">
        <v>34</v>
      </c>
      <c r="E4472" t="s">
        <v>74</v>
      </c>
      <c r="F4472">
        <v>0</v>
      </c>
      <c r="G4472">
        <v>1</v>
      </c>
      <c r="H4472" t="s">
        <v>70</v>
      </c>
      <c r="I4472" t="s">
        <v>37</v>
      </c>
      <c r="J4472" t="s">
        <v>34</v>
      </c>
      <c r="K4472" t="s">
        <v>34</v>
      </c>
      <c r="L4472" t="s">
        <v>34</v>
      </c>
      <c r="M4472" t="s">
        <v>34</v>
      </c>
      <c r="N4472" t="s">
        <v>34</v>
      </c>
      <c r="O4472" t="s">
        <v>34</v>
      </c>
      <c r="P4472" t="s">
        <v>34</v>
      </c>
      <c r="Q4472" t="s">
        <v>34</v>
      </c>
      <c r="R4472" t="s">
        <v>34</v>
      </c>
      <c r="S4472" t="s">
        <v>34</v>
      </c>
      <c r="T4472" t="s">
        <v>34</v>
      </c>
      <c r="U4472" t="s">
        <v>67</v>
      </c>
      <c r="V4472" t="s">
        <v>34</v>
      </c>
      <c r="W4472" t="s">
        <v>40</v>
      </c>
      <c r="X4472">
        <v>19.25</v>
      </c>
      <c r="Y4472">
        <v>855.1</v>
      </c>
      <c r="Z4472">
        <v>0</v>
      </c>
      <c r="AA4472">
        <v>0</v>
      </c>
      <c r="AB4472">
        <v>765.6</v>
      </c>
      <c r="AC4472">
        <v>1620.7</v>
      </c>
      <c r="AD4472" t="s">
        <v>41</v>
      </c>
      <c r="AE4472" t="s">
        <v>42</v>
      </c>
      <c r="AF4472" t="s">
        <v>42</v>
      </c>
      <c r="AG4472">
        <f t="shared" si="138"/>
        <v>0</v>
      </c>
      <c r="AH4472" t="str" cm="1">
        <f t="array" ref="AH4472">_xlfn.IFS(
X4472&lt;=20, "&lt;20",
AND(X4472&gt;=20, X4472&lt;50), "20-50",
AND(X4472&gt;=50, X4472&lt;100), "50-100",
X4472&gt;=100, "&gt;100"
)</f>
        <v>&lt;20</v>
      </c>
      <c r="AI4472">
        <f t="shared" si="139"/>
        <v>0</v>
      </c>
      <c r="AJ4472" t="str" cm="1">
        <f t="array" ref="AJ4472">_xlfn.IFS(
C4472&lt;=20, "&lt;20",
AND(C4472&gt;=20, C4472&lt;35), "20-35",
AND(C4472&gt;=35, C4472&lt;50), "35-50",
C4472&gt;=50, "50-100"
)</f>
        <v>35-50</v>
      </c>
      <c r="AK4472" t="str" cm="1">
        <f t="array" ref="AK4472">_xlfn.IFS(
G4472&lt;6, "&lt;6",
AND(G4472&gt;=6, G4472&lt;12), "6-12",
AND(G4472&gt;=12, G4472&lt;18), "12-18",  AND(G4472&gt;=18, G4472&lt;24), "18-24", G4472&gt;=24, "24-36")</f>
        <v>&lt;6</v>
      </c>
    </row>
    <row r="4473" spans="1:37" x14ac:dyDescent="0.3">
      <c r="A4473" t="s">
        <v>4573</v>
      </c>
      <c r="B4473" t="s">
        <v>44</v>
      </c>
      <c r="C4473">
        <v>67</v>
      </c>
      <c r="D4473" t="s">
        <v>37</v>
      </c>
      <c r="E4473" t="s">
        <v>56</v>
      </c>
      <c r="F4473">
        <v>13</v>
      </c>
      <c r="G4473">
        <v>20</v>
      </c>
      <c r="H4473" t="s">
        <v>36</v>
      </c>
      <c r="I4473" t="s">
        <v>37</v>
      </c>
      <c r="J4473" t="s">
        <v>37</v>
      </c>
      <c r="K4473" t="s">
        <v>37</v>
      </c>
      <c r="L4473" t="s">
        <v>50</v>
      </c>
      <c r="M4473" t="s">
        <v>34</v>
      </c>
      <c r="N4473" t="s">
        <v>34</v>
      </c>
      <c r="O4473" t="s">
        <v>37</v>
      </c>
      <c r="P4473" t="s">
        <v>37</v>
      </c>
      <c r="Q4473" t="s">
        <v>37</v>
      </c>
      <c r="R4473" t="s">
        <v>37</v>
      </c>
      <c r="S4473" t="s">
        <v>34</v>
      </c>
      <c r="T4473" t="s">
        <v>37</v>
      </c>
      <c r="U4473" t="s">
        <v>39</v>
      </c>
      <c r="V4473" t="s">
        <v>37</v>
      </c>
      <c r="W4473" t="s">
        <v>40</v>
      </c>
      <c r="X4473">
        <v>105.95</v>
      </c>
      <c r="Y4473">
        <v>6975.25</v>
      </c>
      <c r="Z4473">
        <v>0</v>
      </c>
      <c r="AA4473">
        <v>0</v>
      </c>
      <c r="AB4473">
        <v>1831.5</v>
      </c>
      <c r="AC4473">
        <v>8806.75</v>
      </c>
      <c r="AD4473" t="s">
        <v>52</v>
      </c>
      <c r="AE4473" t="s">
        <v>94</v>
      </c>
      <c r="AF4473" t="s">
        <v>95</v>
      </c>
      <c r="AG4473">
        <f t="shared" si="138"/>
        <v>1</v>
      </c>
      <c r="AH4473" t="str" cm="1">
        <f t="array" ref="AH4473">_xlfn.IFS(
X4473&lt;=20, "&lt;20",
AND(X4473&gt;=20, X4473&lt;50), "20-50",
AND(X4473&gt;=50, X4473&lt;100), "50-100",
X4473&gt;=100, "&gt;100"
)</f>
        <v>&gt;100</v>
      </c>
      <c r="AI4473">
        <f t="shared" si="139"/>
        <v>0</v>
      </c>
      <c r="AJ4473" t="str" cm="1">
        <f t="array" ref="AJ4473">_xlfn.IFS(
C4473&lt;=20, "&lt;20",
AND(C4473&gt;=20, C4473&lt;35), "20-35",
AND(C4473&gt;=35, C4473&lt;50), "35-50",
C4473&gt;=50, "50-100"
)</f>
        <v>50-100</v>
      </c>
      <c r="AK4473" t="str" cm="1">
        <f t="array" ref="AK4473">_xlfn.IFS(
G4473&lt;6, "&lt;6",
AND(G4473&gt;=6, G4473&lt;12), "6-12",
AND(G4473&gt;=12, G4473&lt;18), "12-18",  AND(G4473&gt;=18, G4473&lt;24), "18-24", G4473&gt;=24, "24-36")</f>
        <v>18-24</v>
      </c>
    </row>
    <row r="4474" spans="1:37" x14ac:dyDescent="0.3">
      <c r="A4474" t="s">
        <v>4574</v>
      </c>
      <c r="B4474" t="s">
        <v>44</v>
      </c>
      <c r="C4474">
        <v>58</v>
      </c>
      <c r="D4474" t="s">
        <v>34</v>
      </c>
      <c r="E4474" t="s">
        <v>114</v>
      </c>
      <c r="F4474">
        <v>6</v>
      </c>
      <c r="G4474">
        <v>35</v>
      </c>
      <c r="H4474" t="s">
        <v>110</v>
      </c>
      <c r="I4474" t="s">
        <v>37</v>
      </c>
      <c r="J4474" t="s">
        <v>37</v>
      </c>
      <c r="K4474" t="s">
        <v>37</v>
      </c>
      <c r="L4474" t="s">
        <v>72</v>
      </c>
      <c r="M4474" t="s">
        <v>37</v>
      </c>
      <c r="N4474" t="s">
        <v>34</v>
      </c>
      <c r="O4474" t="s">
        <v>37</v>
      </c>
      <c r="P4474" t="s">
        <v>34</v>
      </c>
      <c r="Q4474" t="s">
        <v>37</v>
      </c>
      <c r="R4474" t="s">
        <v>37</v>
      </c>
      <c r="S4474" t="s">
        <v>37</v>
      </c>
      <c r="T4474" t="s">
        <v>37</v>
      </c>
      <c r="U4474" t="s">
        <v>67</v>
      </c>
      <c r="V4474" t="s">
        <v>34</v>
      </c>
      <c r="W4474" t="s">
        <v>40</v>
      </c>
      <c r="X4474">
        <v>78.599999999999994</v>
      </c>
      <c r="Y4474">
        <v>1846.65</v>
      </c>
      <c r="Z4474">
        <v>0</v>
      </c>
      <c r="AA4474">
        <v>0</v>
      </c>
      <c r="AB4474">
        <v>514.32000000000005</v>
      </c>
      <c r="AC4474">
        <v>2360.9699999999998</v>
      </c>
      <c r="AD4474" t="s">
        <v>41</v>
      </c>
      <c r="AE4474" t="s">
        <v>42</v>
      </c>
      <c r="AF4474" t="s">
        <v>42</v>
      </c>
      <c r="AG4474">
        <f t="shared" si="138"/>
        <v>0</v>
      </c>
      <c r="AH4474" t="str" cm="1">
        <f t="array" ref="AH4474">_xlfn.IFS(
X4474&lt;=20, "&lt;20",
AND(X4474&gt;=20, X4474&lt;50), "20-50",
AND(X4474&gt;=50, X4474&lt;100), "50-100",
X4474&gt;=100, "&gt;100"
)</f>
        <v>50-100</v>
      </c>
      <c r="AI4474">
        <f t="shared" si="139"/>
        <v>0</v>
      </c>
      <c r="AJ4474" t="str" cm="1">
        <f t="array" ref="AJ4474">_xlfn.IFS(
C4474&lt;=20, "&lt;20",
AND(C4474&gt;=20, C4474&lt;35), "20-35",
AND(C4474&gt;=35, C4474&lt;50), "35-50",
C4474&gt;=50, "50-100"
)</f>
        <v>50-100</v>
      </c>
      <c r="AK4474" t="str" cm="1">
        <f t="array" ref="AK4474">_xlfn.IFS(
G4474&lt;6, "&lt;6",
AND(G4474&gt;=6, G4474&lt;12), "6-12",
AND(G4474&gt;=12, G4474&lt;18), "12-18",  AND(G4474&gt;=18, G4474&lt;24), "18-24", G4474&gt;=24, "24-36")</f>
        <v>24-36</v>
      </c>
    </row>
    <row r="4475" spans="1:37" x14ac:dyDescent="0.3">
      <c r="A4475" t="s">
        <v>4575</v>
      </c>
      <c r="B4475" t="s">
        <v>44</v>
      </c>
      <c r="C4475">
        <v>53</v>
      </c>
      <c r="D4475" t="s">
        <v>37</v>
      </c>
      <c r="E4475" t="s">
        <v>90</v>
      </c>
      <c r="F4475">
        <v>15</v>
      </c>
      <c r="G4475">
        <v>32</v>
      </c>
      <c r="H4475" t="s">
        <v>57</v>
      </c>
      <c r="I4475" t="s">
        <v>37</v>
      </c>
      <c r="J4475" t="s">
        <v>37</v>
      </c>
      <c r="K4475" t="s">
        <v>37</v>
      </c>
      <c r="L4475" t="s">
        <v>72</v>
      </c>
      <c r="M4475" t="s">
        <v>34</v>
      </c>
      <c r="N4475" t="s">
        <v>34</v>
      </c>
      <c r="O4475" t="s">
        <v>34</v>
      </c>
      <c r="P4475" t="s">
        <v>34</v>
      </c>
      <c r="Q4475" t="s">
        <v>37</v>
      </c>
      <c r="R4475" t="s">
        <v>37</v>
      </c>
      <c r="S4475" t="s">
        <v>37</v>
      </c>
      <c r="T4475" t="s">
        <v>37</v>
      </c>
      <c r="U4475" t="s">
        <v>46</v>
      </c>
      <c r="V4475" t="s">
        <v>34</v>
      </c>
      <c r="W4475" t="s">
        <v>143</v>
      </c>
      <c r="X4475">
        <v>69.599999999999994</v>
      </c>
      <c r="Y4475">
        <v>1394.55</v>
      </c>
      <c r="Z4475">
        <v>0</v>
      </c>
      <c r="AA4475">
        <v>0</v>
      </c>
      <c r="AB4475">
        <v>261.44</v>
      </c>
      <c r="AC4475">
        <v>1655.99</v>
      </c>
      <c r="AD4475" t="s">
        <v>41</v>
      </c>
      <c r="AE4475" t="s">
        <v>42</v>
      </c>
      <c r="AF4475" t="s">
        <v>42</v>
      </c>
      <c r="AG4475">
        <f t="shared" si="138"/>
        <v>0</v>
      </c>
      <c r="AH4475" t="str" cm="1">
        <f t="array" ref="AH4475">_xlfn.IFS(
X4475&lt;=20, "&lt;20",
AND(X4475&gt;=20, X4475&lt;50), "20-50",
AND(X4475&gt;=50, X4475&lt;100), "50-100",
X4475&gt;=100, "&gt;100"
)</f>
        <v>50-100</v>
      </c>
      <c r="AI4475">
        <f t="shared" si="139"/>
        <v>0</v>
      </c>
      <c r="AJ4475" t="str" cm="1">
        <f t="array" ref="AJ4475">_xlfn.IFS(
C4475&lt;=20, "&lt;20",
AND(C4475&gt;=20, C4475&lt;35), "20-35",
AND(C4475&gt;=35, C4475&lt;50), "35-50",
C4475&gt;=50, "50-100"
)</f>
        <v>50-100</v>
      </c>
      <c r="AK4475" t="str" cm="1">
        <f t="array" ref="AK4475">_xlfn.IFS(
G4475&lt;6, "&lt;6",
AND(G4475&gt;=6, G4475&lt;12), "6-12",
AND(G4475&gt;=12, G4475&lt;18), "12-18",  AND(G4475&gt;=18, G4475&lt;24), "18-24", G4475&gt;=24, "24-36")</f>
        <v>24-36</v>
      </c>
    </row>
    <row r="4476" spans="1:37" x14ac:dyDescent="0.3">
      <c r="A4476" t="s">
        <v>4576</v>
      </c>
      <c r="B4476" t="s">
        <v>44</v>
      </c>
      <c r="C4476">
        <v>53</v>
      </c>
      <c r="D4476" t="s">
        <v>34</v>
      </c>
      <c r="E4476" t="s">
        <v>56</v>
      </c>
      <c r="F4476">
        <v>5</v>
      </c>
      <c r="G4476">
        <v>4</v>
      </c>
      <c r="H4476" t="s">
        <v>49</v>
      </c>
      <c r="I4476" t="s">
        <v>37</v>
      </c>
      <c r="J4476" t="s">
        <v>37</v>
      </c>
      <c r="K4476" t="s">
        <v>37</v>
      </c>
      <c r="L4476" t="s">
        <v>50</v>
      </c>
      <c r="M4476" t="s">
        <v>34</v>
      </c>
      <c r="N4476" t="s">
        <v>37</v>
      </c>
      <c r="O4476" t="s">
        <v>34</v>
      </c>
      <c r="P4476" t="s">
        <v>37</v>
      </c>
      <c r="Q4476" t="s">
        <v>34</v>
      </c>
      <c r="R4476" t="s">
        <v>34</v>
      </c>
      <c r="S4476" t="s">
        <v>34</v>
      </c>
      <c r="T4476" t="s">
        <v>37</v>
      </c>
      <c r="U4476" t="s">
        <v>46</v>
      </c>
      <c r="V4476" t="s">
        <v>37</v>
      </c>
      <c r="W4476" t="s">
        <v>51</v>
      </c>
      <c r="X4476">
        <v>85.4</v>
      </c>
      <c r="Y4476">
        <v>401.1</v>
      </c>
      <c r="Z4476">
        <v>45.37</v>
      </c>
      <c r="AA4476">
        <v>0</v>
      </c>
      <c r="AB4476">
        <v>211.45</v>
      </c>
      <c r="AC4476">
        <v>567.17999999999995</v>
      </c>
      <c r="AD4476" t="s">
        <v>52</v>
      </c>
      <c r="AE4476" t="s">
        <v>58</v>
      </c>
      <c r="AF4476" t="s">
        <v>62</v>
      </c>
      <c r="AG4476">
        <f t="shared" si="138"/>
        <v>1</v>
      </c>
      <c r="AH4476" t="str" cm="1">
        <f t="array" ref="AH4476">_xlfn.IFS(
X4476&lt;=20, "&lt;20",
AND(X4476&gt;=20, X4476&lt;50), "20-50",
AND(X4476&gt;=50, X4476&lt;100), "50-100",
X4476&gt;=100, "&gt;100"
)</f>
        <v>50-100</v>
      </c>
      <c r="AI4476">
        <f t="shared" si="139"/>
        <v>0</v>
      </c>
      <c r="AJ4476" t="str" cm="1">
        <f t="array" ref="AJ4476">_xlfn.IFS(
C4476&lt;=20, "&lt;20",
AND(C4476&gt;=20, C4476&lt;35), "20-35",
AND(C4476&gt;=35, C4476&lt;50), "35-50",
C4476&gt;=50, "50-100"
)</f>
        <v>50-100</v>
      </c>
      <c r="AK4476" t="str" cm="1">
        <f t="array" ref="AK4476">_xlfn.IFS(
G4476&lt;6, "&lt;6",
AND(G4476&gt;=6, G4476&lt;12), "6-12",
AND(G4476&gt;=12, G4476&lt;18), "12-18",  AND(G4476&gt;=18, G4476&lt;24), "18-24", G4476&gt;=24, "24-36")</f>
        <v>&lt;6</v>
      </c>
    </row>
    <row r="4477" spans="1:37" x14ac:dyDescent="0.3">
      <c r="A4477" t="s">
        <v>4577</v>
      </c>
      <c r="B4477" t="s">
        <v>33</v>
      </c>
      <c r="C4477">
        <v>47</v>
      </c>
      <c r="D4477" t="s">
        <v>34</v>
      </c>
      <c r="E4477" t="s">
        <v>130</v>
      </c>
      <c r="F4477">
        <v>11</v>
      </c>
      <c r="G4477">
        <v>10</v>
      </c>
      <c r="H4477" t="s">
        <v>57</v>
      </c>
      <c r="I4477" t="s">
        <v>34</v>
      </c>
      <c r="J4477" t="s">
        <v>34</v>
      </c>
      <c r="K4477" t="s">
        <v>37</v>
      </c>
      <c r="L4477" t="s">
        <v>38</v>
      </c>
      <c r="M4477" t="s">
        <v>37</v>
      </c>
      <c r="N4477" t="s">
        <v>37</v>
      </c>
      <c r="O4477" t="s">
        <v>37</v>
      </c>
      <c r="P4477" t="s">
        <v>37</v>
      </c>
      <c r="Q4477" t="s">
        <v>34</v>
      </c>
      <c r="R4477" t="s">
        <v>37</v>
      </c>
      <c r="S4477" t="s">
        <v>37</v>
      </c>
      <c r="T4477" t="s">
        <v>37</v>
      </c>
      <c r="U4477" t="s">
        <v>67</v>
      </c>
      <c r="V4477" t="s">
        <v>34</v>
      </c>
      <c r="W4477" t="s">
        <v>40</v>
      </c>
      <c r="X4477">
        <v>53.7</v>
      </c>
      <c r="Y4477">
        <v>521</v>
      </c>
      <c r="Z4477">
        <v>22.97</v>
      </c>
      <c r="AA4477">
        <v>0</v>
      </c>
      <c r="AB4477">
        <v>0</v>
      </c>
      <c r="AC4477">
        <v>498.03</v>
      </c>
      <c r="AD4477" t="s">
        <v>41</v>
      </c>
      <c r="AE4477" t="s">
        <v>42</v>
      </c>
      <c r="AF4477" t="s">
        <v>42</v>
      </c>
      <c r="AG4477">
        <f t="shared" si="138"/>
        <v>0</v>
      </c>
      <c r="AH4477" t="str" cm="1">
        <f t="array" ref="AH4477">_xlfn.IFS(
X4477&lt;=20, "&lt;20",
AND(X4477&gt;=20, X4477&lt;50), "20-50",
AND(X4477&gt;=50, X4477&lt;100), "50-100",
X4477&gt;=100, "&gt;100"
)</f>
        <v>50-100</v>
      </c>
      <c r="AI4477">
        <f t="shared" si="139"/>
        <v>0</v>
      </c>
      <c r="AJ4477" t="str" cm="1">
        <f t="array" ref="AJ4477">_xlfn.IFS(
C4477&lt;=20, "&lt;20",
AND(C4477&gt;=20, C4477&lt;35), "20-35",
AND(C4477&gt;=35, C4477&lt;50), "35-50",
C4477&gt;=50, "50-100"
)</f>
        <v>35-50</v>
      </c>
      <c r="AK4477" t="str" cm="1">
        <f t="array" ref="AK4477">_xlfn.IFS(
G4477&lt;6, "&lt;6",
AND(G4477&gt;=6, G4477&lt;12), "6-12",
AND(G4477&gt;=12, G4477&lt;18), "12-18",  AND(G4477&gt;=18, G4477&lt;24), "18-24", G4477&gt;=24, "24-36")</f>
        <v>6-12</v>
      </c>
    </row>
    <row r="4478" spans="1:37" x14ac:dyDescent="0.3">
      <c r="A4478" t="s">
        <v>4578</v>
      </c>
      <c r="B4478" t="s">
        <v>44</v>
      </c>
      <c r="C4478">
        <v>22</v>
      </c>
      <c r="D4478" t="s">
        <v>37</v>
      </c>
      <c r="E4478" t="s">
        <v>114</v>
      </c>
      <c r="F4478">
        <v>13</v>
      </c>
      <c r="G4478">
        <v>4</v>
      </c>
      <c r="H4478" t="s">
        <v>49</v>
      </c>
      <c r="I4478" t="s">
        <v>37</v>
      </c>
      <c r="J4478" t="s">
        <v>37</v>
      </c>
      <c r="K4478" t="s">
        <v>37</v>
      </c>
      <c r="L4478" t="s">
        <v>50</v>
      </c>
      <c r="M4478" t="s">
        <v>34</v>
      </c>
      <c r="N4478" t="s">
        <v>34</v>
      </c>
      <c r="O4478" t="s">
        <v>37</v>
      </c>
      <c r="P4478" t="s">
        <v>37</v>
      </c>
      <c r="Q4478" t="s">
        <v>34</v>
      </c>
      <c r="R4478" t="s">
        <v>34</v>
      </c>
      <c r="S4478" t="s">
        <v>34</v>
      </c>
      <c r="T4478" t="s">
        <v>37</v>
      </c>
      <c r="U4478" t="s">
        <v>46</v>
      </c>
      <c r="V4478" t="s">
        <v>37</v>
      </c>
      <c r="W4478" t="s">
        <v>51</v>
      </c>
      <c r="X4478">
        <v>82.75</v>
      </c>
      <c r="Y4478">
        <v>417.75</v>
      </c>
      <c r="Z4478">
        <v>0</v>
      </c>
      <c r="AA4478">
        <v>0</v>
      </c>
      <c r="AB4478">
        <v>148.69999999999999</v>
      </c>
      <c r="AC4478">
        <v>566.45000000000005</v>
      </c>
      <c r="AD4478" t="s">
        <v>41</v>
      </c>
      <c r="AE4478" t="s">
        <v>42</v>
      </c>
      <c r="AF4478" t="s">
        <v>42</v>
      </c>
      <c r="AG4478">
        <f t="shared" si="138"/>
        <v>0</v>
      </c>
      <c r="AH4478" t="str" cm="1">
        <f t="array" ref="AH4478">_xlfn.IFS(
X4478&lt;=20, "&lt;20",
AND(X4478&gt;=20, X4478&lt;50), "20-50",
AND(X4478&gt;=50, X4478&lt;100), "50-100",
X4478&gt;=100, "&gt;100"
)</f>
        <v>50-100</v>
      </c>
      <c r="AI4478">
        <f t="shared" si="139"/>
        <v>0</v>
      </c>
      <c r="AJ4478" t="str" cm="1">
        <f t="array" ref="AJ4478">_xlfn.IFS(
C4478&lt;=20, "&lt;20",
AND(C4478&gt;=20, C4478&lt;35), "20-35",
AND(C4478&gt;=35, C4478&lt;50), "35-50",
C4478&gt;=50, "50-100"
)</f>
        <v>20-35</v>
      </c>
      <c r="AK4478" t="str" cm="1">
        <f t="array" ref="AK4478">_xlfn.IFS(
G4478&lt;6, "&lt;6",
AND(G4478&gt;=6, G4478&lt;12), "6-12",
AND(G4478&gt;=12, G4478&lt;18), "12-18",  AND(G4478&gt;=18, G4478&lt;24), "18-24", G4478&gt;=24, "24-36")</f>
        <v>&lt;6</v>
      </c>
    </row>
    <row r="4479" spans="1:37" x14ac:dyDescent="0.3">
      <c r="A4479" t="s">
        <v>4579</v>
      </c>
      <c r="B4479" t="s">
        <v>44</v>
      </c>
      <c r="C4479">
        <v>72</v>
      </c>
      <c r="D4479" t="s">
        <v>37</v>
      </c>
      <c r="E4479" t="s">
        <v>74</v>
      </c>
      <c r="F4479">
        <v>14</v>
      </c>
      <c r="G4479">
        <v>34</v>
      </c>
      <c r="H4479" t="s">
        <v>70</v>
      </c>
      <c r="I4479" t="s">
        <v>37</v>
      </c>
      <c r="J4479" t="s">
        <v>37</v>
      </c>
      <c r="K4479" t="s">
        <v>37</v>
      </c>
      <c r="L4479" t="s">
        <v>50</v>
      </c>
      <c r="M4479" t="s">
        <v>37</v>
      </c>
      <c r="N4479" t="s">
        <v>37</v>
      </c>
      <c r="O4479" t="s">
        <v>34</v>
      </c>
      <c r="P4479" t="s">
        <v>34</v>
      </c>
      <c r="Q4479" t="s">
        <v>37</v>
      </c>
      <c r="R4479" t="s">
        <v>34</v>
      </c>
      <c r="S4479" t="s">
        <v>34</v>
      </c>
      <c r="T4479" t="s">
        <v>37</v>
      </c>
      <c r="U4479" t="s">
        <v>67</v>
      </c>
      <c r="V4479" t="s">
        <v>37</v>
      </c>
      <c r="W4479" t="s">
        <v>40</v>
      </c>
      <c r="X4479">
        <v>92.7</v>
      </c>
      <c r="Y4479">
        <v>5968.4</v>
      </c>
      <c r="Z4479">
        <v>0</v>
      </c>
      <c r="AA4479">
        <v>0</v>
      </c>
      <c r="AB4479">
        <v>1764.1</v>
      </c>
      <c r="AC4479">
        <v>7732.5</v>
      </c>
      <c r="AD4479" t="s">
        <v>41</v>
      </c>
      <c r="AE4479" t="s">
        <v>42</v>
      </c>
      <c r="AF4479" t="s">
        <v>42</v>
      </c>
      <c r="AG4479">
        <f t="shared" si="138"/>
        <v>0</v>
      </c>
      <c r="AH4479" t="str" cm="1">
        <f t="array" ref="AH4479">_xlfn.IFS(
X4479&lt;=20, "&lt;20",
AND(X4479&gt;=20, X4479&lt;50), "20-50",
AND(X4479&gt;=50, X4479&lt;100), "50-100",
X4479&gt;=100, "&gt;100"
)</f>
        <v>50-100</v>
      </c>
      <c r="AI4479">
        <f t="shared" si="139"/>
        <v>0</v>
      </c>
      <c r="AJ4479" t="str" cm="1">
        <f t="array" ref="AJ4479">_xlfn.IFS(
C4479&lt;=20, "&lt;20",
AND(C4479&gt;=20, C4479&lt;35), "20-35",
AND(C4479&gt;=35, C4479&lt;50), "35-50",
C4479&gt;=50, "50-100"
)</f>
        <v>50-100</v>
      </c>
      <c r="AK4479" t="str" cm="1">
        <f t="array" ref="AK4479">_xlfn.IFS(
G4479&lt;6, "&lt;6",
AND(G4479&gt;=6, G4479&lt;12), "6-12",
AND(G4479&gt;=12, G4479&lt;18), "12-18",  AND(G4479&gt;=18, G4479&lt;24), "18-24", G4479&gt;=24, "24-36")</f>
        <v>24-36</v>
      </c>
    </row>
    <row r="4480" spans="1:37" x14ac:dyDescent="0.3">
      <c r="A4480" t="s">
        <v>4580</v>
      </c>
      <c r="B4480" t="s">
        <v>44</v>
      </c>
      <c r="C4480">
        <v>69</v>
      </c>
      <c r="D4480" t="s">
        <v>37</v>
      </c>
      <c r="E4480" t="s">
        <v>114</v>
      </c>
      <c r="F4480">
        <v>14</v>
      </c>
      <c r="G4480">
        <v>12</v>
      </c>
      <c r="H4480" t="s">
        <v>36</v>
      </c>
      <c r="I4480" t="s">
        <v>37</v>
      </c>
      <c r="J4480" t="s">
        <v>37</v>
      </c>
      <c r="K4480" t="s">
        <v>37</v>
      </c>
      <c r="L4480" t="s">
        <v>72</v>
      </c>
      <c r="M4480" t="s">
        <v>37</v>
      </c>
      <c r="N4480" t="s">
        <v>37</v>
      </c>
      <c r="O4480" t="s">
        <v>37</v>
      </c>
      <c r="P4480" t="s">
        <v>34</v>
      </c>
      <c r="Q4480" t="s">
        <v>37</v>
      </c>
      <c r="R4480" t="s">
        <v>37</v>
      </c>
      <c r="S4480" t="s">
        <v>37</v>
      </c>
      <c r="T4480" t="s">
        <v>37</v>
      </c>
      <c r="U4480" t="s">
        <v>67</v>
      </c>
      <c r="V4480" t="s">
        <v>37</v>
      </c>
      <c r="W4480" t="s">
        <v>40</v>
      </c>
      <c r="X4480">
        <v>84.1</v>
      </c>
      <c r="Y4480">
        <v>6129.65</v>
      </c>
      <c r="Z4480">
        <v>0</v>
      </c>
      <c r="AA4480">
        <v>0</v>
      </c>
      <c r="AB4480">
        <v>3412.8</v>
      </c>
      <c r="AC4480">
        <v>9542.4500000000007</v>
      </c>
      <c r="AD4480" t="s">
        <v>41</v>
      </c>
      <c r="AE4480" t="s">
        <v>42</v>
      </c>
      <c r="AF4480" t="s">
        <v>42</v>
      </c>
      <c r="AG4480">
        <f t="shared" si="138"/>
        <v>0</v>
      </c>
      <c r="AH4480" t="str" cm="1">
        <f t="array" ref="AH4480">_xlfn.IFS(
X4480&lt;=20, "&lt;20",
AND(X4480&gt;=20, X4480&lt;50), "20-50",
AND(X4480&gt;=50, X4480&lt;100), "50-100",
X4480&gt;=100, "&gt;100"
)</f>
        <v>50-100</v>
      </c>
      <c r="AI4480">
        <f t="shared" si="139"/>
        <v>0</v>
      </c>
      <c r="AJ4480" t="str" cm="1">
        <f t="array" ref="AJ4480">_xlfn.IFS(
C4480&lt;=20, "&lt;20",
AND(C4480&gt;=20, C4480&lt;35), "20-35",
AND(C4480&gt;=35, C4480&lt;50), "35-50",
C4480&gt;=50, "50-100"
)</f>
        <v>50-100</v>
      </c>
      <c r="AK4480" t="str" cm="1">
        <f t="array" ref="AK4480">_xlfn.IFS(
G4480&lt;6, "&lt;6",
AND(G4480&gt;=6, G4480&lt;12), "6-12",
AND(G4480&gt;=12, G4480&lt;18), "12-18",  AND(G4480&gt;=18, G4480&lt;24), "18-24", G4480&gt;=24, "24-36")</f>
        <v>12-18</v>
      </c>
    </row>
    <row r="4481" spans="1:37" x14ac:dyDescent="0.3">
      <c r="A4481" t="s">
        <v>4581</v>
      </c>
      <c r="B4481" t="s">
        <v>33</v>
      </c>
      <c r="C4481">
        <v>32</v>
      </c>
      <c r="D4481" t="s">
        <v>34</v>
      </c>
      <c r="E4481" t="s">
        <v>124</v>
      </c>
      <c r="F4481">
        <v>8</v>
      </c>
      <c r="G4481">
        <v>34</v>
      </c>
      <c r="H4481" t="s">
        <v>36</v>
      </c>
      <c r="I4481" t="s">
        <v>37</v>
      </c>
      <c r="J4481" t="s">
        <v>34</v>
      </c>
      <c r="K4481" t="s">
        <v>37</v>
      </c>
      <c r="L4481" t="s">
        <v>50</v>
      </c>
      <c r="M4481" t="s">
        <v>34</v>
      </c>
      <c r="N4481" t="s">
        <v>34</v>
      </c>
      <c r="O4481" t="s">
        <v>34</v>
      </c>
      <c r="P4481" t="s">
        <v>34</v>
      </c>
      <c r="Q4481" t="s">
        <v>37</v>
      </c>
      <c r="R4481" t="s">
        <v>34</v>
      </c>
      <c r="S4481" t="s">
        <v>34</v>
      </c>
      <c r="T4481" t="s">
        <v>37</v>
      </c>
      <c r="U4481" t="s">
        <v>46</v>
      </c>
      <c r="V4481" t="s">
        <v>37</v>
      </c>
      <c r="W4481" t="s">
        <v>51</v>
      </c>
      <c r="X4481">
        <v>79.7</v>
      </c>
      <c r="Y4481">
        <v>586.04999999999995</v>
      </c>
      <c r="Z4481">
        <v>0</v>
      </c>
      <c r="AA4481">
        <v>0</v>
      </c>
      <c r="AB4481">
        <v>202.44</v>
      </c>
      <c r="AC4481">
        <v>788.49</v>
      </c>
      <c r="AD4481" t="s">
        <v>52</v>
      </c>
      <c r="AE4481" t="s">
        <v>104</v>
      </c>
      <c r="AF4481" t="s">
        <v>150</v>
      </c>
      <c r="AG4481">
        <f t="shared" si="138"/>
        <v>1</v>
      </c>
      <c r="AH4481" t="str" cm="1">
        <f t="array" ref="AH4481">_xlfn.IFS(
X4481&lt;=20, "&lt;20",
AND(X4481&gt;=20, X4481&lt;50), "20-50",
AND(X4481&gt;=50, X4481&lt;100), "50-100",
X4481&gt;=100, "&gt;100"
)</f>
        <v>50-100</v>
      </c>
      <c r="AI4481">
        <f t="shared" si="139"/>
        <v>0</v>
      </c>
      <c r="AJ4481" t="str" cm="1">
        <f t="array" ref="AJ4481">_xlfn.IFS(
C4481&lt;=20, "&lt;20",
AND(C4481&gt;=20, C4481&lt;35), "20-35",
AND(C4481&gt;=35, C4481&lt;50), "35-50",
C4481&gt;=50, "50-100"
)</f>
        <v>20-35</v>
      </c>
      <c r="AK4481" t="str" cm="1">
        <f t="array" ref="AK4481">_xlfn.IFS(
G4481&lt;6, "&lt;6",
AND(G4481&gt;=6, G4481&lt;12), "6-12",
AND(G4481&gt;=12, G4481&lt;18), "12-18",  AND(G4481&gt;=18, G4481&lt;24), "18-24", G4481&gt;=24, "24-36")</f>
        <v>24-36</v>
      </c>
    </row>
    <row r="4482" spans="1:37" x14ac:dyDescent="0.3">
      <c r="A4482" t="s">
        <v>4582</v>
      </c>
      <c r="B4482" t="s">
        <v>44</v>
      </c>
      <c r="C4482">
        <v>30</v>
      </c>
      <c r="D4482" t="s">
        <v>37</v>
      </c>
      <c r="E4482" t="s">
        <v>124</v>
      </c>
      <c r="F4482">
        <v>9</v>
      </c>
      <c r="G4482">
        <v>9</v>
      </c>
      <c r="H4482" t="s">
        <v>36</v>
      </c>
      <c r="I4482" t="s">
        <v>37</v>
      </c>
      <c r="J4482" t="s">
        <v>37</v>
      </c>
      <c r="K4482" t="s">
        <v>37</v>
      </c>
      <c r="L4482" t="s">
        <v>38</v>
      </c>
      <c r="M4482" t="s">
        <v>34</v>
      </c>
      <c r="N4482" t="s">
        <v>34</v>
      </c>
      <c r="O4482" t="s">
        <v>37</v>
      </c>
      <c r="P4482" t="s">
        <v>37</v>
      </c>
      <c r="Q4482" t="s">
        <v>34</v>
      </c>
      <c r="R4482" t="s">
        <v>34</v>
      </c>
      <c r="S4482" t="s">
        <v>34</v>
      </c>
      <c r="T4482" t="s">
        <v>37</v>
      </c>
      <c r="U4482" t="s">
        <v>46</v>
      </c>
      <c r="V4482" t="s">
        <v>37</v>
      </c>
      <c r="W4482" t="s">
        <v>51</v>
      </c>
      <c r="X4482">
        <v>87.25</v>
      </c>
      <c r="Y4482">
        <v>3941.7</v>
      </c>
      <c r="Z4482">
        <v>0</v>
      </c>
      <c r="AA4482">
        <v>0</v>
      </c>
      <c r="AB4482">
        <v>201.6</v>
      </c>
      <c r="AC4482">
        <v>4143.3</v>
      </c>
      <c r="AD4482" t="s">
        <v>52</v>
      </c>
      <c r="AE4482" t="s">
        <v>53</v>
      </c>
      <c r="AF4482" t="s">
        <v>91</v>
      </c>
      <c r="AG4482">
        <f t="shared" si="138"/>
        <v>1</v>
      </c>
      <c r="AH4482" t="str" cm="1">
        <f t="array" ref="AH4482">_xlfn.IFS(
X4482&lt;=20, "&lt;20",
AND(X4482&gt;=20, X4482&lt;50), "20-50",
AND(X4482&gt;=50, X4482&lt;100), "50-100",
X4482&gt;=100, "&gt;100"
)</f>
        <v>50-100</v>
      </c>
      <c r="AI4482">
        <f t="shared" si="139"/>
        <v>0</v>
      </c>
      <c r="AJ4482" t="str" cm="1">
        <f t="array" ref="AJ4482">_xlfn.IFS(
C4482&lt;=20, "&lt;20",
AND(C4482&gt;=20, C4482&lt;35), "20-35",
AND(C4482&gt;=35, C4482&lt;50), "35-50",
C4482&gt;=50, "50-100"
)</f>
        <v>20-35</v>
      </c>
      <c r="AK4482" t="str" cm="1">
        <f t="array" ref="AK4482">_xlfn.IFS(
G4482&lt;6, "&lt;6",
AND(G4482&gt;=6, G4482&lt;12), "6-12",
AND(G4482&gt;=12, G4482&lt;18), "12-18",  AND(G4482&gt;=18, G4482&lt;24), "18-24", G4482&gt;=24, "24-36")</f>
        <v>6-12</v>
      </c>
    </row>
    <row r="4483" spans="1:37" x14ac:dyDescent="0.3">
      <c r="A4483" t="s">
        <v>4583</v>
      </c>
      <c r="B4483" t="s">
        <v>33</v>
      </c>
      <c r="C4483">
        <v>48</v>
      </c>
      <c r="D4483" t="s">
        <v>34</v>
      </c>
      <c r="E4483" t="s">
        <v>74</v>
      </c>
      <c r="F4483">
        <v>5</v>
      </c>
      <c r="G4483">
        <v>7</v>
      </c>
      <c r="H4483" t="s">
        <v>49</v>
      </c>
      <c r="I4483" t="s">
        <v>37</v>
      </c>
      <c r="J4483" t="s">
        <v>34</v>
      </c>
      <c r="K4483" t="s">
        <v>37</v>
      </c>
      <c r="L4483" t="s">
        <v>72</v>
      </c>
      <c r="M4483" t="s">
        <v>37</v>
      </c>
      <c r="N4483" t="s">
        <v>37</v>
      </c>
      <c r="O4483" t="s">
        <v>34</v>
      </c>
      <c r="P4483" t="s">
        <v>37</v>
      </c>
      <c r="Q4483" t="s">
        <v>37</v>
      </c>
      <c r="R4483" t="s">
        <v>34</v>
      </c>
      <c r="S4483" t="s">
        <v>34</v>
      </c>
      <c r="T4483" t="s">
        <v>37</v>
      </c>
      <c r="U4483" t="s">
        <v>46</v>
      </c>
      <c r="V4483" t="s">
        <v>37</v>
      </c>
      <c r="W4483" t="s">
        <v>143</v>
      </c>
      <c r="X4483">
        <v>68.95</v>
      </c>
      <c r="Y4483">
        <v>593.85</v>
      </c>
      <c r="Z4483">
        <v>0</v>
      </c>
      <c r="AA4483">
        <v>0</v>
      </c>
      <c r="AB4483">
        <v>311.76</v>
      </c>
      <c r="AC4483">
        <v>905.61</v>
      </c>
      <c r="AD4483" t="s">
        <v>41</v>
      </c>
      <c r="AE4483" t="s">
        <v>42</v>
      </c>
      <c r="AF4483" t="s">
        <v>42</v>
      </c>
      <c r="AG4483">
        <f t="shared" ref="AG4483:AG4546" si="140">IF(AD4483="Churned", 1,0)</f>
        <v>0</v>
      </c>
      <c r="AH4483" t="str" cm="1">
        <f t="array" ref="AH4483">_xlfn.IFS(
X4483&lt;=20, "&lt;20",
AND(X4483&gt;=20, X4483&lt;50), "20-50",
AND(X4483&gt;=50, X4483&lt;100), "50-100",
X4483&gt;=100, "&gt;100"
)</f>
        <v>50-100</v>
      </c>
      <c r="AI4483">
        <f t="shared" ref="AI4483:AI4546" si="141">IF(AD4483="Joined", 1, 0)</f>
        <v>0</v>
      </c>
      <c r="AJ4483" t="str" cm="1">
        <f t="array" ref="AJ4483">_xlfn.IFS(
C4483&lt;=20, "&lt;20",
AND(C4483&gt;=20, C4483&lt;35), "20-35",
AND(C4483&gt;=35, C4483&lt;50), "35-50",
C4483&gt;=50, "50-100"
)</f>
        <v>35-50</v>
      </c>
      <c r="AK4483" t="str" cm="1">
        <f t="array" ref="AK4483">_xlfn.IFS(
G4483&lt;6, "&lt;6",
AND(G4483&gt;=6, G4483&lt;12), "6-12",
AND(G4483&gt;=12, G4483&lt;18), "12-18",  AND(G4483&gt;=18, G4483&lt;24), "18-24", G4483&gt;=24, "24-36")</f>
        <v>6-12</v>
      </c>
    </row>
    <row r="4484" spans="1:37" x14ac:dyDescent="0.3">
      <c r="A4484" t="s">
        <v>4584</v>
      </c>
      <c r="B4484" t="s">
        <v>44</v>
      </c>
      <c r="C4484">
        <v>45</v>
      </c>
      <c r="D4484" t="s">
        <v>37</v>
      </c>
      <c r="E4484" t="s">
        <v>124</v>
      </c>
      <c r="F4484">
        <v>14</v>
      </c>
      <c r="G4484">
        <v>34</v>
      </c>
      <c r="H4484" t="s">
        <v>66</v>
      </c>
      <c r="I4484" t="s">
        <v>37</v>
      </c>
      <c r="J4484" t="s">
        <v>37</v>
      </c>
      <c r="K4484" t="s">
        <v>37</v>
      </c>
      <c r="L4484" t="s">
        <v>38</v>
      </c>
      <c r="M4484" t="s">
        <v>37</v>
      </c>
      <c r="N4484" t="s">
        <v>37</v>
      </c>
      <c r="O4484" t="s">
        <v>37</v>
      </c>
      <c r="P4484" t="s">
        <v>37</v>
      </c>
      <c r="Q4484" t="s">
        <v>37</v>
      </c>
      <c r="R4484" t="s">
        <v>34</v>
      </c>
      <c r="S4484" t="s">
        <v>34</v>
      </c>
      <c r="T4484" t="s">
        <v>37</v>
      </c>
      <c r="U4484" t="s">
        <v>67</v>
      </c>
      <c r="V4484" t="s">
        <v>34</v>
      </c>
      <c r="W4484" t="s">
        <v>51</v>
      </c>
      <c r="X4484">
        <v>80.7</v>
      </c>
      <c r="Y4484">
        <v>5617.95</v>
      </c>
      <c r="Z4484">
        <v>0</v>
      </c>
      <c r="AA4484">
        <v>0</v>
      </c>
      <c r="AB4484">
        <v>287.7</v>
      </c>
      <c r="AC4484">
        <v>5905.65</v>
      </c>
      <c r="AD4484" t="s">
        <v>41</v>
      </c>
      <c r="AE4484" t="s">
        <v>42</v>
      </c>
      <c r="AF4484" t="s">
        <v>42</v>
      </c>
      <c r="AG4484">
        <f t="shared" si="140"/>
        <v>0</v>
      </c>
      <c r="AH4484" t="str" cm="1">
        <f t="array" ref="AH4484">_xlfn.IFS(
X4484&lt;=20, "&lt;20",
AND(X4484&gt;=20, X4484&lt;50), "20-50",
AND(X4484&gt;=50, X4484&lt;100), "50-100",
X4484&gt;=100, "&gt;100"
)</f>
        <v>50-100</v>
      </c>
      <c r="AI4484">
        <f t="shared" si="141"/>
        <v>0</v>
      </c>
      <c r="AJ4484" t="str" cm="1">
        <f t="array" ref="AJ4484">_xlfn.IFS(
C4484&lt;=20, "&lt;20",
AND(C4484&gt;=20, C4484&lt;35), "20-35",
AND(C4484&gt;=35, C4484&lt;50), "35-50",
C4484&gt;=50, "50-100"
)</f>
        <v>35-50</v>
      </c>
      <c r="AK4484" t="str" cm="1">
        <f t="array" ref="AK4484">_xlfn.IFS(
G4484&lt;6, "&lt;6",
AND(G4484&gt;=6, G4484&lt;12), "6-12",
AND(G4484&gt;=12, G4484&lt;18), "12-18",  AND(G4484&gt;=18, G4484&lt;24), "18-24", G4484&gt;=24, "24-36")</f>
        <v>24-36</v>
      </c>
    </row>
    <row r="4485" spans="1:37" x14ac:dyDescent="0.3">
      <c r="A4485" t="s">
        <v>4585</v>
      </c>
      <c r="B4485" t="s">
        <v>33</v>
      </c>
      <c r="C4485">
        <v>54</v>
      </c>
      <c r="D4485" t="s">
        <v>37</v>
      </c>
      <c r="E4485" t="s">
        <v>103</v>
      </c>
      <c r="F4485">
        <v>1</v>
      </c>
      <c r="G4485">
        <v>33</v>
      </c>
      <c r="H4485" t="s">
        <v>110</v>
      </c>
      <c r="I4485" t="s">
        <v>37</v>
      </c>
      <c r="J4485" t="s">
        <v>34</v>
      </c>
      <c r="K4485" t="s">
        <v>37</v>
      </c>
      <c r="L4485" t="s">
        <v>38</v>
      </c>
      <c r="M4485" t="s">
        <v>34</v>
      </c>
      <c r="N4485" t="s">
        <v>37</v>
      </c>
      <c r="O4485" t="s">
        <v>37</v>
      </c>
      <c r="P4485" t="s">
        <v>34</v>
      </c>
      <c r="Q4485" t="s">
        <v>37</v>
      </c>
      <c r="R4485" t="s">
        <v>34</v>
      </c>
      <c r="S4485" t="s">
        <v>34</v>
      </c>
      <c r="T4485" t="s">
        <v>34</v>
      </c>
      <c r="U4485" t="s">
        <v>39</v>
      </c>
      <c r="V4485" t="s">
        <v>34</v>
      </c>
      <c r="W4485" t="s">
        <v>40</v>
      </c>
      <c r="X4485">
        <v>64.5</v>
      </c>
      <c r="Y4485">
        <v>1929.95</v>
      </c>
      <c r="Z4485">
        <v>0</v>
      </c>
      <c r="AA4485">
        <v>0</v>
      </c>
      <c r="AB4485">
        <v>836.4</v>
      </c>
      <c r="AC4485">
        <v>2766.35</v>
      </c>
      <c r="AD4485" t="s">
        <v>41</v>
      </c>
      <c r="AE4485" t="s">
        <v>42</v>
      </c>
      <c r="AF4485" t="s">
        <v>42</v>
      </c>
      <c r="AG4485">
        <f t="shared" si="140"/>
        <v>0</v>
      </c>
      <c r="AH4485" t="str" cm="1">
        <f t="array" ref="AH4485">_xlfn.IFS(
X4485&lt;=20, "&lt;20",
AND(X4485&gt;=20, X4485&lt;50), "20-50",
AND(X4485&gt;=50, X4485&lt;100), "50-100",
X4485&gt;=100, "&gt;100"
)</f>
        <v>50-100</v>
      </c>
      <c r="AI4485">
        <f t="shared" si="141"/>
        <v>0</v>
      </c>
      <c r="AJ4485" t="str" cm="1">
        <f t="array" ref="AJ4485">_xlfn.IFS(
C4485&lt;=20, "&lt;20",
AND(C4485&gt;=20, C4485&lt;35), "20-35",
AND(C4485&gt;=35, C4485&lt;50), "35-50",
C4485&gt;=50, "50-100"
)</f>
        <v>50-100</v>
      </c>
      <c r="AK4485" t="str" cm="1">
        <f t="array" ref="AK4485">_xlfn.IFS(
G4485&lt;6, "&lt;6",
AND(G4485&gt;=6, G4485&lt;12), "6-12",
AND(G4485&gt;=12, G4485&lt;18), "12-18",  AND(G4485&gt;=18, G4485&lt;24), "18-24", G4485&gt;=24, "24-36")</f>
        <v>24-36</v>
      </c>
    </row>
    <row r="4486" spans="1:37" x14ac:dyDescent="0.3">
      <c r="A4486" t="s">
        <v>4586</v>
      </c>
      <c r="B4486" t="s">
        <v>33</v>
      </c>
      <c r="C4486">
        <v>62</v>
      </c>
      <c r="D4486" t="s">
        <v>34</v>
      </c>
      <c r="E4486" t="s">
        <v>164</v>
      </c>
      <c r="F4486">
        <v>13</v>
      </c>
      <c r="G4486">
        <v>20</v>
      </c>
      <c r="H4486" t="s">
        <v>66</v>
      </c>
      <c r="I4486" t="s">
        <v>37</v>
      </c>
      <c r="J4486" t="s">
        <v>37</v>
      </c>
      <c r="K4486" t="s">
        <v>37</v>
      </c>
      <c r="L4486" t="s">
        <v>50</v>
      </c>
      <c r="M4486" t="s">
        <v>37</v>
      </c>
      <c r="N4486" t="s">
        <v>37</v>
      </c>
      <c r="O4486" t="s">
        <v>37</v>
      </c>
      <c r="P4486" t="s">
        <v>37</v>
      </c>
      <c r="Q4486" t="s">
        <v>37</v>
      </c>
      <c r="R4486" t="s">
        <v>37</v>
      </c>
      <c r="S4486" t="s">
        <v>37</v>
      </c>
      <c r="T4486" t="s">
        <v>37</v>
      </c>
      <c r="U4486" t="s">
        <v>67</v>
      </c>
      <c r="V4486" t="s">
        <v>37</v>
      </c>
      <c r="W4486" t="s">
        <v>51</v>
      </c>
      <c r="X4486">
        <v>114.7</v>
      </c>
      <c r="Y4486">
        <v>7849.85</v>
      </c>
      <c r="Z4486">
        <v>0</v>
      </c>
      <c r="AA4486">
        <v>0</v>
      </c>
      <c r="AB4486">
        <v>2216.12</v>
      </c>
      <c r="AC4486">
        <v>10065.969999999999</v>
      </c>
      <c r="AD4486" t="s">
        <v>41</v>
      </c>
      <c r="AE4486" t="s">
        <v>42</v>
      </c>
      <c r="AF4486" t="s">
        <v>42</v>
      </c>
      <c r="AG4486">
        <f t="shared" si="140"/>
        <v>0</v>
      </c>
      <c r="AH4486" t="str" cm="1">
        <f t="array" ref="AH4486">_xlfn.IFS(
X4486&lt;=20, "&lt;20",
AND(X4486&gt;=20, X4486&lt;50), "20-50",
AND(X4486&gt;=50, X4486&lt;100), "50-100",
X4486&gt;=100, "&gt;100"
)</f>
        <v>&gt;100</v>
      </c>
      <c r="AI4486">
        <f t="shared" si="141"/>
        <v>0</v>
      </c>
      <c r="AJ4486" t="str" cm="1">
        <f t="array" ref="AJ4486">_xlfn.IFS(
C4486&lt;=20, "&lt;20",
AND(C4486&gt;=20, C4486&lt;35), "20-35",
AND(C4486&gt;=35, C4486&lt;50), "35-50",
C4486&gt;=50, "50-100"
)</f>
        <v>50-100</v>
      </c>
      <c r="AK4486" t="str" cm="1">
        <f t="array" ref="AK4486">_xlfn.IFS(
G4486&lt;6, "&lt;6",
AND(G4486&gt;=6, G4486&lt;12), "6-12",
AND(G4486&gt;=12, G4486&lt;18), "12-18",  AND(G4486&gt;=18, G4486&lt;24), "18-24", G4486&gt;=24, "24-36")</f>
        <v>18-24</v>
      </c>
    </row>
    <row r="4487" spans="1:37" x14ac:dyDescent="0.3">
      <c r="A4487" t="s">
        <v>4587</v>
      </c>
      <c r="B4487" t="s">
        <v>44</v>
      </c>
      <c r="C4487">
        <v>27</v>
      </c>
      <c r="D4487" t="s">
        <v>37</v>
      </c>
      <c r="E4487" t="s">
        <v>87</v>
      </c>
      <c r="F4487">
        <v>10</v>
      </c>
      <c r="G4487">
        <v>18</v>
      </c>
      <c r="H4487" t="s">
        <v>36</v>
      </c>
      <c r="I4487" t="s">
        <v>37</v>
      </c>
      <c r="J4487" t="s">
        <v>34</v>
      </c>
      <c r="K4487" t="s">
        <v>34</v>
      </c>
      <c r="L4487" t="s">
        <v>34</v>
      </c>
      <c r="M4487" t="s">
        <v>34</v>
      </c>
      <c r="N4487" t="s">
        <v>34</v>
      </c>
      <c r="O4487" t="s">
        <v>34</v>
      </c>
      <c r="P4487" t="s">
        <v>34</v>
      </c>
      <c r="Q4487" t="s">
        <v>34</v>
      </c>
      <c r="R4487" t="s">
        <v>34</v>
      </c>
      <c r="S4487" t="s">
        <v>34</v>
      </c>
      <c r="T4487" t="s">
        <v>34</v>
      </c>
      <c r="U4487" t="s">
        <v>39</v>
      </c>
      <c r="V4487" t="s">
        <v>34</v>
      </c>
      <c r="W4487" t="s">
        <v>143</v>
      </c>
      <c r="X4487">
        <v>20.95</v>
      </c>
      <c r="Y4487">
        <v>683.25</v>
      </c>
      <c r="Z4487">
        <v>0</v>
      </c>
      <c r="AA4487">
        <v>0</v>
      </c>
      <c r="AB4487">
        <v>985.49</v>
      </c>
      <c r="AC4487">
        <v>1668.74</v>
      </c>
      <c r="AD4487" t="s">
        <v>41</v>
      </c>
      <c r="AE4487" t="s">
        <v>42</v>
      </c>
      <c r="AF4487" t="s">
        <v>42</v>
      </c>
      <c r="AG4487">
        <f t="shared" si="140"/>
        <v>0</v>
      </c>
      <c r="AH4487" t="str" cm="1">
        <f t="array" ref="AH4487">_xlfn.IFS(
X4487&lt;=20, "&lt;20",
AND(X4487&gt;=20, X4487&lt;50), "20-50",
AND(X4487&gt;=50, X4487&lt;100), "50-100",
X4487&gt;=100, "&gt;100"
)</f>
        <v>20-50</v>
      </c>
      <c r="AI4487">
        <f t="shared" si="141"/>
        <v>0</v>
      </c>
      <c r="AJ4487" t="str" cm="1">
        <f t="array" ref="AJ4487">_xlfn.IFS(
C4487&lt;=20, "&lt;20",
AND(C4487&gt;=20, C4487&lt;35), "20-35",
AND(C4487&gt;=35, C4487&lt;50), "35-50",
C4487&gt;=50, "50-100"
)</f>
        <v>20-35</v>
      </c>
      <c r="AK4487" t="str" cm="1">
        <f t="array" ref="AK4487">_xlfn.IFS(
G4487&lt;6, "&lt;6",
AND(G4487&gt;=6, G4487&lt;12), "6-12",
AND(G4487&gt;=12, G4487&lt;18), "12-18",  AND(G4487&gt;=18, G4487&lt;24), "18-24", G4487&gt;=24, "24-36")</f>
        <v>18-24</v>
      </c>
    </row>
    <row r="4488" spans="1:37" x14ac:dyDescent="0.3">
      <c r="A4488" t="s">
        <v>4588</v>
      </c>
      <c r="B4488" t="s">
        <v>44</v>
      </c>
      <c r="C4488">
        <v>23</v>
      </c>
      <c r="D4488" t="s">
        <v>37</v>
      </c>
      <c r="E4488" t="s">
        <v>124</v>
      </c>
      <c r="F4488">
        <v>14</v>
      </c>
      <c r="G4488">
        <v>4</v>
      </c>
      <c r="H4488" t="s">
        <v>110</v>
      </c>
      <c r="I4488" t="s">
        <v>34</v>
      </c>
      <c r="J4488" t="s">
        <v>34</v>
      </c>
      <c r="K4488" t="s">
        <v>37</v>
      </c>
      <c r="L4488" t="s">
        <v>38</v>
      </c>
      <c r="M4488" t="s">
        <v>34</v>
      </c>
      <c r="N4488" t="s">
        <v>34</v>
      </c>
      <c r="O4488" t="s">
        <v>34</v>
      </c>
      <c r="P4488" t="s">
        <v>34</v>
      </c>
      <c r="Q4488" t="s">
        <v>34</v>
      </c>
      <c r="R4488" t="s">
        <v>34</v>
      </c>
      <c r="S4488" t="s">
        <v>34</v>
      </c>
      <c r="T4488" t="s">
        <v>37</v>
      </c>
      <c r="U4488" t="s">
        <v>46</v>
      </c>
      <c r="V4488" t="s">
        <v>34</v>
      </c>
      <c r="W4488" t="s">
        <v>40</v>
      </c>
      <c r="X4488">
        <v>25</v>
      </c>
      <c r="Y4488">
        <v>789.2</v>
      </c>
      <c r="Z4488">
        <v>22.4</v>
      </c>
      <c r="AA4488">
        <v>0</v>
      </c>
      <c r="AB4488">
        <v>0</v>
      </c>
      <c r="AC4488">
        <v>766.8</v>
      </c>
      <c r="AD4488" t="s">
        <v>41</v>
      </c>
      <c r="AE4488" t="s">
        <v>42</v>
      </c>
      <c r="AF4488" t="s">
        <v>42</v>
      </c>
      <c r="AG4488">
        <f t="shared" si="140"/>
        <v>0</v>
      </c>
      <c r="AH4488" t="str" cm="1">
        <f t="array" ref="AH4488">_xlfn.IFS(
X4488&lt;=20, "&lt;20",
AND(X4488&gt;=20, X4488&lt;50), "20-50",
AND(X4488&gt;=50, X4488&lt;100), "50-100",
X4488&gt;=100, "&gt;100"
)</f>
        <v>20-50</v>
      </c>
      <c r="AI4488">
        <f t="shared" si="141"/>
        <v>0</v>
      </c>
      <c r="AJ4488" t="str" cm="1">
        <f t="array" ref="AJ4488">_xlfn.IFS(
C4488&lt;=20, "&lt;20",
AND(C4488&gt;=20, C4488&lt;35), "20-35",
AND(C4488&gt;=35, C4488&lt;50), "35-50",
C4488&gt;=50, "50-100"
)</f>
        <v>20-35</v>
      </c>
      <c r="AK4488" t="str" cm="1">
        <f t="array" ref="AK4488">_xlfn.IFS(
G4488&lt;6, "&lt;6",
AND(G4488&gt;=6, G4488&lt;12), "6-12",
AND(G4488&gt;=12, G4488&lt;18), "12-18",  AND(G4488&gt;=18, G4488&lt;24), "18-24", G4488&gt;=24, "24-36")</f>
        <v>&lt;6</v>
      </c>
    </row>
    <row r="4489" spans="1:37" x14ac:dyDescent="0.3">
      <c r="A4489" t="s">
        <v>4589</v>
      </c>
      <c r="B4489" t="s">
        <v>44</v>
      </c>
      <c r="C4489">
        <v>62</v>
      </c>
      <c r="D4489" t="s">
        <v>34</v>
      </c>
      <c r="E4489" t="s">
        <v>130</v>
      </c>
      <c r="F4489">
        <v>10</v>
      </c>
      <c r="G4489">
        <v>3</v>
      </c>
      <c r="H4489" t="s">
        <v>36</v>
      </c>
      <c r="I4489" t="s">
        <v>37</v>
      </c>
      <c r="J4489" t="s">
        <v>34</v>
      </c>
      <c r="K4489" t="s">
        <v>37</v>
      </c>
      <c r="L4489" t="s">
        <v>50</v>
      </c>
      <c r="M4489" t="s">
        <v>34</v>
      </c>
      <c r="N4489" t="s">
        <v>34</v>
      </c>
      <c r="O4489" t="s">
        <v>34</v>
      </c>
      <c r="P4489" t="s">
        <v>34</v>
      </c>
      <c r="Q4489" t="s">
        <v>34</v>
      </c>
      <c r="R4489" t="s">
        <v>34</v>
      </c>
      <c r="S4489" t="s">
        <v>34</v>
      </c>
      <c r="T4489" t="s">
        <v>37</v>
      </c>
      <c r="U4489" t="s">
        <v>46</v>
      </c>
      <c r="V4489" t="s">
        <v>37</v>
      </c>
      <c r="W4489" t="s">
        <v>51</v>
      </c>
      <c r="X4489">
        <v>69.349999999999994</v>
      </c>
      <c r="Y4489">
        <v>69.349999999999994</v>
      </c>
      <c r="Z4489">
        <v>0</v>
      </c>
      <c r="AA4489">
        <v>0</v>
      </c>
      <c r="AB4489">
        <v>22.03</v>
      </c>
      <c r="AC4489">
        <v>91.38</v>
      </c>
      <c r="AD4489" t="s">
        <v>52</v>
      </c>
      <c r="AE4489" t="s">
        <v>104</v>
      </c>
      <c r="AF4489" t="s">
        <v>105</v>
      </c>
      <c r="AG4489">
        <f t="shared" si="140"/>
        <v>1</v>
      </c>
      <c r="AH4489" t="str" cm="1">
        <f t="array" ref="AH4489">_xlfn.IFS(
X4489&lt;=20, "&lt;20",
AND(X4489&gt;=20, X4489&lt;50), "20-50",
AND(X4489&gt;=50, X4489&lt;100), "50-100",
X4489&gt;=100, "&gt;100"
)</f>
        <v>50-100</v>
      </c>
      <c r="AI4489">
        <f t="shared" si="141"/>
        <v>0</v>
      </c>
      <c r="AJ4489" t="str" cm="1">
        <f t="array" ref="AJ4489">_xlfn.IFS(
C4489&lt;=20, "&lt;20",
AND(C4489&gt;=20, C4489&lt;35), "20-35",
AND(C4489&gt;=35, C4489&lt;50), "35-50",
C4489&gt;=50, "50-100"
)</f>
        <v>50-100</v>
      </c>
      <c r="AK4489" t="str" cm="1">
        <f t="array" ref="AK4489">_xlfn.IFS(
G4489&lt;6, "&lt;6",
AND(G4489&gt;=6, G4489&lt;12), "6-12",
AND(G4489&gt;=12, G4489&lt;18), "12-18",  AND(G4489&gt;=18, G4489&lt;24), "18-24", G4489&gt;=24, "24-36")</f>
        <v>&lt;6</v>
      </c>
    </row>
    <row r="4490" spans="1:37" x14ac:dyDescent="0.3">
      <c r="A4490" t="s">
        <v>4590</v>
      </c>
      <c r="B4490" t="s">
        <v>33</v>
      </c>
      <c r="C4490">
        <v>30</v>
      </c>
      <c r="D4490" t="s">
        <v>37</v>
      </c>
      <c r="E4490" t="s">
        <v>124</v>
      </c>
      <c r="F4490">
        <v>9</v>
      </c>
      <c r="G4490">
        <v>6</v>
      </c>
      <c r="H4490" t="s">
        <v>36</v>
      </c>
      <c r="I4490" t="s">
        <v>37</v>
      </c>
      <c r="J4490" t="s">
        <v>34</v>
      </c>
      <c r="K4490" t="s">
        <v>37</v>
      </c>
      <c r="L4490" t="s">
        <v>50</v>
      </c>
      <c r="M4490" t="s">
        <v>34</v>
      </c>
      <c r="N4490" t="s">
        <v>34</v>
      </c>
      <c r="O4490" t="s">
        <v>34</v>
      </c>
      <c r="P4490" t="s">
        <v>34</v>
      </c>
      <c r="Q4490" t="s">
        <v>34</v>
      </c>
      <c r="R4490" t="s">
        <v>37</v>
      </c>
      <c r="S4490" t="s">
        <v>37</v>
      </c>
      <c r="T4490" t="s">
        <v>37</v>
      </c>
      <c r="U4490" t="s">
        <v>46</v>
      </c>
      <c r="V4490" t="s">
        <v>37</v>
      </c>
      <c r="W4490" t="s">
        <v>51</v>
      </c>
      <c r="X4490">
        <v>80.8</v>
      </c>
      <c r="Y4490">
        <v>80.8</v>
      </c>
      <c r="Z4490">
        <v>0</v>
      </c>
      <c r="AA4490">
        <v>0</v>
      </c>
      <c r="AB4490">
        <v>41.77</v>
      </c>
      <c r="AC4490">
        <v>122.57</v>
      </c>
      <c r="AD4490" t="s">
        <v>52</v>
      </c>
      <c r="AE4490" t="s">
        <v>53</v>
      </c>
      <c r="AF4490" t="s">
        <v>91</v>
      </c>
      <c r="AG4490">
        <f t="shared" si="140"/>
        <v>1</v>
      </c>
      <c r="AH4490" t="str" cm="1">
        <f t="array" ref="AH4490">_xlfn.IFS(
X4490&lt;=20, "&lt;20",
AND(X4490&gt;=20, X4490&lt;50), "20-50",
AND(X4490&gt;=50, X4490&lt;100), "50-100",
X4490&gt;=100, "&gt;100"
)</f>
        <v>50-100</v>
      </c>
      <c r="AI4490">
        <f t="shared" si="141"/>
        <v>0</v>
      </c>
      <c r="AJ4490" t="str" cm="1">
        <f t="array" ref="AJ4490">_xlfn.IFS(
C4490&lt;=20, "&lt;20",
AND(C4490&gt;=20, C4490&lt;35), "20-35",
AND(C4490&gt;=35, C4490&lt;50), "35-50",
C4490&gt;=50, "50-100"
)</f>
        <v>20-35</v>
      </c>
      <c r="AK4490" t="str" cm="1">
        <f t="array" ref="AK4490">_xlfn.IFS(
G4490&lt;6, "&lt;6",
AND(G4490&gt;=6, G4490&lt;12), "6-12",
AND(G4490&gt;=12, G4490&lt;18), "12-18",  AND(G4490&gt;=18, G4490&lt;24), "18-24", G4490&gt;=24, "24-36")</f>
        <v>6-12</v>
      </c>
    </row>
    <row r="4491" spans="1:37" x14ac:dyDescent="0.3">
      <c r="A4491" t="s">
        <v>4591</v>
      </c>
      <c r="B4491" t="s">
        <v>44</v>
      </c>
      <c r="C4491">
        <v>73</v>
      </c>
      <c r="D4491" t="s">
        <v>37</v>
      </c>
      <c r="E4491" t="s">
        <v>56</v>
      </c>
      <c r="F4491">
        <v>3</v>
      </c>
      <c r="G4491">
        <v>34</v>
      </c>
      <c r="H4491" t="s">
        <v>49</v>
      </c>
      <c r="I4491" t="s">
        <v>37</v>
      </c>
      <c r="J4491" t="s">
        <v>34</v>
      </c>
      <c r="K4491" t="s">
        <v>37</v>
      </c>
      <c r="L4491" t="s">
        <v>50</v>
      </c>
      <c r="M4491" t="s">
        <v>37</v>
      </c>
      <c r="N4491" t="s">
        <v>37</v>
      </c>
      <c r="O4491" t="s">
        <v>34</v>
      </c>
      <c r="P4491" t="s">
        <v>34</v>
      </c>
      <c r="Q4491" t="s">
        <v>34</v>
      </c>
      <c r="R4491" t="s">
        <v>34</v>
      </c>
      <c r="S4491" t="s">
        <v>34</v>
      </c>
      <c r="T4491" t="s">
        <v>37</v>
      </c>
      <c r="U4491" t="s">
        <v>46</v>
      </c>
      <c r="V4491" t="s">
        <v>34</v>
      </c>
      <c r="W4491" t="s">
        <v>51</v>
      </c>
      <c r="X4491">
        <v>80.7</v>
      </c>
      <c r="Y4491">
        <v>374.8</v>
      </c>
      <c r="Z4491">
        <v>0</v>
      </c>
      <c r="AA4491">
        <v>0</v>
      </c>
      <c r="AB4491">
        <v>181.35</v>
      </c>
      <c r="AC4491">
        <v>556.15</v>
      </c>
      <c r="AD4491" t="s">
        <v>41</v>
      </c>
      <c r="AE4491" t="s">
        <v>42</v>
      </c>
      <c r="AF4491" t="s">
        <v>42</v>
      </c>
      <c r="AG4491">
        <f t="shared" si="140"/>
        <v>0</v>
      </c>
      <c r="AH4491" t="str" cm="1">
        <f t="array" ref="AH4491">_xlfn.IFS(
X4491&lt;=20, "&lt;20",
AND(X4491&gt;=20, X4491&lt;50), "20-50",
AND(X4491&gt;=50, X4491&lt;100), "50-100",
X4491&gt;=100, "&gt;100"
)</f>
        <v>50-100</v>
      </c>
      <c r="AI4491">
        <f t="shared" si="141"/>
        <v>0</v>
      </c>
      <c r="AJ4491" t="str" cm="1">
        <f t="array" ref="AJ4491">_xlfn.IFS(
C4491&lt;=20, "&lt;20",
AND(C4491&gt;=20, C4491&lt;35), "20-35",
AND(C4491&gt;=35, C4491&lt;50), "35-50",
C4491&gt;=50, "50-100"
)</f>
        <v>50-100</v>
      </c>
      <c r="AK4491" t="str" cm="1">
        <f t="array" ref="AK4491">_xlfn.IFS(
G4491&lt;6, "&lt;6",
AND(G4491&gt;=6, G4491&lt;12), "6-12",
AND(G4491&gt;=12, G4491&lt;18), "12-18",  AND(G4491&gt;=18, G4491&lt;24), "18-24", G4491&gt;=24, "24-36")</f>
        <v>24-36</v>
      </c>
    </row>
    <row r="4492" spans="1:37" x14ac:dyDescent="0.3">
      <c r="A4492" t="s">
        <v>4592</v>
      </c>
      <c r="B4492" t="s">
        <v>44</v>
      </c>
      <c r="C4492">
        <v>19</v>
      </c>
      <c r="D4492" t="s">
        <v>34</v>
      </c>
      <c r="E4492" t="s">
        <v>69</v>
      </c>
      <c r="F4492">
        <v>10</v>
      </c>
      <c r="G4492">
        <v>10</v>
      </c>
      <c r="H4492" t="s">
        <v>36</v>
      </c>
      <c r="I4492" t="s">
        <v>37</v>
      </c>
      <c r="J4492" t="s">
        <v>34</v>
      </c>
      <c r="K4492" t="s">
        <v>37</v>
      </c>
      <c r="L4492" t="s">
        <v>38</v>
      </c>
      <c r="M4492" t="s">
        <v>37</v>
      </c>
      <c r="N4492" t="s">
        <v>34</v>
      </c>
      <c r="O4492" t="s">
        <v>34</v>
      </c>
      <c r="P4492" t="s">
        <v>37</v>
      </c>
      <c r="Q4492" t="s">
        <v>34</v>
      </c>
      <c r="R4492" t="s">
        <v>34</v>
      </c>
      <c r="S4492" t="s">
        <v>34</v>
      </c>
      <c r="T4492" t="s">
        <v>37</v>
      </c>
      <c r="U4492" t="s">
        <v>39</v>
      </c>
      <c r="V4492" t="s">
        <v>37</v>
      </c>
      <c r="W4492" t="s">
        <v>51</v>
      </c>
      <c r="X4492">
        <v>54.95</v>
      </c>
      <c r="Y4492">
        <v>1916</v>
      </c>
      <c r="Z4492">
        <v>0</v>
      </c>
      <c r="AA4492">
        <v>0</v>
      </c>
      <c r="AB4492">
        <v>1476.3</v>
      </c>
      <c r="AC4492">
        <v>3392.3</v>
      </c>
      <c r="AD4492" t="s">
        <v>41</v>
      </c>
      <c r="AE4492" t="s">
        <v>42</v>
      </c>
      <c r="AF4492" t="s">
        <v>42</v>
      </c>
      <c r="AG4492">
        <f t="shared" si="140"/>
        <v>0</v>
      </c>
      <c r="AH4492" t="str" cm="1">
        <f t="array" ref="AH4492">_xlfn.IFS(
X4492&lt;=20, "&lt;20",
AND(X4492&gt;=20, X4492&lt;50), "20-50",
AND(X4492&gt;=50, X4492&lt;100), "50-100",
X4492&gt;=100, "&gt;100"
)</f>
        <v>50-100</v>
      </c>
      <c r="AI4492">
        <f t="shared" si="141"/>
        <v>0</v>
      </c>
      <c r="AJ4492" t="str" cm="1">
        <f t="array" ref="AJ4492">_xlfn.IFS(
C4492&lt;=20, "&lt;20",
AND(C4492&gt;=20, C4492&lt;35), "20-35",
AND(C4492&gt;=35, C4492&lt;50), "35-50",
C4492&gt;=50, "50-100"
)</f>
        <v>&lt;20</v>
      </c>
      <c r="AK4492" t="str" cm="1">
        <f t="array" ref="AK4492">_xlfn.IFS(
G4492&lt;6, "&lt;6",
AND(G4492&gt;=6, G4492&lt;12), "6-12",
AND(G4492&gt;=12, G4492&lt;18), "12-18",  AND(G4492&gt;=18, G4492&lt;24), "18-24", G4492&gt;=24, "24-36")</f>
        <v>6-12</v>
      </c>
    </row>
    <row r="4493" spans="1:37" x14ac:dyDescent="0.3">
      <c r="A4493" t="s">
        <v>4593</v>
      </c>
      <c r="B4493" t="s">
        <v>44</v>
      </c>
      <c r="C4493">
        <v>48</v>
      </c>
      <c r="D4493" t="s">
        <v>34</v>
      </c>
      <c r="E4493" t="s">
        <v>48</v>
      </c>
      <c r="F4493">
        <v>1</v>
      </c>
      <c r="G4493">
        <v>18</v>
      </c>
      <c r="H4493" t="s">
        <v>36</v>
      </c>
      <c r="I4493" t="s">
        <v>37</v>
      </c>
      <c r="J4493" t="s">
        <v>37</v>
      </c>
      <c r="K4493" t="s">
        <v>37</v>
      </c>
      <c r="L4493" t="s">
        <v>72</v>
      </c>
      <c r="M4493" t="s">
        <v>37</v>
      </c>
      <c r="N4493" t="s">
        <v>37</v>
      </c>
      <c r="O4493" t="s">
        <v>37</v>
      </c>
      <c r="P4493" t="s">
        <v>37</v>
      </c>
      <c r="Q4493" t="s">
        <v>37</v>
      </c>
      <c r="R4493" t="s">
        <v>37</v>
      </c>
      <c r="S4493" t="s">
        <v>37</v>
      </c>
      <c r="T4493" t="s">
        <v>37</v>
      </c>
      <c r="U4493" t="s">
        <v>67</v>
      </c>
      <c r="V4493" t="s">
        <v>34</v>
      </c>
      <c r="W4493" t="s">
        <v>51</v>
      </c>
      <c r="X4493">
        <v>87.95</v>
      </c>
      <c r="Y4493">
        <v>6365.35</v>
      </c>
      <c r="Z4493">
        <v>0</v>
      </c>
      <c r="AA4493">
        <v>0</v>
      </c>
      <c r="AB4493">
        <v>643.26</v>
      </c>
      <c r="AC4493">
        <v>7008.61</v>
      </c>
      <c r="AD4493" t="s">
        <v>41</v>
      </c>
      <c r="AE4493" t="s">
        <v>42</v>
      </c>
      <c r="AF4493" t="s">
        <v>42</v>
      </c>
      <c r="AG4493">
        <f t="shared" si="140"/>
        <v>0</v>
      </c>
      <c r="AH4493" t="str" cm="1">
        <f t="array" ref="AH4493">_xlfn.IFS(
X4493&lt;=20, "&lt;20",
AND(X4493&gt;=20, X4493&lt;50), "20-50",
AND(X4493&gt;=50, X4493&lt;100), "50-100",
X4493&gt;=100, "&gt;100"
)</f>
        <v>50-100</v>
      </c>
      <c r="AI4493">
        <f t="shared" si="141"/>
        <v>0</v>
      </c>
      <c r="AJ4493" t="str" cm="1">
        <f t="array" ref="AJ4493">_xlfn.IFS(
C4493&lt;=20, "&lt;20",
AND(C4493&gt;=20, C4493&lt;35), "20-35",
AND(C4493&gt;=35, C4493&lt;50), "35-50",
C4493&gt;=50, "50-100"
)</f>
        <v>35-50</v>
      </c>
      <c r="AK4493" t="str" cm="1">
        <f t="array" ref="AK4493">_xlfn.IFS(
G4493&lt;6, "&lt;6",
AND(G4493&gt;=6, G4493&lt;12), "6-12",
AND(G4493&gt;=12, G4493&lt;18), "12-18",  AND(G4493&gt;=18, G4493&lt;24), "18-24", G4493&gt;=24, "24-36")</f>
        <v>18-24</v>
      </c>
    </row>
    <row r="4494" spans="1:37" x14ac:dyDescent="0.3">
      <c r="A4494" t="s">
        <v>4594</v>
      </c>
      <c r="B4494" t="s">
        <v>44</v>
      </c>
      <c r="C4494">
        <v>59</v>
      </c>
      <c r="D4494" t="s">
        <v>37</v>
      </c>
      <c r="E4494" t="s">
        <v>76</v>
      </c>
      <c r="F4494">
        <v>15</v>
      </c>
      <c r="G4494">
        <v>18</v>
      </c>
      <c r="H4494" t="s">
        <v>66</v>
      </c>
      <c r="I4494" t="s">
        <v>37</v>
      </c>
      <c r="J4494" t="s">
        <v>37</v>
      </c>
      <c r="K4494" t="s">
        <v>37</v>
      </c>
      <c r="L4494" t="s">
        <v>50</v>
      </c>
      <c r="M4494" t="s">
        <v>37</v>
      </c>
      <c r="N4494" t="s">
        <v>37</v>
      </c>
      <c r="O4494" t="s">
        <v>37</v>
      </c>
      <c r="P4494" t="s">
        <v>34</v>
      </c>
      <c r="Q4494" t="s">
        <v>37</v>
      </c>
      <c r="R4494" t="s">
        <v>34</v>
      </c>
      <c r="S4494" t="s">
        <v>34</v>
      </c>
      <c r="T4494" t="s">
        <v>37</v>
      </c>
      <c r="U4494" t="s">
        <v>67</v>
      </c>
      <c r="V4494" t="s">
        <v>34</v>
      </c>
      <c r="W4494" t="s">
        <v>51</v>
      </c>
      <c r="X4494">
        <v>100.5</v>
      </c>
      <c r="Y4494">
        <v>7030.65</v>
      </c>
      <c r="Z4494">
        <v>0</v>
      </c>
      <c r="AA4494">
        <v>0</v>
      </c>
      <c r="AB4494">
        <v>2591.5</v>
      </c>
      <c r="AC4494">
        <v>9622.15</v>
      </c>
      <c r="AD4494" t="s">
        <v>41</v>
      </c>
      <c r="AE4494" t="s">
        <v>42</v>
      </c>
      <c r="AF4494" t="s">
        <v>42</v>
      </c>
      <c r="AG4494">
        <f t="shared" si="140"/>
        <v>0</v>
      </c>
      <c r="AH4494" t="str" cm="1">
        <f t="array" ref="AH4494">_xlfn.IFS(
X4494&lt;=20, "&lt;20",
AND(X4494&gt;=20, X4494&lt;50), "20-50",
AND(X4494&gt;=50, X4494&lt;100), "50-100",
X4494&gt;=100, "&gt;100"
)</f>
        <v>&gt;100</v>
      </c>
      <c r="AI4494">
        <f t="shared" si="141"/>
        <v>0</v>
      </c>
      <c r="AJ4494" t="str" cm="1">
        <f t="array" ref="AJ4494">_xlfn.IFS(
C4494&lt;=20, "&lt;20",
AND(C4494&gt;=20, C4494&lt;35), "20-35",
AND(C4494&gt;=35, C4494&lt;50), "35-50",
C4494&gt;=50, "50-100"
)</f>
        <v>50-100</v>
      </c>
      <c r="AK4494" t="str" cm="1">
        <f t="array" ref="AK4494">_xlfn.IFS(
G4494&lt;6, "&lt;6",
AND(G4494&gt;=6, G4494&lt;12), "6-12",
AND(G4494&gt;=12, G4494&lt;18), "12-18",  AND(G4494&gt;=18, G4494&lt;24), "18-24", G4494&gt;=24, "24-36")</f>
        <v>18-24</v>
      </c>
    </row>
    <row r="4495" spans="1:37" x14ac:dyDescent="0.3">
      <c r="A4495" t="s">
        <v>4595</v>
      </c>
      <c r="B4495" t="s">
        <v>44</v>
      </c>
      <c r="C4495">
        <v>62</v>
      </c>
      <c r="D4495" t="s">
        <v>34</v>
      </c>
      <c r="E4495" t="s">
        <v>74</v>
      </c>
      <c r="F4495">
        <v>9</v>
      </c>
      <c r="G4495">
        <v>2</v>
      </c>
      <c r="H4495" t="s">
        <v>70</v>
      </c>
      <c r="I4495" t="s">
        <v>37</v>
      </c>
      <c r="J4495" t="s">
        <v>34</v>
      </c>
      <c r="K4495" t="s">
        <v>37</v>
      </c>
      <c r="L4495" t="s">
        <v>72</v>
      </c>
      <c r="M4495" t="s">
        <v>37</v>
      </c>
      <c r="N4495" t="s">
        <v>34</v>
      </c>
      <c r="O4495" t="s">
        <v>37</v>
      </c>
      <c r="P4495" t="s">
        <v>37</v>
      </c>
      <c r="Q4495" t="s">
        <v>37</v>
      </c>
      <c r="R4495" t="s">
        <v>34</v>
      </c>
      <c r="S4495" t="s">
        <v>34</v>
      </c>
      <c r="T4495" t="s">
        <v>37</v>
      </c>
      <c r="U4495" t="s">
        <v>67</v>
      </c>
      <c r="V4495" t="s">
        <v>34</v>
      </c>
      <c r="W4495" t="s">
        <v>51</v>
      </c>
      <c r="X4495">
        <v>69.849999999999994</v>
      </c>
      <c r="Y4495">
        <v>4003</v>
      </c>
      <c r="Z4495">
        <v>0</v>
      </c>
      <c r="AA4495">
        <v>0</v>
      </c>
      <c r="AB4495">
        <v>640.11</v>
      </c>
      <c r="AC4495">
        <v>4643.1099999999997</v>
      </c>
      <c r="AD4495" t="s">
        <v>41</v>
      </c>
      <c r="AE4495" t="s">
        <v>42</v>
      </c>
      <c r="AF4495" t="s">
        <v>42</v>
      </c>
      <c r="AG4495">
        <f t="shared" si="140"/>
        <v>0</v>
      </c>
      <c r="AH4495" t="str" cm="1">
        <f t="array" ref="AH4495">_xlfn.IFS(
X4495&lt;=20, "&lt;20",
AND(X4495&gt;=20, X4495&lt;50), "20-50",
AND(X4495&gt;=50, X4495&lt;100), "50-100",
X4495&gt;=100, "&gt;100"
)</f>
        <v>50-100</v>
      </c>
      <c r="AI4495">
        <f t="shared" si="141"/>
        <v>0</v>
      </c>
      <c r="AJ4495" t="str" cm="1">
        <f t="array" ref="AJ4495">_xlfn.IFS(
C4495&lt;=20, "&lt;20",
AND(C4495&gt;=20, C4495&lt;35), "20-35",
AND(C4495&gt;=35, C4495&lt;50), "35-50",
C4495&gt;=50, "50-100"
)</f>
        <v>50-100</v>
      </c>
      <c r="AK4495" t="str" cm="1">
        <f t="array" ref="AK4495">_xlfn.IFS(
G4495&lt;6, "&lt;6",
AND(G4495&gt;=6, G4495&lt;12), "6-12",
AND(G4495&gt;=12, G4495&lt;18), "12-18",  AND(G4495&gt;=18, G4495&lt;24), "18-24", G4495&gt;=24, "24-36")</f>
        <v>&lt;6</v>
      </c>
    </row>
    <row r="4496" spans="1:37" x14ac:dyDescent="0.3">
      <c r="A4496" t="s">
        <v>4596</v>
      </c>
      <c r="B4496" t="s">
        <v>33</v>
      </c>
      <c r="C4496">
        <v>51</v>
      </c>
      <c r="D4496" t="s">
        <v>34</v>
      </c>
      <c r="E4496" t="s">
        <v>82</v>
      </c>
      <c r="F4496">
        <v>9</v>
      </c>
      <c r="G4496">
        <v>26</v>
      </c>
      <c r="H4496" t="s">
        <v>36</v>
      </c>
      <c r="I4496" t="s">
        <v>34</v>
      </c>
      <c r="J4496" t="s">
        <v>34</v>
      </c>
      <c r="K4496" t="s">
        <v>37</v>
      </c>
      <c r="L4496" t="s">
        <v>38</v>
      </c>
      <c r="M4496" t="s">
        <v>34</v>
      </c>
      <c r="N4496" t="s">
        <v>34</v>
      </c>
      <c r="O4496" t="s">
        <v>34</v>
      </c>
      <c r="P4496" t="s">
        <v>34</v>
      </c>
      <c r="Q4496" t="s">
        <v>34</v>
      </c>
      <c r="R4496" t="s">
        <v>34</v>
      </c>
      <c r="S4496" t="s">
        <v>34</v>
      </c>
      <c r="T4496" t="s">
        <v>37</v>
      </c>
      <c r="U4496" t="s">
        <v>46</v>
      </c>
      <c r="V4496" t="s">
        <v>37</v>
      </c>
      <c r="W4496" t="s">
        <v>40</v>
      </c>
      <c r="X4496">
        <v>25.25</v>
      </c>
      <c r="Y4496">
        <v>186.3</v>
      </c>
      <c r="Z4496">
        <v>0</v>
      </c>
      <c r="AA4496">
        <v>0</v>
      </c>
      <c r="AB4496">
        <v>0</v>
      </c>
      <c r="AC4496">
        <v>186.3</v>
      </c>
      <c r="AD4496" t="s">
        <v>41</v>
      </c>
      <c r="AE4496" t="s">
        <v>42</v>
      </c>
      <c r="AF4496" t="s">
        <v>42</v>
      </c>
      <c r="AG4496">
        <f t="shared" si="140"/>
        <v>0</v>
      </c>
      <c r="AH4496" t="str" cm="1">
        <f t="array" ref="AH4496">_xlfn.IFS(
X4496&lt;=20, "&lt;20",
AND(X4496&gt;=20, X4496&lt;50), "20-50",
AND(X4496&gt;=50, X4496&lt;100), "50-100",
X4496&gt;=100, "&gt;100"
)</f>
        <v>20-50</v>
      </c>
      <c r="AI4496">
        <f t="shared" si="141"/>
        <v>0</v>
      </c>
      <c r="AJ4496" t="str" cm="1">
        <f t="array" ref="AJ4496">_xlfn.IFS(
C4496&lt;=20, "&lt;20",
AND(C4496&gt;=20, C4496&lt;35), "20-35",
AND(C4496&gt;=35, C4496&lt;50), "35-50",
C4496&gt;=50, "50-100"
)</f>
        <v>50-100</v>
      </c>
      <c r="AK4496" t="str" cm="1">
        <f t="array" ref="AK4496">_xlfn.IFS(
G4496&lt;6, "&lt;6",
AND(G4496&gt;=6, G4496&lt;12), "6-12",
AND(G4496&gt;=12, G4496&lt;18), "12-18",  AND(G4496&gt;=18, G4496&lt;24), "18-24", G4496&gt;=24, "24-36")</f>
        <v>24-36</v>
      </c>
    </row>
    <row r="4497" spans="1:37" x14ac:dyDescent="0.3">
      <c r="A4497" t="s">
        <v>4597</v>
      </c>
      <c r="B4497" t="s">
        <v>44</v>
      </c>
      <c r="C4497">
        <v>23</v>
      </c>
      <c r="D4497" t="s">
        <v>34</v>
      </c>
      <c r="E4497" t="s">
        <v>87</v>
      </c>
      <c r="F4497">
        <v>9</v>
      </c>
      <c r="G4497">
        <v>2</v>
      </c>
      <c r="H4497" t="s">
        <v>66</v>
      </c>
      <c r="I4497" t="s">
        <v>37</v>
      </c>
      <c r="J4497" t="s">
        <v>37</v>
      </c>
      <c r="K4497" t="s">
        <v>37</v>
      </c>
      <c r="L4497" t="s">
        <v>50</v>
      </c>
      <c r="M4497" t="s">
        <v>34</v>
      </c>
      <c r="N4497" t="s">
        <v>37</v>
      </c>
      <c r="O4497" t="s">
        <v>34</v>
      </c>
      <c r="P4497" t="s">
        <v>37</v>
      </c>
      <c r="Q4497" t="s">
        <v>37</v>
      </c>
      <c r="R4497" t="s">
        <v>37</v>
      </c>
      <c r="S4497" t="s">
        <v>37</v>
      </c>
      <c r="T4497" t="s">
        <v>37</v>
      </c>
      <c r="U4497" t="s">
        <v>39</v>
      </c>
      <c r="V4497" t="s">
        <v>37</v>
      </c>
      <c r="W4497" t="s">
        <v>51</v>
      </c>
      <c r="X4497">
        <v>106.6</v>
      </c>
      <c r="Y4497">
        <v>7244.7</v>
      </c>
      <c r="Z4497">
        <v>0</v>
      </c>
      <c r="AA4497">
        <v>0</v>
      </c>
      <c r="AB4497">
        <v>1255.58</v>
      </c>
      <c r="AC4497">
        <v>8500.2800000000007</v>
      </c>
      <c r="AD4497" t="s">
        <v>41</v>
      </c>
      <c r="AE4497" t="s">
        <v>42</v>
      </c>
      <c r="AF4497" t="s">
        <v>42</v>
      </c>
      <c r="AG4497">
        <f t="shared" si="140"/>
        <v>0</v>
      </c>
      <c r="AH4497" t="str" cm="1">
        <f t="array" ref="AH4497">_xlfn.IFS(
X4497&lt;=20, "&lt;20",
AND(X4497&gt;=20, X4497&lt;50), "20-50",
AND(X4497&gt;=50, X4497&lt;100), "50-100",
X4497&gt;=100, "&gt;100"
)</f>
        <v>&gt;100</v>
      </c>
      <c r="AI4497">
        <f t="shared" si="141"/>
        <v>0</v>
      </c>
      <c r="AJ4497" t="str" cm="1">
        <f t="array" ref="AJ4497">_xlfn.IFS(
C4497&lt;=20, "&lt;20",
AND(C4497&gt;=20, C4497&lt;35), "20-35",
AND(C4497&gt;=35, C4497&lt;50), "35-50",
C4497&gt;=50, "50-100"
)</f>
        <v>20-35</v>
      </c>
      <c r="AK4497" t="str" cm="1">
        <f t="array" ref="AK4497">_xlfn.IFS(
G4497&lt;6, "&lt;6",
AND(G4497&gt;=6, G4497&lt;12), "6-12",
AND(G4497&gt;=12, G4497&lt;18), "12-18",  AND(G4497&gt;=18, G4497&lt;24), "18-24", G4497&gt;=24, "24-36")</f>
        <v>&lt;6</v>
      </c>
    </row>
    <row r="4498" spans="1:37" x14ac:dyDescent="0.3">
      <c r="A4498" t="s">
        <v>4598</v>
      </c>
      <c r="B4498" t="s">
        <v>44</v>
      </c>
      <c r="C4498">
        <v>58</v>
      </c>
      <c r="D4498" t="s">
        <v>34</v>
      </c>
      <c r="E4498" t="s">
        <v>114</v>
      </c>
      <c r="F4498">
        <v>10</v>
      </c>
      <c r="G4498">
        <v>19</v>
      </c>
      <c r="H4498" t="s">
        <v>36</v>
      </c>
      <c r="I4498" t="s">
        <v>37</v>
      </c>
      <c r="J4498" t="s">
        <v>37</v>
      </c>
      <c r="K4498" t="s">
        <v>37</v>
      </c>
      <c r="L4498" t="s">
        <v>50</v>
      </c>
      <c r="M4498" t="s">
        <v>34</v>
      </c>
      <c r="N4498" t="s">
        <v>37</v>
      </c>
      <c r="O4498" t="s">
        <v>34</v>
      </c>
      <c r="P4498" t="s">
        <v>34</v>
      </c>
      <c r="Q4498" t="s">
        <v>37</v>
      </c>
      <c r="R4498" t="s">
        <v>37</v>
      </c>
      <c r="S4498" t="s">
        <v>37</v>
      </c>
      <c r="T4498" t="s">
        <v>37</v>
      </c>
      <c r="U4498" t="s">
        <v>46</v>
      </c>
      <c r="V4498" t="s">
        <v>37</v>
      </c>
      <c r="W4498" t="s">
        <v>51</v>
      </c>
      <c r="X4498">
        <v>99.35</v>
      </c>
      <c r="Y4498">
        <v>4749.1499999999996</v>
      </c>
      <c r="Z4498">
        <v>0</v>
      </c>
      <c r="AA4498">
        <v>0</v>
      </c>
      <c r="AB4498">
        <v>1473.45</v>
      </c>
      <c r="AC4498">
        <v>6222.6</v>
      </c>
      <c r="AD4498" t="s">
        <v>52</v>
      </c>
      <c r="AE4498" t="s">
        <v>53</v>
      </c>
      <c r="AF4498" t="s">
        <v>54</v>
      </c>
      <c r="AG4498">
        <f t="shared" si="140"/>
        <v>1</v>
      </c>
      <c r="AH4498" t="str" cm="1">
        <f t="array" ref="AH4498">_xlfn.IFS(
X4498&lt;=20, "&lt;20",
AND(X4498&gt;=20, X4498&lt;50), "20-50",
AND(X4498&gt;=50, X4498&lt;100), "50-100",
X4498&gt;=100, "&gt;100"
)</f>
        <v>50-100</v>
      </c>
      <c r="AI4498">
        <f t="shared" si="141"/>
        <v>0</v>
      </c>
      <c r="AJ4498" t="str" cm="1">
        <f t="array" ref="AJ4498">_xlfn.IFS(
C4498&lt;=20, "&lt;20",
AND(C4498&gt;=20, C4498&lt;35), "20-35",
AND(C4498&gt;=35, C4498&lt;50), "35-50",
C4498&gt;=50, "50-100"
)</f>
        <v>50-100</v>
      </c>
      <c r="AK4498" t="str" cm="1">
        <f t="array" ref="AK4498">_xlfn.IFS(
G4498&lt;6, "&lt;6",
AND(G4498&gt;=6, G4498&lt;12), "6-12",
AND(G4498&gt;=12, G4498&lt;18), "12-18",  AND(G4498&gt;=18, G4498&lt;24), "18-24", G4498&gt;=24, "24-36")</f>
        <v>18-24</v>
      </c>
    </row>
    <row r="4499" spans="1:37" x14ac:dyDescent="0.3">
      <c r="A4499" t="s">
        <v>4599</v>
      </c>
      <c r="B4499" t="s">
        <v>33</v>
      </c>
      <c r="C4499">
        <v>27</v>
      </c>
      <c r="D4499" t="s">
        <v>34</v>
      </c>
      <c r="E4499" t="s">
        <v>82</v>
      </c>
      <c r="F4499">
        <v>2</v>
      </c>
      <c r="G4499">
        <v>17</v>
      </c>
      <c r="H4499" t="s">
        <v>36</v>
      </c>
      <c r="I4499" t="s">
        <v>37</v>
      </c>
      <c r="J4499" t="s">
        <v>34</v>
      </c>
      <c r="K4499" t="s">
        <v>34</v>
      </c>
      <c r="L4499" t="s">
        <v>34</v>
      </c>
      <c r="M4499" t="s">
        <v>34</v>
      </c>
      <c r="N4499" t="s">
        <v>34</v>
      </c>
      <c r="O4499" t="s">
        <v>34</v>
      </c>
      <c r="P4499" t="s">
        <v>34</v>
      </c>
      <c r="Q4499" t="s">
        <v>34</v>
      </c>
      <c r="R4499" t="s">
        <v>34</v>
      </c>
      <c r="S4499" t="s">
        <v>34</v>
      </c>
      <c r="T4499" t="s">
        <v>34</v>
      </c>
      <c r="U4499" t="s">
        <v>39</v>
      </c>
      <c r="V4499" t="s">
        <v>37</v>
      </c>
      <c r="W4499" t="s">
        <v>51</v>
      </c>
      <c r="X4499">
        <v>-3</v>
      </c>
      <c r="Y4499">
        <v>20.2</v>
      </c>
      <c r="Z4499">
        <v>0</v>
      </c>
      <c r="AA4499">
        <v>0</v>
      </c>
      <c r="AB4499">
        <v>44.69</v>
      </c>
      <c r="AC4499">
        <v>64.89</v>
      </c>
      <c r="AD4499" t="s">
        <v>85</v>
      </c>
      <c r="AE4499" t="s">
        <v>42</v>
      </c>
      <c r="AF4499" t="s">
        <v>42</v>
      </c>
      <c r="AG4499">
        <f t="shared" si="140"/>
        <v>0</v>
      </c>
      <c r="AH4499" t="str" cm="1">
        <f t="array" ref="AH4499">_xlfn.IFS(
X4499&lt;=20, "&lt;20",
AND(X4499&gt;=20, X4499&lt;50), "20-50",
AND(X4499&gt;=50, X4499&lt;100), "50-100",
X4499&gt;=100, "&gt;100"
)</f>
        <v>&lt;20</v>
      </c>
      <c r="AI4499">
        <f t="shared" si="141"/>
        <v>1</v>
      </c>
      <c r="AJ4499" t="str" cm="1">
        <f t="array" ref="AJ4499">_xlfn.IFS(
C4499&lt;=20, "&lt;20",
AND(C4499&gt;=20, C4499&lt;35), "20-35",
AND(C4499&gt;=35, C4499&lt;50), "35-50",
C4499&gt;=50, "50-100"
)</f>
        <v>20-35</v>
      </c>
      <c r="AK4499" t="str" cm="1">
        <f t="array" ref="AK4499">_xlfn.IFS(
G4499&lt;6, "&lt;6",
AND(G4499&gt;=6, G4499&lt;12), "6-12",
AND(G4499&gt;=12, G4499&lt;18), "12-18",  AND(G4499&gt;=18, G4499&lt;24), "18-24", G4499&gt;=24, "24-36")</f>
        <v>12-18</v>
      </c>
    </row>
    <row r="4500" spans="1:37" x14ac:dyDescent="0.3">
      <c r="A4500" t="s">
        <v>4600</v>
      </c>
      <c r="B4500" t="s">
        <v>44</v>
      </c>
      <c r="C4500">
        <v>32</v>
      </c>
      <c r="D4500" t="s">
        <v>34</v>
      </c>
      <c r="E4500" t="s">
        <v>103</v>
      </c>
      <c r="F4500">
        <v>10</v>
      </c>
      <c r="G4500">
        <v>2</v>
      </c>
      <c r="H4500" t="s">
        <v>36</v>
      </c>
      <c r="I4500" t="s">
        <v>37</v>
      </c>
      <c r="J4500" t="s">
        <v>34</v>
      </c>
      <c r="K4500" t="s">
        <v>34</v>
      </c>
      <c r="L4500" t="s">
        <v>34</v>
      </c>
      <c r="M4500" t="s">
        <v>34</v>
      </c>
      <c r="N4500" t="s">
        <v>34</v>
      </c>
      <c r="O4500" t="s">
        <v>34</v>
      </c>
      <c r="P4500" t="s">
        <v>34</v>
      </c>
      <c r="Q4500" t="s">
        <v>34</v>
      </c>
      <c r="R4500" t="s">
        <v>34</v>
      </c>
      <c r="S4500" t="s">
        <v>34</v>
      </c>
      <c r="T4500" t="s">
        <v>34</v>
      </c>
      <c r="U4500" t="s">
        <v>46</v>
      </c>
      <c r="V4500" t="s">
        <v>34</v>
      </c>
      <c r="W4500" t="s">
        <v>51</v>
      </c>
      <c r="X4500">
        <v>20.149999999999999</v>
      </c>
      <c r="Y4500">
        <v>91.4</v>
      </c>
      <c r="Z4500">
        <v>0</v>
      </c>
      <c r="AA4500">
        <v>0</v>
      </c>
      <c r="AB4500">
        <v>183.36</v>
      </c>
      <c r="AC4500">
        <v>274.76</v>
      </c>
      <c r="AD4500" t="s">
        <v>41</v>
      </c>
      <c r="AE4500" t="s">
        <v>42</v>
      </c>
      <c r="AF4500" t="s">
        <v>42</v>
      </c>
      <c r="AG4500">
        <f t="shared" si="140"/>
        <v>0</v>
      </c>
      <c r="AH4500" t="str" cm="1">
        <f t="array" ref="AH4500">_xlfn.IFS(
X4500&lt;=20, "&lt;20",
AND(X4500&gt;=20, X4500&lt;50), "20-50",
AND(X4500&gt;=50, X4500&lt;100), "50-100",
X4500&gt;=100, "&gt;100"
)</f>
        <v>20-50</v>
      </c>
      <c r="AI4500">
        <f t="shared" si="141"/>
        <v>0</v>
      </c>
      <c r="AJ4500" t="str" cm="1">
        <f t="array" ref="AJ4500">_xlfn.IFS(
C4500&lt;=20, "&lt;20",
AND(C4500&gt;=20, C4500&lt;35), "20-35",
AND(C4500&gt;=35, C4500&lt;50), "35-50",
C4500&gt;=50, "50-100"
)</f>
        <v>20-35</v>
      </c>
      <c r="AK4500" t="str" cm="1">
        <f t="array" ref="AK4500">_xlfn.IFS(
G4500&lt;6, "&lt;6",
AND(G4500&gt;=6, G4500&lt;12), "6-12",
AND(G4500&gt;=12, G4500&lt;18), "12-18",  AND(G4500&gt;=18, G4500&lt;24), "18-24", G4500&gt;=24, "24-36")</f>
        <v>&lt;6</v>
      </c>
    </row>
    <row r="4501" spans="1:37" x14ac:dyDescent="0.3">
      <c r="A4501" t="s">
        <v>4601</v>
      </c>
      <c r="B4501" t="s">
        <v>44</v>
      </c>
      <c r="C4501">
        <v>20</v>
      </c>
      <c r="D4501" t="s">
        <v>37</v>
      </c>
      <c r="E4501" t="s">
        <v>124</v>
      </c>
      <c r="F4501">
        <v>5</v>
      </c>
      <c r="G4501">
        <v>2</v>
      </c>
      <c r="H4501" t="s">
        <v>57</v>
      </c>
      <c r="I4501" t="s">
        <v>37</v>
      </c>
      <c r="J4501" t="s">
        <v>37</v>
      </c>
      <c r="K4501" t="s">
        <v>37</v>
      </c>
      <c r="L4501" t="s">
        <v>72</v>
      </c>
      <c r="M4501" t="s">
        <v>37</v>
      </c>
      <c r="N4501" t="s">
        <v>37</v>
      </c>
      <c r="O4501" t="s">
        <v>34</v>
      </c>
      <c r="P4501" t="s">
        <v>37</v>
      </c>
      <c r="Q4501" t="s">
        <v>37</v>
      </c>
      <c r="R4501" t="s">
        <v>37</v>
      </c>
      <c r="S4501" t="s">
        <v>37</v>
      </c>
      <c r="T4501" t="s">
        <v>37</v>
      </c>
      <c r="U4501" t="s">
        <v>46</v>
      </c>
      <c r="V4501" t="s">
        <v>34</v>
      </c>
      <c r="W4501" t="s">
        <v>51</v>
      </c>
      <c r="X4501">
        <v>84.9</v>
      </c>
      <c r="Y4501">
        <v>1398.25</v>
      </c>
      <c r="Z4501">
        <v>0</v>
      </c>
      <c r="AA4501">
        <v>0</v>
      </c>
      <c r="AB4501">
        <v>146.56</v>
      </c>
      <c r="AC4501">
        <v>1544.81</v>
      </c>
      <c r="AD4501" t="s">
        <v>41</v>
      </c>
      <c r="AE4501" t="s">
        <v>42</v>
      </c>
      <c r="AF4501" t="s">
        <v>42</v>
      </c>
      <c r="AG4501">
        <f t="shared" si="140"/>
        <v>0</v>
      </c>
      <c r="AH4501" t="str" cm="1">
        <f t="array" ref="AH4501">_xlfn.IFS(
X4501&lt;=20, "&lt;20",
AND(X4501&gt;=20, X4501&lt;50), "20-50",
AND(X4501&gt;=50, X4501&lt;100), "50-100",
X4501&gt;=100, "&gt;100"
)</f>
        <v>50-100</v>
      </c>
      <c r="AI4501">
        <f t="shared" si="141"/>
        <v>0</v>
      </c>
      <c r="AJ4501" t="str" cm="1">
        <f t="array" ref="AJ4501">_xlfn.IFS(
C4501&lt;=20, "&lt;20",
AND(C4501&gt;=20, C4501&lt;35), "20-35",
AND(C4501&gt;=35, C4501&lt;50), "35-50",
C4501&gt;=50, "50-100"
)</f>
        <v>&lt;20</v>
      </c>
      <c r="AK4501" t="str" cm="1">
        <f t="array" ref="AK4501">_xlfn.IFS(
G4501&lt;6, "&lt;6",
AND(G4501&gt;=6, G4501&lt;12), "6-12",
AND(G4501&gt;=12, G4501&lt;18), "12-18",  AND(G4501&gt;=18, G4501&lt;24), "18-24", G4501&gt;=24, "24-36")</f>
        <v>&lt;6</v>
      </c>
    </row>
    <row r="4502" spans="1:37" x14ac:dyDescent="0.3">
      <c r="A4502" t="s">
        <v>4602</v>
      </c>
      <c r="B4502" t="s">
        <v>44</v>
      </c>
      <c r="C4502">
        <v>57</v>
      </c>
      <c r="D4502" t="s">
        <v>37</v>
      </c>
      <c r="E4502" t="s">
        <v>74</v>
      </c>
      <c r="F4502">
        <v>10</v>
      </c>
      <c r="G4502">
        <v>28</v>
      </c>
      <c r="H4502" t="s">
        <v>49</v>
      </c>
      <c r="I4502" t="s">
        <v>37</v>
      </c>
      <c r="J4502" t="s">
        <v>37</v>
      </c>
      <c r="K4502" t="s">
        <v>37</v>
      </c>
      <c r="L4502" t="s">
        <v>50</v>
      </c>
      <c r="M4502" t="s">
        <v>34</v>
      </c>
      <c r="N4502" t="s">
        <v>34</v>
      </c>
      <c r="O4502" t="s">
        <v>34</v>
      </c>
      <c r="P4502" t="s">
        <v>34</v>
      </c>
      <c r="Q4502" t="s">
        <v>34</v>
      </c>
      <c r="R4502" t="s">
        <v>37</v>
      </c>
      <c r="S4502" t="s">
        <v>37</v>
      </c>
      <c r="T4502" t="s">
        <v>37</v>
      </c>
      <c r="U4502" t="s">
        <v>46</v>
      </c>
      <c r="V4502" t="s">
        <v>37</v>
      </c>
      <c r="W4502" t="s">
        <v>51</v>
      </c>
      <c r="X4502">
        <v>86</v>
      </c>
      <c r="Y4502">
        <v>165.45</v>
      </c>
      <c r="Z4502">
        <v>0</v>
      </c>
      <c r="AA4502">
        <v>0</v>
      </c>
      <c r="AB4502">
        <v>86.94</v>
      </c>
      <c r="AC4502">
        <v>252.39</v>
      </c>
      <c r="AD4502" t="s">
        <v>52</v>
      </c>
      <c r="AE4502" t="s">
        <v>104</v>
      </c>
      <c r="AF4502" t="s">
        <v>150</v>
      </c>
      <c r="AG4502">
        <f t="shared" si="140"/>
        <v>1</v>
      </c>
      <c r="AH4502" t="str" cm="1">
        <f t="array" ref="AH4502">_xlfn.IFS(
X4502&lt;=20, "&lt;20",
AND(X4502&gt;=20, X4502&lt;50), "20-50",
AND(X4502&gt;=50, X4502&lt;100), "50-100",
X4502&gt;=100, "&gt;100"
)</f>
        <v>50-100</v>
      </c>
      <c r="AI4502">
        <f t="shared" si="141"/>
        <v>0</v>
      </c>
      <c r="AJ4502" t="str" cm="1">
        <f t="array" ref="AJ4502">_xlfn.IFS(
C4502&lt;=20, "&lt;20",
AND(C4502&gt;=20, C4502&lt;35), "20-35",
AND(C4502&gt;=35, C4502&lt;50), "35-50",
C4502&gt;=50, "50-100"
)</f>
        <v>50-100</v>
      </c>
      <c r="AK4502" t="str" cm="1">
        <f t="array" ref="AK4502">_xlfn.IFS(
G4502&lt;6, "&lt;6",
AND(G4502&gt;=6, G4502&lt;12), "6-12",
AND(G4502&gt;=12, G4502&lt;18), "12-18",  AND(G4502&gt;=18, G4502&lt;24), "18-24", G4502&gt;=24, "24-36")</f>
        <v>24-36</v>
      </c>
    </row>
    <row r="4503" spans="1:37" x14ac:dyDescent="0.3">
      <c r="A4503" t="s">
        <v>4603</v>
      </c>
      <c r="B4503" t="s">
        <v>44</v>
      </c>
      <c r="C4503">
        <v>45</v>
      </c>
      <c r="D4503" t="s">
        <v>34</v>
      </c>
      <c r="E4503" t="s">
        <v>64</v>
      </c>
      <c r="F4503">
        <v>14</v>
      </c>
      <c r="G4503">
        <v>30</v>
      </c>
      <c r="H4503" t="s">
        <v>57</v>
      </c>
      <c r="I4503" t="s">
        <v>37</v>
      </c>
      <c r="J4503" t="s">
        <v>34</v>
      </c>
      <c r="K4503" t="s">
        <v>37</v>
      </c>
      <c r="L4503" t="s">
        <v>38</v>
      </c>
      <c r="M4503" t="s">
        <v>34</v>
      </c>
      <c r="N4503" t="s">
        <v>34</v>
      </c>
      <c r="O4503" t="s">
        <v>37</v>
      </c>
      <c r="P4503" t="s">
        <v>37</v>
      </c>
      <c r="Q4503" t="s">
        <v>34</v>
      </c>
      <c r="R4503" t="s">
        <v>34</v>
      </c>
      <c r="S4503" t="s">
        <v>34</v>
      </c>
      <c r="T4503" t="s">
        <v>37</v>
      </c>
      <c r="U4503" t="s">
        <v>46</v>
      </c>
      <c r="V4503" t="s">
        <v>34</v>
      </c>
      <c r="W4503" t="s">
        <v>51</v>
      </c>
      <c r="X4503">
        <v>54.25</v>
      </c>
      <c r="Y4503">
        <v>1221.55</v>
      </c>
      <c r="Z4503">
        <v>0</v>
      </c>
      <c r="AA4503">
        <v>0</v>
      </c>
      <c r="AB4503">
        <v>895.39</v>
      </c>
      <c r="AC4503">
        <v>2116.94</v>
      </c>
      <c r="AD4503" t="s">
        <v>41</v>
      </c>
      <c r="AE4503" t="s">
        <v>42</v>
      </c>
      <c r="AF4503" t="s">
        <v>42</v>
      </c>
      <c r="AG4503">
        <f t="shared" si="140"/>
        <v>0</v>
      </c>
      <c r="AH4503" t="str" cm="1">
        <f t="array" ref="AH4503">_xlfn.IFS(
X4503&lt;=20, "&lt;20",
AND(X4503&gt;=20, X4503&lt;50), "20-50",
AND(X4503&gt;=50, X4503&lt;100), "50-100",
X4503&gt;=100, "&gt;100"
)</f>
        <v>50-100</v>
      </c>
      <c r="AI4503">
        <f t="shared" si="141"/>
        <v>0</v>
      </c>
      <c r="AJ4503" t="str" cm="1">
        <f t="array" ref="AJ4503">_xlfn.IFS(
C4503&lt;=20, "&lt;20",
AND(C4503&gt;=20, C4503&lt;35), "20-35",
AND(C4503&gt;=35, C4503&lt;50), "35-50",
C4503&gt;=50, "50-100"
)</f>
        <v>35-50</v>
      </c>
      <c r="AK4503" t="str" cm="1">
        <f t="array" ref="AK4503">_xlfn.IFS(
G4503&lt;6, "&lt;6",
AND(G4503&gt;=6, G4503&lt;12), "6-12",
AND(G4503&gt;=12, G4503&lt;18), "12-18",  AND(G4503&gt;=18, G4503&lt;24), "18-24", G4503&gt;=24, "24-36")</f>
        <v>24-36</v>
      </c>
    </row>
    <row r="4504" spans="1:37" x14ac:dyDescent="0.3">
      <c r="A4504" t="s">
        <v>4604</v>
      </c>
      <c r="B4504" t="s">
        <v>44</v>
      </c>
      <c r="C4504">
        <v>59</v>
      </c>
      <c r="D4504" t="s">
        <v>37</v>
      </c>
      <c r="E4504" t="s">
        <v>74</v>
      </c>
      <c r="F4504">
        <v>10</v>
      </c>
      <c r="G4504">
        <v>24</v>
      </c>
      <c r="H4504" t="s">
        <v>36</v>
      </c>
      <c r="I4504" t="s">
        <v>37</v>
      </c>
      <c r="J4504" t="s">
        <v>34</v>
      </c>
      <c r="K4504" t="s">
        <v>34</v>
      </c>
      <c r="L4504" t="s">
        <v>34</v>
      </c>
      <c r="M4504" t="s">
        <v>34</v>
      </c>
      <c r="N4504" t="s">
        <v>34</v>
      </c>
      <c r="O4504" t="s">
        <v>34</v>
      </c>
      <c r="P4504" t="s">
        <v>34</v>
      </c>
      <c r="Q4504" t="s">
        <v>34</v>
      </c>
      <c r="R4504" t="s">
        <v>34</v>
      </c>
      <c r="S4504" t="s">
        <v>34</v>
      </c>
      <c r="T4504" t="s">
        <v>34</v>
      </c>
      <c r="U4504" t="s">
        <v>46</v>
      </c>
      <c r="V4504" t="s">
        <v>34</v>
      </c>
      <c r="W4504" t="s">
        <v>40</v>
      </c>
      <c r="X4504">
        <v>20.5</v>
      </c>
      <c r="Y4504">
        <v>255.5</v>
      </c>
      <c r="Z4504">
        <v>0</v>
      </c>
      <c r="AA4504">
        <v>0</v>
      </c>
      <c r="AB4504">
        <v>552.72</v>
      </c>
      <c r="AC4504">
        <v>808.22</v>
      </c>
      <c r="AD4504" t="s">
        <v>41</v>
      </c>
      <c r="AE4504" t="s">
        <v>42</v>
      </c>
      <c r="AF4504" t="s">
        <v>42</v>
      </c>
      <c r="AG4504">
        <f t="shared" si="140"/>
        <v>0</v>
      </c>
      <c r="AH4504" t="str" cm="1">
        <f t="array" ref="AH4504">_xlfn.IFS(
X4504&lt;=20, "&lt;20",
AND(X4504&gt;=20, X4504&lt;50), "20-50",
AND(X4504&gt;=50, X4504&lt;100), "50-100",
X4504&gt;=100, "&gt;100"
)</f>
        <v>20-50</v>
      </c>
      <c r="AI4504">
        <f t="shared" si="141"/>
        <v>0</v>
      </c>
      <c r="AJ4504" t="str" cm="1">
        <f t="array" ref="AJ4504">_xlfn.IFS(
C4504&lt;=20, "&lt;20",
AND(C4504&gt;=20, C4504&lt;35), "20-35",
AND(C4504&gt;=35, C4504&lt;50), "35-50",
C4504&gt;=50, "50-100"
)</f>
        <v>50-100</v>
      </c>
      <c r="AK4504" t="str" cm="1">
        <f t="array" ref="AK4504">_xlfn.IFS(
G4504&lt;6, "&lt;6",
AND(G4504&gt;=6, G4504&lt;12), "6-12",
AND(G4504&gt;=12, G4504&lt;18), "12-18",  AND(G4504&gt;=18, G4504&lt;24), "18-24", G4504&gt;=24, "24-36")</f>
        <v>24-36</v>
      </c>
    </row>
    <row r="4505" spans="1:37" x14ac:dyDescent="0.3">
      <c r="A4505" t="s">
        <v>4605</v>
      </c>
      <c r="B4505" t="s">
        <v>44</v>
      </c>
      <c r="C4505">
        <v>65</v>
      </c>
      <c r="D4505" t="s">
        <v>34</v>
      </c>
      <c r="E4505" t="s">
        <v>164</v>
      </c>
      <c r="F4505">
        <v>15</v>
      </c>
      <c r="G4505">
        <v>1</v>
      </c>
      <c r="H4505" t="s">
        <v>36</v>
      </c>
      <c r="I4505" t="s">
        <v>37</v>
      </c>
      <c r="J4505" t="s">
        <v>34</v>
      </c>
      <c r="K4505" t="s">
        <v>37</v>
      </c>
      <c r="L4505" t="s">
        <v>72</v>
      </c>
      <c r="M4505" t="s">
        <v>34</v>
      </c>
      <c r="N4505" t="s">
        <v>37</v>
      </c>
      <c r="O4505" t="s">
        <v>37</v>
      </c>
      <c r="P4505" t="s">
        <v>37</v>
      </c>
      <c r="Q4505" t="s">
        <v>37</v>
      </c>
      <c r="R4505" t="s">
        <v>37</v>
      </c>
      <c r="S4505" t="s">
        <v>37</v>
      </c>
      <c r="T4505" t="s">
        <v>37</v>
      </c>
      <c r="U4505" t="s">
        <v>46</v>
      </c>
      <c r="V4505" t="s">
        <v>34</v>
      </c>
      <c r="W4505" t="s">
        <v>51</v>
      </c>
      <c r="X4505">
        <v>76.5</v>
      </c>
      <c r="Y4505">
        <v>1155.5999999999999</v>
      </c>
      <c r="Z4505">
        <v>0</v>
      </c>
      <c r="AA4505">
        <v>0</v>
      </c>
      <c r="AB4505">
        <v>596.54999999999995</v>
      </c>
      <c r="AC4505">
        <v>1752.15</v>
      </c>
      <c r="AD4505" t="s">
        <v>41</v>
      </c>
      <c r="AE4505" t="s">
        <v>42</v>
      </c>
      <c r="AF4505" t="s">
        <v>42</v>
      </c>
      <c r="AG4505">
        <f t="shared" si="140"/>
        <v>0</v>
      </c>
      <c r="AH4505" t="str" cm="1">
        <f t="array" ref="AH4505">_xlfn.IFS(
X4505&lt;=20, "&lt;20",
AND(X4505&gt;=20, X4505&lt;50), "20-50",
AND(X4505&gt;=50, X4505&lt;100), "50-100",
X4505&gt;=100, "&gt;100"
)</f>
        <v>50-100</v>
      </c>
      <c r="AI4505">
        <f t="shared" si="141"/>
        <v>0</v>
      </c>
      <c r="AJ4505" t="str" cm="1">
        <f t="array" ref="AJ4505">_xlfn.IFS(
C4505&lt;=20, "&lt;20",
AND(C4505&gt;=20, C4505&lt;35), "20-35",
AND(C4505&gt;=35, C4505&lt;50), "35-50",
C4505&gt;=50, "50-100"
)</f>
        <v>50-100</v>
      </c>
      <c r="AK4505" t="str" cm="1">
        <f t="array" ref="AK4505">_xlfn.IFS(
G4505&lt;6, "&lt;6",
AND(G4505&gt;=6, G4505&lt;12), "6-12",
AND(G4505&gt;=12, G4505&lt;18), "12-18",  AND(G4505&gt;=18, G4505&lt;24), "18-24", G4505&gt;=24, "24-36")</f>
        <v>&lt;6</v>
      </c>
    </row>
    <row r="4506" spans="1:37" x14ac:dyDescent="0.3">
      <c r="A4506" t="s">
        <v>4606</v>
      </c>
      <c r="B4506" t="s">
        <v>33</v>
      </c>
      <c r="C4506">
        <v>49</v>
      </c>
      <c r="D4506" t="s">
        <v>37</v>
      </c>
      <c r="E4506" t="s">
        <v>103</v>
      </c>
      <c r="F4506">
        <v>14</v>
      </c>
      <c r="G4506">
        <v>33</v>
      </c>
      <c r="H4506" t="s">
        <v>36</v>
      </c>
      <c r="I4506" t="s">
        <v>37</v>
      </c>
      <c r="J4506" t="s">
        <v>34</v>
      </c>
      <c r="K4506" t="s">
        <v>37</v>
      </c>
      <c r="L4506" t="s">
        <v>72</v>
      </c>
      <c r="M4506" t="s">
        <v>37</v>
      </c>
      <c r="N4506" t="s">
        <v>37</v>
      </c>
      <c r="O4506" t="s">
        <v>34</v>
      </c>
      <c r="P4506" t="s">
        <v>37</v>
      </c>
      <c r="Q4506" t="s">
        <v>34</v>
      </c>
      <c r="R4506" t="s">
        <v>37</v>
      </c>
      <c r="S4506" t="s">
        <v>37</v>
      </c>
      <c r="T4506" t="s">
        <v>37</v>
      </c>
      <c r="U4506" t="s">
        <v>39</v>
      </c>
      <c r="V4506" t="s">
        <v>34</v>
      </c>
      <c r="W4506" t="s">
        <v>40</v>
      </c>
      <c r="X4506">
        <v>70.5</v>
      </c>
      <c r="Y4506">
        <v>2201.75</v>
      </c>
      <c r="Z4506">
        <v>0</v>
      </c>
      <c r="AA4506">
        <v>0</v>
      </c>
      <c r="AB4506">
        <v>1422.4</v>
      </c>
      <c r="AC4506">
        <v>3624.15</v>
      </c>
      <c r="AD4506" t="s">
        <v>41</v>
      </c>
      <c r="AE4506" t="s">
        <v>42</v>
      </c>
      <c r="AF4506" t="s">
        <v>42</v>
      </c>
      <c r="AG4506">
        <f t="shared" si="140"/>
        <v>0</v>
      </c>
      <c r="AH4506" t="str" cm="1">
        <f t="array" ref="AH4506">_xlfn.IFS(
X4506&lt;=20, "&lt;20",
AND(X4506&gt;=20, X4506&lt;50), "20-50",
AND(X4506&gt;=50, X4506&lt;100), "50-100",
X4506&gt;=100, "&gt;100"
)</f>
        <v>50-100</v>
      </c>
      <c r="AI4506">
        <f t="shared" si="141"/>
        <v>0</v>
      </c>
      <c r="AJ4506" t="str" cm="1">
        <f t="array" ref="AJ4506">_xlfn.IFS(
C4506&lt;=20, "&lt;20",
AND(C4506&gt;=20, C4506&lt;35), "20-35",
AND(C4506&gt;=35, C4506&lt;50), "35-50",
C4506&gt;=50, "50-100"
)</f>
        <v>35-50</v>
      </c>
      <c r="AK4506" t="str" cm="1">
        <f t="array" ref="AK4506">_xlfn.IFS(
G4506&lt;6, "&lt;6",
AND(G4506&gt;=6, G4506&lt;12), "6-12",
AND(G4506&gt;=12, G4506&lt;18), "12-18",  AND(G4506&gt;=18, G4506&lt;24), "18-24", G4506&gt;=24, "24-36")</f>
        <v>24-36</v>
      </c>
    </row>
    <row r="4507" spans="1:37" x14ac:dyDescent="0.3">
      <c r="A4507" t="s">
        <v>4607</v>
      </c>
      <c r="B4507" t="s">
        <v>33</v>
      </c>
      <c r="C4507">
        <v>46</v>
      </c>
      <c r="D4507" t="s">
        <v>37</v>
      </c>
      <c r="E4507" t="s">
        <v>130</v>
      </c>
      <c r="F4507">
        <v>7</v>
      </c>
      <c r="G4507">
        <v>29</v>
      </c>
      <c r="H4507" t="s">
        <v>110</v>
      </c>
      <c r="I4507" t="s">
        <v>37</v>
      </c>
      <c r="J4507" t="s">
        <v>34</v>
      </c>
      <c r="K4507" t="s">
        <v>34</v>
      </c>
      <c r="L4507" t="s">
        <v>34</v>
      </c>
      <c r="M4507" t="s">
        <v>34</v>
      </c>
      <c r="N4507" t="s">
        <v>34</v>
      </c>
      <c r="O4507" t="s">
        <v>34</v>
      </c>
      <c r="P4507" t="s">
        <v>34</v>
      </c>
      <c r="Q4507" t="s">
        <v>34</v>
      </c>
      <c r="R4507" t="s">
        <v>34</v>
      </c>
      <c r="S4507" t="s">
        <v>34</v>
      </c>
      <c r="T4507" t="s">
        <v>34</v>
      </c>
      <c r="U4507" t="s">
        <v>39</v>
      </c>
      <c r="V4507" t="s">
        <v>34</v>
      </c>
      <c r="W4507" t="s">
        <v>40</v>
      </c>
      <c r="X4507">
        <v>19.899999999999999</v>
      </c>
      <c r="Y4507">
        <v>510.8</v>
      </c>
      <c r="Z4507">
        <v>0</v>
      </c>
      <c r="AA4507">
        <v>0</v>
      </c>
      <c r="AB4507">
        <v>179.25</v>
      </c>
      <c r="AC4507">
        <v>690.05</v>
      </c>
      <c r="AD4507" t="s">
        <v>41</v>
      </c>
      <c r="AE4507" t="s">
        <v>42</v>
      </c>
      <c r="AF4507" t="s">
        <v>42</v>
      </c>
      <c r="AG4507">
        <f t="shared" si="140"/>
        <v>0</v>
      </c>
      <c r="AH4507" t="str" cm="1">
        <f t="array" ref="AH4507">_xlfn.IFS(
X4507&lt;=20, "&lt;20",
AND(X4507&gt;=20, X4507&lt;50), "20-50",
AND(X4507&gt;=50, X4507&lt;100), "50-100",
X4507&gt;=100, "&gt;100"
)</f>
        <v>&lt;20</v>
      </c>
      <c r="AI4507">
        <f t="shared" si="141"/>
        <v>0</v>
      </c>
      <c r="AJ4507" t="str" cm="1">
        <f t="array" ref="AJ4507">_xlfn.IFS(
C4507&lt;=20, "&lt;20",
AND(C4507&gt;=20, C4507&lt;35), "20-35",
AND(C4507&gt;=35, C4507&lt;50), "35-50",
C4507&gt;=50, "50-100"
)</f>
        <v>35-50</v>
      </c>
      <c r="AK4507" t="str" cm="1">
        <f t="array" ref="AK4507">_xlfn.IFS(
G4507&lt;6, "&lt;6",
AND(G4507&gt;=6, G4507&lt;12), "6-12",
AND(G4507&gt;=12, G4507&lt;18), "12-18",  AND(G4507&gt;=18, G4507&lt;24), "18-24", G4507&gt;=24, "24-36")</f>
        <v>24-36</v>
      </c>
    </row>
    <row r="4508" spans="1:37" x14ac:dyDescent="0.3">
      <c r="A4508" t="s">
        <v>4608</v>
      </c>
      <c r="B4508" t="s">
        <v>44</v>
      </c>
      <c r="C4508">
        <v>24</v>
      </c>
      <c r="D4508" t="s">
        <v>37</v>
      </c>
      <c r="E4508" t="s">
        <v>74</v>
      </c>
      <c r="F4508">
        <v>7</v>
      </c>
      <c r="G4508">
        <v>8</v>
      </c>
      <c r="H4508" t="s">
        <v>36</v>
      </c>
      <c r="I4508" t="s">
        <v>37</v>
      </c>
      <c r="J4508" t="s">
        <v>34</v>
      </c>
      <c r="K4508" t="s">
        <v>34</v>
      </c>
      <c r="L4508" t="s">
        <v>34</v>
      </c>
      <c r="M4508" t="s">
        <v>34</v>
      </c>
      <c r="N4508" t="s">
        <v>34</v>
      </c>
      <c r="O4508" t="s">
        <v>34</v>
      </c>
      <c r="P4508" t="s">
        <v>34</v>
      </c>
      <c r="Q4508" t="s">
        <v>34</v>
      </c>
      <c r="R4508" t="s">
        <v>34</v>
      </c>
      <c r="S4508" t="s">
        <v>34</v>
      </c>
      <c r="T4508" t="s">
        <v>34</v>
      </c>
      <c r="U4508" t="s">
        <v>67</v>
      </c>
      <c r="V4508" t="s">
        <v>34</v>
      </c>
      <c r="W4508" t="s">
        <v>40</v>
      </c>
      <c r="X4508">
        <v>19.45</v>
      </c>
      <c r="Y4508">
        <v>754.5</v>
      </c>
      <c r="Z4508">
        <v>0</v>
      </c>
      <c r="AA4508">
        <v>0</v>
      </c>
      <c r="AB4508">
        <v>1162.8</v>
      </c>
      <c r="AC4508">
        <v>1917.3</v>
      </c>
      <c r="AD4508" t="s">
        <v>41</v>
      </c>
      <c r="AE4508" t="s">
        <v>42</v>
      </c>
      <c r="AF4508" t="s">
        <v>42</v>
      </c>
      <c r="AG4508">
        <f t="shared" si="140"/>
        <v>0</v>
      </c>
      <c r="AH4508" t="str" cm="1">
        <f t="array" ref="AH4508">_xlfn.IFS(
X4508&lt;=20, "&lt;20",
AND(X4508&gt;=20, X4508&lt;50), "20-50",
AND(X4508&gt;=50, X4508&lt;100), "50-100",
X4508&gt;=100, "&gt;100"
)</f>
        <v>&lt;20</v>
      </c>
      <c r="AI4508">
        <f t="shared" si="141"/>
        <v>0</v>
      </c>
      <c r="AJ4508" t="str" cm="1">
        <f t="array" ref="AJ4508">_xlfn.IFS(
C4508&lt;=20, "&lt;20",
AND(C4508&gt;=20, C4508&lt;35), "20-35",
AND(C4508&gt;=35, C4508&lt;50), "35-50",
C4508&gt;=50, "50-100"
)</f>
        <v>20-35</v>
      </c>
      <c r="AK4508" t="str" cm="1">
        <f t="array" ref="AK4508">_xlfn.IFS(
G4508&lt;6, "&lt;6",
AND(G4508&gt;=6, G4508&lt;12), "6-12",
AND(G4508&gt;=12, G4508&lt;18), "12-18",  AND(G4508&gt;=18, G4508&lt;24), "18-24", G4508&gt;=24, "24-36")</f>
        <v>6-12</v>
      </c>
    </row>
    <row r="4509" spans="1:37" x14ac:dyDescent="0.3">
      <c r="A4509" t="s">
        <v>4609</v>
      </c>
      <c r="B4509" t="s">
        <v>44</v>
      </c>
      <c r="C4509">
        <v>44</v>
      </c>
      <c r="D4509" t="s">
        <v>34</v>
      </c>
      <c r="E4509" t="s">
        <v>61</v>
      </c>
      <c r="F4509">
        <v>7</v>
      </c>
      <c r="G4509">
        <v>26</v>
      </c>
      <c r="H4509" t="s">
        <v>36</v>
      </c>
      <c r="I4509" t="s">
        <v>37</v>
      </c>
      <c r="J4509" t="s">
        <v>34</v>
      </c>
      <c r="K4509" t="s">
        <v>37</v>
      </c>
      <c r="L4509" t="s">
        <v>38</v>
      </c>
      <c r="M4509" t="s">
        <v>37</v>
      </c>
      <c r="N4509" t="s">
        <v>37</v>
      </c>
      <c r="O4509" t="s">
        <v>37</v>
      </c>
      <c r="P4509" t="s">
        <v>37</v>
      </c>
      <c r="Q4509" t="s">
        <v>37</v>
      </c>
      <c r="R4509" t="s">
        <v>37</v>
      </c>
      <c r="S4509" t="s">
        <v>37</v>
      </c>
      <c r="T4509" t="s">
        <v>37</v>
      </c>
      <c r="U4509" t="s">
        <v>67</v>
      </c>
      <c r="V4509" t="s">
        <v>34</v>
      </c>
      <c r="W4509" t="s">
        <v>51</v>
      </c>
      <c r="X4509">
        <v>85.3</v>
      </c>
      <c r="Y4509">
        <v>6129.2</v>
      </c>
      <c r="Z4509">
        <v>0</v>
      </c>
      <c r="AA4509">
        <v>0</v>
      </c>
      <c r="AB4509">
        <v>2601.36</v>
      </c>
      <c r="AC4509">
        <v>8730.56</v>
      </c>
      <c r="AD4509" t="s">
        <v>41</v>
      </c>
      <c r="AE4509" t="s">
        <v>42</v>
      </c>
      <c r="AF4509" t="s">
        <v>42</v>
      </c>
      <c r="AG4509">
        <f t="shared" si="140"/>
        <v>0</v>
      </c>
      <c r="AH4509" t="str" cm="1">
        <f t="array" ref="AH4509">_xlfn.IFS(
X4509&lt;=20, "&lt;20",
AND(X4509&gt;=20, X4509&lt;50), "20-50",
AND(X4509&gt;=50, X4509&lt;100), "50-100",
X4509&gt;=100, "&gt;100"
)</f>
        <v>50-100</v>
      </c>
      <c r="AI4509">
        <f t="shared" si="141"/>
        <v>0</v>
      </c>
      <c r="AJ4509" t="str" cm="1">
        <f t="array" ref="AJ4509">_xlfn.IFS(
C4509&lt;=20, "&lt;20",
AND(C4509&gt;=20, C4509&lt;35), "20-35",
AND(C4509&gt;=35, C4509&lt;50), "35-50",
C4509&gt;=50, "50-100"
)</f>
        <v>35-50</v>
      </c>
      <c r="AK4509" t="str" cm="1">
        <f t="array" ref="AK4509">_xlfn.IFS(
G4509&lt;6, "&lt;6",
AND(G4509&gt;=6, G4509&lt;12), "6-12",
AND(G4509&gt;=12, G4509&lt;18), "12-18",  AND(G4509&gt;=18, G4509&lt;24), "18-24", G4509&gt;=24, "24-36")</f>
        <v>24-36</v>
      </c>
    </row>
    <row r="4510" spans="1:37" x14ac:dyDescent="0.3">
      <c r="A4510" t="s">
        <v>4610</v>
      </c>
      <c r="B4510" t="s">
        <v>44</v>
      </c>
      <c r="C4510">
        <v>60</v>
      </c>
      <c r="D4510" t="s">
        <v>34</v>
      </c>
      <c r="E4510" t="s">
        <v>74</v>
      </c>
      <c r="F4510">
        <v>7</v>
      </c>
      <c r="G4510">
        <v>14</v>
      </c>
      <c r="H4510" t="s">
        <v>36</v>
      </c>
      <c r="I4510" t="s">
        <v>37</v>
      </c>
      <c r="J4510" t="s">
        <v>34</v>
      </c>
      <c r="K4510" t="s">
        <v>37</v>
      </c>
      <c r="L4510" t="s">
        <v>50</v>
      </c>
      <c r="M4510" t="s">
        <v>37</v>
      </c>
      <c r="N4510" t="s">
        <v>37</v>
      </c>
      <c r="O4510" t="s">
        <v>37</v>
      </c>
      <c r="P4510" t="s">
        <v>37</v>
      </c>
      <c r="Q4510" t="s">
        <v>37</v>
      </c>
      <c r="R4510" t="s">
        <v>37</v>
      </c>
      <c r="S4510" t="s">
        <v>37</v>
      </c>
      <c r="T4510" t="s">
        <v>37</v>
      </c>
      <c r="U4510" t="s">
        <v>39</v>
      </c>
      <c r="V4510" t="s">
        <v>34</v>
      </c>
      <c r="W4510" t="s">
        <v>40</v>
      </c>
      <c r="X4510">
        <v>112.2</v>
      </c>
      <c r="Y4510">
        <v>5031.8500000000004</v>
      </c>
      <c r="Z4510">
        <v>0</v>
      </c>
      <c r="AA4510">
        <v>0</v>
      </c>
      <c r="AB4510">
        <v>1292.4000000000001</v>
      </c>
      <c r="AC4510">
        <v>6324.25</v>
      </c>
      <c r="AD4510" t="s">
        <v>41</v>
      </c>
      <c r="AE4510" t="s">
        <v>42</v>
      </c>
      <c r="AF4510" t="s">
        <v>42</v>
      </c>
      <c r="AG4510">
        <f t="shared" si="140"/>
        <v>0</v>
      </c>
      <c r="AH4510" t="str" cm="1">
        <f t="array" ref="AH4510">_xlfn.IFS(
X4510&lt;=20, "&lt;20",
AND(X4510&gt;=20, X4510&lt;50), "20-50",
AND(X4510&gt;=50, X4510&lt;100), "50-100",
X4510&gt;=100, "&gt;100"
)</f>
        <v>&gt;100</v>
      </c>
      <c r="AI4510">
        <f t="shared" si="141"/>
        <v>0</v>
      </c>
      <c r="AJ4510" t="str" cm="1">
        <f t="array" ref="AJ4510">_xlfn.IFS(
C4510&lt;=20, "&lt;20",
AND(C4510&gt;=20, C4510&lt;35), "20-35",
AND(C4510&gt;=35, C4510&lt;50), "35-50",
C4510&gt;=50, "50-100"
)</f>
        <v>50-100</v>
      </c>
      <c r="AK4510" t="str" cm="1">
        <f t="array" ref="AK4510">_xlfn.IFS(
G4510&lt;6, "&lt;6",
AND(G4510&gt;=6, G4510&lt;12), "6-12",
AND(G4510&gt;=12, G4510&lt;18), "12-18",  AND(G4510&gt;=18, G4510&lt;24), "18-24", G4510&gt;=24, "24-36")</f>
        <v>12-18</v>
      </c>
    </row>
    <row r="4511" spans="1:37" x14ac:dyDescent="0.3">
      <c r="A4511" t="s">
        <v>4611</v>
      </c>
      <c r="B4511" t="s">
        <v>44</v>
      </c>
      <c r="C4511">
        <v>31</v>
      </c>
      <c r="D4511" t="s">
        <v>34</v>
      </c>
      <c r="E4511" t="s">
        <v>69</v>
      </c>
      <c r="F4511">
        <v>0</v>
      </c>
      <c r="G4511">
        <v>31</v>
      </c>
      <c r="H4511" t="s">
        <v>36</v>
      </c>
      <c r="I4511" t="s">
        <v>37</v>
      </c>
      <c r="J4511" t="s">
        <v>37</v>
      </c>
      <c r="K4511" t="s">
        <v>37</v>
      </c>
      <c r="L4511" t="s">
        <v>50</v>
      </c>
      <c r="M4511" t="s">
        <v>34</v>
      </c>
      <c r="N4511" t="s">
        <v>34</v>
      </c>
      <c r="O4511" t="s">
        <v>37</v>
      </c>
      <c r="P4511" t="s">
        <v>34</v>
      </c>
      <c r="Q4511" t="s">
        <v>37</v>
      </c>
      <c r="R4511" t="s">
        <v>37</v>
      </c>
      <c r="S4511" t="s">
        <v>37</v>
      </c>
      <c r="T4511" t="s">
        <v>37</v>
      </c>
      <c r="U4511" t="s">
        <v>46</v>
      </c>
      <c r="V4511" t="s">
        <v>34</v>
      </c>
      <c r="W4511" t="s">
        <v>51</v>
      </c>
      <c r="X4511">
        <v>100.55</v>
      </c>
      <c r="Y4511">
        <v>2878.75</v>
      </c>
      <c r="Z4511">
        <v>0</v>
      </c>
      <c r="AA4511">
        <v>0</v>
      </c>
      <c r="AB4511">
        <v>309.43</v>
      </c>
      <c r="AC4511">
        <v>3188.18</v>
      </c>
      <c r="AD4511" t="s">
        <v>41</v>
      </c>
      <c r="AE4511" t="s">
        <v>42</v>
      </c>
      <c r="AF4511" t="s">
        <v>42</v>
      </c>
      <c r="AG4511">
        <f t="shared" si="140"/>
        <v>0</v>
      </c>
      <c r="AH4511" t="str" cm="1">
        <f t="array" ref="AH4511">_xlfn.IFS(
X4511&lt;=20, "&lt;20",
AND(X4511&gt;=20, X4511&lt;50), "20-50",
AND(X4511&gt;=50, X4511&lt;100), "50-100",
X4511&gt;=100, "&gt;100"
)</f>
        <v>&gt;100</v>
      </c>
      <c r="AI4511">
        <f t="shared" si="141"/>
        <v>0</v>
      </c>
      <c r="AJ4511" t="str" cm="1">
        <f t="array" ref="AJ4511">_xlfn.IFS(
C4511&lt;=20, "&lt;20",
AND(C4511&gt;=20, C4511&lt;35), "20-35",
AND(C4511&gt;=35, C4511&lt;50), "35-50",
C4511&gt;=50, "50-100"
)</f>
        <v>20-35</v>
      </c>
      <c r="AK4511" t="str" cm="1">
        <f t="array" ref="AK4511">_xlfn.IFS(
G4511&lt;6, "&lt;6",
AND(G4511&gt;=6, G4511&lt;12), "6-12",
AND(G4511&gt;=12, G4511&lt;18), "12-18",  AND(G4511&gt;=18, G4511&lt;24), "18-24", G4511&gt;=24, "24-36")</f>
        <v>24-36</v>
      </c>
    </row>
    <row r="4512" spans="1:37" x14ac:dyDescent="0.3">
      <c r="A4512" t="s">
        <v>4612</v>
      </c>
      <c r="B4512" t="s">
        <v>44</v>
      </c>
      <c r="C4512">
        <v>62</v>
      </c>
      <c r="D4512" t="s">
        <v>34</v>
      </c>
      <c r="E4512" t="s">
        <v>74</v>
      </c>
      <c r="F4512">
        <v>5</v>
      </c>
      <c r="G4512">
        <v>9</v>
      </c>
      <c r="H4512" t="s">
        <v>36</v>
      </c>
      <c r="I4512" t="s">
        <v>34</v>
      </c>
      <c r="J4512" t="s">
        <v>34</v>
      </c>
      <c r="K4512" t="s">
        <v>37</v>
      </c>
      <c r="L4512" t="s">
        <v>72</v>
      </c>
      <c r="M4512" t="s">
        <v>34</v>
      </c>
      <c r="N4512" t="s">
        <v>37</v>
      </c>
      <c r="O4512" t="s">
        <v>37</v>
      </c>
      <c r="P4512" t="s">
        <v>34</v>
      </c>
      <c r="Q4512" t="s">
        <v>34</v>
      </c>
      <c r="R4512" t="s">
        <v>34</v>
      </c>
      <c r="S4512" t="s">
        <v>34</v>
      </c>
      <c r="T4512" t="s">
        <v>34</v>
      </c>
      <c r="U4512" t="s">
        <v>39</v>
      </c>
      <c r="V4512" t="s">
        <v>37</v>
      </c>
      <c r="W4512" t="s">
        <v>40</v>
      </c>
      <c r="X4512">
        <v>36.1</v>
      </c>
      <c r="Y4512">
        <v>1971.5</v>
      </c>
      <c r="Z4512">
        <v>0</v>
      </c>
      <c r="AA4512">
        <v>60</v>
      </c>
      <c r="AB4512">
        <v>0</v>
      </c>
      <c r="AC4512">
        <v>2031.5</v>
      </c>
      <c r="AD4512" t="s">
        <v>41</v>
      </c>
      <c r="AE4512" t="s">
        <v>42</v>
      </c>
      <c r="AF4512" t="s">
        <v>42</v>
      </c>
      <c r="AG4512">
        <f t="shared" si="140"/>
        <v>0</v>
      </c>
      <c r="AH4512" t="str" cm="1">
        <f t="array" ref="AH4512">_xlfn.IFS(
X4512&lt;=20, "&lt;20",
AND(X4512&gt;=20, X4512&lt;50), "20-50",
AND(X4512&gt;=50, X4512&lt;100), "50-100",
X4512&gt;=100, "&gt;100"
)</f>
        <v>20-50</v>
      </c>
      <c r="AI4512">
        <f t="shared" si="141"/>
        <v>0</v>
      </c>
      <c r="AJ4512" t="str" cm="1">
        <f t="array" ref="AJ4512">_xlfn.IFS(
C4512&lt;=20, "&lt;20",
AND(C4512&gt;=20, C4512&lt;35), "20-35",
AND(C4512&gt;=35, C4512&lt;50), "35-50",
C4512&gt;=50, "50-100"
)</f>
        <v>50-100</v>
      </c>
      <c r="AK4512" t="str" cm="1">
        <f t="array" ref="AK4512">_xlfn.IFS(
G4512&lt;6, "&lt;6",
AND(G4512&gt;=6, G4512&lt;12), "6-12",
AND(G4512&gt;=12, G4512&lt;18), "12-18",  AND(G4512&gt;=18, G4512&lt;24), "18-24", G4512&gt;=24, "24-36")</f>
        <v>6-12</v>
      </c>
    </row>
    <row r="4513" spans="1:37" x14ac:dyDescent="0.3">
      <c r="A4513" t="s">
        <v>4613</v>
      </c>
      <c r="B4513" t="s">
        <v>44</v>
      </c>
      <c r="C4513">
        <v>36</v>
      </c>
      <c r="D4513" t="s">
        <v>34</v>
      </c>
      <c r="E4513" t="s">
        <v>124</v>
      </c>
      <c r="F4513">
        <v>3</v>
      </c>
      <c r="G4513">
        <v>36</v>
      </c>
      <c r="H4513" t="s">
        <v>66</v>
      </c>
      <c r="I4513" t="s">
        <v>37</v>
      </c>
      <c r="J4513" t="s">
        <v>34</v>
      </c>
      <c r="K4513" t="s">
        <v>37</v>
      </c>
      <c r="L4513" t="s">
        <v>50</v>
      </c>
      <c r="M4513" t="s">
        <v>37</v>
      </c>
      <c r="N4513" t="s">
        <v>37</v>
      </c>
      <c r="O4513" t="s">
        <v>34</v>
      </c>
      <c r="P4513" t="s">
        <v>34</v>
      </c>
      <c r="Q4513" t="s">
        <v>34</v>
      </c>
      <c r="R4513" t="s">
        <v>37</v>
      </c>
      <c r="S4513" t="s">
        <v>37</v>
      </c>
      <c r="T4513" t="s">
        <v>37</v>
      </c>
      <c r="U4513" t="s">
        <v>39</v>
      </c>
      <c r="V4513" t="s">
        <v>37</v>
      </c>
      <c r="W4513" t="s">
        <v>40</v>
      </c>
      <c r="X4513">
        <v>90.6</v>
      </c>
      <c r="Y4513">
        <v>6056.15</v>
      </c>
      <c r="Z4513">
        <v>0</v>
      </c>
      <c r="AA4513">
        <v>0</v>
      </c>
      <c r="AB4513">
        <v>2060.25</v>
      </c>
      <c r="AC4513">
        <v>8116.4</v>
      </c>
      <c r="AD4513" t="s">
        <v>52</v>
      </c>
      <c r="AE4513" t="s">
        <v>53</v>
      </c>
      <c r="AF4513" t="s">
        <v>91</v>
      </c>
      <c r="AG4513">
        <f t="shared" si="140"/>
        <v>1</v>
      </c>
      <c r="AH4513" t="str" cm="1">
        <f t="array" ref="AH4513">_xlfn.IFS(
X4513&lt;=20, "&lt;20",
AND(X4513&gt;=20, X4513&lt;50), "20-50",
AND(X4513&gt;=50, X4513&lt;100), "50-100",
X4513&gt;=100, "&gt;100"
)</f>
        <v>50-100</v>
      </c>
      <c r="AI4513">
        <f t="shared" si="141"/>
        <v>0</v>
      </c>
      <c r="AJ4513" t="str" cm="1">
        <f t="array" ref="AJ4513">_xlfn.IFS(
C4513&lt;=20, "&lt;20",
AND(C4513&gt;=20, C4513&lt;35), "20-35",
AND(C4513&gt;=35, C4513&lt;50), "35-50",
C4513&gt;=50, "50-100"
)</f>
        <v>35-50</v>
      </c>
      <c r="AK4513" t="str" cm="1">
        <f t="array" ref="AK4513">_xlfn.IFS(
G4513&lt;6, "&lt;6",
AND(G4513&gt;=6, G4513&lt;12), "6-12",
AND(G4513&gt;=12, G4513&lt;18), "12-18",  AND(G4513&gt;=18, G4513&lt;24), "18-24", G4513&gt;=24, "24-36")</f>
        <v>24-36</v>
      </c>
    </row>
    <row r="4514" spans="1:37" x14ac:dyDescent="0.3">
      <c r="A4514" t="s">
        <v>4614</v>
      </c>
      <c r="B4514" t="s">
        <v>33</v>
      </c>
      <c r="C4514">
        <v>50</v>
      </c>
      <c r="D4514" t="s">
        <v>37</v>
      </c>
      <c r="E4514" t="s">
        <v>35</v>
      </c>
      <c r="F4514">
        <v>1</v>
      </c>
      <c r="G4514">
        <v>32</v>
      </c>
      <c r="H4514" t="s">
        <v>36</v>
      </c>
      <c r="I4514" t="s">
        <v>37</v>
      </c>
      <c r="J4514" t="s">
        <v>34</v>
      </c>
      <c r="K4514" t="s">
        <v>37</v>
      </c>
      <c r="L4514" t="s">
        <v>72</v>
      </c>
      <c r="M4514" t="s">
        <v>37</v>
      </c>
      <c r="N4514" t="s">
        <v>34</v>
      </c>
      <c r="O4514" t="s">
        <v>34</v>
      </c>
      <c r="P4514" t="s">
        <v>34</v>
      </c>
      <c r="Q4514" t="s">
        <v>34</v>
      </c>
      <c r="R4514" t="s">
        <v>34</v>
      </c>
      <c r="S4514" t="s">
        <v>34</v>
      </c>
      <c r="T4514" t="s">
        <v>37</v>
      </c>
      <c r="U4514" t="s">
        <v>46</v>
      </c>
      <c r="V4514" t="s">
        <v>37</v>
      </c>
      <c r="W4514" t="s">
        <v>40</v>
      </c>
      <c r="X4514">
        <v>51.3</v>
      </c>
      <c r="Y4514">
        <v>411.6</v>
      </c>
      <c r="Z4514">
        <v>15.02</v>
      </c>
      <c r="AA4514">
        <v>0</v>
      </c>
      <c r="AB4514">
        <v>82.88</v>
      </c>
      <c r="AC4514">
        <v>479.46</v>
      </c>
      <c r="AD4514" t="s">
        <v>41</v>
      </c>
      <c r="AE4514" t="s">
        <v>42</v>
      </c>
      <c r="AF4514" t="s">
        <v>42</v>
      </c>
      <c r="AG4514">
        <f t="shared" si="140"/>
        <v>0</v>
      </c>
      <c r="AH4514" t="str" cm="1">
        <f t="array" ref="AH4514">_xlfn.IFS(
X4514&lt;=20, "&lt;20",
AND(X4514&gt;=20, X4514&lt;50), "20-50",
AND(X4514&gt;=50, X4514&lt;100), "50-100",
X4514&gt;=100, "&gt;100"
)</f>
        <v>50-100</v>
      </c>
      <c r="AI4514">
        <f t="shared" si="141"/>
        <v>0</v>
      </c>
      <c r="AJ4514" t="str" cm="1">
        <f t="array" ref="AJ4514">_xlfn.IFS(
C4514&lt;=20, "&lt;20",
AND(C4514&gt;=20, C4514&lt;35), "20-35",
AND(C4514&gt;=35, C4514&lt;50), "35-50",
C4514&gt;=50, "50-100"
)</f>
        <v>50-100</v>
      </c>
      <c r="AK4514" t="str" cm="1">
        <f t="array" ref="AK4514">_xlfn.IFS(
G4514&lt;6, "&lt;6",
AND(G4514&gt;=6, G4514&lt;12), "6-12",
AND(G4514&gt;=12, G4514&lt;18), "12-18",  AND(G4514&gt;=18, G4514&lt;24), "18-24", G4514&gt;=24, "24-36")</f>
        <v>24-36</v>
      </c>
    </row>
    <row r="4515" spans="1:37" x14ac:dyDescent="0.3">
      <c r="A4515" t="s">
        <v>4615</v>
      </c>
      <c r="B4515" t="s">
        <v>44</v>
      </c>
      <c r="C4515">
        <v>24</v>
      </c>
      <c r="D4515" t="s">
        <v>34</v>
      </c>
      <c r="E4515" t="s">
        <v>87</v>
      </c>
      <c r="F4515">
        <v>3</v>
      </c>
      <c r="G4515">
        <v>11</v>
      </c>
      <c r="H4515" t="s">
        <v>36</v>
      </c>
      <c r="I4515" t="s">
        <v>37</v>
      </c>
      <c r="J4515" t="s">
        <v>37</v>
      </c>
      <c r="K4515" t="s">
        <v>34</v>
      </c>
      <c r="L4515" t="s">
        <v>34</v>
      </c>
      <c r="M4515" t="s">
        <v>34</v>
      </c>
      <c r="N4515" t="s">
        <v>34</v>
      </c>
      <c r="O4515" t="s">
        <v>34</v>
      </c>
      <c r="P4515" t="s">
        <v>34</v>
      </c>
      <c r="Q4515" t="s">
        <v>34</v>
      </c>
      <c r="R4515" t="s">
        <v>34</v>
      </c>
      <c r="S4515" t="s">
        <v>34</v>
      </c>
      <c r="T4515" t="s">
        <v>34</v>
      </c>
      <c r="U4515" t="s">
        <v>67</v>
      </c>
      <c r="V4515" t="s">
        <v>34</v>
      </c>
      <c r="W4515" t="s">
        <v>40</v>
      </c>
      <c r="X4515">
        <v>24.55</v>
      </c>
      <c r="Y4515">
        <v>1657.4</v>
      </c>
      <c r="Z4515">
        <v>0</v>
      </c>
      <c r="AA4515">
        <v>0</v>
      </c>
      <c r="AB4515">
        <v>397.12</v>
      </c>
      <c r="AC4515">
        <v>2054.52</v>
      </c>
      <c r="AD4515" t="s">
        <v>41</v>
      </c>
      <c r="AE4515" t="s">
        <v>42</v>
      </c>
      <c r="AF4515" t="s">
        <v>42</v>
      </c>
      <c r="AG4515">
        <f t="shared" si="140"/>
        <v>0</v>
      </c>
      <c r="AH4515" t="str" cm="1">
        <f t="array" ref="AH4515">_xlfn.IFS(
X4515&lt;=20, "&lt;20",
AND(X4515&gt;=20, X4515&lt;50), "20-50",
AND(X4515&gt;=50, X4515&lt;100), "50-100",
X4515&gt;=100, "&gt;100"
)</f>
        <v>20-50</v>
      </c>
      <c r="AI4515">
        <f t="shared" si="141"/>
        <v>0</v>
      </c>
      <c r="AJ4515" t="str" cm="1">
        <f t="array" ref="AJ4515">_xlfn.IFS(
C4515&lt;=20, "&lt;20",
AND(C4515&gt;=20, C4515&lt;35), "20-35",
AND(C4515&gt;=35, C4515&lt;50), "35-50",
C4515&gt;=50, "50-100"
)</f>
        <v>20-35</v>
      </c>
      <c r="AK4515" t="str" cm="1">
        <f t="array" ref="AK4515">_xlfn.IFS(
G4515&lt;6, "&lt;6",
AND(G4515&gt;=6, G4515&lt;12), "6-12",
AND(G4515&gt;=12, G4515&lt;18), "12-18",  AND(G4515&gt;=18, G4515&lt;24), "18-24", G4515&gt;=24, "24-36")</f>
        <v>6-12</v>
      </c>
    </row>
    <row r="4516" spans="1:37" x14ac:dyDescent="0.3">
      <c r="A4516" t="s">
        <v>4616</v>
      </c>
      <c r="B4516" t="s">
        <v>44</v>
      </c>
      <c r="C4516">
        <v>54</v>
      </c>
      <c r="D4516" t="s">
        <v>37</v>
      </c>
      <c r="E4516" t="s">
        <v>45</v>
      </c>
      <c r="F4516">
        <v>9</v>
      </c>
      <c r="G4516">
        <v>10</v>
      </c>
      <c r="H4516" t="s">
        <v>70</v>
      </c>
      <c r="I4516" t="s">
        <v>37</v>
      </c>
      <c r="J4516" t="s">
        <v>37</v>
      </c>
      <c r="K4516" t="s">
        <v>34</v>
      </c>
      <c r="L4516" t="s">
        <v>34</v>
      </c>
      <c r="M4516" t="s">
        <v>34</v>
      </c>
      <c r="N4516" t="s">
        <v>34</v>
      </c>
      <c r="O4516" t="s">
        <v>34</v>
      </c>
      <c r="P4516" t="s">
        <v>34</v>
      </c>
      <c r="Q4516" t="s">
        <v>34</v>
      </c>
      <c r="R4516" t="s">
        <v>34</v>
      </c>
      <c r="S4516" t="s">
        <v>34</v>
      </c>
      <c r="T4516" t="s">
        <v>34</v>
      </c>
      <c r="U4516" t="s">
        <v>67</v>
      </c>
      <c r="V4516" t="s">
        <v>34</v>
      </c>
      <c r="W4516" t="s">
        <v>51</v>
      </c>
      <c r="X4516">
        <v>26</v>
      </c>
      <c r="Y4516">
        <v>1638.7</v>
      </c>
      <c r="Z4516">
        <v>0</v>
      </c>
      <c r="AA4516">
        <v>0</v>
      </c>
      <c r="AB4516">
        <v>175.46</v>
      </c>
      <c r="AC4516">
        <v>1814.16</v>
      </c>
      <c r="AD4516" t="s">
        <v>41</v>
      </c>
      <c r="AE4516" t="s">
        <v>42</v>
      </c>
      <c r="AF4516" t="s">
        <v>42</v>
      </c>
      <c r="AG4516">
        <f t="shared" si="140"/>
        <v>0</v>
      </c>
      <c r="AH4516" t="str" cm="1">
        <f t="array" ref="AH4516">_xlfn.IFS(
X4516&lt;=20, "&lt;20",
AND(X4516&gt;=20, X4516&lt;50), "20-50",
AND(X4516&gt;=50, X4516&lt;100), "50-100",
X4516&gt;=100, "&gt;100"
)</f>
        <v>20-50</v>
      </c>
      <c r="AI4516">
        <f t="shared" si="141"/>
        <v>0</v>
      </c>
      <c r="AJ4516" t="str" cm="1">
        <f t="array" ref="AJ4516">_xlfn.IFS(
C4516&lt;=20, "&lt;20",
AND(C4516&gt;=20, C4516&lt;35), "20-35",
AND(C4516&gt;=35, C4516&lt;50), "35-50",
C4516&gt;=50, "50-100"
)</f>
        <v>50-100</v>
      </c>
      <c r="AK4516" t="str" cm="1">
        <f t="array" ref="AK4516">_xlfn.IFS(
G4516&lt;6, "&lt;6",
AND(G4516&gt;=6, G4516&lt;12), "6-12",
AND(G4516&gt;=12, G4516&lt;18), "12-18",  AND(G4516&gt;=18, G4516&lt;24), "18-24", G4516&gt;=24, "24-36")</f>
        <v>6-12</v>
      </c>
    </row>
    <row r="4517" spans="1:37" x14ac:dyDescent="0.3">
      <c r="A4517" t="s">
        <v>4617</v>
      </c>
      <c r="B4517" t="s">
        <v>44</v>
      </c>
      <c r="C4517">
        <v>65</v>
      </c>
      <c r="D4517" t="s">
        <v>37</v>
      </c>
      <c r="E4517" t="s">
        <v>45</v>
      </c>
      <c r="F4517">
        <v>13</v>
      </c>
      <c r="G4517">
        <v>12</v>
      </c>
      <c r="H4517" t="s">
        <v>36</v>
      </c>
      <c r="I4517" t="s">
        <v>37</v>
      </c>
      <c r="J4517" t="s">
        <v>37</v>
      </c>
      <c r="K4517" t="s">
        <v>37</v>
      </c>
      <c r="L4517" t="s">
        <v>50</v>
      </c>
      <c r="M4517" t="s">
        <v>34</v>
      </c>
      <c r="N4517" t="s">
        <v>34</v>
      </c>
      <c r="O4517" t="s">
        <v>37</v>
      </c>
      <c r="P4517" t="s">
        <v>34</v>
      </c>
      <c r="Q4517" t="s">
        <v>37</v>
      </c>
      <c r="R4517" t="s">
        <v>34</v>
      </c>
      <c r="S4517" t="s">
        <v>34</v>
      </c>
      <c r="T4517" t="s">
        <v>37</v>
      </c>
      <c r="U4517" t="s">
        <v>39</v>
      </c>
      <c r="V4517" t="s">
        <v>37</v>
      </c>
      <c r="W4517" t="s">
        <v>51</v>
      </c>
      <c r="X4517">
        <v>90.7</v>
      </c>
      <c r="Y4517">
        <v>2835.5</v>
      </c>
      <c r="Z4517">
        <v>0</v>
      </c>
      <c r="AA4517">
        <v>0</v>
      </c>
      <c r="AB4517">
        <v>1372.06</v>
      </c>
      <c r="AC4517">
        <v>4207.5600000000004</v>
      </c>
      <c r="AD4517" t="s">
        <v>41</v>
      </c>
      <c r="AE4517" t="s">
        <v>42</v>
      </c>
      <c r="AF4517" t="s">
        <v>42</v>
      </c>
      <c r="AG4517">
        <f t="shared" si="140"/>
        <v>0</v>
      </c>
      <c r="AH4517" t="str" cm="1">
        <f t="array" ref="AH4517">_xlfn.IFS(
X4517&lt;=20, "&lt;20",
AND(X4517&gt;=20, X4517&lt;50), "20-50",
AND(X4517&gt;=50, X4517&lt;100), "50-100",
X4517&gt;=100, "&gt;100"
)</f>
        <v>50-100</v>
      </c>
      <c r="AI4517">
        <f t="shared" si="141"/>
        <v>0</v>
      </c>
      <c r="AJ4517" t="str" cm="1">
        <f t="array" ref="AJ4517">_xlfn.IFS(
C4517&lt;=20, "&lt;20",
AND(C4517&gt;=20, C4517&lt;35), "20-35",
AND(C4517&gt;=35, C4517&lt;50), "35-50",
C4517&gt;=50, "50-100"
)</f>
        <v>50-100</v>
      </c>
      <c r="AK4517" t="str" cm="1">
        <f t="array" ref="AK4517">_xlfn.IFS(
G4517&lt;6, "&lt;6",
AND(G4517&gt;=6, G4517&lt;12), "6-12",
AND(G4517&gt;=12, G4517&lt;18), "12-18",  AND(G4517&gt;=18, G4517&lt;24), "18-24", G4517&gt;=24, "24-36")</f>
        <v>12-18</v>
      </c>
    </row>
    <row r="4518" spans="1:37" x14ac:dyDescent="0.3">
      <c r="A4518" t="s">
        <v>4618</v>
      </c>
      <c r="B4518" t="s">
        <v>33</v>
      </c>
      <c r="C4518">
        <v>32</v>
      </c>
      <c r="D4518" t="s">
        <v>37</v>
      </c>
      <c r="E4518" t="s">
        <v>82</v>
      </c>
      <c r="F4518">
        <v>12</v>
      </c>
      <c r="G4518">
        <v>15</v>
      </c>
      <c r="H4518" t="s">
        <v>49</v>
      </c>
      <c r="I4518" t="s">
        <v>37</v>
      </c>
      <c r="J4518" t="s">
        <v>34</v>
      </c>
      <c r="K4518" t="s">
        <v>34</v>
      </c>
      <c r="L4518" t="s">
        <v>34</v>
      </c>
      <c r="M4518" t="s">
        <v>34</v>
      </c>
      <c r="N4518" t="s">
        <v>34</v>
      </c>
      <c r="O4518" t="s">
        <v>34</v>
      </c>
      <c r="P4518" t="s">
        <v>34</v>
      </c>
      <c r="Q4518" t="s">
        <v>34</v>
      </c>
      <c r="R4518" t="s">
        <v>34</v>
      </c>
      <c r="S4518" t="s">
        <v>34</v>
      </c>
      <c r="T4518" t="s">
        <v>34</v>
      </c>
      <c r="U4518" t="s">
        <v>46</v>
      </c>
      <c r="V4518" t="s">
        <v>34</v>
      </c>
      <c r="W4518" t="s">
        <v>40</v>
      </c>
      <c r="X4518">
        <v>20.65</v>
      </c>
      <c r="Y4518">
        <v>109.3</v>
      </c>
      <c r="Z4518">
        <v>0</v>
      </c>
      <c r="AA4518">
        <v>0</v>
      </c>
      <c r="AB4518">
        <v>194.04</v>
      </c>
      <c r="AC4518">
        <v>303.33999999999997</v>
      </c>
      <c r="AD4518" t="s">
        <v>41</v>
      </c>
      <c r="AE4518" t="s">
        <v>42</v>
      </c>
      <c r="AF4518" t="s">
        <v>42</v>
      </c>
      <c r="AG4518">
        <f t="shared" si="140"/>
        <v>0</v>
      </c>
      <c r="AH4518" t="str" cm="1">
        <f t="array" ref="AH4518">_xlfn.IFS(
X4518&lt;=20, "&lt;20",
AND(X4518&gt;=20, X4518&lt;50), "20-50",
AND(X4518&gt;=50, X4518&lt;100), "50-100",
X4518&gt;=100, "&gt;100"
)</f>
        <v>20-50</v>
      </c>
      <c r="AI4518">
        <f t="shared" si="141"/>
        <v>0</v>
      </c>
      <c r="AJ4518" t="str" cm="1">
        <f t="array" ref="AJ4518">_xlfn.IFS(
C4518&lt;=20, "&lt;20",
AND(C4518&gt;=20, C4518&lt;35), "20-35",
AND(C4518&gt;=35, C4518&lt;50), "35-50",
C4518&gt;=50, "50-100"
)</f>
        <v>20-35</v>
      </c>
      <c r="AK4518" t="str" cm="1">
        <f t="array" ref="AK4518">_xlfn.IFS(
G4518&lt;6, "&lt;6",
AND(G4518&gt;=6, G4518&lt;12), "6-12",
AND(G4518&gt;=12, G4518&lt;18), "12-18",  AND(G4518&gt;=18, G4518&lt;24), "18-24", G4518&gt;=24, "24-36")</f>
        <v>12-18</v>
      </c>
    </row>
    <row r="4519" spans="1:37" x14ac:dyDescent="0.3">
      <c r="A4519" t="s">
        <v>4619</v>
      </c>
      <c r="B4519" t="s">
        <v>44</v>
      </c>
      <c r="C4519">
        <v>29</v>
      </c>
      <c r="D4519" t="s">
        <v>37</v>
      </c>
      <c r="E4519" t="s">
        <v>74</v>
      </c>
      <c r="F4519">
        <v>1</v>
      </c>
      <c r="G4519">
        <v>24</v>
      </c>
      <c r="H4519" t="s">
        <v>36</v>
      </c>
      <c r="I4519" t="s">
        <v>37</v>
      </c>
      <c r="J4519" t="s">
        <v>34</v>
      </c>
      <c r="K4519" t="s">
        <v>37</v>
      </c>
      <c r="L4519" t="s">
        <v>50</v>
      </c>
      <c r="M4519" t="s">
        <v>34</v>
      </c>
      <c r="N4519" t="s">
        <v>34</v>
      </c>
      <c r="O4519" t="s">
        <v>34</v>
      </c>
      <c r="P4519" t="s">
        <v>34</v>
      </c>
      <c r="Q4519" t="s">
        <v>37</v>
      </c>
      <c r="R4519" t="s">
        <v>34</v>
      </c>
      <c r="S4519" t="s">
        <v>34</v>
      </c>
      <c r="T4519" t="s">
        <v>37</v>
      </c>
      <c r="U4519" t="s">
        <v>46</v>
      </c>
      <c r="V4519" t="s">
        <v>37</v>
      </c>
      <c r="W4519" t="s">
        <v>51</v>
      </c>
      <c r="X4519">
        <v>80</v>
      </c>
      <c r="Y4519">
        <v>624.6</v>
      </c>
      <c r="Z4519">
        <v>0</v>
      </c>
      <c r="AA4519">
        <v>0</v>
      </c>
      <c r="AB4519">
        <v>319.36</v>
      </c>
      <c r="AC4519">
        <v>943.96</v>
      </c>
      <c r="AD4519" t="s">
        <v>41</v>
      </c>
      <c r="AE4519" t="s">
        <v>42</v>
      </c>
      <c r="AF4519" t="s">
        <v>42</v>
      </c>
      <c r="AG4519">
        <f t="shared" si="140"/>
        <v>0</v>
      </c>
      <c r="AH4519" t="str" cm="1">
        <f t="array" ref="AH4519">_xlfn.IFS(
X4519&lt;=20, "&lt;20",
AND(X4519&gt;=20, X4519&lt;50), "20-50",
AND(X4519&gt;=50, X4519&lt;100), "50-100",
X4519&gt;=100, "&gt;100"
)</f>
        <v>50-100</v>
      </c>
      <c r="AI4519">
        <f t="shared" si="141"/>
        <v>0</v>
      </c>
      <c r="AJ4519" t="str" cm="1">
        <f t="array" ref="AJ4519">_xlfn.IFS(
C4519&lt;=20, "&lt;20",
AND(C4519&gt;=20, C4519&lt;35), "20-35",
AND(C4519&gt;=35, C4519&lt;50), "35-50",
C4519&gt;=50, "50-100"
)</f>
        <v>20-35</v>
      </c>
      <c r="AK4519" t="str" cm="1">
        <f t="array" ref="AK4519">_xlfn.IFS(
G4519&lt;6, "&lt;6",
AND(G4519&gt;=6, G4519&lt;12), "6-12",
AND(G4519&gt;=12, G4519&lt;18), "12-18",  AND(G4519&gt;=18, G4519&lt;24), "18-24", G4519&gt;=24, "24-36")</f>
        <v>24-36</v>
      </c>
    </row>
    <row r="4520" spans="1:37" x14ac:dyDescent="0.3">
      <c r="A4520" t="s">
        <v>4620</v>
      </c>
      <c r="B4520" t="s">
        <v>44</v>
      </c>
      <c r="C4520">
        <v>64</v>
      </c>
      <c r="D4520" t="s">
        <v>34</v>
      </c>
      <c r="E4520" t="s">
        <v>82</v>
      </c>
      <c r="F4520">
        <v>14</v>
      </c>
      <c r="G4520">
        <v>5</v>
      </c>
      <c r="H4520" t="s">
        <v>49</v>
      </c>
      <c r="I4520" t="s">
        <v>37</v>
      </c>
      <c r="J4520" t="s">
        <v>37</v>
      </c>
      <c r="K4520" t="s">
        <v>37</v>
      </c>
      <c r="L4520" t="s">
        <v>50</v>
      </c>
      <c r="M4520" t="s">
        <v>34</v>
      </c>
      <c r="N4520" t="s">
        <v>37</v>
      </c>
      <c r="O4520" t="s">
        <v>37</v>
      </c>
      <c r="P4520" t="s">
        <v>34</v>
      </c>
      <c r="Q4520" t="s">
        <v>37</v>
      </c>
      <c r="R4520" t="s">
        <v>37</v>
      </c>
      <c r="S4520" t="s">
        <v>34</v>
      </c>
      <c r="T4520" t="s">
        <v>37</v>
      </c>
      <c r="U4520" t="s">
        <v>46</v>
      </c>
      <c r="V4520" t="s">
        <v>37</v>
      </c>
      <c r="W4520" t="s">
        <v>51</v>
      </c>
      <c r="X4520">
        <v>105</v>
      </c>
      <c r="Y4520">
        <v>294.45</v>
      </c>
      <c r="Z4520">
        <v>0</v>
      </c>
      <c r="AA4520">
        <v>0</v>
      </c>
      <c r="AB4520">
        <v>106.29</v>
      </c>
      <c r="AC4520">
        <v>400.74</v>
      </c>
      <c r="AD4520" t="s">
        <v>52</v>
      </c>
      <c r="AE4520" t="s">
        <v>104</v>
      </c>
      <c r="AF4520" t="s">
        <v>150</v>
      </c>
      <c r="AG4520">
        <f t="shared" si="140"/>
        <v>1</v>
      </c>
      <c r="AH4520" t="str" cm="1">
        <f t="array" ref="AH4520">_xlfn.IFS(
X4520&lt;=20, "&lt;20",
AND(X4520&gt;=20, X4520&lt;50), "20-50",
AND(X4520&gt;=50, X4520&lt;100), "50-100",
X4520&gt;=100, "&gt;100"
)</f>
        <v>&gt;100</v>
      </c>
      <c r="AI4520">
        <f t="shared" si="141"/>
        <v>0</v>
      </c>
      <c r="AJ4520" t="str" cm="1">
        <f t="array" ref="AJ4520">_xlfn.IFS(
C4520&lt;=20, "&lt;20",
AND(C4520&gt;=20, C4520&lt;35), "20-35",
AND(C4520&gt;=35, C4520&lt;50), "35-50",
C4520&gt;=50, "50-100"
)</f>
        <v>50-100</v>
      </c>
      <c r="AK4520" t="str" cm="1">
        <f t="array" ref="AK4520">_xlfn.IFS(
G4520&lt;6, "&lt;6",
AND(G4520&gt;=6, G4520&lt;12), "6-12",
AND(G4520&gt;=12, G4520&lt;18), "12-18",  AND(G4520&gt;=18, G4520&lt;24), "18-24", G4520&gt;=24, "24-36")</f>
        <v>&lt;6</v>
      </c>
    </row>
    <row r="4521" spans="1:37" x14ac:dyDescent="0.3">
      <c r="A4521" t="s">
        <v>4621</v>
      </c>
      <c r="B4521" t="s">
        <v>44</v>
      </c>
      <c r="C4521">
        <v>22</v>
      </c>
      <c r="D4521" t="s">
        <v>34</v>
      </c>
      <c r="E4521" t="s">
        <v>158</v>
      </c>
      <c r="F4521">
        <v>15</v>
      </c>
      <c r="G4521">
        <v>1</v>
      </c>
      <c r="H4521" t="s">
        <v>36</v>
      </c>
      <c r="I4521" t="s">
        <v>37</v>
      </c>
      <c r="J4521" t="s">
        <v>34</v>
      </c>
      <c r="K4521" t="s">
        <v>37</v>
      </c>
      <c r="L4521" t="s">
        <v>72</v>
      </c>
      <c r="M4521" t="s">
        <v>37</v>
      </c>
      <c r="N4521" t="s">
        <v>34</v>
      </c>
      <c r="O4521" t="s">
        <v>34</v>
      </c>
      <c r="P4521" t="s">
        <v>34</v>
      </c>
      <c r="Q4521" t="s">
        <v>34</v>
      </c>
      <c r="R4521" t="s">
        <v>34</v>
      </c>
      <c r="S4521" t="s">
        <v>34</v>
      </c>
      <c r="T4521" t="s">
        <v>37</v>
      </c>
      <c r="U4521" t="s">
        <v>46</v>
      </c>
      <c r="V4521" t="s">
        <v>34</v>
      </c>
      <c r="W4521" t="s">
        <v>40</v>
      </c>
      <c r="X4521">
        <v>50.7</v>
      </c>
      <c r="Y4521">
        <v>350.35</v>
      </c>
      <c r="Z4521">
        <v>0</v>
      </c>
      <c r="AA4521">
        <v>0</v>
      </c>
      <c r="AB4521">
        <v>179.48</v>
      </c>
      <c r="AC4521">
        <v>529.83000000000004</v>
      </c>
      <c r="AD4521" t="s">
        <v>41</v>
      </c>
      <c r="AE4521" t="s">
        <v>42</v>
      </c>
      <c r="AF4521" t="s">
        <v>42</v>
      </c>
      <c r="AG4521">
        <f t="shared" si="140"/>
        <v>0</v>
      </c>
      <c r="AH4521" t="str" cm="1">
        <f t="array" ref="AH4521">_xlfn.IFS(
X4521&lt;=20, "&lt;20",
AND(X4521&gt;=20, X4521&lt;50), "20-50",
AND(X4521&gt;=50, X4521&lt;100), "50-100",
X4521&gt;=100, "&gt;100"
)</f>
        <v>50-100</v>
      </c>
      <c r="AI4521">
        <f t="shared" si="141"/>
        <v>0</v>
      </c>
      <c r="AJ4521" t="str" cm="1">
        <f t="array" ref="AJ4521">_xlfn.IFS(
C4521&lt;=20, "&lt;20",
AND(C4521&gt;=20, C4521&lt;35), "20-35",
AND(C4521&gt;=35, C4521&lt;50), "35-50",
C4521&gt;=50, "50-100"
)</f>
        <v>20-35</v>
      </c>
      <c r="AK4521" t="str" cm="1">
        <f t="array" ref="AK4521">_xlfn.IFS(
G4521&lt;6, "&lt;6",
AND(G4521&gt;=6, G4521&lt;12), "6-12",
AND(G4521&gt;=12, G4521&lt;18), "12-18",  AND(G4521&gt;=18, G4521&lt;24), "18-24", G4521&gt;=24, "24-36")</f>
        <v>&lt;6</v>
      </c>
    </row>
    <row r="4522" spans="1:37" x14ac:dyDescent="0.3">
      <c r="A4522" t="s">
        <v>4622</v>
      </c>
      <c r="B4522" t="s">
        <v>33</v>
      </c>
      <c r="C4522">
        <v>61</v>
      </c>
      <c r="D4522" t="s">
        <v>37</v>
      </c>
      <c r="E4522" t="s">
        <v>90</v>
      </c>
      <c r="F4522">
        <v>5</v>
      </c>
      <c r="G4522">
        <v>10</v>
      </c>
      <c r="H4522" t="s">
        <v>36</v>
      </c>
      <c r="I4522" t="s">
        <v>37</v>
      </c>
      <c r="J4522" t="s">
        <v>37</v>
      </c>
      <c r="K4522" t="s">
        <v>37</v>
      </c>
      <c r="L4522" t="s">
        <v>50</v>
      </c>
      <c r="M4522" t="s">
        <v>37</v>
      </c>
      <c r="N4522" t="s">
        <v>37</v>
      </c>
      <c r="O4522" t="s">
        <v>37</v>
      </c>
      <c r="P4522" t="s">
        <v>34</v>
      </c>
      <c r="Q4522" t="s">
        <v>37</v>
      </c>
      <c r="R4522" t="s">
        <v>34</v>
      </c>
      <c r="S4522" t="s">
        <v>34</v>
      </c>
      <c r="T4522" t="s">
        <v>37</v>
      </c>
      <c r="U4522" t="s">
        <v>39</v>
      </c>
      <c r="V4522" t="s">
        <v>34</v>
      </c>
      <c r="W4522" t="s">
        <v>51</v>
      </c>
      <c r="X4522">
        <v>101.35</v>
      </c>
      <c r="Y4522">
        <v>7110.75</v>
      </c>
      <c r="Z4522">
        <v>0</v>
      </c>
      <c r="AA4522">
        <v>0</v>
      </c>
      <c r="AB4522">
        <v>762.96</v>
      </c>
      <c r="AC4522">
        <v>7873.71</v>
      </c>
      <c r="AD4522" t="s">
        <v>41</v>
      </c>
      <c r="AE4522" t="s">
        <v>42</v>
      </c>
      <c r="AF4522" t="s">
        <v>42</v>
      </c>
      <c r="AG4522">
        <f t="shared" si="140"/>
        <v>0</v>
      </c>
      <c r="AH4522" t="str" cm="1">
        <f t="array" ref="AH4522">_xlfn.IFS(
X4522&lt;=20, "&lt;20",
AND(X4522&gt;=20, X4522&lt;50), "20-50",
AND(X4522&gt;=50, X4522&lt;100), "50-100",
X4522&gt;=100, "&gt;100"
)</f>
        <v>&gt;100</v>
      </c>
      <c r="AI4522">
        <f t="shared" si="141"/>
        <v>0</v>
      </c>
      <c r="AJ4522" t="str" cm="1">
        <f t="array" ref="AJ4522">_xlfn.IFS(
C4522&lt;=20, "&lt;20",
AND(C4522&gt;=20, C4522&lt;35), "20-35",
AND(C4522&gt;=35, C4522&lt;50), "35-50",
C4522&gt;=50, "50-100"
)</f>
        <v>50-100</v>
      </c>
      <c r="AK4522" t="str" cm="1">
        <f t="array" ref="AK4522">_xlfn.IFS(
G4522&lt;6, "&lt;6",
AND(G4522&gt;=6, G4522&lt;12), "6-12",
AND(G4522&gt;=12, G4522&lt;18), "12-18",  AND(G4522&gt;=18, G4522&lt;24), "18-24", G4522&gt;=24, "24-36")</f>
        <v>6-12</v>
      </c>
    </row>
    <row r="4523" spans="1:37" x14ac:dyDescent="0.3">
      <c r="A4523" t="s">
        <v>4623</v>
      </c>
      <c r="B4523" t="s">
        <v>33</v>
      </c>
      <c r="C4523">
        <v>81</v>
      </c>
      <c r="D4523" t="s">
        <v>37</v>
      </c>
      <c r="E4523" t="s">
        <v>90</v>
      </c>
      <c r="F4523">
        <v>2</v>
      </c>
      <c r="G4523">
        <v>18</v>
      </c>
      <c r="H4523" t="s">
        <v>36</v>
      </c>
      <c r="I4523" t="s">
        <v>37</v>
      </c>
      <c r="J4523" t="s">
        <v>37</v>
      </c>
      <c r="K4523" t="s">
        <v>37</v>
      </c>
      <c r="L4523" t="s">
        <v>50</v>
      </c>
      <c r="M4523" t="s">
        <v>37</v>
      </c>
      <c r="N4523" t="s">
        <v>37</v>
      </c>
      <c r="O4523" t="s">
        <v>34</v>
      </c>
      <c r="P4523" t="s">
        <v>34</v>
      </c>
      <c r="Q4523" t="s">
        <v>34</v>
      </c>
      <c r="R4523" t="s">
        <v>37</v>
      </c>
      <c r="S4523" t="s">
        <v>37</v>
      </c>
      <c r="T4523" t="s">
        <v>37</v>
      </c>
      <c r="U4523" t="s">
        <v>46</v>
      </c>
      <c r="V4523" t="s">
        <v>37</v>
      </c>
      <c r="W4523" t="s">
        <v>40</v>
      </c>
      <c r="X4523">
        <v>94.7</v>
      </c>
      <c r="Y4523">
        <v>673.1</v>
      </c>
      <c r="Z4523">
        <v>0</v>
      </c>
      <c r="AA4523">
        <v>0</v>
      </c>
      <c r="AB4523">
        <v>67.900000000000006</v>
      </c>
      <c r="AC4523">
        <v>741</v>
      </c>
      <c r="AD4523" t="s">
        <v>52</v>
      </c>
      <c r="AE4523" t="s">
        <v>104</v>
      </c>
      <c r="AF4523" t="s">
        <v>105</v>
      </c>
      <c r="AG4523">
        <f t="shared" si="140"/>
        <v>1</v>
      </c>
      <c r="AH4523" t="str" cm="1">
        <f t="array" ref="AH4523">_xlfn.IFS(
X4523&lt;=20, "&lt;20",
AND(X4523&gt;=20, X4523&lt;50), "20-50",
AND(X4523&gt;=50, X4523&lt;100), "50-100",
X4523&gt;=100, "&gt;100"
)</f>
        <v>50-100</v>
      </c>
      <c r="AI4523">
        <f t="shared" si="141"/>
        <v>0</v>
      </c>
      <c r="AJ4523" t="str" cm="1">
        <f t="array" ref="AJ4523">_xlfn.IFS(
C4523&lt;=20, "&lt;20",
AND(C4523&gt;=20, C4523&lt;35), "20-35",
AND(C4523&gt;=35, C4523&lt;50), "35-50",
C4523&gt;=50, "50-100"
)</f>
        <v>50-100</v>
      </c>
      <c r="AK4523" t="str" cm="1">
        <f t="array" ref="AK4523">_xlfn.IFS(
G4523&lt;6, "&lt;6",
AND(G4523&gt;=6, G4523&lt;12), "6-12",
AND(G4523&gt;=12, G4523&lt;18), "12-18",  AND(G4523&gt;=18, G4523&lt;24), "18-24", G4523&gt;=24, "24-36")</f>
        <v>18-24</v>
      </c>
    </row>
    <row r="4524" spans="1:37" x14ac:dyDescent="0.3">
      <c r="A4524" t="s">
        <v>4624</v>
      </c>
      <c r="B4524" t="s">
        <v>44</v>
      </c>
      <c r="C4524">
        <v>31</v>
      </c>
      <c r="D4524" t="s">
        <v>34</v>
      </c>
      <c r="E4524" t="s">
        <v>45</v>
      </c>
      <c r="F4524">
        <v>1</v>
      </c>
      <c r="G4524">
        <v>10</v>
      </c>
      <c r="H4524" t="s">
        <v>57</v>
      </c>
      <c r="I4524" t="s">
        <v>37</v>
      </c>
      <c r="J4524" t="s">
        <v>34</v>
      </c>
      <c r="K4524" t="s">
        <v>37</v>
      </c>
      <c r="L4524" t="s">
        <v>72</v>
      </c>
      <c r="M4524" t="s">
        <v>37</v>
      </c>
      <c r="N4524" t="s">
        <v>37</v>
      </c>
      <c r="O4524" t="s">
        <v>34</v>
      </c>
      <c r="P4524" t="s">
        <v>37</v>
      </c>
      <c r="Q4524" t="s">
        <v>34</v>
      </c>
      <c r="R4524" t="s">
        <v>34</v>
      </c>
      <c r="S4524" t="s">
        <v>34</v>
      </c>
      <c r="T4524" t="s">
        <v>37</v>
      </c>
      <c r="U4524" t="s">
        <v>46</v>
      </c>
      <c r="V4524" t="s">
        <v>34</v>
      </c>
      <c r="W4524" t="s">
        <v>51</v>
      </c>
      <c r="X4524">
        <v>59.45</v>
      </c>
      <c r="Y4524">
        <v>780.85</v>
      </c>
      <c r="Z4524">
        <v>0</v>
      </c>
      <c r="AA4524">
        <v>0</v>
      </c>
      <c r="AB4524">
        <v>596.96</v>
      </c>
      <c r="AC4524">
        <v>1377.81</v>
      </c>
      <c r="AD4524" t="s">
        <v>41</v>
      </c>
      <c r="AE4524" t="s">
        <v>42</v>
      </c>
      <c r="AF4524" t="s">
        <v>42</v>
      </c>
      <c r="AG4524">
        <f t="shared" si="140"/>
        <v>0</v>
      </c>
      <c r="AH4524" t="str" cm="1">
        <f t="array" ref="AH4524">_xlfn.IFS(
X4524&lt;=20, "&lt;20",
AND(X4524&gt;=20, X4524&lt;50), "20-50",
AND(X4524&gt;=50, X4524&lt;100), "50-100",
X4524&gt;=100, "&gt;100"
)</f>
        <v>50-100</v>
      </c>
      <c r="AI4524">
        <f t="shared" si="141"/>
        <v>0</v>
      </c>
      <c r="AJ4524" t="str" cm="1">
        <f t="array" ref="AJ4524">_xlfn.IFS(
C4524&lt;=20, "&lt;20",
AND(C4524&gt;=20, C4524&lt;35), "20-35",
AND(C4524&gt;=35, C4524&lt;50), "35-50",
C4524&gt;=50, "50-100"
)</f>
        <v>20-35</v>
      </c>
      <c r="AK4524" t="str" cm="1">
        <f t="array" ref="AK4524">_xlfn.IFS(
G4524&lt;6, "&lt;6",
AND(G4524&gt;=6, G4524&lt;12), "6-12",
AND(G4524&gt;=12, G4524&lt;18), "12-18",  AND(G4524&gt;=18, G4524&lt;24), "18-24", G4524&gt;=24, "24-36")</f>
        <v>6-12</v>
      </c>
    </row>
    <row r="4525" spans="1:37" x14ac:dyDescent="0.3">
      <c r="A4525" t="s">
        <v>4625</v>
      </c>
      <c r="B4525" t="s">
        <v>44</v>
      </c>
      <c r="C4525">
        <v>23</v>
      </c>
      <c r="D4525" t="s">
        <v>34</v>
      </c>
      <c r="E4525" t="s">
        <v>61</v>
      </c>
      <c r="F4525">
        <v>12</v>
      </c>
      <c r="G4525">
        <v>12</v>
      </c>
      <c r="H4525" t="s">
        <v>36</v>
      </c>
      <c r="I4525" t="s">
        <v>37</v>
      </c>
      <c r="J4525" t="s">
        <v>34</v>
      </c>
      <c r="K4525" t="s">
        <v>37</v>
      </c>
      <c r="L4525" t="s">
        <v>50</v>
      </c>
      <c r="M4525" t="s">
        <v>34</v>
      </c>
      <c r="N4525" t="s">
        <v>34</v>
      </c>
      <c r="O4525" t="s">
        <v>34</v>
      </c>
      <c r="P4525" t="s">
        <v>34</v>
      </c>
      <c r="Q4525" t="s">
        <v>34</v>
      </c>
      <c r="R4525" t="s">
        <v>34</v>
      </c>
      <c r="S4525" t="s">
        <v>37</v>
      </c>
      <c r="T4525" t="s">
        <v>37</v>
      </c>
      <c r="U4525" t="s">
        <v>46</v>
      </c>
      <c r="V4525" t="s">
        <v>37</v>
      </c>
      <c r="W4525" t="s">
        <v>51</v>
      </c>
      <c r="X4525">
        <v>69.599999999999994</v>
      </c>
      <c r="Y4525">
        <v>69.599999999999994</v>
      </c>
      <c r="Z4525">
        <v>0</v>
      </c>
      <c r="AA4525">
        <v>0</v>
      </c>
      <c r="AB4525">
        <v>46.21</v>
      </c>
      <c r="AC4525">
        <v>115.81</v>
      </c>
      <c r="AD4525" t="s">
        <v>52</v>
      </c>
      <c r="AE4525" t="s">
        <v>53</v>
      </c>
      <c r="AF4525" t="s">
        <v>91</v>
      </c>
      <c r="AG4525">
        <f t="shared" si="140"/>
        <v>1</v>
      </c>
      <c r="AH4525" t="str" cm="1">
        <f t="array" ref="AH4525">_xlfn.IFS(
X4525&lt;=20, "&lt;20",
AND(X4525&gt;=20, X4525&lt;50), "20-50",
AND(X4525&gt;=50, X4525&lt;100), "50-100",
X4525&gt;=100, "&gt;100"
)</f>
        <v>50-100</v>
      </c>
      <c r="AI4525">
        <f t="shared" si="141"/>
        <v>0</v>
      </c>
      <c r="AJ4525" t="str" cm="1">
        <f t="array" ref="AJ4525">_xlfn.IFS(
C4525&lt;=20, "&lt;20",
AND(C4525&gt;=20, C4525&lt;35), "20-35",
AND(C4525&gt;=35, C4525&lt;50), "35-50",
C4525&gt;=50, "50-100"
)</f>
        <v>20-35</v>
      </c>
      <c r="AK4525" t="str" cm="1">
        <f t="array" ref="AK4525">_xlfn.IFS(
G4525&lt;6, "&lt;6",
AND(G4525&gt;=6, G4525&lt;12), "6-12",
AND(G4525&gt;=12, G4525&lt;18), "12-18",  AND(G4525&gt;=18, G4525&lt;24), "18-24", G4525&gt;=24, "24-36")</f>
        <v>12-18</v>
      </c>
    </row>
    <row r="4526" spans="1:37" x14ac:dyDescent="0.3">
      <c r="A4526" t="s">
        <v>4626</v>
      </c>
      <c r="B4526" t="s">
        <v>44</v>
      </c>
      <c r="C4526">
        <v>37</v>
      </c>
      <c r="D4526" t="s">
        <v>37</v>
      </c>
      <c r="E4526" t="s">
        <v>56</v>
      </c>
      <c r="F4526">
        <v>5</v>
      </c>
      <c r="G4526">
        <v>13</v>
      </c>
      <c r="H4526" t="s">
        <v>70</v>
      </c>
      <c r="I4526" t="s">
        <v>37</v>
      </c>
      <c r="J4526" t="s">
        <v>34</v>
      </c>
      <c r="K4526" t="s">
        <v>37</v>
      </c>
      <c r="L4526" t="s">
        <v>72</v>
      </c>
      <c r="M4526" t="s">
        <v>37</v>
      </c>
      <c r="N4526" t="s">
        <v>37</v>
      </c>
      <c r="O4526" t="s">
        <v>37</v>
      </c>
      <c r="P4526" t="s">
        <v>34</v>
      </c>
      <c r="Q4526" t="s">
        <v>34</v>
      </c>
      <c r="R4526" t="s">
        <v>34</v>
      </c>
      <c r="S4526" t="s">
        <v>34</v>
      </c>
      <c r="T4526" t="s">
        <v>37</v>
      </c>
      <c r="U4526" t="s">
        <v>67</v>
      </c>
      <c r="V4526" t="s">
        <v>34</v>
      </c>
      <c r="W4526" t="s">
        <v>51</v>
      </c>
      <c r="X4526">
        <v>58.6</v>
      </c>
      <c r="Y4526">
        <v>3068.6</v>
      </c>
      <c r="Z4526">
        <v>0</v>
      </c>
      <c r="AA4526">
        <v>0</v>
      </c>
      <c r="AB4526">
        <v>364.65</v>
      </c>
      <c r="AC4526">
        <v>3433.25</v>
      </c>
      <c r="AD4526" t="s">
        <v>41</v>
      </c>
      <c r="AE4526" t="s">
        <v>42</v>
      </c>
      <c r="AF4526" t="s">
        <v>42</v>
      </c>
      <c r="AG4526">
        <f t="shared" si="140"/>
        <v>0</v>
      </c>
      <c r="AH4526" t="str" cm="1">
        <f t="array" ref="AH4526">_xlfn.IFS(
X4526&lt;=20, "&lt;20",
AND(X4526&gt;=20, X4526&lt;50), "20-50",
AND(X4526&gt;=50, X4526&lt;100), "50-100",
X4526&gt;=100, "&gt;100"
)</f>
        <v>50-100</v>
      </c>
      <c r="AI4526">
        <f t="shared" si="141"/>
        <v>0</v>
      </c>
      <c r="AJ4526" t="str" cm="1">
        <f t="array" ref="AJ4526">_xlfn.IFS(
C4526&lt;=20, "&lt;20",
AND(C4526&gt;=20, C4526&lt;35), "20-35",
AND(C4526&gt;=35, C4526&lt;50), "35-50",
C4526&gt;=50, "50-100"
)</f>
        <v>35-50</v>
      </c>
      <c r="AK4526" t="str" cm="1">
        <f t="array" ref="AK4526">_xlfn.IFS(
G4526&lt;6, "&lt;6",
AND(G4526&gt;=6, G4526&lt;12), "6-12",
AND(G4526&gt;=12, G4526&lt;18), "12-18",  AND(G4526&gt;=18, G4526&lt;24), "18-24", G4526&gt;=24, "24-36")</f>
        <v>12-18</v>
      </c>
    </row>
    <row r="4527" spans="1:37" x14ac:dyDescent="0.3">
      <c r="A4527" t="s">
        <v>4627</v>
      </c>
      <c r="B4527" t="s">
        <v>44</v>
      </c>
      <c r="C4527">
        <v>24</v>
      </c>
      <c r="D4527" t="s">
        <v>34</v>
      </c>
      <c r="E4527" t="s">
        <v>87</v>
      </c>
      <c r="F4527">
        <v>0</v>
      </c>
      <c r="G4527">
        <v>1</v>
      </c>
      <c r="H4527" t="s">
        <v>36</v>
      </c>
      <c r="I4527" t="s">
        <v>34</v>
      </c>
      <c r="J4527" t="s">
        <v>34</v>
      </c>
      <c r="K4527" t="s">
        <v>37</v>
      </c>
      <c r="L4527" t="s">
        <v>38</v>
      </c>
      <c r="M4527" t="s">
        <v>37</v>
      </c>
      <c r="N4527" t="s">
        <v>37</v>
      </c>
      <c r="O4527" t="s">
        <v>37</v>
      </c>
      <c r="P4527" t="s">
        <v>37</v>
      </c>
      <c r="Q4527" t="s">
        <v>37</v>
      </c>
      <c r="R4527" t="s">
        <v>37</v>
      </c>
      <c r="S4527" t="s">
        <v>37</v>
      </c>
      <c r="T4527" t="s">
        <v>34</v>
      </c>
      <c r="U4527" t="s">
        <v>67</v>
      </c>
      <c r="V4527" t="s">
        <v>37</v>
      </c>
      <c r="W4527" t="s">
        <v>143</v>
      </c>
      <c r="X4527">
        <v>63.4</v>
      </c>
      <c r="Y4527">
        <v>348.8</v>
      </c>
      <c r="Z4527">
        <v>0</v>
      </c>
      <c r="AA4527">
        <v>10</v>
      </c>
      <c r="AB4527">
        <v>0</v>
      </c>
      <c r="AC4527">
        <v>358.8</v>
      </c>
      <c r="AD4527" t="s">
        <v>41</v>
      </c>
      <c r="AE4527" t="s">
        <v>42</v>
      </c>
      <c r="AF4527" t="s">
        <v>42</v>
      </c>
      <c r="AG4527">
        <f t="shared" si="140"/>
        <v>0</v>
      </c>
      <c r="AH4527" t="str" cm="1">
        <f t="array" ref="AH4527">_xlfn.IFS(
X4527&lt;=20, "&lt;20",
AND(X4527&gt;=20, X4527&lt;50), "20-50",
AND(X4527&gt;=50, X4527&lt;100), "50-100",
X4527&gt;=100, "&gt;100"
)</f>
        <v>50-100</v>
      </c>
      <c r="AI4527">
        <f t="shared" si="141"/>
        <v>0</v>
      </c>
      <c r="AJ4527" t="str" cm="1">
        <f t="array" ref="AJ4527">_xlfn.IFS(
C4527&lt;=20, "&lt;20",
AND(C4527&gt;=20, C4527&lt;35), "20-35",
AND(C4527&gt;=35, C4527&lt;50), "35-50",
C4527&gt;=50, "50-100"
)</f>
        <v>20-35</v>
      </c>
      <c r="AK4527" t="str" cm="1">
        <f t="array" ref="AK4527">_xlfn.IFS(
G4527&lt;6, "&lt;6",
AND(G4527&gt;=6, G4527&lt;12), "6-12",
AND(G4527&gt;=12, G4527&lt;18), "12-18",  AND(G4527&gt;=18, G4527&lt;24), "18-24", G4527&gt;=24, "24-36")</f>
        <v>&lt;6</v>
      </c>
    </row>
    <row r="4528" spans="1:37" x14ac:dyDescent="0.3">
      <c r="A4528" t="s">
        <v>4628</v>
      </c>
      <c r="B4528" t="s">
        <v>44</v>
      </c>
      <c r="C4528">
        <v>31</v>
      </c>
      <c r="D4528" t="s">
        <v>37</v>
      </c>
      <c r="E4528" t="s">
        <v>164</v>
      </c>
      <c r="F4528">
        <v>14</v>
      </c>
      <c r="G4528">
        <v>34</v>
      </c>
      <c r="H4528" t="s">
        <v>36</v>
      </c>
      <c r="I4528" t="s">
        <v>37</v>
      </c>
      <c r="J4528" t="s">
        <v>34</v>
      </c>
      <c r="K4528" t="s">
        <v>34</v>
      </c>
      <c r="L4528" t="s">
        <v>34</v>
      </c>
      <c r="M4528" t="s">
        <v>34</v>
      </c>
      <c r="N4528" t="s">
        <v>34</v>
      </c>
      <c r="O4528" t="s">
        <v>34</v>
      </c>
      <c r="P4528" t="s">
        <v>34</v>
      </c>
      <c r="Q4528" t="s">
        <v>34</v>
      </c>
      <c r="R4528" t="s">
        <v>34</v>
      </c>
      <c r="S4528" t="s">
        <v>34</v>
      </c>
      <c r="T4528" t="s">
        <v>34</v>
      </c>
      <c r="U4528" t="s">
        <v>46</v>
      </c>
      <c r="V4528" t="s">
        <v>37</v>
      </c>
      <c r="W4528" t="s">
        <v>51</v>
      </c>
      <c r="X4528">
        <v>19.55</v>
      </c>
      <c r="Y4528">
        <v>543.79999999999995</v>
      </c>
      <c r="Z4528">
        <v>0</v>
      </c>
      <c r="AA4528">
        <v>0</v>
      </c>
      <c r="AB4528">
        <v>443.8</v>
      </c>
      <c r="AC4528">
        <v>987.6</v>
      </c>
      <c r="AD4528" t="s">
        <v>41</v>
      </c>
      <c r="AE4528" t="s">
        <v>42</v>
      </c>
      <c r="AF4528" t="s">
        <v>42</v>
      </c>
      <c r="AG4528">
        <f t="shared" si="140"/>
        <v>0</v>
      </c>
      <c r="AH4528" t="str" cm="1">
        <f t="array" ref="AH4528">_xlfn.IFS(
X4528&lt;=20, "&lt;20",
AND(X4528&gt;=20, X4528&lt;50), "20-50",
AND(X4528&gt;=50, X4528&lt;100), "50-100",
X4528&gt;=100, "&gt;100"
)</f>
        <v>&lt;20</v>
      </c>
      <c r="AI4528">
        <f t="shared" si="141"/>
        <v>0</v>
      </c>
      <c r="AJ4528" t="str" cm="1">
        <f t="array" ref="AJ4528">_xlfn.IFS(
C4528&lt;=20, "&lt;20",
AND(C4528&gt;=20, C4528&lt;35), "20-35",
AND(C4528&gt;=35, C4528&lt;50), "35-50",
C4528&gt;=50, "50-100"
)</f>
        <v>20-35</v>
      </c>
      <c r="AK4528" t="str" cm="1">
        <f t="array" ref="AK4528">_xlfn.IFS(
G4528&lt;6, "&lt;6",
AND(G4528&gt;=6, G4528&lt;12), "6-12",
AND(G4528&gt;=12, G4528&lt;18), "12-18",  AND(G4528&gt;=18, G4528&lt;24), "18-24", G4528&gt;=24, "24-36")</f>
        <v>24-36</v>
      </c>
    </row>
    <row r="4529" spans="1:37" x14ac:dyDescent="0.3">
      <c r="A4529" t="s">
        <v>4629</v>
      </c>
      <c r="B4529" t="s">
        <v>33</v>
      </c>
      <c r="C4529">
        <v>46</v>
      </c>
      <c r="D4529" t="s">
        <v>37</v>
      </c>
      <c r="E4529" t="s">
        <v>61</v>
      </c>
      <c r="F4529">
        <v>6</v>
      </c>
      <c r="G4529">
        <v>24</v>
      </c>
      <c r="H4529" t="s">
        <v>57</v>
      </c>
      <c r="I4529" t="s">
        <v>37</v>
      </c>
      <c r="J4529" t="s">
        <v>34</v>
      </c>
      <c r="K4529" t="s">
        <v>37</v>
      </c>
      <c r="L4529" t="s">
        <v>72</v>
      </c>
      <c r="M4529" t="s">
        <v>34</v>
      </c>
      <c r="N4529" t="s">
        <v>34</v>
      </c>
      <c r="O4529" t="s">
        <v>34</v>
      </c>
      <c r="P4529" t="s">
        <v>34</v>
      </c>
      <c r="Q4529" t="s">
        <v>37</v>
      </c>
      <c r="R4529" t="s">
        <v>37</v>
      </c>
      <c r="S4529" t="s">
        <v>37</v>
      </c>
      <c r="T4529" t="s">
        <v>37</v>
      </c>
      <c r="U4529" t="s">
        <v>46</v>
      </c>
      <c r="V4529" t="s">
        <v>34</v>
      </c>
      <c r="W4529" t="s">
        <v>40</v>
      </c>
      <c r="X4529">
        <v>66.400000000000006</v>
      </c>
      <c r="Y4529">
        <v>831.75</v>
      </c>
      <c r="Z4529">
        <v>0</v>
      </c>
      <c r="AA4529">
        <v>0</v>
      </c>
      <c r="AB4529">
        <v>392.47</v>
      </c>
      <c r="AC4529">
        <v>1224.22</v>
      </c>
      <c r="AD4529" t="s">
        <v>41</v>
      </c>
      <c r="AE4529" t="s">
        <v>42</v>
      </c>
      <c r="AF4529" t="s">
        <v>42</v>
      </c>
      <c r="AG4529">
        <f t="shared" si="140"/>
        <v>0</v>
      </c>
      <c r="AH4529" t="str" cm="1">
        <f t="array" ref="AH4529">_xlfn.IFS(
X4529&lt;=20, "&lt;20",
AND(X4529&gt;=20, X4529&lt;50), "20-50",
AND(X4529&gt;=50, X4529&lt;100), "50-100",
X4529&gt;=100, "&gt;100"
)</f>
        <v>50-100</v>
      </c>
      <c r="AI4529">
        <f t="shared" si="141"/>
        <v>0</v>
      </c>
      <c r="AJ4529" t="str" cm="1">
        <f t="array" ref="AJ4529">_xlfn.IFS(
C4529&lt;=20, "&lt;20",
AND(C4529&gt;=20, C4529&lt;35), "20-35",
AND(C4529&gt;=35, C4529&lt;50), "35-50",
C4529&gt;=50, "50-100"
)</f>
        <v>35-50</v>
      </c>
      <c r="AK4529" t="str" cm="1">
        <f t="array" ref="AK4529">_xlfn.IFS(
G4529&lt;6, "&lt;6",
AND(G4529&gt;=6, G4529&lt;12), "6-12",
AND(G4529&gt;=12, G4529&lt;18), "12-18",  AND(G4529&gt;=18, G4529&lt;24), "18-24", G4529&gt;=24, "24-36")</f>
        <v>24-36</v>
      </c>
    </row>
    <row r="4530" spans="1:37" x14ac:dyDescent="0.3">
      <c r="A4530" t="s">
        <v>4630</v>
      </c>
      <c r="B4530" t="s">
        <v>33</v>
      </c>
      <c r="C4530">
        <v>79</v>
      </c>
      <c r="D4530" t="s">
        <v>34</v>
      </c>
      <c r="E4530" t="s">
        <v>56</v>
      </c>
      <c r="F4530">
        <v>7</v>
      </c>
      <c r="G4530">
        <v>6</v>
      </c>
      <c r="H4530" t="s">
        <v>36</v>
      </c>
      <c r="I4530" t="s">
        <v>37</v>
      </c>
      <c r="J4530" t="s">
        <v>34</v>
      </c>
      <c r="K4530" t="s">
        <v>37</v>
      </c>
      <c r="L4530" t="s">
        <v>50</v>
      </c>
      <c r="M4530" t="s">
        <v>34</v>
      </c>
      <c r="N4530" t="s">
        <v>34</v>
      </c>
      <c r="O4530" t="s">
        <v>34</v>
      </c>
      <c r="P4530" t="s">
        <v>34</v>
      </c>
      <c r="Q4530" t="s">
        <v>37</v>
      </c>
      <c r="R4530" t="s">
        <v>37</v>
      </c>
      <c r="S4530" t="s">
        <v>34</v>
      </c>
      <c r="T4530" t="s">
        <v>34</v>
      </c>
      <c r="U4530" t="s">
        <v>39</v>
      </c>
      <c r="V4530" t="s">
        <v>37</v>
      </c>
      <c r="W4530" t="s">
        <v>51</v>
      </c>
      <c r="X4530">
        <v>90.45</v>
      </c>
      <c r="Y4530">
        <v>2117.25</v>
      </c>
      <c r="Z4530">
        <v>0</v>
      </c>
      <c r="AA4530">
        <v>30</v>
      </c>
      <c r="AB4530">
        <v>1076.8599999999999</v>
      </c>
      <c r="AC4530">
        <v>3224.11</v>
      </c>
      <c r="AD4530" t="s">
        <v>41</v>
      </c>
      <c r="AE4530" t="s">
        <v>42</v>
      </c>
      <c r="AF4530" t="s">
        <v>42</v>
      </c>
      <c r="AG4530">
        <f t="shared" si="140"/>
        <v>0</v>
      </c>
      <c r="AH4530" t="str" cm="1">
        <f t="array" ref="AH4530">_xlfn.IFS(
X4530&lt;=20, "&lt;20",
AND(X4530&gt;=20, X4530&lt;50), "20-50",
AND(X4530&gt;=50, X4530&lt;100), "50-100",
X4530&gt;=100, "&gt;100"
)</f>
        <v>50-100</v>
      </c>
      <c r="AI4530">
        <f t="shared" si="141"/>
        <v>0</v>
      </c>
      <c r="AJ4530" t="str" cm="1">
        <f t="array" ref="AJ4530">_xlfn.IFS(
C4530&lt;=20, "&lt;20",
AND(C4530&gt;=20, C4530&lt;35), "20-35",
AND(C4530&gt;=35, C4530&lt;50), "35-50",
C4530&gt;=50, "50-100"
)</f>
        <v>50-100</v>
      </c>
      <c r="AK4530" t="str" cm="1">
        <f t="array" ref="AK4530">_xlfn.IFS(
G4530&lt;6, "&lt;6",
AND(G4530&gt;=6, G4530&lt;12), "6-12",
AND(G4530&gt;=12, G4530&lt;18), "12-18",  AND(G4530&gt;=18, G4530&lt;24), "18-24", G4530&gt;=24, "24-36")</f>
        <v>6-12</v>
      </c>
    </row>
    <row r="4531" spans="1:37" x14ac:dyDescent="0.3">
      <c r="A4531" t="s">
        <v>4631</v>
      </c>
      <c r="B4531" t="s">
        <v>33</v>
      </c>
      <c r="C4531">
        <v>41</v>
      </c>
      <c r="D4531" t="s">
        <v>34</v>
      </c>
      <c r="E4531" t="s">
        <v>130</v>
      </c>
      <c r="F4531">
        <v>13</v>
      </c>
      <c r="G4531">
        <v>19</v>
      </c>
      <c r="H4531" t="s">
        <v>36</v>
      </c>
      <c r="I4531" t="s">
        <v>37</v>
      </c>
      <c r="J4531" t="s">
        <v>34</v>
      </c>
      <c r="K4531" t="s">
        <v>34</v>
      </c>
      <c r="L4531" t="s">
        <v>34</v>
      </c>
      <c r="M4531" t="s">
        <v>34</v>
      </c>
      <c r="N4531" t="s">
        <v>34</v>
      </c>
      <c r="O4531" t="s">
        <v>34</v>
      </c>
      <c r="P4531" t="s">
        <v>34</v>
      </c>
      <c r="Q4531" t="s">
        <v>34</v>
      </c>
      <c r="R4531" t="s">
        <v>34</v>
      </c>
      <c r="S4531" t="s">
        <v>34</v>
      </c>
      <c r="T4531" t="s">
        <v>34</v>
      </c>
      <c r="U4531" t="s">
        <v>39</v>
      </c>
      <c r="V4531" t="s">
        <v>34</v>
      </c>
      <c r="W4531" t="s">
        <v>40</v>
      </c>
      <c r="X4531">
        <v>18.8</v>
      </c>
      <c r="Y4531">
        <v>294.95</v>
      </c>
      <c r="Z4531">
        <v>0</v>
      </c>
      <c r="AA4531">
        <v>0</v>
      </c>
      <c r="AB4531">
        <v>214.05</v>
      </c>
      <c r="AC4531">
        <v>509</v>
      </c>
      <c r="AD4531" t="s">
        <v>41</v>
      </c>
      <c r="AE4531" t="s">
        <v>42</v>
      </c>
      <c r="AF4531" t="s">
        <v>42</v>
      </c>
      <c r="AG4531">
        <f t="shared" si="140"/>
        <v>0</v>
      </c>
      <c r="AH4531" t="str" cm="1">
        <f t="array" ref="AH4531">_xlfn.IFS(
X4531&lt;=20, "&lt;20",
AND(X4531&gt;=20, X4531&lt;50), "20-50",
AND(X4531&gt;=50, X4531&lt;100), "50-100",
X4531&gt;=100, "&gt;100"
)</f>
        <v>&lt;20</v>
      </c>
      <c r="AI4531">
        <f t="shared" si="141"/>
        <v>0</v>
      </c>
      <c r="AJ4531" t="str" cm="1">
        <f t="array" ref="AJ4531">_xlfn.IFS(
C4531&lt;=20, "&lt;20",
AND(C4531&gt;=20, C4531&lt;35), "20-35",
AND(C4531&gt;=35, C4531&lt;50), "35-50",
C4531&gt;=50, "50-100"
)</f>
        <v>35-50</v>
      </c>
      <c r="AK4531" t="str" cm="1">
        <f t="array" ref="AK4531">_xlfn.IFS(
G4531&lt;6, "&lt;6",
AND(G4531&gt;=6, G4531&lt;12), "6-12",
AND(G4531&gt;=12, G4531&lt;18), "12-18",  AND(G4531&gt;=18, G4531&lt;24), "18-24", G4531&gt;=24, "24-36")</f>
        <v>18-24</v>
      </c>
    </row>
    <row r="4532" spans="1:37" x14ac:dyDescent="0.3">
      <c r="A4532" t="s">
        <v>4632</v>
      </c>
      <c r="B4532" t="s">
        <v>44</v>
      </c>
      <c r="C4532">
        <v>39</v>
      </c>
      <c r="D4532" t="s">
        <v>34</v>
      </c>
      <c r="E4532" t="s">
        <v>130</v>
      </c>
      <c r="F4532">
        <v>7</v>
      </c>
      <c r="G4532">
        <v>6</v>
      </c>
      <c r="H4532" t="s">
        <v>36</v>
      </c>
      <c r="I4532" t="s">
        <v>37</v>
      </c>
      <c r="J4532" t="s">
        <v>37</v>
      </c>
      <c r="K4532" t="s">
        <v>34</v>
      </c>
      <c r="L4532" t="s">
        <v>34</v>
      </c>
      <c r="M4532" t="s">
        <v>34</v>
      </c>
      <c r="N4532" t="s">
        <v>34</v>
      </c>
      <c r="O4532" t="s">
        <v>34</v>
      </c>
      <c r="P4532" t="s">
        <v>34</v>
      </c>
      <c r="Q4532" t="s">
        <v>34</v>
      </c>
      <c r="R4532" t="s">
        <v>34</v>
      </c>
      <c r="S4532" t="s">
        <v>34</v>
      </c>
      <c r="T4532" t="s">
        <v>34</v>
      </c>
      <c r="U4532" t="s">
        <v>46</v>
      </c>
      <c r="V4532" t="s">
        <v>34</v>
      </c>
      <c r="W4532" t="s">
        <v>40</v>
      </c>
      <c r="X4532">
        <v>26.45</v>
      </c>
      <c r="Y4532">
        <v>911.6</v>
      </c>
      <c r="Z4532">
        <v>0</v>
      </c>
      <c r="AA4532">
        <v>0</v>
      </c>
      <c r="AB4532">
        <v>1177.71</v>
      </c>
      <c r="AC4532">
        <v>2089.31</v>
      </c>
      <c r="AD4532" t="s">
        <v>41</v>
      </c>
      <c r="AE4532" t="s">
        <v>42</v>
      </c>
      <c r="AF4532" t="s">
        <v>42</v>
      </c>
      <c r="AG4532">
        <f t="shared" si="140"/>
        <v>0</v>
      </c>
      <c r="AH4532" t="str" cm="1">
        <f t="array" ref="AH4532">_xlfn.IFS(
X4532&lt;=20, "&lt;20",
AND(X4532&gt;=20, X4532&lt;50), "20-50",
AND(X4532&gt;=50, X4532&lt;100), "50-100",
X4532&gt;=100, "&gt;100"
)</f>
        <v>20-50</v>
      </c>
      <c r="AI4532">
        <f t="shared" si="141"/>
        <v>0</v>
      </c>
      <c r="AJ4532" t="str" cm="1">
        <f t="array" ref="AJ4532">_xlfn.IFS(
C4532&lt;=20, "&lt;20",
AND(C4532&gt;=20, C4532&lt;35), "20-35",
AND(C4532&gt;=35, C4532&lt;50), "35-50",
C4532&gt;=50, "50-100"
)</f>
        <v>35-50</v>
      </c>
      <c r="AK4532" t="str" cm="1">
        <f t="array" ref="AK4532">_xlfn.IFS(
G4532&lt;6, "&lt;6",
AND(G4532&gt;=6, G4532&lt;12), "6-12",
AND(G4532&gt;=12, G4532&lt;18), "12-18",  AND(G4532&gt;=18, G4532&lt;24), "18-24", G4532&gt;=24, "24-36")</f>
        <v>6-12</v>
      </c>
    </row>
    <row r="4533" spans="1:37" x14ac:dyDescent="0.3">
      <c r="A4533" t="s">
        <v>4633</v>
      </c>
      <c r="B4533" t="s">
        <v>44</v>
      </c>
      <c r="C4533">
        <v>19</v>
      </c>
      <c r="D4533" t="s">
        <v>34</v>
      </c>
      <c r="E4533" t="s">
        <v>64</v>
      </c>
      <c r="F4533">
        <v>9</v>
      </c>
      <c r="G4533">
        <v>6</v>
      </c>
      <c r="H4533" t="s">
        <v>36</v>
      </c>
      <c r="I4533" t="s">
        <v>37</v>
      </c>
      <c r="J4533" t="s">
        <v>37</v>
      </c>
      <c r="K4533" t="s">
        <v>34</v>
      </c>
      <c r="L4533" t="s">
        <v>34</v>
      </c>
      <c r="M4533" t="s">
        <v>34</v>
      </c>
      <c r="N4533" t="s">
        <v>34</v>
      </c>
      <c r="O4533" t="s">
        <v>34</v>
      </c>
      <c r="P4533" t="s">
        <v>34</v>
      </c>
      <c r="Q4533" t="s">
        <v>34</v>
      </c>
      <c r="R4533" t="s">
        <v>34</v>
      </c>
      <c r="S4533" t="s">
        <v>34</v>
      </c>
      <c r="T4533" t="s">
        <v>34</v>
      </c>
      <c r="U4533" t="s">
        <v>39</v>
      </c>
      <c r="V4533" t="s">
        <v>34</v>
      </c>
      <c r="W4533" t="s">
        <v>40</v>
      </c>
      <c r="X4533">
        <v>24.8</v>
      </c>
      <c r="Y4533">
        <v>615.35</v>
      </c>
      <c r="Z4533">
        <v>0</v>
      </c>
      <c r="AA4533">
        <v>0</v>
      </c>
      <c r="AB4533">
        <v>1006.71</v>
      </c>
      <c r="AC4533">
        <v>1622.06</v>
      </c>
      <c r="AD4533" t="s">
        <v>41</v>
      </c>
      <c r="AE4533" t="s">
        <v>42</v>
      </c>
      <c r="AF4533" t="s">
        <v>42</v>
      </c>
      <c r="AG4533">
        <f t="shared" si="140"/>
        <v>0</v>
      </c>
      <c r="AH4533" t="str" cm="1">
        <f t="array" ref="AH4533">_xlfn.IFS(
X4533&lt;=20, "&lt;20",
AND(X4533&gt;=20, X4533&lt;50), "20-50",
AND(X4533&gt;=50, X4533&lt;100), "50-100",
X4533&gt;=100, "&gt;100"
)</f>
        <v>20-50</v>
      </c>
      <c r="AI4533">
        <f t="shared" si="141"/>
        <v>0</v>
      </c>
      <c r="AJ4533" t="str" cm="1">
        <f t="array" ref="AJ4533">_xlfn.IFS(
C4533&lt;=20, "&lt;20",
AND(C4533&gt;=20, C4533&lt;35), "20-35",
AND(C4533&gt;=35, C4533&lt;50), "35-50",
C4533&gt;=50, "50-100"
)</f>
        <v>&lt;20</v>
      </c>
      <c r="AK4533" t="str" cm="1">
        <f t="array" ref="AK4533">_xlfn.IFS(
G4533&lt;6, "&lt;6",
AND(G4533&gt;=6, G4533&lt;12), "6-12",
AND(G4533&gt;=12, G4533&lt;18), "12-18",  AND(G4533&gt;=18, G4533&lt;24), "18-24", G4533&gt;=24, "24-36")</f>
        <v>6-12</v>
      </c>
    </row>
    <row r="4534" spans="1:37" x14ac:dyDescent="0.3">
      <c r="A4534" t="s">
        <v>4634</v>
      </c>
      <c r="B4534" t="s">
        <v>33</v>
      </c>
      <c r="C4534">
        <v>71</v>
      </c>
      <c r="D4534" t="s">
        <v>34</v>
      </c>
      <c r="E4534" t="s">
        <v>74</v>
      </c>
      <c r="F4534">
        <v>3</v>
      </c>
      <c r="G4534">
        <v>23</v>
      </c>
      <c r="H4534" t="s">
        <v>36</v>
      </c>
      <c r="I4534" t="s">
        <v>37</v>
      </c>
      <c r="J4534" t="s">
        <v>37</v>
      </c>
      <c r="K4534" t="s">
        <v>37</v>
      </c>
      <c r="L4534" t="s">
        <v>50</v>
      </c>
      <c r="M4534" t="s">
        <v>34</v>
      </c>
      <c r="N4534" t="s">
        <v>34</v>
      </c>
      <c r="O4534" t="s">
        <v>34</v>
      </c>
      <c r="P4534" t="s">
        <v>34</v>
      </c>
      <c r="Q4534" t="s">
        <v>34</v>
      </c>
      <c r="R4534" t="s">
        <v>34</v>
      </c>
      <c r="S4534" t="s">
        <v>34</v>
      </c>
      <c r="T4534" t="s">
        <v>37</v>
      </c>
      <c r="U4534" t="s">
        <v>46</v>
      </c>
      <c r="V4534" t="s">
        <v>37</v>
      </c>
      <c r="W4534" t="s">
        <v>51</v>
      </c>
      <c r="X4534">
        <v>73.55</v>
      </c>
      <c r="Y4534">
        <v>73.55</v>
      </c>
      <c r="Z4534">
        <v>0</v>
      </c>
      <c r="AA4534">
        <v>0</v>
      </c>
      <c r="AB4534">
        <v>36.92</v>
      </c>
      <c r="AC4534">
        <v>110.47</v>
      </c>
      <c r="AD4534" t="s">
        <v>52</v>
      </c>
      <c r="AE4534" t="s">
        <v>100</v>
      </c>
      <c r="AF4534" t="s">
        <v>308</v>
      </c>
      <c r="AG4534">
        <f t="shared" si="140"/>
        <v>1</v>
      </c>
      <c r="AH4534" t="str" cm="1">
        <f t="array" ref="AH4534">_xlfn.IFS(
X4534&lt;=20, "&lt;20",
AND(X4534&gt;=20, X4534&lt;50), "20-50",
AND(X4534&gt;=50, X4534&lt;100), "50-100",
X4534&gt;=100, "&gt;100"
)</f>
        <v>50-100</v>
      </c>
      <c r="AI4534">
        <f t="shared" si="141"/>
        <v>0</v>
      </c>
      <c r="AJ4534" t="str" cm="1">
        <f t="array" ref="AJ4534">_xlfn.IFS(
C4534&lt;=20, "&lt;20",
AND(C4534&gt;=20, C4534&lt;35), "20-35",
AND(C4534&gt;=35, C4534&lt;50), "35-50",
C4534&gt;=50, "50-100"
)</f>
        <v>50-100</v>
      </c>
      <c r="AK4534" t="str" cm="1">
        <f t="array" ref="AK4534">_xlfn.IFS(
G4534&lt;6, "&lt;6",
AND(G4534&gt;=6, G4534&lt;12), "6-12",
AND(G4534&gt;=12, G4534&lt;18), "12-18",  AND(G4534&gt;=18, G4534&lt;24), "18-24", G4534&gt;=24, "24-36")</f>
        <v>18-24</v>
      </c>
    </row>
    <row r="4535" spans="1:37" x14ac:dyDescent="0.3">
      <c r="A4535" t="s">
        <v>4635</v>
      </c>
      <c r="B4535" t="s">
        <v>33</v>
      </c>
      <c r="C4535">
        <v>33</v>
      </c>
      <c r="D4535" t="s">
        <v>34</v>
      </c>
      <c r="E4535" t="s">
        <v>48</v>
      </c>
      <c r="F4535">
        <v>10</v>
      </c>
      <c r="G4535">
        <v>7</v>
      </c>
      <c r="H4535" t="s">
        <v>36</v>
      </c>
      <c r="I4535" t="s">
        <v>37</v>
      </c>
      <c r="J4535" t="s">
        <v>34</v>
      </c>
      <c r="K4535" t="s">
        <v>37</v>
      </c>
      <c r="L4535" t="s">
        <v>38</v>
      </c>
      <c r="M4535" t="s">
        <v>37</v>
      </c>
      <c r="N4535" t="s">
        <v>34</v>
      </c>
      <c r="O4535" t="s">
        <v>37</v>
      </c>
      <c r="P4535" t="s">
        <v>37</v>
      </c>
      <c r="Q4535" t="s">
        <v>37</v>
      </c>
      <c r="R4535" t="s">
        <v>37</v>
      </c>
      <c r="S4535" t="s">
        <v>37</v>
      </c>
      <c r="T4535" t="s">
        <v>37</v>
      </c>
      <c r="U4535" t="s">
        <v>67</v>
      </c>
      <c r="V4535" t="s">
        <v>34</v>
      </c>
      <c r="W4535" t="s">
        <v>40</v>
      </c>
      <c r="X4535">
        <v>81</v>
      </c>
      <c r="Y4535">
        <v>3084.9</v>
      </c>
      <c r="Z4535">
        <v>0</v>
      </c>
      <c r="AA4535">
        <v>0</v>
      </c>
      <c r="AB4535">
        <v>837.9</v>
      </c>
      <c r="AC4535">
        <v>3922.8</v>
      </c>
      <c r="AD4535" t="s">
        <v>41</v>
      </c>
      <c r="AE4535" t="s">
        <v>42</v>
      </c>
      <c r="AF4535" t="s">
        <v>42</v>
      </c>
      <c r="AG4535">
        <f t="shared" si="140"/>
        <v>0</v>
      </c>
      <c r="AH4535" t="str" cm="1">
        <f t="array" ref="AH4535">_xlfn.IFS(
X4535&lt;=20, "&lt;20",
AND(X4535&gt;=20, X4535&lt;50), "20-50",
AND(X4535&gt;=50, X4535&lt;100), "50-100",
X4535&gt;=100, "&gt;100"
)</f>
        <v>50-100</v>
      </c>
      <c r="AI4535">
        <f t="shared" si="141"/>
        <v>0</v>
      </c>
      <c r="AJ4535" t="str" cm="1">
        <f t="array" ref="AJ4535">_xlfn.IFS(
C4535&lt;=20, "&lt;20",
AND(C4535&gt;=20, C4535&lt;35), "20-35",
AND(C4535&gt;=35, C4535&lt;50), "35-50",
C4535&gt;=50, "50-100"
)</f>
        <v>20-35</v>
      </c>
      <c r="AK4535" t="str" cm="1">
        <f t="array" ref="AK4535">_xlfn.IFS(
G4535&lt;6, "&lt;6",
AND(G4535&gt;=6, G4535&lt;12), "6-12",
AND(G4535&gt;=12, G4535&lt;18), "12-18",  AND(G4535&gt;=18, G4535&lt;24), "18-24", G4535&gt;=24, "24-36")</f>
        <v>6-12</v>
      </c>
    </row>
    <row r="4536" spans="1:37" x14ac:dyDescent="0.3">
      <c r="A4536" t="s">
        <v>4636</v>
      </c>
      <c r="B4536" t="s">
        <v>44</v>
      </c>
      <c r="C4536">
        <v>60</v>
      </c>
      <c r="D4536" t="s">
        <v>37</v>
      </c>
      <c r="E4536" t="s">
        <v>87</v>
      </c>
      <c r="F4536">
        <v>2</v>
      </c>
      <c r="G4536">
        <v>12</v>
      </c>
      <c r="H4536" t="s">
        <v>57</v>
      </c>
      <c r="I4536" t="s">
        <v>37</v>
      </c>
      <c r="J4536" t="s">
        <v>37</v>
      </c>
      <c r="K4536" t="s">
        <v>34</v>
      </c>
      <c r="L4536" t="s">
        <v>34</v>
      </c>
      <c r="M4536" t="s">
        <v>34</v>
      </c>
      <c r="N4536" t="s">
        <v>34</v>
      </c>
      <c r="O4536" t="s">
        <v>34</v>
      </c>
      <c r="P4536" t="s">
        <v>34</v>
      </c>
      <c r="Q4536" t="s">
        <v>34</v>
      </c>
      <c r="R4536" t="s">
        <v>34</v>
      </c>
      <c r="S4536" t="s">
        <v>34</v>
      </c>
      <c r="T4536" t="s">
        <v>34</v>
      </c>
      <c r="U4536" t="s">
        <v>67</v>
      </c>
      <c r="V4536" t="s">
        <v>34</v>
      </c>
      <c r="W4536" t="s">
        <v>40</v>
      </c>
      <c r="X4536">
        <v>25.25</v>
      </c>
      <c r="Y4536">
        <v>566.5</v>
      </c>
      <c r="Z4536">
        <v>0</v>
      </c>
      <c r="AA4536">
        <v>0</v>
      </c>
      <c r="AB4536">
        <v>105.38</v>
      </c>
      <c r="AC4536">
        <v>671.88</v>
      </c>
      <c r="AD4536" t="s">
        <v>41</v>
      </c>
      <c r="AE4536" t="s">
        <v>42</v>
      </c>
      <c r="AF4536" t="s">
        <v>42</v>
      </c>
      <c r="AG4536">
        <f t="shared" si="140"/>
        <v>0</v>
      </c>
      <c r="AH4536" t="str" cm="1">
        <f t="array" ref="AH4536">_xlfn.IFS(
X4536&lt;=20, "&lt;20",
AND(X4536&gt;=20, X4536&lt;50), "20-50",
AND(X4536&gt;=50, X4536&lt;100), "50-100",
X4536&gt;=100, "&gt;100"
)</f>
        <v>20-50</v>
      </c>
      <c r="AI4536">
        <f t="shared" si="141"/>
        <v>0</v>
      </c>
      <c r="AJ4536" t="str" cm="1">
        <f t="array" ref="AJ4536">_xlfn.IFS(
C4536&lt;=20, "&lt;20",
AND(C4536&gt;=20, C4536&lt;35), "20-35",
AND(C4536&gt;=35, C4536&lt;50), "35-50",
C4536&gt;=50, "50-100"
)</f>
        <v>50-100</v>
      </c>
      <c r="AK4536" t="str" cm="1">
        <f t="array" ref="AK4536">_xlfn.IFS(
G4536&lt;6, "&lt;6",
AND(G4536&gt;=6, G4536&lt;12), "6-12",
AND(G4536&gt;=12, G4536&lt;18), "12-18",  AND(G4536&gt;=18, G4536&lt;24), "18-24", G4536&gt;=24, "24-36")</f>
        <v>12-18</v>
      </c>
    </row>
    <row r="4537" spans="1:37" x14ac:dyDescent="0.3">
      <c r="A4537" t="s">
        <v>4637</v>
      </c>
      <c r="B4537" t="s">
        <v>44</v>
      </c>
      <c r="C4537">
        <v>64</v>
      </c>
      <c r="D4537" t="s">
        <v>37</v>
      </c>
      <c r="E4537" t="s">
        <v>124</v>
      </c>
      <c r="F4537">
        <v>7</v>
      </c>
      <c r="G4537">
        <v>14</v>
      </c>
      <c r="H4537" t="s">
        <v>36</v>
      </c>
      <c r="I4537" t="s">
        <v>37</v>
      </c>
      <c r="J4537" t="s">
        <v>37</v>
      </c>
      <c r="K4537" t="s">
        <v>37</v>
      </c>
      <c r="L4537" t="s">
        <v>50</v>
      </c>
      <c r="M4537" t="s">
        <v>34</v>
      </c>
      <c r="N4537" t="s">
        <v>34</v>
      </c>
      <c r="O4537" t="s">
        <v>37</v>
      </c>
      <c r="P4537" t="s">
        <v>37</v>
      </c>
      <c r="Q4537" t="s">
        <v>37</v>
      </c>
      <c r="R4537" t="s">
        <v>37</v>
      </c>
      <c r="S4537" t="s">
        <v>37</v>
      </c>
      <c r="T4537" t="s">
        <v>37</v>
      </c>
      <c r="U4537" t="s">
        <v>46</v>
      </c>
      <c r="V4537" t="s">
        <v>37</v>
      </c>
      <c r="W4537" t="s">
        <v>51</v>
      </c>
      <c r="X4537">
        <v>105</v>
      </c>
      <c r="Y4537">
        <v>4026.4</v>
      </c>
      <c r="Z4537">
        <v>0</v>
      </c>
      <c r="AA4537">
        <v>0</v>
      </c>
      <c r="AB4537">
        <v>725.04</v>
      </c>
      <c r="AC4537">
        <v>4751.4399999999996</v>
      </c>
      <c r="AD4537" t="s">
        <v>52</v>
      </c>
      <c r="AE4537" t="s">
        <v>94</v>
      </c>
      <c r="AF4537" t="s">
        <v>95</v>
      </c>
      <c r="AG4537">
        <f t="shared" si="140"/>
        <v>1</v>
      </c>
      <c r="AH4537" t="str" cm="1">
        <f t="array" ref="AH4537">_xlfn.IFS(
X4537&lt;=20, "&lt;20",
AND(X4537&gt;=20, X4537&lt;50), "20-50",
AND(X4537&gt;=50, X4537&lt;100), "50-100",
X4537&gt;=100, "&gt;100"
)</f>
        <v>&gt;100</v>
      </c>
      <c r="AI4537">
        <f t="shared" si="141"/>
        <v>0</v>
      </c>
      <c r="AJ4537" t="str" cm="1">
        <f t="array" ref="AJ4537">_xlfn.IFS(
C4537&lt;=20, "&lt;20",
AND(C4537&gt;=20, C4537&lt;35), "20-35",
AND(C4537&gt;=35, C4537&lt;50), "35-50",
C4537&gt;=50, "50-100"
)</f>
        <v>50-100</v>
      </c>
      <c r="AK4537" t="str" cm="1">
        <f t="array" ref="AK4537">_xlfn.IFS(
G4537&lt;6, "&lt;6",
AND(G4537&gt;=6, G4537&lt;12), "6-12",
AND(G4537&gt;=12, G4537&lt;18), "12-18",  AND(G4537&gt;=18, G4537&lt;24), "18-24", G4537&gt;=24, "24-36")</f>
        <v>12-18</v>
      </c>
    </row>
    <row r="4538" spans="1:37" x14ac:dyDescent="0.3">
      <c r="A4538" t="s">
        <v>4638</v>
      </c>
      <c r="B4538" t="s">
        <v>33</v>
      </c>
      <c r="C4538">
        <v>34</v>
      </c>
      <c r="D4538" t="s">
        <v>37</v>
      </c>
      <c r="E4538" t="s">
        <v>164</v>
      </c>
      <c r="F4538">
        <v>10</v>
      </c>
      <c r="G4538">
        <v>36</v>
      </c>
      <c r="H4538" t="s">
        <v>36</v>
      </c>
      <c r="I4538" t="s">
        <v>37</v>
      </c>
      <c r="J4538" t="s">
        <v>34</v>
      </c>
      <c r="K4538" t="s">
        <v>34</v>
      </c>
      <c r="L4538" t="s">
        <v>34</v>
      </c>
      <c r="M4538" t="s">
        <v>34</v>
      </c>
      <c r="N4538" t="s">
        <v>34</v>
      </c>
      <c r="O4538" t="s">
        <v>34</v>
      </c>
      <c r="P4538" t="s">
        <v>34</v>
      </c>
      <c r="Q4538" t="s">
        <v>34</v>
      </c>
      <c r="R4538" t="s">
        <v>34</v>
      </c>
      <c r="S4538" t="s">
        <v>34</v>
      </c>
      <c r="T4538" t="s">
        <v>34</v>
      </c>
      <c r="U4538" t="s">
        <v>67</v>
      </c>
      <c r="V4538" t="s">
        <v>37</v>
      </c>
      <c r="W4538" t="s">
        <v>40</v>
      </c>
      <c r="X4538">
        <v>19.399999999999999</v>
      </c>
      <c r="Y4538">
        <v>1110.3499999999999</v>
      </c>
      <c r="Z4538">
        <v>0</v>
      </c>
      <c r="AA4538">
        <v>0</v>
      </c>
      <c r="AB4538">
        <v>1341.96</v>
      </c>
      <c r="AC4538">
        <v>2452.31</v>
      </c>
      <c r="AD4538" t="s">
        <v>41</v>
      </c>
      <c r="AE4538" t="s">
        <v>42</v>
      </c>
      <c r="AF4538" t="s">
        <v>42</v>
      </c>
      <c r="AG4538">
        <f t="shared" si="140"/>
        <v>0</v>
      </c>
      <c r="AH4538" t="str" cm="1">
        <f t="array" ref="AH4538">_xlfn.IFS(
X4538&lt;=20, "&lt;20",
AND(X4538&gt;=20, X4538&lt;50), "20-50",
AND(X4538&gt;=50, X4538&lt;100), "50-100",
X4538&gt;=100, "&gt;100"
)</f>
        <v>&lt;20</v>
      </c>
      <c r="AI4538">
        <f t="shared" si="141"/>
        <v>0</v>
      </c>
      <c r="AJ4538" t="str" cm="1">
        <f t="array" ref="AJ4538">_xlfn.IFS(
C4538&lt;=20, "&lt;20",
AND(C4538&gt;=20, C4538&lt;35), "20-35",
AND(C4538&gt;=35, C4538&lt;50), "35-50",
C4538&gt;=50, "50-100"
)</f>
        <v>20-35</v>
      </c>
      <c r="AK4538" t="str" cm="1">
        <f t="array" ref="AK4538">_xlfn.IFS(
G4538&lt;6, "&lt;6",
AND(G4538&gt;=6, G4538&lt;12), "6-12",
AND(G4538&gt;=12, G4538&lt;18), "12-18",  AND(G4538&gt;=18, G4538&lt;24), "18-24", G4538&gt;=24, "24-36")</f>
        <v>24-36</v>
      </c>
    </row>
    <row r="4539" spans="1:37" x14ac:dyDescent="0.3">
      <c r="A4539" t="s">
        <v>4639</v>
      </c>
      <c r="B4539" t="s">
        <v>44</v>
      </c>
      <c r="C4539">
        <v>34</v>
      </c>
      <c r="D4539" t="s">
        <v>37</v>
      </c>
      <c r="E4539" t="s">
        <v>335</v>
      </c>
      <c r="F4539">
        <v>8</v>
      </c>
      <c r="G4539">
        <v>13</v>
      </c>
      <c r="H4539" t="s">
        <v>36</v>
      </c>
      <c r="I4539" t="s">
        <v>37</v>
      </c>
      <c r="J4539" t="s">
        <v>34</v>
      </c>
      <c r="K4539" t="s">
        <v>37</v>
      </c>
      <c r="L4539" t="s">
        <v>38</v>
      </c>
      <c r="M4539" t="s">
        <v>34</v>
      </c>
      <c r="N4539" t="s">
        <v>34</v>
      </c>
      <c r="O4539" t="s">
        <v>34</v>
      </c>
      <c r="P4539" t="s">
        <v>34</v>
      </c>
      <c r="Q4539" t="s">
        <v>34</v>
      </c>
      <c r="R4539" t="s">
        <v>34</v>
      </c>
      <c r="S4539" t="s">
        <v>34</v>
      </c>
      <c r="T4539" t="s">
        <v>37</v>
      </c>
      <c r="U4539" t="s">
        <v>46</v>
      </c>
      <c r="V4539" t="s">
        <v>37</v>
      </c>
      <c r="W4539" t="s">
        <v>51</v>
      </c>
      <c r="X4539">
        <v>45.4</v>
      </c>
      <c r="Y4539">
        <v>80.95</v>
      </c>
      <c r="Z4539">
        <v>0</v>
      </c>
      <c r="AA4539">
        <v>0</v>
      </c>
      <c r="AB4539">
        <v>21.62</v>
      </c>
      <c r="AC4539">
        <v>102.57</v>
      </c>
      <c r="AD4539" t="s">
        <v>85</v>
      </c>
      <c r="AE4539" t="s">
        <v>42</v>
      </c>
      <c r="AF4539" t="s">
        <v>42</v>
      </c>
      <c r="AG4539">
        <f t="shared" si="140"/>
        <v>0</v>
      </c>
      <c r="AH4539" t="str" cm="1">
        <f t="array" ref="AH4539">_xlfn.IFS(
X4539&lt;=20, "&lt;20",
AND(X4539&gt;=20, X4539&lt;50), "20-50",
AND(X4539&gt;=50, X4539&lt;100), "50-100",
X4539&gt;=100, "&gt;100"
)</f>
        <v>20-50</v>
      </c>
      <c r="AI4539">
        <f t="shared" si="141"/>
        <v>1</v>
      </c>
      <c r="AJ4539" t="str" cm="1">
        <f t="array" ref="AJ4539">_xlfn.IFS(
C4539&lt;=20, "&lt;20",
AND(C4539&gt;=20, C4539&lt;35), "20-35",
AND(C4539&gt;=35, C4539&lt;50), "35-50",
C4539&gt;=50, "50-100"
)</f>
        <v>20-35</v>
      </c>
      <c r="AK4539" t="str" cm="1">
        <f t="array" ref="AK4539">_xlfn.IFS(
G4539&lt;6, "&lt;6",
AND(G4539&gt;=6, G4539&lt;12), "6-12",
AND(G4539&gt;=12, G4539&lt;18), "12-18",  AND(G4539&gt;=18, G4539&lt;24), "18-24", G4539&gt;=24, "24-36")</f>
        <v>12-18</v>
      </c>
    </row>
    <row r="4540" spans="1:37" x14ac:dyDescent="0.3">
      <c r="A4540" t="s">
        <v>4640</v>
      </c>
      <c r="B4540" t="s">
        <v>44</v>
      </c>
      <c r="C4540">
        <v>54</v>
      </c>
      <c r="D4540" t="s">
        <v>34</v>
      </c>
      <c r="E4540" t="s">
        <v>56</v>
      </c>
      <c r="F4540">
        <v>11</v>
      </c>
      <c r="G4540">
        <v>25</v>
      </c>
      <c r="H4540" t="s">
        <v>36</v>
      </c>
      <c r="I4540" t="s">
        <v>37</v>
      </c>
      <c r="J4540" t="s">
        <v>34</v>
      </c>
      <c r="K4540" t="s">
        <v>37</v>
      </c>
      <c r="L4540" t="s">
        <v>50</v>
      </c>
      <c r="M4540" t="s">
        <v>37</v>
      </c>
      <c r="N4540" t="s">
        <v>37</v>
      </c>
      <c r="O4540" t="s">
        <v>37</v>
      </c>
      <c r="P4540" t="s">
        <v>37</v>
      </c>
      <c r="Q4540" t="s">
        <v>37</v>
      </c>
      <c r="R4540" t="s">
        <v>37</v>
      </c>
      <c r="S4540" t="s">
        <v>37</v>
      </c>
      <c r="T4540" t="s">
        <v>34</v>
      </c>
      <c r="U4540" t="s">
        <v>67</v>
      </c>
      <c r="V4540" t="s">
        <v>37</v>
      </c>
      <c r="W4540" t="s">
        <v>51</v>
      </c>
      <c r="X4540">
        <v>108.3</v>
      </c>
      <c r="Y4540">
        <v>7679.65</v>
      </c>
      <c r="Z4540">
        <v>36.130000000000003</v>
      </c>
      <c r="AA4540">
        <v>50</v>
      </c>
      <c r="AB4540">
        <v>2991.6</v>
      </c>
      <c r="AC4540">
        <v>10685.12</v>
      </c>
      <c r="AD4540" t="s">
        <v>41</v>
      </c>
      <c r="AE4540" t="s">
        <v>42</v>
      </c>
      <c r="AF4540" t="s">
        <v>42</v>
      </c>
      <c r="AG4540">
        <f t="shared" si="140"/>
        <v>0</v>
      </c>
      <c r="AH4540" t="str" cm="1">
        <f t="array" ref="AH4540">_xlfn.IFS(
X4540&lt;=20, "&lt;20",
AND(X4540&gt;=20, X4540&lt;50), "20-50",
AND(X4540&gt;=50, X4540&lt;100), "50-100",
X4540&gt;=100, "&gt;100"
)</f>
        <v>&gt;100</v>
      </c>
      <c r="AI4540">
        <f t="shared" si="141"/>
        <v>0</v>
      </c>
      <c r="AJ4540" t="str" cm="1">
        <f t="array" ref="AJ4540">_xlfn.IFS(
C4540&lt;=20, "&lt;20",
AND(C4540&gt;=20, C4540&lt;35), "20-35",
AND(C4540&gt;=35, C4540&lt;50), "35-50",
C4540&gt;=50, "50-100"
)</f>
        <v>50-100</v>
      </c>
      <c r="AK4540" t="str" cm="1">
        <f t="array" ref="AK4540">_xlfn.IFS(
G4540&lt;6, "&lt;6",
AND(G4540&gt;=6, G4540&lt;12), "6-12",
AND(G4540&gt;=12, G4540&lt;18), "12-18",  AND(G4540&gt;=18, G4540&lt;24), "18-24", G4540&gt;=24, "24-36")</f>
        <v>24-36</v>
      </c>
    </row>
    <row r="4541" spans="1:37" x14ac:dyDescent="0.3">
      <c r="A4541" t="s">
        <v>4641</v>
      </c>
      <c r="B4541" t="s">
        <v>33</v>
      </c>
      <c r="C4541">
        <v>61</v>
      </c>
      <c r="D4541" t="s">
        <v>37</v>
      </c>
      <c r="E4541" t="s">
        <v>61</v>
      </c>
      <c r="F4541">
        <v>7</v>
      </c>
      <c r="G4541">
        <v>1</v>
      </c>
      <c r="H4541" t="s">
        <v>49</v>
      </c>
      <c r="I4541" t="s">
        <v>37</v>
      </c>
      <c r="J4541" t="s">
        <v>37</v>
      </c>
      <c r="K4541" t="s">
        <v>37</v>
      </c>
      <c r="L4541" t="s">
        <v>50</v>
      </c>
      <c r="M4541" t="s">
        <v>34</v>
      </c>
      <c r="N4541" t="s">
        <v>34</v>
      </c>
      <c r="O4541" t="s">
        <v>34</v>
      </c>
      <c r="P4541" t="s">
        <v>34</v>
      </c>
      <c r="Q4541" t="s">
        <v>37</v>
      </c>
      <c r="R4541" t="s">
        <v>37</v>
      </c>
      <c r="S4541" t="s">
        <v>37</v>
      </c>
      <c r="T4541" t="s">
        <v>37</v>
      </c>
      <c r="U4541" t="s">
        <v>46</v>
      </c>
      <c r="V4541" t="s">
        <v>37</v>
      </c>
      <c r="W4541" t="s">
        <v>51</v>
      </c>
      <c r="X4541">
        <v>93.3</v>
      </c>
      <c r="Y4541">
        <v>93.3</v>
      </c>
      <c r="Z4541">
        <v>0</v>
      </c>
      <c r="AA4541">
        <v>0</v>
      </c>
      <c r="AB4541">
        <v>7.99</v>
      </c>
      <c r="AC4541">
        <v>101.29</v>
      </c>
      <c r="AD4541" t="s">
        <v>52</v>
      </c>
      <c r="AE4541" t="s">
        <v>94</v>
      </c>
      <c r="AF4541" t="s">
        <v>235</v>
      </c>
      <c r="AG4541">
        <f t="shared" si="140"/>
        <v>1</v>
      </c>
      <c r="AH4541" t="str" cm="1">
        <f t="array" ref="AH4541">_xlfn.IFS(
X4541&lt;=20, "&lt;20",
AND(X4541&gt;=20, X4541&lt;50), "20-50",
AND(X4541&gt;=50, X4541&lt;100), "50-100",
X4541&gt;=100, "&gt;100"
)</f>
        <v>50-100</v>
      </c>
      <c r="AI4541">
        <f t="shared" si="141"/>
        <v>0</v>
      </c>
      <c r="AJ4541" t="str" cm="1">
        <f t="array" ref="AJ4541">_xlfn.IFS(
C4541&lt;=20, "&lt;20",
AND(C4541&gt;=20, C4541&lt;35), "20-35",
AND(C4541&gt;=35, C4541&lt;50), "35-50",
C4541&gt;=50, "50-100"
)</f>
        <v>50-100</v>
      </c>
      <c r="AK4541" t="str" cm="1">
        <f t="array" ref="AK4541">_xlfn.IFS(
G4541&lt;6, "&lt;6",
AND(G4541&gt;=6, G4541&lt;12), "6-12",
AND(G4541&gt;=12, G4541&lt;18), "12-18",  AND(G4541&gt;=18, G4541&lt;24), "18-24", G4541&gt;=24, "24-36")</f>
        <v>&lt;6</v>
      </c>
    </row>
    <row r="4542" spans="1:37" x14ac:dyDescent="0.3">
      <c r="A4542" t="s">
        <v>4642</v>
      </c>
      <c r="B4542" t="s">
        <v>44</v>
      </c>
      <c r="C4542">
        <v>58</v>
      </c>
      <c r="D4542" t="s">
        <v>34</v>
      </c>
      <c r="E4542" t="s">
        <v>76</v>
      </c>
      <c r="F4542">
        <v>7</v>
      </c>
      <c r="G4542">
        <v>30</v>
      </c>
      <c r="H4542" t="s">
        <v>66</v>
      </c>
      <c r="I4542" t="s">
        <v>34</v>
      </c>
      <c r="J4542" t="s">
        <v>34</v>
      </c>
      <c r="K4542" t="s">
        <v>37</v>
      </c>
      <c r="L4542" t="s">
        <v>38</v>
      </c>
      <c r="M4542" t="s">
        <v>34</v>
      </c>
      <c r="N4542" t="s">
        <v>37</v>
      </c>
      <c r="O4542" t="s">
        <v>37</v>
      </c>
      <c r="P4542" t="s">
        <v>34</v>
      </c>
      <c r="Q4542" t="s">
        <v>37</v>
      </c>
      <c r="R4542" t="s">
        <v>37</v>
      </c>
      <c r="S4542" t="s">
        <v>37</v>
      </c>
      <c r="T4542" t="s">
        <v>37</v>
      </c>
      <c r="U4542" t="s">
        <v>67</v>
      </c>
      <c r="V4542" t="s">
        <v>37</v>
      </c>
      <c r="W4542" t="s">
        <v>40</v>
      </c>
      <c r="X4542">
        <v>54.95</v>
      </c>
      <c r="Y4542">
        <v>3772.5</v>
      </c>
      <c r="Z4542">
        <v>0</v>
      </c>
      <c r="AA4542">
        <v>0</v>
      </c>
      <c r="AB4542">
        <v>0</v>
      </c>
      <c r="AC4542">
        <v>3772.5</v>
      </c>
      <c r="AD4542" t="s">
        <v>41</v>
      </c>
      <c r="AE4542" t="s">
        <v>42</v>
      </c>
      <c r="AF4542" t="s">
        <v>42</v>
      </c>
      <c r="AG4542">
        <f t="shared" si="140"/>
        <v>0</v>
      </c>
      <c r="AH4542" t="str" cm="1">
        <f t="array" ref="AH4542">_xlfn.IFS(
X4542&lt;=20, "&lt;20",
AND(X4542&gt;=20, X4542&lt;50), "20-50",
AND(X4542&gt;=50, X4542&lt;100), "50-100",
X4542&gt;=100, "&gt;100"
)</f>
        <v>50-100</v>
      </c>
      <c r="AI4542">
        <f t="shared" si="141"/>
        <v>0</v>
      </c>
      <c r="AJ4542" t="str" cm="1">
        <f t="array" ref="AJ4542">_xlfn.IFS(
C4542&lt;=20, "&lt;20",
AND(C4542&gt;=20, C4542&lt;35), "20-35",
AND(C4542&gt;=35, C4542&lt;50), "35-50",
C4542&gt;=50, "50-100"
)</f>
        <v>50-100</v>
      </c>
      <c r="AK4542" t="str" cm="1">
        <f t="array" ref="AK4542">_xlfn.IFS(
G4542&lt;6, "&lt;6",
AND(G4542&gt;=6, G4542&lt;12), "6-12",
AND(G4542&gt;=12, G4542&lt;18), "12-18",  AND(G4542&gt;=18, G4542&lt;24), "18-24", G4542&gt;=24, "24-36")</f>
        <v>24-36</v>
      </c>
    </row>
    <row r="4543" spans="1:37" x14ac:dyDescent="0.3">
      <c r="A4543" t="s">
        <v>4643</v>
      </c>
      <c r="B4543" t="s">
        <v>33</v>
      </c>
      <c r="C4543">
        <v>66</v>
      </c>
      <c r="D4543" t="s">
        <v>34</v>
      </c>
      <c r="E4543" t="s">
        <v>74</v>
      </c>
      <c r="F4543">
        <v>13</v>
      </c>
      <c r="G4543">
        <v>32</v>
      </c>
      <c r="H4543" t="s">
        <v>110</v>
      </c>
      <c r="I4543" t="s">
        <v>37</v>
      </c>
      <c r="J4543" t="s">
        <v>37</v>
      </c>
      <c r="K4543" t="s">
        <v>37</v>
      </c>
      <c r="L4543" t="s">
        <v>50</v>
      </c>
      <c r="M4543" t="s">
        <v>37</v>
      </c>
      <c r="N4543" t="s">
        <v>37</v>
      </c>
      <c r="O4543" t="s">
        <v>34</v>
      </c>
      <c r="P4543" t="s">
        <v>34</v>
      </c>
      <c r="Q4543" t="s">
        <v>34</v>
      </c>
      <c r="R4543" t="s">
        <v>37</v>
      </c>
      <c r="S4543" t="s">
        <v>34</v>
      </c>
      <c r="T4543" t="s">
        <v>37</v>
      </c>
      <c r="U4543" t="s">
        <v>39</v>
      </c>
      <c r="V4543" t="s">
        <v>37</v>
      </c>
      <c r="W4543" t="s">
        <v>51</v>
      </c>
      <c r="X4543">
        <v>94.55</v>
      </c>
      <c r="Y4543">
        <v>3365.4</v>
      </c>
      <c r="Z4543">
        <v>0</v>
      </c>
      <c r="AA4543">
        <v>0</v>
      </c>
      <c r="AB4543">
        <v>715.4</v>
      </c>
      <c r="AC4543">
        <v>4080.8</v>
      </c>
      <c r="AD4543" t="s">
        <v>41</v>
      </c>
      <c r="AE4543" t="s">
        <v>42</v>
      </c>
      <c r="AF4543" t="s">
        <v>42</v>
      </c>
      <c r="AG4543">
        <f t="shared" si="140"/>
        <v>0</v>
      </c>
      <c r="AH4543" t="str" cm="1">
        <f t="array" ref="AH4543">_xlfn.IFS(
X4543&lt;=20, "&lt;20",
AND(X4543&gt;=20, X4543&lt;50), "20-50",
AND(X4543&gt;=50, X4543&lt;100), "50-100",
X4543&gt;=100, "&gt;100"
)</f>
        <v>50-100</v>
      </c>
      <c r="AI4543">
        <f t="shared" si="141"/>
        <v>0</v>
      </c>
      <c r="AJ4543" t="str" cm="1">
        <f t="array" ref="AJ4543">_xlfn.IFS(
C4543&lt;=20, "&lt;20",
AND(C4543&gt;=20, C4543&lt;35), "20-35",
AND(C4543&gt;=35, C4543&lt;50), "35-50",
C4543&gt;=50, "50-100"
)</f>
        <v>50-100</v>
      </c>
      <c r="AK4543" t="str" cm="1">
        <f t="array" ref="AK4543">_xlfn.IFS(
G4543&lt;6, "&lt;6",
AND(G4543&gt;=6, G4543&lt;12), "6-12",
AND(G4543&gt;=12, G4543&lt;18), "12-18",  AND(G4543&gt;=18, G4543&lt;24), "18-24", G4543&gt;=24, "24-36")</f>
        <v>24-36</v>
      </c>
    </row>
    <row r="4544" spans="1:37" x14ac:dyDescent="0.3">
      <c r="A4544" t="s">
        <v>4644</v>
      </c>
      <c r="B4544" t="s">
        <v>44</v>
      </c>
      <c r="C4544">
        <v>23</v>
      </c>
      <c r="D4544" t="s">
        <v>34</v>
      </c>
      <c r="E4544" t="s">
        <v>74</v>
      </c>
      <c r="F4544">
        <v>13</v>
      </c>
      <c r="G4544">
        <v>6</v>
      </c>
      <c r="H4544" t="s">
        <v>70</v>
      </c>
      <c r="I4544" t="s">
        <v>37</v>
      </c>
      <c r="J4544" t="s">
        <v>34</v>
      </c>
      <c r="K4544" t="s">
        <v>34</v>
      </c>
      <c r="L4544" t="s">
        <v>34</v>
      </c>
      <c r="M4544" t="s">
        <v>34</v>
      </c>
      <c r="N4544" t="s">
        <v>34</v>
      </c>
      <c r="O4544" t="s">
        <v>34</v>
      </c>
      <c r="P4544" t="s">
        <v>34</v>
      </c>
      <c r="Q4544" t="s">
        <v>34</v>
      </c>
      <c r="R4544" t="s">
        <v>34</v>
      </c>
      <c r="S4544" t="s">
        <v>34</v>
      </c>
      <c r="T4544" t="s">
        <v>34</v>
      </c>
      <c r="U4544" t="s">
        <v>39</v>
      </c>
      <c r="V4544" t="s">
        <v>34</v>
      </c>
      <c r="W4544" t="s">
        <v>51</v>
      </c>
      <c r="X4544">
        <v>20.8</v>
      </c>
      <c r="Y4544">
        <v>1021.8</v>
      </c>
      <c r="Z4544">
        <v>0</v>
      </c>
      <c r="AA4544">
        <v>0</v>
      </c>
      <c r="AB4544">
        <v>2006.05</v>
      </c>
      <c r="AC4544">
        <v>3027.85</v>
      </c>
      <c r="AD4544" t="s">
        <v>52</v>
      </c>
      <c r="AE4544" t="s">
        <v>100</v>
      </c>
      <c r="AF4544" t="s">
        <v>308</v>
      </c>
      <c r="AG4544">
        <f t="shared" si="140"/>
        <v>1</v>
      </c>
      <c r="AH4544" t="str" cm="1">
        <f t="array" ref="AH4544">_xlfn.IFS(
X4544&lt;=20, "&lt;20",
AND(X4544&gt;=20, X4544&lt;50), "20-50",
AND(X4544&gt;=50, X4544&lt;100), "50-100",
X4544&gt;=100, "&gt;100"
)</f>
        <v>20-50</v>
      </c>
      <c r="AI4544">
        <f t="shared" si="141"/>
        <v>0</v>
      </c>
      <c r="AJ4544" t="str" cm="1">
        <f t="array" ref="AJ4544">_xlfn.IFS(
C4544&lt;=20, "&lt;20",
AND(C4544&gt;=20, C4544&lt;35), "20-35",
AND(C4544&gt;=35, C4544&lt;50), "35-50",
C4544&gt;=50, "50-100"
)</f>
        <v>20-35</v>
      </c>
      <c r="AK4544" t="str" cm="1">
        <f t="array" ref="AK4544">_xlfn.IFS(
G4544&lt;6, "&lt;6",
AND(G4544&gt;=6, G4544&lt;12), "6-12",
AND(G4544&gt;=12, G4544&lt;18), "12-18",  AND(G4544&gt;=18, G4544&lt;24), "18-24", G4544&gt;=24, "24-36")</f>
        <v>6-12</v>
      </c>
    </row>
    <row r="4545" spans="1:37" x14ac:dyDescent="0.3">
      <c r="A4545" t="s">
        <v>4645</v>
      </c>
      <c r="B4545" t="s">
        <v>33</v>
      </c>
      <c r="C4545">
        <v>49</v>
      </c>
      <c r="D4545" t="s">
        <v>34</v>
      </c>
      <c r="E4545" t="s">
        <v>61</v>
      </c>
      <c r="F4545">
        <v>1</v>
      </c>
      <c r="G4545">
        <v>20</v>
      </c>
      <c r="H4545" t="s">
        <v>57</v>
      </c>
      <c r="I4545" t="s">
        <v>34</v>
      </c>
      <c r="J4545" t="s">
        <v>34</v>
      </c>
      <c r="K4545" t="s">
        <v>37</v>
      </c>
      <c r="L4545" t="s">
        <v>72</v>
      </c>
      <c r="M4545" t="s">
        <v>34</v>
      </c>
      <c r="N4545" t="s">
        <v>34</v>
      </c>
      <c r="O4545" t="s">
        <v>37</v>
      </c>
      <c r="P4545" t="s">
        <v>34</v>
      </c>
      <c r="Q4545" t="s">
        <v>37</v>
      </c>
      <c r="R4545" t="s">
        <v>37</v>
      </c>
      <c r="S4545" t="s">
        <v>37</v>
      </c>
      <c r="T4545" t="s">
        <v>37</v>
      </c>
      <c r="U4545" t="s">
        <v>39</v>
      </c>
      <c r="V4545" t="s">
        <v>34</v>
      </c>
      <c r="W4545" t="s">
        <v>51</v>
      </c>
      <c r="X4545">
        <v>50.75</v>
      </c>
      <c r="Y4545">
        <v>688.2</v>
      </c>
      <c r="Z4545">
        <v>32.549999999999997</v>
      </c>
      <c r="AA4545">
        <v>0</v>
      </c>
      <c r="AB4545">
        <v>0</v>
      </c>
      <c r="AC4545">
        <v>655.65</v>
      </c>
      <c r="AD4545" t="s">
        <v>41</v>
      </c>
      <c r="AE4545" t="s">
        <v>42</v>
      </c>
      <c r="AF4545" t="s">
        <v>42</v>
      </c>
      <c r="AG4545">
        <f t="shared" si="140"/>
        <v>0</v>
      </c>
      <c r="AH4545" t="str" cm="1">
        <f t="array" ref="AH4545">_xlfn.IFS(
X4545&lt;=20, "&lt;20",
AND(X4545&gt;=20, X4545&lt;50), "20-50",
AND(X4545&gt;=50, X4545&lt;100), "50-100",
X4545&gt;=100, "&gt;100"
)</f>
        <v>50-100</v>
      </c>
      <c r="AI4545">
        <f t="shared" si="141"/>
        <v>0</v>
      </c>
      <c r="AJ4545" t="str" cm="1">
        <f t="array" ref="AJ4545">_xlfn.IFS(
C4545&lt;=20, "&lt;20",
AND(C4545&gt;=20, C4545&lt;35), "20-35",
AND(C4545&gt;=35, C4545&lt;50), "35-50",
C4545&gt;=50, "50-100"
)</f>
        <v>35-50</v>
      </c>
      <c r="AK4545" t="str" cm="1">
        <f t="array" ref="AK4545">_xlfn.IFS(
G4545&lt;6, "&lt;6",
AND(G4545&gt;=6, G4545&lt;12), "6-12",
AND(G4545&gt;=12, G4545&lt;18), "12-18",  AND(G4545&gt;=18, G4545&lt;24), "18-24", G4545&gt;=24, "24-36")</f>
        <v>18-24</v>
      </c>
    </row>
    <row r="4546" spans="1:37" x14ac:dyDescent="0.3">
      <c r="A4546" t="s">
        <v>4646</v>
      </c>
      <c r="B4546" t="s">
        <v>44</v>
      </c>
      <c r="C4546">
        <v>39</v>
      </c>
      <c r="D4546" t="s">
        <v>34</v>
      </c>
      <c r="E4546" t="s">
        <v>90</v>
      </c>
      <c r="F4546">
        <v>13</v>
      </c>
      <c r="G4546">
        <v>21</v>
      </c>
      <c r="H4546" t="s">
        <v>36</v>
      </c>
      <c r="I4546" t="s">
        <v>34</v>
      </c>
      <c r="J4546" t="s">
        <v>34</v>
      </c>
      <c r="K4546" t="s">
        <v>37</v>
      </c>
      <c r="L4546" t="s">
        <v>72</v>
      </c>
      <c r="M4546" t="s">
        <v>37</v>
      </c>
      <c r="N4546" t="s">
        <v>34</v>
      </c>
      <c r="O4546" t="s">
        <v>34</v>
      </c>
      <c r="P4546" t="s">
        <v>34</v>
      </c>
      <c r="Q4546" t="s">
        <v>37</v>
      </c>
      <c r="R4546" t="s">
        <v>34</v>
      </c>
      <c r="S4546" t="s">
        <v>34</v>
      </c>
      <c r="T4546" t="s">
        <v>37</v>
      </c>
      <c r="U4546" t="s">
        <v>46</v>
      </c>
      <c r="V4546" t="s">
        <v>37</v>
      </c>
      <c r="W4546" t="s">
        <v>51</v>
      </c>
      <c r="X4546">
        <v>38.9</v>
      </c>
      <c r="Y4546">
        <v>664.4</v>
      </c>
      <c r="Z4546">
        <v>0</v>
      </c>
      <c r="AA4546">
        <v>0</v>
      </c>
      <c r="AB4546">
        <v>0</v>
      </c>
      <c r="AC4546">
        <v>664.4</v>
      </c>
      <c r="AD4546" t="s">
        <v>41</v>
      </c>
      <c r="AE4546" t="s">
        <v>42</v>
      </c>
      <c r="AF4546" t="s">
        <v>42</v>
      </c>
      <c r="AG4546">
        <f t="shared" si="140"/>
        <v>0</v>
      </c>
      <c r="AH4546" t="str" cm="1">
        <f t="array" ref="AH4546">_xlfn.IFS(
X4546&lt;=20, "&lt;20",
AND(X4546&gt;=20, X4546&lt;50), "20-50",
AND(X4546&gt;=50, X4546&lt;100), "50-100",
X4546&gt;=100, "&gt;100"
)</f>
        <v>20-50</v>
      </c>
      <c r="AI4546">
        <f t="shared" si="141"/>
        <v>0</v>
      </c>
      <c r="AJ4546" t="str" cm="1">
        <f t="array" ref="AJ4546">_xlfn.IFS(
C4546&lt;=20, "&lt;20",
AND(C4546&gt;=20, C4546&lt;35), "20-35",
AND(C4546&gt;=35, C4546&lt;50), "35-50",
C4546&gt;=50, "50-100"
)</f>
        <v>35-50</v>
      </c>
      <c r="AK4546" t="str" cm="1">
        <f t="array" ref="AK4546">_xlfn.IFS(
G4546&lt;6, "&lt;6",
AND(G4546&gt;=6, G4546&lt;12), "6-12",
AND(G4546&gt;=12, G4546&lt;18), "12-18",  AND(G4546&gt;=18, G4546&lt;24), "18-24", G4546&gt;=24, "24-36")</f>
        <v>18-24</v>
      </c>
    </row>
    <row r="4547" spans="1:37" x14ac:dyDescent="0.3">
      <c r="A4547" t="s">
        <v>4647</v>
      </c>
      <c r="B4547" t="s">
        <v>44</v>
      </c>
      <c r="C4547">
        <v>64</v>
      </c>
      <c r="D4547" t="s">
        <v>34</v>
      </c>
      <c r="E4547" t="s">
        <v>158</v>
      </c>
      <c r="F4547">
        <v>14</v>
      </c>
      <c r="G4547">
        <v>14</v>
      </c>
      <c r="H4547" t="s">
        <v>110</v>
      </c>
      <c r="I4547" t="s">
        <v>37</v>
      </c>
      <c r="J4547" t="s">
        <v>34</v>
      </c>
      <c r="K4547" t="s">
        <v>37</v>
      </c>
      <c r="L4547" t="s">
        <v>50</v>
      </c>
      <c r="M4547" t="s">
        <v>34</v>
      </c>
      <c r="N4547" t="s">
        <v>37</v>
      </c>
      <c r="O4547" t="s">
        <v>37</v>
      </c>
      <c r="P4547" t="s">
        <v>34</v>
      </c>
      <c r="Q4547" t="s">
        <v>34</v>
      </c>
      <c r="R4547" t="s">
        <v>34</v>
      </c>
      <c r="S4547" t="s">
        <v>34</v>
      </c>
      <c r="T4547" t="s">
        <v>37</v>
      </c>
      <c r="U4547" t="s">
        <v>46</v>
      </c>
      <c r="V4547" t="s">
        <v>37</v>
      </c>
      <c r="W4547" t="s">
        <v>40</v>
      </c>
      <c r="X4547">
        <v>79</v>
      </c>
      <c r="Y4547">
        <v>2576.8000000000002</v>
      </c>
      <c r="Z4547">
        <v>0</v>
      </c>
      <c r="AA4547">
        <v>0</v>
      </c>
      <c r="AB4547">
        <v>581.79</v>
      </c>
      <c r="AC4547">
        <v>3158.59</v>
      </c>
      <c r="AD4547" t="s">
        <v>41</v>
      </c>
      <c r="AE4547" t="s">
        <v>42</v>
      </c>
      <c r="AF4547" t="s">
        <v>42</v>
      </c>
      <c r="AG4547">
        <f t="shared" ref="AG4547:AG4610" si="142">IF(AD4547="Churned", 1,0)</f>
        <v>0</v>
      </c>
      <c r="AH4547" t="str" cm="1">
        <f t="array" ref="AH4547">_xlfn.IFS(
X4547&lt;=20, "&lt;20",
AND(X4547&gt;=20, X4547&lt;50), "20-50",
AND(X4547&gt;=50, X4547&lt;100), "50-100",
X4547&gt;=100, "&gt;100"
)</f>
        <v>50-100</v>
      </c>
      <c r="AI4547">
        <f t="shared" ref="AI4547:AI4610" si="143">IF(AD4547="Joined", 1, 0)</f>
        <v>0</v>
      </c>
      <c r="AJ4547" t="str" cm="1">
        <f t="array" ref="AJ4547">_xlfn.IFS(
C4547&lt;=20, "&lt;20",
AND(C4547&gt;=20, C4547&lt;35), "20-35",
AND(C4547&gt;=35, C4547&lt;50), "35-50",
C4547&gt;=50, "50-100"
)</f>
        <v>50-100</v>
      </c>
      <c r="AK4547" t="str" cm="1">
        <f t="array" ref="AK4547">_xlfn.IFS(
G4547&lt;6, "&lt;6",
AND(G4547&gt;=6, G4547&lt;12), "6-12",
AND(G4547&gt;=12, G4547&lt;18), "12-18",  AND(G4547&gt;=18, G4547&lt;24), "18-24", G4547&gt;=24, "24-36")</f>
        <v>12-18</v>
      </c>
    </row>
    <row r="4548" spans="1:37" x14ac:dyDescent="0.3">
      <c r="A4548" t="s">
        <v>4648</v>
      </c>
      <c r="B4548" t="s">
        <v>44</v>
      </c>
      <c r="C4548">
        <v>50</v>
      </c>
      <c r="D4548" t="s">
        <v>37</v>
      </c>
      <c r="E4548" t="s">
        <v>61</v>
      </c>
      <c r="F4548">
        <v>9</v>
      </c>
      <c r="G4548">
        <v>3</v>
      </c>
      <c r="H4548" t="s">
        <v>49</v>
      </c>
      <c r="I4548" t="s">
        <v>34</v>
      </c>
      <c r="J4548" t="s">
        <v>34</v>
      </c>
      <c r="K4548" t="s">
        <v>37</v>
      </c>
      <c r="L4548" t="s">
        <v>72</v>
      </c>
      <c r="M4548" t="s">
        <v>34</v>
      </c>
      <c r="N4548" t="s">
        <v>34</v>
      </c>
      <c r="O4548" t="s">
        <v>34</v>
      </c>
      <c r="P4548" t="s">
        <v>34</v>
      </c>
      <c r="Q4548" t="s">
        <v>34</v>
      </c>
      <c r="R4548" t="s">
        <v>34</v>
      </c>
      <c r="S4548" t="s">
        <v>34</v>
      </c>
      <c r="T4548" t="s">
        <v>37</v>
      </c>
      <c r="U4548" t="s">
        <v>46</v>
      </c>
      <c r="V4548" t="s">
        <v>34</v>
      </c>
      <c r="W4548" t="s">
        <v>40</v>
      </c>
      <c r="X4548">
        <v>25</v>
      </c>
      <c r="Y4548">
        <v>78.25</v>
      </c>
      <c r="Z4548">
        <v>0</v>
      </c>
      <c r="AA4548">
        <v>0</v>
      </c>
      <c r="AB4548">
        <v>0</v>
      </c>
      <c r="AC4548">
        <v>78.25</v>
      </c>
      <c r="AD4548" t="s">
        <v>85</v>
      </c>
      <c r="AE4548" t="s">
        <v>42</v>
      </c>
      <c r="AF4548" t="s">
        <v>42</v>
      </c>
      <c r="AG4548">
        <f t="shared" si="142"/>
        <v>0</v>
      </c>
      <c r="AH4548" t="str" cm="1">
        <f t="array" ref="AH4548">_xlfn.IFS(
X4548&lt;=20, "&lt;20",
AND(X4548&gt;=20, X4548&lt;50), "20-50",
AND(X4548&gt;=50, X4548&lt;100), "50-100",
X4548&gt;=100, "&gt;100"
)</f>
        <v>20-50</v>
      </c>
      <c r="AI4548">
        <f t="shared" si="143"/>
        <v>1</v>
      </c>
      <c r="AJ4548" t="str" cm="1">
        <f t="array" ref="AJ4548">_xlfn.IFS(
C4548&lt;=20, "&lt;20",
AND(C4548&gt;=20, C4548&lt;35), "20-35",
AND(C4548&gt;=35, C4548&lt;50), "35-50",
C4548&gt;=50, "50-100"
)</f>
        <v>50-100</v>
      </c>
      <c r="AK4548" t="str" cm="1">
        <f t="array" ref="AK4548">_xlfn.IFS(
G4548&lt;6, "&lt;6",
AND(G4548&gt;=6, G4548&lt;12), "6-12",
AND(G4548&gt;=12, G4548&lt;18), "12-18",  AND(G4548&gt;=18, G4548&lt;24), "18-24", G4548&gt;=24, "24-36")</f>
        <v>&lt;6</v>
      </c>
    </row>
    <row r="4549" spans="1:37" x14ac:dyDescent="0.3">
      <c r="A4549" t="s">
        <v>4649</v>
      </c>
      <c r="B4549" t="s">
        <v>44</v>
      </c>
      <c r="C4549">
        <v>35</v>
      </c>
      <c r="D4549" t="s">
        <v>34</v>
      </c>
      <c r="E4549" t="s">
        <v>87</v>
      </c>
      <c r="F4549">
        <v>3</v>
      </c>
      <c r="G4549">
        <v>10</v>
      </c>
      <c r="H4549" t="s">
        <v>49</v>
      </c>
      <c r="I4549" t="s">
        <v>34</v>
      </c>
      <c r="J4549" t="s">
        <v>34</v>
      </c>
      <c r="K4549" t="s">
        <v>37</v>
      </c>
      <c r="L4549" t="s">
        <v>72</v>
      </c>
      <c r="M4549" t="s">
        <v>34</v>
      </c>
      <c r="N4549" t="s">
        <v>37</v>
      </c>
      <c r="O4549" t="s">
        <v>34</v>
      </c>
      <c r="P4549" t="s">
        <v>34</v>
      </c>
      <c r="Q4549" t="s">
        <v>34</v>
      </c>
      <c r="R4549" t="s">
        <v>34</v>
      </c>
      <c r="S4549" t="s">
        <v>34</v>
      </c>
      <c r="T4549" t="s">
        <v>34</v>
      </c>
      <c r="U4549" t="s">
        <v>46</v>
      </c>
      <c r="V4549" t="s">
        <v>37</v>
      </c>
      <c r="W4549" t="s">
        <v>51</v>
      </c>
      <c r="X4549">
        <v>29.95</v>
      </c>
      <c r="Y4549">
        <v>248.95</v>
      </c>
      <c r="Z4549">
        <v>0</v>
      </c>
      <c r="AA4549">
        <v>10</v>
      </c>
      <c r="AB4549">
        <v>0</v>
      </c>
      <c r="AC4549">
        <v>258.95</v>
      </c>
      <c r="AD4549" t="s">
        <v>52</v>
      </c>
      <c r="AE4549" t="s">
        <v>53</v>
      </c>
      <c r="AF4549" t="s">
        <v>162</v>
      </c>
      <c r="AG4549">
        <f t="shared" si="142"/>
        <v>1</v>
      </c>
      <c r="AH4549" t="str" cm="1">
        <f t="array" ref="AH4549">_xlfn.IFS(
X4549&lt;=20, "&lt;20",
AND(X4549&gt;=20, X4549&lt;50), "20-50",
AND(X4549&gt;=50, X4549&lt;100), "50-100",
X4549&gt;=100, "&gt;100"
)</f>
        <v>20-50</v>
      </c>
      <c r="AI4549">
        <f t="shared" si="143"/>
        <v>0</v>
      </c>
      <c r="AJ4549" t="str" cm="1">
        <f t="array" ref="AJ4549">_xlfn.IFS(
C4549&lt;=20, "&lt;20",
AND(C4549&gt;=20, C4549&lt;35), "20-35",
AND(C4549&gt;=35, C4549&lt;50), "35-50",
C4549&gt;=50, "50-100"
)</f>
        <v>35-50</v>
      </c>
      <c r="AK4549" t="str" cm="1">
        <f t="array" ref="AK4549">_xlfn.IFS(
G4549&lt;6, "&lt;6",
AND(G4549&gt;=6, G4549&lt;12), "6-12",
AND(G4549&gt;=12, G4549&lt;18), "12-18",  AND(G4549&gt;=18, G4549&lt;24), "18-24", G4549&gt;=24, "24-36")</f>
        <v>6-12</v>
      </c>
    </row>
    <row r="4550" spans="1:37" x14ac:dyDescent="0.3">
      <c r="A4550" t="s">
        <v>4650</v>
      </c>
      <c r="B4550" t="s">
        <v>44</v>
      </c>
      <c r="C4550">
        <v>33</v>
      </c>
      <c r="D4550" t="s">
        <v>34</v>
      </c>
      <c r="E4550" t="s">
        <v>124</v>
      </c>
      <c r="F4550">
        <v>15</v>
      </c>
      <c r="G4550">
        <v>1</v>
      </c>
      <c r="H4550" t="s">
        <v>57</v>
      </c>
      <c r="I4550" t="s">
        <v>37</v>
      </c>
      <c r="J4550" t="s">
        <v>34</v>
      </c>
      <c r="K4550" t="s">
        <v>37</v>
      </c>
      <c r="L4550" t="s">
        <v>72</v>
      </c>
      <c r="M4550" t="s">
        <v>37</v>
      </c>
      <c r="N4550" t="s">
        <v>37</v>
      </c>
      <c r="O4550" t="s">
        <v>34</v>
      </c>
      <c r="P4550" t="s">
        <v>37</v>
      </c>
      <c r="Q4550" t="s">
        <v>34</v>
      </c>
      <c r="R4550" t="s">
        <v>34</v>
      </c>
      <c r="S4550" t="s">
        <v>34</v>
      </c>
      <c r="T4550" t="s">
        <v>37</v>
      </c>
      <c r="U4550" t="s">
        <v>39</v>
      </c>
      <c r="V4550" t="s">
        <v>37</v>
      </c>
      <c r="W4550" t="s">
        <v>40</v>
      </c>
      <c r="X4550">
        <v>57.75</v>
      </c>
      <c r="Y4550">
        <v>1282.8499999999999</v>
      </c>
      <c r="Z4550">
        <v>0</v>
      </c>
      <c r="AA4550">
        <v>0</v>
      </c>
      <c r="AB4550">
        <v>296.24</v>
      </c>
      <c r="AC4550">
        <v>1579.09</v>
      </c>
      <c r="AD4550" t="s">
        <v>41</v>
      </c>
      <c r="AE4550" t="s">
        <v>42</v>
      </c>
      <c r="AF4550" t="s">
        <v>42</v>
      </c>
      <c r="AG4550">
        <f t="shared" si="142"/>
        <v>0</v>
      </c>
      <c r="AH4550" t="str" cm="1">
        <f t="array" ref="AH4550">_xlfn.IFS(
X4550&lt;=20, "&lt;20",
AND(X4550&gt;=20, X4550&lt;50), "20-50",
AND(X4550&gt;=50, X4550&lt;100), "50-100",
X4550&gt;=100, "&gt;100"
)</f>
        <v>50-100</v>
      </c>
      <c r="AI4550">
        <f t="shared" si="143"/>
        <v>0</v>
      </c>
      <c r="AJ4550" t="str" cm="1">
        <f t="array" ref="AJ4550">_xlfn.IFS(
C4550&lt;=20, "&lt;20",
AND(C4550&gt;=20, C4550&lt;35), "20-35",
AND(C4550&gt;=35, C4550&lt;50), "35-50",
C4550&gt;=50, "50-100"
)</f>
        <v>20-35</v>
      </c>
      <c r="AK4550" t="str" cm="1">
        <f t="array" ref="AK4550">_xlfn.IFS(
G4550&lt;6, "&lt;6",
AND(G4550&gt;=6, G4550&lt;12), "6-12",
AND(G4550&gt;=12, G4550&lt;18), "12-18",  AND(G4550&gt;=18, G4550&lt;24), "18-24", G4550&gt;=24, "24-36")</f>
        <v>&lt;6</v>
      </c>
    </row>
    <row r="4551" spans="1:37" x14ac:dyDescent="0.3">
      <c r="A4551" t="s">
        <v>4651</v>
      </c>
      <c r="B4551" t="s">
        <v>44</v>
      </c>
      <c r="C4551">
        <v>72</v>
      </c>
      <c r="D4551" t="s">
        <v>34</v>
      </c>
      <c r="E4551" t="s">
        <v>45</v>
      </c>
      <c r="F4551">
        <v>9</v>
      </c>
      <c r="G4551">
        <v>14</v>
      </c>
      <c r="H4551" t="s">
        <v>36</v>
      </c>
      <c r="I4551" t="s">
        <v>37</v>
      </c>
      <c r="J4551" t="s">
        <v>37</v>
      </c>
      <c r="K4551" t="s">
        <v>37</v>
      </c>
      <c r="L4551" t="s">
        <v>50</v>
      </c>
      <c r="M4551" t="s">
        <v>34</v>
      </c>
      <c r="N4551" t="s">
        <v>37</v>
      </c>
      <c r="O4551" t="s">
        <v>34</v>
      </c>
      <c r="P4551" t="s">
        <v>34</v>
      </c>
      <c r="Q4551" t="s">
        <v>37</v>
      </c>
      <c r="R4551" t="s">
        <v>37</v>
      </c>
      <c r="S4551" t="s">
        <v>34</v>
      </c>
      <c r="T4551" t="s">
        <v>34</v>
      </c>
      <c r="U4551" t="s">
        <v>46</v>
      </c>
      <c r="V4551" t="s">
        <v>37</v>
      </c>
      <c r="W4551" t="s">
        <v>51</v>
      </c>
      <c r="X4551">
        <v>99.7</v>
      </c>
      <c r="Y4551">
        <v>2967.35</v>
      </c>
      <c r="Z4551">
        <v>0</v>
      </c>
      <c r="AA4551">
        <v>80</v>
      </c>
      <c r="AB4551">
        <v>1308.3</v>
      </c>
      <c r="AC4551">
        <v>4355.6499999999996</v>
      </c>
      <c r="AD4551" t="s">
        <v>52</v>
      </c>
      <c r="AE4551" t="s">
        <v>58</v>
      </c>
      <c r="AF4551" t="s">
        <v>59</v>
      </c>
      <c r="AG4551">
        <f t="shared" si="142"/>
        <v>1</v>
      </c>
      <c r="AH4551" t="str" cm="1">
        <f t="array" ref="AH4551">_xlfn.IFS(
X4551&lt;=20, "&lt;20",
AND(X4551&gt;=20, X4551&lt;50), "20-50",
AND(X4551&gt;=50, X4551&lt;100), "50-100",
X4551&gt;=100, "&gt;100"
)</f>
        <v>50-100</v>
      </c>
      <c r="AI4551">
        <f t="shared" si="143"/>
        <v>0</v>
      </c>
      <c r="AJ4551" t="str" cm="1">
        <f t="array" ref="AJ4551">_xlfn.IFS(
C4551&lt;=20, "&lt;20",
AND(C4551&gt;=20, C4551&lt;35), "20-35",
AND(C4551&gt;=35, C4551&lt;50), "35-50",
C4551&gt;=50, "50-100"
)</f>
        <v>50-100</v>
      </c>
      <c r="AK4551" t="str" cm="1">
        <f t="array" ref="AK4551">_xlfn.IFS(
G4551&lt;6, "&lt;6",
AND(G4551&gt;=6, G4551&lt;12), "6-12",
AND(G4551&gt;=12, G4551&lt;18), "12-18",  AND(G4551&gt;=18, G4551&lt;24), "18-24", G4551&gt;=24, "24-36")</f>
        <v>12-18</v>
      </c>
    </row>
    <row r="4552" spans="1:37" x14ac:dyDescent="0.3">
      <c r="A4552" t="s">
        <v>4652</v>
      </c>
      <c r="B4552" t="s">
        <v>44</v>
      </c>
      <c r="C4552">
        <v>36</v>
      </c>
      <c r="D4552" t="s">
        <v>34</v>
      </c>
      <c r="E4552" t="s">
        <v>158</v>
      </c>
      <c r="F4552">
        <v>9</v>
      </c>
      <c r="G4552">
        <v>8</v>
      </c>
      <c r="H4552" t="s">
        <v>36</v>
      </c>
      <c r="I4552" t="s">
        <v>37</v>
      </c>
      <c r="J4552" t="s">
        <v>37</v>
      </c>
      <c r="K4552" t="s">
        <v>34</v>
      </c>
      <c r="L4552" t="s">
        <v>34</v>
      </c>
      <c r="M4552" t="s">
        <v>34</v>
      </c>
      <c r="N4552" t="s">
        <v>34</v>
      </c>
      <c r="O4552" t="s">
        <v>34</v>
      </c>
      <c r="P4552" t="s">
        <v>34</v>
      </c>
      <c r="Q4552" t="s">
        <v>34</v>
      </c>
      <c r="R4552" t="s">
        <v>34</v>
      </c>
      <c r="S4552" t="s">
        <v>34</v>
      </c>
      <c r="T4552" t="s">
        <v>34</v>
      </c>
      <c r="U4552" t="s">
        <v>39</v>
      </c>
      <c r="V4552" t="s">
        <v>37</v>
      </c>
      <c r="W4552" t="s">
        <v>40</v>
      </c>
      <c r="X4552">
        <v>23.95</v>
      </c>
      <c r="Y4552">
        <v>1216.3499999999999</v>
      </c>
      <c r="Z4552">
        <v>0</v>
      </c>
      <c r="AA4552">
        <v>0</v>
      </c>
      <c r="AB4552">
        <v>2170.0500000000002</v>
      </c>
      <c r="AC4552">
        <v>3386.4</v>
      </c>
      <c r="AD4552" t="s">
        <v>41</v>
      </c>
      <c r="AE4552" t="s">
        <v>42</v>
      </c>
      <c r="AF4552" t="s">
        <v>42</v>
      </c>
      <c r="AG4552">
        <f t="shared" si="142"/>
        <v>0</v>
      </c>
      <c r="AH4552" t="str" cm="1">
        <f t="array" ref="AH4552">_xlfn.IFS(
X4552&lt;=20, "&lt;20",
AND(X4552&gt;=20, X4552&lt;50), "20-50",
AND(X4552&gt;=50, X4552&lt;100), "50-100",
X4552&gt;=100, "&gt;100"
)</f>
        <v>20-50</v>
      </c>
      <c r="AI4552">
        <f t="shared" si="143"/>
        <v>0</v>
      </c>
      <c r="AJ4552" t="str" cm="1">
        <f t="array" ref="AJ4552">_xlfn.IFS(
C4552&lt;=20, "&lt;20",
AND(C4552&gt;=20, C4552&lt;35), "20-35",
AND(C4552&gt;=35, C4552&lt;50), "35-50",
C4552&gt;=50, "50-100"
)</f>
        <v>35-50</v>
      </c>
      <c r="AK4552" t="str" cm="1">
        <f t="array" ref="AK4552">_xlfn.IFS(
G4552&lt;6, "&lt;6",
AND(G4552&gt;=6, G4552&lt;12), "6-12",
AND(G4552&gt;=12, G4552&lt;18), "12-18",  AND(G4552&gt;=18, G4552&lt;24), "18-24", G4552&gt;=24, "24-36")</f>
        <v>6-12</v>
      </c>
    </row>
    <row r="4553" spans="1:37" x14ac:dyDescent="0.3">
      <c r="A4553" t="s">
        <v>4653</v>
      </c>
      <c r="B4553" t="s">
        <v>44</v>
      </c>
      <c r="C4553">
        <v>18</v>
      </c>
      <c r="D4553" t="s">
        <v>34</v>
      </c>
      <c r="E4553" t="s">
        <v>69</v>
      </c>
      <c r="F4553">
        <v>6</v>
      </c>
      <c r="G4553">
        <v>12</v>
      </c>
      <c r="H4553" t="s">
        <v>36</v>
      </c>
      <c r="I4553" t="s">
        <v>34</v>
      </c>
      <c r="J4553" t="s">
        <v>34</v>
      </c>
      <c r="K4553" t="s">
        <v>37</v>
      </c>
      <c r="L4553" t="s">
        <v>72</v>
      </c>
      <c r="M4553" t="s">
        <v>34</v>
      </c>
      <c r="N4553" t="s">
        <v>37</v>
      </c>
      <c r="O4553" t="s">
        <v>37</v>
      </c>
      <c r="P4553" t="s">
        <v>37</v>
      </c>
      <c r="Q4553" t="s">
        <v>37</v>
      </c>
      <c r="R4553" t="s">
        <v>37</v>
      </c>
      <c r="S4553" t="s">
        <v>37</v>
      </c>
      <c r="T4553" t="s">
        <v>37</v>
      </c>
      <c r="U4553" t="s">
        <v>67</v>
      </c>
      <c r="V4553" t="s">
        <v>34</v>
      </c>
      <c r="W4553" t="s">
        <v>40</v>
      </c>
      <c r="X4553">
        <v>60.8</v>
      </c>
      <c r="Y4553">
        <v>3603.45</v>
      </c>
      <c r="Z4553">
        <v>0</v>
      </c>
      <c r="AA4553">
        <v>0</v>
      </c>
      <c r="AB4553">
        <v>0</v>
      </c>
      <c r="AC4553">
        <v>3603.45</v>
      </c>
      <c r="AD4553" t="s">
        <v>41</v>
      </c>
      <c r="AE4553" t="s">
        <v>42</v>
      </c>
      <c r="AF4553" t="s">
        <v>42</v>
      </c>
      <c r="AG4553">
        <f t="shared" si="142"/>
        <v>0</v>
      </c>
      <c r="AH4553" t="str" cm="1">
        <f t="array" ref="AH4553">_xlfn.IFS(
X4553&lt;=20, "&lt;20",
AND(X4553&gt;=20, X4553&lt;50), "20-50",
AND(X4553&gt;=50, X4553&lt;100), "50-100",
X4553&gt;=100, "&gt;100"
)</f>
        <v>50-100</v>
      </c>
      <c r="AI4553">
        <f t="shared" si="143"/>
        <v>0</v>
      </c>
      <c r="AJ4553" t="str" cm="1">
        <f t="array" ref="AJ4553">_xlfn.IFS(
C4553&lt;=20, "&lt;20",
AND(C4553&gt;=20, C4553&lt;35), "20-35",
AND(C4553&gt;=35, C4553&lt;50), "35-50",
C4553&gt;=50, "50-100"
)</f>
        <v>&lt;20</v>
      </c>
      <c r="AK4553" t="str" cm="1">
        <f t="array" ref="AK4553">_xlfn.IFS(
G4553&lt;6, "&lt;6",
AND(G4553&gt;=6, G4553&lt;12), "6-12",
AND(G4553&gt;=12, G4553&lt;18), "12-18",  AND(G4553&gt;=18, G4553&lt;24), "18-24", G4553&gt;=24, "24-36")</f>
        <v>12-18</v>
      </c>
    </row>
    <row r="4554" spans="1:37" x14ac:dyDescent="0.3">
      <c r="A4554" t="s">
        <v>4654</v>
      </c>
      <c r="B4554" t="s">
        <v>44</v>
      </c>
      <c r="C4554">
        <v>58</v>
      </c>
      <c r="D4554" t="s">
        <v>34</v>
      </c>
      <c r="E4554" t="s">
        <v>103</v>
      </c>
      <c r="F4554">
        <v>9</v>
      </c>
      <c r="G4554">
        <v>29</v>
      </c>
      <c r="H4554" t="s">
        <v>36</v>
      </c>
      <c r="I4554" t="s">
        <v>34</v>
      </c>
      <c r="J4554" t="s">
        <v>34</v>
      </c>
      <c r="K4554" t="s">
        <v>37</v>
      </c>
      <c r="L4554" t="s">
        <v>38</v>
      </c>
      <c r="M4554" t="s">
        <v>37</v>
      </c>
      <c r="N4554" t="s">
        <v>34</v>
      </c>
      <c r="O4554" t="s">
        <v>34</v>
      </c>
      <c r="P4554" t="s">
        <v>34</v>
      </c>
      <c r="Q4554" t="s">
        <v>34</v>
      </c>
      <c r="R4554" t="s">
        <v>34</v>
      </c>
      <c r="S4554" t="s">
        <v>34</v>
      </c>
      <c r="T4554" t="s">
        <v>37</v>
      </c>
      <c r="U4554" t="s">
        <v>46</v>
      </c>
      <c r="V4554" t="s">
        <v>37</v>
      </c>
      <c r="W4554" t="s">
        <v>51</v>
      </c>
      <c r="X4554">
        <v>30.85</v>
      </c>
      <c r="Y4554">
        <v>394.1</v>
      </c>
      <c r="Z4554">
        <v>0</v>
      </c>
      <c r="AA4554">
        <v>0</v>
      </c>
      <c r="AB4554">
        <v>0</v>
      </c>
      <c r="AC4554">
        <v>394.1</v>
      </c>
      <c r="AD4554" t="s">
        <v>41</v>
      </c>
      <c r="AE4554" t="s">
        <v>42</v>
      </c>
      <c r="AF4554" t="s">
        <v>42</v>
      </c>
      <c r="AG4554">
        <f t="shared" si="142"/>
        <v>0</v>
      </c>
      <c r="AH4554" t="str" cm="1">
        <f t="array" ref="AH4554">_xlfn.IFS(
X4554&lt;=20, "&lt;20",
AND(X4554&gt;=20, X4554&lt;50), "20-50",
AND(X4554&gt;=50, X4554&lt;100), "50-100",
X4554&gt;=100, "&gt;100"
)</f>
        <v>20-50</v>
      </c>
      <c r="AI4554">
        <f t="shared" si="143"/>
        <v>0</v>
      </c>
      <c r="AJ4554" t="str" cm="1">
        <f t="array" ref="AJ4554">_xlfn.IFS(
C4554&lt;=20, "&lt;20",
AND(C4554&gt;=20, C4554&lt;35), "20-35",
AND(C4554&gt;=35, C4554&lt;50), "35-50",
C4554&gt;=50, "50-100"
)</f>
        <v>50-100</v>
      </c>
      <c r="AK4554" t="str" cm="1">
        <f t="array" ref="AK4554">_xlfn.IFS(
G4554&lt;6, "&lt;6",
AND(G4554&gt;=6, G4554&lt;12), "6-12",
AND(G4554&gt;=12, G4554&lt;18), "12-18",  AND(G4554&gt;=18, G4554&lt;24), "18-24", G4554&gt;=24, "24-36")</f>
        <v>24-36</v>
      </c>
    </row>
    <row r="4555" spans="1:37" x14ac:dyDescent="0.3">
      <c r="A4555" t="s">
        <v>4655</v>
      </c>
      <c r="B4555" t="s">
        <v>33</v>
      </c>
      <c r="C4555">
        <v>68</v>
      </c>
      <c r="D4555" t="s">
        <v>34</v>
      </c>
      <c r="E4555" t="s">
        <v>74</v>
      </c>
      <c r="F4555">
        <v>11</v>
      </c>
      <c r="G4555">
        <v>20</v>
      </c>
      <c r="H4555" t="s">
        <v>36</v>
      </c>
      <c r="I4555" t="s">
        <v>37</v>
      </c>
      <c r="J4555" t="s">
        <v>34</v>
      </c>
      <c r="K4555" t="s">
        <v>34</v>
      </c>
      <c r="L4555" t="s">
        <v>34</v>
      </c>
      <c r="M4555" t="s">
        <v>34</v>
      </c>
      <c r="N4555" t="s">
        <v>34</v>
      </c>
      <c r="O4555" t="s">
        <v>34</v>
      </c>
      <c r="P4555" t="s">
        <v>34</v>
      </c>
      <c r="Q4555" t="s">
        <v>34</v>
      </c>
      <c r="R4555" t="s">
        <v>34</v>
      </c>
      <c r="S4555" t="s">
        <v>34</v>
      </c>
      <c r="T4555" t="s">
        <v>34</v>
      </c>
      <c r="U4555" t="s">
        <v>39</v>
      </c>
      <c r="V4555" t="s">
        <v>37</v>
      </c>
      <c r="W4555" t="s">
        <v>40</v>
      </c>
      <c r="X4555">
        <v>21.25</v>
      </c>
      <c r="Y4555">
        <v>204.55</v>
      </c>
      <c r="Z4555">
        <v>0</v>
      </c>
      <c r="AA4555">
        <v>0</v>
      </c>
      <c r="AB4555">
        <v>14.94</v>
      </c>
      <c r="AC4555">
        <v>219.49</v>
      </c>
      <c r="AD4555" t="s">
        <v>41</v>
      </c>
      <c r="AE4555" t="s">
        <v>42</v>
      </c>
      <c r="AF4555" t="s">
        <v>42</v>
      </c>
      <c r="AG4555">
        <f t="shared" si="142"/>
        <v>0</v>
      </c>
      <c r="AH4555" t="str" cm="1">
        <f t="array" ref="AH4555">_xlfn.IFS(
X4555&lt;=20, "&lt;20",
AND(X4555&gt;=20, X4555&lt;50), "20-50",
AND(X4555&gt;=50, X4555&lt;100), "50-100",
X4555&gt;=100, "&gt;100"
)</f>
        <v>20-50</v>
      </c>
      <c r="AI4555">
        <f t="shared" si="143"/>
        <v>0</v>
      </c>
      <c r="AJ4555" t="str" cm="1">
        <f t="array" ref="AJ4555">_xlfn.IFS(
C4555&lt;=20, "&lt;20",
AND(C4555&gt;=20, C4555&lt;35), "20-35",
AND(C4555&gt;=35, C4555&lt;50), "35-50",
C4555&gt;=50, "50-100"
)</f>
        <v>50-100</v>
      </c>
      <c r="AK4555" t="str" cm="1">
        <f t="array" ref="AK4555">_xlfn.IFS(
G4555&lt;6, "&lt;6",
AND(G4555&gt;=6, G4555&lt;12), "6-12",
AND(G4555&gt;=12, G4555&lt;18), "12-18",  AND(G4555&gt;=18, G4555&lt;24), "18-24", G4555&gt;=24, "24-36")</f>
        <v>18-24</v>
      </c>
    </row>
    <row r="4556" spans="1:37" x14ac:dyDescent="0.3">
      <c r="A4556" t="s">
        <v>4656</v>
      </c>
      <c r="B4556" t="s">
        <v>44</v>
      </c>
      <c r="C4556">
        <v>28</v>
      </c>
      <c r="D4556" t="s">
        <v>34</v>
      </c>
      <c r="E4556" t="s">
        <v>61</v>
      </c>
      <c r="F4556">
        <v>14</v>
      </c>
      <c r="G4556">
        <v>18</v>
      </c>
      <c r="H4556" t="s">
        <v>36</v>
      </c>
      <c r="I4556" t="s">
        <v>37</v>
      </c>
      <c r="J4556" t="s">
        <v>34</v>
      </c>
      <c r="K4556" t="s">
        <v>37</v>
      </c>
      <c r="L4556" t="s">
        <v>50</v>
      </c>
      <c r="M4556" t="s">
        <v>34</v>
      </c>
      <c r="N4556" t="s">
        <v>34</v>
      </c>
      <c r="O4556" t="s">
        <v>34</v>
      </c>
      <c r="P4556" t="s">
        <v>34</v>
      </c>
      <c r="Q4556" t="s">
        <v>34</v>
      </c>
      <c r="R4556" t="s">
        <v>37</v>
      </c>
      <c r="S4556" t="s">
        <v>37</v>
      </c>
      <c r="T4556" t="s">
        <v>37</v>
      </c>
      <c r="U4556" t="s">
        <v>46</v>
      </c>
      <c r="V4556" t="s">
        <v>37</v>
      </c>
      <c r="W4556" t="s">
        <v>51</v>
      </c>
      <c r="X4556">
        <v>80.900000000000006</v>
      </c>
      <c r="Y4556">
        <v>1152.8</v>
      </c>
      <c r="Z4556">
        <v>0</v>
      </c>
      <c r="AA4556">
        <v>0</v>
      </c>
      <c r="AB4556">
        <v>563.08000000000004</v>
      </c>
      <c r="AC4556">
        <v>1715.88</v>
      </c>
      <c r="AD4556" t="s">
        <v>41</v>
      </c>
      <c r="AE4556" t="s">
        <v>42</v>
      </c>
      <c r="AF4556" t="s">
        <v>42</v>
      </c>
      <c r="AG4556">
        <f t="shared" si="142"/>
        <v>0</v>
      </c>
      <c r="AH4556" t="str" cm="1">
        <f t="array" ref="AH4556">_xlfn.IFS(
X4556&lt;=20, "&lt;20",
AND(X4556&gt;=20, X4556&lt;50), "20-50",
AND(X4556&gt;=50, X4556&lt;100), "50-100",
X4556&gt;=100, "&gt;100"
)</f>
        <v>50-100</v>
      </c>
      <c r="AI4556">
        <f t="shared" si="143"/>
        <v>0</v>
      </c>
      <c r="AJ4556" t="str" cm="1">
        <f t="array" ref="AJ4556">_xlfn.IFS(
C4556&lt;=20, "&lt;20",
AND(C4556&gt;=20, C4556&lt;35), "20-35",
AND(C4556&gt;=35, C4556&lt;50), "35-50",
C4556&gt;=50, "50-100"
)</f>
        <v>20-35</v>
      </c>
      <c r="AK4556" t="str" cm="1">
        <f t="array" ref="AK4556">_xlfn.IFS(
G4556&lt;6, "&lt;6",
AND(G4556&gt;=6, G4556&lt;12), "6-12",
AND(G4556&gt;=12, G4556&lt;18), "12-18",  AND(G4556&gt;=18, G4556&lt;24), "18-24", G4556&gt;=24, "24-36")</f>
        <v>18-24</v>
      </c>
    </row>
    <row r="4557" spans="1:37" x14ac:dyDescent="0.3">
      <c r="A4557" t="s">
        <v>4657</v>
      </c>
      <c r="B4557" t="s">
        <v>33</v>
      </c>
      <c r="C4557">
        <v>41</v>
      </c>
      <c r="D4557" t="s">
        <v>34</v>
      </c>
      <c r="E4557" t="s">
        <v>158</v>
      </c>
      <c r="F4557">
        <v>1</v>
      </c>
      <c r="G4557">
        <v>13</v>
      </c>
      <c r="H4557" t="s">
        <v>110</v>
      </c>
      <c r="I4557" t="s">
        <v>37</v>
      </c>
      <c r="J4557" t="s">
        <v>34</v>
      </c>
      <c r="K4557" t="s">
        <v>34</v>
      </c>
      <c r="L4557" t="s">
        <v>34</v>
      </c>
      <c r="M4557" t="s">
        <v>34</v>
      </c>
      <c r="N4557" t="s">
        <v>34</v>
      </c>
      <c r="O4557" t="s">
        <v>34</v>
      </c>
      <c r="P4557" t="s">
        <v>34</v>
      </c>
      <c r="Q4557" t="s">
        <v>34</v>
      </c>
      <c r="R4557" t="s">
        <v>34</v>
      </c>
      <c r="S4557" t="s">
        <v>34</v>
      </c>
      <c r="T4557" t="s">
        <v>34</v>
      </c>
      <c r="U4557" t="s">
        <v>67</v>
      </c>
      <c r="V4557" t="s">
        <v>34</v>
      </c>
      <c r="W4557" t="s">
        <v>40</v>
      </c>
      <c r="X4557">
        <v>20.05</v>
      </c>
      <c r="Y4557">
        <v>679</v>
      </c>
      <c r="Z4557">
        <v>0</v>
      </c>
      <c r="AA4557">
        <v>0</v>
      </c>
      <c r="AB4557">
        <v>150.28</v>
      </c>
      <c r="AC4557">
        <v>829.28</v>
      </c>
      <c r="AD4557" t="s">
        <v>41</v>
      </c>
      <c r="AE4557" t="s">
        <v>42</v>
      </c>
      <c r="AF4557" t="s">
        <v>42</v>
      </c>
      <c r="AG4557">
        <f t="shared" si="142"/>
        <v>0</v>
      </c>
      <c r="AH4557" t="str" cm="1">
        <f t="array" ref="AH4557">_xlfn.IFS(
X4557&lt;=20, "&lt;20",
AND(X4557&gt;=20, X4557&lt;50), "20-50",
AND(X4557&gt;=50, X4557&lt;100), "50-100",
X4557&gt;=100, "&gt;100"
)</f>
        <v>20-50</v>
      </c>
      <c r="AI4557">
        <f t="shared" si="143"/>
        <v>0</v>
      </c>
      <c r="AJ4557" t="str" cm="1">
        <f t="array" ref="AJ4557">_xlfn.IFS(
C4557&lt;=20, "&lt;20",
AND(C4557&gt;=20, C4557&lt;35), "20-35",
AND(C4557&gt;=35, C4557&lt;50), "35-50",
C4557&gt;=50, "50-100"
)</f>
        <v>35-50</v>
      </c>
      <c r="AK4557" t="str" cm="1">
        <f t="array" ref="AK4557">_xlfn.IFS(
G4557&lt;6, "&lt;6",
AND(G4557&gt;=6, G4557&lt;12), "6-12",
AND(G4557&gt;=12, G4557&lt;18), "12-18",  AND(G4557&gt;=18, G4557&lt;24), "18-24", G4557&gt;=24, "24-36")</f>
        <v>12-18</v>
      </c>
    </row>
    <row r="4558" spans="1:37" x14ac:dyDescent="0.3">
      <c r="A4558" t="s">
        <v>4658</v>
      </c>
      <c r="B4558" t="s">
        <v>33</v>
      </c>
      <c r="C4558">
        <v>78</v>
      </c>
      <c r="D4558" t="s">
        <v>34</v>
      </c>
      <c r="E4558" t="s">
        <v>335</v>
      </c>
      <c r="F4558">
        <v>4</v>
      </c>
      <c r="G4558">
        <v>25</v>
      </c>
      <c r="H4558" t="s">
        <v>110</v>
      </c>
      <c r="I4558" t="s">
        <v>37</v>
      </c>
      <c r="J4558" t="s">
        <v>37</v>
      </c>
      <c r="K4558" t="s">
        <v>34</v>
      </c>
      <c r="L4558" t="s">
        <v>34</v>
      </c>
      <c r="M4558" t="s">
        <v>34</v>
      </c>
      <c r="N4558" t="s">
        <v>34</v>
      </c>
      <c r="O4558" t="s">
        <v>34</v>
      </c>
      <c r="P4558" t="s">
        <v>34</v>
      </c>
      <c r="Q4558" t="s">
        <v>34</v>
      </c>
      <c r="R4558" t="s">
        <v>34</v>
      </c>
      <c r="S4558" t="s">
        <v>34</v>
      </c>
      <c r="T4558" t="s">
        <v>34</v>
      </c>
      <c r="U4558" t="s">
        <v>39</v>
      </c>
      <c r="V4558" t="s">
        <v>37</v>
      </c>
      <c r="W4558" t="s">
        <v>51</v>
      </c>
      <c r="X4558">
        <v>24.9</v>
      </c>
      <c r="Y4558">
        <v>847.8</v>
      </c>
      <c r="Z4558">
        <v>0</v>
      </c>
      <c r="AA4558">
        <v>0</v>
      </c>
      <c r="AB4558">
        <v>103.95</v>
      </c>
      <c r="AC4558">
        <v>951.75</v>
      </c>
      <c r="AD4558" t="s">
        <v>41</v>
      </c>
      <c r="AE4558" t="s">
        <v>42</v>
      </c>
      <c r="AF4558" t="s">
        <v>42</v>
      </c>
      <c r="AG4558">
        <f t="shared" si="142"/>
        <v>0</v>
      </c>
      <c r="AH4558" t="str" cm="1">
        <f t="array" ref="AH4558">_xlfn.IFS(
X4558&lt;=20, "&lt;20",
AND(X4558&gt;=20, X4558&lt;50), "20-50",
AND(X4558&gt;=50, X4558&lt;100), "50-100",
X4558&gt;=100, "&gt;100"
)</f>
        <v>20-50</v>
      </c>
      <c r="AI4558">
        <f t="shared" si="143"/>
        <v>0</v>
      </c>
      <c r="AJ4558" t="str" cm="1">
        <f t="array" ref="AJ4558">_xlfn.IFS(
C4558&lt;=20, "&lt;20",
AND(C4558&gt;=20, C4558&lt;35), "20-35",
AND(C4558&gt;=35, C4558&lt;50), "35-50",
C4558&gt;=50, "50-100"
)</f>
        <v>50-100</v>
      </c>
      <c r="AK4558" t="str" cm="1">
        <f t="array" ref="AK4558">_xlfn.IFS(
G4558&lt;6, "&lt;6",
AND(G4558&gt;=6, G4558&lt;12), "6-12",
AND(G4558&gt;=12, G4558&lt;18), "12-18",  AND(G4558&gt;=18, G4558&lt;24), "18-24", G4558&gt;=24, "24-36")</f>
        <v>24-36</v>
      </c>
    </row>
    <row r="4559" spans="1:37" x14ac:dyDescent="0.3">
      <c r="A4559" t="s">
        <v>4659</v>
      </c>
      <c r="B4559" t="s">
        <v>44</v>
      </c>
      <c r="C4559">
        <v>35</v>
      </c>
      <c r="D4559" t="s">
        <v>37</v>
      </c>
      <c r="E4559" t="s">
        <v>90</v>
      </c>
      <c r="F4559">
        <v>13</v>
      </c>
      <c r="G4559">
        <v>18</v>
      </c>
      <c r="H4559" t="s">
        <v>36</v>
      </c>
      <c r="I4559" t="s">
        <v>37</v>
      </c>
      <c r="J4559" t="s">
        <v>34</v>
      </c>
      <c r="K4559" t="s">
        <v>37</v>
      </c>
      <c r="L4559" t="s">
        <v>50</v>
      </c>
      <c r="M4559" t="s">
        <v>34</v>
      </c>
      <c r="N4559" t="s">
        <v>34</v>
      </c>
      <c r="O4559" t="s">
        <v>37</v>
      </c>
      <c r="P4559" t="s">
        <v>34</v>
      </c>
      <c r="Q4559" t="s">
        <v>34</v>
      </c>
      <c r="R4559" t="s">
        <v>34</v>
      </c>
      <c r="S4559" t="s">
        <v>34</v>
      </c>
      <c r="T4559" t="s">
        <v>37</v>
      </c>
      <c r="U4559" t="s">
        <v>67</v>
      </c>
      <c r="V4559" t="s">
        <v>34</v>
      </c>
      <c r="W4559" t="s">
        <v>51</v>
      </c>
      <c r="X4559">
        <v>76.05</v>
      </c>
      <c r="Y4559">
        <v>5436.45</v>
      </c>
      <c r="Z4559">
        <v>0</v>
      </c>
      <c r="AA4559">
        <v>0</v>
      </c>
      <c r="AB4559">
        <v>667.4</v>
      </c>
      <c r="AC4559">
        <v>6103.85</v>
      </c>
      <c r="AD4559" t="s">
        <v>41</v>
      </c>
      <c r="AE4559" t="s">
        <v>42</v>
      </c>
      <c r="AF4559" t="s">
        <v>42</v>
      </c>
      <c r="AG4559">
        <f t="shared" si="142"/>
        <v>0</v>
      </c>
      <c r="AH4559" t="str" cm="1">
        <f t="array" ref="AH4559">_xlfn.IFS(
X4559&lt;=20, "&lt;20",
AND(X4559&gt;=20, X4559&lt;50), "20-50",
AND(X4559&gt;=50, X4559&lt;100), "50-100",
X4559&gt;=100, "&gt;100"
)</f>
        <v>50-100</v>
      </c>
      <c r="AI4559">
        <f t="shared" si="143"/>
        <v>0</v>
      </c>
      <c r="AJ4559" t="str" cm="1">
        <f t="array" ref="AJ4559">_xlfn.IFS(
C4559&lt;=20, "&lt;20",
AND(C4559&gt;=20, C4559&lt;35), "20-35",
AND(C4559&gt;=35, C4559&lt;50), "35-50",
C4559&gt;=50, "50-100"
)</f>
        <v>35-50</v>
      </c>
      <c r="AK4559" t="str" cm="1">
        <f t="array" ref="AK4559">_xlfn.IFS(
G4559&lt;6, "&lt;6",
AND(G4559&gt;=6, G4559&lt;12), "6-12",
AND(G4559&gt;=12, G4559&lt;18), "12-18",  AND(G4559&gt;=18, G4559&lt;24), "18-24", G4559&gt;=24, "24-36")</f>
        <v>18-24</v>
      </c>
    </row>
    <row r="4560" spans="1:37" x14ac:dyDescent="0.3">
      <c r="A4560" t="s">
        <v>4660</v>
      </c>
      <c r="B4560" t="s">
        <v>44</v>
      </c>
      <c r="C4560">
        <v>70</v>
      </c>
      <c r="D4560" t="s">
        <v>34</v>
      </c>
      <c r="E4560" t="s">
        <v>103</v>
      </c>
      <c r="F4560">
        <v>6</v>
      </c>
      <c r="G4560">
        <v>19</v>
      </c>
      <c r="H4560" t="s">
        <v>57</v>
      </c>
      <c r="I4560" t="s">
        <v>37</v>
      </c>
      <c r="J4560" t="s">
        <v>34</v>
      </c>
      <c r="K4560" t="s">
        <v>37</v>
      </c>
      <c r="L4560" t="s">
        <v>50</v>
      </c>
      <c r="M4560" t="s">
        <v>34</v>
      </c>
      <c r="N4560" t="s">
        <v>34</v>
      </c>
      <c r="O4560" t="s">
        <v>34</v>
      </c>
      <c r="P4560" t="s">
        <v>34</v>
      </c>
      <c r="Q4560" t="s">
        <v>34</v>
      </c>
      <c r="R4560" t="s">
        <v>34</v>
      </c>
      <c r="S4560" t="s">
        <v>34</v>
      </c>
      <c r="T4560" t="s">
        <v>37</v>
      </c>
      <c r="U4560" t="s">
        <v>67</v>
      </c>
      <c r="V4560" t="s">
        <v>34</v>
      </c>
      <c r="W4560" t="s">
        <v>51</v>
      </c>
      <c r="X4560">
        <v>69.650000000000006</v>
      </c>
      <c r="Y4560">
        <v>1043.3</v>
      </c>
      <c r="Z4560">
        <v>0</v>
      </c>
      <c r="AA4560">
        <v>0</v>
      </c>
      <c r="AB4560">
        <v>366.4</v>
      </c>
      <c r="AC4560">
        <v>1409.7</v>
      </c>
      <c r="AD4560" t="s">
        <v>41</v>
      </c>
      <c r="AE4560" t="s">
        <v>42</v>
      </c>
      <c r="AF4560" t="s">
        <v>42</v>
      </c>
      <c r="AG4560">
        <f t="shared" si="142"/>
        <v>0</v>
      </c>
      <c r="AH4560" t="str" cm="1">
        <f t="array" ref="AH4560">_xlfn.IFS(
X4560&lt;=20, "&lt;20",
AND(X4560&gt;=20, X4560&lt;50), "20-50",
AND(X4560&gt;=50, X4560&lt;100), "50-100",
X4560&gt;=100, "&gt;100"
)</f>
        <v>50-100</v>
      </c>
      <c r="AI4560">
        <f t="shared" si="143"/>
        <v>0</v>
      </c>
      <c r="AJ4560" t="str" cm="1">
        <f t="array" ref="AJ4560">_xlfn.IFS(
C4560&lt;=20, "&lt;20",
AND(C4560&gt;=20, C4560&lt;35), "20-35",
AND(C4560&gt;=35, C4560&lt;50), "35-50",
C4560&gt;=50, "50-100"
)</f>
        <v>50-100</v>
      </c>
      <c r="AK4560" t="str" cm="1">
        <f t="array" ref="AK4560">_xlfn.IFS(
G4560&lt;6, "&lt;6",
AND(G4560&gt;=6, G4560&lt;12), "6-12",
AND(G4560&gt;=12, G4560&lt;18), "12-18",  AND(G4560&gt;=18, G4560&lt;24), "18-24", G4560&gt;=24, "24-36")</f>
        <v>18-24</v>
      </c>
    </row>
    <row r="4561" spans="1:37" x14ac:dyDescent="0.3">
      <c r="A4561" t="s">
        <v>4661</v>
      </c>
      <c r="B4561" t="s">
        <v>33</v>
      </c>
      <c r="C4561">
        <v>43</v>
      </c>
      <c r="D4561" t="s">
        <v>37</v>
      </c>
      <c r="E4561" t="s">
        <v>103</v>
      </c>
      <c r="F4561">
        <v>12</v>
      </c>
      <c r="G4561">
        <v>23</v>
      </c>
      <c r="H4561" t="s">
        <v>36</v>
      </c>
      <c r="I4561" t="s">
        <v>34</v>
      </c>
      <c r="J4561" t="s">
        <v>34</v>
      </c>
      <c r="K4561" t="s">
        <v>37</v>
      </c>
      <c r="L4561" t="s">
        <v>38</v>
      </c>
      <c r="M4561" t="s">
        <v>34</v>
      </c>
      <c r="N4561" t="s">
        <v>37</v>
      </c>
      <c r="O4561" t="s">
        <v>34</v>
      </c>
      <c r="P4561" t="s">
        <v>34</v>
      </c>
      <c r="Q4561" t="s">
        <v>37</v>
      </c>
      <c r="R4561" t="s">
        <v>37</v>
      </c>
      <c r="S4561" t="s">
        <v>37</v>
      </c>
      <c r="T4561" t="s">
        <v>34</v>
      </c>
      <c r="U4561" t="s">
        <v>67</v>
      </c>
      <c r="V4561" t="s">
        <v>34</v>
      </c>
      <c r="W4561" t="s">
        <v>51</v>
      </c>
      <c r="X4561">
        <v>49.35</v>
      </c>
      <c r="Y4561">
        <v>3515.25</v>
      </c>
      <c r="Z4561">
        <v>0</v>
      </c>
      <c r="AA4561">
        <v>100</v>
      </c>
      <c r="AB4561">
        <v>0</v>
      </c>
      <c r="AC4561">
        <v>3615.25</v>
      </c>
      <c r="AD4561" t="s">
        <v>52</v>
      </c>
      <c r="AE4561" t="s">
        <v>58</v>
      </c>
      <c r="AF4561" t="s">
        <v>59</v>
      </c>
      <c r="AG4561">
        <f t="shared" si="142"/>
        <v>1</v>
      </c>
      <c r="AH4561" t="str" cm="1">
        <f t="array" ref="AH4561">_xlfn.IFS(
X4561&lt;=20, "&lt;20",
AND(X4561&gt;=20, X4561&lt;50), "20-50",
AND(X4561&gt;=50, X4561&lt;100), "50-100",
X4561&gt;=100, "&gt;100"
)</f>
        <v>20-50</v>
      </c>
      <c r="AI4561">
        <f t="shared" si="143"/>
        <v>0</v>
      </c>
      <c r="AJ4561" t="str" cm="1">
        <f t="array" ref="AJ4561">_xlfn.IFS(
C4561&lt;=20, "&lt;20",
AND(C4561&gt;=20, C4561&lt;35), "20-35",
AND(C4561&gt;=35, C4561&lt;50), "35-50",
C4561&gt;=50, "50-100"
)</f>
        <v>35-50</v>
      </c>
      <c r="AK4561" t="str" cm="1">
        <f t="array" ref="AK4561">_xlfn.IFS(
G4561&lt;6, "&lt;6",
AND(G4561&gt;=6, G4561&lt;12), "6-12",
AND(G4561&gt;=12, G4561&lt;18), "12-18",  AND(G4561&gt;=18, G4561&lt;24), "18-24", G4561&gt;=24, "24-36")</f>
        <v>18-24</v>
      </c>
    </row>
    <row r="4562" spans="1:37" x14ac:dyDescent="0.3">
      <c r="A4562" t="s">
        <v>4662</v>
      </c>
      <c r="B4562" t="s">
        <v>44</v>
      </c>
      <c r="C4562">
        <v>27</v>
      </c>
      <c r="D4562" t="s">
        <v>34</v>
      </c>
      <c r="E4562" t="s">
        <v>158</v>
      </c>
      <c r="F4562">
        <v>13</v>
      </c>
      <c r="G4562">
        <v>16</v>
      </c>
      <c r="H4562" t="s">
        <v>36</v>
      </c>
      <c r="I4562" t="s">
        <v>37</v>
      </c>
      <c r="J4562" t="s">
        <v>34</v>
      </c>
      <c r="K4562" t="s">
        <v>37</v>
      </c>
      <c r="L4562" t="s">
        <v>50</v>
      </c>
      <c r="M4562" t="s">
        <v>34</v>
      </c>
      <c r="N4562" t="s">
        <v>34</v>
      </c>
      <c r="O4562" t="s">
        <v>37</v>
      </c>
      <c r="P4562" t="s">
        <v>37</v>
      </c>
      <c r="Q4562" t="s">
        <v>37</v>
      </c>
      <c r="R4562" t="s">
        <v>37</v>
      </c>
      <c r="S4562" t="s">
        <v>37</v>
      </c>
      <c r="T4562" t="s">
        <v>37</v>
      </c>
      <c r="U4562" t="s">
        <v>46</v>
      </c>
      <c r="V4562" t="s">
        <v>37</v>
      </c>
      <c r="W4562" t="s">
        <v>51</v>
      </c>
      <c r="X4562">
        <v>98.65</v>
      </c>
      <c r="Y4562">
        <v>2537</v>
      </c>
      <c r="Z4562">
        <v>0</v>
      </c>
      <c r="AA4562">
        <v>0</v>
      </c>
      <c r="AB4562">
        <v>962</v>
      </c>
      <c r="AC4562">
        <v>3499</v>
      </c>
      <c r="AD4562" t="s">
        <v>41</v>
      </c>
      <c r="AE4562" t="s">
        <v>42</v>
      </c>
      <c r="AF4562" t="s">
        <v>42</v>
      </c>
      <c r="AG4562">
        <f t="shared" si="142"/>
        <v>0</v>
      </c>
      <c r="AH4562" t="str" cm="1">
        <f t="array" ref="AH4562">_xlfn.IFS(
X4562&lt;=20, "&lt;20",
AND(X4562&gt;=20, X4562&lt;50), "20-50",
AND(X4562&gt;=50, X4562&lt;100), "50-100",
X4562&gt;=100, "&gt;100"
)</f>
        <v>50-100</v>
      </c>
      <c r="AI4562">
        <f t="shared" si="143"/>
        <v>0</v>
      </c>
      <c r="AJ4562" t="str" cm="1">
        <f t="array" ref="AJ4562">_xlfn.IFS(
C4562&lt;=20, "&lt;20",
AND(C4562&gt;=20, C4562&lt;35), "20-35",
AND(C4562&gt;=35, C4562&lt;50), "35-50",
C4562&gt;=50, "50-100"
)</f>
        <v>20-35</v>
      </c>
      <c r="AK4562" t="str" cm="1">
        <f t="array" ref="AK4562">_xlfn.IFS(
G4562&lt;6, "&lt;6",
AND(G4562&gt;=6, G4562&lt;12), "6-12",
AND(G4562&gt;=12, G4562&lt;18), "12-18",  AND(G4562&gt;=18, G4562&lt;24), "18-24", G4562&gt;=24, "24-36")</f>
        <v>12-18</v>
      </c>
    </row>
    <row r="4563" spans="1:37" x14ac:dyDescent="0.3">
      <c r="A4563" t="s">
        <v>4663</v>
      </c>
      <c r="B4563" t="s">
        <v>44</v>
      </c>
      <c r="C4563">
        <v>66</v>
      </c>
      <c r="D4563" t="s">
        <v>37</v>
      </c>
      <c r="E4563" t="s">
        <v>76</v>
      </c>
      <c r="F4563">
        <v>15</v>
      </c>
      <c r="G4563">
        <v>25</v>
      </c>
      <c r="H4563" t="s">
        <v>70</v>
      </c>
      <c r="I4563" t="s">
        <v>37</v>
      </c>
      <c r="J4563" t="s">
        <v>37</v>
      </c>
      <c r="K4563" t="s">
        <v>37</v>
      </c>
      <c r="L4563" t="s">
        <v>50</v>
      </c>
      <c r="M4563" t="s">
        <v>34</v>
      </c>
      <c r="N4563" t="s">
        <v>34</v>
      </c>
      <c r="O4563" t="s">
        <v>34</v>
      </c>
      <c r="P4563" t="s">
        <v>37</v>
      </c>
      <c r="Q4563" t="s">
        <v>37</v>
      </c>
      <c r="R4563" t="s">
        <v>37</v>
      </c>
      <c r="S4563" t="s">
        <v>37</v>
      </c>
      <c r="T4563" t="s">
        <v>37</v>
      </c>
      <c r="U4563" t="s">
        <v>39</v>
      </c>
      <c r="V4563" t="s">
        <v>37</v>
      </c>
      <c r="W4563" t="s">
        <v>51</v>
      </c>
      <c r="X4563">
        <v>97.95</v>
      </c>
      <c r="Y4563">
        <v>4917.8999999999996</v>
      </c>
      <c r="Z4563">
        <v>0</v>
      </c>
      <c r="AA4563">
        <v>0</v>
      </c>
      <c r="AB4563">
        <v>784.98</v>
      </c>
      <c r="AC4563">
        <v>5702.88</v>
      </c>
      <c r="AD4563" t="s">
        <v>41</v>
      </c>
      <c r="AE4563" t="s">
        <v>42</v>
      </c>
      <c r="AF4563" t="s">
        <v>42</v>
      </c>
      <c r="AG4563">
        <f t="shared" si="142"/>
        <v>0</v>
      </c>
      <c r="AH4563" t="str" cm="1">
        <f t="array" ref="AH4563">_xlfn.IFS(
X4563&lt;=20, "&lt;20",
AND(X4563&gt;=20, X4563&lt;50), "20-50",
AND(X4563&gt;=50, X4563&lt;100), "50-100",
X4563&gt;=100, "&gt;100"
)</f>
        <v>50-100</v>
      </c>
      <c r="AI4563">
        <f t="shared" si="143"/>
        <v>0</v>
      </c>
      <c r="AJ4563" t="str" cm="1">
        <f t="array" ref="AJ4563">_xlfn.IFS(
C4563&lt;=20, "&lt;20",
AND(C4563&gt;=20, C4563&lt;35), "20-35",
AND(C4563&gt;=35, C4563&lt;50), "35-50",
C4563&gt;=50, "50-100"
)</f>
        <v>50-100</v>
      </c>
      <c r="AK4563" t="str" cm="1">
        <f t="array" ref="AK4563">_xlfn.IFS(
G4563&lt;6, "&lt;6",
AND(G4563&gt;=6, G4563&lt;12), "6-12",
AND(G4563&gt;=12, G4563&lt;18), "12-18",  AND(G4563&gt;=18, G4563&lt;24), "18-24", G4563&gt;=24, "24-36")</f>
        <v>24-36</v>
      </c>
    </row>
    <row r="4564" spans="1:37" x14ac:dyDescent="0.3">
      <c r="A4564" t="s">
        <v>4664</v>
      </c>
      <c r="B4564" t="s">
        <v>44</v>
      </c>
      <c r="C4564">
        <v>78</v>
      </c>
      <c r="D4564" t="s">
        <v>34</v>
      </c>
      <c r="E4564" t="s">
        <v>61</v>
      </c>
      <c r="F4564">
        <v>12</v>
      </c>
      <c r="G4564">
        <v>32</v>
      </c>
      <c r="H4564" t="s">
        <v>36</v>
      </c>
      <c r="I4564" t="s">
        <v>37</v>
      </c>
      <c r="J4564" t="s">
        <v>34</v>
      </c>
      <c r="K4564" t="s">
        <v>37</v>
      </c>
      <c r="L4564" t="s">
        <v>50</v>
      </c>
      <c r="M4564" t="s">
        <v>37</v>
      </c>
      <c r="N4564" t="s">
        <v>37</v>
      </c>
      <c r="O4564" t="s">
        <v>34</v>
      </c>
      <c r="P4564" t="s">
        <v>37</v>
      </c>
      <c r="Q4564" t="s">
        <v>34</v>
      </c>
      <c r="R4564" t="s">
        <v>34</v>
      </c>
      <c r="S4564" t="s">
        <v>34</v>
      </c>
      <c r="T4564" t="s">
        <v>34</v>
      </c>
      <c r="U4564" t="s">
        <v>46</v>
      </c>
      <c r="V4564" t="s">
        <v>37</v>
      </c>
      <c r="W4564" t="s">
        <v>51</v>
      </c>
      <c r="X4564">
        <v>85.7</v>
      </c>
      <c r="Y4564">
        <v>3778.1</v>
      </c>
      <c r="Z4564">
        <v>0</v>
      </c>
      <c r="AA4564">
        <v>50</v>
      </c>
      <c r="AB4564">
        <v>186.3</v>
      </c>
      <c r="AC4564">
        <v>4014.4</v>
      </c>
      <c r="AD4564" t="s">
        <v>41</v>
      </c>
      <c r="AE4564" t="s">
        <v>42</v>
      </c>
      <c r="AF4564" t="s">
        <v>42</v>
      </c>
      <c r="AG4564">
        <f t="shared" si="142"/>
        <v>0</v>
      </c>
      <c r="AH4564" t="str" cm="1">
        <f t="array" ref="AH4564">_xlfn.IFS(
X4564&lt;=20, "&lt;20",
AND(X4564&gt;=20, X4564&lt;50), "20-50",
AND(X4564&gt;=50, X4564&lt;100), "50-100",
X4564&gt;=100, "&gt;100"
)</f>
        <v>50-100</v>
      </c>
      <c r="AI4564">
        <f t="shared" si="143"/>
        <v>0</v>
      </c>
      <c r="AJ4564" t="str" cm="1">
        <f t="array" ref="AJ4564">_xlfn.IFS(
C4564&lt;=20, "&lt;20",
AND(C4564&gt;=20, C4564&lt;35), "20-35",
AND(C4564&gt;=35, C4564&lt;50), "35-50",
C4564&gt;=50, "50-100"
)</f>
        <v>50-100</v>
      </c>
      <c r="AK4564" t="str" cm="1">
        <f t="array" ref="AK4564">_xlfn.IFS(
G4564&lt;6, "&lt;6",
AND(G4564&gt;=6, G4564&lt;12), "6-12",
AND(G4564&gt;=12, G4564&lt;18), "12-18",  AND(G4564&gt;=18, G4564&lt;24), "18-24", G4564&gt;=24, "24-36")</f>
        <v>24-36</v>
      </c>
    </row>
    <row r="4565" spans="1:37" x14ac:dyDescent="0.3">
      <c r="A4565" t="s">
        <v>4665</v>
      </c>
      <c r="B4565" t="s">
        <v>33</v>
      </c>
      <c r="C4565">
        <v>68</v>
      </c>
      <c r="D4565" t="s">
        <v>37</v>
      </c>
      <c r="E4565" t="s">
        <v>124</v>
      </c>
      <c r="F4565">
        <v>6</v>
      </c>
      <c r="G4565">
        <v>12</v>
      </c>
      <c r="H4565" t="s">
        <v>36</v>
      </c>
      <c r="I4565" t="s">
        <v>37</v>
      </c>
      <c r="J4565" t="s">
        <v>34</v>
      </c>
      <c r="K4565" t="s">
        <v>34</v>
      </c>
      <c r="L4565" t="s">
        <v>34</v>
      </c>
      <c r="M4565" t="s">
        <v>34</v>
      </c>
      <c r="N4565" t="s">
        <v>34</v>
      </c>
      <c r="O4565" t="s">
        <v>34</v>
      </c>
      <c r="P4565" t="s">
        <v>34</v>
      </c>
      <c r="Q4565" t="s">
        <v>34</v>
      </c>
      <c r="R4565" t="s">
        <v>34</v>
      </c>
      <c r="S4565" t="s">
        <v>34</v>
      </c>
      <c r="T4565" t="s">
        <v>34</v>
      </c>
      <c r="U4565" t="s">
        <v>39</v>
      </c>
      <c r="V4565" t="s">
        <v>34</v>
      </c>
      <c r="W4565" t="s">
        <v>40</v>
      </c>
      <c r="X4565">
        <v>20.6</v>
      </c>
      <c r="Y4565">
        <v>690.25</v>
      </c>
      <c r="Z4565">
        <v>0</v>
      </c>
      <c r="AA4565">
        <v>0</v>
      </c>
      <c r="AB4565">
        <v>1129.26</v>
      </c>
      <c r="AC4565">
        <v>1819.51</v>
      </c>
      <c r="AD4565" t="s">
        <v>41</v>
      </c>
      <c r="AE4565" t="s">
        <v>42</v>
      </c>
      <c r="AF4565" t="s">
        <v>42</v>
      </c>
      <c r="AG4565">
        <f t="shared" si="142"/>
        <v>0</v>
      </c>
      <c r="AH4565" t="str" cm="1">
        <f t="array" ref="AH4565">_xlfn.IFS(
X4565&lt;=20, "&lt;20",
AND(X4565&gt;=20, X4565&lt;50), "20-50",
AND(X4565&gt;=50, X4565&lt;100), "50-100",
X4565&gt;=100, "&gt;100"
)</f>
        <v>20-50</v>
      </c>
      <c r="AI4565">
        <f t="shared" si="143"/>
        <v>0</v>
      </c>
      <c r="AJ4565" t="str" cm="1">
        <f t="array" ref="AJ4565">_xlfn.IFS(
C4565&lt;=20, "&lt;20",
AND(C4565&gt;=20, C4565&lt;35), "20-35",
AND(C4565&gt;=35, C4565&lt;50), "35-50",
C4565&gt;=50, "50-100"
)</f>
        <v>50-100</v>
      </c>
      <c r="AK4565" t="str" cm="1">
        <f t="array" ref="AK4565">_xlfn.IFS(
G4565&lt;6, "&lt;6",
AND(G4565&gt;=6, G4565&lt;12), "6-12",
AND(G4565&gt;=12, G4565&lt;18), "12-18",  AND(G4565&gt;=18, G4565&lt;24), "18-24", G4565&gt;=24, "24-36")</f>
        <v>12-18</v>
      </c>
    </row>
    <row r="4566" spans="1:37" x14ac:dyDescent="0.3">
      <c r="A4566" t="s">
        <v>4666</v>
      </c>
      <c r="B4566" t="s">
        <v>33</v>
      </c>
      <c r="C4566">
        <v>66</v>
      </c>
      <c r="D4566" t="s">
        <v>34</v>
      </c>
      <c r="E4566" t="s">
        <v>56</v>
      </c>
      <c r="F4566">
        <v>13</v>
      </c>
      <c r="G4566">
        <v>19</v>
      </c>
      <c r="H4566" t="s">
        <v>36</v>
      </c>
      <c r="I4566" t="s">
        <v>37</v>
      </c>
      <c r="J4566" t="s">
        <v>34</v>
      </c>
      <c r="K4566" t="s">
        <v>37</v>
      </c>
      <c r="L4566" t="s">
        <v>50</v>
      </c>
      <c r="M4566" t="s">
        <v>34</v>
      </c>
      <c r="N4566" t="s">
        <v>34</v>
      </c>
      <c r="O4566" t="s">
        <v>34</v>
      </c>
      <c r="P4566" t="s">
        <v>34</v>
      </c>
      <c r="Q4566" t="s">
        <v>37</v>
      </c>
      <c r="R4566" t="s">
        <v>34</v>
      </c>
      <c r="S4566" t="s">
        <v>34</v>
      </c>
      <c r="T4566" t="s">
        <v>37</v>
      </c>
      <c r="U4566" t="s">
        <v>46</v>
      </c>
      <c r="V4566" t="s">
        <v>37</v>
      </c>
      <c r="W4566" t="s">
        <v>51</v>
      </c>
      <c r="X4566">
        <v>-7</v>
      </c>
      <c r="Y4566">
        <v>79.2</v>
      </c>
      <c r="Z4566">
        <v>0</v>
      </c>
      <c r="AA4566">
        <v>0</v>
      </c>
      <c r="AB4566">
        <v>20.059999999999999</v>
      </c>
      <c r="AC4566">
        <v>99.26</v>
      </c>
      <c r="AD4566" t="s">
        <v>52</v>
      </c>
      <c r="AE4566" t="s">
        <v>53</v>
      </c>
      <c r="AF4566" t="s">
        <v>91</v>
      </c>
      <c r="AG4566">
        <f t="shared" si="142"/>
        <v>1</v>
      </c>
      <c r="AH4566" t="str" cm="1">
        <f t="array" ref="AH4566">_xlfn.IFS(
X4566&lt;=20, "&lt;20",
AND(X4566&gt;=20, X4566&lt;50), "20-50",
AND(X4566&gt;=50, X4566&lt;100), "50-100",
X4566&gt;=100, "&gt;100"
)</f>
        <v>&lt;20</v>
      </c>
      <c r="AI4566">
        <f t="shared" si="143"/>
        <v>0</v>
      </c>
      <c r="AJ4566" t="str" cm="1">
        <f t="array" ref="AJ4566">_xlfn.IFS(
C4566&lt;=20, "&lt;20",
AND(C4566&gt;=20, C4566&lt;35), "20-35",
AND(C4566&gt;=35, C4566&lt;50), "35-50",
C4566&gt;=50, "50-100"
)</f>
        <v>50-100</v>
      </c>
      <c r="AK4566" t="str" cm="1">
        <f t="array" ref="AK4566">_xlfn.IFS(
G4566&lt;6, "&lt;6",
AND(G4566&gt;=6, G4566&lt;12), "6-12",
AND(G4566&gt;=12, G4566&lt;18), "12-18",  AND(G4566&gt;=18, G4566&lt;24), "18-24", G4566&gt;=24, "24-36")</f>
        <v>18-24</v>
      </c>
    </row>
    <row r="4567" spans="1:37" x14ac:dyDescent="0.3">
      <c r="A4567" t="s">
        <v>4667</v>
      </c>
      <c r="B4567" t="s">
        <v>44</v>
      </c>
      <c r="C4567">
        <v>47</v>
      </c>
      <c r="D4567" t="s">
        <v>34</v>
      </c>
      <c r="E4567" t="s">
        <v>69</v>
      </c>
      <c r="F4567">
        <v>5</v>
      </c>
      <c r="G4567">
        <v>17</v>
      </c>
      <c r="H4567" t="s">
        <v>36</v>
      </c>
      <c r="I4567" t="s">
        <v>37</v>
      </c>
      <c r="J4567" t="s">
        <v>34</v>
      </c>
      <c r="K4567" t="s">
        <v>37</v>
      </c>
      <c r="L4567" t="s">
        <v>50</v>
      </c>
      <c r="M4567" t="s">
        <v>34</v>
      </c>
      <c r="N4567" t="s">
        <v>34</v>
      </c>
      <c r="O4567" t="s">
        <v>34</v>
      </c>
      <c r="P4567" t="s">
        <v>37</v>
      </c>
      <c r="Q4567" t="s">
        <v>37</v>
      </c>
      <c r="R4567" t="s">
        <v>37</v>
      </c>
      <c r="S4567" t="s">
        <v>37</v>
      </c>
      <c r="T4567" t="s">
        <v>34</v>
      </c>
      <c r="U4567" t="s">
        <v>67</v>
      </c>
      <c r="V4567" t="s">
        <v>37</v>
      </c>
      <c r="W4567" t="s">
        <v>40</v>
      </c>
      <c r="X4567">
        <v>95.2</v>
      </c>
      <c r="Y4567">
        <v>4285.8</v>
      </c>
      <c r="Z4567">
        <v>43.95</v>
      </c>
      <c r="AA4567">
        <v>50</v>
      </c>
      <c r="AB4567">
        <v>2160.9</v>
      </c>
      <c r="AC4567">
        <v>6452.75</v>
      </c>
      <c r="AD4567" t="s">
        <v>41</v>
      </c>
      <c r="AE4567" t="s">
        <v>42</v>
      </c>
      <c r="AF4567" t="s">
        <v>42</v>
      </c>
      <c r="AG4567">
        <f t="shared" si="142"/>
        <v>0</v>
      </c>
      <c r="AH4567" t="str" cm="1">
        <f t="array" ref="AH4567">_xlfn.IFS(
X4567&lt;=20, "&lt;20",
AND(X4567&gt;=20, X4567&lt;50), "20-50",
AND(X4567&gt;=50, X4567&lt;100), "50-100",
X4567&gt;=100, "&gt;100"
)</f>
        <v>50-100</v>
      </c>
      <c r="AI4567">
        <f t="shared" si="143"/>
        <v>0</v>
      </c>
      <c r="AJ4567" t="str" cm="1">
        <f t="array" ref="AJ4567">_xlfn.IFS(
C4567&lt;=20, "&lt;20",
AND(C4567&gt;=20, C4567&lt;35), "20-35",
AND(C4567&gt;=35, C4567&lt;50), "35-50",
C4567&gt;=50, "50-100"
)</f>
        <v>35-50</v>
      </c>
      <c r="AK4567" t="str" cm="1">
        <f t="array" ref="AK4567">_xlfn.IFS(
G4567&lt;6, "&lt;6",
AND(G4567&gt;=6, G4567&lt;12), "6-12",
AND(G4567&gt;=12, G4567&lt;18), "12-18",  AND(G4567&gt;=18, G4567&lt;24), "18-24", G4567&gt;=24, "24-36")</f>
        <v>12-18</v>
      </c>
    </row>
    <row r="4568" spans="1:37" x14ac:dyDescent="0.3">
      <c r="A4568" t="s">
        <v>4668</v>
      </c>
      <c r="B4568" t="s">
        <v>44</v>
      </c>
      <c r="C4568">
        <v>33</v>
      </c>
      <c r="D4568" t="s">
        <v>37</v>
      </c>
      <c r="E4568" t="s">
        <v>56</v>
      </c>
      <c r="F4568">
        <v>7</v>
      </c>
      <c r="G4568">
        <v>36</v>
      </c>
      <c r="H4568" t="s">
        <v>36</v>
      </c>
      <c r="I4568" t="s">
        <v>37</v>
      </c>
      <c r="J4568" t="s">
        <v>34</v>
      </c>
      <c r="K4568" t="s">
        <v>34</v>
      </c>
      <c r="L4568" t="s">
        <v>34</v>
      </c>
      <c r="M4568" t="s">
        <v>34</v>
      </c>
      <c r="N4568" t="s">
        <v>34</v>
      </c>
      <c r="O4568" t="s">
        <v>34</v>
      </c>
      <c r="P4568" t="s">
        <v>34</v>
      </c>
      <c r="Q4568" t="s">
        <v>34</v>
      </c>
      <c r="R4568" t="s">
        <v>34</v>
      </c>
      <c r="S4568" t="s">
        <v>34</v>
      </c>
      <c r="T4568" t="s">
        <v>34</v>
      </c>
      <c r="U4568" t="s">
        <v>46</v>
      </c>
      <c r="V4568" t="s">
        <v>34</v>
      </c>
      <c r="W4568" t="s">
        <v>143</v>
      </c>
      <c r="X4568">
        <v>19.100000000000001</v>
      </c>
      <c r="Y4568">
        <v>19.100000000000001</v>
      </c>
      <c r="Z4568">
        <v>0</v>
      </c>
      <c r="AA4568">
        <v>0</v>
      </c>
      <c r="AB4568">
        <v>5.0199999999999996</v>
      </c>
      <c r="AC4568">
        <v>24.12</v>
      </c>
      <c r="AD4568" t="s">
        <v>85</v>
      </c>
      <c r="AE4568" t="s">
        <v>42</v>
      </c>
      <c r="AF4568" t="s">
        <v>42</v>
      </c>
      <c r="AG4568">
        <f t="shared" si="142"/>
        <v>0</v>
      </c>
      <c r="AH4568" t="str" cm="1">
        <f t="array" ref="AH4568">_xlfn.IFS(
X4568&lt;=20, "&lt;20",
AND(X4568&gt;=20, X4568&lt;50), "20-50",
AND(X4568&gt;=50, X4568&lt;100), "50-100",
X4568&gt;=100, "&gt;100"
)</f>
        <v>&lt;20</v>
      </c>
      <c r="AI4568">
        <f t="shared" si="143"/>
        <v>1</v>
      </c>
      <c r="AJ4568" t="str" cm="1">
        <f t="array" ref="AJ4568">_xlfn.IFS(
C4568&lt;=20, "&lt;20",
AND(C4568&gt;=20, C4568&lt;35), "20-35",
AND(C4568&gt;=35, C4568&lt;50), "35-50",
C4568&gt;=50, "50-100"
)</f>
        <v>20-35</v>
      </c>
      <c r="AK4568" t="str" cm="1">
        <f t="array" ref="AK4568">_xlfn.IFS(
G4568&lt;6, "&lt;6",
AND(G4568&gt;=6, G4568&lt;12), "6-12",
AND(G4568&gt;=12, G4568&lt;18), "12-18",  AND(G4568&gt;=18, G4568&lt;24), "18-24", G4568&gt;=24, "24-36")</f>
        <v>24-36</v>
      </c>
    </row>
    <row r="4569" spans="1:37" x14ac:dyDescent="0.3">
      <c r="A4569" t="s">
        <v>4669</v>
      </c>
      <c r="B4569" t="s">
        <v>44</v>
      </c>
      <c r="C4569">
        <v>20</v>
      </c>
      <c r="D4569" t="s">
        <v>37</v>
      </c>
      <c r="E4569" t="s">
        <v>114</v>
      </c>
      <c r="F4569">
        <v>13</v>
      </c>
      <c r="G4569">
        <v>1</v>
      </c>
      <c r="H4569" t="s">
        <v>70</v>
      </c>
      <c r="I4569" t="s">
        <v>37</v>
      </c>
      <c r="J4569" t="s">
        <v>34</v>
      </c>
      <c r="K4569" t="s">
        <v>37</v>
      </c>
      <c r="L4569" t="s">
        <v>50</v>
      </c>
      <c r="M4569" t="s">
        <v>34</v>
      </c>
      <c r="N4569" t="s">
        <v>34</v>
      </c>
      <c r="O4569" t="s">
        <v>37</v>
      </c>
      <c r="P4569" t="s">
        <v>34</v>
      </c>
      <c r="Q4569" t="s">
        <v>34</v>
      </c>
      <c r="R4569" t="s">
        <v>34</v>
      </c>
      <c r="S4569" t="s">
        <v>34</v>
      </c>
      <c r="T4569" t="s">
        <v>37</v>
      </c>
      <c r="U4569" t="s">
        <v>46</v>
      </c>
      <c r="V4569" t="s">
        <v>37</v>
      </c>
      <c r="W4569" t="s">
        <v>40</v>
      </c>
      <c r="X4569">
        <v>74.8</v>
      </c>
      <c r="Y4569">
        <v>3548.3</v>
      </c>
      <c r="Z4569">
        <v>0</v>
      </c>
      <c r="AA4569">
        <v>0</v>
      </c>
      <c r="AB4569">
        <v>1952.24</v>
      </c>
      <c r="AC4569">
        <v>5500.54</v>
      </c>
      <c r="AD4569" t="s">
        <v>41</v>
      </c>
      <c r="AE4569" t="s">
        <v>42</v>
      </c>
      <c r="AF4569" t="s">
        <v>42</v>
      </c>
      <c r="AG4569">
        <f t="shared" si="142"/>
        <v>0</v>
      </c>
      <c r="AH4569" t="str" cm="1">
        <f t="array" ref="AH4569">_xlfn.IFS(
X4569&lt;=20, "&lt;20",
AND(X4569&gt;=20, X4569&lt;50), "20-50",
AND(X4569&gt;=50, X4569&lt;100), "50-100",
X4569&gt;=100, "&gt;100"
)</f>
        <v>50-100</v>
      </c>
      <c r="AI4569">
        <f t="shared" si="143"/>
        <v>0</v>
      </c>
      <c r="AJ4569" t="str" cm="1">
        <f t="array" ref="AJ4569">_xlfn.IFS(
C4569&lt;=20, "&lt;20",
AND(C4569&gt;=20, C4569&lt;35), "20-35",
AND(C4569&gt;=35, C4569&lt;50), "35-50",
C4569&gt;=50, "50-100"
)</f>
        <v>&lt;20</v>
      </c>
      <c r="AK4569" t="str" cm="1">
        <f t="array" ref="AK4569">_xlfn.IFS(
G4569&lt;6, "&lt;6",
AND(G4569&gt;=6, G4569&lt;12), "6-12",
AND(G4569&gt;=12, G4569&lt;18), "12-18",  AND(G4569&gt;=18, G4569&lt;24), "18-24", G4569&gt;=24, "24-36")</f>
        <v>&lt;6</v>
      </c>
    </row>
    <row r="4570" spans="1:37" x14ac:dyDescent="0.3">
      <c r="A4570" t="s">
        <v>4670</v>
      </c>
      <c r="B4570" t="s">
        <v>44</v>
      </c>
      <c r="C4570">
        <v>49</v>
      </c>
      <c r="D4570" t="s">
        <v>37</v>
      </c>
      <c r="E4570" t="s">
        <v>61</v>
      </c>
      <c r="F4570">
        <v>5</v>
      </c>
      <c r="G4570">
        <v>29</v>
      </c>
      <c r="H4570" t="s">
        <v>36</v>
      </c>
      <c r="I4570" t="s">
        <v>37</v>
      </c>
      <c r="J4570" t="s">
        <v>37</v>
      </c>
      <c r="K4570" t="s">
        <v>37</v>
      </c>
      <c r="L4570" t="s">
        <v>38</v>
      </c>
      <c r="M4570" t="s">
        <v>34</v>
      </c>
      <c r="N4570" t="s">
        <v>34</v>
      </c>
      <c r="O4570" t="s">
        <v>37</v>
      </c>
      <c r="P4570" t="s">
        <v>37</v>
      </c>
      <c r="Q4570" t="s">
        <v>37</v>
      </c>
      <c r="R4570" t="s">
        <v>37</v>
      </c>
      <c r="S4570" t="s">
        <v>37</v>
      </c>
      <c r="T4570" t="s">
        <v>34</v>
      </c>
      <c r="U4570" t="s">
        <v>39</v>
      </c>
      <c r="V4570" t="s">
        <v>37</v>
      </c>
      <c r="W4570" t="s">
        <v>51</v>
      </c>
      <c r="X4570">
        <v>79.150000000000006</v>
      </c>
      <c r="Y4570">
        <v>2531.4</v>
      </c>
      <c r="Z4570">
        <v>0</v>
      </c>
      <c r="AA4570">
        <v>20</v>
      </c>
      <c r="AB4570">
        <v>1042.47</v>
      </c>
      <c r="AC4570">
        <v>3593.87</v>
      </c>
      <c r="AD4570" t="s">
        <v>41</v>
      </c>
      <c r="AE4570" t="s">
        <v>42</v>
      </c>
      <c r="AF4570" t="s">
        <v>42</v>
      </c>
      <c r="AG4570">
        <f t="shared" si="142"/>
        <v>0</v>
      </c>
      <c r="AH4570" t="str" cm="1">
        <f t="array" ref="AH4570">_xlfn.IFS(
X4570&lt;=20, "&lt;20",
AND(X4570&gt;=20, X4570&lt;50), "20-50",
AND(X4570&gt;=50, X4570&lt;100), "50-100",
X4570&gt;=100, "&gt;100"
)</f>
        <v>50-100</v>
      </c>
      <c r="AI4570">
        <f t="shared" si="143"/>
        <v>0</v>
      </c>
      <c r="AJ4570" t="str" cm="1">
        <f t="array" ref="AJ4570">_xlfn.IFS(
C4570&lt;=20, "&lt;20",
AND(C4570&gt;=20, C4570&lt;35), "20-35",
AND(C4570&gt;=35, C4570&lt;50), "35-50",
C4570&gt;=50, "50-100"
)</f>
        <v>35-50</v>
      </c>
      <c r="AK4570" t="str" cm="1">
        <f t="array" ref="AK4570">_xlfn.IFS(
G4570&lt;6, "&lt;6",
AND(G4570&gt;=6, G4570&lt;12), "6-12",
AND(G4570&gt;=12, G4570&lt;18), "12-18",  AND(G4570&gt;=18, G4570&lt;24), "18-24", G4570&gt;=24, "24-36")</f>
        <v>24-36</v>
      </c>
    </row>
    <row r="4571" spans="1:37" x14ac:dyDescent="0.3">
      <c r="A4571" t="s">
        <v>4671</v>
      </c>
      <c r="B4571" t="s">
        <v>33</v>
      </c>
      <c r="C4571">
        <v>63</v>
      </c>
      <c r="D4571" t="s">
        <v>34</v>
      </c>
      <c r="E4571" t="s">
        <v>114</v>
      </c>
      <c r="F4571">
        <v>5</v>
      </c>
      <c r="G4571">
        <v>27</v>
      </c>
      <c r="H4571" t="s">
        <v>36</v>
      </c>
      <c r="I4571" t="s">
        <v>37</v>
      </c>
      <c r="J4571" t="s">
        <v>37</v>
      </c>
      <c r="K4571" t="s">
        <v>37</v>
      </c>
      <c r="L4571" t="s">
        <v>72</v>
      </c>
      <c r="M4571" t="s">
        <v>37</v>
      </c>
      <c r="N4571" t="s">
        <v>34</v>
      </c>
      <c r="O4571" t="s">
        <v>34</v>
      </c>
      <c r="P4571" t="s">
        <v>37</v>
      </c>
      <c r="Q4571" t="s">
        <v>37</v>
      </c>
      <c r="R4571" t="s">
        <v>34</v>
      </c>
      <c r="S4571" t="s">
        <v>34</v>
      </c>
      <c r="T4571" t="s">
        <v>37</v>
      </c>
      <c r="U4571" t="s">
        <v>39</v>
      </c>
      <c r="V4571" t="s">
        <v>37</v>
      </c>
      <c r="W4571" t="s">
        <v>40</v>
      </c>
      <c r="X4571">
        <v>69.5</v>
      </c>
      <c r="Y4571">
        <v>1752.65</v>
      </c>
      <c r="Z4571">
        <v>0</v>
      </c>
      <c r="AA4571">
        <v>0</v>
      </c>
      <c r="AB4571">
        <v>765</v>
      </c>
      <c r="AC4571">
        <v>2517.65</v>
      </c>
      <c r="AD4571" t="s">
        <v>41</v>
      </c>
      <c r="AE4571" t="s">
        <v>42</v>
      </c>
      <c r="AF4571" t="s">
        <v>42</v>
      </c>
      <c r="AG4571">
        <f t="shared" si="142"/>
        <v>0</v>
      </c>
      <c r="AH4571" t="str" cm="1">
        <f t="array" ref="AH4571">_xlfn.IFS(
X4571&lt;=20, "&lt;20",
AND(X4571&gt;=20, X4571&lt;50), "20-50",
AND(X4571&gt;=50, X4571&lt;100), "50-100",
X4571&gt;=100, "&gt;100"
)</f>
        <v>50-100</v>
      </c>
      <c r="AI4571">
        <f t="shared" si="143"/>
        <v>0</v>
      </c>
      <c r="AJ4571" t="str" cm="1">
        <f t="array" ref="AJ4571">_xlfn.IFS(
C4571&lt;=20, "&lt;20",
AND(C4571&gt;=20, C4571&lt;35), "20-35",
AND(C4571&gt;=35, C4571&lt;50), "35-50",
C4571&gt;=50, "50-100"
)</f>
        <v>50-100</v>
      </c>
      <c r="AK4571" t="str" cm="1">
        <f t="array" ref="AK4571">_xlfn.IFS(
G4571&lt;6, "&lt;6",
AND(G4571&gt;=6, G4571&lt;12), "6-12",
AND(G4571&gt;=12, G4571&lt;18), "12-18",  AND(G4571&gt;=18, G4571&lt;24), "18-24", G4571&gt;=24, "24-36")</f>
        <v>24-36</v>
      </c>
    </row>
    <row r="4572" spans="1:37" x14ac:dyDescent="0.3">
      <c r="A4572" t="s">
        <v>4672</v>
      </c>
      <c r="B4572" t="s">
        <v>44</v>
      </c>
      <c r="C4572">
        <v>25</v>
      </c>
      <c r="D4572" t="s">
        <v>34</v>
      </c>
      <c r="E4572" t="s">
        <v>61</v>
      </c>
      <c r="F4572">
        <v>11</v>
      </c>
      <c r="G4572">
        <v>31</v>
      </c>
      <c r="H4572" t="s">
        <v>57</v>
      </c>
      <c r="I4572" t="s">
        <v>34</v>
      </c>
      <c r="J4572" t="s">
        <v>34</v>
      </c>
      <c r="K4572" t="s">
        <v>37</v>
      </c>
      <c r="L4572" t="s">
        <v>72</v>
      </c>
      <c r="M4572" t="s">
        <v>34</v>
      </c>
      <c r="N4572" t="s">
        <v>34</v>
      </c>
      <c r="O4572" t="s">
        <v>37</v>
      </c>
      <c r="P4572" t="s">
        <v>37</v>
      </c>
      <c r="Q4572" t="s">
        <v>37</v>
      </c>
      <c r="R4572" t="s">
        <v>37</v>
      </c>
      <c r="S4572" t="s">
        <v>37</v>
      </c>
      <c r="T4572" t="s">
        <v>37</v>
      </c>
      <c r="U4572" t="s">
        <v>39</v>
      </c>
      <c r="V4572" t="s">
        <v>34</v>
      </c>
      <c r="W4572" t="s">
        <v>51</v>
      </c>
      <c r="X4572">
        <v>54.6</v>
      </c>
      <c r="Y4572">
        <v>934.8</v>
      </c>
      <c r="Z4572">
        <v>47.73</v>
      </c>
      <c r="AA4572">
        <v>0</v>
      </c>
      <c r="AB4572">
        <v>0</v>
      </c>
      <c r="AC4572">
        <v>887.07</v>
      </c>
      <c r="AD4572" t="s">
        <v>41</v>
      </c>
      <c r="AE4572" t="s">
        <v>42</v>
      </c>
      <c r="AF4572" t="s">
        <v>42</v>
      </c>
      <c r="AG4572">
        <f t="shared" si="142"/>
        <v>0</v>
      </c>
      <c r="AH4572" t="str" cm="1">
        <f t="array" ref="AH4572">_xlfn.IFS(
X4572&lt;=20, "&lt;20",
AND(X4572&gt;=20, X4572&lt;50), "20-50",
AND(X4572&gt;=50, X4572&lt;100), "50-100",
X4572&gt;=100, "&gt;100"
)</f>
        <v>50-100</v>
      </c>
      <c r="AI4572">
        <f t="shared" si="143"/>
        <v>0</v>
      </c>
      <c r="AJ4572" t="str" cm="1">
        <f t="array" ref="AJ4572">_xlfn.IFS(
C4572&lt;=20, "&lt;20",
AND(C4572&gt;=20, C4572&lt;35), "20-35",
AND(C4572&gt;=35, C4572&lt;50), "35-50",
C4572&gt;=50, "50-100"
)</f>
        <v>20-35</v>
      </c>
      <c r="AK4572" t="str" cm="1">
        <f t="array" ref="AK4572">_xlfn.IFS(
G4572&lt;6, "&lt;6",
AND(G4572&gt;=6, G4572&lt;12), "6-12",
AND(G4572&gt;=12, G4572&lt;18), "12-18",  AND(G4572&gt;=18, G4572&lt;24), "18-24", G4572&gt;=24, "24-36")</f>
        <v>24-36</v>
      </c>
    </row>
    <row r="4573" spans="1:37" x14ac:dyDescent="0.3">
      <c r="A4573" t="s">
        <v>4673</v>
      </c>
      <c r="B4573" t="s">
        <v>44</v>
      </c>
      <c r="C4573">
        <v>19</v>
      </c>
      <c r="D4573" t="s">
        <v>34</v>
      </c>
      <c r="E4573" t="s">
        <v>99</v>
      </c>
      <c r="F4573">
        <v>4</v>
      </c>
      <c r="G4573">
        <v>12</v>
      </c>
      <c r="H4573" t="s">
        <v>36</v>
      </c>
      <c r="I4573" t="s">
        <v>37</v>
      </c>
      <c r="J4573" t="s">
        <v>34</v>
      </c>
      <c r="K4573" t="s">
        <v>37</v>
      </c>
      <c r="L4573" t="s">
        <v>50</v>
      </c>
      <c r="M4573" t="s">
        <v>37</v>
      </c>
      <c r="N4573" t="s">
        <v>37</v>
      </c>
      <c r="O4573" t="s">
        <v>37</v>
      </c>
      <c r="P4573" t="s">
        <v>34</v>
      </c>
      <c r="Q4573" t="s">
        <v>34</v>
      </c>
      <c r="R4573" t="s">
        <v>37</v>
      </c>
      <c r="S4573" t="s">
        <v>37</v>
      </c>
      <c r="T4573" t="s">
        <v>37</v>
      </c>
      <c r="U4573" t="s">
        <v>46</v>
      </c>
      <c r="V4573" t="s">
        <v>37</v>
      </c>
      <c r="W4573" t="s">
        <v>40</v>
      </c>
      <c r="X4573">
        <v>93.4</v>
      </c>
      <c r="Y4573">
        <v>2979.3</v>
      </c>
      <c r="Z4573">
        <v>0</v>
      </c>
      <c r="AA4573">
        <v>0</v>
      </c>
      <c r="AB4573">
        <v>1482.56</v>
      </c>
      <c r="AC4573">
        <v>4461.8599999999997</v>
      </c>
      <c r="AD4573" t="s">
        <v>41</v>
      </c>
      <c r="AE4573" t="s">
        <v>42</v>
      </c>
      <c r="AF4573" t="s">
        <v>42</v>
      </c>
      <c r="AG4573">
        <f t="shared" si="142"/>
        <v>0</v>
      </c>
      <c r="AH4573" t="str" cm="1">
        <f t="array" ref="AH4573">_xlfn.IFS(
X4573&lt;=20, "&lt;20",
AND(X4573&gt;=20, X4573&lt;50), "20-50",
AND(X4573&gt;=50, X4573&lt;100), "50-100",
X4573&gt;=100, "&gt;100"
)</f>
        <v>50-100</v>
      </c>
      <c r="AI4573">
        <f t="shared" si="143"/>
        <v>0</v>
      </c>
      <c r="AJ4573" t="str" cm="1">
        <f t="array" ref="AJ4573">_xlfn.IFS(
C4573&lt;=20, "&lt;20",
AND(C4573&gt;=20, C4573&lt;35), "20-35",
AND(C4573&gt;=35, C4573&lt;50), "35-50",
C4573&gt;=50, "50-100"
)</f>
        <v>&lt;20</v>
      </c>
      <c r="AK4573" t="str" cm="1">
        <f t="array" ref="AK4573">_xlfn.IFS(
G4573&lt;6, "&lt;6",
AND(G4573&gt;=6, G4573&lt;12), "6-12",
AND(G4573&gt;=12, G4573&lt;18), "12-18",  AND(G4573&gt;=18, G4573&lt;24), "18-24", G4573&gt;=24, "24-36")</f>
        <v>12-18</v>
      </c>
    </row>
    <row r="4574" spans="1:37" x14ac:dyDescent="0.3">
      <c r="A4574" t="s">
        <v>4674</v>
      </c>
      <c r="B4574" t="s">
        <v>44</v>
      </c>
      <c r="C4574">
        <v>26</v>
      </c>
      <c r="D4574" t="s">
        <v>37</v>
      </c>
      <c r="E4574" t="s">
        <v>64</v>
      </c>
      <c r="F4574">
        <v>10</v>
      </c>
      <c r="G4574">
        <v>5</v>
      </c>
      <c r="H4574" t="s">
        <v>36</v>
      </c>
      <c r="I4574" t="s">
        <v>37</v>
      </c>
      <c r="J4574" t="s">
        <v>34</v>
      </c>
      <c r="K4574" t="s">
        <v>34</v>
      </c>
      <c r="L4574" t="s">
        <v>34</v>
      </c>
      <c r="M4574" t="s">
        <v>34</v>
      </c>
      <c r="N4574" t="s">
        <v>34</v>
      </c>
      <c r="O4574" t="s">
        <v>34</v>
      </c>
      <c r="P4574" t="s">
        <v>34</v>
      </c>
      <c r="Q4574" t="s">
        <v>34</v>
      </c>
      <c r="R4574" t="s">
        <v>34</v>
      </c>
      <c r="S4574" t="s">
        <v>34</v>
      </c>
      <c r="T4574" t="s">
        <v>34</v>
      </c>
      <c r="U4574" t="s">
        <v>46</v>
      </c>
      <c r="V4574" t="s">
        <v>34</v>
      </c>
      <c r="W4574" t="s">
        <v>143</v>
      </c>
      <c r="X4574">
        <v>20.399999999999999</v>
      </c>
      <c r="Y4574">
        <v>20.399999999999999</v>
      </c>
      <c r="Z4574">
        <v>0</v>
      </c>
      <c r="AA4574">
        <v>0</v>
      </c>
      <c r="AB4574">
        <v>17.809999999999999</v>
      </c>
      <c r="AC4574">
        <v>38.21</v>
      </c>
      <c r="AD4574" t="s">
        <v>85</v>
      </c>
      <c r="AE4574" t="s">
        <v>42</v>
      </c>
      <c r="AF4574" t="s">
        <v>42</v>
      </c>
      <c r="AG4574">
        <f t="shared" si="142"/>
        <v>0</v>
      </c>
      <c r="AH4574" t="str" cm="1">
        <f t="array" ref="AH4574">_xlfn.IFS(
X4574&lt;=20, "&lt;20",
AND(X4574&gt;=20, X4574&lt;50), "20-50",
AND(X4574&gt;=50, X4574&lt;100), "50-100",
X4574&gt;=100, "&gt;100"
)</f>
        <v>20-50</v>
      </c>
      <c r="AI4574">
        <f t="shared" si="143"/>
        <v>1</v>
      </c>
      <c r="AJ4574" t="str" cm="1">
        <f t="array" ref="AJ4574">_xlfn.IFS(
C4574&lt;=20, "&lt;20",
AND(C4574&gt;=20, C4574&lt;35), "20-35",
AND(C4574&gt;=35, C4574&lt;50), "35-50",
C4574&gt;=50, "50-100"
)</f>
        <v>20-35</v>
      </c>
      <c r="AK4574" t="str" cm="1">
        <f t="array" ref="AK4574">_xlfn.IFS(
G4574&lt;6, "&lt;6",
AND(G4574&gt;=6, G4574&lt;12), "6-12",
AND(G4574&gt;=12, G4574&lt;18), "12-18",  AND(G4574&gt;=18, G4574&lt;24), "18-24", G4574&gt;=24, "24-36")</f>
        <v>&lt;6</v>
      </c>
    </row>
    <row r="4575" spans="1:37" x14ac:dyDescent="0.3">
      <c r="A4575" t="s">
        <v>4675</v>
      </c>
      <c r="B4575" t="s">
        <v>44</v>
      </c>
      <c r="C4575">
        <v>37</v>
      </c>
      <c r="D4575" t="s">
        <v>34</v>
      </c>
      <c r="E4575" t="s">
        <v>45</v>
      </c>
      <c r="F4575">
        <v>9</v>
      </c>
      <c r="G4575">
        <v>20</v>
      </c>
      <c r="H4575" t="s">
        <v>57</v>
      </c>
      <c r="I4575" t="s">
        <v>34</v>
      </c>
      <c r="J4575" t="s">
        <v>34</v>
      </c>
      <c r="K4575" t="s">
        <v>37</v>
      </c>
      <c r="L4575" t="s">
        <v>72</v>
      </c>
      <c r="M4575" t="s">
        <v>34</v>
      </c>
      <c r="N4575" t="s">
        <v>34</v>
      </c>
      <c r="O4575" t="s">
        <v>34</v>
      </c>
      <c r="P4575" t="s">
        <v>37</v>
      </c>
      <c r="Q4575" t="s">
        <v>37</v>
      </c>
      <c r="R4575" t="s">
        <v>37</v>
      </c>
      <c r="S4575" t="s">
        <v>37</v>
      </c>
      <c r="T4575" t="s">
        <v>37</v>
      </c>
      <c r="U4575" t="s">
        <v>46</v>
      </c>
      <c r="V4575" t="s">
        <v>37</v>
      </c>
      <c r="W4575" t="s">
        <v>51</v>
      </c>
      <c r="X4575">
        <v>49.95</v>
      </c>
      <c r="Y4575">
        <v>810.2</v>
      </c>
      <c r="Z4575">
        <v>0</v>
      </c>
      <c r="AA4575">
        <v>0</v>
      </c>
      <c r="AB4575">
        <v>0</v>
      </c>
      <c r="AC4575">
        <v>810.2</v>
      </c>
      <c r="AD4575" t="s">
        <v>52</v>
      </c>
      <c r="AE4575" t="s">
        <v>94</v>
      </c>
      <c r="AF4575" t="s">
        <v>95</v>
      </c>
      <c r="AG4575">
        <f t="shared" si="142"/>
        <v>1</v>
      </c>
      <c r="AH4575" t="str" cm="1">
        <f t="array" ref="AH4575">_xlfn.IFS(
X4575&lt;=20, "&lt;20",
AND(X4575&gt;=20, X4575&lt;50), "20-50",
AND(X4575&gt;=50, X4575&lt;100), "50-100",
X4575&gt;=100, "&gt;100"
)</f>
        <v>20-50</v>
      </c>
      <c r="AI4575">
        <f t="shared" si="143"/>
        <v>0</v>
      </c>
      <c r="AJ4575" t="str" cm="1">
        <f t="array" ref="AJ4575">_xlfn.IFS(
C4575&lt;=20, "&lt;20",
AND(C4575&gt;=20, C4575&lt;35), "20-35",
AND(C4575&gt;=35, C4575&lt;50), "35-50",
C4575&gt;=50, "50-100"
)</f>
        <v>35-50</v>
      </c>
      <c r="AK4575" t="str" cm="1">
        <f t="array" ref="AK4575">_xlfn.IFS(
G4575&lt;6, "&lt;6",
AND(G4575&gt;=6, G4575&lt;12), "6-12",
AND(G4575&gt;=12, G4575&lt;18), "12-18",  AND(G4575&gt;=18, G4575&lt;24), "18-24", G4575&gt;=24, "24-36")</f>
        <v>18-24</v>
      </c>
    </row>
    <row r="4576" spans="1:37" x14ac:dyDescent="0.3">
      <c r="A4576" t="s">
        <v>4676</v>
      </c>
      <c r="B4576" t="s">
        <v>44</v>
      </c>
      <c r="C4576">
        <v>28</v>
      </c>
      <c r="D4576" t="s">
        <v>34</v>
      </c>
      <c r="E4576" t="s">
        <v>45</v>
      </c>
      <c r="F4576">
        <v>0</v>
      </c>
      <c r="G4576">
        <v>24</v>
      </c>
      <c r="H4576" t="s">
        <v>36</v>
      </c>
      <c r="I4576" t="s">
        <v>37</v>
      </c>
      <c r="J4576" t="s">
        <v>34</v>
      </c>
      <c r="K4576" t="s">
        <v>37</v>
      </c>
      <c r="L4576" t="s">
        <v>38</v>
      </c>
      <c r="M4576" t="s">
        <v>34</v>
      </c>
      <c r="N4576" t="s">
        <v>34</v>
      </c>
      <c r="O4576" t="s">
        <v>34</v>
      </c>
      <c r="P4576" t="s">
        <v>34</v>
      </c>
      <c r="Q4576" t="s">
        <v>34</v>
      </c>
      <c r="R4576" t="s">
        <v>34</v>
      </c>
      <c r="S4576" t="s">
        <v>34</v>
      </c>
      <c r="T4576" t="s">
        <v>37</v>
      </c>
      <c r="U4576" t="s">
        <v>46</v>
      </c>
      <c r="V4576" t="s">
        <v>34</v>
      </c>
      <c r="W4576" t="s">
        <v>40</v>
      </c>
      <c r="X4576">
        <v>45.3</v>
      </c>
      <c r="Y4576">
        <v>45.3</v>
      </c>
      <c r="Z4576">
        <v>0</v>
      </c>
      <c r="AA4576">
        <v>0</v>
      </c>
      <c r="AB4576">
        <v>47.36</v>
      </c>
      <c r="AC4576">
        <v>92.66</v>
      </c>
      <c r="AD4576" t="s">
        <v>85</v>
      </c>
      <c r="AE4576" t="s">
        <v>42</v>
      </c>
      <c r="AF4576" t="s">
        <v>42</v>
      </c>
      <c r="AG4576">
        <f t="shared" si="142"/>
        <v>0</v>
      </c>
      <c r="AH4576" t="str" cm="1">
        <f t="array" ref="AH4576">_xlfn.IFS(
X4576&lt;=20, "&lt;20",
AND(X4576&gt;=20, X4576&lt;50), "20-50",
AND(X4576&gt;=50, X4576&lt;100), "50-100",
X4576&gt;=100, "&gt;100"
)</f>
        <v>20-50</v>
      </c>
      <c r="AI4576">
        <f t="shared" si="143"/>
        <v>1</v>
      </c>
      <c r="AJ4576" t="str" cm="1">
        <f t="array" ref="AJ4576">_xlfn.IFS(
C4576&lt;=20, "&lt;20",
AND(C4576&gt;=20, C4576&lt;35), "20-35",
AND(C4576&gt;=35, C4576&lt;50), "35-50",
C4576&gt;=50, "50-100"
)</f>
        <v>20-35</v>
      </c>
      <c r="AK4576" t="str" cm="1">
        <f t="array" ref="AK4576">_xlfn.IFS(
G4576&lt;6, "&lt;6",
AND(G4576&gt;=6, G4576&lt;12), "6-12",
AND(G4576&gt;=12, G4576&lt;18), "12-18",  AND(G4576&gt;=18, G4576&lt;24), "18-24", G4576&gt;=24, "24-36")</f>
        <v>24-36</v>
      </c>
    </row>
    <row r="4577" spans="1:37" x14ac:dyDescent="0.3">
      <c r="A4577" t="s">
        <v>4677</v>
      </c>
      <c r="B4577" t="s">
        <v>33</v>
      </c>
      <c r="C4577">
        <v>37</v>
      </c>
      <c r="D4577" t="s">
        <v>34</v>
      </c>
      <c r="E4577" t="s">
        <v>158</v>
      </c>
      <c r="F4577">
        <v>3</v>
      </c>
      <c r="G4577">
        <v>35</v>
      </c>
      <c r="H4577" t="s">
        <v>70</v>
      </c>
      <c r="I4577" t="s">
        <v>37</v>
      </c>
      <c r="J4577" t="s">
        <v>34</v>
      </c>
      <c r="K4577" t="s">
        <v>34</v>
      </c>
      <c r="L4577" t="s">
        <v>34</v>
      </c>
      <c r="M4577" t="s">
        <v>34</v>
      </c>
      <c r="N4577" t="s">
        <v>34</v>
      </c>
      <c r="O4577" t="s">
        <v>34</v>
      </c>
      <c r="P4577" t="s">
        <v>34</v>
      </c>
      <c r="Q4577" t="s">
        <v>34</v>
      </c>
      <c r="R4577" t="s">
        <v>34</v>
      </c>
      <c r="S4577" t="s">
        <v>34</v>
      </c>
      <c r="T4577" t="s">
        <v>34</v>
      </c>
      <c r="U4577" t="s">
        <v>67</v>
      </c>
      <c r="V4577" t="s">
        <v>34</v>
      </c>
      <c r="W4577" t="s">
        <v>40</v>
      </c>
      <c r="X4577">
        <v>19.55</v>
      </c>
      <c r="Y4577">
        <v>1086.75</v>
      </c>
      <c r="Z4577">
        <v>0</v>
      </c>
      <c r="AA4577">
        <v>0</v>
      </c>
      <c r="AB4577">
        <v>1476.96</v>
      </c>
      <c r="AC4577">
        <v>2563.71</v>
      </c>
      <c r="AD4577" t="s">
        <v>41</v>
      </c>
      <c r="AE4577" t="s">
        <v>42</v>
      </c>
      <c r="AF4577" t="s">
        <v>42</v>
      </c>
      <c r="AG4577">
        <f t="shared" si="142"/>
        <v>0</v>
      </c>
      <c r="AH4577" t="str" cm="1">
        <f t="array" ref="AH4577">_xlfn.IFS(
X4577&lt;=20, "&lt;20",
AND(X4577&gt;=20, X4577&lt;50), "20-50",
AND(X4577&gt;=50, X4577&lt;100), "50-100",
X4577&gt;=100, "&gt;100"
)</f>
        <v>&lt;20</v>
      </c>
      <c r="AI4577">
        <f t="shared" si="143"/>
        <v>0</v>
      </c>
      <c r="AJ4577" t="str" cm="1">
        <f t="array" ref="AJ4577">_xlfn.IFS(
C4577&lt;=20, "&lt;20",
AND(C4577&gt;=20, C4577&lt;35), "20-35",
AND(C4577&gt;=35, C4577&lt;50), "35-50",
C4577&gt;=50, "50-100"
)</f>
        <v>35-50</v>
      </c>
      <c r="AK4577" t="str" cm="1">
        <f t="array" ref="AK4577">_xlfn.IFS(
G4577&lt;6, "&lt;6",
AND(G4577&gt;=6, G4577&lt;12), "6-12",
AND(G4577&gt;=12, G4577&lt;18), "12-18",  AND(G4577&gt;=18, G4577&lt;24), "18-24", G4577&gt;=24, "24-36")</f>
        <v>24-36</v>
      </c>
    </row>
    <row r="4578" spans="1:37" x14ac:dyDescent="0.3">
      <c r="A4578" t="s">
        <v>4678</v>
      </c>
      <c r="B4578" t="s">
        <v>44</v>
      </c>
      <c r="C4578">
        <v>71</v>
      </c>
      <c r="D4578" t="s">
        <v>34</v>
      </c>
      <c r="E4578" t="s">
        <v>56</v>
      </c>
      <c r="F4578">
        <v>13</v>
      </c>
      <c r="G4578">
        <v>24</v>
      </c>
      <c r="H4578" t="s">
        <v>57</v>
      </c>
      <c r="I4578" t="s">
        <v>37</v>
      </c>
      <c r="J4578" t="s">
        <v>34</v>
      </c>
      <c r="K4578" t="s">
        <v>37</v>
      </c>
      <c r="L4578" t="s">
        <v>50</v>
      </c>
      <c r="M4578" t="s">
        <v>34</v>
      </c>
      <c r="N4578" t="s">
        <v>37</v>
      </c>
      <c r="O4578" t="s">
        <v>34</v>
      </c>
      <c r="P4578" t="s">
        <v>34</v>
      </c>
      <c r="Q4578" t="s">
        <v>37</v>
      </c>
      <c r="R4578" t="s">
        <v>37</v>
      </c>
      <c r="S4578" t="s">
        <v>37</v>
      </c>
      <c r="T4578" t="s">
        <v>37</v>
      </c>
      <c r="U4578" t="s">
        <v>67</v>
      </c>
      <c r="V4578" t="s">
        <v>37</v>
      </c>
      <c r="W4578" t="s">
        <v>51</v>
      </c>
      <c r="X4578">
        <v>94.65</v>
      </c>
      <c r="Y4578">
        <v>1285.05</v>
      </c>
      <c r="Z4578">
        <v>0</v>
      </c>
      <c r="AA4578">
        <v>0</v>
      </c>
      <c r="AB4578">
        <v>567.6</v>
      </c>
      <c r="AC4578">
        <v>1852.65</v>
      </c>
      <c r="AD4578" t="s">
        <v>41</v>
      </c>
      <c r="AE4578" t="s">
        <v>42</v>
      </c>
      <c r="AF4578" t="s">
        <v>42</v>
      </c>
      <c r="AG4578">
        <f t="shared" si="142"/>
        <v>0</v>
      </c>
      <c r="AH4578" t="str" cm="1">
        <f t="array" ref="AH4578">_xlfn.IFS(
X4578&lt;=20, "&lt;20",
AND(X4578&gt;=20, X4578&lt;50), "20-50",
AND(X4578&gt;=50, X4578&lt;100), "50-100",
X4578&gt;=100, "&gt;100"
)</f>
        <v>50-100</v>
      </c>
      <c r="AI4578">
        <f t="shared" si="143"/>
        <v>0</v>
      </c>
      <c r="AJ4578" t="str" cm="1">
        <f t="array" ref="AJ4578">_xlfn.IFS(
C4578&lt;=20, "&lt;20",
AND(C4578&gt;=20, C4578&lt;35), "20-35",
AND(C4578&gt;=35, C4578&lt;50), "35-50",
C4578&gt;=50, "50-100"
)</f>
        <v>50-100</v>
      </c>
      <c r="AK4578" t="str" cm="1">
        <f t="array" ref="AK4578">_xlfn.IFS(
G4578&lt;6, "&lt;6",
AND(G4578&gt;=6, G4578&lt;12), "6-12",
AND(G4578&gt;=12, G4578&lt;18), "12-18",  AND(G4578&gt;=18, G4578&lt;24), "18-24", G4578&gt;=24, "24-36")</f>
        <v>24-36</v>
      </c>
    </row>
    <row r="4579" spans="1:37" x14ac:dyDescent="0.3">
      <c r="A4579" t="s">
        <v>4679</v>
      </c>
      <c r="B4579" t="s">
        <v>44</v>
      </c>
      <c r="C4579">
        <v>84</v>
      </c>
      <c r="D4579" t="s">
        <v>37</v>
      </c>
      <c r="E4579" t="s">
        <v>82</v>
      </c>
      <c r="F4579">
        <v>9</v>
      </c>
      <c r="G4579">
        <v>24</v>
      </c>
      <c r="H4579" t="s">
        <v>70</v>
      </c>
      <c r="I4579" t="s">
        <v>37</v>
      </c>
      <c r="J4579" t="s">
        <v>37</v>
      </c>
      <c r="K4579" t="s">
        <v>37</v>
      </c>
      <c r="L4579" t="s">
        <v>50</v>
      </c>
      <c r="M4579" t="s">
        <v>34</v>
      </c>
      <c r="N4579" t="s">
        <v>37</v>
      </c>
      <c r="O4579" t="s">
        <v>34</v>
      </c>
      <c r="P4579" t="s">
        <v>34</v>
      </c>
      <c r="Q4579" t="s">
        <v>37</v>
      </c>
      <c r="R4579" t="s">
        <v>34</v>
      </c>
      <c r="S4579" t="s">
        <v>34</v>
      </c>
      <c r="T4579" t="s">
        <v>34</v>
      </c>
      <c r="U4579" t="s">
        <v>46</v>
      </c>
      <c r="V4579" t="s">
        <v>37</v>
      </c>
      <c r="W4579" t="s">
        <v>51</v>
      </c>
      <c r="X4579">
        <v>88.05</v>
      </c>
      <c r="Y4579">
        <v>4367.3500000000004</v>
      </c>
      <c r="Z4579">
        <v>0</v>
      </c>
      <c r="AA4579">
        <v>100</v>
      </c>
      <c r="AB4579">
        <v>1856</v>
      </c>
      <c r="AC4579">
        <v>6323.35</v>
      </c>
      <c r="AD4579" t="s">
        <v>52</v>
      </c>
      <c r="AE4579" t="s">
        <v>53</v>
      </c>
      <c r="AF4579" t="s">
        <v>91</v>
      </c>
      <c r="AG4579">
        <f t="shared" si="142"/>
        <v>1</v>
      </c>
      <c r="AH4579" t="str" cm="1">
        <f t="array" ref="AH4579">_xlfn.IFS(
X4579&lt;=20, "&lt;20",
AND(X4579&gt;=20, X4579&lt;50), "20-50",
AND(X4579&gt;=50, X4579&lt;100), "50-100",
X4579&gt;=100, "&gt;100"
)</f>
        <v>50-100</v>
      </c>
      <c r="AI4579">
        <f t="shared" si="143"/>
        <v>0</v>
      </c>
      <c r="AJ4579" t="str" cm="1">
        <f t="array" ref="AJ4579">_xlfn.IFS(
C4579&lt;=20, "&lt;20",
AND(C4579&gt;=20, C4579&lt;35), "20-35",
AND(C4579&gt;=35, C4579&lt;50), "35-50",
C4579&gt;=50, "50-100"
)</f>
        <v>50-100</v>
      </c>
      <c r="AK4579" t="str" cm="1">
        <f t="array" ref="AK4579">_xlfn.IFS(
G4579&lt;6, "&lt;6",
AND(G4579&gt;=6, G4579&lt;12), "6-12",
AND(G4579&gt;=12, G4579&lt;18), "12-18",  AND(G4579&gt;=18, G4579&lt;24), "18-24", G4579&gt;=24, "24-36")</f>
        <v>24-36</v>
      </c>
    </row>
    <row r="4580" spans="1:37" x14ac:dyDescent="0.3">
      <c r="A4580" t="s">
        <v>4680</v>
      </c>
      <c r="B4580" t="s">
        <v>33</v>
      </c>
      <c r="C4580">
        <v>54</v>
      </c>
      <c r="D4580" t="s">
        <v>34</v>
      </c>
      <c r="E4580" t="s">
        <v>74</v>
      </c>
      <c r="F4580">
        <v>9</v>
      </c>
      <c r="G4580">
        <v>8</v>
      </c>
      <c r="H4580" t="s">
        <v>36</v>
      </c>
      <c r="I4580" t="s">
        <v>37</v>
      </c>
      <c r="J4580" t="s">
        <v>37</v>
      </c>
      <c r="K4580" t="s">
        <v>37</v>
      </c>
      <c r="L4580" t="s">
        <v>50</v>
      </c>
      <c r="M4580" t="s">
        <v>34</v>
      </c>
      <c r="N4580" t="s">
        <v>37</v>
      </c>
      <c r="O4580" t="s">
        <v>37</v>
      </c>
      <c r="P4580" t="s">
        <v>34</v>
      </c>
      <c r="Q4580" t="s">
        <v>37</v>
      </c>
      <c r="R4580" t="s">
        <v>37</v>
      </c>
      <c r="S4580" t="s">
        <v>37</v>
      </c>
      <c r="T4580" t="s">
        <v>37</v>
      </c>
      <c r="U4580" t="s">
        <v>67</v>
      </c>
      <c r="V4580" t="s">
        <v>37</v>
      </c>
      <c r="W4580" t="s">
        <v>51</v>
      </c>
      <c r="X4580">
        <v>108.1</v>
      </c>
      <c r="Y4580">
        <v>5067.45</v>
      </c>
      <c r="Z4580">
        <v>0</v>
      </c>
      <c r="AA4580">
        <v>0</v>
      </c>
      <c r="AB4580">
        <v>475.68</v>
      </c>
      <c r="AC4580">
        <v>5543.13</v>
      </c>
      <c r="AD4580" t="s">
        <v>41</v>
      </c>
      <c r="AE4580" t="s">
        <v>42</v>
      </c>
      <c r="AF4580" t="s">
        <v>42</v>
      </c>
      <c r="AG4580">
        <f t="shared" si="142"/>
        <v>0</v>
      </c>
      <c r="AH4580" t="str" cm="1">
        <f t="array" ref="AH4580">_xlfn.IFS(
X4580&lt;=20, "&lt;20",
AND(X4580&gt;=20, X4580&lt;50), "20-50",
AND(X4580&gt;=50, X4580&lt;100), "50-100",
X4580&gt;=100, "&gt;100"
)</f>
        <v>&gt;100</v>
      </c>
      <c r="AI4580">
        <f t="shared" si="143"/>
        <v>0</v>
      </c>
      <c r="AJ4580" t="str" cm="1">
        <f t="array" ref="AJ4580">_xlfn.IFS(
C4580&lt;=20, "&lt;20",
AND(C4580&gt;=20, C4580&lt;35), "20-35",
AND(C4580&gt;=35, C4580&lt;50), "35-50",
C4580&gt;=50, "50-100"
)</f>
        <v>50-100</v>
      </c>
      <c r="AK4580" t="str" cm="1">
        <f t="array" ref="AK4580">_xlfn.IFS(
G4580&lt;6, "&lt;6",
AND(G4580&gt;=6, G4580&lt;12), "6-12",
AND(G4580&gt;=12, G4580&lt;18), "12-18",  AND(G4580&gt;=18, G4580&lt;24), "18-24", G4580&gt;=24, "24-36")</f>
        <v>6-12</v>
      </c>
    </row>
    <row r="4581" spans="1:37" x14ac:dyDescent="0.3">
      <c r="A4581" t="s">
        <v>4681</v>
      </c>
      <c r="B4581" t="s">
        <v>33</v>
      </c>
      <c r="C4581">
        <v>27</v>
      </c>
      <c r="D4581" t="s">
        <v>37</v>
      </c>
      <c r="E4581" t="s">
        <v>103</v>
      </c>
      <c r="F4581">
        <v>14</v>
      </c>
      <c r="G4581">
        <v>31</v>
      </c>
      <c r="H4581" t="s">
        <v>36</v>
      </c>
      <c r="I4581" t="s">
        <v>37</v>
      </c>
      <c r="J4581" t="s">
        <v>34</v>
      </c>
      <c r="K4581" t="s">
        <v>34</v>
      </c>
      <c r="L4581" t="s">
        <v>34</v>
      </c>
      <c r="M4581" t="s">
        <v>34</v>
      </c>
      <c r="N4581" t="s">
        <v>34</v>
      </c>
      <c r="O4581" t="s">
        <v>34</v>
      </c>
      <c r="P4581" t="s">
        <v>34</v>
      </c>
      <c r="Q4581" t="s">
        <v>34</v>
      </c>
      <c r="R4581" t="s">
        <v>34</v>
      </c>
      <c r="S4581" t="s">
        <v>34</v>
      </c>
      <c r="T4581" t="s">
        <v>34</v>
      </c>
      <c r="U4581" t="s">
        <v>67</v>
      </c>
      <c r="V4581" t="s">
        <v>34</v>
      </c>
      <c r="W4581" t="s">
        <v>51</v>
      </c>
      <c r="X4581">
        <v>20.350000000000001</v>
      </c>
      <c r="Y4581">
        <v>1354.4</v>
      </c>
      <c r="Z4581">
        <v>0</v>
      </c>
      <c r="AA4581">
        <v>0</v>
      </c>
      <c r="AB4581">
        <v>1640.16</v>
      </c>
      <c r="AC4581">
        <v>2994.56</v>
      </c>
      <c r="AD4581" t="s">
        <v>41</v>
      </c>
      <c r="AE4581" t="s">
        <v>42</v>
      </c>
      <c r="AF4581" t="s">
        <v>42</v>
      </c>
      <c r="AG4581">
        <f t="shared" si="142"/>
        <v>0</v>
      </c>
      <c r="AH4581" t="str" cm="1">
        <f t="array" ref="AH4581">_xlfn.IFS(
X4581&lt;=20, "&lt;20",
AND(X4581&gt;=20, X4581&lt;50), "20-50",
AND(X4581&gt;=50, X4581&lt;100), "50-100",
X4581&gt;=100, "&gt;100"
)</f>
        <v>20-50</v>
      </c>
      <c r="AI4581">
        <f t="shared" si="143"/>
        <v>0</v>
      </c>
      <c r="AJ4581" t="str" cm="1">
        <f t="array" ref="AJ4581">_xlfn.IFS(
C4581&lt;=20, "&lt;20",
AND(C4581&gt;=20, C4581&lt;35), "20-35",
AND(C4581&gt;=35, C4581&lt;50), "35-50",
C4581&gt;=50, "50-100"
)</f>
        <v>20-35</v>
      </c>
      <c r="AK4581" t="str" cm="1">
        <f t="array" ref="AK4581">_xlfn.IFS(
G4581&lt;6, "&lt;6",
AND(G4581&gt;=6, G4581&lt;12), "6-12",
AND(G4581&gt;=12, G4581&lt;18), "12-18",  AND(G4581&gt;=18, G4581&lt;24), "18-24", G4581&gt;=24, "24-36")</f>
        <v>24-36</v>
      </c>
    </row>
    <row r="4582" spans="1:37" x14ac:dyDescent="0.3">
      <c r="A4582" t="s">
        <v>4682</v>
      </c>
      <c r="B4582" t="s">
        <v>44</v>
      </c>
      <c r="C4582">
        <v>43</v>
      </c>
      <c r="D4582" t="s">
        <v>34</v>
      </c>
      <c r="E4582" t="s">
        <v>76</v>
      </c>
      <c r="F4582">
        <v>7</v>
      </c>
      <c r="G4582">
        <v>22</v>
      </c>
      <c r="H4582" t="s">
        <v>66</v>
      </c>
      <c r="I4582" t="s">
        <v>37</v>
      </c>
      <c r="J4582" t="s">
        <v>37</v>
      </c>
      <c r="K4582" t="s">
        <v>37</v>
      </c>
      <c r="L4582" t="s">
        <v>72</v>
      </c>
      <c r="M4582" t="s">
        <v>37</v>
      </c>
      <c r="N4582" t="s">
        <v>34</v>
      </c>
      <c r="O4582" t="s">
        <v>34</v>
      </c>
      <c r="P4582" t="s">
        <v>37</v>
      </c>
      <c r="Q4582" t="s">
        <v>37</v>
      </c>
      <c r="R4582" t="s">
        <v>37</v>
      </c>
      <c r="S4582" t="s">
        <v>37</v>
      </c>
      <c r="T4582" t="s">
        <v>37</v>
      </c>
      <c r="U4582" t="s">
        <v>67</v>
      </c>
      <c r="V4582" t="s">
        <v>37</v>
      </c>
      <c r="W4582" t="s">
        <v>40</v>
      </c>
      <c r="X4582">
        <v>76.95</v>
      </c>
      <c r="Y4582">
        <v>5289.8</v>
      </c>
      <c r="Z4582">
        <v>0</v>
      </c>
      <c r="AA4582">
        <v>0</v>
      </c>
      <c r="AB4582">
        <v>1278.2</v>
      </c>
      <c r="AC4582">
        <v>6568</v>
      </c>
      <c r="AD4582" t="s">
        <v>41</v>
      </c>
      <c r="AE4582" t="s">
        <v>42</v>
      </c>
      <c r="AF4582" t="s">
        <v>42</v>
      </c>
      <c r="AG4582">
        <f t="shared" si="142"/>
        <v>0</v>
      </c>
      <c r="AH4582" t="str" cm="1">
        <f t="array" ref="AH4582">_xlfn.IFS(
X4582&lt;=20, "&lt;20",
AND(X4582&gt;=20, X4582&lt;50), "20-50",
AND(X4582&gt;=50, X4582&lt;100), "50-100",
X4582&gt;=100, "&gt;100"
)</f>
        <v>50-100</v>
      </c>
      <c r="AI4582">
        <f t="shared" si="143"/>
        <v>0</v>
      </c>
      <c r="AJ4582" t="str" cm="1">
        <f t="array" ref="AJ4582">_xlfn.IFS(
C4582&lt;=20, "&lt;20",
AND(C4582&gt;=20, C4582&lt;35), "20-35",
AND(C4582&gt;=35, C4582&lt;50), "35-50",
C4582&gt;=50, "50-100"
)</f>
        <v>35-50</v>
      </c>
      <c r="AK4582" t="str" cm="1">
        <f t="array" ref="AK4582">_xlfn.IFS(
G4582&lt;6, "&lt;6",
AND(G4582&gt;=6, G4582&lt;12), "6-12",
AND(G4582&gt;=12, G4582&lt;18), "12-18",  AND(G4582&gt;=18, G4582&lt;24), "18-24", G4582&gt;=24, "24-36")</f>
        <v>18-24</v>
      </c>
    </row>
    <row r="4583" spans="1:37" x14ac:dyDescent="0.3">
      <c r="A4583" t="s">
        <v>4683</v>
      </c>
      <c r="B4583" t="s">
        <v>44</v>
      </c>
      <c r="C4583">
        <v>59</v>
      </c>
      <c r="D4583" t="s">
        <v>34</v>
      </c>
      <c r="E4583" t="s">
        <v>74</v>
      </c>
      <c r="F4583">
        <v>10</v>
      </c>
      <c r="G4583">
        <v>6</v>
      </c>
      <c r="H4583" t="s">
        <v>57</v>
      </c>
      <c r="I4583" t="s">
        <v>37</v>
      </c>
      <c r="J4583" t="s">
        <v>34</v>
      </c>
      <c r="K4583" t="s">
        <v>37</v>
      </c>
      <c r="L4583" t="s">
        <v>72</v>
      </c>
      <c r="M4583" t="s">
        <v>34</v>
      </c>
      <c r="N4583" t="s">
        <v>34</v>
      </c>
      <c r="O4583" t="s">
        <v>37</v>
      </c>
      <c r="P4583" t="s">
        <v>37</v>
      </c>
      <c r="Q4583" t="s">
        <v>34</v>
      </c>
      <c r="R4583" t="s">
        <v>34</v>
      </c>
      <c r="S4583" t="s">
        <v>34</v>
      </c>
      <c r="T4583" t="s">
        <v>34</v>
      </c>
      <c r="U4583" t="s">
        <v>39</v>
      </c>
      <c r="V4583" t="s">
        <v>34</v>
      </c>
      <c r="W4583" t="s">
        <v>40</v>
      </c>
      <c r="X4583">
        <v>55.2</v>
      </c>
      <c r="Y4583">
        <v>864.55</v>
      </c>
      <c r="Z4583">
        <v>0</v>
      </c>
      <c r="AA4583">
        <v>80</v>
      </c>
      <c r="AB4583">
        <v>24.45</v>
      </c>
      <c r="AC4583">
        <v>969</v>
      </c>
      <c r="AD4583" t="s">
        <v>41</v>
      </c>
      <c r="AE4583" t="s">
        <v>42</v>
      </c>
      <c r="AF4583" t="s">
        <v>42</v>
      </c>
      <c r="AG4583">
        <f t="shared" si="142"/>
        <v>0</v>
      </c>
      <c r="AH4583" t="str" cm="1">
        <f t="array" ref="AH4583">_xlfn.IFS(
X4583&lt;=20, "&lt;20",
AND(X4583&gt;=20, X4583&lt;50), "20-50",
AND(X4583&gt;=50, X4583&lt;100), "50-100",
X4583&gt;=100, "&gt;100"
)</f>
        <v>50-100</v>
      </c>
      <c r="AI4583">
        <f t="shared" si="143"/>
        <v>0</v>
      </c>
      <c r="AJ4583" t="str" cm="1">
        <f t="array" ref="AJ4583">_xlfn.IFS(
C4583&lt;=20, "&lt;20",
AND(C4583&gt;=20, C4583&lt;35), "20-35",
AND(C4583&gt;=35, C4583&lt;50), "35-50",
C4583&gt;=50, "50-100"
)</f>
        <v>50-100</v>
      </c>
      <c r="AK4583" t="str" cm="1">
        <f t="array" ref="AK4583">_xlfn.IFS(
G4583&lt;6, "&lt;6",
AND(G4583&gt;=6, G4583&lt;12), "6-12",
AND(G4583&gt;=12, G4583&lt;18), "12-18",  AND(G4583&gt;=18, G4583&lt;24), "18-24", G4583&gt;=24, "24-36")</f>
        <v>6-12</v>
      </c>
    </row>
    <row r="4584" spans="1:37" x14ac:dyDescent="0.3">
      <c r="A4584" t="s">
        <v>4684</v>
      </c>
      <c r="B4584" t="s">
        <v>44</v>
      </c>
      <c r="C4584">
        <v>28</v>
      </c>
      <c r="D4584" t="s">
        <v>37</v>
      </c>
      <c r="E4584" t="s">
        <v>124</v>
      </c>
      <c r="F4584">
        <v>3</v>
      </c>
      <c r="G4584">
        <v>12</v>
      </c>
      <c r="H4584" t="s">
        <v>36</v>
      </c>
      <c r="I4584" t="s">
        <v>37</v>
      </c>
      <c r="J4584" t="s">
        <v>37</v>
      </c>
      <c r="K4584" t="s">
        <v>37</v>
      </c>
      <c r="L4584" t="s">
        <v>50</v>
      </c>
      <c r="M4584" t="s">
        <v>37</v>
      </c>
      <c r="N4584" t="s">
        <v>37</v>
      </c>
      <c r="O4584" t="s">
        <v>37</v>
      </c>
      <c r="P4584" t="s">
        <v>37</v>
      </c>
      <c r="Q4584" t="s">
        <v>37</v>
      </c>
      <c r="R4584" t="s">
        <v>34</v>
      </c>
      <c r="S4584" t="s">
        <v>34</v>
      </c>
      <c r="T4584" t="s">
        <v>37</v>
      </c>
      <c r="U4584" t="s">
        <v>46</v>
      </c>
      <c r="V4584" t="s">
        <v>37</v>
      </c>
      <c r="W4584" t="s">
        <v>51</v>
      </c>
      <c r="X4584">
        <v>106.65</v>
      </c>
      <c r="Y4584">
        <v>1672.1</v>
      </c>
      <c r="Z4584">
        <v>0</v>
      </c>
      <c r="AA4584">
        <v>0</v>
      </c>
      <c r="AB4584">
        <v>659.26</v>
      </c>
      <c r="AC4584">
        <v>2331.36</v>
      </c>
      <c r="AD4584" t="s">
        <v>41</v>
      </c>
      <c r="AE4584" t="s">
        <v>42</v>
      </c>
      <c r="AF4584" t="s">
        <v>42</v>
      </c>
      <c r="AG4584">
        <f t="shared" si="142"/>
        <v>0</v>
      </c>
      <c r="AH4584" t="str" cm="1">
        <f t="array" ref="AH4584">_xlfn.IFS(
X4584&lt;=20, "&lt;20",
AND(X4584&gt;=20, X4584&lt;50), "20-50",
AND(X4584&gt;=50, X4584&lt;100), "50-100",
X4584&gt;=100, "&gt;100"
)</f>
        <v>&gt;100</v>
      </c>
      <c r="AI4584">
        <f t="shared" si="143"/>
        <v>0</v>
      </c>
      <c r="AJ4584" t="str" cm="1">
        <f t="array" ref="AJ4584">_xlfn.IFS(
C4584&lt;=20, "&lt;20",
AND(C4584&gt;=20, C4584&lt;35), "20-35",
AND(C4584&gt;=35, C4584&lt;50), "35-50",
C4584&gt;=50, "50-100"
)</f>
        <v>20-35</v>
      </c>
      <c r="AK4584" t="str" cm="1">
        <f t="array" ref="AK4584">_xlfn.IFS(
G4584&lt;6, "&lt;6",
AND(G4584&gt;=6, G4584&lt;12), "6-12",
AND(G4584&gt;=12, G4584&lt;18), "12-18",  AND(G4584&gt;=18, G4584&lt;24), "18-24", G4584&gt;=24, "24-36")</f>
        <v>12-18</v>
      </c>
    </row>
    <row r="4585" spans="1:37" x14ac:dyDescent="0.3">
      <c r="A4585" t="s">
        <v>4685</v>
      </c>
      <c r="B4585" t="s">
        <v>44</v>
      </c>
      <c r="C4585">
        <v>68</v>
      </c>
      <c r="D4585" t="s">
        <v>34</v>
      </c>
      <c r="E4585" t="s">
        <v>87</v>
      </c>
      <c r="F4585">
        <v>14</v>
      </c>
      <c r="G4585">
        <v>26</v>
      </c>
      <c r="H4585" t="s">
        <v>49</v>
      </c>
      <c r="I4585" t="s">
        <v>37</v>
      </c>
      <c r="J4585" t="s">
        <v>34</v>
      </c>
      <c r="K4585" t="s">
        <v>37</v>
      </c>
      <c r="L4585" t="s">
        <v>38</v>
      </c>
      <c r="M4585" t="s">
        <v>34</v>
      </c>
      <c r="N4585" t="s">
        <v>34</v>
      </c>
      <c r="O4585" t="s">
        <v>34</v>
      </c>
      <c r="P4585" t="s">
        <v>34</v>
      </c>
      <c r="Q4585" t="s">
        <v>34</v>
      </c>
      <c r="R4585" t="s">
        <v>34</v>
      </c>
      <c r="S4585" t="s">
        <v>34</v>
      </c>
      <c r="T4585" t="s">
        <v>37</v>
      </c>
      <c r="U4585" t="s">
        <v>46</v>
      </c>
      <c r="V4585" t="s">
        <v>37</v>
      </c>
      <c r="W4585" t="s">
        <v>143</v>
      </c>
      <c r="X4585">
        <v>44.45</v>
      </c>
      <c r="Y4585">
        <v>44.45</v>
      </c>
      <c r="Z4585">
        <v>0</v>
      </c>
      <c r="AA4585">
        <v>0</v>
      </c>
      <c r="AB4585">
        <v>48.31</v>
      </c>
      <c r="AC4585">
        <v>92.76</v>
      </c>
      <c r="AD4585" t="s">
        <v>52</v>
      </c>
      <c r="AE4585" t="s">
        <v>104</v>
      </c>
      <c r="AF4585" t="s">
        <v>105</v>
      </c>
      <c r="AG4585">
        <f t="shared" si="142"/>
        <v>1</v>
      </c>
      <c r="AH4585" t="str" cm="1">
        <f t="array" ref="AH4585">_xlfn.IFS(
X4585&lt;=20, "&lt;20",
AND(X4585&gt;=20, X4585&lt;50), "20-50",
AND(X4585&gt;=50, X4585&lt;100), "50-100",
X4585&gt;=100, "&gt;100"
)</f>
        <v>20-50</v>
      </c>
      <c r="AI4585">
        <f t="shared" si="143"/>
        <v>0</v>
      </c>
      <c r="AJ4585" t="str" cm="1">
        <f t="array" ref="AJ4585">_xlfn.IFS(
C4585&lt;=20, "&lt;20",
AND(C4585&gt;=20, C4585&lt;35), "20-35",
AND(C4585&gt;=35, C4585&lt;50), "35-50",
C4585&gt;=50, "50-100"
)</f>
        <v>50-100</v>
      </c>
      <c r="AK4585" t="str" cm="1">
        <f t="array" ref="AK4585">_xlfn.IFS(
G4585&lt;6, "&lt;6",
AND(G4585&gt;=6, G4585&lt;12), "6-12",
AND(G4585&gt;=12, G4585&lt;18), "12-18",  AND(G4585&gt;=18, G4585&lt;24), "18-24", G4585&gt;=24, "24-36")</f>
        <v>24-36</v>
      </c>
    </row>
    <row r="4586" spans="1:37" x14ac:dyDescent="0.3">
      <c r="A4586" t="s">
        <v>4686</v>
      </c>
      <c r="B4586" t="s">
        <v>44</v>
      </c>
      <c r="C4586">
        <v>66</v>
      </c>
      <c r="D4586" t="s">
        <v>34</v>
      </c>
      <c r="E4586" t="s">
        <v>87</v>
      </c>
      <c r="F4586">
        <v>10</v>
      </c>
      <c r="G4586">
        <v>12</v>
      </c>
      <c r="H4586" t="s">
        <v>110</v>
      </c>
      <c r="I4586" t="s">
        <v>37</v>
      </c>
      <c r="J4586" t="s">
        <v>37</v>
      </c>
      <c r="K4586" t="s">
        <v>37</v>
      </c>
      <c r="L4586" t="s">
        <v>50</v>
      </c>
      <c r="M4586" t="s">
        <v>34</v>
      </c>
      <c r="N4586" t="s">
        <v>37</v>
      </c>
      <c r="O4586" t="s">
        <v>34</v>
      </c>
      <c r="P4586" t="s">
        <v>34</v>
      </c>
      <c r="Q4586" t="s">
        <v>37</v>
      </c>
      <c r="R4586" t="s">
        <v>34</v>
      </c>
      <c r="S4586" t="s">
        <v>34</v>
      </c>
      <c r="T4586" t="s">
        <v>37</v>
      </c>
      <c r="U4586" t="s">
        <v>46</v>
      </c>
      <c r="V4586" t="s">
        <v>37</v>
      </c>
      <c r="W4586" t="s">
        <v>51</v>
      </c>
      <c r="X4586">
        <v>88.95</v>
      </c>
      <c r="Y4586">
        <v>2291.1999999999998</v>
      </c>
      <c r="Z4586">
        <v>0</v>
      </c>
      <c r="AA4586">
        <v>0</v>
      </c>
      <c r="AB4586">
        <v>1191.5</v>
      </c>
      <c r="AC4586">
        <v>3482.7</v>
      </c>
      <c r="AD4586" t="s">
        <v>52</v>
      </c>
      <c r="AE4586" t="s">
        <v>53</v>
      </c>
      <c r="AF4586" t="s">
        <v>91</v>
      </c>
      <c r="AG4586">
        <f t="shared" si="142"/>
        <v>1</v>
      </c>
      <c r="AH4586" t="str" cm="1">
        <f t="array" ref="AH4586">_xlfn.IFS(
X4586&lt;=20, "&lt;20",
AND(X4586&gt;=20, X4586&lt;50), "20-50",
AND(X4586&gt;=50, X4586&lt;100), "50-100",
X4586&gt;=100, "&gt;100"
)</f>
        <v>50-100</v>
      </c>
      <c r="AI4586">
        <f t="shared" si="143"/>
        <v>0</v>
      </c>
      <c r="AJ4586" t="str" cm="1">
        <f t="array" ref="AJ4586">_xlfn.IFS(
C4586&lt;=20, "&lt;20",
AND(C4586&gt;=20, C4586&lt;35), "20-35",
AND(C4586&gt;=35, C4586&lt;50), "35-50",
C4586&gt;=50, "50-100"
)</f>
        <v>50-100</v>
      </c>
      <c r="AK4586" t="str" cm="1">
        <f t="array" ref="AK4586">_xlfn.IFS(
G4586&lt;6, "&lt;6",
AND(G4586&gt;=6, G4586&lt;12), "6-12",
AND(G4586&gt;=12, G4586&lt;18), "12-18",  AND(G4586&gt;=18, G4586&lt;24), "18-24", G4586&gt;=24, "24-36")</f>
        <v>12-18</v>
      </c>
    </row>
    <row r="4587" spans="1:37" x14ac:dyDescent="0.3">
      <c r="A4587" t="s">
        <v>4687</v>
      </c>
      <c r="B4587" t="s">
        <v>33</v>
      </c>
      <c r="C4587">
        <v>43</v>
      </c>
      <c r="D4587" t="s">
        <v>37</v>
      </c>
      <c r="E4587" t="s">
        <v>124</v>
      </c>
      <c r="F4587">
        <v>8</v>
      </c>
      <c r="G4587">
        <v>29</v>
      </c>
      <c r="H4587" t="s">
        <v>70</v>
      </c>
      <c r="I4587" t="s">
        <v>34</v>
      </c>
      <c r="J4587" t="s">
        <v>34</v>
      </c>
      <c r="K4587" t="s">
        <v>37</v>
      </c>
      <c r="L4587" t="s">
        <v>72</v>
      </c>
      <c r="M4587" t="s">
        <v>37</v>
      </c>
      <c r="N4587" t="s">
        <v>37</v>
      </c>
      <c r="O4587" t="s">
        <v>34</v>
      </c>
      <c r="P4587" t="s">
        <v>34</v>
      </c>
      <c r="Q4587" t="s">
        <v>37</v>
      </c>
      <c r="R4587" t="s">
        <v>34</v>
      </c>
      <c r="S4587" t="s">
        <v>34</v>
      </c>
      <c r="T4587" t="s">
        <v>37</v>
      </c>
      <c r="U4587" t="s">
        <v>39</v>
      </c>
      <c r="V4587" t="s">
        <v>37</v>
      </c>
      <c r="W4587" t="s">
        <v>51</v>
      </c>
      <c r="X4587">
        <v>43.05</v>
      </c>
      <c r="Y4587">
        <v>2208.0500000000002</v>
      </c>
      <c r="Z4587">
        <v>0</v>
      </c>
      <c r="AA4587">
        <v>0</v>
      </c>
      <c r="AB4587">
        <v>0</v>
      </c>
      <c r="AC4587">
        <v>2208.0500000000002</v>
      </c>
      <c r="AD4587" t="s">
        <v>41</v>
      </c>
      <c r="AE4587" t="s">
        <v>42</v>
      </c>
      <c r="AF4587" t="s">
        <v>42</v>
      </c>
      <c r="AG4587">
        <f t="shared" si="142"/>
        <v>0</v>
      </c>
      <c r="AH4587" t="str" cm="1">
        <f t="array" ref="AH4587">_xlfn.IFS(
X4587&lt;=20, "&lt;20",
AND(X4587&gt;=20, X4587&lt;50), "20-50",
AND(X4587&gt;=50, X4587&lt;100), "50-100",
X4587&gt;=100, "&gt;100"
)</f>
        <v>20-50</v>
      </c>
      <c r="AI4587">
        <f t="shared" si="143"/>
        <v>0</v>
      </c>
      <c r="AJ4587" t="str" cm="1">
        <f t="array" ref="AJ4587">_xlfn.IFS(
C4587&lt;=20, "&lt;20",
AND(C4587&gt;=20, C4587&lt;35), "20-35",
AND(C4587&gt;=35, C4587&lt;50), "35-50",
C4587&gt;=50, "50-100"
)</f>
        <v>35-50</v>
      </c>
      <c r="AK4587" t="str" cm="1">
        <f t="array" ref="AK4587">_xlfn.IFS(
G4587&lt;6, "&lt;6",
AND(G4587&gt;=6, G4587&lt;12), "6-12",
AND(G4587&gt;=12, G4587&lt;18), "12-18",  AND(G4587&gt;=18, G4587&lt;24), "18-24", G4587&gt;=24, "24-36")</f>
        <v>24-36</v>
      </c>
    </row>
    <row r="4588" spans="1:37" x14ac:dyDescent="0.3">
      <c r="A4588" t="s">
        <v>4688</v>
      </c>
      <c r="B4588" t="s">
        <v>33</v>
      </c>
      <c r="C4588">
        <v>57</v>
      </c>
      <c r="D4588" t="s">
        <v>34</v>
      </c>
      <c r="E4588" t="s">
        <v>56</v>
      </c>
      <c r="F4588">
        <v>13</v>
      </c>
      <c r="G4588">
        <v>19</v>
      </c>
      <c r="H4588" t="s">
        <v>36</v>
      </c>
      <c r="I4588" t="s">
        <v>37</v>
      </c>
      <c r="J4588" t="s">
        <v>34</v>
      </c>
      <c r="K4588" t="s">
        <v>34</v>
      </c>
      <c r="L4588" t="s">
        <v>34</v>
      </c>
      <c r="M4588" t="s">
        <v>34</v>
      </c>
      <c r="N4588" t="s">
        <v>34</v>
      </c>
      <c r="O4588" t="s">
        <v>34</v>
      </c>
      <c r="P4588" t="s">
        <v>34</v>
      </c>
      <c r="Q4588" t="s">
        <v>34</v>
      </c>
      <c r="R4588" t="s">
        <v>34</v>
      </c>
      <c r="S4588" t="s">
        <v>34</v>
      </c>
      <c r="T4588" t="s">
        <v>34</v>
      </c>
      <c r="U4588" t="s">
        <v>39</v>
      </c>
      <c r="V4588" t="s">
        <v>34</v>
      </c>
      <c r="W4588" t="s">
        <v>40</v>
      </c>
      <c r="X4588">
        <v>19.3</v>
      </c>
      <c r="Y4588">
        <v>28.3</v>
      </c>
      <c r="Z4588">
        <v>0</v>
      </c>
      <c r="AA4588">
        <v>0</v>
      </c>
      <c r="AB4588">
        <v>31.58</v>
      </c>
      <c r="AC4588">
        <v>59.88</v>
      </c>
      <c r="AD4588" t="s">
        <v>52</v>
      </c>
      <c r="AE4588" t="s">
        <v>100</v>
      </c>
      <c r="AF4588" t="s">
        <v>101</v>
      </c>
      <c r="AG4588">
        <f t="shared" si="142"/>
        <v>1</v>
      </c>
      <c r="AH4588" t="str" cm="1">
        <f t="array" ref="AH4588">_xlfn.IFS(
X4588&lt;=20, "&lt;20",
AND(X4588&gt;=20, X4588&lt;50), "20-50",
AND(X4588&gt;=50, X4588&lt;100), "50-100",
X4588&gt;=100, "&gt;100"
)</f>
        <v>&lt;20</v>
      </c>
      <c r="AI4588">
        <f t="shared" si="143"/>
        <v>0</v>
      </c>
      <c r="AJ4588" t="str" cm="1">
        <f t="array" ref="AJ4588">_xlfn.IFS(
C4588&lt;=20, "&lt;20",
AND(C4588&gt;=20, C4588&lt;35), "20-35",
AND(C4588&gt;=35, C4588&lt;50), "35-50",
C4588&gt;=50, "50-100"
)</f>
        <v>50-100</v>
      </c>
      <c r="AK4588" t="str" cm="1">
        <f t="array" ref="AK4588">_xlfn.IFS(
G4588&lt;6, "&lt;6",
AND(G4588&gt;=6, G4588&lt;12), "6-12",
AND(G4588&gt;=12, G4588&lt;18), "12-18",  AND(G4588&gt;=18, G4588&lt;24), "18-24", G4588&gt;=24, "24-36")</f>
        <v>18-24</v>
      </c>
    </row>
    <row r="4589" spans="1:37" x14ac:dyDescent="0.3">
      <c r="A4589" t="s">
        <v>4689</v>
      </c>
      <c r="B4589" t="s">
        <v>44</v>
      </c>
      <c r="C4589">
        <v>58</v>
      </c>
      <c r="D4589" t="s">
        <v>34</v>
      </c>
      <c r="E4589" t="s">
        <v>124</v>
      </c>
      <c r="F4589">
        <v>0</v>
      </c>
      <c r="G4589">
        <v>32</v>
      </c>
      <c r="H4589" t="s">
        <v>110</v>
      </c>
      <c r="I4589" t="s">
        <v>37</v>
      </c>
      <c r="J4589" t="s">
        <v>34</v>
      </c>
      <c r="K4589" t="s">
        <v>37</v>
      </c>
      <c r="L4589" t="s">
        <v>50</v>
      </c>
      <c r="M4589" t="s">
        <v>34</v>
      </c>
      <c r="N4589" t="s">
        <v>37</v>
      </c>
      <c r="O4589" t="s">
        <v>34</v>
      </c>
      <c r="P4589" t="s">
        <v>34</v>
      </c>
      <c r="Q4589" t="s">
        <v>34</v>
      </c>
      <c r="R4589" t="s">
        <v>34</v>
      </c>
      <c r="S4589" t="s">
        <v>34</v>
      </c>
      <c r="T4589" t="s">
        <v>37</v>
      </c>
      <c r="U4589" t="s">
        <v>46</v>
      </c>
      <c r="V4589" t="s">
        <v>37</v>
      </c>
      <c r="W4589" t="s">
        <v>40</v>
      </c>
      <c r="X4589">
        <v>73.95</v>
      </c>
      <c r="Y4589">
        <v>2524.4499999999998</v>
      </c>
      <c r="Z4589">
        <v>0</v>
      </c>
      <c r="AA4589">
        <v>0</v>
      </c>
      <c r="AB4589">
        <v>52.7</v>
      </c>
      <c r="AC4589">
        <v>2577.15</v>
      </c>
      <c r="AD4589" t="s">
        <v>52</v>
      </c>
      <c r="AE4589" t="s">
        <v>53</v>
      </c>
      <c r="AF4589" t="s">
        <v>91</v>
      </c>
      <c r="AG4589">
        <f t="shared" si="142"/>
        <v>1</v>
      </c>
      <c r="AH4589" t="str" cm="1">
        <f t="array" ref="AH4589">_xlfn.IFS(
X4589&lt;=20, "&lt;20",
AND(X4589&gt;=20, X4589&lt;50), "20-50",
AND(X4589&gt;=50, X4589&lt;100), "50-100",
X4589&gt;=100, "&gt;100"
)</f>
        <v>50-100</v>
      </c>
      <c r="AI4589">
        <f t="shared" si="143"/>
        <v>0</v>
      </c>
      <c r="AJ4589" t="str" cm="1">
        <f t="array" ref="AJ4589">_xlfn.IFS(
C4589&lt;=20, "&lt;20",
AND(C4589&gt;=20, C4589&lt;35), "20-35",
AND(C4589&gt;=35, C4589&lt;50), "35-50",
C4589&gt;=50, "50-100"
)</f>
        <v>50-100</v>
      </c>
      <c r="AK4589" t="str" cm="1">
        <f t="array" ref="AK4589">_xlfn.IFS(
G4589&lt;6, "&lt;6",
AND(G4589&gt;=6, G4589&lt;12), "6-12",
AND(G4589&gt;=12, G4589&lt;18), "12-18",  AND(G4589&gt;=18, G4589&lt;24), "18-24", G4589&gt;=24, "24-36")</f>
        <v>24-36</v>
      </c>
    </row>
    <row r="4590" spans="1:37" x14ac:dyDescent="0.3">
      <c r="A4590" t="s">
        <v>4690</v>
      </c>
      <c r="B4590" t="s">
        <v>44</v>
      </c>
      <c r="C4590">
        <v>35</v>
      </c>
      <c r="D4590" t="s">
        <v>37</v>
      </c>
      <c r="E4590" t="s">
        <v>103</v>
      </c>
      <c r="F4590">
        <v>0</v>
      </c>
      <c r="G4590">
        <v>23</v>
      </c>
      <c r="H4590" t="s">
        <v>36</v>
      </c>
      <c r="I4590" t="s">
        <v>37</v>
      </c>
      <c r="J4590" t="s">
        <v>34</v>
      </c>
      <c r="K4590" t="s">
        <v>37</v>
      </c>
      <c r="L4590" t="s">
        <v>50</v>
      </c>
      <c r="M4590" t="s">
        <v>34</v>
      </c>
      <c r="N4590" t="s">
        <v>37</v>
      </c>
      <c r="O4590" t="s">
        <v>34</v>
      </c>
      <c r="P4590" t="s">
        <v>34</v>
      </c>
      <c r="Q4590" t="s">
        <v>34</v>
      </c>
      <c r="R4590" t="s">
        <v>34</v>
      </c>
      <c r="S4590" t="s">
        <v>34</v>
      </c>
      <c r="T4590" t="s">
        <v>37</v>
      </c>
      <c r="U4590" t="s">
        <v>39</v>
      </c>
      <c r="V4590" t="s">
        <v>37</v>
      </c>
      <c r="W4590" t="s">
        <v>40</v>
      </c>
      <c r="X4590">
        <v>74.650000000000006</v>
      </c>
      <c r="Y4590">
        <v>966.25</v>
      </c>
      <c r="Z4590">
        <v>0</v>
      </c>
      <c r="AA4590">
        <v>0</v>
      </c>
      <c r="AB4590">
        <v>554.05999999999995</v>
      </c>
      <c r="AC4590">
        <v>1520.31</v>
      </c>
      <c r="AD4590" t="s">
        <v>41</v>
      </c>
      <c r="AE4590" t="s">
        <v>42</v>
      </c>
      <c r="AF4590" t="s">
        <v>42</v>
      </c>
      <c r="AG4590">
        <f t="shared" si="142"/>
        <v>0</v>
      </c>
      <c r="AH4590" t="str" cm="1">
        <f t="array" ref="AH4590">_xlfn.IFS(
X4590&lt;=20, "&lt;20",
AND(X4590&gt;=20, X4590&lt;50), "20-50",
AND(X4590&gt;=50, X4590&lt;100), "50-100",
X4590&gt;=100, "&gt;100"
)</f>
        <v>50-100</v>
      </c>
      <c r="AI4590">
        <f t="shared" si="143"/>
        <v>0</v>
      </c>
      <c r="AJ4590" t="str" cm="1">
        <f t="array" ref="AJ4590">_xlfn.IFS(
C4590&lt;=20, "&lt;20",
AND(C4590&gt;=20, C4590&lt;35), "20-35",
AND(C4590&gt;=35, C4590&lt;50), "35-50",
C4590&gt;=50, "50-100"
)</f>
        <v>35-50</v>
      </c>
      <c r="AK4590" t="str" cm="1">
        <f t="array" ref="AK4590">_xlfn.IFS(
G4590&lt;6, "&lt;6",
AND(G4590&gt;=6, G4590&lt;12), "6-12",
AND(G4590&gt;=12, G4590&lt;18), "12-18",  AND(G4590&gt;=18, G4590&lt;24), "18-24", G4590&gt;=24, "24-36")</f>
        <v>18-24</v>
      </c>
    </row>
    <row r="4591" spans="1:37" x14ac:dyDescent="0.3">
      <c r="A4591" t="s">
        <v>4691</v>
      </c>
      <c r="B4591" t="s">
        <v>44</v>
      </c>
      <c r="C4591">
        <v>56</v>
      </c>
      <c r="D4591" t="s">
        <v>37</v>
      </c>
      <c r="E4591" t="s">
        <v>130</v>
      </c>
      <c r="F4591">
        <v>4</v>
      </c>
      <c r="G4591">
        <v>35</v>
      </c>
      <c r="H4591" t="s">
        <v>70</v>
      </c>
      <c r="I4591" t="s">
        <v>37</v>
      </c>
      <c r="J4591" t="s">
        <v>37</v>
      </c>
      <c r="K4591" t="s">
        <v>37</v>
      </c>
      <c r="L4591" t="s">
        <v>50</v>
      </c>
      <c r="M4591" t="s">
        <v>34</v>
      </c>
      <c r="N4591" t="s">
        <v>37</v>
      </c>
      <c r="O4591" t="s">
        <v>37</v>
      </c>
      <c r="P4591" t="s">
        <v>37</v>
      </c>
      <c r="Q4591" t="s">
        <v>37</v>
      </c>
      <c r="R4591" t="s">
        <v>37</v>
      </c>
      <c r="S4591" t="s">
        <v>37</v>
      </c>
      <c r="T4591" t="s">
        <v>34</v>
      </c>
      <c r="U4591" t="s">
        <v>46</v>
      </c>
      <c r="V4591" t="s">
        <v>37</v>
      </c>
      <c r="W4591" t="s">
        <v>51</v>
      </c>
      <c r="X4591">
        <v>109.55</v>
      </c>
      <c r="Y4591">
        <v>5124.55</v>
      </c>
      <c r="Z4591">
        <v>0</v>
      </c>
      <c r="AA4591">
        <v>0</v>
      </c>
      <c r="AB4591">
        <v>358.14</v>
      </c>
      <c r="AC4591">
        <v>5482.69</v>
      </c>
      <c r="AD4591" t="s">
        <v>52</v>
      </c>
      <c r="AE4591" t="s">
        <v>53</v>
      </c>
      <c r="AF4591" t="s">
        <v>91</v>
      </c>
      <c r="AG4591">
        <f t="shared" si="142"/>
        <v>1</v>
      </c>
      <c r="AH4591" t="str" cm="1">
        <f t="array" ref="AH4591">_xlfn.IFS(
X4591&lt;=20, "&lt;20",
AND(X4591&gt;=20, X4591&lt;50), "20-50",
AND(X4591&gt;=50, X4591&lt;100), "50-100",
X4591&gt;=100, "&gt;100"
)</f>
        <v>&gt;100</v>
      </c>
      <c r="AI4591">
        <f t="shared" si="143"/>
        <v>0</v>
      </c>
      <c r="AJ4591" t="str" cm="1">
        <f t="array" ref="AJ4591">_xlfn.IFS(
C4591&lt;=20, "&lt;20",
AND(C4591&gt;=20, C4591&lt;35), "20-35",
AND(C4591&gt;=35, C4591&lt;50), "35-50",
C4591&gt;=50, "50-100"
)</f>
        <v>50-100</v>
      </c>
      <c r="AK4591" t="str" cm="1">
        <f t="array" ref="AK4591">_xlfn.IFS(
G4591&lt;6, "&lt;6",
AND(G4591&gt;=6, G4591&lt;12), "6-12",
AND(G4591&gt;=12, G4591&lt;18), "12-18",  AND(G4591&gt;=18, G4591&lt;24), "18-24", G4591&gt;=24, "24-36")</f>
        <v>24-36</v>
      </c>
    </row>
    <row r="4592" spans="1:37" x14ac:dyDescent="0.3">
      <c r="A4592" t="s">
        <v>4692</v>
      </c>
      <c r="B4592" t="s">
        <v>44</v>
      </c>
      <c r="C4592">
        <v>24</v>
      </c>
      <c r="D4592" t="s">
        <v>37</v>
      </c>
      <c r="E4592" t="s">
        <v>103</v>
      </c>
      <c r="F4592">
        <v>13</v>
      </c>
      <c r="G4592">
        <v>8</v>
      </c>
      <c r="H4592" t="s">
        <v>36</v>
      </c>
      <c r="I4592" t="s">
        <v>37</v>
      </c>
      <c r="J4592" t="s">
        <v>34</v>
      </c>
      <c r="K4592" t="s">
        <v>37</v>
      </c>
      <c r="L4592" t="s">
        <v>38</v>
      </c>
      <c r="M4592" t="s">
        <v>34</v>
      </c>
      <c r="N4592" t="s">
        <v>34</v>
      </c>
      <c r="O4592" t="s">
        <v>34</v>
      </c>
      <c r="P4592" t="s">
        <v>34</v>
      </c>
      <c r="Q4592" t="s">
        <v>34</v>
      </c>
      <c r="R4592" t="s">
        <v>37</v>
      </c>
      <c r="S4592" t="s">
        <v>37</v>
      </c>
      <c r="T4592" t="s">
        <v>37</v>
      </c>
      <c r="U4592" t="s">
        <v>46</v>
      </c>
      <c r="V4592" t="s">
        <v>37</v>
      </c>
      <c r="W4592" t="s">
        <v>51</v>
      </c>
      <c r="X4592">
        <v>55</v>
      </c>
      <c r="Y4592">
        <v>340.4</v>
      </c>
      <c r="Z4592">
        <v>0</v>
      </c>
      <c r="AA4592">
        <v>0</v>
      </c>
      <c r="AB4592">
        <v>225.42</v>
      </c>
      <c r="AC4592">
        <v>565.82000000000005</v>
      </c>
      <c r="AD4592" t="s">
        <v>41</v>
      </c>
      <c r="AE4592" t="s">
        <v>42</v>
      </c>
      <c r="AF4592" t="s">
        <v>42</v>
      </c>
      <c r="AG4592">
        <f t="shared" si="142"/>
        <v>0</v>
      </c>
      <c r="AH4592" t="str" cm="1">
        <f t="array" ref="AH4592">_xlfn.IFS(
X4592&lt;=20, "&lt;20",
AND(X4592&gt;=20, X4592&lt;50), "20-50",
AND(X4592&gt;=50, X4592&lt;100), "50-100",
X4592&gt;=100, "&gt;100"
)</f>
        <v>50-100</v>
      </c>
      <c r="AI4592">
        <f t="shared" si="143"/>
        <v>0</v>
      </c>
      <c r="AJ4592" t="str" cm="1">
        <f t="array" ref="AJ4592">_xlfn.IFS(
C4592&lt;=20, "&lt;20",
AND(C4592&gt;=20, C4592&lt;35), "20-35",
AND(C4592&gt;=35, C4592&lt;50), "35-50",
C4592&gt;=50, "50-100"
)</f>
        <v>20-35</v>
      </c>
      <c r="AK4592" t="str" cm="1">
        <f t="array" ref="AK4592">_xlfn.IFS(
G4592&lt;6, "&lt;6",
AND(G4592&gt;=6, G4592&lt;12), "6-12",
AND(G4592&gt;=12, G4592&lt;18), "12-18",  AND(G4592&gt;=18, G4592&lt;24), "18-24", G4592&gt;=24, "24-36")</f>
        <v>6-12</v>
      </c>
    </row>
    <row r="4593" spans="1:37" x14ac:dyDescent="0.3">
      <c r="A4593" t="s">
        <v>4693</v>
      </c>
      <c r="B4593" t="s">
        <v>44</v>
      </c>
      <c r="C4593">
        <v>19</v>
      </c>
      <c r="D4593" t="s">
        <v>34</v>
      </c>
      <c r="E4593" t="s">
        <v>48</v>
      </c>
      <c r="F4593">
        <v>12</v>
      </c>
      <c r="G4593">
        <v>1</v>
      </c>
      <c r="H4593" t="s">
        <v>70</v>
      </c>
      <c r="I4593" t="s">
        <v>37</v>
      </c>
      <c r="J4593" t="s">
        <v>34</v>
      </c>
      <c r="K4593" t="s">
        <v>37</v>
      </c>
      <c r="L4593" t="s">
        <v>50</v>
      </c>
      <c r="M4593" t="s">
        <v>34</v>
      </c>
      <c r="N4593" t="s">
        <v>37</v>
      </c>
      <c r="O4593" t="s">
        <v>37</v>
      </c>
      <c r="P4593" t="s">
        <v>37</v>
      </c>
      <c r="Q4593" t="s">
        <v>37</v>
      </c>
      <c r="R4593" t="s">
        <v>37</v>
      </c>
      <c r="S4593" t="s">
        <v>37</v>
      </c>
      <c r="T4593" t="s">
        <v>37</v>
      </c>
      <c r="U4593" t="s">
        <v>67</v>
      </c>
      <c r="V4593" t="s">
        <v>37</v>
      </c>
      <c r="W4593" t="s">
        <v>51</v>
      </c>
      <c r="X4593">
        <v>104.4</v>
      </c>
      <c r="Y4593">
        <v>4904.2</v>
      </c>
      <c r="Z4593">
        <v>0</v>
      </c>
      <c r="AA4593">
        <v>0</v>
      </c>
      <c r="AB4593">
        <v>269.56</v>
      </c>
      <c r="AC4593">
        <v>5173.76</v>
      </c>
      <c r="AD4593" t="s">
        <v>41</v>
      </c>
      <c r="AE4593" t="s">
        <v>42</v>
      </c>
      <c r="AF4593" t="s">
        <v>42</v>
      </c>
      <c r="AG4593">
        <f t="shared" si="142"/>
        <v>0</v>
      </c>
      <c r="AH4593" t="str" cm="1">
        <f t="array" ref="AH4593">_xlfn.IFS(
X4593&lt;=20, "&lt;20",
AND(X4593&gt;=20, X4593&lt;50), "20-50",
AND(X4593&gt;=50, X4593&lt;100), "50-100",
X4593&gt;=100, "&gt;100"
)</f>
        <v>&gt;100</v>
      </c>
      <c r="AI4593">
        <f t="shared" si="143"/>
        <v>0</v>
      </c>
      <c r="AJ4593" t="str" cm="1">
        <f t="array" ref="AJ4593">_xlfn.IFS(
C4593&lt;=20, "&lt;20",
AND(C4593&gt;=20, C4593&lt;35), "20-35",
AND(C4593&gt;=35, C4593&lt;50), "35-50",
C4593&gt;=50, "50-100"
)</f>
        <v>&lt;20</v>
      </c>
      <c r="AK4593" t="str" cm="1">
        <f t="array" ref="AK4593">_xlfn.IFS(
G4593&lt;6, "&lt;6",
AND(G4593&gt;=6, G4593&lt;12), "6-12",
AND(G4593&gt;=12, G4593&lt;18), "12-18",  AND(G4593&gt;=18, G4593&lt;24), "18-24", G4593&gt;=24, "24-36")</f>
        <v>&lt;6</v>
      </c>
    </row>
    <row r="4594" spans="1:37" x14ac:dyDescent="0.3">
      <c r="A4594" t="s">
        <v>4694</v>
      </c>
      <c r="B4594" t="s">
        <v>44</v>
      </c>
      <c r="C4594">
        <v>20</v>
      </c>
      <c r="D4594" t="s">
        <v>34</v>
      </c>
      <c r="E4594" t="s">
        <v>74</v>
      </c>
      <c r="F4594">
        <v>12</v>
      </c>
      <c r="G4594">
        <v>3</v>
      </c>
      <c r="H4594" t="s">
        <v>110</v>
      </c>
      <c r="I4594" t="s">
        <v>37</v>
      </c>
      <c r="J4594" t="s">
        <v>34</v>
      </c>
      <c r="K4594" t="s">
        <v>37</v>
      </c>
      <c r="L4594" t="s">
        <v>72</v>
      </c>
      <c r="M4594" t="s">
        <v>37</v>
      </c>
      <c r="N4594" t="s">
        <v>37</v>
      </c>
      <c r="O4594" t="s">
        <v>34</v>
      </c>
      <c r="P4594" t="s">
        <v>37</v>
      </c>
      <c r="Q4594" t="s">
        <v>34</v>
      </c>
      <c r="R4594" t="s">
        <v>34</v>
      </c>
      <c r="S4594" t="s">
        <v>34</v>
      </c>
      <c r="T4594" t="s">
        <v>37</v>
      </c>
      <c r="U4594" t="s">
        <v>67</v>
      </c>
      <c r="V4594" t="s">
        <v>37</v>
      </c>
      <c r="W4594" t="s">
        <v>40</v>
      </c>
      <c r="X4594">
        <v>61.05</v>
      </c>
      <c r="Y4594">
        <v>2018.4</v>
      </c>
      <c r="Z4594">
        <v>0</v>
      </c>
      <c r="AA4594">
        <v>0</v>
      </c>
      <c r="AB4594">
        <v>524.37</v>
      </c>
      <c r="AC4594">
        <v>2542.77</v>
      </c>
      <c r="AD4594" t="s">
        <v>41</v>
      </c>
      <c r="AE4594" t="s">
        <v>42</v>
      </c>
      <c r="AF4594" t="s">
        <v>42</v>
      </c>
      <c r="AG4594">
        <f t="shared" si="142"/>
        <v>0</v>
      </c>
      <c r="AH4594" t="str" cm="1">
        <f t="array" ref="AH4594">_xlfn.IFS(
X4594&lt;=20, "&lt;20",
AND(X4594&gt;=20, X4594&lt;50), "20-50",
AND(X4594&gt;=50, X4594&lt;100), "50-100",
X4594&gt;=100, "&gt;100"
)</f>
        <v>50-100</v>
      </c>
      <c r="AI4594">
        <f t="shared" si="143"/>
        <v>0</v>
      </c>
      <c r="AJ4594" t="str" cm="1">
        <f t="array" ref="AJ4594">_xlfn.IFS(
C4594&lt;=20, "&lt;20",
AND(C4594&gt;=20, C4594&lt;35), "20-35",
AND(C4594&gt;=35, C4594&lt;50), "35-50",
C4594&gt;=50, "50-100"
)</f>
        <v>&lt;20</v>
      </c>
      <c r="AK4594" t="str" cm="1">
        <f t="array" ref="AK4594">_xlfn.IFS(
G4594&lt;6, "&lt;6",
AND(G4594&gt;=6, G4594&lt;12), "6-12",
AND(G4594&gt;=12, G4594&lt;18), "12-18",  AND(G4594&gt;=18, G4594&lt;24), "18-24", G4594&gt;=24, "24-36")</f>
        <v>&lt;6</v>
      </c>
    </row>
    <row r="4595" spans="1:37" x14ac:dyDescent="0.3">
      <c r="A4595" t="s">
        <v>4695</v>
      </c>
      <c r="B4595" t="s">
        <v>33</v>
      </c>
      <c r="C4595">
        <v>34</v>
      </c>
      <c r="D4595" t="s">
        <v>34</v>
      </c>
      <c r="E4595" t="s">
        <v>61</v>
      </c>
      <c r="F4595">
        <v>8</v>
      </c>
      <c r="G4595">
        <v>13</v>
      </c>
      <c r="H4595" t="s">
        <v>36</v>
      </c>
      <c r="I4595" t="s">
        <v>37</v>
      </c>
      <c r="J4595" t="s">
        <v>34</v>
      </c>
      <c r="K4595" t="s">
        <v>37</v>
      </c>
      <c r="L4595" t="s">
        <v>72</v>
      </c>
      <c r="M4595" t="s">
        <v>34</v>
      </c>
      <c r="N4595" t="s">
        <v>34</v>
      </c>
      <c r="O4595" t="s">
        <v>37</v>
      </c>
      <c r="P4595" t="s">
        <v>34</v>
      </c>
      <c r="Q4595" t="s">
        <v>34</v>
      </c>
      <c r="R4595" t="s">
        <v>34</v>
      </c>
      <c r="S4595" t="s">
        <v>34</v>
      </c>
      <c r="T4595" t="s">
        <v>37</v>
      </c>
      <c r="U4595" t="s">
        <v>46</v>
      </c>
      <c r="V4595" t="s">
        <v>37</v>
      </c>
      <c r="W4595" t="s">
        <v>51</v>
      </c>
      <c r="X4595">
        <v>50.5</v>
      </c>
      <c r="Y4595">
        <v>50.5</v>
      </c>
      <c r="Z4595">
        <v>0</v>
      </c>
      <c r="AA4595">
        <v>0</v>
      </c>
      <c r="AB4595">
        <v>39.58</v>
      </c>
      <c r="AC4595">
        <v>90.08</v>
      </c>
      <c r="AD4595" t="s">
        <v>52</v>
      </c>
      <c r="AE4595" t="s">
        <v>53</v>
      </c>
      <c r="AF4595" t="s">
        <v>91</v>
      </c>
      <c r="AG4595">
        <f t="shared" si="142"/>
        <v>1</v>
      </c>
      <c r="AH4595" t="str" cm="1">
        <f t="array" ref="AH4595">_xlfn.IFS(
X4595&lt;=20, "&lt;20",
AND(X4595&gt;=20, X4595&lt;50), "20-50",
AND(X4595&gt;=50, X4595&lt;100), "50-100",
X4595&gt;=100, "&gt;100"
)</f>
        <v>50-100</v>
      </c>
      <c r="AI4595">
        <f t="shared" si="143"/>
        <v>0</v>
      </c>
      <c r="AJ4595" t="str" cm="1">
        <f t="array" ref="AJ4595">_xlfn.IFS(
C4595&lt;=20, "&lt;20",
AND(C4595&gt;=20, C4595&lt;35), "20-35",
AND(C4595&gt;=35, C4595&lt;50), "35-50",
C4595&gt;=50, "50-100"
)</f>
        <v>20-35</v>
      </c>
      <c r="AK4595" t="str" cm="1">
        <f t="array" ref="AK4595">_xlfn.IFS(
G4595&lt;6, "&lt;6",
AND(G4595&gt;=6, G4595&lt;12), "6-12",
AND(G4595&gt;=12, G4595&lt;18), "12-18",  AND(G4595&gt;=18, G4595&lt;24), "18-24", G4595&gt;=24, "24-36")</f>
        <v>12-18</v>
      </c>
    </row>
    <row r="4596" spans="1:37" x14ac:dyDescent="0.3">
      <c r="A4596" t="s">
        <v>4696</v>
      </c>
      <c r="B4596" t="s">
        <v>44</v>
      </c>
      <c r="C4596">
        <v>34</v>
      </c>
      <c r="D4596" t="s">
        <v>37</v>
      </c>
      <c r="E4596" t="s">
        <v>61</v>
      </c>
      <c r="F4596">
        <v>1</v>
      </c>
      <c r="G4596">
        <v>4</v>
      </c>
      <c r="H4596" t="s">
        <v>110</v>
      </c>
      <c r="I4596" t="s">
        <v>37</v>
      </c>
      <c r="J4596" t="s">
        <v>37</v>
      </c>
      <c r="K4596" t="s">
        <v>34</v>
      </c>
      <c r="L4596" t="s">
        <v>34</v>
      </c>
      <c r="M4596" t="s">
        <v>34</v>
      </c>
      <c r="N4596" t="s">
        <v>34</v>
      </c>
      <c r="O4596" t="s">
        <v>34</v>
      </c>
      <c r="P4596" t="s">
        <v>34</v>
      </c>
      <c r="Q4596" t="s">
        <v>34</v>
      </c>
      <c r="R4596" t="s">
        <v>34</v>
      </c>
      <c r="S4596" t="s">
        <v>34</v>
      </c>
      <c r="T4596" t="s">
        <v>34</v>
      </c>
      <c r="U4596" t="s">
        <v>67</v>
      </c>
      <c r="V4596" t="s">
        <v>37</v>
      </c>
      <c r="W4596" t="s">
        <v>40</v>
      </c>
      <c r="X4596">
        <v>25.1</v>
      </c>
      <c r="Y4596">
        <v>789.55</v>
      </c>
      <c r="Z4596">
        <v>15.41</v>
      </c>
      <c r="AA4596">
        <v>0</v>
      </c>
      <c r="AB4596">
        <v>1416.3</v>
      </c>
      <c r="AC4596">
        <v>2190.44</v>
      </c>
      <c r="AD4596" t="s">
        <v>41</v>
      </c>
      <c r="AE4596" t="s">
        <v>42</v>
      </c>
      <c r="AF4596" t="s">
        <v>42</v>
      </c>
      <c r="AG4596">
        <f t="shared" si="142"/>
        <v>0</v>
      </c>
      <c r="AH4596" t="str" cm="1">
        <f t="array" ref="AH4596">_xlfn.IFS(
X4596&lt;=20, "&lt;20",
AND(X4596&gt;=20, X4596&lt;50), "20-50",
AND(X4596&gt;=50, X4596&lt;100), "50-100",
X4596&gt;=100, "&gt;100"
)</f>
        <v>20-50</v>
      </c>
      <c r="AI4596">
        <f t="shared" si="143"/>
        <v>0</v>
      </c>
      <c r="AJ4596" t="str" cm="1">
        <f t="array" ref="AJ4596">_xlfn.IFS(
C4596&lt;=20, "&lt;20",
AND(C4596&gt;=20, C4596&lt;35), "20-35",
AND(C4596&gt;=35, C4596&lt;50), "35-50",
C4596&gt;=50, "50-100"
)</f>
        <v>20-35</v>
      </c>
      <c r="AK4596" t="str" cm="1">
        <f t="array" ref="AK4596">_xlfn.IFS(
G4596&lt;6, "&lt;6",
AND(G4596&gt;=6, G4596&lt;12), "6-12",
AND(G4596&gt;=12, G4596&lt;18), "12-18",  AND(G4596&gt;=18, G4596&lt;24), "18-24", G4596&gt;=24, "24-36")</f>
        <v>&lt;6</v>
      </c>
    </row>
    <row r="4597" spans="1:37" x14ac:dyDescent="0.3">
      <c r="A4597" t="s">
        <v>4697</v>
      </c>
      <c r="B4597" t="s">
        <v>33</v>
      </c>
      <c r="C4597">
        <v>54</v>
      </c>
      <c r="D4597" t="s">
        <v>37</v>
      </c>
      <c r="E4597" t="s">
        <v>69</v>
      </c>
      <c r="F4597">
        <v>5</v>
      </c>
      <c r="G4597">
        <v>29</v>
      </c>
      <c r="H4597" t="s">
        <v>36</v>
      </c>
      <c r="I4597" t="s">
        <v>37</v>
      </c>
      <c r="J4597" t="s">
        <v>37</v>
      </c>
      <c r="K4597" t="s">
        <v>37</v>
      </c>
      <c r="L4597" t="s">
        <v>50</v>
      </c>
      <c r="M4597" t="s">
        <v>34</v>
      </c>
      <c r="N4597" t="s">
        <v>37</v>
      </c>
      <c r="O4597" t="s">
        <v>37</v>
      </c>
      <c r="P4597" t="s">
        <v>37</v>
      </c>
      <c r="Q4597" t="s">
        <v>37</v>
      </c>
      <c r="R4597" t="s">
        <v>37</v>
      </c>
      <c r="S4597" t="s">
        <v>37</v>
      </c>
      <c r="T4597" t="s">
        <v>37</v>
      </c>
      <c r="U4597" t="s">
        <v>67</v>
      </c>
      <c r="V4597" t="s">
        <v>34</v>
      </c>
      <c r="W4597" t="s">
        <v>51</v>
      </c>
      <c r="X4597">
        <v>109.2</v>
      </c>
      <c r="Y4597">
        <v>7878.3</v>
      </c>
      <c r="Z4597">
        <v>0</v>
      </c>
      <c r="AA4597">
        <v>0</v>
      </c>
      <c r="AB4597">
        <v>2527.92</v>
      </c>
      <c r="AC4597">
        <v>10406.219999999999</v>
      </c>
      <c r="AD4597" t="s">
        <v>41</v>
      </c>
      <c r="AE4597" t="s">
        <v>42</v>
      </c>
      <c r="AF4597" t="s">
        <v>42</v>
      </c>
      <c r="AG4597">
        <f t="shared" si="142"/>
        <v>0</v>
      </c>
      <c r="AH4597" t="str" cm="1">
        <f t="array" ref="AH4597">_xlfn.IFS(
X4597&lt;=20, "&lt;20",
AND(X4597&gt;=20, X4597&lt;50), "20-50",
AND(X4597&gt;=50, X4597&lt;100), "50-100",
X4597&gt;=100, "&gt;100"
)</f>
        <v>&gt;100</v>
      </c>
      <c r="AI4597">
        <f t="shared" si="143"/>
        <v>0</v>
      </c>
      <c r="AJ4597" t="str" cm="1">
        <f t="array" ref="AJ4597">_xlfn.IFS(
C4597&lt;=20, "&lt;20",
AND(C4597&gt;=20, C4597&lt;35), "20-35",
AND(C4597&gt;=35, C4597&lt;50), "35-50",
C4597&gt;=50, "50-100"
)</f>
        <v>50-100</v>
      </c>
      <c r="AK4597" t="str" cm="1">
        <f t="array" ref="AK4597">_xlfn.IFS(
G4597&lt;6, "&lt;6",
AND(G4597&gt;=6, G4597&lt;12), "6-12",
AND(G4597&gt;=12, G4597&lt;18), "12-18",  AND(G4597&gt;=18, G4597&lt;24), "18-24", G4597&gt;=24, "24-36")</f>
        <v>24-36</v>
      </c>
    </row>
    <row r="4598" spans="1:37" x14ac:dyDescent="0.3">
      <c r="A4598" t="s">
        <v>4698</v>
      </c>
      <c r="B4598" t="s">
        <v>44</v>
      </c>
      <c r="C4598">
        <v>28</v>
      </c>
      <c r="D4598" t="s">
        <v>37</v>
      </c>
      <c r="E4598" t="s">
        <v>35</v>
      </c>
      <c r="F4598">
        <v>8</v>
      </c>
      <c r="G4598">
        <v>36</v>
      </c>
      <c r="H4598" t="s">
        <v>110</v>
      </c>
      <c r="I4598" t="s">
        <v>37</v>
      </c>
      <c r="J4598" t="s">
        <v>34</v>
      </c>
      <c r="K4598" t="s">
        <v>37</v>
      </c>
      <c r="L4598" t="s">
        <v>72</v>
      </c>
      <c r="M4598" t="s">
        <v>34</v>
      </c>
      <c r="N4598" t="s">
        <v>37</v>
      </c>
      <c r="O4598" t="s">
        <v>34</v>
      </c>
      <c r="P4598" t="s">
        <v>34</v>
      </c>
      <c r="Q4598" t="s">
        <v>37</v>
      </c>
      <c r="R4598" t="s">
        <v>37</v>
      </c>
      <c r="S4598" t="s">
        <v>37</v>
      </c>
      <c r="T4598" t="s">
        <v>37</v>
      </c>
      <c r="U4598" t="s">
        <v>46</v>
      </c>
      <c r="V4598" t="s">
        <v>37</v>
      </c>
      <c r="W4598" t="s">
        <v>51</v>
      </c>
      <c r="X4598">
        <v>69.45</v>
      </c>
      <c r="Y4598">
        <v>1614.05</v>
      </c>
      <c r="Z4598">
        <v>0</v>
      </c>
      <c r="AA4598">
        <v>0</v>
      </c>
      <c r="AB4598">
        <v>1057.44</v>
      </c>
      <c r="AC4598">
        <v>2671.49</v>
      </c>
      <c r="AD4598" t="s">
        <v>41</v>
      </c>
      <c r="AE4598" t="s">
        <v>42</v>
      </c>
      <c r="AF4598" t="s">
        <v>42</v>
      </c>
      <c r="AG4598">
        <f t="shared" si="142"/>
        <v>0</v>
      </c>
      <c r="AH4598" t="str" cm="1">
        <f t="array" ref="AH4598">_xlfn.IFS(
X4598&lt;=20, "&lt;20",
AND(X4598&gt;=20, X4598&lt;50), "20-50",
AND(X4598&gt;=50, X4598&lt;100), "50-100",
X4598&gt;=100, "&gt;100"
)</f>
        <v>50-100</v>
      </c>
      <c r="AI4598">
        <f t="shared" si="143"/>
        <v>0</v>
      </c>
      <c r="AJ4598" t="str" cm="1">
        <f t="array" ref="AJ4598">_xlfn.IFS(
C4598&lt;=20, "&lt;20",
AND(C4598&gt;=20, C4598&lt;35), "20-35",
AND(C4598&gt;=35, C4598&lt;50), "35-50",
C4598&gt;=50, "50-100"
)</f>
        <v>20-35</v>
      </c>
      <c r="AK4598" t="str" cm="1">
        <f t="array" ref="AK4598">_xlfn.IFS(
G4598&lt;6, "&lt;6",
AND(G4598&gt;=6, G4598&lt;12), "6-12",
AND(G4598&gt;=12, G4598&lt;18), "12-18",  AND(G4598&gt;=18, G4598&lt;24), "18-24", G4598&gt;=24, "24-36")</f>
        <v>24-36</v>
      </c>
    </row>
    <row r="4599" spans="1:37" x14ac:dyDescent="0.3">
      <c r="A4599" t="s">
        <v>4699</v>
      </c>
      <c r="B4599" t="s">
        <v>44</v>
      </c>
      <c r="C4599">
        <v>35</v>
      </c>
      <c r="D4599" t="s">
        <v>37</v>
      </c>
      <c r="E4599" t="s">
        <v>164</v>
      </c>
      <c r="F4599">
        <v>15</v>
      </c>
      <c r="G4599">
        <v>26</v>
      </c>
      <c r="H4599" t="s">
        <v>66</v>
      </c>
      <c r="I4599" t="s">
        <v>34</v>
      </c>
      <c r="J4599" t="s">
        <v>34</v>
      </c>
      <c r="K4599" t="s">
        <v>37</v>
      </c>
      <c r="L4599" t="s">
        <v>38</v>
      </c>
      <c r="M4599" t="s">
        <v>37</v>
      </c>
      <c r="N4599" t="s">
        <v>37</v>
      </c>
      <c r="O4599" t="s">
        <v>34</v>
      </c>
      <c r="P4599" t="s">
        <v>37</v>
      </c>
      <c r="Q4599" t="s">
        <v>37</v>
      </c>
      <c r="R4599" t="s">
        <v>37</v>
      </c>
      <c r="S4599" t="s">
        <v>37</v>
      </c>
      <c r="T4599" t="s">
        <v>37</v>
      </c>
      <c r="U4599" t="s">
        <v>67</v>
      </c>
      <c r="V4599" t="s">
        <v>34</v>
      </c>
      <c r="W4599" t="s">
        <v>40</v>
      </c>
      <c r="X4599">
        <v>58.65</v>
      </c>
      <c r="Y4599">
        <v>4145.25</v>
      </c>
      <c r="Z4599">
        <v>0</v>
      </c>
      <c r="AA4599">
        <v>0</v>
      </c>
      <c r="AB4599">
        <v>0</v>
      </c>
      <c r="AC4599">
        <v>4145.25</v>
      </c>
      <c r="AD4599" t="s">
        <v>41</v>
      </c>
      <c r="AE4599" t="s">
        <v>42</v>
      </c>
      <c r="AF4599" t="s">
        <v>42</v>
      </c>
      <c r="AG4599">
        <f t="shared" si="142"/>
        <v>0</v>
      </c>
      <c r="AH4599" t="str" cm="1">
        <f t="array" ref="AH4599">_xlfn.IFS(
X4599&lt;=20, "&lt;20",
AND(X4599&gt;=20, X4599&lt;50), "20-50",
AND(X4599&gt;=50, X4599&lt;100), "50-100",
X4599&gt;=100, "&gt;100"
)</f>
        <v>50-100</v>
      </c>
      <c r="AI4599">
        <f t="shared" si="143"/>
        <v>0</v>
      </c>
      <c r="AJ4599" t="str" cm="1">
        <f t="array" ref="AJ4599">_xlfn.IFS(
C4599&lt;=20, "&lt;20",
AND(C4599&gt;=20, C4599&lt;35), "20-35",
AND(C4599&gt;=35, C4599&lt;50), "35-50",
C4599&gt;=50, "50-100"
)</f>
        <v>35-50</v>
      </c>
      <c r="AK4599" t="str" cm="1">
        <f t="array" ref="AK4599">_xlfn.IFS(
G4599&lt;6, "&lt;6",
AND(G4599&gt;=6, G4599&lt;12), "6-12",
AND(G4599&gt;=12, G4599&lt;18), "12-18",  AND(G4599&gt;=18, G4599&lt;24), "18-24", G4599&gt;=24, "24-36")</f>
        <v>24-36</v>
      </c>
    </row>
    <row r="4600" spans="1:37" x14ac:dyDescent="0.3">
      <c r="A4600" t="s">
        <v>4700</v>
      </c>
      <c r="B4600" t="s">
        <v>33</v>
      </c>
      <c r="C4600">
        <v>73</v>
      </c>
      <c r="D4600" t="s">
        <v>37</v>
      </c>
      <c r="E4600" t="s">
        <v>90</v>
      </c>
      <c r="F4600">
        <v>3</v>
      </c>
      <c r="G4600">
        <v>5</v>
      </c>
      <c r="H4600" t="s">
        <v>36</v>
      </c>
      <c r="I4600" t="s">
        <v>37</v>
      </c>
      <c r="J4600" t="s">
        <v>37</v>
      </c>
      <c r="K4600" t="s">
        <v>34</v>
      </c>
      <c r="L4600" t="s">
        <v>34</v>
      </c>
      <c r="M4600" t="s">
        <v>34</v>
      </c>
      <c r="N4600" t="s">
        <v>34</v>
      </c>
      <c r="O4600" t="s">
        <v>34</v>
      </c>
      <c r="P4600" t="s">
        <v>34</v>
      </c>
      <c r="Q4600" t="s">
        <v>34</v>
      </c>
      <c r="R4600" t="s">
        <v>34</v>
      </c>
      <c r="S4600" t="s">
        <v>34</v>
      </c>
      <c r="T4600" t="s">
        <v>34</v>
      </c>
      <c r="U4600" t="s">
        <v>67</v>
      </c>
      <c r="V4600" t="s">
        <v>34</v>
      </c>
      <c r="W4600" t="s">
        <v>51</v>
      </c>
      <c r="X4600">
        <v>25</v>
      </c>
      <c r="Y4600">
        <v>1501.75</v>
      </c>
      <c r="Z4600">
        <v>0</v>
      </c>
      <c r="AA4600">
        <v>0</v>
      </c>
      <c r="AB4600">
        <v>1167.54</v>
      </c>
      <c r="AC4600">
        <v>2669.29</v>
      </c>
      <c r="AD4600" t="s">
        <v>41</v>
      </c>
      <c r="AE4600" t="s">
        <v>42</v>
      </c>
      <c r="AF4600" t="s">
        <v>42</v>
      </c>
      <c r="AG4600">
        <f t="shared" si="142"/>
        <v>0</v>
      </c>
      <c r="AH4600" t="str" cm="1">
        <f t="array" ref="AH4600">_xlfn.IFS(
X4600&lt;=20, "&lt;20",
AND(X4600&gt;=20, X4600&lt;50), "20-50",
AND(X4600&gt;=50, X4600&lt;100), "50-100",
X4600&gt;=100, "&gt;100"
)</f>
        <v>20-50</v>
      </c>
      <c r="AI4600">
        <f t="shared" si="143"/>
        <v>0</v>
      </c>
      <c r="AJ4600" t="str" cm="1">
        <f t="array" ref="AJ4600">_xlfn.IFS(
C4600&lt;=20, "&lt;20",
AND(C4600&gt;=20, C4600&lt;35), "20-35",
AND(C4600&gt;=35, C4600&lt;50), "35-50",
C4600&gt;=50, "50-100"
)</f>
        <v>50-100</v>
      </c>
      <c r="AK4600" t="str" cm="1">
        <f t="array" ref="AK4600">_xlfn.IFS(
G4600&lt;6, "&lt;6",
AND(G4600&gt;=6, G4600&lt;12), "6-12",
AND(G4600&gt;=12, G4600&lt;18), "12-18",  AND(G4600&gt;=18, G4600&lt;24), "18-24", G4600&gt;=24, "24-36")</f>
        <v>&lt;6</v>
      </c>
    </row>
    <row r="4601" spans="1:37" x14ac:dyDescent="0.3">
      <c r="A4601" t="s">
        <v>4701</v>
      </c>
      <c r="B4601" t="s">
        <v>44</v>
      </c>
      <c r="C4601">
        <v>57</v>
      </c>
      <c r="D4601" t="s">
        <v>34</v>
      </c>
      <c r="E4601" t="s">
        <v>76</v>
      </c>
      <c r="F4601">
        <v>15</v>
      </c>
      <c r="G4601">
        <v>7</v>
      </c>
      <c r="H4601" t="s">
        <v>36</v>
      </c>
      <c r="I4601" t="s">
        <v>37</v>
      </c>
      <c r="J4601" t="s">
        <v>37</v>
      </c>
      <c r="K4601" t="s">
        <v>37</v>
      </c>
      <c r="L4601" t="s">
        <v>50</v>
      </c>
      <c r="M4601" t="s">
        <v>34</v>
      </c>
      <c r="N4601" t="s">
        <v>37</v>
      </c>
      <c r="O4601" t="s">
        <v>34</v>
      </c>
      <c r="P4601" t="s">
        <v>34</v>
      </c>
      <c r="Q4601" t="s">
        <v>37</v>
      </c>
      <c r="R4601" t="s">
        <v>37</v>
      </c>
      <c r="S4601" t="s">
        <v>37</v>
      </c>
      <c r="T4601" t="s">
        <v>37</v>
      </c>
      <c r="U4601" t="s">
        <v>46</v>
      </c>
      <c r="V4601" t="s">
        <v>37</v>
      </c>
      <c r="W4601" t="s">
        <v>51</v>
      </c>
      <c r="X4601">
        <v>100.55</v>
      </c>
      <c r="Y4601">
        <v>1415.55</v>
      </c>
      <c r="Z4601">
        <v>0</v>
      </c>
      <c r="AA4601">
        <v>0</v>
      </c>
      <c r="AB4601">
        <v>517.58000000000004</v>
      </c>
      <c r="AC4601">
        <v>1933.13</v>
      </c>
      <c r="AD4601" t="s">
        <v>52</v>
      </c>
      <c r="AE4601" t="s">
        <v>58</v>
      </c>
      <c r="AF4601" t="s">
        <v>288</v>
      </c>
      <c r="AG4601">
        <f t="shared" si="142"/>
        <v>1</v>
      </c>
      <c r="AH4601" t="str" cm="1">
        <f t="array" ref="AH4601">_xlfn.IFS(
X4601&lt;=20, "&lt;20",
AND(X4601&gt;=20, X4601&lt;50), "20-50",
AND(X4601&gt;=50, X4601&lt;100), "50-100",
X4601&gt;=100, "&gt;100"
)</f>
        <v>&gt;100</v>
      </c>
      <c r="AI4601">
        <f t="shared" si="143"/>
        <v>0</v>
      </c>
      <c r="AJ4601" t="str" cm="1">
        <f t="array" ref="AJ4601">_xlfn.IFS(
C4601&lt;=20, "&lt;20",
AND(C4601&gt;=20, C4601&lt;35), "20-35",
AND(C4601&gt;=35, C4601&lt;50), "35-50",
C4601&gt;=50, "50-100"
)</f>
        <v>50-100</v>
      </c>
      <c r="AK4601" t="str" cm="1">
        <f t="array" ref="AK4601">_xlfn.IFS(
G4601&lt;6, "&lt;6",
AND(G4601&gt;=6, G4601&lt;12), "6-12",
AND(G4601&gt;=12, G4601&lt;18), "12-18",  AND(G4601&gt;=18, G4601&lt;24), "18-24", G4601&gt;=24, "24-36")</f>
        <v>6-12</v>
      </c>
    </row>
    <row r="4602" spans="1:37" x14ac:dyDescent="0.3">
      <c r="A4602" t="s">
        <v>4702</v>
      </c>
      <c r="B4602" t="s">
        <v>33</v>
      </c>
      <c r="C4602">
        <v>47</v>
      </c>
      <c r="D4602" t="s">
        <v>34</v>
      </c>
      <c r="E4602" t="s">
        <v>64</v>
      </c>
      <c r="F4602">
        <v>9</v>
      </c>
      <c r="G4602">
        <v>3</v>
      </c>
      <c r="H4602" t="s">
        <v>36</v>
      </c>
      <c r="I4602" t="s">
        <v>37</v>
      </c>
      <c r="J4602" t="s">
        <v>34</v>
      </c>
      <c r="K4602" t="s">
        <v>34</v>
      </c>
      <c r="L4602" t="s">
        <v>34</v>
      </c>
      <c r="M4602" t="s">
        <v>34</v>
      </c>
      <c r="N4602" t="s">
        <v>34</v>
      </c>
      <c r="O4602" t="s">
        <v>34</v>
      </c>
      <c r="P4602" t="s">
        <v>34</v>
      </c>
      <c r="Q4602" t="s">
        <v>34</v>
      </c>
      <c r="R4602" t="s">
        <v>34</v>
      </c>
      <c r="S4602" t="s">
        <v>34</v>
      </c>
      <c r="T4602" t="s">
        <v>34</v>
      </c>
      <c r="U4602" t="s">
        <v>46</v>
      </c>
      <c r="V4602" t="s">
        <v>34</v>
      </c>
      <c r="W4602" t="s">
        <v>143</v>
      </c>
      <c r="X4602">
        <v>19.7</v>
      </c>
      <c r="Y4602">
        <v>19.7</v>
      </c>
      <c r="Z4602">
        <v>0</v>
      </c>
      <c r="AA4602">
        <v>0</v>
      </c>
      <c r="AB4602">
        <v>1.91</v>
      </c>
      <c r="AC4602">
        <v>21.61</v>
      </c>
      <c r="AD4602" t="s">
        <v>52</v>
      </c>
      <c r="AE4602" t="s">
        <v>104</v>
      </c>
      <c r="AF4602" t="s">
        <v>105</v>
      </c>
      <c r="AG4602">
        <f t="shared" si="142"/>
        <v>1</v>
      </c>
      <c r="AH4602" t="str" cm="1">
        <f t="array" ref="AH4602">_xlfn.IFS(
X4602&lt;=20, "&lt;20",
AND(X4602&gt;=20, X4602&lt;50), "20-50",
AND(X4602&gt;=50, X4602&lt;100), "50-100",
X4602&gt;=100, "&gt;100"
)</f>
        <v>&lt;20</v>
      </c>
      <c r="AI4602">
        <f t="shared" si="143"/>
        <v>0</v>
      </c>
      <c r="AJ4602" t="str" cm="1">
        <f t="array" ref="AJ4602">_xlfn.IFS(
C4602&lt;=20, "&lt;20",
AND(C4602&gt;=20, C4602&lt;35), "20-35",
AND(C4602&gt;=35, C4602&lt;50), "35-50",
C4602&gt;=50, "50-100"
)</f>
        <v>35-50</v>
      </c>
      <c r="AK4602" t="str" cm="1">
        <f t="array" ref="AK4602">_xlfn.IFS(
G4602&lt;6, "&lt;6",
AND(G4602&gt;=6, G4602&lt;12), "6-12",
AND(G4602&gt;=12, G4602&lt;18), "12-18",  AND(G4602&gt;=18, G4602&lt;24), "18-24", G4602&gt;=24, "24-36")</f>
        <v>&lt;6</v>
      </c>
    </row>
    <row r="4603" spans="1:37" x14ac:dyDescent="0.3">
      <c r="A4603" t="s">
        <v>4703</v>
      </c>
      <c r="B4603" t="s">
        <v>44</v>
      </c>
      <c r="C4603">
        <v>21</v>
      </c>
      <c r="D4603" t="s">
        <v>34</v>
      </c>
      <c r="E4603" t="s">
        <v>99</v>
      </c>
      <c r="F4603">
        <v>7</v>
      </c>
      <c r="G4603">
        <v>10</v>
      </c>
      <c r="H4603" t="s">
        <v>36</v>
      </c>
      <c r="I4603" t="s">
        <v>37</v>
      </c>
      <c r="J4603" t="s">
        <v>37</v>
      </c>
      <c r="K4603" t="s">
        <v>37</v>
      </c>
      <c r="L4603" t="s">
        <v>50</v>
      </c>
      <c r="M4603" t="s">
        <v>37</v>
      </c>
      <c r="N4603" t="s">
        <v>34</v>
      </c>
      <c r="O4603" t="s">
        <v>37</v>
      </c>
      <c r="P4603" t="s">
        <v>34</v>
      </c>
      <c r="Q4603" t="s">
        <v>37</v>
      </c>
      <c r="R4603" t="s">
        <v>37</v>
      </c>
      <c r="S4603" t="s">
        <v>37</v>
      </c>
      <c r="T4603" t="s">
        <v>34</v>
      </c>
      <c r="U4603" t="s">
        <v>67</v>
      </c>
      <c r="V4603" t="s">
        <v>37</v>
      </c>
      <c r="W4603" t="s">
        <v>40</v>
      </c>
      <c r="X4603">
        <v>104.3</v>
      </c>
      <c r="Y4603">
        <v>6725.3</v>
      </c>
      <c r="Z4603">
        <v>0</v>
      </c>
      <c r="AA4603">
        <v>70</v>
      </c>
      <c r="AB4603">
        <v>856.05</v>
      </c>
      <c r="AC4603">
        <v>7651.35</v>
      </c>
      <c r="AD4603" t="s">
        <v>41</v>
      </c>
      <c r="AE4603" t="s">
        <v>42</v>
      </c>
      <c r="AF4603" t="s">
        <v>42</v>
      </c>
      <c r="AG4603">
        <f t="shared" si="142"/>
        <v>0</v>
      </c>
      <c r="AH4603" t="str" cm="1">
        <f t="array" ref="AH4603">_xlfn.IFS(
X4603&lt;=20, "&lt;20",
AND(X4603&gt;=20, X4603&lt;50), "20-50",
AND(X4603&gt;=50, X4603&lt;100), "50-100",
X4603&gt;=100, "&gt;100"
)</f>
        <v>&gt;100</v>
      </c>
      <c r="AI4603">
        <f t="shared" si="143"/>
        <v>0</v>
      </c>
      <c r="AJ4603" t="str" cm="1">
        <f t="array" ref="AJ4603">_xlfn.IFS(
C4603&lt;=20, "&lt;20",
AND(C4603&gt;=20, C4603&lt;35), "20-35",
AND(C4603&gt;=35, C4603&lt;50), "35-50",
C4603&gt;=50, "50-100"
)</f>
        <v>20-35</v>
      </c>
      <c r="AK4603" t="str" cm="1">
        <f t="array" ref="AK4603">_xlfn.IFS(
G4603&lt;6, "&lt;6",
AND(G4603&gt;=6, G4603&lt;12), "6-12",
AND(G4603&gt;=12, G4603&lt;18), "12-18",  AND(G4603&gt;=18, G4603&lt;24), "18-24", G4603&gt;=24, "24-36")</f>
        <v>6-12</v>
      </c>
    </row>
    <row r="4604" spans="1:37" x14ac:dyDescent="0.3">
      <c r="A4604" t="s">
        <v>4704</v>
      </c>
      <c r="B4604" t="s">
        <v>44</v>
      </c>
      <c r="C4604">
        <v>53</v>
      </c>
      <c r="D4604" t="s">
        <v>37</v>
      </c>
      <c r="E4604" t="s">
        <v>82</v>
      </c>
      <c r="F4604">
        <v>10</v>
      </c>
      <c r="G4604">
        <v>23</v>
      </c>
      <c r="H4604" t="s">
        <v>57</v>
      </c>
      <c r="I4604" t="s">
        <v>37</v>
      </c>
      <c r="J4604" t="s">
        <v>37</v>
      </c>
      <c r="K4604" t="s">
        <v>37</v>
      </c>
      <c r="L4604" t="s">
        <v>50</v>
      </c>
      <c r="M4604" t="s">
        <v>37</v>
      </c>
      <c r="N4604" t="s">
        <v>34</v>
      </c>
      <c r="O4604" t="s">
        <v>34</v>
      </c>
      <c r="P4604" t="s">
        <v>34</v>
      </c>
      <c r="Q4604" t="s">
        <v>34</v>
      </c>
      <c r="R4604" t="s">
        <v>34</v>
      </c>
      <c r="S4604" t="s">
        <v>34</v>
      </c>
      <c r="T4604" t="s">
        <v>37</v>
      </c>
      <c r="U4604" t="s">
        <v>39</v>
      </c>
      <c r="V4604" t="s">
        <v>34</v>
      </c>
      <c r="W4604" t="s">
        <v>40</v>
      </c>
      <c r="X4604">
        <v>81.849999999999994</v>
      </c>
      <c r="Y4604">
        <v>1810.85</v>
      </c>
      <c r="Z4604">
        <v>0</v>
      </c>
      <c r="AA4604">
        <v>0</v>
      </c>
      <c r="AB4604">
        <v>131.1</v>
      </c>
      <c r="AC4604">
        <v>1941.95</v>
      </c>
      <c r="AD4604" t="s">
        <v>41</v>
      </c>
      <c r="AE4604" t="s">
        <v>42</v>
      </c>
      <c r="AF4604" t="s">
        <v>42</v>
      </c>
      <c r="AG4604">
        <f t="shared" si="142"/>
        <v>0</v>
      </c>
      <c r="AH4604" t="str" cm="1">
        <f t="array" ref="AH4604">_xlfn.IFS(
X4604&lt;=20, "&lt;20",
AND(X4604&gt;=20, X4604&lt;50), "20-50",
AND(X4604&gt;=50, X4604&lt;100), "50-100",
X4604&gt;=100, "&gt;100"
)</f>
        <v>50-100</v>
      </c>
      <c r="AI4604">
        <f t="shared" si="143"/>
        <v>0</v>
      </c>
      <c r="AJ4604" t="str" cm="1">
        <f t="array" ref="AJ4604">_xlfn.IFS(
C4604&lt;=20, "&lt;20",
AND(C4604&gt;=20, C4604&lt;35), "20-35",
AND(C4604&gt;=35, C4604&lt;50), "35-50",
C4604&gt;=50, "50-100"
)</f>
        <v>50-100</v>
      </c>
      <c r="AK4604" t="str" cm="1">
        <f t="array" ref="AK4604">_xlfn.IFS(
G4604&lt;6, "&lt;6",
AND(G4604&gt;=6, G4604&lt;12), "6-12",
AND(G4604&gt;=12, G4604&lt;18), "12-18",  AND(G4604&gt;=18, G4604&lt;24), "18-24", G4604&gt;=24, "24-36")</f>
        <v>18-24</v>
      </c>
    </row>
    <row r="4605" spans="1:37" x14ac:dyDescent="0.3">
      <c r="A4605" t="s">
        <v>4705</v>
      </c>
      <c r="B4605" t="s">
        <v>44</v>
      </c>
      <c r="C4605">
        <v>61</v>
      </c>
      <c r="D4605" t="s">
        <v>34</v>
      </c>
      <c r="E4605" t="s">
        <v>76</v>
      </c>
      <c r="F4605">
        <v>12</v>
      </c>
      <c r="G4605">
        <v>36</v>
      </c>
      <c r="H4605" t="s">
        <v>49</v>
      </c>
      <c r="I4605" t="s">
        <v>37</v>
      </c>
      <c r="J4605" t="s">
        <v>37</v>
      </c>
      <c r="K4605" t="s">
        <v>37</v>
      </c>
      <c r="L4605" t="s">
        <v>50</v>
      </c>
      <c r="M4605" t="s">
        <v>34</v>
      </c>
      <c r="N4605" t="s">
        <v>34</v>
      </c>
      <c r="O4605" t="s">
        <v>37</v>
      </c>
      <c r="P4605" t="s">
        <v>34</v>
      </c>
      <c r="Q4605" t="s">
        <v>34</v>
      </c>
      <c r="R4605" t="s">
        <v>34</v>
      </c>
      <c r="S4605" t="s">
        <v>34</v>
      </c>
      <c r="T4605" t="s">
        <v>37</v>
      </c>
      <c r="U4605" t="s">
        <v>46</v>
      </c>
      <c r="V4605" t="s">
        <v>37</v>
      </c>
      <c r="W4605" t="s">
        <v>40</v>
      </c>
      <c r="X4605">
        <v>79.55</v>
      </c>
      <c r="Y4605">
        <v>79.55</v>
      </c>
      <c r="Z4605">
        <v>0</v>
      </c>
      <c r="AA4605">
        <v>0</v>
      </c>
      <c r="AB4605">
        <v>5.0999999999999996</v>
      </c>
      <c r="AC4605">
        <v>84.65</v>
      </c>
      <c r="AD4605" t="s">
        <v>52</v>
      </c>
      <c r="AE4605" t="s">
        <v>100</v>
      </c>
      <c r="AF4605" t="s">
        <v>308</v>
      </c>
      <c r="AG4605">
        <f t="shared" si="142"/>
        <v>1</v>
      </c>
      <c r="AH4605" t="str" cm="1">
        <f t="array" ref="AH4605">_xlfn.IFS(
X4605&lt;=20, "&lt;20",
AND(X4605&gt;=20, X4605&lt;50), "20-50",
AND(X4605&gt;=50, X4605&lt;100), "50-100",
X4605&gt;=100, "&gt;100"
)</f>
        <v>50-100</v>
      </c>
      <c r="AI4605">
        <f t="shared" si="143"/>
        <v>0</v>
      </c>
      <c r="AJ4605" t="str" cm="1">
        <f t="array" ref="AJ4605">_xlfn.IFS(
C4605&lt;=20, "&lt;20",
AND(C4605&gt;=20, C4605&lt;35), "20-35",
AND(C4605&gt;=35, C4605&lt;50), "35-50",
C4605&gt;=50, "50-100"
)</f>
        <v>50-100</v>
      </c>
      <c r="AK4605" t="str" cm="1">
        <f t="array" ref="AK4605">_xlfn.IFS(
G4605&lt;6, "&lt;6",
AND(G4605&gt;=6, G4605&lt;12), "6-12",
AND(G4605&gt;=12, G4605&lt;18), "12-18",  AND(G4605&gt;=18, G4605&lt;24), "18-24", G4605&gt;=24, "24-36")</f>
        <v>24-36</v>
      </c>
    </row>
    <row r="4606" spans="1:37" x14ac:dyDescent="0.3">
      <c r="A4606" t="s">
        <v>4706</v>
      </c>
      <c r="B4606" t="s">
        <v>44</v>
      </c>
      <c r="C4606">
        <v>20</v>
      </c>
      <c r="D4606" t="s">
        <v>34</v>
      </c>
      <c r="E4606" t="s">
        <v>45</v>
      </c>
      <c r="F4606">
        <v>2</v>
      </c>
      <c r="G4606">
        <v>4</v>
      </c>
      <c r="H4606" t="s">
        <v>70</v>
      </c>
      <c r="I4606" t="s">
        <v>37</v>
      </c>
      <c r="J4606" t="s">
        <v>34</v>
      </c>
      <c r="K4606" t="s">
        <v>34</v>
      </c>
      <c r="L4606" t="s">
        <v>34</v>
      </c>
      <c r="M4606" t="s">
        <v>34</v>
      </c>
      <c r="N4606" t="s">
        <v>34</v>
      </c>
      <c r="O4606" t="s">
        <v>34</v>
      </c>
      <c r="P4606" t="s">
        <v>34</v>
      </c>
      <c r="Q4606" t="s">
        <v>34</v>
      </c>
      <c r="R4606" t="s">
        <v>34</v>
      </c>
      <c r="S4606" t="s">
        <v>34</v>
      </c>
      <c r="T4606" t="s">
        <v>34</v>
      </c>
      <c r="U4606" t="s">
        <v>67</v>
      </c>
      <c r="V4606" t="s">
        <v>34</v>
      </c>
      <c r="W4606" t="s">
        <v>143</v>
      </c>
      <c r="X4606">
        <v>20.85</v>
      </c>
      <c r="Y4606">
        <v>892.15</v>
      </c>
      <c r="Z4606">
        <v>0</v>
      </c>
      <c r="AA4606">
        <v>0</v>
      </c>
      <c r="AB4606">
        <v>1808.55</v>
      </c>
      <c r="AC4606">
        <v>2700.7</v>
      </c>
      <c r="AD4606" t="s">
        <v>41</v>
      </c>
      <c r="AE4606" t="s">
        <v>42</v>
      </c>
      <c r="AF4606" t="s">
        <v>42</v>
      </c>
      <c r="AG4606">
        <f t="shared" si="142"/>
        <v>0</v>
      </c>
      <c r="AH4606" t="str" cm="1">
        <f t="array" ref="AH4606">_xlfn.IFS(
X4606&lt;=20, "&lt;20",
AND(X4606&gt;=20, X4606&lt;50), "20-50",
AND(X4606&gt;=50, X4606&lt;100), "50-100",
X4606&gt;=100, "&gt;100"
)</f>
        <v>20-50</v>
      </c>
      <c r="AI4606">
        <f t="shared" si="143"/>
        <v>0</v>
      </c>
      <c r="AJ4606" t="str" cm="1">
        <f t="array" ref="AJ4606">_xlfn.IFS(
C4606&lt;=20, "&lt;20",
AND(C4606&gt;=20, C4606&lt;35), "20-35",
AND(C4606&gt;=35, C4606&lt;50), "35-50",
C4606&gt;=50, "50-100"
)</f>
        <v>&lt;20</v>
      </c>
      <c r="AK4606" t="str" cm="1">
        <f t="array" ref="AK4606">_xlfn.IFS(
G4606&lt;6, "&lt;6",
AND(G4606&gt;=6, G4606&lt;12), "6-12",
AND(G4606&gt;=12, G4606&lt;18), "12-18",  AND(G4606&gt;=18, G4606&lt;24), "18-24", G4606&gt;=24, "24-36")</f>
        <v>&lt;6</v>
      </c>
    </row>
    <row r="4607" spans="1:37" x14ac:dyDescent="0.3">
      <c r="A4607" t="s">
        <v>4707</v>
      </c>
      <c r="B4607" t="s">
        <v>33</v>
      </c>
      <c r="C4607">
        <v>54</v>
      </c>
      <c r="D4607" t="s">
        <v>34</v>
      </c>
      <c r="E4607" t="s">
        <v>103</v>
      </c>
      <c r="F4607">
        <v>2</v>
      </c>
      <c r="G4607">
        <v>9</v>
      </c>
      <c r="H4607" t="s">
        <v>110</v>
      </c>
      <c r="I4607" t="s">
        <v>37</v>
      </c>
      <c r="J4607" t="s">
        <v>34</v>
      </c>
      <c r="K4607" t="s">
        <v>37</v>
      </c>
      <c r="L4607" t="s">
        <v>72</v>
      </c>
      <c r="M4607" t="s">
        <v>37</v>
      </c>
      <c r="N4607" t="s">
        <v>37</v>
      </c>
      <c r="O4607" t="s">
        <v>34</v>
      </c>
      <c r="P4607" t="s">
        <v>37</v>
      </c>
      <c r="Q4607" t="s">
        <v>34</v>
      </c>
      <c r="R4607" t="s">
        <v>34</v>
      </c>
      <c r="S4607" t="s">
        <v>34</v>
      </c>
      <c r="T4607" t="s">
        <v>37</v>
      </c>
      <c r="U4607" t="s">
        <v>46</v>
      </c>
      <c r="V4607" t="s">
        <v>34</v>
      </c>
      <c r="W4607" t="s">
        <v>51</v>
      </c>
      <c r="X4607">
        <v>60.45</v>
      </c>
      <c r="Y4607">
        <v>1440.75</v>
      </c>
      <c r="Z4607">
        <v>0</v>
      </c>
      <c r="AA4607">
        <v>0</v>
      </c>
      <c r="AB4607">
        <v>569.04</v>
      </c>
      <c r="AC4607">
        <v>2009.79</v>
      </c>
      <c r="AD4607" t="s">
        <v>41</v>
      </c>
      <c r="AE4607" t="s">
        <v>42</v>
      </c>
      <c r="AF4607" t="s">
        <v>42</v>
      </c>
      <c r="AG4607">
        <f t="shared" si="142"/>
        <v>0</v>
      </c>
      <c r="AH4607" t="str" cm="1">
        <f t="array" ref="AH4607">_xlfn.IFS(
X4607&lt;=20, "&lt;20",
AND(X4607&gt;=20, X4607&lt;50), "20-50",
AND(X4607&gt;=50, X4607&lt;100), "50-100",
X4607&gt;=100, "&gt;100"
)</f>
        <v>50-100</v>
      </c>
      <c r="AI4607">
        <f t="shared" si="143"/>
        <v>0</v>
      </c>
      <c r="AJ4607" t="str" cm="1">
        <f t="array" ref="AJ4607">_xlfn.IFS(
C4607&lt;=20, "&lt;20",
AND(C4607&gt;=20, C4607&lt;35), "20-35",
AND(C4607&gt;=35, C4607&lt;50), "35-50",
C4607&gt;=50, "50-100"
)</f>
        <v>50-100</v>
      </c>
      <c r="AK4607" t="str" cm="1">
        <f t="array" ref="AK4607">_xlfn.IFS(
G4607&lt;6, "&lt;6",
AND(G4607&gt;=6, G4607&lt;12), "6-12",
AND(G4607&gt;=12, G4607&lt;18), "12-18",  AND(G4607&gt;=18, G4607&lt;24), "18-24", G4607&gt;=24, "24-36")</f>
        <v>6-12</v>
      </c>
    </row>
    <row r="4608" spans="1:37" x14ac:dyDescent="0.3">
      <c r="A4608" t="s">
        <v>4708</v>
      </c>
      <c r="B4608" t="s">
        <v>44</v>
      </c>
      <c r="C4608">
        <v>59</v>
      </c>
      <c r="D4608" t="s">
        <v>34</v>
      </c>
      <c r="E4608" t="s">
        <v>61</v>
      </c>
      <c r="F4608">
        <v>9</v>
      </c>
      <c r="G4608">
        <v>31</v>
      </c>
      <c r="H4608" t="s">
        <v>57</v>
      </c>
      <c r="I4608" t="s">
        <v>37</v>
      </c>
      <c r="J4608" t="s">
        <v>37</v>
      </c>
      <c r="K4608" t="s">
        <v>37</v>
      </c>
      <c r="L4608" t="s">
        <v>72</v>
      </c>
      <c r="M4608" t="s">
        <v>37</v>
      </c>
      <c r="N4608" t="s">
        <v>34</v>
      </c>
      <c r="O4608" t="s">
        <v>37</v>
      </c>
      <c r="P4608" t="s">
        <v>34</v>
      </c>
      <c r="Q4608" t="s">
        <v>34</v>
      </c>
      <c r="R4608" t="s">
        <v>34</v>
      </c>
      <c r="S4608" t="s">
        <v>34</v>
      </c>
      <c r="T4608" t="s">
        <v>37</v>
      </c>
      <c r="U4608" t="s">
        <v>46</v>
      </c>
      <c r="V4608" t="s">
        <v>37</v>
      </c>
      <c r="W4608" t="s">
        <v>40</v>
      </c>
      <c r="X4608">
        <v>60.6</v>
      </c>
      <c r="Y4608">
        <v>1156.3499999999999</v>
      </c>
      <c r="Z4608">
        <v>0</v>
      </c>
      <c r="AA4608">
        <v>0</v>
      </c>
      <c r="AB4608">
        <v>197.46</v>
      </c>
      <c r="AC4608">
        <v>1353.81</v>
      </c>
      <c r="AD4608" t="s">
        <v>41</v>
      </c>
      <c r="AE4608" t="s">
        <v>42</v>
      </c>
      <c r="AF4608" t="s">
        <v>42</v>
      </c>
      <c r="AG4608">
        <f t="shared" si="142"/>
        <v>0</v>
      </c>
      <c r="AH4608" t="str" cm="1">
        <f t="array" ref="AH4608">_xlfn.IFS(
X4608&lt;=20, "&lt;20",
AND(X4608&gt;=20, X4608&lt;50), "20-50",
AND(X4608&gt;=50, X4608&lt;100), "50-100",
X4608&gt;=100, "&gt;100"
)</f>
        <v>50-100</v>
      </c>
      <c r="AI4608">
        <f t="shared" si="143"/>
        <v>0</v>
      </c>
      <c r="AJ4608" t="str" cm="1">
        <f t="array" ref="AJ4608">_xlfn.IFS(
C4608&lt;=20, "&lt;20",
AND(C4608&gt;=20, C4608&lt;35), "20-35",
AND(C4608&gt;=35, C4608&lt;50), "35-50",
C4608&gt;=50, "50-100"
)</f>
        <v>50-100</v>
      </c>
      <c r="AK4608" t="str" cm="1">
        <f t="array" ref="AK4608">_xlfn.IFS(
G4608&lt;6, "&lt;6",
AND(G4608&gt;=6, G4608&lt;12), "6-12",
AND(G4608&gt;=12, G4608&lt;18), "12-18",  AND(G4608&gt;=18, G4608&lt;24), "18-24", G4608&gt;=24, "24-36")</f>
        <v>24-36</v>
      </c>
    </row>
    <row r="4609" spans="1:37" x14ac:dyDescent="0.3">
      <c r="A4609" t="s">
        <v>4709</v>
      </c>
      <c r="B4609" t="s">
        <v>44</v>
      </c>
      <c r="C4609">
        <v>36</v>
      </c>
      <c r="D4609" t="s">
        <v>34</v>
      </c>
      <c r="E4609" t="s">
        <v>82</v>
      </c>
      <c r="F4609">
        <v>10</v>
      </c>
      <c r="G4609">
        <v>29</v>
      </c>
      <c r="H4609" t="s">
        <v>70</v>
      </c>
      <c r="I4609" t="s">
        <v>37</v>
      </c>
      <c r="J4609" t="s">
        <v>34</v>
      </c>
      <c r="K4609" t="s">
        <v>34</v>
      </c>
      <c r="L4609" t="s">
        <v>34</v>
      </c>
      <c r="M4609" t="s">
        <v>34</v>
      </c>
      <c r="N4609" t="s">
        <v>34</v>
      </c>
      <c r="O4609" t="s">
        <v>34</v>
      </c>
      <c r="P4609" t="s">
        <v>34</v>
      </c>
      <c r="Q4609" t="s">
        <v>34</v>
      </c>
      <c r="R4609" t="s">
        <v>34</v>
      </c>
      <c r="S4609" t="s">
        <v>34</v>
      </c>
      <c r="T4609" t="s">
        <v>34</v>
      </c>
      <c r="U4609" t="s">
        <v>67</v>
      </c>
      <c r="V4609" t="s">
        <v>34</v>
      </c>
      <c r="W4609" t="s">
        <v>40</v>
      </c>
      <c r="X4609">
        <v>20</v>
      </c>
      <c r="Y4609">
        <v>1209.25</v>
      </c>
      <c r="Z4609">
        <v>0</v>
      </c>
      <c r="AA4609">
        <v>0</v>
      </c>
      <c r="AB4609">
        <v>2954.7</v>
      </c>
      <c r="AC4609">
        <v>4163.95</v>
      </c>
      <c r="AD4609" t="s">
        <v>41</v>
      </c>
      <c r="AE4609" t="s">
        <v>42</v>
      </c>
      <c r="AF4609" t="s">
        <v>42</v>
      </c>
      <c r="AG4609">
        <f t="shared" si="142"/>
        <v>0</v>
      </c>
      <c r="AH4609" t="str" cm="1">
        <f t="array" ref="AH4609">_xlfn.IFS(
X4609&lt;=20, "&lt;20",
AND(X4609&gt;=20, X4609&lt;50), "20-50",
AND(X4609&gt;=50, X4609&lt;100), "50-100",
X4609&gt;=100, "&gt;100"
)</f>
        <v>&lt;20</v>
      </c>
      <c r="AI4609">
        <f t="shared" si="143"/>
        <v>0</v>
      </c>
      <c r="AJ4609" t="str" cm="1">
        <f t="array" ref="AJ4609">_xlfn.IFS(
C4609&lt;=20, "&lt;20",
AND(C4609&gt;=20, C4609&lt;35), "20-35",
AND(C4609&gt;=35, C4609&lt;50), "35-50",
C4609&gt;=50, "50-100"
)</f>
        <v>35-50</v>
      </c>
      <c r="AK4609" t="str" cm="1">
        <f t="array" ref="AK4609">_xlfn.IFS(
G4609&lt;6, "&lt;6",
AND(G4609&gt;=6, G4609&lt;12), "6-12",
AND(G4609&gt;=12, G4609&lt;18), "12-18",  AND(G4609&gt;=18, G4609&lt;24), "18-24", G4609&gt;=24, "24-36")</f>
        <v>24-36</v>
      </c>
    </row>
    <row r="4610" spans="1:37" x14ac:dyDescent="0.3">
      <c r="A4610" t="s">
        <v>4710</v>
      </c>
      <c r="B4610" t="s">
        <v>44</v>
      </c>
      <c r="C4610">
        <v>41</v>
      </c>
      <c r="D4610" t="s">
        <v>34</v>
      </c>
      <c r="E4610" t="s">
        <v>90</v>
      </c>
      <c r="F4610">
        <v>14</v>
      </c>
      <c r="G4610">
        <v>9</v>
      </c>
      <c r="H4610" t="s">
        <v>36</v>
      </c>
      <c r="I4610" t="s">
        <v>37</v>
      </c>
      <c r="J4610" t="s">
        <v>34</v>
      </c>
      <c r="K4610" t="s">
        <v>34</v>
      </c>
      <c r="L4610" t="s">
        <v>34</v>
      </c>
      <c r="M4610" t="s">
        <v>34</v>
      </c>
      <c r="N4610" t="s">
        <v>34</v>
      </c>
      <c r="O4610" t="s">
        <v>34</v>
      </c>
      <c r="P4610" t="s">
        <v>34</v>
      </c>
      <c r="Q4610" t="s">
        <v>34</v>
      </c>
      <c r="R4610" t="s">
        <v>34</v>
      </c>
      <c r="S4610" t="s">
        <v>34</v>
      </c>
      <c r="T4610" t="s">
        <v>34</v>
      </c>
      <c r="U4610" t="s">
        <v>46</v>
      </c>
      <c r="V4610" t="s">
        <v>34</v>
      </c>
      <c r="W4610" t="s">
        <v>40</v>
      </c>
      <c r="X4610">
        <v>20.350000000000001</v>
      </c>
      <c r="Y4610">
        <v>92.75</v>
      </c>
      <c r="Z4610">
        <v>0</v>
      </c>
      <c r="AA4610">
        <v>0</v>
      </c>
      <c r="AB4610">
        <v>158.9</v>
      </c>
      <c r="AC4610">
        <v>251.65</v>
      </c>
      <c r="AD4610" t="s">
        <v>41</v>
      </c>
      <c r="AE4610" t="s">
        <v>42</v>
      </c>
      <c r="AF4610" t="s">
        <v>42</v>
      </c>
      <c r="AG4610">
        <f t="shared" si="142"/>
        <v>0</v>
      </c>
      <c r="AH4610" t="str" cm="1">
        <f t="array" ref="AH4610">_xlfn.IFS(
X4610&lt;=20, "&lt;20",
AND(X4610&gt;=20, X4610&lt;50), "20-50",
AND(X4610&gt;=50, X4610&lt;100), "50-100",
X4610&gt;=100, "&gt;100"
)</f>
        <v>20-50</v>
      </c>
      <c r="AI4610">
        <f t="shared" si="143"/>
        <v>0</v>
      </c>
      <c r="AJ4610" t="str" cm="1">
        <f t="array" ref="AJ4610">_xlfn.IFS(
C4610&lt;=20, "&lt;20",
AND(C4610&gt;=20, C4610&lt;35), "20-35",
AND(C4610&gt;=35, C4610&lt;50), "35-50",
C4610&gt;=50, "50-100"
)</f>
        <v>35-50</v>
      </c>
      <c r="AK4610" t="str" cm="1">
        <f t="array" ref="AK4610">_xlfn.IFS(
G4610&lt;6, "&lt;6",
AND(G4610&gt;=6, G4610&lt;12), "6-12",
AND(G4610&gt;=12, G4610&lt;18), "12-18",  AND(G4610&gt;=18, G4610&lt;24), "18-24", G4610&gt;=24, "24-36")</f>
        <v>6-12</v>
      </c>
    </row>
    <row r="4611" spans="1:37" x14ac:dyDescent="0.3">
      <c r="A4611" t="s">
        <v>4711</v>
      </c>
      <c r="B4611" t="s">
        <v>44</v>
      </c>
      <c r="C4611">
        <v>19</v>
      </c>
      <c r="D4611" t="s">
        <v>34</v>
      </c>
      <c r="E4611" t="s">
        <v>99</v>
      </c>
      <c r="F4611">
        <v>15</v>
      </c>
      <c r="G4611">
        <v>8</v>
      </c>
      <c r="H4611" t="s">
        <v>49</v>
      </c>
      <c r="I4611" t="s">
        <v>34</v>
      </c>
      <c r="J4611" t="s">
        <v>34</v>
      </c>
      <c r="K4611" t="s">
        <v>37</v>
      </c>
      <c r="L4611" t="s">
        <v>38</v>
      </c>
      <c r="M4611" t="s">
        <v>37</v>
      </c>
      <c r="N4611" t="s">
        <v>34</v>
      </c>
      <c r="O4611" t="s">
        <v>34</v>
      </c>
      <c r="P4611" t="s">
        <v>34</v>
      </c>
      <c r="Q4611" t="s">
        <v>34</v>
      </c>
      <c r="R4611" t="s">
        <v>34</v>
      </c>
      <c r="S4611" t="s">
        <v>34</v>
      </c>
      <c r="T4611" t="s">
        <v>37</v>
      </c>
      <c r="U4611" t="s">
        <v>46</v>
      </c>
      <c r="V4611" t="s">
        <v>34</v>
      </c>
      <c r="W4611" t="s">
        <v>51</v>
      </c>
      <c r="X4611">
        <v>29.45</v>
      </c>
      <c r="Y4611">
        <v>161.44999999999999</v>
      </c>
      <c r="Z4611">
        <v>0</v>
      </c>
      <c r="AA4611">
        <v>0</v>
      </c>
      <c r="AB4611">
        <v>0</v>
      </c>
      <c r="AC4611">
        <v>161.44999999999999</v>
      </c>
      <c r="AD4611" t="s">
        <v>41</v>
      </c>
      <c r="AE4611" t="s">
        <v>42</v>
      </c>
      <c r="AF4611" t="s">
        <v>42</v>
      </c>
      <c r="AG4611">
        <f t="shared" ref="AG4611:AG4674" si="144">IF(AD4611="Churned", 1,0)</f>
        <v>0</v>
      </c>
      <c r="AH4611" t="str" cm="1">
        <f t="array" ref="AH4611">_xlfn.IFS(
X4611&lt;=20, "&lt;20",
AND(X4611&gt;=20, X4611&lt;50), "20-50",
AND(X4611&gt;=50, X4611&lt;100), "50-100",
X4611&gt;=100, "&gt;100"
)</f>
        <v>20-50</v>
      </c>
      <c r="AI4611">
        <f t="shared" ref="AI4611:AI4674" si="145">IF(AD4611="Joined", 1, 0)</f>
        <v>0</v>
      </c>
      <c r="AJ4611" t="str" cm="1">
        <f t="array" ref="AJ4611">_xlfn.IFS(
C4611&lt;=20, "&lt;20",
AND(C4611&gt;=20, C4611&lt;35), "20-35",
AND(C4611&gt;=35, C4611&lt;50), "35-50",
C4611&gt;=50, "50-100"
)</f>
        <v>&lt;20</v>
      </c>
      <c r="AK4611" t="str" cm="1">
        <f t="array" ref="AK4611">_xlfn.IFS(
G4611&lt;6, "&lt;6",
AND(G4611&gt;=6, G4611&lt;12), "6-12",
AND(G4611&gt;=12, G4611&lt;18), "12-18",  AND(G4611&gt;=18, G4611&lt;24), "18-24", G4611&gt;=24, "24-36")</f>
        <v>6-12</v>
      </c>
    </row>
    <row r="4612" spans="1:37" x14ac:dyDescent="0.3">
      <c r="A4612" t="s">
        <v>4712</v>
      </c>
      <c r="B4612" t="s">
        <v>44</v>
      </c>
      <c r="C4612">
        <v>26</v>
      </c>
      <c r="D4612" t="s">
        <v>37</v>
      </c>
      <c r="E4612" t="s">
        <v>114</v>
      </c>
      <c r="F4612">
        <v>8</v>
      </c>
      <c r="G4612">
        <v>18</v>
      </c>
      <c r="H4612" t="s">
        <v>36</v>
      </c>
      <c r="I4612" t="s">
        <v>37</v>
      </c>
      <c r="J4612" t="s">
        <v>34</v>
      </c>
      <c r="K4612" t="s">
        <v>34</v>
      </c>
      <c r="L4612" t="s">
        <v>34</v>
      </c>
      <c r="M4612" t="s">
        <v>34</v>
      </c>
      <c r="N4612" t="s">
        <v>34</v>
      </c>
      <c r="O4612" t="s">
        <v>34</v>
      </c>
      <c r="P4612" t="s">
        <v>34</v>
      </c>
      <c r="Q4612" t="s">
        <v>34</v>
      </c>
      <c r="R4612" t="s">
        <v>34</v>
      </c>
      <c r="S4612" t="s">
        <v>34</v>
      </c>
      <c r="T4612" t="s">
        <v>34</v>
      </c>
      <c r="U4612" t="s">
        <v>67</v>
      </c>
      <c r="V4612" t="s">
        <v>34</v>
      </c>
      <c r="W4612" t="s">
        <v>40</v>
      </c>
      <c r="X4612">
        <v>-4</v>
      </c>
      <c r="Y4612">
        <v>1185.95</v>
      </c>
      <c r="Z4612">
        <v>0</v>
      </c>
      <c r="AA4612">
        <v>0</v>
      </c>
      <c r="AB4612">
        <v>1083.44</v>
      </c>
      <c r="AC4612">
        <v>2269.39</v>
      </c>
      <c r="AD4612" t="s">
        <v>41</v>
      </c>
      <c r="AE4612" t="s">
        <v>42</v>
      </c>
      <c r="AF4612" t="s">
        <v>42</v>
      </c>
      <c r="AG4612">
        <f t="shared" si="144"/>
        <v>0</v>
      </c>
      <c r="AH4612" t="str" cm="1">
        <f t="array" ref="AH4612">_xlfn.IFS(
X4612&lt;=20, "&lt;20",
AND(X4612&gt;=20, X4612&lt;50), "20-50",
AND(X4612&gt;=50, X4612&lt;100), "50-100",
X4612&gt;=100, "&gt;100"
)</f>
        <v>&lt;20</v>
      </c>
      <c r="AI4612">
        <f t="shared" si="145"/>
        <v>0</v>
      </c>
      <c r="AJ4612" t="str" cm="1">
        <f t="array" ref="AJ4612">_xlfn.IFS(
C4612&lt;=20, "&lt;20",
AND(C4612&gt;=20, C4612&lt;35), "20-35",
AND(C4612&gt;=35, C4612&lt;50), "35-50",
C4612&gt;=50, "50-100"
)</f>
        <v>20-35</v>
      </c>
      <c r="AK4612" t="str" cm="1">
        <f t="array" ref="AK4612">_xlfn.IFS(
G4612&lt;6, "&lt;6",
AND(G4612&gt;=6, G4612&lt;12), "6-12",
AND(G4612&gt;=12, G4612&lt;18), "12-18",  AND(G4612&gt;=18, G4612&lt;24), "18-24", G4612&gt;=24, "24-36")</f>
        <v>18-24</v>
      </c>
    </row>
    <row r="4613" spans="1:37" x14ac:dyDescent="0.3">
      <c r="A4613" t="s">
        <v>4713</v>
      </c>
      <c r="B4613" t="s">
        <v>44</v>
      </c>
      <c r="C4613">
        <v>25</v>
      </c>
      <c r="D4613" t="s">
        <v>34</v>
      </c>
      <c r="E4613" t="s">
        <v>45</v>
      </c>
      <c r="F4613">
        <v>4</v>
      </c>
      <c r="G4613">
        <v>19</v>
      </c>
      <c r="H4613" t="s">
        <v>66</v>
      </c>
      <c r="I4613" t="s">
        <v>37</v>
      </c>
      <c r="J4613" t="s">
        <v>34</v>
      </c>
      <c r="K4613" t="s">
        <v>37</v>
      </c>
      <c r="L4613" t="s">
        <v>38</v>
      </c>
      <c r="M4613" t="s">
        <v>37</v>
      </c>
      <c r="N4613" t="s">
        <v>34</v>
      </c>
      <c r="O4613" t="s">
        <v>37</v>
      </c>
      <c r="P4613" t="s">
        <v>34</v>
      </c>
      <c r="Q4613" t="s">
        <v>34</v>
      </c>
      <c r="R4613" t="s">
        <v>37</v>
      </c>
      <c r="S4613" t="s">
        <v>37</v>
      </c>
      <c r="T4613" t="s">
        <v>34</v>
      </c>
      <c r="U4613" t="s">
        <v>67</v>
      </c>
      <c r="V4613" t="s">
        <v>34</v>
      </c>
      <c r="W4613" t="s">
        <v>51</v>
      </c>
      <c r="X4613">
        <v>65.55</v>
      </c>
      <c r="Y4613">
        <v>4361.55</v>
      </c>
      <c r="Z4613">
        <v>0</v>
      </c>
      <c r="AA4613">
        <v>40</v>
      </c>
      <c r="AB4613">
        <v>3332.58</v>
      </c>
      <c r="AC4613">
        <v>7734.13</v>
      </c>
      <c r="AD4613" t="s">
        <v>41</v>
      </c>
      <c r="AE4613" t="s">
        <v>42</v>
      </c>
      <c r="AF4613" t="s">
        <v>42</v>
      </c>
      <c r="AG4613">
        <f t="shared" si="144"/>
        <v>0</v>
      </c>
      <c r="AH4613" t="str" cm="1">
        <f t="array" ref="AH4613">_xlfn.IFS(
X4613&lt;=20, "&lt;20",
AND(X4613&gt;=20, X4613&lt;50), "20-50",
AND(X4613&gt;=50, X4613&lt;100), "50-100",
X4613&gt;=100, "&gt;100"
)</f>
        <v>50-100</v>
      </c>
      <c r="AI4613">
        <f t="shared" si="145"/>
        <v>0</v>
      </c>
      <c r="AJ4613" t="str" cm="1">
        <f t="array" ref="AJ4613">_xlfn.IFS(
C4613&lt;=20, "&lt;20",
AND(C4613&gt;=20, C4613&lt;35), "20-35",
AND(C4613&gt;=35, C4613&lt;50), "35-50",
C4613&gt;=50, "50-100"
)</f>
        <v>20-35</v>
      </c>
      <c r="AK4613" t="str" cm="1">
        <f t="array" ref="AK4613">_xlfn.IFS(
G4613&lt;6, "&lt;6",
AND(G4613&gt;=6, G4613&lt;12), "6-12",
AND(G4613&gt;=12, G4613&lt;18), "12-18",  AND(G4613&gt;=18, G4613&lt;24), "18-24", G4613&gt;=24, "24-36")</f>
        <v>18-24</v>
      </c>
    </row>
    <row r="4614" spans="1:37" x14ac:dyDescent="0.3">
      <c r="A4614" t="s">
        <v>4714</v>
      </c>
      <c r="B4614" t="s">
        <v>44</v>
      </c>
      <c r="C4614">
        <v>21</v>
      </c>
      <c r="D4614" t="s">
        <v>37</v>
      </c>
      <c r="E4614" t="s">
        <v>56</v>
      </c>
      <c r="F4614">
        <v>10</v>
      </c>
      <c r="G4614">
        <v>8</v>
      </c>
      <c r="H4614" t="s">
        <v>57</v>
      </c>
      <c r="I4614" t="s">
        <v>37</v>
      </c>
      <c r="J4614" t="s">
        <v>34</v>
      </c>
      <c r="K4614" t="s">
        <v>37</v>
      </c>
      <c r="L4614" t="s">
        <v>38</v>
      </c>
      <c r="M4614" t="s">
        <v>34</v>
      </c>
      <c r="N4614" t="s">
        <v>37</v>
      </c>
      <c r="O4614" t="s">
        <v>34</v>
      </c>
      <c r="P4614" t="s">
        <v>34</v>
      </c>
      <c r="Q4614" t="s">
        <v>34</v>
      </c>
      <c r="R4614" t="s">
        <v>34</v>
      </c>
      <c r="S4614" t="s">
        <v>34</v>
      </c>
      <c r="T4614" t="s">
        <v>37</v>
      </c>
      <c r="U4614" t="s">
        <v>46</v>
      </c>
      <c r="V4614" t="s">
        <v>37</v>
      </c>
      <c r="W4614" t="s">
        <v>51</v>
      </c>
      <c r="X4614">
        <v>51.25</v>
      </c>
      <c r="Y4614">
        <v>612.1</v>
      </c>
      <c r="Z4614">
        <v>0</v>
      </c>
      <c r="AA4614">
        <v>0</v>
      </c>
      <c r="AB4614">
        <v>562.55999999999995</v>
      </c>
      <c r="AC4614">
        <v>1174.6600000000001</v>
      </c>
      <c r="AD4614" t="s">
        <v>41</v>
      </c>
      <c r="AE4614" t="s">
        <v>42</v>
      </c>
      <c r="AF4614" t="s">
        <v>42</v>
      </c>
      <c r="AG4614">
        <f t="shared" si="144"/>
        <v>0</v>
      </c>
      <c r="AH4614" t="str" cm="1">
        <f t="array" ref="AH4614">_xlfn.IFS(
X4614&lt;=20, "&lt;20",
AND(X4614&gt;=20, X4614&lt;50), "20-50",
AND(X4614&gt;=50, X4614&lt;100), "50-100",
X4614&gt;=100, "&gt;100"
)</f>
        <v>50-100</v>
      </c>
      <c r="AI4614">
        <f t="shared" si="145"/>
        <v>0</v>
      </c>
      <c r="AJ4614" t="str" cm="1">
        <f t="array" ref="AJ4614">_xlfn.IFS(
C4614&lt;=20, "&lt;20",
AND(C4614&gt;=20, C4614&lt;35), "20-35",
AND(C4614&gt;=35, C4614&lt;50), "35-50",
C4614&gt;=50, "50-100"
)</f>
        <v>20-35</v>
      </c>
      <c r="AK4614" t="str" cm="1">
        <f t="array" ref="AK4614">_xlfn.IFS(
G4614&lt;6, "&lt;6",
AND(G4614&gt;=6, G4614&lt;12), "6-12",
AND(G4614&gt;=12, G4614&lt;18), "12-18",  AND(G4614&gt;=18, G4614&lt;24), "18-24", G4614&gt;=24, "24-36")</f>
        <v>6-12</v>
      </c>
    </row>
    <row r="4615" spans="1:37" x14ac:dyDescent="0.3">
      <c r="A4615" t="s">
        <v>4715</v>
      </c>
      <c r="B4615" t="s">
        <v>44</v>
      </c>
      <c r="C4615">
        <v>59</v>
      </c>
      <c r="D4615" t="s">
        <v>37</v>
      </c>
      <c r="E4615" t="s">
        <v>61</v>
      </c>
      <c r="F4615">
        <v>13</v>
      </c>
      <c r="G4615">
        <v>8</v>
      </c>
      <c r="H4615" t="s">
        <v>70</v>
      </c>
      <c r="I4615" t="s">
        <v>37</v>
      </c>
      <c r="J4615" t="s">
        <v>37</v>
      </c>
      <c r="K4615" t="s">
        <v>37</v>
      </c>
      <c r="L4615" t="s">
        <v>50</v>
      </c>
      <c r="M4615" t="s">
        <v>37</v>
      </c>
      <c r="N4615" t="s">
        <v>37</v>
      </c>
      <c r="O4615" t="s">
        <v>37</v>
      </c>
      <c r="P4615" t="s">
        <v>34</v>
      </c>
      <c r="Q4615" t="s">
        <v>34</v>
      </c>
      <c r="R4615" t="s">
        <v>37</v>
      </c>
      <c r="S4615" t="s">
        <v>37</v>
      </c>
      <c r="T4615" t="s">
        <v>34</v>
      </c>
      <c r="U4615" t="s">
        <v>46</v>
      </c>
      <c r="V4615" t="s">
        <v>37</v>
      </c>
      <c r="W4615" t="s">
        <v>51</v>
      </c>
      <c r="X4615">
        <v>99.45</v>
      </c>
      <c r="Y4615">
        <v>5623.7</v>
      </c>
      <c r="Z4615">
        <v>0</v>
      </c>
      <c r="AA4615">
        <v>30</v>
      </c>
      <c r="AB4615">
        <v>2325.7800000000002</v>
      </c>
      <c r="AC4615">
        <v>7979.48</v>
      </c>
      <c r="AD4615" t="s">
        <v>41</v>
      </c>
      <c r="AE4615" t="s">
        <v>42</v>
      </c>
      <c r="AF4615" t="s">
        <v>42</v>
      </c>
      <c r="AG4615">
        <f t="shared" si="144"/>
        <v>0</v>
      </c>
      <c r="AH4615" t="str" cm="1">
        <f t="array" ref="AH4615">_xlfn.IFS(
X4615&lt;=20, "&lt;20",
AND(X4615&gt;=20, X4615&lt;50), "20-50",
AND(X4615&gt;=50, X4615&lt;100), "50-100",
X4615&gt;=100, "&gt;100"
)</f>
        <v>50-100</v>
      </c>
      <c r="AI4615">
        <f t="shared" si="145"/>
        <v>0</v>
      </c>
      <c r="AJ4615" t="str" cm="1">
        <f t="array" ref="AJ4615">_xlfn.IFS(
C4615&lt;=20, "&lt;20",
AND(C4615&gt;=20, C4615&lt;35), "20-35",
AND(C4615&gt;=35, C4615&lt;50), "35-50",
C4615&gt;=50, "50-100"
)</f>
        <v>50-100</v>
      </c>
      <c r="AK4615" t="str" cm="1">
        <f t="array" ref="AK4615">_xlfn.IFS(
G4615&lt;6, "&lt;6",
AND(G4615&gt;=6, G4615&lt;12), "6-12",
AND(G4615&gt;=12, G4615&lt;18), "12-18",  AND(G4615&gt;=18, G4615&lt;24), "18-24", G4615&gt;=24, "24-36")</f>
        <v>6-12</v>
      </c>
    </row>
    <row r="4616" spans="1:37" x14ac:dyDescent="0.3">
      <c r="A4616" t="s">
        <v>4716</v>
      </c>
      <c r="B4616" t="s">
        <v>33</v>
      </c>
      <c r="C4616">
        <v>61</v>
      </c>
      <c r="D4616" t="s">
        <v>34</v>
      </c>
      <c r="E4616" t="s">
        <v>69</v>
      </c>
      <c r="F4616">
        <v>9</v>
      </c>
      <c r="G4616">
        <v>23</v>
      </c>
      <c r="H4616" t="s">
        <v>36</v>
      </c>
      <c r="I4616" t="s">
        <v>37</v>
      </c>
      <c r="J4616" t="s">
        <v>34</v>
      </c>
      <c r="K4616" t="s">
        <v>37</v>
      </c>
      <c r="L4616" t="s">
        <v>38</v>
      </c>
      <c r="M4616" t="s">
        <v>34</v>
      </c>
      <c r="N4616" t="s">
        <v>34</v>
      </c>
      <c r="O4616" t="s">
        <v>34</v>
      </c>
      <c r="P4616" t="s">
        <v>34</v>
      </c>
      <c r="Q4616" t="s">
        <v>34</v>
      </c>
      <c r="R4616" t="s">
        <v>37</v>
      </c>
      <c r="S4616" t="s">
        <v>37</v>
      </c>
      <c r="T4616" t="s">
        <v>37</v>
      </c>
      <c r="U4616" t="s">
        <v>46</v>
      </c>
      <c r="V4616" t="s">
        <v>37</v>
      </c>
      <c r="W4616" t="s">
        <v>40</v>
      </c>
      <c r="X4616">
        <v>55.7</v>
      </c>
      <c r="Y4616">
        <v>55.7</v>
      </c>
      <c r="Z4616">
        <v>0</v>
      </c>
      <c r="AA4616">
        <v>0</v>
      </c>
      <c r="AB4616">
        <v>48.22</v>
      </c>
      <c r="AC4616">
        <v>103.92</v>
      </c>
      <c r="AD4616" t="s">
        <v>52</v>
      </c>
      <c r="AE4616" t="s">
        <v>58</v>
      </c>
      <c r="AF4616" t="s">
        <v>59</v>
      </c>
      <c r="AG4616">
        <f t="shared" si="144"/>
        <v>1</v>
      </c>
      <c r="AH4616" t="str" cm="1">
        <f t="array" ref="AH4616">_xlfn.IFS(
X4616&lt;=20, "&lt;20",
AND(X4616&gt;=20, X4616&lt;50), "20-50",
AND(X4616&gt;=50, X4616&lt;100), "50-100",
X4616&gt;=100, "&gt;100"
)</f>
        <v>50-100</v>
      </c>
      <c r="AI4616">
        <f t="shared" si="145"/>
        <v>0</v>
      </c>
      <c r="AJ4616" t="str" cm="1">
        <f t="array" ref="AJ4616">_xlfn.IFS(
C4616&lt;=20, "&lt;20",
AND(C4616&gt;=20, C4616&lt;35), "20-35",
AND(C4616&gt;=35, C4616&lt;50), "35-50",
C4616&gt;=50, "50-100"
)</f>
        <v>50-100</v>
      </c>
      <c r="AK4616" t="str" cm="1">
        <f t="array" ref="AK4616">_xlfn.IFS(
G4616&lt;6, "&lt;6",
AND(G4616&gt;=6, G4616&lt;12), "6-12",
AND(G4616&gt;=12, G4616&lt;18), "12-18",  AND(G4616&gt;=18, G4616&lt;24), "18-24", G4616&gt;=24, "24-36")</f>
        <v>18-24</v>
      </c>
    </row>
    <row r="4617" spans="1:37" x14ac:dyDescent="0.3">
      <c r="A4617" t="s">
        <v>4717</v>
      </c>
      <c r="B4617" t="s">
        <v>33</v>
      </c>
      <c r="C4617">
        <v>47</v>
      </c>
      <c r="D4617" t="s">
        <v>34</v>
      </c>
      <c r="E4617" t="s">
        <v>82</v>
      </c>
      <c r="F4617">
        <v>9</v>
      </c>
      <c r="G4617">
        <v>25</v>
      </c>
      <c r="H4617" t="s">
        <v>49</v>
      </c>
      <c r="I4617" t="s">
        <v>37</v>
      </c>
      <c r="J4617" t="s">
        <v>34</v>
      </c>
      <c r="K4617" t="s">
        <v>37</v>
      </c>
      <c r="L4617" t="s">
        <v>72</v>
      </c>
      <c r="M4617" t="s">
        <v>37</v>
      </c>
      <c r="N4617" t="s">
        <v>34</v>
      </c>
      <c r="O4617" t="s">
        <v>34</v>
      </c>
      <c r="P4617" t="s">
        <v>34</v>
      </c>
      <c r="Q4617" t="s">
        <v>34</v>
      </c>
      <c r="R4617" t="s">
        <v>34</v>
      </c>
      <c r="S4617" t="s">
        <v>34</v>
      </c>
      <c r="T4617" t="s">
        <v>37</v>
      </c>
      <c r="U4617" t="s">
        <v>46</v>
      </c>
      <c r="V4617" t="s">
        <v>34</v>
      </c>
      <c r="W4617" t="s">
        <v>40</v>
      </c>
      <c r="X4617">
        <v>50.95</v>
      </c>
      <c r="Y4617">
        <v>123.05</v>
      </c>
      <c r="Z4617">
        <v>0</v>
      </c>
      <c r="AA4617">
        <v>0</v>
      </c>
      <c r="AB4617">
        <v>73.92</v>
      </c>
      <c r="AC4617">
        <v>196.97</v>
      </c>
      <c r="AD4617" t="s">
        <v>85</v>
      </c>
      <c r="AE4617" t="s">
        <v>42</v>
      </c>
      <c r="AF4617" t="s">
        <v>42</v>
      </c>
      <c r="AG4617">
        <f t="shared" si="144"/>
        <v>0</v>
      </c>
      <c r="AH4617" t="str" cm="1">
        <f t="array" ref="AH4617">_xlfn.IFS(
X4617&lt;=20, "&lt;20",
AND(X4617&gt;=20, X4617&lt;50), "20-50",
AND(X4617&gt;=50, X4617&lt;100), "50-100",
X4617&gt;=100, "&gt;100"
)</f>
        <v>50-100</v>
      </c>
      <c r="AI4617">
        <f t="shared" si="145"/>
        <v>1</v>
      </c>
      <c r="AJ4617" t="str" cm="1">
        <f t="array" ref="AJ4617">_xlfn.IFS(
C4617&lt;=20, "&lt;20",
AND(C4617&gt;=20, C4617&lt;35), "20-35",
AND(C4617&gt;=35, C4617&lt;50), "35-50",
C4617&gt;=50, "50-100"
)</f>
        <v>35-50</v>
      </c>
      <c r="AK4617" t="str" cm="1">
        <f t="array" ref="AK4617">_xlfn.IFS(
G4617&lt;6, "&lt;6",
AND(G4617&gt;=6, G4617&lt;12), "6-12",
AND(G4617&gt;=12, G4617&lt;18), "12-18",  AND(G4617&gt;=18, G4617&lt;24), "18-24", G4617&gt;=24, "24-36")</f>
        <v>24-36</v>
      </c>
    </row>
    <row r="4618" spans="1:37" x14ac:dyDescent="0.3">
      <c r="A4618" t="s">
        <v>4718</v>
      </c>
      <c r="B4618" t="s">
        <v>44</v>
      </c>
      <c r="C4618">
        <v>75</v>
      </c>
      <c r="D4618" t="s">
        <v>34</v>
      </c>
      <c r="E4618" t="s">
        <v>74</v>
      </c>
      <c r="F4618">
        <v>0</v>
      </c>
      <c r="G4618">
        <v>20</v>
      </c>
      <c r="H4618" t="s">
        <v>36</v>
      </c>
      <c r="I4618" t="s">
        <v>37</v>
      </c>
      <c r="J4618" t="s">
        <v>37</v>
      </c>
      <c r="K4618" t="s">
        <v>37</v>
      </c>
      <c r="L4618" t="s">
        <v>50</v>
      </c>
      <c r="M4618" t="s">
        <v>34</v>
      </c>
      <c r="N4618" t="s">
        <v>34</v>
      </c>
      <c r="O4618" t="s">
        <v>34</v>
      </c>
      <c r="P4618" t="s">
        <v>34</v>
      </c>
      <c r="Q4618" t="s">
        <v>37</v>
      </c>
      <c r="R4618" t="s">
        <v>34</v>
      </c>
      <c r="S4618" t="s">
        <v>34</v>
      </c>
      <c r="T4618" t="s">
        <v>37</v>
      </c>
      <c r="U4618" t="s">
        <v>39</v>
      </c>
      <c r="V4618" t="s">
        <v>37</v>
      </c>
      <c r="W4618" t="s">
        <v>51</v>
      </c>
      <c r="X4618">
        <v>83.25</v>
      </c>
      <c r="Y4618">
        <v>308.05</v>
      </c>
      <c r="Z4618">
        <v>39.93</v>
      </c>
      <c r="AA4618">
        <v>0</v>
      </c>
      <c r="AB4618">
        <v>57.36</v>
      </c>
      <c r="AC4618">
        <v>325.48</v>
      </c>
      <c r="AD4618" t="s">
        <v>41</v>
      </c>
      <c r="AE4618" t="s">
        <v>42</v>
      </c>
      <c r="AF4618" t="s">
        <v>42</v>
      </c>
      <c r="AG4618">
        <f t="shared" si="144"/>
        <v>0</v>
      </c>
      <c r="AH4618" t="str" cm="1">
        <f t="array" ref="AH4618">_xlfn.IFS(
X4618&lt;=20, "&lt;20",
AND(X4618&gt;=20, X4618&lt;50), "20-50",
AND(X4618&gt;=50, X4618&lt;100), "50-100",
X4618&gt;=100, "&gt;100"
)</f>
        <v>50-100</v>
      </c>
      <c r="AI4618">
        <f t="shared" si="145"/>
        <v>0</v>
      </c>
      <c r="AJ4618" t="str" cm="1">
        <f t="array" ref="AJ4618">_xlfn.IFS(
C4618&lt;=20, "&lt;20",
AND(C4618&gt;=20, C4618&lt;35), "20-35",
AND(C4618&gt;=35, C4618&lt;50), "35-50",
C4618&gt;=50, "50-100"
)</f>
        <v>50-100</v>
      </c>
      <c r="AK4618" t="str" cm="1">
        <f t="array" ref="AK4618">_xlfn.IFS(
G4618&lt;6, "&lt;6",
AND(G4618&gt;=6, G4618&lt;12), "6-12",
AND(G4618&gt;=12, G4618&lt;18), "12-18",  AND(G4618&gt;=18, G4618&lt;24), "18-24", G4618&gt;=24, "24-36")</f>
        <v>18-24</v>
      </c>
    </row>
    <row r="4619" spans="1:37" x14ac:dyDescent="0.3">
      <c r="A4619" t="s">
        <v>4719</v>
      </c>
      <c r="B4619" t="s">
        <v>33</v>
      </c>
      <c r="C4619">
        <v>38</v>
      </c>
      <c r="D4619" t="s">
        <v>34</v>
      </c>
      <c r="E4619" t="s">
        <v>35</v>
      </c>
      <c r="F4619">
        <v>13</v>
      </c>
      <c r="G4619">
        <v>3</v>
      </c>
      <c r="H4619" t="s">
        <v>36</v>
      </c>
      <c r="I4619" t="s">
        <v>37</v>
      </c>
      <c r="J4619" t="s">
        <v>37</v>
      </c>
      <c r="K4619" t="s">
        <v>37</v>
      </c>
      <c r="L4619" t="s">
        <v>38</v>
      </c>
      <c r="M4619" t="s">
        <v>34</v>
      </c>
      <c r="N4619" t="s">
        <v>37</v>
      </c>
      <c r="O4619" t="s">
        <v>37</v>
      </c>
      <c r="P4619" t="s">
        <v>37</v>
      </c>
      <c r="Q4619" t="s">
        <v>37</v>
      </c>
      <c r="R4619" t="s">
        <v>37</v>
      </c>
      <c r="S4619" t="s">
        <v>37</v>
      </c>
      <c r="T4619" t="s">
        <v>37</v>
      </c>
      <c r="U4619" t="s">
        <v>67</v>
      </c>
      <c r="V4619" t="s">
        <v>37</v>
      </c>
      <c r="W4619" t="s">
        <v>40</v>
      </c>
      <c r="X4619">
        <v>85.45</v>
      </c>
      <c r="Y4619">
        <v>6227.5</v>
      </c>
      <c r="Z4619">
        <v>0</v>
      </c>
      <c r="AA4619">
        <v>0</v>
      </c>
      <c r="AB4619">
        <v>2242.8000000000002</v>
      </c>
      <c r="AC4619">
        <v>8470.2999999999993</v>
      </c>
      <c r="AD4619" t="s">
        <v>41</v>
      </c>
      <c r="AE4619" t="s">
        <v>42</v>
      </c>
      <c r="AF4619" t="s">
        <v>42</v>
      </c>
      <c r="AG4619">
        <f t="shared" si="144"/>
        <v>0</v>
      </c>
      <c r="AH4619" t="str" cm="1">
        <f t="array" ref="AH4619">_xlfn.IFS(
X4619&lt;=20, "&lt;20",
AND(X4619&gt;=20, X4619&lt;50), "20-50",
AND(X4619&gt;=50, X4619&lt;100), "50-100",
X4619&gt;=100, "&gt;100"
)</f>
        <v>50-100</v>
      </c>
      <c r="AI4619">
        <f t="shared" si="145"/>
        <v>0</v>
      </c>
      <c r="AJ4619" t="str" cm="1">
        <f t="array" ref="AJ4619">_xlfn.IFS(
C4619&lt;=20, "&lt;20",
AND(C4619&gt;=20, C4619&lt;35), "20-35",
AND(C4619&gt;=35, C4619&lt;50), "35-50",
C4619&gt;=50, "50-100"
)</f>
        <v>35-50</v>
      </c>
      <c r="AK4619" t="str" cm="1">
        <f t="array" ref="AK4619">_xlfn.IFS(
G4619&lt;6, "&lt;6",
AND(G4619&gt;=6, G4619&lt;12), "6-12",
AND(G4619&gt;=12, G4619&lt;18), "12-18",  AND(G4619&gt;=18, G4619&lt;24), "18-24", G4619&gt;=24, "24-36")</f>
        <v>&lt;6</v>
      </c>
    </row>
    <row r="4620" spans="1:37" x14ac:dyDescent="0.3">
      <c r="A4620" t="s">
        <v>4720</v>
      </c>
      <c r="B4620" t="s">
        <v>33</v>
      </c>
      <c r="C4620">
        <v>44</v>
      </c>
      <c r="D4620" t="s">
        <v>37</v>
      </c>
      <c r="E4620" t="s">
        <v>61</v>
      </c>
      <c r="F4620">
        <v>13</v>
      </c>
      <c r="G4620">
        <v>14</v>
      </c>
      <c r="H4620" t="s">
        <v>49</v>
      </c>
      <c r="I4620" t="s">
        <v>37</v>
      </c>
      <c r="J4620" t="s">
        <v>34</v>
      </c>
      <c r="K4620" t="s">
        <v>37</v>
      </c>
      <c r="L4620" t="s">
        <v>72</v>
      </c>
      <c r="M4620" t="s">
        <v>34</v>
      </c>
      <c r="N4620" t="s">
        <v>34</v>
      </c>
      <c r="O4620" t="s">
        <v>34</v>
      </c>
      <c r="P4620" t="s">
        <v>37</v>
      </c>
      <c r="Q4620" t="s">
        <v>34</v>
      </c>
      <c r="R4620" t="s">
        <v>34</v>
      </c>
      <c r="S4620" t="s">
        <v>34</v>
      </c>
      <c r="T4620" t="s">
        <v>37</v>
      </c>
      <c r="U4620" t="s">
        <v>46</v>
      </c>
      <c r="V4620" t="s">
        <v>37</v>
      </c>
      <c r="W4620" t="s">
        <v>51</v>
      </c>
      <c r="X4620">
        <v>49.2</v>
      </c>
      <c r="Y4620">
        <v>216.9</v>
      </c>
      <c r="Z4620">
        <v>0</v>
      </c>
      <c r="AA4620">
        <v>0</v>
      </c>
      <c r="AB4620">
        <v>36.549999999999997</v>
      </c>
      <c r="AC4620">
        <v>253.45</v>
      </c>
      <c r="AD4620" t="s">
        <v>52</v>
      </c>
      <c r="AE4620" t="s">
        <v>53</v>
      </c>
      <c r="AF4620" t="s">
        <v>162</v>
      </c>
      <c r="AG4620">
        <f t="shared" si="144"/>
        <v>1</v>
      </c>
      <c r="AH4620" t="str" cm="1">
        <f t="array" ref="AH4620">_xlfn.IFS(
X4620&lt;=20, "&lt;20",
AND(X4620&gt;=20, X4620&lt;50), "20-50",
AND(X4620&gt;=50, X4620&lt;100), "50-100",
X4620&gt;=100, "&gt;100"
)</f>
        <v>20-50</v>
      </c>
      <c r="AI4620">
        <f t="shared" si="145"/>
        <v>0</v>
      </c>
      <c r="AJ4620" t="str" cm="1">
        <f t="array" ref="AJ4620">_xlfn.IFS(
C4620&lt;=20, "&lt;20",
AND(C4620&gt;=20, C4620&lt;35), "20-35",
AND(C4620&gt;=35, C4620&lt;50), "35-50",
C4620&gt;=50, "50-100"
)</f>
        <v>35-50</v>
      </c>
      <c r="AK4620" t="str" cm="1">
        <f t="array" ref="AK4620">_xlfn.IFS(
G4620&lt;6, "&lt;6",
AND(G4620&gt;=6, G4620&lt;12), "6-12",
AND(G4620&gt;=12, G4620&lt;18), "12-18",  AND(G4620&gt;=18, G4620&lt;24), "18-24", G4620&gt;=24, "24-36")</f>
        <v>12-18</v>
      </c>
    </row>
    <row r="4621" spans="1:37" x14ac:dyDescent="0.3">
      <c r="A4621" t="s">
        <v>4721</v>
      </c>
      <c r="B4621" t="s">
        <v>33</v>
      </c>
      <c r="C4621">
        <v>21</v>
      </c>
      <c r="D4621" t="s">
        <v>34</v>
      </c>
      <c r="E4621" t="s">
        <v>124</v>
      </c>
      <c r="F4621">
        <v>6</v>
      </c>
      <c r="G4621">
        <v>2</v>
      </c>
      <c r="H4621" t="s">
        <v>36</v>
      </c>
      <c r="I4621" t="s">
        <v>37</v>
      </c>
      <c r="J4621" t="s">
        <v>34</v>
      </c>
      <c r="K4621" t="s">
        <v>37</v>
      </c>
      <c r="L4621" t="s">
        <v>50</v>
      </c>
      <c r="M4621" t="s">
        <v>34</v>
      </c>
      <c r="N4621" t="s">
        <v>37</v>
      </c>
      <c r="O4621" t="s">
        <v>37</v>
      </c>
      <c r="P4621" t="s">
        <v>37</v>
      </c>
      <c r="Q4621" t="s">
        <v>34</v>
      </c>
      <c r="R4621" t="s">
        <v>34</v>
      </c>
      <c r="S4621" t="s">
        <v>34</v>
      </c>
      <c r="T4621" t="s">
        <v>37</v>
      </c>
      <c r="U4621" t="s">
        <v>46</v>
      </c>
      <c r="V4621" t="s">
        <v>34</v>
      </c>
      <c r="W4621" t="s">
        <v>51</v>
      </c>
      <c r="X4621">
        <v>83.2</v>
      </c>
      <c r="Y4621">
        <v>2032.3</v>
      </c>
      <c r="Z4621">
        <v>23.79</v>
      </c>
      <c r="AA4621">
        <v>0</v>
      </c>
      <c r="AB4621">
        <v>459.08</v>
      </c>
      <c r="AC4621">
        <v>2467.59</v>
      </c>
      <c r="AD4621" t="s">
        <v>41</v>
      </c>
      <c r="AE4621" t="s">
        <v>42</v>
      </c>
      <c r="AF4621" t="s">
        <v>42</v>
      </c>
      <c r="AG4621">
        <f t="shared" si="144"/>
        <v>0</v>
      </c>
      <c r="AH4621" t="str" cm="1">
        <f t="array" ref="AH4621">_xlfn.IFS(
X4621&lt;=20, "&lt;20",
AND(X4621&gt;=20, X4621&lt;50), "20-50",
AND(X4621&gt;=50, X4621&lt;100), "50-100",
X4621&gt;=100, "&gt;100"
)</f>
        <v>50-100</v>
      </c>
      <c r="AI4621">
        <f t="shared" si="145"/>
        <v>0</v>
      </c>
      <c r="AJ4621" t="str" cm="1">
        <f t="array" ref="AJ4621">_xlfn.IFS(
C4621&lt;=20, "&lt;20",
AND(C4621&gt;=20, C4621&lt;35), "20-35",
AND(C4621&gt;=35, C4621&lt;50), "35-50",
C4621&gt;=50, "50-100"
)</f>
        <v>20-35</v>
      </c>
      <c r="AK4621" t="str" cm="1">
        <f t="array" ref="AK4621">_xlfn.IFS(
G4621&lt;6, "&lt;6",
AND(G4621&gt;=6, G4621&lt;12), "6-12",
AND(G4621&gt;=12, G4621&lt;18), "12-18",  AND(G4621&gt;=18, G4621&lt;24), "18-24", G4621&gt;=24, "24-36")</f>
        <v>&lt;6</v>
      </c>
    </row>
    <row r="4622" spans="1:37" x14ac:dyDescent="0.3">
      <c r="A4622" t="s">
        <v>4722</v>
      </c>
      <c r="B4622" t="s">
        <v>33</v>
      </c>
      <c r="C4622">
        <v>27</v>
      </c>
      <c r="D4622" t="s">
        <v>34</v>
      </c>
      <c r="E4622" t="s">
        <v>124</v>
      </c>
      <c r="F4622">
        <v>1</v>
      </c>
      <c r="G4622">
        <v>15</v>
      </c>
      <c r="H4622" t="s">
        <v>36</v>
      </c>
      <c r="I4622" t="s">
        <v>37</v>
      </c>
      <c r="J4622" t="s">
        <v>37</v>
      </c>
      <c r="K4622" t="s">
        <v>37</v>
      </c>
      <c r="L4622" t="s">
        <v>50</v>
      </c>
      <c r="M4622" t="s">
        <v>34</v>
      </c>
      <c r="N4622" t="s">
        <v>37</v>
      </c>
      <c r="O4622" t="s">
        <v>37</v>
      </c>
      <c r="P4622" t="s">
        <v>34</v>
      </c>
      <c r="Q4622" t="s">
        <v>37</v>
      </c>
      <c r="R4622" t="s">
        <v>34</v>
      </c>
      <c r="S4622" t="s">
        <v>34</v>
      </c>
      <c r="T4622" t="s">
        <v>37</v>
      </c>
      <c r="U4622" t="s">
        <v>46</v>
      </c>
      <c r="V4622" t="s">
        <v>34</v>
      </c>
      <c r="W4622" t="s">
        <v>40</v>
      </c>
      <c r="X4622">
        <v>96.6</v>
      </c>
      <c r="Y4622">
        <v>2684.35</v>
      </c>
      <c r="Z4622">
        <v>0</v>
      </c>
      <c r="AA4622">
        <v>0</v>
      </c>
      <c r="AB4622">
        <v>939.96</v>
      </c>
      <c r="AC4622">
        <v>3624.31</v>
      </c>
      <c r="AD4622" t="s">
        <v>41</v>
      </c>
      <c r="AE4622" t="s">
        <v>42</v>
      </c>
      <c r="AF4622" t="s">
        <v>42</v>
      </c>
      <c r="AG4622">
        <f t="shared" si="144"/>
        <v>0</v>
      </c>
      <c r="AH4622" t="str" cm="1">
        <f t="array" ref="AH4622">_xlfn.IFS(
X4622&lt;=20, "&lt;20",
AND(X4622&gt;=20, X4622&lt;50), "20-50",
AND(X4622&gt;=50, X4622&lt;100), "50-100",
X4622&gt;=100, "&gt;100"
)</f>
        <v>50-100</v>
      </c>
      <c r="AI4622">
        <f t="shared" si="145"/>
        <v>0</v>
      </c>
      <c r="AJ4622" t="str" cm="1">
        <f t="array" ref="AJ4622">_xlfn.IFS(
C4622&lt;=20, "&lt;20",
AND(C4622&gt;=20, C4622&lt;35), "20-35",
AND(C4622&gt;=35, C4622&lt;50), "35-50",
C4622&gt;=50, "50-100"
)</f>
        <v>20-35</v>
      </c>
      <c r="AK4622" t="str" cm="1">
        <f t="array" ref="AK4622">_xlfn.IFS(
G4622&lt;6, "&lt;6",
AND(G4622&gt;=6, G4622&lt;12), "6-12",
AND(G4622&gt;=12, G4622&lt;18), "12-18",  AND(G4622&gt;=18, G4622&lt;24), "18-24", G4622&gt;=24, "24-36")</f>
        <v>12-18</v>
      </c>
    </row>
    <row r="4623" spans="1:37" x14ac:dyDescent="0.3">
      <c r="A4623" t="s">
        <v>4723</v>
      </c>
      <c r="B4623" t="s">
        <v>44</v>
      </c>
      <c r="C4623">
        <v>55</v>
      </c>
      <c r="D4623" t="s">
        <v>34</v>
      </c>
      <c r="E4623" t="s">
        <v>87</v>
      </c>
      <c r="F4623">
        <v>8</v>
      </c>
      <c r="G4623">
        <v>9</v>
      </c>
      <c r="H4623" t="s">
        <v>36</v>
      </c>
      <c r="I4623" t="s">
        <v>37</v>
      </c>
      <c r="J4623" t="s">
        <v>34</v>
      </c>
      <c r="K4623" t="s">
        <v>37</v>
      </c>
      <c r="L4623" t="s">
        <v>38</v>
      </c>
      <c r="M4623" t="s">
        <v>37</v>
      </c>
      <c r="N4623" t="s">
        <v>37</v>
      </c>
      <c r="O4623" t="s">
        <v>37</v>
      </c>
      <c r="P4623" t="s">
        <v>37</v>
      </c>
      <c r="Q4623" t="s">
        <v>37</v>
      </c>
      <c r="R4623" t="s">
        <v>37</v>
      </c>
      <c r="S4623" t="s">
        <v>37</v>
      </c>
      <c r="T4623" t="s">
        <v>34</v>
      </c>
      <c r="U4623" t="s">
        <v>39</v>
      </c>
      <c r="V4623" t="s">
        <v>34</v>
      </c>
      <c r="W4623" t="s">
        <v>51</v>
      </c>
      <c r="X4623">
        <v>85.35</v>
      </c>
      <c r="Y4623">
        <v>2530.4</v>
      </c>
      <c r="Z4623">
        <v>0</v>
      </c>
      <c r="AA4623">
        <v>20</v>
      </c>
      <c r="AB4623">
        <v>1290.3</v>
      </c>
      <c r="AC4623">
        <v>3840.7</v>
      </c>
      <c r="AD4623" t="s">
        <v>52</v>
      </c>
      <c r="AE4623" t="s">
        <v>53</v>
      </c>
      <c r="AF4623" t="s">
        <v>91</v>
      </c>
      <c r="AG4623">
        <f t="shared" si="144"/>
        <v>1</v>
      </c>
      <c r="AH4623" t="str" cm="1">
        <f t="array" ref="AH4623">_xlfn.IFS(
X4623&lt;=20, "&lt;20",
AND(X4623&gt;=20, X4623&lt;50), "20-50",
AND(X4623&gt;=50, X4623&lt;100), "50-100",
X4623&gt;=100, "&gt;100"
)</f>
        <v>50-100</v>
      </c>
      <c r="AI4623">
        <f t="shared" si="145"/>
        <v>0</v>
      </c>
      <c r="AJ4623" t="str" cm="1">
        <f t="array" ref="AJ4623">_xlfn.IFS(
C4623&lt;=20, "&lt;20",
AND(C4623&gt;=20, C4623&lt;35), "20-35",
AND(C4623&gt;=35, C4623&lt;50), "35-50",
C4623&gt;=50, "50-100"
)</f>
        <v>50-100</v>
      </c>
      <c r="AK4623" t="str" cm="1">
        <f t="array" ref="AK4623">_xlfn.IFS(
G4623&lt;6, "&lt;6",
AND(G4623&gt;=6, G4623&lt;12), "6-12",
AND(G4623&gt;=12, G4623&lt;18), "12-18",  AND(G4623&gt;=18, G4623&lt;24), "18-24", G4623&gt;=24, "24-36")</f>
        <v>6-12</v>
      </c>
    </row>
    <row r="4624" spans="1:37" x14ac:dyDescent="0.3">
      <c r="A4624" t="s">
        <v>4724</v>
      </c>
      <c r="B4624" t="s">
        <v>44</v>
      </c>
      <c r="C4624">
        <v>62</v>
      </c>
      <c r="D4624" t="s">
        <v>37</v>
      </c>
      <c r="E4624" t="s">
        <v>61</v>
      </c>
      <c r="F4624">
        <v>15</v>
      </c>
      <c r="G4624">
        <v>28</v>
      </c>
      <c r="H4624" t="s">
        <v>110</v>
      </c>
      <c r="I4624" t="s">
        <v>37</v>
      </c>
      <c r="J4624" t="s">
        <v>34</v>
      </c>
      <c r="K4624" t="s">
        <v>37</v>
      </c>
      <c r="L4624" t="s">
        <v>50</v>
      </c>
      <c r="M4624" t="s">
        <v>34</v>
      </c>
      <c r="N4624" t="s">
        <v>34</v>
      </c>
      <c r="O4624" t="s">
        <v>34</v>
      </c>
      <c r="P4624" t="s">
        <v>34</v>
      </c>
      <c r="Q4624" t="s">
        <v>34</v>
      </c>
      <c r="R4624" t="s">
        <v>34</v>
      </c>
      <c r="S4624" t="s">
        <v>34</v>
      </c>
      <c r="T4624" t="s">
        <v>37</v>
      </c>
      <c r="U4624" t="s">
        <v>46</v>
      </c>
      <c r="V4624" t="s">
        <v>37</v>
      </c>
      <c r="W4624" t="s">
        <v>40</v>
      </c>
      <c r="X4624">
        <v>70</v>
      </c>
      <c r="Y4624">
        <v>2416.1</v>
      </c>
      <c r="Z4624">
        <v>11</v>
      </c>
      <c r="AA4624">
        <v>0</v>
      </c>
      <c r="AB4624">
        <v>158.44</v>
      </c>
      <c r="AC4624">
        <v>2563.54</v>
      </c>
      <c r="AD4624" t="s">
        <v>52</v>
      </c>
      <c r="AE4624" t="s">
        <v>53</v>
      </c>
      <c r="AF4624" t="s">
        <v>162</v>
      </c>
      <c r="AG4624">
        <f t="shared" si="144"/>
        <v>1</v>
      </c>
      <c r="AH4624" t="str" cm="1">
        <f t="array" ref="AH4624">_xlfn.IFS(
X4624&lt;=20, "&lt;20",
AND(X4624&gt;=20, X4624&lt;50), "20-50",
AND(X4624&gt;=50, X4624&lt;100), "50-100",
X4624&gt;=100, "&gt;100"
)</f>
        <v>50-100</v>
      </c>
      <c r="AI4624">
        <f t="shared" si="145"/>
        <v>0</v>
      </c>
      <c r="AJ4624" t="str" cm="1">
        <f t="array" ref="AJ4624">_xlfn.IFS(
C4624&lt;=20, "&lt;20",
AND(C4624&gt;=20, C4624&lt;35), "20-35",
AND(C4624&gt;=35, C4624&lt;50), "35-50",
C4624&gt;=50, "50-100"
)</f>
        <v>50-100</v>
      </c>
      <c r="AK4624" t="str" cm="1">
        <f t="array" ref="AK4624">_xlfn.IFS(
G4624&lt;6, "&lt;6",
AND(G4624&gt;=6, G4624&lt;12), "6-12",
AND(G4624&gt;=12, G4624&lt;18), "12-18",  AND(G4624&gt;=18, G4624&lt;24), "18-24", G4624&gt;=24, "24-36")</f>
        <v>24-36</v>
      </c>
    </row>
    <row r="4625" spans="1:37" x14ac:dyDescent="0.3">
      <c r="A4625" t="s">
        <v>4725</v>
      </c>
      <c r="B4625" t="s">
        <v>44</v>
      </c>
      <c r="C4625">
        <v>37</v>
      </c>
      <c r="D4625" t="s">
        <v>37</v>
      </c>
      <c r="E4625" t="s">
        <v>114</v>
      </c>
      <c r="F4625">
        <v>2</v>
      </c>
      <c r="G4625">
        <v>16</v>
      </c>
      <c r="H4625" t="s">
        <v>49</v>
      </c>
      <c r="I4625" t="s">
        <v>37</v>
      </c>
      <c r="J4625" t="s">
        <v>34</v>
      </c>
      <c r="K4625" t="s">
        <v>37</v>
      </c>
      <c r="L4625" t="s">
        <v>50</v>
      </c>
      <c r="M4625" t="s">
        <v>37</v>
      </c>
      <c r="N4625" t="s">
        <v>34</v>
      </c>
      <c r="O4625" t="s">
        <v>34</v>
      </c>
      <c r="P4625" t="s">
        <v>34</v>
      </c>
      <c r="Q4625" t="s">
        <v>37</v>
      </c>
      <c r="R4625" t="s">
        <v>37</v>
      </c>
      <c r="S4625" t="s">
        <v>37</v>
      </c>
      <c r="T4625" t="s">
        <v>37</v>
      </c>
      <c r="U4625" t="s">
        <v>46</v>
      </c>
      <c r="V4625" t="s">
        <v>34</v>
      </c>
      <c r="W4625" t="s">
        <v>51</v>
      </c>
      <c r="X4625">
        <v>97.1</v>
      </c>
      <c r="Y4625">
        <v>184.15</v>
      </c>
      <c r="Z4625">
        <v>0</v>
      </c>
      <c r="AA4625">
        <v>0</v>
      </c>
      <c r="AB4625">
        <v>78.7</v>
      </c>
      <c r="AC4625">
        <v>262.85000000000002</v>
      </c>
      <c r="AD4625" t="s">
        <v>85</v>
      </c>
      <c r="AE4625" t="s">
        <v>42</v>
      </c>
      <c r="AF4625" t="s">
        <v>42</v>
      </c>
      <c r="AG4625">
        <f t="shared" si="144"/>
        <v>0</v>
      </c>
      <c r="AH4625" t="str" cm="1">
        <f t="array" ref="AH4625">_xlfn.IFS(
X4625&lt;=20, "&lt;20",
AND(X4625&gt;=20, X4625&lt;50), "20-50",
AND(X4625&gt;=50, X4625&lt;100), "50-100",
X4625&gt;=100, "&gt;100"
)</f>
        <v>50-100</v>
      </c>
      <c r="AI4625">
        <f t="shared" si="145"/>
        <v>1</v>
      </c>
      <c r="AJ4625" t="str" cm="1">
        <f t="array" ref="AJ4625">_xlfn.IFS(
C4625&lt;=20, "&lt;20",
AND(C4625&gt;=20, C4625&lt;35), "20-35",
AND(C4625&gt;=35, C4625&lt;50), "35-50",
C4625&gt;=50, "50-100"
)</f>
        <v>35-50</v>
      </c>
      <c r="AK4625" t="str" cm="1">
        <f t="array" ref="AK4625">_xlfn.IFS(
G4625&lt;6, "&lt;6",
AND(G4625&gt;=6, G4625&lt;12), "6-12",
AND(G4625&gt;=12, G4625&lt;18), "12-18",  AND(G4625&gt;=18, G4625&lt;24), "18-24", G4625&gt;=24, "24-36")</f>
        <v>12-18</v>
      </c>
    </row>
    <row r="4626" spans="1:37" x14ac:dyDescent="0.3">
      <c r="A4626" t="s">
        <v>4726</v>
      </c>
      <c r="B4626" t="s">
        <v>44</v>
      </c>
      <c r="C4626">
        <v>72</v>
      </c>
      <c r="D4626" t="s">
        <v>34</v>
      </c>
      <c r="E4626" t="s">
        <v>64</v>
      </c>
      <c r="F4626">
        <v>5</v>
      </c>
      <c r="G4626">
        <v>36</v>
      </c>
      <c r="H4626" t="s">
        <v>36</v>
      </c>
      <c r="I4626" t="s">
        <v>37</v>
      </c>
      <c r="J4626" t="s">
        <v>34</v>
      </c>
      <c r="K4626" t="s">
        <v>37</v>
      </c>
      <c r="L4626" t="s">
        <v>50</v>
      </c>
      <c r="M4626" t="s">
        <v>37</v>
      </c>
      <c r="N4626" t="s">
        <v>37</v>
      </c>
      <c r="O4626" t="s">
        <v>34</v>
      </c>
      <c r="P4626" t="s">
        <v>34</v>
      </c>
      <c r="Q4626" t="s">
        <v>34</v>
      </c>
      <c r="R4626" t="s">
        <v>34</v>
      </c>
      <c r="S4626" t="s">
        <v>34</v>
      </c>
      <c r="T4626" t="s">
        <v>34</v>
      </c>
      <c r="U4626" t="s">
        <v>46</v>
      </c>
      <c r="V4626" t="s">
        <v>34</v>
      </c>
      <c r="W4626" t="s">
        <v>51</v>
      </c>
      <c r="X4626">
        <v>78.849999999999994</v>
      </c>
      <c r="Y4626">
        <v>1043.8</v>
      </c>
      <c r="Z4626">
        <v>0</v>
      </c>
      <c r="AA4626">
        <v>50</v>
      </c>
      <c r="AB4626">
        <v>672.14</v>
      </c>
      <c r="AC4626">
        <v>1765.94</v>
      </c>
      <c r="AD4626" t="s">
        <v>41</v>
      </c>
      <c r="AE4626" t="s">
        <v>42</v>
      </c>
      <c r="AF4626" t="s">
        <v>42</v>
      </c>
      <c r="AG4626">
        <f t="shared" si="144"/>
        <v>0</v>
      </c>
      <c r="AH4626" t="str" cm="1">
        <f t="array" ref="AH4626">_xlfn.IFS(
X4626&lt;=20, "&lt;20",
AND(X4626&gt;=20, X4626&lt;50), "20-50",
AND(X4626&gt;=50, X4626&lt;100), "50-100",
X4626&gt;=100, "&gt;100"
)</f>
        <v>50-100</v>
      </c>
      <c r="AI4626">
        <f t="shared" si="145"/>
        <v>0</v>
      </c>
      <c r="AJ4626" t="str" cm="1">
        <f t="array" ref="AJ4626">_xlfn.IFS(
C4626&lt;=20, "&lt;20",
AND(C4626&gt;=20, C4626&lt;35), "20-35",
AND(C4626&gt;=35, C4626&lt;50), "35-50",
C4626&gt;=50, "50-100"
)</f>
        <v>50-100</v>
      </c>
      <c r="AK4626" t="str" cm="1">
        <f t="array" ref="AK4626">_xlfn.IFS(
G4626&lt;6, "&lt;6",
AND(G4626&gt;=6, G4626&lt;12), "6-12",
AND(G4626&gt;=12, G4626&lt;18), "12-18",  AND(G4626&gt;=18, G4626&lt;24), "18-24", G4626&gt;=24, "24-36")</f>
        <v>24-36</v>
      </c>
    </row>
    <row r="4627" spans="1:37" x14ac:dyDescent="0.3">
      <c r="A4627" t="s">
        <v>4727</v>
      </c>
      <c r="B4627" t="s">
        <v>44</v>
      </c>
      <c r="C4627">
        <v>72</v>
      </c>
      <c r="D4627" t="s">
        <v>37</v>
      </c>
      <c r="E4627" t="s">
        <v>69</v>
      </c>
      <c r="F4627">
        <v>7</v>
      </c>
      <c r="G4627">
        <v>35</v>
      </c>
      <c r="H4627" t="s">
        <v>36</v>
      </c>
      <c r="I4627" t="s">
        <v>37</v>
      </c>
      <c r="J4627" t="s">
        <v>37</v>
      </c>
      <c r="K4627" t="s">
        <v>37</v>
      </c>
      <c r="L4627" t="s">
        <v>50</v>
      </c>
      <c r="M4627" t="s">
        <v>34</v>
      </c>
      <c r="N4627" t="s">
        <v>37</v>
      </c>
      <c r="O4627" t="s">
        <v>37</v>
      </c>
      <c r="P4627" t="s">
        <v>34</v>
      </c>
      <c r="Q4627" t="s">
        <v>37</v>
      </c>
      <c r="R4627" t="s">
        <v>37</v>
      </c>
      <c r="S4627" t="s">
        <v>37</v>
      </c>
      <c r="T4627" t="s">
        <v>37</v>
      </c>
      <c r="U4627" t="s">
        <v>39</v>
      </c>
      <c r="V4627" t="s">
        <v>37</v>
      </c>
      <c r="W4627" t="s">
        <v>51</v>
      </c>
      <c r="X4627">
        <v>103.75</v>
      </c>
      <c r="Y4627">
        <v>6383.35</v>
      </c>
      <c r="Z4627">
        <v>0</v>
      </c>
      <c r="AA4627">
        <v>0</v>
      </c>
      <c r="AB4627">
        <v>440.82</v>
      </c>
      <c r="AC4627">
        <v>6824.17</v>
      </c>
      <c r="AD4627" t="s">
        <v>52</v>
      </c>
      <c r="AE4627" t="s">
        <v>53</v>
      </c>
      <c r="AF4627" t="s">
        <v>54</v>
      </c>
      <c r="AG4627">
        <f t="shared" si="144"/>
        <v>1</v>
      </c>
      <c r="AH4627" t="str" cm="1">
        <f t="array" ref="AH4627">_xlfn.IFS(
X4627&lt;=20, "&lt;20",
AND(X4627&gt;=20, X4627&lt;50), "20-50",
AND(X4627&gt;=50, X4627&lt;100), "50-100",
X4627&gt;=100, "&gt;100"
)</f>
        <v>&gt;100</v>
      </c>
      <c r="AI4627">
        <f t="shared" si="145"/>
        <v>0</v>
      </c>
      <c r="AJ4627" t="str" cm="1">
        <f t="array" ref="AJ4627">_xlfn.IFS(
C4627&lt;=20, "&lt;20",
AND(C4627&gt;=20, C4627&lt;35), "20-35",
AND(C4627&gt;=35, C4627&lt;50), "35-50",
C4627&gt;=50, "50-100"
)</f>
        <v>50-100</v>
      </c>
      <c r="AK4627" t="str" cm="1">
        <f t="array" ref="AK4627">_xlfn.IFS(
G4627&lt;6, "&lt;6",
AND(G4627&gt;=6, G4627&lt;12), "6-12",
AND(G4627&gt;=12, G4627&lt;18), "12-18",  AND(G4627&gt;=18, G4627&lt;24), "18-24", G4627&gt;=24, "24-36")</f>
        <v>24-36</v>
      </c>
    </row>
    <row r="4628" spans="1:37" x14ac:dyDescent="0.3">
      <c r="A4628" t="s">
        <v>4728</v>
      </c>
      <c r="B4628" t="s">
        <v>44</v>
      </c>
      <c r="C4628">
        <v>72</v>
      </c>
      <c r="D4628" t="s">
        <v>37</v>
      </c>
      <c r="E4628" t="s">
        <v>69</v>
      </c>
      <c r="F4628">
        <v>1</v>
      </c>
      <c r="G4628">
        <v>20</v>
      </c>
      <c r="H4628" t="s">
        <v>36</v>
      </c>
      <c r="I4628" t="s">
        <v>37</v>
      </c>
      <c r="J4628" t="s">
        <v>37</v>
      </c>
      <c r="K4628" t="s">
        <v>37</v>
      </c>
      <c r="L4628" t="s">
        <v>50</v>
      </c>
      <c r="M4628" t="s">
        <v>34</v>
      </c>
      <c r="N4628" t="s">
        <v>37</v>
      </c>
      <c r="O4628" t="s">
        <v>37</v>
      </c>
      <c r="P4628" t="s">
        <v>34</v>
      </c>
      <c r="Q4628" t="s">
        <v>37</v>
      </c>
      <c r="R4628" t="s">
        <v>37</v>
      </c>
      <c r="S4628" t="s">
        <v>34</v>
      </c>
      <c r="T4628" t="s">
        <v>37</v>
      </c>
      <c r="U4628" t="s">
        <v>46</v>
      </c>
      <c r="V4628" t="s">
        <v>37</v>
      </c>
      <c r="W4628" t="s">
        <v>51</v>
      </c>
      <c r="X4628">
        <v>103.85</v>
      </c>
      <c r="Y4628">
        <v>5485.5</v>
      </c>
      <c r="Z4628">
        <v>0</v>
      </c>
      <c r="AA4628">
        <v>0</v>
      </c>
      <c r="AB4628">
        <v>2086.08</v>
      </c>
      <c r="AC4628">
        <v>7571.58</v>
      </c>
      <c r="AD4628" t="s">
        <v>52</v>
      </c>
      <c r="AE4628" t="s">
        <v>53</v>
      </c>
      <c r="AF4628" t="s">
        <v>54</v>
      </c>
      <c r="AG4628">
        <f t="shared" si="144"/>
        <v>1</v>
      </c>
      <c r="AH4628" t="str" cm="1">
        <f t="array" ref="AH4628">_xlfn.IFS(
X4628&lt;=20, "&lt;20",
AND(X4628&gt;=20, X4628&lt;50), "20-50",
AND(X4628&gt;=50, X4628&lt;100), "50-100",
X4628&gt;=100, "&gt;100"
)</f>
        <v>&gt;100</v>
      </c>
      <c r="AI4628">
        <f t="shared" si="145"/>
        <v>0</v>
      </c>
      <c r="AJ4628" t="str" cm="1">
        <f t="array" ref="AJ4628">_xlfn.IFS(
C4628&lt;=20, "&lt;20",
AND(C4628&gt;=20, C4628&lt;35), "20-35",
AND(C4628&gt;=35, C4628&lt;50), "35-50",
C4628&gt;=50, "50-100"
)</f>
        <v>50-100</v>
      </c>
      <c r="AK4628" t="str" cm="1">
        <f t="array" ref="AK4628">_xlfn.IFS(
G4628&lt;6, "&lt;6",
AND(G4628&gt;=6, G4628&lt;12), "6-12",
AND(G4628&gt;=12, G4628&lt;18), "12-18",  AND(G4628&gt;=18, G4628&lt;24), "18-24", G4628&gt;=24, "24-36")</f>
        <v>18-24</v>
      </c>
    </row>
    <row r="4629" spans="1:37" x14ac:dyDescent="0.3">
      <c r="A4629" t="s">
        <v>4729</v>
      </c>
      <c r="B4629" t="s">
        <v>33</v>
      </c>
      <c r="C4629">
        <v>28</v>
      </c>
      <c r="D4629" t="s">
        <v>37</v>
      </c>
      <c r="E4629" t="s">
        <v>56</v>
      </c>
      <c r="F4629">
        <v>2</v>
      </c>
      <c r="G4629">
        <v>16</v>
      </c>
      <c r="H4629" t="s">
        <v>57</v>
      </c>
      <c r="I4629" t="s">
        <v>37</v>
      </c>
      <c r="J4629" t="s">
        <v>34</v>
      </c>
      <c r="K4629" t="s">
        <v>34</v>
      </c>
      <c r="L4629" t="s">
        <v>34</v>
      </c>
      <c r="M4629" t="s">
        <v>34</v>
      </c>
      <c r="N4629" t="s">
        <v>34</v>
      </c>
      <c r="O4629" t="s">
        <v>34</v>
      </c>
      <c r="P4629" t="s">
        <v>34</v>
      </c>
      <c r="Q4629" t="s">
        <v>34</v>
      </c>
      <c r="R4629" t="s">
        <v>34</v>
      </c>
      <c r="S4629" t="s">
        <v>34</v>
      </c>
      <c r="T4629" t="s">
        <v>34</v>
      </c>
      <c r="U4629" t="s">
        <v>46</v>
      </c>
      <c r="V4629" t="s">
        <v>34</v>
      </c>
      <c r="W4629" t="s">
        <v>51</v>
      </c>
      <c r="X4629">
        <v>20.149999999999999</v>
      </c>
      <c r="Y4629">
        <v>341.35</v>
      </c>
      <c r="Z4629">
        <v>0</v>
      </c>
      <c r="AA4629">
        <v>0</v>
      </c>
      <c r="AB4629">
        <v>616.79999999999995</v>
      </c>
      <c r="AC4629">
        <v>958.15</v>
      </c>
      <c r="AD4629" t="s">
        <v>41</v>
      </c>
      <c r="AE4629" t="s">
        <v>42</v>
      </c>
      <c r="AF4629" t="s">
        <v>42</v>
      </c>
      <c r="AG4629">
        <f t="shared" si="144"/>
        <v>0</v>
      </c>
      <c r="AH4629" t="str" cm="1">
        <f t="array" ref="AH4629">_xlfn.IFS(
X4629&lt;=20, "&lt;20",
AND(X4629&gt;=20, X4629&lt;50), "20-50",
AND(X4629&gt;=50, X4629&lt;100), "50-100",
X4629&gt;=100, "&gt;100"
)</f>
        <v>20-50</v>
      </c>
      <c r="AI4629">
        <f t="shared" si="145"/>
        <v>0</v>
      </c>
      <c r="AJ4629" t="str" cm="1">
        <f t="array" ref="AJ4629">_xlfn.IFS(
C4629&lt;=20, "&lt;20",
AND(C4629&gt;=20, C4629&lt;35), "20-35",
AND(C4629&gt;=35, C4629&lt;50), "35-50",
C4629&gt;=50, "50-100"
)</f>
        <v>20-35</v>
      </c>
      <c r="AK4629" t="str" cm="1">
        <f t="array" ref="AK4629">_xlfn.IFS(
G4629&lt;6, "&lt;6",
AND(G4629&gt;=6, G4629&lt;12), "6-12",
AND(G4629&gt;=12, G4629&lt;18), "12-18",  AND(G4629&gt;=18, G4629&lt;24), "18-24", G4629&gt;=24, "24-36")</f>
        <v>12-18</v>
      </c>
    </row>
    <row r="4630" spans="1:37" x14ac:dyDescent="0.3">
      <c r="A4630" t="s">
        <v>4730</v>
      </c>
      <c r="B4630" t="s">
        <v>44</v>
      </c>
      <c r="C4630">
        <v>48</v>
      </c>
      <c r="D4630" t="s">
        <v>34</v>
      </c>
      <c r="E4630" t="s">
        <v>103</v>
      </c>
      <c r="F4630">
        <v>10</v>
      </c>
      <c r="G4630">
        <v>15</v>
      </c>
      <c r="H4630" t="s">
        <v>66</v>
      </c>
      <c r="I4630" t="s">
        <v>37</v>
      </c>
      <c r="J4630" t="s">
        <v>37</v>
      </c>
      <c r="K4630" t="s">
        <v>37</v>
      </c>
      <c r="L4630" t="s">
        <v>50</v>
      </c>
      <c r="M4630" t="s">
        <v>37</v>
      </c>
      <c r="N4630" t="s">
        <v>37</v>
      </c>
      <c r="O4630" t="s">
        <v>37</v>
      </c>
      <c r="P4630" t="s">
        <v>37</v>
      </c>
      <c r="Q4630" t="s">
        <v>37</v>
      </c>
      <c r="R4630" t="s">
        <v>37</v>
      </c>
      <c r="S4630" t="s">
        <v>37</v>
      </c>
      <c r="T4630" t="s">
        <v>37</v>
      </c>
      <c r="U4630" t="s">
        <v>67</v>
      </c>
      <c r="V4630" t="s">
        <v>37</v>
      </c>
      <c r="W4630" t="s">
        <v>40</v>
      </c>
      <c r="X4630">
        <v>117.15</v>
      </c>
      <c r="Y4630">
        <v>8529.5</v>
      </c>
      <c r="Z4630">
        <v>0</v>
      </c>
      <c r="AA4630">
        <v>0</v>
      </c>
      <c r="AB4630">
        <v>1792.08</v>
      </c>
      <c r="AC4630">
        <v>10321.58</v>
      </c>
      <c r="AD4630" t="s">
        <v>41</v>
      </c>
      <c r="AE4630" t="s">
        <v>42</v>
      </c>
      <c r="AF4630" t="s">
        <v>42</v>
      </c>
      <c r="AG4630">
        <f t="shared" si="144"/>
        <v>0</v>
      </c>
      <c r="AH4630" t="str" cm="1">
        <f t="array" ref="AH4630">_xlfn.IFS(
X4630&lt;=20, "&lt;20",
AND(X4630&gt;=20, X4630&lt;50), "20-50",
AND(X4630&gt;=50, X4630&lt;100), "50-100",
X4630&gt;=100, "&gt;100"
)</f>
        <v>&gt;100</v>
      </c>
      <c r="AI4630">
        <f t="shared" si="145"/>
        <v>0</v>
      </c>
      <c r="AJ4630" t="str" cm="1">
        <f t="array" ref="AJ4630">_xlfn.IFS(
C4630&lt;=20, "&lt;20",
AND(C4630&gt;=20, C4630&lt;35), "20-35",
AND(C4630&gt;=35, C4630&lt;50), "35-50",
C4630&gt;=50, "50-100"
)</f>
        <v>35-50</v>
      </c>
      <c r="AK4630" t="str" cm="1">
        <f t="array" ref="AK4630">_xlfn.IFS(
G4630&lt;6, "&lt;6",
AND(G4630&gt;=6, G4630&lt;12), "6-12",
AND(G4630&gt;=12, G4630&lt;18), "12-18",  AND(G4630&gt;=18, G4630&lt;24), "18-24", G4630&gt;=24, "24-36")</f>
        <v>12-18</v>
      </c>
    </row>
    <row r="4631" spans="1:37" x14ac:dyDescent="0.3">
      <c r="A4631" t="s">
        <v>4731</v>
      </c>
      <c r="B4631" t="s">
        <v>44</v>
      </c>
      <c r="C4631">
        <v>50</v>
      </c>
      <c r="D4631" t="s">
        <v>34</v>
      </c>
      <c r="E4631" t="s">
        <v>103</v>
      </c>
      <c r="F4631">
        <v>8</v>
      </c>
      <c r="G4631">
        <v>7</v>
      </c>
      <c r="H4631" t="s">
        <v>36</v>
      </c>
      <c r="I4631" t="s">
        <v>37</v>
      </c>
      <c r="J4631" t="s">
        <v>34</v>
      </c>
      <c r="K4631" t="s">
        <v>37</v>
      </c>
      <c r="L4631" t="s">
        <v>38</v>
      </c>
      <c r="M4631" t="s">
        <v>34</v>
      </c>
      <c r="N4631" t="s">
        <v>34</v>
      </c>
      <c r="O4631" t="s">
        <v>34</v>
      </c>
      <c r="P4631" t="s">
        <v>34</v>
      </c>
      <c r="Q4631" t="s">
        <v>34</v>
      </c>
      <c r="R4631" t="s">
        <v>34</v>
      </c>
      <c r="S4631" t="s">
        <v>34</v>
      </c>
      <c r="T4631" t="s">
        <v>34</v>
      </c>
      <c r="U4631" t="s">
        <v>46</v>
      </c>
      <c r="V4631" t="s">
        <v>37</v>
      </c>
      <c r="W4631" t="s">
        <v>51</v>
      </c>
      <c r="X4631">
        <v>43.85</v>
      </c>
      <c r="Y4631">
        <v>43.85</v>
      </c>
      <c r="Z4631">
        <v>0</v>
      </c>
      <c r="AA4631">
        <v>10</v>
      </c>
      <c r="AB4631">
        <v>15.9</v>
      </c>
      <c r="AC4631">
        <v>69.75</v>
      </c>
      <c r="AD4631" t="s">
        <v>85</v>
      </c>
      <c r="AE4631" t="s">
        <v>42</v>
      </c>
      <c r="AF4631" t="s">
        <v>42</v>
      </c>
      <c r="AG4631">
        <f t="shared" si="144"/>
        <v>0</v>
      </c>
      <c r="AH4631" t="str" cm="1">
        <f t="array" ref="AH4631">_xlfn.IFS(
X4631&lt;=20, "&lt;20",
AND(X4631&gt;=20, X4631&lt;50), "20-50",
AND(X4631&gt;=50, X4631&lt;100), "50-100",
X4631&gt;=100, "&gt;100"
)</f>
        <v>20-50</v>
      </c>
      <c r="AI4631">
        <f t="shared" si="145"/>
        <v>1</v>
      </c>
      <c r="AJ4631" t="str" cm="1">
        <f t="array" ref="AJ4631">_xlfn.IFS(
C4631&lt;=20, "&lt;20",
AND(C4631&gt;=20, C4631&lt;35), "20-35",
AND(C4631&gt;=35, C4631&lt;50), "35-50",
C4631&gt;=50, "50-100"
)</f>
        <v>50-100</v>
      </c>
      <c r="AK4631" t="str" cm="1">
        <f t="array" ref="AK4631">_xlfn.IFS(
G4631&lt;6, "&lt;6",
AND(G4631&gt;=6, G4631&lt;12), "6-12",
AND(G4631&gt;=12, G4631&lt;18), "12-18",  AND(G4631&gt;=18, G4631&lt;24), "18-24", G4631&gt;=24, "24-36")</f>
        <v>6-12</v>
      </c>
    </row>
    <row r="4632" spans="1:37" x14ac:dyDescent="0.3">
      <c r="A4632" t="s">
        <v>4732</v>
      </c>
      <c r="B4632" t="s">
        <v>44</v>
      </c>
      <c r="C4632">
        <v>25</v>
      </c>
      <c r="D4632" t="s">
        <v>34</v>
      </c>
      <c r="E4632" t="s">
        <v>48</v>
      </c>
      <c r="F4632">
        <v>8</v>
      </c>
      <c r="G4632">
        <v>32</v>
      </c>
      <c r="H4632" t="s">
        <v>36</v>
      </c>
      <c r="I4632" t="s">
        <v>37</v>
      </c>
      <c r="J4632" t="s">
        <v>37</v>
      </c>
      <c r="K4632" t="s">
        <v>37</v>
      </c>
      <c r="L4632" t="s">
        <v>50</v>
      </c>
      <c r="M4632" t="s">
        <v>34</v>
      </c>
      <c r="N4632" t="s">
        <v>34</v>
      </c>
      <c r="O4632" t="s">
        <v>37</v>
      </c>
      <c r="P4632" t="s">
        <v>34</v>
      </c>
      <c r="Q4632" t="s">
        <v>37</v>
      </c>
      <c r="R4632" t="s">
        <v>37</v>
      </c>
      <c r="S4632" t="s">
        <v>37</v>
      </c>
      <c r="T4632" t="s">
        <v>34</v>
      </c>
      <c r="U4632" t="s">
        <v>46</v>
      </c>
      <c r="V4632" t="s">
        <v>37</v>
      </c>
      <c r="W4632" t="s">
        <v>51</v>
      </c>
      <c r="X4632">
        <v>99.8</v>
      </c>
      <c r="Y4632">
        <v>4872.45</v>
      </c>
      <c r="Z4632">
        <v>0</v>
      </c>
      <c r="AA4632">
        <v>130</v>
      </c>
      <c r="AB4632">
        <v>2300.06</v>
      </c>
      <c r="AC4632">
        <v>7302.51</v>
      </c>
      <c r="AD4632" t="s">
        <v>52</v>
      </c>
      <c r="AE4632" t="s">
        <v>104</v>
      </c>
      <c r="AF4632" t="s">
        <v>150</v>
      </c>
      <c r="AG4632">
        <f t="shared" si="144"/>
        <v>1</v>
      </c>
      <c r="AH4632" t="str" cm="1">
        <f t="array" ref="AH4632">_xlfn.IFS(
X4632&lt;=20, "&lt;20",
AND(X4632&gt;=20, X4632&lt;50), "20-50",
AND(X4632&gt;=50, X4632&lt;100), "50-100",
X4632&gt;=100, "&gt;100"
)</f>
        <v>50-100</v>
      </c>
      <c r="AI4632">
        <f t="shared" si="145"/>
        <v>0</v>
      </c>
      <c r="AJ4632" t="str" cm="1">
        <f t="array" ref="AJ4632">_xlfn.IFS(
C4632&lt;=20, "&lt;20",
AND(C4632&gt;=20, C4632&lt;35), "20-35",
AND(C4632&gt;=35, C4632&lt;50), "35-50",
C4632&gt;=50, "50-100"
)</f>
        <v>20-35</v>
      </c>
      <c r="AK4632" t="str" cm="1">
        <f t="array" ref="AK4632">_xlfn.IFS(
G4632&lt;6, "&lt;6",
AND(G4632&gt;=6, G4632&lt;12), "6-12",
AND(G4632&gt;=12, G4632&lt;18), "12-18",  AND(G4632&gt;=18, G4632&lt;24), "18-24", G4632&gt;=24, "24-36")</f>
        <v>24-36</v>
      </c>
    </row>
    <row r="4633" spans="1:37" x14ac:dyDescent="0.3">
      <c r="A4633" t="s">
        <v>4733</v>
      </c>
      <c r="B4633" t="s">
        <v>44</v>
      </c>
      <c r="C4633">
        <v>52</v>
      </c>
      <c r="D4633" t="s">
        <v>37</v>
      </c>
      <c r="E4633" t="s">
        <v>48</v>
      </c>
      <c r="F4633">
        <v>4</v>
      </c>
      <c r="G4633">
        <v>31</v>
      </c>
      <c r="H4633" t="s">
        <v>66</v>
      </c>
      <c r="I4633" t="s">
        <v>37</v>
      </c>
      <c r="J4633" t="s">
        <v>37</v>
      </c>
      <c r="K4633" t="s">
        <v>34</v>
      </c>
      <c r="L4633" t="s">
        <v>34</v>
      </c>
      <c r="M4633" t="s">
        <v>34</v>
      </c>
      <c r="N4633" t="s">
        <v>34</v>
      </c>
      <c r="O4633" t="s">
        <v>34</v>
      </c>
      <c r="P4633" t="s">
        <v>34</v>
      </c>
      <c r="Q4633" t="s">
        <v>34</v>
      </c>
      <c r="R4633" t="s">
        <v>34</v>
      </c>
      <c r="S4633" t="s">
        <v>34</v>
      </c>
      <c r="T4633" t="s">
        <v>34</v>
      </c>
      <c r="U4633" t="s">
        <v>67</v>
      </c>
      <c r="V4633" t="s">
        <v>34</v>
      </c>
      <c r="W4633" t="s">
        <v>40</v>
      </c>
      <c r="X4633">
        <v>26.3</v>
      </c>
      <c r="Y4633">
        <v>1688.9</v>
      </c>
      <c r="Z4633">
        <v>0</v>
      </c>
      <c r="AA4633">
        <v>0</v>
      </c>
      <c r="AB4633">
        <v>974.18</v>
      </c>
      <c r="AC4633">
        <v>2663.08</v>
      </c>
      <c r="AD4633" t="s">
        <v>41</v>
      </c>
      <c r="AE4633" t="s">
        <v>42</v>
      </c>
      <c r="AF4633" t="s">
        <v>42</v>
      </c>
      <c r="AG4633">
        <f t="shared" si="144"/>
        <v>0</v>
      </c>
      <c r="AH4633" t="str" cm="1">
        <f t="array" ref="AH4633">_xlfn.IFS(
X4633&lt;=20, "&lt;20",
AND(X4633&gt;=20, X4633&lt;50), "20-50",
AND(X4633&gt;=50, X4633&lt;100), "50-100",
X4633&gt;=100, "&gt;100"
)</f>
        <v>20-50</v>
      </c>
      <c r="AI4633">
        <f t="shared" si="145"/>
        <v>0</v>
      </c>
      <c r="AJ4633" t="str" cm="1">
        <f t="array" ref="AJ4633">_xlfn.IFS(
C4633&lt;=20, "&lt;20",
AND(C4633&gt;=20, C4633&lt;35), "20-35",
AND(C4633&gt;=35, C4633&lt;50), "35-50",
C4633&gt;=50, "50-100"
)</f>
        <v>50-100</v>
      </c>
      <c r="AK4633" t="str" cm="1">
        <f t="array" ref="AK4633">_xlfn.IFS(
G4633&lt;6, "&lt;6",
AND(G4633&gt;=6, G4633&lt;12), "6-12",
AND(G4633&gt;=12, G4633&lt;18), "12-18",  AND(G4633&gt;=18, G4633&lt;24), "18-24", G4633&gt;=24, "24-36")</f>
        <v>24-36</v>
      </c>
    </row>
    <row r="4634" spans="1:37" x14ac:dyDescent="0.3">
      <c r="A4634" t="s">
        <v>4734</v>
      </c>
      <c r="B4634" t="s">
        <v>33</v>
      </c>
      <c r="C4634">
        <v>41</v>
      </c>
      <c r="D4634" t="s">
        <v>34</v>
      </c>
      <c r="E4634" t="s">
        <v>61</v>
      </c>
      <c r="F4634">
        <v>8</v>
      </c>
      <c r="G4634">
        <v>17</v>
      </c>
      <c r="H4634" t="s">
        <v>57</v>
      </c>
      <c r="I4634" t="s">
        <v>37</v>
      </c>
      <c r="J4634" t="s">
        <v>34</v>
      </c>
      <c r="K4634" t="s">
        <v>37</v>
      </c>
      <c r="L4634" t="s">
        <v>38</v>
      </c>
      <c r="M4634" t="s">
        <v>34</v>
      </c>
      <c r="N4634" t="s">
        <v>34</v>
      </c>
      <c r="O4634" t="s">
        <v>34</v>
      </c>
      <c r="P4634" t="s">
        <v>34</v>
      </c>
      <c r="Q4634" t="s">
        <v>37</v>
      </c>
      <c r="R4634" t="s">
        <v>37</v>
      </c>
      <c r="S4634" t="s">
        <v>37</v>
      </c>
      <c r="T4634" t="s">
        <v>37</v>
      </c>
      <c r="U4634" t="s">
        <v>46</v>
      </c>
      <c r="V4634" t="s">
        <v>37</v>
      </c>
      <c r="W4634" t="s">
        <v>51</v>
      </c>
      <c r="X4634">
        <v>64.900000000000006</v>
      </c>
      <c r="Y4634">
        <v>716.1</v>
      </c>
      <c r="Z4634">
        <v>0</v>
      </c>
      <c r="AA4634">
        <v>0</v>
      </c>
      <c r="AB4634">
        <v>149.16</v>
      </c>
      <c r="AC4634">
        <v>865.26</v>
      </c>
      <c r="AD4634" t="s">
        <v>41</v>
      </c>
      <c r="AE4634" t="s">
        <v>42</v>
      </c>
      <c r="AF4634" t="s">
        <v>42</v>
      </c>
      <c r="AG4634">
        <f t="shared" si="144"/>
        <v>0</v>
      </c>
      <c r="AH4634" t="str" cm="1">
        <f t="array" ref="AH4634">_xlfn.IFS(
X4634&lt;=20, "&lt;20",
AND(X4634&gt;=20, X4634&lt;50), "20-50",
AND(X4634&gt;=50, X4634&lt;100), "50-100",
X4634&gt;=100, "&gt;100"
)</f>
        <v>50-100</v>
      </c>
      <c r="AI4634">
        <f t="shared" si="145"/>
        <v>0</v>
      </c>
      <c r="AJ4634" t="str" cm="1">
        <f t="array" ref="AJ4634">_xlfn.IFS(
C4634&lt;=20, "&lt;20",
AND(C4634&gt;=20, C4634&lt;35), "20-35",
AND(C4634&gt;=35, C4634&lt;50), "35-50",
C4634&gt;=50, "50-100"
)</f>
        <v>35-50</v>
      </c>
      <c r="AK4634" t="str" cm="1">
        <f t="array" ref="AK4634">_xlfn.IFS(
G4634&lt;6, "&lt;6",
AND(G4634&gt;=6, G4634&lt;12), "6-12",
AND(G4634&gt;=12, G4634&lt;18), "12-18",  AND(G4634&gt;=18, G4634&lt;24), "18-24", G4634&gt;=24, "24-36")</f>
        <v>12-18</v>
      </c>
    </row>
    <row r="4635" spans="1:37" x14ac:dyDescent="0.3">
      <c r="A4635" t="s">
        <v>4735</v>
      </c>
      <c r="B4635" t="s">
        <v>33</v>
      </c>
      <c r="C4635">
        <v>54</v>
      </c>
      <c r="D4635" t="s">
        <v>37</v>
      </c>
      <c r="E4635" t="s">
        <v>103</v>
      </c>
      <c r="F4635">
        <v>8</v>
      </c>
      <c r="G4635">
        <v>13</v>
      </c>
      <c r="H4635" t="s">
        <v>49</v>
      </c>
      <c r="I4635" t="s">
        <v>37</v>
      </c>
      <c r="J4635" t="s">
        <v>34</v>
      </c>
      <c r="K4635" t="s">
        <v>37</v>
      </c>
      <c r="L4635" t="s">
        <v>50</v>
      </c>
      <c r="M4635" t="s">
        <v>34</v>
      </c>
      <c r="N4635" t="s">
        <v>34</v>
      </c>
      <c r="O4635" t="s">
        <v>34</v>
      </c>
      <c r="P4635" t="s">
        <v>34</v>
      </c>
      <c r="Q4635" t="s">
        <v>34</v>
      </c>
      <c r="R4635" t="s">
        <v>34</v>
      </c>
      <c r="S4635" t="s">
        <v>34</v>
      </c>
      <c r="T4635" t="s">
        <v>37</v>
      </c>
      <c r="U4635" t="s">
        <v>46</v>
      </c>
      <c r="V4635" t="s">
        <v>37</v>
      </c>
      <c r="W4635" t="s">
        <v>51</v>
      </c>
      <c r="X4635">
        <v>70.3</v>
      </c>
      <c r="Y4635">
        <v>70.3</v>
      </c>
      <c r="Z4635">
        <v>0</v>
      </c>
      <c r="AA4635">
        <v>0</v>
      </c>
      <c r="AB4635">
        <v>15.92</v>
      </c>
      <c r="AC4635">
        <v>86.22</v>
      </c>
      <c r="AD4635" t="s">
        <v>52</v>
      </c>
      <c r="AE4635" t="s">
        <v>58</v>
      </c>
      <c r="AF4635" t="s">
        <v>288</v>
      </c>
      <c r="AG4635">
        <f t="shared" si="144"/>
        <v>1</v>
      </c>
      <c r="AH4635" t="str" cm="1">
        <f t="array" ref="AH4635">_xlfn.IFS(
X4635&lt;=20, "&lt;20",
AND(X4635&gt;=20, X4635&lt;50), "20-50",
AND(X4635&gt;=50, X4635&lt;100), "50-100",
X4635&gt;=100, "&gt;100"
)</f>
        <v>50-100</v>
      </c>
      <c r="AI4635">
        <f t="shared" si="145"/>
        <v>0</v>
      </c>
      <c r="AJ4635" t="str" cm="1">
        <f t="array" ref="AJ4635">_xlfn.IFS(
C4635&lt;=20, "&lt;20",
AND(C4635&gt;=20, C4635&lt;35), "20-35",
AND(C4635&gt;=35, C4635&lt;50), "35-50",
C4635&gt;=50, "50-100"
)</f>
        <v>50-100</v>
      </c>
      <c r="AK4635" t="str" cm="1">
        <f t="array" ref="AK4635">_xlfn.IFS(
G4635&lt;6, "&lt;6",
AND(G4635&gt;=6, G4635&lt;12), "6-12",
AND(G4635&gt;=12, G4635&lt;18), "12-18",  AND(G4635&gt;=18, G4635&lt;24), "18-24", G4635&gt;=24, "24-36")</f>
        <v>12-18</v>
      </c>
    </row>
    <row r="4636" spans="1:37" x14ac:dyDescent="0.3">
      <c r="A4636" t="s">
        <v>4736</v>
      </c>
      <c r="B4636" t="s">
        <v>44</v>
      </c>
      <c r="C4636">
        <v>26</v>
      </c>
      <c r="D4636" t="s">
        <v>37</v>
      </c>
      <c r="E4636" t="s">
        <v>90</v>
      </c>
      <c r="F4636">
        <v>10</v>
      </c>
      <c r="G4636">
        <v>18</v>
      </c>
      <c r="H4636" t="s">
        <v>36</v>
      </c>
      <c r="I4636" t="s">
        <v>37</v>
      </c>
      <c r="J4636" t="s">
        <v>34</v>
      </c>
      <c r="K4636" t="s">
        <v>34</v>
      </c>
      <c r="L4636" t="s">
        <v>34</v>
      </c>
      <c r="M4636" t="s">
        <v>34</v>
      </c>
      <c r="N4636" t="s">
        <v>34</v>
      </c>
      <c r="O4636" t="s">
        <v>34</v>
      </c>
      <c r="P4636" t="s">
        <v>34</v>
      </c>
      <c r="Q4636" t="s">
        <v>34</v>
      </c>
      <c r="R4636" t="s">
        <v>34</v>
      </c>
      <c r="S4636" t="s">
        <v>34</v>
      </c>
      <c r="T4636" t="s">
        <v>34</v>
      </c>
      <c r="U4636" t="s">
        <v>46</v>
      </c>
      <c r="V4636" t="s">
        <v>34</v>
      </c>
      <c r="W4636" t="s">
        <v>40</v>
      </c>
      <c r="X4636">
        <v>19.899999999999999</v>
      </c>
      <c r="Y4636">
        <v>19.899999999999999</v>
      </c>
      <c r="Z4636">
        <v>0</v>
      </c>
      <c r="AA4636">
        <v>0</v>
      </c>
      <c r="AB4636">
        <v>1.5</v>
      </c>
      <c r="AC4636">
        <v>21.4</v>
      </c>
      <c r="AD4636" t="s">
        <v>85</v>
      </c>
      <c r="AE4636" t="s">
        <v>42</v>
      </c>
      <c r="AF4636" t="s">
        <v>42</v>
      </c>
      <c r="AG4636">
        <f t="shared" si="144"/>
        <v>0</v>
      </c>
      <c r="AH4636" t="str" cm="1">
        <f t="array" ref="AH4636">_xlfn.IFS(
X4636&lt;=20, "&lt;20",
AND(X4636&gt;=20, X4636&lt;50), "20-50",
AND(X4636&gt;=50, X4636&lt;100), "50-100",
X4636&gt;=100, "&gt;100"
)</f>
        <v>&lt;20</v>
      </c>
      <c r="AI4636">
        <f t="shared" si="145"/>
        <v>1</v>
      </c>
      <c r="AJ4636" t="str" cm="1">
        <f t="array" ref="AJ4636">_xlfn.IFS(
C4636&lt;=20, "&lt;20",
AND(C4636&gt;=20, C4636&lt;35), "20-35",
AND(C4636&gt;=35, C4636&lt;50), "35-50",
C4636&gt;=50, "50-100"
)</f>
        <v>20-35</v>
      </c>
      <c r="AK4636" t="str" cm="1">
        <f t="array" ref="AK4636">_xlfn.IFS(
G4636&lt;6, "&lt;6",
AND(G4636&gt;=6, G4636&lt;12), "6-12",
AND(G4636&gt;=12, G4636&lt;18), "12-18",  AND(G4636&gt;=18, G4636&lt;24), "18-24", G4636&gt;=24, "24-36")</f>
        <v>18-24</v>
      </c>
    </row>
    <row r="4637" spans="1:37" x14ac:dyDescent="0.3">
      <c r="A4637" t="s">
        <v>4737</v>
      </c>
      <c r="B4637" t="s">
        <v>33</v>
      </c>
      <c r="C4637">
        <v>51</v>
      </c>
      <c r="D4637" t="s">
        <v>37</v>
      </c>
      <c r="E4637" t="s">
        <v>56</v>
      </c>
      <c r="F4637">
        <v>10</v>
      </c>
      <c r="G4637">
        <v>35</v>
      </c>
      <c r="H4637" t="s">
        <v>70</v>
      </c>
      <c r="I4637" t="s">
        <v>37</v>
      </c>
      <c r="J4637" t="s">
        <v>37</v>
      </c>
      <c r="K4637" t="s">
        <v>37</v>
      </c>
      <c r="L4637" t="s">
        <v>50</v>
      </c>
      <c r="M4637" t="s">
        <v>37</v>
      </c>
      <c r="N4637" t="s">
        <v>37</v>
      </c>
      <c r="O4637" t="s">
        <v>37</v>
      </c>
      <c r="P4637" t="s">
        <v>37</v>
      </c>
      <c r="Q4637" t="s">
        <v>37</v>
      </c>
      <c r="R4637" t="s">
        <v>37</v>
      </c>
      <c r="S4637" t="s">
        <v>37</v>
      </c>
      <c r="T4637" t="s">
        <v>34</v>
      </c>
      <c r="U4637" t="s">
        <v>39</v>
      </c>
      <c r="V4637" t="s">
        <v>34</v>
      </c>
      <c r="W4637" t="s">
        <v>40</v>
      </c>
      <c r="X4637">
        <v>114.35</v>
      </c>
      <c r="Y4637">
        <v>5791.1</v>
      </c>
      <c r="Z4637">
        <v>0</v>
      </c>
      <c r="AA4637">
        <v>10</v>
      </c>
      <c r="AB4637">
        <v>990</v>
      </c>
      <c r="AC4637">
        <v>6791.1</v>
      </c>
      <c r="AD4637" t="s">
        <v>41</v>
      </c>
      <c r="AE4637" t="s">
        <v>42</v>
      </c>
      <c r="AF4637" t="s">
        <v>42</v>
      </c>
      <c r="AG4637">
        <f t="shared" si="144"/>
        <v>0</v>
      </c>
      <c r="AH4637" t="str" cm="1">
        <f t="array" ref="AH4637">_xlfn.IFS(
X4637&lt;=20, "&lt;20",
AND(X4637&gt;=20, X4637&lt;50), "20-50",
AND(X4637&gt;=50, X4637&lt;100), "50-100",
X4637&gt;=100, "&gt;100"
)</f>
        <v>&gt;100</v>
      </c>
      <c r="AI4637">
        <f t="shared" si="145"/>
        <v>0</v>
      </c>
      <c r="AJ4637" t="str" cm="1">
        <f t="array" ref="AJ4637">_xlfn.IFS(
C4637&lt;=20, "&lt;20",
AND(C4637&gt;=20, C4637&lt;35), "20-35",
AND(C4637&gt;=35, C4637&lt;50), "35-50",
C4637&gt;=50, "50-100"
)</f>
        <v>50-100</v>
      </c>
      <c r="AK4637" t="str" cm="1">
        <f t="array" ref="AK4637">_xlfn.IFS(
G4637&lt;6, "&lt;6",
AND(G4637&gt;=6, G4637&lt;12), "6-12",
AND(G4637&gt;=12, G4637&lt;18), "12-18",  AND(G4637&gt;=18, G4637&lt;24), "18-24", G4637&gt;=24, "24-36")</f>
        <v>24-36</v>
      </c>
    </row>
    <row r="4638" spans="1:37" x14ac:dyDescent="0.3">
      <c r="A4638" t="s">
        <v>4738</v>
      </c>
      <c r="B4638" t="s">
        <v>33</v>
      </c>
      <c r="C4638">
        <v>30</v>
      </c>
      <c r="D4638" t="s">
        <v>37</v>
      </c>
      <c r="E4638" t="s">
        <v>64</v>
      </c>
      <c r="F4638">
        <v>1</v>
      </c>
      <c r="G4638">
        <v>11</v>
      </c>
      <c r="H4638" t="s">
        <v>36</v>
      </c>
      <c r="I4638" t="s">
        <v>37</v>
      </c>
      <c r="J4638" t="s">
        <v>37</v>
      </c>
      <c r="K4638" t="s">
        <v>37</v>
      </c>
      <c r="L4638" t="s">
        <v>72</v>
      </c>
      <c r="M4638" t="s">
        <v>37</v>
      </c>
      <c r="N4638" t="s">
        <v>34</v>
      </c>
      <c r="O4638" t="s">
        <v>37</v>
      </c>
      <c r="P4638" t="s">
        <v>37</v>
      </c>
      <c r="Q4638" t="s">
        <v>37</v>
      </c>
      <c r="R4638" t="s">
        <v>37</v>
      </c>
      <c r="S4638" t="s">
        <v>37</v>
      </c>
      <c r="T4638" t="s">
        <v>34</v>
      </c>
      <c r="U4638" t="s">
        <v>67</v>
      </c>
      <c r="V4638" t="s">
        <v>37</v>
      </c>
      <c r="W4638" t="s">
        <v>40</v>
      </c>
      <c r="X4638">
        <v>83.55</v>
      </c>
      <c r="Y4638">
        <v>6093.3</v>
      </c>
      <c r="Z4638">
        <v>0</v>
      </c>
      <c r="AA4638">
        <v>90</v>
      </c>
      <c r="AB4638">
        <v>1527.12</v>
      </c>
      <c r="AC4638">
        <v>7710.42</v>
      </c>
      <c r="AD4638" t="s">
        <v>41</v>
      </c>
      <c r="AE4638" t="s">
        <v>42</v>
      </c>
      <c r="AF4638" t="s">
        <v>42</v>
      </c>
      <c r="AG4638">
        <f t="shared" si="144"/>
        <v>0</v>
      </c>
      <c r="AH4638" t="str" cm="1">
        <f t="array" ref="AH4638">_xlfn.IFS(
X4638&lt;=20, "&lt;20",
AND(X4638&gt;=20, X4638&lt;50), "20-50",
AND(X4638&gt;=50, X4638&lt;100), "50-100",
X4638&gt;=100, "&gt;100"
)</f>
        <v>50-100</v>
      </c>
      <c r="AI4638">
        <f t="shared" si="145"/>
        <v>0</v>
      </c>
      <c r="AJ4638" t="str" cm="1">
        <f t="array" ref="AJ4638">_xlfn.IFS(
C4638&lt;=20, "&lt;20",
AND(C4638&gt;=20, C4638&lt;35), "20-35",
AND(C4638&gt;=35, C4638&lt;50), "35-50",
C4638&gt;=50, "50-100"
)</f>
        <v>20-35</v>
      </c>
      <c r="AK4638" t="str" cm="1">
        <f t="array" ref="AK4638">_xlfn.IFS(
G4638&lt;6, "&lt;6",
AND(G4638&gt;=6, G4638&lt;12), "6-12",
AND(G4638&gt;=12, G4638&lt;18), "12-18",  AND(G4638&gt;=18, G4638&lt;24), "18-24", G4638&gt;=24, "24-36")</f>
        <v>6-12</v>
      </c>
    </row>
    <row r="4639" spans="1:37" x14ac:dyDescent="0.3">
      <c r="A4639" t="s">
        <v>4739</v>
      </c>
      <c r="B4639" t="s">
        <v>44</v>
      </c>
      <c r="C4639">
        <v>58</v>
      </c>
      <c r="D4639" t="s">
        <v>34</v>
      </c>
      <c r="E4639" t="s">
        <v>124</v>
      </c>
      <c r="F4639">
        <v>10</v>
      </c>
      <c r="G4639">
        <v>34</v>
      </c>
      <c r="H4639" t="s">
        <v>36</v>
      </c>
      <c r="I4639" t="s">
        <v>34</v>
      </c>
      <c r="J4639" t="s">
        <v>34</v>
      </c>
      <c r="K4639" t="s">
        <v>37</v>
      </c>
      <c r="L4639" t="s">
        <v>72</v>
      </c>
      <c r="M4639" t="s">
        <v>34</v>
      </c>
      <c r="N4639" t="s">
        <v>34</v>
      </c>
      <c r="O4639" t="s">
        <v>34</v>
      </c>
      <c r="P4639" t="s">
        <v>37</v>
      </c>
      <c r="Q4639" t="s">
        <v>34</v>
      </c>
      <c r="R4639" t="s">
        <v>34</v>
      </c>
      <c r="S4639" t="s">
        <v>34</v>
      </c>
      <c r="T4639" t="s">
        <v>34</v>
      </c>
      <c r="U4639" t="s">
        <v>46</v>
      </c>
      <c r="V4639" t="s">
        <v>34</v>
      </c>
      <c r="W4639" t="s">
        <v>40</v>
      </c>
      <c r="X4639">
        <v>30.55</v>
      </c>
      <c r="Y4639">
        <v>30.55</v>
      </c>
      <c r="Z4639">
        <v>0</v>
      </c>
      <c r="AA4639">
        <v>40</v>
      </c>
      <c r="AB4639">
        <v>0</v>
      </c>
      <c r="AC4639">
        <v>70.55</v>
      </c>
      <c r="AD4639" t="s">
        <v>85</v>
      </c>
      <c r="AE4639" t="s">
        <v>42</v>
      </c>
      <c r="AF4639" t="s">
        <v>42</v>
      </c>
      <c r="AG4639">
        <f t="shared" si="144"/>
        <v>0</v>
      </c>
      <c r="AH4639" t="str" cm="1">
        <f t="array" ref="AH4639">_xlfn.IFS(
X4639&lt;=20, "&lt;20",
AND(X4639&gt;=20, X4639&lt;50), "20-50",
AND(X4639&gt;=50, X4639&lt;100), "50-100",
X4639&gt;=100, "&gt;100"
)</f>
        <v>20-50</v>
      </c>
      <c r="AI4639">
        <f t="shared" si="145"/>
        <v>1</v>
      </c>
      <c r="AJ4639" t="str" cm="1">
        <f t="array" ref="AJ4639">_xlfn.IFS(
C4639&lt;=20, "&lt;20",
AND(C4639&gt;=20, C4639&lt;35), "20-35",
AND(C4639&gt;=35, C4639&lt;50), "35-50",
C4639&gt;=50, "50-100"
)</f>
        <v>50-100</v>
      </c>
      <c r="AK4639" t="str" cm="1">
        <f t="array" ref="AK4639">_xlfn.IFS(
G4639&lt;6, "&lt;6",
AND(G4639&gt;=6, G4639&lt;12), "6-12",
AND(G4639&gt;=12, G4639&lt;18), "12-18",  AND(G4639&gt;=18, G4639&lt;24), "18-24", G4639&gt;=24, "24-36")</f>
        <v>24-36</v>
      </c>
    </row>
    <row r="4640" spans="1:37" x14ac:dyDescent="0.3">
      <c r="A4640" t="s">
        <v>4740</v>
      </c>
      <c r="B4640" t="s">
        <v>44</v>
      </c>
      <c r="C4640">
        <v>43</v>
      </c>
      <c r="D4640" t="s">
        <v>37</v>
      </c>
      <c r="E4640" t="s">
        <v>74</v>
      </c>
      <c r="F4640">
        <v>15</v>
      </c>
      <c r="G4640">
        <v>1</v>
      </c>
      <c r="H4640" t="s">
        <v>36</v>
      </c>
      <c r="I4640" t="s">
        <v>34</v>
      </c>
      <c r="J4640" t="s">
        <v>34</v>
      </c>
      <c r="K4640" t="s">
        <v>37</v>
      </c>
      <c r="L4640" t="s">
        <v>72</v>
      </c>
      <c r="M4640" t="s">
        <v>34</v>
      </c>
      <c r="N4640" t="s">
        <v>34</v>
      </c>
      <c r="O4640" t="s">
        <v>34</v>
      </c>
      <c r="P4640" t="s">
        <v>37</v>
      </c>
      <c r="Q4640" t="s">
        <v>34</v>
      </c>
      <c r="R4640" t="s">
        <v>34</v>
      </c>
      <c r="S4640" t="s">
        <v>34</v>
      </c>
      <c r="T4640" t="s">
        <v>37</v>
      </c>
      <c r="U4640" t="s">
        <v>46</v>
      </c>
      <c r="V4640" t="s">
        <v>37</v>
      </c>
      <c r="W4640" t="s">
        <v>40</v>
      </c>
      <c r="X4640">
        <v>29.5</v>
      </c>
      <c r="Y4640">
        <v>1423.05</v>
      </c>
      <c r="Z4640">
        <v>0</v>
      </c>
      <c r="AA4640">
        <v>0</v>
      </c>
      <c r="AB4640">
        <v>0</v>
      </c>
      <c r="AC4640">
        <v>1423.05</v>
      </c>
      <c r="AD4640" t="s">
        <v>41</v>
      </c>
      <c r="AE4640" t="s">
        <v>42</v>
      </c>
      <c r="AF4640" t="s">
        <v>42</v>
      </c>
      <c r="AG4640">
        <f t="shared" si="144"/>
        <v>0</v>
      </c>
      <c r="AH4640" t="str" cm="1">
        <f t="array" ref="AH4640">_xlfn.IFS(
X4640&lt;=20, "&lt;20",
AND(X4640&gt;=20, X4640&lt;50), "20-50",
AND(X4640&gt;=50, X4640&lt;100), "50-100",
X4640&gt;=100, "&gt;100"
)</f>
        <v>20-50</v>
      </c>
      <c r="AI4640">
        <f t="shared" si="145"/>
        <v>0</v>
      </c>
      <c r="AJ4640" t="str" cm="1">
        <f t="array" ref="AJ4640">_xlfn.IFS(
C4640&lt;=20, "&lt;20",
AND(C4640&gt;=20, C4640&lt;35), "20-35",
AND(C4640&gt;=35, C4640&lt;50), "35-50",
C4640&gt;=50, "50-100"
)</f>
        <v>35-50</v>
      </c>
      <c r="AK4640" t="str" cm="1">
        <f t="array" ref="AK4640">_xlfn.IFS(
G4640&lt;6, "&lt;6",
AND(G4640&gt;=6, G4640&lt;12), "6-12",
AND(G4640&gt;=12, G4640&lt;18), "12-18",  AND(G4640&gt;=18, G4640&lt;24), "18-24", G4640&gt;=24, "24-36")</f>
        <v>&lt;6</v>
      </c>
    </row>
    <row r="4641" spans="1:37" x14ac:dyDescent="0.3">
      <c r="A4641" t="s">
        <v>4741</v>
      </c>
      <c r="B4641" t="s">
        <v>44</v>
      </c>
      <c r="C4641">
        <v>71</v>
      </c>
      <c r="D4641" t="s">
        <v>34</v>
      </c>
      <c r="E4641" t="s">
        <v>74</v>
      </c>
      <c r="F4641">
        <v>8</v>
      </c>
      <c r="G4641">
        <v>12</v>
      </c>
      <c r="H4641" t="s">
        <v>36</v>
      </c>
      <c r="I4641" t="s">
        <v>37</v>
      </c>
      <c r="J4641" t="s">
        <v>37</v>
      </c>
      <c r="K4641" t="s">
        <v>37</v>
      </c>
      <c r="L4641" t="s">
        <v>50</v>
      </c>
      <c r="M4641" t="s">
        <v>34</v>
      </c>
      <c r="N4641" t="s">
        <v>37</v>
      </c>
      <c r="O4641" t="s">
        <v>37</v>
      </c>
      <c r="P4641" t="s">
        <v>34</v>
      </c>
      <c r="Q4641" t="s">
        <v>37</v>
      </c>
      <c r="R4641" t="s">
        <v>37</v>
      </c>
      <c r="S4641" t="s">
        <v>34</v>
      </c>
      <c r="T4641" t="s">
        <v>37</v>
      </c>
      <c r="U4641" t="s">
        <v>46</v>
      </c>
      <c r="V4641" t="s">
        <v>37</v>
      </c>
      <c r="W4641" t="s">
        <v>51</v>
      </c>
      <c r="X4641">
        <v>104.75</v>
      </c>
      <c r="Y4641">
        <v>4323.45</v>
      </c>
      <c r="Z4641">
        <v>0</v>
      </c>
      <c r="AA4641">
        <v>0</v>
      </c>
      <c r="AB4641">
        <v>681.24</v>
      </c>
      <c r="AC4641">
        <v>5004.6899999999996</v>
      </c>
      <c r="AD4641" t="s">
        <v>52</v>
      </c>
      <c r="AE4641" t="s">
        <v>58</v>
      </c>
      <c r="AF4641" t="s">
        <v>62</v>
      </c>
      <c r="AG4641">
        <f t="shared" si="144"/>
        <v>1</v>
      </c>
      <c r="AH4641" t="str" cm="1">
        <f t="array" ref="AH4641">_xlfn.IFS(
X4641&lt;=20, "&lt;20",
AND(X4641&gt;=20, X4641&lt;50), "20-50",
AND(X4641&gt;=50, X4641&lt;100), "50-100",
X4641&gt;=100, "&gt;100"
)</f>
        <v>&gt;100</v>
      </c>
      <c r="AI4641">
        <f t="shared" si="145"/>
        <v>0</v>
      </c>
      <c r="AJ4641" t="str" cm="1">
        <f t="array" ref="AJ4641">_xlfn.IFS(
C4641&lt;=20, "&lt;20",
AND(C4641&gt;=20, C4641&lt;35), "20-35",
AND(C4641&gt;=35, C4641&lt;50), "35-50",
C4641&gt;=50, "50-100"
)</f>
        <v>50-100</v>
      </c>
      <c r="AK4641" t="str" cm="1">
        <f t="array" ref="AK4641">_xlfn.IFS(
G4641&lt;6, "&lt;6",
AND(G4641&gt;=6, G4641&lt;12), "6-12",
AND(G4641&gt;=12, G4641&lt;18), "12-18",  AND(G4641&gt;=18, G4641&lt;24), "18-24", G4641&gt;=24, "24-36")</f>
        <v>12-18</v>
      </c>
    </row>
    <row r="4642" spans="1:37" x14ac:dyDescent="0.3">
      <c r="A4642" t="s">
        <v>4742</v>
      </c>
      <c r="B4642" t="s">
        <v>33</v>
      </c>
      <c r="C4642">
        <v>59</v>
      </c>
      <c r="D4642" t="s">
        <v>37</v>
      </c>
      <c r="E4642" t="s">
        <v>90</v>
      </c>
      <c r="F4642">
        <v>10</v>
      </c>
      <c r="G4642">
        <v>20</v>
      </c>
      <c r="H4642" t="s">
        <v>36</v>
      </c>
      <c r="I4642" t="s">
        <v>37</v>
      </c>
      <c r="J4642" t="s">
        <v>37</v>
      </c>
      <c r="K4642" t="s">
        <v>37</v>
      </c>
      <c r="L4642" t="s">
        <v>72</v>
      </c>
      <c r="M4642" t="s">
        <v>37</v>
      </c>
      <c r="N4642" t="s">
        <v>37</v>
      </c>
      <c r="O4642" t="s">
        <v>34</v>
      </c>
      <c r="P4642" t="s">
        <v>37</v>
      </c>
      <c r="Q4642" t="s">
        <v>34</v>
      </c>
      <c r="R4642" t="s">
        <v>37</v>
      </c>
      <c r="S4642" t="s">
        <v>37</v>
      </c>
      <c r="T4642" t="s">
        <v>37</v>
      </c>
      <c r="U4642" t="s">
        <v>39</v>
      </c>
      <c r="V4642" t="s">
        <v>37</v>
      </c>
      <c r="W4642" t="s">
        <v>51</v>
      </c>
      <c r="X4642">
        <v>75.25</v>
      </c>
      <c r="Y4642">
        <v>2344.5</v>
      </c>
      <c r="Z4642">
        <v>1.99</v>
      </c>
      <c r="AA4642">
        <v>0</v>
      </c>
      <c r="AB4642">
        <v>900.86</v>
      </c>
      <c r="AC4642">
        <v>3243.37</v>
      </c>
      <c r="AD4642" t="s">
        <v>41</v>
      </c>
      <c r="AE4642" t="s">
        <v>42</v>
      </c>
      <c r="AF4642" t="s">
        <v>42</v>
      </c>
      <c r="AG4642">
        <f t="shared" si="144"/>
        <v>0</v>
      </c>
      <c r="AH4642" t="str" cm="1">
        <f t="array" ref="AH4642">_xlfn.IFS(
X4642&lt;=20, "&lt;20",
AND(X4642&gt;=20, X4642&lt;50), "20-50",
AND(X4642&gt;=50, X4642&lt;100), "50-100",
X4642&gt;=100, "&gt;100"
)</f>
        <v>50-100</v>
      </c>
      <c r="AI4642">
        <f t="shared" si="145"/>
        <v>0</v>
      </c>
      <c r="AJ4642" t="str" cm="1">
        <f t="array" ref="AJ4642">_xlfn.IFS(
C4642&lt;=20, "&lt;20",
AND(C4642&gt;=20, C4642&lt;35), "20-35",
AND(C4642&gt;=35, C4642&lt;50), "35-50",
C4642&gt;=50, "50-100"
)</f>
        <v>50-100</v>
      </c>
      <c r="AK4642" t="str" cm="1">
        <f t="array" ref="AK4642">_xlfn.IFS(
G4642&lt;6, "&lt;6",
AND(G4642&gt;=6, G4642&lt;12), "6-12",
AND(G4642&gt;=12, G4642&lt;18), "12-18",  AND(G4642&gt;=18, G4642&lt;24), "18-24", G4642&gt;=24, "24-36")</f>
        <v>18-24</v>
      </c>
    </row>
    <row r="4643" spans="1:37" x14ac:dyDescent="0.3">
      <c r="A4643" t="s">
        <v>4743</v>
      </c>
      <c r="B4643" t="s">
        <v>44</v>
      </c>
      <c r="C4643">
        <v>80</v>
      </c>
      <c r="D4643" t="s">
        <v>34</v>
      </c>
      <c r="E4643" t="s">
        <v>124</v>
      </c>
      <c r="F4643">
        <v>11</v>
      </c>
      <c r="G4643">
        <v>24</v>
      </c>
      <c r="H4643" t="s">
        <v>70</v>
      </c>
      <c r="I4643" t="s">
        <v>37</v>
      </c>
      <c r="J4643" t="s">
        <v>37</v>
      </c>
      <c r="K4643" t="s">
        <v>37</v>
      </c>
      <c r="L4643" t="s">
        <v>50</v>
      </c>
      <c r="M4643" t="s">
        <v>34</v>
      </c>
      <c r="N4643" t="s">
        <v>37</v>
      </c>
      <c r="O4643" t="s">
        <v>37</v>
      </c>
      <c r="P4643" t="s">
        <v>37</v>
      </c>
      <c r="Q4643" t="s">
        <v>37</v>
      </c>
      <c r="R4643" t="s">
        <v>37</v>
      </c>
      <c r="S4643" t="s">
        <v>34</v>
      </c>
      <c r="T4643" t="s">
        <v>37</v>
      </c>
      <c r="U4643" t="s">
        <v>39</v>
      </c>
      <c r="V4643" t="s">
        <v>37</v>
      </c>
      <c r="W4643" t="s">
        <v>51</v>
      </c>
      <c r="X4643">
        <v>111.95</v>
      </c>
      <c r="Y4643">
        <v>6418.9</v>
      </c>
      <c r="Z4643">
        <v>0</v>
      </c>
      <c r="AA4643">
        <v>0</v>
      </c>
      <c r="AB4643">
        <v>1089.76</v>
      </c>
      <c r="AC4643">
        <v>7508.66</v>
      </c>
      <c r="AD4643" t="s">
        <v>52</v>
      </c>
      <c r="AE4643" t="s">
        <v>104</v>
      </c>
      <c r="AF4643" t="s">
        <v>105</v>
      </c>
      <c r="AG4643">
        <f t="shared" si="144"/>
        <v>1</v>
      </c>
      <c r="AH4643" t="str" cm="1">
        <f t="array" ref="AH4643">_xlfn.IFS(
X4643&lt;=20, "&lt;20",
AND(X4643&gt;=20, X4643&lt;50), "20-50",
AND(X4643&gt;=50, X4643&lt;100), "50-100",
X4643&gt;=100, "&gt;100"
)</f>
        <v>&gt;100</v>
      </c>
      <c r="AI4643">
        <f t="shared" si="145"/>
        <v>0</v>
      </c>
      <c r="AJ4643" t="str" cm="1">
        <f t="array" ref="AJ4643">_xlfn.IFS(
C4643&lt;=20, "&lt;20",
AND(C4643&gt;=20, C4643&lt;35), "20-35",
AND(C4643&gt;=35, C4643&lt;50), "35-50",
C4643&gt;=50, "50-100"
)</f>
        <v>50-100</v>
      </c>
      <c r="AK4643" t="str" cm="1">
        <f t="array" ref="AK4643">_xlfn.IFS(
G4643&lt;6, "&lt;6",
AND(G4643&gt;=6, G4643&lt;12), "6-12",
AND(G4643&gt;=12, G4643&lt;18), "12-18",  AND(G4643&gt;=18, G4643&lt;24), "18-24", G4643&gt;=24, "24-36")</f>
        <v>24-36</v>
      </c>
    </row>
    <row r="4644" spans="1:37" x14ac:dyDescent="0.3">
      <c r="A4644" t="s">
        <v>4744</v>
      </c>
      <c r="B4644" t="s">
        <v>44</v>
      </c>
      <c r="C4644">
        <v>20</v>
      </c>
      <c r="D4644" t="s">
        <v>34</v>
      </c>
      <c r="E4644" t="s">
        <v>82</v>
      </c>
      <c r="F4644">
        <v>4</v>
      </c>
      <c r="G4644">
        <v>1</v>
      </c>
      <c r="H4644" t="s">
        <v>36</v>
      </c>
      <c r="I4644" t="s">
        <v>37</v>
      </c>
      <c r="J4644" t="s">
        <v>37</v>
      </c>
      <c r="K4644" t="s">
        <v>37</v>
      </c>
      <c r="L4644" t="s">
        <v>50</v>
      </c>
      <c r="M4644" t="s">
        <v>34</v>
      </c>
      <c r="N4644" t="s">
        <v>34</v>
      </c>
      <c r="O4644" t="s">
        <v>34</v>
      </c>
      <c r="P4644" t="s">
        <v>37</v>
      </c>
      <c r="Q4644" t="s">
        <v>34</v>
      </c>
      <c r="R4644" t="s">
        <v>37</v>
      </c>
      <c r="S4644" t="s">
        <v>37</v>
      </c>
      <c r="T4644" t="s">
        <v>37</v>
      </c>
      <c r="U4644" t="s">
        <v>39</v>
      </c>
      <c r="V4644" t="s">
        <v>37</v>
      </c>
      <c r="W4644" t="s">
        <v>51</v>
      </c>
      <c r="X4644">
        <v>89.35</v>
      </c>
      <c r="Y4644">
        <v>1686.85</v>
      </c>
      <c r="Z4644">
        <v>0</v>
      </c>
      <c r="AA4644">
        <v>0</v>
      </c>
      <c r="AB4644">
        <v>701.48</v>
      </c>
      <c r="AC4644">
        <v>2388.33</v>
      </c>
      <c r="AD4644" t="s">
        <v>41</v>
      </c>
      <c r="AE4644" t="s">
        <v>42</v>
      </c>
      <c r="AF4644" t="s">
        <v>42</v>
      </c>
      <c r="AG4644">
        <f t="shared" si="144"/>
        <v>0</v>
      </c>
      <c r="AH4644" t="str" cm="1">
        <f t="array" ref="AH4644">_xlfn.IFS(
X4644&lt;=20, "&lt;20",
AND(X4644&gt;=20, X4644&lt;50), "20-50",
AND(X4644&gt;=50, X4644&lt;100), "50-100",
X4644&gt;=100, "&gt;100"
)</f>
        <v>50-100</v>
      </c>
      <c r="AI4644">
        <f t="shared" si="145"/>
        <v>0</v>
      </c>
      <c r="AJ4644" t="str" cm="1">
        <f t="array" ref="AJ4644">_xlfn.IFS(
C4644&lt;=20, "&lt;20",
AND(C4644&gt;=20, C4644&lt;35), "20-35",
AND(C4644&gt;=35, C4644&lt;50), "35-50",
C4644&gt;=50, "50-100"
)</f>
        <v>&lt;20</v>
      </c>
      <c r="AK4644" t="str" cm="1">
        <f t="array" ref="AK4644">_xlfn.IFS(
G4644&lt;6, "&lt;6",
AND(G4644&gt;=6, G4644&lt;12), "6-12",
AND(G4644&gt;=12, G4644&lt;18), "12-18",  AND(G4644&gt;=18, G4644&lt;24), "18-24", G4644&gt;=24, "24-36")</f>
        <v>&lt;6</v>
      </c>
    </row>
    <row r="4645" spans="1:37" x14ac:dyDescent="0.3">
      <c r="A4645" t="s">
        <v>4745</v>
      </c>
      <c r="B4645" t="s">
        <v>44</v>
      </c>
      <c r="C4645">
        <v>54</v>
      </c>
      <c r="D4645" t="s">
        <v>37</v>
      </c>
      <c r="E4645" t="s">
        <v>87</v>
      </c>
      <c r="F4645">
        <v>13</v>
      </c>
      <c r="G4645">
        <v>36</v>
      </c>
      <c r="H4645" t="s">
        <v>66</v>
      </c>
      <c r="I4645" t="s">
        <v>37</v>
      </c>
      <c r="J4645" t="s">
        <v>37</v>
      </c>
      <c r="K4645" t="s">
        <v>37</v>
      </c>
      <c r="L4645" t="s">
        <v>50</v>
      </c>
      <c r="M4645" t="s">
        <v>34</v>
      </c>
      <c r="N4645" t="s">
        <v>34</v>
      </c>
      <c r="O4645" t="s">
        <v>37</v>
      </c>
      <c r="P4645" t="s">
        <v>34</v>
      </c>
      <c r="Q4645" t="s">
        <v>34</v>
      </c>
      <c r="R4645" t="s">
        <v>34</v>
      </c>
      <c r="S4645" t="s">
        <v>34</v>
      </c>
      <c r="T4645" t="s">
        <v>37</v>
      </c>
      <c r="U4645" t="s">
        <v>67</v>
      </c>
      <c r="V4645" t="s">
        <v>37</v>
      </c>
      <c r="W4645" t="s">
        <v>40</v>
      </c>
      <c r="X4645">
        <v>79.2</v>
      </c>
      <c r="Y4645">
        <v>5420.65</v>
      </c>
      <c r="Z4645">
        <v>0</v>
      </c>
      <c r="AA4645">
        <v>0</v>
      </c>
      <c r="AB4645">
        <v>1487.64</v>
      </c>
      <c r="AC4645">
        <v>6908.29</v>
      </c>
      <c r="AD4645" t="s">
        <v>41</v>
      </c>
      <c r="AE4645" t="s">
        <v>42</v>
      </c>
      <c r="AF4645" t="s">
        <v>42</v>
      </c>
      <c r="AG4645">
        <f t="shared" si="144"/>
        <v>0</v>
      </c>
      <c r="AH4645" t="str" cm="1">
        <f t="array" ref="AH4645">_xlfn.IFS(
X4645&lt;=20, "&lt;20",
AND(X4645&gt;=20, X4645&lt;50), "20-50",
AND(X4645&gt;=50, X4645&lt;100), "50-100",
X4645&gt;=100, "&gt;100"
)</f>
        <v>50-100</v>
      </c>
      <c r="AI4645">
        <f t="shared" si="145"/>
        <v>0</v>
      </c>
      <c r="AJ4645" t="str" cm="1">
        <f t="array" ref="AJ4645">_xlfn.IFS(
C4645&lt;=20, "&lt;20",
AND(C4645&gt;=20, C4645&lt;35), "20-35",
AND(C4645&gt;=35, C4645&lt;50), "35-50",
C4645&gt;=50, "50-100"
)</f>
        <v>50-100</v>
      </c>
      <c r="AK4645" t="str" cm="1">
        <f t="array" ref="AK4645">_xlfn.IFS(
G4645&lt;6, "&lt;6",
AND(G4645&gt;=6, G4645&lt;12), "6-12",
AND(G4645&gt;=12, G4645&lt;18), "12-18",  AND(G4645&gt;=18, G4645&lt;24), "18-24", G4645&gt;=24, "24-36")</f>
        <v>24-36</v>
      </c>
    </row>
    <row r="4646" spans="1:37" x14ac:dyDescent="0.3">
      <c r="A4646" t="s">
        <v>4746</v>
      </c>
      <c r="B4646" t="s">
        <v>44</v>
      </c>
      <c r="C4646">
        <v>42</v>
      </c>
      <c r="D4646" t="s">
        <v>37</v>
      </c>
      <c r="E4646" t="s">
        <v>90</v>
      </c>
      <c r="F4646">
        <v>6</v>
      </c>
      <c r="G4646">
        <v>21</v>
      </c>
      <c r="H4646" t="s">
        <v>49</v>
      </c>
      <c r="I4646" t="s">
        <v>37</v>
      </c>
      <c r="J4646" t="s">
        <v>34</v>
      </c>
      <c r="K4646" t="s">
        <v>34</v>
      </c>
      <c r="L4646" t="s">
        <v>34</v>
      </c>
      <c r="M4646" t="s">
        <v>34</v>
      </c>
      <c r="N4646" t="s">
        <v>34</v>
      </c>
      <c r="O4646" t="s">
        <v>34</v>
      </c>
      <c r="P4646" t="s">
        <v>34</v>
      </c>
      <c r="Q4646" t="s">
        <v>34</v>
      </c>
      <c r="R4646" t="s">
        <v>34</v>
      </c>
      <c r="S4646" t="s">
        <v>34</v>
      </c>
      <c r="T4646" t="s">
        <v>34</v>
      </c>
      <c r="U4646" t="s">
        <v>46</v>
      </c>
      <c r="V4646" t="s">
        <v>34</v>
      </c>
      <c r="W4646" t="s">
        <v>40</v>
      </c>
      <c r="X4646">
        <v>20.350000000000001</v>
      </c>
      <c r="Y4646">
        <v>150.6</v>
      </c>
      <c r="Z4646">
        <v>0</v>
      </c>
      <c r="AA4646">
        <v>0</v>
      </c>
      <c r="AB4646">
        <v>290.99</v>
      </c>
      <c r="AC4646">
        <v>441.59</v>
      </c>
      <c r="AD4646" t="s">
        <v>41</v>
      </c>
      <c r="AE4646" t="s">
        <v>42</v>
      </c>
      <c r="AF4646" t="s">
        <v>42</v>
      </c>
      <c r="AG4646">
        <f t="shared" si="144"/>
        <v>0</v>
      </c>
      <c r="AH4646" t="str" cm="1">
        <f t="array" ref="AH4646">_xlfn.IFS(
X4646&lt;=20, "&lt;20",
AND(X4646&gt;=20, X4646&lt;50), "20-50",
AND(X4646&gt;=50, X4646&lt;100), "50-100",
X4646&gt;=100, "&gt;100"
)</f>
        <v>20-50</v>
      </c>
      <c r="AI4646">
        <f t="shared" si="145"/>
        <v>0</v>
      </c>
      <c r="AJ4646" t="str" cm="1">
        <f t="array" ref="AJ4646">_xlfn.IFS(
C4646&lt;=20, "&lt;20",
AND(C4646&gt;=20, C4646&lt;35), "20-35",
AND(C4646&gt;=35, C4646&lt;50), "35-50",
C4646&gt;=50, "50-100"
)</f>
        <v>35-50</v>
      </c>
      <c r="AK4646" t="str" cm="1">
        <f t="array" ref="AK4646">_xlfn.IFS(
G4646&lt;6, "&lt;6",
AND(G4646&gt;=6, G4646&lt;12), "6-12",
AND(G4646&gt;=12, G4646&lt;18), "12-18",  AND(G4646&gt;=18, G4646&lt;24), "18-24", G4646&gt;=24, "24-36")</f>
        <v>18-24</v>
      </c>
    </row>
    <row r="4647" spans="1:37" x14ac:dyDescent="0.3">
      <c r="A4647" t="s">
        <v>4747</v>
      </c>
      <c r="B4647" t="s">
        <v>44</v>
      </c>
      <c r="C4647">
        <v>51</v>
      </c>
      <c r="D4647" t="s">
        <v>34</v>
      </c>
      <c r="E4647" t="s">
        <v>136</v>
      </c>
      <c r="F4647">
        <v>1</v>
      </c>
      <c r="G4647">
        <v>19</v>
      </c>
      <c r="H4647" t="s">
        <v>36</v>
      </c>
      <c r="I4647" t="s">
        <v>37</v>
      </c>
      <c r="J4647" t="s">
        <v>37</v>
      </c>
      <c r="K4647" t="s">
        <v>34</v>
      </c>
      <c r="L4647" t="s">
        <v>34</v>
      </c>
      <c r="M4647" t="s">
        <v>34</v>
      </c>
      <c r="N4647" t="s">
        <v>34</v>
      </c>
      <c r="O4647" t="s">
        <v>34</v>
      </c>
      <c r="P4647" t="s">
        <v>34</v>
      </c>
      <c r="Q4647" t="s">
        <v>34</v>
      </c>
      <c r="R4647" t="s">
        <v>34</v>
      </c>
      <c r="S4647" t="s">
        <v>34</v>
      </c>
      <c r="T4647" t="s">
        <v>34</v>
      </c>
      <c r="U4647" t="s">
        <v>39</v>
      </c>
      <c r="V4647" t="s">
        <v>34</v>
      </c>
      <c r="W4647" t="s">
        <v>51</v>
      </c>
      <c r="X4647">
        <v>25.2</v>
      </c>
      <c r="Y4647">
        <v>245.15</v>
      </c>
      <c r="Z4647">
        <v>0</v>
      </c>
      <c r="AA4647">
        <v>0</v>
      </c>
      <c r="AB4647">
        <v>20.57</v>
      </c>
      <c r="AC4647">
        <v>265.72000000000003</v>
      </c>
      <c r="AD4647" t="s">
        <v>41</v>
      </c>
      <c r="AE4647" t="s">
        <v>42</v>
      </c>
      <c r="AF4647" t="s">
        <v>42</v>
      </c>
      <c r="AG4647">
        <f t="shared" si="144"/>
        <v>0</v>
      </c>
      <c r="AH4647" t="str" cm="1">
        <f t="array" ref="AH4647">_xlfn.IFS(
X4647&lt;=20, "&lt;20",
AND(X4647&gt;=20, X4647&lt;50), "20-50",
AND(X4647&gt;=50, X4647&lt;100), "50-100",
X4647&gt;=100, "&gt;100"
)</f>
        <v>20-50</v>
      </c>
      <c r="AI4647">
        <f t="shared" si="145"/>
        <v>0</v>
      </c>
      <c r="AJ4647" t="str" cm="1">
        <f t="array" ref="AJ4647">_xlfn.IFS(
C4647&lt;=20, "&lt;20",
AND(C4647&gt;=20, C4647&lt;35), "20-35",
AND(C4647&gt;=35, C4647&lt;50), "35-50",
C4647&gt;=50, "50-100"
)</f>
        <v>50-100</v>
      </c>
      <c r="AK4647" t="str" cm="1">
        <f t="array" ref="AK4647">_xlfn.IFS(
G4647&lt;6, "&lt;6",
AND(G4647&gt;=6, G4647&lt;12), "6-12",
AND(G4647&gt;=12, G4647&lt;18), "12-18",  AND(G4647&gt;=18, G4647&lt;24), "18-24", G4647&gt;=24, "24-36")</f>
        <v>18-24</v>
      </c>
    </row>
    <row r="4648" spans="1:37" x14ac:dyDescent="0.3">
      <c r="A4648" t="s">
        <v>4748</v>
      </c>
      <c r="B4648" t="s">
        <v>44</v>
      </c>
      <c r="C4648">
        <v>19</v>
      </c>
      <c r="D4648" t="s">
        <v>34</v>
      </c>
      <c r="E4648" t="s">
        <v>124</v>
      </c>
      <c r="F4648">
        <v>2</v>
      </c>
      <c r="G4648">
        <v>5</v>
      </c>
      <c r="H4648" t="s">
        <v>36</v>
      </c>
      <c r="I4648" t="s">
        <v>37</v>
      </c>
      <c r="J4648" t="s">
        <v>37</v>
      </c>
      <c r="K4648" t="s">
        <v>37</v>
      </c>
      <c r="L4648" t="s">
        <v>50</v>
      </c>
      <c r="M4648" t="s">
        <v>34</v>
      </c>
      <c r="N4648" t="s">
        <v>37</v>
      </c>
      <c r="O4648" t="s">
        <v>37</v>
      </c>
      <c r="P4648" t="s">
        <v>34</v>
      </c>
      <c r="Q4648" t="s">
        <v>37</v>
      </c>
      <c r="R4648" t="s">
        <v>37</v>
      </c>
      <c r="S4648" t="s">
        <v>37</v>
      </c>
      <c r="T4648" t="s">
        <v>37</v>
      </c>
      <c r="U4648" t="s">
        <v>67</v>
      </c>
      <c r="V4648" t="s">
        <v>37</v>
      </c>
      <c r="W4648" t="s">
        <v>51</v>
      </c>
      <c r="X4648">
        <v>104.6</v>
      </c>
      <c r="Y4648">
        <v>4759.8500000000004</v>
      </c>
      <c r="Z4648">
        <v>0</v>
      </c>
      <c r="AA4648">
        <v>0</v>
      </c>
      <c r="AB4648">
        <v>553.84</v>
      </c>
      <c r="AC4648">
        <v>5313.69</v>
      </c>
      <c r="AD4648" t="s">
        <v>52</v>
      </c>
      <c r="AE4648" t="s">
        <v>53</v>
      </c>
      <c r="AF4648" t="s">
        <v>91</v>
      </c>
      <c r="AG4648">
        <f t="shared" si="144"/>
        <v>1</v>
      </c>
      <c r="AH4648" t="str" cm="1">
        <f t="array" ref="AH4648">_xlfn.IFS(
X4648&lt;=20, "&lt;20",
AND(X4648&gt;=20, X4648&lt;50), "20-50",
AND(X4648&gt;=50, X4648&lt;100), "50-100",
X4648&gt;=100, "&gt;100"
)</f>
        <v>&gt;100</v>
      </c>
      <c r="AI4648">
        <f t="shared" si="145"/>
        <v>0</v>
      </c>
      <c r="AJ4648" t="str" cm="1">
        <f t="array" ref="AJ4648">_xlfn.IFS(
C4648&lt;=20, "&lt;20",
AND(C4648&gt;=20, C4648&lt;35), "20-35",
AND(C4648&gt;=35, C4648&lt;50), "35-50",
C4648&gt;=50, "50-100"
)</f>
        <v>&lt;20</v>
      </c>
      <c r="AK4648" t="str" cm="1">
        <f t="array" ref="AK4648">_xlfn.IFS(
G4648&lt;6, "&lt;6",
AND(G4648&gt;=6, G4648&lt;12), "6-12",
AND(G4648&gt;=12, G4648&lt;18), "12-18",  AND(G4648&gt;=18, G4648&lt;24), "18-24", G4648&gt;=24, "24-36")</f>
        <v>&lt;6</v>
      </c>
    </row>
    <row r="4649" spans="1:37" x14ac:dyDescent="0.3">
      <c r="A4649" t="s">
        <v>4749</v>
      </c>
      <c r="B4649" t="s">
        <v>33</v>
      </c>
      <c r="C4649">
        <v>33</v>
      </c>
      <c r="D4649" t="s">
        <v>37</v>
      </c>
      <c r="E4649" t="s">
        <v>61</v>
      </c>
      <c r="F4649">
        <v>2</v>
      </c>
      <c r="G4649">
        <v>22</v>
      </c>
      <c r="H4649" t="s">
        <v>36</v>
      </c>
      <c r="I4649" t="s">
        <v>37</v>
      </c>
      <c r="J4649" t="s">
        <v>37</v>
      </c>
      <c r="K4649" t="s">
        <v>37</v>
      </c>
      <c r="L4649" t="s">
        <v>50</v>
      </c>
      <c r="M4649" t="s">
        <v>34</v>
      </c>
      <c r="N4649" t="s">
        <v>34</v>
      </c>
      <c r="O4649" t="s">
        <v>34</v>
      </c>
      <c r="P4649" t="s">
        <v>34</v>
      </c>
      <c r="Q4649" t="s">
        <v>34</v>
      </c>
      <c r="R4649" t="s">
        <v>34</v>
      </c>
      <c r="S4649" t="s">
        <v>34</v>
      </c>
      <c r="T4649" t="s">
        <v>37</v>
      </c>
      <c r="U4649" t="s">
        <v>46</v>
      </c>
      <c r="V4649" t="s">
        <v>34</v>
      </c>
      <c r="W4649" t="s">
        <v>51</v>
      </c>
      <c r="X4649">
        <v>74.400000000000006</v>
      </c>
      <c r="Y4649">
        <v>215.8</v>
      </c>
      <c r="Z4649">
        <v>0</v>
      </c>
      <c r="AA4649">
        <v>0</v>
      </c>
      <c r="AB4649">
        <v>71.459999999999994</v>
      </c>
      <c r="AC4649">
        <v>287.26</v>
      </c>
      <c r="AD4649" t="s">
        <v>52</v>
      </c>
      <c r="AE4649" t="s">
        <v>94</v>
      </c>
      <c r="AF4649" t="s">
        <v>95</v>
      </c>
      <c r="AG4649">
        <f t="shared" si="144"/>
        <v>1</v>
      </c>
      <c r="AH4649" t="str" cm="1">
        <f t="array" ref="AH4649">_xlfn.IFS(
X4649&lt;=20, "&lt;20",
AND(X4649&gt;=20, X4649&lt;50), "20-50",
AND(X4649&gt;=50, X4649&lt;100), "50-100",
X4649&gt;=100, "&gt;100"
)</f>
        <v>50-100</v>
      </c>
      <c r="AI4649">
        <f t="shared" si="145"/>
        <v>0</v>
      </c>
      <c r="AJ4649" t="str" cm="1">
        <f t="array" ref="AJ4649">_xlfn.IFS(
C4649&lt;=20, "&lt;20",
AND(C4649&gt;=20, C4649&lt;35), "20-35",
AND(C4649&gt;=35, C4649&lt;50), "35-50",
C4649&gt;=50, "50-100"
)</f>
        <v>20-35</v>
      </c>
      <c r="AK4649" t="str" cm="1">
        <f t="array" ref="AK4649">_xlfn.IFS(
G4649&lt;6, "&lt;6",
AND(G4649&gt;=6, G4649&lt;12), "6-12",
AND(G4649&gt;=12, G4649&lt;18), "12-18",  AND(G4649&gt;=18, G4649&lt;24), "18-24", G4649&gt;=24, "24-36")</f>
        <v>18-24</v>
      </c>
    </row>
    <row r="4650" spans="1:37" x14ac:dyDescent="0.3">
      <c r="A4650" t="s">
        <v>4750</v>
      </c>
      <c r="B4650" t="s">
        <v>33</v>
      </c>
      <c r="C4650">
        <v>31</v>
      </c>
      <c r="D4650" t="s">
        <v>34</v>
      </c>
      <c r="E4650" t="s">
        <v>130</v>
      </c>
      <c r="F4650">
        <v>5</v>
      </c>
      <c r="G4650">
        <v>6</v>
      </c>
      <c r="H4650" t="s">
        <v>70</v>
      </c>
      <c r="I4650" t="s">
        <v>37</v>
      </c>
      <c r="J4650" t="s">
        <v>37</v>
      </c>
      <c r="K4650" t="s">
        <v>37</v>
      </c>
      <c r="L4650" t="s">
        <v>72</v>
      </c>
      <c r="M4650" t="s">
        <v>34</v>
      </c>
      <c r="N4650" t="s">
        <v>37</v>
      </c>
      <c r="O4650" t="s">
        <v>37</v>
      </c>
      <c r="P4650" t="s">
        <v>34</v>
      </c>
      <c r="Q4650" t="s">
        <v>34</v>
      </c>
      <c r="R4650" t="s">
        <v>34</v>
      </c>
      <c r="S4650" t="s">
        <v>34</v>
      </c>
      <c r="T4650" t="s">
        <v>37</v>
      </c>
      <c r="U4650" t="s">
        <v>67</v>
      </c>
      <c r="V4650" t="s">
        <v>34</v>
      </c>
      <c r="W4650" t="s">
        <v>40</v>
      </c>
      <c r="X4650">
        <v>59.5</v>
      </c>
      <c r="Y4650">
        <v>3389.25</v>
      </c>
      <c r="Z4650">
        <v>0</v>
      </c>
      <c r="AA4650">
        <v>0</v>
      </c>
      <c r="AB4650">
        <v>1990.8</v>
      </c>
      <c r="AC4650">
        <v>5380.05</v>
      </c>
      <c r="AD4650" t="s">
        <v>41</v>
      </c>
      <c r="AE4650" t="s">
        <v>42</v>
      </c>
      <c r="AF4650" t="s">
        <v>42</v>
      </c>
      <c r="AG4650">
        <f t="shared" si="144"/>
        <v>0</v>
      </c>
      <c r="AH4650" t="str" cm="1">
        <f t="array" ref="AH4650">_xlfn.IFS(
X4650&lt;=20, "&lt;20",
AND(X4650&gt;=20, X4650&lt;50), "20-50",
AND(X4650&gt;=50, X4650&lt;100), "50-100",
X4650&gt;=100, "&gt;100"
)</f>
        <v>50-100</v>
      </c>
      <c r="AI4650">
        <f t="shared" si="145"/>
        <v>0</v>
      </c>
      <c r="AJ4650" t="str" cm="1">
        <f t="array" ref="AJ4650">_xlfn.IFS(
C4650&lt;=20, "&lt;20",
AND(C4650&gt;=20, C4650&lt;35), "20-35",
AND(C4650&gt;=35, C4650&lt;50), "35-50",
C4650&gt;=50, "50-100"
)</f>
        <v>20-35</v>
      </c>
      <c r="AK4650" t="str" cm="1">
        <f t="array" ref="AK4650">_xlfn.IFS(
G4650&lt;6, "&lt;6",
AND(G4650&gt;=6, G4650&lt;12), "6-12",
AND(G4650&gt;=12, G4650&lt;18), "12-18",  AND(G4650&gt;=18, G4650&lt;24), "18-24", G4650&gt;=24, "24-36")</f>
        <v>6-12</v>
      </c>
    </row>
    <row r="4651" spans="1:37" x14ac:dyDescent="0.3">
      <c r="A4651" t="s">
        <v>4751</v>
      </c>
      <c r="B4651" t="s">
        <v>44</v>
      </c>
      <c r="C4651">
        <v>24</v>
      </c>
      <c r="D4651" t="s">
        <v>34</v>
      </c>
      <c r="E4651" t="s">
        <v>124</v>
      </c>
      <c r="F4651">
        <v>1</v>
      </c>
      <c r="G4651">
        <v>2</v>
      </c>
      <c r="H4651" t="s">
        <v>36</v>
      </c>
      <c r="I4651" t="s">
        <v>37</v>
      </c>
      <c r="J4651" t="s">
        <v>34</v>
      </c>
      <c r="K4651" t="s">
        <v>37</v>
      </c>
      <c r="L4651" t="s">
        <v>72</v>
      </c>
      <c r="M4651" t="s">
        <v>37</v>
      </c>
      <c r="N4651" t="s">
        <v>37</v>
      </c>
      <c r="O4651" t="s">
        <v>34</v>
      </c>
      <c r="P4651" t="s">
        <v>34</v>
      </c>
      <c r="Q4651" t="s">
        <v>34</v>
      </c>
      <c r="R4651" t="s">
        <v>34</v>
      </c>
      <c r="S4651" t="s">
        <v>34</v>
      </c>
      <c r="T4651" t="s">
        <v>37</v>
      </c>
      <c r="U4651" t="s">
        <v>46</v>
      </c>
      <c r="V4651" t="s">
        <v>37</v>
      </c>
      <c r="W4651" t="s">
        <v>143</v>
      </c>
      <c r="X4651">
        <v>55.25</v>
      </c>
      <c r="Y4651">
        <v>2139.1999999999998</v>
      </c>
      <c r="Z4651">
        <v>0</v>
      </c>
      <c r="AA4651">
        <v>0</v>
      </c>
      <c r="AB4651">
        <v>323.2</v>
      </c>
      <c r="AC4651">
        <v>2462.4</v>
      </c>
      <c r="AD4651" t="s">
        <v>52</v>
      </c>
      <c r="AE4651" t="s">
        <v>53</v>
      </c>
      <c r="AF4651" t="s">
        <v>91</v>
      </c>
      <c r="AG4651">
        <f t="shared" si="144"/>
        <v>1</v>
      </c>
      <c r="AH4651" t="str" cm="1">
        <f t="array" ref="AH4651">_xlfn.IFS(
X4651&lt;=20, "&lt;20",
AND(X4651&gt;=20, X4651&lt;50), "20-50",
AND(X4651&gt;=50, X4651&lt;100), "50-100",
X4651&gt;=100, "&gt;100"
)</f>
        <v>50-100</v>
      </c>
      <c r="AI4651">
        <f t="shared" si="145"/>
        <v>0</v>
      </c>
      <c r="AJ4651" t="str" cm="1">
        <f t="array" ref="AJ4651">_xlfn.IFS(
C4651&lt;=20, "&lt;20",
AND(C4651&gt;=20, C4651&lt;35), "20-35",
AND(C4651&gt;=35, C4651&lt;50), "35-50",
C4651&gt;=50, "50-100"
)</f>
        <v>20-35</v>
      </c>
      <c r="AK4651" t="str" cm="1">
        <f t="array" ref="AK4651">_xlfn.IFS(
G4651&lt;6, "&lt;6",
AND(G4651&gt;=6, G4651&lt;12), "6-12",
AND(G4651&gt;=12, G4651&lt;18), "12-18",  AND(G4651&gt;=18, G4651&lt;24), "18-24", G4651&gt;=24, "24-36")</f>
        <v>&lt;6</v>
      </c>
    </row>
    <row r="4652" spans="1:37" x14ac:dyDescent="0.3">
      <c r="A4652" t="s">
        <v>4752</v>
      </c>
      <c r="B4652" t="s">
        <v>44</v>
      </c>
      <c r="C4652">
        <v>64</v>
      </c>
      <c r="D4652" t="s">
        <v>37</v>
      </c>
      <c r="E4652" t="s">
        <v>87</v>
      </c>
      <c r="F4652">
        <v>1</v>
      </c>
      <c r="G4652">
        <v>17</v>
      </c>
      <c r="H4652" t="s">
        <v>70</v>
      </c>
      <c r="I4652" t="s">
        <v>34</v>
      </c>
      <c r="J4652" t="s">
        <v>34</v>
      </c>
      <c r="K4652" t="s">
        <v>37</v>
      </c>
      <c r="L4652" t="s">
        <v>38</v>
      </c>
      <c r="M4652" t="s">
        <v>37</v>
      </c>
      <c r="N4652" t="s">
        <v>37</v>
      </c>
      <c r="O4652" t="s">
        <v>34</v>
      </c>
      <c r="P4652" t="s">
        <v>37</v>
      </c>
      <c r="Q4652" t="s">
        <v>37</v>
      </c>
      <c r="R4652" t="s">
        <v>34</v>
      </c>
      <c r="S4652" t="s">
        <v>34</v>
      </c>
      <c r="T4652" t="s">
        <v>37</v>
      </c>
      <c r="U4652" t="s">
        <v>39</v>
      </c>
      <c r="V4652" t="s">
        <v>37</v>
      </c>
      <c r="W4652" t="s">
        <v>51</v>
      </c>
      <c r="X4652">
        <v>51.25</v>
      </c>
      <c r="Y4652">
        <v>2151.6</v>
      </c>
      <c r="Z4652">
        <v>0</v>
      </c>
      <c r="AA4652">
        <v>0</v>
      </c>
      <c r="AB4652">
        <v>0</v>
      </c>
      <c r="AC4652">
        <v>2151.6</v>
      </c>
      <c r="AD4652" t="s">
        <v>41</v>
      </c>
      <c r="AE4652" t="s">
        <v>42</v>
      </c>
      <c r="AF4652" t="s">
        <v>42</v>
      </c>
      <c r="AG4652">
        <f t="shared" si="144"/>
        <v>0</v>
      </c>
      <c r="AH4652" t="str" cm="1">
        <f t="array" ref="AH4652">_xlfn.IFS(
X4652&lt;=20, "&lt;20",
AND(X4652&gt;=20, X4652&lt;50), "20-50",
AND(X4652&gt;=50, X4652&lt;100), "50-100",
X4652&gt;=100, "&gt;100"
)</f>
        <v>50-100</v>
      </c>
      <c r="AI4652">
        <f t="shared" si="145"/>
        <v>0</v>
      </c>
      <c r="AJ4652" t="str" cm="1">
        <f t="array" ref="AJ4652">_xlfn.IFS(
C4652&lt;=20, "&lt;20",
AND(C4652&gt;=20, C4652&lt;35), "20-35",
AND(C4652&gt;=35, C4652&lt;50), "35-50",
C4652&gt;=50, "50-100"
)</f>
        <v>50-100</v>
      </c>
      <c r="AK4652" t="str" cm="1">
        <f t="array" ref="AK4652">_xlfn.IFS(
G4652&lt;6, "&lt;6",
AND(G4652&gt;=6, G4652&lt;12), "6-12",
AND(G4652&gt;=12, G4652&lt;18), "12-18",  AND(G4652&gt;=18, G4652&lt;24), "18-24", G4652&gt;=24, "24-36")</f>
        <v>12-18</v>
      </c>
    </row>
    <row r="4653" spans="1:37" x14ac:dyDescent="0.3">
      <c r="A4653" t="s">
        <v>4753</v>
      </c>
      <c r="B4653" t="s">
        <v>44</v>
      </c>
      <c r="C4653">
        <v>74</v>
      </c>
      <c r="D4653" t="s">
        <v>34</v>
      </c>
      <c r="E4653" t="s">
        <v>124</v>
      </c>
      <c r="F4653">
        <v>7</v>
      </c>
      <c r="G4653">
        <v>9</v>
      </c>
      <c r="H4653" t="s">
        <v>36</v>
      </c>
      <c r="I4653" t="s">
        <v>37</v>
      </c>
      <c r="J4653" t="s">
        <v>37</v>
      </c>
      <c r="K4653" t="s">
        <v>37</v>
      </c>
      <c r="L4653" t="s">
        <v>50</v>
      </c>
      <c r="M4653" t="s">
        <v>34</v>
      </c>
      <c r="N4653" t="s">
        <v>34</v>
      </c>
      <c r="O4653" t="s">
        <v>37</v>
      </c>
      <c r="P4653" t="s">
        <v>34</v>
      </c>
      <c r="Q4653" t="s">
        <v>37</v>
      </c>
      <c r="R4653" t="s">
        <v>37</v>
      </c>
      <c r="S4653" t="s">
        <v>34</v>
      </c>
      <c r="T4653" t="s">
        <v>34</v>
      </c>
      <c r="U4653" t="s">
        <v>46</v>
      </c>
      <c r="V4653" t="s">
        <v>37</v>
      </c>
      <c r="W4653" t="s">
        <v>51</v>
      </c>
      <c r="X4653">
        <v>98.55</v>
      </c>
      <c r="Y4653">
        <v>1842.8</v>
      </c>
      <c r="Z4653">
        <v>0</v>
      </c>
      <c r="AA4653">
        <v>120</v>
      </c>
      <c r="AB4653">
        <v>888.8</v>
      </c>
      <c r="AC4653">
        <v>2851.6</v>
      </c>
      <c r="AD4653" t="s">
        <v>52</v>
      </c>
      <c r="AE4653" t="s">
        <v>53</v>
      </c>
      <c r="AF4653" t="s">
        <v>91</v>
      </c>
      <c r="AG4653">
        <f t="shared" si="144"/>
        <v>1</v>
      </c>
      <c r="AH4653" t="str" cm="1">
        <f t="array" ref="AH4653">_xlfn.IFS(
X4653&lt;=20, "&lt;20",
AND(X4653&gt;=20, X4653&lt;50), "20-50",
AND(X4653&gt;=50, X4653&lt;100), "50-100",
X4653&gt;=100, "&gt;100"
)</f>
        <v>50-100</v>
      </c>
      <c r="AI4653">
        <f t="shared" si="145"/>
        <v>0</v>
      </c>
      <c r="AJ4653" t="str" cm="1">
        <f t="array" ref="AJ4653">_xlfn.IFS(
C4653&lt;=20, "&lt;20",
AND(C4653&gt;=20, C4653&lt;35), "20-35",
AND(C4653&gt;=35, C4653&lt;50), "35-50",
C4653&gt;=50, "50-100"
)</f>
        <v>50-100</v>
      </c>
      <c r="AK4653" t="str" cm="1">
        <f t="array" ref="AK4653">_xlfn.IFS(
G4653&lt;6, "&lt;6",
AND(G4653&gt;=6, G4653&lt;12), "6-12",
AND(G4653&gt;=12, G4653&lt;18), "12-18",  AND(G4653&gt;=18, G4653&lt;24), "18-24", G4653&gt;=24, "24-36")</f>
        <v>6-12</v>
      </c>
    </row>
    <row r="4654" spans="1:37" x14ac:dyDescent="0.3">
      <c r="A4654" t="s">
        <v>4754</v>
      </c>
      <c r="B4654" t="s">
        <v>44</v>
      </c>
      <c r="C4654">
        <v>64</v>
      </c>
      <c r="D4654" t="s">
        <v>37</v>
      </c>
      <c r="E4654" t="s">
        <v>114</v>
      </c>
      <c r="F4654">
        <v>15</v>
      </c>
      <c r="G4654">
        <v>33</v>
      </c>
      <c r="H4654" t="s">
        <v>36</v>
      </c>
      <c r="I4654" t="s">
        <v>37</v>
      </c>
      <c r="J4654" t="s">
        <v>34</v>
      </c>
      <c r="K4654" t="s">
        <v>37</v>
      </c>
      <c r="L4654" t="s">
        <v>38</v>
      </c>
      <c r="M4654" t="s">
        <v>37</v>
      </c>
      <c r="N4654" t="s">
        <v>37</v>
      </c>
      <c r="O4654" t="s">
        <v>34</v>
      </c>
      <c r="P4654" t="s">
        <v>37</v>
      </c>
      <c r="Q4654" t="s">
        <v>37</v>
      </c>
      <c r="R4654" t="s">
        <v>34</v>
      </c>
      <c r="S4654" t="s">
        <v>34</v>
      </c>
      <c r="T4654" t="s">
        <v>37</v>
      </c>
      <c r="U4654" t="s">
        <v>39</v>
      </c>
      <c r="V4654" t="s">
        <v>34</v>
      </c>
      <c r="W4654" t="s">
        <v>40</v>
      </c>
      <c r="X4654">
        <v>70.8</v>
      </c>
      <c r="Y4654">
        <v>4448.8</v>
      </c>
      <c r="Z4654">
        <v>0</v>
      </c>
      <c r="AA4654">
        <v>0</v>
      </c>
      <c r="AB4654">
        <v>2960.37</v>
      </c>
      <c r="AC4654">
        <v>7409.17</v>
      </c>
      <c r="AD4654" t="s">
        <v>41</v>
      </c>
      <c r="AE4654" t="s">
        <v>42</v>
      </c>
      <c r="AF4654" t="s">
        <v>42</v>
      </c>
      <c r="AG4654">
        <f t="shared" si="144"/>
        <v>0</v>
      </c>
      <c r="AH4654" t="str" cm="1">
        <f t="array" ref="AH4654">_xlfn.IFS(
X4654&lt;=20, "&lt;20",
AND(X4654&gt;=20, X4654&lt;50), "20-50",
AND(X4654&gt;=50, X4654&lt;100), "50-100",
X4654&gt;=100, "&gt;100"
)</f>
        <v>50-100</v>
      </c>
      <c r="AI4654">
        <f t="shared" si="145"/>
        <v>0</v>
      </c>
      <c r="AJ4654" t="str" cm="1">
        <f t="array" ref="AJ4654">_xlfn.IFS(
C4654&lt;=20, "&lt;20",
AND(C4654&gt;=20, C4654&lt;35), "20-35",
AND(C4654&gt;=35, C4654&lt;50), "35-50",
C4654&gt;=50, "50-100"
)</f>
        <v>50-100</v>
      </c>
      <c r="AK4654" t="str" cm="1">
        <f t="array" ref="AK4654">_xlfn.IFS(
G4654&lt;6, "&lt;6",
AND(G4654&gt;=6, G4654&lt;12), "6-12",
AND(G4654&gt;=12, G4654&lt;18), "12-18",  AND(G4654&gt;=18, G4654&lt;24), "18-24", G4654&gt;=24, "24-36")</f>
        <v>24-36</v>
      </c>
    </row>
    <row r="4655" spans="1:37" x14ac:dyDescent="0.3">
      <c r="A4655" t="s">
        <v>4755</v>
      </c>
      <c r="B4655" t="s">
        <v>44</v>
      </c>
      <c r="C4655">
        <v>49</v>
      </c>
      <c r="D4655" t="s">
        <v>37</v>
      </c>
      <c r="E4655" t="s">
        <v>61</v>
      </c>
      <c r="F4655">
        <v>15</v>
      </c>
      <c r="G4655">
        <v>1</v>
      </c>
      <c r="H4655" t="s">
        <v>36</v>
      </c>
      <c r="I4655" t="s">
        <v>37</v>
      </c>
      <c r="J4655" t="s">
        <v>34</v>
      </c>
      <c r="K4655" t="s">
        <v>34</v>
      </c>
      <c r="L4655" t="s">
        <v>34</v>
      </c>
      <c r="M4655" t="s">
        <v>34</v>
      </c>
      <c r="N4655" t="s">
        <v>34</v>
      </c>
      <c r="O4655" t="s">
        <v>34</v>
      </c>
      <c r="P4655" t="s">
        <v>34</v>
      </c>
      <c r="Q4655" t="s">
        <v>34</v>
      </c>
      <c r="R4655" t="s">
        <v>34</v>
      </c>
      <c r="S4655" t="s">
        <v>34</v>
      </c>
      <c r="T4655" t="s">
        <v>34</v>
      </c>
      <c r="U4655" t="s">
        <v>67</v>
      </c>
      <c r="V4655" t="s">
        <v>37</v>
      </c>
      <c r="W4655" t="s">
        <v>51</v>
      </c>
      <c r="X4655">
        <v>20.95</v>
      </c>
      <c r="Y4655">
        <v>1270.55</v>
      </c>
      <c r="Z4655">
        <v>0</v>
      </c>
      <c r="AA4655">
        <v>0</v>
      </c>
      <c r="AB4655">
        <v>1927.2</v>
      </c>
      <c r="AC4655">
        <v>3197.75</v>
      </c>
      <c r="AD4655" t="s">
        <v>41</v>
      </c>
      <c r="AE4655" t="s">
        <v>42</v>
      </c>
      <c r="AF4655" t="s">
        <v>42</v>
      </c>
      <c r="AG4655">
        <f t="shared" si="144"/>
        <v>0</v>
      </c>
      <c r="AH4655" t="str" cm="1">
        <f t="array" ref="AH4655">_xlfn.IFS(
X4655&lt;=20, "&lt;20",
AND(X4655&gt;=20, X4655&lt;50), "20-50",
AND(X4655&gt;=50, X4655&lt;100), "50-100",
X4655&gt;=100, "&gt;100"
)</f>
        <v>20-50</v>
      </c>
      <c r="AI4655">
        <f t="shared" si="145"/>
        <v>0</v>
      </c>
      <c r="AJ4655" t="str" cm="1">
        <f t="array" ref="AJ4655">_xlfn.IFS(
C4655&lt;=20, "&lt;20",
AND(C4655&gt;=20, C4655&lt;35), "20-35",
AND(C4655&gt;=35, C4655&lt;50), "35-50",
C4655&gt;=50, "50-100"
)</f>
        <v>35-50</v>
      </c>
      <c r="AK4655" t="str" cm="1">
        <f t="array" ref="AK4655">_xlfn.IFS(
G4655&lt;6, "&lt;6",
AND(G4655&gt;=6, G4655&lt;12), "6-12",
AND(G4655&gt;=12, G4655&lt;18), "12-18",  AND(G4655&gt;=18, G4655&lt;24), "18-24", G4655&gt;=24, "24-36")</f>
        <v>&lt;6</v>
      </c>
    </row>
    <row r="4656" spans="1:37" x14ac:dyDescent="0.3">
      <c r="A4656" t="s">
        <v>4756</v>
      </c>
      <c r="B4656" t="s">
        <v>44</v>
      </c>
      <c r="C4656">
        <v>66</v>
      </c>
      <c r="D4656" t="s">
        <v>37</v>
      </c>
      <c r="E4656" t="s">
        <v>61</v>
      </c>
      <c r="F4656">
        <v>13</v>
      </c>
      <c r="G4656">
        <v>17</v>
      </c>
      <c r="H4656" t="s">
        <v>36</v>
      </c>
      <c r="I4656" t="s">
        <v>37</v>
      </c>
      <c r="J4656" t="s">
        <v>34</v>
      </c>
      <c r="K4656" t="s">
        <v>37</v>
      </c>
      <c r="L4656" t="s">
        <v>50</v>
      </c>
      <c r="M4656" t="s">
        <v>37</v>
      </c>
      <c r="N4656" t="s">
        <v>34</v>
      </c>
      <c r="O4656" t="s">
        <v>34</v>
      </c>
      <c r="P4656" t="s">
        <v>34</v>
      </c>
      <c r="Q4656" t="s">
        <v>34</v>
      </c>
      <c r="R4656" t="s">
        <v>37</v>
      </c>
      <c r="S4656" t="s">
        <v>37</v>
      </c>
      <c r="T4656" t="s">
        <v>34</v>
      </c>
      <c r="U4656" t="s">
        <v>46</v>
      </c>
      <c r="V4656" t="s">
        <v>34</v>
      </c>
      <c r="W4656" t="s">
        <v>40</v>
      </c>
      <c r="X4656">
        <v>85.5</v>
      </c>
      <c r="Y4656">
        <v>4042.3</v>
      </c>
      <c r="Z4656">
        <v>0</v>
      </c>
      <c r="AA4656">
        <v>50</v>
      </c>
      <c r="AB4656">
        <v>1719.26</v>
      </c>
      <c r="AC4656">
        <v>5811.56</v>
      </c>
      <c r="AD4656" t="s">
        <v>52</v>
      </c>
      <c r="AE4656" t="s">
        <v>94</v>
      </c>
      <c r="AF4656" t="s">
        <v>235</v>
      </c>
      <c r="AG4656">
        <f t="shared" si="144"/>
        <v>1</v>
      </c>
      <c r="AH4656" t="str" cm="1">
        <f t="array" ref="AH4656">_xlfn.IFS(
X4656&lt;=20, "&lt;20",
AND(X4656&gt;=20, X4656&lt;50), "20-50",
AND(X4656&gt;=50, X4656&lt;100), "50-100",
X4656&gt;=100, "&gt;100"
)</f>
        <v>50-100</v>
      </c>
      <c r="AI4656">
        <f t="shared" si="145"/>
        <v>0</v>
      </c>
      <c r="AJ4656" t="str" cm="1">
        <f t="array" ref="AJ4656">_xlfn.IFS(
C4656&lt;=20, "&lt;20",
AND(C4656&gt;=20, C4656&lt;35), "20-35",
AND(C4656&gt;=35, C4656&lt;50), "35-50",
C4656&gt;=50, "50-100"
)</f>
        <v>50-100</v>
      </c>
      <c r="AK4656" t="str" cm="1">
        <f t="array" ref="AK4656">_xlfn.IFS(
G4656&lt;6, "&lt;6",
AND(G4656&gt;=6, G4656&lt;12), "6-12",
AND(G4656&gt;=12, G4656&lt;18), "12-18",  AND(G4656&gt;=18, G4656&lt;24), "18-24", G4656&gt;=24, "24-36")</f>
        <v>12-18</v>
      </c>
    </row>
    <row r="4657" spans="1:37" x14ac:dyDescent="0.3">
      <c r="A4657" t="s">
        <v>4757</v>
      </c>
      <c r="B4657" t="s">
        <v>44</v>
      </c>
      <c r="C4657">
        <v>40</v>
      </c>
      <c r="D4657" t="s">
        <v>37</v>
      </c>
      <c r="E4657" t="s">
        <v>48</v>
      </c>
      <c r="F4657">
        <v>8</v>
      </c>
      <c r="G4657">
        <v>11</v>
      </c>
      <c r="H4657" t="s">
        <v>36</v>
      </c>
      <c r="I4657" t="s">
        <v>37</v>
      </c>
      <c r="J4657" t="s">
        <v>37</v>
      </c>
      <c r="K4657" t="s">
        <v>37</v>
      </c>
      <c r="L4657" t="s">
        <v>50</v>
      </c>
      <c r="M4657" t="s">
        <v>34</v>
      </c>
      <c r="N4657" t="s">
        <v>37</v>
      </c>
      <c r="O4657" t="s">
        <v>34</v>
      </c>
      <c r="P4657" t="s">
        <v>34</v>
      </c>
      <c r="Q4657" t="s">
        <v>37</v>
      </c>
      <c r="R4657" t="s">
        <v>37</v>
      </c>
      <c r="S4657" t="s">
        <v>37</v>
      </c>
      <c r="T4657" t="s">
        <v>37</v>
      </c>
      <c r="U4657" t="s">
        <v>46</v>
      </c>
      <c r="V4657" t="s">
        <v>37</v>
      </c>
      <c r="W4657" t="s">
        <v>51</v>
      </c>
      <c r="X4657">
        <v>102</v>
      </c>
      <c r="Y4657">
        <v>1145.3499999999999</v>
      </c>
      <c r="Z4657">
        <v>0</v>
      </c>
      <c r="AA4657">
        <v>0</v>
      </c>
      <c r="AB4657">
        <v>86.79</v>
      </c>
      <c r="AC4657">
        <v>1232.1400000000001</v>
      </c>
      <c r="AD4657" t="s">
        <v>52</v>
      </c>
      <c r="AE4657" t="s">
        <v>53</v>
      </c>
      <c r="AF4657" t="s">
        <v>162</v>
      </c>
      <c r="AG4657">
        <f t="shared" si="144"/>
        <v>1</v>
      </c>
      <c r="AH4657" t="str" cm="1">
        <f t="array" ref="AH4657">_xlfn.IFS(
X4657&lt;=20, "&lt;20",
AND(X4657&gt;=20, X4657&lt;50), "20-50",
AND(X4657&gt;=50, X4657&lt;100), "50-100",
X4657&gt;=100, "&gt;100"
)</f>
        <v>&gt;100</v>
      </c>
      <c r="AI4657">
        <f t="shared" si="145"/>
        <v>0</v>
      </c>
      <c r="AJ4657" t="str" cm="1">
        <f t="array" ref="AJ4657">_xlfn.IFS(
C4657&lt;=20, "&lt;20",
AND(C4657&gt;=20, C4657&lt;35), "20-35",
AND(C4657&gt;=35, C4657&lt;50), "35-50",
C4657&gt;=50, "50-100"
)</f>
        <v>35-50</v>
      </c>
      <c r="AK4657" t="str" cm="1">
        <f t="array" ref="AK4657">_xlfn.IFS(
G4657&lt;6, "&lt;6",
AND(G4657&gt;=6, G4657&lt;12), "6-12",
AND(G4657&gt;=12, G4657&lt;18), "12-18",  AND(G4657&gt;=18, G4657&lt;24), "18-24", G4657&gt;=24, "24-36")</f>
        <v>6-12</v>
      </c>
    </row>
    <row r="4658" spans="1:37" x14ac:dyDescent="0.3">
      <c r="A4658" t="s">
        <v>4758</v>
      </c>
      <c r="B4658" t="s">
        <v>44</v>
      </c>
      <c r="C4658">
        <v>31</v>
      </c>
      <c r="D4658" t="s">
        <v>37</v>
      </c>
      <c r="E4658" t="s">
        <v>69</v>
      </c>
      <c r="F4658">
        <v>9</v>
      </c>
      <c r="G4658">
        <v>31</v>
      </c>
      <c r="H4658" t="s">
        <v>36</v>
      </c>
      <c r="I4658" t="s">
        <v>37</v>
      </c>
      <c r="J4658" t="s">
        <v>34</v>
      </c>
      <c r="K4658" t="s">
        <v>37</v>
      </c>
      <c r="L4658" t="s">
        <v>72</v>
      </c>
      <c r="M4658" t="s">
        <v>34</v>
      </c>
      <c r="N4658" t="s">
        <v>37</v>
      </c>
      <c r="O4658" t="s">
        <v>34</v>
      </c>
      <c r="P4658" t="s">
        <v>34</v>
      </c>
      <c r="Q4658" t="s">
        <v>34</v>
      </c>
      <c r="R4658" t="s">
        <v>34</v>
      </c>
      <c r="S4658" t="s">
        <v>34</v>
      </c>
      <c r="T4658" t="s">
        <v>37</v>
      </c>
      <c r="U4658" t="s">
        <v>46</v>
      </c>
      <c r="V4658" t="s">
        <v>34</v>
      </c>
      <c r="W4658" t="s">
        <v>51</v>
      </c>
      <c r="X4658">
        <v>50.55</v>
      </c>
      <c r="Y4658">
        <v>50.55</v>
      </c>
      <c r="Z4658">
        <v>0</v>
      </c>
      <c r="AA4658">
        <v>0</v>
      </c>
      <c r="AB4658">
        <v>30.96</v>
      </c>
      <c r="AC4658">
        <v>81.510000000000005</v>
      </c>
      <c r="AD4658" t="s">
        <v>52</v>
      </c>
      <c r="AE4658" t="s">
        <v>58</v>
      </c>
      <c r="AF4658" t="s">
        <v>59</v>
      </c>
      <c r="AG4658">
        <f t="shared" si="144"/>
        <v>1</v>
      </c>
      <c r="AH4658" t="str" cm="1">
        <f t="array" ref="AH4658">_xlfn.IFS(
X4658&lt;=20, "&lt;20",
AND(X4658&gt;=20, X4658&lt;50), "20-50",
AND(X4658&gt;=50, X4658&lt;100), "50-100",
X4658&gt;=100, "&gt;100"
)</f>
        <v>50-100</v>
      </c>
      <c r="AI4658">
        <f t="shared" si="145"/>
        <v>0</v>
      </c>
      <c r="AJ4658" t="str" cm="1">
        <f t="array" ref="AJ4658">_xlfn.IFS(
C4658&lt;=20, "&lt;20",
AND(C4658&gt;=20, C4658&lt;35), "20-35",
AND(C4658&gt;=35, C4658&lt;50), "35-50",
C4658&gt;=50, "50-100"
)</f>
        <v>20-35</v>
      </c>
      <c r="AK4658" t="str" cm="1">
        <f t="array" ref="AK4658">_xlfn.IFS(
G4658&lt;6, "&lt;6",
AND(G4658&gt;=6, G4658&lt;12), "6-12",
AND(G4658&gt;=12, G4658&lt;18), "12-18",  AND(G4658&gt;=18, G4658&lt;24), "18-24", G4658&gt;=24, "24-36")</f>
        <v>24-36</v>
      </c>
    </row>
    <row r="4659" spans="1:37" x14ac:dyDescent="0.3">
      <c r="A4659" t="s">
        <v>4759</v>
      </c>
      <c r="B4659" t="s">
        <v>44</v>
      </c>
      <c r="C4659">
        <v>74</v>
      </c>
      <c r="D4659" t="s">
        <v>34</v>
      </c>
      <c r="E4659" t="s">
        <v>82</v>
      </c>
      <c r="F4659">
        <v>14</v>
      </c>
      <c r="G4659">
        <v>15</v>
      </c>
      <c r="H4659" t="s">
        <v>49</v>
      </c>
      <c r="I4659" t="s">
        <v>37</v>
      </c>
      <c r="J4659" t="s">
        <v>34</v>
      </c>
      <c r="K4659" t="s">
        <v>37</v>
      </c>
      <c r="L4659" t="s">
        <v>50</v>
      </c>
      <c r="M4659" t="s">
        <v>34</v>
      </c>
      <c r="N4659" t="s">
        <v>34</v>
      </c>
      <c r="O4659" t="s">
        <v>34</v>
      </c>
      <c r="P4659" t="s">
        <v>34</v>
      </c>
      <c r="Q4659" t="s">
        <v>34</v>
      </c>
      <c r="R4659" t="s">
        <v>37</v>
      </c>
      <c r="S4659" t="s">
        <v>34</v>
      </c>
      <c r="T4659" t="s">
        <v>37</v>
      </c>
      <c r="U4659" t="s">
        <v>46</v>
      </c>
      <c r="V4659" t="s">
        <v>34</v>
      </c>
      <c r="W4659" t="s">
        <v>51</v>
      </c>
      <c r="X4659">
        <v>78.95</v>
      </c>
      <c r="Y4659">
        <v>378.4</v>
      </c>
      <c r="Z4659">
        <v>0</v>
      </c>
      <c r="AA4659">
        <v>0</v>
      </c>
      <c r="AB4659">
        <v>61.35</v>
      </c>
      <c r="AC4659">
        <v>439.75</v>
      </c>
      <c r="AD4659" t="s">
        <v>52</v>
      </c>
      <c r="AE4659" t="s">
        <v>104</v>
      </c>
      <c r="AF4659" t="s">
        <v>150</v>
      </c>
      <c r="AG4659">
        <f t="shared" si="144"/>
        <v>1</v>
      </c>
      <c r="AH4659" t="str" cm="1">
        <f t="array" ref="AH4659">_xlfn.IFS(
X4659&lt;=20, "&lt;20",
AND(X4659&gt;=20, X4659&lt;50), "20-50",
AND(X4659&gt;=50, X4659&lt;100), "50-100",
X4659&gt;=100, "&gt;100"
)</f>
        <v>50-100</v>
      </c>
      <c r="AI4659">
        <f t="shared" si="145"/>
        <v>0</v>
      </c>
      <c r="AJ4659" t="str" cm="1">
        <f t="array" ref="AJ4659">_xlfn.IFS(
C4659&lt;=20, "&lt;20",
AND(C4659&gt;=20, C4659&lt;35), "20-35",
AND(C4659&gt;=35, C4659&lt;50), "35-50",
C4659&gt;=50, "50-100"
)</f>
        <v>50-100</v>
      </c>
      <c r="AK4659" t="str" cm="1">
        <f t="array" ref="AK4659">_xlfn.IFS(
G4659&lt;6, "&lt;6",
AND(G4659&gt;=6, G4659&lt;12), "6-12",
AND(G4659&gt;=12, G4659&lt;18), "12-18",  AND(G4659&gt;=18, G4659&lt;24), "18-24", G4659&gt;=24, "24-36")</f>
        <v>12-18</v>
      </c>
    </row>
    <row r="4660" spans="1:37" x14ac:dyDescent="0.3">
      <c r="A4660" t="s">
        <v>4760</v>
      </c>
      <c r="B4660" t="s">
        <v>33</v>
      </c>
      <c r="C4660">
        <v>67</v>
      </c>
      <c r="D4660" t="s">
        <v>37</v>
      </c>
      <c r="E4660" t="s">
        <v>61</v>
      </c>
      <c r="F4660">
        <v>3</v>
      </c>
      <c r="G4660">
        <v>25</v>
      </c>
      <c r="H4660" t="s">
        <v>36</v>
      </c>
      <c r="I4660" t="s">
        <v>37</v>
      </c>
      <c r="J4660" t="s">
        <v>37</v>
      </c>
      <c r="K4660" t="s">
        <v>37</v>
      </c>
      <c r="L4660" t="s">
        <v>50</v>
      </c>
      <c r="M4660" t="s">
        <v>37</v>
      </c>
      <c r="N4660" t="s">
        <v>37</v>
      </c>
      <c r="O4660" t="s">
        <v>37</v>
      </c>
      <c r="P4660" t="s">
        <v>34</v>
      </c>
      <c r="Q4660" t="s">
        <v>37</v>
      </c>
      <c r="R4660" t="s">
        <v>37</v>
      </c>
      <c r="S4660" t="s">
        <v>34</v>
      </c>
      <c r="T4660" t="s">
        <v>37</v>
      </c>
      <c r="U4660" t="s">
        <v>39</v>
      </c>
      <c r="V4660" t="s">
        <v>37</v>
      </c>
      <c r="W4660" t="s">
        <v>40</v>
      </c>
      <c r="X4660">
        <v>109.8</v>
      </c>
      <c r="Y4660">
        <v>4860.3500000000004</v>
      </c>
      <c r="Z4660">
        <v>0</v>
      </c>
      <c r="AA4660">
        <v>0</v>
      </c>
      <c r="AB4660">
        <v>2189</v>
      </c>
      <c r="AC4660">
        <v>7049.35</v>
      </c>
      <c r="AD4660" t="s">
        <v>41</v>
      </c>
      <c r="AE4660" t="s">
        <v>42</v>
      </c>
      <c r="AF4660" t="s">
        <v>42</v>
      </c>
      <c r="AG4660">
        <f t="shared" si="144"/>
        <v>0</v>
      </c>
      <c r="AH4660" t="str" cm="1">
        <f t="array" ref="AH4660">_xlfn.IFS(
X4660&lt;=20, "&lt;20",
AND(X4660&gt;=20, X4660&lt;50), "20-50",
AND(X4660&gt;=50, X4660&lt;100), "50-100",
X4660&gt;=100, "&gt;100"
)</f>
        <v>&gt;100</v>
      </c>
      <c r="AI4660">
        <f t="shared" si="145"/>
        <v>0</v>
      </c>
      <c r="AJ4660" t="str" cm="1">
        <f t="array" ref="AJ4660">_xlfn.IFS(
C4660&lt;=20, "&lt;20",
AND(C4660&gt;=20, C4660&lt;35), "20-35",
AND(C4660&gt;=35, C4660&lt;50), "35-50",
C4660&gt;=50, "50-100"
)</f>
        <v>50-100</v>
      </c>
      <c r="AK4660" t="str" cm="1">
        <f t="array" ref="AK4660">_xlfn.IFS(
G4660&lt;6, "&lt;6",
AND(G4660&gt;=6, G4660&lt;12), "6-12",
AND(G4660&gt;=12, G4660&lt;18), "12-18",  AND(G4660&gt;=18, G4660&lt;24), "18-24", G4660&gt;=24, "24-36")</f>
        <v>24-36</v>
      </c>
    </row>
    <row r="4661" spans="1:37" x14ac:dyDescent="0.3">
      <c r="A4661" t="s">
        <v>4761</v>
      </c>
      <c r="B4661" t="s">
        <v>44</v>
      </c>
      <c r="C4661">
        <v>44</v>
      </c>
      <c r="D4661" t="s">
        <v>34</v>
      </c>
      <c r="E4661" t="s">
        <v>69</v>
      </c>
      <c r="F4661">
        <v>11</v>
      </c>
      <c r="G4661">
        <v>32</v>
      </c>
      <c r="H4661" t="s">
        <v>70</v>
      </c>
      <c r="I4661" t="s">
        <v>37</v>
      </c>
      <c r="J4661" t="s">
        <v>37</v>
      </c>
      <c r="K4661" t="s">
        <v>37</v>
      </c>
      <c r="L4661" t="s">
        <v>38</v>
      </c>
      <c r="M4661" t="s">
        <v>37</v>
      </c>
      <c r="N4661" t="s">
        <v>37</v>
      </c>
      <c r="O4661" t="s">
        <v>34</v>
      </c>
      <c r="P4661" t="s">
        <v>37</v>
      </c>
      <c r="Q4661" t="s">
        <v>37</v>
      </c>
      <c r="R4661" t="s">
        <v>37</v>
      </c>
      <c r="S4661" t="s">
        <v>37</v>
      </c>
      <c r="T4661" t="s">
        <v>37</v>
      </c>
      <c r="U4661" t="s">
        <v>67</v>
      </c>
      <c r="V4661" t="s">
        <v>37</v>
      </c>
      <c r="W4661" t="s">
        <v>51</v>
      </c>
      <c r="X4661">
        <v>84.95</v>
      </c>
      <c r="Y4661">
        <v>5150.55</v>
      </c>
      <c r="Z4661">
        <v>4.68</v>
      </c>
      <c r="AA4661">
        <v>0</v>
      </c>
      <c r="AB4661">
        <v>291.39999999999998</v>
      </c>
      <c r="AC4661">
        <v>5437.27</v>
      </c>
      <c r="AD4661" t="s">
        <v>41</v>
      </c>
      <c r="AE4661" t="s">
        <v>42</v>
      </c>
      <c r="AF4661" t="s">
        <v>42</v>
      </c>
      <c r="AG4661">
        <f t="shared" si="144"/>
        <v>0</v>
      </c>
      <c r="AH4661" t="str" cm="1">
        <f t="array" ref="AH4661">_xlfn.IFS(
X4661&lt;=20, "&lt;20",
AND(X4661&gt;=20, X4661&lt;50), "20-50",
AND(X4661&gt;=50, X4661&lt;100), "50-100",
X4661&gt;=100, "&gt;100"
)</f>
        <v>50-100</v>
      </c>
      <c r="AI4661">
        <f t="shared" si="145"/>
        <v>0</v>
      </c>
      <c r="AJ4661" t="str" cm="1">
        <f t="array" ref="AJ4661">_xlfn.IFS(
C4661&lt;=20, "&lt;20",
AND(C4661&gt;=20, C4661&lt;35), "20-35",
AND(C4661&gt;=35, C4661&lt;50), "35-50",
C4661&gt;=50, "50-100"
)</f>
        <v>35-50</v>
      </c>
      <c r="AK4661" t="str" cm="1">
        <f t="array" ref="AK4661">_xlfn.IFS(
G4661&lt;6, "&lt;6",
AND(G4661&gt;=6, G4661&lt;12), "6-12",
AND(G4661&gt;=12, G4661&lt;18), "12-18",  AND(G4661&gt;=18, G4661&lt;24), "18-24", G4661&gt;=24, "24-36")</f>
        <v>24-36</v>
      </c>
    </row>
    <row r="4662" spans="1:37" x14ac:dyDescent="0.3">
      <c r="A4662" t="s">
        <v>4762</v>
      </c>
      <c r="B4662" t="s">
        <v>44</v>
      </c>
      <c r="C4662">
        <v>60</v>
      </c>
      <c r="D4662" t="s">
        <v>34</v>
      </c>
      <c r="E4662" t="s">
        <v>114</v>
      </c>
      <c r="F4662">
        <v>4</v>
      </c>
      <c r="G4662">
        <v>6</v>
      </c>
      <c r="H4662" t="s">
        <v>36</v>
      </c>
      <c r="I4662" t="s">
        <v>37</v>
      </c>
      <c r="J4662" t="s">
        <v>37</v>
      </c>
      <c r="K4662" t="s">
        <v>37</v>
      </c>
      <c r="L4662" t="s">
        <v>50</v>
      </c>
      <c r="M4662" t="s">
        <v>34</v>
      </c>
      <c r="N4662" t="s">
        <v>34</v>
      </c>
      <c r="O4662" t="s">
        <v>34</v>
      </c>
      <c r="P4662" t="s">
        <v>37</v>
      </c>
      <c r="Q4662" t="s">
        <v>37</v>
      </c>
      <c r="R4662" t="s">
        <v>34</v>
      </c>
      <c r="S4662" t="s">
        <v>34</v>
      </c>
      <c r="T4662" t="s">
        <v>37</v>
      </c>
      <c r="U4662" t="s">
        <v>46</v>
      </c>
      <c r="V4662" t="s">
        <v>37</v>
      </c>
      <c r="W4662" t="s">
        <v>51</v>
      </c>
      <c r="X4662">
        <v>91.65</v>
      </c>
      <c r="Y4662">
        <v>1301</v>
      </c>
      <c r="Z4662">
        <v>0</v>
      </c>
      <c r="AA4662">
        <v>0</v>
      </c>
      <c r="AB4662">
        <v>127.82</v>
      </c>
      <c r="AC4662">
        <v>1428.82</v>
      </c>
      <c r="AD4662" t="s">
        <v>52</v>
      </c>
      <c r="AE4662" t="s">
        <v>58</v>
      </c>
      <c r="AF4662" t="s">
        <v>62</v>
      </c>
      <c r="AG4662">
        <f t="shared" si="144"/>
        <v>1</v>
      </c>
      <c r="AH4662" t="str" cm="1">
        <f t="array" ref="AH4662">_xlfn.IFS(
X4662&lt;=20, "&lt;20",
AND(X4662&gt;=20, X4662&lt;50), "20-50",
AND(X4662&gt;=50, X4662&lt;100), "50-100",
X4662&gt;=100, "&gt;100"
)</f>
        <v>50-100</v>
      </c>
      <c r="AI4662">
        <f t="shared" si="145"/>
        <v>0</v>
      </c>
      <c r="AJ4662" t="str" cm="1">
        <f t="array" ref="AJ4662">_xlfn.IFS(
C4662&lt;=20, "&lt;20",
AND(C4662&gt;=20, C4662&lt;35), "20-35",
AND(C4662&gt;=35, C4662&lt;50), "35-50",
C4662&gt;=50, "50-100"
)</f>
        <v>50-100</v>
      </c>
      <c r="AK4662" t="str" cm="1">
        <f t="array" ref="AK4662">_xlfn.IFS(
G4662&lt;6, "&lt;6",
AND(G4662&gt;=6, G4662&lt;12), "6-12",
AND(G4662&gt;=12, G4662&lt;18), "12-18",  AND(G4662&gt;=18, G4662&lt;24), "18-24", G4662&gt;=24, "24-36")</f>
        <v>6-12</v>
      </c>
    </row>
    <row r="4663" spans="1:37" x14ac:dyDescent="0.3">
      <c r="A4663" t="s">
        <v>4763</v>
      </c>
      <c r="B4663" t="s">
        <v>44</v>
      </c>
      <c r="C4663">
        <v>48</v>
      </c>
      <c r="D4663" t="s">
        <v>37</v>
      </c>
      <c r="E4663" t="s">
        <v>56</v>
      </c>
      <c r="F4663">
        <v>11</v>
      </c>
      <c r="G4663">
        <v>26</v>
      </c>
      <c r="H4663" t="s">
        <v>36</v>
      </c>
      <c r="I4663" t="s">
        <v>37</v>
      </c>
      <c r="J4663" t="s">
        <v>34</v>
      </c>
      <c r="K4663" t="s">
        <v>37</v>
      </c>
      <c r="L4663" t="s">
        <v>50</v>
      </c>
      <c r="M4663" t="s">
        <v>34</v>
      </c>
      <c r="N4663" t="s">
        <v>34</v>
      </c>
      <c r="O4663" t="s">
        <v>34</v>
      </c>
      <c r="P4663" t="s">
        <v>34</v>
      </c>
      <c r="Q4663" t="s">
        <v>34</v>
      </c>
      <c r="R4663" t="s">
        <v>34</v>
      </c>
      <c r="S4663" t="s">
        <v>34</v>
      </c>
      <c r="T4663" t="s">
        <v>37</v>
      </c>
      <c r="U4663" t="s">
        <v>46</v>
      </c>
      <c r="V4663" t="s">
        <v>37</v>
      </c>
      <c r="W4663" t="s">
        <v>40</v>
      </c>
      <c r="X4663">
        <v>69.95</v>
      </c>
      <c r="Y4663">
        <v>1205.5</v>
      </c>
      <c r="Z4663">
        <v>0</v>
      </c>
      <c r="AA4663">
        <v>0</v>
      </c>
      <c r="AB4663">
        <v>438.88</v>
      </c>
      <c r="AC4663">
        <v>1644.38</v>
      </c>
      <c r="AD4663" t="s">
        <v>41</v>
      </c>
      <c r="AE4663" t="s">
        <v>42</v>
      </c>
      <c r="AF4663" t="s">
        <v>42</v>
      </c>
      <c r="AG4663">
        <f t="shared" si="144"/>
        <v>0</v>
      </c>
      <c r="AH4663" t="str" cm="1">
        <f t="array" ref="AH4663">_xlfn.IFS(
X4663&lt;=20, "&lt;20",
AND(X4663&gt;=20, X4663&lt;50), "20-50",
AND(X4663&gt;=50, X4663&lt;100), "50-100",
X4663&gt;=100, "&gt;100"
)</f>
        <v>50-100</v>
      </c>
      <c r="AI4663">
        <f t="shared" si="145"/>
        <v>0</v>
      </c>
      <c r="AJ4663" t="str" cm="1">
        <f t="array" ref="AJ4663">_xlfn.IFS(
C4663&lt;=20, "&lt;20",
AND(C4663&gt;=20, C4663&lt;35), "20-35",
AND(C4663&gt;=35, C4663&lt;50), "35-50",
C4663&gt;=50, "50-100"
)</f>
        <v>35-50</v>
      </c>
      <c r="AK4663" t="str" cm="1">
        <f t="array" ref="AK4663">_xlfn.IFS(
G4663&lt;6, "&lt;6",
AND(G4663&gt;=6, G4663&lt;12), "6-12",
AND(G4663&gt;=12, G4663&lt;18), "12-18",  AND(G4663&gt;=18, G4663&lt;24), "18-24", G4663&gt;=24, "24-36")</f>
        <v>24-36</v>
      </c>
    </row>
    <row r="4664" spans="1:37" x14ac:dyDescent="0.3">
      <c r="A4664" t="s">
        <v>4764</v>
      </c>
      <c r="B4664" t="s">
        <v>44</v>
      </c>
      <c r="C4664">
        <v>43</v>
      </c>
      <c r="D4664" t="s">
        <v>34</v>
      </c>
      <c r="E4664" t="s">
        <v>45</v>
      </c>
      <c r="F4664">
        <v>14</v>
      </c>
      <c r="G4664">
        <v>15</v>
      </c>
      <c r="H4664" t="s">
        <v>36</v>
      </c>
      <c r="I4664" t="s">
        <v>37</v>
      </c>
      <c r="J4664" t="s">
        <v>34</v>
      </c>
      <c r="K4664" t="s">
        <v>37</v>
      </c>
      <c r="L4664" t="s">
        <v>72</v>
      </c>
      <c r="M4664" t="s">
        <v>37</v>
      </c>
      <c r="N4664" t="s">
        <v>37</v>
      </c>
      <c r="O4664" t="s">
        <v>34</v>
      </c>
      <c r="P4664" t="s">
        <v>34</v>
      </c>
      <c r="Q4664" t="s">
        <v>34</v>
      </c>
      <c r="R4664" t="s">
        <v>34</v>
      </c>
      <c r="S4664" t="s">
        <v>34</v>
      </c>
      <c r="T4664" t="s">
        <v>37</v>
      </c>
      <c r="U4664" t="s">
        <v>39</v>
      </c>
      <c r="V4664" t="s">
        <v>34</v>
      </c>
      <c r="W4664" t="s">
        <v>40</v>
      </c>
      <c r="X4664">
        <v>-4</v>
      </c>
      <c r="Y4664">
        <v>2016.45</v>
      </c>
      <c r="Z4664">
        <v>0</v>
      </c>
      <c r="AA4664">
        <v>0</v>
      </c>
      <c r="AB4664">
        <v>439.6</v>
      </c>
      <c r="AC4664">
        <v>2456.0500000000002</v>
      </c>
      <c r="AD4664" t="s">
        <v>41</v>
      </c>
      <c r="AE4664" t="s">
        <v>42</v>
      </c>
      <c r="AF4664" t="s">
        <v>42</v>
      </c>
      <c r="AG4664">
        <f t="shared" si="144"/>
        <v>0</v>
      </c>
      <c r="AH4664" t="str" cm="1">
        <f t="array" ref="AH4664">_xlfn.IFS(
X4664&lt;=20, "&lt;20",
AND(X4664&gt;=20, X4664&lt;50), "20-50",
AND(X4664&gt;=50, X4664&lt;100), "50-100",
X4664&gt;=100, "&gt;100"
)</f>
        <v>&lt;20</v>
      </c>
      <c r="AI4664">
        <f t="shared" si="145"/>
        <v>0</v>
      </c>
      <c r="AJ4664" t="str" cm="1">
        <f t="array" ref="AJ4664">_xlfn.IFS(
C4664&lt;=20, "&lt;20",
AND(C4664&gt;=20, C4664&lt;35), "20-35",
AND(C4664&gt;=35, C4664&lt;50), "35-50",
C4664&gt;=50, "50-100"
)</f>
        <v>35-50</v>
      </c>
      <c r="AK4664" t="str" cm="1">
        <f t="array" ref="AK4664">_xlfn.IFS(
G4664&lt;6, "&lt;6",
AND(G4664&gt;=6, G4664&lt;12), "6-12",
AND(G4664&gt;=12, G4664&lt;18), "12-18",  AND(G4664&gt;=18, G4664&lt;24), "18-24", G4664&gt;=24, "24-36")</f>
        <v>12-18</v>
      </c>
    </row>
    <row r="4665" spans="1:37" x14ac:dyDescent="0.3">
      <c r="A4665" t="s">
        <v>4765</v>
      </c>
      <c r="B4665" t="s">
        <v>44</v>
      </c>
      <c r="C4665">
        <v>64</v>
      </c>
      <c r="D4665" t="s">
        <v>37</v>
      </c>
      <c r="E4665" t="s">
        <v>76</v>
      </c>
      <c r="F4665">
        <v>4</v>
      </c>
      <c r="G4665">
        <v>3</v>
      </c>
      <c r="H4665" t="s">
        <v>36</v>
      </c>
      <c r="I4665" t="s">
        <v>37</v>
      </c>
      <c r="J4665" t="s">
        <v>34</v>
      </c>
      <c r="K4665" t="s">
        <v>37</v>
      </c>
      <c r="L4665" t="s">
        <v>50</v>
      </c>
      <c r="M4665" t="s">
        <v>34</v>
      </c>
      <c r="N4665" t="s">
        <v>37</v>
      </c>
      <c r="O4665" t="s">
        <v>37</v>
      </c>
      <c r="P4665" t="s">
        <v>34</v>
      </c>
      <c r="Q4665" t="s">
        <v>37</v>
      </c>
      <c r="R4665" t="s">
        <v>37</v>
      </c>
      <c r="S4665" t="s">
        <v>37</v>
      </c>
      <c r="T4665" t="s">
        <v>37</v>
      </c>
      <c r="U4665" t="s">
        <v>46</v>
      </c>
      <c r="V4665" t="s">
        <v>34</v>
      </c>
      <c r="W4665" t="s">
        <v>40</v>
      </c>
      <c r="X4665">
        <v>101.3</v>
      </c>
      <c r="Y4665">
        <v>1794.65</v>
      </c>
      <c r="Z4665">
        <v>0</v>
      </c>
      <c r="AA4665">
        <v>0</v>
      </c>
      <c r="AB4665">
        <v>136.08000000000001</v>
      </c>
      <c r="AC4665">
        <v>1930.73</v>
      </c>
      <c r="AD4665" t="s">
        <v>41</v>
      </c>
      <c r="AE4665" t="s">
        <v>42</v>
      </c>
      <c r="AF4665" t="s">
        <v>42</v>
      </c>
      <c r="AG4665">
        <f t="shared" si="144"/>
        <v>0</v>
      </c>
      <c r="AH4665" t="str" cm="1">
        <f t="array" ref="AH4665">_xlfn.IFS(
X4665&lt;=20, "&lt;20",
AND(X4665&gt;=20, X4665&lt;50), "20-50",
AND(X4665&gt;=50, X4665&lt;100), "50-100",
X4665&gt;=100, "&gt;100"
)</f>
        <v>&gt;100</v>
      </c>
      <c r="AI4665">
        <f t="shared" si="145"/>
        <v>0</v>
      </c>
      <c r="AJ4665" t="str" cm="1">
        <f t="array" ref="AJ4665">_xlfn.IFS(
C4665&lt;=20, "&lt;20",
AND(C4665&gt;=20, C4665&lt;35), "20-35",
AND(C4665&gt;=35, C4665&lt;50), "35-50",
C4665&gt;=50, "50-100"
)</f>
        <v>50-100</v>
      </c>
      <c r="AK4665" t="str" cm="1">
        <f t="array" ref="AK4665">_xlfn.IFS(
G4665&lt;6, "&lt;6",
AND(G4665&gt;=6, G4665&lt;12), "6-12",
AND(G4665&gt;=12, G4665&lt;18), "12-18",  AND(G4665&gt;=18, G4665&lt;24), "18-24", G4665&gt;=24, "24-36")</f>
        <v>&lt;6</v>
      </c>
    </row>
    <row r="4666" spans="1:37" x14ac:dyDescent="0.3">
      <c r="A4666" t="s">
        <v>4766</v>
      </c>
      <c r="B4666" t="s">
        <v>44</v>
      </c>
      <c r="C4666">
        <v>26</v>
      </c>
      <c r="D4666" t="s">
        <v>37</v>
      </c>
      <c r="E4666" t="s">
        <v>45</v>
      </c>
      <c r="F4666">
        <v>12</v>
      </c>
      <c r="G4666">
        <v>14</v>
      </c>
      <c r="H4666" t="s">
        <v>66</v>
      </c>
      <c r="I4666" t="s">
        <v>37</v>
      </c>
      <c r="J4666" t="s">
        <v>34</v>
      </c>
      <c r="K4666" t="s">
        <v>37</v>
      </c>
      <c r="L4666" t="s">
        <v>72</v>
      </c>
      <c r="M4666" t="s">
        <v>37</v>
      </c>
      <c r="N4666" t="s">
        <v>37</v>
      </c>
      <c r="O4666" t="s">
        <v>37</v>
      </c>
      <c r="P4666" t="s">
        <v>37</v>
      </c>
      <c r="Q4666" t="s">
        <v>37</v>
      </c>
      <c r="R4666" t="s">
        <v>37</v>
      </c>
      <c r="S4666" t="s">
        <v>37</v>
      </c>
      <c r="T4666" t="s">
        <v>37</v>
      </c>
      <c r="U4666" t="s">
        <v>67</v>
      </c>
      <c r="V4666" t="s">
        <v>34</v>
      </c>
      <c r="W4666" t="s">
        <v>40</v>
      </c>
      <c r="X4666">
        <v>86.45</v>
      </c>
      <c r="Y4666">
        <v>5950.2</v>
      </c>
      <c r="Z4666">
        <v>0</v>
      </c>
      <c r="AA4666">
        <v>0</v>
      </c>
      <c r="AB4666">
        <v>2180.5</v>
      </c>
      <c r="AC4666">
        <v>8130.7</v>
      </c>
      <c r="AD4666" t="s">
        <v>41</v>
      </c>
      <c r="AE4666" t="s">
        <v>42</v>
      </c>
      <c r="AF4666" t="s">
        <v>42</v>
      </c>
      <c r="AG4666">
        <f t="shared" si="144"/>
        <v>0</v>
      </c>
      <c r="AH4666" t="str" cm="1">
        <f t="array" ref="AH4666">_xlfn.IFS(
X4666&lt;=20, "&lt;20",
AND(X4666&gt;=20, X4666&lt;50), "20-50",
AND(X4666&gt;=50, X4666&lt;100), "50-100",
X4666&gt;=100, "&gt;100"
)</f>
        <v>50-100</v>
      </c>
      <c r="AI4666">
        <f t="shared" si="145"/>
        <v>0</v>
      </c>
      <c r="AJ4666" t="str" cm="1">
        <f t="array" ref="AJ4666">_xlfn.IFS(
C4666&lt;=20, "&lt;20",
AND(C4666&gt;=20, C4666&lt;35), "20-35",
AND(C4666&gt;=35, C4666&lt;50), "35-50",
C4666&gt;=50, "50-100"
)</f>
        <v>20-35</v>
      </c>
      <c r="AK4666" t="str" cm="1">
        <f t="array" ref="AK4666">_xlfn.IFS(
G4666&lt;6, "&lt;6",
AND(G4666&gt;=6, G4666&lt;12), "6-12",
AND(G4666&gt;=12, G4666&lt;18), "12-18",  AND(G4666&gt;=18, G4666&lt;24), "18-24", G4666&gt;=24, "24-36")</f>
        <v>12-18</v>
      </c>
    </row>
    <row r="4667" spans="1:37" x14ac:dyDescent="0.3">
      <c r="A4667" t="s">
        <v>4767</v>
      </c>
      <c r="B4667" t="s">
        <v>33</v>
      </c>
      <c r="C4667">
        <v>64</v>
      </c>
      <c r="D4667" t="s">
        <v>37</v>
      </c>
      <c r="E4667" t="s">
        <v>82</v>
      </c>
      <c r="F4667">
        <v>10</v>
      </c>
      <c r="G4667">
        <v>17</v>
      </c>
      <c r="H4667" t="s">
        <v>36</v>
      </c>
      <c r="I4667" t="s">
        <v>37</v>
      </c>
      <c r="J4667" t="s">
        <v>34</v>
      </c>
      <c r="K4667" t="s">
        <v>37</v>
      </c>
      <c r="L4667" t="s">
        <v>38</v>
      </c>
      <c r="M4667" t="s">
        <v>37</v>
      </c>
      <c r="N4667" t="s">
        <v>34</v>
      </c>
      <c r="O4667" t="s">
        <v>37</v>
      </c>
      <c r="P4667" t="s">
        <v>37</v>
      </c>
      <c r="Q4667" t="s">
        <v>34</v>
      </c>
      <c r="R4667" t="s">
        <v>34</v>
      </c>
      <c r="S4667" t="s">
        <v>34</v>
      </c>
      <c r="T4667" t="s">
        <v>34</v>
      </c>
      <c r="U4667" t="s">
        <v>67</v>
      </c>
      <c r="V4667" t="s">
        <v>37</v>
      </c>
      <c r="W4667" t="s">
        <v>51</v>
      </c>
      <c r="X4667">
        <v>60.4</v>
      </c>
      <c r="Y4667">
        <v>3953.7</v>
      </c>
      <c r="Z4667">
        <v>0</v>
      </c>
      <c r="AA4667">
        <v>40</v>
      </c>
      <c r="AB4667">
        <v>1418.39</v>
      </c>
      <c r="AC4667">
        <v>5412.09</v>
      </c>
      <c r="AD4667" t="s">
        <v>41</v>
      </c>
      <c r="AE4667" t="s">
        <v>42</v>
      </c>
      <c r="AF4667" t="s">
        <v>42</v>
      </c>
      <c r="AG4667">
        <f t="shared" si="144"/>
        <v>0</v>
      </c>
      <c r="AH4667" t="str" cm="1">
        <f t="array" ref="AH4667">_xlfn.IFS(
X4667&lt;=20, "&lt;20",
AND(X4667&gt;=20, X4667&lt;50), "20-50",
AND(X4667&gt;=50, X4667&lt;100), "50-100",
X4667&gt;=100, "&gt;100"
)</f>
        <v>50-100</v>
      </c>
      <c r="AI4667">
        <f t="shared" si="145"/>
        <v>0</v>
      </c>
      <c r="AJ4667" t="str" cm="1">
        <f t="array" ref="AJ4667">_xlfn.IFS(
C4667&lt;=20, "&lt;20",
AND(C4667&gt;=20, C4667&lt;35), "20-35",
AND(C4667&gt;=35, C4667&lt;50), "35-50",
C4667&gt;=50, "50-100"
)</f>
        <v>50-100</v>
      </c>
      <c r="AK4667" t="str" cm="1">
        <f t="array" ref="AK4667">_xlfn.IFS(
G4667&lt;6, "&lt;6",
AND(G4667&gt;=6, G4667&lt;12), "6-12",
AND(G4667&gt;=12, G4667&lt;18), "12-18",  AND(G4667&gt;=18, G4667&lt;24), "18-24", G4667&gt;=24, "24-36")</f>
        <v>12-18</v>
      </c>
    </row>
    <row r="4668" spans="1:37" x14ac:dyDescent="0.3">
      <c r="A4668" t="s">
        <v>4768</v>
      </c>
      <c r="B4668" t="s">
        <v>44</v>
      </c>
      <c r="C4668">
        <v>28</v>
      </c>
      <c r="D4668" t="s">
        <v>37</v>
      </c>
      <c r="E4668" t="s">
        <v>87</v>
      </c>
      <c r="F4668">
        <v>3</v>
      </c>
      <c r="G4668">
        <v>6</v>
      </c>
      <c r="H4668" t="s">
        <v>57</v>
      </c>
      <c r="I4668" t="s">
        <v>37</v>
      </c>
      <c r="J4668" t="s">
        <v>34</v>
      </c>
      <c r="K4668" t="s">
        <v>34</v>
      </c>
      <c r="L4668" t="s">
        <v>34</v>
      </c>
      <c r="M4668" t="s">
        <v>34</v>
      </c>
      <c r="N4668" t="s">
        <v>34</v>
      </c>
      <c r="O4668" t="s">
        <v>34</v>
      </c>
      <c r="P4668" t="s">
        <v>34</v>
      </c>
      <c r="Q4668" t="s">
        <v>34</v>
      </c>
      <c r="R4668" t="s">
        <v>34</v>
      </c>
      <c r="S4668" t="s">
        <v>34</v>
      </c>
      <c r="T4668" t="s">
        <v>34</v>
      </c>
      <c r="U4668" t="s">
        <v>67</v>
      </c>
      <c r="V4668" t="s">
        <v>34</v>
      </c>
      <c r="W4668" t="s">
        <v>40</v>
      </c>
      <c r="X4668">
        <v>20.5</v>
      </c>
      <c r="Y4668">
        <v>290.55</v>
      </c>
      <c r="Z4668">
        <v>0</v>
      </c>
      <c r="AA4668">
        <v>0</v>
      </c>
      <c r="AB4668">
        <v>435.84</v>
      </c>
      <c r="AC4668">
        <v>726.39</v>
      </c>
      <c r="AD4668" t="s">
        <v>41</v>
      </c>
      <c r="AE4668" t="s">
        <v>42</v>
      </c>
      <c r="AF4668" t="s">
        <v>42</v>
      </c>
      <c r="AG4668">
        <f t="shared" si="144"/>
        <v>0</v>
      </c>
      <c r="AH4668" t="str" cm="1">
        <f t="array" ref="AH4668">_xlfn.IFS(
X4668&lt;=20, "&lt;20",
AND(X4668&gt;=20, X4668&lt;50), "20-50",
AND(X4668&gt;=50, X4668&lt;100), "50-100",
X4668&gt;=100, "&gt;100"
)</f>
        <v>20-50</v>
      </c>
      <c r="AI4668">
        <f t="shared" si="145"/>
        <v>0</v>
      </c>
      <c r="AJ4668" t="str" cm="1">
        <f t="array" ref="AJ4668">_xlfn.IFS(
C4668&lt;=20, "&lt;20",
AND(C4668&gt;=20, C4668&lt;35), "20-35",
AND(C4668&gt;=35, C4668&lt;50), "35-50",
C4668&gt;=50, "50-100"
)</f>
        <v>20-35</v>
      </c>
      <c r="AK4668" t="str" cm="1">
        <f t="array" ref="AK4668">_xlfn.IFS(
G4668&lt;6, "&lt;6",
AND(G4668&gt;=6, G4668&lt;12), "6-12",
AND(G4668&gt;=12, G4668&lt;18), "12-18",  AND(G4668&gt;=18, G4668&lt;24), "18-24", G4668&gt;=24, "24-36")</f>
        <v>6-12</v>
      </c>
    </row>
    <row r="4669" spans="1:37" x14ac:dyDescent="0.3">
      <c r="A4669" t="s">
        <v>4769</v>
      </c>
      <c r="B4669" t="s">
        <v>44</v>
      </c>
      <c r="C4669">
        <v>63</v>
      </c>
      <c r="D4669" t="s">
        <v>37</v>
      </c>
      <c r="E4669" t="s">
        <v>69</v>
      </c>
      <c r="F4669">
        <v>14</v>
      </c>
      <c r="G4669">
        <v>34</v>
      </c>
      <c r="H4669" t="s">
        <v>57</v>
      </c>
      <c r="I4669" t="s">
        <v>37</v>
      </c>
      <c r="J4669" t="s">
        <v>34</v>
      </c>
      <c r="K4669" t="s">
        <v>34</v>
      </c>
      <c r="L4669" t="s">
        <v>34</v>
      </c>
      <c r="M4669" t="s">
        <v>34</v>
      </c>
      <c r="N4669" t="s">
        <v>34</v>
      </c>
      <c r="O4669" t="s">
        <v>34</v>
      </c>
      <c r="P4669" t="s">
        <v>34</v>
      </c>
      <c r="Q4669" t="s">
        <v>34</v>
      </c>
      <c r="R4669" t="s">
        <v>34</v>
      </c>
      <c r="S4669" t="s">
        <v>34</v>
      </c>
      <c r="T4669" t="s">
        <v>34</v>
      </c>
      <c r="U4669" t="s">
        <v>67</v>
      </c>
      <c r="V4669" t="s">
        <v>34</v>
      </c>
      <c r="W4669" t="s">
        <v>40</v>
      </c>
      <c r="X4669">
        <v>20.399999999999999</v>
      </c>
      <c r="Y4669">
        <v>231.45</v>
      </c>
      <c r="Z4669">
        <v>0</v>
      </c>
      <c r="AA4669">
        <v>0</v>
      </c>
      <c r="AB4669">
        <v>547.79999999999995</v>
      </c>
      <c r="AC4669">
        <v>779.25</v>
      </c>
      <c r="AD4669" t="s">
        <v>41</v>
      </c>
      <c r="AE4669" t="s">
        <v>42</v>
      </c>
      <c r="AF4669" t="s">
        <v>42</v>
      </c>
      <c r="AG4669">
        <f t="shared" si="144"/>
        <v>0</v>
      </c>
      <c r="AH4669" t="str" cm="1">
        <f t="array" ref="AH4669">_xlfn.IFS(
X4669&lt;=20, "&lt;20",
AND(X4669&gt;=20, X4669&lt;50), "20-50",
AND(X4669&gt;=50, X4669&lt;100), "50-100",
X4669&gt;=100, "&gt;100"
)</f>
        <v>20-50</v>
      </c>
      <c r="AI4669">
        <f t="shared" si="145"/>
        <v>0</v>
      </c>
      <c r="AJ4669" t="str" cm="1">
        <f t="array" ref="AJ4669">_xlfn.IFS(
C4669&lt;=20, "&lt;20",
AND(C4669&gt;=20, C4669&lt;35), "20-35",
AND(C4669&gt;=35, C4669&lt;50), "35-50",
C4669&gt;=50, "50-100"
)</f>
        <v>50-100</v>
      </c>
      <c r="AK4669" t="str" cm="1">
        <f t="array" ref="AK4669">_xlfn.IFS(
G4669&lt;6, "&lt;6",
AND(G4669&gt;=6, G4669&lt;12), "6-12",
AND(G4669&gt;=12, G4669&lt;18), "12-18",  AND(G4669&gt;=18, G4669&lt;24), "18-24", G4669&gt;=24, "24-36")</f>
        <v>24-36</v>
      </c>
    </row>
    <row r="4670" spans="1:37" x14ac:dyDescent="0.3">
      <c r="A4670" t="s">
        <v>4770</v>
      </c>
      <c r="B4670" t="s">
        <v>33</v>
      </c>
      <c r="C4670">
        <v>34</v>
      </c>
      <c r="D4670" t="s">
        <v>34</v>
      </c>
      <c r="E4670" t="s">
        <v>74</v>
      </c>
      <c r="F4670">
        <v>11</v>
      </c>
      <c r="G4670">
        <v>2</v>
      </c>
      <c r="H4670" t="s">
        <v>70</v>
      </c>
      <c r="I4670" t="s">
        <v>34</v>
      </c>
      <c r="J4670" t="s">
        <v>34</v>
      </c>
      <c r="K4670" t="s">
        <v>37</v>
      </c>
      <c r="L4670" t="s">
        <v>72</v>
      </c>
      <c r="M4670" t="s">
        <v>34</v>
      </c>
      <c r="N4670" t="s">
        <v>37</v>
      </c>
      <c r="O4670" t="s">
        <v>37</v>
      </c>
      <c r="P4670" t="s">
        <v>37</v>
      </c>
      <c r="Q4670" t="s">
        <v>37</v>
      </c>
      <c r="R4670" t="s">
        <v>34</v>
      </c>
      <c r="S4670" t="s">
        <v>34</v>
      </c>
      <c r="T4670" t="s">
        <v>37</v>
      </c>
      <c r="U4670" t="s">
        <v>67</v>
      </c>
      <c r="V4670" t="s">
        <v>34</v>
      </c>
      <c r="W4670" t="s">
        <v>40</v>
      </c>
      <c r="X4670">
        <v>51.35</v>
      </c>
      <c r="Y4670">
        <v>3244.4</v>
      </c>
      <c r="Z4670">
        <v>0</v>
      </c>
      <c r="AA4670">
        <v>0</v>
      </c>
      <c r="AB4670">
        <v>0</v>
      </c>
      <c r="AC4670">
        <v>3244.4</v>
      </c>
      <c r="AD4670" t="s">
        <v>41</v>
      </c>
      <c r="AE4670" t="s">
        <v>42</v>
      </c>
      <c r="AF4670" t="s">
        <v>42</v>
      </c>
      <c r="AG4670">
        <f t="shared" si="144"/>
        <v>0</v>
      </c>
      <c r="AH4670" t="str" cm="1">
        <f t="array" ref="AH4670">_xlfn.IFS(
X4670&lt;=20, "&lt;20",
AND(X4670&gt;=20, X4670&lt;50), "20-50",
AND(X4670&gt;=50, X4670&lt;100), "50-100",
X4670&gt;=100, "&gt;100"
)</f>
        <v>50-100</v>
      </c>
      <c r="AI4670">
        <f t="shared" si="145"/>
        <v>0</v>
      </c>
      <c r="AJ4670" t="str" cm="1">
        <f t="array" ref="AJ4670">_xlfn.IFS(
C4670&lt;=20, "&lt;20",
AND(C4670&gt;=20, C4670&lt;35), "20-35",
AND(C4670&gt;=35, C4670&lt;50), "35-50",
C4670&gt;=50, "50-100"
)</f>
        <v>20-35</v>
      </c>
      <c r="AK4670" t="str" cm="1">
        <f t="array" ref="AK4670">_xlfn.IFS(
G4670&lt;6, "&lt;6",
AND(G4670&gt;=6, G4670&lt;12), "6-12",
AND(G4670&gt;=12, G4670&lt;18), "12-18",  AND(G4670&gt;=18, G4670&lt;24), "18-24", G4670&gt;=24, "24-36")</f>
        <v>&lt;6</v>
      </c>
    </row>
    <row r="4671" spans="1:37" x14ac:dyDescent="0.3">
      <c r="A4671" t="s">
        <v>4771</v>
      </c>
      <c r="B4671" t="s">
        <v>33</v>
      </c>
      <c r="C4671">
        <v>68</v>
      </c>
      <c r="D4671" t="s">
        <v>37</v>
      </c>
      <c r="E4671" t="s">
        <v>124</v>
      </c>
      <c r="F4671">
        <v>13</v>
      </c>
      <c r="G4671">
        <v>1</v>
      </c>
      <c r="H4671" t="s">
        <v>66</v>
      </c>
      <c r="I4671" t="s">
        <v>37</v>
      </c>
      <c r="J4671" t="s">
        <v>37</v>
      </c>
      <c r="K4671" t="s">
        <v>37</v>
      </c>
      <c r="L4671" t="s">
        <v>72</v>
      </c>
      <c r="M4671" t="s">
        <v>37</v>
      </c>
      <c r="N4671" t="s">
        <v>37</v>
      </c>
      <c r="O4671" t="s">
        <v>37</v>
      </c>
      <c r="P4671" t="s">
        <v>37</v>
      </c>
      <c r="Q4671" t="s">
        <v>37</v>
      </c>
      <c r="R4671" t="s">
        <v>37</v>
      </c>
      <c r="S4671" t="s">
        <v>37</v>
      </c>
      <c r="T4671" t="s">
        <v>37</v>
      </c>
      <c r="U4671" t="s">
        <v>67</v>
      </c>
      <c r="V4671" t="s">
        <v>37</v>
      </c>
      <c r="W4671" t="s">
        <v>40</v>
      </c>
      <c r="X4671">
        <v>88.7</v>
      </c>
      <c r="Y4671">
        <v>6301.7</v>
      </c>
      <c r="Z4671">
        <v>0</v>
      </c>
      <c r="AA4671">
        <v>0</v>
      </c>
      <c r="AB4671">
        <v>3431.52</v>
      </c>
      <c r="AC4671">
        <v>9733.2199999999993</v>
      </c>
      <c r="AD4671" t="s">
        <v>41</v>
      </c>
      <c r="AE4671" t="s">
        <v>42</v>
      </c>
      <c r="AF4671" t="s">
        <v>42</v>
      </c>
      <c r="AG4671">
        <f t="shared" si="144"/>
        <v>0</v>
      </c>
      <c r="AH4671" t="str" cm="1">
        <f t="array" ref="AH4671">_xlfn.IFS(
X4671&lt;=20, "&lt;20",
AND(X4671&gt;=20, X4671&lt;50), "20-50",
AND(X4671&gt;=50, X4671&lt;100), "50-100",
X4671&gt;=100, "&gt;100"
)</f>
        <v>50-100</v>
      </c>
      <c r="AI4671">
        <f t="shared" si="145"/>
        <v>0</v>
      </c>
      <c r="AJ4671" t="str" cm="1">
        <f t="array" ref="AJ4671">_xlfn.IFS(
C4671&lt;=20, "&lt;20",
AND(C4671&gt;=20, C4671&lt;35), "20-35",
AND(C4671&gt;=35, C4671&lt;50), "35-50",
C4671&gt;=50, "50-100"
)</f>
        <v>50-100</v>
      </c>
      <c r="AK4671" t="str" cm="1">
        <f t="array" ref="AK4671">_xlfn.IFS(
G4671&lt;6, "&lt;6",
AND(G4671&gt;=6, G4671&lt;12), "6-12",
AND(G4671&gt;=12, G4671&lt;18), "12-18",  AND(G4671&gt;=18, G4671&lt;24), "18-24", G4671&gt;=24, "24-36")</f>
        <v>&lt;6</v>
      </c>
    </row>
    <row r="4672" spans="1:37" x14ac:dyDescent="0.3">
      <c r="A4672" t="s">
        <v>4772</v>
      </c>
      <c r="B4672" t="s">
        <v>33</v>
      </c>
      <c r="C4672">
        <v>73</v>
      </c>
      <c r="D4672" t="s">
        <v>37</v>
      </c>
      <c r="E4672" t="s">
        <v>45</v>
      </c>
      <c r="F4672">
        <v>10</v>
      </c>
      <c r="G4672">
        <v>28</v>
      </c>
      <c r="H4672" t="s">
        <v>49</v>
      </c>
      <c r="I4672" t="s">
        <v>34</v>
      </c>
      <c r="J4672" t="s">
        <v>34</v>
      </c>
      <c r="K4672" t="s">
        <v>37</v>
      </c>
      <c r="L4672" t="s">
        <v>72</v>
      </c>
      <c r="M4672" t="s">
        <v>34</v>
      </c>
      <c r="N4672" t="s">
        <v>37</v>
      </c>
      <c r="O4672" t="s">
        <v>37</v>
      </c>
      <c r="P4672" t="s">
        <v>34</v>
      </c>
      <c r="Q4672" t="s">
        <v>34</v>
      </c>
      <c r="R4672" t="s">
        <v>37</v>
      </c>
      <c r="S4672" t="s">
        <v>34</v>
      </c>
      <c r="T4672" t="s">
        <v>37</v>
      </c>
      <c r="U4672" t="s">
        <v>46</v>
      </c>
      <c r="V4672" t="s">
        <v>37</v>
      </c>
      <c r="W4672" t="s">
        <v>51</v>
      </c>
      <c r="X4672">
        <v>43.3</v>
      </c>
      <c r="Y4672">
        <v>43.3</v>
      </c>
      <c r="Z4672">
        <v>0</v>
      </c>
      <c r="AA4672">
        <v>0</v>
      </c>
      <c r="AB4672">
        <v>0</v>
      </c>
      <c r="AC4672">
        <v>43.3</v>
      </c>
      <c r="AD4672" t="s">
        <v>52</v>
      </c>
      <c r="AE4672" t="s">
        <v>58</v>
      </c>
      <c r="AF4672" t="s">
        <v>387</v>
      </c>
      <c r="AG4672">
        <f t="shared" si="144"/>
        <v>1</v>
      </c>
      <c r="AH4672" t="str" cm="1">
        <f t="array" ref="AH4672">_xlfn.IFS(
X4672&lt;=20, "&lt;20",
AND(X4672&gt;=20, X4672&lt;50), "20-50",
AND(X4672&gt;=50, X4672&lt;100), "50-100",
X4672&gt;=100, "&gt;100"
)</f>
        <v>20-50</v>
      </c>
      <c r="AI4672">
        <f t="shared" si="145"/>
        <v>0</v>
      </c>
      <c r="AJ4672" t="str" cm="1">
        <f t="array" ref="AJ4672">_xlfn.IFS(
C4672&lt;=20, "&lt;20",
AND(C4672&gt;=20, C4672&lt;35), "20-35",
AND(C4672&gt;=35, C4672&lt;50), "35-50",
C4672&gt;=50, "50-100"
)</f>
        <v>50-100</v>
      </c>
      <c r="AK4672" t="str" cm="1">
        <f t="array" ref="AK4672">_xlfn.IFS(
G4672&lt;6, "&lt;6",
AND(G4672&gt;=6, G4672&lt;12), "6-12",
AND(G4672&gt;=12, G4672&lt;18), "12-18",  AND(G4672&gt;=18, G4672&lt;24), "18-24", G4672&gt;=24, "24-36")</f>
        <v>24-36</v>
      </c>
    </row>
    <row r="4673" spans="1:37" x14ac:dyDescent="0.3">
      <c r="A4673" t="s">
        <v>4773</v>
      </c>
      <c r="B4673" t="s">
        <v>44</v>
      </c>
      <c r="C4673">
        <v>45</v>
      </c>
      <c r="D4673" t="s">
        <v>37</v>
      </c>
      <c r="E4673" t="s">
        <v>90</v>
      </c>
      <c r="F4673">
        <v>3</v>
      </c>
      <c r="G4673">
        <v>31</v>
      </c>
      <c r="H4673" t="s">
        <v>36</v>
      </c>
      <c r="I4673" t="s">
        <v>34</v>
      </c>
      <c r="J4673" t="s">
        <v>34</v>
      </c>
      <c r="K4673" t="s">
        <v>37</v>
      </c>
      <c r="L4673" t="s">
        <v>72</v>
      </c>
      <c r="M4673" t="s">
        <v>34</v>
      </c>
      <c r="N4673" t="s">
        <v>34</v>
      </c>
      <c r="O4673" t="s">
        <v>34</v>
      </c>
      <c r="P4673" t="s">
        <v>34</v>
      </c>
      <c r="Q4673" t="s">
        <v>37</v>
      </c>
      <c r="R4673" t="s">
        <v>37</v>
      </c>
      <c r="S4673" t="s">
        <v>37</v>
      </c>
      <c r="T4673" t="s">
        <v>34</v>
      </c>
      <c r="U4673" t="s">
        <v>46</v>
      </c>
      <c r="V4673" t="s">
        <v>37</v>
      </c>
      <c r="W4673" t="s">
        <v>51</v>
      </c>
      <c r="X4673">
        <v>45.9</v>
      </c>
      <c r="Y4673">
        <v>1332.4</v>
      </c>
      <c r="Z4673">
        <v>0</v>
      </c>
      <c r="AA4673">
        <v>20</v>
      </c>
      <c r="AB4673">
        <v>0</v>
      </c>
      <c r="AC4673">
        <v>1352.4</v>
      </c>
      <c r="AD4673" t="s">
        <v>41</v>
      </c>
      <c r="AE4673" t="s">
        <v>42</v>
      </c>
      <c r="AF4673" t="s">
        <v>42</v>
      </c>
      <c r="AG4673">
        <f t="shared" si="144"/>
        <v>0</v>
      </c>
      <c r="AH4673" t="str" cm="1">
        <f t="array" ref="AH4673">_xlfn.IFS(
X4673&lt;=20, "&lt;20",
AND(X4673&gt;=20, X4673&lt;50), "20-50",
AND(X4673&gt;=50, X4673&lt;100), "50-100",
X4673&gt;=100, "&gt;100"
)</f>
        <v>20-50</v>
      </c>
      <c r="AI4673">
        <f t="shared" si="145"/>
        <v>0</v>
      </c>
      <c r="AJ4673" t="str" cm="1">
        <f t="array" ref="AJ4673">_xlfn.IFS(
C4673&lt;=20, "&lt;20",
AND(C4673&gt;=20, C4673&lt;35), "20-35",
AND(C4673&gt;=35, C4673&lt;50), "35-50",
C4673&gt;=50, "50-100"
)</f>
        <v>35-50</v>
      </c>
      <c r="AK4673" t="str" cm="1">
        <f t="array" ref="AK4673">_xlfn.IFS(
G4673&lt;6, "&lt;6",
AND(G4673&gt;=6, G4673&lt;12), "6-12",
AND(G4673&gt;=12, G4673&lt;18), "12-18",  AND(G4673&gt;=18, G4673&lt;24), "18-24", G4673&gt;=24, "24-36")</f>
        <v>24-36</v>
      </c>
    </row>
    <row r="4674" spans="1:37" x14ac:dyDescent="0.3">
      <c r="A4674" t="s">
        <v>4774</v>
      </c>
      <c r="B4674" t="s">
        <v>44</v>
      </c>
      <c r="C4674">
        <v>36</v>
      </c>
      <c r="D4674" t="s">
        <v>34</v>
      </c>
      <c r="E4674" t="s">
        <v>124</v>
      </c>
      <c r="F4674">
        <v>13</v>
      </c>
      <c r="G4674">
        <v>33</v>
      </c>
      <c r="H4674" t="s">
        <v>57</v>
      </c>
      <c r="I4674" t="s">
        <v>37</v>
      </c>
      <c r="J4674" t="s">
        <v>34</v>
      </c>
      <c r="K4674" t="s">
        <v>37</v>
      </c>
      <c r="L4674" t="s">
        <v>72</v>
      </c>
      <c r="M4674" t="s">
        <v>34</v>
      </c>
      <c r="N4674" t="s">
        <v>34</v>
      </c>
      <c r="O4674" t="s">
        <v>34</v>
      </c>
      <c r="P4674" t="s">
        <v>37</v>
      </c>
      <c r="Q4674" t="s">
        <v>34</v>
      </c>
      <c r="R4674" t="s">
        <v>34</v>
      </c>
      <c r="S4674" t="s">
        <v>34</v>
      </c>
      <c r="T4674" t="s">
        <v>37</v>
      </c>
      <c r="U4674" t="s">
        <v>46</v>
      </c>
      <c r="V4674" t="s">
        <v>34</v>
      </c>
      <c r="W4674" t="s">
        <v>40</v>
      </c>
      <c r="X4674">
        <v>50</v>
      </c>
      <c r="Y4674">
        <v>1003.05</v>
      </c>
      <c r="Z4674">
        <v>2.81</v>
      </c>
      <c r="AA4674">
        <v>0</v>
      </c>
      <c r="AB4674">
        <v>996.2</v>
      </c>
      <c r="AC4674">
        <v>1996.44</v>
      </c>
      <c r="AD4674" t="s">
        <v>41</v>
      </c>
      <c r="AE4674" t="s">
        <v>42</v>
      </c>
      <c r="AF4674" t="s">
        <v>42</v>
      </c>
      <c r="AG4674">
        <f t="shared" si="144"/>
        <v>0</v>
      </c>
      <c r="AH4674" t="str" cm="1">
        <f t="array" ref="AH4674">_xlfn.IFS(
X4674&lt;=20, "&lt;20",
AND(X4674&gt;=20, X4674&lt;50), "20-50",
AND(X4674&gt;=50, X4674&lt;100), "50-100",
X4674&gt;=100, "&gt;100"
)</f>
        <v>50-100</v>
      </c>
      <c r="AI4674">
        <f t="shared" si="145"/>
        <v>0</v>
      </c>
      <c r="AJ4674" t="str" cm="1">
        <f t="array" ref="AJ4674">_xlfn.IFS(
C4674&lt;=20, "&lt;20",
AND(C4674&gt;=20, C4674&lt;35), "20-35",
AND(C4674&gt;=35, C4674&lt;50), "35-50",
C4674&gt;=50, "50-100"
)</f>
        <v>35-50</v>
      </c>
      <c r="AK4674" t="str" cm="1">
        <f t="array" ref="AK4674">_xlfn.IFS(
G4674&lt;6, "&lt;6",
AND(G4674&gt;=6, G4674&lt;12), "6-12",
AND(G4674&gt;=12, G4674&lt;18), "12-18",  AND(G4674&gt;=18, G4674&lt;24), "18-24", G4674&gt;=24, "24-36")</f>
        <v>24-36</v>
      </c>
    </row>
    <row r="4675" spans="1:37" x14ac:dyDescent="0.3">
      <c r="A4675" t="s">
        <v>4775</v>
      </c>
      <c r="B4675" t="s">
        <v>44</v>
      </c>
      <c r="C4675">
        <v>77</v>
      </c>
      <c r="D4675" t="s">
        <v>37</v>
      </c>
      <c r="E4675" t="s">
        <v>35</v>
      </c>
      <c r="F4675">
        <v>2</v>
      </c>
      <c r="G4675">
        <v>25</v>
      </c>
      <c r="H4675" t="s">
        <v>49</v>
      </c>
      <c r="I4675" t="s">
        <v>37</v>
      </c>
      <c r="J4675" t="s">
        <v>34</v>
      </c>
      <c r="K4675" t="s">
        <v>37</v>
      </c>
      <c r="L4675" t="s">
        <v>50</v>
      </c>
      <c r="M4675" t="s">
        <v>34</v>
      </c>
      <c r="N4675" t="s">
        <v>34</v>
      </c>
      <c r="O4675" t="s">
        <v>34</v>
      </c>
      <c r="P4675" t="s">
        <v>34</v>
      </c>
      <c r="Q4675" t="s">
        <v>34</v>
      </c>
      <c r="R4675" t="s">
        <v>34</v>
      </c>
      <c r="S4675" t="s">
        <v>34</v>
      </c>
      <c r="T4675" t="s">
        <v>37</v>
      </c>
      <c r="U4675" t="s">
        <v>39</v>
      </c>
      <c r="V4675" t="s">
        <v>34</v>
      </c>
      <c r="W4675" t="s">
        <v>51</v>
      </c>
      <c r="X4675">
        <v>70.05</v>
      </c>
      <c r="Y4675">
        <v>302.60000000000002</v>
      </c>
      <c r="Z4675">
        <v>0</v>
      </c>
      <c r="AA4675">
        <v>0</v>
      </c>
      <c r="AB4675">
        <v>27.1</v>
      </c>
      <c r="AC4675">
        <v>329.7</v>
      </c>
      <c r="AD4675" t="s">
        <v>41</v>
      </c>
      <c r="AE4675" t="s">
        <v>42</v>
      </c>
      <c r="AF4675" t="s">
        <v>42</v>
      </c>
      <c r="AG4675">
        <f t="shared" ref="AG4675:AG4738" si="146">IF(AD4675="Churned", 1,0)</f>
        <v>0</v>
      </c>
      <c r="AH4675" t="str" cm="1">
        <f t="array" ref="AH4675">_xlfn.IFS(
X4675&lt;=20, "&lt;20",
AND(X4675&gt;=20, X4675&lt;50), "20-50",
AND(X4675&gt;=50, X4675&lt;100), "50-100",
X4675&gt;=100, "&gt;100"
)</f>
        <v>50-100</v>
      </c>
      <c r="AI4675">
        <f t="shared" ref="AI4675:AI4738" si="147">IF(AD4675="Joined", 1, 0)</f>
        <v>0</v>
      </c>
      <c r="AJ4675" t="str" cm="1">
        <f t="array" ref="AJ4675">_xlfn.IFS(
C4675&lt;=20, "&lt;20",
AND(C4675&gt;=20, C4675&lt;35), "20-35",
AND(C4675&gt;=35, C4675&lt;50), "35-50",
C4675&gt;=50, "50-100"
)</f>
        <v>50-100</v>
      </c>
      <c r="AK4675" t="str" cm="1">
        <f t="array" ref="AK4675">_xlfn.IFS(
G4675&lt;6, "&lt;6",
AND(G4675&gt;=6, G4675&lt;12), "6-12",
AND(G4675&gt;=12, G4675&lt;18), "12-18",  AND(G4675&gt;=18, G4675&lt;24), "18-24", G4675&gt;=24, "24-36")</f>
        <v>24-36</v>
      </c>
    </row>
    <row r="4676" spans="1:37" x14ac:dyDescent="0.3">
      <c r="A4676" t="s">
        <v>4776</v>
      </c>
      <c r="B4676" t="s">
        <v>33</v>
      </c>
      <c r="C4676">
        <v>44</v>
      </c>
      <c r="D4676" t="s">
        <v>37</v>
      </c>
      <c r="E4676" t="s">
        <v>158</v>
      </c>
      <c r="F4676">
        <v>8</v>
      </c>
      <c r="G4676">
        <v>3</v>
      </c>
      <c r="H4676" t="s">
        <v>70</v>
      </c>
      <c r="I4676" t="s">
        <v>37</v>
      </c>
      <c r="J4676" t="s">
        <v>37</v>
      </c>
      <c r="K4676" t="s">
        <v>37</v>
      </c>
      <c r="L4676" t="s">
        <v>50</v>
      </c>
      <c r="M4676" t="s">
        <v>34</v>
      </c>
      <c r="N4676" t="s">
        <v>37</v>
      </c>
      <c r="O4676" t="s">
        <v>37</v>
      </c>
      <c r="P4676" t="s">
        <v>37</v>
      </c>
      <c r="Q4676" t="s">
        <v>37</v>
      </c>
      <c r="R4676" t="s">
        <v>37</v>
      </c>
      <c r="S4676" t="s">
        <v>37</v>
      </c>
      <c r="T4676" t="s">
        <v>37</v>
      </c>
      <c r="U4676" t="s">
        <v>46</v>
      </c>
      <c r="V4676" t="s">
        <v>37</v>
      </c>
      <c r="W4676" t="s">
        <v>51</v>
      </c>
      <c r="X4676">
        <v>114.1</v>
      </c>
      <c r="Y4676">
        <v>7132.15</v>
      </c>
      <c r="Z4676">
        <v>0</v>
      </c>
      <c r="AA4676">
        <v>0</v>
      </c>
      <c r="AB4676">
        <v>751.52</v>
      </c>
      <c r="AC4676">
        <v>7883.67</v>
      </c>
      <c r="AD4676" t="s">
        <v>41</v>
      </c>
      <c r="AE4676" t="s">
        <v>42</v>
      </c>
      <c r="AF4676" t="s">
        <v>42</v>
      </c>
      <c r="AG4676">
        <f t="shared" si="146"/>
        <v>0</v>
      </c>
      <c r="AH4676" t="str" cm="1">
        <f t="array" ref="AH4676">_xlfn.IFS(
X4676&lt;=20, "&lt;20",
AND(X4676&gt;=20, X4676&lt;50), "20-50",
AND(X4676&gt;=50, X4676&lt;100), "50-100",
X4676&gt;=100, "&gt;100"
)</f>
        <v>&gt;100</v>
      </c>
      <c r="AI4676">
        <f t="shared" si="147"/>
        <v>0</v>
      </c>
      <c r="AJ4676" t="str" cm="1">
        <f t="array" ref="AJ4676">_xlfn.IFS(
C4676&lt;=20, "&lt;20",
AND(C4676&gt;=20, C4676&lt;35), "20-35",
AND(C4676&gt;=35, C4676&lt;50), "35-50",
C4676&gt;=50, "50-100"
)</f>
        <v>35-50</v>
      </c>
      <c r="AK4676" t="str" cm="1">
        <f t="array" ref="AK4676">_xlfn.IFS(
G4676&lt;6, "&lt;6",
AND(G4676&gt;=6, G4676&lt;12), "6-12",
AND(G4676&gt;=12, G4676&lt;18), "12-18",  AND(G4676&gt;=18, G4676&lt;24), "18-24", G4676&gt;=24, "24-36")</f>
        <v>&lt;6</v>
      </c>
    </row>
    <row r="4677" spans="1:37" x14ac:dyDescent="0.3">
      <c r="A4677" t="s">
        <v>4777</v>
      </c>
      <c r="B4677" t="s">
        <v>33</v>
      </c>
      <c r="C4677">
        <v>64</v>
      </c>
      <c r="D4677" t="s">
        <v>34</v>
      </c>
      <c r="E4677" t="s">
        <v>64</v>
      </c>
      <c r="F4677">
        <v>2</v>
      </c>
      <c r="G4677">
        <v>22</v>
      </c>
      <c r="H4677" t="s">
        <v>49</v>
      </c>
      <c r="I4677" t="s">
        <v>37</v>
      </c>
      <c r="J4677" t="s">
        <v>37</v>
      </c>
      <c r="K4677" t="s">
        <v>37</v>
      </c>
      <c r="L4677" t="s">
        <v>50</v>
      </c>
      <c r="M4677" t="s">
        <v>34</v>
      </c>
      <c r="N4677" t="s">
        <v>34</v>
      </c>
      <c r="O4677" t="s">
        <v>34</v>
      </c>
      <c r="P4677" t="s">
        <v>34</v>
      </c>
      <c r="Q4677" t="s">
        <v>34</v>
      </c>
      <c r="R4677" t="s">
        <v>34</v>
      </c>
      <c r="S4677" t="s">
        <v>34</v>
      </c>
      <c r="T4677" t="s">
        <v>37</v>
      </c>
      <c r="U4677" t="s">
        <v>46</v>
      </c>
      <c r="V4677" t="s">
        <v>37</v>
      </c>
      <c r="W4677" t="s">
        <v>51</v>
      </c>
      <c r="X4677">
        <v>74.900000000000006</v>
      </c>
      <c r="Y4677">
        <v>541.15</v>
      </c>
      <c r="Z4677">
        <v>0</v>
      </c>
      <c r="AA4677">
        <v>0</v>
      </c>
      <c r="AB4677">
        <v>327.52999999999997</v>
      </c>
      <c r="AC4677">
        <v>868.68</v>
      </c>
      <c r="AD4677" t="s">
        <v>52</v>
      </c>
      <c r="AE4677" t="s">
        <v>53</v>
      </c>
      <c r="AF4677" t="s">
        <v>54</v>
      </c>
      <c r="AG4677">
        <f t="shared" si="146"/>
        <v>1</v>
      </c>
      <c r="AH4677" t="str" cm="1">
        <f t="array" ref="AH4677">_xlfn.IFS(
X4677&lt;=20, "&lt;20",
AND(X4677&gt;=20, X4677&lt;50), "20-50",
AND(X4677&gt;=50, X4677&lt;100), "50-100",
X4677&gt;=100, "&gt;100"
)</f>
        <v>50-100</v>
      </c>
      <c r="AI4677">
        <f t="shared" si="147"/>
        <v>0</v>
      </c>
      <c r="AJ4677" t="str" cm="1">
        <f t="array" ref="AJ4677">_xlfn.IFS(
C4677&lt;=20, "&lt;20",
AND(C4677&gt;=20, C4677&lt;35), "20-35",
AND(C4677&gt;=35, C4677&lt;50), "35-50",
C4677&gt;=50, "50-100"
)</f>
        <v>50-100</v>
      </c>
      <c r="AK4677" t="str" cm="1">
        <f t="array" ref="AK4677">_xlfn.IFS(
G4677&lt;6, "&lt;6",
AND(G4677&gt;=6, G4677&lt;12), "6-12",
AND(G4677&gt;=12, G4677&lt;18), "12-18",  AND(G4677&gt;=18, G4677&lt;24), "18-24", G4677&gt;=24, "24-36")</f>
        <v>18-24</v>
      </c>
    </row>
    <row r="4678" spans="1:37" x14ac:dyDescent="0.3">
      <c r="A4678" t="s">
        <v>4778</v>
      </c>
      <c r="B4678" t="s">
        <v>44</v>
      </c>
      <c r="C4678">
        <v>41</v>
      </c>
      <c r="D4678" t="s">
        <v>37</v>
      </c>
      <c r="E4678" t="s">
        <v>48</v>
      </c>
      <c r="F4678">
        <v>9</v>
      </c>
      <c r="G4678">
        <v>15</v>
      </c>
      <c r="H4678" t="s">
        <v>36</v>
      </c>
      <c r="I4678" t="s">
        <v>37</v>
      </c>
      <c r="J4678" t="s">
        <v>34</v>
      </c>
      <c r="K4678" t="s">
        <v>37</v>
      </c>
      <c r="L4678" t="s">
        <v>50</v>
      </c>
      <c r="M4678" t="s">
        <v>34</v>
      </c>
      <c r="N4678" t="s">
        <v>34</v>
      </c>
      <c r="O4678" t="s">
        <v>37</v>
      </c>
      <c r="P4678" t="s">
        <v>37</v>
      </c>
      <c r="Q4678" t="s">
        <v>34</v>
      </c>
      <c r="R4678" t="s">
        <v>37</v>
      </c>
      <c r="S4678" t="s">
        <v>37</v>
      </c>
      <c r="T4678" t="s">
        <v>37</v>
      </c>
      <c r="U4678" t="s">
        <v>46</v>
      </c>
      <c r="V4678" t="s">
        <v>37</v>
      </c>
      <c r="W4678" t="s">
        <v>51</v>
      </c>
      <c r="X4678">
        <v>87.55</v>
      </c>
      <c r="Y4678">
        <v>3078.1</v>
      </c>
      <c r="Z4678">
        <v>0</v>
      </c>
      <c r="AA4678">
        <v>0</v>
      </c>
      <c r="AB4678">
        <v>997.92</v>
      </c>
      <c r="AC4678">
        <v>4076.02</v>
      </c>
      <c r="AD4678" t="s">
        <v>52</v>
      </c>
      <c r="AE4678" t="s">
        <v>53</v>
      </c>
      <c r="AF4678" t="s">
        <v>54</v>
      </c>
      <c r="AG4678">
        <f t="shared" si="146"/>
        <v>1</v>
      </c>
      <c r="AH4678" t="str" cm="1">
        <f t="array" ref="AH4678">_xlfn.IFS(
X4678&lt;=20, "&lt;20",
AND(X4678&gt;=20, X4678&lt;50), "20-50",
AND(X4678&gt;=50, X4678&lt;100), "50-100",
X4678&gt;=100, "&gt;100"
)</f>
        <v>50-100</v>
      </c>
      <c r="AI4678">
        <f t="shared" si="147"/>
        <v>0</v>
      </c>
      <c r="AJ4678" t="str" cm="1">
        <f t="array" ref="AJ4678">_xlfn.IFS(
C4678&lt;=20, "&lt;20",
AND(C4678&gt;=20, C4678&lt;35), "20-35",
AND(C4678&gt;=35, C4678&lt;50), "35-50",
C4678&gt;=50, "50-100"
)</f>
        <v>35-50</v>
      </c>
      <c r="AK4678" t="str" cm="1">
        <f t="array" ref="AK4678">_xlfn.IFS(
G4678&lt;6, "&lt;6",
AND(G4678&gt;=6, G4678&lt;12), "6-12",
AND(G4678&gt;=12, G4678&lt;18), "12-18",  AND(G4678&gt;=18, G4678&lt;24), "18-24", G4678&gt;=24, "24-36")</f>
        <v>12-18</v>
      </c>
    </row>
    <row r="4679" spans="1:37" x14ac:dyDescent="0.3">
      <c r="A4679" t="s">
        <v>4779</v>
      </c>
      <c r="B4679" t="s">
        <v>33</v>
      </c>
      <c r="C4679">
        <v>84</v>
      </c>
      <c r="D4679" t="s">
        <v>34</v>
      </c>
      <c r="E4679" t="s">
        <v>56</v>
      </c>
      <c r="F4679">
        <v>9</v>
      </c>
      <c r="G4679">
        <v>36</v>
      </c>
      <c r="H4679" t="s">
        <v>110</v>
      </c>
      <c r="I4679" t="s">
        <v>37</v>
      </c>
      <c r="J4679" t="s">
        <v>34</v>
      </c>
      <c r="K4679" t="s">
        <v>37</v>
      </c>
      <c r="L4679" t="s">
        <v>50</v>
      </c>
      <c r="M4679" t="s">
        <v>34</v>
      </c>
      <c r="N4679" t="s">
        <v>34</v>
      </c>
      <c r="O4679" t="s">
        <v>34</v>
      </c>
      <c r="P4679" t="s">
        <v>34</v>
      </c>
      <c r="Q4679" t="s">
        <v>37</v>
      </c>
      <c r="R4679" t="s">
        <v>37</v>
      </c>
      <c r="S4679" t="s">
        <v>34</v>
      </c>
      <c r="T4679" t="s">
        <v>37</v>
      </c>
      <c r="U4679" t="s">
        <v>46</v>
      </c>
      <c r="V4679" t="s">
        <v>37</v>
      </c>
      <c r="W4679" t="s">
        <v>51</v>
      </c>
      <c r="X4679">
        <v>91.25</v>
      </c>
      <c r="Y4679">
        <v>2351.8000000000002</v>
      </c>
      <c r="Z4679">
        <v>0</v>
      </c>
      <c r="AA4679">
        <v>0</v>
      </c>
      <c r="AB4679">
        <v>901.94</v>
      </c>
      <c r="AC4679">
        <v>3253.74</v>
      </c>
      <c r="AD4679" t="s">
        <v>52</v>
      </c>
      <c r="AE4679" t="s">
        <v>104</v>
      </c>
      <c r="AF4679" t="s">
        <v>150</v>
      </c>
      <c r="AG4679">
        <f t="shared" si="146"/>
        <v>1</v>
      </c>
      <c r="AH4679" t="str" cm="1">
        <f t="array" ref="AH4679">_xlfn.IFS(
X4679&lt;=20, "&lt;20",
AND(X4679&gt;=20, X4679&lt;50), "20-50",
AND(X4679&gt;=50, X4679&lt;100), "50-100",
X4679&gt;=100, "&gt;100"
)</f>
        <v>50-100</v>
      </c>
      <c r="AI4679">
        <f t="shared" si="147"/>
        <v>0</v>
      </c>
      <c r="AJ4679" t="str" cm="1">
        <f t="array" ref="AJ4679">_xlfn.IFS(
C4679&lt;=20, "&lt;20",
AND(C4679&gt;=20, C4679&lt;35), "20-35",
AND(C4679&gt;=35, C4679&lt;50), "35-50",
C4679&gt;=50, "50-100"
)</f>
        <v>50-100</v>
      </c>
      <c r="AK4679" t="str" cm="1">
        <f t="array" ref="AK4679">_xlfn.IFS(
G4679&lt;6, "&lt;6",
AND(G4679&gt;=6, G4679&lt;12), "6-12",
AND(G4679&gt;=12, G4679&lt;18), "12-18",  AND(G4679&gt;=18, G4679&lt;24), "18-24", G4679&gt;=24, "24-36")</f>
        <v>24-36</v>
      </c>
    </row>
    <row r="4680" spans="1:37" x14ac:dyDescent="0.3">
      <c r="A4680" t="s">
        <v>4780</v>
      </c>
      <c r="B4680" t="s">
        <v>44</v>
      </c>
      <c r="C4680">
        <v>43</v>
      </c>
      <c r="D4680" t="s">
        <v>37</v>
      </c>
      <c r="E4680" t="s">
        <v>114</v>
      </c>
      <c r="F4680">
        <v>8</v>
      </c>
      <c r="G4680">
        <v>16</v>
      </c>
      <c r="H4680" t="s">
        <v>57</v>
      </c>
      <c r="I4680" t="s">
        <v>34</v>
      </c>
      <c r="J4680" t="s">
        <v>34</v>
      </c>
      <c r="K4680" t="s">
        <v>37</v>
      </c>
      <c r="L4680" t="s">
        <v>72</v>
      </c>
      <c r="M4680" t="s">
        <v>37</v>
      </c>
      <c r="N4680" t="s">
        <v>34</v>
      </c>
      <c r="O4680" t="s">
        <v>34</v>
      </c>
      <c r="P4680" t="s">
        <v>34</v>
      </c>
      <c r="Q4680" t="s">
        <v>34</v>
      </c>
      <c r="R4680" t="s">
        <v>34</v>
      </c>
      <c r="S4680" t="s">
        <v>34</v>
      </c>
      <c r="T4680" t="s">
        <v>37</v>
      </c>
      <c r="U4680" t="s">
        <v>46</v>
      </c>
      <c r="V4680" t="s">
        <v>34</v>
      </c>
      <c r="W4680" t="s">
        <v>143</v>
      </c>
      <c r="X4680">
        <v>29.75</v>
      </c>
      <c r="Y4680">
        <v>301.89999999999998</v>
      </c>
      <c r="Z4680">
        <v>0</v>
      </c>
      <c r="AA4680">
        <v>0</v>
      </c>
      <c r="AB4680">
        <v>0</v>
      </c>
      <c r="AC4680">
        <v>301.89999999999998</v>
      </c>
      <c r="AD4680" t="s">
        <v>41</v>
      </c>
      <c r="AE4680" t="s">
        <v>42</v>
      </c>
      <c r="AF4680" t="s">
        <v>42</v>
      </c>
      <c r="AG4680">
        <f t="shared" si="146"/>
        <v>0</v>
      </c>
      <c r="AH4680" t="str" cm="1">
        <f t="array" ref="AH4680">_xlfn.IFS(
X4680&lt;=20, "&lt;20",
AND(X4680&gt;=20, X4680&lt;50), "20-50",
AND(X4680&gt;=50, X4680&lt;100), "50-100",
X4680&gt;=100, "&gt;100"
)</f>
        <v>20-50</v>
      </c>
      <c r="AI4680">
        <f t="shared" si="147"/>
        <v>0</v>
      </c>
      <c r="AJ4680" t="str" cm="1">
        <f t="array" ref="AJ4680">_xlfn.IFS(
C4680&lt;=20, "&lt;20",
AND(C4680&gt;=20, C4680&lt;35), "20-35",
AND(C4680&gt;=35, C4680&lt;50), "35-50",
C4680&gt;=50, "50-100"
)</f>
        <v>35-50</v>
      </c>
      <c r="AK4680" t="str" cm="1">
        <f t="array" ref="AK4680">_xlfn.IFS(
G4680&lt;6, "&lt;6",
AND(G4680&gt;=6, G4680&lt;12), "6-12",
AND(G4680&gt;=12, G4680&lt;18), "12-18",  AND(G4680&gt;=18, G4680&lt;24), "18-24", G4680&gt;=24, "24-36")</f>
        <v>12-18</v>
      </c>
    </row>
    <row r="4681" spans="1:37" x14ac:dyDescent="0.3">
      <c r="A4681" t="s">
        <v>4781</v>
      </c>
      <c r="B4681" t="s">
        <v>44</v>
      </c>
      <c r="C4681">
        <v>51</v>
      </c>
      <c r="D4681" t="s">
        <v>34</v>
      </c>
      <c r="E4681" t="s">
        <v>74</v>
      </c>
      <c r="F4681">
        <v>7</v>
      </c>
      <c r="G4681">
        <v>30</v>
      </c>
      <c r="H4681" t="s">
        <v>36</v>
      </c>
      <c r="I4681" t="s">
        <v>37</v>
      </c>
      <c r="J4681" t="s">
        <v>34</v>
      </c>
      <c r="K4681" t="s">
        <v>37</v>
      </c>
      <c r="L4681" t="s">
        <v>72</v>
      </c>
      <c r="M4681" t="s">
        <v>34</v>
      </c>
      <c r="N4681" t="s">
        <v>34</v>
      </c>
      <c r="O4681" t="s">
        <v>37</v>
      </c>
      <c r="P4681" t="s">
        <v>34</v>
      </c>
      <c r="Q4681" t="s">
        <v>37</v>
      </c>
      <c r="R4681" t="s">
        <v>37</v>
      </c>
      <c r="S4681" t="s">
        <v>37</v>
      </c>
      <c r="T4681" t="s">
        <v>37</v>
      </c>
      <c r="U4681" t="s">
        <v>46</v>
      </c>
      <c r="V4681" t="s">
        <v>37</v>
      </c>
      <c r="W4681" t="s">
        <v>51</v>
      </c>
      <c r="X4681">
        <v>70.05</v>
      </c>
      <c r="Y4681">
        <v>346.4</v>
      </c>
      <c r="Z4681">
        <v>0</v>
      </c>
      <c r="AA4681">
        <v>0</v>
      </c>
      <c r="AB4681">
        <v>71.3</v>
      </c>
      <c r="AC4681">
        <v>417.7</v>
      </c>
      <c r="AD4681" t="s">
        <v>52</v>
      </c>
      <c r="AE4681" t="s">
        <v>100</v>
      </c>
      <c r="AF4681" t="s">
        <v>308</v>
      </c>
      <c r="AG4681">
        <f t="shared" si="146"/>
        <v>1</v>
      </c>
      <c r="AH4681" t="str" cm="1">
        <f t="array" ref="AH4681">_xlfn.IFS(
X4681&lt;=20, "&lt;20",
AND(X4681&gt;=20, X4681&lt;50), "20-50",
AND(X4681&gt;=50, X4681&lt;100), "50-100",
X4681&gt;=100, "&gt;100"
)</f>
        <v>50-100</v>
      </c>
      <c r="AI4681">
        <f t="shared" si="147"/>
        <v>0</v>
      </c>
      <c r="AJ4681" t="str" cm="1">
        <f t="array" ref="AJ4681">_xlfn.IFS(
C4681&lt;=20, "&lt;20",
AND(C4681&gt;=20, C4681&lt;35), "20-35",
AND(C4681&gt;=35, C4681&lt;50), "35-50",
C4681&gt;=50, "50-100"
)</f>
        <v>50-100</v>
      </c>
      <c r="AK4681" t="str" cm="1">
        <f t="array" ref="AK4681">_xlfn.IFS(
G4681&lt;6, "&lt;6",
AND(G4681&gt;=6, G4681&lt;12), "6-12",
AND(G4681&gt;=12, G4681&lt;18), "12-18",  AND(G4681&gt;=18, G4681&lt;24), "18-24", G4681&gt;=24, "24-36")</f>
        <v>24-36</v>
      </c>
    </row>
    <row r="4682" spans="1:37" x14ac:dyDescent="0.3">
      <c r="A4682" t="s">
        <v>4782</v>
      </c>
      <c r="B4682" t="s">
        <v>44</v>
      </c>
      <c r="C4682">
        <v>68</v>
      </c>
      <c r="D4682" t="s">
        <v>34</v>
      </c>
      <c r="E4682" t="s">
        <v>90</v>
      </c>
      <c r="F4682">
        <v>0</v>
      </c>
      <c r="G4682">
        <v>32</v>
      </c>
      <c r="H4682" t="s">
        <v>36</v>
      </c>
      <c r="I4682" t="s">
        <v>37</v>
      </c>
      <c r="J4682" t="s">
        <v>37</v>
      </c>
      <c r="K4682" t="s">
        <v>37</v>
      </c>
      <c r="L4682" t="s">
        <v>72</v>
      </c>
      <c r="M4682" t="s">
        <v>34</v>
      </c>
      <c r="N4682" t="s">
        <v>34</v>
      </c>
      <c r="O4682" t="s">
        <v>34</v>
      </c>
      <c r="P4682" t="s">
        <v>37</v>
      </c>
      <c r="Q4682" t="s">
        <v>37</v>
      </c>
      <c r="R4682" t="s">
        <v>34</v>
      </c>
      <c r="S4682" t="s">
        <v>34</v>
      </c>
      <c r="T4682" t="s">
        <v>37</v>
      </c>
      <c r="U4682" t="s">
        <v>39</v>
      </c>
      <c r="V4682" t="s">
        <v>37</v>
      </c>
      <c r="W4682" t="s">
        <v>51</v>
      </c>
      <c r="X4682">
        <v>64.849999999999994</v>
      </c>
      <c r="Y4682">
        <v>2908.2</v>
      </c>
      <c r="Z4682">
        <v>0</v>
      </c>
      <c r="AA4682">
        <v>0</v>
      </c>
      <c r="AB4682">
        <v>558.14</v>
      </c>
      <c r="AC4682">
        <v>3466.34</v>
      </c>
      <c r="AD4682" t="s">
        <v>41</v>
      </c>
      <c r="AE4682" t="s">
        <v>42</v>
      </c>
      <c r="AF4682" t="s">
        <v>42</v>
      </c>
      <c r="AG4682">
        <f t="shared" si="146"/>
        <v>0</v>
      </c>
      <c r="AH4682" t="str" cm="1">
        <f t="array" ref="AH4682">_xlfn.IFS(
X4682&lt;=20, "&lt;20",
AND(X4682&gt;=20, X4682&lt;50), "20-50",
AND(X4682&gt;=50, X4682&lt;100), "50-100",
X4682&gt;=100, "&gt;100"
)</f>
        <v>50-100</v>
      </c>
      <c r="AI4682">
        <f t="shared" si="147"/>
        <v>0</v>
      </c>
      <c r="AJ4682" t="str" cm="1">
        <f t="array" ref="AJ4682">_xlfn.IFS(
C4682&lt;=20, "&lt;20",
AND(C4682&gt;=20, C4682&lt;35), "20-35",
AND(C4682&gt;=35, C4682&lt;50), "35-50",
C4682&gt;=50, "50-100"
)</f>
        <v>50-100</v>
      </c>
      <c r="AK4682" t="str" cm="1">
        <f t="array" ref="AK4682">_xlfn.IFS(
G4682&lt;6, "&lt;6",
AND(G4682&gt;=6, G4682&lt;12), "6-12",
AND(G4682&gt;=12, G4682&lt;18), "12-18",  AND(G4682&gt;=18, G4682&lt;24), "18-24", G4682&gt;=24, "24-36")</f>
        <v>24-36</v>
      </c>
    </row>
    <row r="4683" spans="1:37" x14ac:dyDescent="0.3">
      <c r="A4683" t="s">
        <v>4783</v>
      </c>
      <c r="B4683" t="s">
        <v>44</v>
      </c>
      <c r="C4683">
        <v>24</v>
      </c>
      <c r="D4683" t="s">
        <v>34</v>
      </c>
      <c r="E4683" t="s">
        <v>45</v>
      </c>
      <c r="F4683">
        <v>7</v>
      </c>
      <c r="G4683">
        <v>10</v>
      </c>
      <c r="H4683" t="s">
        <v>66</v>
      </c>
      <c r="I4683" t="s">
        <v>37</v>
      </c>
      <c r="J4683" t="s">
        <v>37</v>
      </c>
      <c r="K4683" t="s">
        <v>37</v>
      </c>
      <c r="L4683" t="s">
        <v>50</v>
      </c>
      <c r="M4683" t="s">
        <v>37</v>
      </c>
      <c r="N4683" t="s">
        <v>37</v>
      </c>
      <c r="O4683" t="s">
        <v>37</v>
      </c>
      <c r="P4683" t="s">
        <v>37</v>
      </c>
      <c r="Q4683" t="s">
        <v>34</v>
      </c>
      <c r="R4683" t="s">
        <v>34</v>
      </c>
      <c r="S4683" t="s">
        <v>34</v>
      </c>
      <c r="T4683" t="s">
        <v>37</v>
      </c>
      <c r="U4683" t="s">
        <v>67</v>
      </c>
      <c r="V4683" t="s">
        <v>37</v>
      </c>
      <c r="W4683" t="s">
        <v>51</v>
      </c>
      <c r="X4683">
        <v>97</v>
      </c>
      <c r="Y4683">
        <v>7104.2</v>
      </c>
      <c r="Z4683">
        <v>0</v>
      </c>
      <c r="AA4683">
        <v>0</v>
      </c>
      <c r="AB4683">
        <v>2792.88</v>
      </c>
      <c r="AC4683">
        <v>9897.08</v>
      </c>
      <c r="AD4683" t="s">
        <v>41</v>
      </c>
      <c r="AE4683" t="s">
        <v>42</v>
      </c>
      <c r="AF4683" t="s">
        <v>42</v>
      </c>
      <c r="AG4683">
        <f t="shared" si="146"/>
        <v>0</v>
      </c>
      <c r="AH4683" t="str" cm="1">
        <f t="array" ref="AH4683">_xlfn.IFS(
X4683&lt;=20, "&lt;20",
AND(X4683&gt;=20, X4683&lt;50), "20-50",
AND(X4683&gt;=50, X4683&lt;100), "50-100",
X4683&gt;=100, "&gt;100"
)</f>
        <v>50-100</v>
      </c>
      <c r="AI4683">
        <f t="shared" si="147"/>
        <v>0</v>
      </c>
      <c r="AJ4683" t="str" cm="1">
        <f t="array" ref="AJ4683">_xlfn.IFS(
C4683&lt;=20, "&lt;20",
AND(C4683&gt;=20, C4683&lt;35), "20-35",
AND(C4683&gt;=35, C4683&lt;50), "35-50",
C4683&gt;=50, "50-100"
)</f>
        <v>20-35</v>
      </c>
      <c r="AK4683" t="str" cm="1">
        <f t="array" ref="AK4683">_xlfn.IFS(
G4683&lt;6, "&lt;6",
AND(G4683&gt;=6, G4683&lt;12), "6-12",
AND(G4683&gt;=12, G4683&lt;18), "12-18",  AND(G4683&gt;=18, G4683&lt;24), "18-24", G4683&gt;=24, "24-36")</f>
        <v>6-12</v>
      </c>
    </row>
    <row r="4684" spans="1:37" x14ac:dyDescent="0.3">
      <c r="A4684" t="s">
        <v>4784</v>
      </c>
      <c r="B4684" t="s">
        <v>44</v>
      </c>
      <c r="C4684">
        <v>36</v>
      </c>
      <c r="D4684" t="s">
        <v>34</v>
      </c>
      <c r="E4684" t="s">
        <v>45</v>
      </c>
      <c r="F4684">
        <v>3</v>
      </c>
      <c r="G4684">
        <v>33</v>
      </c>
      <c r="H4684" t="s">
        <v>36</v>
      </c>
      <c r="I4684" t="s">
        <v>37</v>
      </c>
      <c r="J4684" t="s">
        <v>34</v>
      </c>
      <c r="K4684" t="s">
        <v>37</v>
      </c>
      <c r="L4684" t="s">
        <v>50</v>
      </c>
      <c r="M4684" t="s">
        <v>34</v>
      </c>
      <c r="N4684" t="s">
        <v>34</v>
      </c>
      <c r="O4684" t="s">
        <v>37</v>
      </c>
      <c r="P4684" t="s">
        <v>34</v>
      </c>
      <c r="Q4684" t="s">
        <v>37</v>
      </c>
      <c r="R4684" t="s">
        <v>34</v>
      </c>
      <c r="S4684" t="s">
        <v>34</v>
      </c>
      <c r="T4684" t="s">
        <v>37</v>
      </c>
      <c r="U4684" t="s">
        <v>46</v>
      </c>
      <c r="V4684" t="s">
        <v>34</v>
      </c>
      <c r="W4684" t="s">
        <v>51</v>
      </c>
      <c r="X4684">
        <v>85.3</v>
      </c>
      <c r="Y4684">
        <v>1219.8499999999999</v>
      </c>
      <c r="Z4684">
        <v>0</v>
      </c>
      <c r="AA4684">
        <v>0</v>
      </c>
      <c r="AB4684">
        <v>409.5</v>
      </c>
      <c r="AC4684">
        <v>1629.35</v>
      </c>
      <c r="AD4684" t="s">
        <v>41</v>
      </c>
      <c r="AE4684" t="s">
        <v>42</v>
      </c>
      <c r="AF4684" t="s">
        <v>42</v>
      </c>
      <c r="AG4684">
        <f t="shared" si="146"/>
        <v>0</v>
      </c>
      <c r="AH4684" t="str" cm="1">
        <f t="array" ref="AH4684">_xlfn.IFS(
X4684&lt;=20, "&lt;20",
AND(X4684&gt;=20, X4684&lt;50), "20-50",
AND(X4684&gt;=50, X4684&lt;100), "50-100",
X4684&gt;=100, "&gt;100"
)</f>
        <v>50-100</v>
      </c>
      <c r="AI4684">
        <f t="shared" si="147"/>
        <v>0</v>
      </c>
      <c r="AJ4684" t="str" cm="1">
        <f t="array" ref="AJ4684">_xlfn.IFS(
C4684&lt;=20, "&lt;20",
AND(C4684&gt;=20, C4684&lt;35), "20-35",
AND(C4684&gt;=35, C4684&lt;50), "35-50",
C4684&gt;=50, "50-100"
)</f>
        <v>35-50</v>
      </c>
      <c r="AK4684" t="str" cm="1">
        <f t="array" ref="AK4684">_xlfn.IFS(
G4684&lt;6, "&lt;6",
AND(G4684&gt;=6, G4684&lt;12), "6-12",
AND(G4684&gt;=12, G4684&lt;18), "12-18",  AND(G4684&gt;=18, G4684&lt;24), "18-24", G4684&gt;=24, "24-36")</f>
        <v>24-36</v>
      </c>
    </row>
    <row r="4685" spans="1:37" x14ac:dyDescent="0.3">
      <c r="A4685" t="s">
        <v>4785</v>
      </c>
      <c r="B4685" t="s">
        <v>33</v>
      </c>
      <c r="C4685">
        <v>31</v>
      </c>
      <c r="D4685" t="s">
        <v>34</v>
      </c>
      <c r="E4685" t="s">
        <v>74</v>
      </c>
      <c r="F4685">
        <v>13</v>
      </c>
      <c r="G4685">
        <v>35</v>
      </c>
      <c r="H4685" t="s">
        <v>36</v>
      </c>
      <c r="I4685" t="s">
        <v>34</v>
      </c>
      <c r="J4685" t="s">
        <v>34</v>
      </c>
      <c r="K4685" t="s">
        <v>37</v>
      </c>
      <c r="L4685" t="s">
        <v>72</v>
      </c>
      <c r="M4685" t="s">
        <v>34</v>
      </c>
      <c r="N4685" t="s">
        <v>37</v>
      </c>
      <c r="O4685" t="s">
        <v>34</v>
      </c>
      <c r="P4685" t="s">
        <v>37</v>
      </c>
      <c r="Q4685" t="s">
        <v>37</v>
      </c>
      <c r="R4685" t="s">
        <v>34</v>
      </c>
      <c r="S4685" t="s">
        <v>34</v>
      </c>
      <c r="T4685" t="s">
        <v>37</v>
      </c>
      <c r="U4685" t="s">
        <v>67</v>
      </c>
      <c r="V4685" t="s">
        <v>34</v>
      </c>
      <c r="W4685" t="s">
        <v>40</v>
      </c>
      <c r="X4685">
        <v>45.25</v>
      </c>
      <c r="Y4685">
        <v>2933.95</v>
      </c>
      <c r="Z4685">
        <v>0</v>
      </c>
      <c r="AA4685">
        <v>0</v>
      </c>
      <c r="AB4685">
        <v>0</v>
      </c>
      <c r="AC4685">
        <v>2933.95</v>
      </c>
      <c r="AD4685" t="s">
        <v>41</v>
      </c>
      <c r="AE4685" t="s">
        <v>42</v>
      </c>
      <c r="AF4685" t="s">
        <v>42</v>
      </c>
      <c r="AG4685">
        <f t="shared" si="146"/>
        <v>0</v>
      </c>
      <c r="AH4685" t="str" cm="1">
        <f t="array" ref="AH4685">_xlfn.IFS(
X4685&lt;=20, "&lt;20",
AND(X4685&gt;=20, X4685&lt;50), "20-50",
AND(X4685&gt;=50, X4685&lt;100), "50-100",
X4685&gt;=100, "&gt;100"
)</f>
        <v>20-50</v>
      </c>
      <c r="AI4685">
        <f t="shared" si="147"/>
        <v>0</v>
      </c>
      <c r="AJ4685" t="str" cm="1">
        <f t="array" ref="AJ4685">_xlfn.IFS(
C4685&lt;=20, "&lt;20",
AND(C4685&gt;=20, C4685&lt;35), "20-35",
AND(C4685&gt;=35, C4685&lt;50), "35-50",
C4685&gt;=50, "50-100"
)</f>
        <v>20-35</v>
      </c>
      <c r="AK4685" t="str" cm="1">
        <f t="array" ref="AK4685">_xlfn.IFS(
G4685&lt;6, "&lt;6",
AND(G4685&gt;=6, G4685&lt;12), "6-12",
AND(G4685&gt;=12, G4685&lt;18), "12-18",  AND(G4685&gt;=18, G4685&lt;24), "18-24", G4685&gt;=24, "24-36")</f>
        <v>24-36</v>
      </c>
    </row>
    <row r="4686" spans="1:37" x14ac:dyDescent="0.3">
      <c r="A4686" t="s">
        <v>4786</v>
      </c>
      <c r="B4686" t="s">
        <v>44</v>
      </c>
      <c r="C4686">
        <v>71</v>
      </c>
      <c r="D4686" t="s">
        <v>34</v>
      </c>
      <c r="E4686" t="s">
        <v>48</v>
      </c>
      <c r="F4686">
        <v>0</v>
      </c>
      <c r="G4686">
        <v>21</v>
      </c>
      <c r="H4686" t="s">
        <v>36</v>
      </c>
      <c r="I4686" t="s">
        <v>37</v>
      </c>
      <c r="J4686" t="s">
        <v>37</v>
      </c>
      <c r="K4686" t="s">
        <v>37</v>
      </c>
      <c r="L4686" t="s">
        <v>50</v>
      </c>
      <c r="M4686" t="s">
        <v>34</v>
      </c>
      <c r="N4686" t="s">
        <v>37</v>
      </c>
      <c r="O4686" t="s">
        <v>37</v>
      </c>
      <c r="P4686" t="s">
        <v>37</v>
      </c>
      <c r="Q4686" t="s">
        <v>37</v>
      </c>
      <c r="R4686" t="s">
        <v>37</v>
      </c>
      <c r="S4686" t="s">
        <v>37</v>
      </c>
      <c r="T4686" t="s">
        <v>37</v>
      </c>
      <c r="U4686" t="s">
        <v>39</v>
      </c>
      <c r="V4686" t="s">
        <v>37</v>
      </c>
      <c r="W4686" t="s">
        <v>40</v>
      </c>
      <c r="X4686">
        <v>108.1</v>
      </c>
      <c r="Y4686">
        <v>7181.95</v>
      </c>
      <c r="Z4686">
        <v>0</v>
      </c>
      <c r="AA4686">
        <v>0</v>
      </c>
      <c r="AB4686">
        <v>458.04</v>
      </c>
      <c r="AC4686">
        <v>7639.99</v>
      </c>
      <c r="AD4686" t="s">
        <v>41</v>
      </c>
      <c r="AE4686" t="s">
        <v>42</v>
      </c>
      <c r="AF4686" t="s">
        <v>42</v>
      </c>
      <c r="AG4686">
        <f t="shared" si="146"/>
        <v>0</v>
      </c>
      <c r="AH4686" t="str" cm="1">
        <f t="array" ref="AH4686">_xlfn.IFS(
X4686&lt;=20, "&lt;20",
AND(X4686&gt;=20, X4686&lt;50), "20-50",
AND(X4686&gt;=50, X4686&lt;100), "50-100",
X4686&gt;=100, "&gt;100"
)</f>
        <v>&gt;100</v>
      </c>
      <c r="AI4686">
        <f t="shared" si="147"/>
        <v>0</v>
      </c>
      <c r="AJ4686" t="str" cm="1">
        <f t="array" ref="AJ4686">_xlfn.IFS(
C4686&lt;=20, "&lt;20",
AND(C4686&gt;=20, C4686&lt;35), "20-35",
AND(C4686&gt;=35, C4686&lt;50), "35-50",
C4686&gt;=50, "50-100"
)</f>
        <v>50-100</v>
      </c>
      <c r="AK4686" t="str" cm="1">
        <f t="array" ref="AK4686">_xlfn.IFS(
G4686&lt;6, "&lt;6",
AND(G4686&gt;=6, G4686&lt;12), "6-12",
AND(G4686&gt;=12, G4686&lt;18), "12-18",  AND(G4686&gt;=18, G4686&lt;24), "18-24", G4686&gt;=24, "24-36")</f>
        <v>18-24</v>
      </c>
    </row>
    <row r="4687" spans="1:37" x14ac:dyDescent="0.3">
      <c r="A4687" t="s">
        <v>4787</v>
      </c>
      <c r="B4687" t="s">
        <v>44</v>
      </c>
      <c r="C4687">
        <v>29</v>
      </c>
      <c r="D4687" t="s">
        <v>37</v>
      </c>
      <c r="E4687" t="s">
        <v>69</v>
      </c>
      <c r="F4687">
        <v>8</v>
      </c>
      <c r="G4687">
        <v>10</v>
      </c>
      <c r="H4687" t="s">
        <v>36</v>
      </c>
      <c r="I4687" t="s">
        <v>37</v>
      </c>
      <c r="J4687" t="s">
        <v>34</v>
      </c>
      <c r="K4687" t="s">
        <v>34</v>
      </c>
      <c r="L4687" t="s">
        <v>34</v>
      </c>
      <c r="M4687" t="s">
        <v>34</v>
      </c>
      <c r="N4687" t="s">
        <v>34</v>
      </c>
      <c r="O4687" t="s">
        <v>34</v>
      </c>
      <c r="P4687" t="s">
        <v>34</v>
      </c>
      <c r="Q4687" t="s">
        <v>34</v>
      </c>
      <c r="R4687" t="s">
        <v>34</v>
      </c>
      <c r="S4687" t="s">
        <v>34</v>
      </c>
      <c r="T4687" t="s">
        <v>34</v>
      </c>
      <c r="U4687" t="s">
        <v>67</v>
      </c>
      <c r="V4687" t="s">
        <v>34</v>
      </c>
      <c r="W4687" t="s">
        <v>40</v>
      </c>
      <c r="X4687">
        <v>20.05</v>
      </c>
      <c r="Y4687">
        <v>845.25</v>
      </c>
      <c r="Z4687">
        <v>15.31</v>
      </c>
      <c r="AA4687">
        <v>0</v>
      </c>
      <c r="AB4687">
        <v>2091.3200000000002</v>
      </c>
      <c r="AC4687">
        <v>2921.26</v>
      </c>
      <c r="AD4687" t="s">
        <v>41</v>
      </c>
      <c r="AE4687" t="s">
        <v>42</v>
      </c>
      <c r="AF4687" t="s">
        <v>42</v>
      </c>
      <c r="AG4687">
        <f t="shared" si="146"/>
        <v>0</v>
      </c>
      <c r="AH4687" t="str" cm="1">
        <f t="array" ref="AH4687">_xlfn.IFS(
X4687&lt;=20, "&lt;20",
AND(X4687&gt;=20, X4687&lt;50), "20-50",
AND(X4687&gt;=50, X4687&lt;100), "50-100",
X4687&gt;=100, "&gt;100"
)</f>
        <v>20-50</v>
      </c>
      <c r="AI4687">
        <f t="shared" si="147"/>
        <v>0</v>
      </c>
      <c r="AJ4687" t="str" cm="1">
        <f t="array" ref="AJ4687">_xlfn.IFS(
C4687&lt;=20, "&lt;20",
AND(C4687&gt;=20, C4687&lt;35), "20-35",
AND(C4687&gt;=35, C4687&lt;50), "35-50",
C4687&gt;=50, "50-100"
)</f>
        <v>20-35</v>
      </c>
      <c r="AK4687" t="str" cm="1">
        <f t="array" ref="AK4687">_xlfn.IFS(
G4687&lt;6, "&lt;6",
AND(G4687&gt;=6, G4687&lt;12), "6-12",
AND(G4687&gt;=12, G4687&lt;18), "12-18",  AND(G4687&gt;=18, G4687&lt;24), "18-24", G4687&gt;=24, "24-36")</f>
        <v>6-12</v>
      </c>
    </row>
    <row r="4688" spans="1:37" x14ac:dyDescent="0.3">
      <c r="A4688" t="s">
        <v>4788</v>
      </c>
      <c r="B4688" t="s">
        <v>33</v>
      </c>
      <c r="C4688">
        <v>75</v>
      </c>
      <c r="D4688" t="s">
        <v>37</v>
      </c>
      <c r="E4688" t="s">
        <v>64</v>
      </c>
      <c r="F4688">
        <v>8</v>
      </c>
      <c r="G4688">
        <v>7</v>
      </c>
      <c r="H4688" t="s">
        <v>66</v>
      </c>
      <c r="I4688" t="s">
        <v>37</v>
      </c>
      <c r="J4688" t="s">
        <v>34</v>
      </c>
      <c r="K4688" t="s">
        <v>37</v>
      </c>
      <c r="L4688" t="s">
        <v>50</v>
      </c>
      <c r="M4688" t="s">
        <v>34</v>
      </c>
      <c r="N4688" t="s">
        <v>37</v>
      </c>
      <c r="O4688" t="s">
        <v>37</v>
      </c>
      <c r="P4688" t="s">
        <v>34</v>
      </c>
      <c r="Q4688" t="s">
        <v>34</v>
      </c>
      <c r="R4688" t="s">
        <v>37</v>
      </c>
      <c r="S4688" t="s">
        <v>34</v>
      </c>
      <c r="T4688" t="s">
        <v>37</v>
      </c>
      <c r="U4688" t="s">
        <v>67</v>
      </c>
      <c r="V4688" t="s">
        <v>34</v>
      </c>
      <c r="W4688" t="s">
        <v>40</v>
      </c>
      <c r="X4688">
        <v>89.45</v>
      </c>
      <c r="Y4688">
        <v>6435.25</v>
      </c>
      <c r="Z4688">
        <v>0</v>
      </c>
      <c r="AA4688">
        <v>0</v>
      </c>
      <c r="AB4688">
        <v>1154.46</v>
      </c>
      <c r="AC4688">
        <v>7589.71</v>
      </c>
      <c r="AD4688" t="s">
        <v>41</v>
      </c>
      <c r="AE4688" t="s">
        <v>42</v>
      </c>
      <c r="AF4688" t="s">
        <v>42</v>
      </c>
      <c r="AG4688">
        <f t="shared" si="146"/>
        <v>0</v>
      </c>
      <c r="AH4688" t="str" cm="1">
        <f t="array" ref="AH4688">_xlfn.IFS(
X4688&lt;=20, "&lt;20",
AND(X4688&gt;=20, X4688&lt;50), "20-50",
AND(X4688&gt;=50, X4688&lt;100), "50-100",
X4688&gt;=100, "&gt;100"
)</f>
        <v>50-100</v>
      </c>
      <c r="AI4688">
        <f t="shared" si="147"/>
        <v>0</v>
      </c>
      <c r="AJ4688" t="str" cm="1">
        <f t="array" ref="AJ4688">_xlfn.IFS(
C4688&lt;=20, "&lt;20",
AND(C4688&gt;=20, C4688&lt;35), "20-35",
AND(C4688&gt;=35, C4688&lt;50), "35-50",
C4688&gt;=50, "50-100"
)</f>
        <v>50-100</v>
      </c>
      <c r="AK4688" t="str" cm="1">
        <f t="array" ref="AK4688">_xlfn.IFS(
G4688&lt;6, "&lt;6",
AND(G4688&gt;=6, G4688&lt;12), "6-12",
AND(G4688&gt;=12, G4688&lt;18), "12-18",  AND(G4688&gt;=18, G4688&lt;24), "18-24", G4688&gt;=24, "24-36")</f>
        <v>6-12</v>
      </c>
    </row>
    <row r="4689" spans="1:37" x14ac:dyDescent="0.3">
      <c r="A4689" t="s">
        <v>4789</v>
      </c>
      <c r="B4689" t="s">
        <v>44</v>
      </c>
      <c r="C4689">
        <v>74</v>
      </c>
      <c r="D4689" t="s">
        <v>37</v>
      </c>
      <c r="E4689" t="s">
        <v>87</v>
      </c>
      <c r="F4689">
        <v>12</v>
      </c>
      <c r="G4689">
        <v>25</v>
      </c>
      <c r="H4689" t="s">
        <v>36</v>
      </c>
      <c r="I4689" t="s">
        <v>37</v>
      </c>
      <c r="J4689" t="s">
        <v>37</v>
      </c>
      <c r="K4689" t="s">
        <v>37</v>
      </c>
      <c r="L4689" t="s">
        <v>50</v>
      </c>
      <c r="M4689" t="s">
        <v>37</v>
      </c>
      <c r="N4689" t="s">
        <v>34</v>
      </c>
      <c r="O4689" t="s">
        <v>37</v>
      </c>
      <c r="P4689" t="s">
        <v>34</v>
      </c>
      <c r="Q4689" t="s">
        <v>34</v>
      </c>
      <c r="R4689" t="s">
        <v>34</v>
      </c>
      <c r="S4689" t="s">
        <v>34</v>
      </c>
      <c r="T4689" t="s">
        <v>37</v>
      </c>
      <c r="U4689" t="s">
        <v>39</v>
      </c>
      <c r="V4689" t="s">
        <v>37</v>
      </c>
      <c r="W4689" t="s">
        <v>51</v>
      </c>
      <c r="X4689">
        <v>85.9</v>
      </c>
      <c r="Y4689">
        <v>2220.1</v>
      </c>
      <c r="Z4689">
        <v>0</v>
      </c>
      <c r="AA4689">
        <v>0</v>
      </c>
      <c r="AB4689">
        <v>1109.97</v>
      </c>
      <c r="AC4689">
        <v>3330.07</v>
      </c>
      <c r="AD4689" t="s">
        <v>41</v>
      </c>
      <c r="AE4689" t="s">
        <v>42</v>
      </c>
      <c r="AF4689" t="s">
        <v>42</v>
      </c>
      <c r="AG4689">
        <f t="shared" si="146"/>
        <v>0</v>
      </c>
      <c r="AH4689" t="str" cm="1">
        <f t="array" ref="AH4689">_xlfn.IFS(
X4689&lt;=20, "&lt;20",
AND(X4689&gt;=20, X4689&lt;50), "20-50",
AND(X4689&gt;=50, X4689&lt;100), "50-100",
X4689&gt;=100, "&gt;100"
)</f>
        <v>50-100</v>
      </c>
      <c r="AI4689">
        <f t="shared" si="147"/>
        <v>0</v>
      </c>
      <c r="AJ4689" t="str" cm="1">
        <f t="array" ref="AJ4689">_xlfn.IFS(
C4689&lt;=20, "&lt;20",
AND(C4689&gt;=20, C4689&lt;35), "20-35",
AND(C4689&gt;=35, C4689&lt;50), "35-50",
C4689&gt;=50, "50-100"
)</f>
        <v>50-100</v>
      </c>
      <c r="AK4689" t="str" cm="1">
        <f t="array" ref="AK4689">_xlfn.IFS(
G4689&lt;6, "&lt;6",
AND(G4689&gt;=6, G4689&lt;12), "6-12",
AND(G4689&gt;=12, G4689&lt;18), "12-18",  AND(G4689&gt;=18, G4689&lt;24), "18-24", G4689&gt;=24, "24-36")</f>
        <v>24-36</v>
      </c>
    </row>
    <row r="4690" spans="1:37" x14ac:dyDescent="0.3">
      <c r="A4690" t="s">
        <v>4790</v>
      </c>
      <c r="B4690" t="s">
        <v>44</v>
      </c>
      <c r="C4690">
        <v>45</v>
      </c>
      <c r="D4690" t="s">
        <v>37</v>
      </c>
      <c r="E4690" t="s">
        <v>64</v>
      </c>
      <c r="F4690">
        <v>1</v>
      </c>
      <c r="G4690">
        <v>14</v>
      </c>
      <c r="H4690" t="s">
        <v>57</v>
      </c>
      <c r="I4690" t="s">
        <v>37</v>
      </c>
      <c r="J4690" t="s">
        <v>34</v>
      </c>
      <c r="K4690" t="s">
        <v>37</v>
      </c>
      <c r="L4690" t="s">
        <v>38</v>
      </c>
      <c r="M4690" t="s">
        <v>34</v>
      </c>
      <c r="N4690" t="s">
        <v>37</v>
      </c>
      <c r="O4690" t="s">
        <v>37</v>
      </c>
      <c r="P4690" t="s">
        <v>37</v>
      </c>
      <c r="Q4690" t="s">
        <v>37</v>
      </c>
      <c r="R4690" t="s">
        <v>37</v>
      </c>
      <c r="S4690" t="s">
        <v>37</v>
      </c>
      <c r="T4690" t="s">
        <v>37</v>
      </c>
      <c r="U4690" t="s">
        <v>67</v>
      </c>
      <c r="V4690" t="s">
        <v>34</v>
      </c>
      <c r="W4690" t="s">
        <v>40</v>
      </c>
      <c r="X4690">
        <v>81.95</v>
      </c>
      <c r="Y4690">
        <v>1181.75</v>
      </c>
      <c r="Z4690">
        <v>0</v>
      </c>
      <c r="AA4690">
        <v>0</v>
      </c>
      <c r="AB4690">
        <v>72.38</v>
      </c>
      <c r="AC4690">
        <v>1254.1300000000001</v>
      </c>
      <c r="AD4690" t="s">
        <v>41</v>
      </c>
      <c r="AE4690" t="s">
        <v>42</v>
      </c>
      <c r="AF4690" t="s">
        <v>42</v>
      </c>
      <c r="AG4690">
        <f t="shared" si="146"/>
        <v>0</v>
      </c>
      <c r="AH4690" t="str" cm="1">
        <f t="array" ref="AH4690">_xlfn.IFS(
X4690&lt;=20, "&lt;20",
AND(X4690&gt;=20, X4690&lt;50), "20-50",
AND(X4690&gt;=50, X4690&lt;100), "50-100",
X4690&gt;=100, "&gt;100"
)</f>
        <v>50-100</v>
      </c>
      <c r="AI4690">
        <f t="shared" si="147"/>
        <v>0</v>
      </c>
      <c r="AJ4690" t="str" cm="1">
        <f t="array" ref="AJ4690">_xlfn.IFS(
C4690&lt;=20, "&lt;20",
AND(C4690&gt;=20, C4690&lt;35), "20-35",
AND(C4690&gt;=35, C4690&lt;50), "35-50",
C4690&gt;=50, "50-100"
)</f>
        <v>35-50</v>
      </c>
      <c r="AK4690" t="str" cm="1">
        <f t="array" ref="AK4690">_xlfn.IFS(
G4690&lt;6, "&lt;6",
AND(G4690&gt;=6, G4690&lt;12), "6-12",
AND(G4690&gt;=12, G4690&lt;18), "12-18",  AND(G4690&gt;=18, G4690&lt;24), "18-24", G4690&gt;=24, "24-36")</f>
        <v>12-18</v>
      </c>
    </row>
    <row r="4691" spans="1:37" x14ac:dyDescent="0.3">
      <c r="A4691" t="s">
        <v>4791</v>
      </c>
      <c r="B4691" t="s">
        <v>44</v>
      </c>
      <c r="C4691">
        <v>30</v>
      </c>
      <c r="D4691" t="s">
        <v>34</v>
      </c>
      <c r="E4691" t="s">
        <v>56</v>
      </c>
      <c r="F4691">
        <v>11</v>
      </c>
      <c r="G4691">
        <v>1</v>
      </c>
      <c r="H4691" t="s">
        <v>36</v>
      </c>
      <c r="I4691" t="s">
        <v>37</v>
      </c>
      <c r="J4691" t="s">
        <v>34</v>
      </c>
      <c r="K4691" t="s">
        <v>37</v>
      </c>
      <c r="L4691" t="s">
        <v>72</v>
      </c>
      <c r="M4691" t="s">
        <v>34</v>
      </c>
      <c r="N4691" t="s">
        <v>34</v>
      </c>
      <c r="O4691" t="s">
        <v>34</v>
      </c>
      <c r="P4691" t="s">
        <v>34</v>
      </c>
      <c r="Q4691" t="s">
        <v>37</v>
      </c>
      <c r="R4691" t="s">
        <v>34</v>
      </c>
      <c r="S4691" t="s">
        <v>34</v>
      </c>
      <c r="T4691" t="s">
        <v>37</v>
      </c>
      <c r="U4691" t="s">
        <v>39</v>
      </c>
      <c r="V4691" t="s">
        <v>34</v>
      </c>
      <c r="W4691" t="s">
        <v>40</v>
      </c>
      <c r="X4691">
        <v>56.15</v>
      </c>
      <c r="Y4691">
        <v>931.9</v>
      </c>
      <c r="Z4691">
        <v>35.229999999999997</v>
      </c>
      <c r="AA4691">
        <v>0</v>
      </c>
      <c r="AB4691">
        <v>98.4</v>
      </c>
      <c r="AC4691">
        <v>995.07</v>
      </c>
      <c r="AD4691" t="s">
        <v>41</v>
      </c>
      <c r="AE4691" t="s">
        <v>42</v>
      </c>
      <c r="AF4691" t="s">
        <v>42</v>
      </c>
      <c r="AG4691">
        <f t="shared" si="146"/>
        <v>0</v>
      </c>
      <c r="AH4691" t="str" cm="1">
        <f t="array" ref="AH4691">_xlfn.IFS(
X4691&lt;=20, "&lt;20",
AND(X4691&gt;=20, X4691&lt;50), "20-50",
AND(X4691&gt;=50, X4691&lt;100), "50-100",
X4691&gt;=100, "&gt;100"
)</f>
        <v>50-100</v>
      </c>
      <c r="AI4691">
        <f t="shared" si="147"/>
        <v>0</v>
      </c>
      <c r="AJ4691" t="str" cm="1">
        <f t="array" ref="AJ4691">_xlfn.IFS(
C4691&lt;=20, "&lt;20",
AND(C4691&gt;=20, C4691&lt;35), "20-35",
AND(C4691&gt;=35, C4691&lt;50), "35-50",
C4691&gt;=50, "50-100"
)</f>
        <v>20-35</v>
      </c>
      <c r="AK4691" t="str" cm="1">
        <f t="array" ref="AK4691">_xlfn.IFS(
G4691&lt;6, "&lt;6",
AND(G4691&gt;=6, G4691&lt;12), "6-12",
AND(G4691&gt;=12, G4691&lt;18), "12-18",  AND(G4691&gt;=18, G4691&lt;24), "18-24", G4691&gt;=24, "24-36")</f>
        <v>&lt;6</v>
      </c>
    </row>
    <row r="4692" spans="1:37" x14ac:dyDescent="0.3">
      <c r="A4692" t="s">
        <v>4792</v>
      </c>
      <c r="B4692" t="s">
        <v>44</v>
      </c>
      <c r="C4692">
        <v>23</v>
      </c>
      <c r="D4692" t="s">
        <v>37</v>
      </c>
      <c r="E4692" t="s">
        <v>87</v>
      </c>
      <c r="F4692">
        <v>1</v>
      </c>
      <c r="G4692">
        <v>12</v>
      </c>
      <c r="H4692" t="s">
        <v>66</v>
      </c>
      <c r="I4692" t="s">
        <v>37</v>
      </c>
      <c r="J4692" t="s">
        <v>37</v>
      </c>
      <c r="K4692" t="s">
        <v>37</v>
      </c>
      <c r="L4692" t="s">
        <v>50</v>
      </c>
      <c r="M4692" t="s">
        <v>37</v>
      </c>
      <c r="N4692" t="s">
        <v>37</v>
      </c>
      <c r="O4692" t="s">
        <v>34</v>
      </c>
      <c r="P4692" t="s">
        <v>34</v>
      </c>
      <c r="Q4692" t="s">
        <v>37</v>
      </c>
      <c r="R4692" t="s">
        <v>37</v>
      </c>
      <c r="S4692" t="s">
        <v>37</v>
      </c>
      <c r="T4692" t="s">
        <v>37</v>
      </c>
      <c r="U4692" t="s">
        <v>39</v>
      </c>
      <c r="V4692" t="s">
        <v>37</v>
      </c>
      <c r="W4692" t="s">
        <v>51</v>
      </c>
      <c r="X4692">
        <v>104.15</v>
      </c>
      <c r="Y4692">
        <v>7303.05</v>
      </c>
      <c r="Z4692">
        <v>0</v>
      </c>
      <c r="AA4692">
        <v>0</v>
      </c>
      <c r="AB4692">
        <v>1859.04</v>
      </c>
      <c r="AC4692">
        <v>9162.09</v>
      </c>
      <c r="AD4692" t="s">
        <v>41</v>
      </c>
      <c r="AE4692" t="s">
        <v>42</v>
      </c>
      <c r="AF4692" t="s">
        <v>42</v>
      </c>
      <c r="AG4692">
        <f t="shared" si="146"/>
        <v>0</v>
      </c>
      <c r="AH4692" t="str" cm="1">
        <f t="array" ref="AH4692">_xlfn.IFS(
X4692&lt;=20, "&lt;20",
AND(X4692&gt;=20, X4692&lt;50), "20-50",
AND(X4692&gt;=50, X4692&lt;100), "50-100",
X4692&gt;=100, "&gt;100"
)</f>
        <v>&gt;100</v>
      </c>
      <c r="AI4692">
        <f t="shared" si="147"/>
        <v>0</v>
      </c>
      <c r="AJ4692" t="str" cm="1">
        <f t="array" ref="AJ4692">_xlfn.IFS(
C4692&lt;=20, "&lt;20",
AND(C4692&gt;=20, C4692&lt;35), "20-35",
AND(C4692&gt;=35, C4692&lt;50), "35-50",
C4692&gt;=50, "50-100"
)</f>
        <v>20-35</v>
      </c>
      <c r="AK4692" t="str" cm="1">
        <f t="array" ref="AK4692">_xlfn.IFS(
G4692&lt;6, "&lt;6",
AND(G4692&gt;=6, G4692&lt;12), "6-12",
AND(G4692&gt;=12, G4692&lt;18), "12-18",  AND(G4692&gt;=18, G4692&lt;24), "18-24", G4692&gt;=24, "24-36")</f>
        <v>12-18</v>
      </c>
    </row>
    <row r="4693" spans="1:37" x14ac:dyDescent="0.3">
      <c r="A4693" t="s">
        <v>4793</v>
      </c>
      <c r="B4693" t="s">
        <v>44</v>
      </c>
      <c r="C4693">
        <v>22</v>
      </c>
      <c r="D4693" t="s">
        <v>34</v>
      </c>
      <c r="E4693" t="s">
        <v>61</v>
      </c>
      <c r="F4693">
        <v>2</v>
      </c>
      <c r="G4693">
        <v>8</v>
      </c>
      <c r="H4693" t="s">
        <v>70</v>
      </c>
      <c r="I4693" t="s">
        <v>37</v>
      </c>
      <c r="J4693" t="s">
        <v>34</v>
      </c>
      <c r="K4693" t="s">
        <v>37</v>
      </c>
      <c r="L4693" t="s">
        <v>50</v>
      </c>
      <c r="M4693" t="s">
        <v>34</v>
      </c>
      <c r="N4693" t="s">
        <v>37</v>
      </c>
      <c r="O4693" t="s">
        <v>34</v>
      </c>
      <c r="P4693" t="s">
        <v>34</v>
      </c>
      <c r="Q4693" t="s">
        <v>37</v>
      </c>
      <c r="R4693" t="s">
        <v>37</v>
      </c>
      <c r="S4693" t="s">
        <v>37</v>
      </c>
      <c r="T4693" t="s">
        <v>34</v>
      </c>
      <c r="U4693" t="s">
        <v>39</v>
      </c>
      <c r="V4693" t="s">
        <v>37</v>
      </c>
      <c r="W4693" t="s">
        <v>51</v>
      </c>
      <c r="X4693">
        <v>96</v>
      </c>
      <c r="Y4693">
        <v>6109.75</v>
      </c>
      <c r="Z4693">
        <v>0</v>
      </c>
      <c r="AA4693">
        <v>30</v>
      </c>
      <c r="AB4693">
        <v>1292.1300000000001</v>
      </c>
      <c r="AC4693">
        <v>7431.88</v>
      </c>
      <c r="AD4693" t="s">
        <v>41</v>
      </c>
      <c r="AE4693" t="s">
        <v>42</v>
      </c>
      <c r="AF4693" t="s">
        <v>42</v>
      </c>
      <c r="AG4693">
        <f t="shared" si="146"/>
        <v>0</v>
      </c>
      <c r="AH4693" t="str" cm="1">
        <f t="array" ref="AH4693">_xlfn.IFS(
X4693&lt;=20, "&lt;20",
AND(X4693&gt;=20, X4693&lt;50), "20-50",
AND(X4693&gt;=50, X4693&lt;100), "50-100",
X4693&gt;=100, "&gt;100"
)</f>
        <v>50-100</v>
      </c>
      <c r="AI4693">
        <f t="shared" si="147"/>
        <v>0</v>
      </c>
      <c r="AJ4693" t="str" cm="1">
        <f t="array" ref="AJ4693">_xlfn.IFS(
C4693&lt;=20, "&lt;20",
AND(C4693&gt;=20, C4693&lt;35), "20-35",
AND(C4693&gt;=35, C4693&lt;50), "35-50",
C4693&gt;=50, "50-100"
)</f>
        <v>20-35</v>
      </c>
      <c r="AK4693" t="str" cm="1">
        <f t="array" ref="AK4693">_xlfn.IFS(
G4693&lt;6, "&lt;6",
AND(G4693&gt;=6, G4693&lt;12), "6-12",
AND(G4693&gt;=12, G4693&lt;18), "12-18",  AND(G4693&gt;=18, G4693&lt;24), "18-24", G4693&gt;=24, "24-36")</f>
        <v>6-12</v>
      </c>
    </row>
    <row r="4694" spans="1:37" x14ac:dyDescent="0.3">
      <c r="A4694" t="s">
        <v>4794</v>
      </c>
      <c r="B4694" t="s">
        <v>44</v>
      </c>
      <c r="C4694">
        <v>54</v>
      </c>
      <c r="D4694" t="s">
        <v>34</v>
      </c>
      <c r="E4694" t="s">
        <v>61</v>
      </c>
      <c r="F4694">
        <v>6</v>
      </c>
      <c r="G4694">
        <v>13</v>
      </c>
      <c r="H4694" t="s">
        <v>49</v>
      </c>
      <c r="I4694" t="s">
        <v>37</v>
      </c>
      <c r="J4694" t="s">
        <v>34</v>
      </c>
      <c r="K4694" t="s">
        <v>34</v>
      </c>
      <c r="L4694" t="s">
        <v>34</v>
      </c>
      <c r="M4694" t="s">
        <v>34</v>
      </c>
      <c r="N4694" t="s">
        <v>34</v>
      </c>
      <c r="O4694" t="s">
        <v>34</v>
      </c>
      <c r="P4694" t="s">
        <v>34</v>
      </c>
      <c r="Q4694" t="s">
        <v>34</v>
      </c>
      <c r="R4694" t="s">
        <v>34</v>
      </c>
      <c r="S4694" t="s">
        <v>34</v>
      </c>
      <c r="T4694" t="s">
        <v>34</v>
      </c>
      <c r="U4694" t="s">
        <v>46</v>
      </c>
      <c r="V4694" t="s">
        <v>34</v>
      </c>
      <c r="W4694" t="s">
        <v>51</v>
      </c>
      <c r="X4694">
        <v>20.95</v>
      </c>
      <c r="Y4694">
        <v>20.95</v>
      </c>
      <c r="Z4694">
        <v>0</v>
      </c>
      <c r="AA4694">
        <v>0</v>
      </c>
      <c r="AB4694">
        <v>2.29</v>
      </c>
      <c r="AC4694">
        <v>23.24</v>
      </c>
      <c r="AD4694" t="s">
        <v>85</v>
      </c>
      <c r="AE4694" t="s">
        <v>42</v>
      </c>
      <c r="AF4694" t="s">
        <v>42</v>
      </c>
      <c r="AG4694">
        <f t="shared" si="146"/>
        <v>0</v>
      </c>
      <c r="AH4694" t="str" cm="1">
        <f t="array" ref="AH4694">_xlfn.IFS(
X4694&lt;=20, "&lt;20",
AND(X4694&gt;=20, X4694&lt;50), "20-50",
AND(X4694&gt;=50, X4694&lt;100), "50-100",
X4694&gt;=100, "&gt;100"
)</f>
        <v>20-50</v>
      </c>
      <c r="AI4694">
        <f t="shared" si="147"/>
        <v>1</v>
      </c>
      <c r="AJ4694" t="str" cm="1">
        <f t="array" ref="AJ4694">_xlfn.IFS(
C4694&lt;=20, "&lt;20",
AND(C4694&gt;=20, C4694&lt;35), "20-35",
AND(C4694&gt;=35, C4694&lt;50), "35-50",
C4694&gt;=50, "50-100"
)</f>
        <v>50-100</v>
      </c>
      <c r="AK4694" t="str" cm="1">
        <f t="array" ref="AK4694">_xlfn.IFS(
G4694&lt;6, "&lt;6",
AND(G4694&gt;=6, G4694&lt;12), "6-12",
AND(G4694&gt;=12, G4694&lt;18), "12-18",  AND(G4694&gt;=18, G4694&lt;24), "18-24", G4694&gt;=24, "24-36")</f>
        <v>12-18</v>
      </c>
    </row>
    <row r="4695" spans="1:37" x14ac:dyDescent="0.3">
      <c r="A4695" t="s">
        <v>4795</v>
      </c>
      <c r="B4695" t="s">
        <v>44</v>
      </c>
      <c r="C4695">
        <v>47</v>
      </c>
      <c r="D4695" t="s">
        <v>37</v>
      </c>
      <c r="E4695" t="s">
        <v>82</v>
      </c>
      <c r="F4695">
        <v>5</v>
      </c>
      <c r="G4695">
        <v>5</v>
      </c>
      <c r="H4695" t="s">
        <v>66</v>
      </c>
      <c r="I4695" t="s">
        <v>37</v>
      </c>
      <c r="J4695" t="s">
        <v>34</v>
      </c>
      <c r="K4695" t="s">
        <v>34</v>
      </c>
      <c r="L4695" t="s">
        <v>34</v>
      </c>
      <c r="M4695" t="s">
        <v>34</v>
      </c>
      <c r="N4695" t="s">
        <v>34</v>
      </c>
      <c r="O4695" t="s">
        <v>34</v>
      </c>
      <c r="P4695" t="s">
        <v>34</v>
      </c>
      <c r="Q4695" t="s">
        <v>34</v>
      </c>
      <c r="R4695" t="s">
        <v>34</v>
      </c>
      <c r="S4695" t="s">
        <v>34</v>
      </c>
      <c r="T4695" t="s">
        <v>34</v>
      </c>
      <c r="U4695" t="s">
        <v>39</v>
      </c>
      <c r="V4695" t="s">
        <v>37</v>
      </c>
      <c r="W4695" t="s">
        <v>40</v>
      </c>
      <c r="X4695">
        <v>19.45</v>
      </c>
      <c r="Y4695">
        <v>1195.95</v>
      </c>
      <c r="Z4695">
        <v>0</v>
      </c>
      <c r="AA4695">
        <v>0</v>
      </c>
      <c r="AB4695">
        <v>606.35</v>
      </c>
      <c r="AC4695">
        <v>1802.3</v>
      </c>
      <c r="AD4695" t="s">
        <v>41</v>
      </c>
      <c r="AE4695" t="s">
        <v>42</v>
      </c>
      <c r="AF4695" t="s">
        <v>42</v>
      </c>
      <c r="AG4695">
        <f t="shared" si="146"/>
        <v>0</v>
      </c>
      <c r="AH4695" t="str" cm="1">
        <f t="array" ref="AH4695">_xlfn.IFS(
X4695&lt;=20, "&lt;20",
AND(X4695&gt;=20, X4695&lt;50), "20-50",
AND(X4695&gt;=50, X4695&lt;100), "50-100",
X4695&gt;=100, "&gt;100"
)</f>
        <v>&lt;20</v>
      </c>
      <c r="AI4695">
        <f t="shared" si="147"/>
        <v>0</v>
      </c>
      <c r="AJ4695" t="str" cm="1">
        <f t="array" ref="AJ4695">_xlfn.IFS(
C4695&lt;=20, "&lt;20",
AND(C4695&gt;=20, C4695&lt;35), "20-35",
AND(C4695&gt;=35, C4695&lt;50), "35-50",
C4695&gt;=50, "50-100"
)</f>
        <v>35-50</v>
      </c>
      <c r="AK4695" t="str" cm="1">
        <f t="array" ref="AK4695">_xlfn.IFS(
G4695&lt;6, "&lt;6",
AND(G4695&gt;=6, G4695&lt;12), "6-12",
AND(G4695&gt;=12, G4695&lt;18), "12-18",  AND(G4695&gt;=18, G4695&lt;24), "18-24", G4695&gt;=24, "24-36")</f>
        <v>&lt;6</v>
      </c>
    </row>
    <row r="4696" spans="1:37" x14ac:dyDescent="0.3">
      <c r="A4696" t="s">
        <v>4796</v>
      </c>
      <c r="B4696" t="s">
        <v>44</v>
      </c>
      <c r="C4696">
        <v>67</v>
      </c>
      <c r="D4696" t="s">
        <v>37</v>
      </c>
      <c r="E4696" t="s">
        <v>56</v>
      </c>
      <c r="F4696">
        <v>12</v>
      </c>
      <c r="G4696">
        <v>28</v>
      </c>
      <c r="H4696" t="s">
        <v>36</v>
      </c>
      <c r="I4696" t="s">
        <v>37</v>
      </c>
      <c r="J4696" t="s">
        <v>34</v>
      </c>
      <c r="K4696" t="s">
        <v>37</v>
      </c>
      <c r="L4696" t="s">
        <v>50</v>
      </c>
      <c r="M4696" t="s">
        <v>34</v>
      </c>
      <c r="N4696" t="s">
        <v>34</v>
      </c>
      <c r="O4696" t="s">
        <v>34</v>
      </c>
      <c r="P4696" t="s">
        <v>34</v>
      </c>
      <c r="Q4696" t="s">
        <v>37</v>
      </c>
      <c r="R4696" t="s">
        <v>34</v>
      </c>
      <c r="S4696" t="s">
        <v>34</v>
      </c>
      <c r="T4696" t="s">
        <v>37</v>
      </c>
      <c r="U4696" t="s">
        <v>39</v>
      </c>
      <c r="V4696" t="s">
        <v>34</v>
      </c>
      <c r="W4696" t="s">
        <v>51</v>
      </c>
      <c r="X4696">
        <v>80.7</v>
      </c>
      <c r="Y4696">
        <v>1614.2</v>
      </c>
      <c r="Z4696">
        <v>0</v>
      </c>
      <c r="AA4696">
        <v>0</v>
      </c>
      <c r="AB4696">
        <v>429.8</v>
      </c>
      <c r="AC4696">
        <v>2044</v>
      </c>
      <c r="AD4696" t="s">
        <v>41</v>
      </c>
      <c r="AE4696" t="s">
        <v>42</v>
      </c>
      <c r="AF4696" t="s">
        <v>42</v>
      </c>
      <c r="AG4696">
        <f t="shared" si="146"/>
        <v>0</v>
      </c>
      <c r="AH4696" t="str" cm="1">
        <f t="array" ref="AH4696">_xlfn.IFS(
X4696&lt;=20, "&lt;20",
AND(X4696&gt;=20, X4696&lt;50), "20-50",
AND(X4696&gt;=50, X4696&lt;100), "50-100",
X4696&gt;=100, "&gt;100"
)</f>
        <v>50-100</v>
      </c>
      <c r="AI4696">
        <f t="shared" si="147"/>
        <v>0</v>
      </c>
      <c r="AJ4696" t="str" cm="1">
        <f t="array" ref="AJ4696">_xlfn.IFS(
C4696&lt;=20, "&lt;20",
AND(C4696&gt;=20, C4696&lt;35), "20-35",
AND(C4696&gt;=35, C4696&lt;50), "35-50",
C4696&gt;=50, "50-100"
)</f>
        <v>50-100</v>
      </c>
      <c r="AK4696" t="str" cm="1">
        <f t="array" ref="AK4696">_xlfn.IFS(
G4696&lt;6, "&lt;6",
AND(G4696&gt;=6, G4696&lt;12), "6-12",
AND(G4696&gt;=12, G4696&lt;18), "12-18",  AND(G4696&gt;=18, G4696&lt;24), "18-24", G4696&gt;=24, "24-36")</f>
        <v>24-36</v>
      </c>
    </row>
    <row r="4697" spans="1:37" x14ac:dyDescent="0.3">
      <c r="A4697" t="s">
        <v>4797</v>
      </c>
      <c r="B4697" t="s">
        <v>33</v>
      </c>
      <c r="C4697">
        <v>31</v>
      </c>
      <c r="D4697" t="s">
        <v>37</v>
      </c>
      <c r="E4697" t="s">
        <v>74</v>
      </c>
      <c r="F4697">
        <v>14</v>
      </c>
      <c r="G4697">
        <v>3</v>
      </c>
      <c r="H4697" t="s">
        <v>70</v>
      </c>
      <c r="I4697" t="s">
        <v>37</v>
      </c>
      <c r="J4697" t="s">
        <v>37</v>
      </c>
      <c r="K4697" t="s">
        <v>37</v>
      </c>
      <c r="L4697" t="s">
        <v>50</v>
      </c>
      <c r="M4697" t="s">
        <v>37</v>
      </c>
      <c r="N4697" t="s">
        <v>34</v>
      </c>
      <c r="O4697" t="s">
        <v>37</v>
      </c>
      <c r="P4697" t="s">
        <v>34</v>
      </c>
      <c r="Q4697" t="s">
        <v>37</v>
      </c>
      <c r="R4697" t="s">
        <v>34</v>
      </c>
      <c r="S4697" t="s">
        <v>34</v>
      </c>
      <c r="T4697" t="s">
        <v>37</v>
      </c>
      <c r="U4697" t="s">
        <v>39</v>
      </c>
      <c r="V4697" t="s">
        <v>34</v>
      </c>
      <c r="W4697" t="s">
        <v>40</v>
      </c>
      <c r="X4697">
        <v>94.9</v>
      </c>
      <c r="Y4697">
        <v>4615.25</v>
      </c>
      <c r="Z4697">
        <v>0</v>
      </c>
      <c r="AA4697">
        <v>0</v>
      </c>
      <c r="AB4697">
        <v>1891.75</v>
      </c>
      <c r="AC4697">
        <v>6507</v>
      </c>
      <c r="AD4697" t="s">
        <v>41</v>
      </c>
      <c r="AE4697" t="s">
        <v>42</v>
      </c>
      <c r="AF4697" t="s">
        <v>42</v>
      </c>
      <c r="AG4697">
        <f t="shared" si="146"/>
        <v>0</v>
      </c>
      <c r="AH4697" t="str" cm="1">
        <f t="array" ref="AH4697">_xlfn.IFS(
X4697&lt;=20, "&lt;20",
AND(X4697&gt;=20, X4697&lt;50), "20-50",
AND(X4697&gt;=50, X4697&lt;100), "50-100",
X4697&gt;=100, "&gt;100"
)</f>
        <v>50-100</v>
      </c>
      <c r="AI4697">
        <f t="shared" si="147"/>
        <v>0</v>
      </c>
      <c r="AJ4697" t="str" cm="1">
        <f t="array" ref="AJ4697">_xlfn.IFS(
C4697&lt;=20, "&lt;20",
AND(C4697&gt;=20, C4697&lt;35), "20-35",
AND(C4697&gt;=35, C4697&lt;50), "35-50",
C4697&gt;=50, "50-100"
)</f>
        <v>20-35</v>
      </c>
      <c r="AK4697" t="str" cm="1">
        <f t="array" ref="AK4697">_xlfn.IFS(
G4697&lt;6, "&lt;6",
AND(G4697&gt;=6, G4697&lt;12), "6-12",
AND(G4697&gt;=12, G4697&lt;18), "12-18",  AND(G4697&gt;=18, G4697&lt;24), "18-24", G4697&gt;=24, "24-36")</f>
        <v>&lt;6</v>
      </c>
    </row>
    <row r="4698" spans="1:37" x14ac:dyDescent="0.3">
      <c r="A4698" t="s">
        <v>4798</v>
      </c>
      <c r="B4698" t="s">
        <v>44</v>
      </c>
      <c r="C4698">
        <v>29</v>
      </c>
      <c r="D4698" t="s">
        <v>34</v>
      </c>
      <c r="E4698" t="s">
        <v>164</v>
      </c>
      <c r="F4698">
        <v>13</v>
      </c>
      <c r="G4698">
        <v>9</v>
      </c>
      <c r="H4698" t="s">
        <v>36</v>
      </c>
      <c r="I4698" t="s">
        <v>37</v>
      </c>
      <c r="J4698" t="s">
        <v>37</v>
      </c>
      <c r="K4698" t="s">
        <v>37</v>
      </c>
      <c r="L4698" t="s">
        <v>38</v>
      </c>
      <c r="M4698" t="s">
        <v>34</v>
      </c>
      <c r="N4698" t="s">
        <v>37</v>
      </c>
      <c r="O4698" t="s">
        <v>37</v>
      </c>
      <c r="P4698" t="s">
        <v>37</v>
      </c>
      <c r="Q4698" t="s">
        <v>37</v>
      </c>
      <c r="R4698" t="s">
        <v>37</v>
      </c>
      <c r="S4698" t="s">
        <v>37</v>
      </c>
      <c r="T4698" t="s">
        <v>37</v>
      </c>
      <c r="U4698" t="s">
        <v>67</v>
      </c>
      <c r="V4698" t="s">
        <v>37</v>
      </c>
      <c r="W4698" t="s">
        <v>40</v>
      </c>
      <c r="X4698">
        <v>85.95</v>
      </c>
      <c r="Y4698">
        <v>5931.75</v>
      </c>
      <c r="Z4698">
        <v>0</v>
      </c>
      <c r="AA4698">
        <v>0</v>
      </c>
      <c r="AB4698">
        <v>2104.1999999999998</v>
      </c>
      <c r="AC4698">
        <v>8035.95</v>
      </c>
      <c r="AD4698" t="s">
        <v>41</v>
      </c>
      <c r="AE4698" t="s">
        <v>42</v>
      </c>
      <c r="AF4698" t="s">
        <v>42</v>
      </c>
      <c r="AG4698">
        <f t="shared" si="146"/>
        <v>0</v>
      </c>
      <c r="AH4698" t="str" cm="1">
        <f t="array" ref="AH4698">_xlfn.IFS(
X4698&lt;=20, "&lt;20",
AND(X4698&gt;=20, X4698&lt;50), "20-50",
AND(X4698&gt;=50, X4698&lt;100), "50-100",
X4698&gt;=100, "&gt;100"
)</f>
        <v>50-100</v>
      </c>
      <c r="AI4698">
        <f t="shared" si="147"/>
        <v>0</v>
      </c>
      <c r="AJ4698" t="str" cm="1">
        <f t="array" ref="AJ4698">_xlfn.IFS(
C4698&lt;=20, "&lt;20",
AND(C4698&gt;=20, C4698&lt;35), "20-35",
AND(C4698&gt;=35, C4698&lt;50), "35-50",
C4698&gt;=50, "50-100"
)</f>
        <v>20-35</v>
      </c>
      <c r="AK4698" t="str" cm="1">
        <f t="array" ref="AK4698">_xlfn.IFS(
G4698&lt;6, "&lt;6",
AND(G4698&gt;=6, G4698&lt;12), "6-12",
AND(G4698&gt;=12, G4698&lt;18), "12-18",  AND(G4698&gt;=18, G4698&lt;24), "18-24", G4698&gt;=24, "24-36")</f>
        <v>6-12</v>
      </c>
    </row>
    <row r="4699" spans="1:37" x14ac:dyDescent="0.3">
      <c r="A4699" t="s">
        <v>4799</v>
      </c>
      <c r="B4699" t="s">
        <v>33</v>
      </c>
      <c r="C4699">
        <v>40</v>
      </c>
      <c r="D4699" t="s">
        <v>37</v>
      </c>
      <c r="E4699" t="s">
        <v>61</v>
      </c>
      <c r="F4699">
        <v>3</v>
      </c>
      <c r="G4699">
        <v>29</v>
      </c>
      <c r="H4699" t="s">
        <v>36</v>
      </c>
      <c r="I4699" t="s">
        <v>37</v>
      </c>
      <c r="J4699" t="s">
        <v>37</v>
      </c>
      <c r="K4699" t="s">
        <v>37</v>
      </c>
      <c r="L4699" t="s">
        <v>50</v>
      </c>
      <c r="M4699" t="s">
        <v>37</v>
      </c>
      <c r="N4699" t="s">
        <v>34</v>
      </c>
      <c r="O4699" t="s">
        <v>37</v>
      </c>
      <c r="P4699" t="s">
        <v>37</v>
      </c>
      <c r="Q4699" t="s">
        <v>37</v>
      </c>
      <c r="R4699" t="s">
        <v>37</v>
      </c>
      <c r="S4699" t="s">
        <v>37</v>
      </c>
      <c r="T4699" t="s">
        <v>37</v>
      </c>
      <c r="U4699" t="s">
        <v>67</v>
      </c>
      <c r="V4699" t="s">
        <v>37</v>
      </c>
      <c r="W4699" t="s">
        <v>51</v>
      </c>
      <c r="X4699">
        <v>108.95</v>
      </c>
      <c r="Y4699">
        <v>4025.5</v>
      </c>
      <c r="Z4699">
        <v>0</v>
      </c>
      <c r="AA4699">
        <v>0</v>
      </c>
      <c r="AB4699">
        <v>702.45</v>
      </c>
      <c r="AC4699">
        <v>4727.95</v>
      </c>
      <c r="AD4699" t="s">
        <v>41</v>
      </c>
      <c r="AE4699" t="s">
        <v>42</v>
      </c>
      <c r="AF4699" t="s">
        <v>42</v>
      </c>
      <c r="AG4699">
        <f t="shared" si="146"/>
        <v>0</v>
      </c>
      <c r="AH4699" t="str" cm="1">
        <f t="array" ref="AH4699">_xlfn.IFS(
X4699&lt;=20, "&lt;20",
AND(X4699&gt;=20, X4699&lt;50), "20-50",
AND(X4699&gt;=50, X4699&lt;100), "50-100",
X4699&gt;=100, "&gt;100"
)</f>
        <v>&gt;100</v>
      </c>
      <c r="AI4699">
        <f t="shared" si="147"/>
        <v>0</v>
      </c>
      <c r="AJ4699" t="str" cm="1">
        <f t="array" ref="AJ4699">_xlfn.IFS(
C4699&lt;=20, "&lt;20",
AND(C4699&gt;=20, C4699&lt;35), "20-35",
AND(C4699&gt;=35, C4699&lt;50), "35-50",
C4699&gt;=50, "50-100"
)</f>
        <v>35-50</v>
      </c>
      <c r="AK4699" t="str" cm="1">
        <f t="array" ref="AK4699">_xlfn.IFS(
G4699&lt;6, "&lt;6",
AND(G4699&gt;=6, G4699&lt;12), "6-12",
AND(G4699&gt;=12, G4699&lt;18), "12-18",  AND(G4699&gt;=18, G4699&lt;24), "18-24", G4699&gt;=24, "24-36")</f>
        <v>24-36</v>
      </c>
    </row>
    <row r="4700" spans="1:37" x14ac:dyDescent="0.3">
      <c r="A4700" t="s">
        <v>4800</v>
      </c>
      <c r="B4700" t="s">
        <v>44</v>
      </c>
      <c r="C4700">
        <v>34</v>
      </c>
      <c r="D4700" t="s">
        <v>34</v>
      </c>
      <c r="E4700" t="s">
        <v>103</v>
      </c>
      <c r="F4700">
        <v>3</v>
      </c>
      <c r="G4700">
        <v>23</v>
      </c>
      <c r="H4700" t="s">
        <v>36</v>
      </c>
      <c r="I4700" t="s">
        <v>37</v>
      </c>
      <c r="J4700" t="s">
        <v>34</v>
      </c>
      <c r="K4700" t="s">
        <v>34</v>
      </c>
      <c r="L4700" t="s">
        <v>34</v>
      </c>
      <c r="M4700" t="s">
        <v>34</v>
      </c>
      <c r="N4700" t="s">
        <v>34</v>
      </c>
      <c r="O4700" t="s">
        <v>34</v>
      </c>
      <c r="P4700" t="s">
        <v>34</v>
      </c>
      <c r="Q4700" t="s">
        <v>34</v>
      </c>
      <c r="R4700" t="s">
        <v>34</v>
      </c>
      <c r="S4700" t="s">
        <v>34</v>
      </c>
      <c r="T4700" t="s">
        <v>34</v>
      </c>
      <c r="U4700" t="s">
        <v>46</v>
      </c>
      <c r="V4700" t="s">
        <v>34</v>
      </c>
      <c r="W4700" t="s">
        <v>143</v>
      </c>
      <c r="X4700">
        <v>20</v>
      </c>
      <c r="Y4700">
        <v>63.6</v>
      </c>
      <c r="Z4700">
        <v>0</v>
      </c>
      <c r="AA4700">
        <v>0</v>
      </c>
      <c r="AB4700">
        <v>120.6</v>
      </c>
      <c r="AC4700">
        <v>184.2</v>
      </c>
      <c r="AD4700" t="s">
        <v>85</v>
      </c>
      <c r="AE4700" t="s">
        <v>42</v>
      </c>
      <c r="AF4700" t="s">
        <v>42</v>
      </c>
      <c r="AG4700">
        <f t="shared" si="146"/>
        <v>0</v>
      </c>
      <c r="AH4700" t="str" cm="1">
        <f t="array" ref="AH4700">_xlfn.IFS(
X4700&lt;=20, "&lt;20",
AND(X4700&gt;=20, X4700&lt;50), "20-50",
AND(X4700&gt;=50, X4700&lt;100), "50-100",
X4700&gt;=100, "&gt;100"
)</f>
        <v>&lt;20</v>
      </c>
      <c r="AI4700">
        <f t="shared" si="147"/>
        <v>1</v>
      </c>
      <c r="AJ4700" t="str" cm="1">
        <f t="array" ref="AJ4700">_xlfn.IFS(
C4700&lt;=20, "&lt;20",
AND(C4700&gt;=20, C4700&lt;35), "20-35",
AND(C4700&gt;=35, C4700&lt;50), "35-50",
C4700&gt;=50, "50-100"
)</f>
        <v>20-35</v>
      </c>
      <c r="AK4700" t="str" cm="1">
        <f t="array" ref="AK4700">_xlfn.IFS(
G4700&lt;6, "&lt;6",
AND(G4700&gt;=6, G4700&lt;12), "6-12",
AND(G4700&gt;=12, G4700&lt;18), "12-18",  AND(G4700&gt;=18, G4700&lt;24), "18-24", G4700&gt;=24, "24-36")</f>
        <v>18-24</v>
      </c>
    </row>
    <row r="4701" spans="1:37" x14ac:dyDescent="0.3">
      <c r="A4701" t="s">
        <v>4801</v>
      </c>
      <c r="B4701" t="s">
        <v>33</v>
      </c>
      <c r="C4701">
        <v>67</v>
      </c>
      <c r="D4701" t="s">
        <v>34</v>
      </c>
      <c r="E4701" t="s">
        <v>90</v>
      </c>
      <c r="F4701">
        <v>7</v>
      </c>
      <c r="G4701">
        <v>36</v>
      </c>
      <c r="H4701" t="s">
        <v>36</v>
      </c>
      <c r="I4701" t="s">
        <v>37</v>
      </c>
      <c r="J4701" t="s">
        <v>34</v>
      </c>
      <c r="K4701" t="s">
        <v>37</v>
      </c>
      <c r="L4701" t="s">
        <v>50</v>
      </c>
      <c r="M4701" t="s">
        <v>37</v>
      </c>
      <c r="N4701" t="s">
        <v>37</v>
      </c>
      <c r="O4701" t="s">
        <v>34</v>
      </c>
      <c r="P4701" t="s">
        <v>37</v>
      </c>
      <c r="Q4701" t="s">
        <v>37</v>
      </c>
      <c r="R4701" t="s">
        <v>37</v>
      </c>
      <c r="S4701" t="s">
        <v>37</v>
      </c>
      <c r="T4701" t="s">
        <v>37</v>
      </c>
      <c r="U4701" t="s">
        <v>67</v>
      </c>
      <c r="V4701" t="s">
        <v>37</v>
      </c>
      <c r="W4701" t="s">
        <v>51</v>
      </c>
      <c r="X4701">
        <v>105.05</v>
      </c>
      <c r="Y4701">
        <v>7171.7</v>
      </c>
      <c r="Z4701">
        <v>0</v>
      </c>
      <c r="AA4701">
        <v>0</v>
      </c>
      <c r="AB4701">
        <v>2293.41</v>
      </c>
      <c r="AC4701">
        <v>9465.11</v>
      </c>
      <c r="AD4701" t="s">
        <v>41</v>
      </c>
      <c r="AE4701" t="s">
        <v>42</v>
      </c>
      <c r="AF4701" t="s">
        <v>42</v>
      </c>
      <c r="AG4701">
        <f t="shared" si="146"/>
        <v>0</v>
      </c>
      <c r="AH4701" t="str" cm="1">
        <f t="array" ref="AH4701">_xlfn.IFS(
X4701&lt;=20, "&lt;20",
AND(X4701&gt;=20, X4701&lt;50), "20-50",
AND(X4701&gt;=50, X4701&lt;100), "50-100",
X4701&gt;=100, "&gt;100"
)</f>
        <v>&gt;100</v>
      </c>
      <c r="AI4701">
        <f t="shared" si="147"/>
        <v>0</v>
      </c>
      <c r="AJ4701" t="str" cm="1">
        <f t="array" ref="AJ4701">_xlfn.IFS(
C4701&lt;=20, "&lt;20",
AND(C4701&gt;=20, C4701&lt;35), "20-35",
AND(C4701&gt;=35, C4701&lt;50), "35-50",
C4701&gt;=50, "50-100"
)</f>
        <v>50-100</v>
      </c>
      <c r="AK4701" t="str" cm="1">
        <f t="array" ref="AK4701">_xlfn.IFS(
G4701&lt;6, "&lt;6",
AND(G4701&gt;=6, G4701&lt;12), "6-12",
AND(G4701&gt;=12, G4701&lt;18), "12-18",  AND(G4701&gt;=18, G4701&lt;24), "18-24", G4701&gt;=24, "24-36")</f>
        <v>24-36</v>
      </c>
    </row>
    <row r="4702" spans="1:37" x14ac:dyDescent="0.3">
      <c r="A4702" t="s">
        <v>4802</v>
      </c>
      <c r="B4702" t="s">
        <v>33</v>
      </c>
      <c r="C4702">
        <v>30</v>
      </c>
      <c r="D4702" t="s">
        <v>34</v>
      </c>
      <c r="E4702" t="s">
        <v>87</v>
      </c>
      <c r="F4702">
        <v>12</v>
      </c>
      <c r="G4702">
        <v>27</v>
      </c>
      <c r="H4702" t="s">
        <v>49</v>
      </c>
      <c r="I4702" t="s">
        <v>37</v>
      </c>
      <c r="J4702" t="s">
        <v>37</v>
      </c>
      <c r="K4702" t="s">
        <v>37</v>
      </c>
      <c r="L4702" t="s">
        <v>50</v>
      </c>
      <c r="M4702" t="s">
        <v>34</v>
      </c>
      <c r="N4702" t="s">
        <v>37</v>
      </c>
      <c r="O4702" t="s">
        <v>37</v>
      </c>
      <c r="P4702" t="s">
        <v>34</v>
      </c>
      <c r="Q4702" t="s">
        <v>37</v>
      </c>
      <c r="R4702" t="s">
        <v>37</v>
      </c>
      <c r="S4702" t="s">
        <v>37</v>
      </c>
      <c r="T4702" t="s">
        <v>37</v>
      </c>
      <c r="U4702" t="s">
        <v>46</v>
      </c>
      <c r="V4702" t="s">
        <v>34</v>
      </c>
      <c r="W4702" t="s">
        <v>51</v>
      </c>
      <c r="X4702">
        <v>105.3</v>
      </c>
      <c r="Y4702">
        <v>550.6</v>
      </c>
      <c r="Z4702">
        <v>0</v>
      </c>
      <c r="AA4702">
        <v>0</v>
      </c>
      <c r="AB4702">
        <v>223.25</v>
      </c>
      <c r="AC4702">
        <v>773.85</v>
      </c>
      <c r="AD4702" t="s">
        <v>41</v>
      </c>
      <c r="AE4702" t="s">
        <v>42</v>
      </c>
      <c r="AF4702" t="s">
        <v>42</v>
      </c>
      <c r="AG4702">
        <f t="shared" si="146"/>
        <v>0</v>
      </c>
      <c r="AH4702" t="str" cm="1">
        <f t="array" ref="AH4702">_xlfn.IFS(
X4702&lt;=20, "&lt;20",
AND(X4702&gt;=20, X4702&lt;50), "20-50",
AND(X4702&gt;=50, X4702&lt;100), "50-100",
X4702&gt;=100, "&gt;100"
)</f>
        <v>&gt;100</v>
      </c>
      <c r="AI4702">
        <f t="shared" si="147"/>
        <v>0</v>
      </c>
      <c r="AJ4702" t="str" cm="1">
        <f t="array" ref="AJ4702">_xlfn.IFS(
C4702&lt;=20, "&lt;20",
AND(C4702&gt;=20, C4702&lt;35), "20-35",
AND(C4702&gt;=35, C4702&lt;50), "35-50",
C4702&gt;=50, "50-100"
)</f>
        <v>20-35</v>
      </c>
      <c r="AK4702" t="str" cm="1">
        <f t="array" ref="AK4702">_xlfn.IFS(
G4702&lt;6, "&lt;6",
AND(G4702&gt;=6, G4702&lt;12), "6-12",
AND(G4702&gt;=12, G4702&lt;18), "12-18",  AND(G4702&gt;=18, G4702&lt;24), "18-24", G4702&gt;=24, "24-36")</f>
        <v>24-36</v>
      </c>
    </row>
    <row r="4703" spans="1:37" x14ac:dyDescent="0.3">
      <c r="A4703" t="s">
        <v>4803</v>
      </c>
      <c r="B4703" t="s">
        <v>44</v>
      </c>
      <c r="C4703">
        <v>51</v>
      </c>
      <c r="D4703" t="s">
        <v>37</v>
      </c>
      <c r="E4703" t="s">
        <v>136</v>
      </c>
      <c r="F4703">
        <v>4</v>
      </c>
      <c r="G4703">
        <v>22</v>
      </c>
      <c r="H4703" t="s">
        <v>70</v>
      </c>
      <c r="I4703" t="s">
        <v>37</v>
      </c>
      <c r="J4703" t="s">
        <v>34</v>
      </c>
      <c r="K4703" t="s">
        <v>34</v>
      </c>
      <c r="L4703" t="s">
        <v>34</v>
      </c>
      <c r="M4703" t="s">
        <v>34</v>
      </c>
      <c r="N4703" t="s">
        <v>34</v>
      </c>
      <c r="O4703" t="s">
        <v>34</v>
      </c>
      <c r="P4703" t="s">
        <v>34</v>
      </c>
      <c r="Q4703" t="s">
        <v>34</v>
      </c>
      <c r="R4703" t="s">
        <v>34</v>
      </c>
      <c r="S4703" t="s">
        <v>34</v>
      </c>
      <c r="T4703" t="s">
        <v>34</v>
      </c>
      <c r="U4703" t="s">
        <v>67</v>
      </c>
      <c r="V4703" t="s">
        <v>37</v>
      </c>
      <c r="W4703" t="s">
        <v>40</v>
      </c>
      <c r="X4703">
        <v>19.850000000000001</v>
      </c>
      <c r="Y4703">
        <v>1267.05</v>
      </c>
      <c r="Z4703">
        <v>0</v>
      </c>
      <c r="AA4703">
        <v>0</v>
      </c>
      <c r="AB4703">
        <v>2175.5500000000002</v>
      </c>
      <c r="AC4703">
        <v>3442.6</v>
      </c>
      <c r="AD4703" t="s">
        <v>41</v>
      </c>
      <c r="AE4703" t="s">
        <v>42</v>
      </c>
      <c r="AF4703" t="s">
        <v>42</v>
      </c>
      <c r="AG4703">
        <f t="shared" si="146"/>
        <v>0</v>
      </c>
      <c r="AH4703" t="str" cm="1">
        <f t="array" ref="AH4703">_xlfn.IFS(
X4703&lt;=20, "&lt;20",
AND(X4703&gt;=20, X4703&lt;50), "20-50",
AND(X4703&gt;=50, X4703&lt;100), "50-100",
X4703&gt;=100, "&gt;100"
)</f>
        <v>&lt;20</v>
      </c>
      <c r="AI4703">
        <f t="shared" si="147"/>
        <v>0</v>
      </c>
      <c r="AJ4703" t="str" cm="1">
        <f t="array" ref="AJ4703">_xlfn.IFS(
C4703&lt;=20, "&lt;20",
AND(C4703&gt;=20, C4703&lt;35), "20-35",
AND(C4703&gt;=35, C4703&lt;50), "35-50",
C4703&gt;=50, "50-100"
)</f>
        <v>50-100</v>
      </c>
      <c r="AK4703" t="str" cm="1">
        <f t="array" ref="AK4703">_xlfn.IFS(
G4703&lt;6, "&lt;6",
AND(G4703&gt;=6, G4703&lt;12), "6-12",
AND(G4703&gt;=12, G4703&lt;18), "12-18",  AND(G4703&gt;=18, G4703&lt;24), "18-24", G4703&gt;=24, "24-36")</f>
        <v>18-24</v>
      </c>
    </row>
    <row r="4704" spans="1:37" x14ac:dyDescent="0.3">
      <c r="A4704" t="s">
        <v>4804</v>
      </c>
      <c r="B4704" t="s">
        <v>33</v>
      </c>
      <c r="C4704">
        <v>45</v>
      </c>
      <c r="D4704" t="s">
        <v>34</v>
      </c>
      <c r="E4704" t="s">
        <v>45</v>
      </c>
      <c r="F4704">
        <v>15</v>
      </c>
      <c r="G4704">
        <v>26</v>
      </c>
      <c r="H4704" t="s">
        <v>66</v>
      </c>
      <c r="I4704" t="s">
        <v>37</v>
      </c>
      <c r="J4704" t="s">
        <v>37</v>
      </c>
      <c r="K4704" t="s">
        <v>34</v>
      </c>
      <c r="L4704" t="s">
        <v>34</v>
      </c>
      <c r="M4704" t="s">
        <v>34</v>
      </c>
      <c r="N4704" t="s">
        <v>34</v>
      </c>
      <c r="O4704" t="s">
        <v>34</v>
      </c>
      <c r="P4704" t="s">
        <v>34</v>
      </c>
      <c r="Q4704" t="s">
        <v>34</v>
      </c>
      <c r="R4704" t="s">
        <v>34</v>
      </c>
      <c r="S4704" t="s">
        <v>34</v>
      </c>
      <c r="T4704" t="s">
        <v>34</v>
      </c>
      <c r="U4704" t="s">
        <v>67</v>
      </c>
      <c r="V4704" t="s">
        <v>37</v>
      </c>
      <c r="W4704" t="s">
        <v>51</v>
      </c>
      <c r="X4704">
        <v>23.55</v>
      </c>
      <c r="Y4704">
        <v>1723.95</v>
      </c>
      <c r="Z4704">
        <v>0</v>
      </c>
      <c r="AA4704">
        <v>0</v>
      </c>
      <c r="AB4704">
        <v>133.91999999999999</v>
      </c>
      <c r="AC4704">
        <v>1857.87</v>
      </c>
      <c r="AD4704" t="s">
        <v>41</v>
      </c>
      <c r="AE4704" t="s">
        <v>42</v>
      </c>
      <c r="AF4704" t="s">
        <v>42</v>
      </c>
      <c r="AG4704">
        <f t="shared" si="146"/>
        <v>0</v>
      </c>
      <c r="AH4704" t="str" cm="1">
        <f t="array" ref="AH4704">_xlfn.IFS(
X4704&lt;=20, "&lt;20",
AND(X4704&gt;=20, X4704&lt;50), "20-50",
AND(X4704&gt;=50, X4704&lt;100), "50-100",
X4704&gt;=100, "&gt;100"
)</f>
        <v>20-50</v>
      </c>
      <c r="AI4704">
        <f t="shared" si="147"/>
        <v>0</v>
      </c>
      <c r="AJ4704" t="str" cm="1">
        <f t="array" ref="AJ4704">_xlfn.IFS(
C4704&lt;=20, "&lt;20",
AND(C4704&gt;=20, C4704&lt;35), "20-35",
AND(C4704&gt;=35, C4704&lt;50), "35-50",
C4704&gt;=50, "50-100"
)</f>
        <v>35-50</v>
      </c>
      <c r="AK4704" t="str" cm="1">
        <f t="array" ref="AK4704">_xlfn.IFS(
G4704&lt;6, "&lt;6",
AND(G4704&gt;=6, G4704&lt;12), "6-12",
AND(G4704&gt;=12, G4704&lt;18), "12-18",  AND(G4704&gt;=18, G4704&lt;24), "18-24", G4704&gt;=24, "24-36")</f>
        <v>24-36</v>
      </c>
    </row>
    <row r="4705" spans="1:37" x14ac:dyDescent="0.3">
      <c r="A4705" t="s">
        <v>4805</v>
      </c>
      <c r="B4705" t="s">
        <v>44</v>
      </c>
      <c r="C4705">
        <v>65</v>
      </c>
      <c r="D4705" t="s">
        <v>34</v>
      </c>
      <c r="E4705" t="s">
        <v>64</v>
      </c>
      <c r="F4705">
        <v>1</v>
      </c>
      <c r="G4705">
        <v>16</v>
      </c>
      <c r="H4705" t="s">
        <v>36</v>
      </c>
      <c r="I4705" t="s">
        <v>37</v>
      </c>
      <c r="J4705" t="s">
        <v>34</v>
      </c>
      <c r="K4705" t="s">
        <v>37</v>
      </c>
      <c r="L4705" t="s">
        <v>50</v>
      </c>
      <c r="M4705" t="s">
        <v>37</v>
      </c>
      <c r="N4705" t="s">
        <v>37</v>
      </c>
      <c r="O4705" t="s">
        <v>37</v>
      </c>
      <c r="P4705" t="s">
        <v>34</v>
      </c>
      <c r="Q4705" t="s">
        <v>34</v>
      </c>
      <c r="R4705" t="s">
        <v>34</v>
      </c>
      <c r="S4705" t="s">
        <v>34</v>
      </c>
      <c r="T4705" t="s">
        <v>37</v>
      </c>
      <c r="U4705" t="s">
        <v>39</v>
      </c>
      <c r="V4705" t="s">
        <v>34</v>
      </c>
      <c r="W4705" t="s">
        <v>51</v>
      </c>
      <c r="X4705">
        <v>84.8</v>
      </c>
      <c r="Y4705">
        <v>5598.3</v>
      </c>
      <c r="Z4705">
        <v>0</v>
      </c>
      <c r="AA4705">
        <v>0</v>
      </c>
      <c r="AB4705">
        <v>232.49</v>
      </c>
      <c r="AC4705">
        <v>5830.79</v>
      </c>
      <c r="AD4705" t="s">
        <v>41</v>
      </c>
      <c r="AE4705" t="s">
        <v>42</v>
      </c>
      <c r="AF4705" t="s">
        <v>42</v>
      </c>
      <c r="AG4705">
        <f t="shared" si="146"/>
        <v>0</v>
      </c>
      <c r="AH4705" t="str" cm="1">
        <f t="array" ref="AH4705">_xlfn.IFS(
X4705&lt;=20, "&lt;20",
AND(X4705&gt;=20, X4705&lt;50), "20-50",
AND(X4705&gt;=50, X4705&lt;100), "50-100",
X4705&gt;=100, "&gt;100"
)</f>
        <v>50-100</v>
      </c>
      <c r="AI4705">
        <f t="shared" si="147"/>
        <v>0</v>
      </c>
      <c r="AJ4705" t="str" cm="1">
        <f t="array" ref="AJ4705">_xlfn.IFS(
C4705&lt;=20, "&lt;20",
AND(C4705&gt;=20, C4705&lt;35), "20-35",
AND(C4705&gt;=35, C4705&lt;50), "35-50",
C4705&gt;=50, "50-100"
)</f>
        <v>50-100</v>
      </c>
      <c r="AK4705" t="str" cm="1">
        <f t="array" ref="AK4705">_xlfn.IFS(
G4705&lt;6, "&lt;6",
AND(G4705&gt;=6, G4705&lt;12), "6-12",
AND(G4705&gt;=12, G4705&lt;18), "12-18",  AND(G4705&gt;=18, G4705&lt;24), "18-24", G4705&gt;=24, "24-36")</f>
        <v>12-18</v>
      </c>
    </row>
    <row r="4706" spans="1:37" x14ac:dyDescent="0.3">
      <c r="A4706" t="s">
        <v>4806</v>
      </c>
      <c r="B4706" t="s">
        <v>44</v>
      </c>
      <c r="C4706">
        <v>60</v>
      </c>
      <c r="D4706" t="s">
        <v>34</v>
      </c>
      <c r="E4706" t="s">
        <v>45</v>
      </c>
      <c r="F4706">
        <v>5</v>
      </c>
      <c r="G4706">
        <v>30</v>
      </c>
      <c r="H4706" t="s">
        <v>36</v>
      </c>
      <c r="I4706" t="s">
        <v>34</v>
      </c>
      <c r="J4706" t="s">
        <v>34</v>
      </c>
      <c r="K4706" t="s">
        <v>37</v>
      </c>
      <c r="L4706" t="s">
        <v>38</v>
      </c>
      <c r="M4706" t="s">
        <v>37</v>
      </c>
      <c r="N4706" t="s">
        <v>34</v>
      </c>
      <c r="O4706" t="s">
        <v>37</v>
      </c>
      <c r="P4706" t="s">
        <v>34</v>
      </c>
      <c r="Q4706" t="s">
        <v>37</v>
      </c>
      <c r="R4706" t="s">
        <v>37</v>
      </c>
      <c r="S4706" t="s">
        <v>37</v>
      </c>
      <c r="T4706" t="s">
        <v>37</v>
      </c>
      <c r="U4706" t="s">
        <v>39</v>
      </c>
      <c r="V4706" t="s">
        <v>37</v>
      </c>
      <c r="W4706" t="s">
        <v>51</v>
      </c>
      <c r="X4706">
        <v>54</v>
      </c>
      <c r="Y4706">
        <v>2440.25</v>
      </c>
      <c r="Z4706">
        <v>5.47</v>
      </c>
      <c r="AA4706">
        <v>0</v>
      </c>
      <c r="AB4706">
        <v>0</v>
      </c>
      <c r="AC4706">
        <v>2434.7800000000002</v>
      </c>
      <c r="AD4706" t="s">
        <v>41</v>
      </c>
      <c r="AE4706" t="s">
        <v>42</v>
      </c>
      <c r="AF4706" t="s">
        <v>42</v>
      </c>
      <c r="AG4706">
        <f t="shared" si="146"/>
        <v>0</v>
      </c>
      <c r="AH4706" t="str" cm="1">
        <f t="array" ref="AH4706">_xlfn.IFS(
X4706&lt;=20, "&lt;20",
AND(X4706&gt;=20, X4706&lt;50), "20-50",
AND(X4706&gt;=50, X4706&lt;100), "50-100",
X4706&gt;=100, "&gt;100"
)</f>
        <v>50-100</v>
      </c>
      <c r="AI4706">
        <f t="shared" si="147"/>
        <v>0</v>
      </c>
      <c r="AJ4706" t="str" cm="1">
        <f t="array" ref="AJ4706">_xlfn.IFS(
C4706&lt;=20, "&lt;20",
AND(C4706&gt;=20, C4706&lt;35), "20-35",
AND(C4706&gt;=35, C4706&lt;50), "35-50",
C4706&gt;=50, "50-100"
)</f>
        <v>50-100</v>
      </c>
      <c r="AK4706" t="str" cm="1">
        <f t="array" ref="AK4706">_xlfn.IFS(
G4706&lt;6, "&lt;6",
AND(G4706&gt;=6, G4706&lt;12), "6-12",
AND(G4706&gt;=12, G4706&lt;18), "12-18",  AND(G4706&gt;=18, G4706&lt;24), "18-24", G4706&gt;=24, "24-36")</f>
        <v>24-36</v>
      </c>
    </row>
    <row r="4707" spans="1:37" x14ac:dyDescent="0.3">
      <c r="A4707" t="s">
        <v>4807</v>
      </c>
      <c r="B4707" t="s">
        <v>44</v>
      </c>
      <c r="C4707">
        <v>64</v>
      </c>
      <c r="D4707" t="s">
        <v>37</v>
      </c>
      <c r="E4707" t="s">
        <v>90</v>
      </c>
      <c r="F4707">
        <v>2</v>
      </c>
      <c r="G4707">
        <v>34</v>
      </c>
      <c r="H4707" t="s">
        <v>36</v>
      </c>
      <c r="I4707" t="s">
        <v>37</v>
      </c>
      <c r="J4707" t="s">
        <v>37</v>
      </c>
      <c r="K4707" t="s">
        <v>37</v>
      </c>
      <c r="L4707" t="s">
        <v>50</v>
      </c>
      <c r="M4707" t="s">
        <v>37</v>
      </c>
      <c r="N4707" t="s">
        <v>34</v>
      </c>
      <c r="O4707" t="s">
        <v>34</v>
      </c>
      <c r="P4707" t="s">
        <v>34</v>
      </c>
      <c r="Q4707" t="s">
        <v>34</v>
      </c>
      <c r="R4707" t="s">
        <v>37</v>
      </c>
      <c r="S4707" t="s">
        <v>34</v>
      </c>
      <c r="T4707" t="s">
        <v>37</v>
      </c>
      <c r="U4707" t="s">
        <v>67</v>
      </c>
      <c r="V4707" t="s">
        <v>37</v>
      </c>
      <c r="W4707" t="s">
        <v>40</v>
      </c>
      <c r="X4707">
        <v>90.5</v>
      </c>
      <c r="Y4707">
        <v>2595.85</v>
      </c>
      <c r="Z4707">
        <v>0</v>
      </c>
      <c r="AA4707">
        <v>0</v>
      </c>
      <c r="AB4707">
        <v>121.2</v>
      </c>
      <c r="AC4707">
        <v>2717.05</v>
      </c>
      <c r="AD4707" t="s">
        <v>41</v>
      </c>
      <c r="AE4707" t="s">
        <v>42</v>
      </c>
      <c r="AF4707" t="s">
        <v>42</v>
      </c>
      <c r="AG4707">
        <f t="shared" si="146"/>
        <v>0</v>
      </c>
      <c r="AH4707" t="str" cm="1">
        <f t="array" ref="AH4707">_xlfn.IFS(
X4707&lt;=20, "&lt;20",
AND(X4707&gt;=20, X4707&lt;50), "20-50",
AND(X4707&gt;=50, X4707&lt;100), "50-100",
X4707&gt;=100, "&gt;100"
)</f>
        <v>50-100</v>
      </c>
      <c r="AI4707">
        <f t="shared" si="147"/>
        <v>0</v>
      </c>
      <c r="AJ4707" t="str" cm="1">
        <f t="array" ref="AJ4707">_xlfn.IFS(
C4707&lt;=20, "&lt;20",
AND(C4707&gt;=20, C4707&lt;35), "20-35",
AND(C4707&gt;=35, C4707&lt;50), "35-50",
C4707&gt;=50, "50-100"
)</f>
        <v>50-100</v>
      </c>
      <c r="AK4707" t="str" cm="1">
        <f t="array" ref="AK4707">_xlfn.IFS(
G4707&lt;6, "&lt;6",
AND(G4707&gt;=6, G4707&lt;12), "6-12",
AND(G4707&gt;=12, G4707&lt;18), "12-18",  AND(G4707&gt;=18, G4707&lt;24), "18-24", G4707&gt;=24, "24-36")</f>
        <v>24-36</v>
      </c>
    </row>
    <row r="4708" spans="1:37" x14ac:dyDescent="0.3">
      <c r="A4708" t="s">
        <v>4808</v>
      </c>
      <c r="B4708" t="s">
        <v>44</v>
      </c>
      <c r="C4708">
        <v>48</v>
      </c>
      <c r="D4708" t="s">
        <v>34</v>
      </c>
      <c r="E4708" t="s">
        <v>87</v>
      </c>
      <c r="F4708">
        <v>4</v>
      </c>
      <c r="G4708">
        <v>16</v>
      </c>
      <c r="H4708" t="s">
        <v>36</v>
      </c>
      <c r="I4708" t="s">
        <v>37</v>
      </c>
      <c r="J4708" t="s">
        <v>37</v>
      </c>
      <c r="K4708" t="s">
        <v>37</v>
      </c>
      <c r="L4708" t="s">
        <v>72</v>
      </c>
      <c r="M4708" t="s">
        <v>37</v>
      </c>
      <c r="N4708" t="s">
        <v>37</v>
      </c>
      <c r="O4708" t="s">
        <v>37</v>
      </c>
      <c r="P4708" t="s">
        <v>37</v>
      </c>
      <c r="Q4708" t="s">
        <v>34</v>
      </c>
      <c r="R4708" t="s">
        <v>37</v>
      </c>
      <c r="S4708" t="s">
        <v>37</v>
      </c>
      <c r="T4708" t="s">
        <v>37</v>
      </c>
      <c r="U4708" t="s">
        <v>67</v>
      </c>
      <c r="V4708" t="s">
        <v>37</v>
      </c>
      <c r="W4708" t="s">
        <v>40</v>
      </c>
      <c r="X4708">
        <v>80.3</v>
      </c>
      <c r="Y4708">
        <v>4995.3500000000004</v>
      </c>
      <c r="Z4708">
        <v>0</v>
      </c>
      <c r="AA4708">
        <v>0</v>
      </c>
      <c r="AB4708">
        <v>1974.42</v>
      </c>
      <c r="AC4708">
        <v>6969.77</v>
      </c>
      <c r="AD4708" t="s">
        <v>41</v>
      </c>
      <c r="AE4708" t="s">
        <v>42</v>
      </c>
      <c r="AF4708" t="s">
        <v>42</v>
      </c>
      <c r="AG4708">
        <f t="shared" si="146"/>
        <v>0</v>
      </c>
      <c r="AH4708" t="str" cm="1">
        <f t="array" ref="AH4708">_xlfn.IFS(
X4708&lt;=20, "&lt;20",
AND(X4708&gt;=20, X4708&lt;50), "20-50",
AND(X4708&gt;=50, X4708&lt;100), "50-100",
X4708&gt;=100, "&gt;100"
)</f>
        <v>50-100</v>
      </c>
      <c r="AI4708">
        <f t="shared" si="147"/>
        <v>0</v>
      </c>
      <c r="AJ4708" t="str" cm="1">
        <f t="array" ref="AJ4708">_xlfn.IFS(
C4708&lt;=20, "&lt;20",
AND(C4708&gt;=20, C4708&lt;35), "20-35",
AND(C4708&gt;=35, C4708&lt;50), "35-50",
C4708&gt;=50, "50-100"
)</f>
        <v>35-50</v>
      </c>
      <c r="AK4708" t="str" cm="1">
        <f t="array" ref="AK4708">_xlfn.IFS(
G4708&lt;6, "&lt;6",
AND(G4708&gt;=6, G4708&lt;12), "6-12",
AND(G4708&gt;=12, G4708&lt;18), "12-18",  AND(G4708&gt;=18, G4708&lt;24), "18-24", G4708&gt;=24, "24-36")</f>
        <v>12-18</v>
      </c>
    </row>
    <row r="4709" spans="1:37" x14ac:dyDescent="0.3">
      <c r="A4709" t="s">
        <v>4809</v>
      </c>
      <c r="B4709" t="s">
        <v>44</v>
      </c>
      <c r="C4709">
        <v>30</v>
      </c>
      <c r="D4709" t="s">
        <v>34</v>
      </c>
      <c r="E4709" t="s">
        <v>164</v>
      </c>
      <c r="F4709">
        <v>11</v>
      </c>
      <c r="G4709">
        <v>9</v>
      </c>
      <c r="H4709" t="s">
        <v>36</v>
      </c>
      <c r="I4709" t="s">
        <v>34</v>
      </c>
      <c r="J4709" t="s">
        <v>34</v>
      </c>
      <c r="K4709" t="s">
        <v>37</v>
      </c>
      <c r="L4709" t="s">
        <v>72</v>
      </c>
      <c r="M4709" t="s">
        <v>34</v>
      </c>
      <c r="N4709" t="s">
        <v>34</v>
      </c>
      <c r="O4709" t="s">
        <v>34</v>
      </c>
      <c r="P4709" t="s">
        <v>34</v>
      </c>
      <c r="Q4709" t="s">
        <v>34</v>
      </c>
      <c r="R4709" t="s">
        <v>34</v>
      </c>
      <c r="S4709" t="s">
        <v>37</v>
      </c>
      <c r="T4709" t="s">
        <v>37</v>
      </c>
      <c r="U4709" t="s">
        <v>46</v>
      </c>
      <c r="V4709" t="s">
        <v>37</v>
      </c>
      <c r="W4709" t="s">
        <v>40</v>
      </c>
      <c r="X4709">
        <v>25.1</v>
      </c>
      <c r="Y4709">
        <v>1097.1500000000001</v>
      </c>
      <c r="Z4709">
        <v>0</v>
      </c>
      <c r="AA4709">
        <v>0</v>
      </c>
      <c r="AB4709">
        <v>0</v>
      </c>
      <c r="AC4709">
        <v>1097.1500000000001</v>
      </c>
      <c r="AD4709" t="s">
        <v>41</v>
      </c>
      <c r="AE4709" t="s">
        <v>42</v>
      </c>
      <c r="AF4709" t="s">
        <v>42</v>
      </c>
      <c r="AG4709">
        <f t="shared" si="146"/>
        <v>0</v>
      </c>
      <c r="AH4709" t="str" cm="1">
        <f t="array" ref="AH4709">_xlfn.IFS(
X4709&lt;=20, "&lt;20",
AND(X4709&gt;=20, X4709&lt;50), "20-50",
AND(X4709&gt;=50, X4709&lt;100), "50-100",
X4709&gt;=100, "&gt;100"
)</f>
        <v>20-50</v>
      </c>
      <c r="AI4709">
        <f t="shared" si="147"/>
        <v>0</v>
      </c>
      <c r="AJ4709" t="str" cm="1">
        <f t="array" ref="AJ4709">_xlfn.IFS(
C4709&lt;=20, "&lt;20",
AND(C4709&gt;=20, C4709&lt;35), "20-35",
AND(C4709&gt;=35, C4709&lt;50), "35-50",
C4709&gt;=50, "50-100"
)</f>
        <v>20-35</v>
      </c>
      <c r="AK4709" t="str" cm="1">
        <f t="array" ref="AK4709">_xlfn.IFS(
G4709&lt;6, "&lt;6",
AND(G4709&gt;=6, G4709&lt;12), "6-12",
AND(G4709&gt;=12, G4709&lt;18), "12-18",  AND(G4709&gt;=18, G4709&lt;24), "18-24", G4709&gt;=24, "24-36")</f>
        <v>6-12</v>
      </c>
    </row>
    <row r="4710" spans="1:37" x14ac:dyDescent="0.3">
      <c r="A4710" t="s">
        <v>4810</v>
      </c>
      <c r="B4710" t="s">
        <v>44</v>
      </c>
      <c r="C4710">
        <v>67</v>
      </c>
      <c r="D4710" t="s">
        <v>34</v>
      </c>
      <c r="E4710" t="s">
        <v>69</v>
      </c>
      <c r="F4710">
        <v>5</v>
      </c>
      <c r="G4710">
        <v>20</v>
      </c>
      <c r="H4710" t="s">
        <v>36</v>
      </c>
      <c r="I4710" t="s">
        <v>37</v>
      </c>
      <c r="J4710" t="s">
        <v>37</v>
      </c>
      <c r="K4710" t="s">
        <v>37</v>
      </c>
      <c r="L4710" t="s">
        <v>50</v>
      </c>
      <c r="M4710" t="s">
        <v>34</v>
      </c>
      <c r="N4710" t="s">
        <v>34</v>
      </c>
      <c r="O4710" t="s">
        <v>34</v>
      </c>
      <c r="P4710" t="s">
        <v>37</v>
      </c>
      <c r="Q4710" t="s">
        <v>37</v>
      </c>
      <c r="R4710" t="s">
        <v>34</v>
      </c>
      <c r="S4710" t="s">
        <v>34</v>
      </c>
      <c r="T4710" t="s">
        <v>34</v>
      </c>
      <c r="U4710" t="s">
        <v>46</v>
      </c>
      <c r="V4710" t="s">
        <v>37</v>
      </c>
      <c r="W4710" t="s">
        <v>40</v>
      </c>
      <c r="X4710">
        <v>91.5</v>
      </c>
      <c r="Y4710">
        <v>3236.35</v>
      </c>
      <c r="Z4710">
        <v>40.79</v>
      </c>
      <c r="AA4710">
        <v>90</v>
      </c>
      <c r="AB4710">
        <v>834.75</v>
      </c>
      <c r="AC4710">
        <v>4120.3100000000004</v>
      </c>
      <c r="AD4710" t="s">
        <v>41</v>
      </c>
      <c r="AE4710" t="s">
        <v>42</v>
      </c>
      <c r="AF4710" t="s">
        <v>42</v>
      </c>
      <c r="AG4710">
        <f t="shared" si="146"/>
        <v>0</v>
      </c>
      <c r="AH4710" t="str" cm="1">
        <f t="array" ref="AH4710">_xlfn.IFS(
X4710&lt;=20, "&lt;20",
AND(X4710&gt;=20, X4710&lt;50), "20-50",
AND(X4710&gt;=50, X4710&lt;100), "50-100",
X4710&gt;=100, "&gt;100"
)</f>
        <v>50-100</v>
      </c>
      <c r="AI4710">
        <f t="shared" si="147"/>
        <v>0</v>
      </c>
      <c r="AJ4710" t="str" cm="1">
        <f t="array" ref="AJ4710">_xlfn.IFS(
C4710&lt;=20, "&lt;20",
AND(C4710&gt;=20, C4710&lt;35), "20-35",
AND(C4710&gt;=35, C4710&lt;50), "35-50",
C4710&gt;=50, "50-100"
)</f>
        <v>50-100</v>
      </c>
      <c r="AK4710" t="str" cm="1">
        <f t="array" ref="AK4710">_xlfn.IFS(
G4710&lt;6, "&lt;6",
AND(G4710&gt;=6, G4710&lt;12), "6-12",
AND(G4710&gt;=12, G4710&lt;18), "12-18",  AND(G4710&gt;=18, G4710&lt;24), "18-24", G4710&gt;=24, "24-36")</f>
        <v>18-24</v>
      </c>
    </row>
    <row r="4711" spans="1:37" x14ac:dyDescent="0.3">
      <c r="A4711" t="s">
        <v>4811</v>
      </c>
      <c r="B4711" t="s">
        <v>33</v>
      </c>
      <c r="C4711">
        <v>57</v>
      </c>
      <c r="D4711" t="s">
        <v>34</v>
      </c>
      <c r="E4711" t="s">
        <v>87</v>
      </c>
      <c r="F4711">
        <v>7</v>
      </c>
      <c r="G4711">
        <v>33</v>
      </c>
      <c r="H4711" t="s">
        <v>36</v>
      </c>
      <c r="I4711" t="s">
        <v>37</v>
      </c>
      <c r="J4711" t="s">
        <v>34</v>
      </c>
      <c r="K4711" t="s">
        <v>34</v>
      </c>
      <c r="L4711" t="s">
        <v>34</v>
      </c>
      <c r="M4711" t="s">
        <v>34</v>
      </c>
      <c r="N4711" t="s">
        <v>34</v>
      </c>
      <c r="O4711" t="s">
        <v>34</v>
      </c>
      <c r="P4711" t="s">
        <v>34</v>
      </c>
      <c r="Q4711" t="s">
        <v>34</v>
      </c>
      <c r="R4711" t="s">
        <v>34</v>
      </c>
      <c r="S4711" t="s">
        <v>34</v>
      </c>
      <c r="T4711" t="s">
        <v>34</v>
      </c>
      <c r="U4711" t="s">
        <v>39</v>
      </c>
      <c r="V4711" t="s">
        <v>37</v>
      </c>
      <c r="W4711" t="s">
        <v>40</v>
      </c>
      <c r="X4711">
        <v>19.7</v>
      </c>
      <c r="Y4711">
        <v>386.5</v>
      </c>
      <c r="Z4711">
        <v>0</v>
      </c>
      <c r="AA4711">
        <v>0</v>
      </c>
      <c r="AB4711">
        <v>504.26</v>
      </c>
      <c r="AC4711">
        <v>890.76</v>
      </c>
      <c r="AD4711" t="s">
        <v>41</v>
      </c>
      <c r="AE4711" t="s">
        <v>42</v>
      </c>
      <c r="AF4711" t="s">
        <v>42</v>
      </c>
      <c r="AG4711">
        <f t="shared" si="146"/>
        <v>0</v>
      </c>
      <c r="AH4711" t="str" cm="1">
        <f t="array" ref="AH4711">_xlfn.IFS(
X4711&lt;=20, "&lt;20",
AND(X4711&gt;=20, X4711&lt;50), "20-50",
AND(X4711&gt;=50, X4711&lt;100), "50-100",
X4711&gt;=100, "&gt;100"
)</f>
        <v>&lt;20</v>
      </c>
      <c r="AI4711">
        <f t="shared" si="147"/>
        <v>0</v>
      </c>
      <c r="AJ4711" t="str" cm="1">
        <f t="array" ref="AJ4711">_xlfn.IFS(
C4711&lt;=20, "&lt;20",
AND(C4711&gt;=20, C4711&lt;35), "20-35",
AND(C4711&gt;=35, C4711&lt;50), "35-50",
C4711&gt;=50, "50-100"
)</f>
        <v>50-100</v>
      </c>
      <c r="AK4711" t="str" cm="1">
        <f t="array" ref="AK4711">_xlfn.IFS(
G4711&lt;6, "&lt;6",
AND(G4711&gt;=6, G4711&lt;12), "6-12",
AND(G4711&gt;=12, G4711&lt;18), "12-18",  AND(G4711&gt;=18, G4711&lt;24), "18-24", G4711&gt;=24, "24-36")</f>
        <v>24-36</v>
      </c>
    </row>
    <row r="4712" spans="1:37" x14ac:dyDescent="0.3">
      <c r="A4712" t="s">
        <v>4812</v>
      </c>
      <c r="B4712" t="s">
        <v>33</v>
      </c>
      <c r="C4712">
        <v>65</v>
      </c>
      <c r="D4712" t="s">
        <v>34</v>
      </c>
      <c r="E4712" t="s">
        <v>61</v>
      </c>
      <c r="F4712">
        <v>4</v>
      </c>
      <c r="G4712">
        <v>7</v>
      </c>
      <c r="H4712" t="s">
        <v>66</v>
      </c>
      <c r="I4712" t="s">
        <v>37</v>
      </c>
      <c r="J4712" t="s">
        <v>37</v>
      </c>
      <c r="K4712" t="s">
        <v>37</v>
      </c>
      <c r="L4712" t="s">
        <v>50</v>
      </c>
      <c r="M4712" t="s">
        <v>34</v>
      </c>
      <c r="N4712" t="s">
        <v>37</v>
      </c>
      <c r="O4712" t="s">
        <v>37</v>
      </c>
      <c r="P4712" t="s">
        <v>34</v>
      </c>
      <c r="Q4712" t="s">
        <v>37</v>
      </c>
      <c r="R4712" t="s">
        <v>37</v>
      </c>
      <c r="S4712" t="s">
        <v>37</v>
      </c>
      <c r="T4712" t="s">
        <v>37</v>
      </c>
      <c r="U4712" t="s">
        <v>67</v>
      </c>
      <c r="V4712" t="s">
        <v>37</v>
      </c>
      <c r="W4712" t="s">
        <v>51</v>
      </c>
      <c r="X4712">
        <v>103.65</v>
      </c>
      <c r="Y4712">
        <v>7634.8</v>
      </c>
      <c r="Z4712">
        <v>0</v>
      </c>
      <c r="AA4712">
        <v>0</v>
      </c>
      <c r="AB4712">
        <v>782.64</v>
      </c>
      <c r="AC4712">
        <v>8417.44</v>
      </c>
      <c r="AD4712" t="s">
        <v>41</v>
      </c>
      <c r="AE4712" t="s">
        <v>42</v>
      </c>
      <c r="AF4712" t="s">
        <v>42</v>
      </c>
      <c r="AG4712">
        <f t="shared" si="146"/>
        <v>0</v>
      </c>
      <c r="AH4712" t="str" cm="1">
        <f t="array" ref="AH4712">_xlfn.IFS(
X4712&lt;=20, "&lt;20",
AND(X4712&gt;=20, X4712&lt;50), "20-50",
AND(X4712&gt;=50, X4712&lt;100), "50-100",
X4712&gt;=100, "&gt;100"
)</f>
        <v>&gt;100</v>
      </c>
      <c r="AI4712">
        <f t="shared" si="147"/>
        <v>0</v>
      </c>
      <c r="AJ4712" t="str" cm="1">
        <f t="array" ref="AJ4712">_xlfn.IFS(
C4712&lt;=20, "&lt;20",
AND(C4712&gt;=20, C4712&lt;35), "20-35",
AND(C4712&gt;=35, C4712&lt;50), "35-50",
C4712&gt;=50, "50-100"
)</f>
        <v>50-100</v>
      </c>
      <c r="AK4712" t="str" cm="1">
        <f t="array" ref="AK4712">_xlfn.IFS(
G4712&lt;6, "&lt;6",
AND(G4712&gt;=6, G4712&lt;12), "6-12",
AND(G4712&gt;=12, G4712&lt;18), "12-18",  AND(G4712&gt;=18, G4712&lt;24), "18-24", G4712&gt;=24, "24-36")</f>
        <v>6-12</v>
      </c>
    </row>
    <row r="4713" spans="1:37" x14ac:dyDescent="0.3">
      <c r="A4713" t="s">
        <v>4813</v>
      </c>
      <c r="B4713" t="s">
        <v>33</v>
      </c>
      <c r="C4713">
        <v>29</v>
      </c>
      <c r="D4713" t="s">
        <v>37</v>
      </c>
      <c r="E4713" t="s">
        <v>82</v>
      </c>
      <c r="F4713">
        <v>14</v>
      </c>
      <c r="G4713">
        <v>10</v>
      </c>
      <c r="H4713" t="s">
        <v>36</v>
      </c>
      <c r="I4713" t="s">
        <v>37</v>
      </c>
      <c r="J4713" t="s">
        <v>34</v>
      </c>
      <c r="K4713" t="s">
        <v>37</v>
      </c>
      <c r="L4713" t="s">
        <v>72</v>
      </c>
      <c r="M4713" t="s">
        <v>37</v>
      </c>
      <c r="N4713" t="s">
        <v>37</v>
      </c>
      <c r="O4713" t="s">
        <v>34</v>
      </c>
      <c r="P4713" t="s">
        <v>34</v>
      </c>
      <c r="Q4713" t="s">
        <v>34</v>
      </c>
      <c r="R4713" t="s">
        <v>34</v>
      </c>
      <c r="S4713" t="s">
        <v>34</v>
      </c>
      <c r="T4713" t="s">
        <v>37</v>
      </c>
      <c r="U4713" t="s">
        <v>46</v>
      </c>
      <c r="V4713" t="s">
        <v>34</v>
      </c>
      <c r="W4713" t="s">
        <v>40</v>
      </c>
      <c r="X4713">
        <v>54.5</v>
      </c>
      <c r="Y4713">
        <v>2301.15</v>
      </c>
      <c r="Z4713">
        <v>0</v>
      </c>
      <c r="AA4713">
        <v>0</v>
      </c>
      <c r="AB4713">
        <v>795.06</v>
      </c>
      <c r="AC4713">
        <v>3096.21</v>
      </c>
      <c r="AD4713" t="s">
        <v>41</v>
      </c>
      <c r="AE4713" t="s">
        <v>42</v>
      </c>
      <c r="AF4713" t="s">
        <v>42</v>
      </c>
      <c r="AG4713">
        <f t="shared" si="146"/>
        <v>0</v>
      </c>
      <c r="AH4713" t="str" cm="1">
        <f t="array" ref="AH4713">_xlfn.IFS(
X4713&lt;=20, "&lt;20",
AND(X4713&gt;=20, X4713&lt;50), "20-50",
AND(X4713&gt;=50, X4713&lt;100), "50-100",
X4713&gt;=100, "&gt;100"
)</f>
        <v>50-100</v>
      </c>
      <c r="AI4713">
        <f t="shared" si="147"/>
        <v>0</v>
      </c>
      <c r="AJ4713" t="str" cm="1">
        <f t="array" ref="AJ4713">_xlfn.IFS(
C4713&lt;=20, "&lt;20",
AND(C4713&gt;=20, C4713&lt;35), "20-35",
AND(C4713&gt;=35, C4713&lt;50), "35-50",
C4713&gt;=50, "50-100"
)</f>
        <v>20-35</v>
      </c>
      <c r="AK4713" t="str" cm="1">
        <f t="array" ref="AK4713">_xlfn.IFS(
G4713&lt;6, "&lt;6",
AND(G4713&gt;=6, G4713&lt;12), "6-12",
AND(G4713&gt;=12, G4713&lt;18), "12-18",  AND(G4713&gt;=18, G4713&lt;24), "18-24", G4713&gt;=24, "24-36")</f>
        <v>6-12</v>
      </c>
    </row>
    <row r="4714" spans="1:37" x14ac:dyDescent="0.3">
      <c r="A4714" t="s">
        <v>4814</v>
      </c>
      <c r="B4714" t="s">
        <v>33</v>
      </c>
      <c r="C4714">
        <v>28</v>
      </c>
      <c r="D4714" t="s">
        <v>34</v>
      </c>
      <c r="E4714" t="s">
        <v>61</v>
      </c>
      <c r="F4714">
        <v>3</v>
      </c>
      <c r="G4714">
        <v>19</v>
      </c>
      <c r="H4714" t="s">
        <v>36</v>
      </c>
      <c r="I4714" t="s">
        <v>37</v>
      </c>
      <c r="J4714" t="s">
        <v>37</v>
      </c>
      <c r="K4714" t="s">
        <v>37</v>
      </c>
      <c r="L4714" t="s">
        <v>72</v>
      </c>
      <c r="M4714" t="s">
        <v>34</v>
      </c>
      <c r="N4714" t="s">
        <v>37</v>
      </c>
      <c r="O4714" t="s">
        <v>37</v>
      </c>
      <c r="P4714" t="s">
        <v>34</v>
      </c>
      <c r="Q4714" t="s">
        <v>37</v>
      </c>
      <c r="R4714" t="s">
        <v>37</v>
      </c>
      <c r="S4714" t="s">
        <v>37</v>
      </c>
      <c r="T4714" t="s">
        <v>37</v>
      </c>
      <c r="U4714" t="s">
        <v>67</v>
      </c>
      <c r="V4714" t="s">
        <v>34</v>
      </c>
      <c r="W4714" t="s">
        <v>51</v>
      </c>
      <c r="X4714">
        <v>80.900000000000006</v>
      </c>
      <c r="Y4714">
        <v>4932.5</v>
      </c>
      <c r="Z4714">
        <v>0</v>
      </c>
      <c r="AA4714">
        <v>0</v>
      </c>
      <c r="AB4714">
        <v>1421.91</v>
      </c>
      <c r="AC4714">
        <v>6354.41</v>
      </c>
      <c r="AD4714" t="s">
        <v>41</v>
      </c>
      <c r="AE4714" t="s">
        <v>42</v>
      </c>
      <c r="AF4714" t="s">
        <v>42</v>
      </c>
      <c r="AG4714">
        <f t="shared" si="146"/>
        <v>0</v>
      </c>
      <c r="AH4714" t="str" cm="1">
        <f t="array" ref="AH4714">_xlfn.IFS(
X4714&lt;=20, "&lt;20",
AND(X4714&gt;=20, X4714&lt;50), "20-50",
AND(X4714&gt;=50, X4714&lt;100), "50-100",
X4714&gt;=100, "&gt;100"
)</f>
        <v>50-100</v>
      </c>
      <c r="AI4714">
        <f t="shared" si="147"/>
        <v>0</v>
      </c>
      <c r="AJ4714" t="str" cm="1">
        <f t="array" ref="AJ4714">_xlfn.IFS(
C4714&lt;=20, "&lt;20",
AND(C4714&gt;=20, C4714&lt;35), "20-35",
AND(C4714&gt;=35, C4714&lt;50), "35-50",
C4714&gt;=50, "50-100"
)</f>
        <v>20-35</v>
      </c>
      <c r="AK4714" t="str" cm="1">
        <f t="array" ref="AK4714">_xlfn.IFS(
G4714&lt;6, "&lt;6",
AND(G4714&gt;=6, G4714&lt;12), "6-12",
AND(G4714&gt;=12, G4714&lt;18), "12-18",  AND(G4714&gt;=18, G4714&lt;24), "18-24", G4714&gt;=24, "24-36")</f>
        <v>18-24</v>
      </c>
    </row>
    <row r="4715" spans="1:37" x14ac:dyDescent="0.3">
      <c r="A4715" t="s">
        <v>4815</v>
      </c>
      <c r="B4715" t="s">
        <v>33</v>
      </c>
      <c r="C4715">
        <v>65</v>
      </c>
      <c r="D4715" t="s">
        <v>37</v>
      </c>
      <c r="E4715" t="s">
        <v>74</v>
      </c>
      <c r="F4715">
        <v>6</v>
      </c>
      <c r="G4715">
        <v>28</v>
      </c>
      <c r="H4715" t="s">
        <v>110</v>
      </c>
      <c r="I4715" t="s">
        <v>37</v>
      </c>
      <c r="J4715" t="s">
        <v>37</v>
      </c>
      <c r="K4715" t="s">
        <v>34</v>
      </c>
      <c r="L4715" t="s">
        <v>34</v>
      </c>
      <c r="M4715" t="s">
        <v>34</v>
      </c>
      <c r="N4715" t="s">
        <v>34</v>
      </c>
      <c r="O4715" t="s">
        <v>34</v>
      </c>
      <c r="P4715" t="s">
        <v>34</v>
      </c>
      <c r="Q4715" t="s">
        <v>34</v>
      </c>
      <c r="R4715" t="s">
        <v>34</v>
      </c>
      <c r="S4715" t="s">
        <v>34</v>
      </c>
      <c r="T4715" t="s">
        <v>34</v>
      </c>
      <c r="U4715" t="s">
        <v>39</v>
      </c>
      <c r="V4715" t="s">
        <v>34</v>
      </c>
      <c r="W4715" t="s">
        <v>51</v>
      </c>
      <c r="X4715">
        <v>25.35</v>
      </c>
      <c r="Y4715">
        <v>723.3</v>
      </c>
      <c r="Z4715">
        <v>0</v>
      </c>
      <c r="AA4715">
        <v>0</v>
      </c>
      <c r="AB4715">
        <v>128.1</v>
      </c>
      <c r="AC4715">
        <v>851.4</v>
      </c>
      <c r="AD4715" t="s">
        <v>41</v>
      </c>
      <c r="AE4715" t="s">
        <v>42</v>
      </c>
      <c r="AF4715" t="s">
        <v>42</v>
      </c>
      <c r="AG4715">
        <f t="shared" si="146"/>
        <v>0</v>
      </c>
      <c r="AH4715" t="str" cm="1">
        <f t="array" ref="AH4715">_xlfn.IFS(
X4715&lt;=20, "&lt;20",
AND(X4715&gt;=20, X4715&lt;50), "20-50",
AND(X4715&gt;=50, X4715&lt;100), "50-100",
X4715&gt;=100, "&gt;100"
)</f>
        <v>20-50</v>
      </c>
      <c r="AI4715">
        <f t="shared" si="147"/>
        <v>0</v>
      </c>
      <c r="AJ4715" t="str" cm="1">
        <f t="array" ref="AJ4715">_xlfn.IFS(
C4715&lt;=20, "&lt;20",
AND(C4715&gt;=20, C4715&lt;35), "20-35",
AND(C4715&gt;=35, C4715&lt;50), "35-50",
C4715&gt;=50, "50-100"
)</f>
        <v>50-100</v>
      </c>
      <c r="AK4715" t="str" cm="1">
        <f t="array" ref="AK4715">_xlfn.IFS(
G4715&lt;6, "&lt;6",
AND(G4715&gt;=6, G4715&lt;12), "6-12",
AND(G4715&gt;=12, G4715&lt;18), "12-18",  AND(G4715&gt;=18, G4715&lt;24), "18-24", G4715&gt;=24, "24-36")</f>
        <v>24-36</v>
      </c>
    </row>
    <row r="4716" spans="1:37" x14ac:dyDescent="0.3">
      <c r="A4716" t="s">
        <v>4816</v>
      </c>
      <c r="B4716" t="s">
        <v>44</v>
      </c>
      <c r="C4716">
        <v>44</v>
      </c>
      <c r="D4716" t="s">
        <v>37</v>
      </c>
      <c r="E4716" t="s">
        <v>114</v>
      </c>
      <c r="F4716">
        <v>1</v>
      </c>
      <c r="G4716">
        <v>10</v>
      </c>
      <c r="H4716" t="s">
        <v>36</v>
      </c>
      <c r="I4716" t="s">
        <v>37</v>
      </c>
      <c r="J4716" t="s">
        <v>34</v>
      </c>
      <c r="K4716" t="s">
        <v>34</v>
      </c>
      <c r="L4716" t="s">
        <v>34</v>
      </c>
      <c r="M4716" t="s">
        <v>34</v>
      </c>
      <c r="N4716" t="s">
        <v>34</v>
      </c>
      <c r="O4716" t="s">
        <v>34</v>
      </c>
      <c r="P4716" t="s">
        <v>34</v>
      </c>
      <c r="Q4716" t="s">
        <v>34</v>
      </c>
      <c r="R4716" t="s">
        <v>34</v>
      </c>
      <c r="S4716" t="s">
        <v>34</v>
      </c>
      <c r="T4716" t="s">
        <v>34</v>
      </c>
      <c r="U4716" t="s">
        <v>67</v>
      </c>
      <c r="V4716" t="s">
        <v>34</v>
      </c>
      <c r="W4716" t="s">
        <v>40</v>
      </c>
      <c r="X4716">
        <v>19.399999999999999</v>
      </c>
      <c r="Y4716">
        <v>958.15</v>
      </c>
      <c r="Z4716">
        <v>0</v>
      </c>
      <c r="AA4716">
        <v>0</v>
      </c>
      <c r="AB4716">
        <v>583.28</v>
      </c>
      <c r="AC4716">
        <v>1541.43</v>
      </c>
      <c r="AD4716" t="s">
        <v>41</v>
      </c>
      <c r="AE4716" t="s">
        <v>42</v>
      </c>
      <c r="AF4716" t="s">
        <v>42</v>
      </c>
      <c r="AG4716">
        <f t="shared" si="146"/>
        <v>0</v>
      </c>
      <c r="AH4716" t="str" cm="1">
        <f t="array" ref="AH4716">_xlfn.IFS(
X4716&lt;=20, "&lt;20",
AND(X4716&gt;=20, X4716&lt;50), "20-50",
AND(X4716&gt;=50, X4716&lt;100), "50-100",
X4716&gt;=100, "&gt;100"
)</f>
        <v>&lt;20</v>
      </c>
      <c r="AI4716">
        <f t="shared" si="147"/>
        <v>0</v>
      </c>
      <c r="AJ4716" t="str" cm="1">
        <f t="array" ref="AJ4716">_xlfn.IFS(
C4716&lt;=20, "&lt;20",
AND(C4716&gt;=20, C4716&lt;35), "20-35",
AND(C4716&gt;=35, C4716&lt;50), "35-50",
C4716&gt;=50, "50-100"
)</f>
        <v>35-50</v>
      </c>
      <c r="AK4716" t="str" cm="1">
        <f t="array" ref="AK4716">_xlfn.IFS(
G4716&lt;6, "&lt;6",
AND(G4716&gt;=6, G4716&lt;12), "6-12",
AND(G4716&gt;=12, G4716&lt;18), "12-18",  AND(G4716&gt;=18, G4716&lt;24), "18-24", G4716&gt;=24, "24-36")</f>
        <v>6-12</v>
      </c>
    </row>
    <row r="4717" spans="1:37" x14ac:dyDescent="0.3">
      <c r="A4717" t="s">
        <v>4817</v>
      </c>
      <c r="B4717" t="s">
        <v>44</v>
      </c>
      <c r="C4717">
        <v>23</v>
      </c>
      <c r="D4717" t="s">
        <v>34</v>
      </c>
      <c r="E4717" t="s">
        <v>35</v>
      </c>
      <c r="F4717">
        <v>6</v>
      </c>
      <c r="G4717">
        <v>3</v>
      </c>
      <c r="H4717" t="s">
        <v>70</v>
      </c>
      <c r="I4717" t="s">
        <v>34</v>
      </c>
      <c r="J4717" t="s">
        <v>34</v>
      </c>
      <c r="K4717" t="s">
        <v>37</v>
      </c>
      <c r="L4717" t="s">
        <v>72</v>
      </c>
      <c r="M4717" t="s">
        <v>37</v>
      </c>
      <c r="N4717" t="s">
        <v>34</v>
      </c>
      <c r="O4717" t="s">
        <v>37</v>
      </c>
      <c r="P4717" t="s">
        <v>37</v>
      </c>
      <c r="Q4717" t="s">
        <v>37</v>
      </c>
      <c r="R4717" t="s">
        <v>37</v>
      </c>
      <c r="S4717" t="s">
        <v>37</v>
      </c>
      <c r="T4717" t="s">
        <v>37</v>
      </c>
      <c r="U4717" t="s">
        <v>67</v>
      </c>
      <c r="V4717" t="s">
        <v>34</v>
      </c>
      <c r="W4717" t="s">
        <v>40</v>
      </c>
      <c r="X4717">
        <v>59.75</v>
      </c>
      <c r="Y4717">
        <v>3624.35</v>
      </c>
      <c r="Z4717">
        <v>0</v>
      </c>
      <c r="AA4717">
        <v>0</v>
      </c>
      <c r="AB4717">
        <v>0</v>
      </c>
      <c r="AC4717">
        <v>3624.35</v>
      </c>
      <c r="AD4717" t="s">
        <v>41</v>
      </c>
      <c r="AE4717" t="s">
        <v>42</v>
      </c>
      <c r="AF4717" t="s">
        <v>42</v>
      </c>
      <c r="AG4717">
        <f t="shared" si="146"/>
        <v>0</v>
      </c>
      <c r="AH4717" t="str" cm="1">
        <f t="array" ref="AH4717">_xlfn.IFS(
X4717&lt;=20, "&lt;20",
AND(X4717&gt;=20, X4717&lt;50), "20-50",
AND(X4717&gt;=50, X4717&lt;100), "50-100",
X4717&gt;=100, "&gt;100"
)</f>
        <v>50-100</v>
      </c>
      <c r="AI4717">
        <f t="shared" si="147"/>
        <v>0</v>
      </c>
      <c r="AJ4717" t="str" cm="1">
        <f t="array" ref="AJ4717">_xlfn.IFS(
C4717&lt;=20, "&lt;20",
AND(C4717&gt;=20, C4717&lt;35), "20-35",
AND(C4717&gt;=35, C4717&lt;50), "35-50",
C4717&gt;=50, "50-100"
)</f>
        <v>20-35</v>
      </c>
      <c r="AK4717" t="str" cm="1">
        <f t="array" ref="AK4717">_xlfn.IFS(
G4717&lt;6, "&lt;6",
AND(G4717&gt;=6, G4717&lt;12), "6-12",
AND(G4717&gt;=12, G4717&lt;18), "12-18",  AND(G4717&gt;=18, G4717&lt;24), "18-24", G4717&gt;=24, "24-36")</f>
        <v>&lt;6</v>
      </c>
    </row>
    <row r="4718" spans="1:37" x14ac:dyDescent="0.3">
      <c r="A4718" t="s">
        <v>4818</v>
      </c>
      <c r="B4718" t="s">
        <v>33</v>
      </c>
      <c r="C4718">
        <v>54</v>
      </c>
      <c r="D4718" t="s">
        <v>34</v>
      </c>
      <c r="E4718" t="s">
        <v>103</v>
      </c>
      <c r="F4718">
        <v>6</v>
      </c>
      <c r="G4718">
        <v>25</v>
      </c>
      <c r="H4718" t="s">
        <v>36</v>
      </c>
      <c r="I4718" t="s">
        <v>37</v>
      </c>
      <c r="J4718" t="s">
        <v>37</v>
      </c>
      <c r="K4718" t="s">
        <v>34</v>
      </c>
      <c r="L4718" t="s">
        <v>34</v>
      </c>
      <c r="M4718" t="s">
        <v>34</v>
      </c>
      <c r="N4718" t="s">
        <v>34</v>
      </c>
      <c r="O4718" t="s">
        <v>34</v>
      </c>
      <c r="P4718" t="s">
        <v>34</v>
      </c>
      <c r="Q4718" t="s">
        <v>34</v>
      </c>
      <c r="R4718" t="s">
        <v>34</v>
      </c>
      <c r="S4718" t="s">
        <v>34</v>
      </c>
      <c r="T4718" t="s">
        <v>34</v>
      </c>
      <c r="U4718" t="s">
        <v>39</v>
      </c>
      <c r="V4718" t="s">
        <v>34</v>
      </c>
      <c r="W4718" t="s">
        <v>40</v>
      </c>
      <c r="X4718">
        <v>26</v>
      </c>
      <c r="Y4718">
        <v>684.05</v>
      </c>
      <c r="Z4718">
        <v>0</v>
      </c>
      <c r="AA4718">
        <v>0</v>
      </c>
      <c r="AB4718">
        <v>870.22</v>
      </c>
      <c r="AC4718">
        <v>1554.27</v>
      </c>
      <c r="AD4718" t="s">
        <v>41</v>
      </c>
      <c r="AE4718" t="s">
        <v>42</v>
      </c>
      <c r="AF4718" t="s">
        <v>42</v>
      </c>
      <c r="AG4718">
        <f t="shared" si="146"/>
        <v>0</v>
      </c>
      <c r="AH4718" t="str" cm="1">
        <f t="array" ref="AH4718">_xlfn.IFS(
X4718&lt;=20, "&lt;20",
AND(X4718&gt;=20, X4718&lt;50), "20-50",
AND(X4718&gt;=50, X4718&lt;100), "50-100",
X4718&gt;=100, "&gt;100"
)</f>
        <v>20-50</v>
      </c>
      <c r="AI4718">
        <f t="shared" si="147"/>
        <v>0</v>
      </c>
      <c r="AJ4718" t="str" cm="1">
        <f t="array" ref="AJ4718">_xlfn.IFS(
C4718&lt;=20, "&lt;20",
AND(C4718&gt;=20, C4718&lt;35), "20-35",
AND(C4718&gt;=35, C4718&lt;50), "35-50",
C4718&gt;=50, "50-100"
)</f>
        <v>50-100</v>
      </c>
      <c r="AK4718" t="str" cm="1">
        <f t="array" ref="AK4718">_xlfn.IFS(
G4718&lt;6, "&lt;6",
AND(G4718&gt;=6, G4718&lt;12), "6-12",
AND(G4718&gt;=12, G4718&lt;18), "12-18",  AND(G4718&gt;=18, G4718&lt;24), "18-24", G4718&gt;=24, "24-36")</f>
        <v>24-36</v>
      </c>
    </row>
    <row r="4719" spans="1:37" x14ac:dyDescent="0.3">
      <c r="A4719" t="s">
        <v>4819</v>
      </c>
      <c r="B4719" t="s">
        <v>44</v>
      </c>
      <c r="C4719">
        <v>57</v>
      </c>
      <c r="D4719" t="s">
        <v>34</v>
      </c>
      <c r="E4719" t="s">
        <v>87</v>
      </c>
      <c r="F4719">
        <v>9</v>
      </c>
      <c r="G4719">
        <v>27</v>
      </c>
      <c r="H4719" t="s">
        <v>36</v>
      </c>
      <c r="I4719" t="s">
        <v>37</v>
      </c>
      <c r="J4719" t="s">
        <v>37</v>
      </c>
      <c r="K4719" t="s">
        <v>37</v>
      </c>
      <c r="L4719" t="s">
        <v>50</v>
      </c>
      <c r="M4719" t="s">
        <v>34</v>
      </c>
      <c r="N4719" t="s">
        <v>34</v>
      </c>
      <c r="O4719" t="s">
        <v>37</v>
      </c>
      <c r="P4719" t="s">
        <v>37</v>
      </c>
      <c r="Q4719" t="s">
        <v>37</v>
      </c>
      <c r="R4719" t="s">
        <v>37</v>
      </c>
      <c r="S4719" t="s">
        <v>37</v>
      </c>
      <c r="T4719" t="s">
        <v>37</v>
      </c>
      <c r="U4719" t="s">
        <v>67</v>
      </c>
      <c r="V4719" t="s">
        <v>34</v>
      </c>
      <c r="W4719" t="s">
        <v>51</v>
      </c>
      <c r="X4719">
        <v>103.2</v>
      </c>
      <c r="Y4719">
        <v>5744.35</v>
      </c>
      <c r="Z4719">
        <v>0</v>
      </c>
      <c r="AA4719">
        <v>0</v>
      </c>
      <c r="AB4719">
        <v>567.28</v>
      </c>
      <c r="AC4719">
        <v>6311.63</v>
      </c>
      <c r="AD4719" t="s">
        <v>41</v>
      </c>
      <c r="AE4719" t="s">
        <v>42</v>
      </c>
      <c r="AF4719" t="s">
        <v>42</v>
      </c>
      <c r="AG4719">
        <f t="shared" si="146"/>
        <v>0</v>
      </c>
      <c r="AH4719" t="str" cm="1">
        <f t="array" ref="AH4719">_xlfn.IFS(
X4719&lt;=20, "&lt;20",
AND(X4719&gt;=20, X4719&lt;50), "20-50",
AND(X4719&gt;=50, X4719&lt;100), "50-100",
X4719&gt;=100, "&gt;100"
)</f>
        <v>&gt;100</v>
      </c>
      <c r="AI4719">
        <f t="shared" si="147"/>
        <v>0</v>
      </c>
      <c r="AJ4719" t="str" cm="1">
        <f t="array" ref="AJ4719">_xlfn.IFS(
C4719&lt;=20, "&lt;20",
AND(C4719&gt;=20, C4719&lt;35), "20-35",
AND(C4719&gt;=35, C4719&lt;50), "35-50",
C4719&gt;=50, "50-100"
)</f>
        <v>50-100</v>
      </c>
      <c r="AK4719" t="str" cm="1">
        <f t="array" ref="AK4719">_xlfn.IFS(
G4719&lt;6, "&lt;6",
AND(G4719&gt;=6, G4719&lt;12), "6-12",
AND(G4719&gt;=12, G4719&lt;18), "12-18",  AND(G4719&gt;=18, G4719&lt;24), "18-24", G4719&gt;=24, "24-36")</f>
        <v>24-36</v>
      </c>
    </row>
    <row r="4720" spans="1:37" x14ac:dyDescent="0.3">
      <c r="A4720" t="s">
        <v>4820</v>
      </c>
      <c r="B4720" t="s">
        <v>33</v>
      </c>
      <c r="C4720">
        <v>25</v>
      </c>
      <c r="D4720" t="s">
        <v>34</v>
      </c>
      <c r="E4720" t="s">
        <v>82</v>
      </c>
      <c r="F4720">
        <v>13</v>
      </c>
      <c r="G4720">
        <v>27</v>
      </c>
      <c r="H4720" t="s">
        <v>36</v>
      </c>
      <c r="I4720" t="s">
        <v>37</v>
      </c>
      <c r="J4720" t="s">
        <v>34</v>
      </c>
      <c r="K4720" t="s">
        <v>37</v>
      </c>
      <c r="L4720" t="s">
        <v>50</v>
      </c>
      <c r="M4720" t="s">
        <v>34</v>
      </c>
      <c r="N4720" t="s">
        <v>37</v>
      </c>
      <c r="O4720" t="s">
        <v>37</v>
      </c>
      <c r="P4720" t="s">
        <v>37</v>
      </c>
      <c r="Q4720" t="s">
        <v>37</v>
      </c>
      <c r="R4720" t="s">
        <v>37</v>
      </c>
      <c r="S4720" t="s">
        <v>37</v>
      </c>
      <c r="T4720" t="s">
        <v>37</v>
      </c>
      <c r="U4720" t="s">
        <v>39</v>
      </c>
      <c r="V4720" t="s">
        <v>37</v>
      </c>
      <c r="W4720" t="s">
        <v>51</v>
      </c>
      <c r="X4720">
        <v>105</v>
      </c>
      <c r="Y4720">
        <v>5426.85</v>
      </c>
      <c r="Z4720">
        <v>0</v>
      </c>
      <c r="AA4720">
        <v>0</v>
      </c>
      <c r="AB4720">
        <v>2563.08</v>
      </c>
      <c r="AC4720">
        <v>7989.93</v>
      </c>
      <c r="AD4720" t="s">
        <v>52</v>
      </c>
      <c r="AE4720" t="s">
        <v>94</v>
      </c>
      <c r="AF4720" t="s">
        <v>95</v>
      </c>
      <c r="AG4720">
        <f t="shared" si="146"/>
        <v>1</v>
      </c>
      <c r="AH4720" t="str" cm="1">
        <f t="array" ref="AH4720">_xlfn.IFS(
X4720&lt;=20, "&lt;20",
AND(X4720&gt;=20, X4720&lt;50), "20-50",
AND(X4720&gt;=50, X4720&lt;100), "50-100",
X4720&gt;=100, "&gt;100"
)</f>
        <v>&gt;100</v>
      </c>
      <c r="AI4720">
        <f t="shared" si="147"/>
        <v>0</v>
      </c>
      <c r="AJ4720" t="str" cm="1">
        <f t="array" ref="AJ4720">_xlfn.IFS(
C4720&lt;=20, "&lt;20",
AND(C4720&gt;=20, C4720&lt;35), "20-35",
AND(C4720&gt;=35, C4720&lt;50), "35-50",
C4720&gt;=50, "50-100"
)</f>
        <v>20-35</v>
      </c>
      <c r="AK4720" t="str" cm="1">
        <f t="array" ref="AK4720">_xlfn.IFS(
G4720&lt;6, "&lt;6",
AND(G4720&gt;=6, G4720&lt;12), "6-12",
AND(G4720&gt;=12, G4720&lt;18), "12-18",  AND(G4720&gt;=18, G4720&lt;24), "18-24", G4720&gt;=24, "24-36")</f>
        <v>24-36</v>
      </c>
    </row>
    <row r="4721" spans="1:37" x14ac:dyDescent="0.3">
      <c r="A4721" t="s">
        <v>4821</v>
      </c>
      <c r="B4721" t="s">
        <v>44</v>
      </c>
      <c r="C4721">
        <v>81</v>
      </c>
      <c r="D4721" t="s">
        <v>37</v>
      </c>
      <c r="E4721" t="s">
        <v>48</v>
      </c>
      <c r="F4721">
        <v>4</v>
      </c>
      <c r="G4721">
        <v>30</v>
      </c>
      <c r="H4721" t="s">
        <v>36</v>
      </c>
      <c r="I4721" t="s">
        <v>37</v>
      </c>
      <c r="J4721" t="s">
        <v>34</v>
      </c>
      <c r="K4721" t="s">
        <v>37</v>
      </c>
      <c r="L4721" t="s">
        <v>50</v>
      </c>
      <c r="M4721" t="s">
        <v>37</v>
      </c>
      <c r="N4721" t="s">
        <v>34</v>
      </c>
      <c r="O4721" t="s">
        <v>34</v>
      </c>
      <c r="P4721" t="s">
        <v>34</v>
      </c>
      <c r="Q4721" t="s">
        <v>34</v>
      </c>
      <c r="R4721" t="s">
        <v>37</v>
      </c>
      <c r="S4721" t="s">
        <v>37</v>
      </c>
      <c r="T4721" t="s">
        <v>37</v>
      </c>
      <c r="U4721" t="s">
        <v>46</v>
      </c>
      <c r="V4721" t="s">
        <v>34</v>
      </c>
      <c r="W4721" t="s">
        <v>51</v>
      </c>
      <c r="X4721">
        <v>85</v>
      </c>
      <c r="Y4721">
        <v>3969.4</v>
      </c>
      <c r="Z4721">
        <v>0</v>
      </c>
      <c r="AA4721">
        <v>0</v>
      </c>
      <c r="AB4721">
        <v>1691.88</v>
      </c>
      <c r="AC4721">
        <v>5661.28</v>
      </c>
      <c r="AD4721" t="s">
        <v>52</v>
      </c>
      <c r="AE4721" t="s">
        <v>104</v>
      </c>
      <c r="AF4721" t="s">
        <v>150</v>
      </c>
      <c r="AG4721">
        <f t="shared" si="146"/>
        <v>1</v>
      </c>
      <c r="AH4721" t="str" cm="1">
        <f t="array" ref="AH4721">_xlfn.IFS(
X4721&lt;=20, "&lt;20",
AND(X4721&gt;=20, X4721&lt;50), "20-50",
AND(X4721&gt;=50, X4721&lt;100), "50-100",
X4721&gt;=100, "&gt;100"
)</f>
        <v>50-100</v>
      </c>
      <c r="AI4721">
        <f t="shared" si="147"/>
        <v>0</v>
      </c>
      <c r="AJ4721" t="str" cm="1">
        <f t="array" ref="AJ4721">_xlfn.IFS(
C4721&lt;=20, "&lt;20",
AND(C4721&gt;=20, C4721&lt;35), "20-35",
AND(C4721&gt;=35, C4721&lt;50), "35-50",
C4721&gt;=50, "50-100"
)</f>
        <v>50-100</v>
      </c>
      <c r="AK4721" t="str" cm="1">
        <f t="array" ref="AK4721">_xlfn.IFS(
G4721&lt;6, "&lt;6",
AND(G4721&gt;=6, G4721&lt;12), "6-12",
AND(G4721&gt;=12, G4721&lt;18), "12-18",  AND(G4721&gt;=18, G4721&lt;24), "18-24", G4721&gt;=24, "24-36")</f>
        <v>24-36</v>
      </c>
    </row>
    <row r="4722" spans="1:37" x14ac:dyDescent="0.3">
      <c r="A4722" t="s">
        <v>4822</v>
      </c>
      <c r="B4722" t="s">
        <v>44</v>
      </c>
      <c r="C4722">
        <v>22</v>
      </c>
      <c r="D4722" t="s">
        <v>34</v>
      </c>
      <c r="E4722" t="s">
        <v>64</v>
      </c>
      <c r="F4722">
        <v>4</v>
      </c>
      <c r="G4722">
        <v>9</v>
      </c>
      <c r="H4722" t="s">
        <v>36</v>
      </c>
      <c r="I4722" t="s">
        <v>37</v>
      </c>
      <c r="J4722" t="s">
        <v>37</v>
      </c>
      <c r="K4722" t="s">
        <v>34</v>
      </c>
      <c r="L4722" t="s">
        <v>34</v>
      </c>
      <c r="M4722" t="s">
        <v>34</v>
      </c>
      <c r="N4722" t="s">
        <v>34</v>
      </c>
      <c r="O4722" t="s">
        <v>34</v>
      </c>
      <c r="P4722" t="s">
        <v>34</v>
      </c>
      <c r="Q4722" t="s">
        <v>34</v>
      </c>
      <c r="R4722" t="s">
        <v>34</v>
      </c>
      <c r="S4722" t="s">
        <v>34</v>
      </c>
      <c r="T4722" t="s">
        <v>34</v>
      </c>
      <c r="U4722" t="s">
        <v>67</v>
      </c>
      <c r="V4722" t="s">
        <v>34</v>
      </c>
      <c r="W4722" t="s">
        <v>40</v>
      </c>
      <c r="X4722">
        <v>25.25</v>
      </c>
      <c r="Y4722">
        <v>1211.6500000000001</v>
      </c>
      <c r="Z4722">
        <v>0</v>
      </c>
      <c r="AA4722">
        <v>0</v>
      </c>
      <c r="AB4722">
        <v>1648.85</v>
      </c>
      <c r="AC4722">
        <v>2860.5</v>
      </c>
      <c r="AD4722" t="s">
        <v>41</v>
      </c>
      <c r="AE4722" t="s">
        <v>42</v>
      </c>
      <c r="AF4722" t="s">
        <v>42</v>
      </c>
      <c r="AG4722">
        <f t="shared" si="146"/>
        <v>0</v>
      </c>
      <c r="AH4722" t="str" cm="1">
        <f t="array" ref="AH4722">_xlfn.IFS(
X4722&lt;=20, "&lt;20",
AND(X4722&gt;=20, X4722&lt;50), "20-50",
AND(X4722&gt;=50, X4722&lt;100), "50-100",
X4722&gt;=100, "&gt;100"
)</f>
        <v>20-50</v>
      </c>
      <c r="AI4722">
        <f t="shared" si="147"/>
        <v>0</v>
      </c>
      <c r="AJ4722" t="str" cm="1">
        <f t="array" ref="AJ4722">_xlfn.IFS(
C4722&lt;=20, "&lt;20",
AND(C4722&gt;=20, C4722&lt;35), "20-35",
AND(C4722&gt;=35, C4722&lt;50), "35-50",
C4722&gt;=50, "50-100"
)</f>
        <v>20-35</v>
      </c>
      <c r="AK4722" t="str" cm="1">
        <f t="array" ref="AK4722">_xlfn.IFS(
G4722&lt;6, "&lt;6",
AND(G4722&gt;=6, G4722&lt;12), "6-12",
AND(G4722&gt;=12, G4722&lt;18), "12-18",  AND(G4722&gt;=18, G4722&lt;24), "18-24", G4722&gt;=24, "24-36")</f>
        <v>6-12</v>
      </c>
    </row>
    <row r="4723" spans="1:37" x14ac:dyDescent="0.3">
      <c r="A4723" t="s">
        <v>4823</v>
      </c>
      <c r="B4723" t="s">
        <v>44</v>
      </c>
      <c r="C4723">
        <v>35</v>
      </c>
      <c r="D4723" t="s">
        <v>37</v>
      </c>
      <c r="E4723" t="s">
        <v>76</v>
      </c>
      <c r="F4723">
        <v>12</v>
      </c>
      <c r="G4723">
        <v>29</v>
      </c>
      <c r="H4723" t="s">
        <v>49</v>
      </c>
      <c r="I4723" t="s">
        <v>37</v>
      </c>
      <c r="J4723" t="s">
        <v>34</v>
      </c>
      <c r="K4723" t="s">
        <v>34</v>
      </c>
      <c r="L4723" t="s">
        <v>34</v>
      </c>
      <c r="M4723" t="s">
        <v>34</v>
      </c>
      <c r="N4723" t="s">
        <v>34</v>
      </c>
      <c r="O4723" t="s">
        <v>34</v>
      </c>
      <c r="P4723" t="s">
        <v>34</v>
      </c>
      <c r="Q4723" t="s">
        <v>34</v>
      </c>
      <c r="R4723" t="s">
        <v>34</v>
      </c>
      <c r="S4723" t="s">
        <v>34</v>
      </c>
      <c r="T4723" t="s">
        <v>34</v>
      </c>
      <c r="U4723" t="s">
        <v>46</v>
      </c>
      <c r="V4723" t="s">
        <v>37</v>
      </c>
      <c r="W4723" t="s">
        <v>51</v>
      </c>
      <c r="X4723">
        <v>21</v>
      </c>
      <c r="Y4723">
        <v>21</v>
      </c>
      <c r="Z4723">
        <v>0</v>
      </c>
      <c r="AA4723">
        <v>0</v>
      </c>
      <c r="AB4723">
        <v>16.66</v>
      </c>
      <c r="AC4723">
        <v>37.659999999999997</v>
      </c>
      <c r="AD4723" t="s">
        <v>52</v>
      </c>
      <c r="AE4723" t="s">
        <v>104</v>
      </c>
      <c r="AF4723" t="s">
        <v>150</v>
      </c>
      <c r="AG4723">
        <f t="shared" si="146"/>
        <v>1</v>
      </c>
      <c r="AH4723" t="str" cm="1">
        <f t="array" ref="AH4723">_xlfn.IFS(
X4723&lt;=20, "&lt;20",
AND(X4723&gt;=20, X4723&lt;50), "20-50",
AND(X4723&gt;=50, X4723&lt;100), "50-100",
X4723&gt;=100, "&gt;100"
)</f>
        <v>20-50</v>
      </c>
      <c r="AI4723">
        <f t="shared" si="147"/>
        <v>0</v>
      </c>
      <c r="AJ4723" t="str" cm="1">
        <f t="array" ref="AJ4723">_xlfn.IFS(
C4723&lt;=20, "&lt;20",
AND(C4723&gt;=20, C4723&lt;35), "20-35",
AND(C4723&gt;=35, C4723&lt;50), "35-50",
C4723&gt;=50, "50-100"
)</f>
        <v>35-50</v>
      </c>
      <c r="AK4723" t="str" cm="1">
        <f t="array" ref="AK4723">_xlfn.IFS(
G4723&lt;6, "&lt;6",
AND(G4723&gt;=6, G4723&lt;12), "6-12",
AND(G4723&gt;=12, G4723&lt;18), "12-18",  AND(G4723&gt;=18, G4723&lt;24), "18-24", G4723&gt;=24, "24-36")</f>
        <v>24-36</v>
      </c>
    </row>
    <row r="4724" spans="1:37" x14ac:dyDescent="0.3">
      <c r="A4724" t="s">
        <v>4824</v>
      </c>
      <c r="B4724" t="s">
        <v>44</v>
      </c>
      <c r="C4724">
        <v>52</v>
      </c>
      <c r="D4724" t="s">
        <v>34</v>
      </c>
      <c r="E4724" t="s">
        <v>74</v>
      </c>
      <c r="F4724">
        <v>6</v>
      </c>
      <c r="G4724">
        <v>15</v>
      </c>
      <c r="H4724" t="s">
        <v>36</v>
      </c>
      <c r="I4724" t="s">
        <v>37</v>
      </c>
      <c r="J4724" t="s">
        <v>37</v>
      </c>
      <c r="K4724" t="s">
        <v>37</v>
      </c>
      <c r="L4724" t="s">
        <v>50</v>
      </c>
      <c r="M4724" t="s">
        <v>34</v>
      </c>
      <c r="N4724" t="s">
        <v>37</v>
      </c>
      <c r="O4724" t="s">
        <v>37</v>
      </c>
      <c r="P4724" t="s">
        <v>34</v>
      </c>
      <c r="Q4724" t="s">
        <v>37</v>
      </c>
      <c r="R4724" t="s">
        <v>37</v>
      </c>
      <c r="S4724" t="s">
        <v>37</v>
      </c>
      <c r="T4724" t="s">
        <v>37</v>
      </c>
      <c r="U4724" t="s">
        <v>46</v>
      </c>
      <c r="V4724" t="s">
        <v>37</v>
      </c>
      <c r="W4724" t="s">
        <v>40</v>
      </c>
      <c r="X4724">
        <v>104.5</v>
      </c>
      <c r="Y4724">
        <v>5921.35</v>
      </c>
      <c r="Z4724">
        <v>0</v>
      </c>
      <c r="AA4724">
        <v>0</v>
      </c>
      <c r="AB4724">
        <v>2287.41</v>
      </c>
      <c r="AC4724">
        <v>8208.76</v>
      </c>
      <c r="AD4724" t="s">
        <v>52</v>
      </c>
      <c r="AE4724" t="s">
        <v>58</v>
      </c>
      <c r="AF4724" t="s">
        <v>59</v>
      </c>
      <c r="AG4724">
        <f t="shared" si="146"/>
        <v>1</v>
      </c>
      <c r="AH4724" t="str" cm="1">
        <f t="array" ref="AH4724">_xlfn.IFS(
X4724&lt;=20, "&lt;20",
AND(X4724&gt;=20, X4724&lt;50), "20-50",
AND(X4724&gt;=50, X4724&lt;100), "50-100",
X4724&gt;=100, "&gt;100"
)</f>
        <v>&gt;100</v>
      </c>
      <c r="AI4724">
        <f t="shared" si="147"/>
        <v>0</v>
      </c>
      <c r="AJ4724" t="str" cm="1">
        <f t="array" ref="AJ4724">_xlfn.IFS(
C4724&lt;=20, "&lt;20",
AND(C4724&gt;=20, C4724&lt;35), "20-35",
AND(C4724&gt;=35, C4724&lt;50), "35-50",
C4724&gt;=50, "50-100"
)</f>
        <v>50-100</v>
      </c>
      <c r="AK4724" t="str" cm="1">
        <f t="array" ref="AK4724">_xlfn.IFS(
G4724&lt;6, "&lt;6",
AND(G4724&gt;=6, G4724&lt;12), "6-12",
AND(G4724&gt;=12, G4724&lt;18), "12-18",  AND(G4724&gt;=18, G4724&lt;24), "18-24", G4724&gt;=24, "24-36")</f>
        <v>12-18</v>
      </c>
    </row>
    <row r="4725" spans="1:37" x14ac:dyDescent="0.3">
      <c r="A4725" t="s">
        <v>4825</v>
      </c>
      <c r="B4725" t="s">
        <v>44</v>
      </c>
      <c r="C4725">
        <v>29</v>
      </c>
      <c r="D4725" t="s">
        <v>34</v>
      </c>
      <c r="E4725" t="s">
        <v>90</v>
      </c>
      <c r="F4725">
        <v>1</v>
      </c>
      <c r="G4725">
        <v>12</v>
      </c>
      <c r="H4725" t="s">
        <v>49</v>
      </c>
      <c r="I4725" t="s">
        <v>37</v>
      </c>
      <c r="J4725" t="s">
        <v>37</v>
      </c>
      <c r="K4725" t="s">
        <v>37</v>
      </c>
      <c r="L4725" t="s">
        <v>50</v>
      </c>
      <c r="M4725" t="s">
        <v>37</v>
      </c>
      <c r="N4725" t="s">
        <v>34</v>
      </c>
      <c r="O4725" t="s">
        <v>34</v>
      </c>
      <c r="P4725" t="s">
        <v>34</v>
      </c>
      <c r="Q4725" t="s">
        <v>34</v>
      </c>
      <c r="R4725" t="s">
        <v>34</v>
      </c>
      <c r="S4725" t="s">
        <v>34</v>
      </c>
      <c r="T4725" t="s">
        <v>37</v>
      </c>
      <c r="U4725" t="s">
        <v>46</v>
      </c>
      <c r="V4725" t="s">
        <v>37</v>
      </c>
      <c r="W4725" t="s">
        <v>51</v>
      </c>
      <c r="X4725">
        <v>81.7</v>
      </c>
      <c r="Y4725">
        <v>81.7</v>
      </c>
      <c r="Z4725">
        <v>0</v>
      </c>
      <c r="AA4725">
        <v>0</v>
      </c>
      <c r="AB4725">
        <v>9.81</v>
      </c>
      <c r="AC4725">
        <v>91.51</v>
      </c>
      <c r="AD4725" t="s">
        <v>52</v>
      </c>
      <c r="AE4725" t="s">
        <v>58</v>
      </c>
      <c r="AF4725" t="s">
        <v>288</v>
      </c>
      <c r="AG4725">
        <f t="shared" si="146"/>
        <v>1</v>
      </c>
      <c r="AH4725" t="str" cm="1">
        <f t="array" ref="AH4725">_xlfn.IFS(
X4725&lt;=20, "&lt;20",
AND(X4725&gt;=20, X4725&lt;50), "20-50",
AND(X4725&gt;=50, X4725&lt;100), "50-100",
X4725&gt;=100, "&gt;100"
)</f>
        <v>50-100</v>
      </c>
      <c r="AI4725">
        <f t="shared" si="147"/>
        <v>0</v>
      </c>
      <c r="AJ4725" t="str" cm="1">
        <f t="array" ref="AJ4725">_xlfn.IFS(
C4725&lt;=20, "&lt;20",
AND(C4725&gt;=20, C4725&lt;35), "20-35",
AND(C4725&gt;=35, C4725&lt;50), "35-50",
C4725&gt;=50, "50-100"
)</f>
        <v>20-35</v>
      </c>
      <c r="AK4725" t="str" cm="1">
        <f t="array" ref="AK4725">_xlfn.IFS(
G4725&lt;6, "&lt;6",
AND(G4725&gt;=6, G4725&lt;12), "6-12",
AND(G4725&gt;=12, G4725&lt;18), "12-18",  AND(G4725&gt;=18, G4725&lt;24), "18-24", G4725&gt;=24, "24-36")</f>
        <v>12-18</v>
      </c>
    </row>
    <row r="4726" spans="1:37" x14ac:dyDescent="0.3">
      <c r="A4726" t="s">
        <v>4826</v>
      </c>
      <c r="B4726" t="s">
        <v>44</v>
      </c>
      <c r="C4726">
        <v>62</v>
      </c>
      <c r="D4726" t="s">
        <v>34</v>
      </c>
      <c r="E4726" t="s">
        <v>103</v>
      </c>
      <c r="F4726">
        <v>11</v>
      </c>
      <c r="G4726">
        <v>6</v>
      </c>
      <c r="H4726" t="s">
        <v>70</v>
      </c>
      <c r="I4726" t="s">
        <v>37</v>
      </c>
      <c r="J4726" t="s">
        <v>34</v>
      </c>
      <c r="K4726" t="s">
        <v>34</v>
      </c>
      <c r="L4726" t="s">
        <v>34</v>
      </c>
      <c r="M4726" t="s">
        <v>34</v>
      </c>
      <c r="N4726" t="s">
        <v>34</v>
      </c>
      <c r="O4726" t="s">
        <v>34</v>
      </c>
      <c r="P4726" t="s">
        <v>34</v>
      </c>
      <c r="Q4726" t="s">
        <v>34</v>
      </c>
      <c r="R4726" t="s">
        <v>34</v>
      </c>
      <c r="S4726" t="s">
        <v>34</v>
      </c>
      <c r="T4726" t="s">
        <v>34</v>
      </c>
      <c r="U4726" t="s">
        <v>39</v>
      </c>
      <c r="V4726" t="s">
        <v>37</v>
      </c>
      <c r="W4726" t="s">
        <v>51</v>
      </c>
      <c r="X4726">
        <v>20.399999999999999</v>
      </c>
      <c r="Y4726">
        <v>854.9</v>
      </c>
      <c r="Z4726">
        <v>32.549999999999997</v>
      </c>
      <c r="AA4726">
        <v>0</v>
      </c>
      <c r="AB4726">
        <v>1056.4000000000001</v>
      </c>
      <c r="AC4726">
        <v>1878.75</v>
      </c>
      <c r="AD4726" t="s">
        <v>41</v>
      </c>
      <c r="AE4726" t="s">
        <v>42</v>
      </c>
      <c r="AF4726" t="s">
        <v>42</v>
      </c>
      <c r="AG4726">
        <f t="shared" si="146"/>
        <v>0</v>
      </c>
      <c r="AH4726" t="str" cm="1">
        <f t="array" ref="AH4726">_xlfn.IFS(
X4726&lt;=20, "&lt;20",
AND(X4726&gt;=20, X4726&lt;50), "20-50",
AND(X4726&gt;=50, X4726&lt;100), "50-100",
X4726&gt;=100, "&gt;100"
)</f>
        <v>20-50</v>
      </c>
      <c r="AI4726">
        <f t="shared" si="147"/>
        <v>0</v>
      </c>
      <c r="AJ4726" t="str" cm="1">
        <f t="array" ref="AJ4726">_xlfn.IFS(
C4726&lt;=20, "&lt;20",
AND(C4726&gt;=20, C4726&lt;35), "20-35",
AND(C4726&gt;=35, C4726&lt;50), "35-50",
C4726&gt;=50, "50-100"
)</f>
        <v>50-100</v>
      </c>
      <c r="AK4726" t="str" cm="1">
        <f t="array" ref="AK4726">_xlfn.IFS(
G4726&lt;6, "&lt;6",
AND(G4726&gt;=6, G4726&lt;12), "6-12",
AND(G4726&gt;=12, G4726&lt;18), "12-18",  AND(G4726&gt;=18, G4726&lt;24), "18-24", G4726&gt;=24, "24-36")</f>
        <v>6-12</v>
      </c>
    </row>
    <row r="4727" spans="1:37" x14ac:dyDescent="0.3">
      <c r="A4727" t="s">
        <v>4827</v>
      </c>
      <c r="B4727" t="s">
        <v>44</v>
      </c>
      <c r="C4727">
        <v>65</v>
      </c>
      <c r="D4727" t="s">
        <v>34</v>
      </c>
      <c r="E4727" t="s">
        <v>61</v>
      </c>
      <c r="F4727">
        <v>7</v>
      </c>
      <c r="G4727">
        <v>27</v>
      </c>
      <c r="H4727" t="s">
        <v>36</v>
      </c>
      <c r="I4727" t="s">
        <v>34</v>
      </c>
      <c r="J4727" t="s">
        <v>34</v>
      </c>
      <c r="K4727" t="s">
        <v>37</v>
      </c>
      <c r="L4727" t="s">
        <v>72</v>
      </c>
      <c r="M4727" t="s">
        <v>34</v>
      </c>
      <c r="N4727" t="s">
        <v>37</v>
      </c>
      <c r="O4727" t="s">
        <v>37</v>
      </c>
      <c r="P4727" t="s">
        <v>34</v>
      </c>
      <c r="Q4727" t="s">
        <v>34</v>
      </c>
      <c r="R4727" t="s">
        <v>34</v>
      </c>
      <c r="S4727" t="s">
        <v>34</v>
      </c>
      <c r="T4727" t="s">
        <v>37</v>
      </c>
      <c r="U4727" t="s">
        <v>67</v>
      </c>
      <c r="V4727" t="s">
        <v>37</v>
      </c>
      <c r="W4727" t="s">
        <v>40</v>
      </c>
      <c r="X4727">
        <v>35.65</v>
      </c>
      <c r="Y4727">
        <v>1025.1500000000001</v>
      </c>
      <c r="Z4727">
        <v>25.07</v>
      </c>
      <c r="AA4727">
        <v>0</v>
      </c>
      <c r="AB4727">
        <v>0</v>
      </c>
      <c r="AC4727">
        <v>1000.08</v>
      </c>
      <c r="AD4727" t="s">
        <v>41</v>
      </c>
      <c r="AE4727" t="s">
        <v>42</v>
      </c>
      <c r="AF4727" t="s">
        <v>42</v>
      </c>
      <c r="AG4727">
        <f t="shared" si="146"/>
        <v>0</v>
      </c>
      <c r="AH4727" t="str" cm="1">
        <f t="array" ref="AH4727">_xlfn.IFS(
X4727&lt;=20, "&lt;20",
AND(X4727&gt;=20, X4727&lt;50), "20-50",
AND(X4727&gt;=50, X4727&lt;100), "50-100",
X4727&gt;=100, "&gt;100"
)</f>
        <v>20-50</v>
      </c>
      <c r="AI4727">
        <f t="shared" si="147"/>
        <v>0</v>
      </c>
      <c r="AJ4727" t="str" cm="1">
        <f t="array" ref="AJ4727">_xlfn.IFS(
C4727&lt;=20, "&lt;20",
AND(C4727&gt;=20, C4727&lt;35), "20-35",
AND(C4727&gt;=35, C4727&lt;50), "35-50",
C4727&gt;=50, "50-100"
)</f>
        <v>50-100</v>
      </c>
      <c r="AK4727" t="str" cm="1">
        <f t="array" ref="AK4727">_xlfn.IFS(
G4727&lt;6, "&lt;6",
AND(G4727&gt;=6, G4727&lt;12), "6-12",
AND(G4727&gt;=12, G4727&lt;18), "12-18",  AND(G4727&gt;=18, G4727&lt;24), "18-24", G4727&gt;=24, "24-36")</f>
        <v>24-36</v>
      </c>
    </row>
    <row r="4728" spans="1:37" x14ac:dyDescent="0.3">
      <c r="A4728" t="s">
        <v>4828</v>
      </c>
      <c r="B4728" t="s">
        <v>33</v>
      </c>
      <c r="C4728">
        <v>25</v>
      </c>
      <c r="D4728" t="s">
        <v>37</v>
      </c>
      <c r="E4728" t="s">
        <v>90</v>
      </c>
      <c r="F4728">
        <v>8</v>
      </c>
      <c r="G4728">
        <v>19</v>
      </c>
      <c r="H4728" t="s">
        <v>49</v>
      </c>
      <c r="I4728" t="s">
        <v>37</v>
      </c>
      <c r="J4728" t="s">
        <v>34</v>
      </c>
      <c r="K4728" t="s">
        <v>34</v>
      </c>
      <c r="L4728" t="s">
        <v>34</v>
      </c>
      <c r="M4728" t="s">
        <v>34</v>
      </c>
      <c r="N4728" t="s">
        <v>34</v>
      </c>
      <c r="O4728" t="s">
        <v>34</v>
      </c>
      <c r="P4728" t="s">
        <v>34</v>
      </c>
      <c r="Q4728" t="s">
        <v>34</v>
      </c>
      <c r="R4728" t="s">
        <v>34</v>
      </c>
      <c r="S4728" t="s">
        <v>34</v>
      </c>
      <c r="T4728" t="s">
        <v>34</v>
      </c>
      <c r="U4728" t="s">
        <v>46</v>
      </c>
      <c r="V4728" t="s">
        <v>34</v>
      </c>
      <c r="W4728" t="s">
        <v>143</v>
      </c>
      <c r="X4728">
        <v>19.850000000000001</v>
      </c>
      <c r="Y4728">
        <v>64.55</v>
      </c>
      <c r="Z4728">
        <v>0</v>
      </c>
      <c r="AA4728">
        <v>0</v>
      </c>
      <c r="AB4728">
        <v>96.03</v>
      </c>
      <c r="AC4728">
        <v>160.58000000000001</v>
      </c>
      <c r="AD4728" t="s">
        <v>52</v>
      </c>
      <c r="AE4728" t="s">
        <v>100</v>
      </c>
      <c r="AF4728" t="s">
        <v>308</v>
      </c>
      <c r="AG4728">
        <f t="shared" si="146"/>
        <v>1</v>
      </c>
      <c r="AH4728" t="str" cm="1">
        <f t="array" ref="AH4728">_xlfn.IFS(
X4728&lt;=20, "&lt;20",
AND(X4728&gt;=20, X4728&lt;50), "20-50",
AND(X4728&gt;=50, X4728&lt;100), "50-100",
X4728&gt;=100, "&gt;100"
)</f>
        <v>&lt;20</v>
      </c>
      <c r="AI4728">
        <f t="shared" si="147"/>
        <v>0</v>
      </c>
      <c r="AJ4728" t="str" cm="1">
        <f t="array" ref="AJ4728">_xlfn.IFS(
C4728&lt;=20, "&lt;20",
AND(C4728&gt;=20, C4728&lt;35), "20-35",
AND(C4728&gt;=35, C4728&lt;50), "35-50",
C4728&gt;=50, "50-100"
)</f>
        <v>20-35</v>
      </c>
      <c r="AK4728" t="str" cm="1">
        <f t="array" ref="AK4728">_xlfn.IFS(
G4728&lt;6, "&lt;6",
AND(G4728&gt;=6, G4728&lt;12), "6-12",
AND(G4728&gt;=12, G4728&lt;18), "12-18",  AND(G4728&gt;=18, G4728&lt;24), "18-24", G4728&gt;=24, "24-36")</f>
        <v>18-24</v>
      </c>
    </row>
    <row r="4729" spans="1:37" x14ac:dyDescent="0.3">
      <c r="A4729" t="s">
        <v>4829</v>
      </c>
      <c r="B4729" t="s">
        <v>44</v>
      </c>
      <c r="C4729">
        <v>39</v>
      </c>
      <c r="D4729" t="s">
        <v>37</v>
      </c>
      <c r="E4729" t="s">
        <v>74</v>
      </c>
      <c r="F4729">
        <v>9</v>
      </c>
      <c r="G4729">
        <v>15</v>
      </c>
      <c r="H4729" t="s">
        <v>36</v>
      </c>
      <c r="I4729" t="s">
        <v>37</v>
      </c>
      <c r="J4729" t="s">
        <v>37</v>
      </c>
      <c r="K4729" t="s">
        <v>37</v>
      </c>
      <c r="L4729" t="s">
        <v>50</v>
      </c>
      <c r="M4729" t="s">
        <v>37</v>
      </c>
      <c r="N4729" t="s">
        <v>34</v>
      </c>
      <c r="O4729" t="s">
        <v>37</v>
      </c>
      <c r="P4729" t="s">
        <v>34</v>
      </c>
      <c r="Q4729" t="s">
        <v>37</v>
      </c>
      <c r="R4729" t="s">
        <v>37</v>
      </c>
      <c r="S4729" t="s">
        <v>37</v>
      </c>
      <c r="T4729" t="s">
        <v>37</v>
      </c>
      <c r="U4729" t="s">
        <v>39</v>
      </c>
      <c r="V4729" t="s">
        <v>37</v>
      </c>
      <c r="W4729" t="s">
        <v>40</v>
      </c>
      <c r="X4729">
        <v>106.95</v>
      </c>
      <c r="Y4729">
        <v>5785.5</v>
      </c>
      <c r="Z4729">
        <v>0</v>
      </c>
      <c r="AA4729">
        <v>0</v>
      </c>
      <c r="AB4729">
        <v>1579.4</v>
      </c>
      <c r="AC4729">
        <v>7364.9</v>
      </c>
      <c r="AD4729" t="s">
        <v>52</v>
      </c>
      <c r="AE4729" t="s">
        <v>53</v>
      </c>
      <c r="AF4729" t="s">
        <v>54</v>
      </c>
      <c r="AG4729">
        <f t="shared" si="146"/>
        <v>1</v>
      </c>
      <c r="AH4729" t="str" cm="1">
        <f t="array" ref="AH4729">_xlfn.IFS(
X4729&lt;=20, "&lt;20",
AND(X4729&gt;=20, X4729&lt;50), "20-50",
AND(X4729&gt;=50, X4729&lt;100), "50-100",
X4729&gt;=100, "&gt;100"
)</f>
        <v>&gt;100</v>
      </c>
      <c r="AI4729">
        <f t="shared" si="147"/>
        <v>0</v>
      </c>
      <c r="AJ4729" t="str" cm="1">
        <f t="array" ref="AJ4729">_xlfn.IFS(
C4729&lt;=20, "&lt;20",
AND(C4729&gt;=20, C4729&lt;35), "20-35",
AND(C4729&gt;=35, C4729&lt;50), "35-50",
C4729&gt;=50, "50-100"
)</f>
        <v>35-50</v>
      </c>
      <c r="AK4729" t="str" cm="1">
        <f t="array" ref="AK4729">_xlfn.IFS(
G4729&lt;6, "&lt;6",
AND(G4729&gt;=6, G4729&lt;12), "6-12",
AND(G4729&gt;=12, G4729&lt;18), "12-18",  AND(G4729&gt;=18, G4729&lt;24), "18-24", G4729&gt;=24, "24-36")</f>
        <v>12-18</v>
      </c>
    </row>
    <row r="4730" spans="1:37" x14ac:dyDescent="0.3">
      <c r="A4730" t="s">
        <v>4830</v>
      </c>
      <c r="B4730" t="s">
        <v>33</v>
      </c>
      <c r="C4730">
        <v>61</v>
      </c>
      <c r="D4730" t="s">
        <v>34</v>
      </c>
      <c r="E4730" t="s">
        <v>164</v>
      </c>
      <c r="F4730">
        <v>14</v>
      </c>
      <c r="G4730">
        <v>16</v>
      </c>
      <c r="H4730" t="s">
        <v>36</v>
      </c>
      <c r="I4730" t="s">
        <v>37</v>
      </c>
      <c r="J4730" t="s">
        <v>37</v>
      </c>
      <c r="K4730" t="s">
        <v>37</v>
      </c>
      <c r="L4730" t="s">
        <v>38</v>
      </c>
      <c r="M4730" t="s">
        <v>37</v>
      </c>
      <c r="N4730" t="s">
        <v>34</v>
      </c>
      <c r="O4730" t="s">
        <v>34</v>
      </c>
      <c r="P4730" t="s">
        <v>34</v>
      </c>
      <c r="Q4730" t="s">
        <v>37</v>
      </c>
      <c r="R4730" t="s">
        <v>37</v>
      </c>
      <c r="S4730" t="s">
        <v>37</v>
      </c>
      <c r="T4730" t="s">
        <v>37</v>
      </c>
      <c r="U4730" t="s">
        <v>39</v>
      </c>
      <c r="V4730" t="s">
        <v>34</v>
      </c>
      <c r="W4730" t="s">
        <v>40</v>
      </c>
      <c r="X4730">
        <v>74.8</v>
      </c>
      <c r="Y4730">
        <v>1821.2</v>
      </c>
      <c r="Z4730">
        <v>0</v>
      </c>
      <c r="AA4730">
        <v>0</v>
      </c>
      <c r="AB4730">
        <v>208.08</v>
      </c>
      <c r="AC4730">
        <v>2029.28</v>
      </c>
      <c r="AD4730" t="s">
        <v>41</v>
      </c>
      <c r="AE4730" t="s">
        <v>42</v>
      </c>
      <c r="AF4730" t="s">
        <v>42</v>
      </c>
      <c r="AG4730">
        <f t="shared" si="146"/>
        <v>0</v>
      </c>
      <c r="AH4730" t="str" cm="1">
        <f t="array" ref="AH4730">_xlfn.IFS(
X4730&lt;=20, "&lt;20",
AND(X4730&gt;=20, X4730&lt;50), "20-50",
AND(X4730&gt;=50, X4730&lt;100), "50-100",
X4730&gt;=100, "&gt;100"
)</f>
        <v>50-100</v>
      </c>
      <c r="AI4730">
        <f t="shared" si="147"/>
        <v>0</v>
      </c>
      <c r="AJ4730" t="str" cm="1">
        <f t="array" ref="AJ4730">_xlfn.IFS(
C4730&lt;=20, "&lt;20",
AND(C4730&gt;=20, C4730&lt;35), "20-35",
AND(C4730&gt;=35, C4730&lt;50), "35-50",
C4730&gt;=50, "50-100"
)</f>
        <v>50-100</v>
      </c>
      <c r="AK4730" t="str" cm="1">
        <f t="array" ref="AK4730">_xlfn.IFS(
G4730&lt;6, "&lt;6",
AND(G4730&gt;=6, G4730&lt;12), "6-12",
AND(G4730&gt;=12, G4730&lt;18), "12-18",  AND(G4730&gt;=18, G4730&lt;24), "18-24", G4730&gt;=24, "24-36")</f>
        <v>12-18</v>
      </c>
    </row>
    <row r="4731" spans="1:37" x14ac:dyDescent="0.3">
      <c r="A4731" t="s">
        <v>4831</v>
      </c>
      <c r="B4731" t="s">
        <v>44</v>
      </c>
      <c r="C4731">
        <v>26</v>
      </c>
      <c r="D4731" t="s">
        <v>37</v>
      </c>
      <c r="E4731" t="s">
        <v>82</v>
      </c>
      <c r="F4731">
        <v>15</v>
      </c>
      <c r="G4731">
        <v>13</v>
      </c>
      <c r="H4731" t="s">
        <v>110</v>
      </c>
      <c r="I4731" t="s">
        <v>34</v>
      </c>
      <c r="J4731" t="s">
        <v>34</v>
      </c>
      <c r="K4731" t="s">
        <v>37</v>
      </c>
      <c r="L4731" t="s">
        <v>72</v>
      </c>
      <c r="M4731" t="s">
        <v>37</v>
      </c>
      <c r="N4731" t="s">
        <v>34</v>
      </c>
      <c r="O4731" t="s">
        <v>34</v>
      </c>
      <c r="P4731" t="s">
        <v>34</v>
      </c>
      <c r="Q4731" t="s">
        <v>37</v>
      </c>
      <c r="R4731" t="s">
        <v>37</v>
      </c>
      <c r="S4731" t="s">
        <v>37</v>
      </c>
      <c r="T4731" t="s">
        <v>37</v>
      </c>
      <c r="U4731" t="s">
        <v>39</v>
      </c>
      <c r="V4731" t="s">
        <v>37</v>
      </c>
      <c r="W4731" t="s">
        <v>143</v>
      </c>
      <c r="X4731">
        <v>50.6</v>
      </c>
      <c r="Y4731">
        <v>1288.75</v>
      </c>
      <c r="Z4731">
        <v>0</v>
      </c>
      <c r="AA4731">
        <v>0</v>
      </c>
      <c r="AB4731">
        <v>0</v>
      </c>
      <c r="AC4731">
        <v>1288.75</v>
      </c>
      <c r="AD4731" t="s">
        <v>41</v>
      </c>
      <c r="AE4731" t="s">
        <v>42</v>
      </c>
      <c r="AF4731" t="s">
        <v>42</v>
      </c>
      <c r="AG4731">
        <f t="shared" si="146"/>
        <v>0</v>
      </c>
      <c r="AH4731" t="str" cm="1">
        <f t="array" ref="AH4731">_xlfn.IFS(
X4731&lt;=20, "&lt;20",
AND(X4731&gt;=20, X4731&lt;50), "20-50",
AND(X4731&gt;=50, X4731&lt;100), "50-100",
X4731&gt;=100, "&gt;100"
)</f>
        <v>50-100</v>
      </c>
      <c r="AI4731">
        <f t="shared" si="147"/>
        <v>0</v>
      </c>
      <c r="AJ4731" t="str" cm="1">
        <f t="array" ref="AJ4731">_xlfn.IFS(
C4731&lt;=20, "&lt;20",
AND(C4731&gt;=20, C4731&lt;35), "20-35",
AND(C4731&gt;=35, C4731&lt;50), "35-50",
C4731&gt;=50, "50-100"
)</f>
        <v>20-35</v>
      </c>
      <c r="AK4731" t="str" cm="1">
        <f t="array" ref="AK4731">_xlfn.IFS(
G4731&lt;6, "&lt;6",
AND(G4731&gt;=6, G4731&lt;12), "6-12",
AND(G4731&gt;=12, G4731&lt;18), "12-18",  AND(G4731&gt;=18, G4731&lt;24), "18-24", G4731&gt;=24, "24-36")</f>
        <v>12-18</v>
      </c>
    </row>
    <row r="4732" spans="1:37" x14ac:dyDescent="0.3">
      <c r="A4732" t="s">
        <v>4832</v>
      </c>
      <c r="B4732" t="s">
        <v>44</v>
      </c>
      <c r="C4732">
        <v>59</v>
      </c>
      <c r="D4732" t="s">
        <v>37</v>
      </c>
      <c r="E4732" t="s">
        <v>64</v>
      </c>
      <c r="F4732">
        <v>11</v>
      </c>
      <c r="G4732">
        <v>29</v>
      </c>
      <c r="H4732" t="s">
        <v>36</v>
      </c>
      <c r="I4732" t="s">
        <v>37</v>
      </c>
      <c r="J4732" t="s">
        <v>34</v>
      </c>
      <c r="K4732" t="s">
        <v>37</v>
      </c>
      <c r="L4732" t="s">
        <v>38</v>
      </c>
      <c r="M4732" t="s">
        <v>34</v>
      </c>
      <c r="N4732" t="s">
        <v>37</v>
      </c>
      <c r="O4732" t="s">
        <v>34</v>
      </c>
      <c r="P4732" t="s">
        <v>34</v>
      </c>
      <c r="Q4732" t="s">
        <v>37</v>
      </c>
      <c r="R4732" t="s">
        <v>34</v>
      </c>
      <c r="S4732" t="s">
        <v>34</v>
      </c>
      <c r="T4732" t="s">
        <v>37</v>
      </c>
      <c r="U4732" t="s">
        <v>46</v>
      </c>
      <c r="V4732" t="s">
        <v>37</v>
      </c>
      <c r="W4732" t="s">
        <v>51</v>
      </c>
      <c r="X4732">
        <v>59</v>
      </c>
      <c r="Y4732">
        <v>114.15</v>
      </c>
      <c r="Z4732">
        <v>0</v>
      </c>
      <c r="AA4732">
        <v>0</v>
      </c>
      <c r="AB4732">
        <v>54.04</v>
      </c>
      <c r="AC4732">
        <v>168.19</v>
      </c>
      <c r="AD4732" t="s">
        <v>85</v>
      </c>
      <c r="AE4732" t="s">
        <v>42</v>
      </c>
      <c r="AF4732" t="s">
        <v>42</v>
      </c>
      <c r="AG4732">
        <f t="shared" si="146"/>
        <v>0</v>
      </c>
      <c r="AH4732" t="str" cm="1">
        <f t="array" ref="AH4732">_xlfn.IFS(
X4732&lt;=20, "&lt;20",
AND(X4732&gt;=20, X4732&lt;50), "20-50",
AND(X4732&gt;=50, X4732&lt;100), "50-100",
X4732&gt;=100, "&gt;100"
)</f>
        <v>50-100</v>
      </c>
      <c r="AI4732">
        <f t="shared" si="147"/>
        <v>1</v>
      </c>
      <c r="AJ4732" t="str" cm="1">
        <f t="array" ref="AJ4732">_xlfn.IFS(
C4732&lt;=20, "&lt;20",
AND(C4732&gt;=20, C4732&lt;35), "20-35",
AND(C4732&gt;=35, C4732&lt;50), "35-50",
C4732&gt;=50, "50-100"
)</f>
        <v>50-100</v>
      </c>
      <c r="AK4732" t="str" cm="1">
        <f t="array" ref="AK4732">_xlfn.IFS(
G4732&lt;6, "&lt;6",
AND(G4732&gt;=6, G4732&lt;12), "6-12",
AND(G4732&gt;=12, G4732&lt;18), "12-18",  AND(G4732&gt;=18, G4732&lt;24), "18-24", G4732&gt;=24, "24-36")</f>
        <v>24-36</v>
      </c>
    </row>
    <row r="4733" spans="1:37" x14ac:dyDescent="0.3">
      <c r="A4733" t="s">
        <v>4833</v>
      </c>
      <c r="B4733" t="s">
        <v>33</v>
      </c>
      <c r="C4733">
        <v>39</v>
      </c>
      <c r="D4733" t="s">
        <v>34</v>
      </c>
      <c r="E4733" t="s">
        <v>48</v>
      </c>
      <c r="F4733">
        <v>8</v>
      </c>
      <c r="G4733">
        <v>9</v>
      </c>
      <c r="H4733" t="s">
        <v>36</v>
      </c>
      <c r="I4733" t="s">
        <v>37</v>
      </c>
      <c r="J4733" t="s">
        <v>37</v>
      </c>
      <c r="K4733" t="s">
        <v>37</v>
      </c>
      <c r="L4733" t="s">
        <v>72</v>
      </c>
      <c r="M4733" t="s">
        <v>34</v>
      </c>
      <c r="N4733" t="s">
        <v>34</v>
      </c>
      <c r="O4733" t="s">
        <v>37</v>
      </c>
      <c r="P4733" t="s">
        <v>34</v>
      </c>
      <c r="Q4733" t="s">
        <v>34</v>
      </c>
      <c r="R4733" t="s">
        <v>34</v>
      </c>
      <c r="S4733" t="s">
        <v>34</v>
      </c>
      <c r="T4733" t="s">
        <v>34</v>
      </c>
      <c r="U4733" t="s">
        <v>39</v>
      </c>
      <c r="V4733" t="s">
        <v>34</v>
      </c>
      <c r="W4733" t="s">
        <v>51</v>
      </c>
      <c r="X4733">
        <v>55.8</v>
      </c>
      <c r="Y4733">
        <v>1941.5</v>
      </c>
      <c r="Z4733">
        <v>0</v>
      </c>
      <c r="AA4733">
        <v>70</v>
      </c>
      <c r="AB4733">
        <v>1689.12</v>
      </c>
      <c r="AC4733">
        <v>3700.62</v>
      </c>
      <c r="AD4733" t="s">
        <v>41</v>
      </c>
      <c r="AE4733" t="s">
        <v>42</v>
      </c>
      <c r="AF4733" t="s">
        <v>42</v>
      </c>
      <c r="AG4733">
        <f t="shared" si="146"/>
        <v>0</v>
      </c>
      <c r="AH4733" t="str" cm="1">
        <f t="array" ref="AH4733">_xlfn.IFS(
X4733&lt;=20, "&lt;20",
AND(X4733&gt;=20, X4733&lt;50), "20-50",
AND(X4733&gt;=50, X4733&lt;100), "50-100",
X4733&gt;=100, "&gt;100"
)</f>
        <v>50-100</v>
      </c>
      <c r="AI4733">
        <f t="shared" si="147"/>
        <v>0</v>
      </c>
      <c r="AJ4733" t="str" cm="1">
        <f t="array" ref="AJ4733">_xlfn.IFS(
C4733&lt;=20, "&lt;20",
AND(C4733&gt;=20, C4733&lt;35), "20-35",
AND(C4733&gt;=35, C4733&lt;50), "35-50",
C4733&gt;=50, "50-100"
)</f>
        <v>35-50</v>
      </c>
      <c r="AK4733" t="str" cm="1">
        <f t="array" ref="AK4733">_xlfn.IFS(
G4733&lt;6, "&lt;6",
AND(G4733&gt;=6, G4733&lt;12), "6-12",
AND(G4733&gt;=12, G4733&lt;18), "12-18",  AND(G4733&gt;=18, G4733&lt;24), "18-24", G4733&gt;=24, "24-36")</f>
        <v>6-12</v>
      </c>
    </row>
    <row r="4734" spans="1:37" x14ac:dyDescent="0.3">
      <c r="A4734" t="s">
        <v>4834</v>
      </c>
      <c r="B4734" t="s">
        <v>44</v>
      </c>
      <c r="C4734">
        <v>23</v>
      </c>
      <c r="D4734" t="s">
        <v>37</v>
      </c>
      <c r="E4734" t="s">
        <v>74</v>
      </c>
      <c r="F4734">
        <v>4</v>
      </c>
      <c r="G4734">
        <v>7</v>
      </c>
      <c r="H4734" t="s">
        <v>36</v>
      </c>
      <c r="I4734" t="s">
        <v>37</v>
      </c>
      <c r="J4734" t="s">
        <v>34</v>
      </c>
      <c r="K4734" t="s">
        <v>37</v>
      </c>
      <c r="L4734" t="s">
        <v>50</v>
      </c>
      <c r="M4734" t="s">
        <v>34</v>
      </c>
      <c r="N4734" t="s">
        <v>34</v>
      </c>
      <c r="O4734" t="s">
        <v>34</v>
      </c>
      <c r="P4734" t="s">
        <v>34</v>
      </c>
      <c r="Q4734" t="s">
        <v>37</v>
      </c>
      <c r="R4734" t="s">
        <v>34</v>
      </c>
      <c r="S4734" t="s">
        <v>34</v>
      </c>
      <c r="T4734" t="s">
        <v>37</v>
      </c>
      <c r="U4734" t="s">
        <v>46</v>
      </c>
      <c r="V4734" t="s">
        <v>37</v>
      </c>
      <c r="W4734" t="s">
        <v>51</v>
      </c>
      <c r="X4734">
        <v>80.849999999999994</v>
      </c>
      <c r="Y4734">
        <v>356.1</v>
      </c>
      <c r="Z4734">
        <v>0</v>
      </c>
      <c r="AA4734">
        <v>0</v>
      </c>
      <c r="AB4734">
        <v>239.55</v>
      </c>
      <c r="AC4734">
        <v>595.65</v>
      </c>
      <c r="AD4734" t="s">
        <v>41</v>
      </c>
      <c r="AE4734" t="s">
        <v>42</v>
      </c>
      <c r="AF4734" t="s">
        <v>42</v>
      </c>
      <c r="AG4734">
        <f t="shared" si="146"/>
        <v>0</v>
      </c>
      <c r="AH4734" t="str" cm="1">
        <f t="array" ref="AH4734">_xlfn.IFS(
X4734&lt;=20, "&lt;20",
AND(X4734&gt;=20, X4734&lt;50), "20-50",
AND(X4734&gt;=50, X4734&lt;100), "50-100",
X4734&gt;=100, "&gt;100"
)</f>
        <v>50-100</v>
      </c>
      <c r="AI4734">
        <f t="shared" si="147"/>
        <v>0</v>
      </c>
      <c r="AJ4734" t="str" cm="1">
        <f t="array" ref="AJ4734">_xlfn.IFS(
C4734&lt;=20, "&lt;20",
AND(C4734&gt;=20, C4734&lt;35), "20-35",
AND(C4734&gt;=35, C4734&lt;50), "35-50",
C4734&gt;=50, "50-100"
)</f>
        <v>20-35</v>
      </c>
      <c r="AK4734" t="str" cm="1">
        <f t="array" ref="AK4734">_xlfn.IFS(
G4734&lt;6, "&lt;6",
AND(G4734&gt;=6, G4734&lt;12), "6-12",
AND(G4734&gt;=12, G4734&lt;18), "12-18",  AND(G4734&gt;=18, G4734&lt;24), "18-24", G4734&gt;=24, "24-36")</f>
        <v>6-12</v>
      </c>
    </row>
    <row r="4735" spans="1:37" x14ac:dyDescent="0.3">
      <c r="A4735" t="s">
        <v>4835</v>
      </c>
      <c r="B4735" t="s">
        <v>33</v>
      </c>
      <c r="C4735">
        <v>23</v>
      </c>
      <c r="D4735" t="s">
        <v>37</v>
      </c>
      <c r="E4735" t="s">
        <v>74</v>
      </c>
      <c r="F4735">
        <v>11</v>
      </c>
      <c r="G4735">
        <v>9</v>
      </c>
      <c r="H4735" t="s">
        <v>57</v>
      </c>
      <c r="I4735" t="s">
        <v>34</v>
      </c>
      <c r="J4735" t="s">
        <v>34</v>
      </c>
      <c r="K4735" t="s">
        <v>37</v>
      </c>
      <c r="L4735" t="s">
        <v>72</v>
      </c>
      <c r="M4735" t="s">
        <v>34</v>
      </c>
      <c r="N4735" t="s">
        <v>34</v>
      </c>
      <c r="O4735" t="s">
        <v>34</v>
      </c>
      <c r="P4735" t="s">
        <v>34</v>
      </c>
      <c r="Q4735" t="s">
        <v>34</v>
      </c>
      <c r="R4735" t="s">
        <v>34</v>
      </c>
      <c r="S4735" t="s">
        <v>34</v>
      </c>
      <c r="T4735" t="s">
        <v>37</v>
      </c>
      <c r="U4735" t="s">
        <v>46</v>
      </c>
      <c r="V4735" t="s">
        <v>34</v>
      </c>
      <c r="W4735" t="s">
        <v>40</v>
      </c>
      <c r="X4735">
        <v>25.55</v>
      </c>
      <c r="Y4735">
        <v>467.85</v>
      </c>
      <c r="Z4735">
        <v>0</v>
      </c>
      <c r="AA4735">
        <v>0</v>
      </c>
      <c r="AB4735">
        <v>0</v>
      </c>
      <c r="AC4735">
        <v>467.85</v>
      </c>
      <c r="AD4735" t="s">
        <v>41</v>
      </c>
      <c r="AE4735" t="s">
        <v>42</v>
      </c>
      <c r="AF4735" t="s">
        <v>42</v>
      </c>
      <c r="AG4735">
        <f t="shared" si="146"/>
        <v>0</v>
      </c>
      <c r="AH4735" t="str" cm="1">
        <f t="array" ref="AH4735">_xlfn.IFS(
X4735&lt;=20, "&lt;20",
AND(X4735&gt;=20, X4735&lt;50), "20-50",
AND(X4735&gt;=50, X4735&lt;100), "50-100",
X4735&gt;=100, "&gt;100"
)</f>
        <v>20-50</v>
      </c>
      <c r="AI4735">
        <f t="shared" si="147"/>
        <v>0</v>
      </c>
      <c r="AJ4735" t="str" cm="1">
        <f t="array" ref="AJ4735">_xlfn.IFS(
C4735&lt;=20, "&lt;20",
AND(C4735&gt;=20, C4735&lt;35), "20-35",
AND(C4735&gt;=35, C4735&lt;50), "35-50",
C4735&gt;=50, "50-100"
)</f>
        <v>20-35</v>
      </c>
      <c r="AK4735" t="str" cm="1">
        <f t="array" ref="AK4735">_xlfn.IFS(
G4735&lt;6, "&lt;6",
AND(G4735&gt;=6, G4735&lt;12), "6-12",
AND(G4735&gt;=12, G4735&lt;18), "12-18",  AND(G4735&gt;=18, G4735&lt;24), "18-24", G4735&gt;=24, "24-36")</f>
        <v>6-12</v>
      </c>
    </row>
    <row r="4736" spans="1:37" x14ac:dyDescent="0.3">
      <c r="A4736" t="s">
        <v>4836</v>
      </c>
      <c r="B4736" t="s">
        <v>33</v>
      </c>
      <c r="C4736">
        <v>40</v>
      </c>
      <c r="D4736" t="s">
        <v>37</v>
      </c>
      <c r="E4736" t="s">
        <v>61</v>
      </c>
      <c r="F4736">
        <v>14</v>
      </c>
      <c r="G4736">
        <v>6</v>
      </c>
      <c r="H4736" t="s">
        <v>36</v>
      </c>
      <c r="I4736" t="s">
        <v>37</v>
      </c>
      <c r="J4736" t="s">
        <v>37</v>
      </c>
      <c r="K4736" t="s">
        <v>37</v>
      </c>
      <c r="L4736" t="s">
        <v>50</v>
      </c>
      <c r="M4736" t="s">
        <v>37</v>
      </c>
      <c r="N4736" t="s">
        <v>37</v>
      </c>
      <c r="O4736" t="s">
        <v>37</v>
      </c>
      <c r="P4736" t="s">
        <v>34</v>
      </c>
      <c r="Q4736" t="s">
        <v>34</v>
      </c>
      <c r="R4736" t="s">
        <v>34</v>
      </c>
      <c r="S4736" t="s">
        <v>34</v>
      </c>
      <c r="T4736" t="s">
        <v>37</v>
      </c>
      <c r="U4736" t="s">
        <v>46</v>
      </c>
      <c r="V4736" t="s">
        <v>34</v>
      </c>
      <c r="W4736" t="s">
        <v>51</v>
      </c>
      <c r="X4736">
        <v>90.7</v>
      </c>
      <c r="Y4736">
        <v>5586.45</v>
      </c>
      <c r="Z4736">
        <v>0</v>
      </c>
      <c r="AA4736">
        <v>0</v>
      </c>
      <c r="AB4736">
        <v>1171.8</v>
      </c>
      <c r="AC4736">
        <v>6758.25</v>
      </c>
      <c r="AD4736" t="s">
        <v>41</v>
      </c>
      <c r="AE4736" t="s">
        <v>42</v>
      </c>
      <c r="AF4736" t="s">
        <v>42</v>
      </c>
      <c r="AG4736">
        <f t="shared" si="146"/>
        <v>0</v>
      </c>
      <c r="AH4736" t="str" cm="1">
        <f t="array" ref="AH4736">_xlfn.IFS(
X4736&lt;=20, "&lt;20",
AND(X4736&gt;=20, X4736&lt;50), "20-50",
AND(X4736&gt;=50, X4736&lt;100), "50-100",
X4736&gt;=100, "&gt;100"
)</f>
        <v>50-100</v>
      </c>
      <c r="AI4736">
        <f t="shared" si="147"/>
        <v>0</v>
      </c>
      <c r="AJ4736" t="str" cm="1">
        <f t="array" ref="AJ4736">_xlfn.IFS(
C4736&lt;=20, "&lt;20",
AND(C4736&gt;=20, C4736&lt;35), "20-35",
AND(C4736&gt;=35, C4736&lt;50), "35-50",
C4736&gt;=50, "50-100"
)</f>
        <v>35-50</v>
      </c>
      <c r="AK4736" t="str" cm="1">
        <f t="array" ref="AK4736">_xlfn.IFS(
G4736&lt;6, "&lt;6",
AND(G4736&gt;=6, G4736&lt;12), "6-12",
AND(G4736&gt;=12, G4736&lt;18), "12-18",  AND(G4736&gt;=18, G4736&lt;24), "18-24", G4736&gt;=24, "24-36")</f>
        <v>6-12</v>
      </c>
    </row>
    <row r="4737" spans="1:37" x14ac:dyDescent="0.3">
      <c r="A4737" t="s">
        <v>4837</v>
      </c>
      <c r="B4737" t="s">
        <v>44</v>
      </c>
      <c r="C4737">
        <v>39</v>
      </c>
      <c r="D4737" t="s">
        <v>34</v>
      </c>
      <c r="E4737" t="s">
        <v>69</v>
      </c>
      <c r="F4737">
        <v>15</v>
      </c>
      <c r="G4737">
        <v>29</v>
      </c>
      <c r="H4737" t="s">
        <v>66</v>
      </c>
      <c r="I4737" t="s">
        <v>37</v>
      </c>
      <c r="J4737" t="s">
        <v>37</v>
      </c>
      <c r="K4737" t="s">
        <v>37</v>
      </c>
      <c r="L4737" t="s">
        <v>50</v>
      </c>
      <c r="M4737" t="s">
        <v>34</v>
      </c>
      <c r="N4737" t="s">
        <v>37</v>
      </c>
      <c r="O4737" t="s">
        <v>34</v>
      </c>
      <c r="P4737" t="s">
        <v>34</v>
      </c>
      <c r="Q4737" t="s">
        <v>37</v>
      </c>
      <c r="R4737" t="s">
        <v>37</v>
      </c>
      <c r="S4737" t="s">
        <v>37</v>
      </c>
      <c r="T4737" t="s">
        <v>34</v>
      </c>
      <c r="U4737" t="s">
        <v>67</v>
      </c>
      <c r="V4737" t="s">
        <v>34</v>
      </c>
      <c r="W4737" t="s">
        <v>51</v>
      </c>
      <c r="X4737">
        <v>98.3</v>
      </c>
      <c r="Y4737">
        <v>6859.5</v>
      </c>
      <c r="Z4737">
        <v>0</v>
      </c>
      <c r="AA4737">
        <v>20</v>
      </c>
      <c r="AB4737">
        <v>2071.3000000000002</v>
      </c>
      <c r="AC4737">
        <v>8950.7999999999993</v>
      </c>
      <c r="AD4737" t="s">
        <v>52</v>
      </c>
      <c r="AE4737" t="s">
        <v>53</v>
      </c>
      <c r="AF4737" t="s">
        <v>54</v>
      </c>
      <c r="AG4737">
        <f t="shared" si="146"/>
        <v>1</v>
      </c>
      <c r="AH4737" t="str" cm="1">
        <f t="array" ref="AH4737">_xlfn.IFS(
X4737&lt;=20, "&lt;20",
AND(X4737&gt;=20, X4737&lt;50), "20-50",
AND(X4737&gt;=50, X4737&lt;100), "50-100",
X4737&gt;=100, "&gt;100"
)</f>
        <v>50-100</v>
      </c>
      <c r="AI4737">
        <f t="shared" si="147"/>
        <v>0</v>
      </c>
      <c r="AJ4737" t="str" cm="1">
        <f t="array" ref="AJ4737">_xlfn.IFS(
C4737&lt;=20, "&lt;20",
AND(C4737&gt;=20, C4737&lt;35), "20-35",
AND(C4737&gt;=35, C4737&lt;50), "35-50",
C4737&gt;=50, "50-100"
)</f>
        <v>35-50</v>
      </c>
      <c r="AK4737" t="str" cm="1">
        <f t="array" ref="AK4737">_xlfn.IFS(
G4737&lt;6, "&lt;6",
AND(G4737&gt;=6, G4737&lt;12), "6-12",
AND(G4737&gt;=12, G4737&lt;18), "12-18",  AND(G4737&gt;=18, G4737&lt;24), "18-24", G4737&gt;=24, "24-36")</f>
        <v>24-36</v>
      </c>
    </row>
    <row r="4738" spans="1:37" x14ac:dyDescent="0.3">
      <c r="A4738" t="s">
        <v>4838</v>
      </c>
      <c r="B4738" t="s">
        <v>44</v>
      </c>
      <c r="C4738">
        <v>73</v>
      </c>
      <c r="D4738" t="s">
        <v>37</v>
      </c>
      <c r="E4738" t="s">
        <v>69</v>
      </c>
      <c r="F4738">
        <v>6</v>
      </c>
      <c r="G4738">
        <v>32</v>
      </c>
      <c r="H4738" t="s">
        <v>66</v>
      </c>
      <c r="I4738" t="s">
        <v>37</v>
      </c>
      <c r="J4738" t="s">
        <v>37</v>
      </c>
      <c r="K4738" t="s">
        <v>37</v>
      </c>
      <c r="L4738" t="s">
        <v>50</v>
      </c>
      <c r="M4738" t="s">
        <v>34</v>
      </c>
      <c r="N4738" t="s">
        <v>37</v>
      </c>
      <c r="O4738" t="s">
        <v>37</v>
      </c>
      <c r="P4738" t="s">
        <v>34</v>
      </c>
      <c r="Q4738" t="s">
        <v>37</v>
      </c>
      <c r="R4738" t="s">
        <v>37</v>
      </c>
      <c r="S4738" t="s">
        <v>34</v>
      </c>
      <c r="T4738" t="s">
        <v>37</v>
      </c>
      <c r="U4738" t="s">
        <v>39</v>
      </c>
      <c r="V4738" t="s">
        <v>34</v>
      </c>
      <c r="W4738" t="s">
        <v>40</v>
      </c>
      <c r="X4738">
        <v>104.6</v>
      </c>
      <c r="Y4738">
        <v>6819.45</v>
      </c>
      <c r="Z4738">
        <v>0</v>
      </c>
      <c r="AA4738">
        <v>0</v>
      </c>
      <c r="AB4738">
        <v>1683.66</v>
      </c>
      <c r="AC4738">
        <v>8503.11</v>
      </c>
      <c r="AD4738" t="s">
        <v>41</v>
      </c>
      <c r="AE4738" t="s">
        <v>42</v>
      </c>
      <c r="AF4738" t="s">
        <v>42</v>
      </c>
      <c r="AG4738">
        <f t="shared" si="146"/>
        <v>0</v>
      </c>
      <c r="AH4738" t="str" cm="1">
        <f t="array" ref="AH4738">_xlfn.IFS(
X4738&lt;=20, "&lt;20",
AND(X4738&gt;=20, X4738&lt;50), "20-50",
AND(X4738&gt;=50, X4738&lt;100), "50-100",
X4738&gt;=100, "&gt;100"
)</f>
        <v>&gt;100</v>
      </c>
      <c r="AI4738">
        <f t="shared" si="147"/>
        <v>0</v>
      </c>
      <c r="AJ4738" t="str" cm="1">
        <f t="array" ref="AJ4738">_xlfn.IFS(
C4738&lt;=20, "&lt;20",
AND(C4738&gt;=20, C4738&lt;35), "20-35",
AND(C4738&gt;=35, C4738&lt;50), "35-50",
C4738&gt;=50, "50-100"
)</f>
        <v>50-100</v>
      </c>
      <c r="AK4738" t="str" cm="1">
        <f t="array" ref="AK4738">_xlfn.IFS(
G4738&lt;6, "&lt;6",
AND(G4738&gt;=6, G4738&lt;12), "6-12",
AND(G4738&gt;=12, G4738&lt;18), "12-18",  AND(G4738&gt;=18, G4738&lt;24), "18-24", G4738&gt;=24, "24-36")</f>
        <v>24-36</v>
      </c>
    </row>
    <row r="4739" spans="1:37" x14ac:dyDescent="0.3">
      <c r="A4739" t="s">
        <v>4839</v>
      </c>
      <c r="B4739" t="s">
        <v>44</v>
      </c>
      <c r="C4739">
        <v>35</v>
      </c>
      <c r="D4739" t="s">
        <v>34</v>
      </c>
      <c r="E4739" t="s">
        <v>87</v>
      </c>
      <c r="F4739">
        <v>13</v>
      </c>
      <c r="G4739">
        <v>35</v>
      </c>
      <c r="H4739" t="s">
        <v>36</v>
      </c>
      <c r="I4739" t="s">
        <v>37</v>
      </c>
      <c r="J4739" t="s">
        <v>37</v>
      </c>
      <c r="K4739" t="s">
        <v>37</v>
      </c>
      <c r="L4739" t="s">
        <v>50</v>
      </c>
      <c r="M4739" t="s">
        <v>34</v>
      </c>
      <c r="N4739" t="s">
        <v>34</v>
      </c>
      <c r="O4739" t="s">
        <v>37</v>
      </c>
      <c r="P4739" t="s">
        <v>37</v>
      </c>
      <c r="Q4739" t="s">
        <v>37</v>
      </c>
      <c r="R4739" t="s">
        <v>37</v>
      </c>
      <c r="S4739" t="s">
        <v>37</v>
      </c>
      <c r="T4739" t="s">
        <v>37</v>
      </c>
      <c r="U4739" t="s">
        <v>67</v>
      </c>
      <c r="V4739" t="s">
        <v>37</v>
      </c>
      <c r="W4739" t="s">
        <v>51</v>
      </c>
      <c r="X4739">
        <v>106.6</v>
      </c>
      <c r="Y4739">
        <v>6428.4</v>
      </c>
      <c r="Z4739">
        <v>0</v>
      </c>
      <c r="AA4739">
        <v>0</v>
      </c>
      <c r="AB4739">
        <v>2515.0300000000002</v>
      </c>
      <c r="AC4739">
        <v>8943.43</v>
      </c>
      <c r="AD4739" t="s">
        <v>52</v>
      </c>
      <c r="AE4739" t="s">
        <v>53</v>
      </c>
      <c r="AF4739" t="s">
        <v>162</v>
      </c>
      <c r="AG4739">
        <f t="shared" ref="AG4739:AG4802" si="148">IF(AD4739="Churned", 1,0)</f>
        <v>1</v>
      </c>
      <c r="AH4739" t="str" cm="1">
        <f t="array" ref="AH4739">_xlfn.IFS(
X4739&lt;=20, "&lt;20",
AND(X4739&gt;=20, X4739&lt;50), "20-50",
AND(X4739&gt;=50, X4739&lt;100), "50-100",
X4739&gt;=100, "&gt;100"
)</f>
        <v>&gt;100</v>
      </c>
      <c r="AI4739">
        <f t="shared" ref="AI4739:AI4802" si="149">IF(AD4739="Joined", 1, 0)</f>
        <v>0</v>
      </c>
      <c r="AJ4739" t="str" cm="1">
        <f t="array" ref="AJ4739">_xlfn.IFS(
C4739&lt;=20, "&lt;20",
AND(C4739&gt;=20, C4739&lt;35), "20-35",
AND(C4739&gt;=35, C4739&lt;50), "35-50",
C4739&gt;=50, "50-100"
)</f>
        <v>35-50</v>
      </c>
      <c r="AK4739" t="str" cm="1">
        <f t="array" ref="AK4739">_xlfn.IFS(
G4739&lt;6, "&lt;6",
AND(G4739&gt;=6, G4739&lt;12), "6-12",
AND(G4739&gt;=12, G4739&lt;18), "12-18",  AND(G4739&gt;=18, G4739&lt;24), "18-24", G4739&gt;=24, "24-36")</f>
        <v>24-36</v>
      </c>
    </row>
    <row r="4740" spans="1:37" x14ac:dyDescent="0.3">
      <c r="A4740" t="s">
        <v>4840</v>
      </c>
      <c r="B4740" t="s">
        <v>44</v>
      </c>
      <c r="C4740">
        <v>64</v>
      </c>
      <c r="D4740" t="s">
        <v>34</v>
      </c>
      <c r="E4740" t="s">
        <v>56</v>
      </c>
      <c r="F4740">
        <v>14</v>
      </c>
      <c r="G4740">
        <v>31</v>
      </c>
      <c r="H4740" t="s">
        <v>49</v>
      </c>
      <c r="I4740" t="s">
        <v>37</v>
      </c>
      <c r="J4740" t="s">
        <v>34</v>
      </c>
      <c r="K4740" t="s">
        <v>34</v>
      </c>
      <c r="L4740" t="s">
        <v>34</v>
      </c>
      <c r="M4740" t="s">
        <v>34</v>
      </c>
      <c r="N4740" t="s">
        <v>34</v>
      </c>
      <c r="O4740" t="s">
        <v>34</v>
      </c>
      <c r="P4740" t="s">
        <v>34</v>
      </c>
      <c r="Q4740" t="s">
        <v>34</v>
      </c>
      <c r="R4740" t="s">
        <v>34</v>
      </c>
      <c r="S4740" t="s">
        <v>34</v>
      </c>
      <c r="T4740" t="s">
        <v>34</v>
      </c>
      <c r="U4740" t="s">
        <v>67</v>
      </c>
      <c r="V4740" t="s">
        <v>34</v>
      </c>
      <c r="W4740" t="s">
        <v>51</v>
      </c>
      <c r="X4740">
        <v>19.5</v>
      </c>
      <c r="Y4740">
        <v>106.8</v>
      </c>
      <c r="Z4740">
        <v>0</v>
      </c>
      <c r="AA4740">
        <v>0</v>
      </c>
      <c r="AB4740">
        <v>12.18</v>
      </c>
      <c r="AC4740">
        <v>118.98</v>
      </c>
      <c r="AD4740" t="s">
        <v>41</v>
      </c>
      <c r="AE4740" t="s">
        <v>42</v>
      </c>
      <c r="AF4740" t="s">
        <v>42</v>
      </c>
      <c r="AG4740">
        <f t="shared" si="148"/>
        <v>0</v>
      </c>
      <c r="AH4740" t="str" cm="1">
        <f t="array" ref="AH4740">_xlfn.IFS(
X4740&lt;=20, "&lt;20",
AND(X4740&gt;=20, X4740&lt;50), "20-50",
AND(X4740&gt;=50, X4740&lt;100), "50-100",
X4740&gt;=100, "&gt;100"
)</f>
        <v>&lt;20</v>
      </c>
      <c r="AI4740">
        <f t="shared" si="149"/>
        <v>0</v>
      </c>
      <c r="AJ4740" t="str" cm="1">
        <f t="array" ref="AJ4740">_xlfn.IFS(
C4740&lt;=20, "&lt;20",
AND(C4740&gt;=20, C4740&lt;35), "20-35",
AND(C4740&gt;=35, C4740&lt;50), "35-50",
C4740&gt;=50, "50-100"
)</f>
        <v>50-100</v>
      </c>
      <c r="AK4740" t="str" cm="1">
        <f t="array" ref="AK4740">_xlfn.IFS(
G4740&lt;6, "&lt;6",
AND(G4740&gt;=6, G4740&lt;12), "6-12",
AND(G4740&gt;=12, G4740&lt;18), "12-18",  AND(G4740&gt;=18, G4740&lt;24), "18-24", G4740&gt;=24, "24-36")</f>
        <v>24-36</v>
      </c>
    </row>
    <row r="4741" spans="1:37" x14ac:dyDescent="0.3">
      <c r="A4741" t="s">
        <v>4841</v>
      </c>
      <c r="B4741" t="s">
        <v>44</v>
      </c>
      <c r="C4741">
        <v>46</v>
      </c>
      <c r="D4741" t="s">
        <v>37</v>
      </c>
      <c r="E4741" t="s">
        <v>69</v>
      </c>
      <c r="F4741">
        <v>13</v>
      </c>
      <c r="G4741">
        <v>9</v>
      </c>
      <c r="H4741" t="s">
        <v>110</v>
      </c>
      <c r="I4741" t="s">
        <v>37</v>
      </c>
      <c r="J4741" t="s">
        <v>37</v>
      </c>
      <c r="K4741" t="s">
        <v>37</v>
      </c>
      <c r="L4741" t="s">
        <v>50</v>
      </c>
      <c r="M4741" t="s">
        <v>37</v>
      </c>
      <c r="N4741" t="s">
        <v>37</v>
      </c>
      <c r="O4741" t="s">
        <v>34</v>
      </c>
      <c r="P4741" t="s">
        <v>34</v>
      </c>
      <c r="Q4741" t="s">
        <v>37</v>
      </c>
      <c r="R4741" t="s">
        <v>37</v>
      </c>
      <c r="S4741" t="s">
        <v>37</v>
      </c>
      <c r="T4741" t="s">
        <v>37</v>
      </c>
      <c r="U4741" t="s">
        <v>39</v>
      </c>
      <c r="V4741" t="s">
        <v>37</v>
      </c>
      <c r="W4741" t="s">
        <v>51</v>
      </c>
      <c r="X4741">
        <v>104.85</v>
      </c>
      <c r="Y4741">
        <v>3887.25</v>
      </c>
      <c r="Z4741">
        <v>0</v>
      </c>
      <c r="AA4741">
        <v>0</v>
      </c>
      <c r="AB4741">
        <v>164.92</v>
      </c>
      <c r="AC4741">
        <v>4052.17</v>
      </c>
      <c r="AD4741" t="s">
        <v>41</v>
      </c>
      <c r="AE4741" t="s">
        <v>42</v>
      </c>
      <c r="AF4741" t="s">
        <v>42</v>
      </c>
      <c r="AG4741">
        <f t="shared" si="148"/>
        <v>0</v>
      </c>
      <c r="AH4741" t="str" cm="1">
        <f t="array" ref="AH4741">_xlfn.IFS(
X4741&lt;=20, "&lt;20",
AND(X4741&gt;=20, X4741&lt;50), "20-50",
AND(X4741&gt;=50, X4741&lt;100), "50-100",
X4741&gt;=100, "&gt;100"
)</f>
        <v>&gt;100</v>
      </c>
      <c r="AI4741">
        <f t="shared" si="149"/>
        <v>0</v>
      </c>
      <c r="AJ4741" t="str" cm="1">
        <f t="array" ref="AJ4741">_xlfn.IFS(
C4741&lt;=20, "&lt;20",
AND(C4741&gt;=20, C4741&lt;35), "20-35",
AND(C4741&gt;=35, C4741&lt;50), "35-50",
C4741&gt;=50, "50-100"
)</f>
        <v>35-50</v>
      </c>
      <c r="AK4741" t="str" cm="1">
        <f t="array" ref="AK4741">_xlfn.IFS(
G4741&lt;6, "&lt;6",
AND(G4741&gt;=6, G4741&lt;12), "6-12",
AND(G4741&gt;=12, G4741&lt;18), "12-18",  AND(G4741&gt;=18, G4741&lt;24), "18-24", G4741&gt;=24, "24-36")</f>
        <v>6-12</v>
      </c>
    </row>
    <row r="4742" spans="1:37" x14ac:dyDescent="0.3">
      <c r="A4742" t="s">
        <v>4842</v>
      </c>
      <c r="B4742" t="s">
        <v>44</v>
      </c>
      <c r="C4742">
        <v>53</v>
      </c>
      <c r="D4742" t="s">
        <v>34</v>
      </c>
      <c r="E4742" t="s">
        <v>114</v>
      </c>
      <c r="F4742">
        <v>6</v>
      </c>
      <c r="G4742">
        <v>17</v>
      </c>
      <c r="H4742" t="s">
        <v>70</v>
      </c>
      <c r="I4742" t="s">
        <v>34</v>
      </c>
      <c r="J4742" t="s">
        <v>34</v>
      </c>
      <c r="K4742" t="s">
        <v>37</v>
      </c>
      <c r="L4742" t="s">
        <v>72</v>
      </c>
      <c r="M4742" t="s">
        <v>37</v>
      </c>
      <c r="N4742" t="s">
        <v>37</v>
      </c>
      <c r="O4742" t="s">
        <v>34</v>
      </c>
      <c r="P4742" t="s">
        <v>37</v>
      </c>
      <c r="Q4742" t="s">
        <v>34</v>
      </c>
      <c r="R4742" t="s">
        <v>34</v>
      </c>
      <c r="S4742" t="s">
        <v>34</v>
      </c>
      <c r="T4742" t="s">
        <v>37</v>
      </c>
      <c r="U4742" t="s">
        <v>39</v>
      </c>
      <c r="V4742" t="s">
        <v>34</v>
      </c>
      <c r="W4742" t="s">
        <v>40</v>
      </c>
      <c r="X4742">
        <v>39.65</v>
      </c>
      <c r="Y4742">
        <v>1798.65</v>
      </c>
      <c r="Z4742">
        <v>0</v>
      </c>
      <c r="AA4742">
        <v>0</v>
      </c>
      <c r="AB4742">
        <v>0</v>
      </c>
      <c r="AC4742">
        <v>1798.65</v>
      </c>
      <c r="AD4742" t="s">
        <v>41</v>
      </c>
      <c r="AE4742" t="s">
        <v>42</v>
      </c>
      <c r="AF4742" t="s">
        <v>42</v>
      </c>
      <c r="AG4742">
        <f t="shared" si="148"/>
        <v>0</v>
      </c>
      <c r="AH4742" t="str" cm="1">
        <f t="array" ref="AH4742">_xlfn.IFS(
X4742&lt;=20, "&lt;20",
AND(X4742&gt;=20, X4742&lt;50), "20-50",
AND(X4742&gt;=50, X4742&lt;100), "50-100",
X4742&gt;=100, "&gt;100"
)</f>
        <v>20-50</v>
      </c>
      <c r="AI4742">
        <f t="shared" si="149"/>
        <v>0</v>
      </c>
      <c r="AJ4742" t="str" cm="1">
        <f t="array" ref="AJ4742">_xlfn.IFS(
C4742&lt;=20, "&lt;20",
AND(C4742&gt;=20, C4742&lt;35), "20-35",
AND(C4742&gt;=35, C4742&lt;50), "35-50",
C4742&gt;=50, "50-100"
)</f>
        <v>50-100</v>
      </c>
      <c r="AK4742" t="str" cm="1">
        <f t="array" ref="AK4742">_xlfn.IFS(
G4742&lt;6, "&lt;6",
AND(G4742&gt;=6, G4742&lt;12), "6-12",
AND(G4742&gt;=12, G4742&lt;18), "12-18",  AND(G4742&gt;=18, G4742&lt;24), "18-24", G4742&gt;=24, "24-36")</f>
        <v>12-18</v>
      </c>
    </row>
    <row r="4743" spans="1:37" x14ac:dyDescent="0.3">
      <c r="A4743" t="s">
        <v>4843</v>
      </c>
      <c r="B4743" t="s">
        <v>44</v>
      </c>
      <c r="C4743">
        <v>19</v>
      </c>
      <c r="D4743" t="s">
        <v>34</v>
      </c>
      <c r="E4743" t="s">
        <v>48</v>
      </c>
      <c r="F4743">
        <v>6</v>
      </c>
      <c r="G4743">
        <v>9</v>
      </c>
      <c r="H4743" t="s">
        <v>36</v>
      </c>
      <c r="I4743" t="s">
        <v>37</v>
      </c>
      <c r="J4743" t="s">
        <v>37</v>
      </c>
      <c r="K4743" t="s">
        <v>34</v>
      </c>
      <c r="L4743" t="s">
        <v>34</v>
      </c>
      <c r="M4743" t="s">
        <v>34</v>
      </c>
      <c r="N4743" t="s">
        <v>34</v>
      </c>
      <c r="O4743" t="s">
        <v>34</v>
      </c>
      <c r="P4743" t="s">
        <v>34</v>
      </c>
      <c r="Q4743" t="s">
        <v>34</v>
      </c>
      <c r="R4743" t="s">
        <v>34</v>
      </c>
      <c r="S4743" t="s">
        <v>34</v>
      </c>
      <c r="T4743" t="s">
        <v>34</v>
      </c>
      <c r="U4743" t="s">
        <v>67</v>
      </c>
      <c r="V4743" t="s">
        <v>37</v>
      </c>
      <c r="W4743" t="s">
        <v>40</v>
      </c>
      <c r="X4743">
        <v>24.65</v>
      </c>
      <c r="Y4743">
        <v>1171.3</v>
      </c>
      <c r="Z4743">
        <v>0</v>
      </c>
      <c r="AA4743">
        <v>0</v>
      </c>
      <c r="AB4743">
        <v>1690.65</v>
      </c>
      <c r="AC4743">
        <v>2861.95</v>
      </c>
      <c r="AD4743" t="s">
        <v>41</v>
      </c>
      <c r="AE4743" t="s">
        <v>42</v>
      </c>
      <c r="AF4743" t="s">
        <v>42</v>
      </c>
      <c r="AG4743">
        <f t="shared" si="148"/>
        <v>0</v>
      </c>
      <c r="AH4743" t="str" cm="1">
        <f t="array" ref="AH4743">_xlfn.IFS(
X4743&lt;=20, "&lt;20",
AND(X4743&gt;=20, X4743&lt;50), "20-50",
AND(X4743&gt;=50, X4743&lt;100), "50-100",
X4743&gt;=100, "&gt;100"
)</f>
        <v>20-50</v>
      </c>
      <c r="AI4743">
        <f t="shared" si="149"/>
        <v>0</v>
      </c>
      <c r="AJ4743" t="str" cm="1">
        <f t="array" ref="AJ4743">_xlfn.IFS(
C4743&lt;=20, "&lt;20",
AND(C4743&gt;=20, C4743&lt;35), "20-35",
AND(C4743&gt;=35, C4743&lt;50), "35-50",
C4743&gt;=50, "50-100"
)</f>
        <v>&lt;20</v>
      </c>
      <c r="AK4743" t="str" cm="1">
        <f t="array" ref="AK4743">_xlfn.IFS(
G4743&lt;6, "&lt;6",
AND(G4743&gt;=6, G4743&lt;12), "6-12",
AND(G4743&gt;=12, G4743&lt;18), "12-18",  AND(G4743&gt;=18, G4743&lt;24), "18-24", G4743&gt;=24, "24-36")</f>
        <v>6-12</v>
      </c>
    </row>
    <row r="4744" spans="1:37" x14ac:dyDescent="0.3">
      <c r="A4744" t="s">
        <v>4844</v>
      </c>
      <c r="B4744" t="s">
        <v>33</v>
      </c>
      <c r="C4744">
        <v>70</v>
      </c>
      <c r="D4744" t="s">
        <v>34</v>
      </c>
      <c r="E4744" t="s">
        <v>164</v>
      </c>
      <c r="F4744">
        <v>1</v>
      </c>
      <c r="G4744">
        <v>32</v>
      </c>
      <c r="H4744" t="s">
        <v>36</v>
      </c>
      <c r="I4744" t="s">
        <v>37</v>
      </c>
      <c r="J4744" t="s">
        <v>37</v>
      </c>
      <c r="K4744" t="s">
        <v>34</v>
      </c>
      <c r="L4744" t="s">
        <v>34</v>
      </c>
      <c r="M4744" t="s">
        <v>34</v>
      </c>
      <c r="N4744" t="s">
        <v>34</v>
      </c>
      <c r="O4744" t="s">
        <v>34</v>
      </c>
      <c r="P4744" t="s">
        <v>34</v>
      </c>
      <c r="Q4744" t="s">
        <v>34</v>
      </c>
      <c r="R4744" t="s">
        <v>34</v>
      </c>
      <c r="S4744" t="s">
        <v>34</v>
      </c>
      <c r="T4744" t="s">
        <v>34</v>
      </c>
      <c r="U4744" t="s">
        <v>39</v>
      </c>
      <c r="V4744" t="s">
        <v>34</v>
      </c>
      <c r="W4744" t="s">
        <v>51</v>
      </c>
      <c r="X4744">
        <v>25</v>
      </c>
      <c r="Y4744">
        <v>1260.7</v>
      </c>
      <c r="Z4744">
        <v>0</v>
      </c>
      <c r="AA4744">
        <v>0</v>
      </c>
      <c r="AB4744">
        <v>158.61000000000001</v>
      </c>
      <c r="AC4744">
        <v>1419.31</v>
      </c>
      <c r="AD4744" t="s">
        <v>41</v>
      </c>
      <c r="AE4744" t="s">
        <v>42</v>
      </c>
      <c r="AF4744" t="s">
        <v>42</v>
      </c>
      <c r="AG4744">
        <f t="shared" si="148"/>
        <v>0</v>
      </c>
      <c r="AH4744" t="str" cm="1">
        <f t="array" ref="AH4744">_xlfn.IFS(
X4744&lt;=20, "&lt;20",
AND(X4744&gt;=20, X4744&lt;50), "20-50",
AND(X4744&gt;=50, X4744&lt;100), "50-100",
X4744&gt;=100, "&gt;100"
)</f>
        <v>20-50</v>
      </c>
      <c r="AI4744">
        <f t="shared" si="149"/>
        <v>0</v>
      </c>
      <c r="AJ4744" t="str" cm="1">
        <f t="array" ref="AJ4744">_xlfn.IFS(
C4744&lt;=20, "&lt;20",
AND(C4744&gt;=20, C4744&lt;35), "20-35",
AND(C4744&gt;=35, C4744&lt;50), "35-50",
C4744&gt;=50, "50-100"
)</f>
        <v>50-100</v>
      </c>
      <c r="AK4744" t="str" cm="1">
        <f t="array" ref="AK4744">_xlfn.IFS(
G4744&lt;6, "&lt;6",
AND(G4744&gt;=6, G4744&lt;12), "6-12",
AND(G4744&gt;=12, G4744&lt;18), "12-18",  AND(G4744&gt;=18, G4744&lt;24), "18-24", G4744&gt;=24, "24-36")</f>
        <v>24-36</v>
      </c>
    </row>
    <row r="4745" spans="1:37" x14ac:dyDescent="0.3">
      <c r="A4745" t="s">
        <v>4845</v>
      </c>
      <c r="B4745" t="s">
        <v>33</v>
      </c>
      <c r="C4745">
        <v>52</v>
      </c>
      <c r="D4745" t="s">
        <v>37</v>
      </c>
      <c r="E4745" t="s">
        <v>90</v>
      </c>
      <c r="F4745">
        <v>0</v>
      </c>
      <c r="G4745">
        <v>20</v>
      </c>
      <c r="H4745" t="s">
        <v>36</v>
      </c>
      <c r="I4745" t="s">
        <v>37</v>
      </c>
      <c r="J4745" t="s">
        <v>37</v>
      </c>
      <c r="K4745" t="s">
        <v>37</v>
      </c>
      <c r="L4745" t="s">
        <v>50</v>
      </c>
      <c r="M4745" t="s">
        <v>34</v>
      </c>
      <c r="N4745" t="s">
        <v>37</v>
      </c>
      <c r="O4745" t="s">
        <v>34</v>
      </c>
      <c r="P4745" t="s">
        <v>37</v>
      </c>
      <c r="Q4745" t="s">
        <v>37</v>
      </c>
      <c r="R4745" t="s">
        <v>37</v>
      </c>
      <c r="S4745" t="s">
        <v>37</v>
      </c>
      <c r="T4745" t="s">
        <v>37</v>
      </c>
      <c r="U4745" t="s">
        <v>39</v>
      </c>
      <c r="V4745" t="s">
        <v>37</v>
      </c>
      <c r="W4745" t="s">
        <v>51</v>
      </c>
      <c r="X4745">
        <v>107.25</v>
      </c>
      <c r="Y4745">
        <v>6033.3</v>
      </c>
      <c r="Z4745">
        <v>0</v>
      </c>
      <c r="AA4745">
        <v>0</v>
      </c>
      <c r="AB4745">
        <v>808.08</v>
      </c>
      <c r="AC4745">
        <v>6841.38</v>
      </c>
      <c r="AD4745" t="s">
        <v>41</v>
      </c>
      <c r="AE4745" t="s">
        <v>42</v>
      </c>
      <c r="AF4745" t="s">
        <v>42</v>
      </c>
      <c r="AG4745">
        <f t="shared" si="148"/>
        <v>0</v>
      </c>
      <c r="AH4745" t="str" cm="1">
        <f t="array" ref="AH4745">_xlfn.IFS(
X4745&lt;=20, "&lt;20",
AND(X4745&gt;=20, X4745&lt;50), "20-50",
AND(X4745&gt;=50, X4745&lt;100), "50-100",
X4745&gt;=100, "&gt;100"
)</f>
        <v>&gt;100</v>
      </c>
      <c r="AI4745">
        <f t="shared" si="149"/>
        <v>0</v>
      </c>
      <c r="AJ4745" t="str" cm="1">
        <f t="array" ref="AJ4745">_xlfn.IFS(
C4745&lt;=20, "&lt;20",
AND(C4745&gt;=20, C4745&lt;35), "20-35",
AND(C4745&gt;=35, C4745&lt;50), "35-50",
C4745&gt;=50, "50-100"
)</f>
        <v>50-100</v>
      </c>
      <c r="AK4745" t="str" cm="1">
        <f t="array" ref="AK4745">_xlfn.IFS(
G4745&lt;6, "&lt;6",
AND(G4745&gt;=6, G4745&lt;12), "6-12",
AND(G4745&gt;=12, G4745&lt;18), "12-18",  AND(G4745&gt;=18, G4745&lt;24), "18-24", G4745&gt;=24, "24-36")</f>
        <v>18-24</v>
      </c>
    </row>
    <row r="4746" spans="1:37" x14ac:dyDescent="0.3">
      <c r="A4746" t="s">
        <v>4846</v>
      </c>
      <c r="B4746" t="s">
        <v>44</v>
      </c>
      <c r="C4746">
        <v>53</v>
      </c>
      <c r="D4746" t="s">
        <v>37</v>
      </c>
      <c r="E4746" t="s">
        <v>45</v>
      </c>
      <c r="F4746">
        <v>13</v>
      </c>
      <c r="G4746">
        <v>9</v>
      </c>
      <c r="H4746" t="s">
        <v>36</v>
      </c>
      <c r="I4746" t="s">
        <v>37</v>
      </c>
      <c r="J4746" t="s">
        <v>34</v>
      </c>
      <c r="K4746" t="s">
        <v>37</v>
      </c>
      <c r="L4746" t="s">
        <v>72</v>
      </c>
      <c r="M4746" t="s">
        <v>34</v>
      </c>
      <c r="N4746" t="s">
        <v>34</v>
      </c>
      <c r="O4746" t="s">
        <v>34</v>
      </c>
      <c r="P4746" t="s">
        <v>34</v>
      </c>
      <c r="Q4746" t="s">
        <v>34</v>
      </c>
      <c r="R4746" t="s">
        <v>34</v>
      </c>
      <c r="S4746" t="s">
        <v>34</v>
      </c>
      <c r="T4746" t="s">
        <v>37</v>
      </c>
      <c r="U4746" t="s">
        <v>46</v>
      </c>
      <c r="V4746" t="s">
        <v>34</v>
      </c>
      <c r="W4746" t="s">
        <v>51</v>
      </c>
      <c r="X4746">
        <v>44.9</v>
      </c>
      <c r="Y4746">
        <v>111.05</v>
      </c>
      <c r="Z4746">
        <v>0</v>
      </c>
      <c r="AA4746">
        <v>0</v>
      </c>
      <c r="AB4746">
        <v>10.16</v>
      </c>
      <c r="AC4746">
        <v>121.21</v>
      </c>
      <c r="AD4746" t="s">
        <v>85</v>
      </c>
      <c r="AE4746" t="s">
        <v>42</v>
      </c>
      <c r="AF4746" t="s">
        <v>42</v>
      </c>
      <c r="AG4746">
        <f t="shared" si="148"/>
        <v>0</v>
      </c>
      <c r="AH4746" t="str" cm="1">
        <f t="array" ref="AH4746">_xlfn.IFS(
X4746&lt;=20, "&lt;20",
AND(X4746&gt;=20, X4746&lt;50), "20-50",
AND(X4746&gt;=50, X4746&lt;100), "50-100",
X4746&gt;=100, "&gt;100"
)</f>
        <v>20-50</v>
      </c>
      <c r="AI4746">
        <f t="shared" si="149"/>
        <v>1</v>
      </c>
      <c r="AJ4746" t="str" cm="1">
        <f t="array" ref="AJ4746">_xlfn.IFS(
C4746&lt;=20, "&lt;20",
AND(C4746&gt;=20, C4746&lt;35), "20-35",
AND(C4746&gt;=35, C4746&lt;50), "35-50",
C4746&gt;=50, "50-100"
)</f>
        <v>50-100</v>
      </c>
      <c r="AK4746" t="str" cm="1">
        <f t="array" ref="AK4746">_xlfn.IFS(
G4746&lt;6, "&lt;6",
AND(G4746&gt;=6, G4746&lt;12), "6-12",
AND(G4746&gt;=12, G4746&lt;18), "12-18",  AND(G4746&gt;=18, G4746&lt;24), "18-24", G4746&gt;=24, "24-36")</f>
        <v>6-12</v>
      </c>
    </row>
    <row r="4747" spans="1:37" x14ac:dyDescent="0.3">
      <c r="A4747" t="s">
        <v>4847</v>
      </c>
      <c r="B4747" t="s">
        <v>44</v>
      </c>
      <c r="C4747">
        <v>41</v>
      </c>
      <c r="D4747" t="s">
        <v>34</v>
      </c>
      <c r="E4747" t="s">
        <v>48</v>
      </c>
      <c r="F4747">
        <v>2</v>
      </c>
      <c r="G4747">
        <v>18</v>
      </c>
      <c r="H4747" t="s">
        <v>36</v>
      </c>
      <c r="I4747" t="s">
        <v>37</v>
      </c>
      <c r="J4747" t="s">
        <v>34</v>
      </c>
      <c r="K4747" t="s">
        <v>37</v>
      </c>
      <c r="L4747" t="s">
        <v>50</v>
      </c>
      <c r="M4747" t="s">
        <v>34</v>
      </c>
      <c r="N4747" t="s">
        <v>34</v>
      </c>
      <c r="O4747" t="s">
        <v>37</v>
      </c>
      <c r="P4747" t="s">
        <v>37</v>
      </c>
      <c r="Q4747" t="s">
        <v>37</v>
      </c>
      <c r="R4747" t="s">
        <v>34</v>
      </c>
      <c r="S4747" t="s">
        <v>34</v>
      </c>
      <c r="T4747" t="s">
        <v>37</v>
      </c>
      <c r="U4747" t="s">
        <v>46</v>
      </c>
      <c r="V4747" t="s">
        <v>37</v>
      </c>
      <c r="W4747" t="s">
        <v>51</v>
      </c>
      <c r="X4747">
        <v>91.1</v>
      </c>
      <c r="Y4747">
        <v>964.35</v>
      </c>
      <c r="Z4747">
        <v>0</v>
      </c>
      <c r="AA4747">
        <v>0</v>
      </c>
      <c r="AB4747">
        <v>429.3</v>
      </c>
      <c r="AC4747">
        <v>1393.65</v>
      </c>
      <c r="AD4747" t="s">
        <v>41</v>
      </c>
      <c r="AE4747" t="s">
        <v>42</v>
      </c>
      <c r="AF4747" t="s">
        <v>42</v>
      </c>
      <c r="AG4747">
        <f t="shared" si="148"/>
        <v>0</v>
      </c>
      <c r="AH4747" t="str" cm="1">
        <f t="array" ref="AH4747">_xlfn.IFS(
X4747&lt;=20, "&lt;20",
AND(X4747&gt;=20, X4747&lt;50), "20-50",
AND(X4747&gt;=50, X4747&lt;100), "50-100",
X4747&gt;=100, "&gt;100"
)</f>
        <v>50-100</v>
      </c>
      <c r="AI4747">
        <f t="shared" si="149"/>
        <v>0</v>
      </c>
      <c r="AJ4747" t="str" cm="1">
        <f t="array" ref="AJ4747">_xlfn.IFS(
C4747&lt;=20, "&lt;20",
AND(C4747&gt;=20, C4747&lt;35), "20-35",
AND(C4747&gt;=35, C4747&lt;50), "35-50",
C4747&gt;=50, "50-100"
)</f>
        <v>35-50</v>
      </c>
      <c r="AK4747" t="str" cm="1">
        <f t="array" ref="AK4747">_xlfn.IFS(
G4747&lt;6, "&lt;6",
AND(G4747&gt;=6, G4747&lt;12), "6-12",
AND(G4747&gt;=12, G4747&lt;18), "12-18",  AND(G4747&gt;=18, G4747&lt;24), "18-24", G4747&gt;=24, "24-36")</f>
        <v>18-24</v>
      </c>
    </row>
    <row r="4748" spans="1:37" x14ac:dyDescent="0.3">
      <c r="A4748" t="s">
        <v>4848</v>
      </c>
      <c r="B4748" t="s">
        <v>44</v>
      </c>
      <c r="C4748">
        <v>71</v>
      </c>
      <c r="D4748" t="s">
        <v>34</v>
      </c>
      <c r="E4748" t="s">
        <v>76</v>
      </c>
      <c r="F4748">
        <v>13</v>
      </c>
      <c r="G4748">
        <v>4</v>
      </c>
      <c r="H4748" t="s">
        <v>66</v>
      </c>
      <c r="I4748" t="s">
        <v>37</v>
      </c>
      <c r="J4748" t="s">
        <v>37</v>
      </c>
      <c r="K4748" t="s">
        <v>37</v>
      </c>
      <c r="L4748" t="s">
        <v>50</v>
      </c>
      <c r="M4748" t="s">
        <v>34</v>
      </c>
      <c r="N4748" t="s">
        <v>37</v>
      </c>
      <c r="O4748" t="s">
        <v>34</v>
      </c>
      <c r="P4748" t="s">
        <v>34</v>
      </c>
      <c r="Q4748" t="s">
        <v>34</v>
      </c>
      <c r="R4748" t="s">
        <v>37</v>
      </c>
      <c r="S4748" t="s">
        <v>34</v>
      </c>
      <c r="T4748" t="s">
        <v>37</v>
      </c>
      <c r="U4748" t="s">
        <v>46</v>
      </c>
      <c r="V4748" t="s">
        <v>37</v>
      </c>
      <c r="W4748" t="s">
        <v>51</v>
      </c>
      <c r="X4748">
        <v>89.6</v>
      </c>
      <c r="Y4748">
        <v>6127.6</v>
      </c>
      <c r="Z4748">
        <v>0</v>
      </c>
      <c r="AA4748">
        <v>0</v>
      </c>
      <c r="AB4748">
        <v>1640.84</v>
      </c>
      <c r="AC4748">
        <v>7768.44</v>
      </c>
      <c r="AD4748" t="s">
        <v>52</v>
      </c>
      <c r="AE4748" t="s">
        <v>53</v>
      </c>
      <c r="AF4748" t="s">
        <v>54</v>
      </c>
      <c r="AG4748">
        <f t="shared" si="148"/>
        <v>1</v>
      </c>
      <c r="AH4748" t="str" cm="1">
        <f t="array" ref="AH4748">_xlfn.IFS(
X4748&lt;=20, "&lt;20",
AND(X4748&gt;=20, X4748&lt;50), "20-50",
AND(X4748&gt;=50, X4748&lt;100), "50-100",
X4748&gt;=100, "&gt;100"
)</f>
        <v>50-100</v>
      </c>
      <c r="AI4748">
        <f t="shared" si="149"/>
        <v>0</v>
      </c>
      <c r="AJ4748" t="str" cm="1">
        <f t="array" ref="AJ4748">_xlfn.IFS(
C4748&lt;=20, "&lt;20",
AND(C4748&gt;=20, C4748&lt;35), "20-35",
AND(C4748&gt;=35, C4748&lt;50), "35-50",
C4748&gt;=50, "50-100"
)</f>
        <v>50-100</v>
      </c>
      <c r="AK4748" t="str" cm="1">
        <f t="array" ref="AK4748">_xlfn.IFS(
G4748&lt;6, "&lt;6",
AND(G4748&gt;=6, G4748&lt;12), "6-12",
AND(G4748&gt;=12, G4748&lt;18), "12-18",  AND(G4748&gt;=18, G4748&lt;24), "18-24", G4748&gt;=24, "24-36")</f>
        <v>&lt;6</v>
      </c>
    </row>
    <row r="4749" spans="1:37" x14ac:dyDescent="0.3">
      <c r="A4749" t="s">
        <v>4849</v>
      </c>
      <c r="B4749" t="s">
        <v>44</v>
      </c>
      <c r="C4749">
        <v>33</v>
      </c>
      <c r="D4749" t="s">
        <v>37</v>
      </c>
      <c r="E4749" t="s">
        <v>35</v>
      </c>
      <c r="F4749">
        <v>6</v>
      </c>
      <c r="G4749">
        <v>24</v>
      </c>
      <c r="H4749" t="s">
        <v>57</v>
      </c>
      <c r="I4749" t="s">
        <v>37</v>
      </c>
      <c r="J4749" t="s">
        <v>37</v>
      </c>
      <c r="K4749" t="s">
        <v>37</v>
      </c>
      <c r="L4749" t="s">
        <v>50</v>
      </c>
      <c r="M4749" t="s">
        <v>37</v>
      </c>
      <c r="N4749" t="s">
        <v>37</v>
      </c>
      <c r="O4749" t="s">
        <v>34</v>
      </c>
      <c r="P4749" t="s">
        <v>34</v>
      </c>
      <c r="Q4749" t="s">
        <v>37</v>
      </c>
      <c r="R4749" t="s">
        <v>34</v>
      </c>
      <c r="S4749" t="s">
        <v>34</v>
      </c>
      <c r="T4749" t="s">
        <v>37</v>
      </c>
      <c r="U4749" t="s">
        <v>46</v>
      </c>
      <c r="V4749" t="s">
        <v>37</v>
      </c>
      <c r="W4749" t="s">
        <v>51</v>
      </c>
      <c r="X4749">
        <v>96.65</v>
      </c>
      <c r="Y4749">
        <v>1244.5</v>
      </c>
      <c r="Z4749">
        <v>0</v>
      </c>
      <c r="AA4749">
        <v>0</v>
      </c>
      <c r="AB4749">
        <v>221.26</v>
      </c>
      <c r="AC4749">
        <v>1465.76</v>
      </c>
      <c r="AD4749" t="s">
        <v>52</v>
      </c>
      <c r="AE4749" t="s">
        <v>53</v>
      </c>
      <c r="AF4749" t="s">
        <v>91</v>
      </c>
      <c r="AG4749">
        <f t="shared" si="148"/>
        <v>1</v>
      </c>
      <c r="AH4749" t="str" cm="1">
        <f t="array" ref="AH4749">_xlfn.IFS(
X4749&lt;=20, "&lt;20",
AND(X4749&gt;=20, X4749&lt;50), "20-50",
AND(X4749&gt;=50, X4749&lt;100), "50-100",
X4749&gt;=100, "&gt;100"
)</f>
        <v>50-100</v>
      </c>
      <c r="AI4749">
        <f t="shared" si="149"/>
        <v>0</v>
      </c>
      <c r="AJ4749" t="str" cm="1">
        <f t="array" ref="AJ4749">_xlfn.IFS(
C4749&lt;=20, "&lt;20",
AND(C4749&gt;=20, C4749&lt;35), "20-35",
AND(C4749&gt;=35, C4749&lt;50), "35-50",
C4749&gt;=50, "50-100"
)</f>
        <v>20-35</v>
      </c>
      <c r="AK4749" t="str" cm="1">
        <f t="array" ref="AK4749">_xlfn.IFS(
G4749&lt;6, "&lt;6",
AND(G4749&gt;=6, G4749&lt;12), "6-12",
AND(G4749&gt;=12, G4749&lt;18), "12-18",  AND(G4749&gt;=18, G4749&lt;24), "18-24", G4749&gt;=24, "24-36")</f>
        <v>24-36</v>
      </c>
    </row>
    <row r="4750" spans="1:37" x14ac:dyDescent="0.3">
      <c r="A4750" t="s">
        <v>4850</v>
      </c>
      <c r="B4750" t="s">
        <v>33</v>
      </c>
      <c r="C4750">
        <v>31</v>
      </c>
      <c r="D4750" t="s">
        <v>37</v>
      </c>
      <c r="E4750" t="s">
        <v>76</v>
      </c>
      <c r="F4750">
        <v>0</v>
      </c>
      <c r="G4750">
        <v>25</v>
      </c>
      <c r="H4750" t="s">
        <v>36</v>
      </c>
      <c r="I4750" t="s">
        <v>37</v>
      </c>
      <c r="J4750" t="s">
        <v>34</v>
      </c>
      <c r="K4750" t="s">
        <v>37</v>
      </c>
      <c r="L4750" t="s">
        <v>50</v>
      </c>
      <c r="M4750" t="s">
        <v>34</v>
      </c>
      <c r="N4750" t="s">
        <v>37</v>
      </c>
      <c r="O4750" t="s">
        <v>37</v>
      </c>
      <c r="P4750" t="s">
        <v>34</v>
      </c>
      <c r="Q4750" t="s">
        <v>37</v>
      </c>
      <c r="R4750" t="s">
        <v>37</v>
      </c>
      <c r="S4750" t="s">
        <v>37</v>
      </c>
      <c r="T4750" t="s">
        <v>37</v>
      </c>
      <c r="U4750" t="s">
        <v>39</v>
      </c>
      <c r="V4750" t="s">
        <v>37</v>
      </c>
      <c r="W4750" t="s">
        <v>51</v>
      </c>
      <c r="X4750">
        <v>97.05</v>
      </c>
      <c r="Y4750">
        <v>4692.95</v>
      </c>
      <c r="Z4750">
        <v>0</v>
      </c>
      <c r="AA4750">
        <v>0</v>
      </c>
      <c r="AB4750">
        <v>2286.7199999999998</v>
      </c>
      <c r="AC4750">
        <v>6979.67</v>
      </c>
      <c r="AD4750" t="s">
        <v>41</v>
      </c>
      <c r="AE4750" t="s">
        <v>42</v>
      </c>
      <c r="AF4750" t="s">
        <v>42</v>
      </c>
      <c r="AG4750">
        <f t="shared" si="148"/>
        <v>0</v>
      </c>
      <c r="AH4750" t="str" cm="1">
        <f t="array" ref="AH4750">_xlfn.IFS(
X4750&lt;=20, "&lt;20",
AND(X4750&gt;=20, X4750&lt;50), "20-50",
AND(X4750&gt;=50, X4750&lt;100), "50-100",
X4750&gt;=100, "&gt;100"
)</f>
        <v>50-100</v>
      </c>
      <c r="AI4750">
        <f t="shared" si="149"/>
        <v>0</v>
      </c>
      <c r="AJ4750" t="str" cm="1">
        <f t="array" ref="AJ4750">_xlfn.IFS(
C4750&lt;=20, "&lt;20",
AND(C4750&gt;=20, C4750&lt;35), "20-35",
AND(C4750&gt;=35, C4750&lt;50), "35-50",
C4750&gt;=50, "50-100"
)</f>
        <v>20-35</v>
      </c>
      <c r="AK4750" t="str" cm="1">
        <f t="array" ref="AK4750">_xlfn.IFS(
G4750&lt;6, "&lt;6",
AND(G4750&gt;=6, G4750&lt;12), "6-12",
AND(G4750&gt;=12, G4750&lt;18), "12-18",  AND(G4750&gt;=18, G4750&lt;24), "18-24", G4750&gt;=24, "24-36")</f>
        <v>24-36</v>
      </c>
    </row>
    <row r="4751" spans="1:37" x14ac:dyDescent="0.3">
      <c r="A4751" t="s">
        <v>4851</v>
      </c>
      <c r="B4751" t="s">
        <v>44</v>
      </c>
      <c r="C4751">
        <v>57</v>
      </c>
      <c r="D4751" t="s">
        <v>34</v>
      </c>
      <c r="E4751" t="s">
        <v>114</v>
      </c>
      <c r="F4751">
        <v>2</v>
      </c>
      <c r="G4751">
        <v>19</v>
      </c>
      <c r="H4751" t="s">
        <v>110</v>
      </c>
      <c r="I4751" t="s">
        <v>37</v>
      </c>
      <c r="J4751" t="s">
        <v>34</v>
      </c>
      <c r="K4751" t="s">
        <v>34</v>
      </c>
      <c r="L4751" t="s">
        <v>34</v>
      </c>
      <c r="M4751" t="s">
        <v>34</v>
      </c>
      <c r="N4751" t="s">
        <v>34</v>
      </c>
      <c r="O4751" t="s">
        <v>34</v>
      </c>
      <c r="P4751" t="s">
        <v>34</v>
      </c>
      <c r="Q4751" t="s">
        <v>34</v>
      </c>
      <c r="R4751" t="s">
        <v>34</v>
      </c>
      <c r="S4751" t="s">
        <v>34</v>
      </c>
      <c r="T4751" t="s">
        <v>34</v>
      </c>
      <c r="U4751" t="s">
        <v>39</v>
      </c>
      <c r="V4751" t="s">
        <v>34</v>
      </c>
      <c r="W4751" t="s">
        <v>40</v>
      </c>
      <c r="X4751">
        <v>18.25</v>
      </c>
      <c r="Y4751">
        <v>534.70000000000005</v>
      </c>
      <c r="Z4751">
        <v>0</v>
      </c>
      <c r="AA4751">
        <v>0</v>
      </c>
      <c r="AB4751">
        <v>1130.92</v>
      </c>
      <c r="AC4751">
        <v>1665.62</v>
      </c>
      <c r="AD4751" t="s">
        <v>41</v>
      </c>
      <c r="AE4751" t="s">
        <v>42</v>
      </c>
      <c r="AF4751" t="s">
        <v>42</v>
      </c>
      <c r="AG4751">
        <f t="shared" si="148"/>
        <v>0</v>
      </c>
      <c r="AH4751" t="str" cm="1">
        <f t="array" ref="AH4751">_xlfn.IFS(
X4751&lt;=20, "&lt;20",
AND(X4751&gt;=20, X4751&lt;50), "20-50",
AND(X4751&gt;=50, X4751&lt;100), "50-100",
X4751&gt;=100, "&gt;100"
)</f>
        <v>&lt;20</v>
      </c>
      <c r="AI4751">
        <f t="shared" si="149"/>
        <v>0</v>
      </c>
      <c r="AJ4751" t="str" cm="1">
        <f t="array" ref="AJ4751">_xlfn.IFS(
C4751&lt;=20, "&lt;20",
AND(C4751&gt;=20, C4751&lt;35), "20-35",
AND(C4751&gt;=35, C4751&lt;50), "35-50",
C4751&gt;=50, "50-100"
)</f>
        <v>50-100</v>
      </c>
      <c r="AK4751" t="str" cm="1">
        <f t="array" ref="AK4751">_xlfn.IFS(
G4751&lt;6, "&lt;6",
AND(G4751&gt;=6, G4751&lt;12), "6-12",
AND(G4751&gt;=12, G4751&lt;18), "12-18",  AND(G4751&gt;=18, G4751&lt;24), "18-24", G4751&gt;=24, "24-36")</f>
        <v>18-24</v>
      </c>
    </row>
    <row r="4752" spans="1:37" x14ac:dyDescent="0.3">
      <c r="A4752" t="s">
        <v>4852</v>
      </c>
      <c r="B4752" t="s">
        <v>44</v>
      </c>
      <c r="C4752">
        <v>48</v>
      </c>
      <c r="D4752" t="s">
        <v>34</v>
      </c>
      <c r="E4752" t="s">
        <v>103</v>
      </c>
      <c r="F4752">
        <v>7</v>
      </c>
      <c r="G4752">
        <v>31</v>
      </c>
      <c r="H4752" t="s">
        <v>57</v>
      </c>
      <c r="I4752" t="s">
        <v>37</v>
      </c>
      <c r="J4752" t="s">
        <v>37</v>
      </c>
      <c r="K4752" t="s">
        <v>37</v>
      </c>
      <c r="L4752" t="s">
        <v>50</v>
      </c>
      <c r="M4752" t="s">
        <v>34</v>
      </c>
      <c r="N4752" t="s">
        <v>34</v>
      </c>
      <c r="O4752" t="s">
        <v>34</v>
      </c>
      <c r="P4752" t="s">
        <v>34</v>
      </c>
      <c r="Q4752" t="s">
        <v>34</v>
      </c>
      <c r="R4752" t="s">
        <v>34</v>
      </c>
      <c r="S4752" t="s">
        <v>34</v>
      </c>
      <c r="T4752" t="s">
        <v>37</v>
      </c>
      <c r="U4752" t="s">
        <v>46</v>
      </c>
      <c r="V4752" t="s">
        <v>34</v>
      </c>
      <c r="W4752" t="s">
        <v>51</v>
      </c>
      <c r="X4752">
        <v>75.599999999999994</v>
      </c>
      <c r="Y4752">
        <v>1758.6</v>
      </c>
      <c r="Z4752">
        <v>0</v>
      </c>
      <c r="AA4752">
        <v>0</v>
      </c>
      <c r="AB4752">
        <v>635.03</v>
      </c>
      <c r="AC4752">
        <v>2393.63</v>
      </c>
      <c r="AD4752" t="s">
        <v>52</v>
      </c>
      <c r="AE4752" t="s">
        <v>58</v>
      </c>
      <c r="AF4752" t="s">
        <v>62</v>
      </c>
      <c r="AG4752">
        <f t="shared" si="148"/>
        <v>1</v>
      </c>
      <c r="AH4752" t="str" cm="1">
        <f t="array" ref="AH4752">_xlfn.IFS(
X4752&lt;=20, "&lt;20",
AND(X4752&gt;=20, X4752&lt;50), "20-50",
AND(X4752&gt;=50, X4752&lt;100), "50-100",
X4752&gt;=100, "&gt;100"
)</f>
        <v>50-100</v>
      </c>
      <c r="AI4752">
        <f t="shared" si="149"/>
        <v>0</v>
      </c>
      <c r="AJ4752" t="str" cm="1">
        <f t="array" ref="AJ4752">_xlfn.IFS(
C4752&lt;=20, "&lt;20",
AND(C4752&gt;=20, C4752&lt;35), "20-35",
AND(C4752&gt;=35, C4752&lt;50), "35-50",
C4752&gt;=50, "50-100"
)</f>
        <v>35-50</v>
      </c>
      <c r="AK4752" t="str" cm="1">
        <f t="array" ref="AK4752">_xlfn.IFS(
G4752&lt;6, "&lt;6",
AND(G4752&gt;=6, G4752&lt;12), "6-12",
AND(G4752&gt;=12, G4752&lt;18), "12-18",  AND(G4752&gt;=18, G4752&lt;24), "18-24", G4752&gt;=24, "24-36")</f>
        <v>24-36</v>
      </c>
    </row>
    <row r="4753" spans="1:37" x14ac:dyDescent="0.3">
      <c r="A4753" t="s">
        <v>4853</v>
      </c>
      <c r="B4753" t="s">
        <v>44</v>
      </c>
      <c r="C4753">
        <v>50</v>
      </c>
      <c r="D4753" t="s">
        <v>34</v>
      </c>
      <c r="E4753" t="s">
        <v>114</v>
      </c>
      <c r="F4753">
        <v>11</v>
      </c>
      <c r="G4753">
        <v>10</v>
      </c>
      <c r="H4753" t="s">
        <v>36</v>
      </c>
      <c r="I4753" t="s">
        <v>37</v>
      </c>
      <c r="J4753" t="s">
        <v>34</v>
      </c>
      <c r="K4753" t="s">
        <v>37</v>
      </c>
      <c r="L4753" t="s">
        <v>72</v>
      </c>
      <c r="M4753" t="s">
        <v>37</v>
      </c>
      <c r="N4753" t="s">
        <v>37</v>
      </c>
      <c r="O4753" t="s">
        <v>37</v>
      </c>
      <c r="P4753" t="s">
        <v>37</v>
      </c>
      <c r="Q4753" t="s">
        <v>34</v>
      </c>
      <c r="R4753" t="s">
        <v>34</v>
      </c>
      <c r="S4753" t="s">
        <v>34</v>
      </c>
      <c r="T4753" t="s">
        <v>37</v>
      </c>
      <c r="U4753" t="s">
        <v>39</v>
      </c>
      <c r="V4753" t="s">
        <v>34</v>
      </c>
      <c r="W4753" t="s">
        <v>40</v>
      </c>
      <c r="X4753">
        <v>66.150000000000006</v>
      </c>
      <c r="Y4753">
        <v>1874.45</v>
      </c>
      <c r="Z4753">
        <v>0</v>
      </c>
      <c r="AA4753">
        <v>0</v>
      </c>
      <c r="AB4753">
        <v>1085.67</v>
      </c>
      <c r="AC4753">
        <v>2960.12</v>
      </c>
      <c r="AD4753" t="s">
        <v>41</v>
      </c>
      <c r="AE4753" t="s">
        <v>42</v>
      </c>
      <c r="AF4753" t="s">
        <v>42</v>
      </c>
      <c r="AG4753">
        <f t="shared" si="148"/>
        <v>0</v>
      </c>
      <c r="AH4753" t="str" cm="1">
        <f t="array" ref="AH4753">_xlfn.IFS(
X4753&lt;=20, "&lt;20",
AND(X4753&gt;=20, X4753&lt;50), "20-50",
AND(X4753&gt;=50, X4753&lt;100), "50-100",
X4753&gt;=100, "&gt;100"
)</f>
        <v>50-100</v>
      </c>
      <c r="AI4753">
        <f t="shared" si="149"/>
        <v>0</v>
      </c>
      <c r="AJ4753" t="str" cm="1">
        <f t="array" ref="AJ4753">_xlfn.IFS(
C4753&lt;=20, "&lt;20",
AND(C4753&gt;=20, C4753&lt;35), "20-35",
AND(C4753&gt;=35, C4753&lt;50), "35-50",
C4753&gt;=50, "50-100"
)</f>
        <v>50-100</v>
      </c>
      <c r="AK4753" t="str" cm="1">
        <f t="array" ref="AK4753">_xlfn.IFS(
G4753&lt;6, "&lt;6",
AND(G4753&gt;=6, G4753&lt;12), "6-12",
AND(G4753&gt;=12, G4753&lt;18), "12-18",  AND(G4753&gt;=18, G4753&lt;24), "18-24", G4753&gt;=24, "24-36")</f>
        <v>6-12</v>
      </c>
    </row>
    <row r="4754" spans="1:37" x14ac:dyDescent="0.3">
      <c r="A4754" t="s">
        <v>4854</v>
      </c>
      <c r="B4754" t="s">
        <v>44</v>
      </c>
      <c r="C4754">
        <v>27</v>
      </c>
      <c r="D4754" t="s">
        <v>37</v>
      </c>
      <c r="E4754" t="s">
        <v>74</v>
      </c>
      <c r="F4754">
        <v>12</v>
      </c>
      <c r="G4754">
        <v>10</v>
      </c>
      <c r="H4754" t="s">
        <v>36</v>
      </c>
      <c r="I4754" t="s">
        <v>37</v>
      </c>
      <c r="J4754" t="s">
        <v>34</v>
      </c>
      <c r="K4754" t="s">
        <v>34</v>
      </c>
      <c r="L4754" t="s">
        <v>34</v>
      </c>
      <c r="M4754" t="s">
        <v>34</v>
      </c>
      <c r="N4754" t="s">
        <v>34</v>
      </c>
      <c r="O4754" t="s">
        <v>34</v>
      </c>
      <c r="P4754" t="s">
        <v>34</v>
      </c>
      <c r="Q4754" t="s">
        <v>34</v>
      </c>
      <c r="R4754" t="s">
        <v>34</v>
      </c>
      <c r="S4754" t="s">
        <v>34</v>
      </c>
      <c r="T4754" t="s">
        <v>34</v>
      </c>
      <c r="U4754" t="s">
        <v>67</v>
      </c>
      <c r="V4754" t="s">
        <v>34</v>
      </c>
      <c r="W4754" t="s">
        <v>51</v>
      </c>
      <c r="X4754">
        <v>21.05</v>
      </c>
      <c r="Y4754">
        <v>262.05</v>
      </c>
      <c r="Z4754">
        <v>0</v>
      </c>
      <c r="AA4754">
        <v>0</v>
      </c>
      <c r="AB4754">
        <v>596.4</v>
      </c>
      <c r="AC4754">
        <v>858.45</v>
      </c>
      <c r="AD4754" t="s">
        <v>41</v>
      </c>
      <c r="AE4754" t="s">
        <v>42</v>
      </c>
      <c r="AF4754" t="s">
        <v>42</v>
      </c>
      <c r="AG4754">
        <f t="shared" si="148"/>
        <v>0</v>
      </c>
      <c r="AH4754" t="str" cm="1">
        <f t="array" ref="AH4754">_xlfn.IFS(
X4754&lt;=20, "&lt;20",
AND(X4754&gt;=20, X4754&lt;50), "20-50",
AND(X4754&gt;=50, X4754&lt;100), "50-100",
X4754&gt;=100, "&gt;100"
)</f>
        <v>20-50</v>
      </c>
      <c r="AI4754">
        <f t="shared" si="149"/>
        <v>0</v>
      </c>
      <c r="AJ4754" t="str" cm="1">
        <f t="array" ref="AJ4754">_xlfn.IFS(
C4754&lt;=20, "&lt;20",
AND(C4754&gt;=20, C4754&lt;35), "20-35",
AND(C4754&gt;=35, C4754&lt;50), "35-50",
C4754&gt;=50, "50-100"
)</f>
        <v>20-35</v>
      </c>
      <c r="AK4754" t="str" cm="1">
        <f t="array" ref="AK4754">_xlfn.IFS(
G4754&lt;6, "&lt;6",
AND(G4754&gt;=6, G4754&lt;12), "6-12",
AND(G4754&gt;=12, G4754&lt;18), "12-18",  AND(G4754&gt;=18, G4754&lt;24), "18-24", G4754&gt;=24, "24-36")</f>
        <v>6-12</v>
      </c>
    </row>
    <row r="4755" spans="1:37" x14ac:dyDescent="0.3">
      <c r="A4755" t="s">
        <v>4855</v>
      </c>
      <c r="B4755" t="s">
        <v>44</v>
      </c>
      <c r="C4755">
        <v>53</v>
      </c>
      <c r="D4755" t="s">
        <v>37</v>
      </c>
      <c r="E4755" t="s">
        <v>90</v>
      </c>
      <c r="F4755">
        <v>15</v>
      </c>
      <c r="G4755">
        <v>19</v>
      </c>
      <c r="H4755" t="s">
        <v>36</v>
      </c>
      <c r="I4755" t="s">
        <v>37</v>
      </c>
      <c r="J4755" t="s">
        <v>34</v>
      </c>
      <c r="K4755" t="s">
        <v>37</v>
      </c>
      <c r="L4755" t="s">
        <v>50</v>
      </c>
      <c r="M4755" t="s">
        <v>34</v>
      </c>
      <c r="N4755" t="s">
        <v>34</v>
      </c>
      <c r="O4755" t="s">
        <v>37</v>
      </c>
      <c r="P4755" t="s">
        <v>34</v>
      </c>
      <c r="Q4755" t="s">
        <v>37</v>
      </c>
      <c r="R4755" t="s">
        <v>37</v>
      </c>
      <c r="S4755" t="s">
        <v>37</v>
      </c>
      <c r="T4755" t="s">
        <v>37</v>
      </c>
      <c r="U4755" t="s">
        <v>46</v>
      </c>
      <c r="V4755" t="s">
        <v>37</v>
      </c>
      <c r="W4755" t="s">
        <v>40</v>
      </c>
      <c r="X4755">
        <v>94</v>
      </c>
      <c r="Y4755">
        <v>1505.45</v>
      </c>
      <c r="Z4755">
        <v>0</v>
      </c>
      <c r="AA4755">
        <v>0</v>
      </c>
      <c r="AB4755">
        <v>229.2</v>
      </c>
      <c r="AC4755">
        <v>1734.65</v>
      </c>
      <c r="AD4755" t="s">
        <v>41</v>
      </c>
      <c r="AE4755" t="s">
        <v>42</v>
      </c>
      <c r="AF4755" t="s">
        <v>42</v>
      </c>
      <c r="AG4755">
        <f t="shared" si="148"/>
        <v>0</v>
      </c>
      <c r="AH4755" t="str" cm="1">
        <f t="array" ref="AH4755">_xlfn.IFS(
X4755&lt;=20, "&lt;20",
AND(X4755&gt;=20, X4755&lt;50), "20-50",
AND(X4755&gt;=50, X4755&lt;100), "50-100",
X4755&gt;=100, "&gt;100"
)</f>
        <v>50-100</v>
      </c>
      <c r="AI4755">
        <f t="shared" si="149"/>
        <v>0</v>
      </c>
      <c r="AJ4755" t="str" cm="1">
        <f t="array" ref="AJ4755">_xlfn.IFS(
C4755&lt;=20, "&lt;20",
AND(C4755&gt;=20, C4755&lt;35), "20-35",
AND(C4755&gt;=35, C4755&lt;50), "35-50",
C4755&gt;=50, "50-100"
)</f>
        <v>50-100</v>
      </c>
      <c r="AK4755" t="str" cm="1">
        <f t="array" ref="AK4755">_xlfn.IFS(
G4755&lt;6, "&lt;6",
AND(G4755&gt;=6, G4755&lt;12), "6-12",
AND(G4755&gt;=12, G4755&lt;18), "12-18",  AND(G4755&gt;=18, G4755&lt;24), "18-24", G4755&gt;=24, "24-36")</f>
        <v>18-24</v>
      </c>
    </row>
    <row r="4756" spans="1:37" x14ac:dyDescent="0.3">
      <c r="A4756" t="s">
        <v>4856</v>
      </c>
      <c r="B4756" t="s">
        <v>44</v>
      </c>
      <c r="C4756">
        <v>29</v>
      </c>
      <c r="D4756" t="s">
        <v>37</v>
      </c>
      <c r="E4756" t="s">
        <v>48</v>
      </c>
      <c r="F4756">
        <v>6</v>
      </c>
      <c r="G4756">
        <v>2</v>
      </c>
      <c r="H4756" t="s">
        <v>36</v>
      </c>
      <c r="I4756" t="s">
        <v>34</v>
      </c>
      <c r="J4756" t="s">
        <v>34</v>
      </c>
      <c r="K4756" t="s">
        <v>37</v>
      </c>
      <c r="L4756" t="s">
        <v>72</v>
      </c>
      <c r="M4756" t="s">
        <v>34</v>
      </c>
      <c r="N4756" t="s">
        <v>34</v>
      </c>
      <c r="O4756" t="s">
        <v>34</v>
      </c>
      <c r="P4756" t="s">
        <v>34</v>
      </c>
      <c r="Q4756" t="s">
        <v>34</v>
      </c>
      <c r="R4756" t="s">
        <v>34</v>
      </c>
      <c r="S4756" t="s">
        <v>34</v>
      </c>
      <c r="T4756" t="s">
        <v>37</v>
      </c>
      <c r="U4756" t="s">
        <v>46</v>
      </c>
      <c r="V4756" t="s">
        <v>37</v>
      </c>
      <c r="W4756" t="s">
        <v>51</v>
      </c>
      <c r="X4756">
        <v>23.9</v>
      </c>
      <c r="Y4756">
        <v>300.8</v>
      </c>
      <c r="Z4756">
        <v>0</v>
      </c>
      <c r="AA4756">
        <v>0</v>
      </c>
      <c r="AB4756">
        <v>0</v>
      </c>
      <c r="AC4756">
        <v>300.8</v>
      </c>
      <c r="AD4756" t="s">
        <v>52</v>
      </c>
      <c r="AE4756" t="s">
        <v>58</v>
      </c>
      <c r="AF4756" t="s">
        <v>88</v>
      </c>
      <c r="AG4756">
        <f t="shared" si="148"/>
        <v>1</v>
      </c>
      <c r="AH4756" t="str" cm="1">
        <f t="array" ref="AH4756">_xlfn.IFS(
X4756&lt;=20, "&lt;20",
AND(X4756&gt;=20, X4756&lt;50), "20-50",
AND(X4756&gt;=50, X4756&lt;100), "50-100",
X4756&gt;=100, "&gt;100"
)</f>
        <v>20-50</v>
      </c>
      <c r="AI4756">
        <f t="shared" si="149"/>
        <v>0</v>
      </c>
      <c r="AJ4756" t="str" cm="1">
        <f t="array" ref="AJ4756">_xlfn.IFS(
C4756&lt;=20, "&lt;20",
AND(C4756&gt;=20, C4756&lt;35), "20-35",
AND(C4756&gt;=35, C4756&lt;50), "35-50",
C4756&gt;=50, "50-100"
)</f>
        <v>20-35</v>
      </c>
      <c r="AK4756" t="str" cm="1">
        <f t="array" ref="AK4756">_xlfn.IFS(
G4756&lt;6, "&lt;6",
AND(G4756&gt;=6, G4756&lt;12), "6-12",
AND(G4756&gt;=12, G4756&lt;18), "12-18",  AND(G4756&gt;=18, G4756&lt;24), "18-24", G4756&gt;=24, "24-36")</f>
        <v>&lt;6</v>
      </c>
    </row>
    <row r="4757" spans="1:37" x14ac:dyDescent="0.3">
      <c r="A4757" t="s">
        <v>4857</v>
      </c>
      <c r="B4757" t="s">
        <v>44</v>
      </c>
      <c r="C4757">
        <v>39</v>
      </c>
      <c r="D4757" t="s">
        <v>34</v>
      </c>
      <c r="E4757" t="s">
        <v>61</v>
      </c>
      <c r="F4757">
        <v>1</v>
      </c>
      <c r="G4757">
        <v>33</v>
      </c>
      <c r="H4757" t="s">
        <v>36</v>
      </c>
      <c r="I4757" t="s">
        <v>37</v>
      </c>
      <c r="J4757" t="s">
        <v>34</v>
      </c>
      <c r="K4757" t="s">
        <v>34</v>
      </c>
      <c r="L4757" t="s">
        <v>34</v>
      </c>
      <c r="M4757" t="s">
        <v>34</v>
      </c>
      <c r="N4757" t="s">
        <v>34</v>
      </c>
      <c r="O4757" t="s">
        <v>34</v>
      </c>
      <c r="P4757" t="s">
        <v>34</v>
      </c>
      <c r="Q4757" t="s">
        <v>34</v>
      </c>
      <c r="R4757" t="s">
        <v>34</v>
      </c>
      <c r="S4757" t="s">
        <v>34</v>
      </c>
      <c r="T4757" t="s">
        <v>34</v>
      </c>
      <c r="U4757" t="s">
        <v>39</v>
      </c>
      <c r="V4757" t="s">
        <v>34</v>
      </c>
      <c r="W4757" t="s">
        <v>40</v>
      </c>
      <c r="X4757">
        <v>19.600000000000001</v>
      </c>
      <c r="Y4757">
        <v>61.35</v>
      </c>
      <c r="Z4757">
        <v>0</v>
      </c>
      <c r="AA4757">
        <v>0</v>
      </c>
      <c r="AB4757">
        <v>106.95</v>
      </c>
      <c r="AC4757">
        <v>168.3</v>
      </c>
      <c r="AD4757" t="s">
        <v>85</v>
      </c>
      <c r="AE4757" t="s">
        <v>42</v>
      </c>
      <c r="AF4757" t="s">
        <v>42</v>
      </c>
      <c r="AG4757">
        <f t="shared" si="148"/>
        <v>0</v>
      </c>
      <c r="AH4757" t="str" cm="1">
        <f t="array" ref="AH4757">_xlfn.IFS(
X4757&lt;=20, "&lt;20",
AND(X4757&gt;=20, X4757&lt;50), "20-50",
AND(X4757&gt;=50, X4757&lt;100), "50-100",
X4757&gt;=100, "&gt;100"
)</f>
        <v>&lt;20</v>
      </c>
      <c r="AI4757">
        <f t="shared" si="149"/>
        <v>1</v>
      </c>
      <c r="AJ4757" t="str" cm="1">
        <f t="array" ref="AJ4757">_xlfn.IFS(
C4757&lt;=20, "&lt;20",
AND(C4757&gt;=20, C4757&lt;35), "20-35",
AND(C4757&gt;=35, C4757&lt;50), "35-50",
C4757&gt;=50, "50-100"
)</f>
        <v>35-50</v>
      </c>
      <c r="AK4757" t="str" cm="1">
        <f t="array" ref="AK4757">_xlfn.IFS(
G4757&lt;6, "&lt;6",
AND(G4757&gt;=6, G4757&lt;12), "6-12",
AND(G4757&gt;=12, G4757&lt;18), "12-18",  AND(G4757&gt;=18, G4757&lt;24), "18-24", G4757&gt;=24, "24-36")</f>
        <v>24-36</v>
      </c>
    </row>
    <row r="4758" spans="1:37" x14ac:dyDescent="0.3">
      <c r="A4758" t="s">
        <v>4858</v>
      </c>
      <c r="B4758" t="s">
        <v>33</v>
      </c>
      <c r="C4758">
        <v>50</v>
      </c>
      <c r="D4758" t="s">
        <v>37</v>
      </c>
      <c r="E4758" t="s">
        <v>124</v>
      </c>
      <c r="F4758">
        <v>1</v>
      </c>
      <c r="G4758">
        <v>20</v>
      </c>
      <c r="H4758" t="s">
        <v>66</v>
      </c>
      <c r="I4758" t="s">
        <v>37</v>
      </c>
      <c r="J4758" t="s">
        <v>37</v>
      </c>
      <c r="K4758" t="s">
        <v>37</v>
      </c>
      <c r="L4758" t="s">
        <v>50</v>
      </c>
      <c r="M4758" t="s">
        <v>34</v>
      </c>
      <c r="N4758" t="s">
        <v>37</v>
      </c>
      <c r="O4758" t="s">
        <v>37</v>
      </c>
      <c r="P4758" t="s">
        <v>34</v>
      </c>
      <c r="Q4758" t="s">
        <v>37</v>
      </c>
      <c r="R4758" t="s">
        <v>37</v>
      </c>
      <c r="S4758" t="s">
        <v>37</v>
      </c>
      <c r="T4758" t="s">
        <v>37</v>
      </c>
      <c r="U4758" t="s">
        <v>67</v>
      </c>
      <c r="V4758" t="s">
        <v>37</v>
      </c>
      <c r="W4758" t="s">
        <v>51</v>
      </c>
      <c r="X4758">
        <v>105</v>
      </c>
      <c r="Y4758">
        <v>7297.75</v>
      </c>
      <c r="Z4758">
        <v>0</v>
      </c>
      <c r="AA4758">
        <v>0</v>
      </c>
      <c r="AB4758">
        <v>1551.81</v>
      </c>
      <c r="AC4758">
        <v>8849.56</v>
      </c>
      <c r="AD4758" t="s">
        <v>41</v>
      </c>
      <c r="AE4758" t="s">
        <v>42</v>
      </c>
      <c r="AF4758" t="s">
        <v>42</v>
      </c>
      <c r="AG4758">
        <f t="shared" si="148"/>
        <v>0</v>
      </c>
      <c r="AH4758" t="str" cm="1">
        <f t="array" ref="AH4758">_xlfn.IFS(
X4758&lt;=20, "&lt;20",
AND(X4758&gt;=20, X4758&lt;50), "20-50",
AND(X4758&gt;=50, X4758&lt;100), "50-100",
X4758&gt;=100, "&gt;100"
)</f>
        <v>&gt;100</v>
      </c>
      <c r="AI4758">
        <f t="shared" si="149"/>
        <v>0</v>
      </c>
      <c r="AJ4758" t="str" cm="1">
        <f t="array" ref="AJ4758">_xlfn.IFS(
C4758&lt;=20, "&lt;20",
AND(C4758&gt;=20, C4758&lt;35), "20-35",
AND(C4758&gt;=35, C4758&lt;50), "35-50",
C4758&gt;=50, "50-100"
)</f>
        <v>50-100</v>
      </c>
      <c r="AK4758" t="str" cm="1">
        <f t="array" ref="AK4758">_xlfn.IFS(
G4758&lt;6, "&lt;6",
AND(G4758&gt;=6, G4758&lt;12), "6-12",
AND(G4758&gt;=12, G4758&lt;18), "12-18",  AND(G4758&gt;=18, G4758&lt;24), "18-24", G4758&gt;=24, "24-36")</f>
        <v>18-24</v>
      </c>
    </row>
    <row r="4759" spans="1:37" x14ac:dyDescent="0.3">
      <c r="A4759" t="s">
        <v>4859</v>
      </c>
      <c r="B4759" t="s">
        <v>44</v>
      </c>
      <c r="C4759">
        <v>25</v>
      </c>
      <c r="D4759" t="s">
        <v>34</v>
      </c>
      <c r="E4759" t="s">
        <v>61</v>
      </c>
      <c r="F4759">
        <v>12</v>
      </c>
      <c r="G4759">
        <v>10</v>
      </c>
      <c r="H4759" t="s">
        <v>36</v>
      </c>
      <c r="I4759" t="s">
        <v>37</v>
      </c>
      <c r="J4759" t="s">
        <v>34</v>
      </c>
      <c r="K4759" t="s">
        <v>34</v>
      </c>
      <c r="L4759" t="s">
        <v>34</v>
      </c>
      <c r="M4759" t="s">
        <v>34</v>
      </c>
      <c r="N4759" t="s">
        <v>34</v>
      </c>
      <c r="O4759" t="s">
        <v>34</v>
      </c>
      <c r="P4759" t="s">
        <v>34</v>
      </c>
      <c r="Q4759" t="s">
        <v>34</v>
      </c>
      <c r="R4759" t="s">
        <v>34</v>
      </c>
      <c r="S4759" t="s">
        <v>34</v>
      </c>
      <c r="T4759" t="s">
        <v>34</v>
      </c>
      <c r="U4759" t="s">
        <v>46</v>
      </c>
      <c r="V4759" t="s">
        <v>34</v>
      </c>
      <c r="W4759" t="s">
        <v>143</v>
      </c>
      <c r="X4759">
        <v>20.3</v>
      </c>
      <c r="Y4759">
        <v>246.7</v>
      </c>
      <c r="Z4759">
        <v>0</v>
      </c>
      <c r="AA4759">
        <v>0</v>
      </c>
      <c r="AB4759">
        <v>387.84</v>
      </c>
      <c r="AC4759">
        <v>634.54</v>
      </c>
      <c r="AD4759" t="s">
        <v>41</v>
      </c>
      <c r="AE4759" t="s">
        <v>42</v>
      </c>
      <c r="AF4759" t="s">
        <v>42</v>
      </c>
      <c r="AG4759">
        <f t="shared" si="148"/>
        <v>0</v>
      </c>
      <c r="AH4759" t="str" cm="1">
        <f t="array" ref="AH4759">_xlfn.IFS(
X4759&lt;=20, "&lt;20",
AND(X4759&gt;=20, X4759&lt;50), "20-50",
AND(X4759&gt;=50, X4759&lt;100), "50-100",
X4759&gt;=100, "&gt;100"
)</f>
        <v>20-50</v>
      </c>
      <c r="AI4759">
        <f t="shared" si="149"/>
        <v>0</v>
      </c>
      <c r="AJ4759" t="str" cm="1">
        <f t="array" ref="AJ4759">_xlfn.IFS(
C4759&lt;=20, "&lt;20",
AND(C4759&gt;=20, C4759&lt;35), "20-35",
AND(C4759&gt;=35, C4759&lt;50), "35-50",
C4759&gt;=50, "50-100"
)</f>
        <v>20-35</v>
      </c>
      <c r="AK4759" t="str" cm="1">
        <f t="array" ref="AK4759">_xlfn.IFS(
G4759&lt;6, "&lt;6",
AND(G4759&gt;=6, G4759&lt;12), "6-12",
AND(G4759&gt;=12, G4759&lt;18), "12-18",  AND(G4759&gt;=18, G4759&lt;24), "18-24", G4759&gt;=24, "24-36")</f>
        <v>6-12</v>
      </c>
    </row>
    <row r="4760" spans="1:37" x14ac:dyDescent="0.3">
      <c r="A4760" t="s">
        <v>4860</v>
      </c>
      <c r="B4760" t="s">
        <v>44</v>
      </c>
      <c r="C4760">
        <v>31</v>
      </c>
      <c r="D4760" t="s">
        <v>37</v>
      </c>
      <c r="E4760" t="s">
        <v>45</v>
      </c>
      <c r="F4760">
        <v>3</v>
      </c>
      <c r="G4760">
        <v>28</v>
      </c>
      <c r="H4760" t="s">
        <v>36</v>
      </c>
      <c r="I4760" t="s">
        <v>37</v>
      </c>
      <c r="J4760" t="s">
        <v>37</v>
      </c>
      <c r="K4760" t="s">
        <v>37</v>
      </c>
      <c r="L4760" t="s">
        <v>50</v>
      </c>
      <c r="M4760" t="s">
        <v>34</v>
      </c>
      <c r="N4760" t="s">
        <v>34</v>
      </c>
      <c r="O4760" t="s">
        <v>37</v>
      </c>
      <c r="P4760" t="s">
        <v>37</v>
      </c>
      <c r="Q4760" t="s">
        <v>34</v>
      </c>
      <c r="R4760" t="s">
        <v>37</v>
      </c>
      <c r="S4760" t="s">
        <v>37</v>
      </c>
      <c r="T4760" t="s">
        <v>37</v>
      </c>
      <c r="U4760" t="s">
        <v>67</v>
      </c>
      <c r="V4760" t="s">
        <v>37</v>
      </c>
      <c r="W4760" t="s">
        <v>51</v>
      </c>
      <c r="X4760">
        <v>95.1</v>
      </c>
      <c r="Y4760">
        <v>5064.8500000000004</v>
      </c>
      <c r="Z4760">
        <v>0</v>
      </c>
      <c r="AA4760">
        <v>0</v>
      </c>
      <c r="AB4760">
        <v>635.04</v>
      </c>
      <c r="AC4760">
        <v>5699.89</v>
      </c>
      <c r="AD4760" t="s">
        <v>41</v>
      </c>
      <c r="AE4760" t="s">
        <v>42</v>
      </c>
      <c r="AF4760" t="s">
        <v>42</v>
      </c>
      <c r="AG4760">
        <f t="shared" si="148"/>
        <v>0</v>
      </c>
      <c r="AH4760" t="str" cm="1">
        <f t="array" ref="AH4760">_xlfn.IFS(
X4760&lt;=20, "&lt;20",
AND(X4760&gt;=20, X4760&lt;50), "20-50",
AND(X4760&gt;=50, X4760&lt;100), "50-100",
X4760&gt;=100, "&gt;100"
)</f>
        <v>50-100</v>
      </c>
      <c r="AI4760">
        <f t="shared" si="149"/>
        <v>0</v>
      </c>
      <c r="AJ4760" t="str" cm="1">
        <f t="array" ref="AJ4760">_xlfn.IFS(
C4760&lt;=20, "&lt;20",
AND(C4760&gt;=20, C4760&lt;35), "20-35",
AND(C4760&gt;=35, C4760&lt;50), "35-50",
C4760&gt;=50, "50-100"
)</f>
        <v>20-35</v>
      </c>
      <c r="AK4760" t="str" cm="1">
        <f t="array" ref="AK4760">_xlfn.IFS(
G4760&lt;6, "&lt;6",
AND(G4760&gt;=6, G4760&lt;12), "6-12",
AND(G4760&gt;=12, G4760&lt;18), "12-18",  AND(G4760&gt;=18, G4760&lt;24), "18-24", G4760&gt;=24, "24-36")</f>
        <v>24-36</v>
      </c>
    </row>
    <row r="4761" spans="1:37" x14ac:dyDescent="0.3">
      <c r="A4761" t="s">
        <v>4861</v>
      </c>
      <c r="B4761" t="s">
        <v>44</v>
      </c>
      <c r="C4761">
        <v>38</v>
      </c>
      <c r="D4761" t="s">
        <v>34</v>
      </c>
      <c r="E4761" t="s">
        <v>114</v>
      </c>
      <c r="F4761">
        <v>4</v>
      </c>
      <c r="G4761">
        <v>36</v>
      </c>
      <c r="H4761" t="s">
        <v>36</v>
      </c>
      <c r="I4761" t="s">
        <v>37</v>
      </c>
      <c r="J4761" t="s">
        <v>37</v>
      </c>
      <c r="K4761" t="s">
        <v>37</v>
      </c>
      <c r="L4761" t="s">
        <v>72</v>
      </c>
      <c r="M4761" t="s">
        <v>34</v>
      </c>
      <c r="N4761" t="s">
        <v>37</v>
      </c>
      <c r="O4761" t="s">
        <v>34</v>
      </c>
      <c r="P4761" t="s">
        <v>37</v>
      </c>
      <c r="Q4761" t="s">
        <v>34</v>
      </c>
      <c r="R4761" t="s">
        <v>34</v>
      </c>
      <c r="S4761" t="s">
        <v>34</v>
      </c>
      <c r="T4761" t="s">
        <v>37</v>
      </c>
      <c r="U4761" t="s">
        <v>46</v>
      </c>
      <c r="V4761" t="s">
        <v>37</v>
      </c>
      <c r="W4761" t="s">
        <v>51</v>
      </c>
      <c r="X4761">
        <v>60.05</v>
      </c>
      <c r="Y4761">
        <v>1616.15</v>
      </c>
      <c r="Z4761">
        <v>0</v>
      </c>
      <c r="AA4761">
        <v>0</v>
      </c>
      <c r="AB4761">
        <v>580.58000000000004</v>
      </c>
      <c r="AC4761">
        <v>2196.73</v>
      </c>
      <c r="AD4761" t="s">
        <v>52</v>
      </c>
      <c r="AE4761" t="s">
        <v>94</v>
      </c>
      <c r="AF4761" t="s">
        <v>95</v>
      </c>
      <c r="AG4761">
        <f t="shared" si="148"/>
        <v>1</v>
      </c>
      <c r="AH4761" t="str" cm="1">
        <f t="array" ref="AH4761">_xlfn.IFS(
X4761&lt;=20, "&lt;20",
AND(X4761&gt;=20, X4761&lt;50), "20-50",
AND(X4761&gt;=50, X4761&lt;100), "50-100",
X4761&gt;=100, "&gt;100"
)</f>
        <v>50-100</v>
      </c>
      <c r="AI4761">
        <f t="shared" si="149"/>
        <v>0</v>
      </c>
      <c r="AJ4761" t="str" cm="1">
        <f t="array" ref="AJ4761">_xlfn.IFS(
C4761&lt;=20, "&lt;20",
AND(C4761&gt;=20, C4761&lt;35), "20-35",
AND(C4761&gt;=35, C4761&lt;50), "35-50",
C4761&gt;=50, "50-100"
)</f>
        <v>35-50</v>
      </c>
      <c r="AK4761" t="str" cm="1">
        <f t="array" ref="AK4761">_xlfn.IFS(
G4761&lt;6, "&lt;6",
AND(G4761&gt;=6, G4761&lt;12), "6-12",
AND(G4761&gt;=12, G4761&lt;18), "12-18",  AND(G4761&gt;=18, G4761&lt;24), "18-24", G4761&gt;=24, "24-36")</f>
        <v>24-36</v>
      </c>
    </row>
    <row r="4762" spans="1:37" x14ac:dyDescent="0.3">
      <c r="A4762" t="s">
        <v>4862</v>
      </c>
      <c r="B4762" t="s">
        <v>44</v>
      </c>
      <c r="C4762">
        <v>33</v>
      </c>
      <c r="D4762" t="s">
        <v>37</v>
      </c>
      <c r="E4762" t="s">
        <v>74</v>
      </c>
      <c r="F4762">
        <v>11</v>
      </c>
      <c r="G4762">
        <v>35</v>
      </c>
      <c r="H4762" t="s">
        <v>110</v>
      </c>
      <c r="I4762" t="s">
        <v>37</v>
      </c>
      <c r="J4762" t="s">
        <v>37</v>
      </c>
      <c r="K4762" t="s">
        <v>37</v>
      </c>
      <c r="L4762" t="s">
        <v>38</v>
      </c>
      <c r="M4762" t="s">
        <v>37</v>
      </c>
      <c r="N4762" t="s">
        <v>34</v>
      </c>
      <c r="O4762" t="s">
        <v>37</v>
      </c>
      <c r="P4762" t="s">
        <v>37</v>
      </c>
      <c r="Q4762" t="s">
        <v>37</v>
      </c>
      <c r="R4762" t="s">
        <v>37</v>
      </c>
      <c r="S4762" t="s">
        <v>37</v>
      </c>
      <c r="T4762" t="s">
        <v>37</v>
      </c>
      <c r="U4762" t="s">
        <v>39</v>
      </c>
      <c r="V4762" t="s">
        <v>37</v>
      </c>
      <c r="W4762" t="s">
        <v>143</v>
      </c>
      <c r="X4762">
        <v>84.8</v>
      </c>
      <c r="Y4762">
        <v>1990.5</v>
      </c>
      <c r="Z4762">
        <v>48.23</v>
      </c>
      <c r="AA4762">
        <v>0</v>
      </c>
      <c r="AB4762">
        <v>865.2</v>
      </c>
      <c r="AC4762">
        <v>2807.47</v>
      </c>
      <c r="AD4762" t="s">
        <v>41</v>
      </c>
      <c r="AE4762" t="s">
        <v>42</v>
      </c>
      <c r="AF4762" t="s">
        <v>42</v>
      </c>
      <c r="AG4762">
        <f t="shared" si="148"/>
        <v>0</v>
      </c>
      <c r="AH4762" t="str" cm="1">
        <f t="array" ref="AH4762">_xlfn.IFS(
X4762&lt;=20, "&lt;20",
AND(X4762&gt;=20, X4762&lt;50), "20-50",
AND(X4762&gt;=50, X4762&lt;100), "50-100",
X4762&gt;=100, "&gt;100"
)</f>
        <v>50-100</v>
      </c>
      <c r="AI4762">
        <f t="shared" si="149"/>
        <v>0</v>
      </c>
      <c r="AJ4762" t="str" cm="1">
        <f t="array" ref="AJ4762">_xlfn.IFS(
C4762&lt;=20, "&lt;20",
AND(C4762&gt;=20, C4762&lt;35), "20-35",
AND(C4762&gt;=35, C4762&lt;50), "35-50",
C4762&gt;=50, "50-100"
)</f>
        <v>20-35</v>
      </c>
      <c r="AK4762" t="str" cm="1">
        <f t="array" ref="AK4762">_xlfn.IFS(
G4762&lt;6, "&lt;6",
AND(G4762&gt;=6, G4762&lt;12), "6-12",
AND(G4762&gt;=12, G4762&lt;18), "12-18",  AND(G4762&gt;=18, G4762&lt;24), "18-24", G4762&gt;=24, "24-36")</f>
        <v>24-36</v>
      </c>
    </row>
    <row r="4763" spans="1:37" x14ac:dyDescent="0.3">
      <c r="A4763" t="s">
        <v>4863</v>
      </c>
      <c r="B4763" t="s">
        <v>33</v>
      </c>
      <c r="C4763">
        <v>60</v>
      </c>
      <c r="D4763" t="s">
        <v>34</v>
      </c>
      <c r="E4763" t="s">
        <v>45</v>
      </c>
      <c r="F4763">
        <v>12</v>
      </c>
      <c r="G4763">
        <v>18</v>
      </c>
      <c r="H4763" t="s">
        <v>36</v>
      </c>
      <c r="I4763" t="s">
        <v>37</v>
      </c>
      <c r="J4763" t="s">
        <v>34</v>
      </c>
      <c r="K4763" t="s">
        <v>37</v>
      </c>
      <c r="L4763" t="s">
        <v>38</v>
      </c>
      <c r="M4763" t="s">
        <v>34</v>
      </c>
      <c r="N4763" t="s">
        <v>34</v>
      </c>
      <c r="O4763" t="s">
        <v>34</v>
      </c>
      <c r="P4763" t="s">
        <v>37</v>
      </c>
      <c r="Q4763" t="s">
        <v>34</v>
      </c>
      <c r="R4763" t="s">
        <v>34</v>
      </c>
      <c r="S4763" t="s">
        <v>34</v>
      </c>
      <c r="T4763" t="s">
        <v>34</v>
      </c>
      <c r="U4763" t="s">
        <v>46</v>
      </c>
      <c r="V4763" t="s">
        <v>37</v>
      </c>
      <c r="W4763" t="s">
        <v>40</v>
      </c>
      <c r="X4763">
        <v>50.2</v>
      </c>
      <c r="Y4763">
        <v>109.25</v>
      </c>
      <c r="Z4763">
        <v>0</v>
      </c>
      <c r="AA4763">
        <v>10</v>
      </c>
      <c r="AB4763">
        <v>12.68</v>
      </c>
      <c r="AC4763">
        <v>131.93</v>
      </c>
      <c r="AD4763" t="s">
        <v>85</v>
      </c>
      <c r="AE4763" t="s">
        <v>42</v>
      </c>
      <c r="AF4763" t="s">
        <v>42</v>
      </c>
      <c r="AG4763">
        <f t="shared" si="148"/>
        <v>0</v>
      </c>
      <c r="AH4763" t="str" cm="1">
        <f t="array" ref="AH4763">_xlfn.IFS(
X4763&lt;=20, "&lt;20",
AND(X4763&gt;=20, X4763&lt;50), "20-50",
AND(X4763&gt;=50, X4763&lt;100), "50-100",
X4763&gt;=100, "&gt;100"
)</f>
        <v>50-100</v>
      </c>
      <c r="AI4763">
        <f t="shared" si="149"/>
        <v>1</v>
      </c>
      <c r="AJ4763" t="str" cm="1">
        <f t="array" ref="AJ4763">_xlfn.IFS(
C4763&lt;=20, "&lt;20",
AND(C4763&gt;=20, C4763&lt;35), "20-35",
AND(C4763&gt;=35, C4763&lt;50), "35-50",
C4763&gt;=50, "50-100"
)</f>
        <v>50-100</v>
      </c>
      <c r="AK4763" t="str" cm="1">
        <f t="array" ref="AK4763">_xlfn.IFS(
G4763&lt;6, "&lt;6",
AND(G4763&gt;=6, G4763&lt;12), "6-12",
AND(G4763&gt;=12, G4763&lt;18), "12-18",  AND(G4763&gt;=18, G4763&lt;24), "18-24", G4763&gt;=24, "24-36")</f>
        <v>18-24</v>
      </c>
    </row>
    <row r="4764" spans="1:37" x14ac:dyDescent="0.3">
      <c r="A4764" t="s">
        <v>4864</v>
      </c>
      <c r="B4764" t="s">
        <v>44</v>
      </c>
      <c r="C4764">
        <v>27</v>
      </c>
      <c r="D4764" t="s">
        <v>37</v>
      </c>
      <c r="E4764" t="s">
        <v>124</v>
      </c>
      <c r="F4764">
        <v>12</v>
      </c>
      <c r="G4764">
        <v>6</v>
      </c>
      <c r="H4764" t="s">
        <v>36</v>
      </c>
      <c r="I4764" t="s">
        <v>37</v>
      </c>
      <c r="J4764" t="s">
        <v>37</v>
      </c>
      <c r="K4764" t="s">
        <v>37</v>
      </c>
      <c r="L4764" t="s">
        <v>50</v>
      </c>
      <c r="M4764" t="s">
        <v>37</v>
      </c>
      <c r="N4764" t="s">
        <v>37</v>
      </c>
      <c r="O4764" t="s">
        <v>37</v>
      </c>
      <c r="P4764" t="s">
        <v>34</v>
      </c>
      <c r="Q4764" t="s">
        <v>37</v>
      </c>
      <c r="R4764" t="s">
        <v>34</v>
      </c>
      <c r="S4764" t="s">
        <v>37</v>
      </c>
      <c r="T4764" t="s">
        <v>37</v>
      </c>
      <c r="U4764" t="s">
        <v>46</v>
      </c>
      <c r="V4764" t="s">
        <v>37</v>
      </c>
      <c r="W4764" t="s">
        <v>51</v>
      </c>
      <c r="X4764">
        <v>98.75</v>
      </c>
      <c r="Y4764">
        <v>4533.7</v>
      </c>
      <c r="Z4764">
        <v>0</v>
      </c>
      <c r="AA4764">
        <v>0</v>
      </c>
      <c r="AB4764">
        <v>134.88999999999999</v>
      </c>
      <c r="AC4764">
        <v>4668.59</v>
      </c>
      <c r="AD4764" t="s">
        <v>52</v>
      </c>
      <c r="AE4764" t="s">
        <v>53</v>
      </c>
      <c r="AF4764" t="s">
        <v>91</v>
      </c>
      <c r="AG4764">
        <f t="shared" si="148"/>
        <v>1</v>
      </c>
      <c r="AH4764" t="str" cm="1">
        <f t="array" ref="AH4764">_xlfn.IFS(
X4764&lt;=20, "&lt;20",
AND(X4764&gt;=20, X4764&lt;50), "20-50",
AND(X4764&gt;=50, X4764&lt;100), "50-100",
X4764&gt;=100, "&gt;100"
)</f>
        <v>50-100</v>
      </c>
      <c r="AI4764">
        <f t="shared" si="149"/>
        <v>0</v>
      </c>
      <c r="AJ4764" t="str" cm="1">
        <f t="array" ref="AJ4764">_xlfn.IFS(
C4764&lt;=20, "&lt;20",
AND(C4764&gt;=20, C4764&lt;35), "20-35",
AND(C4764&gt;=35, C4764&lt;50), "35-50",
C4764&gt;=50, "50-100"
)</f>
        <v>20-35</v>
      </c>
      <c r="AK4764" t="str" cm="1">
        <f t="array" ref="AK4764">_xlfn.IFS(
G4764&lt;6, "&lt;6",
AND(G4764&gt;=6, G4764&lt;12), "6-12",
AND(G4764&gt;=12, G4764&lt;18), "12-18",  AND(G4764&gt;=18, G4764&lt;24), "18-24", G4764&gt;=24, "24-36")</f>
        <v>6-12</v>
      </c>
    </row>
    <row r="4765" spans="1:37" x14ac:dyDescent="0.3">
      <c r="A4765" t="s">
        <v>4865</v>
      </c>
      <c r="B4765" t="s">
        <v>44</v>
      </c>
      <c r="C4765">
        <v>77</v>
      </c>
      <c r="D4765" t="s">
        <v>34</v>
      </c>
      <c r="E4765" t="s">
        <v>35</v>
      </c>
      <c r="F4765">
        <v>3</v>
      </c>
      <c r="G4765">
        <v>4</v>
      </c>
      <c r="H4765" t="s">
        <v>70</v>
      </c>
      <c r="I4765" t="s">
        <v>37</v>
      </c>
      <c r="J4765" t="s">
        <v>37</v>
      </c>
      <c r="K4765" t="s">
        <v>37</v>
      </c>
      <c r="L4765" t="s">
        <v>50</v>
      </c>
      <c r="M4765" t="s">
        <v>34</v>
      </c>
      <c r="N4765" t="s">
        <v>34</v>
      </c>
      <c r="O4765" t="s">
        <v>34</v>
      </c>
      <c r="P4765" t="s">
        <v>37</v>
      </c>
      <c r="Q4765" t="s">
        <v>37</v>
      </c>
      <c r="R4765" t="s">
        <v>37</v>
      </c>
      <c r="S4765" t="s">
        <v>37</v>
      </c>
      <c r="T4765" t="s">
        <v>37</v>
      </c>
      <c r="U4765" t="s">
        <v>46</v>
      </c>
      <c r="V4765" t="s">
        <v>37</v>
      </c>
      <c r="W4765" t="s">
        <v>51</v>
      </c>
      <c r="X4765">
        <v>100.4</v>
      </c>
      <c r="Y4765">
        <v>5749.8</v>
      </c>
      <c r="Z4765">
        <v>0</v>
      </c>
      <c r="AA4765">
        <v>0</v>
      </c>
      <c r="AB4765">
        <v>2745.72</v>
      </c>
      <c r="AC4765">
        <v>8495.52</v>
      </c>
      <c r="AD4765" t="s">
        <v>41</v>
      </c>
      <c r="AE4765" t="s">
        <v>42</v>
      </c>
      <c r="AF4765" t="s">
        <v>42</v>
      </c>
      <c r="AG4765">
        <f t="shared" si="148"/>
        <v>0</v>
      </c>
      <c r="AH4765" t="str" cm="1">
        <f t="array" ref="AH4765">_xlfn.IFS(
X4765&lt;=20, "&lt;20",
AND(X4765&gt;=20, X4765&lt;50), "20-50",
AND(X4765&gt;=50, X4765&lt;100), "50-100",
X4765&gt;=100, "&gt;100"
)</f>
        <v>&gt;100</v>
      </c>
      <c r="AI4765">
        <f t="shared" si="149"/>
        <v>0</v>
      </c>
      <c r="AJ4765" t="str" cm="1">
        <f t="array" ref="AJ4765">_xlfn.IFS(
C4765&lt;=20, "&lt;20",
AND(C4765&gt;=20, C4765&lt;35), "20-35",
AND(C4765&gt;=35, C4765&lt;50), "35-50",
C4765&gt;=50, "50-100"
)</f>
        <v>50-100</v>
      </c>
      <c r="AK4765" t="str" cm="1">
        <f t="array" ref="AK4765">_xlfn.IFS(
G4765&lt;6, "&lt;6",
AND(G4765&gt;=6, G4765&lt;12), "6-12",
AND(G4765&gt;=12, G4765&lt;18), "12-18",  AND(G4765&gt;=18, G4765&lt;24), "18-24", G4765&gt;=24, "24-36")</f>
        <v>&lt;6</v>
      </c>
    </row>
    <row r="4766" spans="1:37" x14ac:dyDescent="0.3">
      <c r="A4766" t="s">
        <v>4866</v>
      </c>
      <c r="B4766" t="s">
        <v>44</v>
      </c>
      <c r="C4766">
        <v>43</v>
      </c>
      <c r="D4766" t="s">
        <v>37</v>
      </c>
      <c r="E4766" t="s">
        <v>124</v>
      </c>
      <c r="F4766">
        <v>13</v>
      </c>
      <c r="G4766">
        <v>28</v>
      </c>
      <c r="H4766" t="s">
        <v>70</v>
      </c>
      <c r="I4766" t="s">
        <v>37</v>
      </c>
      <c r="J4766" t="s">
        <v>34</v>
      </c>
      <c r="K4766" t="s">
        <v>34</v>
      </c>
      <c r="L4766" t="s">
        <v>34</v>
      </c>
      <c r="M4766" t="s">
        <v>34</v>
      </c>
      <c r="N4766" t="s">
        <v>34</v>
      </c>
      <c r="O4766" t="s">
        <v>34</v>
      </c>
      <c r="P4766" t="s">
        <v>34</v>
      </c>
      <c r="Q4766" t="s">
        <v>34</v>
      </c>
      <c r="R4766" t="s">
        <v>34</v>
      </c>
      <c r="S4766" t="s">
        <v>34</v>
      </c>
      <c r="T4766" t="s">
        <v>34</v>
      </c>
      <c r="U4766" t="s">
        <v>67</v>
      </c>
      <c r="V4766" t="s">
        <v>34</v>
      </c>
      <c r="W4766" t="s">
        <v>40</v>
      </c>
      <c r="X4766">
        <v>19.45</v>
      </c>
      <c r="Y4766">
        <v>1208.5999999999999</v>
      </c>
      <c r="Z4766">
        <v>0</v>
      </c>
      <c r="AA4766">
        <v>0</v>
      </c>
      <c r="AB4766">
        <v>1278.72</v>
      </c>
      <c r="AC4766">
        <v>2487.3200000000002</v>
      </c>
      <c r="AD4766" t="s">
        <v>41</v>
      </c>
      <c r="AE4766" t="s">
        <v>42</v>
      </c>
      <c r="AF4766" t="s">
        <v>42</v>
      </c>
      <c r="AG4766">
        <f t="shared" si="148"/>
        <v>0</v>
      </c>
      <c r="AH4766" t="str" cm="1">
        <f t="array" ref="AH4766">_xlfn.IFS(
X4766&lt;=20, "&lt;20",
AND(X4766&gt;=20, X4766&lt;50), "20-50",
AND(X4766&gt;=50, X4766&lt;100), "50-100",
X4766&gt;=100, "&gt;100"
)</f>
        <v>&lt;20</v>
      </c>
      <c r="AI4766">
        <f t="shared" si="149"/>
        <v>0</v>
      </c>
      <c r="AJ4766" t="str" cm="1">
        <f t="array" ref="AJ4766">_xlfn.IFS(
C4766&lt;=20, "&lt;20",
AND(C4766&gt;=20, C4766&lt;35), "20-35",
AND(C4766&gt;=35, C4766&lt;50), "35-50",
C4766&gt;=50, "50-100"
)</f>
        <v>35-50</v>
      </c>
      <c r="AK4766" t="str" cm="1">
        <f t="array" ref="AK4766">_xlfn.IFS(
G4766&lt;6, "&lt;6",
AND(G4766&gt;=6, G4766&lt;12), "6-12",
AND(G4766&gt;=12, G4766&lt;18), "12-18",  AND(G4766&gt;=18, G4766&lt;24), "18-24", G4766&gt;=24, "24-36")</f>
        <v>24-36</v>
      </c>
    </row>
    <row r="4767" spans="1:37" x14ac:dyDescent="0.3">
      <c r="A4767" t="s">
        <v>4867</v>
      </c>
      <c r="B4767" t="s">
        <v>33</v>
      </c>
      <c r="C4767">
        <v>55</v>
      </c>
      <c r="D4767" t="s">
        <v>34</v>
      </c>
      <c r="E4767" t="s">
        <v>90</v>
      </c>
      <c r="F4767">
        <v>13</v>
      </c>
      <c r="G4767">
        <v>29</v>
      </c>
      <c r="H4767" t="s">
        <v>36</v>
      </c>
      <c r="I4767" t="s">
        <v>37</v>
      </c>
      <c r="J4767" t="s">
        <v>34</v>
      </c>
      <c r="K4767" t="s">
        <v>37</v>
      </c>
      <c r="L4767" t="s">
        <v>72</v>
      </c>
      <c r="M4767" t="s">
        <v>34</v>
      </c>
      <c r="N4767" t="s">
        <v>37</v>
      </c>
      <c r="O4767" t="s">
        <v>34</v>
      </c>
      <c r="P4767" t="s">
        <v>37</v>
      </c>
      <c r="Q4767" t="s">
        <v>37</v>
      </c>
      <c r="R4767" t="s">
        <v>37</v>
      </c>
      <c r="S4767" t="s">
        <v>37</v>
      </c>
      <c r="T4767" t="s">
        <v>37</v>
      </c>
      <c r="U4767" t="s">
        <v>39</v>
      </c>
      <c r="V4767" t="s">
        <v>37</v>
      </c>
      <c r="W4767" t="s">
        <v>40</v>
      </c>
      <c r="X4767">
        <v>75.2</v>
      </c>
      <c r="Y4767">
        <v>4300.8</v>
      </c>
      <c r="Z4767">
        <v>0</v>
      </c>
      <c r="AA4767">
        <v>0</v>
      </c>
      <c r="AB4767">
        <v>2050.3000000000002</v>
      </c>
      <c r="AC4767">
        <v>6351.1</v>
      </c>
      <c r="AD4767" t="s">
        <v>41</v>
      </c>
      <c r="AE4767" t="s">
        <v>42</v>
      </c>
      <c r="AF4767" t="s">
        <v>42</v>
      </c>
      <c r="AG4767">
        <f t="shared" si="148"/>
        <v>0</v>
      </c>
      <c r="AH4767" t="str" cm="1">
        <f t="array" ref="AH4767">_xlfn.IFS(
X4767&lt;=20, "&lt;20",
AND(X4767&gt;=20, X4767&lt;50), "20-50",
AND(X4767&gt;=50, X4767&lt;100), "50-100",
X4767&gt;=100, "&gt;100"
)</f>
        <v>50-100</v>
      </c>
      <c r="AI4767">
        <f t="shared" si="149"/>
        <v>0</v>
      </c>
      <c r="AJ4767" t="str" cm="1">
        <f t="array" ref="AJ4767">_xlfn.IFS(
C4767&lt;=20, "&lt;20",
AND(C4767&gt;=20, C4767&lt;35), "20-35",
AND(C4767&gt;=35, C4767&lt;50), "35-50",
C4767&gt;=50, "50-100"
)</f>
        <v>50-100</v>
      </c>
      <c r="AK4767" t="str" cm="1">
        <f t="array" ref="AK4767">_xlfn.IFS(
G4767&lt;6, "&lt;6",
AND(G4767&gt;=6, G4767&lt;12), "6-12",
AND(G4767&gt;=12, G4767&lt;18), "12-18",  AND(G4767&gt;=18, G4767&lt;24), "18-24", G4767&gt;=24, "24-36")</f>
        <v>24-36</v>
      </c>
    </row>
    <row r="4768" spans="1:37" x14ac:dyDescent="0.3">
      <c r="A4768" t="s">
        <v>4868</v>
      </c>
      <c r="B4768" t="s">
        <v>33</v>
      </c>
      <c r="C4768">
        <v>52</v>
      </c>
      <c r="D4768" t="s">
        <v>34</v>
      </c>
      <c r="E4768" t="s">
        <v>74</v>
      </c>
      <c r="F4768">
        <v>1</v>
      </c>
      <c r="G4768">
        <v>28</v>
      </c>
      <c r="H4768" t="s">
        <v>36</v>
      </c>
      <c r="I4768" t="s">
        <v>37</v>
      </c>
      <c r="J4768" t="s">
        <v>34</v>
      </c>
      <c r="K4768" t="s">
        <v>37</v>
      </c>
      <c r="L4768" t="s">
        <v>50</v>
      </c>
      <c r="M4768" t="s">
        <v>34</v>
      </c>
      <c r="N4768" t="s">
        <v>37</v>
      </c>
      <c r="O4768" t="s">
        <v>34</v>
      </c>
      <c r="P4768" t="s">
        <v>37</v>
      </c>
      <c r="Q4768" t="s">
        <v>37</v>
      </c>
      <c r="R4768" t="s">
        <v>37</v>
      </c>
      <c r="S4768" t="s">
        <v>37</v>
      </c>
      <c r="T4768" t="s">
        <v>37</v>
      </c>
      <c r="U4768" t="s">
        <v>39</v>
      </c>
      <c r="V4768" t="s">
        <v>34</v>
      </c>
      <c r="W4768" t="s">
        <v>51</v>
      </c>
      <c r="X4768">
        <v>100</v>
      </c>
      <c r="Y4768">
        <v>1888.65</v>
      </c>
      <c r="Z4768">
        <v>0</v>
      </c>
      <c r="AA4768">
        <v>0</v>
      </c>
      <c r="AB4768">
        <v>835.05</v>
      </c>
      <c r="AC4768">
        <v>2723.7</v>
      </c>
      <c r="AD4768" t="s">
        <v>52</v>
      </c>
      <c r="AE4768" t="s">
        <v>53</v>
      </c>
      <c r="AF4768" t="s">
        <v>162</v>
      </c>
      <c r="AG4768">
        <f t="shared" si="148"/>
        <v>1</v>
      </c>
      <c r="AH4768" t="str" cm="1">
        <f t="array" ref="AH4768">_xlfn.IFS(
X4768&lt;=20, "&lt;20",
AND(X4768&gt;=20, X4768&lt;50), "20-50",
AND(X4768&gt;=50, X4768&lt;100), "50-100",
X4768&gt;=100, "&gt;100"
)</f>
        <v>&gt;100</v>
      </c>
      <c r="AI4768">
        <f t="shared" si="149"/>
        <v>0</v>
      </c>
      <c r="AJ4768" t="str" cm="1">
        <f t="array" ref="AJ4768">_xlfn.IFS(
C4768&lt;=20, "&lt;20",
AND(C4768&gt;=20, C4768&lt;35), "20-35",
AND(C4768&gt;=35, C4768&lt;50), "35-50",
C4768&gt;=50, "50-100"
)</f>
        <v>50-100</v>
      </c>
      <c r="AK4768" t="str" cm="1">
        <f t="array" ref="AK4768">_xlfn.IFS(
G4768&lt;6, "&lt;6",
AND(G4768&gt;=6, G4768&lt;12), "6-12",
AND(G4768&gt;=12, G4768&lt;18), "12-18",  AND(G4768&gt;=18, G4768&lt;24), "18-24", G4768&gt;=24, "24-36")</f>
        <v>24-36</v>
      </c>
    </row>
    <row r="4769" spans="1:37" x14ac:dyDescent="0.3">
      <c r="A4769" t="s">
        <v>4869</v>
      </c>
      <c r="B4769" t="s">
        <v>33</v>
      </c>
      <c r="C4769">
        <v>46</v>
      </c>
      <c r="D4769" t="s">
        <v>34</v>
      </c>
      <c r="E4769" t="s">
        <v>45</v>
      </c>
      <c r="F4769">
        <v>5</v>
      </c>
      <c r="G4769">
        <v>35</v>
      </c>
      <c r="H4769" t="s">
        <v>36</v>
      </c>
      <c r="I4769" t="s">
        <v>37</v>
      </c>
      <c r="J4769" t="s">
        <v>34</v>
      </c>
      <c r="K4769" t="s">
        <v>34</v>
      </c>
      <c r="L4769" t="s">
        <v>34</v>
      </c>
      <c r="M4769" t="s">
        <v>34</v>
      </c>
      <c r="N4769" t="s">
        <v>34</v>
      </c>
      <c r="O4769" t="s">
        <v>34</v>
      </c>
      <c r="P4769" t="s">
        <v>34</v>
      </c>
      <c r="Q4769" t="s">
        <v>34</v>
      </c>
      <c r="R4769" t="s">
        <v>34</v>
      </c>
      <c r="S4769" t="s">
        <v>34</v>
      </c>
      <c r="T4769" t="s">
        <v>34</v>
      </c>
      <c r="U4769" t="s">
        <v>46</v>
      </c>
      <c r="V4769" t="s">
        <v>34</v>
      </c>
      <c r="W4769" t="s">
        <v>40</v>
      </c>
      <c r="X4769">
        <v>19.75</v>
      </c>
      <c r="Y4769">
        <v>19.75</v>
      </c>
      <c r="Z4769">
        <v>0</v>
      </c>
      <c r="AA4769">
        <v>0</v>
      </c>
      <c r="AB4769">
        <v>11.91</v>
      </c>
      <c r="AC4769">
        <v>31.66</v>
      </c>
      <c r="AD4769" t="s">
        <v>52</v>
      </c>
      <c r="AE4769" t="s">
        <v>104</v>
      </c>
      <c r="AF4769" t="s">
        <v>150</v>
      </c>
      <c r="AG4769">
        <f t="shared" si="148"/>
        <v>1</v>
      </c>
      <c r="AH4769" t="str" cm="1">
        <f t="array" ref="AH4769">_xlfn.IFS(
X4769&lt;=20, "&lt;20",
AND(X4769&gt;=20, X4769&lt;50), "20-50",
AND(X4769&gt;=50, X4769&lt;100), "50-100",
X4769&gt;=100, "&gt;100"
)</f>
        <v>&lt;20</v>
      </c>
      <c r="AI4769">
        <f t="shared" si="149"/>
        <v>0</v>
      </c>
      <c r="AJ4769" t="str" cm="1">
        <f t="array" ref="AJ4769">_xlfn.IFS(
C4769&lt;=20, "&lt;20",
AND(C4769&gt;=20, C4769&lt;35), "20-35",
AND(C4769&gt;=35, C4769&lt;50), "35-50",
C4769&gt;=50, "50-100"
)</f>
        <v>35-50</v>
      </c>
      <c r="AK4769" t="str" cm="1">
        <f t="array" ref="AK4769">_xlfn.IFS(
G4769&lt;6, "&lt;6",
AND(G4769&gt;=6, G4769&lt;12), "6-12",
AND(G4769&gt;=12, G4769&lt;18), "12-18",  AND(G4769&gt;=18, G4769&lt;24), "18-24", G4769&gt;=24, "24-36")</f>
        <v>24-36</v>
      </c>
    </row>
    <row r="4770" spans="1:37" x14ac:dyDescent="0.3">
      <c r="A4770" t="s">
        <v>4870</v>
      </c>
      <c r="B4770" t="s">
        <v>33</v>
      </c>
      <c r="C4770">
        <v>70</v>
      </c>
      <c r="D4770" t="s">
        <v>37</v>
      </c>
      <c r="E4770" t="s">
        <v>74</v>
      </c>
      <c r="F4770">
        <v>7</v>
      </c>
      <c r="G4770">
        <v>20</v>
      </c>
      <c r="H4770" t="s">
        <v>36</v>
      </c>
      <c r="I4770" t="s">
        <v>37</v>
      </c>
      <c r="J4770" t="s">
        <v>37</v>
      </c>
      <c r="K4770" t="s">
        <v>37</v>
      </c>
      <c r="L4770" t="s">
        <v>50</v>
      </c>
      <c r="M4770" t="s">
        <v>34</v>
      </c>
      <c r="N4770" t="s">
        <v>34</v>
      </c>
      <c r="O4770" t="s">
        <v>37</v>
      </c>
      <c r="P4770" t="s">
        <v>34</v>
      </c>
      <c r="Q4770" t="s">
        <v>37</v>
      </c>
      <c r="R4770" t="s">
        <v>37</v>
      </c>
      <c r="S4770" t="s">
        <v>34</v>
      </c>
      <c r="T4770" t="s">
        <v>37</v>
      </c>
      <c r="U4770" t="s">
        <v>39</v>
      </c>
      <c r="V4770" t="s">
        <v>37</v>
      </c>
      <c r="W4770" t="s">
        <v>51</v>
      </c>
      <c r="X4770">
        <v>100.8</v>
      </c>
      <c r="Y4770">
        <v>3437.5</v>
      </c>
      <c r="Z4770">
        <v>0</v>
      </c>
      <c r="AA4770">
        <v>0</v>
      </c>
      <c r="AB4770">
        <v>74.2</v>
      </c>
      <c r="AC4770">
        <v>3511.7</v>
      </c>
      <c r="AD4770" t="s">
        <v>41</v>
      </c>
      <c r="AE4770" t="s">
        <v>42</v>
      </c>
      <c r="AF4770" t="s">
        <v>42</v>
      </c>
      <c r="AG4770">
        <f t="shared" si="148"/>
        <v>0</v>
      </c>
      <c r="AH4770" t="str" cm="1">
        <f t="array" ref="AH4770">_xlfn.IFS(
X4770&lt;=20, "&lt;20",
AND(X4770&gt;=20, X4770&lt;50), "20-50",
AND(X4770&gt;=50, X4770&lt;100), "50-100",
X4770&gt;=100, "&gt;100"
)</f>
        <v>&gt;100</v>
      </c>
      <c r="AI4770">
        <f t="shared" si="149"/>
        <v>0</v>
      </c>
      <c r="AJ4770" t="str" cm="1">
        <f t="array" ref="AJ4770">_xlfn.IFS(
C4770&lt;=20, "&lt;20",
AND(C4770&gt;=20, C4770&lt;35), "20-35",
AND(C4770&gt;=35, C4770&lt;50), "35-50",
C4770&gt;=50, "50-100"
)</f>
        <v>50-100</v>
      </c>
      <c r="AK4770" t="str" cm="1">
        <f t="array" ref="AK4770">_xlfn.IFS(
G4770&lt;6, "&lt;6",
AND(G4770&gt;=6, G4770&lt;12), "6-12",
AND(G4770&gt;=12, G4770&lt;18), "12-18",  AND(G4770&gt;=18, G4770&lt;24), "18-24", G4770&gt;=24, "24-36")</f>
        <v>18-24</v>
      </c>
    </row>
    <row r="4771" spans="1:37" x14ac:dyDescent="0.3">
      <c r="A4771" t="s">
        <v>4871</v>
      </c>
      <c r="B4771" t="s">
        <v>44</v>
      </c>
      <c r="C4771">
        <v>33</v>
      </c>
      <c r="D4771" t="s">
        <v>37</v>
      </c>
      <c r="E4771" t="s">
        <v>87</v>
      </c>
      <c r="F4771">
        <v>7</v>
      </c>
      <c r="G4771">
        <v>23</v>
      </c>
      <c r="H4771" t="s">
        <v>49</v>
      </c>
      <c r="I4771" t="s">
        <v>37</v>
      </c>
      <c r="J4771" t="s">
        <v>37</v>
      </c>
      <c r="K4771" t="s">
        <v>37</v>
      </c>
      <c r="L4771" t="s">
        <v>72</v>
      </c>
      <c r="M4771" t="s">
        <v>37</v>
      </c>
      <c r="N4771" t="s">
        <v>37</v>
      </c>
      <c r="O4771" t="s">
        <v>37</v>
      </c>
      <c r="P4771" t="s">
        <v>34</v>
      </c>
      <c r="Q4771" t="s">
        <v>34</v>
      </c>
      <c r="R4771" t="s">
        <v>34</v>
      </c>
      <c r="S4771" t="s">
        <v>34</v>
      </c>
      <c r="T4771" t="s">
        <v>37</v>
      </c>
      <c r="U4771" t="s">
        <v>46</v>
      </c>
      <c r="V4771" t="s">
        <v>37</v>
      </c>
      <c r="W4771" t="s">
        <v>51</v>
      </c>
      <c r="X4771">
        <v>65.5</v>
      </c>
      <c r="Y4771">
        <v>573.15</v>
      </c>
      <c r="Z4771">
        <v>0</v>
      </c>
      <c r="AA4771">
        <v>0</v>
      </c>
      <c r="AB4771">
        <v>69.84</v>
      </c>
      <c r="AC4771">
        <v>642.99</v>
      </c>
      <c r="AD4771" t="s">
        <v>41</v>
      </c>
      <c r="AE4771" t="s">
        <v>42</v>
      </c>
      <c r="AF4771" t="s">
        <v>42</v>
      </c>
      <c r="AG4771">
        <f t="shared" si="148"/>
        <v>0</v>
      </c>
      <c r="AH4771" t="str" cm="1">
        <f t="array" ref="AH4771">_xlfn.IFS(
X4771&lt;=20, "&lt;20",
AND(X4771&gt;=20, X4771&lt;50), "20-50",
AND(X4771&gt;=50, X4771&lt;100), "50-100",
X4771&gt;=100, "&gt;100"
)</f>
        <v>50-100</v>
      </c>
      <c r="AI4771">
        <f t="shared" si="149"/>
        <v>0</v>
      </c>
      <c r="AJ4771" t="str" cm="1">
        <f t="array" ref="AJ4771">_xlfn.IFS(
C4771&lt;=20, "&lt;20",
AND(C4771&gt;=20, C4771&lt;35), "20-35",
AND(C4771&gt;=35, C4771&lt;50), "35-50",
C4771&gt;=50, "50-100"
)</f>
        <v>20-35</v>
      </c>
      <c r="AK4771" t="str" cm="1">
        <f t="array" ref="AK4771">_xlfn.IFS(
G4771&lt;6, "&lt;6",
AND(G4771&gt;=6, G4771&lt;12), "6-12",
AND(G4771&gt;=12, G4771&lt;18), "12-18",  AND(G4771&gt;=18, G4771&lt;24), "18-24", G4771&gt;=24, "24-36")</f>
        <v>18-24</v>
      </c>
    </row>
    <row r="4772" spans="1:37" x14ac:dyDescent="0.3">
      <c r="A4772" t="s">
        <v>4872</v>
      </c>
      <c r="B4772" t="s">
        <v>33</v>
      </c>
      <c r="C4772">
        <v>47</v>
      </c>
      <c r="D4772" t="s">
        <v>37</v>
      </c>
      <c r="E4772" t="s">
        <v>69</v>
      </c>
      <c r="F4772">
        <v>15</v>
      </c>
      <c r="G4772">
        <v>10</v>
      </c>
      <c r="H4772" t="s">
        <v>36</v>
      </c>
      <c r="I4772" t="s">
        <v>37</v>
      </c>
      <c r="J4772" t="s">
        <v>34</v>
      </c>
      <c r="K4772" t="s">
        <v>34</v>
      </c>
      <c r="L4772" t="s">
        <v>34</v>
      </c>
      <c r="M4772" t="s">
        <v>34</v>
      </c>
      <c r="N4772" t="s">
        <v>34</v>
      </c>
      <c r="O4772" t="s">
        <v>34</v>
      </c>
      <c r="P4772" t="s">
        <v>34</v>
      </c>
      <c r="Q4772" t="s">
        <v>34</v>
      </c>
      <c r="R4772" t="s">
        <v>34</v>
      </c>
      <c r="S4772" t="s">
        <v>34</v>
      </c>
      <c r="T4772" t="s">
        <v>34</v>
      </c>
      <c r="U4772" t="s">
        <v>67</v>
      </c>
      <c r="V4772" t="s">
        <v>34</v>
      </c>
      <c r="W4772" t="s">
        <v>51</v>
      </c>
      <c r="X4772">
        <v>20.55</v>
      </c>
      <c r="Y4772">
        <v>1432.55</v>
      </c>
      <c r="Z4772">
        <v>0</v>
      </c>
      <c r="AA4772">
        <v>0</v>
      </c>
      <c r="AB4772">
        <v>2671.92</v>
      </c>
      <c r="AC4772">
        <v>4104.47</v>
      </c>
      <c r="AD4772" t="s">
        <v>41</v>
      </c>
      <c r="AE4772" t="s">
        <v>42</v>
      </c>
      <c r="AF4772" t="s">
        <v>42</v>
      </c>
      <c r="AG4772">
        <f t="shared" si="148"/>
        <v>0</v>
      </c>
      <c r="AH4772" t="str" cm="1">
        <f t="array" ref="AH4772">_xlfn.IFS(
X4772&lt;=20, "&lt;20",
AND(X4772&gt;=20, X4772&lt;50), "20-50",
AND(X4772&gt;=50, X4772&lt;100), "50-100",
X4772&gt;=100, "&gt;100"
)</f>
        <v>20-50</v>
      </c>
      <c r="AI4772">
        <f t="shared" si="149"/>
        <v>0</v>
      </c>
      <c r="AJ4772" t="str" cm="1">
        <f t="array" ref="AJ4772">_xlfn.IFS(
C4772&lt;=20, "&lt;20",
AND(C4772&gt;=20, C4772&lt;35), "20-35",
AND(C4772&gt;=35, C4772&lt;50), "35-50",
C4772&gt;=50, "50-100"
)</f>
        <v>35-50</v>
      </c>
      <c r="AK4772" t="str" cm="1">
        <f t="array" ref="AK4772">_xlfn.IFS(
G4772&lt;6, "&lt;6",
AND(G4772&gt;=6, G4772&lt;12), "6-12",
AND(G4772&gt;=12, G4772&lt;18), "12-18",  AND(G4772&gt;=18, G4772&lt;24), "18-24", G4772&gt;=24, "24-36")</f>
        <v>6-12</v>
      </c>
    </row>
    <row r="4773" spans="1:37" x14ac:dyDescent="0.3">
      <c r="A4773" t="s">
        <v>4873</v>
      </c>
      <c r="B4773" t="s">
        <v>44</v>
      </c>
      <c r="C4773">
        <v>49</v>
      </c>
      <c r="D4773" t="s">
        <v>37</v>
      </c>
      <c r="E4773" t="s">
        <v>87</v>
      </c>
      <c r="F4773">
        <v>11</v>
      </c>
      <c r="G4773">
        <v>4</v>
      </c>
      <c r="H4773" t="s">
        <v>36</v>
      </c>
      <c r="I4773" t="s">
        <v>37</v>
      </c>
      <c r="J4773" t="s">
        <v>37</v>
      </c>
      <c r="K4773" t="s">
        <v>37</v>
      </c>
      <c r="L4773" t="s">
        <v>50</v>
      </c>
      <c r="M4773" t="s">
        <v>34</v>
      </c>
      <c r="N4773" t="s">
        <v>34</v>
      </c>
      <c r="O4773" t="s">
        <v>34</v>
      </c>
      <c r="P4773" t="s">
        <v>34</v>
      </c>
      <c r="Q4773" t="s">
        <v>34</v>
      </c>
      <c r="R4773" t="s">
        <v>34</v>
      </c>
      <c r="S4773" t="s">
        <v>34</v>
      </c>
      <c r="T4773" t="s">
        <v>37</v>
      </c>
      <c r="U4773" t="s">
        <v>46</v>
      </c>
      <c r="V4773" t="s">
        <v>37</v>
      </c>
      <c r="W4773" t="s">
        <v>40</v>
      </c>
      <c r="X4773">
        <v>74.900000000000006</v>
      </c>
      <c r="Y4773">
        <v>136.05000000000001</v>
      </c>
      <c r="Z4773">
        <v>0</v>
      </c>
      <c r="AA4773">
        <v>0</v>
      </c>
      <c r="AB4773">
        <v>82.16</v>
      </c>
      <c r="AC4773">
        <v>218.21</v>
      </c>
      <c r="AD4773" t="s">
        <v>85</v>
      </c>
      <c r="AE4773" t="s">
        <v>42</v>
      </c>
      <c r="AF4773" t="s">
        <v>42</v>
      </c>
      <c r="AG4773">
        <f t="shared" si="148"/>
        <v>0</v>
      </c>
      <c r="AH4773" t="str" cm="1">
        <f t="array" ref="AH4773">_xlfn.IFS(
X4773&lt;=20, "&lt;20",
AND(X4773&gt;=20, X4773&lt;50), "20-50",
AND(X4773&gt;=50, X4773&lt;100), "50-100",
X4773&gt;=100, "&gt;100"
)</f>
        <v>50-100</v>
      </c>
      <c r="AI4773">
        <f t="shared" si="149"/>
        <v>1</v>
      </c>
      <c r="AJ4773" t="str" cm="1">
        <f t="array" ref="AJ4773">_xlfn.IFS(
C4773&lt;=20, "&lt;20",
AND(C4773&gt;=20, C4773&lt;35), "20-35",
AND(C4773&gt;=35, C4773&lt;50), "35-50",
C4773&gt;=50, "50-100"
)</f>
        <v>35-50</v>
      </c>
      <c r="AK4773" t="str" cm="1">
        <f t="array" ref="AK4773">_xlfn.IFS(
G4773&lt;6, "&lt;6",
AND(G4773&gt;=6, G4773&lt;12), "6-12",
AND(G4773&gt;=12, G4773&lt;18), "12-18",  AND(G4773&gt;=18, G4773&lt;24), "18-24", G4773&gt;=24, "24-36")</f>
        <v>&lt;6</v>
      </c>
    </row>
    <row r="4774" spans="1:37" x14ac:dyDescent="0.3">
      <c r="A4774" t="s">
        <v>4874</v>
      </c>
      <c r="B4774" t="s">
        <v>44</v>
      </c>
      <c r="C4774">
        <v>58</v>
      </c>
      <c r="D4774" t="s">
        <v>34</v>
      </c>
      <c r="E4774" t="s">
        <v>69</v>
      </c>
      <c r="F4774">
        <v>7</v>
      </c>
      <c r="G4774">
        <v>9</v>
      </c>
      <c r="H4774" t="s">
        <v>36</v>
      </c>
      <c r="I4774" t="s">
        <v>37</v>
      </c>
      <c r="J4774" t="s">
        <v>37</v>
      </c>
      <c r="K4774" t="s">
        <v>34</v>
      </c>
      <c r="L4774" t="s">
        <v>34</v>
      </c>
      <c r="M4774" t="s">
        <v>34</v>
      </c>
      <c r="N4774" t="s">
        <v>34</v>
      </c>
      <c r="O4774" t="s">
        <v>34</v>
      </c>
      <c r="P4774" t="s">
        <v>34</v>
      </c>
      <c r="Q4774" t="s">
        <v>34</v>
      </c>
      <c r="R4774" t="s">
        <v>34</v>
      </c>
      <c r="S4774" t="s">
        <v>34</v>
      </c>
      <c r="T4774" t="s">
        <v>34</v>
      </c>
      <c r="U4774" t="s">
        <v>67</v>
      </c>
      <c r="V4774" t="s">
        <v>34</v>
      </c>
      <c r="W4774" t="s">
        <v>51</v>
      </c>
      <c r="X4774">
        <v>24.65</v>
      </c>
      <c r="Y4774">
        <v>1620.45</v>
      </c>
      <c r="Z4774">
        <v>0</v>
      </c>
      <c r="AA4774">
        <v>0</v>
      </c>
      <c r="AB4774">
        <v>965.47</v>
      </c>
      <c r="AC4774">
        <v>2585.92</v>
      </c>
      <c r="AD4774" t="s">
        <v>41</v>
      </c>
      <c r="AE4774" t="s">
        <v>42</v>
      </c>
      <c r="AF4774" t="s">
        <v>42</v>
      </c>
      <c r="AG4774">
        <f t="shared" si="148"/>
        <v>0</v>
      </c>
      <c r="AH4774" t="str" cm="1">
        <f t="array" ref="AH4774">_xlfn.IFS(
X4774&lt;=20, "&lt;20",
AND(X4774&gt;=20, X4774&lt;50), "20-50",
AND(X4774&gt;=50, X4774&lt;100), "50-100",
X4774&gt;=100, "&gt;100"
)</f>
        <v>20-50</v>
      </c>
      <c r="AI4774">
        <f t="shared" si="149"/>
        <v>0</v>
      </c>
      <c r="AJ4774" t="str" cm="1">
        <f t="array" ref="AJ4774">_xlfn.IFS(
C4774&lt;=20, "&lt;20",
AND(C4774&gt;=20, C4774&lt;35), "20-35",
AND(C4774&gt;=35, C4774&lt;50), "35-50",
C4774&gt;=50, "50-100"
)</f>
        <v>50-100</v>
      </c>
      <c r="AK4774" t="str" cm="1">
        <f t="array" ref="AK4774">_xlfn.IFS(
G4774&lt;6, "&lt;6",
AND(G4774&gt;=6, G4774&lt;12), "6-12",
AND(G4774&gt;=12, G4774&lt;18), "12-18",  AND(G4774&gt;=18, G4774&lt;24), "18-24", G4774&gt;=24, "24-36")</f>
        <v>6-12</v>
      </c>
    </row>
    <row r="4775" spans="1:37" x14ac:dyDescent="0.3">
      <c r="A4775" t="s">
        <v>4875</v>
      </c>
      <c r="B4775" t="s">
        <v>44</v>
      </c>
      <c r="C4775">
        <v>42</v>
      </c>
      <c r="D4775" t="s">
        <v>34</v>
      </c>
      <c r="E4775" t="s">
        <v>56</v>
      </c>
      <c r="F4775">
        <v>5</v>
      </c>
      <c r="G4775">
        <v>12</v>
      </c>
      <c r="H4775" t="s">
        <v>49</v>
      </c>
      <c r="I4775" t="s">
        <v>37</v>
      </c>
      <c r="J4775" t="s">
        <v>37</v>
      </c>
      <c r="K4775" t="s">
        <v>37</v>
      </c>
      <c r="L4775" t="s">
        <v>50</v>
      </c>
      <c r="M4775" t="s">
        <v>34</v>
      </c>
      <c r="N4775" t="s">
        <v>34</v>
      </c>
      <c r="O4775" t="s">
        <v>34</v>
      </c>
      <c r="P4775" t="s">
        <v>34</v>
      </c>
      <c r="Q4775" t="s">
        <v>37</v>
      </c>
      <c r="R4775" t="s">
        <v>37</v>
      </c>
      <c r="S4775" t="s">
        <v>37</v>
      </c>
      <c r="T4775" t="s">
        <v>37</v>
      </c>
      <c r="U4775" t="s">
        <v>46</v>
      </c>
      <c r="V4775" t="s">
        <v>34</v>
      </c>
      <c r="W4775" t="s">
        <v>40</v>
      </c>
      <c r="X4775">
        <v>95.65</v>
      </c>
      <c r="Y4775">
        <v>95.65</v>
      </c>
      <c r="Z4775">
        <v>0</v>
      </c>
      <c r="AA4775">
        <v>0</v>
      </c>
      <c r="AB4775">
        <v>32.33</v>
      </c>
      <c r="AC4775">
        <v>127.98</v>
      </c>
      <c r="AD4775" t="s">
        <v>52</v>
      </c>
      <c r="AE4775" t="s">
        <v>104</v>
      </c>
      <c r="AF4775" t="s">
        <v>105</v>
      </c>
      <c r="AG4775">
        <f t="shared" si="148"/>
        <v>1</v>
      </c>
      <c r="AH4775" t="str" cm="1">
        <f t="array" ref="AH4775">_xlfn.IFS(
X4775&lt;=20, "&lt;20",
AND(X4775&gt;=20, X4775&lt;50), "20-50",
AND(X4775&gt;=50, X4775&lt;100), "50-100",
X4775&gt;=100, "&gt;100"
)</f>
        <v>50-100</v>
      </c>
      <c r="AI4775">
        <f t="shared" si="149"/>
        <v>0</v>
      </c>
      <c r="AJ4775" t="str" cm="1">
        <f t="array" ref="AJ4775">_xlfn.IFS(
C4775&lt;=20, "&lt;20",
AND(C4775&gt;=20, C4775&lt;35), "20-35",
AND(C4775&gt;=35, C4775&lt;50), "35-50",
C4775&gt;=50, "50-100"
)</f>
        <v>35-50</v>
      </c>
      <c r="AK4775" t="str" cm="1">
        <f t="array" ref="AK4775">_xlfn.IFS(
G4775&lt;6, "&lt;6",
AND(G4775&gt;=6, G4775&lt;12), "6-12",
AND(G4775&gt;=12, G4775&lt;18), "12-18",  AND(G4775&gt;=18, G4775&lt;24), "18-24", G4775&gt;=24, "24-36")</f>
        <v>12-18</v>
      </c>
    </row>
    <row r="4776" spans="1:37" x14ac:dyDescent="0.3">
      <c r="A4776" t="s">
        <v>4876</v>
      </c>
      <c r="B4776" t="s">
        <v>33</v>
      </c>
      <c r="C4776">
        <v>47</v>
      </c>
      <c r="D4776" t="s">
        <v>34</v>
      </c>
      <c r="E4776" t="s">
        <v>48</v>
      </c>
      <c r="F4776">
        <v>9</v>
      </c>
      <c r="G4776">
        <v>1</v>
      </c>
      <c r="H4776" t="s">
        <v>36</v>
      </c>
      <c r="I4776" t="s">
        <v>37</v>
      </c>
      <c r="J4776" t="s">
        <v>37</v>
      </c>
      <c r="K4776" t="s">
        <v>37</v>
      </c>
      <c r="L4776" t="s">
        <v>50</v>
      </c>
      <c r="M4776" t="s">
        <v>37</v>
      </c>
      <c r="N4776" t="s">
        <v>37</v>
      </c>
      <c r="O4776" t="s">
        <v>37</v>
      </c>
      <c r="P4776" t="s">
        <v>37</v>
      </c>
      <c r="Q4776" t="s">
        <v>37</v>
      </c>
      <c r="R4776" t="s">
        <v>37</v>
      </c>
      <c r="S4776" t="s">
        <v>37</v>
      </c>
      <c r="T4776" t="s">
        <v>37</v>
      </c>
      <c r="U4776" t="s">
        <v>67</v>
      </c>
      <c r="V4776" t="s">
        <v>37</v>
      </c>
      <c r="W4776" t="s">
        <v>51</v>
      </c>
      <c r="X4776">
        <v>113.1</v>
      </c>
      <c r="Y4776">
        <v>8248.5</v>
      </c>
      <c r="Z4776">
        <v>0</v>
      </c>
      <c r="AA4776">
        <v>0</v>
      </c>
      <c r="AB4776">
        <v>1895.04</v>
      </c>
      <c r="AC4776">
        <v>10143.540000000001</v>
      </c>
      <c r="AD4776" t="s">
        <v>41</v>
      </c>
      <c r="AE4776" t="s">
        <v>42</v>
      </c>
      <c r="AF4776" t="s">
        <v>42</v>
      </c>
      <c r="AG4776">
        <f t="shared" si="148"/>
        <v>0</v>
      </c>
      <c r="AH4776" t="str" cm="1">
        <f t="array" ref="AH4776">_xlfn.IFS(
X4776&lt;=20, "&lt;20",
AND(X4776&gt;=20, X4776&lt;50), "20-50",
AND(X4776&gt;=50, X4776&lt;100), "50-100",
X4776&gt;=100, "&gt;100"
)</f>
        <v>&gt;100</v>
      </c>
      <c r="AI4776">
        <f t="shared" si="149"/>
        <v>0</v>
      </c>
      <c r="AJ4776" t="str" cm="1">
        <f t="array" ref="AJ4776">_xlfn.IFS(
C4776&lt;=20, "&lt;20",
AND(C4776&gt;=20, C4776&lt;35), "20-35",
AND(C4776&gt;=35, C4776&lt;50), "35-50",
C4776&gt;=50, "50-100"
)</f>
        <v>35-50</v>
      </c>
      <c r="AK4776" t="str" cm="1">
        <f t="array" ref="AK4776">_xlfn.IFS(
G4776&lt;6, "&lt;6",
AND(G4776&gt;=6, G4776&lt;12), "6-12",
AND(G4776&gt;=12, G4776&lt;18), "12-18",  AND(G4776&gt;=18, G4776&lt;24), "18-24", G4776&gt;=24, "24-36")</f>
        <v>&lt;6</v>
      </c>
    </row>
    <row r="4777" spans="1:37" x14ac:dyDescent="0.3">
      <c r="A4777" t="s">
        <v>4877</v>
      </c>
      <c r="B4777" t="s">
        <v>33</v>
      </c>
      <c r="C4777">
        <v>35</v>
      </c>
      <c r="D4777" t="s">
        <v>37</v>
      </c>
      <c r="E4777" t="s">
        <v>90</v>
      </c>
      <c r="F4777">
        <v>6</v>
      </c>
      <c r="G4777">
        <v>29</v>
      </c>
      <c r="H4777" t="s">
        <v>36</v>
      </c>
      <c r="I4777" t="s">
        <v>37</v>
      </c>
      <c r="J4777" t="s">
        <v>34</v>
      </c>
      <c r="K4777" t="s">
        <v>37</v>
      </c>
      <c r="L4777" t="s">
        <v>72</v>
      </c>
      <c r="M4777" t="s">
        <v>34</v>
      </c>
      <c r="N4777" t="s">
        <v>34</v>
      </c>
      <c r="O4777" t="s">
        <v>34</v>
      </c>
      <c r="P4777" t="s">
        <v>34</v>
      </c>
      <c r="Q4777" t="s">
        <v>37</v>
      </c>
      <c r="R4777" t="s">
        <v>34</v>
      </c>
      <c r="S4777" t="s">
        <v>34</v>
      </c>
      <c r="T4777" t="s">
        <v>37</v>
      </c>
      <c r="U4777" t="s">
        <v>46</v>
      </c>
      <c r="V4777" t="s">
        <v>37</v>
      </c>
      <c r="W4777" t="s">
        <v>51</v>
      </c>
      <c r="X4777">
        <v>-10</v>
      </c>
      <c r="Y4777">
        <v>608.15</v>
      </c>
      <c r="Z4777">
        <v>0</v>
      </c>
      <c r="AA4777">
        <v>0</v>
      </c>
      <c r="AB4777">
        <v>486.2</v>
      </c>
      <c r="AC4777">
        <v>1094.3499999999999</v>
      </c>
      <c r="AD4777" t="s">
        <v>41</v>
      </c>
      <c r="AE4777" t="s">
        <v>42</v>
      </c>
      <c r="AF4777" t="s">
        <v>42</v>
      </c>
      <c r="AG4777">
        <f t="shared" si="148"/>
        <v>0</v>
      </c>
      <c r="AH4777" t="str" cm="1">
        <f t="array" ref="AH4777">_xlfn.IFS(
X4777&lt;=20, "&lt;20",
AND(X4777&gt;=20, X4777&lt;50), "20-50",
AND(X4777&gt;=50, X4777&lt;100), "50-100",
X4777&gt;=100, "&gt;100"
)</f>
        <v>&lt;20</v>
      </c>
      <c r="AI4777">
        <f t="shared" si="149"/>
        <v>0</v>
      </c>
      <c r="AJ4777" t="str" cm="1">
        <f t="array" ref="AJ4777">_xlfn.IFS(
C4777&lt;=20, "&lt;20",
AND(C4777&gt;=20, C4777&lt;35), "20-35",
AND(C4777&gt;=35, C4777&lt;50), "35-50",
C4777&gt;=50, "50-100"
)</f>
        <v>35-50</v>
      </c>
      <c r="AK4777" t="str" cm="1">
        <f t="array" ref="AK4777">_xlfn.IFS(
G4777&lt;6, "&lt;6",
AND(G4777&gt;=6, G4777&lt;12), "6-12",
AND(G4777&gt;=12, G4777&lt;18), "12-18",  AND(G4777&gt;=18, G4777&lt;24), "18-24", G4777&gt;=24, "24-36")</f>
        <v>24-36</v>
      </c>
    </row>
    <row r="4778" spans="1:37" x14ac:dyDescent="0.3">
      <c r="A4778" t="s">
        <v>4878</v>
      </c>
      <c r="B4778" t="s">
        <v>44</v>
      </c>
      <c r="C4778">
        <v>68</v>
      </c>
      <c r="D4778" t="s">
        <v>34</v>
      </c>
      <c r="E4778" t="s">
        <v>56</v>
      </c>
      <c r="F4778">
        <v>1</v>
      </c>
      <c r="G4778">
        <v>34</v>
      </c>
      <c r="H4778" t="s">
        <v>49</v>
      </c>
      <c r="I4778" t="s">
        <v>37</v>
      </c>
      <c r="J4778" t="s">
        <v>37</v>
      </c>
      <c r="K4778" t="s">
        <v>37</v>
      </c>
      <c r="L4778" t="s">
        <v>50</v>
      </c>
      <c r="M4778" t="s">
        <v>34</v>
      </c>
      <c r="N4778" t="s">
        <v>34</v>
      </c>
      <c r="O4778" t="s">
        <v>34</v>
      </c>
      <c r="P4778" t="s">
        <v>34</v>
      </c>
      <c r="Q4778" t="s">
        <v>34</v>
      </c>
      <c r="R4778" t="s">
        <v>34</v>
      </c>
      <c r="S4778" t="s">
        <v>34</v>
      </c>
      <c r="T4778" t="s">
        <v>37</v>
      </c>
      <c r="U4778" t="s">
        <v>67</v>
      </c>
      <c r="V4778" t="s">
        <v>37</v>
      </c>
      <c r="W4778" t="s">
        <v>51</v>
      </c>
      <c r="X4778">
        <v>74.05</v>
      </c>
      <c r="Y4778">
        <v>678.45</v>
      </c>
      <c r="Z4778">
        <v>0</v>
      </c>
      <c r="AA4778">
        <v>0</v>
      </c>
      <c r="AB4778">
        <v>357.93</v>
      </c>
      <c r="AC4778">
        <v>1036.3800000000001</v>
      </c>
      <c r="AD4778" t="s">
        <v>41</v>
      </c>
      <c r="AE4778" t="s">
        <v>42</v>
      </c>
      <c r="AF4778" t="s">
        <v>42</v>
      </c>
      <c r="AG4778">
        <f t="shared" si="148"/>
        <v>0</v>
      </c>
      <c r="AH4778" t="str" cm="1">
        <f t="array" ref="AH4778">_xlfn.IFS(
X4778&lt;=20, "&lt;20",
AND(X4778&gt;=20, X4778&lt;50), "20-50",
AND(X4778&gt;=50, X4778&lt;100), "50-100",
X4778&gt;=100, "&gt;100"
)</f>
        <v>50-100</v>
      </c>
      <c r="AI4778">
        <f t="shared" si="149"/>
        <v>0</v>
      </c>
      <c r="AJ4778" t="str" cm="1">
        <f t="array" ref="AJ4778">_xlfn.IFS(
C4778&lt;=20, "&lt;20",
AND(C4778&gt;=20, C4778&lt;35), "20-35",
AND(C4778&gt;=35, C4778&lt;50), "35-50",
C4778&gt;=50, "50-100"
)</f>
        <v>50-100</v>
      </c>
      <c r="AK4778" t="str" cm="1">
        <f t="array" ref="AK4778">_xlfn.IFS(
G4778&lt;6, "&lt;6",
AND(G4778&gt;=6, G4778&lt;12), "6-12",
AND(G4778&gt;=12, G4778&lt;18), "12-18",  AND(G4778&gt;=18, G4778&lt;24), "18-24", G4778&gt;=24, "24-36")</f>
        <v>24-36</v>
      </c>
    </row>
    <row r="4779" spans="1:37" x14ac:dyDescent="0.3">
      <c r="A4779" t="s">
        <v>4879</v>
      </c>
      <c r="B4779" t="s">
        <v>44</v>
      </c>
      <c r="C4779">
        <v>60</v>
      </c>
      <c r="D4779" t="s">
        <v>34</v>
      </c>
      <c r="E4779" t="s">
        <v>56</v>
      </c>
      <c r="F4779">
        <v>3</v>
      </c>
      <c r="G4779">
        <v>15</v>
      </c>
      <c r="H4779" t="s">
        <v>57</v>
      </c>
      <c r="I4779" t="s">
        <v>37</v>
      </c>
      <c r="J4779" t="s">
        <v>34</v>
      </c>
      <c r="K4779" t="s">
        <v>34</v>
      </c>
      <c r="L4779" t="s">
        <v>34</v>
      </c>
      <c r="M4779" t="s">
        <v>34</v>
      </c>
      <c r="N4779" t="s">
        <v>34</v>
      </c>
      <c r="O4779" t="s">
        <v>34</v>
      </c>
      <c r="P4779" t="s">
        <v>34</v>
      </c>
      <c r="Q4779" t="s">
        <v>34</v>
      </c>
      <c r="R4779" t="s">
        <v>34</v>
      </c>
      <c r="S4779" t="s">
        <v>34</v>
      </c>
      <c r="T4779" t="s">
        <v>34</v>
      </c>
      <c r="U4779" t="s">
        <v>46</v>
      </c>
      <c r="V4779" t="s">
        <v>34</v>
      </c>
      <c r="W4779" t="s">
        <v>40</v>
      </c>
      <c r="X4779">
        <v>20.100000000000001</v>
      </c>
      <c r="Y4779">
        <v>221.35</v>
      </c>
      <c r="Z4779">
        <v>0</v>
      </c>
      <c r="AA4779">
        <v>0</v>
      </c>
      <c r="AB4779">
        <v>363.66</v>
      </c>
      <c r="AC4779">
        <v>585.01</v>
      </c>
      <c r="AD4779" t="s">
        <v>52</v>
      </c>
      <c r="AE4779" t="s">
        <v>104</v>
      </c>
      <c r="AF4779" t="s">
        <v>150</v>
      </c>
      <c r="AG4779">
        <f t="shared" si="148"/>
        <v>1</v>
      </c>
      <c r="AH4779" t="str" cm="1">
        <f t="array" ref="AH4779">_xlfn.IFS(
X4779&lt;=20, "&lt;20",
AND(X4779&gt;=20, X4779&lt;50), "20-50",
AND(X4779&gt;=50, X4779&lt;100), "50-100",
X4779&gt;=100, "&gt;100"
)</f>
        <v>20-50</v>
      </c>
      <c r="AI4779">
        <f t="shared" si="149"/>
        <v>0</v>
      </c>
      <c r="AJ4779" t="str" cm="1">
        <f t="array" ref="AJ4779">_xlfn.IFS(
C4779&lt;=20, "&lt;20",
AND(C4779&gt;=20, C4779&lt;35), "20-35",
AND(C4779&gt;=35, C4779&lt;50), "35-50",
C4779&gt;=50, "50-100"
)</f>
        <v>50-100</v>
      </c>
      <c r="AK4779" t="str" cm="1">
        <f t="array" ref="AK4779">_xlfn.IFS(
G4779&lt;6, "&lt;6",
AND(G4779&gt;=6, G4779&lt;12), "6-12",
AND(G4779&gt;=12, G4779&lt;18), "12-18",  AND(G4779&gt;=18, G4779&lt;24), "18-24", G4779&gt;=24, "24-36")</f>
        <v>12-18</v>
      </c>
    </row>
    <row r="4780" spans="1:37" x14ac:dyDescent="0.3">
      <c r="A4780" t="s">
        <v>4880</v>
      </c>
      <c r="B4780" t="s">
        <v>33</v>
      </c>
      <c r="C4780">
        <v>72</v>
      </c>
      <c r="D4780" t="s">
        <v>37</v>
      </c>
      <c r="E4780" t="s">
        <v>69</v>
      </c>
      <c r="F4780">
        <v>3</v>
      </c>
      <c r="G4780">
        <v>17</v>
      </c>
      <c r="H4780" t="s">
        <v>36</v>
      </c>
      <c r="I4780" t="s">
        <v>37</v>
      </c>
      <c r="J4780" t="s">
        <v>37</v>
      </c>
      <c r="K4780" t="s">
        <v>37</v>
      </c>
      <c r="L4780" t="s">
        <v>50</v>
      </c>
      <c r="M4780" t="s">
        <v>34</v>
      </c>
      <c r="N4780" t="s">
        <v>34</v>
      </c>
      <c r="O4780" t="s">
        <v>37</v>
      </c>
      <c r="P4780" t="s">
        <v>34</v>
      </c>
      <c r="Q4780" t="s">
        <v>37</v>
      </c>
      <c r="R4780" t="s">
        <v>37</v>
      </c>
      <c r="S4780" t="s">
        <v>37</v>
      </c>
      <c r="T4780" t="s">
        <v>37</v>
      </c>
      <c r="U4780" t="s">
        <v>46</v>
      </c>
      <c r="V4780" t="s">
        <v>37</v>
      </c>
      <c r="W4780" t="s">
        <v>51</v>
      </c>
      <c r="X4780">
        <v>99.25</v>
      </c>
      <c r="Y4780">
        <v>665.45</v>
      </c>
      <c r="Z4780">
        <v>0</v>
      </c>
      <c r="AA4780">
        <v>0</v>
      </c>
      <c r="AB4780">
        <v>300.44</v>
      </c>
      <c r="AC4780">
        <v>965.89</v>
      </c>
      <c r="AD4780" t="s">
        <v>52</v>
      </c>
      <c r="AE4780" t="s">
        <v>104</v>
      </c>
      <c r="AF4780" t="s">
        <v>150</v>
      </c>
      <c r="AG4780">
        <f t="shared" si="148"/>
        <v>1</v>
      </c>
      <c r="AH4780" t="str" cm="1">
        <f t="array" ref="AH4780">_xlfn.IFS(
X4780&lt;=20, "&lt;20",
AND(X4780&gt;=20, X4780&lt;50), "20-50",
AND(X4780&gt;=50, X4780&lt;100), "50-100",
X4780&gt;=100, "&gt;100"
)</f>
        <v>50-100</v>
      </c>
      <c r="AI4780">
        <f t="shared" si="149"/>
        <v>0</v>
      </c>
      <c r="AJ4780" t="str" cm="1">
        <f t="array" ref="AJ4780">_xlfn.IFS(
C4780&lt;=20, "&lt;20",
AND(C4780&gt;=20, C4780&lt;35), "20-35",
AND(C4780&gt;=35, C4780&lt;50), "35-50",
C4780&gt;=50, "50-100"
)</f>
        <v>50-100</v>
      </c>
      <c r="AK4780" t="str" cm="1">
        <f t="array" ref="AK4780">_xlfn.IFS(
G4780&lt;6, "&lt;6",
AND(G4780&gt;=6, G4780&lt;12), "6-12",
AND(G4780&gt;=12, G4780&lt;18), "12-18",  AND(G4780&gt;=18, G4780&lt;24), "18-24", G4780&gt;=24, "24-36")</f>
        <v>12-18</v>
      </c>
    </row>
    <row r="4781" spans="1:37" x14ac:dyDescent="0.3">
      <c r="A4781" t="s">
        <v>4881</v>
      </c>
      <c r="B4781" t="s">
        <v>33</v>
      </c>
      <c r="C4781">
        <v>31</v>
      </c>
      <c r="D4781" t="s">
        <v>34</v>
      </c>
      <c r="E4781" t="s">
        <v>124</v>
      </c>
      <c r="F4781">
        <v>13</v>
      </c>
      <c r="G4781">
        <v>16</v>
      </c>
      <c r="H4781" t="s">
        <v>36</v>
      </c>
      <c r="I4781" t="s">
        <v>37</v>
      </c>
      <c r="J4781" t="s">
        <v>34</v>
      </c>
      <c r="K4781" t="s">
        <v>37</v>
      </c>
      <c r="L4781" t="s">
        <v>50</v>
      </c>
      <c r="M4781" t="s">
        <v>34</v>
      </c>
      <c r="N4781" t="s">
        <v>37</v>
      </c>
      <c r="O4781" t="s">
        <v>34</v>
      </c>
      <c r="P4781" t="s">
        <v>34</v>
      </c>
      <c r="Q4781" t="s">
        <v>37</v>
      </c>
      <c r="R4781" t="s">
        <v>37</v>
      </c>
      <c r="S4781" t="s">
        <v>37</v>
      </c>
      <c r="T4781" t="s">
        <v>37</v>
      </c>
      <c r="U4781" t="s">
        <v>46</v>
      </c>
      <c r="V4781" t="s">
        <v>37</v>
      </c>
      <c r="W4781" t="s">
        <v>40</v>
      </c>
      <c r="X4781">
        <v>96.1</v>
      </c>
      <c r="Y4781">
        <v>3646.8</v>
      </c>
      <c r="Z4781">
        <v>0</v>
      </c>
      <c r="AA4781">
        <v>0</v>
      </c>
      <c r="AB4781">
        <v>808.08</v>
      </c>
      <c r="AC4781">
        <v>4454.88</v>
      </c>
      <c r="AD4781" t="s">
        <v>41</v>
      </c>
      <c r="AE4781" t="s">
        <v>42</v>
      </c>
      <c r="AF4781" t="s">
        <v>42</v>
      </c>
      <c r="AG4781">
        <f t="shared" si="148"/>
        <v>0</v>
      </c>
      <c r="AH4781" t="str" cm="1">
        <f t="array" ref="AH4781">_xlfn.IFS(
X4781&lt;=20, "&lt;20",
AND(X4781&gt;=20, X4781&lt;50), "20-50",
AND(X4781&gt;=50, X4781&lt;100), "50-100",
X4781&gt;=100, "&gt;100"
)</f>
        <v>50-100</v>
      </c>
      <c r="AI4781">
        <f t="shared" si="149"/>
        <v>0</v>
      </c>
      <c r="AJ4781" t="str" cm="1">
        <f t="array" ref="AJ4781">_xlfn.IFS(
C4781&lt;=20, "&lt;20",
AND(C4781&gt;=20, C4781&lt;35), "20-35",
AND(C4781&gt;=35, C4781&lt;50), "35-50",
C4781&gt;=50, "50-100"
)</f>
        <v>20-35</v>
      </c>
      <c r="AK4781" t="str" cm="1">
        <f t="array" ref="AK4781">_xlfn.IFS(
G4781&lt;6, "&lt;6",
AND(G4781&gt;=6, G4781&lt;12), "6-12",
AND(G4781&gt;=12, G4781&lt;18), "12-18",  AND(G4781&gt;=18, G4781&lt;24), "18-24", G4781&gt;=24, "24-36")</f>
        <v>12-18</v>
      </c>
    </row>
    <row r="4782" spans="1:37" x14ac:dyDescent="0.3">
      <c r="A4782" t="s">
        <v>4882</v>
      </c>
      <c r="B4782" t="s">
        <v>44</v>
      </c>
      <c r="C4782">
        <v>27</v>
      </c>
      <c r="D4782" t="s">
        <v>34</v>
      </c>
      <c r="E4782" t="s">
        <v>114</v>
      </c>
      <c r="F4782">
        <v>7</v>
      </c>
      <c r="G4782">
        <v>9</v>
      </c>
      <c r="H4782" t="s">
        <v>36</v>
      </c>
      <c r="I4782" t="s">
        <v>37</v>
      </c>
      <c r="J4782" t="s">
        <v>34</v>
      </c>
      <c r="K4782" t="s">
        <v>37</v>
      </c>
      <c r="L4782" t="s">
        <v>38</v>
      </c>
      <c r="M4782" t="s">
        <v>37</v>
      </c>
      <c r="N4782" t="s">
        <v>37</v>
      </c>
      <c r="O4782" t="s">
        <v>34</v>
      </c>
      <c r="P4782" t="s">
        <v>34</v>
      </c>
      <c r="Q4782" t="s">
        <v>34</v>
      </c>
      <c r="R4782" t="s">
        <v>34</v>
      </c>
      <c r="S4782" t="s">
        <v>34</v>
      </c>
      <c r="T4782" t="s">
        <v>37</v>
      </c>
      <c r="U4782" t="s">
        <v>46</v>
      </c>
      <c r="V4782" t="s">
        <v>37</v>
      </c>
      <c r="W4782" t="s">
        <v>51</v>
      </c>
      <c r="X4782">
        <v>55.3</v>
      </c>
      <c r="Y4782">
        <v>1530.6</v>
      </c>
      <c r="Z4782">
        <v>0</v>
      </c>
      <c r="AA4782">
        <v>0</v>
      </c>
      <c r="AB4782">
        <v>582.29999999999995</v>
      </c>
      <c r="AC4782">
        <v>2112.9</v>
      </c>
      <c r="AD4782" t="s">
        <v>41</v>
      </c>
      <c r="AE4782" t="s">
        <v>42</v>
      </c>
      <c r="AF4782" t="s">
        <v>42</v>
      </c>
      <c r="AG4782">
        <f t="shared" si="148"/>
        <v>0</v>
      </c>
      <c r="AH4782" t="str" cm="1">
        <f t="array" ref="AH4782">_xlfn.IFS(
X4782&lt;=20, "&lt;20",
AND(X4782&gt;=20, X4782&lt;50), "20-50",
AND(X4782&gt;=50, X4782&lt;100), "50-100",
X4782&gt;=100, "&gt;100"
)</f>
        <v>50-100</v>
      </c>
      <c r="AI4782">
        <f t="shared" si="149"/>
        <v>0</v>
      </c>
      <c r="AJ4782" t="str" cm="1">
        <f t="array" ref="AJ4782">_xlfn.IFS(
C4782&lt;=20, "&lt;20",
AND(C4782&gt;=20, C4782&lt;35), "20-35",
AND(C4782&gt;=35, C4782&lt;50), "35-50",
C4782&gt;=50, "50-100"
)</f>
        <v>20-35</v>
      </c>
      <c r="AK4782" t="str" cm="1">
        <f t="array" ref="AK4782">_xlfn.IFS(
G4782&lt;6, "&lt;6",
AND(G4782&gt;=6, G4782&lt;12), "6-12",
AND(G4782&gt;=12, G4782&lt;18), "12-18",  AND(G4782&gt;=18, G4782&lt;24), "18-24", G4782&gt;=24, "24-36")</f>
        <v>6-12</v>
      </c>
    </row>
    <row r="4783" spans="1:37" x14ac:dyDescent="0.3">
      <c r="A4783" t="s">
        <v>4883</v>
      </c>
      <c r="B4783" t="s">
        <v>44</v>
      </c>
      <c r="C4783">
        <v>36</v>
      </c>
      <c r="D4783" t="s">
        <v>37</v>
      </c>
      <c r="E4783" t="s">
        <v>87</v>
      </c>
      <c r="F4783">
        <v>3</v>
      </c>
      <c r="G4783">
        <v>13</v>
      </c>
      <c r="H4783" t="s">
        <v>110</v>
      </c>
      <c r="I4783" t="s">
        <v>34</v>
      </c>
      <c r="J4783" t="s">
        <v>34</v>
      </c>
      <c r="K4783" t="s">
        <v>37</v>
      </c>
      <c r="L4783" t="s">
        <v>72</v>
      </c>
      <c r="M4783" t="s">
        <v>37</v>
      </c>
      <c r="N4783" t="s">
        <v>37</v>
      </c>
      <c r="O4783" t="s">
        <v>37</v>
      </c>
      <c r="P4783" t="s">
        <v>37</v>
      </c>
      <c r="Q4783" t="s">
        <v>34</v>
      </c>
      <c r="R4783" t="s">
        <v>37</v>
      </c>
      <c r="S4783" t="s">
        <v>37</v>
      </c>
      <c r="T4783" t="s">
        <v>37</v>
      </c>
      <c r="U4783" t="s">
        <v>67</v>
      </c>
      <c r="V4783" t="s">
        <v>37</v>
      </c>
      <c r="W4783" t="s">
        <v>40</v>
      </c>
      <c r="X4783">
        <v>52.5</v>
      </c>
      <c r="Y4783">
        <v>1208.1500000000001</v>
      </c>
      <c r="Z4783">
        <v>0</v>
      </c>
      <c r="AA4783">
        <v>0</v>
      </c>
      <c r="AB4783">
        <v>0</v>
      </c>
      <c r="AC4783">
        <v>1208.1500000000001</v>
      </c>
      <c r="AD4783" t="s">
        <v>41</v>
      </c>
      <c r="AE4783" t="s">
        <v>42</v>
      </c>
      <c r="AF4783" t="s">
        <v>42</v>
      </c>
      <c r="AG4783">
        <f t="shared" si="148"/>
        <v>0</v>
      </c>
      <c r="AH4783" t="str" cm="1">
        <f t="array" ref="AH4783">_xlfn.IFS(
X4783&lt;=20, "&lt;20",
AND(X4783&gt;=20, X4783&lt;50), "20-50",
AND(X4783&gt;=50, X4783&lt;100), "50-100",
X4783&gt;=100, "&gt;100"
)</f>
        <v>50-100</v>
      </c>
      <c r="AI4783">
        <f t="shared" si="149"/>
        <v>0</v>
      </c>
      <c r="AJ4783" t="str" cm="1">
        <f t="array" ref="AJ4783">_xlfn.IFS(
C4783&lt;=20, "&lt;20",
AND(C4783&gt;=20, C4783&lt;35), "20-35",
AND(C4783&gt;=35, C4783&lt;50), "35-50",
C4783&gt;=50, "50-100"
)</f>
        <v>35-50</v>
      </c>
      <c r="AK4783" t="str" cm="1">
        <f t="array" ref="AK4783">_xlfn.IFS(
G4783&lt;6, "&lt;6",
AND(G4783&gt;=6, G4783&lt;12), "6-12",
AND(G4783&gt;=12, G4783&lt;18), "12-18",  AND(G4783&gt;=18, G4783&lt;24), "18-24", G4783&gt;=24, "24-36")</f>
        <v>12-18</v>
      </c>
    </row>
    <row r="4784" spans="1:37" x14ac:dyDescent="0.3">
      <c r="A4784" t="s">
        <v>4884</v>
      </c>
      <c r="B4784" t="s">
        <v>33</v>
      </c>
      <c r="C4784">
        <v>55</v>
      </c>
      <c r="D4784" t="s">
        <v>37</v>
      </c>
      <c r="E4784" t="s">
        <v>82</v>
      </c>
      <c r="F4784">
        <v>15</v>
      </c>
      <c r="G4784">
        <v>24</v>
      </c>
      <c r="H4784" t="s">
        <v>36</v>
      </c>
      <c r="I4784" t="s">
        <v>37</v>
      </c>
      <c r="J4784" t="s">
        <v>34</v>
      </c>
      <c r="K4784" t="s">
        <v>37</v>
      </c>
      <c r="L4784" t="s">
        <v>50</v>
      </c>
      <c r="M4784" t="s">
        <v>34</v>
      </c>
      <c r="N4784" t="s">
        <v>37</v>
      </c>
      <c r="O4784" t="s">
        <v>37</v>
      </c>
      <c r="P4784" t="s">
        <v>34</v>
      </c>
      <c r="Q4784" t="s">
        <v>34</v>
      </c>
      <c r="R4784" t="s">
        <v>34</v>
      </c>
      <c r="S4784" t="s">
        <v>34</v>
      </c>
      <c r="T4784" t="s">
        <v>34</v>
      </c>
      <c r="U4784" t="s">
        <v>39</v>
      </c>
      <c r="V4784" t="s">
        <v>34</v>
      </c>
      <c r="W4784" t="s">
        <v>40</v>
      </c>
      <c r="X4784">
        <v>79.599999999999994</v>
      </c>
      <c r="Y4784">
        <v>5461.45</v>
      </c>
      <c r="Z4784">
        <v>3.26</v>
      </c>
      <c r="AA4784">
        <v>10</v>
      </c>
      <c r="AB4784">
        <v>1260.04</v>
      </c>
      <c r="AC4784">
        <v>6728.23</v>
      </c>
      <c r="AD4784" t="s">
        <v>41</v>
      </c>
      <c r="AE4784" t="s">
        <v>42</v>
      </c>
      <c r="AF4784" t="s">
        <v>42</v>
      </c>
      <c r="AG4784">
        <f t="shared" si="148"/>
        <v>0</v>
      </c>
      <c r="AH4784" t="str" cm="1">
        <f t="array" ref="AH4784">_xlfn.IFS(
X4784&lt;=20, "&lt;20",
AND(X4784&gt;=20, X4784&lt;50), "20-50",
AND(X4784&gt;=50, X4784&lt;100), "50-100",
X4784&gt;=100, "&gt;100"
)</f>
        <v>50-100</v>
      </c>
      <c r="AI4784">
        <f t="shared" si="149"/>
        <v>0</v>
      </c>
      <c r="AJ4784" t="str" cm="1">
        <f t="array" ref="AJ4784">_xlfn.IFS(
C4784&lt;=20, "&lt;20",
AND(C4784&gt;=20, C4784&lt;35), "20-35",
AND(C4784&gt;=35, C4784&lt;50), "35-50",
C4784&gt;=50, "50-100"
)</f>
        <v>50-100</v>
      </c>
      <c r="AK4784" t="str" cm="1">
        <f t="array" ref="AK4784">_xlfn.IFS(
G4784&lt;6, "&lt;6",
AND(G4784&gt;=6, G4784&lt;12), "6-12",
AND(G4784&gt;=12, G4784&lt;18), "12-18",  AND(G4784&gt;=18, G4784&lt;24), "18-24", G4784&gt;=24, "24-36")</f>
        <v>24-36</v>
      </c>
    </row>
    <row r="4785" spans="1:37" x14ac:dyDescent="0.3">
      <c r="A4785" t="s">
        <v>4885</v>
      </c>
      <c r="B4785" t="s">
        <v>44</v>
      </c>
      <c r="C4785">
        <v>25</v>
      </c>
      <c r="D4785" t="s">
        <v>37</v>
      </c>
      <c r="E4785" t="s">
        <v>103</v>
      </c>
      <c r="F4785">
        <v>7</v>
      </c>
      <c r="G4785">
        <v>20</v>
      </c>
      <c r="H4785" t="s">
        <v>36</v>
      </c>
      <c r="I4785" t="s">
        <v>37</v>
      </c>
      <c r="J4785" t="s">
        <v>34</v>
      </c>
      <c r="K4785" t="s">
        <v>34</v>
      </c>
      <c r="L4785" t="s">
        <v>34</v>
      </c>
      <c r="M4785" t="s">
        <v>34</v>
      </c>
      <c r="N4785" t="s">
        <v>34</v>
      </c>
      <c r="O4785" t="s">
        <v>34</v>
      </c>
      <c r="P4785" t="s">
        <v>34</v>
      </c>
      <c r="Q4785" t="s">
        <v>34</v>
      </c>
      <c r="R4785" t="s">
        <v>34</v>
      </c>
      <c r="S4785" t="s">
        <v>34</v>
      </c>
      <c r="T4785" t="s">
        <v>34</v>
      </c>
      <c r="U4785" t="s">
        <v>39</v>
      </c>
      <c r="V4785" t="s">
        <v>34</v>
      </c>
      <c r="W4785" t="s">
        <v>40</v>
      </c>
      <c r="X4785">
        <v>20.45</v>
      </c>
      <c r="Y4785">
        <v>34.799999999999997</v>
      </c>
      <c r="Z4785">
        <v>0</v>
      </c>
      <c r="AA4785">
        <v>0</v>
      </c>
      <c r="AB4785">
        <v>92</v>
      </c>
      <c r="AC4785">
        <v>126.8</v>
      </c>
      <c r="AD4785" t="s">
        <v>85</v>
      </c>
      <c r="AE4785" t="s">
        <v>42</v>
      </c>
      <c r="AF4785" t="s">
        <v>42</v>
      </c>
      <c r="AG4785">
        <f t="shared" si="148"/>
        <v>0</v>
      </c>
      <c r="AH4785" t="str" cm="1">
        <f t="array" ref="AH4785">_xlfn.IFS(
X4785&lt;=20, "&lt;20",
AND(X4785&gt;=20, X4785&lt;50), "20-50",
AND(X4785&gt;=50, X4785&lt;100), "50-100",
X4785&gt;=100, "&gt;100"
)</f>
        <v>20-50</v>
      </c>
      <c r="AI4785">
        <f t="shared" si="149"/>
        <v>1</v>
      </c>
      <c r="AJ4785" t="str" cm="1">
        <f t="array" ref="AJ4785">_xlfn.IFS(
C4785&lt;=20, "&lt;20",
AND(C4785&gt;=20, C4785&lt;35), "20-35",
AND(C4785&gt;=35, C4785&lt;50), "35-50",
C4785&gt;=50, "50-100"
)</f>
        <v>20-35</v>
      </c>
      <c r="AK4785" t="str" cm="1">
        <f t="array" ref="AK4785">_xlfn.IFS(
G4785&lt;6, "&lt;6",
AND(G4785&gt;=6, G4785&lt;12), "6-12",
AND(G4785&gt;=12, G4785&lt;18), "12-18",  AND(G4785&gt;=18, G4785&lt;24), "18-24", G4785&gt;=24, "24-36")</f>
        <v>18-24</v>
      </c>
    </row>
    <row r="4786" spans="1:37" x14ac:dyDescent="0.3">
      <c r="A4786" t="s">
        <v>4886</v>
      </c>
      <c r="B4786" t="s">
        <v>44</v>
      </c>
      <c r="C4786">
        <v>54</v>
      </c>
      <c r="D4786" t="s">
        <v>34</v>
      </c>
      <c r="E4786" t="s">
        <v>114</v>
      </c>
      <c r="F4786">
        <v>3</v>
      </c>
      <c r="G4786">
        <v>17</v>
      </c>
      <c r="H4786" t="s">
        <v>66</v>
      </c>
      <c r="I4786" t="s">
        <v>37</v>
      </c>
      <c r="J4786" t="s">
        <v>37</v>
      </c>
      <c r="K4786" t="s">
        <v>37</v>
      </c>
      <c r="L4786" t="s">
        <v>72</v>
      </c>
      <c r="M4786" t="s">
        <v>34</v>
      </c>
      <c r="N4786" t="s">
        <v>37</v>
      </c>
      <c r="O4786" t="s">
        <v>37</v>
      </c>
      <c r="P4786" t="s">
        <v>37</v>
      </c>
      <c r="Q4786" t="s">
        <v>37</v>
      </c>
      <c r="R4786" t="s">
        <v>34</v>
      </c>
      <c r="S4786" t="s">
        <v>34</v>
      </c>
      <c r="T4786" t="s">
        <v>34</v>
      </c>
      <c r="U4786" t="s">
        <v>67</v>
      </c>
      <c r="V4786" t="s">
        <v>34</v>
      </c>
      <c r="W4786" t="s">
        <v>40</v>
      </c>
      <c r="X4786">
        <v>76.099999999999994</v>
      </c>
      <c r="Y4786">
        <v>5264.25</v>
      </c>
      <c r="Z4786">
        <v>0</v>
      </c>
      <c r="AA4786">
        <v>110</v>
      </c>
      <c r="AB4786">
        <v>2335.9</v>
      </c>
      <c r="AC4786">
        <v>7710.15</v>
      </c>
      <c r="AD4786" t="s">
        <v>41</v>
      </c>
      <c r="AE4786" t="s">
        <v>42</v>
      </c>
      <c r="AF4786" t="s">
        <v>42</v>
      </c>
      <c r="AG4786">
        <f t="shared" si="148"/>
        <v>0</v>
      </c>
      <c r="AH4786" t="str" cm="1">
        <f t="array" ref="AH4786">_xlfn.IFS(
X4786&lt;=20, "&lt;20",
AND(X4786&gt;=20, X4786&lt;50), "20-50",
AND(X4786&gt;=50, X4786&lt;100), "50-100",
X4786&gt;=100, "&gt;100"
)</f>
        <v>50-100</v>
      </c>
      <c r="AI4786">
        <f t="shared" si="149"/>
        <v>0</v>
      </c>
      <c r="AJ4786" t="str" cm="1">
        <f t="array" ref="AJ4786">_xlfn.IFS(
C4786&lt;=20, "&lt;20",
AND(C4786&gt;=20, C4786&lt;35), "20-35",
AND(C4786&gt;=35, C4786&lt;50), "35-50",
C4786&gt;=50, "50-100"
)</f>
        <v>50-100</v>
      </c>
      <c r="AK4786" t="str" cm="1">
        <f t="array" ref="AK4786">_xlfn.IFS(
G4786&lt;6, "&lt;6",
AND(G4786&gt;=6, G4786&lt;12), "6-12",
AND(G4786&gt;=12, G4786&lt;18), "12-18",  AND(G4786&gt;=18, G4786&lt;24), "18-24", G4786&gt;=24, "24-36")</f>
        <v>12-18</v>
      </c>
    </row>
    <row r="4787" spans="1:37" x14ac:dyDescent="0.3">
      <c r="A4787" t="s">
        <v>4887</v>
      </c>
      <c r="B4787" t="s">
        <v>44</v>
      </c>
      <c r="C4787">
        <v>29</v>
      </c>
      <c r="D4787" t="s">
        <v>34</v>
      </c>
      <c r="E4787" t="s">
        <v>45</v>
      </c>
      <c r="F4787">
        <v>0</v>
      </c>
      <c r="G4787">
        <v>8</v>
      </c>
      <c r="H4787" t="s">
        <v>70</v>
      </c>
      <c r="I4787" t="s">
        <v>37</v>
      </c>
      <c r="J4787" t="s">
        <v>37</v>
      </c>
      <c r="K4787" t="s">
        <v>37</v>
      </c>
      <c r="L4787" t="s">
        <v>72</v>
      </c>
      <c r="M4787" t="s">
        <v>34</v>
      </c>
      <c r="N4787" t="s">
        <v>34</v>
      </c>
      <c r="O4787" t="s">
        <v>37</v>
      </c>
      <c r="P4787" t="s">
        <v>37</v>
      </c>
      <c r="Q4787" t="s">
        <v>34</v>
      </c>
      <c r="R4787" t="s">
        <v>34</v>
      </c>
      <c r="S4787" t="s">
        <v>34</v>
      </c>
      <c r="T4787" t="s">
        <v>37</v>
      </c>
      <c r="U4787" t="s">
        <v>39</v>
      </c>
      <c r="V4787" t="s">
        <v>34</v>
      </c>
      <c r="W4787" t="s">
        <v>51</v>
      </c>
      <c r="X4787">
        <v>58.35</v>
      </c>
      <c r="Y4787">
        <v>3756.45</v>
      </c>
      <c r="Z4787">
        <v>0</v>
      </c>
      <c r="AA4787">
        <v>0</v>
      </c>
      <c r="AB4787">
        <v>2577.92</v>
      </c>
      <c r="AC4787">
        <v>6334.37</v>
      </c>
      <c r="AD4787" t="s">
        <v>41</v>
      </c>
      <c r="AE4787" t="s">
        <v>42</v>
      </c>
      <c r="AF4787" t="s">
        <v>42</v>
      </c>
      <c r="AG4787">
        <f t="shared" si="148"/>
        <v>0</v>
      </c>
      <c r="AH4787" t="str" cm="1">
        <f t="array" ref="AH4787">_xlfn.IFS(
X4787&lt;=20, "&lt;20",
AND(X4787&gt;=20, X4787&lt;50), "20-50",
AND(X4787&gt;=50, X4787&lt;100), "50-100",
X4787&gt;=100, "&gt;100"
)</f>
        <v>50-100</v>
      </c>
      <c r="AI4787">
        <f t="shared" si="149"/>
        <v>0</v>
      </c>
      <c r="AJ4787" t="str" cm="1">
        <f t="array" ref="AJ4787">_xlfn.IFS(
C4787&lt;=20, "&lt;20",
AND(C4787&gt;=20, C4787&lt;35), "20-35",
AND(C4787&gt;=35, C4787&lt;50), "35-50",
C4787&gt;=50, "50-100"
)</f>
        <v>20-35</v>
      </c>
      <c r="AK4787" t="str" cm="1">
        <f t="array" ref="AK4787">_xlfn.IFS(
G4787&lt;6, "&lt;6",
AND(G4787&gt;=6, G4787&lt;12), "6-12",
AND(G4787&gt;=12, G4787&lt;18), "12-18",  AND(G4787&gt;=18, G4787&lt;24), "18-24", G4787&gt;=24, "24-36")</f>
        <v>6-12</v>
      </c>
    </row>
    <row r="4788" spans="1:37" x14ac:dyDescent="0.3">
      <c r="A4788" t="s">
        <v>4888</v>
      </c>
      <c r="B4788" t="s">
        <v>33</v>
      </c>
      <c r="C4788">
        <v>23</v>
      </c>
      <c r="D4788" t="s">
        <v>37</v>
      </c>
      <c r="E4788" t="s">
        <v>164</v>
      </c>
      <c r="F4788">
        <v>11</v>
      </c>
      <c r="G4788">
        <v>1</v>
      </c>
      <c r="H4788" t="s">
        <v>36</v>
      </c>
      <c r="I4788" t="s">
        <v>37</v>
      </c>
      <c r="J4788" t="s">
        <v>34</v>
      </c>
      <c r="K4788" t="s">
        <v>37</v>
      </c>
      <c r="L4788" t="s">
        <v>72</v>
      </c>
      <c r="M4788" t="s">
        <v>37</v>
      </c>
      <c r="N4788" t="s">
        <v>34</v>
      </c>
      <c r="O4788" t="s">
        <v>37</v>
      </c>
      <c r="P4788" t="s">
        <v>34</v>
      </c>
      <c r="Q4788" t="s">
        <v>34</v>
      </c>
      <c r="R4788" t="s">
        <v>37</v>
      </c>
      <c r="S4788" t="s">
        <v>37</v>
      </c>
      <c r="T4788" t="s">
        <v>37</v>
      </c>
      <c r="U4788" t="s">
        <v>46</v>
      </c>
      <c r="V4788" t="s">
        <v>34</v>
      </c>
      <c r="W4788" t="s">
        <v>51</v>
      </c>
      <c r="X4788">
        <v>67.45</v>
      </c>
      <c r="Y4788">
        <v>2731</v>
      </c>
      <c r="Z4788">
        <v>0</v>
      </c>
      <c r="AA4788">
        <v>0</v>
      </c>
      <c r="AB4788">
        <v>1562</v>
      </c>
      <c r="AC4788">
        <v>4293</v>
      </c>
      <c r="AD4788" t="s">
        <v>41</v>
      </c>
      <c r="AE4788" t="s">
        <v>42</v>
      </c>
      <c r="AF4788" t="s">
        <v>42</v>
      </c>
      <c r="AG4788">
        <f t="shared" si="148"/>
        <v>0</v>
      </c>
      <c r="AH4788" t="str" cm="1">
        <f t="array" ref="AH4788">_xlfn.IFS(
X4788&lt;=20, "&lt;20",
AND(X4788&gt;=20, X4788&lt;50), "20-50",
AND(X4788&gt;=50, X4788&lt;100), "50-100",
X4788&gt;=100, "&gt;100"
)</f>
        <v>50-100</v>
      </c>
      <c r="AI4788">
        <f t="shared" si="149"/>
        <v>0</v>
      </c>
      <c r="AJ4788" t="str" cm="1">
        <f t="array" ref="AJ4788">_xlfn.IFS(
C4788&lt;=20, "&lt;20",
AND(C4788&gt;=20, C4788&lt;35), "20-35",
AND(C4788&gt;=35, C4788&lt;50), "35-50",
C4788&gt;=50, "50-100"
)</f>
        <v>20-35</v>
      </c>
      <c r="AK4788" t="str" cm="1">
        <f t="array" ref="AK4788">_xlfn.IFS(
G4788&lt;6, "&lt;6",
AND(G4788&gt;=6, G4788&lt;12), "6-12",
AND(G4788&gt;=12, G4788&lt;18), "12-18",  AND(G4788&gt;=18, G4788&lt;24), "18-24", G4788&gt;=24, "24-36")</f>
        <v>&lt;6</v>
      </c>
    </row>
    <row r="4789" spans="1:37" x14ac:dyDescent="0.3">
      <c r="A4789" t="s">
        <v>4889</v>
      </c>
      <c r="B4789" t="s">
        <v>44</v>
      </c>
      <c r="C4789">
        <v>43</v>
      </c>
      <c r="D4789" t="s">
        <v>34</v>
      </c>
      <c r="E4789" t="s">
        <v>103</v>
      </c>
      <c r="F4789">
        <v>7</v>
      </c>
      <c r="G4789">
        <v>26</v>
      </c>
      <c r="H4789" t="s">
        <v>36</v>
      </c>
      <c r="I4789" t="s">
        <v>37</v>
      </c>
      <c r="J4789" t="s">
        <v>34</v>
      </c>
      <c r="K4789" t="s">
        <v>37</v>
      </c>
      <c r="L4789" t="s">
        <v>50</v>
      </c>
      <c r="M4789" t="s">
        <v>34</v>
      </c>
      <c r="N4789" t="s">
        <v>37</v>
      </c>
      <c r="O4789" t="s">
        <v>34</v>
      </c>
      <c r="P4789" t="s">
        <v>34</v>
      </c>
      <c r="Q4789" t="s">
        <v>37</v>
      </c>
      <c r="R4789" t="s">
        <v>37</v>
      </c>
      <c r="S4789" t="s">
        <v>37</v>
      </c>
      <c r="T4789" t="s">
        <v>37</v>
      </c>
      <c r="U4789" t="s">
        <v>39</v>
      </c>
      <c r="V4789" t="s">
        <v>37</v>
      </c>
      <c r="W4789" t="s">
        <v>51</v>
      </c>
      <c r="X4789">
        <v>97</v>
      </c>
      <c r="Y4789">
        <v>3021.3</v>
      </c>
      <c r="Z4789">
        <v>0</v>
      </c>
      <c r="AA4789">
        <v>0</v>
      </c>
      <c r="AB4789">
        <v>365.1</v>
      </c>
      <c r="AC4789">
        <v>3386.4</v>
      </c>
      <c r="AD4789" t="s">
        <v>41</v>
      </c>
      <c r="AE4789" t="s">
        <v>42</v>
      </c>
      <c r="AF4789" t="s">
        <v>42</v>
      </c>
      <c r="AG4789">
        <f t="shared" si="148"/>
        <v>0</v>
      </c>
      <c r="AH4789" t="str" cm="1">
        <f t="array" ref="AH4789">_xlfn.IFS(
X4789&lt;=20, "&lt;20",
AND(X4789&gt;=20, X4789&lt;50), "20-50",
AND(X4789&gt;=50, X4789&lt;100), "50-100",
X4789&gt;=100, "&gt;100"
)</f>
        <v>50-100</v>
      </c>
      <c r="AI4789">
        <f t="shared" si="149"/>
        <v>0</v>
      </c>
      <c r="AJ4789" t="str" cm="1">
        <f t="array" ref="AJ4789">_xlfn.IFS(
C4789&lt;=20, "&lt;20",
AND(C4789&gt;=20, C4789&lt;35), "20-35",
AND(C4789&gt;=35, C4789&lt;50), "35-50",
C4789&gt;=50, "50-100"
)</f>
        <v>35-50</v>
      </c>
      <c r="AK4789" t="str" cm="1">
        <f t="array" ref="AK4789">_xlfn.IFS(
G4789&lt;6, "&lt;6",
AND(G4789&gt;=6, G4789&lt;12), "6-12",
AND(G4789&gt;=12, G4789&lt;18), "12-18",  AND(G4789&gt;=18, G4789&lt;24), "18-24", G4789&gt;=24, "24-36")</f>
        <v>24-36</v>
      </c>
    </row>
    <row r="4790" spans="1:37" x14ac:dyDescent="0.3">
      <c r="A4790" t="s">
        <v>4890</v>
      </c>
      <c r="B4790" t="s">
        <v>44</v>
      </c>
      <c r="C4790">
        <v>19</v>
      </c>
      <c r="D4790" t="s">
        <v>34</v>
      </c>
      <c r="E4790" t="s">
        <v>114</v>
      </c>
      <c r="F4790">
        <v>15</v>
      </c>
      <c r="G4790">
        <v>5</v>
      </c>
      <c r="H4790" t="s">
        <v>36</v>
      </c>
      <c r="I4790" t="s">
        <v>37</v>
      </c>
      <c r="J4790" t="s">
        <v>34</v>
      </c>
      <c r="K4790" t="s">
        <v>37</v>
      </c>
      <c r="L4790" t="s">
        <v>38</v>
      </c>
      <c r="M4790" t="s">
        <v>34</v>
      </c>
      <c r="N4790" t="s">
        <v>34</v>
      </c>
      <c r="O4790" t="s">
        <v>37</v>
      </c>
      <c r="P4790" t="s">
        <v>34</v>
      </c>
      <c r="Q4790" t="s">
        <v>34</v>
      </c>
      <c r="R4790" t="s">
        <v>34</v>
      </c>
      <c r="S4790" t="s">
        <v>37</v>
      </c>
      <c r="T4790" t="s">
        <v>37</v>
      </c>
      <c r="U4790" t="s">
        <v>46</v>
      </c>
      <c r="V4790" t="s">
        <v>34</v>
      </c>
      <c r="W4790" t="s">
        <v>51</v>
      </c>
      <c r="X4790">
        <v>48.95</v>
      </c>
      <c r="Y4790">
        <v>48.95</v>
      </c>
      <c r="Z4790">
        <v>0</v>
      </c>
      <c r="AA4790">
        <v>0</v>
      </c>
      <c r="AB4790">
        <v>34.4</v>
      </c>
      <c r="AC4790">
        <v>83.35</v>
      </c>
      <c r="AD4790" t="s">
        <v>52</v>
      </c>
      <c r="AE4790" t="s">
        <v>53</v>
      </c>
      <c r="AF4790" t="s">
        <v>155</v>
      </c>
      <c r="AG4790">
        <f t="shared" si="148"/>
        <v>1</v>
      </c>
      <c r="AH4790" t="str" cm="1">
        <f t="array" ref="AH4790">_xlfn.IFS(
X4790&lt;=20, "&lt;20",
AND(X4790&gt;=20, X4790&lt;50), "20-50",
AND(X4790&gt;=50, X4790&lt;100), "50-100",
X4790&gt;=100, "&gt;100"
)</f>
        <v>20-50</v>
      </c>
      <c r="AI4790">
        <f t="shared" si="149"/>
        <v>0</v>
      </c>
      <c r="AJ4790" t="str" cm="1">
        <f t="array" ref="AJ4790">_xlfn.IFS(
C4790&lt;=20, "&lt;20",
AND(C4790&gt;=20, C4790&lt;35), "20-35",
AND(C4790&gt;=35, C4790&lt;50), "35-50",
C4790&gt;=50, "50-100"
)</f>
        <v>&lt;20</v>
      </c>
      <c r="AK4790" t="str" cm="1">
        <f t="array" ref="AK4790">_xlfn.IFS(
G4790&lt;6, "&lt;6",
AND(G4790&gt;=6, G4790&lt;12), "6-12",
AND(G4790&gt;=12, G4790&lt;18), "12-18",  AND(G4790&gt;=18, G4790&lt;24), "18-24", G4790&gt;=24, "24-36")</f>
        <v>&lt;6</v>
      </c>
    </row>
    <row r="4791" spans="1:37" x14ac:dyDescent="0.3">
      <c r="A4791" t="s">
        <v>4891</v>
      </c>
      <c r="B4791" t="s">
        <v>33</v>
      </c>
      <c r="C4791">
        <v>70</v>
      </c>
      <c r="D4791" t="s">
        <v>37</v>
      </c>
      <c r="E4791" t="s">
        <v>82</v>
      </c>
      <c r="F4791">
        <v>5</v>
      </c>
      <c r="G4791">
        <v>4</v>
      </c>
      <c r="H4791" t="s">
        <v>57</v>
      </c>
      <c r="I4791" t="s">
        <v>37</v>
      </c>
      <c r="J4791" t="s">
        <v>34</v>
      </c>
      <c r="K4791" t="s">
        <v>37</v>
      </c>
      <c r="L4791" t="s">
        <v>50</v>
      </c>
      <c r="M4791" t="s">
        <v>34</v>
      </c>
      <c r="N4791" t="s">
        <v>34</v>
      </c>
      <c r="O4791" t="s">
        <v>34</v>
      </c>
      <c r="P4791" t="s">
        <v>34</v>
      </c>
      <c r="Q4791" t="s">
        <v>34</v>
      </c>
      <c r="R4791" t="s">
        <v>37</v>
      </c>
      <c r="S4791" t="s">
        <v>34</v>
      </c>
      <c r="T4791" t="s">
        <v>37</v>
      </c>
      <c r="U4791" t="s">
        <v>46</v>
      </c>
      <c r="V4791" t="s">
        <v>34</v>
      </c>
      <c r="W4791" t="s">
        <v>51</v>
      </c>
      <c r="X4791">
        <v>78.55</v>
      </c>
      <c r="Y4791">
        <v>1422.65</v>
      </c>
      <c r="Z4791">
        <v>0</v>
      </c>
      <c r="AA4791">
        <v>0</v>
      </c>
      <c r="AB4791">
        <v>89.64</v>
      </c>
      <c r="AC4791">
        <v>1512.29</v>
      </c>
      <c r="AD4791" t="s">
        <v>52</v>
      </c>
      <c r="AE4791" t="s">
        <v>104</v>
      </c>
      <c r="AF4791" t="s">
        <v>150</v>
      </c>
      <c r="AG4791">
        <f t="shared" si="148"/>
        <v>1</v>
      </c>
      <c r="AH4791" t="str" cm="1">
        <f t="array" ref="AH4791">_xlfn.IFS(
X4791&lt;=20, "&lt;20",
AND(X4791&gt;=20, X4791&lt;50), "20-50",
AND(X4791&gt;=50, X4791&lt;100), "50-100",
X4791&gt;=100, "&gt;100"
)</f>
        <v>50-100</v>
      </c>
      <c r="AI4791">
        <f t="shared" si="149"/>
        <v>0</v>
      </c>
      <c r="AJ4791" t="str" cm="1">
        <f t="array" ref="AJ4791">_xlfn.IFS(
C4791&lt;=20, "&lt;20",
AND(C4791&gt;=20, C4791&lt;35), "20-35",
AND(C4791&gt;=35, C4791&lt;50), "35-50",
C4791&gt;=50, "50-100"
)</f>
        <v>50-100</v>
      </c>
      <c r="AK4791" t="str" cm="1">
        <f t="array" ref="AK4791">_xlfn.IFS(
G4791&lt;6, "&lt;6",
AND(G4791&gt;=6, G4791&lt;12), "6-12",
AND(G4791&gt;=12, G4791&lt;18), "12-18",  AND(G4791&gt;=18, G4791&lt;24), "18-24", G4791&gt;=24, "24-36")</f>
        <v>&lt;6</v>
      </c>
    </row>
    <row r="4792" spans="1:37" x14ac:dyDescent="0.3">
      <c r="A4792" t="s">
        <v>4892</v>
      </c>
      <c r="B4792" t="s">
        <v>33</v>
      </c>
      <c r="C4792">
        <v>24</v>
      </c>
      <c r="D4792" t="s">
        <v>37</v>
      </c>
      <c r="E4792" t="s">
        <v>103</v>
      </c>
      <c r="F4792">
        <v>2</v>
      </c>
      <c r="G4792">
        <v>3</v>
      </c>
      <c r="H4792" t="s">
        <v>49</v>
      </c>
      <c r="I4792" t="s">
        <v>37</v>
      </c>
      <c r="J4792" t="s">
        <v>34</v>
      </c>
      <c r="K4792" t="s">
        <v>37</v>
      </c>
      <c r="L4792" t="s">
        <v>50</v>
      </c>
      <c r="M4792" t="s">
        <v>34</v>
      </c>
      <c r="N4792" t="s">
        <v>34</v>
      </c>
      <c r="O4792" t="s">
        <v>34</v>
      </c>
      <c r="P4792" t="s">
        <v>37</v>
      </c>
      <c r="Q4792" t="s">
        <v>37</v>
      </c>
      <c r="R4792" t="s">
        <v>34</v>
      </c>
      <c r="S4792" t="s">
        <v>34</v>
      </c>
      <c r="T4792" t="s">
        <v>37</v>
      </c>
      <c r="U4792" t="s">
        <v>46</v>
      </c>
      <c r="V4792" t="s">
        <v>37</v>
      </c>
      <c r="W4792" t="s">
        <v>51</v>
      </c>
      <c r="X4792">
        <v>84.8</v>
      </c>
      <c r="Y4792">
        <v>84.8</v>
      </c>
      <c r="Z4792">
        <v>0</v>
      </c>
      <c r="AA4792">
        <v>0</v>
      </c>
      <c r="AB4792">
        <v>37.83</v>
      </c>
      <c r="AC4792">
        <v>122.63</v>
      </c>
      <c r="AD4792" t="s">
        <v>52</v>
      </c>
      <c r="AE4792" t="s">
        <v>58</v>
      </c>
      <c r="AF4792" t="s">
        <v>62</v>
      </c>
      <c r="AG4792">
        <f t="shared" si="148"/>
        <v>1</v>
      </c>
      <c r="AH4792" t="str" cm="1">
        <f t="array" ref="AH4792">_xlfn.IFS(
X4792&lt;=20, "&lt;20",
AND(X4792&gt;=20, X4792&lt;50), "20-50",
AND(X4792&gt;=50, X4792&lt;100), "50-100",
X4792&gt;=100, "&gt;100"
)</f>
        <v>50-100</v>
      </c>
      <c r="AI4792">
        <f t="shared" si="149"/>
        <v>0</v>
      </c>
      <c r="AJ4792" t="str" cm="1">
        <f t="array" ref="AJ4792">_xlfn.IFS(
C4792&lt;=20, "&lt;20",
AND(C4792&gt;=20, C4792&lt;35), "20-35",
AND(C4792&gt;=35, C4792&lt;50), "35-50",
C4792&gt;=50, "50-100"
)</f>
        <v>20-35</v>
      </c>
      <c r="AK4792" t="str" cm="1">
        <f t="array" ref="AK4792">_xlfn.IFS(
G4792&lt;6, "&lt;6",
AND(G4792&gt;=6, G4792&lt;12), "6-12",
AND(G4792&gt;=12, G4792&lt;18), "12-18",  AND(G4792&gt;=18, G4792&lt;24), "18-24", G4792&gt;=24, "24-36")</f>
        <v>&lt;6</v>
      </c>
    </row>
    <row r="4793" spans="1:37" x14ac:dyDescent="0.3">
      <c r="A4793" t="s">
        <v>4893</v>
      </c>
      <c r="B4793" t="s">
        <v>44</v>
      </c>
      <c r="C4793">
        <v>56</v>
      </c>
      <c r="D4793" t="s">
        <v>34</v>
      </c>
      <c r="E4793" t="s">
        <v>124</v>
      </c>
      <c r="F4793">
        <v>2</v>
      </c>
      <c r="G4793">
        <v>3</v>
      </c>
      <c r="H4793" t="s">
        <v>36</v>
      </c>
      <c r="I4793" t="s">
        <v>37</v>
      </c>
      <c r="J4793" t="s">
        <v>34</v>
      </c>
      <c r="K4793" t="s">
        <v>34</v>
      </c>
      <c r="L4793" t="s">
        <v>34</v>
      </c>
      <c r="M4793" t="s">
        <v>34</v>
      </c>
      <c r="N4793" t="s">
        <v>34</v>
      </c>
      <c r="O4793" t="s">
        <v>34</v>
      </c>
      <c r="P4793" t="s">
        <v>34</v>
      </c>
      <c r="Q4793" t="s">
        <v>34</v>
      </c>
      <c r="R4793" t="s">
        <v>34</v>
      </c>
      <c r="S4793" t="s">
        <v>34</v>
      </c>
      <c r="T4793" t="s">
        <v>34</v>
      </c>
      <c r="U4793" t="s">
        <v>46</v>
      </c>
      <c r="V4793" t="s">
        <v>34</v>
      </c>
      <c r="W4793" t="s">
        <v>51</v>
      </c>
      <c r="X4793">
        <v>19.399999999999999</v>
      </c>
      <c r="Y4793">
        <v>641.15</v>
      </c>
      <c r="Z4793">
        <v>0</v>
      </c>
      <c r="AA4793">
        <v>0</v>
      </c>
      <c r="AB4793">
        <v>395.2</v>
      </c>
      <c r="AC4793">
        <v>1036.3499999999999</v>
      </c>
      <c r="AD4793" t="s">
        <v>41</v>
      </c>
      <c r="AE4793" t="s">
        <v>42</v>
      </c>
      <c r="AF4793" t="s">
        <v>42</v>
      </c>
      <c r="AG4793">
        <f t="shared" si="148"/>
        <v>0</v>
      </c>
      <c r="AH4793" t="str" cm="1">
        <f t="array" ref="AH4793">_xlfn.IFS(
X4793&lt;=20, "&lt;20",
AND(X4793&gt;=20, X4793&lt;50), "20-50",
AND(X4793&gt;=50, X4793&lt;100), "50-100",
X4793&gt;=100, "&gt;100"
)</f>
        <v>&lt;20</v>
      </c>
      <c r="AI4793">
        <f t="shared" si="149"/>
        <v>0</v>
      </c>
      <c r="AJ4793" t="str" cm="1">
        <f t="array" ref="AJ4793">_xlfn.IFS(
C4793&lt;=20, "&lt;20",
AND(C4793&gt;=20, C4793&lt;35), "20-35",
AND(C4793&gt;=35, C4793&lt;50), "35-50",
C4793&gt;=50, "50-100"
)</f>
        <v>50-100</v>
      </c>
      <c r="AK4793" t="str" cm="1">
        <f t="array" ref="AK4793">_xlfn.IFS(
G4793&lt;6, "&lt;6",
AND(G4793&gt;=6, G4793&lt;12), "6-12",
AND(G4793&gt;=12, G4793&lt;18), "12-18",  AND(G4793&gt;=18, G4793&lt;24), "18-24", G4793&gt;=24, "24-36")</f>
        <v>&lt;6</v>
      </c>
    </row>
    <row r="4794" spans="1:37" x14ac:dyDescent="0.3">
      <c r="A4794" t="s">
        <v>4894</v>
      </c>
      <c r="B4794" t="s">
        <v>44</v>
      </c>
      <c r="C4794">
        <v>62</v>
      </c>
      <c r="D4794" t="s">
        <v>37</v>
      </c>
      <c r="E4794" t="s">
        <v>69</v>
      </c>
      <c r="F4794">
        <v>5</v>
      </c>
      <c r="G4794">
        <v>20</v>
      </c>
      <c r="H4794" t="s">
        <v>36</v>
      </c>
      <c r="I4794" t="s">
        <v>37</v>
      </c>
      <c r="J4794" t="s">
        <v>37</v>
      </c>
      <c r="K4794" t="s">
        <v>37</v>
      </c>
      <c r="L4794" t="s">
        <v>38</v>
      </c>
      <c r="M4794" t="s">
        <v>37</v>
      </c>
      <c r="N4794" t="s">
        <v>37</v>
      </c>
      <c r="O4794" t="s">
        <v>37</v>
      </c>
      <c r="P4794" t="s">
        <v>37</v>
      </c>
      <c r="Q4794" t="s">
        <v>37</v>
      </c>
      <c r="R4794" t="s">
        <v>37</v>
      </c>
      <c r="S4794" t="s">
        <v>37</v>
      </c>
      <c r="T4794" t="s">
        <v>37</v>
      </c>
      <c r="U4794" t="s">
        <v>67</v>
      </c>
      <c r="V4794" t="s">
        <v>34</v>
      </c>
      <c r="W4794" t="s">
        <v>40</v>
      </c>
      <c r="X4794">
        <v>85.75</v>
      </c>
      <c r="Y4794">
        <v>6223.8</v>
      </c>
      <c r="Z4794">
        <v>4.5999999999999996</v>
      </c>
      <c r="AA4794">
        <v>0</v>
      </c>
      <c r="AB4794">
        <v>2178.2800000000002</v>
      </c>
      <c r="AC4794">
        <v>8397.48</v>
      </c>
      <c r="AD4794" t="s">
        <v>41</v>
      </c>
      <c r="AE4794" t="s">
        <v>42</v>
      </c>
      <c r="AF4794" t="s">
        <v>42</v>
      </c>
      <c r="AG4794">
        <f t="shared" si="148"/>
        <v>0</v>
      </c>
      <c r="AH4794" t="str" cm="1">
        <f t="array" ref="AH4794">_xlfn.IFS(
X4794&lt;=20, "&lt;20",
AND(X4794&gt;=20, X4794&lt;50), "20-50",
AND(X4794&gt;=50, X4794&lt;100), "50-100",
X4794&gt;=100, "&gt;100"
)</f>
        <v>50-100</v>
      </c>
      <c r="AI4794">
        <f t="shared" si="149"/>
        <v>0</v>
      </c>
      <c r="AJ4794" t="str" cm="1">
        <f t="array" ref="AJ4794">_xlfn.IFS(
C4794&lt;=20, "&lt;20",
AND(C4794&gt;=20, C4794&lt;35), "20-35",
AND(C4794&gt;=35, C4794&lt;50), "35-50",
C4794&gt;=50, "50-100"
)</f>
        <v>50-100</v>
      </c>
      <c r="AK4794" t="str" cm="1">
        <f t="array" ref="AK4794">_xlfn.IFS(
G4794&lt;6, "&lt;6",
AND(G4794&gt;=6, G4794&lt;12), "6-12",
AND(G4794&gt;=12, G4794&lt;18), "12-18",  AND(G4794&gt;=18, G4794&lt;24), "18-24", G4794&gt;=24, "24-36")</f>
        <v>18-24</v>
      </c>
    </row>
    <row r="4795" spans="1:37" x14ac:dyDescent="0.3">
      <c r="A4795" t="s">
        <v>4895</v>
      </c>
      <c r="B4795" t="s">
        <v>44</v>
      </c>
      <c r="C4795">
        <v>57</v>
      </c>
      <c r="D4795" t="s">
        <v>34</v>
      </c>
      <c r="E4795" t="s">
        <v>45</v>
      </c>
      <c r="F4795">
        <v>8</v>
      </c>
      <c r="G4795">
        <v>20</v>
      </c>
      <c r="H4795" t="s">
        <v>49</v>
      </c>
      <c r="I4795" t="s">
        <v>37</v>
      </c>
      <c r="J4795" t="s">
        <v>34</v>
      </c>
      <c r="K4795" t="s">
        <v>37</v>
      </c>
      <c r="L4795" t="s">
        <v>38</v>
      </c>
      <c r="M4795" t="s">
        <v>37</v>
      </c>
      <c r="N4795" t="s">
        <v>34</v>
      </c>
      <c r="O4795" t="s">
        <v>34</v>
      </c>
      <c r="P4795" t="s">
        <v>34</v>
      </c>
      <c r="Q4795" t="s">
        <v>34</v>
      </c>
      <c r="R4795" t="s">
        <v>34</v>
      </c>
      <c r="S4795" t="s">
        <v>34</v>
      </c>
      <c r="T4795" t="s">
        <v>37</v>
      </c>
      <c r="U4795" t="s">
        <v>46</v>
      </c>
      <c r="V4795" t="s">
        <v>37</v>
      </c>
      <c r="W4795" t="s">
        <v>40</v>
      </c>
      <c r="X4795">
        <v>50.7</v>
      </c>
      <c r="Y4795">
        <v>50.7</v>
      </c>
      <c r="Z4795">
        <v>0</v>
      </c>
      <c r="AA4795">
        <v>0</v>
      </c>
      <c r="AB4795">
        <v>38.049999999999997</v>
      </c>
      <c r="AC4795">
        <v>88.75</v>
      </c>
      <c r="AD4795" t="s">
        <v>85</v>
      </c>
      <c r="AE4795" t="s">
        <v>42</v>
      </c>
      <c r="AF4795" t="s">
        <v>42</v>
      </c>
      <c r="AG4795">
        <f t="shared" si="148"/>
        <v>0</v>
      </c>
      <c r="AH4795" t="str" cm="1">
        <f t="array" ref="AH4795">_xlfn.IFS(
X4795&lt;=20, "&lt;20",
AND(X4795&gt;=20, X4795&lt;50), "20-50",
AND(X4795&gt;=50, X4795&lt;100), "50-100",
X4795&gt;=100, "&gt;100"
)</f>
        <v>50-100</v>
      </c>
      <c r="AI4795">
        <f t="shared" si="149"/>
        <v>1</v>
      </c>
      <c r="AJ4795" t="str" cm="1">
        <f t="array" ref="AJ4795">_xlfn.IFS(
C4795&lt;=20, "&lt;20",
AND(C4795&gt;=20, C4795&lt;35), "20-35",
AND(C4795&gt;=35, C4795&lt;50), "35-50",
C4795&gt;=50, "50-100"
)</f>
        <v>50-100</v>
      </c>
      <c r="AK4795" t="str" cm="1">
        <f t="array" ref="AK4795">_xlfn.IFS(
G4795&lt;6, "&lt;6",
AND(G4795&gt;=6, G4795&lt;12), "6-12",
AND(G4795&gt;=12, G4795&lt;18), "12-18",  AND(G4795&gt;=18, G4795&lt;24), "18-24", G4795&gt;=24, "24-36")</f>
        <v>18-24</v>
      </c>
    </row>
    <row r="4796" spans="1:37" x14ac:dyDescent="0.3">
      <c r="A4796" t="s">
        <v>4896</v>
      </c>
      <c r="B4796" t="s">
        <v>33</v>
      </c>
      <c r="C4796">
        <v>61</v>
      </c>
      <c r="D4796" t="s">
        <v>37</v>
      </c>
      <c r="E4796" t="s">
        <v>56</v>
      </c>
      <c r="F4796">
        <v>4</v>
      </c>
      <c r="G4796">
        <v>31</v>
      </c>
      <c r="H4796" t="s">
        <v>36</v>
      </c>
      <c r="I4796" t="s">
        <v>37</v>
      </c>
      <c r="J4796" t="s">
        <v>37</v>
      </c>
      <c r="K4796" t="s">
        <v>37</v>
      </c>
      <c r="L4796" t="s">
        <v>72</v>
      </c>
      <c r="M4796" t="s">
        <v>37</v>
      </c>
      <c r="N4796" t="s">
        <v>34</v>
      </c>
      <c r="O4796" t="s">
        <v>37</v>
      </c>
      <c r="P4796" t="s">
        <v>34</v>
      </c>
      <c r="Q4796" t="s">
        <v>37</v>
      </c>
      <c r="R4796" t="s">
        <v>34</v>
      </c>
      <c r="S4796" t="s">
        <v>34</v>
      </c>
      <c r="T4796" t="s">
        <v>37</v>
      </c>
      <c r="U4796" t="s">
        <v>46</v>
      </c>
      <c r="V4796" t="s">
        <v>34</v>
      </c>
      <c r="W4796" t="s">
        <v>143</v>
      </c>
      <c r="X4796">
        <v>69.5</v>
      </c>
      <c r="Y4796">
        <v>1199.4000000000001</v>
      </c>
      <c r="Z4796">
        <v>0</v>
      </c>
      <c r="AA4796">
        <v>0</v>
      </c>
      <c r="AB4796">
        <v>219.78</v>
      </c>
      <c r="AC4796">
        <v>1419.18</v>
      </c>
      <c r="AD4796" t="s">
        <v>41</v>
      </c>
      <c r="AE4796" t="s">
        <v>42</v>
      </c>
      <c r="AF4796" t="s">
        <v>42</v>
      </c>
      <c r="AG4796">
        <f t="shared" si="148"/>
        <v>0</v>
      </c>
      <c r="AH4796" t="str" cm="1">
        <f t="array" ref="AH4796">_xlfn.IFS(
X4796&lt;=20, "&lt;20",
AND(X4796&gt;=20, X4796&lt;50), "20-50",
AND(X4796&gt;=50, X4796&lt;100), "50-100",
X4796&gt;=100, "&gt;100"
)</f>
        <v>50-100</v>
      </c>
      <c r="AI4796">
        <f t="shared" si="149"/>
        <v>0</v>
      </c>
      <c r="AJ4796" t="str" cm="1">
        <f t="array" ref="AJ4796">_xlfn.IFS(
C4796&lt;=20, "&lt;20",
AND(C4796&gt;=20, C4796&lt;35), "20-35",
AND(C4796&gt;=35, C4796&lt;50), "35-50",
C4796&gt;=50, "50-100"
)</f>
        <v>50-100</v>
      </c>
      <c r="AK4796" t="str" cm="1">
        <f t="array" ref="AK4796">_xlfn.IFS(
G4796&lt;6, "&lt;6",
AND(G4796&gt;=6, G4796&lt;12), "6-12",
AND(G4796&gt;=12, G4796&lt;18), "12-18",  AND(G4796&gt;=18, G4796&lt;24), "18-24", G4796&gt;=24, "24-36")</f>
        <v>24-36</v>
      </c>
    </row>
    <row r="4797" spans="1:37" x14ac:dyDescent="0.3">
      <c r="A4797" t="s">
        <v>4897</v>
      </c>
      <c r="B4797" t="s">
        <v>44</v>
      </c>
      <c r="C4797">
        <v>55</v>
      </c>
      <c r="D4797" t="s">
        <v>34</v>
      </c>
      <c r="E4797" t="s">
        <v>103</v>
      </c>
      <c r="F4797">
        <v>6</v>
      </c>
      <c r="G4797">
        <v>30</v>
      </c>
      <c r="H4797" t="s">
        <v>70</v>
      </c>
      <c r="I4797" t="s">
        <v>37</v>
      </c>
      <c r="J4797" t="s">
        <v>37</v>
      </c>
      <c r="K4797" t="s">
        <v>37</v>
      </c>
      <c r="L4797" t="s">
        <v>50</v>
      </c>
      <c r="M4797" t="s">
        <v>37</v>
      </c>
      <c r="N4797" t="s">
        <v>37</v>
      </c>
      <c r="O4797" t="s">
        <v>34</v>
      </c>
      <c r="P4797" t="s">
        <v>34</v>
      </c>
      <c r="Q4797" t="s">
        <v>37</v>
      </c>
      <c r="R4797" t="s">
        <v>37</v>
      </c>
      <c r="S4797" t="s">
        <v>37</v>
      </c>
      <c r="T4797" t="s">
        <v>37</v>
      </c>
      <c r="U4797" t="s">
        <v>46</v>
      </c>
      <c r="V4797" t="s">
        <v>37</v>
      </c>
      <c r="W4797" t="s">
        <v>40</v>
      </c>
      <c r="X4797">
        <v>105.25</v>
      </c>
      <c r="Y4797">
        <v>4997.5</v>
      </c>
      <c r="Z4797">
        <v>1.66</v>
      </c>
      <c r="AA4797">
        <v>0</v>
      </c>
      <c r="AB4797">
        <v>1459.68</v>
      </c>
      <c r="AC4797">
        <v>6455.52</v>
      </c>
      <c r="AD4797" t="s">
        <v>41</v>
      </c>
      <c r="AE4797" t="s">
        <v>42</v>
      </c>
      <c r="AF4797" t="s">
        <v>42</v>
      </c>
      <c r="AG4797">
        <f t="shared" si="148"/>
        <v>0</v>
      </c>
      <c r="AH4797" t="str" cm="1">
        <f t="array" ref="AH4797">_xlfn.IFS(
X4797&lt;=20, "&lt;20",
AND(X4797&gt;=20, X4797&lt;50), "20-50",
AND(X4797&gt;=50, X4797&lt;100), "50-100",
X4797&gt;=100, "&gt;100"
)</f>
        <v>&gt;100</v>
      </c>
      <c r="AI4797">
        <f t="shared" si="149"/>
        <v>0</v>
      </c>
      <c r="AJ4797" t="str" cm="1">
        <f t="array" ref="AJ4797">_xlfn.IFS(
C4797&lt;=20, "&lt;20",
AND(C4797&gt;=20, C4797&lt;35), "20-35",
AND(C4797&gt;=35, C4797&lt;50), "35-50",
C4797&gt;=50, "50-100"
)</f>
        <v>50-100</v>
      </c>
      <c r="AK4797" t="str" cm="1">
        <f t="array" ref="AK4797">_xlfn.IFS(
G4797&lt;6, "&lt;6",
AND(G4797&gt;=6, G4797&lt;12), "6-12",
AND(G4797&gt;=12, G4797&lt;18), "12-18",  AND(G4797&gt;=18, G4797&lt;24), "18-24", G4797&gt;=24, "24-36")</f>
        <v>24-36</v>
      </c>
    </row>
    <row r="4798" spans="1:37" x14ac:dyDescent="0.3">
      <c r="A4798" t="s">
        <v>4898</v>
      </c>
      <c r="B4798" t="s">
        <v>44</v>
      </c>
      <c r="C4798">
        <v>46</v>
      </c>
      <c r="D4798" t="s">
        <v>34</v>
      </c>
      <c r="E4798" t="s">
        <v>45</v>
      </c>
      <c r="F4798">
        <v>11</v>
      </c>
      <c r="G4798">
        <v>4</v>
      </c>
      <c r="H4798" t="s">
        <v>66</v>
      </c>
      <c r="I4798" t="s">
        <v>37</v>
      </c>
      <c r="J4798" t="s">
        <v>34</v>
      </c>
      <c r="K4798" t="s">
        <v>34</v>
      </c>
      <c r="L4798" t="s">
        <v>34</v>
      </c>
      <c r="M4798" t="s">
        <v>34</v>
      </c>
      <c r="N4798" t="s">
        <v>34</v>
      </c>
      <c r="O4798" t="s">
        <v>34</v>
      </c>
      <c r="P4798" t="s">
        <v>34</v>
      </c>
      <c r="Q4798" t="s">
        <v>34</v>
      </c>
      <c r="R4798" t="s">
        <v>34</v>
      </c>
      <c r="S4798" t="s">
        <v>34</v>
      </c>
      <c r="T4798" t="s">
        <v>34</v>
      </c>
      <c r="U4798" t="s">
        <v>67</v>
      </c>
      <c r="V4798" t="s">
        <v>37</v>
      </c>
      <c r="W4798" t="s">
        <v>51</v>
      </c>
      <c r="X4798">
        <v>20.9</v>
      </c>
      <c r="Y4798">
        <v>1493.2</v>
      </c>
      <c r="Z4798">
        <v>0</v>
      </c>
      <c r="AA4798">
        <v>0</v>
      </c>
      <c r="AB4798">
        <v>1058.6099999999999</v>
      </c>
      <c r="AC4798">
        <v>2551.81</v>
      </c>
      <c r="AD4798" t="s">
        <v>41</v>
      </c>
      <c r="AE4798" t="s">
        <v>42</v>
      </c>
      <c r="AF4798" t="s">
        <v>42</v>
      </c>
      <c r="AG4798">
        <f t="shared" si="148"/>
        <v>0</v>
      </c>
      <c r="AH4798" t="str" cm="1">
        <f t="array" ref="AH4798">_xlfn.IFS(
X4798&lt;=20, "&lt;20",
AND(X4798&gt;=20, X4798&lt;50), "20-50",
AND(X4798&gt;=50, X4798&lt;100), "50-100",
X4798&gt;=100, "&gt;100"
)</f>
        <v>20-50</v>
      </c>
      <c r="AI4798">
        <f t="shared" si="149"/>
        <v>0</v>
      </c>
      <c r="AJ4798" t="str" cm="1">
        <f t="array" ref="AJ4798">_xlfn.IFS(
C4798&lt;=20, "&lt;20",
AND(C4798&gt;=20, C4798&lt;35), "20-35",
AND(C4798&gt;=35, C4798&lt;50), "35-50",
C4798&gt;=50, "50-100"
)</f>
        <v>35-50</v>
      </c>
      <c r="AK4798" t="str" cm="1">
        <f t="array" ref="AK4798">_xlfn.IFS(
G4798&lt;6, "&lt;6",
AND(G4798&gt;=6, G4798&lt;12), "6-12",
AND(G4798&gt;=12, G4798&lt;18), "12-18",  AND(G4798&gt;=18, G4798&lt;24), "18-24", G4798&gt;=24, "24-36")</f>
        <v>&lt;6</v>
      </c>
    </row>
    <row r="4799" spans="1:37" x14ac:dyDescent="0.3">
      <c r="A4799" t="s">
        <v>4899</v>
      </c>
      <c r="B4799" t="s">
        <v>44</v>
      </c>
      <c r="C4799">
        <v>56</v>
      </c>
      <c r="D4799" t="s">
        <v>34</v>
      </c>
      <c r="E4799" t="s">
        <v>90</v>
      </c>
      <c r="F4799">
        <v>12</v>
      </c>
      <c r="G4799">
        <v>33</v>
      </c>
      <c r="H4799" t="s">
        <v>49</v>
      </c>
      <c r="I4799" t="s">
        <v>37</v>
      </c>
      <c r="J4799" t="s">
        <v>37</v>
      </c>
      <c r="K4799" t="s">
        <v>37</v>
      </c>
      <c r="L4799" t="s">
        <v>50</v>
      </c>
      <c r="M4799" t="s">
        <v>34</v>
      </c>
      <c r="N4799" t="s">
        <v>37</v>
      </c>
      <c r="O4799" t="s">
        <v>34</v>
      </c>
      <c r="P4799" t="s">
        <v>34</v>
      </c>
      <c r="Q4799" t="s">
        <v>37</v>
      </c>
      <c r="R4799" t="s">
        <v>34</v>
      </c>
      <c r="S4799" t="s">
        <v>34</v>
      </c>
      <c r="T4799" t="s">
        <v>37</v>
      </c>
      <c r="U4799" t="s">
        <v>46</v>
      </c>
      <c r="V4799" t="s">
        <v>37</v>
      </c>
      <c r="W4799" t="s">
        <v>51</v>
      </c>
      <c r="X4799">
        <v>91.65</v>
      </c>
      <c r="Y4799">
        <v>365.4</v>
      </c>
      <c r="Z4799">
        <v>0</v>
      </c>
      <c r="AA4799">
        <v>0</v>
      </c>
      <c r="AB4799">
        <v>87.24</v>
      </c>
      <c r="AC4799">
        <v>452.64</v>
      </c>
      <c r="AD4799" t="s">
        <v>52</v>
      </c>
      <c r="AE4799" t="s">
        <v>100</v>
      </c>
      <c r="AF4799" t="s">
        <v>509</v>
      </c>
      <c r="AG4799">
        <f t="shared" si="148"/>
        <v>1</v>
      </c>
      <c r="AH4799" t="str" cm="1">
        <f t="array" ref="AH4799">_xlfn.IFS(
X4799&lt;=20, "&lt;20",
AND(X4799&gt;=20, X4799&lt;50), "20-50",
AND(X4799&gt;=50, X4799&lt;100), "50-100",
X4799&gt;=100, "&gt;100"
)</f>
        <v>50-100</v>
      </c>
      <c r="AI4799">
        <f t="shared" si="149"/>
        <v>0</v>
      </c>
      <c r="AJ4799" t="str" cm="1">
        <f t="array" ref="AJ4799">_xlfn.IFS(
C4799&lt;=20, "&lt;20",
AND(C4799&gt;=20, C4799&lt;35), "20-35",
AND(C4799&gt;=35, C4799&lt;50), "35-50",
C4799&gt;=50, "50-100"
)</f>
        <v>50-100</v>
      </c>
      <c r="AK4799" t="str" cm="1">
        <f t="array" ref="AK4799">_xlfn.IFS(
G4799&lt;6, "&lt;6",
AND(G4799&gt;=6, G4799&lt;12), "6-12",
AND(G4799&gt;=12, G4799&lt;18), "12-18",  AND(G4799&gt;=18, G4799&lt;24), "18-24", G4799&gt;=24, "24-36")</f>
        <v>24-36</v>
      </c>
    </row>
    <row r="4800" spans="1:37" x14ac:dyDescent="0.3">
      <c r="A4800" t="s">
        <v>4900</v>
      </c>
      <c r="B4800" t="s">
        <v>44</v>
      </c>
      <c r="C4800">
        <v>71</v>
      </c>
      <c r="D4800" t="s">
        <v>37</v>
      </c>
      <c r="E4800" t="s">
        <v>64</v>
      </c>
      <c r="F4800">
        <v>13</v>
      </c>
      <c r="G4800">
        <v>6</v>
      </c>
      <c r="H4800" t="s">
        <v>110</v>
      </c>
      <c r="I4800" t="s">
        <v>37</v>
      </c>
      <c r="J4800" t="s">
        <v>37</v>
      </c>
      <c r="K4800" t="s">
        <v>37</v>
      </c>
      <c r="L4800" t="s">
        <v>50</v>
      </c>
      <c r="M4800" t="s">
        <v>34</v>
      </c>
      <c r="N4800" t="s">
        <v>37</v>
      </c>
      <c r="O4800" t="s">
        <v>37</v>
      </c>
      <c r="P4800" t="s">
        <v>34</v>
      </c>
      <c r="Q4800" t="s">
        <v>37</v>
      </c>
      <c r="R4800" t="s">
        <v>37</v>
      </c>
      <c r="S4800" t="s">
        <v>37</v>
      </c>
      <c r="T4800" t="s">
        <v>37</v>
      </c>
      <c r="U4800" t="s">
        <v>46</v>
      </c>
      <c r="V4800" t="s">
        <v>37</v>
      </c>
      <c r="W4800" t="s">
        <v>51</v>
      </c>
      <c r="X4800">
        <v>104.25</v>
      </c>
      <c r="Y4800">
        <v>2433.9</v>
      </c>
      <c r="Z4800">
        <v>0</v>
      </c>
      <c r="AA4800">
        <v>0</v>
      </c>
      <c r="AB4800">
        <v>1194.24</v>
      </c>
      <c r="AC4800">
        <v>3628.14</v>
      </c>
      <c r="AD4800" t="s">
        <v>52</v>
      </c>
      <c r="AE4800" t="s">
        <v>53</v>
      </c>
      <c r="AF4800" t="s">
        <v>155</v>
      </c>
      <c r="AG4800">
        <f t="shared" si="148"/>
        <v>1</v>
      </c>
      <c r="AH4800" t="str" cm="1">
        <f t="array" ref="AH4800">_xlfn.IFS(
X4800&lt;=20, "&lt;20",
AND(X4800&gt;=20, X4800&lt;50), "20-50",
AND(X4800&gt;=50, X4800&lt;100), "50-100",
X4800&gt;=100, "&gt;100"
)</f>
        <v>&gt;100</v>
      </c>
      <c r="AI4800">
        <f t="shared" si="149"/>
        <v>0</v>
      </c>
      <c r="AJ4800" t="str" cm="1">
        <f t="array" ref="AJ4800">_xlfn.IFS(
C4800&lt;=20, "&lt;20",
AND(C4800&gt;=20, C4800&lt;35), "20-35",
AND(C4800&gt;=35, C4800&lt;50), "35-50",
C4800&gt;=50, "50-100"
)</f>
        <v>50-100</v>
      </c>
      <c r="AK4800" t="str" cm="1">
        <f t="array" ref="AK4800">_xlfn.IFS(
G4800&lt;6, "&lt;6",
AND(G4800&gt;=6, G4800&lt;12), "6-12",
AND(G4800&gt;=12, G4800&lt;18), "12-18",  AND(G4800&gt;=18, G4800&lt;24), "18-24", G4800&gt;=24, "24-36")</f>
        <v>6-12</v>
      </c>
    </row>
    <row r="4801" spans="1:37" x14ac:dyDescent="0.3">
      <c r="A4801" t="s">
        <v>4901</v>
      </c>
      <c r="B4801" t="s">
        <v>33</v>
      </c>
      <c r="C4801">
        <v>30</v>
      </c>
      <c r="D4801" t="s">
        <v>37</v>
      </c>
      <c r="E4801" t="s">
        <v>130</v>
      </c>
      <c r="F4801">
        <v>7</v>
      </c>
      <c r="G4801">
        <v>5</v>
      </c>
      <c r="H4801" t="s">
        <v>36</v>
      </c>
      <c r="I4801" t="s">
        <v>37</v>
      </c>
      <c r="J4801" t="s">
        <v>34</v>
      </c>
      <c r="K4801" t="s">
        <v>37</v>
      </c>
      <c r="L4801" t="s">
        <v>50</v>
      </c>
      <c r="M4801" t="s">
        <v>37</v>
      </c>
      <c r="N4801" t="s">
        <v>37</v>
      </c>
      <c r="O4801" t="s">
        <v>37</v>
      </c>
      <c r="P4801" t="s">
        <v>37</v>
      </c>
      <c r="Q4801" t="s">
        <v>34</v>
      </c>
      <c r="R4801" t="s">
        <v>34</v>
      </c>
      <c r="S4801" t="s">
        <v>34</v>
      </c>
      <c r="T4801" t="s">
        <v>37</v>
      </c>
      <c r="U4801" t="s">
        <v>39</v>
      </c>
      <c r="V4801" t="s">
        <v>37</v>
      </c>
      <c r="W4801" t="s">
        <v>40</v>
      </c>
      <c r="X4801">
        <v>90.1</v>
      </c>
      <c r="Y4801">
        <v>4549.45</v>
      </c>
      <c r="Z4801">
        <v>0</v>
      </c>
      <c r="AA4801">
        <v>0</v>
      </c>
      <c r="AB4801">
        <v>768.5</v>
      </c>
      <c r="AC4801">
        <v>5317.95</v>
      </c>
      <c r="AD4801" t="s">
        <v>41</v>
      </c>
      <c r="AE4801" t="s">
        <v>42</v>
      </c>
      <c r="AF4801" t="s">
        <v>42</v>
      </c>
      <c r="AG4801">
        <f t="shared" si="148"/>
        <v>0</v>
      </c>
      <c r="AH4801" t="str" cm="1">
        <f t="array" ref="AH4801">_xlfn.IFS(
X4801&lt;=20, "&lt;20",
AND(X4801&gt;=20, X4801&lt;50), "20-50",
AND(X4801&gt;=50, X4801&lt;100), "50-100",
X4801&gt;=100, "&gt;100"
)</f>
        <v>50-100</v>
      </c>
      <c r="AI4801">
        <f t="shared" si="149"/>
        <v>0</v>
      </c>
      <c r="AJ4801" t="str" cm="1">
        <f t="array" ref="AJ4801">_xlfn.IFS(
C4801&lt;=20, "&lt;20",
AND(C4801&gt;=20, C4801&lt;35), "20-35",
AND(C4801&gt;=35, C4801&lt;50), "35-50",
C4801&gt;=50, "50-100"
)</f>
        <v>20-35</v>
      </c>
      <c r="AK4801" t="str" cm="1">
        <f t="array" ref="AK4801">_xlfn.IFS(
G4801&lt;6, "&lt;6",
AND(G4801&gt;=6, G4801&lt;12), "6-12",
AND(G4801&gt;=12, G4801&lt;18), "12-18",  AND(G4801&gt;=18, G4801&lt;24), "18-24", G4801&gt;=24, "24-36")</f>
        <v>&lt;6</v>
      </c>
    </row>
    <row r="4802" spans="1:37" x14ac:dyDescent="0.3">
      <c r="A4802" t="s">
        <v>4902</v>
      </c>
      <c r="B4802" t="s">
        <v>33</v>
      </c>
      <c r="C4802">
        <v>84</v>
      </c>
      <c r="D4802" t="s">
        <v>37</v>
      </c>
      <c r="E4802" t="s">
        <v>61</v>
      </c>
      <c r="F4802">
        <v>4</v>
      </c>
      <c r="G4802">
        <v>30</v>
      </c>
      <c r="H4802" t="s">
        <v>36</v>
      </c>
      <c r="I4802" t="s">
        <v>37</v>
      </c>
      <c r="J4802" t="s">
        <v>37</v>
      </c>
      <c r="K4802" t="s">
        <v>37</v>
      </c>
      <c r="L4802" t="s">
        <v>50</v>
      </c>
      <c r="M4802" t="s">
        <v>34</v>
      </c>
      <c r="N4802" t="s">
        <v>34</v>
      </c>
      <c r="O4802" t="s">
        <v>34</v>
      </c>
      <c r="P4802" t="s">
        <v>34</v>
      </c>
      <c r="Q4802" t="s">
        <v>34</v>
      </c>
      <c r="R4802" t="s">
        <v>34</v>
      </c>
      <c r="S4802" t="s">
        <v>34</v>
      </c>
      <c r="T4802" t="s">
        <v>37</v>
      </c>
      <c r="U4802" t="s">
        <v>46</v>
      </c>
      <c r="V4802" t="s">
        <v>37</v>
      </c>
      <c r="W4802" t="s">
        <v>51</v>
      </c>
      <c r="X4802">
        <v>75.75</v>
      </c>
      <c r="Y4802">
        <v>75.75</v>
      </c>
      <c r="Z4802">
        <v>0</v>
      </c>
      <c r="AA4802">
        <v>0</v>
      </c>
      <c r="AB4802">
        <v>8.35</v>
      </c>
      <c r="AC4802">
        <v>84.1</v>
      </c>
      <c r="AD4802" t="s">
        <v>52</v>
      </c>
      <c r="AE4802" t="s">
        <v>53</v>
      </c>
      <c r="AF4802" t="s">
        <v>91</v>
      </c>
      <c r="AG4802">
        <f t="shared" si="148"/>
        <v>1</v>
      </c>
      <c r="AH4802" t="str" cm="1">
        <f t="array" ref="AH4802">_xlfn.IFS(
X4802&lt;=20, "&lt;20",
AND(X4802&gt;=20, X4802&lt;50), "20-50",
AND(X4802&gt;=50, X4802&lt;100), "50-100",
X4802&gt;=100, "&gt;100"
)</f>
        <v>50-100</v>
      </c>
      <c r="AI4802">
        <f t="shared" si="149"/>
        <v>0</v>
      </c>
      <c r="AJ4802" t="str" cm="1">
        <f t="array" ref="AJ4802">_xlfn.IFS(
C4802&lt;=20, "&lt;20",
AND(C4802&gt;=20, C4802&lt;35), "20-35",
AND(C4802&gt;=35, C4802&lt;50), "35-50",
C4802&gt;=50, "50-100"
)</f>
        <v>50-100</v>
      </c>
      <c r="AK4802" t="str" cm="1">
        <f t="array" ref="AK4802">_xlfn.IFS(
G4802&lt;6, "&lt;6",
AND(G4802&gt;=6, G4802&lt;12), "6-12",
AND(G4802&gt;=12, G4802&lt;18), "12-18",  AND(G4802&gt;=18, G4802&lt;24), "18-24", G4802&gt;=24, "24-36")</f>
        <v>24-36</v>
      </c>
    </row>
    <row r="4803" spans="1:37" x14ac:dyDescent="0.3">
      <c r="A4803" t="s">
        <v>4903</v>
      </c>
      <c r="B4803" t="s">
        <v>33</v>
      </c>
      <c r="C4803">
        <v>68</v>
      </c>
      <c r="D4803" t="s">
        <v>34</v>
      </c>
      <c r="E4803" t="s">
        <v>48</v>
      </c>
      <c r="F4803">
        <v>10</v>
      </c>
      <c r="G4803">
        <v>8</v>
      </c>
      <c r="H4803" t="s">
        <v>70</v>
      </c>
      <c r="I4803" t="s">
        <v>37</v>
      </c>
      <c r="J4803" t="s">
        <v>34</v>
      </c>
      <c r="K4803" t="s">
        <v>37</v>
      </c>
      <c r="L4803" t="s">
        <v>50</v>
      </c>
      <c r="M4803" t="s">
        <v>34</v>
      </c>
      <c r="N4803" t="s">
        <v>34</v>
      </c>
      <c r="O4803" t="s">
        <v>37</v>
      </c>
      <c r="P4803" t="s">
        <v>34</v>
      </c>
      <c r="Q4803" t="s">
        <v>34</v>
      </c>
      <c r="R4803" t="s">
        <v>34</v>
      </c>
      <c r="S4803" t="s">
        <v>34</v>
      </c>
      <c r="T4803" t="s">
        <v>34</v>
      </c>
      <c r="U4803" t="s">
        <v>39</v>
      </c>
      <c r="V4803" t="s">
        <v>34</v>
      </c>
      <c r="W4803" t="s">
        <v>51</v>
      </c>
      <c r="X4803">
        <v>73.849999999999994</v>
      </c>
      <c r="Y4803">
        <v>3122.4</v>
      </c>
      <c r="Z4803">
        <v>0</v>
      </c>
      <c r="AA4803">
        <v>100</v>
      </c>
      <c r="AB4803">
        <v>2070.64</v>
      </c>
      <c r="AC4803">
        <v>5293.04</v>
      </c>
      <c r="AD4803" t="s">
        <v>41</v>
      </c>
      <c r="AE4803" t="s">
        <v>42</v>
      </c>
      <c r="AF4803" t="s">
        <v>42</v>
      </c>
      <c r="AG4803">
        <f t="shared" ref="AG4803:AG4866" si="150">IF(AD4803="Churned", 1,0)</f>
        <v>0</v>
      </c>
      <c r="AH4803" t="str" cm="1">
        <f t="array" ref="AH4803">_xlfn.IFS(
X4803&lt;=20, "&lt;20",
AND(X4803&gt;=20, X4803&lt;50), "20-50",
AND(X4803&gt;=50, X4803&lt;100), "50-100",
X4803&gt;=100, "&gt;100"
)</f>
        <v>50-100</v>
      </c>
      <c r="AI4803">
        <f t="shared" ref="AI4803:AI4866" si="151">IF(AD4803="Joined", 1, 0)</f>
        <v>0</v>
      </c>
      <c r="AJ4803" t="str" cm="1">
        <f t="array" ref="AJ4803">_xlfn.IFS(
C4803&lt;=20, "&lt;20",
AND(C4803&gt;=20, C4803&lt;35), "20-35",
AND(C4803&gt;=35, C4803&lt;50), "35-50",
C4803&gt;=50, "50-100"
)</f>
        <v>50-100</v>
      </c>
      <c r="AK4803" t="str" cm="1">
        <f t="array" ref="AK4803">_xlfn.IFS(
G4803&lt;6, "&lt;6",
AND(G4803&gt;=6, G4803&lt;12), "6-12",
AND(G4803&gt;=12, G4803&lt;18), "12-18",  AND(G4803&gt;=18, G4803&lt;24), "18-24", G4803&gt;=24, "24-36")</f>
        <v>6-12</v>
      </c>
    </row>
    <row r="4804" spans="1:37" x14ac:dyDescent="0.3">
      <c r="A4804" t="s">
        <v>4904</v>
      </c>
      <c r="B4804" t="s">
        <v>33</v>
      </c>
      <c r="C4804">
        <v>21</v>
      </c>
      <c r="D4804" t="s">
        <v>34</v>
      </c>
      <c r="E4804" t="s">
        <v>82</v>
      </c>
      <c r="F4804">
        <v>6</v>
      </c>
      <c r="G4804">
        <v>12</v>
      </c>
      <c r="H4804" t="s">
        <v>36</v>
      </c>
      <c r="I4804" t="s">
        <v>37</v>
      </c>
      <c r="J4804" t="s">
        <v>34</v>
      </c>
      <c r="K4804" t="s">
        <v>37</v>
      </c>
      <c r="L4804" t="s">
        <v>72</v>
      </c>
      <c r="M4804" t="s">
        <v>37</v>
      </c>
      <c r="N4804" t="s">
        <v>37</v>
      </c>
      <c r="O4804" t="s">
        <v>37</v>
      </c>
      <c r="P4804" t="s">
        <v>37</v>
      </c>
      <c r="Q4804" t="s">
        <v>34</v>
      </c>
      <c r="R4804" t="s">
        <v>34</v>
      </c>
      <c r="S4804" t="s">
        <v>34</v>
      </c>
      <c r="T4804" t="s">
        <v>37</v>
      </c>
      <c r="U4804" t="s">
        <v>67</v>
      </c>
      <c r="V4804" t="s">
        <v>37</v>
      </c>
      <c r="W4804" t="s">
        <v>51</v>
      </c>
      <c r="X4804">
        <v>-6</v>
      </c>
      <c r="Y4804">
        <v>4158.25</v>
      </c>
      <c r="Z4804">
        <v>0</v>
      </c>
      <c r="AA4804">
        <v>0</v>
      </c>
      <c r="AB4804">
        <v>2580.91</v>
      </c>
      <c r="AC4804">
        <v>6739.16</v>
      </c>
      <c r="AD4804" t="s">
        <v>41</v>
      </c>
      <c r="AE4804" t="s">
        <v>42</v>
      </c>
      <c r="AF4804" t="s">
        <v>42</v>
      </c>
      <c r="AG4804">
        <f t="shared" si="150"/>
        <v>0</v>
      </c>
      <c r="AH4804" t="str" cm="1">
        <f t="array" ref="AH4804">_xlfn.IFS(
X4804&lt;=20, "&lt;20",
AND(X4804&gt;=20, X4804&lt;50), "20-50",
AND(X4804&gt;=50, X4804&lt;100), "50-100",
X4804&gt;=100, "&gt;100"
)</f>
        <v>&lt;20</v>
      </c>
      <c r="AI4804">
        <f t="shared" si="151"/>
        <v>0</v>
      </c>
      <c r="AJ4804" t="str" cm="1">
        <f t="array" ref="AJ4804">_xlfn.IFS(
C4804&lt;=20, "&lt;20",
AND(C4804&gt;=20, C4804&lt;35), "20-35",
AND(C4804&gt;=35, C4804&lt;50), "35-50",
C4804&gt;=50, "50-100"
)</f>
        <v>20-35</v>
      </c>
      <c r="AK4804" t="str" cm="1">
        <f t="array" ref="AK4804">_xlfn.IFS(
G4804&lt;6, "&lt;6",
AND(G4804&gt;=6, G4804&lt;12), "6-12",
AND(G4804&gt;=12, G4804&lt;18), "12-18",  AND(G4804&gt;=18, G4804&lt;24), "18-24", G4804&gt;=24, "24-36")</f>
        <v>12-18</v>
      </c>
    </row>
    <row r="4805" spans="1:37" x14ac:dyDescent="0.3">
      <c r="A4805" t="s">
        <v>4905</v>
      </c>
      <c r="B4805" t="s">
        <v>44</v>
      </c>
      <c r="C4805">
        <v>41</v>
      </c>
      <c r="D4805" t="s">
        <v>34</v>
      </c>
      <c r="E4805" t="s">
        <v>76</v>
      </c>
      <c r="F4805">
        <v>15</v>
      </c>
      <c r="G4805">
        <v>30</v>
      </c>
      <c r="H4805" t="s">
        <v>36</v>
      </c>
      <c r="I4805" t="s">
        <v>37</v>
      </c>
      <c r="J4805" t="s">
        <v>34</v>
      </c>
      <c r="K4805" t="s">
        <v>37</v>
      </c>
      <c r="L4805" t="s">
        <v>50</v>
      </c>
      <c r="M4805" t="s">
        <v>34</v>
      </c>
      <c r="N4805" t="s">
        <v>37</v>
      </c>
      <c r="O4805" t="s">
        <v>34</v>
      </c>
      <c r="P4805" t="s">
        <v>37</v>
      </c>
      <c r="Q4805" t="s">
        <v>37</v>
      </c>
      <c r="R4805" t="s">
        <v>34</v>
      </c>
      <c r="S4805" t="s">
        <v>34</v>
      </c>
      <c r="T4805" t="s">
        <v>34</v>
      </c>
      <c r="U4805" t="s">
        <v>46</v>
      </c>
      <c r="V4805" t="s">
        <v>34</v>
      </c>
      <c r="W4805" t="s">
        <v>40</v>
      </c>
      <c r="X4805">
        <v>89.65</v>
      </c>
      <c r="Y4805">
        <v>2623.65</v>
      </c>
      <c r="Z4805">
        <v>0</v>
      </c>
      <c r="AA4805">
        <v>10</v>
      </c>
      <c r="AB4805">
        <v>374.68</v>
      </c>
      <c r="AC4805">
        <v>3008.33</v>
      </c>
      <c r="AD4805" t="s">
        <v>41</v>
      </c>
      <c r="AE4805" t="s">
        <v>42</v>
      </c>
      <c r="AF4805" t="s">
        <v>42</v>
      </c>
      <c r="AG4805">
        <f t="shared" si="150"/>
        <v>0</v>
      </c>
      <c r="AH4805" t="str" cm="1">
        <f t="array" ref="AH4805">_xlfn.IFS(
X4805&lt;=20, "&lt;20",
AND(X4805&gt;=20, X4805&lt;50), "20-50",
AND(X4805&gt;=50, X4805&lt;100), "50-100",
X4805&gt;=100, "&gt;100"
)</f>
        <v>50-100</v>
      </c>
      <c r="AI4805">
        <f t="shared" si="151"/>
        <v>0</v>
      </c>
      <c r="AJ4805" t="str" cm="1">
        <f t="array" ref="AJ4805">_xlfn.IFS(
C4805&lt;=20, "&lt;20",
AND(C4805&gt;=20, C4805&lt;35), "20-35",
AND(C4805&gt;=35, C4805&lt;50), "35-50",
C4805&gt;=50, "50-100"
)</f>
        <v>35-50</v>
      </c>
      <c r="AK4805" t="str" cm="1">
        <f t="array" ref="AK4805">_xlfn.IFS(
G4805&lt;6, "&lt;6",
AND(G4805&gt;=6, G4805&lt;12), "6-12",
AND(G4805&gt;=12, G4805&lt;18), "12-18",  AND(G4805&gt;=18, G4805&lt;24), "18-24", G4805&gt;=24, "24-36")</f>
        <v>24-36</v>
      </c>
    </row>
    <row r="4806" spans="1:37" x14ac:dyDescent="0.3">
      <c r="A4806" t="s">
        <v>4906</v>
      </c>
      <c r="B4806" t="s">
        <v>33</v>
      </c>
      <c r="C4806">
        <v>58</v>
      </c>
      <c r="D4806" t="s">
        <v>37</v>
      </c>
      <c r="E4806" t="s">
        <v>158</v>
      </c>
      <c r="F4806">
        <v>2</v>
      </c>
      <c r="G4806">
        <v>17</v>
      </c>
      <c r="H4806" t="s">
        <v>57</v>
      </c>
      <c r="I4806" t="s">
        <v>37</v>
      </c>
      <c r="J4806" t="s">
        <v>34</v>
      </c>
      <c r="K4806" t="s">
        <v>37</v>
      </c>
      <c r="L4806" t="s">
        <v>72</v>
      </c>
      <c r="M4806" t="s">
        <v>34</v>
      </c>
      <c r="N4806" t="s">
        <v>37</v>
      </c>
      <c r="O4806" t="s">
        <v>34</v>
      </c>
      <c r="P4806" t="s">
        <v>37</v>
      </c>
      <c r="Q4806" t="s">
        <v>34</v>
      </c>
      <c r="R4806" t="s">
        <v>34</v>
      </c>
      <c r="S4806" t="s">
        <v>34</v>
      </c>
      <c r="T4806" t="s">
        <v>37</v>
      </c>
      <c r="U4806" t="s">
        <v>46</v>
      </c>
      <c r="V4806" t="s">
        <v>37</v>
      </c>
      <c r="W4806" t="s">
        <v>40</v>
      </c>
      <c r="X4806">
        <v>53.75</v>
      </c>
      <c r="Y4806">
        <v>648.65</v>
      </c>
      <c r="Z4806">
        <v>0</v>
      </c>
      <c r="AA4806">
        <v>0</v>
      </c>
      <c r="AB4806">
        <v>21.6</v>
      </c>
      <c r="AC4806">
        <v>670.25</v>
      </c>
      <c r="AD4806" t="s">
        <v>41</v>
      </c>
      <c r="AE4806" t="s">
        <v>42</v>
      </c>
      <c r="AF4806" t="s">
        <v>42</v>
      </c>
      <c r="AG4806">
        <f t="shared" si="150"/>
        <v>0</v>
      </c>
      <c r="AH4806" t="str" cm="1">
        <f t="array" ref="AH4806">_xlfn.IFS(
X4806&lt;=20, "&lt;20",
AND(X4806&gt;=20, X4806&lt;50), "20-50",
AND(X4806&gt;=50, X4806&lt;100), "50-100",
X4806&gt;=100, "&gt;100"
)</f>
        <v>50-100</v>
      </c>
      <c r="AI4806">
        <f t="shared" si="151"/>
        <v>0</v>
      </c>
      <c r="AJ4806" t="str" cm="1">
        <f t="array" ref="AJ4806">_xlfn.IFS(
C4806&lt;=20, "&lt;20",
AND(C4806&gt;=20, C4806&lt;35), "20-35",
AND(C4806&gt;=35, C4806&lt;50), "35-50",
C4806&gt;=50, "50-100"
)</f>
        <v>50-100</v>
      </c>
      <c r="AK4806" t="str" cm="1">
        <f t="array" ref="AK4806">_xlfn.IFS(
G4806&lt;6, "&lt;6",
AND(G4806&gt;=6, G4806&lt;12), "6-12",
AND(G4806&gt;=12, G4806&lt;18), "12-18",  AND(G4806&gt;=18, G4806&lt;24), "18-24", G4806&gt;=24, "24-36")</f>
        <v>12-18</v>
      </c>
    </row>
    <row r="4807" spans="1:37" x14ac:dyDescent="0.3">
      <c r="A4807" t="s">
        <v>4907</v>
      </c>
      <c r="B4807" t="s">
        <v>33</v>
      </c>
      <c r="C4807">
        <v>46</v>
      </c>
      <c r="D4807" t="s">
        <v>37</v>
      </c>
      <c r="E4807" t="s">
        <v>45</v>
      </c>
      <c r="F4807">
        <v>5</v>
      </c>
      <c r="G4807">
        <v>31</v>
      </c>
      <c r="H4807" t="s">
        <v>70</v>
      </c>
      <c r="I4807" t="s">
        <v>37</v>
      </c>
      <c r="J4807" t="s">
        <v>37</v>
      </c>
      <c r="K4807" t="s">
        <v>37</v>
      </c>
      <c r="L4807" t="s">
        <v>72</v>
      </c>
      <c r="M4807" t="s">
        <v>34</v>
      </c>
      <c r="N4807" t="s">
        <v>37</v>
      </c>
      <c r="O4807" t="s">
        <v>34</v>
      </c>
      <c r="P4807" t="s">
        <v>37</v>
      </c>
      <c r="Q4807" t="s">
        <v>37</v>
      </c>
      <c r="R4807" t="s">
        <v>37</v>
      </c>
      <c r="S4807" t="s">
        <v>37</v>
      </c>
      <c r="T4807" t="s">
        <v>37</v>
      </c>
      <c r="U4807" t="s">
        <v>67</v>
      </c>
      <c r="V4807" t="s">
        <v>34</v>
      </c>
      <c r="W4807" t="s">
        <v>51</v>
      </c>
      <c r="X4807">
        <v>-2</v>
      </c>
      <c r="Y4807">
        <v>3902.45</v>
      </c>
      <c r="Z4807">
        <v>0</v>
      </c>
      <c r="AA4807">
        <v>0</v>
      </c>
      <c r="AB4807">
        <v>813.4</v>
      </c>
      <c r="AC4807">
        <v>4715.8500000000004</v>
      </c>
      <c r="AD4807" t="s">
        <v>41</v>
      </c>
      <c r="AE4807" t="s">
        <v>42</v>
      </c>
      <c r="AF4807" t="s">
        <v>42</v>
      </c>
      <c r="AG4807">
        <f t="shared" si="150"/>
        <v>0</v>
      </c>
      <c r="AH4807" t="str" cm="1">
        <f t="array" ref="AH4807">_xlfn.IFS(
X4807&lt;=20, "&lt;20",
AND(X4807&gt;=20, X4807&lt;50), "20-50",
AND(X4807&gt;=50, X4807&lt;100), "50-100",
X4807&gt;=100, "&gt;100"
)</f>
        <v>&lt;20</v>
      </c>
      <c r="AI4807">
        <f t="shared" si="151"/>
        <v>0</v>
      </c>
      <c r="AJ4807" t="str" cm="1">
        <f t="array" ref="AJ4807">_xlfn.IFS(
C4807&lt;=20, "&lt;20",
AND(C4807&gt;=20, C4807&lt;35), "20-35",
AND(C4807&gt;=35, C4807&lt;50), "35-50",
C4807&gt;=50, "50-100"
)</f>
        <v>35-50</v>
      </c>
      <c r="AK4807" t="str" cm="1">
        <f t="array" ref="AK4807">_xlfn.IFS(
G4807&lt;6, "&lt;6",
AND(G4807&gt;=6, G4807&lt;12), "6-12",
AND(G4807&gt;=12, G4807&lt;18), "12-18",  AND(G4807&gt;=18, G4807&lt;24), "18-24", G4807&gt;=24, "24-36")</f>
        <v>24-36</v>
      </c>
    </row>
    <row r="4808" spans="1:37" x14ac:dyDescent="0.3">
      <c r="A4808" t="s">
        <v>4908</v>
      </c>
      <c r="B4808" t="s">
        <v>33</v>
      </c>
      <c r="C4808">
        <v>70</v>
      </c>
      <c r="D4808" t="s">
        <v>37</v>
      </c>
      <c r="E4808" t="s">
        <v>90</v>
      </c>
      <c r="F4808">
        <v>15</v>
      </c>
      <c r="G4808">
        <v>29</v>
      </c>
      <c r="H4808" t="s">
        <v>36</v>
      </c>
      <c r="I4808" t="s">
        <v>37</v>
      </c>
      <c r="J4808" t="s">
        <v>37</v>
      </c>
      <c r="K4808" t="s">
        <v>37</v>
      </c>
      <c r="L4808" t="s">
        <v>50</v>
      </c>
      <c r="M4808" t="s">
        <v>34</v>
      </c>
      <c r="N4808" t="s">
        <v>34</v>
      </c>
      <c r="O4808" t="s">
        <v>34</v>
      </c>
      <c r="P4808" t="s">
        <v>34</v>
      </c>
      <c r="Q4808" t="s">
        <v>37</v>
      </c>
      <c r="R4808" t="s">
        <v>37</v>
      </c>
      <c r="S4808" t="s">
        <v>34</v>
      </c>
      <c r="T4808" t="s">
        <v>37</v>
      </c>
      <c r="U4808" t="s">
        <v>46</v>
      </c>
      <c r="V4808" t="s">
        <v>37</v>
      </c>
      <c r="W4808" t="s">
        <v>51</v>
      </c>
      <c r="X4808">
        <v>96.55</v>
      </c>
      <c r="Y4808">
        <v>3580.3</v>
      </c>
      <c r="Z4808">
        <v>0</v>
      </c>
      <c r="AA4808">
        <v>0</v>
      </c>
      <c r="AB4808">
        <v>122.1</v>
      </c>
      <c r="AC4808">
        <v>3702.4</v>
      </c>
      <c r="AD4808" t="s">
        <v>52</v>
      </c>
      <c r="AE4808" t="s">
        <v>104</v>
      </c>
      <c r="AF4808" t="s">
        <v>105</v>
      </c>
      <c r="AG4808">
        <f t="shared" si="150"/>
        <v>1</v>
      </c>
      <c r="AH4808" t="str" cm="1">
        <f t="array" ref="AH4808">_xlfn.IFS(
X4808&lt;=20, "&lt;20",
AND(X4808&gt;=20, X4808&lt;50), "20-50",
AND(X4808&gt;=50, X4808&lt;100), "50-100",
X4808&gt;=100, "&gt;100"
)</f>
        <v>50-100</v>
      </c>
      <c r="AI4808">
        <f t="shared" si="151"/>
        <v>0</v>
      </c>
      <c r="AJ4808" t="str" cm="1">
        <f t="array" ref="AJ4808">_xlfn.IFS(
C4808&lt;=20, "&lt;20",
AND(C4808&gt;=20, C4808&lt;35), "20-35",
AND(C4808&gt;=35, C4808&lt;50), "35-50",
C4808&gt;=50, "50-100"
)</f>
        <v>50-100</v>
      </c>
      <c r="AK4808" t="str" cm="1">
        <f t="array" ref="AK4808">_xlfn.IFS(
G4808&lt;6, "&lt;6",
AND(G4808&gt;=6, G4808&lt;12), "6-12",
AND(G4808&gt;=12, G4808&lt;18), "12-18",  AND(G4808&gt;=18, G4808&lt;24), "18-24", G4808&gt;=24, "24-36")</f>
        <v>24-36</v>
      </c>
    </row>
    <row r="4809" spans="1:37" x14ac:dyDescent="0.3">
      <c r="A4809" t="s">
        <v>4909</v>
      </c>
      <c r="B4809" t="s">
        <v>33</v>
      </c>
      <c r="C4809">
        <v>69</v>
      </c>
      <c r="D4809" t="s">
        <v>37</v>
      </c>
      <c r="E4809" t="s">
        <v>74</v>
      </c>
      <c r="F4809">
        <v>8</v>
      </c>
      <c r="G4809">
        <v>15</v>
      </c>
      <c r="H4809" t="s">
        <v>110</v>
      </c>
      <c r="I4809" t="s">
        <v>37</v>
      </c>
      <c r="J4809" t="s">
        <v>37</v>
      </c>
      <c r="K4809" t="s">
        <v>37</v>
      </c>
      <c r="L4809" t="s">
        <v>50</v>
      </c>
      <c r="M4809" t="s">
        <v>34</v>
      </c>
      <c r="N4809" t="s">
        <v>37</v>
      </c>
      <c r="O4809" t="s">
        <v>37</v>
      </c>
      <c r="P4809" t="s">
        <v>34</v>
      </c>
      <c r="Q4809" t="s">
        <v>37</v>
      </c>
      <c r="R4809" t="s">
        <v>37</v>
      </c>
      <c r="S4809" t="s">
        <v>37</v>
      </c>
      <c r="T4809" t="s">
        <v>34</v>
      </c>
      <c r="U4809" t="s">
        <v>46</v>
      </c>
      <c r="V4809" t="s">
        <v>34</v>
      </c>
      <c r="W4809" t="s">
        <v>51</v>
      </c>
      <c r="X4809">
        <v>105.75</v>
      </c>
      <c r="Y4809">
        <v>2710.25</v>
      </c>
      <c r="Z4809">
        <v>0</v>
      </c>
      <c r="AA4809">
        <v>90</v>
      </c>
      <c r="AB4809">
        <v>32.76</v>
      </c>
      <c r="AC4809">
        <v>2833.01</v>
      </c>
      <c r="AD4809" t="s">
        <v>52</v>
      </c>
      <c r="AE4809" t="s">
        <v>58</v>
      </c>
      <c r="AF4809" t="s">
        <v>59</v>
      </c>
      <c r="AG4809">
        <f t="shared" si="150"/>
        <v>1</v>
      </c>
      <c r="AH4809" t="str" cm="1">
        <f t="array" ref="AH4809">_xlfn.IFS(
X4809&lt;=20, "&lt;20",
AND(X4809&gt;=20, X4809&lt;50), "20-50",
AND(X4809&gt;=50, X4809&lt;100), "50-100",
X4809&gt;=100, "&gt;100"
)</f>
        <v>&gt;100</v>
      </c>
      <c r="AI4809">
        <f t="shared" si="151"/>
        <v>0</v>
      </c>
      <c r="AJ4809" t="str" cm="1">
        <f t="array" ref="AJ4809">_xlfn.IFS(
C4809&lt;=20, "&lt;20",
AND(C4809&gt;=20, C4809&lt;35), "20-35",
AND(C4809&gt;=35, C4809&lt;50), "35-50",
C4809&gt;=50, "50-100"
)</f>
        <v>50-100</v>
      </c>
      <c r="AK4809" t="str" cm="1">
        <f t="array" ref="AK4809">_xlfn.IFS(
G4809&lt;6, "&lt;6",
AND(G4809&gt;=6, G4809&lt;12), "6-12",
AND(G4809&gt;=12, G4809&lt;18), "12-18",  AND(G4809&gt;=18, G4809&lt;24), "18-24", G4809&gt;=24, "24-36")</f>
        <v>12-18</v>
      </c>
    </row>
    <row r="4810" spans="1:37" x14ac:dyDescent="0.3">
      <c r="A4810" t="s">
        <v>4910</v>
      </c>
      <c r="B4810" t="s">
        <v>44</v>
      </c>
      <c r="C4810">
        <v>28</v>
      </c>
      <c r="D4810" t="s">
        <v>34</v>
      </c>
      <c r="E4810" t="s">
        <v>103</v>
      </c>
      <c r="F4810">
        <v>13</v>
      </c>
      <c r="G4810">
        <v>32</v>
      </c>
      <c r="H4810" t="s">
        <v>70</v>
      </c>
      <c r="I4810" t="s">
        <v>37</v>
      </c>
      <c r="J4810" t="s">
        <v>37</v>
      </c>
      <c r="K4810" t="s">
        <v>37</v>
      </c>
      <c r="L4810" t="s">
        <v>50</v>
      </c>
      <c r="M4810" t="s">
        <v>34</v>
      </c>
      <c r="N4810" t="s">
        <v>34</v>
      </c>
      <c r="O4810" t="s">
        <v>37</v>
      </c>
      <c r="P4810" t="s">
        <v>34</v>
      </c>
      <c r="Q4810" t="s">
        <v>34</v>
      </c>
      <c r="R4810" t="s">
        <v>37</v>
      </c>
      <c r="S4810" t="s">
        <v>37</v>
      </c>
      <c r="T4810" t="s">
        <v>37</v>
      </c>
      <c r="U4810" t="s">
        <v>67</v>
      </c>
      <c r="V4810" t="s">
        <v>37</v>
      </c>
      <c r="W4810" t="s">
        <v>40</v>
      </c>
      <c r="X4810">
        <v>89.45</v>
      </c>
      <c r="Y4810">
        <v>4577.75</v>
      </c>
      <c r="Z4810">
        <v>18.89</v>
      </c>
      <c r="AA4810">
        <v>0</v>
      </c>
      <c r="AB4810">
        <v>785.2</v>
      </c>
      <c r="AC4810">
        <v>5344.06</v>
      </c>
      <c r="AD4810" t="s">
        <v>41</v>
      </c>
      <c r="AE4810" t="s">
        <v>42</v>
      </c>
      <c r="AF4810" t="s">
        <v>42</v>
      </c>
      <c r="AG4810">
        <f t="shared" si="150"/>
        <v>0</v>
      </c>
      <c r="AH4810" t="str" cm="1">
        <f t="array" ref="AH4810">_xlfn.IFS(
X4810&lt;=20, "&lt;20",
AND(X4810&gt;=20, X4810&lt;50), "20-50",
AND(X4810&gt;=50, X4810&lt;100), "50-100",
X4810&gt;=100, "&gt;100"
)</f>
        <v>50-100</v>
      </c>
      <c r="AI4810">
        <f t="shared" si="151"/>
        <v>0</v>
      </c>
      <c r="AJ4810" t="str" cm="1">
        <f t="array" ref="AJ4810">_xlfn.IFS(
C4810&lt;=20, "&lt;20",
AND(C4810&gt;=20, C4810&lt;35), "20-35",
AND(C4810&gt;=35, C4810&lt;50), "35-50",
C4810&gt;=50, "50-100"
)</f>
        <v>20-35</v>
      </c>
      <c r="AK4810" t="str" cm="1">
        <f t="array" ref="AK4810">_xlfn.IFS(
G4810&lt;6, "&lt;6",
AND(G4810&gt;=6, G4810&lt;12), "6-12",
AND(G4810&gt;=12, G4810&lt;18), "12-18",  AND(G4810&gt;=18, G4810&lt;24), "18-24", G4810&gt;=24, "24-36")</f>
        <v>24-36</v>
      </c>
    </row>
    <row r="4811" spans="1:37" x14ac:dyDescent="0.3">
      <c r="A4811" t="s">
        <v>4911</v>
      </c>
      <c r="B4811" t="s">
        <v>33</v>
      </c>
      <c r="C4811">
        <v>33</v>
      </c>
      <c r="D4811" t="s">
        <v>37</v>
      </c>
      <c r="E4811" t="s">
        <v>45</v>
      </c>
      <c r="F4811">
        <v>6</v>
      </c>
      <c r="G4811">
        <v>12</v>
      </c>
      <c r="H4811" t="s">
        <v>70</v>
      </c>
      <c r="I4811" t="s">
        <v>37</v>
      </c>
      <c r="J4811" t="s">
        <v>37</v>
      </c>
      <c r="K4811" t="s">
        <v>37</v>
      </c>
      <c r="L4811" t="s">
        <v>72</v>
      </c>
      <c r="M4811" t="s">
        <v>37</v>
      </c>
      <c r="N4811" t="s">
        <v>34</v>
      </c>
      <c r="O4811" t="s">
        <v>37</v>
      </c>
      <c r="P4811" t="s">
        <v>37</v>
      </c>
      <c r="Q4811" t="s">
        <v>37</v>
      </c>
      <c r="R4811" t="s">
        <v>37</v>
      </c>
      <c r="S4811" t="s">
        <v>37</v>
      </c>
      <c r="T4811" t="s">
        <v>37</v>
      </c>
      <c r="U4811" t="s">
        <v>67</v>
      </c>
      <c r="V4811" t="s">
        <v>37</v>
      </c>
      <c r="W4811" t="s">
        <v>51</v>
      </c>
      <c r="X4811">
        <v>84.95</v>
      </c>
      <c r="Y4811">
        <v>4984.8500000000004</v>
      </c>
      <c r="Z4811">
        <v>0</v>
      </c>
      <c r="AA4811">
        <v>0</v>
      </c>
      <c r="AB4811">
        <v>2997.6</v>
      </c>
      <c r="AC4811">
        <v>7982.45</v>
      </c>
      <c r="AD4811" t="s">
        <v>41</v>
      </c>
      <c r="AE4811" t="s">
        <v>42</v>
      </c>
      <c r="AF4811" t="s">
        <v>42</v>
      </c>
      <c r="AG4811">
        <f t="shared" si="150"/>
        <v>0</v>
      </c>
      <c r="AH4811" t="str" cm="1">
        <f t="array" ref="AH4811">_xlfn.IFS(
X4811&lt;=20, "&lt;20",
AND(X4811&gt;=20, X4811&lt;50), "20-50",
AND(X4811&gt;=50, X4811&lt;100), "50-100",
X4811&gt;=100, "&gt;100"
)</f>
        <v>50-100</v>
      </c>
      <c r="AI4811">
        <f t="shared" si="151"/>
        <v>0</v>
      </c>
      <c r="AJ4811" t="str" cm="1">
        <f t="array" ref="AJ4811">_xlfn.IFS(
C4811&lt;=20, "&lt;20",
AND(C4811&gt;=20, C4811&lt;35), "20-35",
AND(C4811&gt;=35, C4811&lt;50), "35-50",
C4811&gt;=50, "50-100"
)</f>
        <v>20-35</v>
      </c>
      <c r="AK4811" t="str" cm="1">
        <f t="array" ref="AK4811">_xlfn.IFS(
G4811&lt;6, "&lt;6",
AND(G4811&gt;=6, G4811&lt;12), "6-12",
AND(G4811&gt;=12, G4811&lt;18), "12-18",  AND(G4811&gt;=18, G4811&lt;24), "18-24", G4811&gt;=24, "24-36")</f>
        <v>12-18</v>
      </c>
    </row>
    <row r="4812" spans="1:37" x14ac:dyDescent="0.3">
      <c r="A4812" t="s">
        <v>4912</v>
      </c>
      <c r="B4812" t="s">
        <v>33</v>
      </c>
      <c r="C4812">
        <v>73</v>
      </c>
      <c r="D4812" t="s">
        <v>34</v>
      </c>
      <c r="E4812" t="s">
        <v>76</v>
      </c>
      <c r="F4812">
        <v>15</v>
      </c>
      <c r="G4812">
        <v>11</v>
      </c>
      <c r="H4812" t="s">
        <v>66</v>
      </c>
      <c r="I4812" t="s">
        <v>37</v>
      </c>
      <c r="J4812" t="s">
        <v>37</v>
      </c>
      <c r="K4812" t="s">
        <v>37</v>
      </c>
      <c r="L4812" t="s">
        <v>50</v>
      </c>
      <c r="M4812" t="s">
        <v>37</v>
      </c>
      <c r="N4812" t="s">
        <v>37</v>
      </c>
      <c r="O4812" t="s">
        <v>37</v>
      </c>
      <c r="P4812" t="s">
        <v>37</v>
      </c>
      <c r="Q4812" t="s">
        <v>37</v>
      </c>
      <c r="R4812" t="s">
        <v>37</v>
      </c>
      <c r="S4812" t="s">
        <v>37</v>
      </c>
      <c r="T4812" t="s">
        <v>37</v>
      </c>
      <c r="U4812" t="s">
        <v>67</v>
      </c>
      <c r="V4812" t="s">
        <v>37</v>
      </c>
      <c r="W4812" t="s">
        <v>40</v>
      </c>
      <c r="X4812">
        <v>117.35</v>
      </c>
      <c r="Y4812">
        <v>8436.25</v>
      </c>
      <c r="Z4812">
        <v>0</v>
      </c>
      <c r="AA4812">
        <v>0</v>
      </c>
      <c r="AB4812">
        <v>1075.68</v>
      </c>
      <c r="AC4812">
        <v>9511.93</v>
      </c>
      <c r="AD4812" t="s">
        <v>41</v>
      </c>
      <c r="AE4812" t="s">
        <v>42</v>
      </c>
      <c r="AF4812" t="s">
        <v>42</v>
      </c>
      <c r="AG4812">
        <f t="shared" si="150"/>
        <v>0</v>
      </c>
      <c r="AH4812" t="str" cm="1">
        <f t="array" ref="AH4812">_xlfn.IFS(
X4812&lt;=20, "&lt;20",
AND(X4812&gt;=20, X4812&lt;50), "20-50",
AND(X4812&gt;=50, X4812&lt;100), "50-100",
X4812&gt;=100, "&gt;100"
)</f>
        <v>&gt;100</v>
      </c>
      <c r="AI4812">
        <f t="shared" si="151"/>
        <v>0</v>
      </c>
      <c r="AJ4812" t="str" cm="1">
        <f t="array" ref="AJ4812">_xlfn.IFS(
C4812&lt;=20, "&lt;20",
AND(C4812&gt;=20, C4812&lt;35), "20-35",
AND(C4812&gt;=35, C4812&lt;50), "35-50",
C4812&gt;=50, "50-100"
)</f>
        <v>50-100</v>
      </c>
      <c r="AK4812" t="str" cm="1">
        <f t="array" ref="AK4812">_xlfn.IFS(
G4812&lt;6, "&lt;6",
AND(G4812&gt;=6, G4812&lt;12), "6-12",
AND(G4812&gt;=12, G4812&lt;18), "12-18",  AND(G4812&gt;=18, G4812&lt;24), "18-24", G4812&gt;=24, "24-36")</f>
        <v>6-12</v>
      </c>
    </row>
    <row r="4813" spans="1:37" x14ac:dyDescent="0.3">
      <c r="A4813" t="s">
        <v>4913</v>
      </c>
      <c r="B4813" t="s">
        <v>44</v>
      </c>
      <c r="C4813">
        <v>29</v>
      </c>
      <c r="D4813" t="s">
        <v>37</v>
      </c>
      <c r="E4813" t="s">
        <v>124</v>
      </c>
      <c r="F4813">
        <v>15</v>
      </c>
      <c r="G4813">
        <v>8</v>
      </c>
      <c r="H4813" t="s">
        <v>49</v>
      </c>
      <c r="I4813" t="s">
        <v>37</v>
      </c>
      <c r="J4813" t="s">
        <v>34</v>
      </c>
      <c r="K4813" t="s">
        <v>37</v>
      </c>
      <c r="L4813" t="s">
        <v>72</v>
      </c>
      <c r="M4813" t="s">
        <v>34</v>
      </c>
      <c r="N4813" t="s">
        <v>37</v>
      </c>
      <c r="O4813" t="s">
        <v>34</v>
      </c>
      <c r="P4813" t="s">
        <v>34</v>
      </c>
      <c r="Q4813" t="s">
        <v>34</v>
      </c>
      <c r="R4813" t="s">
        <v>34</v>
      </c>
      <c r="S4813" t="s">
        <v>37</v>
      </c>
      <c r="T4813" t="s">
        <v>37</v>
      </c>
      <c r="U4813" t="s">
        <v>46</v>
      </c>
      <c r="V4813" t="s">
        <v>34</v>
      </c>
      <c r="W4813" t="s">
        <v>40</v>
      </c>
      <c r="X4813">
        <v>50.65</v>
      </c>
      <c r="Y4813">
        <v>50.65</v>
      </c>
      <c r="Z4813">
        <v>0</v>
      </c>
      <c r="AA4813">
        <v>0</v>
      </c>
      <c r="AB4813">
        <v>14.78</v>
      </c>
      <c r="AC4813">
        <v>65.430000000000007</v>
      </c>
      <c r="AD4813" t="s">
        <v>52</v>
      </c>
      <c r="AE4813" t="s">
        <v>53</v>
      </c>
      <c r="AF4813" t="s">
        <v>91</v>
      </c>
      <c r="AG4813">
        <f t="shared" si="150"/>
        <v>1</v>
      </c>
      <c r="AH4813" t="str" cm="1">
        <f t="array" ref="AH4813">_xlfn.IFS(
X4813&lt;=20, "&lt;20",
AND(X4813&gt;=20, X4813&lt;50), "20-50",
AND(X4813&gt;=50, X4813&lt;100), "50-100",
X4813&gt;=100, "&gt;100"
)</f>
        <v>50-100</v>
      </c>
      <c r="AI4813">
        <f t="shared" si="151"/>
        <v>0</v>
      </c>
      <c r="AJ4813" t="str" cm="1">
        <f t="array" ref="AJ4813">_xlfn.IFS(
C4813&lt;=20, "&lt;20",
AND(C4813&gt;=20, C4813&lt;35), "20-35",
AND(C4813&gt;=35, C4813&lt;50), "35-50",
C4813&gt;=50, "50-100"
)</f>
        <v>20-35</v>
      </c>
      <c r="AK4813" t="str" cm="1">
        <f t="array" ref="AK4813">_xlfn.IFS(
G4813&lt;6, "&lt;6",
AND(G4813&gt;=6, G4813&lt;12), "6-12",
AND(G4813&gt;=12, G4813&lt;18), "12-18",  AND(G4813&gt;=18, G4813&lt;24), "18-24", G4813&gt;=24, "24-36")</f>
        <v>6-12</v>
      </c>
    </row>
    <row r="4814" spans="1:37" x14ac:dyDescent="0.3">
      <c r="A4814" t="s">
        <v>4914</v>
      </c>
      <c r="B4814" t="s">
        <v>33</v>
      </c>
      <c r="C4814">
        <v>44</v>
      </c>
      <c r="D4814" t="s">
        <v>34</v>
      </c>
      <c r="E4814" t="s">
        <v>64</v>
      </c>
      <c r="F4814">
        <v>3</v>
      </c>
      <c r="G4814">
        <v>10</v>
      </c>
      <c r="H4814" t="s">
        <v>57</v>
      </c>
      <c r="I4814" t="s">
        <v>37</v>
      </c>
      <c r="J4814" t="s">
        <v>37</v>
      </c>
      <c r="K4814" t="s">
        <v>37</v>
      </c>
      <c r="L4814" t="s">
        <v>50</v>
      </c>
      <c r="M4814" t="s">
        <v>34</v>
      </c>
      <c r="N4814" t="s">
        <v>34</v>
      </c>
      <c r="O4814" t="s">
        <v>34</v>
      </c>
      <c r="P4814" t="s">
        <v>34</v>
      </c>
      <c r="Q4814" t="s">
        <v>34</v>
      </c>
      <c r="R4814" t="s">
        <v>34</v>
      </c>
      <c r="S4814" t="s">
        <v>34</v>
      </c>
      <c r="T4814" t="s">
        <v>37</v>
      </c>
      <c r="U4814" t="s">
        <v>46</v>
      </c>
      <c r="V4814" t="s">
        <v>37</v>
      </c>
      <c r="W4814" t="s">
        <v>51</v>
      </c>
      <c r="X4814">
        <v>74.900000000000006</v>
      </c>
      <c r="Y4814">
        <v>1107.25</v>
      </c>
      <c r="Z4814">
        <v>0</v>
      </c>
      <c r="AA4814">
        <v>0</v>
      </c>
      <c r="AB4814">
        <v>519.45000000000005</v>
      </c>
      <c r="AC4814">
        <v>1626.7</v>
      </c>
      <c r="AD4814" t="s">
        <v>52</v>
      </c>
      <c r="AE4814" t="s">
        <v>58</v>
      </c>
      <c r="AF4814" t="s">
        <v>365</v>
      </c>
      <c r="AG4814">
        <f t="shared" si="150"/>
        <v>1</v>
      </c>
      <c r="AH4814" t="str" cm="1">
        <f t="array" ref="AH4814">_xlfn.IFS(
X4814&lt;=20, "&lt;20",
AND(X4814&gt;=20, X4814&lt;50), "20-50",
AND(X4814&gt;=50, X4814&lt;100), "50-100",
X4814&gt;=100, "&gt;100"
)</f>
        <v>50-100</v>
      </c>
      <c r="AI4814">
        <f t="shared" si="151"/>
        <v>0</v>
      </c>
      <c r="AJ4814" t="str" cm="1">
        <f t="array" ref="AJ4814">_xlfn.IFS(
C4814&lt;=20, "&lt;20",
AND(C4814&gt;=20, C4814&lt;35), "20-35",
AND(C4814&gt;=35, C4814&lt;50), "35-50",
C4814&gt;=50, "50-100"
)</f>
        <v>35-50</v>
      </c>
      <c r="AK4814" t="str" cm="1">
        <f t="array" ref="AK4814">_xlfn.IFS(
G4814&lt;6, "&lt;6",
AND(G4814&gt;=6, G4814&lt;12), "6-12",
AND(G4814&gt;=12, G4814&lt;18), "12-18",  AND(G4814&gt;=18, G4814&lt;24), "18-24", G4814&gt;=24, "24-36")</f>
        <v>6-12</v>
      </c>
    </row>
    <row r="4815" spans="1:37" x14ac:dyDescent="0.3">
      <c r="A4815" t="s">
        <v>4915</v>
      </c>
      <c r="B4815" t="s">
        <v>33</v>
      </c>
      <c r="C4815">
        <v>27</v>
      </c>
      <c r="D4815" t="s">
        <v>37</v>
      </c>
      <c r="E4815" t="s">
        <v>61</v>
      </c>
      <c r="F4815">
        <v>14</v>
      </c>
      <c r="G4815">
        <v>13</v>
      </c>
      <c r="H4815" t="s">
        <v>70</v>
      </c>
      <c r="I4815" t="s">
        <v>37</v>
      </c>
      <c r="J4815" t="s">
        <v>34</v>
      </c>
      <c r="K4815" t="s">
        <v>37</v>
      </c>
      <c r="L4815" t="s">
        <v>50</v>
      </c>
      <c r="M4815" t="s">
        <v>34</v>
      </c>
      <c r="N4815" t="s">
        <v>37</v>
      </c>
      <c r="O4815" t="s">
        <v>34</v>
      </c>
      <c r="P4815" t="s">
        <v>37</v>
      </c>
      <c r="Q4815" t="s">
        <v>34</v>
      </c>
      <c r="R4815" t="s">
        <v>37</v>
      </c>
      <c r="S4815" t="s">
        <v>37</v>
      </c>
      <c r="T4815" t="s">
        <v>37</v>
      </c>
      <c r="U4815" t="s">
        <v>39</v>
      </c>
      <c r="V4815" t="s">
        <v>37</v>
      </c>
      <c r="W4815" t="s">
        <v>40</v>
      </c>
      <c r="X4815">
        <v>89.6</v>
      </c>
      <c r="Y4815">
        <v>3488.15</v>
      </c>
      <c r="Z4815">
        <v>0</v>
      </c>
      <c r="AA4815">
        <v>0</v>
      </c>
      <c r="AB4815">
        <v>1290.8</v>
      </c>
      <c r="AC4815">
        <v>4778.95</v>
      </c>
      <c r="AD4815" t="s">
        <v>41</v>
      </c>
      <c r="AE4815" t="s">
        <v>42</v>
      </c>
      <c r="AF4815" t="s">
        <v>42</v>
      </c>
      <c r="AG4815">
        <f t="shared" si="150"/>
        <v>0</v>
      </c>
      <c r="AH4815" t="str" cm="1">
        <f t="array" ref="AH4815">_xlfn.IFS(
X4815&lt;=20, "&lt;20",
AND(X4815&gt;=20, X4815&lt;50), "20-50",
AND(X4815&gt;=50, X4815&lt;100), "50-100",
X4815&gt;=100, "&gt;100"
)</f>
        <v>50-100</v>
      </c>
      <c r="AI4815">
        <f t="shared" si="151"/>
        <v>0</v>
      </c>
      <c r="AJ4815" t="str" cm="1">
        <f t="array" ref="AJ4815">_xlfn.IFS(
C4815&lt;=20, "&lt;20",
AND(C4815&gt;=20, C4815&lt;35), "20-35",
AND(C4815&gt;=35, C4815&lt;50), "35-50",
C4815&gt;=50, "50-100"
)</f>
        <v>20-35</v>
      </c>
      <c r="AK4815" t="str" cm="1">
        <f t="array" ref="AK4815">_xlfn.IFS(
G4815&lt;6, "&lt;6",
AND(G4815&gt;=6, G4815&lt;12), "6-12",
AND(G4815&gt;=12, G4815&lt;18), "12-18",  AND(G4815&gt;=18, G4815&lt;24), "18-24", G4815&gt;=24, "24-36")</f>
        <v>12-18</v>
      </c>
    </row>
    <row r="4816" spans="1:37" x14ac:dyDescent="0.3">
      <c r="A4816" t="s">
        <v>4916</v>
      </c>
      <c r="B4816" t="s">
        <v>33</v>
      </c>
      <c r="C4816">
        <v>41</v>
      </c>
      <c r="D4816" t="s">
        <v>34</v>
      </c>
      <c r="E4816" t="s">
        <v>164</v>
      </c>
      <c r="F4816">
        <v>11</v>
      </c>
      <c r="G4816">
        <v>25</v>
      </c>
      <c r="H4816" t="s">
        <v>36</v>
      </c>
      <c r="I4816" t="s">
        <v>34</v>
      </c>
      <c r="J4816" t="s">
        <v>34</v>
      </c>
      <c r="K4816" t="s">
        <v>37</v>
      </c>
      <c r="L4816" t="s">
        <v>72</v>
      </c>
      <c r="M4816" t="s">
        <v>34</v>
      </c>
      <c r="N4816" t="s">
        <v>37</v>
      </c>
      <c r="O4816" t="s">
        <v>34</v>
      </c>
      <c r="P4816" t="s">
        <v>37</v>
      </c>
      <c r="Q4816" t="s">
        <v>34</v>
      </c>
      <c r="R4816" t="s">
        <v>34</v>
      </c>
      <c r="S4816" t="s">
        <v>34</v>
      </c>
      <c r="T4816" t="s">
        <v>37</v>
      </c>
      <c r="U4816" t="s">
        <v>46</v>
      </c>
      <c r="V4816" t="s">
        <v>34</v>
      </c>
      <c r="W4816" t="s">
        <v>51</v>
      </c>
      <c r="X4816">
        <v>34.299999999999997</v>
      </c>
      <c r="Y4816">
        <v>1004.75</v>
      </c>
      <c r="Z4816">
        <v>0</v>
      </c>
      <c r="AA4816">
        <v>0</v>
      </c>
      <c r="AB4816">
        <v>0</v>
      </c>
      <c r="AC4816">
        <v>1004.75</v>
      </c>
      <c r="AD4816" t="s">
        <v>41</v>
      </c>
      <c r="AE4816" t="s">
        <v>42</v>
      </c>
      <c r="AF4816" t="s">
        <v>42</v>
      </c>
      <c r="AG4816">
        <f t="shared" si="150"/>
        <v>0</v>
      </c>
      <c r="AH4816" t="str" cm="1">
        <f t="array" ref="AH4816">_xlfn.IFS(
X4816&lt;=20, "&lt;20",
AND(X4816&gt;=20, X4816&lt;50), "20-50",
AND(X4816&gt;=50, X4816&lt;100), "50-100",
X4816&gt;=100, "&gt;100"
)</f>
        <v>20-50</v>
      </c>
      <c r="AI4816">
        <f t="shared" si="151"/>
        <v>0</v>
      </c>
      <c r="AJ4816" t="str" cm="1">
        <f t="array" ref="AJ4816">_xlfn.IFS(
C4816&lt;=20, "&lt;20",
AND(C4816&gt;=20, C4816&lt;35), "20-35",
AND(C4816&gt;=35, C4816&lt;50), "35-50",
C4816&gt;=50, "50-100"
)</f>
        <v>35-50</v>
      </c>
      <c r="AK4816" t="str" cm="1">
        <f t="array" ref="AK4816">_xlfn.IFS(
G4816&lt;6, "&lt;6",
AND(G4816&gt;=6, G4816&lt;12), "6-12",
AND(G4816&gt;=12, G4816&lt;18), "12-18",  AND(G4816&gt;=18, G4816&lt;24), "18-24", G4816&gt;=24, "24-36")</f>
        <v>24-36</v>
      </c>
    </row>
    <row r="4817" spans="1:37" x14ac:dyDescent="0.3">
      <c r="A4817" t="s">
        <v>4917</v>
      </c>
      <c r="B4817" t="s">
        <v>44</v>
      </c>
      <c r="C4817">
        <v>59</v>
      </c>
      <c r="D4817" t="s">
        <v>34</v>
      </c>
      <c r="E4817" t="s">
        <v>82</v>
      </c>
      <c r="F4817">
        <v>1</v>
      </c>
      <c r="G4817">
        <v>2</v>
      </c>
      <c r="H4817" t="s">
        <v>49</v>
      </c>
      <c r="I4817" t="s">
        <v>37</v>
      </c>
      <c r="J4817" t="s">
        <v>37</v>
      </c>
      <c r="K4817" t="s">
        <v>37</v>
      </c>
      <c r="L4817" t="s">
        <v>72</v>
      </c>
      <c r="M4817" t="s">
        <v>34</v>
      </c>
      <c r="N4817" t="s">
        <v>37</v>
      </c>
      <c r="O4817" t="s">
        <v>34</v>
      </c>
      <c r="P4817" t="s">
        <v>34</v>
      </c>
      <c r="Q4817" t="s">
        <v>34</v>
      </c>
      <c r="R4817" t="s">
        <v>34</v>
      </c>
      <c r="S4817" t="s">
        <v>34</v>
      </c>
      <c r="T4817" t="s">
        <v>34</v>
      </c>
      <c r="U4817" t="s">
        <v>46</v>
      </c>
      <c r="V4817" t="s">
        <v>34</v>
      </c>
      <c r="W4817" t="s">
        <v>51</v>
      </c>
      <c r="X4817">
        <v>54.3</v>
      </c>
      <c r="Y4817">
        <v>54.3</v>
      </c>
      <c r="Z4817">
        <v>0</v>
      </c>
      <c r="AA4817">
        <v>10</v>
      </c>
      <c r="AB4817">
        <v>34.020000000000003</v>
      </c>
      <c r="AC4817">
        <v>98.32</v>
      </c>
      <c r="AD4817" t="s">
        <v>85</v>
      </c>
      <c r="AE4817" t="s">
        <v>42</v>
      </c>
      <c r="AF4817" t="s">
        <v>42</v>
      </c>
      <c r="AG4817">
        <f t="shared" si="150"/>
        <v>0</v>
      </c>
      <c r="AH4817" t="str" cm="1">
        <f t="array" ref="AH4817">_xlfn.IFS(
X4817&lt;=20, "&lt;20",
AND(X4817&gt;=20, X4817&lt;50), "20-50",
AND(X4817&gt;=50, X4817&lt;100), "50-100",
X4817&gt;=100, "&gt;100"
)</f>
        <v>50-100</v>
      </c>
      <c r="AI4817">
        <f t="shared" si="151"/>
        <v>1</v>
      </c>
      <c r="AJ4817" t="str" cm="1">
        <f t="array" ref="AJ4817">_xlfn.IFS(
C4817&lt;=20, "&lt;20",
AND(C4817&gt;=20, C4817&lt;35), "20-35",
AND(C4817&gt;=35, C4817&lt;50), "35-50",
C4817&gt;=50, "50-100"
)</f>
        <v>50-100</v>
      </c>
      <c r="AK4817" t="str" cm="1">
        <f t="array" ref="AK4817">_xlfn.IFS(
G4817&lt;6, "&lt;6",
AND(G4817&gt;=6, G4817&lt;12), "6-12",
AND(G4817&gt;=12, G4817&lt;18), "12-18",  AND(G4817&gt;=18, G4817&lt;24), "18-24", G4817&gt;=24, "24-36")</f>
        <v>&lt;6</v>
      </c>
    </row>
    <row r="4818" spans="1:37" x14ac:dyDescent="0.3">
      <c r="A4818" t="s">
        <v>4918</v>
      </c>
      <c r="B4818" t="s">
        <v>44</v>
      </c>
      <c r="C4818">
        <v>51</v>
      </c>
      <c r="D4818" t="s">
        <v>34</v>
      </c>
      <c r="E4818" t="s">
        <v>87</v>
      </c>
      <c r="F4818">
        <v>3</v>
      </c>
      <c r="G4818">
        <v>5</v>
      </c>
      <c r="H4818" t="s">
        <v>36</v>
      </c>
      <c r="I4818" t="s">
        <v>37</v>
      </c>
      <c r="J4818" t="s">
        <v>37</v>
      </c>
      <c r="K4818" t="s">
        <v>37</v>
      </c>
      <c r="L4818" t="s">
        <v>50</v>
      </c>
      <c r="M4818" t="s">
        <v>34</v>
      </c>
      <c r="N4818" t="s">
        <v>37</v>
      </c>
      <c r="O4818" t="s">
        <v>34</v>
      </c>
      <c r="P4818" t="s">
        <v>34</v>
      </c>
      <c r="Q4818" t="s">
        <v>37</v>
      </c>
      <c r="R4818" t="s">
        <v>37</v>
      </c>
      <c r="S4818" t="s">
        <v>37</v>
      </c>
      <c r="T4818" t="s">
        <v>34</v>
      </c>
      <c r="U4818" t="s">
        <v>46</v>
      </c>
      <c r="V4818" t="s">
        <v>37</v>
      </c>
      <c r="W4818" t="s">
        <v>51</v>
      </c>
      <c r="X4818">
        <v>99.15</v>
      </c>
      <c r="Y4818">
        <v>3615.6</v>
      </c>
      <c r="Z4818">
        <v>0</v>
      </c>
      <c r="AA4818">
        <v>30</v>
      </c>
      <c r="AB4818">
        <v>480.6</v>
      </c>
      <c r="AC4818">
        <v>4126.2</v>
      </c>
      <c r="AD4818" t="s">
        <v>52</v>
      </c>
      <c r="AE4818" t="s">
        <v>53</v>
      </c>
      <c r="AF4818" t="s">
        <v>54</v>
      </c>
      <c r="AG4818">
        <f t="shared" si="150"/>
        <v>1</v>
      </c>
      <c r="AH4818" t="str" cm="1">
        <f t="array" ref="AH4818">_xlfn.IFS(
X4818&lt;=20, "&lt;20",
AND(X4818&gt;=20, X4818&lt;50), "20-50",
AND(X4818&gt;=50, X4818&lt;100), "50-100",
X4818&gt;=100, "&gt;100"
)</f>
        <v>50-100</v>
      </c>
      <c r="AI4818">
        <f t="shared" si="151"/>
        <v>0</v>
      </c>
      <c r="AJ4818" t="str" cm="1">
        <f t="array" ref="AJ4818">_xlfn.IFS(
C4818&lt;=20, "&lt;20",
AND(C4818&gt;=20, C4818&lt;35), "20-35",
AND(C4818&gt;=35, C4818&lt;50), "35-50",
C4818&gt;=50, "50-100"
)</f>
        <v>50-100</v>
      </c>
      <c r="AK4818" t="str" cm="1">
        <f t="array" ref="AK4818">_xlfn.IFS(
G4818&lt;6, "&lt;6",
AND(G4818&gt;=6, G4818&lt;12), "6-12",
AND(G4818&gt;=12, G4818&lt;18), "12-18",  AND(G4818&gt;=18, G4818&lt;24), "18-24", G4818&gt;=24, "24-36")</f>
        <v>&lt;6</v>
      </c>
    </row>
    <row r="4819" spans="1:37" x14ac:dyDescent="0.3">
      <c r="A4819" t="s">
        <v>4919</v>
      </c>
      <c r="B4819" t="s">
        <v>33</v>
      </c>
      <c r="C4819">
        <v>56</v>
      </c>
      <c r="D4819" t="s">
        <v>34</v>
      </c>
      <c r="E4819" t="s">
        <v>64</v>
      </c>
      <c r="F4819">
        <v>8</v>
      </c>
      <c r="G4819">
        <v>25</v>
      </c>
      <c r="H4819" t="s">
        <v>70</v>
      </c>
      <c r="I4819" t="s">
        <v>37</v>
      </c>
      <c r="J4819" t="s">
        <v>37</v>
      </c>
      <c r="K4819" t="s">
        <v>37</v>
      </c>
      <c r="L4819" t="s">
        <v>50</v>
      </c>
      <c r="M4819" t="s">
        <v>34</v>
      </c>
      <c r="N4819" t="s">
        <v>37</v>
      </c>
      <c r="O4819" t="s">
        <v>34</v>
      </c>
      <c r="P4819" t="s">
        <v>34</v>
      </c>
      <c r="Q4819" t="s">
        <v>34</v>
      </c>
      <c r="R4819" t="s">
        <v>37</v>
      </c>
      <c r="S4819" t="s">
        <v>37</v>
      </c>
      <c r="T4819" t="s">
        <v>34</v>
      </c>
      <c r="U4819" t="s">
        <v>46</v>
      </c>
      <c r="V4819" t="s">
        <v>37</v>
      </c>
      <c r="W4819" t="s">
        <v>51</v>
      </c>
      <c r="X4819">
        <v>90.65</v>
      </c>
      <c r="Y4819">
        <v>5931</v>
      </c>
      <c r="Z4819">
        <v>0</v>
      </c>
      <c r="AA4819">
        <v>110</v>
      </c>
      <c r="AB4819">
        <v>1289.5999999999999</v>
      </c>
      <c r="AC4819">
        <v>7330.6</v>
      </c>
      <c r="AD4819" t="s">
        <v>41</v>
      </c>
      <c r="AE4819" t="s">
        <v>42</v>
      </c>
      <c r="AF4819" t="s">
        <v>42</v>
      </c>
      <c r="AG4819">
        <f t="shared" si="150"/>
        <v>0</v>
      </c>
      <c r="AH4819" t="str" cm="1">
        <f t="array" ref="AH4819">_xlfn.IFS(
X4819&lt;=20, "&lt;20",
AND(X4819&gt;=20, X4819&lt;50), "20-50",
AND(X4819&gt;=50, X4819&lt;100), "50-100",
X4819&gt;=100, "&gt;100"
)</f>
        <v>50-100</v>
      </c>
      <c r="AI4819">
        <f t="shared" si="151"/>
        <v>0</v>
      </c>
      <c r="AJ4819" t="str" cm="1">
        <f t="array" ref="AJ4819">_xlfn.IFS(
C4819&lt;=20, "&lt;20",
AND(C4819&gt;=20, C4819&lt;35), "20-35",
AND(C4819&gt;=35, C4819&lt;50), "35-50",
C4819&gt;=50, "50-100"
)</f>
        <v>50-100</v>
      </c>
      <c r="AK4819" t="str" cm="1">
        <f t="array" ref="AK4819">_xlfn.IFS(
G4819&lt;6, "&lt;6",
AND(G4819&gt;=6, G4819&lt;12), "6-12",
AND(G4819&gt;=12, G4819&lt;18), "12-18",  AND(G4819&gt;=18, G4819&lt;24), "18-24", G4819&gt;=24, "24-36")</f>
        <v>24-36</v>
      </c>
    </row>
    <row r="4820" spans="1:37" x14ac:dyDescent="0.3">
      <c r="A4820" t="s">
        <v>4920</v>
      </c>
      <c r="B4820" t="s">
        <v>44</v>
      </c>
      <c r="C4820">
        <v>60</v>
      </c>
      <c r="D4820" t="s">
        <v>34</v>
      </c>
      <c r="E4820" t="s">
        <v>61</v>
      </c>
      <c r="F4820">
        <v>9</v>
      </c>
      <c r="G4820">
        <v>18</v>
      </c>
      <c r="H4820" t="s">
        <v>36</v>
      </c>
      <c r="I4820" t="s">
        <v>37</v>
      </c>
      <c r="J4820" t="s">
        <v>34</v>
      </c>
      <c r="K4820" t="s">
        <v>37</v>
      </c>
      <c r="L4820" t="s">
        <v>38</v>
      </c>
      <c r="M4820" t="s">
        <v>34</v>
      </c>
      <c r="N4820" t="s">
        <v>34</v>
      </c>
      <c r="O4820" t="s">
        <v>37</v>
      </c>
      <c r="P4820" t="s">
        <v>34</v>
      </c>
      <c r="Q4820" t="s">
        <v>34</v>
      </c>
      <c r="R4820" t="s">
        <v>34</v>
      </c>
      <c r="S4820" t="s">
        <v>34</v>
      </c>
      <c r="T4820" t="s">
        <v>37</v>
      </c>
      <c r="U4820" t="s">
        <v>46</v>
      </c>
      <c r="V4820" t="s">
        <v>34</v>
      </c>
      <c r="W4820" t="s">
        <v>51</v>
      </c>
      <c r="X4820">
        <v>76.349999999999994</v>
      </c>
      <c r="Y4820">
        <v>76.349999999999994</v>
      </c>
      <c r="Z4820">
        <v>0</v>
      </c>
      <c r="AA4820">
        <v>0</v>
      </c>
      <c r="AB4820">
        <v>7.26</v>
      </c>
      <c r="AC4820">
        <v>83.61</v>
      </c>
      <c r="AD4820" t="s">
        <v>52</v>
      </c>
      <c r="AE4820" t="s">
        <v>104</v>
      </c>
      <c r="AF4820" t="s">
        <v>150</v>
      </c>
      <c r="AG4820">
        <f t="shared" si="150"/>
        <v>1</v>
      </c>
      <c r="AH4820" t="str" cm="1">
        <f t="array" ref="AH4820">_xlfn.IFS(
X4820&lt;=20, "&lt;20",
AND(X4820&gt;=20, X4820&lt;50), "20-50",
AND(X4820&gt;=50, X4820&lt;100), "50-100",
X4820&gt;=100, "&gt;100"
)</f>
        <v>50-100</v>
      </c>
      <c r="AI4820">
        <f t="shared" si="151"/>
        <v>0</v>
      </c>
      <c r="AJ4820" t="str" cm="1">
        <f t="array" ref="AJ4820">_xlfn.IFS(
C4820&lt;=20, "&lt;20",
AND(C4820&gt;=20, C4820&lt;35), "20-35",
AND(C4820&gt;=35, C4820&lt;50), "35-50",
C4820&gt;=50, "50-100"
)</f>
        <v>50-100</v>
      </c>
      <c r="AK4820" t="str" cm="1">
        <f t="array" ref="AK4820">_xlfn.IFS(
G4820&lt;6, "&lt;6",
AND(G4820&gt;=6, G4820&lt;12), "6-12",
AND(G4820&gt;=12, G4820&lt;18), "12-18",  AND(G4820&gt;=18, G4820&lt;24), "18-24", G4820&gt;=24, "24-36")</f>
        <v>18-24</v>
      </c>
    </row>
    <row r="4821" spans="1:37" x14ac:dyDescent="0.3">
      <c r="A4821" t="s">
        <v>4921</v>
      </c>
      <c r="B4821" t="s">
        <v>44</v>
      </c>
      <c r="C4821">
        <v>62</v>
      </c>
      <c r="D4821" t="s">
        <v>34</v>
      </c>
      <c r="E4821" t="s">
        <v>103</v>
      </c>
      <c r="F4821">
        <v>2</v>
      </c>
      <c r="G4821">
        <v>7</v>
      </c>
      <c r="H4821" t="s">
        <v>36</v>
      </c>
      <c r="I4821" t="s">
        <v>37</v>
      </c>
      <c r="J4821" t="s">
        <v>34</v>
      </c>
      <c r="K4821" t="s">
        <v>37</v>
      </c>
      <c r="L4821" t="s">
        <v>38</v>
      </c>
      <c r="M4821" t="s">
        <v>37</v>
      </c>
      <c r="N4821" t="s">
        <v>37</v>
      </c>
      <c r="O4821" t="s">
        <v>37</v>
      </c>
      <c r="P4821" t="s">
        <v>37</v>
      </c>
      <c r="Q4821" t="s">
        <v>37</v>
      </c>
      <c r="R4821" t="s">
        <v>37</v>
      </c>
      <c r="S4821" t="s">
        <v>37</v>
      </c>
      <c r="T4821" t="s">
        <v>37</v>
      </c>
      <c r="U4821" t="s">
        <v>67</v>
      </c>
      <c r="V4821" t="s">
        <v>37</v>
      </c>
      <c r="W4821" t="s">
        <v>51</v>
      </c>
      <c r="X4821">
        <v>84.85</v>
      </c>
      <c r="Y4821">
        <v>5459.2</v>
      </c>
      <c r="Z4821">
        <v>0</v>
      </c>
      <c r="AA4821">
        <v>0</v>
      </c>
      <c r="AB4821">
        <v>2713.1</v>
      </c>
      <c r="AC4821">
        <v>8172.3</v>
      </c>
      <c r="AD4821" t="s">
        <v>41</v>
      </c>
      <c r="AE4821" t="s">
        <v>42</v>
      </c>
      <c r="AF4821" t="s">
        <v>42</v>
      </c>
      <c r="AG4821">
        <f t="shared" si="150"/>
        <v>0</v>
      </c>
      <c r="AH4821" t="str" cm="1">
        <f t="array" ref="AH4821">_xlfn.IFS(
X4821&lt;=20, "&lt;20",
AND(X4821&gt;=20, X4821&lt;50), "20-50",
AND(X4821&gt;=50, X4821&lt;100), "50-100",
X4821&gt;=100, "&gt;100"
)</f>
        <v>50-100</v>
      </c>
      <c r="AI4821">
        <f t="shared" si="151"/>
        <v>0</v>
      </c>
      <c r="AJ4821" t="str" cm="1">
        <f t="array" ref="AJ4821">_xlfn.IFS(
C4821&lt;=20, "&lt;20",
AND(C4821&gt;=20, C4821&lt;35), "20-35",
AND(C4821&gt;=35, C4821&lt;50), "35-50",
C4821&gt;=50, "50-100"
)</f>
        <v>50-100</v>
      </c>
      <c r="AK4821" t="str" cm="1">
        <f t="array" ref="AK4821">_xlfn.IFS(
G4821&lt;6, "&lt;6",
AND(G4821&gt;=6, G4821&lt;12), "6-12",
AND(G4821&gt;=12, G4821&lt;18), "12-18",  AND(G4821&gt;=18, G4821&lt;24), "18-24", G4821&gt;=24, "24-36")</f>
        <v>6-12</v>
      </c>
    </row>
    <row r="4822" spans="1:37" x14ac:dyDescent="0.3">
      <c r="A4822" t="s">
        <v>4922</v>
      </c>
      <c r="B4822" t="s">
        <v>44</v>
      </c>
      <c r="C4822">
        <v>56</v>
      </c>
      <c r="D4822" t="s">
        <v>34</v>
      </c>
      <c r="E4822" t="s">
        <v>90</v>
      </c>
      <c r="F4822">
        <v>5</v>
      </c>
      <c r="G4822">
        <v>30</v>
      </c>
      <c r="H4822" t="s">
        <v>66</v>
      </c>
      <c r="I4822" t="s">
        <v>37</v>
      </c>
      <c r="J4822" t="s">
        <v>37</v>
      </c>
      <c r="K4822" t="s">
        <v>34</v>
      </c>
      <c r="L4822" t="s">
        <v>34</v>
      </c>
      <c r="M4822" t="s">
        <v>34</v>
      </c>
      <c r="N4822" t="s">
        <v>34</v>
      </c>
      <c r="O4822" t="s">
        <v>34</v>
      </c>
      <c r="P4822" t="s">
        <v>34</v>
      </c>
      <c r="Q4822" t="s">
        <v>34</v>
      </c>
      <c r="R4822" t="s">
        <v>34</v>
      </c>
      <c r="S4822" t="s">
        <v>34</v>
      </c>
      <c r="T4822" t="s">
        <v>34</v>
      </c>
      <c r="U4822" t="s">
        <v>67</v>
      </c>
      <c r="V4822" t="s">
        <v>37</v>
      </c>
      <c r="W4822" t="s">
        <v>40</v>
      </c>
      <c r="X4822">
        <v>26</v>
      </c>
      <c r="Y4822">
        <v>1776</v>
      </c>
      <c r="Z4822">
        <v>0</v>
      </c>
      <c r="AA4822">
        <v>0</v>
      </c>
      <c r="AB4822">
        <v>1942.56</v>
      </c>
      <c r="AC4822">
        <v>3718.56</v>
      </c>
      <c r="AD4822" t="s">
        <v>41</v>
      </c>
      <c r="AE4822" t="s">
        <v>42</v>
      </c>
      <c r="AF4822" t="s">
        <v>42</v>
      </c>
      <c r="AG4822">
        <f t="shared" si="150"/>
        <v>0</v>
      </c>
      <c r="AH4822" t="str" cm="1">
        <f t="array" ref="AH4822">_xlfn.IFS(
X4822&lt;=20, "&lt;20",
AND(X4822&gt;=20, X4822&lt;50), "20-50",
AND(X4822&gt;=50, X4822&lt;100), "50-100",
X4822&gt;=100, "&gt;100"
)</f>
        <v>20-50</v>
      </c>
      <c r="AI4822">
        <f t="shared" si="151"/>
        <v>0</v>
      </c>
      <c r="AJ4822" t="str" cm="1">
        <f t="array" ref="AJ4822">_xlfn.IFS(
C4822&lt;=20, "&lt;20",
AND(C4822&gt;=20, C4822&lt;35), "20-35",
AND(C4822&gt;=35, C4822&lt;50), "35-50",
C4822&gt;=50, "50-100"
)</f>
        <v>50-100</v>
      </c>
      <c r="AK4822" t="str" cm="1">
        <f t="array" ref="AK4822">_xlfn.IFS(
G4822&lt;6, "&lt;6",
AND(G4822&gt;=6, G4822&lt;12), "6-12",
AND(G4822&gt;=12, G4822&lt;18), "12-18",  AND(G4822&gt;=18, G4822&lt;24), "18-24", G4822&gt;=24, "24-36")</f>
        <v>24-36</v>
      </c>
    </row>
    <row r="4823" spans="1:37" x14ac:dyDescent="0.3">
      <c r="A4823" t="s">
        <v>4923</v>
      </c>
      <c r="B4823" t="s">
        <v>44</v>
      </c>
      <c r="C4823">
        <v>48</v>
      </c>
      <c r="D4823" t="s">
        <v>37</v>
      </c>
      <c r="E4823" t="s">
        <v>87</v>
      </c>
      <c r="F4823">
        <v>5</v>
      </c>
      <c r="G4823">
        <v>24</v>
      </c>
      <c r="H4823" t="s">
        <v>49</v>
      </c>
      <c r="I4823" t="s">
        <v>34</v>
      </c>
      <c r="J4823" t="s">
        <v>34</v>
      </c>
      <c r="K4823" t="s">
        <v>37</v>
      </c>
      <c r="L4823" t="s">
        <v>38</v>
      </c>
      <c r="M4823" t="s">
        <v>34</v>
      </c>
      <c r="N4823" t="s">
        <v>37</v>
      </c>
      <c r="O4823" t="s">
        <v>34</v>
      </c>
      <c r="P4823" t="s">
        <v>37</v>
      </c>
      <c r="Q4823" t="s">
        <v>34</v>
      </c>
      <c r="R4823" t="s">
        <v>34</v>
      </c>
      <c r="S4823" t="s">
        <v>34</v>
      </c>
      <c r="T4823" t="s">
        <v>34</v>
      </c>
      <c r="U4823" t="s">
        <v>46</v>
      </c>
      <c r="V4823" t="s">
        <v>34</v>
      </c>
      <c r="W4823" t="s">
        <v>40</v>
      </c>
      <c r="X4823">
        <v>33.6</v>
      </c>
      <c r="Y4823">
        <v>33.6</v>
      </c>
      <c r="Z4823">
        <v>0</v>
      </c>
      <c r="AA4823">
        <v>50</v>
      </c>
      <c r="AB4823">
        <v>0</v>
      </c>
      <c r="AC4823">
        <v>83.6</v>
      </c>
      <c r="AD4823" t="s">
        <v>85</v>
      </c>
      <c r="AE4823" t="s">
        <v>42</v>
      </c>
      <c r="AF4823" t="s">
        <v>42</v>
      </c>
      <c r="AG4823">
        <f t="shared" si="150"/>
        <v>0</v>
      </c>
      <c r="AH4823" t="str" cm="1">
        <f t="array" ref="AH4823">_xlfn.IFS(
X4823&lt;=20, "&lt;20",
AND(X4823&gt;=20, X4823&lt;50), "20-50",
AND(X4823&gt;=50, X4823&lt;100), "50-100",
X4823&gt;=100, "&gt;100"
)</f>
        <v>20-50</v>
      </c>
      <c r="AI4823">
        <f t="shared" si="151"/>
        <v>1</v>
      </c>
      <c r="AJ4823" t="str" cm="1">
        <f t="array" ref="AJ4823">_xlfn.IFS(
C4823&lt;=20, "&lt;20",
AND(C4823&gt;=20, C4823&lt;35), "20-35",
AND(C4823&gt;=35, C4823&lt;50), "35-50",
C4823&gt;=50, "50-100"
)</f>
        <v>35-50</v>
      </c>
      <c r="AK4823" t="str" cm="1">
        <f t="array" ref="AK4823">_xlfn.IFS(
G4823&lt;6, "&lt;6",
AND(G4823&gt;=6, G4823&lt;12), "6-12",
AND(G4823&gt;=12, G4823&lt;18), "12-18",  AND(G4823&gt;=18, G4823&lt;24), "18-24", G4823&gt;=24, "24-36")</f>
        <v>24-36</v>
      </c>
    </row>
    <row r="4824" spans="1:37" x14ac:dyDescent="0.3">
      <c r="A4824" t="s">
        <v>4924</v>
      </c>
      <c r="B4824" t="s">
        <v>44</v>
      </c>
      <c r="C4824">
        <v>79</v>
      </c>
      <c r="D4824" t="s">
        <v>34</v>
      </c>
      <c r="E4824" t="s">
        <v>61</v>
      </c>
      <c r="F4824">
        <v>5</v>
      </c>
      <c r="G4824">
        <v>14</v>
      </c>
      <c r="H4824" t="s">
        <v>70</v>
      </c>
      <c r="I4824" t="s">
        <v>37</v>
      </c>
      <c r="J4824" t="s">
        <v>37</v>
      </c>
      <c r="K4824" t="s">
        <v>37</v>
      </c>
      <c r="L4824" t="s">
        <v>50</v>
      </c>
      <c r="M4824" t="s">
        <v>37</v>
      </c>
      <c r="N4824" t="s">
        <v>37</v>
      </c>
      <c r="O4824" t="s">
        <v>37</v>
      </c>
      <c r="P4824" t="s">
        <v>34</v>
      </c>
      <c r="Q4824" t="s">
        <v>34</v>
      </c>
      <c r="R4824" t="s">
        <v>34</v>
      </c>
      <c r="S4824" t="s">
        <v>34</v>
      </c>
      <c r="T4824" t="s">
        <v>37</v>
      </c>
      <c r="U4824" t="s">
        <v>67</v>
      </c>
      <c r="V4824" t="s">
        <v>37</v>
      </c>
      <c r="W4824" t="s">
        <v>51</v>
      </c>
      <c r="X4824">
        <v>89.75</v>
      </c>
      <c r="Y4824">
        <v>5496.9</v>
      </c>
      <c r="Z4824">
        <v>0</v>
      </c>
      <c r="AA4824">
        <v>0</v>
      </c>
      <c r="AB4824">
        <v>1508.63</v>
      </c>
      <c r="AC4824">
        <v>7005.53</v>
      </c>
      <c r="AD4824" t="s">
        <v>41</v>
      </c>
      <c r="AE4824" t="s">
        <v>42</v>
      </c>
      <c r="AF4824" t="s">
        <v>42</v>
      </c>
      <c r="AG4824">
        <f t="shared" si="150"/>
        <v>0</v>
      </c>
      <c r="AH4824" t="str" cm="1">
        <f t="array" ref="AH4824">_xlfn.IFS(
X4824&lt;=20, "&lt;20",
AND(X4824&gt;=20, X4824&lt;50), "20-50",
AND(X4824&gt;=50, X4824&lt;100), "50-100",
X4824&gt;=100, "&gt;100"
)</f>
        <v>50-100</v>
      </c>
      <c r="AI4824">
        <f t="shared" si="151"/>
        <v>0</v>
      </c>
      <c r="AJ4824" t="str" cm="1">
        <f t="array" ref="AJ4824">_xlfn.IFS(
C4824&lt;=20, "&lt;20",
AND(C4824&gt;=20, C4824&lt;35), "20-35",
AND(C4824&gt;=35, C4824&lt;50), "35-50",
C4824&gt;=50, "50-100"
)</f>
        <v>50-100</v>
      </c>
      <c r="AK4824" t="str" cm="1">
        <f t="array" ref="AK4824">_xlfn.IFS(
G4824&lt;6, "&lt;6",
AND(G4824&gt;=6, G4824&lt;12), "6-12",
AND(G4824&gt;=12, G4824&lt;18), "12-18",  AND(G4824&gt;=18, G4824&lt;24), "18-24", G4824&gt;=24, "24-36")</f>
        <v>12-18</v>
      </c>
    </row>
    <row r="4825" spans="1:37" x14ac:dyDescent="0.3">
      <c r="A4825" t="s">
        <v>4925</v>
      </c>
      <c r="B4825" t="s">
        <v>44</v>
      </c>
      <c r="C4825">
        <v>28</v>
      </c>
      <c r="D4825" t="s">
        <v>37</v>
      </c>
      <c r="E4825" t="s">
        <v>69</v>
      </c>
      <c r="F4825">
        <v>5</v>
      </c>
      <c r="G4825">
        <v>23</v>
      </c>
      <c r="H4825" t="s">
        <v>49</v>
      </c>
      <c r="I4825" t="s">
        <v>37</v>
      </c>
      <c r="J4825" t="s">
        <v>34</v>
      </c>
      <c r="K4825" t="s">
        <v>37</v>
      </c>
      <c r="L4825" t="s">
        <v>50</v>
      </c>
      <c r="M4825" t="s">
        <v>34</v>
      </c>
      <c r="N4825" t="s">
        <v>34</v>
      </c>
      <c r="O4825" t="s">
        <v>34</v>
      </c>
      <c r="P4825" t="s">
        <v>34</v>
      </c>
      <c r="Q4825" t="s">
        <v>37</v>
      </c>
      <c r="R4825" t="s">
        <v>34</v>
      </c>
      <c r="S4825" t="s">
        <v>34</v>
      </c>
      <c r="T4825" t="s">
        <v>37</v>
      </c>
      <c r="U4825" t="s">
        <v>46</v>
      </c>
      <c r="V4825" t="s">
        <v>34</v>
      </c>
      <c r="W4825" t="s">
        <v>51</v>
      </c>
      <c r="X4825">
        <v>80.2</v>
      </c>
      <c r="Y4825">
        <v>384.25</v>
      </c>
      <c r="Z4825">
        <v>0</v>
      </c>
      <c r="AA4825">
        <v>0</v>
      </c>
      <c r="AB4825">
        <v>244.3</v>
      </c>
      <c r="AC4825">
        <v>628.54999999999995</v>
      </c>
      <c r="AD4825" t="s">
        <v>41</v>
      </c>
      <c r="AE4825" t="s">
        <v>42</v>
      </c>
      <c r="AF4825" t="s">
        <v>42</v>
      </c>
      <c r="AG4825">
        <f t="shared" si="150"/>
        <v>0</v>
      </c>
      <c r="AH4825" t="str" cm="1">
        <f t="array" ref="AH4825">_xlfn.IFS(
X4825&lt;=20, "&lt;20",
AND(X4825&gt;=20, X4825&lt;50), "20-50",
AND(X4825&gt;=50, X4825&lt;100), "50-100",
X4825&gt;=100, "&gt;100"
)</f>
        <v>50-100</v>
      </c>
      <c r="AI4825">
        <f t="shared" si="151"/>
        <v>0</v>
      </c>
      <c r="AJ4825" t="str" cm="1">
        <f t="array" ref="AJ4825">_xlfn.IFS(
C4825&lt;=20, "&lt;20",
AND(C4825&gt;=20, C4825&lt;35), "20-35",
AND(C4825&gt;=35, C4825&lt;50), "35-50",
C4825&gt;=50, "50-100"
)</f>
        <v>20-35</v>
      </c>
      <c r="AK4825" t="str" cm="1">
        <f t="array" ref="AK4825">_xlfn.IFS(
G4825&lt;6, "&lt;6",
AND(G4825&gt;=6, G4825&lt;12), "6-12",
AND(G4825&gt;=12, G4825&lt;18), "12-18",  AND(G4825&gt;=18, G4825&lt;24), "18-24", G4825&gt;=24, "24-36")</f>
        <v>18-24</v>
      </c>
    </row>
    <row r="4826" spans="1:37" x14ac:dyDescent="0.3">
      <c r="A4826" t="s">
        <v>4926</v>
      </c>
      <c r="B4826" t="s">
        <v>33</v>
      </c>
      <c r="C4826">
        <v>78</v>
      </c>
      <c r="D4826" t="s">
        <v>34</v>
      </c>
      <c r="E4826" t="s">
        <v>158</v>
      </c>
      <c r="F4826">
        <v>10</v>
      </c>
      <c r="G4826">
        <v>26</v>
      </c>
      <c r="H4826" t="s">
        <v>66</v>
      </c>
      <c r="I4826" t="s">
        <v>37</v>
      </c>
      <c r="J4826" t="s">
        <v>37</v>
      </c>
      <c r="K4826" t="s">
        <v>37</v>
      </c>
      <c r="L4826" t="s">
        <v>50</v>
      </c>
      <c r="M4826" t="s">
        <v>37</v>
      </c>
      <c r="N4826" t="s">
        <v>37</v>
      </c>
      <c r="O4826" t="s">
        <v>37</v>
      </c>
      <c r="P4826" t="s">
        <v>37</v>
      </c>
      <c r="Q4826" t="s">
        <v>37</v>
      </c>
      <c r="R4826" t="s">
        <v>37</v>
      </c>
      <c r="S4826" t="s">
        <v>34</v>
      </c>
      <c r="T4826" t="s">
        <v>37</v>
      </c>
      <c r="U4826" t="s">
        <v>67</v>
      </c>
      <c r="V4826" t="s">
        <v>37</v>
      </c>
      <c r="W4826" t="s">
        <v>51</v>
      </c>
      <c r="X4826">
        <v>114.95</v>
      </c>
      <c r="Y4826">
        <v>8196.4</v>
      </c>
      <c r="Z4826">
        <v>0</v>
      </c>
      <c r="AA4826">
        <v>0</v>
      </c>
      <c r="AB4826">
        <v>1539.36</v>
      </c>
      <c r="AC4826">
        <v>9735.76</v>
      </c>
      <c r="AD4826" t="s">
        <v>41</v>
      </c>
      <c r="AE4826" t="s">
        <v>42</v>
      </c>
      <c r="AF4826" t="s">
        <v>42</v>
      </c>
      <c r="AG4826">
        <f t="shared" si="150"/>
        <v>0</v>
      </c>
      <c r="AH4826" t="str" cm="1">
        <f t="array" ref="AH4826">_xlfn.IFS(
X4826&lt;=20, "&lt;20",
AND(X4826&gt;=20, X4826&lt;50), "20-50",
AND(X4826&gt;=50, X4826&lt;100), "50-100",
X4826&gt;=100, "&gt;100"
)</f>
        <v>&gt;100</v>
      </c>
      <c r="AI4826">
        <f t="shared" si="151"/>
        <v>0</v>
      </c>
      <c r="AJ4826" t="str" cm="1">
        <f t="array" ref="AJ4826">_xlfn.IFS(
C4826&lt;=20, "&lt;20",
AND(C4826&gt;=20, C4826&lt;35), "20-35",
AND(C4826&gt;=35, C4826&lt;50), "35-50",
C4826&gt;=50, "50-100"
)</f>
        <v>50-100</v>
      </c>
      <c r="AK4826" t="str" cm="1">
        <f t="array" ref="AK4826">_xlfn.IFS(
G4826&lt;6, "&lt;6",
AND(G4826&gt;=6, G4826&lt;12), "6-12",
AND(G4826&gt;=12, G4826&lt;18), "12-18",  AND(G4826&gt;=18, G4826&lt;24), "18-24", G4826&gt;=24, "24-36")</f>
        <v>24-36</v>
      </c>
    </row>
    <row r="4827" spans="1:37" x14ac:dyDescent="0.3">
      <c r="A4827" t="s">
        <v>4927</v>
      </c>
      <c r="B4827" t="s">
        <v>33</v>
      </c>
      <c r="C4827">
        <v>43</v>
      </c>
      <c r="D4827" t="s">
        <v>37</v>
      </c>
      <c r="E4827" t="s">
        <v>103</v>
      </c>
      <c r="F4827">
        <v>7</v>
      </c>
      <c r="G4827">
        <v>16</v>
      </c>
      <c r="H4827" t="s">
        <v>36</v>
      </c>
      <c r="I4827" t="s">
        <v>37</v>
      </c>
      <c r="J4827" t="s">
        <v>37</v>
      </c>
      <c r="K4827" t="s">
        <v>37</v>
      </c>
      <c r="L4827" t="s">
        <v>38</v>
      </c>
      <c r="M4827" t="s">
        <v>34</v>
      </c>
      <c r="N4827" t="s">
        <v>34</v>
      </c>
      <c r="O4827" t="s">
        <v>34</v>
      </c>
      <c r="P4827" t="s">
        <v>37</v>
      </c>
      <c r="Q4827" t="s">
        <v>34</v>
      </c>
      <c r="R4827" t="s">
        <v>34</v>
      </c>
      <c r="S4827" t="s">
        <v>34</v>
      </c>
      <c r="T4827" t="s">
        <v>37</v>
      </c>
      <c r="U4827" t="s">
        <v>46</v>
      </c>
      <c r="V4827" t="s">
        <v>37</v>
      </c>
      <c r="W4827" t="s">
        <v>40</v>
      </c>
      <c r="X4827">
        <v>55.7</v>
      </c>
      <c r="Y4827">
        <v>259.39999999999998</v>
      </c>
      <c r="Z4827">
        <v>0</v>
      </c>
      <c r="AA4827">
        <v>0</v>
      </c>
      <c r="AB4827">
        <v>94.85</v>
      </c>
      <c r="AC4827">
        <v>354.25</v>
      </c>
      <c r="AD4827" t="s">
        <v>41</v>
      </c>
      <c r="AE4827" t="s">
        <v>42</v>
      </c>
      <c r="AF4827" t="s">
        <v>42</v>
      </c>
      <c r="AG4827">
        <f t="shared" si="150"/>
        <v>0</v>
      </c>
      <c r="AH4827" t="str" cm="1">
        <f t="array" ref="AH4827">_xlfn.IFS(
X4827&lt;=20, "&lt;20",
AND(X4827&gt;=20, X4827&lt;50), "20-50",
AND(X4827&gt;=50, X4827&lt;100), "50-100",
X4827&gt;=100, "&gt;100"
)</f>
        <v>50-100</v>
      </c>
      <c r="AI4827">
        <f t="shared" si="151"/>
        <v>0</v>
      </c>
      <c r="AJ4827" t="str" cm="1">
        <f t="array" ref="AJ4827">_xlfn.IFS(
C4827&lt;=20, "&lt;20",
AND(C4827&gt;=20, C4827&lt;35), "20-35",
AND(C4827&gt;=35, C4827&lt;50), "35-50",
C4827&gt;=50, "50-100"
)</f>
        <v>35-50</v>
      </c>
      <c r="AK4827" t="str" cm="1">
        <f t="array" ref="AK4827">_xlfn.IFS(
G4827&lt;6, "&lt;6",
AND(G4827&gt;=6, G4827&lt;12), "6-12",
AND(G4827&gt;=12, G4827&lt;18), "12-18",  AND(G4827&gt;=18, G4827&lt;24), "18-24", G4827&gt;=24, "24-36")</f>
        <v>12-18</v>
      </c>
    </row>
    <row r="4828" spans="1:37" x14ac:dyDescent="0.3">
      <c r="A4828" t="s">
        <v>4928</v>
      </c>
      <c r="B4828" t="s">
        <v>33</v>
      </c>
      <c r="C4828">
        <v>36</v>
      </c>
      <c r="D4828" t="s">
        <v>37</v>
      </c>
      <c r="E4828" t="s">
        <v>48</v>
      </c>
      <c r="F4828">
        <v>12</v>
      </c>
      <c r="G4828">
        <v>19</v>
      </c>
      <c r="H4828" t="s">
        <v>70</v>
      </c>
      <c r="I4828" t="s">
        <v>37</v>
      </c>
      <c r="J4828" t="s">
        <v>34</v>
      </c>
      <c r="K4828" t="s">
        <v>34</v>
      </c>
      <c r="L4828" t="s">
        <v>34</v>
      </c>
      <c r="M4828" t="s">
        <v>34</v>
      </c>
      <c r="N4828" t="s">
        <v>34</v>
      </c>
      <c r="O4828" t="s">
        <v>34</v>
      </c>
      <c r="P4828" t="s">
        <v>34</v>
      </c>
      <c r="Q4828" t="s">
        <v>34</v>
      </c>
      <c r="R4828" t="s">
        <v>34</v>
      </c>
      <c r="S4828" t="s">
        <v>34</v>
      </c>
      <c r="T4828" t="s">
        <v>34</v>
      </c>
      <c r="U4828" t="s">
        <v>39</v>
      </c>
      <c r="V4828" t="s">
        <v>37</v>
      </c>
      <c r="W4828" t="s">
        <v>143</v>
      </c>
      <c r="X4828">
        <v>21.2</v>
      </c>
      <c r="Y4828">
        <v>1238.6500000000001</v>
      </c>
      <c r="Z4828">
        <v>0</v>
      </c>
      <c r="AA4828">
        <v>0</v>
      </c>
      <c r="AB4828">
        <v>2723.28</v>
      </c>
      <c r="AC4828">
        <v>3961.93</v>
      </c>
      <c r="AD4828" t="s">
        <v>41</v>
      </c>
      <c r="AE4828" t="s">
        <v>42</v>
      </c>
      <c r="AF4828" t="s">
        <v>42</v>
      </c>
      <c r="AG4828">
        <f t="shared" si="150"/>
        <v>0</v>
      </c>
      <c r="AH4828" t="str" cm="1">
        <f t="array" ref="AH4828">_xlfn.IFS(
X4828&lt;=20, "&lt;20",
AND(X4828&gt;=20, X4828&lt;50), "20-50",
AND(X4828&gt;=50, X4828&lt;100), "50-100",
X4828&gt;=100, "&gt;100"
)</f>
        <v>20-50</v>
      </c>
      <c r="AI4828">
        <f t="shared" si="151"/>
        <v>0</v>
      </c>
      <c r="AJ4828" t="str" cm="1">
        <f t="array" ref="AJ4828">_xlfn.IFS(
C4828&lt;=20, "&lt;20",
AND(C4828&gt;=20, C4828&lt;35), "20-35",
AND(C4828&gt;=35, C4828&lt;50), "35-50",
C4828&gt;=50, "50-100"
)</f>
        <v>35-50</v>
      </c>
      <c r="AK4828" t="str" cm="1">
        <f t="array" ref="AK4828">_xlfn.IFS(
G4828&lt;6, "&lt;6",
AND(G4828&gt;=6, G4828&lt;12), "6-12",
AND(G4828&gt;=12, G4828&lt;18), "12-18",  AND(G4828&gt;=18, G4828&lt;24), "18-24", G4828&gt;=24, "24-36")</f>
        <v>18-24</v>
      </c>
    </row>
    <row r="4829" spans="1:37" x14ac:dyDescent="0.3">
      <c r="A4829" t="s">
        <v>4929</v>
      </c>
      <c r="B4829" t="s">
        <v>33</v>
      </c>
      <c r="C4829">
        <v>34</v>
      </c>
      <c r="D4829" t="s">
        <v>37</v>
      </c>
      <c r="E4829" t="s">
        <v>114</v>
      </c>
      <c r="F4829">
        <v>5</v>
      </c>
      <c r="G4829">
        <v>12</v>
      </c>
      <c r="H4829" t="s">
        <v>57</v>
      </c>
      <c r="I4829" t="s">
        <v>37</v>
      </c>
      <c r="J4829" t="s">
        <v>34</v>
      </c>
      <c r="K4829" t="s">
        <v>34</v>
      </c>
      <c r="L4829" t="s">
        <v>34</v>
      </c>
      <c r="M4829" t="s">
        <v>34</v>
      </c>
      <c r="N4829" t="s">
        <v>34</v>
      </c>
      <c r="O4829" t="s">
        <v>34</v>
      </c>
      <c r="P4829" t="s">
        <v>34</v>
      </c>
      <c r="Q4829" t="s">
        <v>34</v>
      </c>
      <c r="R4829" t="s">
        <v>34</v>
      </c>
      <c r="S4829" t="s">
        <v>34</v>
      </c>
      <c r="T4829" t="s">
        <v>34</v>
      </c>
      <c r="U4829" t="s">
        <v>67</v>
      </c>
      <c r="V4829" t="s">
        <v>34</v>
      </c>
      <c r="W4829" t="s">
        <v>40</v>
      </c>
      <c r="X4829">
        <v>20.9</v>
      </c>
      <c r="Y4829">
        <v>454</v>
      </c>
      <c r="Z4829">
        <v>0</v>
      </c>
      <c r="AA4829">
        <v>0</v>
      </c>
      <c r="AB4829">
        <v>434.93</v>
      </c>
      <c r="AC4829">
        <v>888.93</v>
      </c>
      <c r="AD4829" t="s">
        <v>41</v>
      </c>
      <c r="AE4829" t="s">
        <v>42</v>
      </c>
      <c r="AF4829" t="s">
        <v>42</v>
      </c>
      <c r="AG4829">
        <f t="shared" si="150"/>
        <v>0</v>
      </c>
      <c r="AH4829" t="str" cm="1">
        <f t="array" ref="AH4829">_xlfn.IFS(
X4829&lt;=20, "&lt;20",
AND(X4829&gt;=20, X4829&lt;50), "20-50",
AND(X4829&gt;=50, X4829&lt;100), "50-100",
X4829&gt;=100, "&gt;100"
)</f>
        <v>20-50</v>
      </c>
      <c r="AI4829">
        <f t="shared" si="151"/>
        <v>0</v>
      </c>
      <c r="AJ4829" t="str" cm="1">
        <f t="array" ref="AJ4829">_xlfn.IFS(
C4829&lt;=20, "&lt;20",
AND(C4829&gt;=20, C4829&lt;35), "20-35",
AND(C4829&gt;=35, C4829&lt;50), "35-50",
C4829&gt;=50, "50-100"
)</f>
        <v>20-35</v>
      </c>
      <c r="AK4829" t="str" cm="1">
        <f t="array" ref="AK4829">_xlfn.IFS(
G4829&lt;6, "&lt;6",
AND(G4829&gt;=6, G4829&lt;12), "6-12",
AND(G4829&gt;=12, G4829&lt;18), "12-18",  AND(G4829&gt;=18, G4829&lt;24), "18-24", G4829&gt;=24, "24-36")</f>
        <v>12-18</v>
      </c>
    </row>
    <row r="4830" spans="1:37" x14ac:dyDescent="0.3">
      <c r="A4830" t="s">
        <v>4930</v>
      </c>
      <c r="B4830" t="s">
        <v>44</v>
      </c>
      <c r="C4830">
        <v>40</v>
      </c>
      <c r="D4830" t="s">
        <v>34</v>
      </c>
      <c r="E4830" t="s">
        <v>90</v>
      </c>
      <c r="F4830">
        <v>2</v>
      </c>
      <c r="G4830">
        <v>14</v>
      </c>
      <c r="H4830" t="s">
        <v>36</v>
      </c>
      <c r="I4830" t="s">
        <v>37</v>
      </c>
      <c r="J4830" t="s">
        <v>37</v>
      </c>
      <c r="K4830" t="s">
        <v>37</v>
      </c>
      <c r="L4830" t="s">
        <v>72</v>
      </c>
      <c r="M4830" t="s">
        <v>34</v>
      </c>
      <c r="N4830" t="s">
        <v>34</v>
      </c>
      <c r="O4830" t="s">
        <v>34</v>
      </c>
      <c r="P4830" t="s">
        <v>34</v>
      </c>
      <c r="Q4830" t="s">
        <v>34</v>
      </c>
      <c r="R4830" t="s">
        <v>34</v>
      </c>
      <c r="S4830" t="s">
        <v>34</v>
      </c>
      <c r="T4830" t="s">
        <v>37</v>
      </c>
      <c r="U4830" t="s">
        <v>46</v>
      </c>
      <c r="V4830" t="s">
        <v>34</v>
      </c>
      <c r="W4830" t="s">
        <v>40</v>
      </c>
      <c r="X4830">
        <v>51.75</v>
      </c>
      <c r="Y4830">
        <v>201.1</v>
      </c>
      <c r="Z4830">
        <v>0</v>
      </c>
      <c r="AA4830">
        <v>0</v>
      </c>
      <c r="AB4830">
        <v>39.92</v>
      </c>
      <c r="AC4830">
        <v>241.02</v>
      </c>
      <c r="AD4830" t="s">
        <v>52</v>
      </c>
      <c r="AE4830" t="s">
        <v>53</v>
      </c>
      <c r="AF4830" t="s">
        <v>54</v>
      </c>
      <c r="AG4830">
        <f t="shared" si="150"/>
        <v>1</v>
      </c>
      <c r="AH4830" t="str" cm="1">
        <f t="array" ref="AH4830">_xlfn.IFS(
X4830&lt;=20, "&lt;20",
AND(X4830&gt;=20, X4830&lt;50), "20-50",
AND(X4830&gt;=50, X4830&lt;100), "50-100",
X4830&gt;=100, "&gt;100"
)</f>
        <v>50-100</v>
      </c>
      <c r="AI4830">
        <f t="shared" si="151"/>
        <v>0</v>
      </c>
      <c r="AJ4830" t="str" cm="1">
        <f t="array" ref="AJ4830">_xlfn.IFS(
C4830&lt;=20, "&lt;20",
AND(C4830&gt;=20, C4830&lt;35), "20-35",
AND(C4830&gt;=35, C4830&lt;50), "35-50",
C4830&gt;=50, "50-100"
)</f>
        <v>35-50</v>
      </c>
      <c r="AK4830" t="str" cm="1">
        <f t="array" ref="AK4830">_xlfn.IFS(
G4830&lt;6, "&lt;6",
AND(G4830&gt;=6, G4830&lt;12), "6-12",
AND(G4830&gt;=12, G4830&lt;18), "12-18",  AND(G4830&gt;=18, G4830&lt;24), "18-24", G4830&gt;=24, "24-36")</f>
        <v>12-18</v>
      </c>
    </row>
    <row r="4831" spans="1:37" x14ac:dyDescent="0.3">
      <c r="A4831" t="s">
        <v>4931</v>
      </c>
      <c r="B4831" t="s">
        <v>33</v>
      </c>
      <c r="C4831">
        <v>36</v>
      </c>
      <c r="D4831" t="s">
        <v>37</v>
      </c>
      <c r="E4831" t="s">
        <v>35</v>
      </c>
      <c r="F4831">
        <v>7</v>
      </c>
      <c r="G4831">
        <v>7</v>
      </c>
      <c r="H4831" t="s">
        <v>36</v>
      </c>
      <c r="I4831" t="s">
        <v>37</v>
      </c>
      <c r="J4831" t="s">
        <v>34</v>
      </c>
      <c r="K4831" t="s">
        <v>37</v>
      </c>
      <c r="L4831" t="s">
        <v>50</v>
      </c>
      <c r="M4831" t="s">
        <v>37</v>
      </c>
      <c r="N4831" t="s">
        <v>34</v>
      </c>
      <c r="O4831" t="s">
        <v>37</v>
      </c>
      <c r="P4831" t="s">
        <v>34</v>
      </c>
      <c r="Q4831" t="s">
        <v>34</v>
      </c>
      <c r="R4831" t="s">
        <v>34</v>
      </c>
      <c r="S4831" t="s">
        <v>34</v>
      </c>
      <c r="T4831" t="s">
        <v>37</v>
      </c>
      <c r="U4831" t="s">
        <v>46</v>
      </c>
      <c r="V4831" t="s">
        <v>37</v>
      </c>
      <c r="W4831" t="s">
        <v>51</v>
      </c>
      <c r="X4831">
        <v>80.45</v>
      </c>
      <c r="Y4831">
        <v>137.1</v>
      </c>
      <c r="Z4831">
        <v>0</v>
      </c>
      <c r="AA4831">
        <v>0</v>
      </c>
      <c r="AB4831">
        <v>70.819999999999993</v>
      </c>
      <c r="AC4831">
        <v>207.92</v>
      </c>
      <c r="AD4831" t="s">
        <v>85</v>
      </c>
      <c r="AE4831" t="s">
        <v>42</v>
      </c>
      <c r="AF4831" t="s">
        <v>42</v>
      </c>
      <c r="AG4831">
        <f t="shared" si="150"/>
        <v>0</v>
      </c>
      <c r="AH4831" t="str" cm="1">
        <f t="array" ref="AH4831">_xlfn.IFS(
X4831&lt;=20, "&lt;20",
AND(X4831&gt;=20, X4831&lt;50), "20-50",
AND(X4831&gt;=50, X4831&lt;100), "50-100",
X4831&gt;=100, "&gt;100"
)</f>
        <v>50-100</v>
      </c>
      <c r="AI4831">
        <f t="shared" si="151"/>
        <v>1</v>
      </c>
      <c r="AJ4831" t="str" cm="1">
        <f t="array" ref="AJ4831">_xlfn.IFS(
C4831&lt;=20, "&lt;20",
AND(C4831&gt;=20, C4831&lt;35), "20-35",
AND(C4831&gt;=35, C4831&lt;50), "35-50",
C4831&gt;=50, "50-100"
)</f>
        <v>35-50</v>
      </c>
      <c r="AK4831" t="str" cm="1">
        <f t="array" ref="AK4831">_xlfn.IFS(
G4831&lt;6, "&lt;6",
AND(G4831&gt;=6, G4831&lt;12), "6-12",
AND(G4831&gt;=12, G4831&lt;18), "12-18",  AND(G4831&gt;=18, G4831&lt;24), "18-24", G4831&gt;=24, "24-36")</f>
        <v>6-12</v>
      </c>
    </row>
    <row r="4832" spans="1:37" x14ac:dyDescent="0.3">
      <c r="A4832" t="s">
        <v>4932</v>
      </c>
      <c r="B4832" t="s">
        <v>33</v>
      </c>
      <c r="C4832">
        <v>37</v>
      </c>
      <c r="D4832" t="s">
        <v>37</v>
      </c>
      <c r="E4832" t="s">
        <v>48</v>
      </c>
      <c r="F4832">
        <v>15</v>
      </c>
      <c r="G4832">
        <v>2</v>
      </c>
      <c r="H4832" t="s">
        <v>36</v>
      </c>
      <c r="I4832" t="s">
        <v>37</v>
      </c>
      <c r="J4832" t="s">
        <v>34</v>
      </c>
      <c r="K4832" t="s">
        <v>34</v>
      </c>
      <c r="L4832" t="s">
        <v>34</v>
      </c>
      <c r="M4832" t="s">
        <v>34</v>
      </c>
      <c r="N4832" t="s">
        <v>34</v>
      </c>
      <c r="O4832" t="s">
        <v>34</v>
      </c>
      <c r="P4832" t="s">
        <v>34</v>
      </c>
      <c r="Q4832" t="s">
        <v>34</v>
      </c>
      <c r="R4832" t="s">
        <v>34</v>
      </c>
      <c r="S4832" t="s">
        <v>34</v>
      </c>
      <c r="T4832" t="s">
        <v>34</v>
      </c>
      <c r="U4832" t="s">
        <v>39</v>
      </c>
      <c r="V4832" t="s">
        <v>37</v>
      </c>
      <c r="W4832" t="s">
        <v>40</v>
      </c>
      <c r="X4832">
        <v>20.55</v>
      </c>
      <c r="Y4832">
        <v>184.95</v>
      </c>
      <c r="Z4832">
        <v>0</v>
      </c>
      <c r="AA4832">
        <v>0</v>
      </c>
      <c r="AB4832">
        <v>287.20999999999998</v>
      </c>
      <c r="AC4832">
        <v>472.16</v>
      </c>
      <c r="AD4832" t="s">
        <v>41</v>
      </c>
      <c r="AE4832" t="s">
        <v>42</v>
      </c>
      <c r="AF4832" t="s">
        <v>42</v>
      </c>
      <c r="AG4832">
        <f t="shared" si="150"/>
        <v>0</v>
      </c>
      <c r="AH4832" t="str" cm="1">
        <f t="array" ref="AH4832">_xlfn.IFS(
X4832&lt;=20, "&lt;20",
AND(X4832&gt;=20, X4832&lt;50), "20-50",
AND(X4832&gt;=50, X4832&lt;100), "50-100",
X4832&gt;=100, "&gt;100"
)</f>
        <v>20-50</v>
      </c>
      <c r="AI4832">
        <f t="shared" si="151"/>
        <v>0</v>
      </c>
      <c r="AJ4832" t="str" cm="1">
        <f t="array" ref="AJ4832">_xlfn.IFS(
C4832&lt;=20, "&lt;20",
AND(C4832&gt;=20, C4832&lt;35), "20-35",
AND(C4832&gt;=35, C4832&lt;50), "35-50",
C4832&gt;=50, "50-100"
)</f>
        <v>35-50</v>
      </c>
      <c r="AK4832" t="str" cm="1">
        <f t="array" ref="AK4832">_xlfn.IFS(
G4832&lt;6, "&lt;6",
AND(G4832&gt;=6, G4832&lt;12), "6-12",
AND(G4832&gt;=12, G4832&lt;18), "12-18",  AND(G4832&gt;=18, G4832&lt;24), "18-24", G4832&gt;=24, "24-36")</f>
        <v>&lt;6</v>
      </c>
    </row>
    <row r="4833" spans="1:37" x14ac:dyDescent="0.3">
      <c r="A4833" t="s">
        <v>4933</v>
      </c>
      <c r="B4833" t="s">
        <v>44</v>
      </c>
      <c r="C4833">
        <v>84</v>
      </c>
      <c r="D4833" t="s">
        <v>34</v>
      </c>
      <c r="E4833" t="s">
        <v>45</v>
      </c>
      <c r="F4833">
        <v>11</v>
      </c>
      <c r="G4833">
        <v>22</v>
      </c>
      <c r="H4833" t="s">
        <v>36</v>
      </c>
      <c r="I4833" t="s">
        <v>37</v>
      </c>
      <c r="J4833" t="s">
        <v>37</v>
      </c>
      <c r="K4833" t="s">
        <v>34</v>
      </c>
      <c r="L4833" t="s">
        <v>34</v>
      </c>
      <c r="M4833" t="s">
        <v>34</v>
      </c>
      <c r="N4833" t="s">
        <v>34</v>
      </c>
      <c r="O4833" t="s">
        <v>34</v>
      </c>
      <c r="P4833" t="s">
        <v>34</v>
      </c>
      <c r="Q4833" t="s">
        <v>34</v>
      </c>
      <c r="R4833" t="s">
        <v>34</v>
      </c>
      <c r="S4833" t="s">
        <v>34</v>
      </c>
      <c r="T4833" t="s">
        <v>34</v>
      </c>
      <c r="U4833" t="s">
        <v>67</v>
      </c>
      <c r="V4833" t="s">
        <v>34</v>
      </c>
      <c r="W4833" t="s">
        <v>40</v>
      </c>
      <c r="X4833">
        <v>25.1</v>
      </c>
      <c r="Y4833">
        <v>1275.5999999999999</v>
      </c>
      <c r="Z4833">
        <v>0</v>
      </c>
      <c r="AA4833">
        <v>0</v>
      </c>
      <c r="AB4833">
        <v>1008.59</v>
      </c>
      <c r="AC4833">
        <v>2284.19</v>
      </c>
      <c r="AD4833" t="s">
        <v>41</v>
      </c>
      <c r="AE4833" t="s">
        <v>42</v>
      </c>
      <c r="AF4833" t="s">
        <v>42</v>
      </c>
      <c r="AG4833">
        <f t="shared" si="150"/>
        <v>0</v>
      </c>
      <c r="AH4833" t="str" cm="1">
        <f t="array" ref="AH4833">_xlfn.IFS(
X4833&lt;=20, "&lt;20",
AND(X4833&gt;=20, X4833&lt;50), "20-50",
AND(X4833&gt;=50, X4833&lt;100), "50-100",
X4833&gt;=100, "&gt;100"
)</f>
        <v>20-50</v>
      </c>
      <c r="AI4833">
        <f t="shared" si="151"/>
        <v>0</v>
      </c>
      <c r="AJ4833" t="str" cm="1">
        <f t="array" ref="AJ4833">_xlfn.IFS(
C4833&lt;=20, "&lt;20",
AND(C4833&gt;=20, C4833&lt;35), "20-35",
AND(C4833&gt;=35, C4833&lt;50), "35-50",
C4833&gt;=50, "50-100"
)</f>
        <v>50-100</v>
      </c>
      <c r="AK4833" t="str" cm="1">
        <f t="array" ref="AK4833">_xlfn.IFS(
G4833&lt;6, "&lt;6",
AND(G4833&gt;=6, G4833&lt;12), "6-12",
AND(G4833&gt;=12, G4833&lt;18), "12-18",  AND(G4833&gt;=18, G4833&lt;24), "18-24", G4833&gt;=24, "24-36")</f>
        <v>18-24</v>
      </c>
    </row>
    <row r="4834" spans="1:37" x14ac:dyDescent="0.3">
      <c r="A4834" t="s">
        <v>4934</v>
      </c>
      <c r="B4834" t="s">
        <v>44</v>
      </c>
      <c r="C4834">
        <v>81</v>
      </c>
      <c r="D4834" t="s">
        <v>34</v>
      </c>
      <c r="E4834" t="s">
        <v>48</v>
      </c>
      <c r="F4834">
        <v>15</v>
      </c>
      <c r="G4834">
        <v>15</v>
      </c>
      <c r="H4834" t="s">
        <v>57</v>
      </c>
      <c r="I4834" t="s">
        <v>37</v>
      </c>
      <c r="J4834" t="s">
        <v>34</v>
      </c>
      <c r="K4834" t="s">
        <v>37</v>
      </c>
      <c r="L4834" t="s">
        <v>50</v>
      </c>
      <c r="M4834" t="s">
        <v>34</v>
      </c>
      <c r="N4834" t="s">
        <v>34</v>
      </c>
      <c r="O4834" t="s">
        <v>34</v>
      </c>
      <c r="P4834" t="s">
        <v>34</v>
      </c>
      <c r="Q4834" t="s">
        <v>34</v>
      </c>
      <c r="R4834" t="s">
        <v>34</v>
      </c>
      <c r="S4834" t="s">
        <v>34</v>
      </c>
      <c r="T4834" t="s">
        <v>37</v>
      </c>
      <c r="U4834" t="s">
        <v>46</v>
      </c>
      <c r="V4834" t="s">
        <v>34</v>
      </c>
      <c r="W4834" t="s">
        <v>40</v>
      </c>
      <c r="X4834">
        <v>71.3</v>
      </c>
      <c r="Y4834">
        <v>1389.2</v>
      </c>
      <c r="Z4834">
        <v>0</v>
      </c>
      <c r="AA4834">
        <v>0</v>
      </c>
      <c r="AB4834">
        <v>114.2</v>
      </c>
      <c r="AC4834">
        <v>1503.4</v>
      </c>
      <c r="AD4834" t="s">
        <v>52</v>
      </c>
      <c r="AE4834" t="s">
        <v>104</v>
      </c>
      <c r="AF4834" t="s">
        <v>105</v>
      </c>
      <c r="AG4834">
        <f t="shared" si="150"/>
        <v>1</v>
      </c>
      <c r="AH4834" t="str" cm="1">
        <f t="array" ref="AH4834">_xlfn.IFS(
X4834&lt;=20, "&lt;20",
AND(X4834&gt;=20, X4834&lt;50), "20-50",
AND(X4834&gt;=50, X4834&lt;100), "50-100",
X4834&gt;=100, "&gt;100"
)</f>
        <v>50-100</v>
      </c>
      <c r="AI4834">
        <f t="shared" si="151"/>
        <v>0</v>
      </c>
      <c r="AJ4834" t="str" cm="1">
        <f t="array" ref="AJ4834">_xlfn.IFS(
C4834&lt;=20, "&lt;20",
AND(C4834&gt;=20, C4834&lt;35), "20-35",
AND(C4834&gt;=35, C4834&lt;50), "35-50",
C4834&gt;=50, "50-100"
)</f>
        <v>50-100</v>
      </c>
      <c r="AK4834" t="str" cm="1">
        <f t="array" ref="AK4834">_xlfn.IFS(
G4834&lt;6, "&lt;6",
AND(G4834&gt;=6, G4834&lt;12), "6-12",
AND(G4834&gt;=12, G4834&lt;18), "12-18",  AND(G4834&gt;=18, G4834&lt;24), "18-24", G4834&gt;=24, "24-36")</f>
        <v>12-18</v>
      </c>
    </row>
    <row r="4835" spans="1:37" x14ac:dyDescent="0.3">
      <c r="A4835" t="s">
        <v>4935</v>
      </c>
      <c r="B4835" t="s">
        <v>33</v>
      </c>
      <c r="C4835">
        <v>50</v>
      </c>
      <c r="D4835" t="s">
        <v>34</v>
      </c>
      <c r="E4835" t="s">
        <v>64</v>
      </c>
      <c r="F4835">
        <v>15</v>
      </c>
      <c r="G4835">
        <v>9</v>
      </c>
      <c r="H4835" t="s">
        <v>36</v>
      </c>
      <c r="I4835" t="s">
        <v>37</v>
      </c>
      <c r="J4835" t="s">
        <v>34</v>
      </c>
      <c r="K4835" t="s">
        <v>34</v>
      </c>
      <c r="L4835" t="s">
        <v>34</v>
      </c>
      <c r="M4835" t="s">
        <v>34</v>
      </c>
      <c r="N4835" t="s">
        <v>34</v>
      </c>
      <c r="O4835" t="s">
        <v>34</v>
      </c>
      <c r="P4835" t="s">
        <v>34</v>
      </c>
      <c r="Q4835" t="s">
        <v>34</v>
      </c>
      <c r="R4835" t="s">
        <v>34</v>
      </c>
      <c r="S4835" t="s">
        <v>34</v>
      </c>
      <c r="T4835" t="s">
        <v>34</v>
      </c>
      <c r="U4835" t="s">
        <v>67</v>
      </c>
      <c r="V4835" t="s">
        <v>34</v>
      </c>
      <c r="W4835" t="s">
        <v>40</v>
      </c>
      <c r="X4835">
        <v>19.7</v>
      </c>
      <c r="Y4835">
        <v>1379.8</v>
      </c>
      <c r="Z4835">
        <v>0</v>
      </c>
      <c r="AA4835">
        <v>0</v>
      </c>
      <c r="AB4835">
        <v>3458.88</v>
      </c>
      <c r="AC4835">
        <v>4838.68</v>
      </c>
      <c r="AD4835" t="s">
        <v>41</v>
      </c>
      <c r="AE4835" t="s">
        <v>42</v>
      </c>
      <c r="AF4835" t="s">
        <v>42</v>
      </c>
      <c r="AG4835">
        <f t="shared" si="150"/>
        <v>0</v>
      </c>
      <c r="AH4835" t="str" cm="1">
        <f t="array" ref="AH4835">_xlfn.IFS(
X4835&lt;=20, "&lt;20",
AND(X4835&gt;=20, X4835&lt;50), "20-50",
AND(X4835&gt;=50, X4835&lt;100), "50-100",
X4835&gt;=100, "&gt;100"
)</f>
        <v>&lt;20</v>
      </c>
      <c r="AI4835">
        <f t="shared" si="151"/>
        <v>0</v>
      </c>
      <c r="AJ4835" t="str" cm="1">
        <f t="array" ref="AJ4835">_xlfn.IFS(
C4835&lt;=20, "&lt;20",
AND(C4835&gt;=20, C4835&lt;35), "20-35",
AND(C4835&gt;=35, C4835&lt;50), "35-50",
C4835&gt;=50, "50-100"
)</f>
        <v>50-100</v>
      </c>
      <c r="AK4835" t="str" cm="1">
        <f t="array" ref="AK4835">_xlfn.IFS(
G4835&lt;6, "&lt;6",
AND(G4835&gt;=6, G4835&lt;12), "6-12",
AND(G4835&gt;=12, G4835&lt;18), "12-18",  AND(G4835&gt;=18, G4835&lt;24), "18-24", G4835&gt;=24, "24-36")</f>
        <v>6-12</v>
      </c>
    </row>
    <row r="4836" spans="1:37" x14ac:dyDescent="0.3">
      <c r="A4836" t="s">
        <v>4936</v>
      </c>
      <c r="B4836" t="s">
        <v>33</v>
      </c>
      <c r="C4836">
        <v>28</v>
      </c>
      <c r="D4836" t="s">
        <v>37</v>
      </c>
      <c r="E4836" t="s">
        <v>124</v>
      </c>
      <c r="F4836">
        <v>0</v>
      </c>
      <c r="G4836">
        <v>13</v>
      </c>
      <c r="H4836" t="s">
        <v>110</v>
      </c>
      <c r="I4836" t="s">
        <v>37</v>
      </c>
      <c r="J4836" t="s">
        <v>34</v>
      </c>
      <c r="K4836" t="s">
        <v>37</v>
      </c>
      <c r="L4836" t="s">
        <v>38</v>
      </c>
      <c r="M4836" t="s">
        <v>34</v>
      </c>
      <c r="N4836" t="s">
        <v>37</v>
      </c>
      <c r="O4836" t="s">
        <v>37</v>
      </c>
      <c r="P4836" t="s">
        <v>34</v>
      </c>
      <c r="Q4836" t="s">
        <v>34</v>
      </c>
      <c r="R4836" t="s">
        <v>34</v>
      </c>
      <c r="S4836" t="s">
        <v>34</v>
      </c>
      <c r="T4836" t="s">
        <v>37</v>
      </c>
      <c r="U4836" t="s">
        <v>39</v>
      </c>
      <c r="V4836" t="s">
        <v>37</v>
      </c>
      <c r="W4836" t="s">
        <v>40</v>
      </c>
      <c r="X4836">
        <v>56.05</v>
      </c>
      <c r="Y4836">
        <v>1553.2</v>
      </c>
      <c r="Z4836">
        <v>0</v>
      </c>
      <c r="AA4836">
        <v>0</v>
      </c>
      <c r="AB4836">
        <v>929.5</v>
      </c>
      <c r="AC4836">
        <v>2482.6999999999998</v>
      </c>
      <c r="AD4836" t="s">
        <v>41</v>
      </c>
      <c r="AE4836" t="s">
        <v>42</v>
      </c>
      <c r="AF4836" t="s">
        <v>42</v>
      </c>
      <c r="AG4836">
        <f t="shared" si="150"/>
        <v>0</v>
      </c>
      <c r="AH4836" t="str" cm="1">
        <f t="array" ref="AH4836">_xlfn.IFS(
X4836&lt;=20, "&lt;20",
AND(X4836&gt;=20, X4836&lt;50), "20-50",
AND(X4836&gt;=50, X4836&lt;100), "50-100",
X4836&gt;=100, "&gt;100"
)</f>
        <v>50-100</v>
      </c>
      <c r="AI4836">
        <f t="shared" si="151"/>
        <v>0</v>
      </c>
      <c r="AJ4836" t="str" cm="1">
        <f t="array" ref="AJ4836">_xlfn.IFS(
C4836&lt;=20, "&lt;20",
AND(C4836&gt;=20, C4836&lt;35), "20-35",
AND(C4836&gt;=35, C4836&lt;50), "35-50",
C4836&gt;=50, "50-100"
)</f>
        <v>20-35</v>
      </c>
      <c r="AK4836" t="str" cm="1">
        <f t="array" ref="AK4836">_xlfn.IFS(
G4836&lt;6, "&lt;6",
AND(G4836&gt;=6, G4836&lt;12), "6-12",
AND(G4836&gt;=12, G4836&lt;18), "12-18",  AND(G4836&gt;=18, G4836&lt;24), "18-24", G4836&gt;=24, "24-36")</f>
        <v>12-18</v>
      </c>
    </row>
    <row r="4837" spans="1:37" x14ac:dyDescent="0.3">
      <c r="A4837" t="s">
        <v>4937</v>
      </c>
      <c r="B4837" t="s">
        <v>33</v>
      </c>
      <c r="C4837">
        <v>63</v>
      </c>
      <c r="D4837" t="s">
        <v>34</v>
      </c>
      <c r="E4837" t="s">
        <v>48</v>
      </c>
      <c r="F4837">
        <v>7</v>
      </c>
      <c r="G4837">
        <v>9</v>
      </c>
      <c r="H4837" t="s">
        <v>110</v>
      </c>
      <c r="I4837" t="s">
        <v>34</v>
      </c>
      <c r="J4837" t="s">
        <v>34</v>
      </c>
      <c r="K4837" t="s">
        <v>37</v>
      </c>
      <c r="L4837" t="s">
        <v>38</v>
      </c>
      <c r="M4837" t="s">
        <v>37</v>
      </c>
      <c r="N4837" t="s">
        <v>34</v>
      </c>
      <c r="O4837" t="s">
        <v>37</v>
      </c>
      <c r="P4837" t="s">
        <v>37</v>
      </c>
      <c r="Q4837" t="s">
        <v>37</v>
      </c>
      <c r="R4837" t="s">
        <v>37</v>
      </c>
      <c r="S4837" t="s">
        <v>37</v>
      </c>
      <c r="T4837" t="s">
        <v>37</v>
      </c>
      <c r="U4837" t="s">
        <v>39</v>
      </c>
      <c r="V4837" t="s">
        <v>34</v>
      </c>
      <c r="W4837" t="s">
        <v>51</v>
      </c>
      <c r="X4837">
        <v>59.95</v>
      </c>
      <c r="Y4837">
        <v>1848.8</v>
      </c>
      <c r="Z4837">
        <v>0</v>
      </c>
      <c r="AA4837">
        <v>0</v>
      </c>
      <c r="AB4837">
        <v>0</v>
      </c>
      <c r="AC4837">
        <v>1848.8</v>
      </c>
      <c r="AD4837" t="s">
        <v>41</v>
      </c>
      <c r="AE4837" t="s">
        <v>42</v>
      </c>
      <c r="AF4837" t="s">
        <v>42</v>
      </c>
      <c r="AG4837">
        <f t="shared" si="150"/>
        <v>0</v>
      </c>
      <c r="AH4837" t="str" cm="1">
        <f t="array" ref="AH4837">_xlfn.IFS(
X4837&lt;=20, "&lt;20",
AND(X4837&gt;=20, X4837&lt;50), "20-50",
AND(X4837&gt;=50, X4837&lt;100), "50-100",
X4837&gt;=100, "&gt;100"
)</f>
        <v>50-100</v>
      </c>
      <c r="AI4837">
        <f t="shared" si="151"/>
        <v>0</v>
      </c>
      <c r="AJ4837" t="str" cm="1">
        <f t="array" ref="AJ4837">_xlfn.IFS(
C4837&lt;=20, "&lt;20",
AND(C4837&gt;=20, C4837&lt;35), "20-35",
AND(C4837&gt;=35, C4837&lt;50), "35-50",
C4837&gt;=50, "50-100"
)</f>
        <v>50-100</v>
      </c>
      <c r="AK4837" t="str" cm="1">
        <f t="array" ref="AK4837">_xlfn.IFS(
G4837&lt;6, "&lt;6",
AND(G4837&gt;=6, G4837&lt;12), "6-12",
AND(G4837&gt;=12, G4837&lt;18), "12-18",  AND(G4837&gt;=18, G4837&lt;24), "18-24", G4837&gt;=24, "24-36")</f>
        <v>6-12</v>
      </c>
    </row>
    <row r="4838" spans="1:37" x14ac:dyDescent="0.3">
      <c r="A4838" t="s">
        <v>4938</v>
      </c>
      <c r="B4838" t="s">
        <v>44</v>
      </c>
      <c r="C4838">
        <v>64</v>
      </c>
      <c r="D4838" t="s">
        <v>37</v>
      </c>
      <c r="E4838" t="s">
        <v>61</v>
      </c>
      <c r="F4838">
        <v>3</v>
      </c>
      <c r="G4838">
        <v>5</v>
      </c>
      <c r="H4838" t="s">
        <v>57</v>
      </c>
      <c r="I4838" t="s">
        <v>37</v>
      </c>
      <c r="J4838" t="s">
        <v>34</v>
      </c>
      <c r="K4838" t="s">
        <v>37</v>
      </c>
      <c r="L4838" t="s">
        <v>38</v>
      </c>
      <c r="M4838" t="s">
        <v>37</v>
      </c>
      <c r="N4838" t="s">
        <v>34</v>
      </c>
      <c r="O4838" t="s">
        <v>34</v>
      </c>
      <c r="P4838" t="s">
        <v>34</v>
      </c>
      <c r="Q4838" t="s">
        <v>34</v>
      </c>
      <c r="R4838" t="s">
        <v>34</v>
      </c>
      <c r="S4838" t="s">
        <v>34</v>
      </c>
      <c r="T4838" t="s">
        <v>37</v>
      </c>
      <c r="U4838" t="s">
        <v>39</v>
      </c>
      <c r="V4838" t="s">
        <v>37</v>
      </c>
      <c r="W4838" t="s">
        <v>51</v>
      </c>
      <c r="X4838">
        <v>48.95</v>
      </c>
      <c r="Y4838">
        <v>955.6</v>
      </c>
      <c r="Z4838">
        <v>0</v>
      </c>
      <c r="AA4838">
        <v>0</v>
      </c>
      <c r="AB4838">
        <v>223.25</v>
      </c>
      <c r="AC4838">
        <v>1178.8499999999999</v>
      </c>
      <c r="AD4838" t="s">
        <v>41</v>
      </c>
      <c r="AE4838" t="s">
        <v>42</v>
      </c>
      <c r="AF4838" t="s">
        <v>42</v>
      </c>
      <c r="AG4838">
        <f t="shared" si="150"/>
        <v>0</v>
      </c>
      <c r="AH4838" t="str" cm="1">
        <f t="array" ref="AH4838">_xlfn.IFS(
X4838&lt;=20, "&lt;20",
AND(X4838&gt;=20, X4838&lt;50), "20-50",
AND(X4838&gt;=50, X4838&lt;100), "50-100",
X4838&gt;=100, "&gt;100"
)</f>
        <v>20-50</v>
      </c>
      <c r="AI4838">
        <f t="shared" si="151"/>
        <v>0</v>
      </c>
      <c r="AJ4838" t="str" cm="1">
        <f t="array" ref="AJ4838">_xlfn.IFS(
C4838&lt;=20, "&lt;20",
AND(C4838&gt;=20, C4838&lt;35), "20-35",
AND(C4838&gt;=35, C4838&lt;50), "35-50",
C4838&gt;=50, "50-100"
)</f>
        <v>50-100</v>
      </c>
      <c r="AK4838" t="str" cm="1">
        <f t="array" ref="AK4838">_xlfn.IFS(
G4838&lt;6, "&lt;6",
AND(G4838&gt;=6, G4838&lt;12), "6-12",
AND(G4838&gt;=12, G4838&lt;18), "12-18",  AND(G4838&gt;=18, G4838&lt;24), "18-24", G4838&gt;=24, "24-36")</f>
        <v>&lt;6</v>
      </c>
    </row>
    <row r="4839" spans="1:37" x14ac:dyDescent="0.3">
      <c r="A4839" t="s">
        <v>4939</v>
      </c>
      <c r="B4839" t="s">
        <v>44</v>
      </c>
      <c r="C4839">
        <v>68</v>
      </c>
      <c r="D4839" t="s">
        <v>34</v>
      </c>
      <c r="E4839" t="s">
        <v>74</v>
      </c>
      <c r="F4839">
        <v>9</v>
      </c>
      <c r="G4839">
        <v>27</v>
      </c>
      <c r="H4839" t="s">
        <v>36</v>
      </c>
      <c r="I4839" t="s">
        <v>37</v>
      </c>
      <c r="J4839" t="s">
        <v>34</v>
      </c>
      <c r="K4839" t="s">
        <v>37</v>
      </c>
      <c r="L4839" t="s">
        <v>72</v>
      </c>
      <c r="M4839" t="s">
        <v>34</v>
      </c>
      <c r="N4839" t="s">
        <v>37</v>
      </c>
      <c r="O4839" t="s">
        <v>34</v>
      </c>
      <c r="P4839" t="s">
        <v>34</v>
      </c>
      <c r="Q4839" t="s">
        <v>34</v>
      </c>
      <c r="R4839" t="s">
        <v>37</v>
      </c>
      <c r="S4839" t="s">
        <v>37</v>
      </c>
      <c r="T4839" t="s">
        <v>37</v>
      </c>
      <c r="U4839" t="s">
        <v>39</v>
      </c>
      <c r="V4839" t="s">
        <v>37</v>
      </c>
      <c r="W4839" t="s">
        <v>51</v>
      </c>
      <c r="X4839">
        <v>58.95</v>
      </c>
      <c r="Y4839">
        <v>2789.7</v>
      </c>
      <c r="Z4839">
        <v>0</v>
      </c>
      <c r="AA4839">
        <v>0</v>
      </c>
      <c r="AB4839">
        <v>1652.64</v>
      </c>
      <c r="AC4839">
        <v>4442.34</v>
      </c>
      <c r="AD4839" t="s">
        <v>41</v>
      </c>
      <c r="AE4839" t="s">
        <v>42</v>
      </c>
      <c r="AF4839" t="s">
        <v>42</v>
      </c>
      <c r="AG4839">
        <f t="shared" si="150"/>
        <v>0</v>
      </c>
      <c r="AH4839" t="str" cm="1">
        <f t="array" ref="AH4839">_xlfn.IFS(
X4839&lt;=20, "&lt;20",
AND(X4839&gt;=20, X4839&lt;50), "20-50",
AND(X4839&gt;=50, X4839&lt;100), "50-100",
X4839&gt;=100, "&gt;100"
)</f>
        <v>50-100</v>
      </c>
      <c r="AI4839">
        <f t="shared" si="151"/>
        <v>0</v>
      </c>
      <c r="AJ4839" t="str" cm="1">
        <f t="array" ref="AJ4839">_xlfn.IFS(
C4839&lt;=20, "&lt;20",
AND(C4839&gt;=20, C4839&lt;35), "20-35",
AND(C4839&gt;=35, C4839&lt;50), "35-50",
C4839&gt;=50, "50-100"
)</f>
        <v>50-100</v>
      </c>
      <c r="AK4839" t="str" cm="1">
        <f t="array" ref="AK4839">_xlfn.IFS(
G4839&lt;6, "&lt;6",
AND(G4839&gt;=6, G4839&lt;12), "6-12",
AND(G4839&gt;=12, G4839&lt;18), "12-18",  AND(G4839&gt;=18, G4839&lt;24), "18-24", G4839&gt;=24, "24-36")</f>
        <v>24-36</v>
      </c>
    </row>
    <row r="4840" spans="1:37" x14ac:dyDescent="0.3">
      <c r="A4840" t="s">
        <v>4940</v>
      </c>
      <c r="B4840" t="s">
        <v>44</v>
      </c>
      <c r="C4840">
        <v>22</v>
      </c>
      <c r="D4840" t="s">
        <v>37</v>
      </c>
      <c r="E4840" t="s">
        <v>82</v>
      </c>
      <c r="F4840">
        <v>2</v>
      </c>
      <c r="G4840">
        <v>12</v>
      </c>
      <c r="H4840" t="s">
        <v>49</v>
      </c>
      <c r="I4840" t="s">
        <v>37</v>
      </c>
      <c r="J4840" t="s">
        <v>34</v>
      </c>
      <c r="K4840" t="s">
        <v>37</v>
      </c>
      <c r="L4840" t="s">
        <v>50</v>
      </c>
      <c r="M4840" t="s">
        <v>34</v>
      </c>
      <c r="N4840" t="s">
        <v>34</v>
      </c>
      <c r="O4840" t="s">
        <v>34</v>
      </c>
      <c r="P4840" t="s">
        <v>34</v>
      </c>
      <c r="Q4840" t="s">
        <v>34</v>
      </c>
      <c r="R4840" t="s">
        <v>37</v>
      </c>
      <c r="S4840" t="s">
        <v>37</v>
      </c>
      <c r="T4840" t="s">
        <v>34</v>
      </c>
      <c r="U4840" t="s">
        <v>46</v>
      </c>
      <c r="V4840" t="s">
        <v>37</v>
      </c>
      <c r="W4840" t="s">
        <v>51</v>
      </c>
      <c r="X4840">
        <v>80</v>
      </c>
      <c r="Y4840">
        <v>412.5</v>
      </c>
      <c r="Z4840">
        <v>40</v>
      </c>
      <c r="AA4840">
        <v>10</v>
      </c>
      <c r="AB4840">
        <v>219.95</v>
      </c>
      <c r="AC4840">
        <v>602.45000000000005</v>
      </c>
      <c r="AD4840" t="s">
        <v>52</v>
      </c>
      <c r="AE4840" t="s">
        <v>53</v>
      </c>
      <c r="AF4840" t="s">
        <v>91</v>
      </c>
      <c r="AG4840">
        <f t="shared" si="150"/>
        <v>1</v>
      </c>
      <c r="AH4840" t="str" cm="1">
        <f t="array" ref="AH4840">_xlfn.IFS(
X4840&lt;=20, "&lt;20",
AND(X4840&gt;=20, X4840&lt;50), "20-50",
AND(X4840&gt;=50, X4840&lt;100), "50-100",
X4840&gt;=100, "&gt;100"
)</f>
        <v>50-100</v>
      </c>
      <c r="AI4840">
        <f t="shared" si="151"/>
        <v>0</v>
      </c>
      <c r="AJ4840" t="str" cm="1">
        <f t="array" ref="AJ4840">_xlfn.IFS(
C4840&lt;=20, "&lt;20",
AND(C4840&gt;=20, C4840&lt;35), "20-35",
AND(C4840&gt;=35, C4840&lt;50), "35-50",
C4840&gt;=50, "50-100"
)</f>
        <v>20-35</v>
      </c>
      <c r="AK4840" t="str" cm="1">
        <f t="array" ref="AK4840">_xlfn.IFS(
G4840&lt;6, "&lt;6",
AND(G4840&gt;=6, G4840&lt;12), "6-12",
AND(G4840&gt;=12, G4840&lt;18), "12-18",  AND(G4840&gt;=18, G4840&lt;24), "18-24", G4840&gt;=24, "24-36")</f>
        <v>12-18</v>
      </c>
    </row>
    <row r="4841" spans="1:37" x14ac:dyDescent="0.3">
      <c r="A4841" t="s">
        <v>4941</v>
      </c>
      <c r="B4841" t="s">
        <v>44</v>
      </c>
      <c r="C4841">
        <v>26</v>
      </c>
      <c r="D4841" t="s">
        <v>37</v>
      </c>
      <c r="E4841" t="s">
        <v>56</v>
      </c>
      <c r="F4841">
        <v>3</v>
      </c>
      <c r="G4841">
        <v>9</v>
      </c>
      <c r="H4841" t="s">
        <v>36</v>
      </c>
      <c r="I4841" t="s">
        <v>37</v>
      </c>
      <c r="J4841" t="s">
        <v>34</v>
      </c>
      <c r="K4841" t="s">
        <v>34</v>
      </c>
      <c r="L4841" t="s">
        <v>34</v>
      </c>
      <c r="M4841" t="s">
        <v>34</v>
      </c>
      <c r="N4841" t="s">
        <v>34</v>
      </c>
      <c r="O4841" t="s">
        <v>34</v>
      </c>
      <c r="P4841" t="s">
        <v>34</v>
      </c>
      <c r="Q4841" t="s">
        <v>34</v>
      </c>
      <c r="R4841" t="s">
        <v>34</v>
      </c>
      <c r="S4841" t="s">
        <v>34</v>
      </c>
      <c r="T4841" t="s">
        <v>34</v>
      </c>
      <c r="U4841" t="s">
        <v>46</v>
      </c>
      <c r="V4841" t="s">
        <v>37</v>
      </c>
      <c r="W4841" t="s">
        <v>143</v>
      </c>
      <c r="X4841">
        <v>20.55</v>
      </c>
      <c r="Y4841">
        <v>33.6</v>
      </c>
      <c r="Z4841">
        <v>0</v>
      </c>
      <c r="AA4841">
        <v>0</v>
      </c>
      <c r="AB4841">
        <v>33.4</v>
      </c>
      <c r="AC4841">
        <v>67</v>
      </c>
      <c r="AD4841" t="s">
        <v>85</v>
      </c>
      <c r="AE4841" t="s">
        <v>42</v>
      </c>
      <c r="AF4841" t="s">
        <v>42</v>
      </c>
      <c r="AG4841">
        <f t="shared" si="150"/>
        <v>0</v>
      </c>
      <c r="AH4841" t="str" cm="1">
        <f t="array" ref="AH4841">_xlfn.IFS(
X4841&lt;=20, "&lt;20",
AND(X4841&gt;=20, X4841&lt;50), "20-50",
AND(X4841&gt;=50, X4841&lt;100), "50-100",
X4841&gt;=100, "&gt;100"
)</f>
        <v>20-50</v>
      </c>
      <c r="AI4841">
        <f t="shared" si="151"/>
        <v>1</v>
      </c>
      <c r="AJ4841" t="str" cm="1">
        <f t="array" ref="AJ4841">_xlfn.IFS(
C4841&lt;=20, "&lt;20",
AND(C4841&gt;=20, C4841&lt;35), "20-35",
AND(C4841&gt;=35, C4841&lt;50), "35-50",
C4841&gt;=50, "50-100"
)</f>
        <v>20-35</v>
      </c>
      <c r="AK4841" t="str" cm="1">
        <f t="array" ref="AK4841">_xlfn.IFS(
G4841&lt;6, "&lt;6",
AND(G4841&gt;=6, G4841&lt;12), "6-12",
AND(G4841&gt;=12, G4841&lt;18), "12-18",  AND(G4841&gt;=18, G4841&lt;24), "18-24", G4841&gt;=24, "24-36")</f>
        <v>6-12</v>
      </c>
    </row>
    <row r="4842" spans="1:37" x14ac:dyDescent="0.3">
      <c r="A4842" t="s">
        <v>4942</v>
      </c>
      <c r="B4842" t="s">
        <v>44</v>
      </c>
      <c r="C4842">
        <v>78</v>
      </c>
      <c r="D4842" t="s">
        <v>34</v>
      </c>
      <c r="E4842" t="s">
        <v>35</v>
      </c>
      <c r="F4842">
        <v>4</v>
      </c>
      <c r="G4842">
        <v>33</v>
      </c>
      <c r="H4842" t="s">
        <v>110</v>
      </c>
      <c r="I4842" t="s">
        <v>37</v>
      </c>
      <c r="J4842" t="s">
        <v>37</v>
      </c>
      <c r="K4842" t="s">
        <v>37</v>
      </c>
      <c r="L4842" t="s">
        <v>50</v>
      </c>
      <c r="M4842" t="s">
        <v>37</v>
      </c>
      <c r="N4842" t="s">
        <v>34</v>
      </c>
      <c r="O4842" t="s">
        <v>34</v>
      </c>
      <c r="P4842" t="s">
        <v>34</v>
      </c>
      <c r="Q4842" t="s">
        <v>34</v>
      </c>
      <c r="R4842" t="s">
        <v>37</v>
      </c>
      <c r="S4842" t="s">
        <v>34</v>
      </c>
      <c r="T4842" t="s">
        <v>37</v>
      </c>
      <c r="U4842" t="s">
        <v>39</v>
      </c>
      <c r="V4842" t="s">
        <v>37</v>
      </c>
      <c r="W4842" t="s">
        <v>51</v>
      </c>
      <c r="X4842">
        <v>89.05</v>
      </c>
      <c r="Y4842">
        <v>2177.4499999999998</v>
      </c>
      <c r="Z4842">
        <v>0</v>
      </c>
      <c r="AA4842">
        <v>0</v>
      </c>
      <c r="AB4842">
        <v>840.75</v>
      </c>
      <c r="AC4842">
        <v>3018.2</v>
      </c>
      <c r="AD4842" t="s">
        <v>52</v>
      </c>
      <c r="AE4842" t="s">
        <v>53</v>
      </c>
      <c r="AF4842" t="s">
        <v>91</v>
      </c>
      <c r="AG4842">
        <f t="shared" si="150"/>
        <v>1</v>
      </c>
      <c r="AH4842" t="str" cm="1">
        <f t="array" ref="AH4842">_xlfn.IFS(
X4842&lt;=20, "&lt;20",
AND(X4842&gt;=20, X4842&lt;50), "20-50",
AND(X4842&gt;=50, X4842&lt;100), "50-100",
X4842&gt;=100, "&gt;100"
)</f>
        <v>50-100</v>
      </c>
      <c r="AI4842">
        <f t="shared" si="151"/>
        <v>0</v>
      </c>
      <c r="AJ4842" t="str" cm="1">
        <f t="array" ref="AJ4842">_xlfn.IFS(
C4842&lt;=20, "&lt;20",
AND(C4842&gt;=20, C4842&lt;35), "20-35",
AND(C4842&gt;=35, C4842&lt;50), "35-50",
C4842&gt;=50, "50-100"
)</f>
        <v>50-100</v>
      </c>
      <c r="AK4842" t="str" cm="1">
        <f t="array" ref="AK4842">_xlfn.IFS(
G4842&lt;6, "&lt;6",
AND(G4842&gt;=6, G4842&lt;12), "6-12",
AND(G4842&gt;=12, G4842&lt;18), "12-18",  AND(G4842&gt;=18, G4842&lt;24), "18-24", G4842&gt;=24, "24-36")</f>
        <v>24-36</v>
      </c>
    </row>
    <row r="4843" spans="1:37" x14ac:dyDescent="0.3">
      <c r="A4843" t="s">
        <v>4943</v>
      </c>
      <c r="B4843" t="s">
        <v>33</v>
      </c>
      <c r="C4843">
        <v>27</v>
      </c>
      <c r="D4843" t="s">
        <v>37</v>
      </c>
      <c r="E4843" t="s">
        <v>87</v>
      </c>
      <c r="F4843">
        <v>9</v>
      </c>
      <c r="G4843">
        <v>9</v>
      </c>
      <c r="H4843" t="s">
        <v>70</v>
      </c>
      <c r="I4843" t="s">
        <v>37</v>
      </c>
      <c r="J4843" t="s">
        <v>34</v>
      </c>
      <c r="K4843" t="s">
        <v>37</v>
      </c>
      <c r="L4843" t="s">
        <v>50</v>
      </c>
      <c r="M4843" t="s">
        <v>34</v>
      </c>
      <c r="N4843" t="s">
        <v>37</v>
      </c>
      <c r="O4843" t="s">
        <v>34</v>
      </c>
      <c r="P4843" t="s">
        <v>37</v>
      </c>
      <c r="Q4843" t="s">
        <v>34</v>
      </c>
      <c r="R4843" t="s">
        <v>34</v>
      </c>
      <c r="S4843" t="s">
        <v>34</v>
      </c>
      <c r="T4843" t="s">
        <v>37</v>
      </c>
      <c r="U4843" t="s">
        <v>67</v>
      </c>
      <c r="V4843" t="s">
        <v>37</v>
      </c>
      <c r="W4843" t="s">
        <v>51</v>
      </c>
      <c r="X4843">
        <v>79.95</v>
      </c>
      <c r="Y4843">
        <v>4362.05</v>
      </c>
      <c r="Z4843">
        <v>0</v>
      </c>
      <c r="AA4843">
        <v>0</v>
      </c>
      <c r="AB4843">
        <v>2521.8000000000002</v>
      </c>
      <c r="AC4843">
        <v>6883.85</v>
      </c>
      <c r="AD4843" t="s">
        <v>41</v>
      </c>
      <c r="AE4843" t="s">
        <v>42</v>
      </c>
      <c r="AF4843" t="s">
        <v>42</v>
      </c>
      <c r="AG4843">
        <f t="shared" si="150"/>
        <v>0</v>
      </c>
      <c r="AH4843" t="str" cm="1">
        <f t="array" ref="AH4843">_xlfn.IFS(
X4843&lt;=20, "&lt;20",
AND(X4843&gt;=20, X4843&lt;50), "20-50",
AND(X4843&gt;=50, X4843&lt;100), "50-100",
X4843&gt;=100, "&gt;100"
)</f>
        <v>50-100</v>
      </c>
      <c r="AI4843">
        <f t="shared" si="151"/>
        <v>0</v>
      </c>
      <c r="AJ4843" t="str" cm="1">
        <f t="array" ref="AJ4843">_xlfn.IFS(
C4843&lt;=20, "&lt;20",
AND(C4843&gt;=20, C4843&lt;35), "20-35",
AND(C4843&gt;=35, C4843&lt;50), "35-50",
C4843&gt;=50, "50-100"
)</f>
        <v>20-35</v>
      </c>
      <c r="AK4843" t="str" cm="1">
        <f t="array" ref="AK4843">_xlfn.IFS(
G4843&lt;6, "&lt;6",
AND(G4843&gt;=6, G4843&lt;12), "6-12",
AND(G4843&gt;=12, G4843&lt;18), "12-18",  AND(G4843&gt;=18, G4843&lt;24), "18-24", G4843&gt;=24, "24-36")</f>
        <v>6-12</v>
      </c>
    </row>
    <row r="4844" spans="1:37" x14ac:dyDescent="0.3">
      <c r="A4844" t="s">
        <v>4944</v>
      </c>
      <c r="B4844" t="s">
        <v>44</v>
      </c>
      <c r="C4844">
        <v>74</v>
      </c>
      <c r="D4844" t="s">
        <v>37</v>
      </c>
      <c r="E4844" t="s">
        <v>48</v>
      </c>
      <c r="F4844">
        <v>2</v>
      </c>
      <c r="G4844">
        <v>25</v>
      </c>
      <c r="H4844" t="s">
        <v>66</v>
      </c>
      <c r="I4844" t="s">
        <v>37</v>
      </c>
      <c r="J4844" t="s">
        <v>37</v>
      </c>
      <c r="K4844" t="s">
        <v>37</v>
      </c>
      <c r="L4844" t="s">
        <v>50</v>
      </c>
      <c r="M4844" t="s">
        <v>34</v>
      </c>
      <c r="N4844" t="s">
        <v>34</v>
      </c>
      <c r="O4844" t="s">
        <v>37</v>
      </c>
      <c r="P4844" t="s">
        <v>34</v>
      </c>
      <c r="Q4844" t="s">
        <v>34</v>
      </c>
      <c r="R4844" t="s">
        <v>34</v>
      </c>
      <c r="S4844" t="s">
        <v>34</v>
      </c>
      <c r="T4844" t="s">
        <v>37</v>
      </c>
      <c r="U4844" t="s">
        <v>39</v>
      </c>
      <c r="V4844" t="s">
        <v>37</v>
      </c>
      <c r="W4844" t="s">
        <v>40</v>
      </c>
      <c r="X4844">
        <v>80.349999999999994</v>
      </c>
      <c r="Y4844">
        <v>5589.3</v>
      </c>
      <c r="Z4844">
        <v>0</v>
      </c>
      <c r="AA4844">
        <v>0</v>
      </c>
      <c r="AB4844">
        <v>2333.08</v>
      </c>
      <c r="AC4844">
        <v>7922.38</v>
      </c>
      <c r="AD4844" t="s">
        <v>41</v>
      </c>
      <c r="AE4844" t="s">
        <v>42</v>
      </c>
      <c r="AF4844" t="s">
        <v>42</v>
      </c>
      <c r="AG4844">
        <f t="shared" si="150"/>
        <v>0</v>
      </c>
      <c r="AH4844" t="str" cm="1">
        <f t="array" ref="AH4844">_xlfn.IFS(
X4844&lt;=20, "&lt;20",
AND(X4844&gt;=20, X4844&lt;50), "20-50",
AND(X4844&gt;=50, X4844&lt;100), "50-100",
X4844&gt;=100, "&gt;100"
)</f>
        <v>50-100</v>
      </c>
      <c r="AI4844">
        <f t="shared" si="151"/>
        <v>0</v>
      </c>
      <c r="AJ4844" t="str" cm="1">
        <f t="array" ref="AJ4844">_xlfn.IFS(
C4844&lt;=20, "&lt;20",
AND(C4844&gt;=20, C4844&lt;35), "20-35",
AND(C4844&gt;=35, C4844&lt;50), "35-50",
C4844&gt;=50, "50-100"
)</f>
        <v>50-100</v>
      </c>
      <c r="AK4844" t="str" cm="1">
        <f t="array" ref="AK4844">_xlfn.IFS(
G4844&lt;6, "&lt;6",
AND(G4844&gt;=6, G4844&lt;12), "6-12",
AND(G4844&gt;=12, G4844&lt;18), "12-18",  AND(G4844&gt;=18, G4844&lt;24), "18-24", G4844&gt;=24, "24-36")</f>
        <v>24-36</v>
      </c>
    </row>
    <row r="4845" spans="1:37" x14ac:dyDescent="0.3">
      <c r="A4845" t="s">
        <v>4945</v>
      </c>
      <c r="B4845" t="s">
        <v>33</v>
      </c>
      <c r="C4845">
        <v>54</v>
      </c>
      <c r="D4845" t="s">
        <v>34</v>
      </c>
      <c r="E4845" t="s">
        <v>61</v>
      </c>
      <c r="F4845">
        <v>11</v>
      </c>
      <c r="G4845">
        <v>29</v>
      </c>
      <c r="H4845" t="s">
        <v>66</v>
      </c>
      <c r="I4845" t="s">
        <v>37</v>
      </c>
      <c r="J4845" t="s">
        <v>37</v>
      </c>
      <c r="K4845" t="s">
        <v>37</v>
      </c>
      <c r="L4845" t="s">
        <v>72</v>
      </c>
      <c r="M4845" t="s">
        <v>34</v>
      </c>
      <c r="N4845" t="s">
        <v>37</v>
      </c>
      <c r="O4845" t="s">
        <v>37</v>
      </c>
      <c r="P4845" t="s">
        <v>37</v>
      </c>
      <c r="Q4845" t="s">
        <v>37</v>
      </c>
      <c r="R4845" t="s">
        <v>34</v>
      </c>
      <c r="S4845" t="s">
        <v>34</v>
      </c>
      <c r="T4845" t="s">
        <v>34</v>
      </c>
      <c r="U4845" t="s">
        <v>67</v>
      </c>
      <c r="V4845" t="s">
        <v>34</v>
      </c>
      <c r="W4845" t="s">
        <v>51</v>
      </c>
      <c r="X4845">
        <v>72.95</v>
      </c>
      <c r="Y4845">
        <v>5265.55</v>
      </c>
      <c r="Z4845">
        <v>0</v>
      </c>
      <c r="AA4845">
        <v>60</v>
      </c>
      <c r="AB4845">
        <v>2700.6</v>
      </c>
      <c r="AC4845">
        <v>8026.15</v>
      </c>
      <c r="AD4845" t="s">
        <v>41</v>
      </c>
      <c r="AE4845" t="s">
        <v>42</v>
      </c>
      <c r="AF4845" t="s">
        <v>42</v>
      </c>
      <c r="AG4845">
        <f t="shared" si="150"/>
        <v>0</v>
      </c>
      <c r="AH4845" t="str" cm="1">
        <f t="array" ref="AH4845">_xlfn.IFS(
X4845&lt;=20, "&lt;20",
AND(X4845&gt;=20, X4845&lt;50), "20-50",
AND(X4845&gt;=50, X4845&lt;100), "50-100",
X4845&gt;=100, "&gt;100"
)</f>
        <v>50-100</v>
      </c>
      <c r="AI4845">
        <f t="shared" si="151"/>
        <v>0</v>
      </c>
      <c r="AJ4845" t="str" cm="1">
        <f t="array" ref="AJ4845">_xlfn.IFS(
C4845&lt;=20, "&lt;20",
AND(C4845&gt;=20, C4845&lt;35), "20-35",
AND(C4845&gt;=35, C4845&lt;50), "35-50",
C4845&gt;=50, "50-100"
)</f>
        <v>50-100</v>
      </c>
      <c r="AK4845" t="str" cm="1">
        <f t="array" ref="AK4845">_xlfn.IFS(
G4845&lt;6, "&lt;6",
AND(G4845&gt;=6, G4845&lt;12), "6-12",
AND(G4845&gt;=12, G4845&lt;18), "12-18",  AND(G4845&gt;=18, G4845&lt;24), "18-24", G4845&gt;=24, "24-36")</f>
        <v>24-36</v>
      </c>
    </row>
    <row r="4846" spans="1:37" x14ac:dyDescent="0.3">
      <c r="A4846" t="s">
        <v>4946</v>
      </c>
      <c r="B4846" t="s">
        <v>44</v>
      </c>
      <c r="C4846">
        <v>42</v>
      </c>
      <c r="D4846" t="s">
        <v>37</v>
      </c>
      <c r="E4846" t="s">
        <v>114</v>
      </c>
      <c r="F4846">
        <v>15</v>
      </c>
      <c r="G4846">
        <v>1</v>
      </c>
      <c r="H4846" t="s">
        <v>57</v>
      </c>
      <c r="I4846" t="s">
        <v>37</v>
      </c>
      <c r="J4846" t="s">
        <v>34</v>
      </c>
      <c r="K4846" t="s">
        <v>37</v>
      </c>
      <c r="L4846" t="s">
        <v>72</v>
      </c>
      <c r="M4846" t="s">
        <v>34</v>
      </c>
      <c r="N4846" t="s">
        <v>34</v>
      </c>
      <c r="O4846" t="s">
        <v>34</v>
      </c>
      <c r="P4846" t="s">
        <v>34</v>
      </c>
      <c r="Q4846" t="s">
        <v>34</v>
      </c>
      <c r="R4846" t="s">
        <v>34</v>
      </c>
      <c r="S4846" t="s">
        <v>34</v>
      </c>
      <c r="T4846" t="s">
        <v>37</v>
      </c>
      <c r="U4846" t="s">
        <v>46</v>
      </c>
      <c r="V4846" t="s">
        <v>37</v>
      </c>
      <c r="W4846" t="s">
        <v>51</v>
      </c>
      <c r="X4846">
        <v>44.35</v>
      </c>
      <c r="Y4846">
        <v>768.05</v>
      </c>
      <c r="Z4846">
        <v>0</v>
      </c>
      <c r="AA4846">
        <v>0</v>
      </c>
      <c r="AB4846">
        <v>826.56</v>
      </c>
      <c r="AC4846">
        <v>1594.61</v>
      </c>
      <c r="AD4846" t="s">
        <v>41</v>
      </c>
      <c r="AE4846" t="s">
        <v>42</v>
      </c>
      <c r="AF4846" t="s">
        <v>42</v>
      </c>
      <c r="AG4846">
        <f t="shared" si="150"/>
        <v>0</v>
      </c>
      <c r="AH4846" t="str" cm="1">
        <f t="array" ref="AH4846">_xlfn.IFS(
X4846&lt;=20, "&lt;20",
AND(X4846&gt;=20, X4846&lt;50), "20-50",
AND(X4846&gt;=50, X4846&lt;100), "50-100",
X4846&gt;=100, "&gt;100"
)</f>
        <v>20-50</v>
      </c>
      <c r="AI4846">
        <f t="shared" si="151"/>
        <v>0</v>
      </c>
      <c r="AJ4846" t="str" cm="1">
        <f t="array" ref="AJ4846">_xlfn.IFS(
C4846&lt;=20, "&lt;20",
AND(C4846&gt;=20, C4846&lt;35), "20-35",
AND(C4846&gt;=35, C4846&lt;50), "35-50",
C4846&gt;=50, "50-100"
)</f>
        <v>35-50</v>
      </c>
      <c r="AK4846" t="str" cm="1">
        <f t="array" ref="AK4846">_xlfn.IFS(
G4846&lt;6, "&lt;6",
AND(G4846&gt;=6, G4846&lt;12), "6-12",
AND(G4846&gt;=12, G4846&lt;18), "12-18",  AND(G4846&gt;=18, G4846&lt;24), "18-24", G4846&gt;=24, "24-36")</f>
        <v>&lt;6</v>
      </c>
    </row>
    <row r="4847" spans="1:37" x14ac:dyDescent="0.3">
      <c r="A4847" t="s">
        <v>4947</v>
      </c>
      <c r="B4847" t="s">
        <v>44</v>
      </c>
      <c r="C4847">
        <v>24</v>
      </c>
      <c r="D4847" t="s">
        <v>37</v>
      </c>
      <c r="E4847" t="s">
        <v>158</v>
      </c>
      <c r="F4847">
        <v>4</v>
      </c>
      <c r="G4847">
        <v>1</v>
      </c>
      <c r="H4847" t="s">
        <v>36</v>
      </c>
      <c r="I4847" t="s">
        <v>37</v>
      </c>
      <c r="J4847" t="s">
        <v>34</v>
      </c>
      <c r="K4847" t="s">
        <v>37</v>
      </c>
      <c r="L4847" t="s">
        <v>50</v>
      </c>
      <c r="M4847" t="s">
        <v>37</v>
      </c>
      <c r="N4847" t="s">
        <v>34</v>
      </c>
      <c r="O4847" t="s">
        <v>37</v>
      </c>
      <c r="P4847" t="s">
        <v>34</v>
      </c>
      <c r="Q4847" t="s">
        <v>37</v>
      </c>
      <c r="R4847" t="s">
        <v>37</v>
      </c>
      <c r="S4847" t="s">
        <v>37</v>
      </c>
      <c r="T4847" t="s">
        <v>34</v>
      </c>
      <c r="U4847" t="s">
        <v>46</v>
      </c>
      <c r="V4847" t="s">
        <v>37</v>
      </c>
      <c r="W4847" t="s">
        <v>40</v>
      </c>
      <c r="X4847">
        <v>99</v>
      </c>
      <c r="Y4847">
        <v>287.39999999999998</v>
      </c>
      <c r="Z4847">
        <v>0</v>
      </c>
      <c r="AA4847">
        <v>10</v>
      </c>
      <c r="AB4847">
        <v>100.17</v>
      </c>
      <c r="AC4847">
        <v>397.57</v>
      </c>
      <c r="AD4847" t="s">
        <v>52</v>
      </c>
      <c r="AE4847" t="s">
        <v>53</v>
      </c>
      <c r="AF4847" t="s">
        <v>155</v>
      </c>
      <c r="AG4847">
        <f t="shared" si="150"/>
        <v>1</v>
      </c>
      <c r="AH4847" t="str" cm="1">
        <f t="array" ref="AH4847">_xlfn.IFS(
X4847&lt;=20, "&lt;20",
AND(X4847&gt;=20, X4847&lt;50), "20-50",
AND(X4847&gt;=50, X4847&lt;100), "50-100",
X4847&gt;=100, "&gt;100"
)</f>
        <v>50-100</v>
      </c>
      <c r="AI4847">
        <f t="shared" si="151"/>
        <v>0</v>
      </c>
      <c r="AJ4847" t="str" cm="1">
        <f t="array" ref="AJ4847">_xlfn.IFS(
C4847&lt;=20, "&lt;20",
AND(C4847&gt;=20, C4847&lt;35), "20-35",
AND(C4847&gt;=35, C4847&lt;50), "35-50",
C4847&gt;=50, "50-100"
)</f>
        <v>20-35</v>
      </c>
      <c r="AK4847" t="str" cm="1">
        <f t="array" ref="AK4847">_xlfn.IFS(
G4847&lt;6, "&lt;6",
AND(G4847&gt;=6, G4847&lt;12), "6-12",
AND(G4847&gt;=12, G4847&lt;18), "12-18",  AND(G4847&gt;=18, G4847&lt;24), "18-24", G4847&gt;=24, "24-36")</f>
        <v>&lt;6</v>
      </c>
    </row>
    <row r="4848" spans="1:37" x14ac:dyDescent="0.3">
      <c r="A4848" t="s">
        <v>4948</v>
      </c>
      <c r="B4848" t="s">
        <v>33</v>
      </c>
      <c r="C4848">
        <v>65</v>
      </c>
      <c r="D4848" t="s">
        <v>34</v>
      </c>
      <c r="E4848" t="s">
        <v>76</v>
      </c>
      <c r="F4848">
        <v>1</v>
      </c>
      <c r="G4848">
        <v>10</v>
      </c>
      <c r="H4848" t="s">
        <v>36</v>
      </c>
      <c r="I4848" t="s">
        <v>37</v>
      </c>
      <c r="J4848" t="s">
        <v>34</v>
      </c>
      <c r="K4848" t="s">
        <v>37</v>
      </c>
      <c r="L4848" t="s">
        <v>72</v>
      </c>
      <c r="M4848" t="s">
        <v>37</v>
      </c>
      <c r="N4848" t="s">
        <v>34</v>
      </c>
      <c r="O4848" t="s">
        <v>37</v>
      </c>
      <c r="P4848" t="s">
        <v>34</v>
      </c>
      <c r="Q4848" t="s">
        <v>37</v>
      </c>
      <c r="R4848" t="s">
        <v>37</v>
      </c>
      <c r="S4848" t="s">
        <v>37</v>
      </c>
      <c r="T4848" t="s">
        <v>37</v>
      </c>
      <c r="U4848" t="s">
        <v>46</v>
      </c>
      <c r="V4848" t="s">
        <v>37</v>
      </c>
      <c r="W4848" t="s">
        <v>51</v>
      </c>
      <c r="X4848">
        <v>75.95</v>
      </c>
      <c r="Y4848">
        <v>3273.8</v>
      </c>
      <c r="Z4848">
        <v>0</v>
      </c>
      <c r="AA4848">
        <v>0</v>
      </c>
      <c r="AB4848">
        <v>466.2</v>
      </c>
      <c r="AC4848">
        <v>3740</v>
      </c>
      <c r="AD4848" t="s">
        <v>41</v>
      </c>
      <c r="AE4848" t="s">
        <v>42</v>
      </c>
      <c r="AF4848" t="s">
        <v>42</v>
      </c>
      <c r="AG4848">
        <f t="shared" si="150"/>
        <v>0</v>
      </c>
      <c r="AH4848" t="str" cm="1">
        <f t="array" ref="AH4848">_xlfn.IFS(
X4848&lt;=20, "&lt;20",
AND(X4848&gt;=20, X4848&lt;50), "20-50",
AND(X4848&gt;=50, X4848&lt;100), "50-100",
X4848&gt;=100, "&gt;100"
)</f>
        <v>50-100</v>
      </c>
      <c r="AI4848">
        <f t="shared" si="151"/>
        <v>0</v>
      </c>
      <c r="AJ4848" t="str" cm="1">
        <f t="array" ref="AJ4848">_xlfn.IFS(
C4848&lt;=20, "&lt;20",
AND(C4848&gt;=20, C4848&lt;35), "20-35",
AND(C4848&gt;=35, C4848&lt;50), "35-50",
C4848&gt;=50, "50-100"
)</f>
        <v>50-100</v>
      </c>
      <c r="AK4848" t="str" cm="1">
        <f t="array" ref="AK4848">_xlfn.IFS(
G4848&lt;6, "&lt;6",
AND(G4848&gt;=6, G4848&lt;12), "6-12",
AND(G4848&gt;=12, G4848&lt;18), "12-18",  AND(G4848&gt;=18, G4848&lt;24), "18-24", G4848&gt;=24, "24-36")</f>
        <v>6-12</v>
      </c>
    </row>
    <row r="4849" spans="1:37" x14ac:dyDescent="0.3">
      <c r="A4849" t="s">
        <v>4949</v>
      </c>
      <c r="B4849" t="s">
        <v>33</v>
      </c>
      <c r="C4849">
        <v>44</v>
      </c>
      <c r="D4849" t="s">
        <v>37</v>
      </c>
      <c r="E4849" t="s">
        <v>45</v>
      </c>
      <c r="F4849">
        <v>13</v>
      </c>
      <c r="G4849">
        <v>19</v>
      </c>
      <c r="H4849" t="s">
        <v>49</v>
      </c>
      <c r="I4849" t="s">
        <v>37</v>
      </c>
      <c r="J4849" t="s">
        <v>34</v>
      </c>
      <c r="K4849" t="s">
        <v>37</v>
      </c>
      <c r="L4849" t="s">
        <v>38</v>
      </c>
      <c r="M4849" t="s">
        <v>34</v>
      </c>
      <c r="N4849" t="s">
        <v>34</v>
      </c>
      <c r="O4849" t="s">
        <v>34</v>
      </c>
      <c r="P4849" t="s">
        <v>34</v>
      </c>
      <c r="Q4849" t="s">
        <v>34</v>
      </c>
      <c r="R4849" t="s">
        <v>34</v>
      </c>
      <c r="S4849" t="s">
        <v>34</v>
      </c>
      <c r="T4849" t="s">
        <v>37</v>
      </c>
      <c r="U4849" t="s">
        <v>46</v>
      </c>
      <c r="V4849" t="s">
        <v>37</v>
      </c>
      <c r="W4849" t="s">
        <v>51</v>
      </c>
      <c r="X4849">
        <v>42.9</v>
      </c>
      <c r="Y4849">
        <v>42.9</v>
      </c>
      <c r="Z4849">
        <v>0</v>
      </c>
      <c r="AA4849">
        <v>0</v>
      </c>
      <c r="AB4849">
        <v>4.0199999999999996</v>
      </c>
      <c r="AC4849">
        <v>46.92</v>
      </c>
      <c r="AD4849" t="s">
        <v>52</v>
      </c>
      <c r="AE4849" t="s">
        <v>53</v>
      </c>
      <c r="AF4849" t="s">
        <v>54</v>
      </c>
      <c r="AG4849">
        <f t="shared" si="150"/>
        <v>1</v>
      </c>
      <c r="AH4849" t="str" cm="1">
        <f t="array" ref="AH4849">_xlfn.IFS(
X4849&lt;=20, "&lt;20",
AND(X4849&gt;=20, X4849&lt;50), "20-50",
AND(X4849&gt;=50, X4849&lt;100), "50-100",
X4849&gt;=100, "&gt;100"
)</f>
        <v>20-50</v>
      </c>
      <c r="AI4849">
        <f t="shared" si="151"/>
        <v>0</v>
      </c>
      <c r="AJ4849" t="str" cm="1">
        <f t="array" ref="AJ4849">_xlfn.IFS(
C4849&lt;=20, "&lt;20",
AND(C4849&gt;=20, C4849&lt;35), "20-35",
AND(C4849&gt;=35, C4849&lt;50), "35-50",
C4849&gt;=50, "50-100"
)</f>
        <v>35-50</v>
      </c>
      <c r="AK4849" t="str" cm="1">
        <f t="array" ref="AK4849">_xlfn.IFS(
G4849&lt;6, "&lt;6",
AND(G4849&gt;=6, G4849&lt;12), "6-12",
AND(G4849&gt;=12, G4849&lt;18), "12-18",  AND(G4849&gt;=18, G4849&lt;24), "18-24", G4849&gt;=24, "24-36")</f>
        <v>18-24</v>
      </c>
    </row>
    <row r="4850" spans="1:37" x14ac:dyDescent="0.3">
      <c r="A4850" t="s">
        <v>4950</v>
      </c>
      <c r="B4850" t="s">
        <v>44</v>
      </c>
      <c r="C4850">
        <v>25</v>
      </c>
      <c r="D4850" t="s">
        <v>37</v>
      </c>
      <c r="E4850" t="s">
        <v>61</v>
      </c>
      <c r="F4850">
        <v>7</v>
      </c>
      <c r="G4850">
        <v>33</v>
      </c>
      <c r="H4850" t="s">
        <v>36</v>
      </c>
      <c r="I4850" t="s">
        <v>37</v>
      </c>
      <c r="J4850" t="s">
        <v>37</v>
      </c>
      <c r="K4850" t="s">
        <v>37</v>
      </c>
      <c r="L4850" t="s">
        <v>50</v>
      </c>
      <c r="M4850" t="s">
        <v>34</v>
      </c>
      <c r="N4850" t="s">
        <v>34</v>
      </c>
      <c r="O4850" t="s">
        <v>34</v>
      </c>
      <c r="P4850" t="s">
        <v>34</v>
      </c>
      <c r="Q4850" t="s">
        <v>34</v>
      </c>
      <c r="R4850" t="s">
        <v>34</v>
      </c>
      <c r="S4850" t="s">
        <v>34</v>
      </c>
      <c r="T4850" t="s">
        <v>37</v>
      </c>
      <c r="U4850" t="s">
        <v>46</v>
      </c>
      <c r="V4850" t="s">
        <v>34</v>
      </c>
      <c r="W4850" t="s">
        <v>51</v>
      </c>
      <c r="X4850">
        <v>76</v>
      </c>
      <c r="Y4850">
        <v>76</v>
      </c>
      <c r="Z4850">
        <v>0</v>
      </c>
      <c r="AA4850">
        <v>0</v>
      </c>
      <c r="AB4850">
        <v>35.01</v>
      </c>
      <c r="AC4850">
        <v>111.01</v>
      </c>
      <c r="AD4850" t="s">
        <v>52</v>
      </c>
      <c r="AE4850" t="s">
        <v>53</v>
      </c>
      <c r="AF4850" t="s">
        <v>91</v>
      </c>
      <c r="AG4850">
        <f t="shared" si="150"/>
        <v>1</v>
      </c>
      <c r="AH4850" t="str" cm="1">
        <f t="array" ref="AH4850">_xlfn.IFS(
X4850&lt;=20, "&lt;20",
AND(X4850&gt;=20, X4850&lt;50), "20-50",
AND(X4850&gt;=50, X4850&lt;100), "50-100",
X4850&gt;=100, "&gt;100"
)</f>
        <v>50-100</v>
      </c>
      <c r="AI4850">
        <f t="shared" si="151"/>
        <v>0</v>
      </c>
      <c r="AJ4850" t="str" cm="1">
        <f t="array" ref="AJ4850">_xlfn.IFS(
C4850&lt;=20, "&lt;20",
AND(C4850&gt;=20, C4850&lt;35), "20-35",
AND(C4850&gt;=35, C4850&lt;50), "35-50",
C4850&gt;=50, "50-100"
)</f>
        <v>20-35</v>
      </c>
      <c r="AK4850" t="str" cm="1">
        <f t="array" ref="AK4850">_xlfn.IFS(
G4850&lt;6, "&lt;6",
AND(G4850&gt;=6, G4850&lt;12), "6-12",
AND(G4850&gt;=12, G4850&lt;18), "12-18",  AND(G4850&gt;=18, G4850&lt;24), "18-24", G4850&gt;=24, "24-36")</f>
        <v>24-36</v>
      </c>
    </row>
    <row r="4851" spans="1:37" x14ac:dyDescent="0.3">
      <c r="A4851" t="s">
        <v>4951</v>
      </c>
      <c r="B4851" t="s">
        <v>33</v>
      </c>
      <c r="C4851">
        <v>23</v>
      </c>
      <c r="D4851" t="s">
        <v>34</v>
      </c>
      <c r="E4851" t="s">
        <v>114</v>
      </c>
      <c r="F4851">
        <v>10</v>
      </c>
      <c r="G4851">
        <v>9</v>
      </c>
      <c r="H4851" t="s">
        <v>36</v>
      </c>
      <c r="I4851" t="s">
        <v>37</v>
      </c>
      <c r="J4851" t="s">
        <v>34</v>
      </c>
      <c r="K4851" t="s">
        <v>34</v>
      </c>
      <c r="L4851" t="s">
        <v>34</v>
      </c>
      <c r="M4851" t="s">
        <v>34</v>
      </c>
      <c r="N4851" t="s">
        <v>34</v>
      </c>
      <c r="O4851" t="s">
        <v>34</v>
      </c>
      <c r="P4851" t="s">
        <v>34</v>
      </c>
      <c r="Q4851" t="s">
        <v>34</v>
      </c>
      <c r="R4851" t="s">
        <v>34</v>
      </c>
      <c r="S4851" t="s">
        <v>34</v>
      </c>
      <c r="T4851" t="s">
        <v>34</v>
      </c>
      <c r="U4851" t="s">
        <v>67</v>
      </c>
      <c r="V4851" t="s">
        <v>34</v>
      </c>
      <c r="W4851" t="s">
        <v>51</v>
      </c>
      <c r="X4851">
        <v>20.45</v>
      </c>
      <c r="Y4851">
        <v>943</v>
      </c>
      <c r="Z4851">
        <v>0</v>
      </c>
      <c r="AA4851">
        <v>0</v>
      </c>
      <c r="AB4851">
        <v>310.67</v>
      </c>
      <c r="AC4851">
        <v>1253.67</v>
      </c>
      <c r="AD4851" t="s">
        <v>41</v>
      </c>
      <c r="AE4851" t="s">
        <v>42</v>
      </c>
      <c r="AF4851" t="s">
        <v>42</v>
      </c>
      <c r="AG4851">
        <f t="shared" si="150"/>
        <v>0</v>
      </c>
      <c r="AH4851" t="str" cm="1">
        <f t="array" ref="AH4851">_xlfn.IFS(
X4851&lt;=20, "&lt;20",
AND(X4851&gt;=20, X4851&lt;50), "20-50",
AND(X4851&gt;=50, X4851&lt;100), "50-100",
X4851&gt;=100, "&gt;100"
)</f>
        <v>20-50</v>
      </c>
      <c r="AI4851">
        <f t="shared" si="151"/>
        <v>0</v>
      </c>
      <c r="AJ4851" t="str" cm="1">
        <f t="array" ref="AJ4851">_xlfn.IFS(
C4851&lt;=20, "&lt;20",
AND(C4851&gt;=20, C4851&lt;35), "20-35",
AND(C4851&gt;=35, C4851&lt;50), "35-50",
C4851&gt;=50, "50-100"
)</f>
        <v>20-35</v>
      </c>
      <c r="AK4851" t="str" cm="1">
        <f t="array" ref="AK4851">_xlfn.IFS(
G4851&lt;6, "&lt;6",
AND(G4851&gt;=6, G4851&lt;12), "6-12",
AND(G4851&gt;=12, G4851&lt;18), "12-18",  AND(G4851&gt;=18, G4851&lt;24), "18-24", G4851&gt;=24, "24-36")</f>
        <v>6-12</v>
      </c>
    </row>
    <row r="4852" spans="1:37" x14ac:dyDescent="0.3">
      <c r="A4852" t="s">
        <v>4952</v>
      </c>
      <c r="B4852" t="s">
        <v>33</v>
      </c>
      <c r="C4852">
        <v>67</v>
      </c>
      <c r="D4852" t="s">
        <v>37</v>
      </c>
      <c r="E4852" t="s">
        <v>114</v>
      </c>
      <c r="F4852">
        <v>15</v>
      </c>
      <c r="G4852">
        <v>24</v>
      </c>
      <c r="H4852" t="s">
        <v>70</v>
      </c>
      <c r="I4852" t="s">
        <v>37</v>
      </c>
      <c r="J4852" t="s">
        <v>34</v>
      </c>
      <c r="K4852" t="s">
        <v>37</v>
      </c>
      <c r="L4852" t="s">
        <v>50</v>
      </c>
      <c r="M4852" t="s">
        <v>34</v>
      </c>
      <c r="N4852" t="s">
        <v>34</v>
      </c>
      <c r="O4852" t="s">
        <v>34</v>
      </c>
      <c r="P4852" t="s">
        <v>34</v>
      </c>
      <c r="Q4852" t="s">
        <v>34</v>
      </c>
      <c r="R4852" t="s">
        <v>37</v>
      </c>
      <c r="S4852" t="s">
        <v>34</v>
      </c>
      <c r="T4852" t="s">
        <v>34</v>
      </c>
      <c r="U4852" t="s">
        <v>46</v>
      </c>
      <c r="V4852" t="s">
        <v>37</v>
      </c>
      <c r="W4852" t="s">
        <v>51</v>
      </c>
      <c r="X4852">
        <v>80.400000000000006</v>
      </c>
      <c r="Y4852">
        <v>3605.2</v>
      </c>
      <c r="Z4852">
        <v>0</v>
      </c>
      <c r="AA4852">
        <v>20</v>
      </c>
      <c r="AB4852">
        <v>2236.52</v>
      </c>
      <c r="AC4852">
        <v>5861.72</v>
      </c>
      <c r="AD4852" t="s">
        <v>52</v>
      </c>
      <c r="AE4852" t="s">
        <v>53</v>
      </c>
      <c r="AF4852" t="s">
        <v>162</v>
      </c>
      <c r="AG4852">
        <f t="shared" si="150"/>
        <v>1</v>
      </c>
      <c r="AH4852" t="str" cm="1">
        <f t="array" ref="AH4852">_xlfn.IFS(
X4852&lt;=20, "&lt;20",
AND(X4852&gt;=20, X4852&lt;50), "20-50",
AND(X4852&gt;=50, X4852&lt;100), "50-100",
X4852&gt;=100, "&gt;100"
)</f>
        <v>50-100</v>
      </c>
      <c r="AI4852">
        <f t="shared" si="151"/>
        <v>0</v>
      </c>
      <c r="AJ4852" t="str" cm="1">
        <f t="array" ref="AJ4852">_xlfn.IFS(
C4852&lt;=20, "&lt;20",
AND(C4852&gt;=20, C4852&lt;35), "20-35",
AND(C4852&gt;=35, C4852&lt;50), "35-50",
C4852&gt;=50, "50-100"
)</f>
        <v>50-100</v>
      </c>
      <c r="AK4852" t="str" cm="1">
        <f t="array" ref="AK4852">_xlfn.IFS(
G4852&lt;6, "&lt;6",
AND(G4852&gt;=6, G4852&lt;12), "6-12",
AND(G4852&gt;=12, G4852&lt;18), "12-18",  AND(G4852&gt;=18, G4852&lt;24), "18-24", G4852&gt;=24, "24-36")</f>
        <v>24-36</v>
      </c>
    </row>
    <row r="4853" spans="1:37" x14ac:dyDescent="0.3">
      <c r="A4853" t="s">
        <v>4953</v>
      </c>
      <c r="B4853" t="s">
        <v>33</v>
      </c>
      <c r="C4853">
        <v>72</v>
      </c>
      <c r="D4853" t="s">
        <v>34</v>
      </c>
      <c r="E4853" t="s">
        <v>64</v>
      </c>
      <c r="F4853">
        <v>15</v>
      </c>
      <c r="G4853">
        <v>24</v>
      </c>
      <c r="H4853" t="s">
        <v>36</v>
      </c>
      <c r="I4853" t="s">
        <v>37</v>
      </c>
      <c r="J4853" t="s">
        <v>37</v>
      </c>
      <c r="K4853" t="s">
        <v>37</v>
      </c>
      <c r="L4853" t="s">
        <v>72</v>
      </c>
      <c r="M4853" t="s">
        <v>37</v>
      </c>
      <c r="N4853" t="s">
        <v>37</v>
      </c>
      <c r="O4853" t="s">
        <v>37</v>
      </c>
      <c r="P4853" t="s">
        <v>37</v>
      </c>
      <c r="Q4853" t="s">
        <v>37</v>
      </c>
      <c r="R4853" t="s">
        <v>37</v>
      </c>
      <c r="S4853" t="s">
        <v>34</v>
      </c>
      <c r="T4853" t="s">
        <v>37</v>
      </c>
      <c r="U4853" t="s">
        <v>67</v>
      </c>
      <c r="V4853" t="s">
        <v>37</v>
      </c>
      <c r="W4853" t="s">
        <v>40</v>
      </c>
      <c r="X4853">
        <v>88.55</v>
      </c>
      <c r="Y4853">
        <v>6306.5</v>
      </c>
      <c r="Z4853">
        <v>0</v>
      </c>
      <c r="AA4853">
        <v>0</v>
      </c>
      <c r="AB4853">
        <v>2865.8</v>
      </c>
      <c r="AC4853">
        <v>9172.2999999999993</v>
      </c>
      <c r="AD4853" t="s">
        <v>41</v>
      </c>
      <c r="AE4853" t="s">
        <v>42</v>
      </c>
      <c r="AF4853" t="s">
        <v>42</v>
      </c>
      <c r="AG4853">
        <f t="shared" si="150"/>
        <v>0</v>
      </c>
      <c r="AH4853" t="str" cm="1">
        <f t="array" ref="AH4853">_xlfn.IFS(
X4853&lt;=20, "&lt;20",
AND(X4853&gt;=20, X4853&lt;50), "20-50",
AND(X4853&gt;=50, X4853&lt;100), "50-100",
X4853&gt;=100, "&gt;100"
)</f>
        <v>50-100</v>
      </c>
      <c r="AI4853">
        <f t="shared" si="151"/>
        <v>0</v>
      </c>
      <c r="AJ4853" t="str" cm="1">
        <f t="array" ref="AJ4853">_xlfn.IFS(
C4853&lt;=20, "&lt;20",
AND(C4853&gt;=20, C4853&lt;35), "20-35",
AND(C4853&gt;=35, C4853&lt;50), "35-50",
C4853&gt;=50, "50-100"
)</f>
        <v>50-100</v>
      </c>
      <c r="AK4853" t="str" cm="1">
        <f t="array" ref="AK4853">_xlfn.IFS(
G4853&lt;6, "&lt;6",
AND(G4853&gt;=6, G4853&lt;12), "6-12",
AND(G4853&gt;=12, G4853&lt;18), "12-18",  AND(G4853&gt;=18, G4853&lt;24), "18-24", G4853&gt;=24, "24-36")</f>
        <v>24-36</v>
      </c>
    </row>
    <row r="4854" spans="1:37" x14ac:dyDescent="0.3">
      <c r="A4854" t="s">
        <v>4954</v>
      </c>
      <c r="B4854" t="s">
        <v>44</v>
      </c>
      <c r="C4854">
        <v>27</v>
      </c>
      <c r="D4854" t="s">
        <v>34</v>
      </c>
      <c r="E4854" t="s">
        <v>136</v>
      </c>
      <c r="F4854">
        <v>14</v>
      </c>
      <c r="G4854">
        <v>27</v>
      </c>
      <c r="H4854" t="s">
        <v>66</v>
      </c>
      <c r="I4854" t="s">
        <v>37</v>
      </c>
      <c r="J4854" t="s">
        <v>37</v>
      </c>
      <c r="K4854" t="s">
        <v>34</v>
      </c>
      <c r="L4854" t="s">
        <v>34</v>
      </c>
      <c r="M4854" t="s">
        <v>34</v>
      </c>
      <c r="N4854" t="s">
        <v>34</v>
      </c>
      <c r="O4854" t="s">
        <v>34</v>
      </c>
      <c r="P4854" t="s">
        <v>34</v>
      </c>
      <c r="Q4854" t="s">
        <v>34</v>
      </c>
      <c r="R4854" t="s">
        <v>34</v>
      </c>
      <c r="S4854" t="s">
        <v>34</v>
      </c>
      <c r="T4854" t="s">
        <v>34</v>
      </c>
      <c r="U4854" t="s">
        <v>67</v>
      </c>
      <c r="V4854" t="s">
        <v>34</v>
      </c>
      <c r="W4854" t="s">
        <v>40</v>
      </c>
      <c r="X4854">
        <v>24.05</v>
      </c>
      <c r="Y4854">
        <v>1764.75</v>
      </c>
      <c r="Z4854">
        <v>0</v>
      </c>
      <c r="AA4854">
        <v>0</v>
      </c>
      <c r="AB4854">
        <v>298.89999999999998</v>
      </c>
      <c r="AC4854">
        <v>2063.65</v>
      </c>
      <c r="AD4854" t="s">
        <v>41</v>
      </c>
      <c r="AE4854" t="s">
        <v>42</v>
      </c>
      <c r="AF4854" t="s">
        <v>42</v>
      </c>
      <c r="AG4854">
        <f t="shared" si="150"/>
        <v>0</v>
      </c>
      <c r="AH4854" t="str" cm="1">
        <f t="array" ref="AH4854">_xlfn.IFS(
X4854&lt;=20, "&lt;20",
AND(X4854&gt;=20, X4854&lt;50), "20-50",
AND(X4854&gt;=50, X4854&lt;100), "50-100",
X4854&gt;=100, "&gt;100"
)</f>
        <v>20-50</v>
      </c>
      <c r="AI4854">
        <f t="shared" si="151"/>
        <v>0</v>
      </c>
      <c r="AJ4854" t="str" cm="1">
        <f t="array" ref="AJ4854">_xlfn.IFS(
C4854&lt;=20, "&lt;20",
AND(C4854&gt;=20, C4854&lt;35), "20-35",
AND(C4854&gt;=35, C4854&lt;50), "35-50",
C4854&gt;=50, "50-100"
)</f>
        <v>20-35</v>
      </c>
      <c r="AK4854" t="str" cm="1">
        <f t="array" ref="AK4854">_xlfn.IFS(
G4854&lt;6, "&lt;6",
AND(G4854&gt;=6, G4854&lt;12), "6-12",
AND(G4854&gt;=12, G4854&lt;18), "12-18",  AND(G4854&gt;=18, G4854&lt;24), "18-24", G4854&gt;=24, "24-36")</f>
        <v>24-36</v>
      </c>
    </row>
    <row r="4855" spans="1:37" x14ac:dyDescent="0.3">
      <c r="A4855" t="s">
        <v>4955</v>
      </c>
      <c r="B4855" t="s">
        <v>44</v>
      </c>
      <c r="C4855">
        <v>21</v>
      </c>
      <c r="D4855" t="s">
        <v>37</v>
      </c>
      <c r="E4855" t="s">
        <v>124</v>
      </c>
      <c r="F4855">
        <v>12</v>
      </c>
      <c r="G4855">
        <v>1</v>
      </c>
      <c r="H4855" t="s">
        <v>110</v>
      </c>
      <c r="I4855" t="s">
        <v>34</v>
      </c>
      <c r="J4855" t="s">
        <v>34</v>
      </c>
      <c r="K4855" t="s">
        <v>37</v>
      </c>
      <c r="L4855" t="s">
        <v>38</v>
      </c>
      <c r="M4855" t="s">
        <v>37</v>
      </c>
      <c r="N4855" t="s">
        <v>34</v>
      </c>
      <c r="O4855" t="s">
        <v>37</v>
      </c>
      <c r="P4855" t="s">
        <v>37</v>
      </c>
      <c r="Q4855" t="s">
        <v>34</v>
      </c>
      <c r="R4855" t="s">
        <v>34</v>
      </c>
      <c r="S4855" t="s">
        <v>34</v>
      </c>
      <c r="T4855" t="s">
        <v>37</v>
      </c>
      <c r="U4855" t="s">
        <v>39</v>
      </c>
      <c r="V4855" t="s">
        <v>37</v>
      </c>
      <c r="W4855" t="s">
        <v>51</v>
      </c>
      <c r="X4855">
        <v>40.200000000000003</v>
      </c>
      <c r="Y4855">
        <v>1525.35</v>
      </c>
      <c r="Z4855">
        <v>0</v>
      </c>
      <c r="AA4855">
        <v>0</v>
      </c>
      <c r="AB4855">
        <v>0</v>
      </c>
      <c r="AC4855">
        <v>1525.35</v>
      </c>
      <c r="AD4855" t="s">
        <v>41</v>
      </c>
      <c r="AE4855" t="s">
        <v>42</v>
      </c>
      <c r="AF4855" t="s">
        <v>42</v>
      </c>
      <c r="AG4855">
        <f t="shared" si="150"/>
        <v>0</v>
      </c>
      <c r="AH4855" t="str" cm="1">
        <f t="array" ref="AH4855">_xlfn.IFS(
X4855&lt;=20, "&lt;20",
AND(X4855&gt;=20, X4855&lt;50), "20-50",
AND(X4855&gt;=50, X4855&lt;100), "50-100",
X4855&gt;=100, "&gt;100"
)</f>
        <v>20-50</v>
      </c>
      <c r="AI4855">
        <f t="shared" si="151"/>
        <v>0</v>
      </c>
      <c r="AJ4855" t="str" cm="1">
        <f t="array" ref="AJ4855">_xlfn.IFS(
C4855&lt;=20, "&lt;20",
AND(C4855&gt;=20, C4855&lt;35), "20-35",
AND(C4855&gt;=35, C4855&lt;50), "35-50",
C4855&gt;=50, "50-100"
)</f>
        <v>20-35</v>
      </c>
      <c r="AK4855" t="str" cm="1">
        <f t="array" ref="AK4855">_xlfn.IFS(
G4855&lt;6, "&lt;6",
AND(G4855&gt;=6, G4855&lt;12), "6-12",
AND(G4855&gt;=12, G4855&lt;18), "12-18",  AND(G4855&gt;=18, G4855&lt;24), "18-24", G4855&gt;=24, "24-36")</f>
        <v>&lt;6</v>
      </c>
    </row>
    <row r="4856" spans="1:37" x14ac:dyDescent="0.3">
      <c r="A4856" t="s">
        <v>4956</v>
      </c>
      <c r="B4856" t="s">
        <v>33</v>
      </c>
      <c r="C4856">
        <v>27</v>
      </c>
      <c r="D4856" t="s">
        <v>37</v>
      </c>
      <c r="E4856" t="s">
        <v>61</v>
      </c>
      <c r="F4856">
        <v>2</v>
      </c>
      <c r="G4856">
        <v>19</v>
      </c>
      <c r="H4856" t="s">
        <v>36</v>
      </c>
      <c r="I4856" t="s">
        <v>37</v>
      </c>
      <c r="J4856" t="s">
        <v>34</v>
      </c>
      <c r="K4856" t="s">
        <v>37</v>
      </c>
      <c r="L4856" t="s">
        <v>50</v>
      </c>
      <c r="M4856" t="s">
        <v>37</v>
      </c>
      <c r="N4856" t="s">
        <v>34</v>
      </c>
      <c r="O4856" t="s">
        <v>34</v>
      </c>
      <c r="P4856" t="s">
        <v>37</v>
      </c>
      <c r="Q4856" t="s">
        <v>37</v>
      </c>
      <c r="R4856" t="s">
        <v>37</v>
      </c>
      <c r="S4856" t="s">
        <v>37</v>
      </c>
      <c r="T4856" t="s">
        <v>34</v>
      </c>
      <c r="U4856" t="s">
        <v>39</v>
      </c>
      <c r="V4856" t="s">
        <v>34</v>
      </c>
      <c r="W4856" t="s">
        <v>51</v>
      </c>
      <c r="X4856">
        <v>101.9</v>
      </c>
      <c r="Y4856">
        <v>1667.25</v>
      </c>
      <c r="Z4856">
        <v>0</v>
      </c>
      <c r="AA4856">
        <v>120</v>
      </c>
      <c r="AB4856">
        <v>31.8</v>
      </c>
      <c r="AC4856">
        <v>1819.05</v>
      </c>
      <c r="AD4856" t="s">
        <v>41</v>
      </c>
      <c r="AE4856" t="s">
        <v>42</v>
      </c>
      <c r="AF4856" t="s">
        <v>42</v>
      </c>
      <c r="AG4856">
        <f t="shared" si="150"/>
        <v>0</v>
      </c>
      <c r="AH4856" t="str" cm="1">
        <f t="array" ref="AH4856">_xlfn.IFS(
X4856&lt;=20, "&lt;20",
AND(X4856&gt;=20, X4856&lt;50), "20-50",
AND(X4856&gt;=50, X4856&lt;100), "50-100",
X4856&gt;=100, "&gt;100"
)</f>
        <v>&gt;100</v>
      </c>
      <c r="AI4856">
        <f t="shared" si="151"/>
        <v>0</v>
      </c>
      <c r="AJ4856" t="str" cm="1">
        <f t="array" ref="AJ4856">_xlfn.IFS(
C4856&lt;=20, "&lt;20",
AND(C4856&gt;=20, C4856&lt;35), "20-35",
AND(C4856&gt;=35, C4856&lt;50), "35-50",
C4856&gt;=50, "50-100"
)</f>
        <v>20-35</v>
      </c>
      <c r="AK4856" t="str" cm="1">
        <f t="array" ref="AK4856">_xlfn.IFS(
G4856&lt;6, "&lt;6",
AND(G4856&gt;=6, G4856&lt;12), "6-12",
AND(G4856&gt;=12, G4856&lt;18), "12-18",  AND(G4856&gt;=18, G4856&lt;24), "18-24", G4856&gt;=24, "24-36")</f>
        <v>18-24</v>
      </c>
    </row>
    <row r="4857" spans="1:37" x14ac:dyDescent="0.3">
      <c r="A4857" t="s">
        <v>4957</v>
      </c>
      <c r="B4857" t="s">
        <v>33</v>
      </c>
      <c r="C4857">
        <v>36</v>
      </c>
      <c r="D4857" t="s">
        <v>37</v>
      </c>
      <c r="E4857" t="s">
        <v>56</v>
      </c>
      <c r="F4857">
        <v>8</v>
      </c>
      <c r="G4857">
        <v>36</v>
      </c>
      <c r="H4857" t="s">
        <v>70</v>
      </c>
      <c r="I4857" t="s">
        <v>37</v>
      </c>
      <c r="J4857" t="s">
        <v>34</v>
      </c>
      <c r="K4857" t="s">
        <v>37</v>
      </c>
      <c r="L4857" t="s">
        <v>50</v>
      </c>
      <c r="M4857" t="s">
        <v>34</v>
      </c>
      <c r="N4857" t="s">
        <v>37</v>
      </c>
      <c r="O4857" t="s">
        <v>37</v>
      </c>
      <c r="P4857" t="s">
        <v>34</v>
      </c>
      <c r="Q4857" t="s">
        <v>34</v>
      </c>
      <c r="R4857" t="s">
        <v>34</v>
      </c>
      <c r="S4857" t="s">
        <v>34</v>
      </c>
      <c r="T4857" t="s">
        <v>37</v>
      </c>
      <c r="U4857" t="s">
        <v>46</v>
      </c>
      <c r="V4857" t="s">
        <v>37</v>
      </c>
      <c r="W4857" t="s">
        <v>51</v>
      </c>
      <c r="X4857">
        <v>81.55</v>
      </c>
      <c r="Y4857">
        <v>4509.5</v>
      </c>
      <c r="Z4857">
        <v>0</v>
      </c>
      <c r="AA4857">
        <v>0</v>
      </c>
      <c r="AB4857">
        <v>1228.7</v>
      </c>
      <c r="AC4857">
        <v>5738.2</v>
      </c>
      <c r="AD4857" t="s">
        <v>41</v>
      </c>
      <c r="AE4857" t="s">
        <v>42</v>
      </c>
      <c r="AF4857" t="s">
        <v>42</v>
      </c>
      <c r="AG4857">
        <f t="shared" si="150"/>
        <v>0</v>
      </c>
      <c r="AH4857" t="str" cm="1">
        <f t="array" ref="AH4857">_xlfn.IFS(
X4857&lt;=20, "&lt;20",
AND(X4857&gt;=20, X4857&lt;50), "20-50",
AND(X4857&gt;=50, X4857&lt;100), "50-100",
X4857&gt;=100, "&gt;100"
)</f>
        <v>50-100</v>
      </c>
      <c r="AI4857">
        <f t="shared" si="151"/>
        <v>0</v>
      </c>
      <c r="AJ4857" t="str" cm="1">
        <f t="array" ref="AJ4857">_xlfn.IFS(
C4857&lt;=20, "&lt;20",
AND(C4857&gt;=20, C4857&lt;35), "20-35",
AND(C4857&gt;=35, C4857&lt;50), "35-50",
C4857&gt;=50, "50-100"
)</f>
        <v>35-50</v>
      </c>
      <c r="AK4857" t="str" cm="1">
        <f t="array" ref="AK4857">_xlfn.IFS(
G4857&lt;6, "&lt;6",
AND(G4857&gt;=6, G4857&lt;12), "6-12",
AND(G4857&gt;=12, G4857&lt;18), "12-18",  AND(G4857&gt;=18, G4857&lt;24), "18-24", G4857&gt;=24, "24-36")</f>
        <v>24-36</v>
      </c>
    </row>
    <row r="4858" spans="1:37" x14ac:dyDescent="0.3">
      <c r="A4858" t="s">
        <v>4958</v>
      </c>
      <c r="B4858" t="s">
        <v>44</v>
      </c>
      <c r="C4858">
        <v>56</v>
      </c>
      <c r="D4858" t="s">
        <v>34</v>
      </c>
      <c r="E4858" t="s">
        <v>76</v>
      </c>
      <c r="F4858">
        <v>6</v>
      </c>
      <c r="G4858">
        <v>25</v>
      </c>
      <c r="H4858" t="s">
        <v>36</v>
      </c>
      <c r="I4858" t="s">
        <v>34</v>
      </c>
      <c r="J4858" t="s">
        <v>34</v>
      </c>
      <c r="K4858" t="s">
        <v>37</v>
      </c>
      <c r="L4858" t="s">
        <v>38</v>
      </c>
      <c r="M4858" t="s">
        <v>34</v>
      </c>
      <c r="N4858" t="s">
        <v>34</v>
      </c>
      <c r="O4858" t="s">
        <v>34</v>
      </c>
      <c r="P4858" t="s">
        <v>34</v>
      </c>
      <c r="Q4858" t="s">
        <v>37</v>
      </c>
      <c r="R4858" t="s">
        <v>37</v>
      </c>
      <c r="S4858" t="s">
        <v>37</v>
      </c>
      <c r="T4858" t="s">
        <v>37</v>
      </c>
      <c r="U4858" t="s">
        <v>39</v>
      </c>
      <c r="V4858" t="s">
        <v>37</v>
      </c>
      <c r="W4858" t="s">
        <v>40</v>
      </c>
      <c r="X4858">
        <v>45</v>
      </c>
      <c r="Y4858">
        <v>2689.35</v>
      </c>
      <c r="Z4858">
        <v>0</v>
      </c>
      <c r="AA4858">
        <v>0</v>
      </c>
      <c r="AB4858">
        <v>0</v>
      </c>
      <c r="AC4858">
        <v>2689.35</v>
      </c>
      <c r="AD4858" t="s">
        <v>41</v>
      </c>
      <c r="AE4858" t="s">
        <v>42</v>
      </c>
      <c r="AF4858" t="s">
        <v>42</v>
      </c>
      <c r="AG4858">
        <f t="shared" si="150"/>
        <v>0</v>
      </c>
      <c r="AH4858" t="str" cm="1">
        <f t="array" ref="AH4858">_xlfn.IFS(
X4858&lt;=20, "&lt;20",
AND(X4858&gt;=20, X4858&lt;50), "20-50",
AND(X4858&gt;=50, X4858&lt;100), "50-100",
X4858&gt;=100, "&gt;100"
)</f>
        <v>20-50</v>
      </c>
      <c r="AI4858">
        <f t="shared" si="151"/>
        <v>0</v>
      </c>
      <c r="AJ4858" t="str" cm="1">
        <f t="array" ref="AJ4858">_xlfn.IFS(
C4858&lt;=20, "&lt;20",
AND(C4858&gt;=20, C4858&lt;35), "20-35",
AND(C4858&gt;=35, C4858&lt;50), "35-50",
C4858&gt;=50, "50-100"
)</f>
        <v>50-100</v>
      </c>
      <c r="AK4858" t="str" cm="1">
        <f t="array" ref="AK4858">_xlfn.IFS(
G4858&lt;6, "&lt;6",
AND(G4858&gt;=6, G4858&lt;12), "6-12",
AND(G4858&gt;=12, G4858&lt;18), "12-18",  AND(G4858&gt;=18, G4858&lt;24), "18-24", G4858&gt;=24, "24-36")</f>
        <v>24-36</v>
      </c>
    </row>
    <row r="4859" spans="1:37" x14ac:dyDescent="0.3">
      <c r="A4859" t="s">
        <v>4959</v>
      </c>
      <c r="B4859" t="s">
        <v>33</v>
      </c>
      <c r="C4859">
        <v>48</v>
      </c>
      <c r="D4859" t="s">
        <v>34</v>
      </c>
      <c r="E4859" t="s">
        <v>45</v>
      </c>
      <c r="F4859">
        <v>12</v>
      </c>
      <c r="G4859">
        <v>4</v>
      </c>
      <c r="H4859" t="s">
        <v>36</v>
      </c>
      <c r="I4859" t="s">
        <v>37</v>
      </c>
      <c r="J4859" t="s">
        <v>34</v>
      </c>
      <c r="K4859" t="s">
        <v>37</v>
      </c>
      <c r="L4859" t="s">
        <v>72</v>
      </c>
      <c r="M4859" t="s">
        <v>34</v>
      </c>
      <c r="N4859" t="s">
        <v>34</v>
      </c>
      <c r="O4859" t="s">
        <v>34</v>
      </c>
      <c r="P4859" t="s">
        <v>34</v>
      </c>
      <c r="Q4859" t="s">
        <v>37</v>
      </c>
      <c r="R4859" t="s">
        <v>34</v>
      </c>
      <c r="S4859" t="s">
        <v>34</v>
      </c>
      <c r="T4859" t="s">
        <v>37</v>
      </c>
      <c r="U4859" t="s">
        <v>39</v>
      </c>
      <c r="V4859" t="s">
        <v>37</v>
      </c>
      <c r="W4859" t="s">
        <v>40</v>
      </c>
      <c r="X4859">
        <v>56.35</v>
      </c>
      <c r="Y4859">
        <v>2391.15</v>
      </c>
      <c r="Z4859">
        <v>0</v>
      </c>
      <c r="AA4859">
        <v>0</v>
      </c>
      <c r="AB4859">
        <v>186.62</v>
      </c>
      <c r="AC4859">
        <v>2577.77</v>
      </c>
      <c r="AD4859" t="s">
        <v>41</v>
      </c>
      <c r="AE4859" t="s">
        <v>42</v>
      </c>
      <c r="AF4859" t="s">
        <v>42</v>
      </c>
      <c r="AG4859">
        <f t="shared" si="150"/>
        <v>0</v>
      </c>
      <c r="AH4859" t="str" cm="1">
        <f t="array" ref="AH4859">_xlfn.IFS(
X4859&lt;=20, "&lt;20",
AND(X4859&gt;=20, X4859&lt;50), "20-50",
AND(X4859&gt;=50, X4859&lt;100), "50-100",
X4859&gt;=100, "&gt;100"
)</f>
        <v>50-100</v>
      </c>
      <c r="AI4859">
        <f t="shared" si="151"/>
        <v>0</v>
      </c>
      <c r="AJ4859" t="str" cm="1">
        <f t="array" ref="AJ4859">_xlfn.IFS(
C4859&lt;=20, "&lt;20",
AND(C4859&gt;=20, C4859&lt;35), "20-35",
AND(C4859&gt;=35, C4859&lt;50), "35-50",
C4859&gt;=50, "50-100"
)</f>
        <v>35-50</v>
      </c>
      <c r="AK4859" t="str" cm="1">
        <f t="array" ref="AK4859">_xlfn.IFS(
G4859&lt;6, "&lt;6",
AND(G4859&gt;=6, G4859&lt;12), "6-12",
AND(G4859&gt;=12, G4859&lt;18), "12-18",  AND(G4859&gt;=18, G4859&lt;24), "18-24", G4859&gt;=24, "24-36")</f>
        <v>&lt;6</v>
      </c>
    </row>
    <row r="4860" spans="1:37" x14ac:dyDescent="0.3">
      <c r="A4860" t="s">
        <v>4960</v>
      </c>
      <c r="B4860" t="s">
        <v>44</v>
      </c>
      <c r="C4860">
        <v>70</v>
      </c>
      <c r="D4860" t="s">
        <v>37</v>
      </c>
      <c r="E4860" t="s">
        <v>61</v>
      </c>
      <c r="F4860">
        <v>14</v>
      </c>
      <c r="G4860">
        <v>20</v>
      </c>
      <c r="H4860" t="s">
        <v>49</v>
      </c>
      <c r="I4860" t="s">
        <v>37</v>
      </c>
      <c r="J4860" t="s">
        <v>37</v>
      </c>
      <c r="K4860" t="s">
        <v>37</v>
      </c>
      <c r="L4860" t="s">
        <v>50</v>
      </c>
      <c r="M4860" t="s">
        <v>34</v>
      </c>
      <c r="N4860" t="s">
        <v>34</v>
      </c>
      <c r="O4860" t="s">
        <v>37</v>
      </c>
      <c r="P4860" t="s">
        <v>34</v>
      </c>
      <c r="Q4860" t="s">
        <v>37</v>
      </c>
      <c r="R4860" t="s">
        <v>34</v>
      </c>
      <c r="S4860" t="s">
        <v>34</v>
      </c>
      <c r="T4860" t="s">
        <v>37</v>
      </c>
      <c r="U4860" t="s">
        <v>46</v>
      </c>
      <c r="V4860" t="s">
        <v>37</v>
      </c>
      <c r="W4860" t="s">
        <v>51</v>
      </c>
      <c r="X4860">
        <v>90.1</v>
      </c>
      <c r="Y4860">
        <v>816.8</v>
      </c>
      <c r="Z4860">
        <v>0</v>
      </c>
      <c r="AA4860">
        <v>0</v>
      </c>
      <c r="AB4860">
        <v>360</v>
      </c>
      <c r="AC4860">
        <v>1176.8</v>
      </c>
      <c r="AD4860" t="s">
        <v>41</v>
      </c>
      <c r="AE4860" t="s">
        <v>42</v>
      </c>
      <c r="AF4860" t="s">
        <v>42</v>
      </c>
      <c r="AG4860">
        <f t="shared" si="150"/>
        <v>0</v>
      </c>
      <c r="AH4860" t="str" cm="1">
        <f t="array" ref="AH4860">_xlfn.IFS(
X4860&lt;=20, "&lt;20",
AND(X4860&gt;=20, X4860&lt;50), "20-50",
AND(X4860&gt;=50, X4860&lt;100), "50-100",
X4860&gt;=100, "&gt;100"
)</f>
        <v>50-100</v>
      </c>
      <c r="AI4860">
        <f t="shared" si="151"/>
        <v>0</v>
      </c>
      <c r="AJ4860" t="str" cm="1">
        <f t="array" ref="AJ4860">_xlfn.IFS(
C4860&lt;=20, "&lt;20",
AND(C4860&gt;=20, C4860&lt;35), "20-35",
AND(C4860&gt;=35, C4860&lt;50), "35-50",
C4860&gt;=50, "50-100"
)</f>
        <v>50-100</v>
      </c>
      <c r="AK4860" t="str" cm="1">
        <f t="array" ref="AK4860">_xlfn.IFS(
G4860&lt;6, "&lt;6",
AND(G4860&gt;=6, G4860&lt;12), "6-12",
AND(G4860&gt;=12, G4860&lt;18), "12-18",  AND(G4860&gt;=18, G4860&lt;24), "18-24", G4860&gt;=24, "24-36")</f>
        <v>18-24</v>
      </c>
    </row>
    <row r="4861" spans="1:37" x14ac:dyDescent="0.3">
      <c r="A4861" t="s">
        <v>4961</v>
      </c>
      <c r="B4861" t="s">
        <v>44</v>
      </c>
      <c r="C4861">
        <v>59</v>
      </c>
      <c r="D4861" t="s">
        <v>37</v>
      </c>
      <c r="E4861" t="s">
        <v>64</v>
      </c>
      <c r="F4861">
        <v>8</v>
      </c>
      <c r="G4861">
        <v>26</v>
      </c>
      <c r="H4861" t="s">
        <v>36</v>
      </c>
      <c r="I4861" t="s">
        <v>37</v>
      </c>
      <c r="J4861" t="s">
        <v>34</v>
      </c>
      <c r="K4861" t="s">
        <v>34</v>
      </c>
      <c r="L4861" t="s">
        <v>34</v>
      </c>
      <c r="M4861" t="s">
        <v>34</v>
      </c>
      <c r="N4861" t="s">
        <v>34</v>
      </c>
      <c r="O4861" t="s">
        <v>34</v>
      </c>
      <c r="P4861" t="s">
        <v>34</v>
      </c>
      <c r="Q4861" t="s">
        <v>34</v>
      </c>
      <c r="R4861" t="s">
        <v>34</v>
      </c>
      <c r="S4861" t="s">
        <v>34</v>
      </c>
      <c r="T4861" t="s">
        <v>34</v>
      </c>
      <c r="U4861" t="s">
        <v>46</v>
      </c>
      <c r="V4861" t="s">
        <v>34</v>
      </c>
      <c r="W4861" t="s">
        <v>143</v>
      </c>
      <c r="X4861">
        <v>20</v>
      </c>
      <c r="Y4861">
        <v>109.2</v>
      </c>
      <c r="Z4861">
        <v>0</v>
      </c>
      <c r="AA4861">
        <v>0</v>
      </c>
      <c r="AB4861">
        <v>284.76</v>
      </c>
      <c r="AC4861">
        <v>393.96</v>
      </c>
      <c r="AD4861" t="s">
        <v>41</v>
      </c>
      <c r="AE4861" t="s">
        <v>42</v>
      </c>
      <c r="AF4861" t="s">
        <v>42</v>
      </c>
      <c r="AG4861">
        <f t="shared" si="150"/>
        <v>0</v>
      </c>
      <c r="AH4861" t="str" cm="1">
        <f t="array" ref="AH4861">_xlfn.IFS(
X4861&lt;=20, "&lt;20",
AND(X4861&gt;=20, X4861&lt;50), "20-50",
AND(X4861&gt;=50, X4861&lt;100), "50-100",
X4861&gt;=100, "&gt;100"
)</f>
        <v>&lt;20</v>
      </c>
      <c r="AI4861">
        <f t="shared" si="151"/>
        <v>0</v>
      </c>
      <c r="AJ4861" t="str" cm="1">
        <f t="array" ref="AJ4861">_xlfn.IFS(
C4861&lt;=20, "&lt;20",
AND(C4861&gt;=20, C4861&lt;35), "20-35",
AND(C4861&gt;=35, C4861&lt;50), "35-50",
C4861&gt;=50, "50-100"
)</f>
        <v>50-100</v>
      </c>
      <c r="AK4861" t="str" cm="1">
        <f t="array" ref="AK4861">_xlfn.IFS(
G4861&lt;6, "&lt;6",
AND(G4861&gt;=6, G4861&lt;12), "6-12",
AND(G4861&gt;=12, G4861&lt;18), "12-18",  AND(G4861&gt;=18, G4861&lt;24), "18-24", G4861&gt;=24, "24-36")</f>
        <v>24-36</v>
      </c>
    </row>
    <row r="4862" spans="1:37" x14ac:dyDescent="0.3">
      <c r="A4862" t="s">
        <v>4962</v>
      </c>
      <c r="B4862" t="s">
        <v>44</v>
      </c>
      <c r="C4862">
        <v>53</v>
      </c>
      <c r="D4862" t="s">
        <v>37</v>
      </c>
      <c r="E4862" t="s">
        <v>56</v>
      </c>
      <c r="F4862">
        <v>15</v>
      </c>
      <c r="G4862">
        <v>29</v>
      </c>
      <c r="H4862" t="s">
        <v>70</v>
      </c>
      <c r="I4862" t="s">
        <v>37</v>
      </c>
      <c r="J4862" t="s">
        <v>34</v>
      </c>
      <c r="K4862" t="s">
        <v>34</v>
      </c>
      <c r="L4862" t="s">
        <v>34</v>
      </c>
      <c r="M4862" t="s">
        <v>34</v>
      </c>
      <c r="N4862" t="s">
        <v>34</v>
      </c>
      <c r="O4862" t="s">
        <v>34</v>
      </c>
      <c r="P4862" t="s">
        <v>34</v>
      </c>
      <c r="Q4862" t="s">
        <v>34</v>
      </c>
      <c r="R4862" t="s">
        <v>34</v>
      </c>
      <c r="S4862" t="s">
        <v>34</v>
      </c>
      <c r="T4862" t="s">
        <v>34</v>
      </c>
      <c r="U4862" t="s">
        <v>39</v>
      </c>
      <c r="V4862" t="s">
        <v>34</v>
      </c>
      <c r="W4862" t="s">
        <v>51</v>
      </c>
      <c r="X4862">
        <v>19.7</v>
      </c>
      <c r="Y4862">
        <v>1140.05</v>
      </c>
      <c r="Z4862">
        <v>0</v>
      </c>
      <c r="AA4862">
        <v>0</v>
      </c>
      <c r="AB4862">
        <v>180.4</v>
      </c>
      <c r="AC4862">
        <v>1320.45</v>
      </c>
      <c r="AD4862" t="s">
        <v>41</v>
      </c>
      <c r="AE4862" t="s">
        <v>42</v>
      </c>
      <c r="AF4862" t="s">
        <v>42</v>
      </c>
      <c r="AG4862">
        <f t="shared" si="150"/>
        <v>0</v>
      </c>
      <c r="AH4862" t="str" cm="1">
        <f t="array" ref="AH4862">_xlfn.IFS(
X4862&lt;=20, "&lt;20",
AND(X4862&gt;=20, X4862&lt;50), "20-50",
AND(X4862&gt;=50, X4862&lt;100), "50-100",
X4862&gt;=100, "&gt;100"
)</f>
        <v>&lt;20</v>
      </c>
      <c r="AI4862">
        <f t="shared" si="151"/>
        <v>0</v>
      </c>
      <c r="AJ4862" t="str" cm="1">
        <f t="array" ref="AJ4862">_xlfn.IFS(
C4862&lt;=20, "&lt;20",
AND(C4862&gt;=20, C4862&lt;35), "20-35",
AND(C4862&gt;=35, C4862&lt;50), "35-50",
C4862&gt;=50, "50-100"
)</f>
        <v>50-100</v>
      </c>
      <c r="AK4862" t="str" cm="1">
        <f t="array" ref="AK4862">_xlfn.IFS(
G4862&lt;6, "&lt;6",
AND(G4862&gt;=6, G4862&lt;12), "6-12",
AND(G4862&gt;=12, G4862&lt;18), "12-18",  AND(G4862&gt;=18, G4862&lt;24), "18-24", G4862&gt;=24, "24-36")</f>
        <v>24-36</v>
      </c>
    </row>
    <row r="4863" spans="1:37" x14ac:dyDescent="0.3">
      <c r="A4863" t="s">
        <v>4963</v>
      </c>
      <c r="B4863" t="s">
        <v>44</v>
      </c>
      <c r="C4863">
        <v>66</v>
      </c>
      <c r="D4863" t="s">
        <v>34</v>
      </c>
      <c r="E4863" t="s">
        <v>48</v>
      </c>
      <c r="F4863">
        <v>3</v>
      </c>
      <c r="G4863">
        <v>21</v>
      </c>
      <c r="H4863" t="s">
        <v>66</v>
      </c>
      <c r="I4863" t="s">
        <v>37</v>
      </c>
      <c r="J4863" t="s">
        <v>37</v>
      </c>
      <c r="K4863" t="s">
        <v>34</v>
      </c>
      <c r="L4863" t="s">
        <v>34</v>
      </c>
      <c r="M4863" t="s">
        <v>34</v>
      </c>
      <c r="N4863" t="s">
        <v>34</v>
      </c>
      <c r="O4863" t="s">
        <v>34</v>
      </c>
      <c r="P4863" t="s">
        <v>34</v>
      </c>
      <c r="Q4863" t="s">
        <v>34</v>
      </c>
      <c r="R4863" t="s">
        <v>34</v>
      </c>
      <c r="S4863" t="s">
        <v>34</v>
      </c>
      <c r="T4863" t="s">
        <v>34</v>
      </c>
      <c r="U4863" t="s">
        <v>67</v>
      </c>
      <c r="V4863" t="s">
        <v>34</v>
      </c>
      <c r="W4863" t="s">
        <v>51</v>
      </c>
      <c r="X4863">
        <v>25.2</v>
      </c>
      <c r="Y4863">
        <v>1787.35</v>
      </c>
      <c r="Z4863">
        <v>0</v>
      </c>
      <c r="AA4863">
        <v>0</v>
      </c>
      <c r="AB4863">
        <v>2829.6</v>
      </c>
      <c r="AC4863">
        <v>4616.95</v>
      </c>
      <c r="AD4863" t="s">
        <v>41</v>
      </c>
      <c r="AE4863" t="s">
        <v>42</v>
      </c>
      <c r="AF4863" t="s">
        <v>42</v>
      </c>
      <c r="AG4863">
        <f t="shared" si="150"/>
        <v>0</v>
      </c>
      <c r="AH4863" t="str" cm="1">
        <f t="array" ref="AH4863">_xlfn.IFS(
X4863&lt;=20, "&lt;20",
AND(X4863&gt;=20, X4863&lt;50), "20-50",
AND(X4863&gt;=50, X4863&lt;100), "50-100",
X4863&gt;=100, "&gt;100"
)</f>
        <v>20-50</v>
      </c>
      <c r="AI4863">
        <f t="shared" si="151"/>
        <v>0</v>
      </c>
      <c r="AJ4863" t="str" cm="1">
        <f t="array" ref="AJ4863">_xlfn.IFS(
C4863&lt;=20, "&lt;20",
AND(C4863&gt;=20, C4863&lt;35), "20-35",
AND(C4863&gt;=35, C4863&lt;50), "35-50",
C4863&gt;=50, "50-100"
)</f>
        <v>50-100</v>
      </c>
      <c r="AK4863" t="str" cm="1">
        <f t="array" ref="AK4863">_xlfn.IFS(
G4863&lt;6, "&lt;6",
AND(G4863&gt;=6, G4863&lt;12), "6-12",
AND(G4863&gt;=12, G4863&lt;18), "12-18",  AND(G4863&gt;=18, G4863&lt;24), "18-24", G4863&gt;=24, "24-36")</f>
        <v>18-24</v>
      </c>
    </row>
    <row r="4864" spans="1:37" x14ac:dyDescent="0.3">
      <c r="A4864" t="s">
        <v>4964</v>
      </c>
      <c r="B4864" t="s">
        <v>33</v>
      </c>
      <c r="C4864">
        <v>40</v>
      </c>
      <c r="D4864" t="s">
        <v>34</v>
      </c>
      <c r="E4864" t="s">
        <v>56</v>
      </c>
      <c r="F4864">
        <v>5</v>
      </c>
      <c r="G4864">
        <v>7</v>
      </c>
      <c r="H4864" t="s">
        <v>36</v>
      </c>
      <c r="I4864" t="s">
        <v>37</v>
      </c>
      <c r="J4864" t="s">
        <v>34</v>
      </c>
      <c r="K4864" t="s">
        <v>34</v>
      </c>
      <c r="L4864" t="s">
        <v>34</v>
      </c>
      <c r="M4864" t="s">
        <v>34</v>
      </c>
      <c r="N4864" t="s">
        <v>34</v>
      </c>
      <c r="O4864" t="s">
        <v>34</v>
      </c>
      <c r="P4864" t="s">
        <v>34</v>
      </c>
      <c r="Q4864" t="s">
        <v>34</v>
      </c>
      <c r="R4864" t="s">
        <v>34</v>
      </c>
      <c r="S4864" t="s">
        <v>34</v>
      </c>
      <c r="T4864" t="s">
        <v>34</v>
      </c>
      <c r="U4864" t="s">
        <v>46</v>
      </c>
      <c r="V4864" t="s">
        <v>34</v>
      </c>
      <c r="W4864" t="s">
        <v>40</v>
      </c>
      <c r="X4864">
        <v>19.2</v>
      </c>
      <c r="Y4864">
        <v>156.85</v>
      </c>
      <c r="Z4864">
        <v>0</v>
      </c>
      <c r="AA4864">
        <v>0</v>
      </c>
      <c r="AB4864">
        <v>114.56</v>
      </c>
      <c r="AC4864">
        <v>271.41000000000003</v>
      </c>
      <c r="AD4864" t="s">
        <v>41</v>
      </c>
      <c r="AE4864" t="s">
        <v>42</v>
      </c>
      <c r="AF4864" t="s">
        <v>42</v>
      </c>
      <c r="AG4864">
        <f t="shared" si="150"/>
        <v>0</v>
      </c>
      <c r="AH4864" t="str" cm="1">
        <f t="array" ref="AH4864">_xlfn.IFS(
X4864&lt;=20, "&lt;20",
AND(X4864&gt;=20, X4864&lt;50), "20-50",
AND(X4864&gt;=50, X4864&lt;100), "50-100",
X4864&gt;=100, "&gt;100"
)</f>
        <v>&lt;20</v>
      </c>
      <c r="AI4864">
        <f t="shared" si="151"/>
        <v>0</v>
      </c>
      <c r="AJ4864" t="str" cm="1">
        <f t="array" ref="AJ4864">_xlfn.IFS(
C4864&lt;=20, "&lt;20",
AND(C4864&gt;=20, C4864&lt;35), "20-35",
AND(C4864&gt;=35, C4864&lt;50), "35-50",
C4864&gt;=50, "50-100"
)</f>
        <v>35-50</v>
      </c>
      <c r="AK4864" t="str" cm="1">
        <f t="array" ref="AK4864">_xlfn.IFS(
G4864&lt;6, "&lt;6",
AND(G4864&gt;=6, G4864&lt;12), "6-12",
AND(G4864&gt;=12, G4864&lt;18), "12-18",  AND(G4864&gt;=18, G4864&lt;24), "18-24", G4864&gt;=24, "24-36")</f>
        <v>6-12</v>
      </c>
    </row>
    <row r="4865" spans="1:37" x14ac:dyDescent="0.3">
      <c r="A4865" t="s">
        <v>4965</v>
      </c>
      <c r="B4865" t="s">
        <v>44</v>
      </c>
      <c r="C4865">
        <v>43</v>
      </c>
      <c r="D4865" t="s">
        <v>37</v>
      </c>
      <c r="E4865" t="s">
        <v>87</v>
      </c>
      <c r="F4865">
        <v>6</v>
      </c>
      <c r="G4865">
        <v>1</v>
      </c>
      <c r="H4865" t="s">
        <v>49</v>
      </c>
      <c r="I4865" t="s">
        <v>37</v>
      </c>
      <c r="J4865" t="s">
        <v>37</v>
      </c>
      <c r="K4865" t="s">
        <v>37</v>
      </c>
      <c r="L4865" t="s">
        <v>50</v>
      </c>
      <c r="M4865" t="s">
        <v>34</v>
      </c>
      <c r="N4865" t="s">
        <v>34</v>
      </c>
      <c r="O4865" t="s">
        <v>34</v>
      </c>
      <c r="P4865" t="s">
        <v>34</v>
      </c>
      <c r="Q4865" t="s">
        <v>37</v>
      </c>
      <c r="R4865" t="s">
        <v>34</v>
      </c>
      <c r="S4865" t="s">
        <v>34</v>
      </c>
      <c r="T4865" t="s">
        <v>37</v>
      </c>
      <c r="U4865" t="s">
        <v>46</v>
      </c>
      <c r="V4865" t="s">
        <v>37</v>
      </c>
      <c r="W4865" t="s">
        <v>51</v>
      </c>
      <c r="X4865">
        <v>87.05</v>
      </c>
      <c r="Y4865">
        <v>762.1</v>
      </c>
      <c r="Z4865">
        <v>0</v>
      </c>
      <c r="AA4865">
        <v>0</v>
      </c>
      <c r="AB4865">
        <v>364.72</v>
      </c>
      <c r="AC4865">
        <v>1126.82</v>
      </c>
      <c r="AD4865" t="s">
        <v>52</v>
      </c>
      <c r="AE4865" t="s">
        <v>100</v>
      </c>
      <c r="AF4865" t="s">
        <v>308</v>
      </c>
      <c r="AG4865">
        <f t="shared" si="150"/>
        <v>1</v>
      </c>
      <c r="AH4865" t="str" cm="1">
        <f t="array" ref="AH4865">_xlfn.IFS(
X4865&lt;=20, "&lt;20",
AND(X4865&gt;=20, X4865&lt;50), "20-50",
AND(X4865&gt;=50, X4865&lt;100), "50-100",
X4865&gt;=100, "&gt;100"
)</f>
        <v>50-100</v>
      </c>
      <c r="AI4865">
        <f t="shared" si="151"/>
        <v>0</v>
      </c>
      <c r="AJ4865" t="str" cm="1">
        <f t="array" ref="AJ4865">_xlfn.IFS(
C4865&lt;=20, "&lt;20",
AND(C4865&gt;=20, C4865&lt;35), "20-35",
AND(C4865&gt;=35, C4865&lt;50), "35-50",
C4865&gt;=50, "50-100"
)</f>
        <v>35-50</v>
      </c>
      <c r="AK4865" t="str" cm="1">
        <f t="array" ref="AK4865">_xlfn.IFS(
G4865&lt;6, "&lt;6",
AND(G4865&gt;=6, G4865&lt;12), "6-12",
AND(G4865&gt;=12, G4865&lt;18), "12-18",  AND(G4865&gt;=18, G4865&lt;24), "18-24", G4865&gt;=24, "24-36")</f>
        <v>&lt;6</v>
      </c>
    </row>
    <row r="4866" spans="1:37" x14ac:dyDescent="0.3">
      <c r="A4866" t="s">
        <v>4966</v>
      </c>
      <c r="B4866" t="s">
        <v>44</v>
      </c>
      <c r="C4866">
        <v>62</v>
      </c>
      <c r="D4866" t="s">
        <v>37</v>
      </c>
      <c r="E4866" t="s">
        <v>61</v>
      </c>
      <c r="F4866">
        <v>9</v>
      </c>
      <c r="G4866">
        <v>7</v>
      </c>
      <c r="H4866" t="s">
        <v>66</v>
      </c>
      <c r="I4866" t="s">
        <v>37</v>
      </c>
      <c r="J4866" t="s">
        <v>34</v>
      </c>
      <c r="K4866" t="s">
        <v>34</v>
      </c>
      <c r="L4866" t="s">
        <v>34</v>
      </c>
      <c r="M4866" t="s">
        <v>34</v>
      </c>
      <c r="N4866" t="s">
        <v>34</v>
      </c>
      <c r="O4866" t="s">
        <v>34</v>
      </c>
      <c r="P4866" t="s">
        <v>34</v>
      </c>
      <c r="Q4866" t="s">
        <v>34</v>
      </c>
      <c r="R4866" t="s">
        <v>34</v>
      </c>
      <c r="S4866" t="s">
        <v>34</v>
      </c>
      <c r="T4866" t="s">
        <v>34</v>
      </c>
      <c r="U4866" t="s">
        <v>39</v>
      </c>
      <c r="V4866" t="s">
        <v>37</v>
      </c>
      <c r="W4866" t="s">
        <v>51</v>
      </c>
      <c r="X4866">
        <v>20.85</v>
      </c>
      <c r="Y4866">
        <v>1327.4</v>
      </c>
      <c r="Z4866">
        <v>0</v>
      </c>
      <c r="AA4866">
        <v>0</v>
      </c>
      <c r="AB4866">
        <v>529.97</v>
      </c>
      <c r="AC4866">
        <v>1857.37</v>
      </c>
      <c r="AD4866" t="s">
        <v>41</v>
      </c>
      <c r="AE4866" t="s">
        <v>42</v>
      </c>
      <c r="AF4866" t="s">
        <v>42</v>
      </c>
      <c r="AG4866">
        <f t="shared" si="150"/>
        <v>0</v>
      </c>
      <c r="AH4866" t="str" cm="1">
        <f t="array" ref="AH4866">_xlfn.IFS(
X4866&lt;=20, "&lt;20",
AND(X4866&gt;=20, X4866&lt;50), "20-50",
AND(X4866&gt;=50, X4866&lt;100), "50-100",
X4866&gt;=100, "&gt;100"
)</f>
        <v>20-50</v>
      </c>
      <c r="AI4866">
        <f t="shared" si="151"/>
        <v>0</v>
      </c>
      <c r="AJ4866" t="str" cm="1">
        <f t="array" ref="AJ4866">_xlfn.IFS(
C4866&lt;=20, "&lt;20",
AND(C4866&gt;=20, C4866&lt;35), "20-35",
AND(C4866&gt;=35, C4866&lt;50), "35-50",
C4866&gt;=50, "50-100"
)</f>
        <v>50-100</v>
      </c>
      <c r="AK4866" t="str" cm="1">
        <f t="array" ref="AK4866">_xlfn.IFS(
G4866&lt;6, "&lt;6",
AND(G4866&gt;=6, G4866&lt;12), "6-12",
AND(G4866&gt;=12, G4866&lt;18), "12-18",  AND(G4866&gt;=18, G4866&lt;24), "18-24", G4866&gt;=24, "24-36")</f>
        <v>6-12</v>
      </c>
    </row>
    <row r="4867" spans="1:37" x14ac:dyDescent="0.3">
      <c r="A4867" t="s">
        <v>4967</v>
      </c>
      <c r="B4867" t="s">
        <v>33</v>
      </c>
      <c r="C4867">
        <v>29</v>
      </c>
      <c r="D4867" t="s">
        <v>34</v>
      </c>
      <c r="E4867" t="s">
        <v>61</v>
      </c>
      <c r="F4867">
        <v>3</v>
      </c>
      <c r="G4867">
        <v>28</v>
      </c>
      <c r="H4867" t="s">
        <v>36</v>
      </c>
      <c r="I4867" t="s">
        <v>37</v>
      </c>
      <c r="J4867" t="s">
        <v>34</v>
      </c>
      <c r="K4867" t="s">
        <v>34</v>
      </c>
      <c r="L4867" t="s">
        <v>34</v>
      </c>
      <c r="M4867" t="s">
        <v>34</v>
      </c>
      <c r="N4867" t="s">
        <v>34</v>
      </c>
      <c r="O4867" t="s">
        <v>34</v>
      </c>
      <c r="P4867" t="s">
        <v>34</v>
      </c>
      <c r="Q4867" t="s">
        <v>34</v>
      </c>
      <c r="R4867" t="s">
        <v>34</v>
      </c>
      <c r="S4867" t="s">
        <v>34</v>
      </c>
      <c r="T4867" t="s">
        <v>34</v>
      </c>
      <c r="U4867" t="s">
        <v>67</v>
      </c>
      <c r="V4867" t="s">
        <v>34</v>
      </c>
      <c r="W4867" t="s">
        <v>51</v>
      </c>
      <c r="X4867">
        <v>20.2</v>
      </c>
      <c r="Y4867">
        <v>1412.65</v>
      </c>
      <c r="Z4867">
        <v>0</v>
      </c>
      <c r="AA4867">
        <v>0</v>
      </c>
      <c r="AB4867">
        <v>2931.81</v>
      </c>
      <c r="AC4867">
        <v>4344.46</v>
      </c>
      <c r="AD4867" t="s">
        <v>41</v>
      </c>
      <c r="AE4867" t="s">
        <v>42</v>
      </c>
      <c r="AF4867" t="s">
        <v>42</v>
      </c>
      <c r="AG4867">
        <f t="shared" ref="AG4867:AG4930" si="152">IF(AD4867="Churned", 1,0)</f>
        <v>0</v>
      </c>
      <c r="AH4867" t="str" cm="1">
        <f t="array" ref="AH4867">_xlfn.IFS(
X4867&lt;=20, "&lt;20",
AND(X4867&gt;=20, X4867&lt;50), "20-50",
AND(X4867&gt;=50, X4867&lt;100), "50-100",
X4867&gt;=100, "&gt;100"
)</f>
        <v>20-50</v>
      </c>
      <c r="AI4867">
        <f t="shared" ref="AI4867:AI4930" si="153">IF(AD4867="Joined", 1, 0)</f>
        <v>0</v>
      </c>
      <c r="AJ4867" t="str" cm="1">
        <f t="array" ref="AJ4867">_xlfn.IFS(
C4867&lt;=20, "&lt;20",
AND(C4867&gt;=20, C4867&lt;35), "20-35",
AND(C4867&gt;=35, C4867&lt;50), "35-50",
C4867&gt;=50, "50-100"
)</f>
        <v>20-35</v>
      </c>
      <c r="AK4867" t="str" cm="1">
        <f t="array" ref="AK4867">_xlfn.IFS(
G4867&lt;6, "&lt;6",
AND(G4867&gt;=6, G4867&lt;12), "6-12",
AND(G4867&gt;=12, G4867&lt;18), "12-18",  AND(G4867&gt;=18, G4867&lt;24), "18-24", G4867&gt;=24, "24-36")</f>
        <v>24-36</v>
      </c>
    </row>
    <row r="4868" spans="1:37" x14ac:dyDescent="0.3">
      <c r="A4868" t="s">
        <v>4968</v>
      </c>
      <c r="B4868" t="s">
        <v>33</v>
      </c>
      <c r="C4868">
        <v>26</v>
      </c>
      <c r="D4868" t="s">
        <v>37</v>
      </c>
      <c r="E4868" t="s">
        <v>48</v>
      </c>
      <c r="F4868">
        <v>2</v>
      </c>
      <c r="G4868">
        <v>3</v>
      </c>
      <c r="H4868" t="s">
        <v>36</v>
      </c>
      <c r="I4868" t="s">
        <v>34</v>
      </c>
      <c r="J4868" t="s">
        <v>34</v>
      </c>
      <c r="K4868" t="s">
        <v>37</v>
      </c>
      <c r="L4868" t="s">
        <v>72</v>
      </c>
      <c r="M4868" t="s">
        <v>34</v>
      </c>
      <c r="N4868" t="s">
        <v>34</v>
      </c>
      <c r="O4868" t="s">
        <v>37</v>
      </c>
      <c r="P4868" t="s">
        <v>37</v>
      </c>
      <c r="Q4868" t="s">
        <v>37</v>
      </c>
      <c r="R4868" t="s">
        <v>37</v>
      </c>
      <c r="S4868" t="s">
        <v>37</v>
      </c>
      <c r="T4868" t="s">
        <v>34</v>
      </c>
      <c r="U4868" t="s">
        <v>39</v>
      </c>
      <c r="V4868" t="s">
        <v>37</v>
      </c>
      <c r="W4868" t="s">
        <v>51</v>
      </c>
      <c r="X4868">
        <v>54.3</v>
      </c>
      <c r="Y4868">
        <v>2317.1</v>
      </c>
      <c r="Z4868">
        <v>0</v>
      </c>
      <c r="AA4868">
        <v>10</v>
      </c>
      <c r="AB4868">
        <v>0</v>
      </c>
      <c r="AC4868">
        <v>2327.1</v>
      </c>
      <c r="AD4868" t="s">
        <v>41</v>
      </c>
      <c r="AE4868" t="s">
        <v>42</v>
      </c>
      <c r="AF4868" t="s">
        <v>42</v>
      </c>
      <c r="AG4868">
        <f t="shared" si="152"/>
        <v>0</v>
      </c>
      <c r="AH4868" t="str" cm="1">
        <f t="array" ref="AH4868">_xlfn.IFS(
X4868&lt;=20, "&lt;20",
AND(X4868&gt;=20, X4868&lt;50), "20-50",
AND(X4868&gt;=50, X4868&lt;100), "50-100",
X4868&gt;=100, "&gt;100"
)</f>
        <v>50-100</v>
      </c>
      <c r="AI4868">
        <f t="shared" si="153"/>
        <v>0</v>
      </c>
      <c r="AJ4868" t="str" cm="1">
        <f t="array" ref="AJ4868">_xlfn.IFS(
C4868&lt;=20, "&lt;20",
AND(C4868&gt;=20, C4868&lt;35), "20-35",
AND(C4868&gt;=35, C4868&lt;50), "35-50",
C4868&gt;=50, "50-100"
)</f>
        <v>20-35</v>
      </c>
      <c r="AK4868" t="str" cm="1">
        <f t="array" ref="AK4868">_xlfn.IFS(
G4868&lt;6, "&lt;6",
AND(G4868&gt;=6, G4868&lt;12), "6-12",
AND(G4868&gt;=12, G4868&lt;18), "12-18",  AND(G4868&gt;=18, G4868&lt;24), "18-24", G4868&gt;=24, "24-36")</f>
        <v>&lt;6</v>
      </c>
    </row>
    <row r="4869" spans="1:37" x14ac:dyDescent="0.3">
      <c r="A4869" t="s">
        <v>4969</v>
      </c>
      <c r="B4869" t="s">
        <v>44</v>
      </c>
      <c r="C4869">
        <v>40</v>
      </c>
      <c r="D4869" t="s">
        <v>34</v>
      </c>
      <c r="E4869" t="s">
        <v>103</v>
      </c>
      <c r="F4869">
        <v>6</v>
      </c>
      <c r="G4869">
        <v>33</v>
      </c>
      <c r="H4869" t="s">
        <v>49</v>
      </c>
      <c r="I4869" t="s">
        <v>37</v>
      </c>
      <c r="J4869" t="s">
        <v>34</v>
      </c>
      <c r="K4869" t="s">
        <v>37</v>
      </c>
      <c r="L4869" t="s">
        <v>72</v>
      </c>
      <c r="M4869" t="s">
        <v>34</v>
      </c>
      <c r="N4869" t="s">
        <v>34</v>
      </c>
      <c r="O4869" t="s">
        <v>34</v>
      </c>
      <c r="P4869" t="s">
        <v>34</v>
      </c>
      <c r="Q4869" t="s">
        <v>34</v>
      </c>
      <c r="R4869" t="s">
        <v>34</v>
      </c>
      <c r="S4869" t="s">
        <v>34</v>
      </c>
      <c r="T4869" t="s">
        <v>37</v>
      </c>
      <c r="U4869" t="s">
        <v>46</v>
      </c>
      <c r="V4869" t="s">
        <v>34</v>
      </c>
      <c r="W4869" t="s">
        <v>143</v>
      </c>
      <c r="X4869">
        <v>44.4</v>
      </c>
      <c r="Y4869">
        <v>44.4</v>
      </c>
      <c r="Z4869">
        <v>0</v>
      </c>
      <c r="AA4869">
        <v>0</v>
      </c>
      <c r="AB4869">
        <v>32.44</v>
      </c>
      <c r="AC4869">
        <v>76.84</v>
      </c>
      <c r="AD4869" t="s">
        <v>52</v>
      </c>
      <c r="AE4869" t="s">
        <v>53</v>
      </c>
      <c r="AF4869" t="s">
        <v>54</v>
      </c>
      <c r="AG4869">
        <f t="shared" si="152"/>
        <v>1</v>
      </c>
      <c r="AH4869" t="str" cm="1">
        <f t="array" ref="AH4869">_xlfn.IFS(
X4869&lt;=20, "&lt;20",
AND(X4869&gt;=20, X4869&lt;50), "20-50",
AND(X4869&gt;=50, X4869&lt;100), "50-100",
X4869&gt;=100, "&gt;100"
)</f>
        <v>20-50</v>
      </c>
      <c r="AI4869">
        <f t="shared" si="153"/>
        <v>0</v>
      </c>
      <c r="AJ4869" t="str" cm="1">
        <f t="array" ref="AJ4869">_xlfn.IFS(
C4869&lt;=20, "&lt;20",
AND(C4869&gt;=20, C4869&lt;35), "20-35",
AND(C4869&gt;=35, C4869&lt;50), "35-50",
C4869&gt;=50, "50-100"
)</f>
        <v>35-50</v>
      </c>
      <c r="AK4869" t="str" cm="1">
        <f t="array" ref="AK4869">_xlfn.IFS(
G4869&lt;6, "&lt;6",
AND(G4869&gt;=6, G4869&lt;12), "6-12",
AND(G4869&gt;=12, G4869&lt;18), "12-18",  AND(G4869&gt;=18, G4869&lt;24), "18-24", G4869&gt;=24, "24-36")</f>
        <v>24-36</v>
      </c>
    </row>
    <row r="4870" spans="1:37" x14ac:dyDescent="0.3">
      <c r="A4870" t="s">
        <v>4970</v>
      </c>
      <c r="B4870" t="s">
        <v>44</v>
      </c>
      <c r="C4870">
        <v>76</v>
      </c>
      <c r="D4870" t="s">
        <v>37</v>
      </c>
      <c r="E4870" t="s">
        <v>45</v>
      </c>
      <c r="F4870">
        <v>14</v>
      </c>
      <c r="G4870">
        <v>23</v>
      </c>
      <c r="H4870" t="s">
        <v>49</v>
      </c>
      <c r="I4870" t="s">
        <v>37</v>
      </c>
      <c r="J4870" t="s">
        <v>34</v>
      </c>
      <c r="K4870" t="s">
        <v>34</v>
      </c>
      <c r="L4870" t="s">
        <v>34</v>
      </c>
      <c r="M4870" t="s">
        <v>34</v>
      </c>
      <c r="N4870" t="s">
        <v>34</v>
      </c>
      <c r="O4870" t="s">
        <v>34</v>
      </c>
      <c r="P4870" t="s">
        <v>34</v>
      </c>
      <c r="Q4870" t="s">
        <v>34</v>
      </c>
      <c r="R4870" t="s">
        <v>34</v>
      </c>
      <c r="S4870" t="s">
        <v>34</v>
      </c>
      <c r="T4870" t="s">
        <v>34</v>
      </c>
      <c r="U4870" t="s">
        <v>46</v>
      </c>
      <c r="V4870" t="s">
        <v>37</v>
      </c>
      <c r="W4870" t="s">
        <v>40</v>
      </c>
      <c r="X4870">
        <v>20.85</v>
      </c>
      <c r="Y4870">
        <v>20.85</v>
      </c>
      <c r="Z4870">
        <v>0</v>
      </c>
      <c r="AA4870">
        <v>0</v>
      </c>
      <c r="AB4870">
        <v>22.86</v>
      </c>
      <c r="AC4870">
        <v>43.71</v>
      </c>
      <c r="AD4870" t="s">
        <v>52</v>
      </c>
      <c r="AE4870" t="s">
        <v>104</v>
      </c>
      <c r="AF4870" t="s">
        <v>150</v>
      </c>
      <c r="AG4870">
        <f t="shared" si="152"/>
        <v>1</v>
      </c>
      <c r="AH4870" t="str" cm="1">
        <f t="array" ref="AH4870">_xlfn.IFS(
X4870&lt;=20, "&lt;20",
AND(X4870&gt;=20, X4870&lt;50), "20-50",
AND(X4870&gt;=50, X4870&lt;100), "50-100",
X4870&gt;=100, "&gt;100"
)</f>
        <v>20-50</v>
      </c>
      <c r="AI4870">
        <f t="shared" si="153"/>
        <v>0</v>
      </c>
      <c r="AJ4870" t="str" cm="1">
        <f t="array" ref="AJ4870">_xlfn.IFS(
C4870&lt;=20, "&lt;20",
AND(C4870&gt;=20, C4870&lt;35), "20-35",
AND(C4870&gt;=35, C4870&lt;50), "35-50",
C4870&gt;=50, "50-100"
)</f>
        <v>50-100</v>
      </c>
      <c r="AK4870" t="str" cm="1">
        <f t="array" ref="AK4870">_xlfn.IFS(
G4870&lt;6, "&lt;6",
AND(G4870&gt;=6, G4870&lt;12), "6-12",
AND(G4870&gt;=12, G4870&lt;18), "12-18",  AND(G4870&gt;=18, G4870&lt;24), "18-24", G4870&gt;=24, "24-36")</f>
        <v>18-24</v>
      </c>
    </row>
    <row r="4871" spans="1:37" x14ac:dyDescent="0.3">
      <c r="A4871" t="s">
        <v>4971</v>
      </c>
      <c r="B4871" t="s">
        <v>33</v>
      </c>
      <c r="C4871">
        <v>48</v>
      </c>
      <c r="D4871" t="s">
        <v>37</v>
      </c>
      <c r="E4871" t="s">
        <v>158</v>
      </c>
      <c r="F4871">
        <v>4</v>
      </c>
      <c r="G4871">
        <v>29</v>
      </c>
      <c r="H4871" t="s">
        <v>36</v>
      </c>
      <c r="I4871" t="s">
        <v>37</v>
      </c>
      <c r="J4871" t="s">
        <v>37</v>
      </c>
      <c r="K4871" t="s">
        <v>37</v>
      </c>
      <c r="L4871" t="s">
        <v>50</v>
      </c>
      <c r="M4871" t="s">
        <v>34</v>
      </c>
      <c r="N4871" t="s">
        <v>37</v>
      </c>
      <c r="O4871" t="s">
        <v>34</v>
      </c>
      <c r="P4871" t="s">
        <v>34</v>
      </c>
      <c r="Q4871" t="s">
        <v>34</v>
      </c>
      <c r="R4871" t="s">
        <v>34</v>
      </c>
      <c r="S4871" t="s">
        <v>34</v>
      </c>
      <c r="T4871" t="s">
        <v>37</v>
      </c>
      <c r="U4871" t="s">
        <v>46</v>
      </c>
      <c r="V4871" t="s">
        <v>34</v>
      </c>
      <c r="W4871" t="s">
        <v>51</v>
      </c>
      <c r="X4871">
        <v>79.3</v>
      </c>
      <c r="Y4871">
        <v>2015.8</v>
      </c>
      <c r="Z4871">
        <v>0</v>
      </c>
      <c r="AA4871">
        <v>0</v>
      </c>
      <c r="AB4871">
        <v>977.6</v>
      </c>
      <c r="AC4871">
        <v>2993.4</v>
      </c>
      <c r="AD4871" t="s">
        <v>41</v>
      </c>
      <c r="AE4871" t="s">
        <v>42</v>
      </c>
      <c r="AF4871" t="s">
        <v>42</v>
      </c>
      <c r="AG4871">
        <f t="shared" si="152"/>
        <v>0</v>
      </c>
      <c r="AH4871" t="str" cm="1">
        <f t="array" ref="AH4871">_xlfn.IFS(
X4871&lt;=20, "&lt;20",
AND(X4871&gt;=20, X4871&lt;50), "20-50",
AND(X4871&gt;=50, X4871&lt;100), "50-100",
X4871&gt;=100, "&gt;100"
)</f>
        <v>50-100</v>
      </c>
      <c r="AI4871">
        <f t="shared" si="153"/>
        <v>0</v>
      </c>
      <c r="AJ4871" t="str" cm="1">
        <f t="array" ref="AJ4871">_xlfn.IFS(
C4871&lt;=20, "&lt;20",
AND(C4871&gt;=20, C4871&lt;35), "20-35",
AND(C4871&gt;=35, C4871&lt;50), "35-50",
C4871&gt;=50, "50-100"
)</f>
        <v>35-50</v>
      </c>
      <c r="AK4871" t="str" cm="1">
        <f t="array" ref="AK4871">_xlfn.IFS(
G4871&lt;6, "&lt;6",
AND(G4871&gt;=6, G4871&lt;12), "6-12",
AND(G4871&gt;=12, G4871&lt;18), "12-18",  AND(G4871&gt;=18, G4871&lt;24), "18-24", G4871&gt;=24, "24-36")</f>
        <v>24-36</v>
      </c>
    </row>
    <row r="4872" spans="1:37" x14ac:dyDescent="0.3">
      <c r="A4872" t="s">
        <v>4972</v>
      </c>
      <c r="B4872" t="s">
        <v>33</v>
      </c>
      <c r="C4872">
        <v>27</v>
      </c>
      <c r="D4872" t="s">
        <v>34</v>
      </c>
      <c r="E4872" t="s">
        <v>76</v>
      </c>
      <c r="F4872">
        <v>1</v>
      </c>
      <c r="G4872">
        <v>10</v>
      </c>
      <c r="H4872" t="s">
        <v>110</v>
      </c>
      <c r="I4872" t="s">
        <v>37</v>
      </c>
      <c r="J4872" t="s">
        <v>34</v>
      </c>
      <c r="K4872" t="s">
        <v>37</v>
      </c>
      <c r="L4872" t="s">
        <v>50</v>
      </c>
      <c r="M4872" t="s">
        <v>34</v>
      </c>
      <c r="N4872" t="s">
        <v>37</v>
      </c>
      <c r="O4872" t="s">
        <v>34</v>
      </c>
      <c r="P4872" t="s">
        <v>34</v>
      </c>
      <c r="Q4872" t="s">
        <v>37</v>
      </c>
      <c r="R4872" t="s">
        <v>34</v>
      </c>
      <c r="S4872" t="s">
        <v>34</v>
      </c>
      <c r="T4872" t="s">
        <v>37</v>
      </c>
      <c r="U4872" t="s">
        <v>46</v>
      </c>
      <c r="V4872" t="s">
        <v>37</v>
      </c>
      <c r="W4872" t="s">
        <v>40</v>
      </c>
      <c r="X4872">
        <v>86.3</v>
      </c>
      <c r="Y4872">
        <v>3266</v>
      </c>
      <c r="Z4872">
        <v>0</v>
      </c>
      <c r="AA4872">
        <v>0</v>
      </c>
      <c r="AB4872">
        <v>1569.75</v>
      </c>
      <c r="AC4872">
        <v>4835.75</v>
      </c>
      <c r="AD4872" t="s">
        <v>52</v>
      </c>
      <c r="AE4872" t="s">
        <v>53</v>
      </c>
      <c r="AF4872" t="s">
        <v>54</v>
      </c>
      <c r="AG4872">
        <f t="shared" si="152"/>
        <v>1</v>
      </c>
      <c r="AH4872" t="str" cm="1">
        <f t="array" ref="AH4872">_xlfn.IFS(
X4872&lt;=20, "&lt;20",
AND(X4872&gt;=20, X4872&lt;50), "20-50",
AND(X4872&gt;=50, X4872&lt;100), "50-100",
X4872&gt;=100, "&gt;100"
)</f>
        <v>50-100</v>
      </c>
      <c r="AI4872">
        <f t="shared" si="153"/>
        <v>0</v>
      </c>
      <c r="AJ4872" t="str" cm="1">
        <f t="array" ref="AJ4872">_xlfn.IFS(
C4872&lt;=20, "&lt;20",
AND(C4872&gt;=20, C4872&lt;35), "20-35",
AND(C4872&gt;=35, C4872&lt;50), "35-50",
C4872&gt;=50, "50-100"
)</f>
        <v>20-35</v>
      </c>
      <c r="AK4872" t="str" cm="1">
        <f t="array" ref="AK4872">_xlfn.IFS(
G4872&lt;6, "&lt;6",
AND(G4872&gt;=6, G4872&lt;12), "6-12",
AND(G4872&gt;=12, G4872&lt;18), "12-18",  AND(G4872&gt;=18, G4872&lt;24), "18-24", G4872&gt;=24, "24-36")</f>
        <v>6-12</v>
      </c>
    </row>
    <row r="4873" spans="1:37" x14ac:dyDescent="0.3">
      <c r="A4873" t="s">
        <v>4973</v>
      </c>
      <c r="B4873" t="s">
        <v>44</v>
      </c>
      <c r="C4873">
        <v>43</v>
      </c>
      <c r="D4873" t="s">
        <v>37</v>
      </c>
      <c r="E4873" t="s">
        <v>64</v>
      </c>
      <c r="F4873">
        <v>3</v>
      </c>
      <c r="G4873">
        <v>18</v>
      </c>
      <c r="H4873" t="s">
        <v>57</v>
      </c>
      <c r="I4873" t="s">
        <v>37</v>
      </c>
      <c r="J4873" t="s">
        <v>34</v>
      </c>
      <c r="K4873" t="s">
        <v>37</v>
      </c>
      <c r="L4873" t="s">
        <v>50</v>
      </c>
      <c r="M4873" t="s">
        <v>34</v>
      </c>
      <c r="N4873" t="s">
        <v>34</v>
      </c>
      <c r="O4873" t="s">
        <v>34</v>
      </c>
      <c r="P4873" t="s">
        <v>34</v>
      </c>
      <c r="Q4873" t="s">
        <v>37</v>
      </c>
      <c r="R4873" t="s">
        <v>37</v>
      </c>
      <c r="S4873" t="s">
        <v>37</v>
      </c>
      <c r="T4873" t="s">
        <v>37</v>
      </c>
      <c r="U4873" t="s">
        <v>46</v>
      </c>
      <c r="V4873" t="s">
        <v>37</v>
      </c>
      <c r="W4873" t="s">
        <v>51</v>
      </c>
      <c r="X4873">
        <v>92.9</v>
      </c>
      <c r="Y4873">
        <v>1337.45</v>
      </c>
      <c r="Z4873">
        <v>0</v>
      </c>
      <c r="AA4873">
        <v>0</v>
      </c>
      <c r="AB4873">
        <v>389.2</v>
      </c>
      <c r="AC4873">
        <v>1726.65</v>
      </c>
      <c r="AD4873" t="s">
        <v>41</v>
      </c>
      <c r="AE4873" t="s">
        <v>42</v>
      </c>
      <c r="AF4873" t="s">
        <v>42</v>
      </c>
      <c r="AG4873">
        <f t="shared" si="152"/>
        <v>0</v>
      </c>
      <c r="AH4873" t="str" cm="1">
        <f t="array" ref="AH4873">_xlfn.IFS(
X4873&lt;=20, "&lt;20",
AND(X4873&gt;=20, X4873&lt;50), "20-50",
AND(X4873&gt;=50, X4873&lt;100), "50-100",
X4873&gt;=100, "&gt;100"
)</f>
        <v>50-100</v>
      </c>
      <c r="AI4873">
        <f t="shared" si="153"/>
        <v>0</v>
      </c>
      <c r="AJ4873" t="str" cm="1">
        <f t="array" ref="AJ4873">_xlfn.IFS(
C4873&lt;=20, "&lt;20",
AND(C4873&gt;=20, C4873&lt;35), "20-35",
AND(C4873&gt;=35, C4873&lt;50), "35-50",
C4873&gt;=50, "50-100"
)</f>
        <v>35-50</v>
      </c>
      <c r="AK4873" t="str" cm="1">
        <f t="array" ref="AK4873">_xlfn.IFS(
G4873&lt;6, "&lt;6",
AND(G4873&gt;=6, G4873&lt;12), "6-12",
AND(G4873&gt;=12, G4873&lt;18), "12-18",  AND(G4873&gt;=18, G4873&lt;24), "18-24", G4873&gt;=24, "24-36")</f>
        <v>18-24</v>
      </c>
    </row>
    <row r="4874" spans="1:37" x14ac:dyDescent="0.3">
      <c r="A4874" t="s">
        <v>4974</v>
      </c>
      <c r="B4874" t="s">
        <v>44</v>
      </c>
      <c r="C4874">
        <v>71</v>
      </c>
      <c r="D4874" t="s">
        <v>37</v>
      </c>
      <c r="E4874" t="s">
        <v>158</v>
      </c>
      <c r="F4874">
        <v>2</v>
      </c>
      <c r="G4874">
        <v>15</v>
      </c>
      <c r="H4874" t="s">
        <v>36</v>
      </c>
      <c r="I4874" t="s">
        <v>37</v>
      </c>
      <c r="J4874" t="s">
        <v>37</v>
      </c>
      <c r="K4874" t="s">
        <v>37</v>
      </c>
      <c r="L4874" t="s">
        <v>50</v>
      </c>
      <c r="M4874" t="s">
        <v>34</v>
      </c>
      <c r="N4874" t="s">
        <v>37</v>
      </c>
      <c r="O4874" t="s">
        <v>34</v>
      </c>
      <c r="P4874" t="s">
        <v>34</v>
      </c>
      <c r="Q4874" t="s">
        <v>34</v>
      </c>
      <c r="R4874" t="s">
        <v>34</v>
      </c>
      <c r="S4874" t="s">
        <v>34</v>
      </c>
      <c r="T4874" t="s">
        <v>37</v>
      </c>
      <c r="U4874" t="s">
        <v>46</v>
      </c>
      <c r="V4874" t="s">
        <v>37</v>
      </c>
      <c r="W4874" t="s">
        <v>51</v>
      </c>
      <c r="X4874">
        <v>79.5</v>
      </c>
      <c r="Y4874">
        <v>4370.25</v>
      </c>
      <c r="Z4874">
        <v>0</v>
      </c>
      <c r="AA4874">
        <v>0</v>
      </c>
      <c r="AB4874">
        <v>2471.58</v>
      </c>
      <c r="AC4874">
        <v>6841.83</v>
      </c>
      <c r="AD4874" t="s">
        <v>52</v>
      </c>
      <c r="AE4874" t="s">
        <v>104</v>
      </c>
      <c r="AF4874" t="s">
        <v>150</v>
      </c>
      <c r="AG4874">
        <f t="shared" si="152"/>
        <v>1</v>
      </c>
      <c r="AH4874" t="str" cm="1">
        <f t="array" ref="AH4874">_xlfn.IFS(
X4874&lt;=20, "&lt;20",
AND(X4874&gt;=20, X4874&lt;50), "20-50",
AND(X4874&gt;=50, X4874&lt;100), "50-100",
X4874&gt;=100, "&gt;100"
)</f>
        <v>50-100</v>
      </c>
      <c r="AI4874">
        <f t="shared" si="153"/>
        <v>0</v>
      </c>
      <c r="AJ4874" t="str" cm="1">
        <f t="array" ref="AJ4874">_xlfn.IFS(
C4874&lt;=20, "&lt;20",
AND(C4874&gt;=20, C4874&lt;35), "20-35",
AND(C4874&gt;=35, C4874&lt;50), "35-50",
C4874&gt;=50, "50-100"
)</f>
        <v>50-100</v>
      </c>
      <c r="AK4874" t="str" cm="1">
        <f t="array" ref="AK4874">_xlfn.IFS(
G4874&lt;6, "&lt;6",
AND(G4874&gt;=6, G4874&lt;12), "6-12",
AND(G4874&gt;=12, G4874&lt;18), "12-18",  AND(G4874&gt;=18, G4874&lt;24), "18-24", G4874&gt;=24, "24-36")</f>
        <v>12-18</v>
      </c>
    </row>
    <row r="4875" spans="1:37" x14ac:dyDescent="0.3">
      <c r="A4875" t="s">
        <v>4975</v>
      </c>
      <c r="B4875" t="s">
        <v>44</v>
      </c>
      <c r="C4875">
        <v>55</v>
      </c>
      <c r="D4875" t="s">
        <v>37</v>
      </c>
      <c r="E4875" t="s">
        <v>56</v>
      </c>
      <c r="F4875">
        <v>1</v>
      </c>
      <c r="G4875">
        <v>13</v>
      </c>
      <c r="H4875" t="s">
        <v>70</v>
      </c>
      <c r="I4875" t="s">
        <v>37</v>
      </c>
      <c r="J4875" t="s">
        <v>37</v>
      </c>
      <c r="K4875" t="s">
        <v>37</v>
      </c>
      <c r="L4875" t="s">
        <v>50</v>
      </c>
      <c r="M4875" t="s">
        <v>34</v>
      </c>
      <c r="N4875" t="s">
        <v>37</v>
      </c>
      <c r="O4875" t="s">
        <v>34</v>
      </c>
      <c r="P4875" t="s">
        <v>34</v>
      </c>
      <c r="Q4875" t="s">
        <v>37</v>
      </c>
      <c r="R4875" t="s">
        <v>37</v>
      </c>
      <c r="S4875" t="s">
        <v>37</v>
      </c>
      <c r="T4875" t="s">
        <v>37</v>
      </c>
      <c r="U4875" t="s">
        <v>46</v>
      </c>
      <c r="V4875" t="s">
        <v>34</v>
      </c>
      <c r="W4875" t="s">
        <v>51</v>
      </c>
      <c r="X4875">
        <v>98.7</v>
      </c>
      <c r="Y4875">
        <v>4920.55</v>
      </c>
      <c r="Z4875">
        <v>0</v>
      </c>
      <c r="AA4875">
        <v>0</v>
      </c>
      <c r="AB4875">
        <v>2227.54</v>
      </c>
      <c r="AC4875">
        <v>7148.09</v>
      </c>
      <c r="AD4875" t="s">
        <v>41</v>
      </c>
      <c r="AE4875" t="s">
        <v>42</v>
      </c>
      <c r="AF4875" t="s">
        <v>42</v>
      </c>
      <c r="AG4875">
        <f t="shared" si="152"/>
        <v>0</v>
      </c>
      <c r="AH4875" t="str" cm="1">
        <f t="array" ref="AH4875">_xlfn.IFS(
X4875&lt;=20, "&lt;20",
AND(X4875&gt;=20, X4875&lt;50), "20-50",
AND(X4875&gt;=50, X4875&lt;100), "50-100",
X4875&gt;=100, "&gt;100"
)</f>
        <v>50-100</v>
      </c>
      <c r="AI4875">
        <f t="shared" si="153"/>
        <v>0</v>
      </c>
      <c r="AJ4875" t="str" cm="1">
        <f t="array" ref="AJ4875">_xlfn.IFS(
C4875&lt;=20, "&lt;20",
AND(C4875&gt;=20, C4875&lt;35), "20-35",
AND(C4875&gt;=35, C4875&lt;50), "35-50",
C4875&gt;=50, "50-100"
)</f>
        <v>50-100</v>
      </c>
      <c r="AK4875" t="str" cm="1">
        <f t="array" ref="AK4875">_xlfn.IFS(
G4875&lt;6, "&lt;6",
AND(G4875&gt;=6, G4875&lt;12), "6-12",
AND(G4875&gt;=12, G4875&lt;18), "12-18",  AND(G4875&gt;=18, G4875&lt;24), "18-24", G4875&gt;=24, "24-36")</f>
        <v>12-18</v>
      </c>
    </row>
    <row r="4876" spans="1:37" x14ac:dyDescent="0.3">
      <c r="A4876" t="s">
        <v>4976</v>
      </c>
      <c r="B4876" t="s">
        <v>44</v>
      </c>
      <c r="C4876">
        <v>51</v>
      </c>
      <c r="D4876" t="s">
        <v>37</v>
      </c>
      <c r="E4876" t="s">
        <v>48</v>
      </c>
      <c r="F4876">
        <v>11</v>
      </c>
      <c r="G4876">
        <v>8</v>
      </c>
      <c r="H4876" t="s">
        <v>36</v>
      </c>
      <c r="I4876" t="s">
        <v>37</v>
      </c>
      <c r="J4876" t="s">
        <v>37</v>
      </c>
      <c r="K4876" t="s">
        <v>37</v>
      </c>
      <c r="L4876" t="s">
        <v>50</v>
      </c>
      <c r="M4876" t="s">
        <v>37</v>
      </c>
      <c r="N4876" t="s">
        <v>34</v>
      </c>
      <c r="O4876" t="s">
        <v>37</v>
      </c>
      <c r="P4876" t="s">
        <v>37</v>
      </c>
      <c r="Q4876" t="s">
        <v>37</v>
      </c>
      <c r="R4876" t="s">
        <v>37</v>
      </c>
      <c r="S4876" t="s">
        <v>37</v>
      </c>
      <c r="T4876" t="s">
        <v>37</v>
      </c>
      <c r="U4876" t="s">
        <v>67</v>
      </c>
      <c r="V4876" t="s">
        <v>34</v>
      </c>
      <c r="W4876" t="s">
        <v>51</v>
      </c>
      <c r="X4876">
        <v>108.65</v>
      </c>
      <c r="Y4876">
        <v>6937.95</v>
      </c>
      <c r="Z4876">
        <v>0</v>
      </c>
      <c r="AA4876">
        <v>0</v>
      </c>
      <c r="AB4876">
        <v>2722.2</v>
      </c>
      <c r="AC4876">
        <v>9660.15</v>
      </c>
      <c r="AD4876" t="s">
        <v>52</v>
      </c>
      <c r="AE4876" t="s">
        <v>104</v>
      </c>
      <c r="AF4876" t="s">
        <v>150</v>
      </c>
      <c r="AG4876">
        <f t="shared" si="152"/>
        <v>1</v>
      </c>
      <c r="AH4876" t="str" cm="1">
        <f t="array" ref="AH4876">_xlfn.IFS(
X4876&lt;=20, "&lt;20",
AND(X4876&gt;=20, X4876&lt;50), "20-50",
AND(X4876&gt;=50, X4876&lt;100), "50-100",
X4876&gt;=100, "&gt;100"
)</f>
        <v>&gt;100</v>
      </c>
      <c r="AI4876">
        <f t="shared" si="153"/>
        <v>0</v>
      </c>
      <c r="AJ4876" t="str" cm="1">
        <f t="array" ref="AJ4876">_xlfn.IFS(
C4876&lt;=20, "&lt;20",
AND(C4876&gt;=20, C4876&lt;35), "20-35",
AND(C4876&gt;=35, C4876&lt;50), "35-50",
C4876&gt;=50, "50-100"
)</f>
        <v>50-100</v>
      </c>
      <c r="AK4876" t="str" cm="1">
        <f t="array" ref="AK4876">_xlfn.IFS(
G4876&lt;6, "&lt;6",
AND(G4876&gt;=6, G4876&lt;12), "6-12",
AND(G4876&gt;=12, G4876&lt;18), "12-18",  AND(G4876&gt;=18, G4876&lt;24), "18-24", G4876&gt;=24, "24-36")</f>
        <v>6-12</v>
      </c>
    </row>
    <row r="4877" spans="1:37" x14ac:dyDescent="0.3">
      <c r="A4877" t="s">
        <v>4977</v>
      </c>
      <c r="B4877" t="s">
        <v>33</v>
      </c>
      <c r="C4877">
        <v>32</v>
      </c>
      <c r="D4877" t="s">
        <v>37</v>
      </c>
      <c r="E4877" t="s">
        <v>164</v>
      </c>
      <c r="F4877">
        <v>13</v>
      </c>
      <c r="G4877">
        <v>9</v>
      </c>
      <c r="H4877" t="s">
        <v>110</v>
      </c>
      <c r="I4877" t="s">
        <v>37</v>
      </c>
      <c r="J4877" t="s">
        <v>37</v>
      </c>
      <c r="K4877" t="s">
        <v>37</v>
      </c>
      <c r="L4877" t="s">
        <v>72</v>
      </c>
      <c r="M4877" t="s">
        <v>34</v>
      </c>
      <c r="N4877" t="s">
        <v>34</v>
      </c>
      <c r="O4877" t="s">
        <v>37</v>
      </c>
      <c r="P4877" t="s">
        <v>37</v>
      </c>
      <c r="Q4877" t="s">
        <v>34</v>
      </c>
      <c r="R4877" t="s">
        <v>37</v>
      </c>
      <c r="S4877" t="s">
        <v>37</v>
      </c>
      <c r="T4877" t="s">
        <v>37</v>
      </c>
      <c r="U4877" t="s">
        <v>39</v>
      </c>
      <c r="V4877" t="s">
        <v>34</v>
      </c>
      <c r="W4877" t="s">
        <v>40</v>
      </c>
      <c r="X4877">
        <v>69</v>
      </c>
      <c r="Y4877">
        <v>2669.45</v>
      </c>
      <c r="Z4877">
        <v>0</v>
      </c>
      <c r="AA4877">
        <v>0</v>
      </c>
      <c r="AB4877">
        <v>1220.18</v>
      </c>
      <c r="AC4877">
        <v>3889.63</v>
      </c>
      <c r="AD4877" t="s">
        <v>41</v>
      </c>
      <c r="AE4877" t="s">
        <v>42</v>
      </c>
      <c r="AF4877" t="s">
        <v>42</v>
      </c>
      <c r="AG4877">
        <f t="shared" si="152"/>
        <v>0</v>
      </c>
      <c r="AH4877" t="str" cm="1">
        <f t="array" ref="AH4877">_xlfn.IFS(
X4877&lt;=20, "&lt;20",
AND(X4877&gt;=20, X4877&lt;50), "20-50",
AND(X4877&gt;=50, X4877&lt;100), "50-100",
X4877&gt;=100, "&gt;100"
)</f>
        <v>50-100</v>
      </c>
      <c r="AI4877">
        <f t="shared" si="153"/>
        <v>0</v>
      </c>
      <c r="AJ4877" t="str" cm="1">
        <f t="array" ref="AJ4877">_xlfn.IFS(
C4877&lt;=20, "&lt;20",
AND(C4877&gt;=20, C4877&lt;35), "20-35",
AND(C4877&gt;=35, C4877&lt;50), "35-50",
C4877&gt;=50, "50-100"
)</f>
        <v>20-35</v>
      </c>
      <c r="AK4877" t="str" cm="1">
        <f t="array" ref="AK4877">_xlfn.IFS(
G4877&lt;6, "&lt;6",
AND(G4877&gt;=6, G4877&lt;12), "6-12",
AND(G4877&gt;=12, G4877&lt;18), "12-18",  AND(G4877&gt;=18, G4877&lt;24), "18-24", G4877&gt;=24, "24-36")</f>
        <v>6-12</v>
      </c>
    </row>
    <row r="4878" spans="1:37" x14ac:dyDescent="0.3">
      <c r="A4878" t="s">
        <v>4978</v>
      </c>
      <c r="B4878" t="s">
        <v>33</v>
      </c>
      <c r="C4878">
        <v>29</v>
      </c>
      <c r="D4878" t="s">
        <v>34</v>
      </c>
      <c r="E4878" t="s">
        <v>82</v>
      </c>
      <c r="F4878">
        <v>4</v>
      </c>
      <c r="G4878">
        <v>25</v>
      </c>
      <c r="H4878" t="s">
        <v>36</v>
      </c>
      <c r="I4878" t="s">
        <v>37</v>
      </c>
      <c r="J4878" t="s">
        <v>34</v>
      </c>
      <c r="K4878" t="s">
        <v>37</v>
      </c>
      <c r="L4878" t="s">
        <v>50</v>
      </c>
      <c r="M4878" t="s">
        <v>34</v>
      </c>
      <c r="N4878" t="s">
        <v>34</v>
      </c>
      <c r="O4878" t="s">
        <v>34</v>
      </c>
      <c r="P4878" t="s">
        <v>34</v>
      </c>
      <c r="Q4878" t="s">
        <v>34</v>
      </c>
      <c r="R4878" t="s">
        <v>34</v>
      </c>
      <c r="S4878" t="s">
        <v>37</v>
      </c>
      <c r="T4878" t="s">
        <v>37</v>
      </c>
      <c r="U4878" t="s">
        <v>46</v>
      </c>
      <c r="V4878" t="s">
        <v>34</v>
      </c>
      <c r="W4878" t="s">
        <v>51</v>
      </c>
      <c r="X4878">
        <v>68.95</v>
      </c>
      <c r="Y4878">
        <v>119.75</v>
      </c>
      <c r="Z4878">
        <v>0</v>
      </c>
      <c r="AA4878">
        <v>0</v>
      </c>
      <c r="AB4878">
        <v>61.46</v>
      </c>
      <c r="AC4878">
        <v>181.21</v>
      </c>
      <c r="AD4878" t="s">
        <v>52</v>
      </c>
      <c r="AE4878" t="s">
        <v>53</v>
      </c>
      <c r="AF4878" t="s">
        <v>54</v>
      </c>
      <c r="AG4878">
        <f t="shared" si="152"/>
        <v>1</v>
      </c>
      <c r="AH4878" t="str" cm="1">
        <f t="array" ref="AH4878">_xlfn.IFS(
X4878&lt;=20, "&lt;20",
AND(X4878&gt;=20, X4878&lt;50), "20-50",
AND(X4878&gt;=50, X4878&lt;100), "50-100",
X4878&gt;=100, "&gt;100"
)</f>
        <v>50-100</v>
      </c>
      <c r="AI4878">
        <f t="shared" si="153"/>
        <v>0</v>
      </c>
      <c r="AJ4878" t="str" cm="1">
        <f t="array" ref="AJ4878">_xlfn.IFS(
C4878&lt;=20, "&lt;20",
AND(C4878&gt;=20, C4878&lt;35), "20-35",
AND(C4878&gt;=35, C4878&lt;50), "35-50",
C4878&gt;=50, "50-100"
)</f>
        <v>20-35</v>
      </c>
      <c r="AK4878" t="str" cm="1">
        <f t="array" ref="AK4878">_xlfn.IFS(
G4878&lt;6, "&lt;6",
AND(G4878&gt;=6, G4878&lt;12), "6-12",
AND(G4878&gt;=12, G4878&lt;18), "12-18",  AND(G4878&gt;=18, G4878&lt;24), "18-24", G4878&gt;=24, "24-36")</f>
        <v>24-36</v>
      </c>
    </row>
    <row r="4879" spans="1:37" x14ac:dyDescent="0.3">
      <c r="A4879" t="s">
        <v>4979</v>
      </c>
      <c r="B4879" t="s">
        <v>44</v>
      </c>
      <c r="C4879">
        <v>50</v>
      </c>
      <c r="D4879" t="s">
        <v>37</v>
      </c>
      <c r="E4879" t="s">
        <v>69</v>
      </c>
      <c r="F4879">
        <v>15</v>
      </c>
      <c r="G4879">
        <v>30</v>
      </c>
      <c r="H4879" t="s">
        <v>36</v>
      </c>
      <c r="I4879" t="s">
        <v>37</v>
      </c>
      <c r="J4879" t="s">
        <v>37</v>
      </c>
      <c r="K4879" t="s">
        <v>37</v>
      </c>
      <c r="L4879" t="s">
        <v>50</v>
      </c>
      <c r="M4879" t="s">
        <v>37</v>
      </c>
      <c r="N4879" t="s">
        <v>34</v>
      </c>
      <c r="O4879" t="s">
        <v>37</v>
      </c>
      <c r="P4879" t="s">
        <v>37</v>
      </c>
      <c r="Q4879" t="s">
        <v>37</v>
      </c>
      <c r="R4879" t="s">
        <v>37</v>
      </c>
      <c r="S4879" t="s">
        <v>37</v>
      </c>
      <c r="T4879" t="s">
        <v>34</v>
      </c>
      <c r="U4879" t="s">
        <v>67</v>
      </c>
      <c r="V4879" t="s">
        <v>37</v>
      </c>
      <c r="W4879" t="s">
        <v>51</v>
      </c>
      <c r="X4879">
        <v>110.6</v>
      </c>
      <c r="Y4879">
        <v>6586.85</v>
      </c>
      <c r="Z4879">
        <v>36.380000000000003</v>
      </c>
      <c r="AA4879">
        <v>80</v>
      </c>
      <c r="AB4879">
        <v>2421.6</v>
      </c>
      <c r="AC4879">
        <v>9052.07</v>
      </c>
      <c r="AD4879" t="s">
        <v>41</v>
      </c>
      <c r="AE4879" t="s">
        <v>42</v>
      </c>
      <c r="AF4879" t="s">
        <v>42</v>
      </c>
      <c r="AG4879">
        <f t="shared" si="152"/>
        <v>0</v>
      </c>
      <c r="AH4879" t="str" cm="1">
        <f t="array" ref="AH4879">_xlfn.IFS(
X4879&lt;=20, "&lt;20",
AND(X4879&gt;=20, X4879&lt;50), "20-50",
AND(X4879&gt;=50, X4879&lt;100), "50-100",
X4879&gt;=100, "&gt;100"
)</f>
        <v>&gt;100</v>
      </c>
      <c r="AI4879">
        <f t="shared" si="153"/>
        <v>0</v>
      </c>
      <c r="AJ4879" t="str" cm="1">
        <f t="array" ref="AJ4879">_xlfn.IFS(
C4879&lt;=20, "&lt;20",
AND(C4879&gt;=20, C4879&lt;35), "20-35",
AND(C4879&gt;=35, C4879&lt;50), "35-50",
C4879&gt;=50, "50-100"
)</f>
        <v>50-100</v>
      </c>
      <c r="AK4879" t="str" cm="1">
        <f t="array" ref="AK4879">_xlfn.IFS(
G4879&lt;6, "&lt;6",
AND(G4879&gt;=6, G4879&lt;12), "6-12",
AND(G4879&gt;=12, G4879&lt;18), "12-18",  AND(G4879&gt;=18, G4879&lt;24), "18-24", G4879&gt;=24, "24-36")</f>
        <v>24-36</v>
      </c>
    </row>
    <row r="4880" spans="1:37" x14ac:dyDescent="0.3">
      <c r="A4880" t="s">
        <v>4980</v>
      </c>
      <c r="B4880" t="s">
        <v>44</v>
      </c>
      <c r="C4880">
        <v>28</v>
      </c>
      <c r="D4880" t="s">
        <v>37</v>
      </c>
      <c r="E4880" t="s">
        <v>56</v>
      </c>
      <c r="F4880">
        <v>9</v>
      </c>
      <c r="G4880">
        <v>32</v>
      </c>
      <c r="H4880" t="s">
        <v>66</v>
      </c>
      <c r="I4880" t="s">
        <v>37</v>
      </c>
      <c r="J4880" t="s">
        <v>37</v>
      </c>
      <c r="K4880" t="s">
        <v>37</v>
      </c>
      <c r="L4880" t="s">
        <v>50</v>
      </c>
      <c r="M4880" t="s">
        <v>37</v>
      </c>
      <c r="N4880" t="s">
        <v>37</v>
      </c>
      <c r="O4880" t="s">
        <v>37</v>
      </c>
      <c r="P4880" t="s">
        <v>37</v>
      </c>
      <c r="Q4880" t="s">
        <v>37</v>
      </c>
      <c r="R4880" t="s">
        <v>37</v>
      </c>
      <c r="S4880" t="s">
        <v>37</v>
      </c>
      <c r="T4880" t="s">
        <v>37</v>
      </c>
      <c r="U4880" t="s">
        <v>67</v>
      </c>
      <c r="V4880" t="s">
        <v>37</v>
      </c>
      <c r="W4880" t="s">
        <v>51</v>
      </c>
      <c r="X4880">
        <v>112.55</v>
      </c>
      <c r="Y4880">
        <v>7806.5</v>
      </c>
      <c r="Z4880">
        <v>0</v>
      </c>
      <c r="AA4880">
        <v>0</v>
      </c>
      <c r="AB4880">
        <v>235.29</v>
      </c>
      <c r="AC4880">
        <v>8041.79</v>
      </c>
      <c r="AD4880" t="s">
        <v>41</v>
      </c>
      <c r="AE4880" t="s">
        <v>42</v>
      </c>
      <c r="AF4880" t="s">
        <v>42</v>
      </c>
      <c r="AG4880">
        <f t="shared" si="152"/>
        <v>0</v>
      </c>
      <c r="AH4880" t="str" cm="1">
        <f t="array" ref="AH4880">_xlfn.IFS(
X4880&lt;=20, "&lt;20",
AND(X4880&gt;=20, X4880&lt;50), "20-50",
AND(X4880&gt;=50, X4880&lt;100), "50-100",
X4880&gt;=100, "&gt;100"
)</f>
        <v>&gt;100</v>
      </c>
      <c r="AI4880">
        <f t="shared" si="153"/>
        <v>0</v>
      </c>
      <c r="AJ4880" t="str" cm="1">
        <f t="array" ref="AJ4880">_xlfn.IFS(
C4880&lt;=20, "&lt;20",
AND(C4880&gt;=20, C4880&lt;35), "20-35",
AND(C4880&gt;=35, C4880&lt;50), "35-50",
C4880&gt;=50, "50-100"
)</f>
        <v>20-35</v>
      </c>
      <c r="AK4880" t="str" cm="1">
        <f t="array" ref="AK4880">_xlfn.IFS(
G4880&lt;6, "&lt;6",
AND(G4880&gt;=6, G4880&lt;12), "6-12",
AND(G4880&gt;=12, G4880&lt;18), "12-18",  AND(G4880&gt;=18, G4880&lt;24), "18-24", G4880&gt;=24, "24-36")</f>
        <v>24-36</v>
      </c>
    </row>
    <row r="4881" spans="1:37" x14ac:dyDescent="0.3">
      <c r="A4881" t="s">
        <v>4981</v>
      </c>
      <c r="B4881" t="s">
        <v>33</v>
      </c>
      <c r="C4881">
        <v>36</v>
      </c>
      <c r="D4881" t="s">
        <v>37</v>
      </c>
      <c r="E4881" t="s">
        <v>87</v>
      </c>
      <c r="F4881">
        <v>5</v>
      </c>
      <c r="G4881">
        <v>10</v>
      </c>
      <c r="H4881" t="s">
        <v>36</v>
      </c>
      <c r="I4881" t="s">
        <v>37</v>
      </c>
      <c r="J4881" t="s">
        <v>34</v>
      </c>
      <c r="K4881" t="s">
        <v>37</v>
      </c>
      <c r="L4881" t="s">
        <v>50</v>
      </c>
      <c r="M4881" t="s">
        <v>34</v>
      </c>
      <c r="N4881" t="s">
        <v>37</v>
      </c>
      <c r="O4881" t="s">
        <v>37</v>
      </c>
      <c r="P4881" t="s">
        <v>37</v>
      </c>
      <c r="Q4881" t="s">
        <v>37</v>
      </c>
      <c r="R4881" t="s">
        <v>37</v>
      </c>
      <c r="S4881" t="s">
        <v>37</v>
      </c>
      <c r="T4881" t="s">
        <v>37</v>
      </c>
      <c r="U4881" t="s">
        <v>39</v>
      </c>
      <c r="V4881" t="s">
        <v>37</v>
      </c>
      <c r="W4881" t="s">
        <v>51</v>
      </c>
      <c r="X4881">
        <v>106.15</v>
      </c>
      <c r="Y4881">
        <v>7475.1</v>
      </c>
      <c r="Z4881">
        <v>0</v>
      </c>
      <c r="AA4881">
        <v>0</v>
      </c>
      <c r="AB4881">
        <v>256.89999999999998</v>
      </c>
      <c r="AC4881">
        <v>7732</v>
      </c>
      <c r="AD4881" t="s">
        <v>41</v>
      </c>
      <c r="AE4881" t="s">
        <v>42</v>
      </c>
      <c r="AF4881" t="s">
        <v>42</v>
      </c>
      <c r="AG4881">
        <f t="shared" si="152"/>
        <v>0</v>
      </c>
      <c r="AH4881" t="str" cm="1">
        <f t="array" ref="AH4881">_xlfn.IFS(
X4881&lt;=20, "&lt;20",
AND(X4881&gt;=20, X4881&lt;50), "20-50",
AND(X4881&gt;=50, X4881&lt;100), "50-100",
X4881&gt;=100, "&gt;100"
)</f>
        <v>&gt;100</v>
      </c>
      <c r="AI4881">
        <f t="shared" si="153"/>
        <v>0</v>
      </c>
      <c r="AJ4881" t="str" cm="1">
        <f t="array" ref="AJ4881">_xlfn.IFS(
C4881&lt;=20, "&lt;20",
AND(C4881&gt;=20, C4881&lt;35), "20-35",
AND(C4881&gt;=35, C4881&lt;50), "35-50",
C4881&gt;=50, "50-100"
)</f>
        <v>35-50</v>
      </c>
      <c r="AK4881" t="str" cm="1">
        <f t="array" ref="AK4881">_xlfn.IFS(
G4881&lt;6, "&lt;6",
AND(G4881&gt;=6, G4881&lt;12), "6-12",
AND(G4881&gt;=12, G4881&lt;18), "12-18",  AND(G4881&gt;=18, G4881&lt;24), "18-24", G4881&gt;=24, "24-36")</f>
        <v>6-12</v>
      </c>
    </row>
    <row r="4882" spans="1:37" x14ac:dyDescent="0.3">
      <c r="A4882" t="s">
        <v>4982</v>
      </c>
      <c r="B4882" t="s">
        <v>44</v>
      </c>
      <c r="C4882">
        <v>55</v>
      </c>
      <c r="D4882" t="s">
        <v>37</v>
      </c>
      <c r="E4882" t="s">
        <v>56</v>
      </c>
      <c r="F4882">
        <v>4</v>
      </c>
      <c r="G4882">
        <v>32</v>
      </c>
      <c r="H4882" t="s">
        <v>36</v>
      </c>
      <c r="I4882" t="s">
        <v>37</v>
      </c>
      <c r="J4882" t="s">
        <v>34</v>
      </c>
      <c r="K4882" t="s">
        <v>37</v>
      </c>
      <c r="L4882" t="s">
        <v>72</v>
      </c>
      <c r="M4882" t="s">
        <v>34</v>
      </c>
      <c r="N4882" t="s">
        <v>34</v>
      </c>
      <c r="O4882" t="s">
        <v>34</v>
      </c>
      <c r="P4882" t="s">
        <v>34</v>
      </c>
      <c r="Q4882" t="s">
        <v>34</v>
      </c>
      <c r="R4882" t="s">
        <v>37</v>
      </c>
      <c r="S4882" t="s">
        <v>37</v>
      </c>
      <c r="T4882" t="s">
        <v>37</v>
      </c>
      <c r="U4882" t="s">
        <v>46</v>
      </c>
      <c r="V4882" t="s">
        <v>37</v>
      </c>
      <c r="W4882" t="s">
        <v>51</v>
      </c>
      <c r="X4882">
        <v>55.9</v>
      </c>
      <c r="Y4882">
        <v>238.5</v>
      </c>
      <c r="Z4882">
        <v>0</v>
      </c>
      <c r="AA4882">
        <v>0</v>
      </c>
      <c r="AB4882">
        <v>70.8</v>
      </c>
      <c r="AC4882">
        <v>309.3</v>
      </c>
      <c r="AD4882" t="s">
        <v>41</v>
      </c>
      <c r="AE4882" t="s">
        <v>42</v>
      </c>
      <c r="AF4882" t="s">
        <v>42</v>
      </c>
      <c r="AG4882">
        <f t="shared" si="152"/>
        <v>0</v>
      </c>
      <c r="AH4882" t="str" cm="1">
        <f t="array" ref="AH4882">_xlfn.IFS(
X4882&lt;=20, "&lt;20",
AND(X4882&gt;=20, X4882&lt;50), "20-50",
AND(X4882&gt;=50, X4882&lt;100), "50-100",
X4882&gt;=100, "&gt;100"
)</f>
        <v>50-100</v>
      </c>
      <c r="AI4882">
        <f t="shared" si="153"/>
        <v>0</v>
      </c>
      <c r="AJ4882" t="str" cm="1">
        <f t="array" ref="AJ4882">_xlfn.IFS(
C4882&lt;=20, "&lt;20",
AND(C4882&gt;=20, C4882&lt;35), "20-35",
AND(C4882&gt;=35, C4882&lt;50), "35-50",
C4882&gt;=50, "50-100"
)</f>
        <v>50-100</v>
      </c>
      <c r="AK4882" t="str" cm="1">
        <f t="array" ref="AK4882">_xlfn.IFS(
G4882&lt;6, "&lt;6",
AND(G4882&gt;=6, G4882&lt;12), "6-12",
AND(G4882&gt;=12, G4882&lt;18), "12-18",  AND(G4882&gt;=18, G4882&lt;24), "18-24", G4882&gt;=24, "24-36")</f>
        <v>24-36</v>
      </c>
    </row>
    <row r="4883" spans="1:37" x14ac:dyDescent="0.3">
      <c r="A4883" t="s">
        <v>4983</v>
      </c>
      <c r="B4883" t="s">
        <v>44</v>
      </c>
      <c r="C4883">
        <v>29</v>
      </c>
      <c r="D4883" t="s">
        <v>37</v>
      </c>
      <c r="E4883" t="s">
        <v>82</v>
      </c>
      <c r="F4883">
        <v>3</v>
      </c>
      <c r="G4883">
        <v>16</v>
      </c>
      <c r="H4883" t="s">
        <v>57</v>
      </c>
      <c r="I4883" t="s">
        <v>37</v>
      </c>
      <c r="J4883" t="s">
        <v>37</v>
      </c>
      <c r="K4883" t="s">
        <v>37</v>
      </c>
      <c r="L4883" t="s">
        <v>72</v>
      </c>
      <c r="M4883" t="s">
        <v>34</v>
      </c>
      <c r="N4883" t="s">
        <v>37</v>
      </c>
      <c r="O4883" t="s">
        <v>34</v>
      </c>
      <c r="P4883" t="s">
        <v>34</v>
      </c>
      <c r="Q4883" t="s">
        <v>34</v>
      </c>
      <c r="R4883" t="s">
        <v>34</v>
      </c>
      <c r="S4883" t="s">
        <v>34</v>
      </c>
      <c r="T4883" t="s">
        <v>37</v>
      </c>
      <c r="U4883" t="s">
        <v>39</v>
      </c>
      <c r="V4883" t="s">
        <v>37</v>
      </c>
      <c r="W4883" t="s">
        <v>143</v>
      </c>
      <c r="X4883">
        <v>54.25</v>
      </c>
      <c r="Y4883">
        <v>773.2</v>
      </c>
      <c r="Z4883">
        <v>0</v>
      </c>
      <c r="AA4883">
        <v>0</v>
      </c>
      <c r="AB4883">
        <v>294.42</v>
      </c>
      <c r="AC4883">
        <v>1067.6199999999999</v>
      </c>
      <c r="AD4883" t="s">
        <v>41</v>
      </c>
      <c r="AE4883" t="s">
        <v>42</v>
      </c>
      <c r="AF4883" t="s">
        <v>42</v>
      </c>
      <c r="AG4883">
        <f t="shared" si="152"/>
        <v>0</v>
      </c>
      <c r="AH4883" t="str" cm="1">
        <f t="array" ref="AH4883">_xlfn.IFS(
X4883&lt;=20, "&lt;20",
AND(X4883&gt;=20, X4883&lt;50), "20-50",
AND(X4883&gt;=50, X4883&lt;100), "50-100",
X4883&gt;=100, "&gt;100"
)</f>
        <v>50-100</v>
      </c>
      <c r="AI4883">
        <f t="shared" si="153"/>
        <v>0</v>
      </c>
      <c r="AJ4883" t="str" cm="1">
        <f t="array" ref="AJ4883">_xlfn.IFS(
C4883&lt;=20, "&lt;20",
AND(C4883&gt;=20, C4883&lt;35), "20-35",
AND(C4883&gt;=35, C4883&lt;50), "35-50",
C4883&gt;=50, "50-100"
)</f>
        <v>20-35</v>
      </c>
      <c r="AK4883" t="str" cm="1">
        <f t="array" ref="AK4883">_xlfn.IFS(
G4883&lt;6, "&lt;6",
AND(G4883&gt;=6, G4883&lt;12), "6-12",
AND(G4883&gt;=12, G4883&lt;18), "12-18",  AND(G4883&gt;=18, G4883&lt;24), "18-24", G4883&gt;=24, "24-36")</f>
        <v>12-18</v>
      </c>
    </row>
    <row r="4884" spans="1:37" x14ac:dyDescent="0.3">
      <c r="A4884" t="s">
        <v>4984</v>
      </c>
      <c r="B4884" t="s">
        <v>44</v>
      </c>
      <c r="C4884">
        <v>30</v>
      </c>
      <c r="D4884" t="s">
        <v>34</v>
      </c>
      <c r="E4884" t="s">
        <v>61</v>
      </c>
      <c r="F4884">
        <v>5</v>
      </c>
      <c r="G4884">
        <v>19</v>
      </c>
      <c r="H4884" t="s">
        <v>36</v>
      </c>
      <c r="I4884" t="s">
        <v>37</v>
      </c>
      <c r="J4884" t="s">
        <v>34</v>
      </c>
      <c r="K4884" t="s">
        <v>37</v>
      </c>
      <c r="L4884" t="s">
        <v>50</v>
      </c>
      <c r="M4884" t="s">
        <v>34</v>
      </c>
      <c r="N4884" t="s">
        <v>34</v>
      </c>
      <c r="O4884" t="s">
        <v>37</v>
      </c>
      <c r="P4884" t="s">
        <v>34</v>
      </c>
      <c r="Q4884" t="s">
        <v>34</v>
      </c>
      <c r="R4884" t="s">
        <v>34</v>
      </c>
      <c r="S4884" t="s">
        <v>34</v>
      </c>
      <c r="T4884" t="s">
        <v>37</v>
      </c>
      <c r="U4884" t="s">
        <v>46</v>
      </c>
      <c r="V4884" t="s">
        <v>37</v>
      </c>
      <c r="W4884" t="s">
        <v>51</v>
      </c>
      <c r="X4884">
        <v>74.900000000000006</v>
      </c>
      <c r="Y4884">
        <v>74.900000000000006</v>
      </c>
      <c r="Z4884">
        <v>0</v>
      </c>
      <c r="AA4884">
        <v>0</v>
      </c>
      <c r="AB4884">
        <v>35.25</v>
      </c>
      <c r="AC4884">
        <v>110.15</v>
      </c>
      <c r="AD4884" t="s">
        <v>52</v>
      </c>
      <c r="AE4884" t="s">
        <v>53</v>
      </c>
      <c r="AF4884" t="s">
        <v>54</v>
      </c>
      <c r="AG4884">
        <f t="shared" si="152"/>
        <v>1</v>
      </c>
      <c r="AH4884" t="str" cm="1">
        <f t="array" ref="AH4884">_xlfn.IFS(
X4884&lt;=20, "&lt;20",
AND(X4884&gt;=20, X4884&lt;50), "20-50",
AND(X4884&gt;=50, X4884&lt;100), "50-100",
X4884&gt;=100, "&gt;100"
)</f>
        <v>50-100</v>
      </c>
      <c r="AI4884">
        <f t="shared" si="153"/>
        <v>0</v>
      </c>
      <c r="AJ4884" t="str" cm="1">
        <f t="array" ref="AJ4884">_xlfn.IFS(
C4884&lt;=20, "&lt;20",
AND(C4884&gt;=20, C4884&lt;35), "20-35",
AND(C4884&gt;=35, C4884&lt;50), "35-50",
C4884&gt;=50, "50-100"
)</f>
        <v>20-35</v>
      </c>
      <c r="AK4884" t="str" cm="1">
        <f t="array" ref="AK4884">_xlfn.IFS(
G4884&lt;6, "&lt;6",
AND(G4884&gt;=6, G4884&lt;12), "6-12",
AND(G4884&gt;=12, G4884&lt;18), "12-18",  AND(G4884&gt;=18, G4884&lt;24), "18-24", G4884&gt;=24, "24-36")</f>
        <v>18-24</v>
      </c>
    </row>
    <row r="4885" spans="1:37" x14ac:dyDescent="0.3">
      <c r="A4885" t="s">
        <v>4985</v>
      </c>
      <c r="B4885" t="s">
        <v>44</v>
      </c>
      <c r="C4885">
        <v>32</v>
      </c>
      <c r="D4885" t="s">
        <v>37</v>
      </c>
      <c r="E4885" t="s">
        <v>64</v>
      </c>
      <c r="F4885">
        <v>5</v>
      </c>
      <c r="G4885">
        <v>7</v>
      </c>
      <c r="H4885" t="s">
        <v>66</v>
      </c>
      <c r="I4885" t="s">
        <v>37</v>
      </c>
      <c r="J4885" t="s">
        <v>34</v>
      </c>
      <c r="K4885" t="s">
        <v>37</v>
      </c>
      <c r="L4885" t="s">
        <v>72</v>
      </c>
      <c r="M4885" t="s">
        <v>37</v>
      </c>
      <c r="N4885" t="s">
        <v>37</v>
      </c>
      <c r="O4885" t="s">
        <v>37</v>
      </c>
      <c r="P4885" t="s">
        <v>37</v>
      </c>
      <c r="Q4885" t="s">
        <v>37</v>
      </c>
      <c r="R4885" t="s">
        <v>37</v>
      </c>
      <c r="S4885" t="s">
        <v>37</v>
      </c>
      <c r="T4885" t="s">
        <v>37</v>
      </c>
      <c r="U4885" t="s">
        <v>67</v>
      </c>
      <c r="V4885" t="s">
        <v>34</v>
      </c>
      <c r="W4885" t="s">
        <v>51</v>
      </c>
      <c r="X4885">
        <v>85.45</v>
      </c>
      <c r="Y4885">
        <v>6029.9</v>
      </c>
      <c r="Z4885">
        <v>0</v>
      </c>
      <c r="AA4885">
        <v>0</v>
      </c>
      <c r="AB4885">
        <v>1620.93</v>
      </c>
      <c r="AC4885">
        <v>7650.83</v>
      </c>
      <c r="AD4885" t="s">
        <v>41</v>
      </c>
      <c r="AE4885" t="s">
        <v>42</v>
      </c>
      <c r="AF4885" t="s">
        <v>42</v>
      </c>
      <c r="AG4885">
        <f t="shared" si="152"/>
        <v>0</v>
      </c>
      <c r="AH4885" t="str" cm="1">
        <f t="array" ref="AH4885">_xlfn.IFS(
X4885&lt;=20, "&lt;20",
AND(X4885&gt;=20, X4885&lt;50), "20-50",
AND(X4885&gt;=50, X4885&lt;100), "50-100",
X4885&gt;=100, "&gt;100"
)</f>
        <v>50-100</v>
      </c>
      <c r="AI4885">
        <f t="shared" si="153"/>
        <v>0</v>
      </c>
      <c r="AJ4885" t="str" cm="1">
        <f t="array" ref="AJ4885">_xlfn.IFS(
C4885&lt;=20, "&lt;20",
AND(C4885&gt;=20, C4885&lt;35), "20-35",
AND(C4885&gt;=35, C4885&lt;50), "35-50",
C4885&gt;=50, "50-100"
)</f>
        <v>20-35</v>
      </c>
      <c r="AK4885" t="str" cm="1">
        <f t="array" ref="AK4885">_xlfn.IFS(
G4885&lt;6, "&lt;6",
AND(G4885&gt;=6, G4885&lt;12), "6-12",
AND(G4885&gt;=12, G4885&lt;18), "12-18",  AND(G4885&gt;=18, G4885&lt;24), "18-24", G4885&gt;=24, "24-36")</f>
        <v>6-12</v>
      </c>
    </row>
    <row r="4886" spans="1:37" x14ac:dyDescent="0.3">
      <c r="A4886" t="s">
        <v>4986</v>
      </c>
      <c r="B4886" t="s">
        <v>33</v>
      </c>
      <c r="C4886">
        <v>42</v>
      </c>
      <c r="D4886" t="s">
        <v>37</v>
      </c>
      <c r="E4886" t="s">
        <v>87</v>
      </c>
      <c r="F4886">
        <v>11</v>
      </c>
      <c r="G4886">
        <v>24</v>
      </c>
      <c r="H4886" t="s">
        <v>36</v>
      </c>
      <c r="I4886" t="s">
        <v>37</v>
      </c>
      <c r="J4886" t="s">
        <v>37</v>
      </c>
      <c r="K4886" t="s">
        <v>37</v>
      </c>
      <c r="L4886" t="s">
        <v>50</v>
      </c>
      <c r="M4886" t="s">
        <v>37</v>
      </c>
      <c r="N4886" t="s">
        <v>37</v>
      </c>
      <c r="O4886" t="s">
        <v>37</v>
      </c>
      <c r="P4886" t="s">
        <v>34</v>
      </c>
      <c r="Q4886" t="s">
        <v>34</v>
      </c>
      <c r="R4886" t="s">
        <v>37</v>
      </c>
      <c r="S4886" t="s">
        <v>37</v>
      </c>
      <c r="T4886" t="s">
        <v>37</v>
      </c>
      <c r="U4886" t="s">
        <v>67</v>
      </c>
      <c r="V4886" t="s">
        <v>37</v>
      </c>
      <c r="W4886" t="s">
        <v>51</v>
      </c>
      <c r="X4886">
        <v>102.1</v>
      </c>
      <c r="Y4886">
        <v>7149.35</v>
      </c>
      <c r="Z4886">
        <v>0</v>
      </c>
      <c r="AA4886">
        <v>0</v>
      </c>
      <c r="AB4886">
        <v>3360.56</v>
      </c>
      <c r="AC4886">
        <v>10509.91</v>
      </c>
      <c r="AD4886" t="s">
        <v>41</v>
      </c>
      <c r="AE4886" t="s">
        <v>42</v>
      </c>
      <c r="AF4886" t="s">
        <v>42</v>
      </c>
      <c r="AG4886">
        <f t="shared" si="152"/>
        <v>0</v>
      </c>
      <c r="AH4886" t="str" cm="1">
        <f t="array" ref="AH4886">_xlfn.IFS(
X4886&lt;=20, "&lt;20",
AND(X4886&gt;=20, X4886&lt;50), "20-50",
AND(X4886&gt;=50, X4886&lt;100), "50-100",
X4886&gt;=100, "&gt;100"
)</f>
        <v>&gt;100</v>
      </c>
      <c r="AI4886">
        <f t="shared" si="153"/>
        <v>0</v>
      </c>
      <c r="AJ4886" t="str" cm="1">
        <f t="array" ref="AJ4886">_xlfn.IFS(
C4886&lt;=20, "&lt;20",
AND(C4886&gt;=20, C4886&lt;35), "20-35",
AND(C4886&gt;=35, C4886&lt;50), "35-50",
C4886&gt;=50, "50-100"
)</f>
        <v>35-50</v>
      </c>
      <c r="AK4886" t="str" cm="1">
        <f t="array" ref="AK4886">_xlfn.IFS(
G4886&lt;6, "&lt;6",
AND(G4886&gt;=6, G4886&lt;12), "6-12",
AND(G4886&gt;=12, G4886&lt;18), "12-18",  AND(G4886&gt;=18, G4886&lt;24), "18-24", G4886&gt;=24, "24-36")</f>
        <v>24-36</v>
      </c>
    </row>
    <row r="4887" spans="1:37" x14ac:dyDescent="0.3">
      <c r="A4887" t="s">
        <v>4987</v>
      </c>
      <c r="B4887" t="s">
        <v>44</v>
      </c>
      <c r="C4887">
        <v>62</v>
      </c>
      <c r="D4887" t="s">
        <v>34</v>
      </c>
      <c r="E4887" t="s">
        <v>99</v>
      </c>
      <c r="F4887">
        <v>3</v>
      </c>
      <c r="G4887">
        <v>17</v>
      </c>
      <c r="H4887" t="s">
        <v>36</v>
      </c>
      <c r="I4887" t="s">
        <v>37</v>
      </c>
      <c r="J4887" t="s">
        <v>37</v>
      </c>
      <c r="K4887" t="s">
        <v>37</v>
      </c>
      <c r="L4887" t="s">
        <v>72</v>
      </c>
      <c r="M4887" t="s">
        <v>34</v>
      </c>
      <c r="N4887" t="s">
        <v>34</v>
      </c>
      <c r="O4887" t="s">
        <v>34</v>
      </c>
      <c r="P4887" t="s">
        <v>34</v>
      </c>
      <c r="Q4887" t="s">
        <v>34</v>
      </c>
      <c r="R4887" t="s">
        <v>37</v>
      </c>
      <c r="S4887" t="s">
        <v>34</v>
      </c>
      <c r="T4887" t="s">
        <v>37</v>
      </c>
      <c r="U4887" t="s">
        <v>46</v>
      </c>
      <c r="V4887" t="s">
        <v>37</v>
      </c>
      <c r="W4887" t="s">
        <v>40</v>
      </c>
      <c r="X4887">
        <v>61.6</v>
      </c>
      <c r="Y4887">
        <v>1174.3499999999999</v>
      </c>
      <c r="Z4887">
        <v>0</v>
      </c>
      <c r="AA4887">
        <v>0</v>
      </c>
      <c r="AB4887">
        <v>542.20000000000005</v>
      </c>
      <c r="AC4887">
        <v>1716.55</v>
      </c>
      <c r="AD4887" t="s">
        <v>52</v>
      </c>
      <c r="AE4887" t="s">
        <v>100</v>
      </c>
      <c r="AF4887" t="s">
        <v>101</v>
      </c>
      <c r="AG4887">
        <f t="shared" si="152"/>
        <v>1</v>
      </c>
      <c r="AH4887" t="str" cm="1">
        <f t="array" ref="AH4887">_xlfn.IFS(
X4887&lt;=20, "&lt;20",
AND(X4887&gt;=20, X4887&lt;50), "20-50",
AND(X4887&gt;=50, X4887&lt;100), "50-100",
X4887&gt;=100, "&gt;100"
)</f>
        <v>50-100</v>
      </c>
      <c r="AI4887">
        <f t="shared" si="153"/>
        <v>0</v>
      </c>
      <c r="AJ4887" t="str" cm="1">
        <f t="array" ref="AJ4887">_xlfn.IFS(
C4887&lt;=20, "&lt;20",
AND(C4887&gt;=20, C4887&lt;35), "20-35",
AND(C4887&gt;=35, C4887&lt;50), "35-50",
C4887&gt;=50, "50-100"
)</f>
        <v>50-100</v>
      </c>
      <c r="AK4887" t="str" cm="1">
        <f t="array" ref="AK4887">_xlfn.IFS(
G4887&lt;6, "&lt;6",
AND(G4887&gt;=6, G4887&lt;12), "6-12",
AND(G4887&gt;=12, G4887&lt;18), "12-18",  AND(G4887&gt;=18, G4887&lt;24), "18-24", G4887&gt;=24, "24-36")</f>
        <v>12-18</v>
      </c>
    </row>
    <row r="4888" spans="1:37" x14ac:dyDescent="0.3">
      <c r="A4888" t="s">
        <v>4988</v>
      </c>
      <c r="B4888" t="s">
        <v>33</v>
      </c>
      <c r="C4888">
        <v>48</v>
      </c>
      <c r="D4888" t="s">
        <v>37</v>
      </c>
      <c r="E4888" t="s">
        <v>48</v>
      </c>
      <c r="F4888">
        <v>14</v>
      </c>
      <c r="G4888">
        <v>33</v>
      </c>
      <c r="H4888" t="s">
        <v>36</v>
      </c>
      <c r="I4888" t="s">
        <v>37</v>
      </c>
      <c r="J4888" t="s">
        <v>34</v>
      </c>
      <c r="K4888" t="s">
        <v>37</v>
      </c>
      <c r="L4888" t="s">
        <v>50</v>
      </c>
      <c r="M4888" t="s">
        <v>34</v>
      </c>
      <c r="N4888" t="s">
        <v>37</v>
      </c>
      <c r="O4888" t="s">
        <v>34</v>
      </c>
      <c r="P4888" t="s">
        <v>34</v>
      </c>
      <c r="Q4888" t="s">
        <v>34</v>
      </c>
      <c r="R4888" t="s">
        <v>37</v>
      </c>
      <c r="S4888" t="s">
        <v>37</v>
      </c>
      <c r="T4888" t="s">
        <v>37</v>
      </c>
      <c r="U4888" t="s">
        <v>46</v>
      </c>
      <c r="V4888" t="s">
        <v>37</v>
      </c>
      <c r="W4888" t="s">
        <v>51</v>
      </c>
      <c r="X4888">
        <v>84.4</v>
      </c>
      <c r="Y4888">
        <v>556.35</v>
      </c>
      <c r="Z4888">
        <v>0</v>
      </c>
      <c r="AA4888">
        <v>0</v>
      </c>
      <c r="AB4888">
        <v>131.82</v>
      </c>
      <c r="AC4888">
        <v>688.17</v>
      </c>
      <c r="AD4888" t="s">
        <v>52</v>
      </c>
      <c r="AE4888" t="s">
        <v>58</v>
      </c>
      <c r="AF4888" t="s">
        <v>288</v>
      </c>
      <c r="AG4888">
        <f t="shared" si="152"/>
        <v>1</v>
      </c>
      <c r="AH4888" t="str" cm="1">
        <f t="array" ref="AH4888">_xlfn.IFS(
X4888&lt;=20, "&lt;20",
AND(X4888&gt;=20, X4888&lt;50), "20-50",
AND(X4888&gt;=50, X4888&lt;100), "50-100",
X4888&gt;=100, "&gt;100"
)</f>
        <v>50-100</v>
      </c>
      <c r="AI4888">
        <f t="shared" si="153"/>
        <v>0</v>
      </c>
      <c r="AJ4888" t="str" cm="1">
        <f t="array" ref="AJ4888">_xlfn.IFS(
C4888&lt;=20, "&lt;20",
AND(C4888&gt;=20, C4888&lt;35), "20-35",
AND(C4888&gt;=35, C4888&lt;50), "35-50",
C4888&gt;=50, "50-100"
)</f>
        <v>35-50</v>
      </c>
      <c r="AK4888" t="str" cm="1">
        <f t="array" ref="AK4888">_xlfn.IFS(
G4888&lt;6, "&lt;6",
AND(G4888&gt;=6, G4888&lt;12), "6-12",
AND(G4888&gt;=12, G4888&lt;18), "12-18",  AND(G4888&gt;=18, G4888&lt;24), "18-24", G4888&gt;=24, "24-36")</f>
        <v>24-36</v>
      </c>
    </row>
    <row r="4889" spans="1:37" x14ac:dyDescent="0.3">
      <c r="A4889" t="s">
        <v>4989</v>
      </c>
      <c r="B4889" t="s">
        <v>44</v>
      </c>
      <c r="C4889">
        <v>79</v>
      </c>
      <c r="D4889" t="s">
        <v>37</v>
      </c>
      <c r="E4889" t="s">
        <v>90</v>
      </c>
      <c r="F4889">
        <v>10</v>
      </c>
      <c r="G4889">
        <v>8</v>
      </c>
      <c r="H4889" t="s">
        <v>66</v>
      </c>
      <c r="I4889" t="s">
        <v>37</v>
      </c>
      <c r="J4889" t="s">
        <v>34</v>
      </c>
      <c r="K4889" t="s">
        <v>37</v>
      </c>
      <c r="L4889" t="s">
        <v>50</v>
      </c>
      <c r="M4889" t="s">
        <v>37</v>
      </c>
      <c r="N4889" t="s">
        <v>37</v>
      </c>
      <c r="O4889" t="s">
        <v>37</v>
      </c>
      <c r="P4889" t="s">
        <v>37</v>
      </c>
      <c r="Q4889" t="s">
        <v>37</v>
      </c>
      <c r="R4889" t="s">
        <v>34</v>
      </c>
      <c r="S4889" t="s">
        <v>34</v>
      </c>
      <c r="T4889" t="s">
        <v>37</v>
      </c>
      <c r="U4889" t="s">
        <v>67</v>
      </c>
      <c r="V4889" t="s">
        <v>37</v>
      </c>
      <c r="W4889" t="s">
        <v>51</v>
      </c>
      <c r="X4889">
        <v>99.4</v>
      </c>
      <c r="Y4889">
        <v>7168.25</v>
      </c>
      <c r="Z4889">
        <v>0</v>
      </c>
      <c r="AA4889">
        <v>0</v>
      </c>
      <c r="AB4889">
        <v>870.46</v>
      </c>
      <c r="AC4889">
        <v>8038.71</v>
      </c>
      <c r="AD4889" t="s">
        <v>41</v>
      </c>
      <c r="AE4889" t="s">
        <v>42</v>
      </c>
      <c r="AF4889" t="s">
        <v>42</v>
      </c>
      <c r="AG4889">
        <f t="shared" si="152"/>
        <v>0</v>
      </c>
      <c r="AH4889" t="str" cm="1">
        <f t="array" ref="AH4889">_xlfn.IFS(
X4889&lt;=20, "&lt;20",
AND(X4889&gt;=20, X4889&lt;50), "20-50",
AND(X4889&gt;=50, X4889&lt;100), "50-100",
X4889&gt;=100, "&gt;100"
)</f>
        <v>50-100</v>
      </c>
      <c r="AI4889">
        <f t="shared" si="153"/>
        <v>0</v>
      </c>
      <c r="AJ4889" t="str" cm="1">
        <f t="array" ref="AJ4889">_xlfn.IFS(
C4889&lt;=20, "&lt;20",
AND(C4889&gt;=20, C4889&lt;35), "20-35",
AND(C4889&gt;=35, C4889&lt;50), "35-50",
C4889&gt;=50, "50-100"
)</f>
        <v>50-100</v>
      </c>
      <c r="AK4889" t="str" cm="1">
        <f t="array" ref="AK4889">_xlfn.IFS(
G4889&lt;6, "&lt;6",
AND(G4889&gt;=6, G4889&lt;12), "6-12",
AND(G4889&gt;=12, G4889&lt;18), "12-18",  AND(G4889&gt;=18, G4889&lt;24), "18-24", G4889&gt;=24, "24-36")</f>
        <v>6-12</v>
      </c>
    </row>
    <row r="4890" spans="1:37" x14ac:dyDescent="0.3">
      <c r="A4890" t="s">
        <v>4990</v>
      </c>
      <c r="B4890" t="s">
        <v>33</v>
      </c>
      <c r="C4890">
        <v>58</v>
      </c>
      <c r="D4890" t="s">
        <v>34</v>
      </c>
      <c r="E4890" t="s">
        <v>61</v>
      </c>
      <c r="F4890">
        <v>7</v>
      </c>
      <c r="G4890">
        <v>6</v>
      </c>
      <c r="H4890" t="s">
        <v>36</v>
      </c>
      <c r="I4890" t="s">
        <v>37</v>
      </c>
      <c r="J4890" t="s">
        <v>37</v>
      </c>
      <c r="K4890" t="s">
        <v>34</v>
      </c>
      <c r="L4890" t="s">
        <v>34</v>
      </c>
      <c r="M4890" t="s">
        <v>34</v>
      </c>
      <c r="N4890" t="s">
        <v>34</v>
      </c>
      <c r="O4890" t="s">
        <v>34</v>
      </c>
      <c r="P4890" t="s">
        <v>34</v>
      </c>
      <c r="Q4890" t="s">
        <v>34</v>
      </c>
      <c r="R4890" t="s">
        <v>34</v>
      </c>
      <c r="S4890" t="s">
        <v>34</v>
      </c>
      <c r="T4890" t="s">
        <v>34</v>
      </c>
      <c r="U4890" t="s">
        <v>67</v>
      </c>
      <c r="V4890" t="s">
        <v>37</v>
      </c>
      <c r="W4890" t="s">
        <v>40</v>
      </c>
      <c r="X4890">
        <v>25.3</v>
      </c>
      <c r="Y4890">
        <v>1672.35</v>
      </c>
      <c r="Z4890">
        <v>0</v>
      </c>
      <c r="AA4890">
        <v>0</v>
      </c>
      <c r="AB4890">
        <v>2544.3000000000002</v>
      </c>
      <c r="AC4890">
        <v>4216.6499999999996</v>
      </c>
      <c r="AD4890" t="s">
        <v>41</v>
      </c>
      <c r="AE4890" t="s">
        <v>42</v>
      </c>
      <c r="AF4890" t="s">
        <v>42</v>
      </c>
      <c r="AG4890">
        <f t="shared" si="152"/>
        <v>0</v>
      </c>
      <c r="AH4890" t="str" cm="1">
        <f t="array" ref="AH4890">_xlfn.IFS(
X4890&lt;=20, "&lt;20",
AND(X4890&gt;=20, X4890&lt;50), "20-50",
AND(X4890&gt;=50, X4890&lt;100), "50-100",
X4890&gt;=100, "&gt;100"
)</f>
        <v>20-50</v>
      </c>
      <c r="AI4890">
        <f t="shared" si="153"/>
        <v>0</v>
      </c>
      <c r="AJ4890" t="str" cm="1">
        <f t="array" ref="AJ4890">_xlfn.IFS(
C4890&lt;=20, "&lt;20",
AND(C4890&gt;=20, C4890&lt;35), "20-35",
AND(C4890&gt;=35, C4890&lt;50), "35-50",
C4890&gt;=50, "50-100"
)</f>
        <v>50-100</v>
      </c>
      <c r="AK4890" t="str" cm="1">
        <f t="array" ref="AK4890">_xlfn.IFS(
G4890&lt;6, "&lt;6",
AND(G4890&gt;=6, G4890&lt;12), "6-12",
AND(G4890&gt;=12, G4890&lt;18), "12-18",  AND(G4890&gt;=18, G4890&lt;24), "18-24", G4890&gt;=24, "24-36")</f>
        <v>6-12</v>
      </c>
    </row>
    <row r="4891" spans="1:37" x14ac:dyDescent="0.3">
      <c r="A4891" t="s">
        <v>4991</v>
      </c>
      <c r="B4891" t="s">
        <v>44</v>
      </c>
      <c r="C4891">
        <v>20</v>
      </c>
      <c r="D4891" t="s">
        <v>34</v>
      </c>
      <c r="E4891" t="s">
        <v>103</v>
      </c>
      <c r="F4891">
        <v>10</v>
      </c>
      <c r="G4891">
        <v>2</v>
      </c>
      <c r="H4891" t="s">
        <v>36</v>
      </c>
      <c r="I4891" t="s">
        <v>37</v>
      </c>
      <c r="J4891" t="s">
        <v>34</v>
      </c>
      <c r="K4891" t="s">
        <v>37</v>
      </c>
      <c r="L4891" t="s">
        <v>72</v>
      </c>
      <c r="M4891" t="s">
        <v>37</v>
      </c>
      <c r="N4891" t="s">
        <v>34</v>
      </c>
      <c r="O4891" t="s">
        <v>34</v>
      </c>
      <c r="P4891" t="s">
        <v>34</v>
      </c>
      <c r="Q4891" t="s">
        <v>34</v>
      </c>
      <c r="R4891" t="s">
        <v>34</v>
      </c>
      <c r="S4891" t="s">
        <v>34</v>
      </c>
      <c r="T4891" t="s">
        <v>37</v>
      </c>
      <c r="U4891" t="s">
        <v>46</v>
      </c>
      <c r="V4891" t="s">
        <v>37</v>
      </c>
      <c r="W4891" t="s">
        <v>51</v>
      </c>
      <c r="X4891">
        <v>50.55</v>
      </c>
      <c r="Y4891">
        <v>235.65</v>
      </c>
      <c r="Z4891">
        <v>0</v>
      </c>
      <c r="AA4891">
        <v>0</v>
      </c>
      <c r="AB4891">
        <v>88.28</v>
      </c>
      <c r="AC4891">
        <v>323.93</v>
      </c>
      <c r="AD4891" t="s">
        <v>41</v>
      </c>
      <c r="AE4891" t="s">
        <v>42</v>
      </c>
      <c r="AF4891" t="s">
        <v>42</v>
      </c>
      <c r="AG4891">
        <f t="shared" si="152"/>
        <v>0</v>
      </c>
      <c r="AH4891" t="str" cm="1">
        <f t="array" ref="AH4891">_xlfn.IFS(
X4891&lt;=20, "&lt;20",
AND(X4891&gt;=20, X4891&lt;50), "20-50",
AND(X4891&gt;=50, X4891&lt;100), "50-100",
X4891&gt;=100, "&gt;100"
)</f>
        <v>50-100</v>
      </c>
      <c r="AI4891">
        <f t="shared" si="153"/>
        <v>0</v>
      </c>
      <c r="AJ4891" t="str" cm="1">
        <f t="array" ref="AJ4891">_xlfn.IFS(
C4891&lt;=20, "&lt;20",
AND(C4891&gt;=20, C4891&lt;35), "20-35",
AND(C4891&gt;=35, C4891&lt;50), "35-50",
C4891&gt;=50, "50-100"
)</f>
        <v>&lt;20</v>
      </c>
      <c r="AK4891" t="str" cm="1">
        <f t="array" ref="AK4891">_xlfn.IFS(
G4891&lt;6, "&lt;6",
AND(G4891&gt;=6, G4891&lt;12), "6-12",
AND(G4891&gt;=12, G4891&lt;18), "12-18",  AND(G4891&gt;=18, G4891&lt;24), "18-24", G4891&gt;=24, "24-36")</f>
        <v>&lt;6</v>
      </c>
    </row>
    <row r="4892" spans="1:37" x14ac:dyDescent="0.3">
      <c r="A4892" t="s">
        <v>4992</v>
      </c>
      <c r="B4892" t="s">
        <v>33</v>
      </c>
      <c r="C4892">
        <v>52</v>
      </c>
      <c r="D4892" t="s">
        <v>34</v>
      </c>
      <c r="E4892" t="s">
        <v>45</v>
      </c>
      <c r="F4892">
        <v>9</v>
      </c>
      <c r="G4892">
        <v>14</v>
      </c>
      <c r="H4892" t="s">
        <v>70</v>
      </c>
      <c r="I4892" t="s">
        <v>37</v>
      </c>
      <c r="J4892" t="s">
        <v>34</v>
      </c>
      <c r="K4892" t="s">
        <v>34</v>
      </c>
      <c r="L4892" t="s">
        <v>34</v>
      </c>
      <c r="M4892" t="s">
        <v>34</v>
      </c>
      <c r="N4892" t="s">
        <v>34</v>
      </c>
      <c r="O4892" t="s">
        <v>34</v>
      </c>
      <c r="P4892" t="s">
        <v>34</v>
      </c>
      <c r="Q4892" t="s">
        <v>34</v>
      </c>
      <c r="R4892" t="s">
        <v>34</v>
      </c>
      <c r="S4892" t="s">
        <v>34</v>
      </c>
      <c r="T4892" t="s">
        <v>34</v>
      </c>
      <c r="U4892" t="s">
        <v>39</v>
      </c>
      <c r="V4892" t="s">
        <v>34</v>
      </c>
      <c r="W4892" t="s">
        <v>51</v>
      </c>
      <c r="X4892">
        <v>19.100000000000001</v>
      </c>
      <c r="Y4892">
        <v>1001.5</v>
      </c>
      <c r="Z4892">
        <v>0</v>
      </c>
      <c r="AA4892">
        <v>0</v>
      </c>
      <c r="AB4892">
        <v>2160.9499999999998</v>
      </c>
      <c r="AC4892">
        <v>3162.45</v>
      </c>
      <c r="AD4892" t="s">
        <v>41</v>
      </c>
      <c r="AE4892" t="s">
        <v>42</v>
      </c>
      <c r="AF4892" t="s">
        <v>42</v>
      </c>
      <c r="AG4892">
        <f t="shared" si="152"/>
        <v>0</v>
      </c>
      <c r="AH4892" t="str" cm="1">
        <f t="array" ref="AH4892">_xlfn.IFS(
X4892&lt;=20, "&lt;20",
AND(X4892&gt;=20, X4892&lt;50), "20-50",
AND(X4892&gt;=50, X4892&lt;100), "50-100",
X4892&gt;=100, "&gt;100"
)</f>
        <v>&lt;20</v>
      </c>
      <c r="AI4892">
        <f t="shared" si="153"/>
        <v>0</v>
      </c>
      <c r="AJ4892" t="str" cm="1">
        <f t="array" ref="AJ4892">_xlfn.IFS(
C4892&lt;=20, "&lt;20",
AND(C4892&gt;=20, C4892&lt;35), "20-35",
AND(C4892&gt;=35, C4892&lt;50), "35-50",
C4892&gt;=50, "50-100"
)</f>
        <v>50-100</v>
      </c>
      <c r="AK4892" t="str" cm="1">
        <f t="array" ref="AK4892">_xlfn.IFS(
G4892&lt;6, "&lt;6",
AND(G4892&gt;=6, G4892&lt;12), "6-12",
AND(G4892&gt;=12, G4892&lt;18), "12-18",  AND(G4892&gt;=18, G4892&lt;24), "18-24", G4892&gt;=24, "24-36")</f>
        <v>12-18</v>
      </c>
    </row>
    <row r="4893" spans="1:37" x14ac:dyDescent="0.3">
      <c r="A4893" t="s">
        <v>4993</v>
      </c>
      <c r="B4893" t="s">
        <v>33</v>
      </c>
      <c r="C4893">
        <v>45</v>
      </c>
      <c r="D4893" t="s">
        <v>34</v>
      </c>
      <c r="E4893" t="s">
        <v>45</v>
      </c>
      <c r="F4893">
        <v>4</v>
      </c>
      <c r="G4893">
        <v>8</v>
      </c>
      <c r="H4893" t="s">
        <v>36</v>
      </c>
      <c r="I4893" t="s">
        <v>37</v>
      </c>
      <c r="J4893" t="s">
        <v>37</v>
      </c>
      <c r="K4893" t="s">
        <v>34</v>
      </c>
      <c r="L4893" t="s">
        <v>34</v>
      </c>
      <c r="M4893" t="s">
        <v>34</v>
      </c>
      <c r="N4893" t="s">
        <v>34</v>
      </c>
      <c r="O4893" t="s">
        <v>34</v>
      </c>
      <c r="P4893" t="s">
        <v>34</v>
      </c>
      <c r="Q4893" t="s">
        <v>34</v>
      </c>
      <c r="R4893" t="s">
        <v>34</v>
      </c>
      <c r="S4893" t="s">
        <v>34</v>
      </c>
      <c r="T4893" t="s">
        <v>34</v>
      </c>
      <c r="U4893" t="s">
        <v>67</v>
      </c>
      <c r="V4893" t="s">
        <v>34</v>
      </c>
      <c r="W4893" t="s">
        <v>40</v>
      </c>
      <c r="X4893">
        <v>24.1</v>
      </c>
      <c r="Y4893">
        <v>1734.65</v>
      </c>
      <c r="Z4893">
        <v>0</v>
      </c>
      <c r="AA4893">
        <v>0</v>
      </c>
      <c r="AB4893">
        <v>1414.08</v>
      </c>
      <c r="AC4893">
        <v>3148.73</v>
      </c>
      <c r="AD4893" t="s">
        <v>41</v>
      </c>
      <c r="AE4893" t="s">
        <v>42</v>
      </c>
      <c r="AF4893" t="s">
        <v>42</v>
      </c>
      <c r="AG4893">
        <f t="shared" si="152"/>
        <v>0</v>
      </c>
      <c r="AH4893" t="str" cm="1">
        <f t="array" ref="AH4893">_xlfn.IFS(
X4893&lt;=20, "&lt;20",
AND(X4893&gt;=20, X4893&lt;50), "20-50",
AND(X4893&gt;=50, X4893&lt;100), "50-100",
X4893&gt;=100, "&gt;100"
)</f>
        <v>20-50</v>
      </c>
      <c r="AI4893">
        <f t="shared" si="153"/>
        <v>0</v>
      </c>
      <c r="AJ4893" t="str" cm="1">
        <f t="array" ref="AJ4893">_xlfn.IFS(
C4893&lt;=20, "&lt;20",
AND(C4893&gt;=20, C4893&lt;35), "20-35",
AND(C4893&gt;=35, C4893&lt;50), "35-50",
C4893&gt;=50, "50-100"
)</f>
        <v>35-50</v>
      </c>
      <c r="AK4893" t="str" cm="1">
        <f t="array" ref="AK4893">_xlfn.IFS(
G4893&lt;6, "&lt;6",
AND(G4893&gt;=6, G4893&lt;12), "6-12",
AND(G4893&gt;=12, G4893&lt;18), "12-18",  AND(G4893&gt;=18, G4893&lt;24), "18-24", G4893&gt;=24, "24-36")</f>
        <v>6-12</v>
      </c>
    </row>
    <row r="4894" spans="1:37" x14ac:dyDescent="0.3">
      <c r="A4894" t="s">
        <v>4994</v>
      </c>
      <c r="B4894" t="s">
        <v>44</v>
      </c>
      <c r="C4894">
        <v>37</v>
      </c>
      <c r="D4894" t="s">
        <v>37</v>
      </c>
      <c r="E4894" t="s">
        <v>136</v>
      </c>
      <c r="F4894">
        <v>15</v>
      </c>
      <c r="G4894">
        <v>29</v>
      </c>
      <c r="H4894" t="s">
        <v>36</v>
      </c>
      <c r="I4894" t="s">
        <v>37</v>
      </c>
      <c r="J4894" t="s">
        <v>34</v>
      </c>
      <c r="K4894" t="s">
        <v>34</v>
      </c>
      <c r="L4894" t="s">
        <v>34</v>
      </c>
      <c r="M4894" t="s">
        <v>34</v>
      </c>
      <c r="N4894" t="s">
        <v>34</v>
      </c>
      <c r="O4894" t="s">
        <v>34</v>
      </c>
      <c r="P4894" t="s">
        <v>34</v>
      </c>
      <c r="Q4894" t="s">
        <v>34</v>
      </c>
      <c r="R4894" t="s">
        <v>34</v>
      </c>
      <c r="S4894" t="s">
        <v>34</v>
      </c>
      <c r="T4894" t="s">
        <v>34</v>
      </c>
      <c r="U4894" t="s">
        <v>46</v>
      </c>
      <c r="V4894" t="s">
        <v>34</v>
      </c>
      <c r="W4894" t="s">
        <v>40</v>
      </c>
      <c r="X4894">
        <v>20.45</v>
      </c>
      <c r="Y4894">
        <v>357</v>
      </c>
      <c r="Z4894">
        <v>0</v>
      </c>
      <c r="AA4894">
        <v>0</v>
      </c>
      <c r="AB4894">
        <v>262.8</v>
      </c>
      <c r="AC4894">
        <v>619.79999999999995</v>
      </c>
      <c r="AD4894" t="s">
        <v>41</v>
      </c>
      <c r="AE4894" t="s">
        <v>42</v>
      </c>
      <c r="AF4894" t="s">
        <v>42</v>
      </c>
      <c r="AG4894">
        <f t="shared" si="152"/>
        <v>0</v>
      </c>
      <c r="AH4894" t="str" cm="1">
        <f t="array" ref="AH4894">_xlfn.IFS(
X4894&lt;=20, "&lt;20",
AND(X4894&gt;=20, X4894&lt;50), "20-50",
AND(X4894&gt;=50, X4894&lt;100), "50-100",
X4894&gt;=100, "&gt;100"
)</f>
        <v>20-50</v>
      </c>
      <c r="AI4894">
        <f t="shared" si="153"/>
        <v>0</v>
      </c>
      <c r="AJ4894" t="str" cm="1">
        <f t="array" ref="AJ4894">_xlfn.IFS(
C4894&lt;=20, "&lt;20",
AND(C4894&gt;=20, C4894&lt;35), "20-35",
AND(C4894&gt;=35, C4894&lt;50), "35-50",
C4894&gt;=50, "50-100"
)</f>
        <v>35-50</v>
      </c>
      <c r="AK4894" t="str" cm="1">
        <f t="array" ref="AK4894">_xlfn.IFS(
G4894&lt;6, "&lt;6",
AND(G4894&gt;=6, G4894&lt;12), "6-12",
AND(G4894&gt;=12, G4894&lt;18), "12-18",  AND(G4894&gt;=18, G4894&lt;24), "18-24", G4894&gt;=24, "24-36")</f>
        <v>24-36</v>
      </c>
    </row>
    <row r="4895" spans="1:37" x14ac:dyDescent="0.3">
      <c r="A4895" t="s">
        <v>4995</v>
      </c>
      <c r="B4895" t="s">
        <v>44</v>
      </c>
      <c r="C4895">
        <v>56</v>
      </c>
      <c r="D4895" t="s">
        <v>34</v>
      </c>
      <c r="E4895" t="s">
        <v>90</v>
      </c>
      <c r="F4895">
        <v>10</v>
      </c>
      <c r="G4895">
        <v>13</v>
      </c>
      <c r="H4895" t="s">
        <v>36</v>
      </c>
      <c r="I4895" t="s">
        <v>37</v>
      </c>
      <c r="J4895" t="s">
        <v>34</v>
      </c>
      <c r="K4895" t="s">
        <v>37</v>
      </c>
      <c r="L4895" t="s">
        <v>50</v>
      </c>
      <c r="M4895" t="s">
        <v>34</v>
      </c>
      <c r="N4895" t="s">
        <v>34</v>
      </c>
      <c r="O4895" t="s">
        <v>34</v>
      </c>
      <c r="P4895" t="s">
        <v>37</v>
      </c>
      <c r="Q4895" t="s">
        <v>37</v>
      </c>
      <c r="R4895" t="s">
        <v>37</v>
      </c>
      <c r="S4895" t="s">
        <v>37</v>
      </c>
      <c r="T4895" t="s">
        <v>37</v>
      </c>
      <c r="U4895" t="s">
        <v>46</v>
      </c>
      <c r="V4895" t="s">
        <v>37</v>
      </c>
      <c r="W4895" t="s">
        <v>40</v>
      </c>
      <c r="X4895">
        <v>95.7</v>
      </c>
      <c r="Y4895">
        <v>2338.35</v>
      </c>
      <c r="Z4895">
        <v>0</v>
      </c>
      <c r="AA4895">
        <v>0</v>
      </c>
      <c r="AB4895">
        <v>95.25</v>
      </c>
      <c r="AC4895">
        <v>2433.6</v>
      </c>
      <c r="AD4895" t="s">
        <v>41</v>
      </c>
      <c r="AE4895" t="s">
        <v>42</v>
      </c>
      <c r="AF4895" t="s">
        <v>42</v>
      </c>
      <c r="AG4895">
        <f t="shared" si="152"/>
        <v>0</v>
      </c>
      <c r="AH4895" t="str" cm="1">
        <f t="array" ref="AH4895">_xlfn.IFS(
X4895&lt;=20, "&lt;20",
AND(X4895&gt;=20, X4895&lt;50), "20-50",
AND(X4895&gt;=50, X4895&lt;100), "50-100",
X4895&gt;=100, "&gt;100"
)</f>
        <v>50-100</v>
      </c>
      <c r="AI4895">
        <f t="shared" si="153"/>
        <v>0</v>
      </c>
      <c r="AJ4895" t="str" cm="1">
        <f t="array" ref="AJ4895">_xlfn.IFS(
C4895&lt;=20, "&lt;20",
AND(C4895&gt;=20, C4895&lt;35), "20-35",
AND(C4895&gt;=35, C4895&lt;50), "35-50",
C4895&gt;=50, "50-100"
)</f>
        <v>50-100</v>
      </c>
      <c r="AK4895" t="str" cm="1">
        <f t="array" ref="AK4895">_xlfn.IFS(
G4895&lt;6, "&lt;6",
AND(G4895&gt;=6, G4895&lt;12), "6-12",
AND(G4895&gt;=12, G4895&lt;18), "12-18",  AND(G4895&gt;=18, G4895&lt;24), "18-24", G4895&gt;=24, "24-36")</f>
        <v>12-18</v>
      </c>
    </row>
    <row r="4896" spans="1:37" x14ac:dyDescent="0.3">
      <c r="A4896" t="s">
        <v>4996</v>
      </c>
      <c r="B4896" t="s">
        <v>44</v>
      </c>
      <c r="C4896">
        <v>39</v>
      </c>
      <c r="D4896" t="s">
        <v>37</v>
      </c>
      <c r="E4896" t="s">
        <v>61</v>
      </c>
      <c r="F4896">
        <v>2</v>
      </c>
      <c r="G4896">
        <v>34</v>
      </c>
      <c r="H4896" t="s">
        <v>36</v>
      </c>
      <c r="I4896" t="s">
        <v>37</v>
      </c>
      <c r="J4896" t="s">
        <v>37</v>
      </c>
      <c r="K4896" t="s">
        <v>37</v>
      </c>
      <c r="L4896" t="s">
        <v>72</v>
      </c>
      <c r="M4896" t="s">
        <v>34</v>
      </c>
      <c r="N4896" t="s">
        <v>34</v>
      </c>
      <c r="O4896" t="s">
        <v>37</v>
      </c>
      <c r="P4896" t="s">
        <v>37</v>
      </c>
      <c r="Q4896" t="s">
        <v>37</v>
      </c>
      <c r="R4896" t="s">
        <v>37</v>
      </c>
      <c r="S4896" t="s">
        <v>37</v>
      </c>
      <c r="T4896" t="s">
        <v>37</v>
      </c>
      <c r="U4896" t="s">
        <v>39</v>
      </c>
      <c r="V4896" t="s">
        <v>37</v>
      </c>
      <c r="W4896" t="s">
        <v>40</v>
      </c>
      <c r="X4896">
        <v>80.75</v>
      </c>
      <c r="Y4896">
        <v>3208.65</v>
      </c>
      <c r="Z4896">
        <v>0</v>
      </c>
      <c r="AA4896">
        <v>0</v>
      </c>
      <c r="AB4896">
        <v>1353.2</v>
      </c>
      <c r="AC4896">
        <v>4561.8500000000004</v>
      </c>
      <c r="AD4896" t="s">
        <v>41</v>
      </c>
      <c r="AE4896" t="s">
        <v>42</v>
      </c>
      <c r="AF4896" t="s">
        <v>42</v>
      </c>
      <c r="AG4896">
        <f t="shared" si="152"/>
        <v>0</v>
      </c>
      <c r="AH4896" t="str" cm="1">
        <f t="array" ref="AH4896">_xlfn.IFS(
X4896&lt;=20, "&lt;20",
AND(X4896&gt;=20, X4896&lt;50), "20-50",
AND(X4896&gt;=50, X4896&lt;100), "50-100",
X4896&gt;=100, "&gt;100"
)</f>
        <v>50-100</v>
      </c>
      <c r="AI4896">
        <f t="shared" si="153"/>
        <v>0</v>
      </c>
      <c r="AJ4896" t="str" cm="1">
        <f t="array" ref="AJ4896">_xlfn.IFS(
C4896&lt;=20, "&lt;20",
AND(C4896&gt;=20, C4896&lt;35), "20-35",
AND(C4896&gt;=35, C4896&lt;50), "35-50",
C4896&gt;=50, "50-100"
)</f>
        <v>35-50</v>
      </c>
      <c r="AK4896" t="str" cm="1">
        <f t="array" ref="AK4896">_xlfn.IFS(
G4896&lt;6, "&lt;6",
AND(G4896&gt;=6, G4896&lt;12), "6-12",
AND(G4896&gt;=12, G4896&lt;18), "12-18",  AND(G4896&gt;=18, G4896&lt;24), "18-24", G4896&gt;=24, "24-36")</f>
        <v>24-36</v>
      </c>
    </row>
    <row r="4897" spans="1:37" x14ac:dyDescent="0.3">
      <c r="A4897" t="s">
        <v>4997</v>
      </c>
      <c r="B4897" t="s">
        <v>44</v>
      </c>
      <c r="C4897">
        <v>33</v>
      </c>
      <c r="D4897" t="s">
        <v>34</v>
      </c>
      <c r="E4897" t="s">
        <v>164</v>
      </c>
      <c r="F4897">
        <v>5</v>
      </c>
      <c r="G4897">
        <v>25</v>
      </c>
      <c r="H4897" t="s">
        <v>36</v>
      </c>
      <c r="I4897" t="s">
        <v>37</v>
      </c>
      <c r="J4897" t="s">
        <v>37</v>
      </c>
      <c r="K4897" t="s">
        <v>34</v>
      </c>
      <c r="L4897" t="s">
        <v>34</v>
      </c>
      <c r="M4897" t="s">
        <v>34</v>
      </c>
      <c r="N4897" t="s">
        <v>34</v>
      </c>
      <c r="O4897" t="s">
        <v>34</v>
      </c>
      <c r="P4897" t="s">
        <v>34</v>
      </c>
      <c r="Q4897" t="s">
        <v>34</v>
      </c>
      <c r="R4897" t="s">
        <v>34</v>
      </c>
      <c r="S4897" t="s">
        <v>34</v>
      </c>
      <c r="T4897" t="s">
        <v>34</v>
      </c>
      <c r="U4897" t="s">
        <v>67</v>
      </c>
      <c r="V4897" t="s">
        <v>37</v>
      </c>
      <c r="W4897" t="s">
        <v>40</v>
      </c>
      <c r="X4897">
        <v>24.25</v>
      </c>
      <c r="Y4897">
        <v>1732.95</v>
      </c>
      <c r="Z4897">
        <v>0</v>
      </c>
      <c r="AA4897">
        <v>0</v>
      </c>
      <c r="AB4897">
        <v>582.91</v>
      </c>
      <c r="AC4897">
        <v>2315.86</v>
      </c>
      <c r="AD4897" t="s">
        <v>41</v>
      </c>
      <c r="AE4897" t="s">
        <v>42</v>
      </c>
      <c r="AF4897" t="s">
        <v>42</v>
      </c>
      <c r="AG4897">
        <f t="shared" si="152"/>
        <v>0</v>
      </c>
      <c r="AH4897" t="str" cm="1">
        <f t="array" ref="AH4897">_xlfn.IFS(
X4897&lt;=20, "&lt;20",
AND(X4897&gt;=20, X4897&lt;50), "20-50",
AND(X4897&gt;=50, X4897&lt;100), "50-100",
X4897&gt;=100, "&gt;100"
)</f>
        <v>20-50</v>
      </c>
      <c r="AI4897">
        <f t="shared" si="153"/>
        <v>0</v>
      </c>
      <c r="AJ4897" t="str" cm="1">
        <f t="array" ref="AJ4897">_xlfn.IFS(
C4897&lt;=20, "&lt;20",
AND(C4897&gt;=20, C4897&lt;35), "20-35",
AND(C4897&gt;=35, C4897&lt;50), "35-50",
C4897&gt;=50, "50-100"
)</f>
        <v>20-35</v>
      </c>
      <c r="AK4897" t="str" cm="1">
        <f t="array" ref="AK4897">_xlfn.IFS(
G4897&lt;6, "&lt;6",
AND(G4897&gt;=6, G4897&lt;12), "6-12",
AND(G4897&gt;=12, G4897&lt;18), "12-18",  AND(G4897&gt;=18, G4897&lt;24), "18-24", G4897&gt;=24, "24-36")</f>
        <v>24-36</v>
      </c>
    </row>
    <row r="4898" spans="1:37" x14ac:dyDescent="0.3">
      <c r="A4898" t="s">
        <v>4998</v>
      </c>
      <c r="B4898" t="s">
        <v>44</v>
      </c>
      <c r="C4898">
        <v>58</v>
      </c>
      <c r="D4898" t="s">
        <v>34</v>
      </c>
      <c r="E4898" t="s">
        <v>164</v>
      </c>
      <c r="F4898">
        <v>10</v>
      </c>
      <c r="G4898">
        <v>17</v>
      </c>
      <c r="H4898" t="s">
        <v>36</v>
      </c>
      <c r="I4898" t="s">
        <v>34</v>
      </c>
      <c r="J4898" t="s">
        <v>34</v>
      </c>
      <c r="K4898" t="s">
        <v>37</v>
      </c>
      <c r="L4898" t="s">
        <v>38</v>
      </c>
      <c r="M4898" t="s">
        <v>34</v>
      </c>
      <c r="N4898" t="s">
        <v>34</v>
      </c>
      <c r="O4898" t="s">
        <v>34</v>
      </c>
      <c r="P4898" t="s">
        <v>34</v>
      </c>
      <c r="Q4898" t="s">
        <v>34</v>
      </c>
      <c r="R4898" t="s">
        <v>34</v>
      </c>
      <c r="S4898" t="s">
        <v>34</v>
      </c>
      <c r="T4898" t="s">
        <v>37</v>
      </c>
      <c r="U4898" t="s">
        <v>46</v>
      </c>
      <c r="V4898" t="s">
        <v>37</v>
      </c>
      <c r="W4898" t="s">
        <v>40</v>
      </c>
      <c r="X4898">
        <v>25.1</v>
      </c>
      <c r="Y4898">
        <v>712.85</v>
      </c>
      <c r="Z4898">
        <v>0</v>
      </c>
      <c r="AA4898">
        <v>0</v>
      </c>
      <c r="AB4898">
        <v>0</v>
      </c>
      <c r="AC4898">
        <v>712.85</v>
      </c>
      <c r="AD4898" t="s">
        <v>52</v>
      </c>
      <c r="AE4898" t="s">
        <v>53</v>
      </c>
      <c r="AF4898" t="s">
        <v>155</v>
      </c>
      <c r="AG4898">
        <f t="shared" si="152"/>
        <v>1</v>
      </c>
      <c r="AH4898" t="str" cm="1">
        <f t="array" ref="AH4898">_xlfn.IFS(
X4898&lt;=20, "&lt;20",
AND(X4898&gt;=20, X4898&lt;50), "20-50",
AND(X4898&gt;=50, X4898&lt;100), "50-100",
X4898&gt;=100, "&gt;100"
)</f>
        <v>20-50</v>
      </c>
      <c r="AI4898">
        <f t="shared" si="153"/>
        <v>0</v>
      </c>
      <c r="AJ4898" t="str" cm="1">
        <f t="array" ref="AJ4898">_xlfn.IFS(
C4898&lt;=20, "&lt;20",
AND(C4898&gt;=20, C4898&lt;35), "20-35",
AND(C4898&gt;=35, C4898&lt;50), "35-50",
C4898&gt;=50, "50-100"
)</f>
        <v>50-100</v>
      </c>
      <c r="AK4898" t="str" cm="1">
        <f t="array" ref="AK4898">_xlfn.IFS(
G4898&lt;6, "&lt;6",
AND(G4898&gt;=6, G4898&lt;12), "6-12",
AND(G4898&gt;=12, G4898&lt;18), "12-18",  AND(G4898&gt;=18, G4898&lt;24), "18-24", G4898&gt;=24, "24-36")</f>
        <v>12-18</v>
      </c>
    </row>
    <row r="4899" spans="1:37" x14ac:dyDescent="0.3">
      <c r="A4899" t="s">
        <v>4999</v>
      </c>
      <c r="B4899" t="s">
        <v>33</v>
      </c>
      <c r="C4899">
        <v>75</v>
      </c>
      <c r="D4899" t="s">
        <v>37</v>
      </c>
      <c r="E4899" t="s">
        <v>158</v>
      </c>
      <c r="F4899">
        <v>5</v>
      </c>
      <c r="G4899">
        <v>15</v>
      </c>
      <c r="H4899" t="s">
        <v>36</v>
      </c>
      <c r="I4899" t="s">
        <v>37</v>
      </c>
      <c r="J4899" t="s">
        <v>34</v>
      </c>
      <c r="K4899" t="s">
        <v>37</v>
      </c>
      <c r="L4899" t="s">
        <v>50</v>
      </c>
      <c r="M4899" t="s">
        <v>37</v>
      </c>
      <c r="N4899" t="s">
        <v>34</v>
      </c>
      <c r="O4899" t="s">
        <v>37</v>
      </c>
      <c r="P4899" t="s">
        <v>34</v>
      </c>
      <c r="Q4899" t="s">
        <v>34</v>
      </c>
      <c r="R4899" t="s">
        <v>37</v>
      </c>
      <c r="S4899" t="s">
        <v>37</v>
      </c>
      <c r="T4899" t="s">
        <v>37</v>
      </c>
      <c r="U4899" t="s">
        <v>39</v>
      </c>
      <c r="V4899" t="s">
        <v>34</v>
      </c>
      <c r="W4899" t="s">
        <v>51</v>
      </c>
      <c r="X4899">
        <v>90.1</v>
      </c>
      <c r="Y4899">
        <v>2656.7</v>
      </c>
      <c r="Z4899">
        <v>0</v>
      </c>
      <c r="AA4899">
        <v>0</v>
      </c>
      <c r="AB4899">
        <v>928.87</v>
      </c>
      <c r="AC4899">
        <v>3585.57</v>
      </c>
      <c r="AD4899" t="s">
        <v>41</v>
      </c>
      <c r="AE4899" t="s">
        <v>42</v>
      </c>
      <c r="AF4899" t="s">
        <v>42</v>
      </c>
      <c r="AG4899">
        <f t="shared" si="152"/>
        <v>0</v>
      </c>
      <c r="AH4899" t="str" cm="1">
        <f t="array" ref="AH4899">_xlfn.IFS(
X4899&lt;=20, "&lt;20",
AND(X4899&gt;=20, X4899&lt;50), "20-50",
AND(X4899&gt;=50, X4899&lt;100), "50-100",
X4899&gt;=100, "&gt;100"
)</f>
        <v>50-100</v>
      </c>
      <c r="AI4899">
        <f t="shared" si="153"/>
        <v>0</v>
      </c>
      <c r="AJ4899" t="str" cm="1">
        <f t="array" ref="AJ4899">_xlfn.IFS(
C4899&lt;=20, "&lt;20",
AND(C4899&gt;=20, C4899&lt;35), "20-35",
AND(C4899&gt;=35, C4899&lt;50), "35-50",
C4899&gt;=50, "50-100"
)</f>
        <v>50-100</v>
      </c>
      <c r="AK4899" t="str" cm="1">
        <f t="array" ref="AK4899">_xlfn.IFS(
G4899&lt;6, "&lt;6",
AND(G4899&gt;=6, G4899&lt;12), "6-12",
AND(G4899&gt;=12, G4899&lt;18), "12-18",  AND(G4899&gt;=18, G4899&lt;24), "18-24", G4899&gt;=24, "24-36")</f>
        <v>12-18</v>
      </c>
    </row>
    <row r="4900" spans="1:37" x14ac:dyDescent="0.3">
      <c r="A4900" t="s">
        <v>5000</v>
      </c>
      <c r="B4900" t="s">
        <v>44</v>
      </c>
      <c r="C4900">
        <v>40</v>
      </c>
      <c r="D4900" t="s">
        <v>34</v>
      </c>
      <c r="E4900" t="s">
        <v>56</v>
      </c>
      <c r="F4900">
        <v>15</v>
      </c>
      <c r="G4900">
        <v>1</v>
      </c>
      <c r="H4900" t="s">
        <v>70</v>
      </c>
      <c r="I4900" t="s">
        <v>37</v>
      </c>
      <c r="J4900" t="s">
        <v>37</v>
      </c>
      <c r="K4900" t="s">
        <v>37</v>
      </c>
      <c r="L4900" t="s">
        <v>50</v>
      </c>
      <c r="M4900" t="s">
        <v>37</v>
      </c>
      <c r="N4900" t="s">
        <v>37</v>
      </c>
      <c r="O4900" t="s">
        <v>37</v>
      </c>
      <c r="P4900" t="s">
        <v>37</v>
      </c>
      <c r="Q4900" t="s">
        <v>37</v>
      </c>
      <c r="R4900" t="s">
        <v>37</v>
      </c>
      <c r="S4900" t="s">
        <v>37</v>
      </c>
      <c r="T4900" t="s">
        <v>37</v>
      </c>
      <c r="U4900" t="s">
        <v>67</v>
      </c>
      <c r="V4900" t="s">
        <v>34</v>
      </c>
      <c r="W4900" t="s">
        <v>40</v>
      </c>
      <c r="X4900">
        <v>115.1</v>
      </c>
      <c r="Y4900">
        <v>7008.15</v>
      </c>
      <c r="Z4900">
        <v>0</v>
      </c>
      <c r="AA4900">
        <v>0</v>
      </c>
      <c r="AB4900">
        <v>1220.6099999999999</v>
      </c>
      <c r="AC4900">
        <v>8228.76</v>
      </c>
      <c r="AD4900" t="s">
        <v>41</v>
      </c>
      <c r="AE4900" t="s">
        <v>42</v>
      </c>
      <c r="AF4900" t="s">
        <v>42</v>
      </c>
      <c r="AG4900">
        <f t="shared" si="152"/>
        <v>0</v>
      </c>
      <c r="AH4900" t="str" cm="1">
        <f t="array" ref="AH4900">_xlfn.IFS(
X4900&lt;=20, "&lt;20",
AND(X4900&gt;=20, X4900&lt;50), "20-50",
AND(X4900&gt;=50, X4900&lt;100), "50-100",
X4900&gt;=100, "&gt;100"
)</f>
        <v>&gt;100</v>
      </c>
      <c r="AI4900">
        <f t="shared" si="153"/>
        <v>0</v>
      </c>
      <c r="AJ4900" t="str" cm="1">
        <f t="array" ref="AJ4900">_xlfn.IFS(
C4900&lt;=20, "&lt;20",
AND(C4900&gt;=20, C4900&lt;35), "20-35",
AND(C4900&gt;=35, C4900&lt;50), "35-50",
C4900&gt;=50, "50-100"
)</f>
        <v>35-50</v>
      </c>
      <c r="AK4900" t="str" cm="1">
        <f t="array" ref="AK4900">_xlfn.IFS(
G4900&lt;6, "&lt;6",
AND(G4900&gt;=6, G4900&lt;12), "6-12",
AND(G4900&gt;=12, G4900&lt;18), "12-18",  AND(G4900&gt;=18, G4900&lt;24), "18-24", G4900&gt;=24, "24-36")</f>
        <v>&lt;6</v>
      </c>
    </row>
    <row r="4901" spans="1:37" x14ac:dyDescent="0.3">
      <c r="A4901" t="s">
        <v>5001</v>
      </c>
      <c r="B4901" t="s">
        <v>44</v>
      </c>
      <c r="C4901">
        <v>42</v>
      </c>
      <c r="D4901" t="s">
        <v>34</v>
      </c>
      <c r="E4901" t="s">
        <v>87</v>
      </c>
      <c r="F4901">
        <v>8</v>
      </c>
      <c r="G4901">
        <v>27</v>
      </c>
      <c r="H4901" t="s">
        <v>36</v>
      </c>
      <c r="I4901" t="s">
        <v>37</v>
      </c>
      <c r="J4901" t="s">
        <v>34</v>
      </c>
      <c r="K4901" t="s">
        <v>34</v>
      </c>
      <c r="L4901" t="s">
        <v>34</v>
      </c>
      <c r="M4901" t="s">
        <v>34</v>
      </c>
      <c r="N4901" t="s">
        <v>34</v>
      </c>
      <c r="O4901" t="s">
        <v>34</v>
      </c>
      <c r="P4901" t="s">
        <v>34</v>
      </c>
      <c r="Q4901" t="s">
        <v>34</v>
      </c>
      <c r="R4901" t="s">
        <v>34</v>
      </c>
      <c r="S4901" t="s">
        <v>34</v>
      </c>
      <c r="T4901" t="s">
        <v>34</v>
      </c>
      <c r="U4901" t="s">
        <v>46</v>
      </c>
      <c r="V4901" t="s">
        <v>34</v>
      </c>
      <c r="W4901" t="s">
        <v>51</v>
      </c>
      <c r="X4901">
        <v>20.100000000000001</v>
      </c>
      <c r="Y4901">
        <v>43.15</v>
      </c>
      <c r="Z4901">
        <v>0</v>
      </c>
      <c r="AA4901">
        <v>0</v>
      </c>
      <c r="AB4901">
        <v>65.72</v>
      </c>
      <c r="AC4901">
        <v>108.87</v>
      </c>
      <c r="AD4901" t="s">
        <v>85</v>
      </c>
      <c r="AE4901" t="s">
        <v>42</v>
      </c>
      <c r="AF4901" t="s">
        <v>42</v>
      </c>
      <c r="AG4901">
        <f t="shared" si="152"/>
        <v>0</v>
      </c>
      <c r="AH4901" t="str" cm="1">
        <f t="array" ref="AH4901">_xlfn.IFS(
X4901&lt;=20, "&lt;20",
AND(X4901&gt;=20, X4901&lt;50), "20-50",
AND(X4901&gt;=50, X4901&lt;100), "50-100",
X4901&gt;=100, "&gt;100"
)</f>
        <v>20-50</v>
      </c>
      <c r="AI4901">
        <f t="shared" si="153"/>
        <v>1</v>
      </c>
      <c r="AJ4901" t="str" cm="1">
        <f t="array" ref="AJ4901">_xlfn.IFS(
C4901&lt;=20, "&lt;20",
AND(C4901&gt;=20, C4901&lt;35), "20-35",
AND(C4901&gt;=35, C4901&lt;50), "35-50",
C4901&gt;=50, "50-100"
)</f>
        <v>35-50</v>
      </c>
      <c r="AK4901" t="str" cm="1">
        <f t="array" ref="AK4901">_xlfn.IFS(
G4901&lt;6, "&lt;6",
AND(G4901&gt;=6, G4901&lt;12), "6-12",
AND(G4901&gt;=12, G4901&lt;18), "12-18",  AND(G4901&gt;=18, G4901&lt;24), "18-24", G4901&gt;=24, "24-36")</f>
        <v>24-36</v>
      </c>
    </row>
    <row r="4902" spans="1:37" x14ac:dyDescent="0.3">
      <c r="A4902" t="s">
        <v>5002</v>
      </c>
      <c r="B4902" t="s">
        <v>33</v>
      </c>
      <c r="C4902">
        <v>40</v>
      </c>
      <c r="D4902" t="s">
        <v>37</v>
      </c>
      <c r="E4902" t="s">
        <v>99</v>
      </c>
      <c r="F4902">
        <v>15</v>
      </c>
      <c r="G4902">
        <v>2</v>
      </c>
      <c r="H4902" t="s">
        <v>70</v>
      </c>
      <c r="I4902" t="s">
        <v>37</v>
      </c>
      <c r="J4902" t="s">
        <v>34</v>
      </c>
      <c r="K4902" t="s">
        <v>37</v>
      </c>
      <c r="L4902" t="s">
        <v>72</v>
      </c>
      <c r="M4902" t="s">
        <v>37</v>
      </c>
      <c r="N4902" t="s">
        <v>37</v>
      </c>
      <c r="O4902" t="s">
        <v>37</v>
      </c>
      <c r="P4902" t="s">
        <v>34</v>
      </c>
      <c r="Q4902" t="s">
        <v>34</v>
      </c>
      <c r="R4902" t="s">
        <v>34</v>
      </c>
      <c r="S4902" t="s">
        <v>34</v>
      </c>
      <c r="T4902" t="s">
        <v>37</v>
      </c>
      <c r="U4902" t="s">
        <v>67</v>
      </c>
      <c r="V4902" t="s">
        <v>37</v>
      </c>
      <c r="W4902" t="s">
        <v>51</v>
      </c>
      <c r="X4902">
        <v>59.8</v>
      </c>
      <c r="Y4902">
        <v>3457.45</v>
      </c>
      <c r="Z4902">
        <v>35.01</v>
      </c>
      <c r="AA4902">
        <v>0</v>
      </c>
      <c r="AB4902">
        <v>1273.44</v>
      </c>
      <c r="AC4902">
        <v>4695.88</v>
      </c>
      <c r="AD4902" t="s">
        <v>41</v>
      </c>
      <c r="AE4902" t="s">
        <v>42</v>
      </c>
      <c r="AF4902" t="s">
        <v>42</v>
      </c>
      <c r="AG4902">
        <f t="shared" si="152"/>
        <v>0</v>
      </c>
      <c r="AH4902" t="str" cm="1">
        <f t="array" ref="AH4902">_xlfn.IFS(
X4902&lt;=20, "&lt;20",
AND(X4902&gt;=20, X4902&lt;50), "20-50",
AND(X4902&gt;=50, X4902&lt;100), "50-100",
X4902&gt;=100, "&gt;100"
)</f>
        <v>50-100</v>
      </c>
      <c r="AI4902">
        <f t="shared" si="153"/>
        <v>0</v>
      </c>
      <c r="AJ4902" t="str" cm="1">
        <f t="array" ref="AJ4902">_xlfn.IFS(
C4902&lt;=20, "&lt;20",
AND(C4902&gt;=20, C4902&lt;35), "20-35",
AND(C4902&gt;=35, C4902&lt;50), "35-50",
C4902&gt;=50, "50-100"
)</f>
        <v>35-50</v>
      </c>
      <c r="AK4902" t="str" cm="1">
        <f t="array" ref="AK4902">_xlfn.IFS(
G4902&lt;6, "&lt;6",
AND(G4902&gt;=6, G4902&lt;12), "6-12",
AND(G4902&gt;=12, G4902&lt;18), "12-18",  AND(G4902&gt;=18, G4902&lt;24), "18-24", G4902&gt;=24, "24-36")</f>
        <v>&lt;6</v>
      </c>
    </row>
    <row r="4903" spans="1:37" x14ac:dyDescent="0.3">
      <c r="A4903" t="s">
        <v>5003</v>
      </c>
      <c r="B4903" t="s">
        <v>44</v>
      </c>
      <c r="C4903">
        <v>56</v>
      </c>
      <c r="D4903" t="s">
        <v>34</v>
      </c>
      <c r="E4903" t="s">
        <v>130</v>
      </c>
      <c r="F4903">
        <v>15</v>
      </c>
      <c r="G4903">
        <v>3</v>
      </c>
      <c r="H4903" t="s">
        <v>57</v>
      </c>
      <c r="I4903" t="s">
        <v>37</v>
      </c>
      <c r="J4903" t="s">
        <v>34</v>
      </c>
      <c r="K4903" t="s">
        <v>37</v>
      </c>
      <c r="L4903" t="s">
        <v>50</v>
      </c>
      <c r="M4903" t="s">
        <v>34</v>
      </c>
      <c r="N4903" t="s">
        <v>34</v>
      </c>
      <c r="O4903" t="s">
        <v>34</v>
      </c>
      <c r="P4903" t="s">
        <v>34</v>
      </c>
      <c r="Q4903" t="s">
        <v>37</v>
      </c>
      <c r="R4903" t="s">
        <v>34</v>
      </c>
      <c r="S4903" t="s">
        <v>34</v>
      </c>
      <c r="T4903" t="s">
        <v>34</v>
      </c>
      <c r="U4903" t="s">
        <v>46</v>
      </c>
      <c r="V4903" t="s">
        <v>37</v>
      </c>
      <c r="W4903" t="s">
        <v>40</v>
      </c>
      <c r="X4903">
        <v>78.3</v>
      </c>
      <c r="Y4903">
        <v>1033.95</v>
      </c>
      <c r="Z4903">
        <v>0</v>
      </c>
      <c r="AA4903">
        <v>150</v>
      </c>
      <c r="AB4903">
        <v>415.09</v>
      </c>
      <c r="AC4903">
        <v>1599.04</v>
      </c>
      <c r="AD4903" t="s">
        <v>41</v>
      </c>
      <c r="AE4903" t="s">
        <v>42</v>
      </c>
      <c r="AF4903" t="s">
        <v>42</v>
      </c>
      <c r="AG4903">
        <f t="shared" si="152"/>
        <v>0</v>
      </c>
      <c r="AH4903" t="str" cm="1">
        <f t="array" ref="AH4903">_xlfn.IFS(
X4903&lt;=20, "&lt;20",
AND(X4903&gt;=20, X4903&lt;50), "20-50",
AND(X4903&gt;=50, X4903&lt;100), "50-100",
X4903&gt;=100, "&gt;100"
)</f>
        <v>50-100</v>
      </c>
      <c r="AI4903">
        <f t="shared" si="153"/>
        <v>0</v>
      </c>
      <c r="AJ4903" t="str" cm="1">
        <f t="array" ref="AJ4903">_xlfn.IFS(
C4903&lt;=20, "&lt;20",
AND(C4903&gt;=20, C4903&lt;35), "20-35",
AND(C4903&gt;=35, C4903&lt;50), "35-50",
C4903&gt;=50, "50-100"
)</f>
        <v>50-100</v>
      </c>
      <c r="AK4903" t="str" cm="1">
        <f t="array" ref="AK4903">_xlfn.IFS(
G4903&lt;6, "&lt;6",
AND(G4903&gt;=6, G4903&lt;12), "6-12",
AND(G4903&gt;=12, G4903&lt;18), "12-18",  AND(G4903&gt;=18, G4903&lt;24), "18-24", G4903&gt;=24, "24-36")</f>
        <v>&lt;6</v>
      </c>
    </row>
    <row r="4904" spans="1:37" x14ac:dyDescent="0.3">
      <c r="A4904" t="s">
        <v>5004</v>
      </c>
      <c r="B4904" t="s">
        <v>44</v>
      </c>
      <c r="C4904">
        <v>61</v>
      </c>
      <c r="D4904" t="s">
        <v>37</v>
      </c>
      <c r="E4904" t="s">
        <v>56</v>
      </c>
      <c r="F4904">
        <v>11</v>
      </c>
      <c r="G4904">
        <v>9</v>
      </c>
      <c r="H4904" t="s">
        <v>36</v>
      </c>
      <c r="I4904" t="s">
        <v>37</v>
      </c>
      <c r="J4904" t="s">
        <v>34</v>
      </c>
      <c r="K4904" t="s">
        <v>37</v>
      </c>
      <c r="L4904" t="s">
        <v>50</v>
      </c>
      <c r="M4904" t="s">
        <v>34</v>
      </c>
      <c r="N4904" t="s">
        <v>34</v>
      </c>
      <c r="O4904" t="s">
        <v>37</v>
      </c>
      <c r="P4904" t="s">
        <v>34</v>
      </c>
      <c r="Q4904" t="s">
        <v>34</v>
      </c>
      <c r="R4904" t="s">
        <v>34</v>
      </c>
      <c r="S4904" t="s">
        <v>34</v>
      </c>
      <c r="T4904" t="s">
        <v>37</v>
      </c>
      <c r="U4904" t="s">
        <v>67</v>
      </c>
      <c r="V4904" t="s">
        <v>34</v>
      </c>
      <c r="W4904" t="s">
        <v>40</v>
      </c>
      <c r="X4904">
        <v>75.5</v>
      </c>
      <c r="Y4904">
        <v>637.4</v>
      </c>
      <c r="Z4904">
        <v>0</v>
      </c>
      <c r="AA4904">
        <v>0</v>
      </c>
      <c r="AB4904">
        <v>224.64</v>
      </c>
      <c r="AC4904">
        <v>862.04</v>
      </c>
      <c r="AD4904" t="s">
        <v>41</v>
      </c>
      <c r="AE4904" t="s">
        <v>42</v>
      </c>
      <c r="AF4904" t="s">
        <v>42</v>
      </c>
      <c r="AG4904">
        <f t="shared" si="152"/>
        <v>0</v>
      </c>
      <c r="AH4904" t="str" cm="1">
        <f t="array" ref="AH4904">_xlfn.IFS(
X4904&lt;=20, "&lt;20",
AND(X4904&gt;=20, X4904&lt;50), "20-50",
AND(X4904&gt;=50, X4904&lt;100), "50-100",
X4904&gt;=100, "&gt;100"
)</f>
        <v>50-100</v>
      </c>
      <c r="AI4904">
        <f t="shared" si="153"/>
        <v>0</v>
      </c>
      <c r="AJ4904" t="str" cm="1">
        <f t="array" ref="AJ4904">_xlfn.IFS(
C4904&lt;=20, "&lt;20",
AND(C4904&gt;=20, C4904&lt;35), "20-35",
AND(C4904&gt;=35, C4904&lt;50), "35-50",
C4904&gt;=50, "50-100"
)</f>
        <v>50-100</v>
      </c>
      <c r="AK4904" t="str" cm="1">
        <f t="array" ref="AK4904">_xlfn.IFS(
G4904&lt;6, "&lt;6",
AND(G4904&gt;=6, G4904&lt;12), "6-12",
AND(G4904&gt;=12, G4904&lt;18), "12-18",  AND(G4904&gt;=18, G4904&lt;24), "18-24", G4904&gt;=24, "24-36")</f>
        <v>6-12</v>
      </c>
    </row>
    <row r="4905" spans="1:37" x14ac:dyDescent="0.3">
      <c r="A4905" t="s">
        <v>5005</v>
      </c>
      <c r="B4905" t="s">
        <v>44</v>
      </c>
      <c r="C4905">
        <v>42</v>
      </c>
      <c r="D4905" t="s">
        <v>37</v>
      </c>
      <c r="E4905" t="s">
        <v>48</v>
      </c>
      <c r="F4905">
        <v>4</v>
      </c>
      <c r="G4905">
        <v>15</v>
      </c>
      <c r="H4905" t="s">
        <v>36</v>
      </c>
      <c r="I4905" t="s">
        <v>34</v>
      </c>
      <c r="J4905" t="s">
        <v>34</v>
      </c>
      <c r="K4905" t="s">
        <v>37</v>
      </c>
      <c r="L4905" t="s">
        <v>72</v>
      </c>
      <c r="M4905" t="s">
        <v>37</v>
      </c>
      <c r="N4905" t="s">
        <v>34</v>
      </c>
      <c r="O4905" t="s">
        <v>37</v>
      </c>
      <c r="P4905" t="s">
        <v>37</v>
      </c>
      <c r="Q4905" t="s">
        <v>34</v>
      </c>
      <c r="R4905" t="s">
        <v>37</v>
      </c>
      <c r="S4905" t="s">
        <v>37</v>
      </c>
      <c r="T4905" t="s">
        <v>37</v>
      </c>
      <c r="U4905" t="s">
        <v>67</v>
      </c>
      <c r="V4905" t="s">
        <v>34</v>
      </c>
      <c r="W4905" t="s">
        <v>40</v>
      </c>
      <c r="X4905">
        <v>49.65</v>
      </c>
      <c r="Y4905">
        <v>305.55</v>
      </c>
      <c r="Z4905">
        <v>0</v>
      </c>
      <c r="AA4905">
        <v>0</v>
      </c>
      <c r="AB4905">
        <v>0</v>
      </c>
      <c r="AC4905">
        <v>305.55</v>
      </c>
      <c r="AD4905" t="s">
        <v>41</v>
      </c>
      <c r="AE4905" t="s">
        <v>42</v>
      </c>
      <c r="AF4905" t="s">
        <v>42</v>
      </c>
      <c r="AG4905">
        <f t="shared" si="152"/>
        <v>0</v>
      </c>
      <c r="AH4905" t="str" cm="1">
        <f t="array" ref="AH4905">_xlfn.IFS(
X4905&lt;=20, "&lt;20",
AND(X4905&gt;=20, X4905&lt;50), "20-50",
AND(X4905&gt;=50, X4905&lt;100), "50-100",
X4905&gt;=100, "&gt;100"
)</f>
        <v>20-50</v>
      </c>
      <c r="AI4905">
        <f t="shared" si="153"/>
        <v>0</v>
      </c>
      <c r="AJ4905" t="str" cm="1">
        <f t="array" ref="AJ4905">_xlfn.IFS(
C4905&lt;=20, "&lt;20",
AND(C4905&gt;=20, C4905&lt;35), "20-35",
AND(C4905&gt;=35, C4905&lt;50), "35-50",
C4905&gt;=50, "50-100"
)</f>
        <v>35-50</v>
      </c>
      <c r="AK4905" t="str" cm="1">
        <f t="array" ref="AK4905">_xlfn.IFS(
G4905&lt;6, "&lt;6",
AND(G4905&gt;=6, G4905&lt;12), "6-12",
AND(G4905&gt;=12, G4905&lt;18), "12-18",  AND(G4905&gt;=18, G4905&lt;24), "18-24", G4905&gt;=24, "24-36")</f>
        <v>12-18</v>
      </c>
    </row>
    <row r="4906" spans="1:37" x14ac:dyDescent="0.3">
      <c r="A4906" t="s">
        <v>5006</v>
      </c>
      <c r="B4906" t="s">
        <v>33</v>
      </c>
      <c r="C4906">
        <v>81</v>
      </c>
      <c r="D4906" t="s">
        <v>34</v>
      </c>
      <c r="E4906" t="s">
        <v>74</v>
      </c>
      <c r="F4906">
        <v>14</v>
      </c>
      <c r="G4906">
        <v>23</v>
      </c>
      <c r="H4906" t="s">
        <v>36</v>
      </c>
      <c r="I4906" t="s">
        <v>37</v>
      </c>
      <c r="J4906" t="s">
        <v>37</v>
      </c>
      <c r="K4906" t="s">
        <v>37</v>
      </c>
      <c r="L4906" t="s">
        <v>50</v>
      </c>
      <c r="M4906" t="s">
        <v>34</v>
      </c>
      <c r="N4906" t="s">
        <v>34</v>
      </c>
      <c r="O4906" t="s">
        <v>34</v>
      </c>
      <c r="P4906" t="s">
        <v>34</v>
      </c>
      <c r="Q4906" t="s">
        <v>37</v>
      </c>
      <c r="R4906" t="s">
        <v>37</v>
      </c>
      <c r="S4906" t="s">
        <v>34</v>
      </c>
      <c r="T4906" t="s">
        <v>37</v>
      </c>
      <c r="U4906" t="s">
        <v>46</v>
      </c>
      <c r="V4906" t="s">
        <v>37</v>
      </c>
      <c r="W4906" t="s">
        <v>51</v>
      </c>
      <c r="X4906">
        <v>93.85</v>
      </c>
      <c r="Y4906">
        <v>170.85</v>
      </c>
      <c r="Z4906">
        <v>0</v>
      </c>
      <c r="AA4906">
        <v>0</v>
      </c>
      <c r="AB4906">
        <v>38.54</v>
      </c>
      <c r="AC4906">
        <v>209.39</v>
      </c>
      <c r="AD4906" t="s">
        <v>52</v>
      </c>
      <c r="AE4906" t="s">
        <v>58</v>
      </c>
      <c r="AF4906" t="s">
        <v>387</v>
      </c>
      <c r="AG4906">
        <f t="shared" si="152"/>
        <v>1</v>
      </c>
      <c r="AH4906" t="str" cm="1">
        <f t="array" ref="AH4906">_xlfn.IFS(
X4906&lt;=20, "&lt;20",
AND(X4906&gt;=20, X4906&lt;50), "20-50",
AND(X4906&gt;=50, X4906&lt;100), "50-100",
X4906&gt;=100, "&gt;100"
)</f>
        <v>50-100</v>
      </c>
      <c r="AI4906">
        <f t="shared" si="153"/>
        <v>0</v>
      </c>
      <c r="AJ4906" t="str" cm="1">
        <f t="array" ref="AJ4906">_xlfn.IFS(
C4906&lt;=20, "&lt;20",
AND(C4906&gt;=20, C4906&lt;35), "20-35",
AND(C4906&gt;=35, C4906&lt;50), "35-50",
C4906&gt;=50, "50-100"
)</f>
        <v>50-100</v>
      </c>
      <c r="AK4906" t="str" cm="1">
        <f t="array" ref="AK4906">_xlfn.IFS(
G4906&lt;6, "&lt;6",
AND(G4906&gt;=6, G4906&lt;12), "6-12",
AND(G4906&gt;=12, G4906&lt;18), "12-18",  AND(G4906&gt;=18, G4906&lt;24), "18-24", G4906&gt;=24, "24-36")</f>
        <v>18-24</v>
      </c>
    </row>
    <row r="4907" spans="1:37" x14ac:dyDescent="0.3">
      <c r="A4907" t="s">
        <v>5007</v>
      </c>
      <c r="B4907" t="s">
        <v>33</v>
      </c>
      <c r="C4907">
        <v>66</v>
      </c>
      <c r="D4907" t="s">
        <v>34</v>
      </c>
      <c r="E4907" t="s">
        <v>61</v>
      </c>
      <c r="F4907">
        <v>11</v>
      </c>
      <c r="G4907">
        <v>2</v>
      </c>
      <c r="H4907" t="s">
        <v>70</v>
      </c>
      <c r="I4907" t="s">
        <v>37</v>
      </c>
      <c r="J4907" t="s">
        <v>34</v>
      </c>
      <c r="K4907" t="s">
        <v>37</v>
      </c>
      <c r="L4907" t="s">
        <v>50</v>
      </c>
      <c r="M4907" t="s">
        <v>34</v>
      </c>
      <c r="N4907" t="s">
        <v>37</v>
      </c>
      <c r="O4907" t="s">
        <v>34</v>
      </c>
      <c r="P4907" t="s">
        <v>37</v>
      </c>
      <c r="Q4907" t="s">
        <v>37</v>
      </c>
      <c r="R4907" t="s">
        <v>34</v>
      </c>
      <c r="S4907" t="s">
        <v>34</v>
      </c>
      <c r="T4907" t="s">
        <v>37</v>
      </c>
      <c r="U4907" t="s">
        <v>39</v>
      </c>
      <c r="V4907" t="s">
        <v>37</v>
      </c>
      <c r="W4907" t="s">
        <v>51</v>
      </c>
      <c r="X4907">
        <v>89.55</v>
      </c>
      <c r="Y4907">
        <v>3729.75</v>
      </c>
      <c r="Z4907">
        <v>0</v>
      </c>
      <c r="AA4907">
        <v>0</v>
      </c>
      <c r="AB4907">
        <v>1854.02</v>
      </c>
      <c r="AC4907">
        <v>5583.77</v>
      </c>
      <c r="AD4907" t="s">
        <v>41</v>
      </c>
      <c r="AE4907" t="s">
        <v>42</v>
      </c>
      <c r="AF4907" t="s">
        <v>42</v>
      </c>
      <c r="AG4907">
        <f t="shared" si="152"/>
        <v>0</v>
      </c>
      <c r="AH4907" t="str" cm="1">
        <f t="array" ref="AH4907">_xlfn.IFS(
X4907&lt;=20, "&lt;20",
AND(X4907&gt;=20, X4907&lt;50), "20-50",
AND(X4907&gt;=50, X4907&lt;100), "50-100",
X4907&gt;=100, "&gt;100"
)</f>
        <v>50-100</v>
      </c>
      <c r="AI4907">
        <f t="shared" si="153"/>
        <v>0</v>
      </c>
      <c r="AJ4907" t="str" cm="1">
        <f t="array" ref="AJ4907">_xlfn.IFS(
C4907&lt;=20, "&lt;20",
AND(C4907&gt;=20, C4907&lt;35), "20-35",
AND(C4907&gt;=35, C4907&lt;50), "35-50",
C4907&gt;=50, "50-100"
)</f>
        <v>50-100</v>
      </c>
      <c r="AK4907" t="str" cm="1">
        <f t="array" ref="AK4907">_xlfn.IFS(
G4907&lt;6, "&lt;6",
AND(G4907&gt;=6, G4907&lt;12), "6-12",
AND(G4907&gt;=12, G4907&lt;18), "12-18",  AND(G4907&gt;=18, G4907&lt;24), "18-24", G4907&gt;=24, "24-36")</f>
        <v>&lt;6</v>
      </c>
    </row>
    <row r="4908" spans="1:37" x14ac:dyDescent="0.3">
      <c r="A4908" t="s">
        <v>5008</v>
      </c>
      <c r="B4908" t="s">
        <v>44</v>
      </c>
      <c r="C4908">
        <v>71</v>
      </c>
      <c r="D4908" t="s">
        <v>37</v>
      </c>
      <c r="E4908" t="s">
        <v>158</v>
      </c>
      <c r="F4908">
        <v>2</v>
      </c>
      <c r="G4908">
        <v>18</v>
      </c>
      <c r="H4908" t="s">
        <v>36</v>
      </c>
      <c r="I4908" t="s">
        <v>37</v>
      </c>
      <c r="J4908" t="s">
        <v>37</v>
      </c>
      <c r="K4908" t="s">
        <v>37</v>
      </c>
      <c r="L4908" t="s">
        <v>72</v>
      </c>
      <c r="M4908" t="s">
        <v>34</v>
      </c>
      <c r="N4908" t="s">
        <v>37</v>
      </c>
      <c r="O4908" t="s">
        <v>34</v>
      </c>
      <c r="P4908" t="s">
        <v>37</v>
      </c>
      <c r="Q4908" t="s">
        <v>34</v>
      </c>
      <c r="R4908" t="s">
        <v>34</v>
      </c>
      <c r="S4908" t="s">
        <v>34</v>
      </c>
      <c r="T4908" t="s">
        <v>37</v>
      </c>
      <c r="U4908" t="s">
        <v>67</v>
      </c>
      <c r="V4908" t="s">
        <v>34</v>
      </c>
      <c r="W4908" t="s">
        <v>51</v>
      </c>
      <c r="X4908">
        <v>59.6</v>
      </c>
      <c r="Y4908">
        <v>2754</v>
      </c>
      <c r="Z4908">
        <v>0</v>
      </c>
      <c r="AA4908">
        <v>0</v>
      </c>
      <c r="AB4908">
        <v>694.66</v>
      </c>
      <c r="AC4908">
        <v>3448.66</v>
      </c>
      <c r="AD4908" t="s">
        <v>41</v>
      </c>
      <c r="AE4908" t="s">
        <v>42</v>
      </c>
      <c r="AF4908" t="s">
        <v>42</v>
      </c>
      <c r="AG4908">
        <f t="shared" si="152"/>
        <v>0</v>
      </c>
      <c r="AH4908" t="str" cm="1">
        <f t="array" ref="AH4908">_xlfn.IFS(
X4908&lt;=20, "&lt;20",
AND(X4908&gt;=20, X4908&lt;50), "20-50",
AND(X4908&gt;=50, X4908&lt;100), "50-100",
X4908&gt;=100, "&gt;100"
)</f>
        <v>50-100</v>
      </c>
      <c r="AI4908">
        <f t="shared" si="153"/>
        <v>0</v>
      </c>
      <c r="AJ4908" t="str" cm="1">
        <f t="array" ref="AJ4908">_xlfn.IFS(
C4908&lt;=20, "&lt;20",
AND(C4908&gt;=20, C4908&lt;35), "20-35",
AND(C4908&gt;=35, C4908&lt;50), "35-50",
C4908&gt;=50, "50-100"
)</f>
        <v>50-100</v>
      </c>
      <c r="AK4908" t="str" cm="1">
        <f t="array" ref="AK4908">_xlfn.IFS(
G4908&lt;6, "&lt;6",
AND(G4908&gt;=6, G4908&lt;12), "6-12",
AND(G4908&gt;=12, G4908&lt;18), "12-18",  AND(G4908&gt;=18, G4908&lt;24), "18-24", G4908&gt;=24, "24-36")</f>
        <v>18-24</v>
      </c>
    </row>
    <row r="4909" spans="1:37" x14ac:dyDescent="0.3">
      <c r="A4909" t="s">
        <v>5009</v>
      </c>
      <c r="B4909" t="s">
        <v>33</v>
      </c>
      <c r="C4909">
        <v>65</v>
      </c>
      <c r="D4909" t="s">
        <v>37</v>
      </c>
      <c r="E4909" t="s">
        <v>74</v>
      </c>
      <c r="F4909">
        <v>8</v>
      </c>
      <c r="G4909">
        <v>5</v>
      </c>
      <c r="H4909" t="s">
        <v>36</v>
      </c>
      <c r="I4909" t="s">
        <v>37</v>
      </c>
      <c r="J4909" t="s">
        <v>34</v>
      </c>
      <c r="K4909" t="s">
        <v>34</v>
      </c>
      <c r="L4909" t="s">
        <v>34</v>
      </c>
      <c r="M4909" t="s">
        <v>34</v>
      </c>
      <c r="N4909" t="s">
        <v>34</v>
      </c>
      <c r="O4909" t="s">
        <v>34</v>
      </c>
      <c r="P4909" t="s">
        <v>34</v>
      </c>
      <c r="Q4909" t="s">
        <v>34</v>
      </c>
      <c r="R4909" t="s">
        <v>34</v>
      </c>
      <c r="S4909" t="s">
        <v>34</v>
      </c>
      <c r="T4909" t="s">
        <v>34</v>
      </c>
      <c r="U4909" t="s">
        <v>39</v>
      </c>
      <c r="V4909" t="s">
        <v>34</v>
      </c>
      <c r="W4909" t="s">
        <v>143</v>
      </c>
      <c r="X4909">
        <v>19.7</v>
      </c>
      <c r="Y4909">
        <v>625.04999999999995</v>
      </c>
      <c r="Z4909">
        <v>0</v>
      </c>
      <c r="AA4909">
        <v>0</v>
      </c>
      <c r="AB4909">
        <v>737.1</v>
      </c>
      <c r="AC4909">
        <v>1362.15</v>
      </c>
      <c r="AD4909" t="s">
        <v>41</v>
      </c>
      <c r="AE4909" t="s">
        <v>42</v>
      </c>
      <c r="AF4909" t="s">
        <v>42</v>
      </c>
      <c r="AG4909">
        <f t="shared" si="152"/>
        <v>0</v>
      </c>
      <c r="AH4909" t="str" cm="1">
        <f t="array" ref="AH4909">_xlfn.IFS(
X4909&lt;=20, "&lt;20",
AND(X4909&gt;=20, X4909&lt;50), "20-50",
AND(X4909&gt;=50, X4909&lt;100), "50-100",
X4909&gt;=100, "&gt;100"
)</f>
        <v>&lt;20</v>
      </c>
      <c r="AI4909">
        <f t="shared" si="153"/>
        <v>0</v>
      </c>
      <c r="AJ4909" t="str" cm="1">
        <f t="array" ref="AJ4909">_xlfn.IFS(
C4909&lt;=20, "&lt;20",
AND(C4909&gt;=20, C4909&lt;35), "20-35",
AND(C4909&gt;=35, C4909&lt;50), "35-50",
C4909&gt;=50, "50-100"
)</f>
        <v>50-100</v>
      </c>
      <c r="AK4909" t="str" cm="1">
        <f t="array" ref="AK4909">_xlfn.IFS(
G4909&lt;6, "&lt;6",
AND(G4909&gt;=6, G4909&lt;12), "6-12",
AND(G4909&gt;=12, G4909&lt;18), "12-18",  AND(G4909&gt;=18, G4909&lt;24), "18-24", G4909&gt;=24, "24-36")</f>
        <v>&lt;6</v>
      </c>
    </row>
    <row r="4910" spans="1:37" x14ac:dyDescent="0.3">
      <c r="A4910" t="s">
        <v>5010</v>
      </c>
      <c r="B4910" t="s">
        <v>33</v>
      </c>
      <c r="C4910">
        <v>72</v>
      </c>
      <c r="D4910" t="s">
        <v>37</v>
      </c>
      <c r="E4910" t="s">
        <v>335</v>
      </c>
      <c r="F4910">
        <v>11</v>
      </c>
      <c r="G4910">
        <v>34</v>
      </c>
      <c r="H4910" t="s">
        <v>36</v>
      </c>
      <c r="I4910" t="s">
        <v>37</v>
      </c>
      <c r="J4910" t="s">
        <v>37</v>
      </c>
      <c r="K4910" t="s">
        <v>37</v>
      </c>
      <c r="L4910" t="s">
        <v>50</v>
      </c>
      <c r="M4910" t="s">
        <v>34</v>
      </c>
      <c r="N4910" t="s">
        <v>34</v>
      </c>
      <c r="O4910" t="s">
        <v>37</v>
      </c>
      <c r="P4910" t="s">
        <v>34</v>
      </c>
      <c r="Q4910" t="s">
        <v>37</v>
      </c>
      <c r="R4910" t="s">
        <v>37</v>
      </c>
      <c r="S4910" t="s">
        <v>34</v>
      </c>
      <c r="T4910" t="s">
        <v>34</v>
      </c>
      <c r="U4910" t="s">
        <v>46</v>
      </c>
      <c r="V4910" t="s">
        <v>37</v>
      </c>
      <c r="W4910" t="s">
        <v>51</v>
      </c>
      <c r="X4910">
        <v>99.05</v>
      </c>
      <c r="Y4910">
        <v>3395.8</v>
      </c>
      <c r="Z4910">
        <v>0</v>
      </c>
      <c r="AA4910">
        <v>120</v>
      </c>
      <c r="AB4910">
        <v>729.05</v>
      </c>
      <c r="AC4910">
        <v>4244.8500000000004</v>
      </c>
      <c r="AD4910" t="s">
        <v>52</v>
      </c>
      <c r="AE4910" t="s">
        <v>94</v>
      </c>
      <c r="AF4910" t="s">
        <v>95</v>
      </c>
      <c r="AG4910">
        <f t="shared" si="152"/>
        <v>1</v>
      </c>
      <c r="AH4910" t="str" cm="1">
        <f t="array" ref="AH4910">_xlfn.IFS(
X4910&lt;=20, "&lt;20",
AND(X4910&gt;=20, X4910&lt;50), "20-50",
AND(X4910&gt;=50, X4910&lt;100), "50-100",
X4910&gt;=100, "&gt;100"
)</f>
        <v>50-100</v>
      </c>
      <c r="AI4910">
        <f t="shared" si="153"/>
        <v>0</v>
      </c>
      <c r="AJ4910" t="str" cm="1">
        <f t="array" ref="AJ4910">_xlfn.IFS(
C4910&lt;=20, "&lt;20",
AND(C4910&gt;=20, C4910&lt;35), "20-35",
AND(C4910&gt;=35, C4910&lt;50), "35-50",
C4910&gt;=50, "50-100"
)</f>
        <v>50-100</v>
      </c>
      <c r="AK4910" t="str" cm="1">
        <f t="array" ref="AK4910">_xlfn.IFS(
G4910&lt;6, "&lt;6",
AND(G4910&gt;=6, G4910&lt;12), "6-12",
AND(G4910&gt;=12, G4910&lt;18), "12-18",  AND(G4910&gt;=18, G4910&lt;24), "18-24", G4910&gt;=24, "24-36")</f>
        <v>24-36</v>
      </c>
    </row>
    <row r="4911" spans="1:37" x14ac:dyDescent="0.3">
      <c r="A4911" t="s">
        <v>5011</v>
      </c>
      <c r="B4911" t="s">
        <v>44</v>
      </c>
      <c r="C4911">
        <v>51</v>
      </c>
      <c r="D4911" t="s">
        <v>34</v>
      </c>
      <c r="E4911" t="s">
        <v>114</v>
      </c>
      <c r="F4911">
        <v>4</v>
      </c>
      <c r="G4911">
        <v>19</v>
      </c>
      <c r="H4911" t="s">
        <v>36</v>
      </c>
      <c r="I4911" t="s">
        <v>34</v>
      </c>
      <c r="J4911" t="s">
        <v>34</v>
      </c>
      <c r="K4911" t="s">
        <v>37</v>
      </c>
      <c r="L4911" t="s">
        <v>72</v>
      </c>
      <c r="M4911" t="s">
        <v>37</v>
      </c>
      <c r="N4911" t="s">
        <v>34</v>
      </c>
      <c r="O4911" t="s">
        <v>34</v>
      </c>
      <c r="P4911" t="s">
        <v>37</v>
      </c>
      <c r="Q4911" t="s">
        <v>34</v>
      </c>
      <c r="R4911" t="s">
        <v>37</v>
      </c>
      <c r="S4911" t="s">
        <v>37</v>
      </c>
      <c r="T4911" t="s">
        <v>37</v>
      </c>
      <c r="U4911" t="s">
        <v>39</v>
      </c>
      <c r="V4911" t="s">
        <v>34</v>
      </c>
      <c r="W4911" t="s">
        <v>51</v>
      </c>
      <c r="X4911">
        <v>44.1</v>
      </c>
      <c r="Y4911">
        <v>2369.6999999999998</v>
      </c>
      <c r="Z4911">
        <v>0</v>
      </c>
      <c r="AA4911">
        <v>0</v>
      </c>
      <c r="AB4911">
        <v>0</v>
      </c>
      <c r="AC4911">
        <v>2369.6999999999998</v>
      </c>
      <c r="AD4911" t="s">
        <v>41</v>
      </c>
      <c r="AE4911" t="s">
        <v>42</v>
      </c>
      <c r="AF4911" t="s">
        <v>42</v>
      </c>
      <c r="AG4911">
        <f t="shared" si="152"/>
        <v>0</v>
      </c>
      <c r="AH4911" t="str" cm="1">
        <f t="array" ref="AH4911">_xlfn.IFS(
X4911&lt;=20, "&lt;20",
AND(X4911&gt;=20, X4911&lt;50), "20-50",
AND(X4911&gt;=50, X4911&lt;100), "50-100",
X4911&gt;=100, "&gt;100"
)</f>
        <v>20-50</v>
      </c>
      <c r="AI4911">
        <f t="shared" si="153"/>
        <v>0</v>
      </c>
      <c r="AJ4911" t="str" cm="1">
        <f t="array" ref="AJ4911">_xlfn.IFS(
C4911&lt;=20, "&lt;20",
AND(C4911&gt;=20, C4911&lt;35), "20-35",
AND(C4911&gt;=35, C4911&lt;50), "35-50",
C4911&gt;=50, "50-100"
)</f>
        <v>50-100</v>
      </c>
      <c r="AK4911" t="str" cm="1">
        <f t="array" ref="AK4911">_xlfn.IFS(
G4911&lt;6, "&lt;6",
AND(G4911&gt;=6, G4911&lt;12), "6-12",
AND(G4911&gt;=12, G4911&lt;18), "12-18",  AND(G4911&gt;=18, G4911&lt;24), "18-24", G4911&gt;=24, "24-36")</f>
        <v>18-24</v>
      </c>
    </row>
    <row r="4912" spans="1:37" x14ac:dyDescent="0.3">
      <c r="A4912" t="s">
        <v>5012</v>
      </c>
      <c r="B4912" t="s">
        <v>44</v>
      </c>
      <c r="C4912">
        <v>77</v>
      </c>
      <c r="D4912" t="s">
        <v>34</v>
      </c>
      <c r="E4912" t="s">
        <v>69</v>
      </c>
      <c r="F4912">
        <v>8</v>
      </c>
      <c r="G4912">
        <v>21</v>
      </c>
      <c r="H4912" t="s">
        <v>36</v>
      </c>
      <c r="I4912" t="s">
        <v>37</v>
      </c>
      <c r="J4912" t="s">
        <v>37</v>
      </c>
      <c r="K4912" t="s">
        <v>37</v>
      </c>
      <c r="L4912" t="s">
        <v>38</v>
      </c>
      <c r="M4912" t="s">
        <v>34</v>
      </c>
      <c r="N4912" t="s">
        <v>34</v>
      </c>
      <c r="O4912" t="s">
        <v>37</v>
      </c>
      <c r="P4912" t="s">
        <v>34</v>
      </c>
      <c r="Q4912" t="s">
        <v>37</v>
      </c>
      <c r="R4912" t="s">
        <v>37</v>
      </c>
      <c r="S4912" t="s">
        <v>34</v>
      </c>
      <c r="T4912" t="s">
        <v>37</v>
      </c>
      <c r="U4912" t="s">
        <v>46</v>
      </c>
      <c r="V4912" t="s">
        <v>37</v>
      </c>
      <c r="W4912" t="s">
        <v>40</v>
      </c>
      <c r="X4912">
        <v>100.45</v>
      </c>
      <c r="Y4912">
        <v>1622.45</v>
      </c>
      <c r="Z4912">
        <v>0</v>
      </c>
      <c r="AA4912">
        <v>0</v>
      </c>
      <c r="AB4912">
        <v>479.06</v>
      </c>
      <c r="AC4912">
        <v>2101.5100000000002</v>
      </c>
      <c r="AD4912" t="s">
        <v>52</v>
      </c>
      <c r="AE4912" t="s">
        <v>53</v>
      </c>
      <c r="AF4912" t="s">
        <v>162</v>
      </c>
      <c r="AG4912">
        <f t="shared" si="152"/>
        <v>1</v>
      </c>
      <c r="AH4912" t="str" cm="1">
        <f t="array" ref="AH4912">_xlfn.IFS(
X4912&lt;=20, "&lt;20",
AND(X4912&gt;=20, X4912&lt;50), "20-50",
AND(X4912&gt;=50, X4912&lt;100), "50-100",
X4912&gt;=100, "&gt;100"
)</f>
        <v>&gt;100</v>
      </c>
      <c r="AI4912">
        <f t="shared" si="153"/>
        <v>0</v>
      </c>
      <c r="AJ4912" t="str" cm="1">
        <f t="array" ref="AJ4912">_xlfn.IFS(
C4912&lt;=20, "&lt;20",
AND(C4912&gt;=20, C4912&lt;35), "20-35",
AND(C4912&gt;=35, C4912&lt;50), "35-50",
C4912&gt;=50, "50-100"
)</f>
        <v>50-100</v>
      </c>
      <c r="AK4912" t="str" cm="1">
        <f t="array" ref="AK4912">_xlfn.IFS(
G4912&lt;6, "&lt;6",
AND(G4912&gt;=6, G4912&lt;12), "6-12",
AND(G4912&gt;=12, G4912&lt;18), "12-18",  AND(G4912&gt;=18, G4912&lt;24), "18-24", G4912&gt;=24, "24-36")</f>
        <v>18-24</v>
      </c>
    </row>
    <row r="4913" spans="1:37" x14ac:dyDescent="0.3">
      <c r="A4913" t="s">
        <v>5013</v>
      </c>
      <c r="B4913" t="s">
        <v>33</v>
      </c>
      <c r="C4913">
        <v>28</v>
      </c>
      <c r="D4913" t="s">
        <v>34</v>
      </c>
      <c r="E4913" t="s">
        <v>158</v>
      </c>
      <c r="F4913">
        <v>9</v>
      </c>
      <c r="G4913">
        <v>7</v>
      </c>
      <c r="H4913" t="s">
        <v>66</v>
      </c>
      <c r="I4913" t="s">
        <v>37</v>
      </c>
      <c r="J4913" t="s">
        <v>37</v>
      </c>
      <c r="K4913" t="s">
        <v>37</v>
      </c>
      <c r="L4913" t="s">
        <v>50</v>
      </c>
      <c r="M4913" t="s">
        <v>34</v>
      </c>
      <c r="N4913" t="s">
        <v>37</v>
      </c>
      <c r="O4913" t="s">
        <v>37</v>
      </c>
      <c r="P4913" t="s">
        <v>37</v>
      </c>
      <c r="Q4913" t="s">
        <v>37</v>
      </c>
      <c r="R4913" t="s">
        <v>37</v>
      </c>
      <c r="S4913" t="s">
        <v>37</v>
      </c>
      <c r="T4913" t="s">
        <v>34</v>
      </c>
      <c r="U4913" t="s">
        <v>67</v>
      </c>
      <c r="V4913" t="s">
        <v>34</v>
      </c>
      <c r="W4913" t="s">
        <v>40</v>
      </c>
      <c r="X4913">
        <v>110.9</v>
      </c>
      <c r="Y4913">
        <v>7922.75</v>
      </c>
      <c r="Z4913">
        <v>0</v>
      </c>
      <c r="AA4913">
        <v>130</v>
      </c>
      <c r="AB4913">
        <v>3263.04</v>
      </c>
      <c r="AC4913">
        <v>11315.79</v>
      </c>
      <c r="AD4913" t="s">
        <v>41</v>
      </c>
      <c r="AE4913" t="s">
        <v>42</v>
      </c>
      <c r="AF4913" t="s">
        <v>42</v>
      </c>
      <c r="AG4913">
        <f t="shared" si="152"/>
        <v>0</v>
      </c>
      <c r="AH4913" t="str" cm="1">
        <f t="array" ref="AH4913">_xlfn.IFS(
X4913&lt;=20, "&lt;20",
AND(X4913&gt;=20, X4913&lt;50), "20-50",
AND(X4913&gt;=50, X4913&lt;100), "50-100",
X4913&gt;=100, "&gt;100"
)</f>
        <v>&gt;100</v>
      </c>
      <c r="AI4913">
        <f t="shared" si="153"/>
        <v>0</v>
      </c>
      <c r="AJ4913" t="str" cm="1">
        <f t="array" ref="AJ4913">_xlfn.IFS(
C4913&lt;=20, "&lt;20",
AND(C4913&gt;=20, C4913&lt;35), "20-35",
AND(C4913&gt;=35, C4913&lt;50), "35-50",
C4913&gt;=50, "50-100"
)</f>
        <v>20-35</v>
      </c>
      <c r="AK4913" t="str" cm="1">
        <f t="array" ref="AK4913">_xlfn.IFS(
G4913&lt;6, "&lt;6",
AND(G4913&gt;=6, G4913&lt;12), "6-12",
AND(G4913&gt;=12, G4913&lt;18), "12-18",  AND(G4913&gt;=18, G4913&lt;24), "18-24", G4913&gt;=24, "24-36")</f>
        <v>6-12</v>
      </c>
    </row>
    <row r="4914" spans="1:37" x14ac:dyDescent="0.3">
      <c r="A4914" t="s">
        <v>5014</v>
      </c>
      <c r="B4914" t="s">
        <v>33</v>
      </c>
      <c r="C4914">
        <v>31</v>
      </c>
      <c r="D4914" t="s">
        <v>34</v>
      </c>
      <c r="E4914" t="s">
        <v>61</v>
      </c>
      <c r="F4914">
        <v>1</v>
      </c>
      <c r="G4914">
        <v>8</v>
      </c>
      <c r="H4914" t="s">
        <v>36</v>
      </c>
      <c r="I4914" t="s">
        <v>37</v>
      </c>
      <c r="J4914" t="s">
        <v>34</v>
      </c>
      <c r="K4914" t="s">
        <v>37</v>
      </c>
      <c r="L4914" t="s">
        <v>50</v>
      </c>
      <c r="M4914" t="s">
        <v>37</v>
      </c>
      <c r="N4914" t="s">
        <v>34</v>
      </c>
      <c r="O4914" t="s">
        <v>34</v>
      </c>
      <c r="P4914" t="s">
        <v>37</v>
      </c>
      <c r="Q4914" t="s">
        <v>34</v>
      </c>
      <c r="R4914" t="s">
        <v>37</v>
      </c>
      <c r="S4914" t="s">
        <v>37</v>
      </c>
      <c r="T4914" t="s">
        <v>37</v>
      </c>
      <c r="U4914" t="s">
        <v>46</v>
      </c>
      <c r="V4914" t="s">
        <v>37</v>
      </c>
      <c r="W4914" t="s">
        <v>51</v>
      </c>
      <c r="X4914">
        <v>89.25</v>
      </c>
      <c r="Y4914">
        <v>2210.1999999999998</v>
      </c>
      <c r="Z4914">
        <v>0</v>
      </c>
      <c r="AA4914">
        <v>0</v>
      </c>
      <c r="AB4914">
        <v>245.52</v>
      </c>
      <c r="AC4914">
        <v>2455.7199999999998</v>
      </c>
      <c r="AD4914" t="s">
        <v>41</v>
      </c>
      <c r="AE4914" t="s">
        <v>42</v>
      </c>
      <c r="AF4914" t="s">
        <v>42</v>
      </c>
      <c r="AG4914">
        <f t="shared" si="152"/>
        <v>0</v>
      </c>
      <c r="AH4914" t="str" cm="1">
        <f t="array" ref="AH4914">_xlfn.IFS(
X4914&lt;=20, "&lt;20",
AND(X4914&gt;=20, X4914&lt;50), "20-50",
AND(X4914&gt;=50, X4914&lt;100), "50-100",
X4914&gt;=100, "&gt;100"
)</f>
        <v>50-100</v>
      </c>
      <c r="AI4914">
        <f t="shared" si="153"/>
        <v>0</v>
      </c>
      <c r="AJ4914" t="str" cm="1">
        <f t="array" ref="AJ4914">_xlfn.IFS(
C4914&lt;=20, "&lt;20",
AND(C4914&gt;=20, C4914&lt;35), "20-35",
AND(C4914&gt;=35, C4914&lt;50), "35-50",
C4914&gt;=50, "50-100"
)</f>
        <v>20-35</v>
      </c>
      <c r="AK4914" t="str" cm="1">
        <f t="array" ref="AK4914">_xlfn.IFS(
G4914&lt;6, "&lt;6",
AND(G4914&gt;=6, G4914&lt;12), "6-12",
AND(G4914&gt;=12, G4914&lt;18), "12-18",  AND(G4914&gt;=18, G4914&lt;24), "18-24", G4914&gt;=24, "24-36")</f>
        <v>6-12</v>
      </c>
    </row>
    <row r="4915" spans="1:37" x14ac:dyDescent="0.3">
      <c r="A4915" t="s">
        <v>5015</v>
      </c>
      <c r="B4915" t="s">
        <v>44</v>
      </c>
      <c r="C4915">
        <v>41</v>
      </c>
      <c r="D4915" t="s">
        <v>37</v>
      </c>
      <c r="E4915" t="s">
        <v>61</v>
      </c>
      <c r="F4915">
        <v>6</v>
      </c>
      <c r="G4915">
        <v>20</v>
      </c>
      <c r="H4915" t="s">
        <v>36</v>
      </c>
      <c r="I4915" t="s">
        <v>37</v>
      </c>
      <c r="J4915" t="s">
        <v>37</v>
      </c>
      <c r="K4915" t="s">
        <v>37</v>
      </c>
      <c r="L4915" t="s">
        <v>38</v>
      </c>
      <c r="M4915" t="s">
        <v>37</v>
      </c>
      <c r="N4915" t="s">
        <v>34</v>
      </c>
      <c r="O4915" t="s">
        <v>34</v>
      </c>
      <c r="P4915" t="s">
        <v>34</v>
      </c>
      <c r="Q4915" t="s">
        <v>37</v>
      </c>
      <c r="R4915" t="s">
        <v>34</v>
      </c>
      <c r="S4915" t="s">
        <v>34</v>
      </c>
      <c r="T4915" t="s">
        <v>37</v>
      </c>
      <c r="U4915" t="s">
        <v>39</v>
      </c>
      <c r="V4915" t="s">
        <v>34</v>
      </c>
      <c r="W4915" t="s">
        <v>51</v>
      </c>
      <c r="X4915">
        <v>64.650000000000006</v>
      </c>
      <c r="Y4915">
        <v>2347.85</v>
      </c>
      <c r="Z4915">
        <v>0</v>
      </c>
      <c r="AA4915">
        <v>0</v>
      </c>
      <c r="AB4915">
        <v>1375.66</v>
      </c>
      <c r="AC4915">
        <v>3723.51</v>
      </c>
      <c r="AD4915" t="s">
        <v>41</v>
      </c>
      <c r="AE4915" t="s">
        <v>42</v>
      </c>
      <c r="AF4915" t="s">
        <v>42</v>
      </c>
      <c r="AG4915">
        <f t="shared" si="152"/>
        <v>0</v>
      </c>
      <c r="AH4915" t="str" cm="1">
        <f t="array" ref="AH4915">_xlfn.IFS(
X4915&lt;=20, "&lt;20",
AND(X4915&gt;=20, X4915&lt;50), "20-50",
AND(X4915&gt;=50, X4915&lt;100), "50-100",
X4915&gt;=100, "&gt;100"
)</f>
        <v>50-100</v>
      </c>
      <c r="AI4915">
        <f t="shared" si="153"/>
        <v>0</v>
      </c>
      <c r="AJ4915" t="str" cm="1">
        <f t="array" ref="AJ4915">_xlfn.IFS(
C4915&lt;=20, "&lt;20",
AND(C4915&gt;=20, C4915&lt;35), "20-35",
AND(C4915&gt;=35, C4915&lt;50), "35-50",
C4915&gt;=50, "50-100"
)</f>
        <v>35-50</v>
      </c>
      <c r="AK4915" t="str" cm="1">
        <f t="array" ref="AK4915">_xlfn.IFS(
G4915&lt;6, "&lt;6",
AND(G4915&gt;=6, G4915&lt;12), "6-12",
AND(G4915&gt;=12, G4915&lt;18), "12-18",  AND(G4915&gt;=18, G4915&lt;24), "18-24", G4915&gt;=24, "24-36")</f>
        <v>18-24</v>
      </c>
    </row>
    <row r="4916" spans="1:37" x14ac:dyDescent="0.3">
      <c r="A4916" t="s">
        <v>5016</v>
      </c>
      <c r="B4916" t="s">
        <v>44</v>
      </c>
      <c r="C4916">
        <v>63</v>
      </c>
      <c r="D4916" t="s">
        <v>34</v>
      </c>
      <c r="E4916" t="s">
        <v>130</v>
      </c>
      <c r="F4916">
        <v>10</v>
      </c>
      <c r="G4916">
        <v>32</v>
      </c>
      <c r="H4916" t="s">
        <v>70</v>
      </c>
      <c r="I4916" t="s">
        <v>37</v>
      </c>
      <c r="J4916" t="s">
        <v>34</v>
      </c>
      <c r="K4916" t="s">
        <v>34</v>
      </c>
      <c r="L4916" t="s">
        <v>34</v>
      </c>
      <c r="M4916" t="s">
        <v>34</v>
      </c>
      <c r="N4916" t="s">
        <v>34</v>
      </c>
      <c r="O4916" t="s">
        <v>34</v>
      </c>
      <c r="P4916" t="s">
        <v>34</v>
      </c>
      <c r="Q4916" t="s">
        <v>34</v>
      </c>
      <c r="R4916" t="s">
        <v>34</v>
      </c>
      <c r="S4916" t="s">
        <v>34</v>
      </c>
      <c r="T4916" t="s">
        <v>34</v>
      </c>
      <c r="U4916" t="s">
        <v>67</v>
      </c>
      <c r="V4916" t="s">
        <v>34</v>
      </c>
      <c r="W4916" t="s">
        <v>51</v>
      </c>
      <c r="X4916">
        <v>20.2</v>
      </c>
      <c r="Y4916">
        <v>1027.25</v>
      </c>
      <c r="Z4916">
        <v>0</v>
      </c>
      <c r="AA4916">
        <v>0</v>
      </c>
      <c r="AB4916">
        <v>894.72</v>
      </c>
      <c r="AC4916">
        <v>1921.97</v>
      </c>
      <c r="AD4916" t="s">
        <v>41</v>
      </c>
      <c r="AE4916" t="s">
        <v>42</v>
      </c>
      <c r="AF4916" t="s">
        <v>42</v>
      </c>
      <c r="AG4916">
        <f t="shared" si="152"/>
        <v>0</v>
      </c>
      <c r="AH4916" t="str" cm="1">
        <f t="array" ref="AH4916">_xlfn.IFS(
X4916&lt;=20, "&lt;20",
AND(X4916&gt;=20, X4916&lt;50), "20-50",
AND(X4916&gt;=50, X4916&lt;100), "50-100",
X4916&gt;=100, "&gt;100"
)</f>
        <v>20-50</v>
      </c>
      <c r="AI4916">
        <f t="shared" si="153"/>
        <v>0</v>
      </c>
      <c r="AJ4916" t="str" cm="1">
        <f t="array" ref="AJ4916">_xlfn.IFS(
C4916&lt;=20, "&lt;20",
AND(C4916&gt;=20, C4916&lt;35), "20-35",
AND(C4916&gt;=35, C4916&lt;50), "35-50",
C4916&gt;=50, "50-100"
)</f>
        <v>50-100</v>
      </c>
      <c r="AK4916" t="str" cm="1">
        <f t="array" ref="AK4916">_xlfn.IFS(
G4916&lt;6, "&lt;6",
AND(G4916&gt;=6, G4916&lt;12), "6-12",
AND(G4916&gt;=12, G4916&lt;18), "12-18",  AND(G4916&gt;=18, G4916&lt;24), "18-24", G4916&gt;=24, "24-36")</f>
        <v>24-36</v>
      </c>
    </row>
    <row r="4917" spans="1:37" x14ac:dyDescent="0.3">
      <c r="A4917" t="s">
        <v>5017</v>
      </c>
      <c r="B4917" t="s">
        <v>33</v>
      </c>
      <c r="C4917">
        <v>40</v>
      </c>
      <c r="D4917" t="s">
        <v>34</v>
      </c>
      <c r="E4917" t="s">
        <v>82</v>
      </c>
      <c r="F4917">
        <v>3</v>
      </c>
      <c r="G4917">
        <v>6</v>
      </c>
      <c r="H4917" t="s">
        <v>36</v>
      </c>
      <c r="I4917" t="s">
        <v>37</v>
      </c>
      <c r="J4917" t="s">
        <v>37</v>
      </c>
      <c r="K4917" t="s">
        <v>37</v>
      </c>
      <c r="L4917" t="s">
        <v>50</v>
      </c>
      <c r="M4917" t="s">
        <v>34</v>
      </c>
      <c r="N4917" t="s">
        <v>34</v>
      </c>
      <c r="O4917" t="s">
        <v>37</v>
      </c>
      <c r="P4917" t="s">
        <v>37</v>
      </c>
      <c r="Q4917" t="s">
        <v>37</v>
      </c>
      <c r="R4917" t="s">
        <v>37</v>
      </c>
      <c r="S4917" t="s">
        <v>37</v>
      </c>
      <c r="T4917" t="s">
        <v>37</v>
      </c>
      <c r="U4917" t="s">
        <v>67</v>
      </c>
      <c r="V4917" t="s">
        <v>34</v>
      </c>
      <c r="W4917" t="s">
        <v>51</v>
      </c>
      <c r="X4917">
        <v>104</v>
      </c>
      <c r="Y4917">
        <v>7028.5</v>
      </c>
      <c r="Z4917">
        <v>0</v>
      </c>
      <c r="AA4917">
        <v>0</v>
      </c>
      <c r="AB4917">
        <v>127.65</v>
      </c>
      <c r="AC4917">
        <v>7156.15</v>
      </c>
      <c r="AD4917" t="s">
        <v>41</v>
      </c>
      <c r="AE4917" t="s">
        <v>42</v>
      </c>
      <c r="AF4917" t="s">
        <v>42</v>
      </c>
      <c r="AG4917">
        <f t="shared" si="152"/>
        <v>0</v>
      </c>
      <c r="AH4917" t="str" cm="1">
        <f t="array" ref="AH4917">_xlfn.IFS(
X4917&lt;=20, "&lt;20",
AND(X4917&gt;=20, X4917&lt;50), "20-50",
AND(X4917&gt;=50, X4917&lt;100), "50-100",
X4917&gt;=100, "&gt;100"
)</f>
        <v>&gt;100</v>
      </c>
      <c r="AI4917">
        <f t="shared" si="153"/>
        <v>0</v>
      </c>
      <c r="AJ4917" t="str" cm="1">
        <f t="array" ref="AJ4917">_xlfn.IFS(
C4917&lt;=20, "&lt;20",
AND(C4917&gt;=20, C4917&lt;35), "20-35",
AND(C4917&gt;=35, C4917&lt;50), "35-50",
C4917&gt;=50, "50-100"
)</f>
        <v>35-50</v>
      </c>
      <c r="AK4917" t="str" cm="1">
        <f t="array" ref="AK4917">_xlfn.IFS(
G4917&lt;6, "&lt;6",
AND(G4917&gt;=6, G4917&lt;12), "6-12",
AND(G4917&gt;=12, G4917&lt;18), "12-18",  AND(G4917&gt;=18, G4917&lt;24), "18-24", G4917&gt;=24, "24-36")</f>
        <v>6-12</v>
      </c>
    </row>
    <row r="4918" spans="1:37" x14ac:dyDescent="0.3">
      <c r="A4918" t="s">
        <v>5018</v>
      </c>
      <c r="B4918" t="s">
        <v>33</v>
      </c>
      <c r="C4918">
        <v>55</v>
      </c>
      <c r="D4918" t="s">
        <v>37</v>
      </c>
      <c r="E4918" t="s">
        <v>35</v>
      </c>
      <c r="F4918">
        <v>12</v>
      </c>
      <c r="G4918">
        <v>29</v>
      </c>
      <c r="H4918" t="s">
        <v>110</v>
      </c>
      <c r="I4918" t="s">
        <v>37</v>
      </c>
      <c r="J4918" t="s">
        <v>34</v>
      </c>
      <c r="K4918" t="s">
        <v>37</v>
      </c>
      <c r="L4918" t="s">
        <v>38</v>
      </c>
      <c r="M4918" t="s">
        <v>34</v>
      </c>
      <c r="N4918" t="s">
        <v>34</v>
      </c>
      <c r="O4918" t="s">
        <v>37</v>
      </c>
      <c r="P4918" t="s">
        <v>37</v>
      </c>
      <c r="Q4918" t="s">
        <v>34</v>
      </c>
      <c r="R4918" t="s">
        <v>37</v>
      </c>
      <c r="S4918" t="s">
        <v>37</v>
      </c>
      <c r="T4918" t="s">
        <v>37</v>
      </c>
      <c r="U4918" t="s">
        <v>46</v>
      </c>
      <c r="V4918" t="s">
        <v>37</v>
      </c>
      <c r="W4918" t="s">
        <v>40</v>
      </c>
      <c r="X4918">
        <v>66.400000000000006</v>
      </c>
      <c r="Y4918">
        <v>2019.8</v>
      </c>
      <c r="Z4918">
        <v>0</v>
      </c>
      <c r="AA4918">
        <v>0</v>
      </c>
      <c r="AB4918">
        <v>784.3</v>
      </c>
      <c r="AC4918">
        <v>2804.1</v>
      </c>
      <c r="AD4918" t="s">
        <v>41</v>
      </c>
      <c r="AE4918" t="s">
        <v>42</v>
      </c>
      <c r="AF4918" t="s">
        <v>42</v>
      </c>
      <c r="AG4918">
        <f t="shared" si="152"/>
        <v>0</v>
      </c>
      <c r="AH4918" t="str" cm="1">
        <f t="array" ref="AH4918">_xlfn.IFS(
X4918&lt;=20, "&lt;20",
AND(X4918&gt;=20, X4918&lt;50), "20-50",
AND(X4918&gt;=50, X4918&lt;100), "50-100",
X4918&gt;=100, "&gt;100"
)</f>
        <v>50-100</v>
      </c>
      <c r="AI4918">
        <f t="shared" si="153"/>
        <v>0</v>
      </c>
      <c r="AJ4918" t="str" cm="1">
        <f t="array" ref="AJ4918">_xlfn.IFS(
C4918&lt;=20, "&lt;20",
AND(C4918&gt;=20, C4918&lt;35), "20-35",
AND(C4918&gt;=35, C4918&lt;50), "35-50",
C4918&gt;=50, "50-100"
)</f>
        <v>50-100</v>
      </c>
      <c r="AK4918" t="str" cm="1">
        <f t="array" ref="AK4918">_xlfn.IFS(
G4918&lt;6, "&lt;6",
AND(G4918&gt;=6, G4918&lt;12), "6-12",
AND(G4918&gt;=12, G4918&lt;18), "12-18",  AND(G4918&gt;=18, G4918&lt;24), "18-24", G4918&gt;=24, "24-36")</f>
        <v>24-36</v>
      </c>
    </row>
    <row r="4919" spans="1:37" x14ac:dyDescent="0.3">
      <c r="A4919" t="s">
        <v>5019</v>
      </c>
      <c r="B4919" t="s">
        <v>44</v>
      </c>
      <c r="C4919">
        <v>31</v>
      </c>
      <c r="D4919" t="s">
        <v>34</v>
      </c>
      <c r="E4919" t="s">
        <v>103</v>
      </c>
      <c r="F4919">
        <v>1</v>
      </c>
      <c r="G4919">
        <v>21</v>
      </c>
      <c r="H4919" t="s">
        <v>110</v>
      </c>
      <c r="I4919" t="s">
        <v>37</v>
      </c>
      <c r="J4919" t="s">
        <v>37</v>
      </c>
      <c r="K4919" t="s">
        <v>37</v>
      </c>
      <c r="L4919" t="s">
        <v>72</v>
      </c>
      <c r="M4919" t="s">
        <v>37</v>
      </c>
      <c r="N4919" t="s">
        <v>34</v>
      </c>
      <c r="O4919" t="s">
        <v>37</v>
      </c>
      <c r="P4919" t="s">
        <v>37</v>
      </c>
      <c r="Q4919" t="s">
        <v>37</v>
      </c>
      <c r="R4919" t="s">
        <v>37</v>
      </c>
      <c r="S4919" t="s">
        <v>37</v>
      </c>
      <c r="T4919" t="s">
        <v>37</v>
      </c>
      <c r="U4919" t="s">
        <v>67</v>
      </c>
      <c r="V4919" t="s">
        <v>37</v>
      </c>
      <c r="W4919" t="s">
        <v>51</v>
      </c>
      <c r="X4919">
        <v>85.4</v>
      </c>
      <c r="Y4919">
        <v>3297</v>
      </c>
      <c r="Z4919">
        <v>0</v>
      </c>
      <c r="AA4919">
        <v>0</v>
      </c>
      <c r="AB4919">
        <v>665.76</v>
      </c>
      <c r="AC4919">
        <v>3962.76</v>
      </c>
      <c r="AD4919" t="s">
        <v>41</v>
      </c>
      <c r="AE4919" t="s">
        <v>42</v>
      </c>
      <c r="AF4919" t="s">
        <v>42</v>
      </c>
      <c r="AG4919">
        <f t="shared" si="152"/>
        <v>0</v>
      </c>
      <c r="AH4919" t="str" cm="1">
        <f t="array" ref="AH4919">_xlfn.IFS(
X4919&lt;=20, "&lt;20",
AND(X4919&gt;=20, X4919&lt;50), "20-50",
AND(X4919&gt;=50, X4919&lt;100), "50-100",
X4919&gt;=100, "&gt;100"
)</f>
        <v>50-100</v>
      </c>
      <c r="AI4919">
        <f t="shared" si="153"/>
        <v>0</v>
      </c>
      <c r="AJ4919" t="str" cm="1">
        <f t="array" ref="AJ4919">_xlfn.IFS(
C4919&lt;=20, "&lt;20",
AND(C4919&gt;=20, C4919&lt;35), "20-35",
AND(C4919&gt;=35, C4919&lt;50), "35-50",
C4919&gt;=50, "50-100"
)</f>
        <v>20-35</v>
      </c>
      <c r="AK4919" t="str" cm="1">
        <f t="array" ref="AK4919">_xlfn.IFS(
G4919&lt;6, "&lt;6",
AND(G4919&gt;=6, G4919&lt;12), "6-12",
AND(G4919&gt;=12, G4919&lt;18), "12-18",  AND(G4919&gt;=18, G4919&lt;24), "18-24", G4919&gt;=24, "24-36")</f>
        <v>18-24</v>
      </c>
    </row>
    <row r="4920" spans="1:37" x14ac:dyDescent="0.3">
      <c r="A4920" t="s">
        <v>5020</v>
      </c>
      <c r="B4920" t="s">
        <v>44</v>
      </c>
      <c r="C4920">
        <v>65</v>
      </c>
      <c r="D4920" t="s">
        <v>34</v>
      </c>
      <c r="E4920" t="s">
        <v>87</v>
      </c>
      <c r="F4920">
        <v>4</v>
      </c>
      <c r="G4920">
        <v>15</v>
      </c>
      <c r="H4920" t="s">
        <v>110</v>
      </c>
      <c r="I4920" t="s">
        <v>34</v>
      </c>
      <c r="J4920" t="s">
        <v>34</v>
      </c>
      <c r="K4920" t="s">
        <v>37</v>
      </c>
      <c r="L4920" t="s">
        <v>38</v>
      </c>
      <c r="M4920" t="s">
        <v>34</v>
      </c>
      <c r="N4920" t="s">
        <v>34</v>
      </c>
      <c r="O4920" t="s">
        <v>37</v>
      </c>
      <c r="P4920" t="s">
        <v>34</v>
      </c>
      <c r="Q4920" t="s">
        <v>34</v>
      </c>
      <c r="R4920" t="s">
        <v>37</v>
      </c>
      <c r="S4920" t="s">
        <v>37</v>
      </c>
      <c r="T4920" t="s">
        <v>37</v>
      </c>
      <c r="U4920" t="s">
        <v>46</v>
      </c>
      <c r="V4920" t="s">
        <v>37</v>
      </c>
      <c r="W4920" t="s">
        <v>40</v>
      </c>
      <c r="X4920">
        <v>40.200000000000003</v>
      </c>
      <c r="Y4920">
        <v>1478.85</v>
      </c>
      <c r="Z4920">
        <v>0</v>
      </c>
      <c r="AA4920">
        <v>0</v>
      </c>
      <c r="AB4920">
        <v>0</v>
      </c>
      <c r="AC4920">
        <v>1478.85</v>
      </c>
      <c r="AD4920" t="s">
        <v>41</v>
      </c>
      <c r="AE4920" t="s">
        <v>42</v>
      </c>
      <c r="AF4920" t="s">
        <v>42</v>
      </c>
      <c r="AG4920">
        <f t="shared" si="152"/>
        <v>0</v>
      </c>
      <c r="AH4920" t="str" cm="1">
        <f t="array" ref="AH4920">_xlfn.IFS(
X4920&lt;=20, "&lt;20",
AND(X4920&gt;=20, X4920&lt;50), "20-50",
AND(X4920&gt;=50, X4920&lt;100), "50-100",
X4920&gt;=100, "&gt;100"
)</f>
        <v>20-50</v>
      </c>
      <c r="AI4920">
        <f t="shared" si="153"/>
        <v>0</v>
      </c>
      <c r="AJ4920" t="str" cm="1">
        <f t="array" ref="AJ4920">_xlfn.IFS(
C4920&lt;=20, "&lt;20",
AND(C4920&gt;=20, C4920&lt;35), "20-35",
AND(C4920&gt;=35, C4920&lt;50), "35-50",
C4920&gt;=50, "50-100"
)</f>
        <v>50-100</v>
      </c>
      <c r="AK4920" t="str" cm="1">
        <f t="array" ref="AK4920">_xlfn.IFS(
G4920&lt;6, "&lt;6",
AND(G4920&gt;=6, G4920&lt;12), "6-12",
AND(G4920&gt;=12, G4920&lt;18), "12-18",  AND(G4920&gt;=18, G4920&lt;24), "18-24", G4920&gt;=24, "24-36")</f>
        <v>12-18</v>
      </c>
    </row>
    <row r="4921" spans="1:37" x14ac:dyDescent="0.3">
      <c r="A4921" t="s">
        <v>5021</v>
      </c>
      <c r="B4921" t="s">
        <v>33</v>
      </c>
      <c r="C4921">
        <v>67</v>
      </c>
      <c r="D4921" t="s">
        <v>34</v>
      </c>
      <c r="E4921" t="s">
        <v>69</v>
      </c>
      <c r="F4921">
        <v>2</v>
      </c>
      <c r="G4921">
        <v>1</v>
      </c>
      <c r="H4921" t="s">
        <v>36</v>
      </c>
      <c r="I4921" t="s">
        <v>37</v>
      </c>
      <c r="J4921" t="s">
        <v>34</v>
      </c>
      <c r="K4921" t="s">
        <v>37</v>
      </c>
      <c r="L4921" t="s">
        <v>50</v>
      </c>
      <c r="M4921" t="s">
        <v>34</v>
      </c>
      <c r="N4921" t="s">
        <v>34</v>
      </c>
      <c r="O4921" t="s">
        <v>34</v>
      </c>
      <c r="P4921" t="s">
        <v>34</v>
      </c>
      <c r="Q4921" t="s">
        <v>34</v>
      </c>
      <c r="R4921" t="s">
        <v>34</v>
      </c>
      <c r="S4921" t="s">
        <v>34</v>
      </c>
      <c r="T4921" t="s">
        <v>37</v>
      </c>
      <c r="U4921" t="s">
        <v>67</v>
      </c>
      <c r="V4921" t="s">
        <v>37</v>
      </c>
      <c r="W4921" t="s">
        <v>51</v>
      </c>
      <c r="X4921">
        <v>70.2</v>
      </c>
      <c r="Y4921">
        <v>280.35000000000002</v>
      </c>
      <c r="Z4921">
        <v>30.75</v>
      </c>
      <c r="AA4921">
        <v>0</v>
      </c>
      <c r="AB4921">
        <v>24.12</v>
      </c>
      <c r="AC4921">
        <v>273.72000000000003</v>
      </c>
      <c r="AD4921" t="s">
        <v>41</v>
      </c>
      <c r="AE4921" t="s">
        <v>42</v>
      </c>
      <c r="AF4921" t="s">
        <v>42</v>
      </c>
      <c r="AG4921">
        <f t="shared" si="152"/>
        <v>0</v>
      </c>
      <c r="AH4921" t="str" cm="1">
        <f t="array" ref="AH4921">_xlfn.IFS(
X4921&lt;=20, "&lt;20",
AND(X4921&gt;=20, X4921&lt;50), "20-50",
AND(X4921&gt;=50, X4921&lt;100), "50-100",
X4921&gt;=100, "&gt;100"
)</f>
        <v>50-100</v>
      </c>
      <c r="AI4921">
        <f t="shared" si="153"/>
        <v>0</v>
      </c>
      <c r="AJ4921" t="str" cm="1">
        <f t="array" ref="AJ4921">_xlfn.IFS(
C4921&lt;=20, "&lt;20",
AND(C4921&gt;=20, C4921&lt;35), "20-35",
AND(C4921&gt;=35, C4921&lt;50), "35-50",
C4921&gt;=50, "50-100"
)</f>
        <v>50-100</v>
      </c>
      <c r="AK4921" t="str" cm="1">
        <f t="array" ref="AK4921">_xlfn.IFS(
G4921&lt;6, "&lt;6",
AND(G4921&gt;=6, G4921&lt;12), "6-12",
AND(G4921&gt;=12, G4921&lt;18), "12-18",  AND(G4921&gt;=18, G4921&lt;24), "18-24", G4921&gt;=24, "24-36")</f>
        <v>&lt;6</v>
      </c>
    </row>
    <row r="4922" spans="1:37" x14ac:dyDescent="0.3">
      <c r="A4922" t="s">
        <v>5022</v>
      </c>
      <c r="B4922" t="s">
        <v>33</v>
      </c>
      <c r="C4922">
        <v>39</v>
      </c>
      <c r="D4922" t="s">
        <v>34</v>
      </c>
      <c r="E4922" t="s">
        <v>45</v>
      </c>
      <c r="F4922">
        <v>12</v>
      </c>
      <c r="G4922">
        <v>20</v>
      </c>
      <c r="H4922" t="s">
        <v>70</v>
      </c>
      <c r="I4922" t="s">
        <v>37</v>
      </c>
      <c r="J4922" t="s">
        <v>37</v>
      </c>
      <c r="K4922" t="s">
        <v>37</v>
      </c>
      <c r="L4922" t="s">
        <v>50</v>
      </c>
      <c r="M4922" t="s">
        <v>34</v>
      </c>
      <c r="N4922" t="s">
        <v>37</v>
      </c>
      <c r="O4922" t="s">
        <v>34</v>
      </c>
      <c r="P4922" t="s">
        <v>37</v>
      </c>
      <c r="Q4922" t="s">
        <v>37</v>
      </c>
      <c r="R4922" t="s">
        <v>37</v>
      </c>
      <c r="S4922" t="s">
        <v>37</v>
      </c>
      <c r="T4922" t="s">
        <v>34</v>
      </c>
      <c r="U4922" t="s">
        <v>39</v>
      </c>
      <c r="V4922" t="s">
        <v>37</v>
      </c>
      <c r="W4922" t="s">
        <v>51</v>
      </c>
      <c r="X4922">
        <v>103.15</v>
      </c>
      <c r="Y4922">
        <v>4594.6499999999996</v>
      </c>
      <c r="Z4922">
        <v>0</v>
      </c>
      <c r="AA4922">
        <v>130</v>
      </c>
      <c r="AB4922">
        <v>1528.12</v>
      </c>
      <c r="AC4922">
        <v>6252.77</v>
      </c>
      <c r="AD4922" t="s">
        <v>41</v>
      </c>
      <c r="AE4922" t="s">
        <v>42</v>
      </c>
      <c r="AF4922" t="s">
        <v>42</v>
      </c>
      <c r="AG4922">
        <f t="shared" si="152"/>
        <v>0</v>
      </c>
      <c r="AH4922" t="str" cm="1">
        <f t="array" ref="AH4922">_xlfn.IFS(
X4922&lt;=20, "&lt;20",
AND(X4922&gt;=20, X4922&lt;50), "20-50",
AND(X4922&gt;=50, X4922&lt;100), "50-100",
X4922&gt;=100, "&gt;100"
)</f>
        <v>&gt;100</v>
      </c>
      <c r="AI4922">
        <f t="shared" si="153"/>
        <v>0</v>
      </c>
      <c r="AJ4922" t="str" cm="1">
        <f t="array" ref="AJ4922">_xlfn.IFS(
C4922&lt;=20, "&lt;20",
AND(C4922&gt;=20, C4922&lt;35), "20-35",
AND(C4922&gt;=35, C4922&lt;50), "35-50",
C4922&gt;=50, "50-100"
)</f>
        <v>35-50</v>
      </c>
      <c r="AK4922" t="str" cm="1">
        <f t="array" ref="AK4922">_xlfn.IFS(
G4922&lt;6, "&lt;6",
AND(G4922&gt;=6, G4922&lt;12), "6-12",
AND(G4922&gt;=12, G4922&lt;18), "12-18",  AND(G4922&gt;=18, G4922&lt;24), "18-24", G4922&gt;=24, "24-36")</f>
        <v>18-24</v>
      </c>
    </row>
    <row r="4923" spans="1:37" x14ac:dyDescent="0.3">
      <c r="A4923" t="s">
        <v>5023</v>
      </c>
      <c r="B4923" t="s">
        <v>33</v>
      </c>
      <c r="C4923">
        <v>56</v>
      </c>
      <c r="D4923" t="s">
        <v>37</v>
      </c>
      <c r="E4923" t="s">
        <v>90</v>
      </c>
      <c r="F4923">
        <v>9</v>
      </c>
      <c r="G4923">
        <v>3</v>
      </c>
      <c r="H4923" t="s">
        <v>57</v>
      </c>
      <c r="I4923" t="s">
        <v>37</v>
      </c>
      <c r="J4923" t="s">
        <v>34</v>
      </c>
      <c r="K4923" t="s">
        <v>34</v>
      </c>
      <c r="L4923" t="s">
        <v>34</v>
      </c>
      <c r="M4923" t="s">
        <v>34</v>
      </c>
      <c r="N4923" t="s">
        <v>34</v>
      </c>
      <c r="O4923" t="s">
        <v>34</v>
      </c>
      <c r="P4923" t="s">
        <v>34</v>
      </c>
      <c r="Q4923" t="s">
        <v>34</v>
      </c>
      <c r="R4923" t="s">
        <v>34</v>
      </c>
      <c r="S4923" t="s">
        <v>34</v>
      </c>
      <c r="T4923" t="s">
        <v>34</v>
      </c>
      <c r="U4923" t="s">
        <v>46</v>
      </c>
      <c r="V4923" t="s">
        <v>34</v>
      </c>
      <c r="W4923" t="s">
        <v>40</v>
      </c>
      <c r="X4923">
        <v>20</v>
      </c>
      <c r="Y4923">
        <v>417.7</v>
      </c>
      <c r="Z4923">
        <v>0</v>
      </c>
      <c r="AA4923">
        <v>0</v>
      </c>
      <c r="AB4923">
        <v>722.19</v>
      </c>
      <c r="AC4923">
        <v>1139.8900000000001</v>
      </c>
      <c r="AD4923" t="s">
        <v>41</v>
      </c>
      <c r="AE4923" t="s">
        <v>42</v>
      </c>
      <c r="AF4923" t="s">
        <v>42</v>
      </c>
      <c r="AG4923">
        <f t="shared" si="152"/>
        <v>0</v>
      </c>
      <c r="AH4923" t="str" cm="1">
        <f t="array" ref="AH4923">_xlfn.IFS(
X4923&lt;=20, "&lt;20",
AND(X4923&gt;=20, X4923&lt;50), "20-50",
AND(X4923&gt;=50, X4923&lt;100), "50-100",
X4923&gt;=100, "&gt;100"
)</f>
        <v>&lt;20</v>
      </c>
      <c r="AI4923">
        <f t="shared" si="153"/>
        <v>0</v>
      </c>
      <c r="AJ4923" t="str" cm="1">
        <f t="array" ref="AJ4923">_xlfn.IFS(
C4923&lt;=20, "&lt;20",
AND(C4923&gt;=20, C4923&lt;35), "20-35",
AND(C4923&gt;=35, C4923&lt;50), "35-50",
C4923&gt;=50, "50-100"
)</f>
        <v>50-100</v>
      </c>
      <c r="AK4923" t="str" cm="1">
        <f t="array" ref="AK4923">_xlfn.IFS(
G4923&lt;6, "&lt;6",
AND(G4923&gt;=6, G4923&lt;12), "6-12",
AND(G4923&gt;=12, G4923&lt;18), "12-18",  AND(G4923&gt;=18, G4923&lt;24), "18-24", G4923&gt;=24, "24-36")</f>
        <v>&lt;6</v>
      </c>
    </row>
    <row r="4924" spans="1:37" x14ac:dyDescent="0.3">
      <c r="A4924" t="s">
        <v>5024</v>
      </c>
      <c r="B4924" t="s">
        <v>33</v>
      </c>
      <c r="C4924">
        <v>51</v>
      </c>
      <c r="D4924" t="s">
        <v>37</v>
      </c>
      <c r="E4924" t="s">
        <v>103</v>
      </c>
      <c r="F4924">
        <v>1</v>
      </c>
      <c r="G4924">
        <v>14</v>
      </c>
      <c r="H4924" t="s">
        <v>110</v>
      </c>
      <c r="I4924" t="s">
        <v>37</v>
      </c>
      <c r="J4924" t="s">
        <v>37</v>
      </c>
      <c r="K4924" t="s">
        <v>37</v>
      </c>
      <c r="L4924" t="s">
        <v>50</v>
      </c>
      <c r="M4924" t="s">
        <v>37</v>
      </c>
      <c r="N4924" t="s">
        <v>37</v>
      </c>
      <c r="O4924" t="s">
        <v>34</v>
      </c>
      <c r="P4924" t="s">
        <v>34</v>
      </c>
      <c r="Q4924" t="s">
        <v>37</v>
      </c>
      <c r="R4924" t="s">
        <v>37</v>
      </c>
      <c r="S4924" t="s">
        <v>37</v>
      </c>
      <c r="T4924" t="s">
        <v>37</v>
      </c>
      <c r="U4924" t="s">
        <v>46</v>
      </c>
      <c r="V4924" t="s">
        <v>37</v>
      </c>
      <c r="W4924" t="s">
        <v>51</v>
      </c>
      <c r="X4924">
        <v>106.4</v>
      </c>
      <c r="Y4924">
        <v>4040.65</v>
      </c>
      <c r="Z4924">
        <v>0</v>
      </c>
      <c r="AA4924">
        <v>0</v>
      </c>
      <c r="AB4924">
        <v>669.63</v>
      </c>
      <c r="AC4924">
        <v>4710.28</v>
      </c>
      <c r="AD4924" t="s">
        <v>41</v>
      </c>
      <c r="AE4924" t="s">
        <v>42</v>
      </c>
      <c r="AF4924" t="s">
        <v>42</v>
      </c>
      <c r="AG4924">
        <f t="shared" si="152"/>
        <v>0</v>
      </c>
      <c r="AH4924" t="str" cm="1">
        <f t="array" ref="AH4924">_xlfn.IFS(
X4924&lt;=20, "&lt;20",
AND(X4924&gt;=20, X4924&lt;50), "20-50",
AND(X4924&gt;=50, X4924&lt;100), "50-100",
X4924&gt;=100, "&gt;100"
)</f>
        <v>&gt;100</v>
      </c>
      <c r="AI4924">
        <f t="shared" si="153"/>
        <v>0</v>
      </c>
      <c r="AJ4924" t="str" cm="1">
        <f t="array" ref="AJ4924">_xlfn.IFS(
C4924&lt;=20, "&lt;20",
AND(C4924&gt;=20, C4924&lt;35), "20-35",
AND(C4924&gt;=35, C4924&lt;50), "35-50",
C4924&gt;=50, "50-100"
)</f>
        <v>50-100</v>
      </c>
      <c r="AK4924" t="str" cm="1">
        <f t="array" ref="AK4924">_xlfn.IFS(
G4924&lt;6, "&lt;6",
AND(G4924&gt;=6, G4924&lt;12), "6-12",
AND(G4924&gt;=12, G4924&lt;18), "12-18",  AND(G4924&gt;=18, G4924&lt;24), "18-24", G4924&gt;=24, "24-36")</f>
        <v>12-18</v>
      </c>
    </row>
    <row r="4925" spans="1:37" x14ac:dyDescent="0.3">
      <c r="A4925" t="s">
        <v>5025</v>
      </c>
      <c r="B4925" t="s">
        <v>33</v>
      </c>
      <c r="C4925">
        <v>44</v>
      </c>
      <c r="D4925" t="s">
        <v>37</v>
      </c>
      <c r="E4925" t="s">
        <v>74</v>
      </c>
      <c r="F4925">
        <v>1</v>
      </c>
      <c r="G4925">
        <v>23</v>
      </c>
      <c r="H4925" t="s">
        <v>36</v>
      </c>
      <c r="I4925" t="s">
        <v>37</v>
      </c>
      <c r="J4925" t="s">
        <v>34</v>
      </c>
      <c r="K4925" t="s">
        <v>37</v>
      </c>
      <c r="L4925" t="s">
        <v>38</v>
      </c>
      <c r="M4925" t="s">
        <v>37</v>
      </c>
      <c r="N4925" t="s">
        <v>37</v>
      </c>
      <c r="O4925" t="s">
        <v>34</v>
      </c>
      <c r="P4925" t="s">
        <v>37</v>
      </c>
      <c r="Q4925" t="s">
        <v>37</v>
      </c>
      <c r="R4925" t="s">
        <v>37</v>
      </c>
      <c r="S4925" t="s">
        <v>37</v>
      </c>
      <c r="T4925" t="s">
        <v>37</v>
      </c>
      <c r="U4925" t="s">
        <v>39</v>
      </c>
      <c r="V4925" t="s">
        <v>34</v>
      </c>
      <c r="W4925" t="s">
        <v>40</v>
      </c>
      <c r="X4925">
        <v>-7</v>
      </c>
      <c r="Y4925">
        <v>1387.35</v>
      </c>
      <c r="Z4925">
        <v>0</v>
      </c>
      <c r="AA4925">
        <v>0</v>
      </c>
      <c r="AB4925">
        <v>215.73</v>
      </c>
      <c r="AC4925">
        <v>1603.08</v>
      </c>
      <c r="AD4925" t="s">
        <v>41</v>
      </c>
      <c r="AE4925" t="s">
        <v>42</v>
      </c>
      <c r="AF4925" t="s">
        <v>42</v>
      </c>
      <c r="AG4925">
        <f t="shared" si="152"/>
        <v>0</v>
      </c>
      <c r="AH4925" t="str" cm="1">
        <f t="array" ref="AH4925">_xlfn.IFS(
X4925&lt;=20, "&lt;20",
AND(X4925&gt;=20, X4925&lt;50), "20-50",
AND(X4925&gt;=50, X4925&lt;100), "50-100",
X4925&gt;=100, "&gt;100"
)</f>
        <v>&lt;20</v>
      </c>
      <c r="AI4925">
        <f t="shared" si="153"/>
        <v>0</v>
      </c>
      <c r="AJ4925" t="str" cm="1">
        <f t="array" ref="AJ4925">_xlfn.IFS(
C4925&lt;=20, "&lt;20",
AND(C4925&gt;=20, C4925&lt;35), "20-35",
AND(C4925&gt;=35, C4925&lt;50), "35-50",
C4925&gt;=50, "50-100"
)</f>
        <v>35-50</v>
      </c>
      <c r="AK4925" t="str" cm="1">
        <f t="array" ref="AK4925">_xlfn.IFS(
G4925&lt;6, "&lt;6",
AND(G4925&gt;=6, G4925&lt;12), "6-12",
AND(G4925&gt;=12, G4925&lt;18), "12-18",  AND(G4925&gt;=18, G4925&lt;24), "18-24", G4925&gt;=24, "24-36")</f>
        <v>18-24</v>
      </c>
    </row>
    <row r="4926" spans="1:37" x14ac:dyDescent="0.3">
      <c r="A4926" t="s">
        <v>5026</v>
      </c>
      <c r="B4926" t="s">
        <v>33</v>
      </c>
      <c r="C4926">
        <v>45</v>
      </c>
      <c r="D4926" t="s">
        <v>37</v>
      </c>
      <c r="E4926" t="s">
        <v>69</v>
      </c>
      <c r="F4926">
        <v>7</v>
      </c>
      <c r="G4926">
        <v>11</v>
      </c>
      <c r="H4926" t="s">
        <v>36</v>
      </c>
      <c r="I4926" t="s">
        <v>37</v>
      </c>
      <c r="J4926" t="s">
        <v>34</v>
      </c>
      <c r="K4926" t="s">
        <v>37</v>
      </c>
      <c r="L4926" t="s">
        <v>72</v>
      </c>
      <c r="M4926" t="s">
        <v>37</v>
      </c>
      <c r="N4926" t="s">
        <v>37</v>
      </c>
      <c r="O4926" t="s">
        <v>34</v>
      </c>
      <c r="P4926" t="s">
        <v>34</v>
      </c>
      <c r="Q4926" t="s">
        <v>37</v>
      </c>
      <c r="R4926" t="s">
        <v>34</v>
      </c>
      <c r="S4926" t="s">
        <v>34</v>
      </c>
      <c r="T4926" t="s">
        <v>37</v>
      </c>
      <c r="U4926" t="s">
        <v>67</v>
      </c>
      <c r="V4926" t="s">
        <v>37</v>
      </c>
      <c r="W4926" t="s">
        <v>51</v>
      </c>
      <c r="X4926">
        <v>65.3</v>
      </c>
      <c r="Y4926">
        <v>3512.9</v>
      </c>
      <c r="Z4926">
        <v>0</v>
      </c>
      <c r="AA4926">
        <v>0</v>
      </c>
      <c r="AB4926">
        <v>1011.96</v>
      </c>
      <c r="AC4926">
        <v>4524.8599999999997</v>
      </c>
      <c r="AD4926" t="s">
        <v>41</v>
      </c>
      <c r="AE4926" t="s">
        <v>42</v>
      </c>
      <c r="AF4926" t="s">
        <v>42</v>
      </c>
      <c r="AG4926">
        <f t="shared" si="152"/>
        <v>0</v>
      </c>
      <c r="AH4926" t="str" cm="1">
        <f t="array" ref="AH4926">_xlfn.IFS(
X4926&lt;=20, "&lt;20",
AND(X4926&gt;=20, X4926&lt;50), "20-50",
AND(X4926&gt;=50, X4926&lt;100), "50-100",
X4926&gt;=100, "&gt;100"
)</f>
        <v>50-100</v>
      </c>
      <c r="AI4926">
        <f t="shared" si="153"/>
        <v>0</v>
      </c>
      <c r="AJ4926" t="str" cm="1">
        <f t="array" ref="AJ4926">_xlfn.IFS(
C4926&lt;=20, "&lt;20",
AND(C4926&gt;=20, C4926&lt;35), "20-35",
AND(C4926&gt;=35, C4926&lt;50), "35-50",
C4926&gt;=50, "50-100"
)</f>
        <v>35-50</v>
      </c>
      <c r="AK4926" t="str" cm="1">
        <f t="array" ref="AK4926">_xlfn.IFS(
G4926&lt;6, "&lt;6",
AND(G4926&gt;=6, G4926&lt;12), "6-12",
AND(G4926&gt;=12, G4926&lt;18), "12-18",  AND(G4926&gt;=18, G4926&lt;24), "18-24", G4926&gt;=24, "24-36")</f>
        <v>6-12</v>
      </c>
    </row>
    <row r="4927" spans="1:37" x14ac:dyDescent="0.3">
      <c r="A4927" t="s">
        <v>5027</v>
      </c>
      <c r="B4927" t="s">
        <v>44</v>
      </c>
      <c r="C4927">
        <v>22</v>
      </c>
      <c r="D4927" t="s">
        <v>37</v>
      </c>
      <c r="E4927" t="s">
        <v>61</v>
      </c>
      <c r="F4927">
        <v>10</v>
      </c>
      <c r="G4927">
        <v>10</v>
      </c>
      <c r="H4927" t="s">
        <v>36</v>
      </c>
      <c r="I4927" t="s">
        <v>37</v>
      </c>
      <c r="J4927" t="s">
        <v>34</v>
      </c>
      <c r="K4927" t="s">
        <v>37</v>
      </c>
      <c r="L4927" t="s">
        <v>38</v>
      </c>
      <c r="M4927" t="s">
        <v>34</v>
      </c>
      <c r="N4927" t="s">
        <v>37</v>
      </c>
      <c r="O4927" t="s">
        <v>34</v>
      </c>
      <c r="P4927" t="s">
        <v>34</v>
      </c>
      <c r="Q4927" t="s">
        <v>34</v>
      </c>
      <c r="R4927" t="s">
        <v>34</v>
      </c>
      <c r="S4927" t="s">
        <v>34</v>
      </c>
      <c r="T4927" t="s">
        <v>37</v>
      </c>
      <c r="U4927" t="s">
        <v>46</v>
      </c>
      <c r="V4927" t="s">
        <v>34</v>
      </c>
      <c r="W4927" t="s">
        <v>40</v>
      </c>
      <c r="X4927">
        <v>50.85</v>
      </c>
      <c r="Y4927">
        <v>466.6</v>
      </c>
      <c r="Z4927">
        <v>0</v>
      </c>
      <c r="AA4927">
        <v>0</v>
      </c>
      <c r="AB4927">
        <v>113.31</v>
      </c>
      <c r="AC4927">
        <v>579.91</v>
      </c>
      <c r="AD4927" t="s">
        <v>41</v>
      </c>
      <c r="AE4927" t="s">
        <v>42</v>
      </c>
      <c r="AF4927" t="s">
        <v>42</v>
      </c>
      <c r="AG4927">
        <f t="shared" si="152"/>
        <v>0</v>
      </c>
      <c r="AH4927" t="str" cm="1">
        <f t="array" ref="AH4927">_xlfn.IFS(
X4927&lt;=20, "&lt;20",
AND(X4927&gt;=20, X4927&lt;50), "20-50",
AND(X4927&gt;=50, X4927&lt;100), "50-100",
X4927&gt;=100, "&gt;100"
)</f>
        <v>50-100</v>
      </c>
      <c r="AI4927">
        <f t="shared" si="153"/>
        <v>0</v>
      </c>
      <c r="AJ4927" t="str" cm="1">
        <f t="array" ref="AJ4927">_xlfn.IFS(
C4927&lt;=20, "&lt;20",
AND(C4927&gt;=20, C4927&lt;35), "20-35",
AND(C4927&gt;=35, C4927&lt;50), "35-50",
C4927&gt;=50, "50-100"
)</f>
        <v>20-35</v>
      </c>
      <c r="AK4927" t="str" cm="1">
        <f t="array" ref="AK4927">_xlfn.IFS(
G4927&lt;6, "&lt;6",
AND(G4927&gt;=6, G4927&lt;12), "6-12",
AND(G4927&gt;=12, G4927&lt;18), "12-18",  AND(G4927&gt;=18, G4927&lt;24), "18-24", G4927&gt;=24, "24-36")</f>
        <v>6-12</v>
      </c>
    </row>
    <row r="4928" spans="1:37" x14ac:dyDescent="0.3">
      <c r="A4928" t="s">
        <v>5028</v>
      </c>
      <c r="B4928" t="s">
        <v>33</v>
      </c>
      <c r="C4928">
        <v>24</v>
      </c>
      <c r="D4928" t="s">
        <v>37</v>
      </c>
      <c r="E4928" t="s">
        <v>74</v>
      </c>
      <c r="F4928">
        <v>10</v>
      </c>
      <c r="G4928">
        <v>12</v>
      </c>
      <c r="H4928" t="s">
        <v>49</v>
      </c>
      <c r="I4928" t="s">
        <v>37</v>
      </c>
      <c r="J4928" t="s">
        <v>34</v>
      </c>
      <c r="K4928" t="s">
        <v>37</v>
      </c>
      <c r="L4928" t="s">
        <v>72</v>
      </c>
      <c r="M4928" t="s">
        <v>34</v>
      </c>
      <c r="N4928" t="s">
        <v>34</v>
      </c>
      <c r="O4928" t="s">
        <v>34</v>
      </c>
      <c r="P4928" t="s">
        <v>34</v>
      </c>
      <c r="Q4928" t="s">
        <v>34</v>
      </c>
      <c r="R4928" t="s">
        <v>34</v>
      </c>
      <c r="S4928" t="s">
        <v>37</v>
      </c>
      <c r="T4928" t="s">
        <v>37</v>
      </c>
      <c r="U4928" t="s">
        <v>46</v>
      </c>
      <c r="V4928" t="s">
        <v>34</v>
      </c>
      <c r="W4928" t="s">
        <v>40</v>
      </c>
      <c r="X4928">
        <v>45.95</v>
      </c>
      <c r="Y4928">
        <v>45.95</v>
      </c>
      <c r="Z4928">
        <v>0</v>
      </c>
      <c r="AA4928">
        <v>0</v>
      </c>
      <c r="AB4928">
        <v>5.12</v>
      </c>
      <c r="AC4928">
        <v>51.07</v>
      </c>
      <c r="AD4928" t="s">
        <v>52</v>
      </c>
      <c r="AE4928" t="s">
        <v>104</v>
      </c>
      <c r="AF4928" t="s">
        <v>150</v>
      </c>
      <c r="AG4928">
        <f t="shared" si="152"/>
        <v>1</v>
      </c>
      <c r="AH4928" t="str" cm="1">
        <f t="array" ref="AH4928">_xlfn.IFS(
X4928&lt;=20, "&lt;20",
AND(X4928&gt;=20, X4928&lt;50), "20-50",
AND(X4928&gt;=50, X4928&lt;100), "50-100",
X4928&gt;=100, "&gt;100"
)</f>
        <v>20-50</v>
      </c>
      <c r="AI4928">
        <f t="shared" si="153"/>
        <v>0</v>
      </c>
      <c r="AJ4928" t="str" cm="1">
        <f t="array" ref="AJ4928">_xlfn.IFS(
C4928&lt;=20, "&lt;20",
AND(C4928&gt;=20, C4928&lt;35), "20-35",
AND(C4928&gt;=35, C4928&lt;50), "35-50",
C4928&gt;=50, "50-100"
)</f>
        <v>20-35</v>
      </c>
      <c r="AK4928" t="str" cm="1">
        <f t="array" ref="AK4928">_xlfn.IFS(
G4928&lt;6, "&lt;6",
AND(G4928&gt;=6, G4928&lt;12), "6-12",
AND(G4928&gt;=12, G4928&lt;18), "12-18",  AND(G4928&gt;=18, G4928&lt;24), "18-24", G4928&gt;=24, "24-36")</f>
        <v>12-18</v>
      </c>
    </row>
    <row r="4929" spans="1:37" x14ac:dyDescent="0.3">
      <c r="A4929" t="s">
        <v>5029</v>
      </c>
      <c r="B4929" t="s">
        <v>44</v>
      </c>
      <c r="C4929">
        <v>32</v>
      </c>
      <c r="D4929" t="s">
        <v>37</v>
      </c>
      <c r="E4929" t="s">
        <v>56</v>
      </c>
      <c r="F4929">
        <v>2</v>
      </c>
      <c r="G4929">
        <v>9</v>
      </c>
      <c r="H4929" t="s">
        <v>49</v>
      </c>
      <c r="I4929" t="s">
        <v>37</v>
      </c>
      <c r="J4929" t="s">
        <v>34</v>
      </c>
      <c r="K4929" t="s">
        <v>37</v>
      </c>
      <c r="L4929" t="s">
        <v>38</v>
      </c>
      <c r="M4929" t="s">
        <v>34</v>
      </c>
      <c r="N4929" t="s">
        <v>34</v>
      </c>
      <c r="O4929" t="s">
        <v>37</v>
      </c>
      <c r="P4929" t="s">
        <v>37</v>
      </c>
      <c r="Q4929" t="s">
        <v>34</v>
      </c>
      <c r="R4929" t="s">
        <v>34</v>
      </c>
      <c r="S4929" t="s">
        <v>34</v>
      </c>
      <c r="T4929" t="s">
        <v>37</v>
      </c>
      <c r="U4929" t="s">
        <v>46</v>
      </c>
      <c r="V4929" t="s">
        <v>37</v>
      </c>
      <c r="W4929" t="s">
        <v>143</v>
      </c>
      <c r="X4929">
        <v>55.8</v>
      </c>
      <c r="Y4929">
        <v>154.55000000000001</v>
      </c>
      <c r="Z4929">
        <v>0</v>
      </c>
      <c r="AA4929">
        <v>0</v>
      </c>
      <c r="AB4929">
        <v>12.57</v>
      </c>
      <c r="AC4929">
        <v>167.12</v>
      </c>
      <c r="AD4929" t="s">
        <v>85</v>
      </c>
      <c r="AE4929" t="s">
        <v>42</v>
      </c>
      <c r="AF4929" t="s">
        <v>42</v>
      </c>
      <c r="AG4929">
        <f t="shared" si="152"/>
        <v>0</v>
      </c>
      <c r="AH4929" t="str" cm="1">
        <f t="array" ref="AH4929">_xlfn.IFS(
X4929&lt;=20, "&lt;20",
AND(X4929&gt;=20, X4929&lt;50), "20-50",
AND(X4929&gt;=50, X4929&lt;100), "50-100",
X4929&gt;=100, "&gt;100"
)</f>
        <v>50-100</v>
      </c>
      <c r="AI4929">
        <f t="shared" si="153"/>
        <v>1</v>
      </c>
      <c r="AJ4929" t="str" cm="1">
        <f t="array" ref="AJ4929">_xlfn.IFS(
C4929&lt;=20, "&lt;20",
AND(C4929&gt;=20, C4929&lt;35), "20-35",
AND(C4929&gt;=35, C4929&lt;50), "35-50",
C4929&gt;=50, "50-100"
)</f>
        <v>20-35</v>
      </c>
      <c r="AK4929" t="str" cm="1">
        <f t="array" ref="AK4929">_xlfn.IFS(
G4929&lt;6, "&lt;6",
AND(G4929&gt;=6, G4929&lt;12), "6-12",
AND(G4929&gt;=12, G4929&lt;18), "12-18",  AND(G4929&gt;=18, G4929&lt;24), "18-24", G4929&gt;=24, "24-36")</f>
        <v>6-12</v>
      </c>
    </row>
    <row r="4930" spans="1:37" x14ac:dyDescent="0.3">
      <c r="A4930" t="s">
        <v>5030</v>
      </c>
      <c r="B4930" t="s">
        <v>33</v>
      </c>
      <c r="C4930">
        <v>55</v>
      </c>
      <c r="D4930" t="s">
        <v>34</v>
      </c>
      <c r="E4930" t="s">
        <v>45</v>
      </c>
      <c r="F4930">
        <v>1</v>
      </c>
      <c r="G4930">
        <v>18</v>
      </c>
      <c r="H4930" t="s">
        <v>66</v>
      </c>
      <c r="I4930" t="s">
        <v>37</v>
      </c>
      <c r="J4930" t="s">
        <v>37</v>
      </c>
      <c r="K4930" t="s">
        <v>37</v>
      </c>
      <c r="L4930" t="s">
        <v>50</v>
      </c>
      <c r="M4930" t="s">
        <v>37</v>
      </c>
      <c r="N4930" t="s">
        <v>37</v>
      </c>
      <c r="O4930" t="s">
        <v>37</v>
      </c>
      <c r="P4930" t="s">
        <v>37</v>
      </c>
      <c r="Q4930" t="s">
        <v>37</v>
      </c>
      <c r="R4930" t="s">
        <v>37</v>
      </c>
      <c r="S4930" t="s">
        <v>37</v>
      </c>
      <c r="T4930" t="s">
        <v>37</v>
      </c>
      <c r="U4930" t="s">
        <v>67</v>
      </c>
      <c r="V4930" t="s">
        <v>37</v>
      </c>
      <c r="W4930" t="s">
        <v>40</v>
      </c>
      <c r="X4930">
        <v>111.95</v>
      </c>
      <c r="Y4930">
        <v>7795.95</v>
      </c>
      <c r="Z4930">
        <v>0</v>
      </c>
      <c r="AA4930">
        <v>0</v>
      </c>
      <c r="AB4930">
        <v>3119.9</v>
      </c>
      <c r="AC4930">
        <v>10915.85</v>
      </c>
      <c r="AD4930" t="s">
        <v>41</v>
      </c>
      <c r="AE4930" t="s">
        <v>42</v>
      </c>
      <c r="AF4930" t="s">
        <v>42</v>
      </c>
      <c r="AG4930">
        <f t="shared" si="152"/>
        <v>0</v>
      </c>
      <c r="AH4930" t="str" cm="1">
        <f t="array" ref="AH4930">_xlfn.IFS(
X4930&lt;=20, "&lt;20",
AND(X4930&gt;=20, X4930&lt;50), "20-50",
AND(X4930&gt;=50, X4930&lt;100), "50-100",
X4930&gt;=100, "&gt;100"
)</f>
        <v>&gt;100</v>
      </c>
      <c r="AI4930">
        <f t="shared" si="153"/>
        <v>0</v>
      </c>
      <c r="AJ4930" t="str" cm="1">
        <f t="array" ref="AJ4930">_xlfn.IFS(
C4930&lt;=20, "&lt;20",
AND(C4930&gt;=20, C4930&lt;35), "20-35",
AND(C4930&gt;=35, C4930&lt;50), "35-50",
C4930&gt;=50, "50-100"
)</f>
        <v>50-100</v>
      </c>
      <c r="AK4930" t="str" cm="1">
        <f t="array" ref="AK4930">_xlfn.IFS(
G4930&lt;6, "&lt;6",
AND(G4930&gt;=6, G4930&lt;12), "6-12",
AND(G4930&gt;=12, G4930&lt;18), "12-18",  AND(G4930&gt;=18, G4930&lt;24), "18-24", G4930&gt;=24, "24-36")</f>
        <v>18-24</v>
      </c>
    </row>
    <row r="4931" spans="1:37" x14ac:dyDescent="0.3">
      <c r="A4931" t="s">
        <v>5031</v>
      </c>
      <c r="B4931" t="s">
        <v>33</v>
      </c>
      <c r="C4931">
        <v>32</v>
      </c>
      <c r="D4931" t="s">
        <v>37</v>
      </c>
      <c r="E4931" t="s">
        <v>76</v>
      </c>
      <c r="F4931">
        <v>14</v>
      </c>
      <c r="G4931">
        <v>28</v>
      </c>
      <c r="H4931" t="s">
        <v>70</v>
      </c>
      <c r="I4931" t="s">
        <v>37</v>
      </c>
      <c r="J4931" t="s">
        <v>34</v>
      </c>
      <c r="K4931" t="s">
        <v>37</v>
      </c>
      <c r="L4931" t="s">
        <v>50</v>
      </c>
      <c r="M4931" t="s">
        <v>37</v>
      </c>
      <c r="N4931" t="s">
        <v>37</v>
      </c>
      <c r="O4931" t="s">
        <v>34</v>
      </c>
      <c r="P4931" t="s">
        <v>37</v>
      </c>
      <c r="Q4931" t="s">
        <v>37</v>
      </c>
      <c r="R4931" t="s">
        <v>37</v>
      </c>
      <c r="S4931" t="s">
        <v>37</v>
      </c>
      <c r="T4931" t="s">
        <v>37</v>
      </c>
      <c r="U4931" t="s">
        <v>39</v>
      </c>
      <c r="V4931" t="s">
        <v>37</v>
      </c>
      <c r="W4931" t="s">
        <v>40</v>
      </c>
      <c r="X4931">
        <v>105.4</v>
      </c>
      <c r="Y4931">
        <v>5643.4</v>
      </c>
      <c r="Z4931">
        <v>0</v>
      </c>
      <c r="AA4931">
        <v>0</v>
      </c>
      <c r="AB4931">
        <v>2698.92</v>
      </c>
      <c r="AC4931">
        <v>8342.32</v>
      </c>
      <c r="AD4931" t="s">
        <v>52</v>
      </c>
      <c r="AE4931" t="s">
        <v>58</v>
      </c>
      <c r="AF4931" t="s">
        <v>59</v>
      </c>
      <c r="AG4931">
        <f t="shared" ref="AG4931:AG4994" si="154">IF(AD4931="Churned", 1,0)</f>
        <v>1</v>
      </c>
      <c r="AH4931" t="str" cm="1">
        <f t="array" ref="AH4931">_xlfn.IFS(
X4931&lt;=20, "&lt;20",
AND(X4931&gt;=20, X4931&lt;50), "20-50",
AND(X4931&gt;=50, X4931&lt;100), "50-100",
X4931&gt;=100, "&gt;100"
)</f>
        <v>&gt;100</v>
      </c>
      <c r="AI4931">
        <f t="shared" ref="AI4931:AI4994" si="155">IF(AD4931="Joined", 1, 0)</f>
        <v>0</v>
      </c>
      <c r="AJ4931" t="str" cm="1">
        <f t="array" ref="AJ4931">_xlfn.IFS(
C4931&lt;=20, "&lt;20",
AND(C4931&gt;=20, C4931&lt;35), "20-35",
AND(C4931&gt;=35, C4931&lt;50), "35-50",
C4931&gt;=50, "50-100"
)</f>
        <v>20-35</v>
      </c>
      <c r="AK4931" t="str" cm="1">
        <f t="array" ref="AK4931">_xlfn.IFS(
G4931&lt;6, "&lt;6",
AND(G4931&gt;=6, G4931&lt;12), "6-12",
AND(G4931&gt;=12, G4931&lt;18), "12-18",  AND(G4931&gt;=18, G4931&lt;24), "18-24", G4931&gt;=24, "24-36")</f>
        <v>24-36</v>
      </c>
    </row>
    <row r="4932" spans="1:37" x14ac:dyDescent="0.3">
      <c r="A4932" t="s">
        <v>5032</v>
      </c>
      <c r="B4932" t="s">
        <v>33</v>
      </c>
      <c r="C4932">
        <v>67</v>
      </c>
      <c r="D4932" t="s">
        <v>34</v>
      </c>
      <c r="E4932" t="s">
        <v>335</v>
      </c>
      <c r="F4932">
        <v>5</v>
      </c>
      <c r="G4932">
        <v>32</v>
      </c>
      <c r="H4932" t="s">
        <v>70</v>
      </c>
      <c r="I4932" t="s">
        <v>37</v>
      </c>
      <c r="J4932" t="s">
        <v>37</v>
      </c>
      <c r="K4932" t="s">
        <v>37</v>
      </c>
      <c r="L4932" t="s">
        <v>50</v>
      </c>
      <c r="M4932" t="s">
        <v>34</v>
      </c>
      <c r="N4932" t="s">
        <v>37</v>
      </c>
      <c r="O4932" t="s">
        <v>34</v>
      </c>
      <c r="P4932" t="s">
        <v>34</v>
      </c>
      <c r="Q4932" t="s">
        <v>37</v>
      </c>
      <c r="R4932" t="s">
        <v>37</v>
      </c>
      <c r="S4932" t="s">
        <v>34</v>
      </c>
      <c r="T4932" t="s">
        <v>37</v>
      </c>
      <c r="U4932" t="s">
        <v>46</v>
      </c>
      <c r="V4932" t="s">
        <v>37</v>
      </c>
      <c r="W4932" t="s">
        <v>51</v>
      </c>
      <c r="X4932">
        <v>101.9</v>
      </c>
      <c r="Y4932">
        <v>5549.4</v>
      </c>
      <c r="Z4932">
        <v>0</v>
      </c>
      <c r="AA4932">
        <v>0</v>
      </c>
      <c r="AB4932">
        <v>420.82</v>
      </c>
      <c r="AC4932">
        <v>5970.22</v>
      </c>
      <c r="AD4932" t="s">
        <v>52</v>
      </c>
      <c r="AE4932" t="s">
        <v>100</v>
      </c>
      <c r="AF4932" t="s">
        <v>308</v>
      </c>
      <c r="AG4932">
        <f t="shared" si="154"/>
        <v>1</v>
      </c>
      <c r="AH4932" t="str" cm="1">
        <f t="array" ref="AH4932">_xlfn.IFS(
X4932&lt;=20, "&lt;20",
AND(X4932&gt;=20, X4932&lt;50), "20-50",
AND(X4932&gt;=50, X4932&lt;100), "50-100",
X4932&gt;=100, "&gt;100"
)</f>
        <v>&gt;100</v>
      </c>
      <c r="AI4932">
        <f t="shared" si="155"/>
        <v>0</v>
      </c>
      <c r="AJ4932" t="str" cm="1">
        <f t="array" ref="AJ4932">_xlfn.IFS(
C4932&lt;=20, "&lt;20",
AND(C4932&gt;=20, C4932&lt;35), "20-35",
AND(C4932&gt;=35, C4932&lt;50), "35-50",
C4932&gt;=50, "50-100"
)</f>
        <v>50-100</v>
      </c>
      <c r="AK4932" t="str" cm="1">
        <f t="array" ref="AK4932">_xlfn.IFS(
G4932&lt;6, "&lt;6",
AND(G4932&gt;=6, G4932&lt;12), "6-12",
AND(G4932&gt;=12, G4932&lt;18), "12-18",  AND(G4932&gt;=18, G4932&lt;24), "18-24", G4932&gt;=24, "24-36")</f>
        <v>24-36</v>
      </c>
    </row>
    <row r="4933" spans="1:37" x14ac:dyDescent="0.3">
      <c r="A4933" t="s">
        <v>5033</v>
      </c>
      <c r="B4933" t="s">
        <v>33</v>
      </c>
      <c r="C4933">
        <v>59</v>
      </c>
      <c r="D4933" t="s">
        <v>37</v>
      </c>
      <c r="E4933" t="s">
        <v>48</v>
      </c>
      <c r="F4933">
        <v>9</v>
      </c>
      <c r="G4933">
        <v>15</v>
      </c>
      <c r="H4933" t="s">
        <v>36</v>
      </c>
      <c r="I4933" t="s">
        <v>37</v>
      </c>
      <c r="J4933" t="s">
        <v>34</v>
      </c>
      <c r="K4933" t="s">
        <v>34</v>
      </c>
      <c r="L4933" t="s">
        <v>34</v>
      </c>
      <c r="M4933" t="s">
        <v>34</v>
      </c>
      <c r="N4933" t="s">
        <v>34</v>
      </c>
      <c r="O4933" t="s">
        <v>34</v>
      </c>
      <c r="P4933" t="s">
        <v>34</v>
      </c>
      <c r="Q4933" t="s">
        <v>34</v>
      </c>
      <c r="R4933" t="s">
        <v>34</v>
      </c>
      <c r="S4933" t="s">
        <v>34</v>
      </c>
      <c r="T4933" t="s">
        <v>34</v>
      </c>
      <c r="U4933" t="s">
        <v>39</v>
      </c>
      <c r="V4933" t="s">
        <v>34</v>
      </c>
      <c r="W4933" t="s">
        <v>51</v>
      </c>
      <c r="X4933">
        <v>19.55</v>
      </c>
      <c r="Y4933">
        <v>608.5</v>
      </c>
      <c r="Z4933">
        <v>0</v>
      </c>
      <c r="AA4933">
        <v>0</v>
      </c>
      <c r="AB4933">
        <v>634.20000000000005</v>
      </c>
      <c r="AC4933">
        <v>1242.7</v>
      </c>
      <c r="AD4933" t="s">
        <v>41</v>
      </c>
      <c r="AE4933" t="s">
        <v>42</v>
      </c>
      <c r="AF4933" t="s">
        <v>42</v>
      </c>
      <c r="AG4933">
        <f t="shared" si="154"/>
        <v>0</v>
      </c>
      <c r="AH4933" t="str" cm="1">
        <f t="array" ref="AH4933">_xlfn.IFS(
X4933&lt;=20, "&lt;20",
AND(X4933&gt;=20, X4933&lt;50), "20-50",
AND(X4933&gt;=50, X4933&lt;100), "50-100",
X4933&gt;=100, "&gt;100"
)</f>
        <v>&lt;20</v>
      </c>
      <c r="AI4933">
        <f t="shared" si="155"/>
        <v>0</v>
      </c>
      <c r="AJ4933" t="str" cm="1">
        <f t="array" ref="AJ4933">_xlfn.IFS(
C4933&lt;=20, "&lt;20",
AND(C4933&gt;=20, C4933&lt;35), "20-35",
AND(C4933&gt;=35, C4933&lt;50), "35-50",
C4933&gt;=50, "50-100"
)</f>
        <v>50-100</v>
      </c>
      <c r="AK4933" t="str" cm="1">
        <f t="array" ref="AK4933">_xlfn.IFS(
G4933&lt;6, "&lt;6",
AND(G4933&gt;=6, G4933&lt;12), "6-12",
AND(G4933&gt;=12, G4933&lt;18), "12-18",  AND(G4933&gt;=18, G4933&lt;24), "18-24", G4933&gt;=24, "24-36")</f>
        <v>12-18</v>
      </c>
    </row>
    <row r="4934" spans="1:37" x14ac:dyDescent="0.3">
      <c r="A4934" t="s">
        <v>5034</v>
      </c>
      <c r="B4934" t="s">
        <v>33</v>
      </c>
      <c r="C4934">
        <v>67</v>
      </c>
      <c r="D4934" t="s">
        <v>37</v>
      </c>
      <c r="E4934" t="s">
        <v>103</v>
      </c>
      <c r="F4934">
        <v>13</v>
      </c>
      <c r="G4934">
        <v>14</v>
      </c>
      <c r="H4934" t="s">
        <v>36</v>
      </c>
      <c r="I4934" t="s">
        <v>37</v>
      </c>
      <c r="J4934" t="s">
        <v>37</v>
      </c>
      <c r="K4934" t="s">
        <v>37</v>
      </c>
      <c r="L4934" t="s">
        <v>50</v>
      </c>
      <c r="M4934" t="s">
        <v>34</v>
      </c>
      <c r="N4934" t="s">
        <v>37</v>
      </c>
      <c r="O4934" t="s">
        <v>34</v>
      </c>
      <c r="P4934" t="s">
        <v>34</v>
      </c>
      <c r="Q4934" t="s">
        <v>37</v>
      </c>
      <c r="R4934" t="s">
        <v>37</v>
      </c>
      <c r="S4934" t="s">
        <v>34</v>
      </c>
      <c r="T4934" t="s">
        <v>37</v>
      </c>
      <c r="U4934" t="s">
        <v>39</v>
      </c>
      <c r="V4934" t="s">
        <v>37</v>
      </c>
      <c r="W4934" t="s">
        <v>51</v>
      </c>
      <c r="X4934">
        <v>99</v>
      </c>
      <c r="Y4934">
        <v>4744.3500000000004</v>
      </c>
      <c r="Z4934">
        <v>0</v>
      </c>
      <c r="AA4934">
        <v>0</v>
      </c>
      <c r="AB4934">
        <v>281.76</v>
      </c>
      <c r="AC4934">
        <v>5026.1099999999997</v>
      </c>
      <c r="AD4934" t="s">
        <v>41</v>
      </c>
      <c r="AE4934" t="s">
        <v>42</v>
      </c>
      <c r="AF4934" t="s">
        <v>42</v>
      </c>
      <c r="AG4934">
        <f t="shared" si="154"/>
        <v>0</v>
      </c>
      <c r="AH4934" t="str" cm="1">
        <f t="array" ref="AH4934">_xlfn.IFS(
X4934&lt;=20, "&lt;20",
AND(X4934&gt;=20, X4934&lt;50), "20-50",
AND(X4934&gt;=50, X4934&lt;100), "50-100",
X4934&gt;=100, "&gt;100"
)</f>
        <v>50-100</v>
      </c>
      <c r="AI4934">
        <f t="shared" si="155"/>
        <v>0</v>
      </c>
      <c r="AJ4934" t="str" cm="1">
        <f t="array" ref="AJ4934">_xlfn.IFS(
C4934&lt;=20, "&lt;20",
AND(C4934&gt;=20, C4934&lt;35), "20-35",
AND(C4934&gt;=35, C4934&lt;50), "35-50",
C4934&gt;=50, "50-100"
)</f>
        <v>50-100</v>
      </c>
      <c r="AK4934" t="str" cm="1">
        <f t="array" ref="AK4934">_xlfn.IFS(
G4934&lt;6, "&lt;6",
AND(G4934&gt;=6, G4934&lt;12), "6-12",
AND(G4934&gt;=12, G4934&lt;18), "12-18",  AND(G4934&gt;=18, G4934&lt;24), "18-24", G4934&gt;=24, "24-36")</f>
        <v>12-18</v>
      </c>
    </row>
    <row r="4935" spans="1:37" x14ac:dyDescent="0.3">
      <c r="A4935" t="s">
        <v>5035</v>
      </c>
      <c r="B4935" t="s">
        <v>44</v>
      </c>
      <c r="C4935">
        <v>62</v>
      </c>
      <c r="D4935" t="s">
        <v>37</v>
      </c>
      <c r="E4935" t="s">
        <v>69</v>
      </c>
      <c r="F4935">
        <v>0</v>
      </c>
      <c r="G4935">
        <v>25</v>
      </c>
      <c r="H4935" t="s">
        <v>70</v>
      </c>
      <c r="I4935" t="s">
        <v>37</v>
      </c>
      <c r="J4935" t="s">
        <v>34</v>
      </c>
      <c r="K4935" t="s">
        <v>34</v>
      </c>
      <c r="L4935" t="s">
        <v>34</v>
      </c>
      <c r="M4935" t="s">
        <v>34</v>
      </c>
      <c r="N4935" t="s">
        <v>34</v>
      </c>
      <c r="O4935" t="s">
        <v>34</v>
      </c>
      <c r="P4935" t="s">
        <v>34</v>
      </c>
      <c r="Q4935" t="s">
        <v>34</v>
      </c>
      <c r="R4935" t="s">
        <v>34</v>
      </c>
      <c r="S4935" t="s">
        <v>34</v>
      </c>
      <c r="T4935" t="s">
        <v>34</v>
      </c>
      <c r="U4935" t="s">
        <v>67</v>
      </c>
      <c r="V4935" t="s">
        <v>34</v>
      </c>
      <c r="W4935" t="s">
        <v>40</v>
      </c>
      <c r="X4935">
        <v>20.05</v>
      </c>
      <c r="Y4935">
        <v>1263.9000000000001</v>
      </c>
      <c r="Z4935">
        <v>0</v>
      </c>
      <c r="AA4935">
        <v>0</v>
      </c>
      <c r="AB4935">
        <v>1299.52</v>
      </c>
      <c r="AC4935">
        <v>2563.42</v>
      </c>
      <c r="AD4935" t="s">
        <v>41</v>
      </c>
      <c r="AE4935" t="s">
        <v>42</v>
      </c>
      <c r="AF4935" t="s">
        <v>42</v>
      </c>
      <c r="AG4935">
        <f t="shared" si="154"/>
        <v>0</v>
      </c>
      <c r="AH4935" t="str" cm="1">
        <f t="array" ref="AH4935">_xlfn.IFS(
X4935&lt;=20, "&lt;20",
AND(X4935&gt;=20, X4935&lt;50), "20-50",
AND(X4935&gt;=50, X4935&lt;100), "50-100",
X4935&gt;=100, "&gt;100"
)</f>
        <v>20-50</v>
      </c>
      <c r="AI4935">
        <f t="shared" si="155"/>
        <v>0</v>
      </c>
      <c r="AJ4935" t="str" cm="1">
        <f t="array" ref="AJ4935">_xlfn.IFS(
C4935&lt;=20, "&lt;20",
AND(C4935&gt;=20, C4935&lt;35), "20-35",
AND(C4935&gt;=35, C4935&lt;50), "35-50",
C4935&gt;=50, "50-100"
)</f>
        <v>50-100</v>
      </c>
      <c r="AK4935" t="str" cm="1">
        <f t="array" ref="AK4935">_xlfn.IFS(
G4935&lt;6, "&lt;6",
AND(G4935&gt;=6, G4935&lt;12), "6-12",
AND(G4935&gt;=12, G4935&lt;18), "12-18",  AND(G4935&gt;=18, G4935&lt;24), "18-24", G4935&gt;=24, "24-36")</f>
        <v>24-36</v>
      </c>
    </row>
    <row r="4936" spans="1:37" x14ac:dyDescent="0.3">
      <c r="A4936" t="s">
        <v>5036</v>
      </c>
      <c r="B4936" t="s">
        <v>44</v>
      </c>
      <c r="C4936">
        <v>27</v>
      </c>
      <c r="D4936" t="s">
        <v>37</v>
      </c>
      <c r="E4936" t="s">
        <v>124</v>
      </c>
      <c r="F4936">
        <v>7</v>
      </c>
      <c r="G4936">
        <v>13</v>
      </c>
      <c r="H4936" t="s">
        <v>36</v>
      </c>
      <c r="I4936" t="s">
        <v>37</v>
      </c>
      <c r="J4936" t="s">
        <v>34</v>
      </c>
      <c r="K4936" t="s">
        <v>37</v>
      </c>
      <c r="L4936" t="s">
        <v>38</v>
      </c>
      <c r="M4936" t="s">
        <v>34</v>
      </c>
      <c r="N4936" t="s">
        <v>34</v>
      </c>
      <c r="O4936" t="s">
        <v>34</v>
      </c>
      <c r="P4936" t="s">
        <v>34</v>
      </c>
      <c r="Q4936" t="s">
        <v>34</v>
      </c>
      <c r="R4936" t="s">
        <v>34</v>
      </c>
      <c r="S4936" t="s">
        <v>37</v>
      </c>
      <c r="T4936" t="s">
        <v>37</v>
      </c>
      <c r="U4936" t="s">
        <v>46</v>
      </c>
      <c r="V4936" t="s">
        <v>37</v>
      </c>
      <c r="W4936" t="s">
        <v>143</v>
      </c>
      <c r="X4936">
        <v>45.3</v>
      </c>
      <c r="Y4936">
        <v>45.3</v>
      </c>
      <c r="Z4936">
        <v>0</v>
      </c>
      <c r="AA4936">
        <v>0</v>
      </c>
      <c r="AB4936">
        <v>39.94</v>
      </c>
      <c r="AC4936">
        <v>85.24</v>
      </c>
      <c r="AD4936" t="s">
        <v>52</v>
      </c>
      <c r="AE4936" t="s">
        <v>53</v>
      </c>
      <c r="AF4936" t="s">
        <v>91</v>
      </c>
      <c r="AG4936">
        <f t="shared" si="154"/>
        <v>1</v>
      </c>
      <c r="AH4936" t="str" cm="1">
        <f t="array" ref="AH4936">_xlfn.IFS(
X4936&lt;=20, "&lt;20",
AND(X4936&gt;=20, X4936&lt;50), "20-50",
AND(X4936&gt;=50, X4936&lt;100), "50-100",
X4936&gt;=100, "&gt;100"
)</f>
        <v>20-50</v>
      </c>
      <c r="AI4936">
        <f t="shared" si="155"/>
        <v>0</v>
      </c>
      <c r="AJ4936" t="str" cm="1">
        <f t="array" ref="AJ4936">_xlfn.IFS(
C4936&lt;=20, "&lt;20",
AND(C4936&gt;=20, C4936&lt;35), "20-35",
AND(C4936&gt;=35, C4936&lt;50), "35-50",
C4936&gt;=50, "50-100"
)</f>
        <v>20-35</v>
      </c>
      <c r="AK4936" t="str" cm="1">
        <f t="array" ref="AK4936">_xlfn.IFS(
G4936&lt;6, "&lt;6",
AND(G4936&gt;=6, G4936&lt;12), "6-12",
AND(G4936&gt;=12, G4936&lt;18), "12-18",  AND(G4936&gt;=18, G4936&lt;24), "18-24", G4936&gt;=24, "24-36")</f>
        <v>12-18</v>
      </c>
    </row>
    <row r="4937" spans="1:37" x14ac:dyDescent="0.3">
      <c r="A4937" t="s">
        <v>5037</v>
      </c>
      <c r="B4937" t="s">
        <v>44</v>
      </c>
      <c r="C4937">
        <v>71</v>
      </c>
      <c r="D4937" t="s">
        <v>34</v>
      </c>
      <c r="E4937" t="s">
        <v>69</v>
      </c>
      <c r="F4937">
        <v>1</v>
      </c>
      <c r="G4937">
        <v>20</v>
      </c>
      <c r="H4937" t="s">
        <v>36</v>
      </c>
      <c r="I4937" t="s">
        <v>37</v>
      </c>
      <c r="J4937" t="s">
        <v>37</v>
      </c>
      <c r="K4937" t="s">
        <v>37</v>
      </c>
      <c r="L4937" t="s">
        <v>50</v>
      </c>
      <c r="M4937" t="s">
        <v>34</v>
      </c>
      <c r="N4937" t="s">
        <v>37</v>
      </c>
      <c r="O4937" t="s">
        <v>37</v>
      </c>
      <c r="P4937" t="s">
        <v>34</v>
      </c>
      <c r="Q4937" t="s">
        <v>37</v>
      </c>
      <c r="R4937" t="s">
        <v>37</v>
      </c>
      <c r="S4937" t="s">
        <v>34</v>
      </c>
      <c r="T4937" t="s">
        <v>37</v>
      </c>
      <c r="U4937" t="s">
        <v>39</v>
      </c>
      <c r="V4937" t="s">
        <v>37</v>
      </c>
      <c r="W4937" t="s">
        <v>51</v>
      </c>
      <c r="X4937">
        <v>106.25</v>
      </c>
      <c r="Y4937">
        <v>6979.8</v>
      </c>
      <c r="Z4937">
        <v>0</v>
      </c>
      <c r="AA4937">
        <v>0</v>
      </c>
      <c r="AB4937">
        <v>1214.8499999999999</v>
      </c>
      <c r="AC4937">
        <v>8194.65</v>
      </c>
      <c r="AD4937" t="s">
        <v>52</v>
      </c>
      <c r="AE4937" t="s">
        <v>53</v>
      </c>
      <c r="AF4937" t="s">
        <v>91</v>
      </c>
      <c r="AG4937">
        <f t="shared" si="154"/>
        <v>1</v>
      </c>
      <c r="AH4937" t="str" cm="1">
        <f t="array" ref="AH4937">_xlfn.IFS(
X4937&lt;=20, "&lt;20",
AND(X4937&gt;=20, X4937&lt;50), "20-50",
AND(X4937&gt;=50, X4937&lt;100), "50-100",
X4937&gt;=100, "&gt;100"
)</f>
        <v>&gt;100</v>
      </c>
      <c r="AI4937">
        <f t="shared" si="155"/>
        <v>0</v>
      </c>
      <c r="AJ4937" t="str" cm="1">
        <f t="array" ref="AJ4937">_xlfn.IFS(
C4937&lt;=20, "&lt;20",
AND(C4937&gt;=20, C4937&lt;35), "20-35",
AND(C4937&gt;=35, C4937&lt;50), "35-50",
C4937&gt;=50, "50-100"
)</f>
        <v>50-100</v>
      </c>
      <c r="AK4937" t="str" cm="1">
        <f t="array" ref="AK4937">_xlfn.IFS(
G4937&lt;6, "&lt;6",
AND(G4937&gt;=6, G4937&lt;12), "6-12",
AND(G4937&gt;=12, G4937&lt;18), "12-18",  AND(G4937&gt;=18, G4937&lt;24), "18-24", G4937&gt;=24, "24-36")</f>
        <v>18-24</v>
      </c>
    </row>
    <row r="4938" spans="1:37" x14ac:dyDescent="0.3">
      <c r="A4938" t="s">
        <v>5038</v>
      </c>
      <c r="B4938" t="s">
        <v>33</v>
      </c>
      <c r="C4938">
        <v>80</v>
      </c>
      <c r="D4938" t="s">
        <v>34</v>
      </c>
      <c r="E4938" t="s">
        <v>76</v>
      </c>
      <c r="F4938">
        <v>14</v>
      </c>
      <c r="G4938">
        <v>25</v>
      </c>
      <c r="H4938" t="s">
        <v>36</v>
      </c>
      <c r="I4938" t="s">
        <v>37</v>
      </c>
      <c r="J4938" t="s">
        <v>37</v>
      </c>
      <c r="K4938" t="s">
        <v>37</v>
      </c>
      <c r="L4938" t="s">
        <v>50</v>
      </c>
      <c r="M4938" t="s">
        <v>34</v>
      </c>
      <c r="N4938" t="s">
        <v>34</v>
      </c>
      <c r="O4938" t="s">
        <v>37</v>
      </c>
      <c r="P4938" t="s">
        <v>34</v>
      </c>
      <c r="Q4938" t="s">
        <v>34</v>
      </c>
      <c r="R4938" t="s">
        <v>34</v>
      </c>
      <c r="S4938" t="s">
        <v>34</v>
      </c>
      <c r="T4938" t="s">
        <v>37</v>
      </c>
      <c r="U4938" t="s">
        <v>46</v>
      </c>
      <c r="V4938" t="s">
        <v>37</v>
      </c>
      <c r="W4938" t="s">
        <v>40</v>
      </c>
      <c r="X4938">
        <v>78.099999999999994</v>
      </c>
      <c r="Y4938">
        <v>864.85</v>
      </c>
      <c r="Z4938">
        <v>0</v>
      </c>
      <c r="AA4938">
        <v>0</v>
      </c>
      <c r="AB4938">
        <v>194.26</v>
      </c>
      <c r="AC4938">
        <v>1059.1099999999999</v>
      </c>
      <c r="AD4938" t="s">
        <v>41</v>
      </c>
      <c r="AE4938" t="s">
        <v>42</v>
      </c>
      <c r="AF4938" t="s">
        <v>42</v>
      </c>
      <c r="AG4938">
        <f t="shared" si="154"/>
        <v>0</v>
      </c>
      <c r="AH4938" t="str" cm="1">
        <f t="array" ref="AH4938">_xlfn.IFS(
X4938&lt;=20, "&lt;20",
AND(X4938&gt;=20, X4938&lt;50), "20-50",
AND(X4938&gt;=50, X4938&lt;100), "50-100",
X4938&gt;=100, "&gt;100"
)</f>
        <v>50-100</v>
      </c>
      <c r="AI4938">
        <f t="shared" si="155"/>
        <v>0</v>
      </c>
      <c r="AJ4938" t="str" cm="1">
        <f t="array" ref="AJ4938">_xlfn.IFS(
C4938&lt;=20, "&lt;20",
AND(C4938&gt;=20, C4938&lt;35), "20-35",
AND(C4938&gt;=35, C4938&lt;50), "35-50",
C4938&gt;=50, "50-100"
)</f>
        <v>50-100</v>
      </c>
      <c r="AK4938" t="str" cm="1">
        <f t="array" ref="AK4938">_xlfn.IFS(
G4938&lt;6, "&lt;6",
AND(G4938&gt;=6, G4938&lt;12), "6-12",
AND(G4938&gt;=12, G4938&lt;18), "12-18",  AND(G4938&gt;=18, G4938&lt;24), "18-24", G4938&gt;=24, "24-36")</f>
        <v>24-36</v>
      </c>
    </row>
    <row r="4939" spans="1:37" x14ac:dyDescent="0.3">
      <c r="A4939" t="s">
        <v>5039</v>
      </c>
      <c r="B4939" t="s">
        <v>44</v>
      </c>
      <c r="C4939">
        <v>54</v>
      </c>
      <c r="D4939" t="s">
        <v>37</v>
      </c>
      <c r="E4939" t="s">
        <v>164</v>
      </c>
      <c r="F4939">
        <v>8</v>
      </c>
      <c r="G4939">
        <v>2</v>
      </c>
      <c r="H4939" t="s">
        <v>66</v>
      </c>
      <c r="I4939" t="s">
        <v>37</v>
      </c>
      <c r="J4939" t="s">
        <v>34</v>
      </c>
      <c r="K4939" t="s">
        <v>34</v>
      </c>
      <c r="L4939" t="s">
        <v>34</v>
      </c>
      <c r="M4939" t="s">
        <v>34</v>
      </c>
      <c r="N4939" t="s">
        <v>34</v>
      </c>
      <c r="O4939" t="s">
        <v>34</v>
      </c>
      <c r="P4939" t="s">
        <v>34</v>
      </c>
      <c r="Q4939" t="s">
        <v>34</v>
      </c>
      <c r="R4939" t="s">
        <v>34</v>
      </c>
      <c r="S4939" t="s">
        <v>34</v>
      </c>
      <c r="T4939" t="s">
        <v>34</v>
      </c>
      <c r="U4939" t="s">
        <v>39</v>
      </c>
      <c r="V4939" t="s">
        <v>37</v>
      </c>
      <c r="W4939" t="s">
        <v>51</v>
      </c>
      <c r="X4939">
        <v>20.350000000000001</v>
      </c>
      <c r="Y4939">
        <v>1359.5</v>
      </c>
      <c r="Z4939">
        <v>0</v>
      </c>
      <c r="AA4939">
        <v>0</v>
      </c>
      <c r="AB4939">
        <v>2971.98</v>
      </c>
      <c r="AC4939">
        <v>4331.4799999999996</v>
      </c>
      <c r="AD4939" t="s">
        <v>41</v>
      </c>
      <c r="AE4939" t="s">
        <v>42</v>
      </c>
      <c r="AF4939" t="s">
        <v>42</v>
      </c>
      <c r="AG4939">
        <f t="shared" si="154"/>
        <v>0</v>
      </c>
      <c r="AH4939" t="str" cm="1">
        <f t="array" ref="AH4939">_xlfn.IFS(
X4939&lt;=20, "&lt;20",
AND(X4939&gt;=20, X4939&lt;50), "20-50",
AND(X4939&gt;=50, X4939&lt;100), "50-100",
X4939&gt;=100, "&gt;100"
)</f>
        <v>20-50</v>
      </c>
      <c r="AI4939">
        <f t="shared" si="155"/>
        <v>0</v>
      </c>
      <c r="AJ4939" t="str" cm="1">
        <f t="array" ref="AJ4939">_xlfn.IFS(
C4939&lt;=20, "&lt;20",
AND(C4939&gt;=20, C4939&lt;35), "20-35",
AND(C4939&gt;=35, C4939&lt;50), "35-50",
C4939&gt;=50, "50-100"
)</f>
        <v>50-100</v>
      </c>
      <c r="AK4939" t="str" cm="1">
        <f t="array" ref="AK4939">_xlfn.IFS(
G4939&lt;6, "&lt;6",
AND(G4939&gt;=6, G4939&lt;12), "6-12",
AND(G4939&gt;=12, G4939&lt;18), "12-18",  AND(G4939&gt;=18, G4939&lt;24), "18-24", G4939&gt;=24, "24-36")</f>
        <v>&lt;6</v>
      </c>
    </row>
    <row r="4940" spans="1:37" x14ac:dyDescent="0.3">
      <c r="A4940" t="s">
        <v>5040</v>
      </c>
      <c r="B4940" t="s">
        <v>33</v>
      </c>
      <c r="C4940">
        <v>78</v>
      </c>
      <c r="D4940" t="s">
        <v>37</v>
      </c>
      <c r="E4940" t="s">
        <v>74</v>
      </c>
      <c r="F4940">
        <v>10</v>
      </c>
      <c r="G4940">
        <v>16</v>
      </c>
      <c r="H4940" t="s">
        <v>36</v>
      </c>
      <c r="I4940" t="s">
        <v>37</v>
      </c>
      <c r="J4940" t="s">
        <v>37</v>
      </c>
      <c r="K4940" t="s">
        <v>37</v>
      </c>
      <c r="L4940" t="s">
        <v>50</v>
      </c>
      <c r="M4940" t="s">
        <v>34</v>
      </c>
      <c r="N4940" t="s">
        <v>37</v>
      </c>
      <c r="O4940" t="s">
        <v>34</v>
      </c>
      <c r="P4940" t="s">
        <v>34</v>
      </c>
      <c r="Q4940" t="s">
        <v>34</v>
      </c>
      <c r="R4940" t="s">
        <v>34</v>
      </c>
      <c r="S4940" t="s">
        <v>34</v>
      </c>
      <c r="T4940" t="s">
        <v>37</v>
      </c>
      <c r="U4940" t="s">
        <v>46</v>
      </c>
      <c r="V4940" t="s">
        <v>37</v>
      </c>
      <c r="W4940" t="s">
        <v>51</v>
      </c>
      <c r="X4940">
        <v>79.400000000000006</v>
      </c>
      <c r="Y4940">
        <v>205.05</v>
      </c>
      <c r="Z4940">
        <v>0</v>
      </c>
      <c r="AA4940">
        <v>0</v>
      </c>
      <c r="AB4940">
        <v>125.7</v>
      </c>
      <c r="AC4940">
        <v>330.75</v>
      </c>
      <c r="AD4940" t="s">
        <v>52</v>
      </c>
      <c r="AE4940" t="s">
        <v>58</v>
      </c>
      <c r="AF4940" t="s">
        <v>59</v>
      </c>
      <c r="AG4940">
        <f t="shared" si="154"/>
        <v>1</v>
      </c>
      <c r="AH4940" t="str" cm="1">
        <f t="array" ref="AH4940">_xlfn.IFS(
X4940&lt;=20, "&lt;20",
AND(X4940&gt;=20, X4940&lt;50), "20-50",
AND(X4940&gt;=50, X4940&lt;100), "50-100",
X4940&gt;=100, "&gt;100"
)</f>
        <v>50-100</v>
      </c>
      <c r="AI4940">
        <f t="shared" si="155"/>
        <v>0</v>
      </c>
      <c r="AJ4940" t="str" cm="1">
        <f t="array" ref="AJ4940">_xlfn.IFS(
C4940&lt;=20, "&lt;20",
AND(C4940&gt;=20, C4940&lt;35), "20-35",
AND(C4940&gt;=35, C4940&lt;50), "35-50",
C4940&gt;=50, "50-100"
)</f>
        <v>50-100</v>
      </c>
      <c r="AK4940" t="str" cm="1">
        <f t="array" ref="AK4940">_xlfn.IFS(
G4940&lt;6, "&lt;6",
AND(G4940&gt;=6, G4940&lt;12), "6-12",
AND(G4940&gt;=12, G4940&lt;18), "12-18",  AND(G4940&gt;=18, G4940&lt;24), "18-24", G4940&gt;=24, "24-36")</f>
        <v>12-18</v>
      </c>
    </row>
    <row r="4941" spans="1:37" x14ac:dyDescent="0.3">
      <c r="A4941" t="s">
        <v>5041</v>
      </c>
      <c r="B4941" t="s">
        <v>33</v>
      </c>
      <c r="C4941">
        <v>23</v>
      </c>
      <c r="D4941" t="s">
        <v>37</v>
      </c>
      <c r="E4941" t="s">
        <v>103</v>
      </c>
      <c r="F4941">
        <v>2</v>
      </c>
      <c r="G4941">
        <v>10</v>
      </c>
      <c r="H4941" t="s">
        <v>110</v>
      </c>
      <c r="I4941" t="s">
        <v>34</v>
      </c>
      <c r="J4941" t="s">
        <v>34</v>
      </c>
      <c r="K4941" t="s">
        <v>37</v>
      </c>
      <c r="L4941" t="s">
        <v>38</v>
      </c>
      <c r="M4941" t="s">
        <v>34</v>
      </c>
      <c r="N4941" t="s">
        <v>34</v>
      </c>
      <c r="O4941" t="s">
        <v>34</v>
      </c>
      <c r="P4941" t="s">
        <v>37</v>
      </c>
      <c r="Q4941" t="s">
        <v>34</v>
      </c>
      <c r="R4941" t="s">
        <v>37</v>
      </c>
      <c r="S4941" t="s">
        <v>37</v>
      </c>
      <c r="T4941" t="s">
        <v>37</v>
      </c>
      <c r="U4941" t="s">
        <v>46</v>
      </c>
      <c r="V4941" t="s">
        <v>37</v>
      </c>
      <c r="W4941" t="s">
        <v>51</v>
      </c>
      <c r="X4941">
        <v>40.6</v>
      </c>
      <c r="Y4941">
        <v>1494.5</v>
      </c>
      <c r="Z4941">
        <v>0</v>
      </c>
      <c r="AA4941">
        <v>0</v>
      </c>
      <c r="AB4941">
        <v>0</v>
      </c>
      <c r="AC4941">
        <v>1494.5</v>
      </c>
      <c r="AD4941" t="s">
        <v>41</v>
      </c>
      <c r="AE4941" t="s">
        <v>42</v>
      </c>
      <c r="AF4941" t="s">
        <v>42</v>
      </c>
      <c r="AG4941">
        <f t="shared" si="154"/>
        <v>0</v>
      </c>
      <c r="AH4941" t="str" cm="1">
        <f t="array" ref="AH4941">_xlfn.IFS(
X4941&lt;=20, "&lt;20",
AND(X4941&gt;=20, X4941&lt;50), "20-50",
AND(X4941&gt;=50, X4941&lt;100), "50-100",
X4941&gt;=100, "&gt;100"
)</f>
        <v>20-50</v>
      </c>
      <c r="AI4941">
        <f t="shared" si="155"/>
        <v>0</v>
      </c>
      <c r="AJ4941" t="str" cm="1">
        <f t="array" ref="AJ4941">_xlfn.IFS(
C4941&lt;=20, "&lt;20",
AND(C4941&gt;=20, C4941&lt;35), "20-35",
AND(C4941&gt;=35, C4941&lt;50), "35-50",
C4941&gt;=50, "50-100"
)</f>
        <v>20-35</v>
      </c>
      <c r="AK4941" t="str" cm="1">
        <f t="array" ref="AK4941">_xlfn.IFS(
G4941&lt;6, "&lt;6",
AND(G4941&gt;=6, G4941&lt;12), "6-12",
AND(G4941&gt;=12, G4941&lt;18), "12-18",  AND(G4941&gt;=18, G4941&lt;24), "18-24", G4941&gt;=24, "24-36")</f>
        <v>6-12</v>
      </c>
    </row>
    <row r="4942" spans="1:37" x14ac:dyDescent="0.3">
      <c r="A4942" t="s">
        <v>5042</v>
      </c>
      <c r="B4942" t="s">
        <v>44</v>
      </c>
      <c r="C4942">
        <v>41</v>
      </c>
      <c r="D4942" t="s">
        <v>37</v>
      </c>
      <c r="E4942" t="s">
        <v>56</v>
      </c>
      <c r="F4942">
        <v>1</v>
      </c>
      <c r="G4942">
        <v>27</v>
      </c>
      <c r="H4942" t="s">
        <v>36</v>
      </c>
      <c r="I4942" t="s">
        <v>34</v>
      </c>
      <c r="J4942" t="s">
        <v>34</v>
      </c>
      <c r="K4942" t="s">
        <v>37</v>
      </c>
      <c r="L4942" t="s">
        <v>72</v>
      </c>
      <c r="M4942" t="s">
        <v>37</v>
      </c>
      <c r="N4942" t="s">
        <v>34</v>
      </c>
      <c r="O4942" t="s">
        <v>37</v>
      </c>
      <c r="P4942" t="s">
        <v>34</v>
      </c>
      <c r="Q4942" t="s">
        <v>34</v>
      </c>
      <c r="R4942" t="s">
        <v>34</v>
      </c>
      <c r="S4942" t="s">
        <v>34</v>
      </c>
      <c r="T4942" t="s">
        <v>34</v>
      </c>
      <c r="U4942" t="s">
        <v>46</v>
      </c>
      <c r="V4942" t="s">
        <v>34</v>
      </c>
      <c r="W4942" t="s">
        <v>40</v>
      </c>
      <c r="X4942">
        <v>35</v>
      </c>
      <c r="Y4942">
        <v>135.75</v>
      </c>
      <c r="Z4942">
        <v>0</v>
      </c>
      <c r="AA4942">
        <v>50</v>
      </c>
      <c r="AB4942">
        <v>0</v>
      </c>
      <c r="AC4942">
        <v>185.75</v>
      </c>
      <c r="AD4942" t="s">
        <v>41</v>
      </c>
      <c r="AE4942" t="s">
        <v>42</v>
      </c>
      <c r="AF4942" t="s">
        <v>42</v>
      </c>
      <c r="AG4942">
        <f t="shared" si="154"/>
        <v>0</v>
      </c>
      <c r="AH4942" t="str" cm="1">
        <f t="array" ref="AH4942">_xlfn.IFS(
X4942&lt;=20, "&lt;20",
AND(X4942&gt;=20, X4942&lt;50), "20-50",
AND(X4942&gt;=50, X4942&lt;100), "50-100",
X4942&gt;=100, "&gt;100"
)</f>
        <v>20-50</v>
      </c>
      <c r="AI4942">
        <f t="shared" si="155"/>
        <v>0</v>
      </c>
      <c r="AJ4942" t="str" cm="1">
        <f t="array" ref="AJ4942">_xlfn.IFS(
C4942&lt;=20, "&lt;20",
AND(C4942&gt;=20, C4942&lt;35), "20-35",
AND(C4942&gt;=35, C4942&lt;50), "35-50",
C4942&gt;=50, "50-100"
)</f>
        <v>35-50</v>
      </c>
      <c r="AK4942" t="str" cm="1">
        <f t="array" ref="AK4942">_xlfn.IFS(
G4942&lt;6, "&lt;6",
AND(G4942&gt;=6, G4942&lt;12), "6-12",
AND(G4942&gt;=12, G4942&lt;18), "12-18",  AND(G4942&gt;=18, G4942&lt;24), "18-24", G4942&gt;=24, "24-36")</f>
        <v>24-36</v>
      </c>
    </row>
    <row r="4943" spans="1:37" x14ac:dyDescent="0.3">
      <c r="A4943" t="s">
        <v>5043</v>
      </c>
      <c r="B4943" t="s">
        <v>44</v>
      </c>
      <c r="C4943">
        <v>66</v>
      </c>
      <c r="D4943" t="s">
        <v>34</v>
      </c>
      <c r="E4943" t="s">
        <v>76</v>
      </c>
      <c r="F4943">
        <v>15</v>
      </c>
      <c r="G4943">
        <v>33</v>
      </c>
      <c r="H4943" t="s">
        <v>36</v>
      </c>
      <c r="I4943" t="s">
        <v>37</v>
      </c>
      <c r="J4943" t="s">
        <v>34</v>
      </c>
      <c r="K4943" t="s">
        <v>37</v>
      </c>
      <c r="L4943" t="s">
        <v>72</v>
      </c>
      <c r="M4943" t="s">
        <v>34</v>
      </c>
      <c r="N4943" t="s">
        <v>34</v>
      </c>
      <c r="O4943" t="s">
        <v>37</v>
      </c>
      <c r="P4943" t="s">
        <v>37</v>
      </c>
      <c r="Q4943" t="s">
        <v>37</v>
      </c>
      <c r="R4943" t="s">
        <v>37</v>
      </c>
      <c r="S4943" t="s">
        <v>37</v>
      </c>
      <c r="T4943" t="s">
        <v>37</v>
      </c>
      <c r="U4943" t="s">
        <v>46</v>
      </c>
      <c r="V4943" t="s">
        <v>37</v>
      </c>
      <c r="W4943" t="s">
        <v>51</v>
      </c>
      <c r="X4943">
        <v>74.150000000000006</v>
      </c>
      <c r="Y4943">
        <v>741.4</v>
      </c>
      <c r="Z4943">
        <v>0</v>
      </c>
      <c r="AA4943">
        <v>0</v>
      </c>
      <c r="AB4943">
        <v>592.67999999999995</v>
      </c>
      <c r="AC4943">
        <v>1334.08</v>
      </c>
      <c r="AD4943" t="s">
        <v>41</v>
      </c>
      <c r="AE4943" t="s">
        <v>42</v>
      </c>
      <c r="AF4943" t="s">
        <v>42</v>
      </c>
      <c r="AG4943">
        <f t="shared" si="154"/>
        <v>0</v>
      </c>
      <c r="AH4943" t="str" cm="1">
        <f t="array" ref="AH4943">_xlfn.IFS(
X4943&lt;=20, "&lt;20",
AND(X4943&gt;=20, X4943&lt;50), "20-50",
AND(X4943&gt;=50, X4943&lt;100), "50-100",
X4943&gt;=100, "&gt;100"
)</f>
        <v>50-100</v>
      </c>
      <c r="AI4943">
        <f t="shared" si="155"/>
        <v>0</v>
      </c>
      <c r="AJ4943" t="str" cm="1">
        <f t="array" ref="AJ4943">_xlfn.IFS(
C4943&lt;=20, "&lt;20",
AND(C4943&gt;=20, C4943&lt;35), "20-35",
AND(C4943&gt;=35, C4943&lt;50), "35-50",
C4943&gt;=50, "50-100"
)</f>
        <v>50-100</v>
      </c>
      <c r="AK4943" t="str" cm="1">
        <f t="array" ref="AK4943">_xlfn.IFS(
G4943&lt;6, "&lt;6",
AND(G4943&gt;=6, G4943&lt;12), "6-12",
AND(G4943&gt;=12, G4943&lt;18), "12-18",  AND(G4943&gt;=18, G4943&lt;24), "18-24", G4943&gt;=24, "24-36")</f>
        <v>24-36</v>
      </c>
    </row>
    <row r="4944" spans="1:37" x14ac:dyDescent="0.3">
      <c r="A4944" t="s">
        <v>5044</v>
      </c>
      <c r="B4944" t="s">
        <v>44</v>
      </c>
      <c r="C4944">
        <v>60</v>
      </c>
      <c r="D4944" t="s">
        <v>37</v>
      </c>
      <c r="E4944" t="s">
        <v>48</v>
      </c>
      <c r="F4944">
        <v>10</v>
      </c>
      <c r="G4944">
        <v>5</v>
      </c>
      <c r="H4944" t="s">
        <v>36</v>
      </c>
      <c r="I4944" t="s">
        <v>34</v>
      </c>
      <c r="J4944" t="s">
        <v>34</v>
      </c>
      <c r="K4944" t="s">
        <v>37</v>
      </c>
      <c r="L4944" t="s">
        <v>38</v>
      </c>
      <c r="M4944" t="s">
        <v>37</v>
      </c>
      <c r="N4944" t="s">
        <v>37</v>
      </c>
      <c r="O4944" t="s">
        <v>34</v>
      </c>
      <c r="P4944" t="s">
        <v>34</v>
      </c>
      <c r="Q4944" t="s">
        <v>34</v>
      </c>
      <c r="R4944" t="s">
        <v>34</v>
      </c>
      <c r="S4944" t="s">
        <v>34</v>
      </c>
      <c r="T4944" t="s">
        <v>37</v>
      </c>
      <c r="U4944" t="s">
        <v>46</v>
      </c>
      <c r="V4944" t="s">
        <v>37</v>
      </c>
      <c r="W4944" t="s">
        <v>51</v>
      </c>
      <c r="X4944">
        <v>35.15</v>
      </c>
      <c r="Y4944">
        <v>1051.05</v>
      </c>
      <c r="Z4944">
        <v>0</v>
      </c>
      <c r="AA4944">
        <v>0</v>
      </c>
      <c r="AB4944">
        <v>0</v>
      </c>
      <c r="AC4944">
        <v>1051.05</v>
      </c>
      <c r="AD4944" t="s">
        <v>41</v>
      </c>
      <c r="AE4944" t="s">
        <v>42</v>
      </c>
      <c r="AF4944" t="s">
        <v>42</v>
      </c>
      <c r="AG4944">
        <f t="shared" si="154"/>
        <v>0</v>
      </c>
      <c r="AH4944" t="str" cm="1">
        <f t="array" ref="AH4944">_xlfn.IFS(
X4944&lt;=20, "&lt;20",
AND(X4944&gt;=20, X4944&lt;50), "20-50",
AND(X4944&gt;=50, X4944&lt;100), "50-100",
X4944&gt;=100, "&gt;100"
)</f>
        <v>20-50</v>
      </c>
      <c r="AI4944">
        <f t="shared" si="155"/>
        <v>0</v>
      </c>
      <c r="AJ4944" t="str" cm="1">
        <f t="array" ref="AJ4944">_xlfn.IFS(
C4944&lt;=20, "&lt;20",
AND(C4944&gt;=20, C4944&lt;35), "20-35",
AND(C4944&gt;=35, C4944&lt;50), "35-50",
C4944&gt;=50, "50-100"
)</f>
        <v>50-100</v>
      </c>
      <c r="AK4944" t="str" cm="1">
        <f t="array" ref="AK4944">_xlfn.IFS(
G4944&lt;6, "&lt;6",
AND(G4944&gt;=6, G4944&lt;12), "6-12",
AND(G4944&gt;=12, G4944&lt;18), "12-18",  AND(G4944&gt;=18, G4944&lt;24), "18-24", G4944&gt;=24, "24-36")</f>
        <v>&lt;6</v>
      </c>
    </row>
    <row r="4945" spans="1:37" x14ac:dyDescent="0.3">
      <c r="A4945" t="s">
        <v>5045</v>
      </c>
      <c r="B4945" t="s">
        <v>44</v>
      </c>
      <c r="C4945">
        <v>40</v>
      </c>
      <c r="D4945" t="s">
        <v>34</v>
      </c>
      <c r="E4945" t="s">
        <v>56</v>
      </c>
      <c r="F4945">
        <v>6</v>
      </c>
      <c r="G4945">
        <v>11</v>
      </c>
      <c r="H4945" t="s">
        <v>36</v>
      </c>
      <c r="I4945" t="s">
        <v>37</v>
      </c>
      <c r="J4945" t="s">
        <v>37</v>
      </c>
      <c r="K4945" t="s">
        <v>37</v>
      </c>
      <c r="L4945" t="s">
        <v>50</v>
      </c>
      <c r="M4945" t="s">
        <v>34</v>
      </c>
      <c r="N4945" t="s">
        <v>34</v>
      </c>
      <c r="O4945" t="s">
        <v>37</v>
      </c>
      <c r="P4945" t="s">
        <v>34</v>
      </c>
      <c r="Q4945" t="s">
        <v>37</v>
      </c>
      <c r="R4945" t="s">
        <v>37</v>
      </c>
      <c r="S4945" t="s">
        <v>37</v>
      </c>
      <c r="T4945" t="s">
        <v>37</v>
      </c>
      <c r="U4945" t="s">
        <v>46</v>
      </c>
      <c r="V4945" t="s">
        <v>37</v>
      </c>
      <c r="W4945" t="s">
        <v>51</v>
      </c>
      <c r="X4945">
        <v>98.75</v>
      </c>
      <c r="Y4945">
        <v>2407.3000000000002</v>
      </c>
      <c r="Z4945">
        <v>0</v>
      </c>
      <c r="AA4945">
        <v>0</v>
      </c>
      <c r="AB4945">
        <v>904.56</v>
      </c>
      <c r="AC4945">
        <v>3311.86</v>
      </c>
      <c r="AD4945" t="s">
        <v>52</v>
      </c>
      <c r="AE4945" t="s">
        <v>53</v>
      </c>
      <c r="AF4945" t="s">
        <v>54</v>
      </c>
      <c r="AG4945">
        <f t="shared" si="154"/>
        <v>1</v>
      </c>
      <c r="AH4945" t="str" cm="1">
        <f t="array" ref="AH4945">_xlfn.IFS(
X4945&lt;=20, "&lt;20",
AND(X4945&gt;=20, X4945&lt;50), "20-50",
AND(X4945&gt;=50, X4945&lt;100), "50-100",
X4945&gt;=100, "&gt;100"
)</f>
        <v>50-100</v>
      </c>
      <c r="AI4945">
        <f t="shared" si="155"/>
        <v>0</v>
      </c>
      <c r="AJ4945" t="str" cm="1">
        <f t="array" ref="AJ4945">_xlfn.IFS(
C4945&lt;=20, "&lt;20",
AND(C4945&gt;=20, C4945&lt;35), "20-35",
AND(C4945&gt;=35, C4945&lt;50), "35-50",
C4945&gt;=50, "50-100"
)</f>
        <v>35-50</v>
      </c>
      <c r="AK4945" t="str" cm="1">
        <f t="array" ref="AK4945">_xlfn.IFS(
G4945&lt;6, "&lt;6",
AND(G4945&gt;=6, G4945&lt;12), "6-12",
AND(G4945&gt;=12, G4945&lt;18), "12-18",  AND(G4945&gt;=18, G4945&lt;24), "18-24", G4945&gt;=24, "24-36")</f>
        <v>6-12</v>
      </c>
    </row>
    <row r="4946" spans="1:37" x14ac:dyDescent="0.3">
      <c r="A4946" t="s">
        <v>5046</v>
      </c>
      <c r="B4946" t="s">
        <v>33</v>
      </c>
      <c r="C4946">
        <v>46</v>
      </c>
      <c r="D4946" t="s">
        <v>37</v>
      </c>
      <c r="E4946" t="s">
        <v>87</v>
      </c>
      <c r="F4946">
        <v>0</v>
      </c>
      <c r="G4946">
        <v>25</v>
      </c>
      <c r="H4946" t="s">
        <v>36</v>
      </c>
      <c r="I4946" t="s">
        <v>37</v>
      </c>
      <c r="J4946" t="s">
        <v>37</v>
      </c>
      <c r="K4946" t="s">
        <v>37</v>
      </c>
      <c r="L4946" t="s">
        <v>50</v>
      </c>
      <c r="M4946" t="s">
        <v>34</v>
      </c>
      <c r="N4946" t="s">
        <v>37</v>
      </c>
      <c r="O4946" t="s">
        <v>37</v>
      </c>
      <c r="P4946" t="s">
        <v>34</v>
      </c>
      <c r="Q4946" t="s">
        <v>37</v>
      </c>
      <c r="R4946" t="s">
        <v>34</v>
      </c>
      <c r="S4946" t="s">
        <v>34</v>
      </c>
      <c r="T4946" t="s">
        <v>37</v>
      </c>
      <c r="U4946" t="s">
        <v>39</v>
      </c>
      <c r="V4946" t="s">
        <v>37</v>
      </c>
      <c r="W4946" t="s">
        <v>51</v>
      </c>
      <c r="X4946">
        <v>95</v>
      </c>
      <c r="Y4946">
        <v>6602.9</v>
      </c>
      <c r="Z4946">
        <v>0</v>
      </c>
      <c r="AA4946">
        <v>0</v>
      </c>
      <c r="AB4946">
        <v>2179.1</v>
      </c>
      <c r="AC4946">
        <v>8782</v>
      </c>
      <c r="AD4946" t="s">
        <v>41</v>
      </c>
      <c r="AE4946" t="s">
        <v>42</v>
      </c>
      <c r="AF4946" t="s">
        <v>42</v>
      </c>
      <c r="AG4946">
        <f t="shared" si="154"/>
        <v>0</v>
      </c>
      <c r="AH4946" t="str" cm="1">
        <f t="array" ref="AH4946">_xlfn.IFS(
X4946&lt;=20, "&lt;20",
AND(X4946&gt;=20, X4946&lt;50), "20-50",
AND(X4946&gt;=50, X4946&lt;100), "50-100",
X4946&gt;=100, "&gt;100"
)</f>
        <v>50-100</v>
      </c>
      <c r="AI4946">
        <f t="shared" si="155"/>
        <v>0</v>
      </c>
      <c r="AJ4946" t="str" cm="1">
        <f t="array" ref="AJ4946">_xlfn.IFS(
C4946&lt;=20, "&lt;20",
AND(C4946&gt;=20, C4946&lt;35), "20-35",
AND(C4946&gt;=35, C4946&lt;50), "35-50",
C4946&gt;=50, "50-100"
)</f>
        <v>35-50</v>
      </c>
      <c r="AK4946" t="str" cm="1">
        <f t="array" ref="AK4946">_xlfn.IFS(
G4946&lt;6, "&lt;6",
AND(G4946&gt;=6, G4946&lt;12), "6-12",
AND(G4946&gt;=12, G4946&lt;18), "12-18",  AND(G4946&gt;=18, G4946&lt;24), "18-24", G4946&gt;=24, "24-36")</f>
        <v>24-36</v>
      </c>
    </row>
    <row r="4947" spans="1:37" x14ac:dyDescent="0.3">
      <c r="A4947" t="s">
        <v>5047</v>
      </c>
      <c r="B4947" t="s">
        <v>44</v>
      </c>
      <c r="C4947">
        <v>61</v>
      </c>
      <c r="D4947" t="s">
        <v>37</v>
      </c>
      <c r="E4947" t="s">
        <v>82</v>
      </c>
      <c r="F4947">
        <v>6</v>
      </c>
      <c r="G4947">
        <v>12</v>
      </c>
      <c r="H4947" t="s">
        <v>36</v>
      </c>
      <c r="I4947" t="s">
        <v>37</v>
      </c>
      <c r="J4947" t="s">
        <v>34</v>
      </c>
      <c r="K4947" t="s">
        <v>34</v>
      </c>
      <c r="L4947" t="s">
        <v>34</v>
      </c>
      <c r="M4947" t="s">
        <v>34</v>
      </c>
      <c r="N4947" t="s">
        <v>34</v>
      </c>
      <c r="O4947" t="s">
        <v>34</v>
      </c>
      <c r="P4947" t="s">
        <v>34</v>
      </c>
      <c r="Q4947" t="s">
        <v>34</v>
      </c>
      <c r="R4947" t="s">
        <v>34</v>
      </c>
      <c r="S4947" t="s">
        <v>34</v>
      </c>
      <c r="T4947" t="s">
        <v>34</v>
      </c>
      <c r="U4947" t="s">
        <v>67</v>
      </c>
      <c r="V4947" t="s">
        <v>34</v>
      </c>
      <c r="W4947" t="s">
        <v>40</v>
      </c>
      <c r="X4947">
        <v>20.25</v>
      </c>
      <c r="Y4947">
        <v>1566.9</v>
      </c>
      <c r="Z4947">
        <v>0</v>
      </c>
      <c r="AA4947">
        <v>0</v>
      </c>
      <c r="AB4947">
        <v>3049.92</v>
      </c>
      <c r="AC4947">
        <v>4616.82</v>
      </c>
      <c r="AD4947" t="s">
        <v>41</v>
      </c>
      <c r="AE4947" t="s">
        <v>42</v>
      </c>
      <c r="AF4947" t="s">
        <v>42</v>
      </c>
      <c r="AG4947">
        <f t="shared" si="154"/>
        <v>0</v>
      </c>
      <c r="AH4947" t="str" cm="1">
        <f t="array" ref="AH4947">_xlfn.IFS(
X4947&lt;=20, "&lt;20",
AND(X4947&gt;=20, X4947&lt;50), "20-50",
AND(X4947&gt;=50, X4947&lt;100), "50-100",
X4947&gt;=100, "&gt;100"
)</f>
        <v>20-50</v>
      </c>
      <c r="AI4947">
        <f t="shared" si="155"/>
        <v>0</v>
      </c>
      <c r="AJ4947" t="str" cm="1">
        <f t="array" ref="AJ4947">_xlfn.IFS(
C4947&lt;=20, "&lt;20",
AND(C4947&gt;=20, C4947&lt;35), "20-35",
AND(C4947&gt;=35, C4947&lt;50), "35-50",
C4947&gt;=50, "50-100"
)</f>
        <v>50-100</v>
      </c>
      <c r="AK4947" t="str" cm="1">
        <f t="array" ref="AK4947">_xlfn.IFS(
G4947&lt;6, "&lt;6",
AND(G4947&gt;=6, G4947&lt;12), "6-12",
AND(G4947&gt;=12, G4947&lt;18), "12-18",  AND(G4947&gt;=18, G4947&lt;24), "18-24", G4947&gt;=24, "24-36")</f>
        <v>12-18</v>
      </c>
    </row>
    <row r="4948" spans="1:37" x14ac:dyDescent="0.3">
      <c r="A4948" t="s">
        <v>5048</v>
      </c>
      <c r="B4948" t="s">
        <v>33</v>
      </c>
      <c r="C4948">
        <v>27</v>
      </c>
      <c r="D4948" t="s">
        <v>37</v>
      </c>
      <c r="E4948" t="s">
        <v>48</v>
      </c>
      <c r="F4948">
        <v>7</v>
      </c>
      <c r="G4948">
        <v>25</v>
      </c>
      <c r="H4948" t="s">
        <v>57</v>
      </c>
      <c r="I4948" t="s">
        <v>37</v>
      </c>
      <c r="J4948" t="s">
        <v>37</v>
      </c>
      <c r="K4948" t="s">
        <v>34</v>
      </c>
      <c r="L4948" t="s">
        <v>34</v>
      </c>
      <c r="M4948" t="s">
        <v>34</v>
      </c>
      <c r="N4948" t="s">
        <v>34</v>
      </c>
      <c r="O4948" t="s">
        <v>34</v>
      </c>
      <c r="P4948" t="s">
        <v>34</v>
      </c>
      <c r="Q4948" t="s">
        <v>34</v>
      </c>
      <c r="R4948" t="s">
        <v>34</v>
      </c>
      <c r="S4948" t="s">
        <v>34</v>
      </c>
      <c r="T4948" t="s">
        <v>34</v>
      </c>
      <c r="U4948" t="s">
        <v>46</v>
      </c>
      <c r="V4948" t="s">
        <v>37</v>
      </c>
      <c r="W4948" t="s">
        <v>40</v>
      </c>
      <c r="X4948">
        <v>25.4</v>
      </c>
      <c r="Y4948">
        <v>399.6</v>
      </c>
      <c r="Z4948">
        <v>0</v>
      </c>
      <c r="AA4948">
        <v>0</v>
      </c>
      <c r="AB4948">
        <v>687.6</v>
      </c>
      <c r="AC4948">
        <v>1087.2</v>
      </c>
      <c r="AD4948" t="s">
        <v>52</v>
      </c>
      <c r="AE4948" t="s">
        <v>104</v>
      </c>
      <c r="AF4948" t="s">
        <v>150</v>
      </c>
      <c r="AG4948">
        <f t="shared" si="154"/>
        <v>1</v>
      </c>
      <c r="AH4948" t="str" cm="1">
        <f t="array" ref="AH4948">_xlfn.IFS(
X4948&lt;=20, "&lt;20",
AND(X4948&gt;=20, X4948&lt;50), "20-50",
AND(X4948&gt;=50, X4948&lt;100), "50-100",
X4948&gt;=100, "&gt;100"
)</f>
        <v>20-50</v>
      </c>
      <c r="AI4948">
        <f t="shared" si="155"/>
        <v>0</v>
      </c>
      <c r="AJ4948" t="str" cm="1">
        <f t="array" ref="AJ4948">_xlfn.IFS(
C4948&lt;=20, "&lt;20",
AND(C4948&gt;=20, C4948&lt;35), "20-35",
AND(C4948&gt;=35, C4948&lt;50), "35-50",
C4948&gt;=50, "50-100"
)</f>
        <v>20-35</v>
      </c>
      <c r="AK4948" t="str" cm="1">
        <f t="array" ref="AK4948">_xlfn.IFS(
G4948&lt;6, "&lt;6",
AND(G4948&gt;=6, G4948&lt;12), "6-12",
AND(G4948&gt;=12, G4948&lt;18), "12-18",  AND(G4948&gt;=18, G4948&lt;24), "18-24", G4948&gt;=24, "24-36")</f>
        <v>24-36</v>
      </c>
    </row>
    <row r="4949" spans="1:37" x14ac:dyDescent="0.3">
      <c r="A4949" t="s">
        <v>5049</v>
      </c>
      <c r="B4949" t="s">
        <v>44</v>
      </c>
      <c r="C4949">
        <v>21</v>
      </c>
      <c r="D4949" t="s">
        <v>37</v>
      </c>
      <c r="E4949" t="s">
        <v>114</v>
      </c>
      <c r="F4949">
        <v>0</v>
      </c>
      <c r="G4949">
        <v>7</v>
      </c>
      <c r="H4949" t="s">
        <v>57</v>
      </c>
      <c r="I4949" t="s">
        <v>37</v>
      </c>
      <c r="J4949" t="s">
        <v>34</v>
      </c>
      <c r="K4949" t="s">
        <v>37</v>
      </c>
      <c r="L4949" t="s">
        <v>72</v>
      </c>
      <c r="M4949" t="s">
        <v>37</v>
      </c>
      <c r="N4949" t="s">
        <v>37</v>
      </c>
      <c r="O4949" t="s">
        <v>34</v>
      </c>
      <c r="P4949" t="s">
        <v>34</v>
      </c>
      <c r="Q4949" t="s">
        <v>37</v>
      </c>
      <c r="R4949" t="s">
        <v>37</v>
      </c>
      <c r="S4949" t="s">
        <v>37</v>
      </c>
      <c r="T4949" t="s">
        <v>37</v>
      </c>
      <c r="U4949" t="s">
        <v>46</v>
      </c>
      <c r="V4949" t="s">
        <v>34</v>
      </c>
      <c r="W4949" t="s">
        <v>40</v>
      </c>
      <c r="X4949">
        <v>74.55</v>
      </c>
      <c r="Y4949">
        <v>1215.8</v>
      </c>
      <c r="Z4949">
        <v>0</v>
      </c>
      <c r="AA4949">
        <v>0</v>
      </c>
      <c r="AB4949">
        <v>763.3</v>
      </c>
      <c r="AC4949">
        <v>1979.1</v>
      </c>
      <c r="AD4949" t="s">
        <v>41</v>
      </c>
      <c r="AE4949" t="s">
        <v>42</v>
      </c>
      <c r="AF4949" t="s">
        <v>42</v>
      </c>
      <c r="AG4949">
        <f t="shared" si="154"/>
        <v>0</v>
      </c>
      <c r="AH4949" t="str" cm="1">
        <f t="array" ref="AH4949">_xlfn.IFS(
X4949&lt;=20, "&lt;20",
AND(X4949&gt;=20, X4949&lt;50), "20-50",
AND(X4949&gt;=50, X4949&lt;100), "50-100",
X4949&gt;=100, "&gt;100"
)</f>
        <v>50-100</v>
      </c>
      <c r="AI4949">
        <f t="shared" si="155"/>
        <v>0</v>
      </c>
      <c r="AJ4949" t="str" cm="1">
        <f t="array" ref="AJ4949">_xlfn.IFS(
C4949&lt;=20, "&lt;20",
AND(C4949&gt;=20, C4949&lt;35), "20-35",
AND(C4949&gt;=35, C4949&lt;50), "35-50",
C4949&gt;=50, "50-100"
)</f>
        <v>20-35</v>
      </c>
      <c r="AK4949" t="str" cm="1">
        <f t="array" ref="AK4949">_xlfn.IFS(
G4949&lt;6, "&lt;6",
AND(G4949&gt;=6, G4949&lt;12), "6-12",
AND(G4949&gt;=12, G4949&lt;18), "12-18",  AND(G4949&gt;=18, G4949&lt;24), "18-24", G4949&gt;=24, "24-36")</f>
        <v>6-12</v>
      </c>
    </row>
    <row r="4950" spans="1:37" x14ac:dyDescent="0.3">
      <c r="A4950" t="s">
        <v>5050</v>
      </c>
      <c r="B4950" t="s">
        <v>44</v>
      </c>
      <c r="C4950">
        <v>31</v>
      </c>
      <c r="D4950" t="s">
        <v>34</v>
      </c>
      <c r="E4950" t="s">
        <v>76</v>
      </c>
      <c r="F4950">
        <v>3</v>
      </c>
      <c r="G4950">
        <v>23</v>
      </c>
      <c r="H4950" t="s">
        <v>49</v>
      </c>
      <c r="I4950" t="s">
        <v>37</v>
      </c>
      <c r="J4950" t="s">
        <v>37</v>
      </c>
      <c r="K4950" t="s">
        <v>37</v>
      </c>
      <c r="L4950" t="s">
        <v>50</v>
      </c>
      <c r="M4950" t="s">
        <v>37</v>
      </c>
      <c r="N4950" t="s">
        <v>34</v>
      </c>
      <c r="O4950" t="s">
        <v>34</v>
      </c>
      <c r="P4950" t="s">
        <v>37</v>
      </c>
      <c r="Q4950" t="s">
        <v>37</v>
      </c>
      <c r="R4950" t="s">
        <v>37</v>
      </c>
      <c r="S4950" t="s">
        <v>37</v>
      </c>
      <c r="T4950" t="s">
        <v>37</v>
      </c>
      <c r="U4950" t="s">
        <v>46</v>
      </c>
      <c r="V4950" t="s">
        <v>37</v>
      </c>
      <c r="W4950" t="s">
        <v>51</v>
      </c>
      <c r="X4950">
        <v>103.35</v>
      </c>
      <c r="Y4950">
        <v>847.3</v>
      </c>
      <c r="Z4950">
        <v>0</v>
      </c>
      <c r="AA4950">
        <v>0</v>
      </c>
      <c r="AB4950">
        <v>157.44</v>
      </c>
      <c r="AC4950">
        <v>1004.74</v>
      </c>
      <c r="AD4950" t="s">
        <v>52</v>
      </c>
      <c r="AE4950" t="s">
        <v>53</v>
      </c>
      <c r="AF4950" t="s">
        <v>162</v>
      </c>
      <c r="AG4950">
        <f t="shared" si="154"/>
        <v>1</v>
      </c>
      <c r="AH4950" t="str" cm="1">
        <f t="array" ref="AH4950">_xlfn.IFS(
X4950&lt;=20, "&lt;20",
AND(X4950&gt;=20, X4950&lt;50), "20-50",
AND(X4950&gt;=50, X4950&lt;100), "50-100",
X4950&gt;=100, "&gt;100"
)</f>
        <v>&gt;100</v>
      </c>
      <c r="AI4950">
        <f t="shared" si="155"/>
        <v>0</v>
      </c>
      <c r="AJ4950" t="str" cm="1">
        <f t="array" ref="AJ4950">_xlfn.IFS(
C4950&lt;=20, "&lt;20",
AND(C4950&gt;=20, C4950&lt;35), "20-35",
AND(C4950&gt;=35, C4950&lt;50), "35-50",
C4950&gt;=50, "50-100"
)</f>
        <v>20-35</v>
      </c>
      <c r="AK4950" t="str" cm="1">
        <f t="array" ref="AK4950">_xlfn.IFS(
G4950&lt;6, "&lt;6",
AND(G4950&gt;=6, G4950&lt;12), "6-12",
AND(G4950&gt;=12, G4950&lt;18), "12-18",  AND(G4950&gt;=18, G4950&lt;24), "18-24", G4950&gt;=24, "24-36")</f>
        <v>18-24</v>
      </c>
    </row>
    <row r="4951" spans="1:37" x14ac:dyDescent="0.3">
      <c r="A4951" t="s">
        <v>5051</v>
      </c>
      <c r="B4951" t="s">
        <v>33</v>
      </c>
      <c r="C4951">
        <v>40</v>
      </c>
      <c r="D4951" t="s">
        <v>37</v>
      </c>
      <c r="E4951" t="s">
        <v>87</v>
      </c>
      <c r="F4951">
        <v>3</v>
      </c>
      <c r="G4951">
        <v>14</v>
      </c>
      <c r="H4951" t="s">
        <v>36</v>
      </c>
      <c r="I4951" t="s">
        <v>37</v>
      </c>
      <c r="J4951" t="s">
        <v>37</v>
      </c>
      <c r="K4951" t="s">
        <v>34</v>
      </c>
      <c r="L4951" t="s">
        <v>34</v>
      </c>
      <c r="M4951" t="s">
        <v>34</v>
      </c>
      <c r="N4951" t="s">
        <v>34</v>
      </c>
      <c r="O4951" t="s">
        <v>34</v>
      </c>
      <c r="P4951" t="s">
        <v>34</v>
      </c>
      <c r="Q4951" t="s">
        <v>34</v>
      </c>
      <c r="R4951" t="s">
        <v>34</v>
      </c>
      <c r="S4951" t="s">
        <v>34</v>
      </c>
      <c r="T4951" t="s">
        <v>34</v>
      </c>
      <c r="U4951" t="s">
        <v>39</v>
      </c>
      <c r="V4951" t="s">
        <v>34</v>
      </c>
      <c r="W4951" t="s">
        <v>143</v>
      </c>
      <c r="X4951">
        <v>24.4</v>
      </c>
      <c r="Y4951">
        <v>203.95</v>
      </c>
      <c r="Z4951">
        <v>0</v>
      </c>
      <c r="AA4951">
        <v>0</v>
      </c>
      <c r="AB4951">
        <v>185.44</v>
      </c>
      <c r="AC4951">
        <v>389.39</v>
      </c>
      <c r="AD4951" t="s">
        <v>41</v>
      </c>
      <c r="AE4951" t="s">
        <v>42</v>
      </c>
      <c r="AF4951" t="s">
        <v>42</v>
      </c>
      <c r="AG4951">
        <f t="shared" si="154"/>
        <v>0</v>
      </c>
      <c r="AH4951" t="str" cm="1">
        <f t="array" ref="AH4951">_xlfn.IFS(
X4951&lt;=20, "&lt;20",
AND(X4951&gt;=20, X4951&lt;50), "20-50",
AND(X4951&gt;=50, X4951&lt;100), "50-100",
X4951&gt;=100, "&gt;100"
)</f>
        <v>20-50</v>
      </c>
      <c r="AI4951">
        <f t="shared" si="155"/>
        <v>0</v>
      </c>
      <c r="AJ4951" t="str" cm="1">
        <f t="array" ref="AJ4951">_xlfn.IFS(
C4951&lt;=20, "&lt;20",
AND(C4951&gt;=20, C4951&lt;35), "20-35",
AND(C4951&gt;=35, C4951&lt;50), "35-50",
C4951&gt;=50, "50-100"
)</f>
        <v>35-50</v>
      </c>
      <c r="AK4951" t="str" cm="1">
        <f t="array" ref="AK4951">_xlfn.IFS(
G4951&lt;6, "&lt;6",
AND(G4951&gt;=6, G4951&lt;12), "6-12",
AND(G4951&gt;=12, G4951&lt;18), "12-18",  AND(G4951&gt;=18, G4951&lt;24), "18-24", G4951&gt;=24, "24-36")</f>
        <v>12-18</v>
      </c>
    </row>
    <row r="4952" spans="1:37" x14ac:dyDescent="0.3">
      <c r="A4952" t="s">
        <v>5052</v>
      </c>
      <c r="B4952" t="s">
        <v>33</v>
      </c>
      <c r="C4952">
        <v>40</v>
      </c>
      <c r="D4952" t="s">
        <v>37</v>
      </c>
      <c r="E4952" t="s">
        <v>56</v>
      </c>
      <c r="F4952">
        <v>1</v>
      </c>
      <c r="G4952">
        <v>35</v>
      </c>
      <c r="H4952" t="s">
        <v>36</v>
      </c>
      <c r="I4952" t="s">
        <v>34</v>
      </c>
      <c r="J4952" t="s">
        <v>34</v>
      </c>
      <c r="K4952" t="s">
        <v>37</v>
      </c>
      <c r="L4952" t="s">
        <v>38</v>
      </c>
      <c r="M4952" t="s">
        <v>34</v>
      </c>
      <c r="N4952" t="s">
        <v>34</v>
      </c>
      <c r="O4952" t="s">
        <v>37</v>
      </c>
      <c r="P4952" t="s">
        <v>34</v>
      </c>
      <c r="Q4952" t="s">
        <v>37</v>
      </c>
      <c r="R4952" t="s">
        <v>34</v>
      </c>
      <c r="S4952" t="s">
        <v>34</v>
      </c>
      <c r="T4952" t="s">
        <v>34</v>
      </c>
      <c r="U4952" t="s">
        <v>39</v>
      </c>
      <c r="V4952" t="s">
        <v>37</v>
      </c>
      <c r="W4952" t="s">
        <v>40</v>
      </c>
      <c r="X4952">
        <v>38.1</v>
      </c>
      <c r="Y4952">
        <v>970.4</v>
      </c>
      <c r="Z4952">
        <v>0</v>
      </c>
      <c r="AA4952">
        <v>100</v>
      </c>
      <c r="AB4952">
        <v>0</v>
      </c>
      <c r="AC4952">
        <v>1070.4000000000001</v>
      </c>
      <c r="AD4952" t="s">
        <v>41</v>
      </c>
      <c r="AE4952" t="s">
        <v>42</v>
      </c>
      <c r="AF4952" t="s">
        <v>42</v>
      </c>
      <c r="AG4952">
        <f t="shared" si="154"/>
        <v>0</v>
      </c>
      <c r="AH4952" t="str" cm="1">
        <f t="array" ref="AH4952">_xlfn.IFS(
X4952&lt;=20, "&lt;20",
AND(X4952&gt;=20, X4952&lt;50), "20-50",
AND(X4952&gt;=50, X4952&lt;100), "50-100",
X4952&gt;=100, "&gt;100"
)</f>
        <v>20-50</v>
      </c>
      <c r="AI4952">
        <f t="shared" si="155"/>
        <v>0</v>
      </c>
      <c r="AJ4952" t="str" cm="1">
        <f t="array" ref="AJ4952">_xlfn.IFS(
C4952&lt;=20, "&lt;20",
AND(C4952&gt;=20, C4952&lt;35), "20-35",
AND(C4952&gt;=35, C4952&lt;50), "35-50",
C4952&gt;=50, "50-100"
)</f>
        <v>35-50</v>
      </c>
      <c r="AK4952" t="str" cm="1">
        <f t="array" ref="AK4952">_xlfn.IFS(
G4952&lt;6, "&lt;6",
AND(G4952&gt;=6, G4952&lt;12), "6-12",
AND(G4952&gt;=12, G4952&lt;18), "12-18",  AND(G4952&gt;=18, G4952&lt;24), "18-24", G4952&gt;=24, "24-36")</f>
        <v>24-36</v>
      </c>
    </row>
    <row r="4953" spans="1:37" x14ac:dyDescent="0.3">
      <c r="A4953" t="s">
        <v>5053</v>
      </c>
      <c r="B4953" t="s">
        <v>44</v>
      </c>
      <c r="C4953">
        <v>53</v>
      </c>
      <c r="D4953" t="s">
        <v>37</v>
      </c>
      <c r="E4953" t="s">
        <v>164</v>
      </c>
      <c r="F4953">
        <v>10</v>
      </c>
      <c r="G4953">
        <v>7</v>
      </c>
      <c r="H4953" t="s">
        <v>36</v>
      </c>
      <c r="I4953" t="s">
        <v>37</v>
      </c>
      <c r="J4953" t="s">
        <v>34</v>
      </c>
      <c r="K4953" t="s">
        <v>34</v>
      </c>
      <c r="L4953" t="s">
        <v>34</v>
      </c>
      <c r="M4953" t="s">
        <v>34</v>
      </c>
      <c r="N4953" t="s">
        <v>34</v>
      </c>
      <c r="O4953" t="s">
        <v>34</v>
      </c>
      <c r="P4953" t="s">
        <v>34</v>
      </c>
      <c r="Q4953" t="s">
        <v>34</v>
      </c>
      <c r="R4953" t="s">
        <v>34</v>
      </c>
      <c r="S4953" t="s">
        <v>34</v>
      </c>
      <c r="T4953" t="s">
        <v>34</v>
      </c>
      <c r="U4953" t="s">
        <v>46</v>
      </c>
      <c r="V4953" t="s">
        <v>37</v>
      </c>
      <c r="W4953" t="s">
        <v>40</v>
      </c>
      <c r="X4953">
        <v>20.05</v>
      </c>
      <c r="Y4953">
        <v>218.5</v>
      </c>
      <c r="Z4953">
        <v>0</v>
      </c>
      <c r="AA4953">
        <v>0</v>
      </c>
      <c r="AB4953">
        <v>138.30000000000001</v>
      </c>
      <c r="AC4953">
        <v>356.8</v>
      </c>
      <c r="AD4953" t="s">
        <v>41</v>
      </c>
      <c r="AE4953" t="s">
        <v>42</v>
      </c>
      <c r="AF4953" t="s">
        <v>42</v>
      </c>
      <c r="AG4953">
        <f t="shared" si="154"/>
        <v>0</v>
      </c>
      <c r="AH4953" t="str" cm="1">
        <f t="array" ref="AH4953">_xlfn.IFS(
X4953&lt;=20, "&lt;20",
AND(X4953&gt;=20, X4953&lt;50), "20-50",
AND(X4953&gt;=50, X4953&lt;100), "50-100",
X4953&gt;=100, "&gt;100"
)</f>
        <v>20-50</v>
      </c>
      <c r="AI4953">
        <f t="shared" si="155"/>
        <v>0</v>
      </c>
      <c r="AJ4953" t="str" cm="1">
        <f t="array" ref="AJ4953">_xlfn.IFS(
C4953&lt;=20, "&lt;20",
AND(C4953&gt;=20, C4953&lt;35), "20-35",
AND(C4953&gt;=35, C4953&lt;50), "35-50",
C4953&gt;=50, "50-100"
)</f>
        <v>50-100</v>
      </c>
      <c r="AK4953" t="str" cm="1">
        <f t="array" ref="AK4953">_xlfn.IFS(
G4953&lt;6, "&lt;6",
AND(G4953&gt;=6, G4953&lt;12), "6-12",
AND(G4953&gt;=12, G4953&lt;18), "12-18",  AND(G4953&gt;=18, G4953&lt;24), "18-24", G4953&gt;=24, "24-36")</f>
        <v>6-12</v>
      </c>
    </row>
    <row r="4954" spans="1:37" x14ac:dyDescent="0.3">
      <c r="A4954" t="s">
        <v>5054</v>
      </c>
      <c r="B4954" t="s">
        <v>44</v>
      </c>
      <c r="C4954">
        <v>26</v>
      </c>
      <c r="D4954" t="s">
        <v>34</v>
      </c>
      <c r="E4954" t="s">
        <v>48</v>
      </c>
      <c r="F4954">
        <v>14</v>
      </c>
      <c r="G4954">
        <v>7</v>
      </c>
      <c r="H4954" t="s">
        <v>36</v>
      </c>
      <c r="I4954" t="s">
        <v>37</v>
      </c>
      <c r="J4954" t="s">
        <v>34</v>
      </c>
      <c r="K4954" t="s">
        <v>34</v>
      </c>
      <c r="L4954" t="s">
        <v>34</v>
      </c>
      <c r="M4954" t="s">
        <v>34</v>
      </c>
      <c r="N4954" t="s">
        <v>34</v>
      </c>
      <c r="O4954" t="s">
        <v>34</v>
      </c>
      <c r="P4954" t="s">
        <v>34</v>
      </c>
      <c r="Q4954" t="s">
        <v>34</v>
      </c>
      <c r="R4954" t="s">
        <v>34</v>
      </c>
      <c r="S4954" t="s">
        <v>34</v>
      </c>
      <c r="T4954" t="s">
        <v>34</v>
      </c>
      <c r="U4954" t="s">
        <v>46</v>
      </c>
      <c r="V4954" t="s">
        <v>34</v>
      </c>
      <c r="W4954" t="s">
        <v>40</v>
      </c>
      <c r="X4954">
        <v>20.05</v>
      </c>
      <c r="Y4954">
        <v>20.05</v>
      </c>
      <c r="Z4954">
        <v>0</v>
      </c>
      <c r="AA4954">
        <v>0</v>
      </c>
      <c r="AB4954">
        <v>11.1</v>
      </c>
      <c r="AC4954">
        <v>31.15</v>
      </c>
      <c r="AD4954" t="s">
        <v>85</v>
      </c>
      <c r="AE4954" t="s">
        <v>42</v>
      </c>
      <c r="AF4954" t="s">
        <v>42</v>
      </c>
      <c r="AG4954">
        <f t="shared" si="154"/>
        <v>0</v>
      </c>
      <c r="AH4954" t="str" cm="1">
        <f t="array" ref="AH4954">_xlfn.IFS(
X4954&lt;=20, "&lt;20",
AND(X4954&gt;=20, X4954&lt;50), "20-50",
AND(X4954&gt;=50, X4954&lt;100), "50-100",
X4954&gt;=100, "&gt;100"
)</f>
        <v>20-50</v>
      </c>
      <c r="AI4954">
        <f t="shared" si="155"/>
        <v>1</v>
      </c>
      <c r="AJ4954" t="str" cm="1">
        <f t="array" ref="AJ4954">_xlfn.IFS(
C4954&lt;=20, "&lt;20",
AND(C4954&gt;=20, C4954&lt;35), "20-35",
AND(C4954&gt;=35, C4954&lt;50), "35-50",
C4954&gt;=50, "50-100"
)</f>
        <v>20-35</v>
      </c>
      <c r="AK4954" t="str" cm="1">
        <f t="array" ref="AK4954">_xlfn.IFS(
G4954&lt;6, "&lt;6",
AND(G4954&gt;=6, G4954&lt;12), "6-12",
AND(G4954&gt;=12, G4954&lt;18), "12-18",  AND(G4954&gt;=18, G4954&lt;24), "18-24", G4954&gt;=24, "24-36")</f>
        <v>6-12</v>
      </c>
    </row>
    <row r="4955" spans="1:37" x14ac:dyDescent="0.3">
      <c r="A4955" t="s">
        <v>5055</v>
      </c>
      <c r="B4955" t="s">
        <v>44</v>
      </c>
      <c r="C4955">
        <v>23</v>
      </c>
      <c r="D4955" t="s">
        <v>37</v>
      </c>
      <c r="E4955" t="s">
        <v>158</v>
      </c>
      <c r="F4955">
        <v>2</v>
      </c>
      <c r="G4955">
        <v>6</v>
      </c>
      <c r="H4955" t="s">
        <v>66</v>
      </c>
      <c r="I4955" t="s">
        <v>37</v>
      </c>
      <c r="J4955" t="s">
        <v>37</v>
      </c>
      <c r="K4955" t="s">
        <v>34</v>
      </c>
      <c r="L4955" t="s">
        <v>34</v>
      </c>
      <c r="M4955" t="s">
        <v>34</v>
      </c>
      <c r="N4955" t="s">
        <v>34</v>
      </c>
      <c r="O4955" t="s">
        <v>34</v>
      </c>
      <c r="P4955" t="s">
        <v>34</v>
      </c>
      <c r="Q4955" t="s">
        <v>34</v>
      </c>
      <c r="R4955" t="s">
        <v>34</v>
      </c>
      <c r="S4955" t="s">
        <v>34</v>
      </c>
      <c r="T4955" t="s">
        <v>34</v>
      </c>
      <c r="U4955" t="s">
        <v>67</v>
      </c>
      <c r="V4955" t="s">
        <v>34</v>
      </c>
      <c r="W4955" t="s">
        <v>40</v>
      </c>
      <c r="X4955">
        <v>26.45</v>
      </c>
      <c r="Y4955">
        <v>1914.5</v>
      </c>
      <c r="Z4955">
        <v>0</v>
      </c>
      <c r="AA4955">
        <v>0</v>
      </c>
      <c r="AB4955">
        <v>1599.84</v>
      </c>
      <c r="AC4955">
        <v>3514.34</v>
      </c>
      <c r="AD4955" t="s">
        <v>41</v>
      </c>
      <c r="AE4955" t="s">
        <v>42</v>
      </c>
      <c r="AF4955" t="s">
        <v>42</v>
      </c>
      <c r="AG4955">
        <f t="shared" si="154"/>
        <v>0</v>
      </c>
      <c r="AH4955" t="str" cm="1">
        <f t="array" ref="AH4955">_xlfn.IFS(
X4955&lt;=20, "&lt;20",
AND(X4955&gt;=20, X4955&lt;50), "20-50",
AND(X4955&gt;=50, X4955&lt;100), "50-100",
X4955&gt;=100, "&gt;100"
)</f>
        <v>20-50</v>
      </c>
      <c r="AI4955">
        <f t="shared" si="155"/>
        <v>0</v>
      </c>
      <c r="AJ4955" t="str" cm="1">
        <f t="array" ref="AJ4955">_xlfn.IFS(
C4955&lt;=20, "&lt;20",
AND(C4955&gt;=20, C4955&lt;35), "20-35",
AND(C4955&gt;=35, C4955&lt;50), "35-50",
C4955&gt;=50, "50-100"
)</f>
        <v>20-35</v>
      </c>
      <c r="AK4955" t="str" cm="1">
        <f t="array" ref="AK4955">_xlfn.IFS(
G4955&lt;6, "&lt;6",
AND(G4955&gt;=6, G4955&lt;12), "6-12",
AND(G4955&gt;=12, G4955&lt;18), "12-18",  AND(G4955&gt;=18, G4955&lt;24), "18-24", G4955&gt;=24, "24-36")</f>
        <v>6-12</v>
      </c>
    </row>
    <row r="4956" spans="1:37" x14ac:dyDescent="0.3">
      <c r="A4956" t="s">
        <v>5056</v>
      </c>
      <c r="B4956" t="s">
        <v>44</v>
      </c>
      <c r="C4956">
        <v>26</v>
      </c>
      <c r="D4956" t="s">
        <v>34</v>
      </c>
      <c r="E4956" t="s">
        <v>76</v>
      </c>
      <c r="F4956">
        <v>15</v>
      </c>
      <c r="G4956">
        <v>8</v>
      </c>
      <c r="H4956" t="s">
        <v>70</v>
      </c>
      <c r="I4956" t="s">
        <v>37</v>
      </c>
      <c r="J4956" t="s">
        <v>37</v>
      </c>
      <c r="K4956" t="s">
        <v>37</v>
      </c>
      <c r="L4956" t="s">
        <v>72</v>
      </c>
      <c r="M4956" t="s">
        <v>37</v>
      </c>
      <c r="N4956" t="s">
        <v>34</v>
      </c>
      <c r="O4956" t="s">
        <v>34</v>
      </c>
      <c r="P4956" t="s">
        <v>37</v>
      </c>
      <c r="Q4956" t="s">
        <v>34</v>
      </c>
      <c r="R4956" t="s">
        <v>37</v>
      </c>
      <c r="S4956" t="s">
        <v>37</v>
      </c>
      <c r="T4956" t="s">
        <v>37</v>
      </c>
      <c r="U4956" t="s">
        <v>39</v>
      </c>
      <c r="V4956" t="s">
        <v>37</v>
      </c>
      <c r="W4956" t="s">
        <v>40</v>
      </c>
      <c r="X4956">
        <v>71.900000000000006</v>
      </c>
      <c r="Y4956">
        <v>3173.35</v>
      </c>
      <c r="Z4956">
        <v>0</v>
      </c>
      <c r="AA4956">
        <v>0</v>
      </c>
      <c r="AB4956">
        <v>2068.3000000000002</v>
      </c>
      <c r="AC4956">
        <v>5241.6499999999996</v>
      </c>
      <c r="AD4956" t="s">
        <v>41</v>
      </c>
      <c r="AE4956" t="s">
        <v>42</v>
      </c>
      <c r="AF4956" t="s">
        <v>42</v>
      </c>
      <c r="AG4956">
        <f t="shared" si="154"/>
        <v>0</v>
      </c>
      <c r="AH4956" t="str" cm="1">
        <f t="array" ref="AH4956">_xlfn.IFS(
X4956&lt;=20, "&lt;20",
AND(X4956&gt;=20, X4956&lt;50), "20-50",
AND(X4956&gt;=50, X4956&lt;100), "50-100",
X4956&gt;=100, "&gt;100"
)</f>
        <v>50-100</v>
      </c>
      <c r="AI4956">
        <f t="shared" si="155"/>
        <v>0</v>
      </c>
      <c r="AJ4956" t="str" cm="1">
        <f t="array" ref="AJ4956">_xlfn.IFS(
C4956&lt;=20, "&lt;20",
AND(C4956&gt;=20, C4956&lt;35), "20-35",
AND(C4956&gt;=35, C4956&lt;50), "35-50",
C4956&gt;=50, "50-100"
)</f>
        <v>20-35</v>
      </c>
      <c r="AK4956" t="str" cm="1">
        <f t="array" ref="AK4956">_xlfn.IFS(
G4956&lt;6, "&lt;6",
AND(G4956&gt;=6, G4956&lt;12), "6-12",
AND(G4956&gt;=12, G4956&lt;18), "12-18",  AND(G4956&gt;=18, G4956&lt;24), "18-24", G4956&gt;=24, "24-36")</f>
        <v>6-12</v>
      </c>
    </row>
    <row r="4957" spans="1:37" x14ac:dyDescent="0.3">
      <c r="A4957" t="s">
        <v>5057</v>
      </c>
      <c r="B4957" t="s">
        <v>44</v>
      </c>
      <c r="C4957">
        <v>29</v>
      </c>
      <c r="D4957" t="s">
        <v>37</v>
      </c>
      <c r="E4957" t="s">
        <v>90</v>
      </c>
      <c r="F4957">
        <v>5</v>
      </c>
      <c r="G4957">
        <v>19</v>
      </c>
      <c r="H4957" t="s">
        <v>36</v>
      </c>
      <c r="I4957" t="s">
        <v>37</v>
      </c>
      <c r="J4957" t="s">
        <v>34</v>
      </c>
      <c r="K4957" t="s">
        <v>37</v>
      </c>
      <c r="L4957" t="s">
        <v>38</v>
      </c>
      <c r="M4957" t="s">
        <v>37</v>
      </c>
      <c r="N4957" t="s">
        <v>37</v>
      </c>
      <c r="O4957" t="s">
        <v>37</v>
      </c>
      <c r="P4957" t="s">
        <v>37</v>
      </c>
      <c r="Q4957" t="s">
        <v>37</v>
      </c>
      <c r="R4957" t="s">
        <v>37</v>
      </c>
      <c r="S4957" t="s">
        <v>37</v>
      </c>
      <c r="T4957" t="s">
        <v>37</v>
      </c>
      <c r="U4957" t="s">
        <v>67</v>
      </c>
      <c r="V4957" t="s">
        <v>37</v>
      </c>
      <c r="W4957" t="s">
        <v>51</v>
      </c>
      <c r="X4957">
        <v>83.7</v>
      </c>
      <c r="Y4957">
        <v>6096.9</v>
      </c>
      <c r="Z4957">
        <v>0</v>
      </c>
      <c r="AA4957">
        <v>0</v>
      </c>
      <c r="AB4957">
        <v>1155.5999999999999</v>
      </c>
      <c r="AC4957">
        <v>7252.5</v>
      </c>
      <c r="AD4957" t="s">
        <v>41</v>
      </c>
      <c r="AE4957" t="s">
        <v>42</v>
      </c>
      <c r="AF4957" t="s">
        <v>42</v>
      </c>
      <c r="AG4957">
        <f t="shared" si="154"/>
        <v>0</v>
      </c>
      <c r="AH4957" t="str" cm="1">
        <f t="array" ref="AH4957">_xlfn.IFS(
X4957&lt;=20, "&lt;20",
AND(X4957&gt;=20, X4957&lt;50), "20-50",
AND(X4957&gt;=50, X4957&lt;100), "50-100",
X4957&gt;=100, "&gt;100"
)</f>
        <v>50-100</v>
      </c>
      <c r="AI4957">
        <f t="shared" si="155"/>
        <v>0</v>
      </c>
      <c r="AJ4957" t="str" cm="1">
        <f t="array" ref="AJ4957">_xlfn.IFS(
C4957&lt;=20, "&lt;20",
AND(C4957&gt;=20, C4957&lt;35), "20-35",
AND(C4957&gt;=35, C4957&lt;50), "35-50",
C4957&gt;=50, "50-100"
)</f>
        <v>20-35</v>
      </c>
      <c r="AK4957" t="str" cm="1">
        <f t="array" ref="AK4957">_xlfn.IFS(
G4957&lt;6, "&lt;6",
AND(G4957&gt;=6, G4957&lt;12), "6-12",
AND(G4957&gt;=12, G4957&lt;18), "12-18",  AND(G4957&gt;=18, G4957&lt;24), "18-24", G4957&gt;=24, "24-36")</f>
        <v>18-24</v>
      </c>
    </row>
    <row r="4958" spans="1:37" x14ac:dyDescent="0.3">
      <c r="A4958" t="s">
        <v>5058</v>
      </c>
      <c r="B4958" t="s">
        <v>44</v>
      </c>
      <c r="C4958">
        <v>33</v>
      </c>
      <c r="D4958" t="s">
        <v>34</v>
      </c>
      <c r="E4958" t="s">
        <v>61</v>
      </c>
      <c r="F4958">
        <v>14</v>
      </c>
      <c r="G4958">
        <v>22</v>
      </c>
      <c r="H4958" t="s">
        <v>49</v>
      </c>
      <c r="I4958" t="s">
        <v>37</v>
      </c>
      <c r="J4958" t="s">
        <v>34</v>
      </c>
      <c r="K4958" t="s">
        <v>37</v>
      </c>
      <c r="L4958" t="s">
        <v>72</v>
      </c>
      <c r="M4958" t="s">
        <v>37</v>
      </c>
      <c r="N4958" t="s">
        <v>34</v>
      </c>
      <c r="O4958" t="s">
        <v>34</v>
      </c>
      <c r="P4958" t="s">
        <v>34</v>
      </c>
      <c r="Q4958" t="s">
        <v>34</v>
      </c>
      <c r="R4958" t="s">
        <v>34</v>
      </c>
      <c r="S4958" t="s">
        <v>34</v>
      </c>
      <c r="T4958" t="s">
        <v>37</v>
      </c>
      <c r="U4958" t="s">
        <v>39</v>
      </c>
      <c r="V4958" t="s">
        <v>34</v>
      </c>
      <c r="W4958" t="s">
        <v>40</v>
      </c>
      <c r="X4958">
        <v>48.6</v>
      </c>
      <c r="Y4958">
        <v>422.3</v>
      </c>
      <c r="Z4958">
        <v>20.45</v>
      </c>
      <c r="AA4958">
        <v>0</v>
      </c>
      <c r="AB4958">
        <v>270.63</v>
      </c>
      <c r="AC4958">
        <v>672.48</v>
      </c>
      <c r="AD4958" t="s">
        <v>41</v>
      </c>
      <c r="AE4958" t="s">
        <v>42</v>
      </c>
      <c r="AF4958" t="s">
        <v>42</v>
      </c>
      <c r="AG4958">
        <f t="shared" si="154"/>
        <v>0</v>
      </c>
      <c r="AH4958" t="str" cm="1">
        <f t="array" ref="AH4958">_xlfn.IFS(
X4958&lt;=20, "&lt;20",
AND(X4958&gt;=20, X4958&lt;50), "20-50",
AND(X4958&gt;=50, X4958&lt;100), "50-100",
X4958&gt;=100, "&gt;100"
)</f>
        <v>20-50</v>
      </c>
      <c r="AI4958">
        <f t="shared" si="155"/>
        <v>0</v>
      </c>
      <c r="AJ4958" t="str" cm="1">
        <f t="array" ref="AJ4958">_xlfn.IFS(
C4958&lt;=20, "&lt;20",
AND(C4958&gt;=20, C4958&lt;35), "20-35",
AND(C4958&gt;=35, C4958&lt;50), "35-50",
C4958&gt;=50, "50-100"
)</f>
        <v>20-35</v>
      </c>
      <c r="AK4958" t="str" cm="1">
        <f t="array" ref="AK4958">_xlfn.IFS(
G4958&lt;6, "&lt;6",
AND(G4958&gt;=6, G4958&lt;12), "6-12",
AND(G4958&gt;=12, G4958&lt;18), "12-18",  AND(G4958&gt;=18, G4958&lt;24), "18-24", G4958&gt;=24, "24-36")</f>
        <v>18-24</v>
      </c>
    </row>
    <row r="4959" spans="1:37" x14ac:dyDescent="0.3">
      <c r="A4959" t="s">
        <v>5059</v>
      </c>
      <c r="B4959" t="s">
        <v>33</v>
      </c>
      <c r="C4959">
        <v>42</v>
      </c>
      <c r="D4959" t="s">
        <v>37</v>
      </c>
      <c r="E4959" t="s">
        <v>45</v>
      </c>
      <c r="F4959">
        <v>9</v>
      </c>
      <c r="G4959">
        <v>7</v>
      </c>
      <c r="H4959" t="s">
        <v>70</v>
      </c>
      <c r="I4959" t="s">
        <v>37</v>
      </c>
      <c r="J4959" t="s">
        <v>37</v>
      </c>
      <c r="K4959" t="s">
        <v>37</v>
      </c>
      <c r="L4959" t="s">
        <v>50</v>
      </c>
      <c r="M4959" t="s">
        <v>34</v>
      </c>
      <c r="N4959" t="s">
        <v>34</v>
      </c>
      <c r="O4959" t="s">
        <v>34</v>
      </c>
      <c r="P4959" t="s">
        <v>37</v>
      </c>
      <c r="Q4959" t="s">
        <v>37</v>
      </c>
      <c r="R4959" t="s">
        <v>37</v>
      </c>
      <c r="S4959" t="s">
        <v>37</v>
      </c>
      <c r="T4959" t="s">
        <v>37</v>
      </c>
      <c r="U4959" t="s">
        <v>39</v>
      </c>
      <c r="V4959" t="s">
        <v>34</v>
      </c>
      <c r="W4959" t="s">
        <v>51</v>
      </c>
      <c r="X4959">
        <v>99.4</v>
      </c>
      <c r="Y4959">
        <v>5059.75</v>
      </c>
      <c r="Z4959">
        <v>0</v>
      </c>
      <c r="AA4959">
        <v>0</v>
      </c>
      <c r="AB4959">
        <v>1303</v>
      </c>
      <c r="AC4959">
        <v>6362.75</v>
      </c>
      <c r="AD4959" t="s">
        <v>41</v>
      </c>
      <c r="AE4959" t="s">
        <v>42</v>
      </c>
      <c r="AF4959" t="s">
        <v>42</v>
      </c>
      <c r="AG4959">
        <f t="shared" si="154"/>
        <v>0</v>
      </c>
      <c r="AH4959" t="str" cm="1">
        <f t="array" ref="AH4959">_xlfn.IFS(
X4959&lt;=20, "&lt;20",
AND(X4959&gt;=20, X4959&lt;50), "20-50",
AND(X4959&gt;=50, X4959&lt;100), "50-100",
X4959&gt;=100, "&gt;100"
)</f>
        <v>50-100</v>
      </c>
      <c r="AI4959">
        <f t="shared" si="155"/>
        <v>0</v>
      </c>
      <c r="AJ4959" t="str" cm="1">
        <f t="array" ref="AJ4959">_xlfn.IFS(
C4959&lt;=20, "&lt;20",
AND(C4959&gt;=20, C4959&lt;35), "20-35",
AND(C4959&gt;=35, C4959&lt;50), "35-50",
C4959&gt;=50, "50-100"
)</f>
        <v>35-50</v>
      </c>
      <c r="AK4959" t="str" cm="1">
        <f t="array" ref="AK4959">_xlfn.IFS(
G4959&lt;6, "&lt;6",
AND(G4959&gt;=6, G4959&lt;12), "6-12",
AND(G4959&gt;=12, G4959&lt;18), "12-18",  AND(G4959&gt;=18, G4959&lt;24), "18-24", G4959&gt;=24, "24-36")</f>
        <v>6-12</v>
      </c>
    </row>
    <row r="4960" spans="1:37" x14ac:dyDescent="0.3">
      <c r="A4960" t="s">
        <v>5060</v>
      </c>
      <c r="B4960" t="s">
        <v>44</v>
      </c>
      <c r="C4960">
        <v>58</v>
      </c>
      <c r="D4960" t="s">
        <v>34</v>
      </c>
      <c r="E4960" t="s">
        <v>56</v>
      </c>
      <c r="F4960">
        <v>4</v>
      </c>
      <c r="G4960">
        <v>16</v>
      </c>
      <c r="H4960" t="s">
        <v>66</v>
      </c>
      <c r="I4960" t="s">
        <v>37</v>
      </c>
      <c r="J4960" t="s">
        <v>37</v>
      </c>
      <c r="K4960" t="s">
        <v>37</v>
      </c>
      <c r="L4960" t="s">
        <v>38</v>
      </c>
      <c r="M4960" t="s">
        <v>37</v>
      </c>
      <c r="N4960" t="s">
        <v>37</v>
      </c>
      <c r="O4960" t="s">
        <v>34</v>
      </c>
      <c r="P4960" t="s">
        <v>37</v>
      </c>
      <c r="Q4960" t="s">
        <v>37</v>
      </c>
      <c r="R4960" t="s">
        <v>34</v>
      </c>
      <c r="S4960" t="s">
        <v>34</v>
      </c>
      <c r="T4960" t="s">
        <v>37</v>
      </c>
      <c r="U4960" t="s">
        <v>39</v>
      </c>
      <c r="V4960" t="s">
        <v>34</v>
      </c>
      <c r="W4960" t="s">
        <v>40</v>
      </c>
      <c r="X4960">
        <v>-6</v>
      </c>
      <c r="Y4960">
        <v>4885.8500000000004</v>
      </c>
      <c r="Z4960">
        <v>0</v>
      </c>
      <c r="AA4960">
        <v>0</v>
      </c>
      <c r="AB4960">
        <v>540.96</v>
      </c>
      <c r="AC4960">
        <v>5426.81</v>
      </c>
      <c r="AD4960" t="s">
        <v>41</v>
      </c>
      <c r="AE4960" t="s">
        <v>42</v>
      </c>
      <c r="AF4960" t="s">
        <v>42</v>
      </c>
      <c r="AG4960">
        <f t="shared" si="154"/>
        <v>0</v>
      </c>
      <c r="AH4960" t="str" cm="1">
        <f t="array" ref="AH4960">_xlfn.IFS(
X4960&lt;=20, "&lt;20",
AND(X4960&gt;=20, X4960&lt;50), "20-50",
AND(X4960&gt;=50, X4960&lt;100), "50-100",
X4960&gt;=100, "&gt;100"
)</f>
        <v>&lt;20</v>
      </c>
      <c r="AI4960">
        <f t="shared" si="155"/>
        <v>0</v>
      </c>
      <c r="AJ4960" t="str" cm="1">
        <f t="array" ref="AJ4960">_xlfn.IFS(
C4960&lt;=20, "&lt;20",
AND(C4960&gt;=20, C4960&lt;35), "20-35",
AND(C4960&gt;=35, C4960&lt;50), "35-50",
C4960&gt;=50, "50-100"
)</f>
        <v>50-100</v>
      </c>
      <c r="AK4960" t="str" cm="1">
        <f t="array" ref="AK4960">_xlfn.IFS(
G4960&lt;6, "&lt;6",
AND(G4960&gt;=6, G4960&lt;12), "6-12",
AND(G4960&gt;=12, G4960&lt;18), "12-18",  AND(G4960&gt;=18, G4960&lt;24), "18-24", G4960&gt;=24, "24-36")</f>
        <v>12-18</v>
      </c>
    </row>
    <row r="4961" spans="1:37" x14ac:dyDescent="0.3">
      <c r="A4961" t="s">
        <v>5061</v>
      </c>
      <c r="B4961" t="s">
        <v>33</v>
      </c>
      <c r="C4961">
        <v>26</v>
      </c>
      <c r="D4961" t="s">
        <v>37</v>
      </c>
      <c r="E4961" t="s">
        <v>103</v>
      </c>
      <c r="F4961">
        <v>2</v>
      </c>
      <c r="G4961">
        <v>7</v>
      </c>
      <c r="H4961" t="s">
        <v>36</v>
      </c>
      <c r="I4961" t="s">
        <v>37</v>
      </c>
      <c r="J4961" t="s">
        <v>34</v>
      </c>
      <c r="K4961" t="s">
        <v>37</v>
      </c>
      <c r="L4961" t="s">
        <v>72</v>
      </c>
      <c r="M4961" t="s">
        <v>37</v>
      </c>
      <c r="N4961" t="s">
        <v>34</v>
      </c>
      <c r="O4961" t="s">
        <v>37</v>
      </c>
      <c r="P4961" t="s">
        <v>34</v>
      </c>
      <c r="Q4961" t="s">
        <v>34</v>
      </c>
      <c r="R4961" t="s">
        <v>37</v>
      </c>
      <c r="S4961" t="s">
        <v>37</v>
      </c>
      <c r="T4961" t="s">
        <v>37</v>
      </c>
      <c r="U4961" t="s">
        <v>39</v>
      </c>
      <c r="V4961" t="s">
        <v>34</v>
      </c>
      <c r="W4961" t="s">
        <v>40</v>
      </c>
      <c r="X4961">
        <v>64.849999999999994</v>
      </c>
      <c r="Y4961">
        <v>950.75</v>
      </c>
      <c r="Z4961">
        <v>0</v>
      </c>
      <c r="AA4961">
        <v>0</v>
      </c>
      <c r="AB4961">
        <v>655.35</v>
      </c>
      <c r="AC4961">
        <v>1606.1</v>
      </c>
      <c r="AD4961" t="s">
        <v>41</v>
      </c>
      <c r="AE4961" t="s">
        <v>42</v>
      </c>
      <c r="AF4961" t="s">
        <v>42</v>
      </c>
      <c r="AG4961">
        <f t="shared" si="154"/>
        <v>0</v>
      </c>
      <c r="AH4961" t="str" cm="1">
        <f t="array" ref="AH4961">_xlfn.IFS(
X4961&lt;=20, "&lt;20",
AND(X4961&gt;=20, X4961&lt;50), "20-50",
AND(X4961&gt;=50, X4961&lt;100), "50-100",
X4961&gt;=100, "&gt;100"
)</f>
        <v>50-100</v>
      </c>
      <c r="AI4961">
        <f t="shared" si="155"/>
        <v>0</v>
      </c>
      <c r="AJ4961" t="str" cm="1">
        <f t="array" ref="AJ4961">_xlfn.IFS(
C4961&lt;=20, "&lt;20",
AND(C4961&gt;=20, C4961&lt;35), "20-35",
AND(C4961&gt;=35, C4961&lt;50), "35-50",
C4961&gt;=50, "50-100"
)</f>
        <v>20-35</v>
      </c>
      <c r="AK4961" t="str" cm="1">
        <f t="array" ref="AK4961">_xlfn.IFS(
G4961&lt;6, "&lt;6",
AND(G4961&gt;=6, G4961&lt;12), "6-12",
AND(G4961&gt;=12, G4961&lt;18), "12-18",  AND(G4961&gt;=18, G4961&lt;24), "18-24", G4961&gt;=24, "24-36")</f>
        <v>6-12</v>
      </c>
    </row>
    <row r="4962" spans="1:37" x14ac:dyDescent="0.3">
      <c r="A4962" t="s">
        <v>5062</v>
      </c>
      <c r="B4962" t="s">
        <v>44</v>
      </c>
      <c r="C4962">
        <v>74</v>
      </c>
      <c r="D4962" t="s">
        <v>37</v>
      </c>
      <c r="E4962" t="s">
        <v>130</v>
      </c>
      <c r="F4962">
        <v>9</v>
      </c>
      <c r="G4962">
        <v>16</v>
      </c>
      <c r="H4962" t="s">
        <v>36</v>
      </c>
      <c r="I4962" t="s">
        <v>37</v>
      </c>
      <c r="J4962" t="s">
        <v>34</v>
      </c>
      <c r="K4962" t="s">
        <v>37</v>
      </c>
      <c r="L4962" t="s">
        <v>38</v>
      </c>
      <c r="M4962" t="s">
        <v>34</v>
      </c>
      <c r="N4962" t="s">
        <v>34</v>
      </c>
      <c r="O4962" t="s">
        <v>37</v>
      </c>
      <c r="P4962" t="s">
        <v>34</v>
      </c>
      <c r="Q4962" t="s">
        <v>34</v>
      </c>
      <c r="R4962" t="s">
        <v>37</v>
      </c>
      <c r="S4962" t="s">
        <v>34</v>
      </c>
      <c r="T4962" t="s">
        <v>37</v>
      </c>
      <c r="U4962" t="s">
        <v>39</v>
      </c>
      <c r="V4962" t="s">
        <v>34</v>
      </c>
      <c r="W4962" t="s">
        <v>40</v>
      </c>
      <c r="X4962">
        <v>60.7</v>
      </c>
      <c r="Y4962">
        <v>1597.4</v>
      </c>
      <c r="Z4962">
        <v>0</v>
      </c>
      <c r="AA4962">
        <v>0</v>
      </c>
      <c r="AB4962">
        <v>445.12</v>
      </c>
      <c r="AC4962">
        <v>2042.52</v>
      </c>
      <c r="AD4962" t="s">
        <v>41</v>
      </c>
      <c r="AE4962" t="s">
        <v>42</v>
      </c>
      <c r="AF4962" t="s">
        <v>42</v>
      </c>
      <c r="AG4962">
        <f t="shared" si="154"/>
        <v>0</v>
      </c>
      <c r="AH4962" t="str" cm="1">
        <f t="array" ref="AH4962">_xlfn.IFS(
X4962&lt;=20, "&lt;20",
AND(X4962&gt;=20, X4962&lt;50), "20-50",
AND(X4962&gt;=50, X4962&lt;100), "50-100",
X4962&gt;=100, "&gt;100"
)</f>
        <v>50-100</v>
      </c>
      <c r="AI4962">
        <f t="shared" si="155"/>
        <v>0</v>
      </c>
      <c r="AJ4962" t="str" cm="1">
        <f t="array" ref="AJ4962">_xlfn.IFS(
C4962&lt;=20, "&lt;20",
AND(C4962&gt;=20, C4962&lt;35), "20-35",
AND(C4962&gt;=35, C4962&lt;50), "35-50",
C4962&gt;=50, "50-100"
)</f>
        <v>50-100</v>
      </c>
      <c r="AK4962" t="str" cm="1">
        <f t="array" ref="AK4962">_xlfn.IFS(
G4962&lt;6, "&lt;6",
AND(G4962&gt;=6, G4962&lt;12), "6-12",
AND(G4962&gt;=12, G4962&lt;18), "12-18",  AND(G4962&gt;=18, G4962&lt;24), "18-24", G4962&gt;=24, "24-36")</f>
        <v>12-18</v>
      </c>
    </row>
    <row r="4963" spans="1:37" x14ac:dyDescent="0.3">
      <c r="A4963" t="s">
        <v>5063</v>
      </c>
      <c r="B4963" t="s">
        <v>33</v>
      </c>
      <c r="C4963">
        <v>64</v>
      </c>
      <c r="D4963" t="s">
        <v>37</v>
      </c>
      <c r="E4963" t="s">
        <v>87</v>
      </c>
      <c r="F4963">
        <v>6</v>
      </c>
      <c r="G4963">
        <v>23</v>
      </c>
      <c r="H4963" t="s">
        <v>110</v>
      </c>
      <c r="I4963" t="s">
        <v>37</v>
      </c>
      <c r="J4963" t="s">
        <v>37</v>
      </c>
      <c r="K4963" t="s">
        <v>34</v>
      </c>
      <c r="L4963" t="s">
        <v>34</v>
      </c>
      <c r="M4963" t="s">
        <v>34</v>
      </c>
      <c r="N4963" t="s">
        <v>34</v>
      </c>
      <c r="O4963" t="s">
        <v>34</v>
      </c>
      <c r="P4963" t="s">
        <v>34</v>
      </c>
      <c r="Q4963" t="s">
        <v>34</v>
      </c>
      <c r="R4963" t="s">
        <v>34</v>
      </c>
      <c r="S4963" t="s">
        <v>34</v>
      </c>
      <c r="T4963" t="s">
        <v>34</v>
      </c>
      <c r="U4963" t="s">
        <v>46</v>
      </c>
      <c r="V4963" t="s">
        <v>37</v>
      </c>
      <c r="W4963" t="s">
        <v>51</v>
      </c>
      <c r="X4963">
        <v>25.75</v>
      </c>
      <c r="Y4963">
        <v>882.55</v>
      </c>
      <c r="Z4963">
        <v>0</v>
      </c>
      <c r="AA4963">
        <v>0</v>
      </c>
      <c r="AB4963">
        <v>866.6</v>
      </c>
      <c r="AC4963">
        <v>1749.15</v>
      </c>
      <c r="AD4963" t="s">
        <v>41</v>
      </c>
      <c r="AE4963" t="s">
        <v>42</v>
      </c>
      <c r="AF4963" t="s">
        <v>42</v>
      </c>
      <c r="AG4963">
        <f t="shared" si="154"/>
        <v>0</v>
      </c>
      <c r="AH4963" t="str" cm="1">
        <f t="array" ref="AH4963">_xlfn.IFS(
X4963&lt;=20, "&lt;20",
AND(X4963&gt;=20, X4963&lt;50), "20-50",
AND(X4963&gt;=50, X4963&lt;100), "50-100",
X4963&gt;=100, "&gt;100"
)</f>
        <v>20-50</v>
      </c>
      <c r="AI4963">
        <f t="shared" si="155"/>
        <v>0</v>
      </c>
      <c r="AJ4963" t="str" cm="1">
        <f t="array" ref="AJ4963">_xlfn.IFS(
C4963&lt;=20, "&lt;20",
AND(C4963&gt;=20, C4963&lt;35), "20-35",
AND(C4963&gt;=35, C4963&lt;50), "35-50",
C4963&gt;=50, "50-100"
)</f>
        <v>50-100</v>
      </c>
      <c r="AK4963" t="str" cm="1">
        <f t="array" ref="AK4963">_xlfn.IFS(
G4963&lt;6, "&lt;6",
AND(G4963&gt;=6, G4963&lt;12), "6-12",
AND(G4963&gt;=12, G4963&lt;18), "12-18",  AND(G4963&gt;=18, G4963&lt;24), "18-24", G4963&gt;=24, "24-36")</f>
        <v>18-24</v>
      </c>
    </row>
    <row r="4964" spans="1:37" x14ac:dyDescent="0.3">
      <c r="A4964" t="s">
        <v>5064</v>
      </c>
      <c r="B4964" t="s">
        <v>44</v>
      </c>
      <c r="C4964">
        <v>70</v>
      </c>
      <c r="D4964" t="s">
        <v>34</v>
      </c>
      <c r="E4964" t="s">
        <v>56</v>
      </c>
      <c r="F4964">
        <v>11</v>
      </c>
      <c r="G4964">
        <v>12</v>
      </c>
      <c r="H4964" t="s">
        <v>36</v>
      </c>
      <c r="I4964" t="s">
        <v>37</v>
      </c>
      <c r="J4964" t="s">
        <v>37</v>
      </c>
      <c r="K4964" t="s">
        <v>37</v>
      </c>
      <c r="L4964" t="s">
        <v>72</v>
      </c>
      <c r="M4964" t="s">
        <v>34</v>
      </c>
      <c r="N4964" t="s">
        <v>37</v>
      </c>
      <c r="O4964" t="s">
        <v>37</v>
      </c>
      <c r="P4964" t="s">
        <v>34</v>
      </c>
      <c r="Q4964" t="s">
        <v>34</v>
      </c>
      <c r="R4964" t="s">
        <v>37</v>
      </c>
      <c r="S4964" t="s">
        <v>34</v>
      </c>
      <c r="T4964" t="s">
        <v>34</v>
      </c>
      <c r="U4964" t="s">
        <v>39</v>
      </c>
      <c r="V4964" t="s">
        <v>34</v>
      </c>
      <c r="W4964" t="s">
        <v>51</v>
      </c>
      <c r="X4964">
        <v>71.7</v>
      </c>
      <c r="Y4964">
        <v>1497.05</v>
      </c>
      <c r="Z4964">
        <v>0</v>
      </c>
      <c r="AA4964">
        <v>100</v>
      </c>
      <c r="AB4964">
        <v>636.29999999999995</v>
      </c>
      <c r="AC4964">
        <v>2233.35</v>
      </c>
      <c r="AD4964" t="s">
        <v>41</v>
      </c>
      <c r="AE4964" t="s">
        <v>42</v>
      </c>
      <c r="AF4964" t="s">
        <v>42</v>
      </c>
      <c r="AG4964">
        <f t="shared" si="154"/>
        <v>0</v>
      </c>
      <c r="AH4964" t="str" cm="1">
        <f t="array" ref="AH4964">_xlfn.IFS(
X4964&lt;=20, "&lt;20",
AND(X4964&gt;=20, X4964&lt;50), "20-50",
AND(X4964&gt;=50, X4964&lt;100), "50-100",
X4964&gt;=100, "&gt;100"
)</f>
        <v>50-100</v>
      </c>
      <c r="AI4964">
        <f t="shared" si="155"/>
        <v>0</v>
      </c>
      <c r="AJ4964" t="str" cm="1">
        <f t="array" ref="AJ4964">_xlfn.IFS(
C4964&lt;=20, "&lt;20",
AND(C4964&gt;=20, C4964&lt;35), "20-35",
AND(C4964&gt;=35, C4964&lt;50), "35-50",
C4964&gt;=50, "50-100"
)</f>
        <v>50-100</v>
      </c>
      <c r="AK4964" t="str" cm="1">
        <f t="array" ref="AK4964">_xlfn.IFS(
G4964&lt;6, "&lt;6",
AND(G4964&gt;=6, G4964&lt;12), "6-12",
AND(G4964&gt;=12, G4964&lt;18), "12-18",  AND(G4964&gt;=18, G4964&lt;24), "18-24", G4964&gt;=24, "24-36")</f>
        <v>12-18</v>
      </c>
    </row>
    <row r="4965" spans="1:37" x14ac:dyDescent="0.3">
      <c r="A4965" t="s">
        <v>5065</v>
      </c>
      <c r="B4965" t="s">
        <v>44</v>
      </c>
      <c r="C4965">
        <v>33</v>
      </c>
      <c r="D4965" t="s">
        <v>34</v>
      </c>
      <c r="E4965" t="s">
        <v>82</v>
      </c>
      <c r="F4965">
        <v>10</v>
      </c>
      <c r="G4965">
        <v>3</v>
      </c>
      <c r="H4965" t="s">
        <v>36</v>
      </c>
      <c r="I4965" t="s">
        <v>37</v>
      </c>
      <c r="J4965" t="s">
        <v>37</v>
      </c>
      <c r="K4965" t="s">
        <v>37</v>
      </c>
      <c r="L4965" t="s">
        <v>72</v>
      </c>
      <c r="M4965" t="s">
        <v>37</v>
      </c>
      <c r="N4965" t="s">
        <v>37</v>
      </c>
      <c r="O4965" t="s">
        <v>37</v>
      </c>
      <c r="P4965" t="s">
        <v>37</v>
      </c>
      <c r="Q4965" t="s">
        <v>37</v>
      </c>
      <c r="R4965" t="s">
        <v>37</v>
      </c>
      <c r="S4965" t="s">
        <v>37</v>
      </c>
      <c r="T4965" t="s">
        <v>37</v>
      </c>
      <c r="U4965" t="s">
        <v>67</v>
      </c>
      <c r="V4965" t="s">
        <v>37</v>
      </c>
      <c r="W4965" t="s">
        <v>40</v>
      </c>
      <c r="X4965">
        <v>89.25</v>
      </c>
      <c r="Y4965">
        <v>4652.3999999999996</v>
      </c>
      <c r="Z4965">
        <v>0</v>
      </c>
      <c r="AA4965">
        <v>0</v>
      </c>
      <c r="AB4965">
        <v>353.6</v>
      </c>
      <c r="AC4965">
        <v>5006</v>
      </c>
      <c r="AD4965" t="s">
        <v>41</v>
      </c>
      <c r="AE4965" t="s">
        <v>42</v>
      </c>
      <c r="AF4965" t="s">
        <v>42</v>
      </c>
      <c r="AG4965">
        <f t="shared" si="154"/>
        <v>0</v>
      </c>
      <c r="AH4965" t="str" cm="1">
        <f t="array" ref="AH4965">_xlfn.IFS(
X4965&lt;=20, "&lt;20",
AND(X4965&gt;=20, X4965&lt;50), "20-50",
AND(X4965&gt;=50, X4965&lt;100), "50-100",
X4965&gt;=100, "&gt;100"
)</f>
        <v>50-100</v>
      </c>
      <c r="AI4965">
        <f t="shared" si="155"/>
        <v>0</v>
      </c>
      <c r="AJ4965" t="str" cm="1">
        <f t="array" ref="AJ4965">_xlfn.IFS(
C4965&lt;=20, "&lt;20",
AND(C4965&gt;=20, C4965&lt;35), "20-35",
AND(C4965&gt;=35, C4965&lt;50), "35-50",
C4965&gt;=50, "50-100"
)</f>
        <v>20-35</v>
      </c>
      <c r="AK4965" t="str" cm="1">
        <f t="array" ref="AK4965">_xlfn.IFS(
G4965&lt;6, "&lt;6",
AND(G4965&gt;=6, G4965&lt;12), "6-12",
AND(G4965&gt;=12, G4965&lt;18), "12-18",  AND(G4965&gt;=18, G4965&lt;24), "18-24", G4965&gt;=24, "24-36")</f>
        <v>&lt;6</v>
      </c>
    </row>
    <row r="4966" spans="1:37" x14ac:dyDescent="0.3">
      <c r="A4966" t="s">
        <v>5066</v>
      </c>
      <c r="B4966" t="s">
        <v>33</v>
      </c>
      <c r="C4966">
        <v>26</v>
      </c>
      <c r="D4966" t="s">
        <v>37</v>
      </c>
      <c r="E4966" t="s">
        <v>56</v>
      </c>
      <c r="F4966">
        <v>3</v>
      </c>
      <c r="G4966">
        <v>30</v>
      </c>
      <c r="H4966" t="s">
        <v>110</v>
      </c>
      <c r="I4966" t="s">
        <v>37</v>
      </c>
      <c r="J4966" t="s">
        <v>34</v>
      </c>
      <c r="K4966" t="s">
        <v>37</v>
      </c>
      <c r="L4966" t="s">
        <v>38</v>
      </c>
      <c r="M4966" t="s">
        <v>34</v>
      </c>
      <c r="N4966" t="s">
        <v>34</v>
      </c>
      <c r="O4966" t="s">
        <v>34</v>
      </c>
      <c r="P4966" t="s">
        <v>34</v>
      </c>
      <c r="Q4966" t="s">
        <v>34</v>
      </c>
      <c r="R4966" t="s">
        <v>34</v>
      </c>
      <c r="S4966" t="s">
        <v>34</v>
      </c>
      <c r="T4966" t="s">
        <v>37</v>
      </c>
      <c r="U4966" t="s">
        <v>46</v>
      </c>
      <c r="V4966" t="s">
        <v>34</v>
      </c>
      <c r="W4966" t="s">
        <v>51</v>
      </c>
      <c r="X4966">
        <v>45.45</v>
      </c>
      <c r="Y4966">
        <v>1233.1500000000001</v>
      </c>
      <c r="Z4966">
        <v>0</v>
      </c>
      <c r="AA4966">
        <v>0</v>
      </c>
      <c r="AB4966">
        <v>755.82</v>
      </c>
      <c r="AC4966">
        <v>1988.97</v>
      </c>
      <c r="AD4966" t="s">
        <v>41</v>
      </c>
      <c r="AE4966" t="s">
        <v>42</v>
      </c>
      <c r="AF4966" t="s">
        <v>42</v>
      </c>
      <c r="AG4966">
        <f t="shared" si="154"/>
        <v>0</v>
      </c>
      <c r="AH4966" t="str" cm="1">
        <f t="array" ref="AH4966">_xlfn.IFS(
X4966&lt;=20, "&lt;20",
AND(X4966&gt;=20, X4966&lt;50), "20-50",
AND(X4966&gt;=50, X4966&lt;100), "50-100",
X4966&gt;=100, "&gt;100"
)</f>
        <v>20-50</v>
      </c>
      <c r="AI4966">
        <f t="shared" si="155"/>
        <v>0</v>
      </c>
      <c r="AJ4966" t="str" cm="1">
        <f t="array" ref="AJ4966">_xlfn.IFS(
C4966&lt;=20, "&lt;20",
AND(C4966&gt;=20, C4966&lt;35), "20-35",
AND(C4966&gt;=35, C4966&lt;50), "35-50",
C4966&gt;=50, "50-100"
)</f>
        <v>20-35</v>
      </c>
      <c r="AK4966" t="str" cm="1">
        <f t="array" ref="AK4966">_xlfn.IFS(
G4966&lt;6, "&lt;6",
AND(G4966&gt;=6, G4966&lt;12), "6-12",
AND(G4966&gt;=12, G4966&lt;18), "12-18",  AND(G4966&gt;=18, G4966&lt;24), "18-24", G4966&gt;=24, "24-36")</f>
        <v>24-36</v>
      </c>
    </row>
    <row r="4967" spans="1:37" x14ac:dyDescent="0.3">
      <c r="A4967" t="s">
        <v>5067</v>
      </c>
      <c r="B4967" t="s">
        <v>44</v>
      </c>
      <c r="C4967">
        <v>62</v>
      </c>
      <c r="D4967" t="s">
        <v>37</v>
      </c>
      <c r="E4967" t="s">
        <v>103</v>
      </c>
      <c r="F4967">
        <v>12</v>
      </c>
      <c r="G4967">
        <v>28</v>
      </c>
      <c r="H4967" t="s">
        <v>36</v>
      </c>
      <c r="I4967" t="s">
        <v>34</v>
      </c>
      <c r="J4967" t="s">
        <v>34</v>
      </c>
      <c r="K4967" t="s">
        <v>37</v>
      </c>
      <c r="L4967" t="s">
        <v>38</v>
      </c>
      <c r="M4967" t="s">
        <v>34</v>
      </c>
      <c r="N4967" t="s">
        <v>34</v>
      </c>
      <c r="O4967" t="s">
        <v>37</v>
      </c>
      <c r="P4967" t="s">
        <v>37</v>
      </c>
      <c r="Q4967" t="s">
        <v>34</v>
      </c>
      <c r="R4967" t="s">
        <v>37</v>
      </c>
      <c r="S4967" t="s">
        <v>37</v>
      </c>
      <c r="T4967" t="s">
        <v>37</v>
      </c>
      <c r="U4967" t="s">
        <v>67</v>
      </c>
      <c r="V4967" t="s">
        <v>37</v>
      </c>
      <c r="W4967" t="s">
        <v>51</v>
      </c>
      <c r="X4967">
        <v>47.05</v>
      </c>
      <c r="Y4967">
        <v>3263.6</v>
      </c>
      <c r="Z4967">
        <v>0</v>
      </c>
      <c r="AA4967">
        <v>0</v>
      </c>
      <c r="AB4967">
        <v>0</v>
      </c>
      <c r="AC4967">
        <v>3263.6</v>
      </c>
      <c r="AD4967" t="s">
        <v>41</v>
      </c>
      <c r="AE4967" t="s">
        <v>42</v>
      </c>
      <c r="AF4967" t="s">
        <v>42</v>
      </c>
      <c r="AG4967">
        <f t="shared" si="154"/>
        <v>0</v>
      </c>
      <c r="AH4967" t="str" cm="1">
        <f t="array" ref="AH4967">_xlfn.IFS(
X4967&lt;=20, "&lt;20",
AND(X4967&gt;=20, X4967&lt;50), "20-50",
AND(X4967&gt;=50, X4967&lt;100), "50-100",
X4967&gt;=100, "&gt;100"
)</f>
        <v>20-50</v>
      </c>
      <c r="AI4967">
        <f t="shared" si="155"/>
        <v>0</v>
      </c>
      <c r="AJ4967" t="str" cm="1">
        <f t="array" ref="AJ4967">_xlfn.IFS(
C4967&lt;=20, "&lt;20",
AND(C4967&gt;=20, C4967&lt;35), "20-35",
AND(C4967&gt;=35, C4967&lt;50), "35-50",
C4967&gt;=50, "50-100"
)</f>
        <v>50-100</v>
      </c>
      <c r="AK4967" t="str" cm="1">
        <f t="array" ref="AK4967">_xlfn.IFS(
G4967&lt;6, "&lt;6",
AND(G4967&gt;=6, G4967&lt;12), "6-12",
AND(G4967&gt;=12, G4967&lt;18), "12-18",  AND(G4967&gt;=18, G4967&lt;24), "18-24", G4967&gt;=24, "24-36")</f>
        <v>24-36</v>
      </c>
    </row>
    <row r="4968" spans="1:37" x14ac:dyDescent="0.3">
      <c r="A4968" t="s">
        <v>5068</v>
      </c>
      <c r="B4968" t="s">
        <v>44</v>
      </c>
      <c r="C4968">
        <v>35</v>
      </c>
      <c r="D4968" t="s">
        <v>37</v>
      </c>
      <c r="E4968" t="s">
        <v>61</v>
      </c>
      <c r="F4968">
        <v>13</v>
      </c>
      <c r="G4968">
        <v>33</v>
      </c>
      <c r="H4968" t="s">
        <v>36</v>
      </c>
      <c r="I4968" t="s">
        <v>37</v>
      </c>
      <c r="J4968" t="s">
        <v>34</v>
      </c>
      <c r="K4968" t="s">
        <v>37</v>
      </c>
      <c r="L4968" t="s">
        <v>50</v>
      </c>
      <c r="M4968" t="s">
        <v>34</v>
      </c>
      <c r="N4968" t="s">
        <v>34</v>
      </c>
      <c r="O4968" t="s">
        <v>34</v>
      </c>
      <c r="P4968" t="s">
        <v>34</v>
      </c>
      <c r="Q4968" t="s">
        <v>34</v>
      </c>
      <c r="R4968" t="s">
        <v>34</v>
      </c>
      <c r="S4968" t="s">
        <v>34</v>
      </c>
      <c r="T4968" t="s">
        <v>37</v>
      </c>
      <c r="U4968" t="s">
        <v>46</v>
      </c>
      <c r="V4968" t="s">
        <v>34</v>
      </c>
      <c r="W4968" t="s">
        <v>51</v>
      </c>
      <c r="X4968">
        <v>68.25</v>
      </c>
      <c r="Y4968">
        <v>2171.15</v>
      </c>
      <c r="Z4968">
        <v>0</v>
      </c>
      <c r="AA4968">
        <v>0</v>
      </c>
      <c r="AB4968">
        <v>951.72</v>
      </c>
      <c r="AC4968">
        <v>3122.87</v>
      </c>
      <c r="AD4968" t="s">
        <v>52</v>
      </c>
      <c r="AE4968" t="s">
        <v>104</v>
      </c>
      <c r="AF4968" t="s">
        <v>150</v>
      </c>
      <c r="AG4968">
        <f t="shared" si="154"/>
        <v>1</v>
      </c>
      <c r="AH4968" t="str" cm="1">
        <f t="array" ref="AH4968">_xlfn.IFS(
X4968&lt;=20, "&lt;20",
AND(X4968&gt;=20, X4968&lt;50), "20-50",
AND(X4968&gt;=50, X4968&lt;100), "50-100",
X4968&gt;=100, "&gt;100"
)</f>
        <v>50-100</v>
      </c>
      <c r="AI4968">
        <f t="shared" si="155"/>
        <v>0</v>
      </c>
      <c r="AJ4968" t="str" cm="1">
        <f t="array" ref="AJ4968">_xlfn.IFS(
C4968&lt;=20, "&lt;20",
AND(C4968&gt;=20, C4968&lt;35), "20-35",
AND(C4968&gt;=35, C4968&lt;50), "35-50",
C4968&gt;=50, "50-100"
)</f>
        <v>35-50</v>
      </c>
      <c r="AK4968" t="str" cm="1">
        <f t="array" ref="AK4968">_xlfn.IFS(
G4968&lt;6, "&lt;6",
AND(G4968&gt;=6, G4968&lt;12), "6-12",
AND(G4968&gt;=12, G4968&lt;18), "12-18",  AND(G4968&gt;=18, G4968&lt;24), "18-24", G4968&gt;=24, "24-36")</f>
        <v>24-36</v>
      </c>
    </row>
    <row r="4969" spans="1:37" x14ac:dyDescent="0.3">
      <c r="A4969" t="s">
        <v>5069</v>
      </c>
      <c r="B4969" t="s">
        <v>44</v>
      </c>
      <c r="C4969">
        <v>61</v>
      </c>
      <c r="D4969" t="s">
        <v>34</v>
      </c>
      <c r="E4969" t="s">
        <v>61</v>
      </c>
      <c r="F4969">
        <v>3</v>
      </c>
      <c r="G4969">
        <v>24</v>
      </c>
      <c r="H4969" t="s">
        <v>66</v>
      </c>
      <c r="I4969" t="s">
        <v>37</v>
      </c>
      <c r="J4969" t="s">
        <v>34</v>
      </c>
      <c r="K4969" t="s">
        <v>37</v>
      </c>
      <c r="L4969" t="s">
        <v>38</v>
      </c>
      <c r="M4969" t="s">
        <v>37</v>
      </c>
      <c r="N4969" t="s">
        <v>37</v>
      </c>
      <c r="O4969" t="s">
        <v>37</v>
      </c>
      <c r="P4969" t="s">
        <v>37</v>
      </c>
      <c r="Q4969" t="s">
        <v>34</v>
      </c>
      <c r="R4969" t="s">
        <v>34</v>
      </c>
      <c r="S4969" t="s">
        <v>34</v>
      </c>
      <c r="T4969" t="s">
        <v>37</v>
      </c>
      <c r="U4969" t="s">
        <v>67</v>
      </c>
      <c r="V4969" t="s">
        <v>34</v>
      </c>
      <c r="W4969" t="s">
        <v>40</v>
      </c>
      <c r="X4969">
        <v>65.849999999999994</v>
      </c>
      <c r="Y4969">
        <v>4097.05</v>
      </c>
      <c r="Z4969">
        <v>0</v>
      </c>
      <c r="AA4969">
        <v>0</v>
      </c>
      <c r="AB4969">
        <v>1776.06</v>
      </c>
      <c r="AC4969">
        <v>5873.11</v>
      </c>
      <c r="AD4969" t="s">
        <v>41</v>
      </c>
      <c r="AE4969" t="s">
        <v>42</v>
      </c>
      <c r="AF4969" t="s">
        <v>42</v>
      </c>
      <c r="AG4969">
        <f t="shared" si="154"/>
        <v>0</v>
      </c>
      <c r="AH4969" t="str" cm="1">
        <f t="array" ref="AH4969">_xlfn.IFS(
X4969&lt;=20, "&lt;20",
AND(X4969&gt;=20, X4969&lt;50), "20-50",
AND(X4969&gt;=50, X4969&lt;100), "50-100",
X4969&gt;=100, "&gt;100"
)</f>
        <v>50-100</v>
      </c>
      <c r="AI4969">
        <f t="shared" si="155"/>
        <v>0</v>
      </c>
      <c r="AJ4969" t="str" cm="1">
        <f t="array" ref="AJ4969">_xlfn.IFS(
C4969&lt;=20, "&lt;20",
AND(C4969&gt;=20, C4969&lt;35), "20-35",
AND(C4969&gt;=35, C4969&lt;50), "35-50",
C4969&gt;=50, "50-100"
)</f>
        <v>50-100</v>
      </c>
      <c r="AK4969" t="str" cm="1">
        <f t="array" ref="AK4969">_xlfn.IFS(
G4969&lt;6, "&lt;6",
AND(G4969&gt;=6, G4969&lt;12), "6-12",
AND(G4969&gt;=12, G4969&lt;18), "12-18",  AND(G4969&gt;=18, G4969&lt;24), "18-24", G4969&gt;=24, "24-36")</f>
        <v>24-36</v>
      </c>
    </row>
    <row r="4970" spans="1:37" x14ac:dyDescent="0.3">
      <c r="A4970" t="s">
        <v>5070</v>
      </c>
      <c r="B4970" t="s">
        <v>44</v>
      </c>
      <c r="C4970">
        <v>52</v>
      </c>
      <c r="D4970" t="s">
        <v>34</v>
      </c>
      <c r="E4970" t="s">
        <v>64</v>
      </c>
      <c r="F4970">
        <v>5</v>
      </c>
      <c r="G4970">
        <v>34</v>
      </c>
      <c r="H4970" t="s">
        <v>70</v>
      </c>
      <c r="I4970" t="s">
        <v>37</v>
      </c>
      <c r="J4970" t="s">
        <v>34</v>
      </c>
      <c r="K4970" t="s">
        <v>34</v>
      </c>
      <c r="L4970" t="s">
        <v>34</v>
      </c>
      <c r="M4970" t="s">
        <v>34</v>
      </c>
      <c r="N4970" t="s">
        <v>34</v>
      </c>
      <c r="O4970" t="s">
        <v>34</v>
      </c>
      <c r="P4970" t="s">
        <v>34</v>
      </c>
      <c r="Q4970" t="s">
        <v>34</v>
      </c>
      <c r="R4970" t="s">
        <v>34</v>
      </c>
      <c r="S4970" t="s">
        <v>34</v>
      </c>
      <c r="T4970" t="s">
        <v>34</v>
      </c>
      <c r="U4970" t="s">
        <v>67</v>
      </c>
      <c r="V4970" t="s">
        <v>34</v>
      </c>
      <c r="W4970" t="s">
        <v>51</v>
      </c>
      <c r="X4970">
        <v>19.850000000000001</v>
      </c>
      <c r="Y4970">
        <v>1128.0999999999999</v>
      </c>
      <c r="Z4970">
        <v>0</v>
      </c>
      <c r="AA4970">
        <v>0</v>
      </c>
      <c r="AB4970">
        <v>1867.2</v>
      </c>
      <c r="AC4970">
        <v>2995.3</v>
      </c>
      <c r="AD4970" t="s">
        <v>41</v>
      </c>
      <c r="AE4970" t="s">
        <v>42</v>
      </c>
      <c r="AF4970" t="s">
        <v>42</v>
      </c>
      <c r="AG4970">
        <f t="shared" si="154"/>
        <v>0</v>
      </c>
      <c r="AH4970" t="str" cm="1">
        <f t="array" ref="AH4970">_xlfn.IFS(
X4970&lt;=20, "&lt;20",
AND(X4970&gt;=20, X4970&lt;50), "20-50",
AND(X4970&gt;=50, X4970&lt;100), "50-100",
X4970&gt;=100, "&gt;100"
)</f>
        <v>&lt;20</v>
      </c>
      <c r="AI4970">
        <f t="shared" si="155"/>
        <v>0</v>
      </c>
      <c r="AJ4970" t="str" cm="1">
        <f t="array" ref="AJ4970">_xlfn.IFS(
C4970&lt;=20, "&lt;20",
AND(C4970&gt;=20, C4970&lt;35), "20-35",
AND(C4970&gt;=35, C4970&lt;50), "35-50",
C4970&gt;=50, "50-100"
)</f>
        <v>50-100</v>
      </c>
      <c r="AK4970" t="str" cm="1">
        <f t="array" ref="AK4970">_xlfn.IFS(
G4970&lt;6, "&lt;6",
AND(G4970&gt;=6, G4970&lt;12), "6-12",
AND(G4970&gt;=12, G4970&lt;18), "12-18",  AND(G4970&gt;=18, G4970&lt;24), "18-24", G4970&gt;=24, "24-36")</f>
        <v>24-36</v>
      </c>
    </row>
    <row r="4971" spans="1:37" x14ac:dyDescent="0.3">
      <c r="A4971" t="s">
        <v>5071</v>
      </c>
      <c r="B4971" t="s">
        <v>44</v>
      </c>
      <c r="C4971">
        <v>69</v>
      </c>
      <c r="D4971" t="s">
        <v>34</v>
      </c>
      <c r="E4971" t="s">
        <v>74</v>
      </c>
      <c r="F4971">
        <v>4</v>
      </c>
      <c r="G4971">
        <v>30</v>
      </c>
      <c r="H4971" t="s">
        <v>36</v>
      </c>
      <c r="I4971" t="s">
        <v>37</v>
      </c>
      <c r="J4971" t="s">
        <v>37</v>
      </c>
      <c r="K4971" t="s">
        <v>34</v>
      </c>
      <c r="L4971" t="s">
        <v>34</v>
      </c>
      <c r="M4971" t="s">
        <v>34</v>
      </c>
      <c r="N4971" t="s">
        <v>34</v>
      </c>
      <c r="O4971" t="s">
        <v>34</v>
      </c>
      <c r="P4971" t="s">
        <v>34</v>
      </c>
      <c r="Q4971" t="s">
        <v>34</v>
      </c>
      <c r="R4971" t="s">
        <v>34</v>
      </c>
      <c r="S4971" t="s">
        <v>34</v>
      </c>
      <c r="T4971" t="s">
        <v>34</v>
      </c>
      <c r="U4971" t="s">
        <v>67</v>
      </c>
      <c r="V4971" t="s">
        <v>34</v>
      </c>
      <c r="W4971" t="s">
        <v>51</v>
      </c>
      <c r="X4971">
        <v>24.65</v>
      </c>
      <c r="Y4971">
        <v>1830.05</v>
      </c>
      <c r="Z4971">
        <v>0</v>
      </c>
      <c r="AA4971">
        <v>0</v>
      </c>
      <c r="AB4971">
        <v>1758.24</v>
      </c>
      <c r="AC4971">
        <v>3588.29</v>
      </c>
      <c r="AD4971" t="s">
        <v>41</v>
      </c>
      <c r="AE4971" t="s">
        <v>42</v>
      </c>
      <c r="AF4971" t="s">
        <v>42</v>
      </c>
      <c r="AG4971">
        <f t="shared" si="154"/>
        <v>0</v>
      </c>
      <c r="AH4971" t="str" cm="1">
        <f t="array" ref="AH4971">_xlfn.IFS(
X4971&lt;=20, "&lt;20",
AND(X4971&gt;=20, X4971&lt;50), "20-50",
AND(X4971&gt;=50, X4971&lt;100), "50-100",
X4971&gt;=100, "&gt;100"
)</f>
        <v>20-50</v>
      </c>
      <c r="AI4971">
        <f t="shared" si="155"/>
        <v>0</v>
      </c>
      <c r="AJ4971" t="str" cm="1">
        <f t="array" ref="AJ4971">_xlfn.IFS(
C4971&lt;=20, "&lt;20",
AND(C4971&gt;=20, C4971&lt;35), "20-35",
AND(C4971&gt;=35, C4971&lt;50), "35-50",
C4971&gt;=50, "50-100"
)</f>
        <v>50-100</v>
      </c>
      <c r="AK4971" t="str" cm="1">
        <f t="array" ref="AK4971">_xlfn.IFS(
G4971&lt;6, "&lt;6",
AND(G4971&gt;=6, G4971&lt;12), "6-12",
AND(G4971&gt;=12, G4971&lt;18), "12-18",  AND(G4971&gt;=18, G4971&lt;24), "18-24", G4971&gt;=24, "24-36")</f>
        <v>24-36</v>
      </c>
    </row>
    <row r="4972" spans="1:37" x14ac:dyDescent="0.3">
      <c r="A4972" t="s">
        <v>5072</v>
      </c>
      <c r="B4972" t="s">
        <v>33</v>
      </c>
      <c r="C4972">
        <v>35</v>
      </c>
      <c r="D4972" t="s">
        <v>37</v>
      </c>
      <c r="E4972" t="s">
        <v>64</v>
      </c>
      <c r="F4972">
        <v>10</v>
      </c>
      <c r="G4972">
        <v>12</v>
      </c>
      <c r="H4972" t="s">
        <v>36</v>
      </c>
      <c r="I4972" t="s">
        <v>37</v>
      </c>
      <c r="J4972" t="s">
        <v>37</v>
      </c>
      <c r="K4972" t="s">
        <v>37</v>
      </c>
      <c r="L4972" t="s">
        <v>50</v>
      </c>
      <c r="M4972" t="s">
        <v>34</v>
      </c>
      <c r="N4972" t="s">
        <v>34</v>
      </c>
      <c r="O4972" t="s">
        <v>34</v>
      </c>
      <c r="P4972" t="s">
        <v>34</v>
      </c>
      <c r="Q4972" t="s">
        <v>37</v>
      </c>
      <c r="R4972" t="s">
        <v>34</v>
      </c>
      <c r="S4972" t="s">
        <v>34</v>
      </c>
      <c r="T4972" t="s">
        <v>37</v>
      </c>
      <c r="U4972" t="s">
        <v>46</v>
      </c>
      <c r="V4972" t="s">
        <v>34</v>
      </c>
      <c r="W4972" t="s">
        <v>51</v>
      </c>
      <c r="X4972">
        <v>84.5</v>
      </c>
      <c r="Y4972">
        <v>84.5</v>
      </c>
      <c r="Z4972">
        <v>0</v>
      </c>
      <c r="AA4972">
        <v>0</v>
      </c>
      <c r="AB4972">
        <v>6.89</v>
      </c>
      <c r="AC4972">
        <v>91.39</v>
      </c>
      <c r="AD4972" t="s">
        <v>52</v>
      </c>
      <c r="AE4972" t="s">
        <v>100</v>
      </c>
      <c r="AF4972" t="s">
        <v>308</v>
      </c>
      <c r="AG4972">
        <f t="shared" si="154"/>
        <v>1</v>
      </c>
      <c r="AH4972" t="str" cm="1">
        <f t="array" ref="AH4972">_xlfn.IFS(
X4972&lt;=20, "&lt;20",
AND(X4972&gt;=20, X4972&lt;50), "20-50",
AND(X4972&gt;=50, X4972&lt;100), "50-100",
X4972&gt;=100, "&gt;100"
)</f>
        <v>50-100</v>
      </c>
      <c r="AI4972">
        <f t="shared" si="155"/>
        <v>0</v>
      </c>
      <c r="AJ4972" t="str" cm="1">
        <f t="array" ref="AJ4972">_xlfn.IFS(
C4972&lt;=20, "&lt;20",
AND(C4972&gt;=20, C4972&lt;35), "20-35",
AND(C4972&gt;=35, C4972&lt;50), "35-50",
C4972&gt;=50, "50-100"
)</f>
        <v>35-50</v>
      </c>
      <c r="AK4972" t="str" cm="1">
        <f t="array" ref="AK4972">_xlfn.IFS(
G4972&lt;6, "&lt;6",
AND(G4972&gt;=6, G4972&lt;12), "6-12",
AND(G4972&gt;=12, G4972&lt;18), "12-18",  AND(G4972&gt;=18, G4972&lt;24), "18-24", G4972&gt;=24, "24-36")</f>
        <v>12-18</v>
      </c>
    </row>
    <row r="4973" spans="1:37" x14ac:dyDescent="0.3">
      <c r="A4973" t="s">
        <v>5073</v>
      </c>
      <c r="B4973" t="s">
        <v>33</v>
      </c>
      <c r="C4973">
        <v>29</v>
      </c>
      <c r="D4973" t="s">
        <v>37</v>
      </c>
      <c r="E4973" t="s">
        <v>87</v>
      </c>
      <c r="F4973">
        <v>8</v>
      </c>
      <c r="G4973">
        <v>6</v>
      </c>
      <c r="H4973" t="s">
        <v>110</v>
      </c>
      <c r="I4973" t="s">
        <v>37</v>
      </c>
      <c r="J4973" t="s">
        <v>37</v>
      </c>
      <c r="K4973" t="s">
        <v>37</v>
      </c>
      <c r="L4973" t="s">
        <v>50</v>
      </c>
      <c r="M4973" t="s">
        <v>34</v>
      </c>
      <c r="N4973" t="s">
        <v>34</v>
      </c>
      <c r="O4973" t="s">
        <v>37</v>
      </c>
      <c r="P4973" t="s">
        <v>37</v>
      </c>
      <c r="Q4973" t="s">
        <v>37</v>
      </c>
      <c r="R4973" t="s">
        <v>34</v>
      </c>
      <c r="S4973" t="s">
        <v>34</v>
      </c>
      <c r="T4973" t="s">
        <v>37</v>
      </c>
      <c r="U4973" t="s">
        <v>39</v>
      </c>
      <c r="V4973" t="s">
        <v>34</v>
      </c>
      <c r="W4973" t="s">
        <v>51</v>
      </c>
      <c r="X4973">
        <v>95</v>
      </c>
      <c r="Y4973">
        <v>3605.6</v>
      </c>
      <c r="Z4973">
        <v>0</v>
      </c>
      <c r="AA4973">
        <v>0</v>
      </c>
      <c r="AB4973">
        <v>150.1</v>
      </c>
      <c r="AC4973">
        <v>3755.7</v>
      </c>
      <c r="AD4973" t="s">
        <v>41</v>
      </c>
      <c r="AE4973" t="s">
        <v>42</v>
      </c>
      <c r="AF4973" t="s">
        <v>42</v>
      </c>
      <c r="AG4973">
        <f t="shared" si="154"/>
        <v>0</v>
      </c>
      <c r="AH4973" t="str" cm="1">
        <f t="array" ref="AH4973">_xlfn.IFS(
X4973&lt;=20, "&lt;20",
AND(X4973&gt;=20, X4973&lt;50), "20-50",
AND(X4973&gt;=50, X4973&lt;100), "50-100",
X4973&gt;=100, "&gt;100"
)</f>
        <v>50-100</v>
      </c>
      <c r="AI4973">
        <f t="shared" si="155"/>
        <v>0</v>
      </c>
      <c r="AJ4973" t="str" cm="1">
        <f t="array" ref="AJ4973">_xlfn.IFS(
C4973&lt;=20, "&lt;20",
AND(C4973&gt;=20, C4973&lt;35), "20-35",
AND(C4973&gt;=35, C4973&lt;50), "35-50",
C4973&gt;=50, "50-100"
)</f>
        <v>20-35</v>
      </c>
      <c r="AK4973" t="str" cm="1">
        <f t="array" ref="AK4973">_xlfn.IFS(
G4973&lt;6, "&lt;6",
AND(G4973&gt;=6, G4973&lt;12), "6-12",
AND(G4973&gt;=12, G4973&lt;18), "12-18",  AND(G4973&gt;=18, G4973&lt;24), "18-24", G4973&gt;=24, "24-36")</f>
        <v>6-12</v>
      </c>
    </row>
    <row r="4974" spans="1:37" x14ac:dyDescent="0.3">
      <c r="A4974" t="s">
        <v>5074</v>
      </c>
      <c r="B4974" t="s">
        <v>44</v>
      </c>
      <c r="C4974">
        <v>81</v>
      </c>
      <c r="D4974" t="s">
        <v>37</v>
      </c>
      <c r="E4974" t="s">
        <v>114</v>
      </c>
      <c r="F4974">
        <v>0</v>
      </c>
      <c r="G4974">
        <v>13</v>
      </c>
      <c r="H4974" t="s">
        <v>36</v>
      </c>
      <c r="I4974" t="s">
        <v>37</v>
      </c>
      <c r="J4974" t="s">
        <v>37</v>
      </c>
      <c r="K4974" t="s">
        <v>37</v>
      </c>
      <c r="L4974" t="s">
        <v>50</v>
      </c>
      <c r="M4974" t="s">
        <v>34</v>
      </c>
      <c r="N4974" t="s">
        <v>37</v>
      </c>
      <c r="O4974" t="s">
        <v>37</v>
      </c>
      <c r="P4974" t="s">
        <v>34</v>
      </c>
      <c r="Q4974" t="s">
        <v>37</v>
      </c>
      <c r="R4974" t="s">
        <v>37</v>
      </c>
      <c r="S4974" t="s">
        <v>34</v>
      </c>
      <c r="T4974" t="s">
        <v>37</v>
      </c>
      <c r="U4974" t="s">
        <v>39</v>
      </c>
      <c r="V4974" t="s">
        <v>37</v>
      </c>
      <c r="W4974" t="s">
        <v>40</v>
      </c>
      <c r="X4974">
        <v>104.4</v>
      </c>
      <c r="Y4974">
        <v>6405</v>
      </c>
      <c r="Z4974">
        <v>0</v>
      </c>
      <c r="AA4974">
        <v>0</v>
      </c>
      <c r="AB4974">
        <v>2141.71</v>
      </c>
      <c r="AC4974">
        <v>8546.7099999999991</v>
      </c>
      <c r="AD4974" t="s">
        <v>52</v>
      </c>
      <c r="AE4974" t="s">
        <v>53</v>
      </c>
      <c r="AF4974" t="s">
        <v>54</v>
      </c>
      <c r="AG4974">
        <f t="shared" si="154"/>
        <v>1</v>
      </c>
      <c r="AH4974" t="str" cm="1">
        <f t="array" ref="AH4974">_xlfn.IFS(
X4974&lt;=20, "&lt;20",
AND(X4974&gt;=20, X4974&lt;50), "20-50",
AND(X4974&gt;=50, X4974&lt;100), "50-100",
X4974&gt;=100, "&gt;100"
)</f>
        <v>&gt;100</v>
      </c>
      <c r="AI4974">
        <f t="shared" si="155"/>
        <v>0</v>
      </c>
      <c r="AJ4974" t="str" cm="1">
        <f t="array" ref="AJ4974">_xlfn.IFS(
C4974&lt;=20, "&lt;20",
AND(C4974&gt;=20, C4974&lt;35), "20-35",
AND(C4974&gt;=35, C4974&lt;50), "35-50",
C4974&gt;=50, "50-100"
)</f>
        <v>50-100</v>
      </c>
      <c r="AK4974" t="str" cm="1">
        <f t="array" ref="AK4974">_xlfn.IFS(
G4974&lt;6, "&lt;6",
AND(G4974&gt;=6, G4974&lt;12), "6-12",
AND(G4974&gt;=12, G4974&lt;18), "12-18",  AND(G4974&gt;=18, G4974&lt;24), "18-24", G4974&gt;=24, "24-36")</f>
        <v>12-18</v>
      </c>
    </row>
    <row r="4975" spans="1:37" x14ac:dyDescent="0.3">
      <c r="A4975" t="s">
        <v>5075</v>
      </c>
      <c r="B4975" t="s">
        <v>44</v>
      </c>
      <c r="C4975">
        <v>50</v>
      </c>
      <c r="D4975" t="s">
        <v>37</v>
      </c>
      <c r="E4975" t="s">
        <v>164</v>
      </c>
      <c r="F4975">
        <v>13</v>
      </c>
      <c r="G4975">
        <v>36</v>
      </c>
      <c r="H4975" t="s">
        <v>57</v>
      </c>
      <c r="I4975" t="s">
        <v>37</v>
      </c>
      <c r="J4975" t="s">
        <v>37</v>
      </c>
      <c r="K4975" t="s">
        <v>37</v>
      </c>
      <c r="L4975" t="s">
        <v>50</v>
      </c>
      <c r="M4975" t="s">
        <v>37</v>
      </c>
      <c r="N4975" t="s">
        <v>34</v>
      </c>
      <c r="O4975" t="s">
        <v>34</v>
      </c>
      <c r="P4975" t="s">
        <v>34</v>
      </c>
      <c r="Q4975" t="s">
        <v>34</v>
      </c>
      <c r="R4975" t="s">
        <v>34</v>
      </c>
      <c r="S4975" t="s">
        <v>34</v>
      </c>
      <c r="T4975" t="s">
        <v>37</v>
      </c>
      <c r="U4975" t="s">
        <v>46</v>
      </c>
      <c r="V4975" t="s">
        <v>34</v>
      </c>
      <c r="W4975" t="s">
        <v>51</v>
      </c>
      <c r="X4975">
        <v>78.900000000000006</v>
      </c>
      <c r="Y4975">
        <v>1348.95</v>
      </c>
      <c r="Z4975">
        <v>0</v>
      </c>
      <c r="AA4975">
        <v>0</v>
      </c>
      <c r="AB4975">
        <v>359.55</v>
      </c>
      <c r="AC4975">
        <v>1708.5</v>
      </c>
      <c r="AD4975" t="s">
        <v>41</v>
      </c>
      <c r="AE4975" t="s">
        <v>42</v>
      </c>
      <c r="AF4975" t="s">
        <v>42</v>
      </c>
      <c r="AG4975">
        <f t="shared" si="154"/>
        <v>0</v>
      </c>
      <c r="AH4975" t="str" cm="1">
        <f t="array" ref="AH4975">_xlfn.IFS(
X4975&lt;=20, "&lt;20",
AND(X4975&gt;=20, X4975&lt;50), "20-50",
AND(X4975&gt;=50, X4975&lt;100), "50-100",
X4975&gt;=100, "&gt;100"
)</f>
        <v>50-100</v>
      </c>
      <c r="AI4975">
        <f t="shared" si="155"/>
        <v>0</v>
      </c>
      <c r="AJ4975" t="str" cm="1">
        <f t="array" ref="AJ4975">_xlfn.IFS(
C4975&lt;=20, "&lt;20",
AND(C4975&gt;=20, C4975&lt;35), "20-35",
AND(C4975&gt;=35, C4975&lt;50), "35-50",
C4975&gt;=50, "50-100"
)</f>
        <v>50-100</v>
      </c>
      <c r="AK4975" t="str" cm="1">
        <f t="array" ref="AK4975">_xlfn.IFS(
G4975&lt;6, "&lt;6",
AND(G4975&gt;=6, G4975&lt;12), "6-12",
AND(G4975&gt;=12, G4975&lt;18), "12-18",  AND(G4975&gt;=18, G4975&lt;24), "18-24", G4975&gt;=24, "24-36")</f>
        <v>24-36</v>
      </c>
    </row>
    <row r="4976" spans="1:37" x14ac:dyDescent="0.3">
      <c r="A4976" t="s">
        <v>5076</v>
      </c>
      <c r="B4976" t="s">
        <v>33</v>
      </c>
      <c r="C4976">
        <v>36</v>
      </c>
      <c r="D4976" t="s">
        <v>37</v>
      </c>
      <c r="E4976" t="s">
        <v>114</v>
      </c>
      <c r="F4976">
        <v>5</v>
      </c>
      <c r="G4976">
        <v>32</v>
      </c>
      <c r="H4976" t="s">
        <v>70</v>
      </c>
      <c r="I4976" t="s">
        <v>37</v>
      </c>
      <c r="J4976" t="s">
        <v>37</v>
      </c>
      <c r="K4976" t="s">
        <v>37</v>
      </c>
      <c r="L4976" t="s">
        <v>50</v>
      </c>
      <c r="M4976" t="s">
        <v>34</v>
      </c>
      <c r="N4976" t="s">
        <v>34</v>
      </c>
      <c r="O4976" t="s">
        <v>34</v>
      </c>
      <c r="P4976" t="s">
        <v>34</v>
      </c>
      <c r="Q4976" t="s">
        <v>34</v>
      </c>
      <c r="R4976" t="s">
        <v>34</v>
      </c>
      <c r="S4976" t="s">
        <v>34</v>
      </c>
      <c r="T4976" t="s">
        <v>37</v>
      </c>
      <c r="U4976" t="s">
        <v>46</v>
      </c>
      <c r="V4976" t="s">
        <v>34</v>
      </c>
      <c r="W4976" t="s">
        <v>51</v>
      </c>
      <c r="X4976">
        <v>72.8</v>
      </c>
      <c r="Y4976">
        <v>3249.4</v>
      </c>
      <c r="Z4976">
        <v>0</v>
      </c>
      <c r="AA4976">
        <v>0</v>
      </c>
      <c r="AB4976">
        <v>1890.6</v>
      </c>
      <c r="AC4976">
        <v>5140</v>
      </c>
      <c r="AD4976" t="s">
        <v>41</v>
      </c>
      <c r="AE4976" t="s">
        <v>42</v>
      </c>
      <c r="AF4976" t="s">
        <v>42</v>
      </c>
      <c r="AG4976">
        <f t="shared" si="154"/>
        <v>0</v>
      </c>
      <c r="AH4976" t="str" cm="1">
        <f t="array" ref="AH4976">_xlfn.IFS(
X4976&lt;=20, "&lt;20",
AND(X4976&gt;=20, X4976&lt;50), "20-50",
AND(X4976&gt;=50, X4976&lt;100), "50-100",
X4976&gt;=100, "&gt;100"
)</f>
        <v>50-100</v>
      </c>
      <c r="AI4976">
        <f t="shared" si="155"/>
        <v>0</v>
      </c>
      <c r="AJ4976" t="str" cm="1">
        <f t="array" ref="AJ4976">_xlfn.IFS(
C4976&lt;=20, "&lt;20",
AND(C4976&gt;=20, C4976&lt;35), "20-35",
AND(C4976&gt;=35, C4976&lt;50), "35-50",
C4976&gt;=50, "50-100"
)</f>
        <v>35-50</v>
      </c>
      <c r="AK4976" t="str" cm="1">
        <f t="array" ref="AK4976">_xlfn.IFS(
G4976&lt;6, "&lt;6",
AND(G4976&gt;=6, G4976&lt;12), "6-12",
AND(G4976&gt;=12, G4976&lt;18), "12-18",  AND(G4976&gt;=18, G4976&lt;24), "18-24", G4976&gt;=24, "24-36")</f>
        <v>24-36</v>
      </c>
    </row>
    <row r="4977" spans="1:37" x14ac:dyDescent="0.3">
      <c r="A4977" t="s">
        <v>5077</v>
      </c>
      <c r="B4977" t="s">
        <v>33</v>
      </c>
      <c r="C4977">
        <v>53</v>
      </c>
      <c r="D4977" t="s">
        <v>37</v>
      </c>
      <c r="E4977" t="s">
        <v>87</v>
      </c>
      <c r="F4977">
        <v>0</v>
      </c>
      <c r="G4977">
        <v>11</v>
      </c>
      <c r="H4977" t="s">
        <v>36</v>
      </c>
      <c r="I4977" t="s">
        <v>37</v>
      </c>
      <c r="J4977" t="s">
        <v>37</v>
      </c>
      <c r="K4977" t="s">
        <v>37</v>
      </c>
      <c r="L4977" t="s">
        <v>38</v>
      </c>
      <c r="M4977" t="s">
        <v>37</v>
      </c>
      <c r="N4977" t="s">
        <v>34</v>
      </c>
      <c r="O4977" t="s">
        <v>34</v>
      </c>
      <c r="P4977" t="s">
        <v>34</v>
      </c>
      <c r="Q4977" t="s">
        <v>34</v>
      </c>
      <c r="R4977" t="s">
        <v>34</v>
      </c>
      <c r="S4977" t="s">
        <v>34</v>
      </c>
      <c r="T4977" t="s">
        <v>34</v>
      </c>
      <c r="U4977" t="s">
        <v>46</v>
      </c>
      <c r="V4977" t="s">
        <v>37</v>
      </c>
      <c r="W4977" t="s">
        <v>51</v>
      </c>
      <c r="X4977">
        <v>53.8</v>
      </c>
      <c r="Y4977">
        <v>283.95</v>
      </c>
      <c r="Z4977">
        <v>0</v>
      </c>
      <c r="AA4977">
        <v>10</v>
      </c>
      <c r="AB4977">
        <v>247</v>
      </c>
      <c r="AC4977">
        <v>540.95000000000005</v>
      </c>
      <c r="AD4977" t="s">
        <v>41</v>
      </c>
      <c r="AE4977" t="s">
        <v>42</v>
      </c>
      <c r="AF4977" t="s">
        <v>42</v>
      </c>
      <c r="AG4977">
        <f t="shared" si="154"/>
        <v>0</v>
      </c>
      <c r="AH4977" t="str" cm="1">
        <f t="array" ref="AH4977">_xlfn.IFS(
X4977&lt;=20, "&lt;20",
AND(X4977&gt;=20, X4977&lt;50), "20-50",
AND(X4977&gt;=50, X4977&lt;100), "50-100",
X4977&gt;=100, "&gt;100"
)</f>
        <v>50-100</v>
      </c>
      <c r="AI4977">
        <f t="shared" si="155"/>
        <v>0</v>
      </c>
      <c r="AJ4977" t="str" cm="1">
        <f t="array" ref="AJ4977">_xlfn.IFS(
C4977&lt;=20, "&lt;20",
AND(C4977&gt;=20, C4977&lt;35), "20-35",
AND(C4977&gt;=35, C4977&lt;50), "35-50",
C4977&gt;=50, "50-100"
)</f>
        <v>50-100</v>
      </c>
      <c r="AK4977" t="str" cm="1">
        <f t="array" ref="AK4977">_xlfn.IFS(
G4977&lt;6, "&lt;6",
AND(G4977&gt;=6, G4977&lt;12), "6-12",
AND(G4977&gt;=12, G4977&lt;18), "12-18",  AND(G4977&gt;=18, G4977&lt;24), "18-24", G4977&gt;=24, "24-36")</f>
        <v>6-12</v>
      </c>
    </row>
    <row r="4978" spans="1:37" x14ac:dyDescent="0.3">
      <c r="A4978" t="s">
        <v>5078</v>
      </c>
      <c r="B4978" t="s">
        <v>33</v>
      </c>
      <c r="C4978">
        <v>63</v>
      </c>
      <c r="D4978" t="s">
        <v>34</v>
      </c>
      <c r="E4978" t="s">
        <v>76</v>
      </c>
      <c r="F4978">
        <v>2</v>
      </c>
      <c r="G4978">
        <v>31</v>
      </c>
      <c r="H4978" t="s">
        <v>110</v>
      </c>
      <c r="I4978" t="s">
        <v>37</v>
      </c>
      <c r="J4978" t="s">
        <v>34</v>
      </c>
      <c r="K4978" t="s">
        <v>37</v>
      </c>
      <c r="L4978" t="s">
        <v>50</v>
      </c>
      <c r="M4978" t="s">
        <v>34</v>
      </c>
      <c r="N4978" t="s">
        <v>34</v>
      </c>
      <c r="O4978" t="s">
        <v>34</v>
      </c>
      <c r="P4978" t="s">
        <v>34</v>
      </c>
      <c r="Q4978" t="s">
        <v>34</v>
      </c>
      <c r="R4978" t="s">
        <v>37</v>
      </c>
      <c r="S4978" t="s">
        <v>37</v>
      </c>
      <c r="T4978" t="s">
        <v>37</v>
      </c>
      <c r="U4978" t="s">
        <v>39</v>
      </c>
      <c r="V4978" t="s">
        <v>37</v>
      </c>
      <c r="W4978" t="s">
        <v>51</v>
      </c>
      <c r="X4978">
        <v>78.95</v>
      </c>
      <c r="Y4978">
        <v>2647.2</v>
      </c>
      <c r="Z4978">
        <v>0</v>
      </c>
      <c r="AA4978">
        <v>0</v>
      </c>
      <c r="AB4978">
        <v>120.36</v>
      </c>
      <c r="AC4978">
        <v>2767.56</v>
      </c>
      <c r="AD4978" t="s">
        <v>41</v>
      </c>
      <c r="AE4978" t="s">
        <v>42</v>
      </c>
      <c r="AF4978" t="s">
        <v>42</v>
      </c>
      <c r="AG4978">
        <f t="shared" si="154"/>
        <v>0</v>
      </c>
      <c r="AH4978" t="str" cm="1">
        <f t="array" ref="AH4978">_xlfn.IFS(
X4978&lt;=20, "&lt;20",
AND(X4978&gt;=20, X4978&lt;50), "20-50",
AND(X4978&gt;=50, X4978&lt;100), "50-100",
X4978&gt;=100, "&gt;100"
)</f>
        <v>50-100</v>
      </c>
      <c r="AI4978">
        <f t="shared" si="155"/>
        <v>0</v>
      </c>
      <c r="AJ4978" t="str" cm="1">
        <f t="array" ref="AJ4978">_xlfn.IFS(
C4978&lt;=20, "&lt;20",
AND(C4978&gt;=20, C4978&lt;35), "20-35",
AND(C4978&gt;=35, C4978&lt;50), "35-50",
C4978&gt;=50, "50-100"
)</f>
        <v>50-100</v>
      </c>
      <c r="AK4978" t="str" cm="1">
        <f t="array" ref="AK4978">_xlfn.IFS(
G4978&lt;6, "&lt;6",
AND(G4978&gt;=6, G4978&lt;12), "6-12",
AND(G4978&gt;=12, G4978&lt;18), "12-18",  AND(G4978&gt;=18, G4978&lt;24), "18-24", G4978&gt;=24, "24-36")</f>
        <v>24-36</v>
      </c>
    </row>
    <row r="4979" spans="1:37" x14ac:dyDescent="0.3">
      <c r="A4979" t="s">
        <v>5079</v>
      </c>
      <c r="B4979" t="s">
        <v>44</v>
      </c>
      <c r="C4979">
        <v>59</v>
      </c>
      <c r="D4979" t="s">
        <v>34</v>
      </c>
      <c r="E4979" t="s">
        <v>103</v>
      </c>
      <c r="F4979">
        <v>1</v>
      </c>
      <c r="G4979">
        <v>6</v>
      </c>
      <c r="H4979" t="s">
        <v>57</v>
      </c>
      <c r="I4979" t="s">
        <v>37</v>
      </c>
      <c r="J4979" t="s">
        <v>37</v>
      </c>
      <c r="K4979" t="s">
        <v>37</v>
      </c>
      <c r="L4979" t="s">
        <v>50</v>
      </c>
      <c r="M4979" t="s">
        <v>34</v>
      </c>
      <c r="N4979" t="s">
        <v>34</v>
      </c>
      <c r="O4979" t="s">
        <v>37</v>
      </c>
      <c r="P4979" t="s">
        <v>34</v>
      </c>
      <c r="Q4979" t="s">
        <v>34</v>
      </c>
      <c r="R4979" t="s">
        <v>34</v>
      </c>
      <c r="S4979" t="s">
        <v>34</v>
      </c>
      <c r="T4979" t="s">
        <v>37</v>
      </c>
      <c r="U4979" t="s">
        <v>46</v>
      </c>
      <c r="V4979" t="s">
        <v>34</v>
      </c>
      <c r="W4979" t="s">
        <v>51</v>
      </c>
      <c r="X4979">
        <v>80.05</v>
      </c>
      <c r="Y4979">
        <v>1345.65</v>
      </c>
      <c r="Z4979">
        <v>0</v>
      </c>
      <c r="AA4979">
        <v>0</v>
      </c>
      <c r="AB4979">
        <v>764.32</v>
      </c>
      <c r="AC4979">
        <v>2109.9699999999998</v>
      </c>
      <c r="AD4979" t="s">
        <v>41</v>
      </c>
      <c r="AE4979" t="s">
        <v>42</v>
      </c>
      <c r="AF4979" t="s">
        <v>42</v>
      </c>
      <c r="AG4979">
        <f t="shared" si="154"/>
        <v>0</v>
      </c>
      <c r="AH4979" t="str" cm="1">
        <f t="array" ref="AH4979">_xlfn.IFS(
X4979&lt;=20, "&lt;20",
AND(X4979&gt;=20, X4979&lt;50), "20-50",
AND(X4979&gt;=50, X4979&lt;100), "50-100",
X4979&gt;=100, "&gt;100"
)</f>
        <v>50-100</v>
      </c>
      <c r="AI4979">
        <f t="shared" si="155"/>
        <v>0</v>
      </c>
      <c r="AJ4979" t="str" cm="1">
        <f t="array" ref="AJ4979">_xlfn.IFS(
C4979&lt;=20, "&lt;20",
AND(C4979&gt;=20, C4979&lt;35), "20-35",
AND(C4979&gt;=35, C4979&lt;50), "35-50",
C4979&gt;=50, "50-100"
)</f>
        <v>50-100</v>
      </c>
      <c r="AK4979" t="str" cm="1">
        <f t="array" ref="AK4979">_xlfn.IFS(
G4979&lt;6, "&lt;6",
AND(G4979&gt;=6, G4979&lt;12), "6-12",
AND(G4979&gt;=12, G4979&lt;18), "12-18",  AND(G4979&gt;=18, G4979&lt;24), "18-24", G4979&gt;=24, "24-36")</f>
        <v>6-12</v>
      </c>
    </row>
    <row r="4980" spans="1:37" x14ac:dyDescent="0.3">
      <c r="A4980" t="s">
        <v>5080</v>
      </c>
      <c r="B4980" t="s">
        <v>44</v>
      </c>
      <c r="C4980">
        <v>82</v>
      </c>
      <c r="D4980" t="s">
        <v>37</v>
      </c>
      <c r="E4980" t="s">
        <v>45</v>
      </c>
      <c r="F4980">
        <v>3</v>
      </c>
      <c r="G4980">
        <v>17</v>
      </c>
      <c r="H4980" t="s">
        <v>36</v>
      </c>
      <c r="I4980" t="s">
        <v>37</v>
      </c>
      <c r="J4980" t="s">
        <v>34</v>
      </c>
      <c r="K4980" t="s">
        <v>37</v>
      </c>
      <c r="L4980" t="s">
        <v>72</v>
      </c>
      <c r="M4980" t="s">
        <v>37</v>
      </c>
      <c r="N4980" t="s">
        <v>37</v>
      </c>
      <c r="O4980" t="s">
        <v>34</v>
      </c>
      <c r="P4980" t="s">
        <v>34</v>
      </c>
      <c r="Q4980" t="s">
        <v>34</v>
      </c>
      <c r="R4980" t="s">
        <v>34</v>
      </c>
      <c r="S4980" t="s">
        <v>34</v>
      </c>
      <c r="T4980" t="s">
        <v>37</v>
      </c>
      <c r="U4980" t="s">
        <v>67</v>
      </c>
      <c r="V4980" t="s">
        <v>37</v>
      </c>
      <c r="W4980" t="s">
        <v>51</v>
      </c>
      <c r="X4980">
        <v>54.55</v>
      </c>
      <c r="Y4980">
        <v>825.1</v>
      </c>
      <c r="Z4980">
        <v>0</v>
      </c>
      <c r="AA4980">
        <v>0</v>
      </c>
      <c r="AB4980">
        <v>568.48</v>
      </c>
      <c r="AC4980">
        <v>1393.58</v>
      </c>
      <c r="AD4980" t="s">
        <v>41</v>
      </c>
      <c r="AE4980" t="s">
        <v>42</v>
      </c>
      <c r="AF4980" t="s">
        <v>42</v>
      </c>
      <c r="AG4980">
        <f t="shared" si="154"/>
        <v>0</v>
      </c>
      <c r="AH4980" t="str" cm="1">
        <f t="array" ref="AH4980">_xlfn.IFS(
X4980&lt;=20, "&lt;20",
AND(X4980&gt;=20, X4980&lt;50), "20-50",
AND(X4980&gt;=50, X4980&lt;100), "50-100",
X4980&gt;=100, "&gt;100"
)</f>
        <v>50-100</v>
      </c>
      <c r="AI4980">
        <f t="shared" si="155"/>
        <v>0</v>
      </c>
      <c r="AJ4980" t="str" cm="1">
        <f t="array" ref="AJ4980">_xlfn.IFS(
C4980&lt;=20, "&lt;20",
AND(C4980&gt;=20, C4980&lt;35), "20-35",
AND(C4980&gt;=35, C4980&lt;50), "35-50",
C4980&gt;=50, "50-100"
)</f>
        <v>50-100</v>
      </c>
      <c r="AK4980" t="str" cm="1">
        <f t="array" ref="AK4980">_xlfn.IFS(
G4980&lt;6, "&lt;6",
AND(G4980&gt;=6, G4980&lt;12), "6-12",
AND(G4980&gt;=12, G4980&lt;18), "12-18",  AND(G4980&gt;=18, G4980&lt;24), "18-24", G4980&gt;=24, "24-36")</f>
        <v>12-18</v>
      </c>
    </row>
    <row r="4981" spans="1:37" x14ac:dyDescent="0.3">
      <c r="A4981" t="s">
        <v>5081</v>
      </c>
      <c r="B4981" t="s">
        <v>44</v>
      </c>
      <c r="C4981">
        <v>75</v>
      </c>
      <c r="D4981" t="s">
        <v>37</v>
      </c>
      <c r="E4981" t="s">
        <v>74</v>
      </c>
      <c r="F4981">
        <v>10</v>
      </c>
      <c r="G4981">
        <v>32</v>
      </c>
      <c r="H4981" t="s">
        <v>36</v>
      </c>
      <c r="I4981" t="s">
        <v>37</v>
      </c>
      <c r="J4981" t="s">
        <v>37</v>
      </c>
      <c r="K4981" t="s">
        <v>37</v>
      </c>
      <c r="L4981" t="s">
        <v>50</v>
      </c>
      <c r="M4981" t="s">
        <v>34</v>
      </c>
      <c r="N4981" t="s">
        <v>34</v>
      </c>
      <c r="O4981" t="s">
        <v>34</v>
      </c>
      <c r="P4981" t="s">
        <v>34</v>
      </c>
      <c r="Q4981" t="s">
        <v>34</v>
      </c>
      <c r="R4981" t="s">
        <v>34</v>
      </c>
      <c r="S4981" t="s">
        <v>34</v>
      </c>
      <c r="T4981" t="s">
        <v>37</v>
      </c>
      <c r="U4981" t="s">
        <v>46</v>
      </c>
      <c r="V4981" t="s">
        <v>37</v>
      </c>
      <c r="W4981" t="s">
        <v>51</v>
      </c>
      <c r="X4981">
        <v>75.75</v>
      </c>
      <c r="Y4981">
        <v>606.25</v>
      </c>
      <c r="Z4981">
        <v>0</v>
      </c>
      <c r="AA4981">
        <v>0</v>
      </c>
      <c r="AB4981">
        <v>110.4</v>
      </c>
      <c r="AC4981">
        <v>716.65</v>
      </c>
      <c r="AD4981" t="s">
        <v>52</v>
      </c>
      <c r="AE4981" t="s">
        <v>53</v>
      </c>
      <c r="AF4981" t="s">
        <v>162</v>
      </c>
      <c r="AG4981">
        <f t="shared" si="154"/>
        <v>1</v>
      </c>
      <c r="AH4981" t="str" cm="1">
        <f t="array" ref="AH4981">_xlfn.IFS(
X4981&lt;=20, "&lt;20",
AND(X4981&gt;=20, X4981&lt;50), "20-50",
AND(X4981&gt;=50, X4981&lt;100), "50-100",
X4981&gt;=100, "&gt;100"
)</f>
        <v>50-100</v>
      </c>
      <c r="AI4981">
        <f t="shared" si="155"/>
        <v>0</v>
      </c>
      <c r="AJ4981" t="str" cm="1">
        <f t="array" ref="AJ4981">_xlfn.IFS(
C4981&lt;=20, "&lt;20",
AND(C4981&gt;=20, C4981&lt;35), "20-35",
AND(C4981&gt;=35, C4981&lt;50), "35-50",
C4981&gt;=50, "50-100"
)</f>
        <v>50-100</v>
      </c>
      <c r="AK4981" t="str" cm="1">
        <f t="array" ref="AK4981">_xlfn.IFS(
G4981&lt;6, "&lt;6",
AND(G4981&gt;=6, G4981&lt;12), "6-12",
AND(G4981&gt;=12, G4981&lt;18), "12-18",  AND(G4981&gt;=18, G4981&lt;24), "18-24", G4981&gt;=24, "24-36")</f>
        <v>24-36</v>
      </c>
    </row>
    <row r="4982" spans="1:37" x14ac:dyDescent="0.3">
      <c r="A4982" t="s">
        <v>5082</v>
      </c>
      <c r="B4982" t="s">
        <v>33</v>
      </c>
      <c r="C4982">
        <v>27</v>
      </c>
      <c r="D4982" t="s">
        <v>34</v>
      </c>
      <c r="E4982" t="s">
        <v>74</v>
      </c>
      <c r="F4982">
        <v>4</v>
      </c>
      <c r="G4982">
        <v>10</v>
      </c>
      <c r="H4982" t="s">
        <v>70</v>
      </c>
      <c r="I4982" t="s">
        <v>37</v>
      </c>
      <c r="J4982" t="s">
        <v>37</v>
      </c>
      <c r="K4982" t="s">
        <v>37</v>
      </c>
      <c r="L4982" t="s">
        <v>50</v>
      </c>
      <c r="M4982" t="s">
        <v>37</v>
      </c>
      <c r="N4982" t="s">
        <v>37</v>
      </c>
      <c r="O4982" t="s">
        <v>37</v>
      </c>
      <c r="P4982" t="s">
        <v>34</v>
      </c>
      <c r="Q4982" t="s">
        <v>37</v>
      </c>
      <c r="R4982" t="s">
        <v>37</v>
      </c>
      <c r="S4982" t="s">
        <v>37</v>
      </c>
      <c r="T4982" t="s">
        <v>37</v>
      </c>
      <c r="U4982" t="s">
        <v>46</v>
      </c>
      <c r="V4982" t="s">
        <v>37</v>
      </c>
      <c r="W4982" t="s">
        <v>51</v>
      </c>
      <c r="X4982">
        <v>111.45</v>
      </c>
      <c r="Y4982">
        <v>5315.1</v>
      </c>
      <c r="Z4982">
        <v>0</v>
      </c>
      <c r="AA4982">
        <v>0</v>
      </c>
      <c r="AB4982">
        <v>1073.28</v>
      </c>
      <c r="AC4982">
        <v>6388.38</v>
      </c>
      <c r="AD4982" t="s">
        <v>41</v>
      </c>
      <c r="AE4982" t="s">
        <v>42</v>
      </c>
      <c r="AF4982" t="s">
        <v>42</v>
      </c>
      <c r="AG4982">
        <f t="shared" si="154"/>
        <v>0</v>
      </c>
      <c r="AH4982" t="str" cm="1">
        <f t="array" ref="AH4982">_xlfn.IFS(
X4982&lt;=20, "&lt;20",
AND(X4982&gt;=20, X4982&lt;50), "20-50",
AND(X4982&gt;=50, X4982&lt;100), "50-100",
X4982&gt;=100, "&gt;100"
)</f>
        <v>&gt;100</v>
      </c>
      <c r="AI4982">
        <f t="shared" si="155"/>
        <v>0</v>
      </c>
      <c r="AJ4982" t="str" cm="1">
        <f t="array" ref="AJ4982">_xlfn.IFS(
C4982&lt;=20, "&lt;20",
AND(C4982&gt;=20, C4982&lt;35), "20-35",
AND(C4982&gt;=35, C4982&lt;50), "35-50",
C4982&gt;=50, "50-100"
)</f>
        <v>20-35</v>
      </c>
      <c r="AK4982" t="str" cm="1">
        <f t="array" ref="AK4982">_xlfn.IFS(
G4982&lt;6, "&lt;6",
AND(G4982&gt;=6, G4982&lt;12), "6-12",
AND(G4982&gt;=12, G4982&lt;18), "12-18",  AND(G4982&gt;=18, G4982&lt;24), "18-24", G4982&gt;=24, "24-36")</f>
        <v>6-12</v>
      </c>
    </row>
    <row r="4983" spans="1:37" x14ac:dyDescent="0.3">
      <c r="A4983" t="s">
        <v>5083</v>
      </c>
      <c r="B4983" t="s">
        <v>44</v>
      </c>
      <c r="C4983">
        <v>50</v>
      </c>
      <c r="D4983" t="s">
        <v>37</v>
      </c>
      <c r="E4983" t="s">
        <v>82</v>
      </c>
      <c r="F4983">
        <v>10</v>
      </c>
      <c r="G4983">
        <v>1</v>
      </c>
      <c r="H4983" t="s">
        <v>70</v>
      </c>
      <c r="I4983" t="s">
        <v>34</v>
      </c>
      <c r="J4983" t="s">
        <v>34</v>
      </c>
      <c r="K4983" t="s">
        <v>37</v>
      </c>
      <c r="L4983" t="s">
        <v>72</v>
      </c>
      <c r="M4983" t="s">
        <v>37</v>
      </c>
      <c r="N4983" t="s">
        <v>34</v>
      </c>
      <c r="O4983" t="s">
        <v>37</v>
      </c>
      <c r="P4983" t="s">
        <v>37</v>
      </c>
      <c r="Q4983" t="s">
        <v>37</v>
      </c>
      <c r="R4983" t="s">
        <v>37</v>
      </c>
      <c r="S4983" t="s">
        <v>37</v>
      </c>
      <c r="T4983" t="s">
        <v>37</v>
      </c>
      <c r="U4983" t="s">
        <v>67</v>
      </c>
      <c r="V4983" t="s">
        <v>34</v>
      </c>
      <c r="W4983" t="s">
        <v>40</v>
      </c>
      <c r="X4983">
        <v>59.85</v>
      </c>
      <c r="Y4983">
        <v>3590.2</v>
      </c>
      <c r="Z4983">
        <v>0</v>
      </c>
      <c r="AA4983">
        <v>0</v>
      </c>
      <c r="AB4983">
        <v>0</v>
      </c>
      <c r="AC4983">
        <v>3590.2</v>
      </c>
      <c r="AD4983" t="s">
        <v>41</v>
      </c>
      <c r="AE4983" t="s">
        <v>42</v>
      </c>
      <c r="AF4983" t="s">
        <v>42</v>
      </c>
      <c r="AG4983">
        <f t="shared" si="154"/>
        <v>0</v>
      </c>
      <c r="AH4983" t="str" cm="1">
        <f t="array" ref="AH4983">_xlfn.IFS(
X4983&lt;=20, "&lt;20",
AND(X4983&gt;=20, X4983&lt;50), "20-50",
AND(X4983&gt;=50, X4983&lt;100), "50-100",
X4983&gt;=100, "&gt;100"
)</f>
        <v>50-100</v>
      </c>
      <c r="AI4983">
        <f t="shared" si="155"/>
        <v>0</v>
      </c>
      <c r="AJ4983" t="str" cm="1">
        <f t="array" ref="AJ4983">_xlfn.IFS(
C4983&lt;=20, "&lt;20",
AND(C4983&gt;=20, C4983&lt;35), "20-35",
AND(C4983&gt;=35, C4983&lt;50), "35-50",
C4983&gt;=50, "50-100"
)</f>
        <v>50-100</v>
      </c>
      <c r="AK4983" t="str" cm="1">
        <f t="array" ref="AK4983">_xlfn.IFS(
G4983&lt;6, "&lt;6",
AND(G4983&gt;=6, G4983&lt;12), "6-12",
AND(G4983&gt;=12, G4983&lt;18), "12-18",  AND(G4983&gt;=18, G4983&lt;24), "18-24", G4983&gt;=24, "24-36")</f>
        <v>&lt;6</v>
      </c>
    </row>
    <row r="4984" spans="1:37" x14ac:dyDescent="0.3">
      <c r="A4984" t="s">
        <v>5084</v>
      </c>
      <c r="B4984" t="s">
        <v>44</v>
      </c>
      <c r="C4984">
        <v>52</v>
      </c>
      <c r="D4984" t="s">
        <v>37</v>
      </c>
      <c r="E4984" t="s">
        <v>124</v>
      </c>
      <c r="F4984">
        <v>3</v>
      </c>
      <c r="G4984">
        <v>24</v>
      </c>
      <c r="H4984" t="s">
        <v>110</v>
      </c>
      <c r="I4984" t="s">
        <v>37</v>
      </c>
      <c r="J4984" t="s">
        <v>34</v>
      </c>
      <c r="K4984" t="s">
        <v>37</v>
      </c>
      <c r="L4984" t="s">
        <v>50</v>
      </c>
      <c r="M4984" t="s">
        <v>37</v>
      </c>
      <c r="N4984" t="s">
        <v>37</v>
      </c>
      <c r="O4984" t="s">
        <v>34</v>
      </c>
      <c r="P4984" t="s">
        <v>34</v>
      </c>
      <c r="Q4984" t="s">
        <v>34</v>
      </c>
      <c r="R4984" t="s">
        <v>34</v>
      </c>
      <c r="S4984" t="s">
        <v>34</v>
      </c>
      <c r="T4984" t="s">
        <v>37</v>
      </c>
      <c r="U4984" t="s">
        <v>46</v>
      </c>
      <c r="V4984" t="s">
        <v>37</v>
      </c>
      <c r="W4984" t="s">
        <v>51</v>
      </c>
      <c r="X4984">
        <v>79.849999999999994</v>
      </c>
      <c r="Y4984">
        <v>2015.35</v>
      </c>
      <c r="Z4984">
        <v>0</v>
      </c>
      <c r="AA4984">
        <v>0</v>
      </c>
      <c r="AB4984">
        <v>670.25</v>
      </c>
      <c r="AC4984">
        <v>2685.6</v>
      </c>
      <c r="AD4984" t="s">
        <v>52</v>
      </c>
      <c r="AE4984" t="s">
        <v>53</v>
      </c>
      <c r="AF4984" t="s">
        <v>91</v>
      </c>
      <c r="AG4984">
        <f t="shared" si="154"/>
        <v>1</v>
      </c>
      <c r="AH4984" t="str" cm="1">
        <f t="array" ref="AH4984">_xlfn.IFS(
X4984&lt;=20, "&lt;20",
AND(X4984&gt;=20, X4984&lt;50), "20-50",
AND(X4984&gt;=50, X4984&lt;100), "50-100",
X4984&gt;=100, "&gt;100"
)</f>
        <v>50-100</v>
      </c>
      <c r="AI4984">
        <f t="shared" si="155"/>
        <v>0</v>
      </c>
      <c r="AJ4984" t="str" cm="1">
        <f t="array" ref="AJ4984">_xlfn.IFS(
C4984&lt;=20, "&lt;20",
AND(C4984&gt;=20, C4984&lt;35), "20-35",
AND(C4984&gt;=35, C4984&lt;50), "35-50",
C4984&gt;=50, "50-100"
)</f>
        <v>50-100</v>
      </c>
      <c r="AK4984" t="str" cm="1">
        <f t="array" ref="AK4984">_xlfn.IFS(
G4984&lt;6, "&lt;6",
AND(G4984&gt;=6, G4984&lt;12), "6-12",
AND(G4984&gt;=12, G4984&lt;18), "12-18",  AND(G4984&gt;=18, G4984&lt;24), "18-24", G4984&gt;=24, "24-36")</f>
        <v>24-36</v>
      </c>
    </row>
    <row r="4985" spans="1:37" x14ac:dyDescent="0.3">
      <c r="A4985" t="s">
        <v>5085</v>
      </c>
      <c r="B4985" t="s">
        <v>33</v>
      </c>
      <c r="C4985">
        <v>70</v>
      </c>
      <c r="D4985" t="s">
        <v>34</v>
      </c>
      <c r="E4985" t="s">
        <v>74</v>
      </c>
      <c r="F4985">
        <v>0</v>
      </c>
      <c r="G4985">
        <v>30</v>
      </c>
      <c r="H4985" t="s">
        <v>66</v>
      </c>
      <c r="I4985" t="s">
        <v>37</v>
      </c>
      <c r="J4985" t="s">
        <v>37</v>
      </c>
      <c r="K4985" t="s">
        <v>37</v>
      </c>
      <c r="L4985" t="s">
        <v>50</v>
      </c>
      <c r="M4985" t="s">
        <v>34</v>
      </c>
      <c r="N4985" t="s">
        <v>37</v>
      </c>
      <c r="O4985" t="s">
        <v>37</v>
      </c>
      <c r="P4985" t="s">
        <v>37</v>
      </c>
      <c r="Q4985" t="s">
        <v>37</v>
      </c>
      <c r="R4985" t="s">
        <v>37</v>
      </c>
      <c r="S4985" t="s">
        <v>37</v>
      </c>
      <c r="T4985" t="s">
        <v>37</v>
      </c>
      <c r="U4985" t="s">
        <v>67</v>
      </c>
      <c r="V4985" t="s">
        <v>37</v>
      </c>
      <c r="W4985" t="s">
        <v>51</v>
      </c>
      <c r="X4985">
        <v>108.1</v>
      </c>
      <c r="Y4985">
        <v>7774.05</v>
      </c>
      <c r="Z4985">
        <v>0</v>
      </c>
      <c r="AA4985">
        <v>0</v>
      </c>
      <c r="AB4985">
        <v>1934.64</v>
      </c>
      <c r="AC4985">
        <v>9708.69</v>
      </c>
      <c r="AD4985" t="s">
        <v>41</v>
      </c>
      <c r="AE4985" t="s">
        <v>42</v>
      </c>
      <c r="AF4985" t="s">
        <v>42</v>
      </c>
      <c r="AG4985">
        <f t="shared" si="154"/>
        <v>0</v>
      </c>
      <c r="AH4985" t="str" cm="1">
        <f t="array" ref="AH4985">_xlfn.IFS(
X4985&lt;=20, "&lt;20",
AND(X4985&gt;=20, X4985&lt;50), "20-50",
AND(X4985&gt;=50, X4985&lt;100), "50-100",
X4985&gt;=100, "&gt;100"
)</f>
        <v>&gt;100</v>
      </c>
      <c r="AI4985">
        <f t="shared" si="155"/>
        <v>0</v>
      </c>
      <c r="AJ4985" t="str" cm="1">
        <f t="array" ref="AJ4985">_xlfn.IFS(
C4985&lt;=20, "&lt;20",
AND(C4985&gt;=20, C4985&lt;35), "20-35",
AND(C4985&gt;=35, C4985&lt;50), "35-50",
C4985&gt;=50, "50-100"
)</f>
        <v>50-100</v>
      </c>
      <c r="AK4985" t="str" cm="1">
        <f t="array" ref="AK4985">_xlfn.IFS(
G4985&lt;6, "&lt;6",
AND(G4985&gt;=6, G4985&lt;12), "6-12",
AND(G4985&gt;=12, G4985&lt;18), "12-18",  AND(G4985&gt;=18, G4985&lt;24), "18-24", G4985&gt;=24, "24-36")</f>
        <v>24-36</v>
      </c>
    </row>
    <row r="4986" spans="1:37" x14ac:dyDescent="0.3">
      <c r="A4986" t="s">
        <v>5086</v>
      </c>
      <c r="B4986" t="s">
        <v>33</v>
      </c>
      <c r="C4986">
        <v>72</v>
      </c>
      <c r="D4986" t="s">
        <v>34</v>
      </c>
      <c r="E4986" t="s">
        <v>56</v>
      </c>
      <c r="F4986">
        <v>14</v>
      </c>
      <c r="G4986">
        <v>19</v>
      </c>
      <c r="H4986" t="s">
        <v>66</v>
      </c>
      <c r="I4986" t="s">
        <v>37</v>
      </c>
      <c r="J4986" t="s">
        <v>37</v>
      </c>
      <c r="K4986" t="s">
        <v>37</v>
      </c>
      <c r="L4986" t="s">
        <v>50</v>
      </c>
      <c r="M4986" t="s">
        <v>34</v>
      </c>
      <c r="N4986" t="s">
        <v>34</v>
      </c>
      <c r="O4986" t="s">
        <v>37</v>
      </c>
      <c r="P4986" t="s">
        <v>37</v>
      </c>
      <c r="Q4986" t="s">
        <v>37</v>
      </c>
      <c r="R4986" t="s">
        <v>37</v>
      </c>
      <c r="S4986" t="s">
        <v>34</v>
      </c>
      <c r="T4986" t="s">
        <v>34</v>
      </c>
      <c r="U4986" t="s">
        <v>39</v>
      </c>
      <c r="V4986" t="s">
        <v>37</v>
      </c>
      <c r="W4986" t="s">
        <v>40</v>
      </c>
      <c r="X4986">
        <v>102.85</v>
      </c>
      <c r="Y4986">
        <v>6976.75</v>
      </c>
      <c r="Z4986">
        <v>0</v>
      </c>
      <c r="AA4986">
        <v>60</v>
      </c>
      <c r="AB4986">
        <v>767.58</v>
      </c>
      <c r="AC4986">
        <v>7804.33</v>
      </c>
      <c r="AD4986" t="s">
        <v>41</v>
      </c>
      <c r="AE4986" t="s">
        <v>42</v>
      </c>
      <c r="AF4986" t="s">
        <v>42</v>
      </c>
      <c r="AG4986">
        <f t="shared" si="154"/>
        <v>0</v>
      </c>
      <c r="AH4986" t="str" cm="1">
        <f t="array" ref="AH4986">_xlfn.IFS(
X4986&lt;=20, "&lt;20",
AND(X4986&gt;=20, X4986&lt;50), "20-50",
AND(X4986&gt;=50, X4986&lt;100), "50-100",
X4986&gt;=100, "&gt;100"
)</f>
        <v>&gt;100</v>
      </c>
      <c r="AI4986">
        <f t="shared" si="155"/>
        <v>0</v>
      </c>
      <c r="AJ4986" t="str" cm="1">
        <f t="array" ref="AJ4986">_xlfn.IFS(
C4986&lt;=20, "&lt;20",
AND(C4986&gt;=20, C4986&lt;35), "20-35",
AND(C4986&gt;=35, C4986&lt;50), "35-50",
C4986&gt;=50, "50-100"
)</f>
        <v>50-100</v>
      </c>
      <c r="AK4986" t="str" cm="1">
        <f t="array" ref="AK4986">_xlfn.IFS(
G4986&lt;6, "&lt;6",
AND(G4986&gt;=6, G4986&lt;12), "6-12",
AND(G4986&gt;=12, G4986&lt;18), "12-18",  AND(G4986&gt;=18, G4986&lt;24), "18-24", G4986&gt;=24, "24-36")</f>
        <v>18-24</v>
      </c>
    </row>
    <row r="4987" spans="1:37" x14ac:dyDescent="0.3">
      <c r="A4987" t="s">
        <v>5087</v>
      </c>
      <c r="B4987" t="s">
        <v>44</v>
      </c>
      <c r="C4987">
        <v>33</v>
      </c>
      <c r="D4987" t="s">
        <v>37</v>
      </c>
      <c r="E4987" t="s">
        <v>45</v>
      </c>
      <c r="F4987">
        <v>10</v>
      </c>
      <c r="G4987">
        <v>2</v>
      </c>
      <c r="H4987" t="s">
        <v>36</v>
      </c>
      <c r="I4987" t="s">
        <v>37</v>
      </c>
      <c r="J4987" t="s">
        <v>34</v>
      </c>
      <c r="K4987" t="s">
        <v>37</v>
      </c>
      <c r="L4987" t="s">
        <v>72</v>
      </c>
      <c r="M4987" t="s">
        <v>37</v>
      </c>
      <c r="N4987" t="s">
        <v>37</v>
      </c>
      <c r="O4987" t="s">
        <v>34</v>
      </c>
      <c r="P4987" t="s">
        <v>37</v>
      </c>
      <c r="Q4987" t="s">
        <v>34</v>
      </c>
      <c r="R4987" t="s">
        <v>37</v>
      </c>
      <c r="S4987" t="s">
        <v>37</v>
      </c>
      <c r="T4987" t="s">
        <v>37</v>
      </c>
      <c r="U4987" t="s">
        <v>46</v>
      </c>
      <c r="V4987" t="s">
        <v>37</v>
      </c>
      <c r="W4987" t="s">
        <v>40</v>
      </c>
      <c r="X4987">
        <v>71.349999999999994</v>
      </c>
      <c r="Y4987">
        <v>2847.2</v>
      </c>
      <c r="Z4987">
        <v>0</v>
      </c>
      <c r="AA4987">
        <v>0</v>
      </c>
      <c r="AB4987">
        <v>1165.5999999999999</v>
      </c>
      <c r="AC4987">
        <v>4012.8</v>
      </c>
      <c r="AD4987" t="s">
        <v>41</v>
      </c>
      <c r="AE4987" t="s">
        <v>42</v>
      </c>
      <c r="AF4987" t="s">
        <v>42</v>
      </c>
      <c r="AG4987">
        <f t="shared" si="154"/>
        <v>0</v>
      </c>
      <c r="AH4987" t="str" cm="1">
        <f t="array" ref="AH4987">_xlfn.IFS(
X4987&lt;=20, "&lt;20",
AND(X4987&gt;=20, X4987&lt;50), "20-50",
AND(X4987&gt;=50, X4987&lt;100), "50-100",
X4987&gt;=100, "&gt;100"
)</f>
        <v>50-100</v>
      </c>
      <c r="AI4987">
        <f t="shared" si="155"/>
        <v>0</v>
      </c>
      <c r="AJ4987" t="str" cm="1">
        <f t="array" ref="AJ4987">_xlfn.IFS(
C4987&lt;=20, "&lt;20",
AND(C4987&gt;=20, C4987&lt;35), "20-35",
AND(C4987&gt;=35, C4987&lt;50), "35-50",
C4987&gt;=50, "50-100"
)</f>
        <v>20-35</v>
      </c>
      <c r="AK4987" t="str" cm="1">
        <f t="array" ref="AK4987">_xlfn.IFS(
G4987&lt;6, "&lt;6",
AND(G4987&gt;=6, G4987&lt;12), "6-12",
AND(G4987&gt;=12, G4987&lt;18), "12-18",  AND(G4987&gt;=18, G4987&lt;24), "18-24", G4987&gt;=24, "24-36")</f>
        <v>&lt;6</v>
      </c>
    </row>
    <row r="4988" spans="1:37" x14ac:dyDescent="0.3">
      <c r="A4988" t="s">
        <v>5088</v>
      </c>
      <c r="B4988" t="s">
        <v>44</v>
      </c>
      <c r="C4988">
        <v>74</v>
      </c>
      <c r="D4988" t="s">
        <v>37</v>
      </c>
      <c r="E4988" t="s">
        <v>56</v>
      </c>
      <c r="F4988">
        <v>3</v>
      </c>
      <c r="G4988">
        <v>11</v>
      </c>
      <c r="H4988" t="s">
        <v>36</v>
      </c>
      <c r="I4988" t="s">
        <v>34</v>
      </c>
      <c r="J4988" t="s">
        <v>34</v>
      </c>
      <c r="K4988" t="s">
        <v>37</v>
      </c>
      <c r="L4988" t="s">
        <v>72</v>
      </c>
      <c r="M4988" t="s">
        <v>34</v>
      </c>
      <c r="N4988" t="s">
        <v>34</v>
      </c>
      <c r="O4988" t="s">
        <v>34</v>
      </c>
      <c r="P4988" t="s">
        <v>34</v>
      </c>
      <c r="Q4988" t="s">
        <v>37</v>
      </c>
      <c r="R4988" t="s">
        <v>37</v>
      </c>
      <c r="S4988" t="s">
        <v>34</v>
      </c>
      <c r="T4988" t="s">
        <v>37</v>
      </c>
      <c r="U4988" t="s">
        <v>39</v>
      </c>
      <c r="V4988" t="s">
        <v>37</v>
      </c>
      <c r="W4988" t="s">
        <v>51</v>
      </c>
      <c r="X4988">
        <v>45.25</v>
      </c>
      <c r="Y4988">
        <v>3264.45</v>
      </c>
      <c r="Z4988">
        <v>0</v>
      </c>
      <c r="AA4988">
        <v>0</v>
      </c>
      <c r="AB4988">
        <v>0</v>
      </c>
      <c r="AC4988">
        <v>3264.45</v>
      </c>
      <c r="AD4988" t="s">
        <v>52</v>
      </c>
      <c r="AE4988" t="s">
        <v>104</v>
      </c>
      <c r="AF4988" t="s">
        <v>105</v>
      </c>
      <c r="AG4988">
        <f t="shared" si="154"/>
        <v>1</v>
      </c>
      <c r="AH4988" t="str" cm="1">
        <f t="array" ref="AH4988">_xlfn.IFS(
X4988&lt;=20, "&lt;20",
AND(X4988&gt;=20, X4988&lt;50), "20-50",
AND(X4988&gt;=50, X4988&lt;100), "50-100",
X4988&gt;=100, "&gt;100"
)</f>
        <v>20-50</v>
      </c>
      <c r="AI4988">
        <f t="shared" si="155"/>
        <v>0</v>
      </c>
      <c r="AJ4988" t="str" cm="1">
        <f t="array" ref="AJ4988">_xlfn.IFS(
C4988&lt;=20, "&lt;20",
AND(C4988&gt;=20, C4988&lt;35), "20-35",
AND(C4988&gt;=35, C4988&lt;50), "35-50",
C4988&gt;=50, "50-100"
)</f>
        <v>50-100</v>
      </c>
      <c r="AK4988" t="str" cm="1">
        <f t="array" ref="AK4988">_xlfn.IFS(
G4988&lt;6, "&lt;6",
AND(G4988&gt;=6, G4988&lt;12), "6-12",
AND(G4988&gt;=12, G4988&lt;18), "12-18",  AND(G4988&gt;=18, G4988&lt;24), "18-24", G4988&gt;=24, "24-36")</f>
        <v>6-12</v>
      </c>
    </row>
    <row r="4989" spans="1:37" x14ac:dyDescent="0.3">
      <c r="A4989" t="s">
        <v>5089</v>
      </c>
      <c r="B4989" t="s">
        <v>44</v>
      </c>
      <c r="C4989">
        <v>59</v>
      </c>
      <c r="D4989" t="s">
        <v>37</v>
      </c>
      <c r="E4989" t="s">
        <v>45</v>
      </c>
      <c r="F4989">
        <v>11</v>
      </c>
      <c r="G4989">
        <v>23</v>
      </c>
      <c r="H4989" t="s">
        <v>57</v>
      </c>
      <c r="I4989" t="s">
        <v>37</v>
      </c>
      <c r="J4989" t="s">
        <v>34</v>
      </c>
      <c r="K4989" t="s">
        <v>34</v>
      </c>
      <c r="L4989" t="s">
        <v>34</v>
      </c>
      <c r="M4989" t="s">
        <v>34</v>
      </c>
      <c r="N4989" t="s">
        <v>34</v>
      </c>
      <c r="O4989" t="s">
        <v>34</v>
      </c>
      <c r="P4989" t="s">
        <v>34</v>
      </c>
      <c r="Q4989" t="s">
        <v>34</v>
      </c>
      <c r="R4989" t="s">
        <v>34</v>
      </c>
      <c r="S4989" t="s">
        <v>34</v>
      </c>
      <c r="T4989" t="s">
        <v>34</v>
      </c>
      <c r="U4989" t="s">
        <v>39</v>
      </c>
      <c r="V4989" t="s">
        <v>34</v>
      </c>
      <c r="W4989" t="s">
        <v>51</v>
      </c>
      <c r="X4989">
        <v>-9</v>
      </c>
      <c r="Y4989">
        <v>405.6</v>
      </c>
      <c r="Z4989">
        <v>0</v>
      </c>
      <c r="AA4989">
        <v>0</v>
      </c>
      <c r="AB4989">
        <v>606.51</v>
      </c>
      <c r="AC4989">
        <v>1012.11</v>
      </c>
      <c r="AD4989" t="s">
        <v>41</v>
      </c>
      <c r="AE4989" t="s">
        <v>42</v>
      </c>
      <c r="AF4989" t="s">
        <v>42</v>
      </c>
      <c r="AG4989">
        <f t="shared" si="154"/>
        <v>0</v>
      </c>
      <c r="AH4989" t="str" cm="1">
        <f t="array" ref="AH4989">_xlfn.IFS(
X4989&lt;=20, "&lt;20",
AND(X4989&gt;=20, X4989&lt;50), "20-50",
AND(X4989&gt;=50, X4989&lt;100), "50-100",
X4989&gt;=100, "&gt;100"
)</f>
        <v>&lt;20</v>
      </c>
      <c r="AI4989">
        <f t="shared" si="155"/>
        <v>0</v>
      </c>
      <c r="AJ4989" t="str" cm="1">
        <f t="array" ref="AJ4989">_xlfn.IFS(
C4989&lt;=20, "&lt;20",
AND(C4989&gt;=20, C4989&lt;35), "20-35",
AND(C4989&gt;=35, C4989&lt;50), "35-50",
C4989&gt;=50, "50-100"
)</f>
        <v>50-100</v>
      </c>
      <c r="AK4989" t="str" cm="1">
        <f t="array" ref="AK4989">_xlfn.IFS(
G4989&lt;6, "&lt;6",
AND(G4989&gt;=6, G4989&lt;12), "6-12",
AND(G4989&gt;=12, G4989&lt;18), "12-18",  AND(G4989&gt;=18, G4989&lt;24), "18-24", G4989&gt;=24, "24-36")</f>
        <v>18-24</v>
      </c>
    </row>
    <row r="4990" spans="1:37" x14ac:dyDescent="0.3">
      <c r="A4990" t="s">
        <v>5090</v>
      </c>
      <c r="B4990" t="s">
        <v>44</v>
      </c>
      <c r="C4990">
        <v>71</v>
      </c>
      <c r="D4990" t="s">
        <v>37</v>
      </c>
      <c r="E4990" t="s">
        <v>90</v>
      </c>
      <c r="F4990">
        <v>10</v>
      </c>
      <c r="G4990">
        <v>7</v>
      </c>
      <c r="H4990" t="s">
        <v>110</v>
      </c>
      <c r="I4990" t="s">
        <v>37</v>
      </c>
      <c r="J4990" t="s">
        <v>37</v>
      </c>
      <c r="K4990" t="s">
        <v>37</v>
      </c>
      <c r="L4990" t="s">
        <v>50</v>
      </c>
      <c r="M4990" t="s">
        <v>34</v>
      </c>
      <c r="N4990" t="s">
        <v>34</v>
      </c>
      <c r="O4990" t="s">
        <v>34</v>
      </c>
      <c r="P4990" t="s">
        <v>34</v>
      </c>
      <c r="Q4990" t="s">
        <v>37</v>
      </c>
      <c r="R4990" t="s">
        <v>34</v>
      </c>
      <c r="S4990" t="s">
        <v>34</v>
      </c>
      <c r="T4990" t="s">
        <v>37</v>
      </c>
      <c r="U4990" t="s">
        <v>46</v>
      </c>
      <c r="V4990" t="s">
        <v>37</v>
      </c>
      <c r="W4990" t="s">
        <v>51</v>
      </c>
      <c r="X4990">
        <v>85.7</v>
      </c>
      <c r="Y4990">
        <v>3171.15</v>
      </c>
      <c r="Z4990">
        <v>0</v>
      </c>
      <c r="AA4990">
        <v>0</v>
      </c>
      <c r="AB4990">
        <v>1724.57</v>
      </c>
      <c r="AC4990">
        <v>4895.72</v>
      </c>
      <c r="AD4990" t="s">
        <v>52</v>
      </c>
      <c r="AE4990" t="s">
        <v>53</v>
      </c>
      <c r="AF4990" t="s">
        <v>155</v>
      </c>
      <c r="AG4990">
        <f t="shared" si="154"/>
        <v>1</v>
      </c>
      <c r="AH4990" t="str" cm="1">
        <f t="array" ref="AH4990">_xlfn.IFS(
X4990&lt;=20, "&lt;20",
AND(X4990&gt;=20, X4990&lt;50), "20-50",
AND(X4990&gt;=50, X4990&lt;100), "50-100",
X4990&gt;=100, "&gt;100"
)</f>
        <v>50-100</v>
      </c>
      <c r="AI4990">
        <f t="shared" si="155"/>
        <v>0</v>
      </c>
      <c r="AJ4990" t="str" cm="1">
        <f t="array" ref="AJ4990">_xlfn.IFS(
C4990&lt;=20, "&lt;20",
AND(C4990&gt;=20, C4990&lt;35), "20-35",
AND(C4990&gt;=35, C4990&lt;50), "35-50",
C4990&gt;=50, "50-100"
)</f>
        <v>50-100</v>
      </c>
      <c r="AK4990" t="str" cm="1">
        <f t="array" ref="AK4990">_xlfn.IFS(
G4990&lt;6, "&lt;6",
AND(G4990&gt;=6, G4990&lt;12), "6-12",
AND(G4990&gt;=12, G4990&lt;18), "12-18",  AND(G4990&gt;=18, G4990&lt;24), "18-24", G4990&gt;=24, "24-36")</f>
        <v>6-12</v>
      </c>
    </row>
    <row r="4991" spans="1:37" x14ac:dyDescent="0.3">
      <c r="A4991" t="s">
        <v>5091</v>
      </c>
      <c r="B4991" t="s">
        <v>44</v>
      </c>
      <c r="C4991">
        <v>58</v>
      </c>
      <c r="D4991" t="s">
        <v>34</v>
      </c>
      <c r="E4991" t="s">
        <v>61</v>
      </c>
      <c r="F4991">
        <v>5</v>
      </c>
      <c r="G4991">
        <v>24</v>
      </c>
      <c r="H4991" t="s">
        <v>36</v>
      </c>
      <c r="I4991" t="s">
        <v>37</v>
      </c>
      <c r="J4991" t="s">
        <v>37</v>
      </c>
      <c r="K4991" t="s">
        <v>37</v>
      </c>
      <c r="L4991" t="s">
        <v>72</v>
      </c>
      <c r="M4991" t="s">
        <v>34</v>
      </c>
      <c r="N4991" t="s">
        <v>34</v>
      </c>
      <c r="O4991" t="s">
        <v>37</v>
      </c>
      <c r="P4991" t="s">
        <v>37</v>
      </c>
      <c r="Q4991" t="s">
        <v>34</v>
      </c>
      <c r="R4991" t="s">
        <v>37</v>
      </c>
      <c r="S4991" t="s">
        <v>37</v>
      </c>
      <c r="T4991" t="s">
        <v>37</v>
      </c>
      <c r="U4991" t="s">
        <v>67</v>
      </c>
      <c r="V4991" t="s">
        <v>34</v>
      </c>
      <c r="W4991" t="s">
        <v>51</v>
      </c>
      <c r="X4991">
        <v>69.5</v>
      </c>
      <c r="Y4991">
        <v>3418.2</v>
      </c>
      <c r="Z4991">
        <v>5.73</v>
      </c>
      <c r="AA4991">
        <v>0</v>
      </c>
      <c r="AB4991">
        <v>1352</v>
      </c>
      <c r="AC4991">
        <v>4764.47</v>
      </c>
      <c r="AD4991" t="s">
        <v>41</v>
      </c>
      <c r="AE4991" t="s">
        <v>42</v>
      </c>
      <c r="AF4991" t="s">
        <v>42</v>
      </c>
      <c r="AG4991">
        <f t="shared" si="154"/>
        <v>0</v>
      </c>
      <c r="AH4991" t="str" cm="1">
        <f t="array" ref="AH4991">_xlfn.IFS(
X4991&lt;=20, "&lt;20",
AND(X4991&gt;=20, X4991&lt;50), "20-50",
AND(X4991&gt;=50, X4991&lt;100), "50-100",
X4991&gt;=100, "&gt;100"
)</f>
        <v>50-100</v>
      </c>
      <c r="AI4991">
        <f t="shared" si="155"/>
        <v>0</v>
      </c>
      <c r="AJ4991" t="str" cm="1">
        <f t="array" ref="AJ4991">_xlfn.IFS(
C4991&lt;=20, "&lt;20",
AND(C4991&gt;=20, C4991&lt;35), "20-35",
AND(C4991&gt;=35, C4991&lt;50), "35-50",
C4991&gt;=50, "50-100"
)</f>
        <v>50-100</v>
      </c>
      <c r="AK4991" t="str" cm="1">
        <f t="array" ref="AK4991">_xlfn.IFS(
G4991&lt;6, "&lt;6",
AND(G4991&gt;=6, G4991&lt;12), "6-12",
AND(G4991&gt;=12, G4991&lt;18), "12-18",  AND(G4991&gt;=18, G4991&lt;24), "18-24", G4991&gt;=24, "24-36")</f>
        <v>24-36</v>
      </c>
    </row>
    <row r="4992" spans="1:37" x14ac:dyDescent="0.3">
      <c r="A4992" t="s">
        <v>5092</v>
      </c>
      <c r="B4992" t="s">
        <v>44</v>
      </c>
      <c r="C4992">
        <v>36</v>
      </c>
      <c r="D4992" t="s">
        <v>34</v>
      </c>
      <c r="E4992" t="s">
        <v>76</v>
      </c>
      <c r="F4992">
        <v>2</v>
      </c>
      <c r="G4992">
        <v>29</v>
      </c>
      <c r="H4992" t="s">
        <v>36</v>
      </c>
      <c r="I4992" t="s">
        <v>37</v>
      </c>
      <c r="J4992" t="s">
        <v>34</v>
      </c>
      <c r="K4992" t="s">
        <v>37</v>
      </c>
      <c r="L4992" t="s">
        <v>72</v>
      </c>
      <c r="M4992" t="s">
        <v>37</v>
      </c>
      <c r="N4992" t="s">
        <v>37</v>
      </c>
      <c r="O4992" t="s">
        <v>37</v>
      </c>
      <c r="P4992" t="s">
        <v>34</v>
      </c>
      <c r="Q4992" t="s">
        <v>34</v>
      </c>
      <c r="R4992" t="s">
        <v>34</v>
      </c>
      <c r="S4992" t="s">
        <v>34</v>
      </c>
      <c r="T4992" t="s">
        <v>37</v>
      </c>
      <c r="U4992" t="s">
        <v>67</v>
      </c>
      <c r="V4992" t="s">
        <v>34</v>
      </c>
      <c r="W4992" t="s">
        <v>51</v>
      </c>
      <c r="X4992">
        <v>60.5</v>
      </c>
      <c r="Y4992">
        <v>3694.45</v>
      </c>
      <c r="Z4992">
        <v>0</v>
      </c>
      <c r="AA4992">
        <v>0</v>
      </c>
      <c r="AB4992">
        <v>2594.4</v>
      </c>
      <c r="AC4992">
        <v>6288.85</v>
      </c>
      <c r="AD4992" t="s">
        <v>41</v>
      </c>
      <c r="AE4992" t="s">
        <v>42</v>
      </c>
      <c r="AF4992" t="s">
        <v>42</v>
      </c>
      <c r="AG4992">
        <f t="shared" si="154"/>
        <v>0</v>
      </c>
      <c r="AH4992" t="str" cm="1">
        <f t="array" ref="AH4992">_xlfn.IFS(
X4992&lt;=20, "&lt;20",
AND(X4992&gt;=20, X4992&lt;50), "20-50",
AND(X4992&gt;=50, X4992&lt;100), "50-100",
X4992&gt;=100, "&gt;100"
)</f>
        <v>50-100</v>
      </c>
      <c r="AI4992">
        <f t="shared" si="155"/>
        <v>0</v>
      </c>
      <c r="AJ4992" t="str" cm="1">
        <f t="array" ref="AJ4992">_xlfn.IFS(
C4992&lt;=20, "&lt;20",
AND(C4992&gt;=20, C4992&lt;35), "20-35",
AND(C4992&gt;=35, C4992&lt;50), "35-50",
C4992&gt;=50, "50-100"
)</f>
        <v>35-50</v>
      </c>
      <c r="AK4992" t="str" cm="1">
        <f t="array" ref="AK4992">_xlfn.IFS(
G4992&lt;6, "&lt;6",
AND(G4992&gt;=6, G4992&lt;12), "6-12",
AND(G4992&gt;=12, G4992&lt;18), "12-18",  AND(G4992&gt;=18, G4992&lt;24), "18-24", G4992&gt;=24, "24-36")</f>
        <v>24-36</v>
      </c>
    </row>
    <row r="4993" spans="1:37" x14ac:dyDescent="0.3">
      <c r="A4993" t="s">
        <v>5093</v>
      </c>
      <c r="B4993" t="s">
        <v>44</v>
      </c>
      <c r="C4993">
        <v>24</v>
      </c>
      <c r="D4993" t="s">
        <v>34</v>
      </c>
      <c r="E4993" t="s">
        <v>61</v>
      </c>
      <c r="F4993">
        <v>8</v>
      </c>
      <c r="G4993">
        <v>9</v>
      </c>
      <c r="H4993" t="s">
        <v>49</v>
      </c>
      <c r="I4993" t="s">
        <v>37</v>
      </c>
      <c r="J4993" t="s">
        <v>34</v>
      </c>
      <c r="K4993" t="s">
        <v>34</v>
      </c>
      <c r="L4993" t="s">
        <v>34</v>
      </c>
      <c r="M4993" t="s">
        <v>34</v>
      </c>
      <c r="N4993" t="s">
        <v>34</v>
      </c>
      <c r="O4993" t="s">
        <v>34</v>
      </c>
      <c r="P4993" t="s">
        <v>34</v>
      </c>
      <c r="Q4993" t="s">
        <v>34</v>
      </c>
      <c r="R4993" t="s">
        <v>34</v>
      </c>
      <c r="S4993" t="s">
        <v>34</v>
      </c>
      <c r="T4993" t="s">
        <v>34</v>
      </c>
      <c r="U4993" t="s">
        <v>46</v>
      </c>
      <c r="V4993" t="s">
        <v>37</v>
      </c>
      <c r="W4993" t="s">
        <v>40</v>
      </c>
      <c r="X4993">
        <v>20.45</v>
      </c>
      <c r="Y4993">
        <v>162.30000000000001</v>
      </c>
      <c r="Z4993">
        <v>0</v>
      </c>
      <c r="AA4993">
        <v>0</v>
      </c>
      <c r="AB4993">
        <v>281.68</v>
      </c>
      <c r="AC4993">
        <v>443.98</v>
      </c>
      <c r="AD4993" t="s">
        <v>41</v>
      </c>
      <c r="AE4993" t="s">
        <v>42</v>
      </c>
      <c r="AF4993" t="s">
        <v>42</v>
      </c>
      <c r="AG4993">
        <f t="shared" si="154"/>
        <v>0</v>
      </c>
      <c r="AH4993" t="str" cm="1">
        <f t="array" ref="AH4993">_xlfn.IFS(
X4993&lt;=20, "&lt;20",
AND(X4993&gt;=20, X4993&lt;50), "20-50",
AND(X4993&gt;=50, X4993&lt;100), "50-100",
X4993&gt;=100, "&gt;100"
)</f>
        <v>20-50</v>
      </c>
      <c r="AI4993">
        <f t="shared" si="155"/>
        <v>0</v>
      </c>
      <c r="AJ4993" t="str" cm="1">
        <f t="array" ref="AJ4993">_xlfn.IFS(
C4993&lt;=20, "&lt;20",
AND(C4993&gt;=20, C4993&lt;35), "20-35",
AND(C4993&gt;=35, C4993&lt;50), "35-50",
C4993&gt;=50, "50-100"
)</f>
        <v>20-35</v>
      </c>
      <c r="AK4993" t="str" cm="1">
        <f t="array" ref="AK4993">_xlfn.IFS(
G4993&lt;6, "&lt;6",
AND(G4993&gt;=6, G4993&lt;12), "6-12",
AND(G4993&gt;=12, G4993&lt;18), "12-18",  AND(G4993&gt;=18, G4993&lt;24), "18-24", G4993&gt;=24, "24-36")</f>
        <v>6-12</v>
      </c>
    </row>
    <row r="4994" spans="1:37" x14ac:dyDescent="0.3">
      <c r="A4994" t="s">
        <v>5094</v>
      </c>
      <c r="B4994" t="s">
        <v>44</v>
      </c>
      <c r="C4994">
        <v>74</v>
      </c>
      <c r="D4994" t="s">
        <v>34</v>
      </c>
      <c r="E4994" t="s">
        <v>61</v>
      </c>
      <c r="F4994">
        <v>5</v>
      </c>
      <c r="G4994">
        <v>30</v>
      </c>
      <c r="H4994" t="s">
        <v>70</v>
      </c>
      <c r="I4994" t="s">
        <v>37</v>
      </c>
      <c r="J4994" t="s">
        <v>37</v>
      </c>
      <c r="K4994" t="s">
        <v>37</v>
      </c>
      <c r="L4994" t="s">
        <v>50</v>
      </c>
      <c r="M4994" t="s">
        <v>34</v>
      </c>
      <c r="N4994" t="s">
        <v>37</v>
      </c>
      <c r="O4994" t="s">
        <v>37</v>
      </c>
      <c r="P4994" t="s">
        <v>34</v>
      </c>
      <c r="Q4994" t="s">
        <v>37</v>
      </c>
      <c r="R4994" t="s">
        <v>37</v>
      </c>
      <c r="S4994" t="s">
        <v>34</v>
      </c>
      <c r="T4994" t="s">
        <v>37</v>
      </c>
      <c r="U4994" t="s">
        <v>46</v>
      </c>
      <c r="V4994" t="s">
        <v>37</v>
      </c>
      <c r="W4994" t="s">
        <v>51</v>
      </c>
      <c r="X4994">
        <v>103</v>
      </c>
      <c r="Y4994">
        <v>4414.3</v>
      </c>
      <c r="Z4994">
        <v>0</v>
      </c>
      <c r="AA4994">
        <v>0</v>
      </c>
      <c r="AB4994">
        <v>749.49</v>
      </c>
      <c r="AC4994">
        <v>5163.79</v>
      </c>
      <c r="AD4994" t="s">
        <v>52</v>
      </c>
      <c r="AE4994" t="s">
        <v>53</v>
      </c>
      <c r="AF4994" t="s">
        <v>54</v>
      </c>
      <c r="AG4994">
        <f t="shared" si="154"/>
        <v>1</v>
      </c>
      <c r="AH4994" t="str" cm="1">
        <f t="array" ref="AH4994">_xlfn.IFS(
X4994&lt;=20, "&lt;20",
AND(X4994&gt;=20, X4994&lt;50), "20-50",
AND(X4994&gt;=50, X4994&lt;100), "50-100",
X4994&gt;=100, "&gt;100"
)</f>
        <v>&gt;100</v>
      </c>
      <c r="AI4994">
        <f t="shared" si="155"/>
        <v>0</v>
      </c>
      <c r="AJ4994" t="str" cm="1">
        <f t="array" ref="AJ4994">_xlfn.IFS(
C4994&lt;=20, "&lt;20",
AND(C4994&gt;=20, C4994&lt;35), "20-35",
AND(C4994&gt;=35, C4994&lt;50), "35-50",
C4994&gt;=50, "50-100"
)</f>
        <v>50-100</v>
      </c>
      <c r="AK4994" t="str" cm="1">
        <f t="array" ref="AK4994">_xlfn.IFS(
G4994&lt;6, "&lt;6",
AND(G4994&gt;=6, G4994&lt;12), "6-12",
AND(G4994&gt;=12, G4994&lt;18), "12-18",  AND(G4994&gt;=18, G4994&lt;24), "18-24", G4994&gt;=24, "24-36")</f>
        <v>24-36</v>
      </c>
    </row>
    <row r="4995" spans="1:37" x14ac:dyDescent="0.3">
      <c r="A4995" t="s">
        <v>5095</v>
      </c>
      <c r="B4995" t="s">
        <v>33</v>
      </c>
      <c r="C4995">
        <v>33</v>
      </c>
      <c r="D4995" t="s">
        <v>37</v>
      </c>
      <c r="E4995" t="s">
        <v>45</v>
      </c>
      <c r="F4995">
        <v>8</v>
      </c>
      <c r="G4995">
        <v>26</v>
      </c>
      <c r="H4995" t="s">
        <v>57</v>
      </c>
      <c r="I4995" t="s">
        <v>37</v>
      </c>
      <c r="J4995" t="s">
        <v>34</v>
      </c>
      <c r="K4995" t="s">
        <v>37</v>
      </c>
      <c r="L4995" t="s">
        <v>72</v>
      </c>
      <c r="M4995" t="s">
        <v>37</v>
      </c>
      <c r="N4995" t="s">
        <v>34</v>
      </c>
      <c r="O4995" t="s">
        <v>34</v>
      </c>
      <c r="P4995" t="s">
        <v>37</v>
      </c>
      <c r="Q4995" t="s">
        <v>37</v>
      </c>
      <c r="R4995" t="s">
        <v>34</v>
      </c>
      <c r="S4995" t="s">
        <v>34</v>
      </c>
      <c r="T4995" t="s">
        <v>37</v>
      </c>
      <c r="U4995" t="s">
        <v>46</v>
      </c>
      <c r="V4995" t="s">
        <v>34</v>
      </c>
      <c r="W4995" t="s">
        <v>51</v>
      </c>
      <c r="X4995">
        <v>62.25</v>
      </c>
      <c r="Y4995">
        <v>612.95000000000005</v>
      </c>
      <c r="Z4995">
        <v>0</v>
      </c>
      <c r="AA4995">
        <v>0</v>
      </c>
      <c r="AB4995">
        <v>76.5</v>
      </c>
      <c r="AC4995">
        <v>689.45</v>
      </c>
      <c r="AD4995" t="s">
        <v>41</v>
      </c>
      <c r="AE4995" t="s">
        <v>42</v>
      </c>
      <c r="AF4995" t="s">
        <v>42</v>
      </c>
      <c r="AG4995">
        <f t="shared" ref="AG4995:AG5058" si="156">IF(AD4995="Churned", 1,0)</f>
        <v>0</v>
      </c>
      <c r="AH4995" t="str" cm="1">
        <f t="array" ref="AH4995">_xlfn.IFS(
X4995&lt;=20, "&lt;20",
AND(X4995&gt;=20, X4995&lt;50), "20-50",
AND(X4995&gt;=50, X4995&lt;100), "50-100",
X4995&gt;=100, "&gt;100"
)</f>
        <v>50-100</v>
      </c>
      <c r="AI4995">
        <f t="shared" ref="AI4995:AI5058" si="157">IF(AD4995="Joined", 1, 0)</f>
        <v>0</v>
      </c>
      <c r="AJ4995" t="str" cm="1">
        <f t="array" ref="AJ4995">_xlfn.IFS(
C4995&lt;=20, "&lt;20",
AND(C4995&gt;=20, C4995&lt;35), "20-35",
AND(C4995&gt;=35, C4995&lt;50), "35-50",
C4995&gt;=50, "50-100"
)</f>
        <v>20-35</v>
      </c>
      <c r="AK4995" t="str" cm="1">
        <f t="array" ref="AK4995">_xlfn.IFS(
G4995&lt;6, "&lt;6",
AND(G4995&gt;=6, G4995&lt;12), "6-12",
AND(G4995&gt;=12, G4995&lt;18), "12-18",  AND(G4995&gt;=18, G4995&lt;24), "18-24", G4995&gt;=24, "24-36")</f>
        <v>24-36</v>
      </c>
    </row>
    <row r="4996" spans="1:37" x14ac:dyDescent="0.3">
      <c r="A4996" t="s">
        <v>5096</v>
      </c>
      <c r="B4996" t="s">
        <v>44</v>
      </c>
      <c r="C4996">
        <v>64</v>
      </c>
      <c r="D4996" t="s">
        <v>34</v>
      </c>
      <c r="E4996" t="s">
        <v>74</v>
      </c>
      <c r="F4996">
        <v>11</v>
      </c>
      <c r="G4996">
        <v>27</v>
      </c>
      <c r="H4996" t="s">
        <v>36</v>
      </c>
      <c r="I4996" t="s">
        <v>37</v>
      </c>
      <c r="J4996" t="s">
        <v>37</v>
      </c>
      <c r="K4996" t="s">
        <v>37</v>
      </c>
      <c r="L4996" t="s">
        <v>50</v>
      </c>
      <c r="M4996" t="s">
        <v>34</v>
      </c>
      <c r="N4996" t="s">
        <v>37</v>
      </c>
      <c r="O4996" t="s">
        <v>37</v>
      </c>
      <c r="P4996" t="s">
        <v>34</v>
      </c>
      <c r="Q4996" t="s">
        <v>37</v>
      </c>
      <c r="R4996" t="s">
        <v>37</v>
      </c>
      <c r="S4996" t="s">
        <v>37</v>
      </c>
      <c r="T4996" t="s">
        <v>37</v>
      </c>
      <c r="U4996" t="s">
        <v>46</v>
      </c>
      <c r="V4996" t="s">
        <v>37</v>
      </c>
      <c r="W4996" t="s">
        <v>51</v>
      </c>
      <c r="X4996">
        <v>105.3</v>
      </c>
      <c r="Y4996">
        <v>1275.6500000000001</v>
      </c>
      <c r="Z4996">
        <v>0</v>
      </c>
      <c r="AA4996">
        <v>0</v>
      </c>
      <c r="AB4996">
        <v>203.52</v>
      </c>
      <c r="AC4996">
        <v>1479.17</v>
      </c>
      <c r="AD4996" t="s">
        <v>41</v>
      </c>
      <c r="AE4996" t="s">
        <v>42</v>
      </c>
      <c r="AF4996" t="s">
        <v>42</v>
      </c>
      <c r="AG4996">
        <f t="shared" si="156"/>
        <v>0</v>
      </c>
      <c r="AH4996" t="str" cm="1">
        <f t="array" ref="AH4996">_xlfn.IFS(
X4996&lt;=20, "&lt;20",
AND(X4996&gt;=20, X4996&lt;50), "20-50",
AND(X4996&gt;=50, X4996&lt;100), "50-100",
X4996&gt;=100, "&gt;100"
)</f>
        <v>&gt;100</v>
      </c>
      <c r="AI4996">
        <f t="shared" si="157"/>
        <v>0</v>
      </c>
      <c r="AJ4996" t="str" cm="1">
        <f t="array" ref="AJ4996">_xlfn.IFS(
C4996&lt;=20, "&lt;20",
AND(C4996&gt;=20, C4996&lt;35), "20-35",
AND(C4996&gt;=35, C4996&lt;50), "35-50",
C4996&gt;=50, "50-100"
)</f>
        <v>50-100</v>
      </c>
      <c r="AK4996" t="str" cm="1">
        <f t="array" ref="AK4996">_xlfn.IFS(
G4996&lt;6, "&lt;6",
AND(G4996&gt;=6, G4996&lt;12), "6-12",
AND(G4996&gt;=12, G4996&lt;18), "12-18",  AND(G4996&gt;=18, G4996&lt;24), "18-24", G4996&gt;=24, "24-36")</f>
        <v>24-36</v>
      </c>
    </row>
    <row r="4997" spans="1:37" x14ac:dyDescent="0.3">
      <c r="A4997" t="s">
        <v>5097</v>
      </c>
      <c r="B4997" t="s">
        <v>33</v>
      </c>
      <c r="C4997">
        <v>59</v>
      </c>
      <c r="D4997" t="s">
        <v>37</v>
      </c>
      <c r="E4997" t="s">
        <v>74</v>
      </c>
      <c r="F4997">
        <v>14</v>
      </c>
      <c r="G4997">
        <v>23</v>
      </c>
      <c r="H4997" t="s">
        <v>36</v>
      </c>
      <c r="I4997" t="s">
        <v>37</v>
      </c>
      <c r="J4997" t="s">
        <v>34</v>
      </c>
      <c r="K4997" t="s">
        <v>37</v>
      </c>
      <c r="L4997" t="s">
        <v>50</v>
      </c>
      <c r="M4997" t="s">
        <v>34</v>
      </c>
      <c r="N4997" t="s">
        <v>34</v>
      </c>
      <c r="O4997" t="s">
        <v>34</v>
      </c>
      <c r="P4997" t="s">
        <v>34</v>
      </c>
      <c r="Q4997" t="s">
        <v>34</v>
      </c>
      <c r="R4997" t="s">
        <v>34</v>
      </c>
      <c r="S4997" t="s">
        <v>34</v>
      </c>
      <c r="T4997" t="s">
        <v>37</v>
      </c>
      <c r="U4997" t="s">
        <v>46</v>
      </c>
      <c r="V4997" t="s">
        <v>37</v>
      </c>
      <c r="W4997" t="s">
        <v>40</v>
      </c>
      <c r="X4997">
        <v>70.349999999999994</v>
      </c>
      <c r="Y4997">
        <v>2552.9</v>
      </c>
      <c r="Z4997">
        <v>0</v>
      </c>
      <c r="AA4997">
        <v>0</v>
      </c>
      <c r="AB4997">
        <v>1067.08</v>
      </c>
      <c r="AC4997">
        <v>3619.98</v>
      </c>
      <c r="AD4997" t="s">
        <v>41</v>
      </c>
      <c r="AE4997" t="s">
        <v>42</v>
      </c>
      <c r="AF4997" t="s">
        <v>42</v>
      </c>
      <c r="AG4997">
        <f t="shared" si="156"/>
        <v>0</v>
      </c>
      <c r="AH4997" t="str" cm="1">
        <f t="array" ref="AH4997">_xlfn.IFS(
X4997&lt;=20, "&lt;20",
AND(X4997&gt;=20, X4997&lt;50), "20-50",
AND(X4997&gt;=50, X4997&lt;100), "50-100",
X4997&gt;=100, "&gt;100"
)</f>
        <v>50-100</v>
      </c>
      <c r="AI4997">
        <f t="shared" si="157"/>
        <v>0</v>
      </c>
      <c r="AJ4997" t="str" cm="1">
        <f t="array" ref="AJ4997">_xlfn.IFS(
C4997&lt;=20, "&lt;20",
AND(C4997&gt;=20, C4997&lt;35), "20-35",
AND(C4997&gt;=35, C4997&lt;50), "35-50",
C4997&gt;=50, "50-100"
)</f>
        <v>50-100</v>
      </c>
      <c r="AK4997" t="str" cm="1">
        <f t="array" ref="AK4997">_xlfn.IFS(
G4997&lt;6, "&lt;6",
AND(G4997&gt;=6, G4997&lt;12), "6-12",
AND(G4997&gt;=12, G4997&lt;18), "12-18",  AND(G4997&gt;=18, G4997&lt;24), "18-24", G4997&gt;=24, "24-36")</f>
        <v>18-24</v>
      </c>
    </row>
    <row r="4998" spans="1:37" x14ac:dyDescent="0.3">
      <c r="A4998" t="s">
        <v>5098</v>
      </c>
      <c r="B4998" t="s">
        <v>33</v>
      </c>
      <c r="C4998">
        <v>40</v>
      </c>
      <c r="D4998" t="s">
        <v>37</v>
      </c>
      <c r="E4998" t="s">
        <v>130</v>
      </c>
      <c r="F4998">
        <v>10</v>
      </c>
      <c r="G4998">
        <v>12</v>
      </c>
      <c r="H4998" t="s">
        <v>36</v>
      </c>
      <c r="I4998" t="s">
        <v>37</v>
      </c>
      <c r="J4998" t="s">
        <v>34</v>
      </c>
      <c r="K4998" t="s">
        <v>37</v>
      </c>
      <c r="L4998" t="s">
        <v>50</v>
      </c>
      <c r="M4998" t="s">
        <v>34</v>
      </c>
      <c r="N4998" t="s">
        <v>37</v>
      </c>
      <c r="O4998" t="s">
        <v>34</v>
      </c>
      <c r="P4998" t="s">
        <v>37</v>
      </c>
      <c r="Q4998" t="s">
        <v>34</v>
      </c>
      <c r="R4998" t="s">
        <v>34</v>
      </c>
      <c r="S4998" t="s">
        <v>34</v>
      </c>
      <c r="T4998" t="s">
        <v>37</v>
      </c>
      <c r="U4998" t="s">
        <v>46</v>
      </c>
      <c r="V4998" t="s">
        <v>34</v>
      </c>
      <c r="W4998" t="s">
        <v>51</v>
      </c>
      <c r="X4998">
        <v>79.400000000000006</v>
      </c>
      <c r="Y4998">
        <v>4238.45</v>
      </c>
      <c r="Z4998">
        <v>0</v>
      </c>
      <c r="AA4998">
        <v>0</v>
      </c>
      <c r="AB4998">
        <v>739.75</v>
      </c>
      <c r="AC4998">
        <v>4978.2</v>
      </c>
      <c r="AD4998" t="s">
        <v>41</v>
      </c>
      <c r="AE4998" t="s">
        <v>42</v>
      </c>
      <c r="AF4998" t="s">
        <v>42</v>
      </c>
      <c r="AG4998">
        <f t="shared" si="156"/>
        <v>0</v>
      </c>
      <c r="AH4998" t="str" cm="1">
        <f t="array" ref="AH4998">_xlfn.IFS(
X4998&lt;=20, "&lt;20",
AND(X4998&gt;=20, X4998&lt;50), "20-50",
AND(X4998&gt;=50, X4998&lt;100), "50-100",
X4998&gt;=100, "&gt;100"
)</f>
        <v>50-100</v>
      </c>
      <c r="AI4998">
        <f t="shared" si="157"/>
        <v>0</v>
      </c>
      <c r="AJ4998" t="str" cm="1">
        <f t="array" ref="AJ4998">_xlfn.IFS(
C4998&lt;=20, "&lt;20",
AND(C4998&gt;=20, C4998&lt;35), "20-35",
AND(C4998&gt;=35, C4998&lt;50), "35-50",
C4998&gt;=50, "50-100"
)</f>
        <v>35-50</v>
      </c>
      <c r="AK4998" t="str" cm="1">
        <f t="array" ref="AK4998">_xlfn.IFS(
G4998&lt;6, "&lt;6",
AND(G4998&gt;=6, G4998&lt;12), "6-12",
AND(G4998&gt;=12, G4998&lt;18), "12-18",  AND(G4998&gt;=18, G4998&lt;24), "18-24", G4998&gt;=24, "24-36")</f>
        <v>12-18</v>
      </c>
    </row>
    <row r="4999" spans="1:37" x14ac:dyDescent="0.3">
      <c r="A4999" t="s">
        <v>5099</v>
      </c>
      <c r="B4999" t="s">
        <v>44</v>
      </c>
      <c r="C4999">
        <v>59</v>
      </c>
      <c r="D4999" t="s">
        <v>37</v>
      </c>
      <c r="E4999" t="s">
        <v>61</v>
      </c>
      <c r="F4999">
        <v>7</v>
      </c>
      <c r="G4999">
        <v>20</v>
      </c>
      <c r="H4999" t="s">
        <v>70</v>
      </c>
      <c r="I4999" t="s">
        <v>37</v>
      </c>
      <c r="J4999" t="s">
        <v>34</v>
      </c>
      <c r="K4999" t="s">
        <v>37</v>
      </c>
      <c r="L4999" t="s">
        <v>38</v>
      </c>
      <c r="M4999" t="s">
        <v>37</v>
      </c>
      <c r="N4999" t="s">
        <v>34</v>
      </c>
      <c r="O4999" t="s">
        <v>37</v>
      </c>
      <c r="P4999" t="s">
        <v>37</v>
      </c>
      <c r="Q4999" t="s">
        <v>34</v>
      </c>
      <c r="R4999" t="s">
        <v>34</v>
      </c>
      <c r="S4999" t="s">
        <v>34</v>
      </c>
      <c r="T4999" t="s">
        <v>37</v>
      </c>
      <c r="U4999" t="s">
        <v>39</v>
      </c>
      <c r="V4999" t="s">
        <v>37</v>
      </c>
      <c r="W4999" t="s">
        <v>40</v>
      </c>
      <c r="X4999">
        <v>59.3</v>
      </c>
      <c r="Y4999">
        <v>3274.35</v>
      </c>
      <c r="Z4999">
        <v>0</v>
      </c>
      <c r="AA4999">
        <v>0</v>
      </c>
      <c r="AB4999">
        <v>1074.45</v>
      </c>
      <c r="AC4999">
        <v>4348.8</v>
      </c>
      <c r="AD4999" t="s">
        <v>41</v>
      </c>
      <c r="AE4999" t="s">
        <v>42</v>
      </c>
      <c r="AF4999" t="s">
        <v>42</v>
      </c>
      <c r="AG4999">
        <f t="shared" si="156"/>
        <v>0</v>
      </c>
      <c r="AH4999" t="str" cm="1">
        <f t="array" ref="AH4999">_xlfn.IFS(
X4999&lt;=20, "&lt;20",
AND(X4999&gt;=20, X4999&lt;50), "20-50",
AND(X4999&gt;=50, X4999&lt;100), "50-100",
X4999&gt;=100, "&gt;100"
)</f>
        <v>50-100</v>
      </c>
      <c r="AI4999">
        <f t="shared" si="157"/>
        <v>0</v>
      </c>
      <c r="AJ4999" t="str" cm="1">
        <f t="array" ref="AJ4999">_xlfn.IFS(
C4999&lt;=20, "&lt;20",
AND(C4999&gt;=20, C4999&lt;35), "20-35",
AND(C4999&gt;=35, C4999&lt;50), "35-50",
C4999&gt;=50, "50-100"
)</f>
        <v>50-100</v>
      </c>
      <c r="AK4999" t="str" cm="1">
        <f t="array" ref="AK4999">_xlfn.IFS(
G4999&lt;6, "&lt;6",
AND(G4999&gt;=6, G4999&lt;12), "6-12",
AND(G4999&gt;=12, G4999&lt;18), "12-18",  AND(G4999&gt;=18, G4999&lt;24), "18-24", G4999&gt;=24, "24-36")</f>
        <v>18-24</v>
      </c>
    </row>
    <row r="5000" spans="1:37" x14ac:dyDescent="0.3">
      <c r="A5000" t="s">
        <v>5100</v>
      </c>
      <c r="B5000" t="s">
        <v>44</v>
      </c>
      <c r="C5000">
        <v>46</v>
      </c>
      <c r="D5000" t="s">
        <v>37</v>
      </c>
      <c r="E5000" t="s">
        <v>158</v>
      </c>
      <c r="F5000">
        <v>3</v>
      </c>
      <c r="G5000">
        <v>7</v>
      </c>
      <c r="H5000" t="s">
        <v>49</v>
      </c>
      <c r="I5000" t="s">
        <v>37</v>
      </c>
      <c r="J5000" t="s">
        <v>34</v>
      </c>
      <c r="K5000" t="s">
        <v>37</v>
      </c>
      <c r="L5000" t="s">
        <v>50</v>
      </c>
      <c r="M5000" t="s">
        <v>34</v>
      </c>
      <c r="N5000" t="s">
        <v>34</v>
      </c>
      <c r="O5000" t="s">
        <v>34</v>
      </c>
      <c r="P5000" t="s">
        <v>34</v>
      </c>
      <c r="Q5000" t="s">
        <v>34</v>
      </c>
      <c r="R5000" t="s">
        <v>34</v>
      </c>
      <c r="S5000" t="s">
        <v>34</v>
      </c>
      <c r="T5000" t="s">
        <v>37</v>
      </c>
      <c r="U5000" t="s">
        <v>46</v>
      </c>
      <c r="V5000" t="s">
        <v>34</v>
      </c>
      <c r="W5000" t="s">
        <v>51</v>
      </c>
      <c r="X5000">
        <v>69.95</v>
      </c>
      <c r="Y5000">
        <v>69.95</v>
      </c>
      <c r="Z5000">
        <v>0</v>
      </c>
      <c r="AA5000">
        <v>0</v>
      </c>
      <c r="AB5000">
        <v>27.58</v>
      </c>
      <c r="AC5000">
        <v>97.53</v>
      </c>
      <c r="AD5000" t="s">
        <v>52</v>
      </c>
      <c r="AE5000" t="s">
        <v>94</v>
      </c>
      <c r="AF5000" t="s">
        <v>235</v>
      </c>
      <c r="AG5000">
        <f t="shared" si="156"/>
        <v>1</v>
      </c>
      <c r="AH5000" t="str" cm="1">
        <f t="array" ref="AH5000">_xlfn.IFS(
X5000&lt;=20, "&lt;20",
AND(X5000&gt;=20, X5000&lt;50), "20-50",
AND(X5000&gt;=50, X5000&lt;100), "50-100",
X5000&gt;=100, "&gt;100"
)</f>
        <v>50-100</v>
      </c>
      <c r="AI5000">
        <f t="shared" si="157"/>
        <v>0</v>
      </c>
      <c r="AJ5000" t="str" cm="1">
        <f t="array" ref="AJ5000">_xlfn.IFS(
C5000&lt;=20, "&lt;20",
AND(C5000&gt;=20, C5000&lt;35), "20-35",
AND(C5000&gt;=35, C5000&lt;50), "35-50",
C5000&gt;=50, "50-100"
)</f>
        <v>35-50</v>
      </c>
      <c r="AK5000" t="str" cm="1">
        <f t="array" ref="AK5000">_xlfn.IFS(
G5000&lt;6, "&lt;6",
AND(G5000&gt;=6, G5000&lt;12), "6-12",
AND(G5000&gt;=12, G5000&lt;18), "12-18",  AND(G5000&gt;=18, G5000&lt;24), "18-24", G5000&gt;=24, "24-36")</f>
        <v>6-12</v>
      </c>
    </row>
    <row r="5001" spans="1:37" x14ac:dyDescent="0.3">
      <c r="A5001" t="s">
        <v>5101</v>
      </c>
      <c r="B5001" t="s">
        <v>44</v>
      </c>
      <c r="C5001">
        <v>72</v>
      </c>
      <c r="D5001" t="s">
        <v>34</v>
      </c>
      <c r="E5001" t="s">
        <v>69</v>
      </c>
      <c r="F5001">
        <v>12</v>
      </c>
      <c r="G5001">
        <v>23</v>
      </c>
      <c r="H5001" t="s">
        <v>36</v>
      </c>
      <c r="I5001" t="s">
        <v>37</v>
      </c>
      <c r="J5001" t="s">
        <v>34</v>
      </c>
      <c r="K5001" t="s">
        <v>37</v>
      </c>
      <c r="L5001" t="s">
        <v>50</v>
      </c>
      <c r="M5001" t="s">
        <v>34</v>
      </c>
      <c r="N5001" t="s">
        <v>34</v>
      </c>
      <c r="O5001" t="s">
        <v>34</v>
      </c>
      <c r="P5001" t="s">
        <v>34</v>
      </c>
      <c r="Q5001" t="s">
        <v>37</v>
      </c>
      <c r="R5001" t="s">
        <v>37</v>
      </c>
      <c r="S5001" t="s">
        <v>37</v>
      </c>
      <c r="T5001" t="s">
        <v>34</v>
      </c>
      <c r="U5001" t="s">
        <v>46</v>
      </c>
      <c r="V5001" t="s">
        <v>37</v>
      </c>
      <c r="W5001" t="s">
        <v>51</v>
      </c>
      <c r="X5001">
        <v>90.5</v>
      </c>
      <c r="Y5001">
        <v>1201.1500000000001</v>
      </c>
      <c r="Z5001">
        <v>29.84</v>
      </c>
      <c r="AA5001">
        <v>140</v>
      </c>
      <c r="AB5001">
        <v>339.43</v>
      </c>
      <c r="AC5001">
        <v>1650.74</v>
      </c>
      <c r="AD5001" t="s">
        <v>52</v>
      </c>
      <c r="AE5001" t="s">
        <v>53</v>
      </c>
      <c r="AF5001" t="s">
        <v>54</v>
      </c>
      <c r="AG5001">
        <f t="shared" si="156"/>
        <v>1</v>
      </c>
      <c r="AH5001" t="str" cm="1">
        <f t="array" ref="AH5001">_xlfn.IFS(
X5001&lt;=20, "&lt;20",
AND(X5001&gt;=20, X5001&lt;50), "20-50",
AND(X5001&gt;=50, X5001&lt;100), "50-100",
X5001&gt;=100, "&gt;100"
)</f>
        <v>50-100</v>
      </c>
      <c r="AI5001">
        <f t="shared" si="157"/>
        <v>0</v>
      </c>
      <c r="AJ5001" t="str" cm="1">
        <f t="array" ref="AJ5001">_xlfn.IFS(
C5001&lt;=20, "&lt;20",
AND(C5001&gt;=20, C5001&lt;35), "20-35",
AND(C5001&gt;=35, C5001&lt;50), "35-50",
C5001&gt;=50, "50-100"
)</f>
        <v>50-100</v>
      </c>
      <c r="AK5001" t="str" cm="1">
        <f t="array" ref="AK5001">_xlfn.IFS(
G5001&lt;6, "&lt;6",
AND(G5001&gt;=6, G5001&lt;12), "6-12",
AND(G5001&gt;=12, G5001&lt;18), "12-18",  AND(G5001&gt;=18, G5001&lt;24), "18-24", G5001&gt;=24, "24-36")</f>
        <v>18-24</v>
      </c>
    </row>
    <row r="5002" spans="1:37" x14ac:dyDescent="0.3">
      <c r="A5002" t="s">
        <v>5102</v>
      </c>
      <c r="B5002" t="s">
        <v>33</v>
      </c>
      <c r="C5002">
        <v>33</v>
      </c>
      <c r="D5002" t="s">
        <v>37</v>
      </c>
      <c r="E5002" t="s">
        <v>124</v>
      </c>
      <c r="F5002">
        <v>11</v>
      </c>
      <c r="G5002">
        <v>22</v>
      </c>
      <c r="H5002" t="s">
        <v>36</v>
      </c>
      <c r="I5002" t="s">
        <v>37</v>
      </c>
      <c r="J5002" t="s">
        <v>37</v>
      </c>
      <c r="K5002" t="s">
        <v>37</v>
      </c>
      <c r="L5002" t="s">
        <v>72</v>
      </c>
      <c r="M5002" t="s">
        <v>34</v>
      </c>
      <c r="N5002" t="s">
        <v>37</v>
      </c>
      <c r="O5002" t="s">
        <v>37</v>
      </c>
      <c r="P5002" t="s">
        <v>37</v>
      </c>
      <c r="Q5002" t="s">
        <v>37</v>
      </c>
      <c r="R5002" t="s">
        <v>37</v>
      </c>
      <c r="S5002" t="s">
        <v>37</v>
      </c>
      <c r="T5002" t="s">
        <v>34</v>
      </c>
      <c r="U5002" t="s">
        <v>39</v>
      </c>
      <c r="V5002" t="s">
        <v>34</v>
      </c>
      <c r="W5002" t="s">
        <v>40</v>
      </c>
      <c r="X5002">
        <v>85.1</v>
      </c>
      <c r="Y5002">
        <v>3662.25</v>
      </c>
      <c r="Z5002">
        <v>0</v>
      </c>
      <c r="AA5002">
        <v>30</v>
      </c>
      <c r="AB5002">
        <v>107.07</v>
      </c>
      <c r="AC5002">
        <v>3799.32</v>
      </c>
      <c r="AD5002" t="s">
        <v>41</v>
      </c>
      <c r="AE5002" t="s">
        <v>42</v>
      </c>
      <c r="AF5002" t="s">
        <v>42</v>
      </c>
      <c r="AG5002">
        <f t="shared" si="156"/>
        <v>0</v>
      </c>
      <c r="AH5002" t="str" cm="1">
        <f t="array" ref="AH5002">_xlfn.IFS(
X5002&lt;=20, "&lt;20",
AND(X5002&gt;=20, X5002&lt;50), "20-50",
AND(X5002&gt;=50, X5002&lt;100), "50-100",
X5002&gt;=100, "&gt;100"
)</f>
        <v>50-100</v>
      </c>
      <c r="AI5002">
        <f t="shared" si="157"/>
        <v>0</v>
      </c>
      <c r="AJ5002" t="str" cm="1">
        <f t="array" ref="AJ5002">_xlfn.IFS(
C5002&lt;=20, "&lt;20",
AND(C5002&gt;=20, C5002&lt;35), "20-35",
AND(C5002&gt;=35, C5002&lt;50), "35-50",
C5002&gt;=50, "50-100"
)</f>
        <v>20-35</v>
      </c>
      <c r="AK5002" t="str" cm="1">
        <f t="array" ref="AK5002">_xlfn.IFS(
G5002&lt;6, "&lt;6",
AND(G5002&gt;=6, G5002&lt;12), "6-12",
AND(G5002&gt;=12, G5002&lt;18), "12-18",  AND(G5002&gt;=18, G5002&lt;24), "18-24", G5002&gt;=24, "24-36")</f>
        <v>18-24</v>
      </c>
    </row>
    <row r="5003" spans="1:37" x14ac:dyDescent="0.3">
      <c r="A5003" t="s">
        <v>5103</v>
      </c>
      <c r="B5003" t="s">
        <v>44</v>
      </c>
      <c r="C5003">
        <v>27</v>
      </c>
      <c r="D5003" t="s">
        <v>34</v>
      </c>
      <c r="E5003" t="s">
        <v>130</v>
      </c>
      <c r="F5003">
        <v>4</v>
      </c>
      <c r="G5003">
        <v>35</v>
      </c>
      <c r="H5003" t="s">
        <v>70</v>
      </c>
      <c r="I5003" t="s">
        <v>37</v>
      </c>
      <c r="J5003" t="s">
        <v>34</v>
      </c>
      <c r="K5003" t="s">
        <v>34</v>
      </c>
      <c r="L5003" t="s">
        <v>34</v>
      </c>
      <c r="M5003" t="s">
        <v>34</v>
      </c>
      <c r="N5003" t="s">
        <v>34</v>
      </c>
      <c r="O5003" t="s">
        <v>34</v>
      </c>
      <c r="P5003" t="s">
        <v>34</v>
      </c>
      <c r="Q5003" t="s">
        <v>34</v>
      </c>
      <c r="R5003" t="s">
        <v>34</v>
      </c>
      <c r="S5003" t="s">
        <v>34</v>
      </c>
      <c r="T5003" t="s">
        <v>34</v>
      </c>
      <c r="U5003" t="s">
        <v>67</v>
      </c>
      <c r="V5003" t="s">
        <v>34</v>
      </c>
      <c r="W5003" t="s">
        <v>143</v>
      </c>
      <c r="X5003">
        <v>19.75</v>
      </c>
      <c r="Y5003">
        <v>1124.2</v>
      </c>
      <c r="Z5003">
        <v>0</v>
      </c>
      <c r="AA5003">
        <v>0</v>
      </c>
      <c r="AB5003">
        <v>916.22</v>
      </c>
      <c r="AC5003">
        <v>2040.42</v>
      </c>
      <c r="AD5003" t="s">
        <v>41</v>
      </c>
      <c r="AE5003" t="s">
        <v>42</v>
      </c>
      <c r="AF5003" t="s">
        <v>42</v>
      </c>
      <c r="AG5003">
        <f t="shared" si="156"/>
        <v>0</v>
      </c>
      <c r="AH5003" t="str" cm="1">
        <f t="array" ref="AH5003">_xlfn.IFS(
X5003&lt;=20, "&lt;20",
AND(X5003&gt;=20, X5003&lt;50), "20-50",
AND(X5003&gt;=50, X5003&lt;100), "50-100",
X5003&gt;=100, "&gt;100"
)</f>
        <v>&lt;20</v>
      </c>
      <c r="AI5003">
        <f t="shared" si="157"/>
        <v>0</v>
      </c>
      <c r="AJ5003" t="str" cm="1">
        <f t="array" ref="AJ5003">_xlfn.IFS(
C5003&lt;=20, "&lt;20",
AND(C5003&gt;=20, C5003&lt;35), "20-35",
AND(C5003&gt;=35, C5003&lt;50), "35-50",
C5003&gt;=50, "50-100"
)</f>
        <v>20-35</v>
      </c>
      <c r="AK5003" t="str" cm="1">
        <f t="array" ref="AK5003">_xlfn.IFS(
G5003&lt;6, "&lt;6",
AND(G5003&gt;=6, G5003&lt;12), "6-12",
AND(G5003&gt;=12, G5003&lt;18), "12-18",  AND(G5003&gt;=18, G5003&lt;24), "18-24", G5003&gt;=24, "24-36")</f>
        <v>24-36</v>
      </c>
    </row>
    <row r="5004" spans="1:37" x14ac:dyDescent="0.3">
      <c r="A5004" t="s">
        <v>5104</v>
      </c>
      <c r="B5004" t="s">
        <v>44</v>
      </c>
      <c r="C5004">
        <v>25</v>
      </c>
      <c r="D5004" t="s">
        <v>37</v>
      </c>
      <c r="E5004" t="s">
        <v>87</v>
      </c>
      <c r="F5004">
        <v>2</v>
      </c>
      <c r="G5004">
        <v>20</v>
      </c>
      <c r="H5004" t="s">
        <v>36</v>
      </c>
      <c r="I5004" t="s">
        <v>37</v>
      </c>
      <c r="J5004" t="s">
        <v>37</v>
      </c>
      <c r="K5004" t="s">
        <v>37</v>
      </c>
      <c r="L5004" t="s">
        <v>72</v>
      </c>
      <c r="M5004" t="s">
        <v>34</v>
      </c>
      <c r="N5004" t="s">
        <v>37</v>
      </c>
      <c r="O5004" t="s">
        <v>37</v>
      </c>
      <c r="P5004" t="s">
        <v>34</v>
      </c>
      <c r="Q5004" t="s">
        <v>37</v>
      </c>
      <c r="R5004" t="s">
        <v>34</v>
      </c>
      <c r="S5004" t="s">
        <v>34</v>
      </c>
      <c r="T5004" t="s">
        <v>34</v>
      </c>
      <c r="U5004" t="s">
        <v>46</v>
      </c>
      <c r="V5004" t="s">
        <v>37</v>
      </c>
      <c r="W5004" t="s">
        <v>51</v>
      </c>
      <c r="X5004">
        <v>69.150000000000006</v>
      </c>
      <c r="Y5004">
        <v>235</v>
      </c>
      <c r="Z5004">
        <v>0</v>
      </c>
      <c r="AA5004">
        <v>0</v>
      </c>
      <c r="AB5004">
        <v>72.84</v>
      </c>
      <c r="AC5004">
        <v>307.83999999999997</v>
      </c>
      <c r="AD5004" t="s">
        <v>85</v>
      </c>
      <c r="AE5004" t="s">
        <v>42</v>
      </c>
      <c r="AF5004" t="s">
        <v>42</v>
      </c>
      <c r="AG5004">
        <f t="shared" si="156"/>
        <v>0</v>
      </c>
      <c r="AH5004" t="str" cm="1">
        <f t="array" ref="AH5004">_xlfn.IFS(
X5004&lt;=20, "&lt;20",
AND(X5004&gt;=20, X5004&lt;50), "20-50",
AND(X5004&gt;=50, X5004&lt;100), "50-100",
X5004&gt;=100, "&gt;100"
)</f>
        <v>50-100</v>
      </c>
      <c r="AI5004">
        <f t="shared" si="157"/>
        <v>1</v>
      </c>
      <c r="AJ5004" t="str" cm="1">
        <f t="array" ref="AJ5004">_xlfn.IFS(
C5004&lt;=20, "&lt;20",
AND(C5004&gt;=20, C5004&lt;35), "20-35",
AND(C5004&gt;=35, C5004&lt;50), "35-50",
C5004&gt;=50, "50-100"
)</f>
        <v>20-35</v>
      </c>
      <c r="AK5004" t="str" cm="1">
        <f t="array" ref="AK5004">_xlfn.IFS(
G5004&lt;6, "&lt;6",
AND(G5004&gt;=6, G5004&lt;12), "6-12",
AND(G5004&gt;=12, G5004&lt;18), "12-18",  AND(G5004&gt;=18, G5004&lt;24), "18-24", G5004&gt;=24, "24-36")</f>
        <v>18-24</v>
      </c>
    </row>
    <row r="5005" spans="1:37" x14ac:dyDescent="0.3">
      <c r="A5005" t="s">
        <v>5105</v>
      </c>
      <c r="B5005" t="s">
        <v>44</v>
      </c>
      <c r="C5005">
        <v>40</v>
      </c>
      <c r="D5005" t="s">
        <v>37</v>
      </c>
      <c r="E5005" t="s">
        <v>114</v>
      </c>
      <c r="F5005">
        <v>15</v>
      </c>
      <c r="G5005">
        <v>25</v>
      </c>
      <c r="H5005" t="s">
        <v>66</v>
      </c>
      <c r="I5005" t="s">
        <v>37</v>
      </c>
      <c r="J5005" t="s">
        <v>37</v>
      </c>
      <c r="K5005" t="s">
        <v>37</v>
      </c>
      <c r="L5005" t="s">
        <v>50</v>
      </c>
      <c r="M5005" t="s">
        <v>34</v>
      </c>
      <c r="N5005" t="s">
        <v>37</v>
      </c>
      <c r="O5005" t="s">
        <v>37</v>
      </c>
      <c r="P5005" t="s">
        <v>34</v>
      </c>
      <c r="Q5005" t="s">
        <v>34</v>
      </c>
      <c r="R5005" t="s">
        <v>37</v>
      </c>
      <c r="S5005" t="s">
        <v>37</v>
      </c>
      <c r="T5005" t="s">
        <v>34</v>
      </c>
      <c r="U5005" t="s">
        <v>67</v>
      </c>
      <c r="V5005" t="s">
        <v>37</v>
      </c>
      <c r="W5005" t="s">
        <v>51</v>
      </c>
      <c r="X5005">
        <v>93.15</v>
      </c>
      <c r="Y5005">
        <v>6368.2</v>
      </c>
      <c r="Z5005">
        <v>0</v>
      </c>
      <c r="AA5005">
        <v>90</v>
      </c>
      <c r="AB5005">
        <v>1165.8</v>
      </c>
      <c r="AC5005">
        <v>7624</v>
      </c>
      <c r="AD5005" t="s">
        <v>41</v>
      </c>
      <c r="AE5005" t="s">
        <v>42</v>
      </c>
      <c r="AF5005" t="s">
        <v>42</v>
      </c>
      <c r="AG5005">
        <f t="shared" si="156"/>
        <v>0</v>
      </c>
      <c r="AH5005" t="str" cm="1">
        <f t="array" ref="AH5005">_xlfn.IFS(
X5005&lt;=20, "&lt;20",
AND(X5005&gt;=20, X5005&lt;50), "20-50",
AND(X5005&gt;=50, X5005&lt;100), "50-100",
X5005&gt;=100, "&gt;100"
)</f>
        <v>50-100</v>
      </c>
      <c r="AI5005">
        <f t="shared" si="157"/>
        <v>0</v>
      </c>
      <c r="AJ5005" t="str" cm="1">
        <f t="array" ref="AJ5005">_xlfn.IFS(
C5005&lt;=20, "&lt;20",
AND(C5005&gt;=20, C5005&lt;35), "20-35",
AND(C5005&gt;=35, C5005&lt;50), "35-50",
C5005&gt;=50, "50-100"
)</f>
        <v>35-50</v>
      </c>
      <c r="AK5005" t="str" cm="1">
        <f t="array" ref="AK5005">_xlfn.IFS(
G5005&lt;6, "&lt;6",
AND(G5005&gt;=6, G5005&lt;12), "6-12",
AND(G5005&gt;=12, G5005&lt;18), "12-18",  AND(G5005&gt;=18, G5005&lt;24), "18-24", G5005&gt;=24, "24-36")</f>
        <v>24-36</v>
      </c>
    </row>
    <row r="5006" spans="1:37" x14ac:dyDescent="0.3">
      <c r="A5006" t="s">
        <v>5106</v>
      </c>
      <c r="B5006" t="s">
        <v>33</v>
      </c>
      <c r="C5006">
        <v>50</v>
      </c>
      <c r="D5006" t="s">
        <v>37</v>
      </c>
      <c r="E5006" t="s">
        <v>74</v>
      </c>
      <c r="F5006">
        <v>11</v>
      </c>
      <c r="G5006">
        <v>13</v>
      </c>
      <c r="H5006" t="s">
        <v>36</v>
      </c>
      <c r="I5006" t="s">
        <v>37</v>
      </c>
      <c r="J5006" t="s">
        <v>37</v>
      </c>
      <c r="K5006" t="s">
        <v>34</v>
      </c>
      <c r="L5006" t="s">
        <v>34</v>
      </c>
      <c r="M5006" t="s">
        <v>34</v>
      </c>
      <c r="N5006" t="s">
        <v>34</v>
      </c>
      <c r="O5006" t="s">
        <v>34</v>
      </c>
      <c r="P5006" t="s">
        <v>34</v>
      </c>
      <c r="Q5006" t="s">
        <v>34</v>
      </c>
      <c r="R5006" t="s">
        <v>34</v>
      </c>
      <c r="S5006" t="s">
        <v>34</v>
      </c>
      <c r="T5006" t="s">
        <v>34</v>
      </c>
      <c r="U5006" t="s">
        <v>67</v>
      </c>
      <c r="V5006" t="s">
        <v>34</v>
      </c>
      <c r="W5006" t="s">
        <v>40</v>
      </c>
      <c r="X5006">
        <v>23.85</v>
      </c>
      <c r="Y5006">
        <v>1672.1</v>
      </c>
      <c r="Z5006">
        <v>0</v>
      </c>
      <c r="AA5006">
        <v>0</v>
      </c>
      <c r="AB5006">
        <v>1504.49</v>
      </c>
      <c r="AC5006">
        <v>3176.59</v>
      </c>
      <c r="AD5006" t="s">
        <v>41</v>
      </c>
      <c r="AE5006" t="s">
        <v>42</v>
      </c>
      <c r="AF5006" t="s">
        <v>42</v>
      </c>
      <c r="AG5006">
        <f t="shared" si="156"/>
        <v>0</v>
      </c>
      <c r="AH5006" t="str" cm="1">
        <f t="array" ref="AH5006">_xlfn.IFS(
X5006&lt;=20, "&lt;20",
AND(X5006&gt;=20, X5006&lt;50), "20-50",
AND(X5006&gt;=50, X5006&lt;100), "50-100",
X5006&gt;=100, "&gt;100"
)</f>
        <v>20-50</v>
      </c>
      <c r="AI5006">
        <f t="shared" si="157"/>
        <v>0</v>
      </c>
      <c r="AJ5006" t="str" cm="1">
        <f t="array" ref="AJ5006">_xlfn.IFS(
C5006&lt;=20, "&lt;20",
AND(C5006&gt;=20, C5006&lt;35), "20-35",
AND(C5006&gt;=35, C5006&lt;50), "35-50",
C5006&gt;=50, "50-100"
)</f>
        <v>50-100</v>
      </c>
      <c r="AK5006" t="str" cm="1">
        <f t="array" ref="AK5006">_xlfn.IFS(
G5006&lt;6, "&lt;6",
AND(G5006&gt;=6, G5006&lt;12), "6-12",
AND(G5006&gt;=12, G5006&lt;18), "12-18",  AND(G5006&gt;=18, G5006&lt;24), "18-24", G5006&gt;=24, "24-36")</f>
        <v>12-18</v>
      </c>
    </row>
    <row r="5007" spans="1:37" x14ac:dyDescent="0.3">
      <c r="A5007" t="s">
        <v>5107</v>
      </c>
      <c r="B5007" t="s">
        <v>33</v>
      </c>
      <c r="C5007">
        <v>49</v>
      </c>
      <c r="D5007" t="s">
        <v>34</v>
      </c>
      <c r="E5007" t="s">
        <v>64</v>
      </c>
      <c r="F5007">
        <v>0</v>
      </c>
      <c r="G5007">
        <v>7</v>
      </c>
      <c r="H5007" t="s">
        <v>36</v>
      </c>
      <c r="I5007" t="s">
        <v>37</v>
      </c>
      <c r="J5007" t="s">
        <v>37</v>
      </c>
      <c r="K5007" t="s">
        <v>37</v>
      </c>
      <c r="L5007" t="s">
        <v>72</v>
      </c>
      <c r="M5007" t="s">
        <v>37</v>
      </c>
      <c r="N5007" t="s">
        <v>37</v>
      </c>
      <c r="O5007" t="s">
        <v>37</v>
      </c>
      <c r="P5007" t="s">
        <v>37</v>
      </c>
      <c r="Q5007" t="s">
        <v>34</v>
      </c>
      <c r="R5007" t="s">
        <v>34</v>
      </c>
      <c r="S5007" t="s">
        <v>34</v>
      </c>
      <c r="T5007" t="s">
        <v>37</v>
      </c>
      <c r="U5007" t="s">
        <v>67</v>
      </c>
      <c r="V5007" t="s">
        <v>34</v>
      </c>
      <c r="W5007" t="s">
        <v>40</v>
      </c>
      <c r="X5007">
        <v>71.599999999999994</v>
      </c>
      <c r="Y5007">
        <v>4230.25</v>
      </c>
      <c r="Z5007">
        <v>45.54</v>
      </c>
      <c r="AA5007">
        <v>0</v>
      </c>
      <c r="AB5007">
        <v>2353.06</v>
      </c>
      <c r="AC5007">
        <v>6537.77</v>
      </c>
      <c r="AD5007" t="s">
        <v>41</v>
      </c>
      <c r="AE5007" t="s">
        <v>42</v>
      </c>
      <c r="AF5007" t="s">
        <v>42</v>
      </c>
      <c r="AG5007">
        <f t="shared" si="156"/>
        <v>0</v>
      </c>
      <c r="AH5007" t="str" cm="1">
        <f t="array" ref="AH5007">_xlfn.IFS(
X5007&lt;=20, "&lt;20",
AND(X5007&gt;=20, X5007&lt;50), "20-50",
AND(X5007&gt;=50, X5007&lt;100), "50-100",
X5007&gt;=100, "&gt;100"
)</f>
        <v>50-100</v>
      </c>
      <c r="AI5007">
        <f t="shared" si="157"/>
        <v>0</v>
      </c>
      <c r="AJ5007" t="str" cm="1">
        <f t="array" ref="AJ5007">_xlfn.IFS(
C5007&lt;=20, "&lt;20",
AND(C5007&gt;=20, C5007&lt;35), "20-35",
AND(C5007&gt;=35, C5007&lt;50), "35-50",
C5007&gt;=50, "50-100"
)</f>
        <v>35-50</v>
      </c>
      <c r="AK5007" t="str" cm="1">
        <f t="array" ref="AK5007">_xlfn.IFS(
G5007&lt;6, "&lt;6",
AND(G5007&gt;=6, G5007&lt;12), "6-12",
AND(G5007&gt;=12, G5007&lt;18), "12-18",  AND(G5007&gt;=18, G5007&lt;24), "18-24", G5007&gt;=24, "24-36")</f>
        <v>6-12</v>
      </c>
    </row>
    <row r="5008" spans="1:37" x14ac:dyDescent="0.3">
      <c r="A5008" t="s">
        <v>5108</v>
      </c>
      <c r="B5008" t="s">
        <v>33</v>
      </c>
      <c r="C5008">
        <v>67</v>
      </c>
      <c r="D5008" t="s">
        <v>37</v>
      </c>
      <c r="E5008" t="s">
        <v>82</v>
      </c>
      <c r="F5008">
        <v>8</v>
      </c>
      <c r="G5008">
        <v>3</v>
      </c>
      <c r="H5008" t="s">
        <v>36</v>
      </c>
      <c r="I5008" t="s">
        <v>37</v>
      </c>
      <c r="J5008" t="s">
        <v>37</v>
      </c>
      <c r="K5008" t="s">
        <v>37</v>
      </c>
      <c r="L5008" t="s">
        <v>72</v>
      </c>
      <c r="M5008" t="s">
        <v>34</v>
      </c>
      <c r="N5008" t="s">
        <v>34</v>
      </c>
      <c r="O5008" t="s">
        <v>37</v>
      </c>
      <c r="P5008" t="s">
        <v>37</v>
      </c>
      <c r="Q5008" t="s">
        <v>37</v>
      </c>
      <c r="R5008" t="s">
        <v>37</v>
      </c>
      <c r="S5008" t="s">
        <v>37</v>
      </c>
      <c r="T5008" t="s">
        <v>37</v>
      </c>
      <c r="U5008" t="s">
        <v>39</v>
      </c>
      <c r="V5008" t="s">
        <v>37</v>
      </c>
      <c r="W5008" t="s">
        <v>40</v>
      </c>
      <c r="X5008">
        <v>-4</v>
      </c>
      <c r="Y5008">
        <v>1663.75</v>
      </c>
      <c r="Z5008">
        <v>0</v>
      </c>
      <c r="AA5008">
        <v>0</v>
      </c>
      <c r="AB5008">
        <v>795.3</v>
      </c>
      <c r="AC5008">
        <v>2459.0500000000002</v>
      </c>
      <c r="AD5008" t="s">
        <v>41</v>
      </c>
      <c r="AE5008" t="s">
        <v>42</v>
      </c>
      <c r="AF5008" t="s">
        <v>42</v>
      </c>
      <c r="AG5008">
        <f t="shared" si="156"/>
        <v>0</v>
      </c>
      <c r="AH5008" t="str" cm="1">
        <f t="array" ref="AH5008">_xlfn.IFS(
X5008&lt;=20, "&lt;20",
AND(X5008&gt;=20, X5008&lt;50), "20-50",
AND(X5008&gt;=50, X5008&lt;100), "50-100",
X5008&gt;=100, "&gt;100"
)</f>
        <v>&lt;20</v>
      </c>
      <c r="AI5008">
        <f t="shared" si="157"/>
        <v>0</v>
      </c>
      <c r="AJ5008" t="str" cm="1">
        <f t="array" ref="AJ5008">_xlfn.IFS(
C5008&lt;=20, "&lt;20",
AND(C5008&gt;=20, C5008&lt;35), "20-35",
AND(C5008&gt;=35, C5008&lt;50), "35-50",
C5008&gt;=50, "50-100"
)</f>
        <v>50-100</v>
      </c>
      <c r="AK5008" t="str" cm="1">
        <f t="array" ref="AK5008">_xlfn.IFS(
G5008&lt;6, "&lt;6",
AND(G5008&gt;=6, G5008&lt;12), "6-12",
AND(G5008&gt;=12, G5008&lt;18), "12-18",  AND(G5008&gt;=18, G5008&lt;24), "18-24", G5008&gt;=24, "24-36")</f>
        <v>&lt;6</v>
      </c>
    </row>
    <row r="5009" spans="1:37" x14ac:dyDescent="0.3">
      <c r="A5009" t="s">
        <v>5109</v>
      </c>
      <c r="B5009" t="s">
        <v>33</v>
      </c>
      <c r="C5009">
        <v>58</v>
      </c>
      <c r="D5009" t="s">
        <v>37</v>
      </c>
      <c r="E5009" t="s">
        <v>109</v>
      </c>
      <c r="F5009">
        <v>7</v>
      </c>
      <c r="G5009">
        <v>13</v>
      </c>
      <c r="H5009" t="s">
        <v>70</v>
      </c>
      <c r="I5009" t="s">
        <v>37</v>
      </c>
      <c r="J5009" t="s">
        <v>37</v>
      </c>
      <c r="K5009" t="s">
        <v>37</v>
      </c>
      <c r="L5009" t="s">
        <v>38</v>
      </c>
      <c r="M5009" t="s">
        <v>37</v>
      </c>
      <c r="N5009" t="s">
        <v>37</v>
      </c>
      <c r="O5009" t="s">
        <v>37</v>
      </c>
      <c r="P5009" t="s">
        <v>37</v>
      </c>
      <c r="Q5009" t="s">
        <v>37</v>
      </c>
      <c r="R5009" t="s">
        <v>37</v>
      </c>
      <c r="S5009" t="s">
        <v>37</v>
      </c>
      <c r="T5009" t="s">
        <v>37</v>
      </c>
      <c r="U5009" t="s">
        <v>67</v>
      </c>
      <c r="V5009" t="s">
        <v>34</v>
      </c>
      <c r="W5009" t="s">
        <v>143</v>
      </c>
      <c r="X5009">
        <v>89.55</v>
      </c>
      <c r="Y5009">
        <v>5012.3500000000004</v>
      </c>
      <c r="Z5009">
        <v>30.45</v>
      </c>
      <c r="AA5009">
        <v>0</v>
      </c>
      <c r="AB5009">
        <v>533.52</v>
      </c>
      <c r="AC5009">
        <v>5515.42</v>
      </c>
      <c r="AD5009" t="s">
        <v>41</v>
      </c>
      <c r="AE5009" t="s">
        <v>42</v>
      </c>
      <c r="AF5009" t="s">
        <v>42</v>
      </c>
      <c r="AG5009">
        <f t="shared" si="156"/>
        <v>0</v>
      </c>
      <c r="AH5009" t="str" cm="1">
        <f t="array" ref="AH5009">_xlfn.IFS(
X5009&lt;=20, "&lt;20",
AND(X5009&gt;=20, X5009&lt;50), "20-50",
AND(X5009&gt;=50, X5009&lt;100), "50-100",
X5009&gt;=100, "&gt;100"
)</f>
        <v>50-100</v>
      </c>
      <c r="AI5009">
        <f t="shared" si="157"/>
        <v>0</v>
      </c>
      <c r="AJ5009" t="str" cm="1">
        <f t="array" ref="AJ5009">_xlfn.IFS(
C5009&lt;=20, "&lt;20",
AND(C5009&gt;=20, C5009&lt;35), "20-35",
AND(C5009&gt;=35, C5009&lt;50), "35-50",
C5009&gt;=50, "50-100"
)</f>
        <v>50-100</v>
      </c>
      <c r="AK5009" t="str" cm="1">
        <f t="array" ref="AK5009">_xlfn.IFS(
G5009&lt;6, "&lt;6",
AND(G5009&gt;=6, G5009&lt;12), "6-12",
AND(G5009&gt;=12, G5009&lt;18), "12-18",  AND(G5009&gt;=18, G5009&lt;24), "18-24", G5009&gt;=24, "24-36")</f>
        <v>12-18</v>
      </c>
    </row>
    <row r="5010" spans="1:37" x14ac:dyDescent="0.3">
      <c r="A5010" t="s">
        <v>5110</v>
      </c>
      <c r="B5010" t="s">
        <v>33</v>
      </c>
      <c r="C5010">
        <v>35</v>
      </c>
      <c r="D5010" t="s">
        <v>34</v>
      </c>
      <c r="E5010" t="s">
        <v>35</v>
      </c>
      <c r="F5010">
        <v>12</v>
      </c>
      <c r="G5010">
        <v>1</v>
      </c>
      <c r="H5010" t="s">
        <v>36</v>
      </c>
      <c r="I5010" t="s">
        <v>37</v>
      </c>
      <c r="J5010" t="s">
        <v>34</v>
      </c>
      <c r="K5010" t="s">
        <v>34</v>
      </c>
      <c r="L5010" t="s">
        <v>34</v>
      </c>
      <c r="M5010" t="s">
        <v>34</v>
      </c>
      <c r="N5010" t="s">
        <v>34</v>
      </c>
      <c r="O5010" t="s">
        <v>34</v>
      </c>
      <c r="P5010" t="s">
        <v>34</v>
      </c>
      <c r="Q5010" t="s">
        <v>34</v>
      </c>
      <c r="R5010" t="s">
        <v>34</v>
      </c>
      <c r="S5010" t="s">
        <v>34</v>
      </c>
      <c r="T5010" t="s">
        <v>34</v>
      </c>
      <c r="U5010" t="s">
        <v>67</v>
      </c>
      <c r="V5010" t="s">
        <v>37</v>
      </c>
      <c r="W5010" t="s">
        <v>40</v>
      </c>
      <c r="X5010">
        <v>19.8</v>
      </c>
      <c r="Y5010">
        <v>1311.3</v>
      </c>
      <c r="Z5010">
        <v>0</v>
      </c>
      <c r="AA5010">
        <v>0</v>
      </c>
      <c r="AB5010">
        <v>316.24</v>
      </c>
      <c r="AC5010">
        <v>1627.54</v>
      </c>
      <c r="AD5010" t="s">
        <v>41</v>
      </c>
      <c r="AE5010" t="s">
        <v>42</v>
      </c>
      <c r="AF5010" t="s">
        <v>42</v>
      </c>
      <c r="AG5010">
        <f t="shared" si="156"/>
        <v>0</v>
      </c>
      <c r="AH5010" t="str" cm="1">
        <f t="array" ref="AH5010">_xlfn.IFS(
X5010&lt;=20, "&lt;20",
AND(X5010&gt;=20, X5010&lt;50), "20-50",
AND(X5010&gt;=50, X5010&lt;100), "50-100",
X5010&gt;=100, "&gt;100"
)</f>
        <v>&lt;20</v>
      </c>
      <c r="AI5010">
        <f t="shared" si="157"/>
        <v>0</v>
      </c>
      <c r="AJ5010" t="str" cm="1">
        <f t="array" ref="AJ5010">_xlfn.IFS(
C5010&lt;=20, "&lt;20",
AND(C5010&gt;=20, C5010&lt;35), "20-35",
AND(C5010&gt;=35, C5010&lt;50), "35-50",
C5010&gt;=50, "50-100"
)</f>
        <v>35-50</v>
      </c>
      <c r="AK5010" t="str" cm="1">
        <f t="array" ref="AK5010">_xlfn.IFS(
G5010&lt;6, "&lt;6",
AND(G5010&gt;=6, G5010&lt;12), "6-12",
AND(G5010&gt;=12, G5010&lt;18), "12-18",  AND(G5010&gt;=18, G5010&lt;24), "18-24", G5010&gt;=24, "24-36")</f>
        <v>&lt;6</v>
      </c>
    </row>
    <row r="5011" spans="1:37" x14ac:dyDescent="0.3">
      <c r="A5011" t="s">
        <v>5111</v>
      </c>
      <c r="B5011" t="s">
        <v>44</v>
      </c>
      <c r="C5011">
        <v>59</v>
      </c>
      <c r="D5011" t="s">
        <v>37</v>
      </c>
      <c r="E5011" t="s">
        <v>61</v>
      </c>
      <c r="F5011">
        <v>7</v>
      </c>
      <c r="G5011">
        <v>3</v>
      </c>
      <c r="H5011" t="s">
        <v>110</v>
      </c>
      <c r="I5011" t="s">
        <v>37</v>
      </c>
      <c r="J5011" t="s">
        <v>34</v>
      </c>
      <c r="K5011" t="s">
        <v>34</v>
      </c>
      <c r="L5011" t="s">
        <v>34</v>
      </c>
      <c r="M5011" t="s">
        <v>34</v>
      </c>
      <c r="N5011" t="s">
        <v>34</v>
      </c>
      <c r="O5011" t="s">
        <v>34</v>
      </c>
      <c r="P5011" t="s">
        <v>34</v>
      </c>
      <c r="Q5011" t="s">
        <v>34</v>
      </c>
      <c r="R5011" t="s">
        <v>34</v>
      </c>
      <c r="S5011" t="s">
        <v>34</v>
      </c>
      <c r="T5011" t="s">
        <v>34</v>
      </c>
      <c r="U5011" t="s">
        <v>46</v>
      </c>
      <c r="V5011" t="s">
        <v>34</v>
      </c>
      <c r="W5011" t="s">
        <v>51</v>
      </c>
      <c r="X5011">
        <v>19.2</v>
      </c>
      <c r="Y5011">
        <v>702.9</v>
      </c>
      <c r="Z5011">
        <v>0</v>
      </c>
      <c r="AA5011">
        <v>0</v>
      </c>
      <c r="AB5011">
        <v>740.52</v>
      </c>
      <c r="AC5011">
        <v>1443.42</v>
      </c>
      <c r="AD5011" t="s">
        <v>41</v>
      </c>
      <c r="AE5011" t="s">
        <v>42</v>
      </c>
      <c r="AF5011" t="s">
        <v>42</v>
      </c>
      <c r="AG5011">
        <f t="shared" si="156"/>
        <v>0</v>
      </c>
      <c r="AH5011" t="str" cm="1">
        <f t="array" ref="AH5011">_xlfn.IFS(
X5011&lt;=20, "&lt;20",
AND(X5011&gt;=20, X5011&lt;50), "20-50",
AND(X5011&gt;=50, X5011&lt;100), "50-100",
X5011&gt;=100, "&gt;100"
)</f>
        <v>&lt;20</v>
      </c>
      <c r="AI5011">
        <f t="shared" si="157"/>
        <v>0</v>
      </c>
      <c r="AJ5011" t="str" cm="1">
        <f t="array" ref="AJ5011">_xlfn.IFS(
C5011&lt;=20, "&lt;20",
AND(C5011&gt;=20, C5011&lt;35), "20-35",
AND(C5011&gt;=35, C5011&lt;50), "35-50",
C5011&gt;=50, "50-100"
)</f>
        <v>50-100</v>
      </c>
      <c r="AK5011" t="str" cm="1">
        <f t="array" ref="AK5011">_xlfn.IFS(
G5011&lt;6, "&lt;6",
AND(G5011&gt;=6, G5011&lt;12), "6-12",
AND(G5011&gt;=12, G5011&lt;18), "12-18",  AND(G5011&gt;=18, G5011&lt;24), "18-24", G5011&gt;=24, "24-36")</f>
        <v>&lt;6</v>
      </c>
    </row>
    <row r="5012" spans="1:37" x14ac:dyDescent="0.3">
      <c r="A5012" t="s">
        <v>5112</v>
      </c>
      <c r="B5012" t="s">
        <v>33</v>
      </c>
      <c r="C5012">
        <v>50</v>
      </c>
      <c r="D5012" t="s">
        <v>34</v>
      </c>
      <c r="E5012" t="s">
        <v>61</v>
      </c>
      <c r="F5012">
        <v>6</v>
      </c>
      <c r="G5012">
        <v>7</v>
      </c>
      <c r="H5012" t="s">
        <v>36</v>
      </c>
      <c r="I5012" t="s">
        <v>37</v>
      </c>
      <c r="J5012" t="s">
        <v>34</v>
      </c>
      <c r="K5012" t="s">
        <v>37</v>
      </c>
      <c r="L5012" t="s">
        <v>72</v>
      </c>
      <c r="M5012" t="s">
        <v>37</v>
      </c>
      <c r="N5012" t="s">
        <v>37</v>
      </c>
      <c r="O5012" t="s">
        <v>34</v>
      </c>
      <c r="P5012" t="s">
        <v>37</v>
      </c>
      <c r="Q5012" t="s">
        <v>37</v>
      </c>
      <c r="R5012" t="s">
        <v>34</v>
      </c>
      <c r="S5012" t="s">
        <v>34</v>
      </c>
      <c r="T5012" t="s">
        <v>37</v>
      </c>
      <c r="U5012" t="s">
        <v>67</v>
      </c>
      <c r="V5012" t="s">
        <v>34</v>
      </c>
      <c r="W5012" t="s">
        <v>51</v>
      </c>
      <c r="X5012">
        <v>68.400000000000006</v>
      </c>
      <c r="Y5012">
        <v>4855.3500000000004</v>
      </c>
      <c r="Z5012">
        <v>0</v>
      </c>
      <c r="AA5012">
        <v>0</v>
      </c>
      <c r="AB5012">
        <v>1149.1199999999999</v>
      </c>
      <c r="AC5012">
        <v>6004.47</v>
      </c>
      <c r="AD5012" t="s">
        <v>41</v>
      </c>
      <c r="AE5012" t="s">
        <v>42</v>
      </c>
      <c r="AF5012" t="s">
        <v>42</v>
      </c>
      <c r="AG5012">
        <f t="shared" si="156"/>
        <v>0</v>
      </c>
      <c r="AH5012" t="str" cm="1">
        <f t="array" ref="AH5012">_xlfn.IFS(
X5012&lt;=20, "&lt;20",
AND(X5012&gt;=20, X5012&lt;50), "20-50",
AND(X5012&gt;=50, X5012&lt;100), "50-100",
X5012&gt;=100, "&gt;100"
)</f>
        <v>50-100</v>
      </c>
      <c r="AI5012">
        <f t="shared" si="157"/>
        <v>0</v>
      </c>
      <c r="AJ5012" t="str" cm="1">
        <f t="array" ref="AJ5012">_xlfn.IFS(
C5012&lt;=20, "&lt;20",
AND(C5012&gt;=20, C5012&lt;35), "20-35",
AND(C5012&gt;=35, C5012&lt;50), "35-50",
C5012&gt;=50, "50-100"
)</f>
        <v>50-100</v>
      </c>
      <c r="AK5012" t="str" cm="1">
        <f t="array" ref="AK5012">_xlfn.IFS(
G5012&lt;6, "&lt;6",
AND(G5012&gt;=6, G5012&lt;12), "6-12",
AND(G5012&gt;=12, G5012&lt;18), "12-18",  AND(G5012&gt;=18, G5012&lt;24), "18-24", G5012&gt;=24, "24-36")</f>
        <v>6-12</v>
      </c>
    </row>
    <row r="5013" spans="1:37" x14ac:dyDescent="0.3">
      <c r="A5013" t="s">
        <v>5113</v>
      </c>
      <c r="B5013" t="s">
        <v>44</v>
      </c>
      <c r="C5013">
        <v>67</v>
      </c>
      <c r="D5013" t="s">
        <v>34</v>
      </c>
      <c r="E5013" t="s">
        <v>87</v>
      </c>
      <c r="F5013">
        <v>1</v>
      </c>
      <c r="G5013">
        <v>21</v>
      </c>
      <c r="H5013" t="s">
        <v>66</v>
      </c>
      <c r="I5013" t="s">
        <v>37</v>
      </c>
      <c r="J5013" t="s">
        <v>37</v>
      </c>
      <c r="K5013" t="s">
        <v>37</v>
      </c>
      <c r="L5013" t="s">
        <v>50</v>
      </c>
      <c r="M5013" t="s">
        <v>37</v>
      </c>
      <c r="N5013" t="s">
        <v>34</v>
      </c>
      <c r="O5013" t="s">
        <v>34</v>
      </c>
      <c r="P5013" t="s">
        <v>34</v>
      </c>
      <c r="Q5013" t="s">
        <v>34</v>
      </c>
      <c r="R5013" t="s">
        <v>34</v>
      </c>
      <c r="S5013" t="s">
        <v>34</v>
      </c>
      <c r="T5013" t="s">
        <v>37</v>
      </c>
      <c r="U5013" t="s">
        <v>67</v>
      </c>
      <c r="V5013" t="s">
        <v>34</v>
      </c>
      <c r="W5013" t="s">
        <v>51</v>
      </c>
      <c r="X5013">
        <v>78.5</v>
      </c>
      <c r="Y5013">
        <v>5602.25</v>
      </c>
      <c r="Z5013">
        <v>0</v>
      </c>
      <c r="AA5013">
        <v>0</v>
      </c>
      <c r="AB5013">
        <v>2330.64</v>
      </c>
      <c r="AC5013">
        <v>7932.89</v>
      </c>
      <c r="AD5013" t="s">
        <v>41</v>
      </c>
      <c r="AE5013" t="s">
        <v>42</v>
      </c>
      <c r="AF5013" t="s">
        <v>42</v>
      </c>
      <c r="AG5013">
        <f t="shared" si="156"/>
        <v>0</v>
      </c>
      <c r="AH5013" t="str" cm="1">
        <f t="array" ref="AH5013">_xlfn.IFS(
X5013&lt;=20, "&lt;20",
AND(X5013&gt;=20, X5013&lt;50), "20-50",
AND(X5013&gt;=50, X5013&lt;100), "50-100",
X5013&gt;=100, "&gt;100"
)</f>
        <v>50-100</v>
      </c>
      <c r="AI5013">
        <f t="shared" si="157"/>
        <v>0</v>
      </c>
      <c r="AJ5013" t="str" cm="1">
        <f t="array" ref="AJ5013">_xlfn.IFS(
C5013&lt;=20, "&lt;20",
AND(C5013&gt;=20, C5013&lt;35), "20-35",
AND(C5013&gt;=35, C5013&lt;50), "35-50",
C5013&gt;=50, "50-100"
)</f>
        <v>50-100</v>
      </c>
      <c r="AK5013" t="str" cm="1">
        <f t="array" ref="AK5013">_xlfn.IFS(
G5013&lt;6, "&lt;6",
AND(G5013&gt;=6, G5013&lt;12), "6-12",
AND(G5013&gt;=12, G5013&lt;18), "12-18",  AND(G5013&gt;=18, G5013&lt;24), "18-24", G5013&gt;=24, "24-36")</f>
        <v>18-24</v>
      </c>
    </row>
    <row r="5014" spans="1:37" x14ac:dyDescent="0.3">
      <c r="A5014" t="s">
        <v>5114</v>
      </c>
      <c r="B5014" t="s">
        <v>44</v>
      </c>
      <c r="C5014">
        <v>23</v>
      </c>
      <c r="D5014" t="s">
        <v>34</v>
      </c>
      <c r="E5014" t="s">
        <v>48</v>
      </c>
      <c r="F5014">
        <v>11</v>
      </c>
      <c r="G5014">
        <v>9</v>
      </c>
      <c r="H5014" t="s">
        <v>36</v>
      </c>
      <c r="I5014" t="s">
        <v>37</v>
      </c>
      <c r="J5014" t="s">
        <v>34</v>
      </c>
      <c r="K5014" t="s">
        <v>37</v>
      </c>
      <c r="L5014" t="s">
        <v>72</v>
      </c>
      <c r="M5014" t="s">
        <v>37</v>
      </c>
      <c r="N5014" t="s">
        <v>34</v>
      </c>
      <c r="O5014" t="s">
        <v>34</v>
      </c>
      <c r="P5014" t="s">
        <v>37</v>
      </c>
      <c r="Q5014" t="s">
        <v>37</v>
      </c>
      <c r="R5014" t="s">
        <v>37</v>
      </c>
      <c r="S5014" t="s">
        <v>37</v>
      </c>
      <c r="T5014" t="s">
        <v>37</v>
      </c>
      <c r="U5014" t="s">
        <v>46</v>
      </c>
      <c r="V5014" t="s">
        <v>37</v>
      </c>
      <c r="W5014" t="s">
        <v>40</v>
      </c>
      <c r="X5014">
        <v>76.150000000000006</v>
      </c>
      <c r="Y5014">
        <v>1992.95</v>
      </c>
      <c r="Z5014">
        <v>0</v>
      </c>
      <c r="AA5014">
        <v>0</v>
      </c>
      <c r="AB5014">
        <v>541.75</v>
      </c>
      <c r="AC5014">
        <v>2534.6999999999998</v>
      </c>
      <c r="AD5014" t="s">
        <v>41</v>
      </c>
      <c r="AE5014" t="s">
        <v>42</v>
      </c>
      <c r="AF5014" t="s">
        <v>42</v>
      </c>
      <c r="AG5014">
        <f t="shared" si="156"/>
        <v>0</v>
      </c>
      <c r="AH5014" t="str" cm="1">
        <f t="array" ref="AH5014">_xlfn.IFS(
X5014&lt;=20, "&lt;20",
AND(X5014&gt;=20, X5014&lt;50), "20-50",
AND(X5014&gt;=50, X5014&lt;100), "50-100",
X5014&gt;=100, "&gt;100"
)</f>
        <v>50-100</v>
      </c>
      <c r="AI5014">
        <f t="shared" si="157"/>
        <v>0</v>
      </c>
      <c r="AJ5014" t="str" cm="1">
        <f t="array" ref="AJ5014">_xlfn.IFS(
C5014&lt;=20, "&lt;20",
AND(C5014&gt;=20, C5014&lt;35), "20-35",
AND(C5014&gt;=35, C5014&lt;50), "35-50",
C5014&gt;=50, "50-100"
)</f>
        <v>20-35</v>
      </c>
      <c r="AK5014" t="str" cm="1">
        <f t="array" ref="AK5014">_xlfn.IFS(
G5014&lt;6, "&lt;6",
AND(G5014&gt;=6, G5014&lt;12), "6-12",
AND(G5014&gt;=12, G5014&lt;18), "12-18",  AND(G5014&gt;=18, G5014&lt;24), "18-24", G5014&gt;=24, "24-36")</f>
        <v>6-12</v>
      </c>
    </row>
    <row r="5015" spans="1:37" x14ac:dyDescent="0.3">
      <c r="A5015" t="s">
        <v>5115</v>
      </c>
      <c r="B5015" t="s">
        <v>44</v>
      </c>
      <c r="C5015">
        <v>21</v>
      </c>
      <c r="D5015" t="s">
        <v>37</v>
      </c>
      <c r="E5015" t="s">
        <v>82</v>
      </c>
      <c r="F5015">
        <v>6</v>
      </c>
      <c r="G5015">
        <v>3</v>
      </c>
      <c r="H5015" t="s">
        <v>57</v>
      </c>
      <c r="I5015" t="s">
        <v>34</v>
      </c>
      <c r="J5015" t="s">
        <v>34</v>
      </c>
      <c r="K5015" t="s">
        <v>37</v>
      </c>
      <c r="L5015" t="s">
        <v>38</v>
      </c>
      <c r="M5015" t="s">
        <v>34</v>
      </c>
      <c r="N5015" t="s">
        <v>34</v>
      </c>
      <c r="O5015" t="s">
        <v>37</v>
      </c>
      <c r="P5015" t="s">
        <v>34</v>
      </c>
      <c r="Q5015" t="s">
        <v>37</v>
      </c>
      <c r="R5015" t="s">
        <v>37</v>
      </c>
      <c r="S5015" t="s">
        <v>37</v>
      </c>
      <c r="T5015" t="s">
        <v>37</v>
      </c>
      <c r="U5015" t="s">
        <v>46</v>
      </c>
      <c r="V5015" t="s">
        <v>37</v>
      </c>
      <c r="W5015" t="s">
        <v>51</v>
      </c>
      <c r="X5015">
        <v>49.85</v>
      </c>
      <c r="Y5015">
        <v>617.15</v>
      </c>
      <c r="Z5015">
        <v>0</v>
      </c>
      <c r="AA5015">
        <v>0</v>
      </c>
      <c r="AB5015">
        <v>0</v>
      </c>
      <c r="AC5015">
        <v>617.15</v>
      </c>
      <c r="AD5015" t="s">
        <v>41</v>
      </c>
      <c r="AE5015" t="s">
        <v>42</v>
      </c>
      <c r="AF5015" t="s">
        <v>42</v>
      </c>
      <c r="AG5015">
        <f t="shared" si="156"/>
        <v>0</v>
      </c>
      <c r="AH5015" t="str" cm="1">
        <f t="array" ref="AH5015">_xlfn.IFS(
X5015&lt;=20, "&lt;20",
AND(X5015&gt;=20, X5015&lt;50), "20-50",
AND(X5015&gt;=50, X5015&lt;100), "50-100",
X5015&gt;=100, "&gt;100"
)</f>
        <v>20-50</v>
      </c>
      <c r="AI5015">
        <f t="shared" si="157"/>
        <v>0</v>
      </c>
      <c r="AJ5015" t="str" cm="1">
        <f t="array" ref="AJ5015">_xlfn.IFS(
C5015&lt;=20, "&lt;20",
AND(C5015&gt;=20, C5015&lt;35), "20-35",
AND(C5015&gt;=35, C5015&lt;50), "35-50",
C5015&gt;=50, "50-100"
)</f>
        <v>20-35</v>
      </c>
      <c r="AK5015" t="str" cm="1">
        <f t="array" ref="AK5015">_xlfn.IFS(
G5015&lt;6, "&lt;6",
AND(G5015&gt;=6, G5015&lt;12), "6-12",
AND(G5015&gt;=12, G5015&lt;18), "12-18",  AND(G5015&gt;=18, G5015&lt;24), "18-24", G5015&gt;=24, "24-36")</f>
        <v>&lt;6</v>
      </c>
    </row>
    <row r="5016" spans="1:37" x14ac:dyDescent="0.3">
      <c r="A5016" t="s">
        <v>5116</v>
      </c>
      <c r="B5016" t="s">
        <v>33</v>
      </c>
      <c r="C5016">
        <v>52</v>
      </c>
      <c r="D5016" t="s">
        <v>37</v>
      </c>
      <c r="E5016" t="s">
        <v>87</v>
      </c>
      <c r="F5016">
        <v>2</v>
      </c>
      <c r="G5016">
        <v>27</v>
      </c>
      <c r="H5016" t="s">
        <v>66</v>
      </c>
      <c r="I5016" t="s">
        <v>37</v>
      </c>
      <c r="J5016" t="s">
        <v>37</v>
      </c>
      <c r="K5016" t="s">
        <v>37</v>
      </c>
      <c r="L5016" t="s">
        <v>50</v>
      </c>
      <c r="M5016" t="s">
        <v>37</v>
      </c>
      <c r="N5016" t="s">
        <v>37</v>
      </c>
      <c r="O5016" t="s">
        <v>37</v>
      </c>
      <c r="P5016" t="s">
        <v>37</v>
      </c>
      <c r="Q5016" t="s">
        <v>37</v>
      </c>
      <c r="R5016" t="s">
        <v>37</v>
      </c>
      <c r="S5016" t="s">
        <v>37</v>
      </c>
      <c r="T5016" t="s">
        <v>37</v>
      </c>
      <c r="U5016" t="s">
        <v>67</v>
      </c>
      <c r="V5016" t="s">
        <v>37</v>
      </c>
      <c r="W5016" t="s">
        <v>51</v>
      </c>
      <c r="X5016">
        <v>114.95</v>
      </c>
      <c r="Y5016">
        <v>7711.25</v>
      </c>
      <c r="Z5016">
        <v>0</v>
      </c>
      <c r="AA5016">
        <v>0</v>
      </c>
      <c r="AB5016">
        <v>1024.0999999999999</v>
      </c>
      <c r="AC5016">
        <v>8735.35</v>
      </c>
      <c r="AD5016" t="s">
        <v>41</v>
      </c>
      <c r="AE5016" t="s">
        <v>42</v>
      </c>
      <c r="AF5016" t="s">
        <v>42</v>
      </c>
      <c r="AG5016">
        <f t="shared" si="156"/>
        <v>0</v>
      </c>
      <c r="AH5016" t="str" cm="1">
        <f t="array" ref="AH5016">_xlfn.IFS(
X5016&lt;=20, "&lt;20",
AND(X5016&gt;=20, X5016&lt;50), "20-50",
AND(X5016&gt;=50, X5016&lt;100), "50-100",
X5016&gt;=100, "&gt;100"
)</f>
        <v>&gt;100</v>
      </c>
      <c r="AI5016">
        <f t="shared" si="157"/>
        <v>0</v>
      </c>
      <c r="AJ5016" t="str" cm="1">
        <f t="array" ref="AJ5016">_xlfn.IFS(
C5016&lt;=20, "&lt;20",
AND(C5016&gt;=20, C5016&lt;35), "20-35",
AND(C5016&gt;=35, C5016&lt;50), "35-50",
C5016&gt;=50, "50-100"
)</f>
        <v>50-100</v>
      </c>
      <c r="AK5016" t="str" cm="1">
        <f t="array" ref="AK5016">_xlfn.IFS(
G5016&lt;6, "&lt;6",
AND(G5016&gt;=6, G5016&lt;12), "6-12",
AND(G5016&gt;=12, G5016&lt;18), "12-18",  AND(G5016&gt;=18, G5016&lt;24), "18-24", G5016&gt;=24, "24-36")</f>
        <v>24-36</v>
      </c>
    </row>
    <row r="5017" spans="1:37" x14ac:dyDescent="0.3">
      <c r="A5017" t="s">
        <v>5117</v>
      </c>
      <c r="B5017" t="s">
        <v>33</v>
      </c>
      <c r="C5017">
        <v>44</v>
      </c>
      <c r="D5017" t="s">
        <v>34</v>
      </c>
      <c r="E5017" t="s">
        <v>61</v>
      </c>
      <c r="F5017">
        <v>7</v>
      </c>
      <c r="G5017">
        <v>2</v>
      </c>
      <c r="H5017" t="s">
        <v>36</v>
      </c>
      <c r="I5017" t="s">
        <v>37</v>
      </c>
      <c r="J5017" t="s">
        <v>37</v>
      </c>
      <c r="K5017" t="s">
        <v>37</v>
      </c>
      <c r="L5017" t="s">
        <v>50</v>
      </c>
      <c r="M5017" t="s">
        <v>34</v>
      </c>
      <c r="N5017" t="s">
        <v>34</v>
      </c>
      <c r="O5017" t="s">
        <v>34</v>
      </c>
      <c r="P5017" t="s">
        <v>34</v>
      </c>
      <c r="Q5017" t="s">
        <v>34</v>
      </c>
      <c r="R5017" t="s">
        <v>34</v>
      </c>
      <c r="S5017" t="s">
        <v>34</v>
      </c>
      <c r="T5017" t="s">
        <v>37</v>
      </c>
      <c r="U5017" t="s">
        <v>46</v>
      </c>
      <c r="V5017" t="s">
        <v>37</v>
      </c>
      <c r="W5017" t="s">
        <v>51</v>
      </c>
      <c r="X5017">
        <v>74.5</v>
      </c>
      <c r="Y5017">
        <v>74.5</v>
      </c>
      <c r="Z5017">
        <v>0</v>
      </c>
      <c r="AA5017">
        <v>0</v>
      </c>
      <c r="AB5017">
        <v>36.44</v>
      </c>
      <c r="AC5017">
        <v>110.94</v>
      </c>
      <c r="AD5017" t="s">
        <v>52</v>
      </c>
      <c r="AE5017" t="s">
        <v>104</v>
      </c>
      <c r="AF5017" t="s">
        <v>105</v>
      </c>
      <c r="AG5017">
        <f t="shared" si="156"/>
        <v>1</v>
      </c>
      <c r="AH5017" t="str" cm="1">
        <f t="array" ref="AH5017">_xlfn.IFS(
X5017&lt;=20, "&lt;20",
AND(X5017&gt;=20, X5017&lt;50), "20-50",
AND(X5017&gt;=50, X5017&lt;100), "50-100",
X5017&gt;=100, "&gt;100"
)</f>
        <v>50-100</v>
      </c>
      <c r="AI5017">
        <f t="shared" si="157"/>
        <v>0</v>
      </c>
      <c r="AJ5017" t="str" cm="1">
        <f t="array" ref="AJ5017">_xlfn.IFS(
C5017&lt;=20, "&lt;20",
AND(C5017&gt;=20, C5017&lt;35), "20-35",
AND(C5017&gt;=35, C5017&lt;50), "35-50",
C5017&gt;=50, "50-100"
)</f>
        <v>35-50</v>
      </c>
      <c r="AK5017" t="str" cm="1">
        <f t="array" ref="AK5017">_xlfn.IFS(
G5017&lt;6, "&lt;6",
AND(G5017&gt;=6, G5017&lt;12), "6-12",
AND(G5017&gt;=12, G5017&lt;18), "12-18",  AND(G5017&gt;=18, G5017&lt;24), "18-24", G5017&gt;=24, "24-36")</f>
        <v>&lt;6</v>
      </c>
    </row>
    <row r="5018" spans="1:37" x14ac:dyDescent="0.3">
      <c r="A5018" t="s">
        <v>5118</v>
      </c>
      <c r="B5018" t="s">
        <v>44</v>
      </c>
      <c r="C5018">
        <v>56</v>
      </c>
      <c r="D5018" t="s">
        <v>37</v>
      </c>
      <c r="E5018" t="s">
        <v>76</v>
      </c>
      <c r="F5018">
        <v>7</v>
      </c>
      <c r="G5018">
        <v>4</v>
      </c>
      <c r="H5018" t="s">
        <v>36</v>
      </c>
      <c r="I5018" t="s">
        <v>37</v>
      </c>
      <c r="J5018" t="s">
        <v>37</v>
      </c>
      <c r="K5018" t="s">
        <v>37</v>
      </c>
      <c r="L5018" t="s">
        <v>50</v>
      </c>
      <c r="M5018" t="s">
        <v>37</v>
      </c>
      <c r="N5018" t="s">
        <v>34</v>
      </c>
      <c r="O5018" t="s">
        <v>37</v>
      </c>
      <c r="P5018" t="s">
        <v>34</v>
      </c>
      <c r="Q5018" t="s">
        <v>37</v>
      </c>
      <c r="R5018" t="s">
        <v>37</v>
      </c>
      <c r="S5018" t="s">
        <v>37</v>
      </c>
      <c r="T5018" t="s">
        <v>37</v>
      </c>
      <c r="U5018" t="s">
        <v>46</v>
      </c>
      <c r="V5018" t="s">
        <v>37</v>
      </c>
      <c r="W5018" t="s">
        <v>51</v>
      </c>
      <c r="X5018">
        <v>102.45</v>
      </c>
      <c r="Y5018">
        <v>102.45</v>
      </c>
      <c r="Z5018">
        <v>0</v>
      </c>
      <c r="AA5018">
        <v>0</v>
      </c>
      <c r="AB5018">
        <v>25.88</v>
      </c>
      <c r="AC5018">
        <v>128.33000000000001</v>
      </c>
      <c r="AD5018" t="s">
        <v>52</v>
      </c>
      <c r="AE5018" t="s">
        <v>104</v>
      </c>
      <c r="AF5018" t="s">
        <v>105</v>
      </c>
      <c r="AG5018">
        <f t="shared" si="156"/>
        <v>1</v>
      </c>
      <c r="AH5018" t="str" cm="1">
        <f t="array" ref="AH5018">_xlfn.IFS(
X5018&lt;=20, "&lt;20",
AND(X5018&gt;=20, X5018&lt;50), "20-50",
AND(X5018&gt;=50, X5018&lt;100), "50-100",
X5018&gt;=100, "&gt;100"
)</f>
        <v>&gt;100</v>
      </c>
      <c r="AI5018">
        <f t="shared" si="157"/>
        <v>0</v>
      </c>
      <c r="AJ5018" t="str" cm="1">
        <f t="array" ref="AJ5018">_xlfn.IFS(
C5018&lt;=20, "&lt;20",
AND(C5018&gt;=20, C5018&lt;35), "20-35",
AND(C5018&gt;=35, C5018&lt;50), "35-50",
C5018&gt;=50, "50-100"
)</f>
        <v>50-100</v>
      </c>
      <c r="AK5018" t="str" cm="1">
        <f t="array" ref="AK5018">_xlfn.IFS(
G5018&lt;6, "&lt;6",
AND(G5018&gt;=6, G5018&lt;12), "6-12",
AND(G5018&gt;=12, G5018&lt;18), "12-18",  AND(G5018&gt;=18, G5018&lt;24), "18-24", G5018&gt;=24, "24-36")</f>
        <v>&lt;6</v>
      </c>
    </row>
    <row r="5019" spans="1:37" x14ac:dyDescent="0.3">
      <c r="A5019" t="s">
        <v>5119</v>
      </c>
      <c r="B5019" t="s">
        <v>44</v>
      </c>
      <c r="C5019">
        <v>59</v>
      </c>
      <c r="D5019" t="s">
        <v>34</v>
      </c>
      <c r="E5019" t="s">
        <v>103</v>
      </c>
      <c r="F5019">
        <v>2</v>
      </c>
      <c r="G5019">
        <v>26</v>
      </c>
      <c r="H5019" t="s">
        <v>57</v>
      </c>
      <c r="I5019" t="s">
        <v>37</v>
      </c>
      <c r="J5019" t="s">
        <v>37</v>
      </c>
      <c r="K5019" t="s">
        <v>37</v>
      </c>
      <c r="L5019" t="s">
        <v>50</v>
      </c>
      <c r="M5019" t="s">
        <v>37</v>
      </c>
      <c r="N5019" t="s">
        <v>34</v>
      </c>
      <c r="O5019" t="s">
        <v>37</v>
      </c>
      <c r="P5019" t="s">
        <v>34</v>
      </c>
      <c r="Q5019" t="s">
        <v>37</v>
      </c>
      <c r="R5019" t="s">
        <v>37</v>
      </c>
      <c r="S5019" t="s">
        <v>37</v>
      </c>
      <c r="T5019" t="s">
        <v>37</v>
      </c>
      <c r="U5019" t="s">
        <v>46</v>
      </c>
      <c r="V5019" t="s">
        <v>34</v>
      </c>
      <c r="W5019" t="s">
        <v>40</v>
      </c>
      <c r="X5019">
        <v>103.85</v>
      </c>
      <c r="Y5019">
        <v>2215</v>
      </c>
      <c r="Z5019">
        <v>0</v>
      </c>
      <c r="AA5019">
        <v>0</v>
      </c>
      <c r="AB5019">
        <v>333.69</v>
      </c>
      <c r="AC5019">
        <v>2548.69</v>
      </c>
      <c r="AD5019" t="s">
        <v>41</v>
      </c>
      <c r="AE5019" t="s">
        <v>42</v>
      </c>
      <c r="AF5019" t="s">
        <v>42</v>
      </c>
      <c r="AG5019">
        <f t="shared" si="156"/>
        <v>0</v>
      </c>
      <c r="AH5019" t="str" cm="1">
        <f t="array" ref="AH5019">_xlfn.IFS(
X5019&lt;=20, "&lt;20",
AND(X5019&gt;=20, X5019&lt;50), "20-50",
AND(X5019&gt;=50, X5019&lt;100), "50-100",
X5019&gt;=100, "&gt;100"
)</f>
        <v>&gt;100</v>
      </c>
      <c r="AI5019">
        <f t="shared" si="157"/>
        <v>0</v>
      </c>
      <c r="AJ5019" t="str" cm="1">
        <f t="array" ref="AJ5019">_xlfn.IFS(
C5019&lt;=20, "&lt;20",
AND(C5019&gt;=20, C5019&lt;35), "20-35",
AND(C5019&gt;=35, C5019&lt;50), "35-50",
C5019&gt;=50, "50-100"
)</f>
        <v>50-100</v>
      </c>
      <c r="AK5019" t="str" cm="1">
        <f t="array" ref="AK5019">_xlfn.IFS(
G5019&lt;6, "&lt;6",
AND(G5019&gt;=6, G5019&lt;12), "6-12",
AND(G5019&gt;=12, G5019&lt;18), "12-18",  AND(G5019&gt;=18, G5019&lt;24), "18-24", G5019&gt;=24, "24-36")</f>
        <v>24-36</v>
      </c>
    </row>
    <row r="5020" spans="1:37" x14ac:dyDescent="0.3">
      <c r="A5020" t="s">
        <v>5120</v>
      </c>
      <c r="B5020" t="s">
        <v>44</v>
      </c>
      <c r="C5020">
        <v>35</v>
      </c>
      <c r="D5020" t="s">
        <v>37</v>
      </c>
      <c r="E5020" t="s">
        <v>56</v>
      </c>
      <c r="F5020">
        <v>4</v>
      </c>
      <c r="G5020">
        <v>11</v>
      </c>
      <c r="H5020" t="s">
        <v>36</v>
      </c>
      <c r="I5020" t="s">
        <v>37</v>
      </c>
      <c r="J5020" t="s">
        <v>37</v>
      </c>
      <c r="K5020" t="s">
        <v>37</v>
      </c>
      <c r="L5020" t="s">
        <v>50</v>
      </c>
      <c r="M5020" t="s">
        <v>37</v>
      </c>
      <c r="N5020" t="s">
        <v>34</v>
      </c>
      <c r="O5020" t="s">
        <v>34</v>
      </c>
      <c r="P5020" t="s">
        <v>34</v>
      </c>
      <c r="Q5020" t="s">
        <v>37</v>
      </c>
      <c r="R5020" t="s">
        <v>37</v>
      </c>
      <c r="S5020" t="s">
        <v>37</v>
      </c>
      <c r="T5020" t="s">
        <v>34</v>
      </c>
      <c r="U5020" t="s">
        <v>67</v>
      </c>
      <c r="V5020" t="s">
        <v>37</v>
      </c>
      <c r="W5020" t="s">
        <v>51</v>
      </c>
      <c r="X5020">
        <v>101.15</v>
      </c>
      <c r="Y5020">
        <v>6638.35</v>
      </c>
      <c r="Z5020">
        <v>0</v>
      </c>
      <c r="AA5020">
        <v>30</v>
      </c>
      <c r="AB5020">
        <v>1775.68</v>
      </c>
      <c r="AC5020">
        <v>8444.0300000000007</v>
      </c>
      <c r="AD5020" t="s">
        <v>41</v>
      </c>
      <c r="AE5020" t="s">
        <v>42</v>
      </c>
      <c r="AF5020" t="s">
        <v>42</v>
      </c>
      <c r="AG5020">
        <f t="shared" si="156"/>
        <v>0</v>
      </c>
      <c r="AH5020" t="str" cm="1">
        <f t="array" ref="AH5020">_xlfn.IFS(
X5020&lt;=20, "&lt;20",
AND(X5020&gt;=20, X5020&lt;50), "20-50",
AND(X5020&gt;=50, X5020&lt;100), "50-100",
X5020&gt;=100, "&gt;100"
)</f>
        <v>&gt;100</v>
      </c>
      <c r="AI5020">
        <f t="shared" si="157"/>
        <v>0</v>
      </c>
      <c r="AJ5020" t="str" cm="1">
        <f t="array" ref="AJ5020">_xlfn.IFS(
C5020&lt;=20, "&lt;20",
AND(C5020&gt;=20, C5020&lt;35), "20-35",
AND(C5020&gt;=35, C5020&lt;50), "35-50",
C5020&gt;=50, "50-100"
)</f>
        <v>35-50</v>
      </c>
      <c r="AK5020" t="str" cm="1">
        <f t="array" ref="AK5020">_xlfn.IFS(
G5020&lt;6, "&lt;6",
AND(G5020&gt;=6, G5020&lt;12), "6-12",
AND(G5020&gt;=12, G5020&lt;18), "12-18",  AND(G5020&gt;=18, G5020&lt;24), "18-24", G5020&gt;=24, "24-36")</f>
        <v>6-12</v>
      </c>
    </row>
    <row r="5021" spans="1:37" x14ac:dyDescent="0.3">
      <c r="A5021" t="s">
        <v>5121</v>
      </c>
      <c r="B5021" t="s">
        <v>44</v>
      </c>
      <c r="C5021">
        <v>24</v>
      </c>
      <c r="D5021" t="s">
        <v>37</v>
      </c>
      <c r="E5021" t="s">
        <v>61</v>
      </c>
      <c r="F5021">
        <v>4</v>
      </c>
      <c r="G5021">
        <v>5</v>
      </c>
      <c r="H5021" t="s">
        <v>36</v>
      </c>
      <c r="I5021" t="s">
        <v>37</v>
      </c>
      <c r="J5021" t="s">
        <v>34</v>
      </c>
      <c r="K5021" t="s">
        <v>37</v>
      </c>
      <c r="L5021" t="s">
        <v>72</v>
      </c>
      <c r="M5021" t="s">
        <v>34</v>
      </c>
      <c r="N5021" t="s">
        <v>37</v>
      </c>
      <c r="O5021" t="s">
        <v>37</v>
      </c>
      <c r="P5021" t="s">
        <v>34</v>
      </c>
      <c r="Q5021" t="s">
        <v>37</v>
      </c>
      <c r="R5021" t="s">
        <v>34</v>
      </c>
      <c r="S5021" t="s">
        <v>34</v>
      </c>
      <c r="T5021" t="s">
        <v>37</v>
      </c>
      <c r="U5021" t="s">
        <v>39</v>
      </c>
      <c r="V5021" t="s">
        <v>34</v>
      </c>
      <c r="W5021" t="s">
        <v>51</v>
      </c>
      <c r="X5021">
        <v>65.25</v>
      </c>
      <c r="Y5021">
        <v>1441.8</v>
      </c>
      <c r="Z5021">
        <v>0</v>
      </c>
      <c r="AA5021">
        <v>0</v>
      </c>
      <c r="AB5021">
        <v>38.28</v>
      </c>
      <c r="AC5021">
        <v>1480.08</v>
      </c>
      <c r="AD5021" t="s">
        <v>41</v>
      </c>
      <c r="AE5021" t="s">
        <v>42</v>
      </c>
      <c r="AF5021" t="s">
        <v>42</v>
      </c>
      <c r="AG5021">
        <f t="shared" si="156"/>
        <v>0</v>
      </c>
      <c r="AH5021" t="str" cm="1">
        <f t="array" ref="AH5021">_xlfn.IFS(
X5021&lt;=20, "&lt;20",
AND(X5021&gt;=20, X5021&lt;50), "20-50",
AND(X5021&gt;=50, X5021&lt;100), "50-100",
X5021&gt;=100, "&gt;100"
)</f>
        <v>50-100</v>
      </c>
      <c r="AI5021">
        <f t="shared" si="157"/>
        <v>0</v>
      </c>
      <c r="AJ5021" t="str" cm="1">
        <f t="array" ref="AJ5021">_xlfn.IFS(
C5021&lt;=20, "&lt;20",
AND(C5021&gt;=20, C5021&lt;35), "20-35",
AND(C5021&gt;=35, C5021&lt;50), "35-50",
C5021&gt;=50, "50-100"
)</f>
        <v>20-35</v>
      </c>
      <c r="AK5021" t="str" cm="1">
        <f t="array" ref="AK5021">_xlfn.IFS(
G5021&lt;6, "&lt;6",
AND(G5021&gt;=6, G5021&lt;12), "6-12",
AND(G5021&gt;=12, G5021&lt;18), "12-18",  AND(G5021&gt;=18, G5021&lt;24), "18-24", G5021&gt;=24, "24-36")</f>
        <v>&lt;6</v>
      </c>
    </row>
    <row r="5022" spans="1:37" x14ac:dyDescent="0.3">
      <c r="A5022" t="s">
        <v>5122</v>
      </c>
      <c r="B5022" t="s">
        <v>44</v>
      </c>
      <c r="C5022">
        <v>61</v>
      </c>
      <c r="D5022" t="s">
        <v>37</v>
      </c>
      <c r="E5022" t="s">
        <v>109</v>
      </c>
      <c r="F5022">
        <v>14</v>
      </c>
      <c r="G5022">
        <v>15</v>
      </c>
      <c r="H5022" t="s">
        <v>36</v>
      </c>
      <c r="I5022" t="s">
        <v>37</v>
      </c>
      <c r="J5022" t="s">
        <v>37</v>
      </c>
      <c r="K5022" t="s">
        <v>37</v>
      </c>
      <c r="L5022" t="s">
        <v>50</v>
      </c>
      <c r="M5022" t="s">
        <v>34</v>
      </c>
      <c r="N5022" t="s">
        <v>37</v>
      </c>
      <c r="O5022" t="s">
        <v>37</v>
      </c>
      <c r="P5022" t="s">
        <v>34</v>
      </c>
      <c r="Q5022" t="s">
        <v>37</v>
      </c>
      <c r="R5022" t="s">
        <v>34</v>
      </c>
      <c r="S5022" t="s">
        <v>34</v>
      </c>
      <c r="T5022" t="s">
        <v>34</v>
      </c>
      <c r="U5022" t="s">
        <v>39</v>
      </c>
      <c r="V5022" t="s">
        <v>37</v>
      </c>
      <c r="W5022" t="s">
        <v>51</v>
      </c>
      <c r="X5022">
        <v>95.5</v>
      </c>
      <c r="Y5022">
        <v>6153.85</v>
      </c>
      <c r="Z5022">
        <v>0</v>
      </c>
      <c r="AA5022">
        <v>80</v>
      </c>
      <c r="AB5022">
        <v>1799.2</v>
      </c>
      <c r="AC5022">
        <v>8033.05</v>
      </c>
      <c r="AD5022" t="s">
        <v>41</v>
      </c>
      <c r="AE5022" t="s">
        <v>42</v>
      </c>
      <c r="AF5022" t="s">
        <v>42</v>
      </c>
      <c r="AG5022">
        <f t="shared" si="156"/>
        <v>0</v>
      </c>
      <c r="AH5022" t="str" cm="1">
        <f t="array" ref="AH5022">_xlfn.IFS(
X5022&lt;=20, "&lt;20",
AND(X5022&gt;=20, X5022&lt;50), "20-50",
AND(X5022&gt;=50, X5022&lt;100), "50-100",
X5022&gt;=100, "&gt;100"
)</f>
        <v>50-100</v>
      </c>
      <c r="AI5022">
        <f t="shared" si="157"/>
        <v>0</v>
      </c>
      <c r="AJ5022" t="str" cm="1">
        <f t="array" ref="AJ5022">_xlfn.IFS(
C5022&lt;=20, "&lt;20",
AND(C5022&gt;=20, C5022&lt;35), "20-35",
AND(C5022&gt;=35, C5022&lt;50), "35-50",
C5022&gt;=50, "50-100"
)</f>
        <v>50-100</v>
      </c>
      <c r="AK5022" t="str" cm="1">
        <f t="array" ref="AK5022">_xlfn.IFS(
G5022&lt;6, "&lt;6",
AND(G5022&gt;=6, G5022&lt;12), "6-12",
AND(G5022&gt;=12, G5022&lt;18), "12-18",  AND(G5022&gt;=18, G5022&lt;24), "18-24", G5022&gt;=24, "24-36")</f>
        <v>12-18</v>
      </c>
    </row>
    <row r="5023" spans="1:37" x14ac:dyDescent="0.3">
      <c r="A5023" t="s">
        <v>5123</v>
      </c>
      <c r="B5023" t="s">
        <v>44</v>
      </c>
      <c r="C5023">
        <v>51</v>
      </c>
      <c r="D5023" t="s">
        <v>37</v>
      </c>
      <c r="E5023" t="s">
        <v>164</v>
      </c>
      <c r="F5023">
        <v>2</v>
      </c>
      <c r="G5023">
        <v>28</v>
      </c>
      <c r="H5023" t="s">
        <v>36</v>
      </c>
      <c r="I5023" t="s">
        <v>37</v>
      </c>
      <c r="J5023" t="s">
        <v>34</v>
      </c>
      <c r="K5023" t="s">
        <v>34</v>
      </c>
      <c r="L5023" t="s">
        <v>34</v>
      </c>
      <c r="M5023" t="s">
        <v>34</v>
      </c>
      <c r="N5023" t="s">
        <v>34</v>
      </c>
      <c r="O5023" t="s">
        <v>34</v>
      </c>
      <c r="P5023" t="s">
        <v>34</v>
      </c>
      <c r="Q5023" t="s">
        <v>34</v>
      </c>
      <c r="R5023" t="s">
        <v>34</v>
      </c>
      <c r="S5023" t="s">
        <v>34</v>
      </c>
      <c r="T5023" t="s">
        <v>34</v>
      </c>
      <c r="U5023" t="s">
        <v>39</v>
      </c>
      <c r="V5023" t="s">
        <v>34</v>
      </c>
      <c r="W5023" t="s">
        <v>143</v>
      </c>
      <c r="X5023">
        <v>19.3</v>
      </c>
      <c r="Y5023">
        <v>755.5</v>
      </c>
      <c r="Z5023">
        <v>0</v>
      </c>
      <c r="AA5023">
        <v>0</v>
      </c>
      <c r="AB5023">
        <v>1239.94</v>
      </c>
      <c r="AC5023">
        <v>1995.44</v>
      </c>
      <c r="AD5023" t="s">
        <v>41</v>
      </c>
      <c r="AE5023" t="s">
        <v>42</v>
      </c>
      <c r="AF5023" t="s">
        <v>42</v>
      </c>
      <c r="AG5023">
        <f t="shared" si="156"/>
        <v>0</v>
      </c>
      <c r="AH5023" t="str" cm="1">
        <f t="array" ref="AH5023">_xlfn.IFS(
X5023&lt;=20, "&lt;20",
AND(X5023&gt;=20, X5023&lt;50), "20-50",
AND(X5023&gt;=50, X5023&lt;100), "50-100",
X5023&gt;=100, "&gt;100"
)</f>
        <v>&lt;20</v>
      </c>
      <c r="AI5023">
        <f t="shared" si="157"/>
        <v>0</v>
      </c>
      <c r="AJ5023" t="str" cm="1">
        <f t="array" ref="AJ5023">_xlfn.IFS(
C5023&lt;=20, "&lt;20",
AND(C5023&gt;=20, C5023&lt;35), "20-35",
AND(C5023&gt;=35, C5023&lt;50), "35-50",
C5023&gt;=50, "50-100"
)</f>
        <v>50-100</v>
      </c>
      <c r="AK5023" t="str" cm="1">
        <f t="array" ref="AK5023">_xlfn.IFS(
G5023&lt;6, "&lt;6",
AND(G5023&gt;=6, G5023&lt;12), "6-12",
AND(G5023&gt;=12, G5023&lt;18), "12-18",  AND(G5023&gt;=18, G5023&lt;24), "18-24", G5023&gt;=24, "24-36")</f>
        <v>24-36</v>
      </c>
    </row>
    <row r="5024" spans="1:37" x14ac:dyDescent="0.3">
      <c r="A5024" t="s">
        <v>5124</v>
      </c>
      <c r="B5024" t="s">
        <v>33</v>
      </c>
      <c r="C5024">
        <v>58</v>
      </c>
      <c r="D5024" t="s">
        <v>37</v>
      </c>
      <c r="E5024" t="s">
        <v>335</v>
      </c>
      <c r="F5024">
        <v>11</v>
      </c>
      <c r="G5024">
        <v>1</v>
      </c>
      <c r="H5024" t="s">
        <v>36</v>
      </c>
      <c r="I5024" t="s">
        <v>34</v>
      </c>
      <c r="J5024" t="s">
        <v>34</v>
      </c>
      <c r="K5024" t="s">
        <v>37</v>
      </c>
      <c r="L5024" t="s">
        <v>38</v>
      </c>
      <c r="M5024" t="s">
        <v>34</v>
      </c>
      <c r="N5024" t="s">
        <v>37</v>
      </c>
      <c r="O5024" t="s">
        <v>37</v>
      </c>
      <c r="P5024" t="s">
        <v>34</v>
      </c>
      <c r="Q5024" t="s">
        <v>37</v>
      </c>
      <c r="R5024" t="s">
        <v>37</v>
      </c>
      <c r="S5024" t="s">
        <v>37</v>
      </c>
      <c r="T5024" t="s">
        <v>37</v>
      </c>
      <c r="U5024" t="s">
        <v>67</v>
      </c>
      <c r="V5024" t="s">
        <v>34</v>
      </c>
      <c r="W5024" t="s">
        <v>51</v>
      </c>
      <c r="X5024">
        <v>54.3</v>
      </c>
      <c r="Y5024">
        <v>2390.4499999999998</v>
      </c>
      <c r="Z5024">
        <v>0</v>
      </c>
      <c r="AA5024">
        <v>0</v>
      </c>
      <c r="AB5024">
        <v>0</v>
      </c>
      <c r="AC5024">
        <v>2390.4499999999998</v>
      </c>
      <c r="AD5024" t="s">
        <v>41</v>
      </c>
      <c r="AE5024" t="s">
        <v>42</v>
      </c>
      <c r="AF5024" t="s">
        <v>42</v>
      </c>
      <c r="AG5024">
        <f t="shared" si="156"/>
        <v>0</v>
      </c>
      <c r="AH5024" t="str" cm="1">
        <f t="array" ref="AH5024">_xlfn.IFS(
X5024&lt;=20, "&lt;20",
AND(X5024&gt;=20, X5024&lt;50), "20-50",
AND(X5024&gt;=50, X5024&lt;100), "50-100",
X5024&gt;=100, "&gt;100"
)</f>
        <v>50-100</v>
      </c>
      <c r="AI5024">
        <f t="shared" si="157"/>
        <v>0</v>
      </c>
      <c r="AJ5024" t="str" cm="1">
        <f t="array" ref="AJ5024">_xlfn.IFS(
C5024&lt;=20, "&lt;20",
AND(C5024&gt;=20, C5024&lt;35), "20-35",
AND(C5024&gt;=35, C5024&lt;50), "35-50",
C5024&gt;=50, "50-100"
)</f>
        <v>50-100</v>
      </c>
      <c r="AK5024" t="str" cm="1">
        <f t="array" ref="AK5024">_xlfn.IFS(
G5024&lt;6, "&lt;6",
AND(G5024&gt;=6, G5024&lt;12), "6-12",
AND(G5024&gt;=12, G5024&lt;18), "12-18",  AND(G5024&gt;=18, G5024&lt;24), "18-24", G5024&gt;=24, "24-36")</f>
        <v>&lt;6</v>
      </c>
    </row>
    <row r="5025" spans="1:37" x14ac:dyDescent="0.3">
      <c r="A5025" t="s">
        <v>5125</v>
      </c>
      <c r="B5025" t="s">
        <v>33</v>
      </c>
      <c r="C5025">
        <v>64</v>
      </c>
      <c r="D5025" t="s">
        <v>37</v>
      </c>
      <c r="E5025" t="s">
        <v>109</v>
      </c>
      <c r="F5025">
        <v>4</v>
      </c>
      <c r="G5025">
        <v>12</v>
      </c>
      <c r="H5025" t="s">
        <v>49</v>
      </c>
      <c r="I5025" t="s">
        <v>37</v>
      </c>
      <c r="J5025" t="s">
        <v>34</v>
      </c>
      <c r="K5025" t="s">
        <v>34</v>
      </c>
      <c r="L5025" t="s">
        <v>34</v>
      </c>
      <c r="M5025" t="s">
        <v>34</v>
      </c>
      <c r="N5025" t="s">
        <v>34</v>
      </c>
      <c r="O5025" t="s">
        <v>34</v>
      </c>
      <c r="P5025" t="s">
        <v>34</v>
      </c>
      <c r="Q5025" t="s">
        <v>34</v>
      </c>
      <c r="R5025" t="s">
        <v>34</v>
      </c>
      <c r="S5025" t="s">
        <v>34</v>
      </c>
      <c r="T5025" t="s">
        <v>34</v>
      </c>
      <c r="U5025" t="s">
        <v>67</v>
      </c>
      <c r="V5025" t="s">
        <v>34</v>
      </c>
      <c r="W5025" t="s">
        <v>40</v>
      </c>
      <c r="X5025">
        <v>19.55</v>
      </c>
      <c r="Y5025">
        <v>124.45</v>
      </c>
      <c r="Z5025">
        <v>0</v>
      </c>
      <c r="AA5025">
        <v>0</v>
      </c>
      <c r="AB5025">
        <v>44.1</v>
      </c>
      <c r="AC5025">
        <v>168.55</v>
      </c>
      <c r="AD5025" t="s">
        <v>41</v>
      </c>
      <c r="AE5025" t="s">
        <v>42</v>
      </c>
      <c r="AF5025" t="s">
        <v>42</v>
      </c>
      <c r="AG5025">
        <f t="shared" si="156"/>
        <v>0</v>
      </c>
      <c r="AH5025" t="str" cm="1">
        <f t="array" ref="AH5025">_xlfn.IFS(
X5025&lt;=20, "&lt;20",
AND(X5025&gt;=20, X5025&lt;50), "20-50",
AND(X5025&gt;=50, X5025&lt;100), "50-100",
X5025&gt;=100, "&gt;100"
)</f>
        <v>&lt;20</v>
      </c>
      <c r="AI5025">
        <f t="shared" si="157"/>
        <v>0</v>
      </c>
      <c r="AJ5025" t="str" cm="1">
        <f t="array" ref="AJ5025">_xlfn.IFS(
C5025&lt;=20, "&lt;20",
AND(C5025&gt;=20, C5025&lt;35), "20-35",
AND(C5025&gt;=35, C5025&lt;50), "35-50",
C5025&gt;=50, "50-100"
)</f>
        <v>50-100</v>
      </c>
      <c r="AK5025" t="str" cm="1">
        <f t="array" ref="AK5025">_xlfn.IFS(
G5025&lt;6, "&lt;6",
AND(G5025&gt;=6, G5025&lt;12), "6-12",
AND(G5025&gt;=12, G5025&lt;18), "12-18",  AND(G5025&gt;=18, G5025&lt;24), "18-24", G5025&gt;=24, "24-36")</f>
        <v>12-18</v>
      </c>
    </row>
    <row r="5026" spans="1:37" x14ac:dyDescent="0.3">
      <c r="A5026" t="s">
        <v>5126</v>
      </c>
      <c r="B5026" t="s">
        <v>44</v>
      </c>
      <c r="C5026">
        <v>54</v>
      </c>
      <c r="D5026" t="s">
        <v>37</v>
      </c>
      <c r="E5026" t="s">
        <v>74</v>
      </c>
      <c r="F5026">
        <v>7</v>
      </c>
      <c r="G5026">
        <v>16</v>
      </c>
      <c r="H5026" t="s">
        <v>36</v>
      </c>
      <c r="I5026" t="s">
        <v>37</v>
      </c>
      <c r="J5026" t="s">
        <v>34</v>
      </c>
      <c r="K5026" t="s">
        <v>37</v>
      </c>
      <c r="L5026" t="s">
        <v>72</v>
      </c>
      <c r="M5026" t="s">
        <v>37</v>
      </c>
      <c r="N5026" t="s">
        <v>37</v>
      </c>
      <c r="O5026" t="s">
        <v>34</v>
      </c>
      <c r="P5026" t="s">
        <v>37</v>
      </c>
      <c r="Q5026" t="s">
        <v>34</v>
      </c>
      <c r="R5026" t="s">
        <v>37</v>
      </c>
      <c r="S5026" t="s">
        <v>37</v>
      </c>
      <c r="T5026" t="s">
        <v>37</v>
      </c>
      <c r="U5026" t="s">
        <v>67</v>
      </c>
      <c r="V5026" t="s">
        <v>37</v>
      </c>
      <c r="W5026" t="s">
        <v>40</v>
      </c>
      <c r="X5026">
        <v>69.2</v>
      </c>
      <c r="Y5026">
        <v>4671.6499999999996</v>
      </c>
      <c r="Z5026">
        <v>0</v>
      </c>
      <c r="AA5026">
        <v>0</v>
      </c>
      <c r="AB5026">
        <v>3179.82</v>
      </c>
      <c r="AC5026">
        <v>7851.47</v>
      </c>
      <c r="AD5026" t="s">
        <v>41</v>
      </c>
      <c r="AE5026" t="s">
        <v>42</v>
      </c>
      <c r="AF5026" t="s">
        <v>42</v>
      </c>
      <c r="AG5026">
        <f t="shared" si="156"/>
        <v>0</v>
      </c>
      <c r="AH5026" t="str" cm="1">
        <f t="array" ref="AH5026">_xlfn.IFS(
X5026&lt;=20, "&lt;20",
AND(X5026&gt;=20, X5026&lt;50), "20-50",
AND(X5026&gt;=50, X5026&lt;100), "50-100",
X5026&gt;=100, "&gt;100"
)</f>
        <v>50-100</v>
      </c>
      <c r="AI5026">
        <f t="shared" si="157"/>
        <v>0</v>
      </c>
      <c r="AJ5026" t="str" cm="1">
        <f t="array" ref="AJ5026">_xlfn.IFS(
C5026&lt;=20, "&lt;20",
AND(C5026&gt;=20, C5026&lt;35), "20-35",
AND(C5026&gt;=35, C5026&lt;50), "35-50",
C5026&gt;=50, "50-100"
)</f>
        <v>50-100</v>
      </c>
      <c r="AK5026" t="str" cm="1">
        <f t="array" ref="AK5026">_xlfn.IFS(
G5026&lt;6, "&lt;6",
AND(G5026&gt;=6, G5026&lt;12), "6-12",
AND(G5026&gt;=12, G5026&lt;18), "12-18",  AND(G5026&gt;=18, G5026&lt;24), "18-24", G5026&gt;=24, "24-36")</f>
        <v>12-18</v>
      </c>
    </row>
    <row r="5027" spans="1:37" x14ac:dyDescent="0.3">
      <c r="A5027" t="s">
        <v>5127</v>
      </c>
      <c r="B5027" t="s">
        <v>33</v>
      </c>
      <c r="C5027">
        <v>35</v>
      </c>
      <c r="D5027" t="s">
        <v>34</v>
      </c>
      <c r="E5027" t="s">
        <v>82</v>
      </c>
      <c r="F5027">
        <v>7</v>
      </c>
      <c r="G5027">
        <v>2</v>
      </c>
      <c r="H5027" t="s">
        <v>36</v>
      </c>
      <c r="I5027" t="s">
        <v>37</v>
      </c>
      <c r="J5027" t="s">
        <v>34</v>
      </c>
      <c r="K5027" t="s">
        <v>37</v>
      </c>
      <c r="L5027" t="s">
        <v>50</v>
      </c>
      <c r="M5027" t="s">
        <v>34</v>
      </c>
      <c r="N5027" t="s">
        <v>34</v>
      </c>
      <c r="O5027" t="s">
        <v>34</v>
      </c>
      <c r="P5027" t="s">
        <v>34</v>
      </c>
      <c r="Q5027" t="s">
        <v>37</v>
      </c>
      <c r="R5027" t="s">
        <v>34</v>
      </c>
      <c r="S5027" t="s">
        <v>34</v>
      </c>
      <c r="T5027" t="s">
        <v>37</v>
      </c>
      <c r="U5027" t="s">
        <v>46</v>
      </c>
      <c r="V5027" t="s">
        <v>34</v>
      </c>
      <c r="W5027" t="s">
        <v>51</v>
      </c>
      <c r="X5027">
        <v>79</v>
      </c>
      <c r="Y5027">
        <v>143.65</v>
      </c>
      <c r="Z5027">
        <v>0</v>
      </c>
      <c r="AA5027">
        <v>0</v>
      </c>
      <c r="AB5027">
        <v>97.32</v>
      </c>
      <c r="AC5027">
        <v>240.97</v>
      </c>
      <c r="AD5027" t="s">
        <v>52</v>
      </c>
      <c r="AE5027" t="s">
        <v>104</v>
      </c>
      <c r="AF5027" t="s">
        <v>150</v>
      </c>
      <c r="AG5027">
        <f t="shared" si="156"/>
        <v>1</v>
      </c>
      <c r="AH5027" t="str" cm="1">
        <f t="array" ref="AH5027">_xlfn.IFS(
X5027&lt;=20, "&lt;20",
AND(X5027&gt;=20, X5027&lt;50), "20-50",
AND(X5027&gt;=50, X5027&lt;100), "50-100",
X5027&gt;=100, "&gt;100"
)</f>
        <v>50-100</v>
      </c>
      <c r="AI5027">
        <f t="shared" si="157"/>
        <v>0</v>
      </c>
      <c r="AJ5027" t="str" cm="1">
        <f t="array" ref="AJ5027">_xlfn.IFS(
C5027&lt;=20, "&lt;20",
AND(C5027&gt;=20, C5027&lt;35), "20-35",
AND(C5027&gt;=35, C5027&lt;50), "35-50",
C5027&gt;=50, "50-100"
)</f>
        <v>35-50</v>
      </c>
      <c r="AK5027" t="str" cm="1">
        <f t="array" ref="AK5027">_xlfn.IFS(
G5027&lt;6, "&lt;6",
AND(G5027&gt;=6, G5027&lt;12), "6-12",
AND(G5027&gt;=12, G5027&lt;18), "12-18",  AND(G5027&gt;=18, G5027&lt;24), "18-24", G5027&gt;=24, "24-36")</f>
        <v>&lt;6</v>
      </c>
    </row>
    <row r="5028" spans="1:37" x14ac:dyDescent="0.3">
      <c r="A5028" t="s">
        <v>5128</v>
      </c>
      <c r="B5028" t="s">
        <v>33</v>
      </c>
      <c r="C5028">
        <v>42</v>
      </c>
      <c r="D5028" t="s">
        <v>34</v>
      </c>
      <c r="E5028" t="s">
        <v>61</v>
      </c>
      <c r="F5028">
        <v>2</v>
      </c>
      <c r="G5028">
        <v>18</v>
      </c>
      <c r="H5028" t="s">
        <v>36</v>
      </c>
      <c r="I5028" t="s">
        <v>37</v>
      </c>
      <c r="J5028" t="s">
        <v>37</v>
      </c>
      <c r="K5028" t="s">
        <v>37</v>
      </c>
      <c r="L5028" t="s">
        <v>50</v>
      </c>
      <c r="M5028" t="s">
        <v>34</v>
      </c>
      <c r="N5028" t="s">
        <v>37</v>
      </c>
      <c r="O5028" t="s">
        <v>37</v>
      </c>
      <c r="P5028" t="s">
        <v>34</v>
      </c>
      <c r="Q5028" t="s">
        <v>37</v>
      </c>
      <c r="R5028" t="s">
        <v>37</v>
      </c>
      <c r="S5028" t="s">
        <v>37</v>
      </c>
      <c r="T5028" t="s">
        <v>37</v>
      </c>
      <c r="U5028" t="s">
        <v>39</v>
      </c>
      <c r="V5028" t="s">
        <v>37</v>
      </c>
      <c r="W5028" t="s">
        <v>51</v>
      </c>
      <c r="X5028">
        <v>104.95</v>
      </c>
      <c r="Y5028">
        <v>7544.3</v>
      </c>
      <c r="Z5028">
        <v>25.42</v>
      </c>
      <c r="AA5028">
        <v>0</v>
      </c>
      <c r="AB5028">
        <v>2442.96</v>
      </c>
      <c r="AC5028">
        <v>9961.84</v>
      </c>
      <c r="AD5028" t="s">
        <v>41</v>
      </c>
      <c r="AE5028" t="s">
        <v>42</v>
      </c>
      <c r="AF5028" t="s">
        <v>42</v>
      </c>
      <c r="AG5028">
        <f t="shared" si="156"/>
        <v>0</v>
      </c>
      <c r="AH5028" t="str" cm="1">
        <f t="array" ref="AH5028">_xlfn.IFS(
X5028&lt;=20, "&lt;20",
AND(X5028&gt;=20, X5028&lt;50), "20-50",
AND(X5028&gt;=50, X5028&lt;100), "50-100",
X5028&gt;=100, "&gt;100"
)</f>
        <v>&gt;100</v>
      </c>
      <c r="AI5028">
        <f t="shared" si="157"/>
        <v>0</v>
      </c>
      <c r="AJ5028" t="str" cm="1">
        <f t="array" ref="AJ5028">_xlfn.IFS(
C5028&lt;=20, "&lt;20",
AND(C5028&gt;=20, C5028&lt;35), "20-35",
AND(C5028&gt;=35, C5028&lt;50), "35-50",
C5028&gt;=50, "50-100"
)</f>
        <v>35-50</v>
      </c>
      <c r="AK5028" t="str" cm="1">
        <f t="array" ref="AK5028">_xlfn.IFS(
G5028&lt;6, "&lt;6",
AND(G5028&gt;=6, G5028&lt;12), "6-12",
AND(G5028&gt;=12, G5028&lt;18), "12-18",  AND(G5028&gt;=18, G5028&lt;24), "18-24", G5028&gt;=24, "24-36")</f>
        <v>18-24</v>
      </c>
    </row>
    <row r="5029" spans="1:37" x14ac:dyDescent="0.3">
      <c r="A5029" t="s">
        <v>5129</v>
      </c>
      <c r="B5029" t="s">
        <v>33</v>
      </c>
      <c r="C5029">
        <v>47</v>
      </c>
      <c r="D5029" t="s">
        <v>34</v>
      </c>
      <c r="E5029" t="s">
        <v>82</v>
      </c>
      <c r="F5029">
        <v>12</v>
      </c>
      <c r="G5029">
        <v>27</v>
      </c>
      <c r="H5029" t="s">
        <v>36</v>
      </c>
      <c r="I5029" t="s">
        <v>37</v>
      </c>
      <c r="J5029" t="s">
        <v>34</v>
      </c>
      <c r="K5029" t="s">
        <v>34</v>
      </c>
      <c r="L5029" t="s">
        <v>34</v>
      </c>
      <c r="M5029" t="s">
        <v>34</v>
      </c>
      <c r="N5029" t="s">
        <v>34</v>
      </c>
      <c r="O5029" t="s">
        <v>34</v>
      </c>
      <c r="P5029" t="s">
        <v>34</v>
      </c>
      <c r="Q5029" t="s">
        <v>34</v>
      </c>
      <c r="R5029" t="s">
        <v>34</v>
      </c>
      <c r="S5029" t="s">
        <v>34</v>
      </c>
      <c r="T5029" t="s">
        <v>34</v>
      </c>
      <c r="U5029" t="s">
        <v>67</v>
      </c>
      <c r="V5029" t="s">
        <v>37</v>
      </c>
      <c r="W5029" t="s">
        <v>51</v>
      </c>
      <c r="X5029">
        <v>20.6</v>
      </c>
      <c r="Y5029">
        <v>827.3</v>
      </c>
      <c r="Z5029">
        <v>0</v>
      </c>
      <c r="AA5029">
        <v>0</v>
      </c>
      <c r="AB5029">
        <v>915.6</v>
      </c>
      <c r="AC5029">
        <v>1742.9</v>
      </c>
      <c r="AD5029" t="s">
        <v>41</v>
      </c>
      <c r="AE5029" t="s">
        <v>42</v>
      </c>
      <c r="AF5029" t="s">
        <v>42</v>
      </c>
      <c r="AG5029">
        <f t="shared" si="156"/>
        <v>0</v>
      </c>
      <c r="AH5029" t="str" cm="1">
        <f t="array" ref="AH5029">_xlfn.IFS(
X5029&lt;=20, "&lt;20",
AND(X5029&gt;=20, X5029&lt;50), "20-50",
AND(X5029&gt;=50, X5029&lt;100), "50-100",
X5029&gt;=100, "&gt;100"
)</f>
        <v>20-50</v>
      </c>
      <c r="AI5029">
        <f t="shared" si="157"/>
        <v>0</v>
      </c>
      <c r="AJ5029" t="str" cm="1">
        <f t="array" ref="AJ5029">_xlfn.IFS(
C5029&lt;=20, "&lt;20",
AND(C5029&gt;=20, C5029&lt;35), "20-35",
AND(C5029&gt;=35, C5029&lt;50), "35-50",
C5029&gt;=50, "50-100"
)</f>
        <v>35-50</v>
      </c>
      <c r="AK5029" t="str" cm="1">
        <f t="array" ref="AK5029">_xlfn.IFS(
G5029&lt;6, "&lt;6",
AND(G5029&gt;=6, G5029&lt;12), "6-12",
AND(G5029&gt;=12, G5029&lt;18), "12-18",  AND(G5029&gt;=18, G5029&lt;24), "18-24", G5029&gt;=24, "24-36")</f>
        <v>24-36</v>
      </c>
    </row>
    <row r="5030" spans="1:37" x14ac:dyDescent="0.3">
      <c r="A5030" t="s">
        <v>5130</v>
      </c>
      <c r="B5030" t="s">
        <v>33</v>
      </c>
      <c r="C5030">
        <v>80</v>
      </c>
      <c r="D5030" t="s">
        <v>37</v>
      </c>
      <c r="E5030" t="s">
        <v>130</v>
      </c>
      <c r="F5030">
        <v>9</v>
      </c>
      <c r="G5030">
        <v>4</v>
      </c>
      <c r="H5030" t="s">
        <v>49</v>
      </c>
      <c r="I5030" t="s">
        <v>37</v>
      </c>
      <c r="J5030" t="s">
        <v>34</v>
      </c>
      <c r="K5030" t="s">
        <v>37</v>
      </c>
      <c r="L5030" t="s">
        <v>38</v>
      </c>
      <c r="M5030" t="s">
        <v>34</v>
      </c>
      <c r="N5030" t="s">
        <v>34</v>
      </c>
      <c r="O5030" t="s">
        <v>34</v>
      </c>
      <c r="P5030" t="s">
        <v>34</v>
      </c>
      <c r="Q5030" t="s">
        <v>34</v>
      </c>
      <c r="R5030" t="s">
        <v>34</v>
      </c>
      <c r="S5030" t="s">
        <v>34</v>
      </c>
      <c r="T5030" t="s">
        <v>37</v>
      </c>
      <c r="U5030" t="s">
        <v>46</v>
      </c>
      <c r="V5030" t="s">
        <v>37</v>
      </c>
      <c r="W5030" t="s">
        <v>51</v>
      </c>
      <c r="X5030">
        <v>69.25</v>
      </c>
      <c r="Y5030">
        <v>69.25</v>
      </c>
      <c r="Z5030">
        <v>0</v>
      </c>
      <c r="AA5030">
        <v>0</v>
      </c>
      <c r="AB5030">
        <v>29.68</v>
      </c>
      <c r="AC5030">
        <v>98.93</v>
      </c>
      <c r="AD5030" t="s">
        <v>52</v>
      </c>
      <c r="AE5030" t="s">
        <v>104</v>
      </c>
      <c r="AF5030" t="s">
        <v>150</v>
      </c>
      <c r="AG5030">
        <f t="shared" si="156"/>
        <v>1</v>
      </c>
      <c r="AH5030" t="str" cm="1">
        <f t="array" ref="AH5030">_xlfn.IFS(
X5030&lt;=20, "&lt;20",
AND(X5030&gt;=20, X5030&lt;50), "20-50",
AND(X5030&gt;=50, X5030&lt;100), "50-100",
X5030&gt;=100, "&gt;100"
)</f>
        <v>50-100</v>
      </c>
      <c r="AI5030">
        <f t="shared" si="157"/>
        <v>0</v>
      </c>
      <c r="AJ5030" t="str" cm="1">
        <f t="array" ref="AJ5030">_xlfn.IFS(
C5030&lt;=20, "&lt;20",
AND(C5030&gt;=20, C5030&lt;35), "20-35",
AND(C5030&gt;=35, C5030&lt;50), "35-50",
C5030&gt;=50, "50-100"
)</f>
        <v>50-100</v>
      </c>
      <c r="AK5030" t="str" cm="1">
        <f t="array" ref="AK5030">_xlfn.IFS(
G5030&lt;6, "&lt;6",
AND(G5030&gt;=6, G5030&lt;12), "6-12",
AND(G5030&gt;=12, G5030&lt;18), "12-18",  AND(G5030&gt;=18, G5030&lt;24), "18-24", G5030&gt;=24, "24-36")</f>
        <v>&lt;6</v>
      </c>
    </row>
    <row r="5031" spans="1:37" x14ac:dyDescent="0.3">
      <c r="A5031" t="s">
        <v>5131</v>
      </c>
      <c r="B5031" t="s">
        <v>33</v>
      </c>
      <c r="C5031">
        <v>72</v>
      </c>
      <c r="D5031" t="s">
        <v>34</v>
      </c>
      <c r="E5031" t="s">
        <v>48</v>
      </c>
      <c r="F5031">
        <v>15</v>
      </c>
      <c r="G5031">
        <v>16</v>
      </c>
      <c r="H5031" t="s">
        <v>57</v>
      </c>
      <c r="I5031" t="s">
        <v>37</v>
      </c>
      <c r="J5031" t="s">
        <v>34</v>
      </c>
      <c r="K5031" t="s">
        <v>37</v>
      </c>
      <c r="L5031" t="s">
        <v>50</v>
      </c>
      <c r="M5031" t="s">
        <v>34</v>
      </c>
      <c r="N5031" t="s">
        <v>34</v>
      </c>
      <c r="O5031" t="s">
        <v>34</v>
      </c>
      <c r="P5031" t="s">
        <v>34</v>
      </c>
      <c r="Q5031" t="s">
        <v>34</v>
      </c>
      <c r="R5031" t="s">
        <v>34</v>
      </c>
      <c r="S5031" t="s">
        <v>34</v>
      </c>
      <c r="T5031" t="s">
        <v>37</v>
      </c>
      <c r="U5031" t="s">
        <v>67</v>
      </c>
      <c r="V5031" t="s">
        <v>37</v>
      </c>
      <c r="W5031" t="s">
        <v>51</v>
      </c>
      <c r="X5031">
        <v>70.2</v>
      </c>
      <c r="Y5031">
        <v>834.7</v>
      </c>
      <c r="Z5031">
        <v>0</v>
      </c>
      <c r="AA5031">
        <v>0</v>
      </c>
      <c r="AB5031">
        <v>268.62</v>
      </c>
      <c r="AC5031">
        <v>1103.32</v>
      </c>
      <c r="AD5031" t="s">
        <v>41</v>
      </c>
      <c r="AE5031" t="s">
        <v>42</v>
      </c>
      <c r="AF5031" t="s">
        <v>42</v>
      </c>
      <c r="AG5031">
        <f t="shared" si="156"/>
        <v>0</v>
      </c>
      <c r="AH5031" t="str" cm="1">
        <f t="array" ref="AH5031">_xlfn.IFS(
X5031&lt;=20, "&lt;20",
AND(X5031&gt;=20, X5031&lt;50), "20-50",
AND(X5031&gt;=50, X5031&lt;100), "50-100",
X5031&gt;=100, "&gt;100"
)</f>
        <v>50-100</v>
      </c>
      <c r="AI5031">
        <f t="shared" si="157"/>
        <v>0</v>
      </c>
      <c r="AJ5031" t="str" cm="1">
        <f t="array" ref="AJ5031">_xlfn.IFS(
C5031&lt;=20, "&lt;20",
AND(C5031&gt;=20, C5031&lt;35), "20-35",
AND(C5031&gt;=35, C5031&lt;50), "35-50",
C5031&gt;=50, "50-100"
)</f>
        <v>50-100</v>
      </c>
      <c r="AK5031" t="str" cm="1">
        <f t="array" ref="AK5031">_xlfn.IFS(
G5031&lt;6, "&lt;6",
AND(G5031&gt;=6, G5031&lt;12), "6-12",
AND(G5031&gt;=12, G5031&lt;18), "12-18",  AND(G5031&gt;=18, G5031&lt;24), "18-24", G5031&gt;=24, "24-36")</f>
        <v>12-18</v>
      </c>
    </row>
    <row r="5032" spans="1:37" x14ac:dyDescent="0.3">
      <c r="A5032" t="s">
        <v>5132</v>
      </c>
      <c r="B5032" t="s">
        <v>33</v>
      </c>
      <c r="C5032">
        <v>21</v>
      </c>
      <c r="D5032" t="s">
        <v>34</v>
      </c>
      <c r="E5032" t="s">
        <v>82</v>
      </c>
      <c r="F5032">
        <v>2</v>
      </c>
      <c r="G5032">
        <v>11</v>
      </c>
      <c r="H5032" t="s">
        <v>36</v>
      </c>
      <c r="I5032" t="s">
        <v>37</v>
      </c>
      <c r="J5032" t="s">
        <v>37</v>
      </c>
      <c r="K5032" t="s">
        <v>37</v>
      </c>
      <c r="L5032" t="s">
        <v>50</v>
      </c>
      <c r="M5032" t="s">
        <v>34</v>
      </c>
      <c r="N5032" t="s">
        <v>37</v>
      </c>
      <c r="O5032" t="s">
        <v>37</v>
      </c>
      <c r="P5032" t="s">
        <v>34</v>
      </c>
      <c r="Q5032" t="s">
        <v>37</v>
      </c>
      <c r="R5032" t="s">
        <v>37</v>
      </c>
      <c r="S5032" t="s">
        <v>37</v>
      </c>
      <c r="T5032" t="s">
        <v>37</v>
      </c>
      <c r="U5032" t="s">
        <v>46</v>
      </c>
      <c r="V5032" t="s">
        <v>37</v>
      </c>
      <c r="W5032" t="s">
        <v>51</v>
      </c>
      <c r="X5032">
        <v>105.5</v>
      </c>
      <c r="Y5032">
        <v>6985.65</v>
      </c>
      <c r="Z5032">
        <v>0</v>
      </c>
      <c r="AA5032">
        <v>0</v>
      </c>
      <c r="AB5032">
        <v>2219.1</v>
      </c>
      <c r="AC5032">
        <v>9204.75</v>
      </c>
      <c r="AD5032" t="s">
        <v>52</v>
      </c>
      <c r="AE5032" t="s">
        <v>53</v>
      </c>
      <c r="AF5032" t="s">
        <v>54</v>
      </c>
      <c r="AG5032">
        <f t="shared" si="156"/>
        <v>1</v>
      </c>
      <c r="AH5032" t="str" cm="1">
        <f t="array" ref="AH5032">_xlfn.IFS(
X5032&lt;=20, "&lt;20",
AND(X5032&gt;=20, X5032&lt;50), "20-50",
AND(X5032&gt;=50, X5032&lt;100), "50-100",
X5032&gt;=100, "&gt;100"
)</f>
        <v>&gt;100</v>
      </c>
      <c r="AI5032">
        <f t="shared" si="157"/>
        <v>0</v>
      </c>
      <c r="AJ5032" t="str" cm="1">
        <f t="array" ref="AJ5032">_xlfn.IFS(
C5032&lt;=20, "&lt;20",
AND(C5032&gt;=20, C5032&lt;35), "20-35",
AND(C5032&gt;=35, C5032&lt;50), "35-50",
C5032&gt;=50, "50-100"
)</f>
        <v>20-35</v>
      </c>
      <c r="AK5032" t="str" cm="1">
        <f t="array" ref="AK5032">_xlfn.IFS(
G5032&lt;6, "&lt;6",
AND(G5032&gt;=6, G5032&lt;12), "6-12",
AND(G5032&gt;=12, G5032&lt;18), "12-18",  AND(G5032&gt;=18, G5032&lt;24), "18-24", G5032&gt;=24, "24-36")</f>
        <v>6-12</v>
      </c>
    </row>
    <row r="5033" spans="1:37" x14ac:dyDescent="0.3">
      <c r="A5033" t="s">
        <v>5133</v>
      </c>
      <c r="B5033" t="s">
        <v>44</v>
      </c>
      <c r="C5033">
        <v>52</v>
      </c>
      <c r="D5033" t="s">
        <v>37</v>
      </c>
      <c r="E5033" t="s">
        <v>45</v>
      </c>
      <c r="F5033">
        <v>9</v>
      </c>
      <c r="G5033">
        <v>27</v>
      </c>
      <c r="H5033" t="s">
        <v>36</v>
      </c>
      <c r="I5033" t="s">
        <v>37</v>
      </c>
      <c r="J5033" t="s">
        <v>37</v>
      </c>
      <c r="K5033" t="s">
        <v>37</v>
      </c>
      <c r="L5033" t="s">
        <v>50</v>
      </c>
      <c r="M5033" t="s">
        <v>34</v>
      </c>
      <c r="N5033" t="s">
        <v>34</v>
      </c>
      <c r="O5033" t="s">
        <v>37</v>
      </c>
      <c r="P5033" t="s">
        <v>37</v>
      </c>
      <c r="Q5033" t="s">
        <v>37</v>
      </c>
      <c r="R5033" t="s">
        <v>37</v>
      </c>
      <c r="S5033" t="s">
        <v>37</v>
      </c>
      <c r="T5033" t="s">
        <v>34</v>
      </c>
      <c r="U5033" t="s">
        <v>67</v>
      </c>
      <c r="V5033" t="s">
        <v>37</v>
      </c>
      <c r="W5033" t="s">
        <v>51</v>
      </c>
      <c r="X5033">
        <v>104.3</v>
      </c>
      <c r="Y5033">
        <v>7188.5</v>
      </c>
      <c r="Z5033">
        <v>0</v>
      </c>
      <c r="AA5033">
        <v>30</v>
      </c>
      <c r="AB5033">
        <v>382.2</v>
      </c>
      <c r="AC5033">
        <v>7600.7</v>
      </c>
      <c r="AD5033" t="s">
        <v>41</v>
      </c>
      <c r="AE5033" t="s">
        <v>42</v>
      </c>
      <c r="AF5033" t="s">
        <v>42</v>
      </c>
      <c r="AG5033">
        <f t="shared" si="156"/>
        <v>0</v>
      </c>
      <c r="AH5033" t="str" cm="1">
        <f t="array" ref="AH5033">_xlfn.IFS(
X5033&lt;=20, "&lt;20",
AND(X5033&gt;=20, X5033&lt;50), "20-50",
AND(X5033&gt;=50, X5033&lt;100), "50-100",
X5033&gt;=100, "&gt;100"
)</f>
        <v>&gt;100</v>
      </c>
      <c r="AI5033">
        <f t="shared" si="157"/>
        <v>0</v>
      </c>
      <c r="AJ5033" t="str" cm="1">
        <f t="array" ref="AJ5033">_xlfn.IFS(
C5033&lt;=20, "&lt;20",
AND(C5033&gt;=20, C5033&lt;35), "20-35",
AND(C5033&gt;=35, C5033&lt;50), "35-50",
C5033&gt;=50, "50-100"
)</f>
        <v>50-100</v>
      </c>
      <c r="AK5033" t="str" cm="1">
        <f t="array" ref="AK5033">_xlfn.IFS(
G5033&lt;6, "&lt;6",
AND(G5033&gt;=6, G5033&lt;12), "6-12",
AND(G5033&gt;=12, G5033&lt;18), "12-18",  AND(G5033&gt;=18, G5033&lt;24), "18-24", G5033&gt;=24, "24-36")</f>
        <v>24-36</v>
      </c>
    </row>
    <row r="5034" spans="1:37" x14ac:dyDescent="0.3">
      <c r="A5034" t="s">
        <v>5134</v>
      </c>
      <c r="B5034" t="s">
        <v>33</v>
      </c>
      <c r="C5034">
        <v>22</v>
      </c>
      <c r="D5034" t="s">
        <v>37</v>
      </c>
      <c r="E5034" t="s">
        <v>45</v>
      </c>
      <c r="F5034">
        <v>4</v>
      </c>
      <c r="G5034">
        <v>10</v>
      </c>
      <c r="H5034" t="s">
        <v>57</v>
      </c>
      <c r="I5034" t="s">
        <v>37</v>
      </c>
      <c r="J5034" t="s">
        <v>34</v>
      </c>
      <c r="K5034" t="s">
        <v>37</v>
      </c>
      <c r="L5034" t="s">
        <v>50</v>
      </c>
      <c r="M5034" t="s">
        <v>34</v>
      </c>
      <c r="N5034" t="s">
        <v>34</v>
      </c>
      <c r="O5034" t="s">
        <v>37</v>
      </c>
      <c r="P5034" t="s">
        <v>34</v>
      </c>
      <c r="Q5034" t="s">
        <v>37</v>
      </c>
      <c r="R5034" t="s">
        <v>37</v>
      </c>
      <c r="S5034" t="s">
        <v>37</v>
      </c>
      <c r="T5034" t="s">
        <v>37</v>
      </c>
      <c r="U5034" t="s">
        <v>46</v>
      </c>
      <c r="V5034" t="s">
        <v>37</v>
      </c>
      <c r="W5034" t="s">
        <v>51</v>
      </c>
      <c r="X5034">
        <v>94.9</v>
      </c>
      <c r="Y5034">
        <v>1048.8499999999999</v>
      </c>
      <c r="Z5034">
        <v>0</v>
      </c>
      <c r="AA5034">
        <v>0</v>
      </c>
      <c r="AB5034">
        <v>402.2</v>
      </c>
      <c r="AC5034">
        <v>1451.05</v>
      </c>
      <c r="AD5034" t="s">
        <v>52</v>
      </c>
      <c r="AE5034" t="s">
        <v>53</v>
      </c>
      <c r="AF5034" t="s">
        <v>54</v>
      </c>
      <c r="AG5034">
        <f t="shared" si="156"/>
        <v>1</v>
      </c>
      <c r="AH5034" t="str" cm="1">
        <f t="array" ref="AH5034">_xlfn.IFS(
X5034&lt;=20, "&lt;20",
AND(X5034&gt;=20, X5034&lt;50), "20-50",
AND(X5034&gt;=50, X5034&lt;100), "50-100",
X5034&gt;=100, "&gt;100"
)</f>
        <v>50-100</v>
      </c>
      <c r="AI5034">
        <f t="shared" si="157"/>
        <v>0</v>
      </c>
      <c r="AJ5034" t="str" cm="1">
        <f t="array" ref="AJ5034">_xlfn.IFS(
C5034&lt;=20, "&lt;20",
AND(C5034&gt;=20, C5034&lt;35), "20-35",
AND(C5034&gt;=35, C5034&lt;50), "35-50",
C5034&gt;=50, "50-100"
)</f>
        <v>20-35</v>
      </c>
      <c r="AK5034" t="str" cm="1">
        <f t="array" ref="AK5034">_xlfn.IFS(
G5034&lt;6, "&lt;6",
AND(G5034&gt;=6, G5034&lt;12), "6-12",
AND(G5034&gt;=12, G5034&lt;18), "12-18",  AND(G5034&gt;=18, G5034&lt;24), "18-24", G5034&gt;=24, "24-36")</f>
        <v>6-12</v>
      </c>
    </row>
    <row r="5035" spans="1:37" x14ac:dyDescent="0.3">
      <c r="A5035" t="s">
        <v>5135</v>
      </c>
      <c r="B5035" t="s">
        <v>33</v>
      </c>
      <c r="C5035">
        <v>74</v>
      </c>
      <c r="D5035" t="s">
        <v>34</v>
      </c>
      <c r="E5035" t="s">
        <v>76</v>
      </c>
      <c r="F5035">
        <v>8</v>
      </c>
      <c r="G5035">
        <v>25</v>
      </c>
      <c r="H5035" t="s">
        <v>36</v>
      </c>
      <c r="I5035" t="s">
        <v>37</v>
      </c>
      <c r="J5035" t="s">
        <v>37</v>
      </c>
      <c r="K5035" t="s">
        <v>37</v>
      </c>
      <c r="L5035" t="s">
        <v>50</v>
      </c>
      <c r="M5035" t="s">
        <v>34</v>
      </c>
      <c r="N5035" t="s">
        <v>34</v>
      </c>
      <c r="O5035" t="s">
        <v>37</v>
      </c>
      <c r="P5035" t="s">
        <v>34</v>
      </c>
      <c r="Q5035" t="s">
        <v>37</v>
      </c>
      <c r="R5035" t="s">
        <v>37</v>
      </c>
      <c r="S5035" t="s">
        <v>34</v>
      </c>
      <c r="T5035" t="s">
        <v>37</v>
      </c>
      <c r="U5035" t="s">
        <v>46</v>
      </c>
      <c r="V5035" t="s">
        <v>37</v>
      </c>
      <c r="W5035" t="s">
        <v>51</v>
      </c>
      <c r="X5035">
        <v>100.8</v>
      </c>
      <c r="Y5035">
        <v>100.8</v>
      </c>
      <c r="Z5035">
        <v>0</v>
      </c>
      <c r="AA5035">
        <v>0</v>
      </c>
      <c r="AB5035">
        <v>17.350000000000001</v>
      </c>
      <c r="AC5035">
        <v>118.15</v>
      </c>
      <c r="AD5035" t="s">
        <v>52</v>
      </c>
      <c r="AE5035" t="s">
        <v>104</v>
      </c>
      <c r="AF5035" t="s">
        <v>105</v>
      </c>
      <c r="AG5035">
        <f t="shared" si="156"/>
        <v>1</v>
      </c>
      <c r="AH5035" t="str" cm="1">
        <f t="array" ref="AH5035">_xlfn.IFS(
X5035&lt;=20, "&lt;20",
AND(X5035&gt;=20, X5035&lt;50), "20-50",
AND(X5035&gt;=50, X5035&lt;100), "50-100",
X5035&gt;=100, "&gt;100"
)</f>
        <v>&gt;100</v>
      </c>
      <c r="AI5035">
        <f t="shared" si="157"/>
        <v>0</v>
      </c>
      <c r="AJ5035" t="str" cm="1">
        <f t="array" ref="AJ5035">_xlfn.IFS(
C5035&lt;=20, "&lt;20",
AND(C5035&gt;=20, C5035&lt;35), "20-35",
AND(C5035&gt;=35, C5035&lt;50), "35-50",
C5035&gt;=50, "50-100"
)</f>
        <v>50-100</v>
      </c>
      <c r="AK5035" t="str" cm="1">
        <f t="array" ref="AK5035">_xlfn.IFS(
G5035&lt;6, "&lt;6",
AND(G5035&gt;=6, G5035&lt;12), "6-12",
AND(G5035&gt;=12, G5035&lt;18), "12-18",  AND(G5035&gt;=18, G5035&lt;24), "18-24", G5035&gt;=24, "24-36")</f>
        <v>24-36</v>
      </c>
    </row>
    <row r="5036" spans="1:37" x14ac:dyDescent="0.3">
      <c r="A5036" t="s">
        <v>5136</v>
      </c>
      <c r="B5036" t="s">
        <v>33</v>
      </c>
      <c r="C5036">
        <v>30</v>
      </c>
      <c r="D5036" t="s">
        <v>34</v>
      </c>
      <c r="E5036" t="s">
        <v>109</v>
      </c>
      <c r="F5036">
        <v>12</v>
      </c>
      <c r="G5036">
        <v>32</v>
      </c>
      <c r="H5036" t="s">
        <v>70</v>
      </c>
      <c r="I5036" t="s">
        <v>37</v>
      </c>
      <c r="J5036" t="s">
        <v>34</v>
      </c>
      <c r="K5036" t="s">
        <v>34</v>
      </c>
      <c r="L5036" t="s">
        <v>34</v>
      </c>
      <c r="M5036" t="s">
        <v>34</v>
      </c>
      <c r="N5036" t="s">
        <v>34</v>
      </c>
      <c r="O5036" t="s">
        <v>34</v>
      </c>
      <c r="P5036" t="s">
        <v>34</v>
      </c>
      <c r="Q5036" t="s">
        <v>34</v>
      </c>
      <c r="R5036" t="s">
        <v>34</v>
      </c>
      <c r="S5036" t="s">
        <v>34</v>
      </c>
      <c r="T5036" t="s">
        <v>34</v>
      </c>
      <c r="U5036" t="s">
        <v>39</v>
      </c>
      <c r="V5036" t="s">
        <v>34</v>
      </c>
      <c r="W5036" t="s">
        <v>51</v>
      </c>
      <c r="X5036">
        <v>19.5</v>
      </c>
      <c r="Y5036">
        <v>798.2</v>
      </c>
      <c r="Z5036">
        <v>0</v>
      </c>
      <c r="AA5036">
        <v>0</v>
      </c>
      <c r="AB5036">
        <v>1620.73</v>
      </c>
      <c r="AC5036">
        <v>2418.9299999999998</v>
      </c>
      <c r="AD5036" t="s">
        <v>41</v>
      </c>
      <c r="AE5036" t="s">
        <v>42</v>
      </c>
      <c r="AF5036" t="s">
        <v>42</v>
      </c>
      <c r="AG5036">
        <f t="shared" si="156"/>
        <v>0</v>
      </c>
      <c r="AH5036" t="str" cm="1">
        <f t="array" ref="AH5036">_xlfn.IFS(
X5036&lt;=20, "&lt;20",
AND(X5036&gt;=20, X5036&lt;50), "20-50",
AND(X5036&gt;=50, X5036&lt;100), "50-100",
X5036&gt;=100, "&gt;100"
)</f>
        <v>&lt;20</v>
      </c>
      <c r="AI5036">
        <f t="shared" si="157"/>
        <v>0</v>
      </c>
      <c r="AJ5036" t="str" cm="1">
        <f t="array" ref="AJ5036">_xlfn.IFS(
C5036&lt;=20, "&lt;20",
AND(C5036&gt;=20, C5036&lt;35), "20-35",
AND(C5036&gt;=35, C5036&lt;50), "35-50",
C5036&gt;=50, "50-100"
)</f>
        <v>20-35</v>
      </c>
      <c r="AK5036" t="str" cm="1">
        <f t="array" ref="AK5036">_xlfn.IFS(
G5036&lt;6, "&lt;6",
AND(G5036&gt;=6, G5036&lt;12), "6-12",
AND(G5036&gt;=12, G5036&lt;18), "12-18",  AND(G5036&gt;=18, G5036&lt;24), "18-24", G5036&gt;=24, "24-36")</f>
        <v>24-36</v>
      </c>
    </row>
    <row r="5037" spans="1:37" x14ac:dyDescent="0.3">
      <c r="A5037" t="s">
        <v>5137</v>
      </c>
      <c r="B5037" t="s">
        <v>33</v>
      </c>
      <c r="C5037">
        <v>25</v>
      </c>
      <c r="D5037" t="s">
        <v>34</v>
      </c>
      <c r="E5037" t="s">
        <v>82</v>
      </c>
      <c r="F5037">
        <v>10</v>
      </c>
      <c r="G5037">
        <v>6</v>
      </c>
      <c r="H5037" t="s">
        <v>36</v>
      </c>
      <c r="I5037" t="s">
        <v>37</v>
      </c>
      <c r="J5037" t="s">
        <v>34</v>
      </c>
      <c r="K5037" t="s">
        <v>37</v>
      </c>
      <c r="L5037" t="s">
        <v>38</v>
      </c>
      <c r="M5037" t="s">
        <v>37</v>
      </c>
      <c r="N5037" t="s">
        <v>37</v>
      </c>
      <c r="O5037" t="s">
        <v>34</v>
      </c>
      <c r="P5037" t="s">
        <v>37</v>
      </c>
      <c r="Q5037" t="s">
        <v>34</v>
      </c>
      <c r="R5037" t="s">
        <v>37</v>
      </c>
      <c r="S5037" t="s">
        <v>37</v>
      </c>
      <c r="T5037" t="s">
        <v>37</v>
      </c>
      <c r="U5037" t="s">
        <v>46</v>
      </c>
      <c r="V5037" t="s">
        <v>37</v>
      </c>
      <c r="W5037" t="s">
        <v>40</v>
      </c>
      <c r="X5037">
        <v>70.3</v>
      </c>
      <c r="Y5037">
        <v>1706.45</v>
      </c>
      <c r="Z5037">
        <v>0</v>
      </c>
      <c r="AA5037">
        <v>0</v>
      </c>
      <c r="AB5037">
        <v>1069.68</v>
      </c>
      <c r="AC5037">
        <v>2776.13</v>
      </c>
      <c r="AD5037" t="s">
        <v>41</v>
      </c>
      <c r="AE5037" t="s">
        <v>42</v>
      </c>
      <c r="AF5037" t="s">
        <v>42</v>
      </c>
      <c r="AG5037">
        <f t="shared" si="156"/>
        <v>0</v>
      </c>
      <c r="AH5037" t="str" cm="1">
        <f t="array" ref="AH5037">_xlfn.IFS(
X5037&lt;=20, "&lt;20",
AND(X5037&gt;=20, X5037&lt;50), "20-50",
AND(X5037&gt;=50, X5037&lt;100), "50-100",
X5037&gt;=100, "&gt;100"
)</f>
        <v>50-100</v>
      </c>
      <c r="AI5037">
        <f t="shared" si="157"/>
        <v>0</v>
      </c>
      <c r="AJ5037" t="str" cm="1">
        <f t="array" ref="AJ5037">_xlfn.IFS(
C5037&lt;=20, "&lt;20",
AND(C5037&gt;=20, C5037&lt;35), "20-35",
AND(C5037&gt;=35, C5037&lt;50), "35-50",
C5037&gt;=50, "50-100"
)</f>
        <v>20-35</v>
      </c>
      <c r="AK5037" t="str" cm="1">
        <f t="array" ref="AK5037">_xlfn.IFS(
G5037&lt;6, "&lt;6",
AND(G5037&gt;=6, G5037&lt;12), "6-12",
AND(G5037&gt;=12, G5037&lt;18), "12-18",  AND(G5037&gt;=18, G5037&lt;24), "18-24", G5037&gt;=24, "24-36")</f>
        <v>6-12</v>
      </c>
    </row>
    <row r="5038" spans="1:37" x14ac:dyDescent="0.3">
      <c r="A5038" t="s">
        <v>5138</v>
      </c>
      <c r="B5038" t="s">
        <v>44</v>
      </c>
      <c r="C5038">
        <v>44</v>
      </c>
      <c r="D5038" t="s">
        <v>34</v>
      </c>
      <c r="E5038" t="s">
        <v>56</v>
      </c>
      <c r="F5038">
        <v>2</v>
      </c>
      <c r="G5038">
        <v>35</v>
      </c>
      <c r="H5038" t="s">
        <v>36</v>
      </c>
      <c r="I5038" t="s">
        <v>37</v>
      </c>
      <c r="J5038" t="s">
        <v>34</v>
      </c>
      <c r="K5038" t="s">
        <v>37</v>
      </c>
      <c r="L5038" t="s">
        <v>50</v>
      </c>
      <c r="M5038" t="s">
        <v>34</v>
      </c>
      <c r="N5038" t="s">
        <v>34</v>
      </c>
      <c r="O5038" t="s">
        <v>34</v>
      </c>
      <c r="P5038" t="s">
        <v>37</v>
      </c>
      <c r="Q5038" t="s">
        <v>37</v>
      </c>
      <c r="R5038" t="s">
        <v>37</v>
      </c>
      <c r="S5038" t="s">
        <v>37</v>
      </c>
      <c r="T5038" t="s">
        <v>37</v>
      </c>
      <c r="U5038" t="s">
        <v>46</v>
      </c>
      <c r="V5038" t="s">
        <v>37</v>
      </c>
      <c r="W5038" t="s">
        <v>51</v>
      </c>
      <c r="X5038">
        <v>94.2</v>
      </c>
      <c r="Y5038">
        <v>167.5</v>
      </c>
      <c r="Z5038">
        <v>0</v>
      </c>
      <c r="AA5038">
        <v>0</v>
      </c>
      <c r="AB5038">
        <v>37.58</v>
      </c>
      <c r="AC5038">
        <v>205.08</v>
      </c>
      <c r="AD5038" t="s">
        <v>52</v>
      </c>
      <c r="AE5038" t="s">
        <v>94</v>
      </c>
      <c r="AF5038" t="s">
        <v>95</v>
      </c>
      <c r="AG5038">
        <f t="shared" si="156"/>
        <v>1</v>
      </c>
      <c r="AH5038" t="str" cm="1">
        <f t="array" ref="AH5038">_xlfn.IFS(
X5038&lt;=20, "&lt;20",
AND(X5038&gt;=20, X5038&lt;50), "20-50",
AND(X5038&gt;=50, X5038&lt;100), "50-100",
X5038&gt;=100, "&gt;100"
)</f>
        <v>50-100</v>
      </c>
      <c r="AI5038">
        <f t="shared" si="157"/>
        <v>0</v>
      </c>
      <c r="AJ5038" t="str" cm="1">
        <f t="array" ref="AJ5038">_xlfn.IFS(
C5038&lt;=20, "&lt;20",
AND(C5038&gt;=20, C5038&lt;35), "20-35",
AND(C5038&gt;=35, C5038&lt;50), "35-50",
C5038&gt;=50, "50-100"
)</f>
        <v>35-50</v>
      </c>
      <c r="AK5038" t="str" cm="1">
        <f t="array" ref="AK5038">_xlfn.IFS(
G5038&lt;6, "&lt;6",
AND(G5038&gt;=6, G5038&lt;12), "6-12",
AND(G5038&gt;=12, G5038&lt;18), "12-18",  AND(G5038&gt;=18, G5038&lt;24), "18-24", G5038&gt;=24, "24-36")</f>
        <v>24-36</v>
      </c>
    </row>
    <row r="5039" spans="1:37" x14ac:dyDescent="0.3">
      <c r="A5039" t="s">
        <v>5139</v>
      </c>
      <c r="B5039" t="s">
        <v>44</v>
      </c>
      <c r="C5039">
        <v>23</v>
      </c>
      <c r="D5039" t="s">
        <v>34</v>
      </c>
      <c r="E5039" t="s">
        <v>114</v>
      </c>
      <c r="F5039">
        <v>13</v>
      </c>
      <c r="G5039">
        <v>10</v>
      </c>
      <c r="H5039" t="s">
        <v>36</v>
      </c>
      <c r="I5039" t="s">
        <v>37</v>
      </c>
      <c r="J5039" t="s">
        <v>34</v>
      </c>
      <c r="K5039" t="s">
        <v>34</v>
      </c>
      <c r="L5039" t="s">
        <v>34</v>
      </c>
      <c r="M5039" t="s">
        <v>34</v>
      </c>
      <c r="N5039" t="s">
        <v>34</v>
      </c>
      <c r="O5039" t="s">
        <v>34</v>
      </c>
      <c r="P5039" t="s">
        <v>34</v>
      </c>
      <c r="Q5039" t="s">
        <v>34</v>
      </c>
      <c r="R5039" t="s">
        <v>34</v>
      </c>
      <c r="S5039" t="s">
        <v>34</v>
      </c>
      <c r="T5039" t="s">
        <v>34</v>
      </c>
      <c r="U5039" t="s">
        <v>46</v>
      </c>
      <c r="V5039" t="s">
        <v>34</v>
      </c>
      <c r="W5039" t="s">
        <v>40</v>
      </c>
      <c r="X5039">
        <v>20.85</v>
      </c>
      <c r="Y5039">
        <v>62.9</v>
      </c>
      <c r="Z5039">
        <v>0</v>
      </c>
      <c r="AA5039">
        <v>0</v>
      </c>
      <c r="AB5039">
        <v>159.56</v>
      </c>
      <c r="AC5039">
        <v>222.46</v>
      </c>
      <c r="AD5039" t="s">
        <v>41</v>
      </c>
      <c r="AE5039" t="s">
        <v>42</v>
      </c>
      <c r="AF5039" t="s">
        <v>42</v>
      </c>
      <c r="AG5039">
        <f t="shared" si="156"/>
        <v>0</v>
      </c>
      <c r="AH5039" t="str" cm="1">
        <f t="array" ref="AH5039">_xlfn.IFS(
X5039&lt;=20, "&lt;20",
AND(X5039&gt;=20, X5039&lt;50), "20-50",
AND(X5039&gt;=50, X5039&lt;100), "50-100",
X5039&gt;=100, "&gt;100"
)</f>
        <v>20-50</v>
      </c>
      <c r="AI5039">
        <f t="shared" si="157"/>
        <v>0</v>
      </c>
      <c r="AJ5039" t="str" cm="1">
        <f t="array" ref="AJ5039">_xlfn.IFS(
C5039&lt;=20, "&lt;20",
AND(C5039&gt;=20, C5039&lt;35), "20-35",
AND(C5039&gt;=35, C5039&lt;50), "35-50",
C5039&gt;=50, "50-100"
)</f>
        <v>20-35</v>
      </c>
      <c r="AK5039" t="str" cm="1">
        <f t="array" ref="AK5039">_xlfn.IFS(
G5039&lt;6, "&lt;6",
AND(G5039&gt;=6, G5039&lt;12), "6-12",
AND(G5039&gt;=12, G5039&lt;18), "12-18",  AND(G5039&gt;=18, G5039&lt;24), "18-24", G5039&gt;=24, "24-36")</f>
        <v>6-12</v>
      </c>
    </row>
    <row r="5040" spans="1:37" x14ac:dyDescent="0.3">
      <c r="A5040" t="s">
        <v>5140</v>
      </c>
      <c r="B5040" t="s">
        <v>33</v>
      </c>
      <c r="C5040">
        <v>78</v>
      </c>
      <c r="D5040" t="s">
        <v>37</v>
      </c>
      <c r="E5040" t="s">
        <v>74</v>
      </c>
      <c r="F5040">
        <v>9</v>
      </c>
      <c r="G5040">
        <v>28</v>
      </c>
      <c r="H5040" t="s">
        <v>36</v>
      </c>
      <c r="I5040" t="s">
        <v>37</v>
      </c>
      <c r="J5040" t="s">
        <v>37</v>
      </c>
      <c r="K5040" t="s">
        <v>37</v>
      </c>
      <c r="L5040" t="s">
        <v>50</v>
      </c>
      <c r="M5040" t="s">
        <v>34</v>
      </c>
      <c r="N5040" t="s">
        <v>34</v>
      </c>
      <c r="O5040" t="s">
        <v>34</v>
      </c>
      <c r="P5040" t="s">
        <v>34</v>
      </c>
      <c r="Q5040" t="s">
        <v>37</v>
      </c>
      <c r="R5040" t="s">
        <v>37</v>
      </c>
      <c r="S5040" t="s">
        <v>34</v>
      </c>
      <c r="T5040" t="s">
        <v>37</v>
      </c>
      <c r="U5040" t="s">
        <v>67</v>
      </c>
      <c r="V5040" t="s">
        <v>37</v>
      </c>
      <c r="W5040" t="s">
        <v>51</v>
      </c>
      <c r="X5040">
        <v>94.8</v>
      </c>
      <c r="Y5040">
        <v>1563.9</v>
      </c>
      <c r="Z5040">
        <v>0</v>
      </c>
      <c r="AA5040">
        <v>0</v>
      </c>
      <c r="AB5040">
        <v>789.48</v>
      </c>
      <c r="AC5040">
        <v>2353.38</v>
      </c>
      <c r="AD5040" t="s">
        <v>41</v>
      </c>
      <c r="AE5040" t="s">
        <v>42</v>
      </c>
      <c r="AF5040" t="s">
        <v>42</v>
      </c>
      <c r="AG5040">
        <f t="shared" si="156"/>
        <v>0</v>
      </c>
      <c r="AH5040" t="str" cm="1">
        <f t="array" ref="AH5040">_xlfn.IFS(
X5040&lt;=20, "&lt;20",
AND(X5040&gt;=20, X5040&lt;50), "20-50",
AND(X5040&gt;=50, X5040&lt;100), "50-100",
X5040&gt;=100, "&gt;100"
)</f>
        <v>50-100</v>
      </c>
      <c r="AI5040">
        <f t="shared" si="157"/>
        <v>0</v>
      </c>
      <c r="AJ5040" t="str" cm="1">
        <f t="array" ref="AJ5040">_xlfn.IFS(
C5040&lt;=20, "&lt;20",
AND(C5040&gt;=20, C5040&lt;35), "20-35",
AND(C5040&gt;=35, C5040&lt;50), "35-50",
C5040&gt;=50, "50-100"
)</f>
        <v>50-100</v>
      </c>
      <c r="AK5040" t="str" cm="1">
        <f t="array" ref="AK5040">_xlfn.IFS(
G5040&lt;6, "&lt;6",
AND(G5040&gt;=6, G5040&lt;12), "6-12",
AND(G5040&gt;=12, G5040&lt;18), "12-18",  AND(G5040&gt;=18, G5040&lt;24), "18-24", G5040&gt;=24, "24-36")</f>
        <v>24-36</v>
      </c>
    </row>
    <row r="5041" spans="1:37" x14ac:dyDescent="0.3">
      <c r="A5041" t="s">
        <v>5141</v>
      </c>
      <c r="B5041" t="s">
        <v>33</v>
      </c>
      <c r="C5041">
        <v>41</v>
      </c>
      <c r="D5041" t="s">
        <v>37</v>
      </c>
      <c r="E5041" t="s">
        <v>45</v>
      </c>
      <c r="F5041">
        <v>15</v>
      </c>
      <c r="G5041">
        <v>5</v>
      </c>
      <c r="H5041" t="s">
        <v>36</v>
      </c>
      <c r="I5041" t="s">
        <v>37</v>
      </c>
      <c r="J5041" t="s">
        <v>37</v>
      </c>
      <c r="K5041" t="s">
        <v>34</v>
      </c>
      <c r="L5041" t="s">
        <v>34</v>
      </c>
      <c r="M5041" t="s">
        <v>34</v>
      </c>
      <c r="N5041" t="s">
        <v>34</v>
      </c>
      <c r="O5041" t="s">
        <v>34</v>
      </c>
      <c r="P5041" t="s">
        <v>34</v>
      </c>
      <c r="Q5041" t="s">
        <v>34</v>
      </c>
      <c r="R5041" t="s">
        <v>34</v>
      </c>
      <c r="S5041" t="s">
        <v>34</v>
      </c>
      <c r="T5041" t="s">
        <v>34</v>
      </c>
      <c r="U5041" t="s">
        <v>67</v>
      </c>
      <c r="V5041" t="s">
        <v>34</v>
      </c>
      <c r="W5041" t="s">
        <v>143</v>
      </c>
      <c r="X5041">
        <v>25.75</v>
      </c>
      <c r="Y5041">
        <v>1686.15</v>
      </c>
      <c r="Z5041">
        <v>0</v>
      </c>
      <c r="AA5041">
        <v>0</v>
      </c>
      <c r="AB5041">
        <v>1824.44</v>
      </c>
      <c r="AC5041">
        <v>3510.59</v>
      </c>
      <c r="AD5041" t="s">
        <v>41</v>
      </c>
      <c r="AE5041" t="s">
        <v>42</v>
      </c>
      <c r="AF5041" t="s">
        <v>42</v>
      </c>
      <c r="AG5041">
        <f t="shared" si="156"/>
        <v>0</v>
      </c>
      <c r="AH5041" t="str" cm="1">
        <f t="array" ref="AH5041">_xlfn.IFS(
X5041&lt;=20, "&lt;20",
AND(X5041&gt;=20, X5041&lt;50), "20-50",
AND(X5041&gt;=50, X5041&lt;100), "50-100",
X5041&gt;=100, "&gt;100"
)</f>
        <v>20-50</v>
      </c>
      <c r="AI5041">
        <f t="shared" si="157"/>
        <v>0</v>
      </c>
      <c r="AJ5041" t="str" cm="1">
        <f t="array" ref="AJ5041">_xlfn.IFS(
C5041&lt;=20, "&lt;20",
AND(C5041&gt;=20, C5041&lt;35), "20-35",
AND(C5041&gt;=35, C5041&lt;50), "35-50",
C5041&gt;=50, "50-100"
)</f>
        <v>35-50</v>
      </c>
      <c r="AK5041" t="str" cm="1">
        <f t="array" ref="AK5041">_xlfn.IFS(
G5041&lt;6, "&lt;6",
AND(G5041&gt;=6, G5041&lt;12), "6-12",
AND(G5041&gt;=12, G5041&lt;18), "12-18",  AND(G5041&gt;=18, G5041&lt;24), "18-24", G5041&gt;=24, "24-36")</f>
        <v>&lt;6</v>
      </c>
    </row>
    <row r="5042" spans="1:37" x14ac:dyDescent="0.3">
      <c r="A5042" t="s">
        <v>5142</v>
      </c>
      <c r="B5042" t="s">
        <v>33</v>
      </c>
      <c r="C5042">
        <v>27</v>
      </c>
      <c r="D5042" t="s">
        <v>34</v>
      </c>
      <c r="E5042" t="s">
        <v>82</v>
      </c>
      <c r="F5042">
        <v>11</v>
      </c>
      <c r="G5042">
        <v>33</v>
      </c>
      <c r="H5042" t="s">
        <v>36</v>
      </c>
      <c r="I5042" t="s">
        <v>37</v>
      </c>
      <c r="J5042" t="s">
        <v>34</v>
      </c>
      <c r="K5042" t="s">
        <v>37</v>
      </c>
      <c r="L5042" t="s">
        <v>50</v>
      </c>
      <c r="M5042" t="s">
        <v>34</v>
      </c>
      <c r="N5042" t="s">
        <v>34</v>
      </c>
      <c r="O5042" t="s">
        <v>34</v>
      </c>
      <c r="P5042" t="s">
        <v>34</v>
      </c>
      <c r="Q5042" t="s">
        <v>37</v>
      </c>
      <c r="R5042" t="s">
        <v>37</v>
      </c>
      <c r="S5042" t="s">
        <v>37</v>
      </c>
      <c r="T5042" t="s">
        <v>37</v>
      </c>
      <c r="U5042" t="s">
        <v>46</v>
      </c>
      <c r="V5042" t="s">
        <v>37</v>
      </c>
      <c r="W5042" t="s">
        <v>51</v>
      </c>
      <c r="X5042">
        <v>88.45</v>
      </c>
      <c r="Y5042">
        <v>370.65</v>
      </c>
      <c r="Z5042">
        <v>0</v>
      </c>
      <c r="AA5042">
        <v>0</v>
      </c>
      <c r="AB5042">
        <v>196.56</v>
      </c>
      <c r="AC5042">
        <v>567.21</v>
      </c>
      <c r="AD5042" t="s">
        <v>52</v>
      </c>
      <c r="AE5042" t="s">
        <v>94</v>
      </c>
      <c r="AF5042" t="s">
        <v>95</v>
      </c>
      <c r="AG5042">
        <f t="shared" si="156"/>
        <v>1</v>
      </c>
      <c r="AH5042" t="str" cm="1">
        <f t="array" ref="AH5042">_xlfn.IFS(
X5042&lt;=20, "&lt;20",
AND(X5042&gt;=20, X5042&lt;50), "20-50",
AND(X5042&gt;=50, X5042&lt;100), "50-100",
X5042&gt;=100, "&gt;100"
)</f>
        <v>50-100</v>
      </c>
      <c r="AI5042">
        <f t="shared" si="157"/>
        <v>0</v>
      </c>
      <c r="AJ5042" t="str" cm="1">
        <f t="array" ref="AJ5042">_xlfn.IFS(
C5042&lt;=20, "&lt;20",
AND(C5042&gt;=20, C5042&lt;35), "20-35",
AND(C5042&gt;=35, C5042&lt;50), "35-50",
C5042&gt;=50, "50-100"
)</f>
        <v>20-35</v>
      </c>
      <c r="AK5042" t="str" cm="1">
        <f t="array" ref="AK5042">_xlfn.IFS(
G5042&lt;6, "&lt;6",
AND(G5042&gt;=6, G5042&lt;12), "6-12",
AND(G5042&gt;=12, G5042&lt;18), "12-18",  AND(G5042&gt;=18, G5042&lt;24), "18-24", G5042&gt;=24, "24-36")</f>
        <v>24-36</v>
      </c>
    </row>
    <row r="5043" spans="1:37" x14ac:dyDescent="0.3">
      <c r="A5043" t="s">
        <v>5143</v>
      </c>
      <c r="B5043" t="s">
        <v>44</v>
      </c>
      <c r="C5043">
        <v>21</v>
      </c>
      <c r="D5043" t="s">
        <v>34</v>
      </c>
      <c r="E5043" t="s">
        <v>61</v>
      </c>
      <c r="F5043">
        <v>15</v>
      </c>
      <c r="G5043">
        <v>10</v>
      </c>
      <c r="H5043" t="s">
        <v>57</v>
      </c>
      <c r="I5043" t="s">
        <v>37</v>
      </c>
      <c r="J5043" t="s">
        <v>34</v>
      </c>
      <c r="K5043" t="s">
        <v>37</v>
      </c>
      <c r="L5043" t="s">
        <v>38</v>
      </c>
      <c r="M5043" t="s">
        <v>34</v>
      </c>
      <c r="N5043" t="s">
        <v>34</v>
      </c>
      <c r="O5043" t="s">
        <v>34</v>
      </c>
      <c r="P5043" t="s">
        <v>37</v>
      </c>
      <c r="Q5043" t="s">
        <v>34</v>
      </c>
      <c r="R5043" t="s">
        <v>37</v>
      </c>
      <c r="S5043" t="s">
        <v>37</v>
      </c>
      <c r="T5043" t="s">
        <v>37</v>
      </c>
      <c r="U5043" t="s">
        <v>39</v>
      </c>
      <c r="V5043" t="s">
        <v>34</v>
      </c>
      <c r="W5043" t="s">
        <v>40</v>
      </c>
      <c r="X5043">
        <v>59.1</v>
      </c>
      <c r="Y5043">
        <v>772.85</v>
      </c>
      <c r="Z5043">
        <v>0</v>
      </c>
      <c r="AA5043">
        <v>0</v>
      </c>
      <c r="AB5043">
        <v>476.14</v>
      </c>
      <c r="AC5043">
        <v>1248.99</v>
      </c>
      <c r="AD5043" t="s">
        <v>41</v>
      </c>
      <c r="AE5043" t="s">
        <v>42</v>
      </c>
      <c r="AF5043" t="s">
        <v>42</v>
      </c>
      <c r="AG5043">
        <f t="shared" si="156"/>
        <v>0</v>
      </c>
      <c r="AH5043" t="str" cm="1">
        <f t="array" ref="AH5043">_xlfn.IFS(
X5043&lt;=20, "&lt;20",
AND(X5043&gt;=20, X5043&lt;50), "20-50",
AND(X5043&gt;=50, X5043&lt;100), "50-100",
X5043&gt;=100, "&gt;100"
)</f>
        <v>50-100</v>
      </c>
      <c r="AI5043">
        <f t="shared" si="157"/>
        <v>0</v>
      </c>
      <c r="AJ5043" t="str" cm="1">
        <f t="array" ref="AJ5043">_xlfn.IFS(
C5043&lt;=20, "&lt;20",
AND(C5043&gt;=20, C5043&lt;35), "20-35",
AND(C5043&gt;=35, C5043&lt;50), "35-50",
C5043&gt;=50, "50-100"
)</f>
        <v>20-35</v>
      </c>
      <c r="AK5043" t="str" cm="1">
        <f t="array" ref="AK5043">_xlfn.IFS(
G5043&lt;6, "&lt;6",
AND(G5043&gt;=6, G5043&lt;12), "6-12",
AND(G5043&gt;=12, G5043&lt;18), "12-18",  AND(G5043&gt;=18, G5043&lt;24), "18-24", G5043&gt;=24, "24-36")</f>
        <v>6-12</v>
      </c>
    </row>
    <row r="5044" spans="1:37" x14ac:dyDescent="0.3">
      <c r="A5044" t="s">
        <v>5144</v>
      </c>
      <c r="B5044" t="s">
        <v>33</v>
      </c>
      <c r="C5044">
        <v>42</v>
      </c>
      <c r="D5044" t="s">
        <v>34</v>
      </c>
      <c r="E5044" t="s">
        <v>103</v>
      </c>
      <c r="F5044">
        <v>0</v>
      </c>
      <c r="G5044">
        <v>11</v>
      </c>
      <c r="H5044" t="s">
        <v>36</v>
      </c>
      <c r="I5044" t="s">
        <v>37</v>
      </c>
      <c r="J5044" t="s">
        <v>37</v>
      </c>
      <c r="K5044" t="s">
        <v>37</v>
      </c>
      <c r="L5044" t="s">
        <v>50</v>
      </c>
      <c r="M5044" t="s">
        <v>34</v>
      </c>
      <c r="N5044" t="s">
        <v>37</v>
      </c>
      <c r="O5044" t="s">
        <v>37</v>
      </c>
      <c r="P5044" t="s">
        <v>34</v>
      </c>
      <c r="Q5044" t="s">
        <v>37</v>
      </c>
      <c r="R5044" t="s">
        <v>37</v>
      </c>
      <c r="S5044" t="s">
        <v>37</v>
      </c>
      <c r="T5044" t="s">
        <v>37</v>
      </c>
      <c r="U5044" t="s">
        <v>46</v>
      </c>
      <c r="V5044" t="s">
        <v>37</v>
      </c>
      <c r="W5044" t="s">
        <v>51</v>
      </c>
      <c r="X5044">
        <v>102.4</v>
      </c>
      <c r="Y5044">
        <v>6444.05</v>
      </c>
      <c r="Z5044">
        <v>0</v>
      </c>
      <c r="AA5044">
        <v>0</v>
      </c>
      <c r="AB5044">
        <v>1118.25</v>
      </c>
      <c r="AC5044">
        <v>7562.3</v>
      </c>
      <c r="AD5044" t="s">
        <v>41</v>
      </c>
      <c r="AE5044" t="s">
        <v>42</v>
      </c>
      <c r="AF5044" t="s">
        <v>42</v>
      </c>
      <c r="AG5044">
        <f t="shared" si="156"/>
        <v>0</v>
      </c>
      <c r="AH5044" t="str" cm="1">
        <f t="array" ref="AH5044">_xlfn.IFS(
X5044&lt;=20, "&lt;20",
AND(X5044&gt;=20, X5044&lt;50), "20-50",
AND(X5044&gt;=50, X5044&lt;100), "50-100",
X5044&gt;=100, "&gt;100"
)</f>
        <v>&gt;100</v>
      </c>
      <c r="AI5044">
        <f t="shared" si="157"/>
        <v>0</v>
      </c>
      <c r="AJ5044" t="str" cm="1">
        <f t="array" ref="AJ5044">_xlfn.IFS(
C5044&lt;=20, "&lt;20",
AND(C5044&gt;=20, C5044&lt;35), "20-35",
AND(C5044&gt;=35, C5044&lt;50), "35-50",
C5044&gt;=50, "50-100"
)</f>
        <v>35-50</v>
      </c>
      <c r="AK5044" t="str" cm="1">
        <f t="array" ref="AK5044">_xlfn.IFS(
G5044&lt;6, "&lt;6",
AND(G5044&gt;=6, G5044&lt;12), "6-12",
AND(G5044&gt;=12, G5044&lt;18), "12-18",  AND(G5044&gt;=18, G5044&lt;24), "18-24", G5044&gt;=24, "24-36")</f>
        <v>6-12</v>
      </c>
    </row>
    <row r="5045" spans="1:37" x14ac:dyDescent="0.3">
      <c r="A5045" t="s">
        <v>5145</v>
      </c>
      <c r="B5045" t="s">
        <v>44</v>
      </c>
      <c r="C5045">
        <v>36</v>
      </c>
      <c r="D5045" t="s">
        <v>37</v>
      </c>
      <c r="E5045" t="s">
        <v>82</v>
      </c>
      <c r="F5045">
        <v>5</v>
      </c>
      <c r="G5045">
        <v>32</v>
      </c>
      <c r="H5045" t="s">
        <v>70</v>
      </c>
      <c r="I5045" t="s">
        <v>34</v>
      </c>
      <c r="J5045" t="s">
        <v>34</v>
      </c>
      <c r="K5045" t="s">
        <v>37</v>
      </c>
      <c r="L5045" t="s">
        <v>38</v>
      </c>
      <c r="M5045" t="s">
        <v>37</v>
      </c>
      <c r="N5045" t="s">
        <v>34</v>
      </c>
      <c r="O5045" t="s">
        <v>34</v>
      </c>
      <c r="P5045" t="s">
        <v>37</v>
      </c>
      <c r="Q5045" t="s">
        <v>34</v>
      </c>
      <c r="R5045" t="s">
        <v>34</v>
      </c>
      <c r="S5045" t="s">
        <v>34</v>
      </c>
      <c r="T5045" t="s">
        <v>37</v>
      </c>
      <c r="U5045" t="s">
        <v>46</v>
      </c>
      <c r="V5045" t="s">
        <v>34</v>
      </c>
      <c r="W5045" t="s">
        <v>51</v>
      </c>
      <c r="X5045">
        <v>34</v>
      </c>
      <c r="Y5045">
        <v>1505.35</v>
      </c>
      <c r="Z5045">
        <v>49.22</v>
      </c>
      <c r="AA5045">
        <v>0</v>
      </c>
      <c r="AB5045">
        <v>0</v>
      </c>
      <c r="AC5045">
        <v>1456.13</v>
      </c>
      <c r="AD5045" t="s">
        <v>41</v>
      </c>
      <c r="AE5045" t="s">
        <v>42</v>
      </c>
      <c r="AF5045" t="s">
        <v>42</v>
      </c>
      <c r="AG5045">
        <f t="shared" si="156"/>
        <v>0</v>
      </c>
      <c r="AH5045" t="str" cm="1">
        <f t="array" ref="AH5045">_xlfn.IFS(
X5045&lt;=20, "&lt;20",
AND(X5045&gt;=20, X5045&lt;50), "20-50",
AND(X5045&gt;=50, X5045&lt;100), "50-100",
X5045&gt;=100, "&gt;100"
)</f>
        <v>20-50</v>
      </c>
      <c r="AI5045">
        <f t="shared" si="157"/>
        <v>0</v>
      </c>
      <c r="AJ5045" t="str" cm="1">
        <f t="array" ref="AJ5045">_xlfn.IFS(
C5045&lt;=20, "&lt;20",
AND(C5045&gt;=20, C5045&lt;35), "20-35",
AND(C5045&gt;=35, C5045&lt;50), "35-50",
C5045&gt;=50, "50-100"
)</f>
        <v>35-50</v>
      </c>
      <c r="AK5045" t="str" cm="1">
        <f t="array" ref="AK5045">_xlfn.IFS(
G5045&lt;6, "&lt;6",
AND(G5045&gt;=6, G5045&lt;12), "6-12",
AND(G5045&gt;=12, G5045&lt;18), "12-18",  AND(G5045&gt;=18, G5045&lt;24), "18-24", G5045&gt;=24, "24-36")</f>
        <v>24-36</v>
      </c>
    </row>
    <row r="5046" spans="1:37" x14ac:dyDescent="0.3">
      <c r="A5046" t="s">
        <v>5146</v>
      </c>
      <c r="B5046" t="s">
        <v>44</v>
      </c>
      <c r="C5046">
        <v>53</v>
      </c>
      <c r="D5046" t="s">
        <v>37</v>
      </c>
      <c r="E5046" t="s">
        <v>74</v>
      </c>
      <c r="F5046">
        <v>12</v>
      </c>
      <c r="G5046">
        <v>4</v>
      </c>
      <c r="H5046" t="s">
        <v>66</v>
      </c>
      <c r="I5046" t="s">
        <v>37</v>
      </c>
      <c r="J5046" t="s">
        <v>37</v>
      </c>
      <c r="K5046" t="s">
        <v>37</v>
      </c>
      <c r="L5046" t="s">
        <v>72</v>
      </c>
      <c r="M5046" t="s">
        <v>37</v>
      </c>
      <c r="N5046" t="s">
        <v>34</v>
      </c>
      <c r="O5046" t="s">
        <v>37</v>
      </c>
      <c r="P5046" t="s">
        <v>37</v>
      </c>
      <c r="Q5046" t="s">
        <v>37</v>
      </c>
      <c r="R5046" t="s">
        <v>37</v>
      </c>
      <c r="S5046" t="s">
        <v>37</v>
      </c>
      <c r="T5046" t="s">
        <v>37</v>
      </c>
      <c r="U5046" t="s">
        <v>67</v>
      </c>
      <c r="V5046" t="s">
        <v>37</v>
      </c>
      <c r="W5046" t="s">
        <v>40</v>
      </c>
      <c r="X5046">
        <v>84</v>
      </c>
      <c r="Y5046">
        <v>5714.25</v>
      </c>
      <c r="Z5046">
        <v>0</v>
      </c>
      <c r="AA5046">
        <v>0</v>
      </c>
      <c r="AB5046">
        <v>410.52</v>
      </c>
      <c r="AC5046">
        <v>6124.77</v>
      </c>
      <c r="AD5046" t="s">
        <v>41</v>
      </c>
      <c r="AE5046" t="s">
        <v>42</v>
      </c>
      <c r="AF5046" t="s">
        <v>42</v>
      </c>
      <c r="AG5046">
        <f t="shared" si="156"/>
        <v>0</v>
      </c>
      <c r="AH5046" t="str" cm="1">
        <f t="array" ref="AH5046">_xlfn.IFS(
X5046&lt;=20, "&lt;20",
AND(X5046&gt;=20, X5046&lt;50), "20-50",
AND(X5046&gt;=50, X5046&lt;100), "50-100",
X5046&gt;=100, "&gt;100"
)</f>
        <v>50-100</v>
      </c>
      <c r="AI5046">
        <f t="shared" si="157"/>
        <v>0</v>
      </c>
      <c r="AJ5046" t="str" cm="1">
        <f t="array" ref="AJ5046">_xlfn.IFS(
C5046&lt;=20, "&lt;20",
AND(C5046&gt;=20, C5046&lt;35), "20-35",
AND(C5046&gt;=35, C5046&lt;50), "35-50",
C5046&gt;=50, "50-100"
)</f>
        <v>50-100</v>
      </c>
      <c r="AK5046" t="str" cm="1">
        <f t="array" ref="AK5046">_xlfn.IFS(
G5046&lt;6, "&lt;6",
AND(G5046&gt;=6, G5046&lt;12), "6-12",
AND(G5046&gt;=12, G5046&lt;18), "12-18",  AND(G5046&gt;=18, G5046&lt;24), "18-24", G5046&gt;=24, "24-36")</f>
        <v>&lt;6</v>
      </c>
    </row>
    <row r="5047" spans="1:37" x14ac:dyDescent="0.3">
      <c r="A5047" t="s">
        <v>5147</v>
      </c>
      <c r="B5047" t="s">
        <v>33</v>
      </c>
      <c r="C5047">
        <v>73</v>
      </c>
      <c r="D5047" t="s">
        <v>34</v>
      </c>
      <c r="E5047" t="s">
        <v>61</v>
      </c>
      <c r="F5047">
        <v>7</v>
      </c>
      <c r="G5047">
        <v>2</v>
      </c>
      <c r="H5047" t="s">
        <v>36</v>
      </c>
      <c r="I5047" t="s">
        <v>37</v>
      </c>
      <c r="J5047" t="s">
        <v>37</v>
      </c>
      <c r="K5047" t="s">
        <v>37</v>
      </c>
      <c r="L5047" t="s">
        <v>50</v>
      </c>
      <c r="M5047" t="s">
        <v>34</v>
      </c>
      <c r="N5047" t="s">
        <v>34</v>
      </c>
      <c r="O5047" t="s">
        <v>37</v>
      </c>
      <c r="P5047" t="s">
        <v>34</v>
      </c>
      <c r="Q5047" t="s">
        <v>37</v>
      </c>
      <c r="R5047" t="s">
        <v>37</v>
      </c>
      <c r="S5047" t="s">
        <v>34</v>
      </c>
      <c r="T5047" t="s">
        <v>37</v>
      </c>
      <c r="U5047" t="s">
        <v>46</v>
      </c>
      <c r="V5047" t="s">
        <v>34</v>
      </c>
      <c r="W5047" t="s">
        <v>51</v>
      </c>
      <c r="X5047">
        <v>101.35</v>
      </c>
      <c r="Y5047">
        <v>780.5</v>
      </c>
      <c r="Z5047">
        <v>0</v>
      </c>
      <c r="AA5047">
        <v>0</v>
      </c>
      <c r="AB5047">
        <v>351.84</v>
      </c>
      <c r="AC5047">
        <v>1132.3399999999999</v>
      </c>
      <c r="AD5047" t="s">
        <v>52</v>
      </c>
      <c r="AE5047" t="s">
        <v>104</v>
      </c>
      <c r="AF5047" t="s">
        <v>150</v>
      </c>
      <c r="AG5047">
        <f t="shared" si="156"/>
        <v>1</v>
      </c>
      <c r="AH5047" t="str" cm="1">
        <f t="array" ref="AH5047">_xlfn.IFS(
X5047&lt;=20, "&lt;20",
AND(X5047&gt;=20, X5047&lt;50), "20-50",
AND(X5047&gt;=50, X5047&lt;100), "50-100",
X5047&gt;=100, "&gt;100"
)</f>
        <v>&gt;100</v>
      </c>
      <c r="AI5047">
        <f t="shared" si="157"/>
        <v>0</v>
      </c>
      <c r="AJ5047" t="str" cm="1">
        <f t="array" ref="AJ5047">_xlfn.IFS(
C5047&lt;=20, "&lt;20",
AND(C5047&gt;=20, C5047&lt;35), "20-35",
AND(C5047&gt;=35, C5047&lt;50), "35-50",
C5047&gt;=50, "50-100"
)</f>
        <v>50-100</v>
      </c>
      <c r="AK5047" t="str" cm="1">
        <f t="array" ref="AK5047">_xlfn.IFS(
G5047&lt;6, "&lt;6",
AND(G5047&gt;=6, G5047&lt;12), "6-12",
AND(G5047&gt;=12, G5047&lt;18), "12-18",  AND(G5047&gt;=18, G5047&lt;24), "18-24", G5047&gt;=24, "24-36")</f>
        <v>&lt;6</v>
      </c>
    </row>
    <row r="5048" spans="1:37" x14ac:dyDescent="0.3">
      <c r="A5048" t="s">
        <v>5148</v>
      </c>
      <c r="B5048" t="s">
        <v>44</v>
      </c>
      <c r="C5048">
        <v>20</v>
      </c>
      <c r="D5048" t="s">
        <v>34</v>
      </c>
      <c r="E5048" t="s">
        <v>69</v>
      </c>
      <c r="F5048">
        <v>2</v>
      </c>
      <c r="G5048">
        <v>2</v>
      </c>
      <c r="H5048" t="s">
        <v>36</v>
      </c>
      <c r="I5048" t="s">
        <v>37</v>
      </c>
      <c r="J5048" t="s">
        <v>34</v>
      </c>
      <c r="K5048" t="s">
        <v>34</v>
      </c>
      <c r="L5048" t="s">
        <v>34</v>
      </c>
      <c r="M5048" t="s">
        <v>34</v>
      </c>
      <c r="N5048" t="s">
        <v>34</v>
      </c>
      <c r="O5048" t="s">
        <v>34</v>
      </c>
      <c r="P5048" t="s">
        <v>34</v>
      </c>
      <c r="Q5048" t="s">
        <v>34</v>
      </c>
      <c r="R5048" t="s">
        <v>34</v>
      </c>
      <c r="S5048" t="s">
        <v>34</v>
      </c>
      <c r="T5048" t="s">
        <v>34</v>
      </c>
      <c r="U5048" t="s">
        <v>46</v>
      </c>
      <c r="V5048" t="s">
        <v>34</v>
      </c>
      <c r="W5048" t="s">
        <v>40</v>
      </c>
      <c r="X5048">
        <v>19</v>
      </c>
      <c r="Y5048">
        <v>73.45</v>
      </c>
      <c r="Z5048">
        <v>0</v>
      </c>
      <c r="AA5048">
        <v>0</v>
      </c>
      <c r="AB5048">
        <v>33.520000000000003</v>
      </c>
      <c r="AC5048">
        <v>106.97</v>
      </c>
      <c r="AD5048" t="s">
        <v>41</v>
      </c>
      <c r="AE5048" t="s">
        <v>42</v>
      </c>
      <c r="AF5048" t="s">
        <v>42</v>
      </c>
      <c r="AG5048">
        <f t="shared" si="156"/>
        <v>0</v>
      </c>
      <c r="AH5048" t="str" cm="1">
        <f t="array" ref="AH5048">_xlfn.IFS(
X5048&lt;=20, "&lt;20",
AND(X5048&gt;=20, X5048&lt;50), "20-50",
AND(X5048&gt;=50, X5048&lt;100), "50-100",
X5048&gt;=100, "&gt;100"
)</f>
        <v>&lt;20</v>
      </c>
      <c r="AI5048">
        <f t="shared" si="157"/>
        <v>0</v>
      </c>
      <c r="AJ5048" t="str" cm="1">
        <f t="array" ref="AJ5048">_xlfn.IFS(
C5048&lt;=20, "&lt;20",
AND(C5048&gt;=20, C5048&lt;35), "20-35",
AND(C5048&gt;=35, C5048&lt;50), "35-50",
C5048&gt;=50, "50-100"
)</f>
        <v>&lt;20</v>
      </c>
      <c r="AK5048" t="str" cm="1">
        <f t="array" ref="AK5048">_xlfn.IFS(
G5048&lt;6, "&lt;6",
AND(G5048&gt;=6, G5048&lt;12), "6-12",
AND(G5048&gt;=12, G5048&lt;18), "12-18",  AND(G5048&gt;=18, G5048&lt;24), "18-24", G5048&gt;=24, "24-36")</f>
        <v>&lt;6</v>
      </c>
    </row>
    <row r="5049" spans="1:37" x14ac:dyDescent="0.3">
      <c r="A5049" t="s">
        <v>5149</v>
      </c>
      <c r="B5049" t="s">
        <v>33</v>
      </c>
      <c r="C5049">
        <v>76</v>
      </c>
      <c r="D5049" t="s">
        <v>37</v>
      </c>
      <c r="E5049" t="s">
        <v>158</v>
      </c>
      <c r="F5049">
        <v>10</v>
      </c>
      <c r="G5049">
        <v>2</v>
      </c>
      <c r="H5049" t="s">
        <v>49</v>
      </c>
      <c r="I5049" t="s">
        <v>37</v>
      </c>
      <c r="J5049" t="s">
        <v>37</v>
      </c>
      <c r="K5049" t="s">
        <v>37</v>
      </c>
      <c r="L5049" t="s">
        <v>50</v>
      </c>
      <c r="M5049" t="s">
        <v>34</v>
      </c>
      <c r="N5049" t="s">
        <v>34</v>
      </c>
      <c r="O5049" t="s">
        <v>34</v>
      </c>
      <c r="P5049" t="s">
        <v>34</v>
      </c>
      <c r="Q5049" t="s">
        <v>34</v>
      </c>
      <c r="R5049" t="s">
        <v>34</v>
      </c>
      <c r="S5049" t="s">
        <v>34</v>
      </c>
      <c r="T5049" t="s">
        <v>37</v>
      </c>
      <c r="U5049" t="s">
        <v>46</v>
      </c>
      <c r="V5049" t="s">
        <v>37</v>
      </c>
      <c r="W5049" t="s">
        <v>143</v>
      </c>
      <c r="X5049">
        <v>74.849999999999994</v>
      </c>
      <c r="Y5049">
        <v>156.4</v>
      </c>
      <c r="Z5049">
        <v>0</v>
      </c>
      <c r="AA5049">
        <v>0</v>
      </c>
      <c r="AB5049">
        <v>90.82</v>
      </c>
      <c r="AC5049">
        <v>247.22</v>
      </c>
      <c r="AD5049" t="s">
        <v>52</v>
      </c>
      <c r="AE5049" t="s">
        <v>53</v>
      </c>
      <c r="AF5049" t="s">
        <v>91</v>
      </c>
      <c r="AG5049">
        <f t="shared" si="156"/>
        <v>1</v>
      </c>
      <c r="AH5049" t="str" cm="1">
        <f t="array" ref="AH5049">_xlfn.IFS(
X5049&lt;=20, "&lt;20",
AND(X5049&gt;=20, X5049&lt;50), "20-50",
AND(X5049&gt;=50, X5049&lt;100), "50-100",
X5049&gt;=100, "&gt;100"
)</f>
        <v>50-100</v>
      </c>
      <c r="AI5049">
        <f t="shared" si="157"/>
        <v>0</v>
      </c>
      <c r="AJ5049" t="str" cm="1">
        <f t="array" ref="AJ5049">_xlfn.IFS(
C5049&lt;=20, "&lt;20",
AND(C5049&gt;=20, C5049&lt;35), "20-35",
AND(C5049&gt;=35, C5049&lt;50), "35-50",
C5049&gt;=50, "50-100"
)</f>
        <v>50-100</v>
      </c>
      <c r="AK5049" t="str" cm="1">
        <f t="array" ref="AK5049">_xlfn.IFS(
G5049&lt;6, "&lt;6",
AND(G5049&gt;=6, G5049&lt;12), "6-12",
AND(G5049&gt;=12, G5049&lt;18), "12-18",  AND(G5049&gt;=18, G5049&lt;24), "18-24", G5049&gt;=24, "24-36")</f>
        <v>&lt;6</v>
      </c>
    </row>
    <row r="5050" spans="1:37" x14ac:dyDescent="0.3">
      <c r="A5050" t="s">
        <v>5150</v>
      </c>
      <c r="B5050" t="s">
        <v>44</v>
      </c>
      <c r="C5050">
        <v>18</v>
      </c>
      <c r="D5050" t="s">
        <v>37</v>
      </c>
      <c r="E5050" t="s">
        <v>48</v>
      </c>
      <c r="F5050">
        <v>10</v>
      </c>
      <c r="G5050">
        <v>6</v>
      </c>
      <c r="H5050" t="s">
        <v>36</v>
      </c>
      <c r="I5050" t="s">
        <v>37</v>
      </c>
      <c r="J5050" t="s">
        <v>34</v>
      </c>
      <c r="K5050" t="s">
        <v>34</v>
      </c>
      <c r="L5050" t="s">
        <v>34</v>
      </c>
      <c r="M5050" t="s">
        <v>34</v>
      </c>
      <c r="N5050" t="s">
        <v>34</v>
      </c>
      <c r="O5050" t="s">
        <v>34</v>
      </c>
      <c r="P5050" t="s">
        <v>34</v>
      </c>
      <c r="Q5050" t="s">
        <v>34</v>
      </c>
      <c r="R5050" t="s">
        <v>34</v>
      </c>
      <c r="S5050" t="s">
        <v>34</v>
      </c>
      <c r="T5050" t="s">
        <v>34</v>
      </c>
      <c r="U5050" t="s">
        <v>46</v>
      </c>
      <c r="V5050" t="s">
        <v>34</v>
      </c>
      <c r="W5050" t="s">
        <v>40</v>
      </c>
      <c r="X5050">
        <v>19.75</v>
      </c>
      <c r="Y5050">
        <v>19.75</v>
      </c>
      <c r="Z5050">
        <v>0</v>
      </c>
      <c r="AA5050">
        <v>0</v>
      </c>
      <c r="AB5050">
        <v>29.33</v>
      </c>
      <c r="AC5050">
        <v>49.08</v>
      </c>
      <c r="AD5050" t="s">
        <v>52</v>
      </c>
      <c r="AE5050" t="s">
        <v>53</v>
      </c>
      <c r="AF5050" t="s">
        <v>91</v>
      </c>
      <c r="AG5050">
        <f t="shared" si="156"/>
        <v>1</v>
      </c>
      <c r="AH5050" t="str" cm="1">
        <f t="array" ref="AH5050">_xlfn.IFS(
X5050&lt;=20, "&lt;20",
AND(X5050&gt;=20, X5050&lt;50), "20-50",
AND(X5050&gt;=50, X5050&lt;100), "50-100",
X5050&gt;=100, "&gt;100"
)</f>
        <v>&lt;20</v>
      </c>
      <c r="AI5050">
        <f t="shared" si="157"/>
        <v>0</v>
      </c>
      <c r="AJ5050" t="str" cm="1">
        <f t="array" ref="AJ5050">_xlfn.IFS(
C5050&lt;=20, "&lt;20",
AND(C5050&gt;=20, C5050&lt;35), "20-35",
AND(C5050&gt;=35, C5050&lt;50), "35-50",
C5050&gt;=50, "50-100"
)</f>
        <v>&lt;20</v>
      </c>
      <c r="AK5050" t="str" cm="1">
        <f t="array" ref="AK5050">_xlfn.IFS(
G5050&lt;6, "&lt;6",
AND(G5050&gt;=6, G5050&lt;12), "6-12",
AND(G5050&gt;=12, G5050&lt;18), "12-18",  AND(G5050&gt;=18, G5050&lt;24), "18-24", G5050&gt;=24, "24-36")</f>
        <v>6-12</v>
      </c>
    </row>
    <row r="5051" spans="1:37" x14ac:dyDescent="0.3">
      <c r="A5051" t="s">
        <v>5151</v>
      </c>
      <c r="B5051" t="s">
        <v>33</v>
      </c>
      <c r="C5051">
        <v>56</v>
      </c>
      <c r="D5051" t="s">
        <v>37</v>
      </c>
      <c r="E5051" t="s">
        <v>82</v>
      </c>
      <c r="F5051">
        <v>3</v>
      </c>
      <c r="G5051">
        <v>16</v>
      </c>
      <c r="H5051" t="s">
        <v>36</v>
      </c>
      <c r="I5051" t="s">
        <v>34</v>
      </c>
      <c r="J5051" t="s">
        <v>34</v>
      </c>
      <c r="K5051" t="s">
        <v>37</v>
      </c>
      <c r="L5051" t="s">
        <v>72</v>
      </c>
      <c r="M5051" t="s">
        <v>34</v>
      </c>
      <c r="N5051" t="s">
        <v>34</v>
      </c>
      <c r="O5051" t="s">
        <v>37</v>
      </c>
      <c r="P5051" t="s">
        <v>34</v>
      </c>
      <c r="Q5051" t="s">
        <v>37</v>
      </c>
      <c r="R5051" t="s">
        <v>37</v>
      </c>
      <c r="S5051" t="s">
        <v>37</v>
      </c>
      <c r="T5051" t="s">
        <v>34</v>
      </c>
      <c r="U5051" t="s">
        <v>46</v>
      </c>
      <c r="V5051" t="s">
        <v>37</v>
      </c>
      <c r="W5051" t="s">
        <v>51</v>
      </c>
      <c r="X5051">
        <v>48.75</v>
      </c>
      <c r="Y5051">
        <v>442.2</v>
      </c>
      <c r="Z5051">
        <v>0</v>
      </c>
      <c r="AA5051">
        <v>10</v>
      </c>
      <c r="AB5051">
        <v>0</v>
      </c>
      <c r="AC5051">
        <v>452.2</v>
      </c>
      <c r="AD5051" t="s">
        <v>52</v>
      </c>
      <c r="AE5051" t="s">
        <v>100</v>
      </c>
      <c r="AF5051" t="s">
        <v>178</v>
      </c>
      <c r="AG5051">
        <f t="shared" si="156"/>
        <v>1</v>
      </c>
      <c r="AH5051" t="str" cm="1">
        <f t="array" ref="AH5051">_xlfn.IFS(
X5051&lt;=20, "&lt;20",
AND(X5051&gt;=20, X5051&lt;50), "20-50",
AND(X5051&gt;=50, X5051&lt;100), "50-100",
X5051&gt;=100, "&gt;100"
)</f>
        <v>20-50</v>
      </c>
      <c r="AI5051">
        <f t="shared" si="157"/>
        <v>0</v>
      </c>
      <c r="AJ5051" t="str" cm="1">
        <f t="array" ref="AJ5051">_xlfn.IFS(
C5051&lt;=20, "&lt;20",
AND(C5051&gt;=20, C5051&lt;35), "20-35",
AND(C5051&gt;=35, C5051&lt;50), "35-50",
C5051&gt;=50, "50-100"
)</f>
        <v>50-100</v>
      </c>
      <c r="AK5051" t="str" cm="1">
        <f t="array" ref="AK5051">_xlfn.IFS(
G5051&lt;6, "&lt;6",
AND(G5051&gt;=6, G5051&lt;12), "6-12",
AND(G5051&gt;=12, G5051&lt;18), "12-18",  AND(G5051&gt;=18, G5051&lt;24), "18-24", G5051&gt;=24, "24-36")</f>
        <v>12-18</v>
      </c>
    </row>
    <row r="5052" spans="1:37" x14ac:dyDescent="0.3">
      <c r="A5052" t="s">
        <v>5152</v>
      </c>
      <c r="B5052" t="s">
        <v>44</v>
      </c>
      <c r="C5052">
        <v>73</v>
      </c>
      <c r="D5052" t="s">
        <v>37</v>
      </c>
      <c r="E5052" t="s">
        <v>124</v>
      </c>
      <c r="F5052">
        <v>14</v>
      </c>
      <c r="G5052">
        <v>36</v>
      </c>
      <c r="H5052" t="s">
        <v>36</v>
      </c>
      <c r="I5052" t="s">
        <v>37</v>
      </c>
      <c r="J5052" t="s">
        <v>37</v>
      </c>
      <c r="K5052" t="s">
        <v>37</v>
      </c>
      <c r="L5052" t="s">
        <v>50</v>
      </c>
      <c r="M5052" t="s">
        <v>34</v>
      </c>
      <c r="N5052" t="s">
        <v>34</v>
      </c>
      <c r="O5052" t="s">
        <v>34</v>
      </c>
      <c r="P5052" t="s">
        <v>37</v>
      </c>
      <c r="Q5052" t="s">
        <v>37</v>
      </c>
      <c r="R5052" t="s">
        <v>37</v>
      </c>
      <c r="S5052" t="s">
        <v>34</v>
      </c>
      <c r="T5052" t="s">
        <v>37</v>
      </c>
      <c r="U5052" t="s">
        <v>46</v>
      </c>
      <c r="V5052" t="s">
        <v>34</v>
      </c>
      <c r="W5052" t="s">
        <v>51</v>
      </c>
      <c r="X5052">
        <v>99.75</v>
      </c>
      <c r="Y5052">
        <v>1836.25</v>
      </c>
      <c r="Z5052">
        <v>0</v>
      </c>
      <c r="AA5052">
        <v>0</v>
      </c>
      <c r="AB5052">
        <v>454.86</v>
      </c>
      <c r="AC5052">
        <v>2291.11</v>
      </c>
      <c r="AD5052" t="s">
        <v>52</v>
      </c>
      <c r="AE5052" t="s">
        <v>104</v>
      </c>
      <c r="AF5052" t="s">
        <v>150</v>
      </c>
      <c r="AG5052">
        <f t="shared" si="156"/>
        <v>1</v>
      </c>
      <c r="AH5052" t="str" cm="1">
        <f t="array" ref="AH5052">_xlfn.IFS(
X5052&lt;=20, "&lt;20",
AND(X5052&gt;=20, X5052&lt;50), "20-50",
AND(X5052&gt;=50, X5052&lt;100), "50-100",
X5052&gt;=100, "&gt;100"
)</f>
        <v>50-100</v>
      </c>
      <c r="AI5052">
        <f t="shared" si="157"/>
        <v>0</v>
      </c>
      <c r="AJ5052" t="str" cm="1">
        <f t="array" ref="AJ5052">_xlfn.IFS(
C5052&lt;=20, "&lt;20",
AND(C5052&gt;=20, C5052&lt;35), "20-35",
AND(C5052&gt;=35, C5052&lt;50), "35-50",
C5052&gt;=50, "50-100"
)</f>
        <v>50-100</v>
      </c>
      <c r="AK5052" t="str" cm="1">
        <f t="array" ref="AK5052">_xlfn.IFS(
G5052&lt;6, "&lt;6",
AND(G5052&gt;=6, G5052&lt;12), "6-12",
AND(G5052&gt;=12, G5052&lt;18), "12-18",  AND(G5052&gt;=18, G5052&lt;24), "18-24", G5052&gt;=24, "24-36")</f>
        <v>24-36</v>
      </c>
    </row>
    <row r="5053" spans="1:37" x14ac:dyDescent="0.3">
      <c r="A5053" t="s">
        <v>5153</v>
      </c>
      <c r="B5053" t="s">
        <v>44</v>
      </c>
      <c r="C5053">
        <v>50</v>
      </c>
      <c r="D5053" t="s">
        <v>34</v>
      </c>
      <c r="E5053" t="s">
        <v>61</v>
      </c>
      <c r="F5053">
        <v>3</v>
      </c>
      <c r="G5053">
        <v>16</v>
      </c>
      <c r="H5053" t="s">
        <v>36</v>
      </c>
      <c r="I5053" t="s">
        <v>37</v>
      </c>
      <c r="J5053" t="s">
        <v>37</v>
      </c>
      <c r="K5053" t="s">
        <v>37</v>
      </c>
      <c r="L5053" t="s">
        <v>50</v>
      </c>
      <c r="M5053" t="s">
        <v>37</v>
      </c>
      <c r="N5053" t="s">
        <v>34</v>
      </c>
      <c r="O5053" t="s">
        <v>34</v>
      </c>
      <c r="P5053" t="s">
        <v>37</v>
      </c>
      <c r="Q5053" t="s">
        <v>34</v>
      </c>
      <c r="R5053" t="s">
        <v>34</v>
      </c>
      <c r="S5053" t="s">
        <v>34</v>
      </c>
      <c r="T5053" t="s">
        <v>34</v>
      </c>
      <c r="U5053" t="s">
        <v>46</v>
      </c>
      <c r="V5053" t="s">
        <v>34</v>
      </c>
      <c r="W5053" t="s">
        <v>51</v>
      </c>
      <c r="X5053">
        <v>87.65</v>
      </c>
      <c r="Y5053">
        <v>2766.4</v>
      </c>
      <c r="Z5053">
        <v>47.87</v>
      </c>
      <c r="AA5053">
        <v>150</v>
      </c>
      <c r="AB5053">
        <v>198.4</v>
      </c>
      <c r="AC5053">
        <v>3066.93</v>
      </c>
      <c r="AD5053" t="s">
        <v>41</v>
      </c>
      <c r="AE5053" t="s">
        <v>42</v>
      </c>
      <c r="AF5053" t="s">
        <v>42</v>
      </c>
      <c r="AG5053">
        <f t="shared" si="156"/>
        <v>0</v>
      </c>
      <c r="AH5053" t="str" cm="1">
        <f t="array" ref="AH5053">_xlfn.IFS(
X5053&lt;=20, "&lt;20",
AND(X5053&gt;=20, X5053&lt;50), "20-50",
AND(X5053&gt;=50, X5053&lt;100), "50-100",
X5053&gt;=100, "&gt;100"
)</f>
        <v>50-100</v>
      </c>
      <c r="AI5053">
        <f t="shared" si="157"/>
        <v>0</v>
      </c>
      <c r="AJ5053" t="str" cm="1">
        <f t="array" ref="AJ5053">_xlfn.IFS(
C5053&lt;=20, "&lt;20",
AND(C5053&gt;=20, C5053&lt;35), "20-35",
AND(C5053&gt;=35, C5053&lt;50), "35-50",
C5053&gt;=50, "50-100"
)</f>
        <v>50-100</v>
      </c>
      <c r="AK5053" t="str" cm="1">
        <f t="array" ref="AK5053">_xlfn.IFS(
G5053&lt;6, "&lt;6",
AND(G5053&gt;=6, G5053&lt;12), "6-12",
AND(G5053&gt;=12, G5053&lt;18), "12-18",  AND(G5053&gt;=18, G5053&lt;24), "18-24", G5053&gt;=24, "24-36")</f>
        <v>12-18</v>
      </c>
    </row>
    <row r="5054" spans="1:37" x14ac:dyDescent="0.3">
      <c r="A5054" t="s">
        <v>5154</v>
      </c>
      <c r="B5054" t="s">
        <v>33</v>
      </c>
      <c r="C5054">
        <v>52</v>
      </c>
      <c r="D5054" t="s">
        <v>37</v>
      </c>
      <c r="E5054" t="s">
        <v>56</v>
      </c>
      <c r="F5054">
        <v>12</v>
      </c>
      <c r="G5054">
        <v>19</v>
      </c>
      <c r="H5054" t="s">
        <v>70</v>
      </c>
      <c r="I5054" t="s">
        <v>37</v>
      </c>
      <c r="J5054" t="s">
        <v>34</v>
      </c>
      <c r="K5054" t="s">
        <v>34</v>
      </c>
      <c r="L5054" t="s">
        <v>34</v>
      </c>
      <c r="M5054" t="s">
        <v>34</v>
      </c>
      <c r="N5054" t="s">
        <v>34</v>
      </c>
      <c r="O5054" t="s">
        <v>34</v>
      </c>
      <c r="P5054" t="s">
        <v>34</v>
      </c>
      <c r="Q5054" t="s">
        <v>34</v>
      </c>
      <c r="R5054" t="s">
        <v>34</v>
      </c>
      <c r="S5054" t="s">
        <v>34</v>
      </c>
      <c r="T5054" t="s">
        <v>34</v>
      </c>
      <c r="U5054" t="s">
        <v>67</v>
      </c>
      <c r="V5054" t="s">
        <v>34</v>
      </c>
      <c r="W5054" t="s">
        <v>51</v>
      </c>
      <c r="X5054">
        <v>19.55</v>
      </c>
      <c r="Y5054">
        <v>819.95</v>
      </c>
      <c r="Z5054">
        <v>0</v>
      </c>
      <c r="AA5054">
        <v>0</v>
      </c>
      <c r="AB5054">
        <v>632.28</v>
      </c>
      <c r="AC5054">
        <v>1452.23</v>
      </c>
      <c r="AD5054" t="s">
        <v>41</v>
      </c>
      <c r="AE5054" t="s">
        <v>42</v>
      </c>
      <c r="AF5054" t="s">
        <v>42</v>
      </c>
      <c r="AG5054">
        <f t="shared" si="156"/>
        <v>0</v>
      </c>
      <c r="AH5054" t="str" cm="1">
        <f t="array" ref="AH5054">_xlfn.IFS(
X5054&lt;=20, "&lt;20",
AND(X5054&gt;=20, X5054&lt;50), "20-50",
AND(X5054&gt;=50, X5054&lt;100), "50-100",
X5054&gt;=100, "&gt;100"
)</f>
        <v>&lt;20</v>
      </c>
      <c r="AI5054">
        <f t="shared" si="157"/>
        <v>0</v>
      </c>
      <c r="AJ5054" t="str" cm="1">
        <f t="array" ref="AJ5054">_xlfn.IFS(
C5054&lt;=20, "&lt;20",
AND(C5054&gt;=20, C5054&lt;35), "20-35",
AND(C5054&gt;=35, C5054&lt;50), "35-50",
C5054&gt;=50, "50-100"
)</f>
        <v>50-100</v>
      </c>
      <c r="AK5054" t="str" cm="1">
        <f t="array" ref="AK5054">_xlfn.IFS(
G5054&lt;6, "&lt;6",
AND(G5054&gt;=6, G5054&lt;12), "6-12",
AND(G5054&gt;=12, G5054&lt;18), "12-18",  AND(G5054&gt;=18, G5054&lt;24), "18-24", G5054&gt;=24, "24-36")</f>
        <v>18-24</v>
      </c>
    </row>
    <row r="5055" spans="1:37" x14ac:dyDescent="0.3">
      <c r="A5055" t="s">
        <v>5155</v>
      </c>
      <c r="B5055" t="s">
        <v>33</v>
      </c>
      <c r="C5055">
        <v>23</v>
      </c>
      <c r="D5055" t="s">
        <v>37</v>
      </c>
      <c r="E5055" t="s">
        <v>124</v>
      </c>
      <c r="F5055">
        <v>14</v>
      </c>
      <c r="G5055">
        <v>1</v>
      </c>
      <c r="H5055" t="s">
        <v>36</v>
      </c>
      <c r="I5055" t="s">
        <v>34</v>
      </c>
      <c r="J5055" t="s">
        <v>34</v>
      </c>
      <c r="K5055" t="s">
        <v>37</v>
      </c>
      <c r="L5055" t="s">
        <v>38</v>
      </c>
      <c r="M5055" t="s">
        <v>34</v>
      </c>
      <c r="N5055" t="s">
        <v>34</v>
      </c>
      <c r="O5055" t="s">
        <v>34</v>
      </c>
      <c r="P5055" t="s">
        <v>34</v>
      </c>
      <c r="Q5055" t="s">
        <v>34</v>
      </c>
      <c r="R5055" t="s">
        <v>34</v>
      </c>
      <c r="S5055" t="s">
        <v>34</v>
      </c>
      <c r="T5055" t="s">
        <v>34</v>
      </c>
      <c r="U5055" t="s">
        <v>46</v>
      </c>
      <c r="V5055" t="s">
        <v>37</v>
      </c>
      <c r="W5055" t="s">
        <v>51</v>
      </c>
      <c r="X5055">
        <v>25.3</v>
      </c>
      <c r="Y5055">
        <v>25.3</v>
      </c>
      <c r="Z5055">
        <v>0</v>
      </c>
      <c r="AA5055">
        <v>10</v>
      </c>
      <c r="AB5055">
        <v>0</v>
      </c>
      <c r="AC5055">
        <v>35.299999999999997</v>
      </c>
      <c r="AD5055" t="s">
        <v>52</v>
      </c>
      <c r="AE5055" t="s">
        <v>53</v>
      </c>
      <c r="AF5055" t="s">
        <v>91</v>
      </c>
      <c r="AG5055">
        <f t="shared" si="156"/>
        <v>1</v>
      </c>
      <c r="AH5055" t="str" cm="1">
        <f t="array" ref="AH5055">_xlfn.IFS(
X5055&lt;=20, "&lt;20",
AND(X5055&gt;=20, X5055&lt;50), "20-50",
AND(X5055&gt;=50, X5055&lt;100), "50-100",
X5055&gt;=100, "&gt;100"
)</f>
        <v>20-50</v>
      </c>
      <c r="AI5055">
        <f t="shared" si="157"/>
        <v>0</v>
      </c>
      <c r="AJ5055" t="str" cm="1">
        <f t="array" ref="AJ5055">_xlfn.IFS(
C5055&lt;=20, "&lt;20",
AND(C5055&gt;=20, C5055&lt;35), "20-35",
AND(C5055&gt;=35, C5055&lt;50), "35-50",
C5055&gt;=50, "50-100"
)</f>
        <v>20-35</v>
      </c>
      <c r="AK5055" t="str" cm="1">
        <f t="array" ref="AK5055">_xlfn.IFS(
G5055&lt;6, "&lt;6",
AND(G5055&gt;=6, G5055&lt;12), "6-12",
AND(G5055&gt;=12, G5055&lt;18), "12-18",  AND(G5055&gt;=18, G5055&lt;24), "18-24", G5055&gt;=24, "24-36")</f>
        <v>&lt;6</v>
      </c>
    </row>
    <row r="5056" spans="1:37" x14ac:dyDescent="0.3">
      <c r="A5056" t="s">
        <v>5156</v>
      </c>
      <c r="B5056" t="s">
        <v>44</v>
      </c>
      <c r="C5056">
        <v>23</v>
      </c>
      <c r="D5056" t="s">
        <v>37</v>
      </c>
      <c r="E5056" t="s">
        <v>74</v>
      </c>
      <c r="F5056">
        <v>1</v>
      </c>
      <c r="G5056">
        <v>3</v>
      </c>
      <c r="H5056" t="s">
        <v>36</v>
      </c>
      <c r="I5056" t="s">
        <v>37</v>
      </c>
      <c r="J5056" t="s">
        <v>34</v>
      </c>
      <c r="K5056" t="s">
        <v>34</v>
      </c>
      <c r="L5056" t="s">
        <v>34</v>
      </c>
      <c r="M5056" t="s">
        <v>34</v>
      </c>
      <c r="N5056" t="s">
        <v>34</v>
      </c>
      <c r="O5056" t="s">
        <v>34</v>
      </c>
      <c r="P5056" t="s">
        <v>34</v>
      </c>
      <c r="Q5056" t="s">
        <v>34</v>
      </c>
      <c r="R5056" t="s">
        <v>34</v>
      </c>
      <c r="S5056" t="s">
        <v>34</v>
      </c>
      <c r="T5056" t="s">
        <v>34</v>
      </c>
      <c r="U5056" t="s">
        <v>46</v>
      </c>
      <c r="V5056" t="s">
        <v>34</v>
      </c>
      <c r="W5056" t="s">
        <v>143</v>
      </c>
      <c r="X5056">
        <v>20.9</v>
      </c>
      <c r="Y5056">
        <v>20.9</v>
      </c>
      <c r="Z5056">
        <v>0</v>
      </c>
      <c r="AA5056">
        <v>0</v>
      </c>
      <c r="AB5056">
        <v>10.210000000000001</v>
      </c>
      <c r="AC5056">
        <v>31.11</v>
      </c>
      <c r="AD5056" t="s">
        <v>85</v>
      </c>
      <c r="AE5056" t="s">
        <v>42</v>
      </c>
      <c r="AF5056" t="s">
        <v>42</v>
      </c>
      <c r="AG5056">
        <f t="shared" si="156"/>
        <v>0</v>
      </c>
      <c r="AH5056" t="str" cm="1">
        <f t="array" ref="AH5056">_xlfn.IFS(
X5056&lt;=20, "&lt;20",
AND(X5056&gt;=20, X5056&lt;50), "20-50",
AND(X5056&gt;=50, X5056&lt;100), "50-100",
X5056&gt;=100, "&gt;100"
)</f>
        <v>20-50</v>
      </c>
      <c r="AI5056">
        <f t="shared" si="157"/>
        <v>1</v>
      </c>
      <c r="AJ5056" t="str" cm="1">
        <f t="array" ref="AJ5056">_xlfn.IFS(
C5056&lt;=20, "&lt;20",
AND(C5056&gt;=20, C5056&lt;35), "20-35",
AND(C5056&gt;=35, C5056&lt;50), "35-50",
C5056&gt;=50, "50-100"
)</f>
        <v>20-35</v>
      </c>
      <c r="AK5056" t="str" cm="1">
        <f t="array" ref="AK5056">_xlfn.IFS(
G5056&lt;6, "&lt;6",
AND(G5056&gt;=6, G5056&lt;12), "6-12",
AND(G5056&gt;=12, G5056&lt;18), "12-18",  AND(G5056&gt;=18, G5056&lt;24), "18-24", G5056&gt;=24, "24-36")</f>
        <v>&lt;6</v>
      </c>
    </row>
    <row r="5057" spans="1:37" x14ac:dyDescent="0.3">
      <c r="A5057" t="s">
        <v>5157</v>
      </c>
      <c r="B5057" t="s">
        <v>33</v>
      </c>
      <c r="C5057">
        <v>29</v>
      </c>
      <c r="D5057" t="s">
        <v>34</v>
      </c>
      <c r="E5057" t="s">
        <v>61</v>
      </c>
      <c r="F5057">
        <v>5</v>
      </c>
      <c r="G5057">
        <v>6</v>
      </c>
      <c r="H5057" t="s">
        <v>36</v>
      </c>
      <c r="I5057" t="s">
        <v>37</v>
      </c>
      <c r="J5057" t="s">
        <v>34</v>
      </c>
      <c r="K5057" t="s">
        <v>34</v>
      </c>
      <c r="L5057" t="s">
        <v>34</v>
      </c>
      <c r="M5057" t="s">
        <v>34</v>
      </c>
      <c r="N5057" t="s">
        <v>34</v>
      </c>
      <c r="O5057" t="s">
        <v>34</v>
      </c>
      <c r="P5057" t="s">
        <v>34</v>
      </c>
      <c r="Q5057" t="s">
        <v>34</v>
      </c>
      <c r="R5057" t="s">
        <v>34</v>
      </c>
      <c r="S5057" t="s">
        <v>34</v>
      </c>
      <c r="T5057" t="s">
        <v>34</v>
      </c>
      <c r="U5057" t="s">
        <v>39</v>
      </c>
      <c r="V5057" t="s">
        <v>34</v>
      </c>
      <c r="W5057" t="s">
        <v>40</v>
      </c>
      <c r="X5057">
        <v>20.45</v>
      </c>
      <c r="Y5057">
        <v>527.35</v>
      </c>
      <c r="Z5057">
        <v>0</v>
      </c>
      <c r="AA5057">
        <v>0</v>
      </c>
      <c r="AB5057">
        <v>143.52000000000001</v>
      </c>
      <c r="AC5057">
        <v>670.87</v>
      </c>
      <c r="AD5057" t="s">
        <v>41</v>
      </c>
      <c r="AE5057" t="s">
        <v>42</v>
      </c>
      <c r="AF5057" t="s">
        <v>42</v>
      </c>
      <c r="AG5057">
        <f t="shared" si="156"/>
        <v>0</v>
      </c>
      <c r="AH5057" t="str" cm="1">
        <f t="array" ref="AH5057">_xlfn.IFS(
X5057&lt;=20, "&lt;20",
AND(X5057&gt;=20, X5057&lt;50), "20-50",
AND(X5057&gt;=50, X5057&lt;100), "50-100",
X5057&gt;=100, "&gt;100"
)</f>
        <v>20-50</v>
      </c>
      <c r="AI5057">
        <f t="shared" si="157"/>
        <v>0</v>
      </c>
      <c r="AJ5057" t="str" cm="1">
        <f t="array" ref="AJ5057">_xlfn.IFS(
C5057&lt;=20, "&lt;20",
AND(C5057&gt;=20, C5057&lt;35), "20-35",
AND(C5057&gt;=35, C5057&lt;50), "35-50",
C5057&gt;=50, "50-100"
)</f>
        <v>20-35</v>
      </c>
      <c r="AK5057" t="str" cm="1">
        <f t="array" ref="AK5057">_xlfn.IFS(
G5057&lt;6, "&lt;6",
AND(G5057&gt;=6, G5057&lt;12), "6-12",
AND(G5057&gt;=12, G5057&lt;18), "12-18",  AND(G5057&gt;=18, G5057&lt;24), "18-24", G5057&gt;=24, "24-36")</f>
        <v>6-12</v>
      </c>
    </row>
    <row r="5058" spans="1:37" x14ac:dyDescent="0.3">
      <c r="A5058" t="s">
        <v>5158</v>
      </c>
      <c r="B5058" t="s">
        <v>44</v>
      </c>
      <c r="C5058">
        <v>52</v>
      </c>
      <c r="D5058" t="s">
        <v>34</v>
      </c>
      <c r="E5058" t="s">
        <v>109</v>
      </c>
      <c r="F5058">
        <v>7</v>
      </c>
      <c r="G5058">
        <v>9</v>
      </c>
      <c r="H5058" t="s">
        <v>49</v>
      </c>
      <c r="I5058" t="s">
        <v>37</v>
      </c>
      <c r="J5058" t="s">
        <v>34</v>
      </c>
      <c r="K5058" t="s">
        <v>37</v>
      </c>
      <c r="L5058" t="s">
        <v>50</v>
      </c>
      <c r="M5058" t="s">
        <v>34</v>
      </c>
      <c r="N5058" t="s">
        <v>34</v>
      </c>
      <c r="O5058" t="s">
        <v>34</v>
      </c>
      <c r="P5058" t="s">
        <v>34</v>
      </c>
      <c r="Q5058" t="s">
        <v>34</v>
      </c>
      <c r="R5058" t="s">
        <v>34</v>
      </c>
      <c r="S5058" t="s">
        <v>34</v>
      </c>
      <c r="T5058" t="s">
        <v>37</v>
      </c>
      <c r="U5058" t="s">
        <v>46</v>
      </c>
      <c r="V5058" t="s">
        <v>37</v>
      </c>
      <c r="W5058" t="s">
        <v>51</v>
      </c>
      <c r="X5058">
        <v>69.849999999999994</v>
      </c>
      <c r="Y5058">
        <v>199.85</v>
      </c>
      <c r="Z5058">
        <v>0</v>
      </c>
      <c r="AA5058">
        <v>0</v>
      </c>
      <c r="AB5058">
        <v>104.28</v>
      </c>
      <c r="AC5058">
        <v>304.13</v>
      </c>
      <c r="AD5058" t="s">
        <v>85</v>
      </c>
      <c r="AE5058" t="s">
        <v>42</v>
      </c>
      <c r="AF5058" t="s">
        <v>42</v>
      </c>
      <c r="AG5058">
        <f t="shared" si="156"/>
        <v>0</v>
      </c>
      <c r="AH5058" t="str" cm="1">
        <f t="array" ref="AH5058">_xlfn.IFS(
X5058&lt;=20, "&lt;20",
AND(X5058&gt;=20, X5058&lt;50), "20-50",
AND(X5058&gt;=50, X5058&lt;100), "50-100",
X5058&gt;=100, "&gt;100"
)</f>
        <v>50-100</v>
      </c>
      <c r="AI5058">
        <f t="shared" si="157"/>
        <v>1</v>
      </c>
      <c r="AJ5058" t="str" cm="1">
        <f t="array" ref="AJ5058">_xlfn.IFS(
C5058&lt;=20, "&lt;20",
AND(C5058&gt;=20, C5058&lt;35), "20-35",
AND(C5058&gt;=35, C5058&lt;50), "35-50",
C5058&gt;=50, "50-100"
)</f>
        <v>50-100</v>
      </c>
      <c r="AK5058" t="str" cm="1">
        <f t="array" ref="AK5058">_xlfn.IFS(
G5058&lt;6, "&lt;6",
AND(G5058&gt;=6, G5058&lt;12), "6-12",
AND(G5058&gt;=12, G5058&lt;18), "12-18",  AND(G5058&gt;=18, G5058&lt;24), "18-24", G5058&gt;=24, "24-36")</f>
        <v>6-12</v>
      </c>
    </row>
    <row r="5059" spans="1:37" x14ac:dyDescent="0.3">
      <c r="A5059" t="s">
        <v>5159</v>
      </c>
      <c r="B5059" t="s">
        <v>33</v>
      </c>
      <c r="C5059">
        <v>60</v>
      </c>
      <c r="D5059" t="s">
        <v>37</v>
      </c>
      <c r="E5059" t="s">
        <v>64</v>
      </c>
      <c r="F5059">
        <v>12</v>
      </c>
      <c r="G5059">
        <v>29</v>
      </c>
      <c r="H5059" t="s">
        <v>36</v>
      </c>
      <c r="I5059" t="s">
        <v>37</v>
      </c>
      <c r="J5059" t="s">
        <v>34</v>
      </c>
      <c r="K5059" t="s">
        <v>37</v>
      </c>
      <c r="L5059" t="s">
        <v>72</v>
      </c>
      <c r="M5059" t="s">
        <v>37</v>
      </c>
      <c r="N5059" t="s">
        <v>34</v>
      </c>
      <c r="O5059" t="s">
        <v>34</v>
      </c>
      <c r="P5059" t="s">
        <v>37</v>
      </c>
      <c r="Q5059" t="s">
        <v>34</v>
      </c>
      <c r="R5059" t="s">
        <v>34</v>
      </c>
      <c r="S5059" t="s">
        <v>34</v>
      </c>
      <c r="T5059" t="s">
        <v>37</v>
      </c>
      <c r="U5059" t="s">
        <v>46</v>
      </c>
      <c r="V5059" t="s">
        <v>34</v>
      </c>
      <c r="W5059" t="s">
        <v>51</v>
      </c>
      <c r="X5059">
        <v>54.5</v>
      </c>
      <c r="Y5059">
        <v>54.5</v>
      </c>
      <c r="Z5059">
        <v>0</v>
      </c>
      <c r="AA5059">
        <v>0</v>
      </c>
      <c r="AB5059">
        <v>33.21</v>
      </c>
      <c r="AC5059">
        <v>87.71</v>
      </c>
      <c r="AD5059" t="s">
        <v>85</v>
      </c>
      <c r="AE5059" t="s">
        <v>42</v>
      </c>
      <c r="AF5059" t="s">
        <v>42</v>
      </c>
      <c r="AG5059">
        <f t="shared" ref="AG5059:AG5122" si="158">IF(AD5059="Churned", 1,0)</f>
        <v>0</v>
      </c>
      <c r="AH5059" t="str" cm="1">
        <f t="array" ref="AH5059">_xlfn.IFS(
X5059&lt;=20, "&lt;20",
AND(X5059&gt;=20, X5059&lt;50), "20-50",
AND(X5059&gt;=50, X5059&lt;100), "50-100",
X5059&gt;=100, "&gt;100"
)</f>
        <v>50-100</v>
      </c>
      <c r="AI5059">
        <f t="shared" ref="AI5059:AI5122" si="159">IF(AD5059="Joined", 1, 0)</f>
        <v>1</v>
      </c>
      <c r="AJ5059" t="str" cm="1">
        <f t="array" ref="AJ5059">_xlfn.IFS(
C5059&lt;=20, "&lt;20",
AND(C5059&gt;=20, C5059&lt;35), "20-35",
AND(C5059&gt;=35, C5059&lt;50), "35-50",
C5059&gt;=50, "50-100"
)</f>
        <v>50-100</v>
      </c>
      <c r="AK5059" t="str" cm="1">
        <f t="array" ref="AK5059">_xlfn.IFS(
G5059&lt;6, "&lt;6",
AND(G5059&gt;=6, G5059&lt;12), "6-12",
AND(G5059&gt;=12, G5059&lt;18), "12-18",  AND(G5059&gt;=18, G5059&lt;24), "18-24", G5059&gt;=24, "24-36")</f>
        <v>24-36</v>
      </c>
    </row>
    <row r="5060" spans="1:37" x14ac:dyDescent="0.3">
      <c r="A5060" t="s">
        <v>5160</v>
      </c>
      <c r="B5060" t="s">
        <v>33</v>
      </c>
      <c r="C5060">
        <v>48</v>
      </c>
      <c r="D5060" t="s">
        <v>34</v>
      </c>
      <c r="E5060" t="s">
        <v>109</v>
      </c>
      <c r="F5060">
        <v>6</v>
      </c>
      <c r="G5060">
        <v>29</v>
      </c>
      <c r="H5060" t="s">
        <v>70</v>
      </c>
      <c r="I5060" t="s">
        <v>37</v>
      </c>
      <c r="J5060" t="s">
        <v>37</v>
      </c>
      <c r="K5060" t="s">
        <v>37</v>
      </c>
      <c r="L5060" t="s">
        <v>72</v>
      </c>
      <c r="M5060" t="s">
        <v>37</v>
      </c>
      <c r="N5060" t="s">
        <v>34</v>
      </c>
      <c r="O5060" t="s">
        <v>37</v>
      </c>
      <c r="P5060" t="s">
        <v>37</v>
      </c>
      <c r="Q5060" t="s">
        <v>37</v>
      </c>
      <c r="R5060" t="s">
        <v>34</v>
      </c>
      <c r="S5060" t="s">
        <v>34</v>
      </c>
      <c r="T5060" t="s">
        <v>37</v>
      </c>
      <c r="U5060" t="s">
        <v>39</v>
      </c>
      <c r="V5060" t="s">
        <v>34</v>
      </c>
      <c r="W5060" t="s">
        <v>51</v>
      </c>
      <c r="X5060">
        <v>77.400000000000006</v>
      </c>
      <c r="Y5060">
        <v>4155.95</v>
      </c>
      <c r="Z5060">
        <v>0</v>
      </c>
      <c r="AA5060">
        <v>0</v>
      </c>
      <c r="AB5060">
        <v>2520.15</v>
      </c>
      <c r="AC5060">
        <v>6676.1</v>
      </c>
      <c r="AD5060" t="s">
        <v>41</v>
      </c>
      <c r="AE5060" t="s">
        <v>42</v>
      </c>
      <c r="AF5060" t="s">
        <v>42</v>
      </c>
      <c r="AG5060">
        <f t="shared" si="158"/>
        <v>0</v>
      </c>
      <c r="AH5060" t="str" cm="1">
        <f t="array" ref="AH5060">_xlfn.IFS(
X5060&lt;=20, "&lt;20",
AND(X5060&gt;=20, X5060&lt;50), "20-50",
AND(X5060&gt;=50, X5060&lt;100), "50-100",
X5060&gt;=100, "&gt;100"
)</f>
        <v>50-100</v>
      </c>
      <c r="AI5060">
        <f t="shared" si="159"/>
        <v>0</v>
      </c>
      <c r="AJ5060" t="str" cm="1">
        <f t="array" ref="AJ5060">_xlfn.IFS(
C5060&lt;=20, "&lt;20",
AND(C5060&gt;=20, C5060&lt;35), "20-35",
AND(C5060&gt;=35, C5060&lt;50), "35-50",
C5060&gt;=50, "50-100"
)</f>
        <v>35-50</v>
      </c>
      <c r="AK5060" t="str" cm="1">
        <f t="array" ref="AK5060">_xlfn.IFS(
G5060&lt;6, "&lt;6",
AND(G5060&gt;=6, G5060&lt;12), "6-12",
AND(G5060&gt;=12, G5060&lt;18), "12-18",  AND(G5060&gt;=18, G5060&lt;24), "18-24", G5060&gt;=24, "24-36")</f>
        <v>24-36</v>
      </c>
    </row>
    <row r="5061" spans="1:37" x14ac:dyDescent="0.3">
      <c r="A5061" t="s">
        <v>5161</v>
      </c>
      <c r="B5061" t="s">
        <v>44</v>
      </c>
      <c r="C5061">
        <v>83</v>
      </c>
      <c r="D5061" t="s">
        <v>34</v>
      </c>
      <c r="E5061" t="s">
        <v>64</v>
      </c>
      <c r="F5061">
        <v>14</v>
      </c>
      <c r="G5061">
        <v>11</v>
      </c>
      <c r="H5061" t="s">
        <v>36</v>
      </c>
      <c r="I5061" t="s">
        <v>37</v>
      </c>
      <c r="J5061" t="s">
        <v>37</v>
      </c>
      <c r="K5061" t="s">
        <v>37</v>
      </c>
      <c r="L5061" t="s">
        <v>50</v>
      </c>
      <c r="M5061" t="s">
        <v>34</v>
      </c>
      <c r="N5061" t="s">
        <v>37</v>
      </c>
      <c r="O5061" t="s">
        <v>37</v>
      </c>
      <c r="P5061" t="s">
        <v>34</v>
      </c>
      <c r="Q5061" t="s">
        <v>34</v>
      </c>
      <c r="R5061" t="s">
        <v>34</v>
      </c>
      <c r="S5061" t="s">
        <v>34</v>
      </c>
      <c r="T5061" t="s">
        <v>37</v>
      </c>
      <c r="U5061" t="s">
        <v>46</v>
      </c>
      <c r="V5061" t="s">
        <v>37</v>
      </c>
      <c r="W5061" t="s">
        <v>51</v>
      </c>
      <c r="X5061">
        <v>85.2</v>
      </c>
      <c r="Y5061">
        <v>3969.35</v>
      </c>
      <c r="Z5061">
        <v>0</v>
      </c>
      <c r="AA5061">
        <v>0</v>
      </c>
      <c r="AB5061">
        <v>791.01</v>
      </c>
      <c r="AC5061">
        <v>4760.3599999999997</v>
      </c>
      <c r="AD5061" t="s">
        <v>52</v>
      </c>
      <c r="AE5061" t="s">
        <v>100</v>
      </c>
      <c r="AF5061" t="s">
        <v>308</v>
      </c>
      <c r="AG5061">
        <f t="shared" si="158"/>
        <v>1</v>
      </c>
      <c r="AH5061" t="str" cm="1">
        <f t="array" ref="AH5061">_xlfn.IFS(
X5061&lt;=20, "&lt;20",
AND(X5061&gt;=20, X5061&lt;50), "20-50",
AND(X5061&gt;=50, X5061&lt;100), "50-100",
X5061&gt;=100, "&gt;100"
)</f>
        <v>50-100</v>
      </c>
      <c r="AI5061">
        <f t="shared" si="159"/>
        <v>0</v>
      </c>
      <c r="AJ5061" t="str" cm="1">
        <f t="array" ref="AJ5061">_xlfn.IFS(
C5061&lt;=20, "&lt;20",
AND(C5061&gt;=20, C5061&lt;35), "20-35",
AND(C5061&gt;=35, C5061&lt;50), "35-50",
C5061&gt;=50, "50-100"
)</f>
        <v>50-100</v>
      </c>
      <c r="AK5061" t="str" cm="1">
        <f t="array" ref="AK5061">_xlfn.IFS(
G5061&lt;6, "&lt;6",
AND(G5061&gt;=6, G5061&lt;12), "6-12",
AND(G5061&gt;=12, G5061&lt;18), "12-18",  AND(G5061&gt;=18, G5061&lt;24), "18-24", G5061&gt;=24, "24-36")</f>
        <v>6-12</v>
      </c>
    </row>
    <row r="5062" spans="1:37" x14ac:dyDescent="0.3">
      <c r="A5062" t="s">
        <v>5162</v>
      </c>
      <c r="B5062" t="s">
        <v>44</v>
      </c>
      <c r="C5062">
        <v>61</v>
      </c>
      <c r="D5062" t="s">
        <v>34</v>
      </c>
      <c r="E5062" t="s">
        <v>48</v>
      </c>
      <c r="F5062">
        <v>14</v>
      </c>
      <c r="G5062">
        <v>8</v>
      </c>
      <c r="H5062" t="s">
        <v>36</v>
      </c>
      <c r="I5062" t="s">
        <v>37</v>
      </c>
      <c r="J5062" t="s">
        <v>37</v>
      </c>
      <c r="K5062" t="s">
        <v>37</v>
      </c>
      <c r="L5062" t="s">
        <v>38</v>
      </c>
      <c r="M5062" t="s">
        <v>34</v>
      </c>
      <c r="N5062" t="s">
        <v>34</v>
      </c>
      <c r="O5062" t="s">
        <v>34</v>
      </c>
      <c r="P5062" t="s">
        <v>34</v>
      </c>
      <c r="Q5062" t="s">
        <v>37</v>
      </c>
      <c r="R5062" t="s">
        <v>34</v>
      </c>
      <c r="S5062" t="s">
        <v>34</v>
      </c>
      <c r="T5062" t="s">
        <v>37</v>
      </c>
      <c r="U5062" t="s">
        <v>46</v>
      </c>
      <c r="V5062" t="s">
        <v>37</v>
      </c>
      <c r="W5062" t="s">
        <v>51</v>
      </c>
      <c r="X5062">
        <v>85.6</v>
      </c>
      <c r="Y5062">
        <v>813.85</v>
      </c>
      <c r="Z5062">
        <v>0</v>
      </c>
      <c r="AA5062">
        <v>0</v>
      </c>
      <c r="AB5062">
        <v>301</v>
      </c>
      <c r="AC5062">
        <v>1114.8499999999999</v>
      </c>
      <c r="AD5062" t="s">
        <v>52</v>
      </c>
      <c r="AE5062" t="s">
        <v>53</v>
      </c>
      <c r="AF5062" t="s">
        <v>162</v>
      </c>
      <c r="AG5062">
        <f t="shared" si="158"/>
        <v>1</v>
      </c>
      <c r="AH5062" t="str" cm="1">
        <f t="array" ref="AH5062">_xlfn.IFS(
X5062&lt;=20, "&lt;20",
AND(X5062&gt;=20, X5062&lt;50), "20-50",
AND(X5062&gt;=50, X5062&lt;100), "50-100",
X5062&gt;=100, "&gt;100"
)</f>
        <v>50-100</v>
      </c>
      <c r="AI5062">
        <f t="shared" si="159"/>
        <v>0</v>
      </c>
      <c r="AJ5062" t="str" cm="1">
        <f t="array" ref="AJ5062">_xlfn.IFS(
C5062&lt;=20, "&lt;20",
AND(C5062&gt;=20, C5062&lt;35), "20-35",
AND(C5062&gt;=35, C5062&lt;50), "35-50",
C5062&gt;=50, "50-100"
)</f>
        <v>50-100</v>
      </c>
      <c r="AK5062" t="str" cm="1">
        <f t="array" ref="AK5062">_xlfn.IFS(
G5062&lt;6, "&lt;6",
AND(G5062&gt;=6, G5062&lt;12), "6-12",
AND(G5062&gt;=12, G5062&lt;18), "12-18",  AND(G5062&gt;=18, G5062&lt;24), "18-24", G5062&gt;=24, "24-36")</f>
        <v>6-12</v>
      </c>
    </row>
    <row r="5063" spans="1:37" x14ac:dyDescent="0.3">
      <c r="A5063" t="s">
        <v>5163</v>
      </c>
      <c r="B5063" t="s">
        <v>44</v>
      </c>
      <c r="C5063">
        <v>52</v>
      </c>
      <c r="D5063" t="s">
        <v>34</v>
      </c>
      <c r="E5063" t="s">
        <v>61</v>
      </c>
      <c r="F5063">
        <v>6</v>
      </c>
      <c r="G5063">
        <v>25</v>
      </c>
      <c r="H5063" t="s">
        <v>49</v>
      </c>
      <c r="I5063" t="s">
        <v>37</v>
      </c>
      <c r="J5063" t="s">
        <v>34</v>
      </c>
      <c r="K5063" t="s">
        <v>37</v>
      </c>
      <c r="L5063" t="s">
        <v>72</v>
      </c>
      <c r="M5063" t="s">
        <v>34</v>
      </c>
      <c r="N5063" t="s">
        <v>34</v>
      </c>
      <c r="O5063" t="s">
        <v>37</v>
      </c>
      <c r="P5063" t="s">
        <v>34</v>
      </c>
      <c r="Q5063" t="s">
        <v>34</v>
      </c>
      <c r="R5063" t="s">
        <v>34</v>
      </c>
      <c r="S5063" t="s">
        <v>34</v>
      </c>
      <c r="T5063" t="s">
        <v>37</v>
      </c>
      <c r="U5063" t="s">
        <v>46</v>
      </c>
      <c r="V5063" t="s">
        <v>34</v>
      </c>
      <c r="W5063" t="s">
        <v>143</v>
      </c>
      <c r="X5063">
        <v>50.45</v>
      </c>
      <c r="Y5063">
        <v>50.45</v>
      </c>
      <c r="Z5063">
        <v>0</v>
      </c>
      <c r="AA5063">
        <v>0</v>
      </c>
      <c r="AB5063">
        <v>9.73</v>
      </c>
      <c r="AC5063">
        <v>60.18</v>
      </c>
      <c r="AD5063" t="s">
        <v>52</v>
      </c>
      <c r="AE5063" t="s">
        <v>53</v>
      </c>
      <c r="AF5063" t="s">
        <v>91</v>
      </c>
      <c r="AG5063">
        <f t="shared" si="158"/>
        <v>1</v>
      </c>
      <c r="AH5063" t="str" cm="1">
        <f t="array" ref="AH5063">_xlfn.IFS(
X5063&lt;=20, "&lt;20",
AND(X5063&gt;=20, X5063&lt;50), "20-50",
AND(X5063&gt;=50, X5063&lt;100), "50-100",
X5063&gt;=100, "&gt;100"
)</f>
        <v>50-100</v>
      </c>
      <c r="AI5063">
        <f t="shared" si="159"/>
        <v>0</v>
      </c>
      <c r="AJ5063" t="str" cm="1">
        <f t="array" ref="AJ5063">_xlfn.IFS(
C5063&lt;=20, "&lt;20",
AND(C5063&gt;=20, C5063&lt;35), "20-35",
AND(C5063&gt;=35, C5063&lt;50), "35-50",
C5063&gt;=50, "50-100"
)</f>
        <v>50-100</v>
      </c>
      <c r="AK5063" t="str" cm="1">
        <f t="array" ref="AK5063">_xlfn.IFS(
G5063&lt;6, "&lt;6",
AND(G5063&gt;=6, G5063&lt;12), "6-12",
AND(G5063&gt;=12, G5063&lt;18), "12-18",  AND(G5063&gt;=18, G5063&lt;24), "18-24", G5063&gt;=24, "24-36")</f>
        <v>24-36</v>
      </c>
    </row>
    <row r="5064" spans="1:37" x14ac:dyDescent="0.3">
      <c r="A5064" t="s">
        <v>5164</v>
      </c>
      <c r="B5064" t="s">
        <v>33</v>
      </c>
      <c r="C5064">
        <v>77</v>
      </c>
      <c r="D5064" t="s">
        <v>34</v>
      </c>
      <c r="E5064" t="s">
        <v>82</v>
      </c>
      <c r="F5064">
        <v>12</v>
      </c>
      <c r="G5064">
        <v>15</v>
      </c>
      <c r="H5064" t="s">
        <v>36</v>
      </c>
      <c r="I5064" t="s">
        <v>37</v>
      </c>
      <c r="J5064" t="s">
        <v>37</v>
      </c>
      <c r="K5064" t="s">
        <v>37</v>
      </c>
      <c r="L5064" t="s">
        <v>50</v>
      </c>
      <c r="M5064" t="s">
        <v>34</v>
      </c>
      <c r="N5064" t="s">
        <v>34</v>
      </c>
      <c r="O5064" t="s">
        <v>37</v>
      </c>
      <c r="P5064" t="s">
        <v>37</v>
      </c>
      <c r="Q5064" t="s">
        <v>37</v>
      </c>
      <c r="R5064" t="s">
        <v>37</v>
      </c>
      <c r="S5064" t="s">
        <v>34</v>
      </c>
      <c r="T5064" t="s">
        <v>37</v>
      </c>
      <c r="U5064" t="s">
        <v>39</v>
      </c>
      <c r="V5064" t="s">
        <v>37</v>
      </c>
      <c r="W5064" t="s">
        <v>40</v>
      </c>
      <c r="X5064">
        <v>103.75</v>
      </c>
      <c r="Y5064">
        <v>4188.3999999999996</v>
      </c>
      <c r="Z5064">
        <v>0</v>
      </c>
      <c r="AA5064">
        <v>0</v>
      </c>
      <c r="AB5064">
        <v>1141.5999999999999</v>
      </c>
      <c r="AC5064">
        <v>5330</v>
      </c>
      <c r="AD5064" t="s">
        <v>41</v>
      </c>
      <c r="AE5064" t="s">
        <v>42</v>
      </c>
      <c r="AF5064" t="s">
        <v>42</v>
      </c>
      <c r="AG5064">
        <f t="shared" si="158"/>
        <v>0</v>
      </c>
      <c r="AH5064" t="str" cm="1">
        <f t="array" ref="AH5064">_xlfn.IFS(
X5064&lt;=20, "&lt;20",
AND(X5064&gt;=20, X5064&lt;50), "20-50",
AND(X5064&gt;=50, X5064&lt;100), "50-100",
X5064&gt;=100, "&gt;100"
)</f>
        <v>&gt;100</v>
      </c>
      <c r="AI5064">
        <f t="shared" si="159"/>
        <v>0</v>
      </c>
      <c r="AJ5064" t="str" cm="1">
        <f t="array" ref="AJ5064">_xlfn.IFS(
C5064&lt;=20, "&lt;20",
AND(C5064&gt;=20, C5064&lt;35), "20-35",
AND(C5064&gt;=35, C5064&lt;50), "35-50",
C5064&gt;=50, "50-100"
)</f>
        <v>50-100</v>
      </c>
      <c r="AK5064" t="str" cm="1">
        <f t="array" ref="AK5064">_xlfn.IFS(
G5064&lt;6, "&lt;6",
AND(G5064&gt;=6, G5064&lt;12), "6-12",
AND(G5064&gt;=12, G5064&lt;18), "12-18",  AND(G5064&gt;=18, G5064&lt;24), "18-24", G5064&gt;=24, "24-36")</f>
        <v>12-18</v>
      </c>
    </row>
    <row r="5065" spans="1:37" x14ac:dyDescent="0.3">
      <c r="A5065" t="s">
        <v>5165</v>
      </c>
      <c r="B5065" t="s">
        <v>44</v>
      </c>
      <c r="C5065">
        <v>59</v>
      </c>
      <c r="D5065" t="s">
        <v>37</v>
      </c>
      <c r="E5065" t="s">
        <v>69</v>
      </c>
      <c r="F5065">
        <v>1</v>
      </c>
      <c r="G5065">
        <v>36</v>
      </c>
      <c r="H5065" t="s">
        <v>70</v>
      </c>
      <c r="I5065" t="s">
        <v>37</v>
      </c>
      <c r="J5065" t="s">
        <v>37</v>
      </c>
      <c r="K5065" t="s">
        <v>37</v>
      </c>
      <c r="L5065" t="s">
        <v>50</v>
      </c>
      <c r="M5065" t="s">
        <v>34</v>
      </c>
      <c r="N5065" t="s">
        <v>34</v>
      </c>
      <c r="O5065" t="s">
        <v>37</v>
      </c>
      <c r="P5065" t="s">
        <v>34</v>
      </c>
      <c r="Q5065" t="s">
        <v>34</v>
      </c>
      <c r="R5065" t="s">
        <v>37</v>
      </c>
      <c r="S5065" t="s">
        <v>37</v>
      </c>
      <c r="T5065" t="s">
        <v>37</v>
      </c>
      <c r="U5065" t="s">
        <v>46</v>
      </c>
      <c r="V5065" t="s">
        <v>34</v>
      </c>
      <c r="W5065" t="s">
        <v>40</v>
      </c>
      <c r="X5065">
        <v>89.2</v>
      </c>
      <c r="Y5065">
        <v>5500.6</v>
      </c>
      <c r="Z5065">
        <v>0</v>
      </c>
      <c r="AA5065">
        <v>0</v>
      </c>
      <c r="AB5065">
        <v>885.72</v>
      </c>
      <c r="AC5065">
        <v>6386.32</v>
      </c>
      <c r="AD5065" t="s">
        <v>41</v>
      </c>
      <c r="AE5065" t="s">
        <v>42</v>
      </c>
      <c r="AF5065" t="s">
        <v>42</v>
      </c>
      <c r="AG5065">
        <f t="shared" si="158"/>
        <v>0</v>
      </c>
      <c r="AH5065" t="str" cm="1">
        <f t="array" ref="AH5065">_xlfn.IFS(
X5065&lt;=20, "&lt;20",
AND(X5065&gt;=20, X5065&lt;50), "20-50",
AND(X5065&gt;=50, X5065&lt;100), "50-100",
X5065&gt;=100, "&gt;100"
)</f>
        <v>50-100</v>
      </c>
      <c r="AI5065">
        <f t="shared" si="159"/>
        <v>0</v>
      </c>
      <c r="AJ5065" t="str" cm="1">
        <f t="array" ref="AJ5065">_xlfn.IFS(
C5065&lt;=20, "&lt;20",
AND(C5065&gt;=20, C5065&lt;35), "20-35",
AND(C5065&gt;=35, C5065&lt;50), "35-50",
C5065&gt;=50, "50-100"
)</f>
        <v>50-100</v>
      </c>
      <c r="AK5065" t="str" cm="1">
        <f t="array" ref="AK5065">_xlfn.IFS(
G5065&lt;6, "&lt;6",
AND(G5065&gt;=6, G5065&lt;12), "6-12",
AND(G5065&gt;=12, G5065&lt;18), "12-18",  AND(G5065&gt;=18, G5065&lt;24), "18-24", G5065&gt;=24, "24-36")</f>
        <v>24-36</v>
      </c>
    </row>
    <row r="5066" spans="1:37" x14ac:dyDescent="0.3">
      <c r="A5066" t="s">
        <v>5166</v>
      </c>
      <c r="B5066" t="s">
        <v>33</v>
      </c>
      <c r="C5066">
        <v>41</v>
      </c>
      <c r="D5066" t="s">
        <v>37</v>
      </c>
      <c r="E5066" t="s">
        <v>61</v>
      </c>
      <c r="F5066">
        <v>14</v>
      </c>
      <c r="G5066">
        <v>29</v>
      </c>
      <c r="H5066" t="s">
        <v>36</v>
      </c>
      <c r="I5066" t="s">
        <v>37</v>
      </c>
      <c r="J5066" t="s">
        <v>34</v>
      </c>
      <c r="K5066" t="s">
        <v>37</v>
      </c>
      <c r="L5066" t="s">
        <v>72</v>
      </c>
      <c r="M5066" t="s">
        <v>34</v>
      </c>
      <c r="N5066" t="s">
        <v>34</v>
      </c>
      <c r="O5066" t="s">
        <v>34</v>
      </c>
      <c r="P5066" t="s">
        <v>34</v>
      </c>
      <c r="Q5066" t="s">
        <v>34</v>
      </c>
      <c r="R5066" t="s">
        <v>34</v>
      </c>
      <c r="S5066" t="s">
        <v>34</v>
      </c>
      <c r="T5066" t="s">
        <v>37</v>
      </c>
      <c r="U5066" t="s">
        <v>46</v>
      </c>
      <c r="V5066" t="s">
        <v>34</v>
      </c>
      <c r="W5066" t="s">
        <v>40</v>
      </c>
      <c r="X5066">
        <v>45.15</v>
      </c>
      <c r="Y5066">
        <v>45.15</v>
      </c>
      <c r="Z5066">
        <v>0</v>
      </c>
      <c r="AA5066">
        <v>0</v>
      </c>
      <c r="AB5066">
        <v>42.34</v>
      </c>
      <c r="AC5066">
        <v>87.49</v>
      </c>
      <c r="AD5066" t="s">
        <v>85</v>
      </c>
      <c r="AE5066" t="s">
        <v>42</v>
      </c>
      <c r="AF5066" t="s">
        <v>42</v>
      </c>
      <c r="AG5066">
        <f t="shared" si="158"/>
        <v>0</v>
      </c>
      <c r="AH5066" t="str" cm="1">
        <f t="array" ref="AH5066">_xlfn.IFS(
X5066&lt;=20, "&lt;20",
AND(X5066&gt;=20, X5066&lt;50), "20-50",
AND(X5066&gt;=50, X5066&lt;100), "50-100",
X5066&gt;=100, "&gt;100"
)</f>
        <v>20-50</v>
      </c>
      <c r="AI5066">
        <f t="shared" si="159"/>
        <v>1</v>
      </c>
      <c r="AJ5066" t="str" cm="1">
        <f t="array" ref="AJ5066">_xlfn.IFS(
C5066&lt;=20, "&lt;20",
AND(C5066&gt;=20, C5066&lt;35), "20-35",
AND(C5066&gt;=35, C5066&lt;50), "35-50",
C5066&gt;=50, "50-100"
)</f>
        <v>35-50</v>
      </c>
      <c r="AK5066" t="str" cm="1">
        <f t="array" ref="AK5066">_xlfn.IFS(
G5066&lt;6, "&lt;6",
AND(G5066&gt;=6, G5066&lt;12), "6-12",
AND(G5066&gt;=12, G5066&lt;18), "12-18",  AND(G5066&gt;=18, G5066&lt;24), "18-24", G5066&gt;=24, "24-36")</f>
        <v>24-36</v>
      </c>
    </row>
    <row r="5067" spans="1:37" x14ac:dyDescent="0.3">
      <c r="A5067" t="s">
        <v>5167</v>
      </c>
      <c r="B5067" t="s">
        <v>33</v>
      </c>
      <c r="C5067">
        <v>56</v>
      </c>
      <c r="D5067" t="s">
        <v>37</v>
      </c>
      <c r="E5067" t="s">
        <v>82</v>
      </c>
      <c r="F5067">
        <v>4</v>
      </c>
      <c r="G5067">
        <v>2</v>
      </c>
      <c r="H5067" t="s">
        <v>36</v>
      </c>
      <c r="I5067" t="s">
        <v>37</v>
      </c>
      <c r="J5067" t="s">
        <v>34</v>
      </c>
      <c r="K5067" t="s">
        <v>37</v>
      </c>
      <c r="L5067" t="s">
        <v>72</v>
      </c>
      <c r="M5067" t="s">
        <v>34</v>
      </c>
      <c r="N5067" t="s">
        <v>34</v>
      </c>
      <c r="O5067" t="s">
        <v>37</v>
      </c>
      <c r="P5067" t="s">
        <v>37</v>
      </c>
      <c r="Q5067" t="s">
        <v>34</v>
      </c>
      <c r="R5067" t="s">
        <v>34</v>
      </c>
      <c r="S5067" t="s">
        <v>34</v>
      </c>
      <c r="T5067" t="s">
        <v>37</v>
      </c>
      <c r="U5067" t="s">
        <v>67</v>
      </c>
      <c r="V5067" t="s">
        <v>34</v>
      </c>
      <c r="W5067" t="s">
        <v>40</v>
      </c>
      <c r="X5067">
        <v>54.35</v>
      </c>
      <c r="Y5067">
        <v>2460.15</v>
      </c>
      <c r="Z5067">
        <v>0</v>
      </c>
      <c r="AA5067">
        <v>0</v>
      </c>
      <c r="AB5067">
        <v>2079.1999999999998</v>
      </c>
      <c r="AC5067">
        <v>4539.3500000000004</v>
      </c>
      <c r="AD5067" t="s">
        <v>52</v>
      </c>
      <c r="AE5067" t="s">
        <v>58</v>
      </c>
      <c r="AF5067" t="s">
        <v>62</v>
      </c>
      <c r="AG5067">
        <f t="shared" si="158"/>
        <v>1</v>
      </c>
      <c r="AH5067" t="str" cm="1">
        <f t="array" ref="AH5067">_xlfn.IFS(
X5067&lt;=20, "&lt;20",
AND(X5067&gt;=20, X5067&lt;50), "20-50",
AND(X5067&gt;=50, X5067&lt;100), "50-100",
X5067&gt;=100, "&gt;100"
)</f>
        <v>50-100</v>
      </c>
      <c r="AI5067">
        <f t="shared" si="159"/>
        <v>0</v>
      </c>
      <c r="AJ5067" t="str" cm="1">
        <f t="array" ref="AJ5067">_xlfn.IFS(
C5067&lt;=20, "&lt;20",
AND(C5067&gt;=20, C5067&lt;35), "20-35",
AND(C5067&gt;=35, C5067&lt;50), "35-50",
C5067&gt;=50, "50-100"
)</f>
        <v>50-100</v>
      </c>
      <c r="AK5067" t="str" cm="1">
        <f t="array" ref="AK5067">_xlfn.IFS(
G5067&lt;6, "&lt;6",
AND(G5067&gt;=6, G5067&lt;12), "6-12",
AND(G5067&gt;=12, G5067&lt;18), "12-18",  AND(G5067&gt;=18, G5067&lt;24), "18-24", G5067&gt;=24, "24-36")</f>
        <v>&lt;6</v>
      </c>
    </row>
    <row r="5068" spans="1:37" x14ac:dyDescent="0.3">
      <c r="A5068" t="s">
        <v>5168</v>
      </c>
      <c r="B5068" t="s">
        <v>44</v>
      </c>
      <c r="C5068">
        <v>34</v>
      </c>
      <c r="D5068" t="s">
        <v>34</v>
      </c>
      <c r="E5068" t="s">
        <v>90</v>
      </c>
      <c r="F5068">
        <v>13</v>
      </c>
      <c r="G5068">
        <v>35</v>
      </c>
      <c r="H5068" t="s">
        <v>49</v>
      </c>
      <c r="I5068" t="s">
        <v>37</v>
      </c>
      <c r="J5068" t="s">
        <v>34</v>
      </c>
      <c r="K5068" t="s">
        <v>37</v>
      </c>
      <c r="L5068" t="s">
        <v>50</v>
      </c>
      <c r="M5068" t="s">
        <v>34</v>
      </c>
      <c r="N5068" t="s">
        <v>34</v>
      </c>
      <c r="O5068" t="s">
        <v>34</v>
      </c>
      <c r="P5068" t="s">
        <v>34</v>
      </c>
      <c r="Q5068" t="s">
        <v>34</v>
      </c>
      <c r="R5068" t="s">
        <v>34</v>
      </c>
      <c r="S5068" t="s">
        <v>34</v>
      </c>
      <c r="T5068" t="s">
        <v>37</v>
      </c>
      <c r="U5068" t="s">
        <v>46</v>
      </c>
      <c r="V5068" t="s">
        <v>37</v>
      </c>
      <c r="W5068" t="s">
        <v>51</v>
      </c>
      <c r="X5068">
        <v>69.650000000000006</v>
      </c>
      <c r="Y5068">
        <v>69.650000000000006</v>
      </c>
      <c r="Z5068">
        <v>0</v>
      </c>
      <c r="AA5068">
        <v>0</v>
      </c>
      <c r="AB5068">
        <v>28.7</v>
      </c>
      <c r="AC5068">
        <v>98.35</v>
      </c>
      <c r="AD5068" t="s">
        <v>52</v>
      </c>
      <c r="AE5068" t="s">
        <v>58</v>
      </c>
      <c r="AF5068" t="s">
        <v>62</v>
      </c>
      <c r="AG5068">
        <f t="shared" si="158"/>
        <v>1</v>
      </c>
      <c r="AH5068" t="str" cm="1">
        <f t="array" ref="AH5068">_xlfn.IFS(
X5068&lt;=20, "&lt;20",
AND(X5068&gt;=20, X5068&lt;50), "20-50",
AND(X5068&gt;=50, X5068&lt;100), "50-100",
X5068&gt;=100, "&gt;100"
)</f>
        <v>50-100</v>
      </c>
      <c r="AI5068">
        <f t="shared" si="159"/>
        <v>0</v>
      </c>
      <c r="AJ5068" t="str" cm="1">
        <f t="array" ref="AJ5068">_xlfn.IFS(
C5068&lt;=20, "&lt;20",
AND(C5068&gt;=20, C5068&lt;35), "20-35",
AND(C5068&gt;=35, C5068&lt;50), "35-50",
C5068&gt;=50, "50-100"
)</f>
        <v>20-35</v>
      </c>
      <c r="AK5068" t="str" cm="1">
        <f t="array" ref="AK5068">_xlfn.IFS(
G5068&lt;6, "&lt;6",
AND(G5068&gt;=6, G5068&lt;12), "6-12",
AND(G5068&gt;=12, G5068&lt;18), "12-18",  AND(G5068&gt;=18, G5068&lt;24), "18-24", G5068&gt;=24, "24-36")</f>
        <v>24-36</v>
      </c>
    </row>
    <row r="5069" spans="1:37" x14ac:dyDescent="0.3">
      <c r="A5069" t="s">
        <v>5169</v>
      </c>
      <c r="B5069" t="s">
        <v>33</v>
      </c>
      <c r="C5069">
        <v>44</v>
      </c>
      <c r="D5069" t="s">
        <v>37</v>
      </c>
      <c r="E5069" t="s">
        <v>45</v>
      </c>
      <c r="F5069">
        <v>14</v>
      </c>
      <c r="G5069">
        <v>33</v>
      </c>
      <c r="H5069" t="s">
        <v>66</v>
      </c>
      <c r="I5069" t="s">
        <v>37</v>
      </c>
      <c r="J5069" t="s">
        <v>37</v>
      </c>
      <c r="K5069" t="s">
        <v>37</v>
      </c>
      <c r="L5069" t="s">
        <v>50</v>
      </c>
      <c r="M5069" t="s">
        <v>34</v>
      </c>
      <c r="N5069" t="s">
        <v>37</v>
      </c>
      <c r="O5069" t="s">
        <v>37</v>
      </c>
      <c r="P5069" t="s">
        <v>37</v>
      </c>
      <c r="Q5069" t="s">
        <v>37</v>
      </c>
      <c r="R5069" t="s">
        <v>37</v>
      </c>
      <c r="S5069" t="s">
        <v>37</v>
      </c>
      <c r="T5069" t="s">
        <v>37</v>
      </c>
      <c r="U5069" t="s">
        <v>67</v>
      </c>
      <c r="V5069" t="s">
        <v>37</v>
      </c>
      <c r="W5069" t="s">
        <v>51</v>
      </c>
      <c r="X5069">
        <v>112.25</v>
      </c>
      <c r="Y5069">
        <v>8041.65</v>
      </c>
      <c r="Z5069">
        <v>0</v>
      </c>
      <c r="AA5069">
        <v>0</v>
      </c>
      <c r="AB5069">
        <v>839.52</v>
      </c>
      <c r="AC5069">
        <v>8881.17</v>
      </c>
      <c r="AD5069" t="s">
        <v>41</v>
      </c>
      <c r="AE5069" t="s">
        <v>42</v>
      </c>
      <c r="AF5069" t="s">
        <v>42</v>
      </c>
      <c r="AG5069">
        <f t="shared" si="158"/>
        <v>0</v>
      </c>
      <c r="AH5069" t="str" cm="1">
        <f t="array" ref="AH5069">_xlfn.IFS(
X5069&lt;=20, "&lt;20",
AND(X5069&gt;=20, X5069&lt;50), "20-50",
AND(X5069&gt;=50, X5069&lt;100), "50-100",
X5069&gt;=100, "&gt;100"
)</f>
        <v>&gt;100</v>
      </c>
      <c r="AI5069">
        <f t="shared" si="159"/>
        <v>0</v>
      </c>
      <c r="AJ5069" t="str" cm="1">
        <f t="array" ref="AJ5069">_xlfn.IFS(
C5069&lt;=20, "&lt;20",
AND(C5069&gt;=20, C5069&lt;35), "20-35",
AND(C5069&gt;=35, C5069&lt;50), "35-50",
C5069&gt;=50, "50-100"
)</f>
        <v>35-50</v>
      </c>
      <c r="AK5069" t="str" cm="1">
        <f t="array" ref="AK5069">_xlfn.IFS(
G5069&lt;6, "&lt;6",
AND(G5069&gt;=6, G5069&lt;12), "6-12",
AND(G5069&gt;=12, G5069&lt;18), "12-18",  AND(G5069&gt;=18, G5069&lt;24), "18-24", G5069&gt;=24, "24-36")</f>
        <v>24-36</v>
      </c>
    </row>
    <row r="5070" spans="1:37" x14ac:dyDescent="0.3">
      <c r="A5070" t="s">
        <v>5170</v>
      </c>
      <c r="B5070" t="s">
        <v>44</v>
      </c>
      <c r="C5070">
        <v>42</v>
      </c>
      <c r="D5070" t="s">
        <v>37</v>
      </c>
      <c r="E5070" t="s">
        <v>48</v>
      </c>
      <c r="F5070">
        <v>10</v>
      </c>
      <c r="G5070">
        <v>31</v>
      </c>
      <c r="H5070" t="s">
        <v>36</v>
      </c>
      <c r="I5070" t="s">
        <v>37</v>
      </c>
      <c r="J5070" t="s">
        <v>34</v>
      </c>
      <c r="K5070" t="s">
        <v>34</v>
      </c>
      <c r="L5070" t="s">
        <v>34</v>
      </c>
      <c r="M5070" t="s">
        <v>34</v>
      </c>
      <c r="N5070" t="s">
        <v>34</v>
      </c>
      <c r="O5070" t="s">
        <v>34</v>
      </c>
      <c r="P5070" t="s">
        <v>34</v>
      </c>
      <c r="Q5070" t="s">
        <v>34</v>
      </c>
      <c r="R5070" t="s">
        <v>34</v>
      </c>
      <c r="S5070" t="s">
        <v>34</v>
      </c>
      <c r="T5070" t="s">
        <v>34</v>
      </c>
      <c r="U5070" t="s">
        <v>46</v>
      </c>
      <c r="V5070" t="s">
        <v>37</v>
      </c>
      <c r="W5070" t="s">
        <v>51</v>
      </c>
      <c r="X5070">
        <v>20.45</v>
      </c>
      <c r="Y5070">
        <v>250.8</v>
      </c>
      <c r="Z5070">
        <v>0</v>
      </c>
      <c r="AA5070">
        <v>0</v>
      </c>
      <c r="AB5070">
        <v>183.37</v>
      </c>
      <c r="AC5070">
        <v>434.17</v>
      </c>
      <c r="AD5070" t="s">
        <v>41</v>
      </c>
      <c r="AE5070" t="s">
        <v>42</v>
      </c>
      <c r="AF5070" t="s">
        <v>42</v>
      </c>
      <c r="AG5070">
        <f t="shared" si="158"/>
        <v>0</v>
      </c>
      <c r="AH5070" t="str" cm="1">
        <f t="array" ref="AH5070">_xlfn.IFS(
X5070&lt;=20, "&lt;20",
AND(X5070&gt;=20, X5070&lt;50), "20-50",
AND(X5070&gt;=50, X5070&lt;100), "50-100",
X5070&gt;=100, "&gt;100"
)</f>
        <v>20-50</v>
      </c>
      <c r="AI5070">
        <f t="shared" si="159"/>
        <v>0</v>
      </c>
      <c r="AJ5070" t="str" cm="1">
        <f t="array" ref="AJ5070">_xlfn.IFS(
C5070&lt;=20, "&lt;20",
AND(C5070&gt;=20, C5070&lt;35), "20-35",
AND(C5070&gt;=35, C5070&lt;50), "35-50",
C5070&gt;=50, "50-100"
)</f>
        <v>35-50</v>
      </c>
      <c r="AK5070" t="str" cm="1">
        <f t="array" ref="AK5070">_xlfn.IFS(
G5070&lt;6, "&lt;6",
AND(G5070&gt;=6, G5070&lt;12), "6-12",
AND(G5070&gt;=12, G5070&lt;18), "12-18",  AND(G5070&gt;=18, G5070&lt;24), "18-24", G5070&gt;=24, "24-36")</f>
        <v>24-36</v>
      </c>
    </row>
    <row r="5071" spans="1:37" x14ac:dyDescent="0.3">
      <c r="A5071" t="s">
        <v>5171</v>
      </c>
      <c r="B5071" t="s">
        <v>33</v>
      </c>
      <c r="C5071">
        <v>28</v>
      </c>
      <c r="D5071" t="s">
        <v>37</v>
      </c>
      <c r="E5071" t="s">
        <v>158</v>
      </c>
      <c r="F5071">
        <v>15</v>
      </c>
      <c r="G5071">
        <v>20</v>
      </c>
      <c r="H5071" t="s">
        <v>110</v>
      </c>
      <c r="I5071" t="s">
        <v>37</v>
      </c>
      <c r="J5071" t="s">
        <v>34</v>
      </c>
      <c r="K5071" t="s">
        <v>34</v>
      </c>
      <c r="L5071" t="s">
        <v>34</v>
      </c>
      <c r="M5071" t="s">
        <v>34</v>
      </c>
      <c r="N5071" t="s">
        <v>34</v>
      </c>
      <c r="O5071" t="s">
        <v>34</v>
      </c>
      <c r="P5071" t="s">
        <v>34</v>
      </c>
      <c r="Q5071" t="s">
        <v>34</v>
      </c>
      <c r="R5071" t="s">
        <v>34</v>
      </c>
      <c r="S5071" t="s">
        <v>34</v>
      </c>
      <c r="T5071" t="s">
        <v>34</v>
      </c>
      <c r="U5071" t="s">
        <v>67</v>
      </c>
      <c r="V5071" t="s">
        <v>34</v>
      </c>
      <c r="W5071" t="s">
        <v>40</v>
      </c>
      <c r="X5071">
        <v>20.100000000000001</v>
      </c>
      <c r="Y5071">
        <v>486.05</v>
      </c>
      <c r="Z5071">
        <v>0</v>
      </c>
      <c r="AA5071">
        <v>0</v>
      </c>
      <c r="AB5071">
        <v>114.25</v>
      </c>
      <c r="AC5071">
        <v>600.29999999999995</v>
      </c>
      <c r="AD5071" t="s">
        <v>41</v>
      </c>
      <c r="AE5071" t="s">
        <v>42</v>
      </c>
      <c r="AF5071" t="s">
        <v>42</v>
      </c>
      <c r="AG5071">
        <f t="shared" si="158"/>
        <v>0</v>
      </c>
      <c r="AH5071" t="str" cm="1">
        <f t="array" ref="AH5071">_xlfn.IFS(
X5071&lt;=20, "&lt;20",
AND(X5071&gt;=20, X5071&lt;50), "20-50",
AND(X5071&gt;=50, X5071&lt;100), "50-100",
X5071&gt;=100, "&gt;100"
)</f>
        <v>20-50</v>
      </c>
      <c r="AI5071">
        <f t="shared" si="159"/>
        <v>0</v>
      </c>
      <c r="AJ5071" t="str" cm="1">
        <f t="array" ref="AJ5071">_xlfn.IFS(
C5071&lt;=20, "&lt;20",
AND(C5071&gt;=20, C5071&lt;35), "20-35",
AND(C5071&gt;=35, C5071&lt;50), "35-50",
C5071&gt;=50, "50-100"
)</f>
        <v>20-35</v>
      </c>
      <c r="AK5071" t="str" cm="1">
        <f t="array" ref="AK5071">_xlfn.IFS(
G5071&lt;6, "&lt;6",
AND(G5071&gt;=6, G5071&lt;12), "6-12",
AND(G5071&gt;=12, G5071&lt;18), "12-18",  AND(G5071&gt;=18, G5071&lt;24), "18-24", G5071&gt;=24, "24-36")</f>
        <v>18-24</v>
      </c>
    </row>
    <row r="5072" spans="1:37" x14ac:dyDescent="0.3">
      <c r="A5072" t="s">
        <v>5172</v>
      </c>
      <c r="B5072" t="s">
        <v>33</v>
      </c>
      <c r="C5072">
        <v>80</v>
      </c>
      <c r="D5072" t="s">
        <v>37</v>
      </c>
      <c r="E5072" t="s">
        <v>103</v>
      </c>
      <c r="F5072">
        <v>4</v>
      </c>
      <c r="G5072">
        <v>27</v>
      </c>
      <c r="H5072" t="s">
        <v>57</v>
      </c>
      <c r="I5072" t="s">
        <v>37</v>
      </c>
      <c r="J5072" t="s">
        <v>37</v>
      </c>
      <c r="K5072" t="s">
        <v>37</v>
      </c>
      <c r="L5072" t="s">
        <v>50</v>
      </c>
      <c r="M5072" t="s">
        <v>34</v>
      </c>
      <c r="N5072" t="s">
        <v>34</v>
      </c>
      <c r="O5072" t="s">
        <v>37</v>
      </c>
      <c r="P5072" t="s">
        <v>37</v>
      </c>
      <c r="Q5072" t="s">
        <v>37</v>
      </c>
      <c r="R5072" t="s">
        <v>34</v>
      </c>
      <c r="S5072" t="s">
        <v>34</v>
      </c>
      <c r="T5072" t="s">
        <v>37</v>
      </c>
      <c r="U5072" t="s">
        <v>67</v>
      </c>
      <c r="V5072" t="s">
        <v>34</v>
      </c>
      <c r="W5072" t="s">
        <v>51</v>
      </c>
      <c r="X5072">
        <v>93.9</v>
      </c>
      <c r="Y5072">
        <v>1743.9</v>
      </c>
      <c r="Z5072">
        <v>0</v>
      </c>
      <c r="AA5072">
        <v>0</v>
      </c>
      <c r="AB5072">
        <v>34.56</v>
      </c>
      <c r="AC5072">
        <v>1778.46</v>
      </c>
      <c r="AD5072" t="s">
        <v>41</v>
      </c>
      <c r="AE5072" t="s">
        <v>42</v>
      </c>
      <c r="AF5072" t="s">
        <v>42</v>
      </c>
      <c r="AG5072">
        <f t="shared" si="158"/>
        <v>0</v>
      </c>
      <c r="AH5072" t="str" cm="1">
        <f t="array" ref="AH5072">_xlfn.IFS(
X5072&lt;=20, "&lt;20",
AND(X5072&gt;=20, X5072&lt;50), "20-50",
AND(X5072&gt;=50, X5072&lt;100), "50-100",
X5072&gt;=100, "&gt;100"
)</f>
        <v>50-100</v>
      </c>
      <c r="AI5072">
        <f t="shared" si="159"/>
        <v>0</v>
      </c>
      <c r="AJ5072" t="str" cm="1">
        <f t="array" ref="AJ5072">_xlfn.IFS(
C5072&lt;=20, "&lt;20",
AND(C5072&gt;=20, C5072&lt;35), "20-35",
AND(C5072&gt;=35, C5072&lt;50), "35-50",
C5072&gt;=50, "50-100"
)</f>
        <v>50-100</v>
      </c>
      <c r="AK5072" t="str" cm="1">
        <f t="array" ref="AK5072">_xlfn.IFS(
G5072&lt;6, "&lt;6",
AND(G5072&gt;=6, G5072&lt;12), "6-12",
AND(G5072&gt;=12, G5072&lt;18), "12-18",  AND(G5072&gt;=18, G5072&lt;24), "18-24", G5072&gt;=24, "24-36")</f>
        <v>24-36</v>
      </c>
    </row>
    <row r="5073" spans="1:37" x14ac:dyDescent="0.3">
      <c r="A5073" t="s">
        <v>5173</v>
      </c>
      <c r="B5073" t="s">
        <v>44</v>
      </c>
      <c r="C5073">
        <v>46</v>
      </c>
      <c r="D5073" t="s">
        <v>34</v>
      </c>
      <c r="E5073" t="s">
        <v>87</v>
      </c>
      <c r="F5073">
        <v>5</v>
      </c>
      <c r="G5073">
        <v>19</v>
      </c>
      <c r="H5073" t="s">
        <v>36</v>
      </c>
      <c r="I5073" t="s">
        <v>37</v>
      </c>
      <c r="J5073" t="s">
        <v>34</v>
      </c>
      <c r="K5073" t="s">
        <v>34</v>
      </c>
      <c r="L5073" t="s">
        <v>34</v>
      </c>
      <c r="M5073" t="s">
        <v>34</v>
      </c>
      <c r="N5073" t="s">
        <v>34</v>
      </c>
      <c r="O5073" t="s">
        <v>34</v>
      </c>
      <c r="P5073" t="s">
        <v>34</v>
      </c>
      <c r="Q5073" t="s">
        <v>34</v>
      </c>
      <c r="R5073" t="s">
        <v>34</v>
      </c>
      <c r="S5073" t="s">
        <v>34</v>
      </c>
      <c r="T5073" t="s">
        <v>34</v>
      </c>
      <c r="U5073" t="s">
        <v>67</v>
      </c>
      <c r="V5073" t="s">
        <v>34</v>
      </c>
      <c r="W5073" t="s">
        <v>51</v>
      </c>
      <c r="X5073">
        <v>20.45</v>
      </c>
      <c r="Y5073">
        <v>1297.3499999999999</v>
      </c>
      <c r="Z5073">
        <v>0</v>
      </c>
      <c r="AA5073">
        <v>0</v>
      </c>
      <c r="AB5073">
        <v>115.94</v>
      </c>
      <c r="AC5073">
        <v>1413.29</v>
      </c>
      <c r="AD5073" t="s">
        <v>41</v>
      </c>
      <c r="AE5073" t="s">
        <v>42</v>
      </c>
      <c r="AF5073" t="s">
        <v>42</v>
      </c>
      <c r="AG5073">
        <f t="shared" si="158"/>
        <v>0</v>
      </c>
      <c r="AH5073" t="str" cm="1">
        <f t="array" ref="AH5073">_xlfn.IFS(
X5073&lt;=20, "&lt;20",
AND(X5073&gt;=20, X5073&lt;50), "20-50",
AND(X5073&gt;=50, X5073&lt;100), "50-100",
X5073&gt;=100, "&gt;100"
)</f>
        <v>20-50</v>
      </c>
      <c r="AI5073">
        <f t="shared" si="159"/>
        <v>0</v>
      </c>
      <c r="AJ5073" t="str" cm="1">
        <f t="array" ref="AJ5073">_xlfn.IFS(
C5073&lt;=20, "&lt;20",
AND(C5073&gt;=20, C5073&lt;35), "20-35",
AND(C5073&gt;=35, C5073&lt;50), "35-50",
C5073&gt;=50, "50-100"
)</f>
        <v>35-50</v>
      </c>
      <c r="AK5073" t="str" cm="1">
        <f t="array" ref="AK5073">_xlfn.IFS(
G5073&lt;6, "&lt;6",
AND(G5073&gt;=6, G5073&lt;12), "6-12",
AND(G5073&gt;=12, G5073&lt;18), "12-18",  AND(G5073&gt;=18, G5073&lt;24), "18-24", G5073&gt;=24, "24-36")</f>
        <v>18-24</v>
      </c>
    </row>
    <row r="5074" spans="1:37" x14ac:dyDescent="0.3">
      <c r="A5074" t="s">
        <v>5174</v>
      </c>
      <c r="B5074" t="s">
        <v>44</v>
      </c>
      <c r="C5074">
        <v>50</v>
      </c>
      <c r="D5074" t="s">
        <v>34</v>
      </c>
      <c r="E5074" t="s">
        <v>90</v>
      </c>
      <c r="F5074">
        <v>6</v>
      </c>
      <c r="G5074">
        <v>33</v>
      </c>
      <c r="H5074" t="s">
        <v>36</v>
      </c>
      <c r="I5074" t="s">
        <v>37</v>
      </c>
      <c r="J5074" t="s">
        <v>34</v>
      </c>
      <c r="K5074" t="s">
        <v>37</v>
      </c>
      <c r="L5074" t="s">
        <v>72</v>
      </c>
      <c r="M5074" t="s">
        <v>34</v>
      </c>
      <c r="N5074" t="s">
        <v>34</v>
      </c>
      <c r="O5074" t="s">
        <v>34</v>
      </c>
      <c r="P5074" t="s">
        <v>34</v>
      </c>
      <c r="Q5074" t="s">
        <v>34</v>
      </c>
      <c r="R5074" t="s">
        <v>34</v>
      </c>
      <c r="S5074" t="s">
        <v>34</v>
      </c>
      <c r="T5074" t="s">
        <v>37</v>
      </c>
      <c r="U5074" t="s">
        <v>39</v>
      </c>
      <c r="V5074" t="s">
        <v>34</v>
      </c>
      <c r="W5074" t="s">
        <v>51</v>
      </c>
      <c r="X5074">
        <v>45.05</v>
      </c>
      <c r="Y5074">
        <v>2462.6</v>
      </c>
      <c r="Z5074">
        <v>0</v>
      </c>
      <c r="AA5074">
        <v>0</v>
      </c>
      <c r="AB5074">
        <v>1848</v>
      </c>
      <c r="AC5074">
        <v>4310.6000000000004</v>
      </c>
      <c r="AD5074" t="s">
        <v>41</v>
      </c>
      <c r="AE5074" t="s">
        <v>42</v>
      </c>
      <c r="AF5074" t="s">
        <v>42</v>
      </c>
      <c r="AG5074">
        <f t="shared" si="158"/>
        <v>0</v>
      </c>
      <c r="AH5074" t="str" cm="1">
        <f t="array" ref="AH5074">_xlfn.IFS(
X5074&lt;=20, "&lt;20",
AND(X5074&gt;=20, X5074&lt;50), "20-50",
AND(X5074&gt;=50, X5074&lt;100), "50-100",
X5074&gt;=100, "&gt;100"
)</f>
        <v>20-50</v>
      </c>
      <c r="AI5074">
        <f t="shared" si="159"/>
        <v>0</v>
      </c>
      <c r="AJ5074" t="str" cm="1">
        <f t="array" ref="AJ5074">_xlfn.IFS(
C5074&lt;=20, "&lt;20",
AND(C5074&gt;=20, C5074&lt;35), "20-35",
AND(C5074&gt;=35, C5074&lt;50), "35-50",
C5074&gt;=50, "50-100"
)</f>
        <v>50-100</v>
      </c>
      <c r="AK5074" t="str" cm="1">
        <f t="array" ref="AK5074">_xlfn.IFS(
G5074&lt;6, "&lt;6",
AND(G5074&gt;=6, G5074&lt;12), "6-12",
AND(G5074&gt;=12, G5074&lt;18), "12-18",  AND(G5074&gt;=18, G5074&lt;24), "18-24", G5074&gt;=24, "24-36")</f>
        <v>24-36</v>
      </c>
    </row>
    <row r="5075" spans="1:37" x14ac:dyDescent="0.3">
      <c r="A5075" t="s">
        <v>5175</v>
      </c>
      <c r="B5075" t="s">
        <v>44</v>
      </c>
      <c r="C5075">
        <v>55</v>
      </c>
      <c r="D5075" t="s">
        <v>37</v>
      </c>
      <c r="E5075" t="s">
        <v>90</v>
      </c>
      <c r="F5075">
        <v>7</v>
      </c>
      <c r="G5075">
        <v>29</v>
      </c>
      <c r="H5075" t="s">
        <v>36</v>
      </c>
      <c r="I5075" t="s">
        <v>37</v>
      </c>
      <c r="J5075" t="s">
        <v>37</v>
      </c>
      <c r="K5075" t="s">
        <v>37</v>
      </c>
      <c r="L5075" t="s">
        <v>50</v>
      </c>
      <c r="M5075" t="s">
        <v>34</v>
      </c>
      <c r="N5075" t="s">
        <v>34</v>
      </c>
      <c r="O5075" t="s">
        <v>34</v>
      </c>
      <c r="P5075" t="s">
        <v>37</v>
      </c>
      <c r="Q5075" t="s">
        <v>37</v>
      </c>
      <c r="R5075" t="s">
        <v>34</v>
      </c>
      <c r="S5075" t="s">
        <v>34</v>
      </c>
      <c r="T5075" t="s">
        <v>37</v>
      </c>
      <c r="U5075" t="s">
        <v>46</v>
      </c>
      <c r="V5075" t="s">
        <v>37</v>
      </c>
      <c r="W5075" t="s">
        <v>51</v>
      </c>
      <c r="X5075">
        <v>-2</v>
      </c>
      <c r="Y5075">
        <v>1993.8</v>
      </c>
      <c r="Z5075">
        <v>0</v>
      </c>
      <c r="AA5075">
        <v>0</v>
      </c>
      <c r="AB5075">
        <v>268.18</v>
      </c>
      <c r="AC5075">
        <v>2261.98</v>
      </c>
      <c r="AD5075" t="s">
        <v>52</v>
      </c>
      <c r="AE5075" t="s">
        <v>58</v>
      </c>
      <c r="AF5075" t="s">
        <v>88</v>
      </c>
      <c r="AG5075">
        <f t="shared" si="158"/>
        <v>1</v>
      </c>
      <c r="AH5075" t="str" cm="1">
        <f t="array" ref="AH5075">_xlfn.IFS(
X5075&lt;=20, "&lt;20",
AND(X5075&gt;=20, X5075&lt;50), "20-50",
AND(X5075&gt;=50, X5075&lt;100), "50-100",
X5075&gt;=100, "&gt;100"
)</f>
        <v>&lt;20</v>
      </c>
      <c r="AI5075">
        <f t="shared" si="159"/>
        <v>0</v>
      </c>
      <c r="AJ5075" t="str" cm="1">
        <f t="array" ref="AJ5075">_xlfn.IFS(
C5075&lt;=20, "&lt;20",
AND(C5075&gt;=20, C5075&lt;35), "20-35",
AND(C5075&gt;=35, C5075&lt;50), "35-50",
C5075&gt;=50, "50-100"
)</f>
        <v>50-100</v>
      </c>
      <c r="AK5075" t="str" cm="1">
        <f t="array" ref="AK5075">_xlfn.IFS(
G5075&lt;6, "&lt;6",
AND(G5075&gt;=6, G5075&lt;12), "6-12",
AND(G5075&gt;=12, G5075&lt;18), "12-18",  AND(G5075&gt;=18, G5075&lt;24), "18-24", G5075&gt;=24, "24-36")</f>
        <v>24-36</v>
      </c>
    </row>
    <row r="5076" spans="1:37" x14ac:dyDescent="0.3">
      <c r="A5076" t="s">
        <v>5176</v>
      </c>
      <c r="B5076" t="s">
        <v>44</v>
      </c>
      <c r="C5076">
        <v>59</v>
      </c>
      <c r="D5076" t="s">
        <v>34</v>
      </c>
      <c r="E5076" t="s">
        <v>56</v>
      </c>
      <c r="F5076">
        <v>6</v>
      </c>
      <c r="G5076">
        <v>36</v>
      </c>
      <c r="H5076" t="s">
        <v>36</v>
      </c>
      <c r="I5076" t="s">
        <v>37</v>
      </c>
      <c r="J5076" t="s">
        <v>37</v>
      </c>
      <c r="K5076" t="s">
        <v>37</v>
      </c>
      <c r="L5076" t="s">
        <v>50</v>
      </c>
      <c r="M5076" t="s">
        <v>34</v>
      </c>
      <c r="N5076" t="s">
        <v>37</v>
      </c>
      <c r="O5076" t="s">
        <v>37</v>
      </c>
      <c r="P5076" t="s">
        <v>34</v>
      </c>
      <c r="Q5076" t="s">
        <v>37</v>
      </c>
      <c r="R5076" t="s">
        <v>34</v>
      </c>
      <c r="S5076" t="s">
        <v>34</v>
      </c>
      <c r="T5076" t="s">
        <v>37</v>
      </c>
      <c r="U5076" t="s">
        <v>46</v>
      </c>
      <c r="V5076" t="s">
        <v>37</v>
      </c>
      <c r="W5076" t="s">
        <v>40</v>
      </c>
      <c r="X5076">
        <v>94.45</v>
      </c>
      <c r="Y5076">
        <v>5073.1000000000004</v>
      </c>
      <c r="Z5076">
        <v>0</v>
      </c>
      <c r="AA5076">
        <v>0</v>
      </c>
      <c r="AB5076">
        <v>1903.55</v>
      </c>
      <c r="AC5076">
        <v>6976.65</v>
      </c>
      <c r="AD5076" t="s">
        <v>41</v>
      </c>
      <c r="AE5076" t="s">
        <v>42</v>
      </c>
      <c r="AF5076" t="s">
        <v>42</v>
      </c>
      <c r="AG5076">
        <f t="shared" si="158"/>
        <v>0</v>
      </c>
      <c r="AH5076" t="str" cm="1">
        <f t="array" ref="AH5076">_xlfn.IFS(
X5076&lt;=20, "&lt;20",
AND(X5076&gt;=20, X5076&lt;50), "20-50",
AND(X5076&gt;=50, X5076&lt;100), "50-100",
X5076&gt;=100, "&gt;100"
)</f>
        <v>50-100</v>
      </c>
      <c r="AI5076">
        <f t="shared" si="159"/>
        <v>0</v>
      </c>
      <c r="AJ5076" t="str" cm="1">
        <f t="array" ref="AJ5076">_xlfn.IFS(
C5076&lt;=20, "&lt;20",
AND(C5076&gt;=20, C5076&lt;35), "20-35",
AND(C5076&gt;=35, C5076&lt;50), "35-50",
C5076&gt;=50, "50-100"
)</f>
        <v>50-100</v>
      </c>
      <c r="AK5076" t="str" cm="1">
        <f t="array" ref="AK5076">_xlfn.IFS(
G5076&lt;6, "&lt;6",
AND(G5076&gt;=6, G5076&lt;12), "6-12",
AND(G5076&gt;=12, G5076&lt;18), "12-18",  AND(G5076&gt;=18, G5076&lt;24), "18-24", G5076&gt;=24, "24-36")</f>
        <v>24-36</v>
      </c>
    </row>
    <row r="5077" spans="1:37" x14ac:dyDescent="0.3">
      <c r="A5077" t="s">
        <v>5177</v>
      </c>
      <c r="B5077" t="s">
        <v>33</v>
      </c>
      <c r="C5077">
        <v>35</v>
      </c>
      <c r="D5077" t="s">
        <v>37</v>
      </c>
      <c r="E5077" t="s">
        <v>109</v>
      </c>
      <c r="F5077">
        <v>0</v>
      </c>
      <c r="G5077">
        <v>15</v>
      </c>
      <c r="H5077" t="s">
        <v>110</v>
      </c>
      <c r="I5077" t="s">
        <v>37</v>
      </c>
      <c r="J5077" t="s">
        <v>37</v>
      </c>
      <c r="K5077" t="s">
        <v>37</v>
      </c>
      <c r="L5077" t="s">
        <v>50</v>
      </c>
      <c r="M5077" t="s">
        <v>34</v>
      </c>
      <c r="N5077" t="s">
        <v>37</v>
      </c>
      <c r="O5077" t="s">
        <v>34</v>
      </c>
      <c r="P5077" t="s">
        <v>34</v>
      </c>
      <c r="Q5077" t="s">
        <v>37</v>
      </c>
      <c r="R5077" t="s">
        <v>37</v>
      </c>
      <c r="S5077" t="s">
        <v>37</v>
      </c>
      <c r="T5077" t="s">
        <v>37</v>
      </c>
      <c r="U5077" t="s">
        <v>39</v>
      </c>
      <c r="V5077" t="s">
        <v>34</v>
      </c>
      <c r="W5077" t="s">
        <v>51</v>
      </c>
      <c r="X5077">
        <v>100.2</v>
      </c>
      <c r="Y5077">
        <v>2688.45</v>
      </c>
      <c r="Z5077">
        <v>42.64</v>
      </c>
      <c r="AA5077">
        <v>0</v>
      </c>
      <c r="AB5077">
        <v>346.08</v>
      </c>
      <c r="AC5077">
        <v>2991.89</v>
      </c>
      <c r="AD5077" t="s">
        <v>41</v>
      </c>
      <c r="AE5077" t="s">
        <v>42</v>
      </c>
      <c r="AF5077" t="s">
        <v>42</v>
      </c>
      <c r="AG5077">
        <f t="shared" si="158"/>
        <v>0</v>
      </c>
      <c r="AH5077" t="str" cm="1">
        <f t="array" ref="AH5077">_xlfn.IFS(
X5077&lt;=20, "&lt;20",
AND(X5077&gt;=20, X5077&lt;50), "20-50",
AND(X5077&gt;=50, X5077&lt;100), "50-100",
X5077&gt;=100, "&gt;100"
)</f>
        <v>&gt;100</v>
      </c>
      <c r="AI5077">
        <f t="shared" si="159"/>
        <v>0</v>
      </c>
      <c r="AJ5077" t="str" cm="1">
        <f t="array" ref="AJ5077">_xlfn.IFS(
C5077&lt;=20, "&lt;20",
AND(C5077&gt;=20, C5077&lt;35), "20-35",
AND(C5077&gt;=35, C5077&lt;50), "35-50",
C5077&gt;=50, "50-100"
)</f>
        <v>35-50</v>
      </c>
      <c r="AK5077" t="str" cm="1">
        <f t="array" ref="AK5077">_xlfn.IFS(
G5077&lt;6, "&lt;6",
AND(G5077&gt;=6, G5077&lt;12), "6-12",
AND(G5077&gt;=12, G5077&lt;18), "12-18",  AND(G5077&gt;=18, G5077&lt;24), "18-24", G5077&gt;=24, "24-36")</f>
        <v>12-18</v>
      </c>
    </row>
    <row r="5078" spans="1:37" x14ac:dyDescent="0.3">
      <c r="A5078" t="s">
        <v>5178</v>
      </c>
      <c r="B5078" t="s">
        <v>33</v>
      </c>
      <c r="C5078">
        <v>65</v>
      </c>
      <c r="D5078" t="s">
        <v>37</v>
      </c>
      <c r="E5078" t="s">
        <v>164</v>
      </c>
      <c r="F5078">
        <v>3</v>
      </c>
      <c r="G5078">
        <v>17</v>
      </c>
      <c r="H5078" t="s">
        <v>49</v>
      </c>
      <c r="I5078" t="s">
        <v>34</v>
      </c>
      <c r="J5078" t="s">
        <v>34</v>
      </c>
      <c r="K5078" t="s">
        <v>37</v>
      </c>
      <c r="L5078" t="s">
        <v>72</v>
      </c>
      <c r="M5078" t="s">
        <v>34</v>
      </c>
      <c r="N5078" t="s">
        <v>34</v>
      </c>
      <c r="O5078" t="s">
        <v>37</v>
      </c>
      <c r="P5078" t="s">
        <v>34</v>
      </c>
      <c r="Q5078" t="s">
        <v>34</v>
      </c>
      <c r="R5078" t="s">
        <v>37</v>
      </c>
      <c r="S5078" t="s">
        <v>37</v>
      </c>
      <c r="T5078" t="s">
        <v>37</v>
      </c>
      <c r="U5078" t="s">
        <v>46</v>
      </c>
      <c r="V5078" t="s">
        <v>37</v>
      </c>
      <c r="W5078" t="s">
        <v>51</v>
      </c>
      <c r="X5078">
        <v>41.15</v>
      </c>
      <c r="Y5078">
        <v>132.19999999999999</v>
      </c>
      <c r="Z5078">
        <v>0</v>
      </c>
      <c r="AA5078">
        <v>0</v>
      </c>
      <c r="AB5078">
        <v>0</v>
      </c>
      <c r="AC5078">
        <v>132.19999999999999</v>
      </c>
      <c r="AD5078" t="s">
        <v>52</v>
      </c>
      <c r="AE5078" t="s">
        <v>100</v>
      </c>
      <c r="AF5078" t="s">
        <v>101</v>
      </c>
      <c r="AG5078">
        <f t="shared" si="158"/>
        <v>1</v>
      </c>
      <c r="AH5078" t="str" cm="1">
        <f t="array" ref="AH5078">_xlfn.IFS(
X5078&lt;=20, "&lt;20",
AND(X5078&gt;=20, X5078&lt;50), "20-50",
AND(X5078&gt;=50, X5078&lt;100), "50-100",
X5078&gt;=100, "&gt;100"
)</f>
        <v>20-50</v>
      </c>
      <c r="AI5078">
        <f t="shared" si="159"/>
        <v>0</v>
      </c>
      <c r="AJ5078" t="str" cm="1">
        <f t="array" ref="AJ5078">_xlfn.IFS(
C5078&lt;=20, "&lt;20",
AND(C5078&gt;=20, C5078&lt;35), "20-35",
AND(C5078&gt;=35, C5078&lt;50), "35-50",
C5078&gt;=50, "50-100"
)</f>
        <v>50-100</v>
      </c>
      <c r="AK5078" t="str" cm="1">
        <f t="array" ref="AK5078">_xlfn.IFS(
G5078&lt;6, "&lt;6",
AND(G5078&gt;=6, G5078&lt;12), "6-12",
AND(G5078&gt;=12, G5078&lt;18), "12-18",  AND(G5078&gt;=18, G5078&lt;24), "18-24", G5078&gt;=24, "24-36")</f>
        <v>12-18</v>
      </c>
    </row>
    <row r="5079" spans="1:37" x14ac:dyDescent="0.3">
      <c r="A5079" t="s">
        <v>5179</v>
      </c>
      <c r="B5079" t="s">
        <v>44</v>
      </c>
      <c r="C5079">
        <v>20</v>
      </c>
      <c r="D5079" t="s">
        <v>34</v>
      </c>
      <c r="E5079" t="s">
        <v>61</v>
      </c>
      <c r="F5079">
        <v>6</v>
      </c>
      <c r="G5079">
        <v>3</v>
      </c>
      <c r="H5079" t="s">
        <v>36</v>
      </c>
      <c r="I5079" t="s">
        <v>34</v>
      </c>
      <c r="J5079" t="s">
        <v>34</v>
      </c>
      <c r="K5079" t="s">
        <v>37</v>
      </c>
      <c r="L5079" t="s">
        <v>72</v>
      </c>
      <c r="M5079" t="s">
        <v>37</v>
      </c>
      <c r="N5079" t="s">
        <v>37</v>
      </c>
      <c r="O5079" t="s">
        <v>37</v>
      </c>
      <c r="P5079" t="s">
        <v>37</v>
      </c>
      <c r="Q5079" t="s">
        <v>34</v>
      </c>
      <c r="R5079" t="s">
        <v>34</v>
      </c>
      <c r="S5079" t="s">
        <v>34</v>
      </c>
      <c r="T5079" t="s">
        <v>37</v>
      </c>
      <c r="U5079" t="s">
        <v>67</v>
      </c>
      <c r="V5079" t="s">
        <v>37</v>
      </c>
      <c r="W5079" t="s">
        <v>51</v>
      </c>
      <c r="X5079">
        <v>43.7</v>
      </c>
      <c r="Y5079">
        <v>2618.3000000000002</v>
      </c>
      <c r="Z5079">
        <v>0</v>
      </c>
      <c r="AA5079">
        <v>0</v>
      </c>
      <c r="AB5079">
        <v>0</v>
      </c>
      <c r="AC5079">
        <v>2618.3000000000002</v>
      </c>
      <c r="AD5079" t="s">
        <v>41</v>
      </c>
      <c r="AE5079" t="s">
        <v>42</v>
      </c>
      <c r="AF5079" t="s">
        <v>42</v>
      </c>
      <c r="AG5079">
        <f t="shared" si="158"/>
        <v>0</v>
      </c>
      <c r="AH5079" t="str" cm="1">
        <f t="array" ref="AH5079">_xlfn.IFS(
X5079&lt;=20, "&lt;20",
AND(X5079&gt;=20, X5079&lt;50), "20-50",
AND(X5079&gt;=50, X5079&lt;100), "50-100",
X5079&gt;=100, "&gt;100"
)</f>
        <v>20-50</v>
      </c>
      <c r="AI5079">
        <f t="shared" si="159"/>
        <v>0</v>
      </c>
      <c r="AJ5079" t="str" cm="1">
        <f t="array" ref="AJ5079">_xlfn.IFS(
C5079&lt;=20, "&lt;20",
AND(C5079&gt;=20, C5079&lt;35), "20-35",
AND(C5079&gt;=35, C5079&lt;50), "35-50",
C5079&gt;=50, "50-100"
)</f>
        <v>&lt;20</v>
      </c>
      <c r="AK5079" t="str" cm="1">
        <f t="array" ref="AK5079">_xlfn.IFS(
G5079&lt;6, "&lt;6",
AND(G5079&gt;=6, G5079&lt;12), "6-12",
AND(G5079&gt;=12, G5079&lt;18), "12-18",  AND(G5079&gt;=18, G5079&lt;24), "18-24", G5079&gt;=24, "24-36")</f>
        <v>&lt;6</v>
      </c>
    </row>
    <row r="5080" spans="1:37" x14ac:dyDescent="0.3">
      <c r="A5080" t="s">
        <v>5180</v>
      </c>
      <c r="B5080" t="s">
        <v>33</v>
      </c>
      <c r="C5080">
        <v>25</v>
      </c>
      <c r="D5080" t="s">
        <v>37</v>
      </c>
      <c r="E5080" t="s">
        <v>61</v>
      </c>
      <c r="F5080">
        <v>1</v>
      </c>
      <c r="G5080">
        <v>30</v>
      </c>
      <c r="H5080" t="s">
        <v>49</v>
      </c>
      <c r="I5080" t="s">
        <v>37</v>
      </c>
      <c r="J5080" t="s">
        <v>34</v>
      </c>
      <c r="K5080" t="s">
        <v>37</v>
      </c>
      <c r="L5080" t="s">
        <v>50</v>
      </c>
      <c r="M5080" t="s">
        <v>34</v>
      </c>
      <c r="N5080" t="s">
        <v>34</v>
      </c>
      <c r="O5080" t="s">
        <v>34</v>
      </c>
      <c r="P5080" t="s">
        <v>34</v>
      </c>
      <c r="Q5080" t="s">
        <v>37</v>
      </c>
      <c r="R5080" t="s">
        <v>37</v>
      </c>
      <c r="S5080" t="s">
        <v>37</v>
      </c>
      <c r="T5080" t="s">
        <v>37</v>
      </c>
      <c r="U5080" t="s">
        <v>46</v>
      </c>
      <c r="V5080" t="s">
        <v>37</v>
      </c>
      <c r="W5080" t="s">
        <v>51</v>
      </c>
      <c r="X5080">
        <v>90.55</v>
      </c>
      <c r="Y5080">
        <v>90.55</v>
      </c>
      <c r="Z5080">
        <v>0</v>
      </c>
      <c r="AA5080">
        <v>0</v>
      </c>
      <c r="AB5080">
        <v>7.15</v>
      </c>
      <c r="AC5080">
        <v>97.7</v>
      </c>
      <c r="AD5080" t="s">
        <v>52</v>
      </c>
      <c r="AE5080" t="s">
        <v>58</v>
      </c>
      <c r="AF5080" t="s">
        <v>59</v>
      </c>
      <c r="AG5080">
        <f t="shared" si="158"/>
        <v>1</v>
      </c>
      <c r="AH5080" t="str" cm="1">
        <f t="array" ref="AH5080">_xlfn.IFS(
X5080&lt;=20, "&lt;20",
AND(X5080&gt;=20, X5080&lt;50), "20-50",
AND(X5080&gt;=50, X5080&lt;100), "50-100",
X5080&gt;=100, "&gt;100"
)</f>
        <v>50-100</v>
      </c>
      <c r="AI5080">
        <f t="shared" si="159"/>
        <v>0</v>
      </c>
      <c r="AJ5080" t="str" cm="1">
        <f t="array" ref="AJ5080">_xlfn.IFS(
C5080&lt;=20, "&lt;20",
AND(C5080&gt;=20, C5080&lt;35), "20-35",
AND(C5080&gt;=35, C5080&lt;50), "35-50",
C5080&gt;=50, "50-100"
)</f>
        <v>20-35</v>
      </c>
      <c r="AK5080" t="str" cm="1">
        <f t="array" ref="AK5080">_xlfn.IFS(
G5080&lt;6, "&lt;6",
AND(G5080&gt;=6, G5080&lt;12), "6-12",
AND(G5080&gt;=12, G5080&lt;18), "12-18",  AND(G5080&gt;=18, G5080&lt;24), "18-24", G5080&gt;=24, "24-36")</f>
        <v>24-36</v>
      </c>
    </row>
    <row r="5081" spans="1:37" x14ac:dyDescent="0.3">
      <c r="A5081" t="s">
        <v>5181</v>
      </c>
      <c r="B5081" t="s">
        <v>33</v>
      </c>
      <c r="C5081">
        <v>21</v>
      </c>
      <c r="D5081" t="s">
        <v>37</v>
      </c>
      <c r="E5081" t="s">
        <v>45</v>
      </c>
      <c r="F5081">
        <v>7</v>
      </c>
      <c r="G5081">
        <v>2</v>
      </c>
      <c r="H5081" t="s">
        <v>57</v>
      </c>
      <c r="I5081" t="s">
        <v>37</v>
      </c>
      <c r="J5081" t="s">
        <v>34</v>
      </c>
      <c r="K5081" t="s">
        <v>34</v>
      </c>
      <c r="L5081" t="s">
        <v>34</v>
      </c>
      <c r="M5081" t="s">
        <v>34</v>
      </c>
      <c r="N5081" t="s">
        <v>34</v>
      </c>
      <c r="O5081" t="s">
        <v>34</v>
      </c>
      <c r="P5081" t="s">
        <v>34</v>
      </c>
      <c r="Q5081" t="s">
        <v>34</v>
      </c>
      <c r="R5081" t="s">
        <v>34</v>
      </c>
      <c r="S5081" t="s">
        <v>34</v>
      </c>
      <c r="T5081" t="s">
        <v>34</v>
      </c>
      <c r="U5081" t="s">
        <v>67</v>
      </c>
      <c r="V5081" t="s">
        <v>34</v>
      </c>
      <c r="W5081" t="s">
        <v>40</v>
      </c>
      <c r="X5081">
        <v>20</v>
      </c>
      <c r="Y5081">
        <v>268.45</v>
      </c>
      <c r="Z5081">
        <v>0</v>
      </c>
      <c r="AA5081">
        <v>0</v>
      </c>
      <c r="AB5081">
        <v>20.93</v>
      </c>
      <c r="AC5081">
        <v>289.38</v>
      </c>
      <c r="AD5081" t="s">
        <v>41</v>
      </c>
      <c r="AE5081" t="s">
        <v>42</v>
      </c>
      <c r="AF5081" t="s">
        <v>42</v>
      </c>
      <c r="AG5081">
        <f t="shared" si="158"/>
        <v>0</v>
      </c>
      <c r="AH5081" t="str" cm="1">
        <f t="array" ref="AH5081">_xlfn.IFS(
X5081&lt;=20, "&lt;20",
AND(X5081&gt;=20, X5081&lt;50), "20-50",
AND(X5081&gt;=50, X5081&lt;100), "50-100",
X5081&gt;=100, "&gt;100"
)</f>
        <v>&lt;20</v>
      </c>
      <c r="AI5081">
        <f t="shared" si="159"/>
        <v>0</v>
      </c>
      <c r="AJ5081" t="str" cm="1">
        <f t="array" ref="AJ5081">_xlfn.IFS(
C5081&lt;=20, "&lt;20",
AND(C5081&gt;=20, C5081&lt;35), "20-35",
AND(C5081&gt;=35, C5081&lt;50), "35-50",
C5081&gt;=50, "50-100"
)</f>
        <v>20-35</v>
      </c>
      <c r="AK5081" t="str" cm="1">
        <f t="array" ref="AK5081">_xlfn.IFS(
G5081&lt;6, "&lt;6",
AND(G5081&gt;=6, G5081&lt;12), "6-12",
AND(G5081&gt;=12, G5081&lt;18), "12-18",  AND(G5081&gt;=18, G5081&lt;24), "18-24", G5081&gt;=24, "24-36")</f>
        <v>&lt;6</v>
      </c>
    </row>
    <row r="5082" spans="1:37" x14ac:dyDescent="0.3">
      <c r="A5082" t="s">
        <v>5182</v>
      </c>
      <c r="B5082" t="s">
        <v>44</v>
      </c>
      <c r="C5082">
        <v>43</v>
      </c>
      <c r="D5082" t="s">
        <v>34</v>
      </c>
      <c r="E5082" t="s">
        <v>74</v>
      </c>
      <c r="F5082">
        <v>8</v>
      </c>
      <c r="G5082">
        <v>23</v>
      </c>
      <c r="H5082" t="s">
        <v>36</v>
      </c>
      <c r="I5082" t="s">
        <v>37</v>
      </c>
      <c r="J5082" t="s">
        <v>34</v>
      </c>
      <c r="K5082" t="s">
        <v>37</v>
      </c>
      <c r="L5082" t="s">
        <v>50</v>
      </c>
      <c r="M5082" t="s">
        <v>37</v>
      </c>
      <c r="N5082" t="s">
        <v>34</v>
      </c>
      <c r="O5082" t="s">
        <v>34</v>
      </c>
      <c r="P5082" t="s">
        <v>37</v>
      </c>
      <c r="Q5082" t="s">
        <v>34</v>
      </c>
      <c r="R5082" t="s">
        <v>37</v>
      </c>
      <c r="S5082" t="s">
        <v>37</v>
      </c>
      <c r="T5082" t="s">
        <v>37</v>
      </c>
      <c r="U5082" t="s">
        <v>46</v>
      </c>
      <c r="V5082" t="s">
        <v>37</v>
      </c>
      <c r="W5082" t="s">
        <v>51</v>
      </c>
      <c r="X5082">
        <v>89.05</v>
      </c>
      <c r="Y5082">
        <v>1886.25</v>
      </c>
      <c r="Z5082">
        <v>0</v>
      </c>
      <c r="AA5082">
        <v>0</v>
      </c>
      <c r="AB5082">
        <v>132</v>
      </c>
      <c r="AC5082">
        <v>2018.25</v>
      </c>
      <c r="AD5082" t="s">
        <v>41</v>
      </c>
      <c r="AE5082" t="s">
        <v>42</v>
      </c>
      <c r="AF5082" t="s">
        <v>42</v>
      </c>
      <c r="AG5082">
        <f t="shared" si="158"/>
        <v>0</v>
      </c>
      <c r="AH5082" t="str" cm="1">
        <f t="array" ref="AH5082">_xlfn.IFS(
X5082&lt;=20, "&lt;20",
AND(X5082&gt;=20, X5082&lt;50), "20-50",
AND(X5082&gt;=50, X5082&lt;100), "50-100",
X5082&gt;=100, "&gt;100"
)</f>
        <v>50-100</v>
      </c>
      <c r="AI5082">
        <f t="shared" si="159"/>
        <v>0</v>
      </c>
      <c r="AJ5082" t="str" cm="1">
        <f t="array" ref="AJ5082">_xlfn.IFS(
C5082&lt;=20, "&lt;20",
AND(C5082&gt;=20, C5082&lt;35), "20-35",
AND(C5082&gt;=35, C5082&lt;50), "35-50",
C5082&gt;=50, "50-100"
)</f>
        <v>35-50</v>
      </c>
      <c r="AK5082" t="str" cm="1">
        <f t="array" ref="AK5082">_xlfn.IFS(
G5082&lt;6, "&lt;6",
AND(G5082&gt;=6, G5082&lt;12), "6-12",
AND(G5082&gt;=12, G5082&lt;18), "12-18",  AND(G5082&gt;=18, G5082&lt;24), "18-24", G5082&gt;=24, "24-36")</f>
        <v>18-24</v>
      </c>
    </row>
    <row r="5083" spans="1:37" x14ac:dyDescent="0.3">
      <c r="A5083" t="s">
        <v>5183</v>
      </c>
      <c r="B5083" t="s">
        <v>33</v>
      </c>
      <c r="C5083">
        <v>73</v>
      </c>
      <c r="D5083" t="s">
        <v>34</v>
      </c>
      <c r="E5083" t="s">
        <v>103</v>
      </c>
      <c r="F5083">
        <v>2</v>
      </c>
      <c r="G5083">
        <v>14</v>
      </c>
      <c r="H5083" t="s">
        <v>36</v>
      </c>
      <c r="I5083" t="s">
        <v>37</v>
      </c>
      <c r="J5083" t="s">
        <v>37</v>
      </c>
      <c r="K5083" t="s">
        <v>37</v>
      </c>
      <c r="L5083" t="s">
        <v>50</v>
      </c>
      <c r="M5083" t="s">
        <v>34</v>
      </c>
      <c r="N5083" t="s">
        <v>37</v>
      </c>
      <c r="O5083" t="s">
        <v>34</v>
      </c>
      <c r="P5083" t="s">
        <v>34</v>
      </c>
      <c r="Q5083" t="s">
        <v>34</v>
      </c>
      <c r="R5083" t="s">
        <v>34</v>
      </c>
      <c r="S5083" t="s">
        <v>34</v>
      </c>
      <c r="T5083" t="s">
        <v>37</v>
      </c>
      <c r="U5083" t="s">
        <v>67</v>
      </c>
      <c r="V5083" t="s">
        <v>37</v>
      </c>
      <c r="W5083" t="s">
        <v>51</v>
      </c>
      <c r="X5083">
        <v>80.5</v>
      </c>
      <c r="Y5083">
        <v>2088.4499999999998</v>
      </c>
      <c r="Z5083">
        <v>0</v>
      </c>
      <c r="AA5083">
        <v>0</v>
      </c>
      <c r="AB5083">
        <v>1107.1199999999999</v>
      </c>
      <c r="AC5083">
        <v>3195.57</v>
      </c>
      <c r="AD5083" t="s">
        <v>41</v>
      </c>
      <c r="AE5083" t="s">
        <v>42</v>
      </c>
      <c r="AF5083" t="s">
        <v>42</v>
      </c>
      <c r="AG5083">
        <f t="shared" si="158"/>
        <v>0</v>
      </c>
      <c r="AH5083" t="str" cm="1">
        <f t="array" ref="AH5083">_xlfn.IFS(
X5083&lt;=20, "&lt;20",
AND(X5083&gt;=20, X5083&lt;50), "20-50",
AND(X5083&gt;=50, X5083&lt;100), "50-100",
X5083&gt;=100, "&gt;100"
)</f>
        <v>50-100</v>
      </c>
      <c r="AI5083">
        <f t="shared" si="159"/>
        <v>0</v>
      </c>
      <c r="AJ5083" t="str" cm="1">
        <f t="array" ref="AJ5083">_xlfn.IFS(
C5083&lt;=20, "&lt;20",
AND(C5083&gt;=20, C5083&lt;35), "20-35",
AND(C5083&gt;=35, C5083&lt;50), "35-50",
C5083&gt;=50, "50-100"
)</f>
        <v>50-100</v>
      </c>
      <c r="AK5083" t="str" cm="1">
        <f t="array" ref="AK5083">_xlfn.IFS(
G5083&lt;6, "&lt;6",
AND(G5083&gt;=6, G5083&lt;12), "6-12",
AND(G5083&gt;=12, G5083&lt;18), "12-18",  AND(G5083&gt;=18, G5083&lt;24), "18-24", G5083&gt;=24, "24-36")</f>
        <v>12-18</v>
      </c>
    </row>
    <row r="5084" spans="1:37" x14ac:dyDescent="0.3">
      <c r="A5084" t="s">
        <v>5184</v>
      </c>
      <c r="B5084" t="s">
        <v>44</v>
      </c>
      <c r="C5084">
        <v>71</v>
      </c>
      <c r="D5084" t="s">
        <v>37</v>
      </c>
      <c r="E5084" t="s">
        <v>69</v>
      </c>
      <c r="F5084">
        <v>4</v>
      </c>
      <c r="G5084">
        <v>31</v>
      </c>
      <c r="H5084" t="s">
        <v>36</v>
      </c>
      <c r="I5084" t="s">
        <v>37</v>
      </c>
      <c r="J5084" t="s">
        <v>37</v>
      </c>
      <c r="K5084" t="s">
        <v>37</v>
      </c>
      <c r="L5084" t="s">
        <v>50</v>
      </c>
      <c r="M5084" t="s">
        <v>37</v>
      </c>
      <c r="N5084" t="s">
        <v>37</v>
      </c>
      <c r="O5084" t="s">
        <v>37</v>
      </c>
      <c r="P5084" t="s">
        <v>34</v>
      </c>
      <c r="Q5084" t="s">
        <v>37</v>
      </c>
      <c r="R5084" t="s">
        <v>37</v>
      </c>
      <c r="S5084" t="s">
        <v>37</v>
      </c>
      <c r="T5084" t="s">
        <v>37</v>
      </c>
      <c r="U5084" t="s">
        <v>46</v>
      </c>
      <c r="V5084" t="s">
        <v>37</v>
      </c>
      <c r="W5084" t="s">
        <v>51</v>
      </c>
      <c r="X5084">
        <v>113.2</v>
      </c>
      <c r="Y5084">
        <v>4689.5</v>
      </c>
      <c r="Z5084">
        <v>0</v>
      </c>
      <c r="AA5084">
        <v>0</v>
      </c>
      <c r="AB5084">
        <v>1145.95</v>
      </c>
      <c r="AC5084">
        <v>5835.45</v>
      </c>
      <c r="AD5084" t="s">
        <v>52</v>
      </c>
      <c r="AE5084" t="s">
        <v>104</v>
      </c>
      <c r="AF5084" t="s">
        <v>150</v>
      </c>
      <c r="AG5084">
        <f t="shared" si="158"/>
        <v>1</v>
      </c>
      <c r="AH5084" t="str" cm="1">
        <f t="array" ref="AH5084">_xlfn.IFS(
X5084&lt;=20, "&lt;20",
AND(X5084&gt;=20, X5084&lt;50), "20-50",
AND(X5084&gt;=50, X5084&lt;100), "50-100",
X5084&gt;=100, "&gt;100"
)</f>
        <v>&gt;100</v>
      </c>
      <c r="AI5084">
        <f t="shared" si="159"/>
        <v>0</v>
      </c>
      <c r="AJ5084" t="str" cm="1">
        <f t="array" ref="AJ5084">_xlfn.IFS(
C5084&lt;=20, "&lt;20",
AND(C5084&gt;=20, C5084&lt;35), "20-35",
AND(C5084&gt;=35, C5084&lt;50), "35-50",
C5084&gt;=50, "50-100"
)</f>
        <v>50-100</v>
      </c>
      <c r="AK5084" t="str" cm="1">
        <f t="array" ref="AK5084">_xlfn.IFS(
G5084&lt;6, "&lt;6",
AND(G5084&gt;=6, G5084&lt;12), "6-12",
AND(G5084&gt;=12, G5084&lt;18), "12-18",  AND(G5084&gt;=18, G5084&lt;24), "18-24", G5084&gt;=24, "24-36")</f>
        <v>24-36</v>
      </c>
    </row>
    <row r="5085" spans="1:37" x14ac:dyDescent="0.3">
      <c r="A5085" t="s">
        <v>5185</v>
      </c>
      <c r="B5085" t="s">
        <v>44</v>
      </c>
      <c r="C5085">
        <v>41</v>
      </c>
      <c r="D5085" t="s">
        <v>37</v>
      </c>
      <c r="E5085" t="s">
        <v>103</v>
      </c>
      <c r="F5085">
        <v>1</v>
      </c>
      <c r="G5085">
        <v>15</v>
      </c>
      <c r="H5085" t="s">
        <v>36</v>
      </c>
      <c r="I5085" t="s">
        <v>37</v>
      </c>
      <c r="J5085" t="s">
        <v>34</v>
      </c>
      <c r="K5085" t="s">
        <v>34</v>
      </c>
      <c r="L5085" t="s">
        <v>34</v>
      </c>
      <c r="M5085" t="s">
        <v>34</v>
      </c>
      <c r="N5085" t="s">
        <v>34</v>
      </c>
      <c r="O5085" t="s">
        <v>34</v>
      </c>
      <c r="P5085" t="s">
        <v>34</v>
      </c>
      <c r="Q5085" t="s">
        <v>34</v>
      </c>
      <c r="R5085" t="s">
        <v>34</v>
      </c>
      <c r="S5085" t="s">
        <v>34</v>
      </c>
      <c r="T5085" t="s">
        <v>34</v>
      </c>
      <c r="U5085" t="s">
        <v>39</v>
      </c>
      <c r="V5085" t="s">
        <v>34</v>
      </c>
      <c r="W5085" t="s">
        <v>51</v>
      </c>
      <c r="X5085">
        <v>19.899999999999999</v>
      </c>
      <c r="Y5085">
        <v>323.14999999999998</v>
      </c>
      <c r="Z5085">
        <v>0</v>
      </c>
      <c r="AA5085">
        <v>0</v>
      </c>
      <c r="AB5085">
        <v>435.54</v>
      </c>
      <c r="AC5085">
        <v>758.69</v>
      </c>
      <c r="AD5085" t="s">
        <v>41</v>
      </c>
      <c r="AE5085" t="s">
        <v>42</v>
      </c>
      <c r="AF5085" t="s">
        <v>42</v>
      </c>
      <c r="AG5085">
        <f t="shared" si="158"/>
        <v>0</v>
      </c>
      <c r="AH5085" t="str" cm="1">
        <f t="array" ref="AH5085">_xlfn.IFS(
X5085&lt;=20, "&lt;20",
AND(X5085&gt;=20, X5085&lt;50), "20-50",
AND(X5085&gt;=50, X5085&lt;100), "50-100",
X5085&gt;=100, "&gt;100"
)</f>
        <v>&lt;20</v>
      </c>
      <c r="AI5085">
        <f t="shared" si="159"/>
        <v>0</v>
      </c>
      <c r="AJ5085" t="str" cm="1">
        <f t="array" ref="AJ5085">_xlfn.IFS(
C5085&lt;=20, "&lt;20",
AND(C5085&gt;=20, C5085&lt;35), "20-35",
AND(C5085&gt;=35, C5085&lt;50), "35-50",
C5085&gt;=50, "50-100"
)</f>
        <v>35-50</v>
      </c>
      <c r="AK5085" t="str" cm="1">
        <f t="array" ref="AK5085">_xlfn.IFS(
G5085&lt;6, "&lt;6",
AND(G5085&gt;=6, G5085&lt;12), "6-12",
AND(G5085&gt;=12, G5085&lt;18), "12-18",  AND(G5085&gt;=18, G5085&lt;24), "18-24", G5085&gt;=24, "24-36")</f>
        <v>12-18</v>
      </c>
    </row>
    <row r="5086" spans="1:37" x14ac:dyDescent="0.3">
      <c r="A5086" t="s">
        <v>5186</v>
      </c>
      <c r="B5086" t="s">
        <v>33</v>
      </c>
      <c r="C5086">
        <v>47</v>
      </c>
      <c r="D5086" t="s">
        <v>34</v>
      </c>
      <c r="E5086" t="s">
        <v>136</v>
      </c>
      <c r="F5086">
        <v>10</v>
      </c>
      <c r="G5086">
        <v>15</v>
      </c>
      <c r="H5086" t="s">
        <v>49</v>
      </c>
      <c r="I5086" t="s">
        <v>34</v>
      </c>
      <c r="J5086" t="s">
        <v>34</v>
      </c>
      <c r="K5086" t="s">
        <v>37</v>
      </c>
      <c r="L5086" t="s">
        <v>38</v>
      </c>
      <c r="M5086" t="s">
        <v>34</v>
      </c>
      <c r="N5086" t="s">
        <v>37</v>
      </c>
      <c r="O5086" t="s">
        <v>34</v>
      </c>
      <c r="P5086" t="s">
        <v>34</v>
      </c>
      <c r="Q5086" t="s">
        <v>37</v>
      </c>
      <c r="R5086" t="s">
        <v>37</v>
      </c>
      <c r="S5086" t="s">
        <v>37</v>
      </c>
      <c r="T5086" t="s">
        <v>37</v>
      </c>
      <c r="U5086" t="s">
        <v>46</v>
      </c>
      <c r="V5086" t="s">
        <v>37</v>
      </c>
      <c r="W5086" t="s">
        <v>40</v>
      </c>
      <c r="X5086">
        <v>50.95</v>
      </c>
      <c r="Y5086">
        <v>229.4</v>
      </c>
      <c r="Z5086">
        <v>0</v>
      </c>
      <c r="AA5086">
        <v>0</v>
      </c>
      <c r="AB5086">
        <v>0</v>
      </c>
      <c r="AC5086">
        <v>229.4</v>
      </c>
      <c r="AD5086" t="s">
        <v>41</v>
      </c>
      <c r="AE5086" t="s">
        <v>42</v>
      </c>
      <c r="AF5086" t="s">
        <v>42</v>
      </c>
      <c r="AG5086">
        <f t="shared" si="158"/>
        <v>0</v>
      </c>
      <c r="AH5086" t="str" cm="1">
        <f t="array" ref="AH5086">_xlfn.IFS(
X5086&lt;=20, "&lt;20",
AND(X5086&gt;=20, X5086&lt;50), "20-50",
AND(X5086&gt;=50, X5086&lt;100), "50-100",
X5086&gt;=100, "&gt;100"
)</f>
        <v>50-100</v>
      </c>
      <c r="AI5086">
        <f t="shared" si="159"/>
        <v>0</v>
      </c>
      <c r="AJ5086" t="str" cm="1">
        <f t="array" ref="AJ5086">_xlfn.IFS(
C5086&lt;=20, "&lt;20",
AND(C5086&gt;=20, C5086&lt;35), "20-35",
AND(C5086&gt;=35, C5086&lt;50), "35-50",
C5086&gt;=50, "50-100"
)</f>
        <v>35-50</v>
      </c>
      <c r="AK5086" t="str" cm="1">
        <f t="array" ref="AK5086">_xlfn.IFS(
G5086&lt;6, "&lt;6",
AND(G5086&gt;=6, G5086&lt;12), "6-12",
AND(G5086&gt;=12, G5086&lt;18), "12-18",  AND(G5086&gt;=18, G5086&lt;24), "18-24", G5086&gt;=24, "24-36")</f>
        <v>12-18</v>
      </c>
    </row>
    <row r="5087" spans="1:37" x14ac:dyDescent="0.3">
      <c r="A5087" t="s">
        <v>5187</v>
      </c>
      <c r="B5087" t="s">
        <v>44</v>
      </c>
      <c r="C5087">
        <v>32</v>
      </c>
      <c r="D5087" t="s">
        <v>37</v>
      </c>
      <c r="E5087" t="s">
        <v>76</v>
      </c>
      <c r="F5087">
        <v>14</v>
      </c>
      <c r="G5087">
        <v>20</v>
      </c>
      <c r="H5087" t="s">
        <v>36</v>
      </c>
      <c r="I5087" t="s">
        <v>37</v>
      </c>
      <c r="J5087" t="s">
        <v>34</v>
      </c>
      <c r="K5087" t="s">
        <v>37</v>
      </c>
      <c r="L5087" t="s">
        <v>72</v>
      </c>
      <c r="M5087" t="s">
        <v>37</v>
      </c>
      <c r="N5087" t="s">
        <v>34</v>
      </c>
      <c r="O5087" t="s">
        <v>37</v>
      </c>
      <c r="P5087" t="s">
        <v>34</v>
      </c>
      <c r="Q5087" t="s">
        <v>34</v>
      </c>
      <c r="R5087" t="s">
        <v>34</v>
      </c>
      <c r="S5087" t="s">
        <v>34</v>
      </c>
      <c r="T5087" t="s">
        <v>34</v>
      </c>
      <c r="U5087" t="s">
        <v>67</v>
      </c>
      <c r="V5087" t="s">
        <v>34</v>
      </c>
      <c r="W5087" t="s">
        <v>40</v>
      </c>
      <c r="X5087">
        <v>53.3</v>
      </c>
      <c r="Y5087">
        <v>2296.25</v>
      </c>
      <c r="Z5087">
        <v>0</v>
      </c>
      <c r="AA5087">
        <v>90</v>
      </c>
      <c r="AB5087">
        <v>1947.15</v>
      </c>
      <c r="AC5087">
        <v>4333.3999999999996</v>
      </c>
      <c r="AD5087" t="s">
        <v>41</v>
      </c>
      <c r="AE5087" t="s">
        <v>42</v>
      </c>
      <c r="AF5087" t="s">
        <v>42</v>
      </c>
      <c r="AG5087">
        <f t="shared" si="158"/>
        <v>0</v>
      </c>
      <c r="AH5087" t="str" cm="1">
        <f t="array" ref="AH5087">_xlfn.IFS(
X5087&lt;=20, "&lt;20",
AND(X5087&gt;=20, X5087&lt;50), "20-50",
AND(X5087&gt;=50, X5087&lt;100), "50-100",
X5087&gt;=100, "&gt;100"
)</f>
        <v>50-100</v>
      </c>
      <c r="AI5087">
        <f t="shared" si="159"/>
        <v>0</v>
      </c>
      <c r="AJ5087" t="str" cm="1">
        <f t="array" ref="AJ5087">_xlfn.IFS(
C5087&lt;=20, "&lt;20",
AND(C5087&gt;=20, C5087&lt;35), "20-35",
AND(C5087&gt;=35, C5087&lt;50), "35-50",
C5087&gt;=50, "50-100"
)</f>
        <v>20-35</v>
      </c>
      <c r="AK5087" t="str" cm="1">
        <f t="array" ref="AK5087">_xlfn.IFS(
G5087&lt;6, "&lt;6",
AND(G5087&gt;=6, G5087&lt;12), "6-12",
AND(G5087&gt;=12, G5087&lt;18), "12-18",  AND(G5087&gt;=18, G5087&lt;24), "18-24", G5087&gt;=24, "24-36")</f>
        <v>18-24</v>
      </c>
    </row>
    <row r="5088" spans="1:37" x14ac:dyDescent="0.3">
      <c r="A5088" t="s">
        <v>5188</v>
      </c>
      <c r="B5088" t="s">
        <v>44</v>
      </c>
      <c r="C5088">
        <v>49</v>
      </c>
      <c r="D5088" t="s">
        <v>34</v>
      </c>
      <c r="E5088" t="s">
        <v>136</v>
      </c>
      <c r="F5088">
        <v>14</v>
      </c>
      <c r="G5088">
        <v>14</v>
      </c>
      <c r="H5088" t="s">
        <v>36</v>
      </c>
      <c r="I5088" t="s">
        <v>37</v>
      </c>
      <c r="J5088" t="s">
        <v>37</v>
      </c>
      <c r="K5088" t="s">
        <v>37</v>
      </c>
      <c r="L5088" t="s">
        <v>38</v>
      </c>
      <c r="M5088" t="s">
        <v>37</v>
      </c>
      <c r="N5088" t="s">
        <v>34</v>
      </c>
      <c r="O5088" t="s">
        <v>37</v>
      </c>
      <c r="P5088" t="s">
        <v>34</v>
      </c>
      <c r="Q5088" t="s">
        <v>37</v>
      </c>
      <c r="R5088" t="s">
        <v>37</v>
      </c>
      <c r="S5088" t="s">
        <v>37</v>
      </c>
      <c r="T5088" t="s">
        <v>37</v>
      </c>
      <c r="U5088" t="s">
        <v>39</v>
      </c>
      <c r="V5088" t="s">
        <v>34</v>
      </c>
      <c r="W5088" t="s">
        <v>51</v>
      </c>
      <c r="X5088">
        <v>78.849999999999994</v>
      </c>
      <c r="Y5088">
        <v>876.75</v>
      </c>
      <c r="Z5088">
        <v>0</v>
      </c>
      <c r="AA5088">
        <v>0</v>
      </c>
      <c r="AB5088">
        <v>301.08</v>
      </c>
      <c r="AC5088">
        <v>1177.83</v>
      </c>
      <c r="AD5088" t="s">
        <v>41</v>
      </c>
      <c r="AE5088" t="s">
        <v>42</v>
      </c>
      <c r="AF5088" t="s">
        <v>42</v>
      </c>
      <c r="AG5088">
        <f t="shared" si="158"/>
        <v>0</v>
      </c>
      <c r="AH5088" t="str" cm="1">
        <f t="array" ref="AH5088">_xlfn.IFS(
X5088&lt;=20, "&lt;20",
AND(X5088&gt;=20, X5088&lt;50), "20-50",
AND(X5088&gt;=50, X5088&lt;100), "50-100",
X5088&gt;=100, "&gt;100"
)</f>
        <v>50-100</v>
      </c>
      <c r="AI5088">
        <f t="shared" si="159"/>
        <v>0</v>
      </c>
      <c r="AJ5088" t="str" cm="1">
        <f t="array" ref="AJ5088">_xlfn.IFS(
C5088&lt;=20, "&lt;20",
AND(C5088&gt;=20, C5088&lt;35), "20-35",
AND(C5088&gt;=35, C5088&lt;50), "35-50",
C5088&gt;=50, "50-100"
)</f>
        <v>35-50</v>
      </c>
      <c r="AK5088" t="str" cm="1">
        <f t="array" ref="AK5088">_xlfn.IFS(
G5088&lt;6, "&lt;6",
AND(G5088&gt;=6, G5088&lt;12), "6-12",
AND(G5088&gt;=12, G5088&lt;18), "12-18",  AND(G5088&gt;=18, G5088&lt;24), "18-24", G5088&gt;=24, "24-36")</f>
        <v>12-18</v>
      </c>
    </row>
    <row r="5089" spans="1:37" x14ac:dyDescent="0.3">
      <c r="A5089" t="s">
        <v>5189</v>
      </c>
      <c r="B5089" t="s">
        <v>44</v>
      </c>
      <c r="C5089">
        <v>41</v>
      </c>
      <c r="D5089" t="s">
        <v>37</v>
      </c>
      <c r="E5089" t="s">
        <v>87</v>
      </c>
      <c r="F5089">
        <v>8</v>
      </c>
      <c r="G5089">
        <v>3</v>
      </c>
      <c r="H5089" t="s">
        <v>49</v>
      </c>
      <c r="I5089" t="s">
        <v>37</v>
      </c>
      <c r="J5089" t="s">
        <v>34</v>
      </c>
      <c r="K5089" t="s">
        <v>34</v>
      </c>
      <c r="L5089" t="s">
        <v>34</v>
      </c>
      <c r="M5089" t="s">
        <v>34</v>
      </c>
      <c r="N5089" t="s">
        <v>34</v>
      </c>
      <c r="O5089" t="s">
        <v>34</v>
      </c>
      <c r="P5089" t="s">
        <v>34</v>
      </c>
      <c r="Q5089" t="s">
        <v>34</v>
      </c>
      <c r="R5089" t="s">
        <v>34</v>
      </c>
      <c r="S5089" t="s">
        <v>34</v>
      </c>
      <c r="T5089" t="s">
        <v>34</v>
      </c>
      <c r="U5089" t="s">
        <v>46</v>
      </c>
      <c r="V5089" t="s">
        <v>37</v>
      </c>
      <c r="W5089" t="s">
        <v>51</v>
      </c>
      <c r="X5089">
        <v>19.649999999999999</v>
      </c>
      <c r="Y5089">
        <v>19.649999999999999</v>
      </c>
      <c r="Z5089">
        <v>0</v>
      </c>
      <c r="AA5089">
        <v>0</v>
      </c>
      <c r="AB5089">
        <v>13.85</v>
      </c>
      <c r="AC5089">
        <v>33.5</v>
      </c>
      <c r="AD5089" t="s">
        <v>85</v>
      </c>
      <c r="AE5089" t="s">
        <v>42</v>
      </c>
      <c r="AF5089" t="s">
        <v>42</v>
      </c>
      <c r="AG5089">
        <f t="shared" si="158"/>
        <v>0</v>
      </c>
      <c r="AH5089" t="str" cm="1">
        <f t="array" ref="AH5089">_xlfn.IFS(
X5089&lt;=20, "&lt;20",
AND(X5089&gt;=20, X5089&lt;50), "20-50",
AND(X5089&gt;=50, X5089&lt;100), "50-100",
X5089&gt;=100, "&gt;100"
)</f>
        <v>&lt;20</v>
      </c>
      <c r="AI5089">
        <f t="shared" si="159"/>
        <v>1</v>
      </c>
      <c r="AJ5089" t="str" cm="1">
        <f t="array" ref="AJ5089">_xlfn.IFS(
C5089&lt;=20, "&lt;20",
AND(C5089&gt;=20, C5089&lt;35), "20-35",
AND(C5089&gt;=35, C5089&lt;50), "35-50",
C5089&gt;=50, "50-100"
)</f>
        <v>35-50</v>
      </c>
      <c r="AK5089" t="str" cm="1">
        <f t="array" ref="AK5089">_xlfn.IFS(
G5089&lt;6, "&lt;6",
AND(G5089&gt;=6, G5089&lt;12), "6-12",
AND(G5089&gt;=12, G5089&lt;18), "12-18",  AND(G5089&gt;=18, G5089&lt;24), "18-24", G5089&gt;=24, "24-36")</f>
        <v>&lt;6</v>
      </c>
    </row>
    <row r="5090" spans="1:37" x14ac:dyDescent="0.3">
      <c r="A5090" t="s">
        <v>5190</v>
      </c>
      <c r="B5090" t="s">
        <v>44</v>
      </c>
      <c r="C5090">
        <v>35</v>
      </c>
      <c r="D5090" t="s">
        <v>34</v>
      </c>
      <c r="E5090" t="s">
        <v>158</v>
      </c>
      <c r="F5090">
        <v>8</v>
      </c>
      <c r="G5090">
        <v>30</v>
      </c>
      <c r="H5090" t="s">
        <v>36</v>
      </c>
      <c r="I5090" t="s">
        <v>37</v>
      </c>
      <c r="J5090" t="s">
        <v>34</v>
      </c>
      <c r="K5090" t="s">
        <v>34</v>
      </c>
      <c r="L5090" t="s">
        <v>34</v>
      </c>
      <c r="M5090" t="s">
        <v>34</v>
      </c>
      <c r="N5090" t="s">
        <v>34</v>
      </c>
      <c r="O5090" t="s">
        <v>34</v>
      </c>
      <c r="P5090" t="s">
        <v>34</v>
      </c>
      <c r="Q5090" t="s">
        <v>34</v>
      </c>
      <c r="R5090" t="s">
        <v>34</v>
      </c>
      <c r="S5090" t="s">
        <v>34</v>
      </c>
      <c r="T5090" t="s">
        <v>34</v>
      </c>
      <c r="U5090" t="s">
        <v>67</v>
      </c>
      <c r="V5090" t="s">
        <v>37</v>
      </c>
      <c r="W5090" t="s">
        <v>40</v>
      </c>
      <c r="X5090">
        <v>19.25</v>
      </c>
      <c r="Y5090">
        <v>1103.25</v>
      </c>
      <c r="Z5090">
        <v>0</v>
      </c>
      <c r="AA5090">
        <v>0</v>
      </c>
      <c r="AB5090">
        <v>1420.8</v>
      </c>
      <c r="AC5090">
        <v>2524.0500000000002</v>
      </c>
      <c r="AD5090" t="s">
        <v>41</v>
      </c>
      <c r="AE5090" t="s">
        <v>42</v>
      </c>
      <c r="AF5090" t="s">
        <v>42</v>
      </c>
      <c r="AG5090">
        <f t="shared" si="158"/>
        <v>0</v>
      </c>
      <c r="AH5090" t="str" cm="1">
        <f t="array" ref="AH5090">_xlfn.IFS(
X5090&lt;=20, "&lt;20",
AND(X5090&gt;=20, X5090&lt;50), "20-50",
AND(X5090&gt;=50, X5090&lt;100), "50-100",
X5090&gt;=100, "&gt;100"
)</f>
        <v>&lt;20</v>
      </c>
      <c r="AI5090">
        <f t="shared" si="159"/>
        <v>0</v>
      </c>
      <c r="AJ5090" t="str" cm="1">
        <f t="array" ref="AJ5090">_xlfn.IFS(
C5090&lt;=20, "&lt;20",
AND(C5090&gt;=20, C5090&lt;35), "20-35",
AND(C5090&gt;=35, C5090&lt;50), "35-50",
C5090&gt;=50, "50-100"
)</f>
        <v>35-50</v>
      </c>
      <c r="AK5090" t="str" cm="1">
        <f t="array" ref="AK5090">_xlfn.IFS(
G5090&lt;6, "&lt;6",
AND(G5090&gt;=6, G5090&lt;12), "6-12",
AND(G5090&gt;=12, G5090&lt;18), "12-18",  AND(G5090&gt;=18, G5090&lt;24), "18-24", G5090&gt;=24, "24-36")</f>
        <v>24-36</v>
      </c>
    </row>
    <row r="5091" spans="1:37" x14ac:dyDescent="0.3">
      <c r="A5091" t="s">
        <v>5191</v>
      </c>
      <c r="B5091" t="s">
        <v>33</v>
      </c>
      <c r="C5091">
        <v>28</v>
      </c>
      <c r="D5091" t="s">
        <v>34</v>
      </c>
      <c r="E5091" t="s">
        <v>76</v>
      </c>
      <c r="F5091">
        <v>4</v>
      </c>
      <c r="G5091">
        <v>32</v>
      </c>
      <c r="H5091" t="s">
        <v>49</v>
      </c>
      <c r="I5091" t="s">
        <v>37</v>
      </c>
      <c r="J5091" t="s">
        <v>34</v>
      </c>
      <c r="K5091" t="s">
        <v>37</v>
      </c>
      <c r="L5091" t="s">
        <v>50</v>
      </c>
      <c r="M5091" t="s">
        <v>34</v>
      </c>
      <c r="N5091" t="s">
        <v>34</v>
      </c>
      <c r="O5091" t="s">
        <v>34</v>
      </c>
      <c r="P5091" t="s">
        <v>34</v>
      </c>
      <c r="Q5091" t="s">
        <v>37</v>
      </c>
      <c r="R5091" t="s">
        <v>37</v>
      </c>
      <c r="S5091" t="s">
        <v>37</v>
      </c>
      <c r="T5091" t="s">
        <v>34</v>
      </c>
      <c r="U5091" t="s">
        <v>46</v>
      </c>
      <c r="V5091" t="s">
        <v>34</v>
      </c>
      <c r="W5091" t="s">
        <v>51</v>
      </c>
      <c r="X5091">
        <v>90.55</v>
      </c>
      <c r="Y5091">
        <v>90.55</v>
      </c>
      <c r="Z5091">
        <v>0</v>
      </c>
      <c r="AA5091">
        <v>60</v>
      </c>
      <c r="AB5091">
        <v>15.44</v>
      </c>
      <c r="AC5091">
        <v>165.99</v>
      </c>
      <c r="AD5091" t="s">
        <v>52</v>
      </c>
      <c r="AE5091" t="s">
        <v>53</v>
      </c>
      <c r="AF5091" t="s">
        <v>91</v>
      </c>
      <c r="AG5091">
        <f t="shared" si="158"/>
        <v>1</v>
      </c>
      <c r="AH5091" t="str" cm="1">
        <f t="array" ref="AH5091">_xlfn.IFS(
X5091&lt;=20, "&lt;20",
AND(X5091&gt;=20, X5091&lt;50), "20-50",
AND(X5091&gt;=50, X5091&lt;100), "50-100",
X5091&gt;=100, "&gt;100"
)</f>
        <v>50-100</v>
      </c>
      <c r="AI5091">
        <f t="shared" si="159"/>
        <v>0</v>
      </c>
      <c r="AJ5091" t="str" cm="1">
        <f t="array" ref="AJ5091">_xlfn.IFS(
C5091&lt;=20, "&lt;20",
AND(C5091&gt;=20, C5091&lt;35), "20-35",
AND(C5091&gt;=35, C5091&lt;50), "35-50",
C5091&gt;=50, "50-100"
)</f>
        <v>20-35</v>
      </c>
      <c r="AK5091" t="str" cm="1">
        <f t="array" ref="AK5091">_xlfn.IFS(
G5091&lt;6, "&lt;6",
AND(G5091&gt;=6, G5091&lt;12), "6-12",
AND(G5091&gt;=12, G5091&lt;18), "12-18",  AND(G5091&gt;=18, G5091&lt;24), "18-24", G5091&gt;=24, "24-36")</f>
        <v>24-36</v>
      </c>
    </row>
    <row r="5092" spans="1:37" x14ac:dyDescent="0.3">
      <c r="A5092" t="s">
        <v>5192</v>
      </c>
      <c r="B5092" t="s">
        <v>33</v>
      </c>
      <c r="C5092">
        <v>29</v>
      </c>
      <c r="D5092" t="s">
        <v>34</v>
      </c>
      <c r="E5092" t="s">
        <v>103</v>
      </c>
      <c r="F5092">
        <v>12</v>
      </c>
      <c r="G5092">
        <v>34</v>
      </c>
      <c r="H5092" t="s">
        <v>49</v>
      </c>
      <c r="I5092" t="s">
        <v>37</v>
      </c>
      <c r="J5092" t="s">
        <v>34</v>
      </c>
      <c r="K5092" t="s">
        <v>37</v>
      </c>
      <c r="L5092" t="s">
        <v>50</v>
      </c>
      <c r="M5092" t="s">
        <v>34</v>
      </c>
      <c r="N5092" t="s">
        <v>34</v>
      </c>
      <c r="O5092" t="s">
        <v>37</v>
      </c>
      <c r="P5092" t="s">
        <v>37</v>
      </c>
      <c r="Q5092" t="s">
        <v>37</v>
      </c>
      <c r="R5092" t="s">
        <v>37</v>
      </c>
      <c r="S5092" t="s">
        <v>37</v>
      </c>
      <c r="T5092" t="s">
        <v>37</v>
      </c>
      <c r="U5092" t="s">
        <v>46</v>
      </c>
      <c r="V5092" t="s">
        <v>37</v>
      </c>
      <c r="W5092" t="s">
        <v>51</v>
      </c>
      <c r="X5092">
        <v>98.1</v>
      </c>
      <c r="Y5092">
        <v>396.3</v>
      </c>
      <c r="Z5092">
        <v>0</v>
      </c>
      <c r="AA5092">
        <v>0</v>
      </c>
      <c r="AB5092">
        <v>22.52</v>
      </c>
      <c r="AC5092">
        <v>418.82</v>
      </c>
      <c r="AD5092" t="s">
        <v>52</v>
      </c>
      <c r="AE5092" t="s">
        <v>53</v>
      </c>
      <c r="AF5092" t="s">
        <v>91</v>
      </c>
      <c r="AG5092">
        <f t="shared" si="158"/>
        <v>1</v>
      </c>
      <c r="AH5092" t="str" cm="1">
        <f t="array" ref="AH5092">_xlfn.IFS(
X5092&lt;=20, "&lt;20",
AND(X5092&gt;=20, X5092&lt;50), "20-50",
AND(X5092&gt;=50, X5092&lt;100), "50-100",
X5092&gt;=100, "&gt;100"
)</f>
        <v>50-100</v>
      </c>
      <c r="AI5092">
        <f t="shared" si="159"/>
        <v>0</v>
      </c>
      <c r="AJ5092" t="str" cm="1">
        <f t="array" ref="AJ5092">_xlfn.IFS(
C5092&lt;=20, "&lt;20",
AND(C5092&gt;=20, C5092&lt;35), "20-35",
AND(C5092&gt;=35, C5092&lt;50), "35-50",
C5092&gt;=50, "50-100"
)</f>
        <v>20-35</v>
      </c>
      <c r="AK5092" t="str" cm="1">
        <f t="array" ref="AK5092">_xlfn.IFS(
G5092&lt;6, "&lt;6",
AND(G5092&gt;=6, G5092&lt;12), "6-12",
AND(G5092&gt;=12, G5092&lt;18), "12-18",  AND(G5092&gt;=18, G5092&lt;24), "18-24", G5092&gt;=24, "24-36")</f>
        <v>24-36</v>
      </c>
    </row>
    <row r="5093" spans="1:37" x14ac:dyDescent="0.3">
      <c r="A5093" t="s">
        <v>5193</v>
      </c>
      <c r="B5093" t="s">
        <v>44</v>
      </c>
      <c r="C5093">
        <v>64</v>
      </c>
      <c r="D5093" t="s">
        <v>34</v>
      </c>
      <c r="E5093" t="s">
        <v>87</v>
      </c>
      <c r="F5093">
        <v>11</v>
      </c>
      <c r="G5093">
        <v>13</v>
      </c>
      <c r="H5093" t="s">
        <v>57</v>
      </c>
      <c r="I5093" t="s">
        <v>37</v>
      </c>
      <c r="J5093" t="s">
        <v>34</v>
      </c>
      <c r="K5093" t="s">
        <v>37</v>
      </c>
      <c r="L5093" t="s">
        <v>50</v>
      </c>
      <c r="M5093" t="s">
        <v>34</v>
      </c>
      <c r="N5093" t="s">
        <v>34</v>
      </c>
      <c r="O5093" t="s">
        <v>34</v>
      </c>
      <c r="P5093" t="s">
        <v>34</v>
      </c>
      <c r="Q5093" t="s">
        <v>34</v>
      </c>
      <c r="R5093" t="s">
        <v>34</v>
      </c>
      <c r="S5093" t="s">
        <v>34</v>
      </c>
      <c r="T5093" t="s">
        <v>37</v>
      </c>
      <c r="U5093" t="s">
        <v>46</v>
      </c>
      <c r="V5093" t="s">
        <v>34</v>
      </c>
      <c r="W5093" t="s">
        <v>51</v>
      </c>
      <c r="X5093">
        <v>70.2</v>
      </c>
      <c r="Y5093">
        <v>1046.5</v>
      </c>
      <c r="Z5093">
        <v>0</v>
      </c>
      <c r="AA5093">
        <v>0</v>
      </c>
      <c r="AB5093">
        <v>322</v>
      </c>
      <c r="AC5093">
        <v>1368.5</v>
      </c>
      <c r="AD5093" t="s">
        <v>41</v>
      </c>
      <c r="AE5093" t="s">
        <v>42</v>
      </c>
      <c r="AF5093" t="s">
        <v>42</v>
      </c>
      <c r="AG5093">
        <f t="shared" si="158"/>
        <v>0</v>
      </c>
      <c r="AH5093" t="str" cm="1">
        <f t="array" ref="AH5093">_xlfn.IFS(
X5093&lt;=20, "&lt;20",
AND(X5093&gt;=20, X5093&lt;50), "20-50",
AND(X5093&gt;=50, X5093&lt;100), "50-100",
X5093&gt;=100, "&gt;100"
)</f>
        <v>50-100</v>
      </c>
      <c r="AI5093">
        <f t="shared" si="159"/>
        <v>0</v>
      </c>
      <c r="AJ5093" t="str" cm="1">
        <f t="array" ref="AJ5093">_xlfn.IFS(
C5093&lt;=20, "&lt;20",
AND(C5093&gt;=20, C5093&lt;35), "20-35",
AND(C5093&gt;=35, C5093&lt;50), "35-50",
C5093&gt;=50, "50-100"
)</f>
        <v>50-100</v>
      </c>
      <c r="AK5093" t="str" cm="1">
        <f t="array" ref="AK5093">_xlfn.IFS(
G5093&lt;6, "&lt;6",
AND(G5093&gt;=6, G5093&lt;12), "6-12",
AND(G5093&gt;=12, G5093&lt;18), "12-18",  AND(G5093&gt;=18, G5093&lt;24), "18-24", G5093&gt;=24, "24-36")</f>
        <v>12-18</v>
      </c>
    </row>
    <row r="5094" spans="1:37" x14ac:dyDescent="0.3">
      <c r="A5094" t="s">
        <v>5194</v>
      </c>
      <c r="B5094" t="s">
        <v>44</v>
      </c>
      <c r="C5094">
        <v>62</v>
      </c>
      <c r="D5094" t="s">
        <v>34</v>
      </c>
      <c r="E5094" t="s">
        <v>74</v>
      </c>
      <c r="F5094">
        <v>13</v>
      </c>
      <c r="G5094">
        <v>26</v>
      </c>
      <c r="H5094" t="s">
        <v>70</v>
      </c>
      <c r="I5094" t="s">
        <v>37</v>
      </c>
      <c r="J5094" t="s">
        <v>34</v>
      </c>
      <c r="K5094" t="s">
        <v>34</v>
      </c>
      <c r="L5094" t="s">
        <v>34</v>
      </c>
      <c r="M5094" t="s">
        <v>34</v>
      </c>
      <c r="N5094" t="s">
        <v>34</v>
      </c>
      <c r="O5094" t="s">
        <v>34</v>
      </c>
      <c r="P5094" t="s">
        <v>34</v>
      </c>
      <c r="Q5094" t="s">
        <v>34</v>
      </c>
      <c r="R5094" t="s">
        <v>34</v>
      </c>
      <c r="S5094" t="s">
        <v>34</v>
      </c>
      <c r="T5094" t="s">
        <v>34</v>
      </c>
      <c r="U5094" t="s">
        <v>39</v>
      </c>
      <c r="V5094" t="s">
        <v>37</v>
      </c>
      <c r="W5094" t="s">
        <v>51</v>
      </c>
      <c r="X5094">
        <v>19.850000000000001</v>
      </c>
      <c r="Y5094">
        <v>996.95</v>
      </c>
      <c r="Z5094">
        <v>0</v>
      </c>
      <c r="AA5094">
        <v>0</v>
      </c>
      <c r="AB5094">
        <v>1523.37</v>
      </c>
      <c r="AC5094">
        <v>2520.3200000000002</v>
      </c>
      <c r="AD5094" t="s">
        <v>41</v>
      </c>
      <c r="AE5094" t="s">
        <v>42</v>
      </c>
      <c r="AF5094" t="s">
        <v>42</v>
      </c>
      <c r="AG5094">
        <f t="shared" si="158"/>
        <v>0</v>
      </c>
      <c r="AH5094" t="str" cm="1">
        <f t="array" ref="AH5094">_xlfn.IFS(
X5094&lt;=20, "&lt;20",
AND(X5094&gt;=20, X5094&lt;50), "20-50",
AND(X5094&gt;=50, X5094&lt;100), "50-100",
X5094&gt;=100, "&gt;100"
)</f>
        <v>&lt;20</v>
      </c>
      <c r="AI5094">
        <f t="shared" si="159"/>
        <v>0</v>
      </c>
      <c r="AJ5094" t="str" cm="1">
        <f t="array" ref="AJ5094">_xlfn.IFS(
C5094&lt;=20, "&lt;20",
AND(C5094&gt;=20, C5094&lt;35), "20-35",
AND(C5094&gt;=35, C5094&lt;50), "35-50",
C5094&gt;=50, "50-100"
)</f>
        <v>50-100</v>
      </c>
      <c r="AK5094" t="str" cm="1">
        <f t="array" ref="AK5094">_xlfn.IFS(
G5094&lt;6, "&lt;6",
AND(G5094&gt;=6, G5094&lt;12), "6-12",
AND(G5094&gt;=12, G5094&lt;18), "12-18",  AND(G5094&gt;=18, G5094&lt;24), "18-24", G5094&gt;=24, "24-36")</f>
        <v>24-36</v>
      </c>
    </row>
    <row r="5095" spans="1:37" x14ac:dyDescent="0.3">
      <c r="A5095" t="s">
        <v>5195</v>
      </c>
      <c r="B5095" t="s">
        <v>44</v>
      </c>
      <c r="C5095">
        <v>44</v>
      </c>
      <c r="D5095" t="s">
        <v>34</v>
      </c>
      <c r="E5095" t="s">
        <v>114</v>
      </c>
      <c r="F5095">
        <v>10</v>
      </c>
      <c r="G5095">
        <v>34</v>
      </c>
      <c r="H5095" t="s">
        <v>36</v>
      </c>
      <c r="I5095" t="s">
        <v>37</v>
      </c>
      <c r="J5095" t="s">
        <v>34</v>
      </c>
      <c r="K5095" t="s">
        <v>34</v>
      </c>
      <c r="L5095" t="s">
        <v>34</v>
      </c>
      <c r="M5095" t="s">
        <v>34</v>
      </c>
      <c r="N5095" t="s">
        <v>34</v>
      </c>
      <c r="O5095" t="s">
        <v>34</v>
      </c>
      <c r="P5095" t="s">
        <v>34</v>
      </c>
      <c r="Q5095" t="s">
        <v>34</v>
      </c>
      <c r="R5095" t="s">
        <v>34</v>
      </c>
      <c r="S5095" t="s">
        <v>34</v>
      </c>
      <c r="T5095" t="s">
        <v>34</v>
      </c>
      <c r="U5095" t="s">
        <v>46</v>
      </c>
      <c r="V5095" t="s">
        <v>37</v>
      </c>
      <c r="W5095" t="s">
        <v>40</v>
      </c>
      <c r="X5095">
        <v>19.399999999999999</v>
      </c>
      <c r="Y5095">
        <v>19.399999999999999</v>
      </c>
      <c r="Z5095">
        <v>0</v>
      </c>
      <c r="AA5095">
        <v>0</v>
      </c>
      <c r="AB5095">
        <v>23.97</v>
      </c>
      <c r="AC5095">
        <v>43.37</v>
      </c>
      <c r="AD5095" t="s">
        <v>85</v>
      </c>
      <c r="AE5095" t="s">
        <v>42</v>
      </c>
      <c r="AF5095" t="s">
        <v>42</v>
      </c>
      <c r="AG5095">
        <f t="shared" si="158"/>
        <v>0</v>
      </c>
      <c r="AH5095" t="str" cm="1">
        <f t="array" ref="AH5095">_xlfn.IFS(
X5095&lt;=20, "&lt;20",
AND(X5095&gt;=20, X5095&lt;50), "20-50",
AND(X5095&gt;=50, X5095&lt;100), "50-100",
X5095&gt;=100, "&gt;100"
)</f>
        <v>&lt;20</v>
      </c>
      <c r="AI5095">
        <f t="shared" si="159"/>
        <v>1</v>
      </c>
      <c r="AJ5095" t="str" cm="1">
        <f t="array" ref="AJ5095">_xlfn.IFS(
C5095&lt;=20, "&lt;20",
AND(C5095&gt;=20, C5095&lt;35), "20-35",
AND(C5095&gt;=35, C5095&lt;50), "35-50",
C5095&gt;=50, "50-100"
)</f>
        <v>35-50</v>
      </c>
      <c r="AK5095" t="str" cm="1">
        <f t="array" ref="AK5095">_xlfn.IFS(
G5095&lt;6, "&lt;6",
AND(G5095&gt;=6, G5095&lt;12), "6-12",
AND(G5095&gt;=12, G5095&lt;18), "12-18",  AND(G5095&gt;=18, G5095&lt;24), "18-24", G5095&gt;=24, "24-36")</f>
        <v>24-36</v>
      </c>
    </row>
    <row r="5096" spans="1:37" x14ac:dyDescent="0.3">
      <c r="A5096" t="s">
        <v>5196</v>
      </c>
      <c r="B5096" t="s">
        <v>33</v>
      </c>
      <c r="C5096">
        <v>39</v>
      </c>
      <c r="D5096" t="s">
        <v>34</v>
      </c>
      <c r="E5096" t="s">
        <v>61</v>
      </c>
      <c r="F5096">
        <v>7</v>
      </c>
      <c r="G5096">
        <v>21</v>
      </c>
      <c r="H5096" t="s">
        <v>36</v>
      </c>
      <c r="I5096" t="s">
        <v>37</v>
      </c>
      <c r="J5096" t="s">
        <v>37</v>
      </c>
      <c r="K5096" t="s">
        <v>37</v>
      </c>
      <c r="L5096" t="s">
        <v>38</v>
      </c>
      <c r="M5096" t="s">
        <v>34</v>
      </c>
      <c r="N5096" t="s">
        <v>37</v>
      </c>
      <c r="O5096" t="s">
        <v>37</v>
      </c>
      <c r="P5096" t="s">
        <v>37</v>
      </c>
      <c r="Q5096" t="s">
        <v>37</v>
      </c>
      <c r="R5096" t="s">
        <v>37</v>
      </c>
      <c r="S5096" t="s">
        <v>37</v>
      </c>
      <c r="T5096" t="s">
        <v>37</v>
      </c>
      <c r="U5096" t="s">
        <v>67</v>
      </c>
      <c r="V5096" t="s">
        <v>34</v>
      </c>
      <c r="W5096" t="s">
        <v>51</v>
      </c>
      <c r="X5096">
        <v>86.6</v>
      </c>
      <c r="Y5096">
        <v>6350.5</v>
      </c>
      <c r="Z5096">
        <v>0</v>
      </c>
      <c r="AA5096">
        <v>0</v>
      </c>
      <c r="AB5096">
        <v>596.88</v>
      </c>
      <c r="AC5096">
        <v>6947.38</v>
      </c>
      <c r="AD5096" t="s">
        <v>41</v>
      </c>
      <c r="AE5096" t="s">
        <v>42</v>
      </c>
      <c r="AF5096" t="s">
        <v>42</v>
      </c>
      <c r="AG5096">
        <f t="shared" si="158"/>
        <v>0</v>
      </c>
      <c r="AH5096" t="str" cm="1">
        <f t="array" ref="AH5096">_xlfn.IFS(
X5096&lt;=20, "&lt;20",
AND(X5096&gt;=20, X5096&lt;50), "20-50",
AND(X5096&gt;=50, X5096&lt;100), "50-100",
X5096&gt;=100, "&gt;100"
)</f>
        <v>50-100</v>
      </c>
      <c r="AI5096">
        <f t="shared" si="159"/>
        <v>0</v>
      </c>
      <c r="AJ5096" t="str" cm="1">
        <f t="array" ref="AJ5096">_xlfn.IFS(
C5096&lt;=20, "&lt;20",
AND(C5096&gt;=20, C5096&lt;35), "20-35",
AND(C5096&gt;=35, C5096&lt;50), "35-50",
C5096&gt;=50, "50-100"
)</f>
        <v>35-50</v>
      </c>
      <c r="AK5096" t="str" cm="1">
        <f t="array" ref="AK5096">_xlfn.IFS(
G5096&lt;6, "&lt;6",
AND(G5096&gt;=6, G5096&lt;12), "6-12",
AND(G5096&gt;=12, G5096&lt;18), "12-18",  AND(G5096&gt;=18, G5096&lt;24), "18-24", G5096&gt;=24, "24-36")</f>
        <v>18-24</v>
      </c>
    </row>
    <row r="5097" spans="1:37" x14ac:dyDescent="0.3">
      <c r="A5097" t="s">
        <v>5197</v>
      </c>
      <c r="B5097" t="s">
        <v>44</v>
      </c>
      <c r="C5097">
        <v>34</v>
      </c>
      <c r="D5097" t="s">
        <v>34</v>
      </c>
      <c r="E5097" t="s">
        <v>74</v>
      </c>
      <c r="F5097">
        <v>6</v>
      </c>
      <c r="G5097">
        <v>31</v>
      </c>
      <c r="H5097" t="s">
        <v>36</v>
      </c>
      <c r="I5097" t="s">
        <v>37</v>
      </c>
      <c r="J5097" t="s">
        <v>34</v>
      </c>
      <c r="K5097" t="s">
        <v>34</v>
      </c>
      <c r="L5097" t="s">
        <v>34</v>
      </c>
      <c r="M5097" t="s">
        <v>34</v>
      </c>
      <c r="N5097" t="s">
        <v>34</v>
      </c>
      <c r="O5097" t="s">
        <v>34</v>
      </c>
      <c r="P5097" t="s">
        <v>34</v>
      </c>
      <c r="Q5097" t="s">
        <v>34</v>
      </c>
      <c r="R5097" t="s">
        <v>34</v>
      </c>
      <c r="S5097" t="s">
        <v>34</v>
      </c>
      <c r="T5097" t="s">
        <v>34</v>
      </c>
      <c r="U5097" t="s">
        <v>46</v>
      </c>
      <c r="V5097" t="s">
        <v>34</v>
      </c>
      <c r="W5097" t="s">
        <v>40</v>
      </c>
      <c r="X5097">
        <v>19.149999999999999</v>
      </c>
      <c r="Y5097">
        <v>19.149999999999999</v>
      </c>
      <c r="Z5097">
        <v>0</v>
      </c>
      <c r="AA5097">
        <v>0</v>
      </c>
      <c r="AB5097">
        <v>22.37</v>
      </c>
      <c r="AC5097">
        <v>41.52</v>
      </c>
      <c r="AD5097" t="s">
        <v>85</v>
      </c>
      <c r="AE5097" t="s">
        <v>42</v>
      </c>
      <c r="AF5097" t="s">
        <v>42</v>
      </c>
      <c r="AG5097">
        <f t="shared" si="158"/>
        <v>0</v>
      </c>
      <c r="AH5097" t="str" cm="1">
        <f t="array" ref="AH5097">_xlfn.IFS(
X5097&lt;=20, "&lt;20",
AND(X5097&gt;=20, X5097&lt;50), "20-50",
AND(X5097&gt;=50, X5097&lt;100), "50-100",
X5097&gt;=100, "&gt;100"
)</f>
        <v>&lt;20</v>
      </c>
      <c r="AI5097">
        <f t="shared" si="159"/>
        <v>1</v>
      </c>
      <c r="AJ5097" t="str" cm="1">
        <f t="array" ref="AJ5097">_xlfn.IFS(
C5097&lt;=20, "&lt;20",
AND(C5097&gt;=20, C5097&lt;35), "20-35",
AND(C5097&gt;=35, C5097&lt;50), "35-50",
C5097&gt;=50, "50-100"
)</f>
        <v>20-35</v>
      </c>
      <c r="AK5097" t="str" cm="1">
        <f t="array" ref="AK5097">_xlfn.IFS(
G5097&lt;6, "&lt;6",
AND(G5097&gt;=6, G5097&lt;12), "6-12",
AND(G5097&gt;=12, G5097&lt;18), "12-18",  AND(G5097&gt;=18, G5097&lt;24), "18-24", G5097&gt;=24, "24-36")</f>
        <v>24-36</v>
      </c>
    </row>
    <row r="5098" spans="1:37" x14ac:dyDescent="0.3">
      <c r="A5098" t="s">
        <v>5198</v>
      </c>
      <c r="B5098" t="s">
        <v>44</v>
      </c>
      <c r="C5098">
        <v>41</v>
      </c>
      <c r="D5098" t="s">
        <v>34</v>
      </c>
      <c r="E5098" t="s">
        <v>48</v>
      </c>
      <c r="F5098">
        <v>9</v>
      </c>
      <c r="G5098">
        <v>27</v>
      </c>
      <c r="H5098" t="s">
        <v>36</v>
      </c>
      <c r="I5098" t="s">
        <v>37</v>
      </c>
      <c r="J5098" t="s">
        <v>34</v>
      </c>
      <c r="K5098" t="s">
        <v>34</v>
      </c>
      <c r="L5098" t="s">
        <v>34</v>
      </c>
      <c r="M5098" t="s">
        <v>34</v>
      </c>
      <c r="N5098" t="s">
        <v>34</v>
      </c>
      <c r="O5098" t="s">
        <v>34</v>
      </c>
      <c r="P5098" t="s">
        <v>34</v>
      </c>
      <c r="Q5098" t="s">
        <v>34</v>
      </c>
      <c r="R5098" t="s">
        <v>34</v>
      </c>
      <c r="S5098" t="s">
        <v>34</v>
      </c>
      <c r="T5098" t="s">
        <v>34</v>
      </c>
      <c r="U5098" t="s">
        <v>39</v>
      </c>
      <c r="V5098" t="s">
        <v>34</v>
      </c>
      <c r="W5098" t="s">
        <v>40</v>
      </c>
      <c r="X5098">
        <v>20.7</v>
      </c>
      <c r="Y5098">
        <v>587.1</v>
      </c>
      <c r="Z5098">
        <v>0</v>
      </c>
      <c r="AA5098">
        <v>0</v>
      </c>
      <c r="AB5098">
        <v>686.7</v>
      </c>
      <c r="AC5098">
        <v>1273.8</v>
      </c>
      <c r="AD5098" t="s">
        <v>41</v>
      </c>
      <c r="AE5098" t="s">
        <v>42</v>
      </c>
      <c r="AF5098" t="s">
        <v>42</v>
      </c>
      <c r="AG5098">
        <f t="shared" si="158"/>
        <v>0</v>
      </c>
      <c r="AH5098" t="str" cm="1">
        <f t="array" ref="AH5098">_xlfn.IFS(
X5098&lt;=20, "&lt;20",
AND(X5098&gt;=20, X5098&lt;50), "20-50",
AND(X5098&gt;=50, X5098&lt;100), "50-100",
X5098&gt;=100, "&gt;100"
)</f>
        <v>20-50</v>
      </c>
      <c r="AI5098">
        <f t="shared" si="159"/>
        <v>0</v>
      </c>
      <c r="AJ5098" t="str" cm="1">
        <f t="array" ref="AJ5098">_xlfn.IFS(
C5098&lt;=20, "&lt;20",
AND(C5098&gt;=20, C5098&lt;35), "20-35",
AND(C5098&gt;=35, C5098&lt;50), "35-50",
C5098&gt;=50, "50-100"
)</f>
        <v>35-50</v>
      </c>
      <c r="AK5098" t="str" cm="1">
        <f t="array" ref="AK5098">_xlfn.IFS(
G5098&lt;6, "&lt;6",
AND(G5098&gt;=6, G5098&lt;12), "6-12",
AND(G5098&gt;=12, G5098&lt;18), "12-18",  AND(G5098&gt;=18, G5098&lt;24), "18-24", G5098&gt;=24, "24-36")</f>
        <v>24-36</v>
      </c>
    </row>
    <row r="5099" spans="1:37" x14ac:dyDescent="0.3">
      <c r="A5099" t="s">
        <v>5199</v>
      </c>
      <c r="B5099" t="s">
        <v>33</v>
      </c>
      <c r="C5099">
        <v>28</v>
      </c>
      <c r="D5099" t="s">
        <v>34</v>
      </c>
      <c r="E5099" t="s">
        <v>69</v>
      </c>
      <c r="F5099">
        <v>13</v>
      </c>
      <c r="G5099">
        <v>13</v>
      </c>
      <c r="H5099" t="s">
        <v>66</v>
      </c>
      <c r="I5099" t="s">
        <v>37</v>
      </c>
      <c r="J5099" t="s">
        <v>34</v>
      </c>
      <c r="K5099" t="s">
        <v>37</v>
      </c>
      <c r="L5099" t="s">
        <v>72</v>
      </c>
      <c r="M5099" t="s">
        <v>37</v>
      </c>
      <c r="N5099" t="s">
        <v>37</v>
      </c>
      <c r="O5099" t="s">
        <v>37</v>
      </c>
      <c r="P5099" t="s">
        <v>34</v>
      </c>
      <c r="Q5099" t="s">
        <v>34</v>
      </c>
      <c r="R5099" t="s">
        <v>34</v>
      </c>
      <c r="S5099" t="s">
        <v>34</v>
      </c>
      <c r="T5099" t="s">
        <v>37</v>
      </c>
      <c r="U5099" t="s">
        <v>67</v>
      </c>
      <c r="V5099" t="s">
        <v>37</v>
      </c>
      <c r="W5099" t="s">
        <v>51</v>
      </c>
      <c r="X5099">
        <v>59.75</v>
      </c>
      <c r="Y5099">
        <v>4069.9</v>
      </c>
      <c r="Z5099">
        <v>0</v>
      </c>
      <c r="AA5099">
        <v>0</v>
      </c>
      <c r="AB5099">
        <v>3408.6</v>
      </c>
      <c r="AC5099">
        <v>7478.5</v>
      </c>
      <c r="AD5099" t="s">
        <v>41</v>
      </c>
      <c r="AE5099" t="s">
        <v>42</v>
      </c>
      <c r="AF5099" t="s">
        <v>42</v>
      </c>
      <c r="AG5099">
        <f t="shared" si="158"/>
        <v>0</v>
      </c>
      <c r="AH5099" t="str" cm="1">
        <f t="array" ref="AH5099">_xlfn.IFS(
X5099&lt;=20, "&lt;20",
AND(X5099&gt;=20, X5099&lt;50), "20-50",
AND(X5099&gt;=50, X5099&lt;100), "50-100",
X5099&gt;=100, "&gt;100"
)</f>
        <v>50-100</v>
      </c>
      <c r="AI5099">
        <f t="shared" si="159"/>
        <v>0</v>
      </c>
      <c r="AJ5099" t="str" cm="1">
        <f t="array" ref="AJ5099">_xlfn.IFS(
C5099&lt;=20, "&lt;20",
AND(C5099&gt;=20, C5099&lt;35), "20-35",
AND(C5099&gt;=35, C5099&lt;50), "35-50",
C5099&gt;=50, "50-100"
)</f>
        <v>20-35</v>
      </c>
      <c r="AK5099" t="str" cm="1">
        <f t="array" ref="AK5099">_xlfn.IFS(
G5099&lt;6, "&lt;6",
AND(G5099&gt;=6, G5099&lt;12), "6-12",
AND(G5099&gt;=12, G5099&lt;18), "12-18",  AND(G5099&gt;=18, G5099&lt;24), "18-24", G5099&gt;=24, "24-36")</f>
        <v>12-18</v>
      </c>
    </row>
    <row r="5100" spans="1:37" x14ac:dyDescent="0.3">
      <c r="A5100" t="s">
        <v>5200</v>
      </c>
      <c r="B5100" t="s">
        <v>33</v>
      </c>
      <c r="C5100">
        <v>37</v>
      </c>
      <c r="D5100" t="s">
        <v>34</v>
      </c>
      <c r="E5100" t="s">
        <v>114</v>
      </c>
      <c r="F5100">
        <v>13</v>
      </c>
      <c r="G5100">
        <v>13</v>
      </c>
      <c r="H5100" t="s">
        <v>49</v>
      </c>
      <c r="I5100" t="s">
        <v>37</v>
      </c>
      <c r="J5100" t="s">
        <v>34</v>
      </c>
      <c r="K5100" t="s">
        <v>34</v>
      </c>
      <c r="L5100" t="s">
        <v>34</v>
      </c>
      <c r="M5100" t="s">
        <v>34</v>
      </c>
      <c r="N5100" t="s">
        <v>34</v>
      </c>
      <c r="O5100" t="s">
        <v>34</v>
      </c>
      <c r="P5100" t="s">
        <v>34</v>
      </c>
      <c r="Q5100" t="s">
        <v>34</v>
      </c>
      <c r="R5100" t="s">
        <v>34</v>
      </c>
      <c r="S5100" t="s">
        <v>34</v>
      </c>
      <c r="T5100" t="s">
        <v>34</v>
      </c>
      <c r="U5100" t="s">
        <v>46</v>
      </c>
      <c r="V5100" t="s">
        <v>34</v>
      </c>
      <c r="W5100" t="s">
        <v>51</v>
      </c>
      <c r="X5100">
        <v>20.2</v>
      </c>
      <c r="Y5100">
        <v>20.2</v>
      </c>
      <c r="Z5100">
        <v>0</v>
      </c>
      <c r="AA5100">
        <v>0</v>
      </c>
      <c r="AB5100">
        <v>24.48</v>
      </c>
      <c r="AC5100">
        <v>44.68</v>
      </c>
      <c r="AD5100" t="s">
        <v>85</v>
      </c>
      <c r="AE5100" t="s">
        <v>42</v>
      </c>
      <c r="AF5100" t="s">
        <v>42</v>
      </c>
      <c r="AG5100">
        <f t="shared" si="158"/>
        <v>0</v>
      </c>
      <c r="AH5100" t="str" cm="1">
        <f t="array" ref="AH5100">_xlfn.IFS(
X5100&lt;=20, "&lt;20",
AND(X5100&gt;=20, X5100&lt;50), "20-50",
AND(X5100&gt;=50, X5100&lt;100), "50-100",
X5100&gt;=100, "&gt;100"
)</f>
        <v>20-50</v>
      </c>
      <c r="AI5100">
        <f t="shared" si="159"/>
        <v>1</v>
      </c>
      <c r="AJ5100" t="str" cm="1">
        <f t="array" ref="AJ5100">_xlfn.IFS(
C5100&lt;=20, "&lt;20",
AND(C5100&gt;=20, C5100&lt;35), "20-35",
AND(C5100&gt;=35, C5100&lt;50), "35-50",
C5100&gt;=50, "50-100"
)</f>
        <v>35-50</v>
      </c>
      <c r="AK5100" t="str" cm="1">
        <f t="array" ref="AK5100">_xlfn.IFS(
G5100&lt;6, "&lt;6",
AND(G5100&gt;=6, G5100&lt;12), "6-12",
AND(G5100&gt;=12, G5100&lt;18), "12-18",  AND(G5100&gt;=18, G5100&lt;24), "18-24", G5100&gt;=24, "24-36")</f>
        <v>12-18</v>
      </c>
    </row>
    <row r="5101" spans="1:37" x14ac:dyDescent="0.3">
      <c r="A5101" t="s">
        <v>5201</v>
      </c>
      <c r="B5101" t="s">
        <v>44</v>
      </c>
      <c r="C5101">
        <v>59</v>
      </c>
      <c r="D5101" t="s">
        <v>37</v>
      </c>
      <c r="E5101" t="s">
        <v>35</v>
      </c>
      <c r="F5101">
        <v>12</v>
      </c>
      <c r="G5101">
        <v>21</v>
      </c>
      <c r="H5101" t="s">
        <v>36</v>
      </c>
      <c r="I5101" t="s">
        <v>37</v>
      </c>
      <c r="J5101" t="s">
        <v>34</v>
      </c>
      <c r="K5101" t="s">
        <v>34</v>
      </c>
      <c r="L5101" t="s">
        <v>34</v>
      </c>
      <c r="M5101" t="s">
        <v>34</v>
      </c>
      <c r="N5101" t="s">
        <v>34</v>
      </c>
      <c r="O5101" t="s">
        <v>34</v>
      </c>
      <c r="P5101" t="s">
        <v>34</v>
      </c>
      <c r="Q5101" t="s">
        <v>34</v>
      </c>
      <c r="R5101" t="s">
        <v>34</v>
      </c>
      <c r="S5101" t="s">
        <v>34</v>
      </c>
      <c r="T5101" t="s">
        <v>34</v>
      </c>
      <c r="U5101" t="s">
        <v>39</v>
      </c>
      <c r="V5101" t="s">
        <v>34</v>
      </c>
      <c r="W5101" t="s">
        <v>51</v>
      </c>
      <c r="X5101">
        <v>19.55</v>
      </c>
      <c r="Y5101">
        <v>99.6</v>
      </c>
      <c r="Z5101">
        <v>0</v>
      </c>
      <c r="AA5101">
        <v>0</v>
      </c>
      <c r="AB5101">
        <v>189.85</v>
      </c>
      <c r="AC5101">
        <v>289.45</v>
      </c>
      <c r="AD5101" t="s">
        <v>41</v>
      </c>
      <c r="AE5101" t="s">
        <v>42</v>
      </c>
      <c r="AF5101" t="s">
        <v>42</v>
      </c>
      <c r="AG5101">
        <f t="shared" si="158"/>
        <v>0</v>
      </c>
      <c r="AH5101" t="str" cm="1">
        <f t="array" ref="AH5101">_xlfn.IFS(
X5101&lt;=20, "&lt;20",
AND(X5101&gt;=20, X5101&lt;50), "20-50",
AND(X5101&gt;=50, X5101&lt;100), "50-100",
X5101&gt;=100, "&gt;100"
)</f>
        <v>&lt;20</v>
      </c>
      <c r="AI5101">
        <f t="shared" si="159"/>
        <v>0</v>
      </c>
      <c r="AJ5101" t="str" cm="1">
        <f t="array" ref="AJ5101">_xlfn.IFS(
C5101&lt;=20, "&lt;20",
AND(C5101&gt;=20, C5101&lt;35), "20-35",
AND(C5101&gt;=35, C5101&lt;50), "35-50",
C5101&gt;=50, "50-100"
)</f>
        <v>50-100</v>
      </c>
      <c r="AK5101" t="str" cm="1">
        <f t="array" ref="AK5101">_xlfn.IFS(
G5101&lt;6, "&lt;6",
AND(G5101&gt;=6, G5101&lt;12), "6-12",
AND(G5101&gt;=12, G5101&lt;18), "12-18",  AND(G5101&gt;=18, G5101&lt;24), "18-24", G5101&gt;=24, "24-36")</f>
        <v>18-24</v>
      </c>
    </row>
    <row r="5102" spans="1:37" x14ac:dyDescent="0.3">
      <c r="A5102" t="s">
        <v>5202</v>
      </c>
      <c r="B5102" t="s">
        <v>33</v>
      </c>
      <c r="C5102">
        <v>50</v>
      </c>
      <c r="D5102" t="s">
        <v>37</v>
      </c>
      <c r="E5102" t="s">
        <v>56</v>
      </c>
      <c r="F5102">
        <v>15</v>
      </c>
      <c r="G5102">
        <v>33</v>
      </c>
      <c r="H5102" t="s">
        <v>49</v>
      </c>
      <c r="I5102" t="s">
        <v>37</v>
      </c>
      <c r="J5102" t="s">
        <v>34</v>
      </c>
      <c r="K5102" t="s">
        <v>37</v>
      </c>
      <c r="L5102" t="s">
        <v>72</v>
      </c>
      <c r="M5102" t="s">
        <v>37</v>
      </c>
      <c r="N5102" t="s">
        <v>34</v>
      </c>
      <c r="O5102" t="s">
        <v>34</v>
      </c>
      <c r="P5102" t="s">
        <v>34</v>
      </c>
      <c r="Q5102" t="s">
        <v>34</v>
      </c>
      <c r="R5102" t="s">
        <v>34</v>
      </c>
      <c r="S5102" t="s">
        <v>34</v>
      </c>
      <c r="T5102" t="s">
        <v>37</v>
      </c>
      <c r="U5102" t="s">
        <v>46</v>
      </c>
      <c r="V5102" t="s">
        <v>34</v>
      </c>
      <c r="W5102" t="s">
        <v>51</v>
      </c>
      <c r="X5102">
        <v>49.75</v>
      </c>
      <c r="Y5102">
        <v>49.75</v>
      </c>
      <c r="Z5102">
        <v>0</v>
      </c>
      <c r="AA5102">
        <v>0</v>
      </c>
      <c r="AB5102">
        <v>41.79</v>
      </c>
      <c r="AC5102">
        <v>91.54</v>
      </c>
      <c r="AD5102" t="s">
        <v>85</v>
      </c>
      <c r="AE5102" t="s">
        <v>42</v>
      </c>
      <c r="AF5102" t="s">
        <v>42</v>
      </c>
      <c r="AG5102">
        <f t="shared" si="158"/>
        <v>0</v>
      </c>
      <c r="AH5102" t="str" cm="1">
        <f t="array" ref="AH5102">_xlfn.IFS(
X5102&lt;=20, "&lt;20",
AND(X5102&gt;=20, X5102&lt;50), "20-50",
AND(X5102&gt;=50, X5102&lt;100), "50-100",
X5102&gt;=100, "&gt;100"
)</f>
        <v>20-50</v>
      </c>
      <c r="AI5102">
        <f t="shared" si="159"/>
        <v>1</v>
      </c>
      <c r="AJ5102" t="str" cm="1">
        <f t="array" ref="AJ5102">_xlfn.IFS(
C5102&lt;=20, "&lt;20",
AND(C5102&gt;=20, C5102&lt;35), "20-35",
AND(C5102&gt;=35, C5102&lt;50), "35-50",
C5102&gt;=50, "50-100"
)</f>
        <v>50-100</v>
      </c>
      <c r="AK5102" t="str" cm="1">
        <f t="array" ref="AK5102">_xlfn.IFS(
G5102&lt;6, "&lt;6",
AND(G5102&gt;=6, G5102&lt;12), "6-12",
AND(G5102&gt;=12, G5102&lt;18), "12-18",  AND(G5102&gt;=18, G5102&lt;24), "18-24", G5102&gt;=24, "24-36")</f>
        <v>24-36</v>
      </c>
    </row>
    <row r="5103" spans="1:37" x14ac:dyDescent="0.3">
      <c r="A5103" t="s">
        <v>5203</v>
      </c>
      <c r="B5103" t="s">
        <v>44</v>
      </c>
      <c r="C5103">
        <v>47</v>
      </c>
      <c r="D5103" t="s">
        <v>37</v>
      </c>
      <c r="E5103" t="s">
        <v>35</v>
      </c>
      <c r="F5103">
        <v>2</v>
      </c>
      <c r="G5103">
        <v>14</v>
      </c>
      <c r="H5103" t="s">
        <v>36</v>
      </c>
      <c r="I5103" t="s">
        <v>37</v>
      </c>
      <c r="J5103" t="s">
        <v>37</v>
      </c>
      <c r="K5103" t="s">
        <v>37</v>
      </c>
      <c r="L5103" t="s">
        <v>50</v>
      </c>
      <c r="M5103" t="s">
        <v>34</v>
      </c>
      <c r="N5103" t="s">
        <v>37</v>
      </c>
      <c r="O5103" t="s">
        <v>34</v>
      </c>
      <c r="P5103" t="s">
        <v>34</v>
      </c>
      <c r="Q5103" t="s">
        <v>34</v>
      </c>
      <c r="R5103" t="s">
        <v>34</v>
      </c>
      <c r="S5103" t="s">
        <v>34</v>
      </c>
      <c r="T5103" t="s">
        <v>37</v>
      </c>
      <c r="U5103" t="s">
        <v>46</v>
      </c>
      <c r="V5103" t="s">
        <v>37</v>
      </c>
      <c r="W5103" t="s">
        <v>51</v>
      </c>
      <c r="X5103">
        <v>82</v>
      </c>
      <c r="Y5103">
        <v>184.65</v>
      </c>
      <c r="Z5103">
        <v>0</v>
      </c>
      <c r="AA5103">
        <v>0</v>
      </c>
      <c r="AB5103">
        <v>82.36</v>
      </c>
      <c r="AC5103">
        <v>267.01</v>
      </c>
      <c r="AD5103" t="s">
        <v>52</v>
      </c>
      <c r="AE5103" t="s">
        <v>53</v>
      </c>
      <c r="AF5103" t="s">
        <v>91</v>
      </c>
      <c r="AG5103">
        <f t="shared" si="158"/>
        <v>1</v>
      </c>
      <c r="AH5103" t="str" cm="1">
        <f t="array" ref="AH5103">_xlfn.IFS(
X5103&lt;=20, "&lt;20",
AND(X5103&gt;=20, X5103&lt;50), "20-50",
AND(X5103&gt;=50, X5103&lt;100), "50-100",
X5103&gt;=100, "&gt;100"
)</f>
        <v>50-100</v>
      </c>
      <c r="AI5103">
        <f t="shared" si="159"/>
        <v>0</v>
      </c>
      <c r="AJ5103" t="str" cm="1">
        <f t="array" ref="AJ5103">_xlfn.IFS(
C5103&lt;=20, "&lt;20",
AND(C5103&gt;=20, C5103&lt;35), "20-35",
AND(C5103&gt;=35, C5103&lt;50), "35-50",
C5103&gt;=50, "50-100"
)</f>
        <v>35-50</v>
      </c>
      <c r="AK5103" t="str" cm="1">
        <f t="array" ref="AK5103">_xlfn.IFS(
G5103&lt;6, "&lt;6",
AND(G5103&gt;=6, G5103&lt;12), "6-12",
AND(G5103&gt;=12, G5103&lt;18), "12-18",  AND(G5103&gt;=18, G5103&lt;24), "18-24", G5103&gt;=24, "24-36")</f>
        <v>12-18</v>
      </c>
    </row>
    <row r="5104" spans="1:37" x14ac:dyDescent="0.3">
      <c r="A5104" t="s">
        <v>5204</v>
      </c>
      <c r="B5104" t="s">
        <v>33</v>
      </c>
      <c r="C5104">
        <v>25</v>
      </c>
      <c r="D5104" t="s">
        <v>37</v>
      </c>
      <c r="E5104" t="s">
        <v>87</v>
      </c>
      <c r="F5104">
        <v>12</v>
      </c>
      <c r="G5104">
        <v>15</v>
      </c>
      <c r="H5104" t="s">
        <v>57</v>
      </c>
      <c r="I5104" t="s">
        <v>37</v>
      </c>
      <c r="J5104" t="s">
        <v>37</v>
      </c>
      <c r="K5104" t="s">
        <v>37</v>
      </c>
      <c r="L5104" t="s">
        <v>50</v>
      </c>
      <c r="M5104" t="s">
        <v>34</v>
      </c>
      <c r="N5104" t="s">
        <v>34</v>
      </c>
      <c r="O5104" t="s">
        <v>34</v>
      </c>
      <c r="P5104" t="s">
        <v>37</v>
      </c>
      <c r="Q5104" t="s">
        <v>37</v>
      </c>
      <c r="R5104" t="s">
        <v>37</v>
      </c>
      <c r="S5104" t="s">
        <v>37</v>
      </c>
      <c r="T5104" t="s">
        <v>34</v>
      </c>
      <c r="U5104" t="s">
        <v>46</v>
      </c>
      <c r="V5104" t="s">
        <v>34</v>
      </c>
      <c r="W5104" t="s">
        <v>51</v>
      </c>
      <c r="X5104">
        <v>100.75</v>
      </c>
      <c r="Y5104">
        <v>1313.25</v>
      </c>
      <c r="Z5104">
        <v>0</v>
      </c>
      <c r="AA5104">
        <v>120</v>
      </c>
      <c r="AB5104">
        <v>577.59</v>
      </c>
      <c r="AC5104">
        <v>2010.84</v>
      </c>
      <c r="AD5104" t="s">
        <v>41</v>
      </c>
      <c r="AE5104" t="s">
        <v>42</v>
      </c>
      <c r="AF5104" t="s">
        <v>42</v>
      </c>
      <c r="AG5104">
        <f t="shared" si="158"/>
        <v>0</v>
      </c>
      <c r="AH5104" t="str" cm="1">
        <f t="array" ref="AH5104">_xlfn.IFS(
X5104&lt;=20, "&lt;20",
AND(X5104&gt;=20, X5104&lt;50), "20-50",
AND(X5104&gt;=50, X5104&lt;100), "50-100",
X5104&gt;=100, "&gt;100"
)</f>
        <v>&gt;100</v>
      </c>
      <c r="AI5104">
        <f t="shared" si="159"/>
        <v>0</v>
      </c>
      <c r="AJ5104" t="str" cm="1">
        <f t="array" ref="AJ5104">_xlfn.IFS(
C5104&lt;=20, "&lt;20",
AND(C5104&gt;=20, C5104&lt;35), "20-35",
AND(C5104&gt;=35, C5104&lt;50), "35-50",
C5104&gt;=50, "50-100"
)</f>
        <v>20-35</v>
      </c>
      <c r="AK5104" t="str" cm="1">
        <f t="array" ref="AK5104">_xlfn.IFS(
G5104&lt;6, "&lt;6",
AND(G5104&gt;=6, G5104&lt;12), "6-12",
AND(G5104&gt;=12, G5104&lt;18), "12-18",  AND(G5104&gt;=18, G5104&lt;24), "18-24", G5104&gt;=24, "24-36")</f>
        <v>12-18</v>
      </c>
    </row>
    <row r="5105" spans="1:37" x14ac:dyDescent="0.3">
      <c r="A5105" t="s">
        <v>5205</v>
      </c>
      <c r="B5105" t="s">
        <v>44</v>
      </c>
      <c r="C5105">
        <v>58</v>
      </c>
      <c r="D5105" t="s">
        <v>37</v>
      </c>
      <c r="E5105" t="s">
        <v>164</v>
      </c>
      <c r="F5105">
        <v>3</v>
      </c>
      <c r="G5105">
        <v>30</v>
      </c>
      <c r="H5105" t="s">
        <v>66</v>
      </c>
      <c r="I5105" t="s">
        <v>37</v>
      </c>
      <c r="J5105" t="s">
        <v>37</v>
      </c>
      <c r="K5105" t="s">
        <v>37</v>
      </c>
      <c r="L5105" t="s">
        <v>50</v>
      </c>
      <c r="M5105" t="s">
        <v>34</v>
      </c>
      <c r="N5105" t="s">
        <v>37</v>
      </c>
      <c r="O5105" t="s">
        <v>37</v>
      </c>
      <c r="P5105" t="s">
        <v>37</v>
      </c>
      <c r="Q5105" t="s">
        <v>37</v>
      </c>
      <c r="R5105" t="s">
        <v>37</v>
      </c>
      <c r="S5105" t="s">
        <v>37</v>
      </c>
      <c r="T5105" t="s">
        <v>34</v>
      </c>
      <c r="U5105" t="s">
        <v>67</v>
      </c>
      <c r="V5105" t="s">
        <v>37</v>
      </c>
      <c r="W5105" t="s">
        <v>40</v>
      </c>
      <c r="X5105">
        <v>108.6</v>
      </c>
      <c r="Y5105">
        <v>7690.9</v>
      </c>
      <c r="Z5105">
        <v>0</v>
      </c>
      <c r="AA5105">
        <v>20</v>
      </c>
      <c r="AB5105">
        <v>408.96</v>
      </c>
      <c r="AC5105">
        <v>8119.86</v>
      </c>
      <c r="AD5105" t="s">
        <v>52</v>
      </c>
      <c r="AE5105" t="s">
        <v>58</v>
      </c>
      <c r="AF5105" t="s">
        <v>59</v>
      </c>
      <c r="AG5105">
        <f t="shared" si="158"/>
        <v>1</v>
      </c>
      <c r="AH5105" t="str" cm="1">
        <f t="array" ref="AH5105">_xlfn.IFS(
X5105&lt;=20, "&lt;20",
AND(X5105&gt;=20, X5105&lt;50), "20-50",
AND(X5105&gt;=50, X5105&lt;100), "50-100",
X5105&gt;=100, "&gt;100"
)</f>
        <v>&gt;100</v>
      </c>
      <c r="AI5105">
        <f t="shared" si="159"/>
        <v>0</v>
      </c>
      <c r="AJ5105" t="str" cm="1">
        <f t="array" ref="AJ5105">_xlfn.IFS(
C5105&lt;=20, "&lt;20",
AND(C5105&gt;=20, C5105&lt;35), "20-35",
AND(C5105&gt;=35, C5105&lt;50), "35-50",
C5105&gt;=50, "50-100"
)</f>
        <v>50-100</v>
      </c>
      <c r="AK5105" t="str" cm="1">
        <f t="array" ref="AK5105">_xlfn.IFS(
G5105&lt;6, "&lt;6",
AND(G5105&gt;=6, G5105&lt;12), "6-12",
AND(G5105&gt;=12, G5105&lt;18), "12-18",  AND(G5105&gt;=18, G5105&lt;24), "18-24", G5105&gt;=24, "24-36")</f>
        <v>24-36</v>
      </c>
    </row>
    <row r="5106" spans="1:37" x14ac:dyDescent="0.3">
      <c r="A5106" t="s">
        <v>5206</v>
      </c>
      <c r="B5106" t="s">
        <v>44</v>
      </c>
      <c r="C5106">
        <v>37</v>
      </c>
      <c r="D5106" t="s">
        <v>37</v>
      </c>
      <c r="E5106" t="s">
        <v>61</v>
      </c>
      <c r="F5106">
        <v>14</v>
      </c>
      <c r="G5106">
        <v>24</v>
      </c>
      <c r="H5106" t="s">
        <v>49</v>
      </c>
      <c r="I5106" t="s">
        <v>37</v>
      </c>
      <c r="J5106" t="s">
        <v>37</v>
      </c>
      <c r="K5106" t="s">
        <v>37</v>
      </c>
      <c r="L5106" t="s">
        <v>72</v>
      </c>
      <c r="M5106" t="s">
        <v>34</v>
      </c>
      <c r="N5106" t="s">
        <v>34</v>
      </c>
      <c r="O5106" t="s">
        <v>34</v>
      </c>
      <c r="P5106" t="s">
        <v>34</v>
      </c>
      <c r="Q5106" t="s">
        <v>37</v>
      </c>
      <c r="R5106" t="s">
        <v>34</v>
      </c>
      <c r="S5106" t="s">
        <v>34</v>
      </c>
      <c r="T5106" t="s">
        <v>37</v>
      </c>
      <c r="U5106" t="s">
        <v>46</v>
      </c>
      <c r="V5106" t="s">
        <v>37</v>
      </c>
      <c r="W5106" t="s">
        <v>51</v>
      </c>
      <c r="X5106">
        <v>59.25</v>
      </c>
      <c r="Y5106">
        <v>436.6</v>
      </c>
      <c r="Z5106">
        <v>0</v>
      </c>
      <c r="AA5106">
        <v>0</v>
      </c>
      <c r="AB5106">
        <v>385.6</v>
      </c>
      <c r="AC5106">
        <v>822.2</v>
      </c>
      <c r="AD5106" t="s">
        <v>41</v>
      </c>
      <c r="AE5106" t="s">
        <v>42</v>
      </c>
      <c r="AF5106" t="s">
        <v>42</v>
      </c>
      <c r="AG5106">
        <f t="shared" si="158"/>
        <v>0</v>
      </c>
      <c r="AH5106" t="str" cm="1">
        <f t="array" ref="AH5106">_xlfn.IFS(
X5106&lt;=20, "&lt;20",
AND(X5106&gt;=20, X5106&lt;50), "20-50",
AND(X5106&gt;=50, X5106&lt;100), "50-100",
X5106&gt;=100, "&gt;100"
)</f>
        <v>50-100</v>
      </c>
      <c r="AI5106">
        <f t="shared" si="159"/>
        <v>0</v>
      </c>
      <c r="AJ5106" t="str" cm="1">
        <f t="array" ref="AJ5106">_xlfn.IFS(
C5106&lt;=20, "&lt;20",
AND(C5106&gt;=20, C5106&lt;35), "20-35",
AND(C5106&gt;=35, C5106&lt;50), "35-50",
C5106&gt;=50, "50-100"
)</f>
        <v>35-50</v>
      </c>
      <c r="AK5106" t="str" cm="1">
        <f t="array" ref="AK5106">_xlfn.IFS(
G5106&lt;6, "&lt;6",
AND(G5106&gt;=6, G5106&lt;12), "6-12",
AND(G5106&gt;=12, G5106&lt;18), "12-18",  AND(G5106&gt;=18, G5106&lt;24), "18-24", G5106&gt;=24, "24-36")</f>
        <v>24-36</v>
      </c>
    </row>
    <row r="5107" spans="1:37" x14ac:dyDescent="0.3">
      <c r="A5107" t="s">
        <v>5207</v>
      </c>
      <c r="B5107" t="s">
        <v>33</v>
      </c>
      <c r="C5107">
        <v>41</v>
      </c>
      <c r="D5107" t="s">
        <v>34</v>
      </c>
      <c r="E5107" t="s">
        <v>61</v>
      </c>
      <c r="F5107">
        <v>3</v>
      </c>
      <c r="G5107">
        <v>18</v>
      </c>
      <c r="H5107" t="s">
        <v>36</v>
      </c>
      <c r="I5107" t="s">
        <v>37</v>
      </c>
      <c r="J5107" t="s">
        <v>34</v>
      </c>
      <c r="K5107" t="s">
        <v>34</v>
      </c>
      <c r="L5107" t="s">
        <v>34</v>
      </c>
      <c r="M5107" t="s">
        <v>34</v>
      </c>
      <c r="N5107" t="s">
        <v>34</v>
      </c>
      <c r="O5107" t="s">
        <v>34</v>
      </c>
      <c r="P5107" t="s">
        <v>34</v>
      </c>
      <c r="Q5107" t="s">
        <v>34</v>
      </c>
      <c r="R5107" t="s">
        <v>34</v>
      </c>
      <c r="S5107" t="s">
        <v>34</v>
      </c>
      <c r="T5107" t="s">
        <v>34</v>
      </c>
      <c r="U5107" t="s">
        <v>39</v>
      </c>
      <c r="V5107" t="s">
        <v>34</v>
      </c>
      <c r="W5107" t="s">
        <v>51</v>
      </c>
      <c r="X5107">
        <v>19.600000000000001</v>
      </c>
      <c r="Y5107">
        <v>411.15</v>
      </c>
      <c r="Z5107">
        <v>0</v>
      </c>
      <c r="AA5107">
        <v>0</v>
      </c>
      <c r="AB5107">
        <v>394</v>
      </c>
      <c r="AC5107">
        <v>805.15</v>
      </c>
      <c r="AD5107" t="s">
        <v>41</v>
      </c>
      <c r="AE5107" t="s">
        <v>42</v>
      </c>
      <c r="AF5107" t="s">
        <v>42</v>
      </c>
      <c r="AG5107">
        <f t="shared" si="158"/>
        <v>0</v>
      </c>
      <c r="AH5107" t="str" cm="1">
        <f t="array" ref="AH5107">_xlfn.IFS(
X5107&lt;=20, "&lt;20",
AND(X5107&gt;=20, X5107&lt;50), "20-50",
AND(X5107&gt;=50, X5107&lt;100), "50-100",
X5107&gt;=100, "&gt;100"
)</f>
        <v>&lt;20</v>
      </c>
      <c r="AI5107">
        <f t="shared" si="159"/>
        <v>0</v>
      </c>
      <c r="AJ5107" t="str" cm="1">
        <f t="array" ref="AJ5107">_xlfn.IFS(
C5107&lt;=20, "&lt;20",
AND(C5107&gt;=20, C5107&lt;35), "20-35",
AND(C5107&gt;=35, C5107&lt;50), "35-50",
C5107&gt;=50, "50-100"
)</f>
        <v>35-50</v>
      </c>
      <c r="AK5107" t="str" cm="1">
        <f t="array" ref="AK5107">_xlfn.IFS(
G5107&lt;6, "&lt;6",
AND(G5107&gt;=6, G5107&lt;12), "6-12",
AND(G5107&gt;=12, G5107&lt;18), "12-18",  AND(G5107&gt;=18, G5107&lt;24), "18-24", G5107&gt;=24, "24-36")</f>
        <v>18-24</v>
      </c>
    </row>
    <row r="5108" spans="1:37" x14ac:dyDescent="0.3">
      <c r="A5108" t="s">
        <v>5208</v>
      </c>
      <c r="B5108" t="s">
        <v>44</v>
      </c>
      <c r="C5108">
        <v>39</v>
      </c>
      <c r="D5108" t="s">
        <v>34</v>
      </c>
      <c r="E5108" t="s">
        <v>64</v>
      </c>
      <c r="F5108">
        <v>4</v>
      </c>
      <c r="G5108">
        <v>15</v>
      </c>
      <c r="H5108" t="s">
        <v>36</v>
      </c>
      <c r="I5108" t="s">
        <v>37</v>
      </c>
      <c r="J5108" t="s">
        <v>34</v>
      </c>
      <c r="K5108" t="s">
        <v>34</v>
      </c>
      <c r="L5108" t="s">
        <v>34</v>
      </c>
      <c r="M5108" t="s">
        <v>34</v>
      </c>
      <c r="N5108" t="s">
        <v>34</v>
      </c>
      <c r="O5108" t="s">
        <v>34</v>
      </c>
      <c r="P5108" t="s">
        <v>34</v>
      </c>
      <c r="Q5108" t="s">
        <v>34</v>
      </c>
      <c r="R5108" t="s">
        <v>34</v>
      </c>
      <c r="S5108" t="s">
        <v>34</v>
      </c>
      <c r="T5108" t="s">
        <v>34</v>
      </c>
      <c r="U5108" t="s">
        <v>67</v>
      </c>
      <c r="V5108" t="s">
        <v>34</v>
      </c>
      <c r="W5108" t="s">
        <v>40</v>
      </c>
      <c r="X5108">
        <v>20.5</v>
      </c>
      <c r="Y5108">
        <v>696.8</v>
      </c>
      <c r="Z5108">
        <v>0</v>
      </c>
      <c r="AA5108">
        <v>0</v>
      </c>
      <c r="AB5108">
        <v>542.08000000000004</v>
      </c>
      <c r="AC5108">
        <v>1238.8800000000001</v>
      </c>
      <c r="AD5108" t="s">
        <v>41</v>
      </c>
      <c r="AE5108" t="s">
        <v>42</v>
      </c>
      <c r="AF5108" t="s">
        <v>42</v>
      </c>
      <c r="AG5108">
        <f t="shared" si="158"/>
        <v>0</v>
      </c>
      <c r="AH5108" t="str" cm="1">
        <f t="array" ref="AH5108">_xlfn.IFS(
X5108&lt;=20, "&lt;20",
AND(X5108&gt;=20, X5108&lt;50), "20-50",
AND(X5108&gt;=50, X5108&lt;100), "50-100",
X5108&gt;=100, "&gt;100"
)</f>
        <v>20-50</v>
      </c>
      <c r="AI5108">
        <f t="shared" si="159"/>
        <v>0</v>
      </c>
      <c r="AJ5108" t="str" cm="1">
        <f t="array" ref="AJ5108">_xlfn.IFS(
C5108&lt;=20, "&lt;20",
AND(C5108&gt;=20, C5108&lt;35), "20-35",
AND(C5108&gt;=35, C5108&lt;50), "35-50",
C5108&gt;=50, "50-100"
)</f>
        <v>35-50</v>
      </c>
      <c r="AK5108" t="str" cm="1">
        <f t="array" ref="AK5108">_xlfn.IFS(
G5108&lt;6, "&lt;6",
AND(G5108&gt;=6, G5108&lt;12), "6-12",
AND(G5108&gt;=12, G5108&lt;18), "12-18",  AND(G5108&gt;=18, G5108&lt;24), "18-24", G5108&gt;=24, "24-36")</f>
        <v>12-18</v>
      </c>
    </row>
    <row r="5109" spans="1:37" x14ac:dyDescent="0.3">
      <c r="A5109" t="s">
        <v>5209</v>
      </c>
      <c r="B5109" t="s">
        <v>44</v>
      </c>
      <c r="C5109">
        <v>50</v>
      </c>
      <c r="D5109" t="s">
        <v>37</v>
      </c>
      <c r="E5109" t="s">
        <v>64</v>
      </c>
      <c r="F5109">
        <v>15</v>
      </c>
      <c r="G5109">
        <v>16</v>
      </c>
      <c r="H5109" t="s">
        <v>57</v>
      </c>
      <c r="I5109" t="s">
        <v>37</v>
      </c>
      <c r="J5109" t="s">
        <v>37</v>
      </c>
      <c r="K5109" t="s">
        <v>37</v>
      </c>
      <c r="L5109" t="s">
        <v>38</v>
      </c>
      <c r="M5109" t="s">
        <v>34</v>
      </c>
      <c r="N5109" t="s">
        <v>34</v>
      </c>
      <c r="O5109" t="s">
        <v>34</v>
      </c>
      <c r="P5109" t="s">
        <v>37</v>
      </c>
      <c r="Q5109" t="s">
        <v>37</v>
      </c>
      <c r="R5109" t="s">
        <v>34</v>
      </c>
      <c r="S5109" t="s">
        <v>34</v>
      </c>
      <c r="T5109" t="s">
        <v>37</v>
      </c>
      <c r="U5109" t="s">
        <v>46</v>
      </c>
      <c r="V5109" t="s">
        <v>34</v>
      </c>
      <c r="W5109" t="s">
        <v>51</v>
      </c>
      <c r="X5109">
        <v>90.15</v>
      </c>
      <c r="Y5109">
        <v>987.95</v>
      </c>
      <c r="Z5109">
        <v>0</v>
      </c>
      <c r="AA5109">
        <v>0</v>
      </c>
      <c r="AB5109">
        <v>245.96</v>
      </c>
      <c r="AC5109">
        <v>1233.9100000000001</v>
      </c>
      <c r="AD5109" t="s">
        <v>52</v>
      </c>
      <c r="AE5109" t="s">
        <v>53</v>
      </c>
      <c r="AF5109" t="s">
        <v>54</v>
      </c>
      <c r="AG5109">
        <f t="shared" si="158"/>
        <v>1</v>
      </c>
      <c r="AH5109" t="str" cm="1">
        <f t="array" ref="AH5109">_xlfn.IFS(
X5109&lt;=20, "&lt;20",
AND(X5109&gt;=20, X5109&lt;50), "20-50",
AND(X5109&gt;=50, X5109&lt;100), "50-100",
X5109&gt;=100, "&gt;100"
)</f>
        <v>50-100</v>
      </c>
      <c r="AI5109">
        <f t="shared" si="159"/>
        <v>0</v>
      </c>
      <c r="AJ5109" t="str" cm="1">
        <f t="array" ref="AJ5109">_xlfn.IFS(
C5109&lt;=20, "&lt;20",
AND(C5109&gt;=20, C5109&lt;35), "20-35",
AND(C5109&gt;=35, C5109&lt;50), "35-50",
C5109&gt;=50, "50-100"
)</f>
        <v>50-100</v>
      </c>
      <c r="AK5109" t="str" cm="1">
        <f t="array" ref="AK5109">_xlfn.IFS(
G5109&lt;6, "&lt;6",
AND(G5109&gt;=6, G5109&lt;12), "6-12",
AND(G5109&gt;=12, G5109&lt;18), "12-18",  AND(G5109&gt;=18, G5109&lt;24), "18-24", G5109&gt;=24, "24-36")</f>
        <v>12-18</v>
      </c>
    </row>
    <row r="5110" spans="1:37" x14ac:dyDescent="0.3">
      <c r="A5110" t="s">
        <v>5210</v>
      </c>
      <c r="B5110" t="s">
        <v>44</v>
      </c>
      <c r="C5110">
        <v>42</v>
      </c>
      <c r="D5110" t="s">
        <v>34</v>
      </c>
      <c r="E5110" t="s">
        <v>90</v>
      </c>
      <c r="F5110">
        <v>13</v>
      </c>
      <c r="G5110">
        <v>12</v>
      </c>
      <c r="H5110" t="s">
        <v>49</v>
      </c>
      <c r="I5110" t="s">
        <v>37</v>
      </c>
      <c r="J5110" t="s">
        <v>34</v>
      </c>
      <c r="K5110" t="s">
        <v>37</v>
      </c>
      <c r="L5110" t="s">
        <v>50</v>
      </c>
      <c r="M5110" t="s">
        <v>34</v>
      </c>
      <c r="N5110" t="s">
        <v>34</v>
      </c>
      <c r="O5110" t="s">
        <v>34</v>
      </c>
      <c r="P5110" t="s">
        <v>34</v>
      </c>
      <c r="Q5110" t="s">
        <v>34</v>
      </c>
      <c r="R5110" t="s">
        <v>34</v>
      </c>
      <c r="S5110" t="s">
        <v>34</v>
      </c>
      <c r="T5110" t="s">
        <v>34</v>
      </c>
      <c r="U5110" t="s">
        <v>46</v>
      </c>
      <c r="V5110" t="s">
        <v>37</v>
      </c>
      <c r="W5110" t="s">
        <v>51</v>
      </c>
      <c r="X5110">
        <v>70.349999999999994</v>
      </c>
      <c r="Y5110">
        <v>120.25</v>
      </c>
      <c r="Z5110">
        <v>0</v>
      </c>
      <c r="AA5110">
        <v>20</v>
      </c>
      <c r="AB5110">
        <v>15.4</v>
      </c>
      <c r="AC5110">
        <v>155.65</v>
      </c>
      <c r="AD5110" t="s">
        <v>85</v>
      </c>
      <c r="AE5110" t="s">
        <v>42</v>
      </c>
      <c r="AF5110" t="s">
        <v>42</v>
      </c>
      <c r="AG5110">
        <f t="shared" si="158"/>
        <v>0</v>
      </c>
      <c r="AH5110" t="str" cm="1">
        <f t="array" ref="AH5110">_xlfn.IFS(
X5110&lt;=20, "&lt;20",
AND(X5110&gt;=20, X5110&lt;50), "20-50",
AND(X5110&gt;=50, X5110&lt;100), "50-100",
X5110&gt;=100, "&gt;100"
)</f>
        <v>50-100</v>
      </c>
      <c r="AI5110">
        <f t="shared" si="159"/>
        <v>1</v>
      </c>
      <c r="AJ5110" t="str" cm="1">
        <f t="array" ref="AJ5110">_xlfn.IFS(
C5110&lt;=20, "&lt;20",
AND(C5110&gt;=20, C5110&lt;35), "20-35",
AND(C5110&gt;=35, C5110&lt;50), "35-50",
C5110&gt;=50, "50-100"
)</f>
        <v>35-50</v>
      </c>
      <c r="AK5110" t="str" cm="1">
        <f t="array" ref="AK5110">_xlfn.IFS(
G5110&lt;6, "&lt;6",
AND(G5110&gt;=6, G5110&lt;12), "6-12",
AND(G5110&gt;=12, G5110&lt;18), "12-18",  AND(G5110&gt;=18, G5110&lt;24), "18-24", G5110&gt;=24, "24-36")</f>
        <v>12-18</v>
      </c>
    </row>
    <row r="5111" spans="1:37" x14ac:dyDescent="0.3">
      <c r="A5111" t="s">
        <v>5211</v>
      </c>
      <c r="B5111" t="s">
        <v>44</v>
      </c>
      <c r="C5111">
        <v>62</v>
      </c>
      <c r="D5111" t="s">
        <v>34</v>
      </c>
      <c r="E5111" t="s">
        <v>99</v>
      </c>
      <c r="F5111">
        <v>14</v>
      </c>
      <c r="G5111">
        <v>32</v>
      </c>
      <c r="H5111" t="s">
        <v>36</v>
      </c>
      <c r="I5111" t="s">
        <v>34</v>
      </c>
      <c r="J5111" t="s">
        <v>34</v>
      </c>
      <c r="K5111" t="s">
        <v>37</v>
      </c>
      <c r="L5111" t="s">
        <v>72</v>
      </c>
      <c r="M5111" t="s">
        <v>37</v>
      </c>
      <c r="N5111" t="s">
        <v>37</v>
      </c>
      <c r="O5111" t="s">
        <v>34</v>
      </c>
      <c r="P5111" t="s">
        <v>37</v>
      </c>
      <c r="Q5111" t="s">
        <v>34</v>
      </c>
      <c r="R5111" t="s">
        <v>34</v>
      </c>
      <c r="S5111" t="s">
        <v>34</v>
      </c>
      <c r="T5111" t="s">
        <v>37</v>
      </c>
      <c r="U5111" t="s">
        <v>67</v>
      </c>
      <c r="V5111" t="s">
        <v>34</v>
      </c>
      <c r="W5111" t="s">
        <v>40</v>
      </c>
      <c r="X5111">
        <v>40.549999999999997</v>
      </c>
      <c r="Y5111">
        <v>590.35</v>
      </c>
      <c r="Z5111">
        <v>0</v>
      </c>
      <c r="AA5111">
        <v>0</v>
      </c>
      <c r="AB5111">
        <v>0</v>
      </c>
      <c r="AC5111">
        <v>590.35</v>
      </c>
      <c r="AD5111" t="s">
        <v>41</v>
      </c>
      <c r="AE5111" t="s">
        <v>42</v>
      </c>
      <c r="AF5111" t="s">
        <v>42</v>
      </c>
      <c r="AG5111">
        <f t="shared" si="158"/>
        <v>0</v>
      </c>
      <c r="AH5111" t="str" cm="1">
        <f t="array" ref="AH5111">_xlfn.IFS(
X5111&lt;=20, "&lt;20",
AND(X5111&gt;=20, X5111&lt;50), "20-50",
AND(X5111&gt;=50, X5111&lt;100), "50-100",
X5111&gt;=100, "&gt;100"
)</f>
        <v>20-50</v>
      </c>
      <c r="AI5111">
        <f t="shared" si="159"/>
        <v>0</v>
      </c>
      <c r="AJ5111" t="str" cm="1">
        <f t="array" ref="AJ5111">_xlfn.IFS(
C5111&lt;=20, "&lt;20",
AND(C5111&gt;=20, C5111&lt;35), "20-35",
AND(C5111&gt;=35, C5111&lt;50), "35-50",
C5111&gt;=50, "50-100"
)</f>
        <v>50-100</v>
      </c>
      <c r="AK5111" t="str" cm="1">
        <f t="array" ref="AK5111">_xlfn.IFS(
G5111&lt;6, "&lt;6",
AND(G5111&gt;=6, G5111&lt;12), "6-12",
AND(G5111&gt;=12, G5111&lt;18), "12-18",  AND(G5111&gt;=18, G5111&lt;24), "18-24", G5111&gt;=24, "24-36")</f>
        <v>24-36</v>
      </c>
    </row>
    <row r="5112" spans="1:37" x14ac:dyDescent="0.3">
      <c r="A5112" t="s">
        <v>5212</v>
      </c>
      <c r="B5112" t="s">
        <v>33</v>
      </c>
      <c r="C5112">
        <v>71</v>
      </c>
      <c r="D5112" t="s">
        <v>37</v>
      </c>
      <c r="E5112" t="s">
        <v>74</v>
      </c>
      <c r="F5112">
        <v>10</v>
      </c>
      <c r="G5112">
        <v>4</v>
      </c>
      <c r="H5112" t="s">
        <v>66</v>
      </c>
      <c r="I5112" t="s">
        <v>37</v>
      </c>
      <c r="J5112" t="s">
        <v>37</v>
      </c>
      <c r="K5112" t="s">
        <v>37</v>
      </c>
      <c r="L5112" t="s">
        <v>50</v>
      </c>
      <c r="M5112" t="s">
        <v>37</v>
      </c>
      <c r="N5112" t="s">
        <v>37</v>
      </c>
      <c r="O5112" t="s">
        <v>37</v>
      </c>
      <c r="P5112" t="s">
        <v>37</v>
      </c>
      <c r="Q5112" t="s">
        <v>34</v>
      </c>
      <c r="R5112" t="s">
        <v>34</v>
      </c>
      <c r="S5112" t="s">
        <v>34</v>
      </c>
      <c r="T5112" t="s">
        <v>37</v>
      </c>
      <c r="U5112" t="s">
        <v>67</v>
      </c>
      <c r="V5112" t="s">
        <v>37</v>
      </c>
      <c r="W5112" t="s">
        <v>51</v>
      </c>
      <c r="X5112">
        <v>93.05</v>
      </c>
      <c r="Y5112">
        <v>6735.05</v>
      </c>
      <c r="Z5112">
        <v>0</v>
      </c>
      <c r="AA5112">
        <v>0</v>
      </c>
      <c r="AB5112">
        <v>96.48</v>
      </c>
      <c r="AC5112">
        <v>6831.53</v>
      </c>
      <c r="AD5112" t="s">
        <v>41</v>
      </c>
      <c r="AE5112" t="s">
        <v>42</v>
      </c>
      <c r="AF5112" t="s">
        <v>42</v>
      </c>
      <c r="AG5112">
        <f t="shared" si="158"/>
        <v>0</v>
      </c>
      <c r="AH5112" t="str" cm="1">
        <f t="array" ref="AH5112">_xlfn.IFS(
X5112&lt;=20, "&lt;20",
AND(X5112&gt;=20, X5112&lt;50), "20-50",
AND(X5112&gt;=50, X5112&lt;100), "50-100",
X5112&gt;=100, "&gt;100"
)</f>
        <v>50-100</v>
      </c>
      <c r="AI5112">
        <f t="shared" si="159"/>
        <v>0</v>
      </c>
      <c r="AJ5112" t="str" cm="1">
        <f t="array" ref="AJ5112">_xlfn.IFS(
C5112&lt;=20, "&lt;20",
AND(C5112&gt;=20, C5112&lt;35), "20-35",
AND(C5112&gt;=35, C5112&lt;50), "35-50",
C5112&gt;=50, "50-100"
)</f>
        <v>50-100</v>
      </c>
      <c r="AK5112" t="str" cm="1">
        <f t="array" ref="AK5112">_xlfn.IFS(
G5112&lt;6, "&lt;6",
AND(G5112&gt;=6, G5112&lt;12), "6-12",
AND(G5112&gt;=12, G5112&lt;18), "12-18",  AND(G5112&gt;=18, G5112&lt;24), "18-24", G5112&gt;=24, "24-36")</f>
        <v>&lt;6</v>
      </c>
    </row>
    <row r="5113" spans="1:37" x14ac:dyDescent="0.3">
      <c r="A5113" t="s">
        <v>5213</v>
      </c>
      <c r="B5113" t="s">
        <v>44</v>
      </c>
      <c r="C5113">
        <v>41</v>
      </c>
      <c r="D5113" t="s">
        <v>34</v>
      </c>
      <c r="E5113" t="s">
        <v>56</v>
      </c>
      <c r="F5113">
        <v>2</v>
      </c>
      <c r="G5113">
        <v>23</v>
      </c>
      <c r="H5113" t="s">
        <v>36</v>
      </c>
      <c r="I5113" t="s">
        <v>34</v>
      </c>
      <c r="J5113" t="s">
        <v>34</v>
      </c>
      <c r="K5113" t="s">
        <v>37</v>
      </c>
      <c r="L5113" t="s">
        <v>72</v>
      </c>
      <c r="M5113" t="s">
        <v>37</v>
      </c>
      <c r="N5113" t="s">
        <v>37</v>
      </c>
      <c r="O5113" t="s">
        <v>34</v>
      </c>
      <c r="P5113" t="s">
        <v>37</v>
      </c>
      <c r="Q5113" t="s">
        <v>34</v>
      </c>
      <c r="R5113" t="s">
        <v>34</v>
      </c>
      <c r="S5113" t="s">
        <v>34</v>
      </c>
      <c r="T5113" t="s">
        <v>37</v>
      </c>
      <c r="U5113" t="s">
        <v>39</v>
      </c>
      <c r="V5113" t="s">
        <v>37</v>
      </c>
      <c r="W5113" t="s">
        <v>51</v>
      </c>
      <c r="X5113">
        <v>40.299999999999997</v>
      </c>
      <c r="Y5113">
        <v>1630.4</v>
      </c>
      <c r="Z5113">
        <v>0</v>
      </c>
      <c r="AA5113">
        <v>0</v>
      </c>
      <c r="AB5113">
        <v>0</v>
      </c>
      <c r="AC5113">
        <v>1630.4</v>
      </c>
      <c r="AD5113" t="s">
        <v>41</v>
      </c>
      <c r="AE5113" t="s">
        <v>42</v>
      </c>
      <c r="AF5113" t="s">
        <v>42</v>
      </c>
      <c r="AG5113">
        <f t="shared" si="158"/>
        <v>0</v>
      </c>
      <c r="AH5113" t="str" cm="1">
        <f t="array" ref="AH5113">_xlfn.IFS(
X5113&lt;=20, "&lt;20",
AND(X5113&gt;=20, X5113&lt;50), "20-50",
AND(X5113&gt;=50, X5113&lt;100), "50-100",
X5113&gt;=100, "&gt;100"
)</f>
        <v>20-50</v>
      </c>
      <c r="AI5113">
        <f t="shared" si="159"/>
        <v>0</v>
      </c>
      <c r="AJ5113" t="str" cm="1">
        <f t="array" ref="AJ5113">_xlfn.IFS(
C5113&lt;=20, "&lt;20",
AND(C5113&gt;=20, C5113&lt;35), "20-35",
AND(C5113&gt;=35, C5113&lt;50), "35-50",
C5113&gt;=50, "50-100"
)</f>
        <v>35-50</v>
      </c>
      <c r="AK5113" t="str" cm="1">
        <f t="array" ref="AK5113">_xlfn.IFS(
G5113&lt;6, "&lt;6",
AND(G5113&gt;=6, G5113&lt;12), "6-12",
AND(G5113&gt;=12, G5113&lt;18), "12-18",  AND(G5113&gt;=18, G5113&lt;24), "18-24", G5113&gt;=24, "24-36")</f>
        <v>18-24</v>
      </c>
    </row>
    <row r="5114" spans="1:37" x14ac:dyDescent="0.3">
      <c r="A5114" t="s">
        <v>5214</v>
      </c>
      <c r="B5114" t="s">
        <v>44</v>
      </c>
      <c r="C5114">
        <v>51</v>
      </c>
      <c r="D5114" t="s">
        <v>34</v>
      </c>
      <c r="E5114" t="s">
        <v>82</v>
      </c>
      <c r="F5114">
        <v>1</v>
      </c>
      <c r="G5114">
        <v>27</v>
      </c>
      <c r="H5114" t="s">
        <v>36</v>
      </c>
      <c r="I5114" t="s">
        <v>37</v>
      </c>
      <c r="J5114" t="s">
        <v>34</v>
      </c>
      <c r="K5114" t="s">
        <v>37</v>
      </c>
      <c r="L5114" t="s">
        <v>50</v>
      </c>
      <c r="M5114" t="s">
        <v>34</v>
      </c>
      <c r="N5114" t="s">
        <v>34</v>
      </c>
      <c r="O5114" t="s">
        <v>34</v>
      </c>
      <c r="P5114" t="s">
        <v>34</v>
      </c>
      <c r="Q5114" t="s">
        <v>34</v>
      </c>
      <c r="R5114" t="s">
        <v>34</v>
      </c>
      <c r="S5114" t="s">
        <v>34</v>
      </c>
      <c r="T5114" t="s">
        <v>37</v>
      </c>
      <c r="U5114" t="s">
        <v>46</v>
      </c>
      <c r="V5114" t="s">
        <v>37</v>
      </c>
      <c r="W5114" t="s">
        <v>51</v>
      </c>
      <c r="X5114">
        <v>69.8</v>
      </c>
      <c r="Y5114">
        <v>377.85</v>
      </c>
      <c r="Z5114">
        <v>0</v>
      </c>
      <c r="AA5114">
        <v>0</v>
      </c>
      <c r="AB5114">
        <v>231</v>
      </c>
      <c r="AC5114">
        <v>608.85</v>
      </c>
      <c r="AD5114" t="s">
        <v>41</v>
      </c>
      <c r="AE5114" t="s">
        <v>42</v>
      </c>
      <c r="AF5114" t="s">
        <v>42</v>
      </c>
      <c r="AG5114">
        <f t="shared" si="158"/>
        <v>0</v>
      </c>
      <c r="AH5114" t="str" cm="1">
        <f t="array" ref="AH5114">_xlfn.IFS(
X5114&lt;=20, "&lt;20",
AND(X5114&gt;=20, X5114&lt;50), "20-50",
AND(X5114&gt;=50, X5114&lt;100), "50-100",
X5114&gt;=100, "&gt;100"
)</f>
        <v>50-100</v>
      </c>
      <c r="AI5114">
        <f t="shared" si="159"/>
        <v>0</v>
      </c>
      <c r="AJ5114" t="str" cm="1">
        <f t="array" ref="AJ5114">_xlfn.IFS(
C5114&lt;=20, "&lt;20",
AND(C5114&gt;=20, C5114&lt;35), "20-35",
AND(C5114&gt;=35, C5114&lt;50), "35-50",
C5114&gt;=50, "50-100"
)</f>
        <v>50-100</v>
      </c>
      <c r="AK5114" t="str" cm="1">
        <f t="array" ref="AK5114">_xlfn.IFS(
G5114&lt;6, "&lt;6",
AND(G5114&gt;=6, G5114&lt;12), "6-12",
AND(G5114&gt;=12, G5114&lt;18), "12-18",  AND(G5114&gt;=18, G5114&lt;24), "18-24", G5114&gt;=24, "24-36")</f>
        <v>24-36</v>
      </c>
    </row>
    <row r="5115" spans="1:37" x14ac:dyDescent="0.3">
      <c r="A5115" t="s">
        <v>5215</v>
      </c>
      <c r="B5115" t="s">
        <v>44</v>
      </c>
      <c r="C5115">
        <v>62</v>
      </c>
      <c r="D5115" t="s">
        <v>34</v>
      </c>
      <c r="E5115" t="s">
        <v>124</v>
      </c>
      <c r="F5115">
        <v>1</v>
      </c>
      <c r="G5115">
        <v>18</v>
      </c>
      <c r="H5115" t="s">
        <v>110</v>
      </c>
      <c r="I5115" t="s">
        <v>37</v>
      </c>
      <c r="J5115" t="s">
        <v>34</v>
      </c>
      <c r="K5115" t="s">
        <v>34</v>
      </c>
      <c r="L5115" t="s">
        <v>34</v>
      </c>
      <c r="M5115" t="s">
        <v>34</v>
      </c>
      <c r="N5115" t="s">
        <v>34</v>
      </c>
      <c r="O5115" t="s">
        <v>34</v>
      </c>
      <c r="P5115" t="s">
        <v>34</v>
      </c>
      <c r="Q5115" t="s">
        <v>34</v>
      </c>
      <c r="R5115" t="s">
        <v>34</v>
      </c>
      <c r="S5115" t="s">
        <v>34</v>
      </c>
      <c r="T5115" t="s">
        <v>34</v>
      </c>
      <c r="U5115" t="s">
        <v>39</v>
      </c>
      <c r="V5115" t="s">
        <v>34</v>
      </c>
      <c r="W5115" t="s">
        <v>40</v>
      </c>
      <c r="X5115">
        <v>20.100000000000001</v>
      </c>
      <c r="Y5115">
        <v>589.25</v>
      </c>
      <c r="Z5115">
        <v>0</v>
      </c>
      <c r="AA5115">
        <v>0</v>
      </c>
      <c r="AB5115">
        <v>1045.01</v>
      </c>
      <c r="AC5115">
        <v>1634.26</v>
      </c>
      <c r="AD5115" t="s">
        <v>41</v>
      </c>
      <c r="AE5115" t="s">
        <v>42</v>
      </c>
      <c r="AF5115" t="s">
        <v>42</v>
      </c>
      <c r="AG5115">
        <f t="shared" si="158"/>
        <v>0</v>
      </c>
      <c r="AH5115" t="str" cm="1">
        <f t="array" ref="AH5115">_xlfn.IFS(
X5115&lt;=20, "&lt;20",
AND(X5115&gt;=20, X5115&lt;50), "20-50",
AND(X5115&gt;=50, X5115&lt;100), "50-100",
X5115&gt;=100, "&gt;100"
)</f>
        <v>20-50</v>
      </c>
      <c r="AI5115">
        <f t="shared" si="159"/>
        <v>0</v>
      </c>
      <c r="AJ5115" t="str" cm="1">
        <f t="array" ref="AJ5115">_xlfn.IFS(
C5115&lt;=20, "&lt;20",
AND(C5115&gt;=20, C5115&lt;35), "20-35",
AND(C5115&gt;=35, C5115&lt;50), "35-50",
C5115&gt;=50, "50-100"
)</f>
        <v>50-100</v>
      </c>
      <c r="AK5115" t="str" cm="1">
        <f t="array" ref="AK5115">_xlfn.IFS(
G5115&lt;6, "&lt;6",
AND(G5115&gt;=6, G5115&lt;12), "6-12",
AND(G5115&gt;=12, G5115&lt;18), "12-18",  AND(G5115&gt;=18, G5115&lt;24), "18-24", G5115&gt;=24, "24-36")</f>
        <v>18-24</v>
      </c>
    </row>
    <row r="5116" spans="1:37" x14ac:dyDescent="0.3">
      <c r="A5116" t="s">
        <v>5216</v>
      </c>
      <c r="B5116" t="s">
        <v>44</v>
      </c>
      <c r="C5116">
        <v>26</v>
      </c>
      <c r="D5116" t="s">
        <v>37</v>
      </c>
      <c r="E5116" t="s">
        <v>158</v>
      </c>
      <c r="F5116">
        <v>1</v>
      </c>
      <c r="G5116">
        <v>8</v>
      </c>
      <c r="H5116" t="s">
        <v>49</v>
      </c>
      <c r="I5116" t="s">
        <v>37</v>
      </c>
      <c r="J5116" t="s">
        <v>37</v>
      </c>
      <c r="K5116" t="s">
        <v>37</v>
      </c>
      <c r="L5116" t="s">
        <v>50</v>
      </c>
      <c r="M5116" t="s">
        <v>34</v>
      </c>
      <c r="N5116" t="s">
        <v>37</v>
      </c>
      <c r="O5116" t="s">
        <v>34</v>
      </c>
      <c r="P5116" t="s">
        <v>34</v>
      </c>
      <c r="Q5116" t="s">
        <v>37</v>
      </c>
      <c r="R5116" t="s">
        <v>34</v>
      </c>
      <c r="S5116" t="s">
        <v>37</v>
      </c>
      <c r="T5116" t="s">
        <v>37</v>
      </c>
      <c r="U5116" t="s">
        <v>46</v>
      </c>
      <c r="V5116" t="s">
        <v>37</v>
      </c>
      <c r="W5116" t="s">
        <v>51</v>
      </c>
      <c r="X5116">
        <v>90.8</v>
      </c>
      <c r="Y5116">
        <v>455.5</v>
      </c>
      <c r="Z5116">
        <v>0</v>
      </c>
      <c r="AA5116">
        <v>0</v>
      </c>
      <c r="AB5116">
        <v>7.45</v>
      </c>
      <c r="AC5116">
        <v>462.95</v>
      </c>
      <c r="AD5116" t="s">
        <v>52</v>
      </c>
      <c r="AE5116" t="s">
        <v>53</v>
      </c>
      <c r="AF5116" t="s">
        <v>162</v>
      </c>
      <c r="AG5116">
        <f t="shared" si="158"/>
        <v>1</v>
      </c>
      <c r="AH5116" t="str" cm="1">
        <f t="array" ref="AH5116">_xlfn.IFS(
X5116&lt;=20, "&lt;20",
AND(X5116&gt;=20, X5116&lt;50), "20-50",
AND(X5116&gt;=50, X5116&lt;100), "50-100",
X5116&gt;=100, "&gt;100"
)</f>
        <v>50-100</v>
      </c>
      <c r="AI5116">
        <f t="shared" si="159"/>
        <v>0</v>
      </c>
      <c r="AJ5116" t="str" cm="1">
        <f t="array" ref="AJ5116">_xlfn.IFS(
C5116&lt;=20, "&lt;20",
AND(C5116&gt;=20, C5116&lt;35), "20-35",
AND(C5116&gt;=35, C5116&lt;50), "35-50",
C5116&gt;=50, "50-100"
)</f>
        <v>20-35</v>
      </c>
      <c r="AK5116" t="str" cm="1">
        <f t="array" ref="AK5116">_xlfn.IFS(
G5116&lt;6, "&lt;6",
AND(G5116&gt;=6, G5116&lt;12), "6-12",
AND(G5116&gt;=12, G5116&lt;18), "12-18",  AND(G5116&gt;=18, G5116&lt;24), "18-24", G5116&gt;=24, "24-36")</f>
        <v>6-12</v>
      </c>
    </row>
    <row r="5117" spans="1:37" x14ac:dyDescent="0.3">
      <c r="A5117" t="s">
        <v>5217</v>
      </c>
      <c r="B5117" t="s">
        <v>44</v>
      </c>
      <c r="C5117">
        <v>41</v>
      </c>
      <c r="D5117" t="s">
        <v>37</v>
      </c>
      <c r="E5117" t="s">
        <v>76</v>
      </c>
      <c r="F5117">
        <v>1</v>
      </c>
      <c r="G5117">
        <v>36</v>
      </c>
      <c r="H5117" t="s">
        <v>110</v>
      </c>
      <c r="I5117" t="s">
        <v>37</v>
      </c>
      <c r="J5117" t="s">
        <v>37</v>
      </c>
      <c r="K5117" t="s">
        <v>37</v>
      </c>
      <c r="L5117" t="s">
        <v>72</v>
      </c>
      <c r="M5117" t="s">
        <v>37</v>
      </c>
      <c r="N5117" t="s">
        <v>34</v>
      </c>
      <c r="O5117" t="s">
        <v>34</v>
      </c>
      <c r="P5117" t="s">
        <v>37</v>
      </c>
      <c r="Q5117" t="s">
        <v>37</v>
      </c>
      <c r="R5117" t="s">
        <v>37</v>
      </c>
      <c r="S5117" t="s">
        <v>37</v>
      </c>
      <c r="T5117" t="s">
        <v>37</v>
      </c>
      <c r="U5117" t="s">
        <v>39</v>
      </c>
      <c r="V5117" t="s">
        <v>34</v>
      </c>
      <c r="W5117" t="s">
        <v>40</v>
      </c>
      <c r="X5117">
        <v>80.849999999999994</v>
      </c>
      <c r="Y5117">
        <v>2204.35</v>
      </c>
      <c r="Z5117">
        <v>0</v>
      </c>
      <c r="AA5117">
        <v>0</v>
      </c>
      <c r="AB5117">
        <v>319.41000000000003</v>
      </c>
      <c r="AC5117">
        <v>2523.7600000000002</v>
      </c>
      <c r="AD5117" t="s">
        <v>41</v>
      </c>
      <c r="AE5117" t="s">
        <v>42</v>
      </c>
      <c r="AF5117" t="s">
        <v>42</v>
      </c>
      <c r="AG5117">
        <f t="shared" si="158"/>
        <v>0</v>
      </c>
      <c r="AH5117" t="str" cm="1">
        <f t="array" ref="AH5117">_xlfn.IFS(
X5117&lt;=20, "&lt;20",
AND(X5117&gt;=20, X5117&lt;50), "20-50",
AND(X5117&gt;=50, X5117&lt;100), "50-100",
X5117&gt;=100, "&gt;100"
)</f>
        <v>50-100</v>
      </c>
      <c r="AI5117">
        <f t="shared" si="159"/>
        <v>0</v>
      </c>
      <c r="AJ5117" t="str" cm="1">
        <f t="array" ref="AJ5117">_xlfn.IFS(
C5117&lt;=20, "&lt;20",
AND(C5117&gt;=20, C5117&lt;35), "20-35",
AND(C5117&gt;=35, C5117&lt;50), "35-50",
C5117&gt;=50, "50-100"
)</f>
        <v>35-50</v>
      </c>
      <c r="AK5117" t="str" cm="1">
        <f t="array" ref="AK5117">_xlfn.IFS(
G5117&lt;6, "&lt;6",
AND(G5117&gt;=6, G5117&lt;12), "6-12",
AND(G5117&gt;=12, G5117&lt;18), "12-18",  AND(G5117&gt;=18, G5117&lt;24), "18-24", G5117&gt;=24, "24-36")</f>
        <v>24-36</v>
      </c>
    </row>
    <row r="5118" spans="1:37" x14ac:dyDescent="0.3">
      <c r="A5118" t="s">
        <v>5218</v>
      </c>
      <c r="B5118" t="s">
        <v>44</v>
      </c>
      <c r="C5118">
        <v>51</v>
      </c>
      <c r="D5118" t="s">
        <v>34</v>
      </c>
      <c r="E5118" t="s">
        <v>130</v>
      </c>
      <c r="F5118">
        <v>7</v>
      </c>
      <c r="G5118">
        <v>21</v>
      </c>
      <c r="H5118" t="s">
        <v>36</v>
      </c>
      <c r="I5118" t="s">
        <v>37</v>
      </c>
      <c r="J5118" t="s">
        <v>34</v>
      </c>
      <c r="K5118" t="s">
        <v>34</v>
      </c>
      <c r="L5118" t="s">
        <v>34</v>
      </c>
      <c r="M5118" t="s">
        <v>34</v>
      </c>
      <c r="N5118" t="s">
        <v>34</v>
      </c>
      <c r="O5118" t="s">
        <v>34</v>
      </c>
      <c r="P5118" t="s">
        <v>34</v>
      </c>
      <c r="Q5118" t="s">
        <v>34</v>
      </c>
      <c r="R5118" t="s">
        <v>34</v>
      </c>
      <c r="S5118" t="s">
        <v>34</v>
      </c>
      <c r="T5118" t="s">
        <v>34</v>
      </c>
      <c r="U5118" t="s">
        <v>67</v>
      </c>
      <c r="V5118" t="s">
        <v>34</v>
      </c>
      <c r="W5118" t="s">
        <v>51</v>
      </c>
      <c r="X5118">
        <v>19.5</v>
      </c>
      <c r="Y5118">
        <v>159.35</v>
      </c>
      <c r="Z5118">
        <v>0</v>
      </c>
      <c r="AA5118">
        <v>0</v>
      </c>
      <c r="AB5118">
        <v>137.6</v>
      </c>
      <c r="AC5118">
        <v>296.95</v>
      </c>
      <c r="AD5118" t="s">
        <v>41</v>
      </c>
      <c r="AE5118" t="s">
        <v>42</v>
      </c>
      <c r="AF5118" t="s">
        <v>42</v>
      </c>
      <c r="AG5118">
        <f t="shared" si="158"/>
        <v>0</v>
      </c>
      <c r="AH5118" t="str" cm="1">
        <f t="array" ref="AH5118">_xlfn.IFS(
X5118&lt;=20, "&lt;20",
AND(X5118&gt;=20, X5118&lt;50), "20-50",
AND(X5118&gt;=50, X5118&lt;100), "50-100",
X5118&gt;=100, "&gt;100"
)</f>
        <v>&lt;20</v>
      </c>
      <c r="AI5118">
        <f t="shared" si="159"/>
        <v>0</v>
      </c>
      <c r="AJ5118" t="str" cm="1">
        <f t="array" ref="AJ5118">_xlfn.IFS(
C5118&lt;=20, "&lt;20",
AND(C5118&gt;=20, C5118&lt;35), "20-35",
AND(C5118&gt;=35, C5118&lt;50), "35-50",
C5118&gt;=50, "50-100"
)</f>
        <v>50-100</v>
      </c>
      <c r="AK5118" t="str" cm="1">
        <f t="array" ref="AK5118">_xlfn.IFS(
G5118&lt;6, "&lt;6",
AND(G5118&gt;=6, G5118&lt;12), "6-12",
AND(G5118&gt;=12, G5118&lt;18), "12-18",  AND(G5118&gt;=18, G5118&lt;24), "18-24", G5118&gt;=24, "24-36")</f>
        <v>18-24</v>
      </c>
    </row>
    <row r="5119" spans="1:37" x14ac:dyDescent="0.3">
      <c r="A5119" t="s">
        <v>5219</v>
      </c>
      <c r="B5119" t="s">
        <v>44</v>
      </c>
      <c r="C5119">
        <v>44</v>
      </c>
      <c r="D5119" t="s">
        <v>34</v>
      </c>
      <c r="E5119" t="s">
        <v>114</v>
      </c>
      <c r="F5119">
        <v>0</v>
      </c>
      <c r="G5119">
        <v>20</v>
      </c>
      <c r="H5119" t="s">
        <v>110</v>
      </c>
      <c r="I5119" t="s">
        <v>34</v>
      </c>
      <c r="J5119" t="s">
        <v>34</v>
      </c>
      <c r="K5119" t="s">
        <v>37</v>
      </c>
      <c r="L5119" t="s">
        <v>72</v>
      </c>
      <c r="M5119" t="s">
        <v>37</v>
      </c>
      <c r="N5119" t="s">
        <v>34</v>
      </c>
      <c r="O5119" t="s">
        <v>34</v>
      </c>
      <c r="P5119" t="s">
        <v>37</v>
      </c>
      <c r="Q5119" t="s">
        <v>37</v>
      </c>
      <c r="R5119" t="s">
        <v>34</v>
      </c>
      <c r="S5119" t="s">
        <v>34</v>
      </c>
      <c r="T5119" t="s">
        <v>37</v>
      </c>
      <c r="U5119" t="s">
        <v>39</v>
      </c>
      <c r="V5119" t="s">
        <v>34</v>
      </c>
      <c r="W5119" t="s">
        <v>51</v>
      </c>
      <c r="X5119">
        <v>45.05</v>
      </c>
      <c r="Y5119">
        <v>1790.6</v>
      </c>
      <c r="Z5119">
        <v>0</v>
      </c>
      <c r="AA5119">
        <v>0</v>
      </c>
      <c r="AB5119">
        <v>0</v>
      </c>
      <c r="AC5119">
        <v>1790.6</v>
      </c>
      <c r="AD5119" t="s">
        <v>41</v>
      </c>
      <c r="AE5119" t="s">
        <v>42</v>
      </c>
      <c r="AF5119" t="s">
        <v>42</v>
      </c>
      <c r="AG5119">
        <f t="shared" si="158"/>
        <v>0</v>
      </c>
      <c r="AH5119" t="str" cm="1">
        <f t="array" ref="AH5119">_xlfn.IFS(
X5119&lt;=20, "&lt;20",
AND(X5119&gt;=20, X5119&lt;50), "20-50",
AND(X5119&gt;=50, X5119&lt;100), "50-100",
X5119&gt;=100, "&gt;100"
)</f>
        <v>20-50</v>
      </c>
      <c r="AI5119">
        <f t="shared" si="159"/>
        <v>0</v>
      </c>
      <c r="AJ5119" t="str" cm="1">
        <f t="array" ref="AJ5119">_xlfn.IFS(
C5119&lt;=20, "&lt;20",
AND(C5119&gt;=20, C5119&lt;35), "20-35",
AND(C5119&gt;=35, C5119&lt;50), "35-50",
C5119&gt;=50, "50-100"
)</f>
        <v>35-50</v>
      </c>
      <c r="AK5119" t="str" cm="1">
        <f t="array" ref="AK5119">_xlfn.IFS(
G5119&lt;6, "&lt;6",
AND(G5119&gt;=6, G5119&lt;12), "6-12",
AND(G5119&gt;=12, G5119&lt;18), "12-18",  AND(G5119&gt;=18, G5119&lt;24), "18-24", G5119&gt;=24, "24-36")</f>
        <v>18-24</v>
      </c>
    </row>
    <row r="5120" spans="1:37" x14ac:dyDescent="0.3">
      <c r="A5120" t="s">
        <v>5220</v>
      </c>
      <c r="B5120" t="s">
        <v>44</v>
      </c>
      <c r="C5120">
        <v>19</v>
      </c>
      <c r="D5120" t="s">
        <v>34</v>
      </c>
      <c r="E5120" t="s">
        <v>64</v>
      </c>
      <c r="F5120">
        <v>10</v>
      </c>
      <c r="G5120">
        <v>9</v>
      </c>
      <c r="H5120" t="s">
        <v>36</v>
      </c>
      <c r="I5120" t="s">
        <v>37</v>
      </c>
      <c r="J5120" t="s">
        <v>37</v>
      </c>
      <c r="K5120" t="s">
        <v>37</v>
      </c>
      <c r="L5120" t="s">
        <v>72</v>
      </c>
      <c r="M5120" t="s">
        <v>34</v>
      </c>
      <c r="N5120" t="s">
        <v>34</v>
      </c>
      <c r="O5120" t="s">
        <v>34</v>
      </c>
      <c r="P5120" t="s">
        <v>34</v>
      </c>
      <c r="Q5120" t="s">
        <v>34</v>
      </c>
      <c r="R5120" t="s">
        <v>34</v>
      </c>
      <c r="S5120" t="s">
        <v>34</v>
      </c>
      <c r="T5120" t="s">
        <v>37</v>
      </c>
      <c r="U5120" t="s">
        <v>46</v>
      </c>
      <c r="V5120" t="s">
        <v>34</v>
      </c>
      <c r="W5120" t="s">
        <v>51</v>
      </c>
      <c r="X5120">
        <v>50.7</v>
      </c>
      <c r="Y5120">
        <v>214.55</v>
      </c>
      <c r="Z5120">
        <v>39.92</v>
      </c>
      <c r="AA5120">
        <v>0</v>
      </c>
      <c r="AB5120">
        <v>65</v>
      </c>
      <c r="AC5120">
        <v>239.63</v>
      </c>
      <c r="AD5120" t="s">
        <v>41</v>
      </c>
      <c r="AE5120" t="s">
        <v>42</v>
      </c>
      <c r="AF5120" t="s">
        <v>42</v>
      </c>
      <c r="AG5120">
        <f t="shared" si="158"/>
        <v>0</v>
      </c>
      <c r="AH5120" t="str" cm="1">
        <f t="array" ref="AH5120">_xlfn.IFS(
X5120&lt;=20, "&lt;20",
AND(X5120&gt;=20, X5120&lt;50), "20-50",
AND(X5120&gt;=50, X5120&lt;100), "50-100",
X5120&gt;=100, "&gt;100"
)</f>
        <v>50-100</v>
      </c>
      <c r="AI5120">
        <f t="shared" si="159"/>
        <v>0</v>
      </c>
      <c r="AJ5120" t="str" cm="1">
        <f t="array" ref="AJ5120">_xlfn.IFS(
C5120&lt;=20, "&lt;20",
AND(C5120&gt;=20, C5120&lt;35), "20-35",
AND(C5120&gt;=35, C5120&lt;50), "35-50",
C5120&gt;=50, "50-100"
)</f>
        <v>&lt;20</v>
      </c>
      <c r="AK5120" t="str" cm="1">
        <f t="array" ref="AK5120">_xlfn.IFS(
G5120&lt;6, "&lt;6",
AND(G5120&gt;=6, G5120&lt;12), "6-12",
AND(G5120&gt;=12, G5120&lt;18), "12-18",  AND(G5120&gt;=18, G5120&lt;24), "18-24", G5120&gt;=24, "24-36")</f>
        <v>6-12</v>
      </c>
    </row>
    <row r="5121" spans="1:37" x14ac:dyDescent="0.3">
      <c r="A5121" t="s">
        <v>5221</v>
      </c>
      <c r="B5121" t="s">
        <v>44</v>
      </c>
      <c r="C5121">
        <v>24</v>
      </c>
      <c r="D5121" t="s">
        <v>37</v>
      </c>
      <c r="E5121" t="s">
        <v>158</v>
      </c>
      <c r="F5121">
        <v>10</v>
      </c>
      <c r="G5121">
        <v>7</v>
      </c>
      <c r="H5121" t="s">
        <v>70</v>
      </c>
      <c r="I5121" t="s">
        <v>34</v>
      </c>
      <c r="J5121" t="s">
        <v>34</v>
      </c>
      <c r="K5121" t="s">
        <v>37</v>
      </c>
      <c r="L5121" t="s">
        <v>38</v>
      </c>
      <c r="M5121" t="s">
        <v>37</v>
      </c>
      <c r="N5121" t="s">
        <v>34</v>
      </c>
      <c r="O5121" t="s">
        <v>34</v>
      </c>
      <c r="P5121" t="s">
        <v>37</v>
      </c>
      <c r="Q5121" t="s">
        <v>34</v>
      </c>
      <c r="R5121" t="s">
        <v>34</v>
      </c>
      <c r="S5121" t="s">
        <v>37</v>
      </c>
      <c r="T5121" t="s">
        <v>37</v>
      </c>
      <c r="U5121" t="s">
        <v>67</v>
      </c>
      <c r="V5121" t="s">
        <v>34</v>
      </c>
      <c r="W5121" t="s">
        <v>51</v>
      </c>
      <c r="X5121">
        <v>34.200000000000003</v>
      </c>
      <c r="Y5121">
        <v>1782</v>
      </c>
      <c r="Z5121">
        <v>9.39</v>
      </c>
      <c r="AA5121">
        <v>0</v>
      </c>
      <c r="AB5121">
        <v>0</v>
      </c>
      <c r="AC5121">
        <v>1772.61</v>
      </c>
      <c r="AD5121" t="s">
        <v>41</v>
      </c>
      <c r="AE5121" t="s">
        <v>42</v>
      </c>
      <c r="AF5121" t="s">
        <v>42</v>
      </c>
      <c r="AG5121">
        <f t="shared" si="158"/>
        <v>0</v>
      </c>
      <c r="AH5121" t="str" cm="1">
        <f t="array" ref="AH5121">_xlfn.IFS(
X5121&lt;=20, "&lt;20",
AND(X5121&gt;=20, X5121&lt;50), "20-50",
AND(X5121&gt;=50, X5121&lt;100), "50-100",
X5121&gt;=100, "&gt;100"
)</f>
        <v>20-50</v>
      </c>
      <c r="AI5121">
        <f t="shared" si="159"/>
        <v>0</v>
      </c>
      <c r="AJ5121" t="str" cm="1">
        <f t="array" ref="AJ5121">_xlfn.IFS(
C5121&lt;=20, "&lt;20",
AND(C5121&gt;=20, C5121&lt;35), "20-35",
AND(C5121&gt;=35, C5121&lt;50), "35-50",
C5121&gt;=50, "50-100"
)</f>
        <v>20-35</v>
      </c>
      <c r="AK5121" t="str" cm="1">
        <f t="array" ref="AK5121">_xlfn.IFS(
G5121&lt;6, "&lt;6",
AND(G5121&gt;=6, G5121&lt;12), "6-12",
AND(G5121&gt;=12, G5121&lt;18), "12-18",  AND(G5121&gt;=18, G5121&lt;24), "18-24", G5121&gt;=24, "24-36")</f>
        <v>6-12</v>
      </c>
    </row>
    <row r="5122" spans="1:37" x14ac:dyDescent="0.3">
      <c r="A5122" t="s">
        <v>5222</v>
      </c>
      <c r="B5122" t="s">
        <v>44</v>
      </c>
      <c r="C5122">
        <v>19</v>
      </c>
      <c r="D5122" t="s">
        <v>34</v>
      </c>
      <c r="E5122" t="s">
        <v>74</v>
      </c>
      <c r="F5122">
        <v>13</v>
      </c>
      <c r="G5122">
        <v>5</v>
      </c>
      <c r="H5122" t="s">
        <v>36</v>
      </c>
      <c r="I5122" t="s">
        <v>37</v>
      </c>
      <c r="J5122" t="s">
        <v>37</v>
      </c>
      <c r="K5122" t="s">
        <v>37</v>
      </c>
      <c r="L5122" t="s">
        <v>50</v>
      </c>
      <c r="M5122" t="s">
        <v>34</v>
      </c>
      <c r="N5122" t="s">
        <v>34</v>
      </c>
      <c r="O5122" t="s">
        <v>34</v>
      </c>
      <c r="P5122" t="s">
        <v>34</v>
      </c>
      <c r="Q5122" t="s">
        <v>34</v>
      </c>
      <c r="R5122" t="s">
        <v>34</v>
      </c>
      <c r="S5122" t="s">
        <v>34</v>
      </c>
      <c r="T5122" t="s">
        <v>37</v>
      </c>
      <c r="U5122" t="s">
        <v>46</v>
      </c>
      <c r="V5122" t="s">
        <v>37</v>
      </c>
      <c r="W5122" t="s">
        <v>51</v>
      </c>
      <c r="X5122">
        <v>74.650000000000006</v>
      </c>
      <c r="Y5122">
        <v>301.39999999999998</v>
      </c>
      <c r="Z5122">
        <v>0</v>
      </c>
      <c r="AA5122">
        <v>0</v>
      </c>
      <c r="AB5122">
        <v>194.56</v>
      </c>
      <c r="AC5122">
        <v>495.96</v>
      </c>
      <c r="AD5122" t="s">
        <v>52</v>
      </c>
      <c r="AE5122" t="s">
        <v>58</v>
      </c>
      <c r="AF5122" t="s">
        <v>59</v>
      </c>
      <c r="AG5122">
        <f t="shared" si="158"/>
        <v>1</v>
      </c>
      <c r="AH5122" t="str" cm="1">
        <f t="array" ref="AH5122">_xlfn.IFS(
X5122&lt;=20, "&lt;20",
AND(X5122&gt;=20, X5122&lt;50), "20-50",
AND(X5122&gt;=50, X5122&lt;100), "50-100",
X5122&gt;=100, "&gt;100"
)</f>
        <v>50-100</v>
      </c>
      <c r="AI5122">
        <f t="shared" si="159"/>
        <v>0</v>
      </c>
      <c r="AJ5122" t="str" cm="1">
        <f t="array" ref="AJ5122">_xlfn.IFS(
C5122&lt;=20, "&lt;20",
AND(C5122&gt;=20, C5122&lt;35), "20-35",
AND(C5122&gt;=35, C5122&lt;50), "35-50",
C5122&gt;=50, "50-100"
)</f>
        <v>&lt;20</v>
      </c>
      <c r="AK5122" t="str" cm="1">
        <f t="array" ref="AK5122">_xlfn.IFS(
G5122&lt;6, "&lt;6",
AND(G5122&gt;=6, G5122&lt;12), "6-12",
AND(G5122&gt;=12, G5122&lt;18), "12-18",  AND(G5122&gt;=18, G5122&lt;24), "18-24", G5122&gt;=24, "24-36")</f>
        <v>&lt;6</v>
      </c>
    </row>
    <row r="5123" spans="1:37" x14ac:dyDescent="0.3">
      <c r="A5123" t="s">
        <v>5223</v>
      </c>
      <c r="B5123" t="s">
        <v>44</v>
      </c>
      <c r="C5123">
        <v>20</v>
      </c>
      <c r="D5123" t="s">
        <v>34</v>
      </c>
      <c r="E5123" t="s">
        <v>64</v>
      </c>
      <c r="F5123">
        <v>5</v>
      </c>
      <c r="G5123">
        <v>8</v>
      </c>
      <c r="H5123" t="s">
        <v>49</v>
      </c>
      <c r="I5123" t="s">
        <v>37</v>
      </c>
      <c r="J5123" t="s">
        <v>37</v>
      </c>
      <c r="K5123" t="s">
        <v>34</v>
      </c>
      <c r="L5123" t="s">
        <v>34</v>
      </c>
      <c r="M5123" t="s">
        <v>34</v>
      </c>
      <c r="N5123" t="s">
        <v>34</v>
      </c>
      <c r="O5123" t="s">
        <v>34</v>
      </c>
      <c r="P5123" t="s">
        <v>34</v>
      </c>
      <c r="Q5123" t="s">
        <v>34</v>
      </c>
      <c r="R5123" t="s">
        <v>34</v>
      </c>
      <c r="S5123" t="s">
        <v>34</v>
      </c>
      <c r="T5123" t="s">
        <v>34</v>
      </c>
      <c r="U5123" t="s">
        <v>46</v>
      </c>
      <c r="V5123" t="s">
        <v>37</v>
      </c>
      <c r="W5123" t="s">
        <v>40</v>
      </c>
      <c r="X5123">
        <v>23.6</v>
      </c>
      <c r="Y5123">
        <v>89.05</v>
      </c>
      <c r="Z5123">
        <v>0</v>
      </c>
      <c r="AA5123">
        <v>0</v>
      </c>
      <c r="AB5123">
        <v>42.3</v>
      </c>
      <c r="AC5123">
        <v>131.35</v>
      </c>
      <c r="AD5123" t="s">
        <v>85</v>
      </c>
      <c r="AE5123" t="s">
        <v>42</v>
      </c>
      <c r="AF5123" t="s">
        <v>42</v>
      </c>
      <c r="AG5123">
        <f t="shared" ref="AG5123:AG5186" si="160">IF(AD5123="Churned", 1,0)</f>
        <v>0</v>
      </c>
      <c r="AH5123" t="str" cm="1">
        <f t="array" ref="AH5123">_xlfn.IFS(
X5123&lt;=20, "&lt;20",
AND(X5123&gt;=20, X5123&lt;50), "20-50",
AND(X5123&gt;=50, X5123&lt;100), "50-100",
X5123&gt;=100, "&gt;100"
)</f>
        <v>20-50</v>
      </c>
      <c r="AI5123">
        <f t="shared" ref="AI5123:AI5186" si="161">IF(AD5123="Joined", 1, 0)</f>
        <v>1</v>
      </c>
      <c r="AJ5123" t="str" cm="1">
        <f t="array" ref="AJ5123">_xlfn.IFS(
C5123&lt;=20, "&lt;20",
AND(C5123&gt;=20, C5123&lt;35), "20-35",
AND(C5123&gt;=35, C5123&lt;50), "35-50",
C5123&gt;=50, "50-100"
)</f>
        <v>&lt;20</v>
      </c>
      <c r="AK5123" t="str" cm="1">
        <f t="array" ref="AK5123">_xlfn.IFS(
G5123&lt;6, "&lt;6",
AND(G5123&gt;=6, G5123&lt;12), "6-12",
AND(G5123&gt;=12, G5123&lt;18), "12-18",  AND(G5123&gt;=18, G5123&lt;24), "18-24", G5123&gt;=24, "24-36")</f>
        <v>6-12</v>
      </c>
    </row>
    <row r="5124" spans="1:37" x14ac:dyDescent="0.3">
      <c r="A5124" t="s">
        <v>5224</v>
      </c>
      <c r="B5124" t="s">
        <v>33</v>
      </c>
      <c r="C5124">
        <v>44</v>
      </c>
      <c r="D5124" t="s">
        <v>34</v>
      </c>
      <c r="E5124" t="s">
        <v>103</v>
      </c>
      <c r="F5124">
        <v>1</v>
      </c>
      <c r="G5124">
        <v>29</v>
      </c>
      <c r="H5124" t="s">
        <v>70</v>
      </c>
      <c r="I5124" t="s">
        <v>37</v>
      </c>
      <c r="J5124" t="s">
        <v>37</v>
      </c>
      <c r="K5124" t="s">
        <v>37</v>
      </c>
      <c r="L5124" t="s">
        <v>50</v>
      </c>
      <c r="M5124" t="s">
        <v>34</v>
      </c>
      <c r="N5124" t="s">
        <v>37</v>
      </c>
      <c r="O5124" t="s">
        <v>37</v>
      </c>
      <c r="P5124" t="s">
        <v>34</v>
      </c>
      <c r="Q5124" t="s">
        <v>34</v>
      </c>
      <c r="R5124" t="s">
        <v>34</v>
      </c>
      <c r="S5124" t="s">
        <v>34</v>
      </c>
      <c r="T5124" t="s">
        <v>37</v>
      </c>
      <c r="U5124" t="s">
        <v>46</v>
      </c>
      <c r="V5124" t="s">
        <v>37</v>
      </c>
      <c r="W5124" t="s">
        <v>51</v>
      </c>
      <c r="X5124">
        <v>83.25</v>
      </c>
      <c r="Y5124">
        <v>4949.1000000000004</v>
      </c>
      <c r="Z5124">
        <v>0</v>
      </c>
      <c r="AA5124">
        <v>0</v>
      </c>
      <c r="AB5124">
        <v>1842.57</v>
      </c>
      <c r="AC5124">
        <v>6791.67</v>
      </c>
      <c r="AD5124" t="s">
        <v>41</v>
      </c>
      <c r="AE5124" t="s">
        <v>42</v>
      </c>
      <c r="AF5124" t="s">
        <v>42</v>
      </c>
      <c r="AG5124">
        <f t="shared" si="160"/>
        <v>0</v>
      </c>
      <c r="AH5124" t="str" cm="1">
        <f t="array" ref="AH5124">_xlfn.IFS(
X5124&lt;=20, "&lt;20",
AND(X5124&gt;=20, X5124&lt;50), "20-50",
AND(X5124&gt;=50, X5124&lt;100), "50-100",
X5124&gt;=100, "&gt;100"
)</f>
        <v>50-100</v>
      </c>
      <c r="AI5124">
        <f t="shared" si="161"/>
        <v>0</v>
      </c>
      <c r="AJ5124" t="str" cm="1">
        <f t="array" ref="AJ5124">_xlfn.IFS(
C5124&lt;=20, "&lt;20",
AND(C5124&gt;=20, C5124&lt;35), "20-35",
AND(C5124&gt;=35, C5124&lt;50), "35-50",
C5124&gt;=50, "50-100"
)</f>
        <v>35-50</v>
      </c>
      <c r="AK5124" t="str" cm="1">
        <f t="array" ref="AK5124">_xlfn.IFS(
G5124&lt;6, "&lt;6",
AND(G5124&gt;=6, G5124&lt;12), "6-12",
AND(G5124&gt;=12, G5124&lt;18), "12-18",  AND(G5124&gt;=18, G5124&lt;24), "18-24", G5124&gt;=24, "24-36")</f>
        <v>24-36</v>
      </c>
    </row>
    <row r="5125" spans="1:37" x14ac:dyDescent="0.3">
      <c r="A5125" t="s">
        <v>5225</v>
      </c>
      <c r="B5125" t="s">
        <v>44</v>
      </c>
      <c r="C5125">
        <v>37</v>
      </c>
      <c r="D5125" t="s">
        <v>37</v>
      </c>
      <c r="E5125" t="s">
        <v>69</v>
      </c>
      <c r="F5125">
        <v>4</v>
      </c>
      <c r="G5125">
        <v>21</v>
      </c>
      <c r="H5125" t="s">
        <v>36</v>
      </c>
      <c r="I5125" t="s">
        <v>37</v>
      </c>
      <c r="J5125" t="s">
        <v>34</v>
      </c>
      <c r="K5125" t="s">
        <v>37</v>
      </c>
      <c r="L5125" t="s">
        <v>38</v>
      </c>
      <c r="M5125" t="s">
        <v>37</v>
      </c>
      <c r="N5125" t="s">
        <v>37</v>
      </c>
      <c r="O5125" t="s">
        <v>37</v>
      </c>
      <c r="P5125" t="s">
        <v>37</v>
      </c>
      <c r="Q5125" t="s">
        <v>34</v>
      </c>
      <c r="R5125" t="s">
        <v>34</v>
      </c>
      <c r="S5125" t="s">
        <v>34</v>
      </c>
      <c r="T5125" t="s">
        <v>37</v>
      </c>
      <c r="U5125" t="s">
        <v>67</v>
      </c>
      <c r="V5125" t="s">
        <v>34</v>
      </c>
      <c r="W5125" t="s">
        <v>51</v>
      </c>
      <c r="X5125">
        <v>65.599999999999994</v>
      </c>
      <c r="Y5125">
        <v>2313.8000000000002</v>
      </c>
      <c r="Z5125">
        <v>0</v>
      </c>
      <c r="AA5125">
        <v>0</v>
      </c>
      <c r="AB5125">
        <v>1421.91</v>
      </c>
      <c r="AC5125">
        <v>3735.71</v>
      </c>
      <c r="AD5125" t="s">
        <v>41</v>
      </c>
      <c r="AE5125" t="s">
        <v>42</v>
      </c>
      <c r="AF5125" t="s">
        <v>42</v>
      </c>
      <c r="AG5125">
        <f t="shared" si="160"/>
        <v>0</v>
      </c>
      <c r="AH5125" t="str" cm="1">
        <f t="array" ref="AH5125">_xlfn.IFS(
X5125&lt;=20, "&lt;20",
AND(X5125&gt;=20, X5125&lt;50), "20-50",
AND(X5125&gt;=50, X5125&lt;100), "50-100",
X5125&gt;=100, "&gt;100"
)</f>
        <v>50-100</v>
      </c>
      <c r="AI5125">
        <f t="shared" si="161"/>
        <v>0</v>
      </c>
      <c r="AJ5125" t="str" cm="1">
        <f t="array" ref="AJ5125">_xlfn.IFS(
C5125&lt;=20, "&lt;20",
AND(C5125&gt;=20, C5125&lt;35), "20-35",
AND(C5125&gt;=35, C5125&lt;50), "35-50",
C5125&gt;=50, "50-100"
)</f>
        <v>35-50</v>
      </c>
      <c r="AK5125" t="str" cm="1">
        <f t="array" ref="AK5125">_xlfn.IFS(
G5125&lt;6, "&lt;6",
AND(G5125&gt;=6, G5125&lt;12), "6-12",
AND(G5125&gt;=12, G5125&lt;18), "12-18",  AND(G5125&gt;=18, G5125&lt;24), "18-24", G5125&gt;=24, "24-36")</f>
        <v>18-24</v>
      </c>
    </row>
    <row r="5126" spans="1:37" x14ac:dyDescent="0.3">
      <c r="A5126" t="s">
        <v>5226</v>
      </c>
      <c r="B5126" t="s">
        <v>44</v>
      </c>
      <c r="C5126">
        <v>62</v>
      </c>
      <c r="D5126" t="s">
        <v>34</v>
      </c>
      <c r="E5126" t="s">
        <v>130</v>
      </c>
      <c r="F5126">
        <v>5</v>
      </c>
      <c r="G5126">
        <v>13</v>
      </c>
      <c r="H5126" t="s">
        <v>36</v>
      </c>
      <c r="I5126" t="s">
        <v>37</v>
      </c>
      <c r="J5126" t="s">
        <v>34</v>
      </c>
      <c r="K5126" t="s">
        <v>37</v>
      </c>
      <c r="L5126" t="s">
        <v>38</v>
      </c>
      <c r="M5126" t="s">
        <v>34</v>
      </c>
      <c r="N5126" t="s">
        <v>37</v>
      </c>
      <c r="O5126" t="s">
        <v>37</v>
      </c>
      <c r="P5126" t="s">
        <v>34</v>
      </c>
      <c r="Q5126" t="s">
        <v>37</v>
      </c>
      <c r="R5126" t="s">
        <v>34</v>
      </c>
      <c r="S5126" t="s">
        <v>34</v>
      </c>
      <c r="T5126" t="s">
        <v>37</v>
      </c>
      <c r="U5126" t="s">
        <v>67</v>
      </c>
      <c r="V5126" t="s">
        <v>37</v>
      </c>
      <c r="W5126" t="s">
        <v>51</v>
      </c>
      <c r="X5126">
        <v>64.95</v>
      </c>
      <c r="Y5126">
        <v>493.65</v>
      </c>
      <c r="Z5126">
        <v>0</v>
      </c>
      <c r="AA5126">
        <v>0</v>
      </c>
      <c r="AB5126">
        <v>54.74</v>
      </c>
      <c r="AC5126">
        <v>548.39</v>
      </c>
      <c r="AD5126" t="s">
        <v>41</v>
      </c>
      <c r="AE5126" t="s">
        <v>42</v>
      </c>
      <c r="AF5126" t="s">
        <v>42</v>
      </c>
      <c r="AG5126">
        <f t="shared" si="160"/>
        <v>0</v>
      </c>
      <c r="AH5126" t="str" cm="1">
        <f t="array" ref="AH5126">_xlfn.IFS(
X5126&lt;=20, "&lt;20",
AND(X5126&gt;=20, X5126&lt;50), "20-50",
AND(X5126&gt;=50, X5126&lt;100), "50-100",
X5126&gt;=100, "&gt;100"
)</f>
        <v>50-100</v>
      </c>
      <c r="AI5126">
        <f t="shared" si="161"/>
        <v>0</v>
      </c>
      <c r="AJ5126" t="str" cm="1">
        <f t="array" ref="AJ5126">_xlfn.IFS(
C5126&lt;=20, "&lt;20",
AND(C5126&gt;=20, C5126&lt;35), "20-35",
AND(C5126&gt;=35, C5126&lt;50), "35-50",
C5126&gt;=50, "50-100"
)</f>
        <v>50-100</v>
      </c>
      <c r="AK5126" t="str" cm="1">
        <f t="array" ref="AK5126">_xlfn.IFS(
G5126&lt;6, "&lt;6",
AND(G5126&gt;=6, G5126&lt;12), "6-12",
AND(G5126&gt;=12, G5126&lt;18), "12-18",  AND(G5126&gt;=18, G5126&lt;24), "18-24", G5126&gt;=24, "24-36")</f>
        <v>12-18</v>
      </c>
    </row>
    <row r="5127" spans="1:37" x14ac:dyDescent="0.3">
      <c r="A5127" t="s">
        <v>5227</v>
      </c>
      <c r="B5127" t="s">
        <v>44</v>
      </c>
      <c r="C5127">
        <v>44</v>
      </c>
      <c r="D5127" t="s">
        <v>37</v>
      </c>
      <c r="E5127" t="s">
        <v>61</v>
      </c>
      <c r="F5127">
        <v>1</v>
      </c>
      <c r="G5127">
        <v>33</v>
      </c>
      <c r="H5127" t="s">
        <v>49</v>
      </c>
      <c r="I5127" t="s">
        <v>34</v>
      </c>
      <c r="J5127" t="s">
        <v>34</v>
      </c>
      <c r="K5127" t="s">
        <v>37</v>
      </c>
      <c r="L5127" t="s">
        <v>38</v>
      </c>
      <c r="M5127" t="s">
        <v>37</v>
      </c>
      <c r="N5127" t="s">
        <v>37</v>
      </c>
      <c r="O5127" t="s">
        <v>34</v>
      </c>
      <c r="P5127" t="s">
        <v>37</v>
      </c>
      <c r="Q5127" t="s">
        <v>34</v>
      </c>
      <c r="R5127" t="s">
        <v>37</v>
      </c>
      <c r="S5127" t="s">
        <v>37</v>
      </c>
      <c r="T5127" t="s">
        <v>37</v>
      </c>
      <c r="U5127" t="s">
        <v>46</v>
      </c>
      <c r="V5127" t="s">
        <v>34</v>
      </c>
      <c r="W5127" t="s">
        <v>40</v>
      </c>
      <c r="X5127">
        <v>50.95</v>
      </c>
      <c r="Y5127">
        <v>307.60000000000002</v>
      </c>
      <c r="Z5127">
        <v>0</v>
      </c>
      <c r="AA5127">
        <v>0</v>
      </c>
      <c r="AB5127">
        <v>0</v>
      </c>
      <c r="AC5127">
        <v>307.60000000000002</v>
      </c>
      <c r="AD5127" t="s">
        <v>41</v>
      </c>
      <c r="AE5127" t="s">
        <v>42</v>
      </c>
      <c r="AF5127" t="s">
        <v>42</v>
      </c>
      <c r="AG5127">
        <f t="shared" si="160"/>
        <v>0</v>
      </c>
      <c r="AH5127" t="str" cm="1">
        <f t="array" ref="AH5127">_xlfn.IFS(
X5127&lt;=20, "&lt;20",
AND(X5127&gt;=20, X5127&lt;50), "20-50",
AND(X5127&gt;=50, X5127&lt;100), "50-100",
X5127&gt;=100, "&gt;100"
)</f>
        <v>50-100</v>
      </c>
      <c r="AI5127">
        <f t="shared" si="161"/>
        <v>0</v>
      </c>
      <c r="AJ5127" t="str" cm="1">
        <f t="array" ref="AJ5127">_xlfn.IFS(
C5127&lt;=20, "&lt;20",
AND(C5127&gt;=20, C5127&lt;35), "20-35",
AND(C5127&gt;=35, C5127&lt;50), "35-50",
C5127&gt;=50, "50-100"
)</f>
        <v>35-50</v>
      </c>
      <c r="AK5127" t="str" cm="1">
        <f t="array" ref="AK5127">_xlfn.IFS(
G5127&lt;6, "&lt;6",
AND(G5127&gt;=6, G5127&lt;12), "6-12",
AND(G5127&gt;=12, G5127&lt;18), "12-18",  AND(G5127&gt;=18, G5127&lt;24), "18-24", G5127&gt;=24, "24-36")</f>
        <v>24-36</v>
      </c>
    </row>
    <row r="5128" spans="1:37" x14ac:dyDescent="0.3">
      <c r="A5128" t="s">
        <v>5228</v>
      </c>
      <c r="B5128" t="s">
        <v>44</v>
      </c>
      <c r="C5128">
        <v>43</v>
      </c>
      <c r="D5128" t="s">
        <v>37</v>
      </c>
      <c r="E5128" t="s">
        <v>114</v>
      </c>
      <c r="F5128">
        <v>2</v>
      </c>
      <c r="G5128">
        <v>30</v>
      </c>
      <c r="H5128" t="s">
        <v>36</v>
      </c>
      <c r="I5128" t="s">
        <v>37</v>
      </c>
      <c r="J5128" t="s">
        <v>34</v>
      </c>
      <c r="K5128" t="s">
        <v>34</v>
      </c>
      <c r="L5128" t="s">
        <v>34</v>
      </c>
      <c r="M5128" t="s">
        <v>34</v>
      </c>
      <c r="N5128" t="s">
        <v>34</v>
      </c>
      <c r="O5128" t="s">
        <v>34</v>
      </c>
      <c r="P5128" t="s">
        <v>34</v>
      </c>
      <c r="Q5128" t="s">
        <v>34</v>
      </c>
      <c r="R5128" t="s">
        <v>34</v>
      </c>
      <c r="S5128" t="s">
        <v>34</v>
      </c>
      <c r="T5128" t="s">
        <v>34</v>
      </c>
      <c r="U5128" t="s">
        <v>39</v>
      </c>
      <c r="V5128" t="s">
        <v>34</v>
      </c>
      <c r="W5128" t="s">
        <v>40</v>
      </c>
      <c r="X5128">
        <v>20.25</v>
      </c>
      <c r="Y5128">
        <v>129.15</v>
      </c>
      <c r="Z5128">
        <v>0</v>
      </c>
      <c r="AA5128">
        <v>0</v>
      </c>
      <c r="AB5128">
        <v>277.13</v>
      </c>
      <c r="AC5128">
        <v>406.28</v>
      </c>
      <c r="AD5128" t="s">
        <v>41</v>
      </c>
      <c r="AE5128" t="s">
        <v>42</v>
      </c>
      <c r="AF5128" t="s">
        <v>42</v>
      </c>
      <c r="AG5128">
        <f t="shared" si="160"/>
        <v>0</v>
      </c>
      <c r="AH5128" t="str" cm="1">
        <f t="array" ref="AH5128">_xlfn.IFS(
X5128&lt;=20, "&lt;20",
AND(X5128&gt;=20, X5128&lt;50), "20-50",
AND(X5128&gt;=50, X5128&lt;100), "50-100",
X5128&gt;=100, "&gt;100"
)</f>
        <v>20-50</v>
      </c>
      <c r="AI5128">
        <f t="shared" si="161"/>
        <v>0</v>
      </c>
      <c r="AJ5128" t="str" cm="1">
        <f t="array" ref="AJ5128">_xlfn.IFS(
C5128&lt;=20, "&lt;20",
AND(C5128&gt;=20, C5128&lt;35), "20-35",
AND(C5128&gt;=35, C5128&lt;50), "35-50",
C5128&gt;=50, "50-100"
)</f>
        <v>35-50</v>
      </c>
      <c r="AK5128" t="str" cm="1">
        <f t="array" ref="AK5128">_xlfn.IFS(
G5128&lt;6, "&lt;6",
AND(G5128&gt;=6, G5128&lt;12), "6-12",
AND(G5128&gt;=12, G5128&lt;18), "12-18",  AND(G5128&gt;=18, G5128&lt;24), "18-24", G5128&gt;=24, "24-36")</f>
        <v>24-36</v>
      </c>
    </row>
    <row r="5129" spans="1:37" x14ac:dyDescent="0.3">
      <c r="A5129" t="s">
        <v>5229</v>
      </c>
      <c r="B5129" t="s">
        <v>33</v>
      </c>
      <c r="C5129">
        <v>54</v>
      </c>
      <c r="D5129" t="s">
        <v>34</v>
      </c>
      <c r="E5129" t="s">
        <v>45</v>
      </c>
      <c r="F5129">
        <v>10</v>
      </c>
      <c r="G5129">
        <v>13</v>
      </c>
      <c r="H5129" t="s">
        <v>49</v>
      </c>
      <c r="I5129" t="s">
        <v>37</v>
      </c>
      <c r="J5129" t="s">
        <v>37</v>
      </c>
      <c r="K5129" t="s">
        <v>37</v>
      </c>
      <c r="L5129" t="s">
        <v>50</v>
      </c>
      <c r="M5129" t="s">
        <v>34</v>
      </c>
      <c r="N5129" t="s">
        <v>34</v>
      </c>
      <c r="O5129" t="s">
        <v>34</v>
      </c>
      <c r="P5129" t="s">
        <v>34</v>
      </c>
      <c r="Q5129" t="s">
        <v>34</v>
      </c>
      <c r="R5129" t="s">
        <v>34</v>
      </c>
      <c r="S5129" t="s">
        <v>34</v>
      </c>
      <c r="T5129" t="s">
        <v>37</v>
      </c>
      <c r="U5129" t="s">
        <v>46</v>
      </c>
      <c r="V5129" t="s">
        <v>37</v>
      </c>
      <c r="W5129" t="s">
        <v>51</v>
      </c>
      <c r="X5129">
        <v>75.849999999999994</v>
      </c>
      <c r="Y5129">
        <v>724.65</v>
      </c>
      <c r="Z5129">
        <v>0</v>
      </c>
      <c r="AA5129">
        <v>0</v>
      </c>
      <c r="AB5129">
        <v>65.88</v>
      </c>
      <c r="AC5129">
        <v>790.53</v>
      </c>
      <c r="AD5129" t="s">
        <v>41</v>
      </c>
      <c r="AE5129" t="s">
        <v>42</v>
      </c>
      <c r="AF5129" t="s">
        <v>42</v>
      </c>
      <c r="AG5129">
        <f t="shared" si="160"/>
        <v>0</v>
      </c>
      <c r="AH5129" t="str" cm="1">
        <f t="array" ref="AH5129">_xlfn.IFS(
X5129&lt;=20, "&lt;20",
AND(X5129&gt;=20, X5129&lt;50), "20-50",
AND(X5129&gt;=50, X5129&lt;100), "50-100",
X5129&gt;=100, "&gt;100"
)</f>
        <v>50-100</v>
      </c>
      <c r="AI5129">
        <f t="shared" si="161"/>
        <v>0</v>
      </c>
      <c r="AJ5129" t="str" cm="1">
        <f t="array" ref="AJ5129">_xlfn.IFS(
C5129&lt;=20, "&lt;20",
AND(C5129&gt;=20, C5129&lt;35), "20-35",
AND(C5129&gt;=35, C5129&lt;50), "35-50",
C5129&gt;=50, "50-100"
)</f>
        <v>50-100</v>
      </c>
      <c r="AK5129" t="str" cm="1">
        <f t="array" ref="AK5129">_xlfn.IFS(
G5129&lt;6, "&lt;6",
AND(G5129&gt;=6, G5129&lt;12), "6-12",
AND(G5129&gt;=12, G5129&lt;18), "12-18",  AND(G5129&gt;=18, G5129&lt;24), "18-24", G5129&gt;=24, "24-36")</f>
        <v>12-18</v>
      </c>
    </row>
    <row r="5130" spans="1:37" x14ac:dyDescent="0.3">
      <c r="A5130" t="s">
        <v>5230</v>
      </c>
      <c r="B5130" t="s">
        <v>44</v>
      </c>
      <c r="C5130">
        <v>30</v>
      </c>
      <c r="D5130" t="s">
        <v>37</v>
      </c>
      <c r="E5130" t="s">
        <v>45</v>
      </c>
      <c r="F5130">
        <v>7</v>
      </c>
      <c r="G5130">
        <v>29</v>
      </c>
      <c r="H5130" t="s">
        <v>49</v>
      </c>
      <c r="I5130" t="s">
        <v>37</v>
      </c>
      <c r="J5130" t="s">
        <v>37</v>
      </c>
      <c r="K5130" t="s">
        <v>34</v>
      </c>
      <c r="L5130" t="s">
        <v>34</v>
      </c>
      <c r="M5130" t="s">
        <v>34</v>
      </c>
      <c r="N5130" t="s">
        <v>34</v>
      </c>
      <c r="O5130" t="s">
        <v>34</v>
      </c>
      <c r="P5130" t="s">
        <v>34</v>
      </c>
      <c r="Q5130" t="s">
        <v>34</v>
      </c>
      <c r="R5130" t="s">
        <v>34</v>
      </c>
      <c r="S5130" t="s">
        <v>34</v>
      </c>
      <c r="T5130" t="s">
        <v>34</v>
      </c>
      <c r="U5130" t="s">
        <v>39</v>
      </c>
      <c r="V5130" t="s">
        <v>34</v>
      </c>
      <c r="W5130" t="s">
        <v>51</v>
      </c>
      <c r="X5130">
        <v>23.9</v>
      </c>
      <c r="Y5130">
        <v>97.5</v>
      </c>
      <c r="Z5130">
        <v>0</v>
      </c>
      <c r="AA5130">
        <v>0</v>
      </c>
      <c r="AB5130">
        <v>25.44</v>
      </c>
      <c r="AC5130">
        <v>122.94</v>
      </c>
      <c r="AD5130" t="s">
        <v>41</v>
      </c>
      <c r="AE5130" t="s">
        <v>42</v>
      </c>
      <c r="AF5130" t="s">
        <v>42</v>
      </c>
      <c r="AG5130">
        <f t="shared" si="160"/>
        <v>0</v>
      </c>
      <c r="AH5130" t="str" cm="1">
        <f t="array" ref="AH5130">_xlfn.IFS(
X5130&lt;=20, "&lt;20",
AND(X5130&gt;=20, X5130&lt;50), "20-50",
AND(X5130&gt;=50, X5130&lt;100), "50-100",
X5130&gt;=100, "&gt;100"
)</f>
        <v>20-50</v>
      </c>
      <c r="AI5130">
        <f t="shared" si="161"/>
        <v>0</v>
      </c>
      <c r="AJ5130" t="str" cm="1">
        <f t="array" ref="AJ5130">_xlfn.IFS(
C5130&lt;=20, "&lt;20",
AND(C5130&gt;=20, C5130&lt;35), "20-35",
AND(C5130&gt;=35, C5130&lt;50), "35-50",
C5130&gt;=50, "50-100"
)</f>
        <v>20-35</v>
      </c>
      <c r="AK5130" t="str" cm="1">
        <f t="array" ref="AK5130">_xlfn.IFS(
G5130&lt;6, "&lt;6",
AND(G5130&gt;=6, G5130&lt;12), "6-12",
AND(G5130&gt;=12, G5130&lt;18), "12-18",  AND(G5130&gt;=18, G5130&lt;24), "18-24", G5130&gt;=24, "24-36")</f>
        <v>24-36</v>
      </c>
    </row>
    <row r="5131" spans="1:37" x14ac:dyDescent="0.3">
      <c r="A5131" t="s">
        <v>5231</v>
      </c>
      <c r="B5131" t="s">
        <v>44</v>
      </c>
      <c r="C5131">
        <v>39</v>
      </c>
      <c r="D5131" t="s">
        <v>34</v>
      </c>
      <c r="E5131" t="s">
        <v>76</v>
      </c>
      <c r="F5131">
        <v>3</v>
      </c>
      <c r="G5131">
        <v>14</v>
      </c>
      <c r="H5131" t="s">
        <v>70</v>
      </c>
      <c r="I5131" t="s">
        <v>37</v>
      </c>
      <c r="J5131" t="s">
        <v>37</v>
      </c>
      <c r="K5131" t="s">
        <v>37</v>
      </c>
      <c r="L5131" t="s">
        <v>50</v>
      </c>
      <c r="M5131" t="s">
        <v>34</v>
      </c>
      <c r="N5131" t="s">
        <v>37</v>
      </c>
      <c r="O5131" t="s">
        <v>34</v>
      </c>
      <c r="P5131" t="s">
        <v>34</v>
      </c>
      <c r="Q5131" t="s">
        <v>34</v>
      </c>
      <c r="R5131" t="s">
        <v>34</v>
      </c>
      <c r="S5131" t="s">
        <v>34</v>
      </c>
      <c r="T5131" t="s">
        <v>37</v>
      </c>
      <c r="U5131" t="s">
        <v>46</v>
      </c>
      <c r="V5131" t="s">
        <v>37</v>
      </c>
      <c r="W5131" t="s">
        <v>51</v>
      </c>
      <c r="X5131">
        <v>80</v>
      </c>
      <c r="Y5131">
        <v>3769.7</v>
      </c>
      <c r="Z5131">
        <v>0</v>
      </c>
      <c r="AA5131">
        <v>0</v>
      </c>
      <c r="AB5131">
        <v>253.92</v>
      </c>
      <c r="AC5131">
        <v>4023.62</v>
      </c>
      <c r="AD5131" t="s">
        <v>41</v>
      </c>
      <c r="AE5131" t="s">
        <v>42</v>
      </c>
      <c r="AF5131" t="s">
        <v>42</v>
      </c>
      <c r="AG5131">
        <f t="shared" si="160"/>
        <v>0</v>
      </c>
      <c r="AH5131" t="str" cm="1">
        <f t="array" ref="AH5131">_xlfn.IFS(
X5131&lt;=20, "&lt;20",
AND(X5131&gt;=20, X5131&lt;50), "20-50",
AND(X5131&gt;=50, X5131&lt;100), "50-100",
X5131&gt;=100, "&gt;100"
)</f>
        <v>50-100</v>
      </c>
      <c r="AI5131">
        <f t="shared" si="161"/>
        <v>0</v>
      </c>
      <c r="AJ5131" t="str" cm="1">
        <f t="array" ref="AJ5131">_xlfn.IFS(
C5131&lt;=20, "&lt;20",
AND(C5131&gt;=20, C5131&lt;35), "20-35",
AND(C5131&gt;=35, C5131&lt;50), "35-50",
C5131&gt;=50, "50-100"
)</f>
        <v>35-50</v>
      </c>
      <c r="AK5131" t="str" cm="1">
        <f t="array" ref="AK5131">_xlfn.IFS(
G5131&lt;6, "&lt;6",
AND(G5131&gt;=6, G5131&lt;12), "6-12",
AND(G5131&gt;=12, G5131&lt;18), "12-18",  AND(G5131&gt;=18, G5131&lt;24), "18-24", G5131&gt;=24, "24-36")</f>
        <v>12-18</v>
      </c>
    </row>
    <row r="5132" spans="1:37" x14ac:dyDescent="0.3">
      <c r="A5132" t="s">
        <v>5232</v>
      </c>
      <c r="B5132" t="s">
        <v>33</v>
      </c>
      <c r="C5132">
        <v>31</v>
      </c>
      <c r="D5132" t="s">
        <v>34</v>
      </c>
      <c r="E5132" t="s">
        <v>69</v>
      </c>
      <c r="F5132">
        <v>13</v>
      </c>
      <c r="G5132">
        <v>34</v>
      </c>
      <c r="H5132" t="s">
        <v>36</v>
      </c>
      <c r="I5132" t="s">
        <v>37</v>
      </c>
      <c r="J5132" t="s">
        <v>34</v>
      </c>
      <c r="K5132" t="s">
        <v>37</v>
      </c>
      <c r="L5132" t="s">
        <v>72</v>
      </c>
      <c r="M5132" t="s">
        <v>34</v>
      </c>
      <c r="N5132" t="s">
        <v>34</v>
      </c>
      <c r="O5132" t="s">
        <v>34</v>
      </c>
      <c r="P5132" t="s">
        <v>34</v>
      </c>
      <c r="Q5132" t="s">
        <v>34</v>
      </c>
      <c r="R5132" t="s">
        <v>34</v>
      </c>
      <c r="S5132" t="s">
        <v>34</v>
      </c>
      <c r="T5132" t="s">
        <v>37</v>
      </c>
      <c r="U5132" t="s">
        <v>46</v>
      </c>
      <c r="V5132" t="s">
        <v>34</v>
      </c>
      <c r="W5132" t="s">
        <v>51</v>
      </c>
      <c r="X5132">
        <v>45.75</v>
      </c>
      <c r="Y5132">
        <v>45.75</v>
      </c>
      <c r="Z5132">
        <v>0</v>
      </c>
      <c r="AA5132">
        <v>0</v>
      </c>
      <c r="AB5132">
        <v>24.24</v>
      </c>
      <c r="AC5132">
        <v>69.989999999999995</v>
      </c>
      <c r="AD5132" t="s">
        <v>52</v>
      </c>
      <c r="AE5132" t="s">
        <v>104</v>
      </c>
      <c r="AF5132" t="s">
        <v>150</v>
      </c>
      <c r="AG5132">
        <f t="shared" si="160"/>
        <v>1</v>
      </c>
      <c r="AH5132" t="str" cm="1">
        <f t="array" ref="AH5132">_xlfn.IFS(
X5132&lt;=20, "&lt;20",
AND(X5132&gt;=20, X5132&lt;50), "20-50",
AND(X5132&gt;=50, X5132&lt;100), "50-100",
X5132&gt;=100, "&gt;100"
)</f>
        <v>20-50</v>
      </c>
      <c r="AI5132">
        <f t="shared" si="161"/>
        <v>0</v>
      </c>
      <c r="AJ5132" t="str" cm="1">
        <f t="array" ref="AJ5132">_xlfn.IFS(
C5132&lt;=20, "&lt;20",
AND(C5132&gt;=20, C5132&lt;35), "20-35",
AND(C5132&gt;=35, C5132&lt;50), "35-50",
C5132&gt;=50, "50-100"
)</f>
        <v>20-35</v>
      </c>
      <c r="AK5132" t="str" cm="1">
        <f t="array" ref="AK5132">_xlfn.IFS(
G5132&lt;6, "&lt;6",
AND(G5132&gt;=6, G5132&lt;12), "6-12",
AND(G5132&gt;=12, G5132&lt;18), "12-18",  AND(G5132&gt;=18, G5132&lt;24), "18-24", G5132&gt;=24, "24-36")</f>
        <v>24-36</v>
      </c>
    </row>
    <row r="5133" spans="1:37" x14ac:dyDescent="0.3">
      <c r="A5133" t="s">
        <v>5233</v>
      </c>
      <c r="B5133" t="s">
        <v>44</v>
      </c>
      <c r="C5133">
        <v>83</v>
      </c>
      <c r="D5133" t="s">
        <v>34</v>
      </c>
      <c r="E5133" t="s">
        <v>45</v>
      </c>
      <c r="F5133">
        <v>7</v>
      </c>
      <c r="G5133">
        <v>21</v>
      </c>
      <c r="H5133" t="s">
        <v>70</v>
      </c>
      <c r="I5133" t="s">
        <v>37</v>
      </c>
      <c r="J5133" t="s">
        <v>34</v>
      </c>
      <c r="K5133" t="s">
        <v>37</v>
      </c>
      <c r="L5133" t="s">
        <v>72</v>
      </c>
      <c r="M5133" t="s">
        <v>37</v>
      </c>
      <c r="N5133" t="s">
        <v>37</v>
      </c>
      <c r="O5133" t="s">
        <v>34</v>
      </c>
      <c r="P5133" t="s">
        <v>37</v>
      </c>
      <c r="Q5133" t="s">
        <v>37</v>
      </c>
      <c r="R5133" t="s">
        <v>34</v>
      </c>
      <c r="S5133" t="s">
        <v>34</v>
      </c>
      <c r="T5133" t="s">
        <v>37</v>
      </c>
      <c r="U5133" t="s">
        <v>67</v>
      </c>
      <c r="V5133" t="s">
        <v>37</v>
      </c>
      <c r="W5133" t="s">
        <v>40</v>
      </c>
      <c r="X5133">
        <v>70.2</v>
      </c>
      <c r="Y5133">
        <v>4481</v>
      </c>
      <c r="Z5133">
        <v>0</v>
      </c>
      <c r="AA5133">
        <v>0</v>
      </c>
      <c r="AB5133">
        <v>1863.68</v>
      </c>
      <c r="AC5133">
        <v>6344.68</v>
      </c>
      <c r="AD5133" t="s">
        <v>52</v>
      </c>
      <c r="AE5133" t="s">
        <v>100</v>
      </c>
      <c r="AF5133" t="s">
        <v>178</v>
      </c>
      <c r="AG5133">
        <f t="shared" si="160"/>
        <v>1</v>
      </c>
      <c r="AH5133" t="str" cm="1">
        <f t="array" ref="AH5133">_xlfn.IFS(
X5133&lt;=20, "&lt;20",
AND(X5133&gt;=20, X5133&lt;50), "20-50",
AND(X5133&gt;=50, X5133&lt;100), "50-100",
X5133&gt;=100, "&gt;100"
)</f>
        <v>50-100</v>
      </c>
      <c r="AI5133">
        <f t="shared" si="161"/>
        <v>0</v>
      </c>
      <c r="AJ5133" t="str" cm="1">
        <f t="array" ref="AJ5133">_xlfn.IFS(
C5133&lt;=20, "&lt;20",
AND(C5133&gt;=20, C5133&lt;35), "20-35",
AND(C5133&gt;=35, C5133&lt;50), "35-50",
C5133&gt;=50, "50-100"
)</f>
        <v>50-100</v>
      </c>
      <c r="AK5133" t="str" cm="1">
        <f t="array" ref="AK5133">_xlfn.IFS(
G5133&lt;6, "&lt;6",
AND(G5133&gt;=6, G5133&lt;12), "6-12",
AND(G5133&gt;=12, G5133&lt;18), "12-18",  AND(G5133&gt;=18, G5133&lt;24), "18-24", G5133&gt;=24, "24-36")</f>
        <v>18-24</v>
      </c>
    </row>
    <row r="5134" spans="1:37" x14ac:dyDescent="0.3">
      <c r="A5134" t="s">
        <v>5234</v>
      </c>
      <c r="B5134" t="s">
        <v>44</v>
      </c>
      <c r="C5134">
        <v>48</v>
      </c>
      <c r="D5134" t="s">
        <v>37</v>
      </c>
      <c r="E5134" t="s">
        <v>114</v>
      </c>
      <c r="F5134">
        <v>10</v>
      </c>
      <c r="G5134">
        <v>36</v>
      </c>
      <c r="H5134" t="s">
        <v>36</v>
      </c>
      <c r="I5134" t="s">
        <v>37</v>
      </c>
      <c r="J5134" t="s">
        <v>37</v>
      </c>
      <c r="K5134" t="s">
        <v>37</v>
      </c>
      <c r="L5134" t="s">
        <v>50</v>
      </c>
      <c r="M5134" t="s">
        <v>37</v>
      </c>
      <c r="N5134" t="s">
        <v>37</v>
      </c>
      <c r="O5134" t="s">
        <v>37</v>
      </c>
      <c r="P5134" t="s">
        <v>37</v>
      </c>
      <c r="Q5134" t="s">
        <v>37</v>
      </c>
      <c r="R5134" t="s">
        <v>37</v>
      </c>
      <c r="S5134" t="s">
        <v>37</v>
      </c>
      <c r="T5134" t="s">
        <v>37</v>
      </c>
      <c r="U5134" t="s">
        <v>67</v>
      </c>
      <c r="V5134" t="s">
        <v>34</v>
      </c>
      <c r="W5134" t="s">
        <v>40</v>
      </c>
      <c r="X5134">
        <v>114.45</v>
      </c>
      <c r="Y5134">
        <v>8375.0499999999993</v>
      </c>
      <c r="Z5134">
        <v>0</v>
      </c>
      <c r="AA5134">
        <v>0</v>
      </c>
      <c r="AB5134">
        <v>452.88</v>
      </c>
      <c r="AC5134">
        <v>8827.93</v>
      </c>
      <c r="AD5134" t="s">
        <v>41</v>
      </c>
      <c r="AE5134" t="s">
        <v>42</v>
      </c>
      <c r="AF5134" t="s">
        <v>42</v>
      </c>
      <c r="AG5134">
        <f t="shared" si="160"/>
        <v>0</v>
      </c>
      <c r="AH5134" t="str" cm="1">
        <f t="array" ref="AH5134">_xlfn.IFS(
X5134&lt;=20, "&lt;20",
AND(X5134&gt;=20, X5134&lt;50), "20-50",
AND(X5134&gt;=50, X5134&lt;100), "50-100",
X5134&gt;=100, "&gt;100"
)</f>
        <v>&gt;100</v>
      </c>
      <c r="AI5134">
        <f t="shared" si="161"/>
        <v>0</v>
      </c>
      <c r="AJ5134" t="str" cm="1">
        <f t="array" ref="AJ5134">_xlfn.IFS(
C5134&lt;=20, "&lt;20",
AND(C5134&gt;=20, C5134&lt;35), "20-35",
AND(C5134&gt;=35, C5134&lt;50), "35-50",
C5134&gt;=50, "50-100"
)</f>
        <v>35-50</v>
      </c>
      <c r="AK5134" t="str" cm="1">
        <f t="array" ref="AK5134">_xlfn.IFS(
G5134&lt;6, "&lt;6",
AND(G5134&gt;=6, G5134&lt;12), "6-12",
AND(G5134&gt;=12, G5134&lt;18), "12-18",  AND(G5134&gt;=18, G5134&lt;24), "18-24", G5134&gt;=24, "24-36")</f>
        <v>24-36</v>
      </c>
    </row>
    <row r="5135" spans="1:37" x14ac:dyDescent="0.3">
      <c r="A5135" t="s">
        <v>5235</v>
      </c>
      <c r="B5135" t="s">
        <v>44</v>
      </c>
      <c r="C5135">
        <v>62</v>
      </c>
      <c r="D5135" t="s">
        <v>34</v>
      </c>
      <c r="E5135" t="s">
        <v>82</v>
      </c>
      <c r="F5135">
        <v>15</v>
      </c>
      <c r="G5135">
        <v>17</v>
      </c>
      <c r="H5135" t="s">
        <v>36</v>
      </c>
      <c r="I5135" t="s">
        <v>37</v>
      </c>
      <c r="J5135" t="s">
        <v>37</v>
      </c>
      <c r="K5135" t="s">
        <v>37</v>
      </c>
      <c r="L5135" t="s">
        <v>38</v>
      </c>
      <c r="M5135" t="s">
        <v>34</v>
      </c>
      <c r="N5135" t="s">
        <v>37</v>
      </c>
      <c r="O5135" t="s">
        <v>37</v>
      </c>
      <c r="P5135" t="s">
        <v>37</v>
      </c>
      <c r="Q5135" t="s">
        <v>34</v>
      </c>
      <c r="R5135" t="s">
        <v>34</v>
      </c>
      <c r="S5135" t="s">
        <v>34</v>
      </c>
      <c r="T5135" t="s">
        <v>37</v>
      </c>
      <c r="U5135" t="s">
        <v>67</v>
      </c>
      <c r="V5135" t="s">
        <v>34</v>
      </c>
      <c r="W5135" t="s">
        <v>51</v>
      </c>
      <c r="X5135">
        <v>64.45</v>
      </c>
      <c r="Y5135">
        <v>1867.6</v>
      </c>
      <c r="Z5135">
        <v>0</v>
      </c>
      <c r="AA5135">
        <v>0</v>
      </c>
      <c r="AB5135">
        <v>356.16</v>
      </c>
      <c r="AC5135">
        <v>2223.7600000000002</v>
      </c>
      <c r="AD5135" t="s">
        <v>41</v>
      </c>
      <c r="AE5135" t="s">
        <v>42</v>
      </c>
      <c r="AF5135" t="s">
        <v>42</v>
      </c>
      <c r="AG5135">
        <f t="shared" si="160"/>
        <v>0</v>
      </c>
      <c r="AH5135" t="str" cm="1">
        <f t="array" ref="AH5135">_xlfn.IFS(
X5135&lt;=20, "&lt;20",
AND(X5135&gt;=20, X5135&lt;50), "20-50",
AND(X5135&gt;=50, X5135&lt;100), "50-100",
X5135&gt;=100, "&gt;100"
)</f>
        <v>50-100</v>
      </c>
      <c r="AI5135">
        <f t="shared" si="161"/>
        <v>0</v>
      </c>
      <c r="AJ5135" t="str" cm="1">
        <f t="array" ref="AJ5135">_xlfn.IFS(
C5135&lt;=20, "&lt;20",
AND(C5135&gt;=20, C5135&lt;35), "20-35",
AND(C5135&gt;=35, C5135&lt;50), "35-50",
C5135&gt;=50, "50-100"
)</f>
        <v>50-100</v>
      </c>
      <c r="AK5135" t="str" cm="1">
        <f t="array" ref="AK5135">_xlfn.IFS(
G5135&lt;6, "&lt;6",
AND(G5135&gt;=6, G5135&lt;12), "6-12",
AND(G5135&gt;=12, G5135&lt;18), "12-18",  AND(G5135&gt;=18, G5135&lt;24), "18-24", G5135&gt;=24, "24-36")</f>
        <v>12-18</v>
      </c>
    </row>
    <row r="5136" spans="1:37" x14ac:dyDescent="0.3">
      <c r="A5136" t="s">
        <v>5236</v>
      </c>
      <c r="B5136" t="s">
        <v>33</v>
      </c>
      <c r="C5136">
        <v>28</v>
      </c>
      <c r="D5136" t="s">
        <v>34</v>
      </c>
      <c r="E5136" t="s">
        <v>45</v>
      </c>
      <c r="F5136">
        <v>11</v>
      </c>
      <c r="G5136">
        <v>32</v>
      </c>
      <c r="H5136" t="s">
        <v>36</v>
      </c>
      <c r="I5136" t="s">
        <v>37</v>
      </c>
      <c r="J5136" t="s">
        <v>34</v>
      </c>
      <c r="K5136" t="s">
        <v>37</v>
      </c>
      <c r="L5136" t="s">
        <v>50</v>
      </c>
      <c r="M5136" t="s">
        <v>34</v>
      </c>
      <c r="N5136" t="s">
        <v>34</v>
      </c>
      <c r="O5136" t="s">
        <v>34</v>
      </c>
      <c r="P5136" t="s">
        <v>34</v>
      </c>
      <c r="Q5136" t="s">
        <v>34</v>
      </c>
      <c r="R5136" t="s">
        <v>37</v>
      </c>
      <c r="S5136" t="s">
        <v>37</v>
      </c>
      <c r="T5136" t="s">
        <v>37</v>
      </c>
      <c r="U5136" t="s">
        <v>46</v>
      </c>
      <c r="V5136" t="s">
        <v>37</v>
      </c>
      <c r="W5136" t="s">
        <v>51</v>
      </c>
      <c r="X5136">
        <v>79.75</v>
      </c>
      <c r="Y5136">
        <v>769.1</v>
      </c>
      <c r="Z5136">
        <v>0</v>
      </c>
      <c r="AA5136">
        <v>0</v>
      </c>
      <c r="AB5136">
        <v>61.02</v>
      </c>
      <c r="AC5136">
        <v>830.12</v>
      </c>
      <c r="AD5136" t="s">
        <v>41</v>
      </c>
      <c r="AE5136" t="s">
        <v>42</v>
      </c>
      <c r="AF5136" t="s">
        <v>42</v>
      </c>
      <c r="AG5136">
        <f t="shared" si="160"/>
        <v>0</v>
      </c>
      <c r="AH5136" t="str" cm="1">
        <f t="array" ref="AH5136">_xlfn.IFS(
X5136&lt;=20, "&lt;20",
AND(X5136&gt;=20, X5136&lt;50), "20-50",
AND(X5136&gt;=50, X5136&lt;100), "50-100",
X5136&gt;=100, "&gt;100"
)</f>
        <v>50-100</v>
      </c>
      <c r="AI5136">
        <f t="shared" si="161"/>
        <v>0</v>
      </c>
      <c r="AJ5136" t="str" cm="1">
        <f t="array" ref="AJ5136">_xlfn.IFS(
C5136&lt;=20, "&lt;20",
AND(C5136&gt;=20, C5136&lt;35), "20-35",
AND(C5136&gt;=35, C5136&lt;50), "35-50",
C5136&gt;=50, "50-100"
)</f>
        <v>20-35</v>
      </c>
      <c r="AK5136" t="str" cm="1">
        <f t="array" ref="AK5136">_xlfn.IFS(
G5136&lt;6, "&lt;6",
AND(G5136&gt;=6, G5136&lt;12), "6-12",
AND(G5136&gt;=12, G5136&lt;18), "12-18",  AND(G5136&gt;=18, G5136&lt;24), "18-24", G5136&gt;=24, "24-36")</f>
        <v>24-36</v>
      </c>
    </row>
    <row r="5137" spans="1:37" x14ac:dyDescent="0.3">
      <c r="A5137" t="s">
        <v>5237</v>
      </c>
      <c r="B5137" t="s">
        <v>33</v>
      </c>
      <c r="C5137">
        <v>44</v>
      </c>
      <c r="D5137" t="s">
        <v>34</v>
      </c>
      <c r="E5137" t="s">
        <v>87</v>
      </c>
      <c r="F5137">
        <v>0</v>
      </c>
      <c r="G5137">
        <v>4</v>
      </c>
      <c r="H5137" t="s">
        <v>49</v>
      </c>
      <c r="I5137" t="s">
        <v>34</v>
      </c>
      <c r="J5137" t="s">
        <v>34</v>
      </c>
      <c r="K5137" t="s">
        <v>37</v>
      </c>
      <c r="L5137" t="s">
        <v>72</v>
      </c>
      <c r="M5137" t="s">
        <v>34</v>
      </c>
      <c r="N5137" t="s">
        <v>34</v>
      </c>
      <c r="O5137" t="s">
        <v>34</v>
      </c>
      <c r="P5137" t="s">
        <v>34</v>
      </c>
      <c r="Q5137" t="s">
        <v>34</v>
      </c>
      <c r="R5137" t="s">
        <v>34</v>
      </c>
      <c r="S5137" t="s">
        <v>34</v>
      </c>
      <c r="T5137" t="s">
        <v>37</v>
      </c>
      <c r="U5137" t="s">
        <v>46</v>
      </c>
      <c r="V5137" t="s">
        <v>37</v>
      </c>
      <c r="W5137" t="s">
        <v>51</v>
      </c>
      <c r="X5137">
        <v>24.4</v>
      </c>
      <c r="Y5137">
        <v>24.4</v>
      </c>
      <c r="Z5137">
        <v>0</v>
      </c>
      <c r="AA5137">
        <v>0</v>
      </c>
      <c r="AB5137">
        <v>0</v>
      </c>
      <c r="AC5137">
        <v>24.4</v>
      </c>
      <c r="AD5137" t="s">
        <v>85</v>
      </c>
      <c r="AE5137" t="s">
        <v>42</v>
      </c>
      <c r="AF5137" t="s">
        <v>42</v>
      </c>
      <c r="AG5137">
        <f t="shared" si="160"/>
        <v>0</v>
      </c>
      <c r="AH5137" t="str" cm="1">
        <f t="array" ref="AH5137">_xlfn.IFS(
X5137&lt;=20, "&lt;20",
AND(X5137&gt;=20, X5137&lt;50), "20-50",
AND(X5137&gt;=50, X5137&lt;100), "50-100",
X5137&gt;=100, "&gt;100"
)</f>
        <v>20-50</v>
      </c>
      <c r="AI5137">
        <f t="shared" si="161"/>
        <v>1</v>
      </c>
      <c r="AJ5137" t="str" cm="1">
        <f t="array" ref="AJ5137">_xlfn.IFS(
C5137&lt;=20, "&lt;20",
AND(C5137&gt;=20, C5137&lt;35), "20-35",
AND(C5137&gt;=35, C5137&lt;50), "35-50",
C5137&gt;=50, "50-100"
)</f>
        <v>35-50</v>
      </c>
      <c r="AK5137" t="str" cm="1">
        <f t="array" ref="AK5137">_xlfn.IFS(
G5137&lt;6, "&lt;6",
AND(G5137&gt;=6, G5137&lt;12), "6-12",
AND(G5137&gt;=12, G5137&lt;18), "12-18",  AND(G5137&gt;=18, G5137&lt;24), "18-24", G5137&gt;=24, "24-36")</f>
        <v>&lt;6</v>
      </c>
    </row>
    <row r="5138" spans="1:37" x14ac:dyDescent="0.3">
      <c r="A5138" t="s">
        <v>5238</v>
      </c>
      <c r="B5138" t="s">
        <v>33</v>
      </c>
      <c r="C5138">
        <v>59</v>
      </c>
      <c r="D5138" t="s">
        <v>34</v>
      </c>
      <c r="E5138" t="s">
        <v>87</v>
      </c>
      <c r="F5138">
        <v>7</v>
      </c>
      <c r="G5138">
        <v>6</v>
      </c>
      <c r="H5138" t="s">
        <v>57</v>
      </c>
      <c r="I5138" t="s">
        <v>37</v>
      </c>
      <c r="J5138" t="s">
        <v>34</v>
      </c>
      <c r="K5138" t="s">
        <v>34</v>
      </c>
      <c r="L5138" t="s">
        <v>34</v>
      </c>
      <c r="M5138" t="s">
        <v>34</v>
      </c>
      <c r="N5138" t="s">
        <v>34</v>
      </c>
      <c r="O5138" t="s">
        <v>34</v>
      </c>
      <c r="P5138" t="s">
        <v>34</v>
      </c>
      <c r="Q5138" t="s">
        <v>34</v>
      </c>
      <c r="R5138" t="s">
        <v>34</v>
      </c>
      <c r="S5138" t="s">
        <v>34</v>
      </c>
      <c r="T5138" t="s">
        <v>34</v>
      </c>
      <c r="U5138" t="s">
        <v>39</v>
      </c>
      <c r="V5138" t="s">
        <v>34</v>
      </c>
      <c r="W5138" t="s">
        <v>40</v>
      </c>
      <c r="X5138">
        <v>18.8</v>
      </c>
      <c r="Y5138">
        <v>279.2</v>
      </c>
      <c r="Z5138">
        <v>0</v>
      </c>
      <c r="AA5138">
        <v>0</v>
      </c>
      <c r="AB5138">
        <v>326.23</v>
      </c>
      <c r="AC5138">
        <v>605.42999999999995</v>
      </c>
      <c r="AD5138" t="s">
        <v>41</v>
      </c>
      <c r="AE5138" t="s">
        <v>42</v>
      </c>
      <c r="AF5138" t="s">
        <v>42</v>
      </c>
      <c r="AG5138">
        <f t="shared" si="160"/>
        <v>0</v>
      </c>
      <c r="AH5138" t="str" cm="1">
        <f t="array" ref="AH5138">_xlfn.IFS(
X5138&lt;=20, "&lt;20",
AND(X5138&gt;=20, X5138&lt;50), "20-50",
AND(X5138&gt;=50, X5138&lt;100), "50-100",
X5138&gt;=100, "&gt;100"
)</f>
        <v>&lt;20</v>
      </c>
      <c r="AI5138">
        <f t="shared" si="161"/>
        <v>0</v>
      </c>
      <c r="AJ5138" t="str" cm="1">
        <f t="array" ref="AJ5138">_xlfn.IFS(
C5138&lt;=20, "&lt;20",
AND(C5138&gt;=20, C5138&lt;35), "20-35",
AND(C5138&gt;=35, C5138&lt;50), "35-50",
C5138&gt;=50, "50-100"
)</f>
        <v>50-100</v>
      </c>
      <c r="AK5138" t="str" cm="1">
        <f t="array" ref="AK5138">_xlfn.IFS(
G5138&lt;6, "&lt;6",
AND(G5138&gt;=6, G5138&lt;12), "6-12",
AND(G5138&gt;=12, G5138&lt;18), "12-18",  AND(G5138&gt;=18, G5138&lt;24), "18-24", G5138&gt;=24, "24-36")</f>
        <v>6-12</v>
      </c>
    </row>
    <row r="5139" spans="1:37" x14ac:dyDescent="0.3">
      <c r="A5139" t="s">
        <v>5239</v>
      </c>
      <c r="B5139" t="s">
        <v>33</v>
      </c>
      <c r="C5139">
        <v>70</v>
      </c>
      <c r="D5139" t="s">
        <v>34</v>
      </c>
      <c r="E5139" t="s">
        <v>45</v>
      </c>
      <c r="F5139">
        <v>11</v>
      </c>
      <c r="G5139">
        <v>6</v>
      </c>
      <c r="H5139" t="s">
        <v>36</v>
      </c>
      <c r="I5139" t="s">
        <v>37</v>
      </c>
      <c r="J5139" t="s">
        <v>34</v>
      </c>
      <c r="K5139" t="s">
        <v>37</v>
      </c>
      <c r="L5139" t="s">
        <v>50</v>
      </c>
      <c r="M5139" t="s">
        <v>34</v>
      </c>
      <c r="N5139" t="s">
        <v>37</v>
      </c>
      <c r="O5139" t="s">
        <v>37</v>
      </c>
      <c r="P5139" t="s">
        <v>37</v>
      </c>
      <c r="Q5139" t="s">
        <v>34</v>
      </c>
      <c r="R5139" t="s">
        <v>37</v>
      </c>
      <c r="S5139" t="s">
        <v>34</v>
      </c>
      <c r="T5139" t="s">
        <v>37</v>
      </c>
      <c r="U5139" t="s">
        <v>67</v>
      </c>
      <c r="V5139" t="s">
        <v>37</v>
      </c>
      <c r="W5139" t="s">
        <v>40</v>
      </c>
      <c r="X5139">
        <v>95.5</v>
      </c>
      <c r="Y5139">
        <v>6707.15</v>
      </c>
      <c r="Z5139">
        <v>0</v>
      </c>
      <c r="AA5139">
        <v>0</v>
      </c>
      <c r="AB5139">
        <v>87.33</v>
      </c>
      <c r="AC5139">
        <v>6794.48</v>
      </c>
      <c r="AD5139" t="s">
        <v>41</v>
      </c>
      <c r="AE5139" t="s">
        <v>42</v>
      </c>
      <c r="AF5139" t="s">
        <v>42</v>
      </c>
      <c r="AG5139">
        <f t="shared" si="160"/>
        <v>0</v>
      </c>
      <c r="AH5139" t="str" cm="1">
        <f t="array" ref="AH5139">_xlfn.IFS(
X5139&lt;=20, "&lt;20",
AND(X5139&gt;=20, X5139&lt;50), "20-50",
AND(X5139&gt;=50, X5139&lt;100), "50-100",
X5139&gt;=100, "&gt;100"
)</f>
        <v>50-100</v>
      </c>
      <c r="AI5139">
        <f t="shared" si="161"/>
        <v>0</v>
      </c>
      <c r="AJ5139" t="str" cm="1">
        <f t="array" ref="AJ5139">_xlfn.IFS(
C5139&lt;=20, "&lt;20",
AND(C5139&gt;=20, C5139&lt;35), "20-35",
AND(C5139&gt;=35, C5139&lt;50), "35-50",
C5139&gt;=50, "50-100"
)</f>
        <v>50-100</v>
      </c>
      <c r="AK5139" t="str" cm="1">
        <f t="array" ref="AK5139">_xlfn.IFS(
G5139&lt;6, "&lt;6",
AND(G5139&gt;=6, G5139&lt;12), "6-12",
AND(G5139&gt;=12, G5139&lt;18), "12-18",  AND(G5139&gt;=18, G5139&lt;24), "18-24", G5139&gt;=24, "24-36")</f>
        <v>6-12</v>
      </c>
    </row>
    <row r="5140" spans="1:37" x14ac:dyDescent="0.3">
      <c r="A5140" t="s">
        <v>5240</v>
      </c>
      <c r="B5140" t="s">
        <v>44</v>
      </c>
      <c r="C5140">
        <v>32</v>
      </c>
      <c r="D5140" t="s">
        <v>34</v>
      </c>
      <c r="E5140" t="s">
        <v>90</v>
      </c>
      <c r="F5140">
        <v>8</v>
      </c>
      <c r="G5140">
        <v>14</v>
      </c>
      <c r="H5140" t="s">
        <v>49</v>
      </c>
      <c r="I5140" t="s">
        <v>37</v>
      </c>
      <c r="J5140" t="s">
        <v>34</v>
      </c>
      <c r="K5140" t="s">
        <v>37</v>
      </c>
      <c r="L5140" t="s">
        <v>72</v>
      </c>
      <c r="M5140" t="s">
        <v>37</v>
      </c>
      <c r="N5140" t="s">
        <v>34</v>
      </c>
      <c r="O5140" t="s">
        <v>34</v>
      </c>
      <c r="P5140" t="s">
        <v>34</v>
      </c>
      <c r="Q5140" t="s">
        <v>34</v>
      </c>
      <c r="R5140" t="s">
        <v>34</v>
      </c>
      <c r="S5140" t="s">
        <v>34</v>
      </c>
      <c r="T5140" t="s">
        <v>37</v>
      </c>
      <c r="U5140" t="s">
        <v>46</v>
      </c>
      <c r="V5140" t="s">
        <v>37</v>
      </c>
      <c r="W5140" t="s">
        <v>51</v>
      </c>
      <c r="X5140">
        <v>47.8</v>
      </c>
      <c r="Y5140">
        <v>92.45</v>
      </c>
      <c r="Z5140">
        <v>0</v>
      </c>
      <c r="AA5140">
        <v>0</v>
      </c>
      <c r="AB5140">
        <v>27.46</v>
      </c>
      <c r="AC5140">
        <v>119.91</v>
      </c>
      <c r="AD5140" t="s">
        <v>52</v>
      </c>
      <c r="AE5140" t="s">
        <v>104</v>
      </c>
      <c r="AF5140" t="s">
        <v>150</v>
      </c>
      <c r="AG5140">
        <f t="shared" si="160"/>
        <v>1</v>
      </c>
      <c r="AH5140" t="str" cm="1">
        <f t="array" ref="AH5140">_xlfn.IFS(
X5140&lt;=20, "&lt;20",
AND(X5140&gt;=20, X5140&lt;50), "20-50",
AND(X5140&gt;=50, X5140&lt;100), "50-100",
X5140&gt;=100, "&gt;100"
)</f>
        <v>20-50</v>
      </c>
      <c r="AI5140">
        <f t="shared" si="161"/>
        <v>0</v>
      </c>
      <c r="AJ5140" t="str" cm="1">
        <f t="array" ref="AJ5140">_xlfn.IFS(
C5140&lt;=20, "&lt;20",
AND(C5140&gt;=20, C5140&lt;35), "20-35",
AND(C5140&gt;=35, C5140&lt;50), "35-50",
C5140&gt;=50, "50-100"
)</f>
        <v>20-35</v>
      </c>
      <c r="AK5140" t="str" cm="1">
        <f t="array" ref="AK5140">_xlfn.IFS(
G5140&lt;6, "&lt;6",
AND(G5140&gt;=6, G5140&lt;12), "6-12",
AND(G5140&gt;=12, G5140&lt;18), "12-18",  AND(G5140&gt;=18, G5140&lt;24), "18-24", G5140&gt;=24, "24-36")</f>
        <v>12-18</v>
      </c>
    </row>
    <row r="5141" spans="1:37" x14ac:dyDescent="0.3">
      <c r="A5141" t="s">
        <v>5241</v>
      </c>
      <c r="B5141" t="s">
        <v>44</v>
      </c>
      <c r="C5141">
        <v>46</v>
      </c>
      <c r="D5141" t="s">
        <v>34</v>
      </c>
      <c r="E5141" t="s">
        <v>82</v>
      </c>
      <c r="F5141">
        <v>13</v>
      </c>
      <c r="G5141">
        <v>18</v>
      </c>
      <c r="H5141" t="s">
        <v>49</v>
      </c>
      <c r="I5141" t="s">
        <v>37</v>
      </c>
      <c r="J5141" t="s">
        <v>34</v>
      </c>
      <c r="K5141" t="s">
        <v>37</v>
      </c>
      <c r="L5141" t="s">
        <v>50</v>
      </c>
      <c r="M5141" t="s">
        <v>37</v>
      </c>
      <c r="N5141" t="s">
        <v>37</v>
      </c>
      <c r="O5141" t="s">
        <v>34</v>
      </c>
      <c r="P5141" t="s">
        <v>34</v>
      </c>
      <c r="Q5141" t="s">
        <v>37</v>
      </c>
      <c r="R5141" t="s">
        <v>37</v>
      </c>
      <c r="S5141" t="s">
        <v>37</v>
      </c>
      <c r="T5141" t="s">
        <v>34</v>
      </c>
      <c r="U5141" t="s">
        <v>46</v>
      </c>
      <c r="V5141" t="s">
        <v>34</v>
      </c>
      <c r="W5141" t="s">
        <v>51</v>
      </c>
      <c r="X5141">
        <v>100.2</v>
      </c>
      <c r="Y5141">
        <v>198.5</v>
      </c>
      <c r="Z5141">
        <v>0</v>
      </c>
      <c r="AA5141">
        <v>10</v>
      </c>
      <c r="AB5141">
        <v>45.12</v>
      </c>
      <c r="AC5141">
        <v>253.62</v>
      </c>
      <c r="AD5141" t="s">
        <v>85</v>
      </c>
      <c r="AE5141" t="s">
        <v>42</v>
      </c>
      <c r="AF5141" t="s">
        <v>42</v>
      </c>
      <c r="AG5141">
        <f t="shared" si="160"/>
        <v>0</v>
      </c>
      <c r="AH5141" t="str" cm="1">
        <f t="array" ref="AH5141">_xlfn.IFS(
X5141&lt;=20, "&lt;20",
AND(X5141&gt;=20, X5141&lt;50), "20-50",
AND(X5141&gt;=50, X5141&lt;100), "50-100",
X5141&gt;=100, "&gt;100"
)</f>
        <v>&gt;100</v>
      </c>
      <c r="AI5141">
        <f t="shared" si="161"/>
        <v>1</v>
      </c>
      <c r="AJ5141" t="str" cm="1">
        <f t="array" ref="AJ5141">_xlfn.IFS(
C5141&lt;=20, "&lt;20",
AND(C5141&gt;=20, C5141&lt;35), "20-35",
AND(C5141&gt;=35, C5141&lt;50), "35-50",
C5141&gt;=50, "50-100"
)</f>
        <v>35-50</v>
      </c>
      <c r="AK5141" t="str" cm="1">
        <f t="array" ref="AK5141">_xlfn.IFS(
G5141&lt;6, "&lt;6",
AND(G5141&gt;=6, G5141&lt;12), "6-12",
AND(G5141&gt;=12, G5141&lt;18), "12-18",  AND(G5141&gt;=18, G5141&lt;24), "18-24", G5141&gt;=24, "24-36")</f>
        <v>18-24</v>
      </c>
    </row>
    <row r="5142" spans="1:37" x14ac:dyDescent="0.3">
      <c r="A5142" t="s">
        <v>5242</v>
      </c>
      <c r="B5142" t="s">
        <v>33</v>
      </c>
      <c r="C5142">
        <v>28</v>
      </c>
      <c r="D5142" t="s">
        <v>34</v>
      </c>
      <c r="E5142" t="s">
        <v>48</v>
      </c>
      <c r="F5142">
        <v>10</v>
      </c>
      <c r="G5142">
        <v>34</v>
      </c>
      <c r="H5142" t="s">
        <v>36</v>
      </c>
      <c r="I5142" t="s">
        <v>37</v>
      </c>
      <c r="J5142" t="s">
        <v>34</v>
      </c>
      <c r="K5142" t="s">
        <v>37</v>
      </c>
      <c r="L5142" t="s">
        <v>50</v>
      </c>
      <c r="M5142" t="s">
        <v>34</v>
      </c>
      <c r="N5142" t="s">
        <v>34</v>
      </c>
      <c r="O5142" t="s">
        <v>34</v>
      </c>
      <c r="P5142" t="s">
        <v>34</v>
      </c>
      <c r="Q5142" t="s">
        <v>34</v>
      </c>
      <c r="R5142" t="s">
        <v>34</v>
      </c>
      <c r="S5142" t="s">
        <v>34</v>
      </c>
      <c r="T5142" t="s">
        <v>37</v>
      </c>
      <c r="U5142" t="s">
        <v>46</v>
      </c>
      <c r="V5142" t="s">
        <v>37</v>
      </c>
      <c r="W5142" t="s">
        <v>51</v>
      </c>
      <c r="X5142">
        <v>70.3</v>
      </c>
      <c r="Y5142">
        <v>208.85</v>
      </c>
      <c r="Z5142">
        <v>0</v>
      </c>
      <c r="AA5142">
        <v>0</v>
      </c>
      <c r="AB5142">
        <v>80.13</v>
      </c>
      <c r="AC5142">
        <v>288.98</v>
      </c>
      <c r="AD5142" t="s">
        <v>52</v>
      </c>
      <c r="AE5142" t="s">
        <v>53</v>
      </c>
      <c r="AF5142" t="s">
        <v>54</v>
      </c>
      <c r="AG5142">
        <f t="shared" si="160"/>
        <v>1</v>
      </c>
      <c r="AH5142" t="str" cm="1">
        <f t="array" ref="AH5142">_xlfn.IFS(
X5142&lt;=20, "&lt;20",
AND(X5142&gt;=20, X5142&lt;50), "20-50",
AND(X5142&gt;=50, X5142&lt;100), "50-100",
X5142&gt;=100, "&gt;100"
)</f>
        <v>50-100</v>
      </c>
      <c r="AI5142">
        <f t="shared" si="161"/>
        <v>0</v>
      </c>
      <c r="AJ5142" t="str" cm="1">
        <f t="array" ref="AJ5142">_xlfn.IFS(
C5142&lt;=20, "&lt;20",
AND(C5142&gt;=20, C5142&lt;35), "20-35",
AND(C5142&gt;=35, C5142&lt;50), "35-50",
C5142&gt;=50, "50-100"
)</f>
        <v>20-35</v>
      </c>
      <c r="AK5142" t="str" cm="1">
        <f t="array" ref="AK5142">_xlfn.IFS(
G5142&lt;6, "&lt;6",
AND(G5142&gt;=6, G5142&lt;12), "6-12",
AND(G5142&gt;=12, G5142&lt;18), "12-18",  AND(G5142&gt;=18, G5142&lt;24), "18-24", G5142&gt;=24, "24-36")</f>
        <v>24-36</v>
      </c>
    </row>
    <row r="5143" spans="1:37" x14ac:dyDescent="0.3">
      <c r="A5143" t="s">
        <v>5243</v>
      </c>
      <c r="B5143" t="s">
        <v>44</v>
      </c>
      <c r="C5143">
        <v>68</v>
      </c>
      <c r="D5143" t="s">
        <v>34</v>
      </c>
      <c r="E5143" t="s">
        <v>56</v>
      </c>
      <c r="F5143">
        <v>14</v>
      </c>
      <c r="G5143">
        <v>25</v>
      </c>
      <c r="H5143" t="s">
        <v>57</v>
      </c>
      <c r="I5143" t="s">
        <v>37</v>
      </c>
      <c r="J5143" t="s">
        <v>34</v>
      </c>
      <c r="K5143" t="s">
        <v>37</v>
      </c>
      <c r="L5143" t="s">
        <v>72</v>
      </c>
      <c r="M5143" t="s">
        <v>34</v>
      </c>
      <c r="N5143" t="s">
        <v>34</v>
      </c>
      <c r="O5143" t="s">
        <v>37</v>
      </c>
      <c r="P5143" t="s">
        <v>37</v>
      </c>
      <c r="Q5143" t="s">
        <v>34</v>
      </c>
      <c r="R5143" t="s">
        <v>34</v>
      </c>
      <c r="S5143" t="s">
        <v>34</v>
      </c>
      <c r="T5143" t="s">
        <v>37</v>
      </c>
      <c r="U5143" t="s">
        <v>46</v>
      </c>
      <c r="V5143" t="s">
        <v>34</v>
      </c>
      <c r="W5143" t="s">
        <v>40</v>
      </c>
      <c r="X5143">
        <v>-2</v>
      </c>
      <c r="Y5143">
        <v>1058.0999999999999</v>
      </c>
      <c r="Z5143">
        <v>0</v>
      </c>
      <c r="AA5143">
        <v>0</v>
      </c>
      <c r="AB5143">
        <v>858.96</v>
      </c>
      <c r="AC5143">
        <v>1917.06</v>
      </c>
      <c r="AD5143" t="s">
        <v>41</v>
      </c>
      <c r="AE5143" t="s">
        <v>42</v>
      </c>
      <c r="AF5143" t="s">
        <v>42</v>
      </c>
      <c r="AG5143">
        <f t="shared" si="160"/>
        <v>0</v>
      </c>
      <c r="AH5143" t="str" cm="1">
        <f t="array" ref="AH5143">_xlfn.IFS(
X5143&lt;=20, "&lt;20",
AND(X5143&gt;=20, X5143&lt;50), "20-50",
AND(X5143&gt;=50, X5143&lt;100), "50-100",
X5143&gt;=100, "&gt;100"
)</f>
        <v>&lt;20</v>
      </c>
      <c r="AI5143">
        <f t="shared" si="161"/>
        <v>0</v>
      </c>
      <c r="AJ5143" t="str" cm="1">
        <f t="array" ref="AJ5143">_xlfn.IFS(
C5143&lt;=20, "&lt;20",
AND(C5143&gt;=20, C5143&lt;35), "20-35",
AND(C5143&gt;=35, C5143&lt;50), "35-50",
C5143&gt;=50, "50-100"
)</f>
        <v>50-100</v>
      </c>
      <c r="AK5143" t="str" cm="1">
        <f t="array" ref="AK5143">_xlfn.IFS(
G5143&lt;6, "&lt;6",
AND(G5143&gt;=6, G5143&lt;12), "6-12",
AND(G5143&gt;=12, G5143&lt;18), "12-18",  AND(G5143&gt;=18, G5143&lt;24), "18-24", G5143&gt;=24, "24-36")</f>
        <v>24-36</v>
      </c>
    </row>
    <row r="5144" spans="1:37" x14ac:dyDescent="0.3">
      <c r="A5144" t="s">
        <v>5244</v>
      </c>
      <c r="B5144" t="s">
        <v>44</v>
      </c>
      <c r="C5144">
        <v>58</v>
      </c>
      <c r="D5144" t="s">
        <v>37</v>
      </c>
      <c r="E5144" t="s">
        <v>74</v>
      </c>
      <c r="F5144">
        <v>10</v>
      </c>
      <c r="G5144">
        <v>17</v>
      </c>
      <c r="H5144" t="s">
        <v>49</v>
      </c>
      <c r="I5144" t="s">
        <v>34</v>
      </c>
      <c r="J5144" t="s">
        <v>34</v>
      </c>
      <c r="K5144" t="s">
        <v>37</v>
      </c>
      <c r="L5144" t="s">
        <v>38</v>
      </c>
      <c r="M5144" t="s">
        <v>34</v>
      </c>
      <c r="N5144" t="s">
        <v>34</v>
      </c>
      <c r="O5144" t="s">
        <v>34</v>
      </c>
      <c r="P5144" t="s">
        <v>34</v>
      </c>
      <c r="Q5144" t="s">
        <v>34</v>
      </c>
      <c r="R5144" t="s">
        <v>37</v>
      </c>
      <c r="S5144" t="s">
        <v>37</v>
      </c>
      <c r="T5144" t="s">
        <v>37</v>
      </c>
      <c r="U5144" t="s">
        <v>46</v>
      </c>
      <c r="V5144" t="s">
        <v>37</v>
      </c>
      <c r="W5144" t="s">
        <v>51</v>
      </c>
      <c r="X5144">
        <v>35.15</v>
      </c>
      <c r="Y5144">
        <v>99.75</v>
      </c>
      <c r="Z5144">
        <v>0</v>
      </c>
      <c r="AA5144">
        <v>0</v>
      </c>
      <c r="AB5144">
        <v>0</v>
      </c>
      <c r="AC5144">
        <v>99.75</v>
      </c>
      <c r="AD5144" t="s">
        <v>52</v>
      </c>
      <c r="AE5144" t="s">
        <v>104</v>
      </c>
      <c r="AF5144" t="s">
        <v>150</v>
      </c>
      <c r="AG5144">
        <f t="shared" si="160"/>
        <v>1</v>
      </c>
      <c r="AH5144" t="str" cm="1">
        <f t="array" ref="AH5144">_xlfn.IFS(
X5144&lt;=20, "&lt;20",
AND(X5144&gt;=20, X5144&lt;50), "20-50",
AND(X5144&gt;=50, X5144&lt;100), "50-100",
X5144&gt;=100, "&gt;100"
)</f>
        <v>20-50</v>
      </c>
      <c r="AI5144">
        <f t="shared" si="161"/>
        <v>0</v>
      </c>
      <c r="AJ5144" t="str" cm="1">
        <f t="array" ref="AJ5144">_xlfn.IFS(
C5144&lt;=20, "&lt;20",
AND(C5144&gt;=20, C5144&lt;35), "20-35",
AND(C5144&gt;=35, C5144&lt;50), "35-50",
C5144&gt;=50, "50-100"
)</f>
        <v>50-100</v>
      </c>
      <c r="AK5144" t="str" cm="1">
        <f t="array" ref="AK5144">_xlfn.IFS(
G5144&lt;6, "&lt;6",
AND(G5144&gt;=6, G5144&lt;12), "6-12",
AND(G5144&gt;=12, G5144&lt;18), "12-18",  AND(G5144&gt;=18, G5144&lt;24), "18-24", G5144&gt;=24, "24-36")</f>
        <v>12-18</v>
      </c>
    </row>
    <row r="5145" spans="1:37" x14ac:dyDescent="0.3">
      <c r="A5145" t="s">
        <v>5245</v>
      </c>
      <c r="B5145" t="s">
        <v>44</v>
      </c>
      <c r="C5145">
        <v>29</v>
      </c>
      <c r="D5145" t="s">
        <v>34</v>
      </c>
      <c r="E5145" t="s">
        <v>158</v>
      </c>
      <c r="F5145">
        <v>2</v>
      </c>
      <c r="G5145">
        <v>10</v>
      </c>
      <c r="H5145" t="s">
        <v>49</v>
      </c>
      <c r="I5145" t="s">
        <v>34</v>
      </c>
      <c r="J5145" t="s">
        <v>34</v>
      </c>
      <c r="K5145" t="s">
        <v>37</v>
      </c>
      <c r="L5145" t="s">
        <v>72</v>
      </c>
      <c r="M5145" t="s">
        <v>34</v>
      </c>
      <c r="N5145" t="s">
        <v>37</v>
      </c>
      <c r="O5145" t="s">
        <v>34</v>
      </c>
      <c r="P5145" t="s">
        <v>34</v>
      </c>
      <c r="Q5145" t="s">
        <v>34</v>
      </c>
      <c r="R5145" t="s">
        <v>34</v>
      </c>
      <c r="S5145" t="s">
        <v>34</v>
      </c>
      <c r="T5145" t="s">
        <v>37</v>
      </c>
      <c r="U5145" t="s">
        <v>46</v>
      </c>
      <c r="V5145" t="s">
        <v>37</v>
      </c>
      <c r="W5145" t="s">
        <v>143</v>
      </c>
      <c r="X5145">
        <v>30.25</v>
      </c>
      <c r="Y5145">
        <v>63.75</v>
      </c>
      <c r="Z5145">
        <v>0</v>
      </c>
      <c r="AA5145">
        <v>0</v>
      </c>
      <c r="AB5145">
        <v>0</v>
      </c>
      <c r="AC5145">
        <v>63.75</v>
      </c>
      <c r="AD5145" t="s">
        <v>85</v>
      </c>
      <c r="AE5145" t="s">
        <v>42</v>
      </c>
      <c r="AF5145" t="s">
        <v>42</v>
      </c>
      <c r="AG5145">
        <f t="shared" si="160"/>
        <v>0</v>
      </c>
      <c r="AH5145" t="str" cm="1">
        <f t="array" ref="AH5145">_xlfn.IFS(
X5145&lt;=20, "&lt;20",
AND(X5145&gt;=20, X5145&lt;50), "20-50",
AND(X5145&gt;=50, X5145&lt;100), "50-100",
X5145&gt;=100, "&gt;100"
)</f>
        <v>20-50</v>
      </c>
      <c r="AI5145">
        <f t="shared" si="161"/>
        <v>1</v>
      </c>
      <c r="AJ5145" t="str" cm="1">
        <f t="array" ref="AJ5145">_xlfn.IFS(
C5145&lt;=20, "&lt;20",
AND(C5145&gt;=20, C5145&lt;35), "20-35",
AND(C5145&gt;=35, C5145&lt;50), "35-50",
C5145&gt;=50, "50-100"
)</f>
        <v>20-35</v>
      </c>
      <c r="AK5145" t="str" cm="1">
        <f t="array" ref="AK5145">_xlfn.IFS(
G5145&lt;6, "&lt;6",
AND(G5145&gt;=6, G5145&lt;12), "6-12",
AND(G5145&gt;=12, G5145&lt;18), "12-18",  AND(G5145&gt;=18, G5145&lt;24), "18-24", G5145&gt;=24, "24-36")</f>
        <v>6-12</v>
      </c>
    </row>
    <row r="5146" spans="1:37" x14ac:dyDescent="0.3">
      <c r="A5146" t="s">
        <v>5246</v>
      </c>
      <c r="B5146" t="s">
        <v>33</v>
      </c>
      <c r="C5146">
        <v>22</v>
      </c>
      <c r="D5146" t="s">
        <v>34</v>
      </c>
      <c r="E5146" t="s">
        <v>158</v>
      </c>
      <c r="F5146">
        <v>8</v>
      </c>
      <c r="G5146">
        <v>7</v>
      </c>
      <c r="H5146" t="s">
        <v>57</v>
      </c>
      <c r="I5146" t="s">
        <v>37</v>
      </c>
      <c r="J5146" t="s">
        <v>37</v>
      </c>
      <c r="K5146" t="s">
        <v>37</v>
      </c>
      <c r="L5146" t="s">
        <v>50</v>
      </c>
      <c r="M5146" t="s">
        <v>34</v>
      </c>
      <c r="N5146" t="s">
        <v>37</v>
      </c>
      <c r="O5146" t="s">
        <v>34</v>
      </c>
      <c r="P5146" t="s">
        <v>34</v>
      </c>
      <c r="Q5146" t="s">
        <v>37</v>
      </c>
      <c r="R5146" t="s">
        <v>37</v>
      </c>
      <c r="S5146" t="s">
        <v>37</v>
      </c>
      <c r="T5146" t="s">
        <v>37</v>
      </c>
      <c r="U5146" t="s">
        <v>46</v>
      </c>
      <c r="V5146" t="s">
        <v>37</v>
      </c>
      <c r="W5146" t="s">
        <v>51</v>
      </c>
      <c r="X5146">
        <v>100.65</v>
      </c>
      <c r="Y5146">
        <v>2415.9499999999998</v>
      </c>
      <c r="Z5146">
        <v>5.01</v>
      </c>
      <c r="AA5146">
        <v>0</v>
      </c>
      <c r="AB5146">
        <v>625.24</v>
      </c>
      <c r="AC5146">
        <v>3036.18</v>
      </c>
      <c r="AD5146" t="s">
        <v>41</v>
      </c>
      <c r="AE5146" t="s">
        <v>42</v>
      </c>
      <c r="AF5146" t="s">
        <v>42</v>
      </c>
      <c r="AG5146">
        <f t="shared" si="160"/>
        <v>0</v>
      </c>
      <c r="AH5146" t="str" cm="1">
        <f t="array" ref="AH5146">_xlfn.IFS(
X5146&lt;=20, "&lt;20",
AND(X5146&gt;=20, X5146&lt;50), "20-50",
AND(X5146&gt;=50, X5146&lt;100), "50-100",
X5146&gt;=100, "&gt;100"
)</f>
        <v>&gt;100</v>
      </c>
      <c r="AI5146">
        <f t="shared" si="161"/>
        <v>0</v>
      </c>
      <c r="AJ5146" t="str" cm="1">
        <f t="array" ref="AJ5146">_xlfn.IFS(
C5146&lt;=20, "&lt;20",
AND(C5146&gt;=20, C5146&lt;35), "20-35",
AND(C5146&gt;=35, C5146&lt;50), "35-50",
C5146&gt;=50, "50-100"
)</f>
        <v>20-35</v>
      </c>
      <c r="AK5146" t="str" cm="1">
        <f t="array" ref="AK5146">_xlfn.IFS(
G5146&lt;6, "&lt;6",
AND(G5146&gt;=6, G5146&lt;12), "6-12",
AND(G5146&gt;=12, G5146&lt;18), "12-18",  AND(G5146&gt;=18, G5146&lt;24), "18-24", G5146&gt;=24, "24-36")</f>
        <v>6-12</v>
      </c>
    </row>
    <row r="5147" spans="1:37" x14ac:dyDescent="0.3">
      <c r="A5147" t="s">
        <v>5247</v>
      </c>
      <c r="B5147" t="s">
        <v>44</v>
      </c>
      <c r="C5147">
        <v>64</v>
      </c>
      <c r="D5147" t="s">
        <v>34</v>
      </c>
      <c r="E5147" t="s">
        <v>124</v>
      </c>
      <c r="F5147">
        <v>6</v>
      </c>
      <c r="G5147">
        <v>22</v>
      </c>
      <c r="H5147" t="s">
        <v>49</v>
      </c>
      <c r="I5147" t="s">
        <v>37</v>
      </c>
      <c r="J5147" t="s">
        <v>34</v>
      </c>
      <c r="K5147" t="s">
        <v>37</v>
      </c>
      <c r="L5147" t="s">
        <v>50</v>
      </c>
      <c r="M5147" t="s">
        <v>34</v>
      </c>
      <c r="N5147" t="s">
        <v>34</v>
      </c>
      <c r="O5147" t="s">
        <v>34</v>
      </c>
      <c r="P5147" t="s">
        <v>34</v>
      </c>
      <c r="Q5147" t="s">
        <v>37</v>
      </c>
      <c r="R5147" t="s">
        <v>37</v>
      </c>
      <c r="S5147" t="s">
        <v>37</v>
      </c>
      <c r="T5147" t="s">
        <v>37</v>
      </c>
      <c r="U5147" t="s">
        <v>46</v>
      </c>
      <c r="V5147" t="s">
        <v>34</v>
      </c>
      <c r="W5147" t="s">
        <v>51</v>
      </c>
      <c r="X5147">
        <v>89.45</v>
      </c>
      <c r="Y5147">
        <v>853.1</v>
      </c>
      <c r="Z5147">
        <v>0</v>
      </c>
      <c r="AA5147">
        <v>0</v>
      </c>
      <c r="AB5147">
        <v>238.59</v>
      </c>
      <c r="AC5147">
        <v>1091.69</v>
      </c>
      <c r="AD5147" t="s">
        <v>52</v>
      </c>
      <c r="AE5147" t="s">
        <v>53</v>
      </c>
      <c r="AF5147" t="s">
        <v>91</v>
      </c>
      <c r="AG5147">
        <f t="shared" si="160"/>
        <v>1</v>
      </c>
      <c r="AH5147" t="str" cm="1">
        <f t="array" ref="AH5147">_xlfn.IFS(
X5147&lt;=20, "&lt;20",
AND(X5147&gt;=20, X5147&lt;50), "20-50",
AND(X5147&gt;=50, X5147&lt;100), "50-100",
X5147&gt;=100, "&gt;100"
)</f>
        <v>50-100</v>
      </c>
      <c r="AI5147">
        <f t="shared" si="161"/>
        <v>0</v>
      </c>
      <c r="AJ5147" t="str" cm="1">
        <f t="array" ref="AJ5147">_xlfn.IFS(
C5147&lt;=20, "&lt;20",
AND(C5147&gt;=20, C5147&lt;35), "20-35",
AND(C5147&gt;=35, C5147&lt;50), "35-50",
C5147&gt;=50, "50-100"
)</f>
        <v>50-100</v>
      </c>
      <c r="AK5147" t="str" cm="1">
        <f t="array" ref="AK5147">_xlfn.IFS(
G5147&lt;6, "&lt;6",
AND(G5147&gt;=6, G5147&lt;12), "6-12",
AND(G5147&gt;=12, G5147&lt;18), "12-18",  AND(G5147&gt;=18, G5147&lt;24), "18-24", G5147&gt;=24, "24-36")</f>
        <v>18-24</v>
      </c>
    </row>
    <row r="5148" spans="1:37" x14ac:dyDescent="0.3">
      <c r="A5148" t="s">
        <v>5248</v>
      </c>
      <c r="B5148" t="s">
        <v>44</v>
      </c>
      <c r="C5148">
        <v>62</v>
      </c>
      <c r="D5148" t="s">
        <v>34</v>
      </c>
      <c r="E5148" t="s">
        <v>164</v>
      </c>
      <c r="F5148">
        <v>9</v>
      </c>
      <c r="G5148">
        <v>25</v>
      </c>
      <c r="H5148" t="s">
        <v>36</v>
      </c>
      <c r="I5148" t="s">
        <v>37</v>
      </c>
      <c r="J5148" t="s">
        <v>34</v>
      </c>
      <c r="K5148" t="s">
        <v>37</v>
      </c>
      <c r="L5148" t="s">
        <v>50</v>
      </c>
      <c r="M5148" t="s">
        <v>34</v>
      </c>
      <c r="N5148" t="s">
        <v>34</v>
      </c>
      <c r="O5148" t="s">
        <v>34</v>
      </c>
      <c r="P5148" t="s">
        <v>34</v>
      </c>
      <c r="Q5148" t="s">
        <v>34</v>
      </c>
      <c r="R5148" t="s">
        <v>34</v>
      </c>
      <c r="S5148" t="s">
        <v>34</v>
      </c>
      <c r="T5148" t="s">
        <v>37</v>
      </c>
      <c r="U5148" t="s">
        <v>46</v>
      </c>
      <c r="V5148" t="s">
        <v>37</v>
      </c>
      <c r="W5148" t="s">
        <v>51</v>
      </c>
      <c r="X5148">
        <v>70.150000000000006</v>
      </c>
      <c r="Y5148">
        <v>123.8</v>
      </c>
      <c r="Z5148">
        <v>0</v>
      </c>
      <c r="AA5148">
        <v>0</v>
      </c>
      <c r="AB5148">
        <v>67.5</v>
      </c>
      <c r="AC5148">
        <v>191.3</v>
      </c>
      <c r="AD5148" t="s">
        <v>85</v>
      </c>
      <c r="AE5148" t="s">
        <v>42</v>
      </c>
      <c r="AF5148" t="s">
        <v>42</v>
      </c>
      <c r="AG5148">
        <f t="shared" si="160"/>
        <v>0</v>
      </c>
      <c r="AH5148" t="str" cm="1">
        <f t="array" ref="AH5148">_xlfn.IFS(
X5148&lt;=20, "&lt;20",
AND(X5148&gt;=20, X5148&lt;50), "20-50",
AND(X5148&gt;=50, X5148&lt;100), "50-100",
X5148&gt;=100, "&gt;100"
)</f>
        <v>50-100</v>
      </c>
      <c r="AI5148">
        <f t="shared" si="161"/>
        <v>1</v>
      </c>
      <c r="AJ5148" t="str" cm="1">
        <f t="array" ref="AJ5148">_xlfn.IFS(
C5148&lt;=20, "&lt;20",
AND(C5148&gt;=20, C5148&lt;35), "20-35",
AND(C5148&gt;=35, C5148&lt;50), "35-50",
C5148&gt;=50, "50-100"
)</f>
        <v>50-100</v>
      </c>
      <c r="AK5148" t="str" cm="1">
        <f t="array" ref="AK5148">_xlfn.IFS(
G5148&lt;6, "&lt;6",
AND(G5148&gt;=6, G5148&lt;12), "6-12",
AND(G5148&gt;=12, G5148&lt;18), "12-18",  AND(G5148&gt;=18, G5148&lt;24), "18-24", G5148&gt;=24, "24-36")</f>
        <v>24-36</v>
      </c>
    </row>
    <row r="5149" spans="1:37" x14ac:dyDescent="0.3">
      <c r="A5149" t="s">
        <v>5249</v>
      </c>
      <c r="B5149" t="s">
        <v>33</v>
      </c>
      <c r="C5149">
        <v>74</v>
      </c>
      <c r="D5149" t="s">
        <v>34</v>
      </c>
      <c r="E5149" t="s">
        <v>45</v>
      </c>
      <c r="F5149">
        <v>0</v>
      </c>
      <c r="G5149">
        <v>5</v>
      </c>
      <c r="H5149" t="s">
        <v>36</v>
      </c>
      <c r="I5149" t="s">
        <v>37</v>
      </c>
      <c r="J5149" t="s">
        <v>34</v>
      </c>
      <c r="K5149" t="s">
        <v>37</v>
      </c>
      <c r="L5149" t="s">
        <v>50</v>
      </c>
      <c r="M5149" t="s">
        <v>34</v>
      </c>
      <c r="N5149" t="s">
        <v>34</v>
      </c>
      <c r="O5149" t="s">
        <v>34</v>
      </c>
      <c r="P5149" t="s">
        <v>34</v>
      </c>
      <c r="Q5149" t="s">
        <v>34</v>
      </c>
      <c r="R5149" t="s">
        <v>37</v>
      </c>
      <c r="S5149" t="s">
        <v>34</v>
      </c>
      <c r="T5149" t="s">
        <v>37</v>
      </c>
      <c r="U5149" t="s">
        <v>46</v>
      </c>
      <c r="V5149" t="s">
        <v>34</v>
      </c>
      <c r="W5149" t="s">
        <v>51</v>
      </c>
      <c r="X5149">
        <v>81.5</v>
      </c>
      <c r="Y5149">
        <v>1329.2</v>
      </c>
      <c r="Z5149">
        <v>0</v>
      </c>
      <c r="AA5149">
        <v>0</v>
      </c>
      <c r="AB5149">
        <v>161.5</v>
      </c>
      <c r="AC5149">
        <v>1490.7</v>
      </c>
      <c r="AD5149" t="s">
        <v>52</v>
      </c>
      <c r="AE5149" t="s">
        <v>53</v>
      </c>
      <c r="AF5149" t="s">
        <v>91</v>
      </c>
      <c r="AG5149">
        <f t="shared" si="160"/>
        <v>1</v>
      </c>
      <c r="AH5149" t="str" cm="1">
        <f t="array" ref="AH5149">_xlfn.IFS(
X5149&lt;=20, "&lt;20",
AND(X5149&gt;=20, X5149&lt;50), "20-50",
AND(X5149&gt;=50, X5149&lt;100), "50-100",
X5149&gt;=100, "&gt;100"
)</f>
        <v>50-100</v>
      </c>
      <c r="AI5149">
        <f t="shared" si="161"/>
        <v>0</v>
      </c>
      <c r="AJ5149" t="str" cm="1">
        <f t="array" ref="AJ5149">_xlfn.IFS(
C5149&lt;=20, "&lt;20",
AND(C5149&gt;=20, C5149&lt;35), "20-35",
AND(C5149&gt;=35, C5149&lt;50), "35-50",
C5149&gt;=50, "50-100"
)</f>
        <v>50-100</v>
      </c>
      <c r="AK5149" t="str" cm="1">
        <f t="array" ref="AK5149">_xlfn.IFS(
G5149&lt;6, "&lt;6",
AND(G5149&gt;=6, G5149&lt;12), "6-12",
AND(G5149&gt;=12, G5149&lt;18), "12-18",  AND(G5149&gt;=18, G5149&lt;24), "18-24", G5149&gt;=24, "24-36")</f>
        <v>&lt;6</v>
      </c>
    </row>
    <row r="5150" spans="1:37" x14ac:dyDescent="0.3">
      <c r="A5150" t="s">
        <v>5250</v>
      </c>
      <c r="B5150" t="s">
        <v>33</v>
      </c>
      <c r="C5150">
        <v>48</v>
      </c>
      <c r="D5150" t="s">
        <v>37</v>
      </c>
      <c r="E5150" t="s">
        <v>56</v>
      </c>
      <c r="F5150">
        <v>6</v>
      </c>
      <c r="G5150">
        <v>18</v>
      </c>
      <c r="H5150" t="s">
        <v>36</v>
      </c>
      <c r="I5150" t="s">
        <v>34</v>
      </c>
      <c r="J5150" t="s">
        <v>34</v>
      </c>
      <c r="K5150" t="s">
        <v>37</v>
      </c>
      <c r="L5150" t="s">
        <v>72</v>
      </c>
      <c r="M5150" t="s">
        <v>37</v>
      </c>
      <c r="N5150" t="s">
        <v>37</v>
      </c>
      <c r="O5150" t="s">
        <v>37</v>
      </c>
      <c r="P5150" t="s">
        <v>37</v>
      </c>
      <c r="Q5150" t="s">
        <v>37</v>
      </c>
      <c r="R5150" t="s">
        <v>34</v>
      </c>
      <c r="S5150" t="s">
        <v>34</v>
      </c>
      <c r="T5150" t="s">
        <v>37</v>
      </c>
      <c r="U5150" t="s">
        <v>46</v>
      </c>
      <c r="V5150" t="s">
        <v>37</v>
      </c>
      <c r="W5150" t="s">
        <v>40</v>
      </c>
      <c r="X5150">
        <v>55</v>
      </c>
      <c r="Y5150">
        <v>1165.55</v>
      </c>
      <c r="Z5150">
        <v>0</v>
      </c>
      <c r="AA5150">
        <v>0</v>
      </c>
      <c r="AB5150">
        <v>0</v>
      </c>
      <c r="AC5150">
        <v>1165.55</v>
      </c>
      <c r="AD5150" t="s">
        <v>41</v>
      </c>
      <c r="AE5150" t="s">
        <v>42</v>
      </c>
      <c r="AF5150" t="s">
        <v>42</v>
      </c>
      <c r="AG5150">
        <f t="shared" si="160"/>
        <v>0</v>
      </c>
      <c r="AH5150" t="str" cm="1">
        <f t="array" ref="AH5150">_xlfn.IFS(
X5150&lt;=20, "&lt;20",
AND(X5150&gt;=20, X5150&lt;50), "20-50",
AND(X5150&gt;=50, X5150&lt;100), "50-100",
X5150&gt;=100, "&gt;100"
)</f>
        <v>50-100</v>
      </c>
      <c r="AI5150">
        <f t="shared" si="161"/>
        <v>0</v>
      </c>
      <c r="AJ5150" t="str" cm="1">
        <f t="array" ref="AJ5150">_xlfn.IFS(
C5150&lt;=20, "&lt;20",
AND(C5150&gt;=20, C5150&lt;35), "20-35",
AND(C5150&gt;=35, C5150&lt;50), "35-50",
C5150&gt;=50, "50-100"
)</f>
        <v>35-50</v>
      </c>
      <c r="AK5150" t="str" cm="1">
        <f t="array" ref="AK5150">_xlfn.IFS(
G5150&lt;6, "&lt;6",
AND(G5150&gt;=6, G5150&lt;12), "6-12",
AND(G5150&gt;=12, G5150&lt;18), "12-18",  AND(G5150&gt;=18, G5150&lt;24), "18-24", G5150&gt;=24, "24-36")</f>
        <v>18-24</v>
      </c>
    </row>
    <row r="5151" spans="1:37" x14ac:dyDescent="0.3">
      <c r="A5151" t="s">
        <v>5251</v>
      </c>
      <c r="B5151" t="s">
        <v>44</v>
      </c>
      <c r="C5151">
        <v>28</v>
      </c>
      <c r="D5151" t="s">
        <v>37</v>
      </c>
      <c r="E5151" t="s">
        <v>82</v>
      </c>
      <c r="F5151">
        <v>13</v>
      </c>
      <c r="G5151">
        <v>16</v>
      </c>
      <c r="H5151" t="s">
        <v>49</v>
      </c>
      <c r="I5151" t="s">
        <v>37</v>
      </c>
      <c r="J5151" t="s">
        <v>34</v>
      </c>
      <c r="K5151" t="s">
        <v>37</v>
      </c>
      <c r="L5151" t="s">
        <v>72</v>
      </c>
      <c r="M5151" t="s">
        <v>34</v>
      </c>
      <c r="N5151" t="s">
        <v>34</v>
      </c>
      <c r="O5151" t="s">
        <v>34</v>
      </c>
      <c r="P5151" t="s">
        <v>34</v>
      </c>
      <c r="Q5151" t="s">
        <v>34</v>
      </c>
      <c r="R5151" t="s">
        <v>34</v>
      </c>
      <c r="S5151" t="s">
        <v>34</v>
      </c>
      <c r="T5151" t="s">
        <v>37</v>
      </c>
      <c r="U5151" t="s">
        <v>46</v>
      </c>
      <c r="V5151" t="s">
        <v>34</v>
      </c>
      <c r="W5151" t="s">
        <v>40</v>
      </c>
      <c r="X5151">
        <v>45.25</v>
      </c>
      <c r="Y5151">
        <v>155.35</v>
      </c>
      <c r="Z5151">
        <v>0</v>
      </c>
      <c r="AA5151">
        <v>0</v>
      </c>
      <c r="AB5151">
        <v>140.36000000000001</v>
      </c>
      <c r="AC5151">
        <v>295.70999999999998</v>
      </c>
      <c r="AD5151" t="s">
        <v>41</v>
      </c>
      <c r="AE5151" t="s">
        <v>42</v>
      </c>
      <c r="AF5151" t="s">
        <v>42</v>
      </c>
      <c r="AG5151">
        <f t="shared" si="160"/>
        <v>0</v>
      </c>
      <c r="AH5151" t="str" cm="1">
        <f t="array" ref="AH5151">_xlfn.IFS(
X5151&lt;=20, "&lt;20",
AND(X5151&gt;=20, X5151&lt;50), "20-50",
AND(X5151&gt;=50, X5151&lt;100), "50-100",
X5151&gt;=100, "&gt;100"
)</f>
        <v>20-50</v>
      </c>
      <c r="AI5151">
        <f t="shared" si="161"/>
        <v>0</v>
      </c>
      <c r="AJ5151" t="str" cm="1">
        <f t="array" ref="AJ5151">_xlfn.IFS(
C5151&lt;=20, "&lt;20",
AND(C5151&gt;=20, C5151&lt;35), "20-35",
AND(C5151&gt;=35, C5151&lt;50), "35-50",
C5151&gt;=50, "50-100"
)</f>
        <v>20-35</v>
      </c>
      <c r="AK5151" t="str" cm="1">
        <f t="array" ref="AK5151">_xlfn.IFS(
G5151&lt;6, "&lt;6",
AND(G5151&gt;=6, G5151&lt;12), "6-12",
AND(G5151&gt;=12, G5151&lt;18), "12-18",  AND(G5151&gt;=18, G5151&lt;24), "18-24", G5151&gt;=24, "24-36")</f>
        <v>12-18</v>
      </c>
    </row>
    <row r="5152" spans="1:37" x14ac:dyDescent="0.3">
      <c r="A5152" t="s">
        <v>5252</v>
      </c>
      <c r="B5152" t="s">
        <v>44</v>
      </c>
      <c r="C5152">
        <v>33</v>
      </c>
      <c r="D5152" t="s">
        <v>37</v>
      </c>
      <c r="E5152" t="s">
        <v>87</v>
      </c>
      <c r="F5152">
        <v>5</v>
      </c>
      <c r="G5152">
        <v>19</v>
      </c>
      <c r="H5152" t="s">
        <v>66</v>
      </c>
      <c r="I5152" t="s">
        <v>37</v>
      </c>
      <c r="J5152" t="s">
        <v>37</v>
      </c>
      <c r="K5152" t="s">
        <v>37</v>
      </c>
      <c r="L5152" t="s">
        <v>38</v>
      </c>
      <c r="M5152" t="s">
        <v>37</v>
      </c>
      <c r="N5152" t="s">
        <v>37</v>
      </c>
      <c r="O5152" t="s">
        <v>37</v>
      </c>
      <c r="P5152" t="s">
        <v>37</v>
      </c>
      <c r="Q5152" t="s">
        <v>37</v>
      </c>
      <c r="R5152" t="s">
        <v>37</v>
      </c>
      <c r="S5152" t="s">
        <v>37</v>
      </c>
      <c r="T5152" t="s">
        <v>37</v>
      </c>
      <c r="U5152" t="s">
        <v>67</v>
      </c>
      <c r="V5152" t="s">
        <v>34</v>
      </c>
      <c r="W5152" t="s">
        <v>51</v>
      </c>
      <c r="X5152">
        <v>90.55</v>
      </c>
      <c r="Y5152">
        <v>6404</v>
      </c>
      <c r="Z5152">
        <v>0</v>
      </c>
      <c r="AA5152">
        <v>0</v>
      </c>
      <c r="AB5152">
        <v>2029.18</v>
      </c>
      <c r="AC5152">
        <v>8433.18</v>
      </c>
      <c r="AD5152" t="s">
        <v>41</v>
      </c>
      <c r="AE5152" t="s">
        <v>42</v>
      </c>
      <c r="AF5152" t="s">
        <v>42</v>
      </c>
      <c r="AG5152">
        <f t="shared" si="160"/>
        <v>0</v>
      </c>
      <c r="AH5152" t="str" cm="1">
        <f t="array" ref="AH5152">_xlfn.IFS(
X5152&lt;=20, "&lt;20",
AND(X5152&gt;=20, X5152&lt;50), "20-50",
AND(X5152&gt;=50, X5152&lt;100), "50-100",
X5152&gt;=100, "&gt;100"
)</f>
        <v>50-100</v>
      </c>
      <c r="AI5152">
        <f t="shared" si="161"/>
        <v>0</v>
      </c>
      <c r="AJ5152" t="str" cm="1">
        <f t="array" ref="AJ5152">_xlfn.IFS(
C5152&lt;=20, "&lt;20",
AND(C5152&gt;=20, C5152&lt;35), "20-35",
AND(C5152&gt;=35, C5152&lt;50), "35-50",
C5152&gt;=50, "50-100"
)</f>
        <v>20-35</v>
      </c>
      <c r="AK5152" t="str" cm="1">
        <f t="array" ref="AK5152">_xlfn.IFS(
G5152&lt;6, "&lt;6",
AND(G5152&gt;=6, G5152&lt;12), "6-12",
AND(G5152&gt;=12, G5152&lt;18), "12-18",  AND(G5152&gt;=18, G5152&lt;24), "18-24", G5152&gt;=24, "24-36")</f>
        <v>18-24</v>
      </c>
    </row>
    <row r="5153" spans="1:37" x14ac:dyDescent="0.3">
      <c r="A5153" t="s">
        <v>5253</v>
      </c>
      <c r="B5153" t="s">
        <v>33</v>
      </c>
      <c r="C5153">
        <v>50</v>
      </c>
      <c r="D5153" t="s">
        <v>37</v>
      </c>
      <c r="E5153" t="s">
        <v>35</v>
      </c>
      <c r="F5153">
        <v>12</v>
      </c>
      <c r="G5153">
        <v>25</v>
      </c>
      <c r="H5153" t="s">
        <v>70</v>
      </c>
      <c r="I5153" t="s">
        <v>37</v>
      </c>
      <c r="J5153" t="s">
        <v>37</v>
      </c>
      <c r="K5153" t="s">
        <v>37</v>
      </c>
      <c r="L5153" t="s">
        <v>50</v>
      </c>
      <c r="M5153" t="s">
        <v>37</v>
      </c>
      <c r="N5153" t="s">
        <v>34</v>
      </c>
      <c r="O5153" t="s">
        <v>37</v>
      </c>
      <c r="P5153" t="s">
        <v>34</v>
      </c>
      <c r="Q5153" t="s">
        <v>34</v>
      </c>
      <c r="R5153" t="s">
        <v>34</v>
      </c>
      <c r="S5153" t="s">
        <v>34</v>
      </c>
      <c r="T5153" t="s">
        <v>37</v>
      </c>
      <c r="U5153" t="s">
        <v>46</v>
      </c>
      <c r="V5153" t="s">
        <v>37</v>
      </c>
      <c r="W5153" t="s">
        <v>40</v>
      </c>
      <c r="X5153">
        <v>84.8</v>
      </c>
      <c r="Y5153">
        <v>3626.35</v>
      </c>
      <c r="Z5153">
        <v>43.96</v>
      </c>
      <c r="AA5153">
        <v>0</v>
      </c>
      <c r="AB5153">
        <v>941.16</v>
      </c>
      <c r="AC5153">
        <v>4523.55</v>
      </c>
      <c r="AD5153" t="s">
        <v>41</v>
      </c>
      <c r="AE5153" t="s">
        <v>42</v>
      </c>
      <c r="AF5153" t="s">
        <v>42</v>
      </c>
      <c r="AG5153">
        <f t="shared" si="160"/>
        <v>0</v>
      </c>
      <c r="AH5153" t="str" cm="1">
        <f t="array" ref="AH5153">_xlfn.IFS(
X5153&lt;=20, "&lt;20",
AND(X5153&gt;=20, X5153&lt;50), "20-50",
AND(X5153&gt;=50, X5153&lt;100), "50-100",
X5153&gt;=100, "&gt;100"
)</f>
        <v>50-100</v>
      </c>
      <c r="AI5153">
        <f t="shared" si="161"/>
        <v>0</v>
      </c>
      <c r="AJ5153" t="str" cm="1">
        <f t="array" ref="AJ5153">_xlfn.IFS(
C5153&lt;=20, "&lt;20",
AND(C5153&gt;=20, C5153&lt;35), "20-35",
AND(C5153&gt;=35, C5153&lt;50), "35-50",
C5153&gt;=50, "50-100"
)</f>
        <v>50-100</v>
      </c>
      <c r="AK5153" t="str" cm="1">
        <f t="array" ref="AK5153">_xlfn.IFS(
G5153&lt;6, "&lt;6",
AND(G5153&gt;=6, G5153&lt;12), "6-12",
AND(G5153&gt;=12, G5153&lt;18), "12-18",  AND(G5153&gt;=18, G5153&lt;24), "18-24", G5153&gt;=24, "24-36")</f>
        <v>24-36</v>
      </c>
    </row>
    <row r="5154" spans="1:37" x14ac:dyDescent="0.3">
      <c r="A5154" t="s">
        <v>5254</v>
      </c>
      <c r="B5154" t="s">
        <v>33</v>
      </c>
      <c r="C5154">
        <v>46</v>
      </c>
      <c r="D5154" t="s">
        <v>37</v>
      </c>
      <c r="E5154" t="s">
        <v>56</v>
      </c>
      <c r="F5154">
        <v>14</v>
      </c>
      <c r="G5154">
        <v>28</v>
      </c>
      <c r="H5154" t="s">
        <v>36</v>
      </c>
      <c r="I5154" t="s">
        <v>37</v>
      </c>
      <c r="J5154" t="s">
        <v>37</v>
      </c>
      <c r="K5154" t="s">
        <v>37</v>
      </c>
      <c r="L5154" t="s">
        <v>50</v>
      </c>
      <c r="M5154" t="s">
        <v>34</v>
      </c>
      <c r="N5154" t="s">
        <v>34</v>
      </c>
      <c r="O5154" t="s">
        <v>34</v>
      </c>
      <c r="P5154" t="s">
        <v>34</v>
      </c>
      <c r="Q5154" t="s">
        <v>37</v>
      </c>
      <c r="R5154" t="s">
        <v>37</v>
      </c>
      <c r="S5154" t="s">
        <v>37</v>
      </c>
      <c r="T5154" t="s">
        <v>37</v>
      </c>
      <c r="U5154" t="s">
        <v>46</v>
      </c>
      <c r="V5154" t="s">
        <v>34</v>
      </c>
      <c r="W5154" t="s">
        <v>51</v>
      </c>
      <c r="X5154">
        <v>94.9</v>
      </c>
      <c r="Y5154">
        <v>273.2</v>
      </c>
      <c r="Z5154">
        <v>0</v>
      </c>
      <c r="AA5154">
        <v>0</v>
      </c>
      <c r="AB5154">
        <v>8.91</v>
      </c>
      <c r="AC5154">
        <v>282.11</v>
      </c>
      <c r="AD5154" t="s">
        <v>85</v>
      </c>
      <c r="AE5154" t="s">
        <v>42</v>
      </c>
      <c r="AF5154" t="s">
        <v>42</v>
      </c>
      <c r="AG5154">
        <f t="shared" si="160"/>
        <v>0</v>
      </c>
      <c r="AH5154" t="str" cm="1">
        <f t="array" ref="AH5154">_xlfn.IFS(
X5154&lt;=20, "&lt;20",
AND(X5154&gt;=20, X5154&lt;50), "20-50",
AND(X5154&gt;=50, X5154&lt;100), "50-100",
X5154&gt;=100, "&gt;100"
)</f>
        <v>50-100</v>
      </c>
      <c r="AI5154">
        <f t="shared" si="161"/>
        <v>1</v>
      </c>
      <c r="AJ5154" t="str" cm="1">
        <f t="array" ref="AJ5154">_xlfn.IFS(
C5154&lt;=20, "&lt;20",
AND(C5154&gt;=20, C5154&lt;35), "20-35",
AND(C5154&gt;=35, C5154&lt;50), "35-50",
C5154&gt;=50, "50-100"
)</f>
        <v>35-50</v>
      </c>
      <c r="AK5154" t="str" cm="1">
        <f t="array" ref="AK5154">_xlfn.IFS(
G5154&lt;6, "&lt;6",
AND(G5154&gt;=6, G5154&lt;12), "6-12",
AND(G5154&gt;=12, G5154&lt;18), "12-18",  AND(G5154&gt;=18, G5154&lt;24), "18-24", G5154&gt;=24, "24-36")</f>
        <v>24-36</v>
      </c>
    </row>
    <row r="5155" spans="1:37" x14ac:dyDescent="0.3">
      <c r="A5155" t="s">
        <v>5255</v>
      </c>
      <c r="B5155" t="s">
        <v>33</v>
      </c>
      <c r="C5155">
        <v>53</v>
      </c>
      <c r="D5155" t="s">
        <v>34</v>
      </c>
      <c r="E5155" t="s">
        <v>61</v>
      </c>
      <c r="F5155">
        <v>2</v>
      </c>
      <c r="G5155">
        <v>11</v>
      </c>
      <c r="H5155" t="s">
        <v>36</v>
      </c>
      <c r="I5155" t="s">
        <v>37</v>
      </c>
      <c r="J5155" t="s">
        <v>37</v>
      </c>
      <c r="K5155" t="s">
        <v>37</v>
      </c>
      <c r="L5155" t="s">
        <v>38</v>
      </c>
      <c r="M5155" t="s">
        <v>37</v>
      </c>
      <c r="N5155" t="s">
        <v>37</v>
      </c>
      <c r="O5155" t="s">
        <v>34</v>
      </c>
      <c r="P5155" t="s">
        <v>37</v>
      </c>
      <c r="Q5155" t="s">
        <v>34</v>
      </c>
      <c r="R5155" t="s">
        <v>34</v>
      </c>
      <c r="S5155" t="s">
        <v>34</v>
      </c>
      <c r="T5155" t="s">
        <v>37</v>
      </c>
      <c r="U5155" t="s">
        <v>67</v>
      </c>
      <c r="V5155" t="s">
        <v>34</v>
      </c>
      <c r="W5155" t="s">
        <v>40</v>
      </c>
      <c r="X5155">
        <v>66.75</v>
      </c>
      <c r="Y5155">
        <v>4760.3</v>
      </c>
      <c r="Z5155">
        <v>0</v>
      </c>
      <c r="AA5155">
        <v>0</v>
      </c>
      <c r="AB5155">
        <v>1628.64</v>
      </c>
      <c r="AC5155">
        <v>6388.94</v>
      </c>
      <c r="AD5155" t="s">
        <v>41</v>
      </c>
      <c r="AE5155" t="s">
        <v>42</v>
      </c>
      <c r="AF5155" t="s">
        <v>42</v>
      </c>
      <c r="AG5155">
        <f t="shared" si="160"/>
        <v>0</v>
      </c>
      <c r="AH5155" t="str" cm="1">
        <f t="array" ref="AH5155">_xlfn.IFS(
X5155&lt;=20, "&lt;20",
AND(X5155&gt;=20, X5155&lt;50), "20-50",
AND(X5155&gt;=50, X5155&lt;100), "50-100",
X5155&gt;=100, "&gt;100"
)</f>
        <v>50-100</v>
      </c>
      <c r="AI5155">
        <f t="shared" si="161"/>
        <v>0</v>
      </c>
      <c r="AJ5155" t="str" cm="1">
        <f t="array" ref="AJ5155">_xlfn.IFS(
C5155&lt;=20, "&lt;20",
AND(C5155&gt;=20, C5155&lt;35), "20-35",
AND(C5155&gt;=35, C5155&lt;50), "35-50",
C5155&gt;=50, "50-100"
)</f>
        <v>50-100</v>
      </c>
      <c r="AK5155" t="str" cm="1">
        <f t="array" ref="AK5155">_xlfn.IFS(
G5155&lt;6, "&lt;6",
AND(G5155&gt;=6, G5155&lt;12), "6-12",
AND(G5155&gt;=12, G5155&lt;18), "12-18",  AND(G5155&gt;=18, G5155&lt;24), "18-24", G5155&gt;=24, "24-36")</f>
        <v>6-12</v>
      </c>
    </row>
    <row r="5156" spans="1:37" x14ac:dyDescent="0.3">
      <c r="A5156" t="s">
        <v>5256</v>
      </c>
      <c r="B5156" t="s">
        <v>44</v>
      </c>
      <c r="C5156">
        <v>29</v>
      </c>
      <c r="D5156" t="s">
        <v>34</v>
      </c>
      <c r="E5156" t="s">
        <v>164</v>
      </c>
      <c r="F5156">
        <v>1</v>
      </c>
      <c r="G5156">
        <v>8</v>
      </c>
      <c r="H5156" t="s">
        <v>36</v>
      </c>
      <c r="I5156" t="s">
        <v>37</v>
      </c>
      <c r="J5156" t="s">
        <v>37</v>
      </c>
      <c r="K5156" t="s">
        <v>37</v>
      </c>
      <c r="L5156" t="s">
        <v>38</v>
      </c>
      <c r="M5156" t="s">
        <v>37</v>
      </c>
      <c r="N5156" t="s">
        <v>37</v>
      </c>
      <c r="O5156" t="s">
        <v>37</v>
      </c>
      <c r="P5156" t="s">
        <v>37</v>
      </c>
      <c r="Q5156" t="s">
        <v>37</v>
      </c>
      <c r="R5156" t="s">
        <v>37</v>
      </c>
      <c r="S5156" t="s">
        <v>37</v>
      </c>
      <c r="T5156" t="s">
        <v>37</v>
      </c>
      <c r="U5156" t="s">
        <v>67</v>
      </c>
      <c r="V5156" t="s">
        <v>34</v>
      </c>
      <c r="W5156" t="s">
        <v>40</v>
      </c>
      <c r="X5156">
        <v>91.3</v>
      </c>
      <c r="Y5156">
        <v>4965</v>
      </c>
      <c r="Z5156">
        <v>0</v>
      </c>
      <c r="AA5156">
        <v>0</v>
      </c>
      <c r="AB5156">
        <v>1601.64</v>
      </c>
      <c r="AC5156">
        <v>6566.64</v>
      </c>
      <c r="AD5156" t="s">
        <v>41</v>
      </c>
      <c r="AE5156" t="s">
        <v>42</v>
      </c>
      <c r="AF5156" t="s">
        <v>42</v>
      </c>
      <c r="AG5156">
        <f t="shared" si="160"/>
        <v>0</v>
      </c>
      <c r="AH5156" t="str" cm="1">
        <f t="array" ref="AH5156">_xlfn.IFS(
X5156&lt;=20, "&lt;20",
AND(X5156&gt;=20, X5156&lt;50), "20-50",
AND(X5156&gt;=50, X5156&lt;100), "50-100",
X5156&gt;=100, "&gt;100"
)</f>
        <v>50-100</v>
      </c>
      <c r="AI5156">
        <f t="shared" si="161"/>
        <v>0</v>
      </c>
      <c r="AJ5156" t="str" cm="1">
        <f t="array" ref="AJ5156">_xlfn.IFS(
C5156&lt;=20, "&lt;20",
AND(C5156&gt;=20, C5156&lt;35), "20-35",
AND(C5156&gt;=35, C5156&lt;50), "35-50",
C5156&gt;=50, "50-100"
)</f>
        <v>20-35</v>
      </c>
      <c r="AK5156" t="str" cm="1">
        <f t="array" ref="AK5156">_xlfn.IFS(
G5156&lt;6, "&lt;6",
AND(G5156&gt;=6, G5156&lt;12), "6-12",
AND(G5156&gt;=12, G5156&lt;18), "12-18",  AND(G5156&gt;=18, G5156&lt;24), "18-24", G5156&gt;=24, "24-36")</f>
        <v>6-12</v>
      </c>
    </row>
    <row r="5157" spans="1:37" x14ac:dyDescent="0.3">
      <c r="A5157" t="s">
        <v>5257</v>
      </c>
      <c r="B5157" t="s">
        <v>44</v>
      </c>
      <c r="C5157">
        <v>30</v>
      </c>
      <c r="D5157" t="s">
        <v>37</v>
      </c>
      <c r="E5157" t="s">
        <v>48</v>
      </c>
      <c r="F5157">
        <v>15</v>
      </c>
      <c r="G5157">
        <v>36</v>
      </c>
      <c r="H5157" t="s">
        <v>57</v>
      </c>
      <c r="I5157" t="s">
        <v>37</v>
      </c>
      <c r="J5157" t="s">
        <v>34</v>
      </c>
      <c r="K5157" t="s">
        <v>37</v>
      </c>
      <c r="L5157" t="s">
        <v>50</v>
      </c>
      <c r="M5157" t="s">
        <v>37</v>
      </c>
      <c r="N5157" t="s">
        <v>34</v>
      </c>
      <c r="O5157" t="s">
        <v>34</v>
      </c>
      <c r="P5157" t="s">
        <v>34</v>
      </c>
      <c r="Q5157" t="s">
        <v>34</v>
      </c>
      <c r="R5157" t="s">
        <v>34</v>
      </c>
      <c r="S5157" t="s">
        <v>34</v>
      </c>
      <c r="T5157" t="s">
        <v>37</v>
      </c>
      <c r="U5157" t="s">
        <v>46</v>
      </c>
      <c r="V5157" t="s">
        <v>34</v>
      </c>
      <c r="W5157" t="s">
        <v>51</v>
      </c>
      <c r="X5157">
        <v>74.8</v>
      </c>
      <c r="Y5157">
        <v>1438.05</v>
      </c>
      <c r="Z5157">
        <v>0</v>
      </c>
      <c r="AA5157">
        <v>0</v>
      </c>
      <c r="AB5157">
        <v>779.22</v>
      </c>
      <c r="AC5157">
        <v>2217.27</v>
      </c>
      <c r="AD5157" t="s">
        <v>41</v>
      </c>
      <c r="AE5157" t="s">
        <v>42</v>
      </c>
      <c r="AF5157" t="s">
        <v>42</v>
      </c>
      <c r="AG5157">
        <f t="shared" si="160"/>
        <v>0</v>
      </c>
      <c r="AH5157" t="str" cm="1">
        <f t="array" ref="AH5157">_xlfn.IFS(
X5157&lt;=20, "&lt;20",
AND(X5157&gt;=20, X5157&lt;50), "20-50",
AND(X5157&gt;=50, X5157&lt;100), "50-100",
X5157&gt;=100, "&gt;100"
)</f>
        <v>50-100</v>
      </c>
      <c r="AI5157">
        <f t="shared" si="161"/>
        <v>0</v>
      </c>
      <c r="AJ5157" t="str" cm="1">
        <f t="array" ref="AJ5157">_xlfn.IFS(
C5157&lt;=20, "&lt;20",
AND(C5157&gt;=20, C5157&lt;35), "20-35",
AND(C5157&gt;=35, C5157&lt;50), "35-50",
C5157&gt;=50, "50-100"
)</f>
        <v>20-35</v>
      </c>
      <c r="AK5157" t="str" cm="1">
        <f t="array" ref="AK5157">_xlfn.IFS(
G5157&lt;6, "&lt;6",
AND(G5157&gt;=6, G5157&lt;12), "6-12",
AND(G5157&gt;=12, G5157&lt;18), "12-18",  AND(G5157&gt;=18, G5157&lt;24), "18-24", G5157&gt;=24, "24-36")</f>
        <v>24-36</v>
      </c>
    </row>
    <row r="5158" spans="1:37" x14ac:dyDescent="0.3">
      <c r="A5158" t="s">
        <v>5258</v>
      </c>
      <c r="B5158" t="s">
        <v>44</v>
      </c>
      <c r="C5158">
        <v>62</v>
      </c>
      <c r="D5158" t="s">
        <v>34</v>
      </c>
      <c r="E5158" t="s">
        <v>164</v>
      </c>
      <c r="F5158">
        <v>14</v>
      </c>
      <c r="G5158">
        <v>25</v>
      </c>
      <c r="H5158" t="s">
        <v>110</v>
      </c>
      <c r="I5158" t="s">
        <v>37</v>
      </c>
      <c r="J5158" t="s">
        <v>37</v>
      </c>
      <c r="K5158" t="s">
        <v>37</v>
      </c>
      <c r="L5158" t="s">
        <v>50</v>
      </c>
      <c r="M5158" t="s">
        <v>34</v>
      </c>
      <c r="N5158" t="s">
        <v>34</v>
      </c>
      <c r="O5158" t="s">
        <v>34</v>
      </c>
      <c r="P5158" t="s">
        <v>34</v>
      </c>
      <c r="Q5158" t="s">
        <v>37</v>
      </c>
      <c r="R5158" t="s">
        <v>37</v>
      </c>
      <c r="S5158" t="s">
        <v>37</v>
      </c>
      <c r="T5158" t="s">
        <v>37</v>
      </c>
      <c r="U5158" t="s">
        <v>67</v>
      </c>
      <c r="V5158" t="s">
        <v>37</v>
      </c>
      <c r="W5158" t="s">
        <v>51</v>
      </c>
      <c r="X5158">
        <v>93.6</v>
      </c>
      <c r="Y5158">
        <v>2404.1</v>
      </c>
      <c r="Z5158">
        <v>0</v>
      </c>
      <c r="AA5158">
        <v>0</v>
      </c>
      <c r="AB5158">
        <v>651.04</v>
      </c>
      <c r="AC5158">
        <v>3055.14</v>
      </c>
      <c r="AD5158" t="s">
        <v>41</v>
      </c>
      <c r="AE5158" t="s">
        <v>42</v>
      </c>
      <c r="AF5158" t="s">
        <v>42</v>
      </c>
      <c r="AG5158">
        <f t="shared" si="160"/>
        <v>0</v>
      </c>
      <c r="AH5158" t="str" cm="1">
        <f t="array" ref="AH5158">_xlfn.IFS(
X5158&lt;=20, "&lt;20",
AND(X5158&gt;=20, X5158&lt;50), "20-50",
AND(X5158&gt;=50, X5158&lt;100), "50-100",
X5158&gt;=100, "&gt;100"
)</f>
        <v>50-100</v>
      </c>
      <c r="AI5158">
        <f t="shared" si="161"/>
        <v>0</v>
      </c>
      <c r="AJ5158" t="str" cm="1">
        <f t="array" ref="AJ5158">_xlfn.IFS(
C5158&lt;=20, "&lt;20",
AND(C5158&gt;=20, C5158&lt;35), "20-35",
AND(C5158&gt;=35, C5158&lt;50), "35-50",
C5158&gt;=50, "50-100"
)</f>
        <v>50-100</v>
      </c>
      <c r="AK5158" t="str" cm="1">
        <f t="array" ref="AK5158">_xlfn.IFS(
G5158&lt;6, "&lt;6",
AND(G5158&gt;=6, G5158&lt;12), "6-12",
AND(G5158&gt;=12, G5158&lt;18), "12-18",  AND(G5158&gt;=18, G5158&lt;24), "18-24", G5158&gt;=24, "24-36")</f>
        <v>24-36</v>
      </c>
    </row>
    <row r="5159" spans="1:37" x14ac:dyDescent="0.3">
      <c r="A5159" t="s">
        <v>5259</v>
      </c>
      <c r="B5159" t="s">
        <v>44</v>
      </c>
      <c r="C5159">
        <v>20</v>
      </c>
      <c r="D5159" t="s">
        <v>34</v>
      </c>
      <c r="E5159" t="s">
        <v>56</v>
      </c>
      <c r="F5159">
        <v>11</v>
      </c>
      <c r="G5159">
        <v>6</v>
      </c>
      <c r="H5159" t="s">
        <v>70</v>
      </c>
      <c r="I5159" t="s">
        <v>37</v>
      </c>
      <c r="J5159" t="s">
        <v>37</v>
      </c>
      <c r="K5159" t="s">
        <v>37</v>
      </c>
      <c r="L5159" t="s">
        <v>50</v>
      </c>
      <c r="M5159" t="s">
        <v>34</v>
      </c>
      <c r="N5159" t="s">
        <v>34</v>
      </c>
      <c r="O5159" t="s">
        <v>34</v>
      </c>
      <c r="P5159" t="s">
        <v>37</v>
      </c>
      <c r="Q5159" t="s">
        <v>34</v>
      </c>
      <c r="R5159" t="s">
        <v>37</v>
      </c>
      <c r="S5159" t="s">
        <v>37</v>
      </c>
      <c r="T5159" t="s">
        <v>34</v>
      </c>
      <c r="U5159" t="s">
        <v>39</v>
      </c>
      <c r="V5159" t="s">
        <v>37</v>
      </c>
      <c r="W5159" t="s">
        <v>51</v>
      </c>
      <c r="X5159">
        <v>91.15</v>
      </c>
      <c r="Y5159">
        <v>4862.5</v>
      </c>
      <c r="Z5159">
        <v>0</v>
      </c>
      <c r="AA5159">
        <v>150</v>
      </c>
      <c r="AB5159">
        <v>2235.54</v>
      </c>
      <c r="AC5159">
        <v>7248.04</v>
      </c>
      <c r="AD5159" t="s">
        <v>41</v>
      </c>
      <c r="AE5159" t="s">
        <v>42</v>
      </c>
      <c r="AF5159" t="s">
        <v>42</v>
      </c>
      <c r="AG5159">
        <f t="shared" si="160"/>
        <v>0</v>
      </c>
      <c r="AH5159" t="str" cm="1">
        <f t="array" ref="AH5159">_xlfn.IFS(
X5159&lt;=20, "&lt;20",
AND(X5159&gt;=20, X5159&lt;50), "20-50",
AND(X5159&gt;=50, X5159&lt;100), "50-100",
X5159&gt;=100, "&gt;100"
)</f>
        <v>50-100</v>
      </c>
      <c r="AI5159">
        <f t="shared" si="161"/>
        <v>0</v>
      </c>
      <c r="AJ5159" t="str" cm="1">
        <f t="array" ref="AJ5159">_xlfn.IFS(
C5159&lt;=20, "&lt;20",
AND(C5159&gt;=20, C5159&lt;35), "20-35",
AND(C5159&gt;=35, C5159&lt;50), "35-50",
C5159&gt;=50, "50-100"
)</f>
        <v>&lt;20</v>
      </c>
      <c r="AK5159" t="str" cm="1">
        <f t="array" ref="AK5159">_xlfn.IFS(
G5159&lt;6, "&lt;6",
AND(G5159&gt;=6, G5159&lt;12), "6-12",
AND(G5159&gt;=12, G5159&lt;18), "12-18",  AND(G5159&gt;=18, G5159&lt;24), "18-24", G5159&gt;=24, "24-36")</f>
        <v>6-12</v>
      </c>
    </row>
    <row r="5160" spans="1:37" x14ac:dyDescent="0.3">
      <c r="A5160" t="s">
        <v>5260</v>
      </c>
      <c r="B5160" t="s">
        <v>33</v>
      </c>
      <c r="C5160">
        <v>31</v>
      </c>
      <c r="D5160" t="s">
        <v>34</v>
      </c>
      <c r="E5160" t="s">
        <v>114</v>
      </c>
      <c r="F5160">
        <v>6</v>
      </c>
      <c r="G5160">
        <v>29</v>
      </c>
      <c r="H5160" t="s">
        <v>110</v>
      </c>
      <c r="I5160" t="s">
        <v>37</v>
      </c>
      <c r="J5160" t="s">
        <v>34</v>
      </c>
      <c r="K5160" t="s">
        <v>34</v>
      </c>
      <c r="L5160" t="s">
        <v>34</v>
      </c>
      <c r="M5160" t="s">
        <v>34</v>
      </c>
      <c r="N5160" t="s">
        <v>34</v>
      </c>
      <c r="O5160" t="s">
        <v>34</v>
      </c>
      <c r="P5160" t="s">
        <v>34</v>
      </c>
      <c r="Q5160" t="s">
        <v>34</v>
      </c>
      <c r="R5160" t="s">
        <v>34</v>
      </c>
      <c r="S5160" t="s">
        <v>34</v>
      </c>
      <c r="T5160" t="s">
        <v>34</v>
      </c>
      <c r="U5160" t="s">
        <v>46</v>
      </c>
      <c r="V5160" t="s">
        <v>34</v>
      </c>
      <c r="W5160" t="s">
        <v>40</v>
      </c>
      <c r="X5160">
        <v>20.6</v>
      </c>
      <c r="Y5160">
        <v>541.5</v>
      </c>
      <c r="Z5160">
        <v>0</v>
      </c>
      <c r="AA5160">
        <v>0</v>
      </c>
      <c r="AB5160">
        <v>334</v>
      </c>
      <c r="AC5160">
        <v>875.5</v>
      </c>
      <c r="AD5160" t="s">
        <v>41</v>
      </c>
      <c r="AE5160" t="s">
        <v>42</v>
      </c>
      <c r="AF5160" t="s">
        <v>42</v>
      </c>
      <c r="AG5160">
        <f t="shared" si="160"/>
        <v>0</v>
      </c>
      <c r="AH5160" t="str" cm="1">
        <f t="array" ref="AH5160">_xlfn.IFS(
X5160&lt;=20, "&lt;20",
AND(X5160&gt;=20, X5160&lt;50), "20-50",
AND(X5160&gt;=50, X5160&lt;100), "50-100",
X5160&gt;=100, "&gt;100"
)</f>
        <v>20-50</v>
      </c>
      <c r="AI5160">
        <f t="shared" si="161"/>
        <v>0</v>
      </c>
      <c r="AJ5160" t="str" cm="1">
        <f t="array" ref="AJ5160">_xlfn.IFS(
C5160&lt;=20, "&lt;20",
AND(C5160&gt;=20, C5160&lt;35), "20-35",
AND(C5160&gt;=35, C5160&lt;50), "35-50",
C5160&gt;=50, "50-100"
)</f>
        <v>20-35</v>
      </c>
      <c r="AK5160" t="str" cm="1">
        <f t="array" ref="AK5160">_xlfn.IFS(
G5160&lt;6, "&lt;6",
AND(G5160&gt;=6, G5160&lt;12), "6-12",
AND(G5160&gt;=12, G5160&lt;18), "12-18",  AND(G5160&gt;=18, G5160&lt;24), "18-24", G5160&gt;=24, "24-36")</f>
        <v>24-36</v>
      </c>
    </row>
    <row r="5161" spans="1:37" x14ac:dyDescent="0.3">
      <c r="A5161" t="s">
        <v>5261</v>
      </c>
      <c r="B5161" t="s">
        <v>44</v>
      </c>
      <c r="C5161">
        <v>20</v>
      </c>
      <c r="D5161" t="s">
        <v>34</v>
      </c>
      <c r="E5161" t="s">
        <v>103</v>
      </c>
      <c r="F5161">
        <v>8</v>
      </c>
      <c r="G5161">
        <v>3</v>
      </c>
      <c r="H5161" t="s">
        <v>36</v>
      </c>
      <c r="I5161" t="s">
        <v>37</v>
      </c>
      <c r="J5161" t="s">
        <v>37</v>
      </c>
      <c r="K5161" t="s">
        <v>37</v>
      </c>
      <c r="L5161" t="s">
        <v>72</v>
      </c>
      <c r="M5161" t="s">
        <v>37</v>
      </c>
      <c r="N5161" t="s">
        <v>37</v>
      </c>
      <c r="O5161" t="s">
        <v>37</v>
      </c>
      <c r="P5161" t="s">
        <v>37</v>
      </c>
      <c r="Q5161" t="s">
        <v>37</v>
      </c>
      <c r="R5161" t="s">
        <v>37</v>
      </c>
      <c r="S5161" t="s">
        <v>37</v>
      </c>
      <c r="T5161" t="s">
        <v>37</v>
      </c>
      <c r="U5161" t="s">
        <v>67</v>
      </c>
      <c r="V5161" t="s">
        <v>34</v>
      </c>
      <c r="W5161" t="s">
        <v>40</v>
      </c>
      <c r="X5161">
        <v>89.8</v>
      </c>
      <c r="Y5161">
        <v>6510.45</v>
      </c>
      <c r="Z5161">
        <v>0</v>
      </c>
      <c r="AA5161">
        <v>0</v>
      </c>
      <c r="AB5161">
        <v>3234.24</v>
      </c>
      <c r="AC5161">
        <v>9744.69</v>
      </c>
      <c r="AD5161" t="s">
        <v>41</v>
      </c>
      <c r="AE5161" t="s">
        <v>42</v>
      </c>
      <c r="AF5161" t="s">
        <v>42</v>
      </c>
      <c r="AG5161">
        <f t="shared" si="160"/>
        <v>0</v>
      </c>
      <c r="AH5161" t="str" cm="1">
        <f t="array" ref="AH5161">_xlfn.IFS(
X5161&lt;=20, "&lt;20",
AND(X5161&gt;=20, X5161&lt;50), "20-50",
AND(X5161&gt;=50, X5161&lt;100), "50-100",
X5161&gt;=100, "&gt;100"
)</f>
        <v>50-100</v>
      </c>
      <c r="AI5161">
        <f t="shared" si="161"/>
        <v>0</v>
      </c>
      <c r="AJ5161" t="str" cm="1">
        <f t="array" ref="AJ5161">_xlfn.IFS(
C5161&lt;=20, "&lt;20",
AND(C5161&gt;=20, C5161&lt;35), "20-35",
AND(C5161&gt;=35, C5161&lt;50), "35-50",
C5161&gt;=50, "50-100"
)</f>
        <v>&lt;20</v>
      </c>
      <c r="AK5161" t="str" cm="1">
        <f t="array" ref="AK5161">_xlfn.IFS(
G5161&lt;6, "&lt;6",
AND(G5161&gt;=6, G5161&lt;12), "6-12",
AND(G5161&gt;=12, G5161&lt;18), "12-18",  AND(G5161&gt;=18, G5161&lt;24), "18-24", G5161&gt;=24, "24-36")</f>
        <v>&lt;6</v>
      </c>
    </row>
    <row r="5162" spans="1:37" x14ac:dyDescent="0.3">
      <c r="A5162" t="s">
        <v>5262</v>
      </c>
      <c r="B5162" t="s">
        <v>33</v>
      </c>
      <c r="C5162">
        <v>30</v>
      </c>
      <c r="D5162" t="s">
        <v>34</v>
      </c>
      <c r="E5162" t="s">
        <v>48</v>
      </c>
      <c r="F5162">
        <v>5</v>
      </c>
      <c r="G5162">
        <v>4</v>
      </c>
      <c r="H5162" t="s">
        <v>36</v>
      </c>
      <c r="I5162" t="s">
        <v>37</v>
      </c>
      <c r="J5162" t="s">
        <v>37</v>
      </c>
      <c r="K5162" t="s">
        <v>37</v>
      </c>
      <c r="L5162" t="s">
        <v>50</v>
      </c>
      <c r="M5162" t="s">
        <v>34</v>
      </c>
      <c r="N5162" t="s">
        <v>37</v>
      </c>
      <c r="O5162" t="s">
        <v>37</v>
      </c>
      <c r="P5162" t="s">
        <v>37</v>
      </c>
      <c r="Q5162" t="s">
        <v>37</v>
      </c>
      <c r="R5162" t="s">
        <v>37</v>
      </c>
      <c r="S5162" t="s">
        <v>37</v>
      </c>
      <c r="T5162" t="s">
        <v>37</v>
      </c>
      <c r="U5162" t="s">
        <v>39</v>
      </c>
      <c r="V5162" t="s">
        <v>37</v>
      </c>
      <c r="W5162" t="s">
        <v>51</v>
      </c>
      <c r="X5162">
        <v>111.8</v>
      </c>
      <c r="Y5162">
        <v>5809.75</v>
      </c>
      <c r="Z5162">
        <v>0</v>
      </c>
      <c r="AA5162">
        <v>0</v>
      </c>
      <c r="AB5162">
        <v>2216.46</v>
      </c>
      <c r="AC5162">
        <v>8026.21</v>
      </c>
      <c r="AD5162" t="s">
        <v>41</v>
      </c>
      <c r="AE5162" t="s">
        <v>42</v>
      </c>
      <c r="AF5162" t="s">
        <v>42</v>
      </c>
      <c r="AG5162">
        <f t="shared" si="160"/>
        <v>0</v>
      </c>
      <c r="AH5162" t="str" cm="1">
        <f t="array" ref="AH5162">_xlfn.IFS(
X5162&lt;=20, "&lt;20",
AND(X5162&gt;=20, X5162&lt;50), "20-50",
AND(X5162&gt;=50, X5162&lt;100), "50-100",
X5162&gt;=100, "&gt;100"
)</f>
        <v>&gt;100</v>
      </c>
      <c r="AI5162">
        <f t="shared" si="161"/>
        <v>0</v>
      </c>
      <c r="AJ5162" t="str" cm="1">
        <f t="array" ref="AJ5162">_xlfn.IFS(
C5162&lt;=20, "&lt;20",
AND(C5162&gt;=20, C5162&lt;35), "20-35",
AND(C5162&gt;=35, C5162&lt;50), "35-50",
C5162&gt;=50, "50-100"
)</f>
        <v>20-35</v>
      </c>
      <c r="AK5162" t="str" cm="1">
        <f t="array" ref="AK5162">_xlfn.IFS(
G5162&lt;6, "&lt;6",
AND(G5162&gt;=6, G5162&lt;12), "6-12",
AND(G5162&gt;=12, G5162&lt;18), "12-18",  AND(G5162&gt;=18, G5162&lt;24), "18-24", G5162&gt;=24, "24-36")</f>
        <v>&lt;6</v>
      </c>
    </row>
    <row r="5163" spans="1:37" x14ac:dyDescent="0.3">
      <c r="A5163" t="s">
        <v>5263</v>
      </c>
      <c r="B5163" t="s">
        <v>44</v>
      </c>
      <c r="C5163">
        <v>81</v>
      </c>
      <c r="D5163" t="s">
        <v>34</v>
      </c>
      <c r="E5163" t="s">
        <v>61</v>
      </c>
      <c r="F5163">
        <v>8</v>
      </c>
      <c r="G5163">
        <v>14</v>
      </c>
      <c r="H5163" t="s">
        <v>36</v>
      </c>
      <c r="I5163" t="s">
        <v>37</v>
      </c>
      <c r="J5163" t="s">
        <v>34</v>
      </c>
      <c r="K5163" t="s">
        <v>37</v>
      </c>
      <c r="L5163" t="s">
        <v>50</v>
      </c>
      <c r="M5163" t="s">
        <v>34</v>
      </c>
      <c r="N5163" t="s">
        <v>34</v>
      </c>
      <c r="O5163" t="s">
        <v>34</v>
      </c>
      <c r="P5163" t="s">
        <v>34</v>
      </c>
      <c r="Q5163" t="s">
        <v>34</v>
      </c>
      <c r="R5163" t="s">
        <v>34</v>
      </c>
      <c r="S5163" t="s">
        <v>34</v>
      </c>
      <c r="T5163" t="s">
        <v>37</v>
      </c>
      <c r="U5163" t="s">
        <v>46</v>
      </c>
      <c r="V5163" t="s">
        <v>37</v>
      </c>
      <c r="W5163" t="s">
        <v>51</v>
      </c>
      <c r="X5163">
        <v>71</v>
      </c>
      <c r="Y5163">
        <v>71</v>
      </c>
      <c r="Z5163">
        <v>0</v>
      </c>
      <c r="AA5163">
        <v>0</v>
      </c>
      <c r="AB5163">
        <v>28.64</v>
      </c>
      <c r="AC5163">
        <v>99.64</v>
      </c>
      <c r="AD5163" t="s">
        <v>52</v>
      </c>
      <c r="AE5163" t="s">
        <v>53</v>
      </c>
      <c r="AF5163" t="s">
        <v>91</v>
      </c>
      <c r="AG5163">
        <f t="shared" si="160"/>
        <v>1</v>
      </c>
      <c r="AH5163" t="str" cm="1">
        <f t="array" ref="AH5163">_xlfn.IFS(
X5163&lt;=20, "&lt;20",
AND(X5163&gt;=20, X5163&lt;50), "20-50",
AND(X5163&gt;=50, X5163&lt;100), "50-100",
X5163&gt;=100, "&gt;100"
)</f>
        <v>50-100</v>
      </c>
      <c r="AI5163">
        <f t="shared" si="161"/>
        <v>0</v>
      </c>
      <c r="AJ5163" t="str" cm="1">
        <f t="array" ref="AJ5163">_xlfn.IFS(
C5163&lt;=20, "&lt;20",
AND(C5163&gt;=20, C5163&lt;35), "20-35",
AND(C5163&gt;=35, C5163&lt;50), "35-50",
C5163&gt;=50, "50-100"
)</f>
        <v>50-100</v>
      </c>
      <c r="AK5163" t="str" cm="1">
        <f t="array" ref="AK5163">_xlfn.IFS(
G5163&lt;6, "&lt;6",
AND(G5163&gt;=6, G5163&lt;12), "6-12",
AND(G5163&gt;=12, G5163&lt;18), "12-18",  AND(G5163&gt;=18, G5163&lt;24), "18-24", G5163&gt;=24, "24-36")</f>
        <v>12-18</v>
      </c>
    </row>
    <row r="5164" spans="1:37" x14ac:dyDescent="0.3">
      <c r="A5164" t="s">
        <v>5264</v>
      </c>
      <c r="B5164" t="s">
        <v>33</v>
      </c>
      <c r="C5164">
        <v>50</v>
      </c>
      <c r="D5164" t="s">
        <v>34</v>
      </c>
      <c r="E5164" t="s">
        <v>69</v>
      </c>
      <c r="F5164">
        <v>13</v>
      </c>
      <c r="G5164">
        <v>3</v>
      </c>
      <c r="H5164" t="s">
        <v>36</v>
      </c>
      <c r="I5164" t="s">
        <v>37</v>
      </c>
      <c r="J5164" t="s">
        <v>34</v>
      </c>
      <c r="K5164" t="s">
        <v>37</v>
      </c>
      <c r="L5164" t="s">
        <v>72</v>
      </c>
      <c r="M5164" t="s">
        <v>34</v>
      </c>
      <c r="N5164" t="s">
        <v>34</v>
      </c>
      <c r="O5164" t="s">
        <v>37</v>
      </c>
      <c r="P5164" t="s">
        <v>34</v>
      </c>
      <c r="Q5164" t="s">
        <v>34</v>
      </c>
      <c r="R5164" t="s">
        <v>34</v>
      </c>
      <c r="S5164" t="s">
        <v>34</v>
      </c>
      <c r="T5164" t="s">
        <v>37</v>
      </c>
      <c r="U5164" t="s">
        <v>46</v>
      </c>
      <c r="V5164" t="s">
        <v>37</v>
      </c>
      <c r="W5164" t="s">
        <v>143</v>
      </c>
      <c r="X5164">
        <v>49.55</v>
      </c>
      <c r="Y5164">
        <v>878.35</v>
      </c>
      <c r="Z5164">
        <v>0</v>
      </c>
      <c r="AA5164">
        <v>0</v>
      </c>
      <c r="AB5164">
        <v>342.9</v>
      </c>
      <c r="AC5164">
        <v>1221.25</v>
      </c>
      <c r="AD5164" t="s">
        <v>52</v>
      </c>
      <c r="AE5164" t="s">
        <v>53</v>
      </c>
      <c r="AF5164" t="s">
        <v>54</v>
      </c>
      <c r="AG5164">
        <f t="shared" si="160"/>
        <v>1</v>
      </c>
      <c r="AH5164" t="str" cm="1">
        <f t="array" ref="AH5164">_xlfn.IFS(
X5164&lt;=20, "&lt;20",
AND(X5164&gt;=20, X5164&lt;50), "20-50",
AND(X5164&gt;=50, X5164&lt;100), "50-100",
X5164&gt;=100, "&gt;100"
)</f>
        <v>20-50</v>
      </c>
      <c r="AI5164">
        <f t="shared" si="161"/>
        <v>0</v>
      </c>
      <c r="AJ5164" t="str" cm="1">
        <f t="array" ref="AJ5164">_xlfn.IFS(
C5164&lt;=20, "&lt;20",
AND(C5164&gt;=20, C5164&lt;35), "20-35",
AND(C5164&gt;=35, C5164&lt;50), "35-50",
C5164&gt;=50, "50-100"
)</f>
        <v>50-100</v>
      </c>
      <c r="AK5164" t="str" cm="1">
        <f t="array" ref="AK5164">_xlfn.IFS(
G5164&lt;6, "&lt;6",
AND(G5164&gt;=6, G5164&lt;12), "6-12",
AND(G5164&gt;=12, G5164&lt;18), "12-18",  AND(G5164&gt;=18, G5164&lt;24), "18-24", G5164&gt;=24, "24-36")</f>
        <v>&lt;6</v>
      </c>
    </row>
    <row r="5165" spans="1:37" x14ac:dyDescent="0.3">
      <c r="A5165" t="s">
        <v>5265</v>
      </c>
      <c r="B5165" t="s">
        <v>44</v>
      </c>
      <c r="C5165">
        <v>33</v>
      </c>
      <c r="D5165" t="s">
        <v>37</v>
      </c>
      <c r="E5165" t="s">
        <v>82</v>
      </c>
      <c r="F5165">
        <v>8</v>
      </c>
      <c r="G5165">
        <v>8</v>
      </c>
      <c r="H5165" t="s">
        <v>36</v>
      </c>
      <c r="I5165" t="s">
        <v>37</v>
      </c>
      <c r="J5165" t="s">
        <v>34</v>
      </c>
      <c r="K5165" t="s">
        <v>37</v>
      </c>
      <c r="L5165" t="s">
        <v>50</v>
      </c>
      <c r="M5165" t="s">
        <v>37</v>
      </c>
      <c r="N5165" t="s">
        <v>34</v>
      </c>
      <c r="O5165" t="s">
        <v>37</v>
      </c>
      <c r="P5165" t="s">
        <v>34</v>
      </c>
      <c r="Q5165" t="s">
        <v>34</v>
      </c>
      <c r="R5165" t="s">
        <v>34</v>
      </c>
      <c r="S5165" t="s">
        <v>34</v>
      </c>
      <c r="T5165" t="s">
        <v>37</v>
      </c>
      <c r="U5165" t="s">
        <v>46</v>
      </c>
      <c r="V5165" t="s">
        <v>37</v>
      </c>
      <c r="W5165" t="s">
        <v>40</v>
      </c>
      <c r="X5165">
        <v>79.849999999999994</v>
      </c>
      <c r="Y5165">
        <v>887.35</v>
      </c>
      <c r="Z5165">
        <v>0</v>
      </c>
      <c r="AA5165">
        <v>0</v>
      </c>
      <c r="AB5165">
        <v>483.8</v>
      </c>
      <c r="AC5165">
        <v>1371.15</v>
      </c>
      <c r="AD5165" t="s">
        <v>41</v>
      </c>
      <c r="AE5165" t="s">
        <v>42</v>
      </c>
      <c r="AF5165" t="s">
        <v>42</v>
      </c>
      <c r="AG5165">
        <f t="shared" si="160"/>
        <v>0</v>
      </c>
      <c r="AH5165" t="str" cm="1">
        <f t="array" ref="AH5165">_xlfn.IFS(
X5165&lt;=20, "&lt;20",
AND(X5165&gt;=20, X5165&lt;50), "20-50",
AND(X5165&gt;=50, X5165&lt;100), "50-100",
X5165&gt;=100, "&gt;100"
)</f>
        <v>50-100</v>
      </c>
      <c r="AI5165">
        <f t="shared" si="161"/>
        <v>0</v>
      </c>
      <c r="AJ5165" t="str" cm="1">
        <f t="array" ref="AJ5165">_xlfn.IFS(
C5165&lt;=20, "&lt;20",
AND(C5165&gt;=20, C5165&lt;35), "20-35",
AND(C5165&gt;=35, C5165&lt;50), "35-50",
C5165&gt;=50, "50-100"
)</f>
        <v>20-35</v>
      </c>
      <c r="AK5165" t="str" cm="1">
        <f t="array" ref="AK5165">_xlfn.IFS(
G5165&lt;6, "&lt;6",
AND(G5165&gt;=6, G5165&lt;12), "6-12",
AND(G5165&gt;=12, G5165&lt;18), "12-18",  AND(G5165&gt;=18, G5165&lt;24), "18-24", G5165&gt;=24, "24-36")</f>
        <v>6-12</v>
      </c>
    </row>
    <row r="5166" spans="1:37" x14ac:dyDescent="0.3">
      <c r="A5166" t="s">
        <v>5266</v>
      </c>
      <c r="B5166" t="s">
        <v>44</v>
      </c>
      <c r="C5166">
        <v>34</v>
      </c>
      <c r="D5166" t="s">
        <v>37</v>
      </c>
      <c r="E5166" t="s">
        <v>74</v>
      </c>
      <c r="F5166">
        <v>15</v>
      </c>
      <c r="G5166">
        <v>4</v>
      </c>
      <c r="H5166" t="s">
        <v>36</v>
      </c>
      <c r="I5166" t="s">
        <v>37</v>
      </c>
      <c r="J5166" t="s">
        <v>37</v>
      </c>
      <c r="K5166" t="s">
        <v>37</v>
      </c>
      <c r="L5166" t="s">
        <v>50</v>
      </c>
      <c r="M5166" t="s">
        <v>34</v>
      </c>
      <c r="N5166" t="s">
        <v>34</v>
      </c>
      <c r="O5166" t="s">
        <v>34</v>
      </c>
      <c r="P5166" t="s">
        <v>34</v>
      </c>
      <c r="Q5166" t="s">
        <v>34</v>
      </c>
      <c r="R5166" t="s">
        <v>34</v>
      </c>
      <c r="S5166" t="s">
        <v>34</v>
      </c>
      <c r="T5166" t="s">
        <v>37</v>
      </c>
      <c r="U5166" t="s">
        <v>46</v>
      </c>
      <c r="V5166" t="s">
        <v>34</v>
      </c>
      <c r="W5166" t="s">
        <v>40</v>
      </c>
      <c r="X5166">
        <v>75.45</v>
      </c>
      <c r="Y5166">
        <v>480.75</v>
      </c>
      <c r="Z5166">
        <v>0</v>
      </c>
      <c r="AA5166">
        <v>0</v>
      </c>
      <c r="AB5166">
        <v>126.7</v>
      </c>
      <c r="AC5166">
        <v>607.45000000000005</v>
      </c>
      <c r="AD5166" t="s">
        <v>52</v>
      </c>
      <c r="AE5166" t="s">
        <v>53</v>
      </c>
      <c r="AF5166" t="s">
        <v>54</v>
      </c>
      <c r="AG5166">
        <f t="shared" si="160"/>
        <v>1</v>
      </c>
      <c r="AH5166" t="str" cm="1">
        <f t="array" ref="AH5166">_xlfn.IFS(
X5166&lt;=20, "&lt;20",
AND(X5166&gt;=20, X5166&lt;50), "20-50",
AND(X5166&gt;=50, X5166&lt;100), "50-100",
X5166&gt;=100, "&gt;100"
)</f>
        <v>50-100</v>
      </c>
      <c r="AI5166">
        <f t="shared" si="161"/>
        <v>0</v>
      </c>
      <c r="AJ5166" t="str" cm="1">
        <f t="array" ref="AJ5166">_xlfn.IFS(
C5166&lt;=20, "&lt;20",
AND(C5166&gt;=20, C5166&lt;35), "20-35",
AND(C5166&gt;=35, C5166&lt;50), "35-50",
C5166&gt;=50, "50-100"
)</f>
        <v>20-35</v>
      </c>
      <c r="AK5166" t="str" cm="1">
        <f t="array" ref="AK5166">_xlfn.IFS(
G5166&lt;6, "&lt;6",
AND(G5166&gt;=6, G5166&lt;12), "6-12",
AND(G5166&gt;=12, G5166&lt;18), "12-18",  AND(G5166&gt;=18, G5166&lt;24), "18-24", G5166&gt;=24, "24-36")</f>
        <v>&lt;6</v>
      </c>
    </row>
    <row r="5167" spans="1:37" x14ac:dyDescent="0.3">
      <c r="A5167" t="s">
        <v>5267</v>
      </c>
      <c r="B5167" t="s">
        <v>44</v>
      </c>
      <c r="C5167">
        <v>57</v>
      </c>
      <c r="D5167" t="s">
        <v>37</v>
      </c>
      <c r="E5167" t="s">
        <v>90</v>
      </c>
      <c r="F5167">
        <v>1</v>
      </c>
      <c r="G5167">
        <v>20</v>
      </c>
      <c r="H5167" t="s">
        <v>70</v>
      </c>
      <c r="I5167" t="s">
        <v>37</v>
      </c>
      <c r="J5167" t="s">
        <v>34</v>
      </c>
      <c r="K5167" t="s">
        <v>34</v>
      </c>
      <c r="L5167" t="s">
        <v>34</v>
      </c>
      <c r="M5167" t="s">
        <v>34</v>
      </c>
      <c r="N5167" t="s">
        <v>34</v>
      </c>
      <c r="O5167" t="s">
        <v>34</v>
      </c>
      <c r="P5167" t="s">
        <v>34</v>
      </c>
      <c r="Q5167" t="s">
        <v>34</v>
      </c>
      <c r="R5167" t="s">
        <v>34</v>
      </c>
      <c r="S5167" t="s">
        <v>34</v>
      </c>
      <c r="T5167" t="s">
        <v>34</v>
      </c>
      <c r="U5167" t="s">
        <v>67</v>
      </c>
      <c r="V5167" t="s">
        <v>37</v>
      </c>
      <c r="W5167" t="s">
        <v>51</v>
      </c>
      <c r="X5167">
        <v>19.600000000000001</v>
      </c>
      <c r="Y5167">
        <v>1134.25</v>
      </c>
      <c r="Z5167">
        <v>0</v>
      </c>
      <c r="AA5167">
        <v>0</v>
      </c>
      <c r="AB5167">
        <v>1326.96</v>
      </c>
      <c r="AC5167">
        <v>2461.21</v>
      </c>
      <c r="AD5167" t="s">
        <v>41</v>
      </c>
      <c r="AE5167" t="s">
        <v>42</v>
      </c>
      <c r="AF5167" t="s">
        <v>42</v>
      </c>
      <c r="AG5167">
        <f t="shared" si="160"/>
        <v>0</v>
      </c>
      <c r="AH5167" t="str" cm="1">
        <f t="array" ref="AH5167">_xlfn.IFS(
X5167&lt;=20, "&lt;20",
AND(X5167&gt;=20, X5167&lt;50), "20-50",
AND(X5167&gt;=50, X5167&lt;100), "50-100",
X5167&gt;=100, "&gt;100"
)</f>
        <v>&lt;20</v>
      </c>
      <c r="AI5167">
        <f t="shared" si="161"/>
        <v>0</v>
      </c>
      <c r="AJ5167" t="str" cm="1">
        <f t="array" ref="AJ5167">_xlfn.IFS(
C5167&lt;=20, "&lt;20",
AND(C5167&gt;=20, C5167&lt;35), "20-35",
AND(C5167&gt;=35, C5167&lt;50), "35-50",
C5167&gt;=50, "50-100"
)</f>
        <v>50-100</v>
      </c>
      <c r="AK5167" t="str" cm="1">
        <f t="array" ref="AK5167">_xlfn.IFS(
G5167&lt;6, "&lt;6",
AND(G5167&gt;=6, G5167&lt;12), "6-12",
AND(G5167&gt;=12, G5167&lt;18), "12-18",  AND(G5167&gt;=18, G5167&lt;24), "18-24", G5167&gt;=24, "24-36")</f>
        <v>18-24</v>
      </c>
    </row>
    <row r="5168" spans="1:37" x14ac:dyDescent="0.3">
      <c r="A5168" t="s">
        <v>5268</v>
      </c>
      <c r="B5168" t="s">
        <v>33</v>
      </c>
      <c r="C5168">
        <v>59</v>
      </c>
      <c r="D5168" t="s">
        <v>34</v>
      </c>
      <c r="E5168" t="s">
        <v>74</v>
      </c>
      <c r="F5168">
        <v>9</v>
      </c>
      <c r="G5168">
        <v>3</v>
      </c>
      <c r="H5168" t="s">
        <v>36</v>
      </c>
      <c r="I5168" t="s">
        <v>34</v>
      </c>
      <c r="J5168" t="s">
        <v>34</v>
      </c>
      <c r="K5168" t="s">
        <v>37</v>
      </c>
      <c r="L5168" t="s">
        <v>72</v>
      </c>
      <c r="M5168" t="s">
        <v>34</v>
      </c>
      <c r="N5168" t="s">
        <v>37</v>
      </c>
      <c r="O5168" t="s">
        <v>34</v>
      </c>
      <c r="P5168" t="s">
        <v>34</v>
      </c>
      <c r="Q5168" t="s">
        <v>34</v>
      </c>
      <c r="R5168" t="s">
        <v>34</v>
      </c>
      <c r="S5168" t="s">
        <v>34</v>
      </c>
      <c r="T5168" t="s">
        <v>37</v>
      </c>
      <c r="U5168" t="s">
        <v>46</v>
      </c>
      <c r="V5168" t="s">
        <v>37</v>
      </c>
      <c r="W5168" t="s">
        <v>40</v>
      </c>
      <c r="X5168">
        <v>29.25</v>
      </c>
      <c r="Y5168">
        <v>226.95</v>
      </c>
      <c r="Z5168">
        <v>0</v>
      </c>
      <c r="AA5168">
        <v>0</v>
      </c>
      <c r="AB5168">
        <v>0</v>
      </c>
      <c r="AC5168">
        <v>226.95</v>
      </c>
      <c r="AD5168" t="s">
        <v>41</v>
      </c>
      <c r="AE5168" t="s">
        <v>42</v>
      </c>
      <c r="AF5168" t="s">
        <v>42</v>
      </c>
      <c r="AG5168">
        <f t="shared" si="160"/>
        <v>0</v>
      </c>
      <c r="AH5168" t="str" cm="1">
        <f t="array" ref="AH5168">_xlfn.IFS(
X5168&lt;=20, "&lt;20",
AND(X5168&gt;=20, X5168&lt;50), "20-50",
AND(X5168&gt;=50, X5168&lt;100), "50-100",
X5168&gt;=100, "&gt;100"
)</f>
        <v>20-50</v>
      </c>
      <c r="AI5168">
        <f t="shared" si="161"/>
        <v>0</v>
      </c>
      <c r="AJ5168" t="str" cm="1">
        <f t="array" ref="AJ5168">_xlfn.IFS(
C5168&lt;=20, "&lt;20",
AND(C5168&gt;=20, C5168&lt;35), "20-35",
AND(C5168&gt;=35, C5168&lt;50), "35-50",
C5168&gt;=50, "50-100"
)</f>
        <v>50-100</v>
      </c>
      <c r="AK5168" t="str" cm="1">
        <f t="array" ref="AK5168">_xlfn.IFS(
G5168&lt;6, "&lt;6",
AND(G5168&gt;=6, G5168&lt;12), "6-12",
AND(G5168&gt;=12, G5168&lt;18), "12-18",  AND(G5168&gt;=18, G5168&lt;24), "18-24", G5168&gt;=24, "24-36")</f>
        <v>&lt;6</v>
      </c>
    </row>
    <row r="5169" spans="1:37" x14ac:dyDescent="0.3">
      <c r="A5169" t="s">
        <v>5269</v>
      </c>
      <c r="B5169" t="s">
        <v>33</v>
      </c>
      <c r="C5169">
        <v>33</v>
      </c>
      <c r="D5169" t="s">
        <v>34</v>
      </c>
      <c r="E5169" t="s">
        <v>76</v>
      </c>
      <c r="F5169">
        <v>10</v>
      </c>
      <c r="G5169">
        <v>3</v>
      </c>
      <c r="H5169" t="s">
        <v>36</v>
      </c>
      <c r="I5169" t="s">
        <v>37</v>
      </c>
      <c r="J5169" t="s">
        <v>37</v>
      </c>
      <c r="K5169" t="s">
        <v>37</v>
      </c>
      <c r="L5169" t="s">
        <v>50</v>
      </c>
      <c r="M5169" t="s">
        <v>34</v>
      </c>
      <c r="N5169" t="s">
        <v>37</v>
      </c>
      <c r="O5169" t="s">
        <v>37</v>
      </c>
      <c r="P5169" t="s">
        <v>34</v>
      </c>
      <c r="Q5169" t="s">
        <v>34</v>
      </c>
      <c r="R5169" t="s">
        <v>37</v>
      </c>
      <c r="S5169" t="s">
        <v>37</v>
      </c>
      <c r="T5169" t="s">
        <v>37</v>
      </c>
      <c r="U5169" t="s">
        <v>46</v>
      </c>
      <c r="V5169" t="s">
        <v>37</v>
      </c>
      <c r="W5169" t="s">
        <v>51</v>
      </c>
      <c r="X5169">
        <v>93.35</v>
      </c>
      <c r="Y5169">
        <v>3092</v>
      </c>
      <c r="Z5169">
        <v>0</v>
      </c>
      <c r="AA5169">
        <v>0</v>
      </c>
      <c r="AB5169">
        <v>1048.08</v>
      </c>
      <c r="AC5169">
        <v>4140.08</v>
      </c>
      <c r="AD5169" t="s">
        <v>41</v>
      </c>
      <c r="AE5169" t="s">
        <v>42</v>
      </c>
      <c r="AF5169" t="s">
        <v>42</v>
      </c>
      <c r="AG5169">
        <f t="shared" si="160"/>
        <v>0</v>
      </c>
      <c r="AH5169" t="str" cm="1">
        <f t="array" ref="AH5169">_xlfn.IFS(
X5169&lt;=20, "&lt;20",
AND(X5169&gt;=20, X5169&lt;50), "20-50",
AND(X5169&gt;=50, X5169&lt;100), "50-100",
X5169&gt;=100, "&gt;100"
)</f>
        <v>50-100</v>
      </c>
      <c r="AI5169">
        <f t="shared" si="161"/>
        <v>0</v>
      </c>
      <c r="AJ5169" t="str" cm="1">
        <f t="array" ref="AJ5169">_xlfn.IFS(
C5169&lt;=20, "&lt;20",
AND(C5169&gt;=20, C5169&lt;35), "20-35",
AND(C5169&gt;=35, C5169&lt;50), "35-50",
C5169&gt;=50, "50-100"
)</f>
        <v>20-35</v>
      </c>
      <c r="AK5169" t="str" cm="1">
        <f t="array" ref="AK5169">_xlfn.IFS(
G5169&lt;6, "&lt;6",
AND(G5169&gt;=6, G5169&lt;12), "6-12",
AND(G5169&gt;=12, G5169&lt;18), "12-18",  AND(G5169&gt;=18, G5169&lt;24), "18-24", G5169&gt;=24, "24-36")</f>
        <v>&lt;6</v>
      </c>
    </row>
    <row r="5170" spans="1:37" x14ac:dyDescent="0.3">
      <c r="A5170" t="s">
        <v>5270</v>
      </c>
      <c r="B5170" t="s">
        <v>44</v>
      </c>
      <c r="C5170">
        <v>74</v>
      </c>
      <c r="D5170" t="s">
        <v>37</v>
      </c>
      <c r="E5170" t="s">
        <v>56</v>
      </c>
      <c r="F5170">
        <v>12</v>
      </c>
      <c r="G5170">
        <v>4</v>
      </c>
      <c r="H5170" t="s">
        <v>70</v>
      </c>
      <c r="I5170" t="s">
        <v>37</v>
      </c>
      <c r="J5170" t="s">
        <v>37</v>
      </c>
      <c r="K5170" t="s">
        <v>37</v>
      </c>
      <c r="L5170" t="s">
        <v>50</v>
      </c>
      <c r="M5170" t="s">
        <v>37</v>
      </c>
      <c r="N5170" t="s">
        <v>37</v>
      </c>
      <c r="O5170" t="s">
        <v>34</v>
      </c>
      <c r="P5170" t="s">
        <v>34</v>
      </c>
      <c r="Q5170" t="s">
        <v>37</v>
      </c>
      <c r="R5170" t="s">
        <v>37</v>
      </c>
      <c r="S5170" t="s">
        <v>37</v>
      </c>
      <c r="T5170" t="s">
        <v>37</v>
      </c>
      <c r="U5170" t="s">
        <v>46</v>
      </c>
      <c r="V5170" t="s">
        <v>37</v>
      </c>
      <c r="W5170" t="s">
        <v>51</v>
      </c>
      <c r="X5170">
        <v>103.5</v>
      </c>
      <c r="Y5170">
        <v>6548.65</v>
      </c>
      <c r="Z5170">
        <v>0</v>
      </c>
      <c r="AA5170">
        <v>0</v>
      </c>
      <c r="AB5170">
        <v>1228.8</v>
      </c>
      <c r="AC5170">
        <v>7777.45</v>
      </c>
      <c r="AD5170" t="s">
        <v>41</v>
      </c>
      <c r="AE5170" t="s">
        <v>42</v>
      </c>
      <c r="AF5170" t="s">
        <v>42</v>
      </c>
      <c r="AG5170">
        <f t="shared" si="160"/>
        <v>0</v>
      </c>
      <c r="AH5170" t="str" cm="1">
        <f t="array" ref="AH5170">_xlfn.IFS(
X5170&lt;=20, "&lt;20",
AND(X5170&gt;=20, X5170&lt;50), "20-50",
AND(X5170&gt;=50, X5170&lt;100), "50-100",
X5170&gt;=100, "&gt;100"
)</f>
        <v>&gt;100</v>
      </c>
      <c r="AI5170">
        <f t="shared" si="161"/>
        <v>0</v>
      </c>
      <c r="AJ5170" t="str" cm="1">
        <f t="array" ref="AJ5170">_xlfn.IFS(
C5170&lt;=20, "&lt;20",
AND(C5170&gt;=20, C5170&lt;35), "20-35",
AND(C5170&gt;=35, C5170&lt;50), "35-50",
C5170&gt;=50, "50-100"
)</f>
        <v>50-100</v>
      </c>
      <c r="AK5170" t="str" cm="1">
        <f t="array" ref="AK5170">_xlfn.IFS(
G5170&lt;6, "&lt;6",
AND(G5170&gt;=6, G5170&lt;12), "6-12",
AND(G5170&gt;=12, G5170&lt;18), "12-18",  AND(G5170&gt;=18, G5170&lt;24), "18-24", G5170&gt;=24, "24-36")</f>
        <v>&lt;6</v>
      </c>
    </row>
    <row r="5171" spans="1:37" x14ac:dyDescent="0.3">
      <c r="A5171" t="s">
        <v>5271</v>
      </c>
      <c r="B5171" t="s">
        <v>44</v>
      </c>
      <c r="C5171">
        <v>46</v>
      </c>
      <c r="D5171" t="s">
        <v>34</v>
      </c>
      <c r="E5171" t="s">
        <v>164</v>
      </c>
      <c r="F5171">
        <v>10</v>
      </c>
      <c r="G5171">
        <v>4</v>
      </c>
      <c r="H5171" t="s">
        <v>36</v>
      </c>
      <c r="I5171" t="s">
        <v>37</v>
      </c>
      <c r="J5171" t="s">
        <v>34</v>
      </c>
      <c r="K5171" t="s">
        <v>37</v>
      </c>
      <c r="L5171" t="s">
        <v>50</v>
      </c>
      <c r="M5171" t="s">
        <v>34</v>
      </c>
      <c r="N5171" t="s">
        <v>34</v>
      </c>
      <c r="O5171" t="s">
        <v>34</v>
      </c>
      <c r="P5171" t="s">
        <v>37</v>
      </c>
      <c r="Q5171" t="s">
        <v>37</v>
      </c>
      <c r="R5171" t="s">
        <v>37</v>
      </c>
      <c r="S5171" t="s">
        <v>37</v>
      </c>
      <c r="T5171" t="s">
        <v>37</v>
      </c>
      <c r="U5171" t="s">
        <v>46</v>
      </c>
      <c r="V5171" t="s">
        <v>37</v>
      </c>
      <c r="W5171" t="s">
        <v>51</v>
      </c>
      <c r="X5171">
        <v>95.9</v>
      </c>
      <c r="Y5171">
        <v>827.45</v>
      </c>
      <c r="Z5171">
        <v>0</v>
      </c>
      <c r="AA5171">
        <v>0</v>
      </c>
      <c r="AB5171">
        <v>277.2</v>
      </c>
      <c r="AC5171">
        <v>1104.6500000000001</v>
      </c>
      <c r="AD5171" t="s">
        <v>41</v>
      </c>
      <c r="AE5171" t="s">
        <v>42</v>
      </c>
      <c r="AF5171" t="s">
        <v>42</v>
      </c>
      <c r="AG5171">
        <f t="shared" si="160"/>
        <v>0</v>
      </c>
      <c r="AH5171" t="str" cm="1">
        <f t="array" ref="AH5171">_xlfn.IFS(
X5171&lt;=20, "&lt;20",
AND(X5171&gt;=20, X5171&lt;50), "20-50",
AND(X5171&gt;=50, X5171&lt;100), "50-100",
X5171&gt;=100, "&gt;100"
)</f>
        <v>50-100</v>
      </c>
      <c r="AI5171">
        <f t="shared" si="161"/>
        <v>0</v>
      </c>
      <c r="AJ5171" t="str" cm="1">
        <f t="array" ref="AJ5171">_xlfn.IFS(
C5171&lt;=20, "&lt;20",
AND(C5171&gt;=20, C5171&lt;35), "20-35",
AND(C5171&gt;=35, C5171&lt;50), "35-50",
C5171&gt;=50, "50-100"
)</f>
        <v>35-50</v>
      </c>
      <c r="AK5171" t="str" cm="1">
        <f t="array" ref="AK5171">_xlfn.IFS(
G5171&lt;6, "&lt;6",
AND(G5171&gt;=6, G5171&lt;12), "6-12",
AND(G5171&gt;=12, G5171&lt;18), "12-18",  AND(G5171&gt;=18, G5171&lt;24), "18-24", G5171&gt;=24, "24-36")</f>
        <v>&lt;6</v>
      </c>
    </row>
    <row r="5172" spans="1:37" x14ac:dyDescent="0.3">
      <c r="A5172" t="s">
        <v>5272</v>
      </c>
      <c r="B5172" t="s">
        <v>44</v>
      </c>
      <c r="C5172">
        <v>66</v>
      </c>
      <c r="D5172" t="s">
        <v>34</v>
      </c>
      <c r="E5172" t="s">
        <v>82</v>
      </c>
      <c r="F5172">
        <v>9</v>
      </c>
      <c r="G5172">
        <v>27</v>
      </c>
      <c r="H5172" t="s">
        <v>36</v>
      </c>
      <c r="I5172" t="s">
        <v>37</v>
      </c>
      <c r="J5172" t="s">
        <v>37</v>
      </c>
      <c r="K5172" t="s">
        <v>37</v>
      </c>
      <c r="L5172" t="s">
        <v>50</v>
      </c>
      <c r="M5172" t="s">
        <v>37</v>
      </c>
      <c r="N5172" t="s">
        <v>34</v>
      </c>
      <c r="O5172" t="s">
        <v>34</v>
      </c>
      <c r="P5172" t="s">
        <v>34</v>
      </c>
      <c r="Q5172" t="s">
        <v>34</v>
      </c>
      <c r="R5172" t="s">
        <v>34</v>
      </c>
      <c r="S5172" t="s">
        <v>34</v>
      </c>
      <c r="T5172" t="s">
        <v>37</v>
      </c>
      <c r="U5172" t="s">
        <v>67</v>
      </c>
      <c r="V5172" t="s">
        <v>37</v>
      </c>
      <c r="W5172" t="s">
        <v>51</v>
      </c>
      <c r="X5172">
        <v>80.95</v>
      </c>
      <c r="Y5172">
        <v>4859.1000000000004</v>
      </c>
      <c r="Z5172">
        <v>49.53</v>
      </c>
      <c r="AA5172">
        <v>0</v>
      </c>
      <c r="AB5172">
        <v>1093.8</v>
      </c>
      <c r="AC5172">
        <v>5903.37</v>
      </c>
      <c r="AD5172" t="s">
        <v>41</v>
      </c>
      <c r="AE5172" t="s">
        <v>42</v>
      </c>
      <c r="AF5172" t="s">
        <v>42</v>
      </c>
      <c r="AG5172">
        <f t="shared" si="160"/>
        <v>0</v>
      </c>
      <c r="AH5172" t="str" cm="1">
        <f t="array" ref="AH5172">_xlfn.IFS(
X5172&lt;=20, "&lt;20",
AND(X5172&gt;=20, X5172&lt;50), "20-50",
AND(X5172&gt;=50, X5172&lt;100), "50-100",
X5172&gt;=100, "&gt;100"
)</f>
        <v>50-100</v>
      </c>
      <c r="AI5172">
        <f t="shared" si="161"/>
        <v>0</v>
      </c>
      <c r="AJ5172" t="str" cm="1">
        <f t="array" ref="AJ5172">_xlfn.IFS(
C5172&lt;=20, "&lt;20",
AND(C5172&gt;=20, C5172&lt;35), "20-35",
AND(C5172&gt;=35, C5172&lt;50), "35-50",
C5172&gt;=50, "50-100"
)</f>
        <v>50-100</v>
      </c>
      <c r="AK5172" t="str" cm="1">
        <f t="array" ref="AK5172">_xlfn.IFS(
G5172&lt;6, "&lt;6",
AND(G5172&gt;=6, G5172&lt;12), "6-12",
AND(G5172&gt;=12, G5172&lt;18), "12-18",  AND(G5172&gt;=18, G5172&lt;24), "18-24", G5172&gt;=24, "24-36")</f>
        <v>24-36</v>
      </c>
    </row>
    <row r="5173" spans="1:37" x14ac:dyDescent="0.3">
      <c r="A5173" t="s">
        <v>5273</v>
      </c>
      <c r="B5173" t="s">
        <v>33</v>
      </c>
      <c r="C5173">
        <v>22</v>
      </c>
      <c r="D5173" t="s">
        <v>37</v>
      </c>
      <c r="E5173" t="s">
        <v>35</v>
      </c>
      <c r="F5173">
        <v>1</v>
      </c>
      <c r="G5173">
        <v>3</v>
      </c>
      <c r="H5173" t="s">
        <v>36</v>
      </c>
      <c r="I5173" t="s">
        <v>37</v>
      </c>
      <c r="J5173" t="s">
        <v>34</v>
      </c>
      <c r="K5173" t="s">
        <v>34</v>
      </c>
      <c r="L5173" t="s">
        <v>34</v>
      </c>
      <c r="M5173" t="s">
        <v>34</v>
      </c>
      <c r="N5173" t="s">
        <v>34</v>
      </c>
      <c r="O5173" t="s">
        <v>34</v>
      </c>
      <c r="P5173" t="s">
        <v>34</v>
      </c>
      <c r="Q5173" t="s">
        <v>34</v>
      </c>
      <c r="R5173" t="s">
        <v>34</v>
      </c>
      <c r="S5173" t="s">
        <v>34</v>
      </c>
      <c r="T5173" t="s">
        <v>34</v>
      </c>
      <c r="U5173" t="s">
        <v>67</v>
      </c>
      <c r="V5173" t="s">
        <v>34</v>
      </c>
      <c r="W5173" t="s">
        <v>40</v>
      </c>
      <c r="X5173">
        <v>19.649999999999999</v>
      </c>
      <c r="Y5173">
        <v>1008.7</v>
      </c>
      <c r="Z5173">
        <v>0</v>
      </c>
      <c r="AA5173">
        <v>0</v>
      </c>
      <c r="AB5173">
        <v>1388.88</v>
      </c>
      <c r="AC5173">
        <v>2397.58</v>
      </c>
      <c r="AD5173" t="s">
        <v>41</v>
      </c>
      <c r="AE5173" t="s">
        <v>42</v>
      </c>
      <c r="AF5173" t="s">
        <v>42</v>
      </c>
      <c r="AG5173">
        <f t="shared" si="160"/>
        <v>0</v>
      </c>
      <c r="AH5173" t="str" cm="1">
        <f t="array" ref="AH5173">_xlfn.IFS(
X5173&lt;=20, "&lt;20",
AND(X5173&gt;=20, X5173&lt;50), "20-50",
AND(X5173&gt;=50, X5173&lt;100), "50-100",
X5173&gt;=100, "&gt;100"
)</f>
        <v>&lt;20</v>
      </c>
      <c r="AI5173">
        <f t="shared" si="161"/>
        <v>0</v>
      </c>
      <c r="AJ5173" t="str" cm="1">
        <f t="array" ref="AJ5173">_xlfn.IFS(
C5173&lt;=20, "&lt;20",
AND(C5173&gt;=20, C5173&lt;35), "20-35",
AND(C5173&gt;=35, C5173&lt;50), "35-50",
C5173&gt;=50, "50-100"
)</f>
        <v>20-35</v>
      </c>
      <c r="AK5173" t="str" cm="1">
        <f t="array" ref="AK5173">_xlfn.IFS(
G5173&lt;6, "&lt;6",
AND(G5173&gt;=6, G5173&lt;12), "6-12",
AND(G5173&gt;=12, G5173&lt;18), "12-18",  AND(G5173&gt;=18, G5173&lt;24), "18-24", G5173&gt;=24, "24-36")</f>
        <v>&lt;6</v>
      </c>
    </row>
    <row r="5174" spans="1:37" x14ac:dyDescent="0.3">
      <c r="A5174" t="s">
        <v>5274</v>
      </c>
      <c r="B5174" t="s">
        <v>44</v>
      </c>
      <c r="C5174">
        <v>20</v>
      </c>
      <c r="D5174" t="s">
        <v>37</v>
      </c>
      <c r="E5174" t="s">
        <v>64</v>
      </c>
      <c r="F5174">
        <v>9</v>
      </c>
      <c r="G5174">
        <v>1</v>
      </c>
      <c r="H5174" t="s">
        <v>70</v>
      </c>
      <c r="I5174" t="s">
        <v>37</v>
      </c>
      <c r="J5174" t="s">
        <v>34</v>
      </c>
      <c r="K5174" t="s">
        <v>37</v>
      </c>
      <c r="L5174" t="s">
        <v>50</v>
      </c>
      <c r="M5174" t="s">
        <v>34</v>
      </c>
      <c r="N5174" t="s">
        <v>34</v>
      </c>
      <c r="O5174" t="s">
        <v>37</v>
      </c>
      <c r="P5174" t="s">
        <v>37</v>
      </c>
      <c r="Q5174" t="s">
        <v>34</v>
      </c>
      <c r="R5174" t="s">
        <v>37</v>
      </c>
      <c r="S5174" t="s">
        <v>37</v>
      </c>
      <c r="T5174" t="s">
        <v>34</v>
      </c>
      <c r="U5174" t="s">
        <v>39</v>
      </c>
      <c r="V5174" t="s">
        <v>34</v>
      </c>
      <c r="W5174" t="s">
        <v>51</v>
      </c>
      <c r="X5174">
        <v>90.95</v>
      </c>
      <c r="Y5174">
        <v>4236.6000000000004</v>
      </c>
      <c r="Z5174">
        <v>0</v>
      </c>
      <c r="AA5174">
        <v>50</v>
      </c>
      <c r="AB5174">
        <v>287.95999999999998</v>
      </c>
      <c r="AC5174">
        <v>4574.5600000000004</v>
      </c>
      <c r="AD5174" t="s">
        <v>41</v>
      </c>
      <c r="AE5174" t="s">
        <v>42</v>
      </c>
      <c r="AF5174" t="s">
        <v>42</v>
      </c>
      <c r="AG5174">
        <f t="shared" si="160"/>
        <v>0</v>
      </c>
      <c r="AH5174" t="str" cm="1">
        <f t="array" ref="AH5174">_xlfn.IFS(
X5174&lt;=20, "&lt;20",
AND(X5174&gt;=20, X5174&lt;50), "20-50",
AND(X5174&gt;=50, X5174&lt;100), "50-100",
X5174&gt;=100, "&gt;100"
)</f>
        <v>50-100</v>
      </c>
      <c r="AI5174">
        <f t="shared" si="161"/>
        <v>0</v>
      </c>
      <c r="AJ5174" t="str" cm="1">
        <f t="array" ref="AJ5174">_xlfn.IFS(
C5174&lt;=20, "&lt;20",
AND(C5174&gt;=20, C5174&lt;35), "20-35",
AND(C5174&gt;=35, C5174&lt;50), "35-50",
C5174&gt;=50, "50-100"
)</f>
        <v>&lt;20</v>
      </c>
      <c r="AK5174" t="str" cm="1">
        <f t="array" ref="AK5174">_xlfn.IFS(
G5174&lt;6, "&lt;6",
AND(G5174&gt;=6, G5174&lt;12), "6-12",
AND(G5174&gt;=12, G5174&lt;18), "12-18",  AND(G5174&gt;=18, G5174&lt;24), "18-24", G5174&gt;=24, "24-36")</f>
        <v>&lt;6</v>
      </c>
    </row>
    <row r="5175" spans="1:37" x14ac:dyDescent="0.3">
      <c r="A5175" t="s">
        <v>5275</v>
      </c>
      <c r="B5175" t="s">
        <v>44</v>
      </c>
      <c r="C5175">
        <v>20</v>
      </c>
      <c r="D5175" t="s">
        <v>37</v>
      </c>
      <c r="E5175" t="s">
        <v>130</v>
      </c>
      <c r="F5175">
        <v>9</v>
      </c>
      <c r="G5175">
        <v>12</v>
      </c>
      <c r="H5175" t="s">
        <v>49</v>
      </c>
      <c r="I5175" t="s">
        <v>37</v>
      </c>
      <c r="J5175" t="s">
        <v>34</v>
      </c>
      <c r="K5175" t="s">
        <v>34</v>
      </c>
      <c r="L5175" t="s">
        <v>34</v>
      </c>
      <c r="M5175" t="s">
        <v>34</v>
      </c>
      <c r="N5175" t="s">
        <v>34</v>
      </c>
      <c r="O5175" t="s">
        <v>34</v>
      </c>
      <c r="P5175" t="s">
        <v>34</v>
      </c>
      <c r="Q5175" t="s">
        <v>34</v>
      </c>
      <c r="R5175" t="s">
        <v>34</v>
      </c>
      <c r="S5175" t="s">
        <v>34</v>
      </c>
      <c r="T5175" t="s">
        <v>34</v>
      </c>
      <c r="U5175" t="s">
        <v>39</v>
      </c>
      <c r="V5175" t="s">
        <v>34</v>
      </c>
      <c r="W5175" t="s">
        <v>40</v>
      </c>
      <c r="X5175">
        <v>20.6</v>
      </c>
      <c r="Y5175">
        <v>116.6</v>
      </c>
      <c r="Z5175">
        <v>0</v>
      </c>
      <c r="AA5175">
        <v>0</v>
      </c>
      <c r="AB5175">
        <v>73.02</v>
      </c>
      <c r="AC5175">
        <v>189.62</v>
      </c>
      <c r="AD5175" t="s">
        <v>41</v>
      </c>
      <c r="AE5175" t="s">
        <v>42</v>
      </c>
      <c r="AF5175" t="s">
        <v>42</v>
      </c>
      <c r="AG5175">
        <f t="shared" si="160"/>
        <v>0</v>
      </c>
      <c r="AH5175" t="str" cm="1">
        <f t="array" ref="AH5175">_xlfn.IFS(
X5175&lt;=20, "&lt;20",
AND(X5175&gt;=20, X5175&lt;50), "20-50",
AND(X5175&gt;=50, X5175&lt;100), "50-100",
X5175&gt;=100, "&gt;100"
)</f>
        <v>20-50</v>
      </c>
      <c r="AI5175">
        <f t="shared" si="161"/>
        <v>0</v>
      </c>
      <c r="AJ5175" t="str" cm="1">
        <f t="array" ref="AJ5175">_xlfn.IFS(
C5175&lt;=20, "&lt;20",
AND(C5175&gt;=20, C5175&lt;35), "20-35",
AND(C5175&gt;=35, C5175&lt;50), "35-50",
C5175&gt;=50, "50-100"
)</f>
        <v>&lt;20</v>
      </c>
      <c r="AK5175" t="str" cm="1">
        <f t="array" ref="AK5175">_xlfn.IFS(
G5175&lt;6, "&lt;6",
AND(G5175&gt;=6, G5175&lt;12), "6-12",
AND(G5175&gt;=12, G5175&lt;18), "12-18",  AND(G5175&gt;=18, G5175&lt;24), "18-24", G5175&gt;=24, "24-36")</f>
        <v>12-18</v>
      </c>
    </row>
    <row r="5176" spans="1:37" x14ac:dyDescent="0.3">
      <c r="A5176" t="s">
        <v>5276</v>
      </c>
      <c r="B5176" t="s">
        <v>44</v>
      </c>
      <c r="C5176">
        <v>44</v>
      </c>
      <c r="D5176" t="s">
        <v>37</v>
      </c>
      <c r="E5176" t="s">
        <v>64</v>
      </c>
      <c r="F5176">
        <v>6</v>
      </c>
      <c r="G5176">
        <v>8</v>
      </c>
      <c r="H5176" t="s">
        <v>36</v>
      </c>
      <c r="I5176" t="s">
        <v>37</v>
      </c>
      <c r="J5176" t="s">
        <v>34</v>
      </c>
      <c r="K5176" t="s">
        <v>37</v>
      </c>
      <c r="L5176" t="s">
        <v>50</v>
      </c>
      <c r="M5176" t="s">
        <v>34</v>
      </c>
      <c r="N5176" t="s">
        <v>34</v>
      </c>
      <c r="O5176" t="s">
        <v>34</v>
      </c>
      <c r="P5176" t="s">
        <v>34</v>
      </c>
      <c r="Q5176" t="s">
        <v>37</v>
      </c>
      <c r="R5176" t="s">
        <v>34</v>
      </c>
      <c r="S5176" t="s">
        <v>34</v>
      </c>
      <c r="T5176" t="s">
        <v>34</v>
      </c>
      <c r="U5176" t="s">
        <v>46</v>
      </c>
      <c r="V5176" t="s">
        <v>37</v>
      </c>
      <c r="W5176" t="s">
        <v>51</v>
      </c>
      <c r="X5176">
        <v>80.55</v>
      </c>
      <c r="Y5176">
        <v>80.55</v>
      </c>
      <c r="Z5176">
        <v>0</v>
      </c>
      <c r="AA5176">
        <v>60</v>
      </c>
      <c r="AB5176">
        <v>5.93</v>
      </c>
      <c r="AC5176">
        <v>146.47999999999999</v>
      </c>
      <c r="AD5176" t="s">
        <v>85</v>
      </c>
      <c r="AE5176" t="s">
        <v>42</v>
      </c>
      <c r="AF5176" t="s">
        <v>42</v>
      </c>
      <c r="AG5176">
        <f t="shared" si="160"/>
        <v>0</v>
      </c>
      <c r="AH5176" t="str" cm="1">
        <f t="array" ref="AH5176">_xlfn.IFS(
X5176&lt;=20, "&lt;20",
AND(X5176&gt;=20, X5176&lt;50), "20-50",
AND(X5176&gt;=50, X5176&lt;100), "50-100",
X5176&gt;=100, "&gt;100"
)</f>
        <v>50-100</v>
      </c>
      <c r="AI5176">
        <f t="shared" si="161"/>
        <v>1</v>
      </c>
      <c r="AJ5176" t="str" cm="1">
        <f t="array" ref="AJ5176">_xlfn.IFS(
C5176&lt;=20, "&lt;20",
AND(C5176&gt;=20, C5176&lt;35), "20-35",
AND(C5176&gt;=35, C5176&lt;50), "35-50",
C5176&gt;=50, "50-100"
)</f>
        <v>35-50</v>
      </c>
      <c r="AK5176" t="str" cm="1">
        <f t="array" ref="AK5176">_xlfn.IFS(
G5176&lt;6, "&lt;6",
AND(G5176&gt;=6, G5176&lt;12), "6-12",
AND(G5176&gt;=12, G5176&lt;18), "12-18",  AND(G5176&gt;=18, G5176&lt;24), "18-24", G5176&gt;=24, "24-36")</f>
        <v>6-12</v>
      </c>
    </row>
    <row r="5177" spans="1:37" x14ac:dyDescent="0.3">
      <c r="A5177" t="s">
        <v>5277</v>
      </c>
      <c r="B5177" t="s">
        <v>44</v>
      </c>
      <c r="C5177">
        <v>32</v>
      </c>
      <c r="D5177" t="s">
        <v>37</v>
      </c>
      <c r="E5177" t="s">
        <v>56</v>
      </c>
      <c r="F5177">
        <v>6</v>
      </c>
      <c r="G5177">
        <v>33</v>
      </c>
      <c r="H5177" t="s">
        <v>36</v>
      </c>
      <c r="I5177" t="s">
        <v>37</v>
      </c>
      <c r="J5177" t="s">
        <v>37</v>
      </c>
      <c r="K5177" t="s">
        <v>37</v>
      </c>
      <c r="L5177" t="s">
        <v>72</v>
      </c>
      <c r="M5177" t="s">
        <v>34</v>
      </c>
      <c r="N5177" t="s">
        <v>34</v>
      </c>
      <c r="O5177" t="s">
        <v>34</v>
      </c>
      <c r="P5177" t="s">
        <v>34</v>
      </c>
      <c r="Q5177" t="s">
        <v>34</v>
      </c>
      <c r="R5177" t="s">
        <v>34</v>
      </c>
      <c r="S5177" t="s">
        <v>34</v>
      </c>
      <c r="T5177" t="s">
        <v>37</v>
      </c>
      <c r="U5177" t="s">
        <v>46</v>
      </c>
      <c r="V5177" t="s">
        <v>37</v>
      </c>
      <c r="W5177" t="s">
        <v>40</v>
      </c>
      <c r="X5177">
        <v>49.8</v>
      </c>
      <c r="Y5177">
        <v>49.8</v>
      </c>
      <c r="Z5177">
        <v>0</v>
      </c>
      <c r="AA5177">
        <v>0</v>
      </c>
      <c r="AB5177">
        <v>3.97</v>
      </c>
      <c r="AC5177">
        <v>53.77</v>
      </c>
      <c r="AD5177" t="s">
        <v>85</v>
      </c>
      <c r="AE5177" t="s">
        <v>42</v>
      </c>
      <c r="AF5177" t="s">
        <v>42</v>
      </c>
      <c r="AG5177">
        <f t="shared" si="160"/>
        <v>0</v>
      </c>
      <c r="AH5177" t="str" cm="1">
        <f t="array" ref="AH5177">_xlfn.IFS(
X5177&lt;=20, "&lt;20",
AND(X5177&gt;=20, X5177&lt;50), "20-50",
AND(X5177&gt;=50, X5177&lt;100), "50-100",
X5177&gt;=100, "&gt;100"
)</f>
        <v>20-50</v>
      </c>
      <c r="AI5177">
        <f t="shared" si="161"/>
        <v>1</v>
      </c>
      <c r="AJ5177" t="str" cm="1">
        <f t="array" ref="AJ5177">_xlfn.IFS(
C5177&lt;=20, "&lt;20",
AND(C5177&gt;=20, C5177&lt;35), "20-35",
AND(C5177&gt;=35, C5177&lt;50), "35-50",
C5177&gt;=50, "50-100"
)</f>
        <v>20-35</v>
      </c>
      <c r="AK5177" t="str" cm="1">
        <f t="array" ref="AK5177">_xlfn.IFS(
G5177&lt;6, "&lt;6",
AND(G5177&gt;=6, G5177&lt;12), "6-12",
AND(G5177&gt;=12, G5177&lt;18), "12-18",  AND(G5177&gt;=18, G5177&lt;24), "18-24", G5177&gt;=24, "24-36")</f>
        <v>24-36</v>
      </c>
    </row>
    <row r="5178" spans="1:37" x14ac:dyDescent="0.3">
      <c r="A5178" t="s">
        <v>5278</v>
      </c>
      <c r="B5178" t="s">
        <v>44</v>
      </c>
      <c r="C5178">
        <v>48</v>
      </c>
      <c r="D5178" t="s">
        <v>37</v>
      </c>
      <c r="E5178" t="s">
        <v>130</v>
      </c>
      <c r="F5178">
        <v>10</v>
      </c>
      <c r="G5178">
        <v>22</v>
      </c>
      <c r="H5178" t="s">
        <v>70</v>
      </c>
      <c r="I5178" t="s">
        <v>37</v>
      </c>
      <c r="J5178" t="s">
        <v>37</v>
      </c>
      <c r="K5178" t="s">
        <v>37</v>
      </c>
      <c r="L5178" t="s">
        <v>72</v>
      </c>
      <c r="M5178" t="s">
        <v>34</v>
      </c>
      <c r="N5178" t="s">
        <v>37</v>
      </c>
      <c r="O5178" t="s">
        <v>37</v>
      </c>
      <c r="P5178" t="s">
        <v>37</v>
      </c>
      <c r="Q5178" t="s">
        <v>37</v>
      </c>
      <c r="R5178" t="s">
        <v>34</v>
      </c>
      <c r="S5178" t="s">
        <v>34</v>
      </c>
      <c r="T5178" t="s">
        <v>34</v>
      </c>
      <c r="U5178" t="s">
        <v>39</v>
      </c>
      <c r="V5178" t="s">
        <v>37</v>
      </c>
      <c r="W5178" t="s">
        <v>51</v>
      </c>
      <c r="X5178">
        <v>73.849999999999994</v>
      </c>
      <c r="Y5178">
        <v>3581.4</v>
      </c>
      <c r="Z5178">
        <v>0</v>
      </c>
      <c r="AA5178">
        <v>60</v>
      </c>
      <c r="AB5178">
        <v>1026.72</v>
      </c>
      <c r="AC5178">
        <v>4668.12</v>
      </c>
      <c r="AD5178" t="s">
        <v>41</v>
      </c>
      <c r="AE5178" t="s">
        <v>42</v>
      </c>
      <c r="AF5178" t="s">
        <v>42</v>
      </c>
      <c r="AG5178">
        <f t="shared" si="160"/>
        <v>0</v>
      </c>
      <c r="AH5178" t="str" cm="1">
        <f t="array" ref="AH5178">_xlfn.IFS(
X5178&lt;=20, "&lt;20",
AND(X5178&gt;=20, X5178&lt;50), "20-50",
AND(X5178&gt;=50, X5178&lt;100), "50-100",
X5178&gt;=100, "&gt;100"
)</f>
        <v>50-100</v>
      </c>
      <c r="AI5178">
        <f t="shared" si="161"/>
        <v>0</v>
      </c>
      <c r="AJ5178" t="str" cm="1">
        <f t="array" ref="AJ5178">_xlfn.IFS(
C5178&lt;=20, "&lt;20",
AND(C5178&gt;=20, C5178&lt;35), "20-35",
AND(C5178&gt;=35, C5178&lt;50), "35-50",
C5178&gt;=50, "50-100"
)</f>
        <v>35-50</v>
      </c>
      <c r="AK5178" t="str" cm="1">
        <f t="array" ref="AK5178">_xlfn.IFS(
G5178&lt;6, "&lt;6",
AND(G5178&gt;=6, G5178&lt;12), "6-12",
AND(G5178&gt;=12, G5178&lt;18), "12-18",  AND(G5178&gt;=18, G5178&lt;24), "18-24", G5178&gt;=24, "24-36")</f>
        <v>18-24</v>
      </c>
    </row>
    <row r="5179" spans="1:37" x14ac:dyDescent="0.3">
      <c r="A5179" t="s">
        <v>5279</v>
      </c>
      <c r="B5179" t="s">
        <v>44</v>
      </c>
      <c r="C5179">
        <v>64</v>
      </c>
      <c r="D5179" t="s">
        <v>34</v>
      </c>
      <c r="E5179" t="s">
        <v>130</v>
      </c>
      <c r="F5179">
        <v>6</v>
      </c>
      <c r="G5179">
        <v>34</v>
      </c>
      <c r="H5179" t="s">
        <v>36</v>
      </c>
      <c r="I5179" t="s">
        <v>37</v>
      </c>
      <c r="J5179" t="s">
        <v>37</v>
      </c>
      <c r="K5179" t="s">
        <v>37</v>
      </c>
      <c r="L5179" t="s">
        <v>50</v>
      </c>
      <c r="M5179" t="s">
        <v>34</v>
      </c>
      <c r="N5179" t="s">
        <v>37</v>
      </c>
      <c r="O5179" t="s">
        <v>37</v>
      </c>
      <c r="P5179" t="s">
        <v>37</v>
      </c>
      <c r="Q5179" t="s">
        <v>37</v>
      </c>
      <c r="R5179" t="s">
        <v>37</v>
      </c>
      <c r="S5179" t="s">
        <v>37</v>
      </c>
      <c r="T5179" t="s">
        <v>37</v>
      </c>
      <c r="U5179" t="s">
        <v>67</v>
      </c>
      <c r="V5179" t="s">
        <v>37</v>
      </c>
      <c r="W5179" t="s">
        <v>51</v>
      </c>
      <c r="X5179">
        <v>109.75</v>
      </c>
      <c r="Y5179">
        <v>4900.6499999999996</v>
      </c>
      <c r="Z5179">
        <v>0</v>
      </c>
      <c r="AA5179">
        <v>0</v>
      </c>
      <c r="AB5179">
        <v>336.6</v>
      </c>
      <c r="AC5179">
        <v>5237.25</v>
      </c>
      <c r="AD5179" t="s">
        <v>41</v>
      </c>
      <c r="AE5179" t="s">
        <v>42</v>
      </c>
      <c r="AF5179" t="s">
        <v>42</v>
      </c>
      <c r="AG5179">
        <f t="shared" si="160"/>
        <v>0</v>
      </c>
      <c r="AH5179" t="str" cm="1">
        <f t="array" ref="AH5179">_xlfn.IFS(
X5179&lt;=20, "&lt;20",
AND(X5179&gt;=20, X5179&lt;50), "20-50",
AND(X5179&gt;=50, X5179&lt;100), "50-100",
X5179&gt;=100, "&gt;100"
)</f>
        <v>&gt;100</v>
      </c>
      <c r="AI5179">
        <f t="shared" si="161"/>
        <v>0</v>
      </c>
      <c r="AJ5179" t="str" cm="1">
        <f t="array" ref="AJ5179">_xlfn.IFS(
C5179&lt;=20, "&lt;20",
AND(C5179&gt;=20, C5179&lt;35), "20-35",
AND(C5179&gt;=35, C5179&lt;50), "35-50",
C5179&gt;=50, "50-100"
)</f>
        <v>50-100</v>
      </c>
      <c r="AK5179" t="str" cm="1">
        <f t="array" ref="AK5179">_xlfn.IFS(
G5179&lt;6, "&lt;6",
AND(G5179&gt;=6, G5179&lt;12), "6-12",
AND(G5179&gt;=12, G5179&lt;18), "12-18",  AND(G5179&gt;=18, G5179&lt;24), "18-24", G5179&gt;=24, "24-36")</f>
        <v>24-36</v>
      </c>
    </row>
    <row r="5180" spans="1:37" x14ac:dyDescent="0.3">
      <c r="A5180" t="s">
        <v>5280</v>
      </c>
      <c r="B5180" t="s">
        <v>44</v>
      </c>
      <c r="C5180">
        <v>51</v>
      </c>
      <c r="D5180" t="s">
        <v>37</v>
      </c>
      <c r="E5180" t="s">
        <v>109</v>
      </c>
      <c r="F5180">
        <v>2</v>
      </c>
      <c r="G5180">
        <v>5</v>
      </c>
      <c r="H5180" t="s">
        <v>36</v>
      </c>
      <c r="I5180" t="s">
        <v>37</v>
      </c>
      <c r="J5180" t="s">
        <v>34</v>
      </c>
      <c r="K5180" t="s">
        <v>34</v>
      </c>
      <c r="L5180" t="s">
        <v>34</v>
      </c>
      <c r="M5180" t="s">
        <v>34</v>
      </c>
      <c r="N5180" t="s">
        <v>34</v>
      </c>
      <c r="O5180" t="s">
        <v>34</v>
      </c>
      <c r="P5180" t="s">
        <v>34</v>
      </c>
      <c r="Q5180" t="s">
        <v>34</v>
      </c>
      <c r="R5180" t="s">
        <v>34</v>
      </c>
      <c r="S5180" t="s">
        <v>34</v>
      </c>
      <c r="T5180" t="s">
        <v>34</v>
      </c>
      <c r="U5180" t="s">
        <v>39</v>
      </c>
      <c r="V5180" t="s">
        <v>37</v>
      </c>
      <c r="W5180" t="s">
        <v>51</v>
      </c>
      <c r="X5180">
        <v>19.850000000000001</v>
      </c>
      <c r="Y5180">
        <v>717.5</v>
      </c>
      <c r="Z5180">
        <v>0</v>
      </c>
      <c r="AA5180">
        <v>0</v>
      </c>
      <c r="AB5180">
        <v>573.87</v>
      </c>
      <c r="AC5180">
        <v>1291.3699999999999</v>
      </c>
      <c r="AD5180" t="s">
        <v>41</v>
      </c>
      <c r="AE5180" t="s">
        <v>42</v>
      </c>
      <c r="AF5180" t="s">
        <v>42</v>
      </c>
      <c r="AG5180">
        <f t="shared" si="160"/>
        <v>0</v>
      </c>
      <c r="AH5180" t="str" cm="1">
        <f t="array" ref="AH5180">_xlfn.IFS(
X5180&lt;=20, "&lt;20",
AND(X5180&gt;=20, X5180&lt;50), "20-50",
AND(X5180&gt;=50, X5180&lt;100), "50-100",
X5180&gt;=100, "&gt;100"
)</f>
        <v>&lt;20</v>
      </c>
      <c r="AI5180">
        <f t="shared" si="161"/>
        <v>0</v>
      </c>
      <c r="AJ5180" t="str" cm="1">
        <f t="array" ref="AJ5180">_xlfn.IFS(
C5180&lt;=20, "&lt;20",
AND(C5180&gt;=20, C5180&lt;35), "20-35",
AND(C5180&gt;=35, C5180&lt;50), "35-50",
C5180&gt;=50, "50-100"
)</f>
        <v>50-100</v>
      </c>
      <c r="AK5180" t="str" cm="1">
        <f t="array" ref="AK5180">_xlfn.IFS(
G5180&lt;6, "&lt;6",
AND(G5180&gt;=6, G5180&lt;12), "6-12",
AND(G5180&gt;=12, G5180&lt;18), "12-18",  AND(G5180&gt;=18, G5180&lt;24), "18-24", G5180&gt;=24, "24-36")</f>
        <v>&lt;6</v>
      </c>
    </row>
    <row r="5181" spans="1:37" x14ac:dyDescent="0.3">
      <c r="A5181" t="s">
        <v>5281</v>
      </c>
      <c r="B5181" t="s">
        <v>33</v>
      </c>
      <c r="C5181">
        <v>78</v>
      </c>
      <c r="D5181" t="s">
        <v>34</v>
      </c>
      <c r="E5181" t="s">
        <v>74</v>
      </c>
      <c r="F5181">
        <v>1</v>
      </c>
      <c r="G5181">
        <v>19</v>
      </c>
      <c r="H5181" t="s">
        <v>36</v>
      </c>
      <c r="I5181" t="s">
        <v>37</v>
      </c>
      <c r="J5181" t="s">
        <v>37</v>
      </c>
      <c r="K5181" t="s">
        <v>37</v>
      </c>
      <c r="L5181" t="s">
        <v>72</v>
      </c>
      <c r="M5181" t="s">
        <v>37</v>
      </c>
      <c r="N5181" t="s">
        <v>37</v>
      </c>
      <c r="O5181" t="s">
        <v>34</v>
      </c>
      <c r="P5181" t="s">
        <v>34</v>
      </c>
      <c r="Q5181" t="s">
        <v>34</v>
      </c>
      <c r="R5181" t="s">
        <v>34</v>
      </c>
      <c r="S5181" t="s">
        <v>34</v>
      </c>
      <c r="T5181" t="s">
        <v>34</v>
      </c>
      <c r="U5181" t="s">
        <v>67</v>
      </c>
      <c r="V5181" t="s">
        <v>34</v>
      </c>
      <c r="W5181" t="s">
        <v>51</v>
      </c>
      <c r="X5181">
        <v>60.25</v>
      </c>
      <c r="Y5181">
        <v>662.95</v>
      </c>
      <c r="Z5181">
        <v>0</v>
      </c>
      <c r="AA5181">
        <v>120</v>
      </c>
      <c r="AB5181">
        <v>531.63</v>
      </c>
      <c r="AC5181">
        <v>1314.58</v>
      </c>
      <c r="AD5181" t="s">
        <v>41</v>
      </c>
      <c r="AE5181" t="s">
        <v>42</v>
      </c>
      <c r="AF5181" t="s">
        <v>42</v>
      </c>
      <c r="AG5181">
        <f t="shared" si="160"/>
        <v>0</v>
      </c>
      <c r="AH5181" t="str" cm="1">
        <f t="array" ref="AH5181">_xlfn.IFS(
X5181&lt;=20, "&lt;20",
AND(X5181&gt;=20, X5181&lt;50), "20-50",
AND(X5181&gt;=50, X5181&lt;100), "50-100",
X5181&gt;=100, "&gt;100"
)</f>
        <v>50-100</v>
      </c>
      <c r="AI5181">
        <f t="shared" si="161"/>
        <v>0</v>
      </c>
      <c r="AJ5181" t="str" cm="1">
        <f t="array" ref="AJ5181">_xlfn.IFS(
C5181&lt;=20, "&lt;20",
AND(C5181&gt;=20, C5181&lt;35), "20-35",
AND(C5181&gt;=35, C5181&lt;50), "35-50",
C5181&gt;=50, "50-100"
)</f>
        <v>50-100</v>
      </c>
      <c r="AK5181" t="str" cm="1">
        <f t="array" ref="AK5181">_xlfn.IFS(
G5181&lt;6, "&lt;6",
AND(G5181&gt;=6, G5181&lt;12), "6-12",
AND(G5181&gt;=12, G5181&lt;18), "12-18",  AND(G5181&gt;=18, G5181&lt;24), "18-24", G5181&gt;=24, "24-36")</f>
        <v>18-24</v>
      </c>
    </row>
    <row r="5182" spans="1:37" x14ac:dyDescent="0.3">
      <c r="A5182" t="s">
        <v>5282</v>
      </c>
      <c r="B5182" t="s">
        <v>44</v>
      </c>
      <c r="C5182">
        <v>40</v>
      </c>
      <c r="D5182" t="s">
        <v>34</v>
      </c>
      <c r="E5182" t="s">
        <v>90</v>
      </c>
      <c r="F5182">
        <v>12</v>
      </c>
      <c r="G5182">
        <v>16</v>
      </c>
      <c r="H5182" t="s">
        <v>70</v>
      </c>
      <c r="I5182" t="s">
        <v>37</v>
      </c>
      <c r="J5182" t="s">
        <v>37</v>
      </c>
      <c r="K5182" t="s">
        <v>37</v>
      </c>
      <c r="L5182" t="s">
        <v>50</v>
      </c>
      <c r="M5182" t="s">
        <v>34</v>
      </c>
      <c r="N5182" t="s">
        <v>34</v>
      </c>
      <c r="O5182" t="s">
        <v>37</v>
      </c>
      <c r="P5182" t="s">
        <v>34</v>
      </c>
      <c r="Q5182" t="s">
        <v>37</v>
      </c>
      <c r="R5182" t="s">
        <v>34</v>
      </c>
      <c r="S5182" t="s">
        <v>34</v>
      </c>
      <c r="T5182" t="s">
        <v>37</v>
      </c>
      <c r="U5182" t="s">
        <v>46</v>
      </c>
      <c r="V5182" t="s">
        <v>37</v>
      </c>
      <c r="W5182" t="s">
        <v>40</v>
      </c>
      <c r="X5182">
        <v>90.4</v>
      </c>
      <c r="Y5182">
        <v>5099.1499999999996</v>
      </c>
      <c r="Z5182">
        <v>0</v>
      </c>
      <c r="AA5182">
        <v>0</v>
      </c>
      <c r="AB5182">
        <v>1240.8</v>
      </c>
      <c r="AC5182">
        <v>6339.95</v>
      </c>
      <c r="AD5182" t="s">
        <v>41</v>
      </c>
      <c r="AE5182" t="s">
        <v>42</v>
      </c>
      <c r="AF5182" t="s">
        <v>42</v>
      </c>
      <c r="AG5182">
        <f t="shared" si="160"/>
        <v>0</v>
      </c>
      <c r="AH5182" t="str" cm="1">
        <f t="array" ref="AH5182">_xlfn.IFS(
X5182&lt;=20, "&lt;20",
AND(X5182&gt;=20, X5182&lt;50), "20-50",
AND(X5182&gt;=50, X5182&lt;100), "50-100",
X5182&gt;=100, "&gt;100"
)</f>
        <v>50-100</v>
      </c>
      <c r="AI5182">
        <f t="shared" si="161"/>
        <v>0</v>
      </c>
      <c r="AJ5182" t="str" cm="1">
        <f t="array" ref="AJ5182">_xlfn.IFS(
C5182&lt;=20, "&lt;20",
AND(C5182&gt;=20, C5182&lt;35), "20-35",
AND(C5182&gt;=35, C5182&lt;50), "35-50",
C5182&gt;=50, "50-100"
)</f>
        <v>35-50</v>
      </c>
      <c r="AK5182" t="str" cm="1">
        <f t="array" ref="AK5182">_xlfn.IFS(
G5182&lt;6, "&lt;6",
AND(G5182&gt;=6, G5182&lt;12), "6-12",
AND(G5182&gt;=12, G5182&lt;18), "12-18",  AND(G5182&gt;=18, G5182&lt;24), "18-24", G5182&gt;=24, "24-36")</f>
        <v>12-18</v>
      </c>
    </row>
    <row r="5183" spans="1:37" x14ac:dyDescent="0.3">
      <c r="A5183" t="s">
        <v>5283</v>
      </c>
      <c r="B5183" t="s">
        <v>33</v>
      </c>
      <c r="C5183">
        <v>80</v>
      </c>
      <c r="D5183" t="s">
        <v>37</v>
      </c>
      <c r="E5183" t="s">
        <v>124</v>
      </c>
      <c r="F5183">
        <v>2</v>
      </c>
      <c r="G5183">
        <v>12</v>
      </c>
      <c r="H5183" t="s">
        <v>36</v>
      </c>
      <c r="I5183" t="s">
        <v>37</v>
      </c>
      <c r="J5183" t="s">
        <v>37</v>
      </c>
      <c r="K5183" t="s">
        <v>37</v>
      </c>
      <c r="L5183" t="s">
        <v>50</v>
      </c>
      <c r="M5183" t="s">
        <v>34</v>
      </c>
      <c r="N5183" t="s">
        <v>34</v>
      </c>
      <c r="O5183" t="s">
        <v>37</v>
      </c>
      <c r="P5183" t="s">
        <v>34</v>
      </c>
      <c r="Q5183" t="s">
        <v>37</v>
      </c>
      <c r="R5183" t="s">
        <v>37</v>
      </c>
      <c r="S5183" t="s">
        <v>34</v>
      </c>
      <c r="T5183" t="s">
        <v>37</v>
      </c>
      <c r="U5183" t="s">
        <v>46</v>
      </c>
      <c r="V5183" t="s">
        <v>37</v>
      </c>
      <c r="W5183" t="s">
        <v>51</v>
      </c>
      <c r="X5183">
        <v>99.45</v>
      </c>
      <c r="Y5183">
        <v>1200.1500000000001</v>
      </c>
      <c r="Z5183">
        <v>0</v>
      </c>
      <c r="AA5183">
        <v>0</v>
      </c>
      <c r="AB5183">
        <v>262.68</v>
      </c>
      <c r="AC5183">
        <v>1462.83</v>
      </c>
      <c r="AD5183" t="s">
        <v>52</v>
      </c>
      <c r="AE5183" t="s">
        <v>53</v>
      </c>
      <c r="AF5183" t="s">
        <v>91</v>
      </c>
      <c r="AG5183">
        <f t="shared" si="160"/>
        <v>1</v>
      </c>
      <c r="AH5183" t="str" cm="1">
        <f t="array" ref="AH5183">_xlfn.IFS(
X5183&lt;=20, "&lt;20",
AND(X5183&gt;=20, X5183&lt;50), "20-50",
AND(X5183&gt;=50, X5183&lt;100), "50-100",
X5183&gt;=100, "&gt;100"
)</f>
        <v>50-100</v>
      </c>
      <c r="AI5183">
        <f t="shared" si="161"/>
        <v>0</v>
      </c>
      <c r="AJ5183" t="str" cm="1">
        <f t="array" ref="AJ5183">_xlfn.IFS(
C5183&lt;=20, "&lt;20",
AND(C5183&gt;=20, C5183&lt;35), "20-35",
AND(C5183&gt;=35, C5183&lt;50), "35-50",
C5183&gt;=50, "50-100"
)</f>
        <v>50-100</v>
      </c>
      <c r="AK5183" t="str" cm="1">
        <f t="array" ref="AK5183">_xlfn.IFS(
G5183&lt;6, "&lt;6",
AND(G5183&gt;=6, G5183&lt;12), "6-12",
AND(G5183&gt;=12, G5183&lt;18), "12-18",  AND(G5183&gt;=18, G5183&lt;24), "18-24", G5183&gt;=24, "24-36")</f>
        <v>12-18</v>
      </c>
    </row>
    <row r="5184" spans="1:37" x14ac:dyDescent="0.3">
      <c r="A5184" t="s">
        <v>5284</v>
      </c>
      <c r="B5184" t="s">
        <v>33</v>
      </c>
      <c r="C5184">
        <v>47</v>
      </c>
      <c r="D5184" t="s">
        <v>34</v>
      </c>
      <c r="E5184" t="s">
        <v>158</v>
      </c>
      <c r="F5184">
        <v>3</v>
      </c>
      <c r="G5184">
        <v>31</v>
      </c>
      <c r="H5184" t="s">
        <v>36</v>
      </c>
      <c r="I5184" t="s">
        <v>37</v>
      </c>
      <c r="J5184" t="s">
        <v>37</v>
      </c>
      <c r="K5184" t="s">
        <v>34</v>
      </c>
      <c r="L5184" t="s">
        <v>34</v>
      </c>
      <c r="M5184" t="s">
        <v>34</v>
      </c>
      <c r="N5184" t="s">
        <v>34</v>
      </c>
      <c r="O5184" t="s">
        <v>34</v>
      </c>
      <c r="P5184" t="s">
        <v>34</v>
      </c>
      <c r="Q5184" t="s">
        <v>34</v>
      </c>
      <c r="R5184" t="s">
        <v>34</v>
      </c>
      <c r="S5184" t="s">
        <v>34</v>
      </c>
      <c r="T5184" t="s">
        <v>34</v>
      </c>
      <c r="U5184" t="s">
        <v>39</v>
      </c>
      <c r="V5184" t="s">
        <v>34</v>
      </c>
      <c r="W5184" t="s">
        <v>51</v>
      </c>
      <c r="X5184">
        <v>25.45</v>
      </c>
      <c r="Y5184">
        <v>958.45</v>
      </c>
      <c r="Z5184">
        <v>0</v>
      </c>
      <c r="AA5184">
        <v>0</v>
      </c>
      <c r="AB5184">
        <v>1816.23</v>
      </c>
      <c r="AC5184">
        <v>2774.68</v>
      </c>
      <c r="AD5184" t="s">
        <v>41</v>
      </c>
      <c r="AE5184" t="s">
        <v>42</v>
      </c>
      <c r="AF5184" t="s">
        <v>42</v>
      </c>
      <c r="AG5184">
        <f t="shared" si="160"/>
        <v>0</v>
      </c>
      <c r="AH5184" t="str" cm="1">
        <f t="array" ref="AH5184">_xlfn.IFS(
X5184&lt;=20, "&lt;20",
AND(X5184&gt;=20, X5184&lt;50), "20-50",
AND(X5184&gt;=50, X5184&lt;100), "50-100",
X5184&gt;=100, "&gt;100"
)</f>
        <v>20-50</v>
      </c>
      <c r="AI5184">
        <f t="shared" si="161"/>
        <v>0</v>
      </c>
      <c r="AJ5184" t="str" cm="1">
        <f t="array" ref="AJ5184">_xlfn.IFS(
C5184&lt;=20, "&lt;20",
AND(C5184&gt;=20, C5184&lt;35), "20-35",
AND(C5184&gt;=35, C5184&lt;50), "35-50",
C5184&gt;=50, "50-100"
)</f>
        <v>35-50</v>
      </c>
      <c r="AK5184" t="str" cm="1">
        <f t="array" ref="AK5184">_xlfn.IFS(
G5184&lt;6, "&lt;6",
AND(G5184&gt;=6, G5184&lt;12), "6-12",
AND(G5184&gt;=12, G5184&lt;18), "12-18",  AND(G5184&gt;=18, G5184&lt;24), "18-24", G5184&gt;=24, "24-36")</f>
        <v>24-36</v>
      </c>
    </row>
    <row r="5185" spans="1:37" x14ac:dyDescent="0.3">
      <c r="A5185" t="s">
        <v>5285</v>
      </c>
      <c r="B5185" t="s">
        <v>44</v>
      </c>
      <c r="C5185">
        <v>54</v>
      </c>
      <c r="D5185" t="s">
        <v>34</v>
      </c>
      <c r="E5185" t="s">
        <v>74</v>
      </c>
      <c r="F5185">
        <v>2</v>
      </c>
      <c r="G5185">
        <v>17</v>
      </c>
      <c r="H5185" t="s">
        <v>36</v>
      </c>
      <c r="I5185" t="s">
        <v>37</v>
      </c>
      <c r="J5185" t="s">
        <v>37</v>
      </c>
      <c r="K5185" t="s">
        <v>37</v>
      </c>
      <c r="L5185" t="s">
        <v>72</v>
      </c>
      <c r="M5185" t="s">
        <v>37</v>
      </c>
      <c r="N5185" t="s">
        <v>37</v>
      </c>
      <c r="O5185" t="s">
        <v>37</v>
      </c>
      <c r="P5185" t="s">
        <v>37</v>
      </c>
      <c r="Q5185" t="s">
        <v>34</v>
      </c>
      <c r="R5185" t="s">
        <v>34</v>
      </c>
      <c r="S5185" t="s">
        <v>34</v>
      </c>
      <c r="T5185" t="s">
        <v>34</v>
      </c>
      <c r="U5185" t="s">
        <v>46</v>
      </c>
      <c r="V5185" t="s">
        <v>34</v>
      </c>
      <c r="W5185" t="s">
        <v>51</v>
      </c>
      <c r="X5185">
        <v>69.95</v>
      </c>
      <c r="Y5185">
        <v>2657.55</v>
      </c>
      <c r="Z5185">
        <v>0</v>
      </c>
      <c r="AA5185">
        <v>90</v>
      </c>
      <c r="AB5185">
        <v>1064</v>
      </c>
      <c r="AC5185">
        <v>3811.55</v>
      </c>
      <c r="AD5185" t="s">
        <v>41</v>
      </c>
      <c r="AE5185" t="s">
        <v>42</v>
      </c>
      <c r="AF5185" t="s">
        <v>42</v>
      </c>
      <c r="AG5185">
        <f t="shared" si="160"/>
        <v>0</v>
      </c>
      <c r="AH5185" t="str" cm="1">
        <f t="array" ref="AH5185">_xlfn.IFS(
X5185&lt;=20, "&lt;20",
AND(X5185&gt;=20, X5185&lt;50), "20-50",
AND(X5185&gt;=50, X5185&lt;100), "50-100",
X5185&gt;=100, "&gt;100"
)</f>
        <v>50-100</v>
      </c>
      <c r="AI5185">
        <f t="shared" si="161"/>
        <v>0</v>
      </c>
      <c r="AJ5185" t="str" cm="1">
        <f t="array" ref="AJ5185">_xlfn.IFS(
C5185&lt;=20, "&lt;20",
AND(C5185&gt;=20, C5185&lt;35), "20-35",
AND(C5185&gt;=35, C5185&lt;50), "35-50",
C5185&gt;=50, "50-100"
)</f>
        <v>50-100</v>
      </c>
      <c r="AK5185" t="str" cm="1">
        <f t="array" ref="AK5185">_xlfn.IFS(
G5185&lt;6, "&lt;6",
AND(G5185&gt;=6, G5185&lt;12), "6-12",
AND(G5185&gt;=12, G5185&lt;18), "12-18",  AND(G5185&gt;=18, G5185&lt;24), "18-24", G5185&gt;=24, "24-36")</f>
        <v>12-18</v>
      </c>
    </row>
    <row r="5186" spans="1:37" x14ac:dyDescent="0.3">
      <c r="A5186" t="s">
        <v>5286</v>
      </c>
      <c r="B5186" t="s">
        <v>44</v>
      </c>
      <c r="C5186">
        <v>47</v>
      </c>
      <c r="D5186" t="s">
        <v>37</v>
      </c>
      <c r="E5186" t="s">
        <v>124</v>
      </c>
      <c r="F5186">
        <v>13</v>
      </c>
      <c r="G5186">
        <v>27</v>
      </c>
      <c r="H5186" t="s">
        <v>57</v>
      </c>
      <c r="I5186" t="s">
        <v>37</v>
      </c>
      <c r="J5186" t="s">
        <v>37</v>
      </c>
      <c r="K5186" t="s">
        <v>37</v>
      </c>
      <c r="L5186" t="s">
        <v>72</v>
      </c>
      <c r="M5186" t="s">
        <v>37</v>
      </c>
      <c r="N5186" t="s">
        <v>34</v>
      </c>
      <c r="O5186" t="s">
        <v>34</v>
      </c>
      <c r="P5186" t="s">
        <v>34</v>
      </c>
      <c r="Q5186" t="s">
        <v>34</v>
      </c>
      <c r="R5186" t="s">
        <v>37</v>
      </c>
      <c r="S5186" t="s">
        <v>37</v>
      </c>
      <c r="T5186" t="s">
        <v>37</v>
      </c>
      <c r="U5186" t="s">
        <v>46</v>
      </c>
      <c r="V5186" t="s">
        <v>37</v>
      </c>
      <c r="W5186" t="s">
        <v>51</v>
      </c>
      <c r="X5186">
        <v>64.650000000000006</v>
      </c>
      <c r="Y5186">
        <v>994.55</v>
      </c>
      <c r="Z5186">
        <v>0</v>
      </c>
      <c r="AA5186">
        <v>0</v>
      </c>
      <c r="AB5186">
        <v>713.55</v>
      </c>
      <c r="AC5186">
        <v>1708.1</v>
      </c>
      <c r="AD5186" t="s">
        <v>52</v>
      </c>
      <c r="AE5186" t="s">
        <v>53</v>
      </c>
      <c r="AF5186" t="s">
        <v>91</v>
      </c>
      <c r="AG5186">
        <f t="shared" si="160"/>
        <v>1</v>
      </c>
      <c r="AH5186" t="str" cm="1">
        <f t="array" ref="AH5186">_xlfn.IFS(
X5186&lt;=20, "&lt;20",
AND(X5186&gt;=20, X5186&lt;50), "20-50",
AND(X5186&gt;=50, X5186&lt;100), "50-100",
X5186&gt;=100, "&gt;100"
)</f>
        <v>50-100</v>
      </c>
      <c r="AI5186">
        <f t="shared" si="161"/>
        <v>0</v>
      </c>
      <c r="AJ5186" t="str" cm="1">
        <f t="array" ref="AJ5186">_xlfn.IFS(
C5186&lt;=20, "&lt;20",
AND(C5186&gt;=20, C5186&lt;35), "20-35",
AND(C5186&gt;=35, C5186&lt;50), "35-50",
C5186&gt;=50, "50-100"
)</f>
        <v>35-50</v>
      </c>
      <c r="AK5186" t="str" cm="1">
        <f t="array" ref="AK5186">_xlfn.IFS(
G5186&lt;6, "&lt;6",
AND(G5186&gt;=6, G5186&lt;12), "6-12",
AND(G5186&gt;=12, G5186&lt;18), "12-18",  AND(G5186&gt;=18, G5186&lt;24), "18-24", G5186&gt;=24, "24-36")</f>
        <v>24-36</v>
      </c>
    </row>
    <row r="5187" spans="1:37" x14ac:dyDescent="0.3">
      <c r="A5187" t="s">
        <v>5287</v>
      </c>
      <c r="B5187" t="s">
        <v>44</v>
      </c>
      <c r="C5187">
        <v>69</v>
      </c>
      <c r="D5187" t="s">
        <v>37</v>
      </c>
      <c r="E5187" t="s">
        <v>164</v>
      </c>
      <c r="F5187">
        <v>15</v>
      </c>
      <c r="G5187">
        <v>28</v>
      </c>
      <c r="H5187" t="s">
        <v>36</v>
      </c>
      <c r="I5187" t="s">
        <v>37</v>
      </c>
      <c r="J5187" t="s">
        <v>34</v>
      </c>
      <c r="K5187" t="s">
        <v>37</v>
      </c>
      <c r="L5187" t="s">
        <v>50</v>
      </c>
      <c r="M5187" t="s">
        <v>34</v>
      </c>
      <c r="N5187" t="s">
        <v>34</v>
      </c>
      <c r="O5187" t="s">
        <v>37</v>
      </c>
      <c r="P5187" t="s">
        <v>34</v>
      </c>
      <c r="Q5187" t="s">
        <v>34</v>
      </c>
      <c r="R5187" t="s">
        <v>37</v>
      </c>
      <c r="S5187" t="s">
        <v>34</v>
      </c>
      <c r="T5187" t="s">
        <v>37</v>
      </c>
      <c r="U5187" t="s">
        <v>39</v>
      </c>
      <c r="V5187" t="s">
        <v>37</v>
      </c>
      <c r="W5187" t="s">
        <v>51</v>
      </c>
      <c r="X5187">
        <v>86.1</v>
      </c>
      <c r="Y5187">
        <v>3861.45</v>
      </c>
      <c r="Z5187">
        <v>12.19</v>
      </c>
      <c r="AA5187">
        <v>0</v>
      </c>
      <c r="AB5187">
        <v>1838.25</v>
      </c>
      <c r="AC5187">
        <v>5687.51</v>
      </c>
      <c r="AD5187" t="s">
        <v>41</v>
      </c>
      <c r="AE5187" t="s">
        <v>42</v>
      </c>
      <c r="AF5187" t="s">
        <v>42</v>
      </c>
      <c r="AG5187">
        <f t="shared" ref="AG5187:AG5250" si="162">IF(AD5187="Churned", 1,0)</f>
        <v>0</v>
      </c>
      <c r="AH5187" t="str" cm="1">
        <f t="array" ref="AH5187">_xlfn.IFS(
X5187&lt;=20, "&lt;20",
AND(X5187&gt;=20, X5187&lt;50), "20-50",
AND(X5187&gt;=50, X5187&lt;100), "50-100",
X5187&gt;=100, "&gt;100"
)</f>
        <v>50-100</v>
      </c>
      <c r="AI5187">
        <f t="shared" ref="AI5187:AI5250" si="163">IF(AD5187="Joined", 1, 0)</f>
        <v>0</v>
      </c>
      <c r="AJ5187" t="str" cm="1">
        <f t="array" ref="AJ5187">_xlfn.IFS(
C5187&lt;=20, "&lt;20",
AND(C5187&gt;=20, C5187&lt;35), "20-35",
AND(C5187&gt;=35, C5187&lt;50), "35-50",
C5187&gt;=50, "50-100"
)</f>
        <v>50-100</v>
      </c>
      <c r="AK5187" t="str" cm="1">
        <f t="array" ref="AK5187">_xlfn.IFS(
G5187&lt;6, "&lt;6",
AND(G5187&gt;=6, G5187&lt;12), "6-12",
AND(G5187&gt;=12, G5187&lt;18), "12-18",  AND(G5187&gt;=18, G5187&lt;24), "18-24", G5187&gt;=24, "24-36")</f>
        <v>24-36</v>
      </c>
    </row>
    <row r="5188" spans="1:37" x14ac:dyDescent="0.3">
      <c r="A5188" t="s">
        <v>5288</v>
      </c>
      <c r="B5188" t="s">
        <v>33</v>
      </c>
      <c r="C5188">
        <v>48</v>
      </c>
      <c r="D5188" t="s">
        <v>37</v>
      </c>
      <c r="E5188" t="s">
        <v>335</v>
      </c>
      <c r="F5188">
        <v>6</v>
      </c>
      <c r="G5188">
        <v>33</v>
      </c>
      <c r="H5188" t="s">
        <v>36</v>
      </c>
      <c r="I5188" t="s">
        <v>37</v>
      </c>
      <c r="J5188" t="s">
        <v>34</v>
      </c>
      <c r="K5188" t="s">
        <v>34</v>
      </c>
      <c r="L5188" t="s">
        <v>34</v>
      </c>
      <c r="M5188" t="s">
        <v>34</v>
      </c>
      <c r="N5188" t="s">
        <v>34</v>
      </c>
      <c r="O5188" t="s">
        <v>34</v>
      </c>
      <c r="P5188" t="s">
        <v>34</v>
      </c>
      <c r="Q5188" t="s">
        <v>34</v>
      </c>
      <c r="R5188" t="s">
        <v>34</v>
      </c>
      <c r="S5188" t="s">
        <v>34</v>
      </c>
      <c r="T5188" t="s">
        <v>34</v>
      </c>
      <c r="U5188" t="s">
        <v>67</v>
      </c>
      <c r="V5188" t="s">
        <v>34</v>
      </c>
      <c r="W5188" t="s">
        <v>51</v>
      </c>
      <c r="X5188">
        <v>20.05</v>
      </c>
      <c r="Y5188">
        <v>1423.65</v>
      </c>
      <c r="Z5188">
        <v>0</v>
      </c>
      <c r="AA5188">
        <v>0</v>
      </c>
      <c r="AB5188">
        <v>3401.28</v>
      </c>
      <c r="AC5188">
        <v>4824.93</v>
      </c>
      <c r="AD5188" t="s">
        <v>41</v>
      </c>
      <c r="AE5188" t="s">
        <v>42</v>
      </c>
      <c r="AF5188" t="s">
        <v>42</v>
      </c>
      <c r="AG5188">
        <f t="shared" si="162"/>
        <v>0</v>
      </c>
      <c r="AH5188" t="str" cm="1">
        <f t="array" ref="AH5188">_xlfn.IFS(
X5188&lt;=20, "&lt;20",
AND(X5188&gt;=20, X5188&lt;50), "20-50",
AND(X5188&gt;=50, X5188&lt;100), "50-100",
X5188&gt;=100, "&gt;100"
)</f>
        <v>20-50</v>
      </c>
      <c r="AI5188">
        <f t="shared" si="163"/>
        <v>0</v>
      </c>
      <c r="AJ5188" t="str" cm="1">
        <f t="array" ref="AJ5188">_xlfn.IFS(
C5188&lt;=20, "&lt;20",
AND(C5188&gt;=20, C5188&lt;35), "20-35",
AND(C5188&gt;=35, C5188&lt;50), "35-50",
C5188&gt;=50, "50-100"
)</f>
        <v>35-50</v>
      </c>
      <c r="AK5188" t="str" cm="1">
        <f t="array" ref="AK5188">_xlfn.IFS(
G5188&lt;6, "&lt;6",
AND(G5188&gt;=6, G5188&lt;12), "6-12",
AND(G5188&gt;=12, G5188&lt;18), "12-18",  AND(G5188&gt;=18, G5188&lt;24), "18-24", G5188&gt;=24, "24-36")</f>
        <v>24-36</v>
      </c>
    </row>
    <row r="5189" spans="1:37" x14ac:dyDescent="0.3">
      <c r="A5189" t="s">
        <v>5289</v>
      </c>
      <c r="B5189" t="s">
        <v>33</v>
      </c>
      <c r="C5189">
        <v>68</v>
      </c>
      <c r="D5189" t="s">
        <v>34</v>
      </c>
      <c r="E5189" t="s">
        <v>87</v>
      </c>
      <c r="F5189">
        <v>15</v>
      </c>
      <c r="G5189">
        <v>15</v>
      </c>
      <c r="H5189" t="s">
        <v>36</v>
      </c>
      <c r="I5189" t="s">
        <v>37</v>
      </c>
      <c r="J5189" t="s">
        <v>34</v>
      </c>
      <c r="K5189" t="s">
        <v>37</v>
      </c>
      <c r="L5189" t="s">
        <v>50</v>
      </c>
      <c r="M5189" t="s">
        <v>34</v>
      </c>
      <c r="N5189" t="s">
        <v>34</v>
      </c>
      <c r="O5189" t="s">
        <v>34</v>
      </c>
      <c r="P5189" t="s">
        <v>34</v>
      </c>
      <c r="Q5189" t="s">
        <v>34</v>
      </c>
      <c r="R5189" t="s">
        <v>34</v>
      </c>
      <c r="S5189" t="s">
        <v>34</v>
      </c>
      <c r="T5189" t="s">
        <v>34</v>
      </c>
      <c r="U5189" t="s">
        <v>46</v>
      </c>
      <c r="V5189" t="s">
        <v>37</v>
      </c>
      <c r="W5189" t="s">
        <v>51</v>
      </c>
      <c r="X5189">
        <v>70.349999999999994</v>
      </c>
      <c r="Y5189">
        <v>70.349999999999994</v>
      </c>
      <c r="Z5189">
        <v>0</v>
      </c>
      <c r="AA5189">
        <v>10</v>
      </c>
      <c r="AB5189">
        <v>14.42</v>
      </c>
      <c r="AC5189">
        <v>94.77</v>
      </c>
      <c r="AD5189" t="s">
        <v>85</v>
      </c>
      <c r="AE5189" t="s">
        <v>42</v>
      </c>
      <c r="AF5189" t="s">
        <v>42</v>
      </c>
      <c r="AG5189">
        <f t="shared" si="162"/>
        <v>0</v>
      </c>
      <c r="AH5189" t="str" cm="1">
        <f t="array" ref="AH5189">_xlfn.IFS(
X5189&lt;=20, "&lt;20",
AND(X5189&gt;=20, X5189&lt;50), "20-50",
AND(X5189&gt;=50, X5189&lt;100), "50-100",
X5189&gt;=100, "&gt;100"
)</f>
        <v>50-100</v>
      </c>
      <c r="AI5189">
        <f t="shared" si="163"/>
        <v>1</v>
      </c>
      <c r="AJ5189" t="str" cm="1">
        <f t="array" ref="AJ5189">_xlfn.IFS(
C5189&lt;=20, "&lt;20",
AND(C5189&gt;=20, C5189&lt;35), "20-35",
AND(C5189&gt;=35, C5189&lt;50), "35-50",
C5189&gt;=50, "50-100"
)</f>
        <v>50-100</v>
      </c>
      <c r="AK5189" t="str" cm="1">
        <f t="array" ref="AK5189">_xlfn.IFS(
G5189&lt;6, "&lt;6",
AND(G5189&gt;=6, G5189&lt;12), "6-12",
AND(G5189&gt;=12, G5189&lt;18), "12-18",  AND(G5189&gt;=18, G5189&lt;24), "18-24", G5189&gt;=24, "24-36")</f>
        <v>12-18</v>
      </c>
    </row>
    <row r="5190" spans="1:37" x14ac:dyDescent="0.3">
      <c r="A5190" t="s">
        <v>5290</v>
      </c>
      <c r="B5190" t="s">
        <v>33</v>
      </c>
      <c r="C5190">
        <v>24</v>
      </c>
      <c r="D5190" t="s">
        <v>34</v>
      </c>
      <c r="E5190" t="s">
        <v>114</v>
      </c>
      <c r="F5190">
        <v>10</v>
      </c>
      <c r="G5190">
        <v>6</v>
      </c>
      <c r="H5190" t="s">
        <v>57</v>
      </c>
      <c r="I5190" t="s">
        <v>37</v>
      </c>
      <c r="J5190" t="s">
        <v>34</v>
      </c>
      <c r="K5190" t="s">
        <v>34</v>
      </c>
      <c r="L5190" t="s">
        <v>34</v>
      </c>
      <c r="M5190" t="s">
        <v>34</v>
      </c>
      <c r="N5190" t="s">
        <v>34</v>
      </c>
      <c r="O5190" t="s">
        <v>34</v>
      </c>
      <c r="P5190" t="s">
        <v>34</v>
      </c>
      <c r="Q5190" t="s">
        <v>34</v>
      </c>
      <c r="R5190" t="s">
        <v>34</v>
      </c>
      <c r="S5190" t="s">
        <v>34</v>
      </c>
      <c r="T5190" t="s">
        <v>34</v>
      </c>
      <c r="U5190" t="s">
        <v>67</v>
      </c>
      <c r="V5190" t="s">
        <v>34</v>
      </c>
      <c r="W5190" t="s">
        <v>40</v>
      </c>
      <c r="X5190">
        <v>18.95</v>
      </c>
      <c r="Y5190">
        <v>326.8</v>
      </c>
      <c r="Z5190">
        <v>0</v>
      </c>
      <c r="AA5190">
        <v>0</v>
      </c>
      <c r="AB5190">
        <v>521.91999999999996</v>
      </c>
      <c r="AC5190">
        <v>848.72</v>
      </c>
      <c r="AD5190" t="s">
        <v>41</v>
      </c>
      <c r="AE5190" t="s">
        <v>42</v>
      </c>
      <c r="AF5190" t="s">
        <v>42</v>
      </c>
      <c r="AG5190">
        <f t="shared" si="162"/>
        <v>0</v>
      </c>
      <c r="AH5190" t="str" cm="1">
        <f t="array" ref="AH5190">_xlfn.IFS(
X5190&lt;=20, "&lt;20",
AND(X5190&gt;=20, X5190&lt;50), "20-50",
AND(X5190&gt;=50, X5190&lt;100), "50-100",
X5190&gt;=100, "&gt;100"
)</f>
        <v>&lt;20</v>
      </c>
      <c r="AI5190">
        <f t="shared" si="163"/>
        <v>0</v>
      </c>
      <c r="AJ5190" t="str" cm="1">
        <f t="array" ref="AJ5190">_xlfn.IFS(
C5190&lt;=20, "&lt;20",
AND(C5190&gt;=20, C5190&lt;35), "20-35",
AND(C5190&gt;=35, C5190&lt;50), "35-50",
C5190&gt;=50, "50-100"
)</f>
        <v>20-35</v>
      </c>
      <c r="AK5190" t="str" cm="1">
        <f t="array" ref="AK5190">_xlfn.IFS(
G5190&lt;6, "&lt;6",
AND(G5190&gt;=6, G5190&lt;12), "6-12",
AND(G5190&gt;=12, G5190&lt;18), "12-18",  AND(G5190&gt;=18, G5190&lt;24), "18-24", G5190&gt;=24, "24-36")</f>
        <v>6-12</v>
      </c>
    </row>
    <row r="5191" spans="1:37" x14ac:dyDescent="0.3">
      <c r="A5191" t="s">
        <v>5291</v>
      </c>
      <c r="B5191" t="s">
        <v>33</v>
      </c>
      <c r="C5191">
        <v>42</v>
      </c>
      <c r="D5191" t="s">
        <v>34</v>
      </c>
      <c r="E5191" t="s">
        <v>74</v>
      </c>
      <c r="F5191">
        <v>3</v>
      </c>
      <c r="G5191">
        <v>20</v>
      </c>
      <c r="H5191" t="s">
        <v>70</v>
      </c>
      <c r="I5191" t="s">
        <v>37</v>
      </c>
      <c r="J5191" t="s">
        <v>34</v>
      </c>
      <c r="K5191" t="s">
        <v>37</v>
      </c>
      <c r="L5191" t="s">
        <v>72</v>
      </c>
      <c r="M5191" t="s">
        <v>34</v>
      </c>
      <c r="N5191" t="s">
        <v>34</v>
      </c>
      <c r="O5191" t="s">
        <v>37</v>
      </c>
      <c r="P5191" t="s">
        <v>34</v>
      </c>
      <c r="Q5191" t="s">
        <v>34</v>
      </c>
      <c r="R5191" t="s">
        <v>37</v>
      </c>
      <c r="S5191" t="s">
        <v>37</v>
      </c>
      <c r="T5191" t="s">
        <v>37</v>
      </c>
      <c r="U5191" t="s">
        <v>39</v>
      </c>
      <c r="V5191" t="s">
        <v>37</v>
      </c>
      <c r="W5191" t="s">
        <v>51</v>
      </c>
      <c r="X5191">
        <v>61.1</v>
      </c>
      <c r="Y5191">
        <v>3357.9</v>
      </c>
      <c r="Z5191">
        <v>0</v>
      </c>
      <c r="AA5191">
        <v>0</v>
      </c>
      <c r="AB5191">
        <v>255.46</v>
      </c>
      <c r="AC5191">
        <v>3613.36</v>
      </c>
      <c r="AD5191" t="s">
        <v>41</v>
      </c>
      <c r="AE5191" t="s">
        <v>42</v>
      </c>
      <c r="AF5191" t="s">
        <v>42</v>
      </c>
      <c r="AG5191">
        <f t="shared" si="162"/>
        <v>0</v>
      </c>
      <c r="AH5191" t="str" cm="1">
        <f t="array" ref="AH5191">_xlfn.IFS(
X5191&lt;=20, "&lt;20",
AND(X5191&gt;=20, X5191&lt;50), "20-50",
AND(X5191&gt;=50, X5191&lt;100), "50-100",
X5191&gt;=100, "&gt;100"
)</f>
        <v>50-100</v>
      </c>
      <c r="AI5191">
        <f t="shared" si="163"/>
        <v>0</v>
      </c>
      <c r="AJ5191" t="str" cm="1">
        <f t="array" ref="AJ5191">_xlfn.IFS(
C5191&lt;=20, "&lt;20",
AND(C5191&gt;=20, C5191&lt;35), "20-35",
AND(C5191&gt;=35, C5191&lt;50), "35-50",
C5191&gt;=50, "50-100"
)</f>
        <v>35-50</v>
      </c>
      <c r="AK5191" t="str" cm="1">
        <f t="array" ref="AK5191">_xlfn.IFS(
G5191&lt;6, "&lt;6",
AND(G5191&gt;=6, G5191&lt;12), "6-12",
AND(G5191&gt;=12, G5191&lt;18), "12-18",  AND(G5191&gt;=18, G5191&lt;24), "18-24", G5191&gt;=24, "24-36")</f>
        <v>18-24</v>
      </c>
    </row>
    <row r="5192" spans="1:37" x14ac:dyDescent="0.3">
      <c r="A5192" t="s">
        <v>5292</v>
      </c>
      <c r="B5192" t="s">
        <v>44</v>
      </c>
      <c r="C5192">
        <v>45</v>
      </c>
      <c r="D5192" t="s">
        <v>34</v>
      </c>
      <c r="E5192" t="s">
        <v>45</v>
      </c>
      <c r="F5192">
        <v>10</v>
      </c>
      <c r="G5192">
        <v>9</v>
      </c>
      <c r="H5192" t="s">
        <v>36</v>
      </c>
      <c r="I5192" t="s">
        <v>34</v>
      </c>
      <c r="J5192" t="s">
        <v>34</v>
      </c>
      <c r="K5192" t="s">
        <v>37</v>
      </c>
      <c r="L5192" t="s">
        <v>72</v>
      </c>
      <c r="M5192" t="s">
        <v>34</v>
      </c>
      <c r="N5192" t="s">
        <v>34</v>
      </c>
      <c r="O5192" t="s">
        <v>37</v>
      </c>
      <c r="P5192" t="s">
        <v>34</v>
      </c>
      <c r="Q5192" t="s">
        <v>37</v>
      </c>
      <c r="R5192" t="s">
        <v>37</v>
      </c>
      <c r="S5192" t="s">
        <v>37</v>
      </c>
      <c r="T5192" t="s">
        <v>37</v>
      </c>
      <c r="U5192" t="s">
        <v>46</v>
      </c>
      <c r="V5192" t="s">
        <v>37</v>
      </c>
      <c r="W5192" t="s">
        <v>51</v>
      </c>
      <c r="X5192">
        <v>48.75</v>
      </c>
      <c r="Y5192">
        <v>633.4</v>
      </c>
      <c r="Z5192">
        <v>0</v>
      </c>
      <c r="AA5192">
        <v>0</v>
      </c>
      <c r="AB5192">
        <v>0</v>
      </c>
      <c r="AC5192">
        <v>633.4</v>
      </c>
      <c r="AD5192" t="s">
        <v>52</v>
      </c>
      <c r="AE5192" t="s">
        <v>104</v>
      </c>
      <c r="AF5192" t="s">
        <v>150</v>
      </c>
      <c r="AG5192">
        <f t="shared" si="162"/>
        <v>1</v>
      </c>
      <c r="AH5192" t="str" cm="1">
        <f t="array" ref="AH5192">_xlfn.IFS(
X5192&lt;=20, "&lt;20",
AND(X5192&gt;=20, X5192&lt;50), "20-50",
AND(X5192&gt;=50, X5192&lt;100), "50-100",
X5192&gt;=100, "&gt;100"
)</f>
        <v>20-50</v>
      </c>
      <c r="AI5192">
        <f t="shared" si="163"/>
        <v>0</v>
      </c>
      <c r="AJ5192" t="str" cm="1">
        <f t="array" ref="AJ5192">_xlfn.IFS(
C5192&lt;=20, "&lt;20",
AND(C5192&gt;=20, C5192&lt;35), "20-35",
AND(C5192&gt;=35, C5192&lt;50), "35-50",
C5192&gt;=50, "50-100"
)</f>
        <v>35-50</v>
      </c>
      <c r="AK5192" t="str" cm="1">
        <f t="array" ref="AK5192">_xlfn.IFS(
G5192&lt;6, "&lt;6",
AND(G5192&gt;=6, G5192&lt;12), "6-12",
AND(G5192&gt;=12, G5192&lt;18), "12-18",  AND(G5192&gt;=18, G5192&lt;24), "18-24", G5192&gt;=24, "24-36")</f>
        <v>6-12</v>
      </c>
    </row>
    <row r="5193" spans="1:37" x14ac:dyDescent="0.3">
      <c r="A5193" t="s">
        <v>5293</v>
      </c>
      <c r="B5193" t="s">
        <v>33</v>
      </c>
      <c r="C5193">
        <v>73</v>
      </c>
      <c r="D5193" t="s">
        <v>37</v>
      </c>
      <c r="E5193" t="s">
        <v>61</v>
      </c>
      <c r="F5193">
        <v>14</v>
      </c>
      <c r="G5193">
        <v>27</v>
      </c>
      <c r="H5193" t="s">
        <v>36</v>
      </c>
      <c r="I5193" t="s">
        <v>37</v>
      </c>
      <c r="J5193" t="s">
        <v>37</v>
      </c>
      <c r="K5193" t="s">
        <v>37</v>
      </c>
      <c r="L5193" t="s">
        <v>72</v>
      </c>
      <c r="M5193" t="s">
        <v>34</v>
      </c>
      <c r="N5193" t="s">
        <v>37</v>
      </c>
      <c r="O5193" t="s">
        <v>37</v>
      </c>
      <c r="P5193" t="s">
        <v>37</v>
      </c>
      <c r="Q5193" t="s">
        <v>34</v>
      </c>
      <c r="R5193" t="s">
        <v>37</v>
      </c>
      <c r="S5193" t="s">
        <v>34</v>
      </c>
      <c r="T5193" t="s">
        <v>34</v>
      </c>
      <c r="U5193" t="s">
        <v>39</v>
      </c>
      <c r="V5193" t="s">
        <v>37</v>
      </c>
      <c r="W5193" t="s">
        <v>51</v>
      </c>
      <c r="X5193">
        <v>72.900000000000006</v>
      </c>
      <c r="Y5193">
        <v>5139.6499999999996</v>
      </c>
      <c r="Z5193">
        <v>0</v>
      </c>
      <c r="AA5193">
        <v>20</v>
      </c>
      <c r="AB5193">
        <v>3273.81</v>
      </c>
      <c r="AC5193">
        <v>8433.4599999999991</v>
      </c>
      <c r="AD5193" t="s">
        <v>41</v>
      </c>
      <c r="AE5193" t="s">
        <v>42</v>
      </c>
      <c r="AF5193" t="s">
        <v>42</v>
      </c>
      <c r="AG5193">
        <f t="shared" si="162"/>
        <v>0</v>
      </c>
      <c r="AH5193" t="str" cm="1">
        <f t="array" ref="AH5193">_xlfn.IFS(
X5193&lt;=20, "&lt;20",
AND(X5193&gt;=20, X5193&lt;50), "20-50",
AND(X5193&gt;=50, X5193&lt;100), "50-100",
X5193&gt;=100, "&gt;100"
)</f>
        <v>50-100</v>
      </c>
      <c r="AI5193">
        <f t="shared" si="163"/>
        <v>0</v>
      </c>
      <c r="AJ5193" t="str" cm="1">
        <f t="array" ref="AJ5193">_xlfn.IFS(
C5193&lt;=20, "&lt;20",
AND(C5193&gt;=20, C5193&lt;35), "20-35",
AND(C5193&gt;=35, C5193&lt;50), "35-50",
C5193&gt;=50, "50-100"
)</f>
        <v>50-100</v>
      </c>
      <c r="AK5193" t="str" cm="1">
        <f t="array" ref="AK5193">_xlfn.IFS(
G5193&lt;6, "&lt;6",
AND(G5193&gt;=6, G5193&lt;12), "6-12",
AND(G5193&gt;=12, G5193&lt;18), "12-18",  AND(G5193&gt;=18, G5193&lt;24), "18-24", G5193&gt;=24, "24-36")</f>
        <v>24-36</v>
      </c>
    </row>
    <row r="5194" spans="1:37" x14ac:dyDescent="0.3">
      <c r="A5194" t="s">
        <v>5294</v>
      </c>
      <c r="B5194" t="s">
        <v>44</v>
      </c>
      <c r="C5194">
        <v>19</v>
      </c>
      <c r="D5194" t="s">
        <v>34</v>
      </c>
      <c r="E5194" t="s">
        <v>74</v>
      </c>
      <c r="F5194">
        <v>9</v>
      </c>
      <c r="G5194">
        <v>1</v>
      </c>
      <c r="H5194" t="s">
        <v>70</v>
      </c>
      <c r="I5194" t="s">
        <v>37</v>
      </c>
      <c r="J5194" t="s">
        <v>37</v>
      </c>
      <c r="K5194" t="s">
        <v>34</v>
      </c>
      <c r="L5194" t="s">
        <v>34</v>
      </c>
      <c r="M5194" t="s">
        <v>34</v>
      </c>
      <c r="N5194" t="s">
        <v>34</v>
      </c>
      <c r="O5194" t="s">
        <v>34</v>
      </c>
      <c r="P5194" t="s">
        <v>34</v>
      </c>
      <c r="Q5194" t="s">
        <v>34</v>
      </c>
      <c r="R5194" t="s">
        <v>34</v>
      </c>
      <c r="S5194" t="s">
        <v>34</v>
      </c>
      <c r="T5194" t="s">
        <v>34</v>
      </c>
      <c r="U5194" t="s">
        <v>39</v>
      </c>
      <c r="V5194" t="s">
        <v>34</v>
      </c>
      <c r="W5194" t="s">
        <v>51</v>
      </c>
      <c r="X5194">
        <v>24.15</v>
      </c>
      <c r="Y5194">
        <v>1505.9</v>
      </c>
      <c r="Z5194">
        <v>0</v>
      </c>
      <c r="AA5194">
        <v>0</v>
      </c>
      <c r="AB5194">
        <v>985.2</v>
      </c>
      <c r="AC5194">
        <v>2491.1</v>
      </c>
      <c r="AD5194" t="s">
        <v>41</v>
      </c>
      <c r="AE5194" t="s">
        <v>42</v>
      </c>
      <c r="AF5194" t="s">
        <v>42</v>
      </c>
      <c r="AG5194">
        <f t="shared" si="162"/>
        <v>0</v>
      </c>
      <c r="AH5194" t="str" cm="1">
        <f t="array" ref="AH5194">_xlfn.IFS(
X5194&lt;=20, "&lt;20",
AND(X5194&gt;=20, X5194&lt;50), "20-50",
AND(X5194&gt;=50, X5194&lt;100), "50-100",
X5194&gt;=100, "&gt;100"
)</f>
        <v>20-50</v>
      </c>
      <c r="AI5194">
        <f t="shared" si="163"/>
        <v>0</v>
      </c>
      <c r="AJ5194" t="str" cm="1">
        <f t="array" ref="AJ5194">_xlfn.IFS(
C5194&lt;=20, "&lt;20",
AND(C5194&gt;=20, C5194&lt;35), "20-35",
AND(C5194&gt;=35, C5194&lt;50), "35-50",
C5194&gt;=50, "50-100"
)</f>
        <v>&lt;20</v>
      </c>
      <c r="AK5194" t="str" cm="1">
        <f t="array" ref="AK5194">_xlfn.IFS(
G5194&lt;6, "&lt;6",
AND(G5194&gt;=6, G5194&lt;12), "6-12",
AND(G5194&gt;=12, G5194&lt;18), "12-18",  AND(G5194&gt;=18, G5194&lt;24), "18-24", G5194&gt;=24, "24-36")</f>
        <v>&lt;6</v>
      </c>
    </row>
    <row r="5195" spans="1:37" x14ac:dyDescent="0.3">
      <c r="A5195" t="s">
        <v>5295</v>
      </c>
      <c r="B5195" t="s">
        <v>33</v>
      </c>
      <c r="C5195">
        <v>79</v>
      </c>
      <c r="D5195" t="s">
        <v>34</v>
      </c>
      <c r="E5195" t="s">
        <v>64</v>
      </c>
      <c r="F5195">
        <v>7</v>
      </c>
      <c r="G5195">
        <v>19</v>
      </c>
      <c r="H5195" t="s">
        <v>66</v>
      </c>
      <c r="I5195" t="s">
        <v>37</v>
      </c>
      <c r="J5195" t="s">
        <v>34</v>
      </c>
      <c r="K5195" t="s">
        <v>37</v>
      </c>
      <c r="L5195" t="s">
        <v>50</v>
      </c>
      <c r="M5195" t="s">
        <v>37</v>
      </c>
      <c r="N5195" t="s">
        <v>37</v>
      </c>
      <c r="O5195" t="s">
        <v>37</v>
      </c>
      <c r="P5195" t="s">
        <v>34</v>
      </c>
      <c r="Q5195" t="s">
        <v>34</v>
      </c>
      <c r="R5195" t="s">
        <v>34</v>
      </c>
      <c r="S5195" t="s">
        <v>34</v>
      </c>
      <c r="T5195" t="s">
        <v>37</v>
      </c>
      <c r="U5195" t="s">
        <v>39</v>
      </c>
      <c r="V5195" t="s">
        <v>37</v>
      </c>
      <c r="W5195" t="s">
        <v>51</v>
      </c>
      <c r="X5195">
        <v>86.7</v>
      </c>
      <c r="Y5195">
        <v>6179.35</v>
      </c>
      <c r="Z5195">
        <v>0</v>
      </c>
      <c r="AA5195">
        <v>0</v>
      </c>
      <c r="AB5195">
        <v>2141.36</v>
      </c>
      <c r="AC5195">
        <v>8320.7099999999991</v>
      </c>
      <c r="AD5195" t="s">
        <v>41</v>
      </c>
      <c r="AE5195" t="s">
        <v>42</v>
      </c>
      <c r="AF5195" t="s">
        <v>42</v>
      </c>
      <c r="AG5195">
        <f t="shared" si="162"/>
        <v>0</v>
      </c>
      <c r="AH5195" t="str" cm="1">
        <f t="array" ref="AH5195">_xlfn.IFS(
X5195&lt;=20, "&lt;20",
AND(X5195&gt;=20, X5195&lt;50), "20-50",
AND(X5195&gt;=50, X5195&lt;100), "50-100",
X5195&gt;=100, "&gt;100"
)</f>
        <v>50-100</v>
      </c>
      <c r="AI5195">
        <f t="shared" si="163"/>
        <v>0</v>
      </c>
      <c r="AJ5195" t="str" cm="1">
        <f t="array" ref="AJ5195">_xlfn.IFS(
C5195&lt;=20, "&lt;20",
AND(C5195&gt;=20, C5195&lt;35), "20-35",
AND(C5195&gt;=35, C5195&lt;50), "35-50",
C5195&gt;=50, "50-100"
)</f>
        <v>50-100</v>
      </c>
      <c r="AK5195" t="str" cm="1">
        <f t="array" ref="AK5195">_xlfn.IFS(
G5195&lt;6, "&lt;6",
AND(G5195&gt;=6, G5195&lt;12), "6-12",
AND(G5195&gt;=12, G5195&lt;18), "12-18",  AND(G5195&gt;=18, G5195&lt;24), "18-24", G5195&gt;=24, "24-36")</f>
        <v>18-24</v>
      </c>
    </row>
    <row r="5196" spans="1:37" x14ac:dyDescent="0.3">
      <c r="A5196" t="s">
        <v>5296</v>
      </c>
      <c r="B5196" t="s">
        <v>44</v>
      </c>
      <c r="C5196">
        <v>36</v>
      </c>
      <c r="D5196" t="s">
        <v>34</v>
      </c>
      <c r="E5196" t="s">
        <v>82</v>
      </c>
      <c r="F5196">
        <v>8</v>
      </c>
      <c r="G5196">
        <v>28</v>
      </c>
      <c r="H5196" t="s">
        <v>57</v>
      </c>
      <c r="I5196" t="s">
        <v>37</v>
      </c>
      <c r="J5196" t="s">
        <v>34</v>
      </c>
      <c r="K5196" t="s">
        <v>34</v>
      </c>
      <c r="L5196" t="s">
        <v>34</v>
      </c>
      <c r="M5196" t="s">
        <v>34</v>
      </c>
      <c r="N5196" t="s">
        <v>34</v>
      </c>
      <c r="O5196" t="s">
        <v>34</v>
      </c>
      <c r="P5196" t="s">
        <v>34</v>
      </c>
      <c r="Q5196" t="s">
        <v>34</v>
      </c>
      <c r="R5196" t="s">
        <v>34</v>
      </c>
      <c r="S5196" t="s">
        <v>34</v>
      </c>
      <c r="T5196" t="s">
        <v>34</v>
      </c>
      <c r="U5196" t="s">
        <v>67</v>
      </c>
      <c r="V5196" t="s">
        <v>34</v>
      </c>
      <c r="W5196" t="s">
        <v>143</v>
      </c>
      <c r="X5196">
        <v>18.8</v>
      </c>
      <c r="Y5196">
        <v>255.55</v>
      </c>
      <c r="Z5196">
        <v>0</v>
      </c>
      <c r="AA5196">
        <v>0</v>
      </c>
      <c r="AB5196">
        <v>623.70000000000005</v>
      </c>
      <c r="AC5196">
        <v>879.25</v>
      </c>
      <c r="AD5196" t="s">
        <v>41</v>
      </c>
      <c r="AE5196" t="s">
        <v>42</v>
      </c>
      <c r="AF5196" t="s">
        <v>42</v>
      </c>
      <c r="AG5196">
        <f t="shared" si="162"/>
        <v>0</v>
      </c>
      <c r="AH5196" t="str" cm="1">
        <f t="array" ref="AH5196">_xlfn.IFS(
X5196&lt;=20, "&lt;20",
AND(X5196&gt;=20, X5196&lt;50), "20-50",
AND(X5196&gt;=50, X5196&lt;100), "50-100",
X5196&gt;=100, "&gt;100"
)</f>
        <v>&lt;20</v>
      </c>
      <c r="AI5196">
        <f t="shared" si="163"/>
        <v>0</v>
      </c>
      <c r="AJ5196" t="str" cm="1">
        <f t="array" ref="AJ5196">_xlfn.IFS(
C5196&lt;=20, "&lt;20",
AND(C5196&gt;=20, C5196&lt;35), "20-35",
AND(C5196&gt;=35, C5196&lt;50), "35-50",
C5196&gt;=50, "50-100"
)</f>
        <v>35-50</v>
      </c>
      <c r="AK5196" t="str" cm="1">
        <f t="array" ref="AK5196">_xlfn.IFS(
G5196&lt;6, "&lt;6",
AND(G5196&gt;=6, G5196&lt;12), "6-12",
AND(G5196&gt;=12, G5196&lt;18), "12-18",  AND(G5196&gt;=18, G5196&lt;24), "18-24", G5196&gt;=24, "24-36")</f>
        <v>24-36</v>
      </c>
    </row>
    <row r="5197" spans="1:37" x14ac:dyDescent="0.3">
      <c r="A5197" t="s">
        <v>5297</v>
      </c>
      <c r="B5197" t="s">
        <v>33</v>
      </c>
      <c r="C5197">
        <v>39</v>
      </c>
      <c r="D5197" t="s">
        <v>37</v>
      </c>
      <c r="E5197" t="s">
        <v>76</v>
      </c>
      <c r="F5197">
        <v>13</v>
      </c>
      <c r="G5197">
        <v>19</v>
      </c>
      <c r="H5197" t="s">
        <v>36</v>
      </c>
      <c r="I5197" t="s">
        <v>37</v>
      </c>
      <c r="J5197" t="s">
        <v>37</v>
      </c>
      <c r="K5197" t="s">
        <v>37</v>
      </c>
      <c r="L5197" t="s">
        <v>50</v>
      </c>
      <c r="M5197" t="s">
        <v>34</v>
      </c>
      <c r="N5197" t="s">
        <v>34</v>
      </c>
      <c r="O5197" t="s">
        <v>37</v>
      </c>
      <c r="P5197" t="s">
        <v>34</v>
      </c>
      <c r="Q5197" t="s">
        <v>37</v>
      </c>
      <c r="R5197" t="s">
        <v>34</v>
      </c>
      <c r="S5197" t="s">
        <v>34</v>
      </c>
      <c r="T5197" t="s">
        <v>34</v>
      </c>
      <c r="U5197" t="s">
        <v>46</v>
      </c>
      <c r="V5197" t="s">
        <v>37</v>
      </c>
      <c r="W5197" t="s">
        <v>40</v>
      </c>
      <c r="X5197">
        <v>89.35</v>
      </c>
      <c r="Y5197">
        <v>631.85</v>
      </c>
      <c r="Z5197">
        <v>0</v>
      </c>
      <c r="AA5197">
        <v>60</v>
      </c>
      <c r="AB5197">
        <v>257.88</v>
      </c>
      <c r="AC5197">
        <v>949.73</v>
      </c>
      <c r="AD5197" t="s">
        <v>52</v>
      </c>
      <c r="AE5197" t="s">
        <v>100</v>
      </c>
      <c r="AF5197" t="s">
        <v>308</v>
      </c>
      <c r="AG5197">
        <f t="shared" si="162"/>
        <v>1</v>
      </c>
      <c r="AH5197" t="str" cm="1">
        <f t="array" ref="AH5197">_xlfn.IFS(
X5197&lt;=20, "&lt;20",
AND(X5197&gt;=20, X5197&lt;50), "20-50",
AND(X5197&gt;=50, X5197&lt;100), "50-100",
X5197&gt;=100, "&gt;100"
)</f>
        <v>50-100</v>
      </c>
      <c r="AI5197">
        <f t="shared" si="163"/>
        <v>0</v>
      </c>
      <c r="AJ5197" t="str" cm="1">
        <f t="array" ref="AJ5197">_xlfn.IFS(
C5197&lt;=20, "&lt;20",
AND(C5197&gt;=20, C5197&lt;35), "20-35",
AND(C5197&gt;=35, C5197&lt;50), "35-50",
C5197&gt;=50, "50-100"
)</f>
        <v>35-50</v>
      </c>
      <c r="AK5197" t="str" cm="1">
        <f t="array" ref="AK5197">_xlfn.IFS(
G5197&lt;6, "&lt;6",
AND(G5197&gt;=6, G5197&lt;12), "6-12",
AND(G5197&gt;=12, G5197&lt;18), "12-18",  AND(G5197&gt;=18, G5197&lt;24), "18-24", G5197&gt;=24, "24-36")</f>
        <v>18-24</v>
      </c>
    </row>
    <row r="5198" spans="1:37" x14ac:dyDescent="0.3">
      <c r="A5198" t="s">
        <v>5298</v>
      </c>
      <c r="B5198" t="s">
        <v>33</v>
      </c>
      <c r="C5198">
        <v>61</v>
      </c>
      <c r="D5198" t="s">
        <v>37</v>
      </c>
      <c r="E5198" t="s">
        <v>114</v>
      </c>
      <c r="F5198">
        <v>0</v>
      </c>
      <c r="G5198">
        <v>18</v>
      </c>
      <c r="H5198" t="s">
        <v>36</v>
      </c>
      <c r="I5198" t="s">
        <v>37</v>
      </c>
      <c r="J5198" t="s">
        <v>37</v>
      </c>
      <c r="K5198" t="s">
        <v>37</v>
      </c>
      <c r="L5198" t="s">
        <v>50</v>
      </c>
      <c r="M5198" t="s">
        <v>34</v>
      </c>
      <c r="N5198" t="s">
        <v>34</v>
      </c>
      <c r="O5198" t="s">
        <v>34</v>
      </c>
      <c r="P5198" t="s">
        <v>34</v>
      </c>
      <c r="Q5198" t="s">
        <v>37</v>
      </c>
      <c r="R5198" t="s">
        <v>37</v>
      </c>
      <c r="S5198" t="s">
        <v>37</v>
      </c>
      <c r="T5198" t="s">
        <v>37</v>
      </c>
      <c r="U5198" t="s">
        <v>46</v>
      </c>
      <c r="V5198" t="s">
        <v>37</v>
      </c>
      <c r="W5198" t="s">
        <v>51</v>
      </c>
      <c r="X5198">
        <v>95.7</v>
      </c>
      <c r="Y5198">
        <v>4816.7</v>
      </c>
      <c r="Z5198">
        <v>0</v>
      </c>
      <c r="AA5198">
        <v>0</v>
      </c>
      <c r="AB5198">
        <v>946</v>
      </c>
      <c r="AC5198">
        <v>5762.7</v>
      </c>
      <c r="AD5198" t="s">
        <v>52</v>
      </c>
      <c r="AE5198" t="s">
        <v>58</v>
      </c>
      <c r="AF5198" t="s">
        <v>62</v>
      </c>
      <c r="AG5198">
        <f t="shared" si="162"/>
        <v>1</v>
      </c>
      <c r="AH5198" t="str" cm="1">
        <f t="array" ref="AH5198">_xlfn.IFS(
X5198&lt;=20, "&lt;20",
AND(X5198&gt;=20, X5198&lt;50), "20-50",
AND(X5198&gt;=50, X5198&lt;100), "50-100",
X5198&gt;=100, "&gt;100"
)</f>
        <v>50-100</v>
      </c>
      <c r="AI5198">
        <f t="shared" si="163"/>
        <v>0</v>
      </c>
      <c r="AJ5198" t="str" cm="1">
        <f t="array" ref="AJ5198">_xlfn.IFS(
C5198&lt;=20, "&lt;20",
AND(C5198&gt;=20, C5198&lt;35), "20-35",
AND(C5198&gt;=35, C5198&lt;50), "35-50",
C5198&gt;=50, "50-100"
)</f>
        <v>50-100</v>
      </c>
      <c r="AK5198" t="str" cm="1">
        <f t="array" ref="AK5198">_xlfn.IFS(
G5198&lt;6, "&lt;6",
AND(G5198&gt;=6, G5198&lt;12), "6-12",
AND(G5198&gt;=12, G5198&lt;18), "12-18",  AND(G5198&gt;=18, G5198&lt;24), "18-24", G5198&gt;=24, "24-36")</f>
        <v>18-24</v>
      </c>
    </row>
    <row r="5199" spans="1:37" x14ac:dyDescent="0.3">
      <c r="A5199" t="s">
        <v>5299</v>
      </c>
      <c r="B5199" t="s">
        <v>33</v>
      </c>
      <c r="C5199">
        <v>68</v>
      </c>
      <c r="D5199" t="s">
        <v>37</v>
      </c>
      <c r="E5199" t="s">
        <v>48</v>
      </c>
      <c r="F5199">
        <v>4</v>
      </c>
      <c r="G5199">
        <v>19</v>
      </c>
      <c r="H5199" t="s">
        <v>36</v>
      </c>
      <c r="I5199" t="s">
        <v>37</v>
      </c>
      <c r="J5199" t="s">
        <v>37</v>
      </c>
      <c r="K5199" t="s">
        <v>34</v>
      </c>
      <c r="L5199" t="s">
        <v>34</v>
      </c>
      <c r="M5199" t="s">
        <v>34</v>
      </c>
      <c r="N5199" t="s">
        <v>34</v>
      </c>
      <c r="O5199" t="s">
        <v>34</v>
      </c>
      <c r="P5199" t="s">
        <v>34</v>
      </c>
      <c r="Q5199" t="s">
        <v>34</v>
      </c>
      <c r="R5199" t="s">
        <v>34</v>
      </c>
      <c r="S5199" t="s">
        <v>34</v>
      </c>
      <c r="T5199" t="s">
        <v>34</v>
      </c>
      <c r="U5199" t="s">
        <v>67</v>
      </c>
      <c r="V5199" t="s">
        <v>37</v>
      </c>
      <c r="W5199" t="s">
        <v>51</v>
      </c>
      <c r="X5199">
        <v>26</v>
      </c>
      <c r="Y5199">
        <v>1796.55</v>
      </c>
      <c r="Z5199">
        <v>0</v>
      </c>
      <c r="AA5199">
        <v>0</v>
      </c>
      <c r="AB5199">
        <v>800.4</v>
      </c>
      <c r="AC5199">
        <v>2596.9499999999998</v>
      </c>
      <c r="AD5199" t="s">
        <v>41</v>
      </c>
      <c r="AE5199" t="s">
        <v>42</v>
      </c>
      <c r="AF5199" t="s">
        <v>42</v>
      </c>
      <c r="AG5199">
        <f t="shared" si="162"/>
        <v>0</v>
      </c>
      <c r="AH5199" t="str" cm="1">
        <f t="array" ref="AH5199">_xlfn.IFS(
X5199&lt;=20, "&lt;20",
AND(X5199&gt;=20, X5199&lt;50), "20-50",
AND(X5199&gt;=50, X5199&lt;100), "50-100",
X5199&gt;=100, "&gt;100"
)</f>
        <v>20-50</v>
      </c>
      <c r="AI5199">
        <f t="shared" si="163"/>
        <v>0</v>
      </c>
      <c r="AJ5199" t="str" cm="1">
        <f t="array" ref="AJ5199">_xlfn.IFS(
C5199&lt;=20, "&lt;20",
AND(C5199&gt;=20, C5199&lt;35), "20-35",
AND(C5199&gt;=35, C5199&lt;50), "35-50",
C5199&gt;=50, "50-100"
)</f>
        <v>50-100</v>
      </c>
      <c r="AK5199" t="str" cm="1">
        <f t="array" ref="AK5199">_xlfn.IFS(
G5199&lt;6, "&lt;6",
AND(G5199&gt;=6, G5199&lt;12), "6-12",
AND(G5199&gt;=12, G5199&lt;18), "12-18",  AND(G5199&gt;=18, G5199&lt;24), "18-24", G5199&gt;=24, "24-36")</f>
        <v>18-24</v>
      </c>
    </row>
    <row r="5200" spans="1:37" x14ac:dyDescent="0.3">
      <c r="A5200" t="s">
        <v>5300</v>
      </c>
      <c r="B5200" t="s">
        <v>33</v>
      </c>
      <c r="C5200">
        <v>81</v>
      </c>
      <c r="D5200" t="s">
        <v>34</v>
      </c>
      <c r="E5200" t="s">
        <v>87</v>
      </c>
      <c r="F5200">
        <v>5</v>
      </c>
      <c r="G5200">
        <v>29</v>
      </c>
      <c r="H5200" t="s">
        <v>70</v>
      </c>
      <c r="I5200" t="s">
        <v>37</v>
      </c>
      <c r="J5200" t="s">
        <v>37</v>
      </c>
      <c r="K5200" t="s">
        <v>37</v>
      </c>
      <c r="L5200" t="s">
        <v>50</v>
      </c>
      <c r="M5200" t="s">
        <v>34</v>
      </c>
      <c r="N5200" t="s">
        <v>34</v>
      </c>
      <c r="O5200" t="s">
        <v>37</v>
      </c>
      <c r="P5200" t="s">
        <v>34</v>
      </c>
      <c r="Q5200" t="s">
        <v>34</v>
      </c>
      <c r="R5200" t="s">
        <v>37</v>
      </c>
      <c r="S5200" t="s">
        <v>34</v>
      </c>
      <c r="T5200" t="s">
        <v>37</v>
      </c>
      <c r="U5200" t="s">
        <v>46</v>
      </c>
      <c r="V5200" t="s">
        <v>37</v>
      </c>
      <c r="W5200" t="s">
        <v>40</v>
      </c>
      <c r="X5200">
        <v>90.85</v>
      </c>
      <c r="Y5200">
        <v>4515.8500000000004</v>
      </c>
      <c r="Z5200">
        <v>0</v>
      </c>
      <c r="AA5200">
        <v>0</v>
      </c>
      <c r="AB5200">
        <v>2199.12</v>
      </c>
      <c r="AC5200">
        <v>6714.97</v>
      </c>
      <c r="AD5200" t="s">
        <v>52</v>
      </c>
      <c r="AE5200" t="s">
        <v>104</v>
      </c>
      <c r="AF5200" t="s">
        <v>150</v>
      </c>
      <c r="AG5200">
        <f t="shared" si="162"/>
        <v>1</v>
      </c>
      <c r="AH5200" t="str" cm="1">
        <f t="array" ref="AH5200">_xlfn.IFS(
X5200&lt;=20, "&lt;20",
AND(X5200&gt;=20, X5200&lt;50), "20-50",
AND(X5200&gt;=50, X5200&lt;100), "50-100",
X5200&gt;=100, "&gt;100"
)</f>
        <v>50-100</v>
      </c>
      <c r="AI5200">
        <f t="shared" si="163"/>
        <v>0</v>
      </c>
      <c r="AJ5200" t="str" cm="1">
        <f t="array" ref="AJ5200">_xlfn.IFS(
C5200&lt;=20, "&lt;20",
AND(C5200&gt;=20, C5200&lt;35), "20-35",
AND(C5200&gt;=35, C5200&lt;50), "35-50",
C5200&gt;=50, "50-100"
)</f>
        <v>50-100</v>
      </c>
      <c r="AK5200" t="str" cm="1">
        <f t="array" ref="AK5200">_xlfn.IFS(
G5200&lt;6, "&lt;6",
AND(G5200&gt;=6, G5200&lt;12), "6-12",
AND(G5200&gt;=12, G5200&lt;18), "12-18",  AND(G5200&gt;=18, G5200&lt;24), "18-24", G5200&gt;=24, "24-36")</f>
        <v>24-36</v>
      </c>
    </row>
    <row r="5201" spans="1:37" x14ac:dyDescent="0.3">
      <c r="A5201" t="s">
        <v>5301</v>
      </c>
      <c r="B5201" t="s">
        <v>44</v>
      </c>
      <c r="C5201">
        <v>37</v>
      </c>
      <c r="D5201" t="s">
        <v>34</v>
      </c>
      <c r="E5201" t="s">
        <v>74</v>
      </c>
      <c r="F5201">
        <v>12</v>
      </c>
      <c r="G5201">
        <v>20</v>
      </c>
      <c r="H5201" t="s">
        <v>110</v>
      </c>
      <c r="I5201" t="s">
        <v>37</v>
      </c>
      <c r="J5201" t="s">
        <v>37</v>
      </c>
      <c r="K5201" t="s">
        <v>37</v>
      </c>
      <c r="L5201" t="s">
        <v>50</v>
      </c>
      <c r="M5201" t="s">
        <v>34</v>
      </c>
      <c r="N5201" t="s">
        <v>37</v>
      </c>
      <c r="O5201" t="s">
        <v>37</v>
      </c>
      <c r="P5201" t="s">
        <v>34</v>
      </c>
      <c r="Q5201" t="s">
        <v>37</v>
      </c>
      <c r="R5201" t="s">
        <v>34</v>
      </c>
      <c r="S5201" t="s">
        <v>34</v>
      </c>
      <c r="T5201" t="s">
        <v>37</v>
      </c>
      <c r="U5201" t="s">
        <v>46</v>
      </c>
      <c r="V5201" t="s">
        <v>37</v>
      </c>
      <c r="W5201" t="s">
        <v>51</v>
      </c>
      <c r="X5201">
        <v>92.95</v>
      </c>
      <c r="Y5201">
        <v>3415.25</v>
      </c>
      <c r="Z5201">
        <v>0</v>
      </c>
      <c r="AA5201">
        <v>0</v>
      </c>
      <c r="AB5201">
        <v>1438.93</v>
      </c>
      <c r="AC5201">
        <v>4854.18</v>
      </c>
      <c r="AD5201" t="s">
        <v>41</v>
      </c>
      <c r="AE5201" t="s">
        <v>42</v>
      </c>
      <c r="AF5201" t="s">
        <v>42</v>
      </c>
      <c r="AG5201">
        <f t="shared" si="162"/>
        <v>0</v>
      </c>
      <c r="AH5201" t="str" cm="1">
        <f t="array" ref="AH5201">_xlfn.IFS(
X5201&lt;=20, "&lt;20",
AND(X5201&gt;=20, X5201&lt;50), "20-50",
AND(X5201&gt;=50, X5201&lt;100), "50-100",
X5201&gt;=100, "&gt;100"
)</f>
        <v>50-100</v>
      </c>
      <c r="AI5201">
        <f t="shared" si="163"/>
        <v>0</v>
      </c>
      <c r="AJ5201" t="str" cm="1">
        <f t="array" ref="AJ5201">_xlfn.IFS(
C5201&lt;=20, "&lt;20",
AND(C5201&gt;=20, C5201&lt;35), "20-35",
AND(C5201&gt;=35, C5201&lt;50), "35-50",
C5201&gt;=50, "50-100"
)</f>
        <v>35-50</v>
      </c>
      <c r="AK5201" t="str" cm="1">
        <f t="array" ref="AK5201">_xlfn.IFS(
G5201&lt;6, "&lt;6",
AND(G5201&gt;=6, G5201&lt;12), "6-12",
AND(G5201&gt;=12, G5201&lt;18), "12-18",  AND(G5201&gt;=18, G5201&lt;24), "18-24", G5201&gt;=24, "24-36")</f>
        <v>18-24</v>
      </c>
    </row>
    <row r="5202" spans="1:37" x14ac:dyDescent="0.3">
      <c r="A5202" t="s">
        <v>5302</v>
      </c>
      <c r="B5202" t="s">
        <v>44</v>
      </c>
      <c r="C5202">
        <v>61</v>
      </c>
      <c r="D5202" t="s">
        <v>37</v>
      </c>
      <c r="E5202" t="s">
        <v>56</v>
      </c>
      <c r="F5202">
        <v>14</v>
      </c>
      <c r="G5202">
        <v>24</v>
      </c>
      <c r="H5202" t="s">
        <v>70</v>
      </c>
      <c r="I5202" t="s">
        <v>37</v>
      </c>
      <c r="J5202" t="s">
        <v>37</v>
      </c>
      <c r="K5202" t="s">
        <v>37</v>
      </c>
      <c r="L5202" t="s">
        <v>50</v>
      </c>
      <c r="M5202" t="s">
        <v>34</v>
      </c>
      <c r="N5202" t="s">
        <v>34</v>
      </c>
      <c r="O5202" t="s">
        <v>34</v>
      </c>
      <c r="P5202" t="s">
        <v>37</v>
      </c>
      <c r="Q5202" t="s">
        <v>37</v>
      </c>
      <c r="R5202" t="s">
        <v>37</v>
      </c>
      <c r="S5202" t="s">
        <v>37</v>
      </c>
      <c r="T5202" t="s">
        <v>34</v>
      </c>
      <c r="U5202" t="s">
        <v>39</v>
      </c>
      <c r="V5202" t="s">
        <v>37</v>
      </c>
      <c r="W5202" t="s">
        <v>51</v>
      </c>
      <c r="X5202">
        <v>100</v>
      </c>
      <c r="Y5202">
        <v>4211.55</v>
      </c>
      <c r="Z5202">
        <v>0</v>
      </c>
      <c r="AA5202">
        <v>140</v>
      </c>
      <c r="AB5202">
        <v>1692.91</v>
      </c>
      <c r="AC5202">
        <v>6044.46</v>
      </c>
      <c r="AD5202" t="s">
        <v>52</v>
      </c>
      <c r="AE5202" t="s">
        <v>58</v>
      </c>
      <c r="AF5202" t="s">
        <v>59</v>
      </c>
      <c r="AG5202">
        <f t="shared" si="162"/>
        <v>1</v>
      </c>
      <c r="AH5202" t="str" cm="1">
        <f t="array" ref="AH5202">_xlfn.IFS(
X5202&lt;=20, "&lt;20",
AND(X5202&gt;=20, X5202&lt;50), "20-50",
AND(X5202&gt;=50, X5202&lt;100), "50-100",
X5202&gt;=100, "&gt;100"
)</f>
        <v>&gt;100</v>
      </c>
      <c r="AI5202">
        <f t="shared" si="163"/>
        <v>0</v>
      </c>
      <c r="AJ5202" t="str" cm="1">
        <f t="array" ref="AJ5202">_xlfn.IFS(
C5202&lt;=20, "&lt;20",
AND(C5202&gt;=20, C5202&lt;35), "20-35",
AND(C5202&gt;=35, C5202&lt;50), "35-50",
C5202&gt;=50, "50-100"
)</f>
        <v>50-100</v>
      </c>
      <c r="AK5202" t="str" cm="1">
        <f t="array" ref="AK5202">_xlfn.IFS(
G5202&lt;6, "&lt;6",
AND(G5202&gt;=6, G5202&lt;12), "6-12",
AND(G5202&gt;=12, G5202&lt;18), "12-18",  AND(G5202&gt;=18, G5202&lt;24), "18-24", G5202&gt;=24, "24-36")</f>
        <v>24-36</v>
      </c>
    </row>
    <row r="5203" spans="1:37" x14ac:dyDescent="0.3">
      <c r="A5203" t="s">
        <v>5303</v>
      </c>
      <c r="B5203" t="s">
        <v>44</v>
      </c>
      <c r="C5203">
        <v>64</v>
      </c>
      <c r="D5203" t="s">
        <v>34</v>
      </c>
      <c r="E5203" t="s">
        <v>99</v>
      </c>
      <c r="F5203">
        <v>1</v>
      </c>
      <c r="G5203">
        <v>23</v>
      </c>
      <c r="H5203" t="s">
        <v>49</v>
      </c>
      <c r="I5203" t="s">
        <v>37</v>
      </c>
      <c r="J5203" t="s">
        <v>37</v>
      </c>
      <c r="K5203" t="s">
        <v>37</v>
      </c>
      <c r="L5203" t="s">
        <v>50</v>
      </c>
      <c r="M5203" t="s">
        <v>34</v>
      </c>
      <c r="N5203" t="s">
        <v>34</v>
      </c>
      <c r="O5203" t="s">
        <v>34</v>
      </c>
      <c r="P5203" t="s">
        <v>34</v>
      </c>
      <c r="Q5203" t="s">
        <v>37</v>
      </c>
      <c r="R5203" t="s">
        <v>34</v>
      </c>
      <c r="S5203" t="s">
        <v>34</v>
      </c>
      <c r="T5203" t="s">
        <v>34</v>
      </c>
      <c r="U5203" t="s">
        <v>46</v>
      </c>
      <c r="V5203" t="s">
        <v>37</v>
      </c>
      <c r="W5203" t="s">
        <v>51</v>
      </c>
      <c r="X5203">
        <v>85.65</v>
      </c>
      <c r="Y5203">
        <v>321.64999999999998</v>
      </c>
      <c r="Z5203">
        <v>0</v>
      </c>
      <c r="AA5203">
        <v>10</v>
      </c>
      <c r="AB5203">
        <v>173.28</v>
      </c>
      <c r="AC5203">
        <v>504.93</v>
      </c>
      <c r="AD5203" t="s">
        <v>52</v>
      </c>
      <c r="AE5203" t="s">
        <v>53</v>
      </c>
      <c r="AF5203" t="s">
        <v>54</v>
      </c>
      <c r="AG5203">
        <f t="shared" si="162"/>
        <v>1</v>
      </c>
      <c r="AH5203" t="str" cm="1">
        <f t="array" ref="AH5203">_xlfn.IFS(
X5203&lt;=20, "&lt;20",
AND(X5203&gt;=20, X5203&lt;50), "20-50",
AND(X5203&gt;=50, X5203&lt;100), "50-100",
X5203&gt;=100, "&gt;100"
)</f>
        <v>50-100</v>
      </c>
      <c r="AI5203">
        <f t="shared" si="163"/>
        <v>0</v>
      </c>
      <c r="AJ5203" t="str" cm="1">
        <f t="array" ref="AJ5203">_xlfn.IFS(
C5203&lt;=20, "&lt;20",
AND(C5203&gt;=20, C5203&lt;35), "20-35",
AND(C5203&gt;=35, C5203&lt;50), "35-50",
C5203&gt;=50, "50-100"
)</f>
        <v>50-100</v>
      </c>
      <c r="AK5203" t="str" cm="1">
        <f t="array" ref="AK5203">_xlfn.IFS(
G5203&lt;6, "&lt;6",
AND(G5203&gt;=6, G5203&lt;12), "6-12",
AND(G5203&gt;=12, G5203&lt;18), "12-18",  AND(G5203&gt;=18, G5203&lt;24), "18-24", G5203&gt;=24, "24-36")</f>
        <v>18-24</v>
      </c>
    </row>
    <row r="5204" spans="1:37" x14ac:dyDescent="0.3">
      <c r="A5204" t="s">
        <v>5304</v>
      </c>
      <c r="B5204" t="s">
        <v>33</v>
      </c>
      <c r="C5204">
        <v>29</v>
      </c>
      <c r="D5204" t="s">
        <v>34</v>
      </c>
      <c r="E5204" t="s">
        <v>61</v>
      </c>
      <c r="F5204">
        <v>8</v>
      </c>
      <c r="G5204">
        <v>26</v>
      </c>
      <c r="H5204" t="s">
        <v>36</v>
      </c>
      <c r="I5204" t="s">
        <v>34</v>
      </c>
      <c r="J5204" t="s">
        <v>34</v>
      </c>
      <c r="K5204" t="s">
        <v>37</v>
      </c>
      <c r="L5204" t="s">
        <v>38</v>
      </c>
      <c r="M5204" t="s">
        <v>37</v>
      </c>
      <c r="N5204" t="s">
        <v>37</v>
      </c>
      <c r="O5204" t="s">
        <v>37</v>
      </c>
      <c r="P5204" t="s">
        <v>34</v>
      </c>
      <c r="Q5204" t="s">
        <v>34</v>
      </c>
      <c r="R5204" t="s">
        <v>34</v>
      </c>
      <c r="S5204" t="s">
        <v>34</v>
      </c>
      <c r="T5204" t="s">
        <v>37</v>
      </c>
      <c r="U5204" t="s">
        <v>67</v>
      </c>
      <c r="V5204" t="s">
        <v>34</v>
      </c>
      <c r="W5204" t="s">
        <v>40</v>
      </c>
      <c r="X5204">
        <v>38.549999999999997</v>
      </c>
      <c r="Y5204">
        <v>280</v>
      </c>
      <c r="Z5204">
        <v>0</v>
      </c>
      <c r="AA5204">
        <v>0</v>
      </c>
      <c r="AB5204">
        <v>0</v>
      </c>
      <c r="AC5204">
        <v>280</v>
      </c>
      <c r="AD5204" t="s">
        <v>41</v>
      </c>
      <c r="AE5204" t="s">
        <v>42</v>
      </c>
      <c r="AF5204" t="s">
        <v>42</v>
      </c>
      <c r="AG5204">
        <f t="shared" si="162"/>
        <v>0</v>
      </c>
      <c r="AH5204" t="str" cm="1">
        <f t="array" ref="AH5204">_xlfn.IFS(
X5204&lt;=20, "&lt;20",
AND(X5204&gt;=20, X5204&lt;50), "20-50",
AND(X5204&gt;=50, X5204&lt;100), "50-100",
X5204&gt;=100, "&gt;100"
)</f>
        <v>20-50</v>
      </c>
      <c r="AI5204">
        <f t="shared" si="163"/>
        <v>0</v>
      </c>
      <c r="AJ5204" t="str" cm="1">
        <f t="array" ref="AJ5204">_xlfn.IFS(
C5204&lt;=20, "&lt;20",
AND(C5204&gt;=20, C5204&lt;35), "20-35",
AND(C5204&gt;=35, C5204&lt;50), "35-50",
C5204&gt;=50, "50-100"
)</f>
        <v>20-35</v>
      </c>
      <c r="AK5204" t="str" cm="1">
        <f t="array" ref="AK5204">_xlfn.IFS(
G5204&lt;6, "&lt;6",
AND(G5204&gt;=6, G5204&lt;12), "6-12",
AND(G5204&gt;=12, G5204&lt;18), "12-18",  AND(G5204&gt;=18, G5204&lt;24), "18-24", G5204&gt;=24, "24-36")</f>
        <v>24-36</v>
      </c>
    </row>
    <row r="5205" spans="1:37" x14ac:dyDescent="0.3">
      <c r="A5205" t="s">
        <v>5305</v>
      </c>
      <c r="B5205" t="s">
        <v>33</v>
      </c>
      <c r="C5205">
        <v>52</v>
      </c>
      <c r="D5205" t="s">
        <v>34</v>
      </c>
      <c r="E5205" t="s">
        <v>45</v>
      </c>
      <c r="F5205">
        <v>0</v>
      </c>
      <c r="G5205">
        <v>10</v>
      </c>
      <c r="H5205" t="s">
        <v>70</v>
      </c>
      <c r="I5205" t="s">
        <v>37</v>
      </c>
      <c r="J5205" t="s">
        <v>34</v>
      </c>
      <c r="K5205" t="s">
        <v>34</v>
      </c>
      <c r="L5205" t="s">
        <v>34</v>
      </c>
      <c r="M5205" t="s">
        <v>34</v>
      </c>
      <c r="N5205" t="s">
        <v>34</v>
      </c>
      <c r="O5205" t="s">
        <v>34</v>
      </c>
      <c r="P5205" t="s">
        <v>34</v>
      </c>
      <c r="Q5205" t="s">
        <v>34</v>
      </c>
      <c r="R5205" t="s">
        <v>34</v>
      </c>
      <c r="S5205" t="s">
        <v>34</v>
      </c>
      <c r="T5205" t="s">
        <v>34</v>
      </c>
      <c r="U5205" t="s">
        <v>67</v>
      </c>
      <c r="V5205" t="s">
        <v>34</v>
      </c>
      <c r="W5205" t="s">
        <v>40</v>
      </c>
      <c r="X5205">
        <v>20.55</v>
      </c>
      <c r="Y5205">
        <v>1252.8499999999999</v>
      </c>
      <c r="Z5205">
        <v>0</v>
      </c>
      <c r="AA5205">
        <v>0</v>
      </c>
      <c r="AB5205">
        <v>740.43</v>
      </c>
      <c r="AC5205">
        <v>1993.28</v>
      </c>
      <c r="AD5205" t="s">
        <v>41</v>
      </c>
      <c r="AE5205" t="s">
        <v>42</v>
      </c>
      <c r="AF5205" t="s">
        <v>42</v>
      </c>
      <c r="AG5205">
        <f t="shared" si="162"/>
        <v>0</v>
      </c>
      <c r="AH5205" t="str" cm="1">
        <f t="array" ref="AH5205">_xlfn.IFS(
X5205&lt;=20, "&lt;20",
AND(X5205&gt;=20, X5205&lt;50), "20-50",
AND(X5205&gt;=50, X5205&lt;100), "50-100",
X5205&gt;=100, "&gt;100"
)</f>
        <v>20-50</v>
      </c>
      <c r="AI5205">
        <f t="shared" si="163"/>
        <v>0</v>
      </c>
      <c r="AJ5205" t="str" cm="1">
        <f t="array" ref="AJ5205">_xlfn.IFS(
C5205&lt;=20, "&lt;20",
AND(C5205&gt;=20, C5205&lt;35), "20-35",
AND(C5205&gt;=35, C5205&lt;50), "35-50",
C5205&gt;=50, "50-100"
)</f>
        <v>50-100</v>
      </c>
      <c r="AK5205" t="str" cm="1">
        <f t="array" ref="AK5205">_xlfn.IFS(
G5205&lt;6, "&lt;6",
AND(G5205&gt;=6, G5205&lt;12), "6-12",
AND(G5205&gt;=12, G5205&lt;18), "12-18",  AND(G5205&gt;=18, G5205&lt;24), "18-24", G5205&gt;=24, "24-36")</f>
        <v>6-12</v>
      </c>
    </row>
    <row r="5206" spans="1:37" x14ac:dyDescent="0.3">
      <c r="A5206" t="s">
        <v>5306</v>
      </c>
      <c r="B5206" t="s">
        <v>33</v>
      </c>
      <c r="C5206">
        <v>69</v>
      </c>
      <c r="D5206" t="s">
        <v>37</v>
      </c>
      <c r="E5206" t="s">
        <v>130</v>
      </c>
      <c r="F5206">
        <v>1</v>
      </c>
      <c r="G5206">
        <v>35</v>
      </c>
      <c r="H5206" t="s">
        <v>36</v>
      </c>
      <c r="I5206" t="s">
        <v>37</v>
      </c>
      <c r="J5206" t="s">
        <v>37</v>
      </c>
      <c r="K5206" t="s">
        <v>37</v>
      </c>
      <c r="L5206" t="s">
        <v>50</v>
      </c>
      <c r="M5206" t="s">
        <v>34</v>
      </c>
      <c r="N5206" t="s">
        <v>37</v>
      </c>
      <c r="O5206" t="s">
        <v>34</v>
      </c>
      <c r="P5206" t="s">
        <v>34</v>
      </c>
      <c r="Q5206" t="s">
        <v>34</v>
      </c>
      <c r="R5206" t="s">
        <v>34</v>
      </c>
      <c r="S5206" t="s">
        <v>34</v>
      </c>
      <c r="T5206" t="s">
        <v>37</v>
      </c>
      <c r="U5206" t="s">
        <v>46</v>
      </c>
      <c r="V5206" t="s">
        <v>37</v>
      </c>
      <c r="W5206" t="s">
        <v>51</v>
      </c>
      <c r="X5206">
        <v>79.150000000000006</v>
      </c>
      <c r="Y5206">
        <v>79.150000000000006</v>
      </c>
      <c r="Z5206">
        <v>0</v>
      </c>
      <c r="AA5206">
        <v>0</v>
      </c>
      <c r="AB5206">
        <v>24.48</v>
      </c>
      <c r="AC5206">
        <v>103.63</v>
      </c>
      <c r="AD5206" t="s">
        <v>52</v>
      </c>
      <c r="AE5206" t="s">
        <v>53</v>
      </c>
      <c r="AF5206" t="s">
        <v>54</v>
      </c>
      <c r="AG5206">
        <f t="shared" si="162"/>
        <v>1</v>
      </c>
      <c r="AH5206" t="str" cm="1">
        <f t="array" ref="AH5206">_xlfn.IFS(
X5206&lt;=20, "&lt;20",
AND(X5206&gt;=20, X5206&lt;50), "20-50",
AND(X5206&gt;=50, X5206&lt;100), "50-100",
X5206&gt;=100, "&gt;100"
)</f>
        <v>50-100</v>
      </c>
      <c r="AI5206">
        <f t="shared" si="163"/>
        <v>0</v>
      </c>
      <c r="AJ5206" t="str" cm="1">
        <f t="array" ref="AJ5206">_xlfn.IFS(
C5206&lt;=20, "&lt;20",
AND(C5206&gt;=20, C5206&lt;35), "20-35",
AND(C5206&gt;=35, C5206&lt;50), "35-50",
C5206&gt;=50, "50-100"
)</f>
        <v>50-100</v>
      </c>
      <c r="AK5206" t="str" cm="1">
        <f t="array" ref="AK5206">_xlfn.IFS(
G5206&lt;6, "&lt;6",
AND(G5206&gt;=6, G5206&lt;12), "6-12",
AND(G5206&gt;=12, G5206&lt;18), "12-18",  AND(G5206&gt;=18, G5206&lt;24), "18-24", G5206&gt;=24, "24-36")</f>
        <v>24-36</v>
      </c>
    </row>
    <row r="5207" spans="1:37" x14ac:dyDescent="0.3">
      <c r="A5207" t="s">
        <v>5307</v>
      </c>
      <c r="B5207" t="s">
        <v>44</v>
      </c>
      <c r="C5207">
        <v>70</v>
      </c>
      <c r="D5207" t="s">
        <v>34</v>
      </c>
      <c r="E5207" t="s">
        <v>114</v>
      </c>
      <c r="F5207">
        <v>14</v>
      </c>
      <c r="G5207">
        <v>32</v>
      </c>
      <c r="H5207" t="s">
        <v>49</v>
      </c>
      <c r="I5207" t="s">
        <v>37</v>
      </c>
      <c r="J5207" t="s">
        <v>37</v>
      </c>
      <c r="K5207" t="s">
        <v>37</v>
      </c>
      <c r="L5207" t="s">
        <v>50</v>
      </c>
      <c r="M5207" t="s">
        <v>34</v>
      </c>
      <c r="N5207" t="s">
        <v>37</v>
      </c>
      <c r="O5207" t="s">
        <v>34</v>
      </c>
      <c r="P5207" t="s">
        <v>34</v>
      </c>
      <c r="Q5207" t="s">
        <v>34</v>
      </c>
      <c r="R5207" t="s">
        <v>34</v>
      </c>
      <c r="S5207" t="s">
        <v>34</v>
      </c>
      <c r="T5207" t="s">
        <v>37</v>
      </c>
      <c r="U5207" t="s">
        <v>46</v>
      </c>
      <c r="V5207" t="s">
        <v>37</v>
      </c>
      <c r="W5207" t="s">
        <v>40</v>
      </c>
      <c r="X5207">
        <v>80.650000000000006</v>
      </c>
      <c r="Y5207">
        <v>633.29999999999995</v>
      </c>
      <c r="Z5207">
        <v>0</v>
      </c>
      <c r="AA5207">
        <v>0</v>
      </c>
      <c r="AB5207">
        <v>390.8</v>
      </c>
      <c r="AC5207">
        <v>1024.0999999999999</v>
      </c>
      <c r="AD5207" t="s">
        <v>52</v>
      </c>
      <c r="AE5207" t="s">
        <v>53</v>
      </c>
      <c r="AF5207" t="s">
        <v>91</v>
      </c>
      <c r="AG5207">
        <f t="shared" si="162"/>
        <v>1</v>
      </c>
      <c r="AH5207" t="str" cm="1">
        <f t="array" ref="AH5207">_xlfn.IFS(
X5207&lt;=20, "&lt;20",
AND(X5207&gt;=20, X5207&lt;50), "20-50",
AND(X5207&gt;=50, X5207&lt;100), "50-100",
X5207&gt;=100, "&gt;100"
)</f>
        <v>50-100</v>
      </c>
      <c r="AI5207">
        <f t="shared" si="163"/>
        <v>0</v>
      </c>
      <c r="AJ5207" t="str" cm="1">
        <f t="array" ref="AJ5207">_xlfn.IFS(
C5207&lt;=20, "&lt;20",
AND(C5207&gt;=20, C5207&lt;35), "20-35",
AND(C5207&gt;=35, C5207&lt;50), "35-50",
C5207&gt;=50, "50-100"
)</f>
        <v>50-100</v>
      </c>
      <c r="AK5207" t="str" cm="1">
        <f t="array" ref="AK5207">_xlfn.IFS(
G5207&lt;6, "&lt;6",
AND(G5207&gt;=6, G5207&lt;12), "6-12",
AND(G5207&gt;=12, G5207&lt;18), "12-18",  AND(G5207&gt;=18, G5207&lt;24), "18-24", G5207&gt;=24, "24-36")</f>
        <v>24-36</v>
      </c>
    </row>
    <row r="5208" spans="1:37" x14ac:dyDescent="0.3">
      <c r="A5208" t="s">
        <v>5308</v>
      </c>
      <c r="B5208" t="s">
        <v>44</v>
      </c>
      <c r="C5208">
        <v>54</v>
      </c>
      <c r="D5208" t="s">
        <v>34</v>
      </c>
      <c r="E5208" t="s">
        <v>45</v>
      </c>
      <c r="F5208">
        <v>2</v>
      </c>
      <c r="G5208">
        <v>30</v>
      </c>
      <c r="H5208" t="s">
        <v>70</v>
      </c>
      <c r="I5208" t="s">
        <v>37</v>
      </c>
      <c r="J5208" t="s">
        <v>34</v>
      </c>
      <c r="K5208" t="s">
        <v>37</v>
      </c>
      <c r="L5208" t="s">
        <v>72</v>
      </c>
      <c r="M5208" t="s">
        <v>34</v>
      </c>
      <c r="N5208" t="s">
        <v>34</v>
      </c>
      <c r="O5208" t="s">
        <v>37</v>
      </c>
      <c r="P5208" t="s">
        <v>37</v>
      </c>
      <c r="Q5208" t="s">
        <v>37</v>
      </c>
      <c r="R5208" t="s">
        <v>37</v>
      </c>
      <c r="S5208" t="s">
        <v>37</v>
      </c>
      <c r="T5208" t="s">
        <v>34</v>
      </c>
      <c r="U5208" t="s">
        <v>67</v>
      </c>
      <c r="V5208" t="s">
        <v>37</v>
      </c>
      <c r="W5208" t="s">
        <v>51</v>
      </c>
      <c r="X5208">
        <v>73.8</v>
      </c>
      <c r="Y5208">
        <v>4616.05</v>
      </c>
      <c r="Z5208">
        <v>49.51</v>
      </c>
      <c r="AA5208">
        <v>30</v>
      </c>
      <c r="AB5208">
        <v>77.47</v>
      </c>
      <c r="AC5208">
        <v>4674.01</v>
      </c>
      <c r="AD5208" t="s">
        <v>41</v>
      </c>
      <c r="AE5208" t="s">
        <v>42</v>
      </c>
      <c r="AF5208" t="s">
        <v>42</v>
      </c>
      <c r="AG5208">
        <f t="shared" si="162"/>
        <v>0</v>
      </c>
      <c r="AH5208" t="str" cm="1">
        <f t="array" ref="AH5208">_xlfn.IFS(
X5208&lt;=20, "&lt;20",
AND(X5208&gt;=20, X5208&lt;50), "20-50",
AND(X5208&gt;=50, X5208&lt;100), "50-100",
X5208&gt;=100, "&gt;100"
)</f>
        <v>50-100</v>
      </c>
      <c r="AI5208">
        <f t="shared" si="163"/>
        <v>0</v>
      </c>
      <c r="AJ5208" t="str" cm="1">
        <f t="array" ref="AJ5208">_xlfn.IFS(
C5208&lt;=20, "&lt;20",
AND(C5208&gt;=20, C5208&lt;35), "20-35",
AND(C5208&gt;=35, C5208&lt;50), "35-50",
C5208&gt;=50, "50-100"
)</f>
        <v>50-100</v>
      </c>
      <c r="AK5208" t="str" cm="1">
        <f t="array" ref="AK5208">_xlfn.IFS(
G5208&lt;6, "&lt;6",
AND(G5208&gt;=6, G5208&lt;12), "6-12",
AND(G5208&gt;=12, G5208&lt;18), "12-18",  AND(G5208&gt;=18, G5208&lt;24), "18-24", G5208&gt;=24, "24-36")</f>
        <v>24-36</v>
      </c>
    </row>
    <row r="5209" spans="1:37" x14ac:dyDescent="0.3">
      <c r="A5209" t="s">
        <v>5309</v>
      </c>
      <c r="B5209" t="s">
        <v>33</v>
      </c>
      <c r="C5209">
        <v>22</v>
      </c>
      <c r="D5209" t="s">
        <v>37</v>
      </c>
      <c r="E5209" t="s">
        <v>56</v>
      </c>
      <c r="F5209">
        <v>11</v>
      </c>
      <c r="G5209">
        <v>11</v>
      </c>
      <c r="H5209" t="s">
        <v>36</v>
      </c>
      <c r="I5209" t="s">
        <v>37</v>
      </c>
      <c r="J5209" t="s">
        <v>34</v>
      </c>
      <c r="K5209" t="s">
        <v>37</v>
      </c>
      <c r="L5209" t="s">
        <v>72</v>
      </c>
      <c r="M5209" t="s">
        <v>34</v>
      </c>
      <c r="N5209" t="s">
        <v>37</v>
      </c>
      <c r="O5209" t="s">
        <v>34</v>
      </c>
      <c r="P5209" t="s">
        <v>34</v>
      </c>
      <c r="Q5209" t="s">
        <v>34</v>
      </c>
      <c r="R5209" t="s">
        <v>34</v>
      </c>
      <c r="S5209" t="s">
        <v>34</v>
      </c>
      <c r="T5209" t="s">
        <v>37</v>
      </c>
      <c r="U5209" t="s">
        <v>46</v>
      </c>
      <c r="V5209" t="s">
        <v>34</v>
      </c>
      <c r="W5209" t="s">
        <v>40</v>
      </c>
      <c r="X5209">
        <v>51.55</v>
      </c>
      <c r="Y5209">
        <v>106.2</v>
      </c>
      <c r="Z5209">
        <v>0</v>
      </c>
      <c r="AA5209">
        <v>0</v>
      </c>
      <c r="AB5209">
        <v>37.22</v>
      </c>
      <c r="AC5209">
        <v>143.41999999999999</v>
      </c>
      <c r="AD5209" t="s">
        <v>85</v>
      </c>
      <c r="AE5209" t="s">
        <v>42</v>
      </c>
      <c r="AF5209" t="s">
        <v>42</v>
      </c>
      <c r="AG5209">
        <f t="shared" si="162"/>
        <v>0</v>
      </c>
      <c r="AH5209" t="str" cm="1">
        <f t="array" ref="AH5209">_xlfn.IFS(
X5209&lt;=20, "&lt;20",
AND(X5209&gt;=20, X5209&lt;50), "20-50",
AND(X5209&gt;=50, X5209&lt;100), "50-100",
X5209&gt;=100, "&gt;100"
)</f>
        <v>50-100</v>
      </c>
      <c r="AI5209">
        <f t="shared" si="163"/>
        <v>1</v>
      </c>
      <c r="AJ5209" t="str" cm="1">
        <f t="array" ref="AJ5209">_xlfn.IFS(
C5209&lt;=20, "&lt;20",
AND(C5209&gt;=20, C5209&lt;35), "20-35",
AND(C5209&gt;=35, C5209&lt;50), "35-50",
C5209&gt;=50, "50-100"
)</f>
        <v>20-35</v>
      </c>
      <c r="AK5209" t="str" cm="1">
        <f t="array" ref="AK5209">_xlfn.IFS(
G5209&lt;6, "&lt;6",
AND(G5209&gt;=6, G5209&lt;12), "6-12",
AND(G5209&gt;=12, G5209&lt;18), "12-18",  AND(G5209&gt;=18, G5209&lt;24), "18-24", G5209&gt;=24, "24-36")</f>
        <v>6-12</v>
      </c>
    </row>
    <row r="5210" spans="1:37" x14ac:dyDescent="0.3">
      <c r="A5210" t="s">
        <v>5310</v>
      </c>
      <c r="B5210" t="s">
        <v>44</v>
      </c>
      <c r="C5210">
        <v>33</v>
      </c>
      <c r="D5210" t="s">
        <v>34</v>
      </c>
      <c r="E5210" t="s">
        <v>90</v>
      </c>
      <c r="F5210">
        <v>2</v>
      </c>
      <c r="G5210">
        <v>33</v>
      </c>
      <c r="H5210" t="s">
        <v>70</v>
      </c>
      <c r="I5210" t="s">
        <v>37</v>
      </c>
      <c r="J5210" t="s">
        <v>34</v>
      </c>
      <c r="K5210" t="s">
        <v>37</v>
      </c>
      <c r="L5210" t="s">
        <v>72</v>
      </c>
      <c r="M5210" t="s">
        <v>34</v>
      </c>
      <c r="N5210" t="s">
        <v>37</v>
      </c>
      <c r="O5210" t="s">
        <v>34</v>
      </c>
      <c r="P5210" t="s">
        <v>34</v>
      </c>
      <c r="Q5210" t="s">
        <v>37</v>
      </c>
      <c r="R5210" t="s">
        <v>37</v>
      </c>
      <c r="S5210" t="s">
        <v>37</v>
      </c>
      <c r="T5210" t="s">
        <v>37</v>
      </c>
      <c r="U5210" t="s">
        <v>46</v>
      </c>
      <c r="V5210" t="s">
        <v>37</v>
      </c>
      <c r="W5210" t="s">
        <v>40</v>
      </c>
      <c r="X5210">
        <v>69.099999999999994</v>
      </c>
      <c r="Y5210">
        <v>3168</v>
      </c>
      <c r="Z5210">
        <v>0</v>
      </c>
      <c r="AA5210">
        <v>0</v>
      </c>
      <c r="AB5210">
        <v>1466.48</v>
      </c>
      <c r="AC5210">
        <v>4634.4799999999996</v>
      </c>
      <c r="AD5210" t="s">
        <v>41</v>
      </c>
      <c r="AE5210" t="s">
        <v>42</v>
      </c>
      <c r="AF5210" t="s">
        <v>42</v>
      </c>
      <c r="AG5210">
        <f t="shared" si="162"/>
        <v>0</v>
      </c>
      <c r="AH5210" t="str" cm="1">
        <f t="array" ref="AH5210">_xlfn.IFS(
X5210&lt;=20, "&lt;20",
AND(X5210&gt;=20, X5210&lt;50), "20-50",
AND(X5210&gt;=50, X5210&lt;100), "50-100",
X5210&gt;=100, "&gt;100"
)</f>
        <v>50-100</v>
      </c>
      <c r="AI5210">
        <f t="shared" si="163"/>
        <v>0</v>
      </c>
      <c r="AJ5210" t="str" cm="1">
        <f t="array" ref="AJ5210">_xlfn.IFS(
C5210&lt;=20, "&lt;20",
AND(C5210&gt;=20, C5210&lt;35), "20-35",
AND(C5210&gt;=35, C5210&lt;50), "35-50",
C5210&gt;=50, "50-100"
)</f>
        <v>20-35</v>
      </c>
      <c r="AK5210" t="str" cm="1">
        <f t="array" ref="AK5210">_xlfn.IFS(
G5210&lt;6, "&lt;6",
AND(G5210&gt;=6, G5210&lt;12), "6-12",
AND(G5210&gt;=12, G5210&lt;18), "12-18",  AND(G5210&gt;=18, G5210&lt;24), "18-24", G5210&gt;=24, "24-36")</f>
        <v>24-36</v>
      </c>
    </row>
    <row r="5211" spans="1:37" x14ac:dyDescent="0.3">
      <c r="A5211" t="s">
        <v>5311</v>
      </c>
      <c r="B5211" t="s">
        <v>44</v>
      </c>
      <c r="C5211">
        <v>48</v>
      </c>
      <c r="D5211" t="s">
        <v>37</v>
      </c>
      <c r="E5211" t="s">
        <v>74</v>
      </c>
      <c r="F5211">
        <v>2</v>
      </c>
      <c r="G5211">
        <v>5</v>
      </c>
      <c r="H5211" t="s">
        <v>70</v>
      </c>
      <c r="I5211" t="s">
        <v>37</v>
      </c>
      <c r="J5211" t="s">
        <v>37</v>
      </c>
      <c r="K5211" t="s">
        <v>34</v>
      </c>
      <c r="L5211" t="s">
        <v>34</v>
      </c>
      <c r="M5211" t="s">
        <v>34</v>
      </c>
      <c r="N5211" t="s">
        <v>34</v>
      </c>
      <c r="O5211" t="s">
        <v>34</v>
      </c>
      <c r="P5211" t="s">
        <v>34</v>
      </c>
      <c r="Q5211" t="s">
        <v>34</v>
      </c>
      <c r="R5211" t="s">
        <v>34</v>
      </c>
      <c r="S5211" t="s">
        <v>34</v>
      </c>
      <c r="T5211" t="s">
        <v>34</v>
      </c>
      <c r="U5211" t="s">
        <v>67</v>
      </c>
      <c r="V5211" t="s">
        <v>37</v>
      </c>
      <c r="W5211" t="s">
        <v>143</v>
      </c>
      <c r="X5211">
        <v>24.05</v>
      </c>
      <c r="Y5211">
        <v>1559.15</v>
      </c>
      <c r="Z5211">
        <v>0</v>
      </c>
      <c r="AA5211">
        <v>0</v>
      </c>
      <c r="AB5211">
        <v>1147.52</v>
      </c>
      <c r="AC5211">
        <v>2706.67</v>
      </c>
      <c r="AD5211" t="s">
        <v>41</v>
      </c>
      <c r="AE5211" t="s">
        <v>42</v>
      </c>
      <c r="AF5211" t="s">
        <v>42</v>
      </c>
      <c r="AG5211">
        <f t="shared" si="162"/>
        <v>0</v>
      </c>
      <c r="AH5211" t="str" cm="1">
        <f t="array" ref="AH5211">_xlfn.IFS(
X5211&lt;=20, "&lt;20",
AND(X5211&gt;=20, X5211&lt;50), "20-50",
AND(X5211&gt;=50, X5211&lt;100), "50-100",
X5211&gt;=100, "&gt;100"
)</f>
        <v>20-50</v>
      </c>
      <c r="AI5211">
        <f t="shared" si="163"/>
        <v>0</v>
      </c>
      <c r="AJ5211" t="str" cm="1">
        <f t="array" ref="AJ5211">_xlfn.IFS(
C5211&lt;=20, "&lt;20",
AND(C5211&gt;=20, C5211&lt;35), "20-35",
AND(C5211&gt;=35, C5211&lt;50), "35-50",
C5211&gt;=50, "50-100"
)</f>
        <v>35-50</v>
      </c>
      <c r="AK5211" t="str" cm="1">
        <f t="array" ref="AK5211">_xlfn.IFS(
G5211&lt;6, "&lt;6",
AND(G5211&gt;=6, G5211&lt;12), "6-12",
AND(G5211&gt;=12, G5211&lt;18), "12-18",  AND(G5211&gt;=18, G5211&lt;24), "18-24", G5211&gt;=24, "24-36")</f>
        <v>&lt;6</v>
      </c>
    </row>
    <row r="5212" spans="1:37" x14ac:dyDescent="0.3">
      <c r="A5212" t="s">
        <v>5312</v>
      </c>
      <c r="B5212" t="s">
        <v>44</v>
      </c>
      <c r="C5212">
        <v>67</v>
      </c>
      <c r="D5212" t="s">
        <v>37</v>
      </c>
      <c r="E5212" t="s">
        <v>61</v>
      </c>
      <c r="F5212">
        <v>15</v>
      </c>
      <c r="G5212">
        <v>31</v>
      </c>
      <c r="H5212" t="s">
        <v>66</v>
      </c>
      <c r="I5212" t="s">
        <v>37</v>
      </c>
      <c r="J5212" t="s">
        <v>37</v>
      </c>
      <c r="K5212" t="s">
        <v>37</v>
      </c>
      <c r="L5212" t="s">
        <v>38</v>
      </c>
      <c r="M5212" t="s">
        <v>37</v>
      </c>
      <c r="N5212" t="s">
        <v>37</v>
      </c>
      <c r="O5212" t="s">
        <v>37</v>
      </c>
      <c r="P5212" t="s">
        <v>37</v>
      </c>
      <c r="Q5212" t="s">
        <v>37</v>
      </c>
      <c r="R5212" t="s">
        <v>37</v>
      </c>
      <c r="S5212" t="s">
        <v>34</v>
      </c>
      <c r="T5212" t="s">
        <v>37</v>
      </c>
      <c r="U5212" t="s">
        <v>67</v>
      </c>
      <c r="V5212" t="s">
        <v>37</v>
      </c>
      <c r="W5212" t="s">
        <v>51</v>
      </c>
      <c r="X5212">
        <v>89.85</v>
      </c>
      <c r="Y5212">
        <v>6697.35</v>
      </c>
      <c r="Z5212">
        <v>0</v>
      </c>
      <c r="AA5212">
        <v>0</v>
      </c>
      <c r="AB5212">
        <v>3492.72</v>
      </c>
      <c r="AC5212">
        <v>10190.07</v>
      </c>
      <c r="AD5212" t="s">
        <v>41</v>
      </c>
      <c r="AE5212" t="s">
        <v>42</v>
      </c>
      <c r="AF5212" t="s">
        <v>42</v>
      </c>
      <c r="AG5212">
        <f t="shared" si="162"/>
        <v>0</v>
      </c>
      <c r="AH5212" t="str" cm="1">
        <f t="array" ref="AH5212">_xlfn.IFS(
X5212&lt;=20, "&lt;20",
AND(X5212&gt;=20, X5212&lt;50), "20-50",
AND(X5212&gt;=50, X5212&lt;100), "50-100",
X5212&gt;=100, "&gt;100"
)</f>
        <v>50-100</v>
      </c>
      <c r="AI5212">
        <f t="shared" si="163"/>
        <v>0</v>
      </c>
      <c r="AJ5212" t="str" cm="1">
        <f t="array" ref="AJ5212">_xlfn.IFS(
C5212&lt;=20, "&lt;20",
AND(C5212&gt;=20, C5212&lt;35), "20-35",
AND(C5212&gt;=35, C5212&lt;50), "35-50",
C5212&gt;=50, "50-100"
)</f>
        <v>50-100</v>
      </c>
      <c r="AK5212" t="str" cm="1">
        <f t="array" ref="AK5212">_xlfn.IFS(
G5212&lt;6, "&lt;6",
AND(G5212&gt;=6, G5212&lt;12), "6-12",
AND(G5212&gt;=12, G5212&lt;18), "12-18",  AND(G5212&gt;=18, G5212&lt;24), "18-24", G5212&gt;=24, "24-36")</f>
        <v>24-36</v>
      </c>
    </row>
    <row r="5213" spans="1:37" x14ac:dyDescent="0.3">
      <c r="A5213" t="s">
        <v>5313</v>
      </c>
      <c r="B5213" t="s">
        <v>44</v>
      </c>
      <c r="C5213">
        <v>76</v>
      </c>
      <c r="D5213" t="s">
        <v>37</v>
      </c>
      <c r="E5213" t="s">
        <v>103</v>
      </c>
      <c r="F5213">
        <v>9</v>
      </c>
      <c r="G5213">
        <v>25</v>
      </c>
      <c r="H5213" t="s">
        <v>57</v>
      </c>
      <c r="I5213" t="s">
        <v>37</v>
      </c>
      <c r="J5213" t="s">
        <v>34</v>
      </c>
      <c r="K5213" t="s">
        <v>37</v>
      </c>
      <c r="L5213" t="s">
        <v>50</v>
      </c>
      <c r="M5213" t="s">
        <v>34</v>
      </c>
      <c r="N5213" t="s">
        <v>37</v>
      </c>
      <c r="O5213" t="s">
        <v>34</v>
      </c>
      <c r="P5213" t="s">
        <v>34</v>
      </c>
      <c r="Q5213" t="s">
        <v>34</v>
      </c>
      <c r="R5213" t="s">
        <v>34</v>
      </c>
      <c r="S5213" t="s">
        <v>34</v>
      </c>
      <c r="T5213" t="s">
        <v>37</v>
      </c>
      <c r="U5213" t="s">
        <v>46</v>
      </c>
      <c r="V5213" t="s">
        <v>37</v>
      </c>
      <c r="W5213" t="s">
        <v>40</v>
      </c>
      <c r="X5213">
        <v>74.3</v>
      </c>
      <c r="Y5213">
        <v>1178.25</v>
      </c>
      <c r="Z5213">
        <v>0</v>
      </c>
      <c r="AA5213">
        <v>0</v>
      </c>
      <c r="AB5213">
        <v>417.92</v>
      </c>
      <c r="AC5213">
        <v>1596.17</v>
      </c>
      <c r="AD5213" t="s">
        <v>52</v>
      </c>
      <c r="AE5213" t="s">
        <v>53</v>
      </c>
      <c r="AF5213" t="s">
        <v>54</v>
      </c>
      <c r="AG5213">
        <f t="shared" si="162"/>
        <v>1</v>
      </c>
      <c r="AH5213" t="str" cm="1">
        <f t="array" ref="AH5213">_xlfn.IFS(
X5213&lt;=20, "&lt;20",
AND(X5213&gt;=20, X5213&lt;50), "20-50",
AND(X5213&gt;=50, X5213&lt;100), "50-100",
X5213&gt;=100, "&gt;100"
)</f>
        <v>50-100</v>
      </c>
      <c r="AI5213">
        <f t="shared" si="163"/>
        <v>0</v>
      </c>
      <c r="AJ5213" t="str" cm="1">
        <f t="array" ref="AJ5213">_xlfn.IFS(
C5213&lt;=20, "&lt;20",
AND(C5213&gt;=20, C5213&lt;35), "20-35",
AND(C5213&gt;=35, C5213&lt;50), "35-50",
C5213&gt;=50, "50-100"
)</f>
        <v>50-100</v>
      </c>
      <c r="AK5213" t="str" cm="1">
        <f t="array" ref="AK5213">_xlfn.IFS(
G5213&lt;6, "&lt;6",
AND(G5213&gt;=6, G5213&lt;12), "6-12",
AND(G5213&gt;=12, G5213&lt;18), "12-18",  AND(G5213&gt;=18, G5213&lt;24), "18-24", G5213&gt;=24, "24-36")</f>
        <v>24-36</v>
      </c>
    </row>
    <row r="5214" spans="1:37" x14ac:dyDescent="0.3">
      <c r="A5214" t="s">
        <v>5314</v>
      </c>
      <c r="B5214" t="s">
        <v>33</v>
      </c>
      <c r="C5214">
        <v>24</v>
      </c>
      <c r="D5214" t="s">
        <v>34</v>
      </c>
      <c r="E5214" t="s">
        <v>64</v>
      </c>
      <c r="F5214">
        <v>9</v>
      </c>
      <c r="G5214">
        <v>12</v>
      </c>
      <c r="H5214" t="s">
        <v>36</v>
      </c>
      <c r="I5214" t="s">
        <v>37</v>
      </c>
      <c r="J5214" t="s">
        <v>37</v>
      </c>
      <c r="K5214" t="s">
        <v>37</v>
      </c>
      <c r="L5214" t="s">
        <v>50</v>
      </c>
      <c r="M5214" t="s">
        <v>34</v>
      </c>
      <c r="N5214" t="s">
        <v>34</v>
      </c>
      <c r="O5214" t="s">
        <v>34</v>
      </c>
      <c r="P5214" t="s">
        <v>34</v>
      </c>
      <c r="Q5214" t="s">
        <v>37</v>
      </c>
      <c r="R5214" t="s">
        <v>34</v>
      </c>
      <c r="S5214" t="s">
        <v>34</v>
      </c>
      <c r="T5214" t="s">
        <v>34</v>
      </c>
      <c r="U5214" t="s">
        <v>46</v>
      </c>
      <c r="V5214" t="s">
        <v>37</v>
      </c>
      <c r="W5214" t="s">
        <v>143</v>
      </c>
      <c r="X5214">
        <v>84.65</v>
      </c>
      <c r="Y5214">
        <v>84.65</v>
      </c>
      <c r="Z5214">
        <v>0</v>
      </c>
      <c r="AA5214">
        <v>40</v>
      </c>
      <c r="AB5214">
        <v>22.3</v>
      </c>
      <c r="AC5214">
        <v>146.94999999999999</v>
      </c>
      <c r="AD5214" t="s">
        <v>52</v>
      </c>
      <c r="AE5214" t="s">
        <v>58</v>
      </c>
      <c r="AF5214" t="s">
        <v>365</v>
      </c>
      <c r="AG5214">
        <f t="shared" si="162"/>
        <v>1</v>
      </c>
      <c r="AH5214" t="str" cm="1">
        <f t="array" ref="AH5214">_xlfn.IFS(
X5214&lt;=20, "&lt;20",
AND(X5214&gt;=20, X5214&lt;50), "20-50",
AND(X5214&gt;=50, X5214&lt;100), "50-100",
X5214&gt;=100, "&gt;100"
)</f>
        <v>50-100</v>
      </c>
      <c r="AI5214">
        <f t="shared" si="163"/>
        <v>0</v>
      </c>
      <c r="AJ5214" t="str" cm="1">
        <f t="array" ref="AJ5214">_xlfn.IFS(
C5214&lt;=20, "&lt;20",
AND(C5214&gt;=20, C5214&lt;35), "20-35",
AND(C5214&gt;=35, C5214&lt;50), "35-50",
C5214&gt;=50, "50-100"
)</f>
        <v>20-35</v>
      </c>
      <c r="AK5214" t="str" cm="1">
        <f t="array" ref="AK5214">_xlfn.IFS(
G5214&lt;6, "&lt;6",
AND(G5214&gt;=6, G5214&lt;12), "6-12",
AND(G5214&gt;=12, G5214&lt;18), "12-18",  AND(G5214&gt;=18, G5214&lt;24), "18-24", G5214&gt;=24, "24-36")</f>
        <v>12-18</v>
      </c>
    </row>
    <row r="5215" spans="1:37" x14ac:dyDescent="0.3">
      <c r="A5215" t="s">
        <v>5315</v>
      </c>
      <c r="B5215" t="s">
        <v>44</v>
      </c>
      <c r="C5215">
        <v>47</v>
      </c>
      <c r="D5215" t="s">
        <v>37</v>
      </c>
      <c r="E5215" t="s">
        <v>90</v>
      </c>
      <c r="F5215">
        <v>6</v>
      </c>
      <c r="G5215">
        <v>10</v>
      </c>
      <c r="H5215" t="s">
        <v>110</v>
      </c>
      <c r="I5215" t="s">
        <v>37</v>
      </c>
      <c r="J5215" t="s">
        <v>34</v>
      </c>
      <c r="K5215" t="s">
        <v>37</v>
      </c>
      <c r="L5215" t="s">
        <v>50</v>
      </c>
      <c r="M5215" t="s">
        <v>34</v>
      </c>
      <c r="N5215" t="s">
        <v>34</v>
      </c>
      <c r="O5215" t="s">
        <v>34</v>
      </c>
      <c r="P5215" t="s">
        <v>34</v>
      </c>
      <c r="Q5215" t="s">
        <v>34</v>
      </c>
      <c r="R5215" t="s">
        <v>34</v>
      </c>
      <c r="S5215" t="s">
        <v>34</v>
      </c>
      <c r="T5215" t="s">
        <v>34</v>
      </c>
      <c r="U5215" t="s">
        <v>46</v>
      </c>
      <c r="V5215" t="s">
        <v>34</v>
      </c>
      <c r="W5215" t="s">
        <v>51</v>
      </c>
      <c r="X5215">
        <v>69.75</v>
      </c>
      <c r="Y5215">
        <v>1729.35</v>
      </c>
      <c r="Z5215">
        <v>0</v>
      </c>
      <c r="AA5215">
        <v>100</v>
      </c>
      <c r="AB5215">
        <v>1002.75</v>
      </c>
      <c r="AC5215">
        <v>2832.1</v>
      </c>
      <c r="AD5215" t="s">
        <v>41</v>
      </c>
      <c r="AE5215" t="s">
        <v>42</v>
      </c>
      <c r="AF5215" t="s">
        <v>42</v>
      </c>
      <c r="AG5215">
        <f t="shared" si="162"/>
        <v>0</v>
      </c>
      <c r="AH5215" t="str" cm="1">
        <f t="array" ref="AH5215">_xlfn.IFS(
X5215&lt;=20, "&lt;20",
AND(X5215&gt;=20, X5215&lt;50), "20-50",
AND(X5215&gt;=50, X5215&lt;100), "50-100",
X5215&gt;=100, "&gt;100"
)</f>
        <v>50-100</v>
      </c>
      <c r="AI5215">
        <f t="shared" si="163"/>
        <v>0</v>
      </c>
      <c r="AJ5215" t="str" cm="1">
        <f t="array" ref="AJ5215">_xlfn.IFS(
C5215&lt;=20, "&lt;20",
AND(C5215&gt;=20, C5215&lt;35), "20-35",
AND(C5215&gt;=35, C5215&lt;50), "35-50",
C5215&gt;=50, "50-100"
)</f>
        <v>35-50</v>
      </c>
      <c r="AK5215" t="str" cm="1">
        <f t="array" ref="AK5215">_xlfn.IFS(
G5215&lt;6, "&lt;6",
AND(G5215&gt;=6, G5215&lt;12), "6-12",
AND(G5215&gt;=12, G5215&lt;18), "12-18",  AND(G5215&gt;=18, G5215&lt;24), "18-24", G5215&gt;=24, "24-36")</f>
        <v>6-12</v>
      </c>
    </row>
    <row r="5216" spans="1:37" x14ac:dyDescent="0.3">
      <c r="A5216" t="s">
        <v>5316</v>
      </c>
      <c r="B5216" t="s">
        <v>44</v>
      </c>
      <c r="C5216">
        <v>25</v>
      </c>
      <c r="D5216" t="s">
        <v>37</v>
      </c>
      <c r="E5216" t="s">
        <v>48</v>
      </c>
      <c r="F5216">
        <v>13</v>
      </c>
      <c r="G5216">
        <v>15</v>
      </c>
      <c r="H5216" t="s">
        <v>36</v>
      </c>
      <c r="I5216" t="s">
        <v>37</v>
      </c>
      <c r="J5216" t="s">
        <v>37</v>
      </c>
      <c r="K5216" t="s">
        <v>37</v>
      </c>
      <c r="L5216" t="s">
        <v>72</v>
      </c>
      <c r="M5216" t="s">
        <v>37</v>
      </c>
      <c r="N5216" t="s">
        <v>37</v>
      </c>
      <c r="O5216" t="s">
        <v>37</v>
      </c>
      <c r="P5216" t="s">
        <v>37</v>
      </c>
      <c r="Q5216" t="s">
        <v>37</v>
      </c>
      <c r="R5216" t="s">
        <v>37</v>
      </c>
      <c r="S5216" t="s">
        <v>37</v>
      </c>
      <c r="T5216" t="s">
        <v>37</v>
      </c>
      <c r="U5216" t="s">
        <v>67</v>
      </c>
      <c r="V5216" t="s">
        <v>37</v>
      </c>
      <c r="W5216" t="s">
        <v>40</v>
      </c>
      <c r="X5216">
        <v>86.4</v>
      </c>
      <c r="Y5216">
        <v>5442.05</v>
      </c>
      <c r="Z5216">
        <v>0</v>
      </c>
      <c r="AA5216">
        <v>0</v>
      </c>
      <c r="AB5216">
        <v>545.28</v>
      </c>
      <c r="AC5216">
        <v>5987.33</v>
      </c>
      <c r="AD5216" t="s">
        <v>41</v>
      </c>
      <c r="AE5216" t="s">
        <v>42</v>
      </c>
      <c r="AF5216" t="s">
        <v>42</v>
      </c>
      <c r="AG5216">
        <f t="shared" si="162"/>
        <v>0</v>
      </c>
      <c r="AH5216" t="str" cm="1">
        <f t="array" ref="AH5216">_xlfn.IFS(
X5216&lt;=20, "&lt;20",
AND(X5216&gt;=20, X5216&lt;50), "20-50",
AND(X5216&gt;=50, X5216&lt;100), "50-100",
X5216&gt;=100, "&gt;100"
)</f>
        <v>50-100</v>
      </c>
      <c r="AI5216">
        <f t="shared" si="163"/>
        <v>0</v>
      </c>
      <c r="AJ5216" t="str" cm="1">
        <f t="array" ref="AJ5216">_xlfn.IFS(
C5216&lt;=20, "&lt;20",
AND(C5216&gt;=20, C5216&lt;35), "20-35",
AND(C5216&gt;=35, C5216&lt;50), "35-50",
C5216&gt;=50, "50-100"
)</f>
        <v>20-35</v>
      </c>
      <c r="AK5216" t="str" cm="1">
        <f t="array" ref="AK5216">_xlfn.IFS(
G5216&lt;6, "&lt;6",
AND(G5216&gt;=6, G5216&lt;12), "6-12",
AND(G5216&gt;=12, G5216&lt;18), "12-18",  AND(G5216&gt;=18, G5216&lt;24), "18-24", G5216&gt;=24, "24-36")</f>
        <v>12-18</v>
      </c>
    </row>
    <row r="5217" spans="1:37" x14ac:dyDescent="0.3">
      <c r="A5217" t="s">
        <v>5317</v>
      </c>
      <c r="B5217" t="s">
        <v>33</v>
      </c>
      <c r="C5217">
        <v>32</v>
      </c>
      <c r="D5217" t="s">
        <v>37</v>
      </c>
      <c r="E5217" t="s">
        <v>64</v>
      </c>
      <c r="F5217">
        <v>7</v>
      </c>
      <c r="G5217">
        <v>32</v>
      </c>
      <c r="H5217" t="s">
        <v>36</v>
      </c>
      <c r="I5217" t="s">
        <v>37</v>
      </c>
      <c r="J5217" t="s">
        <v>34</v>
      </c>
      <c r="K5217" t="s">
        <v>37</v>
      </c>
      <c r="L5217" t="s">
        <v>38</v>
      </c>
      <c r="M5217" t="s">
        <v>37</v>
      </c>
      <c r="N5217" t="s">
        <v>34</v>
      </c>
      <c r="O5217" t="s">
        <v>37</v>
      </c>
      <c r="P5217" t="s">
        <v>34</v>
      </c>
      <c r="Q5217" t="s">
        <v>34</v>
      </c>
      <c r="R5217" t="s">
        <v>34</v>
      </c>
      <c r="S5217" t="s">
        <v>34</v>
      </c>
      <c r="T5217" t="s">
        <v>37</v>
      </c>
      <c r="U5217" t="s">
        <v>39</v>
      </c>
      <c r="V5217" t="s">
        <v>37</v>
      </c>
      <c r="W5217" t="s">
        <v>40</v>
      </c>
      <c r="X5217">
        <v>56.25</v>
      </c>
      <c r="Y5217">
        <v>1454.25</v>
      </c>
      <c r="Z5217">
        <v>0</v>
      </c>
      <c r="AA5217">
        <v>0</v>
      </c>
      <c r="AB5217">
        <v>55.44</v>
      </c>
      <c r="AC5217">
        <v>1509.69</v>
      </c>
      <c r="AD5217" t="s">
        <v>41</v>
      </c>
      <c r="AE5217" t="s">
        <v>42</v>
      </c>
      <c r="AF5217" t="s">
        <v>42</v>
      </c>
      <c r="AG5217">
        <f t="shared" si="162"/>
        <v>0</v>
      </c>
      <c r="AH5217" t="str" cm="1">
        <f t="array" ref="AH5217">_xlfn.IFS(
X5217&lt;=20, "&lt;20",
AND(X5217&gt;=20, X5217&lt;50), "20-50",
AND(X5217&gt;=50, X5217&lt;100), "50-100",
X5217&gt;=100, "&gt;100"
)</f>
        <v>50-100</v>
      </c>
      <c r="AI5217">
        <f t="shared" si="163"/>
        <v>0</v>
      </c>
      <c r="AJ5217" t="str" cm="1">
        <f t="array" ref="AJ5217">_xlfn.IFS(
C5217&lt;=20, "&lt;20",
AND(C5217&gt;=20, C5217&lt;35), "20-35",
AND(C5217&gt;=35, C5217&lt;50), "35-50",
C5217&gt;=50, "50-100"
)</f>
        <v>20-35</v>
      </c>
      <c r="AK5217" t="str" cm="1">
        <f t="array" ref="AK5217">_xlfn.IFS(
G5217&lt;6, "&lt;6",
AND(G5217&gt;=6, G5217&lt;12), "6-12",
AND(G5217&gt;=12, G5217&lt;18), "12-18",  AND(G5217&gt;=18, G5217&lt;24), "18-24", G5217&gt;=24, "24-36")</f>
        <v>24-36</v>
      </c>
    </row>
    <row r="5218" spans="1:37" x14ac:dyDescent="0.3">
      <c r="A5218" t="s">
        <v>5318</v>
      </c>
      <c r="B5218" t="s">
        <v>44</v>
      </c>
      <c r="C5218">
        <v>19</v>
      </c>
      <c r="D5218" t="s">
        <v>34</v>
      </c>
      <c r="E5218" t="s">
        <v>69</v>
      </c>
      <c r="F5218">
        <v>4</v>
      </c>
      <c r="G5218">
        <v>6</v>
      </c>
      <c r="H5218" t="s">
        <v>57</v>
      </c>
      <c r="I5218" t="s">
        <v>37</v>
      </c>
      <c r="J5218" t="s">
        <v>37</v>
      </c>
      <c r="K5218" t="s">
        <v>37</v>
      </c>
      <c r="L5218" t="s">
        <v>50</v>
      </c>
      <c r="M5218" t="s">
        <v>34</v>
      </c>
      <c r="N5218" t="s">
        <v>34</v>
      </c>
      <c r="O5218" t="s">
        <v>34</v>
      </c>
      <c r="P5218" t="s">
        <v>34</v>
      </c>
      <c r="Q5218" t="s">
        <v>37</v>
      </c>
      <c r="R5218" t="s">
        <v>34</v>
      </c>
      <c r="S5218" t="s">
        <v>34</v>
      </c>
      <c r="T5218" t="s">
        <v>37</v>
      </c>
      <c r="U5218" t="s">
        <v>46</v>
      </c>
      <c r="V5218" t="s">
        <v>37</v>
      </c>
      <c r="W5218" t="s">
        <v>51</v>
      </c>
      <c r="X5218">
        <v>86.1</v>
      </c>
      <c r="Y5218">
        <v>1235.55</v>
      </c>
      <c r="Z5218">
        <v>0</v>
      </c>
      <c r="AA5218">
        <v>0</v>
      </c>
      <c r="AB5218">
        <v>101.64</v>
      </c>
      <c r="AC5218">
        <v>1337.19</v>
      </c>
      <c r="AD5218" t="s">
        <v>52</v>
      </c>
      <c r="AE5218" t="s">
        <v>53</v>
      </c>
      <c r="AF5218" t="s">
        <v>54</v>
      </c>
      <c r="AG5218">
        <f t="shared" si="162"/>
        <v>1</v>
      </c>
      <c r="AH5218" t="str" cm="1">
        <f t="array" ref="AH5218">_xlfn.IFS(
X5218&lt;=20, "&lt;20",
AND(X5218&gt;=20, X5218&lt;50), "20-50",
AND(X5218&gt;=50, X5218&lt;100), "50-100",
X5218&gt;=100, "&gt;100"
)</f>
        <v>50-100</v>
      </c>
      <c r="AI5218">
        <f t="shared" si="163"/>
        <v>0</v>
      </c>
      <c r="AJ5218" t="str" cm="1">
        <f t="array" ref="AJ5218">_xlfn.IFS(
C5218&lt;=20, "&lt;20",
AND(C5218&gt;=20, C5218&lt;35), "20-35",
AND(C5218&gt;=35, C5218&lt;50), "35-50",
C5218&gt;=50, "50-100"
)</f>
        <v>&lt;20</v>
      </c>
      <c r="AK5218" t="str" cm="1">
        <f t="array" ref="AK5218">_xlfn.IFS(
G5218&lt;6, "&lt;6",
AND(G5218&gt;=6, G5218&lt;12), "6-12",
AND(G5218&gt;=12, G5218&lt;18), "12-18",  AND(G5218&gt;=18, G5218&lt;24), "18-24", G5218&gt;=24, "24-36")</f>
        <v>6-12</v>
      </c>
    </row>
    <row r="5219" spans="1:37" x14ac:dyDescent="0.3">
      <c r="A5219" t="s">
        <v>5319</v>
      </c>
      <c r="B5219" t="s">
        <v>44</v>
      </c>
      <c r="C5219">
        <v>77</v>
      </c>
      <c r="D5219" t="s">
        <v>34</v>
      </c>
      <c r="E5219" t="s">
        <v>74</v>
      </c>
      <c r="F5219">
        <v>2</v>
      </c>
      <c r="G5219">
        <v>17</v>
      </c>
      <c r="H5219" t="s">
        <v>36</v>
      </c>
      <c r="I5219" t="s">
        <v>37</v>
      </c>
      <c r="J5219" t="s">
        <v>37</v>
      </c>
      <c r="K5219" t="s">
        <v>37</v>
      </c>
      <c r="L5219" t="s">
        <v>50</v>
      </c>
      <c r="M5219" t="s">
        <v>34</v>
      </c>
      <c r="N5219" t="s">
        <v>37</v>
      </c>
      <c r="O5219" t="s">
        <v>34</v>
      </c>
      <c r="P5219" t="s">
        <v>34</v>
      </c>
      <c r="Q5219" t="s">
        <v>37</v>
      </c>
      <c r="R5219" t="s">
        <v>34</v>
      </c>
      <c r="S5219" t="s">
        <v>34</v>
      </c>
      <c r="T5219" t="s">
        <v>37</v>
      </c>
      <c r="U5219" t="s">
        <v>39</v>
      </c>
      <c r="V5219" t="s">
        <v>34</v>
      </c>
      <c r="W5219" t="s">
        <v>40</v>
      </c>
      <c r="X5219">
        <v>89</v>
      </c>
      <c r="Y5219">
        <v>1288.3</v>
      </c>
      <c r="Z5219">
        <v>45.69</v>
      </c>
      <c r="AA5219">
        <v>0</v>
      </c>
      <c r="AB5219">
        <v>25.05</v>
      </c>
      <c r="AC5219">
        <v>1267.6600000000001</v>
      </c>
      <c r="AD5219" t="s">
        <v>41</v>
      </c>
      <c r="AE5219" t="s">
        <v>42</v>
      </c>
      <c r="AF5219" t="s">
        <v>42</v>
      </c>
      <c r="AG5219">
        <f t="shared" si="162"/>
        <v>0</v>
      </c>
      <c r="AH5219" t="str" cm="1">
        <f t="array" ref="AH5219">_xlfn.IFS(
X5219&lt;=20, "&lt;20",
AND(X5219&gt;=20, X5219&lt;50), "20-50",
AND(X5219&gt;=50, X5219&lt;100), "50-100",
X5219&gt;=100, "&gt;100"
)</f>
        <v>50-100</v>
      </c>
      <c r="AI5219">
        <f t="shared" si="163"/>
        <v>0</v>
      </c>
      <c r="AJ5219" t="str" cm="1">
        <f t="array" ref="AJ5219">_xlfn.IFS(
C5219&lt;=20, "&lt;20",
AND(C5219&gt;=20, C5219&lt;35), "20-35",
AND(C5219&gt;=35, C5219&lt;50), "35-50",
C5219&gt;=50, "50-100"
)</f>
        <v>50-100</v>
      </c>
      <c r="AK5219" t="str" cm="1">
        <f t="array" ref="AK5219">_xlfn.IFS(
G5219&lt;6, "&lt;6",
AND(G5219&gt;=6, G5219&lt;12), "6-12",
AND(G5219&gt;=12, G5219&lt;18), "12-18",  AND(G5219&gt;=18, G5219&lt;24), "18-24", G5219&gt;=24, "24-36")</f>
        <v>12-18</v>
      </c>
    </row>
    <row r="5220" spans="1:37" x14ac:dyDescent="0.3">
      <c r="A5220" t="s">
        <v>5320</v>
      </c>
      <c r="B5220" t="s">
        <v>44</v>
      </c>
      <c r="C5220">
        <v>58</v>
      </c>
      <c r="D5220" t="s">
        <v>37</v>
      </c>
      <c r="E5220" t="s">
        <v>69</v>
      </c>
      <c r="F5220">
        <v>10</v>
      </c>
      <c r="G5220">
        <v>1</v>
      </c>
      <c r="H5220" t="s">
        <v>36</v>
      </c>
      <c r="I5220" t="s">
        <v>34</v>
      </c>
      <c r="J5220" t="s">
        <v>34</v>
      </c>
      <c r="K5220" t="s">
        <v>37</v>
      </c>
      <c r="L5220" t="s">
        <v>38</v>
      </c>
      <c r="M5220" t="s">
        <v>34</v>
      </c>
      <c r="N5220" t="s">
        <v>34</v>
      </c>
      <c r="O5220" t="s">
        <v>34</v>
      </c>
      <c r="P5220" t="s">
        <v>34</v>
      </c>
      <c r="Q5220" t="s">
        <v>37</v>
      </c>
      <c r="R5220" t="s">
        <v>37</v>
      </c>
      <c r="S5220" t="s">
        <v>37</v>
      </c>
      <c r="T5220" t="s">
        <v>34</v>
      </c>
      <c r="U5220" t="s">
        <v>46</v>
      </c>
      <c r="V5220" t="s">
        <v>37</v>
      </c>
      <c r="W5220" t="s">
        <v>51</v>
      </c>
      <c r="X5220">
        <v>45.4</v>
      </c>
      <c r="Y5220">
        <v>418.8</v>
      </c>
      <c r="Z5220">
        <v>0</v>
      </c>
      <c r="AA5220">
        <v>20</v>
      </c>
      <c r="AB5220">
        <v>0</v>
      </c>
      <c r="AC5220">
        <v>438.8</v>
      </c>
      <c r="AD5220" t="s">
        <v>52</v>
      </c>
      <c r="AE5220" t="s">
        <v>53</v>
      </c>
      <c r="AF5220" t="s">
        <v>54</v>
      </c>
      <c r="AG5220">
        <f t="shared" si="162"/>
        <v>1</v>
      </c>
      <c r="AH5220" t="str" cm="1">
        <f t="array" ref="AH5220">_xlfn.IFS(
X5220&lt;=20, "&lt;20",
AND(X5220&gt;=20, X5220&lt;50), "20-50",
AND(X5220&gt;=50, X5220&lt;100), "50-100",
X5220&gt;=100, "&gt;100"
)</f>
        <v>20-50</v>
      </c>
      <c r="AI5220">
        <f t="shared" si="163"/>
        <v>0</v>
      </c>
      <c r="AJ5220" t="str" cm="1">
        <f t="array" ref="AJ5220">_xlfn.IFS(
C5220&lt;=20, "&lt;20",
AND(C5220&gt;=20, C5220&lt;35), "20-35",
AND(C5220&gt;=35, C5220&lt;50), "35-50",
C5220&gt;=50, "50-100"
)</f>
        <v>50-100</v>
      </c>
      <c r="AK5220" t="str" cm="1">
        <f t="array" ref="AK5220">_xlfn.IFS(
G5220&lt;6, "&lt;6",
AND(G5220&gt;=6, G5220&lt;12), "6-12",
AND(G5220&gt;=12, G5220&lt;18), "12-18",  AND(G5220&gt;=18, G5220&lt;24), "18-24", G5220&gt;=24, "24-36")</f>
        <v>&lt;6</v>
      </c>
    </row>
    <row r="5221" spans="1:37" x14ac:dyDescent="0.3">
      <c r="A5221" t="s">
        <v>5321</v>
      </c>
      <c r="B5221" t="s">
        <v>44</v>
      </c>
      <c r="C5221">
        <v>71</v>
      </c>
      <c r="D5221" t="s">
        <v>34</v>
      </c>
      <c r="E5221" t="s">
        <v>103</v>
      </c>
      <c r="F5221">
        <v>0</v>
      </c>
      <c r="G5221">
        <v>20</v>
      </c>
      <c r="H5221" t="s">
        <v>36</v>
      </c>
      <c r="I5221" t="s">
        <v>37</v>
      </c>
      <c r="J5221" t="s">
        <v>34</v>
      </c>
      <c r="K5221" t="s">
        <v>34</v>
      </c>
      <c r="L5221" t="s">
        <v>34</v>
      </c>
      <c r="M5221" t="s">
        <v>34</v>
      </c>
      <c r="N5221" t="s">
        <v>34</v>
      </c>
      <c r="O5221" t="s">
        <v>34</v>
      </c>
      <c r="P5221" t="s">
        <v>34</v>
      </c>
      <c r="Q5221" t="s">
        <v>34</v>
      </c>
      <c r="R5221" t="s">
        <v>34</v>
      </c>
      <c r="S5221" t="s">
        <v>34</v>
      </c>
      <c r="T5221" t="s">
        <v>34</v>
      </c>
      <c r="U5221" t="s">
        <v>67</v>
      </c>
      <c r="V5221" t="s">
        <v>34</v>
      </c>
      <c r="W5221" t="s">
        <v>40</v>
      </c>
      <c r="X5221">
        <v>-7</v>
      </c>
      <c r="Y5221">
        <v>1356.3</v>
      </c>
      <c r="Z5221">
        <v>0</v>
      </c>
      <c r="AA5221">
        <v>0</v>
      </c>
      <c r="AB5221">
        <v>1422.78</v>
      </c>
      <c r="AC5221">
        <v>2779.08</v>
      </c>
      <c r="AD5221" t="s">
        <v>41</v>
      </c>
      <c r="AE5221" t="s">
        <v>42</v>
      </c>
      <c r="AF5221" t="s">
        <v>42</v>
      </c>
      <c r="AG5221">
        <f t="shared" si="162"/>
        <v>0</v>
      </c>
      <c r="AH5221" t="str" cm="1">
        <f t="array" ref="AH5221">_xlfn.IFS(
X5221&lt;=20, "&lt;20",
AND(X5221&gt;=20, X5221&lt;50), "20-50",
AND(X5221&gt;=50, X5221&lt;100), "50-100",
X5221&gt;=100, "&gt;100"
)</f>
        <v>&lt;20</v>
      </c>
      <c r="AI5221">
        <f t="shared" si="163"/>
        <v>0</v>
      </c>
      <c r="AJ5221" t="str" cm="1">
        <f t="array" ref="AJ5221">_xlfn.IFS(
C5221&lt;=20, "&lt;20",
AND(C5221&gt;=20, C5221&lt;35), "20-35",
AND(C5221&gt;=35, C5221&lt;50), "35-50",
C5221&gt;=50, "50-100"
)</f>
        <v>50-100</v>
      </c>
      <c r="AK5221" t="str" cm="1">
        <f t="array" ref="AK5221">_xlfn.IFS(
G5221&lt;6, "&lt;6",
AND(G5221&gt;=6, G5221&lt;12), "6-12",
AND(G5221&gt;=12, G5221&lt;18), "12-18",  AND(G5221&gt;=18, G5221&lt;24), "18-24", G5221&gt;=24, "24-36")</f>
        <v>18-24</v>
      </c>
    </row>
    <row r="5222" spans="1:37" x14ac:dyDescent="0.3">
      <c r="A5222" t="s">
        <v>5322</v>
      </c>
      <c r="B5222" t="s">
        <v>33</v>
      </c>
      <c r="C5222">
        <v>72</v>
      </c>
      <c r="D5222" t="s">
        <v>37</v>
      </c>
      <c r="E5222" t="s">
        <v>56</v>
      </c>
      <c r="F5222">
        <v>2</v>
      </c>
      <c r="G5222">
        <v>16</v>
      </c>
      <c r="H5222" t="s">
        <v>36</v>
      </c>
      <c r="I5222" t="s">
        <v>37</v>
      </c>
      <c r="J5222" t="s">
        <v>37</v>
      </c>
      <c r="K5222" t="s">
        <v>37</v>
      </c>
      <c r="L5222" t="s">
        <v>50</v>
      </c>
      <c r="M5222" t="s">
        <v>37</v>
      </c>
      <c r="N5222" t="s">
        <v>34</v>
      </c>
      <c r="O5222" t="s">
        <v>37</v>
      </c>
      <c r="P5222" t="s">
        <v>34</v>
      </c>
      <c r="Q5222" t="s">
        <v>37</v>
      </c>
      <c r="R5222" t="s">
        <v>37</v>
      </c>
      <c r="S5222" t="s">
        <v>37</v>
      </c>
      <c r="T5222" t="s">
        <v>37</v>
      </c>
      <c r="U5222" t="s">
        <v>67</v>
      </c>
      <c r="V5222" t="s">
        <v>37</v>
      </c>
      <c r="W5222" t="s">
        <v>40</v>
      </c>
      <c r="X5222">
        <v>105.05</v>
      </c>
      <c r="Y5222">
        <v>5163.3</v>
      </c>
      <c r="Z5222">
        <v>0</v>
      </c>
      <c r="AA5222">
        <v>0</v>
      </c>
      <c r="AB5222">
        <v>2045</v>
      </c>
      <c r="AC5222">
        <v>7208.3</v>
      </c>
      <c r="AD5222" t="s">
        <v>41</v>
      </c>
      <c r="AE5222" t="s">
        <v>42</v>
      </c>
      <c r="AF5222" t="s">
        <v>42</v>
      </c>
      <c r="AG5222">
        <f t="shared" si="162"/>
        <v>0</v>
      </c>
      <c r="AH5222" t="str" cm="1">
        <f t="array" ref="AH5222">_xlfn.IFS(
X5222&lt;=20, "&lt;20",
AND(X5222&gt;=20, X5222&lt;50), "20-50",
AND(X5222&gt;=50, X5222&lt;100), "50-100",
X5222&gt;=100, "&gt;100"
)</f>
        <v>&gt;100</v>
      </c>
      <c r="AI5222">
        <f t="shared" si="163"/>
        <v>0</v>
      </c>
      <c r="AJ5222" t="str" cm="1">
        <f t="array" ref="AJ5222">_xlfn.IFS(
C5222&lt;=20, "&lt;20",
AND(C5222&gt;=20, C5222&lt;35), "20-35",
AND(C5222&gt;=35, C5222&lt;50), "35-50",
C5222&gt;=50, "50-100"
)</f>
        <v>50-100</v>
      </c>
      <c r="AK5222" t="str" cm="1">
        <f t="array" ref="AK5222">_xlfn.IFS(
G5222&lt;6, "&lt;6",
AND(G5222&gt;=6, G5222&lt;12), "6-12",
AND(G5222&gt;=12, G5222&lt;18), "12-18",  AND(G5222&gt;=18, G5222&lt;24), "18-24", G5222&gt;=24, "24-36")</f>
        <v>12-18</v>
      </c>
    </row>
    <row r="5223" spans="1:37" x14ac:dyDescent="0.3">
      <c r="A5223" t="s">
        <v>5323</v>
      </c>
      <c r="B5223" t="s">
        <v>44</v>
      </c>
      <c r="C5223">
        <v>36</v>
      </c>
      <c r="D5223" t="s">
        <v>37</v>
      </c>
      <c r="E5223" t="s">
        <v>61</v>
      </c>
      <c r="F5223">
        <v>8</v>
      </c>
      <c r="G5223">
        <v>14</v>
      </c>
      <c r="H5223" t="s">
        <v>36</v>
      </c>
      <c r="I5223" t="s">
        <v>37</v>
      </c>
      <c r="J5223" t="s">
        <v>34</v>
      </c>
      <c r="K5223" t="s">
        <v>37</v>
      </c>
      <c r="L5223" t="s">
        <v>50</v>
      </c>
      <c r="M5223" t="s">
        <v>34</v>
      </c>
      <c r="N5223" t="s">
        <v>37</v>
      </c>
      <c r="O5223" t="s">
        <v>34</v>
      </c>
      <c r="P5223" t="s">
        <v>34</v>
      </c>
      <c r="Q5223" t="s">
        <v>34</v>
      </c>
      <c r="R5223" t="s">
        <v>37</v>
      </c>
      <c r="S5223" t="s">
        <v>37</v>
      </c>
      <c r="T5223" t="s">
        <v>37</v>
      </c>
      <c r="U5223" t="s">
        <v>46</v>
      </c>
      <c r="V5223" t="s">
        <v>37</v>
      </c>
      <c r="W5223" t="s">
        <v>51</v>
      </c>
      <c r="X5223">
        <v>84.6</v>
      </c>
      <c r="Y5223">
        <v>1017.35</v>
      </c>
      <c r="Z5223">
        <v>0</v>
      </c>
      <c r="AA5223">
        <v>0</v>
      </c>
      <c r="AB5223">
        <v>30.84</v>
      </c>
      <c r="AC5223">
        <v>1048.19</v>
      </c>
      <c r="AD5223" t="s">
        <v>41</v>
      </c>
      <c r="AE5223" t="s">
        <v>42</v>
      </c>
      <c r="AF5223" t="s">
        <v>42</v>
      </c>
      <c r="AG5223">
        <f t="shared" si="162"/>
        <v>0</v>
      </c>
      <c r="AH5223" t="str" cm="1">
        <f t="array" ref="AH5223">_xlfn.IFS(
X5223&lt;=20, "&lt;20",
AND(X5223&gt;=20, X5223&lt;50), "20-50",
AND(X5223&gt;=50, X5223&lt;100), "50-100",
X5223&gt;=100, "&gt;100"
)</f>
        <v>50-100</v>
      </c>
      <c r="AI5223">
        <f t="shared" si="163"/>
        <v>0</v>
      </c>
      <c r="AJ5223" t="str" cm="1">
        <f t="array" ref="AJ5223">_xlfn.IFS(
C5223&lt;=20, "&lt;20",
AND(C5223&gt;=20, C5223&lt;35), "20-35",
AND(C5223&gt;=35, C5223&lt;50), "35-50",
C5223&gt;=50, "50-100"
)</f>
        <v>35-50</v>
      </c>
      <c r="AK5223" t="str" cm="1">
        <f t="array" ref="AK5223">_xlfn.IFS(
G5223&lt;6, "&lt;6",
AND(G5223&gt;=6, G5223&lt;12), "6-12",
AND(G5223&gt;=12, G5223&lt;18), "12-18",  AND(G5223&gt;=18, G5223&lt;24), "18-24", G5223&gt;=24, "24-36")</f>
        <v>12-18</v>
      </c>
    </row>
    <row r="5224" spans="1:37" x14ac:dyDescent="0.3">
      <c r="A5224" t="s">
        <v>5324</v>
      </c>
      <c r="B5224" t="s">
        <v>33</v>
      </c>
      <c r="C5224">
        <v>34</v>
      </c>
      <c r="D5224" t="s">
        <v>34</v>
      </c>
      <c r="E5224" t="s">
        <v>164</v>
      </c>
      <c r="F5224">
        <v>1</v>
      </c>
      <c r="G5224">
        <v>12</v>
      </c>
      <c r="H5224" t="s">
        <v>57</v>
      </c>
      <c r="I5224" t="s">
        <v>37</v>
      </c>
      <c r="J5224" t="s">
        <v>34</v>
      </c>
      <c r="K5224" t="s">
        <v>37</v>
      </c>
      <c r="L5224" t="s">
        <v>50</v>
      </c>
      <c r="M5224" t="s">
        <v>37</v>
      </c>
      <c r="N5224" t="s">
        <v>34</v>
      </c>
      <c r="O5224" t="s">
        <v>34</v>
      </c>
      <c r="P5224" t="s">
        <v>34</v>
      </c>
      <c r="Q5224" t="s">
        <v>34</v>
      </c>
      <c r="R5224" t="s">
        <v>34</v>
      </c>
      <c r="S5224" t="s">
        <v>34</v>
      </c>
      <c r="T5224" t="s">
        <v>37</v>
      </c>
      <c r="U5224" t="s">
        <v>46</v>
      </c>
      <c r="V5224" t="s">
        <v>37</v>
      </c>
      <c r="W5224" t="s">
        <v>51</v>
      </c>
      <c r="X5224">
        <v>73.2</v>
      </c>
      <c r="Y5224">
        <v>1441.1</v>
      </c>
      <c r="Z5224">
        <v>0</v>
      </c>
      <c r="AA5224">
        <v>0</v>
      </c>
      <c r="AB5224">
        <v>489.25</v>
      </c>
      <c r="AC5224">
        <v>1930.35</v>
      </c>
      <c r="AD5224" t="s">
        <v>52</v>
      </c>
      <c r="AE5224" t="s">
        <v>104</v>
      </c>
      <c r="AF5224" t="s">
        <v>150</v>
      </c>
      <c r="AG5224">
        <f t="shared" si="162"/>
        <v>1</v>
      </c>
      <c r="AH5224" t="str" cm="1">
        <f t="array" ref="AH5224">_xlfn.IFS(
X5224&lt;=20, "&lt;20",
AND(X5224&gt;=20, X5224&lt;50), "20-50",
AND(X5224&gt;=50, X5224&lt;100), "50-100",
X5224&gt;=100, "&gt;100"
)</f>
        <v>50-100</v>
      </c>
      <c r="AI5224">
        <f t="shared" si="163"/>
        <v>0</v>
      </c>
      <c r="AJ5224" t="str" cm="1">
        <f t="array" ref="AJ5224">_xlfn.IFS(
C5224&lt;=20, "&lt;20",
AND(C5224&gt;=20, C5224&lt;35), "20-35",
AND(C5224&gt;=35, C5224&lt;50), "35-50",
C5224&gt;=50, "50-100"
)</f>
        <v>20-35</v>
      </c>
      <c r="AK5224" t="str" cm="1">
        <f t="array" ref="AK5224">_xlfn.IFS(
G5224&lt;6, "&lt;6",
AND(G5224&gt;=6, G5224&lt;12), "6-12",
AND(G5224&gt;=12, G5224&lt;18), "12-18",  AND(G5224&gt;=18, G5224&lt;24), "18-24", G5224&gt;=24, "24-36")</f>
        <v>12-18</v>
      </c>
    </row>
    <row r="5225" spans="1:37" x14ac:dyDescent="0.3">
      <c r="A5225" t="s">
        <v>5325</v>
      </c>
      <c r="B5225" t="s">
        <v>33</v>
      </c>
      <c r="C5225">
        <v>25</v>
      </c>
      <c r="D5225" t="s">
        <v>37</v>
      </c>
      <c r="E5225" t="s">
        <v>64</v>
      </c>
      <c r="F5225">
        <v>15</v>
      </c>
      <c r="G5225">
        <v>22</v>
      </c>
      <c r="H5225" t="s">
        <v>66</v>
      </c>
      <c r="I5225" t="s">
        <v>37</v>
      </c>
      <c r="J5225" t="s">
        <v>37</v>
      </c>
      <c r="K5225" t="s">
        <v>37</v>
      </c>
      <c r="L5225" t="s">
        <v>50</v>
      </c>
      <c r="M5225" t="s">
        <v>34</v>
      </c>
      <c r="N5225" t="s">
        <v>37</v>
      </c>
      <c r="O5225" t="s">
        <v>37</v>
      </c>
      <c r="P5225" t="s">
        <v>37</v>
      </c>
      <c r="Q5225" t="s">
        <v>37</v>
      </c>
      <c r="R5225" t="s">
        <v>37</v>
      </c>
      <c r="S5225" t="s">
        <v>37</v>
      </c>
      <c r="T5225" t="s">
        <v>37</v>
      </c>
      <c r="U5225" t="s">
        <v>67</v>
      </c>
      <c r="V5225" t="s">
        <v>37</v>
      </c>
      <c r="W5225" t="s">
        <v>51</v>
      </c>
      <c r="X5225">
        <v>110.5</v>
      </c>
      <c r="Y5225">
        <v>7455.45</v>
      </c>
      <c r="Z5225">
        <v>0</v>
      </c>
      <c r="AA5225">
        <v>0</v>
      </c>
      <c r="AB5225">
        <v>1650.48</v>
      </c>
      <c r="AC5225">
        <v>9105.93</v>
      </c>
      <c r="AD5225" t="s">
        <v>41</v>
      </c>
      <c r="AE5225" t="s">
        <v>42</v>
      </c>
      <c r="AF5225" t="s">
        <v>42</v>
      </c>
      <c r="AG5225">
        <f t="shared" si="162"/>
        <v>0</v>
      </c>
      <c r="AH5225" t="str" cm="1">
        <f t="array" ref="AH5225">_xlfn.IFS(
X5225&lt;=20, "&lt;20",
AND(X5225&gt;=20, X5225&lt;50), "20-50",
AND(X5225&gt;=50, X5225&lt;100), "50-100",
X5225&gt;=100, "&gt;100"
)</f>
        <v>&gt;100</v>
      </c>
      <c r="AI5225">
        <f t="shared" si="163"/>
        <v>0</v>
      </c>
      <c r="AJ5225" t="str" cm="1">
        <f t="array" ref="AJ5225">_xlfn.IFS(
C5225&lt;=20, "&lt;20",
AND(C5225&gt;=20, C5225&lt;35), "20-35",
AND(C5225&gt;=35, C5225&lt;50), "35-50",
C5225&gt;=50, "50-100"
)</f>
        <v>20-35</v>
      </c>
      <c r="AK5225" t="str" cm="1">
        <f t="array" ref="AK5225">_xlfn.IFS(
G5225&lt;6, "&lt;6",
AND(G5225&gt;=6, G5225&lt;12), "6-12",
AND(G5225&gt;=12, G5225&lt;18), "12-18",  AND(G5225&gt;=18, G5225&lt;24), "18-24", G5225&gt;=24, "24-36")</f>
        <v>18-24</v>
      </c>
    </row>
    <row r="5226" spans="1:37" x14ac:dyDescent="0.3">
      <c r="A5226" t="s">
        <v>5326</v>
      </c>
      <c r="B5226" t="s">
        <v>44</v>
      </c>
      <c r="C5226">
        <v>26</v>
      </c>
      <c r="D5226" t="s">
        <v>34</v>
      </c>
      <c r="E5226" t="s">
        <v>74</v>
      </c>
      <c r="F5226">
        <v>8</v>
      </c>
      <c r="G5226">
        <v>21</v>
      </c>
      <c r="H5226" t="s">
        <v>36</v>
      </c>
      <c r="I5226" t="s">
        <v>37</v>
      </c>
      <c r="J5226" t="s">
        <v>37</v>
      </c>
      <c r="K5226" t="s">
        <v>37</v>
      </c>
      <c r="L5226" t="s">
        <v>72</v>
      </c>
      <c r="M5226" t="s">
        <v>37</v>
      </c>
      <c r="N5226" t="s">
        <v>37</v>
      </c>
      <c r="O5226" t="s">
        <v>37</v>
      </c>
      <c r="P5226" t="s">
        <v>34</v>
      </c>
      <c r="Q5226" t="s">
        <v>34</v>
      </c>
      <c r="R5226" t="s">
        <v>34</v>
      </c>
      <c r="S5226" t="s">
        <v>34</v>
      </c>
      <c r="T5226" t="s">
        <v>37</v>
      </c>
      <c r="U5226" t="s">
        <v>46</v>
      </c>
      <c r="V5226" t="s">
        <v>37</v>
      </c>
      <c r="W5226" t="s">
        <v>51</v>
      </c>
      <c r="X5226">
        <v>67.45</v>
      </c>
      <c r="Y5226">
        <v>4508.6499999999996</v>
      </c>
      <c r="Z5226">
        <v>41.67</v>
      </c>
      <c r="AA5226">
        <v>0</v>
      </c>
      <c r="AB5226">
        <v>1531.2</v>
      </c>
      <c r="AC5226">
        <v>5998.18</v>
      </c>
      <c r="AD5226" t="s">
        <v>41</v>
      </c>
      <c r="AE5226" t="s">
        <v>42</v>
      </c>
      <c r="AF5226" t="s">
        <v>42</v>
      </c>
      <c r="AG5226">
        <f t="shared" si="162"/>
        <v>0</v>
      </c>
      <c r="AH5226" t="str" cm="1">
        <f t="array" ref="AH5226">_xlfn.IFS(
X5226&lt;=20, "&lt;20",
AND(X5226&gt;=20, X5226&lt;50), "20-50",
AND(X5226&gt;=50, X5226&lt;100), "50-100",
X5226&gt;=100, "&gt;100"
)</f>
        <v>50-100</v>
      </c>
      <c r="AI5226">
        <f t="shared" si="163"/>
        <v>0</v>
      </c>
      <c r="AJ5226" t="str" cm="1">
        <f t="array" ref="AJ5226">_xlfn.IFS(
C5226&lt;=20, "&lt;20",
AND(C5226&gt;=20, C5226&lt;35), "20-35",
AND(C5226&gt;=35, C5226&lt;50), "35-50",
C5226&gt;=50, "50-100"
)</f>
        <v>20-35</v>
      </c>
      <c r="AK5226" t="str" cm="1">
        <f t="array" ref="AK5226">_xlfn.IFS(
G5226&lt;6, "&lt;6",
AND(G5226&gt;=6, G5226&lt;12), "6-12",
AND(G5226&gt;=12, G5226&lt;18), "12-18",  AND(G5226&gt;=18, G5226&lt;24), "18-24", G5226&gt;=24, "24-36")</f>
        <v>18-24</v>
      </c>
    </row>
    <row r="5227" spans="1:37" x14ac:dyDescent="0.3">
      <c r="A5227" t="s">
        <v>5327</v>
      </c>
      <c r="B5227" t="s">
        <v>33</v>
      </c>
      <c r="C5227">
        <v>41</v>
      </c>
      <c r="D5227" t="s">
        <v>34</v>
      </c>
      <c r="E5227" t="s">
        <v>82</v>
      </c>
      <c r="F5227">
        <v>14</v>
      </c>
      <c r="G5227">
        <v>24</v>
      </c>
      <c r="H5227" t="s">
        <v>49</v>
      </c>
      <c r="I5227" t="s">
        <v>37</v>
      </c>
      <c r="J5227" t="s">
        <v>34</v>
      </c>
      <c r="K5227" t="s">
        <v>37</v>
      </c>
      <c r="L5227" t="s">
        <v>38</v>
      </c>
      <c r="M5227" t="s">
        <v>34</v>
      </c>
      <c r="N5227" t="s">
        <v>34</v>
      </c>
      <c r="O5227" t="s">
        <v>34</v>
      </c>
      <c r="P5227" t="s">
        <v>34</v>
      </c>
      <c r="Q5227" t="s">
        <v>34</v>
      </c>
      <c r="R5227" t="s">
        <v>34</v>
      </c>
      <c r="S5227" t="s">
        <v>34</v>
      </c>
      <c r="T5227" t="s">
        <v>37</v>
      </c>
      <c r="U5227" t="s">
        <v>46</v>
      </c>
      <c r="V5227" t="s">
        <v>34</v>
      </c>
      <c r="W5227" t="s">
        <v>40</v>
      </c>
      <c r="X5227">
        <v>44.8</v>
      </c>
      <c r="Y5227">
        <v>220.45</v>
      </c>
      <c r="Z5227">
        <v>0</v>
      </c>
      <c r="AA5227">
        <v>0</v>
      </c>
      <c r="AB5227">
        <v>178</v>
      </c>
      <c r="AC5227">
        <v>398.45</v>
      </c>
      <c r="AD5227" t="s">
        <v>41</v>
      </c>
      <c r="AE5227" t="s">
        <v>42</v>
      </c>
      <c r="AF5227" t="s">
        <v>42</v>
      </c>
      <c r="AG5227">
        <f t="shared" si="162"/>
        <v>0</v>
      </c>
      <c r="AH5227" t="str" cm="1">
        <f t="array" ref="AH5227">_xlfn.IFS(
X5227&lt;=20, "&lt;20",
AND(X5227&gt;=20, X5227&lt;50), "20-50",
AND(X5227&gt;=50, X5227&lt;100), "50-100",
X5227&gt;=100, "&gt;100"
)</f>
        <v>20-50</v>
      </c>
      <c r="AI5227">
        <f t="shared" si="163"/>
        <v>0</v>
      </c>
      <c r="AJ5227" t="str" cm="1">
        <f t="array" ref="AJ5227">_xlfn.IFS(
C5227&lt;=20, "&lt;20",
AND(C5227&gt;=20, C5227&lt;35), "20-35",
AND(C5227&gt;=35, C5227&lt;50), "35-50",
C5227&gt;=50, "50-100"
)</f>
        <v>35-50</v>
      </c>
      <c r="AK5227" t="str" cm="1">
        <f t="array" ref="AK5227">_xlfn.IFS(
G5227&lt;6, "&lt;6",
AND(G5227&gt;=6, G5227&lt;12), "6-12",
AND(G5227&gt;=12, G5227&lt;18), "12-18",  AND(G5227&gt;=18, G5227&lt;24), "18-24", G5227&gt;=24, "24-36")</f>
        <v>24-36</v>
      </c>
    </row>
    <row r="5228" spans="1:37" x14ac:dyDescent="0.3">
      <c r="A5228" t="s">
        <v>5328</v>
      </c>
      <c r="B5228" t="s">
        <v>33</v>
      </c>
      <c r="C5228">
        <v>43</v>
      </c>
      <c r="D5228" t="s">
        <v>34</v>
      </c>
      <c r="E5228" t="s">
        <v>61</v>
      </c>
      <c r="F5228">
        <v>11</v>
      </c>
      <c r="G5228">
        <v>13</v>
      </c>
      <c r="H5228" t="s">
        <v>49</v>
      </c>
      <c r="I5228" t="s">
        <v>37</v>
      </c>
      <c r="J5228" t="s">
        <v>34</v>
      </c>
      <c r="K5228" t="s">
        <v>34</v>
      </c>
      <c r="L5228" t="s">
        <v>34</v>
      </c>
      <c r="M5228" t="s">
        <v>34</v>
      </c>
      <c r="N5228" t="s">
        <v>34</v>
      </c>
      <c r="O5228" t="s">
        <v>34</v>
      </c>
      <c r="P5228" t="s">
        <v>34</v>
      </c>
      <c r="Q5228" t="s">
        <v>34</v>
      </c>
      <c r="R5228" t="s">
        <v>34</v>
      </c>
      <c r="S5228" t="s">
        <v>34</v>
      </c>
      <c r="T5228" t="s">
        <v>34</v>
      </c>
      <c r="U5228" t="s">
        <v>46</v>
      </c>
      <c r="V5228" t="s">
        <v>34</v>
      </c>
      <c r="W5228" t="s">
        <v>143</v>
      </c>
      <c r="X5228">
        <v>19.95</v>
      </c>
      <c r="Y5228">
        <v>58.3</v>
      </c>
      <c r="Z5228">
        <v>0</v>
      </c>
      <c r="AA5228">
        <v>0</v>
      </c>
      <c r="AB5228">
        <v>15.45</v>
      </c>
      <c r="AC5228">
        <v>73.75</v>
      </c>
      <c r="AD5228" t="s">
        <v>85</v>
      </c>
      <c r="AE5228" t="s">
        <v>42</v>
      </c>
      <c r="AF5228" t="s">
        <v>42</v>
      </c>
      <c r="AG5228">
        <f t="shared" si="162"/>
        <v>0</v>
      </c>
      <c r="AH5228" t="str" cm="1">
        <f t="array" ref="AH5228">_xlfn.IFS(
X5228&lt;=20, "&lt;20",
AND(X5228&gt;=20, X5228&lt;50), "20-50",
AND(X5228&gt;=50, X5228&lt;100), "50-100",
X5228&gt;=100, "&gt;100"
)</f>
        <v>&lt;20</v>
      </c>
      <c r="AI5228">
        <f t="shared" si="163"/>
        <v>1</v>
      </c>
      <c r="AJ5228" t="str" cm="1">
        <f t="array" ref="AJ5228">_xlfn.IFS(
C5228&lt;=20, "&lt;20",
AND(C5228&gt;=20, C5228&lt;35), "20-35",
AND(C5228&gt;=35, C5228&lt;50), "35-50",
C5228&gt;=50, "50-100"
)</f>
        <v>35-50</v>
      </c>
      <c r="AK5228" t="str" cm="1">
        <f t="array" ref="AK5228">_xlfn.IFS(
G5228&lt;6, "&lt;6",
AND(G5228&gt;=6, G5228&lt;12), "6-12",
AND(G5228&gt;=12, G5228&lt;18), "12-18",  AND(G5228&gt;=18, G5228&lt;24), "18-24", G5228&gt;=24, "24-36")</f>
        <v>12-18</v>
      </c>
    </row>
    <row r="5229" spans="1:37" x14ac:dyDescent="0.3">
      <c r="A5229" t="s">
        <v>5329</v>
      </c>
      <c r="B5229" t="s">
        <v>33</v>
      </c>
      <c r="C5229">
        <v>70</v>
      </c>
      <c r="D5229" t="s">
        <v>34</v>
      </c>
      <c r="E5229" t="s">
        <v>74</v>
      </c>
      <c r="F5229">
        <v>0</v>
      </c>
      <c r="G5229">
        <v>4</v>
      </c>
      <c r="H5229" t="s">
        <v>66</v>
      </c>
      <c r="I5229" t="s">
        <v>37</v>
      </c>
      <c r="J5229" t="s">
        <v>37</v>
      </c>
      <c r="K5229" t="s">
        <v>37</v>
      </c>
      <c r="L5229" t="s">
        <v>38</v>
      </c>
      <c r="M5229" t="s">
        <v>37</v>
      </c>
      <c r="N5229" t="s">
        <v>34</v>
      </c>
      <c r="O5229" t="s">
        <v>37</v>
      </c>
      <c r="P5229" t="s">
        <v>37</v>
      </c>
      <c r="Q5229" t="s">
        <v>34</v>
      </c>
      <c r="R5229" t="s">
        <v>37</v>
      </c>
      <c r="S5229" t="s">
        <v>37</v>
      </c>
      <c r="T5229" t="s">
        <v>37</v>
      </c>
      <c r="U5229" t="s">
        <v>67</v>
      </c>
      <c r="V5229" t="s">
        <v>34</v>
      </c>
      <c r="W5229" t="s">
        <v>40</v>
      </c>
      <c r="X5229">
        <v>74.099999999999994</v>
      </c>
      <c r="Y5229">
        <v>5031</v>
      </c>
      <c r="Z5229">
        <v>0</v>
      </c>
      <c r="AA5229">
        <v>0</v>
      </c>
      <c r="AB5229">
        <v>921.84</v>
      </c>
      <c r="AC5229">
        <v>5952.84</v>
      </c>
      <c r="AD5229" t="s">
        <v>41</v>
      </c>
      <c r="AE5229" t="s">
        <v>42</v>
      </c>
      <c r="AF5229" t="s">
        <v>42</v>
      </c>
      <c r="AG5229">
        <f t="shared" si="162"/>
        <v>0</v>
      </c>
      <c r="AH5229" t="str" cm="1">
        <f t="array" ref="AH5229">_xlfn.IFS(
X5229&lt;=20, "&lt;20",
AND(X5229&gt;=20, X5229&lt;50), "20-50",
AND(X5229&gt;=50, X5229&lt;100), "50-100",
X5229&gt;=100, "&gt;100"
)</f>
        <v>50-100</v>
      </c>
      <c r="AI5229">
        <f t="shared" si="163"/>
        <v>0</v>
      </c>
      <c r="AJ5229" t="str" cm="1">
        <f t="array" ref="AJ5229">_xlfn.IFS(
C5229&lt;=20, "&lt;20",
AND(C5229&gt;=20, C5229&lt;35), "20-35",
AND(C5229&gt;=35, C5229&lt;50), "35-50",
C5229&gt;=50, "50-100"
)</f>
        <v>50-100</v>
      </c>
      <c r="AK5229" t="str" cm="1">
        <f t="array" ref="AK5229">_xlfn.IFS(
G5229&lt;6, "&lt;6",
AND(G5229&gt;=6, G5229&lt;12), "6-12",
AND(G5229&gt;=12, G5229&lt;18), "12-18",  AND(G5229&gt;=18, G5229&lt;24), "18-24", G5229&gt;=24, "24-36")</f>
        <v>&lt;6</v>
      </c>
    </row>
    <row r="5230" spans="1:37" x14ac:dyDescent="0.3">
      <c r="A5230" t="s">
        <v>5330</v>
      </c>
      <c r="B5230" t="s">
        <v>44</v>
      </c>
      <c r="C5230">
        <v>43</v>
      </c>
      <c r="D5230" t="s">
        <v>34</v>
      </c>
      <c r="E5230" t="s">
        <v>56</v>
      </c>
      <c r="F5230">
        <v>15</v>
      </c>
      <c r="G5230">
        <v>27</v>
      </c>
      <c r="H5230" t="s">
        <v>57</v>
      </c>
      <c r="I5230" t="s">
        <v>37</v>
      </c>
      <c r="J5230" t="s">
        <v>37</v>
      </c>
      <c r="K5230" t="s">
        <v>37</v>
      </c>
      <c r="L5230" t="s">
        <v>38</v>
      </c>
      <c r="M5230" t="s">
        <v>34</v>
      </c>
      <c r="N5230" t="s">
        <v>34</v>
      </c>
      <c r="O5230" t="s">
        <v>34</v>
      </c>
      <c r="P5230" t="s">
        <v>34</v>
      </c>
      <c r="Q5230" t="s">
        <v>37</v>
      </c>
      <c r="R5230" t="s">
        <v>37</v>
      </c>
      <c r="S5230" t="s">
        <v>37</v>
      </c>
      <c r="T5230" t="s">
        <v>37</v>
      </c>
      <c r="U5230" t="s">
        <v>46</v>
      </c>
      <c r="V5230" t="s">
        <v>37</v>
      </c>
      <c r="W5230" t="s">
        <v>51</v>
      </c>
      <c r="X5230">
        <v>96.05</v>
      </c>
      <c r="Y5230">
        <v>1148.0999999999999</v>
      </c>
      <c r="Z5230">
        <v>0</v>
      </c>
      <c r="AA5230">
        <v>0</v>
      </c>
      <c r="AB5230">
        <v>536.52</v>
      </c>
      <c r="AC5230">
        <v>1684.62</v>
      </c>
      <c r="AD5230" t="s">
        <v>52</v>
      </c>
      <c r="AE5230" t="s">
        <v>104</v>
      </c>
      <c r="AF5230" t="s">
        <v>150</v>
      </c>
      <c r="AG5230">
        <f t="shared" si="162"/>
        <v>1</v>
      </c>
      <c r="AH5230" t="str" cm="1">
        <f t="array" ref="AH5230">_xlfn.IFS(
X5230&lt;=20, "&lt;20",
AND(X5230&gt;=20, X5230&lt;50), "20-50",
AND(X5230&gt;=50, X5230&lt;100), "50-100",
X5230&gt;=100, "&gt;100"
)</f>
        <v>50-100</v>
      </c>
      <c r="AI5230">
        <f t="shared" si="163"/>
        <v>0</v>
      </c>
      <c r="AJ5230" t="str" cm="1">
        <f t="array" ref="AJ5230">_xlfn.IFS(
C5230&lt;=20, "&lt;20",
AND(C5230&gt;=20, C5230&lt;35), "20-35",
AND(C5230&gt;=35, C5230&lt;50), "35-50",
C5230&gt;=50, "50-100"
)</f>
        <v>35-50</v>
      </c>
      <c r="AK5230" t="str" cm="1">
        <f t="array" ref="AK5230">_xlfn.IFS(
G5230&lt;6, "&lt;6",
AND(G5230&gt;=6, G5230&lt;12), "6-12",
AND(G5230&gt;=12, G5230&lt;18), "12-18",  AND(G5230&gt;=18, G5230&lt;24), "18-24", G5230&gt;=24, "24-36")</f>
        <v>24-36</v>
      </c>
    </row>
    <row r="5231" spans="1:37" x14ac:dyDescent="0.3">
      <c r="A5231" t="s">
        <v>5331</v>
      </c>
      <c r="B5231" t="s">
        <v>44</v>
      </c>
      <c r="C5231">
        <v>41</v>
      </c>
      <c r="D5231" t="s">
        <v>34</v>
      </c>
      <c r="E5231" t="s">
        <v>74</v>
      </c>
      <c r="F5231">
        <v>9</v>
      </c>
      <c r="G5231">
        <v>20</v>
      </c>
      <c r="H5231" t="s">
        <v>36</v>
      </c>
      <c r="I5231" t="s">
        <v>37</v>
      </c>
      <c r="J5231" t="s">
        <v>34</v>
      </c>
      <c r="K5231" t="s">
        <v>34</v>
      </c>
      <c r="L5231" t="s">
        <v>34</v>
      </c>
      <c r="M5231" t="s">
        <v>34</v>
      </c>
      <c r="N5231" t="s">
        <v>34</v>
      </c>
      <c r="O5231" t="s">
        <v>34</v>
      </c>
      <c r="P5231" t="s">
        <v>34</v>
      </c>
      <c r="Q5231" t="s">
        <v>34</v>
      </c>
      <c r="R5231" t="s">
        <v>34</v>
      </c>
      <c r="S5231" t="s">
        <v>34</v>
      </c>
      <c r="T5231" t="s">
        <v>34</v>
      </c>
      <c r="U5231" t="s">
        <v>46</v>
      </c>
      <c r="V5231" t="s">
        <v>37</v>
      </c>
      <c r="W5231" t="s">
        <v>40</v>
      </c>
      <c r="X5231">
        <v>19.649999999999999</v>
      </c>
      <c r="Y5231">
        <v>68.349999999999994</v>
      </c>
      <c r="Z5231">
        <v>0</v>
      </c>
      <c r="AA5231">
        <v>0</v>
      </c>
      <c r="AB5231">
        <v>106.77</v>
      </c>
      <c r="AC5231">
        <v>175.12</v>
      </c>
      <c r="AD5231" t="s">
        <v>85</v>
      </c>
      <c r="AE5231" t="s">
        <v>42</v>
      </c>
      <c r="AF5231" t="s">
        <v>42</v>
      </c>
      <c r="AG5231">
        <f t="shared" si="162"/>
        <v>0</v>
      </c>
      <c r="AH5231" t="str" cm="1">
        <f t="array" ref="AH5231">_xlfn.IFS(
X5231&lt;=20, "&lt;20",
AND(X5231&gt;=20, X5231&lt;50), "20-50",
AND(X5231&gt;=50, X5231&lt;100), "50-100",
X5231&gt;=100, "&gt;100"
)</f>
        <v>&lt;20</v>
      </c>
      <c r="AI5231">
        <f t="shared" si="163"/>
        <v>1</v>
      </c>
      <c r="AJ5231" t="str" cm="1">
        <f t="array" ref="AJ5231">_xlfn.IFS(
C5231&lt;=20, "&lt;20",
AND(C5231&gt;=20, C5231&lt;35), "20-35",
AND(C5231&gt;=35, C5231&lt;50), "35-50",
C5231&gt;=50, "50-100"
)</f>
        <v>35-50</v>
      </c>
      <c r="AK5231" t="str" cm="1">
        <f t="array" ref="AK5231">_xlfn.IFS(
G5231&lt;6, "&lt;6",
AND(G5231&gt;=6, G5231&lt;12), "6-12",
AND(G5231&gt;=12, G5231&lt;18), "12-18",  AND(G5231&gt;=18, G5231&lt;24), "18-24", G5231&gt;=24, "24-36")</f>
        <v>18-24</v>
      </c>
    </row>
    <row r="5232" spans="1:37" x14ac:dyDescent="0.3">
      <c r="A5232" t="s">
        <v>5332</v>
      </c>
      <c r="B5232" t="s">
        <v>44</v>
      </c>
      <c r="C5232">
        <v>29</v>
      </c>
      <c r="D5232" t="s">
        <v>34</v>
      </c>
      <c r="E5232" t="s">
        <v>61</v>
      </c>
      <c r="F5232">
        <v>3</v>
      </c>
      <c r="G5232">
        <v>18</v>
      </c>
      <c r="H5232" t="s">
        <v>57</v>
      </c>
      <c r="I5232" t="s">
        <v>37</v>
      </c>
      <c r="J5232" t="s">
        <v>37</v>
      </c>
      <c r="K5232" t="s">
        <v>34</v>
      </c>
      <c r="L5232" t="s">
        <v>34</v>
      </c>
      <c r="M5232" t="s">
        <v>34</v>
      </c>
      <c r="N5232" t="s">
        <v>34</v>
      </c>
      <c r="O5232" t="s">
        <v>34</v>
      </c>
      <c r="P5232" t="s">
        <v>34</v>
      </c>
      <c r="Q5232" t="s">
        <v>34</v>
      </c>
      <c r="R5232" t="s">
        <v>34</v>
      </c>
      <c r="S5232" t="s">
        <v>34</v>
      </c>
      <c r="T5232" t="s">
        <v>34</v>
      </c>
      <c r="U5232" t="s">
        <v>67</v>
      </c>
      <c r="V5232" t="s">
        <v>37</v>
      </c>
      <c r="W5232" t="s">
        <v>40</v>
      </c>
      <c r="X5232">
        <v>25.15</v>
      </c>
      <c r="Y5232">
        <v>412.6</v>
      </c>
      <c r="Z5232">
        <v>0</v>
      </c>
      <c r="AA5232">
        <v>0</v>
      </c>
      <c r="AB5232">
        <v>769.08</v>
      </c>
      <c r="AC5232">
        <v>1181.68</v>
      </c>
      <c r="AD5232" t="s">
        <v>41</v>
      </c>
      <c r="AE5232" t="s">
        <v>42</v>
      </c>
      <c r="AF5232" t="s">
        <v>42</v>
      </c>
      <c r="AG5232">
        <f t="shared" si="162"/>
        <v>0</v>
      </c>
      <c r="AH5232" t="str" cm="1">
        <f t="array" ref="AH5232">_xlfn.IFS(
X5232&lt;=20, "&lt;20",
AND(X5232&gt;=20, X5232&lt;50), "20-50",
AND(X5232&gt;=50, X5232&lt;100), "50-100",
X5232&gt;=100, "&gt;100"
)</f>
        <v>20-50</v>
      </c>
      <c r="AI5232">
        <f t="shared" si="163"/>
        <v>0</v>
      </c>
      <c r="AJ5232" t="str" cm="1">
        <f t="array" ref="AJ5232">_xlfn.IFS(
C5232&lt;=20, "&lt;20",
AND(C5232&gt;=20, C5232&lt;35), "20-35",
AND(C5232&gt;=35, C5232&lt;50), "35-50",
C5232&gt;=50, "50-100"
)</f>
        <v>20-35</v>
      </c>
      <c r="AK5232" t="str" cm="1">
        <f t="array" ref="AK5232">_xlfn.IFS(
G5232&lt;6, "&lt;6",
AND(G5232&gt;=6, G5232&lt;12), "6-12",
AND(G5232&gt;=12, G5232&lt;18), "12-18",  AND(G5232&gt;=18, G5232&lt;24), "18-24", G5232&gt;=24, "24-36")</f>
        <v>18-24</v>
      </c>
    </row>
    <row r="5233" spans="1:37" x14ac:dyDescent="0.3">
      <c r="A5233" t="s">
        <v>5333</v>
      </c>
      <c r="B5233" t="s">
        <v>33</v>
      </c>
      <c r="C5233">
        <v>82</v>
      </c>
      <c r="D5233" t="s">
        <v>34</v>
      </c>
      <c r="E5233" t="s">
        <v>103</v>
      </c>
      <c r="F5233">
        <v>1</v>
      </c>
      <c r="G5233">
        <v>16</v>
      </c>
      <c r="H5233" t="s">
        <v>36</v>
      </c>
      <c r="I5233" t="s">
        <v>37</v>
      </c>
      <c r="J5233" t="s">
        <v>37</v>
      </c>
      <c r="K5233" t="s">
        <v>37</v>
      </c>
      <c r="L5233" t="s">
        <v>50</v>
      </c>
      <c r="M5233" t="s">
        <v>34</v>
      </c>
      <c r="N5233" t="s">
        <v>37</v>
      </c>
      <c r="O5233" t="s">
        <v>34</v>
      </c>
      <c r="P5233" t="s">
        <v>34</v>
      </c>
      <c r="Q5233" t="s">
        <v>34</v>
      </c>
      <c r="R5233" t="s">
        <v>37</v>
      </c>
      <c r="S5233" t="s">
        <v>34</v>
      </c>
      <c r="T5233" t="s">
        <v>37</v>
      </c>
      <c r="U5233" t="s">
        <v>39</v>
      </c>
      <c r="V5233" t="s">
        <v>37</v>
      </c>
      <c r="W5233" t="s">
        <v>51</v>
      </c>
      <c r="X5233">
        <v>89.85</v>
      </c>
      <c r="Y5233">
        <v>4925.3500000000004</v>
      </c>
      <c r="Z5233">
        <v>0</v>
      </c>
      <c r="AA5233">
        <v>0</v>
      </c>
      <c r="AB5233">
        <v>2089.62</v>
      </c>
      <c r="AC5233">
        <v>7014.97</v>
      </c>
      <c r="AD5233" t="s">
        <v>41</v>
      </c>
      <c r="AE5233" t="s">
        <v>42</v>
      </c>
      <c r="AF5233" t="s">
        <v>42</v>
      </c>
      <c r="AG5233">
        <f t="shared" si="162"/>
        <v>0</v>
      </c>
      <c r="AH5233" t="str" cm="1">
        <f t="array" ref="AH5233">_xlfn.IFS(
X5233&lt;=20, "&lt;20",
AND(X5233&gt;=20, X5233&lt;50), "20-50",
AND(X5233&gt;=50, X5233&lt;100), "50-100",
X5233&gt;=100, "&gt;100"
)</f>
        <v>50-100</v>
      </c>
      <c r="AI5233">
        <f t="shared" si="163"/>
        <v>0</v>
      </c>
      <c r="AJ5233" t="str" cm="1">
        <f t="array" ref="AJ5233">_xlfn.IFS(
C5233&lt;=20, "&lt;20",
AND(C5233&gt;=20, C5233&lt;35), "20-35",
AND(C5233&gt;=35, C5233&lt;50), "35-50",
C5233&gt;=50, "50-100"
)</f>
        <v>50-100</v>
      </c>
      <c r="AK5233" t="str" cm="1">
        <f t="array" ref="AK5233">_xlfn.IFS(
G5233&lt;6, "&lt;6",
AND(G5233&gt;=6, G5233&lt;12), "6-12",
AND(G5233&gt;=12, G5233&lt;18), "12-18",  AND(G5233&gt;=18, G5233&lt;24), "18-24", G5233&gt;=24, "24-36")</f>
        <v>12-18</v>
      </c>
    </row>
    <row r="5234" spans="1:37" x14ac:dyDescent="0.3">
      <c r="A5234" t="s">
        <v>5334</v>
      </c>
      <c r="B5234" t="s">
        <v>33</v>
      </c>
      <c r="C5234">
        <v>27</v>
      </c>
      <c r="D5234" t="s">
        <v>34</v>
      </c>
      <c r="E5234" t="s">
        <v>90</v>
      </c>
      <c r="F5234">
        <v>3</v>
      </c>
      <c r="G5234">
        <v>19</v>
      </c>
      <c r="H5234" t="s">
        <v>36</v>
      </c>
      <c r="I5234" t="s">
        <v>37</v>
      </c>
      <c r="J5234" t="s">
        <v>34</v>
      </c>
      <c r="K5234" t="s">
        <v>37</v>
      </c>
      <c r="L5234" t="s">
        <v>50</v>
      </c>
      <c r="M5234" t="s">
        <v>34</v>
      </c>
      <c r="N5234" t="s">
        <v>37</v>
      </c>
      <c r="O5234" t="s">
        <v>37</v>
      </c>
      <c r="P5234" t="s">
        <v>37</v>
      </c>
      <c r="Q5234" t="s">
        <v>34</v>
      </c>
      <c r="R5234" t="s">
        <v>34</v>
      </c>
      <c r="S5234" t="s">
        <v>37</v>
      </c>
      <c r="T5234" t="s">
        <v>37</v>
      </c>
      <c r="U5234" t="s">
        <v>46</v>
      </c>
      <c r="V5234" t="s">
        <v>37</v>
      </c>
      <c r="W5234" t="s">
        <v>40</v>
      </c>
      <c r="X5234">
        <v>84.25</v>
      </c>
      <c r="Y5234">
        <v>3264.5</v>
      </c>
      <c r="Z5234">
        <v>0</v>
      </c>
      <c r="AA5234">
        <v>0</v>
      </c>
      <c r="AB5234">
        <v>671.08</v>
      </c>
      <c r="AC5234">
        <v>3935.58</v>
      </c>
      <c r="AD5234" t="s">
        <v>52</v>
      </c>
      <c r="AE5234" t="s">
        <v>104</v>
      </c>
      <c r="AF5234" t="s">
        <v>150</v>
      </c>
      <c r="AG5234">
        <f t="shared" si="162"/>
        <v>1</v>
      </c>
      <c r="AH5234" t="str" cm="1">
        <f t="array" ref="AH5234">_xlfn.IFS(
X5234&lt;=20, "&lt;20",
AND(X5234&gt;=20, X5234&lt;50), "20-50",
AND(X5234&gt;=50, X5234&lt;100), "50-100",
X5234&gt;=100, "&gt;100"
)</f>
        <v>50-100</v>
      </c>
      <c r="AI5234">
        <f t="shared" si="163"/>
        <v>0</v>
      </c>
      <c r="AJ5234" t="str" cm="1">
        <f t="array" ref="AJ5234">_xlfn.IFS(
C5234&lt;=20, "&lt;20",
AND(C5234&gt;=20, C5234&lt;35), "20-35",
AND(C5234&gt;=35, C5234&lt;50), "35-50",
C5234&gt;=50, "50-100"
)</f>
        <v>20-35</v>
      </c>
      <c r="AK5234" t="str" cm="1">
        <f t="array" ref="AK5234">_xlfn.IFS(
G5234&lt;6, "&lt;6",
AND(G5234&gt;=6, G5234&lt;12), "6-12",
AND(G5234&gt;=12, G5234&lt;18), "12-18",  AND(G5234&gt;=18, G5234&lt;24), "18-24", G5234&gt;=24, "24-36")</f>
        <v>18-24</v>
      </c>
    </row>
    <row r="5235" spans="1:37" x14ac:dyDescent="0.3">
      <c r="A5235" t="s">
        <v>5335</v>
      </c>
      <c r="B5235" t="s">
        <v>33</v>
      </c>
      <c r="C5235">
        <v>38</v>
      </c>
      <c r="D5235" t="s">
        <v>34</v>
      </c>
      <c r="E5235" t="s">
        <v>103</v>
      </c>
      <c r="F5235">
        <v>13</v>
      </c>
      <c r="G5235">
        <v>6</v>
      </c>
      <c r="H5235" t="s">
        <v>57</v>
      </c>
      <c r="I5235" t="s">
        <v>37</v>
      </c>
      <c r="J5235" t="s">
        <v>34</v>
      </c>
      <c r="K5235" t="s">
        <v>34</v>
      </c>
      <c r="L5235" t="s">
        <v>34</v>
      </c>
      <c r="M5235" t="s">
        <v>34</v>
      </c>
      <c r="N5235" t="s">
        <v>34</v>
      </c>
      <c r="O5235" t="s">
        <v>34</v>
      </c>
      <c r="P5235" t="s">
        <v>34</v>
      </c>
      <c r="Q5235" t="s">
        <v>34</v>
      </c>
      <c r="R5235" t="s">
        <v>34</v>
      </c>
      <c r="S5235" t="s">
        <v>34</v>
      </c>
      <c r="T5235" t="s">
        <v>34</v>
      </c>
      <c r="U5235" t="s">
        <v>46</v>
      </c>
      <c r="V5235" t="s">
        <v>34</v>
      </c>
      <c r="W5235" t="s">
        <v>40</v>
      </c>
      <c r="X5235">
        <v>20.05</v>
      </c>
      <c r="Y5235">
        <v>265.45</v>
      </c>
      <c r="Z5235">
        <v>0</v>
      </c>
      <c r="AA5235">
        <v>0</v>
      </c>
      <c r="AB5235">
        <v>467.52</v>
      </c>
      <c r="AC5235">
        <v>732.97</v>
      </c>
      <c r="AD5235" t="s">
        <v>41</v>
      </c>
      <c r="AE5235" t="s">
        <v>42</v>
      </c>
      <c r="AF5235" t="s">
        <v>42</v>
      </c>
      <c r="AG5235">
        <f t="shared" si="162"/>
        <v>0</v>
      </c>
      <c r="AH5235" t="str" cm="1">
        <f t="array" ref="AH5235">_xlfn.IFS(
X5235&lt;=20, "&lt;20",
AND(X5235&gt;=20, X5235&lt;50), "20-50",
AND(X5235&gt;=50, X5235&lt;100), "50-100",
X5235&gt;=100, "&gt;100"
)</f>
        <v>20-50</v>
      </c>
      <c r="AI5235">
        <f t="shared" si="163"/>
        <v>0</v>
      </c>
      <c r="AJ5235" t="str" cm="1">
        <f t="array" ref="AJ5235">_xlfn.IFS(
C5235&lt;=20, "&lt;20",
AND(C5235&gt;=20, C5235&lt;35), "20-35",
AND(C5235&gt;=35, C5235&lt;50), "35-50",
C5235&gt;=50, "50-100"
)</f>
        <v>35-50</v>
      </c>
      <c r="AK5235" t="str" cm="1">
        <f t="array" ref="AK5235">_xlfn.IFS(
G5235&lt;6, "&lt;6",
AND(G5235&gt;=6, G5235&lt;12), "6-12",
AND(G5235&gt;=12, G5235&lt;18), "12-18",  AND(G5235&gt;=18, G5235&lt;24), "18-24", G5235&gt;=24, "24-36")</f>
        <v>6-12</v>
      </c>
    </row>
    <row r="5236" spans="1:37" x14ac:dyDescent="0.3">
      <c r="A5236" t="s">
        <v>5336</v>
      </c>
      <c r="B5236" t="s">
        <v>44</v>
      </c>
      <c r="C5236">
        <v>70</v>
      </c>
      <c r="D5236" t="s">
        <v>37</v>
      </c>
      <c r="E5236" t="s">
        <v>124</v>
      </c>
      <c r="F5236">
        <v>0</v>
      </c>
      <c r="G5236">
        <v>14</v>
      </c>
      <c r="H5236" t="s">
        <v>110</v>
      </c>
      <c r="I5236" t="s">
        <v>37</v>
      </c>
      <c r="J5236" t="s">
        <v>37</v>
      </c>
      <c r="K5236" t="s">
        <v>37</v>
      </c>
      <c r="L5236" t="s">
        <v>50</v>
      </c>
      <c r="M5236" t="s">
        <v>34</v>
      </c>
      <c r="N5236" t="s">
        <v>34</v>
      </c>
      <c r="O5236" t="s">
        <v>34</v>
      </c>
      <c r="P5236" t="s">
        <v>34</v>
      </c>
      <c r="Q5236" t="s">
        <v>34</v>
      </c>
      <c r="R5236" t="s">
        <v>34</v>
      </c>
      <c r="S5236" t="s">
        <v>34</v>
      </c>
      <c r="T5236" t="s">
        <v>37</v>
      </c>
      <c r="U5236" t="s">
        <v>46</v>
      </c>
      <c r="V5236" t="s">
        <v>37</v>
      </c>
      <c r="W5236" t="s">
        <v>51</v>
      </c>
      <c r="X5236">
        <v>76.099999999999994</v>
      </c>
      <c r="Y5236">
        <v>1712.7</v>
      </c>
      <c r="Z5236">
        <v>0</v>
      </c>
      <c r="AA5236">
        <v>0</v>
      </c>
      <c r="AB5236">
        <v>740.88</v>
      </c>
      <c r="AC5236">
        <v>2453.58</v>
      </c>
      <c r="AD5236" t="s">
        <v>52</v>
      </c>
      <c r="AE5236" t="s">
        <v>53</v>
      </c>
      <c r="AF5236" t="s">
        <v>91</v>
      </c>
      <c r="AG5236">
        <f t="shared" si="162"/>
        <v>1</v>
      </c>
      <c r="AH5236" t="str" cm="1">
        <f t="array" ref="AH5236">_xlfn.IFS(
X5236&lt;=20, "&lt;20",
AND(X5236&gt;=20, X5236&lt;50), "20-50",
AND(X5236&gt;=50, X5236&lt;100), "50-100",
X5236&gt;=100, "&gt;100"
)</f>
        <v>50-100</v>
      </c>
      <c r="AI5236">
        <f t="shared" si="163"/>
        <v>0</v>
      </c>
      <c r="AJ5236" t="str" cm="1">
        <f t="array" ref="AJ5236">_xlfn.IFS(
C5236&lt;=20, "&lt;20",
AND(C5236&gt;=20, C5236&lt;35), "20-35",
AND(C5236&gt;=35, C5236&lt;50), "35-50",
C5236&gt;=50, "50-100"
)</f>
        <v>50-100</v>
      </c>
      <c r="AK5236" t="str" cm="1">
        <f t="array" ref="AK5236">_xlfn.IFS(
G5236&lt;6, "&lt;6",
AND(G5236&gt;=6, G5236&lt;12), "6-12",
AND(G5236&gt;=12, G5236&lt;18), "12-18",  AND(G5236&gt;=18, G5236&lt;24), "18-24", G5236&gt;=24, "24-36")</f>
        <v>12-18</v>
      </c>
    </row>
    <row r="5237" spans="1:37" x14ac:dyDescent="0.3">
      <c r="A5237" t="s">
        <v>5337</v>
      </c>
      <c r="B5237" t="s">
        <v>33</v>
      </c>
      <c r="C5237">
        <v>73</v>
      </c>
      <c r="D5237" t="s">
        <v>37</v>
      </c>
      <c r="E5237" t="s">
        <v>87</v>
      </c>
      <c r="F5237">
        <v>3</v>
      </c>
      <c r="G5237">
        <v>32</v>
      </c>
      <c r="H5237" t="s">
        <v>36</v>
      </c>
      <c r="I5237" t="s">
        <v>37</v>
      </c>
      <c r="J5237" t="s">
        <v>37</v>
      </c>
      <c r="K5237" t="s">
        <v>37</v>
      </c>
      <c r="L5237" t="s">
        <v>50</v>
      </c>
      <c r="M5237" t="s">
        <v>37</v>
      </c>
      <c r="N5237" t="s">
        <v>37</v>
      </c>
      <c r="O5237" t="s">
        <v>37</v>
      </c>
      <c r="P5237" t="s">
        <v>34</v>
      </c>
      <c r="Q5237" t="s">
        <v>37</v>
      </c>
      <c r="R5237" t="s">
        <v>37</v>
      </c>
      <c r="S5237" t="s">
        <v>37</v>
      </c>
      <c r="T5237" t="s">
        <v>37</v>
      </c>
      <c r="U5237" t="s">
        <v>46</v>
      </c>
      <c r="V5237" t="s">
        <v>37</v>
      </c>
      <c r="W5237" t="s">
        <v>51</v>
      </c>
      <c r="X5237">
        <v>109.4</v>
      </c>
      <c r="Y5237">
        <v>7031.45</v>
      </c>
      <c r="Z5237">
        <v>0</v>
      </c>
      <c r="AA5237">
        <v>0</v>
      </c>
      <c r="AB5237">
        <v>1644.93</v>
      </c>
      <c r="AC5237">
        <v>8676.3799999999992</v>
      </c>
      <c r="AD5237" t="s">
        <v>41</v>
      </c>
      <c r="AE5237" t="s">
        <v>42</v>
      </c>
      <c r="AF5237" t="s">
        <v>42</v>
      </c>
      <c r="AG5237">
        <f t="shared" si="162"/>
        <v>0</v>
      </c>
      <c r="AH5237" t="str" cm="1">
        <f t="array" ref="AH5237">_xlfn.IFS(
X5237&lt;=20, "&lt;20",
AND(X5237&gt;=20, X5237&lt;50), "20-50",
AND(X5237&gt;=50, X5237&lt;100), "50-100",
X5237&gt;=100, "&gt;100"
)</f>
        <v>&gt;100</v>
      </c>
      <c r="AI5237">
        <f t="shared" si="163"/>
        <v>0</v>
      </c>
      <c r="AJ5237" t="str" cm="1">
        <f t="array" ref="AJ5237">_xlfn.IFS(
C5237&lt;=20, "&lt;20",
AND(C5237&gt;=20, C5237&lt;35), "20-35",
AND(C5237&gt;=35, C5237&lt;50), "35-50",
C5237&gt;=50, "50-100"
)</f>
        <v>50-100</v>
      </c>
      <c r="AK5237" t="str" cm="1">
        <f t="array" ref="AK5237">_xlfn.IFS(
G5237&lt;6, "&lt;6",
AND(G5237&gt;=6, G5237&lt;12), "6-12",
AND(G5237&gt;=12, G5237&lt;18), "12-18",  AND(G5237&gt;=18, G5237&lt;24), "18-24", G5237&gt;=24, "24-36")</f>
        <v>24-36</v>
      </c>
    </row>
    <row r="5238" spans="1:37" x14ac:dyDescent="0.3">
      <c r="A5238" t="s">
        <v>5338</v>
      </c>
      <c r="B5238" t="s">
        <v>44</v>
      </c>
      <c r="C5238">
        <v>22</v>
      </c>
      <c r="D5238" t="s">
        <v>37</v>
      </c>
      <c r="E5238" t="s">
        <v>82</v>
      </c>
      <c r="F5238">
        <v>10</v>
      </c>
      <c r="G5238">
        <v>9</v>
      </c>
      <c r="H5238" t="s">
        <v>36</v>
      </c>
      <c r="I5238" t="s">
        <v>34</v>
      </c>
      <c r="J5238" t="s">
        <v>34</v>
      </c>
      <c r="K5238" t="s">
        <v>37</v>
      </c>
      <c r="L5238" t="s">
        <v>38</v>
      </c>
      <c r="M5238" t="s">
        <v>34</v>
      </c>
      <c r="N5238" t="s">
        <v>34</v>
      </c>
      <c r="O5238" t="s">
        <v>34</v>
      </c>
      <c r="P5238" t="s">
        <v>34</v>
      </c>
      <c r="Q5238" t="s">
        <v>34</v>
      </c>
      <c r="R5238" t="s">
        <v>34</v>
      </c>
      <c r="S5238" t="s">
        <v>34</v>
      </c>
      <c r="T5238" t="s">
        <v>37</v>
      </c>
      <c r="U5238" t="s">
        <v>46</v>
      </c>
      <c r="V5238" t="s">
        <v>37</v>
      </c>
      <c r="W5238" t="s">
        <v>40</v>
      </c>
      <c r="X5238">
        <v>25.15</v>
      </c>
      <c r="Y5238">
        <v>25.15</v>
      </c>
      <c r="Z5238">
        <v>0</v>
      </c>
      <c r="AA5238">
        <v>0</v>
      </c>
      <c r="AB5238">
        <v>0</v>
      </c>
      <c r="AC5238">
        <v>25.15</v>
      </c>
      <c r="AD5238" t="s">
        <v>85</v>
      </c>
      <c r="AE5238" t="s">
        <v>42</v>
      </c>
      <c r="AF5238" t="s">
        <v>42</v>
      </c>
      <c r="AG5238">
        <f t="shared" si="162"/>
        <v>0</v>
      </c>
      <c r="AH5238" t="str" cm="1">
        <f t="array" ref="AH5238">_xlfn.IFS(
X5238&lt;=20, "&lt;20",
AND(X5238&gt;=20, X5238&lt;50), "20-50",
AND(X5238&gt;=50, X5238&lt;100), "50-100",
X5238&gt;=100, "&gt;100"
)</f>
        <v>20-50</v>
      </c>
      <c r="AI5238">
        <f t="shared" si="163"/>
        <v>1</v>
      </c>
      <c r="AJ5238" t="str" cm="1">
        <f t="array" ref="AJ5238">_xlfn.IFS(
C5238&lt;=20, "&lt;20",
AND(C5238&gt;=20, C5238&lt;35), "20-35",
AND(C5238&gt;=35, C5238&lt;50), "35-50",
C5238&gt;=50, "50-100"
)</f>
        <v>20-35</v>
      </c>
      <c r="AK5238" t="str" cm="1">
        <f t="array" ref="AK5238">_xlfn.IFS(
G5238&lt;6, "&lt;6",
AND(G5238&gt;=6, G5238&lt;12), "6-12",
AND(G5238&gt;=12, G5238&lt;18), "12-18",  AND(G5238&gt;=18, G5238&lt;24), "18-24", G5238&gt;=24, "24-36")</f>
        <v>6-12</v>
      </c>
    </row>
    <row r="5239" spans="1:37" x14ac:dyDescent="0.3">
      <c r="A5239" t="s">
        <v>5339</v>
      </c>
      <c r="B5239" t="s">
        <v>33</v>
      </c>
      <c r="C5239">
        <v>49</v>
      </c>
      <c r="D5239" t="s">
        <v>34</v>
      </c>
      <c r="E5239" t="s">
        <v>76</v>
      </c>
      <c r="F5239">
        <v>7</v>
      </c>
      <c r="G5239">
        <v>18</v>
      </c>
      <c r="H5239" t="s">
        <v>49</v>
      </c>
      <c r="I5239" t="s">
        <v>37</v>
      </c>
      <c r="J5239" t="s">
        <v>34</v>
      </c>
      <c r="K5239" t="s">
        <v>37</v>
      </c>
      <c r="L5239" t="s">
        <v>50</v>
      </c>
      <c r="M5239" t="s">
        <v>34</v>
      </c>
      <c r="N5239" t="s">
        <v>34</v>
      </c>
      <c r="O5239" t="s">
        <v>34</v>
      </c>
      <c r="P5239" t="s">
        <v>34</v>
      </c>
      <c r="Q5239" t="s">
        <v>34</v>
      </c>
      <c r="R5239" t="s">
        <v>34</v>
      </c>
      <c r="S5239" t="s">
        <v>34</v>
      </c>
      <c r="T5239" t="s">
        <v>37</v>
      </c>
      <c r="U5239" t="s">
        <v>46</v>
      </c>
      <c r="V5239" t="s">
        <v>34</v>
      </c>
      <c r="W5239" t="s">
        <v>51</v>
      </c>
      <c r="X5239">
        <v>69.650000000000006</v>
      </c>
      <c r="Y5239">
        <v>145.15</v>
      </c>
      <c r="Z5239">
        <v>0</v>
      </c>
      <c r="AA5239">
        <v>0</v>
      </c>
      <c r="AB5239">
        <v>15.28</v>
      </c>
      <c r="AC5239">
        <v>160.43</v>
      </c>
      <c r="AD5239" t="s">
        <v>52</v>
      </c>
      <c r="AE5239" t="s">
        <v>53</v>
      </c>
      <c r="AF5239" t="s">
        <v>91</v>
      </c>
      <c r="AG5239">
        <f t="shared" si="162"/>
        <v>1</v>
      </c>
      <c r="AH5239" t="str" cm="1">
        <f t="array" ref="AH5239">_xlfn.IFS(
X5239&lt;=20, "&lt;20",
AND(X5239&gt;=20, X5239&lt;50), "20-50",
AND(X5239&gt;=50, X5239&lt;100), "50-100",
X5239&gt;=100, "&gt;100"
)</f>
        <v>50-100</v>
      </c>
      <c r="AI5239">
        <f t="shared" si="163"/>
        <v>0</v>
      </c>
      <c r="AJ5239" t="str" cm="1">
        <f t="array" ref="AJ5239">_xlfn.IFS(
C5239&lt;=20, "&lt;20",
AND(C5239&gt;=20, C5239&lt;35), "20-35",
AND(C5239&gt;=35, C5239&lt;50), "35-50",
C5239&gt;=50, "50-100"
)</f>
        <v>35-50</v>
      </c>
      <c r="AK5239" t="str" cm="1">
        <f t="array" ref="AK5239">_xlfn.IFS(
G5239&lt;6, "&lt;6",
AND(G5239&gt;=6, G5239&lt;12), "6-12",
AND(G5239&gt;=12, G5239&lt;18), "12-18",  AND(G5239&gt;=18, G5239&lt;24), "18-24", G5239&gt;=24, "24-36")</f>
        <v>18-24</v>
      </c>
    </row>
    <row r="5240" spans="1:37" x14ac:dyDescent="0.3">
      <c r="A5240" t="s">
        <v>5340</v>
      </c>
      <c r="B5240" t="s">
        <v>33</v>
      </c>
      <c r="C5240">
        <v>22</v>
      </c>
      <c r="D5240" t="s">
        <v>34</v>
      </c>
      <c r="E5240" t="s">
        <v>48</v>
      </c>
      <c r="F5240">
        <v>5</v>
      </c>
      <c r="G5240">
        <v>11</v>
      </c>
      <c r="H5240" t="s">
        <v>36</v>
      </c>
      <c r="I5240" t="s">
        <v>37</v>
      </c>
      <c r="J5240" t="s">
        <v>34</v>
      </c>
      <c r="K5240" t="s">
        <v>37</v>
      </c>
      <c r="L5240" t="s">
        <v>38</v>
      </c>
      <c r="M5240" t="s">
        <v>34</v>
      </c>
      <c r="N5240" t="s">
        <v>37</v>
      </c>
      <c r="O5240" t="s">
        <v>34</v>
      </c>
      <c r="P5240" t="s">
        <v>37</v>
      </c>
      <c r="Q5240" t="s">
        <v>34</v>
      </c>
      <c r="R5240" t="s">
        <v>37</v>
      </c>
      <c r="S5240" t="s">
        <v>37</v>
      </c>
      <c r="T5240" t="s">
        <v>37</v>
      </c>
      <c r="U5240" t="s">
        <v>39</v>
      </c>
      <c r="V5240" t="s">
        <v>37</v>
      </c>
      <c r="W5240" t="s">
        <v>40</v>
      </c>
      <c r="X5240">
        <v>65.400000000000006</v>
      </c>
      <c r="Y5240">
        <v>2498.4</v>
      </c>
      <c r="Z5240">
        <v>0</v>
      </c>
      <c r="AA5240">
        <v>0</v>
      </c>
      <c r="AB5240">
        <v>954.36</v>
      </c>
      <c r="AC5240">
        <v>3452.76</v>
      </c>
      <c r="AD5240" t="s">
        <v>52</v>
      </c>
      <c r="AE5240" t="s">
        <v>94</v>
      </c>
      <c r="AF5240" t="s">
        <v>95</v>
      </c>
      <c r="AG5240">
        <f t="shared" si="162"/>
        <v>1</v>
      </c>
      <c r="AH5240" t="str" cm="1">
        <f t="array" ref="AH5240">_xlfn.IFS(
X5240&lt;=20, "&lt;20",
AND(X5240&gt;=20, X5240&lt;50), "20-50",
AND(X5240&gt;=50, X5240&lt;100), "50-100",
X5240&gt;=100, "&gt;100"
)</f>
        <v>50-100</v>
      </c>
      <c r="AI5240">
        <f t="shared" si="163"/>
        <v>0</v>
      </c>
      <c r="AJ5240" t="str" cm="1">
        <f t="array" ref="AJ5240">_xlfn.IFS(
C5240&lt;=20, "&lt;20",
AND(C5240&gt;=20, C5240&lt;35), "20-35",
AND(C5240&gt;=35, C5240&lt;50), "35-50",
C5240&gt;=50, "50-100"
)</f>
        <v>20-35</v>
      </c>
      <c r="AK5240" t="str" cm="1">
        <f t="array" ref="AK5240">_xlfn.IFS(
G5240&lt;6, "&lt;6",
AND(G5240&gt;=6, G5240&lt;12), "6-12",
AND(G5240&gt;=12, G5240&lt;18), "12-18",  AND(G5240&gt;=18, G5240&lt;24), "18-24", G5240&gt;=24, "24-36")</f>
        <v>6-12</v>
      </c>
    </row>
    <row r="5241" spans="1:37" x14ac:dyDescent="0.3">
      <c r="A5241" t="s">
        <v>5341</v>
      </c>
      <c r="B5241" t="s">
        <v>44</v>
      </c>
      <c r="C5241">
        <v>57</v>
      </c>
      <c r="D5241" t="s">
        <v>34</v>
      </c>
      <c r="E5241" t="s">
        <v>45</v>
      </c>
      <c r="F5241">
        <v>0</v>
      </c>
      <c r="G5241">
        <v>3</v>
      </c>
      <c r="H5241" t="s">
        <v>36</v>
      </c>
      <c r="I5241" t="s">
        <v>37</v>
      </c>
      <c r="J5241" t="s">
        <v>34</v>
      </c>
      <c r="K5241" t="s">
        <v>34</v>
      </c>
      <c r="L5241" t="s">
        <v>34</v>
      </c>
      <c r="M5241" t="s">
        <v>34</v>
      </c>
      <c r="N5241" t="s">
        <v>34</v>
      </c>
      <c r="O5241" t="s">
        <v>34</v>
      </c>
      <c r="P5241" t="s">
        <v>34</v>
      </c>
      <c r="Q5241" t="s">
        <v>34</v>
      </c>
      <c r="R5241" t="s">
        <v>34</v>
      </c>
      <c r="S5241" t="s">
        <v>34</v>
      </c>
      <c r="T5241" t="s">
        <v>34</v>
      </c>
      <c r="U5241" t="s">
        <v>46</v>
      </c>
      <c r="V5241" t="s">
        <v>34</v>
      </c>
      <c r="W5241" t="s">
        <v>40</v>
      </c>
      <c r="X5241">
        <v>20.05</v>
      </c>
      <c r="Y5241">
        <v>358.5</v>
      </c>
      <c r="Z5241">
        <v>0</v>
      </c>
      <c r="AA5241">
        <v>0</v>
      </c>
      <c r="AB5241">
        <v>413.46</v>
      </c>
      <c r="AC5241">
        <v>771.96</v>
      </c>
      <c r="AD5241" t="s">
        <v>41</v>
      </c>
      <c r="AE5241" t="s">
        <v>42</v>
      </c>
      <c r="AF5241" t="s">
        <v>42</v>
      </c>
      <c r="AG5241">
        <f t="shared" si="162"/>
        <v>0</v>
      </c>
      <c r="AH5241" t="str" cm="1">
        <f t="array" ref="AH5241">_xlfn.IFS(
X5241&lt;=20, "&lt;20",
AND(X5241&gt;=20, X5241&lt;50), "20-50",
AND(X5241&gt;=50, X5241&lt;100), "50-100",
X5241&gt;=100, "&gt;100"
)</f>
        <v>20-50</v>
      </c>
      <c r="AI5241">
        <f t="shared" si="163"/>
        <v>0</v>
      </c>
      <c r="AJ5241" t="str" cm="1">
        <f t="array" ref="AJ5241">_xlfn.IFS(
C5241&lt;=20, "&lt;20",
AND(C5241&gt;=20, C5241&lt;35), "20-35",
AND(C5241&gt;=35, C5241&lt;50), "35-50",
C5241&gt;=50, "50-100"
)</f>
        <v>50-100</v>
      </c>
      <c r="AK5241" t="str" cm="1">
        <f t="array" ref="AK5241">_xlfn.IFS(
G5241&lt;6, "&lt;6",
AND(G5241&gt;=6, G5241&lt;12), "6-12",
AND(G5241&gt;=12, G5241&lt;18), "12-18",  AND(G5241&gt;=18, G5241&lt;24), "18-24", G5241&gt;=24, "24-36")</f>
        <v>&lt;6</v>
      </c>
    </row>
    <row r="5242" spans="1:37" x14ac:dyDescent="0.3">
      <c r="A5242" t="s">
        <v>5342</v>
      </c>
      <c r="B5242" t="s">
        <v>33</v>
      </c>
      <c r="C5242">
        <v>30</v>
      </c>
      <c r="D5242" t="s">
        <v>37</v>
      </c>
      <c r="E5242" t="s">
        <v>114</v>
      </c>
      <c r="F5242">
        <v>0</v>
      </c>
      <c r="G5242">
        <v>20</v>
      </c>
      <c r="H5242" t="s">
        <v>36</v>
      </c>
      <c r="I5242" t="s">
        <v>37</v>
      </c>
      <c r="J5242" t="s">
        <v>37</v>
      </c>
      <c r="K5242" t="s">
        <v>37</v>
      </c>
      <c r="L5242" t="s">
        <v>50</v>
      </c>
      <c r="M5242" t="s">
        <v>34</v>
      </c>
      <c r="N5242" t="s">
        <v>34</v>
      </c>
      <c r="O5242" t="s">
        <v>37</v>
      </c>
      <c r="P5242" t="s">
        <v>37</v>
      </c>
      <c r="Q5242" t="s">
        <v>37</v>
      </c>
      <c r="R5242" t="s">
        <v>37</v>
      </c>
      <c r="S5242" t="s">
        <v>37</v>
      </c>
      <c r="T5242" t="s">
        <v>37</v>
      </c>
      <c r="U5242" t="s">
        <v>39</v>
      </c>
      <c r="V5242" t="s">
        <v>37</v>
      </c>
      <c r="W5242" t="s">
        <v>51</v>
      </c>
      <c r="X5242">
        <v>105.05</v>
      </c>
      <c r="Y5242">
        <v>6004.85</v>
      </c>
      <c r="Z5242">
        <v>0</v>
      </c>
      <c r="AA5242">
        <v>0</v>
      </c>
      <c r="AB5242">
        <v>1961.56</v>
      </c>
      <c r="AC5242">
        <v>7966.41</v>
      </c>
      <c r="AD5242" t="s">
        <v>41</v>
      </c>
      <c r="AE5242" t="s">
        <v>42</v>
      </c>
      <c r="AF5242" t="s">
        <v>42</v>
      </c>
      <c r="AG5242">
        <f t="shared" si="162"/>
        <v>0</v>
      </c>
      <c r="AH5242" t="str" cm="1">
        <f t="array" ref="AH5242">_xlfn.IFS(
X5242&lt;=20, "&lt;20",
AND(X5242&gt;=20, X5242&lt;50), "20-50",
AND(X5242&gt;=50, X5242&lt;100), "50-100",
X5242&gt;=100, "&gt;100"
)</f>
        <v>&gt;100</v>
      </c>
      <c r="AI5242">
        <f t="shared" si="163"/>
        <v>0</v>
      </c>
      <c r="AJ5242" t="str" cm="1">
        <f t="array" ref="AJ5242">_xlfn.IFS(
C5242&lt;=20, "&lt;20",
AND(C5242&gt;=20, C5242&lt;35), "20-35",
AND(C5242&gt;=35, C5242&lt;50), "35-50",
C5242&gt;=50, "50-100"
)</f>
        <v>20-35</v>
      </c>
      <c r="AK5242" t="str" cm="1">
        <f t="array" ref="AK5242">_xlfn.IFS(
G5242&lt;6, "&lt;6",
AND(G5242&gt;=6, G5242&lt;12), "6-12",
AND(G5242&gt;=12, G5242&lt;18), "12-18",  AND(G5242&gt;=18, G5242&lt;24), "18-24", G5242&gt;=24, "24-36")</f>
        <v>18-24</v>
      </c>
    </row>
    <row r="5243" spans="1:37" x14ac:dyDescent="0.3">
      <c r="A5243" t="s">
        <v>5343</v>
      </c>
      <c r="B5243" t="s">
        <v>33</v>
      </c>
      <c r="C5243">
        <v>38</v>
      </c>
      <c r="D5243" t="s">
        <v>37</v>
      </c>
      <c r="E5243" t="s">
        <v>74</v>
      </c>
      <c r="F5243">
        <v>7</v>
      </c>
      <c r="G5243">
        <v>24</v>
      </c>
      <c r="H5243" t="s">
        <v>70</v>
      </c>
      <c r="I5243" t="s">
        <v>37</v>
      </c>
      <c r="J5243" t="s">
        <v>37</v>
      </c>
      <c r="K5243" t="s">
        <v>37</v>
      </c>
      <c r="L5243" t="s">
        <v>50</v>
      </c>
      <c r="M5243" t="s">
        <v>34</v>
      </c>
      <c r="N5243" t="s">
        <v>37</v>
      </c>
      <c r="O5243" t="s">
        <v>37</v>
      </c>
      <c r="P5243" t="s">
        <v>34</v>
      </c>
      <c r="Q5243" t="s">
        <v>37</v>
      </c>
      <c r="R5243" t="s">
        <v>34</v>
      </c>
      <c r="S5243" t="s">
        <v>34</v>
      </c>
      <c r="T5243" t="s">
        <v>37</v>
      </c>
      <c r="U5243" t="s">
        <v>46</v>
      </c>
      <c r="V5243" t="s">
        <v>37</v>
      </c>
      <c r="W5243" t="s">
        <v>51</v>
      </c>
      <c r="X5243">
        <v>95.25</v>
      </c>
      <c r="Y5243">
        <v>3959.35</v>
      </c>
      <c r="Z5243">
        <v>27.3</v>
      </c>
      <c r="AA5243">
        <v>0</v>
      </c>
      <c r="AB5243">
        <v>766.92</v>
      </c>
      <c r="AC5243">
        <v>4698.97</v>
      </c>
      <c r="AD5243" t="s">
        <v>52</v>
      </c>
      <c r="AE5243" t="s">
        <v>104</v>
      </c>
      <c r="AF5243" t="s">
        <v>105</v>
      </c>
      <c r="AG5243">
        <f t="shared" si="162"/>
        <v>1</v>
      </c>
      <c r="AH5243" t="str" cm="1">
        <f t="array" ref="AH5243">_xlfn.IFS(
X5243&lt;=20, "&lt;20",
AND(X5243&gt;=20, X5243&lt;50), "20-50",
AND(X5243&gt;=50, X5243&lt;100), "50-100",
X5243&gt;=100, "&gt;100"
)</f>
        <v>50-100</v>
      </c>
      <c r="AI5243">
        <f t="shared" si="163"/>
        <v>0</v>
      </c>
      <c r="AJ5243" t="str" cm="1">
        <f t="array" ref="AJ5243">_xlfn.IFS(
C5243&lt;=20, "&lt;20",
AND(C5243&gt;=20, C5243&lt;35), "20-35",
AND(C5243&gt;=35, C5243&lt;50), "35-50",
C5243&gt;=50, "50-100"
)</f>
        <v>35-50</v>
      </c>
      <c r="AK5243" t="str" cm="1">
        <f t="array" ref="AK5243">_xlfn.IFS(
G5243&lt;6, "&lt;6",
AND(G5243&gt;=6, G5243&lt;12), "6-12",
AND(G5243&gt;=12, G5243&lt;18), "12-18",  AND(G5243&gt;=18, G5243&lt;24), "18-24", G5243&gt;=24, "24-36")</f>
        <v>24-36</v>
      </c>
    </row>
    <row r="5244" spans="1:37" x14ac:dyDescent="0.3">
      <c r="A5244" t="s">
        <v>5344</v>
      </c>
      <c r="B5244" t="s">
        <v>33</v>
      </c>
      <c r="C5244">
        <v>60</v>
      </c>
      <c r="D5244" t="s">
        <v>37</v>
      </c>
      <c r="E5244" t="s">
        <v>35</v>
      </c>
      <c r="F5244">
        <v>5</v>
      </c>
      <c r="G5244">
        <v>6</v>
      </c>
      <c r="H5244" t="s">
        <v>49</v>
      </c>
      <c r="I5244" t="s">
        <v>37</v>
      </c>
      <c r="J5244" t="s">
        <v>34</v>
      </c>
      <c r="K5244" t="s">
        <v>37</v>
      </c>
      <c r="L5244" t="s">
        <v>50</v>
      </c>
      <c r="M5244" t="s">
        <v>34</v>
      </c>
      <c r="N5244" t="s">
        <v>37</v>
      </c>
      <c r="O5244" t="s">
        <v>34</v>
      </c>
      <c r="P5244" t="s">
        <v>34</v>
      </c>
      <c r="Q5244" t="s">
        <v>37</v>
      </c>
      <c r="R5244" t="s">
        <v>37</v>
      </c>
      <c r="S5244" t="s">
        <v>37</v>
      </c>
      <c r="T5244" t="s">
        <v>37</v>
      </c>
      <c r="U5244" t="s">
        <v>46</v>
      </c>
      <c r="V5244" t="s">
        <v>37</v>
      </c>
      <c r="W5244" t="s">
        <v>51</v>
      </c>
      <c r="X5244">
        <v>96.25</v>
      </c>
      <c r="Y5244">
        <v>512.45000000000005</v>
      </c>
      <c r="Z5244">
        <v>0</v>
      </c>
      <c r="AA5244">
        <v>0</v>
      </c>
      <c r="AB5244">
        <v>160.6</v>
      </c>
      <c r="AC5244">
        <v>673.05</v>
      </c>
      <c r="AD5244" t="s">
        <v>52</v>
      </c>
      <c r="AE5244" t="s">
        <v>53</v>
      </c>
      <c r="AF5244" t="s">
        <v>91</v>
      </c>
      <c r="AG5244">
        <f t="shared" si="162"/>
        <v>1</v>
      </c>
      <c r="AH5244" t="str" cm="1">
        <f t="array" ref="AH5244">_xlfn.IFS(
X5244&lt;=20, "&lt;20",
AND(X5244&gt;=20, X5244&lt;50), "20-50",
AND(X5244&gt;=50, X5244&lt;100), "50-100",
X5244&gt;=100, "&gt;100"
)</f>
        <v>50-100</v>
      </c>
      <c r="AI5244">
        <f t="shared" si="163"/>
        <v>0</v>
      </c>
      <c r="AJ5244" t="str" cm="1">
        <f t="array" ref="AJ5244">_xlfn.IFS(
C5244&lt;=20, "&lt;20",
AND(C5244&gt;=20, C5244&lt;35), "20-35",
AND(C5244&gt;=35, C5244&lt;50), "35-50",
C5244&gt;=50, "50-100"
)</f>
        <v>50-100</v>
      </c>
      <c r="AK5244" t="str" cm="1">
        <f t="array" ref="AK5244">_xlfn.IFS(
G5244&lt;6, "&lt;6",
AND(G5244&gt;=6, G5244&lt;12), "6-12",
AND(G5244&gt;=12, G5244&lt;18), "12-18",  AND(G5244&gt;=18, G5244&lt;24), "18-24", G5244&gt;=24, "24-36")</f>
        <v>6-12</v>
      </c>
    </row>
    <row r="5245" spans="1:37" x14ac:dyDescent="0.3">
      <c r="A5245" t="s">
        <v>5345</v>
      </c>
      <c r="B5245" t="s">
        <v>44</v>
      </c>
      <c r="C5245">
        <v>52</v>
      </c>
      <c r="D5245" t="s">
        <v>37</v>
      </c>
      <c r="E5245" t="s">
        <v>87</v>
      </c>
      <c r="F5245">
        <v>6</v>
      </c>
      <c r="G5245">
        <v>17</v>
      </c>
      <c r="H5245" t="s">
        <v>70</v>
      </c>
      <c r="I5245" t="s">
        <v>37</v>
      </c>
      <c r="J5245" t="s">
        <v>37</v>
      </c>
      <c r="K5245" t="s">
        <v>37</v>
      </c>
      <c r="L5245" t="s">
        <v>50</v>
      </c>
      <c r="M5245" t="s">
        <v>37</v>
      </c>
      <c r="N5245" t="s">
        <v>37</v>
      </c>
      <c r="O5245" t="s">
        <v>37</v>
      </c>
      <c r="P5245" t="s">
        <v>34</v>
      </c>
      <c r="Q5245" t="s">
        <v>37</v>
      </c>
      <c r="R5245" t="s">
        <v>34</v>
      </c>
      <c r="S5245" t="s">
        <v>34</v>
      </c>
      <c r="T5245" t="s">
        <v>34</v>
      </c>
      <c r="U5245" t="s">
        <v>46</v>
      </c>
      <c r="V5245" t="s">
        <v>37</v>
      </c>
      <c r="W5245" t="s">
        <v>51</v>
      </c>
      <c r="X5245">
        <v>100.55</v>
      </c>
      <c r="Y5245">
        <v>6215.35</v>
      </c>
      <c r="Z5245">
        <v>0</v>
      </c>
      <c r="AA5245">
        <v>0</v>
      </c>
      <c r="AB5245">
        <v>565.74</v>
      </c>
      <c r="AC5245">
        <v>6781.09</v>
      </c>
      <c r="AD5245" t="s">
        <v>52</v>
      </c>
      <c r="AE5245" t="s">
        <v>100</v>
      </c>
      <c r="AF5245" t="s">
        <v>308</v>
      </c>
      <c r="AG5245">
        <f t="shared" si="162"/>
        <v>1</v>
      </c>
      <c r="AH5245" t="str" cm="1">
        <f t="array" ref="AH5245">_xlfn.IFS(
X5245&lt;=20, "&lt;20",
AND(X5245&gt;=20, X5245&lt;50), "20-50",
AND(X5245&gt;=50, X5245&lt;100), "50-100",
X5245&gt;=100, "&gt;100"
)</f>
        <v>&gt;100</v>
      </c>
      <c r="AI5245">
        <f t="shared" si="163"/>
        <v>0</v>
      </c>
      <c r="AJ5245" t="str" cm="1">
        <f t="array" ref="AJ5245">_xlfn.IFS(
C5245&lt;=20, "&lt;20",
AND(C5245&gt;=20, C5245&lt;35), "20-35",
AND(C5245&gt;=35, C5245&lt;50), "35-50",
C5245&gt;=50, "50-100"
)</f>
        <v>50-100</v>
      </c>
      <c r="AK5245" t="str" cm="1">
        <f t="array" ref="AK5245">_xlfn.IFS(
G5245&lt;6, "&lt;6",
AND(G5245&gt;=6, G5245&lt;12), "6-12",
AND(G5245&gt;=12, G5245&lt;18), "12-18",  AND(G5245&gt;=18, G5245&lt;24), "18-24", G5245&gt;=24, "24-36")</f>
        <v>12-18</v>
      </c>
    </row>
    <row r="5246" spans="1:37" x14ac:dyDescent="0.3">
      <c r="A5246" t="s">
        <v>5346</v>
      </c>
      <c r="B5246" t="s">
        <v>44</v>
      </c>
      <c r="C5246">
        <v>31</v>
      </c>
      <c r="D5246" t="s">
        <v>37</v>
      </c>
      <c r="E5246" t="s">
        <v>56</v>
      </c>
      <c r="F5246">
        <v>14</v>
      </c>
      <c r="G5246">
        <v>27</v>
      </c>
      <c r="H5246" t="s">
        <v>36</v>
      </c>
      <c r="I5246" t="s">
        <v>37</v>
      </c>
      <c r="J5246" t="s">
        <v>37</v>
      </c>
      <c r="K5246" t="s">
        <v>37</v>
      </c>
      <c r="L5246" t="s">
        <v>50</v>
      </c>
      <c r="M5246" t="s">
        <v>37</v>
      </c>
      <c r="N5246" t="s">
        <v>37</v>
      </c>
      <c r="O5246" t="s">
        <v>37</v>
      </c>
      <c r="P5246" t="s">
        <v>34</v>
      </c>
      <c r="Q5246" t="s">
        <v>37</v>
      </c>
      <c r="R5246" t="s">
        <v>37</v>
      </c>
      <c r="S5246" t="s">
        <v>37</v>
      </c>
      <c r="T5246" t="s">
        <v>37</v>
      </c>
      <c r="U5246" t="s">
        <v>39</v>
      </c>
      <c r="V5246" t="s">
        <v>37</v>
      </c>
      <c r="W5246" t="s">
        <v>51</v>
      </c>
      <c r="X5246">
        <v>108.25</v>
      </c>
      <c r="Y5246">
        <v>5431.4</v>
      </c>
      <c r="Z5246">
        <v>0</v>
      </c>
      <c r="AA5246">
        <v>0</v>
      </c>
      <c r="AB5246">
        <v>2079</v>
      </c>
      <c r="AC5246">
        <v>7510.4</v>
      </c>
      <c r="AD5246" t="s">
        <v>41</v>
      </c>
      <c r="AE5246" t="s">
        <v>42</v>
      </c>
      <c r="AF5246" t="s">
        <v>42</v>
      </c>
      <c r="AG5246">
        <f t="shared" si="162"/>
        <v>0</v>
      </c>
      <c r="AH5246" t="str" cm="1">
        <f t="array" ref="AH5246">_xlfn.IFS(
X5246&lt;=20, "&lt;20",
AND(X5246&gt;=20, X5246&lt;50), "20-50",
AND(X5246&gt;=50, X5246&lt;100), "50-100",
X5246&gt;=100, "&gt;100"
)</f>
        <v>&gt;100</v>
      </c>
      <c r="AI5246">
        <f t="shared" si="163"/>
        <v>0</v>
      </c>
      <c r="AJ5246" t="str" cm="1">
        <f t="array" ref="AJ5246">_xlfn.IFS(
C5246&lt;=20, "&lt;20",
AND(C5246&gt;=20, C5246&lt;35), "20-35",
AND(C5246&gt;=35, C5246&lt;50), "35-50",
C5246&gt;=50, "50-100"
)</f>
        <v>20-35</v>
      </c>
      <c r="AK5246" t="str" cm="1">
        <f t="array" ref="AK5246">_xlfn.IFS(
G5246&lt;6, "&lt;6",
AND(G5246&gt;=6, G5246&lt;12), "6-12",
AND(G5246&gt;=12, G5246&lt;18), "12-18",  AND(G5246&gt;=18, G5246&lt;24), "18-24", G5246&gt;=24, "24-36")</f>
        <v>24-36</v>
      </c>
    </row>
    <row r="5247" spans="1:37" x14ac:dyDescent="0.3">
      <c r="A5247" t="s">
        <v>5347</v>
      </c>
      <c r="B5247" t="s">
        <v>33</v>
      </c>
      <c r="C5247">
        <v>48</v>
      </c>
      <c r="D5247" t="s">
        <v>34</v>
      </c>
      <c r="E5247" t="s">
        <v>87</v>
      </c>
      <c r="F5247">
        <v>10</v>
      </c>
      <c r="G5247">
        <v>9</v>
      </c>
      <c r="H5247" t="s">
        <v>49</v>
      </c>
      <c r="I5247" t="s">
        <v>37</v>
      </c>
      <c r="J5247" t="s">
        <v>34</v>
      </c>
      <c r="K5247" t="s">
        <v>37</v>
      </c>
      <c r="L5247" t="s">
        <v>72</v>
      </c>
      <c r="M5247" t="s">
        <v>34</v>
      </c>
      <c r="N5247" t="s">
        <v>37</v>
      </c>
      <c r="O5247" t="s">
        <v>37</v>
      </c>
      <c r="P5247" t="s">
        <v>34</v>
      </c>
      <c r="Q5247" t="s">
        <v>34</v>
      </c>
      <c r="R5247" t="s">
        <v>34</v>
      </c>
      <c r="S5247" t="s">
        <v>34</v>
      </c>
      <c r="T5247" t="s">
        <v>37</v>
      </c>
      <c r="U5247" t="s">
        <v>46</v>
      </c>
      <c r="V5247" t="s">
        <v>37</v>
      </c>
      <c r="W5247" t="s">
        <v>143</v>
      </c>
      <c r="X5247">
        <v>55.3</v>
      </c>
      <c r="Y5247">
        <v>324.25</v>
      </c>
      <c r="Z5247">
        <v>0</v>
      </c>
      <c r="AA5247">
        <v>0</v>
      </c>
      <c r="AB5247">
        <v>11.16</v>
      </c>
      <c r="AC5247">
        <v>335.41</v>
      </c>
      <c r="AD5247" t="s">
        <v>52</v>
      </c>
      <c r="AE5247" t="s">
        <v>53</v>
      </c>
      <c r="AF5247" t="s">
        <v>91</v>
      </c>
      <c r="AG5247">
        <f t="shared" si="162"/>
        <v>1</v>
      </c>
      <c r="AH5247" t="str" cm="1">
        <f t="array" ref="AH5247">_xlfn.IFS(
X5247&lt;=20, "&lt;20",
AND(X5247&gt;=20, X5247&lt;50), "20-50",
AND(X5247&gt;=50, X5247&lt;100), "50-100",
X5247&gt;=100, "&gt;100"
)</f>
        <v>50-100</v>
      </c>
      <c r="AI5247">
        <f t="shared" si="163"/>
        <v>0</v>
      </c>
      <c r="AJ5247" t="str" cm="1">
        <f t="array" ref="AJ5247">_xlfn.IFS(
C5247&lt;=20, "&lt;20",
AND(C5247&gt;=20, C5247&lt;35), "20-35",
AND(C5247&gt;=35, C5247&lt;50), "35-50",
C5247&gt;=50, "50-100"
)</f>
        <v>35-50</v>
      </c>
      <c r="AK5247" t="str" cm="1">
        <f t="array" ref="AK5247">_xlfn.IFS(
G5247&lt;6, "&lt;6",
AND(G5247&gt;=6, G5247&lt;12), "6-12",
AND(G5247&gt;=12, G5247&lt;18), "12-18",  AND(G5247&gt;=18, G5247&lt;24), "18-24", G5247&gt;=24, "24-36")</f>
        <v>6-12</v>
      </c>
    </row>
    <row r="5248" spans="1:37" x14ac:dyDescent="0.3">
      <c r="A5248" t="s">
        <v>5348</v>
      </c>
      <c r="B5248" t="s">
        <v>44</v>
      </c>
      <c r="C5248">
        <v>58</v>
      </c>
      <c r="D5248" t="s">
        <v>34</v>
      </c>
      <c r="E5248" t="s">
        <v>61</v>
      </c>
      <c r="F5248">
        <v>0</v>
      </c>
      <c r="G5248">
        <v>17</v>
      </c>
      <c r="H5248" t="s">
        <v>36</v>
      </c>
      <c r="I5248" t="s">
        <v>37</v>
      </c>
      <c r="J5248" t="s">
        <v>34</v>
      </c>
      <c r="K5248" t="s">
        <v>34</v>
      </c>
      <c r="L5248" t="s">
        <v>34</v>
      </c>
      <c r="M5248" t="s">
        <v>34</v>
      </c>
      <c r="N5248" t="s">
        <v>34</v>
      </c>
      <c r="O5248" t="s">
        <v>34</v>
      </c>
      <c r="P5248" t="s">
        <v>34</v>
      </c>
      <c r="Q5248" t="s">
        <v>34</v>
      </c>
      <c r="R5248" t="s">
        <v>34</v>
      </c>
      <c r="S5248" t="s">
        <v>34</v>
      </c>
      <c r="T5248" t="s">
        <v>34</v>
      </c>
      <c r="U5248" t="s">
        <v>46</v>
      </c>
      <c r="V5248" t="s">
        <v>34</v>
      </c>
      <c r="W5248" t="s">
        <v>40</v>
      </c>
      <c r="X5248">
        <v>-10</v>
      </c>
      <c r="Y5248">
        <v>19.5</v>
      </c>
      <c r="Z5248">
        <v>0</v>
      </c>
      <c r="AA5248">
        <v>0</v>
      </c>
      <c r="AB5248">
        <v>32.450000000000003</v>
      </c>
      <c r="AC5248">
        <v>51.95</v>
      </c>
      <c r="AD5248" t="s">
        <v>52</v>
      </c>
      <c r="AE5248" t="s">
        <v>104</v>
      </c>
      <c r="AF5248" t="s">
        <v>150</v>
      </c>
      <c r="AG5248">
        <f t="shared" si="162"/>
        <v>1</v>
      </c>
      <c r="AH5248" t="str" cm="1">
        <f t="array" ref="AH5248">_xlfn.IFS(
X5248&lt;=20, "&lt;20",
AND(X5248&gt;=20, X5248&lt;50), "20-50",
AND(X5248&gt;=50, X5248&lt;100), "50-100",
X5248&gt;=100, "&gt;100"
)</f>
        <v>&lt;20</v>
      </c>
      <c r="AI5248">
        <f t="shared" si="163"/>
        <v>0</v>
      </c>
      <c r="AJ5248" t="str" cm="1">
        <f t="array" ref="AJ5248">_xlfn.IFS(
C5248&lt;=20, "&lt;20",
AND(C5248&gt;=20, C5248&lt;35), "20-35",
AND(C5248&gt;=35, C5248&lt;50), "35-50",
C5248&gt;=50, "50-100"
)</f>
        <v>50-100</v>
      </c>
      <c r="AK5248" t="str" cm="1">
        <f t="array" ref="AK5248">_xlfn.IFS(
G5248&lt;6, "&lt;6",
AND(G5248&gt;=6, G5248&lt;12), "6-12",
AND(G5248&gt;=12, G5248&lt;18), "12-18",  AND(G5248&gt;=18, G5248&lt;24), "18-24", G5248&gt;=24, "24-36")</f>
        <v>12-18</v>
      </c>
    </row>
    <row r="5249" spans="1:37" x14ac:dyDescent="0.3">
      <c r="A5249" t="s">
        <v>5349</v>
      </c>
      <c r="B5249" t="s">
        <v>44</v>
      </c>
      <c r="C5249">
        <v>54</v>
      </c>
      <c r="D5249" t="s">
        <v>34</v>
      </c>
      <c r="E5249" t="s">
        <v>48</v>
      </c>
      <c r="F5249">
        <v>15</v>
      </c>
      <c r="G5249">
        <v>25</v>
      </c>
      <c r="H5249" t="s">
        <v>110</v>
      </c>
      <c r="I5249" t="s">
        <v>37</v>
      </c>
      <c r="J5249" t="s">
        <v>34</v>
      </c>
      <c r="K5249" t="s">
        <v>34</v>
      </c>
      <c r="L5249" t="s">
        <v>34</v>
      </c>
      <c r="M5249" t="s">
        <v>34</v>
      </c>
      <c r="N5249" t="s">
        <v>34</v>
      </c>
      <c r="O5249" t="s">
        <v>34</v>
      </c>
      <c r="P5249" t="s">
        <v>34</v>
      </c>
      <c r="Q5249" t="s">
        <v>34</v>
      </c>
      <c r="R5249" t="s">
        <v>34</v>
      </c>
      <c r="S5249" t="s">
        <v>34</v>
      </c>
      <c r="T5249" t="s">
        <v>34</v>
      </c>
      <c r="U5249" t="s">
        <v>67</v>
      </c>
      <c r="V5249" t="s">
        <v>34</v>
      </c>
      <c r="W5249" t="s">
        <v>51</v>
      </c>
      <c r="X5249">
        <v>-9</v>
      </c>
      <c r="Y5249">
        <v>520.54999999999995</v>
      </c>
      <c r="Z5249">
        <v>0</v>
      </c>
      <c r="AA5249">
        <v>0</v>
      </c>
      <c r="AB5249">
        <v>1193.1300000000001</v>
      </c>
      <c r="AC5249">
        <v>1713.68</v>
      </c>
      <c r="AD5249" t="s">
        <v>41</v>
      </c>
      <c r="AE5249" t="s">
        <v>42</v>
      </c>
      <c r="AF5249" t="s">
        <v>42</v>
      </c>
      <c r="AG5249">
        <f t="shared" si="162"/>
        <v>0</v>
      </c>
      <c r="AH5249" t="str" cm="1">
        <f t="array" ref="AH5249">_xlfn.IFS(
X5249&lt;=20, "&lt;20",
AND(X5249&gt;=20, X5249&lt;50), "20-50",
AND(X5249&gt;=50, X5249&lt;100), "50-100",
X5249&gt;=100, "&gt;100"
)</f>
        <v>&lt;20</v>
      </c>
      <c r="AI5249">
        <f t="shared" si="163"/>
        <v>0</v>
      </c>
      <c r="AJ5249" t="str" cm="1">
        <f t="array" ref="AJ5249">_xlfn.IFS(
C5249&lt;=20, "&lt;20",
AND(C5249&gt;=20, C5249&lt;35), "20-35",
AND(C5249&gt;=35, C5249&lt;50), "35-50",
C5249&gt;=50, "50-100"
)</f>
        <v>50-100</v>
      </c>
      <c r="AK5249" t="str" cm="1">
        <f t="array" ref="AK5249">_xlfn.IFS(
G5249&lt;6, "&lt;6",
AND(G5249&gt;=6, G5249&lt;12), "6-12",
AND(G5249&gt;=12, G5249&lt;18), "12-18",  AND(G5249&gt;=18, G5249&lt;24), "18-24", G5249&gt;=24, "24-36")</f>
        <v>24-36</v>
      </c>
    </row>
    <row r="5250" spans="1:37" x14ac:dyDescent="0.3">
      <c r="A5250" t="s">
        <v>5350</v>
      </c>
      <c r="B5250" t="s">
        <v>44</v>
      </c>
      <c r="C5250">
        <v>26</v>
      </c>
      <c r="D5250" t="s">
        <v>37</v>
      </c>
      <c r="E5250" t="s">
        <v>158</v>
      </c>
      <c r="F5250">
        <v>6</v>
      </c>
      <c r="G5250">
        <v>20</v>
      </c>
      <c r="H5250" t="s">
        <v>49</v>
      </c>
      <c r="I5250" t="s">
        <v>37</v>
      </c>
      <c r="J5250" t="s">
        <v>34</v>
      </c>
      <c r="K5250" t="s">
        <v>37</v>
      </c>
      <c r="L5250" t="s">
        <v>72</v>
      </c>
      <c r="M5250" t="s">
        <v>34</v>
      </c>
      <c r="N5250" t="s">
        <v>34</v>
      </c>
      <c r="O5250" t="s">
        <v>34</v>
      </c>
      <c r="P5250" t="s">
        <v>34</v>
      </c>
      <c r="Q5250" t="s">
        <v>34</v>
      </c>
      <c r="R5250" t="s">
        <v>34</v>
      </c>
      <c r="S5250" t="s">
        <v>34</v>
      </c>
      <c r="T5250" t="s">
        <v>37</v>
      </c>
      <c r="U5250" t="s">
        <v>46</v>
      </c>
      <c r="V5250" t="s">
        <v>34</v>
      </c>
      <c r="W5250" t="s">
        <v>40</v>
      </c>
      <c r="X5250">
        <v>45.65</v>
      </c>
      <c r="Y5250">
        <v>323.45</v>
      </c>
      <c r="Z5250">
        <v>0</v>
      </c>
      <c r="AA5250">
        <v>0</v>
      </c>
      <c r="AB5250">
        <v>34.14</v>
      </c>
      <c r="AC5250">
        <v>357.59</v>
      </c>
      <c r="AD5250" t="s">
        <v>41</v>
      </c>
      <c r="AE5250" t="s">
        <v>42</v>
      </c>
      <c r="AF5250" t="s">
        <v>42</v>
      </c>
      <c r="AG5250">
        <f t="shared" si="162"/>
        <v>0</v>
      </c>
      <c r="AH5250" t="str" cm="1">
        <f t="array" ref="AH5250">_xlfn.IFS(
X5250&lt;=20, "&lt;20",
AND(X5250&gt;=20, X5250&lt;50), "20-50",
AND(X5250&gt;=50, X5250&lt;100), "50-100",
X5250&gt;=100, "&gt;100"
)</f>
        <v>20-50</v>
      </c>
      <c r="AI5250">
        <f t="shared" si="163"/>
        <v>0</v>
      </c>
      <c r="AJ5250" t="str" cm="1">
        <f t="array" ref="AJ5250">_xlfn.IFS(
C5250&lt;=20, "&lt;20",
AND(C5250&gt;=20, C5250&lt;35), "20-35",
AND(C5250&gt;=35, C5250&lt;50), "35-50",
C5250&gt;=50, "50-100"
)</f>
        <v>20-35</v>
      </c>
      <c r="AK5250" t="str" cm="1">
        <f t="array" ref="AK5250">_xlfn.IFS(
G5250&lt;6, "&lt;6",
AND(G5250&gt;=6, G5250&lt;12), "6-12",
AND(G5250&gt;=12, G5250&lt;18), "12-18",  AND(G5250&gt;=18, G5250&lt;24), "18-24", G5250&gt;=24, "24-36")</f>
        <v>18-24</v>
      </c>
    </row>
    <row r="5251" spans="1:37" x14ac:dyDescent="0.3">
      <c r="A5251" t="s">
        <v>5351</v>
      </c>
      <c r="B5251" t="s">
        <v>33</v>
      </c>
      <c r="C5251">
        <v>39</v>
      </c>
      <c r="D5251" t="s">
        <v>34</v>
      </c>
      <c r="E5251" t="s">
        <v>61</v>
      </c>
      <c r="F5251">
        <v>6</v>
      </c>
      <c r="G5251">
        <v>26</v>
      </c>
      <c r="H5251" t="s">
        <v>36</v>
      </c>
      <c r="I5251" t="s">
        <v>37</v>
      </c>
      <c r="J5251" t="s">
        <v>37</v>
      </c>
      <c r="K5251" t="s">
        <v>34</v>
      </c>
      <c r="L5251" t="s">
        <v>34</v>
      </c>
      <c r="M5251" t="s">
        <v>34</v>
      </c>
      <c r="N5251" t="s">
        <v>34</v>
      </c>
      <c r="O5251" t="s">
        <v>34</v>
      </c>
      <c r="P5251" t="s">
        <v>34</v>
      </c>
      <c r="Q5251" t="s">
        <v>34</v>
      </c>
      <c r="R5251" t="s">
        <v>34</v>
      </c>
      <c r="S5251" t="s">
        <v>34</v>
      </c>
      <c r="T5251" t="s">
        <v>34</v>
      </c>
      <c r="U5251" t="s">
        <v>67</v>
      </c>
      <c r="V5251" t="s">
        <v>34</v>
      </c>
      <c r="W5251" t="s">
        <v>51</v>
      </c>
      <c r="X5251">
        <v>25.7</v>
      </c>
      <c r="Y5251">
        <v>251.6</v>
      </c>
      <c r="Z5251">
        <v>0</v>
      </c>
      <c r="AA5251">
        <v>0</v>
      </c>
      <c r="AB5251">
        <v>321</v>
      </c>
      <c r="AC5251">
        <v>572.6</v>
      </c>
      <c r="AD5251" t="s">
        <v>41</v>
      </c>
      <c r="AE5251" t="s">
        <v>42</v>
      </c>
      <c r="AF5251" t="s">
        <v>42</v>
      </c>
      <c r="AG5251">
        <f t="shared" ref="AG5251:AG5314" si="164">IF(AD5251="Churned", 1,0)</f>
        <v>0</v>
      </c>
      <c r="AH5251" t="str" cm="1">
        <f t="array" ref="AH5251">_xlfn.IFS(
X5251&lt;=20, "&lt;20",
AND(X5251&gt;=20, X5251&lt;50), "20-50",
AND(X5251&gt;=50, X5251&lt;100), "50-100",
X5251&gt;=100, "&gt;100"
)</f>
        <v>20-50</v>
      </c>
      <c r="AI5251">
        <f t="shared" ref="AI5251:AI5314" si="165">IF(AD5251="Joined", 1, 0)</f>
        <v>0</v>
      </c>
      <c r="AJ5251" t="str" cm="1">
        <f t="array" ref="AJ5251">_xlfn.IFS(
C5251&lt;=20, "&lt;20",
AND(C5251&gt;=20, C5251&lt;35), "20-35",
AND(C5251&gt;=35, C5251&lt;50), "35-50",
C5251&gt;=50, "50-100"
)</f>
        <v>35-50</v>
      </c>
      <c r="AK5251" t="str" cm="1">
        <f t="array" ref="AK5251">_xlfn.IFS(
G5251&lt;6, "&lt;6",
AND(G5251&gt;=6, G5251&lt;12), "6-12",
AND(G5251&gt;=12, G5251&lt;18), "12-18",  AND(G5251&gt;=18, G5251&lt;24), "18-24", G5251&gt;=24, "24-36")</f>
        <v>24-36</v>
      </c>
    </row>
    <row r="5252" spans="1:37" x14ac:dyDescent="0.3">
      <c r="A5252" t="s">
        <v>5352</v>
      </c>
      <c r="B5252" t="s">
        <v>44</v>
      </c>
      <c r="C5252">
        <v>49</v>
      </c>
      <c r="D5252" t="s">
        <v>37</v>
      </c>
      <c r="E5252" t="s">
        <v>56</v>
      </c>
      <c r="F5252">
        <v>11</v>
      </c>
      <c r="G5252">
        <v>25</v>
      </c>
      <c r="H5252" t="s">
        <v>36</v>
      </c>
      <c r="I5252" t="s">
        <v>37</v>
      </c>
      <c r="J5252" t="s">
        <v>34</v>
      </c>
      <c r="K5252" t="s">
        <v>34</v>
      </c>
      <c r="L5252" t="s">
        <v>34</v>
      </c>
      <c r="M5252" t="s">
        <v>34</v>
      </c>
      <c r="N5252" t="s">
        <v>34</v>
      </c>
      <c r="O5252" t="s">
        <v>34</v>
      </c>
      <c r="P5252" t="s">
        <v>34</v>
      </c>
      <c r="Q5252" t="s">
        <v>34</v>
      </c>
      <c r="R5252" t="s">
        <v>34</v>
      </c>
      <c r="S5252" t="s">
        <v>34</v>
      </c>
      <c r="T5252" t="s">
        <v>34</v>
      </c>
      <c r="U5252" t="s">
        <v>67</v>
      </c>
      <c r="V5252" t="s">
        <v>37</v>
      </c>
      <c r="W5252" t="s">
        <v>40</v>
      </c>
      <c r="X5252">
        <v>20.8</v>
      </c>
      <c r="Y5252">
        <v>1411.9</v>
      </c>
      <c r="Z5252">
        <v>0</v>
      </c>
      <c r="AA5252">
        <v>0</v>
      </c>
      <c r="AB5252">
        <v>590.94000000000005</v>
      </c>
      <c r="AC5252">
        <v>2002.84</v>
      </c>
      <c r="AD5252" t="s">
        <v>41</v>
      </c>
      <c r="AE5252" t="s">
        <v>42</v>
      </c>
      <c r="AF5252" t="s">
        <v>42</v>
      </c>
      <c r="AG5252">
        <f t="shared" si="164"/>
        <v>0</v>
      </c>
      <c r="AH5252" t="str" cm="1">
        <f t="array" ref="AH5252">_xlfn.IFS(
X5252&lt;=20, "&lt;20",
AND(X5252&gt;=20, X5252&lt;50), "20-50",
AND(X5252&gt;=50, X5252&lt;100), "50-100",
X5252&gt;=100, "&gt;100"
)</f>
        <v>20-50</v>
      </c>
      <c r="AI5252">
        <f t="shared" si="165"/>
        <v>0</v>
      </c>
      <c r="AJ5252" t="str" cm="1">
        <f t="array" ref="AJ5252">_xlfn.IFS(
C5252&lt;=20, "&lt;20",
AND(C5252&gt;=20, C5252&lt;35), "20-35",
AND(C5252&gt;=35, C5252&lt;50), "35-50",
C5252&gt;=50, "50-100"
)</f>
        <v>35-50</v>
      </c>
      <c r="AK5252" t="str" cm="1">
        <f t="array" ref="AK5252">_xlfn.IFS(
G5252&lt;6, "&lt;6",
AND(G5252&gt;=6, G5252&lt;12), "6-12",
AND(G5252&gt;=12, G5252&lt;18), "12-18",  AND(G5252&gt;=18, G5252&lt;24), "18-24", G5252&gt;=24, "24-36")</f>
        <v>24-36</v>
      </c>
    </row>
    <row r="5253" spans="1:37" x14ac:dyDescent="0.3">
      <c r="A5253" t="s">
        <v>5353</v>
      </c>
      <c r="B5253" t="s">
        <v>44</v>
      </c>
      <c r="C5253">
        <v>64</v>
      </c>
      <c r="D5253" t="s">
        <v>37</v>
      </c>
      <c r="E5253" t="s">
        <v>130</v>
      </c>
      <c r="F5253">
        <v>13</v>
      </c>
      <c r="G5253">
        <v>20</v>
      </c>
      <c r="H5253" t="s">
        <v>36</v>
      </c>
      <c r="I5253" t="s">
        <v>37</v>
      </c>
      <c r="J5253" t="s">
        <v>34</v>
      </c>
      <c r="K5253" t="s">
        <v>37</v>
      </c>
      <c r="L5253" t="s">
        <v>72</v>
      </c>
      <c r="M5253" t="s">
        <v>37</v>
      </c>
      <c r="N5253" t="s">
        <v>34</v>
      </c>
      <c r="O5253" t="s">
        <v>37</v>
      </c>
      <c r="P5253" t="s">
        <v>37</v>
      </c>
      <c r="Q5253" t="s">
        <v>37</v>
      </c>
      <c r="R5253" t="s">
        <v>37</v>
      </c>
      <c r="S5253" t="s">
        <v>37</v>
      </c>
      <c r="T5253" t="s">
        <v>37</v>
      </c>
      <c r="U5253" t="s">
        <v>67</v>
      </c>
      <c r="V5253" t="s">
        <v>34</v>
      </c>
      <c r="W5253" t="s">
        <v>51</v>
      </c>
      <c r="X5253">
        <v>79.599999999999994</v>
      </c>
      <c r="Y5253">
        <v>5589.45</v>
      </c>
      <c r="Z5253">
        <v>42.34</v>
      </c>
      <c r="AA5253">
        <v>0</v>
      </c>
      <c r="AB5253">
        <v>3340.4</v>
      </c>
      <c r="AC5253">
        <v>8887.51</v>
      </c>
      <c r="AD5253" t="s">
        <v>41</v>
      </c>
      <c r="AE5253" t="s">
        <v>42</v>
      </c>
      <c r="AF5253" t="s">
        <v>42</v>
      </c>
      <c r="AG5253">
        <f t="shared" si="164"/>
        <v>0</v>
      </c>
      <c r="AH5253" t="str" cm="1">
        <f t="array" ref="AH5253">_xlfn.IFS(
X5253&lt;=20, "&lt;20",
AND(X5253&gt;=20, X5253&lt;50), "20-50",
AND(X5253&gt;=50, X5253&lt;100), "50-100",
X5253&gt;=100, "&gt;100"
)</f>
        <v>50-100</v>
      </c>
      <c r="AI5253">
        <f t="shared" si="165"/>
        <v>0</v>
      </c>
      <c r="AJ5253" t="str" cm="1">
        <f t="array" ref="AJ5253">_xlfn.IFS(
C5253&lt;=20, "&lt;20",
AND(C5253&gt;=20, C5253&lt;35), "20-35",
AND(C5253&gt;=35, C5253&lt;50), "35-50",
C5253&gt;=50, "50-100"
)</f>
        <v>50-100</v>
      </c>
      <c r="AK5253" t="str" cm="1">
        <f t="array" ref="AK5253">_xlfn.IFS(
G5253&lt;6, "&lt;6",
AND(G5253&gt;=6, G5253&lt;12), "6-12",
AND(G5253&gt;=12, G5253&lt;18), "12-18",  AND(G5253&gt;=18, G5253&lt;24), "18-24", G5253&gt;=24, "24-36")</f>
        <v>18-24</v>
      </c>
    </row>
    <row r="5254" spans="1:37" x14ac:dyDescent="0.3">
      <c r="A5254" t="s">
        <v>5354</v>
      </c>
      <c r="B5254" t="s">
        <v>44</v>
      </c>
      <c r="C5254">
        <v>29</v>
      </c>
      <c r="D5254" t="s">
        <v>37</v>
      </c>
      <c r="E5254" t="s">
        <v>61</v>
      </c>
      <c r="F5254">
        <v>11</v>
      </c>
      <c r="G5254">
        <v>34</v>
      </c>
      <c r="H5254" t="s">
        <v>36</v>
      </c>
      <c r="I5254" t="s">
        <v>37</v>
      </c>
      <c r="J5254" t="s">
        <v>34</v>
      </c>
      <c r="K5254" t="s">
        <v>34</v>
      </c>
      <c r="L5254" t="s">
        <v>34</v>
      </c>
      <c r="M5254" t="s">
        <v>34</v>
      </c>
      <c r="N5254" t="s">
        <v>34</v>
      </c>
      <c r="O5254" t="s">
        <v>34</v>
      </c>
      <c r="P5254" t="s">
        <v>34</v>
      </c>
      <c r="Q5254" t="s">
        <v>34</v>
      </c>
      <c r="R5254" t="s">
        <v>34</v>
      </c>
      <c r="S5254" t="s">
        <v>34</v>
      </c>
      <c r="T5254" t="s">
        <v>34</v>
      </c>
      <c r="U5254" t="s">
        <v>39</v>
      </c>
      <c r="V5254" t="s">
        <v>34</v>
      </c>
      <c r="W5254" t="s">
        <v>143</v>
      </c>
      <c r="X5254">
        <v>19.95</v>
      </c>
      <c r="Y5254">
        <v>936.7</v>
      </c>
      <c r="Z5254">
        <v>0</v>
      </c>
      <c r="AA5254">
        <v>0</v>
      </c>
      <c r="AB5254">
        <v>441.12</v>
      </c>
      <c r="AC5254">
        <v>1377.82</v>
      </c>
      <c r="AD5254" t="s">
        <v>41</v>
      </c>
      <c r="AE5254" t="s">
        <v>42</v>
      </c>
      <c r="AF5254" t="s">
        <v>42</v>
      </c>
      <c r="AG5254">
        <f t="shared" si="164"/>
        <v>0</v>
      </c>
      <c r="AH5254" t="str" cm="1">
        <f t="array" ref="AH5254">_xlfn.IFS(
X5254&lt;=20, "&lt;20",
AND(X5254&gt;=20, X5254&lt;50), "20-50",
AND(X5254&gt;=50, X5254&lt;100), "50-100",
X5254&gt;=100, "&gt;100"
)</f>
        <v>&lt;20</v>
      </c>
      <c r="AI5254">
        <f t="shared" si="165"/>
        <v>0</v>
      </c>
      <c r="AJ5254" t="str" cm="1">
        <f t="array" ref="AJ5254">_xlfn.IFS(
C5254&lt;=20, "&lt;20",
AND(C5254&gt;=20, C5254&lt;35), "20-35",
AND(C5254&gt;=35, C5254&lt;50), "35-50",
C5254&gt;=50, "50-100"
)</f>
        <v>20-35</v>
      </c>
      <c r="AK5254" t="str" cm="1">
        <f t="array" ref="AK5254">_xlfn.IFS(
G5254&lt;6, "&lt;6",
AND(G5254&gt;=6, G5254&lt;12), "6-12",
AND(G5254&gt;=12, G5254&lt;18), "12-18",  AND(G5254&gt;=18, G5254&lt;24), "18-24", G5254&gt;=24, "24-36")</f>
        <v>24-36</v>
      </c>
    </row>
    <row r="5255" spans="1:37" x14ac:dyDescent="0.3">
      <c r="A5255" t="s">
        <v>5355</v>
      </c>
      <c r="B5255" t="s">
        <v>44</v>
      </c>
      <c r="C5255">
        <v>37</v>
      </c>
      <c r="D5255" t="s">
        <v>34</v>
      </c>
      <c r="E5255" t="s">
        <v>64</v>
      </c>
      <c r="F5255">
        <v>3</v>
      </c>
      <c r="G5255">
        <v>33</v>
      </c>
      <c r="H5255" t="s">
        <v>36</v>
      </c>
      <c r="I5255" t="s">
        <v>37</v>
      </c>
      <c r="J5255" t="s">
        <v>34</v>
      </c>
      <c r="K5255" t="s">
        <v>37</v>
      </c>
      <c r="L5255" t="s">
        <v>50</v>
      </c>
      <c r="M5255" t="s">
        <v>34</v>
      </c>
      <c r="N5255" t="s">
        <v>37</v>
      </c>
      <c r="O5255" t="s">
        <v>37</v>
      </c>
      <c r="P5255" t="s">
        <v>34</v>
      </c>
      <c r="Q5255" t="s">
        <v>34</v>
      </c>
      <c r="R5255" t="s">
        <v>37</v>
      </c>
      <c r="S5255" t="s">
        <v>37</v>
      </c>
      <c r="T5255" t="s">
        <v>37</v>
      </c>
      <c r="U5255" t="s">
        <v>46</v>
      </c>
      <c r="V5255" t="s">
        <v>37</v>
      </c>
      <c r="W5255" t="s">
        <v>40</v>
      </c>
      <c r="X5255">
        <v>93.2</v>
      </c>
      <c r="Y5255">
        <v>1573.7</v>
      </c>
      <c r="Z5255">
        <v>35.700000000000003</v>
      </c>
      <c r="AA5255">
        <v>0</v>
      </c>
      <c r="AB5255">
        <v>652.16</v>
      </c>
      <c r="AC5255">
        <v>2190.16</v>
      </c>
      <c r="AD5255" t="s">
        <v>52</v>
      </c>
      <c r="AE5255" t="s">
        <v>53</v>
      </c>
      <c r="AF5255" t="s">
        <v>91</v>
      </c>
      <c r="AG5255">
        <f t="shared" si="164"/>
        <v>1</v>
      </c>
      <c r="AH5255" t="str" cm="1">
        <f t="array" ref="AH5255">_xlfn.IFS(
X5255&lt;=20, "&lt;20",
AND(X5255&gt;=20, X5255&lt;50), "20-50",
AND(X5255&gt;=50, X5255&lt;100), "50-100",
X5255&gt;=100, "&gt;100"
)</f>
        <v>50-100</v>
      </c>
      <c r="AI5255">
        <f t="shared" si="165"/>
        <v>0</v>
      </c>
      <c r="AJ5255" t="str" cm="1">
        <f t="array" ref="AJ5255">_xlfn.IFS(
C5255&lt;=20, "&lt;20",
AND(C5255&gt;=20, C5255&lt;35), "20-35",
AND(C5255&gt;=35, C5255&lt;50), "35-50",
C5255&gt;=50, "50-100"
)</f>
        <v>35-50</v>
      </c>
      <c r="AK5255" t="str" cm="1">
        <f t="array" ref="AK5255">_xlfn.IFS(
G5255&lt;6, "&lt;6",
AND(G5255&gt;=6, G5255&lt;12), "6-12",
AND(G5255&gt;=12, G5255&lt;18), "12-18",  AND(G5255&gt;=18, G5255&lt;24), "18-24", G5255&gt;=24, "24-36")</f>
        <v>24-36</v>
      </c>
    </row>
    <row r="5256" spans="1:37" x14ac:dyDescent="0.3">
      <c r="A5256" t="s">
        <v>5356</v>
      </c>
      <c r="B5256" t="s">
        <v>33</v>
      </c>
      <c r="C5256">
        <v>37</v>
      </c>
      <c r="D5256" t="s">
        <v>34</v>
      </c>
      <c r="E5256" t="s">
        <v>76</v>
      </c>
      <c r="F5256">
        <v>4</v>
      </c>
      <c r="G5256">
        <v>2</v>
      </c>
      <c r="H5256" t="s">
        <v>36</v>
      </c>
      <c r="I5256" t="s">
        <v>37</v>
      </c>
      <c r="J5256" t="s">
        <v>34</v>
      </c>
      <c r="K5256" t="s">
        <v>37</v>
      </c>
      <c r="L5256" t="s">
        <v>50</v>
      </c>
      <c r="M5256" t="s">
        <v>34</v>
      </c>
      <c r="N5256" t="s">
        <v>34</v>
      </c>
      <c r="O5256" t="s">
        <v>34</v>
      </c>
      <c r="P5256" t="s">
        <v>34</v>
      </c>
      <c r="Q5256" t="s">
        <v>34</v>
      </c>
      <c r="R5256" t="s">
        <v>34</v>
      </c>
      <c r="S5256" t="s">
        <v>34</v>
      </c>
      <c r="T5256" t="s">
        <v>37</v>
      </c>
      <c r="U5256" t="s">
        <v>46</v>
      </c>
      <c r="V5256" t="s">
        <v>37</v>
      </c>
      <c r="W5256" t="s">
        <v>40</v>
      </c>
      <c r="X5256">
        <v>70.150000000000006</v>
      </c>
      <c r="Y5256">
        <v>886.7</v>
      </c>
      <c r="Z5256">
        <v>8.5299999999999994</v>
      </c>
      <c r="AA5256">
        <v>0</v>
      </c>
      <c r="AB5256">
        <v>339.69</v>
      </c>
      <c r="AC5256">
        <v>1217.8599999999999</v>
      </c>
      <c r="AD5256" t="s">
        <v>41</v>
      </c>
      <c r="AE5256" t="s">
        <v>42</v>
      </c>
      <c r="AF5256" t="s">
        <v>42</v>
      </c>
      <c r="AG5256">
        <f t="shared" si="164"/>
        <v>0</v>
      </c>
      <c r="AH5256" t="str" cm="1">
        <f t="array" ref="AH5256">_xlfn.IFS(
X5256&lt;=20, "&lt;20",
AND(X5256&gt;=20, X5256&lt;50), "20-50",
AND(X5256&gt;=50, X5256&lt;100), "50-100",
X5256&gt;=100, "&gt;100"
)</f>
        <v>50-100</v>
      </c>
      <c r="AI5256">
        <f t="shared" si="165"/>
        <v>0</v>
      </c>
      <c r="AJ5256" t="str" cm="1">
        <f t="array" ref="AJ5256">_xlfn.IFS(
C5256&lt;=20, "&lt;20",
AND(C5256&gt;=20, C5256&lt;35), "20-35",
AND(C5256&gt;=35, C5256&lt;50), "35-50",
C5256&gt;=50, "50-100"
)</f>
        <v>35-50</v>
      </c>
      <c r="AK5256" t="str" cm="1">
        <f t="array" ref="AK5256">_xlfn.IFS(
G5256&lt;6, "&lt;6",
AND(G5256&gt;=6, G5256&lt;12), "6-12",
AND(G5256&gt;=12, G5256&lt;18), "12-18",  AND(G5256&gt;=18, G5256&lt;24), "18-24", G5256&gt;=24, "24-36")</f>
        <v>&lt;6</v>
      </c>
    </row>
    <row r="5257" spans="1:37" x14ac:dyDescent="0.3">
      <c r="A5257" t="s">
        <v>5357</v>
      </c>
      <c r="B5257" t="s">
        <v>33</v>
      </c>
      <c r="C5257">
        <v>25</v>
      </c>
      <c r="D5257" t="s">
        <v>34</v>
      </c>
      <c r="E5257" t="s">
        <v>124</v>
      </c>
      <c r="F5257">
        <v>12</v>
      </c>
      <c r="G5257">
        <v>3</v>
      </c>
      <c r="H5257" t="s">
        <v>49</v>
      </c>
      <c r="I5257" t="s">
        <v>37</v>
      </c>
      <c r="J5257" t="s">
        <v>34</v>
      </c>
      <c r="K5257" t="s">
        <v>37</v>
      </c>
      <c r="L5257" t="s">
        <v>50</v>
      </c>
      <c r="M5257" t="s">
        <v>34</v>
      </c>
      <c r="N5257" t="s">
        <v>34</v>
      </c>
      <c r="O5257" t="s">
        <v>34</v>
      </c>
      <c r="P5257" t="s">
        <v>34</v>
      </c>
      <c r="Q5257" t="s">
        <v>37</v>
      </c>
      <c r="R5257" t="s">
        <v>34</v>
      </c>
      <c r="S5257" t="s">
        <v>34</v>
      </c>
      <c r="T5257" t="s">
        <v>34</v>
      </c>
      <c r="U5257" t="s">
        <v>46</v>
      </c>
      <c r="V5257" t="s">
        <v>37</v>
      </c>
      <c r="W5257" t="s">
        <v>51</v>
      </c>
      <c r="X5257">
        <v>80.599999999999994</v>
      </c>
      <c r="Y5257">
        <v>415.55</v>
      </c>
      <c r="Z5257">
        <v>36.44</v>
      </c>
      <c r="AA5257">
        <v>40</v>
      </c>
      <c r="AB5257">
        <v>28.9</v>
      </c>
      <c r="AC5257">
        <v>448.01</v>
      </c>
      <c r="AD5257" t="s">
        <v>52</v>
      </c>
      <c r="AE5257" t="s">
        <v>53</v>
      </c>
      <c r="AF5257" t="s">
        <v>91</v>
      </c>
      <c r="AG5257">
        <f t="shared" si="164"/>
        <v>1</v>
      </c>
      <c r="AH5257" t="str" cm="1">
        <f t="array" ref="AH5257">_xlfn.IFS(
X5257&lt;=20, "&lt;20",
AND(X5257&gt;=20, X5257&lt;50), "20-50",
AND(X5257&gt;=50, X5257&lt;100), "50-100",
X5257&gt;=100, "&gt;100"
)</f>
        <v>50-100</v>
      </c>
      <c r="AI5257">
        <f t="shared" si="165"/>
        <v>0</v>
      </c>
      <c r="AJ5257" t="str" cm="1">
        <f t="array" ref="AJ5257">_xlfn.IFS(
C5257&lt;=20, "&lt;20",
AND(C5257&gt;=20, C5257&lt;35), "20-35",
AND(C5257&gt;=35, C5257&lt;50), "35-50",
C5257&gt;=50, "50-100"
)</f>
        <v>20-35</v>
      </c>
      <c r="AK5257" t="str" cm="1">
        <f t="array" ref="AK5257">_xlfn.IFS(
G5257&lt;6, "&lt;6",
AND(G5257&gt;=6, G5257&lt;12), "6-12",
AND(G5257&gt;=12, G5257&lt;18), "12-18",  AND(G5257&gt;=18, G5257&lt;24), "18-24", G5257&gt;=24, "24-36")</f>
        <v>&lt;6</v>
      </c>
    </row>
    <row r="5258" spans="1:37" x14ac:dyDescent="0.3">
      <c r="A5258" t="s">
        <v>5358</v>
      </c>
      <c r="B5258" t="s">
        <v>44</v>
      </c>
      <c r="C5258">
        <v>22</v>
      </c>
      <c r="D5258" t="s">
        <v>34</v>
      </c>
      <c r="E5258" t="s">
        <v>61</v>
      </c>
      <c r="F5258">
        <v>14</v>
      </c>
      <c r="G5258">
        <v>12</v>
      </c>
      <c r="H5258" t="s">
        <v>66</v>
      </c>
      <c r="I5258" t="s">
        <v>37</v>
      </c>
      <c r="J5258" t="s">
        <v>37</v>
      </c>
      <c r="K5258" t="s">
        <v>37</v>
      </c>
      <c r="L5258" t="s">
        <v>50</v>
      </c>
      <c r="M5258" t="s">
        <v>37</v>
      </c>
      <c r="N5258" t="s">
        <v>34</v>
      </c>
      <c r="O5258" t="s">
        <v>34</v>
      </c>
      <c r="P5258" t="s">
        <v>34</v>
      </c>
      <c r="Q5258" t="s">
        <v>34</v>
      </c>
      <c r="R5258" t="s">
        <v>34</v>
      </c>
      <c r="S5258" t="s">
        <v>34</v>
      </c>
      <c r="T5258" t="s">
        <v>34</v>
      </c>
      <c r="U5258" t="s">
        <v>67</v>
      </c>
      <c r="V5258" t="s">
        <v>34</v>
      </c>
      <c r="W5258" t="s">
        <v>51</v>
      </c>
      <c r="X5258">
        <v>79.05</v>
      </c>
      <c r="Y5258">
        <v>5730.7</v>
      </c>
      <c r="Z5258">
        <v>0</v>
      </c>
      <c r="AA5258">
        <v>80</v>
      </c>
      <c r="AB5258">
        <v>524.88</v>
      </c>
      <c r="AC5258">
        <v>6335.58</v>
      </c>
      <c r="AD5258" t="s">
        <v>41</v>
      </c>
      <c r="AE5258" t="s">
        <v>42</v>
      </c>
      <c r="AF5258" t="s">
        <v>42</v>
      </c>
      <c r="AG5258">
        <f t="shared" si="164"/>
        <v>0</v>
      </c>
      <c r="AH5258" t="str" cm="1">
        <f t="array" ref="AH5258">_xlfn.IFS(
X5258&lt;=20, "&lt;20",
AND(X5258&gt;=20, X5258&lt;50), "20-50",
AND(X5258&gt;=50, X5258&lt;100), "50-100",
X5258&gt;=100, "&gt;100"
)</f>
        <v>50-100</v>
      </c>
      <c r="AI5258">
        <f t="shared" si="165"/>
        <v>0</v>
      </c>
      <c r="AJ5258" t="str" cm="1">
        <f t="array" ref="AJ5258">_xlfn.IFS(
C5258&lt;=20, "&lt;20",
AND(C5258&gt;=20, C5258&lt;35), "20-35",
AND(C5258&gt;=35, C5258&lt;50), "35-50",
C5258&gt;=50, "50-100"
)</f>
        <v>20-35</v>
      </c>
      <c r="AK5258" t="str" cm="1">
        <f t="array" ref="AK5258">_xlfn.IFS(
G5258&lt;6, "&lt;6",
AND(G5258&gt;=6, G5258&lt;12), "6-12",
AND(G5258&gt;=12, G5258&lt;18), "12-18",  AND(G5258&gt;=18, G5258&lt;24), "18-24", G5258&gt;=24, "24-36")</f>
        <v>12-18</v>
      </c>
    </row>
    <row r="5259" spans="1:37" x14ac:dyDescent="0.3">
      <c r="A5259" t="s">
        <v>5359</v>
      </c>
      <c r="B5259" t="s">
        <v>33</v>
      </c>
      <c r="C5259">
        <v>56</v>
      </c>
      <c r="D5259" t="s">
        <v>34</v>
      </c>
      <c r="E5259" t="s">
        <v>69</v>
      </c>
      <c r="F5259">
        <v>4</v>
      </c>
      <c r="G5259">
        <v>15</v>
      </c>
      <c r="H5259" t="s">
        <v>66</v>
      </c>
      <c r="I5259" t="s">
        <v>37</v>
      </c>
      <c r="J5259" t="s">
        <v>37</v>
      </c>
      <c r="K5259" t="s">
        <v>37</v>
      </c>
      <c r="L5259" t="s">
        <v>50</v>
      </c>
      <c r="M5259" t="s">
        <v>34</v>
      </c>
      <c r="N5259" t="s">
        <v>37</v>
      </c>
      <c r="O5259" t="s">
        <v>37</v>
      </c>
      <c r="P5259" t="s">
        <v>37</v>
      </c>
      <c r="Q5259" t="s">
        <v>37</v>
      </c>
      <c r="R5259" t="s">
        <v>37</v>
      </c>
      <c r="S5259" t="s">
        <v>37</v>
      </c>
      <c r="T5259" t="s">
        <v>34</v>
      </c>
      <c r="U5259" t="s">
        <v>67</v>
      </c>
      <c r="V5259" t="s">
        <v>37</v>
      </c>
      <c r="W5259" t="s">
        <v>51</v>
      </c>
      <c r="X5259">
        <v>110.15</v>
      </c>
      <c r="Y5259">
        <v>7998.8</v>
      </c>
      <c r="Z5259">
        <v>0</v>
      </c>
      <c r="AA5259">
        <v>70</v>
      </c>
      <c r="AB5259">
        <v>925.2</v>
      </c>
      <c r="AC5259">
        <v>8994</v>
      </c>
      <c r="AD5259" t="s">
        <v>41</v>
      </c>
      <c r="AE5259" t="s">
        <v>42</v>
      </c>
      <c r="AF5259" t="s">
        <v>42</v>
      </c>
      <c r="AG5259">
        <f t="shared" si="164"/>
        <v>0</v>
      </c>
      <c r="AH5259" t="str" cm="1">
        <f t="array" ref="AH5259">_xlfn.IFS(
X5259&lt;=20, "&lt;20",
AND(X5259&gt;=20, X5259&lt;50), "20-50",
AND(X5259&gt;=50, X5259&lt;100), "50-100",
X5259&gt;=100, "&gt;100"
)</f>
        <v>&gt;100</v>
      </c>
      <c r="AI5259">
        <f t="shared" si="165"/>
        <v>0</v>
      </c>
      <c r="AJ5259" t="str" cm="1">
        <f t="array" ref="AJ5259">_xlfn.IFS(
C5259&lt;=20, "&lt;20",
AND(C5259&gt;=20, C5259&lt;35), "20-35",
AND(C5259&gt;=35, C5259&lt;50), "35-50",
C5259&gt;=50, "50-100"
)</f>
        <v>50-100</v>
      </c>
      <c r="AK5259" t="str" cm="1">
        <f t="array" ref="AK5259">_xlfn.IFS(
G5259&lt;6, "&lt;6",
AND(G5259&gt;=6, G5259&lt;12), "6-12",
AND(G5259&gt;=12, G5259&lt;18), "12-18",  AND(G5259&gt;=18, G5259&lt;24), "18-24", G5259&gt;=24, "24-36")</f>
        <v>12-18</v>
      </c>
    </row>
    <row r="5260" spans="1:37" x14ac:dyDescent="0.3">
      <c r="A5260" t="s">
        <v>5360</v>
      </c>
      <c r="B5260" t="s">
        <v>44</v>
      </c>
      <c r="C5260">
        <v>19</v>
      </c>
      <c r="D5260" t="s">
        <v>37</v>
      </c>
      <c r="E5260" t="s">
        <v>69</v>
      </c>
      <c r="F5260">
        <v>5</v>
      </c>
      <c r="G5260">
        <v>3</v>
      </c>
      <c r="H5260" t="s">
        <v>36</v>
      </c>
      <c r="I5260" t="s">
        <v>37</v>
      </c>
      <c r="J5260" t="s">
        <v>34</v>
      </c>
      <c r="K5260" t="s">
        <v>37</v>
      </c>
      <c r="L5260" t="s">
        <v>50</v>
      </c>
      <c r="M5260" t="s">
        <v>34</v>
      </c>
      <c r="N5260" t="s">
        <v>34</v>
      </c>
      <c r="O5260" t="s">
        <v>34</v>
      </c>
      <c r="P5260" t="s">
        <v>34</v>
      </c>
      <c r="Q5260" t="s">
        <v>34</v>
      </c>
      <c r="R5260" t="s">
        <v>37</v>
      </c>
      <c r="S5260" t="s">
        <v>37</v>
      </c>
      <c r="T5260" t="s">
        <v>37</v>
      </c>
      <c r="U5260" t="s">
        <v>46</v>
      </c>
      <c r="V5260" t="s">
        <v>37</v>
      </c>
      <c r="W5260" t="s">
        <v>40</v>
      </c>
      <c r="X5260">
        <v>79.849999999999994</v>
      </c>
      <c r="Y5260">
        <v>2001</v>
      </c>
      <c r="Z5260">
        <v>0</v>
      </c>
      <c r="AA5260">
        <v>0</v>
      </c>
      <c r="AB5260">
        <v>847.2</v>
      </c>
      <c r="AC5260">
        <v>2848.2</v>
      </c>
      <c r="AD5260" t="s">
        <v>41</v>
      </c>
      <c r="AE5260" t="s">
        <v>42</v>
      </c>
      <c r="AF5260" t="s">
        <v>42</v>
      </c>
      <c r="AG5260">
        <f t="shared" si="164"/>
        <v>0</v>
      </c>
      <c r="AH5260" t="str" cm="1">
        <f t="array" ref="AH5260">_xlfn.IFS(
X5260&lt;=20, "&lt;20",
AND(X5260&gt;=20, X5260&lt;50), "20-50",
AND(X5260&gt;=50, X5260&lt;100), "50-100",
X5260&gt;=100, "&gt;100"
)</f>
        <v>50-100</v>
      </c>
      <c r="AI5260">
        <f t="shared" si="165"/>
        <v>0</v>
      </c>
      <c r="AJ5260" t="str" cm="1">
        <f t="array" ref="AJ5260">_xlfn.IFS(
C5260&lt;=20, "&lt;20",
AND(C5260&gt;=20, C5260&lt;35), "20-35",
AND(C5260&gt;=35, C5260&lt;50), "35-50",
C5260&gt;=50, "50-100"
)</f>
        <v>&lt;20</v>
      </c>
      <c r="AK5260" t="str" cm="1">
        <f t="array" ref="AK5260">_xlfn.IFS(
G5260&lt;6, "&lt;6",
AND(G5260&gt;=6, G5260&lt;12), "6-12",
AND(G5260&gt;=12, G5260&lt;18), "12-18",  AND(G5260&gt;=18, G5260&lt;24), "18-24", G5260&gt;=24, "24-36")</f>
        <v>&lt;6</v>
      </c>
    </row>
    <row r="5261" spans="1:37" x14ac:dyDescent="0.3">
      <c r="A5261" t="s">
        <v>5361</v>
      </c>
      <c r="B5261" t="s">
        <v>33</v>
      </c>
      <c r="C5261">
        <v>33</v>
      </c>
      <c r="D5261" t="s">
        <v>34</v>
      </c>
      <c r="E5261" t="s">
        <v>61</v>
      </c>
      <c r="F5261">
        <v>9</v>
      </c>
      <c r="G5261">
        <v>20</v>
      </c>
      <c r="H5261" t="s">
        <v>36</v>
      </c>
      <c r="I5261" t="s">
        <v>34</v>
      </c>
      <c r="J5261" t="s">
        <v>34</v>
      </c>
      <c r="K5261" t="s">
        <v>37</v>
      </c>
      <c r="L5261" t="s">
        <v>72</v>
      </c>
      <c r="M5261" t="s">
        <v>34</v>
      </c>
      <c r="N5261" t="s">
        <v>34</v>
      </c>
      <c r="O5261" t="s">
        <v>34</v>
      </c>
      <c r="P5261" t="s">
        <v>34</v>
      </c>
      <c r="Q5261" t="s">
        <v>37</v>
      </c>
      <c r="R5261" t="s">
        <v>37</v>
      </c>
      <c r="S5261" t="s">
        <v>37</v>
      </c>
      <c r="T5261" t="s">
        <v>37</v>
      </c>
      <c r="U5261" t="s">
        <v>46</v>
      </c>
      <c r="V5261" t="s">
        <v>37</v>
      </c>
      <c r="W5261" t="s">
        <v>143</v>
      </c>
      <c r="X5261">
        <v>45.3</v>
      </c>
      <c r="Y5261">
        <v>45.3</v>
      </c>
      <c r="Z5261">
        <v>0</v>
      </c>
      <c r="AA5261">
        <v>0</v>
      </c>
      <c r="AB5261">
        <v>0</v>
      </c>
      <c r="AC5261">
        <v>45.3</v>
      </c>
      <c r="AD5261" t="s">
        <v>52</v>
      </c>
      <c r="AE5261" t="s">
        <v>53</v>
      </c>
      <c r="AF5261" t="s">
        <v>54</v>
      </c>
      <c r="AG5261">
        <f t="shared" si="164"/>
        <v>1</v>
      </c>
      <c r="AH5261" t="str" cm="1">
        <f t="array" ref="AH5261">_xlfn.IFS(
X5261&lt;=20, "&lt;20",
AND(X5261&gt;=20, X5261&lt;50), "20-50",
AND(X5261&gt;=50, X5261&lt;100), "50-100",
X5261&gt;=100, "&gt;100"
)</f>
        <v>20-50</v>
      </c>
      <c r="AI5261">
        <f t="shared" si="165"/>
        <v>0</v>
      </c>
      <c r="AJ5261" t="str" cm="1">
        <f t="array" ref="AJ5261">_xlfn.IFS(
C5261&lt;=20, "&lt;20",
AND(C5261&gt;=20, C5261&lt;35), "20-35",
AND(C5261&gt;=35, C5261&lt;50), "35-50",
C5261&gt;=50, "50-100"
)</f>
        <v>20-35</v>
      </c>
      <c r="AK5261" t="str" cm="1">
        <f t="array" ref="AK5261">_xlfn.IFS(
G5261&lt;6, "&lt;6",
AND(G5261&gt;=6, G5261&lt;12), "6-12",
AND(G5261&gt;=12, G5261&lt;18), "12-18",  AND(G5261&gt;=18, G5261&lt;24), "18-24", G5261&gt;=24, "24-36")</f>
        <v>18-24</v>
      </c>
    </row>
    <row r="5262" spans="1:37" x14ac:dyDescent="0.3">
      <c r="A5262" t="s">
        <v>5362</v>
      </c>
      <c r="B5262" t="s">
        <v>44</v>
      </c>
      <c r="C5262">
        <v>30</v>
      </c>
      <c r="D5262" t="s">
        <v>34</v>
      </c>
      <c r="E5262" t="s">
        <v>35</v>
      </c>
      <c r="F5262">
        <v>14</v>
      </c>
      <c r="G5262">
        <v>7</v>
      </c>
      <c r="H5262" t="s">
        <v>36</v>
      </c>
      <c r="I5262" t="s">
        <v>37</v>
      </c>
      <c r="J5262" t="s">
        <v>37</v>
      </c>
      <c r="K5262" t="s">
        <v>37</v>
      </c>
      <c r="L5262" t="s">
        <v>50</v>
      </c>
      <c r="M5262" t="s">
        <v>37</v>
      </c>
      <c r="N5262" t="s">
        <v>37</v>
      </c>
      <c r="O5262" t="s">
        <v>37</v>
      </c>
      <c r="P5262" t="s">
        <v>37</v>
      </c>
      <c r="Q5262" t="s">
        <v>37</v>
      </c>
      <c r="R5262" t="s">
        <v>37</v>
      </c>
      <c r="S5262" t="s">
        <v>37</v>
      </c>
      <c r="T5262" t="s">
        <v>37</v>
      </c>
      <c r="U5262" t="s">
        <v>67</v>
      </c>
      <c r="V5262" t="s">
        <v>37</v>
      </c>
      <c r="W5262" t="s">
        <v>51</v>
      </c>
      <c r="X5262">
        <v>118.75</v>
      </c>
      <c r="Y5262">
        <v>8672.4500000000007</v>
      </c>
      <c r="Z5262">
        <v>0</v>
      </c>
      <c r="AA5262">
        <v>0</v>
      </c>
      <c r="AB5262">
        <v>2962.08</v>
      </c>
      <c r="AC5262">
        <v>11634.53</v>
      </c>
      <c r="AD5262" t="s">
        <v>41</v>
      </c>
      <c r="AE5262" t="s">
        <v>42</v>
      </c>
      <c r="AF5262" t="s">
        <v>42</v>
      </c>
      <c r="AG5262">
        <f t="shared" si="164"/>
        <v>0</v>
      </c>
      <c r="AH5262" t="str" cm="1">
        <f t="array" ref="AH5262">_xlfn.IFS(
X5262&lt;=20, "&lt;20",
AND(X5262&gt;=20, X5262&lt;50), "20-50",
AND(X5262&gt;=50, X5262&lt;100), "50-100",
X5262&gt;=100, "&gt;100"
)</f>
        <v>&gt;100</v>
      </c>
      <c r="AI5262">
        <f t="shared" si="165"/>
        <v>0</v>
      </c>
      <c r="AJ5262" t="str" cm="1">
        <f t="array" ref="AJ5262">_xlfn.IFS(
C5262&lt;=20, "&lt;20",
AND(C5262&gt;=20, C5262&lt;35), "20-35",
AND(C5262&gt;=35, C5262&lt;50), "35-50",
C5262&gt;=50, "50-100"
)</f>
        <v>20-35</v>
      </c>
      <c r="AK5262" t="str" cm="1">
        <f t="array" ref="AK5262">_xlfn.IFS(
G5262&lt;6, "&lt;6",
AND(G5262&gt;=6, G5262&lt;12), "6-12",
AND(G5262&gt;=12, G5262&lt;18), "12-18",  AND(G5262&gt;=18, G5262&lt;24), "18-24", G5262&gt;=24, "24-36")</f>
        <v>6-12</v>
      </c>
    </row>
    <row r="5263" spans="1:37" x14ac:dyDescent="0.3">
      <c r="A5263" t="s">
        <v>5363</v>
      </c>
      <c r="B5263" t="s">
        <v>44</v>
      </c>
      <c r="C5263">
        <v>51</v>
      </c>
      <c r="D5263" t="s">
        <v>37</v>
      </c>
      <c r="E5263" t="s">
        <v>74</v>
      </c>
      <c r="F5263">
        <v>0</v>
      </c>
      <c r="G5263">
        <v>8</v>
      </c>
      <c r="H5263" t="s">
        <v>66</v>
      </c>
      <c r="I5263" t="s">
        <v>37</v>
      </c>
      <c r="J5263" t="s">
        <v>37</v>
      </c>
      <c r="K5263" t="s">
        <v>37</v>
      </c>
      <c r="L5263" t="s">
        <v>50</v>
      </c>
      <c r="M5263" t="s">
        <v>37</v>
      </c>
      <c r="N5263" t="s">
        <v>37</v>
      </c>
      <c r="O5263" t="s">
        <v>34</v>
      </c>
      <c r="P5263" t="s">
        <v>34</v>
      </c>
      <c r="Q5263" t="s">
        <v>34</v>
      </c>
      <c r="R5263" t="s">
        <v>34</v>
      </c>
      <c r="S5263" t="s">
        <v>34</v>
      </c>
      <c r="T5263" t="s">
        <v>37</v>
      </c>
      <c r="U5263" t="s">
        <v>67</v>
      </c>
      <c r="V5263" t="s">
        <v>37</v>
      </c>
      <c r="W5263" t="s">
        <v>51</v>
      </c>
      <c r="X5263">
        <v>-1</v>
      </c>
      <c r="Y5263">
        <v>5711.05</v>
      </c>
      <c r="Z5263">
        <v>0</v>
      </c>
      <c r="AA5263">
        <v>0</v>
      </c>
      <c r="AB5263">
        <v>535.16</v>
      </c>
      <c r="AC5263">
        <v>6246.21</v>
      </c>
      <c r="AD5263" t="s">
        <v>41</v>
      </c>
      <c r="AE5263" t="s">
        <v>42</v>
      </c>
      <c r="AF5263" t="s">
        <v>42</v>
      </c>
      <c r="AG5263">
        <f t="shared" si="164"/>
        <v>0</v>
      </c>
      <c r="AH5263" t="str" cm="1">
        <f t="array" ref="AH5263">_xlfn.IFS(
X5263&lt;=20, "&lt;20",
AND(X5263&gt;=20, X5263&lt;50), "20-50",
AND(X5263&gt;=50, X5263&lt;100), "50-100",
X5263&gt;=100, "&gt;100"
)</f>
        <v>&lt;20</v>
      </c>
      <c r="AI5263">
        <f t="shared" si="165"/>
        <v>0</v>
      </c>
      <c r="AJ5263" t="str" cm="1">
        <f t="array" ref="AJ5263">_xlfn.IFS(
C5263&lt;=20, "&lt;20",
AND(C5263&gt;=20, C5263&lt;35), "20-35",
AND(C5263&gt;=35, C5263&lt;50), "35-50",
C5263&gt;=50, "50-100"
)</f>
        <v>50-100</v>
      </c>
      <c r="AK5263" t="str" cm="1">
        <f t="array" ref="AK5263">_xlfn.IFS(
G5263&lt;6, "&lt;6",
AND(G5263&gt;=6, G5263&lt;12), "6-12",
AND(G5263&gt;=12, G5263&lt;18), "12-18",  AND(G5263&gt;=18, G5263&lt;24), "18-24", G5263&gt;=24, "24-36")</f>
        <v>6-12</v>
      </c>
    </row>
    <row r="5264" spans="1:37" x14ac:dyDescent="0.3">
      <c r="A5264" t="s">
        <v>5364</v>
      </c>
      <c r="B5264" t="s">
        <v>44</v>
      </c>
      <c r="C5264">
        <v>40</v>
      </c>
      <c r="D5264" t="s">
        <v>34</v>
      </c>
      <c r="E5264" t="s">
        <v>69</v>
      </c>
      <c r="F5264">
        <v>6</v>
      </c>
      <c r="G5264">
        <v>34</v>
      </c>
      <c r="H5264" t="s">
        <v>36</v>
      </c>
      <c r="I5264" t="s">
        <v>37</v>
      </c>
      <c r="J5264" t="s">
        <v>37</v>
      </c>
      <c r="K5264" t="s">
        <v>37</v>
      </c>
      <c r="L5264" t="s">
        <v>50</v>
      </c>
      <c r="M5264" t="s">
        <v>34</v>
      </c>
      <c r="N5264" t="s">
        <v>34</v>
      </c>
      <c r="O5264" t="s">
        <v>34</v>
      </c>
      <c r="P5264" t="s">
        <v>34</v>
      </c>
      <c r="Q5264" t="s">
        <v>34</v>
      </c>
      <c r="R5264" t="s">
        <v>34</v>
      </c>
      <c r="S5264" t="s">
        <v>34</v>
      </c>
      <c r="T5264" t="s">
        <v>37</v>
      </c>
      <c r="U5264" t="s">
        <v>46</v>
      </c>
      <c r="V5264" t="s">
        <v>34</v>
      </c>
      <c r="W5264" t="s">
        <v>40</v>
      </c>
      <c r="X5264">
        <v>74.900000000000006</v>
      </c>
      <c r="Y5264">
        <v>147.15</v>
      </c>
      <c r="Z5264">
        <v>0</v>
      </c>
      <c r="AA5264">
        <v>0</v>
      </c>
      <c r="AB5264">
        <v>76.56</v>
      </c>
      <c r="AC5264">
        <v>223.71</v>
      </c>
      <c r="AD5264" t="s">
        <v>52</v>
      </c>
      <c r="AE5264" t="s">
        <v>100</v>
      </c>
      <c r="AF5264" t="s">
        <v>101</v>
      </c>
      <c r="AG5264">
        <f t="shared" si="164"/>
        <v>1</v>
      </c>
      <c r="AH5264" t="str" cm="1">
        <f t="array" ref="AH5264">_xlfn.IFS(
X5264&lt;=20, "&lt;20",
AND(X5264&gt;=20, X5264&lt;50), "20-50",
AND(X5264&gt;=50, X5264&lt;100), "50-100",
X5264&gt;=100, "&gt;100"
)</f>
        <v>50-100</v>
      </c>
      <c r="AI5264">
        <f t="shared" si="165"/>
        <v>0</v>
      </c>
      <c r="AJ5264" t="str" cm="1">
        <f t="array" ref="AJ5264">_xlfn.IFS(
C5264&lt;=20, "&lt;20",
AND(C5264&gt;=20, C5264&lt;35), "20-35",
AND(C5264&gt;=35, C5264&lt;50), "35-50",
C5264&gt;=50, "50-100"
)</f>
        <v>35-50</v>
      </c>
      <c r="AK5264" t="str" cm="1">
        <f t="array" ref="AK5264">_xlfn.IFS(
G5264&lt;6, "&lt;6",
AND(G5264&gt;=6, G5264&lt;12), "6-12",
AND(G5264&gt;=12, G5264&lt;18), "12-18",  AND(G5264&gt;=18, G5264&lt;24), "18-24", G5264&gt;=24, "24-36")</f>
        <v>24-36</v>
      </c>
    </row>
    <row r="5265" spans="1:37" x14ac:dyDescent="0.3">
      <c r="A5265" t="s">
        <v>5365</v>
      </c>
      <c r="B5265" t="s">
        <v>44</v>
      </c>
      <c r="C5265">
        <v>39</v>
      </c>
      <c r="D5265" t="s">
        <v>34</v>
      </c>
      <c r="E5265" t="s">
        <v>61</v>
      </c>
      <c r="F5265">
        <v>5</v>
      </c>
      <c r="G5265">
        <v>24</v>
      </c>
      <c r="H5265" t="s">
        <v>70</v>
      </c>
      <c r="I5265" t="s">
        <v>37</v>
      </c>
      <c r="J5265" t="s">
        <v>37</v>
      </c>
      <c r="K5265" t="s">
        <v>37</v>
      </c>
      <c r="L5265" t="s">
        <v>50</v>
      </c>
      <c r="M5265" t="s">
        <v>34</v>
      </c>
      <c r="N5265" t="s">
        <v>34</v>
      </c>
      <c r="O5265" t="s">
        <v>37</v>
      </c>
      <c r="P5265" t="s">
        <v>37</v>
      </c>
      <c r="Q5265" t="s">
        <v>37</v>
      </c>
      <c r="R5265" t="s">
        <v>37</v>
      </c>
      <c r="S5265" t="s">
        <v>37</v>
      </c>
      <c r="T5265" t="s">
        <v>37</v>
      </c>
      <c r="U5265" t="s">
        <v>67</v>
      </c>
      <c r="V5265" t="s">
        <v>37</v>
      </c>
      <c r="W5265" t="s">
        <v>51</v>
      </c>
      <c r="X5265">
        <v>104.05</v>
      </c>
      <c r="Y5265">
        <v>6590.5</v>
      </c>
      <c r="Z5265">
        <v>0</v>
      </c>
      <c r="AA5265">
        <v>0</v>
      </c>
      <c r="AB5265">
        <v>1095.54</v>
      </c>
      <c r="AC5265">
        <v>7686.04</v>
      </c>
      <c r="AD5265" t="s">
        <v>41</v>
      </c>
      <c r="AE5265" t="s">
        <v>42</v>
      </c>
      <c r="AF5265" t="s">
        <v>42</v>
      </c>
      <c r="AG5265">
        <f t="shared" si="164"/>
        <v>0</v>
      </c>
      <c r="AH5265" t="str" cm="1">
        <f t="array" ref="AH5265">_xlfn.IFS(
X5265&lt;=20, "&lt;20",
AND(X5265&gt;=20, X5265&lt;50), "20-50",
AND(X5265&gt;=50, X5265&lt;100), "50-100",
X5265&gt;=100, "&gt;100"
)</f>
        <v>&gt;100</v>
      </c>
      <c r="AI5265">
        <f t="shared" si="165"/>
        <v>0</v>
      </c>
      <c r="AJ5265" t="str" cm="1">
        <f t="array" ref="AJ5265">_xlfn.IFS(
C5265&lt;=20, "&lt;20",
AND(C5265&gt;=20, C5265&lt;35), "20-35",
AND(C5265&gt;=35, C5265&lt;50), "35-50",
C5265&gt;=50, "50-100"
)</f>
        <v>35-50</v>
      </c>
      <c r="AK5265" t="str" cm="1">
        <f t="array" ref="AK5265">_xlfn.IFS(
G5265&lt;6, "&lt;6",
AND(G5265&gt;=6, G5265&lt;12), "6-12",
AND(G5265&gt;=12, G5265&lt;18), "12-18",  AND(G5265&gt;=18, G5265&lt;24), "18-24", G5265&gt;=24, "24-36")</f>
        <v>24-36</v>
      </c>
    </row>
    <row r="5266" spans="1:37" x14ac:dyDescent="0.3">
      <c r="A5266" t="s">
        <v>5366</v>
      </c>
      <c r="B5266" t="s">
        <v>44</v>
      </c>
      <c r="C5266">
        <v>33</v>
      </c>
      <c r="D5266" t="s">
        <v>34</v>
      </c>
      <c r="E5266" t="s">
        <v>76</v>
      </c>
      <c r="F5266">
        <v>0</v>
      </c>
      <c r="G5266">
        <v>20</v>
      </c>
      <c r="H5266" t="s">
        <v>70</v>
      </c>
      <c r="I5266" t="s">
        <v>37</v>
      </c>
      <c r="J5266" t="s">
        <v>34</v>
      </c>
      <c r="K5266" t="s">
        <v>37</v>
      </c>
      <c r="L5266" t="s">
        <v>72</v>
      </c>
      <c r="M5266" t="s">
        <v>37</v>
      </c>
      <c r="N5266" t="s">
        <v>34</v>
      </c>
      <c r="O5266" t="s">
        <v>34</v>
      </c>
      <c r="P5266" t="s">
        <v>37</v>
      </c>
      <c r="Q5266" t="s">
        <v>37</v>
      </c>
      <c r="R5266" t="s">
        <v>37</v>
      </c>
      <c r="S5266" t="s">
        <v>37</v>
      </c>
      <c r="T5266" t="s">
        <v>37</v>
      </c>
      <c r="U5266" t="s">
        <v>39</v>
      </c>
      <c r="V5266" t="s">
        <v>37</v>
      </c>
      <c r="W5266" t="s">
        <v>40</v>
      </c>
      <c r="X5266">
        <v>74.7</v>
      </c>
      <c r="Y5266">
        <v>3187.65</v>
      </c>
      <c r="Z5266">
        <v>0</v>
      </c>
      <c r="AA5266">
        <v>0</v>
      </c>
      <c r="AB5266">
        <v>1031.56</v>
      </c>
      <c r="AC5266">
        <v>4219.21</v>
      </c>
      <c r="AD5266" t="s">
        <v>41</v>
      </c>
      <c r="AE5266" t="s">
        <v>42</v>
      </c>
      <c r="AF5266" t="s">
        <v>42</v>
      </c>
      <c r="AG5266">
        <f t="shared" si="164"/>
        <v>0</v>
      </c>
      <c r="AH5266" t="str" cm="1">
        <f t="array" ref="AH5266">_xlfn.IFS(
X5266&lt;=20, "&lt;20",
AND(X5266&gt;=20, X5266&lt;50), "20-50",
AND(X5266&gt;=50, X5266&lt;100), "50-100",
X5266&gt;=100, "&gt;100"
)</f>
        <v>50-100</v>
      </c>
      <c r="AI5266">
        <f t="shared" si="165"/>
        <v>0</v>
      </c>
      <c r="AJ5266" t="str" cm="1">
        <f t="array" ref="AJ5266">_xlfn.IFS(
C5266&lt;=20, "&lt;20",
AND(C5266&gt;=20, C5266&lt;35), "20-35",
AND(C5266&gt;=35, C5266&lt;50), "35-50",
C5266&gt;=50, "50-100"
)</f>
        <v>20-35</v>
      </c>
      <c r="AK5266" t="str" cm="1">
        <f t="array" ref="AK5266">_xlfn.IFS(
G5266&lt;6, "&lt;6",
AND(G5266&gt;=6, G5266&lt;12), "6-12",
AND(G5266&gt;=12, G5266&lt;18), "12-18",  AND(G5266&gt;=18, G5266&lt;24), "18-24", G5266&gt;=24, "24-36")</f>
        <v>18-24</v>
      </c>
    </row>
    <row r="5267" spans="1:37" x14ac:dyDescent="0.3">
      <c r="A5267" t="s">
        <v>5367</v>
      </c>
      <c r="B5267" t="s">
        <v>44</v>
      </c>
      <c r="C5267">
        <v>78</v>
      </c>
      <c r="D5267" t="s">
        <v>37</v>
      </c>
      <c r="E5267" t="s">
        <v>45</v>
      </c>
      <c r="F5267">
        <v>12</v>
      </c>
      <c r="G5267">
        <v>7</v>
      </c>
      <c r="H5267" t="s">
        <v>70</v>
      </c>
      <c r="I5267" t="s">
        <v>37</v>
      </c>
      <c r="J5267" t="s">
        <v>37</v>
      </c>
      <c r="K5267" t="s">
        <v>37</v>
      </c>
      <c r="L5267" t="s">
        <v>50</v>
      </c>
      <c r="M5267" t="s">
        <v>37</v>
      </c>
      <c r="N5267" t="s">
        <v>37</v>
      </c>
      <c r="O5267" t="s">
        <v>34</v>
      </c>
      <c r="P5267" t="s">
        <v>37</v>
      </c>
      <c r="Q5267" t="s">
        <v>37</v>
      </c>
      <c r="R5267" t="s">
        <v>37</v>
      </c>
      <c r="S5267" t="s">
        <v>34</v>
      </c>
      <c r="T5267" t="s">
        <v>37</v>
      </c>
      <c r="U5267" t="s">
        <v>67</v>
      </c>
      <c r="V5267" t="s">
        <v>37</v>
      </c>
      <c r="W5267" t="s">
        <v>51</v>
      </c>
      <c r="X5267">
        <v>110.2</v>
      </c>
      <c r="Y5267">
        <v>4972.1000000000004</v>
      </c>
      <c r="Z5267">
        <v>0</v>
      </c>
      <c r="AA5267">
        <v>0</v>
      </c>
      <c r="AB5267">
        <v>939.32</v>
      </c>
      <c r="AC5267">
        <v>5911.42</v>
      </c>
      <c r="AD5267" t="s">
        <v>41</v>
      </c>
      <c r="AE5267" t="s">
        <v>42</v>
      </c>
      <c r="AF5267" t="s">
        <v>42</v>
      </c>
      <c r="AG5267">
        <f t="shared" si="164"/>
        <v>0</v>
      </c>
      <c r="AH5267" t="str" cm="1">
        <f t="array" ref="AH5267">_xlfn.IFS(
X5267&lt;=20, "&lt;20",
AND(X5267&gt;=20, X5267&lt;50), "20-50",
AND(X5267&gt;=50, X5267&lt;100), "50-100",
X5267&gt;=100, "&gt;100"
)</f>
        <v>&gt;100</v>
      </c>
      <c r="AI5267">
        <f t="shared" si="165"/>
        <v>0</v>
      </c>
      <c r="AJ5267" t="str" cm="1">
        <f t="array" ref="AJ5267">_xlfn.IFS(
C5267&lt;=20, "&lt;20",
AND(C5267&gt;=20, C5267&lt;35), "20-35",
AND(C5267&gt;=35, C5267&lt;50), "35-50",
C5267&gt;=50, "50-100"
)</f>
        <v>50-100</v>
      </c>
      <c r="AK5267" t="str" cm="1">
        <f t="array" ref="AK5267">_xlfn.IFS(
G5267&lt;6, "&lt;6",
AND(G5267&gt;=6, G5267&lt;12), "6-12",
AND(G5267&gt;=12, G5267&lt;18), "12-18",  AND(G5267&gt;=18, G5267&lt;24), "18-24", G5267&gt;=24, "24-36")</f>
        <v>6-12</v>
      </c>
    </row>
    <row r="5268" spans="1:37" x14ac:dyDescent="0.3">
      <c r="A5268" t="s">
        <v>5368</v>
      </c>
      <c r="B5268" t="s">
        <v>33</v>
      </c>
      <c r="C5268">
        <v>69</v>
      </c>
      <c r="D5268" t="s">
        <v>34</v>
      </c>
      <c r="E5268" t="s">
        <v>74</v>
      </c>
      <c r="F5268">
        <v>4</v>
      </c>
      <c r="G5268">
        <v>25</v>
      </c>
      <c r="H5268" t="s">
        <v>36</v>
      </c>
      <c r="I5268" t="s">
        <v>37</v>
      </c>
      <c r="J5268" t="s">
        <v>37</v>
      </c>
      <c r="K5268" t="s">
        <v>37</v>
      </c>
      <c r="L5268" t="s">
        <v>50</v>
      </c>
      <c r="M5268" t="s">
        <v>34</v>
      </c>
      <c r="N5268" t="s">
        <v>34</v>
      </c>
      <c r="O5268" t="s">
        <v>34</v>
      </c>
      <c r="P5268" t="s">
        <v>34</v>
      </c>
      <c r="Q5268" t="s">
        <v>34</v>
      </c>
      <c r="R5268" t="s">
        <v>34</v>
      </c>
      <c r="S5268" t="s">
        <v>34</v>
      </c>
      <c r="T5268" t="s">
        <v>37</v>
      </c>
      <c r="U5268" t="s">
        <v>46</v>
      </c>
      <c r="V5268" t="s">
        <v>37</v>
      </c>
      <c r="W5268" t="s">
        <v>51</v>
      </c>
      <c r="X5268">
        <v>76.05</v>
      </c>
      <c r="Y5268">
        <v>231.8</v>
      </c>
      <c r="Z5268">
        <v>0</v>
      </c>
      <c r="AA5268">
        <v>0</v>
      </c>
      <c r="AB5268">
        <v>90.75</v>
      </c>
      <c r="AC5268">
        <v>322.55</v>
      </c>
      <c r="AD5268" t="s">
        <v>52</v>
      </c>
      <c r="AE5268" t="s">
        <v>53</v>
      </c>
      <c r="AF5268" t="s">
        <v>54</v>
      </c>
      <c r="AG5268">
        <f t="shared" si="164"/>
        <v>1</v>
      </c>
      <c r="AH5268" t="str" cm="1">
        <f t="array" ref="AH5268">_xlfn.IFS(
X5268&lt;=20, "&lt;20",
AND(X5268&gt;=20, X5268&lt;50), "20-50",
AND(X5268&gt;=50, X5268&lt;100), "50-100",
X5268&gt;=100, "&gt;100"
)</f>
        <v>50-100</v>
      </c>
      <c r="AI5268">
        <f t="shared" si="165"/>
        <v>0</v>
      </c>
      <c r="AJ5268" t="str" cm="1">
        <f t="array" ref="AJ5268">_xlfn.IFS(
C5268&lt;=20, "&lt;20",
AND(C5268&gt;=20, C5268&lt;35), "20-35",
AND(C5268&gt;=35, C5268&lt;50), "35-50",
C5268&gt;=50, "50-100"
)</f>
        <v>50-100</v>
      </c>
      <c r="AK5268" t="str" cm="1">
        <f t="array" ref="AK5268">_xlfn.IFS(
G5268&lt;6, "&lt;6",
AND(G5268&gt;=6, G5268&lt;12), "6-12",
AND(G5268&gt;=12, G5268&lt;18), "12-18",  AND(G5268&gt;=18, G5268&lt;24), "18-24", G5268&gt;=24, "24-36")</f>
        <v>24-36</v>
      </c>
    </row>
    <row r="5269" spans="1:37" x14ac:dyDescent="0.3">
      <c r="A5269" t="s">
        <v>5369</v>
      </c>
      <c r="B5269" t="s">
        <v>33</v>
      </c>
      <c r="C5269">
        <v>52</v>
      </c>
      <c r="D5269" t="s">
        <v>34</v>
      </c>
      <c r="E5269" t="s">
        <v>45</v>
      </c>
      <c r="F5269">
        <v>6</v>
      </c>
      <c r="G5269">
        <v>2</v>
      </c>
      <c r="H5269" t="s">
        <v>36</v>
      </c>
      <c r="I5269" t="s">
        <v>37</v>
      </c>
      <c r="J5269" t="s">
        <v>34</v>
      </c>
      <c r="K5269" t="s">
        <v>37</v>
      </c>
      <c r="L5269" t="s">
        <v>50</v>
      </c>
      <c r="M5269" t="s">
        <v>34</v>
      </c>
      <c r="N5269" t="s">
        <v>34</v>
      </c>
      <c r="O5269" t="s">
        <v>34</v>
      </c>
      <c r="P5269" t="s">
        <v>34</v>
      </c>
      <c r="Q5269" t="s">
        <v>37</v>
      </c>
      <c r="R5269" t="s">
        <v>37</v>
      </c>
      <c r="S5269" t="s">
        <v>37</v>
      </c>
      <c r="T5269" t="s">
        <v>37</v>
      </c>
      <c r="U5269" t="s">
        <v>46</v>
      </c>
      <c r="V5269" t="s">
        <v>37</v>
      </c>
      <c r="W5269" t="s">
        <v>51</v>
      </c>
      <c r="X5269">
        <v>89.25</v>
      </c>
      <c r="Y5269">
        <v>89.25</v>
      </c>
      <c r="Z5269">
        <v>0</v>
      </c>
      <c r="AA5269">
        <v>0</v>
      </c>
      <c r="AB5269">
        <v>16.64</v>
      </c>
      <c r="AC5269">
        <v>105.89</v>
      </c>
      <c r="AD5269" t="s">
        <v>85</v>
      </c>
      <c r="AE5269" t="s">
        <v>42</v>
      </c>
      <c r="AF5269" t="s">
        <v>42</v>
      </c>
      <c r="AG5269">
        <f t="shared" si="164"/>
        <v>0</v>
      </c>
      <c r="AH5269" t="str" cm="1">
        <f t="array" ref="AH5269">_xlfn.IFS(
X5269&lt;=20, "&lt;20",
AND(X5269&gt;=20, X5269&lt;50), "20-50",
AND(X5269&gt;=50, X5269&lt;100), "50-100",
X5269&gt;=100, "&gt;100"
)</f>
        <v>50-100</v>
      </c>
      <c r="AI5269">
        <f t="shared" si="165"/>
        <v>1</v>
      </c>
      <c r="AJ5269" t="str" cm="1">
        <f t="array" ref="AJ5269">_xlfn.IFS(
C5269&lt;=20, "&lt;20",
AND(C5269&gt;=20, C5269&lt;35), "20-35",
AND(C5269&gt;=35, C5269&lt;50), "35-50",
C5269&gt;=50, "50-100"
)</f>
        <v>50-100</v>
      </c>
      <c r="AK5269" t="str" cm="1">
        <f t="array" ref="AK5269">_xlfn.IFS(
G5269&lt;6, "&lt;6",
AND(G5269&gt;=6, G5269&lt;12), "6-12",
AND(G5269&gt;=12, G5269&lt;18), "12-18",  AND(G5269&gt;=18, G5269&lt;24), "18-24", G5269&gt;=24, "24-36")</f>
        <v>&lt;6</v>
      </c>
    </row>
    <row r="5270" spans="1:37" x14ac:dyDescent="0.3">
      <c r="A5270" t="s">
        <v>5370</v>
      </c>
      <c r="B5270" t="s">
        <v>44</v>
      </c>
      <c r="C5270">
        <v>63</v>
      </c>
      <c r="D5270" t="s">
        <v>37</v>
      </c>
      <c r="E5270" t="s">
        <v>74</v>
      </c>
      <c r="F5270">
        <v>6</v>
      </c>
      <c r="G5270">
        <v>28</v>
      </c>
      <c r="H5270" t="s">
        <v>66</v>
      </c>
      <c r="I5270" t="s">
        <v>37</v>
      </c>
      <c r="J5270" t="s">
        <v>37</v>
      </c>
      <c r="K5270" t="s">
        <v>37</v>
      </c>
      <c r="L5270" t="s">
        <v>72</v>
      </c>
      <c r="M5270" t="s">
        <v>37</v>
      </c>
      <c r="N5270" t="s">
        <v>37</v>
      </c>
      <c r="O5270" t="s">
        <v>37</v>
      </c>
      <c r="P5270" t="s">
        <v>37</v>
      </c>
      <c r="Q5270" t="s">
        <v>37</v>
      </c>
      <c r="R5270" t="s">
        <v>37</v>
      </c>
      <c r="S5270" t="s">
        <v>37</v>
      </c>
      <c r="T5270" t="s">
        <v>37</v>
      </c>
      <c r="U5270" t="s">
        <v>67</v>
      </c>
      <c r="V5270" t="s">
        <v>37</v>
      </c>
      <c r="W5270" t="s">
        <v>40</v>
      </c>
      <c r="X5270">
        <v>91.25</v>
      </c>
      <c r="Y5270">
        <v>6589.6</v>
      </c>
      <c r="Z5270">
        <v>0</v>
      </c>
      <c r="AA5270">
        <v>0</v>
      </c>
      <c r="AB5270">
        <v>3303.63</v>
      </c>
      <c r="AC5270">
        <v>9893.23</v>
      </c>
      <c r="AD5270" t="s">
        <v>41</v>
      </c>
      <c r="AE5270" t="s">
        <v>42</v>
      </c>
      <c r="AF5270" t="s">
        <v>42</v>
      </c>
      <c r="AG5270">
        <f t="shared" si="164"/>
        <v>0</v>
      </c>
      <c r="AH5270" t="str" cm="1">
        <f t="array" ref="AH5270">_xlfn.IFS(
X5270&lt;=20, "&lt;20",
AND(X5270&gt;=20, X5270&lt;50), "20-50",
AND(X5270&gt;=50, X5270&lt;100), "50-100",
X5270&gt;=100, "&gt;100"
)</f>
        <v>50-100</v>
      </c>
      <c r="AI5270">
        <f t="shared" si="165"/>
        <v>0</v>
      </c>
      <c r="AJ5270" t="str" cm="1">
        <f t="array" ref="AJ5270">_xlfn.IFS(
C5270&lt;=20, "&lt;20",
AND(C5270&gt;=20, C5270&lt;35), "20-35",
AND(C5270&gt;=35, C5270&lt;50), "35-50",
C5270&gt;=50, "50-100"
)</f>
        <v>50-100</v>
      </c>
      <c r="AK5270" t="str" cm="1">
        <f t="array" ref="AK5270">_xlfn.IFS(
G5270&lt;6, "&lt;6",
AND(G5270&gt;=6, G5270&lt;12), "6-12",
AND(G5270&gt;=12, G5270&lt;18), "12-18",  AND(G5270&gt;=18, G5270&lt;24), "18-24", G5270&gt;=24, "24-36")</f>
        <v>24-36</v>
      </c>
    </row>
    <row r="5271" spans="1:37" x14ac:dyDescent="0.3">
      <c r="A5271" t="s">
        <v>5371</v>
      </c>
      <c r="B5271" t="s">
        <v>33</v>
      </c>
      <c r="C5271">
        <v>76</v>
      </c>
      <c r="D5271" t="s">
        <v>37</v>
      </c>
      <c r="E5271" t="s">
        <v>136</v>
      </c>
      <c r="F5271">
        <v>11</v>
      </c>
      <c r="G5271">
        <v>25</v>
      </c>
      <c r="H5271" t="s">
        <v>49</v>
      </c>
      <c r="I5271" t="s">
        <v>37</v>
      </c>
      <c r="J5271" t="s">
        <v>34</v>
      </c>
      <c r="K5271" t="s">
        <v>37</v>
      </c>
      <c r="L5271" t="s">
        <v>72</v>
      </c>
      <c r="M5271" t="s">
        <v>34</v>
      </c>
      <c r="N5271" t="s">
        <v>37</v>
      </c>
      <c r="O5271" t="s">
        <v>34</v>
      </c>
      <c r="P5271" t="s">
        <v>34</v>
      </c>
      <c r="Q5271" t="s">
        <v>34</v>
      </c>
      <c r="R5271" t="s">
        <v>34</v>
      </c>
      <c r="S5271" t="s">
        <v>34</v>
      </c>
      <c r="T5271" t="s">
        <v>37</v>
      </c>
      <c r="U5271" t="s">
        <v>46</v>
      </c>
      <c r="V5271" t="s">
        <v>34</v>
      </c>
      <c r="W5271" t="s">
        <v>40</v>
      </c>
      <c r="X5271">
        <v>50.15</v>
      </c>
      <c r="Y5271">
        <v>115.1</v>
      </c>
      <c r="Z5271">
        <v>0</v>
      </c>
      <c r="AA5271">
        <v>0</v>
      </c>
      <c r="AB5271">
        <v>13.72</v>
      </c>
      <c r="AC5271">
        <v>128.82</v>
      </c>
      <c r="AD5271" t="s">
        <v>52</v>
      </c>
      <c r="AE5271" t="s">
        <v>53</v>
      </c>
      <c r="AF5271" t="s">
        <v>54</v>
      </c>
      <c r="AG5271">
        <f t="shared" si="164"/>
        <v>1</v>
      </c>
      <c r="AH5271" t="str" cm="1">
        <f t="array" ref="AH5271">_xlfn.IFS(
X5271&lt;=20, "&lt;20",
AND(X5271&gt;=20, X5271&lt;50), "20-50",
AND(X5271&gt;=50, X5271&lt;100), "50-100",
X5271&gt;=100, "&gt;100"
)</f>
        <v>50-100</v>
      </c>
      <c r="AI5271">
        <f t="shared" si="165"/>
        <v>0</v>
      </c>
      <c r="AJ5271" t="str" cm="1">
        <f t="array" ref="AJ5271">_xlfn.IFS(
C5271&lt;=20, "&lt;20",
AND(C5271&gt;=20, C5271&lt;35), "20-35",
AND(C5271&gt;=35, C5271&lt;50), "35-50",
C5271&gt;=50, "50-100"
)</f>
        <v>50-100</v>
      </c>
      <c r="AK5271" t="str" cm="1">
        <f t="array" ref="AK5271">_xlfn.IFS(
G5271&lt;6, "&lt;6",
AND(G5271&gt;=6, G5271&lt;12), "6-12",
AND(G5271&gt;=12, G5271&lt;18), "12-18",  AND(G5271&gt;=18, G5271&lt;24), "18-24", G5271&gt;=24, "24-36")</f>
        <v>24-36</v>
      </c>
    </row>
    <row r="5272" spans="1:37" x14ac:dyDescent="0.3">
      <c r="A5272" t="s">
        <v>5372</v>
      </c>
      <c r="B5272" t="s">
        <v>33</v>
      </c>
      <c r="C5272">
        <v>78</v>
      </c>
      <c r="D5272" t="s">
        <v>37</v>
      </c>
      <c r="E5272" t="s">
        <v>82</v>
      </c>
      <c r="F5272">
        <v>13</v>
      </c>
      <c r="G5272">
        <v>18</v>
      </c>
      <c r="H5272" t="s">
        <v>36</v>
      </c>
      <c r="I5272" t="s">
        <v>37</v>
      </c>
      <c r="J5272" t="s">
        <v>34</v>
      </c>
      <c r="K5272" t="s">
        <v>37</v>
      </c>
      <c r="L5272" t="s">
        <v>72</v>
      </c>
      <c r="M5272" t="s">
        <v>37</v>
      </c>
      <c r="N5272" t="s">
        <v>37</v>
      </c>
      <c r="O5272" t="s">
        <v>34</v>
      </c>
      <c r="P5272" t="s">
        <v>34</v>
      </c>
      <c r="Q5272" t="s">
        <v>34</v>
      </c>
      <c r="R5272" t="s">
        <v>34</v>
      </c>
      <c r="S5272" t="s">
        <v>34</v>
      </c>
      <c r="T5272" t="s">
        <v>37</v>
      </c>
      <c r="U5272" t="s">
        <v>46</v>
      </c>
      <c r="V5272" t="s">
        <v>34</v>
      </c>
      <c r="W5272" t="s">
        <v>40</v>
      </c>
      <c r="X5272">
        <v>54.85</v>
      </c>
      <c r="Y5272">
        <v>104.2</v>
      </c>
      <c r="Z5272">
        <v>0</v>
      </c>
      <c r="AA5272">
        <v>0</v>
      </c>
      <c r="AB5272">
        <v>51.48</v>
      </c>
      <c r="AC5272">
        <v>155.68</v>
      </c>
      <c r="AD5272" t="s">
        <v>52</v>
      </c>
      <c r="AE5272" t="s">
        <v>100</v>
      </c>
      <c r="AF5272" t="s">
        <v>509</v>
      </c>
      <c r="AG5272">
        <f t="shared" si="164"/>
        <v>1</v>
      </c>
      <c r="AH5272" t="str" cm="1">
        <f t="array" ref="AH5272">_xlfn.IFS(
X5272&lt;=20, "&lt;20",
AND(X5272&gt;=20, X5272&lt;50), "20-50",
AND(X5272&gt;=50, X5272&lt;100), "50-100",
X5272&gt;=100, "&gt;100"
)</f>
        <v>50-100</v>
      </c>
      <c r="AI5272">
        <f t="shared" si="165"/>
        <v>0</v>
      </c>
      <c r="AJ5272" t="str" cm="1">
        <f t="array" ref="AJ5272">_xlfn.IFS(
C5272&lt;=20, "&lt;20",
AND(C5272&gt;=20, C5272&lt;35), "20-35",
AND(C5272&gt;=35, C5272&lt;50), "35-50",
C5272&gt;=50, "50-100"
)</f>
        <v>50-100</v>
      </c>
      <c r="AK5272" t="str" cm="1">
        <f t="array" ref="AK5272">_xlfn.IFS(
G5272&lt;6, "&lt;6",
AND(G5272&gt;=6, G5272&lt;12), "6-12",
AND(G5272&gt;=12, G5272&lt;18), "12-18",  AND(G5272&gt;=18, G5272&lt;24), "18-24", G5272&gt;=24, "24-36")</f>
        <v>18-24</v>
      </c>
    </row>
    <row r="5273" spans="1:37" x14ac:dyDescent="0.3">
      <c r="A5273" t="s">
        <v>5373</v>
      </c>
      <c r="B5273" t="s">
        <v>44</v>
      </c>
      <c r="C5273">
        <v>52</v>
      </c>
      <c r="D5273" t="s">
        <v>34</v>
      </c>
      <c r="E5273" t="s">
        <v>61</v>
      </c>
      <c r="F5273">
        <v>11</v>
      </c>
      <c r="G5273">
        <v>12</v>
      </c>
      <c r="H5273" t="s">
        <v>36</v>
      </c>
      <c r="I5273" t="s">
        <v>37</v>
      </c>
      <c r="J5273" t="s">
        <v>34</v>
      </c>
      <c r="K5273" t="s">
        <v>37</v>
      </c>
      <c r="L5273" t="s">
        <v>72</v>
      </c>
      <c r="M5273" t="s">
        <v>34</v>
      </c>
      <c r="N5273" t="s">
        <v>37</v>
      </c>
      <c r="O5273" t="s">
        <v>37</v>
      </c>
      <c r="P5273" t="s">
        <v>37</v>
      </c>
      <c r="Q5273" t="s">
        <v>37</v>
      </c>
      <c r="R5273" t="s">
        <v>34</v>
      </c>
      <c r="S5273" t="s">
        <v>34</v>
      </c>
      <c r="T5273" t="s">
        <v>37</v>
      </c>
      <c r="U5273" t="s">
        <v>39</v>
      </c>
      <c r="V5273" t="s">
        <v>37</v>
      </c>
      <c r="W5273" t="s">
        <v>40</v>
      </c>
      <c r="X5273">
        <v>70.150000000000006</v>
      </c>
      <c r="Y5273">
        <v>4224.7</v>
      </c>
      <c r="Z5273">
        <v>0</v>
      </c>
      <c r="AA5273">
        <v>0</v>
      </c>
      <c r="AB5273">
        <v>2332.8000000000002</v>
      </c>
      <c r="AC5273">
        <v>6557.5</v>
      </c>
      <c r="AD5273" t="s">
        <v>41</v>
      </c>
      <c r="AE5273" t="s">
        <v>42</v>
      </c>
      <c r="AF5273" t="s">
        <v>42</v>
      </c>
      <c r="AG5273">
        <f t="shared" si="164"/>
        <v>0</v>
      </c>
      <c r="AH5273" t="str" cm="1">
        <f t="array" ref="AH5273">_xlfn.IFS(
X5273&lt;=20, "&lt;20",
AND(X5273&gt;=20, X5273&lt;50), "20-50",
AND(X5273&gt;=50, X5273&lt;100), "50-100",
X5273&gt;=100, "&gt;100"
)</f>
        <v>50-100</v>
      </c>
      <c r="AI5273">
        <f t="shared" si="165"/>
        <v>0</v>
      </c>
      <c r="AJ5273" t="str" cm="1">
        <f t="array" ref="AJ5273">_xlfn.IFS(
C5273&lt;=20, "&lt;20",
AND(C5273&gt;=20, C5273&lt;35), "20-35",
AND(C5273&gt;=35, C5273&lt;50), "35-50",
C5273&gt;=50, "50-100"
)</f>
        <v>50-100</v>
      </c>
      <c r="AK5273" t="str" cm="1">
        <f t="array" ref="AK5273">_xlfn.IFS(
G5273&lt;6, "&lt;6",
AND(G5273&gt;=6, G5273&lt;12), "6-12",
AND(G5273&gt;=12, G5273&lt;18), "12-18",  AND(G5273&gt;=18, G5273&lt;24), "18-24", G5273&gt;=24, "24-36")</f>
        <v>12-18</v>
      </c>
    </row>
    <row r="5274" spans="1:37" x14ac:dyDescent="0.3">
      <c r="A5274" t="s">
        <v>5374</v>
      </c>
      <c r="B5274" t="s">
        <v>33</v>
      </c>
      <c r="C5274">
        <v>63</v>
      </c>
      <c r="D5274" t="s">
        <v>34</v>
      </c>
      <c r="E5274" t="s">
        <v>87</v>
      </c>
      <c r="F5274">
        <v>11</v>
      </c>
      <c r="G5274">
        <v>6</v>
      </c>
      <c r="H5274" t="s">
        <v>36</v>
      </c>
      <c r="I5274" t="s">
        <v>37</v>
      </c>
      <c r="J5274" t="s">
        <v>37</v>
      </c>
      <c r="K5274" t="s">
        <v>37</v>
      </c>
      <c r="L5274" t="s">
        <v>50</v>
      </c>
      <c r="M5274" t="s">
        <v>34</v>
      </c>
      <c r="N5274" t="s">
        <v>34</v>
      </c>
      <c r="O5274" t="s">
        <v>34</v>
      </c>
      <c r="P5274" t="s">
        <v>34</v>
      </c>
      <c r="Q5274" t="s">
        <v>37</v>
      </c>
      <c r="R5274" t="s">
        <v>34</v>
      </c>
      <c r="S5274" t="s">
        <v>34</v>
      </c>
      <c r="T5274" t="s">
        <v>37</v>
      </c>
      <c r="U5274" t="s">
        <v>46</v>
      </c>
      <c r="V5274" t="s">
        <v>37</v>
      </c>
      <c r="W5274" t="s">
        <v>51</v>
      </c>
      <c r="X5274">
        <v>84.9</v>
      </c>
      <c r="Y5274">
        <v>3369.05</v>
      </c>
      <c r="Z5274">
        <v>0</v>
      </c>
      <c r="AA5274">
        <v>0</v>
      </c>
      <c r="AB5274">
        <v>713.2</v>
      </c>
      <c r="AC5274">
        <v>4082.25</v>
      </c>
      <c r="AD5274" t="s">
        <v>41</v>
      </c>
      <c r="AE5274" t="s">
        <v>42</v>
      </c>
      <c r="AF5274" t="s">
        <v>42</v>
      </c>
      <c r="AG5274">
        <f t="shared" si="164"/>
        <v>0</v>
      </c>
      <c r="AH5274" t="str" cm="1">
        <f t="array" ref="AH5274">_xlfn.IFS(
X5274&lt;=20, "&lt;20",
AND(X5274&gt;=20, X5274&lt;50), "20-50",
AND(X5274&gt;=50, X5274&lt;100), "50-100",
X5274&gt;=100, "&gt;100"
)</f>
        <v>50-100</v>
      </c>
      <c r="AI5274">
        <f t="shared" si="165"/>
        <v>0</v>
      </c>
      <c r="AJ5274" t="str" cm="1">
        <f t="array" ref="AJ5274">_xlfn.IFS(
C5274&lt;=20, "&lt;20",
AND(C5274&gt;=20, C5274&lt;35), "20-35",
AND(C5274&gt;=35, C5274&lt;50), "35-50",
C5274&gt;=50, "50-100"
)</f>
        <v>50-100</v>
      </c>
      <c r="AK5274" t="str" cm="1">
        <f t="array" ref="AK5274">_xlfn.IFS(
G5274&lt;6, "&lt;6",
AND(G5274&gt;=6, G5274&lt;12), "6-12",
AND(G5274&gt;=12, G5274&lt;18), "12-18",  AND(G5274&gt;=18, G5274&lt;24), "18-24", G5274&gt;=24, "24-36")</f>
        <v>6-12</v>
      </c>
    </row>
    <row r="5275" spans="1:37" x14ac:dyDescent="0.3">
      <c r="A5275" t="s">
        <v>5375</v>
      </c>
      <c r="B5275" t="s">
        <v>33</v>
      </c>
      <c r="C5275">
        <v>41</v>
      </c>
      <c r="D5275" t="s">
        <v>37</v>
      </c>
      <c r="E5275" t="s">
        <v>87</v>
      </c>
      <c r="F5275">
        <v>9</v>
      </c>
      <c r="G5275">
        <v>5</v>
      </c>
      <c r="H5275" t="s">
        <v>36</v>
      </c>
      <c r="I5275" t="s">
        <v>37</v>
      </c>
      <c r="J5275" t="s">
        <v>37</v>
      </c>
      <c r="K5275" t="s">
        <v>37</v>
      </c>
      <c r="L5275" t="s">
        <v>50</v>
      </c>
      <c r="M5275" t="s">
        <v>37</v>
      </c>
      <c r="N5275" t="s">
        <v>37</v>
      </c>
      <c r="O5275" t="s">
        <v>34</v>
      </c>
      <c r="P5275" t="s">
        <v>37</v>
      </c>
      <c r="Q5275" t="s">
        <v>37</v>
      </c>
      <c r="R5275" t="s">
        <v>34</v>
      </c>
      <c r="S5275" t="s">
        <v>34</v>
      </c>
      <c r="T5275" t="s">
        <v>37</v>
      </c>
      <c r="U5275" t="s">
        <v>46</v>
      </c>
      <c r="V5275" t="s">
        <v>34</v>
      </c>
      <c r="W5275" t="s">
        <v>51</v>
      </c>
      <c r="X5275">
        <v>100.75</v>
      </c>
      <c r="Y5275">
        <v>2793.55</v>
      </c>
      <c r="Z5275">
        <v>0</v>
      </c>
      <c r="AA5275">
        <v>0</v>
      </c>
      <c r="AB5275">
        <v>379.89</v>
      </c>
      <c r="AC5275">
        <v>3173.44</v>
      </c>
      <c r="AD5275" t="s">
        <v>41</v>
      </c>
      <c r="AE5275" t="s">
        <v>42</v>
      </c>
      <c r="AF5275" t="s">
        <v>42</v>
      </c>
      <c r="AG5275">
        <f t="shared" si="164"/>
        <v>0</v>
      </c>
      <c r="AH5275" t="str" cm="1">
        <f t="array" ref="AH5275">_xlfn.IFS(
X5275&lt;=20, "&lt;20",
AND(X5275&gt;=20, X5275&lt;50), "20-50",
AND(X5275&gt;=50, X5275&lt;100), "50-100",
X5275&gt;=100, "&gt;100"
)</f>
        <v>&gt;100</v>
      </c>
      <c r="AI5275">
        <f t="shared" si="165"/>
        <v>0</v>
      </c>
      <c r="AJ5275" t="str" cm="1">
        <f t="array" ref="AJ5275">_xlfn.IFS(
C5275&lt;=20, "&lt;20",
AND(C5275&gt;=20, C5275&lt;35), "20-35",
AND(C5275&gt;=35, C5275&lt;50), "35-50",
C5275&gt;=50, "50-100"
)</f>
        <v>35-50</v>
      </c>
      <c r="AK5275" t="str" cm="1">
        <f t="array" ref="AK5275">_xlfn.IFS(
G5275&lt;6, "&lt;6",
AND(G5275&gt;=6, G5275&lt;12), "6-12",
AND(G5275&gt;=12, G5275&lt;18), "12-18",  AND(G5275&gt;=18, G5275&lt;24), "18-24", G5275&gt;=24, "24-36")</f>
        <v>&lt;6</v>
      </c>
    </row>
    <row r="5276" spans="1:37" x14ac:dyDescent="0.3">
      <c r="A5276" t="s">
        <v>5376</v>
      </c>
      <c r="B5276" t="s">
        <v>44</v>
      </c>
      <c r="C5276">
        <v>26</v>
      </c>
      <c r="D5276" t="s">
        <v>34</v>
      </c>
      <c r="E5276" t="s">
        <v>130</v>
      </c>
      <c r="F5276">
        <v>12</v>
      </c>
      <c r="G5276">
        <v>29</v>
      </c>
      <c r="H5276" t="s">
        <v>49</v>
      </c>
      <c r="I5276" t="s">
        <v>37</v>
      </c>
      <c r="J5276" t="s">
        <v>34</v>
      </c>
      <c r="K5276" t="s">
        <v>37</v>
      </c>
      <c r="L5276" t="s">
        <v>72</v>
      </c>
      <c r="M5276" t="s">
        <v>34</v>
      </c>
      <c r="N5276" t="s">
        <v>34</v>
      </c>
      <c r="O5276" t="s">
        <v>34</v>
      </c>
      <c r="P5276" t="s">
        <v>34</v>
      </c>
      <c r="Q5276" t="s">
        <v>34</v>
      </c>
      <c r="R5276" t="s">
        <v>34</v>
      </c>
      <c r="S5276" t="s">
        <v>37</v>
      </c>
      <c r="T5276" t="s">
        <v>37</v>
      </c>
      <c r="U5276" t="s">
        <v>46</v>
      </c>
      <c r="V5276" t="s">
        <v>37</v>
      </c>
      <c r="W5276" t="s">
        <v>51</v>
      </c>
      <c r="X5276">
        <v>43.3</v>
      </c>
      <c r="Y5276">
        <v>123.65</v>
      </c>
      <c r="Z5276">
        <v>0</v>
      </c>
      <c r="AA5276">
        <v>0</v>
      </c>
      <c r="AB5276">
        <v>146.52000000000001</v>
      </c>
      <c r="AC5276">
        <v>270.17</v>
      </c>
      <c r="AD5276" t="s">
        <v>52</v>
      </c>
      <c r="AE5276" t="s">
        <v>100</v>
      </c>
      <c r="AF5276" t="s">
        <v>178</v>
      </c>
      <c r="AG5276">
        <f t="shared" si="164"/>
        <v>1</v>
      </c>
      <c r="AH5276" t="str" cm="1">
        <f t="array" ref="AH5276">_xlfn.IFS(
X5276&lt;=20, "&lt;20",
AND(X5276&gt;=20, X5276&lt;50), "20-50",
AND(X5276&gt;=50, X5276&lt;100), "50-100",
X5276&gt;=100, "&gt;100"
)</f>
        <v>20-50</v>
      </c>
      <c r="AI5276">
        <f t="shared" si="165"/>
        <v>0</v>
      </c>
      <c r="AJ5276" t="str" cm="1">
        <f t="array" ref="AJ5276">_xlfn.IFS(
C5276&lt;=20, "&lt;20",
AND(C5276&gt;=20, C5276&lt;35), "20-35",
AND(C5276&gt;=35, C5276&lt;50), "35-50",
C5276&gt;=50, "50-100"
)</f>
        <v>20-35</v>
      </c>
      <c r="AK5276" t="str" cm="1">
        <f t="array" ref="AK5276">_xlfn.IFS(
G5276&lt;6, "&lt;6",
AND(G5276&gt;=6, G5276&lt;12), "6-12",
AND(G5276&gt;=12, G5276&lt;18), "12-18",  AND(G5276&gt;=18, G5276&lt;24), "18-24", G5276&gt;=24, "24-36")</f>
        <v>24-36</v>
      </c>
    </row>
    <row r="5277" spans="1:37" x14ac:dyDescent="0.3">
      <c r="A5277" t="s">
        <v>5377</v>
      </c>
      <c r="B5277" t="s">
        <v>44</v>
      </c>
      <c r="C5277">
        <v>33</v>
      </c>
      <c r="D5277" t="s">
        <v>37</v>
      </c>
      <c r="E5277" t="s">
        <v>114</v>
      </c>
      <c r="F5277">
        <v>2</v>
      </c>
      <c r="G5277">
        <v>6</v>
      </c>
      <c r="H5277" t="s">
        <v>49</v>
      </c>
      <c r="I5277" t="s">
        <v>34</v>
      </c>
      <c r="J5277" t="s">
        <v>34</v>
      </c>
      <c r="K5277" t="s">
        <v>37</v>
      </c>
      <c r="L5277" t="s">
        <v>72</v>
      </c>
      <c r="M5277" t="s">
        <v>34</v>
      </c>
      <c r="N5277" t="s">
        <v>37</v>
      </c>
      <c r="O5277" t="s">
        <v>34</v>
      </c>
      <c r="P5277" t="s">
        <v>34</v>
      </c>
      <c r="Q5277" t="s">
        <v>34</v>
      </c>
      <c r="R5277" t="s">
        <v>34</v>
      </c>
      <c r="S5277" t="s">
        <v>34</v>
      </c>
      <c r="T5277" t="s">
        <v>37</v>
      </c>
      <c r="U5277" t="s">
        <v>46</v>
      </c>
      <c r="V5277" t="s">
        <v>37</v>
      </c>
      <c r="W5277" t="s">
        <v>51</v>
      </c>
      <c r="X5277">
        <v>29.85</v>
      </c>
      <c r="Y5277">
        <v>29.85</v>
      </c>
      <c r="Z5277">
        <v>0</v>
      </c>
      <c r="AA5277">
        <v>0</v>
      </c>
      <c r="AB5277">
        <v>0</v>
      </c>
      <c r="AC5277">
        <v>29.85</v>
      </c>
      <c r="AD5277" t="s">
        <v>85</v>
      </c>
      <c r="AE5277" t="s">
        <v>42</v>
      </c>
      <c r="AF5277" t="s">
        <v>42</v>
      </c>
      <c r="AG5277">
        <f t="shared" si="164"/>
        <v>0</v>
      </c>
      <c r="AH5277" t="str" cm="1">
        <f t="array" ref="AH5277">_xlfn.IFS(
X5277&lt;=20, "&lt;20",
AND(X5277&gt;=20, X5277&lt;50), "20-50",
AND(X5277&gt;=50, X5277&lt;100), "50-100",
X5277&gt;=100, "&gt;100"
)</f>
        <v>20-50</v>
      </c>
      <c r="AI5277">
        <f t="shared" si="165"/>
        <v>1</v>
      </c>
      <c r="AJ5277" t="str" cm="1">
        <f t="array" ref="AJ5277">_xlfn.IFS(
C5277&lt;=20, "&lt;20",
AND(C5277&gt;=20, C5277&lt;35), "20-35",
AND(C5277&gt;=35, C5277&lt;50), "35-50",
C5277&gt;=50, "50-100"
)</f>
        <v>20-35</v>
      </c>
      <c r="AK5277" t="str" cm="1">
        <f t="array" ref="AK5277">_xlfn.IFS(
G5277&lt;6, "&lt;6",
AND(G5277&gt;=6, G5277&lt;12), "6-12",
AND(G5277&gt;=12, G5277&lt;18), "12-18",  AND(G5277&gt;=18, G5277&lt;24), "18-24", G5277&gt;=24, "24-36")</f>
        <v>6-12</v>
      </c>
    </row>
    <row r="5278" spans="1:37" x14ac:dyDescent="0.3">
      <c r="A5278" t="s">
        <v>5378</v>
      </c>
      <c r="B5278" t="s">
        <v>44</v>
      </c>
      <c r="C5278">
        <v>60</v>
      </c>
      <c r="D5278" t="s">
        <v>37</v>
      </c>
      <c r="E5278" t="s">
        <v>45</v>
      </c>
      <c r="F5278">
        <v>6</v>
      </c>
      <c r="G5278">
        <v>11</v>
      </c>
      <c r="H5278" t="s">
        <v>49</v>
      </c>
      <c r="I5278" t="s">
        <v>37</v>
      </c>
      <c r="J5278" t="s">
        <v>34</v>
      </c>
      <c r="K5278" t="s">
        <v>37</v>
      </c>
      <c r="L5278" t="s">
        <v>72</v>
      </c>
      <c r="M5278" t="s">
        <v>34</v>
      </c>
      <c r="N5278" t="s">
        <v>34</v>
      </c>
      <c r="O5278" t="s">
        <v>34</v>
      </c>
      <c r="P5278" t="s">
        <v>34</v>
      </c>
      <c r="Q5278" t="s">
        <v>34</v>
      </c>
      <c r="R5278" t="s">
        <v>34</v>
      </c>
      <c r="S5278" t="s">
        <v>34</v>
      </c>
      <c r="T5278" t="s">
        <v>37</v>
      </c>
      <c r="U5278" t="s">
        <v>46</v>
      </c>
      <c r="V5278" t="s">
        <v>37</v>
      </c>
      <c r="W5278" t="s">
        <v>51</v>
      </c>
      <c r="X5278">
        <v>44.6</v>
      </c>
      <c r="Y5278">
        <v>260.8</v>
      </c>
      <c r="Z5278">
        <v>0</v>
      </c>
      <c r="AA5278">
        <v>0</v>
      </c>
      <c r="AB5278">
        <v>295.2</v>
      </c>
      <c r="AC5278">
        <v>556</v>
      </c>
      <c r="AD5278" t="s">
        <v>52</v>
      </c>
      <c r="AE5278" t="s">
        <v>100</v>
      </c>
      <c r="AF5278" t="s">
        <v>509</v>
      </c>
      <c r="AG5278">
        <f t="shared" si="164"/>
        <v>1</v>
      </c>
      <c r="AH5278" t="str" cm="1">
        <f t="array" ref="AH5278">_xlfn.IFS(
X5278&lt;=20, "&lt;20",
AND(X5278&gt;=20, X5278&lt;50), "20-50",
AND(X5278&gt;=50, X5278&lt;100), "50-100",
X5278&gt;=100, "&gt;100"
)</f>
        <v>20-50</v>
      </c>
      <c r="AI5278">
        <f t="shared" si="165"/>
        <v>0</v>
      </c>
      <c r="AJ5278" t="str" cm="1">
        <f t="array" ref="AJ5278">_xlfn.IFS(
C5278&lt;=20, "&lt;20",
AND(C5278&gt;=20, C5278&lt;35), "20-35",
AND(C5278&gt;=35, C5278&lt;50), "35-50",
C5278&gt;=50, "50-100"
)</f>
        <v>50-100</v>
      </c>
      <c r="AK5278" t="str" cm="1">
        <f t="array" ref="AK5278">_xlfn.IFS(
G5278&lt;6, "&lt;6",
AND(G5278&gt;=6, G5278&lt;12), "6-12",
AND(G5278&gt;=12, G5278&lt;18), "12-18",  AND(G5278&gt;=18, G5278&lt;24), "18-24", G5278&gt;=24, "24-36")</f>
        <v>6-12</v>
      </c>
    </row>
    <row r="5279" spans="1:37" x14ac:dyDescent="0.3">
      <c r="A5279" t="s">
        <v>5379</v>
      </c>
      <c r="B5279" t="s">
        <v>44</v>
      </c>
      <c r="C5279">
        <v>38</v>
      </c>
      <c r="D5279" t="s">
        <v>37</v>
      </c>
      <c r="E5279" t="s">
        <v>114</v>
      </c>
      <c r="F5279">
        <v>13</v>
      </c>
      <c r="G5279">
        <v>18</v>
      </c>
      <c r="H5279" t="s">
        <v>36</v>
      </c>
      <c r="I5279" t="s">
        <v>37</v>
      </c>
      <c r="J5279" t="s">
        <v>34</v>
      </c>
      <c r="K5279" t="s">
        <v>37</v>
      </c>
      <c r="L5279" t="s">
        <v>72</v>
      </c>
      <c r="M5279" t="s">
        <v>34</v>
      </c>
      <c r="N5279" t="s">
        <v>34</v>
      </c>
      <c r="O5279" t="s">
        <v>34</v>
      </c>
      <c r="P5279" t="s">
        <v>34</v>
      </c>
      <c r="Q5279" t="s">
        <v>34</v>
      </c>
      <c r="R5279" t="s">
        <v>34</v>
      </c>
      <c r="S5279" t="s">
        <v>34</v>
      </c>
      <c r="T5279" t="s">
        <v>37</v>
      </c>
      <c r="U5279" t="s">
        <v>46</v>
      </c>
      <c r="V5279" t="s">
        <v>34</v>
      </c>
      <c r="W5279" t="s">
        <v>40</v>
      </c>
      <c r="X5279">
        <v>-4</v>
      </c>
      <c r="Y5279">
        <v>46.3</v>
      </c>
      <c r="Z5279">
        <v>0</v>
      </c>
      <c r="AA5279">
        <v>0</v>
      </c>
      <c r="AB5279">
        <v>48.22</v>
      </c>
      <c r="AC5279">
        <v>94.52</v>
      </c>
      <c r="AD5279" t="s">
        <v>52</v>
      </c>
      <c r="AE5279" t="s">
        <v>100</v>
      </c>
      <c r="AF5279" t="s">
        <v>509</v>
      </c>
      <c r="AG5279">
        <f t="shared" si="164"/>
        <v>1</v>
      </c>
      <c r="AH5279" t="str" cm="1">
        <f t="array" ref="AH5279">_xlfn.IFS(
X5279&lt;=20, "&lt;20",
AND(X5279&gt;=20, X5279&lt;50), "20-50",
AND(X5279&gt;=50, X5279&lt;100), "50-100",
X5279&gt;=100, "&gt;100"
)</f>
        <v>&lt;20</v>
      </c>
      <c r="AI5279">
        <f t="shared" si="165"/>
        <v>0</v>
      </c>
      <c r="AJ5279" t="str" cm="1">
        <f t="array" ref="AJ5279">_xlfn.IFS(
C5279&lt;=20, "&lt;20",
AND(C5279&gt;=20, C5279&lt;35), "20-35",
AND(C5279&gt;=35, C5279&lt;50), "35-50",
C5279&gt;=50, "50-100"
)</f>
        <v>35-50</v>
      </c>
      <c r="AK5279" t="str" cm="1">
        <f t="array" ref="AK5279">_xlfn.IFS(
G5279&lt;6, "&lt;6",
AND(G5279&gt;=6, G5279&lt;12), "6-12",
AND(G5279&gt;=12, G5279&lt;18), "12-18",  AND(G5279&gt;=18, G5279&lt;24), "18-24", G5279&gt;=24, "24-36")</f>
        <v>18-24</v>
      </c>
    </row>
    <row r="5280" spans="1:37" x14ac:dyDescent="0.3">
      <c r="A5280" t="s">
        <v>5380</v>
      </c>
      <c r="B5280" t="s">
        <v>44</v>
      </c>
      <c r="C5280">
        <v>71</v>
      </c>
      <c r="D5280" t="s">
        <v>37</v>
      </c>
      <c r="E5280" t="s">
        <v>56</v>
      </c>
      <c r="F5280">
        <v>9</v>
      </c>
      <c r="G5280">
        <v>32</v>
      </c>
      <c r="H5280" t="s">
        <v>110</v>
      </c>
      <c r="I5280" t="s">
        <v>37</v>
      </c>
      <c r="J5280" t="s">
        <v>34</v>
      </c>
      <c r="K5280" t="s">
        <v>37</v>
      </c>
      <c r="L5280" t="s">
        <v>50</v>
      </c>
      <c r="M5280" t="s">
        <v>34</v>
      </c>
      <c r="N5280" t="s">
        <v>34</v>
      </c>
      <c r="O5280" t="s">
        <v>34</v>
      </c>
      <c r="P5280" t="s">
        <v>34</v>
      </c>
      <c r="Q5280" t="s">
        <v>34</v>
      </c>
      <c r="R5280" t="s">
        <v>34</v>
      </c>
      <c r="S5280" t="s">
        <v>34</v>
      </c>
      <c r="T5280" t="s">
        <v>37</v>
      </c>
      <c r="U5280" t="s">
        <v>67</v>
      </c>
      <c r="V5280" t="s">
        <v>34</v>
      </c>
      <c r="W5280" t="s">
        <v>40</v>
      </c>
      <c r="X5280">
        <v>69.150000000000006</v>
      </c>
      <c r="Y5280">
        <v>2275.1</v>
      </c>
      <c r="Z5280">
        <v>0</v>
      </c>
      <c r="AA5280">
        <v>0</v>
      </c>
      <c r="AB5280">
        <v>461.04</v>
      </c>
      <c r="AC5280">
        <v>2736.14</v>
      </c>
      <c r="AD5280" t="s">
        <v>41</v>
      </c>
      <c r="AE5280" t="s">
        <v>42</v>
      </c>
      <c r="AF5280" t="s">
        <v>42</v>
      </c>
      <c r="AG5280">
        <f t="shared" si="164"/>
        <v>0</v>
      </c>
      <c r="AH5280" t="str" cm="1">
        <f t="array" ref="AH5280">_xlfn.IFS(
X5280&lt;=20, "&lt;20",
AND(X5280&gt;=20, X5280&lt;50), "20-50",
AND(X5280&gt;=50, X5280&lt;100), "50-100",
X5280&gt;=100, "&gt;100"
)</f>
        <v>50-100</v>
      </c>
      <c r="AI5280">
        <f t="shared" si="165"/>
        <v>0</v>
      </c>
      <c r="AJ5280" t="str" cm="1">
        <f t="array" ref="AJ5280">_xlfn.IFS(
C5280&lt;=20, "&lt;20",
AND(C5280&gt;=20, C5280&lt;35), "20-35",
AND(C5280&gt;=35, C5280&lt;50), "35-50",
C5280&gt;=50, "50-100"
)</f>
        <v>50-100</v>
      </c>
      <c r="AK5280" t="str" cm="1">
        <f t="array" ref="AK5280">_xlfn.IFS(
G5280&lt;6, "&lt;6",
AND(G5280&gt;=6, G5280&lt;12), "6-12",
AND(G5280&gt;=12, G5280&lt;18), "12-18",  AND(G5280&gt;=18, G5280&lt;24), "18-24", G5280&gt;=24, "24-36")</f>
        <v>24-36</v>
      </c>
    </row>
    <row r="5281" spans="1:37" x14ac:dyDescent="0.3">
      <c r="A5281" t="s">
        <v>5381</v>
      </c>
      <c r="B5281" t="s">
        <v>44</v>
      </c>
      <c r="C5281">
        <v>45</v>
      </c>
      <c r="D5281" t="s">
        <v>37</v>
      </c>
      <c r="E5281" t="s">
        <v>87</v>
      </c>
      <c r="F5281">
        <v>2</v>
      </c>
      <c r="G5281">
        <v>14</v>
      </c>
      <c r="H5281" t="s">
        <v>36</v>
      </c>
      <c r="I5281" t="s">
        <v>34</v>
      </c>
      <c r="J5281" t="s">
        <v>34</v>
      </c>
      <c r="K5281" t="s">
        <v>37</v>
      </c>
      <c r="L5281" t="s">
        <v>72</v>
      </c>
      <c r="M5281" t="s">
        <v>34</v>
      </c>
      <c r="N5281" t="s">
        <v>34</v>
      </c>
      <c r="O5281" t="s">
        <v>37</v>
      </c>
      <c r="P5281" t="s">
        <v>34</v>
      </c>
      <c r="Q5281" t="s">
        <v>37</v>
      </c>
      <c r="R5281" t="s">
        <v>37</v>
      </c>
      <c r="S5281" t="s">
        <v>37</v>
      </c>
      <c r="T5281" t="s">
        <v>37</v>
      </c>
      <c r="U5281" t="s">
        <v>46</v>
      </c>
      <c r="V5281" t="s">
        <v>34</v>
      </c>
      <c r="W5281" t="s">
        <v>40</v>
      </c>
      <c r="X5281">
        <v>50.6</v>
      </c>
      <c r="Y5281">
        <v>1653.45</v>
      </c>
      <c r="Z5281">
        <v>0</v>
      </c>
      <c r="AA5281">
        <v>0</v>
      </c>
      <c r="AB5281">
        <v>0</v>
      </c>
      <c r="AC5281">
        <v>1653.45</v>
      </c>
      <c r="AD5281" t="s">
        <v>41</v>
      </c>
      <c r="AE5281" t="s">
        <v>42</v>
      </c>
      <c r="AF5281" t="s">
        <v>42</v>
      </c>
      <c r="AG5281">
        <f t="shared" si="164"/>
        <v>0</v>
      </c>
      <c r="AH5281" t="str" cm="1">
        <f t="array" ref="AH5281">_xlfn.IFS(
X5281&lt;=20, "&lt;20",
AND(X5281&gt;=20, X5281&lt;50), "20-50",
AND(X5281&gt;=50, X5281&lt;100), "50-100",
X5281&gt;=100, "&gt;100"
)</f>
        <v>50-100</v>
      </c>
      <c r="AI5281">
        <f t="shared" si="165"/>
        <v>0</v>
      </c>
      <c r="AJ5281" t="str" cm="1">
        <f t="array" ref="AJ5281">_xlfn.IFS(
C5281&lt;=20, "&lt;20",
AND(C5281&gt;=20, C5281&lt;35), "20-35",
AND(C5281&gt;=35, C5281&lt;50), "35-50",
C5281&gt;=50, "50-100"
)</f>
        <v>35-50</v>
      </c>
      <c r="AK5281" t="str" cm="1">
        <f t="array" ref="AK5281">_xlfn.IFS(
G5281&lt;6, "&lt;6",
AND(G5281&gt;=6, G5281&lt;12), "6-12",
AND(G5281&gt;=12, G5281&lt;18), "12-18",  AND(G5281&gt;=18, G5281&lt;24), "18-24", G5281&gt;=24, "24-36")</f>
        <v>12-18</v>
      </c>
    </row>
    <row r="5282" spans="1:37" x14ac:dyDescent="0.3">
      <c r="A5282" t="s">
        <v>5382</v>
      </c>
      <c r="B5282" t="s">
        <v>44</v>
      </c>
      <c r="C5282">
        <v>51</v>
      </c>
      <c r="D5282" t="s">
        <v>37</v>
      </c>
      <c r="E5282" t="s">
        <v>48</v>
      </c>
      <c r="F5282">
        <v>7</v>
      </c>
      <c r="G5282">
        <v>26</v>
      </c>
      <c r="H5282" t="s">
        <v>36</v>
      </c>
      <c r="I5282" t="s">
        <v>37</v>
      </c>
      <c r="J5282" t="s">
        <v>34</v>
      </c>
      <c r="K5282" t="s">
        <v>37</v>
      </c>
      <c r="L5282" t="s">
        <v>50</v>
      </c>
      <c r="M5282" t="s">
        <v>34</v>
      </c>
      <c r="N5282" t="s">
        <v>37</v>
      </c>
      <c r="O5282" t="s">
        <v>34</v>
      </c>
      <c r="P5282" t="s">
        <v>34</v>
      </c>
      <c r="Q5282" t="s">
        <v>34</v>
      </c>
      <c r="R5282" t="s">
        <v>34</v>
      </c>
      <c r="S5282" t="s">
        <v>34</v>
      </c>
      <c r="T5282" t="s">
        <v>37</v>
      </c>
      <c r="U5282" t="s">
        <v>46</v>
      </c>
      <c r="V5282" t="s">
        <v>34</v>
      </c>
      <c r="W5282" t="s">
        <v>51</v>
      </c>
      <c r="X5282">
        <v>75.8</v>
      </c>
      <c r="Y5282">
        <v>75.8</v>
      </c>
      <c r="Z5282">
        <v>0</v>
      </c>
      <c r="AA5282">
        <v>0</v>
      </c>
      <c r="AB5282">
        <v>14.48</v>
      </c>
      <c r="AC5282">
        <v>90.28</v>
      </c>
      <c r="AD5282" t="s">
        <v>52</v>
      </c>
      <c r="AE5282" t="s">
        <v>53</v>
      </c>
      <c r="AF5282" t="s">
        <v>54</v>
      </c>
      <c r="AG5282">
        <f t="shared" si="164"/>
        <v>1</v>
      </c>
      <c r="AH5282" t="str" cm="1">
        <f t="array" ref="AH5282">_xlfn.IFS(
X5282&lt;=20, "&lt;20",
AND(X5282&gt;=20, X5282&lt;50), "20-50",
AND(X5282&gt;=50, X5282&lt;100), "50-100",
X5282&gt;=100, "&gt;100"
)</f>
        <v>50-100</v>
      </c>
      <c r="AI5282">
        <f t="shared" si="165"/>
        <v>0</v>
      </c>
      <c r="AJ5282" t="str" cm="1">
        <f t="array" ref="AJ5282">_xlfn.IFS(
C5282&lt;=20, "&lt;20",
AND(C5282&gt;=20, C5282&lt;35), "20-35",
AND(C5282&gt;=35, C5282&lt;50), "35-50",
C5282&gt;=50, "50-100"
)</f>
        <v>50-100</v>
      </c>
      <c r="AK5282" t="str" cm="1">
        <f t="array" ref="AK5282">_xlfn.IFS(
G5282&lt;6, "&lt;6",
AND(G5282&gt;=6, G5282&lt;12), "6-12",
AND(G5282&gt;=12, G5282&lt;18), "12-18",  AND(G5282&gt;=18, G5282&lt;24), "18-24", G5282&gt;=24, "24-36")</f>
        <v>24-36</v>
      </c>
    </row>
    <row r="5283" spans="1:37" x14ac:dyDescent="0.3">
      <c r="A5283" t="s">
        <v>5383</v>
      </c>
      <c r="B5283" t="s">
        <v>44</v>
      </c>
      <c r="C5283">
        <v>57</v>
      </c>
      <c r="D5283" t="s">
        <v>34</v>
      </c>
      <c r="E5283" t="s">
        <v>35</v>
      </c>
      <c r="F5283">
        <v>14</v>
      </c>
      <c r="G5283">
        <v>3</v>
      </c>
      <c r="H5283" t="s">
        <v>36</v>
      </c>
      <c r="I5283" t="s">
        <v>37</v>
      </c>
      <c r="J5283" t="s">
        <v>34</v>
      </c>
      <c r="K5283" t="s">
        <v>34</v>
      </c>
      <c r="L5283" t="s">
        <v>34</v>
      </c>
      <c r="M5283" t="s">
        <v>34</v>
      </c>
      <c r="N5283" t="s">
        <v>34</v>
      </c>
      <c r="O5283" t="s">
        <v>34</v>
      </c>
      <c r="P5283" t="s">
        <v>34</v>
      </c>
      <c r="Q5283" t="s">
        <v>34</v>
      </c>
      <c r="R5283" t="s">
        <v>34</v>
      </c>
      <c r="S5283" t="s">
        <v>34</v>
      </c>
      <c r="T5283" t="s">
        <v>34</v>
      </c>
      <c r="U5283" t="s">
        <v>67</v>
      </c>
      <c r="V5283" t="s">
        <v>37</v>
      </c>
      <c r="W5283" t="s">
        <v>51</v>
      </c>
      <c r="X5283">
        <v>20.25</v>
      </c>
      <c r="Y5283">
        <v>538.20000000000005</v>
      </c>
      <c r="Z5283">
        <v>0</v>
      </c>
      <c r="AA5283">
        <v>0</v>
      </c>
      <c r="AB5283">
        <v>965.79</v>
      </c>
      <c r="AC5283">
        <v>1503.99</v>
      </c>
      <c r="AD5283" t="s">
        <v>41</v>
      </c>
      <c r="AE5283" t="s">
        <v>42</v>
      </c>
      <c r="AF5283" t="s">
        <v>42</v>
      </c>
      <c r="AG5283">
        <f t="shared" si="164"/>
        <v>0</v>
      </c>
      <c r="AH5283" t="str" cm="1">
        <f t="array" ref="AH5283">_xlfn.IFS(
X5283&lt;=20, "&lt;20",
AND(X5283&gt;=20, X5283&lt;50), "20-50",
AND(X5283&gt;=50, X5283&lt;100), "50-100",
X5283&gt;=100, "&gt;100"
)</f>
        <v>20-50</v>
      </c>
      <c r="AI5283">
        <f t="shared" si="165"/>
        <v>0</v>
      </c>
      <c r="AJ5283" t="str" cm="1">
        <f t="array" ref="AJ5283">_xlfn.IFS(
C5283&lt;=20, "&lt;20",
AND(C5283&gt;=20, C5283&lt;35), "20-35",
AND(C5283&gt;=35, C5283&lt;50), "35-50",
C5283&gt;=50, "50-100"
)</f>
        <v>50-100</v>
      </c>
      <c r="AK5283" t="str" cm="1">
        <f t="array" ref="AK5283">_xlfn.IFS(
G5283&lt;6, "&lt;6",
AND(G5283&gt;=6, G5283&lt;12), "6-12",
AND(G5283&gt;=12, G5283&lt;18), "12-18",  AND(G5283&gt;=18, G5283&lt;24), "18-24", G5283&gt;=24, "24-36")</f>
        <v>&lt;6</v>
      </c>
    </row>
    <row r="5284" spans="1:37" x14ac:dyDescent="0.3">
      <c r="A5284" t="s">
        <v>5384</v>
      </c>
      <c r="B5284" t="s">
        <v>44</v>
      </c>
      <c r="C5284">
        <v>57</v>
      </c>
      <c r="D5284" t="s">
        <v>34</v>
      </c>
      <c r="E5284" t="s">
        <v>61</v>
      </c>
      <c r="F5284">
        <v>13</v>
      </c>
      <c r="G5284">
        <v>21</v>
      </c>
      <c r="H5284" t="s">
        <v>57</v>
      </c>
      <c r="I5284" t="s">
        <v>37</v>
      </c>
      <c r="J5284" t="s">
        <v>34</v>
      </c>
      <c r="K5284" t="s">
        <v>37</v>
      </c>
      <c r="L5284" t="s">
        <v>50</v>
      </c>
      <c r="M5284" t="s">
        <v>37</v>
      </c>
      <c r="N5284" t="s">
        <v>34</v>
      </c>
      <c r="O5284" t="s">
        <v>34</v>
      </c>
      <c r="P5284" t="s">
        <v>34</v>
      </c>
      <c r="Q5284" t="s">
        <v>37</v>
      </c>
      <c r="R5284" t="s">
        <v>34</v>
      </c>
      <c r="S5284" t="s">
        <v>34</v>
      </c>
      <c r="T5284" t="s">
        <v>37</v>
      </c>
      <c r="U5284" t="s">
        <v>39</v>
      </c>
      <c r="V5284" t="s">
        <v>37</v>
      </c>
      <c r="W5284" t="s">
        <v>40</v>
      </c>
      <c r="X5284">
        <v>85.15</v>
      </c>
      <c r="Y5284">
        <v>979.05</v>
      </c>
      <c r="Z5284">
        <v>0</v>
      </c>
      <c r="AA5284">
        <v>0</v>
      </c>
      <c r="AB5284">
        <v>191.64</v>
      </c>
      <c r="AC5284">
        <v>1170.69</v>
      </c>
      <c r="AD5284" t="s">
        <v>41</v>
      </c>
      <c r="AE5284" t="s">
        <v>42</v>
      </c>
      <c r="AF5284" t="s">
        <v>42</v>
      </c>
      <c r="AG5284">
        <f t="shared" si="164"/>
        <v>0</v>
      </c>
      <c r="AH5284" t="str" cm="1">
        <f t="array" ref="AH5284">_xlfn.IFS(
X5284&lt;=20, "&lt;20",
AND(X5284&gt;=20, X5284&lt;50), "20-50",
AND(X5284&gt;=50, X5284&lt;100), "50-100",
X5284&gt;=100, "&gt;100"
)</f>
        <v>50-100</v>
      </c>
      <c r="AI5284">
        <f t="shared" si="165"/>
        <v>0</v>
      </c>
      <c r="AJ5284" t="str" cm="1">
        <f t="array" ref="AJ5284">_xlfn.IFS(
C5284&lt;=20, "&lt;20",
AND(C5284&gt;=20, C5284&lt;35), "20-35",
AND(C5284&gt;=35, C5284&lt;50), "35-50",
C5284&gt;=50, "50-100"
)</f>
        <v>50-100</v>
      </c>
      <c r="AK5284" t="str" cm="1">
        <f t="array" ref="AK5284">_xlfn.IFS(
G5284&lt;6, "&lt;6",
AND(G5284&gt;=6, G5284&lt;12), "6-12",
AND(G5284&gt;=12, G5284&lt;18), "12-18",  AND(G5284&gt;=18, G5284&lt;24), "18-24", G5284&gt;=24, "24-36")</f>
        <v>18-24</v>
      </c>
    </row>
    <row r="5285" spans="1:37" x14ac:dyDescent="0.3">
      <c r="A5285" t="s">
        <v>5385</v>
      </c>
      <c r="B5285" t="s">
        <v>33</v>
      </c>
      <c r="C5285">
        <v>21</v>
      </c>
      <c r="D5285" t="s">
        <v>37</v>
      </c>
      <c r="E5285" t="s">
        <v>109</v>
      </c>
      <c r="F5285">
        <v>9</v>
      </c>
      <c r="G5285">
        <v>11</v>
      </c>
      <c r="H5285" t="s">
        <v>49</v>
      </c>
      <c r="I5285" t="s">
        <v>37</v>
      </c>
      <c r="J5285" t="s">
        <v>34</v>
      </c>
      <c r="K5285" t="s">
        <v>37</v>
      </c>
      <c r="L5285" t="s">
        <v>50</v>
      </c>
      <c r="M5285" t="s">
        <v>34</v>
      </c>
      <c r="N5285" t="s">
        <v>34</v>
      </c>
      <c r="O5285" t="s">
        <v>37</v>
      </c>
      <c r="P5285" t="s">
        <v>34</v>
      </c>
      <c r="Q5285" t="s">
        <v>34</v>
      </c>
      <c r="R5285" t="s">
        <v>34</v>
      </c>
      <c r="S5285" t="s">
        <v>34</v>
      </c>
      <c r="T5285" t="s">
        <v>37</v>
      </c>
      <c r="U5285" t="s">
        <v>46</v>
      </c>
      <c r="V5285" t="s">
        <v>34</v>
      </c>
      <c r="W5285" t="s">
        <v>51</v>
      </c>
      <c r="X5285">
        <v>76.400000000000006</v>
      </c>
      <c r="Y5285">
        <v>151.80000000000001</v>
      </c>
      <c r="Z5285">
        <v>0</v>
      </c>
      <c r="AA5285">
        <v>0</v>
      </c>
      <c r="AB5285">
        <v>41</v>
      </c>
      <c r="AC5285">
        <v>192.8</v>
      </c>
      <c r="AD5285" t="s">
        <v>52</v>
      </c>
      <c r="AE5285" t="s">
        <v>53</v>
      </c>
      <c r="AF5285" t="s">
        <v>54</v>
      </c>
      <c r="AG5285">
        <f t="shared" si="164"/>
        <v>1</v>
      </c>
      <c r="AH5285" t="str" cm="1">
        <f t="array" ref="AH5285">_xlfn.IFS(
X5285&lt;=20, "&lt;20",
AND(X5285&gt;=20, X5285&lt;50), "20-50",
AND(X5285&gt;=50, X5285&lt;100), "50-100",
X5285&gt;=100, "&gt;100"
)</f>
        <v>50-100</v>
      </c>
      <c r="AI5285">
        <f t="shared" si="165"/>
        <v>0</v>
      </c>
      <c r="AJ5285" t="str" cm="1">
        <f t="array" ref="AJ5285">_xlfn.IFS(
C5285&lt;=20, "&lt;20",
AND(C5285&gt;=20, C5285&lt;35), "20-35",
AND(C5285&gt;=35, C5285&lt;50), "35-50",
C5285&gt;=50, "50-100"
)</f>
        <v>20-35</v>
      </c>
      <c r="AK5285" t="str" cm="1">
        <f t="array" ref="AK5285">_xlfn.IFS(
G5285&lt;6, "&lt;6",
AND(G5285&gt;=6, G5285&lt;12), "6-12",
AND(G5285&gt;=12, G5285&lt;18), "12-18",  AND(G5285&gt;=18, G5285&lt;24), "18-24", G5285&gt;=24, "24-36")</f>
        <v>6-12</v>
      </c>
    </row>
    <row r="5286" spans="1:37" x14ac:dyDescent="0.3">
      <c r="A5286" t="s">
        <v>5386</v>
      </c>
      <c r="B5286" t="s">
        <v>33</v>
      </c>
      <c r="C5286">
        <v>58</v>
      </c>
      <c r="D5286" t="s">
        <v>37</v>
      </c>
      <c r="E5286" t="s">
        <v>48</v>
      </c>
      <c r="F5286">
        <v>2</v>
      </c>
      <c r="G5286">
        <v>4</v>
      </c>
      <c r="H5286" t="s">
        <v>36</v>
      </c>
      <c r="I5286" t="s">
        <v>37</v>
      </c>
      <c r="J5286" t="s">
        <v>37</v>
      </c>
      <c r="K5286" t="s">
        <v>37</v>
      </c>
      <c r="L5286" t="s">
        <v>50</v>
      </c>
      <c r="M5286" t="s">
        <v>34</v>
      </c>
      <c r="N5286" t="s">
        <v>34</v>
      </c>
      <c r="O5286" t="s">
        <v>37</v>
      </c>
      <c r="P5286" t="s">
        <v>37</v>
      </c>
      <c r="Q5286" t="s">
        <v>37</v>
      </c>
      <c r="R5286" t="s">
        <v>37</v>
      </c>
      <c r="S5286" t="s">
        <v>37</v>
      </c>
      <c r="T5286" t="s">
        <v>37</v>
      </c>
      <c r="U5286" t="s">
        <v>46</v>
      </c>
      <c r="V5286" t="s">
        <v>37</v>
      </c>
      <c r="W5286" t="s">
        <v>51</v>
      </c>
      <c r="X5286">
        <v>106.15</v>
      </c>
      <c r="Y5286">
        <v>4512.7</v>
      </c>
      <c r="Z5286">
        <v>0</v>
      </c>
      <c r="AA5286">
        <v>0</v>
      </c>
      <c r="AB5286">
        <v>101.22</v>
      </c>
      <c r="AC5286">
        <v>4613.92</v>
      </c>
      <c r="AD5286" t="s">
        <v>52</v>
      </c>
      <c r="AE5286" t="s">
        <v>94</v>
      </c>
      <c r="AF5286" t="s">
        <v>95</v>
      </c>
      <c r="AG5286">
        <f t="shared" si="164"/>
        <v>1</v>
      </c>
      <c r="AH5286" t="str" cm="1">
        <f t="array" ref="AH5286">_xlfn.IFS(
X5286&lt;=20, "&lt;20",
AND(X5286&gt;=20, X5286&lt;50), "20-50",
AND(X5286&gt;=50, X5286&lt;100), "50-100",
X5286&gt;=100, "&gt;100"
)</f>
        <v>&gt;100</v>
      </c>
      <c r="AI5286">
        <f t="shared" si="165"/>
        <v>0</v>
      </c>
      <c r="AJ5286" t="str" cm="1">
        <f t="array" ref="AJ5286">_xlfn.IFS(
C5286&lt;=20, "&lt;20",
AND(C5286&gt;=20, C5286&lt;35), "20-35",
AND(C5286&gt;=35, C5286&lt;50), "35-50",
C5286&gt;=50, "50-100"
)</f>
        <v>50-100</v>
      </c>
      <c r="AK5286" t="str" cm="1">
        <f t="array" ref="AK5286">_xlfn.IFS(
G5286&lt;6, "&lt;6",
AND(G5286&gt;=6, G5286&lt;12), "6-12",
AND(G5286&gt;=12, G5286&lt;18), "12-18",  AND(G5286&gt;=18, G5286&lt;24), "18-24", G5286&gt;=24, "24-36")</f>
        <v>&lt;6</v>
      </c>
    </row>
    <row r="5287" spans="1:37" x14ac:dyDescent="0.3">
      <c r="A5287" t="s">
        <v>5387</v>
      </c>
      <c r="B5287" t="s">
        <v>44</v>
      </c>
      <c r="C5287">
        <v>30</v>
      </c>
      <c r="D5287" t="s">
        <v>34</v>
      </c>
      <c r="E5287" t="s">
        <v>48</v>
      </c>
      <c r="F5287">
        <v>12</v>
      </c>
      <c r="G5287">
        <v>31</v>
      </c>
      <c r="H5287" t="s">
        <v>70</v>
      </c>
      <c r="I5287" t="s">
        <v>34</v>
      </c>
      <c r="J5287" t="s">
        <v>34</v>
      </c>
      <c r="K5287" t="s">
        <v>37</v>
      </c>
      <c r="L5287" t="s">
        <v>38</v>
      </c>
      <c r="M5287" t="s">
        <v>37</v>
      </c>
      <c r="N5287" t="s">
        <v>37</v>
      </c>
      <c r="O5287" t="s">
        <v>34</v>
      </c>
      <c r="P5287" t="s">
        <v>37</v>
      </c>
      <c r="Q5287" t="s">
        <v>37</v>
      </c>
      <c r="R5287" t="s">
        <v>34</v>
      </c>
      <c r="S5287" t="s">
        <v>34</v>
      </c>
      <c r="T5287" t="s">
        <v>34</v>
      </c>
      <c r="U5287" t="s">
        <v>67</v>
      </c>
      <c r="V5287" t="s">
        <v>34</v>
      </c>
      <c r="W5287" t="s">
        <v>51</v>
      </c>
      <c r="X5287">
        <v>48.7</v>
      </c>
      <c r="Y5287">
        <v>3008.55</v>
      </c>
      <c r="Z5287">
        <v>0</v>
      </c>
      <c r="AA5287">
        <v>120</v>
      </c>
      <c r="AB5287">
        <v>0</v>
      </c>
      <c r="AC5287">
        <v>3128.55</v>
      </c>
      <c r="AD5287" t="s">
        <v>41</v>
      </c>
      <c r="AE5287" t="s">
        <v>42</v>
      </c>
      <c r="AF5287" t="s">
        <v>42</v>
      </c>
      <c r="AG5287">
        <f t="shared" si="164"/>
        <v>0</v>
      </c>
      <c r="AH5287" t="str" cm="1">
        <f t="array" ref="AH5287">_xlfn.IFS(
X5287&lt;=20, "&lt;20",
AND(X5287&gt;=20, X5287&lt;50), "20-50",
AND(X5287&gt;=50, X5287&lt;100), "50-100",
X5287&gt;=100, "&gt;100"
)</f>
        <v>20-50</v>
      </c>
      <c r="AI5287">
        <f t="shared" si="165"/>
        <v>0</v>
      </c>
      <c r="AJ5287" t="str" cm="1">
        <f t="array" ref="AJ5287">_xlfn.IFS(
C5287&lt;=20, "&lt;20",
AND(C5287&gt;=20, C5287&lt;35), "20-35",
AND(C5287&gt;=35, C5287&lt;50), "35-50",
C5287&gt;=50, "50-100"
)</f>
        <v>20-35</v>
      </c>
      <c r="AK5287" t="str" cm="1">
        <f t="array" ref="AK5287">_xlfn.IFS(
G5287&lt;6, "&lt;6",
AND(G5287&gt;=6, G5287&lt;12), "6-12",
AND(G5287&gt;=12, G5287&lt;18), "12-18",  AND(G5287&gt;=18, G5287&lt;24), "18-24", G5287&gt;=24, "24-36")</f>
        <v>24-36</v>
      </c>
    </row>
    <row r="5288" spans="1:37" x14ac:dyDescent="0.3">
      <c r="A5288" t="s">
        <v>5388</v>
      </c>
      <c r="B5288" t="s">
        <v>44</v>
      </c>
      <c r="C5288">
        <v>53</v>
      </c>
      <c r="D5288" t="s">
        <v>37</v>
      </c>
      <c r="E5288" t="s">
        <v>69</v>
      </c>
      <c r="F5288">
        <v>1</v>
      </c>
      <c r="G5288">
        <v>32</v>
      </c>
      <c r="H5288" t="s">
        <v>70</v>
      </c>
      <c r="I5288" t="s">
        <v>37</v>
      </c>
      <c r="J5288" t="s">
        <v>37</v>
      </c>
      <c r="K5288" t="s">
        <v>34</v>
      </c>
      <c r="L5288" t="s">
        <v>34</v>
      </c>
      <c r="M5288" t="s">
        <v>34</v>
      </c>
      <c r="N5288" t="s">
        <v>34</v>
      </c>
      <c r="O5288" t="s">
        <v>34</v>
      </c>
      <c r="P5288" t="s">
        <v>34</v>
      </c>
      <c r="Q5288" t="s">
        <v>34</v>
      </c>
      <c r="R5288" t="s">
        <v>34</v>
      </c>
      <c r="S5288" t="s">
        <v>34</v>
      </c>
      <c r="T5288" t="s">
        <v>34</v>
      </c>
      <c r="U5288" t="s">
        <v>67</v>
      </c>
      <c r="V5288" t="s">
        <v>34</v>
      </c>
      <c r="W5288" t="s">
        <v>40</v>
      </c>
      <c r="X5288">
        <v>24</v>
      </c>
      <c r="Y5288">
        <v>1183.05</v>
      </c>
      <c r="Z5288">
        <v>0</v>
      </c>
      <c r="AA5288">
        <v>0</v>
      </c>
      <c r="AB5288">
        <v>1479.36</v>
      </c>
      <c r="AC5288">
        <v>2662.41</v>
      </c>
      <c r="AD5288" t="s">
        <v>41</v>
      </c>
      <c r="AE5288" t="s">
        <v>42</v>
      </c>
      <c r="AF5288" t="s">
        <v>42</v>
      </c>
      <c r="AG5288">
        <f t="shared" si="164"/>
        <v>0</v>
      </c>
      <c r="AH5288" t="str" cm="1">
        <f t="array" ref="AH5288">_xlfn.IFS(
X5288&lt;=20, "&lt;20",
AND(X5288&gt;=20, X5288&lt;50), "20-50",
AND(X5288&gt;=50, X5288&lt;100), "50-100",
X5288&gt;=100, "&gt;100"
)</f>
        <v>20-50</v>
      </c>
      <c r="AI5288">
        <f t="shared" si="165"/>
        <v>0</v>
      </c>
      <c r="AJ5288" t="str" cm="1">
        <f t="array" ref="AJ5288">_xlfn.IFS(
C5288&lt;=20, "&lt;20",
AND(C5288&gt;=20, C5288&lt;35), "20-35",
AND(C5288&gt;=35, C5288&lt;50), "35-50",
C5288&gt;=50, "50-100"
)</f>
        <v>50-100</v>
      </c>
      <c r="AK5288" t="str" cm="1">
        <f t="array" ref="AK5288">_xlfn.IFS(
G5288&lt;6, "&lt;6",
AND(G5288&gt;=6, G5288&lt;12), "6-12",
AND(G5288&gt;=12, G5288&lt;18), "12-18",  AND(G5288&gt;=18, G5288&lt;24), "18-24", G5288&gt;=24, "24-36")</f>
        <v>24-36</v>
      </c>
    </row>
    <row r="5289" spans="1:37" x14ac:dyDescent="0.3">
      <c r="A5289" t="s">
        <v>5389</v>
      </c>
      <c r="B5289" t="s">
        <v>33</v>
      </c>
      <c r="C5289">
        <v>49</v>
      </c>
      <c r="D5289" t="s">
        <v>34</v>
      </c>
      <c r="E5289" t="s">
        <v>45</v>
      </c>
      <c r="F5289">
        <v>6</v>
      </c>
      <c r="G5289">
        <v>34</v>
      </c>
      <c r="H5289" t="s">
        <v>110</v>
      </c>
      <c r="I5289" t="s">
        <v>37</v>
      </c>
      <c r="J5289" t="s">
        <v>34</v>
      </c>
      <c r="K5289" t="s">
        <v>34</v>
      </c>
      <c r="L5289" t="s">
        <v>34</v>
      </c>
      <c r="M5289" t="s">
        <v>34</v>
      </c>
      <c r="N5289" t="s">
        <v>34</v>
      </c>
      <c r="O5289" t="s">
        <v>34</v>
      </c>
      <c r="P5289" t="s">
        <v>34</v>
      </c>
      <c r="Q5289" t="s">
        <v>34</v>
      </c>
      <c r="R5289" t="s">
        <v>34</v>
      </c>
      <c r="S5289" t="s">
        <v>34</v>
      </c>
      <c r="T5289" t="s">
        <v>34</v>
      </c>
      <c r="U5289" t="s">
        <v>67</v>
      </c>
      <c r="V5289" t="s">
        <v>34</v>
      </c>
      <c r="W5289" t="s">
        <v>40</v>
      </c>
      <c r="X5289">
        <v>19.600000000000001</v>
      </c>
      <c r="Y5289">
        <v>686.95</v>
      </c>
      <c r="Z5289">
        <v>0</v>
      </c>
      <c r="AA5289">
        <v>0</v>
      </c>
      <c r="AB5289">
        <v>729.75</v>
      </c>
      <c r="AC5289">
        <v>1416.7</v>
      </c>
      <c r="AD5289" t="s">
        <v>41</v>
      </c>
      <c r="AE5289" t="s">
        <v>42</v>
      </c>
      <c r="AF5289" t="s">
        <v>42</v>
      </c>
      <c r="AG5289">
        <f t="shared" si="164"/>
        <v>0</v>
      </c>
      <c r="AH5289" t="str" cm="1">
        <f t="array" ref="AH5289">_xlfn.IFS(
X5289&lt;=20, "&lt;20",
AND(X5289&gt;=20, X5289&lt;50), "20-50",
AND(X5289&gt;=50, X5289&lt;100), "50-100",
X5289&gt;=100, "&gt;100"
)</f>
        <v>&lt;20</v>
      </c>
      <c r="AI5289">
        <f t="shared" si="165"/>
        <v>0</v>
      </c>
      <c r="AJ5289" t="str" cm="1">
        <f t="array" ref="AJ5289">_xlfn.IFS(
C5289&lt;=20, "&lt;20",
AND(C5289&gt;=20, C5289&lt;35), "20-35",
AND(C5289&gt;=35, C5289&lt;50), "35-50",
C5289&gt;=50, "50-100"
)</f>
        <v>35-50</v>
      </c>
      <c r="AK5289" t="str" cm="1">
        <f t="array" ref="AK5289">_xlfn.IFS(
G5289&lt;6, "&lt;6",
AND(G5289&gt;=6, G5289&lt;12), "6-12",
AND(G5289&gt;=12, G5289&lt;18), "12-18",  AND(G5289&gt;=18, G5289&lt;24), "18-24", G5289&gt;=24, "24-36")</f>
        <v>24-36</v>
      </c>
    </row>
    <row r="5290" spans="1:37" x14ac:dyDescent="0.3">
      <c r="A5290" t="s">
        <v>5390</v>
      </c>
      <c r="B5290" t="s">
        <v>33</v>
      </c>
      <c r="C5290">
        <v>36</v>
      </c>
      <c r="D5290" t="s">
        <v>34</v>
      </c>
      <c r="E5290" t="s">
        <v>45</v>
      </c>
      <c r="F5290">
        <v>15</v>
      </c>
      <c r="G5290">
        <v>28</v>
      </c>
      <c r="H5290" t="s">
        <v>49</v>
      </c>
      <c r="I5290" t="s">
        <v>37</v>
      </c>
      <c r="J5290" t="s">
        <v>34</v>
      </c>
      <c r="K5290" t="s">
        <v>34</v>
      </c>
      <c r="L5290" t="s">
        <v>34</v>
      </c>
      <c r="M5290" t="s">
        <v>34</v>
      </c>
      <c r="N5290" t="s">
        <v>34</v>
      </c>
      <c r="O5290" t="s">
        <v>34</v>
      </c>
      <c r="P5290" t="s">
        <v>34</v>
      </c>
      <c r="Q5290" t="s">
        <v>34</v>
      </c>
      <c r="R5290" t="s">
        <v>34</v>
      </c>
      <c r="S5290" t="s">
        <v>34</v>
      </c>
      <c r="T5290" t="s">
        <v>34</v>
      </c>
      <c r="U5290" t="s">
        <v>46</v>
      </c>
      <c r="V5290" t="s">
        <v>34</v>
      </c>
      <c r="W5290" t="s">
        <v>40</v>
      </c>
      <c r="X5290">
        <v>19.55</v>
      </c>
      <c r="Y5290">
        <v>19.55</v>
      </c>
      <c r="Z5290">
        <v>0</v>
      </c>
      <c r="AA5290">
        <v>0</v>
      </c>
      <c r="AB5290">
        <v>17.940000000000001</v>
      </c>
      <c r="AC5290">
        <v>37.49</v>
      </c>
      <c r="AD5290" t="s">
        <v>85</v>
      </c>
      <c r="AE5290" t="s">
        <v>42</v>
      </c>
      <c r="AF5290" t="s">
        <v>42</v>
      </c>
      <c r="AG5290">
        <f t="shared" si="164"/>
        <v>0</v>
      </c>
      <c r="AH5290" t="str" cm="1">
        <f t="array" ref="AH5290">_xlfn.IFS(
X5290&lt;=20, "&lt;20",
AND(X5290&gt;=20, X5290&lt;50), "20-50",
AND(X5290&gt;=50, X5290&lt;100), "50-100",
X5290&gt;=100, "&gt;100"
)</f>
        <v>&lt;20</v>
      </c>
      <c r="AI5290">
        <f t="shared" si="165"/>
        <v>1</v>
      </c>
      <c r="AJ5290" t="str" cm="1">
        <f t="array" ref="AJ5290">_xlfn.IFS(
C5290&lt;=20, "&lt;20",
AND(C5290&gt;=20, C5290&lt;35), "20-35",
AND(C5290&gt;=35, C5290&lt;50), "35-50",
C5290&gt;=50, "50-100"
)</f>
        <v>35-50</v>
      </c>
      <c r="AK5290" t="str" cm="1">
        <f t="array" ref="AK5290">_xlfn.IFS(
G5290&lt;6, "&lt;6",
AND(G5290&gt;=6, G5290&lt;12), "6-12",
AND(G5290&gt;=12, G5290&lt;18), "12-18",  AND(G5290&gt;=18, G5290&lt;24), "18-24", G5290&gt;=24, "24-36")</f>
        <v>24-36</v>
      </c>
    </row>
    <row r="5291" spans="1:37" x14ac:dyDescent="0.3">
      <c r="A5291" t="s">
        <v>5391</v>
      </c>
      <c r="B5291" t="s">
        <v>44</v>
      </c>
      <c r="C5291">
        <v>49</v>
      </c>
      <c r="D5291" t="s">
        <v>37</v>
      </c>
      <c r="E5291" t="s">
        <v>74</v>
      </c>
      <c r="F5291">
        <v>2</v>
      </c>
      <c r="G5291">
        <v>18</v>
      </c>
      <c r="H5291" t="s">
        <v>36</v>
      </c>
      <c r="I5291" t="s">
        <v>37</v>
      </c>
      <c r="J5291" t="s">
        <v>34</v>
      </c>
      <c r="K5291" t="s">
        <v>34</v>
      </c>
      <c r="L5291" t="s">
        <v>34</v>
      </c>
      <c r="M5291" t="s">
        <v>34</v>
      </c>
      <c r="N5291" t="s">
        <v>34</v>
      </c>
      <c r="O5291" t="s">
        <v>34</v>
      </c>
      <c r="P5291" t="s">
        <v>34</v>
      </c>
      <c r="Q5291" t="s">
        <v>34</v>
      </c>
      <c r="R5291" t="s">
        <v>34</v>
      </c>
      <c r="S5291" t="s">
        <v>34</v>
      </c>
      <c r="T5291" t="s">
        <v>34</v>
      </c>
      <c r="U5291" t="s">
        <v>67</v>
      </c>
      <c r="V5291" t="s">
        <v>34</v>
      </c>
      <c r="W5291" t="s">
        <v>40</v>
      </c>
      <c r="X5291">
        <v>19.600000000000001</v>
      </c>
      <c r="Y5291">
        <v>1416.5</v>
      </c>
      <c r="Z5291">
        <v>0</v>
      </c>
      <c r="AA5291">
        <v>0</v>
      </c>
      <c r="AB5291">
        <v>2685.93</v>
      </c>
      <c r="AC5291">
        <v>4102.43</v>
      </c>
      <c r="AD5291" t="s">
        <v>41</v>
      </c>
      <c r="AE5291" t="s">
        <v>42</v>
      </c>
      <c r="AF5291" t="s">
        <v>42</v>
      </c>
      <c r="AG5291">
        <f t="shared" si="164"/>
        <v>0</v>
      </c>
      <c r="AH5291" t="str" cm="1">
        <f t="array" ref="AH5291">_xlfn.IFS(
X5291&lt;=20, "&lt;20",
AND(X5291&gt;=20, X5291&lt;50), "20-50",
AND(X5291&gt;=50, X5291&lt;100), "50-100",
X5291&gt;=100, "&gt;100"
)</f>
        <v>&lt;20</v>
      </c>
      <c r="AI5291">
        <f t="shared" si="165"/>
        <v>0</v>
      </c>
      <c r="AJ5291" t="str" cm="1">
        <f t="array" ref="AJ5291">_xlfn.IFS(
C5291&lt;=20, "&lt;20",
AND(C5291&gt;=20, C5291&lt;35), "20-35",
AND(C5291&gt;=35, C5291&lt;50), "35-50",
C5291&gt;=50, "50-100"
)</f>
        <v>35-50</v>
      </c>
      <c r="AK5291" t="str" cm="1">
        <f t="array" ref="AK5291">_xlfn.IFS(
G5291&lt;6, "&lt;6",
AND(G5291&gt;=6, G5291&lt;12), "6-12",
AND(G5291&gt;=12, G5291&lt;18), "12-18",  AND(G5291&gt;=18, G5291&lt;24), "18-24", G5291&gt;=24, "24-36")</f>
        <v>18-24</v>
      </c>
    </row>
    <row r="5292" spans="1:37" x14ac:dyDescent="0.3">
      <c r="A5292" t="s">
        <v>5392</v>
      </c>
      <c r="B5292" t="s">
        <v>44</v>
      </c>
      <c r="C5292">
        <v>57</v>
      </c>
      <c r="D5292" t="s">
        <v>37</v>
      </c>
      <c r="E5292" t="s">
        <v>76</v>
      </c>
      <c r="F5292">
        <v>13</v>
      </c>
      <c r="G5292">
        <v>32</v>
      </c>
      <c r="H5292" t="s">
        <v>36</v>
      </c>
      <c r="I5292" t="s">
        <v>37</v>
      </c>
      <c r="J5292" t="s">
        <v>37</v>
      </c>
      <c r="K5292" t="s">
        <v>37</v>
      </c>
      <c r="L5292" t="s">
        <v>50</v>
      </c>
      <c r="M5292" t="s">
        <v>37</v>
      </c>
      <c r="N5292" t="s">
        <v>34</v>
      </c>
      <c r="O5292" t="s">
        <v>37</v>
      </c>
      <c r="P5292" t="s">
        <v>37</v>
      </c>
      <c r="Q5292" t="s">
        <v>37</v>
      </c>
      <c r="R5292" t="s">
        <v>37</v>
      </c>
      <c r="S5292" t="s">
        <v>37</v>
      </c>
      <c r="T5292" t="s">
        <v>37</v>
      </c>
      <c r="U5292" t="s">
        <v>67</v>
      </c>
      <c r="V5292" t="s">
        <v>37</v>
      </c>
      <c r="W5292" t="s">
        <v>51</v>
      </c>
      <c r="X5292">
        <v>110.45</v>
      </c>
      <c r="Y5292">
        <v>8058.85</v>
      </c>
      <c r="Z5292">
        <v>0</v>
      </c>
      <c r="AA5292">
        <v>0</v>
      </c>
      <c r="AB5292">
        <v>3357.36</v>
      </c>
      <c r="AC5292">
        <v>11416.21</v>
      </c>
      <c r="AD5292" t="s">
        <v>41</v>
      </c>
      <c r="AE5292" t="s">
        <v>42</v>
      </c>
      <c r="AF5292" t="s">
        <v>42</v>
      </c>
      <c r="AG5292">
        <f t="shared" si="164"/>
        <v>0</v>
      </c>
      <c r="AH5292" t="str" cm="1">
        <f t="array" ref="AH5292">_xlfn.IFS(
X5292&lt;=20, "&lt;20",
AND(X5292&gt;=20, X5292&lt;50), "20-50",
AND(X5292&gt;=50, X5292&lt;100), "50-100",
X5292&gt;=100, "&gt;100"
)</f>
        <v>&gt;100</v>
      </c>
      <c r="AI5292">
        <f t="shared" si="165"/>
        <v>0</v>
      </c>
      <c r="AJ5292" t="str" cm="1">
        <f t="array" ref="AJ5292">_xlfn.IFS(
C5292&lt;=20, "&lt;20",
AND(C5292&gt;=20, C5292&lt;35), "20-35",
AND(C5292&gt;=35, C5292&lt;50), "35-50",
C5292&gt;=50, "50-100"
)</f>
        <v>50-100</v>
      </c>
      <c r="AK5292" t="str" cm="1">
        <f t="array" ref="AK5292">_xlfn.IFS(
G5292&lt;6, "&lt;6",
AND(G5292&gt;=6, G5292&lt;12), "6-12",
AND(G5292&gt;=12, G5292&lt;18), "12-18",  AND(G5292&gt;=18, G5292&lt;24), "18-24", G5292&gt;=24, "24-36")</f>
        <v>24-36</v>
      </c>
    </row>
    <row r="5293" spans="1:37" x14ac:dyDescent="0.3">
      <c r="A5293" t="s">
        <v>5393</v>
      </c>
      <c r="B5293" t="s">
        <v>33</v>
      </c>
      <c r="C5293">
        <v>25</v>
      </c>
      <c r="D5293" t="s">
        <v>34</v>
      </c>
      <c r="E5293" t="s">
        <v>61</v>
      </c>
      <c r="F5293">
        <v>10</v>
      </c>
      <c r="G5293">
        <v>28</v>
      </c>
      <c r="H5293" t="s">
        <v>57</v>
      </c>
      <c r="I5293" t="s">
        <v>37</v>
      </c>
      <c r="J5293" t="s">
        <v>37</v>
      </c>
      <c r="K5293" t="s">
        <v>37</v>
      </c>
      <c r="L5293" t="s">
        <v>50</v>
      </c>
      <c r="M5293" t="s">
        <v>34</v>
      </c>
      <c r="N5293" t="s">
        <v>34</v>
      </c>
      <c r="O5293" t="s">
        <v>34</v>
      </c>
      <c r="P5293" t="s">
        <v>34</v>
      </c>
      <c r="Q5293" t="s">
        <v>34</v>
      </c>
      <c r="R5293" t="s">
        <v>34</v>
      </c>
      <c r="S5293" t="s">
        <v>37</v>
      </c>
      <c r="T5293" t="s">
        <v>37</v>
      </c>
      <c r="U5293" t="s">
        <v>46</v>
      </c>
      <c r="V5293" t="s">
        <v>37</v>
      </c>
      <c r="W5293" t="s">
        <v>40</v>
      </c>
      <c r="X5293">
        <v>73.75</v>
      </c>
      <c r="Y5293">
        <v>871.4</v>
      </c>
      <c r="Z5293">
        <v>0</v>
      </c>
      <c r="AA5293">
        <v>0</v>
      </c>
      <c r="AB5293">
        <v>179.52</v>
      </c>
      <c r="AC5293">
        <v>1050.92</v>
      </c>
      <c r="AD5293" t="s">
        <v>52</v>
      </c>
      <c r="AE5293" t="s">
        <v>104</v>
      </c>
      <c r="AF5293" t="s">
        <v>150</v>
      </c>
      <c r="AG5293">
        <f t="shared" si="164"/>
        <v>1</v>
      </c>
      <c r="AH5293" t="str" cm="1">
        <f t="array" ref="AH5293">_xlfn.IFS(
X5293&lt;=20, "&lt;20",
AND(X5293&gt;=20, X5293&lt;50), "20-50",
AND(X5293&gt;=50, X5293&lt;100), "50-100",
X5293&gt;=100, "&gt;100"
)</f>
        <v>50-100</v>
      </c>
      <c r="AI5293">
        <f t="shared" si="165"/>
        <v>0</v>
      </c>
      <c r="AJ5293" t="str" cm="1">
        <f t="array" ref="AJ5293">_xlfn.IFS(
C5293&lt;=20, "&lt;20",
AND(C5293&gt;=20, C5293&lt;35), "20-35",
AND(C5293&gt;=35, C5293&lt;50), "35-50",
C5293&gt;=50, "50-100"
)</f>
        <v>20-35</v>
      </c>
      <c r="AK5293" t="str" cm="1">
        <f t="array" ref="AK5293">_xlfn.IFS(
G5293&lt;6, "&lt;6",
AND(G5293&gt;=6, G5293&lt;12), "6-12",
AND(G5293&gt;=12, G5293&lt;18), "12-18",  AND(G5293&gt;=18, G5293&lt;24), "18-24", G5293&gt;=24, "24-36")</f>
        <v>24-36</v>
      </c>
    </row>
    <row r="5294" spans="1:37" x14ac:dyDescent="0.3">
      <c r="A5294" t="s">
        <v>5394</v>
      </c>
      <c r="B5294" t="s">
        <v>44</v>
      </c>
      <c r="C5294">
        <v>32</v>
      </c>
      <c r="D5294" t="s">
        <v>34</v>
      </c>
      <c r="E5294" t="s">
        <v>74</v>
      </c>
      <c r="F5294">
        <v>14</v>
      </c>
      <c r="G5294">
        <v>11</v>
      </c>
      <c r="H5294" t="s">
        <v>36</v>
      </c>
      <c r="I5294" t="s">
        <v>34</v>
      </c>
      <c r="J5294" t="s">
        <v>34</v>
      </c>
      <c r="K5294" t="s">
        <v>37</v>
      </c>
      <c r="L5294" t="s">
        <v>72</v>
      </c>
      <c r="M5294" t="s">
        <v>37</v>
      </c>
      <c r="N5294" t="s">
        <v>37</v>
      </c>
      <c r="O5294" t="s">
        <v>34</v>
      </c>
      <c r="P5294" t="s">
        <v>37</v>
      </c>
      <c r="Q5294" t="s">
        <v>34</v>
      </c>
      <c r="R5294" t="s">
        <v>37</v>
      </c>
      <c r="S5294" t="s">
        <v>37</v>
      </c>
      <c r="T5294" t="s">
        <v>37</v>
      </c>
      <c r="U5294" t="s">
        <v>67</v>
      </c>
      <c r="V5294" t="s">
        <v>37</v>
      </c>
      <c r="W5294" t="s">
        <v>51</v>
      </c>
      <c r="X5294">
        <v>49.85</v>
      </c>
      <c r="Y5294">
        <v>1520.1</v>
      </c>
      <c r="Z5294">
        <v>0</v>
      </c>
      <c r="AA5294">
        <v>0</v>
      </c>
      <c r="AB5294">
        <v>0</v>
      </c>
      <c r="AC5294">
        <v>1520.1</v>
      </c>
      <c r="AD5294" t="s">
        <v>41</v>
      </c>
      <c r="AE5294" t="s">
        <v>42</v>
      </c>
      <c r="AF5294" t="s">
        <v>42</v>
      </c>
      <c r="AG5294">
        <f t="shared" si="164"/>
        <v>0</v>
      </c>
      <c r="AH5294" t="str" cm="1">
        <f t="array" ref="AH5294">_xlfn.IFS(
X5294&lt;=20, "&lt;20",
AND(X5294&gt;=20, X5294&lt;50), "20-50",
AND(X5294&gt;=50, X5294&lt;100), "50-100",
X5294&gt;=100, "&gt;100"
)</f>
        <v>20-50</v>
      </c>
      <c r="AI5294">
        <f t="shared" si="165"/>
        <v>0</v>
      </c>
      <c r="AJ5294" t="str" cm="1">
        <f t="array" ref="AJ5294">_xlfn.IFS(
C5294&lt;=20, "&lt;20",
AND(C5294&gt;=20, C5294&lt;35), "20-35",
AND(C5294&gt;=35, C5294&lt;50), "35-50",
C5294&gt;=50, "50-100"
)</f>
        <v>20-35</v>
      </c>
      <c r="AK5294" t="str" cm="1">
        <f t="array" ref="AK5294">_xlfn.IFS(
G5294&lt;6, "&lt;6",
AND(G5294&gt;=6, G5294&lt;12), "6-12",
AND(G5294&gt;=12, G5294&lt;18), "12-18",  AND(G5294&gt;=18, G5294&lt;24), "18-24", G5294&gt;=24, "24-36")</f>
        <v>6-12</v>
      </c>
    </row>
    <row r="5295" spans="1:37" x14ac:dyDescent="0.3">
      <c r="A5295" t="s">
        <v>5395</v>
      </c>
      <c r="B5295" t="s">
        <v>33</v>
      </c>
      <c r="C5295">
        <v>45</v>
      </c>
      <c r="D5295" t="s">
        <v>37</v>
      </c>
      <c r="E5295" t="s">
        <v>114</v>
      </c>
      <c r="F5295">
        <v>9</v>
      </c>
      <c r="G5295">
        <v>10</v>
      </c>
      <c r="H5295" t="s">
        <v>70</v>
      </c>
      <c r="I5295" t="s">
        <v>37</v>
      </c>
      <c r="J5295" t="s">
        <v>34</v>
      </c>
      <c r="K5295" t="s">
        <v>37</v>
      </c>
      <c r="L5295" t="s">
        <v>72</v>
      </c>
      <c r="M5295" t="s">
        <v>34</v>
      </c>
      <c r="N5295" t="s">
        <v>34</v>
      </c>
      <c r="O5295" t="s">
        <v>37</v>
      </c>
      <c r="P5295" t="s">
        <v>34</v>
      </c>
      <c r="Q5295" t="s">
        <v>34</v>
      </c>
      <c r="R5295" t="s">
        <v>34</v>
      </c>
      <c r="S5295" t="s">
        <v>34</v>
      </c>
      <c r="T5295" t="s">
        <v>37</v>
      </c>
      <c r="U5295" t="s">
        <v>46</v>
      </c>
      <c r="V5295" t="s">
        <v>37</v>
      </c>
      <c r="W5295" t="s">
        <v>40</v>
      </c>
      <c r="X5295">
        <v>50.25</v>
      </c>
      <c r="Y5295">
        <v>2221.5500000000002</v>
      </c>
      <c r="Z5295">
        <v>0</v>
      </c>
      <c r="AA5295">
        <v>0</v>
      </c>
      <c r="AB5295">
        <v>292.05</v>
      </c>
      <c r="AC5295">
        <v>2513.6</v>
      </c>
      <c r="AD5295" t="s">
        <v>41</v>
      </c>
      <c r="AE5295" t="s">
        <v>42</v>
      </c>
      <c r="AF5295" t="s">
        <v>42</v>
      </c>
      <c r="AG5295">
        <f t="shared" si="164"/>
        <v>0</v>
      </c>
      <c r="AH5295" t="str" cm="1">
        <f t="array" ref="AH5295">_xlfn.IFS(
X5295&lt;=20, "&lt;20",
AND(X5295&gt;=20, X5295&lt;50), "20-50",
AND(X5295&gt;=50, X5295&lt;100), "50-100",
X5295&gt;=100, "&gt;100"
)</f>
        <v>50-100</v>
      </c>
      <c r="AI5295">
        <f t="shared" si="165"/>
        <v>0</v>
      </c>
      <c r="AJ5295" t="str" cm="1">
        <f t="array" ref="AJ5295">_xlfn.IFS(
C5295&lt;=20, "&lt;20",
AND(C5295&gt;=20, C5295&lt;35), "20-35",
AND(C5295&gt;=35, C5295&lt;50), "35-50",
C5295&gt;=50, "50-100"
)</f>
        <v>35-50</v>
      </c>
      <c r="AK5295" t="str" cm="1">
        <f t="array" ref="AK5295">_xlfn.IFS(
G5295&lt;6, "&lt;6",
AND(G5295&gt;=6, G5295&lt;12), "6-12",
AND(G5295&gt;=12, G5295&lt;18), "12-18",  AND(G5295&gt;=18, G5295&lt;24), "18-24", G5295&gt;=24, "24-36")</f>
        <v>6-12</v>
      </c>
    </row>
    <row r="5296" spans="1:37" x14ac:dyDescent="0.3">
      <c r="A5296" t="s">
        <v>5396</v>
      </c>
      <c r="B5296" t="s">
        <v>44</v>
      </c>
      <c r="C5296">
        <v>37</v>
      </c>
      <c r="D5296" t="s">
        <v>37</v>
      </c>
      <c r="E5296" t="s">
        <v>45</v>
      </c>
      <c r="F5296">
        <v>13</v>
      </c>
      <c r="G5296">
        <v>8</v>
      </c>
      <c r="H5296" t="s">
        <v>66</v>
      </c>
      <c r="I5296" t="s">
        <v>37</v>
      </c>
      <c r="J5296" t="s">
        <v>34</v>
      </c>
      <c r="K5296" t="s">
        <v>34</v>
      </c>
      <c r="L5296" t="s">
        <v>34</v>
      </c>
      <c r="M5296" t="s">
        <v>34</v>
      </c>
      <c r="N5296" t="s">
        <v>34</v>
      </c>
      <c r="O5296" t="s">
        <v>34</v>
      </c>
      <c r="P5296" t="s">
        <v>34</v>
      </c>
      <c r="Q5296" t="s">
        <v>34</v>
      </c>
      <c r="R5296" t="s">
        <v>34</v>
      </c>
      <c r="S5296" t="s">
        <v>34</v>
      </c>
      <c r="T5296" t="s">
        <v>34</v>
      </c>
      <c r="U5296" t="s">
        <v>67</v>
      </c>
      <c r="V5296" t="s">
        <v>37</v>
      </c>
      <c r="W5296" t="s">
        <v>40</v>
      </c>
      <c r="X5296">
        <v>19.8</v>
      </c>
      <c r="Y5296">
        <v>1468.75</v>
      </c>
      <c r="Z5296">
        <v>0</v>
      </c>
      <c r="AA5296">
        <v>0</v>
      </c>
      <c r="AB5296">
        <v>2191.6799999999998</v>
      </c>
      <c r="AC5296">
        <v>3660.43</v>
      </c>
      <c r="AD5296" t="s">
        <v>41</v>
      </c>
      <c r="AE5296" t="s">
        <v>42</v>
      </c>
      <c r="AF5296" t="s">
        <v>42</v>
      </c>
      <c r="AG5296">
        <f t="shared" si="164"/>
        <v>0</v>
      </c>
      <c r="AH5296" t="str" cm="1">
        <f t="array" ref="AH5296">_xlfn.IFS(
X5296&lt;=20, "&lt;20",
AND(X5296&gt;=20, X5296&lt;50), "20-50",
AND(X5296&gt;=50, X5296&lt;100), "50-100",
X5296&gt;=100, "&gt;100"
)</f>
        <v>&lt;20</v>
      </c>
      <c r="AI5296">
        <f t="shared" si="165"/>
        <v>0</v>
      </c>
      <c r="AJ5296" t="str" cm="1">
        <f t="array" ref="AJ5296">_xlfn.IFS(
C5296&lt;=20, "&lt;20",
AND(C5296&gt;=20, C5296&lt;35), "20-35",
AND(C5296&gt;=35, C5296&lt;50), "35-50",
C5296&gt;=50, "50-100"
)</f>
        <v>35-50</v>
      </c>
      <c r="AK5296" t="str" cm="1">
        <f t="array" ref="AK5296">_xlfn.IFS(
G5296&lt;6, "&lt;6",
AND(G5296&gt;=6, G5296&lt;12), "6-12",
AND(G5296&gt;=12, G5296&lt;18), "12-18",  AND(G5296&gt;=18, G5296&lt;24), "18-24", G5296&gt;=24, "24-36")</f>
        <v>6-12</v>
      </c>
    </row>
    <row r="5297" spans="1:37" x14ac:dyDescent="0.3">
      <c r="A5297" t="s">
        <v>5397</v>
      </c>
      <c r="B5297" t="s">
        <v>44</v>
      </c>
      <c r="C5297">
        <v>30</v>
      </c>
      <c r="D5297" t="s">
        <v>37</v>
      </c>
      <c r="E5297" t="s">
        <v>35</v>
      </c>
      <c r="F5297">
        <v>11</v>
      </c>
      <c r="G5297">
        <v>21</v>
      </c>
      <c r="H5297" t="s">
        <v>36</v>
      </c>
      <c r="I5297" t="s">
        <v>37</v>
      </c>
      <c r="J5297" t="s">
        <v>37</v>
      </c>
      <c r="K5297" t="s">
        <v>37</v>
      </c>
      <c r="L5297" t="s">
        <v>50</v>
      </c>
      <c r="M5297" t="s">
        <v>34</v>
      </c>
      <c r="N5297" t="s">
        <v>37</v>
      </c>
      <c r="O5297" t="s">
        <v>37</v>
      </c>
      <c r="P5297" t="s">
        <v>34</v>
      </c>
      <c r="Q5297" t="s">
        <v>34</v>
      </c>
      <c r="R5297" t="s">
        <v>37</v>
      </c>
      <c r="S5297" t="s">
        <v>37</v>
      </c>
      <c r="T5297" t="s">
        <v>34</v>
      </c>
      <c r="U5297" t="s">
        <v>39</v>
      </c>
      <c r="V5297" t="s">
        <v>37</v>
      </c>
      <c r="W5297" t="s">
        <v>40</v>
      </c>
      <c r="X5297">
        <v>95</v>
      </c>
      <c r="Y5297">
        <v>4368.8500000000004</v>
      </c>
      <c r="Z5297">
        <v>0</v>
      </c>
      <c r="AA5297">
        <v>60</v>
      </c>
      <c r="AB5297">
        <v>1505.25</v>
      </c>
      <c r="AC5297">
        <v>5934.1</v>
      </c>
      <c r="AD5297" t="s">
        <v>41</v>
      </c>
      <c r="AE5297" t="s">
        <v>42</v>
      </c>
      <c r="AF5297" t="s">
        <v>42</v>
      </c>
      <c r="AG5297">
        <f t="shared" si="164"/>
        <v>0</v>
      </c>
      <c r="AH5297" t="str" cm="1">
        <f t="array" ref="AH5297">_xlfn.IFS(
X5297&lt;=20, "&lt;20",
AND(X5297&gt;=20, X5297&lt;50), "20-50",
AND(X5297&gt;=50, X5297&lt;100), "50-100",
X5297&gt;=100, "&gt;100"
)</f>
        <v>50-100</v>
      </c>
      <c r="AI5297">
        <f t="shared" si="165"/>
        <v>0</v>
      </c>
      <c r="AJ5297" t="str" cm="1">
        <f t="array" ref="AJ5297">_xlfn.IFS(
C5297&lt;=20, "&lt;20",
AND(C5297&gt;=20, C5297&lt;35), "20-35",
AND(C5297&gt;=35, C5297&lt;50), "35-50",
C5297&gt;=50, "50-100"
)</f>
        <v>20-35</v>
      </c>
      <c r="AK5297" t="str" cm="1">
        <f t="array" ref="AK5297">_xlfn.IFS(
G5297&lt;6, "&lt;6",
AND(G5297&gt;=6, G5297&lt;12), "6-12",
AND(G5297&gt;=12, G5297&lt;18), "12-18",  AND(G5297&gt;=18, G5297&lt;24), "18-24", G5297&gt;=24, "24-36")</f>
        <v>18-24</v>
      </c>
    </row>
    <row r="5298" spans="1:37" x14ac:dyDescent="0.3">
      <c r="A5298" t="s">
        <v>5398</v>
      </c>
      <c r="B5298" t="s">
        <v>33</v>
      </c>
      <c r="C5298">
        <v>66</v>
      </c>
      <c r="D5298" t="s">
        <v>37</v>
      </c>
      <c r="E5298" t="s">
        <v>90</v>
      </c>
      <c r="F5298">
        <v>3</v>
      </c>
      <c r="G5298">
        <v>34</v>
      </c>
      <c r="H5298" t="s">
        <v>70</v>
      </c>
      <c r="I5298" t="s">
        <v>37</v>
      </c>
      <c r="J5298" t="s">
        <v>37</v>
      </c>
      <c r="K5298" t="s">
        <v>34</v>
      </c>
      <c r="L5298" t="s">
        <v>34</v>
      </c>
      <c r="M5298" t="s">
        <v>34</v>
      </c>
      <c r="N5298" t="s">
        <v>34</v>
      </c>
      <c r="O5298" t="s">
        <v>34</v>
      </c>
      <c r="P5298" t="s">
        <v>34</v>
      </c>
      <c r="Q5298" t="s">
        <v>34</v>
      </c>
      <c r="R5298" t="s">
        <v>34</v>
      </c>
      <c r="S5298" t="s">
        <v>34</v>
      </c>
      <c r="T5298" t="s">
        <v>34</v>
      </c>
      <c r="U5298" t="s">
        <v>67</v>
      </c>
      <c r="V5298" t="s">
        <v>37</v>
      </c>
      <c r="W5298" t="s">
        <v>40</v>
      </c>
      <c r="X5298">
        <v>-10</v>
      </c>
      <c r="Y5298">
        <v>1413</v>
      </c>
      <c r="Z5298">
        <v>0</v>
      </c>
      <c r="AA5298">
        <v>0</v>
      </c>
      <c r="AB5298">
        <v>1088.72</v>
      </c>
      <c r="AC5298">
        <v>2501.7199999999998</v>
      </c>
      <c r="AD5298" t="s">
        <v>41</v>
      </c>
      <c r="AE5298" t="s">
        <v>42</v>
      </c>
      <c r="AF5298" t="s">
        <v>42</v>
      </c>
      <c r="AG5298">
        <f t="shared" si="164"/>
        <v>0</v>
      </c>
      <c r="AH5298" t="str" cm="1">
        <f t="array" ref="AH5298">_xlfn.IFS(
X5298&lt;=20, "&lt;20",
AND(X5298&gt;=20, X5298&lt;50), "20-50",
AND(X5298&gt;=50, X5298&lt;100), "50-100",
X5298&gt;=100, "&gt;100"
)</f>
        <v>&lt;20</v>
      </c>
      <c r="AI5298">
        <f t="shared" si="165"/>
        <v>0</v>
      </c>
      <c r="AJ5298" t="str" cm="1">
        <f t="array" ref="AJ5298">_xlfn.IFS(
C5298&lt;=20, "&lt;20",
AND(C5298&gt;=20, C5298&lt;35), "20-35",
AND(C5298&gt;=35, C5298&lt;50), "35-50",
C5298&gt;=50, "50-100"
)</f>
        <v>50-100</v>
      </c>
      <c r="AK5298" t="str" cm="1">
        <f t="array" ref="AK5298">_xlfn.IFS(
G5298&lt;6, "&lt;6",
AND(G5298&gt;=6, G5298&lt;12), "6-12",
AND(G5298&gt;=12, G5298&lt;18), "12-18",  AND(G5298&gt;=18, G5298&lt;24), "18-24", G5298&gt;=24, "24-36")</f>
        <v>24-36</v>
      </c>
    </row>
    <row r="5299" spans="1:37" x14ac:dyDescent="0.3">
      <c r="A5299" t="s">
        <v>5399</v>
      </c>
      <c r="B5299" t="s">
        <v>44</v>
      </c>
      <c r="C5299">
        <v>25</v>
      </c>
      <c r="D5299" t="s">
        <v>34</v>
      </c>
      <c r="E5299" t="s">
        <v>87</v>
      </c>
      <c r="F5299">
        <v>2</v>
      </c>
      <c r="G5299">
        <v>17</v>
      </c>
      <c r="H5299" t="s">
        <v>36</v>
      </c>
      <c r="I5299" t="s">
        <v>37</v>
      </c>
      <c r="J5299" t="s">
        <v>34</v>
      </c>
      <c r="K5299" t="s">
        <v>34</v>
      </c>
      <c r="L5299" t="s">
        <v>34</v>
      </c>
      <c r="M5299" t="s">
        <v>34</v>
      </c>
      <c r="N5299" t="s">
        <v>34</v>
      </c>
      <c r="O5299" t="s">
        <v>34</v>
      </c>
      <c r="P5299" t="s">
        <v>34</v>
      </c>
      <c r="Q5299" t="s">
        <v>34</v>
      </c>
      <c r="R5299" t="s">
        <v>34</v>
      </c>
      <c r="S5299" t="s">
        <v>34</v>
      </c>
      <c r="T5299" t="s">
        <v>34</v>
      </c>
      <c r="U5299" t="s">
        <v>39</v>
      </c>
      <c r="V5299" t="s">
        <v>34</v>
      </c>
      <c r="W5299" t="s">
        <v>40</v>
      </c>
      <c r="X5299">
        <v>19.55</v>
      </c>
      <c r="Y5299">
        <v>280.85000000000002</v>
      </c>
      <c r="Z5299">
        <v>0</v>
      </c>
      <c r="AA5299">
        <v>0</v>
      </c>
      <c r="AB5299">
        <v>721.14</v>
      </c>
      <c r="AC5299">
        <v>1001.99</v>
      </c>
      <c r="AD5299" t="s">
        <v>41</v>
      </c>
      <c r="AE5299" t="s">
        <v>42</v>
      </c>
      <c r="AF5299" t="s">
        <v>42</v>
      </c>
      <c r="AG5299">
        <f t="shared" si="164"/>
        <v>0</v>
      </c>
      <c r="AH5299" t="str" cm="1">
        <f t="array" ref="AH5299">_xlfn.IFS(
X5299&lt;=20, "&lt;20",
AND(X5299&gt;=20, X5299&lt;50), "20-50",
AND(X5299&gt;=50, X5299&lt;100), "50-100",
X5299&gt;=100, "&gt;100"
)</f>
        <v>&lt;20</v>
      </c>
      <c r="AI5299">
        <f t="shared" si="165"/>
        <v>0</v>
      </c>
      <c r="AJ5299" t="str" cm="1">
        <f t="array" ref="AJ5299">_xlfn.IFS(
C5299&lt;=20, "&lt;20",
AND(C5299&gt;=20, C5299&lt;35), "20-35",
AND(C5299&gt;=35, C5299&lt;50), "35-50",
C5299&gt;=50, "50-100"
)</f>
        <v>20-35</v>
      </c>
      <c r="AK5299" t="str" cm="1">
        <f t="array" ref="AK5299">_xlfn.IFS(
G5299&lt;6, "&lt;6",
AND(G5299&gt;=6, G5299&lt;12), "6-12",
AND(G5299&gt;=12, G5299&lt;18), "12-18",  AND(G5299&gt;=18, G5299&lt;24), "18-24", G5299&gt;=24, "24-36")</f>
        <v>12-18</v>
      </c>
    </row>
    <row r="5300" spans="1:37" x14ac:dyDescent="0.3">
      <c r="A5300" t="s">
        <v>5400</v>
      </c>
      <c r="B5300" t="s">
        <v>44</v>
      </c>
      <c r="C5300">
        <v>56</v>
      </c>
      <c r="D5300" t="s">
        <v>37</v>
      </c>
      <c r="E5300" t="s">
        <v>45</v>
      </c>
      <c r="F5300">
        <v>1</v>
      </c>
      <c r="G5300">
        <v>25</v>
      </c>
      <c r="H5300" t="s">
        <v>36</v>
      </c>
      <c r="I5300" t="s">
        <v>37</v>
      </c>
      <c r="J5300" t="s">
        <v>37</v>
      </c>
      <c r="K5300" t="s">
        <v>37</v>
      </c>
      <c r="L5300" t="s">
        <v>72</v>
      </c>
      <c r="M5300" t="s">
        <v>37</v>
      </c>
      <c r="N5300" t="s">
        <v>34</v>
      </c>
      <c r="O5300" t="s">
        <v>37</v>
      </c>
      <c r="P5300" t="s">
        <v>37</v>
      </c>
      <c r="Q5300" t="s">
        <v>37</v>
      </c>
      <c r="R5300" t="s">
        <v>37</v>
      </c>
      <c r="S5300" t="s">
        <v>37</v>
      </c>
      <c r="T5300" t="s">
        <v>34</v>
      </c>
      <c r="U5300" t="s">
        <v>67</v>
      </c>
      <c r="V5300" t="s">
        <v>34</v>
      </c>
      <c r="W5300" t="s">
        <v>51</v>
      </c>
      <c r="X5300">
        <v>87.1</v>
      </c>
      <c r="Y5300">
        <v>4735.2</v>
      </c>
      <c r="Z5300">
        <v>0</v>
      </c>
      <c r="AA5300">
        <v>80</v>
      </c>
      <c r="AB5300">
        <v>1001.16</v>
      </c>
      <c r="AC5300">
        <v>5816.36</v>
      </c>
      <c r="AD5300" t="s">
        <v>41</v>
      </c>
      <c r="AE5300" t="s">
        <v>42</v>
      </c>
      <c r="AF5300" t="s">
        <v>42</v>
      </c>
      <c r="AG5300">
        <f t="shared" si="164"/>
        <v>0</v>
      </c>
      <c r="AH5300" t="str" cm="1">
        <f t="array" ref="AH5300">_xlfn.IFS(
X5300&lt;=20, "&lt;20",
AND(X5300&gt;=20, X5300&lt;50), "20-50",
AND(X5300&gt;=50, X5300&lt;100), "50-100",
X5300&gt;=100, "&gt;100"
)</f>
        <v>50-100</v>
      </c>
      <c r="AI5300">
        <f t="shared" si="165"/>
        <v>0</v>
      </c>
      <c r="AJ5300" t="str" cm="1">
        <f t="array" ref="AJ5300">_xlfn.IFS(
C5300&lt;=20, "&lt;20",
AND(C5300&gt;=20, C5300&lt;35), "20-35",
AND(C5300&gt;=35, C5300&lt;50), "35-50",
C5300&gt;=50, "50-100"
)</f>
        <v>50-100</v>
      </c>
      <c r="AK5300" t="str" cm="1">
        <f t="array" ref="AK5300">_xlfn.IFS(
G5300&lt;6, "&lt;6",
AND(G5300&gt;=6, G5300&lt;12), "6-12",
AND(G5300&gt;=12, G5300&lt;18), "12-18",  AND(G5300&gt;=18, G5300&lt;24), "18-24", G5300&gt;=24, "24-36")</f>
        <v>24-36</v>
      </c>
    </row>
    <row r="5301" spans="1:37" x14ac:dyDescent="0.3">
      <c r="A5301" t="s">
        <v>5401</v>
      </c>
      <c r="B5301" t="s">
        <v>44</v>
      </c>
      <c r="C5301">
        <v>51</v>
      </c>
      <c r="D5301" t="s">
        <v>37</v>
      </c>
      <c r="E5301" t="s">
        <v>61</v>
      </c>
      <c r="F5301">
        <v>2</v>
      </c>
      <c r="G5301">
        <v>28</v>
      </c>
      <c r="H5301" t="s">
        <v>36</v>
      </c>
      <c r="I5301" t="s">
        <v>37</v>
      </c>
      <c r="J5301" t="s">
        <v>37</v>
      </c>
      <c r="K5301" t="s">
        <v>34</v>
      </c>
      <c r="L5301" t="s">
        <v>34</v>
      </c>
      <c r="M5301" t="s">
        <v>34</v>
      </c>
      <c r="N5301" t="s">
        <v>34</v>
      </c>
      <c r="O5301" t="s">
        <v>34</v>
      </c>
      <c r="P5301" t="s">
        <v>34</v>
      </c>
      <c r="Q5301" t="s">
        <v>34</v>
      </c>
      <c r="R5301" t="s">
        <v>34</v>
      </c>
      <c r="S5301" t="s">
        <v>34</v>
      </c>
      <c r="T5301" t="s">
        <v>34</v>
      </c>
      <c r="U5301" t="s">
        <v>46</v>
      </c>
      <c r="V5301" t="s">
        <v>37</v>
      </c>
      <c r="W5301" t="s">
        <v>51</v>
      </c>
      <c r="X5301">
        <v>26.35</v>
      </c>
      <c r="Y5301">
        <v>378.6</v>
      </c>
      <c r="Z5301">
        <v>0</v>
      </c>
      <c r="AA5301">
        <v>0</v>
      </c>
      <c r="AB5301">
        <v>119.4</v>
      </c>
      <c r="AC5301">
        <v>498</v>
      </c>
      <c r="AD5301" t="s">
        <v>41</v>
      </c>
      <c r="AE5301" t="s">
        <v>42</v>
      </c>
      <c r="AF5301" t="s">
        <v>42</v>
      </c>
      <c r="AG5301">
        <f t="shared" si="164"/>
        <v>0</v>
      </c>
      <c r="AH5301" t="str" cm="1">
        <f t="array" ref="AH5301">_xlfn.IFS(
X5301&lt;=20, "&lt;20",
AND(X5301&gt;=20, X5301&lt;50), "20-50",
AND(X5301&gt;=50, X5301&lt;100), "50-100",
X5301&gt;=100, "&gt;100"
)</f>
        <v>20-50</v>
      </c>
      <c r="AI5301">
        <f t="shared" si="165"/>
        <v>0</v>
      </c>
      <c r="AJ5301" t="str" cm="1">
        <f t="array" ref="AJ5301">_xlfn.IFS(
C5301&lt;=20, "&lt;20",
AND(C5301&gt;=20, C5301&lt;35), "20-35",
AND(C5301&gt;=35, C5301&lt;50), "35-50",
C5301&gt;=50, "50-100"
)</f>
        <v>50-100</v>
      </c>
      <c r="AK5301" t="str" cm="1">
        <f t="array" ref="AK5301">_xlfn.IFS(
G5301&lt;6, "&lt;6",
AND(G5301&gt;=6, G5301&lt;12), "6-12",
AND(G5301&gt;=12, G5301&lt;18), "12-18",  AND(G5301&gt;=18, G5301&lt;24), "18-24", G5301&gt;=24, "24-36")</f>
        <v>24-36</v>
      </c>
    </row>
    <row r="5302" spans="1:37" x14ac:dyDescent="0.3">
      <c r="A5302" t="s">
        <v>5402</v>
      </c>
      <c r="B5302" t="s">
        <v>44</v>
      </c>
      <c r="C5302">
        <v>52</v>
      </c>
      <c r="D5302" t="s">
        <v>34</v>
      </c>
      <c r="E5302" t="s">
        <v>103</v>
      </c>
      <c r="F5302">
        <v>8</v>
      </c>
      <c r="G5302">
        <v>1</v>
      </c>
      <c r="H5302" t="s">
        <v>57</v>
      </c>
      <c r="I5302" t="s">
        <v>37</v>
      </c>
      <c r="J5302" t="s">
        <v>34</v>
      </c>
      <c r="K5302" t="s">
        <v>37</v>
      </c>
      <c r="L5302" t="s">
        <v>50</v>
      </c>
      <c r="M5302" t="s">
        <v>37</v>
      </c>
      <c r="N5302" t="s">
        <v>34</v>
      </c>
      <c r="O5302" t="s">
        <v>34</v>
      </c>
      <c r="P5302" t="s">
        <v>34</v>
      </c>
      <c r="Q5302" t="s">
        <v>34</v>
      </c>
      <c r="R5302" t="s">
        <v>34</v>
      </c>
      <c r="S5302" t="s">
        <v>34</v>
      </c>
      <c r="T5302" t="s">
        <v>37</v>
      </c>
      <c r="U5302" t="s">
        <v>46</v>
      </c>
      <c r="V5302" t="s">
        <v>34</v>
      </c>
      <c r="W5302" t="s">
        <v>51</v>
      </c>
      <c r="X5302">
        <v>75</v>
      </c>
      <c r="Y5302">
        <v>1573.95</v>
      </c>
      <c r="Z5302">
        <v>0</v>
      </c>
      <c r="AA5302">
        <v>0</v>
      </c>
      <c r="AB5302">
        <v>854.04</v>
      </c>
      <c r="AC5302">
        <v>2427.9899999999998</v>
      </c>
      <c r="AD5302" t="s">
        <v>41</v>
      </c>
      <c r="AE5302" t="s">
        <v>42</v>
      </c>
      <c r="AF5302" t="s">
        <v>42</v>
      </c>
      <c r="AG5302">
        <f t="shared" si="164"/>
        <v>0</v>
      </c>
      <c r="AH5302" t="str" cm="1">
        <f t="array" ref="AH5302">_xlfn.IFS(
X5302&lt;=20, "&lt;20",
AND(X5302&gt;=20, X5302&lt;50), "20-50",
AND(X5302&gt;=50, X5302&lt;100), "50-100",
X5302&gt;=100, "&gt;100"
)</f>
        <v>50-100</v>
      </c>
      <c r="AI5302">
        <f t="shared" si="165"/>
        <v>0</v>
      </c>
      <c r="AJ5302" t="str" cm="1">
        <f t="array" ref="AJ5302">_xlfn.IFS(
C5302&lt;=20, "&lt;20",
AND(C5302&gt;=20, C5302&lt;35), "20-35",
AND(C5302&gt;=35, C5302&lt;50), "35-50",
C5302&gt;=50, "50-100"
)</f>
        <v>50-100</v>
      </c>
      <c r="AK5302" t="str" cm="1">
        <f t="array" ref="AK5302">_xlfn.IFS(
G5302&lt;6, "&lt;6",
AND(G5302&gt;=6, G5302&lt;12), "6-12",
AND(G5302&gt;=12, G5302&lt;18), "12-18",  AND(G5302&gt;=18, G5302&lt;24), "18-24", G5302&gt;=24, "24-36")</f>
        <v>&lt;6</v>
      </c>
    </row>
    <row r="5303" spans="1:37" x14ac:dyDescent="0.3">
      <c r="A5303" t="s">
        <v>5403</v>
      </c>
      <c r="B5303" t="s">
        <v>44</v>
      </c>
      <c r="C5303">
        <v>36</v>
      </c>
      <c r="D5303" t="s">
        <v>34</v>
      </c>
      <c r="E5303" t="s">
        <v>158</v>
      </c>
      <c r="F5303">
        <v>1</v>
      </c>
      <c r="G5303">
        <v>17</v>
      </c>
      <c r="H5303" t="s">
        <v>36</v>
      </c>
      <c r="I5303" t="s">
        <v>37</v>
      </c>
      <c r="J5303" t="s">
        <v>37</v>
      </c>
      <c r="K5303" t="s">
        <v>37</v>
      </c>
      <c r="L5303" t="s">
        <v>50</v>
      </c>
      <c r="M5303" t="s">
        <v>34</v>
      </c>
      <c r="N5303" t="s">
        <v>34</v>
      </c>
      <c r="O5303" t="s">
        <v>34</v>
      </c>
      <c r="P5303" t="s">
        <v>34</v>
      </c>
      <c r="Q5303" t="s">
        <v>37</v>
      </c>
      <c r="R5303" t="s">
        <v>34</v>
      </c>
      <c r="S5303" t="s">
        <v>34</v>
      </c>
      <c r="T5303" t="s">
        <v>37</v>
      </c>
      <c r="U5303" t="s">
        <v>46</v>
      </c>
      <c r="V5303" t="s">
        <v>37</v>
      </c>
      <c r="W5303" t="s">
        <v>51</v>
      </c>
      <c r="X5303">
        <v>84.45</v>
      </c>
      <c r="Y5303">
        <v>1059.55</v>
      </c>
      <c r="Z5303">
        <v>0</v>
      </c>
      <c r="AA5303">
        <v>0</v>
      </c>
      <c r="AB5303">
        <v>148.32</v>
      </c>
      <c r="AC5303">
        <v>1207.8699999999999</v>
      </c>
      <c r="AD5303" t="s">
        <v>52</v>
      </c>
      <c r="AE5303" t="s">
        <v>58</v>
      </c>
      <c r="AF5303" t="s">
        <v>88</v>
      </c>
      <c r="AG5303">
        <f t="shared" si="164"/>
        <v>1</v>
      </c>
      <c r="AH5303" t="str" cm="1">
        <f t="array" ref="AH5303">_xlfn.IFS(
X5303&lt;=20, "&lt;20",
AND(X5303&gt;=20, X5303&lt;50), "20-50",
AND(X5303&gt;=50, X5303&lt;100), "50-100",
X5303&gt;=100, "&gt;100"
)</f>
        <v>50-100</v>
      </c>
      <c r="AI5303">
        <f t="shared" si="165"/>
        <v>0</v>
      </c>
      <c r="AJ5303" t="str" cm="1">
        <f t="array" ref="AJ5303">_xlfn.IFS(
C5303&lt;=20, "&lt;20",
AND(C5303&gt;=20, C5303&lt;35), "20-35",
AND(C5303&gt;=35, C5303&lt;50), "35-50",
C5303&gt;=50, "50-100"
)</f>
        <v>35-50</v>
      </c>
      <c r="AK5303" t="str" cm="1">
        <f t="array" ref="AK5303">_xlfn.IFS(
G5303&lt;6, "&lt;6",
AND(G5303&gt;=6, G5303&lt;12), "6-12",
AND(G5303&gt;=12, G5303&lt;18), "12-18",  AND(G5303&gt;=18, G5303&lt;24), "18-24", G5303&gt;=24, "24-36")</f>
        <v>12-18</v>
      </c>
    </row>
    <row r="5304" spans="1:37" x14ac:dyDescent="0.3">
      <c r="A5304" t="s">
        <v>5404</v>
      </c>
      <c r="B5304" t="s">
        <v>44</v>
      </c>
      <c r="C5304">
        <v>58</v>
      </c>
      <c r="D5304" t="s">
        <v>37</v>
      </c>
      <c r="E5304" t="s">
        <v>48</v>
      </c>
      <c r="F5304">
        <v>13</v>
      </c>
      <c r="G5304">
        <v>29</v>
      </c>
      <c r="H5304" t="s">
        <v>36</v>
      </c>
      <c r="I5304" t="s">
        <v>34</v>
      </c>
      <c r="J5304" t="s">
        <v>34</v>
      </c>
      <c r="K5304" t="s">
        <v>37</v>
      </c>
      <c r="L5304" t="s">
        <v>72</v>
      </c>
      <c r="M5304" t="s">
        <v>34</v>
      </c>
      <c r="N5304" t="s">
        <v>37</v>
      </c>
      <c r="O5304" t="s">
        <v>34</v>
      </c>
      <c r="P5304" t="s">
        <v>34</v>
      </c>
      <c r="Q5304" t="s">
        <v>37</v>
      </c>
      <c r="R5304" t="s">
        <v>37</v>
      </c>
      <c r="S5304" t="s">
        <v>37</v>
      </c>
      <c r="T5304" t="s">
        <v>34</v>
      </c>
      <c r="U5304" t="s">
        <v>39</v>
      </c>
      <c r="V5304" t="s">
        <v>37</v>
      </c>
      <c r="W5304" t="s">
        <v>51</v>
      </c>
      <c r="X5304">
        <v>51.8</v>
      </c>
      <c r="Y5304">
        <v>2541.25</v>
      </c>
      <c r="Z5304">
        <v>0</v>
      </c>
      <c r="AA5304">
        <v>50</v>
      </c>
      <c r="AB5304">
        <v>0</v>
      </c>
      <c r="AC5304">
        <v>2591.25</v>
      </c>
      <c r="AD5304" t="s">
        <v>52</v>
      </c>
      <c r="AE5304" t="s">
        <v>94</v>
      </c>
      <c r="AF5304" t="s">
        <v>235</v>
      </c>
      <c r="AG5304">
        <f t="shared" si="164"/>
        <v>1</v>
      </c>
      <c r="AH5304" t="str" cm="1">
        <f t="array" ref="AH5304">_xlfn.IFS(
X5304&lt;=20, "&lt;20",
AND(X5304&gt;=20, X5304&lt;50), "20-50",
AND(X5304&gt;=50, X5304&lt;100), "50-100",
X5304&gt;=100, "&gt;100"
)</f>
        <v>50-100</v>
      </c>
      <c r="AI5304">
        <f t="shared" si="165"/>
        <v>0</v>
      </c>
      <c r="AJ5304" t="str" cm="1">
        <f t="array" ref="AJ5304">_xlfn.IFS(
C5304&lt;=20, "&lt;20",
AND(C5304&gt;=20, C5304&lt;35), "20-35",
AND(C5304&gt;=35, C5304&lt;50), "35-50",
C5304&gt;=50, "50-100"
)</f>
        <v>50-100</v>
      </c>
      <c r="AK5304" t="str" cm="1">
        <f t="array" ref="AK5304">_xlfn.IFS(
G5304&lt;6, "&lt;6",
AND(G5304&gt;=6, G5304&lt;12), "6-12",
AND(G5304&gt;=12, G5304&lt;18), "12-18",  AND(G5304&gt;=18, G5304&lt;24), "18-24", G5304&gt;=24, "24-36")</f>
        <v>24-36</v>
      </c>
    </row>
    <row r="5305" spans="1:37" x14ac:dyDescent="0.3">
      <c r="A5305" t="s">
        <v>5405</v>
      </c>
      <c r="B5305" t="s">
        <v>44</v>
      </c>
      <c r="C5305">
        <v>28</v>
      </c>
      <c r="D5305" t="s">
        <v>34</v>
      </c>
      <c r="E5305" t="s">
        <v>124</v>
      </c>
      <c r="F5305">
        <v>1</v>
      </c>
      <c r="G5305">
        <v>13</v>
      </c>
      <c r="H5305" t="s">
        <v>36</v>
      </c>
      <c r="I5305" t="s">
        <v>34</v>
      </c>
      <c r="J5305" t="s">
        <v>34</v>
      </c>
      <c r="K5305" t="s">
        <v>37</v>
      </c>
      <c r="L5305" t="s">
        <v>38</v>
      </c>
      <c r="M5305" t="s">
        <v>34</v>
      </c>
      <c r="N5305" t="s">
        <v>34</v>
      </c>
      <c r="O5305" t="s">
        <v>34</v>
      </c>
      <c r="P5305" t="s">
        <v>34</v>
      </c>
      <c r="Q5305" t="s">
        <v>37</v>
      </c>
      <c r="R5305" t="s">
        <v>37</v>
      </c>
      <c r="S5305" t="s">
        <v>37</v>
      </c>
      <c r="T5305" t="s">
        <v>37</v>
      </c>
      <c r="U5305" t="s">
        <v>46</v>
      </c>
      <c r="V5305" t="s">
        <v>34</v>
      </c>
      <c r="W5305" t="s">
        <v>51</v>
      </c>
      <c r="X5305">
        <v>44.6</v>
      </c>
      <c r="Y5305">
        <v>97.1</v>
      </c>
      <c r="Z5305">
        <v>0</v>
      </c>
      <c r="AA5305">
        <v>0</v>
      </c>
      <c r="AB5305">
        <v>0</v>
      </c>
      <c r="AC5305">
        <v>97.1</v>
      </c>
      <c r="AD5305" t="s">
        <v>52</v>
      </c>
      <c r="AE5305" t="s">
        <v>53</v>
      </c>
      <c r="AF5305" t="s">
        <v>91</v>
      </c>
      <c r="AG5305">
        <f t="shared" si="164"/>
        <v>1</v>
      </c>
      <c r="AH5305" t="str" cm="1">
        <f t="array" ref="AH5305">_xlfn.IFS(
X5305&lt;=20, "&lt;20",
AND(X5305&gt;=20, X5305&lt;50), "20-50",
AND(X5305&gt;=50, X5305&lt;100), "50-100",
X5305&gt;=100, "&gt;100"
)</f>
        <v>20-50</v>
      </c>
      <c r="AI5305">
        <f t="shared" si="165"/>
        <v>0</v>
      </c>
      <c r="AJ5305" t="str" cm="1">
        <f t="array" ref="AJ5305">_xlfn.IFS(
C5305&lt;=20, "&lt;20",
AND(C5305&gt;=20, C5305&lt;35), "20-35",
AND(C5305&gt;=35, C5305&lt;50), "35-50",
C5305&gt;=50, "50-100"
)</f>
        <v>20-35</v>
      </c>
      <c r="AK5305" t="str" cm="1">
        <f t="array" ref="AK5305">_xlfn.IFS(
G5305&lt;6, "&lt;6",
AND(G5305&gt;=6, G5305&lt;12), "6-12",
AND(G5305&gt;=12, G5305&lt;18), "12-18",  AND(G5305&gt;=18, G5305&lt;24), "18-24", G5305&gt;=24, "24-36")</f>
        <v>12-18</v>
      </c>
    </row>
    <row r="5306" spans="1:37" x14ac:dyDescent="0.3">
      <c r="A5306" t="s">
        <v>5406</v>
      </c>
      <c r="B5306" t="s">
        <v>44</v>
      </c>
      <c r="C5306">
        <v>65</v>
      </c>
      <c r="D5306" t="s">
        <v>34</v>
      </c>
      <c r="E5306" t="s">
        <v>90</v>
      </c>
      <c r="F5306">
        <v>12</v>
      </c>
      <c r="G5306">
        <v>1</v>
      </c>
      <c r="H5306" t="s">
        <v>49</v>
      </c>
      <c r="I5306" t="s">
        <v>37</v>
      </c>
      <c r="J5306" t="s">
        <v>34</v>
      </c>
      <c r="K5306" t="s">
        <v>34</v>
      </c>
      <c r="L5306" t="s">
        <v>34</v>
      </c>
      <c r="M5306" t="s">
        <v>34</v>
      </c>
      <c r="N5306" t="s">
        <v>34</v>
      </c>
      <c r="O5306" t="s">
        <v>34</v>
      </c>
      <c r="P5306" t="s">
        <v>34</v>
      </c>
      <c r="Q5306" t="s">
        <v>34</v>
      </c>
      <c r="R5306" t="s">
        <v>34</v>
      </c>
      <c r="S5306" t="s">
        <v>34</v>
      </c>
      <c r="T5306" t="s">
        <v>34</v>
      </c>
      <c r="U5306" t="s">
        <v>46</v>
      </c>
      <c r="V5306" t="s">
        <v>34</v>
      </c>
      <c r="W5306" t="s">
        <v>51</v>
      </c>
      <c r="X5306">
        <v>19.45</v>
      </c>
      <c r="Y5306">
        <v>19.45</v>
      </c>
      <c r="Z5306">
        <v>0</v>
      </c>
      <c r="AA5306">
        <v>0</v>
      </c>
      <c r="AB5306">
        <v>46.59</v>
      </c>
      <c r="AC5306">
        <v>66.040000000000006</v>
      </c>
      <c r="AD5306" t="s">
        <v>85</v>
      </c>
      <c r="AE5306" t="s">
        <v>42</v>
      </c>
      <c r="AF5306" t="s">
        <v>42</v>
      </c>
      <c r="AG5306">
        <f t="shared" si="164"/>
        <v>0</v>
      </c>
      <c r="AH5306" t="str" cm="1">
        <f t="array" ref="AH5306">_xlfn.IFS(
X5306&lt;=20, "&lt;20",
AND(X5306&gt;=20, X5306&lt;50), "20-50",
AND(X5306&gt;=50, X5306&lt;100), "50-100",
X5306&gt;=100, "&gt;100"
)</f>
        <v>&lt;20</v>
      </c>
      <c r="AI5306">
        <f t="shared" si="165"/>
        <v>1</v>
      </c>
      <c r="AJ5306" t="str" cm="1">
        <f t="array" ref="AJ5306">_xlfn.IFS(
C5306&lt;=20, "&lt;20",
AND(C5306&gt;=20, C5306&lt;35), "20-35",
AND(C5306&gt;=35, C5306&lt;50), "35-50",
C5306&gt;=50, "50-100"
)</f>
        <v>50-100</v>
      </c>
      <c r="AK5306" t="str" cm="1">
        <f t="array" ref="AK5306">_xlfn.IFS(
G5306&lt;6, "&lt;6",
AND(G5306&gt;=6, G5306&lt;12), "6-12",
AND(G5306&gt;=12, G5306&lt;18), "12-18",  AND(G5306&gt;=18, G5306&lt;24), "18-24", G5306&gt;=24, "24-36")</f>
        <v>&lt;6</v>
      </c>
    </row>
    <row r="5307" spans="1:37" x14ac:dyDescent="0.3">
      <c r="A5307" t="s">
        <v>5407</v>
      </c>
      <c r="B5307" t="s">
        <v>44</v>
      </c>
      <c r="C5307">
        <v>65</v>
      </c>
      <c r="D5307" t="s">
        <v>34</v>
      </c>
      <c r="E5307" t="s">
        <v>87</v>
      </c>
      <c r="F5307">
        <v>1</v>
      </c>
      <c r="G5307">
        <v>20</v>
      </c>
      <c r="H5307" t="s">
        <v>110</v>
      </c>
      <c r="I5307" t="s">
        <v>37</v>
      </c>
      <c r="J5307" t="s">
        <v>37</v>
      </c>
      <c r="K5307" t="s">
        <v>37</v>
      </c>
      <c r="L5307" t="s">
        <v>72</v>
      </c>
      <c r="M5307" t="s">
        <v>37</v>
      </c>
      <c r="N5307" t="s">
        <v>34</v>
      </c>
      <c r="O5307" t="s">
        <v>34</v>
      </c>
      <c r="P5307" t="s">
        <v>34</v>
      </c>
      <c r="Q5307" t="s">
        <v>34</v>
      </c>
      <c r="R5307" t="s">
        <v>34</v>
      </c>
      <c r="S5307" t="s">
        <v>34</v>
      </c>
      <c r="T5307" t="s">
        <v>37</v>
      </c>
      <c r="U5307" t="s">
        <v>46</v>
      </c>
      <c r="V5307" t="s">
        <v>34</v>
      </c>
      <c r="W5307" t="s">
        <v>51</v>
      </c>
      <c r="X5307">
        <v>54.75</v>
      </c>
      <c r="Y5307">
        <v>1338.15</v>
      </c>
      <c r="Z5307">
        <v>0</v>
      </c>
      <c r="AA5307">
        <v>0</v>
      </c>
      <c r="AB5307">
        <v>414.48</v>
      </c>
      <c r="AC5307">
        <v>1752.63</v>
      </c>
      <c r="AD5307" t="s">
        <v>52</v>
      </c>
      <c r="AE5307" t="s">
        <v>104</v>
      </c>
      <c r="AF5307" t="s">
        <v>150</v>
      </c>
      <c r="AG5307">
        <f t="shared" si="164"/>
        <v>1</v>
      </c>
      <c r="AH5307" t="str" cm="1">
        <f t="array" ref="AH5307">_xlfn.IFS(
X5307&lt;=20, "&lt;20",
AND(X5307&gt;=20, X5307&lt;50), "20-50",
AND(X5307&gt;=50, X5307&lt;100), "50-100",
X5307&gt;=100, "&gt;100"
)</f>
        <v>50-100</v>
      </c>
      <c r="AI5307">
        <f t="shared" si="165"/>
        <v>0</v>
      </c>
      <c r="AJ5307" t="str" cm="1">
        <f t="array" ref="AJ5307">_xlfn.IFS(
C5307&lt;=20, "&lt;20",
AND(C5307&gt;=20, C5307&lt;35), "20-35",
AND(C5307&gt;=35, C5307&lt;50), "35-50",
C5307&gt;=50, "50-100"
)</f>
        <v>50-100</v>
      </c>
      <c r="AK5307" t="str" cm="1">
        <f t="array" ref="AK5307">_xlfn.IFS(
G5307&lt;6, "&lt;6",
AND(G5307&gt;=6, G5307&lt;12), "6-12",
AND(G5307&gt;=12, G5307&lt;18), "12-18",  AND(G5307&gt;=18, G5307&lt;24), "18-24", G5307&gt;=24, "24-36")</f>
        <v>18-24</v>
      </c>
    </row>
    <row r="5308" spans="1:37" x14ac:dyDescent="0.3">
      <c r="A5308" t="s">
        <v>5408</v>
      </c>
      <c r="B5308" t="s">
        <v>44</v>
      </c>
      <c r="C5308">
        <v>37</v>
      </c>
      <c r="D5308" t="s">
        <v>37</v>
      </c>
      <c r="E5308" t="s">
        <v>61</v>
      </c>
      <c r="F5308">
        <v>6</v>
      </c>
      <c r="G5308">
        <v>31</v>
      </c>
      <c r="H5308" t="s">
        <v>70</v>
      </c>
      <c r="I5308" t="s">
        <v>37</v>
      </c>
      <c r="J5308" t="s">
        <v>37</v>
      </c>
      <c r="K5308" t="s">
        <v>37</v>
      </c>
      <c r="L5308" t="s">
        <v>38</v>
      </c>
      <c r="M5308" t="s">
        <v>37</v>
      </c>
      <c r="N5308" t="s">
        <v>37</v>
      </c>
      <c r="O5308" t="s">
        <v>37</v>
      </c>
      <c r="P5308" t="s">
        <v>34</v>
      </c>
      <c r="Q5308" t="s">
        <v>34</v>
      </c>
      <c r="R5308" t="s">
        <v>37</v>
      </c>
      <c r="S5308" t="s">
        <v>37</v>
      </c>
      <c r="T5308" t="s">
        <v>37</v>
      </c>
      <c r="U5308" t="s">
        <v>39</v>
      </c>
      <c r="V5308" t="s">
        <v>34</v>
      </c>
      <c r="W5308" t="s">
        <v>51</v>
      </c>
      <c r="X5308">
        <v>74.099999999999994</v>
      </c>
      <c r="Y5308">
        <v>3833.95</v>
      </c>
      <c r="Z5308">
        <v>0</v>
      </c>
      <c r="AA5308">
        <v>0</v>
      </c>
      <c r="AB5308">
        <v>1968.42</v>
      </c>
      <c r="AC5308">
        <v>5802.37</v>
      </c>
      <c r="AD5308" t="s">
        <v>41</v>
      </c>
      <c r="AE5308" t="s">
        <v>42</v>
      </c>
      <c r="AF5308" t="s">
        <v>42</v>
      </c>
      <c r="AG5308">
        <f t="shared" si="164"/>
        <v>0</v>
      </c>
      <c r="AH5308" t="str" cm="1">
        <f t="array" ref="AH5308">_xlfn.IFS(
X5308&lt;=20, "&lt;20",
AND(X5308&gt;=20, X5308&lt;50), "20-50",
AND(X5308&gt;=50, X5308&lt;100), "50-100",
X5308&gt;=100, "&gt;100"
)</f>
        <v>50-100</v>
      </c>
      <c r="AI5308">
        <f t="shared" si="165"/>
        <v>0</v>
      </c>
      <c r="AJ5308" t="str" cm="1">
        <f t="array" ref="AJ5308">_xlfn.IFS(
C5308&lt;=20, "&lt;20",
AND(C5308&gt;=20, C5308&lt;35), "20-35",
AND(C5308&gt;=35, C5308&lt;50), "35-50",
C5308&gt;=50, "50-100"
)</f>
        <v>35-50</v>
      </c>
      <c r="AK5308" t="str" cm="1">
        <f t="array" ref="AK5308">_xlfn.IFS(
G5308&lt;6, "&lt;6",
AND(G5308&gt;=6, G5308&lt;12), "6-12",
AND(G5308&gt;=12, G5308&lt;18), "12-18",  AND(G5308&gt;=18, G5308&lt;24), "18-24", G5308&gt;=24, "24-36")</f>
        <v>24-36</v>
      </c>
    </row>
    <row r="5309" spans="1:37" x14ac:dyDescent="0.3">
      <c r="A5309" t="s">
        <v>5409</v>
      </c>
      <c r="B5309" t="s">
        <v>33</v>
      </c>
      <c r="C5309">
        <v>56</v>
      </c>
      <c r="D5309" t="s">
        <v>34</v>
      </c>
      <c r="E5309" t="s">
        <v>45</v>
      </c>
      <c r="F5309">
        <v>6</v>
      </c>
      <c r="G5309">
        <v>29</v>
      </c>
      <c r="H5309" t="s">
        <v>36</v>
      </c>
      <c r="I5309" t="s">
        <v>37</v>
      </c>
      <c r="J5309" t="s">
        <v>37</v>
      </c>
      <c r="K5309" t="s">
        <v>37</v>
      </c>
      <c r="L5309" t="s">
        <v>50</v>
      </c>
      <c r="M5309" t="s">
        <v>34</v>
      </c>
      <c r="N5309" t="s">
        <v>34</v>
      </c>
      <c r="O5309" t="s">
        <v>37</v>
      </c>
      <c r="P5309" t="s">
        <v>37</v>
      </c>
      <c r="Q5309" t="s">
        <v>34</v>
      </c>
      <c r="R5309" t="s">
        <v>34</v>
      </c>
      <c r="S5309" t="s">
        <v>34</v>
      </c>
      <c r="T5309" t="s">
        <v>37</v>
      </c>
      <c r="U5309" t="s">
        <v>46</v>
      </c>
      <c r="V5309" t="s">
        <v>37</v>
      </c>
      <c r="W5309" t="s">
        <v>40</v>
      </c>
      <c r="X5309">
        <v>85.9</v>
      </c>
      <c r="Y5309">
        <v>3729.75</v>
      </c>
      <c r="Z5309">
        <v>0</v>
      </c>
      <c r="AA5309">
        <v>0</v>
      </c>
      <c r="AB5309">
        <v>864.36</v>
      </c>
      <c r="AC5309">
        <v>4594.1099999999997</v>
      </c>
      <c r="AD5309" t="s">
        <v>41</v>
      </c>
      <c r="AE5309" t="s">
        <v>42</v>
      </c>
      <c r="AF5309" t="s">
        <v>42</v>
      </c>
      <c r="AG5309">
        <f t="shared" si="164"/>
        <v>0</v>
      </c>
      <c r="AH5309" t="str" cm="1">
        <f t="array" ref="AH5309">_xlfn.IFS(
X5309&lt;=20, "&lt;20",
AND(X5309&gt;=20, X5309&lt;50), "20-50",
AND(X5309&gt;=50, X5309&lt;100), "50-100",
X5309&gt;=100, "&gt;100"
)</f>
        <v>50-100</v>
      </c>
      <c r="AI5309">
        <f t="shared" si="165"/>
        <v>0</v>
      </c>
      <c r="AJ5309" t="str" cm="1">
        <f t="array" ref="AJ5309">_xlfn.IFS(
C5309&lt;=20, "&lt;20",
AND(C5309&gt;=20, C5309&lt;35), "20-35",
AND(C5309&gt;=35, C5309&lt;50), "35-50",
C5309&gt;=50, "50-100"
)</f>
        <v>50-100</v>
      </c>
      <c r="AK5309" t="str" cm="1">
        <f t="array" ref="AK5309">_xlfn.IFS(
G5309&lt;6, "&lt;6",
AND(G5309&gt;=6, G5309&lt;12), "6-12",
AND(G5309&gt;=12, G5309&lt;18), "12-18",  AND(G5309&gt;=18, G5309&lt;24), "18-24", G5309&gt;=24, "24-36")</f>
        <v>24-36</v>
      </c>
    </row>
    <row r="5310" spans="1:37" x14ac:dyDescent="0.3">
      <c r="A5310" t="s">
        <v>5410</v>
      </c>
      <c r="B5310" t="s">
        <v>33</v>
      </c>
      <c r="C5310">
        <v>73</v>
      </c>
      <c r="D5310" t="s">
        <v>37</v>
      </c>
      <c r="E5310" t="s">
        <v>48</v>
      </c>
      <c r="F5310">
        <v>14</v>
      </c>
      <c r="G5310">
        <v>11</v>
      </c>
      <c r="H5310" t="s">
        <v>36</v>
      </c>
      <c r="I5310" t="s">
        <v>37</v>
      </c>
      <c r="J5310" t="s">
        <v>34</v>
      </c>
      <c r="K5310" t="s">
        <v>37</v>
      </c>
      <c r="L5310" t="s">
        <v>72</v>
      </c>
      <c r="M5310" t="s">
        <v>37</v>
      </c>
      <c r="N5310" t="s">
        <v>37</v>
      </c>
      <c r="O5310" t="s">
        <v>37</v>
      </c>
      <c r="P5310" t="s">
        <v>37</v>
      </c>
      <c r="Q5310" t="s">
        <v>37</v>
      </c>
      <c r="R5310" t="s">
        <v>37</v>
      </c>
      <c r="S5310" t="s">
        <v>34</v>
      </c>
      <c r="T5310" t="s">
        <v>37</v>
      </c>
      <c r="U5310" t="s">
        <v>67</v>
      </c>
      <c r="V5310" t="s">
        <v>37</v>
      </c>
      <c r="W5310" t="s">
        <v>51</v>
      </c>
      <c r="X5310">
        <v>85.65</v>
      </c>
      <c r="Y5310">
        <v>4824.45</v>
      </c>
      <c r="Z5310">
        <v>0</v>
      </c>
      <c r="AA5310">
        <v>0</v>
      </c>
      <c r="AB5310">
        <v>1774.08</v>
      </c>
      <c r="AC5310">
        <v>6598.53</v>
      </c>
      <c r="AD5310" t="s">
        <v>41</v>
      </c>
      <c r="AE5310" t="s">
        <v>42</v>
      </c>
      <c r="AF5310" t="s">
        <v>42</v>
      </c>
      <c r="AG5310">
        <f t="shared" si="164"/>
        <v>0</v>
      </c>
      <c r="AH5310" t="str" cm="1">
        <f t="array" ref="AH5310">_xlfn.IFS(
X5310&lt;=20, "&lt;20",
AND(X5310&gt;=20, X5310&lt;50), "20-50",
AND(X5310&gt;=50, X5310&lt;100), "50-100",
X5310&gt;=100, "&gt;100"
)</f>
        <v>50-100</v>
      </c>
      <c r="AI5310">
        <f t="shared" si="165"/>
        <v>0</v>
      </c>
      <c r="AJ5310" t="str" cm="1">
        <f t="array" ref="AJ5310">_xlfn.IFS(
C5310&lt;=20, "&lt;20",
AND(C5310&gt;=20, C5310&lt;35), "20-35",
AND(C5310&gt;=35, C5310&lt;50), "35-50",
C5310&gt;=50, "50-100"
)</f>
        <v>50-100</v>
      </c>
      <c r="AK5310" t="str" cm="1">
        <f t="array" ref="AK5310">_xlfn.IFS(
G5310&lt;6, "&lt;6",
AND(G5310&gt;=6, G5310&lt;12), "6-12",
AND(G5310&gt;=12, G5310&lt;18), "12-18",  AND(G5310&gt;=18, G5310&lt;24), "18-24", G5310&gt;=24, "24-36")</f>
        <v>6-12</v>
      </c>
    </row>
    <row r="5311" spans="1:37" x14ac:dyDescent="0.3">
      <c r="A5311" t="s">
        <v>5411</v>
      </c>
      <c r="B5311" t="s">
        <v>33</v>
      </c>
      <c r="C5311">
        <v>26</v>
      </c>
      <c r="D5311" t="s">
        <v>34</v>
      </c>
      <c r="E5311" t="s">
        <v>76</v>
      </c>
      <c r="F5311">
        <v>0</v>
      </c>
      <c r="G5311">
        <v>16</v>
      </c>
      <c r="H5311" t="s">
        <v>110</v>
      </c>
      <c r="I5311" t="s">
        <v>34</v>
      </c>
      <c r="J5311" t="s">
        <v>34</v>
      </c>
      <c r="K5311" t="s">
        <v>37</v>
      </c>
      <c r="L5311" t="s">
        <v>72</v>
      </c>
      <c r="M5311" t="s">
        <v>34</v>
      </c>
      <c r="N5311" t="s">
        <v>34</v>
      </c>
      <c r="O5311" t="s">
        <v>34</v>
      </c>
      <c r="P5311" t="s">
        <v>37</v>
      </c>
      <c r="Q5311" t="s">
        <v>34</v>
      </c>
      <c r="R5311" t="s">
        <v>34</v>
      </c>
      <c r="S5311" t="s">
        <v>34</v>
      </c>
      <c r="T5311" t="s">
        <v>37</v>
      </c>
      <c r="U5311" t="s">
        <v>46</v>
      </c>
      <c r="V5311" t="s">
        <v>37</v>
      </c>
      <c r="W5311" t="s">
        <v>40</v>
      </c>
      <c r="X5311">
        <v>30.1</v>
      </c>
      <c r="Y5311">
        <v>810.85</v>
      </c>
      <c r="Z5311">
        <v>0</v>
      </c>
      <c r="AA5311">
        <v>0</v>
      </c>
      <c r="AB5311">
        <v>0</v>
      </c>
      <c r="AC5311">
        <v>810.85</v>
      </c>
      <c r="AD5311" t="s">
        <v>41</v>
      </c>
      <c r="AE5311" t="s">
        <v>42</v>
      </c>
      <c r="AF5311" t="s">
        <v>42</v>
      </c>
      <c r="AG5311">
        <f t="shared" si="164"/>
        <v>0</v>
      </c>
      <c r="AH5311" t="str" cm="1">
        <f t="array" ref="AH5311">_xlfn.IFS(
X5311&lt;=20, "&lt;20",
AND(X5311&gt;=20, X5311&lt;50), "20-50",
AND(X5311&gt;=50, X5311&lt;100), "50-100",
X5311&gt;=100, "&gt;100"
)</f>
        <v>20-50</v>
      </c>
      <c r="AI5311">
        <f t="shared" si="165"/>
        <v>0</v>
      </c>
      <c r="AJ5311" t="str" cm="1">
        <f t="array" ref="AJ5311">_xlfn.IFS(
C5311&lt;=20, "&lt;20",
AND(C5311&gt;=20, C5311&lt;35), "20-35",
AND(C5311&gt;=35, C5311&lt;50), "35-50",
C5311&gt;=50, "50-100"
)</f>
        <v>20-35</v>
      </c>
      <c r="AK5311" t="str" cm="1">
        <f t="array" ref="AK5311">_xlfn.IFS(
G5311&lt;6, "&lt;6",
AND(G5311&gt;=6, G5311&lt;12), "6-12",
AND(G5311&gt;=12, G5311&lt;18), "12-18",  AND(G5311&gt;=18, G5311&lt;24), "18-24", G5311&gt;=24, "24-36")</f>
        <v>12-18</v>
      </c>
    </row>
    <row r="5312" spans="1:37" x14ac:dyDescent="0.3">
      <c r="A5312" t="s">
        <v>5412</v>
      </c>
      <c r="B5312" t="s">
        <v>33</v>
      </c>
      <c r="C5312">
        <v>44</v>
      </c>
      <c r="D5312" t="s">
        <v>34</v>
      </c>
      <c r="E5312" t="s">
        <v>61</v>
      </c>
      <c r="F5312">
        <v>14</v>
      </c>
      <c r="G5312">
        <v>31</v>
      </c>
      <c r="H5312" t="s">
        <v>36</v>
      </c>
      <c r="I5312" t="s">
        <v>37</v>
      </c>
      <c r="J5312" t="s">
        <v>34</v>
      </c>
      <c r="K5312" t="s">
        <v>34</v>
      </c>
      <c r="L5312" t="s">
        <v>34</v>
      </c>
      <c r="M5312" t="s">
        <v>34</v>
      </c>
      <c r="N5312" t="s">
        <v>34</v>
      </c>
      <c r="O5312" t="s">
        <v>34</v>
      </c>
      <c r="P5312" t="s">
        <v>34</v>
      </c>
      <c r="Q5312" t="s">
        <v>34</v>
      </c>
      <c r="R5312" t="s">
        <v>34</v>
      </c>
      <c r="S5312" t="s">
        <v>34</v>
      </c>
      <c r="T5312" t="s">
        <v>34</v>
      </c>
      <c r="U5312" t="s">
        <v>46</v>
      </c>
      <c r="V5312" t="s">
        <v>34</v>
      </c>
      <c r="W5312" t="s">
        <v>143</v>
      </c>
      <c r="X5312">
        <v>19.7</v>
      </c>
      <c r="Y5312">
        <v>111.65</v>
      </c>
      <c r="Z5312">
        <v>0</v>
      </c>
      <c r="AA5312">
        <v>0</v>
      </c>
      <c r="AB5312">
        <v>166.68</v>
      </c>
      <c r="AC5312">
        <v>278.33</v>
      </c>
      <c r="AD5312" t="s">
        <v>41</v>
      </c>
      <c r="AE5312" t="s">
        <v>42</v>
      </c>
      <c r="AF5312" t="s">
        <v>42</v>
      </c>
      <c r="AG5312">
        <f t="shared" si="164"/>
        <v>0</v>
      </c>
      <c r="AH5312" t="str" cm="1">
        <f t="array" ref="AH5312">_xlfn.IFS(
X5312&lt;=20, "&lt;20",
AND(X5312&gt;=20, X5312&lt;50), "20-50",
AND(X5312&gt;=50, X5312&lt;100), "50-100",
X5312&gt;=100, "&gt;100"
)</f>
        <v>&lt;20</v>
      </c>
      <c r="AI5312">
        <f t="shared" si="165"/>
        <v>0</v>
      </c>
      <c r="AJ5312" t="str" cm="1">
        <f t="array" ref="AJ5312">_xlfn.IFS(
C5312&lt;=20, "&lt;20",
AND(C5312&gt;=20, C5312&lt;35), "20-35",
AND(C5312&gt;=35, C5312&lt;50), "35-50",
C5312&gt;=50, "50-100"
)</f>
        <v>35-50</v>
      </c>
      <c r="AK5312" t="str" cm="1">
        <f t="array" ref="AK5312">_xlfn.IFS(
G5312&lt;6, "&lt;6",
AND(G5312&gt;=6, G5312&lt;12), "6-12",
AND(G5312&gt;=12, G5312&lt;18), "12-18",  AND(G5312&gt;=18, G5312&lt;24), "18-24", G5312&gt;=24, "24-36")</f>
        <v>24-36</v>
      </c>
    </row>
    <row r="5313" spans="1:37" x14ac:dyDescent="0.3">
      <c r="A5313" t="s">
        <v>5413</v>
      </c>
      <c r="B5313" t="s">
        <v>33</v>
      </c>
      <c r="C5313">
        <v>31</v>
      </c>
      <c r="D5313" t="s">
        <v>37</v>
      </c>
      <c r="E5313" t="s">
        <v>87</v>
      </c>
      <c r="F5313">
        <v>0</v>
      </c>
      <c r="G5313">
        <v>36</v>
      </c>
      <c r="H5313" t="s">
        <v>36</v>
      </c>
      <c r="I5313" t="s">
        <v>37</v>
      </c>
      <c r="J5313" t="s">
        <v>34</v>
      </c>
      <c r="K5313" t="s">
        <v>37</v>
      </c>
      <c r="L5313" t="s">
        <v>72</v>
      </c>
      <c r="M5313" t="s">
        <v>34</v>
      </c>
      <c r="N5313" t="s">
        <v>34</v>
      </c>
      <c r="O5313" t="s">
        <v>34</v>
      </c>
      <c r="P5313" t="s">
        <v>37</v>
      </c>
      <c r="Q5313" t="s">
        <v>34</v>
      </c>
      <c r="R5313" t="s">
        <v>34</v>
      </c>
      <c r="S5313" t="s">
        <v>34</v>
      </c>
      <c r="T5313" t="s">
        <v>37</v>
      </c>
      <c r="U5313" t="s">
        <v>46</v>
      </c>
      <c r="V5313" t="s">
        <v>37</v>
      </c>
      <c r="W5313" t="s">
        <v>143</v>
      </c>
      <c r="X5313">
        <v>49.9</v>
      </c>
      <c r="Y5313">
        <v>49.9</v>
      </c>
      <c r="Z5313">
        <v>0</v>
      </c>
      <c r="AA5313">
        <v>0</v>
      </c>
      <c r="AB5313">
        <v>39.6</v>
      </c>
      <c r="AC5313">
        <v>89.5</v>
      </c>
      <c r="AD5313" t="s">
        <v>52</v>
      </c>
      <c r="AE5313" t="s">
        <v>100</v>
      </c>
      <c r="AF5313" t="s">
        <v>509</v>
      </c>
      <c r="AG5313">
        <f t="shared" si="164"/>
        <v>1</v>
      </c>
      <c r="AH5313" t="str" cm="1">
        <f t="array" ref="AH5313">_xlfn.IFS(
X5313&lt;=20, "&lt;20",
AND(X5313&gt;=20, X5313&lt;50), "20-50",
AND(X5313&gt;=50, X5313&lt;100), "50-100",
X5313&gt;=100, "&gt;100"
)</f>
        <v>20-50</v>
      </c>
      <c r="AI5313">
        <f t="shared" si="165"/>
        <v>0</v>
      </c>
      <c r="AJ5313" t="str" cm="1">
        <f t="array" ref="AJ5313">_xlfn.IFS(
C5313&lt;=20, "&lt;20",
AND(C5313&gt;=20, C5313&lt;35), "20-35",
AND(C5313&gt;=35, C5313&lt;50), "35-50",
C5313&gt;=50, "50-100"
)</f>
        <v>20-35</v>
      </c>
      <c r="AK5313" t="str" cm="1">
        <f t="array" ref="AK5313">_xlfn.IFS(
G5313&lt;6, "&lt;6",
AND(G5313&gt;=6, G5313&lt;12), "6-12",
AND(G5313&gt;=12, G5313&lt;18), "12-18",  AND(G5313&gt;=18, G5313&lt;24), "18-24", G5313&gt;=24, "24-36")</f>
        <v>24-36</v>
      </c>
    </row>
    <row r="5314" spans="1:37" x14ac:dyDescent="0.3">
      <c r="A5314" t="s">
        <v>5414</v>
      </c>
      <c r="B5314" t="s">
        <v>44</v>
      </c>
      <c r="C5314">
        <v>49</v>
      </c>
      <c r="D5314" t="s">
        <v>37</v>
      </c>
      <c r="E5314" t="s">
        <v>82</v>
      </c>
      <c r="F5314">
        <v>2</v>
      </c>
      <c r="G5314">
        <v>28</v>
      </c>
      <c r="H5314" t="s">
        <v>36</v>
      </c>
      <c r="I5314" t="s">
        <v>37</v>
      </c>
      <c r="J5314" t="s">
        <v>37</v>
      </c>
      <c r="K5314" t="s">
        <v>37</v>
      </c>
      <c r="L5314" t="s">
        <v>50</v>
      </c>
      <c r="M5314" t="s">
        <v>34</v>
      </c>
      <c r="N5314" t="s">
        <v>34</v>
      </c>
      <c r="O5314" t="s">
        <v>34</v>
      </c>
      <c r="P5314" t="s">
        <v>34</v>
      </c>
      <c r="Q5314" t="s">
        <v>34</v>
      </c>
      <c r="R5314" t="s">
        <v>34</v>
      </c>
      <c r="S5314" t="s">
        <v>34</v>
      </c>
      <c r="T5314" t="s">
        <v>37</v>
      </c>
      <c r="U5314" t="s">
        <v>46</v>
      </c>
      <c r="V5314" t="s">
        <v>37</v>
      </c>
      <c r="W5314" t="s">
        <v>51</v>
      </c>
      <c r="X5314">
        <v>76.5</v>
      </c>
      <c r="Y5314">
        <v>837.95</v>
      </c>
      <c r="Z5314">
        <v>0</v>
      </c>
      <c r="AA5314">
        <v>0</v>
      </c>
      <c r="AB5314">
        <v>171.6</v>
      </c>
      <c r="AC5314">
        <v>1009.55</v>
      </c>
      <c r="AD5314" t="s">
        <v>52</v>
      </c>
      <c r="AE5314" t="s">
        <v>58</v>
      </c>
      <c r="AF5314" t="s">
        <v>62</v>
      </c>
      <c r="AG5314">
        <f t="shared" si="164"/>
        <v>1</v>
      </c>
      <c r="AH5314" t="str" cm="1">
        <f t="array" ref="AH5314">_xlfn.IFS(
X5314&lt;=20, "&lt;20",
AND(X5314&gt;=20, X5314&lt;50), "20-50",
AND(X5314&gt;=50, X5314&lt;100), "50-100",
X5314&gt;=100, "&gt;100"
)</f>
        <v>50-100</v>
      </c>
      <c r="AI5314">
        <f t="shared" si="165"/>
        <v>0</v>
      </c>
      <c r="AJ5314" t="str" cm="1">
        <f t="array" ref="AJ5314">_xlfn.IFS(
C5314&lt;=20, "&lt;20",
AND(C5314&gt;=20, C5314&lt;35), "20-35",
AND(C5314&gt;=35, C5314&lt;50), "35-50",
C5314&gt;=50, "50-100"
)</f>
        <v>35-50</v>
      </c>
      <c r="AK5314" t="str" cm="1">
        <f t="array" ref="AK5314">_xlfn.IFS(
G5314&lt;6, "&lt;6",
AND(G5314&gt;=6, G5314&lt;12), "6-12",
AND(G5314&gt;=12, G5314&lt;18), "12-18",  AND(G5314&gt;=18, G5314&lt;24), "18-24", G5314&gt;=24, "24-36")</f>
        <v>24-36</v>
      </c>
    </row>
    <row r="5315" spans="1:37" x14ac:dyDescent="0.3">
      <c r="A5315" t="s">
        <v>5415</v>
      </c>
      <c r="B5315" t="s">
        <v>33</v>
      </c>
      <c r="C5315">
        <v>59</v>
      </c>
      <c r="D5315" t="s">
        <v>37</v>
      </c>
      <c r="E5315" t="s">
        <v>103</v>
      </c>
      <c r="F5315">
        <v>2</v>
      </c>
      <c r="G5315">
        <v>11</v>
      </c>
      <c r="H5315" t="s">
        <v>36</v>
      </c>
      <c r="I5315" t="s">
        <v>37</v>
      </c>
      <c r="J5315" t="s">
        <v>37</v>
      </c>
      <c r="K5315" t="s">
        <v>37</v>
      </c>
      <c r="L5315" t="s">
        <v>50</v>
      </c>
      <c r="M5315" t="s">
        <v>34</v>
      </c>
      <c r="N5315" t="s">
        <v>34</v>
      </c>
      <c r="O5315" t="s">
        <v>37</v>
      </c>
      <c r="P5315" t="s">
        <v>34</v>
      </c>
      <c r="Q5315" t="s">
        <v>34</v>
      </c>
      <c r="R5315" t="s">
        <v>34</v>
      </c>
      <c r="S5315" t="s">
        <v>34</v>
      </c>
      <c r="T5315" t="s">
        <v>37</v>
      </c>
      <c r="U5315" t="s">
        <v>46</v>
      </c>
      <c r="V5315" t="s">
        <v>37</v>
      </c>
      <c r="W5315" t="s">
        <v>40</v>
      </c>
      <c r="X5315">
        <v>78.95</v>
      </c>
      <c r="Y5315">
        <v>2839.65</v>
      </c>
      <c r="Z5315">
        <v>0</v>
      </c>
      <c r="AA5315">
        <v>0</v>
      </c>
      <c r="AB5315">
        <v>1387.13</v>
      </c>
      <c r="AC5315">
        <v>4226.78</v>
      </c>
      <c r="AD5315" t="s">
        <v>52</v>
      </c>
      <c r="AE5315" t="s">
        <v>53</v>
      </c>
      <c r="AF5315" t="s">
        <v>155</v>
      </c>
      <c r="AG5315">
        <f t="shared" ref="AG5315:AG5378" si="166">IF(AD5315="Churned", 1,0)</f>
        <v>1</v>
      </c>
      <c r="AH5315" t="str" cm="1">
        <f t="array" ref="AH5315">_xlfn.IFS(
X5315&lt;=20, "&lt;20",
AND(X5315&gt;=20, X5315&lt;50), "20-50",
AND(X5315&gt;=50, X5315&lt;100), "50-100",
X5315&gt;=100, "&gt;100"
)</f>
        <v>50-100</v>
      </c>
      <c r="AI5315">
        <f t="shared" ref="AI5315:AI5378" si="167">IF(AD5315="Joined", 1, 0)</f>
        <v>0</v>
      </c>
      <c r="AJ5315" t="str" cm="1">
        <f t="array" ref="AJ5315">_xlfn.IFS(
C5315&lt;=20, "&lt;20",
AND(C5315&gt;=20, C5315&lt;35), "20-35",
AND(C5315&gt;=35, C5315&lt;50), "35-50",
C5315&gt;=50, "50-100"
)</f>
        <v>50-100</v>
      </c>
      <c r="AK5315" t="str" cm="1">
        <f t="array" ref="AK5315">_xlfn.IFS(
G5315&lt;6, "&lt;6",
AND(G5315&gt;=6, G5315&lt;12), "6-12",
AND(G5315&gt;=12, G5315&lt;18), "12-18",  AND(G5315&gt;=18, G5315&lt;24), "18-24", G5315&gt;=24, "24-36")</f>
        <v>6-12</v>
      </c>
    </row>
    <row r="5316" spans="1:37" x14ac:dyDescent="0.3">
      <c r="A5316" t="s">
        <v>5416</v>
      </c>
      <c r="B5316" t="s">
        <v>44</v>
      </c>
      <c r="C5316">
        <v>75</v>
      </c>
      <c r="D5316" t="s">
        <v>34</v>
      </c>
      <c r="E5316" t="s">
        <v>74</v>
      </c>
      <c r="F5316">
        <v>15</v>
      </c>
      <c r="G5316">
        <v>7</v>
      </c>
      <c r="H5316" t="s">
        <v>70</v>
      </c>
      <c r="I5316" t="s">
        <v>37</v>
      </c>
      <c r="J5316" t="s">
        <v>37</v>
      </c>
      <c r="K5316" t="s">
        <v>37</v>
      </c>
      <c r="L5316" t="s">
        <v>50</v>
      </c>
      <c r="M5316" t="s">
        <v>37</v>
      </c>
      <c r="N5316" t="s">
        <v>37</v>
      </c>
      <c r="O5316" t="s">
        <v>37</v>
      </c>
      <c r="P5316" t="s">
        <v>37</v>
      </c>
      <c r="Q5316" t="s">
        <v>34</v>
      </c>
      <c r="R5316" t="s">
        <v>34</v>
      </c>
      <c r="S5316" t="s">
        <v>34</v>
      </c>
      <c r="T5316" t="s">
        <v>37</v>
      </c>
      <c r="U5316" t="s">
        <v>39</v>
      </c>
      <c r="V5316" t="s">
        <v>34</v>
      </c>
      <c r="W5316" t="s">
        <v>51</v>
      </c>
      <c r="X5316">
        <v>95.65</v>
      </c>
      <c r="Y5316">
        <v>5471.75</v>
      </c>
      <c r="Z5316">
        <v>21.71</v>
      </c>
      <c r="AA5316">
        <v>0</v>
      </c>
      <c r="AB5316">
        <v>646.79999999999995</v>
      </c>
      <c r="AC5316">
        <v>6096.84</v>
      </c>
      <c r="AD5316" t="s">
        <v>41</v>
      </c>
      <c r="AE5316" t="s">
        <v>42</v>
      </c>
      <c r="AF5316" t="s">
        <v>42</v>
      </c>
      <c r="AG5316">
        <f t="shared" si="166"/>
        <v>0</v>
      </c>
      <c r="AH5316" t="str" cm="1">
        <f t="array" ref="AH5316">_xlfn.IFS(
X5316&lt;=20, "&lt;20",
AND(X5316&gt;=20, X5316&lt;50), "20-50",
AND(X5316&gt;=50, X5316&lt;100), "50-100",
X5316&gt;=100, "&gt;100"
)</f>
        <v>50-100</v>
      </c>
      <c r="AI5316">
        <f t="shared" si="167"/>
        <v>0</v>
      </c>
      <c r="AJ5316" t="str" cm="1">
        <f t="array" ref="AJ5316">_xlfn.IFS(
C5316&lt;=20, "&lt;20",
AND(C5316&gt;=20, C5316&lt;35), "20-35",
AND(C5316&gt;=35, C5316&lt;50), "35-50",
C5316&gt;=50, "50-100"
)</f>
        <v>50-100</v>
      </c>
      <c r="AK5316" t="str" cm="1">
        <f t="array" ref="AK5316">_xlfn.IFS(
G5316&lt;6, "&lt;6",
AND(G5316&gt;=6, G5316&lt;12), "6-12",
AND(G5316&gt;=12, G5316&lt;18), "12-18",  AND(G5316&gt;=18, G5316&lt;24), "18-24", G5316&gt;=24, "24-36")</f>
        <v>6-12</v>
      </c>
    </row>
    <row r="5317" spans="1:37" x14ac:dyDescent="0.3">
      <c r="A5317" t="s">
        <v>5417</v>
      </c>
      <c r="B5317" t="s">
        <v>44</v>
      </c>
      <c r="C5317">
        <v>34</v>
      </c>
      <c r="D5317" t="s">
        <v>37</v>
      </c>
      <c r="E5317" t="s">
        <v>74</v>
      </c>
      <c r="F5317">
        <v>4</v>
      </c>
      <c r="G5317">
        <v>1</v>
      </c>
      <c r="H5317" t="s">
        <v>36</v>
      </c>
      <c r="I5317" t="s">
        <v>37</v>
      </c>
      <c r="J5317" t="s">
        <v>34</v>
      </c>
      <c r="K5317" t="s">
        <v>37</v>
      </c>
      <c r="L5317" t="s">
        <v>72</v>
      </c>
      <c r="M5317" t="s">
        <v>37</v>
      </c>
      <c r="N5317" t="s">
        <v>34</v>
      </c>
      <c r="O5317" t="s">
        <v>34</v>
      </c>
      <c r="P5317" t="s">
        <v>34</v>
      </c>
      <c r="Q5317" t="s">
        <v>34</v>
      </c>
      <c r="R5317" t="s">
        <v>37</v>
      </c>
      <c r="S5317" t="s">
        <v>37</v>
      </c>
      <c r="T5317" t="s">
        <v>37</v>
      </c>
      <c r="U5317" t="s">
        <v>39</v>
      </c>
      <c r="V5317" t="s">
        <v>37</v>
      </c>
      <c r="W5317" t="s">
        <v>51</v>
      </c>
      <c r="X5317">
        <v>59.1</v>
      </c>
      <c r="Y5317">
        <v>369.25</v>
      </c>
      <c r="Z5317">
        <v>0</v>
      </c>
      <c r="AA5317">
        <v>0</v>
      </c>
      <c r="AB5317">
        <v>47.81</v>
      </c>
      <c r="AC5317">
        <v>417.06</v>
      </c>
      <c r="AD5317" t="s">
        <v>41</v>
      </c>
      <c r="AE5317" t="s">
        <v>42</v>
      </c>
      <c r="AF5317" t="s">
        <v>42</v>
      </c>
      <c r="AG5317">
        <f t="shared" si="166"/>
        <v>0</v>
      </c>
      <c r="AH5317" t="str" cm="1">
        <f t="array" ref="AH5317">_xlfn.IFS(
X5317&lt;=20, "&lt;20",
AND(X5317&gt;=20, X5317&lt;50), "20-50",
AND(X5317&gt;=50, X5317&lt;100), "50-100",
X5317&gt;=100, "&gt;100"
)</f>
        <v>50-100</v>
      </c>
      <c r="AI5317">
        <f t="shared" si="167"/>
        <v>0</v>
      </c>
      <c r="AJ5317" t="str" cm="1">
        <f t="array" ref="AJ5317">_xlfn.IFS(
C5317&lt;=20, "&lt;20",
AND(C5317&gt;=20, C5317&lt;35), "20-35",
AND(C5317&gt;=35, C5317&lt;50), "35-50",
C5317&gt;=50, "50-100"
)</f>
        <v>20-35</v>
      </c>
      <c r="AK5317" t="str" cm="1">
        <f t="array" ref="AK5317">_xlfn.IFS(
G5317&lt;6, "&lt;6",
AND(G5317&gt;=6, G5317&lt;12), "6-12",
AND(G5317&gt;=12, G5317&lt;18), "12-18",  AND(G5317&gt;=18, G5317&lt;24), "18-24", G5317&gt;=24, "24-36")</f>
        <v>&lt;6</v>
      </c>
    </row>
    <row r="5318" spans="1:37" x14ac:dyDescent="0.3">
      <c r="A5318" t="s">
        <v>5418</v>
      </c>
      <c r="B5318" t="s">
        <v>33</v>
      </c>
      <c r="C5318">
        <v>74</v>
      </c>
      <c r="D5318" t="s">
        <v>34</v>
      </c>
      <c r="E5318" t="s">
        <v>35</v>
      </c>
      <c r="F5318">
        <v>6</v>
      </c>
      <c r="G5318">
        <v>36</v>
      </c>
      <c r="H5318" t="s">
        <v>36</v>
      </c>
      <c r="I5318" t="s">
        <v>37</v>
      </c>
      <c r="J5318" t="s">
        <v>37</v>
      </c>
      <c r="K5318" t="s">
        <v>37</v>
      </c>
      <c r="L5318" t="s">
        <v>50</v>
      </c>
      <c r="M5318" t="s">
        <v>34</v>
      </c>
      <c r="N5318" t="s">
        <v>37</v>
      </c>
      <c r="O5318" t="s">
        <v>37</v>
      </c>
      <c r="P5318" t="s">
        <v>37</v>
      </c>
      <c r="Q5318" t="s">
        <v>37</v>
      </c>
      <c r="R5318" t="s">
        <v>37</v>
      </c>
      <c r="S5318" t="s">
        <v>34</v>
      </c>
      <c r="T5318" t="s">
        <v>37</v>
      </c>
      <c r="U5318" t="s">
        <v>39</v>
      </c>
      <c r="V5318" t="s">
        <v>34</v>
      </c>
      <c r="W5318" t="s">
        <v>40</v>
      </c>
      <c r="X5318">
        <v>110.9</v>
      </c>
      <c r="Y5318">
        <v>7432.05</v>
      </c>
      <c r="Z5318">
        <v>0</v>
      </c>
      <c r="AA5318">
        <v>0</v>
      </c>
      <c r="AB5318">
        <v>653.4</v>
      </c>
      <c r="AC5318">
        <v>8085.45</v>
      </c>
      <c r="AD5318" t="s">
        <v>52</v>
      </c>
      <c r="AE5318" t="s">
        <v>104</v>
      </c>
      <c r="AF5318" t="s">
        <v>105</v>
      </c>
      <c r="AG5318">
        <f t="shared" si="166"/>
        <v>1</v>
      </c>
      <c r="AH5318" t="str" cm="1">
        <f t="array" ref="AH5318">_xlfn.IFS(
X5318&lt;=20, "&lt;20",
AND(X5318&gt;=20, X5318&lt;50), "20-50",
AND(X5318&gt;=50, X5318&lt;100), "50-100",
X5318&gt;=100, "&gt;100"
)</f>
        <v>&gt;100</v>
      </c>
      <c r="AI5318">
        <f t="shared" si="167"/>
        <v>0</v>
      </c>
      <c r="AJ5318" t="str" cm="1">
        <f t="array" ref="AJ5318">_xlfn.IFS(
C5318&lt;=20, "&lt;20",
AND(C5318&gt;=20, C5318&lt;35), "20-35",
AND(C5318&gt;=35, C5318&lt;50), "35-50",
C5318&gt;=50, "50-100"
)</f>
        <v>50-100</v>
      </c>
      <c r="AK5318" t="str" cm="1">
        <f t="array" ref="AK5318">_xlfn.IFS(
G5318&lt;6, "&lt;6",
AND(G5318&gt;=6, G5318&lt;12), "6-12",
AND(G5318&gt;=12, G5318&lt;18), "12-18",  AND(G5318&gt;=18, G5318&lt;24), "18-24", G5318&gt;=24, "24-36")</f>
        <v>24-36</v>
      </c>
    </row>
    <row r="5319" spans="1:37" x14ac:dyDescent="0.3">
      <c r="A5319" t="s">
        <v>5419</v>
      </c>
      <c r="B5319" t="s">
        <v>44</v>
      </c>
      <c r="C5319">
        <v>48</v>
      </c>
      <c r="D5319" t="s">
        <v>34</v>
      </c>
      <c r="E5319" t="s">
        <v>87</v>
      </c>
      <c r="F5319">
        <v>12</v>
      </c>
      <c r="G5319">
        <v>31</v>
      </c>
      <c r="H5319" t="s">
        <v>110</v>
      </c>
      <c r="I5319" t="s">
        <v>37</v>
      </c>
      <c r="J5319" t="s">
        <v>34</v>
      </c>
      <c r="K5319" t="s">
        <v>34</v>
      </c>
      <c r="L5319" t="s">
        <v>34</v>
      </c>
      <c r="M5319" t="s">
        <v>34</v>
      </c>
      <c r="N5319" t="s">
        <v>34</v>
      </c>
      <c r="O5319" t="s">
        <v>34</v>
      </c>
      <c r="P5319" t="s">
        <v>34</v>
      </c>
      <c r="Q5319" t="s">
        <v>34</v>
      </c>
      <c r="R5319" t="s">
        <v>34</v>
      </c>
      <c r="S5319" t="s">
        <v>34</v>
      </c>
      <c r="T5319" t="s">
        <v>34</v>
      </c>
      <c r="U5319" t="s">
        <v>39</v>
      </c>
      <c r="V5319" t="s">
        <v>34</v>
      </c>
      <c r="W5319" t="s">
        <v>40</v>
      </c>
      <c r="X5319">
        <v>20.05</v>
      </c>
      <c r="Y5319">
        <v>520.1</v>
      </c>
      <c r="Z5319">
        <v>0</v>
      </c>
      <c r="AA5319">
        <v>0</v>
      </c>
      <c r="AB5319">
        <v>326.5</v>
      </c>
      <c r="AC5319">
        <v>846.6</v>
      </c>
      <c r="AD5319" t="s">
        <v>41</v>
      </c>
      <c r="AE5319" t="s">
        <v>42</v>
      </c>
      <c r="AF5319" t="s">
        <v>42</v>
      </c>
      <c r="AG5319">
        <f t="shared" si="166"/>
        <v>0</v>
      </c>
      <c r="AH5319" t="str" cm="1">
        <f t="array" ref="AH5319">_xlfn.IFS(
X5319&lt;=20, "&lt;20",
AND(X5319&gt;=20, X5319&lt;50), "20-50",
AND(X5319&gt;=50, X5319&lt;100), "50-100",
X5319&gt;=100, "&gt;100"
)</f>
        <v>20-50</v>
      </c>
      <c r="AI5319">
        <f t="shared" si="167"/>
        <v>0</v>
      </c>
      <c r="AJ5319" t="str" cm="1">
        <f t="array" ref="AJ5319">_xlfn.IFS(
C5319&lt;=20, "&lt;20",
AND(C5319&gt;=20, C5319&lt;35), "20-35",
AND(C5319&gt;=35, C5319&lt;50), "35-50",
C5319&gt;=50, "50-100"
)</f>
        <v>35-50</v>
      </c>
      <c r="AK5319" t="str" cm="1">
        <f t="array" ref="AK5319">_xlfn.IFS(
G5319&lt;6, "&lt;6",
AND(G5319&gt;=6, G5319&lt;12), "6-12",
AND(G5319&gt;=12, G5319&lt;18), "12-18",  AND(G5319&gt;=18, G5319&lt;24), "18-24", G5319&gt;=24, "24-36")</f>
        <v>24-36</v>
      </c>
    </row>
    <row r="5320" spans="1:37" x14ac:dyDescent="0.3">
      <c r="A5320" t="s">
        <v>5420</v>
      </c>
      <c r="B5320" t="s">
        <v>33</v>
      </c>
      <c r="C5320">
        <v>55</v>
      </c>
      <c r="D5320" t="s">
        <v>37</v>
      </c>
      <c r="E5320" t="s">
        <v>45</v>
      </c>
      <c r="F5320">
        <v>1</v>
      </c>
      <c r="G5320">
        <v>11</v>
      </c>
      <c r="H5320" t="s">
        <v>70</v>
      </c>
      <c r="I5320" t="s">
        <v>37</v>
      </c>
      <c r="J5320" t="s">
        <v>34</v>
      </c>
      <c r="K5320" t="s">
        <v>37</v>
      </c>
      <c r="L5320" t="s">
        <v>38</v>
      </c>
      <c r="M5320" t="s">
        <v>37</v>
      </c>
      <c r="N5320" t="s">
        <v>37</v>
      </c>
      <c r="O5320" t="s">
        <v>34</v>
      </c>
      <c r="P5320" t="s">
        <v>37</v>
      </c>
      <c r="Q5320" t="s">
        <v>34</v>
      </c>
      <c r="R5320" t="s">
        <v>34</v>
      </c>
      <c r="S5320" t="s">
        <v>34</v>
      </c>
      <c r="T5320" t="s">
        <v>37</v>
      </c>
      <c r="U5320" t="s">
        <v>67</v>
      </c>
      <c r="V5320" t="s">
        <v>37</v>
      </c>
      <c r="W5320" t="s">
        <v>51</v>
      </c>
      <c r="X5320">
        <v>59.75</v>
      </c>
      <c r="Y5320">
        <v>3450.15</v>
      </c>
      <c r="Z5320">
        <v>0</v>
      </c>
      <c r="AA5320">
        <v>0</v>
      </c>
      <c r="AB5320">
        <v>2809.53</v>
      </c>
      <c r="AC5320">
        <v>6259.68</v>
      </c>
      <c r="AD5320" t="s">
        <v>41</v>
      </c>
      <c r="AE5320" t="s">
        <v>42</v>
      </c>
      <c r="AF5320" t="s">
        <v>42</v>
      </c>
      <c r="AG5320">
        <f t="shared" si="166"/>
        <v>0</v>
      </c>
      <c r="AH5320" t="str" cm="1">
        <f t="array" ref="AH5320">_xlfn.IFS(
X5320&lt;=20, "&lt;20",
AND(X5320&gt;=20, X5320&lt;50), "20-50",
AND(X5320&gt;=50, X5320&lt;100), "50-100",
X5320&gt;=100, "&gt;100"
)</f>
        <v>50-100</v>
      </c>
      <c r="AI5320">
        <f t="shared" si="167"/>
        <v>0</v>
      </c>
      <c r="AJ5320" t="str" cm="1">
        <f t="array" ref="AJ5320">_xlfn.IFS(
C5320&lt;=20, "&lt;20",
AND(C5320&gt;=20, C5320&lt;35), "20-35",
AND(C5320&gt;=35, C5320&lt;50), "35-50",
C5320&gt;=50, "50-100"
)</f>
        <v>50-100</v>
      </c>
      <c r="AK5320" t="str" cm="1">
        <f t="array" ref="AK5320">_xlfn.IFS(
G5320&lt;6, "&lt;6",
AND(G5320&gt;=6, G5320&lt;12), "6-12",
AND(G5320&gt;=12, G5320&lt;18), "12-18",  AND(G5320&gt;=18, G5320&lt;24), "18-24", G5320&gt;=24, "24-36")</f>
        <v>6-12</v>
      </c>
    </row>
    <row r="5321" spans="1:37" x14ac:dyDescent="0.3">
      <c r="A5321" t="s">
        <v>5421</v>
      </c>
      <c r="B5321" t="s">
        <v>44</v>
      </c>
      <c r="C5321">
        <v>48</v>
      </c>
      <c r="D5321" t="s">
        <v>34</v>
      </c>
      <c r="E5321" t="s">
        <v>82</v>
      </c>
      <c r="F5321">
        <v>11</v>
      </c>
      <c r="G5321">
        <v>33</v>
      </c>
      <c r="H5321" t="s">
        <v>36</v>
      </c>
      <c r="I5321" t="s">
        <v>37</v>
      </c>
      <c r="J5321" t="s">
        <v>34</v>
      </c>
      <c r="K5321" t="s">
        <v>34</v>
      </c>
      <c r="L5321" t="s">
        <v>34</v>
      </c>
      <c r="M5321" t="s">
        <v>34</v>
      </c>
      <c r="N5321" t="s">
        <v>34</v>
      </c>
      <c r="O5321" t="s">
        <v>34</v>
      </c>
      <c r="P5321" t="s">
        <v>34</v>
      </c>
      <c r="Q5321" t="s">
        <v>34</v>
      </c>
      <c r="R5321" t="s">
        <v>34</v>
      </c>
      <c r="S5321" t="s">
        <v>34</v>
      </c>
      <c r="T5321" t="s">
        <v>34</v>
      </c>
      <c r="U5321" t="s">
        <v>67</v>
      </c>
      <c r="V5321" t="s">
        <v>34</v>
      </c>
      <c r="W5321" t="s">
        <v>40</v>
      </c>
      <c r="X5321">
        <v>20.05</v>
      </c>
      <c r="Y5321">
        <v>1016.7</v>
      </c>
      <c r="Z5321">
        <v>0</v>
      </c>
      <c r="AA5321">
        <v>0</v>
      </c>
      <c r="AB5321">
        <v>67.680000000000007</v>
      </c>
      <c r="AC5321">
        <v>1084.3800000000001</v>
      </c>
      <c r="AD5321" t="s">
        <v>41</v>
      </c>
      <c r="AE5321" t="s">
        <v>42</v>
      </c>
      <c r="AF5321" t="s">
        <v>42</v>
      </c>
      <c r="AG5321">
        <f t="shared" si="166"/>
        <v>0</v>
      </c>
      <c r="AH5321" t="str" cm="1">
        <f t="array" ref="AH5321">_xlfn.IFS(
X5321&lt;=20, "&lt;20",
AND(X5321&gt;=20, X5321&lt;50), "20-50",
AND(X5321&gt;=50, X5321&lt;100), "50-100",
X5321&gt;=100, "&gt;100"
)</f>
        <v>20-50</v>
      </c>
      <c r="AI5321">
        <f t="shared" si="167"/>
        <v>0</v>
      </c>
      <c r="AJ5321" t="str" cm="1">
        <f t="array" ref="AJ5321">_xlfn.IFS(
C5321&lt;=20, "&lt;20",
AND(C5321&gt;=20, C5321&lt;35), "20-35",
AND(C5321&gt;=35, C5321&lt;50), "35-50",
C5321&gt;=50, "50-100"
)</f>
        <v>35-50</v>
      </c>
      <c r="AK5321" t="str" cm="1">
        <f t="array" ref="AK5321">_xlfn.IFS(
G5321&lt;6, "&lt;6",
AND(G5321&gt;=6, G5321&lt;12), "6-12",
AND(G5321&gt;=12, G5321&lt;18), "12-18",  AND(G5321&gt;=18, G5321&lt;24), "18-24", G5321&gt;=24, "24-36")</f>
        <v>24-36</v>
      </c>
    </row>
    <row r="5322" spans="1:37" x14ac:dyDescent="0.3">
      <c r="A5322" t="s">
        <v>5422</v>
      </c>
      <c r="B5322" t="s">
        <v>44</v>
      </c>
      <c r="C5322">
        <v>76</v>
      </c>
      <c r="D5322" t="s">
        <v>37</v>
      </c>
      <c r="E5322" t="s">
        <v>90</v>
      </c>
      <c r="F5322">
        <v>6</v>
      </c>
      <c r="G5322">
        <v>21</v>
      </c>
      <c r="H5322" t="s">
        <v>36</v>
      </c>
      <c r="I5322" t="s">
        <v>34</v>
      </c>
      <c r="J5322" t="s">
        <v>34</v>
      </c>
      <c r="K5322" t="s">
        <v>37</v>
      </c>
      <c r="L5322" t="s">
        <v>72</v>
      </c>
      <c r="M5322" t="s">
        <v>34</v>
      </c>
      <c r="N5322" t="s">
        <v>37</v>
      </c>
      <c r="O5322" t="s">
        <v>34</v>
      </c>
      <c r="P5322" t="s">
        <v>34</v>
      </c>
      <c r="Q5322" t="s">
        <v>34</v>
      </c>
      <c r="R5322" t="s">
        <v>34</v>
      </c>
      <c r="S5322" t="s">
        <v>34</v>
      </c>
      <c r="T5322" t="s">
        <v>37</v>
      </c>
      <c r="U5322" t="s">
        <v>67</v>
      </c>
      <c r="V5322" t="s">
        <v>37</v>
      </c>
      <c r="W5322" t="s">
        <v>40</v>
      </c>
      <c r="X5322">
        <v>29.35</v>
      </c>
      <c r="Y5322">
        <v>381.2</v>
      </c>
      <c r="Z5322">
        <v>38.979999999999997</v>
      </c>
      <c r="AA5322">
        <v>0</v>
      </c>
      <c r="AB5322">
        <v>0</v>
      </c>
      <c r="AC5322">
        <v>342.22</v>
      </c>
      <c r="AD5322" t="s">
        <v>41</v>
      </c>
      <c r="AE5322" t="s">
        <v>42</v>
      </c>
      <c r="AF5322" t="s">
        <v>42</v>
      </c>
      <c r="AG5322">
        <f t="shared" si="166"/>
        <v>0</v>
      </c>
      <c r="AH5322" t="str" cm="1">
        <f t="array" ref="AH5322">_xlfn.IFS(
X5322&lt;=20, "&lt;20",
AND(X5322&gt;=20, X5322&lt;50), "20-50",
AND(X5322&gt;=50, X5322&lt;100), "50-100",
X5322&gt;=100, "&gt;100"
)</f>
        <v>20-50</v>
      </c>
      <c r="AI5322">
        <f t="shared" si="167"/>
        <v>0</v>
      </c>
      <c r="AJ5322" t="str" cm="1">
        <f t="array" ref="AJ5322">_xlfn.IFS(
C5322&lt;=20, "&lt;20",
AND(C5322&gt;=20, C5322&lt;35), "20-35",
AND(C5322&gt;=35, C5322&lt;50), "35-50",
C5322&gt;=50, "50-100"
)</f>
        <v>50-100</v>
      </c>
      <c r="AK5322" t="str" cm="1">
        <f t="array" ref="AK5322">_xlfn.IFS(
G5322&lt;6, "&lt;6",
AND(G5322&gt;=6, G5322&lt;12), "6-12",
AND(G5322&gt;=12, G5322&lt;18), "12-18",  AND(G5322&gt;=18, G5322&lt;24), "18-24", G5322&gt;=24, "24-36")</f>
        <v>18-24</v>
      </c>
    </row>
    <row r="5323" spans="1:37" x14ac:dyDescent="0.3">
      <c r="A5323" t="s">
        <v>5423</v>
      </c>
      <c r="B5323" t="s">
        <v>44</v>
      </c>
      <c r="C5323">
        <v>41</v>
      </c>
      <c r="D5323" t="s">
        <v>37</v>
      </c>
      <c r="E5323" t="s">
        <v>82</v>
      </c>
      <c r="F5323">
        <v>9</v>
      </c>
      <c r="G5323">
        <v>10</v>
      </c>
      <c r="H5323" t="s">
        <v>36</v>
      </c>
      <c r="I5323" t="s">
        <v>37</v>
      </c>
      <c r="J5323" t="s">
        <v>34</v>
      </c>
      <c r="K5323" t="s">
        <v>37</v>
      </c>
      <c r="L5323" t="s">
        <v>38</v>
      </c>
      <c r="M5323" t="s">
        <v>34</v>
      </c>
      <c r="N5323" t="s">
        <v>34</v>
      </c>
      <c r="O5323" t="s">
        <v>34</v>
      </c>
      <c r="P5323" t="s">
        <v>34</v>
      </c>
      <c r="Q5323" t="s">
        <v>34</v>
      </c>
      <c r="R5323" t="s">
        <v>34</v>
      </c>
      <c r="S5323" t="s">
        <v>34</v>
      </c>
      <c r="T5323" t="s">
        <v>34</v>
      </c>
      <c r="U5323" t="s">
        <v>39</v>
      </c>
      <c r="V5323" t="s">
        <v>37</v>
      </c>
      <c r="W5323" t="s">
        <v>40</v>
      </c>
      <c r="X5323">
        <v>44.1</v>
      </c>
      <c r="Y5323">
        <v>2413.0500000000002</v>
      </c>
      <c r="Z5323">
        <v>0</v>
      </c>
      <c r="AA5323">
        <v>150</v>
      </c>
      <c r="AB5323">
        <v>1313.7</v>
      </c>
      <c r="AC5323">
        <v>3876.75</v>
      </c>
      <c r="AD5323" t="s">
        <v>41</v>
      </c>
      <c r="AE5323" t="s">
        <v>42</v>
      </c>
      <c r="AF5323" t="s">
        <v>42</v>
      </c>
      <c r="AG5323">
        <f t="shared" si="166"/>
        <v>0</v>
      </c>
      <c r="AH5323" t="str" cm="1">
        <f t="array" ref="AH5323">_xlfn.IFS(
X5323&lt;=20, "&lt;20",
AND(X5323&gt;=20, X5323&lt;50), "20-50",
AND(X5323&gt;=50, X5323&lt;100), "50-100",
X5323&gt;=100, "&gt;100"
)</f>
        <v>20-50</v>
      </c>
      <c r="AI5323">
        <f t="shared" si="167"/>
        <v>0</v>
      </c>
      <c r="AJ5323" t="str" cm="1">
        <f t="array" ref="AJ5323">_xlfn.IFS(
C5323&lt;=20, "&lt;20",
AND(C5323&gt;=20, C5323&lt;35), "20-35",
AND(C5323&gt;=35, C5323&lt;50), "35-50",
C5323&gt;=50, "50-100"
)</f>
        <v>35-50</v>
      </c>
      <c r="AK5323" t="str" cm="1">
        <f t="array" ref="AK5323">_xlfn.IFS(
G5323&lt;6, "&lt;6",
AND(G5323&gt;=6, G5323&lt;12), "6-12",
AND(G5323&gt;=12, G5323&lt;18), "12-18",  AND(G5323&gt;=18, G5323&lt;24), "18-24", G5323&gt;=24, "24-36")</f>
        <v>6-12</v>
      </c>
    </row>
    <row r="5324" spans="1:37" x14ac:dyDescent="0.3">
      <c r="A5324" t="s">
        <v>5424</v>
      </c>
      <c r="B5324" t="s">
        <v>44</v>
      </c>
      <c r="C5324">
        <v>58</v>
      </c>
      <c r="D5324" t="s">
        <v>37</v>
      </c>
      <c r="E5324" t="s">
        <v>74</v>
      </c>
      <c r="F5324">
        <v>15</v>
      </c>
      <c r="G5324">
        <v>30</v>
      </c>
      <c r="H5324" t="s">
        <v>49</v>
      </c>
      <c r="I5324" t="s">
        <v>37</v>
      </c>
      <c r="J5324" t="s">
        <v>34</v>
      </c>
      <c r="K5324" t="s">
        <v>34</v>
      </c>
      <c r="L5324" t="s">
        <v>34</v>
      </c>
      <c r="M5324" t="s">
        <v>34</v>
      </c>
      <c r="N5324" t="s">
        <v>34</v>
      </c>
      <c r="O5324" t="s">
        <v>34</v>
      </c>
      <c r="P5324" t="s">
        <v>34</v>
      </c>
      <c r="Q5324" t="s">
        <v>34</v>
      </c>
      <c r="R5324" t="s">
        <v>34</v>
      </c>
      <c r="S5324" t="s">
        <v>34</v>
      </c>
      <c r="T5324" t="s">
        <v>34</v>
      </c>
      <c r="U5324" t="s">
        <v>46</v>
      </c>
      <c r="V5324" t="s">
        <v>37</v>
      </c>
      <c r="W5324" t="s">
        <v>40</v>
      </c>
      <c r="X5324">
        <v>19.899999999999999</v>
      </c>
      <c r="Y5324">
        <v>33.700000000000003</v>
      </c>
      <c r="Z5324">
        <v>0</v>
      </c>
      <c r="AA5324">
        <v>0</v>
      </c>
      <c r="AB5324">
        <v>7.64</v>
      </c>
      <c r="AC5324">
        <v>41.34</v>
      </c>
      <c r="AD5324" t="s">
        <v>85</v>
      </c>
      <c r="AE5324" t="s">
        <v>42</v>
      </c>
      <c r="AF5324" t="s">
        <v>42</v>
      </c>
      <c r="AG5324">
        <f t="shared" si="166"/>
        <v>0</v>
      </c>
      <c r="AH5324" t="str" cm="1">
        <f t="array" ref="AH5324">_xlfn.IFS(
X5324&lt;=20, "&lt;20",
AND(X5324&gt;=20, X5324&lt;50), "20-50",
AND(X5324&gt;=50, X5324&lt;100), "50-100",
X5324&gt;=100, "&gt;100"
)</f>
        <v>&lt;20</v>
      </c>
      <c r="AI5324">
        <f t="shared" si="167"/>
        <v>1</v>
      </c>
      <c r="AJ5324" t="str" cm="1">
        <f t="array" ref="AJ5324">_xlfn.IFS(
C5324&lt;=20, "&lt;20",
AND(C5324&gt;=20, C5324&lt;35), "20-35",
AND(C5324&gt;=35, C5324&lt;50), "35-50",
C5324&gt;=50, "50-100"
)</f>
        <v>50-100</v>
      </c>
      <c r="AK5324" t="str" cm="1">
        <f t="array" ref="AK5324">_xlfn.IFS(
G5324&lt;6, "&lt;6",
AND(G5324&gt;=6, G5324&lt;12), "6-12",
AND(G5324&gt;=12, G5324&lt;18), "12-18",  AND(G5324&gt;=18, G5324&lt;24), "18-24", G5324&gt;=24, "24-36")</f>
        <v>24-36</v>
      </c>
    </row>
    <row r="5325" spans="1:37" x14ac:dyDescent="0.3">
      <c r="A5325" t="s">
        <v>5425</v>
      </c>
      <c r="B5325" t="s">
        <v>44</v>
      </c>
      <c r="C5325">
        <v>60</v>
      </c>
      <c r="D5325" t="s">
        <v>34</v>
      </c>
      <c r="E5325" t="s">
        <v>130</v>
      </c>
      <c r="F5325">
        <v>3</v>
      </c>
      <c r="G5325">
        <v>10</v>
      </c>
      <c r="H5325" t="s">
        <v>36</v>
      </c>
      <c r="I5325" t="s">
        <v>37</v>
      </c>
      <c r="J5325" t="s">
        <v>34</v>
      </c>
      <c r="K5325" t="s">
        <v>37</v>
      </c>
      <c r="L5325" t="s">
        <v>50</v>
      </c>
      <c r="M5325" t="s">
        <v>34</v>
      </c>
      <c r="N5325" t="s">
        <v>34</v>
      </c>
      <c r="O5325" t="s">
        <v>34</v>
      </c>
      <c r="P5325" t="s">
        <v>34</v>
      </c>
      <c r="Q5325" t="s">
        <v>37</v>
      </c>
      <c r="R5325" t="s">
        <v>34</v>
      </c>
      <c r="S5325" t="s">
        <v>34</v>
      </c>
      <c r="T5325" t="s">
        <v>37</v>
      </c>
      <c r="U5325" t="s">
        <v>46</v>
      </c>
      <c r="V5325" t="s">
        <v>37</v>
      </c>
      <c r="W5325" t="s">
        <v>51</v>
      </c>
      <c r="X5325">
        <v>79</v>
      </c>
      <c r="Y5325">
        <v>522.95000000000005</v>
      </c>
      <c r="Z5325">
        <v>0</v>
      </c>
      <c r="AA5325">
        <v>0</v>
      </c>
      <c r="AB5325">
        <v>182.63</v>
      </c>
      <c r="AC5325">
        <v>705.58</v>
      </c>
      <c r="AD5325" t="s">
        <v>52</v>
      </c>
      <c r="AE5325" t="s">
        <v>104</v>
      </c>
      <c r="AF5325" t="s">
        <v>150</v>
      </c>
      <c r="AG5325">
        <f t="shared" si="166"/>
        <v>1</v>
      </c>
      <c r="AH5325" t="str" cm="1">
        <f t="array" ref="AH5325">_xlfn.IFS(
X5325&lt;=20, "&lt;20",
AND(X5325&gt;=20, X5325&lt;50), "20-50",
AND(X5325&gt;=50, X5325&lt;100), "50-100",
X5325&gt;=100, "&gt;100"
)</f>
        <v>50-100</v>
      </c>
      <c r="AI5325">
        <f t="shared" si="167"/>
        <v>0</v>
      </c>
      <c r="AJ5325" t="str" cm="1">
        <f t="array" ref="AJ5325">_xlfn.IFS(
C5325&lt;=20, "&lt;20",
AND(C5325&gt;=20, C5325&lt;35), "20-35",
AND(C5325&gt;=35, C5325&lt;50), "35-50",
C5325&gt;=50, "50-100"
)</f>
        <v>50-100</v>
      </c>
      <c r="AK5325" t="str" cm="1">
        <f t="array" ref="AK5325">_xlfn.IFS(
G5325&lt;6, "&lt;6",
AND(G5325&gt;=6, G5325&lt;12), "6-12",
AND(G5325&gt;=12, G5325&lt;18), "12-18",  AND(G5325&gt;=18, G5325&lt;24), "18-24", G5325&gt;=24, "24-36")</f>
        <v>6-12</v>
      </c>
    </row>
    <row r="5326" spans="1:37" x14ac:dyDescent="0.3">
      <c r="A5326" t="s">
        <v>5426</v>
      </c>
      <c r="B5326" t="s">
        <v>44</v>
      </c>
      <c r="C5326">
        <v>19</v>
      </c>
      <c r="D5326" t="s">
        <v>37</v>
      </c>
      <c r="E5326" t="s">
        <v>114</v>
      </c>
      <c r="F5326">
        <v>3</v>
      </c>
      <c r="G5326">
        <v>12</v>
      </c>
      <c r="H5326" t="s">
        <v>70</v>
      </c>
      <c r="I5326" t="s">
        <v>37</v>
      </c>
      <c r="J5326" t="s">
        <v>37</v>
      </c>
      <c r="K5326" t="s">
        <v>37</v>
      </c>
      <c r="L5326" t="s">
        <v>38</v>
      </c>
      <c r="M5326" t="s">
        <v>37</v>
      </c>
      <c r="N5326" t="s">
        <v>34</v>
      </c>
      <c r="O5326" t="s">
        <v>34</v>
      </c>
      <c r="P5326" t="s">
        <v>37</v>
      </c>
      <c r="Q5326" t="s">
        <v>37</v>
      </c>
      <c r="R5326" t="s">
        <v>37</v>
      </c>
      <c r="S5326" t="s">
        <v>37</v>
      </c>
      <c r="T5326" t="s">
        <v>37</v>
      </c>
      <c r="U5326" t="s">
        <v>67</v>
      </c>
      <c r="V5326" t="s">
        <v>37</v>
      </c>
      <c r="W5326" t="s">
        <v>40</v>
      </c>
      <c r="X5326">
        <v>79.75</v>
      </c>
      <c r="Y5326">
        <v>4217.8</v>
      </c>
      <c r="Z5326">
        <v>0</v>
      </c>
      <c r="AA5326">
        <v>0</v>
      </c>
      <c r="AB5326">
        <v>1516.32</v>
      </c>
      <c r="AC5326">
        <v>5734.12</v>
      </c>
      <c r="AD5326" t="s">
        <v>41</v>
      </c>
      <c r="AE5326" t="s">
        <v>42</v>
      </c>
      <c r="AF5326" t="s">
        <v>42</v>
      </c>
      <c r="AG5326">
        <f t="shared" si="166"/>
        <v>0</v>
      </c>
      <c r="AH5326" t="str" cm="1">
        <f t="array" ref="AH5326">_xlfn.IFS(
X5326&lt;=20, "&lt;20",
AND(X5326&gt;=20, X5326&lt;50), "20-50",
AND(X5326&gt;=50, X5326&lt;100), "50-100",
X5326&gt;=100, "&gt;100"
)</f>
        <v>50-100</v>
      </c>
      <c r="AI5326">
        <f t="shared" si="167"/>
        <v>0</v>
      </c>
      <c r="AJ5326" t="str" cm="1">
        <f t="array" ref="AJ5326">_xlfn.IFS(
C5326&lt;=20, "&lt;20",
AND(C5326&gt;=20, C5326&lt;35), "20-35",
AND(C5326&gt;=35, C5326&lt;50), "35-50",
C5326&gt;=50, "50-100"
)</f>
        <v>&lt;20</v>
      </c>
      <c r="AK5326" t="str" cm="1">
        <f t="array" ref="AK5326">_xlfn.IFS(
G5326&lt;6, "&lt;6",
AND(G5326&gt;=6, G5326&lt;12), "6-12",
AND(G5326&gt;=12, G5326&lt;18), "12-18",  AND(G5326&gt;=18, G5326&lt;24), "18-24", G5326&gt;=24, "24-36")</f>
        <v>12-18</v>
      </c>
    </row>
    <row r="5327" spans="1:37" x14ac:dyDescent="0.3">
      <c r="A5327" t="s">
        <v>5427</v>
      </c>
      <c r="B5327" t="s">
        <v>33</v>
      </c>
      <c r="C5327">
        <v>52</v>
      </c>
      <c r="D5327" t="s">
        <v>34</v>
      </c>
      <c r="E5327" t="s">
        <v>124</v>
      </c>
      <c r="F5327">
        <v>4</v>
      </c>
      <c r="G5327">
        <v>7</v>
      </c>
      <c r="H5327" t="s">
        <v>66</v>
      </c>
      <c r="I5327" t="s">
        <v>37</v>
      </c>
      <c r="J5327" t="s">
        <v>37</v>
      </c>
      <c r="K5327" t="s">
        <v>37</v>
      </c>
      <c r="L5327" t="s">
        <v>38</v>
      </c>
      <c r="M5327" t="s">
        <v>37</v>
      </c>
      <c r="N5327" t="s">
        <v>37</v>
      </c>
      <c r="O5327" t="s">
        <v>37</v>
      </c>
      <c r="P5327" t="s">
        <v>37</v>
      </c>
      <c r="Q5327" t="s">
        <v>37</v>
      </c>
      <c r="R5327" t="s">
        <v>34</v>
      </c>
      <c r="S5327" t="s">
        <v>34</v>
      </c>
      <c r="T5327" t="s">
        <v>37</v>
      </c>
      <c r="U5327" t="s">
        <v>67</v>
      </c>
      <c r="V5327" t="s">
        <v>37</v>
      </c>
      <c r="W5327" t="s">
        <v>51</v>
      </c>
      <c r="X5327">
        <v>79.25</v>
      </c>
      <c r="Y5327">
        <v>5731.85</v>
      </c>
      <c r="Z5327">
        <v>0</v>
      </c>
      <c r="AA5327">
        <v>0</v>
      </c>
      <c r="AB5327">
        <v>1957.9</v>
      </c>
      <c r="AC5327">
        <v>7689.75</v>
      </c>
      <c r="AD5327" t="s">
        <v>41</v>
      </c>
      <c r="AE5327" t="s">
        <v>42</v>
      </c>
      <c r="AF5327" t="s">
        <v>42</v>
      </c>
      <c r="AG5327">
        <f t="shared" si="166"/>
        <v>0</v>
      </c>
      <c r="AH5327" t="str" cm="1">
        <f t="array" ref="AH5327">_xlfn.IFS(
X5327&lt;=20, "&lt;20",
AND(X5327&gt;=20, X5327&lt;50), "20-50",
AND(X5327&gt;=50, X5327&lt;100), "50-100",
X5327&gt;=100, "&gt;100"
)</f>
        <v>50-100</v>
      </c>
      <c r="AI5327">
        <f t="shared" si="167"/>
        <v>0</v>
      </c>
      <c r="AJ5327" t="str" cm="1">
        <f t="array" ref="AJ5327">_xlfn.IFS(
C5327&lt;=20, "&lt;20",
AND(C5327&gt;=20, C5327&lt;35), "20-35",
AND(C5327&gt;=35, C5327&lt;50), "35-50",
C5327&gt;=50, "50-100"
)</f>
        <v>50-100</v>
      </c>
      <c r="AK5327" t="str" cm="1">
        <f t="array" ref="AK5327">_xlfn.IFS(
G5327&lt;6, "&lt;6",
AND(G5327&gt;=6, G5327&lt;12), "6-12",
AND(G5327&gt;=12, G5327&lt;18), "12-18",  AND(G5327&gt;=18, G5327&lt;24), "18-24", G5327&gt;=24, "24-36")</f>
        <v>6-12</v>
      </c>
    </row>
    <row r="5328" spans="1:37" x14ac:dyDescent="0.3">
      <c r="A5328" t="s">
        <v>5428</v>
      </c>
      <c r="B5328" t="s">
        <v>33</v>
      </c>
      <c r="C5328">
        <v>36</v>
      </c>
      <c r="D5328" t="s">
        <v>34</v>
      </c>
      <c r="E5328" t="s">
        <v>109</v>
      </c>
      <c r="F5328">
        <v>13</v>
      </c>
      <c r="G5328">
        <v>24</v>
      </c>
      <c r="H5328" t="s">
        <v>36</v>
      </c>
      <c r="I5328" t="s">
        <v>37</v>
      </c>
      <c r="J5328" t="s">
        <v>34</v>
      </c>
      <c r="K5328" t="s">
        <v>37</v>
      </c>
      <c r="L5328" t="s">
        <v>72</v>
      </c>
      <c r="M5328" t="s">
        <v>37</v>
      </c>
      <c r="N5328" t="s">
        <v>34</v>
      </c>
      <c r="O5328" t="s">
        <v>34</v>
      </c>
      <c r="P5328" t="s">
        <v>34</v>
      </c>
      <c r="Q5328" t="s">
        <v>34</v>
      </c>
      <c r="R5328" t="s">
        <v>34</v>
      </c>
      <c r="S5328" t="s">
        <v>34</v>
      </c>
      <c r="T5328" t="s">
        <v>34</v>
      </c>
      <c r="U5328" t="s">
        <v>46</v>
      </c>
      <c r="V5328" t="s">
        <v>37</v>
      </c>
      <c r="W5328" t="s">
        <v>40</v>
      </c>
      <c r="X5328">
        <v>48.8</v>
      </c>
      <c r="Y5328">
        <v>1054.5999999999999</v>
      </c>
      <c r="Z5328">
        <v>0</v>
      </c>
      <c r="AA5328">
        <v>20</v>
      </c>
      <c r="AB5328">
        <v>86.9</v>
      </c>
      <c r="AC5328">
        <v>1161.5</v>
      </c>
      <c r="AD5328" t="s">
        <v>52</v>
      </c>
      <c r="AE5328" t="s">
        <v>53</v>
      </c>
      <c r="AF5328" t="s">
        <v>91</v>
      </c>
      <c r="AG5328">
        <f t="shared" si="166"/>
        <v>1</v>
      </c>
      <c r="AH5328" t="str" cm="1">
        <f t="array" ref="AH5328">_xlfn.IFS(
X5328&lt;=20, "&lt;20",
AND(X5328&gt;=20, X5328&lt;50), "20-50",
AND(X5328&gt;=50, X5328&lt;100), "50-100",
X5328&gt;=100, "&gt;100"
)</f>
        <v>20-50</v>
      </c>
      <c r="AI5328">
        <f t="shared" si="167"/>
        <v>0</v>
      </c>
      <c r="AJ5328" t="str" cm="1">
        <f t="array" ref="AJ5328">_xlfn.IFS(
C5328&lt;=20, "&lt;20",
AND(C5328&gt;=20, C5328&lt;35), "20-35",
AND(C5328&gt;=35, C5328&lt;50), "35-50",
C5328&gt;=50, "50-100"
)</f>
        <v>35-50</v>
      </c>
      <c r="AK5328" t="str" cm="1">
        <f t="array" ref="AK5328">_xlfn.IFS(
G5328&lt;6, "&lt;6",
AND(G5328&gt;=6, G5328&lt;12), "6-12",
AND(G5328&gt;=12, G5328&lt;18), "12-18",  AND(G5328&gt;=18, G5328&lt;24), "18-24", G5328&gt;=24, "24-36")</f>
        <v>24-36</v>
      </c>
    </row>
    <row r="5329" spans="1:37" x14ac:dyDescent="0.3">
      <c r="A5329" t="s">
        <v>5429</v>
      </c>
      <c r="B5329" t="s">
        <v>44</v>
      </c>
      <c r="C5329">
        <v>81</v>
      </c>
      <c r="D5329" t="s">
        <v>37</v>
      </c>
      <c r="E5329" t="s">
        <v>48</v>
      </c>
      <c r="F5329">
        <v>8</v>
      </c>
      <c r="G5329">
        <v>2</v>
      </c>
      <c r="H5329" t="s">
        <v>36</v>
      </c>
      <c r="I5329" t="s">
        <v>37</v>
      </c>
      <c r="J5329" t="s">
        <v>37</v>
      </c>
      <c r="K5329" t="s">
        <v>37</v>
      </c>
      <c r="L5329" t="s">
        <v>50</v>
      </c>
      <c r="M5329" t="s">
        <v>37</v>
      </c>
      <c r="N5329" t="s">
        <v>37</v>
      </c>
      <c r="O5329" t="s">
        <v>37</v>
      </c>
      <c r="P5329" t="s">
        <v>34</v>
      </c>
      <c r="Q5329" t="s">
        <v>37</v>
      </c>
      <c r="R5329" t="s">
        <v>34</v>
      </c>
      <c r="S5329" t="s">
        <v>34</v>
      </c>
      <c r="T5329" t="s">
        <v>37</v>
      </c>
      <c r="U5329" t="s">
        <v>46</v>
      </c>
      <c r="V5329" t="s">
        <v>37</v>
      </c>
      <c r="W5329" t="s">
        <v>51</v>
      </c>
      <c r="X5329">
        <v>100.7</v>
      </c>
      <c r="Y5329">
        <v>4541.2</v>
      </c>
      <c r="Z5329">
        <v>46.64</v>
      </c>
      <c r="AA5329">
        <v>0</v>
      </c>
      <c r="AB5329">
        <v>2259.06</v>
      </c>
      <c r="AC5329">
        <v>6753.62</v>
      </c>
      <c r="AD5329" t="s">
        <v>52</v>
      </c>
      <c r="AE5329" t="s">
        <v>58</v>
      </c>
      <c r="AF5329" t="s">
        <v>59</v>
      </c>
      <c r="AG5329">
        <f t="shared" si="166"/>
        <v>1</v>
      </c>
      <c r="AH5329" t="str" cm="1">
        <f t="array" ref="AH5329">_xlfn.IFS(
X5329&lt;=20, "&lt;20",
AND(X5329&gt;=20, X5329&lt;50), "20-50",
AND(X5329&gt;=50, X5329&lt;100), "50-100",
X5329&gt;=100, "&gt;100"
)</f>
        <v>&gt;100</v>
      </c>
      <c r="AI5329">
        <f t="shared" si="167"/>
        <v>0</v>
      </c>
      <c r="AJ5329" t="str" cm="1">
        <f t="array" ref="AJ5329">_xlfn.IFS(
C5329&lt;=20, "&lt;20",
AND(C5329&gt;=20, C5329&lt;35), "20-35",
AND(C5329&gt;=35, C5329&lt;50), "35-50",
C5329&gt;=50, "50-100"
)</f>
        <v>50-100</v>
      </c>
      <c r="AK5329" t="str" cm="1">
        <f t="array" ref="AK5329">_xlfn.IFS(
G5329&lt;6, "&lt;6",
AND(G5329&gt;=6, G5329&lt;12), "6-12",
AND(G5329&gt;=12, G5329&lt;18), "12-18",  AND(G5329&gt;=18, G5329&lt;24), "18-24", G5329&gt;=24, "24-36")</f>
        <v>&lt;6</v>
      </c>
    </row>
    <row r="5330" spans="1:37" x14ac:dyDescent="0.3">
      <c r="A5330" t="s">
        <v>5430</v>
      </c>
      <c r="B5330" t="s">
        <v>44</v>
      </c>
      <c r="C5330">
        <v>29</v>
      </c>
      <c r="D5330" t="s">
        <v>34</v>
      </c>
      <c r="E5330" t="s">
        <v>45</v>
      </c>
      <c r="F5330">
        <v>4</v>
      </c>
      <c r="G5330">
        <v>22</v>
      </c>
      <c r="H5330" t="s">
        <v>70</v>
      </c>
      <c r="I5330" t="s">
        <v>37</v>
      </c>
      <c r="J5330" t="s">
        <v>34</v>
      </c>
      <c r="K5330" t="s">
        <v>34</v>
      </c>
      <c r="L5330" t="s">
        <v>34</v>
      </c>
      <c r="M5330" t="s">
        <v>34</v>
      </c>
      <c r="N5330" t="s">
        <v>34</v>
      </c>
      <c r="O5330" t="s">
        <v>34</v>
      </c>
      <c r="P5330" t="s">
        <v>34</v>
      </c>
      <c r="Q5330" t="s">
        <v>34</v>
      </c>
      <c r="R5330" t="s">
        <v>34</v>
      </c>
      <c r="S5330" t="s">
        <v>34</v>
      </c>
      <c r="T5330" t="s">
        <v>34</v>
      </c>
      <c r="U5330" t="s">
        <v>67</v>
      </c>
      <c r="V5330" t="s">
        <v>34</v>
      </c>
      <c r="W5330" t="s">
        <v>51</v>
      </c>
      <c r="X5330">
        <v>19.350000000000001</v>
      </c>
      <c r="Y5330">
        <v>1263.8499999999999</v>
      </c>
      <c r="Z5330">
        <v>0</v>
      </c>
      <c r="AA5330">
        <v>0</v>
      </c>
      <c r="AB5330">
        <v>2635.92</v>
      </c>
      <c r="AC5330">
        <v>3899.77</v>
      </c>
      <c r="AD5330" t="s">
        <v>41</v>
      </c>
      <c r="AE5330" t="s">
        <v>42</v>
      </c>
      <c r="AF5330" t="s">
        <v>42</v>
      </c>
      <c r="AG5330">
        <f t="shared" si="166"/>
        <v>0</v>
      </c>
      <c r="AH5330" t="str" cm="1">
        <f t="array" ref="AH5330">_xlfn.IFS(
X5330&lt;=20, "&lt;20",
AND(X5330&gt;=20, X5330&lt;50), "20-50",
AND(X5330&gt;=50, X5330&lt;100), "50-100",
X5330&gt;=100, "&gt;100"
)</f>
        <v>&lt;20</v>
      </c>
      <c r="AI5330">
        <f t="shared" si="167"/>
        <v>0</v>
      </c>
      <c r="AJ5330" t="str" cm="1">
        <f t="array" ref="AJ5330">_xlfn.IFS(
C5330&lt;=20, "&lt;20",
AND(C5330&gt;=20, C5330&lt;35), "20-35",
AND(C5330&gt;=35, C5330&lt;50), "35-50",
C5330&gt;=50, "50-100"
)</f>
        <v>20-35</v>
      </c>
      <c r="AK5330" t="str" cm="1">
        <f t="array" ref="AK5330">_xlfn.IFS(
G5330&lt;6, "&lt;6",
AND(G5330&gt;=6, G5330&lt;12), "6-12",
AND(G5330&gt;=12, G5330&lt;18), "12-18",  AND(G5330&gt;=18, G5330&lt;24), "18-24", G5330&gt;=24, "24-36")</f>
        <v>18-24</v>
      </c>
    </row>
    <row r="5331" spans="1:37" x14ac:dyDescent="0.3">
      <c r="A5331" t="s">
        <v>5431</v>
      </c>
      <c r="B5331" t="s">
        <v>33</v>
      </c>
      <c r="C5331">
        <v>60</v>
      </c>
      <c r="D5331" t="s">
        <v>37</v>
      </c>
      <c r="E5331" t="s">
        <v>114</v>
      </c>
      <c r="F5331">
        <v>7</v>
      </c>
      <c r="G5331">
        <v>6</v>
      </c>
      <c r="H5331" t="s">
        <v>36</v>
      </c>
      <c r="I5331" t="s">
        <v>37</v>
      </c>
      <c r="J5331" t="s">
        <v>34</v>
      </c>
      <c r="K5331" t="s">
        <v>34</v>
      </c>
      <c r="L5331" t="s">
        <v>34</v>
      </c>
      <c r="M5331" t="s">
        <v>34</v>
      </c>
      <c r="N5331" t="s">
        <v>34</v>
      </c>
      <c r="O5331" t="s">
        <v>34</v>
      </c>
      <c r="P5331" t="s">
        <v>34</v>
      </c>
      <c r="Q5331" t="s">
        <v>34</v>
      </c>
      <c r="R5331" t="s">
        <v>34</v>
      </c>
      <c r="S5331" t="s">
        <v>34</v>
      </c>
      <c r="T5331" t="s">
        <v>34</v>
      </c>
      <c r="U5331" t="s">
        <v>67</v>
      </c>
      <c r="V5331" t="s">
        <v>34</v>
      </c>
      <c r="W5331" t="s">
        <v>40</v>
      </c>
      <c r="X5331">
        <v>19.850000000000001</v>
      </c>
      <c r="Y5331">
        <v>198.5</v>
      </c>
      <c r="Z5331">
        <v>0</v>
      </c>
      <c r="AA5331">
        <v>0</v>
      </c>
      <c r="AB5331">
        <v>155.1</v>
      </c>
      <c r="AC5331">
        <v>353.6</v>
      </c>
      <c r="AD5331" t="s">
        <v>41</v>
      </c>
      <c r="AE5331" t="s">
        <v>42</v>
      </c>
      <c r="AF5331" t="s">
        <v>42</v>
      </c>
      <c r="AG5331">
        <f t="shared" si="166"/>
        <v>0</v>
      </c>
      <c r="AH5331" t="str" cm="1">
        <f t="array" ref="AH5331">_xlfn.IFS(
X5331&lt;=20, "&lt;20",
AND(X5331&gt;=20, X5331&lt;50), "20-50",
AND(X5331&gt;=50, X5331&lt;100), "50-100",
X5331&gt;=100, "&gt;100"
)</f>
        <v>&lt;20</v>
      </c>
      <c r="AI5331">
        <f t="shared" si="167"/>
        <v>0</v>
      </c>
      <c r="AJ5331" t="str" cm="1">
        <f t="array" ref="AJ5331">_xlfn.IFS(
C5331&lt;=20, "&lt;20",
AND(C5331&gt;=20, C5331&lt;35), "20-35",
AND(C5331&gt;=35, C5331&lt;50), "35-50",
C5331&gt;=50, "50-100"
)</f>
        <v>50-100</v>
      </c>
      <c r="AK5331" t="str" cm="1">
        <f t="array" ref="AK5331">_xlfn.IFS(
G5331&lt;6, "&lt;6",
AND(G5331&gt;=6, G5331&lt;12), "6-12",
AND(G5331&gt;=12, G5331&lt;18), "12-18",  AND(G5331&gt;=18, G5331&lt;24), "18-24", G5331&gt;=24, "24-36")</f>
        <v>6-12</v>
      </c>
    </row>
    <row r="5332" spans="1:37" x14ac:dyDescent="0.3">
      <c r="A5332" t="s">
        <v>5432</v>
      </c>
      <c r="B5332" t="s">
        <v>44</v>
      </c>
      <c r="C5332">
        <v>47</v>
      </c>
      <c r="D5332" t="s">
        <v>37</v>
      </c>
      <c r="E5332" t="s">
        <v>69</v>
      </c>
      <c r="F5332">
        <v>4</v>
      </c>
      <c r="G5332">
        <v>32</v>
      </c>
      <c r="H5332" t="s">
        <v>36</v>
      </c>
      <c r="I5332" t="s">
        <v>37</v>
      </c>
      <c r="J5332" t="s">
        <v>34</v>
      </c>
      <c r="K5332" t="s">
        <v>34</v>
      </c>
      <c r="L5332" t="s">
        <v>34</v>
      </c>
      <c r="M5332" t="s">
        <v>34</v>
      </c>
      <c r="N5332" t="s">
        <v>34</v>
      </c>
      <c r="O5332" t="s">
        <v>34</v>
      </c>
      <c r="P5332" t="s">
        <v>34</v>
      </c>
      <c r="Q5332" t="s">
        <v>34</v>
      </c>
      <c r="R5332" t="s">
        <v>34</v>
      </c>
      <c r="S5332" t="s">
        <v>34</v>
      </c>
      <c r="T5332" t="s">
        <v>34</v>
      </c>
      <c r="U5332" t="s">
        <v>67</v>
      </c>
      <c r="V5332" t="s">
        <v>37</v>
      </c>
      <c r="W5332" t="s">
        <v>51</v>
      </c>
      <c r="X5332">
        <v>-3</v>
      </c>
      <c r="Y5332">
        <v>1092.3499999999999</v>
      </c>
      <c r="Z5332">
        <v>0</v>
      </c>
      <c r="AA5332">
        <v>0</v>
      </c>
      <c r="AB5332">
        <v>2264.2199999999998</v>
      </c>
      <c r="AC5332">
        <v>3356.57</v>
      </c>
      <c r="AD5332" t="s">
        <v>41</v>
      </c>
      <c r="AE5332" t="s">
        <v>42</v>
      </c>
      <c r="AF5332" t="s">
        <v>42</v>
      </c>
      <c r="AG5332">
        <f t="shared" si="166"/>
        <v>0</v>
      </c>
      <c r="AH5332" t="str" cm="1">
        <f t="array" ref="AH5332">_xlfn.IFS(
X5332&lt;=20, "&lt;20",
AND(X5332&gt;=20, X5332&lt;50), "20-50",
AND(X5332&gt;=50, X5332&lt;100), "50-100",
X5332&gt;=100, "&gt;100"
)</f>
        <v>&lt;20</v>
      </c>
      <c r="AI5332">
        <f t="shared" si="167"/>
        <v>0</v>
      </c>
      <c r="AJ5332" t="str" cm="1">
        <f t="array" ref="AJ5332">_xlfn.IFS(
C5332&lt;=20, "&lt;20",
AND(C5332&gt;=20, C5332&lt;35), "20-35",
AND(C5332&gt;=35, C5332&lt;50), "35-50",
C5332&gt;=50, "50-100"
)</f>
        <v>35-50</v>
      </c>
      <c r="AK5332" t="str" cm="1">
        <f t="array" ref="AK5332">_xlfn.IFS(
G5332&lt;6, "&lt;6",
AND(G5332&gt;=6, G5332&lt;12), "6-12",
AND(G5332&gt;=12, G5332&lt;18), "12-18",  AND(G5332&gt;=18, G5332&lt;24), "18-24", G5332&gt;=24, "24-36")</f>
        <v>24-36</v>
      </c>
    </row>
    <row r="5333" spans="1:37" x14ac:dyDescent="0.3">
      <c r="A5333" t="s">
        <v>5433</v>
      </c>
      <c r="B5333" t="s">
        <v>33</v>
      </c>
      <c r="C5333">
        <v>27</v>
      </c>
      <c r="D5333" t="s">
        <v>37</v>
      </c>
      <c r="E5333" t="s">
        <v>87</v>
      </c>
      <c r="F5333">
        <v>14</v>
      </c>
      <c r="G5333">
        <v>8</v>
      </c>
      <c r="H5333" t="s">
        <v>57</v>
      </c>
      <c r="I5333" t="s">
        <v>37</v>
      </c>
      <c r="J5333" t="s">
        <v>34</v>
      </c>
      <c r="K5333" t="s">
        <v>34</v>
      </c>
      <c r="L5333" t="s">
        <v>34</v>
      </c>
      <c r="M5333" t="s">
        <v>34</v>
      </c>
      <c r="N5333" t="s">
        <v>34</v>
      </c>
      <c r="O5333" t="s">
        <v>34</v>
      </c>
      <c r="P5333" t="s">
        <v>34</v>
      </c>
      <c r="Q5333" t="s">
        <v>34</v>
      </c>
      <c r="R5333" t="s">
        <v>34</v>
      </c>
      <c r="S5333" t="s">
        <v>34</v>
      </c>
      <c r="T5333" t="s">
        <v>34</v>
      </c>
      <c r="U5333" t="s">
        <v>39</v>
      </c>
      <c r="V5333" t="s">
        <v>34</v>
      </c>
      <c r="W5333" t="s">
        <v>143</v>
      </c>
      <c r="X5333">
        <v>19.5</v>
      </c>
      <c r="Y5333">
        <v>226.8</v>
      </c>
      <c r="Z5333">
        <v>0</v>
      </c>
      <c r="AA5333">
        <v>0</v>
      </c>
      <c r="AB5333">
        <v>368.28</v>
      </c>
      <c r="AC5333">
        <v>595.08000000000004</v>
      </c>
      <c r="AD5333" t="s">
        <v>41</v>
      </c>
      <c r="AE5333" t="s">
        <v>42</v>
      </c>
      <c r="AF5333" t="s">
        <v>42</v>
      </c>
      <c r="AG5333">
        <f t="shared" si="166"/>
        <v>0</v>
      </c>
      <c r="AH5333" t="str" cm="1">
        <f t="array" ref="AH5333">_xlfn.IFS(
X5333&lt;=20, "&lt;20",
AND(X5333&gt;=20, X5333&lt;50), "20-50",
AND(X5333&gt;=50, X5333&lt;100), "50-100",
X5333&gt;=100, "&gt;100"
)</f>
        <v>&lt;20</v>
      </c>
      <c r="AI5333">
        <f t="shared" si="167"/>
        <v>0</v>
      </c>
      <c r="AJ5333" t="str" cm="1">
        <f t="array" ref="AJ5333">_xlfn.IFS(
C5333&lt;=20, "&lt;20",
AND(C5333&gt;=20, C5333&lt;35), "20-35",
AND(C5333&gt;=35, C5333&lt;50), "35-50",
C5333&gt;=50, "50-100"
)</f>
        <v>20-35</v>
      </c>
      <c r="AK5333" t="str" cm="1">
        <f t="array" ref="AK5333">_xlfn.IFS(
G5333&lt;6, "&lt;6",
AND(G5333&gt;=6, G5333&lt;12), "6-12",
AND(G5333&gt;=12, G5333&lt;18), "12-18",  AND(G5333&gt;=18, G5333&lt;24), "18-24", G5333&gt;=24, "24-36")</f>
        <v>6-12</v>
      </c>
    </row>
    <row r="5334" spans="1:37" x14ac:dyDescent="0.3">
      <c r="A5334" t="s">
        <v>5434</v>
      </c>
      <c r="B5334" t="s">
        <v>33</v>
      </c>
      <c r="C5334">
        <v>32</v>
      </c>
      <c r="D5334" t="s">
        <v>37</v>
      </c>
      <c r="E5334" t="s">
        <v>45</v>
      </c>
      <c r="F5334">
        <v>1</v>
      </c>
      <c r="G5334">
        <v>3</v>
      </c>
      <c r="H5334" t="s">
        <v>66</v>
      </c>
      <c r="I5334" t="s">
        <v>37</v>
      </c>
      <c r="J5334" t="s">
        <v>37</v>
      </c>
      <c r="K5334" t="s">
        <v>37</v>
      </c>
      <c r="L5334" t="s">
        <v>72</v>
      </c>
      <c r="M5334" t="s">
        <v>37</v>
      </c>
      <c r="N5334" t="s">
        <v>37</v>
      </c>
      <c r="O5334" t="s">
        <v>37</v>
      </c>
      <c r="P5334" t="s">
        <v>37</v>
      </c>
      <c r="Q5334" t="s">
        <v>34</v>
      </c>
      <c r="R5334" t="s">
        <v>37</v>
      </c>
      <c r="S5334" t="s">
        <v>37</v>
      </c>
      <c r="T5334" t="s">
        <v>37</v>
      </c>
      <c r="U5334" t="s">
        <v>67</v>
      </c>
      <c r="V5334" t="s">
        <v>37</v>
      </c>
      <c r="W5334" t="s">
        <v>40</v>
      </c>
      <c r="X5334">
        <v>80.099999999999994</v>
      </c>
      <c r="Y5334">
        <v>5585.4</v>
      </c>
      <c r="Z5334">
        <v>0</v>
      </c>
      <c r="AA5334">
        <v>0</v>
      </c>
      <c r="AB5334">
        <v>778.87</v>
      </c>
      <c r="AC5334">
        <v>6364.27</v>
      </c>
      <c r="AD5334" t="s">
        <v>41</v>
      </c>
      <c r="AE5334" t="s">
        <v>42</v>
      </c>
      <c r="AF5334" t="s">
        <v>42</v>
      </c>
      <c r="AG5334">
        <f t="shared" si="166"/>
        <v>0</v>
      </c>
      <c r="AH5334" t="str" cm="1">
        <f t="array" ref="AH5334">_xlfn.IFS(
X5334&lt;=20, "&lt;20",
AND(X5334&gt;=20, X5334&lt;50), "20-50",
AND(X5334&gt;=50, X5334&lt;100), "50-100",
X5334&gt;=100, "&gt;100"
)</f>
        <v>50-100</v>
      </c>
      <c r="AI5334">
        <f t="shared" si="167"/>
        <v>0</v>
      </c>
      <c r="AJ5334" t="str" cm="1">
        <f t="array" ref="AJ5334">_xlfn.IFS(
C5334&lt;=20, "&lt;20",
AND(C5334&gt;=20, C5334&lt;35), "20-35",
AND(C5334&gt;=35, C5334&lt;50), "35-50",
C5334&gt;=50, "50-100"
)</f>
        <v>20-35</v>
      </c>
      <c r="AK5334" t="str" cm="1">
        <f t="array" ref="AK5334">_xlfn.IFS(
G5334&lt;6, "&lt;6",
AND(G5334&gt;=6, G5334&lt;12), "6-12",
AND(G5334&gt;=12, G5334&lt;18), "12-18",  AND(G5334&gt;=18, G5334&lt;24), "18-24", G5334&gt;=24, "24-36")</f>
        <v>&lt;6</v>
      </c>
    </row>
    <row r="5335" spans="1:37" x14ac:dyDescent="0.3">
      <c r="A5335" t="s">
        <v>5435</v>
      </c>
      <c r="B5335" t="s">
        <v>33</v>
      </c>
      <c r="C5335">
        <v>65</v>
      </c>
      <c r="D5335" t="s">
        <v>37</v>
      </c>
      <c r="E5335" t="s">
        <v>90</v>
      </c>
      <c r="F5335">
        <v>14</v>
      </c>
      <c r="G5335">
        <v>1</v>
      </c>
      <c r="H5335" t="s">
        <v>36</v>
      </c>
      <c r="I5335" t="s">
        <v>37</v>
      </c>
      <c r="J5335" t="s">
        <v>34</v>
      </c>
      <c r="K5335" t="s">
        <v>37</v>
      </c>
      <c r="L5335" t="s">
        <v>50</v>
      </c>
      <c r="M5335" t="s">
        <v>37</v>
      </c>
      <c r="N5335" t="s">
        <v>34</v>
      </c>
      <c r="O5335" t="s">
        <v>37</v>
      </c>
      <c r="P5335" t="s">
        <v>37</v>
      </c>
      <c r="Q5335" t="s">
        <v>34</v>
      </c>
      <c r="R5335" t="s">
        <v>34</v>
      </c>
      <c r="S5335" t="s">
        <v>34</v>
      </c>
      <c r="T5335" t="s">
        <v>37</v>
      </c>
      <c r="U5335" t="s">
        <v>39</v>
      </c>
      <c r="V5335" t="s">
        <v>37</v>
      </c>
      <c r="W5335" t="s">
        <v>51</v>
      </c>
      <c r="X5335">
        <v>84.25</v>
      </c>
      <c r="Y5335">
        <v>3539.25</v>
      </c>
      <c r="Z5335">
        <v>0</v>
      </c>
      <c r="AA5335">
        <v>0</v>
      </c>
      <c r="AB5335">
        <v>653.6</v>
      </c>
      <c r="AC5335">
        <v>4192.8500000000004</v>
      </c>
      <c r="AD5335" t="s">
        <v>41</v>
      </c>
      <c r="AE5335" t="s">
        <v>42</v>
      </c>
      <c r="AF5335" t="s">
        <v>42</v>
      </c>
      <c r="AG5335">
        <f t="shared" si="166"/>
        <v>0</v>
      </c>
      <c r="AH5335" t="str" cm="1">
        <f t="array" ref="AH5335">_xlfn.IFS(
X5335&lt;=20, "&lt;20",
AND(X5335&gt;=20, X5335&lt;50), "20-50",
AND(X5335&gt;=50, X5335&lt;100), "50-100",
X5335&gt;=100, "&gt;100"
)</f>
        <v>50-100</v>
      </c>
      <c r="AI5335">
        <f t="shared" si="167"/>
        <v>0</v>
      </c>
      <c r="AJ5335" t="str" cm="1">
        <f t="array" ref="AJ5335">_xlfn.IFS(
C5335&lt;=20, "&lt;20",
AND(C5335&gt;=20, C5335&lt;35), "20-35",
AND(C5335&gt;=35, C5335&lt;50), "35-50",
C5335&gt;=50, "50-100"
)</f>
        <v>50-100</v>
      </c>
      <c r="AK5335" t="str" cm="1">
        <f t="array" ref="AK5335">_xlfn.IFS(
G5335&lt;6, "&lt;6",
AND(G5335&gt;=6, G5335&lt;12), "6-12",
AND(G5335&gt;=12, G5335&lt;18), "12-18",  AND(G5335&gt;=18, G5335&lt;24), "18-24", G5335&gt;=24, "24-36")</f>
        <v>&lt;6</v>
      </c>
    </row>
    <row r="5336" spans="1:37" x14ac:dyDescent="0.3">
      <c r="A5336" t="s">
        <v>5436</v>
      </c>
      <c r="B5336" t="s">
        <v>33</v>
      </c>
      <c r="C5336">
        <v>75</v>
      </c>
      <c r="D5336" t="s">
        <v>34</v>
      </c>
      <c r="E5336" t="s">
        <v>114</v>
      </c>
      <c r="F5336">
        <v>2</v>
      </c>
      <c r="G5336">
        <v>22</v>
      </c>
      <c r="H5336" t="s">
        <v>110</v>
      </c>
      <c r="I5336" t="s">
        <v>37</v>
      </c>
      <c r="J5336" t="s">
        <v>34</v>
      </c>
      <c r="K5336" t="s">
        <v>37</v>
      </c>
      <c r="L5336" t="s">
        <v>38</v>
      </c>
      <c r="M5336" t="s">
        <v>34</v>
      </c>
      <c r="N5336" t="s">
        <v>37</v>
      </c>
      <c r="O5336" t="s">
        <v>37</v>
      </c>
      <c r="P5336" t="s">
        <v>37</v>
      </c>
      <c r="Q5336" t="s">
        <v>37</v>
      </c>
      <c r="R5336" t="s">
        <v>34</v>
      </c>
      <c r="S5336" t="s">
        <v>34</v>
      </c>
      <c r="T5336" t="s">
        <v>37</v>
      </c>
      <c r="U5336" t="s">
        <v>39</v>
      </c>
      <c r="V5336" t="s">
        <v>37</v>
      </c>
      <c r="W5336" t="s">
        <v>40</v>
      </c>
      <c r="X5336">
        <v>70.150000000000006</v>
      </c>
      <c r="Y5336">
        <v>2497.35</v>
      </c>
      <c r="Z5336">
        <v>0</v>
      </c>
      <c r="AA5336">
        <v>0</v>
      </c>
      <c r="AB5336">
        <v>218.5</v>
      </c>
      <c r="AC5336">
        <v>2715.85</v>
      </c>
      <c r="AD5336" t="s">
        <v>52</v>
      </c>
      <c r="AE5336" t="s">
        <v>100</v>
      </c>
      <c r="AF5336" t="s">
        <v>178</v>
      </c>
      <c r="AG5336">
        <f t="shared" si="166"/>
        <v>1</v>
      </c>
      <c r="AH5336" t="str" cm="1">
        <f t="array" ref="AH5336">_xlfn.IFS(
X5336&lt;=20, "&lt;20",
AND(X5336&gt;=20, X5336&lt;50), "20-50",
AND(X5336&gt;=50, X5336&lt;100), "50-100",
X5336&gt;=100, "&gt;100"
)</f>
        <v>50-100</v>
      </c>
      <c r="AI5336">
        <f t="shared" si="167"/>
        <v>0</v>
      </c>
      <c r="AJ5336" t="str" cm="1">
        <f t="array" ref="AJ5336">_xlfn.IFS(
C5336&lt;=20, "&lt;20",
AND(C5336&gt;=20, C5336&lt;35), "20-35",
AND(C5336&gt;=35, C5336&lt;50), "35-50",
C5336&gt;=50, "50-100"
)</f>
        <v>50-100</v>
      </c>
      <c r="AK5336" t="str" cm="1">
        <f t="array" ref="AK5336">_xlfn.IFS(
G5336&lt;6, "&lt;6",
AND(G5336&gt;=6, G5336&lt;12), "6-12",
AND(G5336&gt;=12, G5336&lt;18), "12-18",  AND(G5336&gt;=18, G5336&lt;24), "18-24", G5336&gt;=24, "24-36")</f>
        <v>18-24</v>
      </c>
    </row>
    <row r="5337" spans="1:37" x14ac:dyDescent="0.3">
      <c r="A5337" t="s">
        <v>5437</v>
      </c>
      <c r="B5337" t="s">
        <v>44</v>
      </c>
      <c r="C5337">
        <v>70</v>
      </c>
      <c r="D5337" t="s">
        <v>37</v>
      </c>
      <c r="E5337" t="s">
        <v>64</v>
      </c>
      <c r="F5337">
        <v>8</v>
      </c>
      <c r="G5337">
        <v>4</v>
      </c>
      <c r="H5337" t="s">
        <v>36</v>
      </c>
      <c r="I5337" t="s">
        <v>37</v>
      </c>
      <c r="J5337" t="s">
        <v>34</v>
      </c>
      <c r="K5337" t="s">
        <v>37</v>
      </c>
      <c r="L5337" t="s">
        <v>50</v>
      </c>
      <c r="M5337" t="s">
        <v>34</v>
      </c>
      <c r="N5337" t="s">
        <v>34</v>
      </c>
      <c r="O5337" t="s">
        <v>37</v>
      </c>
      <c r="P5337" t="s">
        <v>34</v>
      </c>
      <c r="Q5337" t="s">
        <v>37</v>
      </c>
      <c r="R5337" t="s">
        <v>34</v>
      </c>
      <c r="S5337" t="s">
        <v>34</v>
      </c>
      <c r="T5337" t="s">
        <v>37</v>
      </c>
      <c r="U5337" t="s">
        <v>46</v>
      </c>
      <c r="V5337" t="s">
        <v>34</v>
      </c>
      <c r="W5337" t="s">
        <v>51</v>
      </c>
      <c r="X5337">
        <v>86.55</v>
      </c>
      <c r="Y5337">
        <v>1857.25</v>
      </c>
      <c r="Z5337">
        <v>0</v>
      </c>
      <c r="AA5337">
        <v>0</v>
      </c>
      <c r="AB5337">
        <v>468.3</v>
      </c>
      <c r="AC5337">
        <v>2325.5500000000002</v>
      </c>
      <c r="AD5337" t="s">
        <v>41</v>
      </c>
      <c r="AE5337" t="s">
        <v>42</v>
      </c>
      <c r="AF5337" t="s">
        <v>42</v>
      </c>
      <c r="AG5337">
        <f t="shared" si="166"/>
        <v>0</v>
      </c>
      <c r="AH5337" t="str" cm="1">
        <f t="array" ref="AH5337">_xlfn.IFS(
X5337&lt;=20, "&lt;20",
AND(X5337&gt;=20, X5337&lt;50), "20-50",
AND(X5337&gt;=50, X5337&lt;100), "50-100",
X5337&gt;=100, "&gt;100"
)</f>
        <v>50-100</v>
      </c>
      <c r="AI5337">
        <f t="shared" si="167"/>
        <v>0</v>
      </c>
      <c r="AJ5337" t="str" cm="1">
        <f t="array" ref="AJ5337">_xlfn.IFS(
C5337&lt;=20, "&lt;20",
AND(C5337&gt;=20, C5337&lt;35), "20-35",
AND(C5337&gt;=35, C5337&lt;50), "35-50",
C5337&gt;=50, "50-100"
)</f>
        <v>50-100</v>
      </c>
      <c r="AK5337" t="str" cm="1">
        <f t="array" ref="AK5337">_xlfn.IFS(
G5337&lt;6, "&lt;6",
AND(G5337&gt;=6, G5337&lt;12), "6-12",
AND(G5337&gt;=12, G5337&lt;18), "12-18",  AND(G5337&gt;=18, G5337&lt;24), "18-24", G5337&gt;=24, "24-36")</f>
        <v>&lt;6</v>
      </c>
    </row>
    <row r="5338" spans="1:37" x14ac:dyDescent="0.3">
      <c r="A5338" t="s">
        <v>5438</v>
      </c>
      <c r="B5338" t="s">
        <v>44</v>
      </c>
      <c r="C5338">
        <v>53</v>
      </c>
      <c r="D5338" t="s">
        <v>34</v>
      </c>
      <c r="E5338" t="s">
        <v>61</v>
      </c>
      <c r="F5338">
        <v>15</v>
      </c>
      <c r="G5338">
        <v>26</v>
      </c>
      <c r="H5338" t="s">
        <v>36</v>
      </c>
      <c r="I5338" t="s">
        <v>37</v>
      </c>
      <c r="J5338" t="s">
        <v>34</v>
      </c>
      <c r="K5338" t="s">
        <v>37</v>
      </c>
      <c r="L5338" t="s">
        <v>50</v>
      </c>
      <c r="M5338" t="s">
        <v>34</v>
      </c>
      <c r="N5338" t="s">
        <v>34</v>
      </c>
      <c r="O5338" t="s">
        <v>34</v>
      </c>
      <c r="P5338" t="s">
        <v>34</v>
      </c>
      <c r="Q5338" t="s">
        <v>34</v>
      </c>
      <c r="R5338" t="s">
        <v>34</v>
      </c>
      <c r="S5338" t="s">
        <v>34</v>
      </c>
      <c r="T5338" t="s">
        <v>37</v>
      </c>
      <c r="U5338" t="s">
        <v>46</v>
      </c>
      <c r="V5338" t="s">
        <v>37</v>
      </c>
      <c r="W5338" t="s">
        <v>51</v>
      </c>
      <c r="X5338">
        <v>69.2</v>
      </c>
      <c r="Y5338">
        <v>69.2</v>
      </c>
      <c r="Z5338">
        <v>0</v>
      </c>
      <c r="AA5338">
        <v>0</v>
      </c>
      <c r="AB5338">
        <v>10.08</v>
      </c>
      <c r="AC5338">
        <v>79.28</v>
      </c>
      <c r="AD5338" t="s">
        <v>52</v>
      </c>
      <c r="AE5338" t="s">
        <v>58</v>
      </c>
      <c r="AF5338" t="s">
        <v>387</v>
      </c>
      <c r="AG5338">
        <f t="shared" si="166"/>
        <v>1</v>
      </c>
      <c r="AH5338" t="str" cm="1">
        <f t="array" ref="AH5338">_xlfn.IFS(
X5338&lt;=20, "&lt;20",
AND(X5338&gt;=20, X5338&lt;50), "20-50",
AND(X5338&gt;=50, X5338&lt;100), "50-100",
X5338&gt;=100, "&gt;100"
)</f>
        <v>50-100</v>
      </c>
      <c r="AI5338">
        <f t="shared" si="167"/>
        <v>0</v>
      </c>
      <c r="AJ5338" t="str" cm="1">
        <f t="array" ref="AJ5338">_xlfn.IFS(
C5338&lt;=20, "&lt;20",
AND(C5338&gt;=20, C5338&lt;35), "20-35",
AND(C5338&gt;=35, C5338&lt;50), "35-50",
C5338&gt;=50, "50-100"
)</f>
        <v>50-100</v>
      </c>
      <c r="AK5338" t="str" cm="1">
        <f t="array" ref="AK5338">_xlfn.IFS(
G5338&lt;6, "&lt;6",
AND(G5338&gt;=6, G5338&lt;12), "6-12",
AND(G5338&gt;=12, G5338&lt;18), "12-18",  AND(G5338&gt;=18, G5338&lt;24), "18-24", G5338&gt;=24, "24-36")</f>
        <v>24-36</v>
      </c>
    </row>
    <row r="5339" spans="1:37" x14ac:dyDescent="0.3">
      <c r="A5339" t="s">
        <v>5439</v>
      </c>
      <c r="B5339" t="s">
        <v>44</v>
      </c>
      <c r="C5339">
        <v>45</v>
      </c>
      <c r="D5339" t="s">
        <v>37</v>
      </c>
      <c r="E5339" t="s">
        <v>74</v>
      </c>
      <c r="F5339">
        <v>0</v>
      </c>
      <c r="G5339">
        <v>15</v>
      </c>
      <c r="H5339" t="s">
        <v>57</v>
      </c>
      <c r="I5339" t="s">
        <v>37</v>
      </c>
      <c r="J5339" t="s">
        <v>34</v>
      </c>
      <c r="K5339" t="s">
        <v>37</v>
      </c>
      <c r="L5339" t="s">
        <v>50</v>
      </c>
      <c r="M5339" t="s">
        <v>34</v>
      </c>
      <c r="N5339" t="s">
        <v>34</v>
      </c>
      <c r="O5339" t="s">
        <v>34</v>
      </c>
      <c r="P5339" t="s">
        <v>37</v>
      </c>
      <c r="Q5339" t="s">
        <v>34</v>
      </c>
      <c r="R5339" t="s">
        <v>37</v>
      </c>
      <c r="S5339" t="s">
        <v>37</v>
      </c>
      <c r="T5339" t="s">
        <v>37</v>
      </c>
      <c r="U5339" t="s">
        <v>39</v>
      </c>
      <c r="V5339" t="s">
        <v>37</v>
      </c>
      <c r="W5339" t="s">
        <v>40</v>
      </c>
      <c r="X5339">
        <v>87.7</v>
      </c>
      <c r="Y5339">
        <v>1725.95</v>
      </c>
      <c r="Z5339">
        <v>0</v>
      </c>
      <c r="AA5339">
        <v>0</v>
      </c>
      <c r="AB5339">
        <v>819.09</v>
      </c>
      <c r="AC5339">
        <v>2545.04</v>
      </c>
      <c r="AD5339" t="s">
        <v>41</v>
      </c>
      <c r="AE5339" t="s">
        <v>42</v>
      </c>
      <c r="AF5339" t="s">
        <v>42</v>
      </c>
      <c r="AG5339">
        <f t="shared" si="166"/>
        <v>0</v>
      </c>
      <c r="AH5339" t="str" cm="1">
        <f t="array" ref="AH5339">_xlfn.IFS(
X5339&lt;=20, "&lt;20",
AND(X5339&gt;=20, X5339&lt;50), "20-50",
AND(X5339&gt;=50, X5339&lt;100), "50-100",
X5339&gt;=100, "&gt;100"
)</f>
        <v>50-100</v>
      </c>
      <c r="AI5339">
        <f t="shared" si="167"/>
        <v>0</v>
      </c>
      <c r="AJ5339" t="str" cm="1">
        <f t="array" ref="AJ5339">_xlfn.IFS(
C5339&lt;=20, "&lt;20",
AND(C5339&gt;=20, C5339&lt;35), "20-35",
AND(C5339&gt;=35, C5339&lt;50), "35-50",
C5339&gt;=50, "50-100"
)</f>
        <v>35-50</v>
      </c>
      <c r="AK5339" t="str" cm="1">
        <f t="array" ref="AK5339">_xlfn.IFS(
G5339&lt;6, "&lt;6",
AND(G5339&gt;=6, G5339&lt;12), "6-12",
AND(G5339&gt;=12, G5339&lt;18), "12-18",  AND(G5339&gt;=18, G5339&lt;24), "18-24", G5339&gt;=24, "24-36")</f>
        <v>12-18</v>
      </c>
    </row>
    <row r="5340" spans="1:37" x14ac:dyDescent="0.3">
      <c r="A5340" t="s">
        <v>5440</v>
      </c>
      <c r="B5340" t="s">
        <v>44</v>
      </c>
      <c r="C5340">
        <v>32</v>
      </c>
      <c r="D5340" t="s">
        <v>37</v>
      </c>
      <c r="E5340" t="s">
        <v>87</v>
      </c>
      <c r="F5340">
        <v>1</v>
      </c>
      <c r="G5340">
        <v>35</v>
      </c>
      <c r="H5340" t="s">
        <v>70</v>
      </c>
      <c r="I5340" t="s">
        <v>37</v>
      </c>
      <c r="J5340" t="s">
        <v>37</v>
      </c>
      <c r="K5340" t="s">
        <v>37</v>
      </c>
      <c r="L5340" t="s">
        <v>50</v>
      </c>
      <c r="M5340" t="s">
        <v>37</v>
      </c>
      <c r="N5340" t="s">
        <v>37</v>
      </c>
      <c r="O5340" t="s">
        <v>37</v>
      </c>
      <c r="P5340" t="s">
        <v>37</v>
      </c>
      <c r="Q5340" t="s">
        <v>37</v>
      </c>
      <c r="R5340" t="s">
        <v>37</v>
      </c>
      <c r="S5340" t="s">
        <v>37</v>
      </c>
      <c r="T5340" t="s">
        <v>37</v>
      </c>
      <c r="U5340" t="s">
        <v>67</v>
      </c>
      <c r="V5340" t="s">
        <v>34</v>
      </c>
      <c r="W5340" t="s">
        <v>51</v>
      </c>
      <c r="X5340">
        <v>113.75</v>
      </c>
      <c r="Y5340">
        <v>6561.25</v>
      </c>
      <c r="Z5340">
        <v>0</v>
      </c>
      <c r="AA5340">
        <v>0</v>
      </c>
      <c r="AB5340">
        <v>883.82</v>
      </c>
      <c r="AC5340">
        <v>7445.07</v>
      </c>
      <c r="AD5340" t="s">
        <v>41</v>
      </c>
      <c r="AE5340" t="s">
        <v>42</v>
      </c>
      <c r="AF5340" t="s">
        <v>42</v>
      </c>
      <c r="AG5340">
        <f t="shared" si="166"/>
        <v>0</v>
      </c>
      <c r="AH5340" t="str" cm="1">
        <f t="array" ref="AH5340">_xlfn.IFS(
X5340&lt;=20, "&lt;20",
AND(X5340&gt;=20, X5340&lt;50), "20-50",
AND(X5340&gt;=50, X5340&lt;100), "50-100",
X5340&gt;=100, "&gt;100"
)</f>
        <v>&gt;100</v>
      </c>
      <c r="AI5340">
        <f t="shared" si="167"/>
        <v>0</v>
      </c>
      <c r="AJ5340" t="str" cm="1">
        <f t="array" ref="AJ5340">_xlfn.IFS(
C5340&lt;=20, "&lt;20",
AND(C5340&gt;=20, C5340&lt;35), "20-35",
AND(C5340&gt;=35, C5340&lt;50), "35-50",
C5340&gt;=50, "50-100"
)</f>
        <v>20-35</v>
      </c>
      <c r="AK5340" t="str" cm="1">
        <f t="array" ref="AK5340">_xlfn.IFS(
G5340&lt;6, "&lt;6",
AND(G5340&gt;=6, G5340&lt;12), "6-12",
AND(G5340&gt;=12, G5340&lt;18), "12-18",  AND(G5340&gt;=18, G5340&lt;24), "18-24", G5340&gt;=24, "24-36")</f>
        <v>24-36</v>
      </c>
    </row>
    <row r="5341" spans="1:37" x14ac:dyDescent="0.3">
      <c r="A5341" t="s">
        <v>5441</v>
      </c>
      <c r="B5341" t="s">
        <v>44</v>
      </c>
      <c r="C5341">
        <v>41</v>
      </c>
      <c r="D5341" t="s">
        <v>34</v>
      </c>
      <c r="E5341" t="s">
        <v>114</v>
      </c>
      <c r="F5341">
        <v>6</v>
      </c>
      <c r="G5341">
        <v>23</v>
      </c>
      <c r="H5341" t="s">
        <v>36</v>
      </c>
      <c r="I5341" t="s">
        <v>37</v>
      </c>
      <c r="J5341" t="s">
        <v>34</v>
      </c>
      <c r="K5341" t="s">
        <v>37</v>
      </c>
      <c r="L5341" t="s">
        <v>72</v>
      </c>
      <c r="M5341" t="s">
        <v>34</v>
      </c>
      <c r="N5341" t="s">
        <v>34</v>
      </c>
      <c r="O5341" t="s">
        <v>34</v>
      </c>
      <c r="P5341" t="s">
        <v>34</v>
      </c>
      <c r="Q5341" t="s">
        <v>34</v>
      </c>
      <c r="R5341" t="s">
        <v>34</v>
      </c>
      <c r="S5341" t="s">
        <v>34</v>
      </c>
      <c r="T5341" t="s">
        <v>37</v>
      </c>
      <c r="U5341" t="s">
        <v>46</v>
      </c>
      <c r="V5341" t="s">
        <v>37</v>
      </c>
      <c r="W5341" t="s">
        <v>40</v>
      </c>
      <c r="X5341">
        <v>44.15</v>
      </c>
      <c r="Y5341">
        <v>44.15</v>
      </c>
      <c r="Z5341">
        <v>0</v>
      </c>
      <c r="AA5341">
        <v>0</v>
      </c>
      <c r="AB5341">
        <v>8.77</v>
      </c>
      <c r="AC5341">
        <v>52.92</v>
      </c>
      <c r="AD5341" t="s">
        <v>52</v>
      </c>
      <c r="AE5341" t="s">
        <v>94</v>
      </c>
      <c r="AF5341" t="s">
        <v>95</v>
      </c>
      <c r="AG5341">
        <f t="shared" si="166"/>
        <v>1</v>
      </c>
      <c r="AH5341" t="str" cm="1">
        <f t="array" ref="AH5341">_xlfn.IFS(
X5341&lt;=20, "&lt;20",
AND(X5341&gt;=20, X5341&lt;50), "20-50",
AND(X5341&gt;=50, X5341&lt;100), "50-100",
X5341&gt;=100, "&gt;100"
)</f>
        <v>20-50</v>
      </c>
      <c r="AI5341">
        <f t="shared" si="167"/>
        <v>0</v>
      </c>
      <c r="AJ5341" t="str" cm="1">
        <f t="array" ref="AJ5341">_xlfn.IFS(
C5341&lt;=20, "&lt;20",
AND(C5341&gt;=20, C5341&lt;35), "20-35",
AND(C5341&gt;=35, C5341&lt;50), "35-50",
C5341&gt;=50, "50-100"
)</f>
        <v>35-50</v>
      </c>
      <c r="AK5341" t="str" cm="1">
        <f t="array" ref="AK5341">_xlfn.IFS(
G5341&lt;6, "&lt;6",
AND(G5341&gt;=6, G5341&lt;12), "6-12",
AND(G5341&gt;=12, G5341&lt;18), "12-18",  AND(G5341&gt;=18, G5341&lt;24), "18-24", G5341&gt;=24, "24-36")</f>
        <v>18-24</v>
      </c>
    </row>
    <row r="5342" spans="1:37" x14ac:dyDescent="0.3">
      <c r="A5342" t="s">
        <v>5442</v>
      </c>
      <c r="B5342" t="s">
        <v>44</v>
      </c>
      <c r="C5342">
        <v>34</v>
      </c>
      <c r="D5342" t="s">
        <v>34</v>
      </c>
      <c r="E5342" t="s">
        <v>82</v>
      </c>
      <c r="F5342">
        <v>0</v>
      </c>
      <c r="G5342">
        <v>25</v>
      </c>
      <c r="H5342" t="s">
        <v>66</v>
      </c>
      <c r="I5342" t="s">
        <v>37</v>
      </c>
      <c r="J5342" t="s">
        <v>37</v>
      </c>
      <c r="K5342" t="s">
        <v>37</v>
      </c>
      <c r="L5342" t="s">
        <v>50</v>
      </c>
      <c r="M5342" t="s">
        <v>37</v>
      </c>
      <c r="N5342" t="s">
        <v>37</v>
      </c>
      <c r="O5342" t="s">
        <v>37</v>
      </c>
      <c r="P5342" t="s">
        <v>37</v>
      </c>
      <c r="Q5342" t="s">
        <v>37</v>
      </c>
      <c r="R5342" t="s">
        <v>34</v>
      </c>
      <c r="S5342" t="s">
        <v>34</v>
      </c>
      <c r="T5342" t="s">
        <v>34</v>
      </c>
      <c r="U5342" t="s">
        <v>67</v>
      </c>
      <c r="V5342" t="s">
        <v>37</v>
      </c>
      <c r="W5342" t="s">
        <v>51</v>
      </c>
      <c r="X5342">
        <v>103.95</v>
      </c>
      <c r="Y5342">
        <v>7556.9</v>
      </c>
      <c r="Z5342">
        <v>0</v>
      </c>
      <c r="AA5342">
        <v>70</v>
      </c>
      <c r="AB5342">
        <v>3187.44</v>
      </c>
      <c r="AC5342">
        <v>10814.34</v>
      </c>
      <c r="AD5342" t="s">
        <v>41</v>
      </c>
      <c r="AE5342" t="s">
        <v>42</v>
      </c>
      <c r="AF5342" t="s">
        <v>42</v>
      </c>
      <c r="AG5342">
        <f t="shared" si="166"/>
        <v>0</v>
      </c>
      <c r="AH5342" t="str" cm="1">
        <f t="array" ref="AH5342">_xlfn.IFS(
X5342&lt;=20, "&lt;20",
AND(X5342&gt;=20, X5342&lt;50), "20-50",
AND(X5342&gt;=50, X5342&lt;100), "50-100",
X5342&gt;=100, "&gt;100"
)</f>
        <v>&gt;100</v>
      </c>
      <c r="AI5342">
        <f t="shared" si="167"/>
        <v>0</v>
      </c>
      <c r="AJ5342" t="str" cm="1">
        <f t="array" ref="AJ5342">_xlfn.IFS(
C5342&lt;=20, "&lt;20",
AND(C5342&gt;=20, C5342&lt;35), "20-35",
AND(C5342&gt;=35, C5342&lt;50), "35-50",
C5342&gt;=50, "50-100"
)</f>
        <v>20-35</v>
      </c>
      <c r="AK5342" t="str" cm="1">
        <f t="array" ref="AK5342">_xlfn.IFS(
G5342&lt;6, "&lt;6",
AND(G5342&gt;=6, G5342&lt;12), "6-12",
AND(G5342&gt;=12, G5342&lt;18), "12-18",  AND(G5342&gt;=18, G5342&lt;24), "18-24", G5342&gt;=24, "24-36")</f>
        <v>24-36</v>
      </c>
    </row>
    <row r="5343" spans="1:37" x14ac:dyDescent="0.3">
      <c r="A5343" t="s">
        <v>5443</v>
      </c>
      <c r="B5343" t="s">
        <v>33</v>
      </c>
      <c r="C5343">
        <v>42</v>
      </c>
      <c r="D5343" t="s">
        <v>34</v>
      </c>
      <c r="E5343" t="s">
        <v>61</v>
      </c>
      <c r="F5343">
        <v>11</v>
      </c>
      <c r="G5343">
        <v>4</v>
      </c>
      <c r="H5343" t="s">
        <v>36</v>
      </c>
      <c r="I5343" t="s">
        <v>37</v>
      </c>
      <c r="J5343" t="s">
        <v>37</v>
      </c>
      <c r="K5343" t="s">
        <v>37</v>
      </c>
      <c r="L5343" t="s">
        <v>50</v>
      </c>
      <c r="M5343" t="s">
        <v>34</v>
      </c>
      <c r="N5343" t="s">
        <v>37</v>
      </c>
      <c r="O5343" t="s">
        <v>37</v>
      </c>
      <c r="P5343" t="s">
        <v>37</v>
      </c>
      <c r="Q5343" t="s">
        <v>34</v>
      </c>
      <c r="R5343" t="s">
        <v>37</v>
      </c>
      <c r="S5343" t="s">
        <v>37</v>
      </c>
      <c r="T5343" t="s">
        <v>34</v>
      </c>
      <c r="U5343" t="s">
        <v>39</v>
      </c>
      <c r="V5343" t="s">
        <v>34</v>
      </c>
      <c r="W5343" t="s">
        <v>40</v>
      </c>
      <c r="X5343">
        <v>100.55</v>
      </c>
      <c r="Y5343">
        <v>2830.45</v>
      </c>
      <c r="Z5343">
        <v>0</v>
      </c>
      <c r="AA5343">
        <v>100</v>
      </c>
      <c r="AB5343">
        <v>1447.68</v>
      </c>
      <c r="AC5343">
        <v>4378.13</v>
      </c>
      <c r="AD5343" t="s">
        <v>41</v>
      </c>
      <c r="AE5343" t="s">
        <v>42</v>
      </c>
      <c r="AF5343" t="s">
        <v>42</v>
      </c>
      <c r="AG5343">
        <f t="shared" si="166"/>
        <v>0</v>
      </c>
      <c r="AH5343" t="str" cm="1">
        <f t="array" ref="AH5343">_xlfn.IFS(
X5343&lt;=20, "&lt;20",
AND(X5343&gt;=20, X5343&lt;50), "20-50",
AND(X5343&gt;=50, X5343&lt;100), "50-100",
X5343&gt;=100, "&gt;100"
)</f>
        <v>&gt;100</v>
      </c>
      <c r="AI5343">
        <f t="shared" si="167"/>
        <v>0</v>
      </c>
      <c r="AJ5343" t="str" cm="1">
        <f t="array" ref="AJ5343">_xlfn.IFS(
C5343&lt;=20, "&lt;20",
AND(C5343&gt;=20, C5343&lt;35), "20-35",
AND(C5343&gt;=35, C5343&lt;50), "35-50",
C5343&gt;=50, "50-100"
)</f>
        <v>35-50</v>
      </c>
      <c r="AK5343" t="str" cm="1">
        <f t="array" ref="AK5343">_xlfn.IFS(
G5343&lt;6, "&lt;6",
AND(G5343&gt;=6, G5343&lt;12), "6-12",
AND(G5343&gt;=12, G5343&lt;18), "12-18",  AND(G5343&gt;=18, G5343&lt;24), "18-24", G5343&gt;=24, "24-36")</f>
        <v>&lt;6</v>
      </c>
    </row>
    <row r="5344" spans="1:37" x14ac:dyDescent="0.3">
      <c r="A5344" t="s">
        <v>5444</v>
      </c>
      <c r="B5344" t="s">
        <v>44</v>
      </c>
      <c r="C5344">
        <v>20</v>
      </c>
      <c r="D5344" t="s">
        <v>34</v>
      </c>
      <c r="E5344" t="s">
        <v>82</v>
      </c>
      <c r="F5344">
        <v>8</v>
      </c>
      <c r="G5344">
        <v>1</v>
      </c>
      <c r="H5344" t="s">
        <v>36</v>
      </c>
      <c r="I5344" t="s">
        <v>34</v>
      </c>
      <c r="J5344" t="s">
        <v>34</v>
      </c>
      <c r="K5344" t="s">
        <v>37</v>
      </c>
      <c r="L5344" t="s">
        <v>38</v>
      </c>
      <c r="M5344" t="s">
        <v>37</v>
      </c>
      <c r="N5344" t="s">
        <v>34</v>
      </c>
      <c r="O5344" t="s">
        <v>37</v>
      </c>
      <c r="P5344" t="s">
        <v>37</v>
      </c>
      <c r="Q5344" t="s">
        <v>34</v>
      </c>
      <c r="R5344" t="s">
        <v>34</v>
      </c>
      <c r="S5344" t="s">
        <v>34</v>
      </c>
      <c r="T5344" t="s">
        <v>37</v>
      </c>
      <c r="U5344" t="s">
        <v>67</v>
      </c>
      <c r="V5344" t="s">
        <v>34</v>
      </c>
      <c r="W5344" t="s">
        <v>40</v>
      </c>
      <c r="X5344">
        <v>40.65</v>
      </c>
      <c r="Y5344">
        <v>1547.35</v>
      </c>
      <c r="Z5344">
        <v>0</v>
      </c>
      <c r="AA5344">
        <v>0</v>
      </c>
      <c r="AB5344">
        <v>0</v>
      </c>
      <c r="AC5344">
        <v>1547.35</v>
      </c>
      <c r="AD5344" t="s">
        <v>41</v>
      </c>
      <c r="AE5344" t="s">
        <v>42</v>
      </c>
      <c r="AF5344" t="s">
        <v>42</v>
      </c>
      <c r="AG5344">
        <f t="shared" si="166"/>
        <v>0</v>
      </c>
      <c r="AH5344" t="str" cm="1">
        <f t="array" ref="AH5344">_xlfn.IFS(
X5344&lt;=20, "&lt;20",
AND(X5344&gt;=20, X5344&lt;50), "20-50",
AND(X5344&gt;=50, X5344&lt;100), "50-100",
X5344&gt;=100, "&gt;100"
)</f>
        <v>20-50</v>
      </c>
      <c r="AI5344">
        <f t="shared" si="167"/>
        <v>0</v>
      </c>
      <c r="AJ5344" t="str" cm="1">
        <f t="array" ref="AJ5344">_xlfn.IFS(
C5344&lt;=20, "&lt;20",
AND(C5344&gt;=20, C5344&lt;35), "20-35",
AND(C5344&gt;=35, C5344&lt;50), "35-50",
C5344&gt;=50, "50-100"
)</f>
        <v>&lt;20</v>
      </c>
      <c r="AK5344" t="str" cm="1">
        <f t="array" ref="AK5344">_xlfn.IFS(
G5344&lt;6, "&lt;6",
AND(G5344&gt;=6, G5344&lt;12), "6-12",
AND(G5344&gt;=12, G5344&lt;18), "12-18",  AND(G5344&gt;=18, G5344&lt;24), "18-24", G5344&gt;=24, "24-36")</f>
        <v>&lt;6</v>
      </c>
    </row>
    <row r="5345" spans="1:37" x14ac:dyDescent="0.3">
      <c r="A5345" t="s">
        <v>5445</v>
      </c>
      <c r="B5345" t="s">
        <v>44</v>
      </c>
      <c r="C5345">
        <v>22</v>
      </c>
      <c r="D5345" t="s">
        <v>37</v>
      </c>
      <c r="E5345" t="s">
        <v>35</v>
      </c>
      <c r="F5345">
        <v>7</v>
      </c>
      <c r="G5345">
        <v>1</v>
      </c>
      <c r="H5345" t="s">
        <v>36</v>
      </c>
      <c r="I5345" t="s">
        <v>37</v>
      </c>
      <c r="J5345" t="s">
        <v>34</v>
      </c>
      <c r="K5345" t="s">
        <v>37</v>
      </c>
      <c r="L5345" t="s">
        <v>50</v>
      </c>
      <c r="M5345" t="s">
        <v>34</v>
      </c>
      <c r="N5345" t="s">
        <v>34</v>
      </c>
      <c r="O5345" t="s">
        <v>34</v>
      </c>
      <c r="P5345" t="s">
        <v>34</v>
      </c>
      <c r="Q5345" t="s">
        <v>34</v>
      </c>
      <c r="R5345" t="s">
        <v>34</v>
      </c>
      <c r="S5345" t="s">
        <v>37</v>
      </c>
      <c r="T5345" t="s">
        <v>37</v>
      </c>
      <c r="U5345" t="s">
        <v>46</v>
      </c>
      <c r="V5345" t="s">
        <v>37</v>
      </c>
      <c r="W5345" t="s">
        <v>51</v>
      </c>
      <c r="X5345">
        <v>69.599999999999994</v>
      </c>
      <c r="Y5345">
        <v>69.599999999999994</v>
      </c>
      <c r="Z5345">
        <v>0</v>
      </c>
      <c r="AA5345">
        <v>0</v>
      </c>
      <c r="AB5345">
        <v>14.19</v>
      </c>
      <c r="AC5345">
        <v>83.79</v>
      </c>
      <c r="AD5345" t="s">
        <v>52</v>
      </c>
      <c r="AE5345" t="s">
        <v>53</v>
      </c>
      <c r="AF5345" t="s">
        <v>91</v>
      </c>
      <c r="AG5345">
        <f t="shared" si="166"/>
        <v>1</v>
      </c>
      <c r="AH5345" t="str" cm="1">
        <f t="array" ref="AH5345">_xlfn.IFS(
X5345&lt;=20, "&lt;20",
AND(X5345&gt;=20, X5345&lt;50), "20-50",
AND(X5345&gt;=50, X5345&lt;100), "50-100",
X5345&gt;=100, "&gt;100"
)</f>
        <v>50-100</v>
      </c>
      <c r="AI5345">
        <f t="shared" si="167"/>
        <v>0</v>
      </c>
      <c r="AJ5345" t="str" cm="1">
        <f t="array" ref="AJ5345">_xlfn.IFS(
C5345&lt;=20, "&lt;20",
AND(C5345&gt;=20, C5345&lt;35), "20-35",
AND(C5345&gt;=35, C5345&lt;50), "35-50",
C5345&gt;=50, "50-100"
)</f>
        <v>20-35</v>
      </c>
      <c r="AK5345" t="str" cm="1">
        <f t="array" ref="AK5345">_xlfn.IFS(
G5345&lt;6, "&lt;6",
AND(G5345&gt;=6, G5345&lt;12), "6-12",
AND(G5345&gt;=12, G5345&lt;18), "12-18",  AND(G5345&gt;=18, G5345&lt;24), "18-24", G5345&gt;=24, "24-36")</f>
        <v>&lt;6</v>
      </c>
    </row>
    <row r="5346" spans="1:37" x14ac:dyDescent="0.3">
      <c r="A5346" t="s">
        <v>5446</v>
      </c>
      <c r="B5346" t="s">
        <v>44</v>
      </c>
      <c r="C5346">
        <v>43</v>
      </c>
      <c r="D5346" t="s">
        <v>37</v>
      </c>
      <c r="E5346" t="s">
        <v>82</v>
      </c>
      <c r="F5346">
        <v>10</v>
      </c>
      <c r="G5346">
        <v>19</v>
      </c>
      <c r="H5346" t="s">
        <v>36</v>
      </c>
      <c r="I5346" t="s">
        <v>37</v>
      </c>
      <c r="J5346" t="s">
        <v>34</v>
      </c>
      <c r="K5346" t="s">
        <v>34</v>
      </c>
      <c r="L5346" t="s">
        <v>34</v>
      </c>
      <c r="M5346" t="s">
        <v>34</v>
      </c>
      <c r="N5346" t="s">
        <v>34</v>
      </c>
      <c r="O5346" t="s">
        <v>34</v>
      </c>
      <c r="P5346" t="s">
        <v>34</v>
      </c>
      <c r="Q5346" t="s">
        <v>34</v>
      </c>
      <c r="R5346" t="s">
        <v>34</v>
      </c>
      <c r="S5346" t="s">
        <v>34</v>
      </c>
      <c r="T5346" t="s">
        <v>34</v>
      </c>
      <c r="U5346" t="s">
        <v>39</v>
      </c>
      <c r="V5346" t="s">
        <v>34</v>
      </c>
      <c r="W5346" t="s">
        <v>40</v>
      </c>
      <c r="X5346">
        <v>20.350000000000001</v>
      </c>
      <c r="Y5346">
        <v>176.3</v>
      </c>
      <c r="Z5346">
        <v>0</v>
      </c>
      <c r="AA5346">
        <v>0</v>
      </c>
      <c r="AB5346">
        <v>174</v>
      </c>
      <c r="AC5346">
        <v>350.3</v>
      </c>
      <c r="AD5346" t="s">
        <v>41</v>
      </c>
      <c r="AE5346" t="s">
        <v>42</v>
      </c>
      <c r="AF5346" t="s">
        <v>42</v>
      </c>
      <c r="AG5346">
        <f t="shared" si="166"/>
        <v>0</v>
      </c>
      <c r="AH5346" t="str" cm="1">
        <f t="array" ref="AH5346">_xlfn.IFS(
X5346&lt;=20, "&lt;20",
AND(X5346&gt;=20, X5346&lt;50), "20-50",
AND(X5346&gt;=50, X5346&lt;100), "50-100",
X5346&gt;=100, "&gt;100"
)</f>
        <v>20-50</v>
      </c>
      <c r="AI5346">
        <f t="shared" si="167"/>
        <v>0</v>
      </c>
      <c r="AJ5346" t="str" cm="1">
        <f t="array" ref="AJ5346">_xlfn.IFS(
C5346&lt;=20, "&lt;20",
AND(C5346&gt;=20, C5346&lt;35), "20-35",
AND(C5346&gt;=35, C5346&lt;50), "35-50",
C5346&gt;=50, "50-100"
)</f>
        <v>35-50</v>
      </c>
      <c r="AK5346" t="str" cm="1">
        <f t="array" ref="AK5346">_xlfn.IFS(
G5346&lt;6, "&lt;6",
AND(G5346&gt;=6, G5346&lt;12), "6-12",
AND(G5346&gt;=12, G5346&lt;18), "12-18",  AND(G5346&gt;=18, G5346&lt;24), "18-24", G5346&gt;=24, "24-36")</f>
        <v>18-24</v>
      </c>
    </row>
    <row r="5347" spans="1:37" x14ac:dyDescent="0.3">
      <c r="A5347" t="s">
        <v>5447</v>
      </c>
      <c r="B5347" t="s">
        <v>44</v>
      </c>
      <c r="C5347">
        <v>40</v>
      </c>
      <c r="D5347" t="s">
        <v>34</v>
      </c>
      <c r="E5347" t="s">
        <v>82</v>
      </c>
      <c r="F5347">
        <v>0</v>
      </c>
      <c r="G5347">
        <v>29</v>
      </c>
      <c r="H5347" t="s">
        <v>36</v>
      </c>
      <c r="I5347" t="s">
        <v>37</v>
      </c>
      <c r="J5347" t="s">
        <v>34</v>
      </c>
      <c r="K5347" t="s">
        <v>37</v>
      </c>
      <c r="L5347" t="s">
        <v>50</v>
      </c>
      <c r="M5347" t="s">
        <v>34</v>
      </c>
      <c r="N5347" t="s">
        <v>34</v>
      </c>
      <c r="O5347" t="s">
        <v>37</v>
      </c>
      <c r="P5347" t="s">
        <v>37</v>
      </c>
      <c r="Q5347" t="s">
        <v>34</v>
      </c>
      <c r="R5347" t="s">
        <v>34</v>
      </c>
      <c r="S5347" t="s">
        <v>34</v>
      </c>
      <c r="T5347" t="s">
        <v>37</v>
      </c>
      <c r="U5347" t="s">
        <v>67</v>
      </c>
      <c r="V5347" t="s">
        <v>37</v>
      </c>
      <c r="W5347" t="s">
        <v>51</v>
      </c>
      <c r="X5347">
        <v>80.45</v>
      </c>
      <c r="Y5347">
        <v>3201.55</v>
      </c>
      <c r="Z5347">
        <v>0</v>
      </c>
      <c r="AA5347">
        <v>0</v>
      </c>
      <c r="AB5347">
        <v>953.55</v>
      </c>
      <c r="AC5347">
        <v>4155.1000000000004</v>
      </c>
      <c r="AD5347" t="s">
        <v>52</v>
      </c>
      <c r="AE5347" t="s">
        <v>58</v>
      </c>
      <c r="AF5347" t="s">
        <v>365</v>
      </c>
      <c r="AG5347">
        <f t="shared" si="166"/>
        <v>1</v>
      </c>
      <c r="AH5347" t="str" cm="1">
        <f t="array" ref="AH5347">_xlfn.IFS(
X5347&lt;=20, "&lt;20",
AND(X5347&gt;=20, X5347&lt;50), "20-50",
AND(X5347&gt;=50, X5347&lt;100), "50-100",
X5347&gt;=100, "&gt;100"
)</f>
        <v>50-100</v>
      </c>
      <c r="AI5347">
        <f t="shared" si="167"/>
        <v>0</v>
      </c>
      <c r="AJ5347" t="str" cm="1">
        <f t="array" ref="AJ5347">_xlfn.IFS(
C5347&lt;=20, "&lt;20",
AND(C5347&gt;=20, C5347&lt;35), "20-35",
AND(C5347&gt;=35, C5347&lt;50), "35-50",
C5347&gt;=50, "50-100"
)</f>
        <v>35-50</v>
      </c>
      <c r="AK5347" t="str" cm="1">
        <f t="array" ref="AK5347">_xlfn.IFS(
G5347&lt;6, "&lt;6",
AND(G5347&gt;=6, G5347&lt;12), "6-12",
AND(G5347&gt;=12, G5347&lt;18), "12-18",  AND(G5347&gt;=18, G5347&lt;24), "18-24", G5347&gt;=24, "24-36")</f>
        <v>24-36</v>
      </c>
    </row>
    <row r="5348" spans="1:37" x14ac:dyDescent="0.3">
      <c r="A5348" t="s">
        <v>5448</v>
      </c>
      <c r="B5348" t="s">
        <v>44</v>
      </c>
      <c r="C5348">
        <v>80</v>
      </c>
      <c r="D5348" t="s">
        <v>37</v>
      </c>
      <c r="E5348" t="s">
        <v>56</v>
      </c>
      <c r="F5348">
        <v>2</v>
      </c>
      <c r="G5348">
        <v>33</v>
      </c>
      <c r="H5348" t="s">
        <v>36</v>
      </c>
      <c r="I5348" t="s">
        <v>37</v>
      </c>
      <c r="J5348" t="s">
        <v>37</v>
      </c>
      <c r="K5348" t="s">
        <v>37</v>
      </c>
      <c r="L5348" t="s">
        <v>50</v>
      </c>
      <c r="M5348" t="s">
        <v>34</v>
      </c>
      <c r="N5348" t="s">
        <v>34</v>
      </c>
      <c r="O5348" t="s">
        <v>34</v>
      </c>
      <c r="P5348" t="s">
        <v>34</v>
      </c>
      <c r="Q5348" t="s">
        <v>37</v>
      </c>
      <c r="R5348" t="s">
        <v>37</v>
      </c>
      <c r="S5348" t="s">
        <v>34</v>
      </c>
      <c r="T5348" t="s">
        <v>37</v>
      </c>
      <c r="U5348" t="s">
        <v>46</v>
      </c>
      <c r="V5348" t="s">
        <v>37</v>
      </c>
      <c r="W5348" t="s">
        <v>51</v>
      </c>
      <c r="X5348">
        <v>-4</v>
      </c>
      <c r="Y5348">
        <v>1614.7</v>
      </c>
      <c r="Z5348">
        <v>0</v>
      </c>
      <c r="AA5348">
        <v>0</v>
      </c>
      <c r="AB5348">
        <v>65.11</v>
      </c>
      <c r="AC5348">
        <v>1679.81</v>
      </c>
      <c r="AD5348" t="s">
        <v>41</v>
      </c>
      <c r="AE5348" t="s">
        <v>42</v>
      </c>
      <c r="AF5348" t="s">
        <v>42</v>
      </c>
      <c r="AG5348">
        <f t="shared" si="166"/>
        <v>0</v>
      </c>
      <c r="AH5348" t="str" cm="1">
        <f t="array" ref="AH5348">_xlfn.IFS(
X5348&lt;=20, "&lt;20",
AND(X5348&gt;=20, X5348&lt;50), "20-50",
AND(X5348&gt;=50, X5348&lt;100), "50-100",
X5348&gt;=100, "&gt;100"
)</f>
        <v>&lt;20</v>
      </c>
      <c r="AI5348">
        <f t="shared" si="167"/>
        <v>0</v>
      </c>
      <c r="AJ5348" t="str" cm="1">
        <f t="array" ref="AJ5348">_xlfn.IFS(
C5348&lt;=20, "&lt;20",
AND(C5348&gt;=20, C5348&lt;35), "20-35",
AND(C5348&gt;=35, C5348&lt;50), "35-50",
C5348&gt;=50, "50-100"
)</f>
        <v>50-100</v>
      </c>
      <c r="AK5348" t="str" cm="1">
        <f t="array" ref="AK5348">_xlfn.IFS(
G5348&lt;6, "&lt;6",
AND(G5348&gt;=6, G5348&lt;12), "6-12",
AND(G5348&gt;=12, G5348&lt;18), "12-18",  AND(G5348&gt;=18, G5348&lt;24), "18-24", G5348&gt;=24, "24-36")</f>
        <v>24-36</v>
      </c>
    </row>
    <row r="5349" spans="1:37" x14ac:dyDescent="0.3">
      <c r="A5349" t="s">
        <v>5449</v>
      </c>
      <c r="B5349" t="s">
        <v>33</v>
      </c>
      <c r="C5349">
        <v>53</v>
      </c>
      <c r="D5349" t="s">
        <v>34</v>
      </c>
      <c r="E5349" t="s">
        <v>90</v>
      </c>
      <c r="F5349">
        <v>9</v>
      </c>
      <c r="G5349">
        <v>34</v>
      </c>
      <c r="H5349" t="s">
        <v>57</v>
      </c>
      <c r="I5349" t="s">
        <v>37</v>
      </c>
      <c r="J5349" t="s">
        <v>34</v>
      </c>
      <c r="K5349" t="s">
        <v>37</v>
      </c>
      <c r="L5349" t="s">
        <v>38</v>
      </c>
      <c r="M5349" t="s">
        <v>34</v>
      </c>
      <c r="N5349" t="s">
        <v>34</v>
      </c>
      <c r="O5349" t="s">
        <v>34</v>
      </c>
      <c r="P5349" t="s">
        <v>34</v>
      </c>
      <c r="Q5349" t="s">
        <v>37</v>
      </c>
      <c r="R5349" t="s">
        <v>34</v>
      </c>
      <c r="S5349" t="s">
        <v>34</v>
      </c>
      <c r="T5349" t="s">
        <v>37</v>
      </c>
      <c r="U5349" t="s">
        <v>46</v>
      </c>
      <c r="V5349" t="s">
        <v>37</v>
      </c>
      <c r="W5349" t="s">
        <v>143</v>
      </c>
      <c r="X5349">
        <v>56.3</v>
      </c>
      <c r="Y5349">
        <v>628.65</v>
      </c>
      <c r="Z5349">
        <v>0</v>
      </c>
      <c r="AA5349">
        <v>0</v>
      </c>
      <c r="AB5349">
        <v>207.24</v>
      </c>
      <c r="AC5349">
        <v>835.89</v>
      </c>
      <c r="AD5349" t="s">
        <v>41</v>
      </c>
      <c r="AE5349" t="s">
        <v>42</v>
      </c>
      <c r="AF5349" t="s">
        <v>42</v>
      </c>
      <c r="AG5349">
        <f t="shared" si="166"/>
        <v>0</v>
      </c>
      <c r="AH5349" t="str" cm="1">
        <f t="array" ref="AH5349">_xlfn.IFS(
X5349&lt;=20, "&lt;20",
AND(X5349&gt;=20, X5349&lt;50), "20-50",
AND(X5349&gt;=50, X5349&lt;100), "50-100",
X5349&gt;=100, "&gt;100"
)</f>
        <v>50-100</v>
      </c>
      <c r="AI5349">
        <f t="shared" si="167"/>
        <v>0</v>
      </c>
      <c r="AJ5349" t="str" cm="1">
        <f t="array" ref="AJ5349">_xlfn.IFS(
C5349&lt;=20, "&lt;20",
AND(C5349&gt;=20, C5349&lt;35), "20-35",
AND(C5349&gt;=35, C5349&lt;50), "35-50",
C5349&gt;=50, "50-100"
)</f>
        <v>50-100</v>
      </c>
      <c r="AK5349" t="str" cm="1">
        <f t="array" ref="AK5349">_xlfn.IFS(
G5349&lt;6, "&lt;6",
AND(G5349&gt;=6, G5349&lt;12), "6-12",
AND(G5349&gt;=12, G5349&lt;18), "12-18",  AND(G5349&gt;=18, G5349&lt;24), "18-24", G5349&gt;=24, "24-36")</f>
        <v>24-36</v>
      </c>
    </row>
    <row r="5350" spans="1:37" x14ac:dyDescent="0.3">
      <c r="A5350" t="s">
        <v>5450</v>
      </c>
      <c r="B5350" t="s">
        <v>44</v>
      </c>
      <c r="C5350">
        <v>57</v>
      </c>
      <c r="D5350" t="s">
        <v>34</v>
      </c>
      <c r="E5350" t="s">
        <v>130</v>
      </c>
      <c r="F5350">
        <v>9</v>
      </c>
      <c r="G5350">
        <v>22</v>
      </c>
      <c r="H5350" t="s">
        <v>70</v>
      </c>
      <c r="I5350" t="s">
        <v>37</v>
      </c>
      <c r="J5350" t="s">
        <v>37</v>
      </c>
      <c r="K5350" t="s">
        <v>37</v>
      </c>
      <c r="L5350" t="s">
        <v>72</v>
      </c>
      <c r="M5350" t="s">
        <v>37</v>
      </c>
      <c r="N5350" t="s">
        <v>34</v>
      </c>
      <c r="O5350" t="s">
        <v>34</v>
      </c>
      <c r="P5350" t="s">
        <v>37</v>
      </c>
      <c r="Q5350" t="s">
        <v>34</v>
      </c>
      <c r="R5350" t="s">
        <v>34</v>
      </c>
      <c r="S5350" t="s">
        <v>34</v>
      </c>
      <c r="T5350" t="s">
        <v>34</v>
      </c>
      <c r="U5350" t="s">
        <v>39</v>
      </c>
      <c r="V5350" t="s">
        <v>37</v>
      </c>
      <c r="W5350" t="s">
        <v>51</v>
      </c>
      <c r="X5350">
        <v>61.05</v>
      </c>
      <c r="Y5350">
        <v>3478.75</v>
      </c>
      <c r="Z5350">
        <v>0</v>
      </c>
      <c r="AA5350">
        <v>0</v>
      </c>
      <c r="AB5350">
        <v>1528.88</v>
      </c>
      <c r="AC5350">
        <v>5007.63</v>
      </c>
      <c r="AD5350" t="s">
        <v>41</v>
      </c>
      <c r="AE5350" t="s">
        <v>42</v>
      </c>
      <c r="AF5350" t="s">
        <v>42</v>
      </c>
      <c r="AG5350">
        <f t="shared" si="166"/>
        <v>0</v>
      </c>
      <c r="AH5350" t="str" cm="1">
        <f t="array" ref="AH5350">_xlfn.IFS(
X5350&lt;=20, "&lt;20",
AND(X5350&gt;=20, X5350&lt;50), "20-50",
AND(X5350&gt;=50, X5350&lt;100), "50-100",
X5350&gt;=100, "&gt;100"
)</f>
        <v>50-100</v>
      </c>
      <c r="AI5350">
        <f t="shared" si="167"/>
        <v>0</v>
      </c>
      <c r="AJ5350" t="str" cm="1">
        <f t="array" ref="AJ5350">_xlfn.IFS(
C5350&lt;=20, "&lt;20",
AND(C5350&gt;=20, C5350&lt;35), "20-35",
AND(C5350&gt;=35, C5350&lt;50), "35-50",
C5350&gt;=50, "50-100"
)</f>
        <v>50-100</v>
      </c>
      <c r="AK5350" t="str" cm="1">
        <f t="array" ref="AK5350">_xlfn.IFS(
G5350&lt;6, "&lt;6",
AND(G5350&gt;=6, G5350&lt;12), "6-12",
AND(G5350&gt;=12, G5350&lt;18), "12-18",  AND(G5350&gt;=18, G5350&lt;24), "18-24", G5350&gt;=24, "24-36")</f>
        <v>18-24</v>
      </c>
    </row>
    <row r="5351" spans="1:37" x14ac:dyDescent="0.3">
      <c r="A5351" t="s">
        <v>5451</v>
      </c>
      <c r="B5351" t="s">
        <v>44</v>
      </c>
      <c r="C5351">
        <v>26</v>
      </c>
      <c r="D5351" t="s">
        <v>37</v>
      </c>
      <c r="E5351" t="s">
        <v>61</v>
      </c>
      <c r="F5351">
        <v>7</v>
      </c>
      <c r="G5351">
        <v>34</v>
      </c>
      <c r="H5351" t="s">
        <v>36</v>
      </c>
      <c r="I5351" t="s">
        <v>37</v>
      </c>
      <c r="J5351" t="s">
        <v>34</v>
      </c>
      <c r="K5351" t="s">
        <v>37</v>
      </c>
      <c r="L5351" t="s">
        <v>38</v>
      </c>
      <c r="M5351" t="s">
        <v>37</v>
      </c>
      <c r="N5351" t="s">
        <v>34</v>
      </c>
      <c r="O5351" t="s">
        <v>34</v>
      </c>
      <c r="P5351" t="s">
        <v>37</v>
      </c>
      <c r="Q5351" t="s">
        <v>34</v>
      </c>
      <c r="R5351" t="s">
        <v>34</v>
      </c>
      <c r="S5351" t="s">
        <v>34</v>
      </c>
      <c r="T5351" t="s">
        <v>37</v>
      </c>
      <c r="U5351" t="s">
        <v>46</v>
      </c>
      <c r="V5351" t="s">
        <v>34</v>
      </c>
      <c r="W5351" t="s">
        <v>51</v>
      </c>
      <c r="X5351">
        <v>55.7</v>
      </c>
      <c r="Y5351">
        <v>3171.6</v>
      </c>
      <c r="Z5351">
        <v>34.590000000000003</v>
      </c>
      <c r="AA5351">
        <v>0</v>
      </c>
      <c r="AB5351">
        <v>882.36</v>
      </c>
      <c r="AC5351">
        <v>4019.37</v>
      </c>
      <c r="AD5351" t="s">
        <v>41</v>
      </c>
      <c r="AE5351" t="s">
        <v>42</v>
      </c>
      <c r="AF5351" t="s">
        <v>42</v>
      </c>
      <c r="AG5351">
        <f t="shared" si="166"/>
        <v>0</v>
      </c>
      <c r="AH5351" t="str" cm="1">
        <f t="array" ref="AH5351">_xlfn.IFS(
X5351&lt;=20, "&lt;20",
AND(X5351&gt;=20, X5351&lt;50), "20-50",
AND(X5351&gt;=50, X5351&lt;100), "50-100",
X5351&gt;=100, "&gt;100"
)</f>
        <v>50-100</v>
      </c>
      <c r="AI5351">
        <f t="shared" si="167"/>
        <v>0</v>
      </c>
      <c r="AJ5351" t="str" cm="1">
        <f t="array" ref="AJ5351">_xlfn.IFS(
C5351&lt;=20, "&lt;20",
AND(C5351&gt;=20, C5351&lt;35), "20-35",
AND(C5351&gt;=35, C5351&lt;50), "35-50",
C5351&gt;=50, "50-100"
)</f>
        <v>20-35</v>
      </c>
      <c r="AK5351" t="str" cm="1">
        <f t="array" ref="AK5351">_xlfn.IFS(
G5351&lt;6, "&lt;6",
AND(G5351&gt;=6, G5351&lt;12), "6-12",
AND(G5351&gt;=12, G5351&lt;18), "12-18",  AND(G5351&gt;=18, G5351&lt;24), "18-24", G5351&gt;=24, "24-36")</f>
        <v>24-36</v>
      </c>
    </row>
    <row r="5352" spans="1:37" x14ac:dyDescent="0.3">
      <c r="A5352" t="s">
        <v>5452</v>
      </c>
      <c r="B5352" t="s">
        <v>44</v>
      </c>
      <c r="C5352">
        <v>60</v>
      </c>
      <c r="D5352" t="s">
        <v>34</v>
      </c>
      <c r="E5352" t="s">
        <v>130</v>
      </c>
      <c r="F5352">
        <v>11</v>
      </c>
      <c r="G5352">
        <v>27</v>
      </c>
      <c r="H5352" t="s">
        <v>36</v>
      </c>
      <c r="I5352" t="s">
        <v>37</v>
      </c>
      <c r="J5352" t="s">
        <v>34</v>
      </c>
      <c r="K5352" t="s">
        <v>34</v>
      </c>
      <c r="L5352" t="s">
        <v>34</v>
      </c>
      <c r="M5352" t="s">
        <v>34</v>
      </c>
      <c r="N5352" t="s">
        <v>34</v>
      </c>
      <c r="O5352" t="s">
        <v>34</v>
      </c>
      <c r="P5352" t="s">
        <v>34</v>
      </c>
      <c r="Q5352" t="s">
        <v>34</v>
      </c>
      <c r="R5352" t="s">
        <v>34</v>
      </c>
      <c r="S5352" t="s">
        <v>34</v>
      </c>
      <c r="T5352" t="s">
        <v>34</v>
      </c>
      <c r="U5352" t="s">
        <v>67</v>
      </c>
      <c r="V5352" t="s">
        <v>34</v>
      </c>
      <c r="W5352" t="s">
        <v>51</v>
      </c>
      <c r="X5352">
        <v>20.149999999999999</v>
      </c>
      <c r="Y5352">
        <v>1337.5</v>
      </c>
      <c r="Z5352">
        <v>0</v>
      </c>
      <c r="AA5352">
        <v>0</v>
      </c>
      <c r="AB5352">
        <v>791.43</v>
      </c>
      <c r="AC5352">
        <v>2128.9299999999998</v>
      </c>
      <c r="AD5352" t="s">
        <v>41</v>
      </c>
      <c r="AE5352" t="s">
        <v>42</v>
      </c>
      <c r="AF5352" t="s">
        <v>42</v>
      </c>
      <c r="AG5352">
        <f t="shared" si="166"/>
        <v>0</v>
      </c>
      <c r="AH5352" t="str" cm="1">
        <f t="array" ref="AH5352">_xlfn.IFS(
X5352&lt;=20, "&lt;20",
AND(X5352&gt;=20, X5352&lt;50), "20-50",
AND(X5352&gt;=50, X5352&lt;100), "50-100",
X5352&gt;=100, "&gt;100"
)</f>
        <v>20-50</v>
      </c>
      <c r="AI5352">
        <f t="shared" si="167"/>
        <v>0</v>
      </c>
      <c r="AJ5352" t="str" cm="1">
        <f t="array" ref="AJ5352">_xlfn.IFS(
C5352&lt;=20, "&lt;20",
AND(C5352&gt;=20, C5352&lt;35), "20-35",
AND(C5352&gt;=35, C5352&lt;50), "35-50",
C5352&gt;=50, "50-100"
)</f>
        <v>50-100</v>
      </c>
      <c r="AK5352" t="str" cm="1">
        <f t="array" ref="AK5352">_xlfn.IFS(
G5352&lt;6, "&lt;6",
AND(G5352&gt;=6, G5352&lt;12), "6-12",
AND(G5352&gt;=12, G5352&lt;18), "12-18",  AND(G5352&gt;=18, G5352&lt;24), "18-24", G5352&gt;=24, "24-36")</f>
        <v>24-36</v>
      </c>
    </row>
    <row r="5353" spans="1:37" x14ac:dyDescent="0.3">
      <c r="A5353" t="s">
        <v>5453</v>
      </c>
      <c r="B5353" t="s">
        <v>44</v>
      </c>
      <c r="C5353">
        <v>42</v>
      </c>
      <c r="D5353" t="s">
        <v>37</v>
      </c>
      <c r="E5353" t="s">
        <v>64</v>
      </c>
      <c r="F5353">
        <v>7</v>
      </c>
      <c r="G5353">
        <v>5</v>
      </c>
      <c r="H5353" t="s">
        <v>36</v>
      </c>
      <c r="I5353" t="s">
        <v>37</v>
      </c>
      <c r="J5353" t="s">
        <v>37</v>
      </c>
      <c r="K5353" t="s">
        <v>37</v>
      </c>
      <c r="L5353" t="s">
        <v>72</v>
      </c>
      <c r="M5353" t="s">
        <v>37</v>
      </c>
      <c r="N5353" t="s">
        <v>34</v>
      </c>
      <c r="O5353" t="s">
        <v>37</v>
      </c>
      <c r="P5353" t="s">
        <v>34</v>
      </c>
      <c r="Q5353" t="s">
        <v>37</v>
      </c>
      <c r="R5353" t="s">
        <v>37</v>
      </c>
      <c r="S5353" t="s">
        <v>37</v>
      </c>
      <c r="T5353" t="s">
        <v>37</v>
      </c>
      <c r="U5353" t="s">
        <v>39</v>
      </c>
      <c r="V5353" t="s">
        <v>37</v>
      </c>
      <c r="W5353" t="s">
        <v>51</v>
      </c>
      <c r="X5353">
        <v>78.55</v>
      </c>
      <c r="Y5353">
        <v>1843.05</v>
      </c>
      <c r="Z5353">
        <v>19.63</v>
      </c>
      <c r="AA5353">
        <v>0</v>
      </c>
      <c r="AB5353">
        <v>1124.24</v>
      </c>
      <c r="AC5353">
        <v>2947.66</v>
      </c>
      <c r="AD5353" t="s">
        <v>41</v>
      </c>
      <c r="AE5353" t="s">
        <v>42</v>
      </c>
      <c r="AF5353" t="s">
        <v>42</v>
      </c>
      <c r="AG5353">
        <f t="shared" si="166"/>
        <v>0</v>
      </c>
      <c r="AH5353" t="str" cm="1">
        <f t="array" ref="AH5353">_xlfn.IFS(
X5353&lt;=20, "&lt;20",
AND(X5353&gt;=20, X5353&lt;50), "20-50",
AND(X5353&gt;=50, X5353&lt;100), "50-100",
X5353&gt;=100, "&gt;100"
)</f>
        <v>50-100</v>
      </c>
      <c r="AI5353">
        <f t="shared" si="167"/>
        <v>0</v>
      </c>
      <c r="AJ5353" t="str" cm="1">
        <f t="array" ref="AJ5353">_xlfn.IFS(
C5353&lt;=20, "&lt;20",
AND(C5353&gt;=20, C5353&lt;35), "20-35",
AND(C5353&gt;=35, C5353&lt;50), "35-50",
C5353&gt;=50, "50-100"
)</f>
        <v>35-50</v>
      </c>
      <c r="AK5353" t="str" cm="1">
        <f t="array" ref="AK5353">_xlfn.IFS(
G5353&lt;6, "&lt;6",
AND(G5353&gt;=6, G5353&lt;12), "6-12",
AND(G5353&gt;=12, G5353&lt;18), "12-18",  AND(G5353&gt;=18, G5353&lt;24), "18-24", G5353&gt;=24, "24-36")</f>
        <v>&lt;6</v>
      </c>
    </row>
    <row r="5354" spans="1:37" x14ac:dyDescent="0.3">
      <c r="A5354" t="s">
        <v>5454</v>
      </c>
      <c r="B5354" t="s">
        <v>44</v>
      </c>
      <c r="C5354">
        <v>63</v>
      </c>
      <c r="D5354" t="s">
        <v>37</v>
      </c>
      <c r="E5354" t="s">
        <v>109</v>
      </c>
      <c r="F5354">
        <v>11</v>
      </c>
      <c r="G5354">
        <v>6</v>
      </c>
      <c r="H5354" t="s">
        <v>110</v>
      </c>
      <c r="I5354" t="s">
        <v>37</v>
      </c>
      <c r="J5354" t="s">
        <v>34</v>
      </c>
      <c r="K5354" t="s">
        <v>37</v>
      </c>
      <c r="L5354" t="s">
        <v>50</v>
      </c>
      <c r="M5354" t="s">
        <v>34</v>
      </c>
      <c r="N5354" t="s">
        <v>37</v>
      </c>
      <c r="O5354" t="s">
        <v>34</v>
      </c>
      <c r="P5354" t="s">
        <v>37</v>
      </c>
      <c r="Q5354" t="s">
        <v>34</v>
      </c>
      <c r="R5354" t="s">
        <v>34</v>
      </c>
      <c r="S5354" t="s">
        <v>34</v>
      </c>
      <c r="T5354" t="s">
        <v>37</v>
      </c>
      <c r="U5354" t="s">
        <v>39</v>
      </c>
      <c r="V5354" t="s">
        <v>37</v>
      </c>
      <c r="W5354" t="s">
        <v>51</v>
      </c>
      <c r="X5354">
        <v>79.95</v>
      </c>
      <c r="Y5354">
        <v>2684.85</v>
      </c>
      <c r="Z5354">
        <v>0</v>
      </c>
      <c r="AA5354">
        <v>0</v>
      </c>
      <c r="AB5354">
        <v>1395.57</v>
      </c>
      <c r="AC5354">
        <v>4080.42</v>
      </c>
      <c r="AD5354" t="s">
        <v>41</v>
      </c>
      <c r="AE5354" t="s">
        <v>42</v>
      </c>
      <c r="AF5354" t="s">
        <v>42</v>
      </c>
      <c r="AG5354">
        <f t="shared" si="166"/>
        <v>0</v>
      </c>
      <c r="AH5354" t="str" cm="1">
        <f t="array" ref="AH5354">_xlfn.IFS(
X5354&lt;=20, "&lt;20",
AND(X5354&gt;=20, X5354&lt;50), "20-50",
AND(X5354&gt;=50, X5354&lt;100), "50-100",
X5354&gt;=100, "&gt;100"
)</f>
        <v>50-100</v>
      </c>
      <c r="AI5354">
        <f t="shared" si="167"/>
        <v>0</v>
      </c>
      <c r="AJ5354" t="str" cm="1">
        <f t="array" ref="AJ5354">_xlfn.IFS(
C5354&lt;=20, "&lt;20",
AND(C5354&gt;=20, C5354&lt;35), "20-35",
AND(C5354&gt;=35, C5354&lt;50), "35-50",
C5354&gt;=50, "50-100"
)</f>
        <v>50-100</v>
      </c>
      <c r="AK5354" t="str" cm="1">
        <f t="array" ref="AK5354">_xlfn.IFS(
G5354&lt;6, "&lt;6",
AND(G5354&gt;=6, G5354&lt;12), "6-12",
AND(G5354&gt;=12, G5354&lt;18), "12-18",  AND(G5354&gt;=18, G5354&lt;24), "18-24", G5354&gt;=24, "24-36")</f>
        <v>6-12</v>
      </c>
    </row>
    <row r="5355" spans="1:37" x14ac:dyDescent="0.3">
      <c r="A5355" t="s">
        <v>5455</v>
      </c>
      <c r="B5355" t="s">
        <v>44</v>
      </c>
      <c r="C5355">
        <v>80</v>
      </c>
      <c r="D5355" t="s">
        <v>37</v>
      </c>
      <c r="E5355" t="s">
        <v>130</v>
      </c>
      <c r="F5355">
        <v>2</v>
      </c>
      <c r="G5355">
        <v>29</v>
      </c>
      <c r="H5355" t="s">
        <v>36</v>
      </c>
      <c r="I5355" t="s">
        <v>37</v>
      </c>
      <c r="J5355" t="s">
        <v>34</v>
      </c>
      <c r="K5355" t="s">
        <v>37</v>
      </c>
      <c r="L5355" t="s">
        <v>72</v>
      </c>
      <c r="M5355" t="s">
        <v>34</v>
      </c>
      <c r="N5355" t="s">
        <v>34</v>
      </c>
      <c r="O5355" t="s">
        <v>34</v>
      </c>
      <c r="P5355" t="s">
        <v>34</v>
      </c>
      <c r="Q5355" t="s">
        <v>34</v>
      </c>
      <c r="R5355" t="s">
        <v>34</v>
      </c>
      <c r="S5355" t="s">
        <v>34</v>
      </c>
      <c r="T5355" t="s">
        <v>34</v>
      </c>
      <c r="U5355" t="s">
        <v>46</v>
      </c>
      <c r="V5355" t="s">
        <v>34</v>
      </c>
      <c r="W5355" t="s">
        <v>51</v>
      </c>
      <c r="X5355">
        <v>45</v>
      </c>
      <c r="Y5355">
        <v>127.1</v>
      </c>
      <c r="Z5355">
        <v>0</v>
      </c>
      <c r="AA5355">
        <v>10</v>
      </c>
      <c r="AB5355">
        <v>90.42</v>
      </c>
      <c r="AC5355">
        <v>227.52</v>
      </c>
      <c r="AD5355" t="s">
        <v>52</v>
      </c>
      <c r="AE5355" t="s">
        <v>53</v>
      </c>
      <c r="AF5355" t="s">
        <v>91</v>
      </c>
      <c r="AG5355">
        <f t="shared" si="166"/>
        <v>1</v>
      </c>
      <c r="AH5355" t="str" cm="1">
        <f t="array" ref="AH5355">_xlfn.IFS(
X5355&lt;=20, "&lt;20",
AND(X5355&gt;=20, X5355&lt;50), "20-50",
AND(X5355&gt;=50, X5355&lt;100), "50-100",
X5355&gt;=100, "&gt;100"
)</f>
        <v>20-50</v>
      </c>
      <c r="AI5355">
        <f t="shared" si="167"/>
        <v>0</v>
      </c>
      <c r="AJ5355" t="str" cm="1">
        <f t="array" ref="AJ5355">_xlfn.IFS(
C5355&lt;=20, "&lt;20",
AND(C5355&gt;=20, C5355&lt;35), "20-35",
AND(C5355&gt;=35, C5355&lt;50), "35-50",
C5355&gt;=50, "50-100"
)</f>
        <v>50-100</v>
      </c>
      <c r="AK5355" t="str" cm="1">
        <f t="array" ref="AK5355">_xlfn.IFS(
G5355&lt;6, "&lt;6",
AND(G5355&gt;=6, G5355&lt;12), "6-12",
AND(G5355&gt;=12, G5355&lt;18), "12-18",  AND(G5355&gt;=18, G5355&lt;24), "18-24", G5355&gt;=24, "24-36")</f>
        <v>24-36</v>
      </c>
    </row>
    <row r="5356" spans="1:37" x14ac:dyDescent="0.3">
      <c r="A5356" t="s">
        <v>5456</v>
      </c>
      <c r="B5356" t="s">
        <v>44</v>
      </c>
      <c r="C5356">
        <v>25</v>
      </c>
      <c r="D5356" t="s">
        <v>37</v>
      </c>
      <c r="E5356" t="s">
        <v>61</v>
      </c>
      <c r="F5356">
        <v>5</v>
      </c>
      <c r="G5356">
        <v>12</v>
      </c>
      <c r="H5356" t="s">
        <v>49</v>
      </c>
      <c r="I5356" t="s">
        <v>37</v>
      </c>
      <c r="J5356" t="s">
        <v>34</v>
      </c>
      <c r="K5356" t="s">
        <v>34</v>
      </c>
      <c r="L5356" t="s">
        <v>34</v>
      </c>
      <c r="M5356" t="s">
        <v>34</v>
      </c>
      <c r="N5356" t="s">
        <v>34</v>
      </c>
      <c r="O5356" t="s">
        <v>34</v>
      </c>
      <c r="P5356" t="s">
        <v>34</v>
      </c>
      <c r="Q5356" t="s">
        <v>34</v>
      </c>
      <c r="R5356" t="s">
        <v>34</v>
      </c>
      <c r="S5356" t="s">
        <v>34</v>
      </c>
      <c r="T5356" t="s">
        <v>34</v>
      </c>
      <c r="U5356" t="s">
        <v>39</v>
      </c>
      <c r="V5356" t="s">
        <v>34</v>
      </c>
      <c r="W5356" t="s">
        <v>40</v>
      </c>
      <c r="X5356">
        <v>19.899999999999999</v>
      </c>
      <c r="Y5356">
        <v>153.94999999999999</v>
      </c>
      <c r="Z5356">
        <v>0</v>
      </c>
      <c r="AA5356">
        <v>0</v>
      </c>
      <c r="AB5356">
        <v>387.12</v>
      </c>
      <c r="AC5356">
        <v>541.07000000000005</v>
      </c>
      <c r="AD5356" t="s">
        <v>41</v>
      </c>
      <c r="AE5356" t="s">
        <v>42</v>
      </c>
      <c r="AF5356" t="s">
        <v>42</v>
      </c>
      <c r="AG5356">
        <f t="shared" si="166"/>
        <v>0</v>
      </c>
      <c r="AH5356" t="str" cm="1">
        <f t="array" ref="AH5356">_xlfn.IFS(
X5356&lt;=20, "&lt;20",
AND(X5356&gt;=20, X5356&lt;50), "20-50",
AND(X5356&gt;=50, X5356&lt;100), "50-100",
X5356&gt;=100, "&gt;100"
)</f>
        <v>&lt;20</v>
      </c>
      <c r="AI5356">
        <f t="shared" si="167"/>
        <v>0</v>
      </c>
      <c r="AJ5356" t="str" cm="1">
        <f t="array" ref="AJ5356">_xlfn.IFS(
C5356&lt;=20, "&lt;20",
AND(C5356&gt;=20, C5356&lt;35), "20-35",
AND(C5356&gt;=35, C5356&lt;50), "35-50",
C5356&gt;=50, "50-100"
)</f>
        <v>20-35</v>
      </c>
      <c r="AK5356" t="str" cm="1">
        <f t="array" ref="AK5356">_xlfn.IFS(
G5356&lt;6, "&lt;6",
AND(G5356&gt;=6, G5356&lt;12), "6-12",
AND(G5356&gt;=12, G5356&lt;18), "12-18",  AND(G5356&gt;=18, G5356&lt;24), "18-24", G5356&gt;=24, "24-36")</f>
        <v>12-18</v>
      </c>
    </row>
    <row r="5357" spans="1:37" x14ac:dyDescent="0.3">
      <c r="A5357" t="s">
        <v>5457</v>
      </c>
      <c r="B5357" t="s">
        <v>33</v>
      </c>
      <c r="C5357">
        <v>21</v>
      </c>
      <c r="D5357" t="s">
        <v>34</v>
      </c>
      <c r="E5357" t="s">
        <v>45</v>
      </c>
      <c r="F5357">
        <v>0</v>
      </c>
      <c r="G5357">
        <v>6</v>
      </c>
      <c r="H5357" t="s">
        <v>36</v>
      </c>
      <c r="I5357" t="s">
        <v>37</v>
      </c>
      <c r="J5357" t="s">
        <v>34</v>
      </c>
      <c r="K5357" t="s">
        <v>37</v>
      </c>
      <c r="L5357" t="s">
        <v>50</v>
      </c>
      <c r="M5357" t="s">
        <v>34</v>
      </c>
      <c r="N5357" t="s">
        <v>37</v>
      </c>
      <c r="O5357" t="s">
        <v>37</v>
      </c>
      <c r="P5357" t="s">
        <v>34</v>
      </c>
      <c r="Q5357" t="s">
        <v>37</v>
      </c>
      <c r="R5357" t="s">
        <v>34</v>
      </c>
      <c r="S5357" t="s">
        <v>34</v>
      </c>
      <c r="T5357" t="s">
        <v>37</v>
      </c>
      <c r="U5357" t="s">
        <v>46</v>
      </c>
      <c r="V5357" t="s">
        <v>37</v>
      </c>
      <c r="W5357" t="s">
        <v>51</v>
      </c>
      <c r="X5357">
        <v>89.85</v>
      </c>
      <c r="Y5357">
        <v>3091.75</v>
      </c>
      <c r="Z5357">
        <v>14.93</v>
      </c>
      <c r="AA5357">
        <v>0</v>
      </c>
      <c r="AB5357">
        <v>624.24</v>
      </c>
      <c r="AC5357">
        <v>3701.06</v>
      </c>
      <c r="AD5357" t="s">
        <v>41</v>
      </c>
      <c r="AE5357" t="s">
        <v>42</v>
      </c>
      <c r="AF5357" t="s">
        <v>42</v>
      </c>
      <c r="AG5357">
        <f t="shared" si="166"/>
        <v>0</v>
      </c>
      <c r="AH5357" t="str" cm="1">
        <f t="array" ref="AH5357">_xlfn.IFS(
X5357&lt;=20, "&lt;20",
AND(X5357&gt;=20, X5357&lt;50), "20-50",
AND(X5357&gt;=50, X5357&lt;100), "50-100",
X5357&gt;=100, "&gt;100"
)</f>
        <v>50-100</v>
      </c>
      <c r="AI5357">
        <f t="shared" si="167"/>
        <v>0</v>
      </c>
      <c r="AJ5357" t="str" cm="1">
        <f t="array" ref="AJ5357">_xlfn.IFS(
C5357&lt;=20, "&lt;20",
AND(C5357&gt;=20, C5357&lt;35), "20-35",
AND(C5357&gt;=35, C5357&lt;50), "35-50",
C5357&gt;=50, "50-100"
)</f>
        <v>20-35</v>
      </c>
      <c r="AK5357" t="str" cm="1">
        <f t="array" ref="AK5357">_xlfn.IFS(
G5357&lt;6, "&lt;6",
AND(G5357&gt;=6, G5357&lt;12), "6-12",
AND(G5357&gt;=12, G5357&lt;18), "12-18",  AND(G5357&gt;=18, G5357&lt;24), "18-24", G5357&gt;=24, "24-36")</f>
        <v>6-12</v>
      </c>
    </row>
    <row r="5358" spans="1:37" x14ac:dyDescent="0.3">
      <c r="A5358" t="s">
        <v>5458</v>
      </c>
      <c r="B5358" t="s">
        <v>33</v>
      </c>
      <c r="C5358">
        <v>38</v>
      </c>
      <c r="D5358" t="s">
        <v>37</v>
      </c>
      <c r="E5358" t="s">
        <v>74</v>
      </c>
      <c r="F5358">
        <v>14</v>
      </c>
      <c r="G5358">
        <v>14</v>
      </c>
      <c r="H5358" t="s">
        <v>36</v>
      </c>
      <c r="I5358" t="s">
        <v>37</v>
      </c>
      <c r="J5358" t="s">
        <v>34</v>
      </c>
      <c r="K5358" t="s">
        <v>37</v>
      </c>
      <c r="L5358" t="s">
        <v>38</v>
      </c>
      <c r="M5358" t="s">
        <v>37</v>
      </c>
      <c r="N5358" t="s">
        <v>37</v>
      </c>
      <c r="O5358" t="s">
        <v>34</v>
      </c>
      <c r="P5358" t="s">
        <v>34</v>
      </c>
      <c r="Q5358" t="s">
        <v>37</v>
      </c>
      <c r="R5358" t="s">
        <v>34</v>
      </c>
      <c r="S5358" t="s">
        <v>34</v>
      </c>
      <c r="T5358" t="s">
        <v>37</v>
      </c>
      <c r="U5358" t="s">
        <v>46</v>
      </c>
      <c r="V5358" t="s">
        <v>37</v>
      </c>
      <c r="W5358" t="s">
        <v>51</v>
      </c>
      <c r="X5358">
        <v>65.45</v>
      </c>
      <c r="Y5358">
        <v>937.6</v>
      </c>
      <c r="Z5358">
        <v>0</v>
      </c>
      <c r="AA5358">
        <v>0</v>
      </c>
      <c r="AB5358">
        <v>638.4</v>
      </c>
      <c r="AC5358">
        <v>1576</v>
      </c>
      <c r="AD5358" t="s">
        <v>52</v>
      </c>
      <c r="AE5358" t="s">
        <v>53</v>
      </c>
      <c r="AF5358" t="s">
        <v>54</v>
      </c>
      <c r="AG5358">
        <f t="shared" si="166"/>
        <v>1</v>
      </c>
      <c r="AH5358" t="str" cm="1">
        <f t="array" ref="AH5358">_xlfn.IFS(
X5358&lt;=20, "&lt;20",
AND(X5358&gt;=20, X5358&lt;50), "20-50",
AND(X5358&gt;=50, X5358&lt;100), "50-100",
X5358&gt;=100, "&gt;100"
)</f>
        <v>50-100</v>
      </c>
      <c r="AI5358">
        <f t="shared" si="167"/>
        <v>0</v>
      </c>
      <c r="AJ5358" t="str" cm="1">
        <f t="array" ref="AJ5358">_xlfn.IFS(
C5358&lt;=20, "&lt;20",
AND(C5358&gt;=20, C5358&lt;35), "20-35",
AND(C5358&gt;=35, C5358&lt;50), "35-50",
C5358&gt;=50, "50-100"
)</f>
        <v>35-50</v>
      </c>
      <c r="AK5358" t="str" cm="1">
        <f t="array" ref="AK5358">_xlfn.IFS(
G5358&lt;6, "&lt;6",
AND(G5358&gt;=6, G5358&lt;12), "6-12",
AND(G5358&gt;=12, G5358&lt;18), "12-18",  AND(G5358&gt;=18, G5358&lt;24), "18-24", G5358&gt;=24, "24-36")</f>
        <v>12-18</v>
      </c>
    </row>
    <row r="5359" spans="1:37" x14ac:dyDescent="0.3">
      <c r="A5359" t="s">
        <v>5459</v>
      </c>
      <c r="B5359" t="s">
        <v>44</v>
      </c>
      <c r="C5359">
        <v>57</v>
      </c>
      <c r="D5359" t="s">
        <v>37</v>
      </c>
      <c r="E5359" t="s">
        <v>69</v>
      </c>
      <c r="F5359">
        <v>3</v>
      </c>
      <c r="G5359">
        <v>27</v>
      </c>
      <c r="H5359" t="s">
        <v>66</v>
      </c>
      <c r="I5359" t="s">
        <v>37</v>
      </c>
      <c r="J5359" t="s">
        <v>37</v>
      </c>
      <c r="K5359" t="s">
        <v>34</v>
      </c>
      <c r="L5359" t="s">
        <v>34</v>
      </c>
      <c r="M5359" t="s">
        <v>34</v>
      </c>
      <c r="N5359" t="s">
        <v>34</v>
      </c>
      <c r="O5359" t="s">
        <v>34</v>
      </c>
      <c r="P5359" t="s">
        <v>34</v>
      </c>
      <c r="Q5359" t="s">
        <v>34</v>
      </c>
      <c r="R5359" t="s">
        <v>34</v>
      </c>
      <c r="S5359" t="s">
        <v>34</v>
      </c>
      <c r="T5359" t="s">
        <v>34</v>
      </c>
      <c r="U5359" t="s">
        <v>67</v>
      </c>
      <c r="V5359" t="s">
        <v>34</v>
      </c>
      <c r="W5359" t="s">
        <v>51</v>
      </c>
      <c r="X5359">
        <v>24.3</v>
      </c>
      <c r="Y5359">
        <v>1643.25</v>
      </c>
      <c r="Z5359">
        <v>0</v>
      </c>
      <c r="AA5359">
        <v>0</v>
      </c>
      <c r="AB5359">
        <v>1470.24</v>
      </c>
      <c r="AC5359">
        <v>3113.49</v>
      </c>
      <c r="AD5359" t="s">
        <v>41</v>
      </c>
      <c r="AE5359" t="s">
        <v>42</v>
      </c>
      <c r="AF5359" t="s">
        <v>42</v>
      </c>
      <c r="AG5359">
        <f t="shared" si="166"/>
        <v>0</v>
      </c>
      <c r="AH5359" t="str" cm="1">
        <f t="array" ref="AH5359">_xlfn.IFS(
X5359&lt;=20, "&lt;20",
AND(X5359&gt;=20, X5359&lt;50), "20-50",
AND(X5359&gt;=50, X5359&lt;100), "50-100",
X5359&gt;=100, "&gt;100"
)</f>
        <v>20-50</v>
      </c>
      <c r="AI5359">
        <f t="shared" si="167"/>
        <v>0</v>
      </c>
      <c r="AJ5359" t="str" cm="1">
        <f t="array" ref="AJ5359">_xlfn.IFS(
C5359&lt;=20, "&lt;20",
AND(C5359&gt;=20, C5359&lt;35), "20-35",
AND(C5359&gt;=35, C5359&lt;50), "35-50",
C5359&gt;=50, "50-100"
)</f>
        <v>50-100</v>
      </c>
      <c r="AK5359" t="str" cm="1">
        <f t="array" ref="AK5359">_xlfn.IFS(
G5359&lt;6, "&lt;6",
AND(G5359&gt;=6, G5359&lt;12), "6-12",
AND(G5359&gt;=12, G5359&lt;18), "12-18",  AND(G5359&gt;=18, G5359&lt;24), "18-24", G5359&gt;=24, "24-36")</f>
        <v>24-36</v>
      </c>
    </row>
    <row r="5360" spans="1:37" x14ac:dyDescent="0.3">
      <c r="A5360" t="s">
        <v>5460</v>
      </c>
      <c r="B5360" t="s">
        <v>33</v>
      </c>
      <c r="C5360">
        <v>24</v>
      </c>
      <c r="D5360" t="s">
        <v>37</v>
      </c>
      <c r="E5360" t="s">
        <v>124</v>
      </c>
      <c r="F5360">
        <v>10</v>
      </c>
      <c r="G5360">
        <v>5</v>
      </c>
      <c r="H5360" t="s">
        <v>36</v>
      </c>
      <c r="I5360" t="s">
        <v>37</v>
      </c>
      <c r="J5360" t="s">
        <v>34</v>
      </c>
      <c r="K5360" t="s">
        <v>37</v>
      </c>
      <c r="L5360" t="s">
        <v>72</v>
      </c>
      <c r="M5360" t="s">
        <v>37</v>
      </c>
      <c r="N5360" t="s">
        <v>34</v>
      </c>
      <c r="O5360" t="s">
        <v>34</v>
      </c>
      <c r="P5360" t="s">
        <v>37</v>
      </c>
      <c r="Q5360" t="s">
        <v>34</v>
      </c>
      <c r="R5360" t="s">
        <v>34</v>
      </c>
      <c r="S5360" t="s">
        <v>34</v>
      </c>
      <c r="T5360" t="s">
        <v>37</v>
      </c>
      <c r="U5360" t="s">
        <v>67</v>
      </c>
      <c r="V5360" t="s">
        <v>34</v>
      </c>
      <c r="W5360" t="s">
        <v>51</v>
      </c>
      <c r="X5360">
        <v>54.5</v>
      </c>
      <c r="Y5360">
        <v>3778.2</v>
      </c>
      <c r="Z5360">
        <v>0</v>
      </c>
      <c r="AA5360">
        <v>0</v>
      </c>
      <c r="AB5360">
        <v>3430.72</v>
      </c>
      <c r="AC5360">
        <v>7208.92</v>
      </c>
      <c r="AD5360" t="s">
        <v>41</v>
      </c>
      <c r="AE5360" t="s">
        <v>42</v>
      </c>
      <c r="AF5360" t="s">
        <v>42</v>
      </c>
      <c r="AG5360">
        <f t="shared" si="166"/>
        <v>0</v>
      </c>
      <c r="AH5360" t="str" cm="1">
        <f t="array" ref="AH5360">_xlfn.IFS(
X5360&lt;=20, "&lt;20",
AND(X5360&gt;=20, X5360&lt;50), "20-50",
AND(X5360&gt;=50, X5360&lt;100), "50-100",
X5360&gt;=100, "&gt;100"
)</f>
        <v>50-100</v>
      </c>
      <c r="AI5360">
        <f t="shared" si="167"/>
        <v>0</v>
      </c>
      <c r="AJ5360" t="str" cm="1">
        <f t="array" ref="AJ5360">_xlfn.IFS(
C5360&lt;=20, "&lt;20",
AND(C5360&gt;=20, C5360&lt;35), "20-35",
AND(C5360&gt;=35, C5360&lt;50), "35-50",
C5360&gt;=50, "50-100"
)</f>
        <v>20-35</v>
      </c>
      <c r="AK5360" t="str" cm="1">
        <f t="array" ref="AK5360">_xlfn.IFS(
G5360&lt;6, "&lt;6",
AND(G5360&gt;=6, G5360&lt;12), "6-12",
AND(G5360&gt;=12, G5360&lt;18), "12-18",  AND(G5360&gt;=18, G5360&lt;24), "18-24", G5360&gt;=24, "24-36")</f>
        <v>&lt;6</v>
      </c>
    </row>
    <row r="5361" spans="1:37" x14ac:dyDescent="0.3">
      <c r="A5361" t="s">
        <v>5461</v>
      </c>
      <c r="B5361" t="s">
        <v>33</v>
      </c>
      <c r="C5361">
        <v>25</v>
      </c>
      <c r="D5361" t="s">
        <v>34</v>
      </c>
      <c r="E5361" t="s">
        <v>82</v>
      </c>
      <c r="F5361">
        <v>4</v>
      </c>
      <c r="G5361">
        <v>14</v>
      </c>
      <c r="H5361" t="s">
        <v>70</v>
      </c>
      <c r="I5361" t="s">
        <v>37</v>
      </c>
      <c r="J5361" t="s">
        <v>34</v>
      </c>
      <c r="K5361" t="s">
        <v>37</v>
      </c>
      <c r="L5361" t="s">
        <v>72</v>
      </c>
      <c r="M5361" t="s">
        <v>37</v>
      </c>
      <c r="N5361" t="s">
        <v>34</v>
      </c>
      <c r="O5361" t="s">
        <v>37</v>
      </c>
      <c r="P5361" t="s">
        <v>34</v>
      </c>
      <c r="Q5361" t="s">
        <v>37</v>
      </c>
      <c r="R5361" t="s">
        <v>37</v>
      </c>
      <c r="S5361" t="s">
        <v>37</v>
      </c>
      <c r="T5361" t="s">
        <v>37</v>
      </c>
      <c r="U5361" t="s">
        <v>39</v>
      </c>
      <c r="V5361" t="s">
        <v>37</v>
      </c>
      <c r="W5361" t="s">
        <v>40</v>
      </c>
      <c r="X5361">
        <v>73.05</v>
      </c>
      <c r="Y5361">
        <v>4688.6499999999996</v>
      </c>
      <c r="Z5361">
        <v>0</v>
      </c>
      <c r="AA5361">
        <v>0</v>
      </c>
      <c r="AB5361">
        <v>1704.96</v>
      </c>
      <c r="AC5361">
        <v>6393.61</v>
      </c>
      <c r="AD5361" t="s">
        <v>41</v>
      </c>
      <c r="AE5361" t="s">
        <v>42</v>
      </c>
      <c r="AF5361" t="s">
        <v>42</v>
      </c>
      <c r="AG5361">
        <f t="shared" si="166"/>
        <v>0</v>
      </c>
      <c r="AH5361" t="str" cm="1">
        <f t="array" ref="AH5361">_xlfn.IFS(
X5361&lt;=20, "&lt;20",
AND(X5361&gt;=20, X5361&lt;50), "20-50",
AND(X5361&gt;=50, X5361&lt;100), "50-100",
X5361&gt;=100, "&gt;100"
)</f>
        <v>50-100</v>
      </c>
      <c r="AI5361">
        <f t="shared" si="167"/>
        <v>0</v>
      </c>
      <c r="AJ5361" t="str" cm="1">
        <f t="array" ref="AJ5361">_xlfn.IFS(
C5361&lt;=20, "&lt;20",
AND(C5361&gt;=20, C5361&lt;35), "20-35",
AND(C5361&gt;=35, C5361&lt;50), "35-50",
C5361&gt;=50, "50-100"
)</f>
        <v>20-35</v>
      </c>
      <c r="AK5361" t="str" cm="1">
        <f t="array" ref="AK5361">_xlfn.IFS(
G5361&lt;6, "&lt;6",
AND(G5361&gt;=6, G5361&lt;12), "6-12",
AND(G5361&gt;=12, G5361&lt;18), "12-18",  AND(G5361&gt;=18, G5361&lt;24), "18-24", G5361&gt;=24, "24-36")</f>
        <v>12-18</v>
      </c>
    </row>
    <row r="5362" spans="1:37" x14ac:dyDescent="0.3">
      <c r="A5362" t="s">
        <v>5462</v>
      </c>
      <c r="B5362" t="s">
        <v>44</v>
      </c>
      <c r="C5362">
        <v>36</v>
      </c>
      <c r="D5362" t="s">
        <v>37</v>
      </c>
      <c r="E5362" t="s">
        <v>48</v>
      </c>
      <c r="F5362">
        <v>13</v>
      </c>
      <c r="G5362">
        <v>8</v>
      </c>
      <c r="H5362" t="s">
        <v>70</v>
      </c>
      <c r="I5362" t="s">
        <v>37</v>
      </c>
      <c r="J5362" t="s">
        <v>34</v>
      </c>
      <c r="K5362" t="s">
        <v>37</v>
      </c>
      <c r="L5362" t="s">
        <v>72</v>
      </c>
      <c r="M5362" t="s">
        <v>34</v>
      </c>
      <c r="N5362" t="s">
        <v>37</v>
      </c>
      <c r="O5362" t="s">
        <v>34</v>
      </c>
      <c r="P5362" t="s">
        <v>37</v>
      </c>
      <c r="Q5362" t="s">
        <v>37</v>
      </c>
      <c r="R5362" t="s">
        <v>34</v>
      </c>
      <c r="S5362" t="s">
        <v>34</v>
      </c>
      <c r="T5362" t="s">
        <v>37</v>
      </c>
      <c r="U5362" t="s">
        <v>46</v>
      </c>
      <c r="V5362" t="s">
        <v>34</v>
      </c>
      <c r="W5362" t="s">
        <v>40</v>
      </c>
      <c r="X5362">
        <v>65</v>
      </c>
      <c r="Y5362">
        <v>3363.8</v>
      </c>
      <c r="Z5362">
        <v>0</v>
      </c>
      <c r="AA5362">
        <v>0</v>
      </c>
      <c r="AB5362">
        <v>111.83</v>
      </c>
      <c r="AC5362">
        <v>3475.63</v>
      </c>
      <c r="AD5362" t="s">
        <v>41</v>
      </c>
      <c r="AE5362" t="s">
        <v>42</v>
      </c>
      <c r="AF5362" t="s">
        <v>42</v>
      </c>
      <c r="AG5362">
        <f t="shared" si="166"/>
        <v>0</v>
      </c>
      <c r="AH5362" t="str" cm="1">
        <f t="array" ref="AH5362">_xlfn.IFS(
X5362&lt;=20, "&lt;20",
AND(X5362&gt;=20, X5362&lt;50), "20-50",
AND(X5362&gt;=50, X5362&lt;100), "50-100",
X5362&gt;=100, "&gt;100"
)</f>
        <v>50-100</v>
      </c>
      <c r="AI5362">
        <f t="shared" si="167"/>
        <v>0</v>
      </c>
      <c r="AJ5362" t="str" cm="1">
        <f t="array" ref="AJ5362">_xlfn.IFS(
C5362&lt;=20, "&lt;20",
AND(C5362&gt;=20, C5362&lt;35), "20-35",
AND(C5362&gt;=35, C5362&lt;50), "35-50",
C5362&gt;=50, "50-100"
)</f>
        <v>35-50</v>
      </c>
      <c r="AK5362" t="str" cm="1">
        <f t="array" ref="AK5362">_xlfn.IFS(
G5362&lt;6, "&lt;6",
AND(G5362&gt;=6, G5362&lt;12), "6-12",
AND(G5362&gt;=12, G5362&lt;18), "12-18",  AND(G5362&gt;=18, G5362&lt;24), "18-24", G5362&gt;=24, "24-36")</f>
        <v>6-12</v>
      </c>
    </row>
    <row r="5363" spans="1:37" x14ac:dyDescent="0.3">
      <c r="A5363" t="s">
        <v>5463</v>
      </c>
      <c r="B5363" t="s">
        <v>44</v>
      </c>
      <c r="C5363">
        <v>26</v>
      </c>
      <c r="D5363" t="s">
        <v>37</v>
      </c>
      <c r="E5363" t="s">
        <v>48</v>
      </c>
      <c r="F5363">
        <v>0</v>
      </c>
      <c r="G5363">
        <v>25</v>
      </c>
      <c r="H5363" t="s">
        <v>66</v>
      </c>
      <c r="I5363" t="s">
        <v>37</v>
      </c>
      <c r="J5363" t="s">
        <v>37</v>
      </c>
      <c r="K5363" t="s">
        <v>37</v>
      </c>
      <c r="L5363" t="s">
        <v>50</v>
      </c>
      <c r="M5363" t="s">
        <v>34</v>
      </c>
      <c r="N5363" t="s">
        <v>34</v>
      </c>
      <c r="O5363" t="s">
        <v>37</v>
      </c>
      <c r="P5363" t="s">
        <v>34</v>
      </c>
      <c r="Q5363" t="s">
        <v>37</v>
      </c>
      <c r="R5363" t="s">
        <v>34</v>
      </c>
      <c r="S5363" t="s">
        <v>34</v>
      </c>
      <c r="T5363" t="s">
        <v>37</v>
      </c>
      <c r="U5363" t="s">
        <v>67</v>
      </c>
      <c r="V5363" t="s">
        <v>37</v>
      </c>
      <c r="W5363" t="s">
        <v>51</v>
      </c>
      <c r="X5363">
        <v>89.95</v>
      </c>
      <c r="Y5363">
        <v>5974.3</v>
      </c>
      <c r="Z5363">
        <v>0</v>
      </c>
      <c r="AA5363">
        <v>0</v>
      </c>
      <c r="AB5363">
        <v>1928.48</v>
      </c>
      <c r="AC5363">
        <v>7902.78</v>
      </c>
      <c r="AD5363" t="s">
        <v>41</v>
      </c>
      <c r="AE5363" t="s">
        <v>42</v>
      </c>
      <c r="AF5363" t="s">
        <v>42</v>
      </c>
      <c r="AG5363">
        <f t="shared" si="166"/>
        <v>0</v>
      </c>
      <c r="AH5363" t="str" cm="1">
        <f t="array" ref="AH5363">_xlfn.IFS(
X5363&lt;=20, "&lt;20",
AND(X5363&gt;=20, X5363&lt;50), "20-50",
AND(X5363&gt;=50, X5363&lt;100), "50-100",
X5363&gt;=100, "&gt;100"
)</f>
        <v>50-100</v>
      </c>
      <c r="AI5363">
        <f t="shared" si="167"/>
        <v>0</v>
      </c>
      <c r="AJ5363" t="str" cm="1">
        <f t="array" ref="AJ5363">_xlfn.IFS(
C5363&lt;=20, "&lt;20",
AND(C5363&gt;=20, C5363&lt;35), "20-35",
AND(C5363&gt;=35, C5363&lt;50), "35-50",
C5363&gt;=50, "50-100"
)</f>
        <v>20-35</v>
      </c>
      <c r="AK5363" t="str" cm="1">
        <f t="array" ref="AK5363">_xlfn.IFS(
G5363&lt;6, "&lt;6",
AND(G5363&gt;=6, G5363&lt;12), "6-12",
AND(G5363&gt;=12, G5363&lt;18), "12-18",  AND(G5363&gt;=18, G5363&lt;24), "18-24", G5363&gt;=24, "24-36")</f>
        <v>24-36</v>
      </c>
    </row>
    <row r="5364" spans="1:37" x14ac:dyDescent="0.3">
      <c r="A5364" t="s">
        <v>5464</v>
      </c>
      <c r="B5364" t="s">
        <v>44</v>
      </c>
      <c r="C5364">
        <v>61</v>
      </c>
      <c r="D5364" t="s">
        <v>37</v>
      </c>
      <c r="E5364" t="s">
        <v>103</v>
      </c>
      <c r="F5364">
        <v>0</v>
      </c>
      <c r="G5364">
        <v>36</v>
      </c>
      <c r="H5364" t="s">
        <v>36</v>
      </c>
      <c r="I5364" t="s">
        <v>37</v>
      </c>
      <c r="J5364" t="s">
        <v>37</v>
      </c>
      <c r="K5364" t="s">
        <v>37</v>
      </c>
      <c r="L5364" t="s">
        <v>50</v>
      </c>
      <c r="M5364" t="s">
        <v>34</v>
      </c>
      <c r="N5364" t="s">
        <v>37</v>
      </c>
      <c r="O5364" t="s">
        <v>34</v>
      </c>
      <c r="P5364" t="s">
        <v>34</v>
      </c>
      <c r="Q5364" t="s">
        <v>34</v>
      </c>
      <c r="R5364" t="s">
        <v>34</v>
      </c>
      <c r="S5364" t="s">
        <v>34</v>
      </c>
      <c r="T5364" t="s">
        <v>37</v>
      </c>
      <c r="U5364" t="s">
        <v>46</v>
      </c>
      <c r="V5364" t="s">
        <v>37</v>
      </c>
      <c r="W5364" t="s">
        <v>51</v>
      </c>
      <c r="X5364">
        <v>80.150000000000006</v>
      </c>
      <c r="Y5364">
        <v>385</v>
      </c>
      <c r="Z5364">
        <v>0</v>
      </c>
      <c r="AA5364">
        <v>0</v>
      </c>
      <c r="AB5364">
        <v>57.7</v>
      </c>
      <c r="AC5364">
        <v>442.7</v>
      </c>
      <c r="AD5364" t="s">
        <v>52</v>
      </c>
      <c r="AE5364" t="s">
        <v>53</v>
      </c>
      <c r="AF5364" t="s">
        <v>54</v>
      </c>
      <c r="AG5364">
        <f t="shared" si="166"/>
        <v>1</v>
      </c>
      <c r="AH5364" t="str" cm="1">
        <f t="array" ref="AH5364">_xlfn.IFS(
X5364&lt;=20, "&lt;20",
AND(X5364&gt;=20, X5364&lt;50), "20-50",
AND(X5364&gt;=50, X5364&lt;100), "50-100",
X5364&gt;=100, "&gt;100"
)</f>
        <v>50-100</v>
      </c>
      <c r="AI5364">
        <f t="shared" si="167"/>
        <v>0</v>
      </c>
      <c r="AJ5364" t="str" cm="1">
        <f t="array" ref="AJ5364">_xlfn.IFS(
C5364&lt;=20, "&lt;20",
AND(C5364&gt;=20, C5364&lt;35), "20-35",
AND(C5364&gt;=35, C5364&lt;50), "35-50",
C5364&gt;=50, "50-100"
)</f>
        <v>50-100</v>
      </c>
      <c r="AK5364" t="str" cm="1">
        <f t="array" ref="AK5364">_xlfn.IFS(
G5364&lt;6, "&lt;6",
AND(G5364&gt;=6, G5364&lt;12), "6-12",
AND(G5364&gt;=12, G5364&lt;18), "12-18",  AND(G5364&gt;=18, G5364&lt;24), "18-24", G5364&gt;=24, "24-36")</f>
        <v>24-36</v>
      </c>
    </row>
    <row r="5365" spans="1:37" x14ac:dyDescent="0.3">
      <c r="A5365" t="s">
        <v>5465</v>
      </c>
      <c r="B5365" t="s">
        <v>33</v>
      </c>
      <c r="C5365">
        <v>70</v>
      </c>
      <c r="D5365" t="s">
        <v>37</v>
      </c>
      <c r="E5365" t="s">
        <v>74</v>
      </c>
      <c r="F5365">
        <v>6</v>
      </c>
      <c r="G5365">
        <v>13</v>
      </c>
      <c r="H5365" t="s">
        <v>70</v>
      </c>
      <c r="I5365" t="s">
        <v>37</v>
      </c>
      <c r="J5365" t="s">
        <v>37</v>
      </c>
      <c r="K5365" t="s">
        <v>37</v>
      </c>
      <c r="L5365" t="s">
        <v>50</v>
      </c>
      <c r="M5365" t="s">
        <v>34</v>
      </c>
      <c r="N5365" t="s">
        <v>34</v>
      </c>
      <c r="O5365" t="s">
        <v>34</v>
      </c>
      <c r="P5365" t="s">
        <v>34</v>
      </c>
      <c r="Q5365" t="s">
        <v>34</v>
      </c>
      <c r="R5365" t="s">
        <v>34</v>
      </c>
      <c r="S5365" t="s">
        <v>34</v>
      </c>
      <c r="T5365" t="s">
        <v>37</v>
      </c>
      <c r="U5365" t="s">
        <v>67</v>
      </c>
      <c r="V5365" t="s">
        <v>37</v>
      </c>
      <c r="W5365" t="s">
        <v>51</v>
      </c>
      <c r="X5365">
        <v>72.95</v>
      </c>
      <c r="Y5365">
        <v>3829.75</v>
      </c>
      <c r="Z5365">
        <v>0</v>
      </c>
      <c r="AA5365">
        <v>0</v>
      </c>
      <c r="AB5365">
        <v>2193.88</v>
      </c>
      <c r="AC5365">
        <v>6023.63</v>
      </c>
      <c r="AD5365" t="s">
        <v>41</v>
      </c>
      <c r="AE5365" t="s">
        <v>42</v>
      </c>
      <c r="AF5365" t="s">
        <v>42</v>
      </c>
      <c r="AG5365">
        <f t="shared" si="166"/>
        <v>0</v>
      </c>
      <c r="AH5365" t="str" cm="1">
        <f t="array" ref="AH5365">_xlfn.IFS(
X5365&lt;=20, "&lt;20",
AND(X5365&gt;=20, X5365&lt;50), "20-50",
AND(X5365&gt;=50, X5365&lt;100), "50-100",
X5365&gt;=100, "&gt;100"
)</f>
        <v>50-100</v>
      </c>
      <c r="AI5365">
        <f t="shared" si="167"/>
        <v>0</v>
      </c>
      <c r="AJ5365" t="str" cm="1">
        <f t="array" ref="AJ5365">_xlfn.IFS(
C5365&lt;=20, "&lt;20",
AND(C5365&gt;=20, C5365&lt;35), "20-35",
AND(C5365&gt;=35, C5365&lt;50), "35-50",
C5365&gt;=50, "50-100"
)</f>
        <v>50-100</v>
      </c>
      <c r="AK5365" t="str" cm="1">
        <f t="array" ref="AK5365">_xlfn.IFS(
G5365&lt;6, "&lt;6",
AND(G5365&gt;=6, G5365&lt;12), "6-12",
AND(G5365&gt;=12, G5365&lt;18), "12-18",  AND(G5365&gt;=18, G5365&lt;24), "18-24", G5365&gt;=24, "24-36")</f>
        <v>12-18</v>
      </c>
    </row>
    <row r="5366" spans="1:37" x14ac:dyDescent="0.3">
      <c r="A5366" t="s">
        <v>5466</v>
      </c>
      <c r="B5366" t="s">
        <v>44</v>
      </c>
      <c r="C5366">
        <v>63</v>
      </c>
      <c r="D5366" t="s">
        <v>37</v>
      </c>
      <c r="E5366" t="s">
        <v>74</v>
      </c>
      <c r="F5366">
        <v>5</v>
      </c>
      <c r="G5366">
        <v>34</v>
      </c>
      <c r="H5366" t="s">
        <v>66</v>
      </c>
      <c r="I5366" t="s">
        <v>37</v>
      </c>
      <c r="J5366" t="s">
        <v>37</v>
      </c>
      <c r="K5366" t="s">
        <v>37</v>
      </c>
      <c r="L5366" t="s">
        <v>50</v>
      </c>
      <c r="M5366" t="s">
        <v>34</v>
      </c>
      <c r="N5366" t="s">
        <v>37</v>
      </c>
      <c r="O5366" t="s">
        <v>37</v>
      </c>
      <c r="P5366" t="s">
        <v>34</v>
      </c>
      <c r="Q5366" t="s">
        <v>37</v>
      </c>
      <c r="R5366" t="s">
        <v>37</v>
      </c>
      <c r="S5366" t="s">
        <v>37</v>
      </c>
      <c r="T5366" t="s">
        <v>37</v>
      </c>
      <c r="U5366" t="s">
        <v>39</v>
      </c>
      <c r="V5366" t="s">
        <v>34</v>
      </c>
      <c r="W5366" t="s">
        <v>51</v>
      </c>
      <c r="X5366">
        <v>104.1</v>
      </c>
      <c r="Y5366">
        <v>7040.85</v>
      </c>
      <c r="Z5366">
        <v>0</v>
      </c>
      <c r="AA5366">
        <v>0</v>
      </c>
      <c r="AB5366">
        <v>548.05999999999995</v>
      </c>
      <c r="AC5366">
        <v>7588.91</v>
      </c>
      <c r="AD5366" t="s">
        <v>52</v>
      </c>
      <c r="AE5366" t="s">
        <v>58</v>
      </c>
      <c r="AF5366" t="s">
        <v>59</v>
      </c>
      <c r="AG5366">
        <f t="shared" si="166"/>
        <v>1</v>
      </c>
      <c r="AH5366" t="str" cm="1">
        <f t="array" ref="AH5366">_xlfn.IFS(
X5366&lt;=20, "&lt;20",
AND(X5366&gt;=20, X5366&lt;50), "20-50",
AND(X5366&gt;=50, X5366&lt;100), "50-100",
X5366&gt;=100, "&gt;100"
)</f>
        <v>&gt;100</v>
      </c>
      <c r="AI5366">
        <f t="shared" si="167"/>
        <v>0</v>
      </c>
      <c r="AJ5366" t="str" cm="1">
        <f t="array" ref="AJ5366">_xlfn.IFS(
C5366&lt;=20, "&lt;20",
AND(C5366&gt;=20, C5366&lt;35), "20-35",
AND(C5366&gt;=35, C5366&lt;50), "35-50",
C5366&gt;=50, "50-100"
)</f>
        <v>50-100</v>
      </c>
      <c r="AK5366" t="str" cm="1">
        <f t="array" ref="AK5366">_xlfn.IFS(
G5366&lt;6, "&lt;6",
AND(G5366&gt;=6, G5366&lt;12), "6-12",
AND(G5366&gt;=12, G5366&lt;18), "12-18",  AND(G5366&gt;=18, G5366&lt;24), "18-24", G5366&gt;=24, "24-36")</f>
        <v>24-36</v>
      </c>
    </row>
    <row r="5367" spans="1:37" x14ac:dyDescent="0.3">
      <c r="A5367" t="s">
        <v>5467</v>
      </c>
      <c r="B5367" t="s">
        <v>44</v>
      </c>
      <c r="C5367">
        <v>30</v>
      </c>
      <c r="D5367" t="s">
        <v>34</v>
      </c>
      <c r="E5367" t="s">
        <v>76</v>
      </c>
      <c r="F5367">
        <v>4</v>
      </c>
      <c r="G5367">
        <v>17</v>
      </c>
      <c r="H5367" t="s">
        <v>36</v>
      </c>
      <c r="I5367" t="s">
        <v>37</v>
      </c>
      <c r="J5367" t="s">
        <v>34</v>
      </c>
      <c r="K5367" t="s">
        <v>34</v>
      </c>
      <c r="L5367" t="s">
        <v>34</v>
      </c>
      <c r="M5367" t="s">
        <v>34</v>
      </c>
      <c r="N5367" t="s">
        <v>34</v>
      </c>
      <c r="O5367" t="s">
        <v>34</v>
      </c>
      <c r="P5367" t="s">
        <v>34</v>
      </c>
      <c r="Q5367" t="s">
        <v>34</v>
      </c>
      <c r="R5367" t="s">
        <v>34</v>
      </c>
      <c r="S5367" t="s">
        <v>34</v>
      </c>
      <c r="T5367" t="s">
        <v>34</v>
      </c>
      <c r="U5367" t="s">
        <v>67</v>
      </c>
      <c r="V5367" t="s">
        <v>34</v>
      </c>
      <c r="W5367" t="s">
        <v>40</v>
      </c>
      <c r="X5367">
        <v>20.5</v>
      </c>
      <c r="Y5367">
        <v>1424.9</v>
      </c>
      <c r="Z5367">
        <v>0</v>
      </c>
      <c r="AA5367">
        <v>0</v>
      </c>
      <c r="AB5367">
        <v>3291.88</v>
      </c>
      <c r="AC5367">
        <v>4716.78</v>
      </c>
      <c r="AD5367" t="s">
        <v>41</v>
      </c>
      <c r="AE5367" t="s">
        <v>42</v>
      </c>
      <c r="AF5367" t="s">
        <v>42</v>
      </c>
      <c r="AG5367">
        <f t="shared" si="166"/>
        <v>0</v>
      </c>
      <c r="AH5367" t="str" cm="1">
        <f t="array" ref="AH5367">_xlfn.IFS(
X5367&lt;=20, "&lt;20",
AND(X5367&gt;=20, X5367&lt;50), "20-50",
AND(X5367&gt;=50, X5367&lt;100), "50-100",
X5367&gt;=100, "&gt;100"
)</f>
        <v>20-50</v>
      </c>
      <c r="AI5367">
        <f t="shared" si="167"/>
        <v>0</v>
      </c>
      <c r="AJ5367" t="str" cm="1">
        <f t="array" ref="AJ5367">_xlfn.IFS(
C5367&lt;=20, "&lt;20",
AND(C5367&gt;=20, C5367&lt;35), "20-35",
AND(C5367&gt;=35, C5367&lt;50), "35-50",
C5367&gt;=50, "50-100"
)</f>
        <v>20-35</v>
      </c>
      <c r="AK5367" t="str" cm="1">
        <f t="array" ref="AK5367">_xlfn.IFS(
G5367&lt;6, "&lt;6",
AND(G5367&gt;=6, G5367&lt;12), "6-12",
AND(G5367&gt;=12, G5367&lt;18), "12-18",  AND(G5367&gt;=18, G5367&lt;24), "18-24", G5367&gt;=24, "24-36")</f>
        <v>12-18</v>
      </c>
    </row>
    <row r="5368" spans="1:37" x14ac:dyDescent="0.3">
      <c r="A5368" t="s">
        <v>5468</v>
      </c>
      <c r="B5368" t="s">
        <v>33</v>
      </c>
      <c r="C5368">
        <v>21</v>
      </c>
      <c r="D5368" t="s">
        <v>37</v>
      </c>
      <c r="E5368" t="s">
        <v>130</v>
      </c>
      <c r="F5368">
        <v>6</v>
      </c>
      <c r="G5368">
        <v>5</v>
      </c>
      <c r="H5368" t="s">
        <v>36</v>
      </c>
      <c r="I5368" t="s">
        <v>37</v>
      </c>
      <c r="J5368" t="s">
        <v>34</v>
      </c>
      <c r="K5368" t="s">
        <v>37</v>
      </c>
      <c r="L5368" t="s">
        <v>72</v>
      </c>
      <c r="M5368" t="s">
        <v>34</v>
      </c>
      <c r="N5368" t="s">
        <v>37</v>
      </c>
      <c r="O5368" t="s">
        <v>37</v>
      </c>
      <c r="P5368" t="s">
        <v>34</v>
      </c>
      <c r="Q5368" t="s">
        <v>37</v>
      </c>
      <c r="R5368" t="s">
        <v>37</v>
      </c>
      <c r="S5368" t="s">
        <v>37</v>
      </c>
      <c r="T5368" t="s">
        <v>37</v>
      </c>
      <c r="U5368" t="s">
        <v>39</v>
      </c>
      <c r="V5368" t="s">
        <v>34</v>
      </c>
      <c r="W5368" t="s">
        <v>40</v>
      </c>
      <c r="X5368">
        <v>78</v>
      </c>
      <c r="Y5368">
        <v>3824.2</v>
      </c>
      <c r="Z5368">
        <v>0</v>
      </c>
      <c r="AA5368">
        <v>0</v>
      </c>
      <c r="AB5368">
        <v>444.43</v>
      </c>
      <c r="AC5368">
        <v>4268.63</v>
      </c>
      <c r="AD5368" t="s">
        <v>41</v>
      </c>
      <c r="AE5368" t="s">
        <v>42</v>
      </c>
      <c r="AF5368" t="s">
        <v>42</v>
      </c>
      <c r="AG5368">
        <f t="shared" si="166"/>
        <v>0</v>
      </c>
      <c r="AH5368" t="str" cm="1">
        <f t="array" ref="AH5368">_xlfn.IFS(
X5368&lt;=20, "&lt;20",
AND(X5368&gt;=20, X5368&lt;50), "20-50",
AND(X5368&gt;=50, X5368&lt;100), "50-100",
X5368&gt;=100, "&gt;100"
)</f>
        <v>50-100</v>
      </c>
      <c r="AI5368">
        <f t="shared" si="167"/>
        <v>0</v>
      </c>
      <c r="AJ5368" t="str" cm="1">
        <f t="array" ref="AJ5368">_xlfn.IFS(
C5368&lt;=20, "&lt;20",
AND(C5368&gt;=20, C5368&lt;35), "20-35",
AND(C5368&gt;=35, C5368&lt;50), "35-50",
C5368&gt;=50, "50-100"
)</f>
        <v>20-35</v>
      </c>
      <c r="AK5368" t="str" cm="1">
        <f t="array" ref="AK5368">_xlfn.IFS(
G5368&lt;6, "&lt;6",
AND(G5368&gt;=6, G5368&lt;12), "6-12",
AND(G5368&gt;=12, G5368&lt;18), "12-18",  AND(G5368&gt;=18, G5368&lt;24), "18-24", G5368&gt;=24, "24-36")</f>
        <v>&lt;6</v>
      </c>
    </row>
    <row r="5369" spans="1:37" x14ac:dyDescent="0.3">
      <c r="A5369" t="s">
        <v>5469</v>
      </c>
      <c r="B5369" t="s">
        <v>44</v>
      </c>
      <c r="C5369">
        <v>22</v>
      </c>
      <c r="D5369" t="s">
        <v>34</v>
      </c>
      <c r="E5369" t="s">
        <v>45</v>
      </c>
      <c r="F5369">
        <v>8</v>
      </c>
      <c r="G5369">
        <v>4</v>
      </c>
      <c r="H5369" t="s">
        <v>36</v>
      </c>
      <c r="I5369" t="s">
        <v>37</v>
      </c>
      <c r="J5369" t="s">
        <v>34</v>
      </c>
      <c r="K5369" t="s">
        <v>34</v>
      </c>
      <c r="L5369" t="s">
        <v>34</v>
      </c>
      <c r="M5369" t="s">
        <v>34</v>
      </c>
      <c r="N5369" t="s">
        <v>34</v>
      </c>
      <c r="O5369" t="s">
        <v>34</v>
      </c>
      <c r="P5369" t="s">
        <v>34</v>
      </c>
      <c r="Q5369" t="s">
        <v>34</v>
      </c>
      <c r="R5369" t="s">
        <v>34</v>
      </c>
      <c r="S5369" t="s">
        <v>34</v>
      </c>
      <c r="T5369" t="s">
        <v>34</v>
      </c>
      <c r="U5369" t="s">
        <v>67</v>
      </c>
      <c r="V5369" t="s">
        <v>34</v>
      </c>
      <c r="W5369" t="s">
        <v>51</v>
      </c>
      <c r="X5369">
        <v>19.8</v>
      </c>
      <c r="Y5369">
        <v>726.1</v>
      </c>
      <c r="Z5369">
        <v>0</v>
      </c>
      <c r="AA5369">
        <v>0</v>
      </c>
      <c r="AB5369">
        <v>303.77</v>
      </c>
      <c r="AC5369">
        <v>1029.8699999999999</v>
      </c>
      <c r="AD5369" t="s">
        <v>41</v>
      </c>
      <c r="AE5369" t="s">
        <v>42</v>
      </c>
      <c r="AF5369" t="s">
        <v>42</v>
      </c>
      <c r="AG5369">
        <f t="shared" si="166"/>
        <v>0</v>
      </c>
      <c r="AH5369" t="str" cm="1">
        <f t="array" ref="AH5369">_xlfn.IFS(
X5369&lt;=20, "&lt;20",
AND(X5369&gt;=20, X5369&lt;50), "20-50",
AND(X5369&gt;=50, X5369&lt;100), "50-100",
X5369&gt;=100, "&gt;100"
)</f>
        <v>&lt;20</v>
      </c>
      <c r="AI5369">
        <f t="shared" si="167"/>
        <v>0</v>
      </c>
      <c r="AJ5369" t="str" cm="1">
        <f t="array" ref="AJ5369">_xlfn.IFS(
C5369&lt;=20, "&lt;20",
AND(C5369&gt;=20, C5369&lt;35), "20-35",
AND(C5369&gt;=35, C5369&lt;50), "35-50",
C5369&gt;=50, "50-100"
)</f>
        <v>20-35</v>
      </c>
      <c r="AK5369" t="str" cm="1">
        <f t="array" ref="AK5369">_xlfn.IFS(
G5369&lt;6, "&lt;6",
AND(G5369&gt;=6, G5369&lt;12), "6-12",
AND(G5369&gt;=12, G5369&lt;18), "12-18",  AND(G5369&gt;=18, G5369&lt;24), "18-24", G5369&gt;=24, "24-36")</f>
        <v>&lt;6</v>
      </c>
    </row>
    <row r="5370" spans="1:37" x14ac:dyDescent="0.3">
      <c r="A5370" t="s">
        <v>5470</v>
      </c>
      <c r="B5370" t="s">
        <v>33</v>
      </c>
      <c r="C5370">
        <v>59</v>
      </c>
      <c r="D5370" t="s">
        <v>37</v>
      </c>
      <c r="E5370" t="s">
        <v>64</v>
      </c>
      <c r="F5370">
        <v>3</v>
      </c>
      <c r="G5370">
        <v>23</v>
      </c>
      <c r="H5370" t="s">
        <v>49</v>
      </c>
      <c r="I5370" t="s">
        <v>37</v>
      </c>
      <c r="J5370" t="s">
        <v>34</v>
      </c>
      <c r="K5370" t="s">
        <v>34</v>
      </c>
      <c r="L5370" t="s">
        <v>34</v>
      </c>
      <c r="M5370" t="s">
        <v>34</v>
      </c>
      <c r="N5370" t="s">
        <v>34</v>
      </c>
      <c r="O5370" t="s">
        <v>34</v>
      </c>
      <c r="P5370" t="s">
        <v>34</v>
      </c>
      <c r="Q5370" t="s">
        <v>34</v>
      </c>
      <c r="R5370" t="s">
        <v>34</v>
      </c>
      <c r="S5370" t="s">
        <v>34</v>
      </c>
      <c r="T5370" t="s">
        <v>34</v>
      </c>
      <c r="U5370" t="s">
        <v>46</v>
      </c>
      <c r="V5370" t="s">
        <v>34</v>
      </c>
      <c r="W5370" t="s">
        <v>40</v>
      </c>
      <c r="X5370">
        <v>20</v>
      </c>
      <c r="Y5370">
        <v>20</v>
      </c>
      <c r="Z5370">
        <v>0</v>
      </c>
      <c r="AA5370">
        <v>0</v>
      </c>
      <c r="AB5370">
        <v>25.99</v>
      </c>
      <c r="AC5370">
        <v>45.99</v>
      </c>
      <c r="AD5370" t="s">
        <v>85</v>
      </c>
      <c r="AE5370" t="s">
        <v>42</v>
      </c>
      <c r="AF5370" t="s">
        <v>42</v>
      </c>
      <c r="AG5370">
        <f t="shared" si="166"/>
        <v>0</v>
      </c>
      <c r="AH5370" t="str" cm="1">
        <f t="array" ref="AH5370">_xlfn.IFS(
X5370&lt;=20, "&lt;20",
AND(X5370&gt;=20, X5370&lt;50), "20-50",
AND(X5370&gt;=50, X5370&lt;100), "50-100",
X5370&gt;=100, "&gt;100"
)</f>
        <v>&lt;20</v>
      </c>
      <c r="AI5370">
        <f t="shared" si="167"/>
        <v>1</v>
      </c>
      <c r="AJ5370" t="str" cm="1">
        <f t="array" ref="AJ5370">_xlfn.IFS(
C5370&lt;=20, "&lt;20",
AND(C5370&gt;=20, C5370&lt;35), "20-35",
AND(C5370&gt;=35, C5370&lt;50), "35-50",
C5370&gt;=50, "50-100"
)</f>
        <v>50-100</v>
      </c>
      <c r="AK5370" t="str" cm="1">
        <f t="array" ref="AK5370">_xlfn.IFS(
G5370&lt;6, "&lt;6",
AND(G5370&gt;=6, G5370&lt;12), "6-12",
AND(G5370&gt;=12, G5370&lt;18), "12-18",  AND(G5370&gt;=18, G5370&lt;24), "18-24", G5370&gt;=24, "24-36")</f>
        <v>18-24</v>
      </c>
    </row>
    <row r="5371" spans="1:37" x14ac:dyDescent="0.3">
      <c r="A5371" t="s">
        <v>5471</v>
      </c>
      <c r="B5371" t="s">
        <v>44</v>
      </c>
      <c r="C5371">
        <v>43</v>
      </c>
      <c r="D5371" t="s">
        <v>37</v>
      </c>
      <c r="E5371" t="s">
        <v>61</v>
      </c>
      <c r="F5371">
        <v>9</v>
      </c>
      <c r="G5371">
        <v>9</v>
      </c>
      <c r="H5371" t="s">
        <v>57</v>
      </c>
      <c r="I5371" t="s">
        <v>37</v>
      </c>
      <c r="J5371" t="s">
        <v>37</v>
      </c>
      <c r="K5371" t="s">
        <v>37</v>
      </c>
      <c r="L5371" t="s">
        <v>50</v>
      </c>
      <c r="M5371" t="s">
        <v>34</v>
      </c>
      <c r="N5371" t="s">
        <v>34</v>
      </c>
      <c r="O5371" t="s">
        <v>37</v>
      </c>
      <c r="P5371" t="s">
        <v>34</v>
      </c>
      <c r="Q5371" t="s">
        <v>34</v>
      </c>
      <c r="R5371" t="s">
        <v>34</v>
      </c>
      <c r="S5371" t="s">
        <v>34</v>
      </c>
      <c r="T5371" t="s">
        <v>37</v>
      </c>
      <c r="U5371" t="s">
        <v>46</v>
      </c>
      <c r="V5371" t="s">
        <v>37</v>
      </c>
      <c r="W5371" t="s">
        <v>51</v>
      </c>
      <c r="X5371">
        <v>81</v>
      </c>
      <c r="Y5371">
        <v>1917.1</v>
      </c>
      <c r="Z5371">
        <v>0</v>
      </c>
      <c r="AA5371">
        <v>0</v>
      </c>
      <c r="AB5371">
        <v>430.1</v>
      </c>
      <c r="AC5371">
        <v>2347.1999999999998</v>
      </c>
      <c r="AD5371" t="s">
        <v>52</v>
      </c>
      <c r="AE5371" t="s">
        <v>53</v>
      </c>
      <c r="AF5371" t="s">
        <v>162</v>
      </c>
      <c r="AG5371">
        <f t="shared" si="166"/>
        <v>1</v>
      </c>
      <c r="AH5371" t="str" cm="1">
        <f t="array" ref="AH5371">_xlfn.IFS(
X5371&lt;=20, "&lt;20",
AND(X5371&gt;=20, X5371&lt;50), "20-50",
AND(X5371&gt;=50, X5371&lt;100), "50-100",
X5371&gt;=100, "&gt;100"
)</f>
        <v>50-100</v>
      </c>
      <c r="AI5371">
        <f t="shared" si="167"/>
        <v>0</v>
      </c>
      <c r="AJ5371" t="str" cm="1">
        <f t="array" ref="AJ5371">_xlfn.IFS(
C5371&lt;=20, "&lt;20",
AND(C5371&gt;=20, C5371&lt;35), "20-35",
AND(C5371&gt;=35, C5371&lt;50), "35-50",
C5371&gt;=50, "50-100"
)</f>
        <v>35-50</v>
      </c>
      <c r="AK5371" t="str" cm="1">
        <f t="array" ref="AK5371">_xlfn.IFS(
G5371&lt;6, "&lt;6",
AND(G5371&gt;=6, G5371&lt;12), "6-12",
AND(G5371&gt;=12, G5371&lt;18), "12-18",  AND(G5371&gt;=18, G5371&lt;24), "18-24", G5371&gt;=24, "24-36")</f>
        <v>6-12</v>
      </c>
    </row>
    <row r="5372" spans="1:37" x14ac:dyDescent="0.3">
      <c r="A5372" t="s">
        <v>5472</v>
      </c>
      <c r="B5372" t="s">
        <v>44</v>
      </c>
      <c r="C5372">
        <v>62</v>
      </c>
      <c r="D5372" t="s">
        <v>34</v>
      </c>
      <c r="E5372" t="s">
        <v>74</v>
      </c>
      <c r="F5372">
        <v>15</v>
      </c>
      <c r="G5372">
        <v>25</v>
      </c>
      <c r="H5372" t="s">
        <v>57</v>
      </c>
      <c r="I5372" t="s">
        <v>37</v>
      </c>
      <c r="J5372" t="s">
        <v>34</v>
      </c>
      <c r="K5372" t="s">
        <v>34</v>
      </c>
      <c r="L5372" t="s">
        <v>34</v>
      </c>
      <c r="M5372" t="s">
        <v>34</v>
      </c>
      <c r="N5372" t="s">
        <v>34</v>
      </c>
      <c r="O5372" t="s">
        <v>34</v>
      </c>
      <c r="P5372" t="s">
        <v>34</v>
      </c>
      <c r="Q5372" t="s">
        <v>34</v>
      </c>
      <c r="R5372" t="s">
        <v>34</v>
      </c>
      <c r="S5372" t="s">
        <v>34</v>
      </c>
      <c r="T5372" t="s">
        <v>34</v>
      </c>
      <c r="U5372" t="s">
        <v>46</v>
      </c>
      <c r="V5372" t="s">
        <v>37</v>
      </c>
      <c r="W5372" t="s">
        <v>40</v>
      </c>
      <c r="X5372">
        <v>20.45</v>
      </c>
      <c r="Y5372">
        <v>237.3</v>
      </c>
      <c r="Z5372">
        <v>0</v>
      </c>
      <c r="AA5372">
        <v>0</v>
      </c>
      <c r="AB5372">
        <v>489.83</v>
      </c>
      <c r="AC5372">
        <v>727.13</v>
      </c>
      <c r="AD5372" t="s">
        <v>41</v>
      </c>
      <c r="AE5372" t="s">
        <v>42</v>
      </c>
      <c r="AF5372" t="s">
        <v>42</v>
      </c>
      <c r="AG5372">
        <f t="shared" si="166"/>
        <v>0</v>
      </c>
      <c r="AH5372" t="str" cm="1">
        <f t="array" ref="AH5372">_xlfn.IFS(
X5372&lt;=20, "&lt;20",
AND(X5372&gt;=20, X5372&lt;50), "20-50",
AND(X5372&gt;=50, X5372&lt;100), "50-100",
X5372&gt;=100, "&gt;100"
)</f>
        <v>20-50</v>
      </c>
      <c r="AI5372">
        <f t="shared" si="167"/>
        <v>0</v>
      </c>
      <c r="AJ5372" t="str" cm="1">
        <f t="array" ref="AJ5372">_xlfn.IFS(
C5372&lt;=20, "&lt;20",
AND(C5372&gt;=20, C5372&lt;35), "20-35",
AND(C5372&gt;=35, C5372&lt;50), "35-50",
C5372&gt;=50, "50-100"
)</f>
        <v>50-100</v>
      </c>
      <c r="AK5372" t="str" cm="1">
        <f t="array" ref="AK5372">_xlfn.IFS(
G5372&lt;6, "&lt;6",
AND(G5372&gt;=6, G5372&lt;12), "6-12",
AND(G5372&gt;=12, G5372&lt;18), "12-18",  AND(G5372&gt;=18, G5372&lt;24), "18-24", G5372&gt;=24, "24-36")</f>
        <v>24-36</v>
      </c>
    </row>
    <row r="5373" spans="1:37" x14ac:dyDescent="0.3">
      <c r="A5373" t="s">
        <v>5473</v>
      </c>
      <c r="B5373" t="s">
        <v>33</v>
      </c>
      <c r="C5373">
        <v>32</v>
      </c>
      <c r="D5373" t="s">
        <v>34</v>
      </c>
      <c r="E5373" t="s">
        <v>61</v>
      </c>
      <c r="F5373">
        <v>14</v>
      </c>
      <c r="G5373">
        <v>24</v>
      </c>
      <c r="H5373" t="s">
        <v>36</v>
      </c>
      <c r="I5373" t="s">
        <v>37</v>
      </c>
      <c r="J5373" t="s">
        <v>34</v>
      </c>
      <c r="K5373" t="s">
        <v>34</v>
      </c>
      <c r="L5373" t="s">
        <v>34</v>
      </c>
      <c r="M5373" t="s">
        <v>34</v>
      </c>
      <c r="N5373" t="s">
        <v>34</v>
      </c>
      <c r="O5373" t="s">
        <v>34</v>
      </c>
      <c r="P5373" t="s">
        <v>34</v>
      </c>
      <c r="Q5373" t="s">
        <v>34</v>
      </c>
      <c r="R5373" t="s">
        <v>34</v>
      </c>
      <c r="S5373" t="s">
        <v>34</v>
      </c>
      <c r="T5373" t="s">
        <v>34</v>
      </c>
      <c r="U5373" t="s">
        <v>39</v>
      </c>
      <c r="V5373" t="s">
        <v>34</v>
      </c>
      <c r="W5373" t="s">
        <v>51</v>
      </c>
      <c r="X5373">
        <v>19.7</v>
      </c>
      <c r="Y5373">
        <v>1341.5</v>
      </c>
      <c r="Z5373">
        <v>0</v>
      </c>
      <c r="AA5373">
        <v>0</v>
      </c>
      <c r="AB5373">
        <v>700</v>
      </c>
      <c r="AC5373">
        <v>2041.5</v>
      </c>
      <c r="AD5373" t="s">
        <v>41</v>
      </c>
      <c r="AE5373" t="s">
        <v>42</v>
      </c>
      <c r="AF5373" t="s">
        <v>42</v>
      </c>
      <c r="AG5373">
        <f t="shared" si="166"/>
        <v>0</v>
      </c>
      <c r="AH5373" t="str" cm="1">
        <f t="array" ref="AH5373">_xlfn.IFS(
X5373&lt;=20, "&lt;20",
AND(X5373&gt;=20, X5373&lt;50), "20-50",
AND(X5373&gt;=50, X5373&lt;100), "50-100",
X5373&gt;=100, "&gt;100"
)</f>
        <v>&lt;20</v>
      </c>
      <c r="AI5373">
        <f t="shared" si="167"/>
        <v>0</v>
      </c>
      <c r="AJ5373" t="str" cm="1">
        <f t="array" ref="AJ5373">_xlfn.IFS(
C5373&lt;=20, "&lt;20",
AND(C5373&gt;=20, C5373&lt;35), "20-35",
AND(C5373&gt;=35, C5373&lt;50), "35-50",
C5373&gt;=50, "50-100"
)</f>
        <v>20-35</v>
      </c>
      <c r="AK5373" t="str" cm="1">
        <f t="array" ref="AK5373">_xlfn.IFS(
G5373&lt;6, "&lt;6",
AND(G5373&gt;=6, G5373&lt;12), "6-12",
AND(G5373&gt;=12, G5373&lt;18), "12-18",  AND(G5373&gt;=18, G5373&lt;24), "18-24", G5373&gt;=24, "24-36")</f>
        <v>24-36</v>
      </c>
    </row>
    <row r="5374" spans="1:37" x14ac:dyDescent="0.3">
      <c r="A5374" t="s">
        <v>5474</v>
      </c>
      <c r="B5374" t="s">
        <v>44</v>
      </c>
      <c r="C5374">
        <v>54</v>
      </c>
      <c r="D5374" t="s">
        <v>37</v>
      </c>
      <c r="E5374" t="s">
        <v>61</v>
      </c>
      <c r="F5374">
        <v>7</v>
      </c>
      <c r="G5374">
        <v>31</v>
      </c>
      <c r="H5374" t="s">
        <v>36</v>
      </c>
      <c r="I5374" t="s">
        <v>37</v>
      </c>
      <c r="J5374" t="s">
        <v>34</v>
      </c>
      <c r="K5374" t="s">
        <v>37</v>
      </c>
      <c r="L5374" t="s">
        <v>72</v>
      </c>
      <c r="M5374" t="s">
        <v>37</v>
      </c>
      <c r="N5374" t="s">
        <v>37</v>
      </c>
      <c r="O5374" t="s">
        <v>34</v>
      </c>
      <c r="P5374" t="s">
        <v>37</v>
      </c>
      <c r="Q5374" t="s">
        <v>34</v>
      </c>
      <c r="R5374" t="s">
        <v>34</v>
      </c>
      <c r="S5374" t="s">
        <v>34</v>
      </c>
      <c r="T5374" t="s">
        <v>37</v>
      </c>
      <c r="U5374" t="s">
        <v>46</v>
      </c>
      <c r="V5374" t="s">
        <v>37</v>
      </c>
      <c r="W5374" t="s">
        <v>40</v>
      </c>
      <c r="X5374">
        <v>61.9</v>
      </c>
      <c r="Y5374">
        <v>2647.1</v>
      </c>
      <c r="Z5374">
        <v>0</v>
      </c>
      <c r="AA5374">
        <v>0</v>
      </c>
      <c r="AB5374">
        <v>1479.2</v>
      </c>
      <c r="AC5374">
        <v>4126.3</v>
      </c>
      <c r="AD5374" t="s">
        <v>41</v>
      </c>
      <c r="AE5374" t="s">
        <v>42</v>
      </c>
      <c r="AF5374" t="s">
        <v>42</v>
      </c>
      <c r="AG5374">
        <f t="shared" si="166"/>
        <v>0</v>
      </c>
      <c r="AH5374" t="str" cm="1">
        <f t="array" ref="AH5374">_xlfn.IFS(
X5374&lt;=20, "&lt;20",
AND(X5374&gt;=20, X5374&lt;50), "20-50",
AND(X5374&gt;=50, X5374&lt;100), "50-100",
X5374&gt;=100, "&gt;100"
)</f>
        <v>50-100</v>
      </c>
      <c r="AI5374">
        <f t="shared" si="167"/>
        <v>0</v>
      </c>
      <c r="AJ5374" t="str" cm="1">
        <f t="array" ref="AJ5374">_xlfn.IFS(
C5374&lt;=20, "&lt;20",
AND(C5374&gt;=20, C5374&lt;35), "20-35",
AND(C5374&gt;=35, C5374&lt;50), "35-50",
C5374&gt;=50, "50-100"
)</f>
        <v>50-100</v>
      </c>
      <c r="AK5374" t="str" cm="1">
        <f t="array" ref="AK5374">_xlfn.IFS(
G5374&lt;6, "&lt;6",
AND(G5374&gt;=6, G5374&lt;12), "6-12",
AND(G5374&gt;=12, G5374&lt;18), "12-18",  AND(G5374&gt;=18, G5374&lt;24), "18-24", G5374&gt;=24, "24-36")</f>
        <v>24-36</v>
      </c>
    </row>
    <row r="5375" spans="1:37" x14ac:dyDescent="0.3">
      <c r="A5375" t="s">
        <v>5475</v>
      </c>
      <c r="B5375" t="s">
        <v>44</v>
      </c>
      <c r="C5375">
        <v>54</v>
      </c>
      <c r="D5375" t="s">
        <v>34</v>
      </c>
      <c r="E5375" t="s">
        <v>136</v>
      </c>
      <c r="F5375">
        <v>10</v>
      </c>
      <c r="G5375">
        <v>16</v>
      </c>
      <c r="H5375" t="s">
        <v>66</v>
      </c>
      <c r="I5375" t="s">
        <v>37</v>
      </c>
      <c r="J5375" t="s">
        <v>37</v>
      </c>
      <c r="K5375" t="s">
        <v>37</v>
      </c>
      <c r="L5375" t="s">
        <v>50</v>
      </c>
      <c r="M5375" t="s">
        <v>34</v>
      </c>
      <c r="N5375" t="s">
        <v>37</v>
      </c>
      <c r="O5375" t="s">
        <v>34</v>
      </c>
      <c r="P5375" t="s">
        <v>37</v>
      </c>
      <c r="Q5375" t="s">
        <v>34</v>
      </c>
      <c r="R5375" t="s">
        <v>37</v>
      </c>
      <c r="S5375" t="s">
        <v>37</v>
      </c>
      <c r="T5375" t="s">
        <v>37</v>
      </c>
      <c r="U5375" t="s">
        <v>67</v>
      </c>
      <c r="V5375" t="s">
        <v>37</v>
      </c>
      <c r="W5375" t="s">
        <v>51</v>
      </c>
      <c r="X5375">
        <v>93.3</v>
      </c>
      <c r="Y5375">
        <v>6398.05</v>
      </c>
      <c r="Z5375">
        <v>0</v>
      </c>
      <c r="AA5375">
        <v>0</v>
      </c>
      <c r="AB5375">
        <v>1968.57</v>
      </c>
      <c r="AC5375">
        <v>8366.6200000000008</v>
      </c>
      <c r="AD5375" t="s">
        <v>41</v>
      </c>
      <c r="AE5375" t="s">
        <v>42</v>
      </c>
      <c r="AF5375" t="s">
        <v>42</v>
      </c>
      <c r="AG5375">
        <f t="shared" si="166"/>
        <v>0</v>
      </c>
      <c r="AH5375" t="str" cm="1">
        <f t="array" ref="AH5375">_xlfn.IFS(
X5375&lt;=20, "&lt;20",
AND(X5375&gt;=20, X5375&lt;50), "20-50",
AND(X5375&gt;=50, X5375&lt;100), "50-100",
X5375&gt;=100, "&gt;100"
)</f>
        <v>50-100</v>
      </c>
      <c r="AI5375">
        <f t="shared" si="167"/>
        <v>0</v>
      </c>
      <c r="AJ5375" t="str" cm="1">
        <f t="array" ref="AJ5375">_xlfn.IFS(
C5375&lt;=20, "&lt;20",
AND(C5375&gt;=20, C5375&lt;35), "20-35",
AND(C5375&gt;=35, C5375&lt;50), "35-50",
C5375&gt;=50, "50-100"
)</f>
        <v>50-100</v>
      </c>
      <c r="AK5375" t="str" cm="1">
        <f t="array" ref="AK5375">_xlfn.IFS(
G5375&lt;6, "&lt;6",
AND(G5375&gt;=6, G5375&lt;12), "6-12",
AND(G5375&gt;=12, G5375&lt;18), "12-18",  AND(G5375&gt;=18, G5375&lt;24), "18-24", G5375&gt;=24, "24-36")</f>
        <v>12-18</v>
      </c>
    </row>
    <row r="5376" spans="1:37" x14ac:dyDescent="0.3">
      <c r="A5376" t="s">
        <v>5476</v>
      </c>
      <c r="B5376" t="s">
        <v>44</v>
      </c>
      <c r="C5376">
        <v>46</v>
      </c>
      <c r="D5376" t="s">
        <v>37</v>
      </c>
      <c r="E5376" t="s">
        <v>45</v>
      </c>
      <c r="F5376">
        <v>2</v>
      </c>
      <c r="G5376">
        <v>11</v>
      </c>
      <c r="H5376" t="s">
        <v>36</v>
      </c>
      <c r="I5376" t="s">
        <v>37</v>
      </c>
      <c r="J5376" t="s">
        <v>37</v>
      </c>
      <c r="K5376" t="s">
        <v>34</v>
      </c>
      <c r="L5376" t="s">
        <v>34</v>
      </c>
      <c r="M5376" t="s">
        <v>34</v>
      </c>
      <c r="N5376" t="s">
        <v>34</v>
      </c>
      <c r="O5376" t="s">
        <v>34</v>
      </c>
      <c r="P5376" t="s">
        <v>34</v>
      </c>
      <c r="Q5376" t="s">
        <v>34</v>
      </c>
      <c r="R5376" t="s">
        <v>34</v>
      </c>
      <c r="S5376" t="s">
        <v>34</v>
      </c>
      <c r="T5376" t="s">
        <v>34</v>
      </c>
      <c r="U5376" t="s">
        <v>67</v>
      </c>
      <c r="V5376" t="s">
        <v>34</v>
      </c>
      <c r="W5376" t="s">
        <v>51</v>
      </c>
      <c r="X5376">
        <v>24.7</v>
      </c>
      <c r="Y5376">
        <v>1810.55</v>
      </c>
      <c r="Z5376">
        <v>0</v>
      </c>
      <c r="AA5376">
        <v>0</v>
      </c>
      <c r="AB5376">
        <v>1383.79</v>
      </c>
      <c r="AC5376">
        <v>3194.34</v>
      </c>
      <c r="AD5376" t="s">
        <v>41</v>
      </c>
      <c r="AE5376" t="s">
        <v>42</v>
      </c>
      <c r="AF5376" t="s">
        <v>42</v>
      </c>
      <c r="AG5376">
        <f t="shared" si="166"/>
        <v>0</v>
      </c>
      <c r="AH5376" t="str" cm="1">
        <f t="array" ref="AH5376">_xlfn.IFS(
X5376&lt;=20, "&lt;20",
AND(X5376&gt;=20, X5376&lt;50), "20-50",
AND(X5376&gt;=50, X5376&lt;100), "50-100",
X5376&gt;=100, "&gt;100"
)</f>
        <v>20-50</v>
      </c>
      <c r="AI5376">
        <f t="shared" si="167"/>
        <v>0</v>
      </c>
      <c r="AJ5376" t="str" cm="1">
        <f t="array" ref="AJ5376">_xlfn.IFS(
C5376&lt;=20, "&lt;20",
AND(C5376&gt;=20, C5376&lt;35), "20-35",
AND(C5376&gt;=35, C5376&lt;50), "35-50",
C5376&gt;=50, "50-100"
)</f>
        <v>35-50</v>
      </c>
      <c r="AK5376" t="str" cm="1">
        <f t="array" ref="AK5376">_xlfn.IFS(
G5376&lt;6, "&lt;6",
AND(G5376&gt;=6, G5376&lt;12), "6-12",
AND(G5376&gt;=12, G5376&lt;18), "12-18",  AND(G5376&gt;=18, G5376&lt;24), "18-24", G5376&gt;=24, "24-36")</f>
        <v>6-12</v>
      </c>
    </row>
    <row r="5377" spans="1:37" x14ac:dyDescent="0.3">
      <c r="A5377" t="s">
        <v>5477</v>
      </c>
      <c r="B5377" t="s">
        <v>44</v>
      </c>
      <c r="C5377">
        <v>26</v>
      </c>
      <c r="D5377" t="s">
        <v>34</v>
      </c>
      <c r="E5377" t="s">
        <v>48</v>
      </c>
      <c r="F5377">
        <v>3</v>
      </c>
      <c r="G5377">
        <v>4</v>
      </c>
      <c r="H5377" t="s">
        <v>70</v>
      </c>
      <c r="I5377" t="s">
        <v>37</v>
      </c>
      <c r="J5377" t="s">
        <v>34</v>
      </c>
      <c r="K5377" t="s">
        <v>37</v>
      </c>
      <c r="L5377" t="s">
        <v>38</v>
      </c>
      <c r="M5377" t="s">
        <v>37</v>
      </c>
      <c r="N5377" t="s">
        <v>37</v>
      </c>
      <c r="O5377" t="s">
        <v>37</v>
      </c>
      <c r="P5377" t="s">
        <v>37</v>
      </c>
      <c r="Q5377" t="s">
        <v>37</v>
      </c>
      <c r="R5377" t="s">
        <v>37</v>
      </c>
      <c r="S5377" t="s">
        <v>37</v>
      </c>
      <c r="T5377" t="s">
        <v>37</v>
      </c>
      <c r="U5377" t="s">
        <v>39</v>
      </c>
      <c r="V5377" t="s">
        <v>34</v>
      </c>
      <c r="W5377" t="s">
        <v>51</v>
      </c>
      <c r="X5377">
        <v>84.9</v>
      </c>
      <c r="Y5377">
        <v>5264.5</v>
      </c>
      <c r="Z5377">
        <v>0</v>
      </c>
      <c r="AA5377">
        <v>0</v>
      </c>
      <c r="AB5377">
        <v>775.92</v>
      </c>
      <c r="AC5377">
        <v>6040.42</v>
      </c>
      <c r="AD5377" t="s">
        <v>41</v>
      </c>
      <c r="AE5377" t="s">
        <v>42</v>
      </c>
      <c r="AF5377" t="s">
        <v>42</v>
      </c>
      <c r="AG5377">
        <f t="shared" si="166"/>
        <v>0</v>
      </c>
      <c r="AH5377" t="str" cm="1">
        <f t="array" ref="AH5377">_xlfn.IFS(
X5377&lt;=20, "&lt;20",
AND(X5377&gt;=20, X5377&lt;50), "20-50",
AND(X5377&gt;=50, X5377&lt;100), "50-100",
X5377&gt;=100, "&gt;100"
)</f>
        <v>50-100</v>
      </c>
      <c r="AI5377">
        <f t="shared" si="167"/>
        <v>0</v>
      </c>
      <c r="AJ5377" t="str" cm="1">
        <f t="array" ref="AJ5377">_xlfn.IFS(
C5377&lt;=20, "&lt;20",
AND(C5377&gt;=20, C5377&lt;35), "20-35",
AND(C5377&gt;=35, C5377&lt;50), "35-50",
C5377&gt;=50, "50-100"
)</f>
        <v>20-35</v>
      </c>
      <c r="AK5377" t="str" cm="1">
        <f t="array" ref="AK5377">_xlfn.IFS(
G5377&lt;6, "&lt;6",
AND(G5377&gt;=6, G5377&lt;12), "6-12",
AND(G5377&gt;=12, G5377&lt;18), "12-18",  AND(G5377&gt;=18, G5377&lt;24), "18-24", G5377&gt;=24, "24-36")</f>
        <v>&lt;6</v>
      </c>
    </row>
    <row r="5378" spans="1:37" x14ac:dyDescent="0.3">
      <c r="A5378" t="s">
        <v>5478</v>
      </c>
      <c r="B5378" t="s">
        <v>44</v>
      </c>
      <c r="C5378">
        <v>57</v>
      </c>
      <c r="D5378" t="s">
        <v>34</v>
      </c>
      <c r="E5378" t="s">
        <v>45</v>
      </c>
      <c r="F5378">
        <v>7</v>
      </c>
      <c r="G5378">
        <v>33</v>
      </c>
      <c r="H5378" t="s">
        <v>110</v>
      </c>
      <c r="I5378" t="s">
        <v>37</v>
      </c>
      <c r="J5378" t="s">
        <v>37</v>
      </c>
      <c r="K5378" t="s">
        <v>37</v>
      </c>
      <c r="L5378" t="s">
        <v>50</v>
      </c>
      <c r="M5378" t="s">
        <v>34</v>
      </c>
      <c r="N5378" t="s">
        <v>34</v>
      </c>
      <c r="O5378" t="s">
        <v>37</v>
      </c>
      <c r="P5378" t="s">
        <v>34</v>
      </c>
      <c r="Q5378" t="s">
        <v>37</v>
      </c>
      <c r="R5378" t="s">
        <v>37</v>
      </c>
      <c r="S5378" t="s">
        <v>37</v>
      </c>
      <c r="T5378" t="s">
        <v>37</v>
      </c>
      <c r="U5378" t="s">
        <v>46</v>
      </c>
      <c r="V5378" t="s">
        <v>37</v>
      </c>
      <c r="W5378" t="s">
        <v>51</v>
      </c>
      <c r="X5378">
        <v>100.5</v>
      </c>
      <c r="Y5378">
        <v>2599.9499999999998</v>
      </c>
      <c r="Z5378">
        <v>0</v>
      </c>
      <c r="AA5378">
        <v>0</v>
      </c>
      <c r="AB5378">
        <v>667.16</v>
      </c>
      <c r="AC5378">
        <v>3267.11</v>
      </c>
      <c r="AD5378" t="s">
        <v>41</v>
      </c>
      <c r="AE5378" t="s">
        <v>42</v>
      </c>
      <c r="AF5378" t="s">
        <v>42</v>
      </c>
      <c r="AG5378">
        <f t="shared" si="166"/>
        <v>0</v>
      </c>
      <c r="AH5378" t="str" cm="1">
        <f t="array" ref="AH5378">_xlfn.IFS(
X5378&lt;=20, "&lt;20",
AND(X5378&gt;=20, X5378&lt;50), "20-50",
AND(X5378&gt;=50, X5378&lt;100), "50-100",
X5378&gt;=100, "&gt;100"
)</f>
        <v>&gt;100</v>
      </c>
      <c r="AI5378">
        <f t="shared" si="167"/>
        <v>0</v>
      </c>
      <c r="AJ5378" t="str" cm="1">
        <f t="array" ref="AJ5378">_xlfn.IFS(
C5378&lt;=20, "&lt;20",
AND(C5378&gt;=20, C5378&lt;35), "20-35",
AND(C5378&gt;=35, C5378&lt;50), "35-50",
C5378&gt;=50, "50-100"
)</f>
        <v>50-100</v>
      </c>
      <c r="AK5378" t="str" cm="1">
        <f t="array" ref="AK5378">_xlfn.IFS(
G5378&lt;6, "&lt;6",
AND(G5378&gt;=6, G5378&lt;12), "6-12",
AND(G5378&gt;=12, G5378&lt;18), "12-18",  AND(G5378&gt;=18, G5378&lt;24), "18-24", G5378&gt;=24, "24-36")</f>
        <v>24-36</v>
      </c>
    </row>
    <row r="5379" spans="1:37" x14ac:dyDescent="0.3">
      <c r="A5379" t="s">
        <v>5479</v>
      </c>
      <c r="B5379" t="s">
        <v>44</v>
      </c>
      <c r="C5379">
        <v>44</v>
      </c>
      <c r="D5379" t="s">
        <v>37</v>
      </c>
      <c r="E5379" t="s">
        <v>45</v>
      </c>
      <c r="F5379">
        <v>4</v>
      </c>
      <c r="G5379">
        <v>14</v>
      </c>
      <c r="H5379" t="s">
        <v>70</v>
      </c>
      <c r="I5379" t="s">
        <v>37</v>
      </c>
      <c r="J5379" t="s">
        <v>37</v>
      </c>
      <c r="K5379" t="s">
        <v>37</v>
      </c>
      <c r="L5379" t="s">
        <v>50</v>
      </c>
      <c r="M5379" t="s">
        <v>34</v>
      </c>
      <c r="N5379" t="s">
        <v>34</v>
      </c>
      <c r="O5379" t="s">
        <v>34</v>
      </c>
      <c r="P5379" t="s">
        <v>34</v>
      </c>
      <c r="Q5379" t="s">
        <v>34</v>
      </c>
      <c r="R5379" t="s">
        <v>37</v>
      </c>
      <c r="S5379" t="s">
        <v>37</v>
      </c>
      <c r="T5379" t="s">
        <v>37</v>
      </c>
      <c r="U5379" t="s">
        <v>39</v>
      </c>
      <c r="V5379" t="s">
        <v>37</v>
      </c>
      <c r="W5379" t="s">
        <v>143</v>
      </c>
      <c r="X5379">
        <v>82.05</v>
      </c>
      <c r="Y5379">
        <v>4029.95</v>
      </c>
      <c r="Z5379">
        <v>0</v>
      </c>
      <c r="AA5379">
        <v>0</v>
      </c>
      <c r="AB5379">
        <v>1149.5999999999999</v>
      </c>
      <c r="AC5379">
        <v>5179.55</v>
      </c>
      <c r="AD5379" t="s">
        <v>52</v>
      </c>
      <c r="AE5379" t="s">
        <v>53</v>
      </c>
      <c r="AF5379" t="s">
        <v>155</v>
      </c>
      <c r="AG5379">
        <f t="shared" ref="AG5379:AG5442" si="168">IF(AD5379="Churned", 1,0)</f>
        <v>1</v>
      </c>
      <c r="AH5379" t="str" cm="1">
        <f t="array" ref="AH5379">_xlfn.IFS(
X5379&lt;=20, "&lt;20",
AND(X5379&gt;=20, X5379&lt;50), "20-50",
AND(X5379&gt;=50, X5379&lt;100), "50-100",
X5379&gt;=100, "&gt;100"
)</f>
        <v>50-100</v>
      </c>
      <c r="AI5379">
        <f t="shared" ref="AI5379:AI5442" si="169">IF(AD5379="Joined", 1, 0)</f>
        <v>0</v>
      </c>
      <c r="AJ5379" t="str" cm="1">
        <f t="array" ref="AJ5379">_xlfn.IFS(
C5379&lt;=20, "&lt;20",
AND(C5379&gt;=20, C5379&lt;35), "20-35",
AND(C5379&gt;=35, C5379&lt;50), "35-50",
C5379&gt;=50, "50-100"
)</f>
        <v>35-50</v>
      </c>
      <c r="AK5379" t="str" cm="1">
        <f t="array" ref="AK5379">_xlfn.IFS(
G5379&lt;6, "&lt;6",
AND(G5379&gt;=6, G5379&lt;12), "6-12",
AND(G5379&gt;=12, G5379&lt;18), "12-18",  AND(G5379&gt;=18, G5379&lt;24), "18-24", G5379&gt;=24, "24-36")</f>
        <v>12-18</v>
      </c>
    </row>
    <row r="5380" spans="1:37" x14ac:dyDescent="0.3">
      <c r="A5380" t="s">
        <v>5480</v>
      </c>
      <c r="B5380" t="s">
        <v>44</v>
      </c>
      <c r="C5380">
        <v>35</v>
      </c>
      <c r="D5380" t="s">
        <v>34</v>
      </c>
      <c r="E5380" t="s">
        <v>87</v>
      </c>
      <c r="F5380">
        <v>4</v>
      </c>
      <c r="G5380">
        <v>33</v>
      </c>
      <c r="H5380" t="s">
        <v>70</v>
      </c>
      <c r="I5380" t="s">
        <v>37</v>
      </c>
      <c r="J5380" t="s">
        <v>34</v>
      </c>
      <c r="K5380" t="s">
        <v>34</v>
      </c>
      <c r="L5380" t="s">
        <v>34</v>
      </c>
      <c r="M5380" t="s">
        <v>34</v>
      </c>
      <c r="N5380" t="s">
        <v>34</v>
      </c>
      <c r="O5380" t="s">
        <v>34</v>
      </c>
      <c r="P5380" t="s">
        <v>34</v>
      </c>
      <c r="Q5380" t="s">
        <v>34</v>
      </c>
      <c r="R5380" t="s">
        <v>34</v>
      </c>
      <c r="S5380" t="s">
        <v>34</v>
      </c>
      <c r="T5380" t="s">
        <v>34</v>
      </c>
      <c r="U5380" t="s">
        <v>67</v>
      </c>
      <c r="V5380" t="s">
        <v>34</v>
      </c>
      <c r="W5380" t="s">
        <v>40</v>
      </c>
      <c r="X5380">
        <v>20.55</v>
      </c>
      <c r="Y5380">
        <v>1205.05</v>
      </c>
      <c r="Z5380">
        <v>0</v>
      </c>
      <c r="AA5380">
        <v>0</v>
      </c>
      <c r="AB5380">
        <v>939</v>
      </c>
      <c r="AC5380">
        <v>2144.0500000000002</v>
      </c>
      <c r="AD5380" t="s">
        <v>41</v>
      </c>
      <c r="AE5380" t="s">
        <v>42</v>
      </c>
      <c r="AF5380" t="s">
        <v>42</v>
      </c>
      <c r="AG5380">
        <f t="shared" si="168"/>
        <v>0</v>
      </c>
      <c r="AH5380" t="str" cm="1">
        <f t="array" ref="AH5380">_xlfn.IFS(
X5380&lt;=20, "&lt;20",
AND(X5380&gt;=20, X5380&lt;50), "20-50",
AND(X5380&gt;=50, X5380&lt;100), "50-100",
X5380&gt;=100, "&gt;100"
)</f>
        <v>20-50</v>
      </c>
      <c r="AI5380">
        <f t="shared" si="169"/>
        <v>0</v>
      </c>
      <c r="AJ5380" t="str" cm="1">
        <f t="array" ref="AJ5380">_xlfn.IFS(
C5380&lt;=20, "&lt;20",
AND(C5380&gt;=20, C5380&lt;35), "20-35",
AND(C5380&gt;=35, C5380&lt;50), "35-50",
C5380&gt;=50, "50-100"
)</f>
        <v>35-50</v>
      </c>
      <c r="AK5380" t="str" cm="1">
        <f t="array" ref="AK5380">_xlfn.IFS(
G5380&lt;6, "&lt;6",
AND(G5380&gt;=6, G5380&lt;12), "6-12",
AND(G5380&gt;=12, G5380&lt;18), "12-18",  AND(G5380&gt;=18, G5380&lt;24), "18-24", G5380&gt;=24, "24-36")</f>
        <v>24-36</v>
      </c>
    </row>
    <row r="5381" spans="1:37" x14ac:dyDescent="0.3">
      <c r="A5381" t="s">
        <v>5481</v>
      </c>
      <c r="B5381" t="s">
        <v>33</v>
      </c>
      <c r="C5381">
        <v>50</v>
      </c>
      <c r="D5381" t="s">
        <v>37</v>
      </c>
      <c r="E5381" t="s">
        <v>61</v>
      </c>
      <c r="F5381">
        <v>0</v>
      </c>
      <c r="G5381">
        <v>27</v>
      </c>
      <c r="H5381" t="s">
        <v>57</v>
      </c>
      <c r="I5381" t="s">
        <v>37</v>
      </c>
      <c r="J5381" t="s">
        <v>34</v>
      </c>
      <c r="K5381" t="s">
        <v>37</v>
      </c>
      <c r="L5381" t="s">
        <v>50</v>
      </c>
      <c r="M5381" t="s">
        <v>34</v>
      </c>
      <c r="N5381" t="s">
        <v>34</v>
      </c>
      <c r="O5381" t="s">
        <v>34</v>
      </c>
      <c r="P5381" t="s">
        <v>34</v>
      </c>
      <c r="Q5381" t="s">
        <v>34</v>
      </c>
      <c r="R5381" t="s">
        <v>34</v>
      </c>
      <c r="S5381" t="s">
        <v>34</v>
      </c>
      <c r="T5381" t="s">
        <v>34</v>
      </c>
      <c r="U5381" t="s">
        <v>46</v>
      </c>
      <c r="V5381" t="s">
        <v>37</v>
      </c>
      <c r="W5381" t="s">
        <v>51</v>
      </c>
      <c r="X5381">
        <v>68.599999999999994</v>
      </c>
      <c r="Y5381">
        <v>1108.5999999999999</v>
      </c>
      <c r="Z5381">
        <v>0</v>
      </c>
      <c r="AA5381">
        <v>90</v>
      </c>
      <c r="AB5381">
        <v>362.55</v>
      </c>
      <c r="AC5381">
        <v>1561.15</v>
      </c>
      <c r="AD5381" t="s">
        <v>41</v>
      </c>
      <c r="AE5381" t="s">
        <v>42</v>
      </c>
      <c r="AF5381" t="s">
        <v>42</v>
      </c>
      <c r="AG5381">
        <f t="shared" si="168"/>
        <v>0</v>
      </c>
      <c r="AH5381" t="str" cm="1">
        <f t="array" ref="AH5381">_xlfn.IFS(
X5381&lt;=20, "&lt;20",
AND(X5381&gt;=20, X5381&lt;50), "20-50",
AND(X5381&gt;=50, X5381&lt;100), "50-100",
X5381&gt;=100, "&gt;100"
)</f>
        <v>50-100</v>
      </c>
      <c r="AI5381">
        <f t="shared" si="169"/>
        <v>0</v>
      </c>
      <c r="AJ5381" t="str" cm="1">
        <f t="array" ref="AJ5381">_xlfn.IFS(
C5381&lt;=20, "&lt;20",
AND(C5381&gt;=20, C5381&lt;35), "20-35",
AND(C5381&gt;=35, C5381&lt;50), "35-50",
C5381&gt;=50, "50-100"
)</f>
        <v>50-100</v>
      </c>
      <c r="AK5381" t="str" cm="1">
        <f t="array" ref="AK5381">_xlfn.IFS(
G5381&lt;6, "&lt;6",
AND(G5381&gt;=6, G5381&lt;12), "6-12",
AND(G5381&gt;=12, G5381&lt;18), "12-18",  AND(G5381&gt;=18, G5381&lt;24), "18-24", G5381&gt;=24, "24-36")</f>
        <v>24-36</v>
      </c>
    </row>
    <row r="5382" spans="1:37" x14ac:dyDescent="0.3">
      <c r="A5382" t="s">
        <v>5482</v>
      </c>
      <c r="B5382" t="s">
        <v>44</v>
      </c>
      <c r="C5382">
        <v>54</v>
      </c>
      <c r="D5382" t="s">
        <v>37</v>
      </c>
      <c r="E5382" t="s">
        <v>124</v>
      </c>
      <c r="F5382">
        <v>12</v>
      </c>
      <c r="G5382">
        <v>3</v>
      </c>
      <c r="H5382" t="s">
        <v>66</v>
      </c>
      <c r="I5382" t="s">
        <v>37</v>
      </c>
      <c r="J5382" t="s">
        <v>34</v>
      </c>
      <c r="K5382" t="s">
        <v>37</v>
      </c>
      <c r="L5382" t="s">
        <v>50</v>
      </c>
      <c r="M5382" t="s">
        <v>37</v>
      </c>
      <c r="N5382" t="s">
        <v>37</v>
      </c>
      <c r="O5382" t="s">
        <v>34</v>
      </c>
      <c r="P5382" t="s">
        <v>37</v>
      </c>
      <c r="Q5382" t="s">
        <v>37</v>
      </c>
      <c r="R5382" t="s">
        <v>37</v>
      </c>
      <c r="S5382" t="s">
        <v>37</v>
      </c>
      <c r="T5382" t="s">
        <v>37</v>
      </c>
      <c r="U5382" t="s">
        <v>39</v>
      </c>
      <c r="V5382" t="s">
        <v>37</v>
      </c>
      <c r="W5382" t="s">
        <v>40</v>
      </c>
      <c r="X5382">
        <v>106.4</v>
      </c>
      <c r="Y5382">
        <v>7251.9</v>
      </c>
      <c r="Z5382">
        <v>3.59</v>
      </c>
      <c r="AA5382">
        <v>0</v>
      </c>
      <c r="AB5382">
        <v>1667.73</v>
      </c>
      <c r="AC5382">
        <v>8916.0400000000009</v>
      </c>
      <c r="AD5382" t="s">
        <v>41</v>
      </c>
      <c r="AE5382" t="s">
        <v>42</v>
      </c>
      <c r="AF5382" t="s">
        <v>42</v>
      </c>
      <c r="AG5382">
        <f t="shared" si="168"/>
        <v>0</v>
      </c>
      <c r="AH5382" t="str" cm="1">
        <f t="array" ref="AH5382">_xlfn.IFS(
X5382&lt;=20, "&lt;20",
AND(X5382&gt;=20, X5382&lt;50), "20-50",
AND(X5382&gt;=50, X5382&lt;100), "50-100",
X5382&gt;=100, "&gt;100"
)</f>
        <v>&gt;100</v>
      </c>
      <c r="AI5382">
        <f t="shared" si="169"/>
        <v>0</v>
      </c>
      <c r="AJ5382" t="str" cm="1">
        <f t="array" ref="AJ5382">_xlfn.IFS(
C5382&lt;=20, "&lt;20",
AND(C5382&gt;=20, C5382&lt;35), "20-35",
AND(C5382&gt;=35, C5382&lt;50), "35-50",
C5382&gt;=50, "50-100"
)</f>
        <v>50-100</v>
      </c>
      <c r="AK5382" t="str" cm="1">
        <f t="array" ref="AK5382">_xlfn.IFS(
G5382&lt;6, "&lt;6",
AND(G5382&gt;=6, G5382&lt;12), "6-12",
AND(G5382&gt;=12, G5382&lt;18), "12-18",  AND(G5382&gt;=18, G5382&lt;24), "18-24", G5382&gt;=24, "24-36")</f>
        <v>&lt;6</v>
      </c>
    </row>
    <row r="5383" spans="1:37" x14ac:dyDescent="0.3">
      <c r="A5383" t="s">
        <v>5483</v>
      </c>
      <c r="B5383" t="s">
        <v>44</v>
      </c>
      <c r="C5383">
        <v>41</v>
      </c>
      <c r="D5383" t="s">
        <v>37</v>
      </c>
      <c r="E5383" t="s">
        <v>114</v>
      </c>
      <c r="F5383">
        <v>1</v>
      </c>
      <c r="G5383">
        <v>3</v>
      </c>
      <c r="H5383" t="s">
        <v>49</v>
      </c>
      <c r="I5383" t="s">
        <v>37</v>
      </c>
      <c r="J5383" t="s">
        <v>34</v>
      </c>
      <c r="K5383" t="s">
        <v>34</v>
      </c>
      <c r="L5383" t="s">
        <v>34</v>
      </c>
      <c r="M5383" t="s">
        <v>34</v>
      </c>
      <c r="N5383" t="s">
        <v>34</v>
      </c>
      <c r="O5383" t="s">
        <v>34</v>
      </c>
      <c r="P5383" t="s">
        <v>34</v>
      </c>
      <c r="Q5383" t="s">
        <v>34</v>
      </c>
      <c r="R5383" t="s">
        <v>34</v>
      </c>
      <c r="S5383" t="s">
        <v>34</v>
      </c>
      <c r="T5383" t="s">
        <v>34</v>
      </c>
      <c r="U5383" t="s">
        <v>46</v>
      </c>
      <c r="V5383" t="s">
        <v>34</v>
      </c>
      <c r="W5383" t="s">
        <v>40</v>
      </c>
      <c r="X5383">
        <v>19.649999999999999</v>
      </c>
      <c r="Y5383">
        <v>19.649999999999999</v>
      </c>
      <c r="Z5383">
        <v>0</v>
      </c>
      <c r="AA5383">
        <v>0</v>
      </c>
      <c r="AB5383">
        <v>23.67</v>
      </c>
      <c r="AC5383">
        <v>43.32</v>
      </c>
      <c r="AD5383" t="s">
        <v>85</v>
      </c>
      <c r="AE5383" t="s">
        <v>42</v>
      </c>
      <c r="AF5383" t="s">
        <v>42</v>
      </c>
      <c r="AG5383">
        <f t="shared" si="168"/>
        <v>0</v>
      </c>
      <c r="AH5383" t="str" cm="1">
        <f t="array" ref="AH5383">_xlfn.IFS(
X5383&lt;=20, "&lt;20",
AND(X5383&gt;=20, X5383&lt;50), "20-50",
AND(X5383&gt;=50, X5383&lt;100), "50-100",
X5383&gt;=100, "&gt;100"
)</f>
        <v>&lt;20</v>
      </c>
      <c r="AI5383">
        <f t="shared" si="169"/>
        <v>1</v>
      </c>
      <c r="AJ5383" t="str" cm="1">
        <f t="array" ref="AJ5383">_xlfn.IFS(
C5383&lt;=20, "&lt;20",
AND(C5383&gt;=20, C5383&lt;35), "20-35",
AND(C5383&gt;=35, C5383&lt;50), "35-50",
C5383&gt;=50, "50-100"
)</f>
        <v>35-50</v>
      </c>
      <c r="AK5383" t="str" cm="1">
        <f t="array" ref="AK5383">_xlfn.IFS(
G5383&lt;6, "&lt;6",
AND(G5383&gt;=6, G5383&lt;12), "6-12",
AND(G5383&gt;=12, G5383&lt;18), "12-18",  AND(G5383&gt;=18, G5383&lt;24), "18-24", G5383&gt;=24, "24-36")</f>
        <v>&lt;6</v>
      </c>
    </row>
    <row r="5384" spans="1:37" x14ac:dyDescent="0.3">
      <c r="A5384" t="s">
        <v>5484</v>
      </c>
      <c r="B5384" t="s">
        <v>44</v>
      </c>
      <c r="C5384">
        <v>27</v>
      </c>
      <c r="D5384" t="s">
        <v>37</v>
      </c>
      <c r="E5384" t="s">
        <v>90</v>
      </c>
      <c r="F5384">
        <v>10</v>
      </c>
      <c r="G5384">
        <v>12</v>
      </c>
      <c r="H5384" t="s">
        <v>70</v>
      </c>
      <c r="I5384" t="s">
        <v>34</v>
      </c>
      <c r="J5384" t="s">
        <v>34</v>
      </c>
      <c r="K5384" t="s">
        <v>37</v>
      </c>
      <c r="L5384" t="s">
        <v>72</v>
      </c>
      <c r="M5384" t="s">
        <v>34</v>
      </c>
      <c r="N5384" t="s">
        <v>37</v>
      </c>
      <c r="O5384" t="s">
        <v>34</v>
      </c>
      <c r="P5384" t="s">
        <v>34</v>
      </c>
      <c r="Q5384" t="s">
        <v>34</v>
      </c>
      <c r="R5384" t="s">
        <v>37</v>
      </c>
      <c r="S5384" t="s">
        <v>37</v>
      </c>
      <c r="T5384" t="s">
        <v>37</v>
      </c>
      <c r="U5384" t="s">
        <v>46</v>
      </c>
      <c r="V5384" t="s">
        <v>37</v>
      </c>
      <c r="W5384" t="s">
        <v>51</v>
      </c>
      <c r="X5384">
        <v>41.05</v>
      </c>
      <c r="Y5384">
        <v>2452.6999999999998</v>
      </c>
      <c r="Z5384">
        <v>0</v>
      </c>
      <c r="AA5384">
        <v>0</v>
      </c>
      <c r="AB5384">
        <v>0</v>
      </c>
      <c r="AC5384">
        <v>2452.6999999999998</v>
      </c>
      <c r="AD5384" t="s">
        <v>52</v>
      </c>
      <c r="AE5384" t="s">
        <v>53</v>
      </c>
      <c r="AF5384" t="s">
        <v>155</v>
      </c>
      <c r="AG5384">
        <f t="shared" si="168"/>
        <v>1</v>
      </c>
      <c r="AH5384" t="str" cm="1">
        <f t="array" ref="AH5384">_xlfn.IFS(
X5384&lt;=20, "&lt;20",
AND(X5384&gt;=20, X5384&lt;50), "20-50",
AND(X5384&gt;=50, X5384&lt;100), "50-100",
X5384&gt;=100, "&gt;100"
)</f>
        <v>20-50</v>
      </c>
      <c r="AI5384">
        <f t="shared" si="169"/>
        <v>0</v>
      </c>
      <c r="AJ5384" t="str" cm="1">
        <f t="array" ref="AJ5384">_xlfn.IFS(
C5384&lt;=20, "&lt;20",
AND(C5384&gt;=20, C5384&lt;35), "20-35",
AND(C5384&gt;=35, C5384&lt;50), "35-50",
C5384&gt;=50, "50-100"
)</f>
        <v>20-35</v>
      </c>
      <c r="AK5384" t="str" cm="1">
        <f t="array" ref="AK5384">_xlfn.IFS(
G5384&lt;6, "&lt;6",
AND(G5384&gt;=6, G5384&lt;12), "6-12",
AND(G5384&gt;=12, G5384&lt;18), "12-18",  AND(G5384&gt;=18, G5384&lt;24), "18-24", G5384&gt;=24, "24-36")</f>
        <v>12-18</v>
      </c>
    </row>
    <row r="5385" spans="1:37" x14ac:dyDescent="0.3">
      <c r="A5385" t="s">
        <v>5485</v>
      </c>
      <c r="B5385" t="s">
        <v>33</v>
      </c>
      <c r="C5385">
        <v>53</v>
      </c>
      <c r="D5385" t="s">
        <v>37</v>
      </c>
      <c r="E5385" t="s">
        <v>56</v>
      </c>
      <c r="F5385">
        <v>9</v>
      </c>
      <c r="G5385">
        <v>18</v>
      </c>
      <c r="H5385" t="s">
        <v>36</v>
      </c>
      <c r="I5385" t="s">
        <v>37</v>
      </c>
      <c r="J5385" t="s">
        <v>37</v>
      </c>
      <c r="K5385" t="s">
        <v>37</v>
      </c>
      <c r="L5385" t="s">
        <v>50</v>
      </c>
      <c r="M5385" t="s">
        <v>34</v>
      </c>
      <c r="N5385" t="s">
        <v>37</v>
      </c>
      <c r="O5385" t="s">
        <v>34</v>
      </c>
      <c r="P5385" t="s">
        <v>37</v>
      </c>
      <c r="Q5385" t="s">
        <v>37</v>
      </c>
      <c r="R5385" t="s">
        <v>37</v>
      </c>
      <c r="S5385" t="s">
        <v>37</v>
      </c>
      <c r="T5385" t="s">
        <v>37</v>
      </c>
      <c r="U5385" t="s">
        <v>39</v>
      </c>
      <c r="V5385" t="s">
        <v>37</v>
      </c>
      <c r="W5385" t="s">
        <v>51</v>
      </c>
      <c r="X5385">
        <v>105.2</v>
      </c>
      <c r="Y5385">
        <v>5637.85</v>
      </c>
      <c r="Z5385">
        <v>23.01</v>
      </c>
      <c r="AA5385">
        <v>0</v>
      </c>
      <c r="AB5385">
        <v>391.5</v>
      </c>
      <c r="AC5385">
        <v>6006.34</v>
      </c>
      <c r="AD5385" t="s">
        <v>41</v>
      </c>
      <c r="AE5385" t="s">
        <v>42</v>
      </c>
      <c r="AF5385" t="s">
        <v>42</v>
      </c>
      <c r="AG5385">
        <f t="shared" si="168"/>
        <v>0</v>
      </c>
      <c r="AH5385" t="str" cm="1">
        <f t="array" ref="AH5385">_xlfn.IFS(
X5385&lt;=20, "&lt;20",
AND(X5385&gt;=20, X5385&lt;50), "20-50",
AND(X5385&gt;=50, X5385&lt;100), "50-100",
X5385&gt;=100, "&gt;100"
)</f>
        <v>&gt;100</v>
      </c>
      <c r="AI5385">
        <f t="shared" si="169"/>
        <v>0</v>
      </c>
      <c r="AJ5385" t="str" cm="1">
        <f t="array" ref="AJ5385">_xlfn.IFS(
C5385&lt;=20, "&lt;20",
AND(C5385&gt;=20, C5385&lt;35), "20-35",
AND(C5385&gt;=35, C5385&lt;50), "35-50",
C5385&gt;=50, "50-100"
)</f>
        <v>50-100</v>
      </c>
      <c r="AK5385" t="str" cm="1">
        <f t="array" ref="AK5385">_xlfn.IFS(
G5385&lt;6, "&lt;6",
AND(G5385&gt;=6, G5385&lt;12), "6-12",
AND(G5385&gt;=12, G5385&lt;18), "12-18",  AND(G5385&gt;=18, G5385&lt;24), "18-24", G5385&gt;=24, "24-36")</f>
        <v>18-24</v>
      </c>
    </row>
    <row r="5386" spans="1:37" x14ac:dyDescent="0.3">
      <c r="A5386" t="s">
        <v>5486</v>
      </c>
      <c r="B5386" t="s">
        <v>44</v>
      </c>
      <c r="C5386">
        <v>39</v>
      </c>
      <c r="D5386" t="s">
        <v>37</v>
      </c>
      <c r="E5386" t="s">
        <v>48</v>
      </c>
      <c r="F5386">
        <v>8</v>
      </c>
      <c r="G5386">
        <v>1</v>
      </c>
      <c r="H5386" t="s">
        <v>36</v>
      </c>
      <c r="I5386" t="s">
        <v>34</v>
      </c>
      <c r="J5386" t="s">
        <v>34</v>
      </c>
      <c r="K5386" t="s">
        <v>37</v>
      </c>
      <c r="L5386" t="s">
        <v>38</v>
      </c>
      <c r="M5386" t="s">
        <v>37</v>
      </c>
      <c r="N5386" t="s">
        <v>34</v>
      </c>
      <c r="O5386" t="s">
        <v>37</v>
      </c>
      <c r="P5386" t="s">
        <v>37</v>
      </c>
      <c r="Q5386" t="s">
        <v>37</v>
      </c>
      <c r="R5386" t="s">
        <v>37</v>
      </c>
      <c r="S5386" t="s">
        <v>37</v>
      </c>
      <c r="T5386" t="s">
        <v>37</v>
      </c>
      <c r="U5386" t="s">
        <v>67</v>
      </c>
      <c r="V5386" t="s">
        <v>34</v>
      </c>
      <c r="W5386" t="s">
        <v>51</v>
      </c>
      <c r="X5386">
        <v>60.95</v>
      </c>
      <c r="Y5386">
        <v>4549.05</v>
      </c>
      <c r="Z5386">
        <v>0</v>
      </c>
      <c r="AA5386">
        <v>0</v>
      </c>
      <c r="AB5386">
        <v>0</v>
      </c>
      <c r="AC5386">
        <v>4549.05</v>
      </c>
      <c r="AD5386" t="s">
        <v>41</v>
      </c>
      <c r="AE5386" t="s">
        <v>42</v>
      </c>
      <c r="AF5386" t="s">
        <v>42</v>
      </c>
      <c r="AG5386">
        <f t="shared" si="168"/>
        <v>0</v>
      </c>
      <c r="AH5386" t="str" cm="1">
        <f t="array" ref="AH5386">_xlfn.IFS(
X5386&lt;=20, "&lt;20",
AND(X5386&gt;=20, X5386&lt;50), "20-50",
AND(X5386&gt;=50, X5386&lt;100), "50-100",
X5386&gt;=100, "&gt;100"
)</f>
        <v>50-100</v>
      </c>
      <c r="AI5386">
        <f t="shared" si="169"/>
        <v>0</v>
      </c>
      <c r="AJ5386" t="str" cm="1">
        <f t="array" ref="AJ5386">_xlfn.IFS(
C5386&lt;=20, "&lt;20",
AND(C5386&gt;=20, C5386&lt;35), "20-35",
AND(C5386&gt;=35, C5386&lt;50), "35-50",
C5386&gt;=50, "50-100"
)</f>
        <v>35-50</v>
      </c>
      <c r="AK5386" t="str" cm="1">
        <f t="array" ref="AK5386">_xlfn.IFS(
G5386&lt;6, "&lt;6",
AND(G5386&gt;=6, G5386&lt;12), "6-12",
AND(G5386&gt;=12, G5386&lt;18), "12-18",  AND(G5386&gt;=18, G5386&lt;24), "18-24", G5386&gt;=24, "24-36")</f>
        <v>&lt;6</v>
      </c>
    </row>
    <row r="5387" spans="1:37" x14ac:dyDescent="0.3">
      <c r="A5387" t="s">
        <v>5487</v>
      </c>
      <c r="B5387" t="s">
        <v>44</v>
      </c>
      <c r="C5387">
        <v>60</v>
      </c>
      <c r="D5387" t="s">
        <v>37</v>
      </c>
      <c r="E5387" t="s">
        <v>69</v>
      </c>
      <c r="F5387">
        <v>10</v>
      </c>
      <c r="G5387">
        <v>36</v>
      </c>
      <c r="H5387" t="s">
        <v>36</v>
      </c>
      <c r="I5387" t="s">
        <v>37</v>
      </c>
      <c r="J5387" t="s">
        <v>34</v>
      </c>
      <c r="K5387" t="s">
        <v>34</v>
      </c>
      <c r="L5387" t="s">
        <v>34</v>
      </c>
      <c r="M5387" t="s">
        <v>34</v>
      </c>
      <c r="N5387" t="s">
        <v>34</v>
      </c>
      <c r="O5387" t="s">
        <v>34</v>
      </c>
      <c r="P5387" t="s">
        <v>34</v>
      </c>
      <c r="Q5387" t="s">
        <v>34</v>
      </c>
      <c r="R5387" t="s">
        <v>34</v>
      </c>
      <c r="S5387" t="s">
        <v>34</v>
      </c>
      <c r="T5387" t="s">
        <v>34</v>
      </c>
      <c r="U5387" t="s">
        <v>46</v>
      </c>
      <c r="V5387" t="s">
        <v>34</v>
      </c>
      <c r="W5387" t="s">
        <v>51</v>
      </c>
      <c r="X5387">
        <v>19.5</v>
      </c>
      <c r="Y5387">
        <v>150.35</v>
      </c>
      <c r="Z5387">
        <v>0</v>
      </c>
      <c r="AA5387">
        <v>0</v>
      </c>
      <c r="AB5387">
        <v>394.47</v>
      </c>
      <c r="AC5387">
        <v>544.82000000000005</v>
      </c>
      <c r="AD5387" t="s">
        <v>41</v>
      </c>
      <c r="AE5387" t="s">
        <v>42</v>
      </c>
      <c r="AF5387" t="s">
        <v>42</v>
      </c>
      <c r="AG5387">
        <f t="shared" si="168"/>
        <v>0</v>
      </c>
      <c r="AH5387" t="str" cm="1">
        <f t="array" ref="AH5387">_xlfn.IFS(
X5387&lt;=20, "&lt;20",
AND(X5387&gt;=20, X5387&lt;50), "20-50",
AND(X5387&gt;=50, X5387&lt;100), "50-100",
X5387&gt;=100, "&gt;100"
)</f>
        <v>&lt;20</v>
      </c>
      <c r="AI5387">
        <f t="shared" si="169"/>
        <v>0</v>
      </c>
      <c r="AJ5387" t="str" cm="1">
        <f t="array" ref="AJ5387">_xlfn.IFS(
C5387&lt;=20, "&lt;20",
AND(C5387&gt;=20, C5387&lt;35), "20-35",
AND(C5387&gt;=35, C5387&lt;50), "35-50",
C5387&gt;=50, "50-100"
)</f>
        <v>50-100</v>
      </c>
      <c r="AK5387" t="str" cm="1">
        <f t="array" ref="AK5387">_xlfn.IFS(
G5387&lt;6, "&lt;6",
AND(G5387&gt;=6, G5387&lt;12), "6-12",
AND(G5387&gt;=12, G5387&lt;18), "12-18",  AND(G5387&gt;=18, G5387&lt;24), "18-24", G5387&gt;=24, "24-36")</f>
        <v>24-36</v>
      </c>
    </row>
    <row r="5388" spans="1:37" x14ac:dyDescent="0.3">
      <c r="A5388" t="s">
        <v>5488</v>
      </c>
      <c r="B5388" t="s">
        <v>44</v>
      </c>
      <c r="C5388">
        <v>30</v>
      </c>
      <c r="D5388" t="s">
        <v>37</v>
      </c>
      <c r="E5388" t="s">
        <v>82</v>
      </c>
      <c r="F5388">
        <v>6</v>
      </c>
      <c r="G5388">
        <v>36</v>
      </c>
      <c r="H5388" t="s">
        <v>36</v>
      </c>
      <c r="I5388" t="s">
        <v>37</v>
      </c>
      <c r="J5388" t="s">
        <v>34</v>
      </c>
      <c r="K5388" t="s">
        <v>37</v>
      </c>
      <c r="L5388" t="s">
        <v>72</v>
      </c>
      <c r="M5388" t="s">
        <v>34</v>
      </c>
      <c r="N5388" t="s">
        <v>34</v>
      </c>
      <c r="O5388" t="s">
        <v>34</v>
      </c>
      <c r="P5388" t="s">
        <v>34</v>
      </c>
      <c r="Q5388" t="s">
        <v>34</v>
      </c>
      <c r="R5388" t="s">
        <v>34</v>
      </c>
      <c r="S5388" t="s">
        <v>34</v>
      </c>
      <c r="T5388" t="s">
        <v>37</v>
      </c>
      <c r="U5388" t="s">
        <v>46</v>
      </c>
      <c r="V5388" t="s">
        <v>37</v>
      </c>
      <c r="W5388" t="s">
        <v>51</v>
      </c>
      <c r="X5388">
        <v>44.5</v>
      </c>
      <c r="Y5388">
        <v>90.05</v>
      </c>
      <c r="Z5388">
        <v>0</v>
      </c>
      <c r="AA5388">
        <v>0</v>
      </c>
      <c r="AB5388">
        <v>61.74</v>
      </c>
      <c r="AC5388">
        <v>151.79</v>
      </c>
      <c r="AD5388" t="s">
        <v>85</v>
      </c>
      <c r="AE5388" t="s">
        <v>42</v>
      </c>
      <c r="AF5388" t="s">
        <v>42</v>
      </c>
      <c r="AG5388">
        <f t="shared" si="168"/>
        <v>0</v>
      </c>
      <c r="AH5388" t="str" cm="1">
        <f t="array" ref="AH5388">_xlfn.IFS(
X5388&lt;=20, "&lt;20",
AND(X5388&gt;=20, X5388&lt;50), "20-50",
AND(X5388&gt;=50, X5388&lt;100), "50-100",
X5388&gt;=100, "&gt;100"
)</f>
        <v>20-50</v>
      </c>
      <c r="AI5388">
        <f t="shared" si="169"/>
        <v>1</v>
      </c>
      <c r="AJ5388" t="str" cm="1">
        <f t="array" ref="AJ5388">_xlfn.IFS(
C5388&lt;=20, "&lt;20",
AND(C5388&gt;=20, C5388&lt;35), "20-35",
AND(C5388&gt;=35, C5388&lt;50), "35-50",
C5388&gt;=50, "50-100"
)</f>
        <v>20-35</v>
      </c>
      <c r="AK5388" t="str" cm="1">
        <f t="array" ref="AK5388">_xlfn.IFS(
G5388&lt;6, "&lt;6",
AND(G5388&gt;=6, G5388&lt;12), "6-12",
AND(G5388&gt;=12, G5388&lt;18), "12-18",  AND(G5388&gt;=18, G5388&lt;24), "18-24", G5388&gt;=24, "24-36")</f>
        <v>24-36</v>
      </c>
    </row>
    <row r="5389" spans="1:37" x14ac:dyDescent="0.3">
      <c r="A5389" t="s">
        <v>5489</v>
      </c>
      <c r="B5389" t="s">
        <v>44</v>
      </c>
      <c r="C5389">
        <v>66</v>
      </c>
      <c r="D5389" t="s">
        <v>37</v>
      </c>
      <c r="E5389" t="s">
        <v>45</v>
      </c>
      <c r="F5389">
        <v>10</v>
      </c>
      <c r="G5389">
        <v>7</v>
      </c>
      <c r="H5389" t="s">
        <v>36</v>
      </c>
      <c r="I5389" t="s">
        <v>37</v>
      </c>
      <c r="J5389" t="s">
        <v>34</v>
      </c>
      <c r="K5389" t="s">
        <v>34</v>
      </c>
      <c r="L5389" t="s">
        <v>34</v>
      </c>
      <c r="M5389" t="s">
        <v>34</v>
      </c>
      <c r="N5389" t="s">
        <v>34</v>
      </c>
      <c r="O5389" t="s">
        <v>34</v>
      </c>
      <c r="P5389" t="s">
        <v>34</v>
      </c>
      <c r="Q5389" t="s">
        <v>34</v>
      </c>
      <c r="R5389" t="s">
        <v>34</v>
      </c>
      <c r="S5389" t="s">
        <v>34</v>
      </c>
      <c r="T5389" t="s">
        <v>34</v>
      </c>
      <c r="U5389" t="s">
        <v>67</v>
      </c>
      <c r="V5389" t="s">
        <v>37</v>
      </c>
      <c r="W5389" t="s">
        <v>40</v>
      </c>
      <c r="X5389">
        <v>19.75</v>
      </c>
      <c r="Y5389">
        <v>1344.5</v>
      </c>
      <c r="Z5389">
        <v>0</v>
      </c>
      <c r="AA5389">
        <v>0</v>
      </c>
      <c r="AB5389">
        <v>2080.98</v>
      </c>
      <c r="AC5389">
        <v>3425.48</v>
      </c>
      <c r="AD5389" t="s">
        <v>41</v>
      </c>
      <c r="AE5389" t="s">
        <v>42</v>
      </c>
      <c r="AF5389" t="s">
        <v>42</v>
      </c>
      <c r="AG5389">
        <f t="shared" si="168"/>
        <v>0</v>
      </c>
      <c r="AH5389" t="str" cm="1">
        <f t="array" ref="AH5389">_xlfn.IFS(
X5389&lt;=20, "&lt;20",
AND(X5389&gt;=20, X5389&lt;50), "20-50",
AND(X5389&gt;=50, X5389&lt;100), "50-100",
X5389&gt;=100, "&gt;100"
)</f>
        <v>&lt;20</v>
      </c>
      <c r="AI5389">
        <f t="shared" si="169"/>
        <v>0</v>
      </c>
      <c r="AJ5389" t="str" cm="1">
        <f t="array" ref="AJ5389">_xlfn.IFS(
C5389&lt;=20, "&lt;20",
AND(C5389&gt;=20, C5389&lt;35), "20-35",
AND(C5389&gt;=35, C5389&lt;50), "35-50",
C5389&gt;=50, "50-100"
)</f>
        <v>50-100</v>
      </c>
      <c r="AK5389" t="str" cm="1">
        <f t="array" ref="AK5389">_xlfn.IFS(
G5389&lt;6, "&lt;6",
AND(G5389&gt;=6, G5389&lt;12), "6-12",
AND(G5389&gt;=12, G5389&lt;18), "12-18",  AND(G5389&gt;=18, G5389&lt;24), "18-24", G5389&gt;=24, "24-36")</f>
        <v>6-12</v>
      </c>
    </row>
    <row r="5390" spans="1:37" x14ac:dyDescent="0.3">
      <c r="A5390" t="s">
        <v>5490</v>
      </c>
      <c r="B5390" t="s">
        <v>44</v>
      </c>
      <c r="C5390">
        <v>66</v>
      </c>
      <c r="D5390" t="s">
        <v>34</v>
      </c>
      <c r="E5390" t="s">
        <v>69</v>
      </c>
      <c r="F5390">
        <v>13</v>
      </c>
      <c r="G5390">
        <v>6</v>
      </c>
      <c r="H5390" t="s">
        <v>66</v>
      </c>
      <c r="I5390" t="s">
        <v>37</v>
      </c>
      <c r="J5390" t="s">
        <v>37</v>
      </c>
      <c r="K5390" t="s">
        <v>37</v>
      </c>
      <c r="L5390" t="s">
        <v>50</v>
      </c>
      <c r="M5390" t="s">
        <v>34</v>
      </c>
      <c r="N5390" t="s">
        <v>37</v>
      </c>
      <c r="O5390" t="s">
        <v>37</v>
      </c>
      <c r="P5390" t="s">
        <v>37</v>
      </c>
      <c r="Q5390" t="s">
        <v>34</v>
      </c>
      <c r="R5390" t="s">
        <v>37</v>
      </c>
      <c r="S5390" t="s">
        <v>37</v>
      </c>
      <c r="T5390" t="s">
        <v>37</v>
      </c>
      <c r="U5390" t="s">
        <v>67</v>
      </c>
      <c r="V5390" t="s">
        <v>37</v>
      </c>
      <c r="W5390" t="s">
        <v>51</v>
      </c>
      <c r="X5390">
        <v>98.65</v>
      </c>
      <c r="Y5390">
        <v>7129.45</v>
      </c>
      <c r="Z5390">
        <v>0</v>
      </c>
      <c r="AA5390">
        <v>0</v>
      </c>
      <c r="AB5390">
        <v>2535.12</v>
      </c>
      <c r="AC5390">
        <v>9664.57</v>
      </c>
      <c r="AD5390" t="s">
        <v>41</v>
      </c>
      <c r="AE5390" t="s">
        <v>42</v>
      </c>
      <c r="AF5390" t="s">
        <v>42</v>
      </c>
      <c r="AG5390">
        <f t="shared" si="168"/>
        <v>0</v>
      </c>
      <c r="AH5390" t="str" cm="1">
        <f t="array" ref="AH5390">_xlfn.IFS(
X5390&lt;=20, "&lt;20",
AND(X5390&gt;=20, X5390&lt;50), "20-50",
AND(X5390&gt;=50, X5390&lt;100), "50-100",
X5390&gt;=100, "&gt;100"
)</f>
        <v>50-100</v>
      </c>
      <c r="AI5390">
        <f t="shared" si="169"/>
        <v>0</v>
      </c>
      <c r="AJ5390" t="str" cm="1">
        <f t="array" ref="AJ5390">_xlfn.IFS(
C5390&lt;=20, "&lt;20",
AND(C5390&gt;=20, C5390&lt;35), "20-35",
AND(C5390&gt;=35, C5390&lt;50), "35-50",
C5390&gt;=50, "50-100"
)</f>
        <v>50-100</v>
      </c>
      <c r="AK5390" t="str" cm="1">
        <f t="array" ref="AK5390">_xlfn.IFS(
G5390&lt;6, "&lt;6",
AND(G5390&gt;=6, G5390&lt;12), "6-12",
AND(G5390&gt;=12, G5390&lt;18), "12-18",  AND(G5390&gt;=18, G5390&lt;24), "18-24", G5390&gt;=24, "24-36")</f>
        <v>6-12</v>
      </c>
    </row>
    <row r="5391" spans="1:37" x14ac:dyDescent="0.3">
      <c r="A5391" t="s">
        <v>5491</v>
      </c>
      <c r="B5391" t="s">
        <v>44</v>
      </c>
      <c r="C5391">
        <v>60</v>
      </c>
      <c r="D5391" t="s">
        <v>34</v>
      </c>
      <c r="E5391" t="s">
        <v>87</v>
      </c>
      <c r="F5391">
        <v>6</v>
      </c>
      <c r="G5391">
        <v>30</v>
      </c>
      <c r="H5391" t="s">
        <v>36</v>
      </c>
      <c r="I5391" t="s">
        <v>37</v>
      </c>
      <c r="J5391" t="s">
        <v>34</v>
      </c>
      <c r="K5391" t="s">
        <v>37</v>
      </c>
      <c r="L5391" t="s">
        <v>50</v>
      </c>
      <c r="M5391" t="s">
        <v>37</v>
      </c>
      <c r="N5391" t="s">
        <v>34</v>
      </c>
      <c r="O5391" t="s">
        <v>34</v>
      </c>
      <c r="P5391" t="s">
        <v>34</v>
      </c>
      <c r="Q5391" t="s">
        <v>34</v>
      </c>
      <c r="R5391" t="s">
        <v>34</v>
      </c>
      <c r="S5391" t="s">
        <v>34</v>
      </c>
      <c r="T5391" t="s">
        <v>37</v>
      </c>
      <c r="U5391" t="s">
        <v>46</v>
      </c>
      <c r="V5391" t="s">
        <v>37</v>
      </c>
      <c r="W5391" t="s">
        <v>51</v>
      </c>
      <c r="X5391">
        <v>75.2</v>
      </c>
      <c r="Y5391">
        <v>3198.6</v>
      </c>
      <c r="Z5391">
        <v>0</v>
      </c>
      <c r="AA5391">
        <v>0</v>
      </c>
      <c r="AB5391">
        <v>1462</v>
      </c>
      <c r="AC5391">
        <v>4660.6000000000004</v>
      </c>
      <c r="AD5391" t="s">
        <v>52</v>
      </c>
      <c r="AE5391" t="s">
        <v>58</v>
      </c>
      <c r="AF5391" t="s">
        <v>62</v>
      </c>
      <c r="AG5391">
        <f t="shared" si="168"/>
        <v>1</v>
      </c>
      <c r="AH5391" t="str" cm="1">
        <f t="array" ref="AH5391">_xlfn.IFS(
X5391&lt;=20, "&lt;20",
AND(X5391&gt;=20, X5391&lt;50), "20-50",
AND(X5391&gt;=50, X5391&lt;100), "50-100",
X5391&gt;=100, "&gt;100"
)</f>
        <v>50-100</v>
      </c>
      <c r="AI5391">
        <f t="shared" si="169"/>
        <v>0</v>
      </c>
      <c r="AJ5391" t="str" cm="1">
        <f t="array" ref="AJ5391">_xlfn.IFS(
C5391&lt;=20, "&lt;20",
AND(C5391&gt;=20, C5391&lt;35), "20-35",
AND(C5391&gt;=35, C5391&lt;50), "35-50",
C5391&gt;=50, "50-100"
)</f>
        <v>50-100</v>
      </c>
      <c r="AK5391" t="str" cm="1">
        <f t="array" ref="AK5391">_xlfn.IFS(
G5391&lt;6, "&lt;6",
AND(G5391&gt;=6, G5391&lt;12), "6-12",
AND(G5391&gt;=12, G5391&lt;18), "12-18",  AND(G5391&gt;=18, G5391&lt;24), "18-24", G5391&gt;=24, "24-36")</f>
        <v>24-36</v>
      </c>
    </row>
    <row r="5392" spans="1:37" x14ac:dyDescent="0.3">
      <c r="A5392" t="s">
        <v>5492</v>
      </c>
      <c r="B5392" t="s">
        <v>44</v>
      </c>
      <c r="C5392">
        <v>61</v>
      </c>
      <c r="D5392" t="s">
        <v>34</v>
      </c>
      <c r="E5392" t="s">
        <v>103</v>
      </c>
      <c r="F5392">
        <v>1</v>
      </c>
      <c r="G5392">
        <v>31</v>
      </c>
      <c r="H5392" t="s">
        <v>70</v>
      </c>
      <c r="I5392" t="s">
        <v>34</v>
      </c>
      <c r="J5392" t="s">
        <v>34</v>
      </c>
      <c r="K5392" t="s">
        <v>37</v>
      </c>
      <c r="L5392" t="s">
        <v>72</v>
      </c>
      <c r="M5392" t="s">
        <v>34</v>
      </c>
      <c r="N5392" t="s">
        <v>37</v>
      </c>
      <c r="O5392" t="s">
        <v>37</v>
      </c>
      <c r="P5392" t="s">
        <v>34</v>
      </c>
      <c r="Q5392" t="s">
        <v>37</v>
      </c>
      <c r="R5392" t="s">
        <v>37</v>
      </c>
      <c r="S5392" t="s">
        <v>37</v>
      </c>
      <c r="T5392" t="s">
        <v>37</v>
      </c>
      <c r="U5392" t="s">
        <v>67</v>
      </c>
      <c r="V5392" t="s">
        <v>37</v>
      </c>
      <c r="W5392" t="s">
        <v>51</v>
      </c>
      <c r="X5392">
        <v>55</v>
      </c>
      <c r="Y5392">
        <v>3094.05</v>
      </c>
      <c r="Z5392">
        <v>0</v>
      </c>
      <c r="AA5392">
        <v>0</v>
      </c>
      <c r="AB5392">
        <v>0</v>
      </c>
      <c r="AC5392">
        <v>3094.05</v>
      </c>
      <c r="AD5392" t="s">
        <v>41</v>
      </c>
      <c r="AE5392" t="s">
        <v>42</v>
      </c>
      <c r="AF5392" t="s">
        <v>42</v>
      </c>
      <c r="AG5392">
        <f t="shared" si="168"/>
        <v>0</v>
      </c>
      <c r="AH5392" t="str" cm="1">
        <f t="array" ref="AH5392">_xlfn.IFS(
X5392&lt;=20, "&lt;20",
AND(X5392&gt;=20, X5392&lt;50), "20-50",
AND(X5392&gt;=50, X5392&lt;100), "50-100",
X5392&gt;=100, "&gt;100"
)</f>
        <v>50-100</v>
      </c>
      <c r="AI5392">
        <f t="shared" si="169"/>
        <v>0</v>
      </c>
      <c r="AJ5392" t="str" cm="1">
        <f t="array" ref="AJ5392">_xlfn.IFS(
C5392&lt;=20, "&lt;20",
AND(C5392&gt;=20, C5392&lt;35), "20-35",
AND(C5392&gt;=35, C5392&lt;50), "35-50",
C5392&gt;=50, "50-100"
)</f>
        <v>50-100</v>
      </c>
      <c r="AK5392" t="str" cm="1">
        <f t="array" ref="AK5392">_xlfn.IFS(
G5392&lt;6, "&lt;6",
AND(G5392&gt;=6, G5392&lt;12), "6-12",
AND(G5392&gt;=12, G5392&lt;18), "12-18",  AND(G5392&gt;=18, G5392&lt;24), "18-24", G5392&gt;=24, "24-36")</f>
        <v>24-36</v>
      </c>
    </row>
    <row r="5393" spans="1:37" x14ac:dyDescent="0.3">
      <c r="A5393" t="s">
        <v>5493</v>
      </c>
      <c r="B5393" t="s">
        <v>33</v>
      </c>
      <c r="C5393">
        <v>38</v>
      </c>
      <c r="D5393" t="s">
        <v>37</v>
      </c>
      <c r="E5393" t="s">
        <v>82</v>
      </c>
      <c r="F5393">
        <v>6</v>
      </c>
      <c r="G5393">
        <v>4</v>
      </c>
      <c r="H5393" t="s">
        <v>36</v>
      </c>
      <c r="I5393" t="s">
        <v>34</v>
      </c>
      <c r="J5393" t="s">
        <v>34</v>
      </c>
      <c r="K5393" t="s">
        <v>37</v>
      </c>
      <c r="L5393" t="s">
        <v>72</v>
      </c>
      <c r="M5393" t="s">
        <v>34</v>
      </c>
      <c r="N5393" t="s">
        <v>34</v>
      </c>
      <c r="O5393" t="s">
        <v>34</v>
      </c>
      <c r="P5393" t="s">
        <v>37</v>
      </c>
      <c r="Q5393" t="s">
        <v>37</v>
      </c>
      <c r="R5393" t="s">
        <v>34</v>
      </c>
      <c r="S5393" t="s">
        <v>34</v>
      </c>
      <c r="T5393" t="s">
        <v>34</v>
      </c>
      <c r="U5393" t="s">
        <v>46</v>
      </c>
      <c r="V5393" t="s">
        <v>34</v>
      </c>
      <c r="W5393" t="s">
        <v>51</v>
      </c>
      <c r="X5393">
        <v>40.1</v>
      </c>
      <c r="Y5393">
        <v>40.1</v>
      </c>
      <c r="Z5393">
        <v>0</v>
      </c>
      <c r="AA5393">
        <v>10</v>
      </c>
      <c r="AB5393">
        <v>0</v>
      </c>
      <c r="AC5393">
        <v>50.1</v>
      </c>
      <c r="AD5393" t="s">
        <v>52</v>
      </c>
      <c r="AE5393" t="s">
        <v>104</v>
      </c>
      <c r="AF5393" t="s">
        <v>150</v>
      </c>
      <c r="AG5393">
        <f t="shared" si="168"/>
        <v>1</v>
      </c>
      <c r="AH5393" t="str" cm="1">
        <f t="array" ref="AH5393">_xlfn.IFS(
X5393&lt;=20, "&lt;20",
AND(X5393&gt;=20, X5393&lt;50), "20-50",
AND(X5393&gt;=50, X5393&lt;100), "50-100",
X5393&gt;=100, "&gt;100"
)</f>
        <v>20-50</v>
      </c>
      <c r="AI5393">
        <f t="shared" si="169"/>
        <v>0</v>
      </c>
      <c r="AJ5393" t="str" cm="1">
        <f t="array" ref="AJ5393">_xlfn.IFS(
C5393&lt;=20, "&lt;20",
AND(C5393&gt;=20, C5393&lt;35), "20-35",
AND(C5393&gt;=35, C5393&lt;50), "35-50",
C5393&gt;=50, "50-100"
)</f>
        <v>35-50</v>
      </c>
      <c r="AK5393" t="str" cm="1">
        <f t="array" ref="AK5393">_xlfn.IFS(
G5393&lt;6, "&lt;6",
AND(G5393&gt;=6, G5393&lt;12), "6-12",
AND(G5393&gt;=12, G5393&lt;18), "12-18",  AND(G5393&gt;=18, G5393&lt;24), "18-24", G5393&gt;=24, "24-36")</f>
        <v>&lt;6</v>
      </c>
    </row>
    <row r="5394" spans="1:37" x14ac:dyDescent="0.3">
      <c r="A5394" t="s">
        <v>5494</v>
      </c>
      <c r="B5394" t="s">
        <v>44</v>
      </c>
      <c r="C5394">
        <v>47</v>
      </c>
      <c r="D5394" t="s">
        <v>37</v>
      </c>
      <c r="E5394" t="s">
        <v>56</v>
      </c>
      <c r="F5394">
        <v>3</v>
      </c>
      <c r="G5394">
        <v>35</v>
      </c>
      <c r="H5394" t="s">
        <v>36</v>
      </c>
      <c r="I5394" t="s">
        <v>37</v>
      </c>
      <c r="J5394" t="s">
        <v>37</v>
      </c>
      <c r="K5394" t="s">
        <v>37</v>
      </c>
      <c r="L5394" t="s">
        <v>50</v>
      </c>
      <c r="M5394" t="s">
        <v>34</v>
      </c>
      <c r="N5394" t="s">
        <v>34</v>
      </c>
      <c r="O5394" t="s">
        <v>37</v>
      </c>
      <c r="P5394" t="s">
        <v>34</v>
      </c>
      <c r="Q5394" t="s">
        <v>34</v>
      </c>
      <c r="R5394" t="s">
        <v>37</v>
      </c>
      <c r="S5394" t="s">
        <v>37</v>
      </c>
      <c r="T5394" t="s">
        <v>34</v>
      </c>
      <c r="U5394" t="s">
        <v>46</v>
      </c>
      <c r="V5394" t="s">
        <v>37</v>
      </c>
      <c r="W5394" t="s">
        <v>51</v>
      </c>
      <c r="X5394">
        <v>91.05</v>
      </c>
      <c r="Y5394">
        <v>2954.5</v>
      </c>
      <c r="Z5394">
        <v>0</v>
      </c>
      <c r="AA5394">
        <v>70</v>
      </c>
      <c r="AB5394">
        <v>1501.44</v>
      </c>
      <c r="AC5394">
        <v>4525.9399999999996</v>
      </c>
      <c r="AD5394" t="s">
        <v>52</v>
      </c>
      <c r="AE5394" t="s">
        <v>53</v>
      </c>
      <c r="AF5394" t="s">
        <v>162</v>
      </c>
      <c r="AG5394">
        <f t="shared" si="168"/>
        <v>1</v>
      </c>
      <c r="AH5394" t="str" cm="1">
        <f t="array" ref="AH5394">_xlfn.IFS(
X5394&lt;=20, "&lt;20",
AND(X5394&gt;=20, X5394&lt;50), "20-50",
AND(X5394&gt;=50, X5394&lt;100), "50-100",
X5394&gt;=100, "&gt;100"
)</f>
        <v>50-100</v>
      </c>
      <c r="AI5394">
        <f t="shared" si="169"/>
        <v>0</v>
      </c>
      <c r="AJ5394" t="str" cm="1">
        <f t="array" ref="AJ5394">_xlfn.IFS(
C5394&lt;=20, "&lt;20",
AND(C5394&gt;=20, C5394&lt;35), "20-35",
AND(C5394&gt;=35, C5394&lt;50), "35-50",
C5394&gt;=50, "50-100"
)</f>
        <v>35-50</v>
      </c>
      <c r="AK5394" t="str" cm="1">
        <f t="array" ref="AK5394">_xlfn.IFS(
G5394&lt;6, "&lt;6",
AND(G5394&gt;=6, G5394&lt;12), "6-12",
AND(G5394&gt;=12, G5394&lt;18), "12-18",  AND(G5394&gt;=18, G5394&lt;24), "18-24", G5394&gt;=24, "24-36")</f>
        <v>24-36</v>
      </c>
    </row>
    <row r="5395" spans="1:37" x14ac:dyDescent="0.3">
      <c r="A5395" t="s">
        <v>5495</v>
      </c>
      <c r="B5395" t="s">
        <v>44</v>
      </c>
      <c r="C5395">
        <v>77</v>
      </c>
      <c r="D5395" t="s">
        <v>37</v>
      </c>
      <c r="E5395" t="s">
        <v>74</v>
      </c>
      <c r="F5395">
        <v>12</v>
      </c>
      <c r="G5395">
        <v>23</v>
      </c>
      <c r="H5395" t="s">
        <v>70</v>
      </c>
      <c r="I5395" t="s">
        <v>37</v>
      </c>
      <c r="J5395" t="s">
        <v>37</v>
      </c>
      <c r="K5395" t="s">
        <v>37</v>
      </c>
      <c r="L5395" t="s">
        <v>50</v>
      </c>
      <c r="M5395" t="s">
        <v>34</v>
      </c>
      <c r="N5395" t="s">
        <v>37</v>
      </c>
      <c r="O5395" t="s">
        <v>37</v>
      </c>
      <c r="P5395" t="s">
        <v>37</v>
      </c>
      <c r="Q5395" t="s">
        <v>37</v>
      </c>
      <c r="R5395" t="s">
        <v>37</v>
      </c>
      <c r="S5395" t="s">
        <v>34</v>
      </c>
      <c r="T5395" t="s">
        <v>37</v>
      </c>
      <c r="U5395" t="s">
        <v>67</v>
      </c>
      <c r="V5395" t="s">
        <v>37</v>
      </c>
      <c r="W5395" t="s">
        <v>51</v>
      </c>
      <c r="X5395">
        <v>113.6</v>
      </c>
      <c r="Y5395">
        <v>6292.7</v>
      </c>
      <c r="Z5395">
        <v>0</v>
      </c>
      <c r="AA5395">
        <v>0</v>
      </c>
      <c r="AB5395">
        <v>710.05</v>
      </c>
      <c r="AC5395">
        <v>7002.75</v>
      </c>
      <c r="AD5395" t="s">
        <v>41</v>
      </c>
      <c r="AE5395" t="s">
        <v>42</v>
      </c>
      <c r="AF5395" t="s">
        <v>42</v>
      </c>
      <c r="AG5395">
        <f t="shared" si="168"/>
        <v>0</v>
      </c>
      <c r="AH5395" t="str" cm="1">
        <f t="array" ref="AH5395">_xlfn.IFS(
X5395&lt;=20, "&lt;20",
AND(X5395&gt;=20, X5395&lt;50), "20-50",
AND(X5395&gt;=50, X5395&lt;100), "50-100",
X5395&gt;=100, "&gt;100"
)</f>
        <v>&gt;100</v>
      </c>
      <c r="AI5395">
        <f t="shared" si="169"/>
        <v>0</v>
      </c>
      <c r="AJ5395" t="str" cm="1">
        <f t="array" ref="AJ5395">_xlfn.IFS(
C5395&lt;=20, "&lt;20",
AND(C5395&gt;=20, C5395&lt;35), "20-35",
AND(C5395&gt;=35, C5395&lt;50), "35-50",
C5395&gt;=50, "50-100"
)</f>
        <v>50-100</v>
      </c>
      <c r="AK5395" t="str" cm="1">
        <f t="array" ref="AK5395">_xlfn.IFS(
G5395&lt;6, "&lt;6",
AND(G5395&gt;=6, G5395&lt;12), "6-12",
AND(G5395&gt;=12, G5395&lt;18), "12-18",  AND(G5395&gt;=18, G5395&lt;24), "18-24", G5395&gt;=24, "24-36")</f>
        <v>18-24</v>
      </c>
    </row>
    <row r="5396" spans="1:37" x14ac:dyDescent="0.3">
      <c r="A5396" t="s">
        <v>5496</v>
      </c>
      <c r="B5396" t="s">
        <v>33</v>
      </c>
      <c r="C5396">
        <v>65</v>
      </c>
      <c r="D5396" t="s">
        <v>34</v>
      </c>
      <c r="E5396" t="s">
        <v>114</v>
      </c>
      <c r="F5396">
        <v>5</v>
      </c>
      <c r="G5396">
        <v>24</v>
      </c>
      <c r="H5396" t="s">
        <v>36</v>
      </c>
      <c r="I5396" t="s">
        <v>34</v>
      </c>
      <c r="J5396" t="s">
        <v>34</v>
      </c>
      <c r="K5396" t="s">
        <v>37</v>
      </c>
      <c r="L5396" t="s">
        <v>72</v>
      </c>
      <c r="M5396" t="s">
        <v>34</v>
      </c>
      <c r="N5396" t="s">
        <v>37</v>
      </c>
      <c r="O5396" t="s">
        <v>34</v>
      </c>
      <c r="P5396" t="s">
        <v>34</v>
      </c>
      <c r="Q5396" t="s">
        <v>34</v>
      </c>
      <c r="R5396" t="s">
        <v>34</v>
      </c>
      <c r="S5396" t="s">
        <v>34</v>
      </c>
      <c r="T5396" t="s">
        <v>37</v>
      </c>
      <c r="U5396" t="s">
        <v>46</v>
      </c>
      <c r="V5396" t="s">
        <v>37</v>
      </c>
      <c r="W5396" t="s">
        <v>40</v>
      </c>
      <c r="X5396">
        <v>30.05</v>
      </c>
      <c r="Y5396">
        <v>1529.45</v>
      </c>
      <c r="Z5396">
        <v>0</v>
      </c>
      <c r="AA5396">
        <v>0</v>
      </c>
      <c r="AB5396">
        <v>0</v>
      </c>
      <c r="AC5396">
        <v>1529.45</v>
      </c>
      <c r="AD5396" t="s">
        <v>41</v>
      </c>
      <c r="AE5396" t="s">
        <v>42</v>
      </c>
      <c r="AF5396" t="s">
        <v>42</v>
      </c>
      <c r="AG5396">
        <f t="shared" si="168"/>
        <v>0</v>
      </c>
      <c r="AH5396" t="str" cm="1">
        <f t="array" ref="AH5396">_xlfn.IFS(
X5396&lt;=20, "&lt;20",
AND(X5396&gt;=20, X5396&lt;50), "20-50",
AND(X5396&gt;=50, X5396&lt;100), "50-100",
X5396&gt;=100, "&gt;100"
)</f>
        <v>20-50</v>
      </c>
      <c r="AI5396">
        <f t="shared" si="169"/>
        <v>0</v>
      </c>
      <c r="AJ5396" t="str" cm="1">
        <f t="array" ref="AJ5396">_xlfn.IFS(
C5396&lt;=20, "&lt;20",
AND(C5396&gt;=20, C5396&lt;35), "20-35",
AND(C5396&gt;=35, C5396&lt;50), "35-50",
C5396&gt;=50, "50-100"
)</f>
        <v>50-100</v>
      </c>
      <c r="AK5396" t="str" cm="1">
        <f t="array" ref="AK5396">_xlfn.IFS(
G5396&lt;6, "&lt;6",
AND(G5396&gt;=6, G5396&lt;12), "6-12",
AND(G5396&gt;=12, G5396&lt;18), "12-18",  AND(G5396&gt;=18, G5396&lt;24), "18-24", G5396&gt;=24, "24-36")</f>
        <v>24-36</v>
      </c>
    </row>
    <row r="5397" spans="1:37" x14ac:dyDescent="0.3">
      <c r="A5397" t="s">
        <v>5497</v>
      </c>
      <c r="B5397" t="s">
        <v>44</v>
      </c>
      <c r="C5397">
        <v>40</v>
      </c>
      <c r="D5397" t="s">
        <v>37</v>
      </c>
      <c r="E5397" t="s">
        <v>90</v>
      </c>
      <c r="F5397">
        <v>12</v>
      </c>
      <c r="G5397">
        <v>6</v>
      </c>
      <c r="H5397" t="s">
        <v>36</v>
      </c>
      <c r="I5397" t="s">
        <v>37</v>
      </c>
      <c r="J5397" t="s">
        <v>34</v>
      </c>
      <c r="K5397" t="s">
        <v>37</v>
      </c>
      <c r="L5397" t="s">
        <v>72</v>
      </c>
      <c r="M5397" t="s">
        <v>34</v>
      </c>
      <c r="N5397" t="s">
        <v>34</v>
      </c>
      <c r="O5397" t="s">
        <v>34</v>
      </c>
      <c r="P5397" t="s">
        <v>37</v>
      </c>
      <c r="Q5397" t="s">
        <v>34</v>
      </c>
      <c r="R5397" t="s">
        <v>34</v>
      </c>
      <c r="S5397" t="s">
        <v>34</v>
      </c>
      <c r="T5397" t="s">
        <v>37</v>
      </c>
      <c r="U5397" t="s">
        <v>46</v>
      </c>
      <c r="V5397" t="s">
        <v>37</v>
      </c>
      <c r="W5397" t="s">
        <v>40</v>
      </c>
      <c r="X5397">
        <v>48.8</v>
      </c>
      <c r="Y5397">
        <v>297.35000000000002</v>
      </c>
      <c r="Z5397">
        <v>0</v>
      </c>
      <c r="AA5397">
        <v>0</v>
      </c>
      <c r="AB5397">
        <v>296.7</v>
      </c>
      <c r="AC5397">
        <v>594.04999999999995</v>
      </c>
      <c r="AD5397" t="s">
        <v>41</v>
      </c>
      <c r="AE5397" t="s">
        <v>42</v>
      </c>
      <c r="AF5397" t="s">
        <v>42</v>
      </c>
      <c r="AG5397">
        <f t="shared" si="168"/>
        <v>0</v>
      </c>
      <c r="AH5397" t="str" cm="1">
        <f t="array" ref="AH5397">_xlfn.IFS(
X5397&lt;=20, "&lt;20",
AND(X5397&gt;=20, X5397&lt;50), "20-50",
AND(X5397&gt;=50, X5397&lt;100), "50-100",
X5397&gt;=100, "&gt;100"
)</f>
        <v>20-50</v>
      </c>
      <c r="AI5397">
        <f t="shared" si="169"/>
        <v>0</v>
      </c>
      <c r="AJ5397" t="str" cm="1">
        <f t="array" ref="AJ5397">_xlfn.IFS(
C5397&lt;=20, "&lt;20",
AND(C5397&gt;=20, C5397&lt;35), "20-35",
AND(C5397&gt;=35, C5397&lt;50), "35-50",
C5397&gt;=50, "50-100"
)</f>
        <v>35-50</v>
      </c>
      <c r="AK5397" t="str" cm="1">
        <f t="array" ref="AK5397">_xlfn.IFS(
G5397&lt;6, "&lt;6",
AND(G5397&gt;=6, G5397&lt;12), "6-12",
AND(G5397&gt;=12, G5397&lt;18), "12-18",  AND(G5397&gt;=18, G5397&lt;24), "18-24", G5397&gt;=24, "24-36")</f>
        <v>6-12</v>
      </c>
    </row>
    <row r="5398" spans="1:37" x14ac:dyDescent="0.3">
      <c r="A5398" t="s">
        <v>5498</v>
      </c>
      <c r="B5398" t="s">
        <v>44</v>
      </c>
      <c r="C5398">
        <v>52</v>
      </c>
      <c r="D5398" t="s">
        <v>34</v>
      </c>
      <c r="E5398" t="s">
        <v>45</v>
      </c>
      <c r="F5398">
        <v>12</v>
      </c>
      <c r="G5398">
        <v>1</v>
      </c>
      <c r="H5398" t="s">
        <v>49</v>
      </c>
      <c r="I5398" t="s">
        <v>37</v>
      </c>
      <c r="J5398" t="s">
        <v>34</v>
      </c>
      <c r="K5398" t="s">
        <v>37</v>
      </c>
      <c r="L5398" t="s">
        <v>72</v>
      </c>
      <c r="M5398" t="s">
        <v>34</v>
      </c>
      <c r="N5398" t="s">
        <v>34</v>
      </c>
      <c r="O5398" t="s">
        <v>37</v>
      </c>
      <c r="P5398" t="s">
        <v>34</v>
      </c>
      <c r="Q5398" t="s">
        <v>34</v>
      </c>
      <c r="R5398" t="s">
        <v>34</v>
      </c>
      <c r="S5398" t="s">
        <v>34</v>
      </c>
      <c r="T5398" t="s">
        <v>37</v>
      </c>
      <c r="U5398" t="s">
        <v>46</v>
      </c>
      <c r="V5398" t="s">
        <v>37</v>
      </c>
      <c r="W5398" t="s">
        <v>51</v>
      </c>
      <c r="X5398">
        <v>51.05</v>
      </c>
      <c r="Y5398">
        <v>415.05</v>
      </c>
      <c r="Z5398">
        <v>0</v>
      </c>
      <c r="AA5398">
        <v>0</v>
      </c>
      <c r="AB5398">
        <v>30.8</v>
      </c>
      <c r="AC5398">
        <v>445.85</v>
      </c>
      <c r="AD5398" t="s">
        <v>52</v>
      </c>
      <c r="AE5398" t="s">
        <v>58</v>
      </c>
      <c r="AF5398" t="s">
        <v>59</v>
      </c>
      <c r="AG5398">
        <f t="shared" si="168"/>
        <v>1</v>
      </c>
      <c r="AH5398" t="str" cm="1">
        <f t="array" ref="AH5398">_xlfn.IFS(
X5398&lt;=20, "&lt;20",
AND(X5398&gt;=20, X5398&lt;50), "20-50",
AND(X5398&gt;=50, X5398&lt;100), "50-100",
X5398&gt;=100, "&gt;100"
)</f>
        <v>50-100</v>
      </c>
      <c r="AI5398">
        <f t="shared" si="169"/>
        <v>0</v>
      </c>
      <c r="AJ5398" t="str" cm="1">
        <f t="array" ref="AJ5398">_xlfn.IFS(
C5398&lt;=20, "&lt;20",
AND(C5398&gt;=20, C5398&lt;35), "20-35",
AND(C5398&gt;=35, C5398&lt;50), "35-50",
C5398&gt;=50, "50-100"
)</f>
        <v>50-100</v>
      </c>
      <c r="AK5398" t="str" cm="1">
        <f t="array" ref="AK5398">_xlfn.IFS(
G5398&lt;6, "&lt;6",
AND(G5398&gt;=6, G5398&lt;12), "6-12",
AND(G5398&gt;=12, G5398&lt;18), "12-18",  AND(G5398&gt;=18, G5398&lt;24), "18-24", G5398&gt;=24, "24-36")</f>
        <v>&lt;6</v>
      </c>
    </row>
    <row r="5399" spans="1:37" x14ac:dyDescent="0.3">
      <c r="A5399" t="s">
        <v>5499</v>
      </c>
      <c r="B5399" t="s">
        <v>44</v>
      </c>
      <c r="C5399">
        <v>59</v>
      </c>
      <c r="D5399" t="s">
        <v>34</v>
      </c>
      <c r="E5399" t="s">
        <v>48</v>
      </c>
      <c r="F5399">
        <v>12</v>
      </c>
      <c r="G5399">
        <v>21</v>
      </c>
      <c r="H5399" t="s">
        <v>110</v>
      </c>
      <c r="I5399" t="s">
        <v>34</v>
      </c>
      <c r="J5399" t="s">
        <v>34</v>
      </c>
      <c r="K5399" t="s">
        <v>37</v>
      </c>
      <c r="L5399" t="s">
        <v>72</v>
      </c>
      <c r="M5399" t="s">
        <v>34</v>
      </c>
      <c r="N5399" t="s">
        <v>34</v>
      </c>
      <c r="O5399" t="s">
        <v>37</v>
      </c>
      <c r="P5399" t="s">
        <v>37</v>
      </c>
      <c r="Q5399" t="s">
        <v>34</v>
      </c>
      <c r="R5399" t="s">
        <v>34</v>
      </c>
      <c r="S5399" t="s">
        <v>34</v>
      </c>
      <c r="T5399" t="s">
        <v>37</v>
      </c>
      <c r="U5399" t="s">
        <v>46</v>
      </c>
      <c r="V5399" t="s">
        <v>37</v>
      </c>
      <c r="W5399" t="s">
        <v>143</v>
      </c>
      <c r="X5399">
        <v>35.75</v>
      </c>
      <c r="Y5399">
        <v>961.4</v>
      </c>
      <c r="Z5399">
        <v>0</v>
      </c>
      <c r="AA5399">
        <v>0</v>
      </c>
      <c r="AB5399">
        <v>0</v>
      </c>
      <c r="AC5399">
        <v>961.4</v>
      </c>
      <c r="AD5399" t="s">
        <v>41</v>
      </c>
      <c r="AE5399" t="s">
        <v>42</v>
      </c>
      <c r="AF5399" t="s">
        <v>42</v>
      </c>
      <c r="AG5399">
        <f t="shared" si="168"/>
        <v>0</v>
      </c>
      <c r="AH5399" t="str" cm="1">
        <f t="array" ref="AH5399">_xlfn.IFS(
X5399&lt;=20, "&lt;20",
AND(X5399&gt;=20, X5399&lt;50), "20-50",
AND(X5399&gt;=50, X5399&lt;100), "50-100",
X5399&gt;=100, "&gt;100"
)</f>
        <v>20-50</v>
      </c>
      <c r="AI5399">
        <f t="shared" si="169"/>
        <v>0</v>
      </c>
      <c r="AJ5399" t="str" cm="1">
        <f t="array" ref="AJ5399">_xlfn.IFS(
C5399&lt;=20, "&lt;20",
AND(C5399&gt;=20, C5399&lt;35), "20-35",
AND(C5399&gt;=35, C5399&lt;50), "35-50",
C5399&gt;=50, "50-100"
)</f>
        <v>50-100</v>
      </c>
      <c r="AK5399" t="str" cm="1">
        <f t="array" ref="AK5399">_xlfn.IFS(
G5399&lt;6, "&lt;6",
AND(G5399&gt;=6, G5399&lt;12), "6-12",
AND(G5399&gt;=12, G5399&lt;18), "12-18",  AND(G5399&gt;=18, G5399&lt;24), "18-24", G5399&gt;=24, "24-36")</f>
        <v>18-24</v>
      </c>
    </row>
    <row r="5400" spans="1:37" x14ac:dyDescent="0.3">
      <c r="A5400" t="s">
        <v>5500</v>
      </c>
      <c r="B5400" t="s">
        <v>33</v>
      </c>
      <c r="C5400">
        <v>55</v>
      </c>
      <c r="D5400" t="s">
        <v>34</v>
      </c>
      <c r="E5400" t="s">
        <v>74</v>
      </c>
      <c r="F5400">
        <v>5</v>
      </c>
      <c r="G5400">
        <v>14</v>
      </c>
      <c r="H5400" t="s">
        <v>57</v>
      </c>
      <c r="I5400" t="s">
        <v>37</v>
      </c>
      <c r="J5400" t="s">
        <v>34</v>
      </c>
      <c r="K5400" t="s">
        <v>37</v>
      </c>
      <c r="L5400" t="s">
        <v>38</v>
      </c>
      <c r="M5400" t="s">
        <v>37</v>
      </c>
      <c r="N5400" t="s">
        <v>37</v>
      </c>
      <c r="O5400" t="s">
        <v>34</v>
      </c>
      <c r="P5400" t="s">
        <v>34</v>
      </c>
      <c r="Q5400" t="s">
        <v>34</v>
      </c>
      <c r="R5400" t="s">
        <v>34</v>
      </c>
      <c r="S5400" t="s">
        <v>34</v>
      </c>
      <c r="T5400" t="s">
        <v>37</v>
      </c>
      <c r="U5400" t="s">
        <v>39</v>
      </c>
      <c r="V5400" t="s">
        <v>37</v>
      </c>
      <c r="W5400" t="s">
        <v>40</v>
      </c>
      <c r="X5400">
        <v>55.85</v>
      </c>
      <c r="Y5400">
        <v>857.8</v>
      </c>
      <c r="Z5400">
        <v>0</v>
      </c>
      <c r="AA5400">
        <v>0</v>
      </c>
      <c r="AB5400">
        <v>336.64</v>
      </c>
      <c r="AC5400">
        <v>1194.44</v>
      </c>
      <c r="AD5400" t="s">
        <v>41</v>
      </c>
      <c r="AE5400" t="s">
        <v>42</v>
      </c>
      <c r="AF5400" t="s">
        <v>42</v>
      </c>
      <c r="AG5400">
        <f t="shared" si="168"/>
        <v>0</v>
      </c>
      <c r="AH5400" t="str" cm="1">
        <f t="array" ref="AH5400">_xlfn.IFS(
X5400&lt;=20, "&lt;20",
AND(X5400&gt;=20, X5400&lt;50), "20-50",
AND(X5400&gt;=50, X5400&lt;100), "50-100",
X5400&gt;=100, "&gt;100"
)</f>
        <v>50-100</v>
      </c>
      <c r="AI5400">
        <f t="shared" si="169"/>
        <v>0</v>
      </c>
      <c r="AJ5400" t="str" cm="1">
        <f t="array" ref="AJ5400">_xlfn.IFS(
C5400&lt;=20, "&lt;20",
AND(C5400&gt;=20, C5400&lt;35), "20-35",
AND(C5400&gt;=35, C5400&lt;50), "35-50",
C5400&gt;=50, "50-100"
)</f>
        <v>50-100</v>
      </c>
      <c r="AK5400" t="str" cm="1">
        <f t="array" ref="AK5400">_xlfn.IFS(
G5400&lt;6, "&lt;6",
AND(G5400&gt;=6, G5400&lt;12), "6-12",
AND(G5400&gt;=12, G5400&lt;18), "12-18",  AND(G5400&gt;=18, G5400&lt;24), "18-24", G5400&gt;=24, "24-36")</f>
        <v>12-18</v>
      </c>
    </row>
    <row r="5401" spans="1:37" x14ac:dyDescent="0.3">
      <c r="A5401" t="s">
        <v>5501</v>
      </c>
      <c r="B5401" t="s">
        <v>44</v>
      </c>
      <c r="C5401">
        <v>78</v>
      </c>
      <c r="D5401" t="s">
        <v>37</v>
      </c>
      <c r="E5401" t="s">
        <v>74</v>
      </c>
      <c r="F5401">
        <v>7</v>
      </c>
      <c r="G5401">
        <v>19</v>
      </c>
      <c r="H5401" t="s">
        <v>36</v>
      </c>
      <c r="I5401" t="s">
        <v>37</v>
      </c>
      <c r="J5401" t="s">
        <v>37</v>
      </c>
      <c r="K5401" t="s">
        <v>37</v>
      </c>
      <c r="L5401" t="s">
        <v>50</v>
      </c>
      <c r="M5401" t="s">
        <v>34</v>
      </c>
      <c r="N5401" t="s">
        <v>34</v>
      </c>
      <c r="O5401" t="s">
        <v>34</v>
      </c>
      <c r="P5401" t="s">
        <v>37</v>
      </c>
      <c r="Q5401" t="s">
        <v>37</v>
      </c>
      <c r="R5401" t="s">
        <v>37</v>
      </c>
      <c r="S5401" t="s">
        <v>37</v>
      </c>
      <c r="T5401" t="s">
        <v>37</v>
      </c>
      <c r="U5401" t="s">
        <v>67</v>
      </c>
      <c r="V5401" t="s">
        <v>37</v>
      </c>
      <c r="W5401" t="s">
        <v>51</v>
      </c>
      <c r="X5401">
        <v>101.3</v>
      </c>
      <c r="Y5401">
        <v>2974.5</v>
      </c>
      <c r="Z5401">
        <v>0</v>
      </c>
      <c r="AA5401">
        <v>0</v>
      </c>
      <c r="AB5401">
        <v>1122.5999999999999</v>
      </c>
      <c r="AC5401">
        <v>4097.1000000000004</v>
      </c>
      <c r="AD5401" t="s">
        <v>41</v>
      </c>
      <c r="AE5401" t="s">
        <v>42</v>
      </c>
      <c r="AF5401" t="s">
        <v>42</v>
      </c>
      <c r="AG5401">
        <f t="shared" si="168"/>
        <v>0</v>
      </c>
      <c r="AH5401" t="str" cm="1">
        <f t="array" ref="AH5401">_xlfn.IFS(
X5401&lt;=20, "&lt;20",
AND(X5401&gt;=20, X5401&lt;50), "20-50",
AND(X5401&gt;=50, X5401&lt;100), "50-100",
X5401&gt;=100, "&gt;100"
)</f>
        <v>&gt;100</v>
      </c>
      <c r="AI5401">
        <f t="shared" si="169"/>
        <v>0</v>
      </c>
      <c r="AJ5401" t="str" cm="1">
        <f t="array" ref="AJ5401">_xlfn.IFS(
C5401&lt;=20, "&lt;20",
AND(C5401&gt;=20, C5401&lt;35), "20-35",
AND(C5401&gt;=35, C5401&lt;50), "35-50",
C5401&gt;=50, "50-100"
)</f>
        <v>50-100</v>
      </c>
      <c r="AK5401" t="str" cm="1">
        <f t="array" ref="AK5401">_xlfn.IFS(
G5401&lt;6, "&lt;6",
AND(G5401&gt;=6, G5401&lt;12), "6-12",
AND(G5401&gt;=12, G5401&lt;18), "12-18",  AND(G5401&gt;=18, G5401&lt;24), "18-24", G5401&gt;=24, "24-36")</f>
        <v>18-24</v>
      </c>
    </row>
    <row r="5402" spans="1:37" x14ac:dyDescent="0.3">
      <c r="A5402" t="s">
        <v>5502</v>
      </c>
      <c r="B5402" t="s">
        <v>33</v>
      </c>
      <c r="C5402">
        <v>58</v>
      </c>
      <c r="D5402" t="s">
        <v>34</v>
      </c>
      <c r="E5402" t="s">
        <v>76</v>
      </c>
      <c r="F5402">
        <v>15</v>
      </c>
      <c r="G5402">
        <v>3</v>
      </c>
      <c r="H5402" t="s">
        <v>36</v>
      </c>
      <c r="I5402" t="s">
        <v>34</v>
      </c>
      <c r="J5402" t="s">
        <v>34</v>
      </c>
      <c r="K5402" t="s">
        <v>37</v>
      </c>
      <c r="L5402" t="s">
        <v>38</v>
      </c>
      <c r="M5402" t="s">
        <v>34</v>
      </c>
      <c r="N5402" t="s">
        <v>37</v>
      </c>
      <c r="O5402" t="s">
        <v>37</v>
      </c>
      <c r="P5402" t="s">
        <v>37</v>
      </c>
      <c r="Q5402" t="s">
        <v>37</v>
      </c>
      <c r="R5402" t="s">
        <v>37</v>
      </c>
      <c r="S5402" t="s">
        <v>37</v>
      </c>
      <c r="T5402" t="s">
        <v>37</v>
      </c>
      <c r="U5402" t="s">
        <v>39</v>
      </c>
      <c r="V5402" t="s">
        <v>34</v>
      </c>
      <c r="W5402" t="s">
        <v>51</v>
      </c>
      <c r="X5402">
        <v>60.65</v>
      </c>
      <c r="Y5402">
        <v>743.3</v>
      </c>
      <c r="Z5402">
        <v>40.409999999999997</v>
      </c>
      <c r="AA5402">
        <v>0</v>
      </c>
      <c r="AB5402">
        <v>0</v>
      </c>
      <c r="AC5402">
        <v>702.89</v>
      </c>
      <c r="AD5402" t="s">
        <v>41</v>
      </c>
      <c r="AE5402" t="s">
        <v>42</v>
      </c>
      <c r="AF5402" t="s">
        <v>42</v>
      </c>
      <c r="AG5402">
        <f t="shared" si="168"/>
        <v>0</v>
      </c>
      <c r="AH5402" t="str" cm="1">
        <f t="array" ref="AH5402">_xlfn.IFS(
X5402&lt;=20, "&lt;20",
AND(X5402&gt;=20, X5402&lt;50), "20-50",
AND(X5402&gt;=50, X5402&lt;100), "50-100",
X5402&gt;=100, "&gt;100"
)</f>
        <v>50-100</v>
      </c>
      <c r="AI5402">
        <f t="shared" si="169"/>
        <v>0</v>
      </c>
      <c r="AJ5402" t="str" cm="1">
        <f t="array" ref="AJ5402">_xlfn.IFS(
C5402&lt;=20, "&lt;20",
AND(C5402&gt;=20, C5402&lt;35), "20-35",
AND(C5402&gt;=35, C5402&lt;50), "35-50",
C5402&gt;=50, "50-100"
)</f>
        <v>50-100</v>
      </c>
      <c r="AK5402" t="str" cm="1">
        <f t="array" ref="AK5402">_xlfn.IFS(
G5402&lt;6, "&lt;6",
AND(G5402&gt;=6, G5402&lt;12), "6-12",
AND(G5402&gt;=12, G5402&lt;18), "12-18",  AND(G5402&gt;=18, G5402&lt;24), "18-24", G5402&gt;=24, "24-36")</f>
        <v>&lt;6</v>
      </c>
    </row>
    <row r="5403" spans="1:37" x14ac:dyDescent="0.3">
      <c r="A5403" t="s">
        <v>5503</v>
      </c>
      <c r="B5403" t="s">
        <v>44</v>
      </c>
      <c r="C5403">
        <v>19</v>
      </c>
      <c r="D5403" t="s">
        <v>34</v>
      </c>
      <c r="E5403" t="s">
        <v>114</v>
      </c>
      <c r="F5403">
        <v>8</v>
      </c>
      <c r="G5403">
        <v>6</v>
      </c>
      <c r="H5403" t="s">
        <v>36</v>
      </c>
      <c r="I5403" t="s">
        <v>37</v>
      </c>
      <c r="J5403" t="s">
        <v>37</v>
      </c>
      <c r="K5403" t="s">
        <v>37</v>
      </c>
      <c r="L5403" t="s">
        <v>50</v>
      </c>
      <c r="M5403" t="s">
        <v>34</v>
      </c>
      <c r="N5403" t="s">
        <v>37</v>
      </c>
      <c r="O5403" t="s">
        <v>37</v>
      </c>
      <c r="P5403" t="s">
        <v>34</v>
      </c>
      <c r="Q5403" t="s">
        <v>37</v>
      </c>
      <c r="R5403" t="s">
        <v>37</v>
      </c>
      <c r="S5403" t="s">
        <v>37</v>
      </c>
      <c r="T5403" t="s">
        <v>37</v>
      </c>
      <c r="U5403" t="s">
        <v>46</v>
      </c>
      <c r="V5403" t="s">
        <v>37</v>
      </c>
      <c r="W5403" t="s">
        <v>51</v>
      </c>
      <c r="X5403">
        <v>105.9</v>
      </c>
      <c r="Y5403">
        <v>6396.45</v>
      </c>
      <c r="Z5403">
        <v>0</v>
      </c>
      <c r="AA5403">
        <v>0</v>
      </c>
      <c r="AB5403">
        <v>642</v>
      </c>
      <c r="AC5403">
        <v>7038.45</v>
      </c>
      <c r="AD5403" t="s">
        <v>52</v>
      </c>
      <c r="AE5403" t="s">
        <v>94</v>
      </c>
      <c r="AF5403" t="s">
        <v>95</v>
      </c>
      <c r="AG5403">
        <f t="shared" si="168"/>
        <v>1</v>
      </c>
      <c r="AH5403" t="str" cm="1">
        <f t="array" ref="AH5403">_xlfn.IFS(
X5403&lt;=20, "&lt;20",
AND(X5403&gt;=20, X5403&lt;50), "20-50",
AND(X5403&gt;=50, X5403&lt;100), "50-100",
X5403&gt;=100, "&gt;100"
)</f>
        <v>&gt;100</v>
      </c>
      <c r="AI5403">
        <f t="shared" si="169"/>
        <v>0</v>
      </c>
      <c r="AJ5403" t="str" cm="1">
        <f t="array" ref="AJ5403">_xlfn.IFS(
C5403&lt;=20, "&lt;20",
AND(C5403&gt;=20, C5403&lt;35), "20-35",
AND(C5403&gt;=35, C5403&lt;50), "35-50",
C5403&gt;=50, "50-100"
)</f>
        <v>&lt;20</v>
      </c>
      <c r="AK5403" t="str" cm="1">
        <f t="array" ref="AK5403">_xlfn.IFS(
G5403&lt;6, "&lt;6",
AND(G5403&gt;=6, G5403&lt;12), "6-12",
AND(G5403&gt;=12, G5403&lt;18), "12-18",  AND(G5403&gt;=18, G5403&lt;24), "18-24", G5403&gt;=24, "24-36")</f>
        <v>6-12</v>
      </c>
    </row>
    <row r="5404" spans="1:37" x14ac:dyDescent="0.3">
      <c r="A5404" t="s">
        <v>5504</v>
      </c>
      <c r="B5404" t="s">
        <v>44</v>
      </c>
      <c r="C5404">
        <v>49</v>
      </c>
      <c r="D5404" t="s">
        <v>34</v>
      </c>
      <c r="E5404" t="s">
        <v>74</v>
      </c>
      <c r="F5404">
        <v>6</v>
      </c>
      <c r="G5404">
        <v>3</v>
      </c>
      <c r="H5404" t="s">
        <v>70</v>
      </c>
      <c r="I5404" t="s">
        <v>37</v>
      </c>
      <c r="J5404" t="s">
        <v>34</v>
      </c>
      <c r="K5404" t="s">
        <v>37</v>
      </c>
      <c r="L5404" t="s">
        <v>38</v>
      </c>
      <c r="M5404" t="s">
        <v>34</v>
      </c>
      <c r="N5404" t="s">
        <v>37</v>
      </c>
      <c r="O5404" t="s">
        <v>34</v>
      </c>
      <c r="P5404" t="s">
        <v>37</v>
      </c>
      <c r="Q5404" t="s">
        <v>34</v>
      </c>
      <c r="R5404" t="s">
        <v>37</v>
      </c>
      <c r="S5404" t="s">
        <v>37</v>
      </c>
      <c r="T5404" t="s">
        <v>34</v>
      </c>
      <c r="U5404" t="s">
        <v>39</v>
      </c>
      <c r="V5404" t="s">
        <v>37</v>
      </c>
      <c r="W5404" t="s">
        <v>51</v>
      </c>
      <c r="X5404">
        <v>64.2</v>
      </c>
      <c r="Y5404">
        <v>3627.3</v>
      </c>
      <c r="Z5404">
        <v>0</v>
      </c>
      <c r="AA5404">
        <v>0</v>
      </c>
      <c r="AB5404">
        <v>1520.75</v>
      </c>
      <c r="AC5404">
        <v>5148.05</v>
      </c>
      <c r="AD5404" t="s">
        <v>41</v>
      </c>
      <c r="AE5404" t="s">
        <v>42</v>
      </c>
      <c r="AF5404" t="s">
        <v>42</v>
      </c>
      <c r="AG5404">
        <f t="shared" si="168"/>
        <v>0</v>
      </c>
      <c r="AH5404" t="str" cm="1">
        <f t="array" ref="AH5404">_xlfn.IFS(
X5404&lt;=20, "&lt;20",
AND(X5404&gt;=20, X5404&lt;50), "20-50",
AND(X5404&gt;=50, X5404&lt;100), "50-100",
X5404&gt;=100, "&gt;100"
)</f>
        <v>50-100</v>
      </c>
      <c r="AI5404">
        <f t="shared" si="169"/>
        <v>0</v>
      </c>
      <c r="AJ5404" t="str" cm="1">
        <f t="array" ref="AJ5404">_xlfn.IFS(
C5404&lt;=20, "&lt;20",
AND(C5404&gt;=20, C5404&lt;35), "20-35",
AND(C5404&gt;=35, C5404&lt;50), "35-50",
C5404&gt;=50, "50-100"
)</f>
        <v>35-50</v>
      </c>
      <c r="AK5404" t="str" cm="1">
        <f t="array" ref="AK5404">_xlfn.IFS(
G5404&lt;6, "&lt;6",
AND(G5404&gt;=6, G5404&lt;12), "6-12",
AND(G5404&gt;=12, G5404&lt;18), "12-18",  AND(G5404&gt;=18, G5404&lt;24), "18-24", G5404&gt;=24, "24-36")</f>
        <v>&lt;6</v>
      </c>
    </row>
    <row r="5405" spans="1:37" x14ac:dyDescent="0.3">
      <c r="A5405" t="s">
        <v>5505</v>
      </c>
      <c r="B5405" t="s">
        <v>33</v>
      </c>
      <c r="C5405">
        <v>43</v>
      </c>
      <c r="D5405" t="s">
        <v>37</v>
      </c>
      <c r="E5405" t="s">
        <v>74</v>
      </c>
      <c r="F5405">
        <v>1</v>
      </c>
      <c r="G5405">
        <v>25</v>
      </c>
      <c r="H5405" t="s">
        <v>36</v>
      </c>
      <c r="I5405" t="s">
        <v>37</v>
      </c>
      <c r="J5405" t="s">
        <v>34</v>
      </c>
      <c r="K5405" t="s">
        <v>37</v>
      </c>
      <c r="L5405" t="s">
        <v>72</v>
      </c>
      <c r="M5405" t="s">
        <v>34</v>
      </c>
      <c r="N5405" t="s">
        <v>34</v>
      </c>
      <c r="O5405" t="s">
        <v>34</v>
      </c>
      <c r="P5405" t="s">
        <v>34</v>
      </c>
      <c r="Q5405" t="s">
        <v>34</v>
      </c>
      <c r="R5405" t="s">
        <v>34</v>
      </c>
      <c r="S5405" t="s">
        <v>34</v>
      </c>
      <c r="T5405" t="s">
        <v>37</v>
      </c>
      <c r="U5405" t="s">
        <v>46</v>
      </c>
      <c r="V5405" t="s">
        <v>34</v>
      </c>
      <c r="W5405" t="s">
        <v>40</v>
      </c>
      <c r="X5405">
        <v>45.35</v>
      </c>
      <c r="Y5405">
        <v>45.35</v>
      </c>
      <c r="Z5405">
        <v>0</v>
      </c>
      <c r="AA5405">
        <v>0</v>
      </c>
      <c r="AB5405">
        <v>12.46</v>
      </c>
      <c r="AC5405">
        <v>57.81</v>
      </c>
      <c r="AD5405" t="s">
        <v>85</v>
      </c>
      <c r="AE5405" t="s">
        <v>42</v>
      </c>
      <c r="AF5405" t="s">
        <v>42</v>
      </c>
      <c r="AG5405">
        <f t="shared" si="168"/>
        <v>0</v>
      </c>
      <c r="AH5405" t="str" cm="1">
        <f t="array" ref="AH5405">_xlfn.IFS(
X5405&lt;=20, "&lt;20",
AND(X5405&gt;=20, X5405&lt;50), "20-50",
AND(X5405&gt;=50, X5405&lt;100), "50-100",
X5405&gt;=100, "&gt;100"
)</f>
        <v>20-50</v>
      </c>
      <c r="AI5405">
        <f t="shared" si="169"/>
        <v>1</v>
      </c>
      <c r="AJ5405" t="str" cm="1">
        <f t="array" ref="AJ5405">_xlfn.IFS(
C5405&lt;=20, "&lt;20",
AND(C5405&gt;=20, C5405&lt;35), "20-35",
AND(C5405&gt;=35, C5405&lt;50), "35-50",
C5405&gt;=50, "50-100"
)</f>
        <v>35-50</v>
      </c>
      <c r="AK5405" t="str" cm="1">
        <f t="array" ref="AK5405">_xlfn.IFS(
G5405&lt;6, "&lt;6",
AND(G5405&gt;=6, G5405&lt;12), "6-12",
AND(G5405&gt;=12, G5405&lt;18), "12-18",  AND(G5405&gt;=18, G5405&lt;24), "18-24", G5405&gt;=24, "24-36")</f>
        <v>24-36</v>
      </c>
    </row>
    <row r="5406" spans="1:37" x14ac:dyDescent="0.3">
      <c r="A5406" t="s">
        <v>5506</v>
      </c>
      <c r="B5406" t="s">
        <v>33</v>
      </c>
      <c r="C5406">
        <v>36</v>
      </c>
      <c r="D5406" t="s">
        <v>37</v>
      </c>
      <c r="E5406" t="s">
        <v>64</v>
      </c>
      <c r="F5406">
        <v>7</v>
      </c>
      <c r="G5406">
        <v>29</v>
      </c>
      <c r="H5406" t="s">
        <v>36</v>
      </c>
      <c r="I5406" t="s">
        <v>34</v>
      </c>
      <c r="J5406" t="s">
        <v>34</v>
      </c>
      <c r="K5406" t="s">
        <v>37</v>
      </c>
      <c r="L5406" t="s">
        <v>72</v>
      </c>
      <c r="M5406" t="s">
        <v>34</v>
      </c>
      <c r="N5406" t="s">
        <v>34</v>
      </c>
      <c r="O5406" t="s">
        <v>34</v>
      </c>
      <c r="P5406" t="s">
        <v>37</v>
      </c>
      <c r="Q5406" t="s">
        <v>37</v>
      </c>
      <c r="R5406" t="s">
        <v>34</v>
      </c>
      <c r="S5406" t="s">
        <v>34</v>
      </c>
      <c r="T5406" t="s">
        <v>37</v>
      </c>
      <c r="U5406" t="s">
        <v>67</v>
      </c>
      <c r="V5406" t="s">
        <v>37</v>
      </c>
      <c r="W5406" t="s">
        <v>51</v>
      </c>
      <c r="X5406">
        <v>40.549999999999997</v>
      </c>
      <c r="Y5406">
        <v>1325.85</v>
      </c>
      <c r="Z5406">
        <v>0</v>
      </c>
      <c r="AA5406">
        <v>0</v>
      </c>
      <c r="AB5406">
        <v>0</v>
      </c>
      <c r="AC5406">
        <v>1325.85</v>
      </c>
      <c r="AD5406" t="s">
        <v>41</v>
      </c>
      <c r="AE5406" t="s">
        <v>42</v>
      </c>
      <c r="AF5406" t="s">
        <v>42</v>
      </c>
      <c r="AG5406">
        <f t="shared" si="168"/>
        <v>0</v>
      </c>
      <c r="AH5406" t="str" cm="1">
        <f t="array" ref="AH5406">_xlfn.IFS(
X5406&lt;=20, "&lt;20",
AND(X5406&gt;=20, X5406&lt;50), "20-50",
AND(X5406&gt;=50, X5406&lt;100), "50-100",
X5406&gt;=100, "&gt;100"
)</f>
        <v>20-50</v>
      </c>
      <c r="AI5406">
        <f t="shared" si="169"/>
        <v>0</v>
      </c>
      <c r="AJ5406" t="str" cm="1">
        <f t="array" ref="AJ5406">_xlfn.IFS(
C5406&lt;=20, "&lt;20",
AND(C5406&gt;=20, C5406&lt;35), "20-35",
AND(C5406&gt;=35, C5406&lt;50), "35-50",
C5406&gt;=50, "50-100"
)</f>
        <v>35-50</v>
      </c>
      <c r="AK5406" t="str" cm="1">
        <f t="array" ref="AK5406">_xlfn.IFS(
G5406&lt;6, "&lt;6",
AND(G5406&gt;=6, G5406&lt;12), "6-12",
AND(G5406&gt;=12, G5406&lt;18), "12-18",  AND(G5406&gt;=18, G5406&lt;24), "18-24", G5406&gt;=24, "24-36")</f>
        <v>24-36</v>
      </c>
    </row>
    <row r="5407" spans="1:37" x14ac:dyDescent="0.3">
      <c r="A5407" t="s">
        <v>5507</v>
      </c>
      <c r="B5407" t="s">
        <v>44</v>
      </c>
      <c r="C5407">
        <v>58</v>
      </c>
      <c r="D5407" t="s">
        <v>37</v>
      </c>
      <c r="E5407" t="s">
        <v>45</v>
      </c>
      <c r="F5407">
        <v>14</v>
      </c>
      <c r="G5407">
        <v>22</v>
      </c>
      <c r="H5407" t="s">
        <v>36</v>
      </c>
      <c r="I5407" t="s">
        <v>34</v>
      </c>
      <c r="J5407" t="s">
        <v>34</v>
      </c>
      <c r="K5407" t="s">
        <v>37</v>
      </c>
      <c r="L5407" t="s">
        <v>72</v>
      </c>
      <c r="M5407" t="s">
        <v>34</v>
      </c>
      <c r="N5407" t="s">
        <v>34</v>
      </c>
      <c r="O5407" t="s">
        <v>34</v>
      </c>
      <c r="P5407" t="s">
        <v>37</v>
      </c>
      <c r="Q5407" t="s">
        <v>34</v>
      </c>
      <c r="R5407" t="s">
        <v>34</v>
      </c>
      <c r="S5407" t="s">
        <v>34</v>
      </c>
      <c r="T5407" t="s">
        <v>34</v>
      </c>
      <c r="U5407" t="s">
        <v>46</v>
      </c>
      <c r="V5407" t="s">
        <v>37</v>
      </c>
      <c r="W5407" t="s">
        <v>51</v>
      </c>
      <c r="X5407">
        <v>29.7</v>
      </c>
      <c r="Y5407">
        <v>438.25</v>
      </c>
      <c r="Z5407">
        <v>0</v>
      </c>
      <c r="AA5407">
        <v>90</v>
      </c>
      <c r="AB5407">
        <v>0</v>
      </c>
      <c r="AC5407">
        <v>528.25</v>
      </c>
      <c r="AD5407" t="s">
        <v>52</v>
      </c>
      <c r="AE5407" t="s">
        <v>53</v>
      </c>
      <c r="AF5407" t="s">
        <v>162</v>
      </c>
      <c r="AG5407">
        <f t="shared" si="168"/>
        <v>1</v>
      </c>
      <c r="AH5407" t="str" cm="1">
        <f t="array" ref="AH5407">_xlfn.IFS(
X5407&lt;=20, "&lt;20",
AND(X5407&gt;=20, X5407&lt;50), "20-50",
AND(X5407&gt;=50, X5407&lt;100), "50-100",
X5407&gt;=100, "&gt;100"
)</f>
        <v>20-50</v>
      </c>
      <c r="AI5407">
        <f t="shared" si="169"/>
        <v>0</v>
      </c>
      <c r="AJ5407" t="str" cm="1">
        <f t="array" ref="AJ5407">_xlfn.IFS(
C5407&lt;=20, "&lt;20",
AND(C5407&gt;=20, C5407&lt;35), "20-35",
AND(C5407&gt;=35, C5407&lt;50), "35-50",
C5407&gt;=50, "50-100"
)</f>
        <v>50-100</v>
      </c>
      <c r="AK5407" t="str" cm="1">
        <f t="array" ref="AK5407">_xlfn.IFS(
G5407&lt;6, "&lt;6",
AND(G5407&gt;=6, G5407&lt;12), "6-12",
AND(G5407&gt;=12, G5407&lt;18), "12-18",  AND(G5407&gt;=18, G5407&lt;24), "18-24", G5407&gt;=24, "24-36")</f>
        <v>18-24</v>
      </c>
    </row>
    <row r="5408" spans="1:37" x14ac:dyDescent="0.3">
      <c r="A5408" t="s">
        <v>5508</v>
      </c>
      <c r="B5408" t="s">
        <v>44</v>
      </c>
      <c r="C5408">
        <v>28</v>
      </c>
      <c r="D5408" t="s">
        <v>37</v>
      </c>
      <c r="E5408" t="s">
        <v>114</v>
      </c>
      <c r="F5408">
        <v>4</v>
      </c>
      <c r="G5408">
        <v>7</v>
      </c>
      <c r="H5408" t="s">
        <v>36</v>
      </c>
      <c r="I5408" t="s">
        <v>37</v>
      </c>
      <c r="J5408" t="s">
        <v>34</v>
      </c>
      <c r="K5408" t="s">
        <v>37</v>
      </c>
      <c r="L5408" t="s">
        <v>50</v>
      </c>
      <c r="M5408" t="s">
        <v>34</v>
      </c>
      <c r="N5408" t="s">
        <v>34</v>
      </c>
      <c r="O5408" t="s">
        <v>34</v>
      </c>
      <c r="P5408" t="s">
        <v>34</v>
      </c>
      <c r="Q5408" t="s">
        <v>37</v>
      </c>
      <c r="R5408" t="s">
        <v>34</v>
      </c>
      <c r="S5408" t="s">
        <v>34</v>
      </c>
      <c r="T5408" t="s">
        <v>34</v>
      </c>
      <c r="U5408" t="s">
        <v>46</v>
      </c>
      <c r="V5408" t="s">
        <v>37</v>
      </c>
      <c r="W5408" t="s">
        <v>51</v>
      </c>
      <c r="X5408">
        <v>80.650000000000006</v>
      </c>
      <c r="Y5408">
        <v>144.15</v>
      </c>
      <c r="Z5408">
        <v>0</v>
      </c>
      <c r="AA5408">
        <v>20</v>
      </c>
      <c r="AB5408">
        <v>11.7</v>
      </c>
      <c r="AC5408">
        <v>175.85</v>
      </c>
      <c r="AD5408" t="s">
        <v>52</v>
      </c>
      <c r="AE5408" t="s">
        <v>53</v>
      </c>
      <c r="AF5408" t="s">
        <v>54</v>
      </c>
      <c r="AG5408">
        <f t="shared" si="168"/>
        <v>1</v>
      </c>
      <c r="AH5408" t="str" cm="1">
        <f t="array" ref="AH5408">_xlfn.IFS(
X5408&lt;=20, "&lt;20",
AND(X5408&gt;=20, X5408&lt;50), "20-50",
AND(X5408&gt;=50, X5408&lt;100), "50-100",
X5408&gt;=100, "&gt;100"
)</f>
        <v>50-100</v>
      </c>
      <c r="AI5408">
        <f t="shared" si="169"/>
        <v>0</v>
      </c>
      <c r="AJ5408" t="str" cm="1">
        <f t="array" ref="AJ5408">_xlfn.IFS(
C5408&lt;=20, "&lt;20",
AND(C5408&gt;=20, C5408&lt;35), "20-35",
AND(C5408&gt;=35, C5408&lt;50), "35-50",
C5408&gt;=50, "50-100"
)</f>
        <v>20-35</v>
      </c>
      <c r="AK5408" t="str" cm="1">
        <f t="array" ref="AK5408">_xlfn.IFS(
G5408&lt;6, "&lt;6",
AND(G5408&gt;=6, G5408&lt;12), "6-12",
AND(G5408&gt;=12, G5408&lt;18), "12-18",  AND(G5408&gt;=18, G5408&lt;24), "18-24", G5408&gt;=24, "24-36")</f>
        <v>6-12</v>
      </c>
    </row>
    <row r="5409" spans="1:37" x14ac:dyDescent="0.3">
      <c r="A5409" t="s">
        <v>5509</v>
      </c>
      <c r="B5409" t="s">
        <v>44</v>
      </c>
      <c r="C5409">
        <v>66</v>
      </c>
      <c r="D5409" t="s">
        <v>34</v>
      </c>
      <c r="E5409" t="s">
        <v>56</v>
      </c>
      <c r="F5409">
        <v>13</v>
      </c>
      <c r="G5409">
        <v>21</v>
      </c>
      <c r="H5409" t="s">
        <v>36</v>
      </c>
      <c r="I5409" t="s">
        <v>37</v>
      </c>
      <c r="J5409" t="s">
        <v>34</v>
      </c>
      <c r="K5409" t="s">
        <v>34</v>
      </c>
      <c r="L5409" t="s">
        <v>34</v>
      </c>
      <c r="M5409" t="s">
        <v>34</v>
      </c>
      <c r="N5409" t="s">
        <v>34</v>
      </c>
      <c r="O5409" t="s">
        <v>34</v>
      </c>
      <c r="P5409" t="s">
        <v>34</v>
      </c>
      <c r="Q5409" t="s">
        <v>34</v>
      </c>
      <c r="R5409" t="s">
        <v>34</v>
      </c>
      <c r="S5409" t="s">
        <v>34</v>
      </c>
      <c r="T5409" t="s">
        <v>34</v>
      </c>
      <c r="U5409" t="s">
        <v>39</v>
      </c>
      <c r="V5409" t="s">
        <v>34</v>
      </c>
      <c r="W5409" t="s">
        <v>40</v>
      </c>
      <c r="X5409">
        <v>19.7</v>
      </c>
      <c r="Y5409">
        <v>94.45</v>
      </c>
      <c r="Z5409">
        <v>0</v>
      </c>
      <c r="AA5409">
        <v>0</v>
      </c>
      <c r="AB5409">
        <v>264.77999999999997</v>
      </c>
      <c r="AC5409">
        <v>359.23</v>
      </c>
      <c r="AD5409" t="s">
        <v>41</v>
      </c>
      <c r="AE5409" t="s">
        <v>42</v>
      </c>
      <c r="AF5409" t="s">
        <v>42</v>
      </c>
      <c r="AG5409">
        <f t="shared" si="168"/>
        <v>0</v>
      </c>
      <c r="AH5409" t="str" cm="1">
        <f t="array" ref="AH5409">_xlfn.IFS(
X5409&lt;=20, "&lt;20",
AND(X5409&gt;=20, X5409&lt;50), "20-50",
AND(X5409&gt;=50, X5409&lt;100), "50-100",
X5409&gt;=100, "&gt;100"
)</f>
        <v>&lt;20</v>
      </c>
      <c r="AI5409">
        <f t="shared" si="169"/>
        <v>0</v>
      </c>
      <c r="AJ5409" t="str" cm="1">
        <f t="array" ref="AJ5409">_xlfn.IFS(
C5409&lt;=20, "&lt;20",
AND(C5409&gt;=20, C5409&lt;35), "20-35",
AND(C5409&gt;=35, C5409&lt;50), "35-50",
C5409&gt;=50, "50-100"
)</f>
        <v>50-100</v>
      </c>
      <c r="AK5409" t="str" cm="1">
        <f t="array" ref="AK5409">_xlfn.IFS(
G5409&lt;6, "&lt;6",
AND(G5409&gt;=6, G5409&lt;12), "6-12",
AND(G5409&gt;=12, G5409&lt;18), "12-18",  AND(G5409&gt;=18, G5409&lt;24), "18-24", G5409&gt;=24, "24-36")</f>
        <v>18-24</v>
      </c>
    </row>
    <row r="5410" spans="1:37" x14ac:dyDescent="0.3">
      <c r="A5410" t="s">
        <v>5510</v>
      </c>
      <c r="B5410" t="s">
        <v>44</v>
      </c>
      <c r="C5410">
        <v>27</v>
      </c>
      <c r="D5410" t="s">
        <v>37</v>
      </c>
      <c r="E5410" t="s">
        <v>90</v>
      </c>
      <c r="F5410">
        <v>8</v>
      </c>
      <c r="G5410">
        <v>4</v>
      </c>
      <c r="H5410" t="s">
        <v>36</v>
      </c>
      <c r="I5410" t="s">
        <v>37</v>
      </c>
      <c r="J5410" t="s">
        <v>37</v>
      </c>
      <c r="K5410" t="s">
        <v>37</v>
      </c>
      <c r="L5410" t="s">
        <v>50</v>
      </c>
      <c r="M5410" t="s">
        <v>37</v>
      </c>
      <c r="N5410" t="s">
        <v>34</v>
      </c>
      <c r="O5410" t="s">
        <v>37</v>
      </c>
      <c r="P5410" t="s">
        <v>34</v>
      </c>
      <c r="Q5410" t="s">
        <v>37</v>
      </c>
      <c r="R5410" t="s">
        <v>37</v>
      </c>
      <c r="S5410" t="s">
        <v>37</v>
      </c>
      <c r="T5410" t="s">
        <v>37</v>
      </c>
      <c r="U5410" t="s">
        <v>67</v>
      </c>
      <c r="V5410" t="s">
        <v>37</v>
      </c>
      <c r="W5410" t="s">
        <v>40</v>
      </c>
      <c r="X5410">
        <v>106.05</v>
      </c>
      <c r="Y5410">
        <v>6981.35</v>
      </c>
      <c r="Z5410">
        <v>0</v>
      </c>
      <c r="AA5410">
        <v>0</v>
      </c>
      <c r="AB5410">
        <v>1551.66</v>
      </c>
      <c r="AC5410">
        <v>8533.01</v>
      </c>
      <c r="AD5410" t="s">
        <v>52</v>
      </c>
      <c r="AE5410" t="s">
        <v>58</v>
      </c>
      <c r="AF5410" t="s">
        <v>59</v>
      </c>
      <c r="AG5410">
        <f t="shared" si="168"/>
        <v>1</v>
      </c>
      <c r="AH5410" t="str" cm="1">
        <f t="array" ref="AH5410">_xlfn.IFS(
X5410&lt;=20, "&lt;20",
AND(X5410&gt;=20, X5410&lt;50), "20-50",
AND(X5410&gt;=50, X5410&lt;100), "50-100",
X5410&gt;=100, "&gt;100"
)</f>
        <v>&gt;100</v>
      </c>
      <c r="AI5410">
        <f t="shared" si="169"/>
        <v>0</v>
      </c>
      <c r="AJ5410" t="str" cm="1">
        <f t="array" ref="AJ5410">_xlfn.IFS(
C5410&lt;=20, "&lt;20",
AND(C5410&gt;=20, C5410&lt;35), "20-35",
AND(C5410&gt;=35, C5410&lt;50), "35-50",
C5410&gt;=50, "50-100"
)</f>
        <v>20-35</v>
      </c>
      <c r="AK5410" t="str" cm="1">
        <f t="array" ref="AK5410">_xlfn.IFS(
G5410&lt;6, "&lt;6",
AND(G5410&gt;=6, G5410&lt;12), "6-12",
AND(G5410&gt;=12, G5410&lt;18), "12-18",  AND(G5410&gt;=18, G5410&lt;24), "18-24", G5410&gt;=24, "24-36")</f>
        <v>&lt;6</v>
      </c>
    </row>
    <row r="5411" spans="1:37" x14ac:dyDescent="0.3">
      <c r="A5411" t="s">
        <v>5511</v>
      </c>
      <c r="B5411" t="s">
        <v>33</v>
      </c>
      <c r="C5411">
        <v>54</v>
      </c>
      <c r="D5411" t="s">
        <v>34</v>
      </c>
      <c r="E5411" t="s">
        <v>61</v>
      </c>
      <c r="F5411">
        <v>13</v>
      </c>
      <c r="G5411">
        <v>16</v>
      </c>
      <c r="H5411" t="s">
        <v>36</v>
      </c>
      <c r="I5411" t="s">
        <v>37</v>
      </c>
      <c r="J5411" t="s">
        <v>34</v>
      </c>
      <c r="K5411" t="s">
        <v>34</v>
      </c>
      <c r="L5411" t="s">
        <v>34</v>
      </c>
      <c r="M5411" t="s">
        <v>34</v>
      </c>
      <c r="N5411" t="s">
        <v>34</v>
      </c>
      <c r="O5411" t="s">
        <v>34</v>
      </c>
      <c r="P5411" t="s">
        <v>34</v>
      </c>
      <c r="Q5411" t="s">
        <v>34</v>
      </c>
      <c r="R5411" t="s">
        <v>34</v>
      </c>
      <c r="S5411" t="s">
        <v>34</v>
      </c>
      <c r="T5411" t="s">
        <v>34</v>
      </c>
      <c r="U5411" t="s">
        <v>46</v>
      </c>
      <c r="V5411" t="s">
        <v>34</v>
      </c>
      <c r="W5411" t="s">
        <v>40</v>
      </c>
      <c r="X5411">
        <v>20.85</v>
      </c>
      <c r="Y5411">
        <v>60.65</v>
      </c>
      <c r="Z5411">
        <v>0</v>
      </c>
      <c r="AA5411">
        <v>0</v>
      </c>
      <c r="AB5411">
        <v>58.74</v>
      </c>
      <c r="AC5411">
        <v>119.39</v>
      </c>
      <c r="AD5411" t="s">
        <v>85</v>
      </c>
      <c r="AE5411" t="s">
        <v>42</v>
      </c>
      <c r="AF5411" t="s">
        <v>42</v>
      </c>
      <c r="AG5411">
        <f t="shared" si="168"/>
        <v>0</v>
      </c>
      <c r="AH5411" t="str" cm="1">
        <f t="array" ref="AH5411">_xlfn.IFS(
X5411&lt;=20, "&lt;20",
AND(X5411&gt;=20, X5411&lt;50), "20-50",
AND(X5411&gt;=50, X5411&lt;100), "50-100",
X5411&gt;=100, "&gt;100"
)</f>
        <v>20-50</v>
      </c>
      <c r="AI5411">
        <f t="shared" si="169"/>
        <v>1</v>
      </c>
      <c r="AJ5411" t="str" cm="1">
        <f t="array" ref="AJ5411">_xlfn.IFS(
C5411&lt;=20, "&lt;20",
AND(C5411&gt;=20, C5411&lt;35), "20-35",
AND(C5411&gt;=35, C5411&lt;50), "35-50",
C5411&gt;=50, "50-100"
)</f>
        <v>50-100</v>
      </c>
      <c r="AK5411" t="str" cm="1">
        <f t="array" ref="AK5411">_xlfn.IFS(
G5411&lt;6, "&lt;6",
AND(G5411&gt;=6, G5411&lt;12), "6-12",
AND(G5411&gt;=12, G5411&lt;18), "12-18",  AND(G5411&gt;=18, G5411&lt;24), "18-24", G5411&gt;=24, "24-36")</f>
        <v>12-18</v>
      </c>
    </row>
    <row r="5412" spans="1:37" x14ac:dyDescent="0.3">
      <c r="A5412" t="s">
        <v>5512</v>
      </c>
      <c r="B5412" t="s">
        <v>44</v>
      </c>
      <c r="C5412">
        <v>34</v>
      </c>
      <c r="D5412" t="s">
        <v>37</v>
      </c>
      <c r="E5412" t="s">
        <v>74</v>
      </c>
      <c r="F5412">
        <v>15</v>
      </c>
      <c r="G5412">
        <v>26</v>
      </c>
      <c r="H5412" t="s">
        <v>36</v>
      </c>
      <c r="I5412" t="s">
        <v>37</v>
      </c>
      <c r="J5412" t="s">
        <v>37</v>
      </c>
      <c r="K5412" t="s">
        <v>37</v>
      </c>
      <c r="L5412" t="s">
        <v>50</v>
      </c>
      <c r="M5412" t="s">
        <v>37</v>
      </c>
      <c r="N5412" t="s">
        <v>37</v>
      </c>
      <c r="O5412" t="s">
        <v>34</v>
      </c>
      <c r="P5412" t="s">
        <v>34</v>
      </c>
      <c r="Q5412" t="s">
        <v>37</v>
      </c>
      <c r="R5412" t="s">
        <v>34</v>
      </c>
      <c r="S5412" t="s">
        <v>34</v>
      </c>
      <c r="T5412" t="s">
        <v>37</v>
      </c>
      <c r="U5412" t="s">
        <v>67</v>
      </c>
      <c r="V5412" t="s">
        <v>37</v>
      </c>
      <c r="W5412" t="s">
        <v>51</v>
      </c>
      <c r="X5412">
        <v>95.1</v>
      </c>
      <c r="Y5412">
        <v>6843.15</v>
      </c>
      <c r="Z5412">
        <v>0</v>
      </c>
      <c r="AA5412">
        <v>0</v>
      </c>
      <c r="AB5412">
        <v>1349.28</v>
      </c>
      <c r="AC5412">
        <v>8192.43</v>
      </c>
      <c r="AD5412" t="s">
        <v>41</v>
      </c>
      <c r="AE5412" t="s">
        <v>42</v>
      </c>
      <c r="AF5412" t="s">
        <v>42</v>
      </c>
      <c r="AG5412">
        <f t="shared" si="168"/>
        <v>0</v>
      </c>
      <c r="AH5412" t="str" cm="1">
        <f t="array" ref="AH5412">_xlfn.IFS(
X5412&lt;=20, "&lt;20",
AND(X5412&gt;=20, X5412&lt;50), "20-50",
AND(X5412&gt;=50, X5412&lt;100), "50-100",
X5412&gt;=100, "&gt;100"
)</f>
        <v>50-100</v>
      </c>
      <c r="AI5412">
        <f t="shared" si="169"/>
        <v>0</v>
      </c>
      <c r="AJ5412" t="str" cm="1">
        <f t="array" ref="AJ5412">_xlfn.IFS(
C5412&lt;=20, "&lt;20",
AND(C5412&gt;=20, C5412&lt;35), "20-35",
AND(C5412&gt;=35, C5412&lt;50), "35-50",
C5412&gt;=50, "50-100"
)</f>
        <v>20-35</v>
      </c>
      <c r="AK5412" t="str" cm="1">
        <f t="array" ref="AK5412">_xlfn.IFS(
G5412&lt;6, "&lt;6",
AND(G5412&gt;=6, G5412&lt;12), "6-12",
AND(G5412&gt;=12, G5412&lt;18), "12-18",  AND(G5412&gt;=18, G5412&lt;24), "18-24", G5412&gt;=24, "24-36")</f>
        <v>24-36</v>
      </c>
    </row>
    <row r="5413" spans="1:37" x14ac:dyDescent="0.3">
      <c r="A5413" t="s">
        <v>5513</v>
      </c>
      <c r="B5413" t="s">
        <v>33</v>
      </c>
      <c r="C5413">
        <v>62</v>
      </c>
      <c r="D5413" t="s">
        <v>37</v>
      </c>
      <c r="E5413" t="s">
        <v>56</v>
      </c>
      <c r="F5413">
        <v>3</v>
      </c>
      <c r="G5413">
        <v>20</v>
      </c>
      <c r="H5413" t="s">
        <v>36</v>
      </c>
      <c r="I5413" t="s">
        <v>37</v>
      </c>
      <c r="J5413" t="s">
        <v>34</v>
      </c>
      <c r="K5413" t="s">
        <v>37</v>
      </c>
      <c r="L5413" t="s">
        <v>38</v>
      </c>
      <c r="M5413" t="s">
        <v>34</v>
      </c>
      <c r="N5413" t="s">
        <v>34</v>
      </c>
      <c r="O5413" t="s">
        <v>34</v>
      </c>
      <c r="P5413" t="s">
        <v>37</v>
      </c>
      <c r="Q5413" t="s">
        <v>34</v>
      </c>
      <c r="R5413" t="s">
        <v>37</v>
      </c>
      <c r="S5413" t="s">
        <v>37</v>
      </c>
      <c r="T5413" t="s">
        <v>37</v>
      </c>
      <c r="U5413" t="s">
        <v>46</v>
      </c>
      <c r="V5413" t="s">
        <v>37</v>
      </c>
      <c r="W5413" t="s">
        <v>40</v>
      </c>
      <c r="X5413">
        <v>60.95</v>
      </c>
      <c r="Y5413">
        <v>629.54999999999995</v>
      </c>
      <c r="Z5413">
        <v>0</v>
      </c>
      <c r="AA5413">
        <v>0</v>
      </c>
      <c r="AB5413">
        <v>83.5</v>
      </c>
      <c r="AC5413">
        <v>713.05</v>
      </c>
      <c r="AD5413" t="s">
        <v>41</v>
      </c>
      <c r="AE5413" t="s">
        <v>42</v>
      </c>
      <c r="AF5413" t="s">
        <v>42</v>
      </c>
      <c r="AG5413">
        <f t="shared" si="168"/>
        <v>0</v>
      </c>
      <c r="AH5413" t="str" cm="1">
        <f t="array" ref="AH5413">_xlfn.IFS(
X5413&lt;=20, "&lt;20",
AND(X5413&gt;=20, X5413&lt;50), "20-50",
AND(X5413&gt;=50, X5413&lt;100), "50-100",
X5413&gt;=100, "&gt;100"
)</f>
        <v>50-100</v>
      </c>
      <c r="AI5413">
        <f t="shared" si="169"/>
        <v>0</v>
      </c>
      <c r="AJ5413" t="str" cm="1">
        <f t="array" ref="AJ5413">_xlfn.IFS(
C5413&lt;=20, "&lt;20",
AND(C5413&gt;=20, C5413&lt;35), "20-35",
AND(C5413&gt;=35, C5413&lt;50), "35-50",
C5413&gt;=50, "50-100"
)</f>
        <v>50-100</v>
      </c>
      <c r="AK5413" t="str" cm="1">
        <f t="array" ref="AK5413">_xlfn.IFS(
G5413&lt;6, "&lt;6",
AND(G5413&gt;=6, G5413&lt;12), "6-12",
AND(G5413&gt;=12, G5413&lt;18), "12-18",  AND(G5413&gt;=18, G5413&lt;24), "18-24", G5413&gt;=24, "24-36")</f>
        <v>18-24</v>
      </c>
    </row>
    <row r="5414" spans="1:37" x14ac:dyDescent="0.3">
      <c r="A5414" t="s">
        <v>5514</v>
      </c>
      <c r="B5414" t="s">
        <v>33</v>
      </c>
      <c r="C5414">
        <v>38</v>
      </c>
      <c r="D5414" t="s">
        <v>34</v>
      </c>
      <c r="E5414" t="s">
        <v>61</v>
      </c>
      <c r="F5414">
        <v>8</v>
      </c>
      <c r="G5414">
        <v>21</v>
      </c>
      <c r="H5414" t="s">
        <v>36</v>
      </c>
      <c r="I5414" t="s">
        <v>37</v>
      </c>
      <c r="J5414" t="s">
        <v>37</v>
      </c>
      <c r="K5414" t="s">
        <v>37</v>
      </c>
      <c r="L5414" t="s">
        <v>38</v>
      </c>
      <c r="M5414" t="s">
        <v>34</v>
      </c>
      <c r="N5414" t="s">
        <v>34</v>
      </c>
      <c r="O5414" t="s">
        <v>34</v>
      </c>
      <c r="P5414" t="s">
        <v>34</v>
      </c>
      <c r="Q5414" t="s">
        <v>34</v>
      </c>
      <c r="R5414" t="s">
        <v>34</v>
      </c>
      <c r="S5414" t="s">
        <v>34</v>
      </c>
      <c r="T5414" t="s">
        <v>37</v>
      </c>
      <c r="U5414" t="s">
        <v>46</v>
      </c>
      <c r="V5414" t="s">
        <v>37</v>
      </c>
      <c r="W5414" t="s">
        <v>51</v>
      </c>
      <c r="X5414">
        <v>50.45</v>
      </c>
      <c r="Y5414">
        <v>50.45</v>
      </c>
      <c r="Z5414">
        <v>0</v>
      </c>
      <c r="AA5414">
        <v>0</v>
      </c>
      <c r="AB5414">
        <v>28.25</v>
      </c>
      <c r="AC5414">
        <v>78.7</v>
      </c>
      <c r="AD5414" t="s">
        <v>52</v>
      </c>
      <c r="AE5414" t="s">
        <v>53</v>
      </c>
      <c r="AF5414" t="s">
        <v>91</v>
      </c>
      <c r="AG5414">
        <f t="shared" si="168"/>
        <v>1</v>
      </c>
      <c r="AH5414" t="str" cm="1">
        <f t="array" ref="AH5414">_xlfn.IFS(
X5414&lt;=20, "&lt;20",
AND(X5414&gt;=20, X5414&lt;50), "20-50",
AND(X5414&gt;=50, X5414&lt;100), "50-100",
X5414&gt;=100, "&gt;100"
)</f>
        <v>50-100</v>
      </c>
      <c r="AI5414">
        <f t="shared" si="169"/>
        <v>0</v>
      </c>
      <c r="AJ5414" t="str" cm="1">
        <f t="array" ref="AJ5414">_xlfn.IFS(
C5414&lt;=20, "&lt;20",
AND(C5414&gt;=20, C5414&lt;35), "20-35",
AND(C5414&gt;=35, C5414&lt;50), "35-50",
C5414&gt;=50, "50-100"
)</f>
        <v>35-50</v>
      </c>
      <c r="AK5414" t="str" cm="1">
        <f t="array" ref="AK5414">_xlfn.IFS(
G5414&lt;6, "&lt;6",
AND(G5414&gt;=6, G5414&lt;12), "6-12",
AND(G5414&gt;=12, G5414&lt;18), "12-18",  AND(G5414&gt;=18, G5414&lt;24), "18-24", G5414&gt;=24, "24-36")</f>
        <v>18-24</v>
      </c>
    </row>
    <row r="5415" spans="1:37" x14ac:dyDescent="0.3">
      <c r="A5415" t="s">
        <v>5515</v>
      </c>
      <c r="B5415" t="s">
        <v>33</v>
      </c>
      <c r="C5415">
        <v>36</v>
      </c>
      <c r="D5415" t="s">
        <v>34</v>
      </c>
      <c r="E5415" t="s">
        <v>87</v>
      </c>
      <c r="F5415">
        <v>2</v>
      </c>
      <c r="G5415">
        <v>28</v>
      </c>
      <c r="H5415" t="s">
        <v>36</v>
      </c>
      <c r="I5415" t="s">
        <v>37</v>
      </c>
      <c r="J5415" t="s">
        <v>34</v>
      </c>
      <c r="K5415" t="s">
        <v>37</v>
      </c>
      <c r="L5415" t="s">
        <v>72</v>
      </c>
      <c r="M5415" t="s">
        <v>34</v>
      </c>
      <c r="N5415" t="s">
        <v>37</v>
      </c>
      <c r="O5415" t="s">
        <v>34</v>
      </c>
      <c r="P5415" t="s">
        <v>37</v>
      </c>
      <c r="Q5415" t="s">
        <v>34</v>
      </c>
      <c r="R5415" t="s">
        <v>37</v>
      </c>
      <c r="S5415" t="s">
        <v>37</v>
      </c>
      <c r="T5415" t="s">
        <v>34</v>
      </c>
      <c r="U5415" t="s">
        <v>67</v>
      </c>
      <c r="V5415" t="s">
        <v>34</v>
      </c>
      <c r="W5415" t="s">
        <v>51</v>
      </c>
      <c r="X5415">
        <v>63.8</v>
      </c>
      <c r="Y5415">
        <v>3007.25</v>
      </c>
      <c r="Z5415">
        <v>0</v>
      </c>
      <c r="AA5415">
        <v>80</v>
      </c>
      <c r="AB5415">
        <v>1412.82</v>
      </c>
      <c r="AC5415">
        <v>4500.07</v>
      </c>
      <c r="AD5415" t="s">
        <v>41</v>
      </c>
      <c r="AE5415" t="s">
        <v>42</v>
      </c>
      <c r="AF5415" t="s">
        <v>42</v>
      </c>
      <c r="AG5415">
        <f t="shared" si="168"/>
        <v>0</v>
      </c>
      <c r="AH5415" t="str" cm="1">
        <f t="array" ref="AH5415">_xlfn.IFS(
X5415&lt;=20, "&lt;20",
AND(X5415&gt;=20, X5415&lt;50), "20-50",
AND(X5415&gt;=50, X5415&lt;100), "50-100",
X5415&gt;=100, "&gt;100"
)</f>
        <v>50-100</v>
      </c>
      <c r="AI5415">
        <f t="shared" si="169"/>
        <v>0</v>
      </c>
      <c r="AJ5415" t="str" cm="1">
        <f t="array" ref="AJ5415">_xlfn.IFS(
C5415&lt;=20, "&lt;20",
AND(C5415&gt;=20, C5415&lt;35), "20-35",
AND(C5415&gt;=35, C5415&lt;50), "35-50",
C5415&gt;=50, "50-100"
)</f>
        <v>35-50</v>
      </c>
      <c r="AK5415" t="str" cm="1">
        <f t="array" ref="AK5415">_xlfn.IFS(
G5415&lt;6, "&lt;6",
AND(G5415&gt;=6, G5415&lt;12), "6-12",
AND(G5415&gt;=12, G5415&lt;18), "12-18",  AND(G5415&gt;=18, G5415&lt;24), "18-24", G5415&gt;=24, "24-36")</f>
        <v>24-36</v>
      </c>
    </row>
    <row r="5416" spans="1:37" x14ac:dyDescent="0.3">
      <c r="A5416" t="s">
        <v>5516</v>
      </c>
      <c r="B5416" t="s">
        <v>33</v>
      </c>
      <c r="C5416">
        <v>67</v>
      </c>
      <c r="D5416" t="s">
        <v>34</v>
      </c>
      <c r="E5416" t="s">
        <v>56</v>
      </c>
      <c r="F5416">
        <v>8</v>
      </c>
      <c r="G5416">
        <v>4</v>
      </c>
      <c r="H5416" t="s">
        <v>36</v>
      </c>
      <c r="I5416" t="s">
        <v>34</v>
      </c>
      <c r="J5416" t="s">
        <v>34</v>
      </c>
      <c r="K5416" t="s">
        <v>37</v>
      </c>
      <c r="L5416" t="s">
        <v>72</v>
      </c>
      <c r="M5416" t="s">
        <v>34</v>
      </c>
      <c r="N5416" t="s">
        <v>34</v>
      </c>
      <c r="O5416" t="s">
        <v>37</v>
      </c>
      <c r="P5416" t="s">
        <v>37</v>
      </c>
      <c r="Q5416" t="s">
        <v>37</v>
      </c>
      <c r="R5416" t="s">
        <v>37</v>
      </c>
      <c r="S5416" t="s">
        <v>37</v>
      </c>
      <c r="T5416" t="s">
        <v>37</v>
      </c>
      <c r="U5416" t="s">
        <v>67</v>
      </c>
      <c r="V5416" t="s">
        <v>34</v>
      </c>
      <c r="W5416" t="s">
        <v>51</v>
      </c>
      <c r="X5416">
        <v>56.75</v>
      </c>
      <c r="Y5416">
        <v>1304.8499999999999</v>
      </c>
      <c r="Z5416">
        <v>0</v>
      </c>
      <c r="AA5416">
        <v>0</v>
      </c>
      <c r="AB5416">
        <v>0</v>
      </c>
      <c r="AC5416">
        <v>1304.8499999999999</v>
      </c>
      <c r="AD5416" t="s">
        <v>41</v>
      </c>
      <c r="AE5416" t="s">
        <v>42</v>
      </c>
      <c r="AF5416" t="s">
        <v>42</v>
      </c>
      <c r="AG5416">
        <f t="shared" si="168"/>
        <v>0</v>
      </c>
      <c r="AH5416" t="str" cm="1">
        <f t="array" ref="AH5416">_xlfn.IFS(
X5416&lt;=20, "&lt;20",
AND(X5416&gt;=20, X5416&lt;50), "20-50",
AND(X5416&gt;=50, X5416&lt;100), "50-100",
X5416&gt;=100, "&gt;100"
)</f>
        <v>50-100</v>
      </c>
      <c r="AI5416">
        <f t="shared" si="169"/>
        <v>0</v>
      </c>
      <c r="AJ5416" t="str" cm="1">
        <f t="array" ref="AJ5416">_xlfn.IFS(
C5416&lt;=20, "&lt;20",
AND(C5416&gt;=20, C5416&lt;35), "20-35",
AND(C5416&gt;=35, C5416&lt;50), "35-50",
C5416&gt;=50, "50-100"
)</f>
        <v>50-100</v>
      </c>
      <c r="AK5416" t="str" cm="1">
        <f t="array" ref="AK5416">_xlfn.IFS(
G5416&lt;6, "&lt;6",
AND(G5416&gt;=6, G5416&lt;12), "6-12",
AND(G5416&gt;=12, G5416&lt;18), "12-18",  AND(G5416&gt;=18, G5416&lt;24), "18-24", G5416&gt;=24, "24-36")</f>
        <v>&lt;6</v>
      </c>
    </row>
    <row r="5417" spans="1:37" x14ac:dyDescent="0.3">
      <c r="A5417" t="s">
        <v>5517</v>
      </c>
      <c r="B5417" t="s">
        <v>44</v>
      </c>
      <c r="C5417">
        <v>54</v>
      </c>
      <c r="D5417" t="s">
        <v>37</v>
      </c>
      <c r="E5417" t="s">
        <v>76</v>
      </c>
      <c r="F5417">
        <v>1</v>
      </c>
      <c r="G5417">
        <v>29</v>
      </c>
      <c r="H5417" t="s">
        <v>36</v>
      </c>
      <c r="I5417" t="s">
        <v>37</v>
      </c>
      <c r="J5417" t="s">
        <v>37</v>
      </c>
      <c r="K5417" t="s">
        <v>37</v>
      </c>
      <c r="L5417" t="s">
        <v>50</v>
      </c>
      <c r="M5417" t="s">
        <v>34</v>
      </c>
      <c r="N5417" t="s">
        <v>37</v>
      </c>
      <c r="O5417" t="s">
        <v>37</v>
      </c>
      <c r="P5417" t="s">
        <v>34</v>
      </c>
      <c r="Q5417" t="s">
        <v>37</v>
      </c>
      <c r="R5417" t="s">
        <v>37</v>
      </c>
      <c r="S5417" t="s">
        <v>37</v>
      </c>
      <c r="T5417" t="s">
        <v>37</v>
      </c>
      <c r="U5417" t="s">
        <v>39</v>
      </c>
      <c r="V5417" t="s">
        <v>37</v>
      </c>
      <c r="W5417" t="s">
        <v>51</v>
      </c>
      <c r="X5417">
        <v>103.45</v>
      </c>
      <c r="Y5417">
        <v>3066.45</v>
      </c>
      <c r="Z5417">
        <v>0</v>
      </c>
      <c r="AA5417">
        <v>0</v>
      </c>
      <c r="AB5417">
        <v>287.37</v>
      </c>
      <c r="AC5417">
        <v>3353.82</v>
      </c>
      <c r="AD5417" t="s">
        <v>52</v>
      </c>
      <c r="AE5417" t="s">
        <v>58</v>
      </c>
      <c r="AF5417" t="s">
        <v>1249</v>
      </c>
      <c r="AG5417">
        <f t="shared" si="168"/>
        <v>1</v>
      </c>
      <c r="AH5417" t="str" cm="1">
        <f t="array" ref="AH5417">_xlfn.IFS(
X5417&lt;=20, "&lt;20",
AND(X5417&gt;=20, X5417&lt;50), "20-50",
AND(X5417&gt;=50, X5417&lt;100), "50-100",
X5417&gt;=100, "&gt;100"
)</f>
        <v>&gt;100</v>
      </c>
      <c r="AI5417">
        <f t="shared" si="169"/>
        <v>0</v>
      </c>
      <c r="AJ5417" t="str" cm="1">
        <f t="array" ref="AJ5417">_xlfn.IFS(
C5417&lt;=20, "&lt;20",
AND(C5417&gt;=20, C5417&lt;35), "20-35",
AND(C5417&gt;=35, C5417&lt;50), "35-50",
C5417&gt;=50, "50-100"
)</f>
        <v>50-100</v>
      </c>
      <c r="AK5417" t="str" cm="1">
        <f t="array" ref="AK5417">_xlfn.IFS(
G5417&lt;6, "&lt;6",
AND(G5417&gt;=6, G5417&lt;12), "6-12",
AND(G5417&gt;=12, G5417&lt;18), "12-18",  AND(G5417&gt;=18, G5417&lt;24), "18-24", G5417&gt;=24, "24-36")</f>
        <v>24-36</v>
      </c>
    </row>
    <row r="5418" spans="1:37" x14ac:dyDescent="0.3">
      <c r="A5418" t="s">
        <v>5518</v>
      </c>
      <c r="B5418" t="s">
        <v>44</v>
      </c>
      <c r="C5418">
        <v>59</v>
      </c>
      <c r="D5418" t="s">
        <v>34</v>
      </c>
      <c r="E5418" t="s">
        <v>87</v>
      </c>
      <c r="F5418">
        <v>5</v>
      </c>
      <c r="G5418">
        <v>34</v>
      </c>
      <c r="H5418" t="s">
        <v>110</v>
      </c>
      <c r="I5418" t="s">
        <v>37</v>
      </c>
      <c r="J5418" t="s">
        <v>34</v>
      </c>
      <c r="K5418" t="s">
        <v>37</v>
      </c>
      <c r="L5418" t="s">
        <v>50</v>
      </c>
      <c r="M5418" t="s">
        <v>34</v>
      </c>
      <c r="N5418" t="s">
        <v>34</v>
      </c>
      <c r="O5418" t="s">
        <v>37</v>
      </c>
      <c r="P5418" t="s">
        <v>37</v>
      </c>
      <c r="Q5418" t="s">
        <v>34</v>
      </c>
      <c r="R5418" t="s">
        <v>34</v>
      </c>
      <c r="S5418" t="s">
        <v>34</v>
      </c>
      <c r="T5418" t="s">
        <v>37</v>
      </c>
      <c r="U5418" t="s">
        <v>46</v>
      </c>
      <c r="V5418" t="s">
        <v>37</v>
      </c>
      <c r="W5418" t="s">
        <v>51</v>
      </c>
      <c r="X5418">
        <v>81.5</v>
      </c>
      <c r="Y5418">
        <v>3107.3</v>
      </c>
      <c r="Z5418">
        <v>0</v>
      </c>
      <c r="AA5418">
        <v>0</v>
      </c>
      <c r="AB5418">
        <v>1586.52</v>
      </c>
      <c r="AC5418">
        <v>4693.82</v>
      </c>
      <c r="AD5418" t="s">
        <v>41</v>
      </c>
      <c r="AE5418" t="s">
        <v>42</v>
      </c>
      <c r="AF5418" t="s">
        <v>42</v>
      </c>
      <c r="AG5418">
        <f t="shared" si="168"/>
        <v>0</v>
      </c>
      <c r="AH5418" t="str" cm="1">
        <f t="array" ref="AH5418">_xlfn.IFS(
X5418&lt;=20, "&lt;20",
AND(X5418&gt;=20, X5418&lt;50), "20-50",
AND(X5418&gt;=50, X5418&lt;100), "50-100",
X5418&gt;=100, "&gt;100"
)</f>
        <v>50-100</v>
      </c>
      <c r="AI5418">
        <f t="shared" si="169"/>
        <v>0</v>
      </c>
      <c r="AJ5418" t="str" cm="1">
        <f t="array" ref="AJ5418">_xlfn.IFS(
C5418&lt;=20, "&lt;20",
AND(C5418&gt;=20, C5418&lt;35), "20-35",
AND(C5418&gt;=35, C5418&lt;50), "35-50",
C5418&gt;=50, "50-100"
)</f>
        <v>50-100</v>
      </c>
      <c r="AK5418" t="str" cm="1">
        <f t="array" ref="AK5418">_xlfn.IFS(
G5418&lt;6, "&lt;6",
AND(G5418&gt;=6, G5418&lt;12), "6-12",
AND(G5418&gt;=12, G5418&lt;18), "12-18",  AND(G5418&gt;=18, G5418&lt;24), "18-24", G5418&gt;=24, "24-36")</f>
        <v>24-36</v>
      </c>
    </row>
    <row r="5419" spans="1:37" x14ac:dyDescent="0.3">
      <c r="A5419" t="s">
        <v>5519</v>
      </c>
      <c r="B5419" t="s">
        <v>44</v>
      </c>
      <c r="C5419">
        <v>74</v>
      </c>
      <c r="D5419" t="s">
        <v>34</v>
      </c>
      <c r="E5419" t="s">
        <v>82</v>
      </c>
      <c r="F5419">
        <v>1</v>
      </c>
      <c r="G5419">
        <v>5</v>
      </c>
      <c r="H5419" t="s">
        <v>36</v>
      </c>
      <c r="I5419" t="s">
        <v>37</v>
      </c>
      <c r="J5419" t="s">
        <v>34</v>
      </c>
      <c r="K5419" t="s">
        <v>37</v>
      </c>
      <c r="L5419" t="s">
        <v>72</v>
      </c>
      <c r="M5419" t="s">
        <v>34</v>
      </c>
      <c r="N5419" t="s">
        <v>37</v>
      </c>
      <c r="O5419" t="s">
        <v>34</v>
      </c>
      <c r="P5419" t="s">
        <v>34</v>
      </c>
      <c r="Q5419" t="s">
        <v>34</v>
      </c>
      <c r="R5419" t="s">
        <v>34</v>
      </c>
      <c r="S5419" t="s">
        <v>34</v>
      </c>
      <c r="T5419" t="s">
        <v>37</v>
      </c>
      <c r="U5419" t="s">
        <v>46</v>
      </c>
      <c r="V5419" t="s">
        <v>37</v>
      </c>
      <c r="W5419" t="s">
        <v>51</v>
      </c>
      <c r="X5419">
        <v>50.4</v>
      </c>
      <c r="Y5419">
        <v>1527.5</v>
      </c>
      <c r="Z5419">
        <v>0</v>
      </c>
      <c r="AA5419">
        <v>0</v>
      </c>
      <c r="AB5419">
        <v>139.5</v>
      </c>
      <c r="AC5419">
        <v>1667</v>
      </c>
      <c r="AD5419" t="s">
        <v>52</v>
      </c>
      <c r="AE5419" t="s">
        <v>104</v>
      </c>
      <c r="AF5419" t="s">
        <v>150</v>
      </c>
      <c r="AG5419">
        <f t="shared" si="168"/>
        <v>1</v>
      </c>
      <c r="AH5419" t="str" cm="1">
        <f t="array" ref="AH5419">_xlfn.IFS(
X5419&lt;=20, "&lt;20",
AND(X5419&gt;=20, X5419&lt;50), "20-50",
AND(X5419&gt;=50, X5419&lt;100), "50-100",
X5419&gt;=100, "&gt;100"
)</f>
        <v>50-100</v>
      </c>
      <c r="AI5419">
        <f t="shared" si="169"/>
        <v>0</v>
      </c>
      <c r="AJ5419" t="str" cm="1">
        <f t="array" ref="AJ5419">_xlfn.IFS(
C5419&lt;=20, "&lt;20",
AND(C5419&gt;=20, C5419&lt;35), "20-35",
AND(C5419&gt;=35, C5419&lt;50), "35-50",
C5419&gt;=50, "50-100"
)</f>
        <v>50-100</v>
      </c>
      <c r="AK5419" t="str" cm="1">
        <f t="array" ref="AK5419">_xlfn.IFS(
G5419&lt;6, "&lt;6",
AND(G5419&gt;=6, G5419&lt;12), "6-12",
AND(G5419&gt;=12, G5419&lt;18), "12-18",  AND(G5419&gt;=18, G5419&lt;24), "18-24", G5419&gt;=24, "24-36")</f>
        <v>&lt;6</v>
      </c>
    </row>
    <row r="5420" spans="1:37" x14ac:dyDescent="0.3">
      <c r="A5420" t="s">
        <v>5520</v>
      </c>
      <c r="B5420" t="s">
        <v>44</v>
      </c>
      <c r="C5420">
        <v>47</v>
      </c>
      <c r="D5420" t="s">
        <v>37</v>
      </c>
      <c r="E5420" t="s">
        <v>74</v>
      </c>
      <c r="F5420">
        <v>4</v>
      </c>
      <c r="G5420">
        <v>32</v>
      </c>
      <c r="H5420" t="s">
        <v>36</v>
      </c>
      <c r="I5420" t="s">
        <v>37</v>
      </c>
      <c r="J5420" t="s">
        <v>34</v>
      </c>
      <c r="K5420" t="s">
        <v>34</v>
      </c>
      <c r="L5420" t="s">
        <v>34</v>
      </c>
      <c r="M5420" t="s">
        <v>34</v>
      </c>
      <c r="N5420" t="s">
        <v>34</v>
      </c>
      <c r="O5420" t="s">
        <v>34</v>
      </c>
      <c r="P5420" t="s">
        <v>34</v>
      </c>
      <c r="Q5420" t="s">
        <v>34</v>
      </c>
      <c r="R5420" t="s">
        <v>34</v>
      </c>
      <c r="S5420" t="s">
        <v>34</v>
      </c>
      <c r="T5420" t="s">
        <v>34</v>
      </c>
      <c r="U5420" t="s">
        <v>46</v>
      </c>
      <c r="V5420" t="s">
        <v>37</v>
      </c>
      <c r="W5420" t="s">
        <v>40</v>
      </c>
      <c r="X5420">
        <v>20.100000000000001</v>
      </c>
      <c r="Y5420">
        <v>232.4</v>
      </c>
      <c r="Z5420">
        <v>0</v>
      </c>
      <c r="AA5420">
        <v>0</v>
      </c>
      <c r="AB5420">
        <v>295.8</v>
      </c>
      <c r="AC5420">
        <v>528.20000000000005</v>
      </c>
      <c r="AD5420" t="s">
        <v>41</v>
      </c>
      <c r="AE5420" t="s">
        <v>42</v>
      </c>
      <c r="AF5420" t="s">
        <v>42</v>
      </c>
      <c r="AG5420">
        <f t="shared" si="168"/>
        <v>0</v>
      </c>
      <c r="AH5420" t="str" cm="1">
        <f t="array" ref="AH5420">_xlfn.IFS(
X5420&lt;=20, "&lt;20",
AND(X5420&gt;=20, X5420&lt;50), "20-50",
AND(X5420&gt;=50, X5420&lt;100), "50-100",
X5420&gt;=100, "&gt;100"
)</f>
        <v>20-50</v>
      </c>
      <c r="AI5420">
        <f t="shared" si="169"/>
        <v>0</v>
      </c>
      <c r="AJ5420" t="str" cm="1">
        <f t="array" ref="AJ5420">_xlfn.IFS(
C5420&lt;=20, "&lt;20",
AND(C5420&gt;=20, C5420&lt;35), "20-35",
AND(C5420&gt;=35, C5420&lt;50), "35-50",
C5420&gt;=50, "50-100"
)</f>
        <v>35-50</v>
      </c>
      <c r="AK5420" t="str" cm="1">
        <f t="array" ref="AK5420">_xlfn.IFS(
G5420&lt;6, "&lt;6",
AND(G5420&gt;=6, G5420&lt;12), "6-12",
AND(G5420&gt;=12, G5420&lt;18), "12-18",  AND(G5420&gt;=18, G5420&lt;24), "18-24", G5420&gt;=24, "24-36")</f>
        <v>24-36</v>
      </c>
    </row>
    <row r="5421" spans="1:37" x14ac:dyDescent="0.3">
      <c r="A5421" t="s">
        <v>5521</v>
      </c>
      <c r="B5421" t="s">
        <v>44</v>
      </c>
      <c r="C5421">
        <v>73</v>
      </c>
      <c r="D5421" t="s">
        <v>37</v>
      </c>
      <c r="E5421" t="s">
        <v>90</v>
      </c>
      <c r="F5421">
        <v>5</v>
      </c>
      <c r="G5421">
        <v>9</v>
      </c>
      <c r="H5421" t="s">
        <v>36</v>
      </c>
      <c r="I5421" t="s">
        <v>37</v>
      </c>
      <c r="J5421" t="s">
        <v>37</v>
      </c>
      <c r="K5421" t="s">
        <v>37</v>
      </c>
      <c r="L5421" t="s">
        <v>38</v>
      </c>
      <c r="M5421" t="s">
        <v>34</v>
      </c>
      <c r="N5421" t="s">
        <v>34</v>
      </c>
      <c r="O5421" t="s">
        <v>34</v>
      </c>
      <c r="P5421" t="s">
        <v>34</v>
      </c>
      <c r="Q5421" t="s">
        <v>34</v>
      </c>
      <c r="R5421" t="s">
        <v>37</v>
      </c>
      <c r="S5421" t="s">
        <v>34</v>
      </c>
      <c r="T5421" t="s">
        <v>37</v>
      </c>
      <c r="U5421" t="s">
        <v>46</v>
      </c>
      <c r="V5421" t="s">
        <v>37</v>
      </c>
      <c r="W5421" t="s">
        <v>51</v>
      </c>
      <c r="X5421">
        <v>86.65</v>
      </c>
      <c r="Y5421">
        <v>856.65</v>
      </c>
      <c r="Z5421">
        <v>0</v>
      </c>
      <c r="AA5421">
        <v>0</v>
      </c>
      <c r="AB5421">
        <v>465</v>
      </c>
      <c r="AC5421">
        <v>1321.65</v>
      </c>
      <c r="AD5421" t="s">
        <v>52</v>
      </c>
      <c r="AE5421" t="s">
        <v>58</v>
      </c>
      <c r="AF5421" t="s">
        <v>88</v>
      </c>
      <c r="AG5421">
        <f t="shared" si="168"/>
        <v>1</v>
      </c>
      <c r="AH5421" t="str" cm="1">
        <f t="array" ref="AH5421">_xlfn.IFS(
X5421&lt;=20, "&lt;20",
AND(X5421&gt;=20, X5421&lt;50), "20-50",
AND(X5421&gt;=50, X5421&lt;100), "50-100",
X5421&gt;=100, "&gt;100"
)</f>
        <v>50-100</v>
      </c>
      <c r="AI5421">
        <f t="shared" si="169"/>
        <v>0</v>
      </c>
      <c r="AJ5421" t="str" cm="1">
        <f t="array" ref="AJ5421">_xlfn.IFS(
C5421&lt;=20, "&lt;20",
AND(C5421&gt;=20, C5421&lt;35), "20-35",
AND(C5421&gt;=35, C5421&lt;50), "35-50",
C5421&gt;=50, "50-100"
)</f>
        <v>50-100</v>
      </c>
      <c r="AK5421" t="str" cm="1">
        <f t="array" ref="AK5421">_xlfn.IFS(
G5421&lt;6, "&lt;6",
AND(G5421&gt;=6, G5421&lt;12), "6-12",
AND(G5421&gt;=12, G5421&lt;18), "12-18",  AND(G5421&gt;=18, G5421&lt;24), "18-24", G5421&gt;=24, "24-36")</f>
        <v>6-12</v>
      </c>
    </row>
    <row r="5422" spans="1:37" x14ac:dyDescent="0.3">
      <c r="A5422" t="s">
        <v>5522</v>
      </c>
      <c r="B5422" t="s">
        <v>33</v>
      </c>
      <c r="C5422">
        <v>74</v>
      </c>
      <c r="D5422" t="s">
        <v>37</v>
      </c>
      <c r="E5422" t="s">
        <v>45</v>
      </c>
      <c r="F5422">
        <v>5</v>
      </c>
      <c r="G5422">
        <v>6</v>
      </c>
      <c r="H5422" t="s">
        <v>36</v>
      </c>
      <c r="I5422" t="s">
        <v>37</v>
      </c>
      <c r="J5422" t="s">
        <v>37</v>
      </c>
      <c r="K5422" t="s">
        <v>37</v>
      </c>
      <c r="L5422" t="s">
        <v>72</v>
      </c>
      <c r="M5422" t="s">
        <v>37</v>
      </c>
      <c r="N5422" t="s">
        <v>34</v>
      </c>
      <c r="O5422" t="s">
        <v>37</v>
      </c>
      <c r="P5422" t="s">
        <v>37</v>
      </c>
      <c r="Q5422" t="s">
        <v>34</v>
      </c>
      <c r="R5422" t="s">
        <v>37</v>
      </c>
      <c r="S5422" t="s">
        <v>34</v>
      </c>
      <c r="T5422" t="s">
        <v>37</v>
      </c>
      <c r="U5422" t="s">
        <v>67</v>
      </c>
      <c r="V5422" t="s">
        <v>34</v>
      </c>
      <c r="W5422" t="s">
        <v>40</v>
      </c>
      <c r="X5422">
        <v>75.150000000000006</v>
      </c>
      <c r="Y5422">
        <v>3480.35</v>
      </c>
      <c r="Z5422">
        <v>0</v>
      </c>
      <c r="AA5422">
        <v>0</v>
      </c>
      <c r="AB5422">
        <v>422.55</v>
      </c>
      <c r="AC5422">
        <v>3902.9</v>
      </c>
      <c r="AD5422" t="s">
        <v>41</v>
      </c>
      <c r="AE5422" t="s">
        <v>42</v>
      </c>
      <c r="AF5422" t="s">
        <v>42</v>
      </c>
      <c r="AG5422">
        <f t="shared" si="168"/>
        <v>0</v>
      </c>
      <c r="AH5422" t="str" cm="1">
        <f t="array" ref="AH5422">_xlfn.IFS(
X5422&lt;=20, "&lt;20",
AND(X5422&gt;=20, X5422&lt;50), "20-50",
AND(X5422&gt;=50, X5422&lt;100), "50-100",
X5422&gt;=100, "&gt;100"
)</f>
        <v>50-100</v>
      </c>
      <c r="AI5422">
        <f t="shared" si="169"/>
        <v>0</v>
      </c>
      <c r="AJ5422" t="str" cm="1">
        <f t="array" ref="AJ5422">_xlfn.IFS(
C5422&lt;=20, "&lt;20",
AND(C5422&gt;=20, C5422&lt;35), "20-35",
AND(C5422&gt;=35, C5422&lt;50), "35-50",
C5422&gt;=50, "50-100"
)</f>
        <v>50-100</v>
      </c>
      <c r="AK5422" t="str" cm="1">
        <f t="array" ref="AK5422">_xlfn.IFS(
G5422&lt;6, "&lt;6",
AND(G5422&gt;=6, G5422&lt;12), "6-12",
AND(G5422&gt;=12, G5422&lt;18), "12-18",  AND(G5422&gt;=18, G5422&lt;24), "18-24", G5422&gt;=24, "24-36")</f>
        <v>6-12</v>
      </c>
    </row>
    <row r="5423" spans="1:37" x14ac:dyDescent="0.3">
      <c r="A5423" t="s">
        <v>5523</v>
      </c>
      <c r="B5423" t="s">
        <v>33</v>
      </c>
      <c r="C5423">
        <v>53</v>
      </c>
      <c r="D5423" t="s">
        <v>37</v>
      </c>
      <c r="E5423" t="s">
        <v>61</v>
      </c>
      <c r="F5423">
        <v>3</v>
      </c>
      <c r="G5423">
        <v>3</v>
      </c>
      <c r="H5423" t="s">
        <v>36</v>
      </c>
      <c r="I5423" t="s">
        <v>37</v>
      </c>
      <c r="J5423" t="s">
        <v>37</v>
      </c>
      <c r="K5423" t="s">
        <v>37</v>
      </c>
      <c r="L5423" t="s">
        <v>50</v>
      </c>
      <c r="M5423" t="s">
        <v>37</v>
      </c>
      <c r="N5423" t="s">
        <v>34</v>
      </c>
      <c r="O5423" t="s">
        <v>34</v>
      </c>
      <c r="P5423" t="s">
        <v>34</v>
      </c>
      <c r="Q5423" t="s">
        <v>37</v>
      </c>
      <c r="R5423" t="s">
        <v>37</v>
      </c>
      <c r="S5423" t="s">
        <v>37</v>
      </c>
      <c r="T5423" t="s">
        <v>37</v>
      </c>
      <c r="U5423" t="s">
        <v>46</v>
      </c>
      <c r="V5423" t="s">
        <v>37</v>
      </c>
      <c r="W5423" t="s">
        <v>51</v>
      </c>
      <c r="X5423">
        <v>99.4</v>
      </c>
      <c r="Y5423">
        <v>1742.95</v>
      </c>
      <c r="Z5423">
        <v>0</v>
      </c>
      <c r="AA5423">
        <v>0</v>
      </c>
      <c r="AB5423">
        <v>203.4</v>
      </c>
      <c r="AC5423">
        <v>1946.35</v>
      </c>
      <c r="AD5423" t="s">
        <v>52</v>
      </c>
      <c r="AE5423" t="s">
        <v>104</v>
      </c>
      <c r="AF5423" t="s">
        <v>150</v>
      </c>
      <c r="AG5423">
        <f t="shared" si="168"/>
        <v>1</v>
      </c>
      <c r="AH5423" t="str" cm="1">
        <f t="array" ref="AH5423">_xlfn.IFS(
X5423&lt;=20, "&lt;20",
AND(X5423&gt;=20, X5423&lt;50), "20-50",
AND(X5423&gt;=50, X5423&lt;100), "50-100",
X5423&gt;=100, "&gt;100"
)</f>
        <v>50-100</v>
      </c>
      <c r="AI5423">
        <f t="shared" si="169"/>
        <v>0</v>
      </c>
      <c r="AJ5423" t="str" cm="1">
        <f t="array" ref="AJ5423">_xlfn.IFS(
C5423&lt;=20, "&lt;20",
AND(C5423&gt;=20, C5423&lt;35), "20-35",
AND(C5423&gt;=35, C5423&lt;50), "35-50",
C5423&gt;=50, "50-100"
)</f>
        <v>50-100</v>
      </c>
      <c r="AK5423" t="str" cm="1">
        <f t="array" ref="AK5423">_xlfn.IFS(
G5423&lt;6, "&lt;6",
AND(G5423&gt;=6, G5423&lt;12), "6-12",
AND(G5423&gt;=12, G5423&lt;18), "12-18",  AND(G5423&gt;=18, G5423&lt;24), "18-24", G5423&gt;=24, "24-36")</f>
        <v>&lt;6</v>
      </c>
    </row>
    <row r="5424" spans="1:37" x14ac:dyDescent="0.3">
      <c r="A5424" t="s">
        <v>5524</v>
      </c>
      <c r="B5424" t="s">
        <v>33</v>
      </c>
      <c r="C5424">
        <v>22</v>
      </c>
      <c r="D5424" t="s">
        <v>34</v>
      </c>
      <c r="E5424" t="s">
        <v>61</v>
      </c>
      <c r="F5424">
        <v>4</v>
      </c>
      <c r="G5424">
        <v>10</v>
      </c>
      <c r="H5424" t="s">
        <v>66</v>
      </c>
      <c r="I5424" t="s">
        <v>34</v>
      </c>
      <c r="J5424" t="s">
        <v>34</v>
      </c>
      <c r="K5424" t="s">
        <v>37</v>
      </c>
      <c r="L5424" t="s">
        <v>38</v>
      </c>
      <c r="M5424" t="s">
        <v>34</v>
      </c>
      <c r="N5424" t="s">
        <v>37</v>
      </c>
      <c r="O5424" t="s">
        <v>37</v>
      </c>
      <c r="P5424" t="s">
        <v>37</v>
      </c>
      <c r="Q5424" t="s">
        <v>37</v>
      </c>
      <c r="R5424" t="s">
        <v>37</v>
      </c>
      <c r="S5424" t="s">
        <v>37</v>
      </c>
      <c r="T5424" t="s">
        <v>37</v>
      </c>
      <c r="U5424" t="s">
        <v>39</v>
      </c>
      <c r="V5424" t="s">
        <v>34</v>
      </c>
      <c r="W5424" t="s">
        <v>51</v>
      </c>
      <c r="X5424">
        <v>60.35</v>
      </c>
      <c r="Y5424">
        <v>4138.7</v>
      </c>
      <c r="Z5424">
        <v>49.23</v>
      </c>
      <c r="AA5424">
        <v>0</v>
      </c>
      <c r="AB5424">
        <v>0</v>
      </c>
      <c r="AC5424">
        <v>4089.47</v>
      </c>
      <c r="AD5424" t="s">
        <v>41</v>
      </c>
      <c r="AE5424" t="s">
        <v>42</v>
      </c>
      <c r="AF5424" t="s">
        <v>42</v>
      </c>
      <c r="AG5424">
        <f t="shared" si="168"/>
        <v>0</v>
      </c>
      <c r="AH5424" t="str" cm="1">
        <f t="array" ref="AH5424">_xlfn.IFS(
X5424&lt;=20, "&lt;20",
AND(X5424&gt;=20, X5424&lt;50), "20-50",
AND(X5424&gt;=50, X5424&lt;100), "50-100",
X5424&gt;=100, "&gt;100"
)</f>
        <v>50-100</v>
      </c>
      <c r="AI5424">
        <f t="shared" si="169"/>
        <v>0</v>
      </c>
      <c r="AJ5424" t="str" cm="1">
        <f t="array" ref="AJ5424">_xlfn.IFS(
C5424&lt;=20, "&lt;20",
AND(C5424&gt;=20, C5424&lt;35), "20-35",
AND(C5424&gt;=35, C5424&lt;50), "35-50",
C5424&gt;=50, "50-100"
)</f>
        <v>20-35</v>
      </c>
      <c r="AK5424" t="str" cm="1">
        <f t="array" ref="AK5424">_xlfn.IFS(
G5424&lt;6, "&lt;6",
AND(G5424&gt;=6, G5424&lt;12), "6-12",
AND(G5424&gt;=12, G5424&lt;18), "12-18",  AND(G5424&gt;=18, G5424&lt;24), "18-24", G5424&gt;=24, "24-36")</f>
        <v>6-12</v>
      </c>
    </row>
    <row r="5425" spans="1:37" x14ac:dyDescent="0.3">
      <c r="A5425" t="s">
        <v>5525</v>
      </c>
      <c r="B5425" t="s">
        <v>44</v>
      </c>
      <c r="C5425">
        <v>60</v>
      </c>
      <c r="D5425" t="s">
        <v>34</v>
      </c>
      <c r="E5425" t="s">
        <v>56</v>
      </c>
      <c r="F5425">
        <v>9</v>
      </c>
      <c r="G5425">
        <v>25</v>
      </c>
      <c r="H5425" t="s">
        <v>66</v>
      </c>
      <c r="I5425" t="s">
        <v>34</v>
      </c>
      <c r="J5425" t="s">
        <v>34</v>
      </c>
      <c r="K5425" t="s">
        <v>37</v>
      </c>
      <c r="L5425" t="s">
        <v>72</v>
      </c>
      <c r="M5425" t="s">
        <v>37</v>
      </c>
      <c r="N5425" t="s">
        <v>37</v>
      </c>
      <c r="O5425" t="s">
        <v>37</v>
      </c>
      <c r="P5425" t="s">
        <v>37</v>
      </c>
      <c r="Q5425" t="s">
        <v>37</v>
      </c>
      <c r="R5425" t="s">
        <v>37</v>
      </c>
      <c r="S5425" t="s">
        <v>37</v>
      </c>
      <c r="T5425" t="s">
        <v>37</v>
      </c>
      <c r="U5425" t="s">
        <v>67</v>
      </c>
      <c r="V5425" t="s">
        <v>37</v>
      </c>
      <c r="W5425" t="s">
        <v>40</v>
      </c>
      <c r="X5425">
        <v>65.2</v>
      </c>
      <c r="Y5425">
        <v>4784.45</v>
      </c>
      <c r="Z5425">
        <v>0</v>
      </c>
      <c r="AA5425">
        <v>0</v>
      </c>
      <c r="AB5425">
        <v>0</v>
      </c>
      <c r="AC5425">
        <v>4784.45</v>
      </c>
      <c r="AD5425" t="s">
        <v>41</v>
      </c>
      <c r="AE5425" t="s">
        <v>42</v>
      </c>
      <c r="AF5425" t="s">
        <v>42</v>
      </c>
      <c r="AG5425">
        <f t="shared" si="168"/>
        <v>0</v>
      </c>
      <c r="AH5425" t="str" cm="1">
        <f t="array" ref="AH5425">_xlfn.IFS(
X5425&lt;=20, "&lt;20",
AND(X5425&gt;=20, X5425&lt;50), "20-50",
AND(X5425&gt;=50, X5425&lt;100), "50-100",
X5425&gt;=100, "&gt;100"
)</f>
        <v>50-100</v>
      </c>
      <c r="AI5425">
        <f t="shared" si="169"/>
        <v>0</v>
      </c>
      <c r="AJ5425" t="str" cm="1">
        <f t="array" ref="AJ5425">_xlfn.IFS(
C5425&lt;=20, "&lt;20",
AND(C5425&gt;=20, C5425&lt;35), "20-35",
AND(C5425&gt;=35, C5425&lt;50), "35-50",
C5425&gt;=50, "50-100"
)</f>
        <v>50-100</v>
      </c>
      <c r="AK5425" t="str" cm="1">
        <f t="array" ref="AK5425">_xlfn.IFS(
G5425&lt;6, "&lt;6",
AND(G5425&gt;=6, G5425&lt;12), "6-12",
AND(G5425&gt;=12, G5425&lt;18), "12-18",  AND(G5425&gt;=18, G5425&lt;24), "18-24", G5425&gt;=24, "24-36")</f>
        <v>24-36</v>
      </c>
    </row>
    <row r="5426" spans="1:37" x14ac:dyDescent="0.3">
      <c r="A5426" t="s">
        <v>5526</v>
      </c>
      <c r="B5426" t="s">
        <v>44</v>
      </c>
      <c r="C5426">
        <v>44</v>
      </c>
      <c r="D5426" t="s">
        <v>37</v>
      </c>
      <c r="E5426" t="s">
        <v>61</v>
      </c>
      <c r="F5426">
        <v>7</v>
      </c>
      <c r="G5426">
        <v>15</v>
      </c>
      <c r="H5426" t="s">
        <v>57</v>
      </c>
      <c r="I5426" t="s">
        <v>37</v>
      </c>
      <c r="J5426" t="s">
        <v>37</v>
      </c>
      <c r="K5426" t="s">
        <v>37</v>
      </c>
      <c r="L5426" t="s">
        <v>50</v>
      </c>
      <c r="M5426" t="s">
        <v>37</v>
      </c>
      <c r="N5426" t="s">
        <v>37</v>
      </c>
      <c r="O5426" t="s">
        <v>37</v>
      </c>
      <c r="P5426" t="s">
        <v>34</v>
      </c>
      <c r="Q5426" t="s">
        <v>34</v>
      </c>
      <c r="R5426" t="s">
        <v>37</v>
      </c>
      <c r="S5426" t="s">
        <v>37</v>
      </c>
      <c r="T5426" t="s">
        <v>37</v>
      </c>
      <c r="U5426" t="s">
        <v>46</v>
      </c>
      <c r="V5426" t="s">
        <v>37</v>
      </c>
      <c r="W5426" t="s">
        <v>51</v>
      </c>
      <c r="X5426">
        <v>99.7</v>
      </c>
      <c r="Y5426">
        <v>1238.45</v>
      </c>
      <c r="Z5426">
        <v>0</v>
      </c>
      <c r="AA5426">
        <v>0</v>
      </c>
      <c r="AB5426">
        <v>192.84</v>
      </c>
      <c r="AC5426">
        <v>1431.29</v>
      </c>
      <c r="AD5426" t="s">
        <v>52</v>
      </c>
      <c r="AE5426" t="s">
        <v>100</v>
      </c>
      <c r="AF5426" t="s">
        <v>178</v>
      </c>
      <c r="AG5426">
        <f t="shared" si="168"/>
        <v>1</v>
      </c>
      <c r="AH5426" t="str" cm="1">
        <f t="array" ref="AH5426">_xlfn.IFS(
X5426&lt;=20, "&lt;20",
AND(X5426&gt;=20, X5426&lt;50), "20-50",
AND(X5426&gt;=50, X5426&lt;100), "50-100",
X5426&gt;=100, "&gt;100"
)</f>
        <v>50-100</v>
      </c>
      <c r="AI5426">
        <f t="shared" si="169"/>
        <v>0</v>
      </c>
      <c r="AJ5426" t="str" cm="1">
        <f t="array" ref="AJ5426">_xlfn.IFS(
C5426&lt;=20, "&lt;20",
AND(C5426&gt;=20, C5426&lt;35), "20-35",
AND(C5426&gt;=35, C5426&lt;50), "35-50",
C5426&gt;=50, "50-100"
)</f>
        <v>35-50</v>
      </c>
      <c r="AK5426" t="str" cm="1">
        <f t="array" ref="AK5426">_xlfn.IFS(
G5426&lt;6, "&lt;6",
AND(G5426&gt;=6, G5426&lt;12), "6-12",
AND(G5426&gt;=12, G5426&lt;18), "12-18",  AND(G5426&gt;=18, G5426&lt;24), "18-24", G5426&gt;=24, "24-36")</f>
        <v>12-18</v>
      </c>
    </row>
    <row r="5427" spans="1:37" x14ac:dyDescent="0.3">
      <c r="A5427" t="s">
        <v>5527</v>
      </c>
      <c r="B5427" t="s">
        <v>44</v>
      </c>
      <c r="C5427">
        <v>50</v>
      </c>
      <c r="D5427" t="s">
        <v>37</v>
      </c>
      <c r="E5427" t="s">
        <v>158</v>
      </c>
      <c r="F5427">
        <v>2</v>
      </c>
      <c r="G5427">
        <v>28</v>
      </c>
      <c r="H5427" t="s">
        <v>36</v>
      </c>
      <c r="I5427" t="s">
        <v>37</v>
      </c>
      <c r="J5427" t="s">
        <v>34</v>
      </c>
      <c r="K5427" t="s">
        <v>34</v>
      </c>
      <c r="L5427" t="s">
        <v>34</v>
      </c>
      <c r="M5427" t="s">
        <v>34</v>
      </c>
      <c r="N5427" t="s">
        <v>34</v>
      </c>
      <c r="O5427" t="s">
        <v>34</v>
      </c>
      <c r="P5427" t="s">
        <v>34</v>
      </c>
      <c r="Q5427" t="s">
        <v>34</v>
      </c>
      <c r="R5427" t="s">
        <v>34</v>
      </c>
      <c r="S5427" t="s">
        <v>34</v>
      </c>
      <c r="T5427" t="s">
        <v>34</v>
      </c>
      <c r="U5427" t="s">
        <v>46</v>
      </c>
      <c r="V5427" t="s">
        <v>34</v>
      </c>
      <c r="W5427" t="s">
        <v>40</v>
      </c>
      <c r="X5427">
        <v>19.3</v>
      </c>
      <c r="Y5427">
        <v>54.7</v>
      </c>
      <c r="Z5427">
        <v>0</v>
      </c>
      <c r="AA5427">
        <v>0</v>
      </c>
      <c r="AB5427">
        <v>30.39</v>
      </c>
      <c r="AC5427">
        <v>85.09</v>
      </c>
      <c r="AD5427" t="s">
        <v>85</v>
      </c>
      <c r="AE5427" t="s">
        <v>42</v>
      </c>
      <c r="AF5427" t="s">
        <v>42</v>
      </c>
      <c r="AG5427">
        <f t="shared" si="168"/>
        <v>0</v>
      </c>
      <c r="AH5427" t="str" cm="1">
        <f t="array" ref="AH5427">_xlfn.IFS(
X5427&lt;=20, "&lt;20",
AND(X5427&gt;=20, X5427&lt;50), "20-50",
AND(X5427&gt;=50, X5427&lt;100), "50-100",
X5427&gt;=100, "&gt;100"
)</f>
        <v>&lt;20</v>
      </c>
      <c r="AI5427">
        <f t="shared" si="169"/>
        <v>1</v>
      </c>
      <c r="AJ5427" t="str" cm="1">
        <f t="array" ref="AJ5427">_xlfn.IFS(
C5427&lt;=20, "&lt;20",
AND(C5427&gt;=20, C5427&lt;35), "20-35",
AND(C5427&gt;=35, C5427&lt;50), "35-50",
C5427&gt;=50, "50-100"
)</f>
        <v>50-100</v>
      </c>
      <c r="AK5427" t="str" cm="1">
        <f t="array" ref="AK5427">_xlfn.IFS(
G5427&lt;6, "&lt;6",
AND(G5427&gt;=6, G5427&lt;12), "6-12",
AND(G5427&gt;=12, G5427&lt;18), "12-18",  AND(G5427&gt;=18, G5427&lt;24), "18-24", G5427&gt;=24, "24-36")</f>
        <v>24-36</v>
      </c>
    </row>
    <row r="5428" spans="1:37" x14ac:dyDescent="0.3">
      <c r="A5428" t="s">
        <v>5528</v>
      </c>
      <c r="B5428" t="s">
        <v>44</v>
      </c>
      <c r="C5428">
        <v>35</v>
      </c>
      <c r="D5428" t="s">
        <v>34</v>
      </c>
      <c r="E5428" t="s">
        <v>124</v>
      </c>
      <c r="F5428">
        <v>8</v>
      </c>
      <c r="G5428">
        <v>5</v>
      </c>
      <c r="H5428" t="s">
        <v>36</v>
      </c>
      <c r="I5428" t="s">
        <v>37</v>
      </c>
      <c r="J5428" t="s">
        <v>37</v>
      </c>
      <c r="K5428" t="s">
        <v>37</v>
      </c>
      <c r="L5428" t="s">
        <v>50</v>
      </c>
      <c r="M5428" t="s">
        <v>34</v>
      </c>
      <c r="N5428" t="s">
        <v>37</v>
      </c>
      <c r="O5428" t="s">
        <v>34</v>
      </c>
      <c r="P5428" t="s">
        <v>34</v>
      </c>
      <c r="Q5428" t="s">
        <v>34</v>
      </c>
      <c r="R5428" t="s">
        <v>34</v>
      </c>
      <c r="S5428" t="s">
        <v>34</v>
      </c>
      <c r="T5428" t="s">
        <v>37</v>
      </c>
      <c r="U5428" t="s">
        <v>46</v>
      </c>
      <c r="V5428" t="s">
        <v>34</v>
      </c>
      <c r="W5428" t="s">
        <v>51</v>
      </c>
      <c r="X5428">
        <v>77.95</v>
      </c>
      <c r="Y5428">
        <v>305.55</v>
      </c>
      <c r="Z5428">
        <v>0</v>
      </c>
      <c r="AA5428">
        <v>0</v>
      </c>
      <c r="AB5428">
        <v>123.8</v>
      </c>
      <c r="AC5428">
        <v>429.35</v>
      </c>
      <c r="AD5428" t="s">
        <v>52</v>
      </c>
      <c r="AE5428" t="s">
        <v>53</v>
      </c>
      <c r="AF5428" t="s">
        <v>91</v>
      </c>
      <c r="AG5428">
        <f t="shared" si="168"/>
        <v>1</v>
      </c>
      <c r="AH5428" t="str" cm="1">
        <f t="array" ref="AH5428">_xlfn.IFS(
X5428&lt;=20, "&lt;20",
AND(X5428&gt;=20, X5428&lt;50), "20-50",
AND(X5428&gt;=50, X5428&lt;100), "50-100",
X5428&gt;=100, "&gt;100"
)</f>
        <v>50-100</v>
      </c>
      <c r="AI5428">
        <f t="shared" si="169"/>
        <v>0</v>
      </c>
      <c r="AJ5428" t="str" cm="1">
        <f t="array" ref="AJ5428">_xlfn.IFS(
C5428&lt;=20, "&lt;20",
AND(C5428&gt;=20, C5428&lt;35), "20-35",
AND(C5428&gt;=35, C5428&lt;50), "35-50",
C5428&gt;=50, "50-100"
)</f>
        <v>35-50</v>
      </c>
      <c r="AK5428" t="str" cm="1">
        <f t="array" ref="AK5428">_xlfn.IFS(
G5428&lt;6, "&lt;6",
AND(G5428&gt;=6, G5428&lt;12), "6-12",
AND(G5428&gt;=12, G5428&lt;18), "12-18",  AND(G5428&gt;=18, G5428&lt;24), "18-24", G5428&gt;=24, "24-36")</f>
        <v>&lt;6</v>
      </c>
    </row>
    <row r="5429" spans="1:37" x14ac:dyDescent="0.3">
      <c r="A5429" t="s">
        <v>5529</v>
      </c>
      <c r="B5429" t="s">
        <v>44</v>
      </c>
      <c r="C5429">
        <v>55</v>
      </c>
      <c r="D5429" t="s">
        <v>34</v>
      </c>
      <c r="E5429" t="s">
        <v>87</v>
      </c>
      <c r="F5429">
        <v>14</v>
      </c>
      <c r="G5429">
        <v>31</v>
      </c>
      <c r="H5429" t="s">
        <v>36</v>
      </c>
      <c r="I5429" t="s">
        <v>37</v>
      </c>
      <c r="J5429" t="s">
        <v>34</v>
      </c>
      <c r="K5429" t="s">
        <v>34</v>
      </c>
      <c r="L5429" t="s">
        <v>34</v>
      </c>
      <c r="M5429" t="s">
        <v>34</v>
      </c>
      <c r="N5429" t="s">
        <v>34</v>
      </c>
      <c r="O5429" t="s">
        <v>34</v>
      </c>
      <c r="P5429" t="s">
        <v>34</v>
      </c>
      <c r="Q5429" t="s">
        <v>34</v>
      </c>
      <c r="R5429" t="s">
        <v>34</v>
      </c>
      <c r="S5429" t="s">
        <v>34</v>
      </c>
      <c r="T5429" t="s">
        <v>34</v>
      </c>
      <c r="U5429" t="s">
        <v>46</v>
      </c>
      <c r="V5429" t="s">
        <v>34</v>
      </c>
      <c r="W5429" t="s">
        <v>51</v>
      </c>
      <c r="X5429">
        <v>20.149999999999999</v>
      </c>
      <c r="Y5429">
        <v>130.5</v>
      </c>
      <c r="Z5429">
        <v>0</v>
      </c>
      <c r="AA5429">
        <v>0</v>
      </c>
      <c r="AB5429">
        <v>41.58</v>
      </c>
      <c r="AC5429">
        <v>172.08</v>
      </c>
      <c r="AD5429" t="s">
        <v>41</v>
      </c>
      <c r="AE5429" t="s">
        <v>42</v>
      </c>
      <c r="AF5429" t="s">
        <v>42</v>
      </c>
      <c r="AG5429">
        <f t="shared" si="168"/>
        <v>0</v>
      </c>
      <c r="AH5429" t="str" cm="1">
        <f t="array" ref="AH5429">_xlfn.IFS(
X5429&lt;=20, "&lt;20",
AND(X5429&gt;=20, X5429&lt;50), "20-50",
AND(X5429&gt;=50, X5429&lt;100), "50-100",
X5429&gt;=100, "&gt;100"
)</f>
        <v>20-50</v>
      </c>
      <c r="AI5429">
        <f t="shared" si="169"/>
        <v>0</v>
      </c>
      <c r="AJ5429" t="str" cm="1">
        <f t="array" ref="AJ5429">_xlfn.IFS(
C5429&lt;=20, "&lt;20",
AND(C5429&gt;=20, C5429&lt;35), "20-35",
AND(C5429&gt;=35, C5429&lt;50), "35-50",
C5429&gt;=50, "50-100"
)</f>
        <v>50-100</v>
      </c>
      <c r="AK5429" t="str" cm="1">
        <f t="array" ref="AK5429">_xlfn.IFS(
G5429&lt;6, "&lt;6",
AND(G5429&gt;=6, G5429&lt;12), "6-12",
AND(G5429&gt;=12, G5429&lt;18), "12-18",  AND(G5429&gt;=18, G5429&lt;24), "18-24", G5429&gt;=24, "24-36")</f>
        <v>24-36</v>
      </c>
    </row>
    <row r="5430" spans="1:37" x14ac:dyDescent="0.3">
      <c r="A5430" t="s">
        <v>5530</v>
      </c>
      <c r="B5430" t="s">
        <v>44</v>
      </c>
      <c r="C5430">
        <v>72</v>
      </c>
      <c r="D5430" t="s">
        <v>37</v>
      </c>
      <c r="E5430" t="s">
        <v>124</v>
      </c>
      <c r="F5430">
        <v>15</v>
      </c>
      <c r="G5430">
        <v>26</v>
      </c>
      <c r="H5430" t="s">
        <v>36</v>
      </c>
      <c r="I5430" t="s">
        <v>37</v>
      </c>
      <c r="J5430" t="s">
        <v>37</v>
      </c>
      <c r="K5430" t="s">
        <v>37</v>
      </c>
      <c r="L5430" t="s">
        <v>50</v>
      </c>
      <c r="M5430" t="s">
        <v>37</v>
      </c>
      <c r="N5430" t="s">
        <v>37</v>
      </c>
      <c r="O5430" t="s">
        <v>37</v>
      </c>
      <c r="P5430" t="s">
        <v>37</v>
      </c>
      <c r="Q5430" t="s">
        <v>34</v>
      </c>
      <c r="R5430" t="s">
        <v>34</v>
      </c>
      <c r="S5430" t="s">
        <v>34</v>
      </c>
      <c r="T5430" t="s">
        <v>37</v>
      </c>
      <c r="U5430" t="s">
        <v>46</v>
      </c>
      <c r="V5430" t="s">
        <v>37</v>
      </c>
      <c r="W5430" t="s">
        <v>40</v>
      </c>
      <c r="X5430">
        <v>94.2</v>
      </c>
      <c r="Y5430">
        <v>5895.45</v>
      </c>
      <c r="Z5430">
        <v>0</v>
      </c>
      <c r="AA5430">
        <v>0</v>
      </c>
      <c r="AB5430">
        <v>2058.75</v>
      </c>
      <c r="AC5430">
        <v>7954.2</v>
      </c>
      <c r="AD5430" t="s">
        <v>41</v>
      </c>
      <c r="AE5430" t="s">
        <v>42</v>
      </c>
      <c r="AF5430" t="s">
        <v>42</v>
      </c>
      <c r="AG5430">
        <f t="shared" si="168"/>
        <v>0</v>
      </c>
      <c r="AH5430" t="str" cm="1">
        <f t="array" ref="AH5430">_xlfn.IFS(
X5430&lt;=20, "&lt;20",
AND(X5430&gt;=20, X5430&lt;50), "20-50",
AND(X5430&gt;=50, X5430&lt;100), "50-100",
X5430&gt;=100, "&gt;100"
)</f>
        <v>50-100</v>
      </c>
      <c r="AI5430">
        <f t="shared" si="169"/>
        <v>0</v>
      </c>
      <c r="AJ5430" t="str" cm="1">
        <f t="array" ref="AJ5430">_xlfn.IFS(
C5430&lt;=20, "&lt;20",
AND(C5430&gt;=20, C5430&lt;35), "20-35",
AND(C5430&gt;=35, C5430&lt;50), "35-50",
C5430&gt;=50, "50-100"
)</f>
        <v>50-100</v>
      </c>
      <c r="AK5430" t="str" cm="1">
        <f t="array" ref="AK5430">_xlfn.IFS(
G5430&lt;6, "&lt;6",
AND(G5430&gt;=6, G5430&lt;12), "6-12",
AND(G5430&gt;=12, G5430&lt;18), "12-18",  AND(G5430&gt;=18, G5430&lt;24), "18-24", G5430&gt;=24, "24-36")</f>
        <v>24-36</v>
      </c>
    </row>
    <row r="5431" spans="1:37" x14ac:dyDescent="0.3">
      <c r="A5431" t="s">
        <v>5531</v>
      </c>
      <c r="B5431" t="s">
        <v>44</v>
      </c>
      <c r="C5431">
        <v>80</v>
      </c>
      <c r="D5431" t="s">
        <v>34</v>
      </c>
      <c r="E5431" t="s">
        <v>90</v>
      </c>
      <c r="F5431">
        <v>8</v>
      </c>
      <c r="G5431">
        <v>4</v>
      </c>
      <c r="H5431" t="s">
        <v>36</v>
      </c>
      <c r="I5431" t="s">
        <v>37</v>
      </c>
      <c r="J5431" t="s">
        <v>37</v>
      </c>
      <c r="K5431" t="s">
        <v>37</v>
      </c>
      <c r="L5431" t="s">
        <v>50</v>
      </c>
      <c r="M5431" t="s">
        <v>37</v>
      </c>
      <c r="N5431" t="s">
        <v>34</v>
      </c>
      <c r="O5431" t="s">
        <v>37</v>
      </c>
      <c r="P5431" t="s">
        <v>34</v>
      </c>
      <c r="Q5431" t="s">
        <v>37</v>
      </c>
      <c r="R5431" t="s">
        <v>37</v>
      </c>
      <c r="S5431" t="s">
        <v>37</v>
      </c>
      <c r="T5431" t="s">
        <v>37</v>
      </c>
      <c r="U5431" t="s">
        <v>39</v>
      </c>
      <c r="V5431" t="s">
        <v>37</v>
      </c>
      <c r="W5431" t="s">
        <v>51</v>
      </c>
      <c r="X5431">
        <v>105.2</v>
      </c>
      <c r="Y5431">
        <v>4599.1499999999996</v>
      </c>
      <c r="Z5431">
        <v>40.46</v>
      </c>
      <c r="AA5431">
        <v>0</v>
      </c>
      <c r="AB5431">
        <v>1485.96</v>
      </c>
      <c r="AC5431">
        <v>6044.65</v>
      </c>
      <c r="AD5431" t="s">
        <v>41</v>
      </c>
      <c r="AE5431" t="s">
        <v>42</v>
      </c>
      <c r="AF5431" t="s">
        <v>42</v>
      </c>
      <c r="AG5431">
        <f t="shared" si="168"/>
        <v>0</v>
      </c>
      <c r="AH5431" t="str" cm="1">
        <f t="array" ref="AH5431">_xlfn.IFS(
X5431&lt;=20, "&lt;20",
AND(X5431&gt;=20, X5431&lt;50), "20-50",
AND(X5431&gt;=50, X5431&lt;100), "50-100",
X5431&gt;=100, "&gt;100"
)</f>
        <v>&gt;100</v>
      </c>
      <c r="AI5431">
        <f t="shared" si="169"/>
        <v>0</v>
      </c>
      <c r="AJ5431" t="str" cm="1">
        <f t="array" ref="AJ5431">_xlfn.IFS(
C5431&lt;=20, "&lt;20",
AND(C5431&gt;=20, C5431&lt;35), "20-35",
AND(C5431&gt;=35, C5431&lt;50), "35-50",
C5431&gt;=50, "50-100"
)</f>
        <v>50-100</v>
      </c>
      <c r="AK5431" t="str" cm="1">
        <f t="array" ref="AK5431">_xlfn.IFS(
G5431&lt;6, "&lt;6",
AND(G5431&gt;=6, G5431&lt;12), "6-12",
AND(G5431&gt;=12, G5431&lt;18), "12-18",  AND(G5431&gt;=18, G5431&lt;24), "18-24", G5431&gt;=24, "24-36")</f>
        <v>&lt;6</v>
      </c>
    </row>
    <row r="5432" spans="1:37" x14ac:dyDescent="0.3">
      <c r="A5432" t="s">
        <v>5532</v>
      </c>
      <c r="B5432" t="s">
        <v>33</v>
      </c>
      <c r="C5432">
        <v>36</v>
      </c>
      <c r="D5432" t="s">
        <v>37</v>
      </c>
      <c r="E5432" t="s">
        <v>136</v>
      </c>
      <c r="F5432">
        <v>2</v>
      </c>
      <c r="G5432">
        <v>10</v>
      </c>
      <c r="H5432" t="s">
        <v>49</v>
      </c>
      <c r="I5432" t="s">
        <v>37</v>
      </c>
      <c r="J5432" t="s">
        <v>34</v>
      </c>
      <c r="K5432" t="s">
        <v>37</v>
      </c>
      <c r="L5432" t="s">
        <v>72</v>
      </c>
      <c r="M5432" t="s">
        <v>37</v>
      </c>
      <c r="N5432" t="s">
        <v>34</v>
      </c>
      <c r="O5432" t="s">
        <v>34</v>
      </c>
      <c r="P5432" t="s">
        <v>34</v>
      </c>
      <c r="Q5432" t="s">
        <v>34</v>
      </c>
      <c r="R5432" t="s">
        <v>34</v>
      </c>
      <c r="S5432" t="s">
        <v>34</v>
      </c>
      <c r="T5432" t="s">
        <v>37</v>
      </c>
      <c r="U5432" t="s">
        <v>46</v>
      </c>
      <c r="V5432" t="s">
        <v>37</v>
      </c>
      <c r="W5432" t="s">
        <v>40</v>
      </c>
      <c r="X5432">
        <v>50.75</v>
      </c>
      <c r="Y5432">
        <v>50.75</v>
      </c>
      <c r="Z5432">
        <v>0</v>
      </c>
      <c r="AA5432">
        <v>0</v>
      </c>
      <c r="AB5432">
        <v>45.77</v>
      </c>
      <c r="AC5432">
        <v>96.52</v>
      </c>
      <c r="AD5432" t="s">
        <v>85</v>
      </c>
      <c r="AE5432" t="s">
        <v>42</v>
      </c>
      <c r="AF5432" t="s">
        <v>42</v>
      </c>
      <c r="AG5432">
        <f t="shared" si="168"/>
        <v>0</v>
      </c>
      <c r="AH5432" t="str" cm="1">
        <f t="array" ref="AH5432">_xlfn.IFS(
X5432&lt;=20, "&lt;20",
AND(X5432&gt;=20, X5432&lt;50), "20-50",
AND(X5432&gt;=50, X5432&lt;100), "50-100",
X5432&gt;=100, "&gt;100"
)</f>
        <v>50-100</v>
      </c>
      <c r="AI5432">
        <f t="shared" si="169"/>
        <v>1</v>
      </c>
      <c r="AJ5432" t="str" cm="1">
        <f t="array" ref="AJ5432">_xlfn.IFS(
C5432&lt;=20, "&lt;20",
AND(C5432&gt;=20, C5432&lt;35), "20-35",
AND(C5432&gt;=35, C5432&lt;50), "35-50",
C5432&gt;=50, "50-100"
)</f>
        <v>35-50</v>
      </c>
      <c r="AK5432" t="str" cm="1">
        <f t="array" ref="AK5432">_xlfn.IFS(
G5432&lt;6, "&lt;6",
AND(G5432&gt;=6, G5432&lt;12), "6-12",
AND(G5432&gt;=12, G5432&lt;18), "12-18",  AND(G5432&gt;=18, G5432&lt;24), "18-24", G5432&gt;=24, "24-36")</f>
        <v>6-12</v>
      </c>
    </row>
    <row r="5433" spans="1:37" x14ac:dyDescent="0.3">
      <c r="A5433" t="s">
        <v>5533</v>
      </c>
      <c r="B5433" t="s">
        <v>44</v>
      </c>
      <c r="C5433">
        <v>48</v>
      </c>
      <c r="D5433" t="s">
        <v>34</v>
      </c>
      <c r="E5433" t="s">
        <v>114</v>
      </c>
      <c r="F5433">
        <v>5</v>
      </c>
      <c r="G5433">
        <v>22</v>
      </c>
      <c r="H5433" t="s">
        <v>36</v>
      </c>
      <c r="I5433" t="s">
        <v>34</v>
      </c>
      <c r="J5433" t="s">
        <v>34</v>
      </c>
      <c r="K5433" t="s">
        <v>37</v>
      </c>
      <c r="L5433" t="s">
        <v>72</v>
      </c>
      <c r="M5433" t="s">
        <v>37</v>
      </c>
      <c r="N5433" t="s">
        <v>34</v>
      </c>
      <c r="O5433" t="s">
        <v>37</v>
      </c>
      <c r="P5433" t="s">
        <v>37</v>
      </c>
      <c r="Q5433" t="s">
        <v>34</v>
      </c>
      <c r="R5433" t="s">
        <v>34</v>
      </c>
      <c r="S5433" t="s">
        <v>34</v>
      </c>
      <c r="T5433" t="s">
        <v>37</v>
      </c>
      <c r="U5433" t="s">
        <v>39</v>
      </c>
      <c r="V5433" t="s">
        <v>34</v>
      </c>
      <c r="W5433" t="s">
        <v>51</v>
      </c>
      <c r="X5433">
        <v>42.3</v>
      </c>
      <c r="Y5433">
        <v>1840.75</v>
      </c>
      <c r="Z5433">
        <v>0</v>
      </c>
      <c r="AA5433">
        <v>0</v>
      </c>
      <c r="AB5433">
        <v>0</v>
      </c>
      <c r="AC5433">
        <v>1840.75</v>
      </c>
      <c r="AD5433" t="s">
        <v>41</v>
      </c>
      <c r="AE5433" t="s">
        <v>42</v>
      </c>
      <c r="AF5433" t="s">
        <v>42</v>
      </c>
      <c r="AG5433">
        <f t="shared" si="168"/>
        <v>0</v>
      </c>
      <c r="AH5433" t="str" cm="1">
        <f t="array" ref="AH5433">_xlfn.IFS(
X5433&lt;=20, "&lt;20",
AND(X5433&gt;=20, X5433&lt;50), "20-50",
AND(X5433&gt;=50, X5433&lt;100), "50-100",
X5433&gt;=100, "&gt;100"
)</f>
        <v>20-50</v>
      </c>
      <c r="AI5433">
        <f t="shared" si="169"/>
        <v>0</v>
      </c>
      <c r="AJ5433" t="str" cm="1">
        <f t="array" ref="AJ5433">_xlfn.IFS(
C5433&lt;=20, "&lt;20",
AND(C5433&gt;=20, C5433&lt;35), "20-35",
AND(C5433&gt;=35, C5433&lt;50), "35-50",
C5433&gt;=50, "50-100"
)</f>
        <v>35-50</v>
      </c>
      <c r="AK5433" t="str" cm="1">
        <f t="array" ref="AK5433">_xlfn.IFS(
G5433&lt;6, "&lt;6",
AND(G5433&gt;=6, G5433&lt;12), "6-12",
AND(G5433&gt;=12, G5433&lt;18), "12-18",  AND(G5433&gt;=18, G5433&lt;24), "18-24", G5433&gt;=24, "24-36")</f>
        <v>18-24</v>
      </c>
    </row>
    <row r="5434" spans="1:37" x14ac:dyDescent="0.3">
      <c r="A5434" t="s">
        <v>5534</v>
      </c>
      <c r="B5434" t="s">
        <v>44</v>
      </c>
      <c r="C5434">
        <v>31</v>
      </c>
      <c r="D5434" t="s">
        <v>37</v>
      </c>
      <c r="E5434" t="s">
        <v>74</v>
      </c>
      <c r="F5434">
        <v>12</v>
      </c>
      <c r="G5434">
        <v>21</v>
      </c>
      <c r="H5434" t="s">
        <v>49</v>
      </c>
      <c r="I5434" t="s">
        <v>37</v>
      </c>
      <c r="J5434" t="s">
        <v>34</v>
      </c>
      <c r="K5434" t="s">
        <v>37</v>
      </c>
      <c r="L5434" t="s">
        <v>72</v>
      </c>
      <c r="M5434" t="s">
        <v>37</v>
      </c>
      <c r="N5434" t="s">
        <v>34</v>
      </c>
      <c r="O5434" t="s">
        <v>34</v>
      </c>
      <c r="P5434" t="s">
        <v>37</v>
      </c>
      <c r="Q5434" t="s">
        <v>34</v>
      </c>
      <c r="R5434" t="s">
        <v>37</v>
      </c>
      <c r="S5434" t="s">
        <v>37</v>
      </c>
      <c r="T5434" t="s">
        <v>37</v>
      </c>
      <c r="U5434" t="s">
        <v>46</v>
      </c>
      <c r="V5434" t="s">
        <v>34</v>
      </c>
      <c r="W5434" t="s">
        <v>51</v>
      </c>
      <c r="X5434">
        <v>66.05</v>
      </c>
      <c r="Y5434">
        <v>574.5</v>
      </c>
      <c r="Z5434">
        <v>0</v>
      </c>
      <c r="AA5434">
        <v>0</v>
      </c>
      <c r="AB5434">
        <v>268.32</v>
      </c>
      <c r="AC5434">
        <v>842.82</v>
      </c>
      <c r="AD5434" t="s">
        <v>41</v>
      </c>
      <c r="AE5434" t="s">
        <v>42</v>
      </c>
      <c r="AF5434" t="s">
        <v>42</v>
      </c>
      <c r="AG5434">
        <f t="shared" si="168"/>
        <v>0</v>
      </c>
      <c r="AH5434" t="str" cm="1">
        <f t="array" ref="AH5434">_xlfn.IFS(
X5434&lt;=20, "&lt;20",
AND(X5434&gt;=20, X5434&lt;50), "20-50",
AND(X5434&gt;=50, X5434&lt;100), "50-100",
X5434&gt;=100, "&gt;100"
)</f>
        <v>50-100</v>
      </c>
      <c r="AI5434">
        <f t="shared" si="169"/>
        <v>0</v>
      </c>
      <c r="AJ5434" t="str" cm="1">
        <f t="array" ref="AJ5434">_xlfn.IFS(
C5434&lt;=20, "&lt;20",
AND(C5434&gt;=20, C5434&lt;35), "20-35",
AND(C5434&gt;=35, C5434&lt;50), "35-50",
C5434&gt;=50, "50-100"
)</f>
        <v>20-35</v>
      </c>
      <c r="AK5434" t="str" cm="1">
        <f t="array" ref="AK5434">_xlfn.IFS(
G5434&lt;6, "&lt;6",
AND(G5434&gt;=6, G5434&lt;12), "6-12",
AND(G5434&gt;=12, G5434&lt;18), "12-18",  AND(G5434&gt;=18, G5434&lt;24), "18-24", G5434&gt;=24, "24-36")</f>
        <v>18-24</v>
      </c>
    </row>
    <row r="5435" spans="1:37" x14ac:dyDescent="0.3">
      <c r="A5435" t="s">
        <v>5535</v>
      </c>
      <c r="B5435" t="s">
        <v>33</v>
      </c>
      <c r="C5435">
        <v>57</v>
      </c>
      <c r="D5435" t="s">
        <v>37</v>
      </c>
      <c r="E5435" t="s">
        <v>48</v>
      </c>
      <c r="F5435">
        <v>9</v>
      </c>
      <c r="G5435">
        <v>29</v>
      </c>
      <c r="H5435" t="s">
        <v>57</v>
      </c>
      <c r="I5435" t="s">
        <v>37</v>
      </c>
      <c r="J5435" t="s">
        <v>34</v>
      </c>
      <c r="K5435" t="s">
        <v>37</v>
      </c>
      <c r="L5435" t="s">
        <v>72</v>
      </c>
      <c r="M5435" t="s">
        <v>34</v>
      </c>
      <c r="N5435" t="s">
        <v>34</v>
      </c>
      <c r="O5435" t="s">
        <v>34</v>
      </c>
      <c r="P5435" t="s">
        <v>37</v>
      </c>
      <c r="Q5435" t="s">
        <v>37</v>
      </c>
      <c r="R5435" t="s">
        <v>37</v>
      </c>
      <c r="S5435" t="s">
        <v>37</v>
      </c>
      <c r="T5435" t="s">
        <v>37</v>
      </c>
      <c r="U5435" t="s">
        <v>46</v>
      </c>
      <c r="V5435" t="s">
        <v>37</v>
      </c>
      <c r="W5435" t="s">
        <v>51</v>
      </c>
      <c r="X5435">
        <v>69.650000000000006</v>
      </c>
      <c r="Y5435">
        <v>921.4</v>
      </c>
      <c r="Z5435">
        <v>0</v>
      </c>
      <c r="AA5435">
        <v>0</v>
      </c>
      <c r="AB5435">
        <v>518.14</v>
      </c>
      <c r="AC5435">
        <v>1439.54</v>
      </c>
      <c r="AD5435" t="s">
        <v>41</v>
      </c>
      <c r="AE5435" t="s">
        <v>42</v>
      </c>
      <c r="AF5435" t="s">
        <v>42</v>
      </c>
      <c r="AG5435">
        <f t="shared" si="168"/>
        <v>0</v>
      </c>
      <c r="AH5435" t="str" cm="1">
        <f t="array" ref="AH5435">_xlfn.IFS(
X5435&lt;=20, "&lt;20",
AND(X5435&gt;=20, X5435&lt;50), "20-50",
AND(X5435&gt;=50, X5435&lt;100), "50-100",
X5435&gt;=100, "&gt;100"
)</f>
        <v>50-100</v>
      </c>
      <c r="AI5435">
        <f t="shared" si="169"/>
        <v>0</v>
      </c>
      <c r="AJ5435" t="str" cm="1">
        <f t="array" ref="AJ5435">_xlfn.IFS(
C5435&lt;=20, "&lt;20",
AND(C5435&gt;=20, C5435&lt;35), "20-35",
AND(C5435&gt;=35, C5435&lt;50), "35-50",
C5435&gt;=50, "50-100"
)</f>
        <v>50-100</v>
      </c>
      <c r="AK5435" t="str" cm="1">
        <f t="array" ref="AK5435">_xlfn.IFS(
G5435&lt;6, "&lt;6",
AND(G5435&gt;=6, G5435&lt;12), "6-12",
AND(G5435&gt;=12, G5435&lt;18), "12-18",  AND(G5435&gt;=18, G5435&lt;24), "18-24", G5435&gt;=24, "24-36")</f>
        <v>24-36</v>
      </c>
    </row>
    <row r="5436" spans="1:37" x14ac:dyDescent="0.3">
      <c r="A5436" t="s">
        <v>5536</v>
      </c>
      <c r="B5436" t="s">
        <v>44</v>
      </c>
      <c r="C5436">
        <v>18</v>
      </c>
      <c r="D5436" t="s">
        <v>37</v>
      </c>
      <c r="E5436" t="s">
        <v>61</v>
      </c>
      <c r="F5436">
        <v>5</v>
      </c>
      <c r="G5436">
        <v>9</v>
      </c>
      <c r="H5436" t="s">
        <v>57</v>
      </c>
      <c r="I5436" t="s">
        <v>37</v>
      </c>
      <c r="J5436" t="s">
        <v>34</v>
      </c>
      <c r="K5436" t="s">
        <v>37</v>
      </c>
      <c r="L5436" t="s">
        <v>72</v>
      </c>
      <c r="M5436" t="s">
        <v>37</v>
      </c>
      <c r="N5436" t="s">
        <v>34</v>
      </c>
      <c r="O5436" t="s">
        <v>37</v>
      </c>
      <c r="P5436" t="s">
        <v>37</v>
      </c>
      <c r="Q5436" t="s">
        <v>37</v>
      </c>
      <c r="R5436" t="s">
        <v>34</v>
      </c>
      <c r="S5436" t="s">
        <v>34</v>
      </c>
      <c r="T5436" t="s">
        <v>37</v>
      </c>
      <c r="U5436" t="s">
        <v>46</v>
      </c>
      <c r="V5436" t="s">
        <v>37</v>
      </c>
      <c r="W5436" t="s">
        <v>51</v>
      </c>
      <c r="X5436">
        <v>68.349999999999994</v>
      </c>
      <c r="Y5436">
        <v>1299.8</v>
      </c>
      <c r="Z5436">
        <v>0</v>
      </c>
      <c r="AA5436">
        <v>0</v>
      </c>
      <c r="AB5436">
        <v>876.24</v>
      </c>
      <c r="AC5436">
        <v>2176.04</v>
      </c>
      <c r="AD5436" t="s">
        <v>41</v>
      </c>
      <c r="AE5436" t="s">
        <v>42</v>
      </c>
      <c r="AF5436" t="s">
        <v>42</v>
      </c>
      <c r="AG5436">
        <f t="shared" si="168"/>
        <v>0</v>
      </c>
      <c r="AH5436" t="str" cm="1">
        <f t="array" ref="AH5436">_xlfn.IFS(
X5436&lt;=20, "&lt;20",
AND(X5436&gt;=20, X5436&lt;50), "20-50",
AND(X5436&gt;=50, X5436&lt;100), "50-100",
X5436&gt;=100, "&gt;100"
)</f>
        <v>50-100</v>
      </c>
      <c r="AI5436">
        <f t="shared" si="169"/>
        <v>0</v>
      </c>
      <c r="AJ5436" t="str" cm="1">
        <f t="array" ref="AJ5436">_xlfn.IFS(
C5436&lt;=20, "&lt;20",
AND(C5436&gt;=20, C5436&lt;35), "20-35",
AND(C5436&gt;=35, C5436&lt;50), "35-50",
C5436&gt;=50, "50-100"
)</f>
        <v>&lt;20</v>
      </c>
      <c r="AK5436" t="str" cm="1">
        <f t="array" ref="AK5436">_xlfn.IFS(
G5436&lt;6, "&lt;6",
AND(G5436&gt;=6, G5436&lt;12), "6-12",
AND(G5436&gt;=12, G5436&lt;18), "12-18",  AND(G5436&gt;=18, G5436&lt;24), "18-24", G5436&gt;=24, "24-36")</f>
        <v>6-12</v>
      </c>
    </row>
    <row r="5437" spans="1:37" x14ac:dyDescent="0.3">
      <c r="A5437" t="s">
        <v>5537</v>
      </c>
      <c r="B5437" t="s">
        <v>44</v>
      </c>
      <c r="C5437">
        <v>40</v>
      </c>
      <c r="D5437" t="s">
        <v>37</v>
      </c>
      <c r="E5437" t="s">
        <v>90</v>
      </c>
      <c r="F5437">
        <v>1</v>
      </c>
      <c r="G5437">
        <v>23</v>
      </c>
      <c r="H5437" t="s">
        <v>36</v>
      </c>
      <c r="I5437" t="s">
        <v>37</v>
      </c>
      <c r="J5437" t="s">
        <v>37</v>
      </c>
      <c r="K5437" t="s">
        <v>34</v>
      </c>
      <c r="L5437" t="s">
        <v>34</v>
      </c>
      <c r="M5437" t="s">
        <v>34</v>
      </c>
      <c r="N5437" t="s">
        <v>34</v>
      </c>
      <c r="O5437" t="s">
        <v>34</v>
      </c>
      <c r="P5437" t="s">
        <v>34</v>
      </c>
      <c r="Q5437" t="s">
        <v>34</v>
      </c>
      <c r="R5437" t="s">
        <v>34</v>
      </c>
      <c r="S5437" t="s">
        <v>34</v>
      </c>
      <c r="T5437" t="s">
        <v>34</v>
      </c>
      <c r="U5437" t="s">
        <v>67</v>
      </c>
      <c r="V5437" t="s">
        <v>37</v>
      </c>
      <c r="W5437" t="s">
        <v>40</v>
      </c>
      <c r="X5437">
        <v>25.7</v>
      </c>
      <c r="Y5437">
        <v>1188.2</v>
      </c>
      <c r="Z5437">
        <v>0</v>
      </c>
      <c r="AA5437">
        <v>0</v>
      </c>
      <c r="AB5437">
        <v>1097.79</v>
      </c>
      <c r="AC5437">
        <v>2285.9899999999998</v>
      </c>
      <c r="AD5437" t="s">
        <v>41</v>
      </c>
      <c r="AE5437" t="s">
        <v>42</v>
      </c>
      <c r="AF5437" t="s">
        <v>42</v>
      </c>
      <c r="AG5437">
        <f t="shared" si="168"/>
        <v>0</v>
      </c>
      <c r="AH5437" t="str" cm="1">
        <f t="array" ref="AH5437">_xlfn.IFS(
X5437&lt;=20, "&lt;20",
AND(X5437&gt;=20, X5437&lt;50), "20-50",
AND(X5437&gt;=50, X5437&lt;100), "50-100",
X5437&gt;=100, "&gt;100"
)</f>
        <v>20-50</v>
      </c>
      <c r="AI5437">
        <f t="shared" si="169"/>
        <v>0</v>
      </c>
      <c r="AJ5437" t="str" cm="1">
        <f t="array" ref="AJ5437">_xlfn.IFS(
C5437&lt;=20, "&lt;20",
AND(C5437&gt;=20, C5437&lt;35), "20-35",
AND(C5437&gt;=35, C5437&lt;50), "35-50",
C5437&gt;=50, "50-100"
)</f>
        <v>35-50</v>
      </c>
      <c r="AK5437" t="str" cm="1">
        <f t="array" ref="AK5437">_xlfn.IFS(
G5437&lt;6, "&lt;6",
AND(G5437&gt;=6, G5437&lt;12), "6-12",
AND(G5437&gt;=12, G5437&lt;18), "12-18",  AND(G5437&gt;=18, G5437&lt;24), "18-24", G5437&gt;=24, "24-36")</f>
        <v>18-24</v>
      </c>
    </row>
    <row r="5438" spans="1:37" x14ac:dyDescent="0.3">
      <c r="A5438" t="s">
        <v>5538</v>
      </c>
      <c r="B5438" t="s">
        <v>33</v>
      </c>
      <c r="C5438">
        <v>31</v>
      </c>
      <c r="D5438" t="s">
        <v>34</v>
      </c>
      <c r="E5438" t="s">
        <v>45</v>
      </c>
      <c r="F5438">
        <v>0</v>
      </c>
      <c r="G5438">
        <v>6</v>
      </c>
      <c r="H5438" t="s">
        <v>36</v>
      </c>
      <c r="I5438" t="s">
        <v>37</v>
      </c>
      <c r="J5438" t="s">
        <v>34</v>
      </c>
      <c r="K5438" t="s">
        <v>37</v>
      </c>
      <c r="L5438" t="s">
        <v>72</v>
      </c>
      <c r="M5438" t="s">
        <v>37</v>
      </c>
      <c r="N5438" t="s">
        <v>34</v>
      </c>
      <c r="O5438" t="s">
        <v>34</v>
      </c>
      <c r="P5438" t="s">
        <v>34</v>
      </c>
      <c r="Q5438" t="s">
        <v>34</v>
      </c>
      <c r="R5438" t="s">
        <v>34</v>
      </c>
      <c r="S5438" t="s">
        <v>34</v>
      </c>
      <c r="T5438" t="s">
        <v>37</v>
      </c>
      <c r="U5438" t="s">
        <v>39</v>
      </c>
      <c r="V5438" t="s">
        <v>34</v>
      </c>
      <c r="W5438" t="s">
        <v>40</v>
      </c>
      <c r="X5438">
        <v>48.7</v>
      </c>
      <c r="Y5438">
        <v>1421.75</v>
      </c>
      <c r="Z5438">
        <v>0</v>
      </c>
      <c r="AA5438">
        <v>0</v>
      </c>
      <c r="AB5438">
        <v>243.27</v>
      </c>
      <c r="AC5438">
        <v>1665.02</v>
      </c>
      <c r="AD5438" t="s">
        <v>41</v>
      </c>
      <c r="AE5438" t="s">
        <v>42</v>
      </c>
      <c r="AF5438" t="s">
        <v>42</v>
      </c>
      <c r="AG5438">
        <f t="shared" si="168"/>
        <v>0</v>
      </c>
      <c r="AH5438" t="str" cm="1">
        <f t="array" ref="AH5438">_xlfn.IFS(
X5438&lt;=20, "&lt;20",
AND(X5438&gt;=20, X5438&lt;50), "20-50",
AND(X5438&gt;=50, X5438&lt;100), "50-100",
X5438&gt;=100, "&gt;100"
)</f>
        <v>20-50</v>
      </c>
      <c r="AI5438">
        <f t="shared" si="169"/>
        <v>0</v>
      </c>
      <c r="AJ5438" t="str" cm="1">
        <f t="array" ref="AJ5438">_xlfn.IFS(
C5438&lt;=20, "&lt;20",
AND(C5438&gt;=20, C5438&lt;35), "20-35",
AND(C5438&gt;=35, C5438&lt;50), "35-50",
C5438&gt;=50, "50-100"
)</f>
        <v>20-35</v>
      </c>
      <c r="AK5438" t="str" cm="1">
        <f t="array" ref="AK5438">_xlfn.IFS(
G5438&lt;6, "&lt;6",
AND(G5438&gt;=6, G5438&lt;12), "6-12",
AND(G5438&gt;=12, G5438&lt;18), "12-18",  AND(G5438&gt;=18, G5438&lt;24), "18-24", G5438&gt;=24, "24-36")</f>
        <v>6-12</v>
      </c>
    </row>
    <row r="5439" spans="1:37" x14ac:dyDescent="0.3">
      <c r="A5439" t="s">
        <v>5539</v>
      </c>
      <c r="B5439" t="s">
        <v>33</v>
      </c>
      <c r="C5439">
        <v>48</v>
      </c>
      <c r="D5439" t="s">
        <v>37</v>
      </c>
      <c r="E5439" t="s">
        <v>64</v>
      </c>
      <c r="F5439">
        <v>12</v>
      </c>
      <c r="G5439">
        <v>24</v>
      </c>
      <c r="H5439" t="s">
        <v>57</v>
      </c>
      <c r="I5439" t="s">
        <v>37</v>
      </c>
      <c r="J5439" t="s">
        <v>37</v>
      </c>
      <c r="K5439" t="s">
        <v>37</v>
      </c>
      <c r="L5439" t="s">
        <v>50</v>
      </c>
      <c r="M5439" t="s">
        <v>34</v>
      </c>
      <c r="N5439" t="s">
        <v>34</v>
      </c>
      <c r="O5439" t="s">
        <v>34</v>
      </c>
      <c r="P5439" t="s">
        <v>34</v>
      </c>
      <c r="Q5439" t="s">
        <v>34</v>
      </c>
      <c r="R5439" t="s">
        <v>34</v>
      </c>
      <c r="S5439" t="s">
        <v>34</v>
      </c>
      <c r="T5439" t="s">
        <v>37</v>
      </c>
      <c r="U5439" t="s">
        <v>46</v>
      </c>
      <c r="V5439" t="s">
        <v>37</v>
      </c>
      <c r="W5439" t="s">
        <v>51</v>
      </c>
      <c r="X5439">
        <v>74.150000000000006</v>
      </c>
      <c r="Y5439">
        <v>1345.75</v>
      </c>
      <c r="Z5439">
        <v>0</v>
      </c>
      <c r="AA5439">
        <v>0</v>
      </c>
      <c r="AB5439">
        <v>204.48</v>
      </c>
      <c r="AC5439">
        <v>1550.23</v>
      </c>
      <c r="AD5439" t="s">
        <v>41</v>
      </c>
      <c r="AE5439" t="s">
        <v>42</v>
      </c>
      <c r="AF5439" t="s">
        <v>42</v>
      </c>
      <c r="AG5439">
        <f t="shared" si="168"/>
        <v>0</v>
      </c>
      <c r="AH5439" t="str" cm="1">
        <f t="array" ref="AH5439">_xlfn.IFS(
X5439&lt;=20, "&lt;20",
AND(X5439&gt;=20, X5439&lt;50), "20-50",
AND(X5439&gt;=50, X5439&lt;100), "50-100",
X5439&gt;=100, "&gt;100"
)</f>
        <v>50-100</v>
      </c>
      <c r="AI5439">
        <f t="shared" si="169"/>
        <v>0</v>
      </c>
      <c r="AJ5439" t="str" cm="1">
        <f t="array" ref="AJ5439">_xlfn.IFS(
C5439&lt;=20, "&lt;20",
AND(C5439&gt;=20, C5439&lt;35), "20-35",
AND(C5439&gt;=35, C5439&lt;50), "35-50",
C5439&gt;=50, "50-100"
)</f>
        <v>35-50</v>
      </c>
      <c r="AK5439" t="str" cm="1">
        <f t="array" ref="AK5439">_xlfn.IFS(
G5439&lt;6, "&lt;6",
AND(G5439&gt;=6, G5439&lt;12), "6-12",
AND(G5439&gt;=12, G5439&lt;18), "12-18",  AND(G5439&gt;=18, G5439&lt;24), "18-24", G5439&gt;=24, "24-36")</f>
        <v>24-36</v>
      </c>
    </row>
    <row r="5440" spans="1:37" x14ac:dyDescent="0.3">
      <c r="A5440" t="s">
        <v>5540</v>
      </c>
      <c r="B5440" t="s">
        <v>44</v>
      </c>
      <c r="C5440">
        <v>39</v>
      </c>
      <c r="D5440" t="s">
        <v>34</v>
      </c>
      <c r="E5440" t="s">
        <v>45</v>
      </c>
      <c r="F5440">
        <v>3</v>
      </c>
      <c r="G5440">
        <v>1</v>
      </c>
      <c r="H5440" t="s">
        <v>49</v>
      </c>
      <c r="I5440" t="s">
        <v>34</v>
      </c>
      <c r="J5440" t="s">
        <v>34</v>
      </c>
      <c r="K5440" t="s">
        <v>37</v>
      </c>
      <c r="L5440" t="s">
        <v>72</v>
      </c>
      <c r="M5440" t="s">
        <v>34</v>
      </c>
      <c r="N5440" t="s">
        <v>34</v>
      </c>
      <c r="O5440" t="s">
        <v>34</v>
      </c>
      <c r="P5440" t="s">
        <v>34</v>
      </c>
      <c r="Q5440" t="s">
        <v>34</v>
      </c>
      <c r="R5440" t="s">
        <v>34</v>
      </c>
      <c r="S5440" t="s">
        <v>34</v>
      </c>
      <c r="T5440" t="s">
        <v>37</v>
      </c>
      <c r="U5440" t="s">
        <v>46</v>
      </c>
      <c r="V5440" t="s">
        <v>37</v>
      </c>
      <c r="W5440" t="s">
        <v>51</v>
      </c>
      <c r="X5440">
        <v>24.95</v>
      </c>
      <c r="Y5440">
        <v>100.4</v>
      </c>
      <c r="Z5440">
        <v>0</v>
      </c>
      <c r="AA5440">
        <v>0</v>
      </c>
      <c r="AB5440">
        <v>0</v>
      </c>
      <c r="AC5440">
        <v>100.4</v>
      </c>
      <c r="AD5440" t="s">
        <v>52</v>
      </c>
      <c r="AE5440" t="s">
        <v>53</v>
      </c>
      <c r="AF5440" t="s">
        <v>54</v>
      </c>
      <c r="AG5440">
        <f t="shared" si="168"/>
        <v>1</v>
      </c>
      <c r="AH5440" t="str" cm="1">
        <f t="array" ref="AH5440">_xlfn.IFS(
X5440&lt;=20, "&lt;20",
AND(X5440&gt;=20, X5440&lt;50), "20-50",
AND(X5440&gt;=50, X5440&lt;100), "50-100",
X5440&gt;=100, "&gt;100"
)</f>
        <v>20-50</v>
      </c>
      <c r="AI5440">
        <f t="shared" si="169"/>
        <v>0</v>
      </c>
      <c r="AJ5440" t="str" cm="1">
        <f t="array" ref="AJ5440">_xlfn.IFS(
C5440&lt;=20, "&lt;20",
AND(C5440&gt;=20, C5440&lt;35), "20-35",
AND(C5440&gt;=35, C5440&lt;50), "35-50",
C5440&gt;=50, "50-100"
)</f>
        <v>35-50</v>
      </c>
      <c r="AK5440" t="str" cm="1">
        <f t="array" ref="AK5440">_xlfn.IFS(
G5440&lt;6, "&lt;6",
AND(G5440&gt;=6, G5440&lt;12), "6-12",
AND(G5440&gt;=12, G5440&lt;18), "12-18",  AND(G5440&gt;=18, G5440&lt;24), "18-24", G5440&gt;=24, "24-36")</f>
        <v>&lt;6</v>
      </c>
    </row>
    <row r="5441" spans="1:37" x14ac:dyDescent="0.3">
      <c r="A5441" t="s">
        <v>5541</v>
      </c>
      <c r="B5441" t="s">
        <v>44</v>
      </c>
      <c r="C5441">
        <v>50</v>
      </c>
      <c r="D5441" t="s">
        <v>37</v>
      </c>
      <c r="E5441" t="s">
        <v>64</v>
      </c>
      <c r="F5441">
        <v>0</v>
      </c>
      <c r="G5441">
        <v>24</v>
      </c>
      <c r="H5441" t="s">
        <v>70</v>
      </c>
      <c r="I5441" t="s">
        <v>37</v>
      </c>
      <c r="J5441" t="s">
        <v>34</v>
      </c>
      <c r="K5441" t="s">
        <v>37</v>
      </c>
      <c r="L5441" t="s">
        <v>50</v>
      </c>
      <c r="M5441" t="s">
        <v>37</v>
      </c>
      <c r="N5441" t="s">
        <v>34</v>
      </c>
      <c r="O5441" t="s">
        <v>37</v>
      </c>
      <c r="P5441" t="s">
        <v>37</v>
      </c>
      <c r="Q5441" t="s">
        <v>34</v>
      </c>
      <c r="R5441" t="s">
        <v>34</v>
      </c>
      <c r="S5441" t="s">
        <v>34</v>
      </c>
      <c r="T5441" t="s">
        <v>37</v>
      </c>
      <c r="U5441" t="s">
        <v>46</v>
      </c>
      <c r="V5441" t="s">
        <v>37</v>
      </c>
      <c r="W5441" t="s">
        <v>51</v>
      </c>
      <c r="X5441">
        <v>84.05</v>
      </c>
      <c r="Y5441">
        <v>4326.8</v>
      </c>
      <c r="Z5441">
        <v>0</v>
      </c>
      <c r="AA5441">
        <v>0</v>
      </c>
      <c r="AB5441">
        <v>1661.92</v>
      </c>
      <c r="AC5441">
        <v>5988.72</v>
      </c>
      <c r="AD5441" t="s">
        <v>41</v>
      </c>
      <c r="AE5441" t="s">
        <v>42</v>
      </c>
      <c r="AF5441" t="s">
        <v>42</v>
      </c>
      <c r="AG5441">
        <f t="shared" si="168"/>
        <v>0</v>
      </c>
      <c r="AH5441" t="str" cm="1">
        <f t="array" ref="AH5441">_xlfn.IFS(
X5441&lt;=20, "&lt;20",
AND(X5441&gt;=20, X5441&lt;50), "20-50",
AND(X5441&gt;=50, X5441&lt;100), "50-100",
X5441&gt;=100, "&gt;100"
)</f>
        <v>50-100</v>
      </c>
      <c r="AI5441">
        <f t="shared" si="169"/>
        <v>0</v>
      </c>
      <c r="AJ5441" t="str" cm="1">
        <f t="array" ref="AJ5441">_xlfn.IFS(
C5441&lt;=20, "&lt;20",
AND(C5441&gt;=20, C5441&lt;35), "20-35",
AND(C5441&gt;=35, C5441&lt;50), "35-50",
C5441&gt;=50, "50-100"
)</f>
        <v>50-100</v>
      </c>
      <c r="AK5441" t="str" cm="1">
        <f t="array" ref="AK5441">_xlfn.IFS(
G5441&lt;6, "&lt;6",
AND(G5441&gt;=6, G5441&lt;12), "6-12",
AND(G5441&gt;=12, G5441&lt;18), "12-18",  AND(G5441&gt;=18, G5441&lt;24), "18-24", G5441&gt;=24, "24-36")</f>
        <v>24-36</v>
      </c>
    </row>
    <row r="5442" spans="1:37" x14ac:dyDescent="0.3">
      <c r="A5442" t="s">
        <v>5542</v>
      </c>
      <c r="B5442" t="s">
        <v>33</v>
      </c>
      <c r="C5442">
        <v>53</v>
      </c>
      <c r="D5442" t="s">
        <v>34</v>
      </c>
      <c r="E5442" t="s">
        <v>69</v>
      </c>
      <c r="F5442">
        <v>4</v>
      </c>
      <c r="G5442">
        <v>14</v>
      </c>
      <c r="H5442" t="s">
        <v>36</v>
      </c>
      <c r="I5442" t="s">
        <v>37</v>
      </c>
      <c r="J5442" t="s">
        <v>34</v>
      </c>
      <c r="K5442" t="s">
        <v>34</v>
      </c>
      <c r="L5442" t="s">
        <v>34</v>
      </c>
      <c r="M5442" t="s">
        <v>34</v>
      </c>
      <c r="N5442" t="s">
        <v>34</v>
      </c>
      <c r="O5442" t="s">
        <v>34</v>
      </c>
      <c r="P5442" t="s">
        <v>34</v>
      </c>
      <c r="Q5442" t="s">
        <v>34</v>
      </c>
      <c r="R5442" t="s">
        <v>34</v>
      </c>
      <c r="S5442" t="s">
        <v>34</v>
      </c>
      <c r="T5442" t="s">
        <v>34</v>
      </c>
      <c r="U5442" t="s">
        <v>46</v>
      </c>
      <c r="V5442" t="s">
        <v>34</v>
      </c>
      <c r="W5442" t="s">
        <v>51</v>
      </c>
      <c r="X5442">
        <v>20</v>
      </c>
      <c r="Y5442">
        <v>49.65</v>
      </c>
      <c r="Z5442">
        <v>0</v>
      </c>
      <c r="AA5442">
        <v>0</v>
      </c>
      <c r="AB5442">
        <v>93.18</v>
      </c>
      <c r="AC5442">
        <v>142.83000000000001</v>
      </c>
      <c r="AD5442" t="s">
        <v>85</v>
      </c>
      <c r="AE5442" t="s">
        <v>42</v>
      </c>
      <c r="AF5442" t="s">
        <v>42</v>
      </c>
      <c r="AG5442">
        <f t="shared" si="168"/>
        <v>0</v>
      </c>
      <c r="AH5442" t="str" cm="1">
        <f t="array" ref="AH5442">_xlfn.IFS(
X5442&lt;=20, "&lt;20",
AND(X5442&gt;=20, X5442&lt;50), "20-50",
AND(X5442&gt;=50, X5442&lt;100), "50-100",
X5442&gt;=100, "&gt;100"
)</f>
        <v>&lt;20</v>
      </c>
      <c r="AI5442">
        <f t="shared" si="169"/>
        <v>1</v>
      </c>
      <c r="AJ5442" t="str" cm="1">
        <f t="array" ref="AJ5442">_xlfn.IFS(
C5442&lt;=20, "&lt;20",
AND(C5442&gt;=20, C5442&lt;35), "20-35",
AND(C5442&gt;=35, C5442&lt;50), "35-50",
C5442&gt;=50, "50-100"
)</f>
        <v>50-100</v>
      </c>
      <c r="AK5442" t="str" cm="1">
        <f t="array" ref="AK5442">_xlfn.IFS(
G5442&lt;6, "&lt;6",
AND(G5442&gt;=6, G5442&lt;12), "6-12",
AND(G5442&gt;=12, G5442&lt;18), "12-18",  AND(G5442&gt;=18, G5442&lt;24), "18-24", G5442&gt;=24, "24-36")</f>
        <v>12-18</v>
      </c>
    </row>
    <row r="5443" spans="1:37" x14ac:dyDescent="0.3">
      <c r="A5443" t="s">
        <v>5543</v>
      </c>
      <c r="B5443" t="s">
        <v>44</v>
      </c>
      <c r="C5443">
        <v>49</v>
      </c>
      <c r="D5443" t="s">
        <v>34</v>
      </c>
      <c r="E5443" t="s">
        <v>61</v>
      </c>
      <c r="F5443">
        <v>0</v>
      </c>
      <c r="G5443">
        <v>27</v>
      </c>
      <c r="H5443" t="s">
        <v>36</v>
      </c>
      <c r="I5443" t="s">
        <v>37</v>
      </c>
      <c r="J5443" t="s">
        <v>34</v>
      </c>
      <c r="K5443" t="s">
        <v>37</v>
      </c>
      <c r="L5443" t="s">
        <v>38</v>
      </c>
      <c r="M5443" t="s">
        <v>34</v>
      </c>
      <c r="N5443" t="s">
        <v>34</v>
      </c>
      <c r="O5443" t="s">
        <v>37</v>
      </c>
      <c r="P5443" t="s">
        <v>34</v>
      </c>
      <c r="Q5443" t="s">
        <v>34</v>
      </c>
      <c r="R5443" t="s">
        <v>34</v>
      </c>
      <c r="S5443" t="s">
        <v>34</v>
      </c>
      <c r="T5443" t="s">
        <v>34</v>
      </c>
      <c r="U5443" t="s">
        <v>46</v>
      </c>
      <c r="V5443" t="s">
        <v>34</v>
      </c>
      <c r="W5443" t="s">
        <v>40</v>
      </c>
      <c r="X5443">
        <v>49.7</v>
      </c>
      <c r="Y5443">
        <v>1081.25</v>
      </c>
      <c r="Z5443">
        <v>0</v>
      </c>
      <c r="AA5443">
        <v>150</v>
      </c>
      <c r="AB5443">
        <v>971.98</v>
      </c>
      <c r="AC5443">
        <v>2203.23</v>
      </c>
      <c r="AD5443" t="s">
        <v>41</v>
      </c>
      <c r="AE5443" t="s">
        <v>42</v>
      </c>
      <c r="AF5443" t="s">
        <v>42</v>
      </c>
      <c r="AG5443">
        <f t="shared" ref="AG5443:AG5506" si="170">IF(AD5443="Churned", 1,0)</f>
        <v>0</v>
      </c>
      <c r="AH5443" t="str" cm="1">
        <f t="array" ref="AH5443">_xlfn.IFS(
X5443&lt;=20, "&lt;20",
AND(X5443&gt;=20, X5443&lt;50), "20-50",
AND(X5443&gt;=50, X5443&lt;100), "50-100",
X5443&gt;=100, "&gt;100"
)</f>
        <v>20-50</v>
      </c>
      <c r="AI5443">
        <f t="shared" ref="AI5443:AI5506" si="171">IF(AD5443="Joined", 1, 0)</f>
        <v>0</v>
      </c>
      <c r="AJ5443" t="str" cm="1">
        <f t="array" ref="AJ5443">_xlfn.IFS(
C5443&lt;=20, "&lt;20",
AND(C5443&gt;=20, C5443&lt;35), "20-35",
AND(C5443&gt;=35, C5443&lt;50), "35-50",
C5443&gt;=50, "50-100"
)</f>
        <v>35-50</v>
      </c>
      <c r="AK5443" t="str" cm="1">
        <f t="array" ref="AK5443">_xlfn.IFS(
G5443&lt;6, "&lt;6",
AND(G5443&gt;=6, G5443&lt;12), "6-12",
AND(G5443&gt;=12, G5443&lt;18), "12-18",  AND(G5443&gt;=18, G5443&lt;24), "18-24", G5443&gt;=24, "24-36")</f>
        <v>24-36</v>
      </c>
    </row>
    <row r="5444" spans="1:37" x14ac:dyDescent="0.3">
      <c r="A5444" t="s">
        <v>5544</v>
      </c>
      <c r="B5444" t="s">
        <v>44</v>
      </c>
      <c r="C5444">
        <v>28</v>
      </c>
      <c r="D5444" t="s">
        <v>34</v>
      </c>
      <c r="E5444" t="s">
        <v>103</v>
      </c>
      <c r="F5444">
        <v>13</v>
      </c>
      <c r="G5444">
        <v>33</v>
      </c>
      <c r="H5444" t="s">
        <v>57</v>
      </c>
      <c r="I5444" t="s">
        <v>37</v>
      </c>
      <c r="J5444" t="s">
        <v>37</v>
      </c>
      <c r="K5444" t="s">
        <v>34</v>
      </c>
      <c r="L5444" t="s">
        <v>34</v>
      </c>
      <c r="M5444" t="s">
        <v>34</v>
      </c>
      <c r="N5444" t="s">
        <v>34</v>
      </c>
      <c r="O5444" t="s">
        <v>34</v>
      </c>
      <c r="P5444" t="s">
        <v>34</v>
      </c>
      <c r="Q5444" t="s">
        <v>34</v>
      </c>
      <c r="R5444" t="s">
        <v>34</v>
      </c>
      <c r="S5444" t="s">
        <v>34</v>
      </c>
      <c r="T5444" t="s">
        <v>34</v>
      </c>
      <c r="U5444" t="s">
        <v>46</v>
      </c>
      <c r="V5444" t="s">
        <v>34</v>
      </c>
      <c r="W5444" t="s">
        <v>40</v>
      </c>
      <c r="X5444">
        <v>24.1</v>
      </c>
      <c r="Y5444">
        <v>409.9</v>
      </c>
      <c r="Z5444">
        <v>0</v>
      </c>
      <c r="AA5444">
        <v>0</v>
      </c>
      <c r="AB5444">
        <v>310.42</v>
      </c>
      <c r="AC5444">
        <v>720.32</v>
      </c>
      <c r="AD5444" t="s">
        <v>52</v>
      </c>
      <c r="AE5444" t="s">
        <v>100</v>
      </c>
      <c r="AF5444" t="s">
        <v>101</v>
      </c>
      <c r="AG5444">
        <f t="shared" si="170"/>
        <v>1</v>
      </c>
      <c r="AH5444" t="str" cm="1">
        <f t="array" ref="AH5444">_xlfn.IFS(
X5444&lt;=20, "&lt;20",
AND(X5444&gt;=20, X5444&lt;50), "20-50",
AND(X5444&gt;=50, X5444&lt;100), "50-100",
X5444&gt;=100, "&gt;100"
)</f>
        <v>20-50</v>
      </c>
      <c r="AI5444">
        <f t="shared" si="171"/>
        <v>0</v>
      </c>
      <c r="AJ5444" t="str" cm="1">
        <f t="array" ref="AJ5444">_xlfn.IFS(
C5444&lt;=20, "&lt;20",
AND(C5444&gt;=20, C5444&lt;35), "20-35",
AND(C5444&gt;=35, C5444&lt;50), "35-50",
C5444&gt;=50, "50-100"
)</f>
        <v>20-35</v>
      </c>
      <c r="AK5444" t="str" cm="1">
        <f t="array" ref="AK5444">_xlfn.IFS(
G5444&lt;6, "&lt;6",
AND(G5444&gt;=6, G5444&lt;12), "6-12",
AND(G5444&gt;=12, G5444&lt;18), "12-18",  AND(G5444&gt;=18, G5444&lt;24), "18-24", G5444&gt;=24, "24-36")</f>
        <v>24-36</v>
      </c>
    </row>
    <row r="5445" spans="1:37" x14ac:dyDescent="0.3">
      <c r="A5445" t="s">
        <v>5545</v>
      </c>
      <c r="B5445" t="s">
        <v>44</v>
      </c>
      <c r="C5445">
        <v>27</v>
      </c>
      <c r="D5445" t="s">
        <v>37</v>
      </c>
      <c r="E5445" t="s">
        <v>74</v>
      </c>
      <c r="F5445">
        <v>8</v>
      </c>
      <c r="G5445">
        <v>22</v>
      </c>
      <c r="H5445" t="s">
        <v>36</v>
      </c>
      <c r="I5445" t="s">
        <v>37</v>
      </c>
      <c r="J5445" t="s">
        <v>34</v>
      </c>
      <c r="K5445" t="s">
        <v>34</v>
      </c>
      <c r="L5445" t="s">
        <v>34</v>
      </c>
      <c r="M5445" t="s">
        <v>34</v>
      </c>
      <c r="N5445" t="s">
        <v>34</v>
      </c>
      <c r="O5445" t="s">
        <v>34</v>
      </c>
      <c r="P5445" t="s">
        <v>34</v>
      </c>
      <c r="Q5445" t="s">
        <v>34</v>
      </c>
      <c r="R5445" t="s">
        <v>34</v>
      </c>
      <c r="S5445" t="s">
        <v>34</v>
      </c>
      <c r="T5445" t="s">
        <v>34</v>
      </c>
      <c r="U5445" t="s">
        <v>39</v>
      </c>
      <c r="V5445" t="s">
        <v>34</v>
      </c>
      <c r="W5445" t="s">
        <v>40</v>
      </c>
      <c r="X5445">
        <v>20.350000000000001</v>
      </c>
      <c r="Y5445">
        <v>393.15</v>
      </c>
      <c r="Z5445">
        <v>0</v>
      </c>
      <c r="AA5445">
        <v>0</v>
      </c>
      <c r="AB5445">
        <v>559.20000000000005</v>
      </c>
      <c r="AC5445">
        <v>952.35</v>
      </c>
      <c r="AD5445" t="s">
        <v>41</v>
      </c>
      <c r="AE5445" t="s">
        <v>42</v>
      </c>
      <c r="AF5445" t="s">
        <v>42</v>
      </c>
      <c r="AG5445">
        <f t="shared" si="170"/>
        <v>0</v>
      </c>
      <c r="AH5445" t="str" cm="1">
        <f t="array" ref="AH5445">_xlfn.IFS(
X5445&lt;=20, "&lt;20",
AND(X5445&gt;=20, X5445&lt;50), "20-50",
AND(X5445&gt;=50, X5445&lt;100), "50-100",
X5445&gt;=100, "&gt;100"
)</f>
        <v>20-50</v>
      </c>
      <c r="AI5445">
        <f t="shared" si="171"/>
        <v>0</v>
      </c>
      <c r="AJ5445" t="str" cm="1">
        <f t="array" ref="AJ5445">_xlfn.IFS(
C5445&lt;=20, "&lt;20",
AND(C5445&gt;=20, C5445&lt;35), "20-35",
AND(C5445&gt;=35, C5445&lt;50), "35-50",
C5445&gt;=50, "50-100"
)</f>
        <v>20-35</v>
      </c>
      <c r="AK5445" t="str" cm="1">
        <f t="array" ref="AK5445">_xlfn.IFS(
G5445&lt;6, "&lt;6",
AND(G5445&gt;=6, G5445&lt;12), "6-12",
AND(G5445&gt;=12, G5445&lt;18), "12-18",  AND(G5445&gt;=18, G5445&lt;24), "18-24", G5445&gt;=24, "24-36")</f>
        <v>18-24</v>
      </c>
    </row>
    <row r="5446" spans="1:37" x14ac:dyDescent="0.3">
      <c r="A5446" t="s">
        <v>5546</v>
      </c>
      <c r="B5446" t="s">
        <v>33</v>
      </c>
      <c r="C5446">
        <v>73</v>
      </c>
      <c r="D5446" t="s">
        <v>37</v>
      </c>
      <c r="E5446" t="s">
        <v>61</v>
      </c>
      <c r="F5446">
        <v>14</v>
      </c>
      <c r="G5446">
        <v>19</v>
      </c>
      <c r="H5446" t="s">
        <v>110</v>
      </c>
      <c r="I5446" t="s">
        <v>37</v>
      </c>
      <c r="J5446" t="s">
        <v>37</v>
      </c>
      <c r="K5446" t="s">
        <v>37</v>
      </c>
      <c r="L5446" t="s">
        <v>50</v>
      </c>
      <c r="M5446" t="s">
        <v>34</v>
      </c>
      <c r="N5446" t="s">
        <v>34</v>
      </c>
      <c r="O5446" t="s">
        <v>37</v>
      </c>
      <c r="P5446" t="s">
        <v>37</v>
      </c>
      <c r="Q5446" t="s">
        <v>37</v>
      </c>
      <c r="R5446" t="s">
        <v>34</v>
      </c>
      <c r="S5446" t="s">
        <v>34</v>
      </c>
      <c r="T5446" t="s">
        <v>37</v>
      </c>
      <c r="U5446" t="s">
        <v>67</v>
      </c>
      <c r="V5446" t="s">
        <v>37</v>
      </c>
      <c r="W5446" t="s">
        <v>51</v>
      </c>
      <c r="X5446">
        <v>96.6</v>
      </c>
      <c r="Y5446">
        <v>2877.95</v>
      </c>
      <c r="Z5446">
        <v>0</v>
      </c>
      <c r="AA5446">
        <v>0</v>
      </c>
      <c r="AB5446">
        <v>475.85</v>
      </c>
      <c r="AC5446">
        <v>3353.8</v>
      </c>
      <c r="AD5446" t="s">
        <v>41</v>
      </c>
      <c r="AE5446" t="s">
        <v>42</v>
      </c>
      <c r="AF5446" t="s">
        <v>42</v>
      </c>
      <c r="AG5446">
        <f t="shared" si="170"/>
        <v>0</v>
      </c>
      <c r="AH5446" t="str" cm="1">
        <f t="array" ref="AH5446">_xlfn.IFS(
X5446&lt;=20, "&lt;20",
AND(X5446&gt;=20, X5446&lt;50), "20-50",
AND(X5446&gt;=50, X5446&lt;100), "50-100",
X5446&gt;=100, "&gt;100"
)</f>
        <v>50-100</v>
      </c>
      <c r="AI5446">
        <f t="shared" si="171"/>
        <v>0</v>
      </c>
      <c r="AJ5446" t="str" cm="1">
        <f t="array" ref="AJ5446">_xlfn.IFS(
C5446&lt;=20, "&lt;20",
AND(C5446&gt;=20, C5446&lt;35), "20-35",
AND(C5446&gt;=35, C5446&lt;50), "35-50",
C5446&gt;=50, "50-100"
)</f>
        <v>50-100</v>
      </c>
      <c r="AK5446" t="str" cm="1">
        <f t="array" ref="AK5446">_xlfn.IFS(
G5446&lt;6, "&lt;6",
AND(G5446&gt;=6, G5446&lt;12), "6-12",
AND(G5446&gt;=12, G5446&lt;18), "12-18",  AND(G5446&gt;=18, G5446&lt;24), "18-24", G5446&gt;=24, "24-36")</f>
        <v>18-24</v>
      </c>
    </row>
    <row r="5447" spans="1:37" x14ac:dyDescent="0.3">
      <c r="A5447" t="s">
        <v>5547</v>
      </c>
      <c r="B5447" t="s">
        <v>44</v>
      </c>
      <c r="C5447">
        <v>57</v>
      </c>
      <c r="D5447" t="s">
        <v>37</v>
      </c>
      <c r="E5447" t="s">
        <v>74</v>
      </c>
      <c r="F5447">
        <v>3</v>
      </c>
      <c r="G5447">
        <v>24</v>
      </c>
      <c r="H5447" t="s">
        <v>36</v>
      </c>
      <c r="I5447" t="s">
        <v>37</v>
      </c>
      <c r="J5447" t="s">
        <v>34</v>
      </c>
      <c r="K5447" t="s">
        <v>34</v>
      </c>
      <c r="L5447" t="s">
        <v>34</v>
      </c>
      <c r="M5447" t="s">
        <v>34</v>
      </c>
      <c r="N5447" t="s">
        <v>34</v>
      </c>
      <c r="O5447" t="s">
        <v>34</v>
      </c>
      <c r="P5447" t="s">
        <v>34</v>
      </c>
      <c r="Q5447" t="s">
        <v>34</v>
      </c>
      <c r="R5447" t="s">
        <v>34</v>
      </c>
      <c r="S5447" t="s">
        <v>34</v>
      </c>
      <c r="T5447" t="s">
        <v>34</v>
      </c>
      <c r="U5447" t="s">
        <v>46</v>
      </c>
      <c r="V5447" t="s">
        <v>37</v>
      </c>
      <c r="W5447" t="s">
        <v>51</v>
      </c>
      <c r="X5447">
        <v>20.3</v>
      </c>
      <c r="Y5447">
        <v>20.3</v>
      </c>
      <c r="Z5447">
        <v>0</v>
      </c>
      <c r="AA5447">
        <v>0</v>
      </c>
      <c r="AB5447">
        <v>6.64</v>
      </c>
      <c r="AC5447">
        <v>26.94</v>
      </c>
      <c r="AD5447" t="s">
        <v>85</v>
      </c>
      <c r="AE5447" t="s">
        <v>42</v>
      </c>
      <c r="AF5447" t="s">
        <v>42</v>
      </c>
      <c r="AG5447">
        <f t="shared" si="170"/>
        <v>0</v>
      </c>
      <c r="AH5447" t="str" cm="1">
        <f t="array" ref="AH5447">_xlfn.IFS(
X5447&lt;=20, "&lt;20",
AND(X5447&gt;=20, X5447&lt;50), "20-50",
AND(X5447&gt;=50, X5447&lt;100), "50-100",
X5447&gt;=100, "&gt;100"
)</f>
        <v>20-50</v>
      </c>
      <c r="AI5447">
        <f t="shared" si="171"/>
        <v>1</v>
      </c>
      <c r="AJ5447" t="str" cm="1">
        <f t="array" ref="AJ5447">_xlfn.IFS(
C5447&lt;=20, "&lt;20",
AND(C5447&gt;=20, C5447&lt;35), "20-35",
AND(C5447&gt;=35, C5447&lt;50), "35-50",
C5447&gt;=50, "50-100"
)</f>
        <v>50-100</v>
      </c>
      <c r="AK5447" t="str" cm="1">
        <f t="array" ref="AK5447">_xlfn.IFS(
G5447&lt;6, "&lt;6",
AND(G5447&gt;=6, G5447&lt;12), "6-12",
AND(G5447&gt;=12, G5447&lt;18), "12-18",  AND(G5447&gt;=18, G5447&lt;24), "18-24", G5447&gt;=24, "24-36")</f>
        <v>24-36</v>
      </c>
    </row>
    <row r="5448" spans="1:37" x14ac:dyDescent="0.3">
      <c r="A5448" t="s">
        <v>5548</v>
      </c>
      <c r="B5448" t="s">
        <v>33</v>
      </c>
      <c r="C5448">
        <v>59</v>
      </c>
      <c r="D5448" t="s">
        <v>34</v>
      </c>
      <c r="E5448" t="s">
        <v>82</v>
      </c>
      <c r="F5448">
        <v>12</v>
      </c>
      <c r="G5448">
        <v>31</v>
      </c>
      <c r="H5448" t="s">
        <v>36</v>
      </c>
      <c r="I5448" t="s">
        <v>37</v>
      </c>
      <c r="J5448" t="s">
        <v>34</v>
      </c>
      <c r="K5448" t="s">
        <v>34</v>
      </c>
      <c r="L5448" t="s">
        <v>34</v>
      </c>
      <c r="M5448" t="s">
        <v>34</v>
      </c>
      <c r="N5448" t="s">
        <v>34</v>
      </c>
      <c r="O5448" t="s">
        <v>34</v>
      </c>
      <c r="P5448" t="s">
        <v>34</v>
      </c>
      <c r="Q5448" t="s">
        <v>34</v>
      </c>
      <c r="R5448" t="s">
        <v>34</v>
      </c>
      <c r="S5448" t="s">
        <v>34</v>
      </c>
      <c r="T5448" t="s">
        <v>34</v>
      </c>
      <c r="U5448" t="s">
        <v>67</v>
      </c>
      <c r="V5448" t="s">
        <v>37</v>
      </c>
      <c r="W5448" t="s">
        <v>40</v>
      </c>
      <c r="X5448">
        <v>20.2</v>
      </c>
      <c r="Y5448">
        <v>684.4</v>
      </c>
      <c r="Z5448">
        <v>0</v>
      </c>
      <c r="AA5448">
        <v>0</v>
      </c>
      <c r="AB5448">
        <v>1498</v>
      </c>
      <c r="AC5448">
        <v>2182.4</v>
      </c>
      <c r="AD5448" t="s">
        <v>41</v>
      </c>
      <c r="AE5448" t="s">
        <v>42</v>
      </c>
      <c r="AF5448" t="s">
        <v>42</v>
      </c>
      <c r="AG5448">
        <f t="shared" si="170"/>
        <v>0</v>
      </c>
      <c r="AH5448" t="str" cm="1">
        <f t="array" ref="AH5448">_xlfn.IFS(
X5448&lt;=20, "&lt;20",
AND(X5448&gt;=20, X5448&lt;50), "20-50",
AND(X5448&gt;=50, X5448&lt;100), "50-100",
X5448&gt;=100, "&gt;100"
)</f>
        <v>20-50</v>
      </c>
      <c r="AI5448">
        <f t="shared" si="171"/>
        <v>0</v>
      </c>
      <c r="AJ5448" t="str" cm="1">
        <f t="array" ref="AJ5448">_xlfn.IFS(
C5448&lt;=20, "&lt;20",
AND(C5448&gt;=20, C5448&lt;35), "20-35",
AND(C5448&gt;=35, C5448&lt;50), "35-50",
C5448&gt;=50, "50-100"
)</f>
        <v>50-100</v>
      </c>
      <c r="AK5448" t="str" cm="1">
        <f t="array" ref="AK5448">_xlfn.IFS(
G5448&lt;6, "&lt;6",
AND(G5448&gt;=6, G5448&lt;12), "6-12",
AND(G5448&gt;=12, G5448&lt;18), "12-18",  AND(G5448&gt;=18, G5448&lt;24), "18-24", G5448&gt;=24, "24-36")</f>
        <v>24-36</v>
      </c>
    </row>
    <row r="5449" spans="1:37" x14ac:dyDescent="0.3">
      <c r="A5449" t="s">
        <v>5549</v>
      </c>
      <c r="B5449" t="s">
        <v>44</v>
      </c>
      <c r="C5449">
        <v>58</v>
      </c>
      <c r="D5449" t="s">
        <v>34</v>
      </c>
      <c r="E5449" t="s">
        <v>87</v>
      </c>
      <c r="F5449">
        <v>15</v>
      </c>
      <c r="G5449">
        <v>20</v>
      </c>
      <c r="H5449" t="s">
        <v>49</v>
      </c>
      <c r="I5449" t="s">
        <v>34</v>
      </c>
      <c r="J5449" t="s">
        <v>34</v>
      </c>
      <c r="K5449" t="s">
        <v>37</v>
      </c>
      <c r="L5449" t="s">
        <v>38</v>
      </c>
      <c r="M5449" t="s">
        <v>34</v>
      </c>
      <c r="N5449" t="s">
        <v>37</v>
      </c>
      <c r="O5449" t="s">
        <v>37</v>
      </c>
      <c r="P5449" t="s">
        <v>37</v>
      </c>
      <c r="Q5449" t="s">
        <v>34</v>
      </c>
      <c r="R5449" t="s">
        <v>34</v>
      </c>
      <c r="S5449" t="s">
        <v>34</v>
      </c>
      <c r="T5449" t="s">
        <v>34</v>
      </c>
      <c r="U5449" t="s">
        <v>67</v>
      </c>
      <c r="V5449" t="s">
        <v>34</v>
      </c>
      <c r="W5449" t="s">
        <v>40</v>
      </c>
      <c r="X5449">
        <v>40.549999999999997</v>
      </c>
      <c r="Y5449">
        <v>217.5</v>
      </c>
      <c r="Z5449">
        <v>0</v>
      </c>
      <c r="AA5449">
        <v>50</v>
      </c>
      <c r="AB5449">
        <v>0</v>
      </c>
      <c r="AC5449">
        <v>267.5</v>
      </c>
      <c r="AD5449" t="s">
        <v>41</v>
      </c>
      <c r="AE5449" t="s">
        <v>42</v>
      </c>
      <c r="AF5449" t="s">
        <v>42</v>
      </c>
      <c r="AG5449">
        <f t="shared" si="170"/>
        <v>0</v>
      </c>
      <c r="AH5449" t="str" cm="1">
        <f t="array" ref="AH5449">_xlfn.IFS(
X5449&lt;=20, "&lt;20",
AND(X5449&gt;=20, X5449&lt;50), "20-50",
AND(X5449&gt;=50, X5449&lt;100), "50-100",
X5449&gt;=100, "&gt;100"
)</f>
        <v>20-50</v>
      </c>
      <c r="AI5449">
        <f t="shared" si="171"/>
        <v>0</v>
      </c>
      <c r="AJ5449" t="str" cm="1">
        <f t="array" ref="AJ5449">_xlfn.IFS(
C5449&lt;=20, "&lt;20",
AND(C5449&gt;=20, C5449&lt;35), "20-35",
AND(C5449&gt;=35, C5449&lt;50), "35-50",
C5449&gt;=50, "50-100"
)</f>
        <v>50-100</v>
      </c>
      <c r="AK5449" t="str" cm="1">
        <f t="array" ref="AK5449">_xlfn.IFS(
G5449&lt;6, "&lt;6",
AND(G5449&gt;=6, G5449&lt;12), "6-12",
AND(G5449&gt;=12, G5449&lt;18), "12-18",  AND(G5449&gt;=18, G5449&lt;24), "18-24", G5449&gt;=24, "24-36")</f>
        <v>18-24</v>
      </c>
    </row>
    <row r="5450" spans="1:37" x14ac:dyDescent="0.3">
      <c r="A5450" t="s">
        <v>5550</v>
      </c>
      <c r="B5450" t="s">
        <v>44</v>
      </c>
      <c r="C5450">
        <v>27</v>
      </c>
      <c r="D5450" t="s">
        <v>37</v>
      </c>
      <c r="E5450" t="s">
        <v>158</v>
      </c>
      <c r="F5450">
        <v>4</v>
      </c>
      <c r="G5450">
        <v>4</v>
      </c>
      <c r="H5450" t="s">
        <v>36</v>
      </c>
      <c r="I5450" t="s">
        <v>37</v>
      </c>
      <c r="J5450" t="s">
        <v>37</v>
      </c>
      <c r="K5450" t="s">
        <v>37</v>
      </c>
      <c r="L5450" t="s">
        <v>50</v>
      </c>
      <c r="M5450" t="s">
        <v>34</v>
      </c>
      <c r="N5450" t="s">
        <v>34</v>
      </c>
      <c r="O5450" t="s">
        <v>34</v>
      </c>
      <c r="P5450" t="s">
        <v>34</v>
      </c>
      <c r="Q5450" t="s">
        <v>34</v>
      </c>
      <c r="R5450" t="s">
        <v>34</v>
      </c>
      <c r="S5450" t="s">
        <v>34</v>
      </c>
      <c r="T5450" t="s">
        <v>37</v>
      </c>
      <c r="U5450" t="s">
        <v>46</v>
      </c>
      <c r="V5450" t="s">
        <v>37</v>
      </c>
      <c r="W5450" t="s">
        <v>51</v>
      </c>
      <c r="X5450">
        <v>75.55</v>
      </c>
      <c r="Y5450">
        <v>166.3</v>
      </c>
      <c r="Z5450">
        <v>0</v>
      </c>
      <c r="AA5450">
        <v>0</v>
      </c>
      <c r="AB5450">
        <v>82.74</v>
      </c>
      <c r="AC5450">
        <v>249.04</v>
      </c>
      <c r="AD5450" t="s">
        <v>52</v>
      </c>
      <c r="AE5450" t="s">
        <v>53</v>
      </c>
      <c r="AF5450" t="s">
        <v>91</v>
      </c>
      <c r="AG5450">
        <f t="shared" si="170"/>
        <v>1</v>
      </c>
      <c r="AH5450" t="str" cm="1">
        <f t="array" ref="AH5450">_xlfn.IFS(
X5450&lt;=20, "&lt;20",
AND(X5450&gt;=20, X5450&lt;50), "20-50",
AND(X5450&gt;=50, X5450&lt;100), "50-100",
X5450&gt;=100, "&gt;100"
)</f>
        <v>50-100</v>
      </c>
      <c r="AI5450">
        <f t="shared" si="171"/>
        <v>0</v>
      </c>
      <c r="AJ5450" t="str" cm="1">
        <f t="array" ref="AJ5450">_xlfn.IFS(
C5450&lt;=20, "&lt;20",
AND(C5450&gt;=20, C5450&lt;35), "20-35",
AND(C5450&gt;=35, C5450&lt;50), "35-50",
C5450&gt;=50, "50-100"
)</f>
        <v>20-35</v>
      </c>
      <c r="AK5450" t="str" cm="1">
        <f t="array" ref="AK5450">_xlfn.IFS(
G5450&lt;6, "&lt;6",
AND(G5450&gt;=6, G5450&lt;12), "6-12",
AND(G5450&gt;=12, G5450&lt;18), "12-18",  AND(G5450&gt;=18, G5450&lt;24), "18-24", G5450&gt;=24, "24-36")</f>
        <v>&lt;6</v>
      </c>
    </row>
    <row r="5451" spans="1:37" x14ac:dyDescent="0.3">
      <c r="A5451" t="s">
        <v>5551</v>
      </c>
      <c r="B5451" t="s">
        <v>33</v>
      </c>
      <c r="C5451">
        <v>26</v>
      </c>
      <c r="D5451" t="s">
        <v>34</v>
      </c>
      <c r="E5451" t="s">
        <v>90</v>
      </c>
      <c r="F5451">
        <v>9</v>
      </c>
      <c r="G5451">
        <v>16</v>
      </c>
      <c r="H5451" t="s">
        <v>57</v>
      </c>
      <c r="I5451" t="s">
        <v>37</v>
      </c>
      <c r="J5451" t="s">
        <v>34</v>
      </c>
      <c r="K5451" t="s">
        <v>34</v>
      </c>
      <c r="L5451" t="s">
        <v>34</v>
      </c>
      <c r="M5451" t="s">
        <v>34</v>
      </c>
      <c r="N5451" t="s">
        <v>34</v>
      </c>
      <c r="O5451" t="s">
        <v>34</v>
      </c>
      <c r="P5451" t="s">
        <v>34</v>
      </c>
      <c r="Q5451" t="s">
        <v>34</v>
      </c>
      <c r="R5451" t="s">
        <v>34</v>
      </c>
      <c r="S5451" t="s">
        <v>34</v>
      </c>
      <c r="T5451" t="s">
        <v>34</v>
      </c>
      <c r="U5451" t="s">
        <v>39</v>
      </c>
      <c r="V5451" t="s">
        <v>34</v>
      </c>
      <c r="W5451" t="s">
        <v>51</v>
      </c>
      <c r="X5451">
        <v>20.399999999999999</v>
      </c>
      <c r="Y5451">
        <v>275.7</v>
      </c>
      <c r="Z5451">
        <v>0</v>
      </c>
      <c r="AA5451">
        <v>0</v>
      </c>
      <c r="AB5451">
        <v>509.88</v>
      </c>
      <c r="AC5451">
        <v>785.58</v>
      </c>
      <c r="AD5451" t="s">
        <v>41</v>
      </c>
      <c r="AE5451" t="s">
        <v>42</v>
      </c>
      <c r="AF5451" t="s">
        <v>42</v>
      </c>
      <c r="AG5451">
        <f t="shared" si="170"/>
        <v>0</v>
      </c>
      <c r="AH5451" t="str" cm="1">
        <f t="array" ref="AH5451">_xlfn.IFS(
X5451&lt;=20, "&lt;20",
AND(X5451&gt;=20, X5451&lt;50), "20-50",
AND(X5451&gt;=50, X5451&lt;100), "50-100",
X5451&gt;=100, "&gt;100"
)</f>
        <v>20-50</v>
      </c>
      <c r="AI5451">
        <f t="shared" si="171"/>
        <v>0</v>
      </c>
      <c r="AJ5451" t="str" cm="1">
        <f t="array" ref="AJ5451">_xlfn.IFS(
C5451&lt;=20, "&lt;20",
AND(C5451&gt;=20, C5451&lt;35), "20-35",
AND(C5451&gt;=35, C5451&lt;50), "35-50",
C5451&gt;=50, "50-100"
)</f>
        <v>20-35</v>
      </c>
      <c r="AK5451" t="str" cm="1">
        <f t="array" ref="AK5451">_xlfn.IFS(
G5451&lt;6, "&lt;6",
AND(G5451&gt;=6, G5451&lt;12), "6-12",
AND(G5451&gt;=12, G5451&lt;18), "12-18",  AND(G5451&gt;=18, G5451&lt;24), "18-24", G5451&gt;=24, "24-36")</f>
        <v>12-18</v>
      </c>
    </row>
    <row r="5452" spans="1:37" x14ac:dyDescent="0.3">
      <c r="A5452" t="s">
        <v>5552</v>
      </c>
      <c r="B5452" t="s">
        <v>33</v>
      </c>
      <c r="C5452">
        <v>35</v>
      </c>
      <c r="D5452" t="s">
        <v>34</v>
      </c>
      <c r="E5452" t="s">
        <v>164</v>
      </c>
      <c r="F5452">
        <v>12</v>
      </c>
      <c r="G5452">
        <v>30</v>
      </c>
      <c r="H5452" t="s">
        <v>36</v>
      </c>
      <c r="I5452" t="s">
        <v>37</v>
      </c>
      <c r="J5452" t="s">
        <v>37</v>
      </c>
      <c r="K5452" t="s">
        <v>37</v>
      </c>
      <c r="L5452" t="s">
        <v>50</v>
      </c>
      <c r="M5452" t="s">
        <v>34</v>
      </c>
      <c r="N5452" t="s">
        <v>37</v>
      </c>
      <c r="O5452" t="s">
        <v>34</v>
      </c>
      <c r="P5452" t="s">
        <v>34</v>
      </c>
      <c r="Q5452" t="s">
        <v>34</v>
      </c>
      <c r="R5452" t="s">
        <v>37</v>
      </c>
      <c r="S5452" t="s">
        <v>37</v>
      </c>
      <c r="T5452" t="s">
        <v>34</v>
      </c>
      <c r="U5452" t="s">
        <v>39</v>
      </c>
      <c r="V5452" t="s">
        <v>34</v>
      </c>
      <c r="W5452" t="s">
        <v>40</v>
      </c>
      <c r="X5452">
        <v>90.45</v>
      </c>
      <c r="Y5452">
        <v>5825.5</v>
      </c>
      <c r="Z5452">
        <v>0</v>
      </c>
      <c r="AA5452">
        <v>100</v>
      </c>
      <c r="AB5452">
        <v>580.23</v>
      </c>
      <c r="AC5452">
        <v>6505.73</v>
      </c>
      <c r="AD5452" t="s">
        <v>41</v>
      </c>
      <c r="AE5452" t="s">
        <v>42</v>
      </c>
      <c r="AF5452" t="s">
        <v>42</v>
      </c>
      <c r="AG5452">
        <f t="shared" si="170"/>
        <v>0</v>
      </c>
      <c r="AH5452" t="str" cm="1">
        <f t="array" ref="AH5452">_xlfn.IFS(
X5452&lt;=20, "&lt;20",
AND(X5452&gt;=20, X5452&lt;50), "20-50",
AND(X5452&gt;=50, X5452&lt;100), "50-100",
X5452&gt;=100, "&gt;100"
)</f>
        <v>50-100</v>
      </c>
      <c r="AI5452">
        <f t="shared" si="171"/>
        <v>0</v>
      </c>
      <c r="AJ5452" t="str" cm="1">
        <f t="array" ref="AJ5452">_xlfn.IFS(
C5452&lt;=20, "&lt;20",
AND(C5452&gt;=20, C5452&lt;35), "20-35",
AND(C5452&gt;=35, C5452&lt;50), "35-50",
C5452&gt;=50, "50-100"
)</f>
        <v>35-50</v>
      </c>
      <c r="AK5452" t="str" cm="1">
        <f t="array" ref="AK5452">_xlfn.IFS(
G5452&lt;6, "&lt;6",
AND(G5452&gt;=6, G5452&lt;12), "6-12",
AND(G5452&gt;=12, G5452&lt;18), "12-18",  AND(G5452&gt;=18, G5452&lt;24), "18-24", G5452&gt;=24, "24-36")</f>
        <v>24-36</v>
      </c>
    </row>
    <row r="5453" spans="1:37" x14ac:dyDescent="0.3">
      <c r="A5453" t="s">
        <v>5553</v>
      </c>
      <c r="B5453" t="s">
        <v>44</v>
      </c>
      <c r="C5453">
        <v>29</v>
      </c>
      <c r="D5453" t="s">
        <v>37</v>
      </c>
      <c r="E5453" t="s">
        <v>45</v>
      </c>
      <c r="F5453">
        <v>0</v>
      </c>
      <c r="G5453">
        <v>24</v>
      </c>
      <c r="H5453" t="s">
        <v>66</v>
      </c>
      <c r="I5453" t="s">
        <v>37</v>
      </c>
      <c r="J5453" t="s">
        <v>37</v>
      </c>
      <c r="K5453" t="s">
        <v>37</v>
      </c>
      <c r="L5453" t="s">
        <v>50</v>
      </c>
      <c r="M5453" t="s">
        <v>37</v>
      </c>
      <c r="N5453" t="s">
        <v>37</v>
      </c>
      <c r="O5453" t="s">
        <v>34</v>
      </c>
      <c r="P5453" t="s">
        <v>37</v>
      </c>
      <c r="Q5453" t="s">
        <v>37</v>
      </c>
      <c r="R5453" t="s">
        <v>37</v>
      </c>
      <c r="S5453" t="s">
        <v>37</v>
      </c>
      <c r="T5453" t="s">
        <v>37</v>
      </c>
      <c r="U5453" t="s">
        <v>46</v>
      </c>
      <c r="V5453" t="s">
        <v>37</v>
      </c>
      <c r="W5453" t="s">
        <v>51</v>
      </c>
      <c r="X5453">
        <v>107.7</v>
      </c>
      <c r="Y5453">
        <v>7320.9</v>
      </c>
      <c r="Z5453">
        <v>0</v>
      </c>
      <c r="AA5453">
        <v>0</v>
      </c>
      <c r="AB5453">
        <v>1632.68</v>
      </c>
      <c r="AC5453">
        <v>8953.58</v>
      </c>
      <c r="AD5453" t="s">
        <v>41</v>
      </c>
      <c r="AE5453" t="s">
        <v>42</v>
      </c>
      <c r="AF5453" t="s">
        <v>42</v>
      </c>
      <c r="AG5453">
        <f t="shared" si="170"/>
        <v>0</v>
      </c>
      <c r="AH5453" t="str" cm="1">
        <f t="array" ref="AH5453">_xlfn.IFS(
X5453&lt;=20, "&lt;20",
AND(X5453&gt;=20, X5453&lt;50), "20-50",
AND(X5453&gt;=50, X5453&lt;100), "50-100",
X5453&gt;=100, "&gt;100"
)</f>
        <v>&gt;100</v>
      </c>
      <c r="AI5453">
        <f t="shared" si="171"/>
        <v>0</v>
      </c>
      <c r="AJ5453" t="str" cm="1">
        <f t="array" ref="AJ5453">_xlfn.IFS(
C5453&lt;=20, "&lt;20",
AND(C5453&gt;=20, C5453&lt;35), "20-35",
AND(C5453&gt;=35, C5453&lt;50), "35-50",
C5453&gt;=50, "50-100"
)</f>
        <v>20-35</v>
      </c>
      <c r="AK5453" t="str" cm="1">
        <f t="array" ref="AK5453">_xlfn.IFS(
G5453&lt;6, "&lt;6",
AND(G5453&gt;=6, G5453&lt;12), "6-12",
AND(G5453&gt;=12, G5453&lt;18), "12-18",  AND(G5453&gt;=18, G5453&lt;24), "18-24", G5453&gt;=24, "24-36")</f>
        <v>24-36</v>
      </c>
    </row>
    <row r="5454" spans="1:37" x14ac:dyDescent="0.3">
      <c r="A5454" t="s">
        <v>5554</v>
      </c>
      <c r="B5454" t="s">
        <v>33</v>
      </c>
      <c r="C5454">
        <v>37</v>
      </c>
      <c r="D5454" t="s">
        <v>37</v>
      </c>
      <c r="E5454" t="s">
        <v>64</v>
      </c>
      <c r="F5454">
        <v>6</v>
      </c>
      <c r="G5454">
        <v>22</v>
      </c>
      <c r="H5454" t="s">
        <v>36</v>
      </c>
      <c r="I5454" t="s">
        <v>37</v>
      </c>
      <c r="J5454" t="s">
        <v>37</v>
      </c>
      <c r="K5454" t="s">
        <v>37</v>
      </c>
      <c r="L5454" t="s">
        <v>50</v>
      </c>
      <c r="M5454" t="s">
        <v>34</v>
      </c>
      <c r="N5454" t="s">
        <v>34</v>
      </c>
      <c r="O5454" t="s">
        <v>34</v>
      </c>
      <c r="P5454" t="s">
        <v>34</v>
      </c>
      <c r="Q5454" t="s">
        <v>34</v>
      </c>
      <c r="R5454" t="s">
        <v>34</v>
      </c>
      <c r="S5454" t="s">
        <v>34</v>
      </c>
      <c r="T5454" t="s">
        <v>37</v>
      </c>
      <c r="U5454" t="s">
        <v>46</v>
      </c>
      <c r="V5454" t="s">
        <v>34</v>
      </c>
      <c r="W5454" t="s">
        <v>51</v>
      </c>
      <c r="X5454">
        <v>74.5</v>
      </c>
      <c r="Y5454">
        <v>217.45</v>
      </c>
      <c r="Z5454">
        <v>0</v>
      </c>
      <c r="AA5454">
        <v>0</v>
      </c>
      <c r="AB5454">
        <v>20.91</v>
      </c>
      <c r="AC5454">
        <v>238.36</v>
      </c>
      <c r="AD5454" t="s">
        <v>85</v>
      </c>
      <c r="AE5454" t="s">
        <v>42</v>
      </c>
      <c r="AF5454" t="s">
        <v>42</v>
      </c>
      <c r="AG5454">
        <f t="shared" si="170"/>
        <v>0</v>
      </c>
      <c r="AH5454" t="str" cm="1">
        <f t="array" ref="AH5454">_xlfn.IFS(
X5454&lt;=20, "&lt;20",
AND(X5454&gt;=20, X5454&lt;50), "20-50",
AND(X5454&gt;=50, X5454&lt;100), "50-100",
X5454&gt;=100, "&gt;100"
)</f>
        <v>50-100</v>
      </c>
      <c r="AI5454">
        <f t="shared" si="171"/>
        <v>1</v>
      </c>
      <c r="AJ5454" t="str" cm="1">
        <f t="array" ref="AJ5454">_xlfn.IFS(
C5454&lt;=20, "&lt;20",
AND(C5454&gt;=20, C5454&lt;35), "20-35",
AND(C5454&gt;=35, C5454&lt;50), "35-50",
C5454&gt;=50, "50-100"
)</f>
        <v>35-50</v>
      </c>
      <c r="AK5454" t="str" cm="1">
        <f t="array" ref="AK5454">_xlfn.IFS(
G5454&lt;6, "&lt;6",
AND(G5454&gt;=6, G5454&lt;12), "6-12",
AND(G5454&gt;=12, G5454&lt;18), "12-18",  AND(G5454&gt;=18, G5454&lt;24), "18-24", G5454&gt;=24, "24-36")</f>
        <v>18-24</v>
      </c>
    </row>
    <row r="5455" spans="1:37" x14ac:dyDescent="0.3">
      <c r="A5455" t="s">
        <v>5555</v>
      </c>
      <c r="B5455" t="s">
        <v>33</v>
      </c>
      <c r="C5455">
        <v>56</v>
      </c>
      <c r="D5455" t="s">
        <v>37</v>
      </c>
      <c r="E5455" t="s">
        <v>90</v>
      </c>
      <c r="F5455">
        <v>1</v>
      </c>
      <c r="G5455">
        <v>6</v>
      </c>
      <c r="H5455" t="s">
        <v>36</v>
      </c>
      <c r="I5455" t="s">
        <v>37</v>
      </c>
      <c r="J5455" t="s">
        <v>37</v>
      </c>
      <c r="K5455" t="s">
        <v>37</v>
      </c>
      <c r="L5455" t="s">
        <v>50</v>
      </c>
      <c r="M5455" t="s">
        <v>34</v>
      </c>
      <c r="N5455" t="s">
        <v>34</v>
      </c>
      <c r="O5455" t="s">
        <v>34</v>
      </c>
      <c r="P5455" t="s">
        <v>37</v>
      </c>
      <c r="Q5455" t="s">
        <v>34</v>
      </c>
      <c r="R5455" t="s">
        <v>34</v>
      </c>
      <c r="S5455" t="s">
        <v>34</v>
      </c>
      <c r="T5455" t="s">
        <v>37</v>
      </c>
      <c r="U5455" t="s">
        <v>46</v>
      </c>
      <c r="V5455" t="s">
        <v>34</v>
      </c>
      <c r="W5455" t="s">
        <v>51</v>
      </c>
      <c r="X5455">
        <v>80.650000000000006</v>
      </c>
      <c r="Y5455">
        <v>4807.3500000000004</v>
      </c>
      <c r="Z5455">
        <v>0</v>
      </c>
      <c r="AA5455">
        <v>0</v>
      </c>
      <c r="AB5455">
        <v>2590.86</v>
      </c>
      <c r="AC5455">
        <v>7398.21</v>
      </c>
      <c r="AD5455" t="s">
        <v>41</v>
      </c>
      <c r="AE5455" t="s">
        <v>42</v>
      </c>
      <c r="AF5455" t="s">
        <v>42</v>
      </c>
      <c r="AG5455">
        <f t="shared" si="170"/>
        <v>0</v>
      </c>
      <c r="AH5455" t="str" cm="1">
        <f t="array" ref="AH5455">_xlfn.IFS(
X5455&lt;=20, "&lt;20",
AND(X5455&gt;=20, X5455&lt;50), "20-50",
AND(X5455&gt;=50, X5455&lt;100), "50-100",
X5455&gt;=100, "&gt;100"
)</f>
        <v>50-100</v>
      </c>
      <c r="AI5455">
        <f t="shared" si="171"/>
        <v>0</v>
      </c>
      <c r="AJ5455" t="str" cm="1">
        <f t="array" ref="AJ5455">_xlfn.IFS(
C5455&lt;=20, "&lt;20",
AND(C5455&gt;=20, C5455&lt;35), "20-35",
AND(C5455&gt;=35, C5455&lt;50), "35-50",
C5455&gt;=50, "50-100"
)</f>
        <v>50-100</v>
      </c>
      <c r="AK5455" t="str" cm="1">
        <f t="array" ref="AK5455">_xlfn.IFS(
G5455&lt;6, "&lt;6",
AND(G5455&gt;=6, G5455&lt;12), "6-12",
AND(G5455&gt;=12, G5455&lt;18), "12-18",  AND(G5455&gt;=18, G5455&lt;24), "18-24", G5455&gt;=24, "24-36")</f>
        <v>6-12</v>
      </c>
    </row>
    <row r="5456" spans="1:37" x14ac:dyDescent="0.3">
      <c r="A5456" t="s">
        <v>5556</v>
      </c>
      <c r="B5456" t="s">
        <v>44</v>
      </c>
      <c r="C5456">
        <v>38</v>
      </c>
      <c r="D5456" t="s">
        <v>34</v>
      </c>
      <c r="E5456" t="s">
        <v>164</v>
      </c>
      <c r="F5456">
        <v>10</v>
      </c>
      <c r="G5456">
        <v>11</v>
      </c>
      <c r="H5456" t="s">
        <v>36</v>
      </c>
      <c r="I5456" t="s">
        <v>37</v>
      </c>
      <c r="J5456" t="s">
        <v>34</v>
      </c>
      <c r="K5456" t="s">
        <v>37</v>
      </c>
      <c r="L5456" t="s">
        <v>50</v>
      </c>
      <c r="M5456" t="s">
        <v>37</v>
      </c>
      <c r="N5456" t="s">
        <v>34</v>
      </c>
      <c r="O5456" t="s">
        <v>37</v>
      </c>
      <c r="P5456" t="s">
        <v>37</v>
      </c>
      <c r="Q5456" t="s">
        <v>37</v>
      </c>
      <c r="R5456" t="s">
        <v>37</v>
      </c>
      <c r="S5456" t="s">
        <v>37</v>
      </c>
      <c r="T5456" t="s">
        <v>34</v>
      </c>
      <c r="U5456" t="s">
        <v>46</v>
      </c>
      <c r="V5456" t="s">
        <v>37</v>
      </c>
      <c r="W5456" t="s">
        <v>51</v>
      </c>
      <c r="X5456">
        <v>106.6</v>
      </c>
      <c r="Y5456">
        <v>1934.45</v>
      </c>
      <c r="Z5456">
        <v>21.72</v>
      </c>
      <c r="AA5456">
        <v>40</v>
      </c>
      <c r="AB5456">
        <v>538.65</v>
      </c>
      <c r="AC5456">
        <v>2491.38</v>
      </c>
      <c r="AD5456" t="s">
        <v>52</v>
      </c>
      <c r="AE5456" t="s">
        <v>58</v>
      </c>
      <c r="AF5456" t="s">
        <v>62</v>
      </c>
      <c r="AG5456">
        <f t="shared" si="170"/>
        <v>1</v>
      </c>
      <c r="AH5456" t="str" cm="1">
        <f t="array" ref="AH5456">_xlfn.IFS(
X5456&lt;=20, "&lt;20",
AND(X5456&gt;=20, X5456&lt;50), "20-50",
AND(X5456&gt;=50, X5456&lt;100), "50-100",
X5456&gt;=100, "&gt;100"
)</f>
        <v>&gt;100</v>
      </c>
      <c r="AI5456">
        <f t="shared" si="171"/>
        <v>0</v>
      </c>
      <c r="AJ5456" t="str" cm="1">
        <f t="array" ref="AJ5456">_xlfn.IFS(
C5456&lt;=20, "&lt;20",
AND(C5456&gt;=20, C5456&lt;35), "20-35",
AND(C5456&gt;=35, C5456&lt;50), "35-50",
C5456&gt;=50, "50-100"
)</f>
        <v>35-50</v>
      </c>
      <c r="AK5456" t="str" cm="1">
        <f t="array" ref="AK5456">_xlfn.IFS(
G5456&lt;6, "&lt;6",
AND(G5456&gt;=6, G5456&lt;12), "6-12",
AND(G5456&gt;=12, G5456&lt;18), "12-18",  AND(G5456&gt;=18, G5456&lt;24), "18-24", G5456&gt;=24, "24-36")</f>
        <v>6-12</v>
      </c>
    </row>
    <row r="5457" spans="1:37" x14ac:dyDescent="0.3">
      <c r="A5457" t="s">
        <v>5557</v>
      </c>
      <c r="B5457" t="s">
        <v>33</v>
      </c>
      <c r="C5457">
        <v>38</v>
      </c>
      <c r="D5457" t="s">
        <v>34</v>
      </c>
      <c r="E5457" t="s">
        <v>124</v>
      </c>
      <c r="F5457">
        <v>1</v>
      </c>
      <c r="G5457">
        <v>3</v>
      </c>
      <c r="H5457" t="s">
        <v>49</v>
      </c>
      <c r="I5457" t="s">
        <v>37</v>
      </c>
      <c r="J5457" t="s">
        <v>34</v>
      </c>
      <c r="K5457" t="s">
        <v>37</v>
      </c>
      <c r="L5457" t="s">
        <v>72</v>
      </c>
      <c r="M5457" t="s">
        <v>34</v>
      </c>
      <c r="N5457" t="s">
        <v>34</v>
      </c>
      <c r="O5457" t="s">
        <v>34</v>
      </c>
      <c r="P5457" t="s">
        <v>34</v>
      </c>
      <c r="Q5457" t="s">
        <v>34</v>
      </c>
      <c r="R5457" t="s">
        <v>34</v>
      </c>
      <c r="S5457" t="s">
        <v>34</v>
      </c>
      <c r="T5457" t="s">
        <v>34</v>
      </c>
      <c r="U5457" t="s">
        <v>46</v>
      </c>
      <c r="V5457" t="s">
        <v>34</v>
      </c>
      <c r="W5457" t="s">
        <v>51</v>
      </c>
      <c r="X5457">
        <v>-9</v>
      </c>
      <c r="Y5457">
        <v>45.8</v>
      </c>
      <c r="Z5457">
        <v>0</v>
      </c>
      <c r="AA5457">
        <v>10</v>
      </c>
      <c r="AB5457">
        <v>22.11</v>
      </c>
      <c r="AC5457">
        <v>77.91</v>
      </c>
      <c r="AD5457" t="s">
        <v>52</v>
      </c>
      <c r="AE5457" t="s">
        <v>53</v>
      </c>
      <c r="AF5457" t="s">
        <v>91</v>
      </c>
      <c r="AG5457">
        <f t="shared" si="170"/>
        <v>1</v>
      </c>
      <c r="AH5457" t="str" cm="1">
        <f t="array" ref="AH5457">_xlfn.IFS(
X5457&lt;=20, "&lt;20",
AND(X5457&gt;=20, X5457&lt;50), "20-50",
AND(X5457&gt;=50, X5457&lt;100), "50-100",
X5457&gt;=100, "&gt;100"
)</f>
        <v>&lt;20</v>
      </c>
      <c r="AI5457">
        <f t="shared" si="171"/>
        <v>0</v>
      </c>
      <c r="AJ5457" t="str" cm="1">
        <f t="array" ref="AJ5457">_xlfn.IFS(
C5457&lt;=20, "&lt;20",
AND(C5457&gt;=20, C5457&lt;35), "20-35",
AND(C5457&gt;=35, C5457&lt;50), "35-50",
C5457&gt;=50, "50-100"
)</f>
        <v>35-50</v>
      </c>
      <c r="AK5457" t="str" cm="1">
        <f t="array" ref="AK5457">_xlfn.IFS(
G5457&lt;6, "&lt;6",
AND(G5457&gt;=6, G5457&lt;12), "6-12",
AND(G5457&gt;=12, G5457&lt;18), "12-18",  AND(G5457&gt;=18, G5457&lt;24), "18-24", G5457&gt;=24, "24-36")</f>
        <v>&lt;6</v>
      </c>
    </row>
    <row r="5458" spans="1:37" x14ac:dyDescent="0.3">
      <c r="A5458" t="s">
        <v>5558</v>
      </c>
      <c r="B5458" t="s">
        <v>33</v>
      </c>
      <c r="C5458">
        <v>65</v>
      </c>
      <c r="D5458" t="s">
        <v>37</v>
      </c>
      <c r="E5458" t="s">
        <v>124</v>
      </c>
      <c r="F5458">
        <v>13</v>
      </c>
      <c r="G5458">
        <v>15</v>
      </c>
      <c r="H5458" t="s">
        <v>36</v>
      </c>
      <c r="I5458" t="s">
        <v>37</v>
      </c>
      <c r="J5458" t="s">
        <v>34</v>
      </c>
      <c r="K5458" t="s">
        <v>37</v>
      </c>
      <c r="L5458" t="s">
        <v>50</v>
      </c>
      <c r="M5458" t="s">
        <v>34</v>
      </c>
      <c r="N5458" t="s">
        <v>34</v>
      </c>
      <c r="O5458" t="s">
        <v>37</v>
      </c>
      <c r="P5458" t="s">
        <v>34</v>
      </c>
      <c r="Q5458" t="s">
        <v>37</v>
      </c>
      <c r="R5458" t="s">
        <v>37</v>
      </c>
      <c r="S5458" t="s">
        <v>37</v>
      </c>
      <c r="T5458" t="s">
        <v>37</v>
      </c>
      <c r="U5458" t="s">
        <v>67</v>
      </c>
      <c r="V5458" t="s">
        <v>37</v>
      </c>
      <c r="W5458" t="s">
        <v>51</v>
      </c>
      <c r="X5458">
        <v>96.55</v>
      </c>
      <c r="Y5458">
        <v>2263.4499999999998</v>
      </c>
      <c r="Z5458">
        <v>0</v>
      </c>
      <c r="AA5458">
        <v>0</v>
      </c>
      <c r="AB5458">
        <v>498.72</v>
      </c>
      <c r="AC5458">
        <v>2762.17</v>
      </c>
      <c r="AD5458" t="s">
        <v>41</v>
      </c>
      <c r="AE5458" t="s">
        <v>42</v>
      </c>
      <c r="AF5458" t="s">
        <v>42</v>
      </c>
      <c r="AG5458">
        <f t="shared" si="170"/>
        <v>0</v>
      </c>
      <c r="AH5458" t="str" cm="1">
        <f t="array" ref="AH5458">_xlfn.IFS(
X5458&lt;=20, "&lt;20",
AND(X5458&gt;=20, X5458&lt;50), "20-50",
AND(X5458&gt;=50, X5458&lt;100), "50-100",
X5458&gt;=100, "&gt;100"
)</f>
        <v>50-100</v>
      </c>
      <c r="AI5458">
        <f t="shared" si="171"/>
        <v>0</v>
      </c>
      <c r="AJ5458" t="str" cm="1">
        <f t="array" ref="AJ5458">_xlfn.IFS(
C5458&lt;=20, "&lt;20",
AND(C5458&gt;=20, C5458&lt;35), "20-35",
AND(C5458&gt;=35, C5458&lt;50), "35-50",
C5458&gt;=50, "50-100"
)</f>
        <v>50-100</v>
      </c>
      <c r="AK5458" t="str" cm="1">
        <f t="array" ref="AK5458">_xlfn.IFS(
G5458&lt;6, "&lt;6",
AND(G5458&gt;=6, G5458&lt;12), "6-12",
AND(G5458&gt;=12, G5458&lt;18), "12-18",  AND(G5458&gt;=18, G5458&lt;24), "18-24", G5458&gt;=24, "24-36")</f>
        <v>12-18</v>
      </c>
    </row>
    <row r="5459" spans="1:37" x14ac:dyDescent="0.3">
      <c r="A5459" t="s">
        <v>5559</v>
      </c>
      <c r="B5459" t="s">
        <v>44</v>
      </c>
      <c r="C5459">
        <v>29</v>
      </c>
      <c r="D5459" t="s">
        <v>34</v>
      </c>
      <c r="E5459" t="s">
        <v>158</v>
      </c>
      <c r="F5459">
        <v>10</v>
      </c>
      <c r="G5459">
        <v>2</v>
      </c>
      <c r="H5459" t="s">
        <v>36</v>
      </c>
      <c r="I5459" t="s">
        <v>37</v>
      </c>
      <c r="J5459" t="s">
        <v>37</v>
      </c>
      <c r="K5459" t="s">
        <v>37</v>
      </c>
      <c r="L5459" t="s">
        <v>50</v>
      </c>
      <c r="M5459" t="s">
        <v>34</v>
      </c>
      <c r="N5459" t="s">
        <v>34</v>
      </c>
      <c r="O5459" t="s">
        <v>34</v>
      </c>
      <c r="P5459" t="s">
        <v>34</v>
      </c>
      <c r="Q5459" t="s">
        <v>37</v>
      </c>
      <c r="R5459" t="s">
        <v>34</v>
      </c>
      <c r="S5459" t="s">
        <v>37</v>
      </c>
      <c r="T5459" t="s">
        <v>37</v>
      </c>
      <c r="U5459" t="s">
        <v>46</v>
      </c>
      <c r="V5459" t="s">
        <v>37</v>
      </c>
      <c r="W5459" t="s">
        <v>51</v>
      </c>
      <c r="X5459">
        <v>85.2</v>
      </c>
      <c r="Y5459">
        <v>1553.9</v>
      </c>
      <c r="Z5459">
        <v>0</v>
      </c>
      <c r="AA5459">
        <v>0</v>
      </c>
      <c r="AB5459">
        <v>439.2</v>
      </c>
      <c r="AC5459">
        <v>1993.1</v>
      </c>
      <c r="AD5459" t="s">
        <v>52</v>
      </c>
      <c r="AE5459" t="s">
        <v>94</v>
      </c>
      <c r="AF5459" t="s">
        <v>95</v>
      </c>
      <c r="AG5459">
        <f t="shared" si="170"/>
        <v>1</v>
      </c>
      <c r="AH5459" t="str" cm="1">
        <f t="array" ref="AH5459">_xlfn.IFS(
X5459&lt;=20, "&lt;20",
AND(X5459&gt;=20, X5459&lt;50), "20-50",
AND(X5459&gt;=50, X5459&lt;100), "50-100",
X5459&gt;=100, "&gt;100"
)</f>
        <v>50-100</v>
      </c>
      <c r="AI5459">
        <f t="shared" si="171"/>
        <v>0</v>
      </c>
      <c r="AJ5459" t="str" cm="1">
        <f t="array" ref="AJ5459">_xlfn.IFS(
C5459&lt;=20, "&lt;20",
AND(C5459&gt;=20, C5459&lt;35), "20-35",
AND(C5459&gt;=35, C5459&lt;50), "35-50",
C5459&gt;=50, "50-100"
)</f>
        <v>20-35</v>
      </c>
      <c r="AK5459" t="str" cm="1">
        <f t="array" ref="AK5459">_xlfn.IFS(
G5459&lt;6, "&lt;6",
AND(G5459&gt;=6, G5459&lt;12), "6-12",
AND(G5459&gt;=12, G5459&lt;18), "12-18",  AND(G5459&gt;=18, G5459&lt;24), "18-24", G5459&gt;=24, "24-36")</f>
        <v>&lt;6</v>
      </c>
    </row>
    <row r="5460" spans="1:37" x14ac:dyDescent="0.3">
      <c r="A5460" t="s">
        <v>5560</v>
      </c>
      <c r="B5460" t="s">
        <v>33</v>
      </c>
      <c r="C5460">
        <v>57</v>
      </c>
      <c r="D5460" t="s">
        <v>37</v>
      </c>
      <c r="E5460" t="s">
        <v>56</v>
      </c>
      <c r="F5460">
        <v>5</v>
      </c>
      <c r="G5460">
        <v>20</v>
      </c>
      <c r="H5460" t="s">
        <v>36</v>
      </c>
      <c r="I5460" t="s">
        <v>37</v>
      </c>
      <c r="J5460" t="s">
        <v>34</v>
      </c>
      <c r="K5460" t="s">
        <v>37</v>
      </c>
      <c r="L5460" t="s">
        <v>38</v>
      </c>
      <c r="M5460" t="s">
        <v>37</v>
      </c>
      <c r="N5460" t="s">
        <v>34</v>
      </c>
      <c r="O5460" t="s">
        <v>34</v>
      </c>
      <c r="P5460" t="s">
        <v>37</v>
      </c>
      <c r="Q5460" t="s">
        <v>37</v>
      </c>
      <c r="R5460" t="s">
        <v>37</v>
      </c>
      <c r="S5460" t="s">
        <v>37</v>
      </c>
      <c r="T5460" t="s">
        <v>37</v>
      </c>
      <c r="U5460" t="s">
        <v>39</v>
      </c>
      <c r="V5460" t="s">
        <v>37</v>
      </c>
      <c r="W5460" t="s">
        <v>51</v>
      </c>
      <c r="X5460">
        <v>76.400000000000006</v>
      </c>
      <c r="Y5460">
        <v>3966.3</v>
      </c>
      <c r="Z5460">
        <v>0</v>
      </c>
      <c r="AA5460">
        <v>0</v>
      </c>
      <c r="AB5460">
        <v>1614.66</v>
      </c>
      <c r="AC5460">
        <v>5580.96</v>
      </c>
      <c r="AD5460" t="s">
        <v>41</v>
      </c>
      <c r="AE5460" t="s">
        <v>42</v>
      </c>
      <c r="AF5460" t="s">
        <v>42</v>
      </c>
      <c r="AG5460">
        <f t="shared" si="170"/>
        <v>0</v>
      </c>
      <c r="AH5460" t="str" cm="1">
        <f t="array" ref="AH5460">_xlfn.IFS(
X5460&lt;=20, "&lt;20",
AND(X5460&gt;=20, X5460&lt;50), "20-50",
AND(X5460&gt;=50, X5460&lt;100), "50-100",
X5460&gt;=100, "&gt;100"
)</f>
        <v>50-100</v>
      </c>
      <c r="AI5460">
        <f t="shared" si="171"/>
        <v>0</v>
      </c>
      <c r="AJ5460" t="str" cm="1">
        <f t="array" ref="AJ5460">_xlfn.IFS(
C5460&lt;=20, "&lt;20",
AND(C5460&gt;=20, C5460&lt;35), "20-35",
AND(C5460&gt;=35, C5460&lt;50), "35-50",
C5460&gt;=50, "50-100"
)</f>
        <v>50-100</v>
      </c>
      <c r="AK5460" t="str" cm="1">
        <f t="array" ref="AK5460">_xlfn.IFS(
G5460&lt;6, "&lt;6",
AND(G5460&gt;=6, G5460&lt;12), "6-12",
AND(G5460&gt;=12, G5460&lt;18), "12-18",  AND(G5460&gt;=18, G5460&lt;24), "18-24", G5460&gt;=24, "24-36")</f>
        <v>18-24</v>
      </c>
    </row>
    <row r="5461" spans="1:37" x14ac:dyDescent="0.3">
      <c r="A5461" t="s">
        <v>5561</v>
      </c>
      <c r="B5461" t="s">
        <v>33</v>
      </c>
      <c r="C5461">
        <v>34</v>
      </c>
      <c r="D5461" t="s">
        <v>37</v>
      </c>
      <c r="E5461" t="s">
        <v>74</v>
      </c>
      <c r="F5461">
        <v>14</v>
      </c>
      <c r="G5461">
        <v>34</v>
      </c>
      <c r="H5461" t="s">
        <v>70</v>
      </c>
      <c r="I5461" t="s">
        <v>37</v>
      </c>
      <c r="J5461" t="s">
        <v>34</v>
      </c>
      <c r="K5461" t="s">
        <v>37</v>
      </c>
      <c r="L5461" t="s">
        <v>38</v>
      </c>
      <c r="M5461" t="s">
        <v>37</v>
      </c>
      <c r="N5461" t="s">
        <v>37</v>
      </c>
      <c r="O5461" t="s">
        <v>37</v>
      </c>
      <c r="P5461" t="s">
        <v>34</v>
      </c>
      <c r="Q5461" t="s">
        <v>37</v>
      </c>
      <c r="R5461" t="s">
        <v>37</v>
      </c>
      <c r="S5461" t="s">
        <v>37</v>
      </c>
      <c r="T5461" t="s">
        <v>37</v>
      </c>
      <c r="U5461" t="s">
        <v>39</v>
      </c>
      <c r="V5461" t="s">
        <v>34</v>
      </c>
      <c r="W5461" t="s">
        <v>51</v>
      </c>
      <c r="X5461">
        <v>78.8</v>
      </c>
      <c r="Y5461">
        <v>3597.5</v>
      </c>
      <c r="Z5461">
        <v>23.28</v>
      </c>
      <c r="AA5461">
        <v>0</v>
      </c>
      <c r="AB5461">
        <v>445.95</v>
      </c>
      <c r="AC5461">
        <v>4020.17</v>
      </c>
      <c r="AD5461" t="s">
        <v>41</v>
      </c>
      <c r="AE5461" t="s">
        <v>42</v>
      </c>
      <c r="AF5461" t="s">
        <v>42</v>
      </c>
      <c r="AG5461">
        <f t="shared" si="170"/>
        <v>0</v>
      </c>
      <c r="AH5461" t="str" cm="1">
        <f t="array" ref="AH5461">_xlfn.IFS(
X5461&lt;=20, "&lt;20",
AND(X5461&gt;=20, X5461&lt;50), "20-50",
AND(X5461&gt;=50, X5461&lt;100), "50-100",
X5461&gt;=100, "&gt;100"
)</f>
        <v>50-100</v>
      </c>
      <c r="AI5461">
        <f t="shared" si="171"/>
        <v>0</v>
      </c>
      <c r="AJ5461" t="str" cm="1">
        <f t="array" ref="AJ5461">_xlfn.IFS(
C5461&lt;=20, "&lt;20",
AND(C5461&gt;=20, C5461&lt;35), "20-35",
AND(C5461&gt;=35, C5461&lt;50), "35-50",
C5461&gt;=50, "50-100"
)</f>
        <v>20-35</v>
      </c>
      <c r="AK5461" t="str" cm="1">
        <f t="array" ref="AK5461">_xlfn.IFS(
G5461&lt;6, "&lt;6",
AND(G5461&gt;=6, G5461&lt;12), "6-12",
AND(G5461&gt;=12, G5461&lt;18), "12-18",  AND(G5461&gt;=18, G5461&lt;24), "18-24", G5461&gt;=24, "24-36")</f>
        <v>24-36</v>
      </c>
    </row>
    <row r="5462" spans="1:37" x14ac:dyDescent="0.3">
      <c r="A5462" t="s">
        <v>5562</v>
      </c>
      <c r="B5462" t="s">
        <v>44</v>
      </c>
      <c r="C5462">
        <v>29</v>
      </c>
      <c r="D5462" t="s">
        <v>37</v>
      </c>
      <c r="E5462" t="s">
        <v>61</v>
      </c>
      <c r="F5462">
        <v>4</v>
      </c>
      <c r="G5462">
        <v>12</v>
      </c>
      <c r="H5462" t="s">
        <v>70</v>
      </c>
      <c r="I5462" t="s">
        <v>37</v>
      </c>
      <c r="J5462" t="s">
        <v>37</v>
      </c>
      <c r="K5462" t="s">
        <v>37</v>
      </c>
      <c r="L5462" t="s">
        <v>72</v>
      </c>
      <c r="M5462" t="s">
        <v>37</v>
      </c>
      <c r="N5462" t="s">
        <v>37</v>
      </c>
      <c r="O5462" t="s">
        <v>34</v>
      </c>
      <c r="P5462" t="s">
        <v>34</v>
      </c>
      <c r="Q5462" t="s">
        <v>34</v>
      </c>
      <c r="R5462" t="s">
        <v>34</v>
      </c>
      <c r="S5462" t="s">
        <v>34</v>
      </c>
      <c r="T5462" t="s">
        <v>34</v>
      </c>
      <c r="U5462" t="s">
        <v>46</v>
      </c>
      <c r="V5462" t="s">
        <v>34</v>
      </c>
      <c r="W5462" t="s">
        <v>51</v>
      </c>
      <c r="X5462">
        <v>59.8</v>
      </c>
      <c r="Y5462">
        <v>3641.5</v>
      </c>
      <c r="Z5462">
        <v>0</v>
      </c>
      <c r="AA5462">
        <v>100</v>
      </c>
      <c r="AB5462">
        <v>1628.7</v>
      </c>
      <c r="AC5462">
        <v>5370.2</v>
      </c>
      <c r="AD5462" t="s">
        <v>41</v>
      </c>
      <c r="AE5462" t="s">
        <v>42</v>
      </c>
      <c r="AF5462" t="s">
        <v>42</v>
      </c>
      <c r="AG5462">
        <f t="shared" si="170"/>
        <v>0</v>
      </c>
      <c r="AH5462" t="str" cm="1">
        <f t="array" ref="AH5462">_xlfn.IFS(
X5462&lt;=20, "&lt;20",
AND(X5462&gt;=20, X5462&lt;50), "20-50",
AND(X5462&gt;=50, X5462&lt;100), "50-100",
X5462&gt;=100, "&gt;100"
)</f>
        <v>50-100</v>
      </c>
      <c r="AI5462">
        <f t="shared" si="171"/>
        <v>0</v>
      </c>
      <c r="AJ5462" t="str" cm="1">
        <f t="array" ref="AJ5462">_xlfn.IFS(
C5462&lt;=20, "&lt;20",
AND(C5462&gt;=20, C5462&lt;35), "20-35",
AND(C5462&gt;=35, C5462&lt;50), "35-50",
C5462&gt;=50, "50-100"
)</f>
        <v>20-35</v>
      </c>
      <c r="AK5462" t="str" cm="1">
        <f t="array" ref="AK5462">_xlfn.IFS(
G5462&lt;6, "&lt;6",
AND(G5462&gt;=6, G5462&lt;12), "6-12",
AND(G5462&gt;=12, G5462&lt;18), "12-18",  AND(G5462&gt;=18, G5462&lt;24), "18-24", G5462&gt;=24, "24-36")</f>
        <v>12-18</v>
      </c>
    </row>
    <row r="5463" spans="1:37" x14ac:dyDescent="0.3">
      <c r="A5463" t="s">
        <v>5563</v>
      </c>
      <c r="B5463" t="s">
        <v>44</v>
      </c>
      <c r="C5463">
        <v>61</v>
      </c>
      <c r="D5463" t="s">
        <v>34</v>
      </c>
      <c r="E5463" t="s">
        <v>45</v>
      </c>
      <c r="F5463">
        <v>2</v>
      </c>
      <c r="G5463">
        <v>1</v>
      </c>
      <c r="H5463" t="s">
        <v>49</v>
      </c>
      <c r="I5463" t="s">
        <v>37</v>
      </c>
      <c r="J5463" t="s">
        <v>34</v>
      </c>
      <c r="K5463" t="s">
        <v>34</v>
      </c>
      <c r="L5463" t="s">
        <v>34</v>
      </c>
      <c r="M5463" t="s">
        <v>34</v>
      </c>
      <c r="N5463" t="s">
        <v>34</v>
      </c>
      <c r="O5463" t="s">
        <v>34</v>
      </c>
      <c r="P5463" t="s">
        <v>34</v>
      </c>
      <c r="Q5463" t="s">
        <v>34</v>
      </c>
      <c r="R5463" t="s">
        <v>34</v>
      </c>
      <c r="S5463" t="s">
        <v>34</v>
      </c>
      <c r="T5463" t="s">
        <v>34</v>
      </c>
      <c r="U5463" t="s">
        <v>46</v>
      </c>
      <c r="V5463" t="s">
        <v>37</v>
      </c>
      <c r="W5463" t="s">
        <v>40</v>
      </c>
      <c r="X5463">
        <v>20.2</v>
      </c>
      <c r="Y5463">
        <v>20.2</v>
      </c>
      <c r="Z5463">
        <v>0</v>
      </c>
      <c r="AA5463">
        <v>0</v>
      </c>
      <c r="AB5463">
        <v>48.25</v>
      </c>
      <c r="AC5463">
        <v>68.45</v>
      </c>
      <c r="AD5463" t="s">
        <v>52</v>
      </c>
      <c r="AE5463" t="s">
        <v>100</v>
      </c>
      <c r="AF5463" t="s">
        <v>101</v>
      </c>
      <c r="AG5463">
        <f t="shared" si="170"/>
        <v>1</v>
      </c>
      <c r="AH5463" t="str" cm="1">
        <f t="array" ref="AH5463">_xlfn.IFS(
X5463&lt;=20, "&lt;20",
AND(X5463&gt;=20, X5463&lt;50), "20-50",
AND(X5463&gt;=50, X5463&lt;100), "50-100",
X5463&gt;=100, "&gt;100"
)</f>
        <v>20-50</v>
      </c>
      <c r="AI5463">
        <f t="shared" si="171"/>
        <v>0</v>
      </c>
      <c r="AJ5463" t="str" cm="1">
        <f t="array" ref="AJ5463">_xlfn.IFS(
C5463&lt;=20, "&lt;20",
AND(C5463&gt;=20, C5463&lt;35), "20-35",
AND(C5463&gt;=35, C5463&lt;50), "35-50",
C5463&gt;=50, "50-100"
)</f>
        <v>50-100</v>
      </c>
      <c r="AK5463" t="str" cm="1">
        <f t="array" ref="AK5463">_xlfn.IFS(
G5463&lt;6, "&lt;6",
AND(G5463&gt;=6, G5463&lt;12), "6-12",
AND(G5463&gt;=12, G5463&lt;18), "12-18",  AND(G5463&gt;=18, G5463&lt;24), "18-24", G5463&gt;=24, "24-36")</f>
        <v>&lt;6</v>
      </c>
    </row>
    <row r="5464" spans="1:37" x14ac:dyDescent="0.3">
      <c r="A5464" t="s">
        <v>5564</v>
      </c>
      <c r="B5464" t="s">
        <v>44</v>
      </c>
      <c r="C5464">
        <v>25</v>
      </c>
      <c r="D5464" t="s">
        <v>34</v>
      </c>
      <c r="E5464" t="s">
        <v>74</v>
      </c>
      <c r="F5464">
        <v>13</v>
      </c>
      <c r="G5464">
        <v>11</v>
      </c>
      <c r="H5464" t="s">
        <v>36</v>
      </c>
      <c r="I5464" t="s">
        <v>37</v>
      </c>
      <c r="J5464" t="s">
        <v>34</v>
      </c>
      <c r="K5464" t="s">
        <v>37</v>
      </c>
      <c r="L5464" t="s">
        <v>38</v>
      </c>
      <c r="M5464" t="s">
        <v>34</v>
      </c>
      <c r="N5464" t="s">
        <v>37</v>
      </c>
      <c r="O5464" t="s">
        <v>34</v>
      </c>
      <c r="P5464" t="s">
        <v>37</v>
      </c>
      <c r="Q5464" t="s">
        <v>34</v>
      </c>
      <c r="R5464" t="s">
        <v>34</v>
      </c>
      <c r="S5464" t="s">
        <v>34</v>
      </c>
      <c r="T5464" t="s">
        <v>37</v>
      </c>
      <c r="U5464" t="s">
        <v>39</v>
      </c>
      <c r="V5464" t="s">
        <v>37</v>
      </c>
      <c r="W5464" t="s">
        <v>40</v>
      </c>
      <c r="X5464">
        <v>53.75</v>
      </c>
      <c r="Y5464">
        <v>1857.3</v>
      </c>
      <c r="Z5464">
        <v>0</v>
      </c>
      <c r="AA5464">
        <v>0</v>
      </c>
      <c r="AB5464">
        <v>509.85</v>
      </c>
      <c r="AC5464">
        <v>2367.15</v>
      </c>
      <c r="AD5464" t="s">
        <v>41</v>
      </c>
      <c r="AE5464" t="s">
        <v>42</v>
      </c>
      <c r="AF5464" t="s">
        <v>42</v>
      </c>
      <c r="AG5464">
        <f t="shared" si="170"/>
        <v>0</v>
      </c>
      <c r="AH5464" t="str" cm="1">
        <f t="array" ref="AH5464">_xlfn.IFS(
X5464&lt;=20, "&lt;20",
AND(X5464&gt;=20, X5464&lt;50), "20-50",
AND(X5464&gt;=50, X5464&lt;100), "50-100",
X5464&gt;=100, "&gt;100"
)</f>
        <v>50-100</v>
      </c>
      <c r="AI5464">
        <f t="shared" si="171"/>
        <v>0</v>
      </c>
      <c r="AJ5464" t="str" cm="1">
        <f t="array" ref="AJ5464">_xlfn.IFS(
C5464&lt;=20, "&lt;20",
AND(C5464&gt;=20, C5464&lt;35), "20-35",
AND(C5464&gt;=35, C5464&lt;50), "35-50",
C5464&gt;=50, "50-100"
)</f>
        <v>20-35</v>
      </c>
      <c r="AK5464" t="str" cm="1">
        <f t="array" ref="AK5464">_xlfn.IFS(
G5464&lt;6, "&lt;6",
AND(G5464&gt;=6, G5464&lt;12), "6-12",
AND(G5464&gt;=12, G5464&lt;18), "12-18",  AND(G5464&gt;=18, G5464&lt;24), "18-24", G5464&gt;=24, "24-36")</f>
        <v>6-12</v>
      </c>
    </row>
    <row r="5465" spans="1:37" x14ac:dyDescent="0.3">
      <c r="A5465" t="s">
        <v>5565</v>
      </c>
      <c r="B5465" t="s">
        <v>44</v>
      </c>
      <c r="C5465">
        <v>23</v>
      </c>
      <c r="D5465" t="s">
        <v>34</v>
      </c>
      <c r="E5465" t="s">
        <v>69</v>
      </c>
      <c r="F5465">
        <v>12</v>
      </c>
      <c r="G5465">
        <v>10</v>
      </c>
      <c r="H5465" t="s">
        <v>36</v>
      </c>
      <c r="I5465" t="s">
        <v>37</v>
      </c>
      <c r="J5465" t="s">
        <v>34</v>
      </c>
      <c r="K5465" t="s">
        <v>37</v>
      </c>
      <c r="L5465" t="s">
        <v>72</v>
      </c>
      <c r="M5465" t="s">
        <v>34</v>
      </c>
      <c r="N5465" t="s">
        <v>34</v>
      </c>
      <c r="O5465" t="s">
        <v>34</v>
      </c>
      <c r="P5465" t="s">
        <v>34</v>
      </c>
      <c r="Q5465" t="s">
        <v>34</v>
      </c>
      <c r="R5465" t="s">
        <v>34</v>
      </c>
      <c r="S5465" t="s">
        <v>37</v>
      </c>
      <c r="T5465" t="s">
        <v>37</v>
      </c>
      <c r="U5465" t="s">
        <v>46</v>
      </c>
      <c r="V5465" t="s">
        <v>37</v>
      </c>
      <c r="W5465" t="s">
        <v>40</v>
      </c>
      <c r="X5465">
        <v>-7</v>
      </c>
      <c r="Y5465">
        <v>84.5</v>
      </c>
      <c r="Z5465">
        <v>0</v>
      </c>
      <c r="AA5465">
        <v>0</v>
      </c>
      <c r="AB5465">
        <v>99.62</v>
      </c>
      <c r="AC5465">
        <v>184.12</v>
      </c>
      <c r="AD5465" t="s">
        <v>52</v>
      </c>
      <c r="AE5465" t="s">
        <v>94</v>
      </c>
      <c r="AF5465" t="s">
        <v>95</v>
      </c>
      <c r="AG5465">
        <f t="shared" si="170"/>
        <v>1</v>
      </c>
      <c r="AH5465" t="str" cm="1">
        <f t="array" ref="AH5465">_xlfn.IFS(
X5465&lt;=20, "&lt;20",
AND(X5465&gt;=20, X5465&lt;50), "20-50",
AND(X5465&gt;=50, X5465&lt;100), "50-100",
X5465&gt;=100, "&gt;100"
)</f>
        <v>&lt;20</v>
      </c>
      <c r="AI5465">
        <f t="shared" si="171"/>
        <v>0</v>
      </c>
      <c r="AJ5465" t="str" cm="1">
        <f t="array" ref="AJ5465">_xlfn.IFS(
C5465&lt;=20, "&lt;20",
AND(C5465&gt;=20, C5465&lt;35), "20-35",
AND(C5465&gt;=35, C5465&lt;50), "35-50",
C5465&gt;=50, "50-100"
)</f>
        <v>20-35</v>
      </c>
      <c r="AK5465" t="str" cm="1">
        <f t="array" ref="AK5465">_xlfn.IFS(
G5465&lt;6, "&lt;6",
AND(G5465&gt;=6, G5465&lt;12), "6-12",
AND(G5465&gt;=12, G5465&lt;18), "12-18",  AND(G5465&gt;=18, G5465&lt;24), "18-24", G5465&gt;=24, "24-36")</f>
        <v>6-12</v>
      </c>
    </row>
    <row r="5466" spans="1:37" x14ac:dyDescent="0.3">
      <c r="A5466" t="s">
        <v>5566</v>
      </c>
      <c r="B5466" t="s">
        <v>44</v>
      </c>
      <c r="C5466">
        <v>28</v>
      </c>
      <c r="D5466" t="s">
        <v>37</v>
      </c>
      <c r="E5466" t="s">
        <v>90</v>
      </c>
      <c r="F5466">
        <v>13</v>
      </c>
      <c r="G5466">
        <v>27</v>
      </c>
      <c r="H5466" t="s">
        <v>36</v>
      </c>
      <c r="I5466" t="s">
        <v>37</v>
      </c>
      <c r="J5466" t="s">
        <v>34</v>
      </c>
      <c r="K5466" t="s">
        <v>34</v>
      </c>
      <c r="L5466" t="s">
        <v>34</v>
      </c>
      <c r="M5466" t="s">
        <v>34</v>
      </c>
      <c r="N5466" t="s">
        <v>34</v>
      </c>
      <c r="O5466" t="s">
        <v>34</v>
      </c>
      <c r="P5466" t="s">
        <v>34</v>
      </c>
      <c r="Q5466" t="s">
        <v>34</v>
      </c>
      <c r="R5466" t="s">
        <v>34</v>
      </c>
      <c r="S5466" t="s">
        <v>34</v>
      </c>
      <c r="T5466" t="s">
        <v>34</v>
      </c>
      <c r="U5466" t="s">
        <v>46</v>
      </c>
      <c r="V5466" t="s">
        <v>34</v>
      </c>
      <c r="W5466" t="s">
        <v>51</v>
      </c>
      <c r="X5466">
        <v>20.149999999999999</v>
      </c>
      <c r="Y5466">
        <v>156.25</v>
      </c>
      <c r="Z5466">
        <v>0</v>
      </c>
      <c r="AA5466">
        <v>0</v>
      </c>
      <c r="AB5466">
        <v>90.8</v>
      </c>
      <c r="AC5466">
        <v>247.05</v>
      </c>
      <c r="AD5466" t="s">
        <v>52</v>
      </c>
      <c r="AE5466" t="s">
        <v>100</v>
      </c>
      <c r="AF5466" t="s">
        <v>308</v>
      </c>
      <c r="AG5466">
        <f t="shared" si="170"/>
        <v>1</v>
      </c>
      <c r="AH5466" t="str" cm="1">
        <f t="array" ref="AH5466">_xlfn.IFS(
X5466&lt;=20, "&lt;20",
AND(X5466&gt;=20, X5466&lt;50), "20-50",
AND(X5466&gt;=50, X5466&lt;100), "50-100",
X5466&gt;=100, "&gt;100"
)</f>
        <v>20-50</v>
      </c>
      <c r="AI5466">
        <f t="shared" si="171"/>
        <v>0</v>
      </c>
      <c r="AJ5466" t="str" cm="1">
        <f t="array" ref="AJ5466">_xlfn.IFS(
C5466&lt;=20, "&lt;20",
AND(C5466&gt;=20, C5466&lt;35), "20-35",
AND(C5466&gt;=35, C5466&lt;50), "35-50",
C5466&gt;=50, "50-100"
)</f>
        <v>20-35</v>
      </c>
      <c r="AK5466" t="str" cm="1">
        <f t="array" ref="AK5466">_xlfn.IFS(
G5466&lt;6, "&lt;6",
AND(G5466&gt;=6, G5466&lt;12), "6-12",
AND(G5466&gt;=12, G5466&lt;18), "12-18",  AND(G5466&gt;=18, G5466&lt;24), "18-24", G5466&gt;=24, "24-36")</f>
        <v>24-36</v>
      </c>
    </row>
    <row r="5467" spans="1:37" x14ac:dyDescent="0.3">
      <c r="A5467" t="s">
        <v>5567</v>
      </c>
      <c r="B5467" t="s">
        <v>44</v>
      </c>
      <c r="C5467">
        <v>35</v>
      </c>
      <c r="D5467" t="s">
        <v>34</v>
      </c>
      <c r="E5467" t="s">
        <v>164</v>
      </c>
      <c r="F5467">
        <v>9</v>
      </c>
      <c r="G5467">
        <v>14</v>
      </c>
      <c r="H5467" t="s">
        <v>36</v>
      </c>
      <c r="I5467" t="s">
        <v>37</v>
      </c>
      <c r="J5467" t="s">
        <v>34</v>
      </c>
      <c r="K5467" t="s">
        <v>34</v>
      </c>
      <c r="L5467" t="s">
        <v>34</v>
      </c>
      <c r="M5467" t="s">
        <v>34</v>
      </c>
      <c r="N5467" t="s">
        <v>34</v>
      </c>
      <c r="O5467" t="s">
        <v>34</v>
      </c>
      <c r="P5467" t="s">
        <v>34</v>
      </c>
      <c r="Q5467" t="s">
        <v>34</v>
      </c>
      <c r="R5467" t="s">
        <v>34</v>
      </c>
      <c r="S5467" t="s">
        <v>34</v>
      </c>
      <c r="T5467" t="s">
        <v>34</v>
      </c>
      <c r="U5467" t="s">
        <v>67</v>
      </c>
      <c r="V5467" t="s">
        <v>34</v>
      </c>
      <c r="W5467" t="s">
        <v>40</v>
      </c>
      <c r="X5467">
        <v>19.649999999999999</v>
      </c>
      <c r="Y5467">
        <v>494.9</v>
      </c>
      <c r="Z5467">
        <v>0</v>
      </c>
      <c r="AA5467">
        <v>0</v>
      </c>
      <c r="AB5467">
        <v>330.46</v>
      </c>
      <c r="AC5467">
        <v>825.36</v>
      </c>
      <c r="AD5467" t="s">
        <v>41</v>
      </c>
      <c r="AE5467" t="s">
        <v>42</v>
      </c>
      <c r="AF5467" t="s">
        <v>42</v>
      </c>
      <c r="AG5467">
        <f t="shared" si="170"/>
        <v>0</v>
      </c>
      <c r="AH5467" t="str" cm="1">
        <f t="array" ref="AH5467">_xlfn.IFS(
X5467&lt;=20, "&lt;20",
AND(X5467&gt;=20, X5467&lt;50), "20-50",
AND(X5467&gt;=50, X5467&lt;100), "50-100",
X5467&gt;=100, "&gt;100"
)</f>
        <v>&lt;20</v>
      </c>
      <c r="AI5467">
        <f t="shared" si="171"/>
        <v>0</v>
      </c>
      <c r="AJ5467" t="str" cm="1">
        <f t="array" ref="AJ5467">_xlfn.IFS(
C5467&lt;=20, "&lt;20",
AND(C5467&gt;=20, C5467&lt;35), "20-35",
AND(C5467&gt;=35, C5467&lt;50), "35-50",
C5467&gt;=50, "50-100"
)</f>
        <v>35-50</v>
      </c>
      <c r="AK5467" t="str" cm="1">
        <f t="array" ref="AK5467">_xlfn.IFS(
G5467&lt;6, "&lt;6",
AND(G5467&gt;=6, G5467&lt;12), "6-12",
AND(G5467&gt;=12, G5467&lt;18), "12-18",  AND(G5467&gt;=18, G5467&lt;24), "18-24", G5467&gt;=24, "24-36")</f>
        <v>12-18</v>
      </c>
    </row>
    <row r="5468" spans="1:37" x14ac:dyDescent="0.3">
      <c r="A5468" t="s">
        <v>5568</v>
      </c>
      <c r="B5468" t="s">
        <v>44</v>
      </c>
      <c r="C5468">
        <v>36</v>
      </c>
      <c r="D5468" t="s">
        <v>37</v>
      </c>
      <c r="E5468" t="s">
        <v>90</v>
      </c>
      <c r="F5468">
        <v>1</v>
      </c>
      <c r="G5468">
        <v>19</v>
      </c>
      <c r="H5468" t="s">
        <v>36</v>
      </c>
      <c r="I5468" t="s">
        <v>37</v>
      </c>
      <c r="J5468" t="s">
        <v>34</v>
      </c>
      <c r="K5468" t="s">
        <v>37</v>
      </c>
      <c r="L5468" t="s">
        <v>50</v>
      </c>
      <c r="M5468" t="s">
        <v>37</v>
      </c>
      <c r="N5468" t="s">
        <v>34</v>
      </c>
      <c r="O5468" t="s">
        <v>34</v>
      </c>
      <c r="P5468" t="s">
        <v>34</v>
      </c>
      <c r="Q5468" t="s">
        <v>34</v>
      </c>
      <c r="R5468" t="s">
        <v>34</v>
      </c>
      <c r="S5468" t="s">
        <v>34</v>
      </c>
      <c r="T5468" t="s">
        <v>37</v>
      </c>
      <c r="U5468" t="s">
        <v>46</v>
      </c>
      <c r="V5468" t="s">
        <v>37</v>
      </c>
      <c r="W5468" t="s">
        <v>51</v>
      </c>
      <c r="X5468">
        <v>75</v>
      </c>
      <c r="Y5468">
        <v>1778.5</v>
      </c>
      <c r="Z5468">
        <v>0</v>
      </c>
      <c r="AA5468">
        <v>0</v>
      </c>
      <c r="AB5468">
        <v>552.91999999999996</v>
      </c>
      <c r="AC5468">
        <v>2331.42</v>
      </c>
      <c r="AD5468" t="s">
        <v>41</v>
      </c>
      <c r="AE5468" t="s">
        <v>42</v>
      </c>
      <c r="AF5468" t="s">
        <v>42</v>
      </c>
      <c r="AG5468">
        <f t="shared" si="170"/>
        <v>0</v>
      </c>
      <c r="AH5468" t="str" cm="1">
        <f t="array" ref="AH5468">_xlfn.IFS(
X5468&lt;=20, "&lt;20",
AND(X5468&gt;=20, X5468&lt;50), "20-50",
AND(X5468&gt;=50, X5468&lt;100), "50-100",
X5468&gt;=100, "&gt;100"
)</f>
        <v>50-100</v>
      </c>
      <c r="AI5468">
        <f t="shared" si="171"/>
        <v>0</v>
      </c>
      <c r="AJ5468" t="str" cm="1">
        <f t="array" ref="AJ5468">_xlfn.IFS(
C5468&lt;=20, "&lt;20",
AND(C5468&gt;=20, C5468&lt;35), "20-35",
AND(C5468&gt;=35, C5468&lt;50), "35-50",
C5468&gt;=50, "50-100"
)</f>
        <v>35-50</v>
      </c>
      <c r="AK5468" t="str" cm="1">
        <f t="array" ref="AK5468">_xlfn.IFS(
G5468&lt;6, "&lt;6",
AND(G5468&gt;=6, G5468&lt;12), "6-12",
AND(G5468&gt;=12, G5468&lt;18), "12-18",  AND(G5468&gt;=18, G5468&lt;24), "18-24", G5468&gt;=24, "24-36")</f>
        <v>18-24</v>
      </c>
    </row>
    <row r="5469" spans="1:37" x14ac:dyDescent="0.3">
      <c r="A5469" t="s">
        <v>5569</v>
      </c>
      <c r="B5469" t="s">
        <v>33</v>
      </c>
      <c r="C5469">
        <v>53</v>
      </c>
      <c r="D5469" t="s">
        <v>34</v>
      </c>
      <c r="E5469" t="s">
        <v>48</v>
      </c>
      <c r="F5469">
        <v>9</v>
      </c>
      <c r="G5469">
        <v>23</v>
      </c>
      <c r="H5469" t="s">
        <v>49</v>
      </c>
      <c r="I5469" t="s">
        <v>34</v>
      </c>
      <c r="J5469" t="s">
        <v>34</v>
      </c>
      <c r="K5469" t="s">
        <v>37</v>
      </c>
      <c r="L5469" t="s">
        <v>38</v>
      </c>
      <c r="M5469" t="s">
        <v>34</v>
      </c>
      <c r="N5469" t="s">
        <v>37</v>
      </c>
      <c r="O5469" t="s">
        <v>34</v>
      </c>
      <c r="P5469" t="s">
        <v>37</v>
      </c>
      <c r="Q5469" t="s">
        <v>34</v>
      </c>
      <c r="R5469" t="s">
        <v>37</v>
      </c>
      <c r="S5469" t="s">
        <v>37</v>
      </c>
      <c r="T5469" t="s">
        <v>37</v>
      </c>
      <c r="U5469" t="s">
        <v>46</v>
      </c>
      <c r="V5469" t="s">
        <v>37</v>
      </c>
      <c r="W5469" t="s">
        <v>143</v>
      </c>
      <c r="X5469">
        <v>44.65</v>
      </c>
      <c r="Y5469">
        <v>44.65</v>
      </c>
      <c r="Z5469">
        <v>0</v>
      </c>
      <c r="AA5469">
        <v>0</v>
      </c>
      <c r="AB5469">
        <v>0</v>
      </c>
      <c r="AC5469">
        <v>44.65</v>
      </c>
      <c r="AD5469" t="s">
        <v>52</v>
      </c>
      <c r="AE5469" t="s">
        <v>53</v>
      </c>
      <c r="AF5469" t="s">
        <v>54</v>
      </c>
      <c r="AG5469">
        <f t="shared" si="170"/>
        <v>1</v>
      </c>
      <c r="AH5469" t="str" cm="1">
        <f t="array" ref="AH5469">_xlfn.IFS(
X5469&lt;=20, "&lt;20",
AND(X5469&gt;=20, X5469&lt;50), "20-50",
AND(X5469&gt;=50, X5469&lt;100), "50-100",
X5469&gt;=100, "&gt;100"
)</f>
        <v>20-50</v>
      </c>
      <c r="AI5469">
        <f t="shared" si="171"/>
        <v>0</v>
      </c>
      <c r="AJ5469" t="str" cm="1">
        <f t="array" ref="AJ5469">_xlfn.IFS(
C5469&lt;=20, "&lt;20",
AND(C5469&gt;=20, C5469&lt;35), "20-35",
AND(C5469&gt;=35, C5469&lt;50), "35-50",
C5469&gt;=50, "50-100"
)</f>
        <v>50-100</v>
      </c>
      <c r="AK5469" t="str" cm="1">
        <f t="array" ref="AK5469">_xlfn.IFS(
G5469&lt;6, "&lt;6",
AND(G5469&gt;=6, G5469&lt;12), "6-12",
AND(G5469&gt;=12, G5469&lt;18), "12-18",  AND(G5469&gt;=18, G5469&lt;24), "18-24", G5469&gt;=24, "24-36")</f>
        <v>18-24</v>
      </c>
    </row>
    <row r="5470" spans="1:37" x14ac:dyDescent="0.3">
      <c r="A5470" t="s">
        <v>5570</v>
      </c>
      <c r="B5470" t="s">
        <v>33</v>
      </c>
      <c r="C5470">
        <v>31</v>
      </c>
      <c r="D5470" t="s">
        <v>34</v>
      </c>
      <c r="E5470" t="s">
        <v>45</v>
      </c>
      <c r="F5470">
        <v>8</v>
      </c>
      <c r="G5470">
        <v>8</v>
      </c>
      <c r="H5470" t="s">
        <v>49</v>
      </c>
      <c r="I5470" t="s">
        <v>37</v>
      </c>
      <c r="J5470" t="s">
        <v>37</v>
      </c>
      <c r="K5470" t="s">
        <v>37</v>
      </c>
      <c r="L5470" t="s">
        <v>50</v>
      </c>
      <c r="M5470" t="s">
        <v>34</v>
      </c>
      <c r="N5470" t="s">
        <v>34</v>
      </c>
      <c r="O5470" t="s">
        <v>34</v>
      </c>
      <c r="P5470" t="s">
        <v>34</v>
      </c>
      <c r="Q5470" t="s">
        <v>37</v>
      </c>
      <c r="R5470" t="s">
        <v>37</v>
      </c>
      <c r="S5470" t="s">
        <v>37</v>
      </c>
      <c r="T5470" t="s">
        <v>37</v>
      </c>
      <c r="U5470" t="s">
        <v>46</v>
      </c>
      <c r="V5470" t="s">
        <v>37</v>
      </c>
      <c r="W5470" t="s">
        <v>51</v>
      </c>
      <c r="X5470">
        <v>95.15</v>
      </c>
      <c r="Y5470">
        <v>196.9</v>
      </c>
      <c r="Z5470">
        <v>0</v>
      </c>
      <c r="AA5470">
        <v>0</v>
      </c>
      <c r="AB5470">
        <v>77.02</v>
      </c>
      <c r="AC5470">
        <v>273.92</v>
      </c>
      <c r="AD5470" t="s">
        <v>52</v>
      </c>
      <c r="AE5470" t="s">
        <v>53</v>
      </c>
      <c r="AF5470" t="s">
        <v>91</v>
      </c>
      <c r="AG5470">
        <f t="shared" si="170"/>
        <v>1</v>
      </c>
      <c r="AH5470" t="str" cm="1">
        <f t="array" ref="AH5470">_xlfn.IFS(
X5470&lt;=20, "&lt;20",
AND(X5470&gt;=20, X5470&lt;50), "20-50",
AND(X5470&gt;=50, X5470&lt;100), "50-100",
X5470&gt;=100, "&gt;100"
)</f>
        <v>50-100</v>
      </c>
      <c r="AI5470">
        <f t="shared" si="171"/>
        <v>0</v>
      </c>
      <c r="AJ5470" t="str" cm="1">
        <f t="array" ref="AJ5470">_xlfn.IFS(
C5470&lt;=20, "&lt;20",
AND(C5470&gt;=20, C5470&lt;35), "20-35",
AND(C5470&gt;=35, C5470&lt;50), "35-50",
C5470&gt;=50, "50-100"
)</f>
        <v>20-35</v>
      </c>
      <c r="AK5470" t="str" cm="1">
        <f t="array" ref="AK5470">_xlfn.IFS(
G5470&lt;6, "&lt;6",
AND(G5470&gt;=6, G5470&lt;12), "6-12",
AND(G5470&gt;=12, G5470&lt;18), "12-18",  AND(G5470&gt;=18, G5470&lt;24), "18-24", G5470&gt;=24, "24-36")</f>
        <v>6-12</v>
      </c>
    </row>
    <row r="5471" spans="1:37" x14ac:dyDescent="0.3">
      <c r="A5471" t="s">
        <v>5571</v>
      </c>
      <c r="B5471" t="s">
        <v>44</v>
      </c>
      <c r="C5471">
        <v>75</v>
      </c>
      <c r="D5471" t="s">
        <v>34</v>
      </c>
      <c r="E5471" t="s">
        <v>114</v>
      </c>
      <c r="F5471">
        <v>0</v>
      </c>
      <c r="G5471">
        <v>35</v>
      </c>
      <c r="H5471" t="s">
        <v>57</v>
      </c>
      <c r="I5471" t="s">
        <v>37</v>
      </c>
      <c r="J5471" t="s">
        <v>37</v>
      </c>
      <c r="K5471" t="s">
        <v>37</v>
      </c>
      <c r="L5471" t="s">
        <v>50</v>
      </c>
      <c r="M5471" t="s">
        <v>37</v>
      </c>
      <c r="N5471" t="s">
        <v>37</v>
      </c>
      <c r="O5471" t="s">
        <v>34</v>
      </c>
      <c r="P5471" t="s">
        <v>34</v>
      </c>
      <c r="Q5471" t="s">
        <v>34</v>
      </c>
      <c r="R5471" t="s">
        <v>37</v>
      </c>
      <c r="S5471" t="s">
        <v>37</v>
      </c>
      <c r="T5471" t="s">
        <v>37</v>
      </c>
      <c r="U5471" t="s">
        <v>67</v>
      </c>
      <c r="V5471" t="s">
        <v>34</v>
      </c>
      <c r="W5471" t="s">
        <v>40</v>
      </c>
      <c r="X5471">
        <v>93.8</v>
      </c>
      <c r="Y5471">
        <v>1261</v>
      </c>
      <c r="Z5471">
        <v>0</v>
      </c>
      <c r="AA5471">
        <v>0</v>
      </c>
      <c r="AB5471">
        <v>625.95000000000005</v>
      </c>
      <c r="AC5471">
        <v>1886.95</v>
      </c>
      <c r="AD5471" t="s">
        <v>41</v>
      </c>
      <c r="AE5471" t="s">
        <v>42</v>
      </c>
      <c r="AF5471" t="s">
        <v>42</v>
      </c>
      <c r="AG5471">
        <f t="shared" si="170"/>
        <v>0</v>
      </c>
      <c r="AH5471" t="str" cm="1">
        <f t="array" ref="AH5471">_xlfn.IFS(
X5471&lt;=20, "&lt;20",
AND(X5471&gt;=20, X5471&lt;50), "20-50",
AND(X5471&gt;=50, X5471&lt;100), "50-100",
X5471&gt;=100, "&gt;100"
)</f>
        <v>50-100</v>
      </c>
      <c r="AI5471">
        <f t="shared" si="171"/>
        <v>0</v>
      </c>
      <c r="AJ5471" t="str" cm="1">
        <f t="array" ref="AJ5471">_xlfn.IFS(
C5471&lt;=20, "&lt;20",
AND(C5471&gt;=20, C5471&lt;35), "20-35",
AND(C5471&gt;=35, C5471&lt;50), "35-50",
C5471&gt;=50, "50-100"
)</f>
        <v>50-100</v>
      </c>
      <c r="AK5471" t="str" cm="1">
        <f t="array" ref="AK5471">_xlfn.IFS(
G5471&lt;6, "&lt;6",
AND(G5471&gt;=6, G5471&lt;12), "6-12",
AND(G5471&gt;=12, G5471&lt;18), "12-18",  AND(G5471&gt;=18, G5471&lt;24), "18-24", G5471&gt;=24, "24-36")</f>
        <v>24-36</v>
      </c>
    </row>
    <row r="5472" spans="1:37" x14ac:dyDescent="0.3">
      <c r="A5472" t="s">
        <v>5572</v>
      </c>
      <c r="B5472" t="s">
        <v>44</v>
      </c>
      <c r="C5472">
        <v>57</v>
      </c>
      <c r="D5472" t="s">
        <v>34</v>
      </c>
      <c r="E5472" t="s">
        <v>114</v>
      </c>
      <c r="F5472">
        <v>7</v>
      </c>
      <c r="G5472">
        <v>5</v>
      </c>
      <c r="H5472" t="s">
        <v>49</v>
      </c>
      <c r="I5472" t="s">
        <v>37</v>
      </c>
      <c r="J5472" t="s">
        <v>34</v>
      </c>
      <c r="K5472" t="s">
        <v>34</v>
      </c>
      <c r="L5472" t="s">
        <v>34</v>
      </c>
      <c r="M5472" t="s">
        <v>34</v>
      </c>
      <c r="N5472" t="s">
        <v>34</v>
      </c>
      <c r="O5472" t="s">
        <v>34</v>
      </c>
      <c r="P5472" t="s">
        <v>34</v>
      </c>
      <c r="Q5472" t="s">
        <v>34</v>
      </c>
      <c r="R5472" t="s">
        <v>34</v>
      </c>
      <c r="S5472" t="s">
        <v>34</v>
      </c>
      <c r="T5472" t="s">
        <v>34</v>
      </c>
      <c r="U5472" t="s">
        <v>46</v>
      </c>
      <c r="V5472" t="s">
        <v>37</v>
      </c>
      <c r="W5472" t="s">
        <v>40</v>
      </c>
      <c r="X5472">
        <v>20.149999999999999</v>
      </c>
      <c r="Y5472">
        <v>20.149999999999999</v>
      </c>
      <c r="Z5472">
        <v>0</v>
      </c>
      <c r="AA5472">
        <v>0</v>
      </c>
      <c r="AB5472">
        <v>3.09</v>
      </c>
      <c r="AC5472">
        <v>23.24</v>
      </c>
      <c r="AD5472" t="s">
        <v>52</v>
      </c>
      <c r="AE5472" t="s">
        <v>100</v>
      </c>
      <c r="AF5472" t="s">
        <v>101</v>
      </c>
      <c r="AG5472">
        <f t="shared" si="170"/>
        <v>1</v>
      </c>
      <c r="AH5472" t="str" cm="1">
        <f t="array" ref="AH5472">_xlfn.IFS(
X5472&lt;=20, "&lt;20",
AND(X5472&gt;=20, X5472&lt;50), "20-50",
AND(X5472&gt;=50, X5472&lt;100), "50-100",
X5472&gt;=100, "&gt;100"
)</f>
        <v>20-50</v>
      </c>
      <c r="AI5472">
        <f t="shared" si="171"/>
        <v>0</v>
      </c>
      <c r="AJ5472" t="str" cm="1">
        <f t="array" ref="AJ5472">_xlfn.IFS(
C5472&lt;=20, "&lt;20",
AND(C5472&gt;=20, C5472&lt;35), "20-35",
AND(C5472&gt;=35, C5472&lt;50), "35-50",
C5472&gt;=50, "50-100"
)</f>
        <v>50-100</v>
      </c>
      <c r="AK5472" t="str" cm="1">
        <f t="array" ref="AK5472">_xlfn.IFS(
G5472&lt;6, "&lt;6",
AND(G5472&gt;=6, G5472&lt;12), "6-12",
AND(G5472&gt;=12, G5472&lt;18), "12-18",  AND(G5472&gt;=18, G5472&lt;24), "18-24", G5472&gt;=24, "24-36")</f>
        <v>&lt;6</v>
      </c>
    </row>
    <row r="5473" spans="1:37" x14ac:dyDescent="0.3">
      <c r="A5473" t="s">
        <v>5573</v>
      </c>
      <c r="B5473" t="s">
        <v>44</v>
      </c>
      <c r="C5473">
        <v>36</v>
      </c>
      <c r="D5473" t="s">
        <v>34</v>
      </c>
      <c r="E5473" t="s">
        <v>74</v>
      </c>
      <c r="F5473">
        <v>9</v>
      </c>
      <c r="G5473">
        <v>27</v>
      </c>
      <c r="H5473" t="s">
        <v>49</v>
      </c>
      <c r="I5473" t="s">
        <v>34</v>
      </c>
      <c r="J5473" t="s">
        <v>34</v>
      </c>
      <c r="K5473" t="s">
        <v>37</v>
      </c>
      <c r="L5473" t="s">
        <v>72</v>
      </c>
      <c r="M5473" t="s">
        <v>37</v>
      </c>
      <c r="N5473" t="s">
        <v>34</v>
      </c>
      <c r="O5473" t="s">
        <v>34</v>
      </c>
      <c r="P5473" t="s">
        <v>34</v>
      </c>
      <c r="Q5473" t="s">
        <v>34</v>
      </c>
      <c r="R5473" t="s">
        <v>34</v>
      </c>
      <c r="S5473" t="s">
        <v>34</v>
      </c>
      <c r="T5473" t="s">
        <v>37</v>
      </c>
      <c r="U5473" t="s">
        <v>46</v>
      </c>
      <c r="V5473" t="s">
        <v>37</v>
      </c>
      <c r="W5473" t="s">
        <v>51</v>
      </c>
      <c r="X5473">
        <v>29.05</v>
      </c>
      <c r="Y5473">
        <v>129.6</v>
      </c>
      <c r="Z5473">
        <v>0</v>
      </c>
      <c r="AA5473">
        <v>0</v>
      </c>
      <c r="AB5473">
        <v>0</v>
      </c>
      <c r="AC5473">
        <v>129.6</v>
      </c>
      <c r="AD5473" t="s">
        <v>41</v>
      </c>
      <c r="AE5473" t="s">
        <v>42</v>
      </c>
      <c r="AF5473" t="s">
        <v>42</v>
      </c>
      <c r="AG5473">
        <f t="shared" si="170"/>
        <v>0</v>
      </c>
      <c r="AH5473" t="str" cm="1">
        <f t="array" ref="AH5473">_xlfn.IFS(
X5473&lt;=20, "&lt;20",
AND(X5473&gt;=20, X5473&lt;50), "20-50",
AND(X5473&gt;=50, X5473&lt;100), "50-100",
X5473&gt;=100, "&gt;100"
)</f>
        <v>20-50</v>
      </c>
      <c r="AI5473">
        <f t="shared" si="171"/>
        <v>0</v>
      </c>
      <c r="AJ5473" t="str" cm="1">
        <f t="array" ref="AJ5473">_xlfn.IFS(
C5473&lt;=20, "&lt;20",
AND(C5473&gt;=20, C5473&lt;35), "20-35",
AND(C5473&gt;=35, C5473&lt;50), "35-50",
C5473&gt;=50, "50-100"
)</f>
        <v>35-50</v>
      </c>
      <c r="AK5473" t="str" cm="1">
        <f t="array" ref="AK5473">_xlfn.IFS(
G5473&lt;6, "&lt;6",
AND(G5473&gt;=6, G5473&lt;12), "6-12",
AND(G5473&gt;=12, G5473&lt;18), "12-18",  AND(G5473&gt;=18, G5473&lt;24), "18-24", G5473&gt;=24, "24-36")</f>
        <v>24-36</v>
      </c>
    </row>
    <row r="5474" spans="1:37" x14ac:dyDescent="0.3">
      <c r="A5474" t="s">
        <v>5574</v>
      </c>
      <c r="B5474" t="s">
        <v>33</v>
      </c>
      <c r="C5474">
        <v>57</v>
      </c>
      <c r="D5474" t="s">
        <v>34</v>
      </c>
      <c r="E5474" t="s">
        <v>56</v>
      </c>
      <c r="F5474">
        <v>14</v>
      </c>
      <c r="G5474">
        <v>27</v>
      </c>
      <c r="H5474" t="s">
        <v>49</v>
      </c>
      <c r="I5474" t="s">
        <v>37</v>
      </c>
      <c r="J5474" t="s">
        <v>34</v>
      </c>
      <c r="K5474" t="s">
        <v>34</v>
      </c>
      <c r="L5474" t="s">
        <v>34</v>
      </c>
      <c r="M5474" t="s">
        <v>34</v>
      </c>
      <c r="N5474" t="s">
        <v>34</v>
      </c>
      <c r="O5474" t="s">
        <v>34</v>
      </c>
      <c r="P5474" t="s">
        <v>34</v>
      </c>
      <c r="Q5474" t="s">
        <v>34</v>
      </c>
      <c r="R5474" t="s">
        <v>34</v>
      </c>
      <c r="S5474" t="s">
        <v>34</v>
      </c>
      <c r="T5474" t="s">
        <v>34</v>
      </c>
      <c r="U5474" t="s">
        <v>46</v>
      </c>
      <c r="V5474" t="s">
        <v>37</v>
      </c>
      <c r="W5474" t="s">
        <v>40</v>
      </c>
      <c r="X5474">
        <v>19.75</v>
      </c>
      <c r="Y5474">
        <v>19.75</v>
      </c>
      <c r="Z5474">
        <v>0</v>
      </c>
      <c r="AA5474">
        <v>0</v>
      </c>
      <c r="AB5474">
        <v>1.61</v>
      </c>
      <c r="AC5474">
        <v>21.36</v>
      </c>
      <c r="AD5474" t="s">
        <v>85</v>
      </c>
      <c r="AE5474" t="s">
        <v>42</v>
      </c>
      <c r="AF5474" t="s">
        <v>42</v>
      </c>
      <c r="AG5474">
        <f t="shared" si="170"/>
        <v>0</v>
      </c>
      <c r="AH5474" t="str" cm="1">
        <f t="array" ref="AH5474">_xlfn.IFS(
X5474&lt;=20, "&lt;20",
AND(X5474&gt;=20, X5474&lt;50), "20-50",
AND(X5474&gt;=50, X5474&lt;100), "50-100",
X5474&gt;=100, "&gt;100"
)</f>
        <v>&lt;20</v>
      </c>
      <c r="AI5474">
        <f t="shared" si="171"/>
        <v>1</v>
      </c>
      <c r="AJ5474" t="str" cm="1">
        <f t="array" ref="AJ5474">_xlfn.IFS(
C5474&lt;=20, "&lt;20",
AND(C5474&gt;=20, C5474&lt;35), "20-35",
AND(C5474&gt;=35, C5474&lt;50), "35-50",
C5474&gt;=50, "50-100"
)</f>
        <v>50-100</v>
      </c>
      <c r="AK5474" t="str" cm="1">
        <f t="array" ref="AK5474">_xlfn.IFS(
G5474&lt;6, "&lt;6",
AND(G5474&gt;=6, G5474&lt;12), "6-12",
AND(G5474&gt;=12, G5474&lt;18), "12-18",  AND(G5474&gt;=18, G5474&lt;24), "18-24", G5474&gt;=24, "24-36")</f>
        <v>24-36</v>
      </c>
    </row>
    <row r="5475" spans="1:37" x14ac:dyDescent="0.3">
      <c r="A5475" t="s">
        <v>5575</v>
      </c>
      <c r="B5475" t="s">
        <v>44</v>
      </c>
      <c r="C5475">
        <v>41</v>
      </c>
      <c r="D5475" t="s">
        <v>37</v>
      </c>
      <c r="E5475" t="s">
        <v>109</v>
      </c>
      <c r="F5475">
        <v>13</v>
      </c>
      <c r="G5475">
        <v>35</v>
      </c>
      <c r="H5475" t="s">
        <v>57</v>
      </c>
      <c r="I5475" t="s">
        <v>37</v>
      </c>
      <c r="J5475" t="s">
        <v>37</v>
      </c>
      <c r="K5475" t="s">
        <v>37</v>
      </c>
      <c r="L5475" t="s">
        <v>38</v>
      </c>
      <c r="M5475" t="s">
        <v>37</v>
      </c>
      <c r="N5475" t="s">
        <v>37</v>
      </c>
      <c r="O5475" t="s">
        <v>34</v>
      </c>
      <c r="P5475" t="s">
        <v>34</v>
      </c>
      <c r="Q5475" t="s">
        <v>34</v>
      </c>
      <c r="R5475" t="s">
        <v>34</v>
      </c>
      <c r="S5475" t="s">
        <v>34</v>
      </c>
      <c r="T5475" t="s">
        <v>37</v>
      </c>
      <c r="U5475" t="s">
        <v>46</v>
      </c>
      <c r="V5475" t="s">
        <v>34</v>
      </c>
      <c r="W5475" t="s">
        <v>51</v>
      </c>
      <c r="X5475">
        <v>59</v>
      </c>
      <c r="Y5475">
        <v>1254.7</v>
      </c>
      <c r="Z5475">
        <v>0</v>
      </c>
      <c r="AA5475">
        <v>0</v>
      </c>
      <c r="AB5475">
        <v>1087.46</v>
      </c>
      <c r="AC5475">
        <v>2342.16</v>
      </c>
      <c r="AD5475" t="s">
        <v>52</v>
      </c>
      <c r="AE5475" t="s">
        <v>58</v>
      </c>
      <c r="AF5475" t="s">
        <v>387</v>
      </c>
      <c r="AG5475">
        <f t="shared" si="170"/>
        <v>1</v>
      </c>
      <c r="AH5475" t="str" cm="1">
        <f t="array" ref="AH5475">_xlfn.IFS(
X5475&lt;=20, "&lt;20",
AND(X5475&gt;=20, X5475&lt;50), "20-50",
AND(X5475&gt;=50, X5475&lt;100), "50-100",
X5475&gt;=100, "&gt;100"
)</f>
        <v>50-100</v>
      </c>
      <c r="AI5475">
        <f t="shared" si="171"/>
        <v>0</v>
      </c>
      <c r="AJ5475" t="str" cm="1">
        <f t="array" ref="AJ5475">_xlfn.IFS(
C5475&lt;=20, "&lt;20",
AND(C5475&gt;=20, C5475&lt;35), "20-35",
AND(C5475&gt;=35, C5475&lt;50), "35-50",
C5475&gt;=50, "50-100"
)</f>
        <v>35-50</v>
      </c>
      <c r="AK5475" t="str" cm="1">
        <f t="array" ref="AK5475">_xlfn.IFS(
G5475&lt;6, "&lt;6",
AND(G5475&gt;=6, G5475&lt;12), "6-12",
AND(G5475&gt;=12, G5475&lt;18), "12-18",  AND(G5475&gt;=18, G5475&lt;24), "18-24", G5475&gt;=24, "24-36")</f>
        <v>24-36</v>
      </c>
    </row>
    <row r="5476" spans="1:37" x14ac:dyDescent="0.3">
      <c r="A5476" t="s">
        <v>5576</v>
      </c>
      <c r="B5476" t="s">
        <v>44</v>
      </c>
      <c r="C5476">
        <v>34</v>
      </c>
      <c r="D5476" t="s">
        <v>34</v>
      </c>
      <c r="E5476" t="s">
        <v>76</v>
      </c>
      <c r="F5476">
        <v>7</v>
      </c>
      <c r="G5476">
        <v>17</v>
      </c>
      <c r="H5476" t="s">
        <v>36</v>
      </c>
      <c r="I5476" t="s">
        <v>37</v>
      </c>
      <c r="J5476" t="s">
        <v>34</v>
      </c>
      <c r="K5476" t="s">
        <v>34</v>
      </c>
      <c r="L5476" t="s">
        <v>34</v>
      </c>
      <c r="M5476" t="s">
        <v>34</v>
      </c>
      <c r="N5476" t="s">
        <v>34</v>
      </c>
      <c r="O5476" t="s">
        <v>34</v>
      </c>
      <c r="P5476" t="s">
        <v>34</v>
      </c>
      <c r="Q5476" t="s">
        <v>34</v>
      </c>
      <c r="R5476" t="s">
        <v>34</v>
      </c>
      <c r="S5476" t="s">
        <v>34</v>
      </c>
      <c r="T5476" t="s">
        <v>34</v>
      </c>
      <c r="U5476" t="s">
        <v>46</v>
      </c>
      <c r="V5476" t="s">
        <v>37</v>
      </c>
      <c r="W5476" t="s">
        <v>51</v>
      </c>
      <c r="X5476">
        <v>19.600000000000001</v>
      </c>
      <c r="Y5476">
        <v>35.85</v>
      </c>
      <c r="Z5476">
        <v>0</v>
      </c>
      <c r="AA5476">
        <v>0</v>
      </c>
      <c r="AB5476">
        <v>59.62</v>
      </c>
      <c r="AC5476">
        <v>95.47</v>
      </c>
      <c r="AD5476" t="s">
        <v>52</v>
      </c>
      <c r="AE5476" t="s">
        <v>104</v>
      </c>
      <c r="AF5476" t="s">
        <v>150</v>
      </c>
      <c r="AG5476">
        <f t="shared" si="170"/>
        <v>1</v>
      </c>
      <c r="AH5476" t="str" cm="1">
        <f t="array" ref="AH5476">_xlfn.IFS(
X5476&lt;=20, "&lt;20",
AND(X5476&gt;=20, X5476&lt;50), "20-50",
AND(X5476&gt;=50, X5476&lt;100), "50-100",
X5476&gt;=100, "&gt;100"
)</f>
        <v>&lt;20</v>
      </c>
      <c r="AI5476">
        <f t="shared" si="171"/>
        <v>0</v>
      </c>
      <c r="AJ5476" t="str" cm="1">
        <f t="array" ref="AJ5476">_xlfn.IFS(
C5476&lt;=20, "&lt;20",
AND(C5476&gt;=20, C5476&lt;35), "20-35",
AND(C5476&gt;=35, C5476&lt;50), "35-50",
C5476&gt;=50, "50-100"
)</f>
        <v>20-35</v>
      </c>
      <c r="AK5476" t="str" cm="1">
        <f t="array" ref="AK5476">_xlfn.IFS(
G5476&lt;6, "&lt;6",
AND(G5476&gt;=6, G5476&lt;12), "6-12",
AND(G5476&gt;=12, G5476&lt;18), "12-18",  AND(G5476&gt;=18, G5476&lt;24), "18-24", G5476&gt;=24, "24-36")</f>
        <v>12-18</v>
      </c>
    </row>
    <row r="5477" spans="1:37" x14ac:dyDescent="0.3">
      <c r="A5477" t="s">
        <v>5577</v>
      </c>
      <c r="B5477" t="s">
        <v>33</v>
      </c>
      <c r="C5477">
        <v>49</v>
      </c>
      <c r="D5477" t="s">
        <v>37</v>
      </c>
      <c r="E5477" t="s">
        <v>158</v>
      </c>
      <c r="F5477">
        <v>15</v>
      </c>
      <c r="G5477">
        <v>1</v>
      </c>
      <c r="H5477" t="s">
        <v>49</v>
      </c>
      <c r="I5477" t="s">
        <v>34</v>
      </c>
      <c r="J5477" t="s">
        <v>34</v>
      </c>
      <c r="K5477" t="s">
        <v>37</v>
      </c>
      <c r="L5477" t="s">
        <v>38</v>
      </c>
      <c r="M5477" t="s">
        <v>34</v>
      </c>
      <c r="N5477" t="s">
        <v>34</v>
      </c>
      <c r="O5477" t="s">
        <v>34</v>
      </c>
      <c r="P5477" t="s">
        <v>34</v>
      </c>
      <c r="Q5477" t="s">
        <v>34</v>
      </c>
      <c r="R5477" t="s">
        <v>37</v>
      </c>
      <c r="S5477" t="s">
        <v>37</v>
      </c>
      <c r="T5477" t="s">
        <v>37</v>
      </c>
      <c r="U5477" t="s">
        <v>46</v>
      </c>
      <c r="V5477" t="s">
        <v>34</v>
      </c>
      <c r="W5477" t="s">
        <v>51</v>
      </c>
      <c r="X5477">
        <v>35.9</v>
      </c>
      <c r="Y5477">
        <v>35.9</v>
      </c>
      <c r="Z5477">
        <v>0</v>
      </c>
      <c r="AA5477">
        <v>0</v>
      </c>
      <c r="AB5477">
        <v>0</v>
      </c>
      <c r="AC5477">
        <v>35.9</v>
      </c>
      <c r="AD5477" t="s">
        <v>52</v>
      </c>
      <c r="AE5477" t="s">
        <v>53</v>
      </c>
      <c r="AF5477" t="s">
        <v>155</v>
      </c>
      <c r="AG5477">
        <f t="shared" si="170"/>
        <v>1</v>
      </c>
      <c r="AH5477" t="str" cm="1">
        <f t="array" ref="AH5477">_xlfn.IFS(
X5477&lt;=20, "&lt;20",
AND(X5477&gt;=20, X5477&lt;50), "20-50",
AND(X5477&gt;=50, X5477&lt;100), "50-100",
X5477&gt;=100, "&gt;100"
)</f>
        <v>20-50</v>
      </c>
      <c r="AI5477">
        <f t="shared" si="171"/>
        <v>0</v>
      </c>
      <c r="AJ5477" t="str" cm="1">
        <f t="array" ref="AJ5477">_xlfn.IFS(
C5477&lt;=20, "&lt;20",
AND(C5477&gt;=20, C5477&lt;35), "20-35",
AND(C5477&gt;=35, C5477&lt;50), "35-50",
C5477&gt;=50, "50-100"
)</f>
        <v>35-50</v>
      </c>
      <c r="AK5477" t="str" cm="1">
        <f t="array" ref="AK5477">_xlfn.IFS(
G5477&lt;6, "&lt;6",
AND(G5477&gt;=6, G5477&lt;12), "6-12",
AND(G5477&gt;=12, G5477&lt;18), "12-18",  AND(G5477&gt;=18, G5477&lt;24), "18-24", G5477&gt;=24, "24-36")</f>
        <v>&lt;6</v>
      </c>
    </row>
    <row r="5478" spans="1:37" x14ac:dyDescent="0.3">
      <c r="A5478" t="s">
        <v>5578</v>
      </c>
      <c r="B5478" t="s">
        <v>44</v>
      </c>
      <c r="C5478">
        <v>55</v>
      </c>
      <c r="D5478" t="s">
        <v>34</v>
      </c>
      <c r="E5478" t="s">
        <v>48</v>
      </c>
      <c r="F5478">
        <v>9</v>
      </c>
      <c r="G5478">
        <v>17</v>
      </c>
      <c r="H5478" t="s">
        <v>57</v>
      </c>
      <c r="I5478" t="s">
        <v>37</v>
      </c>
      <c r="J5478" t="s">
        <v>34</v>
      </c>
      <c r="K5478" t="s">
        <v>37</v>
      </c>
      <c r="L5478" t="s">
        <v>50</v>
      </c>
      <c r="M5478" t="s">
        <v>34</v>
      </c>
      <c r="N5478" t="s">
        <v>34</v>
      </c>
      <c r="O5478" t="s">
        <v>34</v>
      </c>
      <c r="P5478" t="s">
        <v>34</v>
      </c>
      <c r="Q5478" t="s">
        <v>34</v>
      </c>
      <c r="R5478" t="s">
        <v>34</v>
      </c>
      <c r="S5478" t="s">
        <v>34</v>
      </c>
      <c r="T5478" t="s">
        <v>37</v>
      </c>
      <c r="U5478" t="s">
        <v>46</v>
      </c>
      <c r="V5478" t="s">
        <v>37</v>
      </c>
      <c r="W5478" t="s">
        <v>51</v>
      </c>
      <c r="X5478">
        <v>68.650000000000006</v>
      </c>
      <c r="Y5478">
        <v>1493.2</v>
      </c>
      <c r="Z5478">
        <v>0</v>
      </c>
      <c r="AA5478">
        <v>0</v>
      </c>
      <c r="AB5478">
        <v>642.39</v>
      </c>
      <c r="AC5478">
        <v>2135.59</v>
      </c>
      <c r="AD5478" t="s">
        <v>41</v>
      </c>
      <c r="AE5478" t="s">
        <v>42</v>
      </c>
      <c r="AF5478" t="s">
        <v>42</v>
      </c>
      <c r="AG5478">
        <f t="shared" si="170"/>
        <v>0</v>
      </c>
      <c r="AH5478" t="str" cm="1">
        <f t="array" ref="AH5478">_xlfn.IFS(
X5478&lt;=20, "&lt;20",
AND(X5478&gt;=20, X5478&lt;50), "20-50",
AND(X5478&gt;=50, X5478&lt;100), "50-100",
X5478&gt;=100, "&gt;100"
)</f>
        <v>50-100</v>
      </c>
      <c r="AI5478">
        <f t="shared" si="171"/>
        <v>0</v>
      </c>
      <c r="AJ5478" t="str" cm="1">
        <f t="array" ref="AJ5478">_xlfn.IFS(
C5478&lt;=20, "&lt;20",
AND(C5478&gt;=20, C5478&lt;35), "20-35",
AND(C5478&gt;=35, C5478&lt;50), "35-50",
C5478&gt;=50, "50-100"
)</f>
        <v>50-100</v>
      </c>
      <c r="AK5478" t="str" cm="1">
        <f t="array" ref="AK5478">_xlfn.IFS(
G5478&lt;6, "&lt;6",
AND(G5478&gt;=6, G5478&lt;12), "6-12",
AND(G5478&gt;=12, G5478&lt;18), "12-18",  AND(G5478&gt;=18, G5478&lt;24), "18-24", G5478&gt;=24, "24-36")</f>
        <v>12-18</v>
      </c>
    </row>
    <row r="5479" spans="1:37" x14ac:dyDescent="0.3">
      <c r="A5479" t="s">
        <v>5579</v>
      </c>
      <c r="B5479" t="s">
        <v>44</v>
      </c>
      <c r="C5479">
        <v>70</v>
      </c>
      <c r="D5479" t="s">
        <v>37</v>
      </c>
      <c r="E5479" t="s">
        <v>45</v>
      </c>
      <c r="F5479">
        <v>13</v>
      </c>
      <c r="G5479">
        <v>29</v>
      </c>
      <c r="H5479" t="s">
        <v>70</v>
      </c>
      <c r="I5479" t="s">
        <v>37</v>
      </c>
      <c r="J5479" t="s">
        <v>37</v>
      </c>
      <c r="K5479" t="s">
        <v>37</v>
      </c>
      <c r="L5479" t="s">
        <v>50</v>
      </c>
      <c r="M5479" t="s">
        <v>34</v>
      </c>
      <c r="N5479" t="s">
        <v>37</v>
      </c>
      <c r="O5479" t="s">
        <v>37</v>
      </c>
      <c r="P5479" t="s">
        <v>37</v>
      </c>
      <c r="Q5479" t="s">
        <v>37</v>
      </c>
      <c r="R5479" t="s">
        <v>34</v>
      </c>
      <c r="S5479" t="s">
        <v>34</v>
      </c>
      <c r="T5479" t="s">
        <v>37</v>
      </c>
      <c r="U5479" t="s">
        <v>39</v>
      </c>
      <c r="V5479" t="s">
        <v>37</v>
      </c>
      <c r="W5479" t="s">
        <v>51</v>
      </c>
      <c r="X5479">
        <v>98.7</v>
      </c>
      <c r="Y5479">
        <v>4525.8</v>
      </c>
      <c r="Z5479">
        <v>0</v>
      </c>
      <c r="AA5479">
        <v>0</v>
      </c>
      <c r="AB5479">
        <v>107.1</v>
      </c>
      <c r="AC5479">
        <v>4632.8999999999996</v>
      </c>
      <c r="AD5479" t="s">
        <v>41</v>
      </c>
      <c r="AE5479" t="s">
        <v>42</v>
      </c>
      <c r="AF5479" t="s">
        <v>42</v>
      </c>
      <c r="AG5479">
        <f t="shared" si="170"/>
        <v>0</v>
      </c>
      <c r="AH5479" t="str" cm="1">
        <f t="array" ref="AH5479">_xlfn.IFS(
X5479&lt;=20, "&lt;20",
AND(X5479&gt;=20, X5479&lt;50), "20-50",
AND(X5479&gt;=50, X5479&lt;100), "50-100",
X5479&gt;=100, "&gt;100"
)</f>
        <v>50-100</v>
      </c>
      <c r="AI5479">
        <f t="shared" si="171"/>
        <v>0</v>
      </c>
      <c r="AJ5479" t="str" cm="1">
        <f t="array" ref="AJ5479">_xlfn.IFS(
C5479&lt;=20, "&lt;20",
AND(C5479&gt;=20, C5479&lt;35), "20-35",
AND(C5479&gt;=35, C5479&lt;50), "35-50",
C5479&gt;=50, "50-100"
)</f>
        <v>50-100</v>
      </c>
      <c r="AK5479" t="str" cm="1">
        <f t="array" ref="AK5479">_xlfn.IFS(
G5479&lt;6, "&lt;6",
AND(G5479&gt;=6, G5479&lt;12), "6-12",
AND(G5479&gt;=12, G5479&lt;18), "12-18",  AND(G5479&gt;=18, G5479&lt;24), "18-24", G5479&gt;=24, "24-36")</f>
        <v>24-36</v>
      </c>
    </row>
    <row r="5480" spans="1:37" x14ac:dyDescent="0.3">
      <c r="A5480" t="s">
        <v>5580</v>
      </c>
      <c r="B5480" t="s">
        <v>44</v>
      </c>
      <c r="C5480">
        <v>38</v>
      </c>
      <c r="D5480" t="s">
        <v>37</v>
      </c>
      <c r="E5480" t="s">
        <v>87</v>
      </c>
      <c r="F5480">
        <v>7</v>
      </c>
      <c r="G5480">
        <v>24</v>
      </c>
      <c r="H5480" t="s">
        <v>57</v>
      </c>
      <c r="I5480" t="s">
        <v>37</v>
      </c>
      <c r="J5480" t="s">
        <v>37</v>
      </c>
      <c r="K5480" t="s">
        <v>37</v>
      </c>
      <c r="L5480" t="s">
        <v>50</v>
      </c>
      <c r="M5480" t="s">
        <v>34</v>
      </c>
      <c r="N5480" t="s">
        <v>34</v>
      </c>
      <c r="O5480" t="s">
        <v>34</v>
      </c>
      <c r="P5480" t="s">
        <v>34</v>
      </c>
      <c r="Q5480" t="s">
        <v>34</v>
      </c>
      <c r="R5480" t="s">
        <v>37</v>
      </c>
      <c r="S5480" t="s">
        <v>37</v>
      </c>
      <c r="T5480" t="s">
        <v>34</v>
      </c>
      <c r="U5480" t="s">
        <v>46</v>
      </c>
      <c r="V5480" t="s">
        <v>37</v>
      </c>
      <c r="W5480" t="s">
        <v>51</v>
      </c>
      <c r="X5480">
        <v>86.55</v>
      </c>
      <c r="Y5480">
        <v>1066.9000000000001</v>
      </c>
      <c r="Z5480">
        <v>0</v>
      </c>
      <c r="AA5480">
        <v>110</v>
      </c>
      <c r="AB5480">
        <v>225</v>
      </c>
      <c r="AC5480">
        <v>1401.9</v>
      </c>
      <c r="AD5480" t="s">
        <v>41</v>
      </c>
      <c r="AE5480" t="s">
        <v>42</v>
      </c>
      <c r="AF5480" t="s">
        <v>42</v>
      </c>
      <c r="AG5480">
        <f t="shared" si="170"/>
        <v>0</v>
      </c>
      <c r="AH5480" t="str" cm="1">
        <f t="array" ref="AH5480">_xlfn.IFS(
X5480&lt;=20, "&lt;20",
AND(X5480&gt;=20, X5480&lt;50), "20-50",
AND(X5480&gt;=50, X5480&lt;100), "50-100",
X5480&gt;=100, "&gt;100"
)</f>
        <v>50-100</v>
      </c>
      <c r="AI5480">
        <f t="shared" si="171"/>
        <v>0</v>
      </c>
      <c r="AJ5480" t="str" cm="1">
        <f t="array" ref="AJ5480">_xlfn.IFS(
C5480&lt;=20, "&lt;20",
AND(C5480&gt;=20, C5480&lt;35), "20-35",
AND(C5480&gt;=35, C5480&lt;50), "35-50",
C5480&gt;=50, "50-100"
)</f>
        <v>35-50</v>
      </c>
      <c r="AK5480" t="str" cm="1">
        <f t="array" ref="AK5480">_xlfn.IFS(
G5480&lt;6, "&lt;6",
AND(G5480&gt;=6, G5480&lt;12), "6-12",
AND(G5480&gt;=12, G5480&lt;18), "12-18",  AND(G5480&gt;=18, G5480&lt;24), "18-24", G5480&gt;=24, "24-36")</f>
        <v>24-36</v>
      </c>
    </row>
    <row r="5481" spans="1:37" x14ac:dyDescent="0.3">
      <c r="A5481" t="s">
        <v>5581</v>
      </c>
      <c r="B5481" t="s">
        <v>44</v>
      </c>
      <c r="C5481">
        <v>23</v>
      </c>
      <c r="D5481" t="s">
        <v>34</v>
      </c>
      <c r="E5481" t="s">
        <v>61</v>
      </c>
      <c r="F5481">
        <v>1</v>
      </c>
      <c r="G5481">
        <v>7</v>
      </c>
      <c r="H5481" t="s">
        <v>66</v>
      </c>
      <c r="I5481" t="s">
        <v>37</v>
      </c>
      <c r="J5481" t="s">
        <v>37</v>
      </c>
      <c r="K5481" t="s">
        <v>37</v>
      </c>
      <c r="L5481" t="s">
        <v>38</v>
      </c>
      <c r="M5481" t="s">
        <v>37</v>
      </c>
      <c r="N5481" t="s">
        <v>37</v>
      </c>
      <c r="O5481" t="s">
        <v>37</v>
      </c>
      <c r="P5481" t="s">
        <v>34</v>
      </c>
      <c r="Q5481" t="s">
        <v>34</v>
      </c>
      <c r="R5481" t="s">
        <v>34</v>
      </c>
      <c r="S5481" t="s">
        <v>34</v>
      </c>
      <c r="T5481" t="s">
        <v>37</v>
      </c>
      <c r="U5481" t="s">
        <v>67</v>
      </c>
      <c r="V5481" t="s">
        <v>34</v>
      </c>
      <c r="W5481" t="s">
        <v>40</v>
      </c>
      <c r="X5481">
        <v>64.45</v>
      </c>
      <c r="Y5481">
        <v>4720</v>
      </c>
      <c r="Z5481">
        <v>0</v>
      </c>
      <c r="AA5481">
        <v>0</v>
      </c>
      <c r="AB5481">
        <v>2352.2399999999998</v>
      </c>
      <c r="AC5481">
        <v>7072.24</v>
      </c>
      <c r="AD5481" t="s">
        <v>41</v>
      </c>
      <c r="AE5481" t="s">
        <v>42</v>
      </c>
      <c r="AF5481" t="s">
        <v>42</v>
      </c>
      <c r="AG5481">
        <f t="shared" si="170"/>
        <v>0</v>
      </c>
      <c r="AH5481" t="str" cm="1">
        <f t="array" ref="AH5481">_xlfn.IFS(
X5481&lt;=20, "&lt;20",
AND(X5481&gt;=20, X5481&lt;50), "20-50",
AND(X5481&gt;=50, X5481&lt;100), "50-100",
X5481&gt;=100, "&gt;100"
)</f>
        <v>50-100</v>
      </c>
      <c r="AI5481">
        <f t="shared" si="171"/>
        <v>0</v>
      </c>
      <c r="AJ5481" t="str" cm="1">
        <f t="array" ref="AJ5481">_xlfn.IFS(
C5481&lt;=20, "&lt;20",
AND(C5481&gt;=20, C5481&lt;35), "20-35",
AND(C5481&gt;=35, C5481&lt;50), "35-50",
C5481&gt;=50, "50-100"
)</f>
        <v>20-35</v>
      </c>
      <c r="AK5481" t="str" cm="1">
        <f t="array" ref="AK5481">_xlfn.IFS(
G5481&lt;6, "&lt;6",
AND(G5481&gt;=6, G5481&lt;12), "6-12",
AND(G5481&gt;=12, G5481&lt;18), "12-18",  AND(G5481&gt;=18, G5481&lt;24), "18-24", G5481&gt;=24, "24-36")</f>
        <v>6-12</v>
      </c>
    </row>
    <row r="5482" spans="1:37" x14ac:dyDescent="0.3">
      <c r="A5482" t="s">
        <v>5582</v>
      </c>
      <c r="B5482" t="s">
        <v>44</v>
      </c>
      <c r="C5482">
        <v>20</v>
      </c>
      <c r="D5482" t="s">
        <v>37</v>
      </c>
      <c r="E5482" t="s">
        <v>61</v>
      </c>
      <c r="F5482">
        <v>7</v>
      </c>
      <c r="G5482">
        <v>10</v>
      </c>
      <c r="H5482" t="s">
        <v>36</v>
      </c>
      <c r="I5482" t="s">
        <v>37</v>
      </c>
      <c r="J5482" t="s">
        <v>34</v>
      </c>
      <c r="K5482" t="s">
        <v>37</v>
      </c>
      <c r="L5482" t="s">
        <v>72</v>
      </c>
      <c r="M5482" t="s">
        <v>37</v>
      </c>
      <c r="N5482" t="s">
        <v>37</v>
      </c>
      <c r="O5482" t="s">
        <v>37</v>
      </c>
      <c r="P5482" t="s">
        <v>37</v>
      </c>
      <c r="Q5482" t="s">
        <v>37</v>
      </c>
      <c r="R5482" t="s">
        <v>34</v>
      </c>
      <c r="S5482" t="s">
        <v>34</v>
      </c>
      <c r="T5482" t="s">
        <v>37</v>
      </c>
      <c r="U5482" t="s">
        <v>67</v>
      </c>
      <c r="V5482" t="s">
        <v>34</v>
      </c>
      <c r="W5482" t="s">
        <v>40</v>
      </c>
      <c r="X5482">
        <v>74.5</v>
      </c>
      <c r="Y5482">
        <v>4674.55</v>
      </c>
      <c r="Z5482">
        <v>0</v>
      </c>
      <c r="AA5482">
        <v>0</v>
      </c>
      <c r="AB5482">
        <v>2656.71</v>
      </c>
      <c r="AC5482">
        <v>7331.26</v>
      </c>
      <c r="AD5482" t="s">
        <v>41</v>
      </c>
      <c r="AE5482" t="s">
        <v>42</v>
      </c>
      <c r="AF5482" t="s">
        <v>42</v>
      </c>
      <c r="AG5482">
        <f t="shared" si="170"/>
        <v>0</v>
      </c>
      <c r="AH5482" t="str" cm="1">
        <f t="array" ref="AH5482">_xlfn.IFS(
X5482&lt;=20, "&lt;20",
AND(X5482&gt;=20, X5482&lt;50), "20-50",
AND(X5482&gt;=50, X5482&lt;100), "50-100",
X5482&gt;=100, "&gt;100"
)</f>
        <v>50-100</v>
      </c>
      <c r="AI5482">
        <f t="shared" si="171"/>
        <v>0</v>
      </c>
      <c r="AJ5482" t="str" cm="1">
        <f t="array" ref="AJ5482">_xlfn.IFS(
C5482&lt;=20, "&lt;20",
AND(C5482&gt;=20, C5482&lt;35), "20-35",
AND(C5482&gt;=35, C5482&lt;50), "35-50",
C5482&gt;=50, "50-100"
)</f>
        <v>&lt;20</v>
      </c>
      <c r="AK5482" t="str" cm="1">
        <f t="array" ref="AK5482">_xlfn.IFS(
G5482&lt;6, "&lt;6",
AND(G5482&gt;=6, G5482&lt;12), "6-12",
AND(G5482&gt;=12, G5482&lt;18), "12-18",  AND(G5482&gt;=18, G5482&lt;24), "18-24", G5482&gt;=24, "24-36")</f>
        <v>6-12</v>
      </c>
    </row>
    <row r="5483" spans="1:37" x14ac:dyDescent="0.3">
      <c r="A5483" t="s">
        <v>5583</v>
      </c>
      <c r="B5483" t="s">
        <v>44</v>
      </c>
      <c r="C5483">
        <v>34</v>
      </c>
      <c r="D5483" t="s">
        <v>34</v>
      </c>
      <c r="E5483" t="s">
        <v>48</v>
      </c>
      <c r="F5483">
        <v>13</v>
      </c>
      <c r="G5483">
        <v>10</v>
      </c>
      <c r="H5483" t="s">
        <v>36</v>
      </c>
      <c r="I5483" t="s">
        <v>37</v>
      </c>
      <c r="J5483" t="s">
        <v>34</v>
      </c>
      <c r="K5483" t="s">
        <v>37</v>
      </c>
      <c r="L5483" t="s">
        <v>38</v>
      </c>
      <c r="M5483" t="s">
        <v>34</v>
      </c>
      <c r="N5483" t="s">
        <v>34</v>
      </c>
      <c r="O5483" t="s">
        <v>37</v>
      </c>
      <c r="P5483" t="s">
        <v>34</v>
      </c>
      <c r="Q5483" t="s">
        <v>37</v>
      </c>
      <c r="R5483" t="s">
        <v>34</v>
      </c>
      <c r="S5483" t="s">
        <v>34</v>
      </c>
      <c r="T5483" t="s">
        <v>37</v>
      </c>
      <c r="U5483" t="s">
        <v>46</v>
      </c>
      <c r="V5483" t="s">
        <v>37</v>
      </c>
      <c r="W5483" t="s">
        <v>51</v>
      </c>
      <c r="X5483">
        <v>84.3</v>
      </c>
      <c r="Y5483">
        <v>1308.4000000000001</v>
      </c>
      <c r="Z5483">
        <v>0</v>
      </c>
      <c r="AA5483">
        <v>0</v>
      </c>
      <c r="AB5483">
        <v>424.5</v>
      </c>
      <c r="AC5483">
        <v>1732.9</v>
      </c>
      <c r="AD5483" t="s">
        <v>52</v>
      </c>
      <c r="AE5483" t="s">
        <v>53</v>
      </c>
      <c r="AF5483" t="s">
        <v>54</v>
      </c>
      <c r="AG5483">
        <f t="shared" si="170"/>
        <v>1</v>
      </c>
      <c r="AH5483" t="str" cm="1">
        <f t="array" ref="AH5483">_xlfn.IFS(
X5483&lt;=20, "&lt;20",
AND(X5483&gt;=20, X5483&lt;50), "20-50",
AND(X5483&gt;=50, X5483&lt;100), "50-100",
X5483&gt;=100, "&gt;100"
)</f>
        <v>50-100</v>
      </c>
      <c r="AI5483">
        <f t="shared" si="171"/>
        <v>0</v>
      </c>
      <c r="AJ5483" t="str" cm="1">
        <f t="array" ref="AJ5483">_xlfn.IFS(
C5483&lt;=20, "&lt;20",
AND(C5483&gt;=20, C5483&lt;35), "20-35",
AND(C5483&gt;=35, C5483&lt;50), "35-50",
C5483&gt;=50, "50-100"
)</f>
        <v>20-35</v>
      </c>
      <c r="AK5483" t="str" cm="1">
        <f t="array" ref="AK5483">_xlfn.IFS(
G5483&lt;6, "&lt;6",
AND(G5483&gt;=6, G5483&lt;12), "6-12",
AND(G5483&gt;=12, G5483&lt;18), "12-18",  AND(G5483&gt;=18, G5483&lt;24), "18-24", G5483&gt;=24, "24-36")</f>
        <v>6-12</v>
      </c>
    </row>
    <row r="5484" spans="1:37" x14ac:dyDescent="0.3">
      <c r="A5484" t="s">
        <v>5584</v>
      </c>
      <c r="B5484" t="s">
        <v>44</v>
      </c>
      <c r="C5484">
        <v>29</v>
      </c>
      <c r="D5484" t="s">
        <v>37</v>
      </c>
      <c r="E5484" t="s">
        <v>64</v>
      </c>
      <c r="F5484">
        <v>15</v>
      </c>
      <c r="G5484">
        <v>32</v>
      </c>
      <c r="H5484" t="s">
        <v>36</v>
      </c>
      <c r="I5484" t="s">
        <v>37</v>
      </c>
      <c r="J5484" t="s">
        <v>37</v>
      </c>
      <c r="K5484" t="s">
        <v>37</v>
      </c>
      <c r="L5484" t="s">
        <v>72</v>
      </c>
      <c r="M5484" t="s">
        <v>37</v>
      </c>
      <c r="N5484" t="s">
        <v>34</v>
      </c>
      <c r="O5484" t="s">
        <v>37</v>
      </c>
      <c r="P5484" t="s">
        <v>34</v>
      </c>
      <c r="Q5484" t="s">
        <v>37</v>
      </c>
      <c r="R5484" t="s">
        <v>37</v>
      </c>
      <c r="S5484" t="s">
        <v>37</v>
      </c>
      <c r="T5484" t="s">
        <v>37</v>
      </c>
      <c r="U5484" t="s">
        <v>39</v>
      </c>
      <c r="V5484" t="s">
        <v>37</v>
      </c>
      <c r="W5484" t="s">
        <v>51</v>
      </c>
      <c r="X5484">
        <v>80.2</v>
      </c>
      <c r="Y5484">
        <v>3581.6</v>
      </c>
      <c r="Z5484">
        <v>0</v>
      </c>
      <c r="AA5484">
        <v>0</v>
      </c>
      <c r="AB5484">
        <v>1460.71</v>
      </c>
      <c r="AC5484">
        <v>5042.3100000000004</v>
      </c>
      <c r="AD5484" t="s">
        <v>41</v>
      </c>
      <c r="AE5484" t="s">
        <v>42</v>
      </c>
      <c r="AF5484" t="s">
        <v>42</v>
      </c>
      <c r="AG5484">
        <f t="shared" si="170"/>
        <v>0</v>
      </c>
      <c r="AH5484" t="str" cm="1">
        <f t="array" ref="AH5484">_xlfn.IFS(
X5484&lt;=20, "&lt;20",
AND(X5484&gt;=20, X5484&lt;50), "20-50",
AND(X5484&gt;=50, X5484&lt;100), "50-100",
X5484&gt;=100, "&gt;100"
)</f>
        <v>50-100</v>
      </c>
      <c r="AI5484">
        <f t="shared" si="171"/>
        <v>0</v>
      </c>
      <c r="AJ5484" t="str" cm="1">
        <f t="array" ref="AJ5484">_xlfn.IFS(
C5484&lt;=20, "&lt;20",
AND(C5484&gt;=20, C5484&lt;35), "20-35",
AND(C5484&gt;=35, C5484&lt;50), "35-50",
C5484&gt;=50, "50-100"
)</f>
        <v>20-35</v>
      </c>
      <c r="AK5484" t="str" cm="1">
        <f t="array" ref="AK5484">_xlfn.IFS(
G5484&lt;6, "&lt;6",
AND(G5484&gt;=6, G5484&lt;12), "6-12",
AND(G5484&gt;=12, G5484&lt;18), "12-18",  AND(G5484&gt;=18, G5484&lt;24), "18-24", G5484&gt;=24, "24-36")</f>
        <v>24-36</v>
      </c>
    </row>
    <row r="5485" spans="1:37" x14ac:dyDescent="0.3">
      <c r="A5485" t="s">
        <v>5585</v>
      </c>
      <c r="B5485" t="s">
        <v>33</v>
      </c>
      <c r="C5485">
        <v>64</v>
      </c>
      <c r="D5485" t="s">
        <v>37</v>
      </c>
      <c r="E5485" t="s">
        <v>74</v>
      </c>
      <c r="F5485">
        <v>9</v>
      </c>
      <c r="G5485">
        <v>31</v>
      </c>
      <c r="H5485" t="s">
        <v>36</v>
      </c>
      <c r="I5485" t="s">
        <v>37</v>
      </c>
      <c r="J5485" t="s">
        <v>34</v>
      </c>
      <c r="K5485" t="s">
        <v>37</v>
      </c>
      <c r="L5485" t="s">
        <v>50</v>
      </c>
      <c r="M5485" t="s">
        <v>37</v>
      </c>
      <c r="N5485" t="s">
        <v>37</v>
      </c>
      <c r="O5485" t="s">
        <v>37</v>
      </c>
      <c r="P5485" t="s">
        <v>37</v>
      </c>
      <c r="Q5485" t="s">
        <v>37</v>
      </c>
      <c r="R5485" t="s">
        <v>37</v>
      </c>
      <c r="S5485" t="s">
        <v>34</v>
      </c>
      <c r="T5485" t="s">
        <v>37</v>
      </c>
      <c r="U5485" t="s">
        <v>67</v>
      </c>
      <c r="V5485" t="s">
        <v>37</v>
      </c>
      <c r="W5485" t="s">
        <v>51</v>
      </c>
      <c r="X5485">
        <v>110</v>
      </c>
      <c r="Y5485">
        <v>6668.35</v>
      </c>
      <c r="Z5485">
        <v>0</v>
      </c>
      <c r="AA5485">
        <v>0</v>
      </c>
      <c r="AB5485">
        <v>1477.2</v>
      </c>
      <c r="AC5485">
        <v>8145.55</v>
      </c>
      <c r="AD5485" t="s">
        <v>41</v>
      </c>
      <c r="AE5485" t="s">
        <v>42</v>
      </c>
      <c r="AF5485" t="s">
        <v>42</v>
      </c>
      <c r="AG5485">
        <f t="shared" si="170"/>
        <v>0</v>
      </c>
      <c r="AH5485" t="str" cm="1">
        <f t="array" ref="AH5485">_xlfn.IFS(
X5485&lt;=20, "&lt;20",
AND(X5485&gt;=20, X5485&lt;50), "20-50",
AND(X5485&gt;=50, X5485&lt;100), "50-100",
X5485&gt;=100, "&gt;100"
)</f>
        <v>&gt;100</v>
      </c>
      <c r="AI5485">
        <f t="shared" si="171"/>
        <v>0</v>
      </c>
      <c r="AJ5485" t="str" cm="1">
        <f t="array" ref="AJ5485">_xlfn.IFS(
C5485&lt;=20, "&lt;20",
AND(C5485&gt;=20, C5485&lt;35), "20-35",
AND(C5485&gt;=35, C5485&lt;50), "35-50",
C5485&gt;=50, "50-100"
)</f>
        <v>50-100</v>
      </c>
      <c r="AK5485" t="str" cm="1">
        <f t="array" ref="AK5485">_xlfn.IFS(
G5485&lt;6, "&lt;6",
AND(G5485&gt;=6, G5485&lt;12), "6-12",
AND(G5485&gt;=12, G5485&lt;18), "12-18",  AND(G5485&gt;=18, G5485&lt;24), "18-24", G5485&gt;=24, "24-36")</f>
        <v>24-36</v>
      </c>
    </row>
    <row r="5486" spans="1:37" x14ac:dyDescent="0.3">
      <c r="A5486" t="s">
        <v>5586</v>
      </c>
      <c r="B5486" t="s">
        <v>44</v>
      </c>
      <c r="C5486">
        <v>36</v>
      </c>
      <c r="D5486" t="s">
        <v>34</v>
      </c>
      <c r="E5486" t="s">
        <v>61</v>
      </c>
      <c r="F5486">
        <v>7</v>
      </c>
      <c r="G5486">
        <v>2</v>
      </c>
      <c r="H5486" t="s">
        <v>36</v>
      </c>
      <c r="I5486" t="s">
        <v>37</v>
      </c>
      <c r="J5486" t="s">
        <v>37</v>
      </c>
      <c r="K5486" t="s">
        <v>37</v>
      </c>
      <c r="L5486" t="s">
        <v>38</v>
      </c>
      <c r="M5486" t="s">
        <v>34</v>
      </c>
      <c r="N5486" t="s">
        <v>34</v>
      </c>
      <c r="O5486" t="s">
        <v>34</v>
      </c>
      <c r="P5486" t="s">
        <v>34</v>
      </c>
      <c r="Q5486" t="s">
        <v>37</v>
      </c>
      <c r="R5486" t="s">
        <v>34</v>
      </c>
      <c r="S5486" t="s">
        <v>34</v>
      </c>
      <c r="T5486" t="s">
        <v>37</v>
      </c>
      <c r="U5486" t="s">
        <v>46</v>
      </c>
      <c r="V5486" t="s">
        <v>37</v>
      </c>
      <c r="W5486" t="s">
        <v>40</v>
      </c>
      <c r="X5486">
        <v>59.05</v>
      </c>
      <c r="Y5486">
        <v>1882.8</v>
      </c>
      <c r="Z5486">
        <v>0</v>
      </c>
      <c r="AA5486">
        <v>0</v>
      </c>
      <c r="AB5486">
        <v>890.32</v>
      </c>
      <c r="AC5486">
        <v>2773.12</v>
      </c>
      <c r="AD5486" t="s">
        <v>41</v>
      </c>
      <c r="AE5486" t="s">
        <v>42</v>
      </c>
      <c r="AF5486" t="s">
        <v>42</v>
      </c>
      <c r="AG5486">
        <f t="shared" si="170"/>
        <v>0</v>
      </c>
      <c r="AH5486" t="str" cm="1">
        <f t="array" ref="AH5486">_xlfn.IFS(
X5486&lt;=20, "&lt;20",
AND(X5486&gt;=20, X5486&lt;50), "20-50",
AND(X5486&gt;=50, X5486&lt;100), "50-100",
X5486&gt;=100, "&gt;100"
)</f>
        <v>50-100</v>
      </c>
      <c r="AI5486">
        <f t="shared" si="171"/>
        <v>0</v>
      </c>
      <c r="AJ5486" t="str" cm="1">
        <f t="array" ref="AJ5486">_xlfn.IFS(
C5486&lt;=20, "&lt;20",
AND(C5486&gt;=20, C5486&lt;35), "20-35",
AND(C5486&gt;=35, C5486&lt;50), "35-50",
C5486&gt;=50, "50-100"
)</f>
        <v>35-50</v>
      </c>
      <c r="AK5486" t="str" cm="1">
        <f t="array" ref="AK5486">_xlfn.IFS(
G5486&lt;6, "&lt;6",
AND(G5486&gt;=6, G5486&lt;12), "6-12",
AND(G5486&gt;=12, G5486&lt;18), "12-18",  AND(G5486&gt;=18, G5486&lt;24), "18-24", G5486&gt;=24, "24-36")</f>
        <v>&lt;6</v>
      </c>
    </row>
    <row r="5487" spans="1:37" x14ac:dyDescent="0.3">
      <c r="A5487" t="s">
        <v>5587</v>
      </c>
      <c r="B5487" t="s">
        <v>33</v>
      </c>
      <c r="C5487">
        <v>51</v>
      </c>
      <c r="D5487" t="s">
        <v>37</v>
      </c>
      <c r="E5487" t="s">
        <v>109</v>
      </c>
      <c r="F5487">
        <v>3</v>
      </c>
      <c r="G5487">
        <v>35</v>
      </c>
      <c r="H5487" t="s">
        <v>70</v>
      </c>
      <c r="I5487" t="s">
        <v>37</v>
      </c>
      <c r="J5487" t="s">
        <v>34</v>
      </c>
      <c r="K5487" t="s">
        <v>34</v>
      </c>
      <c r="L5487" t="s">
        <v>34</v>
      </c>
      <c r="M5487" t="s">
        <v>34</v>
      </c>
      <c r="N5487" t="s">
        <v>34</v>
      </c>
      <c r="O5487" t="s">
        <v>34</v>
      </c>
      <c r="P5487" t="s">
        <v>34</v>
      </c>
      <c r="Q5487" t="s">
        <v>34</v>
      </c>
      <c r="R5487" t="s">
        <v>34</v>
      </c>
      <c r="S5487" t="s">
        <v>34</v>
      </c>
      <c r="T5487" t="s">
        <v>34</v>
      </c>
      <c r="U5487" t="s">
        <v>39</v>
      </c>
      <c r="V5487" t="s">
        <v>34</v>
      </c>
      <c r="W5487" t="s">
        <v>51</v>
      </c>
      <c r="X5487">
        <v>19.55</v>
      </c>
      <c r="Y5487">
        <v>1007.9</v>
      </c>
      <c r="Z5487">
        <v>0</v>
      </c>
      <c r="AA5487">
        <v>0</v>
      </c>
      <c r="AB5487">
        <v>1606.43</v>
      </c>
      <c r="AC5487">
        <v>2614.33</v>
      </c>
      <c r="AD5487" t="s">
        <v>41</v>
      </c>
      <c r="AE5487" t="s">
        <v>42</v>
      </c>
      <c r="AF5487" t="s">
        <v>42</v>
      </c>
      <c r="AG5487">
        <f t="shared" si="170"/>
        <v>0</v>
      </c>
      <c r="AH5487" t="str" cm="1">
        <f t="array" ref="AH5487">_xlfn.IFS(
X5487&lt;=20, "&lt;20",
AND(X5487&gt;=20, X5487&lt;50), "20-50",
AND(X5487&gt;=50, X5487&lt;100), "50-100",
X5487&gt;=100, "&gt;100"
)</f>
        <v>&lt;20</v>
      </c>
      <c r="AI5487">
        <f t="shared" si="171"/>
        <v>0</v>
      </c>
      <c r="AJ5487" t="str" cm="1">
        <f t="array" ref="AJ5487">_xlfn.IFS(
C5487&lt;=20, "&lt;20",
AND(C5487&gt;=20, C5487&lt;35), "20-35",
AND(C5487&gt;=35, C5487&lt;50), "35-50",
C5487&gt;=50, "50-100"
)</f>
        <v>50-100</v>
      </c>
      <c r="AK5487" t="str" cm="1">
        <f t="array" ref="AK5487">_xlfn.IFS(
G5487&lt;6, "&lt;6",
AND(G5487&gt;=6, G5487&lt;12), "6-12",
AND(G5487&gt;=12, G5487&lt;18), "12-18",  AND(G5487&gt;=18, G5487&lt;24), "18-24", G5487&gt;=24, "24-36")</f>
        <v>24-36</v>
      </c>
    </row>
    <row r="5488" spans="1:37" x14ac:dyDescent="0.3">
      <c r="A5488" t="s">
        <v>5588</v>
      </c>
      <c r="B5488" t="s">
        <v>44</v>
      </c>
      <c r="C5488">
        <v>69</v>
      </c>
      <c r="D5488" t="s">
        <v>34</v>
      </c>
      <c r="E5488" t="s">
        <v>76</v>
      </c>
      <c r="F5488">
        <v>12</v>
      </c>
      <c r="G5488">
        <v>1</v>
      </c>
      <c r="H5488" t="s">
        <v>36</v>
      </c>
      <c r="I5488" t="s">
        <v>37</v>
      </c>
      <c r="J5488" t="s">
        <v>37</v>
      </c>
      <c r="K5488" t="s">
        <v>37</v>
      </c>
      <c r="L5488" t="s">
        <v>72</v>
      </c>
      <c r="M5488" t="s">
        <v>34</v>
      </c>
      <c r="N5488" t="s">
        <v>37</v>
      </c>
      <c r="O5488" t="s">
        <v>34</v>
      </c>
      <c r="P5488" t="s">
        <v>34</v>
      </c>
      <c r="Q5488" t="s">
        <v>34</v>
      </c>
      <c r="R5488" t="s">
        <v>34</v>
      </c>
      <c r="S5488" t="s">
        <v>34</v>
      </c>
      <c r="T5488" t="s">
        <v>37</v>
      </c>
      <c r="U5488" t="s">
        <v>46</v>
      </c>
      <c r="V5488" t="s">
        <v>34</v>
      </c>
      <c r="W5488" t="s">
        <v>51</v>
      </c>
      <c r="X5488">
        <v>54.9</v>
      </c>
      <c r="Y5488">
        <v>3725.5</v>
      </c>
      <c r="Z5488">
        <v>0</v>
      </c>
      <c r="AA5488">
        <v>0</v>
      </c>
      <c r="AB5488">
        <v>3244.81</v>
      </c>
      <c r="AC5488">
        <v>6970.31</v>
      </c>
      <c r="AD5488" t="s">
        <v>41</v>
      </c>
      <c r="AE5488" t="s">
        <v>42</v>
      </c>
      <c r="AF5488" t="s">
        <v>42</v>
      </c>
      <c r="AG5488">
        <f t="shared" si="170"/>
        <v>0</v>
      </c>
      <c r="AH5488" t="str" cm="1">
        <f t="array" ref="AH5488">_xlfn.IFS(
X5488&lt;=20, "&lt;20",
AND(X5488&gt;=20, X5488&lt;50), "20-50",
AND(X5488&gt;=50, X5488&lt;100), "50-100",
X5488&gt;=100, "&gt;100"
)</f>
        <v>50-100</v>
      </c>
      <c r="AI5488">
        <f t="shared" si="171"/>
        <v>0</v>
      </c>
      <c r="AJ5488" t="str" cm="1">
        <f t="array" ref="AJ5488">_xlfn.IFS(
C5488&lt;=20, "&lt;20",
AND(C5488&gt;=20, C5488&lt;35), "20-35",
AND(C5488&gt;=35, C5488&lt;50), "35-50",
C5488&gt;=50, "50-100"
)</f>
        <v>50-100</v>
      </c>
      <c r="AK5488" t="str" cm="1">
        <f t="array" ref="AK5488">_xlfn.IFS(
G5488&lt;6, "&lt;6",
AND(G5488&gt;=6, G5488&lt;12), "6-12",
AND(G5488&gt;=12, G5488&lt;18), "12-18",  AND(G5488&gt;=18, G5488&lt;24), "18-24", G5488&gt;=24, "24-36")</f>
        <v>&lt;6</v>
      </c>
    </row>
    <row r="5489" spans="1:37" x14ac:dyDescent="0.3">
      <c r="A5489" t="s">
        <v>5589</v>
      </c>
      <c r="B5489" t="s">
        <v>44</v>
      </c>
      <c r="C5489">
        <v>56</v>
      </c>
      <c r="D5489" t="s">
        <v>34</v>
      </c>
      <c r="E5489" t="s">
        <v>82</v>
      </c>
      <c r="F5489">
        <v>7</v>
      </c>
      <c r="G5489">
        <v>14</v>
      </c>
      <c r="H5489" t="s">
        <v>36</v>
      </c>
      <c r="I5489" t="s">
        <v>37</v>
      </c>
      <c r="J5489" t="s">
        <v>37</v>
      </c>
      <c r="K5489" t="s">
        <v>37</v>
      </c>
      <c r="L5489" t="s">
        <v>72</v>
      </c>
      <c r="M5489" t="s">
        <v>37</v>
      </c>
      <c r="N5489" t="s">
        <v>37</v>
      </c>
      <c r="O5489" t="s">
        <v>37</v>
      </c>
      <c r="P5489" t="s">
        <v>37</v>
      </c>
      <c r="Q5489" t="s">
        <v>37</v>
      </c>
      <c r="R5489" t="s">
        <v>37</v>
      </c>
      <c r="S5489" t="s">
        <v>37</v>
      </c>
      <c r="T5489" t="s">
        <v>37</v>
      </c>
      <c r="U5489" t="s">
        <v>67</v>
      </c>
      <c r="V5489" t="s">
        <v>34</v>
      </c>
      <c r="W5489" t="s">
        <v>40</v>
      </c>
      <c r="X5489">
        <v>88.55</v>
      </c>
      <c r="Y5489">
        <v>6362.35</v>
      </c>
      <c r="Z5489">
        <v>0</v>
      </c>
      <c r="AA5489">
        <v>0</v>
      </c>
      <c r="AB5489">
        <v>3319.2</v>
      </c>
      <c r="AC5489">
        <v>9681.5499999999993</v>
      </c>
      <c r="AD5489" t="s">
        <v>41</v>
      </c>
      <c r="AE5489" t="s">
        <v>42</v>
      </c>
      <c r="AF5489" t="s">
        <v>42</v>
      </c>
      <c r="AG5489">
        <f t="shared" si="170"/>
        <v>0</v>
      </c>
      <c r="AH5489" t="str" cm="1">
        <f t="array" ref="AH5489">_xlfn.IFS(
X5489&lt;=20, "&lt;20",
AND(X5489&gt;=20, X5489&lt;50), "20-50",
AND(X5489&gt;=50, X5489&lt;100), "50-100",
X5489&gt;=100, "&gt;100"
)</f>
        <v>50-100</v>
      </c>
      <c r="AI5489">
        <f t="shared" si="171"/>
        <v>0</v>
      </c>
      <c r="AJ5489" t="str" cm="1">
        <f t="array" ref="AJ5489">_xlfn.IFS(
C5489&lt;=20, "&lt;20",
AND(C5489&gt;=20, C5489&lt;35), "20-35",
AND(C5489&gt;=35, C5489&lt;50), "35-50",
C5489&gt;=50, "50-100"
)</f>
        <v>50-100</v>
      </c>
      <c r="AK5489" t="str" cm="1">
        <f t="array" ref="AK5489">_xlfn.IFS(
G5489&lt;6, "&lt;6",
AND(G5489&gt;=6, G5489&lt;12), "6-12",
AND(G5489&gt;=12, G5489&lt;18), "12-18",  AND(G5489&gt;=18, G5489&lt;24), "18-24", G5489&gt;=24, "24-36")</f>
        <v>12-18</v>
      </c>
    </row>
    <row r="5490" spans="1:37" x14ac:dyDescent="0.3">
      <c r="A5490" t="s">
        <v>5590</v>
      </c>
      <c r="B5490" t="s">
        <v>33</v>
      </c>
      <c r="C5490">
        <v>53</v>
      </c>
      <c r="D5490" t="s">
        <v>34</v>
      </c>
      <c r="E5490" t="s">
        <v>136</v>
      </c>
      <c r="F5490">
        <v>7</v>
      </c>
      <c r="G5490">
        <v>11</v>
      </c>
      <c r="H5490" t="s">
        <v>36</v>
      </c>
      <c r="I5490" t="s">
        <v>37</v>
      </c>
      <c r="J5490" t="s">
        <v>34</v>
      </c>
      <c r="K5490" t="s">
        <v>34</v>
      </c>
      <c r="L5490" t="s">
        <v>34</v>
      </c>
      <c r="M5490" t="s">
        <v>34</v>
      </c>
      <c r="N5490" t="s">
        <v>34</v>
      </c>
      <c r="O5490" t="s">
        <v>34</v>
      </c>
      <c r="P5490" t="s">
        <v>34</v>
      </c>
      <c r="Q5490" t="s">
        <v>34</v>
      </c>
      <c r="R5490" t="s">
        <v>34</v>
      </c>
      <c r="S5490" t="s">
        <v>34</v>
      </c>
      <c r="T5490" t="s">
        <v>34</v>
      </c>
      <c r="U5490" t="s">
        <v>46</v>
      </c>
      <c r="V5490" t="s">
        <v>37</v>
      </c>
      <c r="W5490" t="s">
        <v>51</v>
      </c>
      <c r="X5490">
        <v>20.05</v>
      </c>
      <c r="Y5490">
        <v>85.5</v>
      </c>
      <c r="Z5490">
        <v>0</v>
      </c>
      <c r="AA5490">
        <v>0</v>
      </c>
      <c r="AB5490">
        <v>109.48</v>
      </c>
      <c r="AC5490">
        <v>194.98</v>
      </c>
      <c r="AD5490" t="s">
        <v>41</v>
      </c>
      <c r="AE5490" t="s">
        <v>42</v>
      </c>
      <c r="AF5490" t="s">
        <v>42</v>
      </c>
      <c r="AG5490">
        <f t="shared" si="170"/>
        <v>0</v>
      </c>
      <c r="AH5490" t="str" cm="1">
        <f t="array" ref="AH5490">_xlfn.IFS(
X5490&lt;=20, "&lt;20",
AND(X5490&gt;=20, X5490&lt;50), "20-50",
AND(X5490&gt;=50, X5490&lt;100), "50-100",
X5490&gt;=100, "&gt;100"
)</f>
        <v>20-50</v>
      </c>
      <c r="AI5490">
        <f t="shared" si="171"/>
        <v>0</v>
      </c>
      <c r="AJ5490" t="str" cm="1">
        <f t="array" ref="AJ5490">_xlfn.IFS(
C5490&lt;=20, "&lt;20",
AND(C5490&gt;=20, C5490&lt;35), "20-35",
AND(C5490&gt;=35, C5490&lt;50), "35-50",
C5490&gt;=50, "50-100"
)</f>
        <v>50-100</v>
      </c>
      <c r="AK5490" t="str" cm="1">
        <f t="array" ref="AK5490">_xlfn.IFS(
G5490&lt;6, "&lt;6",
AND(G5490&gt;=6, G5490&lt;12), "6-12",
AND(G5490&gt;=12, G5490&lt;18), "12-18",  AND(G5490&gt;=18, G5490&lt;24), "18-24", G5490&gt;=24, "24-36")</f>
        <v>6-12</v>
      </c>
    </row>
    <row r="5491" spans="1:37" x14ac:dyDescent="0.3">
      <c r="A5491" t="s">
        <v>5591</v>
      </c>
      <c r="B5491" t="s">
        <v>44</v>
      </c>
      <c r="C5491">
        <v>52</v>
      </c>
      <c r="D5491" t="s">
        <v>37</v>
      </c>
      <c r="E5491" t="s">
        <v>87</v>
      </c>
      <c r="F5491">
        <v>15</v>
      </c>
      <c r="G5491">
        <v>32</v>
      </c>
      <c r="H5491" t="s">
        <v>36</v>
      </c>
      <c r="I5491" t="s">
        <v>34</v>
      </c>
      <c r="J5491" t="s">
        <v>34</v>
      </c>
      <c r="K5491" t="s">
        <v>37</v>
      </c>
      <c r="L5491" t="s">
        <v>72</v>
      </c>
      <c r="M5491" t="s">
        <v>37</v>
      </c>
      <c r="N5491" t="s">
        <v>34</v>
      </c>
      <c r="O5491" t="s">
        <v>37</v>
      </c>
      <c r="P5491" t="s">
        <v>37</v>
      </c>
      <c r="Q5491" t="s">
        <v>37</v>
      </c>
      <c r="R5491" t="s">
        <v>37</v>
      </c>
      <c r="S5491" t="s">
        <v>37</v>
      </c>
      <c r="T5491" t="s">
        <v>37</v>
      </c>
      <c r="U5491" t="s">
        <v>39</v>
      </c>
      <c r="V5491" t="s">
        <v>34</v>
      </c>
      <c r="W5491" t="s">
        <v>51</v>
      </c>
      <c r="X5491">
        <v>60.15</v>
      </c>
      <c r="Y5491">
        <v>3077</v>
      </c>
      <c r="Z5491">
        <v>0</v>
      </c>
      <c r="AA5491">
        <v>0</v>
      </c>
      <c r="AB5491">
        <v>0</v>
      </c>
      <c r="AC5491">
        <v>3077</v>
      </c>
      <c r="AD5491" t="s">
        <v>41</v>
      </c>
      <c r="AE5491" t="s">
        <v>42</v>
      </c>
      <c r="AF5491" t="s">
        <v>42</v>
      </c>
      <c r="AG5491">
        <f t="shared" si="170"/>
        <v>0</v>
      </c>
      <c r="AH5491" t="str" cm="1">
        <f t="array" ref="AH5491">_xlfn.IFS(
X5491&lt;=20, "&lt;20",
AND(X5491&gt;=20, X5491&lt;50), "20-50",
AND(X5491&gt;=50, X5491&lt;100), "50-100",
X5491&gt;=100, "&gt;100"
)</f>
        <v>50-100</v>
      </c>
      <c r="AI5491">
        <f t="shared" si="171"/>
        <v>0</v>
      </c>
      <c r="AJ5491" t="str" cm="1">
        <f t="array" ref="AJ5491">_xlfn.IFS(
C5491&lt;=20, "&lt;20",
AND(C5491&gt;=20, C5491&lt;35), "20-35",
AND(C5491&gt;=35, C5491&lt;50), "35-50",
C5491&gt;=50, "50-100"
)</f>
        <v>50-100</v>
      </c>
      <c r="AK5491" t="str" cm="1">
        <f t="array" ref="AK5491">_xlfn.IFS(
G5491&lt;6, "&lt;6",
AND(G5491&gt;=6, G5491&lt;12), "6-12",
AND(G5491&gt;=12, G5491&lt;18), "12-18",  AND(G5491&gt;=18, G5491&lt;24), "18-24", G5491&gt;=24, "24-36")</f>
        <v>24-36</v>
      </c>
    </row>
    <row r="5492" spans="1:37" x14ac:dyDescent="0.3">
      <c r="A5492" t="s">
        <v>5592</v>
      </c>
      <c r="B5492" t="s">
        <v>33</v>
      </c>
      <c r="C5492">
        <v>35</v>
      </c>
      <c r="D5492" t="s">
        <v>34</v>
      </c>
      <c r="E5492" t="s">
        <v>61</v>
      </c>
      <c r="F5492">
        <v>0</v>
      </c>
      <c r="G5492">
        <v>30</v>
      </c>
      <c r="H5492" t="s">
        <v>57</v>
      </c>
      <c r="I5492" t="s">
        <v>37</v>
      </c>
      <c r="J5492" t="s">
        <v>37</v>
      </c>
      <c r="K5492" t="s">
        <v>37</v>
      </c>
      <c r="L5492" t="s">
        <v>72</v>
      </c>
      <c r="M5492" t="s">
        <v>34</v>
      </c>
      <c r="N5492" t="s">
        <v>34</v>
      </c>
      <c r="O5492" t="s">
        <v>34</v>
      </c>
      <c r="P5492" t="s">
        <v>34</v>
      </c>
      <c r="Q5492" t="s">
        <v>34</v>
      </c>
      <c r="R5492" t="s">
        <v>34</v>
      </c>
      <c r="S5492" t="s">
        <v>34</v>
      </c>
      <c r="T5492" t="s">
        <v>37</v>
      </c>
      <c r="U5492" t="s">
        <v>46</v>
      </c>
      <c r="V5492" t="s">
        <v>37</v>
      </c>
      <c r="W5492" t="s">
        <v>40</v>
      </c>
      <c r="X5492">
        <v>48.8</v>
      </c>
      <c r="Y5492">
        <v>720.1</v>
      </c>
      <c r="Z5492">
        <v>0</v>
      </c>
      <c r="AA5492">
        <v>0</v>
      </c>
      <c r="AB5492">
        <v>398.1</v>
      </c>
      <c r="AC5492">
        <v>1118.2</v>
      </c>
      <c r="AD5492" t="s">
        <v>41</v>
      </c>
      <c r="AE5492" t="s">
        <v>42</v>
      </c>
      <c r="AF5492" t="s">
        <v>42</v>
      </c>
      <c r="AG5492">
        <f t="shared" si="170"/>
        <v>0</v>
      </c>
      <c r="AH5492" t="str" cm="1">
        <f t="array" ref="AH5492">_xlfn.IFS(
X5492&lt;=20, "&lt;20",
AND(X5492&gt;=20, X5492&lt;50), "20-50",
AND(X5492&gt;=50, X5492&lt;100), "50-100",
X5492&gt;=100, "&gt;100"
)</f>
        <v>20-50</v>
      </c>
      <c r="AI5492">
        <f t="shared" si="171"/>
        <v>0</v>
      </c>
      <c r="AJ5492" t="str" cm="1">
        <f t="array" ref="AJ5492">_xlfn.IFS(
C5492&lt;=20, "&lt;20",
AND(C5492&gt;=20, C5492&lt;35), "20-35",
AND(C5492&gt;=35, C5492&lt;50), "35-50",
C5492&gt;=50, "50-100"
)</f>
        <v>35-50</v>
      </c>
      <c r="AK5492" t="str" cm="1">
        <f t="array" ref="AK5492">_xlfn.IFS(
G5492&lt;6, "&lt;6",
AND(G5492&gt;=6, G5492&lt;12), "6-12",
AND(G5492&gt;=12, G5492&lt;18), "12-18",  AND(G5492&gt;=18, G5492&lt;24), "18-24", G5492&gt;=24, "24-36")</f>
        <v>24-36</v>
      </c>
    </row>
    <row r="5493" spans="1:37" x14ac:dyDescent="0.3">
      <c r="A5493" t="s">
        <v>5593</v>
      </c>
      <c r="B5493" t="s">
        <v>44</v>
      </c>
      <c r="C5493">
        <v>30</v>
      </c>
      <c r="D5493" t="s">
        <v>34</v>
      </c>
      <c r="E5493" t="s">
        <v>74</v>
      </c>
      <c r="F5493">
        <v>10</v>
      </c>
      <c r="G5493">
        <v>22</v>
      </c>
      <c r="H5493" t="s">
        <v>66</v>
      </c>
      <c r="I5493" t="s">
        <v>37</v>
      </c>
      <c r="J5493" t="s">
        <v>34</v>
      </c>
      <c r="K5493" t="s">
        <v>34</v>
      </c>
      <c r="L5493" t="s">
        <v>34</v>
      </c>
      <c r="M5493" t="s">
        <v>34</v>
      </c>
      <c r="N5493" t="s">
        <v>34</v>
      </c>
      <c r="O5493" t="s">
        <v>34</v>
      </c>
      <c r="P5493" t="s">
        <v>34</v>
      </c>
      <c r="Q5493" t="s">
        <v>34</v>
      </c>
      <c r="R5493" t="s">
        <v>34</v>
      </c>
      <c r="S5493" t="s">
        <v>34</v>
      </c>
      <c r="T5493" t="s">
        <v>34</v>
      </c>
      <c r="U5493" t="s">
        <v>67</v>
      </c>
      <c r="V5493" t="s">
        <v>34</v>
      </c>
      <c r="W5493" t="s">
        <v>40</v>
      </c>
      <c r="X5493">
        <v>19.8</v>
      </c>
      <c r="Y5493">
        <v>1436.95</v>
      </c>
      <c r="Z5493">
        <v>0</v>
      </c>
      <c r="AA5493">
        <v>0</v>
      </c>
      <c r="AB5493">
        <v>578.91</v>
      </c>
      <c r="AC5493">
        <v>2015.86</v>
      </c>
      <c r="AD5493" t="s">
        <v>41</v>
      </c>
      <c r="AE5493" t="s">
        <v>42</v>
      </c>
      <c r="AF5493" t="s">
        <v>42</v>
      </c>
      <c r="AG5493">
        <f t="shared" si="170"/>
        <v>0</v>
      </c>
      <c r="AH5493" t="str" cm="1">
        <f t="array" ref="AH5493">_xlfn.IFS(
X5493&lt;=20, "&lt;20",
AND(X5493&gt;=20, X5493&lt;50), "20-50",
AND(X5493&gt;=50, X5493&lt;100), "50-100",
X5493&gt;=100, "&gt;100"
)</f>
        <v>&lt;20</v>
      </c>
      <c r="AI5493">
        <f t="shared" si="171"/>
        <v>0</v>
      </c>
      <c r="AJ5493" t="str" cm="1">
        <f t="array" ref="AJ5493">_xlfn.IFS(
C5493&lt;=20, "&lt;20",
AND(C5493&gt;=20, C5493&lt;35), "20-35",
AND(C5493&gt;=35, C5493&lt;50), "35-50",
C5493&gt;=50, "50-100"
)</f>
        <v>20-35</v>
      </c>
      <c r="AK5493" t="str" cm="1">
        <f t="array" ref="AK5493">_xlfn.IFS(
G5493&lt;6, "&lt;6",
AND(G5493&gt;=6, G5493&lt;12), "6-12",
AND(G5493&gt;=12, G5493&lt;18), "12-18",  AND(G5493&gt;=18, G5493&lt;24), "18-24", G5493&gt;=24, "24-36")</f>
        <v>18-24</v>
      </c>
    </row>
    <row r="5494" spans="1:37" x14ac:dyDescent="0.3">
      <c r="A5494" t="s">
        <v>5594</v>
      </c>
      <c r="B5494" t="s">
        <v>33</v>
      </c>
      <c r="C5494">
        <v>33</v>
      </c>
      <c r="D5494" t="s">
        <v>37</v>
      </c>
      <c r="E5494" t="s">
        <v>56</v>
      </c>
      <c r="F5494">
        <v>9</v>
      </c>
      <c r="G5494">
        <v>19</v>
      </c>
      <c r="H5494" t="s">
        <v>49</v>
      </c>
      <c r="I5494" t="s">
        <v>37</v>
      </c>
      <c r="J5494" t="s">
        <v>34</v>
      </c>
      <c r="K5494" t="s">
        <v>37</v>
      </c>
      <c r="L5494" t="s">
        <v>38</v>
      </c>
      <c r="M5494" t="s">
        <v>34</v>
      </c>
      <c r="N5494" t="s">
        <v>34</v>
      </c>
      <c r="O5494" t="s">
        <v>34</v>
      </c>
      <c r="P5494" t="s">
        <v>34</v>
      </c>
      <c r="Q5494" t="s">
        <v>34</v>
      </c>
      <c r="R5494" t="s">
        <v>34</v>
      </c>
      <c r="S5494" t="s">
        <v>34</v>
      </c>
      <c r="T5494" t="s">
        <v>37</v>
      </c>
      <c r="U5494" t="s">
        <v>46</v>
      </c>
      <c r="V5494" t="s">
        <v>34</v>
      </c>
      <c r="W5494" t="s">
        <v>40</v>
      </c>
      <c r="X5494">
        <v>44.55</v>
      </c>
      <c r="Y5494">
        <v>220.75</v>
      </c>
      <c r="Z5494">
        <v>0</v>
      </c>
      <c r="AA5494">
        <v>0</v>
      </c>
      <c r="AB5494">
        <v>120.28</v>
      </c>
      <c r="AC5494">
        <v>341.03</v>
      </c>
      <c r="AD5494" t="s">
        <v>41</v>
      </c>
      <c r="AE5494" t="s">
        <v>42</v>
      </c>
      <c r="AF5494" t="s">
        <v>42</v>
      </c>
      <c r="AG5494">
        <f t="shared" si="170"/>
        <v>0</v>
      </c>
      <c r="AH5494" t="str" cm="1">
        <f t="array" ref="AH5494">_xlfn.IFS(
X5494&lt;=20, "&lt;20",
AND(X5494&gt;=20, X5494&lt;50), "20-50",
AND(X5494&gt;=50, X5494&lt;100), "50-100",
X5494&gt;=100, "&gt;100"
)</f>
        <v>20-50</v>
      </c>
      <c r="AI5494">
        <f t="shared" si="171"/>
        <v>0</v>
      </c>
      <c r="AJ5494" t="str" cm="1">
        <f t="array" ref="AJ5494">_xlfn.IFS(
C5494&lt;=20, "&lt;20",
AND(C5494&gt;=20, C5494&lt;35), "20-35",
AND(C5494&gt;=35, C5494&lt;50), "35-50",
C5494&gt;=50, "50-100"
)</f>
        <v>20-35</v>
      </c>
      <c r="AK5494" t="str" cm="1">
        <f t="array" ref="AK5494">_xlfn.IFS(
G5494&lt;6, "&lt;6",
AND(G5494&gt;=6, G5494&lt;12), "6-12",
AND(G5494&gt;=12, G5494&lt;18), "12-18",  AND(G5494&gt;=18, G5494&lt;24), "18-24", G5494&gt;=24, "24-36")</f>
        <v>18-24</v>
      </c>
    </row>
    <row r="5495" spans="1:37" x14ac:dyDescent="0.3">
      <c r="A5495" t="s">
        <v>5595</v>
      </c>
      <c r="B5495" t="s">
        <v>44</v>
      </c>
      <c r="C5495">
        <v>52</v>
      </c>
      <c r="D5495" t="s">
        <v>34</v>
      </c>
      <c r="E5495" t="s">
        <v>45</v>
      </c>
      <c r="F5495">
        <v>8</v>
      </c>
      <c r="G5495">
        <v>17</v>
      </c>
      <c r="H5495" t="s">
        <v>36</v>
      </c>
      <c r="I5495" t="s">
        <v>37</v>
      </c>
      <c r="J5495" t="s">
        <v>34</v>
      </c>
      <c r="K5495" t="s">
        <v>34</v>
      </c>
      <c r="L5495" t="s">
        <v>34</v>
      </c>
      <c r="M5495" t="s">
        <v>34</v>
      </c>
      <c r="N5495" t="s">
        <v>34</v>
      </c>
      <c r="O5495" t="s">
        <v>34</v>
      </c>
      <c r="P5495" t="s">
        <v>34</v>
      </c>
      <c r="Q5495" t="s">
        <v>34</v>
      </c>
      <c r="R5495" t="s">
        <v>34</v>
      </c>
      <c r="S5495" t="s">
        <v>34</v>
      </c>
      <c r="T5495" t="s">
        <v>34</v>
      </c>
      <c r="U5495" t="s">
        <v>46</v>
      </c>
      <c r="V5495" t="s">
        <v>34</v>
      </c>
      <c r="W5495" t="s">
        <v>40</v>
      </c>
      <c r="X5495">
        <v>19.899999999999999</v>
      </c>
      <c r="Y5495">
        <v>19.899999999999999</v>
      </c>
      <c r="Z5495">
        <v>0</v>
      </c>
      <c r="AA5495">
        <v>0</v>
      </c>
      <c r="AB5495">
        <v>2.38</v>
      </c>
      <c r="AC5495">
        <v>22.28</v>
      </c>
      <c r="AD5495" t="s">
        <v>85</v>
      </c>
      <c r="AE5495" t="s">
        <v>42</v>
      </c>
      <c r="AF5495" t="s">
        <v>42</v>
      </c>
      <c r="AG5495">
        <f t="shared" si="170"/>
        <v>0</v>
      </c>
      <c r="AH5495" t="str" cm="1">
        <f t="array" ref="AH5495">_xlfn.IFS(
X5495&lt;=20, "&lt;20",
AND(X5495&gt;=20, X5495&lt;50), "20-50",
AND(X5495&gt;=50, X5495&lt;100), "50-100",
X5495&gt;=100, "&gt;100"
)</f>
        <v>&lt;20</v>
      </c>
      <c r="AI5495">
        <f t="shared" si="171"/>
        <v>1</v>
      </c>
      <c r="AJ5495" t="str" cm="1">
        <f t="array" ref="AJ5495">_xlfn.IFS(
C5495&lt;=20, "&lt;20",
AND(C5495&gt;=20, C5495&lt;35), "20-35",
AND(C5495&gt;=35, C5495&lt;50), "35-50",
C5495&gt;=50, "50-100"
)</f>
        <v>50-100</v>
      </c>
      <c r="AK5495" t="str" cm="1">
        <f t="array" ref="AK5495">_xlfn.IFS(
G5495&lt;6, "&lt;6",
AND(G5495&gt;=6, G5495&lt;12), "6-12",
AND(G5495&gt;=12, G5495&lt;18), "12-18",  AND(G5495&gt;=18, G5495&lt;24), "18-24", G5495&gt;=24, "24-36")</f>
        <v>12-18</v>
      </c>
    </row>
    <row r="5496" spans="1:37" x14ac:dyDescent="0.3">
      <c r="A5496" t="s">
        <v>5596</v>
      </c>
      <c r="B5496" t="s">
        <v>33</v>
      </c>
      <c r="C5496">
        <v>55</v>
      </c>
      <c r="D5496" t="s">
        <v>34</v>
      </c>
      <c r="E5496" t="s">
        <v>76</v>
      </c>
      <c r="F5496">
        <v>0</v>
      </c>
      <c r="G5496">
        <v>10</v>
      </c>
      <c r="H5496" t="s">
        <v>36</v>
      </c>
      <c r="I5496" t="s">
        <v>34</v>
      </c>
      <c r="J5496" t="s">
        <v>34</v>
      </c>
      <c r="K5496" t="s">
        <v>37</v>
      </c>
      <c r="L5496" t="s">
        <v>72</v>
      </c>
      <c r="M5496" t="s">
        <v>37</v>
      </c>
      <c r="N5496" t="s">
        <v>37</v>
      </c>
      <c r="O5496" t="s">
        <v>34</v>
      </c>
      <c r="P5496" t="s">
        <v>37</v>
      </c>
      <c r="Q5496" t="s">
        <v>34</v>
      </c>
      <c r="R5496" t="s">
        <v>34</v>
      </c>
      <c r="S5496" t="s">
        <v>34</v>
      </c>
      <c r="T5496" t="s">
        <v>37</v>
      </c>
      <c r="U5496" t="s">
        <v>46</v>
      </c>
      <c r="V5496" t="s">
        <v>34</v>
      </c>
      <c r="W5496" t="s">
        <v>40</v>
      </c>
      <c r="X5496">
        <v>42.4</v>
      </c>
      <c r="Y5496">
        <v>146.4</v>
      </c>
      <c r="Z5496">
        <v>0</v>
      </c>
      <c r="AA5496">
        <v>0</v>
      </c>
      <c r="AB5496">
        <v>0</v>
      </c>
      <c r="AC5496">
        <v>146.4</v>
      </c>
      <c r="AD5496" t="s">
        <v>41</v>
      </c>
      <c r="AE5496" t="s">
        <v>42</v>
      </c>
      <c r="AF5496" t="s">
        <v>42</v>
      </c>
      <c r="AG5496">
        <f t="shared" si="170"/>
        <v>0</v>
      </c>
      <c r="AH5496" t="str" cm="1">
        <f t="array" ref="AH5496">_xlfn.IFS(
X5496&lt;=20, "&lt;20",
AND(X5496&gt;=20, X5496&lt;50), "20-50",
AND(X5496&gt;=50, X5496&lt;100), "50-100",
X5496&gt;=100, "&gt;100"
)</f>
        <v>20-50</v>
      </c>
      <c r="AI5496">
        <f t="shared" si="171"/>
        <v>0</v>
      </c>
      <c r="AJ5496" t="str" cm="1">
        <f t="array" ref="AJ5496">_xlfn.IFS(
C5496&lt;=20, "&lt;20",
AND(C5496&gt;=20, C5496&lt;35), "20-35",
AND(C5496&gt;=35, C5496&lt;50), "35-50",
C5496&gt;=50, "50-100"
)</f>
        <v>50-100</v>
      </c>
      <c r="AK5496" t="str" cm="1">
        <f t="array" ref="AK5496">_xlfn.IFS(
G5496&lt;6, "&lt;6",
AND(G5496&gt;=6, G5496&lt;12), "6-12",
AND(G5496&gt;=12, G5496&lt;18), "12-18",  AND(G5496&gt;=18, G5496&lt;24), "18-24", G5496&gt;=24, "24-36")</f>
        <v>6-12</v>
      </c>
    </row>
    <row r="5497" spans="1:37" x14ac:dyDescent="0.3">
      <c r="A5497" t="s">
        <v>5597</v>
      </c>
      <c r="B5497" t="s">
        <v>33</v>
      </c>
      <c r="C5497">
        <v>51</v>
      </c>
      <c r="D5497" t="s">
        <v>34</v>
      </c>
      <c r="E5497" t="s">
        <v>109</v>
      </c>
      <c r="F5497">
        <v>4</v>
      </c>
      <c r="G5497">
        <v>36</v>
      </c>
      <c r="H5497" t="s">
        <v>49</v>
      </c>
      <c r="I5497" t="s">
        <v>34</v>
      </c>
      <c r="J5497" t="s">
        <v>34</v>
      </c>
      <c r="K5497" t="s">
        <v>37</v>
      </c>
      <c r="L5497" t="s">
        <v>72</v>
      </c>
      <c r="M5497" t="s">
        <v>37</v>
      </c>
      <c r="N5497" t="s">
        <v>37</v>
      </c>
      <c r="O5497" t="s">
        <v>34</v>
      </c>
      <c r="P5497" t="s">
        <v>34</v>
      </c>
      <c r="Q5497" t="s">
        <v>34</v>
      </c>
      <c r="R5497" t="s">
        <v>37</v>
      </c>
      <c r="S5497" t="s">
        <v>37</v>
      </c>
      <c r="T5497" t="s">
        <v>37</v>
      </c>
      <c r="U5497" t="s">
        <v>46</v>
      </c>
      <c r="V5497" t="s">
        <v>37</v>
      </c>
      <c r="W5497" t="s">
        <v>51</v>
      </c>
      <c r="X5497">
        <v>42.6</v>
      </c>
      <c r="Y5497">
        <v>72.400000000000006</v>
      </c>
      <c r="Z5497">
        <v>0</v>
      </c>
      <c r="AA5497">
        <v>0</v>
      </c>
      <c r="AB5497">
        <v>0</v>
      </c>
      <c r="AC5497">
        <v>72.400000000000006</v>
      </c>
      <c r="AD5497" t="s">
        <v>52</v>
      </c>
      <c r="AE5497" t="s">
        <v>53</v>
      </c>
      <c r="AF5497" t="s">
        <v>162</v>
      </c>
      <c r="AG5497">
        <f t="shared" si="170"/>
        <v>1</v>
      </c>
      <c r="AH5497" t="str" cm="1">
        <f t="array" ref="AH5497">_xlfn.IFS(
X5497&lt;=20, "&lt;20",
AND(X5497&gt;=20, X5497&lt;50), "20-50",
AND(X5497&gt;=50, X5497&lt;100), "50-100",
X5497&gt;=100, "&gt;100"
)</f>
        <v>20-50</v>
      </c>
      <c r="AI5497">
        <f t="shared" si="171"/>
        <v>0</v>
      </c>
      <c r="AJ5497" t="str" cm="1">
        <f t="array" ref="AJ5497">_xlfn.IFS(
C5497&lt;=20, "&lt;20",
AND(C5497&gt;=20, C5497&lt;35), "20-35",
AND(C5497&gt;=35, C5497&lt;50), "35-50",
C5497&gt;=50, "50-100"
)</f>
        <v>50-100</v>
      </c>
      <c r="AK5497" t="str" cm="1">
        <f t="array" ref="AK5497">_xlfn.IFS(
G5497&lt;6, "&lt;6",
AND(G5497&gt;=6, G5497&lt;12), "6-12",
AND(G5497&gt;=12, G5497&lt;18), "12-18",  AND(G5497&gt;=18, G5497&lt;24), "18-24", G5497&gt;=24, "24-36")</f>
        <v>24-36</v>
      </c>
    </row>
    <row r="5498" spans="1:37" x14ac:dyDescent="0.3">
      <c r="A5498" t="s">
        <v>5598</v>
      </c>
      <c r="B5498" t="s">
        <v>44</v>
      </c>
      <c r="C5498">
        <v>35</v>
      </c>
      <c r="D5498" t="s">
        <v>37</v>
      </c>
      <c r="E5498" t="s">
        <v>74</v>
      </c>
      <c r="F5498">
        <v>8</v>
      </c>
      <c r="G5498">
        <v>24</v>
      </c>
      <c r="H5498" t="s">
        <v>70</v>
      </c>
      <c r="I5498" t="s">
        <v>37</v>
      </c>
      <c r="J5498" t="s">
        <v>37</v>
      </c>
      <c r="K5498" t="s">
        <v>37</v>
      </c>
      <c r="L5498" t="s">
        <v>50</v>
      </c>
      <c r="M5498" t="s">
        <v>34</v>
      </c>
      <c r="N5498" t="s">
        <v>37</v>
      </c>
      <c r="O5498" t="s">
        <v>34</v>
      </c>
      <c r="P5498" t="s">
        <v>34</v>
      </c>
      <c r="Q5498" t="s">
        <v>37</v>
      </c>
      <c r="R5498" t="s">
        <v>37</v>
      </c>
      <c r="S5498" t="s">
        <v>37</v>
      </c>
      <c r="T5498" t="s">
        <v>37</v>
      </c>
      <c r="U5498" t="s">
        <v>46</v>
      </c>
      <c r="V5498" t="s">
        <v>37</v>
      </c>
      <c r="W5498" t="s">
        <v>40</v>
      </c>
      <c r="X5498">
        <v>100.85</v>
      </c>
      <c r="Y5498">
        <v>4740</v>
      </c>
      <c r="Z5498">
        <v>0</v>
      </c>
      <c r="AA5498">
        <v>0</v>
      </c>
      <c r="AB5498">
        <v>635.4</v>
      </c>
      <c r="AC5498">
        <v>5375.4</v>
      </c>
      <c r="AD5498" t="s">
        <v>52</v>
      </c>
      <c r="AE5498" t="s">
        <v>53</v>
      </c>
      <c r="AF5498" t="s">
        <v>162</v>
      </c>
      <c r="AG5498">
        <f t="shared" si="170"/>
        <v>1</v>
      </c>
      <c r="AH5498" t="str" cm="1">
        <f t="array" ref="AH5498">_xlfn.IFS(
X5498&lt;=20, "&lt;20",
AND(X5498&gt;=20, X5498&lt;50), "20-50",
AND(X5498&gt;=50, X5498&lt;100), "50-100",
X5498&gt;=100, "&gt;100"
)</f>
        <v>&gt;100</v>
      </c>
      <c r="AI5498">
        <f t="shared" si="171"/>
        <v>0</v>
      </c>
      <c r="AJ5498" t="str" cm="1">
        <f t="array" ref="AJ5498">_xlfn.IFS(
C5498&lt;=20, "&lt;20",
AND(C5498&gt;=20, C5498&lt;35), "20-35",
AND(C5498&gt;=35, C5498&lt;50), "35-50",
C5498&gt;=50, "50-100"
)</f>
        <v>35-50</v>
      </c>
      <c r="AK5498" t="str" cm="1">
        <f t="array" ref="AK5498">_xlfn.IFS(
G5498&lt;6, "&lt;6",
AND(G5498&gt;=6, G5498&lt;12), "6-12",
AND(G5498&gt;=12, G5498&lt;18), "12-18",  AND(G5498&gt;=18, G5498&lt;24), "18-24", G5498&gt;=24, "24-36")</f>
        <v>24-36</v>
      </c>
    </row>
    <row r="5499" spans="1:37" x14ac:dyDescent="0.3">
      <c r="A5499" t="s">
        <v>5599</v>
      </c>
      <c r="B5499" t="s">
        <v>44</v>
      </c>
      <c r="C5499">
        <v>35</v>
      </c>
      <c r="D5499" t="s">
        <v>34</v>
      </c>
      <c r="E5499" t="s">
        <v>69</v>
      </c>
      <c r="F5499">
        <v>1</v>
      </c>
      <c r="G5499">
        <v>13</v>
      </c>
      <c r="H5499" t="s">
        <v>57</v>
      </c>
      <c r="I5499" t="s">
        <v>37</v>
      </c>
      <c r="J5499" t="s">
        <v>34</v>
      </c>
      <c r="K5499" t="s">
        <v>37</v>
      </c>
      <c r="L5499" t="s">
        <v>38</v>
      </c>
      <c r="M5499" t="s">
        <v>34</v>
      </c>
      <c r="N5499" t="s">
        <v>34</v>
      </c>
      <c r="O5499" t="s">
        <v>34</v>
      </c>
      <c r="P5499" t="s">
        <v>34</v>
      </c>
      <c r="Q5499" t="s">
        <v>34</v>
      </c>
      <c r="R5499" t="s">
        <v>34</v>
      </c>
      <c r="S5499" t="s">
        <v>34</v>
      </c>
      <c r="T5499" t="s">
        <v>37</v>
      </c>
      <c r="U5499" t="s">
        <v>46</v>
      </c>
      <c r="V5499" t="s">
        <v>34</v>
      </c>
      <c r="W5499" t="s">
        <v>40</v>
      </c>
      <c r="X5499">
        <v>44.9</v>
      </c>
      <c r="Y5499">
        <v>839.65</v>
      </c>
      <c r="Z5499">
        <v>0</v>
      </c>
      <c r="AA5499">
        <v>0</v>
      </c>
      <c r="AB5499">
        <v>655.69</v>
      </c>
      <c r="AC5499">
        <v>1495.34</v>
      </c>
      <c r="AD5499" t="s">
        <v>41</v>
      </c>
      <c r="AE5499" t="s">
        <v>42</v>
      </c>
      <c r="AF5499" t="s">
        <v>42</v>
      </c>
      <c r="AG5499">
        <f t="shared" si="170"/>
        <v>0</v>
      </c>
      <c r="AH5499" t="str" cm="1">
        <f t="array" ref="AH5499">_xlfn.IFS(
X5499&lt;=20, "&lt;20",
AND(X5499&gt;=20, X5499&lt;50), "20-50",
AND(X5499&gt;=50, X5499&lt;100), "50-100",
X5499&gt;=100, "&gt;100"
)</f>
        <v>20-50</v>
      </c>
      <c r="AI5499">
        <f t="shared" si="171"/>
        <v>0</v>
      </c>
      <c r="AJ5499" t="str" cm="1">
        <f t="array" ref="AJ5499">_xlfn.IFS(
C5499&lt;=20, "&lt;20",
AND(C5499&gt;=20, C5499&lt;35), "20-35",
AND(C5499&gt;=35, C5499&lt;50), "35-50",
C5499&gt;=50, "50-100"
)</f>
        <v>35-50</v>
      </c>
      <c r="AK5499" t="str" cm="1">
        <f t="array" ref="AK5499">_xlfn.IFS(
G5499&lt;6, "&lt;6",
AND(G5499&gt;=6, G5499&lt;12), "6-12",
AND(G5499&gt;=12, G5499&lt;18), "12-18",  AND(G5499&gt;=18, G5499&lt;24), "18-24", G5499&gt;=24, "24-36")</f>
        <v>12-18</v>
      </c>
    </row>
    <row r="5500" spans="1:37" x14ac:dyDescent="0.3">
      <c r="A5500" t="s">
        <v>5600</v>
      </c>
      <c r="B5500" t="s">
        <v>33</v>
      </c>
      <c r="C5500">
        <v>65</v>
      </c>
      <c r="D5500" t="s">
        <v>34</v>
      </c>
      <c r="E5500" t="s">
        <v>87</v>
      </c>
      <c r="F5500">
        <v>13</v>
      </c>
      <c r="G5500">
        <v>22</v>
      </c>
      <c r="H5500" t="s">
        <v>49</v>
      </c>
      <c r="I5500" t="s">
        <v>34</v>
      </c>
      <c r="J5500" t="s">
        <v>34</v>
      </c>
      <c r="K5500" t="s">
        <v>37</v>
      </c>
      <c r="L5500" t="s">
        <v>72</v>
      </c>
      <c r="M5500" t="s">
        <v>34</v>
      </c>
      <c r="N5500" t="s">
        <v>34</v>
      </c>
      <c r="O5500" t="s">
        <v>34</v>
      </c>
      <c r="P5500" t="s">
        <v>34</v>
      </c>
      <c r="Q5500" t="s">
        <v>37</v>
      </c>
      <c r="R5500" t="s">
        <v>34</v>
      </c>
      <c r="S5500" t="s">
        <v>34</v>
      </c>
      <c r="T5500" t="s">
        <v>37</v>
      </c>
      <c r="U5500" t="s">
        <v>46</v>
      </c>
      <c r="V5500" t="s">
        <v>37</v>
      </c>
      <c r="W5500" t="s">
        <v>40</v>
      </c>
      <c r="X5500">
        <v>36.450000000000003</v>
      </c>
      <c r="Y5500">
        <v>93.7</v>
      </c>
      <c r="Z5500">
        <v>0</v>
      </c>
      <c r="AA5500">
        <v>0</v>
      </c>
      <c r="AB5500">
        <v>0</v>
      </c>
      <c r="AC5500">
        <v>93.7</v>
      </c>
      <c r="AD5500" t="s">
        <v>52</v>
      </c>
      <c r="AE5500" t="s">
        <v>53</v>
      </c>
      <c r="AF5500" t="s">
        <v>54</v>
      </c>
      <c r="AG5500">
        <f t="shared" si="170"/>
        <v>1</v>
      </c>
      <c r="AH5500" t="str" cm="1">
        <f t="array" ref="AH5500">_xlfn.IFS(
X5500&lt;=20, "&lt;20",
AND(X5500&gt;=20, X5500&lt;50), "20-50",
AND(X5500&gt;=50, X5500&lt;100), "50-100",
X5500&gt;=100, "&gt;100"
)</f>
        <v>20-50</v>
      </c>
      <c r="AI5500">
        <f t="shared" si="171"/>
        <v>0</v>
      </c>
      <c r="AJ5500" t="str" cm="1">
        <f t="array" ref="AJ5500">_xlfn.IFS(
C5500&lt;=20, "&lt;20",
AND(C5500&gt;=20, C5500&lt;35), "20-35",
AND(C5500&gt;=35, C5500&lt;50), "35-50",
C5500&gt;=50, "50-100"
)</f>
        <v>50-100</v>
      </c>
      <c r="AK5500" t="str" cm="1">
        <f t="array" ref="AK5500">_xlfn.IFS(
G5500&lt;6, "&lt;6",
AND(G5500&gt;=6, G5500&lt;12), "6-12",
AND(G5500&gt;=12, G5500&lt;18), "12-18",  AND(G5500&gt;=18, G5500&lt;24), "18-24", G5500&gt;=24, "24-36")</f>
        <v>18-24</v>
      </c>
    </row>
    <row r="5501" spans="1:37" x14ac:dyDescent="0.3">
      <c r="A5501" t="s">
        <v>5601</v>
      </c>
      <c r="B5501" t="s">
        <v>33</v>
      </c>
      <c r="C5501">
        <v>27</v>
      </c>
      <c r="D5501" t="s">
        <v>34</v>
      </c>
      <c r="E5501" t="s">
        <v>114</v>
      </c>
      <c r="F5501">
        <v>14</v>
      </c>
      <c r="G5501">
        <v>33</v>
      </c>
      <c r="H5501" t="s">
        <v>110</v>
      </c>
      <c r="I5501" t="s">
        <v>37</v>
      </c>
      <c r="J5501" t="s">
        <v>37</v>
      </c>
      <c r="K5501" t="s">
        <v>37</v>
      </c>
      <c r="L5501" t="s">
        <v>50</v>
      </c>
      <c r="M5501" t="s">
        <v>34</v>
      </c>
      <c r="N5501" t="s">
        <v>34</v>
      </c>
      <c r="O5501" t="s">
        <v>37</v>
      </c>
      <c r="P5501" t="s">
        <v>37</v>
      </c>
      <c r="Q5501" t="s">
        <v>37</v>
      </c>
      <c r="R5501" t="s">
        <v>37</v>
      </c>
      <c r="S5501" t="s">
        <v>37</v>
      </c>
      <c r="T5501" t="s">
        <v>37</v>
      </c>
      <c r="U5501" t="s">
        <v>46</v>
      </c>
      <c r="V5501" t="s">
        <v>37</v>
      </c>
      <c r="W5501" t="s">
        <v>51</v>
      </c>
      <c r="X5501">
        <v>104.8</v>
      </c>
      <c r="Y5501">
        <v>3046.05</v>
      </c>
      <c r="Z5501">
        <v>0</v>
      </c>
      <c r="AA5501">
        <v>0</v>
      </c>
      <c r="AB5501">
        <v>136.91999999999999</v>
      </c>
      <c r="AC5501">
        <v>3182.97</v>
      </c>
      <c r="AD5501" t="s">
        <v>52</v>
      </c>
      <c r="AE5501" t="s">
        <v>94</v>
      </c>
      <c r="AF5501" t="s">
        <v>235</v>
      </c>
      <c r="AG5501">
        <f t="shared" si="170"/>
        <v>1</v>
      </c>
      <c r="AH5501" t="str" cm="1">
        <f t="array" ref="AH5501">_xlfn.IFS(
X5501&lt;=20, "&lt;20",
AND(X5501&gt;=20, X5501&lt;50), "20-50",
AND(X5501&gt;=50, X5501&lt;100), "50-100",
X5501&gt;=100, "&gt;100"
)</f>
        <v>&gt;100</v>
      </c>
      <c r="AI5501">
        <f t="shared" si="171"/>
        <v>0</v>
      </c>
      <c r="AJ5501" t="str" cm="1">
        <f t="array" ref="AJ5501">_xlfn.IFS(
C5501&lt;=20, "&lt;20",
AND(C5501&gt;=20, C5501&lt;35), "20-35",
AND(C5501&gt;=35, C5501&lt;50), "35-50",
C5501&gt;=50, "50-100"
)</f>
        <v>20-35</v>
      </c>
      <c r="AK5501" t="str" cm="1">
        <f t="array" ref="AK5501">_xlfn.IFS(
G5501&lt;6, "&lt;6",
AND(G5501&gt;=6, G5501&lt;12), "6-12",
AND(G5501&gt;=12, G5501&lt;18), "12-18",  AND(G5501&gt;=18, G5501&lt;24), "18-24", G5501&gt;=24, "24-36")</f>
        <v>24-36</v>
      </c>
    </row>
    <row r="5502" spans="1:37" x14ac:dyDescent="0.3">
      <c r="A5502" t="s">
        <v>5602</v>
      </c>
      <c r="B5502" t="s">
        <v>44</v>
      </c>
      <c r="C5502">
        <v>20</v>
      </c>
      <c r="D5502" t="s">
        <v>37</v>
      </c>
      <c r="E5502" t="s">
        <v>69</v>
      </c>
      <c r="F5502">
        <v>14</v>
      </c>
      <c r="G5502">
        <v>6</v>
      </c>
      <c r="H5502" t="s">
        <v>36</v>
      </c>
      <c r="I5502" t="s">
        <v>37</v>
      </c>
      <c r="J5502" t="s">
        <v>37</v>
      </c>
      <c r="K5502" t="s">
        <v>37</v>
      </c>
      <c r="L5502" t="s">
        <v>50</v>
      </c>
      <c r="M5502" t="s">
        <v>34</v>
      </c>
      <c r="N5502" t="s">
        <v>34</v>
      </c>
      <c r="O5502" t="s">
        <v>34</v>
      </c>
      <c r="P5502" t="s">
        <v>34</v>
      </c>
      <c r="Q5502" t="s">
        <v>34</v>
      </c>
      <c r="R5502" t="s">
        <v>37</v>
      </c>
      <c r="S5502" t="s">
        <v>37</v>
      </c>
      <c r="T5502" t="s">
        <v>37</v>
      </c>
      <c r="U5502" t="s">
        <v>46</v>
      </c>
      <c r="V5502" t="s">
        <v>34</v>
      </c>
      <c r="W5502" t="s">
        <v>51</v>
      </c>
      <c r="X5502">
        <v>85.6</v>
      </c>
      <c r="Y5502">
        <v>1868.4</v>
      </c>
      <c r="Z5502">
        <v>0</v>
      </c>
      <c r="AA5502">
        <v>0</v>
      </c>
      <c r="AB5502">
        <v>226.32</v>
      </c>
      <c r="AC5502">
        <v>2094.7199999999998</v>
      </c>
      <c r="AD5502" t="s">
        <v>41</v>
      </c>
      <c r="AE5502" t="s">
        <v>42</v>
      </c>
      <c r="AF5502" t="s">
        <v>42</v>
      </c>
      <c r="AG5502">
        <f t="shared" si="170"/>
        <v>0</v>
      </c>
      <c r="AH5502" t="str" cm="1">
        <f t="array" ref="AH5502">_xlfn.IFS(
X5502&lt;=20, "&lt;20",
AND(X5502&gt;=20, X5502&lt;50), "20-50",
AND(X5502&gt;=50, X5502&lt;100), "50-100",
X5502&gt;=100, "&gt;100"
)</f>
        <v>50-100</v>
      </c>
      <c r="AI5502">
        <f t="shared" si="171"/>
        <v>0</v>
      </c>
      <c r="AJ5502" t="str" cm="1">
        <f t="array" ref="AJ5502">_xlfn.IFS(
C5502&lt;=20, "&lt;20",
AND(C5502&gt;=20, C5502&lt;35), "20-35",
AND(C5502&gt;=35, C5502&lt;50), "35-50",
C5502&gt;=50, "50-100"
)</f>
        <v>&lt;20</v>
      </c>
      <c r="AK5502" t="str" cm="1">
        <f t="array" ref="AK5502">_xlfn.IFS(
G5502&lt;6, "&lt;6",
AND(G5502&gt;=6, G5502&lt;12), "6-12",
AND(G5502&gt;=12, G5502&lt;18), "12-18",  AND(G5502&gt;=18, G5502&lt;24), "18-24", G5502&gt;=24, "24-36")</f>
        <v>6-12</v>
      </c>
    </row>
    <row r="5503" spans="1:37" x14ac:dyDescent="0.3">
      <c r="A5503" t="s">
        <v>5603</v>
      </c>
      <c r="B5503" t="s">
        <v>33</v>
      </c>
      <c r="C5503">
        <v>51</v>
      </c>
      <c r="D5503" t="s">
        <v>34</v>
      </c>
      <c r="E5503" t="s">
        <v>56</v>
      </c>
      <c r="F5503">
        <v>3</v>
      </c>
      <c r="G5503">
        <v>28</v>
      </c>
      <c r="H5503" t="s">
        <v>36</v>
      </c>
      <c r="I5503" t="s">
        <v>37</v>
      </c>
      <c r="J5503" t="s">
        <v>34</v>
      </c>
      <c r="K5503" t="s">
        <v>34</v>
      </c>
      <c r="L5503" t="s">
        <v>34</v>
      </c>
      <c r="M5503" t="s">
        <v>34</v>
      </c>
      <c r="N5503" t="s">
        <v>34</v>
      </c>
      <c r="O5503" t="s">
        <v>34</v>
      </c>
      <c r="P5503" t="s">
        <v>34</v>
      </c>
      <c r="Q5503" t="s">
        <v>34</v>
      </c>
      <c r="R5503" t="s">
        <v>34</v>
      </c>
      <c r="S5503" t="s">
        <v>34</v>
      </c>
      <c r="T5503" t="s">
        <v>34</v>
      </c>
      <c r="U5503" t="s">
        <v>46</v>
      </c>
      <c r="V5503" t="s">
        <v>34</v>
      </c>
      <c r="W5503" t="s">
        <v>51</v>
      </c>
      <c r="X5503">
        <v>20.55</v>
      </c>
      <c r="Y5503">
        <v>20.55</v>
      </c>
      <c r="Z5503">
        <v>0</v>
      </c>
      <c r="AA5503">
        <v>0</v>
      </c>
      <c r="AB5503">
        <v>15.91</v>
      </c>
      <c r="AC5503">
        <v>36.46</v>
      </c>
      <c r="AD5503" t="s">
        <v>52</v>
      </c>
      <c r="AE5503" t="s">
        <v>104</v>
      </c>
      <c r="AF5503" t="s">
        <v>105</v>
      </c>
      <c r="AG5503">
        <f t="shared" si="170"/>
        <v>1</v>
      </c>
      <c r="AH5503" t="str" cm="1">
        <f t="array" ref="AH5503">_xlfn.IFS(
X5503&lt;=20, "&lt;20",
AND(X5503&gt;=20, X5503&lt;50), "20-50",
AND(X5503&gt;=50, X5503&lt;100), "50-100",
X5503&gt;=100, "&gt;100"
)</f>
        <v>20-50</v>
      </c>
      <c r="AI5503">
        <f t="shared" si="171"/>
        <v>0</v>
      </c>
      <c r="AJ5503" t="str" cm="1">
        <f t="array" ref="AJ5503">_xlfn.IFS(
C5503&lt;=20, "&lt;20",
AND(C5503&gt;=20, C5503&lt;35), "20-35",
AND(C5503&gt;=35, C5503&lt;50), "35-50",
C5503&gt;=50, "50-100"
)</f>
        <v>50-100</v>
      </c>
      <c r="AK5503" t="str" cm="1">
        <f t="array" ref="AK5503">_xlfn.IFS(
G5503&lt;6, "&lt;6",
AND(G5503&gt;=6, G5503&lt;12), "6-12",
AND(G5503&gt;=12, G5503&lt;18), "12-18",  AND(G5503&gt;=18, G5503&lt;24), "18-24", G5503&gt;=24, "24-36")</f>
        <v>24-36</v>
      </c>
    </row>
    <row r="5504" spans="1:37" x14ac:dyDescent="0.3">
      <c r="A5504" t="s">
        <v>5604</v>
      </c>
      <c r="B5504" t="s">
        <v>44</v>
      </c>
      <c r="C5504">
        <v>18</v>
      </c>
      <c r="D5504" t="s">
        <v>34</v>
      </c>
      <c r="E5504" t="s">
        <v>164</v>
      </c>
      <c r="F5504">
        <v>7</v>
      </c>
      <c r="G5504">
        <v>1</v>
      </c>
      <c r="H5504" t="s">
        <v>110</v>
      </c>
      <c r="I5504" t="s">
        <v>34</v>
      </c>
      <c r="J5504" t="s">
        <v>34</v>
      </c>
      <c r="K5504" t="s">
        <v>37</v>
      </c>
      <c r="L5504" t="s">
        <v>38</v>
      </c>
      <c r="M5504" t="s">
        <v>34</v>
      </c>
      <c r="N5504" t="s">
        <v>34</v>
      </c>
      <c r="O5504" t="s">
        <v>37</v>
      </c>
      <c r="P5504" t="s">
        <v>34</v>
      </c>
      <c r="Q5504" t="s">
        <v>37</v>
      </c>
      <c r="R5504" t="s">
        <v>37</v>
      </c>
      <c r="S5504" t="s">
        <v>37</v>
      </c>
      <c r="T5504" t="s">
        <v>37</v>
      </c>
      <c r="U5504" t="s">
        <v>46</v>
      </c>
      <c r="V5504" t="s">
        <v>37</v>
      </c>
      <c r="W5504" t="s">
        <v>51</v>
      </c>
      <c r="X5504">
        <v>48.25</v>
      </c>
      <c r="Y5504">
        <v>1293.8</v>
      </c>
      <c r="Z5504">
        <v>0</v>
      </c>
      <c r="AA5504">
        <v>0</v>
      </c>
      <c r="AB5504">
        <v>0</v>
      </c>
      <c r="AC5504">
        <v>1293.8</v>
      </c>
      <c r="AD5504" t="s">
        <v>41</v>
      </c>
      <c r="AE5504" t="s">
        <v>42</v>
      </c>
      <c r="AF5504" t="s">
        <v>42</v>
      </c>
      <c r="AG5504">
        <f t="shared" si="170"/>
        <v>0</v>
      </c>
      <c r="AH5504" t="str" cm="1">
        <f t="array" ref="AH5504">_xlfn.IFS(
X5504&lt;=20, "&lt;20",
AND(X5504&gt;=20, X5504&lt;50), "20-50",
AND(X5504&gt;=50, X5504&lt;100), "50-100",
X5504&gt;=100, "&gt;100"
)</f>
        <v>20-50</v>
      </c>
      <c r="AI5504">
        <f t="shared" si="171"/>
        <v>0</v>
      </c>
      <c r="AJ5504" t="str" cm="1">
        <f t="array" ref="AJ5504">_xlfn.IFS(
C5504&lt;=20, "&lt;20",
AND(C5504&gt;=20, C5504&lt;35), "20-35",
AND(C5504&gt;=35, C5504&lt;50), "35-50",
C5504&gt;=50, "50-100"
)</f>
        <v>&lt;20</v>
      </c>
      <c r="AK5504" t="str" cm="1">
        <f t="array" ref="AK5504">_xlfn.IFS(
G5504&lt;6, "&lt;6",
AND(G5504&gt;=6, G5504&lt;12), "6-12",
AND(G5504&gt;=12, G5504&lt;18), "12-18",  AND(G5504&gt;=18, G5504&lt;24), "18-24", G5504&gt;=24, "24-36")</f>
        <v>&lt;6</v>
      </c>
    </row>
    <row r="5505" spans="1:37" x14ac:dyDescent="0.3">
      <c r="A5505" t="s">
        <v>5605</v>
      </c>
      <c r="B5505" t="s">
        <v>44</v>
      </c>
      <c r="C5505">
        <v>20</v>
      </c>
      <c r="D5505" t="s">
        <v>37</v>
      </c>
      <c r="E5505" t="s">
        <v>90</v>
      </c>
      <c r="F5505">
        <v>2</v>
      </c>
      <c r="G5505">
        <v>1</v>
      </c>
      <c r="H5505" t="s">
        <v>66</v>
      </c>
      <c r="I5505" t="s">
        <v>37</v>
      </c>
      <c r="J5505" t="s">
        <v>37</v>
      </c>
      <c r="K5505" t="s">
        <v>37</v>
      </c>
      <c r="L5505" t="s">
        <v>72</v>
      </c>
      <c r="M5505" t="s">
        <v>37</v>
      </c>
      <c r="N5505" t="s">
        <v>37</v>
      </c>
      <c r="O5505" t="s">
        <v>37</v>
      </c>
      <c r="P5505" t="s">
        <v>37</v>
      </c>
      <c r="Q5505" t="s">
        <v>34</v>
      </c>
      <c r="R5505" t="s">
        <v>37</v>
      </c>
      <c r="S5505" t="s">
        <v>37</v>
      </c>
      <c r="T5505" t="s">
        <v>37</v>
      </c>
      <c r="U5505" t="s">
        <v>67</v>
      </c>
      <c r="V5505" t="s">
        <v>34</v>
      </c>
      <c r="W5505" t="s">
        <v>40</v>
      </c>
      <c r="X5505">
        <v>80.400000000000006</v>
      </c>
      <c r="Y5505">
        <v>5727.15</v>
      </c>
      <c r="Z5505">
        <v>0</v>
      </c>
      <c r="AA5505">
        <v>0</v>
      </c>
      <c r="AB5505">
        <v>1280.8399999999999</v>
      </c>
      <c r="AC5505">
        <v>7007.99</v>
      </c>
      <c r="AD5505" t="s">
        <v>41</v>
      </c>
      <c r="AE5505" t="s">
        <v>42</v>
      </c>
      <c r="AF5505" t="s">
        <v>42</v>
      </c>
      <c r="AG5505">
        <f t="shared" si="170"/>
        <v>0</v>
      </c>
      <c r="AH5505" t="str" cm="1">
        <f t="array" ref="AH5505">_xlfn.IFS(
X5505&lt;=20, "&lt;20",
AND(X5505&gt;=20, X5505&lt;50), "20-50",
AND(X5505&gt;=50, X5505&lt;100), "50-100",
X5505&gt;=100, "&gt;100"
)</f>
        <v>50-100</v>
      </c>
      <c r="AI5505">
        <f t="shared" si="171"/>
        <v>0</v>
      </c>
      <c r="AJ5505" t="str" cm="1">
        <f t="array" ref="AJ5505">_xlfn.IFS(
C5505&lt;=20, "&lt;20",
AND(C5505&gt;=20, C5505&lt;35), "20-35",
AND(C5505&gt;=35, C5505&lt;50), "35-50",
C5505&gt;=50, "50-100"
)</f>
        <v>&lt;20</v>
      </c>
      <c r="AK5505" t="str" cm="1">
        <f t="array" ref="AK5505">_xlfn.IFS(
G5505&lt;6, "&lt;6",
AND(G5505&gt;=6, G5505&lt;12), "6-12",
AND(G5505&gt;=12, G5505&lt;18), "12-18",  AND(G5505&gt;=18, G5505&lt;24), "18-24", G5505&gt;=24, "24-36")</f>
        <v>&lt;6</v>
      </c>
    </row>
    <row r="5506" spans="1:37" x14ac:dyDescent="0.3">
      <c r="A5506" t="s">
        <v>5606</v>
      </c>
      <c r="B5506" t="s">
        <v>44</v>
      </c>
      <c r="C5506">
        <v>25</v>
      </c>
      <c r="D5506" t="s">
        <v>37</v>
      </c>
      <c r="E5506" t="s">
        <v>69</v>
      </c>
      <c r="F5506">
        <v>13</v>
      </c>
      <c r="G5506">
        <v>17</v>
      </c>
      <c r="H5506" t="s">
        <v>36</v>
      </c>
      <c r="I5506" t="s">
        <v>37</v>
      </c>
      <c r="J5506" t="s">
        <v>34</v>
      </c>
      <c r="K5506" t="s">
        <v>37</v>
      </c>
      <c r="L5506" t="s">
        <v>50</v>
      </c>
      <c r="M5506" t="s">
        <v>34</v>
      </c>
      <c r="N5506" t="s">
        <v>34</v>
      </c>
      <c r="O5506" t="s">
        <v>37</v>
      </c>
      <c r="P5506" t="s">
        <v>34</v>
      </c>
      <c r="Q5506" t="s">
        <v>34</v>
      </c>
      <c r="R5506" t="s">
        <v>34</v>
      </c>
      <c r="S5506" t="s">
        <v>34</v>
      </c>
      <c r="T5506" t="s">
        <v>37</v>
      </c>
      <c r="U5506" t="s">
        <v>46</v>
      </c>
      <c r="V5506" t="s">
        <v>34</v>
      </c>
      <c r="W5506" t="s">
        <v>51</v>
      </c>
      <c r="X5506">
        <v>76.45</v>
      </c>
      <c r="Y5506">
        <v>1117.55</v>
      </c>
      <c r="Z5506">
        <v>0</v>
      </c>
      <c r="AA5506">
        <v>0</v>
      </c>
      <c r="AB5506">
        <v>258.44</v>
      </c>
      <c r="AC5506">
        <v>1375.99</v>
      </c>
      <c r="AD5506" t="s">
        <v>41</v>
      </c>
      <c r="AE5506" t="s">
        <v>42</v>
      </c>
      <c r="AF5506" t="s">
        <v>42</v>
      </c>
      <c r="AG5506">
        <f t="shared" si="170"/>
        <v>0</v>
      </c>
      <c r="AH5506" t="str" cm="1">
        <f t="array" ref="AH5506">_xlfn.IFS(
X5506&lt;=20, "&lt;20",
AND(X5506&gt;=20, X5506&lt;50), "20-50",
AND(X5506&gt;=50, X5506&lt;100), "50-100",
X5506&gt;=100, "&gt;100"
)</f>
        <v>50-100</v>
      </c>
      <c r="AI5506">
        <f t="shared" si="171"/>
        <v>0</v>
      </c>
      <c r="AJ5506" t="str" cm="1">
        <f t="array" ref="AJ5506">_xlfn.IFS(
C5506&lt;=20, "&lt;20",
AND(C5506&gt;=20, C5506&lt;35), "20-35",
AND(C5506&gt;=35, C5506&lt;50), "35-50",
C5506&gt;=50, "50-100"
)</f>
        <v>20-35</v>
      </c>
      <c r="AK5506" t="str" cm="1">
        <f t="array" ref="AK5506">_xlfn.IFS(
G5506&lt;6, "&lt;6",
AND(G5506&gt;=6, G5506&lt;12), "6-12",
AND(G5506&gt;=12, G5506&lt;18), "12-18",  AND(G5506&gt;=18, G5506&lt;24), "18-24", G5506&gt;=24, "24-36")</f>
        <v>12-18</v>
      </c>
    </row>
    <row r="5507" spans="1:37" x14ac:dyDescent="0.3">
      <c r="A5507" t="s">
        <v>5607</v>
      </c>
      <c r="B5507" t="s">
        <v>33</v>
      </c>
      <c r="C5507">
        <v>24</v>
      </c>
      <c r="D5507" t="s">
        <v>37</v>
      </c>
      <c r="E5507" t="s">
        <v>124</v>
      </c>
      <c r="F5507">
        <v>3</v>
      </c>
      <c r="G5507">
        <v>1</v>
      </c>
      <c r="H5507" t="s">
        <v>36</v>
      </c>
      <c r="I5507" t="s">
        <v>37</v>
      </c>
      <c r="J5507" t="s">
        <v>37</v>
      </c>
      <c r="K5507" t="s">
        <v>37</v>
      </c>
      <c r="L5507" t="s">
        <v>38</v>
      </c>
      <c r="M5507" t="s">
        <v>34</v>
      </c>
      <c r="N5507" t="s">
        <v>34</v>
      </c>
      <c r="O5507" t="s">
        <v>34</v>
      </c>
      <c r="P5507" t="s">
        <v>37</v>
      </c>
      <c r="Q5507" t="s">
        <v>34</v>
      </c>
      <c r="R5507" t="s">
        <v>34</v>
      </c>
      <c r="S5507" t="s">
        <v>34</v>
      </c>
      <c r="T5507" t="s">
        <v>37</v>
      </c>
      <c r="U5507" t="s">
        <v>39</v>
      </c>
      <c r="V5507" t="s">
        <v>34</v>
      </c>
      <c r="W5507" t="s">
        <v>51</v>
      </c>
      <c r="X5507">
        <v>54.6</v>
      </c>
      <c r="Y5507">
        <v>1242.25</v>
      </c>
      <c r="Z5507">
        <v>28.42</v>
      </c>
      <c r="AA5507">
        <v>0</v>
      </c>
      <c r="AB5507">
        <v>180.48</v>
      </c>
      <c r="AC5507">
        <v>1394.31</v>
      </c>
      <c r="AD5507" t="s">
        <v>41</v>
      </c>
      <c r="AE5507" t="s">
        <v>42</v>
      </c>
      <c r="AF5507" t="s">
        <v>42</v>
      </c>
      <c r="AG5507">
        <f t="shared" ref="AG5507:AG5570" si="172">IF(AD5507="Churned", 1,0)</f>
        <v>0</v>
      </c>
      <c r="AH5507" t="str" cm="1">
        <f t="array" ref="AH5507">_xlfn.IFS(
X5507&lt;=20, "&lt;20",
AND(X5507&gt;=20, X5507&lt;50), "20-50",
AND(X5507&gt;=50, X5507&lt;100), "50-100",
X5507&gt;=100, "&gt;100"
)</f>
        <v>50-100</v>
      </c>
      <c r="AI5507">
        <f t="shared" ref="AI5507:AI5570" si="173">IF(AD5507="Joined", 1, 0)</f>
        <v>0</v>
      </c>
      <c r="AJ5507" t="str" cm="1">
        <f t="array" ref="AJ5507">_xlfn.IFS(
C5507&lt;=20, "&lt;20",
AND(C5507&gt;=20, C5507&lt;35), "20-35",
AND(C5507&gt;=35, C5507&lt;50), "35-50",
C5507&gt;=50, "50-100"
)</f>
        <v>20-35</v>
      </c>
      <c r="AK5507" t="str" cm="1">
        <f t="array" ref="AK5507">_xlfn.IFS(
G5507&lt;6, "&lt;6",
AND(G5507&gt;=6, G5507&lt;12), "6-12",
AND(G5507&gt;=12, G5507&lt;18), "12-18",  AND(G5507&gt;=18, G5507&lt;24), "18-24", G5507&gt;=24, "24-36")</f>
        <v>&lt;6</v>
      </c>
    </row>
    <row r="5508" spans="1:37" x14ac:dyDescent="0.3">
      <c r="A5508" t="s">
        <v>5608</v>
      </c>
      <c r="B5508" t="s">
        <v>33</v>
      </c>
      <c r="C5508">
        <v>80</v>
      </c>
      <c r="D5508" t="s">
        <v>34</v>
      </c>
      <c r="E5508" t="s">
        <v>64</v>
      </c>
      <c r="F5508">
        <v>7</v>
      </c>
      <c r="G5508">
        <v>10</v>
      </c>
      <c r="H5508" t="s">
        <v>36</v>
      </c>
      <c r="I5508" t="s">
        <v>37</v>
      </c>
      <c r="J5508" t="s">
        <v>37</v>
      </c>
      <c r="K5508" t="s">
        <v>37</v>
      </c>
      <c r="L5508" t="s">
        <v>50</v>
      </c>
      <c r="M5508" t="s">
        <v>34</v>
      </c>
      <c r="N5508" t="s">
        <v>34</v>
      </c>
      <c r="O5508" t="s">
        <v>37</v>
      </c>
      <c r="P5508" t="s">
        <v>34</v>
      </c>
      <c r="Q5508" t="s">
        <v>37</v>
      </c>
      <c r="R5508" t="s">
        <v>37</v>
      </c>
      <c r="S5508" t="s">
        <v>34</v>
      </c>
      <c r="T5508" t="s">
        <v>34</v>
      </c>
      <c r="U5508" t="s">
        <v>67</v>
      </c>
      <c r="V5508" t="s">
        <v>37</v>
      </c>
      <c r="W5508" t="s">
        <v>51</v>
      </c>
      <c r="X5508">
        <v>101.05</v>
      </c>
      <c r="Y5508">
        <v>5594</v>
      </c>
      <c r="Z5508">
        <v>0</v>
      </c>
      <c r="AA5508">
        <v>10</v>
      </c>
      <c r="AB5508">
        <v>290.64</v>
      </c>
      <c r="AC5508">
        <v>5894.64</v>
      </c>
      <c r="AD5508" t="s">
        <v>41</v>
      </c>
      <c r="AE5508" t="s">
        <v>42</v>
      </c>
      <c r="AF5508" t="s">
        <v>42</v>
      </c>
      <c r="AG5508">
        <f t="shared" si="172"/>
        <v>0</v>
      </c>
      <c r="AH5508" t="str" cm="1">
        <f t="array" ref="AH5508">_xlfn.IFS(
X5508&lt;=20, "&lt;20",
AND(X5508&gt;=20, X5508&lt;50), "20-50",
AND(X5508&gt;=50, X5508&lt;100), "50-100",
X5508&gt;=100, "&gt;100"
)</f>
        <v>&gt;100</v>
      </c>
      <c r="AI5508">
        <f t="shared" si="173"/>
        <v>0</v>
      </c>
      <c r="AJ5508" t="str" cm="1">
        <f t="array" ref="AJ5508">_xlfn.IFS(
C5508&lt;=20, "&lt;20",
AND(C5508&gt;=20, C5508&lt;35), "20-35",
AND(C5508&gt;=35, C5508&lt;50), "35-50",
C5508&gt;=50, "50-100"
)</f>
        <v>50-100</v>
      </c>
      <c r="AK5508" t="str" cm="1">
        <f t="array" ref="AK5508">_xlfn.IFS(
G5508&lt;6, "&lt;6",
AND(G5508&gt;=6, G5508&lt;12), "6-12",
AND(G5508&gt;=12, G5508&lt;18), "12-18",  AND(G5508&gt;=18, G5508&lt;24), "18-24", G5508&gt;=24, "24-36")</f>
        <v>6-12</v>
      </c>
    </row>
    <row r="5509" spans="1:37" x14ac:dyDescent="0.3">
      <c r="A5509" t="s">
        <v>5609</v>
      </c>
      <c r="B5509" t="s">
        <v>44</v>
      </c>
      <c r="C5509">
        <v>82</v>
      </c>
      <c r="D5509" t="s">
        <v>37</v>
      </c>
      <c r="E5509" t="s">
        <v>48</v>
      </c>
      <c r="F5509">
        <v>7</v>
      </c>
      <c r="G5509">
        <v>36</v>
      </c>
      <c r="H5509" t="s">
        <v>36</v>
      </c>
      <c r="I5509" t="s">
        <v>37</v>
      </c>
      <c r="J5509" t="s">
        <v>37</v>
      </c>
      <c r="K5509" t="s">
        <v>37</v>
      </c>
      <c r="L5509" t="s">
        <v>50</v>
      </c>
      <c r="M5509" t="s">
        <v>37</v>
      </c>
      <c r="N5509" t="s">
        <v>34</v>
      </c>
      <c r="O5509" t="s">
        <v>34</v>
      </c>
      <c r="P5509" t="s">
        <v>34</v>
      </c>
      <c r="Q5509" t="s">
        <v>34</v>
      </c>
      <c r="R5509" t="s">
        <v>34</v>
      </c>
      <c r="S5509" t="s">
        <v>34</v>
      </c>
      <c r="T5509" t="s">
        <v>37</v>
      </c>
      <c r="U5509" t="s">
        <v>46</v>
      </c>
      <c r="V5509" t="s">
        <v>37</v>
      </c>
      <c r="W5509" t="s">
        <v>51</v>
      </c>
      <c r="X5509">
        <v>80.3</v>
      </c>
      <c r="Y5509">
        <v>80.3</v>
      </c>
      <c r="Z5509">
        <v>0</v>
      </c>
      <c r="AA5509">
        <v>0</v>
      </c>
      <c r="AB5509">
        <v>17.510000000000002</v>
      </c>
      <c r="AC5509">
        <v>97.81</v>
      </c>
      <c r="AD5509" t="s">
        <v>52</v>
      </c>
      <c r="AE5509" t="s">
        <v>53</v>
      </c>
      <c r="AF5509" t="s">
        <v>54</v>
      </c>
      <c r="AG5509">
        <f t="shared" si="172"/>
        <v>1</v>
      </c>
      <c r="AH5509" t="str" cm="1">
        <f t="array" ref="AH5509">_xlfn.IFS(
X5509&lt;=20, "&lt;20",
AND(X5509&gt;=20, X5509&lt;50), "20-50",
AND(X5509&gt;=50, X5509&lt;100), "50-100",
X5509&gt;=100, "&gt;100"
)</f>
        <v>50-100</v>
      </c>
      <c r="AI5509">
        <f t="shared" si="173"/>
        <v>0</v>
      </c>
      <c r="AJ5509" t="str" cm="1">
        <f t="array" ref="AJ5509">_xlfn.IFS(
C5509&lt;=20, "&lt;20",
AND(C5509&gt;=20, C5509&lt;35), "20-35",
AND(C5509&gt;=35, C5509&lt;50), "35-50",
C5509&gt;=50, "50-100"
)</f>
        <v>50-100</v>
      </c>
      <c r="AK5509" t="str" cm="1">
        <f t="array" ref="AK5509">_xlfn.IFS(
G5509&lt;6, "&lt;6",
AND(G5509&gt;=6, G5509&lt;12), "6-12",
AND(G5509&gt;=12, G5509&lt;18), "12-18",  AND(G5509&gt;=18, G5509&lt;24), "18-24", G5509&gt;=24, "24-36")</f>
        <v>24-36</v>
      </c>
    </row>
    <row r="5510" spans="1:37" x14ac:dyDescent="0.3">
      <c r="A5510" t="s">
        <v>5610</v>
      </c>
      <c r="B5510" t="s">
        <v>33</v>
      </c>
      <c r="C5510">
        <v>69</v>
      </c>
      <c r="D5510" t="s">
        <v>37</v>
      </c>
      <c r="E5510" t="s">
        <v>45</v>
      </c>
      <c r="F5510">
        <v>5</v>
      </c>
      <c r="G5510">
        <v>22</v>
      </c>
      <c r="H5510" t="s">
        <v>36</v>
      </c>
      <c r="I5510" t="s">
        <v>37</v>
      </c>
      <c r="J5510" t="s">
        <v>37</v>
      </c>
      <c r="K5510" t="s">
        <v>37</v>
      </c>
      <c r="L5510" t="s">
        <v>38</v>
      </c>
      <c r="M5510" t="s">
        <v>37</v>
      </c>
      <c r="N5510" t="s">
        <v>37</v>
      </c>
      <c r="O5510" t="s">
        <v>34</v>
      </c>
      <c r="P5510" t="s">
        <v>37</v>
      </c>
      <c r="Q5510" t="s">
        <v>34</v>
      </c>
      <c r="R5510" t="s">
        <v>34</v>
      </c>
      <c r="S5510" t="s">
        <v>34</v>
      </c>
      <c r="T5510" t="s">
        <v>37</v>
      </c>
      <c r="U5510" t="s">
        <v>67</v>
      </c>
      <c r="V5510" t="s">
        <v>34</v>
      </c>
      <c r="W5510" t="s">
        <v>51</v>
      </c>
      <c r="X5510">
        <v>64.2</v>
      </c>
      <c r="Y5510">
        <v>475</v>
      </c>
      <c r="Z5510">
        <v>0</v>
      </c>
      <c r="AA5510">
        <v>0</v>
      </c>
      <c r="AB5510">
        <v>22.33</v>
      </c>
      <c r="AC5510">
        <v>497.33</v>
      </c>
      <c r="AD5510" t="s">
        <v>41</v>
      </c>
      <c r="AE5510" t="s">
        <v>42</v>
      </c>
      <c r="AF5510" t="s">
        <v>42</v>
      </c>
      <c r="AG5510">
        <f t="shared" si="172"/>
        <v>0</v>
      </c>
      <c r="AH5510" t="str" cm="1">
        <f t="array" ref="AH5510">_xlfn.IFS(
X5510&lt;=20, "&lt;20",
AND(X5510&gt;=20, X5510&lt;50), "20-50",
AND(X5510&gt;=50, X5510&lt;100), "50-100",
X5510&gt;=100, "&gt;100"
)</f>
        <v>50-100</v>
      </c>
      <c r="AI5510">
        <f t="shared" si="173"/>
        <v>0</v>
      </c>
      <c r="AJ5510" t="str" cm="1">
        <f t="array" ref="AJ5510">_xlfn.IFS(
C5510&lt;=20, "&lt;20",
AND(C5510&gt;=20, C5510&lt;35), "20-35",
AND(C5510&gt;=35, C5510&lt;50), "35-50",
C5510&gt;=50, "50-100"
)</f>
        <v>50-100</v>
      </c>
      <c r="AK5510" t="str" cm="1">
        <f t="array" ref="AK5510">_xlfn.IFS(
G5510&lt;6, "&lt;6",
AND(G5510&gt;=6, G5510&lt;12), "6-12",
AND(G5510&gt;=12, G5510&lt;18), "12-18",  AND(G5510&gt;=18, G5510&lt;24), "18-24", G5510&gt;=24, "24-36")</f>
        <v>18-24</v>
      </c>
    </row>
    <row r="5511" spans="1:37" x14ac:dyDescent="0.3">
      <c r="A5511" t="s">
        <v>5611</v>
      </c>
      <c r="B5511" t="s">
        <v>44</v>
      </c>
      <c r="C5511">
        <v>64</v>
      </c>
      <c r="D5511" t="s">
        <v>37</v>
      </c>
      <c r="E5511" t="s">
        <v>76</v>
      </c>
      <c r="F5511">
        <v>11</v>
      </c>
      <c r="G5511">
        <v>3</v>
      </c>
      <c r="H5511" t="s">
        <v>49</v>
      </c>
      <c r="I5511" t="s">
        <v>37</v>
      </c>
      <c r="J5511" t="s">
        <v>34</v>
      </c>
      <c r="K5511" t="s">
        <v>37</v>
      </c>
      <c r="L5511" t="s">
        <v>72</v>
      </c>
      <c r="M5511" t="s">
        <v>37</v>
      </c>
      <c r="N5511" t="s">
        <v>34</v>
      </c>
      <c r="O5511" t="s">
        <v>34</v>
      </c>
      <c r="P5511" t="s">
        <v>37</v>
      </c>
      <c r="Q5511" t="s">
        <v>37</v>
      </c>
      <c r="R5511" t="s">
        <v>34</v>
      </c>
      <c r="S5511" t="s">
        <v>34</v>
      </c>
      <c r="T5511" t="s">
        <v>37</v>
      </c>
      <c r="U5511" t="s">
        <v>46</v>
      </c>
      <c r="V5511" t="s">
        <v>37</v>
      </c>
      <c r="W5511" t="s">
        <v>51</v>
      </c>
      <c r="X5511">
        <v>64.349999999999994</v>
      </c>
      <c r="Y5511">
        <v>352.65</v>
      </c>
      <c r="Z5511">
        <v>0</v>
      </c>
      <c r="AA5511">
        <v>0</v>
      </c>
      <c r="AB5511">
        <v>41.6</v>
      </c>
      <c r="AC5511">
        <v>394.25</v>
      </c>
      <c r="AD5511" t="s">
        <v>41</v>
      </c>
      <c r="AE5511" t="s">
        <v>42</v>
      </c>
      <c r="AF5511" t="s">
        <v>42</v>
      </c>
      <c r="AG5511">
        <f t="shared" si="172"/>
        <v>0</v>
      </c>
      <c r="AH5511" t="str" cm="1">
        <f t="array" ref="AH5511">_xlfn.IFS(
X5511&lt;=20, "&lt;20",
AND(X5511&gt;=20, X5511&lt;50), "20-50",
AND(X5511&gt;=50, X5511&lt;100), "50-100",
X5511&gt;=100, "&gt;100"
)</f>
        <v>50-100</v>
      </c>
      <c r="AI5511">
        <f t="shared" si="173"/>
        <v>0</v>
      </c>
      <c r="AJ5511" t="str" cm="1">
        <f t="array" ref="AJ5511">_xlfn.IFS(
C5511&lt;=20, "&lt;20",
AND(C5511&gt;=20, C5511&lt;35), "20-35",
AND(C5511&gt;=35, C5511&lt;50), "35-50",
C5511&gt;=50, "50-100"
)</f>
        <v>50-100</v>
      </c>
      <c r="AK5511" t="str" cm="1">
        <f t="array" ref="AK5511">_xlfn.IFS(
G5511&lt;6, "&lt;6",
AND(G5511&gt;=6, G5511&lt;12), "6-12",
AND(G5511&gt;=12, G5511&lt;18), "12-18",  AND(G5511&gt;=18, G5511&lt;24), "18-24", G5511&gt;=24, "24-36")</f>
        <v>&lt;6</v>
      </c>
    </row>
    <row r="5512" spans="1:37" x14ac:dyDescent="0.3">
      <c r="A5512" t="s">
        <v>5612</v>
      </c>
      <c r="B5512" t="s">
        <v>44</v>
      </c>
      <c r="C5512">
        <v>43</v>
      </c>
      <c r="D5512" t="s">
        <v>34</v>
      </c>
      <c r="E5512" t="s">
        <v>69</v>
      </c>
      <c r="F5512">
        <v>1</v>
      </c>
      <c r="G5512">
        <v>13</v>
      </c>
      <c r="H5512" t="s">
        <v>49</v>
      </c>
      <c r="I5512" t="s">
        <v>37</v>
      </c>
      <c r="J5512" t="s">
        <v>34</v>
      </c>
      <c r="K5512" t="s">
        <v>37</v>
      </c>
      <c r="L5512" t="s">
        <v>50</v>
      </c>
      <c r="M5512" t="s">
        <v>34</v>
      </c>
      <c r="N5512" t="s">
        <v>34</v>
      </c>
      <c r="O5512" t="s">
        <v>34</v>
      </c>
      <c r="P5512" t="s">
        <v>34</v>
      </c>
      <c r="Q5512" t="s">
        <v>34</v>
      </c>
      <c r="R5512" t="s">
        <v>34</v>
      </c>
      <c r="S5512" t="s">
        <v>34</v>
      </c>
      <c r="T5512" t="s">
        <v>34</v>
      </c>
      <c r="U5512" t="s">
        <v>46</v>
      </c>
      <c r="V5512" t="s">
        <v>37</v>
      </c>
      <c r="W5512" t="s">
        <v>143</v>
      </c>
      <c r="X5512">
        <v>69.400000000000006</v>
      </c>
      <c r="Y5512">
        <v>69.400000000000006</v>
      </c>
      <c r="Z5512">
        <v>0</v>
      </c>
      <c r="AA5512">
        <v>10</v>
      </c>
      <c r="AB5512">
        <v>33.46</v>
      </c>
      <c r="AC5512">
        <v>112.86</v>
      </c>
      <c r="AD5512" t="s">
        <v>52</v>
      </c>
      <c r="AE5512" t="s">
        <v>53</v>
      </c>
      <c r="AF5512" t="s">
        <v>54</v>
      </c>
      <c r="AG5512">
        <f t="shared" si="172"/>
        <v>1</v>
      </c>
      <c r="AH5512" t="str" cm="1">
        <f t="array" ref="AH5512">_xlfn.IFS(
X5512&lt;=20, "&lt;20",
AND(X5512&gt;=20, X5512&lt;50), "20-50",
AND(X5512&gt;=50, X5512&lt;100), "50-100",
X5512&gt;=100, "&gt;100"
)</f>
        <v>50-100</v>
      </c>
      <c r="AI5512">
        <f t="shared" si="173"/>
        <v>0</v>
      </c>
      <c r="AJ5512" t="str" cm="1">
        <f t="array" ref="AJ5512">_xlfn.IFS(
C5512&lt;=20, "&lt;20",
AND(C5512&gt;=20, C5512&lt;35), "20-35",
AND(C5512&gt;=35, C5512&lt;50), "35-50",
C5512&gt;=50, "50-100"
)</f>
        <v>35-50</v>
      </c>
      <c r="AK5512" t="str" cm="1">
        <f t="array" ref="AK5512">_xlfn.IFS(
G5512&lt;6, "&lt;6",
AND(G5512&gt;=6, G5512&lt;12), "6-12",
AND(G5512&gt;=12, G5512&lt;18), "12-18",  AND(G5512&gt;=18, G5512&lt;24), "18-24", G5512&gt;=24, "24-36")</f>
        <v>12-18</v>
      </c>
    </row>
    <row r="5513" spans="1:37" x14ac:dyDescent="0.3">
      <c r="A5513" t="s">
        <v>5613</v>
      </c>
      <c r="B5513" t="s">
        <v>33</v>
      </c>
      <c r="C5513">
        <v>34</v>
      </c>
      <c r="D5513" t="s">
        <v>34</v>
      </c>
      <c r="E5513" t="s">
        <v>114</v>
      </c>
      <c r="F5513">
        <v>9</v>
      </c>
      <c r="G5513">
        <v>28</v>
      </c>
      <c r="H5513" t="s">
        <v>49</v>
      </c>
      <c r="I5513" t="s">
        <v>37</v>
      </c>
      <c r="J5513" t="s">
        <v>37</v>
      </c>
      <c r="K5513" t="s">
        <v>37</v>
      </c>
      <c r="L5513" t="s">
        <v>50</v>
      </c>
      <c r="M5513" t="s">
        <v>34</v>
      </c>
      <c r="N5513" t="s">
        <v>34</v>
      </c>
      <c r="O5513" t="s">
        <v>34</v>
      </c>
      <c r="P5513" t="s">
        <v>34</v>
      </c>
      <c r="Q5513" t="s">
        <v>34</v>
      </c>
      <c r="R5513" t="s">
        <v>34</v>
      </c>
      <c r="S5513" t="s">
        <v>34</v>
      </c>
      <c r="T5513" t="s">
        <v>37</v>
      </c>
      <c r="U5513" t="s">
        <v>46</v>
      </c>
      <c r="V5513" t="s">
        <v>37</v>
      </c>
      <c r="W5513" t="s">
        <v>51</v>
      </c>
      <c r="X5513">
        <v>75.099999999999994</v>
      </c>
      <c r="Y5513">
        <v>552.95000000000005</v>
      </c>
      <c r="Z5513">
        <v>0</v>
      </c>
      <c r="AA5513">
        <v>0</v>
      </c>
      <c r="AB5513">
        <v>132.93</v>
      </c>
      <c r="AC5513">
        <v>685.88</v>
      </c>
      <c r="AD5513" t="s">
        <v>52</v>
      </c>
      <c r="AE5513" t="s">
        <v>53</v>
      </c>
      <c r="AF5513" t="s">
        <v>162</v>
      </c>
      <c r="AG5513">
        <f t="shared" si="172"/>
        <v>1</v>
      </c>
      <c r="AH5513" t="str" cm="1">
        <f t="array" ref="AH5513">_xlfn.IFS(
X5513&lt;=20, "&lt;20",
AND(X5513&gt;=20, X5513&lt;50), "20-50",
AND(X5513&gt;=50, X5513&lt;100), "50-100",
X5513&gt;=100, "&gt;100"
)</f>
        <v>50-100</v>
      </c>
      <c r="AI5513">
        <f t="shared" si="173"/>
        <v>0</v>
      </c>
      <c r="AJ5513" t="str" cm="1">
        <f t="array" ref="AJ5513">_xlfn.IFS(
C5513&lt;=20, "&lt;20",
AND(C5513&gt;=20, C5513&lt;35), "20-35",
AND(C5513&gt;=35, C5513&lt;50), "35-50",
C5513&gt;=50, "50-100"
)</f>
        <v>20-35</v>
      </c>
      <c r="AK5513" t="str" cm="1">
        <f t="array" ref="AK5513">_xlfn.IFS(
G5513&lt;6, "&lt;6",
AND(G5513&gt;=6, G5513&lt;12), "6-12",
AND(G5513&gt;=12, G5513&lt;18), "12-18",  AND(G5513&gt;=18, G5513&lt;24), "18-24", G5513&gt;=24, "24-36")</f>
        <v>24-36</v>
      </c>
    </row>
    <row r="5514" spans="1:37" x14ac:dyDescent="0.3">
      <c r="A5514" t="s">
        <v>5614</v>
      </c>
      <c r="B5514" t="s">
        <v>44</v>
      </c>
      <c r="C5514">
        <v>59</v>
      </c>
      <c r="D5514" t="s">
        <v>34</v>
      </c>
      <c r="E5514" t="s">
        <v>114</v>
      </c>
      <c r="F5514">
        <v>13</v>
      </c>
      <c r="G5514">
        <v>2</v>
      </c>
      <c r="H5514" t="s">
        <v>57</v>
      </c>
      <c r="I5514" t="s">
        <v>37</v>
      </c>
      <c r="J5514" t="s">
        <v>34</v>
      </c>
      <c r="K5514" t="s">
        <v>37</v>
      </c>
      <c r="L5514" t="s">
        <v>50</v>
      </c>
      <c r="M5514" t="s">
        <v>34</v>
      </c>
      <c r="N5514" t="s">
        <v>37</v>
      </c>
      <c r="O5514" t="s">
        <v>34</v>
      </c>
      <c r="P5514" t="s">
        <v>34</v>
      </c>
      <c r="Q5514" t="s">
        <v>34</v>
      </c>
      <c r="R5514" t="s">
        <v>34</v>
      </c>
      <c r="S5514" t="s">
        <v>34</v>
      </c>
      <c r="T5514" t="s">
        <v>37</v>
      </c>
      <c r="U5514" t="s">
        <v>46</v>
      </c>
      <c r="V5514" t="s">
        <v>34</v>
      </c>
      <c r="W5514" t="s">
        <v>51</v>
      </c>
      <c r="X5514">
        <v>73.25</v>
      </c>
      <c r="Y5514">
        <v>1195.75</v>
      </c>
      <c r="Z5514">
        <v>0</v>
      </c>
      <c r="AA5514">
        <v>0</v>
      </c>
      <c r="AB5514">
        <v>640.48</v>
      </c>
      <c r="AC5514">
        <v>1836.23</v>
      </c>
      <c r="AD5514" t="s">
        <v>41</v>
      </c>
      <c r="AE5514" t="s">
        <v>42</v>
      </c>
      <c r="AF5514" t="s">
        <v>42</v>
      </c>
      <c r="AG5514">
        <f t="shared" si="172"/>
        <v>0</v>
      </c>
      <c r="AH5514" t="str" cm="1">
        <f t="array" ref="AH5514">_xlfn.IFS(
X5514&lt;=20, "&lt;20",
AND(X5514&gt;=20, X5514&lt;50), "20-50",
AND(X5514&gt;=50, X5514&lt;100), "50-100",
X5514&gt;=100, "&gt;100"
)</f>
        <v>50-100</v>
      </c>
      <c r="AI5514">
        <f t="shared" si="173"/>
        <v>0</v>
      </c>
      <c r="AJ5514" t="str" cm="1">
        <f t="array" ref="AJ5514">_xlfn.IFS(
C5514&lt;=20, "&lt;20",
AND(C5514&gt;=20, C5514&lt;35), "20-35",
AND(C5514&gt;=35, C5514&lt;50), "35-50",
C5514&gt;=50, "50-100"
)</f>
        <v>50-100</v>
      </c>
      <c r="AK5514" t="str" cm="1">
        <f t="array" ref="AK5514">_xlfn.IFS(
G5514&lt;6, "&lt;6",
AND(G5514&gt;=6, G5514&lt;12), "6-12",
AND(G5514&gt;=12, G5514&lt;18), "12-18",  AND(G5514&gt;=18, G5514&lt;24), "18-24", G5514&gt;=24, "24-36")</f>
        <v>&lt;6</v>
      </c>
    </row>
    <row r="5515" spans="1:37" x14ac:dyDescent="0.3">
      <c r="A5515" t="s">
        <v>5615</v>
      </c>
      <c r="B5515" t="s">
        <v>44</v>
      </c>
      <c r="C5515">
        <v>34</v>
      </c>
      <c r="D5515" t="s">
        <v>37</v>
      </c>
      <c r="E5515" t="s">
        <v>61</v>
      </c>
      <c r="F5515">
        <v>5</v>
      </c>
      <c r="G5515">
        <v>4</v>
      </c>
      <c r="H5515" t="s">
        <v>57</v>
      </c>
      <c r="I5515" t="s">
        <v>37</v>
      </c>
      <c r="J5515" t="s">
        <v>34</v>
      </c>
      <c r="K5515" t="s">
        <v>37</v>
      </c>
      <c r="L5515" t="s">
        <v>72</v>
      </c>
      <c r="M5515" t="s">
        <v>34</v>
      </c>
      <c r="N5515" t="s">
        <v>37</v>
      </c>
      <c r="O5515" t="s">
        <v>37</v>
      </c>
      <c r="P5515" t="s">
        <v>34</v>
      </c>
      <c r="Q5515" t="s">
        <v>34</v>
      </c>
      <c r="R5515" t="s">
        <v>37</v>
      </c>
      <c r="S5515" t="s">
        <v>37</v>
      </c>
      <c r="T5515" t="s">
        <v>37</v>
      </c>
      <c r="U5515" t="s">
        <v>39</v>
      </c>
      <c r="V5515" t="s">
        <v>37</v>
      </c>
      <c r="W5515" t="s">
        <v>40</v>
      </c>
      <c r="X5515">
        <v>65.900000000000006</v>
      </c>
      <c r="Y5515">
        <v>660.05</v>
      </c>
      <c r="Z5515">
        <v>0</v>
      </c>
      <c r="AA5515">
        <v>0</v>
      </c>
      <c r="AB5515">
        <v>420</v>
      </c>
      <c r="AC5515">
        <v>1080.05</v>
      </c>
      <c r="AD5515" t="s">
        <v>41</v>
      </c>
      <c r="AE5515" t="s">
        <v>42</v>
      </c>
      <c r="AF5515" t="s">
        <v>42</v>
      </c>
      <c r="AG5515">
        <f t="shared" si="172"/>
        <v>0</v>
      </c>
      <c r="AH5515" t="str" cm="1">
        <f t="array" ref="AH5515">_xlfn.IFS(
X5515&lt;=20, "&lt;20",
AND(X5515&gt;=20, X5515&lt;50), "20-50",
AND(X5515&gt;=50, X5515&lt;100), "50-100",
X5515&gt;=100, "&gt;100"
)</f>
        <v>50-100</v>
      </c>
      <c r="AI5515">
        <f t="shared" si="173"/>
        <v>0</v>
      </c>
      <c r="AJ5515" t="str" cm="1">
        <f t="array" ref="AJ5515">_xlfn.IFS(
C5515&lt;=20, "&lt;20",
AND(C5515&gt;=20, C5515&lt;35), "20-35",
AND(C5515&gt;=35, C5515&lt;50), "35-50",
C5515&gt;=50, "50-100"
)</f>
        <v>20-35</v>
      </c>
      <c r="AK5515" t="str" cm="1">
        <f t="array" ref="AK5515">_xlfn.IFS(
G5515&lt;6, "&lt;6",
AND(G5515&gt;=6, G5515&lt;12), "6-12",
AND(G5515&gt;=12, G5515&lt;18), "12-18",  AND(G5515&gt;=18, G5515&lt;24), "18-24", G5515&gt;=24, "24-36")</f>
        <v>&lt;6</v>
      </c>
    </row>
    <row r="5516" spans="1:37" x14ac:dyDescent="0.3">
      <c r="A5516" t="s">
        <v>5616</v>
      </c>
      <c r="B5516" t="s">
        <v>44</v>
      </c>
      <c r="C5516">
        <v>37</v>
      </c>
      <c r="D5516" t="s">
        <v>37</v>
      </c>
      <c r="E5516" t="s">
        <v>56</v>
      </c>
      <c r="F5516">
        <v>6</v>
      </c>
      <c r="G5516">
        <v>19</v>
      </c>
      <c r="H5516" t="s">
        <v>36</v>
      </c>
      <c r="I5516" t="s">
        <v>37</v>
      </c>
      <c r="J5516" t="s">
        <v>37</v>
      </c>
      <c r="K5516" t="s">
        <v>37</v>
      </c>
      <c r="L5516" t="s">
        <v>72</v>
      </c>
      <c r="M5516" t="s">
        <v>37</v>
      </c>
      <c r="N5516" t="s">
        <v>37</v>
      </c>
      <c r="O5516" t="s">
        <v>34</v>
      </c>
      <c r="P5516" t="s">
        <v>34</v>
      </c>
      <c r="Q5516" t="s">
        <v>34</v>
      </c>
      <c r="R5516" t="s">
        <v>34</v>
      </c>
      <c r="S5516" t="s">
        <v>34</v>
      </c>
      <c r="T5516" t="s">
        <v>37</v>
      </c>
      <c r="U5516" t="s">
        <v>67</v>
      </c>
      <c r="V5516" t="s">
        <v>34</v>
      </c>
      <c r="W5516" t="s">
        <v>51</v>
      </c>
      <c r="X5516">
        <v>59.75</v>
      </c>
      <c r="Y5516">
        <v>4265</v>
      </c>
      <c r="Z5516">
        <v>0</v>
      </c>
      <c r="AA5516">
        <v>0</v>
      </c>
      <c r="AB5516">
        <v>909.36</v>
      </c>
      <c r="AC5516">
        <v>5174.3599999999997</v>
      </c>
      <c r="AD5516" t="s">
        <v>41</v>
      </c>
      <c r="AE5516" t="s">
        <v>42</v>
      </c>
      <c r="AF5516" t="s">
        <v>42</v>
      </c>
      <c r="AG5516">
        <f t="shared" si="172"/>
        <v>0</v>
      </c>
      <c r="AH5516" t="str" cm="1">
        <f t="array" ref="AH5516">_xlfn.IFS(
X5516&lt;=20, "&lt;20",
AND(X5516&gt;=20, X5516&lt;50), "20-50",
AND(X5516&gt;=50, X5516&lt;100), "50-100",
X5516&gt;=100, "&gt;100"
)</f>
        <v>50-100</v>
      </c>
      <c r="AI5516">
        <f t="shared" si="173"/>
        <v>0</v>
      </c>
      <c r="AJ5516" t="str" cm="1">
        <f t="array" ref="AJ5516">_xlfn.IFS(
C5516&lt;=20, "&lt;20",
AND(C5516&gt;=20, C5516&lt;35), "20-35",
AND(C5516&gt;=35, C5516&lt;50), "35-50",
C5516&gt;=50, "50-100"
)</f>
        <v>35-50</v>
      </c>
      <c r="AK5516" t="str" cm="1">
        <f t="array" ref="AK5516">_xlfn.IFS(
G5516&lt;6, "&lt;6",
AND(G5516&gt;=6, G5516&lt;12), "6-12",
AND(G5516&gt;=12, G5516&lt;18), "12-18",  AND(G5516&gt;=18, G5516&lt;24), "18-24", G5516&gt;=24, "24-36")</f>
        <v>18-24</v>
      </c>
    </row>
    <row r="5517" spans="1:37" x14ac:dyDescent="0.3">
      <c r="A5517" t="s">
        <v>5617</v>
      </c>
      <c r="B5517" t="s">
        <v>33</v>
      </c>
      <c r="C5517">
        <v>68</v>
      </c>
      <c r="D5517" t="s">
        <v>37</v>
      </c>
      <c r="E5517" t="s">
        <v>90</v>
      </c>
      <c r="F5517">
        <v>0</v>
      </c>
      <c r="G5517">
        <v>13</v>
      </c>
      <c r="H5517" t="s">
        <v>36</v>
      </c>
      <c r="I5517" t="s">
        <v>37</v>
      </c>
      <c r="J5517" t="s">
        <v>34</v>
      </c>
      <c r="K5517" t="s">
        <v>37</v>
      </c>
      <c r="L5517" t="s">
        <v>50</v>
      </c>
      <c r="M5517" t="s">
        <v>34</v>
      </c>
      <c r="N5517" t="s">
        <v>34</v>
      </c>
      <c r="O5517" t="s">
        <v>37</v>
      </c>
      <c r="P5517" t="s">
        <v>34</v>
      </c>
      <c r="Q5517" t="s">
        <v>37</v>
      </c>
      <c r="R5517" t="s">
        <v>37</v>
      </c>
      <c r="S5517" t="s">
        <v>37</v>
      </c>
      <c r="T5517" t="s">
        <v>37</v>
      </c>
      <c r="U5517" t="s">
        <v>39</v>
      </c>
      <c r="V5517" t="s">
        <v>37</v>
      </c>
      <c r="W5517" t="s">
        <v>51</v>
      </c>
      <c r="X5517">
        <v>94</v>
      </c>
      <c r="Y5517">
        <v>4905.75</v>
      </c>
      <c r="Z5517">
        <v>0</v>
      </c>
      <c r="AA5517">
        <v>0</v>
      </c>
      <c r="AB5517">
        <v>211.14</v>
      </c>
      <c r="AC5517">
        <v>5116.8900000000003</v>
      </c>
      <c r="AD5517" t="s">
        <v>41</v>
      </c>
      <c r="AE5517" t="s">
        <v>42</v>
      </c>
      <c r="AF5517" t="s">
        <v>42</v>
      </c>
      <c r="AG5517">
        <f t="shared" si="172"/>
        <v>0</v>
      </c>
      <c r="AH5517" t="str" cm="1">
        <f t="array" ref="AH5517">_xlfn.IFS(
X5517&lt;=20, "&lt;20",
AND(X5517&gt;=20, X5517&lt;50), "20-50",
AND(X5517&gt;=50, X5517&lt;100), "50-100",
X5517&gt;=100, "&gt;100"
)</f>
        <v>50-100</v>
      </c>
      <c r="AI5517">
        <f t="shared" si="173"/>
        <v>0</v>
      </c>
      <c r="AJ5517" t="str" cm="1">
        <f t="array" ref="AJ5517">_xlfn.IFS(
C5517&lt;=20, "&lt;20",
AND(C5517&gt;=20, C5517&lt;35), "20-35",
AND(C5517&gt;=35, C5517&lt;50), "35-50",
C5517&gt;=50, "50-100"
)</f>
        <v>50-100</v>
      </c>
      <c r="AK5517" t="str" cm="1">
        <f t="array" ref="AK5517">_xlfn.IFS(
G5517&lt;6, "&lt;6",
AND(G5517&gt;=6, G5517&lt;12), "6-12",
AND(G5517&gt;=12, G5517&lt;18), "12-18",  AND(G5517&gt;=18, G5517&lt;24), "18-24", G5517&gt;=24, "24-36")</f>
        <v>12-18</v>
      </c>
    </row>
    <row r="5518" spans="1:37" x14ac:dyDescent="0.3">
      <c r="A5518" t="s">
        <v>5618</v>
      </c>
      <c r="B5518" t="s">
        <v>44</v>
      </c>
      <c r="C5518">
        <v>67</v>
      </c>
      <c r="D5518" t="s">
        <v>34</v>
      </c>
      <c r="E5518" t="s">
        <v>114</v>
      </c>
      <c r="F5518">
        <v>4</v>
      </c>
      <c r="G5518">
        <v>1</v>
      </c>
      <c r="H5518" t="s">
        <v>36</v>
      </c>
      <c r="I5518" t="s">
        <v>37</v>
      </c>
      <c r="J5518" t="s">
        <v>37</v>
      </c>
      <c r="K5518" t="s">
        <v>37</v>
      </c>
      <c r="L5518" t="s">
        <v>50</v>
      </c>
      <c r="M5518" t="s">
        <v>37</v>
      </c>
      <c r="N5518" t="s">
        <v>37</v>
      </c>
      <c r="O5518" t="s">
        <v>37</v>
      </c>
      <c r="P5518" t="s">
        <v>37</v>
      </c>
      <c r="Q5518" t="s">
        <v>37</v>
      </c>
      <c r="R5518" t="s">
        <v>37</v>
      </c>
      <c r="S5518" t="s">
        <v>34</v>
      </c>
      <c r="T5518" t="s">
        <v>34</v>
      </c>
      <c r="U5518" t="s">
        <v>67</v>
      </c>
      <c r="V5518" t="s">
        <v>37</v>
      </c>
      <c r="W5518" t="s">
        <v>40</v>
      </c>
      <c r="X5518">
        <v>116.1</v>
      </c>
      <c r="Y5518">
        <v>7839.85</v>
      </c>
      <c r="Z5518">
        <v>0</v>
      </c>
      <c r="AA5518">
        <v>40</v>
      </c>
      <c r="AB5518">
        <v>2985.52</v>
      </c>
      <c r="AC5518">
        <v>10865.37</v>
      </c>
      <c r="AD5518" t="s">
        <v>41</v>
      </c>
      <c r="AE5518" t="s">
        <v>42</v>
      </c>
      <c r="AF5518" t="s">
        <v>42</v>
      </c>
      <c r="AG5518">
        <f t="shared" si="172"/>
        <v>0</v>
      </c>
      <c r="AH5518" t="str" cm="1">
        <f t="array" ref="AH5518">_xlfn.IFS(
X5518&lt;=20, "&lt;20",
AND(X5518&gt;=20, X5518&lt;50), "20-50",
AND(X5518&gt;=50, X5518&lt;100), "50-100",
X5518&gt;=100, "&gt;100"
)</f>
        <v>&gt;100</v>
      </c>
      <c r="AI5518">
        <f t="shared" si="173"/>
        <v>0</v>
      </c>
      <c r="AJ5518" t="str" cm="1">
        <f t="array" ref="AJ5518">_xlfn.IFS(
C5518&lt;=20, "&lt;20",
AND(C5518&gt;=20, C5518&lt;35), "20-35",
AND(C5518&gt;=35, C5518&lt;50), "35-50",
C5518&gt;=50, "50-100"
)</f>
        <v>50-100</v>
      </c>
      <c r="AK5518" t="str" cm="1">
        <f t="array" ref="AK5518">_xlfn.IFS(
G5518&lt;6, "&lt;6",
AND(G5518&gt;=6, G5518&lt;12), "6-12",
AND(G5518&gt;=12, G5518&lt;18), "12-18",  AND(G5518&gt;=18, G5518&lt;24), "18-24", G5518&gt;=24, "24-36")</f>
        <v>&lt;6</v>
      </c>
    </row>
    <row r="5519" spans="1:37" x14ac:dyDescent="0.3">
      <c r="A5519" t="s">
        <v>5619</v>
      </c>
      <c r="B5519" t="s">
        <v>44</v>
      </c>
      <c r="C5519">
        <v>79</v>
      </c>
      <c r="D5519" t="s">
        <v>37</v>
      </c>
      <c r="E5519" t="s">
        <v>87</v>
      </c>
      <c r="F5519">
        <v>11</v>
      </c>
      <c r="G5519">
        <v>29</v>
      </c>
      <c r="H5519" t="s">
        <v>36</v>
      </c>
      <c r="I5519" t="s">
        <v>37</v>
      </c>
      <c r="J5519" t="s">
        <v>34</v>
      </c>
      <c r="K5519" t="s">
        <v>37</v>
      </c>
      <c r="L5519" t="s">
        <v>50</v>
      </c>
      <c r="M5519" t="s">
        <v>34</v>
      </c>
      <c r="N5519" t="s">
        <v>34</v>
      </c>
      <c r="O5519" t="s">
        <v>34</v>
      </c>
      <c r="P5519" t="s">
        <v>34</v>
      </c>
      <c r="Q5519" t="s">
        <v>34</v>
      </c>
      <c r="R5519" t="s">
        <v>34</v>
      </c>
      <c r="S5519" t="s">
        <v>34</v>
      </c>
      <c r="T5519" t="s">
        <v>37</v>
      </c>
      <c r="U5519" t="s">
        <v>67</v>
      </c>
      <c r="V5519" t="s">
        <v>37</v>
      </c>
      <c r="W5519" t="s">
        <v>51</v>
      </c>
      <c r="X5519">
        <v>69.3</v>
      </c>
      <c r="Y5519">
        <v>1813.1</v>
      </c>
      <c r="Z5519">
        <v>0</v>
      </c>
      <c r="AA5519">
        <v>0</v>
      </c>
      <c r="AB5519">
        <v>964.75</v>
      </c>
      <c r="AC5519">
        <v>2777.85</v>
      </c>
      <c r="AD5519" t="s">
        <v>41</v>
      </c>
      <c r="AE5519" t="s">
        <v>42</v>
      </c>
      <c r="AF5519" t="s">
        <v>42</v>
      </c>
      <c r="AG5519">
        <f t="shared" si="172"/>
        <v>0</v>
      </c>
      <c r="AH5519" t="str" cm="1">
        <f t="array" ref="AH5519">_xlfn.IFS(
X5519&lt;=20, "&lt;20",
AND(X5519&gt;=20, X5519&lt;50), "20-50",
AND(X5519&gt;=50, X5519&lt;100), "50-100",
X5519&gt;=100, "&gt;100"
)</f>
        <v>50-100</v>
      </c>
      <c r="AI5519">
        <f t="shared" si="173"/>
        <v>0</v>
      </c>
      <c r="AJ5519" t="str" cm="1">
        <f t="array" ref="AJ5519">_xlfn.IFS(
C5519&lt;=20, "&lt;20",
AND(C5519&gt;=20, C5519&lt;35), "20-35",
AND(C5519&gt;=35, C5519&lt;50), "35-50",
C5519&gt;=50, "50-100"
)</f>
        <v>50-100</v>
      </c>
      <c r="AK5519" t="str" cm="1">
        <f t="array" ref="AK5519">_xlfn.IFS(
G5519&lt;6, "&lt;6",
AND(G5519&gt;=6, G5519&lt;12), "6-12",
AND(G5519&gt;=12, G5519&lt;18), "12-18",  AND(G5519&gt;=18, G5519&lt;24), "18-24", G5519&gt;=24, "24-36")</f>
        <v>24-36</v>
      </c>
    </row>
    <row r="5520" spans="1:37" x14ac:dyDescent="0.3">
      <c r="A5520" t="s">
        <v>5620</v>
      </c>
      <c r="B5520" t="s">
        <v>44</v>
      </c>
      <c r="C5520">
        <v>53</v>
      </c>
      <c r="D5520" t="s">
        <v>37</v>
      </c>
      <c r="E5520" t="s">
        <v>90</v>
      </c>
      <c r="F5520">
        <v>5</v>
      </c>
      <c r="G5520">
        <v>29</v>
      </c>
      <c r="H5520" t="s">
        <v>70</v>
      </c>
      <c r="I5520" t="s">
        <v>37</v>
      </c>
      <c r="J5520" t="s">
        <v>37</v>
      </c>
      <c r="K5520" t="s">
        <v>37</v>
      </c>
      <c r="L5520" t="s">
        <v>72</v>
      </c>
      <c r="M5520" t="s">
        <v>37</v>
      </c>
      <c r="N5520" t="s">
        <v>37</v>
      </c>
      <c r="O5520" t="s">
        <v>37</v>
      </c>
      <c r="P5520" t="s">
        <v>37</v>
      </c>
      <c r="Q5520" t="s">
        <v>37</v>
      </c>
      <c r="R5520" t="s">
        <v>34</v>
      </c>
      <c r="S5520" t="s">
        <v>34</v>
      </c>
      <c r="T5520" t="s">
        <v>37</v>
      </c>
      <c r="U5520" t="s">
        <v>46</v>
      </c>
      <c r="V5520" t="s">
        <v>34</v>
      </c>
      <c r="W5520" t="s">
        <v>40</v>
      </c>
      <c r="X5520">
        <v>81.3</v>
      </c>
      <c r="Y5520">
        <v>3541.1</v>
      </c>
      <c r="Z5520">
        <v>0</v>
      </c>
      <c r="AA5520">
        <v>0</v>
      </c>
      <c r="AB5520">
        <v>459.45</v>
      </c>
      <c r="AC5520">
        <v>4000.55</v>
      </c>
      <c r="AD5520" t="s">
        <v>41</v>
      </c>
      <c r="AE5520" t="s">
        <v>42</v>
      </c>
      <c r="AF5520" t="s">
        <v>42</v>
      </c>
      <c r="AG5520">
        <f t="shared" si="172"/>
        <v>0</v>
      </c>
      <c r="AH5520" t="str" cm="1">
        <f t="array" ref="AH5520">_xlfn.IFS(
X5520&lt;=20, "&lt;20",
AND(X5520&gt;=20, X5520&lt;50), "20-50",
AND(X5520&gt;=50, X5520&lt;100), "50-100",
X5520&gt;=100, "&gt;100"
)</f>
        <v>50-100</v>
      </c>
      <c r="AI5520">
        <f t="shared" si="173"/>
        <v>0</v>
      </c>
      <c r="AJ5520" t="str" cm="1">
        <f t="array" ref="AJ5520">_xlfn.IFS(
C5520&lt;=20, "&lt;20",
AND(C5520&gt;=20, C5520&lt;35), "20-35",
AND(C5520&gt;=35, C5520&lt;50), "35-50",
C5520&gt;=50, "50-100"
)</f>
        <v>50-100</v>
      </c>
      <c r="AK5520" t="str" cm="1">
        <f t="array" ref="AK5520">_xlfn.IFS(
G5520&lt;6, "&lt;6",
AND(G5520&gt;=6, G5520&lt;12), "6-12",
AND(G5520&gt;=12, G5520&lt;18), "12-18",  AND(G5520&gt;=18, G5520&lt;24), "18-24", G5520&gt;=24, "24-36")</f>
        <v>24-36</v>
      </c>
    </row>
    <row r="5521" spans="1:37" x14ac:dyDescent="0.3">
      <c r="A5521" t="s">
        <v>5621</v>
      </c>
      <c r="B5521" t="s">
        <v>33</v>
      </c>
      <c r="C5521">
        <v>54</v>
      </c>
      <c r="D5521" t="s">
        <v>34</v>
      </c>
      <c r="E5521" t="s">
        <v>74</v>
      </c>
      <c r="F5521">
        <v>0</v>
      </c>
      <c r="G5521">
        <v>13</v>
      </c>
      <c r="H5521" t="s">
        <v>49</v>
      </c>
      <c r="I5521" t="s">
        <v>37</v>
      </c>
      <c r="J5521" t="s">
        <v>34</v>
      </c>
      <c r="K5521" t="s">
        <v>34</v>
      </c>
      <c r="L5521" t="s">
        <v>34</v>
      </c>
      <c r="M5521" t="s">
        <v>34</v>
      </c>
      <c r="N5521" t="s">
        <v>34</v>
      </c>
      <c r="O5521" t="s">
        <v>34</v>
      </c>
      <c r="P5521" t="s">
        <v>34</v>
      </c>
      <c r="Q5521" t="s">
        <v>34</v>
      </c>
      <c r="R5521" t="s">
        <v>34</v>
      </c>
      <c r="S5521" t="s">
        <v>34</v>
      </c>
      <c r="T5521" t="s">
        <v>34</v>
      </c>
      <c r="U5521" t="s">
        <v>46</v>
      </c>
      <c r="V5521" t="s">
        <v>34</v>
      </c>
      <c r="W5521" t="s">
        <v>40</v>
      </c>
      <c r="X5521">
        <v>19.3</v>
      </c>
      <c r="Y5521">
        <v>19.3</v>
      </c>
      <c r="Z5521">
        <v>0</v>
      </c>
      <c r="AA5521">
        <v>0</v>
      </c>
      <c r="AB5521">
        <v>16.36</v>
      </c>
      <c r="AC5521">
        <v>35.659999999999997</v>
      </c>
      <c r="AD5521" t="s">
        <v>85</v>
      </c>
      <c r="AE5521" t="s">
        <v>42</v>
      </c>
      <c r="AF5521" t="s">
        <v>42</v>
      </c>
      <c r="AG5521">
        <f t="shared" si="172"/>
        <v>0</v>
      </c>
      <c r="AH5521" t="str" cm="1">
        <f t="array" ref="AH5521">_xlfn.IFS(
X5521&lt;=20, "&lt;20",
AND(X5521&gt;=20, X5521&lt;50), "20-50",
AND(X5521&gt;=50, X5521&lt;100), "50-100",
X5521&gt;=100, "&gt;100"
)</f>
        <v>&lt;20</v>
      </c>
      <c r="AI5521">
        <f t="shared" si="173"/>
        <v>1</v>
      </c>
      <c r="AJ5521" t="str" cm="1">
        <f t="array" ref="AJ5521">_xlfn.IFS(
C5521&lt;=20, "&lt;20",
AND(C5521&gt;=20, C5521&lt;35), "20-35",
AND(C5521&gt;=35, C5521&lt;50), "35-50",
C5521&gt;=50, "50-100"
)</f>
        <v>50-100</v>
      </c>
      <c r="AK5521" t="str" cm="1">
        <f t="array" ref="AK5521">_xlfn.IFS(
G5521&lt;6, "&lt;6",
AND(G5521&gt;=6, G5521&lt;12), "6-12",
AND(G5521&gt;=12, G5521&lt;18), "12-18",  AND(G5521&gt;=18, G5521&lt;24), "18-24", G5521&gt;=24, "24-36")</f>
        <v>12-18</v>
      </c>
    </row>
    <row r="5522" spans="1:37" x14ac:dyDescent="0.3">
      <c r="A5522" t="s">
        <v>5622</v>
      </c>
      <c r="B5522" t="s">
        <v>44</v>
      </c>
      <c r="C5522">
        <v>49</v>
      </c>
      <c r="D5522" t="s">
        <v>34</v>
      </c>
      <c r="E5522" t="s">
        <v>103</v>
      </c>
      <c r="F5522">
        <v>4</v>
      </c>
      <c r="G5522">
        <v>3</v>
      </c>
      <c r="H5522" t="s">
        <v>110</v>
      </c>
      <c r="I5522" t="s">
        <v>37</v>
      </c>
      <c r="J5522" t="s">
        <v>34</v>
      </c>
      <c r="K5522" t="s">
        <v>37</v>
      </c>
      <c r="L5522" t="s">
        <v>50</v>
      </c>
      <c r="M5522" t="s">
        <v>34</v>
      </c>
      <c r="N5522" t="s">
        <v>34</v>
      </c>
      <c r="O5522" t="s">
        <v>34</v>
      </c>
      <c r="P5522" t="s">
        <v>37</v>
      </c>
      <c r="Q5522" t="s">
        <v>37</v>
      </c>
      <c r="R5522" t="s">
        <v>34</v>
      </c>
      <c r="S5522" t="s">
        <v>34</v>
      </c>
      <c r="T5522" t="s">
        <v>37</v>
      </c>
      <c r="U5522" t="s">
        <v>46</v>
      </c>
      <c r="V5522" t="s">
        <v>34</v>
      </c>
      <c r="W5522" t="s">
        <v>51</v>
      </c>
      <c r="X5522">
        <v>85.15</v>
      </c>
      <c r="Y5522">
        <v>2555.9</v>
      </c>
      <c r="Z5522">
        <v>0</v>
      </c>
      <c r="AA5522">
        <v>0</v>
      </c>
      <c r="AB5522">
        <v>280.2</v>
      </c>
      <c r="AC5522">
        <v>2836.1</v>
      </c>
      <c r="AD5522" t="s">
        <v>52</v>
      </c>
      <c r="AE5522" t="s">
        <v>104</v>
      </c>
      <c r="AF5522" t="s">
        <v>150</v>
      </c>
      <c r="AG5522">
        <f t="shared" si="172"/>
        <v>1</v>
      </c>
      <c r="AH5522" t="str" cm="1">
        <f t="array" ref="AH5522">_xlfn.IFS(
X5522&lt;=20, "&lt;20",
AND(X5522&gt;=20, X5522&lt;50), "20-50",
AND(X5522&gt;=50, X5522&lt;100), "50-100",
X5522&gt;=100, "&gt;100"
)</f>
        <v>50-100</v>
      </c>
      <c r="AI5522">
        <f t="shared" si="173"/>
        <v>0</v>
      </c>
      <c r="AJ5522" t="str" cm="1">
        <f t="array" ref="AJ5522">_xlfn.IFS(
C5522&lt;=20, "&lt;20",
AND(C5522&gt;=20, C5522&lt;35), "20-35",
AND(C5522&gt;=35, C5522&lt;50), "35-50",
C5522&gt;=50, "50-100"
)</f>
        <v>35-50</v>
      </c>
      <c r="AK5522" t="str" cm="1">
        <f t="array" ref="AK5522">_xlfn.IFS(
G5522&lt;6, "&lt;6",
AND(G5522&gt;=6, G5522&lt;12), "6-12",
AND(G5522&gt;=12, G5522&lt;18), "12-18",  AND(G5522&gt;=18, G5522&lt;24), "18-24", G5522&gt;=24, "24-36")</f>
        <v>&lt;6</v>
      </c>
    </row>
    <row r="5523" spans="1:37" x14ac:dyDescent="0.3">
      <c r="A5523" t="s">
        <v>5623</v>
      </c>
      <c r="B5523" t="s">
        <v>33</v>
      </c>
      <c r="C5523">
        <v>40</v>
      </c>
      <c r="D5523" t="s">
        <v>34</v>
      </c>
      <c r="E5523" t="s">
        <v>64</v>
      </c>
      <c r="F5523">
        <v>9</v>
      </c>
      <c r="G5523">
        <v>16</v>
      </c>
      <c r="H5523" t="s">
        <v>57</v>
      </c>
      <c r="I5523" t="s">
        <v>37</v>
      </c>
      <c r="J5523" t="s">
        <v>34</v>
      </c>
      <c r="K5523" t="s">
        <v>37</v>
      </c>
      <c r="L5523" t="s">
        <v>50</v>
      </c>
      <c r="M5523" t="s">
        <v>34</v>
      </c>
      <c r="N5523" t="s">
        <v>34</v>
      </c>
      <c r="O5523" t="s">
        <v>34</v>
      </c>
      <c r="P5523" t="s">
        <v>34</v>
      </c>
      <c r="Q5523" t="s">
        <v>37</v>
      </c>
      <c r="R5523" t="s">
        <v>37</v>
      </c>
      <c r="S5523" t="s">
        <v>37</v>
      </c>
      <c r="T5523" t="s">
        <v>37</v>
      </c>
      <c r="U5523" t="s">
        <v>46</v>
      </c>
      <c r="V5523" t="s">
        <v>34</v>
      </c>
      <c r="W5523" t="s">
        <v>51</v>
      </c>
      <c r="X5523">
        <v>90.6</v>
      </c>
      <c r="Y5523">
        <v>1020.2</v>
      </c>
      <c r="Z5523">
        <v>0</v>
      </c>
      <c r="AA5523">
        <v>0</v>
      </c>
      <c r="AB5523">
        <v>423.28</v>
      </c>
      <c r="AC5523">
        <v>1443.48</v>
      </c>
      <c r="AD5523" t="s">
        <v>41</v>
      </c>
      <c r="AE5523" t="s">
        <v>42</v>
      </c>
      <c r="AF5523" t="s">
        <v>42</v>
      </c>
      <c r="AG5523">
        <f t="shared" si="172"/>
        <v>0</v>
      </c>
      <c r="AH5523" t="str" cm="1">
        <f t="array" ref="AH5523">_xlfn.IFS(
X5523&lt;=20, "&lt;20",
AND(X5523&gt;=20, X5523&lt;50), "20-50",
AND(X5523&gt;=50, X5523&lt;100), "50-100",
X5523&gt;=100, "&gt;100"
)</f>
        <v>50-100</v>
      </c>
      <c r="AI5523">
        <f t="shared" si="173"/>
        <v>0</v>
      </c>
      <c r="AJ5523" t="str" cm="1">
        <f t="array" ref="AJ5523">_xlfn.IFS(
C5523&lt;=20, "&lt;20",
AND(C5523&gt;=20, C5523&lt;35), "20-35",
AND(C5523&gt;=35, C5523&lt;50), "35-50",
C5523&gt;=50, "50-100"
)</f>
        <v>35-50</v>
      </c>
      <c r="AK5523" t="str" cm="1">
        <f t="array" ref="AK5523">_xlfn.IFS(
G5523&lt;6, "&lt;6",
AND(G5523&gt;=6, G5523&lt;12), "6-12",
AND(G5523&gt;=12, G5523&lt;18), "12-18",  AND(G5523&gt;=18, G5523&lt;24), "18-24", G5523&gt;=24, "24-36")</f>
        <v>12-18</v>
      </c>
    </row>
    <row r="5524" spans="1:37" x14ac:dyDescent="0.3">
      <c r="A5524" t="s">
        <v>5624</v>
      </c>
      <c r="B5524" t="s">
        <v>44</v>
      </c>
      <c r="C5524">
        <v>40</v>
      </c>
      <c r="D5524" t="s">
        <v>34</v>
      </c>
      <c r="E5524" t="s">
        <v>103</v>
      </c>
      <c r="F5524">
        <v>0</v>
      </c>
      <c r="G5524">
        <v>27</v>
      </c>
      <c r="H5524" t="s">
        <v>57</v>
      </c>
      <c r="I5524" t="s">
        <v>37</v>
      </c>
      <c r="J5524" t="s">
        <v>34</v>
      </c>
      <c r="K5524" t="s">
        <v>37</v>
      </c>
      <c r="L5524" t="s">
        <v>50</v>
      </c>
      <c r="M5524" t="s">
        <v>34</v>
      </c>
      <c r="N5524" t="s">
        <v>34</v>
      </c>
      <c r="O5524" t="s">
        <v>37</v>
      </c>
      <c r="P5524" t="s">
        <v>37</v>
      </c>
      <c r="Q5524" t="s">
        <v>34</v>
      </c>
      <c r="R5524" t="s">
        <v>34</v>
      </c>
      <c r="S5524" t="s">
        <v>34</v>
      </c>
      <c r="T5524" t="s">
        <v>37</v>
      </c>
      <c r="U5524" t="s">
        <v>46</v>
      </c>
      <c r="V5524" t="s">
        <v>37</v>
      </c>
      <c r="W5524" t="s">
        <v>143</v>
      </c>
      <c r="X5524">
        <v>81</v>
      </c>
      <c r="Y5524">
        <v>1683.7</v>
      </c>
      <c r="Z5524">
        <v>0</v>
      </c>
      <c r="AA5524">
        <v>0</v>
      </c>
      <c r="AB5524">
        <v>227.8</v>
      </c>
      <c r="AC5524">
        <v>1911.5</v>
      </c>
      <c r="AD5524" t="s">
        <v>41</v>
      </c>
      <c r="AE5524" t="s">
        <v>42</v>
      </c>
      <c r="AF5524" t="s">
        <v>42</v>
      </c>
      <c r="AG5524">
        <f t="shared" si="172"/>
        <v>0</v>
      </c>
      <c r="AH5524" t="str" cm="1">
        <f t="array" ref="AH5524">_xlfn.IFS(
X5524&lt;=20, "&lt;20",
AND(X5524&gt;=20, X5524&lt;50), "20-50",
AND(X5524&gt;=50, X5524&lt;100), "50-100",
X5524&gt;=100, "&gt;100"
)</f>
        <v>50-100</v>
      </c>
      <c r="AI5524">
        <f t="shared" si="173"/>
        <v>0</v>
      </c>
      <c r="AJ5524" t="str" cm="1">
        <f t="array" ref="AJ5524">_xlfn.IFS(
C5524&lt;=20, "&lt;20",
AND(C5524&gt;=20, C5524&lt;35), "20-35",
AND(C5524&gt;=35, C5524&lt;50), "35-50",
C5524&gt;=50, "50-100"
)</f>
        <v>35-50</v>
      </c>
      <c r="AK5524" t="str" cm="1">
        <f t="array" ref="AK5524">_xlfn.IFS(
G5524&lt;6, "&lt;6",
AND(G5524&gt;=6, G5524&lt;12), "6-12",
AND(G5524&gt;=12, G5524&lt;18), "12-18",  AND(G5524&gt;=18, G5524&lt;24), "18-24", G5524&gt;=24, "24-36")</f>
        <v>24-36</v>
      </c>
    </row>
    <row r="5525" spans="1:37" x14ac:dyDescent="0.3">
      <c r="A5525" t="s">
        <v>5625</v>
      </c>
      <c r="B5525" t="s">
        <v>44</v>
      </c>
      <c r="C5525">
        <v>21</v>
      </c>
      <c r="D5525" t="s">
        <v>34</v>
      </c>
      <c r="E5525" t="s">
        <v>130</v>
      </c>
      <c r="F5525">
        <v>6</v>
      </c>
      <c r="G5525">
        <v>9</v>
      </c>
      <c r="H5525" t="s">
        <v>66</v>
      </c>
      <c r="I5525" t="s">
        <v>37</v>
      </c>
      <c r="J5525" t="s">
        <v>37</v>
      </c>
      <c r="K5525" t="s">
        <v>37</v>
      </c>
      <c r="L5525" t="s">
        <v>50</v>
      </c>
      <c r="M5525" t="s">
        <v>37</v>
      </c>
      <c r="N5525" t="s">
        <v>37</v>
      </c>
      <c r="O5525" t="s">
        <v>37</v>
      </c>
      <c r="P5525" t="s">
        <v>37</v>
      </c>
      <c r="Q5525" t="s">
        <v>37</v>
      </c>
      <c r="R5525" t="s">
        <v>37</v>
      </c>
      <c r="S5525" t="s">
        <v>37</v>
      </c>
      <c r="T5525" t="s">
        <v>37</v>
      </c>
      <c r="U5525" t="s">
        <v>67</v>
      </c>
      <c r="V5525" t="s">
        <v>34</v>
      </c>
      <c r="W5525" t="s">
        <v>40</v>
      </c>
      <c r="X5525">
        <v>114.3</v>
      </c>
      <c r="Y5525">
        <v>8244.2999999999993</v>
      </c>
      <c r="Z5525">
        <v>0</v>
      </c>
      <c r="AA5525">
        <v>0</v>
      </c>
      <c r="AB5525">
        <v>1517.6</v>
      </c>
      <c r="AC5525">
        <v>9761.9</v>
      </c>
      <c r="AD5525" t="s">
        <v>41</v>
      </c>
      <c r="AE5525" t="s">
        <v>42</v>
      </c>
      <c r="AF5525" t="s">
        <v>42</v>
      </c>
      <c r="AG5525">
        <f t="shared" si="172"/>
        <v>0</v>
      </c>
      <c r="AH5525" t="str" cm="1">
        <f t="array" ref="AH5525">_xlfn.IFS(
X5525&lt;=20, "&lt;20",
AND(X5525&gt;=20, X5525&lt;50), "20-50",
AND(X5525&gt;=50, X5525&lt;100), "50-100",
X5525&gt;=100, "&gt;100"
)</f>
        <v>&gt;100</v>
      </c>
      <c r="AI5525">
        <f t="shared" si="173"/>
        <v>0</v>
      </c>
      <c r="AJ5525" t="str" cm="1">
        <f t="array" ref="AJ5525">_xlfn.IFS(
C5525&lt;=20, "&lt;20",
AND(C5525&gt;=20, C5525&lt;35), "20-35",
AND(C5525&gt;=35, C5525&lt;50), "35-50",
C5525&gt;=50, "50-100"
)</f>
        <v>20-35</v>
      </c>
      <c r="AK5525" t="str" cm="1">
        <f t="array" ref="AK5525">_xlfn.IFS(
G5525&lt;6, "&lt;6",
AND(G5525&gt;=6, G5525&lt;12), "6-12",
AND(G5525&gt;=12, G5525&lt;18), "12-18",  AND(G5525&gt;=18, G5525&lt;24), "18-24", G5525&gt;=24, "24-36")</f>
        <v>6-12</v>
      </c>
    </row>
    <row r="5526" spans="1:37" x14ac:dyDescent="0.3">
      <c r="A5526" t="s">
        <v>5626</v>
      </c>
      <c r="B5526" t="s">
        <v>44</v>
      </c>
      <c r="C5526">
        <v>49</v>
      </c>
      <c r="D5526" t="s">
        <v>34</v>
      </c>
      <c r="E5526" t="s">
        <v>82</v>
      </c>
      <c r="F5526">
        <v>9</v>
      </c>
      <c r="G5526">
        <v>24</v>
      </c>
      <c r="H5526" t="s">
        <v>36</v>
      </c>
      <c r="I5526" t="s">
        <v>37</v>
      </c>
      <c r="J5526" t="s">
        <v>34</v>
      </c>
      <c r="K5526" t="s">
        <v>37</v>
      </c>
      <c r="L5526" t="s">
        <v>38</v>
      </c>
      <c r="M5526" t="s">
        <v>34</v>
      </c>
      <c r="N5526" t="s">
        <v>34</v>
      </c>
      <c r="O5526" t="s">
        <v>37</v>
      </c>
      <c r="P5526" t="s">
        <v>37</v>
      </c>
      <c r="Q5526" t="s">
        <v>34</v>
      </c>
      <c r="R5526" t="s">
        <v>37</v>
      </c>
      <c r="S5526" t="s">
        <v>37</v>
      </c>
      <c r="T5526" t="s">
        <v>37</v>
      </c>
      <c r="U5526" t="s">
        <v>39</v>
      </c>
      <c r="V5526" t="s">
        <v>37</v>
      </c>
      <c r="W5526" t="s">
        <v>40</v>
      </c>
      <c r="X5526">
        <v>62.3</v>
      </c>
      <c r="Y5526">
        <v>2354.8000000000002</v>
      </c>
      <c r="Z5526">
        <v>0</v>
      </c>
      <c r="AA5526">
        <v>0</v>
      </c>
      <c r="AB5526">
        <v>1755.98</v>
      </c>
      <c r="AC5526">
        <v>4110.78</v>
      </c>
      <c r="AD5526" t="s">
        <v>52</v>
      </c>
      <c r="AE5526" t="s">
        <v>58</v>
      </c>
      <c r="AF5526" t="s">
        <v>1249</v>
      </c>
      <c r="AG5526">
        <f t="shared" si="172"/>
        <v>1</v>
      </c>
      <c r="AH5526" t="str" cm="1">
        <f t="array" ref="AH5526">_xlfn.IFS(
X5526&lt;=20, "&lt;20",
AND(X5526&gt;=20, X5526&lt;50), "20-50",
AND(X5526&gt;=50, X5526&lt;100), "50-100",
X5526&gt;=100, "&gt;100"
)</f>
        <v>50-100</v>
      </c>
      <c r="AI5526">
        <f t="shared" si="173"/>
        <v>0</v>
      </c>
      <c r="AJ5526" t="str" cm="1">
        <f t="array" ref="AJ5526">_xlfn.IFS(
C5526&lt;=20, "&lt;20",
AND(C5526&gt;=20, C5526&lt;35), "20-35",
AND(C5526&gt;=35, C5526&lt;50), "35-50",
C5526&gt;=50, "50-100"
)</f>
        <v>35-50</v>
      </c>
      <c r="AK5526" t="str" cm="1">
        <f t="array" ref="AK5526">_xlfn.IFS(
G5526&lt;6, "&lt;6",
AND(G5526&gt;=6, G5526&lt;12), "6-12",
AND(G5526&gt;=12, G5526&lt;18), "12-18",  AND(G5526&gt;=18, G5526&lt;24), "18-24", G5526&gt;=24, "24-36")</f>
        <v>24-36</v>
      </c>
    </row>
    <row r="5527" spans="1:37" x14ac:dyDescent="0.3">
      <c r="A5527" t="s">
        <v>5627</v>
      </c>
      <c r="B5527" t="s">
        <v>33</v>
      </c>
      <c r="C5527">
        <v>82</v>
      </c>
      <c r="D5527" t="s">
        <v>37</v>
      </c>
      <c r="E5527" t="s">
        <v>124</v>
      </c>
      <c r="F5527">
        <v>4</v>
      </c>
      <c r="G5527">
        <v>17</v>
      </c>
      <c r="H5527" t="s">
        <v>36</v>
      </c>
      <c r="I5527" t="s">
        <v>34</v>
      </c>
      <c r="J5527" t="s">
        <v>34</v>
      </c>
      <c r="K5527" t="s">
        <v>37</v>
      </c>
      <c r="L5527" t="s">
        <v>72</v>
      </c>
      <c r="M5527" t="s">
        <v>34</v>
      </c>
      <c r="N5527" t="s">
        <v>34</v>
      </c>
      <c r="O5527" t="s">
        <v>34</v>
      </c>
      <c r="P5527" t="s">
        <v>34</v>
      </c>
      <c r="Q5527" t="s">
        <v>34</v>
      </c>
      <c r="R5527" t="s">
        <v>34</v>
      </c>
      <c r="S5527" t="s">
        <v>34</v>
      </c>
      <c r="T5527" t="s">
        <v>37</v>
      </c>
      <c r="U5527" t="s">
        <v>46</v>
      </c>
      <c r="V5527" t="s">
        <v>37</v>
      </c>
      <c r="W5527" t="s">
        <v>51</v>
      </c>
      <c r="X5527">
        <v>24.8</v>
      </c>
      <c r="Y5527">
        <v>24.8</v>
      </c>
      <c r="Z5527">
        <v>0</v>
      </c>
      <c r="AA5527">
        <v>0</v>
      </c>
      <c r="AB5527">
        <v>0</v>
      </c>
      <c r="AC5527">
        <v>24.8</v>
      </c>
      <c r="AD5527" t="s">
        <v>52</v>
      </c>
      <c r="AE5527" t="s">
        <v>53</v>
      </c>
      <c r="AF5527" t="s">
        <v>91</v>
      </c>
      <c r="AG5527">
        <f t="shared" si="172"/>
        <v>1</v>
      </c>
      <c r="AH5527" t="str" cm="1">
        <f t="array" ref="AH5527">_xlfn.IFS(
X5527&lt;=20, "&lt;20",
AND(X5527&gt;=20, X5527&lt;50), "20-50",
AND(X5527&gt;=50, X5527&lt;100), "50-100",
X5527&gt;=100, "&gt;100"
)</f>
        <v>20-50</v>
      </c>
      <c r="AI5527">
        <f t="shared" si="173"/>
        <v>0</v>
      </c>
      <c r="AJ5527" t="str" cm="1">
        <f t="array" ref="AJ5527">_xlfn.IFS(
C5527&lt;=20, "&lt;20",
AND(C5527&gt;=20, C5527&lt;35), "20-35",
AND(C5527&gt;=35, C5527&lt;50), "35-50",
C5527&gt;=50, "50-100"
)</f>
        <v>50-100</v>
      </c>
      <c r="AK5527" t="str" cm="1">
        <f t="array" ref="AK5527">_xlfn.IFS(
G5527&lt;6, "&lt;6",
AND(G5527&gt;=6, G5527&lt;12), "6-12",
AND(G5527&gt;=12, G5527&lt;18), "12-18",  AND(G5527&gt;=18, G5527&lt;24), "18-24", G5527&gt;=24, "24-36")</f>
        <v>12-18</v>
      </c>
    </row>
    <row r="5528" spans="1:37" x14ac:dyDescent="0.3">
      <c r="A5528" t="s">
        <v>5628</v>
      </c>
      <c r="B5528" t="s">
        <v>33</v>
      </c>
      <c r="C5528">
        <v>31</v>
      </c>
      <c r="D5528" t="s">
        <v>37</v>
      </c>
      <c r="E5528" t="s">
        <v>74</v>
      </c>
      <c r="F5528">
        <v>10</v>
      </c>
      <c r="G5528">
        <v>22</v>
      </c>
      <c r="H5528" t="s">
        <v>49</v>
      </c>
      <c r="I5528" t="s">
        <v>37</v>
      </c>
      <c r="J5528" t="s">
        <v>34</v>
      </c>
      <c r="K5528" t="s">
        <v>37</v>
      </c>
      <c r="L5528" t="s">
        <v>50</v>
      </c>
      <c r="M5528" t="s">
        <v>34</v>
      </c>
      <c r="N5528" t="s">
        <v>34</v>
      </c>
      <c r="O5528" t="s">
        <v>37</v>
      </c>
      <c r="P5528" t="s">
        <v>37</v>
      </c>
      <c r="Q5528" t="s">
        <v>37</v>
      </c>
      <c r="R5528" t="s">
        <v>37</v>
      </c>
      <c r="S5528" t="s">
        <v>37</v>
      </c>
      <c r="T5528" t="s">
        <v>37</v>
      </c>
      <c r="U5528" t="s">
        <v>46</v>
      </c>
      <c r="V5528" t="s">
        <v>37</v>
      </c>
      <c r="W5528" t="s">
        <v>51</v>
      </c>
      <c r="X5528">
        <v>98.7</v>
      </c>
      <c r="Y5528">
        <v>293.64999999999998</v>
      </c>
      <c r="Z5528">
        <v>0</v>
      </c>
      <c r="AA5528">
        <v>0</v>
      </c>
      <c r="AB5528">
        <v>98.28</v>
      </c>
      <c r="AC5528">
        <v>391.93</v>
      </c>
      <c r="AD5528" t="s">
        <v>52</v>
      </c>
      <c r="AE5528" t="s">
        <v>104</v>
      </c>
      <c r="AF5528" t="s">
        <v>105</v>
      </c>
      <c r="AG5528">
        <f t="shared" si="172"/>
        <v>1</v>
      </c>
      <c r="AH5528" t="str" cm="1">
        <f t="array" ref="AH5528">_xlfn.IFS(
X5528&lt;=20, "&lt;20",
AND(X5528&gt;=20, X5528&lt;50), "20-50",
AND(X5528&gt;=50, X5528&lt;100), "50-100",
X5528&gt;=100, "&gt;100"
)</f>
        <v>50-100</v>
      </c>
      <c r="AI5528">
        <f t="shared" si="173"/>
        <v>0</v>
      </c>
      <c r="AJ5528" t="str" cm="1">
        <f t="array" ref="AJ5528">_xlfn.IFS(
C5528&lt;=20, "&lt;20",
AND(C5528&gt;=20, C5528&lt;35), "20-35",
AND(C5528&gt;=35, C5528&lt;50), "35-50",
C5528&gt;=50, "50-100"
)</f>
        <v>20-35</v>
      </c>
      <c r="AK5528" t="str" cm="1">
        <f t="array" ref="AK5528">_xlfn.IFS(
G5528&lt;6, "&lt;6",
AND(G5528&gt;=6, G5528&lt;12), "6-12",
AND(G5528&gt;=12, G5528&lt;18), "12-18",  AND(G5528&gt;=18, G5528&lt;24), "18-24", G5528&gt;=24, "24-36")</f>
        <v>18-24</v>
      </c>
    </row>
    <row r="5529" spans="1:37" x14ac:dyDescent="0.3">
      <c r="A5529" t="s">
        <v>5629</v>
      </c>
      <c r="B5529" t="s">
        <v>44</v>
      </c>
      <c r="C5529">
        <v>38</v>
      </c>
      <c r="D5529" t="s">
        <v>37</v>
      </c>
      <c r="E5529" t="s">
        <v>114</v>
      </c>
      <c r="F5529">
        <v>4</v>
      </c>
      <c r="G5529">
        <v>8</v>
      </c>
      <c r="H5529" t="s">
        <v>36</v>
      </c>
      <c r="I5529" t="s">
        <v>37</v>
      </c>
      <c r="J5529" t="s">
        <v>37</v>
      </c>
      <c r="K5529" t="s">
        <v>37</v>
      </c>
      <c r="L5529" t="s">
        <v>50</v>
      </c>
      <c r="M5529" t="s">
        <v>37</v>
      </c>
      <c r="N5529" t="s">
        <v>34</v>
      </c>
      <c r="O5529" t="s">
        <v>34</v>
      </c>
      <c r="P5529" t="s">
        <v>37</v>
      </c>
      <c r="Q5529" t="s">
        <v>37</v>
      </c>
      <c r="R5529" t="s">
        <v>37</v>
      </c>
      <c r="S5529" t="s">
        <v>37</v>
      </c>
      <c r="T5529" t="s">
        <v>37</v>
      </c>
      <c r="U5529" t="s">
        <v>39</v>
      </c>
      <c r="V5529" t="s">
        <v>37</v>
      </c>
      <c r="W5529" t="s">
        <v>51</v>
      </c>
      <c r="X5529">
        <v>104.4</v>
      </c>
      <c r="Y5529">
        <v>6721.6</v>
      </c>
      <c r="Z5529">
        <v>0</v>
      </c>
      <c r="AA5529">
        <v>0</v>
      </c>
      <c r="AB5529">
        <v>892.8</v>
      </c>
      <c r="AC5529">
        <v>7614.4</v>
      </c>
      <c r="AD5529" t="s">
        <v>41</v>
      </c>
      <c r="AE5529" t="s">
        <v>42</v>
      </c>
      <c r="AF5529" t="s">
        <v>42</v>
      </c>
      <c r="AG5529">
        <f t="shared" si="172"/>
        <v>0</v>
      </c>
      <c r="AH5529" t="str" cm="1">
        <f t="array" ref="AH5529">_xlfn.IFS(
X5529&lt;=20, "&lt;20",
AND(X5529&gt;=20, X5529&lt;50), "20-50",
AND(X5529&gt;=50, X5529&lt;100), "50-100",
X5529&gt;=100, "&gt;100"
)</f>
        <v>&gt;100</v>
      </c>
      <c r="AI5529">
        <f t="shared" si="173"/>
        <v>0</v>
      </c>
      <c r="AJ5529" t="str" cm="1">
        <f t="array" ref="AJ5529">_xlfn.IFS(
C5529&lt;=20, "&lt;20",
AND(C5529&gt;=20, C5529&lt;35), "20-35",
AND(C5529&gt;=35, C5529&lt;50), "35-50",
C5529&gt;=50, "50-100"
)</f>
        <v>35-50</v>
      </c>
      <c r="AK5529" t="str" cm="1">
        <f t="array" ref="AK5529">_xlfn.IFS(
G5529&lt;6, "&lt;6",
AND(G5529&gt;=6, G5529&lt;12), "6-12",
AND(G5529&gt;=12, G5529&lt;18), "12-18",  AND(G5529&gt;=18, G5529&lt;24), "18-24", G5529&gt;=24, "24-36")</f>
        <v>6-12</v>
      </c>
    </row>
    <row r="5530" spans="1:37" x14ac:dyDescent="0.3">
      <c r="A5530" t="s">
        <v>5630</v>
      </c>
      <c r="B5530" t="s">
        <v>44</v>
      </c>
      <c r="C5530">
        <v>30</v>
      </c>
      <c r="D5530" t="s">
        <v>37</v>
      </c>
      <c r="E5530" t="s">
        <v>48</v>
      </c>
      <c r="F5530">
        <v>12</v>
      </c>
      <c r="G5530">
        <v>3</v>
      </c>
      <c r="H5530" t="s">
        <v>70</v>
      </c>
      <c r="I5530" t="s">
        <v>37</v>
      </c>
      <c r="J5530" t="s">
        <v>34</v>
      </c>
      <c r="K5530" t="s">
        <v>34</v>
      </c>
      <c r="L5530" t="s">
        <v>34</v>
      </c>
      <c r="M5530" t="s">
        <v>34</v>
      </c>
      <c r="N5530" t="s">
        <v>34</v>
      </c>
      <c r="O5530" t="s">
        <v>34</v>
      </c>
      <c r="P5530" t="s">
        <v>34</v>
      </c>
      <c r="Q5530" t="s">
        <v>34</v>
      </c>
      <c r="R5530" t="s">
        <v>34</v>
      </c>
      <c r="S5530" t="s">
        <v>34</v>
      </c>
      <c r="T5530" t="s">
        <v>34</v>
      </c>
      <c r="U5530" t="s">
        <v>67</v>
      </c>
      <c r="V5530" t="s">
        <v>37</v>
      </c>
      <c r="W5530" t="s">
        <v>40</v>
      </c>
      <c r="X5530">
        <v>19.55</v>
      </c>
      <c r="Y5530">
        <v>1218.6500000000001</v>
      </c>
      <c r="Z5530">
        <v>0</v>
      </c>
      <c r="AA5530">
        <v>0</v>
      </c>
      <c r="AB5530">
        <v>2905.5</v>
      </c>
      <c r="AC5530">
        <v>4124.1499999999996</v>
      </c>
      <c r="AD5530" t="s">
        <v>41</v>
      </c>
      <c r="AE5530" t="s">
        <v>42</v>
      </c>
      <c r="AF5530" t="s">
        <v>42</v>
      </c>
      <c r="AG5530">
        <f t="shared" si="172"/>
        <v>0</v>
      </c>
      <c r="AH5530" t="str" cm="1">
        <f t="array" ref="AH5530">_xlfn.IFS(
X5530&lt;=20, "&lt;20",
AND(X5530&gt;=20, X5530&lt;50), "20-50",
AND(X5530&gt;=50, X5530&lt;100), "50-100",
X5530&gt;=100, "&gt;100"
)</f>
        <v>&lt;20</v>
      </c>
      <c r="AI5530">
        <f t="shared" si="173"/>
        <v>0</v>
      </c>
      <c r="AJ5530" t="str" cm="1">
        <f t="array" ref="AJ5530">_xlfn.IFS(
C5530&lt;=20, "&lt;20",
AND(C5530&gt;=20, C5530&lt;35), "20-35",
AND(C5530&gt;=35, C5530&lt;50), "35-50",
C5530&gt;=50, "50-100"
)</f>
        <v>20-35</v>
      </c>
      <c r="AK5530" t="str" cm="1">
        <f t="array" ref="AK5530">_xlfn.IFS(
G5530&lt;6, "&lt;6",
AND(G5530&gt;=6, G5530&lt;12), "6-12",
AND(G5530&gt;=12, G5530&lt;18), "12-18",  AND(G5530&gt;=18, G5530&lt;24), "18-24", G5530&gt;=24, "24-36")</f>
        <v>&lt;6</v>
      </c>
    </row>
    <row r="5531" spans="1:37" x14ac:dyDescent="0.3">
      <c r="A5531" t="s">
        <v>5631</v>
      </c>
      <c r="B5531" t="s">
        <v>44</v>
      </c>
      <c r="C5531">
        <v>36</v>
      </c>
      <c r="D5531" t="s">
        <v>34</v>
      </c>
      <c r="E5531" t="s">
        <v>69</v>
      </c>
      <c r="F5531">
        <v>6</v>
      </c>
      <c r="G5531">
        <v>2</v>
      </c>
      <c r="H5531" t="s">
        <v>49</v>
      </c>
      <c r="I5531" t="s">
        <v>37</v>
      </c>
      <c r="J5531" t="s">
        <v>37</v>
      </c>
      <c r="K5531" t="s">
        <v>37</v>
      </c>
      <c r="L5531" t="s">
        <v>50</v>
      </c>
      <c r="M5531" t="s">
        <v>34</v>
      </c>
      <c r="N5531" t="s">
        <v>34</v>
      </c>
      <c r="O5531" t="s">
        <v>34</v>
      </c>
      <c r="P5531" t="s">
        <v>34</v>
      </c>
      <c r="Q5531" t="s">
        <v>37</v>
      </c>
      <c r="R5531" t="s">
        <v>37</v>
      </c>
      <c r="S5531" t="s">
        <v>37</v>
      </c>
      <c r="T5531" t="s">
        <v>34</v>
      </c>
      <c r="U5531" t="s">
        <v>46</v>
      </c>
      <c r="V5531" t="s">
        <v>37</v>
      </c>
      <c r="W5531" t="s">
        <v>51</v>
      </c>
      <c r="X5531">
        <v>94.75</v>
      </c>
      <c r="Y5531">
        <v>889.9</v>
      </c>
      <c r="Z5531">
        <v>0</v>
      </c>
      <c r="AA5531">
        <v>30</v>
      </c>
      <c r="AB5531">
        <v>90.63</v>
      </c>
      <c r="AC5531">
        <v>1010.53</v>
      </c>
      <c r="AD5531" t="s">
        <v>52</v>
      </c>
      <c r="AE5531" t="s">
        <v>53</v>
      </c>
      <c r="AF5531" t="s">
        <v>162</v>
      </c>
      <c r="AG5531">
        <f t="shared" si="172"/>
        <v>1</v>
      </c>
      <c r="AH5531" t="str" cm="1">
        <f t="array" ref="AH5531">_xlfn.IFS(
X5531&lt;=20, "&lt;20",
AND(X5531&gt;=20, X5531&lt;50), "20-50",
AND(X5531&gt;=50, X5531&lt;100), "50-100",
X5531&gt;=100, "&gt;100"
)</f>
        <v>50-100</v>
      </c>
      <c r="AI5531">
        <f t="shared" si="173"/>
        <v>0</v>
      </c>
      <c r="AJ5531" t="str" cm="1">
        <f t="array" ref="AJ5531">_xlfn.IFS(
C5531&lt;=20, "&lt;20",
AND(C5531&gt;=20, C5531&lt;35), "20-35",
AND(C5531&gt;=35, C5531&lt;50), "35-50",
C5531&gt;=50, "50-100"
)</f>
        <v>35-50</v>
      </c>
      <c r="AK5531" t="str" cm="1">
        <f t="array" ref="AK5531">_xlfn.IFS(
G5531&lt;6, "&lt;6",
AND(G5531&gt;=6, G5531&lt;12), "6-12",
AND(G5531&gt;=12, G5531&lt;18), "12-18",  AND(G5531&gt;=18, G5531&lt;24), "18-24", G5531&gt;=24, "24-36")</f>
        <v>&lt;6</v>
      </c>
    </row>
    <row r="5532" spans="1:37" x14ac:dyDescent="0.3">
      <c r="A5532" t="s">
        <v>5632</v>
      </c>
      <c r="B5532" t="s">
        <v>44</v>
      </c>
      <c r="C5532">
        <v>28</v>
      </c>
      <c r="D5532" t="s">
        <v>37</v>
      </c>
      <c r="E5532" t="s">
        <v>45</v>
      </c>
      <c r="F5532">
        <v>10</v>
      </c>
      <c r="G5532">
        <v>20</v>
      </c>
      <c r="H5532" t="s">
        <v>36</v>
      </c>
      <c r="I5532" t="s">
        <v>37</v>
      </c>
      <c r="J5532" t="s">
        <v>37</v>
      </c>
      <c r="K5532" t="s">
        <v>37</v>
      </c>
      <c r="L5532" t="s">
        <v>72</v>
      </c>
      <c r="M5532" t="s">
        <v>37</v>
      </c>
      <c r="N5532" t="s">
        <v>34</v>
      </c>
      <c r="O5532" t="s">
        <v>37</v>
      </c>
      <c r="P5532" t="s">
        <v>37</v>
      </c>
      <c r="Q5532" t="s">
        <v>34</v>
      </c>
      <c r="R5532" t="s">
        <v>34</v>
      </c>
      <c r="S5532" t="s">
        <v>34</v>
      </c>
      <c r="T5532" t="s">
        <v>34</v>
      </c>
      <c r="U5532" t="s">
        <v>39</v>
      </c>
      <c r="V5532" t="s">
        <v>34</v>
      </c>
      <c r="W5532" t="s">
        <v>51</v>
      </c>
      <c r="X5532">
        <v>64.75</v>
      </c>
      <c r="Y5532">
        <v>4039.5</v>
      </c>
      <c r="Z5532">
        <v>0</v>
      </c>
      <c r="AA5532">
        <v>120</v>
      </c>
      <c r="AB5532">
        <v>2277</v>
      </c>
      <c r="AC5532">
        <v>6436.5</v>
      </c>
      <c r="AD5532" t="s">
        <v>41</v>
      </c>
      <c r="AE5532" t="s">
        <v>42</v>
      </c>
      <c r="AF5532" t="s">
        <v>42</v>
      </c>
      <c r="AG5532">
        <f t="shared" si="172"/>
        <v>0</v>
      </c>
      <c r="AH5532" t="str" cm="1">
        <f t="array" ref="AH5532">_xlfn.IFS(
X5532&lt;=20, "&lt;20",
AND(X5532&gt;=20, X5532&lt;50), "20-50",
AND(X5532&gt;=50, X5532&lt;100), "50-100",
X5532&gt;=100, "&gt;100"
)</f>
        <v>50-100</v>
      </c>
      <c r="AI5532">
        <f t="shared" si="173"/>
        <v>0</v>
      </c>
      <c r="AJ5532" t="str" cm="1">
        <f t="array" ref="AJ5532">_xlfn.IFS(
C5532&lt;=20, "&lt;20",
AND(C5532&gt;=20, C5532&lt;35), "20-35",
AND(C5532&gt;=35, C5532&lt;50), "35-50",
C5532&gt;=50, "50-100"
)</f>
        <v>20-35</v>
      </c>
      <c r="AK5532" t="str" cm="1">
        <f t="array" ref="AK5532">_xlfn.IFS(
G5532&lt;6, "&lt;6",
AND(G5532&gt;=6, G5532&lt;12), "6-12",
AND(G5532&gt;=12, G5532&lt;18), "12-18",  AND(G5532&gt;=18, G5532&lt;24), "18-24", G5532&gt;=24, "24-36")</f>
        <v>18-24</v>
      </c>
    </row>
    <row r="5533" spans="1:37" x14ac:dyDescent="0.3">
      <c r="A5533" t="s">
        <v>5633</v>
      </c>
      <c r="B5533" t="s">
        <v>33</v>
      </c>
      <c r="C5533">
        <v>52</v>
      </c>
      <c r="D5533" t="s">
        <v>34</v>
      </c>
      <c r="E5533" t="s">
        <v>90</v>
      </c>
      <c r="F5533">
        <v>15</v>
      </c>
      <c r="G5533">
        <v>21</v>
      </c>
      <c r="H5533" t="s">
        <v>36</v>
      </c>
      <c r="I5533" t="s">
        <v>37</v>
      </c>
      <c r="J5533" t="s">
        <v>34</v>
      </c>
      <c r="K5533" t="s">
        <v>34</v>
      </c>
      <c r="L5533" t="s">
        <v>34</v>
      </c>
      <c r="M5533" t="s">
        <v>34</v>
      </c>
      <c r="N5533" t="s">
        <v>34</v>
      </c>
      <c r="O5533" t="s">
        <v>34</v>
      </c>
      <c r="P5533" t="s">
        <v>34</v>
      </c>
      <c r="Q5533" t="s">
        <v>34</v>
      </c>
      <c r="R5533" t="s">
        <v>34</v>
      </c>
      <c r="S5533" t="s">
        <v>34</v>
      </c>
      <c r="T5533" t="s">
        <v>34</v>
      </c>
      <c r="U5533" t="s">
        <v>67</v>
      </c>
      <c r="V5533" t="s">
        <v>34</v>
      </c>
      <c r="W5533" t="s">
        <v>51</v>
      </c>
      <c r="X5533">
        <v>21.45</v>
      </c>
      <c r="Y5533">
        <v>705.45</v>
      </c>
      <c r="Z5533">
        <v>0</v>
      </c>
      <c r="AA5533">
        <v>0</v>
      </c>
      <c r="AB5533">
        <v>602</v>
      </c>
      <c r="AC5533">
        <v>1307.45</v>
      </c>
      <c r="AD5533" t="s">
        <v>41</v>
      </c>
      <c r="AE5533" t="s">
        <v>42</v>
      </c>
      <c r="AF5533" t="s">
        <v>42</v>
      </c>
      <c r="AG5533">
        <f t="shared" si="172"/>
        <v>0</v>
      </c>
      <c r="AH5533" t="str" cm="1">
        <f t="array" ref="AH5533">_xlfn.IFS(
X5533&lt;=20, "&lt;20",
AND(X5533&gt;=20, X5533&lt;50), "20-50",
AND(X5533&gt;=50, X5533&lt;100), "50-100",
X5533&gt;=100, "&gt;100"
)</f>
        <v>20-50</v>
      </c>
      <c r="AI5533">
        <f t="shared" si="173"/>
        <v>0</v>
      </c>
      <c r="AJ5533" t="str" cm="1">
        <f t="array" ref="AJ5533">_xlfn.IFS(
C5533&lt;=20, "&lt;20",
AND(C5533&gt;=20, C5533&lt;35), "20-35",
AND(C5533&gt;=35, C5533&lt;50), "35-50",
C5533&gt;=50, "50-100"
)</f>
        <v>50-100</v>
      </c>
      <c r="AK5533" t="str" cm="1">
        <f t="array" ref="AK5533">_xlfn.IFS(
G5533&lt;6, "&lt;6",
AND(G5533&gt;=6, G5533&lt;12), "6-12",
AND(G5533&gt;=12, G5533&lt;18), "12-18",  AND(G5533&gt;=18, G5533&lt;24), "18-24", G5533&gt;=24, "24-36")</f>
        <v>18-24</v>
      </c>
    </row>
    <row r="5534" spans="1:37" x14ac:dyDescent="0.3">
      <c r="A5534" t="s">
        <v>5634</v>
      </c>
      <c r="B5534" t="s">
        <v>33</v>
      </c>
      <c r="C5534">
        <v>59</v>
      </c>
      <c r="D5534" t="s">
        <v>34</v>
      </c>
      <c r="E5534" t="s">
        <v>45</v>
      </c>
      <c r="F5534">
        <v>10</v>
      </c>
      <c r="G5534">
        <v>26</v>
      </c>
      <c r="H5534" t="s">
        <v>57</v>
      </c>
      <c r="I5534" t="s">
        <v>34</v>
      </c>
      <c r="J5534" t="s">
        <v>34</v>
      </c>
      <c r="K5534" t="s">
        <v>37</v>
      </c>
      <c r="L5534" t="s">
        <v>72</v>
      </c>
      <c r="M5534" t="s">
        <v>34</v>
      </c>
      <c r="N5534" t="s">
        <v>37</v>
      </c>
      <c r="O5534" t="s">
        <v>37</v>
      </c>
      <c r="P5534" t="s">
        <v>34</v>
      </c>
      <c r="Q5534" t="s">
        <v>34</v>
      </c>
      <c r="R5534" t="s">
        <v>34</v>
      </c>
      <c r="S5534" t="s">
        <v>34</v>
      </c>
      <c r="T5534" t="s">
        <v>34</v>
      </c>
      <c r="U5534" t="s">
        <v>46</v>
      </c>
      <c r="V5534" t="s">
        <v>34</v>
      </c>
      <c r="W5534" t="s">
        <v>40</v>
      </c>
      <c r="X5534">
        <v>34.700000000000003</v>
      </c>
      <c r="Y5534">
        <v>383.55</v>
      </c>
      <c r="Z5534">
        <v>22.53</v>
      </c>
      <c r="AA5534">
        <v>150</v>
      </c>
      <c r="AB5534">
        <v>0</v>
      </c>
      <c r="AC5534">
        <v>511.02</v>
      </c>
      <c r="AD5534" t="s">
        <v>41</v>
      </c>
      <c r="AE5534" t="s">
        <v>42</v>
      </c>
      <c r="AF5534" t="s">
        <v>42</v>
      </c>
      <c r="AG5534">
        <f t="shared" si="172"/>
        <v>0</v>
      </c>
      <c r="AH5534" t="str" cm="1">
        <f t="array" ref="AH5534">_xlfn.IFS(
X5534&lt;=20, "&lt;20",
AND(X5534&gt;=20, X5534&lt;50), "20-50",
AND(X5534&gt;=50, X5534&lt;100), "50-100",
X5534&gt;=100, "&gt;100"
)</f>
        <v>20-50</v>
      </c>
      <c r="AI5534">
        <f t="shared" si="173"/>
        <v>0</v>
      </c>
      <c r="AJ5534" t="str" cm="1">
        <f t="array" ref="AJ5534">_xlfn.IFS(
C5534&lt;=20, "&lt;20",
AND(C5534&gt;=20, C5534&lt;35), "20-35",
AND(C5534&gt;=35, C5534&lt;50), "35-50",
C5534&gt;=50, "50-100"
)</f>
        <v>50-100</v>
      </c>
      <c r="AK5534" t="str" cm="1">
        <f t="array" ref="AK5534">_xlfn.IFS(
G5534&lt;6, "&lt;6",
AND(G5534&gt;=6, G5534&lt;12), "6-12",
AND(G5534&gt;=12, G5534&lt;18), "12-18",  AND(G5534&gt;=18, G5534&lt;24), "18-24", G5534&gt;=24, "24-36")</f>
        <v>24-36</v>
      </c>
    </row>
    <row r="5535" spans="1:37" x14ac:dyDescent="0.3">
      <c r="A5535" t="s">
        <v>5635</v>
      </c>
      <c r="B5535" t="s">
        <v>44</v>
      </c>
      <c r="C5535">
        <v>19</v>
      </c>
      <c r="D5535" t="s">
        <v>34</v>
      </c>
      <c r="E5535" t="s">
        <v>87</v>
      </c>
      <c r="F5535">
        <v>14</v>
      </c>
      <c r="G5535">
        <v>3</v>
      </c>
      <c r="H5535" t="s">
        <v>36</v>
      </c>
      <c r="I5535" t="s">
        <v>37</v>
      </c>
      <c r="J5535" t="s">
        <v>37</v>
      </c>
      <c r="K5535" t="s">
        <v>34</v>
      </c>
      <c r="L5535" t="s">
        <v>34</v>
      </c>
      <c r="M5535" t="s">
        <v>34</v>
      </c>
      <c r="N5535" t="s">
        <v>34</v>
      </c>
      <c r="O5535" t="s">
        <v>34</v>
      </c>
      <c r="P5535" t="s">
        <v>34</v>
      </c>
      <c r="Q5535" t="s">
        <v>34</v>
      </c>
      <c r="R5535" t="s">
        <v>34</v>
      </c>
      <c r="S5535" t="s">
        <v>34</v>
      </c>
      <c r="T5535" t="s">
        <v>34</v>
      </c>
      <c r="U5535" t="s">
        <v>67</v>
      </c>
      <c r="V5535" t="s">
        <v>37</v>
      </c>
      <c r="W5535" t="s">
        <v>40</v>
      </c>
      <c r="X5535">
        <v>24.5</v>
      </c>
      <c r="Y5535">
        <v>740.3</v>
      </c>
      <c r="Z5535">
        <v>35.049999999999997</v>
      </c>
      <c r="AA5535">
        <v>0</v>
      </c>
      <c r="AB5535">
        <v>1165.23</v>
      </c>
      <c r="AC5535">
        <v>1870.48</v>
      </c>
      <c r="AD5535" t="s">
        <v>52</v>
      </c>
      <c r="AE5535" t="s">
        <v>100</v>
      </c>
      <c r="AF5535" t="s">
        <v>101</v>
      </c>
      <c r="AG5535">
        <f t="shared" si="172"/>
        <v>1</v>
      </c>
      <c r="AH5535" t="str" cm="1">
        <f t="array" ref="AH5535">_xlfn.IFS(
X5535&lt;=20, "&lt;20",
AND(X5535&gt;=20, X5535&lt;50), "20-50",
AND(X5535&gt;=50, X5535&lt;100), "50-100",
X5535&gt;=100, "&gt;100"
)</f>
        <v>20-50</v>
      </c>
      <c r="AI5535">
        <f t="shared" si="173"/>
        <v>0</v>
      </c>
      <c r="AJ5535" t="str" cm="1">
        <f t="array" ref="AJ5535">_xlfn.IFS(
C5535&lt;=20, "&lt;20",
AND(C5535&gt;=20, C5535&lt;35), "20-35",
AND(C5535&gt;=35, C5535&lt;50), "35-50",
C5535&gt;=50, "50-100"
)</f>
        <v>&lt;20</v>
      </c>
      <c r="AK5535" t="str" cm="1">
        <f t="array" ref="AK5535">_xlfn.IFS(
G5535&lt;6, "&lt;6",
AND(G5535&gt;=6, G5535&lt;12), "6-12",
AND(G5535&gt;=12, G5535&lt;18), "12-18",  AND(G5535&gt;=18, G5535&lt;24), "18-24", G5535&gt;=24, "24-36")</f>
        <v>&lt;6</v>
      </c>
    </row>
    <row r="5536" spans="1:37" x14ac:dyDescent="0.3">
      <c r="A5536" t="s">
        <v>5636</v>
      </c>
      <c r="B5536" t="s">
        <v>44</v>
      </c>
      <c r="C5536">
        <v>28</v>
      </c>
      <c r="D5536" t="s">
        <v>37</v>
      </c>
      <c r="E5536" t="s">
        <v>114</v>
      </c>
      <c r="F5536">
        <v>10</v>
      </c>
      <c r="G5536">
        <v>9</v>
      </c>
      <c r="H5536" t="s">
        <v>36</v>
      </c>
      <c r="I5536" t="s">
        <v>37</v>
      </c>
      <c r="J5536" t="s">
        <v>34</v>
      </c>
      <c r="K5536" t="s">
        <v>37</v>
      </c>
      <c r="L5536" t="s">
        <v>38</v>
      </c>
      <c r="M5536" t="s">
        <v>37</v>
      </c>
      <c r="N5536" t="s">
        <v>37</v>
      </c>
      <c r="O5536" t="s">
        <v>37</v>
      </c>
      <c r="P5536" t="s">
        <v>37</v>
      </c>
      <c r="Q5536" t="s">
        <v>37</v>
      </c>
      <c r="R5536" t="s">
        <v>37</v>
      </c>
      <c r="S5536" t="s">
        <v>37</v>
      </c>
      <c r="T5536" t="s">
        <v>34</v>
      </c>
      <c r="U5536" t="s">
        <v>39</v>
      </c>
      <c r="V5536" t="s">
        <v>34</v>
      </c>
      <c r="W5536" t="s">
        <v>51</v>
      </c>
      <c r="X5536">
        <v>85.85</v>
      </c>
      <c r="Y5536">
        <v>3003.55</v>
      </c>
      <c r="Z5536">
        <v>0</v>
      </c>
      <c r="AA5536">
        <v>0</v>
      </c>
      <c r="AB5536">
        <v>500.4</v>
      </c>
      <c r="AC5536">
        <v>3503.95</v>
      </c>
      <c r="AD5536" t="s">
        <v>41</v>
      </c>
      <c r="AE5536" t="s">
        <v>42</v>
      </c>
      <c r="AF5536" t="s">
        <v>42</v>
      </c>
      <c r="AG5536">
        <f t="shared" si="172"/>
        <v>0</v>
      </c>
      <c r="AH5536" t="str" cm="1">
        <f t="array" ref="AH5536">_xlfn.IFS(
X5536&lt;=20, "&lt;20",
AND(X5536&gt;=20, X5536&lt;50), "20-50",
AND(X5536&gt;=50, X5536&lt;100), "50-100",
X5536&gt;=100, "&gt;100"
)</f>
        <v>50-100</v>
      </c>
      <c r="AI5536">
        <f t="shared" si="173"/>
        <v>0</v>
      </c>
      <c r="AJ5536" t="str" cm="1">
        <f t="array" ref="AJ5536">_xlfn.IFS(
C5536&lt;=20, "&lt;20",
AND(C5536&gt;=20, C5536&lt;35), "20-35",
AND(C5536&gt;=35, C5536&lt;50), "35-50",
C5536&gt;=50, "50-100"
)</f>
        <v>20-35</v>
      </c>
      <c r="AK5536" t="str" cm="1">
        <f t="array" ref="AK5536">_xlfn.IFS(
G5536&lt;6, "&lt;6",
AND(G5536&gt;=6, G5536&lt;12), "6-12",
AND(G5536&gt;=12, G5536&lt;18), "12-18",  AND(G5536&gt;=18, G5536&lt;24), "18-24", G5536&gt;=24, "24-36")</f>
        <v>6-12</v>
      </c>
    </row>
    <row r="5537" spans="1:37" x14ac:dyDescent="0.3">
      <c r="A5537" t="s">
        <v>5637</v>
      </c>
      <c r="B5537" t="s">
        <v>44</v>
      </c>
      <c r="C5537">
        <v>21</v>
      </c>
      <c r="D5537" t="s">
        <v>37</v>
      </c>
      <c r="E5537" t="s">
        <v>61</v>
      </c>
      <c r="F5537">
        <v>14</v>
      </c>
      <c r="G5537">
        <v>10</v>
      </c>
      <c r="H5537" t="s">
        <v>36</v>
      </c>
      <c r="I5537" t="s">
        <v>37</v>
      </c>
      <c r="J5537" t="s">
        <v>34</v>
      </c>
      <c r="K5537" t="s">
        <v>37</v>
      </c>
      <c r="L5537" t="s">
        <v>50</v>
      </c>
      <c r="M5537" t="s">
        <v>34</v>
      </c>
      <c r="N5537" t="s">
        <v>34</v>
      </c>
      <c r="O5537" t="s">
        <v>37</v>
      </c>
      <c r="P5537" t="s">
        <v>37</v>
      </c>
      <c r="Q5537" t="s">
        <v>37</v>
      </c>
      <c r="R5537" t="s">
        <v>34</v>
      </c>
      <c r="S5537" t="s">
        <v>37</v>
      </c>
      <c r="T5537" t="s">
        <v>37</v>
      </c>
      <c r="U5537" t="s">
        <v>46</v>
      </c>
      <c r="V5537" t="s">
        <v>37</v>
      </c>
      <c r="W5537" t="s">
        <v>40</v>
      </c>
      <c r="X5537">
        <v>89.85</v>
      </c>
      <c r="Y5537">
        <v>244.45</v>
      </c>
      <c r="Z5537">
        <v>0</v>
      </c>
      <c r="AA5537">
        <v>0</v>
      </c>
      <c r="AB5537">
        <v>75.3</v>
      </c>
      <c r="AC5537">
        <v>319.75</v>
      </c>
      <c r="AD5537" t="s">
        <v>85</v>
      </c>
      <c r="AE5537" t="s">
        <v>42</v>
      </c>
      <c r="AF5537" t="s">
        <v>42</v>
      </c>
      <c r="AG5537">
        <f t="shared" si="172"/>
        <v>0</v>
      </c>
      <c r="AH5537" t="str" cm="1">
        <f t="array" ref="AH5537">_xlfn.IFS(
X5537&lt;=20, "&lt;20",
AND(X5537&gt;=20, X5537&lt;50), "20-50",
AND(X5537&gt;=50, X5537&lt;100), "50-100",
X5537&gt;=100, "&gt;100"
)</f>
        <v>50-100</v>
      </c>
      <c r="AI5537">
        <f t="shared" si="173"/>
        <v>1</v>
      </c>
      <c r="AJ5537" t="str" cm="1">
        <f t="array" ref="AJ5537">_xlfn.IFS(
C5537&lt;=20, "&lt;20",
AND(C5537&gt;=20, C5537&lt;35), "20-35",
AND(C5537&gt;=35, C5537&lt;50), "35-50",
C5537&gt;=50, "50-100"
)</f>
        <v>20-35</v>
      </c>
      <c r="AK5537" t="str" cm="1">
        <f t="array" ref="AK5537">_xlfn.IFS(
G5537&lt;6, "&lt;6",
AND(G5537&gt;=6, G5537&lt;12), "6-12",
AND(G5537&gt;=12, G5537&lt;18), "12-18",  AND(G5537&gt;=18, G5537&lt;24), "18-24", G5537&gt;=24, "24-36")</f>
        <v>6-12</v>
      </c>
    </row>
    <row r="5538" spans="1:37" x14ac:dyDescent="0.3">
      <c r="A5538" t="s">
        <v>5638</v>
      </c>
      <c r="B5538" t="s">
        <v>44</v>
      </c>
      <c r="C5538">
        <v>40</v>
      </c>
      <c r="D5538" t="s">
        <v>37</v>
      </c>
      <c r="E5538" t="s">
        <v>82</v>
      </c>
      <c r="F5538">
        <v>8</v>
      </c>
      <c r="G5538">
        <v>30</v>
      </c>
      <c r="H5538" t="s">
        <v>36</v>
      </c>
      <c r="I5538" t="s">
        <v>37</v>
      </c>
      <c r="J5538" t="s">
        <v>34</v>
      </c>
      <c r="K5538" t="s">
        <v>37</v>
      </c>
      <c r="L5538" t="s">
        <v>50</v>
      </c>
      <c r="M5538" t="s">
        <v>34</v>
      </c>
      <c r="N5538" t="s">
        <v>34</v>
      </c>
      <c r="O5538" t="s">
        <v>37</v>
      </c>
      <c r="P5538" t="s">
        <v>37</v>
      </c>
      <c r="Q5538" t="s">
        <v>37</v>
      </c>
      <c r="R5538" t="s">
        <v>37</v>
      </c>
      <c r="S5538" t="s">
        <v>37</v>
      </c>
      <c r="T5538" t="s">
        <v>37</v>
      </c>
      <c r="U5538" t="s">
        <v>67</v>
      </c>
      <c r="V5538" t="s">
        <v>34</v>
      </c>
      <c r="W5538" t="s">
        <v>51</v>
      </c>
      <c r="X5538">
        <v>99.45</v>
      </c>
      <c r="Y5538">
        <v>3109.9</v>
      </c>
      <c r="Z5538">
        <v>43.38</v>
      </c>
      <c r="AA5538">
        <v>0</v>
      </c>
      <c r="AB5538">
        <v>311.55</v>
      </c>
      <c r="AC5538">
        <v>3378.07</v>
      </c>
      <c r="AD5538" t="s">
        <v>41</v>
      </c>
      <c r="AE5538" t="s">
        <v>42</v>
      </c>
      <c r="AF5538" t="s">
        <v>42</v>
      </c>
      <c r="AG5538">
        <f t="shared" si="172"/>
        <v>0</v>
      </c>
      <c r="AH5538" t="str" cm="1">
        <f t="array" ref="AH5538">_xlfn.IFS(
X5538&lt;=20, "&lt;20",
AND(X5538&gt;=20, X5538&lt;50), "20-50",
AND(X5538&gt;=50, X5538&lt;100), "50-100",
X5538&gt;=100, "&gt;100"
)</f>
        <v>50-100</v>
      </c>
      <c r="AI5538">
        <f t="shared" si="173"/>
        <v>0</v>
      </c>
      <c r="AJ5538" t="str" cm="1">
        <f t="array" ref="AJ5538">_xlfn.IFS(
C5538&lt;=20, "&lt;20",
AND(C5538&gt;=20, C5538&lt;35), "20-35",
AND(C5538&gt;=35, C5538&lt;50), "35-50",
C5538&gt;=50, "50-100"
)</f>
        <v>35-50</v>
      </c>
      <c r="AK5538" t="str" cm="1">
        <f t="array" ref="AK5538">_xlfn.IFS(
G5538&lt;6, "&lt;6",
AND(G5538&gt;=6, G5538&lt;12), "6-12",
AND(G5538&gt;=12, G5538&lt;18), "12-18",  AND(G5538&gt;=18, G5538&lt;24), "18-24", G5538&gt;=24, "24-36")</f>
        <v>24-36</v>
      </c>
    </row>
    <row r="5539" spans="1:37" x14ac:dyDescent="0.3">
      <c r="A5539" t="s">
        <v>5639</v>
      </c>
      <c r="B5539" t="s">
        <v>44</v>
      </c>
      <c r="C5539">
        <v>41</v>
      </c>
      <c r="D5539" t="s">
        <v>37</v>
      </c>
      <c r="E5539" t="s">
        <v>61</v>
      </c>
      <c r="F5539">
        <v>0</v>
      </c>
      <c r="G5539">
        <v>13</v>
      </c>
      <c r="H5539" t="s">
        <v>36</v>
      </c>
      <c r="I5539" t="s">
        <v>37</v>
      </c>
      <c r="J5539" t="s">
        <v>34</v>
      </c>
      <c r="K5539" t="s">
        <v>34</v>
      </c>
      <c r="L5539" t="s">
        <v>34</v>
      </c>
      <c r="M5539" t="s">
        <v>34</v>
      </c>
      <c r="N5539" t="s">
        <v>34</v>
      </c>
      <c r="O5539" t="s">
        <v>34</v>
      </c>
      <c r="P5539" t="s">
        <v>34</v>
      </c>
      <c r="Q5539" t="s">
        <v>34</v>
      </c>
      <c r="R5539" t="s">
        <v>34</v>
      </c>
      <c r="S5539" t="s">
        <v>34</v>
      </c>
      <c r="T5539" t="s">
        <v>34</v>
      </c>
      <c r="U5539" t="s">
        <v>46</v>
      </c>
      <c r="V5539" t="s">
        <v>37</v>
      </c>
      <c r="W5539" t="s">
        <v>40</v>
      </c>
      <c r="X5539">
        <v>19.399999999999999</v>
      </c>
      <c r="Y5539">
        <v>460.25</v>
      </c>
      <c r="Z5539">
        <v>29.59</v>
      </c>
      <c r="AA5539">
        <v>0</v>
      </c>
      <c r="AB5539">
        <v>69.930000000000007</v>
      </c>
      <c r="AC5539">
        <v>500.59</v>
      </c>
      <c r="AD5539" t="s">
        <v>41</v>
      </c>
      <c r="AE5539" t="s">
        <v>42</v>
      </c>
      <c r="AF5539" t="s">
        <v>42</v>
      </c>
      <c r="AG5539">
        <f t="shared" si="172"/>
        <v>0</v>
      </c>
      <c r="AH5539" t="str" cm="1">
        <f t="array" ref="AH5539">_xlfn.IFS(
X5539&lt;=20, "&lt;20",
AND(X5539&gt;=20, X5539&lt;50), "20-50",
AND(X5539&gt;=50, X5539&lt;100), "50-100",
X5539&gt;=100, "&gt;100"
)</f>
        <v>&lt;20</v>
      </c>
      <c r="AI5539">
        <f t="shared" si="173"/>
        <v>0</v>
      </c>
      <c r="AJ5539" t="str" cm="1">
        <f t="array" ref="AJ5539">_xlfn.IFS(
C5539&lt;=20, "&lt;20",
AND(C5539&gt;=20, C5539&lt;35), "20-35",
AND(C5539&gt;=35, C5539&lt;50), "35-50",
C5539&gt;=50, "50-100"
)</f>
        <v>35-50</v>
      </c>
      <c r="AK5539" t="str" cm="1">
        <f t="array" ref="AK5539">_xlfn.IFS(
G5539&lt;6, "&lt;6",
AND(G5539&gt;=6, G5539&lt;12), "6-12",
AND(G5539&gt;=12, G5539&lt;18), "12-18",  AND(G5539&gt;=18, G5539&lt;24), "18-24", G5539&gt;=24, "24-36")</f>
        <v>12-18</v>
      </c>
    </row>
    <row r="5540" spans="1:37" x14ac:dyDescent="0.3">
      <c r="A5540" t="s">
        <v>5640</v>
      </c>
      <c r="B5540" t="s">
        <v>44</v>
      </c>
      <c r="C5540">
        <v>62</v>
      </c>
      <c r="D5540" t="s">
        <v>34</v>
      </c>
      <c r="E5540" t="s">
        <v>48</v>
      </c>
      <c r="F5540">
        <v>15</v>
      </c>
      <c r="G5540">
        <v>29</v>
      </c>
      <c r="H5540" t="s">
        <v>70</v>
      </c>
      <c r="I5540" t="s">
        <v>37</v>
      </c>
      <c r="J5540" t="s">
        <v>34</v>
      </c>
      <c r="K5540" t="s">
        <v>37</v>
      </c>
      <c r="L5540" t="s">
        <v>50</v>
      </c>
      <c r="M5540" t="s">
        <v>37</v>
      </c>
      <c r="N5540" t="s">
        <v>37</v>
      </c>
      <c r="O5540" t="s">
        <v>34</v>
      </c>
      <c r="P5540" t="s">
        <v>34</v>
      </c>
      <c r="Q5540" t="s">
        <v>34</v>
      </c>
      <c r="R5540" t="s">
        <v>34</v>
      </c>
      <c r="S5540" t="s">
        <v>34</v>
      </c>
      <c r="T5540" t="s">
        <v>37</v>
      </c>
      <c r="U5540" t="s">
        <v>46</v>
      </c>
      <c r="V5540" t="s">
        <v>37</v>
      </c>
      <c r="W5540" t="s">
        <v>40</v>
      </c>
      <c r="X5540">
        <v>79.2</v>
      </c>
      <c r="Y5540">
        <v>3233.85</v>
      </c>
      <c r="Z5540">
        <v>0</v>
      </c>
      <c r="AA5540">
        <v>0</v>
      </c>
      <c r="AB5540">
        <v>1794.4</v>
      </c>
      <c r="AC5540">
        <v>5028.25</v>
      </c>
      <c r="AD5540" t="s">
        <v>52</v>
      </c>
      <c r="AE5540" t="s">
        <v>100</v>
      </c>
      <c r="AF5540" t="s">
        <v>308</v>
      </c>
      <c r="AG5540">
        <f t="shared" si="172"/>
        <v>1</v>
      </c>
      <c r="AH5540" t="str" cm="1">
        <f t="array" ref="AH5540">_xlfn.IFS(
X5540&lt;=20, "&lt;20",
AND(X5540&gt;=20, X5540&lt;50), "20-50",
AND(X5540&gt;=50, X5540&lt;100), "50-100",
X5540&gt;=100, "&gt;100"
)</f>
        <v>50-100</v>
      </c>
      <c r="AI5540">
        <f t="shared" si="173"/>
        <v>0</v>
      </c>
      <c r="AJ5540" t="str" cm="1">
        <f t="array" ref="AJ5540">_xlfn.IFS(
C5540&lt;=20, "&lt;20",
AND(C5540&gt;=20, C5540&lt;35), "20-35",
AND(C5540&gt;=35, C5540&lt;50), "35-50",
C5540&gt;=50, "50-100"
)</f>
        <v>50-100</v>
      </c>
      <c r="AK5540" t="str" cm="1">
        <f t="array" ref="AK5540">_xlfn.IFS(
G5540&lt;6, "&lt;6",
AND(G5540&gt;=6, G5540&lt;12), "6-12",
AND(G5540&gt;=12, G5540&lt;18), "12-18",  AND(G5540&gt;=18, G5540&lt;24), "18-24", G5540&gt;=24, "24-36")</f>
        <v>24-36</v>
      </c>
    </row>
    <row r="5541" spans="1:37" x14ac:dyDescent="0.3">
      <c r="A5541" t="s">
        <v>5641</v>
      </c>
      <c r="B5541" t="s">
        <v>44</v>
      </c>
      <c r="C5541">
        <v>20</v>
      </c>
      <c r="D5541" t="s">
        <v>37</v>
      </c>
      <c r="E5541" t="s">
        <v>114</v>
      </c>
      <c r="F5541">
        <v>6</v>
      </c>
      <c r="G5541">
        <v>5</v>
      </c>
      <c r="H5541" t="s">
        <v>49</v>
      </c>
      <c r="I5541" t="s">
        <v>37</v>
      </c>
      <c r="J5541" t="s">
        <v>34</v>
      </c>
      <c r="K5541" t="s">
        <v>37</v>
      </c>
      <c r="L5541" t="s">
        <v>72</v>
      </c>
      <c r="M5541" t="s">
        <v>34</v>
      </c>
      <c r="N5541" t="s">
        <v>34</v>
      </c>
      <c r="O5541" t="s">
        <v>34</v>
      </c>
      <c r="P5541" t="s">
        <v>34</v>
      </c>
      <c r="Q5541" t="s">
        <v>34</v>
      </c>
      <c r="R5541" t="s">
        <v>34</v>
      </c>
      <c r="S5541" t="s">
        <v>37</v>
      </c>
      <c r="T5541" t="s">
        <v>37</v>
      </c>
      <c r="U5541" t="s">
        <v>46</v>
      </c>
      <c r="V5541" t="s">
        <v>34</v>
      </c>
      <c r="W5541" t="s">
        <v>40</v>
      </c>
      <c r="X5541">
        <v>44.3</v>
      </c>
      <c r="Y5541">
        <v>134.5</v>
      </c>
      <c r="Z5541">
        <v>0</v>
      </c>
      <c r="AA5541">
        <v>0</v>
      </c>
      <c r="AB5541">
        <v>133.38</v>
      </c>
      <c r="AC5541">
        <v>267.88</v>
      </c>
      <c r="AD5541" t="s">
        <v>52</v>
      </c>
      <c r="AE5541" t="s">
        <v>100</v>
      </c>
      <c r="AF5541" t="s">
        <v>509</v>
      </c>
      <c r="AG5541">
        <f t="shared" si="172"/>
        <v>1</v>
      </c>
      <c r="AH5541" t="str" cm="1">
        <f t="array" ref="AH5541">_xlfn.IFS(
X5541&lt;=20, "&lt;20",
AND(X5541&gt;=20, X5541&lt;50), "20-50",
AND(X5541&gt;=50, X5541&lt;100), "50-100",
X5541&gt;=100, "&gt;100"
)</f>
        <v>20-50</v>
      </c>
      <c r="AI5541">
        <f t="shared" si="173"/>
        <v>0</v>
      </c>
      <c r="AJ5541" t="str" cm="1">
        <f t="array" ref="AJ5541">_xlfn.IFS(
C5541&lt;=20, "&lt;20",
AND(C5541&gt;=20, C5541&lt;35), "20-35",
AND(C5541&gt;=35, C5541&lt;50), "35-50",
C5541&gt;=50, "50-100"
)</f>
        <v>&lt;20</v>
      </c>
      <c r="AK5541" t="str" cm="1">
        <f t="array" ref="AK5541">_xlfn.IFS(
G5541&lt;6, "&lt;6",
AND(G5541&gt;=6, G5541&lt;12), "6-12",
AND(G5541&gt;=12, G5541&lt;18), "12-18",  AND(G5541&gt;=18, G5541&lt;24), "18-24", G5541&gt;=24, "24-36")</f>
        <v>&lt;6</v>
      </c>
    </row>
    <row r="5542" spans="1:37" x14ac:dyDescent="0.3">
      <c r="A5542" t="s">
        <v>5642</v>
      </c>
      <c r="B5542" t="s">
        <v>33</v>
      </c>
      <c r="C5542">
        <v>66</v>
      </c>
      <c r="D5542" t="s">
        <v>34</v>
      </c>
      <c r="E5542" t="s">
        <v>48</v>
      </c>
      <c r="F5542">
        <v>9</v>
      </c>
      <c r="G5542">
        <v>8</v>
      </c>
      <c r="H5542" t="s">
        <v>36</v>
      </c>
      <c r="I5542" t="s">
        <v>34</v>
      </c>
      <c r="J5542" t="s">
        <v>34</v>
      </c>
      <c r="K5542" t="s">
        <v>37</v>
      </c>
      <c r="L5542" t="s">
        <v>72</v>
      </c>
      <c r="M5542" t="s">
        <v>37</v>
      </c>
      <c r="N5542" t="s">
        <v>37</v>
      </c>
      <c r="O5542" t="s">
        <v>34</v>
      </c>
      <c r="P5542" t="s">
        <v>37</v>
      </c>
      <c r="Q5542" t="s">
        <v>34</v>
      </c>
      <c r="R5542" t="s">
        <v>34</v>
      </c>
      <c r="S5542" t="s">
        <v>34</v>
      </c>
      <c r="T5542" t="s">
        <v>34</v>
      </c>
      <c r="U5542" t="s">
        <v>67</v>
      </c>
      <c r="V5542" t="s">
        <v>34</v>
      </c>
      <c r="W5542" t="s">
        <v>40</v>
      </c>
      <c r="X5542">
        <v>39.1</v>
      </c>
      <c r="Y5542">
        <v>1982.1</v>
      </c>
      <c r="Z5542">
        <v>0</v>
      </c>
      <c r="AA5542">
        <v>130</v>
      </c>
      <c r="AB5542">
        <v>0</v>
      </c>
      <c r="AC5542">
        <v>2112.1</v>
      </c>
      <c r="AD5542" t="s">
        <v>41</v>
      </c>
      <c r="AE5542" t="s">
        <v>42</v>
      </c>
      <c r="AF5542" t="s">
        <v>42</v>
      </c>
      <c r="AG5542">
        <f t="shared" si="172"/>
        <v>0</v>
      </c>
      <c r="AH5542" t="str" cm="1">
        <f t="array" ref="AH5542">_xlfn.IFS(
X5542&lt;=20, "&lt;20",
AND(X5542&gt;=20, X5542&lt;50), "20-50",
AND(X5542&gt;=50, X5542&lt;100), "50-100",
X5542&gt;=100, "&gt;100"
)</f>
        <v>20-50</v>
      </c>
      <c r="AI5542">
        <f t="shared" si="173"/>
        <v>0</v>
      </c>
      <c r="AJ5542" t="str" cm="1">
        <f t="array" ref="AJ5542">_xlfn.IFS(
C5542&lt;=20, "&lt;20",
AND(C5542&gt;=20, C5542&lt;35), "20-35",
AND(C5542&gt;=35, C5542&lt;50), "35-50",
C5542&gt;=50, "50-100"
)</f>
        <v>50-100</v>
      </c>
      <c r="AK5542" t="str" cm="1">
        <f t="array" ref="AK5542">_xlfn.IFS(
G5542&lt;6, "&lt;6",
AND(G5542&gt;=6, G5542&lt;12), "6-12",
AND(G5542&gt;=12, G5542&lt;18), "12-18",  AND(G5542&gt;=18, G5542&lt;24), "18-24", G5542&gt;=24, "24-36")</f>
        <v>6-12</v>
      </c>
    </row>
    <row r="5543" spans="1:37" x14ac:dyDescent="0.3">
      <c r="A5543" t="s">
        <v>5643</v>
      </c>
      <c r="B5543" t="s">
        <v>33</v>
      </c>
      <c r="C5543">
        <v>63</v>
      </c>
      <c r="D5543" t="s">
        <v>37</v>
      </c>
      <c r="E5543" t="s">
        <v>74</v>
      </c>
      <c r="F5543">
        <v>6</v>
      </c>
      <c r="G5543">
        <v>2</v>
      </c>
      <c r="H5543" t="s">
        <v>57</v>
      </c>
      <c r="I5543" t="s">
        <v>37</v>
      </c>
      <c r="J5543" t="s">
        <v>37</v>
      </c>
      <c r="K5543" t="s">
        <v>37</v>
      </c>
      <c r="L5543" t="s">
        <v>50</v>
      </c>
      <c r="M5543" t="s">
        <v>37</v>
      </c>
      <c r="N5543" t="s">
        <v>34</v>
      </c>
      <c r="O5543" t="s">
        <v>34</v>
      </c>
      <c r="P5543" t="s">
        <v>34</v>
      </c>
      <c r="Q5543" t="s">
        <v>34</v>
      </c>
      <c r="R5543" t="s">
        <v>34</v>
      </c>
      <c r="S5543" t="s">
        <v>34</v>
      </c>
      <c r="T5543" t="s">
        <v>37</v>
      </c>
      <c r="U5543" t="s">
        <v>46</v>
      </c>
      <c r="V5543" t="s">
        <v>34</v>
      </c>
      <c r="W5543" t="s">
        <v>51</v>
      </c>
      <c r="X5543">
        <v>80.349999999999994</v>
      </c>
      <c r="Y5543">
        <v>1747.2</v>
      </c>
      <c r="Z5543">
        <v>0</v>
      </c>
      <c r="AA5543">
        <v>0</v>
      </c>
      <c r="AB5543">
        <v>281.19</v>
      </c>
      <c r="AC5543">
        <v>2028.39</v>
      </c>
      <c r="AD5543" t="s">
        <v>41</v>
      </c>
      <c r="AE5543" t="s">
        <v>42</v>
      </c>
      <c r="AF5543" t="s">
        <v>42</v>
      </c>
      <c r="AG5543">
        <f t="shared" si="172"/>
        <v>0</v>
      </c>
      <c r="AH5543" t="str" cm="1">
        <f t="array" ref="AH5543">_xlfn.IFS(
X5543&lt;=20, "&lt;20",
AND(X5543&gt;=20, X5543&lt;50), "20-50",
AND(X5543&gt;=50, X5543&lt;100), "50-100",
X5543&gt;=100, "&gt;100"
)</f>
        <v>50-100</v>
      </c>
      <c r="AI5543">
        <f t="shared" si="173"/>
        <v>0</v>
      </c>
      <c r="AJ5543" t="str" cm="1">
        <f t="array" ref="AJ5543">_xlfn.IFS(
C5543&lt;=20, "&lt;20",
AND(C5543&gt;=20, C5543&lt;35), "20-35",
AND(C5543&gt;=35, C5543&lt;50), "35-50",
C5543&gt;=50, "50-100"
)</f>
        <v>50-100</v>
      </c>
      <c r="AK5543" t="str" cm="1">
        <f t="array" ref="AK5543">_xlfn.IFS(
G5543&lt;6, "&lt;6",
AND(G5543&gt;=6, G5543&lt;12), "6-12",
AND(G5543&gt;=12, G5543&lt;18), "12-18",  AND(G5543&gt;=18, G5543&lt;24), "18-24", G5543&gt;=24, "24-36")</f>
        <v>&lt;6</v>
      </c>
    </row>
    <row r="5544" spans="1:37" x14ac:dyDescent="0.3">
      <c r="A5544" t="s">
        <v>5644</v>
      </c>
      <c r="B5544" t="s">
        <v>44</v>
      </c>
      <c r="C5544">
        <v>18</v>
      </c>
      <c r="D5544" t="s">
        <v>37</v>
      </c>
      <c r="E5544" t="s">
        <v>56</v>
      </c>
      <c r="F5544">
        <v>0</v>
      </c>
      <c r="G5544">
        <v>8</v>
      </c>
      <c r="H5544" t="s">
        <v>36</v>
      </c>
      <c r="I5544" t="s">
        <v>37</v>
      </c>
      <c r="J5544" t="s">
        <v>37</v>
      </c>
      <c r="K5544" t="s">
        <v>37</v>
      </c>
      <c r="L5544" t="s">
        <v>72</v>
      </c>
      <c r="M5544" t="s">
        <v>37</v>
      </c>
      <c r="N5544" t="s">
        <v>37</v>
      </c>
      <c r="O5544" t="s">
        <v>37</v>
      </c>
      <c r="P5544" t="s">
        <v>34</v>
      </c>
      <c r="Q5544" t="s">
        <v>34</v>
      </c>
      <c r="R5544" t="s">
        <v>34</v>
      </c>
      <c r="S5544" t="s">
        <v>34</v>
      </c>
      <c r="T5544" t="s">
        <v>37</v>
      </c>
      <c r="U5544" t="s">
        <v>46</v>
      </c>
      <c r="V5544" t="s">
        <v>34</v>
      </c>
      <c r="W5544" t="s">
        <v>40</v>
      </c>
      <c r="X5544">
        <v>66.3</v>
      </c>
      <c r="Y5544">
        <v>1559.45</v>
      </c>
      <c r="Z5544">
        <v>32.590000000000003</v>
      </c>
      <c r="AA5544">
        <v>0</v>
      </c>
      <c r="AB5544">
        <v>223.2</v>
      </c>
      <c r="AC5544">
        <v>1750.06</v>
      </c>
      <c r="AD5544" t="s">
        <v>41</v>
      </c>
      <c r="AE5544" t="s">
        <v>42</v>
      </c>
      <c r="AF5544" t="s">
        <v>42</v>
      </c>
      <c r="AG5544">
        <f t="shared" si="172"/>
        <v>0</v>
      </c>
      <c r="AH5544" t="str" cm="1">
        <f t="array" ref="AH5544">_xlfn.IFS(
X5544&lt;=20, "&lt;20",
AND(X5544&gt;=20, X5544&lt;50), "20-50",
AND(X5544&gt;=50, X5544&lt;100), "50-100",
X5544&gt;=100, "&gt;100"
)</f>
        <v>50-100</v>
      </c>
      <c r="AI5544">
        <f t="shared" si="173"/>
        <v>0</v>
      </c>
      <c r="AJ5544" t="str" cm="1">
        <f t="array" ref="AJ5544">_xlfn.IFS(
C5544&lt;=20, "&lt;20",
AND(C5544&gt;=20, C5544&lt;35), "20-35",
AND(C5544&gt;=35, C5544&lt;50), "35-50",
C5544&gt;=50, "50-100"
)</f>
        <v>&lt;20</v>
      </c>
      <c r="AK5544" t="str" cm="1">
        <f t="array" ref="AK5544">_xlfn.IFS(
G5544&lt;6, "&lt;6",
AND(G5544&gt;=6, G5544&lt;12), "6-12",
AND(G5544&gt;=12, G5544&lt;18), "12-18",  AND(G5544&gt;=18, G5544&lt;24), "18-24", G5544&gt;=24, "24-36")</f>
        <v>6-12</v>
      </c>
    </row>
    <row r="5545" spans="1:37" x14ac:dyDescent="0.3">
      <c r="A5545" t="s">
        <v>5645</v>
      </c>
      <c r="B5545" t="s">
        <v>44</v>
      </c>
      <c r="C5545">
        <v>42</v>
      </c>
      <c r="D5545" t="s">
        <v>37</v>
      </c>
      <c r="E5545" t="s">
        <v>82</v>
      </c>
      <c r="F5545">
        <v>2</v>
      </c>
      <c r="G5545">
        <v>4</v>
      </c>
      <c r="H5545" t="s">
        <v>36</v>
      </c>
      <c r="I5545" t="s">
        <v>37</v>
      </c>
      <c r="J5545" t="s">
        <v>37</v>
      </c>
      <c r="K5545" t="s">
        <v>37</v>
      </c>
      <c r="L5545" t="s">
        <v>50</v>
      </c>
      <c r="M5545" t="s">
        <v>34</v>
      </c>
      <c r="N5545" t="s">
        <v>37</v>
      </c>
      <c r="O5545" t="s">
        <v>34</v>
      </c>
      <c r="P5545" t="s">
        <v>34</v>
      </c>
      <c r="Q5545" t="s">
        <v>37</v>
      </c>
      <c r="R5545" t="s">
        <v>34</v>
      </c>
      <c r="S5545" t="s">
        <v>34</v>
      </c>
      <c r="T5545" t="s">
        <v>37</v>
      </c>
      <c r="U5545" t="s">
        <v>39</v>
      </c>
      <c r="V5545" t="s">
        <v>37</v>
      </c>
      <c r="W5545" t="s">
        <v>51</v>
      </c>
      <c r="X5545">
        <v>88.4</v>
      </c>
      <c r="Y5545">
        <v>5798.3</v>
      </c>
      <c r="Z5545">
        <v>0</v>
      </c>
      <c r="AA5545">
        <v>0</v>
      </c>
      <c r="AB5545">
        <v>2519.1999999999998</v>
      </c>
      <c r="AC5545">
        <v>8317.5</v>
      </c>
      <c r="AD5545" t="s">
        <v>41</v>
      </c>
      <c r="AE5545" t="s">
        <v>42</v>
      </c>
      <c r="AF5545" t="s">
        <v>42</v>
      </c>
      <c r="AG5545">
        <f t="shared" si="172"/>
        <v>0</v>
      </c>
      <c r="AH5545" t="str" cm="1">
        <f t="array" ref="AH5545">_xlfn.IFS(
X5545&lt;=20, "&lt;20",
AND(X5545&gt;=20, X5545&lt;50), "20-50",
AND(X5545&gt;=50, X5545&lt;100), "50-100",
X5545&gt;=100, "&gt;100"
)</f>
        <v>50-100</v>
      </c>
      <c r="AI5545">
        <f t="shared" si="173"/>
        <v>0</v>
      </c>
      <c r="AJ5545" t="str" cm="1">
        <f t="array" ref="AJ5545">_xlfn.IFS(
C5545&lt;=20, "&lt;20",
AND(C5545&gt;=20, C5545&lt;35), "20-35",
AND(C5545&gt;=35, C5545&lt;50), "35-50",
C5545&gt;=50, "50-100"
)</f>
        <v>35-50</v>
      </c>
      <c r="AK5545" t="str" cm="1">
        <f t="array" ref="AK5545">_xlfn.IFS(
G5545&lt;6, "&lt;6",
AND(G5545&gt;=6, G5545&lt;12), "6-12",
AND(G5545&gt;=12, G5545&lt;18), "12-18",  AND(G5545&gt;=18, G5545&lt;24), "18-24", G5545&gt;=24, "24-36")</f>
        <v>&lt;6</v>
      </c>
    </row>
    <row r="5546" spans="1:37" x14ac:dyDescent="0.3">
      <c r="A5546" t="s">
        <v>5646</v>
      </c>
      <c r="B5546" t="s">
        <v>33</v>
      </c>
      <c r="C5546">
        <v>34</v>
      </c>
      <c r="D5546" t="s">
        <v>34</v>
      </c>
      <c r="E5546" t="s">
        <v>48</v>
      </c>
      <c r="F5546">
        <v>9</v>
      </c>
      <c r="G5546">
        <v>28</v>
      </c>
      <c r="H5546" t="s">
        <v>36</v>
      </c>
      <c r="I5546" t="s">
        <v>37</v>
      </c>
      <c r="J5546" t="s">
        <v>37</v>
      </c>
      <c r="K5546" t="s">
        <v>37</v>
      </c>
      <c r="L5546" t="s">
        <v>72</v>
      </c>
      <c r="M5546" t="s">
        <v>37</v>
      </c>
      <c r="N5546" t="s">
        <v>34</v>
      </c>
      <c r="O5546" t="s">
        <v>34</v>
      </c>
      <c r="P5546" t="s">
        <v>34</v>
      </c>
      <c r="Q5546" t="s">
        <v>34</v>
      </c>
      <c r="R5546" t="s">
        <v>34</v>
      </c>
      <c r="S5546" t="s">
        <v>34</v>
      </c>
      <c r="T5546" t="s">
        <v>37</v>
      </c>
      <c r="U5546" t="s">
        <v>46</v>
      </c>
      <c r="V5546" t="s">
        <v>37</v>
      </c>
      <c r="W5546" t="s">
        <v>40</v>
      </c>
      <c r="X5546">
        <v>54.5</v>
      </c>
      <c r="Y5546">
        <v>568.20000000000005</v>
      </c>
      <c r="Z5546">
        <v>0</v>
      </c>
      <c r="AA5546">
        <v>0</v>
      </c>
      <c r="AB5546">
        <v>339.8</v>
      </c>
      <c r="AC5546">
        <v>908</v>
      </c>
      <c r="AD5546" t="s">
        <v>41</v>
      </c>
      <c r="AE5546" t="s">
        <v>42</v>
      </c>
      <c r="AF5546" t="s">
        <v>42</v>
      </c>
      <c r="AG5546">
        <f t="shared" si="172"/>
        <v>0</v>
      </c>
      <c r="AH5546" t="str" cm="1">
        <f t="array" ref="AH5546">_xlfn.IFS(
X5546&lt;=20, "&lt;20",
AND(X5546&gt;=20, X5546&lt;50), "20-50",
AND(X5546&gt;=50, X5546&lt;100), "50-100",
X5546&gt;=100, "&gt;100"
)</f>
        <v>50-100</v>
      </c>
      <c r="AI5546">
        <f t="shared" si="173"/>
        <v>0</v>
      </c>
      <c r="AJ5546" t="str" cm="1">
        <f t="array" ref="AJ5546">_xlfn.IFS(
C5546&lt;=20, "&lt;20",
AND(C5546&gt;=20, C5546&lt;35), "20-35",
AND(C5546&gt;=35, C5546&lt;50), "35-50",
C5546&gt;=50, "50-100"
)</f>
        <v>20-35</v>
      </c>
      <c r="AK5546" t="str" cm="1">
        <f t="array" ref="AK5546">_xlfn.IFS(
G5546&lt;6, "&lt;6",
AND(G5546&gt;=6, G5546&lt;12), "6-12",
AND(G5546&gt;=12, G5546&lt;18), "12-18",  AND(G5546&gt;=18, G5546&lt;24), "18-24", G5546&gt;=24, "24-36")</f>
        <v>24-36</v>
      </c>
    </row>
    <row r="5547" spans="1:37" x14ac:dyDescent="0.3">
      <c r="A5547" t="s">
        <v>5647</v>
      </c>
      <c r="B5547" t="s">
        <v>33</v>
      </c>
      <c r="C5547">
        <v>23</v>
      </c>
      <c r="D5547" t="s">
        <v>34</v>
      </c>
      <c r="E5547" t="s">
        <v>74</v>
      </c>
      <c r="F5547">
        <v>15</v>
      </c>
      <c r="G5547">
        <v>5</v>
      </c>
      <c r="H5547" t="s">
        <v>49</v>
      </c>
      <c r="I5547" t="s">
        <v>37</v>
      </c>
      <c r="J5547" t="s">
        <v>34</v>
      </c>
      <c r="K5547" t="s">
        <v>37</v>
      </c>
      <c r="L5547" t="s">
        <v>50</v>
      </c>
      <c r="M5547" t="s">
        <v>34</v>
      </c>
      <c r="N5547" t="s">
        <v>34</v>
      </c>
      <c r="O5547" t="s">
        <v>34</v>
      </c>
      <c r="P5547" t="s">
        <v>34</v>
      </c>
      <c r="Q5547" t="s">
        <v>34</v>
      </c>
      <c r="R5547" t="s">
        <v>34</v>
      </c>
      <c r="S5547" t="s">
        <v>37</v>
      </c>
      <c r="T5547" t="s">
        <v>37</v>
      </c>
      <c r="U5547" t="s">
        <v>46</v>
      </c>
      <c r="V5547" t="s">
        <v>34</v>
      </c>
      <c r="W5547" t="s">
        <v>51</v>
      </c>
      <c r="X5547">
        <v>70.7</v>
      </c>
      <c r="Y5547">
        <v>553.4</v>
      </c>
      <c r="Z5547">
        <v>0</v>
      </c>
      <c r="AA5547">
        <v>0</v>
      </c>
      <c r="AB5547">
        <v>335.44</v>
      </c>
      <c r="AC5547">
        <v>888.84</v>
      </c>
      <c r="AD5547" t="s">
        <v>41</v>
      </c>
      <c r="AE5547" t="s">
        <v>42</v>
      </c>
      <c r="AF5547" t="s">
        <v>42</v>
      </c>
      <c r="AG5547">
        <f t="shared" si="172"/>
        <v>0</v>
      </c>
      <c r="AH5547" t="str" cm="1">
        <f t="array" ref="AH5547">_xlfn.IFS(
X5547&lt;=20, "&lt;20",
AND(X5547&gt;=20, X5547&lt;50), "20-50",
AND(X5547&gt;=50, X5547&lt;100), "50-100",
X5547&gt;=100, "&gt;100"
)</f>
        <v>50-100</v>
      </c>
      <c r="AI5547">
        <f t="shared" si="173"/>
        <v>0</v>
      </c>
      <c r="AJ5547" t="str" cm="1">
        <f t="array" ref="AJ5547">_xlfn.IFS(
C5547&lt;=20, "&lt;20",
AND(C5547&gt;=20, C5547&lt;35), "20-35",
AND(C5547&gt;=35, C5547&lt;50), "35-50",
C5547&gt;=50, "50-100"
)</f>
        <v>20-35</v>
      </c>
      <c r="AK5547" t="str" cm="1">
        <f t="array" ref="AK5547">_xlfn.IFS(
G5547&lt;6, "&lt;6",
AND(G5547&gt;=6, G5547&lt;12), "6-12",
AND(G5547&gt;=12, G5547&lt;18), "12-18",  AND(G5547&gt;=18, G5547&lt;24), "18-24", G5547&gt;=24, "24-36")</f>
        <v>&lt;6</v>
      </c>
    </row>
    <row r="5548" spans="1:37" x14ac:dyDescent="0.3">
      <c r="A5548" t="s">
        <v>5648</v>
      </c>
      <c r="B5548" t="s">
        <v>44</v>
      </c>
      <c r="C5548">
        <v>25</v>
      </c>
      <c r="D5548" t="s">
        <v>34</v>
      </c>
      <c r="E5548" t="s">
        <v>87</v>
      </c>
      <c r="F5548">
        <v>8</v>
      </c>
      <c r="G5548">
        <v>5</v>
      </c>
      <c r="H5548" t="s">
        <v>36</v>
      </c>
      <c r="I5548" t="s">
        <v>37</v>
      </c>
      <c r="J5548" t="s">
        <v>34</v>
      </c>
      <c r="K5548" t="s">
        <v>34</v>
      </c>
      <c r="L5548" t="s">
        <v>34</v>
      </c>
      <c r="M5548" t="s">
        <v>34</v>
      </c>
      <c r="N5548" t="s">
        <v>34</v>
      </c>
      <c r="O5548" t="s">
        <v>34</v>
      </c>
      <c r="P5548" t="s">
        <v>34</v>
      </c>
      <c r="Q5548" t="s">
        <v>34</v>
      </c>
      <c r="R5548" t="s">
        <v>34</v>
      </c>
      <c r="S5548" t="s">
        <v>34</v>
      </c>
      <c r="T5548" t="s">
        <v>34</v>
      </c>
      <c r="U5548" t="s">
        <v>46</v>
      </c>
      <c r="V5548" t="s">
        <v>34</v>
      </c>
      <c r="W5548" t="s">
        <v>143</v>
      </c>
      <c r="X5548">
        <v>18.95</v>
      </c>
      <c r="Y5548">
        <v>110.15</v>
      </c>
      <c r="Z5548">
        <v>0</v>
      </c>
      <c r="AA5548">
        <v>0</v>
      </c>
      <c r="AB5548">
        <v>165.24</v>
      </c>
      <c r="AC5548">
        <v>275.39</v>
      </c>
      <c r="AD5548" t="s">
        <v>41</v>
      </c>
      <c r="AE5548" t="s">
        <v>42</v>
      </c>
      <c r="AF5548" t="s">
        <v>42</v>
      </c>
      <c r="AG5548">
        <f t="shared" si="172"/>
        <v>0</v>
      </c>
      <c r="AH5548" t="str" cm="1">
        <f t="array" ref="AH5548">_xlfn.IFS(
X5548&lt;=20, "&lt;20",
AND(X5548&gt;=20, X5548&lt;50), "20-50",
AND(X5548&gt;=50, X5548&lt;100), "50-100",
X5548&gt;=100, "&gt;100"
)</f>
        <v>&lt;20</v>
      </c>
      <c r="AI5548">
        <f t="shared" si="173"/>
        <v>0</v>
      </c>
      <c r="AJ5548" t="str" cm="1">
        <f t="array" ref="AJ5548">_xlfn.IFS(
C5548&lt;=20, "&lt;20",
AND(C5548&gt;=20, C5548&lt;35), "20-35",
AND(C5548&gt;=35, C5548&lt;50), "35-50",
C5548&gt;=50, "50-100"
)</f>
        <v>20-35</v>
      </c>
      <c r="AK5548" t="str" cm="1">
        <f t="array" ref="AK5548">_xlfn.IFS(
G5548&lt;6, "&lt;6",
AND(G5548&gt;=6, G5548&lt;12), "6-12",
AND(G5548&gt;=12, G5548&lt;18), "12-18",  AND(G5548&gt;=18, G5548&lt;24), "18-24", G5548&gt;=24, "24-36")</f>
        <v>&lt;6</v>
      </c>
    </row>
    <row r="5549" spans="1:37" x14ac:dyDescent="0.3">
      <c r="A5549" t="s">
        <v>5649</v>
      </c>
      <c r="B5549" t="s">
        <v>44</v>
      </c>
      <c r="C5549">
        <v>58</v>
      </c>
      <c r="D5549" t="s">
        <v>34</v>
      </c>
      <c r="E5549" t="s">
        <v>74</v>
      </c>
      <c r="F5549">
        <v>1</v>
      </c>
      <c r="G5549">
        <v>35</v>
      </c>
      <c r="H5549" t="s">
        <v>36</v>
      </c>
      <c r="I5549" t="s">
        <v>37</v>
      </c>
      <c r="J5549" t="s">
        <v>37</v>
      </c>
      <c r="K5549" t="s">
        <v>37</v>
      </c>
      <c r="L5549" t="s">
        <v>50</v>
      </c>
      <c r="M5549" t="s">
        <v>34</v>
      </c>
      <c r="N5549" t="s">
        <v>34</v>
      </c>
      <c r="O5549" t="s">
        <v>34</v>
      </c>
      <c r="P5549" t="s">
        <v>34</v>
      </c>
      <c r="Q5549" t="s">
        <v>37</v>
      </c>
      <c r="R5549" t="s">
        <v>37</v>
      </c>
      <c r="S5549" t="s">
        <v>37</v>
      </c>
      <c r="T5549" t="s">
        <v>37</v>
      </c>
      <c r="U5549" t="s">
        <v>46</v>
      </c>
      <c r="V5549" t="s">
        <v>37</v>
      </c>
      <c r="W5549" t="s">
        <v>51</v>
      </c>
      <c r="X5549">
        <v>97.35</v>
      </c>
      <c r="Y5549">
        <v>2119.5</v>
      </c>
      <c r="Z5549">
        <v>0</v>
      </c>
      <c r="AA5549">
        <v>0</v>
      </c>
      <c r="AB5549">
        <v>190.26</v>
      </c>
      <c r="AC5549">
        <v>2309.7600000000002</v>
      </c>
      <c r="AD5549" t="s">
        <v>52</v>
      </c>
      <c r="AE5549" t="s">
        <v>94</v>
      </c>
      <c r="AF5549" t="s">
        <v>235</v>
      </c>
      <c r="AG5549">
        <f t="shared" si="172"/>
        <v>1</v>
      </c>
      <c r="AH5549" t="str" cm="1">
        <f t="array" ref="AH5549">_xlfn.IFS(
X5549&lt;=20, "&lt;20",
AND(X5549&gt;=20, X5549&lt;50), "20-50",
AND(X5549&gt;=50, X5549&lt;100), "50-100",
X5549&gt;=100, "&gt;100"
)</f>
        <v>50-100</v>
      </c>
      <c r="AI5549">
        <f t="shared" si="173"/>
        <v>0</v>
      </c>
      <c r="AJ5549" t="str" cm="1">
        <f t="array" ref="AJ5549">_xlfn.IFS(
C5549&lt;=20, "&lt;20",
AND(C5549&gt;=20, C5549&lt;35), "20-35",
AND(C5549&gt;=35, C5549&lt;50), "35-50",
C5549&gt;=50, "50-100"
)</f>
        <v>50-100</v>
      </c>
      <c r="AK5549" t="str" cm="1">
        <f t="array" ref="AK5549">_xlfn.IFS(
G5549&lt;6, "&lt;6",
AND(G5549&gt;=6, G5549&lt;12), "6-12",
AND(G5549&gt;=12, G5549&lt;18), "12-18",  AND(G5549&gt;=18, G5549&lt;24), "18-24", G5549&gt;=24, "24-36")</f>
        <v>24-36</v>
      </c>
    </row>
    <row r="5550" spans="1:37" x14ac:dyDescent="0.3">
      <c r="A5550" t="s">
        <v>5650</v>
      </c>
      <c r="B5550" t="s">
        <v>33</v>
      </c>
      <c r="C5550">
        <v>28</v>
      </c>
      <c r="D5550" t="s">
        <v>37</v>
      </c>
      <c r="E5550" t="s">
        <v>35</v>
      </c>
      <c r="F5550">
        <v>9</v>
      </c>
      <c r="G5550">
        <v>30</v>
      </c>
      <c r="H5550" t="s">
        <v>70</v>
      </c>
      <c r="I5550" t="s">
        <v>37</v>
      </c>
      <c r="J5550" t="s">
        <v>34</v>
      </c>
      <c r="K5550" t="s">
        <v>34</v>
      </c>
      <c r="L5550" t="s">
        <v>34</v>
      </c>
      <c r="M5550" t="s">
        <v>34</v>
      </c>
      <c r="N5550" t="s">
        <v>34</v>
      </c>
      <c r="O5550" t="s">
        <v>34</v>
      </c>
      <c r="P5550" t="s">
        <v>34</v>
      </c>
      <c r="Q5550" t="s">
        <v>34</v>
      </c>
      <c r="R5550" t="s">
        <v>34</v>
      </c>
      <c r="S5550" t="s">
        <v>34</v>
      </c>
      <c r="T5550" t="s">
        <v>34</v>
      </c>
      <c r="U5550" t="s">
        <v>67</v>
      </c>
      <c r="V5550" t="s">
        <v>34</v>
      </c>
      <c r="W5550" t="s">
        <v>40</v>
      </c>
      <c r="X5550">
        <v>19.899999999999999</v>
      </c>
      <c r="Y5550">
        <v>1292.5999999999999</v>
      </c>
      <c r="Z5550">
        <v>0</v>
      </c>
      <c r="AA5550">
        <v>0</v>
      </c>
      <c r="AB5550">
        <v>1174.55</v>
      </c>
      <c r="AC5550">
        <v>2467.15</v>
      </c>
      <c r="AD5550" t="s">
        <v>41</v>
      </c>
      <c r="AE5550" t="s">
        <v>42</v>
      </c>
      <c r="AF5550" t="s">
        <v>42</v>
      </c>
      <c r="AG5550">
        <f t="shared" si="172"/>
        <v>0</v>
      </c>
      <c r="AH5550" t="str" cm="1">
        <f t="array" ref="AH5550">_xlfn.IFS(
X5550&lt;=20, "&lt;20",
AND(X5550&gt;=20, X5550&lt;50), "20-50",
AND(X5550&gt;=50, X5550&lt;100), "50-100",
X5550&gt;=100, "&gt;100"
)</f>
        <v>&lt;20</v>
      </c>
      <c r="AI5550">
        <f t="shared" si="173"/>
        <v>0</v>
      </c>
      <c r="AJ5550" t="str" cm="1">
        <f t="array" ref="AJ5550">_xlfn.IFS(
C5550&lt;=20, "&lt;20",
AND(C5550&gt;=20, C5550&lt;35), "20-35",
AND(C5550&gt;=35, C5550&lt;50), "35-50",
C5550&gt;=50, "50-100"
)</f>
        <v>20-35</v>
      </c>
      <c r="AK5550" t="str" cm="1">
        <f t="array" ref="AK5550">_xlfn.IFS(
G5550&lt;6, "&lt;6",
AND(G5550&gt;=6, G5550&lt;12), "6-12",
AND(G5550&gt;=12, G5550&lt;18), "12-18",  AND(G5550&gt;=18, G5550&lt;24), "18-24", G5550&gt;=24, "24-36")</f>
        <v>24-36</v>
      </c>
    </row>
    <row r="5551" spans="1:37" x14ac:dyDescent="0.3">
      <c r="A5551" t="s">
        <v>5651</v>
      </c>
      <c r="B5551" t="s">
        <v>33</v>
      </c>
      <c r="C5551">
        <v>59</v>
      </c>
      <c r="D5551" t="s">
        <v>37</v>
      </c>
      <c r="E5551" t="s">
        <v>56</v>
      </c>
      <c r="F5551">
        <v>13</v>
      </c>
      <c r="G5551">
        <v>22</v>
      </c>
      <c r="H5551" t="s">
        <v>66</v>
      </c>
      <c r="I5551" t="s">
        <v>37</v>
      </c>
      <c r="J5551" t="s">
        <v>37</v>
      </c>
      <c r="K5551" t="s">
        <v>37</v>
      </c>
      <c r="L5551" t="s">
        <v>50</v>
      </c>
      <c r="M5551" t="s">
        <v>34</v>
      </c>
      <c r="N5551" t="s">
        <v>34</v>
      </c>
      <c r="O5551" t="s">
        <v>34</v>
      </c>
      <c r="P5551" t="s">
        <v>34</v>
      </c>
      <c r="Q5551" t="s">
        <v>34</v>
      </c>
      <c r="R5551" t="s">
        <v>37</v>
      </c>
      <c r="S5551" t="s">
        <v>37</v>
      </c>
      <c r="T5551" t="s">
        <v>37</v>
      </c>
      <c r="U5551" t="s">
        <v>67</v>
      </c>
      <c r="V5551" t="s">
        <v>37</v>
      </c>
      <c r="W5551" t="s">
        <v>40</v>
      </c>
      <c r="X5551">
        <v>84.5</v>
      </c>
      <c r="Y5551">
        <v>6130.85</v>
      </c>
      <c r="Z5551">
        <v>0</v>
      </c>
      <c r="AA5551">
        <v>0</v>
      </c>
      <c r="AB5551">
        <v>3168</v>
      </c>
      <c r="AC5551">
        <v>9298.85</v>
      </c>
      <c r="AD5551" t="s">
        <v>41</v>
      </c>
      <c r="AE5551" t="s">
        <v>42</v>
      </c>
      <c r="AF5551" t="s">
        <v>42</v>
      </c>
      <c r="AG5551">
        <f t="shared" si="172"/>
        <v>0</v>
      </c>
      <c r="AH5551" t="str" cm="1">
        <f t="array" ref="AH5551">_xlfn.IFS(
X5551&lt;=20, "&lt;20",
AND(X5551&gt;=20, X5551&lt;50), "20-50",
AND(X5551&gt;=50, X5551&lt;100), "50-100",
X5551&gt;=100, "&gt;100"
)</f>
        <v>50-100</v>
      </c>
      <c r="AI5551">
        <f t="shared" si="173"/>
        <v>0</v>
      </c>
      <c r="AJ5551" t="str" cm="1">
        <f t="array" ref="AJ5551">_xlfn.IFS(
C5551&lt;=20, "&lt;20",
AND(C5551&gt;=20, C5551&lt;35), "20-35",
AND(C5551&gt;=35, C5551&lt;50), "35-50",
C5551&gt;=50, "50-100"
)</f>
        <v>50-100</v>
      </c>
      <c r="AK5551" t="str" cm="1">
        <f t="array" ref="AK5551">_xlfn.IFS(
G5551&lt;6, "&lt;6",
AND(G5551&gt;=6, G5551&lt;12), "6-12",
AND(G5551&gt;=12, G5551&lt;18), "12-18",  AND(G5551&gt;=18, G5551&lt;24), "18-24", G5551&gt;=24, "24-36")</f>
        <v>18-24</v>
      </c>
    </row>
    <row r="5552" spans="1:37" x14ac:dyDescent="0.3">
      <c r="A5552" t="s">
        <v>5652</v>
      </c>
      <c r="B5552" t="s">
        <v>44</v>
      </c>
      <c r="C5552">
        <v>19</v>
      </c>
      <c r="D5552" t="s">
        <v>37</v>
      </c>
      <c r="E5552" t="s">
        <v>64</v>
      </c>
      <c r="F5552">
        <v>13</v>
      </c>
      <c r="G5552">
        <v>6</v>
      </c>
      <c r="H5552" t="s">
        <v>66</v>
      </c>
      <c r="I5552" t="s">
        <v>37</v>
      </c>
      <c r="J5552" t="s">
        <v>37</v>
      </c>
      <c r="K5552" t="s">
        <v>37</v>
      </c>
      <c r="L5552" t="s">
        <v>50</v>
      </c>
      <c r="M5552" t="s">
        <v>37</v>
      </c>
      <c r="N5552" t="s">
        <v>34</v>
      </c>
      <c r="O5552" t="s">
        <v>37</v>
      </c>
      <c r="P5552" t="s">
        <v>37</v>
      </c>
      <c r="Q5552" t="s">
        <v>34</v>
      </c>
      <c r="R5552" t="s">
        <v>34</v>
      </c>
      <c r="S5552" t="s">
        <v>34</v>
      </c>
      <c r="T5552" t="s">
        <v>37</v>
      </c>
      <c r="U5552" t="s">
        <v>67</v>
      </c>
      <c r="V5552" t="s">
        <v>37</v>
      </c>
      <c r="W5552" t="s">
        <v>40</v>
      </c>
      <c r="X5552">
        <v>90.95</v>
      </c>
      <c r="Y5552">
        <v>5930.05</v>
      </c>
      <c r="Z5552">
        <v>0</v>
      </c>
      <c r="AA5552">
        <v>0</v>
      </c>
      <c r="AB5552">
        <v>1787.94</v>
      </c>
      <c r="AC5552">
        <v>7717.99</v>
      </c>
      <c r="AD5552" t="s">
        <v>41</v>
      </c>
      <c r="AE5552" t="s">
        <v>42</v>
      </c>
      <c r="AF5552" t="s">
        <v>42</v>
      </c>
      <c r="AG5552">
        <f t="shared" si="172"/>
        <v>0</v>
      </c>
      <c r="AH5552" t="str" cm="1">
        <f t="array" ref="AH5552">_xlfn.IFS(
X5552&lt;=20, "&lt;20",
AND(X5552&gt;=20, X5552&lt;50), "20-50",
AND(X5552&gt;=50, X5552&lt;100), "50-100",
X5552&gt;=100, "&gt;100"
)</f>
        <v>50-100</v>
      </c>
      <c r="AI5552">
        <f t="shared" si="173"/>
        <v>0</v>
      </c>
      <c r="AJ5552" t="str" cm="1">
        <f t="array" ref="AJ5552">_xlfn.IFS(
C5552&lt;=20, "&lt;20",
AND(C5552&gt;=20, C5552&lt;35), "20-35",
AND(C5552&gt;=35, C5552&lt;50), "35-50",
C5552&gt;=50, "50-100"
)</f>
        <v>&lt;20</v>
      </c>
      <c r="AK5552" t="str" cm="1">
        <f t="array" ref="AK5552">_xlfn.IFS(
G5552&lt;6, "&lt;6",
AND(G5552&gt;=6, G5552&lt;12), "6-12",
AND(G5552&gt;=12, G5552&lt;18), "12-18",  AND(G5552&gt;=18, G5552&lt;24), "18-24", G5552&gt;=24, "24-36")</f>
        <v>6-12</v>
      </c>
    </row>
    <row r="5553" spans="1:37" x14ac:dyDescent="0.3">
      <c r="A5553" t="s">
        <v>5653</v>
      </c>
      <c r="B5553" t="s">
        <v>44</v>
      </c>
      <c r="C5553">
        <v>33</v>
      </c>
      <c r="D5553" t="s">
        <v>34</v>
      </c>
      <c r="E5553" t="s">
        <v>74</v>
      </c>
      <c r="F5553">
        <v>13</v>
      </c>
      <c r="G5553">
        <v>23</v>
      </c>
      <c r="H5553" t="s">
        <v>36</v>
      </c>
      <c r="I5553" t="s">
        <v>37</v>
      </c>
      <c r="J5553" t="s">
        <v>37</v>
      </c>
      <c r="K5553" t="s">
        <v>37</v>
      </c>
      <c r="L5553" t="s">
        <v>50</v>
      </c>
      <c r="M5553" t="s">
        <v>34</v>
      </c>
      <c r="N5553" t="s">
        <v>37</v>
      </c>
      <c r="O5553" t="s">
        <v>37</v>
      </c>
      <c r="P5553" t="s">
        <v>34</v>
      </c>
      <c r="Q5553" t="s">
        <v>37</v>
      </c>
      <c r="R5553" t="s">
        <v>37</v>
      </c>
      <c r="S5553" t="s">
        <v>37</v>
      </c>
      <c r="T5553" t="s">
        <v>37</v>
      </c>
      <c r="U5553" t="s">
        <v>39</v>
      </c>
      <c r="V5553" t="s">
        <v>37</v>
      </c>
      <c r="W5553" t="s">
        <v>51</v>
      </c>
      <c r="X5553">
        <v>103.1</v>
      </c>
      <c r="Y5553">
        <v>4889.3</v>
      </c>
      <c r="Z5553">
        <v>0</v>
      </c>
      <c r="AA5553">
        <v>0</v>
      </c>
      <c r="AB5553">
        <v>782.08</v>
      </c>
      <c r="AC5553">
        <v>5671.38</v>
      </c>
      <c r="AD5553" t="s">
        <v>41</v>
      </c>
      <c r="AE5553" t="s">
        <v>42</v>
      </c>
      <c r="AF5553" t="s">
        <v>42</v>
      </c>
      <c r="AG5553">
        <f t="shared" si="172"/>
        <v>0</v>
      </c>
      <c r="AH5553" t="str" cm="1">
        <f t="array" ref="AH5553">_xlfn.IFS(
X5553&lt;=20, "&lt;20",
AND(X5553&gt;=20, X5553&lt;50), "20-50",
AND(X5553&gt;=50, X5553&lt;100), "50-100",
X5553&gt;=100, "&gt;100"
)</f>
        <v>&gt;100</v>
      </c>
      <c r="AI5553">
        <f t="shared" si="173"/>
        <v>0</v>
      </c>
      <c r="AJ5553" t="str" cm="1">
        <f t="array" ref="AJ5553">_xlfn.IFS(
C5553&lt;=20, "&lt;20",
AND(C5553&gt;=20, C5553&lt;35), "20-35",
AND(C5553&gt;=35, C5553&lt;50), "35-50",
C5553&gt;=50, "50-100"
)</f>
        <v>20-35</v>
      </c>
      <c r="AK5553" t="str" cm="1">
        <f t="array" ref="AK5553">_xlfn.IFS(
G5553&lt;6, "&lt;6",
AND(G5553&gt;=6, G5553&lt;12), "6-12",
AND(G5553&gt;=12, G5553&lt;18), "12-18",  AND(G5553&gt;=18, G5553&lt;24), "18-24", G5553&gt;=24, "24-36")</f>
        <v>18-24</v>
      </c>
    </row>
    <row r="5554" spans="1:37" x14ac:dyDescent="0.3">
      <c r="A5554" t="s">
        <v>5654</v>
      </c>
      <c r="B5554" t="s">
        <v>44</v>
      </c>
      <c r="C5554">
        <v>44</v>
      </c>
      <c r="D5554" t="s">
        <v>37</v>
      </c>
      <c r="E5554" t="s">
        <v>45</v>
      </c>
      <c r="F5554">
        <v>7</v>
      </c>
      <c r="G5554">
        <v>16</v>
      </c>
      <c r="H5554" t="s">
        <v>36</v>
      </c>
      <c r="I5554" t="s">
        <v>37</v>
      </c>
      <c r="J5554" t="s">
        <v>34</v>
      </c>
      <c r="K5554" t="s">
        <v>34</v>
      </c>
      <c r="L5554" t="s">
        <v>34</v>
      </c>
      <c r="M5554" t="s">
        <v>34</v>
      </c>
      <c r="N5554" t="s">
        <v>34</v>
      </c>
      <c r="O5554" t="s">
        <v>34</v>
      </c>
      <c r="P5554" t="s">
        <v>34</v>
      </c>
      <c r="Q5554" t="s">
        <v>34</v>
      </c>
      <c r="R5554" t="s">
        <v>34</v>
      </c>
      <c r="S5554" t="s">
        <v>34</v>
      </c>
      <c r="T5554" t="s">
        <v>34</v>
      </c>
      <c r="U5554" t="s">
        <v>46</v>
      </c>
      <c r="V5554" t="s">
        <v>37</v>
      </c>
      <c r="W5554" t="s">
        <v>40</v>
      </c>
      <c r="X5554">
        <v>20.7</v>
      </c>
      <c r="Y5554">
        <v>83.75</v>
      </c>
      <c r="Z5554">
        <v>0</v>
      </c>
      <c r="AA5554">
        <v>0</v>
      </c>
      <c r="AB5554">
        <v>108.16</v>
      </c>
      <c r="AC5554">
        <v>191.91</v>
      </c>
      <c r="AD5554" t="s">
        <v>41</v>
      </c>
      <c r="AE5554" t="s">
        <v>42</v>
      </c>
      <c r="AF5554" t="s">
        <v>42</v>
      </c>
      <c r="AG5554">
        <f t="shared" si="172"/>
        <v>0</v>
      </c>
      <c r="AH5554" t="str" cm="1">
        <f t="array" ref="AH5554">_xlfn.IFS(
X5554&lt;=20, "&lt;20",
AND(X5554&gt;=20, X5554&lt;50), "20-50",
AND(X5554&gt;=50, X5554&lt;100), "50-100",
X5554&gt;=100, "&gt;100"
)</f>
        <v>20-50</v>
      </c>
      <c r="AI5554">
        <f t="shared" si="173"/>
        <v>0</v>
      </c>
      <c r="AJ5554" t="str" cm="1">
        <f t="array" ref="AJ5554">_xlfn.IFS(
C5554&lt;=20, "&lt;20",
AND(C5554&gt;=20, C5554&lt;35), "20-35",
AND(C5554&gt;=35, C5554&lt;50), "35-50",
C5554&gt;=50, "50-100"
)</f>
        <v>35-50</v>
      </c>
      <c r="AK5554" t="str" cm="1">
        <f t="array" ref="AK5554">_xlfn.IFS(
G5554&lt;6, "&lt;6",
AND(G5554&gt;=6, G5554&lt;12), "6-12",
AND(G5554&gt;=12, G5554&lt;18), "12-18",  AND(G5554&gt;=18, G5554&lt;24), "18-24", G5554&gt;=24, "24-36")</f>
        <v>12-18</v>
      </c>
    </row>
    <row r="5555" spans="1:37" x14ac:dyDescent="0.3">
      <c r="A5555" t="s">
        <v>5655</v>
      </c>
      <c r="B5555" t="s">
        <v>44</v>
      </c>
      <c r="C5555">
        <v>44</v>
      </c>
      <c r="D5555" t="s">
        <v>34</v>
      </c>
      <c r="E5555" t="s">
        <v>87</v>
      </c>
      <c r="F5555">
        <v>11</v>
      </c>
      <c r="G5555">
        <v>22</v>
      </c>
      <c r="H5555" t="s">
        <v>57</v>
      </c>
      <c r="I5555" t="s">
        <v>37</v>
      </c>
      <c r="J5555" t="s">
        <v>34</v>
      </c>
      <c r="K5555" t="s">
        <v>34</v>
      </c>
      <c r="L5555" t="s">
        <v>34</v>
      </c>
      <c r="M5555" t="s">
        <v>34</v>
      </c>
      <c r="N5555" t="s">
        <v>34</v>
      </c>
      <c r="O5555" t="s">
        <v>34</v>
      </c>
      <c r="P5555" t="s">
        <v>34</v>
      </c>
      <c r="Q5555" t="s">
        <v>34</v>
      </c>
      <c r="R5555" t="s">
        <v>34</v>
      </c>
      <c r="S5555" t="s">
        <v>34</v>
      </c>
      <c r="T5555" t="s">
        <v>34</v>
      </c>
      <c r="U5555" t="s">
        <v>67</v>
      </c>
      <c r="V5555" t="s">
        <v>34</v>
      </c>
      <c r="W5555" t="s">
        <v>40</v>
      </c>
      <c r="X5555">
        <v>19.600000000000001</v>
      </c>
      <c r="Y5555">
        <v>397</v>
      </c>
      <c r="Z5555">
        <v>0</v>
      </c>
      <c r="AA5555">
        <v>0</v>
      </c>
      <c r="AB5555">
        <v>579.6</v>
      </c>
      <c r="AC5555">
        <v>976.6</v>
      </c>
      <c r="AD5555" t="s">
        <v>41</v>
      </c>
      <c r="AE5555" t="s">
        <v>42</v>
      </c>
      <c r="AF5555" t="s">
        <v>42</v>
      </c>
      <c r="AG5555">
        <f t="shared" si="172"/>
        <v>0</v>
      </c>
      <c r="AH5555" t="str" cm="1">
        <f t="array" ref="AH5555">_xlfn.IFS(
X5555&lt;=20, "&lt;20",
AND(X5555&gt;=20, X5555&lt;50), "20-50",
AND(X5555&gt;=50, X5555&lt;100), "50-100",
X5555&gt;=100, "&gt;100"
)</f>
        <v>&lt;20</v>
      </c>
      <c r="AI5555">
        <f t="shared" si="173"/>
        <v>0</v>
      </c>
      <c r="AJ5555" t="str" cm="1">
        <f t="array" ref="AJ5555">_xlfn.IFS(
C5555&lt;=20, "&lt;20",
AND(C5555&gt;=20, C5555&lt;35), "20-35",
AND(C5555&gt;=35, C5555&lt;50), "35-50",
C5555&gt;=50, "50-100"
)</f>
        <v>35-50</v>
      </c>
      <c r="AK5555" t="str" cm="1">
        <f t="array" ref="AK5555">_xlfn.IFS(
G5555&lt;6, "&lt;6",
AND(G5555&gt;=6, G5555&lt;12), "6-12",
AND(G5555&gt;=12, G5555&lt;18), "12-18",  AND(G5555&gt;=18, G5555&lt;24), "18-24", G5555&gt;=24, "24-36")</f>
        <v>18-24</v>
      </c>
    </row>
    <row r="5556" spans="1:37" x14ac:dyDescent="0.3">
      <c r="A5556" t="s">
        <v>5656</v>
      </c>
      <c r="B5556" t="s">
        <v>44</v>
      </c>
      <c r="C5556">
        <v>27</v>
      </c>
      <c r="D5556" t="s">
        <v>34</v>
      </c>
      <c r="E5556" t="s">
        <v>45</v>
      </c>
      <c r="F5556">
        <v>12</v>
      </c>
      <c r="G5556">
        <v>23</v>
      </c>
      <c r="H5556" t="s">
        <v>36</v>
      </c>
      <c r="I5556" t="s">
        <v>37</v>
      </c>
      <c r="J5556" t="s">
        <v>34</v>
      </c>
      <c r="K5556" t="s">
        <v>37</v>
      </c>
      <c r="L5556" t="s">
        <v>50</v>
      </c>
      <c r="M5556" t="s">
        <v>34</v>
      </c>
      <c r="N5556" t="s">
        <v>34</v>
      </c>
      <c r="O5556" t="s">
        <v>37</v>
      </c>
      <c r="P5556" t="s">
        <v>34</v>
      </c>
      <c r="Q5556" t="s">
        <v>34</v>
      </c>
      <c r="R5556" t="s">
        <v>34</v>
      </c>
      <c r="S5556" t="s">
        <v>34</v>
      </c>
      <c r="T5556" t="s">
        <v>37</v>
      </c>
      <c r="U5556" t="s">
        <v>46</v>
      </c>
      <c r="V5556" t="s">
        <v>37</v>
      </c>
      <c r="W5556" t="s">
        <v>51</v>
      </c>
      <c r="X5556">
        <v>74.599999999999994</v>
      </c>
      <c r="Y5556">
        <v>1797.75</v>
      </c>
      <c r="Z5556">
        <v>0</v>
      </c>
      <c r="AA5556">
        <v>0</v>
      </c>
      <c r="AB5556">
        <v>927.5</v>
      </c>
      <c r="AC5556">
        <v>2725.25</v>
      </c>
      <c r="AD5556" t="s">
        <v>41</v>
      </c>
      <c r="AE5556" t="s">
        <v>42</v>
      </c>
      <c r="AF5556" t="s">
        <v>42</v>
      </c>
      <c r="AG5556">
        <f t="shared" si="172"/>
        <v>0</v>
      </c>
      <c r="AH5556" t="str" cm="1">
        <f t="array" ref="AH5556">_xlfn.IFS(
X5556&lt;=20, "&lt;20",
AND(X5556&gt;=20, X5556&lt;50), "20-50",
AND(X5556&gt;=50, X5556&lt;100), "50-100",
X5556&gt;=100, "&gt;100"
)</f>
        <v>50-100</v>
      </c>
      <c r="AI5556">
        <f t="shared" si="173"/>
        <v>0</v>
      </c>
      <c r="AJ5556" t="str" cm="1">
        <f t="array" ref="AJ5556">_xlfn.IFS(
C5556&lt;=20, "&lt;20",
AND(C5556&gt;=20, C5556&lt;35), "20-35",
AND(C5556&gt;=35, C5556&lt;50), "35-50",
C5556&gt;=50, "50-100"
)</f>
        <v>20-35</v>
      </c>
      <c r="AK5556" t="str" cm="1">
        <f t="array" ref="AK5556">_xlfn.IFS(
G5556&lt;6, "&lt;6",
AND(G5556&gt;=6, G5556&lt;12), "6-12",
AND(G5556&gt;=12, G5556&lt;18), "12-18",  AND(G5556&gt;=18, G5556&lt;24), "18-24", G5556&gt;=24, "24-36")</f>
        <v>18-24</v>
      </c>
    </row>
    <row r="5557" spans="1:37" x14ac:dyDescent="0.3">
      <c r="A5557" t="s">
        <v>5657</v>
      </c>
      <c r="B5557" t="s">
        <v>33</v>
      </c>
      <c r="C5557">
        <v>38</v>
      </c>
      <c r="D5557" t="s">
        <v>34</v>
      </c>
      <c r="E5557" t="s">
        <v>48</v>
      </c>
      <c r="F5557">
        <v>13</v>
      </c>
      <c r="G5557">
        <v>5</v>
      </c>
      <c r="H5557" t="s">
        <v>36</v>
      </c>
      <c r="I5557" t="s">
        <v>37</v>
      </c>
      <c r="J5557" t="s">
        <v>37</v>
      </c>
      <c r="K5557" t="s">
        <v>37</v>
      </c>
      <c r="L5557" t="s">
        <v>50</v>
      </c>
      <c r="M5557" t="s">
        <v>34</v>
      </c>
      <c r="N5557" t="s">
        <v>37</v>
      </c>
      <c r="O5557" t="s">
        <v>34</v>
      </c>
      <c r="P5557" t="s">
        <v>34</v>
      </c>
      <c r="Q5557" t="s">
        <v>37</v>
      </c>
      <c r="R5557" t="s">
        <v>34</v>
      </c>
      <c r="S5557" t="s">
        <v>34</v>
      </c>
      <c r="T5557" t="s">
        <v>37</v>
      </c>
      <c r="U5557" t="s">
        <v>46</v>
      </c>
      <c r="V5557" t="s">
        <v>37</v>
      </c>
      <c r="W5557" t="s">
        <v>40</v>
      </c>
      <c r="X5557">
        <v>90.55</v>
      </c>
      <c r="Y5557">
        <v>2282.5500000000002</v>
      </c>
      <c r="Z5557">
        <v>0</v>
      </c>
      <c r="AA5557">
        <v>0</v>
      </c>
      <c r="AB5557">
        <v>862.32</v>
      </c>
      <c r="AC5557">
        <v>3144.87</v>
      </c>
      <c r="AD5557" t="s">
        <v>52</v>
      </c>
      <c r="AE5557" t="s">
        <v>94</v>
      </c>
      <c r="AF5557" t="s">
        <v>95</v>
      </c>
      <c r="AG5557">
        <f t="shared" si="172"/>
        <v>1</v>
      </c>
      <c r="AH5557" t="str" cm="1">
        <f t="array" ref="AH5557">_xlfn.IFS(
X5557&lt;=20, "&lt;20",
AND(X5557&gt;=20, X5557&lt;50), "20-50",
AND(X5557&gt;=50, X5557&lt;100), "50-100",
X5557&gt;=100, "&gt;100"
)</f>
        <v>50-100</v>
      </c>
      <c r="AI5557">
        <f t="shared" si="173"/>
        <v>0</v>
      </c>
      <c r="AJ5557" t="str" cm="1">
        <f t="array" ref="AJ5557">_xlfn.IFS(
C5557&lt;=20, "&lt;20",
AND(C5557&gt;=20, C5557&lt;35), "20-35",
AND(C5557&gt;=35, C5557&lt;50), "35-50",
C5557&gt;=50, "50-100"
)</f>
        <v>35-50</v>
      </c>
      <c r="AK5557" t="str" cm="1">
        <f t="array" ref="AK5557">_xlfn.IFS(
G5557&lt;6, "&lt;6",
AND(G5557&gt;=6, G5557&lt;12), "6-12",
AND(G5557&gt;=12, G5557&lt;18), "12-18",  AND(G5557&gt;=18, G5557&lt;24), "18-24", G5557&gt;=24, "24-36")</f>
        <v>&lt;6</v>
      </c>
    </row>
    <row r="5558" spans="1:37" x14ac:dyDescent="0.3">
      <c r="A5558" t="s">
        <v>5658</v>
      </c>
      <c r="B5558" t="s">
        <v>44</v>
      </c>
      <c r="C5558">
        <v>37</v>
      </c>
      <c r="D5558" t="s">
        <v>34</v>
      </c>
      <c r="E5558" t="s">
        <v>74</v>
      </c>
      <c r="F5558">
        <v>9</v>
      </c>
      <c r="G5558">
        <v>21</v>
      </c>
      <c r="H5558" t="s">
        <v>66</v>
      </c>
      <c r="I5558" t="s">
        <v>37</v>
      </c>
      <c r="J5558" t="s">
        <v>37</v>
      </c>
      <c r="K5558" t="s">
        <v>34</v>
      </c>
      <c r="L5558" t="s">
        <v>34</v>
      </c>
      <c r="M5558" t="s">
        <v>34</v>
      </c>
      <c r="N5558" t="s">
        <v>34</v>
      </c>
      <c r="O5558" t="s">
        <v>34</v>
      </c>
      <c r="P5558" t="s">
        <v>34</v>
      </c>
      <c r="Q5558" t="s">
        <v>34</v>
      </c>
      <c r="R5558" t="s">
        <v>34</v>
      </c>
      <c r="S5558" t="s">
        <v>34</v>
      </c>
      <c r="T5558" t="s">
        <v>34</v>
      </c>
      <c r="U5558" t="s">
        <v>67</v>
      </c>
      <c r="V5558" t="s">
        <v>34</v>
      </c>
      <c r="W5558" t="s">
        <v>40</v>
      </c>
      <c r="X5558">
        <v>24.9</v>
      </c>
      <c r="Y5558">
        <v>1859.2</v>
      </c>
      <c r="Z5558">
        <v>0</v>
      </c>
      <c r="AA5558">
        <v>0</v>
      </c>
      <c r="AB5558">
        <v>1311.12</v>
      </c>
      <c r="AC5558">
        <v>3170.32</v>
      </c>
      <c r="AD5558" t="s">
        <v>41</v>
      </c>
      <c r="AE5558" t="s">
        <v>42</v>
      </c>
      <c r="AF5558" t="s">
        <v>42</v>
      </c>
      <c r="AG5558">
        <f t="shared" si="172"/>
        <v>0</v>
      </c>
      <c r="AH5558" t="str" cm="1">
        <f t="array" ref="AH5558">_xlfn.IFS(
X5558&lt;=20, "&lt;20",
AND(X5558&gt;=20, X5558&lt;50), "20-50",
AND(X5558&gt;=50, X5558&lt;100), "50-100",
X5558&gt;=100, "&gt;100"
)</f>
        <v>20-50</v>
      </c>
      <c r="AI5558">
        <f t="shared" si="173"/>
        <v>0</v>
      </c>
      <c r="AJ5558" t="str" cm="1">
        <f t="array" ref="AJ5558">_xlfn.IFS(
C5558&lt;=20, "&lt;20",
AND(C5558&gt;=20, C5558&lt;35), "20-35",
AND(C5558&gt;=35, C5558&lt;50), "35-50",
C5558&gt;=50, "50-100"
)</f>
        <v>35-50</v>
      </c>
      <c r="AK5558" t="str" cm="1">
        <f t="array" ref="AK5558">_xlfn.IFS(
G5558&lt;6, "&lt;6",
AND(G5558&gt;=6, G5558&lt;12), "6-12",
AND(G5558&gt;=12, G5558&lt;18), "12-18",  AND(G5558&gt;=18, G5558&lt;24), "18-24", G5558&gt;=24, "24-36")</f>
        <v>18-24</v>
      </c>
    </row>
    <row r="5559" spans="1:37" x14ac:dyDescent="0.3">
      <c r="A5559" t="s">
        <v>5659</v>
      </c>
      <c r="B5559" t="s">
        <v>33</v>
      </c>
      <c r="C5559">
        <v>23</v>
      </c>
      <c r="D5559" t="s">
        <v>34</v>
      </c>
      <c r="E5559" t="s">
        <v>69</v>
      </c>
      <c r="F5559">
        <v>6</v>
      </c>
      <c r="G5559">
        <v>5</v>
      </c>
      <c r="H5559" t="s">
        <v>70</v>
      </c>
      <c r="I5559" t="s">
        <v>34</v>
      </c>
      <c r="J5559" t="s">
        <v>34</v>
      </c>
      <c r="K5559" t="s">
        <v>37</v>
      </c>
      <c r="L5559" t="s">
        <v>72</v>
      </c>
      <c r="M5559" t="s">
        <v>37</v>
      </c>
      <c r="N5559" t="s">
        <v>34</v>
      </c>
      <c r="O5559" t="s">
        <v>34</v>
      </c>
      <c r="P5559" t="s">
        <v>34</v>
      </c>
      <c r="Q5559" t="s">
        <v>34</v>
      </c>
      <c r="R5559" t="s">
        <v>37</v>
      </c>
      <c r="S5559" t="s">
        <v>37</v>
      </c>
      <c r="T5559" t="s">
        <v>37</v>
      </c>
      <c r="U5559" t="s">
        <v>46</v>
      </c>
      <c r="V5559" t="s">
        <v>37</v>
      </c>
      <c r="W5559" t="s">
        <v>51</v>
      </c>
      <c r="X5559">
        <v>39.200000000000003</v>
      </c>
      <c r="Y5559">
        <v>1838.15</v>
      </c>
      <c r="Z5559">
        <v>0</v>
      </c>
      <c r="AA5559">
        <v>0</v>
      </c>
      <c r="AB5559">
        <v>0</v>
      </c>
      <c r="AC5559">
        <v>1838.15</v>
      </c>
      <c r="AD5559" t="s">
        <v>41</v>
      </c>
      <c r="AE5559" t="s">
        <v>42</v>
      </c>
      <c r="AF5559" t="s">
        <v>42</v>
      </c>
      <c r="AG5559">
        <f t="shared" si="172"/>
        <v>0</v>
      </c>
      <c r="AH5559" t="str" cm="1">
        <f t="array" ref="AH5559">_xlfn.IFS(
X5559&lt;=20, "&lt;20",
AND(X5559&gt;=20, X5559&lt;50), "20-50",
AND(X5559&gt;=50, X5559&lt;100), "50-100",
X5559&gt;=100, "&gt;100"
)</f>
        <v>20-50</v>
      </c>
      <c r="AI5559">
        <f t="shared" si="173"/>
        <v>0</v>
      </c>
      <c r="AJ5559" t="str" cm="1">
        <f t="array" ref="AJ5559">_xlfn.IFS(
C5559&lt;=20, "&lt;20",
AND(C5559&gt;=20, C5559&lt;35), "20-35",
AND(C5559&gt;=35, C5559&lt;50), "35-50",
C5559&gt;=50, "50-100"
)</f>
        <v>20-35</v>
      </c>
      <c r="AK5559" t="str" cm="1">
        <f t="array" ref="AK5559">_xlfn.IFS(
G5559&lt;6, "&lt;6",
AND(G5559&gt;=6, G5559&lt;12), "6-12",
AND(G5559&gt;=12, G5559&lt;18), "12-18",  AND(G5559&gt;=18, G5559&lt;24), "18-24", G5559&gt;=24, "24-36")</f>
        <v>&lt;6</v>
      </c>
    </row>
    <row r="5560" spans="1:37" x14ac:dyDescent="0.3">
      <c r="A5560" t="s">
        <v>5660</v>
      </c>
      <c r="B5560" t="s">
        <v>44</v>
      </c>
      <c r="C5560">
        <v>53</v>
      </c>
      <c r="D5560" t="s">
        <v>34</v>
      </c>
      <c r="E5560" t="s">
        <v>124</v>
      </c>
      <c r="F5560">
        <v>13</v>
      </c>
      <c r="G5560">
        <v>6</v>
      </c>
      <c r="H5560" t="s">
        <v>49</v>
      </c>
      <c r="I5560" t="s">
        <v>37</v>
      </c>
      <c r="J5560" t="s">
        <v>34</v>
      </c>
      <c r="K5560" t="s">
        <v>34</v>
      </c>
      <c r="L5560" t="s">
        <v>34</v>
      </c>
      <c r="M5560" t="s">
        <v>34</v>
      </c>
      <c r="N5560" t="s">
        <v>34</v>
      </c>
      <c r="O5560" t="s">
        <v>34</v>
      </c>
      <c r="P5560" t="s">
        <v>34</v>
      </c>
      <c r="Q5560" t="s">
        <v>34</v>
      </c>
      <c r="R5560" t="s">
        <v>34</v>
      </c>
      <c r="S5560" t="s">
        <v>34</v>
      </c>
      <c r="T5560" t="s">
        <v>34</v>
      </c>
      <c r="U5560" t="s">
        <v>46</v>
      </c>
      <c r="V5560" t="s">
        <v>37</v>
      </c>
      <c r="W5560" t="s">
        <v>40</v>
      </c>
      <c r="X5560">
        <v>19.600000000000001</v>
      </c>
      <c r="Y5560">
        <v>19.600000000000001</v>
      </c>
      <c r="Z5560">
        <v>0</v>
      </c>
      <c r="AA5560">
        <v>0</v>
      </c>
      <c r="AB5560">
        <v>14.17</v>
      </c>
      <c r="AC5560">
        <v>33.770000000000003</v>
      </c>
      <c r="AD5560" t="s">
        <v>52</v>
      </c>
      <c r="AE5560" t="s">
        <v>53</v>
      </c>
      <c r="AF5560" t="s">
        <v>91</v>
      </c>
      <c r="AG5560">
        <f t="shared" si="172"/>
        <v>1</v>
      </c>
      <c r="AH5560" t="str" cm="1">
        <f t="array" ref="AH5560">_xlfn.IFS(
X5560&lt;=20, "&lt;20",
AND(X5560&gt;=20, X5560&lt;50), "20-50",
AND(X5560&gt;=50, X5560&lt;100), "50-100",
X5560&gt;=100, "&gt;100"
)</f>
        <v>&lt;20</v>
      </c>
      <c r="AI5560">
        <f t="shared" si="173"/>
        <v>0</v>
      </c>
      <c r="AJ5560" t="str" cm="1">
        <f t="array" ref="AJ5560">_xlfn.IFS(
C5560&lt;=20, "&lt;20",
AND(C5560&gt;=20, C5560&lt;35), "20-35",
AND(C5560&gt;=35, C5560&lt;50), "35-50",
C5560&gt;=50, "50-100"
)</f>
        <v>50-100</v>
      </c>
      <c r="AK5560" t="str" cm="1">
        <f t="array" ref="AK5560">_xlfn.IFS(
G5560&lt;6, "&lt;6",
AND(G5560&gt;=6, G5560&lt;12), "6-12",
AND(G5560&gt;=12, G5560&lt;18), "12-18",  AND(G5560&gt;=18, G5560&lt;24), "18-24", G5560&gt;=24, "24-36")</f>
        <v>6-12</v>
      </c>
    </row>
    <row r="5561" spans="1:37" x14ac:dyDescent="0.3">
      <c r="A5561" t="s">
        <v>5661</v>
      </c>
      <c r="B5561" t="s">
        <v>44</v>
      </c>
      <c r="C5561">
        <v>26</v>
      </c>
      <c r="D5561" t="s">
        <v>34</v>
      </c>
      <c r="E5561" t="s">
        <v>82</v>
      </c>
      <c r="F5561">
        <v>13</v>
      </c>
      <c r="G5561">
        <v>22</v>
      </c>
      <c r="H5561" t="s">
        <v>36</v>
      </c>
      <c r="I5561" t="s">
        <v>37</v>
      </c>
      <c r="J5561" t="s">
        <v>34</v>
      </c>
      <c r="K5561" t="s">
        <v>37</v>
      </c>
      <c r="L5561" t="s">
        <v>72</v>
      </c>
      <c r="M5561" t="s">
        <v>37</v>
      </c>
      <c r="N5561" t="s">
        <v>34</v>
      </c>
      <c r="O5561" t="s">
        <v>37</v>
      </c>
      <c r="P5561" t="s">
        <v>37</v>
      </c>
      <c r="Q5561" t="s">
        <v>37</v>
      </c>
      <c r="R5561" t="s">
        <v>37</v>
      </c>
      <c r="S5561" t="s">
        <v>37</v>
      </c>
      <c r="T5561" t="s">
        <v>37</v>
      </c>
      <c r="U5561" t="s">
        <v>46</v>
      </c>
      <c r="V5561" t="s">
        <v>34</v>
      </c>
      <c r="W5561" t="s">
        <v>51</v>
      </c>
      <c r="X5561">
        <v>83.25</v>
      </c>
      <c r="Y5561">
        <v>1611.15</v>
      </c>
      <c r="Z5561">
        <v>0</v>
      </c>
      <c r="AA5561">
        <v>0</v>
      </c>
      <c r="AB5561">
        <v>185.22</v>
      </c>
      <c r="AC5561">
        <v>1796.37</v>
      </c>
      <c r="AD5561" t="s">
        <v>41</v>
      </c>
      <c r="AE5561" t="s">
        <v>42</v>
      </c>
      <c r="AF5561" t="s">
        <v>42</v>
      </c>
      <c r="AG5561">
        <f t="shared" si="172"/>
        <v>0</v>
      </c>
      <c r="AH5561" t="str" cm="1">
        <f t="array" ref="AH5561">_xlfn.IFS(
X5561&lt;=20, "&lt;20",
AND(X5561&gt;=20, X5561&lt;50), "20-50",
AND(X5561&gt;=50, X5561&lt;100), "50-100",
X5561&gt;=100, "&gt;100"
)</f>
        <v>50-100</v>
      </c>
      <c r="AI5561">
        <f t="shared" si="173"/>
        <v>0</v>
      </c>
      <c r="AJ5561" t="str" cm="1">
        <f t="array" ref="AJ5561">_xlfn.IFS(
C5561&lt;=20, "&lt;20",
AND(C5561&gt;=20, C5561&lt;35), "20-35",
AND(C5561&gt;=35, C5561&lt;50), "35-50",
C5561&gt;=50, "50-100"
)</f>
        <v>20-35</v>
      </c>
      <c r="AK5561" t="str" cm="1">
        <f t="array" ref="AK5561">_xlfn.IFS(
G5561&lt;6, "&lt;6",
AND(G5561&gt;=6, G5561&lt;12), "6-12",
AND(G5561&gt;=12, G5561&lt;18), "12-18",  AND(G5561&gt;=18, G5561&lt;24), "18-24", G5561&gt;=24, "24-36")</f>
        <v>18-24</v>
      </c>
    </row>
    <row r="5562" spans="1:37" x14ac:dyDescent="0.3">
      <c r="A5562" t="s">
        <v>5662</v>
      </c>
      <c r="B5562" t="s">
        <v>44</v>
      </c>
      <c r="C5562">
        <v>38</v>
      </c>
      <c r="D5562" t="s">
        <v>37</v>
      </c>
      <c r="E5562" t="s">
        <v>74</v>
      </c>
      <c r="F5562">
        <v>10</v>
      </c>
      <c r="G5562">
        <v>36</v>
      </c>
      <c r="H5562" t="s">
        <v>36</v>
      </c>
      <c r="I5562" t="s">
        <v>37</v>
      </c>
      <c r="J5562" t="s">
        <v>34</v>
      </c>
      <c r="K5562" t="s">
        <v>37</v>
      </c>
      <c r="L5562" t="s">
        <v>50</v>
      </c>
      <c r="M5562" t="s">
        <v>37</v>
      </c>
      <c r="N5562" t="s">
        <v>34</v>
      </c>
      <c r="O5562" t="s">
        <v>34</v>
      </c>
      <c r="P5562" t="s">
        <v>34</v>
      </c>
      <c r="Q5562" t="s">
        <v>34</v>
      </c>
      <c r="R5562" t="s">
        <v>34</v>
      </c>
      <c r="S5562" t="s">
        <v>34</v>
      </c>
      <c r="T5562" t="s">
        <v>37</v>
      </c>
      <c r="U5562" t="s">
        <v>46</v>
      </c>
      <c r="V5562" t="s">
        <v>34</v>
      </c>
      <c r="W5562" t="s">
        <v>143</v>
      </c>
      <c r="X5562">
        <v>75.099999999999994</v>
      </c>
      <c r="Y5562">
        <v>1151.55</v>
      </c>
      <c r="Z5562">
        <v>0</v>
      </c>
      <c r="AA5562">
        <v>0</v>
      </c>
      <c r="AB5562">
        <v>490.95</v>
      </c>
      <c r="AC5562">
        <v>1642.5</v>
      </c>
      <c r="AD5562" t="s">
        <v>41</v>
      </c>
      <c r="AE5562" t="s">
        <v>42</v>
      </c>
      <c r="AF5562" t="s">
        <v>42</v>
      </c>
      <c r="AG5562">
        <f t="shared" si="172"/>
        <v>0</v>
      </c>
      <c r="AH5562" t="str" cm="1">
        <f t="array" ref="AH5562">_xlfn.IFS(
X5562&lt;=20, "&lt;20",
AND(X5562&gt;=20, X5562&lt;50), "20-50",
AND(X5562&gt;=50, X5562&lt;100), "50-100",
X5562&gt;=100, "&gt;100"
)</f>
        <v>50-100</v>
      </c>
      <c r="AI5562">
        <f t="shared" si="173"/>
        <v>0</v>
      </c>
      <c r="AJ5562" t="str" cm="1">
        <f t="array" ref="AJ5562">_xlfn.IFS(
C5562&lt;=20, "&lt;20",
AND(C5562&gt;=20, C5562&lt;35), "20-35",
AND(C5562&gt;=35, C5562&lt;50), "35-50",
C5562&gt;=50, "50-100"
)</f>
        <v>35-50</v>
      </c>
      <c r="AK5562" t="str" cm="1">
        <f t="array" ref="AK5562">_xlfn.IFS(
G5562&lt;6, "&lt;6",
AND(G5562&gt;=6, G5562&lt;12), "6-12",
AND(G5562&gt;=12, G5562&lt;18), "12-18",  AND(G5562&gt;=18, G5562&lt;24), "18-24", G5562&gt;=24, "24-36")</f>
        <v>24-36</v>
      </c>
    </row>
    <row r="5563" spans="1:37" x14ac:dyDescent="0.3">
      <c r="A5563" t="s">
        <v>5663</v>
      </c>
      <c r="B5563" t="s">
        <v>44</v>
      </c>
      <c r="C5563">
        <v>22</v>
      </c>
      <c r="D5563" t="s">
        <v>37</v>
      </c>
      <c r="E5563" t="s">
        <v>61</v>
      </c>
      <c r="F5563">
        <v>12</v>
      </c>
      <c r="G5563">
        <v>3</v>
      </c>
      <c r="H5563" t="s">
        <v>36</v>
      </c>
      <c r="I5563" t="s">
        <v>37</v>
      </c>
      <c r="J5563" t="s">
        <v>34</v>
      </c>
      <c r="K5563" t="s">
        <v>37</v>
      </c>
      <c r="L5563" t="s">
        <v>50</v>
      </c>
      <c r="M5563" t="s">
        <v>37</v>
      </c>
      <c r="N5563" t="s">
        <v>34</v>
      </c>
      <c r="O5563" t="s">
        <v>34</v>
      </c>
      <c r="P5563" t="s">
        <v>34</v>
      </c>
      <c r="Q5563" t="s">
        <v>34</v>
      </c>
      <c r="R5563" t="s">
        <v>34</v>
      </c>
      <c r="S5563" t="s">
        <v>37</v>
      </c>
      <c r="T5563" t="s">
        <v>37</v>
      </c>
      <c r="U5563" t="s">
        <v>46</v>
      </c>
      <c r="V5563" t="s">
        <v>34</v>
      </c>
      <c r="W5563" t="s">
        <v>51</v>
      </c>
      <c r="X5563">
        <v>75</v>
      </c>
      <c r="Y5563">
        <v>632.95000000000005</v>
      </c>
      <c r="Z5563">
        <v>0</v>
      </c>
      <c r="AA5563">
        <v>0</v>
      </c>
      <c r="AB5563">
        <v>42.72</v>
      </c>
      <c r="AC5563">
        <v>675.67</v>
      </c>
      <c r="AD5563" t="s">
        <v>52</v>
      </c>
      <c r="AE5563" t="s">
        <v>58</v>
      </c>
      <c r="AF5563" t="s">
        <v>62</v>
      </c>
      <c r="AG5563">
        <f t="shared" si="172"/>
        <v>1</v>
      </c>
      <c r="AH5563" t="str" cm="1">
        <f t="array" ref="AH5563">_xlfn.IFS(
X5563&lt;=20, "&lt;20",
AND(X5563&gt;=20, X5563&lt;50), "20-50",
AND(X5563&gt;=50, X5563&lt;100), "50-100",
X5563&gt;=100, "&gt;100"
)</f>
        <v>50-100</v>
      </c>
      <c r="AI5563">
        <f t="shared" si="173"/>
        <v>0</v>
      </c>
      <c r="AJ5563" t="str" cm="1">
        <f t="array" ref="AJ5563">_xlfn.IFS(
C5563&lt;=20, "&lt;20",
AND(C5563&gt;=20, C5563&lt;35), "20-35",
AND(C5563&gt;=35, C5563&lt;50), "35-50",
C5563&gt;=50, "50-100"
)</f>
        <v>20-35</v>
      </c>
      <c r="AK5563" t="str" cm="1">
        <f t="array" ref="AK5563">_xlfn.IFS(
G5563&lt;6, "&lt;6",
AND(G5563&gt;=6, G5563&lt;12), "6-12",
AND(G5563&gt;=12, G5563&lt;18), "12-18",  AND(G5563&gt;=18, G5563&lt;24), "18-24", G5563&gt;=24, "24-36")</f>
        <v>&lt;6</v>
      </c>
    </row>
    <row r="5564" spans="1:37" x14ac:dyDescent="0.3">
      <c r="A5564" t="s">
        <v>5664</v>
      </c>
      <c r="B5564" t="s">
        <v>44</v>
      </c>
      <c r="C5564">
        <v>67</v>
      </c>
      <c r="D5564" t="s">
        <v>34</v>
      </c>
      <c r="E5564" t="s">
        <v>109</v>
      </c>
      <c r="F5564">
        <v>13</v>
      </c>
      <c r="G5564">
        <v>16</v>
      </c>
      <c r="H5564" t="s">
        <v>49</v>
      </c>
      <c r="I5564" t="s">
        <v>37</v>
      </c>
      <c r="J5564" t="s">
        <v>37</v>
      </c>
      <c r="K5564" t="s">
        <v>37</v>
      </c>
      <c r="L5564" t="s">
        <v>50</v>
      </c>
      <c r="M5564" t="s">
        <v>34</v>
      </c>
      <c r="N5564" t="s">
        <v>34</v>
      </c>
      <c r="O5564" t="s">
        <v>34</v>
      </c>
      <c r="P5564" t="s">
        <v>34</v>
      </c>
      <c r="Q5564" t="s">
        <v>34</v>
      </c>
      <c r="R5564" t="s">
        <v>37</v>
      </c>
      <c r="S5564" t="s">
        <v>37</v>
      </c>
      <c r="T5564" t="s">
        <v>34</v>
      </c>
      <c r="U5564" t="s">
        <v>46</v>
      </c>
      <c r="V5564" t="s">
        <v>37</v>
      </c>
      <c r="W5564" t="s">
        <v>51</v>
      </c>
      <c r="X5564">
        <v>85.65</v>
      </c>
      <c r="Y5564">
        <v>659.45</v>
      </c>
      <c r="Z5564">
        <v>0</v>
      </c>
      <c r="AA5564">
        <v>70</v>
      </c>
      <c r="AB5564">
        <v>316.72000000000003</v>
      </c>
      <c r="AC5564">
        <v>1046.17</v>
      </c>
      <c r="AD5564" t="s">
        <v>41</v>
      </c>
      <c r="AE5564" t="s">
        <v>42</v>
      </c>
      <c r="AF5564" t="s">
        <v>42</v>
      </c>
      <c r="AG5564">
        <f t="shared" si="172"/>
        <v>0</v>
      </c>
      <c r="AH5564" t="str" cm="1">
        <f t="array" ref="AH5564">_xlfn.IFS(
X5564&lt;=20, "&lt;20",
AND(X5564&gt;=20, X5564&lt;50), "20-50",
AND(X5564&gt;=50, X5564&lt;100), "50-100",
X5564&gt;=100, "&gt;100"
)</f>
        <v>50-100</v>
      </c>
      <c r="AI5564">
        <f t="shared" si="173"/>
        <v>0</v>
      </c>
      <c r="AJ5564" t="str" cm="1">
        <f t="array" ref="AJ5564">_xlfn.IFS(
C5564&lt;=20, "&lt;20",
AND(C5564&gt;=20, C5564&lt;35), "20-35",
AND(C5564&gt;=35, C5564&lt;50), "35-50",
C5564&gt;=50, "50-100"
)</f>
        <v>50-100</v>
      </c>
      <c r="AK5564" t="str" cm="1">
        <f t="array" ref="AK5564">_xlfn.IFS(
G5564&lt;6, "&lt;6",
AND(G5564&gt;=6, G5564&lt;12), "6-12",
AND(G5564&gt;=12, G5564&lt;18), "12-18",  AND(G5564&gt;=18, G5564&lt;24), "18-24", G5564&gt;=24, "24-36")</f>
        <v>12-18</v>
      </c>
    </row>
    <row r="5565" spans="1:37" x14ac:dyDescent="0.3">
      <c r="A5565" t="s">
        <v>5665</v>
      </c>
      <c r="B5565" t="s">
        <v>33</v>
      </c>
      <c r="C5565">
        <v>78</v>
      </c>
      <c r="D5565" t="s">
        <v>37</v>
      </c>
      <c r="E5565" t="s">
        <v>114</v>
      </c>
      <c r="F5565">
        <v>1</v>
      </c>
      <c r="G5565">
        <v>35</v>
      </c>
      <c r="H5565" t="s">
        <v>70</v>
      </c>
      <c r="I5565" t="s">
        <v>37</v>
      </c>
      <c r="J5565" t="s">
        <v>34</v>
      </c>
      <c r="K5565" t="s">
        <v>37</v>
      </c>
      <c r="L5565" t="s">
        <v>72</v>
      </c>
      <c r="M5565" t="s">
        <v>34</v>
      </c>
      <c r="N5565" t="s">
        <v>34</v>
      </c>
      <c r="O5565" t="s">
        <v>37</v>
      </c>
      <c r="P5565" t="s">
        <v>37</v>
      </c>
      <c r="Q5565" t="s">
        <v>34</v>
      </c>
      <c r="R5565" t="s">
        <v>37</v>
      </c>
      <c r="S5565" t="s">
        <v>34</v>
      </c>
      <c r="T5565" t="s">
        <v>37</v>
      </c>
      <c r="U5565" t="s">
        <v>39</v>
      </c>
      <c r="V5565" t="s">
        <v>34</v>
      </c>
      <c r="W5565" t="s">
        <v>51</v>
      </c>
      <c r="X5565">
        <v>65.25</v>
      </c>
      <c r="Y5565">
        <v>3529.95</v>
      </c>
      <c r="Z5565">
        <v>33.07</v>
      </c>
      <c r="AA5565">
        <v>0</v>
      </c>
      <c r="AB5565">
        <v>277.56</v>
      </c>
      <c r="AC5565">
        <v>3774.44</v>
      </c>
      <c r="AD5565" t="s">
        <v>41</v>
      </c>
      <c r="AE5565" t="s">
        <v>42</v>
      </c>
      <c r="AF5565" t="s">
        <v>42</v>
      </c>
      <c r="AG5565">
        <f t="shared" si="172"/>
        <v>0</v>
      </c>
      <c r="AH5565" t="str" cm="1">
        <f t="array" ref="AH5565">_xlfn.IFS(
X5565&lt;=20, "&lt;20",
AND(X5565&gt;=20, X5565&lt;50), "20-50",
AND(X5565&gt;=50, X5565&lt;100), "50-100",
X5565&gt;=100, "&gt;100"
)</f>
        <v>50-100</v>
      </c>
      <c r="AI5565">
        <f t="shared" si="173"/>
        <v>0</v>
      </c>
      <c r="AJ5565" t="str" cm="1">
        <f t="array" ref="AJ5565">_xlfn.IFS(
C5565&lt;=20, "&lt;20",
AND(C5565&gt;=20, C5565&lt;35), "20-35",
AND(C5565&gt;=35, C5565&lt;50), "35-50",
C5565&gt;=50, "50-100"
)</f>
        <v>50-100</v>
      </c>
      <c r="AK5565" t="str" cm="1">
        <f t="array" ref="AK5565">_xlfn.IFS(
G5565&lt;6, "&lt;6",
AND(G5565&gt;=6, G5565&lt;12), "6-12",
AND(G5565&gt;=12, G5565&lt;18), "12-18",  AND(G5565&gt;=18, G5565&lt;24), "18-24", G5565&gt;=24, "24-36")</f>
        <v>24-36</v>
      </c>
    </row>
    <row r="5566" spans="1:37" x14ac:dyDescent="0.3">
      <c r="A5566" t="s">
        <v>5666</v>
      </c>
      <c r="B5566" t="s">
        <v>33</v>
      </c>
      <c r="C5566">
        <v>55</v>
      </c>
      <c r="D5566" t="s">
        <v>34</v>
      </c>
      <c r="E5566" t="s">
        <v>64</v>
      </c>
      <c r="F5566">
        <v>10</v>
      </c>
      <c r="G5566">
        <v>34</v>
      </c>
      <c r="H5566" t="s">
        <v>70</v>
      </c>
      <c r="I5566" t="s">
        <v>37</v>
      </c>
      <c r="J5566" t="s">
        <v>37</v>
      </c>
      <c r="K5566" t="s">
        <v>37</v>
      </c>
      <c r="L5566" t="s">
        <v>72</v>
      </c>
      <c r="M5566" t="s">
        <v>37</v>
      </c>
      <c r="N5566" t="s">
        <v>34</v>
      </c>
      <c r="O5566" t="s">
        <v>34</v>
      </c>
      <c r="P5566" t="s">
        <v>34</v>
      </c>
      <c r="Q5566" t="s">
        <v>34</v>
      </c>
      <c r="R5566" t="s">
        <v>34</v>
      </c>
      <c r="S5566" t="s">
        <v>34</v>
      </c>
      <c r="T5566" t="s">
        <v>37</v>
      </c>
      <c r="U5566" t="s">
        <v>39</v>
      </c>
      <c r="V5566" t="s">
        <v>34</v>
      </c>
      <c r="W5566" t="s">
        <v>40</v>
      </c>
      <c r="X5566">
        <v>-7</v>
      </c>
      <c r="Y5566">
        <v>2386.85</v>
      </c>
      <c r="Z5566">
        <v>28.83</v>
      </c>
      <c r="AA5566">
        <v>0</v>
      </c>
      <c r="AB5566">
        <v>867.3</v>
      </c>
      <c r="AC5566">
        <v>3225.32</v>
      </c>
      <c r="AD5566" t="s">
        <v>41</v>
      </c>
      <c r="AE5566" t="s">
        <v>42</v>
      </c>
      <c r="AF5566" t="s">
        <v>42</v>
      </c>
      <c r="AG5566">
        <f t="shared" si="172"/>
        <v>0</v>
      </c>
      <c r="AH5566" t="str" cm="1">
        <f t="array" ref="AH5566">_xlfn.IFS(
X5566&lt;=20, "&lt;20",
AND(X5566&gt;=20, X5566&lt;50), "20-50",
AND(X5566&gt;=50, X5566&lt;100), "50-100",
X5566&gt;=100, "&gt;100"
)</f>
        <v>&lt;20</v>
      </c>
      <c r="AI5566">
        <f t="shared" si="173"/>
        <v>0</v>
      </c>
      <c r="AJ5566" t="str" cm="1">
        <f t="array" ref="AJ5566">_xlfn.IFS(
C5566&lt;=20, "&lt;20",
AND(C5566&gt;=20, C5566&lt;35), "20-35",
AND(C5566&gt;=35, C5566&lt;50), "35-50",
C5566&gt;=50, "50-100"
)</f>
        <v>50-100</v>
      </c>
      <c r="AK5566" t="str" cm="1">
        <f t="array" ref="AK5566">_xlfn.IFS(
G5566&lt;6, "&lt;6",
AND(G5566&gt;=6, G5566&lt;12), "6-12",
AND(G5566&gt;=12, G5566&lt;18), "12-18",  AND(G5566&gt;=18, G5566&lt;24), "18-24", G5566&gt;=24, "24-36")</f>
        <v>24-36</v>
      </c>
    </row>
    <row r="5567" spans="1:37" x14ac:dyDescent="0.3">
      <c r="A5567" t="s">
        <v>5667</v>
      </c>
      <c r="B5567" t="s">
        <v>44</v>
      </c>
      <c r="C5567">
        <v>45</v>
      </c>
      <c r="D5567" t="s">
        <v>34</v>
      </c>
      <c r="E5567" t="s">
        <v>74</v>
      </c>
      <c r="F5567">
        <v>11</v>
      </c>
      <c r="G5567">
        <v>2</v>
      </c>
      <c r="H5567" t="s">
        <v>36</v>
      </c>
      <c r="I5567" t="s">
        <v>37</v>
      </c>
      <c r="J5567" t="s">
        <v>37</v>
      </c>
      <c r="K5567" t="s">
        <v>34</v>
      </c>
      <c r="L5567" t="s">
        <v>34</v>
      </c>
      <c r="M5567" t="s">
        <v>34</v>
      </c>
      <c r="N5567" t="s">
        <v>34</v>
      </c>
      <c r="O5567" t="s">
        <v>34</v>
      </c>
      <c r="P5567" t="s">
        <v>34</v>
      </c>
      <c r="Q5567" t="s">
        <v>34</v>
      </c>
      <c r="R5567" t="s">
        <v>34</v>
      </c>
      <c r="S5567" t="s">
        <v>34</v>
      </c>
      <c r="T5567" t="s">
        <v>34</v>
      </c>
      <c r="U5567" t="s">
        <v>67</v>
      </c>
      <c r="V5567" t="s">
        <v>37</v>
      </c>
      <c r="W5567" t="s">
        <v>51</v>
      </c>
      <c r="X5567">
        <v>25</v>
      </c>
      <c r="Y5567">
        <v>332.5</v>
      </c>
      <c r="Z5567">
        <v>0</v>
      </c>
      <c r="AA5567">
        <v>0</v>
      </c>
      <c r="AB5567">
        <v>457.47</v>
      </c>
      <c r="AC5567">
        <v>789.97</v>
      </c>
      <c r="AD5567" t="s">
        <v>41</v>
      </c>
      <c r="AE5567" t="s">
        <v>42</v>
      </c>
      <c r="AF5567" t="s">
        <v>42</v>
      </c>
      <c r="AG5567">
        <f t="shared" si="172"/>
        <v>0</v>
      </c>
      <c r="AH5567" t="str" cm="1">
        <f t="array" ref="AH5567">_xlfn.IFS(
X5567&lt;=20, "&lt;20",
AND(X5567&gt;=20, X5567&lt;50), "20-50",
AND(X5567&gt;=50, X5567&lt;100), "50-100",
X5567&gt;=100, "&gt;100"
)</f>
        <v>20-50</v>
      </c>
      <c r="AI5567">
        <f t="shared" si="173"/>
        <v>0</v>
      </c>
      <c r="AJ5567" t="str" cm="1">
        <f t="array" ref="AJ5567">_xlfn.IFS(
C5567&lt;=20, "&lt;20",
AND(C5567&gt;=20, C5567&lt;35), "20-35",
AND(C5567&gt;=35, C5567&lt;50), "35-50",
C5567&gt;=50, "50-100"
)</f>
        <v>35-50</v>
      </c>
      <c r="AK5567" t="str" cm="1">
        <f t="array" ref="AK5567">_xlfn.IFS(
G5567&lt;6, "&lt;6",
AND(G5567&gt;=6, G5567&lt;12), "6-12",
AND(G5567&gt;=12, G5567&lt;18), "12-18",  AND(G5567&gt;=18, G5567&lt;24), "18-24", G5567&gt;=24, "24-36")</f>
        <v>&lt;6</v>
      </c>
    </row>
    <row r="5568" spans="1:37" x14ac:dyDescent="0.3">
      <c r="A5568" t="s">
        <v>5668</v>
      </c>
      <c r="B5568" t="s">
        <v>44</v>
      </c>
      <c r="C5568">
        <v>55</v>
      </c>
      <c r="D5568" t="s">
        <v>37</v>
      </c>
      <c r="E5568" t="s">
        <v>69</v>
      </c>
      <c r="F5568">
        <v>15</v>
      </c>
      <c r="G5568">
        <v>16</v>
      </c>
      <c r="H5568" t="s">
        <v>66</v>
      </c>
      <c r="I5568" t="s">
        <v>37</v>
      </c>
      <c r="J5568" t="s">
        <v>37</v>
      </c>
      <c r="K5568" t="s">
        <v>34</v>
      </c>
      <c r="L5568" t="s">
        <v>34</v>
      </c>
      <c r="M5568" t="s">
        <v>34</v>
      </c>
      <c r="N5568" t="s">
        <v>34</v>
      </c>
      <c r="O5568" t="s">
        <v>34</v>
      </c>
      <c r="P5568" t="s">
        <v>34</v>
      </c>
      <c r="Q5568" t="s">
        <v>34</v>
      </c>
      <c r="R5568" t="s">
        <v>34</v>
      </c>
      <c r="S5568" t="s">
        <v>34</v>
      </c>
      <c r="T5568" t="s">
        <v>34</v>
      </c>
      <c r="U5568" t="s">
        <v>67</v>
      </c>
      <c r="V5568" t="s">
        <v>37</v>
      </c>
      <c r="W5568" t="s">
        <v>40</v>
      </c>
      <c r="X5568">
        <v>25.15</v>
      </c>
      <c r="Y5568">
        <v>1683.6</v>
      </c>
      <c r="Z5568">
        <v>0</v>
      </c>
      <c r="AA5568">
        <v>0</v>
      </c>
      <c r="AB5568">
        <v>1370.82</v>
      </c>
      <c r="AC5568">
        <v>3054.42</v>
      </c>
      <c r="AD5568" t="s">
        <v>41</v>
      </c>
      <c r="AE5568" t="s">
        <v>42</v>
      </c>
      <c r="AF5568" t="s">
        <v>42</v>
      </c>
      <c r="AG5568">
        <f t="shared" si="172"/>
        <v>0</v>
      </c>
      <c r="AH5568" t="str" cm="1">
        <f t="array" ref="AH5568">_xlfn.IFS(
X5568&lt;=20, "&lt;20",
AND(X5568&gt;=20, X5568&lt;50), "20-50",
AND(X5568&gt;=50, X5568&lt;100), "50-100",
X5568&gt;=100, "&gt;100"
)</f>
        <v>20-50</v>
      </c>
      <c r="AI5568">
        <f t="shared" si="173"/>
        <v>0</v>
      </c>
      <c r="AJ5568" t="str" cm="1">
        <f t="array" ref="AJ5568">_xlfn.IFS(
C5568&lt;=20, "&lt;20",
AND(C5568&gt;=20, C5568&lt;35), "20-35",
AND(C5568&gt;=35, C5568&lt;50), "35-50",
C5568&gt;=50, "50-100"
)</f>
        <v>50-100</v>
      </c>
      <c r="AK5568" t="str" cm="1">
        <f t="array" ref="AK5568">_xlfn.IFS(
G5568&lt;6, "&lt;6",
AND(G5568&gt;=6, G5568&lt;12), "6-12",
AND(G5568&gt;=12, G5568&lt;18), "12-18",  AND(G5568&gt;=18, G5568&lt;24), "18-24", G5568&gt;=24, "24-36")</f>
        <v>12-18</v>
      </c>
    </row>
    <row r="5569" spans="1:37" x14ac:dyDescent="0.3">
      <c r="A5569" t="s">
        <v>5669</v>
      </c>
      <c r="B5569" t="s">
        <v>33</v>
      </c>
      <c r="C5569">
        <v>57</v>
      </c>
      <c r="D5569" t="s">
        <v>34</v>
      </c>
      <c r="E5569" t="s">
        <v>48</v>
      </c>
      <c r="F5569">
        <v>0</v>
      </c>
      <c r="G5569">
        <v>9</v>
      </c>
      <c r="H5569" t="s">
        <v>70</v>
      </c>
      <c r="I5569" t="s">
        <v>37</v>
      </c>
      <c r="J5569" t="s">
        <v>37</v>
      </c>
      <c r="K5569" t="s">
        <v>37</v>
      </c>
      <c r="L5569" t="s">
        <v>50</v>
      </c>
      <c r="M5569" t="s">
        <v>34</v>
      </c>
      <c r="N5569" t="s">
        <v>34</v>
      </c>
      <c r="O5569" t="s">
        <v>34</v>
      </c>
      <c r="P5569" t="s">
        <v>37</v>
      </c>
      <c r="Q5569" t="s">
        <v>34</v>
      </c>
      <c r="R5569" t="s">
        <v>34</v>
      </c>
      <c r="S5569" t="s">
        <v>34</v>
      </c>
      <c r="T5569" t="s">
        <v>37</v>
      </c>
      <c r="U5569" t="s">
        <v>39</v>
      </c>
      <c r="V5569" t="s">
        <v>37</v>
      </c>
      <c r="W5569" t="s">
        <v>40</v>
      </c>
      <c r="X5569">
        <v>81.2</v>
      </c>
      <c r="Y5569">
        <v>4965.1000000000004</v>
      </c>
      <c r="Z5569">
        <v>0</v>
      </c>
      <c r="AA5569">
        <v>0</v>
      </c>
      <c r="AB5569">
        <v>2447.5500000000002</v>
      </c>
      <c r="AC5569">
        <v>7412.65</v>
      </c>
      <c r="AD5569" t="s">
        <v>41</v>
      </c>
      <c r="AE5569" t="s">
        <v>42</v>
      </c>
      <c r="AF5569" t="s">
        <v>42</v>
      </c>
      <c r="AG5569">
        <f t="shared" si="172"/>
        <v>0</v>
      </c>
      <c r="AH5569" t="str" cm="1">
        <f t="array" ref="AH5569">_xlfn.IFS(
X5569&lt;=20, "&lt;20",
AND(X5569&gt;=20, X5569&lt;50), "20-50",
AND(X5569&gt;=50, X5569&lt;100), "50-100",
X5569&gt;=100, "&gt;100"
)</f>
        <v>50-100</v>
      </c>
      <c r="AI5569">
        <f t="shared" si="173"/>
        <v>0</v>
      </c>
      <c r="AJ5569" t="str" cm="1">
        <f t="array" ref="AJ5569">_xlfn.IFS(
C5569&lt;=20, "&lt;20",
AND(C5569&gt;=20, C5569&lt;35), "20-35",
AND(C5569&gt;=35, C5569&lt;50), "35-50",
C5569&gt;=50, "50-100"
)</f>
        <v>50-100</v>
      </c>
      <c r="AK5569" t="str" cm="1">
        <f t="array" ref="AK5569">_xlfn.IFS(
G5569&lt;6, "&lt;6",
AND(G5569&gt;=6, G5569&lt;12), "6-12",
AND(G5569&gt;=12, G5569&lt;18), "12-18",  AND(G5569&gt;=18, G5569&lt;24), "18-24", G5569&gt;=24, "24-36")</f>
        <v>6-12</v>
      </c>
    </row>
    <row r="5570" spans="1:37" x14ac:dyDescent="0.3">
      <c r="A5570" t="s">
        <v>5670</v>
      </c>
      <c r="B5570" t="s">
        <v>33</v>
      </c>
      <c r="C5570">
        <v>54</v>
      </c>
      <c r="D5570" t="s">
        <v>34</v>
      </c>
      <c r="E5570" t="s">
        <v>74</v>
      </c>
      <c r="F5570">
        <v>5</v>
      </c>
      <c r="G5570">
        <v>4</v>
      </c>
      <c r="H5570" t="s">
        <v>36</v>
      </c>
      <c r="I5570" t="s">
        <v>37</v>
      </c>
      <c r="J5570" t="s">
        <v>37</v>
      </c>
      <c r="K5570" t="s">
        <v>37</v>
      </c>
      <c r="L5570" t="s">
        <v>72</v>
      </c>
      <c r="M5570" t="s">
        <v>37</v>
      </c>
      <c r="N5570" t="s">
        <v>37</v>
      </c>
      <c r="O5570" t="s">
        <v>37</v>
      </c>
      <c r="P5570" t="s">
        <v>37</v>
      </c>
      <c r="Q5570" t="s">
        <v>34</v>
      </c>
      <c r="R5570" t="s">
        <v>37</v>
      </c>
      <c r="S5570" t="s">
        <v>37</v>
      </c>
      <c r="T5570" t="s">
        <v>37</v>
      </c>
      <c r="U5570" t="s">
        <v>67</v>
      </c>
      <c r="V5570" t="s">
        <v>34</v>
      </c>
      <c r="W5570" t="s">
        <v>51</v>
      </c>
      <c r="X5570">
        <v>80.599999999999994</v>
      </c>
      <c r="Y5570">
        <v>5708.2</v>
      </c>
      <c r="Z5570">
        <v>0</v>
      </c>
      <c r="AA5570">
        <v>0</v>
      </c>
      <c r="AB5570">
        <v>871.17</v>
      </c>
      <c r="AC5570">
        <v>6579.37</v>
      </c>
      <c r="AD5570" t="s">
        <v>41</v>
      </c>
      <c r="AE5570" t="s">
        <v>42</v>
      </c>
      <c r="AF5570" t="s">
        <v>42</v>
      </c>
      <c r="AG5570">
        <f t="shared" si="172"/>
        <v>0</v>
      </c>
      <c r="AH5570" t="str" cm="1">
        <f t="array" ref="AH5570">_xlfn.IFS(
X5570&lt;=20, "&lt;20",
AND(X5570&gt;=20, X5570&lt;50), "20-50",
AND(X5570&gt;=50, X5570&lt;100), "50-100",
X5570&gt;=100, "&gt;100"
)</f>
        <v>50-100</v>
      </c>
      <c r="AI5570">
        <f t="shared" si="173"/>
        <v>0</v>
      </c>
      <c r="AJ5570" t="str" cm="1">
        <f t="array" ref="AJ5570">_xlfn.IFS(
C5570&lt;=20, "&lt;20",
AND(C5570&gt;=20, C5570&lt;35), "20-35",
AND(C5570&gt;=35, C5570&lt;50), "35-50",
C5570&gt;=50, "50-100"
)</f>
        <v>50-100</v>
      </c>
      <c r="AK5570" t="str" cm="1">
        <f t="array" ref="AK5570">_xlfn.IFS(
G5570&lt;6, "&lt;6",
AND(G5570&gt;=6, G5570&lt;12), "6-12",
AND(G5570&gt;=12, G5570&lt;18), "12-18",  AND(G5570&gt;=18, G5570&lt;24), "18-24", G5570&gt;=24, "24-36")</f>
        <v>&lt;6</v>
      </c>
    </row>
    <row r="5571" spans="1:37" x14ac:dyDescent="0.3">
      <c r="A5571" t="s">
        <v>5671</v>
      </c>
      <c r="B5571" t="s">
        <v>44</v>
      </c>
      <c r="C5571">
        <v>70</v>
      </c>
      <c r="D5571" t="s">
        <v>37</v>
      </c>
      <c r="E5571" t="s">
        <v>124</v>
      </c>
      <c r="F5571">
        <v>10</v>
      </c>
      <c r="G5571">
        <v>13</v>
      </c>
      <c r="H5571" t="s">
        <v>49</v>
      </c>
      <c r="I5571" t="s">
        <v>37</v>
      </c>
      <c r="J5571" t="s">
        <v>34</v>
      </c>
      <c r="K5571" t="s">
        <v>37</v>
      </c>
      <c r="L5571" t="s">
        <v>50</v>
      </c>
      <c r="M5571" t="s">
        <v>34</v>
      </c>
      <c r="N5571" t="s">
        <v>34</v>
      </c>
      <c r="O5571" t="s">
        <v>34</v>
      </c>
      <c r="P5571" t="s">
        <v>34</v>
      </c>
      <c r="Q5571" t="s">
        <v>34</v>
      </c>
      <c r="R5571" t="s">
        <v>34</v>
      </c>
      <c r="S5571" t="s">
        <v>34</v>
      </c>
      <c r="T5571" t="s">
        <v>34</v>
      </c>
      <c r="U5571" t="s">
        <v>46</v>
      </c>
      <c r="V5571" t="s">
        <v>37</v>
      </c>
      <c r="W5571" t="s">
        <v>51</v>
      </c>
      <c r="X5571">
        <v>69.95</v>
      </c>
      <c r="Y5571">
        <v>69.95</v>
      </c>
      <c r="Z5571">
        <v>0</v>
      </c>
      <c r="AA5571">
        <v>10</v>
      </c>
      <c r="AB5571">
        <v>22.5</v>
      </c>
      <c r="AC5571">
        <v>102.45</v>
      </c>
      <c r="AD5571" t="s">
        <v>52</v>
      </c>
      <c r="AE5571" t="s">
        <v>53</v>
      </c>
      <c r="AF5571" t="s">
        <v>91</v>
      </c>
      <c r="AG5571">
        <f t="shared" ref="AG5571:AG5634" si="174">IF(AD5571="Churned", 1,0)</f>
        <v>1</v>
      </c>
      <c r="AH5571" t="str" cm="1">
        <f t="array" ref="AH5571">_xlfn.IFS(
X5571&lt;=20, "&lt;20",
AND(X5571&gt;=20, X5571&lt;50), "20-50",
AND(X5571&gt;=50, X5571&lt;100), "50-100",
X5571&gt;=100, "&gt;100"
)</f>
        <v>50-100</v>
      </c>
      <c r="AI5571">
        <f t="shared" ref="AI5571:AI5634" si="175">IF(AD5571="Joined", 1, 0)</f>
        <v>0</v>
      </c>
      <c r="AJ5571" t="str" cm="1">
        <f t="array" ref="AJ5571">_xlfn.IFS(
C5571&lt;=20, "&lt;20",
AND(C5571&gt;=20, C5571&lt;35), "20-35",
AND(C5571&gt;=35, C5571&lt;50), "35-50",
C5571&gt;=50, "50-100"
)</f>
        <v>50-100</v>
      </c>
      <c r="AK5571" t="str" cm="1">
        <f t="array" ref="AK5571">_xlfn.IFS(
G5571&lt;6, "&lt;6",
AND(G5571&gt;=6, G5571&lt;12), "6-12",
AND(G5571&gt;=12, G5571&lt;18), "12-18",  AND(G5571&gt;=18, G5571&lt;24), "18-24", G5571&gt;=24, "24-36")</f>
        <v>12-18</v>
      </c>
    </row>
    <row r="5572" spans="1:37" x14ac:dyDescent="0.3">
      <c r="A5572" t="s">
        <v>5672</v>
      </c>
      <c r="B5572" t="s">
        <v>44</v>
      </c>
      <c r="C5572">
        <v>53</v>
      </c>
      <c r="D5572" t="s">
        <v>37</v>
      </c>
      <c r="E5572" t="s">
        <v>69</v>
      </c>
      <c r="F5572">
        <v>5</v>
      </c>
      <c r="G5572">
        <v>22</v>
      </c>
      <c r="H5572" t="s">
        <v>36</v>
      </c>
      <c r="I5572" t="s">
        <v>37</v>
      </c>
      <c r="J5572" t="s">
        <v>34</v>
      </c>
      <c r="K5572" t="s">
        <v>34</v>
      </c>
      <c r="L5572" t="s">
        <v>34</v>
      </c>
      <c r="M5572" t="s">
        <v>34</v>
      </c>
      <c r="N5572" t="s">
        <v>34</v>
      </c>
      <c r="O5572" t="s">
        <v>34</v>
      </c>
      <c r="P5572" t="s">
        <v>34</v>
      </c>
      <c r="Q5572" t="s">
        <v>34</v>
      </c>
      <c r="R5572" t="s">
        <v>34</v>
      </c>
      <c r="S5572" t="s">
        <v>34</v>
      </c>
      <c r="T5572" t="s">
        <v>34</v>
      </c>
      <c r="U5572" t="s">
        <v>46</v>
      </c>
      <c r="V5572" t="s">
        <v>37</v>
      </c>
      <c r="W5572" t="s">
        <v>51</v>
      </c>
      <c r="X5572">
        <v>21.2</v>
      </c>
      <c r="Y5572">
        <v>222.65</v>
      </c>
      <c r="Z5572">
        <v>0</v>
      </c>
      <c r="AA5572">
        <v>0</v>
      </c>
      <c r="AB5572">
        <v>104.6</v>
      </c>
      <c r="AC5572">
        <v>327.25</v>
      </c>
      <c r="AD5572" t="s">
        <v>41</v>
      </c>
      <c r="AE5572" t="s">
        <v>42</v>
      </c>
      <c r="AF5572" t="s">
        <v>42</v>
      </c>
      <c r="AG5572">
        <f t="shared" si="174"/>
        <v>0</v>
      </c>
      <c r="AH5572" t="str" cm="1">
        <f t="array" ref="AH5572">_xlfn.IFS(
X5572&lt;=20, "&lt;20",
AND(X5572&gt;=20, X5572&lt;50), "20-50",
AND(X5572&gt;=50, X5572&lt;100), "50-100",
X5572&gt;=100, "&gt;100"
)</f>
        <v>20-50</v>
      </c>
      <c r="AI5572">
        <f t="shared" si="175"/>
        <v>0</v>
      </c>
      <c r="AJ5572" t="str" cm="1">
        <f t="array" ref="AJ5572">_xlfn.IFS(
C5572&lt;=20, "&lt;20",
AND(C5572&gt;=20, C5572&lt;35), "20-35",
AND(C5572&gt;=35, C5572&lt;50), "35-50",
C5572&gt;=50, "50-100"
)</f>
        <v>50-100</v>
      </c>
      <c r="AK5572" t="str" cm="1">
        <f t="array" ref="AK5572">_xlfn.IFS(
G5572&lt;6, "&lt;6",
AND(G5572&gt;=6, G5572&lt;12), "6-12",
AND(G5572&gt;=12, G5572&lt;18), "12-18",  AND(G5572&gt;=18, G5572&lt;24), "18-24", G5572&gt;=24, "24-36")</f>
        <v>18-24</v>
      </c>
    </row>
    <row r="5573" spans="1:37" x14ac:dyDescent="0.3">
      <c r="A5573" t="s">
        <v>5673</v>
      </c>
      <c r="B5573" t="s">
        <v>44</v>
      </c>
      <c r="C5573">
        <v>62</v>
      </c>
      <c r="D5573" t="s">
        <v>37</v>
      </c>
      <c r="E5573" t="s">
        <v>114</v>
      </c>
      <c r="F5573">
        <v>11</v>
      </c>
      <c r="G5573">
        <v>18</v>
      </c>
      <c r="H5573" t="s">
        <v>36</v>
      </c>
      <c r="I5573" t="s">
        <v>37</v>
      </c>
      <c r="J5573" t="s">
        <v>34</v>
      </c>
      <c r="K5573" t="s">
        <v>34</v>
      </c>
      <c r="L5573" t="s">
        <v>34</v>
      </c>
      <c r="M5573" t="s">
        <v>34</v>
      </c>
      <c r="N5573" t="s">
        <v>34</v>
      </c>
      <c r="O5573" t="s">
        <v>34</v>
      </c>
      <c r="P5573" t="s">
        <v>34</v>
      </c>
      <c r="Q5573" t="s">
        <v>34</v>
      </c>
      <c r="R5573" t="s">
        <v>34</v>
      </c>
      <c r="S5573" t="s">
        <v>34</v>
      </c>
      <c r="T5573" t="s">
        <v>34</v>
      </c>
      <c r="U5573" t="s">
        <v>46</v>
      </c>
      <c r="V5573" t="s">
        <v>34</v>
      </c>
      <c r="W5573" t="s">
        <v>40</v>
      </c>
      <c r="X5573">
        <v>20.100000000000001</v>
      </c>
      <c r="Y5573">
        <v>39.799999999999997</v>
      </c>
      <c r="Z5573">
        <v>0</v>
      </c>
      <c r="AA5573">
        <v>0</v>
      </c>
      <c r="AB5573">
        <v>71</v>
      </c>
      <c r="AC5573">
        <v>110.8</v>
      </c>
      <c r="AD5573" t="s">
        <v>85</v>
      </c>
      <c r="AE5573" t="s">
        <v>42</v>
      </c>
      <c r="AF5573" t="s">
        <v>42</v>
      </c>
      <c r="AG5573">
        <f t="shared" si="174"/>
        <v>0</v>
      </c>
      <c r="AH5573" t="str" cm="1">
        <f t="array" ref="AH5573">_xlfn.IFS(
X5573&lt;=20, "&lt;20",
AND(X5573&gt;=20, X5573&lt;50), "20-50",
AND(X5573&gt;=50, X5573&lt;100), "50-100",
X5573&gt;=100, "&gt;100"
)</f>
        <v>20-50</v>
      </c>
      <c r="AI5573">
        <f t="shared" si="175"/>
        <v>1</v>
      </c>
      <c r="AJ5573" t="str" cm="1">
        <f t="array" ref="AJ5573">_xlfn.IFS(
C5573&lt;=20, "&lt;20",
AND(C5573&gt;=20, C5573&lt;35), "20-35",
AND(C5573&gt;=35, C5573&lt;50), "35-50",
C5573&gt;=50, "50-100"
)</f>
        <v>50-100</v>
      </c>
      <c r="AK5573" t="str" cm="1">
        <f t="array" ref="AK5573">_xlfn.IFS(
G5573&lt;6, "&lt;6",
AND(G5573&gt;=6, G5573&lt;12), "6-12",
AND(G5573&gt;=12, G5573&lt;18), "12-18",  AND(G5573&gt;=18, G5573&lt;24), "18-24", G5573&gt;=24, "24-36")</f>
        <v>18-24</v>
      </c>
    </row>
    <row r="5574" spans="1:37" x14ac:dyDescent="0.3">
      <c r="A5574" t="s">
        <v>5674</v>
      </c>
      <c r="B5574" t="s">
        <v>44</v>
      </c>
      <c r="C5574">
        <v>53</v>
      </c>
      <c r="D5574" t="s">
        <v>37</v>
      </c>
      <c r="E5574" t="s">
        <v>56</v>
      </c>
      <c r="F5574">
        <v>5</v>
      </c>
      <c r="G5574">
        <v>29</v>
      </c>
      <c r="H5574" t="s">
        <v>36</v>
      </c>
      <c r="I5574" t="s">
        <v>37</v>
      </c>
      <c r="J5574" t="s">
        <v>37</v>
      </c>
      <c r="K5574" t="s">
        <v>34</v>
      </c>
      <c r="L5574" t="s">
        <v>34</v>
      </c>
      <c r="M5574" t="s">
        <v>34</v>
      </c>
      <c r="N5574" t="s">
        <v>34</v>
      </c>
      <c r="O5574" t="s">
        <v>34</v>
      </c>
      <c r="P5574" t="s">
        <v>34</v>
      </c>
      <c r="Q5574" t="s">
        <v>34</v>
      </c>
      <c r="R5574" t="s">
        <v>34</v>
      </c>
      <c r="S5574" t="s">
        <v>34</v>
      </c>
      <c r="T5574" t="s">
        <v>34</v>
      </c>
      <c r="U5574" t="s">
        <v>67</v>
      </c>
      <c r="V5574" t="s">
        <v>34</v>
      </c>
      <c r="W5574" t="s">
        <v>51</v>
      </c>
      <c r="X5574">
        <v>25.05</v>
      </c>
      <c r="Y5574">
        <v>369.1</v>
      </c>
      <c r="Z5574">
        <v>0</v>
      </c>
      <c r="AA5574">
        <v>0</v>
      </c>
      <c r="AB5574">
        <v>614.54999999999995</v>
      </c>
      <c r="AC5574">
        <v>983.65</v>
      </c>
      <c r="AD5574" t="s">
        <v>41</v>
      </c>
      <c r="AE5574" t="s">
        <v>42</v>
      </c>
      <c r="AF5574" t="s">
        <v>42</v>
      </c>
      <c r="AG5574">
        <f t="shared" si="174"/>
        <v>0</v>
      </c>
      <c r="AH5574" t="str" cm="1">
        <f t="array" ref="AH5574">_xlfn.IFS(
X5574&lt;=20, "&lt;20",
AND(X5574&gt;=20, X5574&lt;50), "20-50",
AND(X5574&gt;=50, X5574&lt;100), "50-100",
X5574&gt;=100, "&gt;100"
)</f>
        <v>20-50</v>
      </c>
      <c r="AI5574">
        <f t="shared" si="175"/>
        <v>0</v>
      </c>
      <c r="AJ5574" t="str" cm="1">
        <f t="array" ref="AJ5574">_xlfn.IFS(
C5574&lt;=20, "&lt;20",
AND(C5574&gt;=20, C5574&lt;35), "20-35",
AND(C5574&gt;=35, C5574&lt;50), "35-50",
C5574&gt;=50, "50-100"
)</f>
        <v>50-100</v>
      </c>
      <c r="AK5574" t="str" cm="1">
        <f t="array" ref="AK5574">_xlfn.IFS(
G5574&lt;6, "&lt;6",
AND(G5574&gt;=6, G5574&lt;12), "6-12",
AND(G5574&gt;=12, G5574&lt;18), "12-18",  AND(G5574&gt;=18, G5574&lt;24), "18-24", G5574&gt;=24, "24-36")</f>
        <v>24-36</v>
      </c>
    </row>
    <row r="5575" spans="1:37" x14ac:dyDescent="0.3">
      <c r="A5575" t="s">
        <v>5675</v>
      </c>
      <c r="B5575" t="s">
        <v>44</v>
      </c>
      <c r="C5575">
        <v>47</v>
      </c>
      <c r="D5575" t="s">
        <v>37</v>
      </c>
      <c r="E5575" t="s">
        <v>61</v>
      </c>
      <c r="F5575">
        <v>9</v>
      </c>
      <c r="G5575">
        <v>36</v>
      </c>
      <c r="H5575" t="s">
        <v>36</v>
      </c>
      <c r="I5575" t="s">
        <v>37</v>
      </c>
      <c r="J5575" t="s">
        <v>34</v>
      </c>
      <c r="K5575" t="s">
        <v>37</v>
      </c>
      <c r="L5575" t="s">
        <v>50</v>
      </c>
      <c r="M5575" t="s">
        <v>37</v>
      </c>
      <c r="N5575" t="s">
        <v>37</v>
      </c>
      <c r="O5575" t="s">
        <v>37</v>
      </c>
      <c r="P5575" t="s">
        <v>37</v>
      </c>
      <c r="Q5575" t="s">
        <v>37</v>
      </c>
      <c r="R5575" t="s">
        <v>37</v>
      </c>
      <c r="S5575" t="s">
        <v>37</v>
      </c>
      <c r="T5575" t="s">
        <v>37</v>
      </c>
      <c r="U5575" t="s">
        <v>39</v>
      </c>
      <c r="V5575" t="s">
        <v>34</v>
      </c>
      <c r="W5575" t="s">
        <v>51</v>
      </c>
      <c r="X5575">
        <v>110.5</v>
      </c>
      <c r="Y5575">
        <v>5835.5</v>
      </c>
      <c r="Z5575">
        <v>0</v>
      </c>
      <c r="AA5575">
        <v>0</v>
      </c>
      <c r="AB5575">
        <v>354.04</v>
      </c>
      <c r="AC5575">
        <v>6189.54</v>
      </c>
      <c r="AD5575" t="s">
        <v>41</v>
      </c>
      <c r="AE5575" t="s">
        <v>42</v>
      </c>
      <c r="AF5575" t="s">
        <v>42</v>
      </c>
      <c r="AG5575">
        <f t="shared" si="174"/>
        <v>0</v>
      </c>
      <c r="AH5575" t="str" cm="1">
        <f t="array" ref="AH5575">_xlfn.IFS(
X5575&lt;=20, "&lt;20",
AND(X5575&gt;=20, X5575&lt;50), "20-50",
AND(X5575&gt;=50, X5575&lt;100), "50-100",
X5575&gt;=100, "&gt;100"
)</f>
        <v>&gt;100</v>
      </c>
      <c r="AI5575">
        <f t="shared" si="175"/>
        <v>0</v>
      </c>
      <c r="AJ5575" t="str" cm="1">
        <f t="array" ref="AJ5575">_xlfn.IFS(
C5575&lt;=20, "&lt;20",
AND(C5575&gt;=20, C5575&lt;35), "20-35",
AND(C5575&gt;=35, C5575&lt;50), "35-50",
C5575&gt;=50, "50-100"
)</f>
        <v>35-50</v>
      </c>
      <c r="AK5575" t="str" cm="1">
        <f t="array" ref="AK5575">_xlfn.IFS(
G5575&lt;6, "&lt;6",
AND(G5575&gt;=6, G5575&lt;12), "6-12",
AND(G5575&gt;=12, G5575&lt;18), "12-18",  AND(G5575&gt;=18, G5575&lt;24), "18-24", G5575&gt;=24, "24-36")</f>
        <v>24-36</v>
      </c>
    </row>
    <row r="5576" spans="1:37" x14ac:dyDescent="0.3">
      <c r="A5576" t="s">
        <v>5676</v>
      </c>
      <c r="B5576" t="s">
        <v>33</v>
      </c>
      <c r="C5576">
        <v>40</v>
      </c>
      <c r="D5576" t="s">
        <v>37</v>
      </c>
      <c r="E5576" t="s">
        <v>114</v>
      </c>
      <c r="F5576">
        <v>10</v>
      </c>
      <c r="G5576">
        <v>14</v>
      </c>
      <c r="H5576" t="s">
        <v>57</v>
      </c>
      <c r="I5576" t="s">
        <v>34</v>
      </c>
      <c r="J5576" t="s">
        <v>34</v>
      </c>
      <c r="K5576" t="s">
        <v>37</v>
      </c>
      <c r="L5576" t="s">
        <v>38</v>
      </c>
      <c r="M5576" t="s">
        <v>34</v>
      </c>
      <c r="N5576" t="s">
        <v>34</v>
      </c>
      <c r="O5576" t="s">
        <v>37</v>
      </c>
      <c r="P5576" t="s">
        <v>34</v>
      </c>
      <c r="Q5576" t="s">
        <v>37</v>
      </c>
      <c r="R5576" t="s">
        <v>37</v>
      </c>
      <c r="S5576" t="s">
        <v>37</v>
      </c>
      <c r="T5576" t="s">
        <v>34</v>
      </c>
      <c r="U5576" t="s">
        <v>46</v>
      </c>
      <c r="V5576" t="s">
        <v>37</v>
      </c>
      <c r="W5576" t="s">
        <v>51</v>
      </c>
      <c r="X5576">
        <v>50.75</v>
      </c>
      <c r="Y5576">
        <v>712.75</v>
      </c>
      <c r="Z5576">
        <v>0</v>
      </c>
      <c r="AA5576">
        <v>10</v>
      </c>
      <c r="AB5576">
        <v>0</v>
      </c>
      <c r="AC5576">
        <v>722.75</v>
      </c>
      <c r="AD5576" t="s">
        <v>52</v>
      </c>
      <c r="AE5576" t="s">
        <v>53</v>
      </c>
      <c r="AF5576" t="s">
        <v>54</v>
      </c>
      <c r="AG5576">
        <f t="shared" si="174"/>
        <v>1</v>
      </c>
      <c r="AH5576" t="str" cm="1">
        <f t="array" ref="AH5576">_xlfn.IFS(
X5576&lt;=20, "&lt;20",
AND(X5576&gt;=20, X5576&lt;50), "20-50",
AND(X5576&gt;=50, X5576&lt;100), "50-100",
X5576&gt;=100, "&gt;100"
)</f>
        <v>50-100</v>
      </c>
      <c r="AI5576">
        <f t="shared" si="175"/>
        <v>0</v>
      </c>
      <c r="AJ5576" t="str" cm="1">
        <f t="array" ref="AJ5576">_xlfn.IFS(
C5576&lt;=20, "&lt;20",
AND(C5576&gt;=20, C5576&lt;35), "20-35",
AND(C5576&gt;=35, C5576&lt;50), "35-50",
C5576&gt;=50, "50-100"
)</f>
        <v>35-50</v>
      </c>
      <c r="AK5576" t="str" cm="1">
        <f t="array" ref="AK5576">_xlfn.IFS(
G5576&lt;6, "&lt;6",
AND(G5576&gt;=6, G5576&lt;12), "6-12",
AND(G5576&gt;=12, G5576&lt;18), "12-18",  AND(G5576&gt;=18, G5576&lt;24), "18-24", G5576&gt;=24, "24-36")</f>
        <v>12-18</v>
      </c>
    </row>
    <row r="5577" spans="1:37" x14ac:dyDescent="0.3">
      <c r="A5577" t="s">
        <v>5677</v>
      </c>
      <c r="B5577" t="s">
        <v>44</v>
      </c>
      <c r="C5577">
        <v>35</v>
      </c>
      <c r="D5577" t="s">
        <v>34</v>
      </c>
      <c r="E5577" t="s">
        <v>82</v>
      </c>
      <c r="F5577">
        <v>6</v>
      </c>
      <c r="G5577">
        <v>28</v>
      </c>
      <c r="H5577" t="s">
        <v>110</v>
      </c>
      <c r="I5577" t="s">
        <v>37</v>
      </c>
      <c r="J5577" t="s">
        <v>34</v>
      </c>
      <c r="K5577" t="s">
        <v>34</v>
      </c>
      <c r="L5577" t="s">
        <v>34</v>
      </c>
      <c r="M5577" t="s">
        <v>34</v>
      </c>
      <c r="N5577" t="s">
        <v>34</v>
      </c>
      <c r="O5577" t="s">
        <v>34</v>
      </c>
      <c r="P5577" t="s">
        <v>34</v>
      </c>
      <c r="Q5577" t="s">
        <v>34</v>
      </c>
      <c r="R5577" t="s">
        <v>34</v>
      </c>
      <c r="S5577" t="s">
        <v>34</v>
      </c>
      <c r="T5577" t="s">
        <v>34</v>
      </c>
      <c r="U5577" t="s">
        <v>39</v>
      </c>
      <c r="V5577" t="s">
        <v>34</v>
      </c>
      <c r="W5577" t="s">
        <v>40</v>
      </c>
      <c r="X5577">
        <v>19.649999999999999</v>
      </c>
      <c r="Y5577">
        <v>708.8</v>
      </c>
      <c r="Z5577">
        <v>0</v>
      </c>
      <c r="AA5577">
        <v>0</v>
      </c>
      <c r="AB5577">
        <v>640.15</v>
      </c>
      <c r="AC5577">
        <v>1348.95</v>
      </c>
      <c r="AD5577" t="s">
        <v>41</v>
      </c>
      <c r="AE5577" t="s">
        <v>42</v>
      </c>
      <c r="AF5577" t="s">
        <v>42</v>
      </c>
      <c r="AG5577">
        <f t="shared" si="174"/>
        <v>0</v>
      </c>
      <c r="AH5577" t="str" cm="1">
        <f t="array" ref="AH5577">_xlfn.IFS(
X5577&lt;=20, "&lt;20",
AND(X5577&gt;=20, X5577&lt;50), "20-50",
AND(X5577&gt;=50, X5577&lt;100), "50-100",
X5577&gt;=100, "&gt;100"
)</f>
        <v>&lt;20</v>
      </c>
      <c r="AI5577">
        <f t="shared" si="175"/>
        <v>0</v>
      </c>
      <c r="AJ5577" t="str" cm="1">
        <f t="array" ref="AJ5577">_xlfn.IFS(
C5577&lt;=20, "&lt;20",
AND(C5577&gt;=20, C5577&lt;35), "20-35",
AND(C5577&gt;=35, C5577&lt;50), "35-50",
C5577&gt;=50, "50-100"
)</f>
        <v>35-50</v>
      </c>
      <c r="AK5577" t="str" cm="1">
        <f t="array" ref="AK5577">_xlfn.IFS(
G5577&lt;6, "&lt;6",
AND(G5577&gt;=6, G5577&lt;12), "6-12",
AND(G5577&gt;=12, G5577&lt;18), "12-18",  AND(G5577&gt;=18, G5577&lt;24), "18-24", G5577&gt;=24, "24-36")</f>
        <v>24-36</v>
      </c>
    </row>
    <row r="5578" spans="1:37" x14ac:dyDescent="0.3">
      <c r="A5578" t="s">
        <v>5678</v>
      </c>
      <c r="B5578" t="s">
        <v>44</v>
      </c>
      <c r="C5578">
        <v>73</v>
      </c>
      <c r="D5578" t="s">
        <v>34</v>
      </c>
      <c r="E5578" t="s">
        <v>64</v>
      </c>
      <c r="F5578">
        <v>12</v>
      </c>
      <c r="G5578">
        <v>9</v>
      </c>
      <c r="H5578" t="s">
        <v>36</v>
      </c>
      <c r="I5578" t="s">
        <v>37</v>
      </c>
      <c r="J5578" t="s">
        <v>37</v>
      </c>
      <c r="K5578" t="s">
        <v>37</v>
      </c>
      <c r="L5578" t="s">
        <v>50</v>
      </c>
      <c r="M5578" t="s">
        <v>34</v>
      </c>
      <c r="N5578" t="s">
        <v>37</v>
      </c>
      <c r="O5578" t="s">
        <v>34</v>
      </c>
      <c r="P5578" t="s">
        <v>34</v>
      </c>
      <c r="Q5578" t="s">
        <v>34</v>
      </c>
      <c r="R5578" t="s">
        <v>34</v>
      </c>
      <c r="S5578" t="s">
        <v>34</v>
      </c>
      <c r="T5578" t="s">
        <v>37</v>
      </c>
      <c r="U5578" t="s">
        <v>46</v>
      </c>
      <c r="V5578" t="s">
        <v>37</v>
      </c>
      <c r="W5578" t="s">
        <v>51</v>
      </c>
      <c r="X5578">
        <v>80.2</v>
      </c>
      <c r="Y5578">
        <v>1217.25</v>
      </c>
      <c r="Z5578">
        <v>0</v>
      </c>
      <c r="AA5578">
        <v>0</v>
      </c>
      <c r="AB5578">
        <v>181.2</v>
      </c>
      <c r="AC5578">
        <v>1398.45</v>
      </c>
      <c r="AD5578" t="s">
        <v>52</v>
      </c>
      <c r="AE5578" t="s">
        <v>53</v>
      </c>
      <c r="AF5578" t="s">
        <v>155</v>
      </c>
      <c r="AG5578">
        <f t="shared" si="174"/>
        <v>1</v>
      </c>
      <c r="AH5578" t="str" cm="1">
        <f t="array" ref="AH5578">_xlfn.IFS(
X5578&lt;=20, "&lt;20",
AND(X5578&gt;=20, X5578&lt;50), "20-50",
AND(X5578&gt;=50, X5578&lt;100), "50-100",
X5578&gt;=100, "&gt;100"
)</f>
        <v>50-100</v>
      </c>
      <c r="AI5578">
        <f t="shared" si="175"/>
        <v>0</v>
      </c>
      <c r="AJ5578" t="str" cm="1">
        <f t="array" ref="AJ5578">_xlfn.IFS(
C5578&lt;=20, "&lt;20",
AND(C5578&gt;=20, C5578&lt;35), "20-35",
AND(C5578&gt;=35, C5578&lt;50), "35-50",
C5578&gt;=50, "50-100"
)</f>
        <v>50-100</v>
      </c>
      <c r="AK5578" t="str" cm="1">
        <f t="array" ref="AK5578">_xlfn.IFS(
G5578&lt;6, "&lt;6",
AND(G5578&gt;=6, G5578&lt;12), "6-12",
AND(G5578&gt;=12, G5578&lt;18), "12-18",  AND(G5578&gt;=18, G5578&lt;24), "18-24", G5578&gt;=24, "24-36")</f>
        <v>6-12</v>
      </c>
    </row>
    <row r="5579" spans="1:37" x14ac:dyDescent="0.3">
      <c r="A5579" t="s">
        <v>5679</v>
      </c>
      <c r="B5579" t="s">
        <v>44</v>
      </c>
      <c r="C5579">
        <v>60</v>
      </c>
      <c r="D5579" t="s">
        <v>37</v>
      </c>
      <c r="E5579" t="s">
        <v>114</v>
      </c>
      <c r="F5579">
        <v>8</v>
      </c>
      <c r="G5579">
        <v>20</v>
      </c>
      <c r="H5579" t="s">
        <v>70</v>
      </c>
      <c r="I5579" t="s">
        <v>37</v>
      </c>
      <c r="J5579" t="s">
        <v>37</v>
      </c>
      <c r="K5579" t="s">
        <v>37</v>
      </c>
      <c r="L5579" t="s">
        <v>50</v>
      </c>
      <c r="M5579" t="s">
        <v>34</v>
      </c>
      <c r="N5579" t="s">
        <v>37</v>
      </c>
      <c r="O5579" t="s">
        <v>34</v>
      </c>
      <c r="P5579" t="s">
        <v>34</v>
      </c>
      <c r="Q5579" t="s">
        <v>37</v>
      </c>
      <c r="R5579" t="s">
        <v>34</v>
      </c>
      <c r="S5579" t="s">
        <v>34</v>
      </c>
      <c r="T5579" t="s">
        <v>37</v>
      </c>
      <c r="U5579" t="s">
        <v>39</v>
      </c>
      <c r="V5579" t="s">
        <v>37</v>
      </c>
      <c r="W5579" t="s">
        <v>51</v>
      </c>
      <c r="X5579">
        <v>90.25</v>
      </c>
      <c r="Y5579">
        <v>3838.75</v>
      </c>
      <c r="Z5579">
        <v>0</v>
      </c>
      <c r="AA5579">
        <v>0</v>
      </c>
      <c r="AB5579">
        <v>540.94000000000005</v>
      </c>
      <c r="AC5579">
        <v>4379.6899999999996</v>
      </c>
      <c r="AD5579" t="s">
        <v>41</v>
      </c>
      <c r="AE5579" t="s">
        <v>42</v>
      </c>
      <c r="AF5579" t="s">
        <v>42</v>
      </c>
      <c r="AG5579">
        <f t="shared" si="174"/>
        <v>0</v>
      </c>
      <c r="AH5579" t="str" cm="1">
        <f t="array" ref="AH5579">_xlfn.IFS(
X5579&lt;=20, "&lt;20",
AND(X5579&gt;=20, X5579&lt;50), "20-50",
AND(X5579&gt;=50, X5579&lt;100), "50-100",
X5579&gt;=100, "&gt;100"
)</f>
        <v>50-100</v>
      </c>
      <c r="AI5579">
        <f t="shared" si="175"/>
        <v>0</v>
      </c>
      <c r="AJ5579" t="str" cm="1">
        <f t="array" ref="AJ5579">_xlfn.IFS(
C5579&lt;=20, "&lt;20",
AND(C5579&gt;=20, C5579&lt;35), "20-35",
AND(C5579&gt;=35, C5579&lt;50), "35-50",
C5579&gt;=50, "50-100"
)</f>
        <v>50-100</v>
      </c>
      <c r="AK5579" t="str" cm="1">
        <f t="array" ref="AK5579">_xlfn.IFS(
G5579&lt;6, "&lt;6",
AND(G5579&gt;=6, G5579&lt;12), "6-12",
AND(G5579&gt;=12, G5579&lt;18), "12-18",  AND(G5579&gt;=18, G5579&lt;24), "18-24", G5579&gt;=24, "24-36")</f>
        <v>18-24</v>
      </c>
    </row>
    <row r="5580" spans="1:37" x14ac:dyDescent="0.3">
      <c r="A5580" t="s">
        <v>5680</v>
      </c>
      <c r="B5580" t="s">
        <v>44</v>
      </c>
      <c r="C5580">
        <v>57</v>
      </c>
      <c r="D5580" t="s">
        <v>37</v>
      </c>
      <c r="E5580" t="s">
        <v>76</v>
      </c>
      <c r="F5580">
        <v>8</v>
      </c>
      <c r="G5580">
        <v>2</v>
      </c>
      <c r="H5580" t="s">
        <v>66</v>
      </c>
      <c r="I5580" t="s">
        <v>37</v>
      </c>
      <c r="J5580" t="s">
        <v>37</v>
      </c>
      <c r="K5580" t="s">
        <v>37</v>
      </c>
      <c r="L5580" t="s">
        <v>50</v>
      </c>
      <c r="M5580" t="s">
        <v>37</v>
      </c>
      <c r="N5580" t="s">
        <v>37</v>
      </c>
      <c r="O5580" t="s">
        <v>37</v>
      </c>
      <c r="P5580" t="s">
        <v>37</v>
      </c>
      <c r="Q5580" t="s">
        <v>37</v>
      </c>
      <c r="R5580" t="s">
        <v>37</v>
      </c>
      <c r="S5580" t="s">
        <v>37</v>
      </c>
      <c r="T5580" t="s">
        <v>37</v>
      </c>
      <c r="U5580" t="s">
        <v>67</v>
      </c>
      <c r="V5580" t="s">
        <v>37</v>
      </c>
      <c r="W5580" t="s">
        <v>51</v>
      </c>
      <c r="X5580">
        <v>115.5</v>
      </c>
      <c r="Y5580">
        <v>8425.15</v>
      </c>
      <c r="Z5580">
        <v>42.29</v>
      </c>
      <c r="AA5580">
        <v>0</v>
      </c>
      <c r="AB5580">
        <v>2651.04</v>
      </c>
      <c r="AC5580">
        <v>11033.9</v>
      </c>
      <c r="AD5580" t="s">
        <v>41</v>
      </c>
      <c r="AE5580" t="s">
        <v>42</v>
      </c>
      <c r="AF5580" t="s">
        <v>42</v>
      </c>
      <c r="AG5580">
        <f t="shared" si="174"/>
        <v>0</v>
      </c>
      <c r="AH5580" t="str" cm="1">
        <f t="array" ref="AH5580">_xlfn.IFS(
X5580&lt;=20, "&lt;20",
AND(X5580&gt;=20, X5580&lt;50), "20-50",
AND(X5580&gt;=50, X5580&lt;100), "50-100",
X5580&gt;=100, "&gt;100"
)</f>
        <v>&gt;100</v>
      </c>
      <c r="AI5580">
        <f t="shared" si="175"/>
        <v>0</v>
      </c>
      <c r="AJ5580" t="str" cm="1">
        <f t="array" ref="AJ5580">_xlfn.IFS(
C5580&lt;=20, "&lt;20",
AND(C5580&gt;=20, C5580&lt;35), "20-35",
AND(C5580&gt;=35, C5580&lt;50), "35-50",
C5580&gt;=50, "50-100"
)</f>
        <v>50-100</v>
      </c>
      <c r="AK5580" t="str" cm="1">
        <f t="array" ref="AK5580">_xlfn.IFS(
G5580&lt;6, "&lt;6",
AND(G5580&gt;=6, G5580&lt;12), "6-12",
AND(G5580&gt;=12, G5580&lt;18), "12-18",  AND(G5580&gt;=18, G5580&lt;24), "18-24", G5580&gt;=24, "24-36")</f>
        <v>&lt;6</v>
      </c>
    </row>
    <row r="5581" spans="1:37" x14ac:dyDescent="0.3">
      <c r="A5581" t="s">
        <v>5681</v>
      </c>
      <c r="B5581" t="s">
        <v>44</v>
      </c>
      <c r="C5581">
        <v>67</v>
      </c>
      <c r="D5581" t="s">
        <v>37</v>
      </c>
      <c r="E5581" t="s">
        <v>45</v>
      </c>
      <c r="F5581">
        <v>9</v>
      </c>
      <c r="G5581">
        <v>31</v>
      </c>
      <c r="H5581" t="s">
        <v>36</v>
      </c>
      <c r="I5581" t="s">
        <v>37</v>
      </c>
      <c r="J5581" t="s">
        <v>37</v>
      </c>
      <c r="K5581" t="s">
        <v>37</v>
      </c>
      <c r="L5581" t="s">
        <v>50</v>
      </c>
      <c r="M5581" t="s">
        <v>37</v>
      </c>
      <c r="N5581" t="s">
        <v>37</v>
      </c>
      <c r="O5581" t="s">
        <v>37</v>
      </c>
      <c r="P5581" t="s">
        <v>37</v>
      </c>
      <c r="Q5581" t="s">
        <v>37</v>
      </c>
      <c r="R5581" t="s">
        <v>37</v>
      </c>
      <c r="S5581" t="s">
        <v>34</v>
      </c>
      <c r="T5581" t="s">
        <v>37</v>
      </c>
      <c r="U5581" t="s">
        <v>46</v>
      </c>
      <c r="V5581" t="s">
        <v>37</v>
      </c>
      <c r="W5581" t="s">
        <v>51</v>
      </c>
      <c r="X5581">
        <v>116.5</v>
      </c>
      <c r="Y5581">
        <v>6382.55</v>
      </c>
      <c r="Z5581">
        <v>0</v>
      </c>
      <c r="AA5581">
        <v>0</v>
      </c>
      <c r="AB5581">
        <v>1611.5</v>
      </c>
      <c r="AC5581">
        <v>7994.05</v>
      </c>
      <c r="AD5581" t="s">
        <v>41</v>
      </c>
      <c r="AE5581" t="s">
        <v>42</v>
      </c>
      <c r="AF5581" t="s">
        <v>42</v>
      </c>
      <c r="AG5581">
        <f t="shared" si="174"/>
        <v>0</v>
      </c>
      <c r="AH5581" t="str" cm="1">
        <f t="array" ref="AH5581">_xlfn.IFS(
X5581&lt;=20, "&lt;20",
AND(X5581&gt;=20, X5581&lt;50), "20-50",
AND(X5581&gt;=50, X5581&lt;100), "50-100",
X5581&gt;=100, "&gt;100"
)</f>
        <v>&gt;100</v>
      </c>
      <c r="AI5581">
        <f t="shared" si="175"/>
        <v>0</v>
      </c>
      <c r="AJ5581" t="str" cm="1">
        <f t="array" ref="AJ5581">_xlfn.IFS(
C5581&lt;=20, "&lt;20",
AND(C5581&gt;=20, C5581&lt;35), "20-35",
AND(C5581&gt;=35, C5581&lt;50), "35-50",
C5581&gt;=50, "50-100"
)</f>
        <v>50-100</v>
      </c>
      <c r="AK5581" t="str" cm="1">
        <f t="array" ref="AK5581">_xlfn.IFS(
G5581&lt;6, "&lt;6",
AND(G5581&gt;=6, G5581&lt;12), "6-12",
AND(G5581&gt;=12, G5581&lt;18), "12-18",  AND(G5581&gt;=18, G5581&lt;24), "18-24", G5581&gt;=24, "24-36")</f>
        <v>24-36</v>
      </c>
    </row>
    <row r="5582" spans="1:37" x14ac:dyDescent="0.3">
      <c r="A5582" t="s">
        <v>5682</v>
      </c>
      <c r="B5582" t="s">
        <v>44</v>
      </c>
      <c r="C5582">
        <v>68</v>
      </c>
      <c r="D5582" t="s">
        <v>34</v>
      </c>
      <c r="E5582" t="s">
        <v>74</v>
      </c>
      <c r="F5582">
        <v>11</v>
      </c>
      <c r="G5582">
        <v>22</v>
      </c>
      <c r="H5582" t="s">
        <v>36</v>
      </c>
      <c r="I5582" t="s">
        <v>37</v>
      </c>
      <c r="J5582" t="s">
        <v>37</v>
      </c>
      <c r="K5582" t="s">
        <v>37</v>
      </c>
      <c r="L5582" t="s">
        <v>38</v>
      </c>
      <c r="M5582" t="s">
        <v>34</v>
      </c>
      <c r="N5582" t="s">
        <v>37</v>
      </c>
      <c r="O5582" t="s">
        <v>37</v>
      </c>
      <c r="P5582" t="s">
        <v>34</v>
      </c>
      <c r="Q5582" t="s">
        <v>37</v>
      </c>
      <c r="R5582" t="s">
        <v>34</v>
      </c>
      <c r="S5582" t="s">
        <v>34</v>
      </c>
      <c r="T5582" t="s">
        <v>37</v>
      </c>
      <c r="U5582" t="s">
        <v>39</v>
      </c>
      <c r="V5582" t="s">
        <v>37</v>
      </c>
      <c r="W5582" t="s">
        <v>51</v>
      </c>
      <c r="X5582">
        <v>70.849999999999994</v>
      </c>
      <c r="Y5582">
        <v>4738.8500000000004</v>
      </c>
      <c r="Z5582">
        <v>0</v>
      </c>
      <c r="AA5582">
        <v>0</v>
      </c>
      <c r="AB5582">
        <v>2904.66</v>
      </c>
      <c r="AC5582">
        <v>7643.51</v>
      </c>
      <c r="AD5582" t="s">
        <v>41</v>
      </c>
      <c r="AE5582" t="s">
        <v>42</v>
      </c>
      <c r="AF5582" t="s">
        <v>42</v>
      </c>
      <c r="AG5582">
        <f t="shared" si="174"/>
        <v>0</v>
      </c>
      <c r="AH5582" t="str" cm="1">
        <f t="array" ref="AH5582">_xlfn.IFS(
X5582&lt;=20, "&lt;20",
AND(X5582&gt;=20, X5582&lt;50), "20-50",
AND(X5582&gt;=50, X5582&lt;100), "50-100",
X5582&gt;=100, "&gt;100"
)</f>
        <v>50-100</v>
      </c>
      <c r="AI5582">
        <f t="shared" si="175"/>
        <v>0</v>
      </c>
      <c r="AJ5582" t="str" cm="1">
        <f t="array" ref="AJ5582">_xlfn.IFS(
C5582&lt;=20, "&lt;20",
AND(C5582&gt;=20, C5582&lt;35), "20-35",
AND(C5582&gt;=35, C5582&lt;50), "35-50",
C5582&gt;=50, "50-100"
)</f>
        <v>50-100</v>
      </c>
      <c r="AK5582" t="str" cm="1">
        <f t="array" ref="AK5582">_xlfn.IFS(
G5582&lt;6, "&lt;6",
AND(G5582&gt;=6, G5582&lt;12), "6-12",
AND(G5582&gt;=12, G5582&lt;18), "12-18",  AND(G5582&gt;=18, G5582&lt;24), "18-24", G5582&gt;=24, "24-36")</f>
        <v>18-24</v>
      </c>
    </row>
    <row r="5583" spans="1:37" x14ac:dyDescent="0.3">
      <c r="A5583" t="s">
        <v>5683</v>
      </c>
      <c r="B5583" t="s">
        <v>44</v>
      </c>
      <c r="C5583">
        <v>73</v>
      </c>
      <c r="D5583" t="s">
        <v>34</v>
      </c>
      <c r="E5583" t="s">
        <v>124</v>
      </c>
      <c r="F5583">
        <v>2</v>
      </c>
      <c r="G5583">
        <v>3</v>
      </c>
      <c r="H5583" t="s">
        <v>57</v>
      </c>
      <c r="I5583" t="s">
        <v>37</v>
      </c>
      <c r="J5583" t="s">
        <v>34</v>
      </c>
      <c r="K5583" t="s">
        <v>37</v>
      </c>
      <c r="L5583" t="s">
        <v>50</v>
      </c>
      <c r="M5583" t="s">
        <v>34</v>
      </c>
      <c r="N5583" t="s">
        <v>37</v>
      </c>
      <c r="O5583" t="s">
        <v>34</v>
      </c>
      <c r="P5583" t="s">
        <v>34</v>
      </c>
      <c r="Q5583" t="s">
        <v>37</v>
      </c>
      <c r="R5583" t="s">
        <v>37</v>
      </c>
      <c r="S5583" t="s">
        <v>34</v>
      </c>
      <c r="T5583" t="s">
        <v>37</v>
      </c>
      <c r="U5583" t="s">
        <v>46</v>
      </c>
      <c r="V5583" t="s">
        <v>37</v>
      </c>
      <c r="W5583" t="s">
        <v>51</v>
      </c>
      <c r="X5583">
        <v>94.75</v>
      </c>
      <c r="Y5583">
        <v>2293.6</v>
      </c>
      <c r="Z5583">
        <v>0</v>
      </c>
      <c r="AA5583">
        <v>0</v>
      </c>
      <c r="AB5583">
        <v>716.91</v>
      </c>
      <c r="AC5583">
        <v>3010.51</v>
      </c>
      <c r="AD5583" t="s">
        <v>52</v>
      </c>
      <c r="AE5583" t="s">
        <v>53</v>
      </c>
      <c r="AF5583" t="s">
        <v>91</v>
      </c>
      <c r="AG5583">
        <f t="shared" si="174"/>
        <v>1</v>
      </c>
      <c r="AH5583" t="str" cm="1">
        <f t="array" ref="AH5583">_xlfn.IFS(
X5583&lt;=20, "&lt;20",
AND(X5583&gt;=20, X5583&lt;50), "20-50",
AND(X5583&gt;=50, X5583&lt;100), "50-100",
X5583&gt;=100, "&gt;100"
)</f>
        <v>50-100</v>
      </c>
      <c r="AI5583">
        <f t="shared" si="175"/>
        <v>0</v>
      </c>
      <c r="AJ5583" t="str" cm="1">
        <f t="array" ref="AJ5583">_xlfn.IFS(
C5583&lt;=20, "&lt;20",
AND(C5583&gt;=20, C5583&lt;35), "20-35",
AND(C5583&gt;=35, C5583&lt;50), "35-50",
C5583&gt;=50, "50-100"
)</f>
        <v>50-100</v>
      </c>
      <c r="AK5583" t="str" cm="1">
        <f t="array" ref="AK5583">_xlfn.IFS(
G5583&lt;6, "&lt;6",
AND(G5583&gt;=6, G5583&lt;12), "6-12",
AND(G5583&gt;=12, G5583&lt;18), "12-18",  AND(G5583&gt;=18, G5583&lt;24), "18-24", G5583&gt;=24, "24-36")</f>
        <v>&lt;6</v>
      </c>
    </row>
    <row r="5584" spans="1:37" x14ac:dyDescent="0.3">
      <c r="A5584" t="s">
        <v>5684</v>
      </c>
      <c r="B5584" t="s">
        <v>44</v>
      </c>
      <c r="C5584">
        <v>66</v>
      </c>
      <c r="D5584" t="s">
        <v>37</v>
      </c>
      <c r="E5584" t="s">
        <v>87</v>
      </c>
      <c r="F5584">
        <v>3</v>
      </c>
      <c r="G5584">
        <v>29</v>
      </c>
      <c r="H5584" t="s">
        <v>36</v>
      </c>
      <c r="I5584" t="s">
        <v>37</v>
      </c>
      <c r="J5584" t="s">
        <v>37</v>
      </c>
      <c r="K5584" t="s">
        <v>37</v>
      </c>
      <c r="L5584" t="s">
        <v>72</v>
      </c>
      <c r="M5584" t="s">
        <v>34</v>
      </c>
      <c r="N5584" t="s">
        <v>37</v>
      </c>
      <c r="O5584" t="s">
        <v>34</v>
      </c>
      <c r="P5584" t="s">
        <v>34</v>
      </c>
      <c r="Q5584" t="s">
        <v>34</v>
      </c>
      <c r="R5584" t="s">
        <v>34</v>
      </c>
      <c r="S5584" t="s">
        <v>34</v>
      </c>
      <c r="T5584" t="s">
        <v>37</v>
      </c>
      <c r="U5584" t="s">
        <v>46</v>
      </c>
      <c r="V5584" t="s">
        <v>34</v>
      </c>
      <c r="W5584" t="s">
        <v>40</v>
      </c>
      <c r="X5584">
        <v>56.6</v>
      </c>
      <c r="Y5584">
        <v>2379.1</v>
      </c>
      <c r="Z5584">
        <v>0</v>
      </c>
      <c r="AA5584">
        <v>0</v>
      </c>
      <c r="AB5584">
        <v>1931.6</v>
      </c>
      <c r="AC5584">
        <v>4310.7</v>
      </c>
      <c r="AD5584" t="s">
        <v>41</v>
      </c>
      <c r="AE5584" t="s">
        <v>42</v>
      </c>
      <c r="AF5584" t="s">
        <v>42</v>
      </c>
      <c r="AG5584">
        <f t="shared" si="174"/>
        <v>0</v>
      </c>
      <c r="AH5584" t="str" cm="1">
        <f t="array" ref="AH5584">_xlfn.IFS(
X5584&lt;=20, "&lt;20",
AND(X5584&gt;=20, X5584&lt;50), "20-50",
AND(X5584&gt;=50, X5584&lt;100), "50-100",
X5584&gt;=100, "&gt;100"
)</f>
        <v>50-100</v>
      </c>
      <c r="AI5584">
        <f t="shared" si="175"/>
        <v>0</v>
      </c>
      <c r="AJ5584" t="str" cm="1">
        <f t="array" ref="AJ5584">_xlfn.IFS(
C5584&lt;=20, "&lt;20",
AND(C5584&gt;=20, C5584&lt;35), "20-35",
AND(C5584&gt;=35, C5584&lt;50), "35-50",
C5584&gt;=50, "50-100"
)</f>
        <v>50-100</v>
      </c>
      <c r="AK5584" t="str" cm="1">
        <f t="array" ref="AK5584">_xlfn.IFS(
G5584&lt;6, "&lt;6",
AND(G5584&gt;=6, G5584&lt;12), "6-12",
AND(G5584&gt;=12, G5584&lt;18), "12-18",  AND(G5584&gt;=18, G5584&lt;24), "18-24", G5584&gt;=24, "24-36")</f>
        <v>24-36</v>
      </c>
    </row>
    <row r="5585" spans="1:37" x14ac:dyDescent="0.3">
      <c r="A5585" t="s">
        <v>5685</v>
      </c>
      <c r="B5585" t="s">
        <v>44</v>
      </c>
      <c r="C5585">
        <v>51</v>
      </c>
      <c r="D5585" t="s">
        <v>37</v>
      </c>
      <c r="E5585" t="s">
        <v>164</v>
      </c>
      <c r="F5585">
        <v>11</v>
      </c>
      <c r="G5585">
        <v>26</v>
      </c>
      <c r="H5585" t="s">
        <v>70</v>
      </c>
      <c r="I5585" t="s">
        <v>37</v>
      </c>
      <c r="J5585" t="s">
        <v>37</v>
      </c>
      <c r="K5585" t="s">
        <v>37</v>
      </c>
      <c r="L5585" t="s">
        <v>50</v>
      </c>
      <c r="M5585" t="s">
        <v>34</v>
      </c>
      <c r="N5585" t="s">
        <v>37</v>
      </c>
      <c r="O5585" t="s">
        <v>37</v>
      </c>
      <c r="P5585" t="s">
        <v>37</v>
      </c>
      <c r="Q5585" t="s">
        <v>34</v>
      </c>
      <c r="R5585" t="s">
        <v>37</v>
      </c>
      <c r="S5585" t="s">
        <v>37</v>
      </c>
      <c r="T5585" t="s">
        <v>34</v>
      </c>
      <c r="U5585" t="s">
        <v>46</v>
      </c>
      <c r="V5585" t="s">
        <v>37</v>
      </c>
      <c r="W5585" t="s">
        <v>51</v>
      </c>
      <c r="X5585">
        <v>99.45</v>
      </c>
      <c r="Y5585">
        <v>4138.05</v>
      </c>
      <c r="Z5585">
        <v>30.46</v>
      </c>
      <c r="AA5585">
        <v>140</v>
      </c>
      <c r="AB5585">
        <v>1455.3</v>
      </c>
      <c r="AC5585">
        <v>5702.89</v>
      </c>
      <c r="AD5585" t="s">
        <v>52</v>
      </c>
      <c r="AE5585" t="s">
        <v>58</v>
      </c>
      <c r="AF5585" t="s">
        <v>62</v>
      </c>
      <c r="AG5585">
        <f t="shared" si="174"/>
        <v>1</v>
      </c>
      <c r="AH5585" t="str" cm="1">
        <f t="array" ref="AH5585">_xlfn.IFS(
X5585&lt;=20, "&lt;20",
AND(X5585&gt;=20, X5585&lt;50), "20-50",
AND(X5585&gt;=50, X5585&lt;100), "50-100",
X5585&gt;=100, "&gt;100"
)</f>
        <v>50-100</v>
      </c>
      <c r="AI5585">
        <f t="shared" si="175"/>
        <v>0</v>
      </c>
      <c r="AJ5585" t="str" cm="1">
        <f t="array" ref="AJ5585">_xlfn.IFS(
C5585&lt;=20, "&lt;20",
AND(C5585&gt;=20, C5585&lt;35), "20-35",
AND(C5585&gt;=35, C5585&lt;50), "35-50",
C5585&gt;=50, "50-100"
)</f>
        <v>50-100</v>
      </c>
      <c r="AK5585" t="str" cm="1">
        <f t="array" ref="AK5585">_xlfn.IFS(
G5585&lt;6, "&lt;6",
AND(G5585&gt;=6, G5585&lt;12), "6-12",
AND(G5585&gt;=12, G5585&lt;18), "12-18",  AND(G5585&gt;=18, G5585&lt;24), "18-24", G5585&gt;=24, "24-36")</f>
        <v>24-36</v>
      </c>
    </row>
    <row r="5586" spans="1:37" x14ac:dyDescent="0.3">
      <c r="A5586" t="s">
        <v>5686</v>
      </c>
      <c r="B5586" t="s">
        <v>44</v>
      </c>
      <c r="C5586">
        <v>73</v>
      </c>
      <c r="D5586" t="s">
        <v>37</v>
      </c>
      <c r="E5586" t="s">
        <v>74</v>
      </c>
      <c r="F5586">
        <v>0</v>
      </c>
      <c r="G5586">
        <v>5</v>
      </c>
      <c r="H5586" t="s">
        <v>36</v>
      </c>
      <c r="I5586" t="s">
        <v>37</v>
      </c>
      <c r="J5586" t="s">
        <v>34</v>
      </c>
      <c r="K5586" t="s">
        <v>37</v>
      </c>
      <c r="L5586" t="s">
        <v>50</v>
      </c>
      <c r="M5586" t="s">
        <v>34</v>
      </c>
      <c r="N5586" t="s">
        <v>37</v>
      </c>
      <c r="O5586" t="s">
        <v>34</v>
      </c>
      <c r="P5586" t="s">
        <v>34</v>
      </c>
      <c r="Q5586" t="s">
        <v>34</v>
      </c>
      <c r="R5586" t="s">
        <v>34</v>
      </c>
      <c r="S5586" t="s">
        <v>34</v>
      </c>
      <c r="T5586" t="s">
        <v>37</v>
      </c>
      <c r="U5586" t="s">
        <v>46</v>
      </c>
      <c r="V5586" t="s">
        <v>37</v>
      </c>
      <c r="W5586" t="s">
        <v>40</v>
      </c>
      <c r="X5586">
        <v>75.3</v>
      </c>
      <c r="Y5586">
        <v>1147.45</v>
      </c>
      <c r="Z5586">
        <v>0</v>
      </c>
      <c r="AA5586">
        <v>0</v>
      </c>
      <c r="AB5586">
        <v>119.85</v>
      </c>
      <c r="AC5586">
        <v>1267.3</v>
      </c>
      <c r="AD5586" t="s">
        <v>52</v>
      </c>
      <c r="AE5586" t="s">
        <v>53</v>
      </c>
      <c r="AF5586" t="s">
        <v>162</v>
      </c>
      <c r="AG5586">
        <f t="shared" si="174"/>
        <v>1</v>
      </c>
      <c r="AH5586" t="str" cm="1">
        <f t="array" ref="AH5586">_xlfn.IFS(
X5586&lt;=20, "&lt;20",
AND(X5586&gt;=20, X5586&lt;50), "20-50",
AND(X5586&gt;=50, X5586&lt;100), "50-100",
X5586&gt;=100, "&gt;100"
)</f>
        <v>50-100</v>
      </c>
      <c r="AI5586">
        <f t="shared" si="175"/>
        <v>0</v>
      </c>
      <c r="AJ5586" t="str" cm="1">
        <f t="array" ref="AJ5586">_xlfn.IFS(
C5586&lt;=20, "&lt;20",
AND(C5586&gt;=20, C5586&lt;35), "20-35",
AND(C5586&gt;=35, C5586&lt;50), "35-50",
C5586&gt;=50, "50-100"
)</f>
        <v>50-100</v>
      </c>
      <c r="AK5586" t="str" cm="1">
        <f t="array" ref="AK5586">_xlfn.IFS(
G5586&lt;6, "&lt;6",
AND(G5586&gt;=6, G5586&lt;12), "6-12",
AND(G5586&gt;=12, G5586&lt;18), "12-18",  AND(G5586&gt;=18, G5586&lt;24), "18-24", G5586&gt;=24, "24-36")</f>
        <v>&lt;6</v>
      </c>
    </row>
    <row r="5587" spans="1:37" x14ac:dyDescent="0.3">
      <c r="A5587" t="s">
        <v>5687</v>
      </c>
      <c r="B5587" t="s">
        <v>33</v>
      </c>
      <c r="C5587">
        <v>59</v>
      </c>
      <c r="D5587" t="s">
        <v>37</v>
      </c>
      <c r="E5587" t="s">
        <v>74</v>
      </c>
      <c r="F5587">
        <v>9</v>
      </c>
      <c r="G5587">
        <v>10</v>
      </c>
      <c r="H5587" t="s">
        <v>36</v>
      </c>
      <c r="I5587" t="s">
        <v>37</v>
      </c>
      <c r="J5587" t="s">
        <v>34</v>
      </c>
      <c r="K5587" t="s">
        <v>34</v>
      </c>
      <c r="L5587" t="s">
        <v>34</v>
      </c>
      <c r="M5587" t="s">
        <v>34</v>
      </c>
      <c r="N5587" t="s">
        <v>34</v>
      </c>
      <c r="O5587" t="s">
        <v>34</v>
      </c>
      <c r="P5587" t="s">
        <v>34</v>
      </c>
      <c r="Q5587" t="s">
        <v>34</v>
      </c>
      <c r="R5587" t="s">
        <v>34</v>
      </c>
      <c r="S5587" t="s">
        <v>34</v>
      </c>
      <c r="T5587" t="s">
        <v>34</v>
      </c>
      <c r="U5587" t="s">
        <v>39</v>
      </c>
      <c r="V5587" t="s">
        <v>34</v>
      </c>
      <c r="W5587" t="s">
        <v>40</v>
      </c>
      <c r="X5587">
        <v>19.600000000000001</v>
      </c>
      <c r="Y5587">
        <v>422.5</v>
      </c>
      <c r="Z5587">
        <v>0</v>
      </c>
      <c r="AA5587">
        <v>0</v>
      </c>
      <c r="AB5587">
        <v>450.12</v>
      </c>
      <c r="AC5587">
        <v>872.62</v>
      </c>
      <c r="AD5587" t="s">
        <v>41</v>
      </c>
      <c r="AE5587" t="s">
        <v>42</v>
      </c>
      <c r="AF5587" t="s">
        <v>42</v>
      </c>
      <c r="AG5587">
        <f t="shared" si="174"/>
        <v>0</v>
      </c>
      <c r="AH5587" t="str" cm="1">
        <f t="array" ref="AH5587">_xlfn.IFS(
X5587&lt;=20, "&lt;20",
AND(X5587&gt;=20, X5587&lt;50), "20-50",
AND(X5587&gt;=50, X5587&lt;100), "50-100",
X5587&gt;=100, "&gt;100"
)</f>
        <v>&lt;20</v>
      </c>
      <c r="AI5587">
        <f t="shared" si="175"/>
        <v>0</v>
      </c>
      <c r="AJ5587" t="str" cm="1">
        <f t="array" ref="AJ5587">_xlfn.IFS(
C5587&lt;=20, "&lt;20",
AND(C5587&gt;=20, C5587&lt;35), "20-35",
AND(C5587&gt;=35, C5587&lt;50), "35-50",
C5587&gt;=50, "50-100"
)</f>
        <v>50-100</v>
      </c>
      <c r="AK5587" t="str" cm="1">
        <f t="array" ref="AK5587">_xlfn.IFS(
G5587&lt;6, "&lt;6",
AND(G5587&gt;=6, G5587&lt;12), "6-12",
AND(G5587&gt;=12, G5587&lt;18), "12-18",  AND(G5587&gt;=18, G5587&lt;24), "18-24", G5587&gt;=24, "24-36")</f>
        <v>6-12</v>
      </c>
    </row>
    <row r="5588" spans="1:37" x14ac:dyDescent="0.3">
      <c r="A5588" t="s">
        <v>5688</v>
      </c>
      <c r="B5588" t="s">
        <v>33</v>
      </c>
      <c r="C5588">
        <v>70</v>
      </c>
      <c r="D5588" t="s">
        <v>34</v>
      </c>
      <c r="E5588" t="s">
        <v>48</v>
      </c>
      <c r="F5588">
        <v>3</v>
      </c>
      <c r="G5588">
        <v>27</v>
      </c>
      <c r="H5588" t="s">
        <v>70</v>
      </c>
      <c r="I5588" t="s">
        <v>37</v>
      </c>
      <c r="J5588" t="s">
        <v>37</v>
      </c>
      <c r="K5588" t="s">
        <v>37</v>
      </c>
      <c r="L5588" t="s">
        <v>50</v>
      </c>
      <c r="M5588" t="s">
        <v>34</v>
      </c>
      <c r="N5588" t="s">
        <v>34</v>
      </c>
      <c r="O5588" t="s">
        <v>34</v>
      </c>
      <c r="P5588" t="s">
        <v>37</v>
      </c>
      <c r="Q5588" t="s">
        <v>34</v>
      </c>
      <c r="R5588" t="s">
        <v>34</v>
      </c>
      <c r="S5588" t="s">
        <v>34</v>
      </c>
      <c r="T5588" t="s">
        <v>34</v>
      </c>
      <c r="U5588" t="s">
        <v>46</v>
      </c>
      <c r="V5588" t="s">
        <v>37</v>
      </c>
      <c r="W5588" t="s">
        <v>51</v>
      </c>
      <c r="X5588">
        <v>76.849999999999994</v>
      </c>
      <c r="Y5588">
        <v>4275.75</v>
      </c>
      <c r="Z5588">
        <v>0</v>
      </c>
      <c r="AA5588">
        <v>120</v>
      </c>
      <c r="AB5588">
        <v>1543.36</v>
      </c>
      <c r="AC5588">
        <v>5939.11</v>
      </c>
      <c r="AD5588" t="s">
        <v>41</v>
      </c>
      <c r="AE5588" t="s">
        <v>42</v>
      </c>
      <c r="AF5588" t="s">
        <v>42</v>
      </c>
      <c r="AG5588">
        <f t="shared" si="174"/>
        <v>0</v>
      </c>
      <c r="AH5588" t="str" cm="1">
        <f t="array" ref="AH5588">_xlfn.IFS(
X5588&lt;=20, "&lt;20",
AND(X5588&gt;=20, X5588&lt;50), "20-50",
AND(X5588&gt;=50, X5588&lt;100), "50-100",
X5588&gt;=100, "&gt;100"
)</f>
        <v>50-100</v>
      </c>
      <c r="AI5588">
        <f t="shared" si="175"/>
        <v>0</v>
      </c>
      <c r="AJ5588" t="str" cm="1">
        <f t="array" ref="AJ5588">_xlfn.IFS(
C5588&lt;=20, "&lt;20",
AND(C5588&gt;=20, C5588&lt;35), "20-35",
AND(C5588&gt;=35, C5588&lt;50), "35-50",
C5588&gt;=50, "50-100"
)</f>
        <v>50-100</v>
      </c>
      <c r="AK5588" t="str" cm="1">
        <f t="array" ref="AK5588">_xlfn.IFS(
G5588&lt;6, "&lt;6",
AND(G5588&gt;=6, G5588&lt;12), "6-12",
AND(G5588&gt;=12, G5588&lt;18), "12-18",  AND(G5588&gt;=18, G5588&lt;24), "18-24", G5588&gt;=24, "24-36")</f>
        <v>24-36</v>
      </c>
    </row>
    <row r="5589" spans="1:37" x14ac:dyDescent="0.3">
      <c r="A5589" t="s">
        <v>5689</v>
      </c>
      <c r="B5589" t="s">
        <v>44</v>
      </c>
      <c r="C5589">
        <v>62</v>
      </c>
      <c r="D5589" t="s">
        <v>37</v>
      </c>
      <c r="E5589" t="s">
        <v>64</v>
      </c>
      <c r="F5589">
        <v>13</v>
      </c>
      <c r="G5589">
        <v>10</v>
      </c>
      <c r="H5589" t="s">
        <v>36</v>
      </c>
      <c r="I5589" t="s">
        <v>37</v>
      </c>
      <c r="J5589" t="s">
        <v>37</v>
      </c>
      <c r="K5589" t="s">
        <v>37</v>
      </c>
      <c r="L5589" t="s">
        <v>50</v>
      </c>
      <c r="M5589" t="s">
        <v>37</v>
      </c>
      <c r="N5589" t="s">
        <v>37</v>
      </c>
      <c r="O5589" t="s">
        <v>37</v>
      </c>
      <c r="P5589" t="s">
        <v>37</v>
      </c>
      <c r="Q5589" t="s">
        <v>34</v>
      </c>
      <c r="R5589" t="s">
        <v>37</v>
      </c>
      <c r="S5589" t="s">
        <v>37</v>
      </c>
      <c r="T5589" t="s">
        <v>37</v>
      </c>
      <c r="U5589" t="s">
        <v>67</v>
      </c>
      <c r="V5589" t="s">
        <v>37</v>
      </c>
      <c r="W5589" t="s">
        <v>51</v>
      </c>
      <c r="X5589">
        <v>107.4</v>
      </c>
      <c r="Y5589">
        <v>7748.75</v>
      </c>
      <c r="Z5589">
        <v>0</v>
      </c>
      <c r="AA5589">
        <v>0</v>
      </c>
      <c r="AB5589">
        <v>2254.3200000000002</v>
      </c>
      <c r="AC5589">
        <v>10003.07</v>
      </c>
      <c r="AD5589" t="s">
        <v>41</v>
      </c>
      <c r="AE5589" t="s">
        <v>42</v>
      </c>
      <c r="AF5589" t="s">
        <v>42</v>
      </c>
      <c r="AG5589">
        <f t="shared" si="174"/>
        <v>0</v>
      </c>
      <c r="AH5589" t="str" cm="1">
        <f t="array" ref="AH5589">_xlfn.IFS(
X5589&lt;=20, "&lt;20",
AND(X5589&gt;=20, X5589&lt;50), "20-50",
AND(X5589&gt;=50, X5589&lt;100), "50-100",
X5589&gt;=100, "&gt;100"
)</f>
        <v>&gt;100</v>
      </c>
      <c r="AI5589">
        <f t="shared" si="175"/>
        <v>0</v>
      </c>
      <c r="AJ5589" t="str" cm="1">
        <f t="array" ref="AJ5589">_xlfn.IFS(
C5589&lt;=20, "&lt;20",
AND(C5589&gt;=20, C5589&lt;35), "20-35",
AND(C5589&gt;=35, C5589&lt;50), "35-50",
C5589&gt;=50, "50-100"
)</f>
        <v>50-100</v>
      </c>
      <c r="AK5589" t="str" cm="1">
        <f t="array" ref="AK5589">_xlfn.IFS(
G5589&lt;6, "&lt;6",
AND(G5589&gt;=6, G5589&lt;12), "6-12",
AND(G5589&gt;=12, G5589&lt;18), "12-18",  AND(G5589&gt;=18, G5589&lt;24), "18-24", G5589&gt;=24, "24-36")</f>
        <v>6-12</v>
      </c>
    </row>
    <row r="5590" spans="1:37" x14ac:dyDescent="0.3">
      <c r="A5590" t="s">
        <v>5690</v>
      </c>
      <c r="B5590" t="s">
        <v>33</v>
      </c>
      <c r="C5590">
        <v>44</v>
      </c>
      <c r="D5590" t="s">
        <v>34</v>
      </c>
      <c r="E5590" t="s">
        <v>56</v>
      </c>
      <c r="F5590">
        <v>1</v>
      </c>
      <c r="G5590">
        <v>1</v>
      </c>
      <c r="H5590" t="s">
        <v>70</v>
      </c>
      <c r="I5590" t="s">
        <v>37</v>
      </c>
      <c r="J5590" t="s">
        <v>37</v>
      </c>
      <c r="K5590" t="s">
        <v>34</v>
      </c>
      <c r="L5590" t="s">
        <v>34</v>
      </c>
      <c r="M5590" t="s">
        <v>34</v>
      </c>
      <c r="N5590" t="s">
        <v>34</v>
      </c>
      <c r="O5590" t="s">
        <v>34</v>
      </c>
      <c r="P5590" t="s">
        <v>34</v>
      </c>
      <c r="Q5590" t="s">
        <v>34</v>
      </c>
      <c r="R5590" t="s">
        <v>34</v>
      </c>
      <c r="S5590" t="s">
        <v>34</v>
      </c>
      <c r="T5590" t="s">
        <v>34</v>
      </c>
      <c r="U5590" t="s">
        <v>67</v>
      </c>
      <c r="V5590" t="s">
        <v>37</v>
      </c>
      <c r="W5590" t="s">
        <v>51</v>
      </c>
      <c r="X5590">
        <v>24.25</v>
      </c>
      <c r="Y5590">
        <v>1424.6</v>
      </c>
      <c r="Z5590">
        <v>0</v>
      </c>
      <c r="AA5590">
        <v>0</v>
      </c>
      <c r="AB5590">
        <v>3021.26</v>
      </c>
      <c r="AC5590">
        <v>4445.8599999999997</v>
      </c>
      <c r="AD5590" t="s">
        <v>41</v>
      </c>
      <c r="AE5590" t="s">
        <v>42</v>
      </c>
      <c r="AF5590" t="s">
        <v>42</v>
      </c>
      <c r="AG5590">
        <f t="shared" si="174"/>
        <v>0</v>
      </c>
      <c r="AH5590" t="str" cm="1">
        <f t="array" ref="AH5590">_xlfn.IFS(
X5590&lt;=20, "&lt;20",
AND(X5590&gt;=20, X5590&lt;50), "20-50",
AND(X5590&gt;=50, X5590&lt;100), "50-100",
X5590&gt;=100, "&gt;100"
)</f>
        <v>20-50</v>
      </c>
      <c r="AI5590">
        <f t="shared" si="175"/>
        <v>0</v>
      </c>
      <c r="AJ5590" t="str" cm="1">
        <f t="array" ref="AJ5590">_xlfn.IFS(
C5590&lt;=20, "&lt;20",
AND(C5590&gt;=20, C5590&lt;35), "20-35",
AND(C5590&gt;=35, C5590&lt;50), "35-50",
C5590&gt;=50, "50-100"
)</f>
        <v>35-50</v>
      </c>
      <c r="AK5590" t="str" cm="1">
        <f t="array" ref="AK5590">_xlfn.IFS(
G5590&lt;6, "&lt;6",
AND(G5590&gt;=6, G5590&lt;12), "6-12",
AND(G5590&gt;=12, G5590&lt;18), "12-18",  AND(G5590&gt;=18, G5590&lt;24), "18-24", G5590&gt;=24, "24-36")</f>
        <v>&lt;6</v>
      </c>
    </row>
    <row r="5591" spans="1:37" x14ac:dyDescent="0.3">
      <c r="A5591" t="s">
        <v>5691</v>
      </c>
      <c r="B5591" t="s">
        <v>44</v>
      </c>
      <c r="C5591">
        <v>67</v>
      </c>
      <c r="D5591" t="s">
        <v>37</v>
      </c>
      <c r="E5591" t="s">
        <v>74</v>
      </c>
      <c r="F5591">
        <v>14</v>
      </c>
      <c r="G5591">
        <v>4</v>
      </c>
      <c r="H5591" t="s">
        <v>66</v>
      </c>
      <c r="I5591" t="s">
        <v>37</v>
      </c>
      <c r="J5591" t="s">
        <v>37</v>
      </c>
      <c r="K5591" t="s">
        <v>37</v>
      </c>
      <c r="L5591" t="s">
        <v>50</v>
      </c>
      <c r="M5591" t="s">
        <v>37</v>
      </c>
      <c r="N5591" t="s">
        <v>37</v>
      </c>
      <c r="O5591" t="s">
        <v>37</v>
      </c>
      <c r="P5591" t="s">
        <v>37</v>
      </c>
      <c r="Q5591" t="s">
        <v>37</v>
      </c>
      <c r="R5591" t="s">
        <v>37</v>
      </c>
      <c r="S5591" t="s">
        <v>34</v>
      </c>
      <c r="T5591" t="s">
        <v>37</v>
      </c>
      <c r="U5591" t="s">
        <v>67</v>
      </c>
      <c r="V5591" t="s">
        <v>37</v>
      </c>
      <c r="W5591" t="s">
        <v>51</v>
      </c>
      <c r="X5591">
        <v>115.05</v>
      </c>
      <c r="Y5591">
        <v>8016.6</v>
      </c>
      <c r="Z5591">
        <v>0</v>
      </c>
      <c r="AA5591">
        <v>0</v>
      </c>
      <c r="AB5591">
        <v>3324.22</v>
      </c>
      <c r="AC5591">
        <v>11340.82</v>
      </c>
      <c r="AD5591" t="s">
        <v>41</v>
      </c>
      <c r="AE5591" t="s">
        <v>42</v>
      </c>
      <c r="AF5591" t="s">
        <v>42</v>
      </c>
      <c r="AG5591">
        <f t="shared" si="174"/>
        <v>0</v>
      </c>
      <c r="AH5591" t="str" cm="1">
        <f t="array" ref="AH5591">_xlfn.IFS(
X5591&lt;=20, "&lt;20",
AND(X5591&gt;=20, X5591&lt;50), "20-50",
AND(X5591&gt;=50, X5591&lt;100), "50-100",
X5591&gt;=100, "&gt;100"
)</f>
        <v>&gt;100</v>
      </c>
      <c r="AI5591">
        <f t="shared" si="175"/>
        <v>0</v>
      </c>
      <c r="AJ5591" t="str" cm="1">
        <f t="array" ref="AJ5591">_xlfn.IFS(
C5591&lt;=20, "&lt;20",
AND(C5591&gt;=20, C5591&lt;35), "20-35",
AND(C5591&gt;=35, C5591&lt;50), "35-50",
C5591&gt;=50, "50-100"
)</f>
        <v>50-100</v>
      </c>
      <c r="AK5591" t="str" cm="1">
        <f t="array" ref="AK5591">_xlfn.IFS(
G5591&lt;6, "&lt;6",
AND(G5591&gt;=6, G5591&lt;12), "6-12",
AND(G5591&gt;=12, G5591&lt;18), "12-18",  AND(G5591&gt;=18, G5591&lt;24), "18-24", G5591&gt;=24, "24-36")</f>
        <v>&lt;6</v>
      </c>
    </row>
    <row r="5592" spans="1:37" x14ac:dyDescent="0.3">
      <c r="A5592" t="s">
        <v>5692</v>
      </c>
      <c r="B5592" t="s">
        <v>44</v>
      </c>
      <c r="C5592">
        <v>33</v>
      </c>
      <c r="D5592" t="s">
        <v>34</v>
      </c>
      <c r="E5592" t="s">
        <v>74</v>
      </c>
      <c r="F5592">
        <v>13</v>
      </c>
      <c r="G5592">
        <v>5</v>
      </c>
      <c r="H5592" t="s">
        <v>110</v>
      </c>
      <c r="I5592" t="s">
        <v>37</v>
      </c>
      <c r="J5592" t="s">
        <v>34</v>
      </c>
      <c r="K5592" t="s">
        <v>37</v>
      </c>
      <c r="L5592" t="s">
        <v>38</v>
      </c>
      <c r="M5592" t="s">
        <v>34</v>
      </c>
      <c r="N5592" t="s">
        <v>34</v>
      </c>
      <c r="O5592" t="s">
        <v>37</v>
      </c>
      <c r="P5592" t="s">
        <v>34</v>
      </c>
      <c r="Q5592" t="s">
        <v>37</v>
      </c>
      <c r="R5592" t="s">
        <v>34</v>
      </c>
      <c r="S5592" t="s">
        <v>34</v>
      </c>
      <c r="T5592" t="s">
        <v>37</v>
      </c>
      <c r="U5592" t="s">
        <v>46</v>
      </c>
      <c r="V5592" t="s">
        <v>37</v>
      </c>
      <c r="W5592" t="s">
        <v>40</v>
      </c>
      <c r="X5592">
        <v>59.85</v>
      </c>
      <c r="Y5592">
        <v>2341.5</v>
      </c>
      <c r="Z5592">
        <v>0</v>
      </c>
      <c r="AA5592">
        <v>0</v>
      </c>
      <c r="AB5592">
        <v>1877.46</v>
      </c>
      <c r="AC5592">
        <v>4218.96</v>
      </c>
      <c r="AD5592" t="s">
        <v>41</v>
      </c>
      <c r="AE5592" t="s">
        <v>42</v>
      </c>
      <c r="AF5592" t="s">
        <v>42</v>
      </c>
      <c r="AG5592">
        <f t="shared" si="174"/>
        <v>0</v>
      </c>
      <c r="AH5592" t="str" cm="1">
        <f t="array" ref="AH5592">_xlfn.IFS(
X5592&lt;=20, "&lt;20",
AND(X5592&gt;=20, X5592&lt;50), "20-50",
AND(X5592&gt;=50, X5592&lt;100), "50-100",
X5592&gt;=100, "&gt;100"
)</f>
        <v>50-100</v>
      </c>
      <c r="AI5592">
        <f t="shared" si="175"/>
        <v>0</v>
      </c>
      <c r="AJ5592" t="str" cm="1">
        <f t="array" ref="AJ5592">_xlfn.IFS(
C5592&lt;=20, "&lt;20",
AND(C5592&gt;=20, C5592&lt;35), "20-35",
AND(C5592&gt;=35, C5592&lt;50), "35-50",
C5592&gt;=50, "50-100"
)</f>
        <v>20-35</v>
      </c>
      <c r="AK5592" t="str" cm="1">
        <f t="array" ref="AK5592">_xlfn.IFS(
G5592&lt;6, "&lt;6",
AND(G5592&gt;=6, G5592&lt;12), "6-12",
AND(G5592&gt;=12, G5592&lt;18), "12-18",  AND(G5592&gt;=18, G5592&lt;24), "18-24", G5592&gt;=24, "24-36")</f>
        <v>&lt;6</v>
      </c>
    </row>
    <row r="5593" spans="1:37" x14ac:dyDescent="0.3">
      <c r="A5593" t="s">
        <v>5693</v>
      </c>
      <c r="B5593" t="s">
        <v>33</v>
      </c>
      <c r="C5593">
        <v>31</v>
      </c>
      <c r="D5593" t="s">
        <v>37</v>
      </c>
      <c r="E5593" t="s">
        <v>56</v>
      </c>
      <c r="F5593">
        <v>4</v>
      </c>
      <c r="G5593">
        <v>17</v>
      </c>
      <c r="H5593" t="s">
        <v>36</v>
      </c>
      <c r="I5593" t="s">
        <v>37</v>
      </c>
      <c r="J5593" t="s">
        <v>37</v>
      </c>
      <c r="K5593" t="s">
        <v>37</v>
      </c>
      <c r="L5593" t="s">
        <v>50</v>
      </c>
      <c r="M5593" t="s">
        <v>37</v>
      </c>
      <c r="N5593" t="s">
        <v>34</v>
      </c>
      <c r="O5593" t="s">
        <v>37</v>
      </c>
      <c r="P5593" t="s">
        <v>34</v>
      </c>
      <c r="Q5593" t="s">
        <v>37</v>
      </c>
      <c r="R5593" t="s">
        <v>37</v>
      </c>
      <c r="S5593" t="s">
        <v>37</v>
      </c>
      <c r="T5593" t="s">
        <v>37</v>
      </c>
      <c r="U5593" t="s">
        <v>39</v>
      </c>
      <c r="V5593" t="s">
        <v>37</v>
      </c>
      <c r="W5593" t="s">
        <v>51</v>
      </c>
      <c r="X5593">
        <v>103.95</v>
      </c>
      <c r="Y5593">
        <v>5231.3</v>
      </c>
      <c r="Z5593">
        <v>0</v>
      </c>
      <c r="AA5593">
        <v>0</v>
      </c>
      <c r="AB5593">
        <v>1164</v>
      </c>
      <c r="AC5593">
        <v>6395.3</v>
      </c>
      <c r="AD5593" t="s">
        <v>41</v>
      </c>
      <c r="AE5593" t="s">
        <v>42</v>
      </c>
      <c r="AF5593" t="s">
        <v>42</v>
      </c>
      <c r="AG5593">
        <f t="shared" si="174"/>
        <v>0</v>
      </c>
      <c r="AH5593" t="str" cm="1">
        <f t="array" ref="AH5593">_xlfn.IFS(
X5593&lt;=20, "&lt;20",
AND(X5593&gt;=20, X5593&lt;50), "20-50",
AND(X5593&gt;=50, X5593&lt;100), "50-100",
X5593&gt;=100, "&gt;100"
)</f>
        <v>&gt;100</v>
      </c>
      <c r="AI5593">
        <f t="shared" si="175"/>
        <v>0</v>
      </c>
      <c r="AJ5593" t="str" cm="1">
        <f t="array" ref="AJ5593">_xlfn.IFS(
C5593&lt;=20, "&lt;20",
AND(C5593&gt;=20, C5593&lt;35), "20-35",
AND(C5593&gt;=35, C5593&lt;50), "35-50",
C5593&gt;=50, "50-100"
)</f>
        <v>20-35</v>
      </c>
      <c r="AK5593" t="str" cm="1">
        <f t="array" ref="AK5593">_xlfn.IFS(
G5593&lt;6, "&lt;6",
AND(G5593&gt;=6, G5593&lt;12), "6-12",
AND(G5593&gt;=12, G5593&lt;18), "12-18",  AND(G5593&gt;=18, G5593&lt;24), "18-24", G5593&gt;=24, "24-36")</f>
        <v>12-18</v>
      </c>
    </row>
    <row r="5594" spans="1:37" x14ac:dyDescent="0.3">
      <c r="A5594" t="s">
        <v>5694</v>
      </c>
      <c r="B5594" t="s">
        <v>33</v>
      </c>
      <c r="C5594">
        <v>44</v>
      </c>
      <c r="D5594" t="s">
        <v>34</v>
      </c>
      <c r="E5594" t="s">
        <v>103</v>
      </c>
      <c r="F5594">
        <v>1</v>
      </c>
      <c r="G5594">
        <v>36</v>
      </c>
      <c r="H5594" t="s">
        <v>70</v>
      </c>
      <c r="I5594" t="s">
        <v>34</v>
      </c>
      <c r="J5594" t="s">
        <v>34</v>
      </c>
      <c r="K5594" t="s">
        <v>37</v>
      </c>
      <c r="L5594" t="s">
        <v>72</v>
      </c>
      <c r="M5594" t="s">
        <v>37</v>
      </c>
      <c r="N5594" t="s">
        <v>37</v>
      </c>
      <c r="O5594" t="s">
        <v>37</v>
      </c>
      <c r="P5594" t="s">
        <v>34</v>
      </c>
      <c r="Q5594" t="s">
        <v>34</v>
      </c>
      <c r="R5594" t="s">
        <v>34</v>
      </c>
      <c r="S5594" t="s">
        <v>34</v>
      </c>
      <c r="T5594" t="s">
        <v>37</v>
      </c>
      <c r="U5594" t="s">
        <v>39</v>
      </c>
      <c r="V5594" t="s">
        <v>37</v>
      </c>
      <c r="W5594" t="s">
        <v>51</v>
      </c>
      <c r="X5594">
        <v>42.35</v>
      </c>
      <c r="Y5594">
        <v>1716.45</v>
      </c>
      <c r="Z5594">
        <v>0</v>
      </c>
      <c r="AA5594">
        <v>0</v>
      </c>
      <c r="AB5594">
        <v>0</v>
      </c>
      <c r="AC5594">
        <v>1716.45</v>
      </c>
      <c r="AD5594" t="s">
        <v>52</v>
      </c>
      <c r="AE5594" t="s">
        <v>104</v>
      </c>
      <c r="AF5594" t="s">
        <v>150</v>
      </c>
      <c r="AG5594">
        <f t="shared" si="174"/>
        <v>1</v>
      </c>
      <c r="AH5594" t="str" cm="1">
        <f t="array" ref="AH5594">_xlfn.IFS(
X5594&lt;=20, "&lt;20",
AND(X5594&gt;=20, X5594&lt;50), "20-50",
AND(X5594&gt;=50, X5594&lt;100), "50-100",
X5594&gt;=100, "&gt;100"
)</f>
        <v>20-50</v>
      </c>
      <c r="AI5594">
        <f t="shared" si="175"/>
        <v>0</v>
      </c>
      <c r="AJ5594" t="str" cm="1">
        <f t="array" ref="AJ5594">_xlfn.IFS(
C5594&lt;=20, "&lt;20",
AND(C5594&gt;=20, C5594&lt;35), "20-35",
AND(C5594&gt;=35, C5594&lt;50), "35-50",
C5594&gt;=50, "50-100"
)</f>
        <v>35-50</v>
      </c>
      <c r="AK5594" t="str" cm="1">
        <f t="array" ref="AK5594">_xlfn.IFS(
G5594&lt;6, "&lt;6",
AND(G5594&gt;=6, G5594&lt;12), "6-12",
AND(G5594&gt;=12, G5594&lt;18), "12-18",  AND(G5594&gt;=18, G5594&lt;24), "18-24", G5594&gt;=24, "24-36")</f>
        <v>24-36</v>
      </c>
    </row>
    <row r="5595" spans="1:37" x14ac:dyDescent="0.3">
      <c r="A5595" t="s">
        <v>5695</v>
      </c>
      <c r="B5595" t="s">
        <v>33</v>
      </c>
      <c r="C5595">
        <v>65</v>
      </c>
      <c r="D5595" t="s">
        <v>37</v>
      </c>
      <c r="E5595" t="s">
        <v>61</v>
      </c>
      <c r="F5595">
        <v>2</v>
      </c>
      <c r="G5595">
        <v>35</v>
      </c>
      <c r="H5595" t="s">
        <v>49</v>
      </c>
      <c r="I5595" t="s">
        <v>37</v>
      </c>
      <c r="J5595" t="s">
        <v>34</v>
      </c>
      <c r="K5595" t="s">
        <v>37</v>
      </c>
      <c r="L5595" t="s">
        <v>50</v>
      </c>
      <c r="M5595" t="s">
        <v>34</v>
      </c>
      <c r="N5595" t="s">
        <v>34</v>
      </c>
      <c r="O5595" t="s">
        <v>37</v>
      </c>
      <c r="P5595" t="s">
        <v>37</v>
      </c>
      <c r="Q5595" t="s">
        <v>34</v>
      </c>
      <c r="R5595" t="s">
        <v>37</v>
      </c>
      <c r="S5595" t="s">
        <v>37</v>
      </c>
      <c r="T5595" t="s">
        <v>37</v>
      </c>
      <c r="U5595" t="s">
        <v>46</v>
      </c>
      <c r="V5595" t="s">
        <v>37</v>
      </c>
      <c r="W5595" t="s">
        <v>51</v>
      </c>
      <c r="X5595">
        <v>89.25</v>
      </c>
      <c r="Y5595">
        <v>487.05</v>
      </c>
      <c r="Z5595">
        <v>0</v>
      </c>
      <c r="AA5595">
        <v>0</v>
      </c>
      <c r="AB5595">
        <v>215.28</v>
      </c>
      <c r="AC5595">
        <v>702.33</v>
      </c>
      <c r="AD5595" t="s">
        <v>41</v>
      </c>
      <c r="AE5595" t="s">
        <v>42</v>
      </c>
      <c r="AF5595" t="s">
        <v>42</v>
      </c>
      <c r="AG5595">
        <f t="shared" si="174"/>
        <v>0</v>
      </c>
      <c r="AH5595" t="str" cm="1">
        <f t="array" ref="AH5595">_xlfn.IFS(
X5595&lt;=20, "&lt;20",
AND(X5595&gt;=20, X5595&lt;50), "20-50",
AND(X5595&gt;=50, X5595&lt;100), "50-100",
X5595&gt;=100, "&gt;100"
)</f>
        <v>50-100</v>
      </c>
      <c r="AI5595">
        <f t="shared" si="175"/>
        <v>0</v>
      </c>
      <c r="AJ5595" t="str" cm="1">
        <f t="array" ref="AJ5595">_xlfn.IFS(
C5595&lt;=20, "&lt;20",
AND(C5595&gt;=20, C5595&lt;35), "20-35",
AND(C5595&gt;=35, C5595&lt;50), "35-50",
C5595&gt;=50, "50-100"
)</f>
        <v>50-100</v>
      </c>
      <c r="AK5595" t="str" cm="1">
        <f t="array" ref="AK5595">_xlfn.IFS(
G5595&lt;6, "&lt;6",
AND(G5595&gt;=6, G5595&lt;12), "6-12",
AND(G5595&gt;=12, G5595&lt;18), "12-18",  AND(G5595&gt;=18, G5595&lt;24), "18-24", G5595&gt;=24, "24-36")</f>
        <v>24-36</v>
      </c>
    </row>
    <row r="5596" spans="1:37" x14ac:dyDescent="0.3">
      <c r="A5596" t="s">
        <v>5696</v>
      </c>
      <c r="B5596" t="s">
        <v>44</v>
      </c>
      <c r="C5596">
        <v>32</v>
      </c>
      <c r="D5596" t="s">
        <v>34</v>
      </c>
      <c r="E5596" t="s">
        <v>82</v>
      </c>
      <c r="F5596">
        <v>8</v>
      </c>
      <c r="G5596">
        <v>28</v>
      </c>
      <c r="H5596" t="s">
        <v>66</v>
      </c>
      <c r="I5596" t="s">
        <v>37</v>
      </c>
      <c r="J5596" t="s">
        <v>34</v>
      </c>
      <c r="K5596" t="s">
        <v>37</v>
      </c>
      <c r="L5596" t="s">
        <v>72</v>
      </c>
      <c r="M5596" t="s">
        <v>37</v>
      </c>
      <c r="N5596" t="s">
        <v>37</v>
      </c>
      <c r="O5596" t="s">
        <v>37</v>
      </c>
      <c r="P5596" t="s">
        <v>34</v>
      </c>
      <c r="Q5596" t="s">
        <v>34</v>
      </c>
      <c r="R5596" t="s">
        <v>37</v>
      </c>
      <c r="S5596" t="s">
        <v>37</v>
      </c>
      <c r="T5596" t="s">
        <v>37</v>
      </c>
      <c r="U5596" t="s">
        <v>67</v>
      </c>
      <c r="V5596" t="s">
        <v>34</v>
      </c>
      <c r="W5596" t="s">
        <v>40</v>
      </c>
      <c r="X5596">
        <v>68.75</v>
      </c>
      <c r="Y5596">
        <v>4888.2</v>
      </c>
      <c r="Z5596">
        <v>0</v>
      </c>
      <c r="AA5596">
        <v>0</v>
      </c>
      <c r="AB5596">
        <v>887.04</v>
      </c>
      <c r="AC5596">
        <v>5775.24</v>
      </c>
      <c r="AD5596" t="s">
        <v>41</v>
      </c>
      <c r="AE5596" t="s">
        <v>42</v>
      </c>
      <c r="AF5596" t="s">
        <v>42</v>
      </c>
      <c r="AG5596">
        <f t="shared" si="174"/>
        <v>0</v>
      </c>
      <c r="AH5596" t="str" cm="1">
        <f t="array" ref="AH5596">_xlfn.IFS(
X5596&lt;=20, "&lt;20",
AND(X5596&gt;=20, X5596&lt;50), "20-50",
AND(X5596&gt;=50, X5596&lt;100), "50-100",
X5596&gt;=100, "&gt;100"
)</f>
        <v>50-100</v>
      </c>
      <c r="AI5596">
        <f t="shared" si="175"/>
        <v>0</v>
      </c>
      <c r="AJ5596" t="str" cm="1">
        <f t="array" ref="AJ5596">_xlfn.IFS(
C5596&lt;=20, "&lt;20",
AND(C5596&gt;=20, C5596&lt;35), "20-35",
AND(C5596&gt;=35, C5596&lt;50), "35-50",
C5596&gt;=50, "50-100"
)</f>
        <v>20-35</v>
      </c>
      <c r="AK5596" t="str" cm="1">
        <f t="array" ref="AK5596">_xlfn.IFS(
G5596&lt;6, "&lt;6",
AND(G5596&gt;=6, G5596&lt;12), "6-12",
AND(G5596&gt;=12, G5596&lt;18), "12-18",  AND(G5596&gt;=18, G5596&lt;24), "18-24", G5596&gt;=24, "24-36")</f>
        <v>24-36</v>
      </c>
    </row>
    <row r="5597" spans="1:37" x14ac:dyDescent="0.3">
      <c r="A5597" t="s">
        <v>5697</v>
      </c>
      <c r="B5597" t="s">
        <v>33</v>
      </c>
      <c r="C5597">
        <v>25</v>
      </c>
      <c r="D5597" t="s">
        <v>34</v>
      </c>
      <c r="E5597" t="s">
        <v>74</v>
      </c>
      <c r="F5597">
        <v>6</v>
      </c>
      <c r="G5597">
        <v>19</v>
      </c>
      <c r="H5597" t="s">
        <v>36</v>
      </c>
      <c r="I5597" t="s">
        <v>34</v>
      </c>
      <c r="J5597" t="s">
        <v>34</v>
      </c>
      <c r="K5597" t="s">
        <v>37</v>
      </c>
      <c r="L5597" t="s">
        <v>72</v>
      </c>
      <c r="M5597" t="s">
        <v>37</v>
      </c>
      <c r="N5597" t="s">
        <v>34</v>
      </c>
      <c r="O5597" t="s">
        <v>37</v>
      </c>
      <c r="P5597" t="s">
        <v>37</v>
      </c>
      <c r="Q5597" t="s">
        <v>37</v>
      </c>
      <c r="R5597" t="s">
        <v>37</v>
      </c>
      <c r="S5597" t="s">
        <v>37</v>
      </c>
      <c r="T5597" t="s">
        <v>34</v>
      </c>
      <c r="U5597" t="s">
        <v>67</v>
      </c>
      <c r="V5597" t="s">
        <v>34</v>
      </c>
      <c r="W5597" t="s">
        <v>51</v>
      </c>
      <c r="X5597">
        <v>60.25</v>
      </c>
      <c r="Y5597">
        <v>4055.5</v>
      </c>
      <c r="Z5597">
        <v>0</v>
      </c>
      <c r="AA5597">
        <v>120</v>
      </c>
      <c r="AB5597">
        <v>0</v>
      </c>
      <c r="AC5597">
        <v>4175.5</v>
      </c>
      <c r="AD5597" t="s">
        <v>41</v>
      </c>
      <c r="AE5597" t="s">
        <v>42</v>
      </c>
      <c r="AF5597" t="s">
        <v>42</v>
      </c>
      <c r="AG5597">
        <f t="shared" si="174"/>
        <v>0</v>
      </c>
      <c r="AH5597" t="str" cm="1">
        <f t="array" ref="AH5597">_xlfn.IFS(
X5597&lt;=20, "&lt;20",
AND(X5597&gt;=20, X5597&lt;50), "20-50",
AND(X5597&gt;=50, X5597&lt;100), "50-100",
X5597&gt;=100, "&gt;100"
)</f>
        <v>50-100</v>
      </c>
      <c r="AI5597">
        <f t="shared" si="175"/>
        <v>0</v>
      </c>
      <c r="AJ5597" t="str" cm="1">
        <f t="array" ref="AJ5597">_xlfn.IFS(
C5597&lt;=20, "&lt;20",
AND(C5597&gt;=20, C5597&lt;35), "20-35",
AND(C5597&gt;=35, C5597&lt;50), "35-50",
C5597&gt;=50, "50-100"
)</f>
        <v>20-35</v>
      </c>
      <c r="AK5597" t="str" cm="1">
        <f t="array" ref="AK5597">_xlfn.IFS(
G5597&lt;6, "&lt;6",
AND(G5597&gt;=6, G5597&lt;12), "6-12",
AND(G5597&gt;=12, G5597&lt;18), "12-18",  AND(G5597&gt;=18, G5597&lt;24), "18-24", G5597&gt;=24, "24-36")</f>
        <v>18-24</v>
      </c>
    </row>
    <row r="5598" spans="1:37" x14ac:dyDescent="0.3">
      <c r="A5598" t="s">
        <v>5698</v>
      </c>
      <c r="B5598" t="s">
        <v>44</v>
      </c>
      <c r="C5598">
        <v>44</v>
      </c>
      <c r="D5598" t="s">
        <v>37</v>
      </c>
      <c r="E5598" t="s">
        <v>109</v>
      </c>
      <c r="F5598">
        <v>7</v>
      </c>
      <c r="G5598">
        <v>29</v>
      </c>
      <c r="H5598" t="s">
        <v>36</v>
      </c>
      <c r="I5598" t="s">
        <v>37</v>
      </c>
      <c r="J5598" t="s">
        <v>34</v>
      </c>
      <c r="K5598" t="s">
        <v>37</v>
      </c>
      <c r="L5598" t="s">
        <v>50</v>
      </c>
      <c r="M5598" t="s">
        <v>34</v>
      </c>
      <c r="N5598" t="s">
        <v>34</v>
      </c>
      <c r="O5598" t="s">
        <v>34</v>
      </c>
      <c r="P5598" t="s">
        <v>34</v>
      </c>
      <c r="Q5598" t="s">
        <v>34</v>
      </c>
      <c r="R5598" t="s">
        <v>34</v>
      </c>
      <c r="S5598" t="s">
        <v>34</v>
      </c>
      <c r="T5598" t="s">
        <v>37</v>
      </c>
      <c r="U5598" t="s">
        <v>46</v>
      </c>
      <c r="V5598" t="s">
        <v>34</v>
      </c>
      <c r="W5598" t="s">
        <v>143</v>
      </c>
      <c r="X5598">
        <v>71.099999999999994</v>
      </c>
      <c r="Y5598">
        <v>71.099999999999994</v>
      </c>
      <c r="Z5598">
        <v>0</v>
      </c>
      <c r="AA5598">
        <v>0</v>
      </c>
      <c r="AB5598">
        <v>37.51</v>
      </c>
      <c r="AC5598">
        <v>108.61</v>
      </c>
      <c r="AD5598" t="s">
        <v>85</v>
      </c>
      <c r="AE5598" t="s">
        <v>42</v>
      </c>
      <c r="AF5598" t="s">
        <v>42</v>
      </c>
      <c r="AG5598">
        <f t="shared" si="174"/>
        <v>0</v>
      </c>
      <c r="AH5598" t="str" cm="1">
        <f t="array" ref="AH5598">_xlfn.IFS(
X5598&lt;=20, "&lt;20",
AND(X5598&gt;=20, X5598&lt;50), "20-50",
AND(X5598&gt;=50, X5598&lt;100), "50-100",
X5598&gt;=100, "&gt;100"
)</f>
        <v>50-100</v>
      </c>
      <c r="AI5598">
        <f t="shared" si="175"/>
        <v>1</v>
      </c>
      <c r="AJ5598" t="str" cm="1">
        <f t="array" ref="AJ5598">_xlfn.IFS(
C5598&lt;=20, "&lt;20",
AND(C5598&gt;=20, C5598&lt;35), "20-35",
AND(C5598&gt;=35, C5598&lt;50), "35-50",
C5598&gt;=50, "50-100"
)</f>
        <v>35-50</v>
      </c>
      <c r="AK5598" t="str" cm="1">
        <f t="array" ref="AK5598">_xlfn.IFS(
G5598&lt;6, "&lt;6",
AND(G5598&gt;=6, G5598&lt;12), "6-12",
AND(G5598&gt;=12, G5598&lt;18), "12-18",  AND(G5598&gt;=18, G5598&lt;24), "18-24", G5598&gt;=24, "24-36")</f>
        <v>24-36</v>
      </c>
    </row>
    <row r="5599" spans="1:37" x14ac:dyDescent="0.3">
      <c r="A5599" t="s">
        <v>5699</v>
      </c>
      <c r="B5599" t="s">
        <v>44</v>
      </c>
      <c r="C5599">
        <v>68</v>
      </c>
      <c r="D5599" t="s">
        <v>34</v>
      </c>
      <c r="E5599" t="s">
        <v>87</v>
      </c>
      <c r="F5599">
        <v>7</v>
      </c>
      <c r="G5599">
        <v>7</v>
      </c>
      <c r="H5599" t="s">
        <v>36</v>
      </c>
      <c r="I5599" t="s">
        <v>37</v>
      </c>
      <c r="J5599" t="s">
        <v>37</v>
      </c>
      <c r="K5599" t="s">
        <v>37</v>
      </c>
      <c r="L5599" t="s">
        <v>50</v>
      </c>
      <c r="M5599" t="s">
        <v>37</v>
      </c>
      <c r="N5599" t="s">
        <v>37</v>
      </c>
      <c r="O5599" t="s">
        <v>37</v>
      </c>
      <c r="P5599" t="s">
        <v>34</v>
      </c>
      <c r="Q5599" t="s">
        <v>37</v>
      </c>
      <c r="R5599" t="s">
        <v>37</v>
      </c>
      <c r="S5599" t="s">
        <v>37</v>
      </c>
      <c r="T5599" t="s">
        <v>37</v>
      </c>
      <c r="U5599" t="s">
        <v>67</v>
      </c>
      <c r="V5599" t="s">
        <v>34</v>
      </c>
      <c r="W5599" t="s">
        <v>40</v>
      </c>
      <c r="X5599">
        <v>108.5</v>
      </c>
      <c r="Y5599">
        <v>6991.9</v>
      </c>
      <c r="Z5599">
        <v>0</v>
      </c>
      <c r="AA5599">
        <v>0</v>
      </c>
      <c r="AB5599">
        <v>2338.56</v>
      </c>
      <c r="AC5599">
        <v>9330.4599999999991</v>
      </c>
      <c r="AD5599" t="s">
        <v>41</v>
      </c>
      <c r="AE5599" t="s">
        <v>42</v>
      </c>
      <c r="AF5599" t="s">
        <v>42</v>
      </c>
      <c r="AG5599">
        <f t="shared" si="174"/>
        <v>0</v>
      </c>
      <c r="AH5599" t="str" cm="1">
        <f t="array" ref="AH5599">_xlfn.IFS(
X5599&lt;=20, "&lt;20",
AND(X5599&gt;=20, X5599&lt;50), "20-50",
AND(X5599&gt;=50, X5599&lt;100), "50-100",
X5599&gt;=100, "&gt;100"
)</f>
        <v>&gt;100</v>
      </c>
      <c r="AI5599">
        <f t="shared" si="175"/>
        <v>0</v>
      </c>
      <c r="AJ5599" t="str" cm="1">
        <f t="array" ref="AJ5599">_xlfn.IFS(
C5599&lt;=20, "&lt;20",
AND(C5599&gt;=20, C5599&lt;35), "20-35",
AND(C5599&gt;=35, C5599&lt;50), "35-50",
C5599&gt;=50, "50-100"
)</f>
        <v>50-100</v>
      </c>
      <c r="AK5599" t="str" cm="1">
        <f t="array" ref="AK5599">_xlfn.IFS(
G5599&lt;6, "&lt;6",
AND(G5599&gt;=6, G5599&lt;12), "6-12",
AND(G5599&gt;=12, G5599&lt;18), "12-18",  AND(G5599&gt;=18, G5599&lt;24), "18-24", G5599&gt;=24, "24-36")</f>
        <v>6-12</v>
      </c>
    </row>
    <row r="5600" spans="1:37" x14ac:dyDescent="0.3">
      <c r="A5600" t="s">
        <v>5700</v>
      </c>
      <c r="B5600" t="s">
        <v>44</v>
      </c>
      <c r="C5600">
        <v>20</v>
      </c>
      <c r="D5600" t="s">
        <v>34</v>
      </c>
      <c r="E5600" t="s">
        <v>56</v>
      </c>
      <c r="F5600">
        <v>9</v>
      </c>
      <c r="G5600">
        <v>8</v>
      </c>
      <c r="H5600" t="s">
        <v>36</v>
      </c>
      <c r="I5600" t="s">
        <v>37</v>
      </c>
      <c r="J5600" t="s">
        <v>34</v>
      </c>
      <c r="K5600" t="s">
        <v>37</v>
      </c>
      <c r="L5600" t="s">
        <v>50</v>
      </c>
      <c r="M5600" t="s">
        <v>34</v>
      </c>
      <c r="N5600" t="s">
        <v>34</v>
      </c>
      <c r="O5600" t="s">
        <v>34</v>
      </c>
      <c r="P5600" t="s">
        <v>34</v>
      </c>
      <c r="Q5600" t="s">
        <v>34</v>
      </c>
      <c r="R5600" t="s">
        <v>34</v>
      </c>
      <c r="S5600" t="s">
        <v>37</v>
      </c>
      <c r="T5600" t="s">
        <v>37</v>
      </c>
      <c r="U5600" t="s">
        <v>46</v>
      </c>
      <c r="V5600" t="s">
        <v>37</v>
      </c>
      <c r="W5600" t="s">
        <v>40</v>
      </c>
      <c r="X5600">
        <v>71.349999999999994</v>
      </c>
      <c r="Y5600">
        <v>71.349999999999994</v>
      </c>
      <c r="Z5600">
        <v>0</v>
      </c>
      <c r="AA5600">
        <v>0</v>
      </c>
      <c r="AB5600">
        <v>35.28</v>
      </c>
      <c r="AC5600">
        <v>106.63</v>
      </c>
      <c r="AD5600" t="s">
        <v>52</v>
      </c>
      <c r="AE5600" t="s">
        <v>104</v>
      </c>
      <c r="AF5600" t="s">
        <v>150</v>
      </c>
      <c r="AG5600">
        <f t="shared" si="174"/>
        <v>1</v>
      </c>
      <c r="AH5600" t="str" cm="1">
        <f t="array" ref="AH5600">_xlfn.IFS(
X5600&lt;=20, "&lt;20",
AND(X5600&gt;=20, X5600&lt;50), "20-50",
AND(X5600&gt;=50, X5600&lt;100), "50-100",
X5600&gt;=100, "&gt;100"
)</f>
        <v>50-100</v>
      </c>
      <c r="AI5600">
        <f t="shared" si="175"/>
        <v>0</v>
      </c>
      <c r="AJ5600" t="str" cm="1">
        <f t="array" ref="AJ5600">_xlfn.IFS(
C5600&lt;=20, "&lt;20",
AND(C5600&gt;=20, C5600&lt;35), "20-35",
AND(C5600&gt;=35, C5600&lt;50), "35-50",
C5600&gt;=50, "50-100"
)</f>
        <v>&lt;20</v>
      </c>
      <c r="AK5600" t="str" cm="1">
        <f t="array" ref="AK5600">_xlfn.IFS(
G5600&lt;6, "&lt;6",
AND(G5600&gt;=6, G5600&lt;12), "6-12",
AND(G5600&gt;=12, G5600&lt;18), "12-18",  AND(G5600&gt;=18, G5600&lt;24), "18-24", G5600&gt;=24, "24-36")</f>
        <v>6-12</v>
      </c>
    </row>
    <row r="5601" spans="1:37" x14ac:dyDescent="0.3">
      <c r="A5601" t="s">
        <v>5701</v>
      </c>
      <c r="B5601" t="s">
        <v>44</v>
      </c>
      <c r="C5601">
        <v>39</v>
      </c>
      <c r="D5601" t="s">
        <v>37</v>
      </c>
      <c r="E5601" t="s">
        <v>61</v>
      </c>
      <c r="F5601">
        <v>13</v>
      </c>
      <c r="G5601">
        <v>7</v>
      </c>
      <c r="H5601" t="s">
        <v>66</v>
      </c>
      <c r="I5601" t="s">
        <v>37</v>
      </c>
      <c r="J5601" t="s">
        <v>37</v>
      </c>
      <c r="K5601" t="s">
        <v>34</v>
      </c>
      <c r="L5601" t="s">
        <v>34</v>
      </c>
      <c r="M5601" t="s">
        <v>34</v>
      </c>
      <c r="N5601" t="s">
        <v>34</v>
      </c>
      <c r="O5601" t="s">
        <v>34</v>
      </c>
      <c r="P5601" t="s">
        <v>34</v>
      </c>
      <c r="Q5601" t="s">
        <v>34</v>
      </c>
      <c r="R5601" t="s">
        <v>34</v>
      </c>
      <c r="S5601" t="s">
        <v>34</v>
      </c>
      <c r="T5601" t="s">
        <v>34</v>
      </c>
      <c r="U5601" t="s">
        <v>39</v>
      </c>
      <c r="V5601" t="s">
        <v>34</v>
      </c>
      <c r="W5601" t="s">
        <v>51</v>
      </c>
      <c r="X5601">
        <v>25.45</v>
      </c>
      <c r="Y5601">
        <v>1699.15</v>
      </c>
      <c r="Z5601">
        <v>0</v>
      </c>
      <c r="AA5601">
        <v>0</v>
      </c>
      <c r="AB5601">
        <v>2126.52</v>
      </c>
      <c r="AC5601">
        <v>3825.67</v>
      </c>
      <c r="AD5601" t="s">
        <v>41</v>
      </c>
      <c r="AE5601" t="s">
        <v>42</v>
      </c>
      <c r="AF5601" t="s">
        <v>42</v>
      </c>
      <c r="AG5601">
        <f t="shared" si="174"/>
        <v>0</v>
      </c>
      <c r="AH5601" t="str" cm="1">
        <f t="array" ref="AH5601">_xlfn.IFS(
X5601&lt;=20, "&lt;20",
AND(X5601&gt;=20, X5601&lt;50), "20-50",
AND(X5601&gt;=50, X5601&lt;100), "50-100",
X5601&gt;=100, "&gt;100"
)</f>
        <v>20-50</v>
      </c>
      <c r="AI5601">
        <f t="shared" si="175"/>
        <v>0</v>
      </c>
      <c r="AJ5601" t="str" cm="1">
        <f t="array" ref="AJ5601">_xlfn.IFS(
C5601&lt;=20, "&lt;20",
AND(C5601&gt;=20, C5601&lt;35), "20-35",
AND(C5601&gt;=35, C5601&lt;50), "35-50",
C5601&gt;=50, "50-100"
)</f>
        <v>35-50</v>
      </c>
      <c r="AK5601" t="str" cm="1">
        <f t="array" ref="AK5601">_xlfn.IFS(
G5601&lt;6, "&lt;6",
AND(G5601&gt;=6, G5601&lt;12), "6-12",
AND(G5601&gt;=12, G5601&lt;18), "12-18",  AND(G5601&gt;=18, G5601&lt;24), "18-24", G5601&gt;=24, "24-36")</f>
        <v>6-12</v>
      </c>
    </row>
    <row r="5602" spans="1:37" x14ac:dyDescent="0.3">
      <c r="A5602" t="s">
        <v>5702</v>
      </c>
      <c r="B5602" t="s">
        <v>44</v>
      </c>
      <c r="C5602">
        <v>44</v>
      </c>
      <c r="D5602" t="s">
        <v>34</v>
      </c>
      <c r="E5602" t="s">
        <v>87</v>
      </c>
      <c r="F5602">
        <v>3</v>
      </c>
      <c r="G5602">
        <v>4</v>
      </c>
      <c r="H5602" t="s">
        <v>70</v>
      </c>
      <c r="I5602" t="s">
        <v>37</v>
      </c>
      <c r="J5602" t="s">
        <v>34</v>
      </c>
      <c r="K5602" t="s">
        <v>34</v>
      </c>
      <c r="L5602" t="s">
        <v>34</v>
      </c>
      <c r="M5602" t="s">
        <v>34</v>
      </c>
      <c r="N5602" t="s">
        <v>34</v>
      </c>
      <c r="O5602" t="s">
        <v>34</v>
      </c>
      <c r="P5602" t="s">
        <v>34</v>
      </c>
      <c r="Q5602" t="s">
        <v>34</v>
      </c>
      <c r="R5602" t="s">
        <v>34</v>
      </c>
      <c r="S5602" t="s">
        <v>34</v>
      </c>
      <c r="T5602" t="s">
        <v>34</v>
      </c>
      <c r="U5602" t="s">
        <v>67</v>
      </c>
      <c r="V5602" t="s">
        <v>34</v>
      </c>
      <c r="W5602" t="s">
        <v>143</v>
      </c>
      <c r="X5602">
        <v>19.55</v>
      </c>
      <c r="Y5602">
        <v>1245.5999999999999</v>
      </c>
      <c r="Z5602">
        <v>0</v>
      </c>
      <c r="AA5602">
        <v>0</v>
      </c>
      <c r="AB5602">
        <v>672.21</v>
      </c>
      <c r="AC5602">
        <v>1917.81</v>
      </c>
      <c r="AD5602" t="s">
        <v>41</v>
      </c>
      <c r="AE5602" t="s">
        <v>42</v>
      </c>
      <c r="AF5602" t="s">
        <v>42</v>
      </c>
      <c r="AG5602">
        <f t="shared" si="174"/>
        <v>0</v>
      </c>
      <c r="AH5602" t="str" cm="1">
        <f t="array" ref="AH5602">_xlfn.IFS(
X5602&lt;=20, "&lt;20",
AND(X5602&gt;=20, X5602&lt;50), "20-50",
AND(X5602&gt;=50, X5602&lt;100), "50-100",
X5602&gt;=100, "&gt;100"
)</f>
        <v>&lt;20</v>
      </c>
      <c r="AI5602">
        <f t="shared" si="175"/>
        <v>0</v>
      </c>
      <c r="AJ5602" t="str" cm="1">
        <f t="array" ref="AJ5602">_xlfn.IFS(
C5602&lt;=20, "&lt;20",
AND(C5602&gt;=20, C5602&lt;35), "20-35",
AND(C5602&gt;=35, C5602&lt;50), "35-50",
C5602&gt;=50, "50-100"
)</f>
        <v>35-50</v>
      </c>
      <c r="AK5602" t="str" cm="1">
        <f t="array" ref="AK5602">_xlfn.IFS(
G5602&lt;6, "&lt;6",
AND(G5602&gt;=6, G5602&lt;12), "6-12",
AND(G5602&gt;=12, G5602&lt;18), "12-18",  AND(G5602&gt;=18, G5602&lt;24), "18-24", G5602&gt;=24, "24-36")</f>
        <v>&lt;6</v>
      </c>
    </row>
    <row r="5603" spans="1:37" x14ac:dyDescent="0.3">
      <c r="A5603" t="s">
        <v>5703</v>
      </c>
      <c r="B5603" t="s">
        <v>44</v>
      </c>
      <c r="C5603">
        <v>45</v>
      </c>
      <c r="D5603" t="s">
        <v>34</v>
      </c>
      <c r="E5603" t="s">
        <v>124</v>
      </c>
      <c r="F5603">
        <v>4</v>
      </c>
      <c r="G5603">
        <v>17</v>
      </c>
      <c r="H5603" t="s">
        <v>57</v>
      </c>
      <c r="I5603" t="s">
        <v>37</v>
      </c>
      <c r="J5603" t="s">
        <v>34</v>
      </c>
      <c r="K5603" t="s">
        <v>34</v>
      </c>
      <c r="L5603" t="s">
        <v>34</v>
      </c>
      <c r="M5603" t="s">
        <v>34</v>
      </c>
      <c r="N5603" t="s">
        <v>34</v>
      </c>
      <c r="O5603" t="s">
        <v>34</v>
      </c>
      <c r="P5603" t="s">
        <v>34</v>
      </c>
      <c r="Q5603" t="s">
        <v>34</v>
      </c>
      <c r="R5603" t="s">
        <v>34</v>
      </c>
      <c r="S5603" t="s">
        <v>34</v>
      </c>
      <c r="T5603" t="s">
        <v>34</v>
      </c>
      <c r="U5603" t="s">
        <v>46</v>
      </c>
      <c r="V5603" t="s">
        <v>37</v>
      </c>
      <c r="W5603" t="s">
        <v>51</v>
      </c>
      <c r="X5603">
        <v>21.15</v>
      </c>
      <c r="Y5603">
        <v>306.05</v>
      </c>
      <c r="Z5603">
        <v>0</v>
      </c>
      <c r="AA5603">
        <v>0</v>
      </c>
      <c r="AB5603">
        <v>406.8</v>
      </c>
      <c r="AC5603">
        <v>712.85</v>
      </c>
      <c r="AD5603" t="s">
        <v>41</v>
      </c>
      <c r="AE5603" t="s">
        <v>42</v>
      </c>
      <c r="AF5603" t="s">
        <v>42</v>
      </c>
      <c r="AG5603">
        <f t="shared" si="174"/>
        <v>0</v>
      </c>
      <c r="AH5603" t="str" cm="1">
        <f t="array" ref="AH5603">_xlfn.IFS(
X5603&lt;=20, "&lt;20",
AND(X5603&gt;=20, X5603&lt;50), "20-50",
AND(X5603&gt;=50, X5603&lt;100), "50-100",
X5603&gt;=100, "&gt;100"
)</f>
        <v>20-50</v>
      </c>
      <c r="AI5603">
        <f t="shared" si="175"/>
        <v>0</v>
      </c>
      <c r="AJ5603" t="str" cm="1">
        <f t="array" ref="AJ5603">_xlfn.IFS(
C5603&lt;=20, "&lt;20",
AND(C5603&gt;=20, C5603&lt;35), "20-35",
AND(C5603&gt;=35, C5603&lt;50), "35-50",
C5603&gt;=50, "50-100"
)</f>
        <v>35-50</v>
      </c>
      <c r="AK5603" t="str" cm="1">
        <f t="array" ref="AK5603">_xlfn.IFS(
G5603&lt;6, "&lt;6",
AND(G5603&gt;=6, G5603&lt;12), "6-12",
AND(G5603&gt;=12, G5603&lt;18), "12-18",  AND(G5603&gt;=18, G5603&lt;24), "18-24", G5603&gt;=24, "24-36")</f>
        <v>12-18</v>
      </c>
    </row>
    <row r="5604" spans="1:37" x14ac:dyDescent="0.3">
      <c r="A5604" t="s">
        <v>5704</v>
      </c>
      <c r="B5604" t="s">
        <v>44</v>
      </c>
      <c r="C5604">
        <v>52</v>
      </c>
      <c r="D5604" t="s">
        <v>34</v>
      </c>
      <c r="E5604" t="s">
        <v>76</v>
      </c>
      <c r="F5604">
        <v>3</v>
      </c>
      <c r="G5604">
        <v>8</v>
      </c>
      <c r="H5604" t="s">
        <v>70</v>
      </c>
      <c r="I5604" t="s">
        <v>34</v>
      </c>
      <c r="J5604" t="s">
        <v>34</v>
      </c>
      <c r="K5604" t="s">
        <v>37</v>
      </c>
      <c r="L5604" t="s">
        <v>38</v>
      </c>
      <c r="M5604" t="s">
        <v>37</v>
      </c>
      <c r="N5604" t="s">
        <v>37</v>
      </c>
      <c r="O5604" t="s">
        <v>34</v>
      </c>
      <c r="P5604" t="s">
        <v>37</v>
      </c>
      <c r="Q5604" t="s">
        <v>34</v>
      </c>
      <c r="R5604" t="s">
        <v>34</v>
      </c>
      <c r="S5604" t="s">
        <v>34</v>
      </c>
      <c r="T5604" t="s">
        <v>37</v>
      </c>
      <c r="U5604" t="s">
        <v>67</v>
      </c>
      <c r="V5604" t="s">
        <v>37</v>
      </c>
      <c r="W5604" t="s">
        <v>40</v>
      </c>
      <c r="X5604">
        <v>-10</v>
      </c>
      <c r="Y5604">
        <v>2345.5500000000002</v>
      </c>
      <c r="Z5604">
        <v>0</v>
      </c>
      <c r="AA5604">
        <v>0</v>
      </c>
      <c r="AB5604">
        <v>0</v>
      </c>
      <c r="AC5604">
        <v>2345.5500000000002</v>
      </c>
      <c r="AD5604" t="s">
        <v>41</v>
      </c>
      <c r="AE5604" t="s">
        <v>42</v>
      </c>
      <c r="AF5604" t="s">
        <v>42</v>
      </c>
      <c r="AG5604">
        <f t="shared" si="174"/>
        <v>0</v>
      </c>
      <c r="AH5604" t="str" cm="1">
        <f t="array" ref="AH5604">_xlfn.IFS(
X5604&lt;=20, "&lt;20",
AND(X5604&gt;=20, X5604&lt;50), "20-50",
AND(X5604&gt;=50, X5604&lt;100), "50-100",
X5604&gt;=100, "&gt;100"
)</f>
        <v>&lt;20</v>
      </c>
      <c r="AI5604">
        <f t="shared" si="175"/>
        <v>0</v>
      </c>
      <c r="AJ5604" t="str" cm="1">
        <f t="array" ref="AJ5604">_xlfn.IFS(
C5604&lt;=20, "&lt;20",
AND(C5604&gt;=20, C5604&lt;35), "20-35",
AND(C5604&gt;=35, C5604&lt;50), "35-50",
C5604&gt;=50, "50-100"
)</f>
        <v>50-100</v>
      </c>
      <c r="AK5604" t="str" cm="1">
        <f t="array" ref="AK5604">_xlfn.IFS(
G5604&lt;6, "&lt;6",
AND(G5604&gt;=6, G5604&lt;12), "6-12",
AND(G5604&gt;=12, G5604&lt;18), "12-18",  AND(G5604&gt;=18, G5604&lt;24), "18-24", G5604&gt;=24, "24-36")</f>
        <v>6-12</v>
      </c>
    </row>
    <row r="5605" spans="1:37" x14ac:dyDescent="0.3">
      <c r="A5605" t="s">
        <v>5705</v>
      </c>
      <c r="B5605" t="s">
        <v>33</v>
      </c>
      <c r="C5605">
        <v>68</v>
      </c>
      <c r="D5605" t="s">
        <v>34</v>
      </c>
      <c r="E5605" t="s">
        <v>45</v>
      </c>
      <c r="F5605">
        <v>4</v>
      </c>
      <c r="G5605">
        <v>23</v>
      </c>
      <c r="H5605" t="s">
        <v>36</v>
      </c>
      <c r="I5605" t="s">
        <v>37</v>
      </c>
      <c r="J5605" t="s">
        <v>34</v>
      </c>
      <c r="K5605" t="s">
        <v>34</v>
      </c>
      <c r="L5605" t="s">
        <v>34</v>
      </c>
      <c r="M5605" t="s">
        <v>34</v>
      </c>
      <c r="N5605" t="s">
        <v>34</v>
      </c>
      <c r="O5605" t="s">
        <v>34</v>
      </c>
      <c r="P5605" t="s">
        <v>34</v>
      </c>
      <c r="Q5605" t="s">
        <v>34</v>
      </c>
      <c r="R5605" t="s">
        <v>34</v>
      </c>
      <c r="S5605" t="s">
        <v>34</v>
      </c>
      <c r="T5605" t="s">
        <v>34</v>
      </c>
      <c r="U5605" t="s">
        <v>46</v>
      </c>
      <c r="V5605" t="s">
        <v>34</v>
      </c>
      <c r="W5605" t="s">
        <v>40</v>
      </c>
      <c r="X5605">
        <v>20.2</v>
      </c>
      <c r="Y5605">
        <v>20.2</v>
      </c>
      <c r="Z5605">
        <v>0</v>
      </c>
      <c r="AA5605">
        <v>0</v>
      </c>
      <c r="AB5605">
        <v>13.08</v>
      </c>
      <c r="AC5605">
        <v>33.28</v>
      </c>
      <c r="AD5605" t="s">
        <v>85</v>
      </c>
      <c r="AE5605" t="s">
        <v>42</v>
      </c>
      <c r="AF5605" t="s">
        <v>42</v>
      </c>
      <c r="AG5605">
        <f t="shared" si="174"/>
        <v>0</v>
      </c>
      <c r="AH5605" t="str" cm="1">
        <f t="array" ref="AH5605">_xlfn.IFS(
X5605&lt;=20, "&lt;20",
AND(X5605&gt;=20, X5605&lt;50), "20-50",
AND(X5605&gt;=50, X5605&lt;100), "50-100",
X5605&gt;=100, "&gt;100"
)</f>
        <v>20-50</v>
      </c>
      <c r="AI5605">
        <f t="shared" si="175"/>
        <v>1</v>
      </c>
      <c r="AJ5605" t="str" cm="1">
        <f t="array" ref="AJ5605">_xlfn.IFS(
C5605&lt;=20, "&lt;20",
AND(C5605&gt;=20, C5605&lt;35), "20-35",
AND(C5605&gt;=35, C5605&lt;50), "35-50",
C5605&gt;=50, "50-100"
)</f>
        <v>50-100</v>
      </c>
      <c r="AK5605" t="str" cm="1">
        <f t="array" ref="AK5605">_xlfn.IFS(
G5605&lt;6, "&lt;6",
AND(G5605&gt;=6, G5605&lt;12), "6-12",
AND(G5605&gt;=12, G5605&lt;18), "12-18",  AND(G5605&gt;=18, G5605&lt;24), "18-24", G5605&gt;=24, "24-36")</f>
        <v>18-24</v>
      </c>
    </row>
    <row r="5606" spans="1:37" x14ac:dyDescent="0.3">
      <c r="A5606" t="s">
        <v>5706</v>
      </c>
      <c r="B5606" t="s">
        <v>33</v>
      </c>
      <c r="C5606">
        <v>51</v>
      </c>
      <c r="D5606" t="s">
        <v>37</v>
      </c>
      <c r="E5606" t="s">
        <v>56</v>
      </c>
      <c r="F5606">
        <v>14</v>
      </c>
      <c r="G5606">
        <v>36</v>
      </c>
      <c r="H5606" t="s">
        <v>57</v>
      </c>
      <c r="I5606" t="s">
        <v>37</v>
      </c>
      <c r="J5606" t="s">
        <v>34</v>
      </c>
      <c r="K5606" t="s">
        <v>37</v>
      </c>
      <c r="L5606" t="s">
        <v>72</v>
      </c>
      <c r="M5606" t="s">
        <v>34</v>
      </c>
      <c r="N5606" t="s">
        <v>34</v>
      </c>
      <c r="O5606" t="s">
        <v>37</v>
      </c>
      <c r="P5606" t="s">
        <v>34</v>
      </c>
      <c r="Q5606" t="s">
        <v>37</v>
      </c>
      <c r="R5606" t="s">
        <v>34</v>
      </c>
      <c r="S5606" t="s">
        <v>34</v>
      </c>
      <c r="T5606" t="s">
        <v>37</v>
      </c>
      <c r="U5606" t="s">
        <v>46</v>
      </c>
      <c r="V5606" t="s">
        <v>34</v>
      </c>
      <c r="W5606" t="s">
        <v>40</v>
      </c>
      <c r="X5606">
        <v>60.2</v>
      </c>
      <c r="Y5606">
        <v>563.5</v>
      </c>
      <c r="Z5606">
        <v>0</v>
      </c>
      <c r="AA5606">
        <v>0</v>
      </c>
      <c r="AB5606">
        <v>197.7</v>
      </c>
      <c r="AC5606">
        <v>761.2</v>
      </c>
      <c r="AD5606" t="s">
        <v>41</v>
      </c>
      <c r="AE5606" t="s">
        <v>42</v>
      </c>
      <c r="AF5606" t="s">
        <v>42</v>
      </c>
      <c r="AG5606">
        <f t="shared" si="174"/>
        <v>0</v>
      </c>
      <c r="AH5606" t="str" cm="1">
        <f t="array" ref="AH5606">_xlfn.IFS(
X5606&lt;=20, "&lt;20",
AND(X5606&gt;=20, X5606&lt;50), "20-50",
AND(X5606&gt;=50, X5606&lt;100), "50-100",
X5606&gt;=100, "&gt;100"
)</f>
        <v>50-100</v>
      </c>
      <c r="AI5606">
        <f t="shared" si="175"/>
        <v>0</v>
      </c>
      <c r="AJ5606" t="str" cm="1">
        <f t="array" ref="AJ5606">_xlfn.IFS(
C5606&lt;=20, "&lt;20",
AND(C5606&gt;=20, C5606&lt;35), "20-35",
AND(C5606&gt;=35, C5606&lt;50), "35-50",
C5606&gt;=50, "50-100"
)</f>
        <v>50-100</v>
      </c>
      <c r="AK5606" t="str" cm="1">
        <f t="array" ref="AK5606">_xlfn.IFS(
G5606&lt;6, "&lt;6",
AND(G5606&gt;=6, G5606&lt;12), "6-12",
AND(G5606&gt;=12, G5606&lt;18), "12-18",  AND(G5606&gt;=18, G5606&lt;24), "18-24", G5606&gt;=24, "24-36")</f>
        <v>24-36</v>
      </c>
    </row>
    <row r="5607" spans="1:37" x14ac:dyDescent="0.3">
      <c r="A5607" t="s">
        <v>5707</v>
      </c>
      <c r="B5607" t="s">
        <v>44</v>
      </c>
      <c r="C5607">
        <v>68</v>
      </c>
      <c r="D5607" t="s">
        <v>37</v>
      </c>
      <c r="E5607" t="s">
        <v>82</v>
      </c>
      <c r="F5607">
        <v>2</v>
      </c>
      <c r="G5607">
        <v>23</v>
      </c>
      <c r="H5607" t="s">
        <v>70</v>
      </c>
      <c r="I5607" t="s">
        <v>37</v>
      </c>
      <c r="J5607" t="s">
        <v>37</v>
      </c>
      <c r="K5607" t="s">
        <v>37</v>
      </c>
      <c r="L5607" t="s">
        <v>38</v>
      </c>
      <c r="M5607" t="s">
        <v>37</v>
      </c>
      <c r="N5607" t="s">
        <v>37</v>
      </c>
      <c r="O5607" t="s">
        <v>37</v>
      </c>
      <c r="P5607" t="s">
        <v>37</v>
      </c>
      <c r="Q5607" t="s">
        <v>34</v>
      </c>
      <c r="R5607" t="s">
        <v>37</v>
      </c>
      <c r="S5607" t="s">
        <v>37</v>
      </c>
      <c r="T5607" t="s">
        <v>37</v>
      </c>
      <c r="U5607" t="s">
        <v>67</v>
      </c>
      <c r="V5607" t="s">
        <v>34</v>
      </c>
      <c r="W5607" t="s">
        <v>40</v>
      </c>
      <c r="X5607">
        <v>81.349999999999994</v>
      </c>
      <c r="Y5607">
        <v>4060.9</v>
      </c>
      <c r="Z5607">
        <v>0</v>
      </c>
      <c r="AA5607">
        <v>0</v>
      </c>
      <c r="AB5607">
        <v>2116.31</v>
      </c>
      <c r="AC5607">
        <v>6177.21</v>
      </c>
      <c r="AD5607" t="s">
        <v>41</v>
      </c>
      <c r="AE5607" t="s">
        <v>42</v>
      </c>
      <c r="AF5607" t="s">
        <v>42</v>
      </c>
      <c r="AG5607">
        <f t="shared" si="174"/>
        <v>0</v>
      </c>
      <c r="AH5607" t="str" cm="1">
        <f t="array" ref="AH5607">_xlfn.IFS(
X5607&lt;=20, "&lt;20",
AND(X5607&gt;=20, X5607&lt;50), "20-50",
AND(X5607&gt;=50, X5607&lt;100), "50-100",
X5607&gt;=100, "&gt;100"
)</f>
        <v>50-100</v>
      </c>
      <c r="AI5607">
        <f t="shared" si="175"/>
        <v>0</v>
      </c>
      <c r="AJ5607" t="str" cm="1">
        <f t="array" ref="AJ5607">_xlfn.IFS(
C5607&lt;=20, "&lt;20",
AND(C5607&gt;=20, C5607&lt;35), "20-35",
AND(C5607&gt;=35, C5607&lt;50), "35-50",
C5607&gt;=50, "50-100"
)</f>
        <v>50-100</v>
      </c>
      <c r="AK5607" t="str" cm="1">
        <f t="array" ref="AK5607">_xlfn.IFS(
G5607&lt;6, "&lt;6",
AND(G5607&gt;=6, G5607&lt;12), "6-12",
AND(G5607&gt;=12, G5607&lt;18), "12-18",  AND(G5607&gt;=18, G5607&lt;24), "18-24", G5607&gt;=24, "24-36")</f>
        <v>18-24</v>
      </c>
    </row>
    <row r="5608" spans="1:37" x14ac:dyDescent="0.3">
      <c r="A5608" t="s">
        <v>5708</v>
      </c>
      <c r="B5608" t="s">
        <v>44</v>
      </c>
      <c r="C5608">
        <v>60</v>
      </c>
      <c r="D5608" t="s">
        <v>34</v>
      </c>
      <c r="E5608" t="s">
        <v>45</v>
      </c>
      <c r="F5608">
        <v>7</v>
      </c>
      <c r="G5608">
        <v>15</v>
      </c>
      <c r="H5608" t="s">
        <v>36</v>
      </c>
      <c r="I5608" t="s">
        <v>34</v>
      </c>
      <c r="J5608" t="s">
        <v>34</v>
      </c>
      <c r="K5608" t="s">
        <v>37</v>
      </c>
      <c r="L5608" t="s">
        <v>72</v>
      </c>
      <c r="M5608" t="s">
        <v>34</v>
      </c>
      <c r="N5608" t="s">
        <v>34</v>
      </c>
      <c r="O5608" t="s">
        <v>37</v>
      </c>
      <c r="P5608" t="s">
        <v>34</v>
      </c>
      <c r="Q5608" t="s">
        <v>37</v>
      </c>
      <c r="R5608" t="s">
        <v>37</v>
      </c>
      <c r="S5608" t="s">
        <v>37</v>
      </c>
      <c r="T5608" t="s">
        <v>37</v>
      </c>
      <c r="U5608" t="s">
        <v>39</v>
      </c>
      <c r="V5608" t="s">
        <v>37</v>
      </c>
      <c r="W5608" t="s">
        <v>40</v>
      </c>
      <c r="X5608">
        <v>49.45</v>
      </c>
      <c r="Y5608">
        <v>1031.4000000000001</v>
      </c>
      <c r="Z5608">
        <v>0</v>
      </c>
      <c r="AA5608">
        <v>0</v>
      </c>
      <c r="AB5608">
        <v>0</v>
      </c>
      <c r="AC5608">
        <v>1031.4000000000001</v>
      </c>
      <c r="AD5608" t="s">
        <v>41</v>
      </c>
      <c r="AE5608" t="s">
        <v>42</v>
      </c>
      <c r="AF5608" t="s">
        <v>42</v>
      </c>
      <c r="AG5608">
        <f t="shared" si="174"/>
        <v>0</v>
      </c>
      <c r="AH5608" t="str" cm="1">
        <f t="array" ref="AH5608">_xlfn.IFS(
X5608&lt;=20, "&lt;20",
AND(X5608&gt;=20, X5608&lt;50), "20-50",
AND(X5608&gt;=50, X5608&lt;100), "50-100",
X5608&gt;=100, "&gt;100"
)</f>
        <v>20-50</v>
      </c>
      <c r="AI5608">
        <f t="shared" si="175"/>
        <v>0</v>
      </c>
      <c r="AJ5608" t="str" cm="1">
        <f t="array" ref="AJ5608">_xlfn.IFS(
C5608&lt;=20, "&lt;20",
AND(C5608&gt;=20, C5608&lt;35), "20-35",
AND(C5608&gt;=35, C5608&lt;50), "35-50",
C5608&gt;=50, "50-100"
)</f>
        <v>50-100</v>
      </c>
      <c r="AK5608" t="str" cm="1">
        <f t="array" ref="AK5608">_xlfn.IFS(
G5608&lt;6, "&lt;6",
AND(G5608&gt;=6, G5608&lt;12), "6-12",
AND(G5608&gt;=12, G5608&lt;18), "12-18",  AND(G5608&gt;=18, G5608&lt;24), "18-24", G5608&gt;=24, "24-36")</f>
        <v>12-18</v>
      </c>
    </row>
    <row r="5609" spans="1:37" x14ac:dyDescent="0.3">
      <c r="A5609" t="s">
        <v>5709</v>
      </c>
      <c r="B5609" t="s">
        <v>44</v>
      </c>
      <c r="C5609">
        <v>26</v>
      </c>
      <c r="D5609" t="s">
        <v>34</v>
      </c>
      <c r="E5609" t="s">
        <v>103</v>
      </c>
      <c r="F5609">
        <v>5</v>
      </c>
      <c r="G5609">
        <v>35</v>
      </c>
      <c r="H5609" t="s">
        <v>70</v>
      </c>
      <c r="I5609" t="s">
        <v>37</v>
      </c>
      <c r="J5609" t="s">
        <v>34</v>
      </c>
      <c r="K5609" t="s">
        <v>37</v>
      </c>
      <c r="L5609" t="s">
        <v>72</v>
      </c>
      <c r="M5609" t="s">
        <v>37</v>
      </c>
      <c r="N5609" t="s">
        <v>34</v>
      </c>
      <c r="O5609" t="s">
        <v>37</v>
      </c>
      <c r="P5609" t="s">
        <v>34</v>
      </c>
      <c r="Q5609" t="s">
        <v>34</v>
      </c>
      <c r="R5609" t="s">
        <v>34</v>
      </c>
      <c r="S5609" t="s">
        <v>34</v>
      </c>
      <c r="T5609" t="s">
        <v>37</v>
      </c>
      <c r="U5609" t="s">
        <v>39</v>
      </c>
      <c r="V5609" t="s">
        <v>34</v>
      </c>
      <c r="W5609" t="s">
        <v>40</v>
      </c>
      <c r="X5609">
        <v>54.75</v>
      </c>
      <c r="Y5609">
        <v>3425.35</v>
      </c>
      <c r="Z5609">
        <v>8.5</v>
      </c>
      <c r="AA5609">
        <v>0</v>
      </c>
      <c r="AB5609">
        <v>2041.04</v>
      </c>
      <c r="AC5609">
        <v>5457.89</v>
      </c>
      <c r="AD5609" t="s">
        <v>41</v>
      </c>
      <c r="AE5609" t="s">
        <v>42</v>
      </c>
      <c r="AF5609" t="s">
        <v>42</v>
      </c>
      <c r="AG5609">
        <f t="shared" si="174"/>
        <v>0</v>
      </c>
      <c r="AH5609" t="str" cm="1">
        <f t="array" ref="AH5609">_xlfn.IFS(
X5609&lt;=20, "&lt;20",
AND(X5609&gt;=20, X5609&lt;50), "20-50",
AND(X5609&gt;=50, X5609&lt;100), "50-100",
X5609&gt;=100, "&gt;100"
)</f>
        <v>50-100</v>
      </c>
      <c r="AI5609">
        <f t="shared" si="175"/>
        <v>0</v>
      </c>
      <c r="AJ5609" t="str" cm="1">
        <f t="array" ref="AJ5609">_xlfn.IFS(
C5609&lt;=20, "&lt;20",
AND(C5609&gt;=20, C5609&lt;35), "20-35",
AND(C5609&gt;=35, C5609&lt;50), "35-50",
C5609&gt;=50, "50-100"
)</f>
        <v>20-35</v>
      </c>
      <c r="AK5609" t="str" cm="1">
        <f t="array" ref="AK5609">_xlfn.IFS(
G5609&lt;6, "&lt;6",
AND(G5609&gt;=6, G5609&lt;12), "6-12",
AND(G5609&gt;=12, G5609&lt;18), "12-18",  AND(G5609&gt;=18, G5609&lt;24), "18-24", G5609&gt;=24, "24-36")</f>
        <v>24-36</v>
      </c>
    </row>
    <row r="5610" spans="1:37" x14ac:dyDescent="0.3">
      <c r="A5610" t="s">
        <v>5710</v>
      </c>
      <c r="B5610" t="s">
        <v>44</v>
      </c>
      <c r="C5610">
        <v>69</v>
      </c>
      <c r="D5610" t="s">
        <v>37</v>
      </c>
      <c r="E5610" t="s">
        <v>99</v>
      </c>
      <c r="F5610">
        <v>1</v>
      </c>
      <c r="G5610">
        <v>11</v>
      </c>
      <c r="H5610" t="s">
        <v>49</v>
      </c>
      <c r="I5610" t="s">
        <v>37</v>
      </c>
      <c r="J5610" t="s">
        <v>34</v>
      </c>
      <c r="K5610" t="s">
        <v>37</v>
      </c>
      <c r="L5610" t="s">
        <v>50</v>
      </c>
      <c r="M5610" t="s">
        <v>34</v>
      </c>
      <c r="N5610" t="s">
        <v>34</v>
      </c>
      <c r="O5610" t="s">
        <v>34</v>
      </c>
      <c r="P5610" t="s">
        <v>34</v>
      </c>
      <c r="Q5610" t="s">
        <v>34</v>
      </c>
      <c r="R5610" t="s">
        <v>34</v>
      </c>
      <c r="S5610" t="s">
        <v>34</v>
      </c>
      <c r="T5610" t="s">
        <v>37</v>
      </c>
      <c r="U5610" t="s">
        <v>46</v>
      </c>
      <c r="V5610" t="s">
        <v>37</v>
      </c>
      <c r="W5610" t="s">
        <v>51</v>
      </c>
      <c r="X5610">
        <v>70.55</v>
      </c>
      <c r="Y5610">
        <v>70.55</v>
      </c>
      <c r="Z5610">
        <v>0</v>
      </c>
      <c r="AA5610">
        <v>0</v>
      </c>
      <c r="AB5610">
        <v>18.2</v>
      </c>
      <c r="AC5610">
        <v>88.75</v>
      </c>
      <c r="AD5610" t="s">
        <v>52</v>
      </c>
      <c r="AE5610" t="s">
        <v>104</v>
      </c>
      <c r="AF5610" t="s">
        <v>105</v>
      </c>
      <c r="AG5610">
        <f t="shared" si="174"/>
        <v>1</v>
      </c>
      <c r="AH5610" t="str" cm="1">
        <f t="array" ref="AH5610">_xlfn.IFS(
X5610&lt;=20, "&lt;20",
AND(X5610&gt;=20, X5610&lt;50), "20-50",
AND(X5610&gt;=50, X5610&lt;100), "50-100",
X5610&gt;=100, "&gt;100"
)</f>
        <v>50-100</v>
      </c>
      <c r="AI5610">
        <f t="shared" si="175"/>
        <v>0</v>
      </c>
      <c r="AJ5610" t="str" cm="1">
        <f t="array" ref="AJ5610">_xlfn.IFS(
C5610&lt;=20, "&lt;20",
AND(C5610&gt;=20, C5610&lt;35), "20-35",
AND(C5610&gt;=35, C5610&lt;50), "35-50",
C5610&gt;=50, "50-100"
)</f>
        <v>50-100</v>
      </c>
      <c r="AK5610" t="str" cm="1">
        <f t="array" ref="AK5610">_xlfn.IFS(
G5610&lt;6, "&lt;6",
AND(G5610&gt;=6, G5610&lt;12), "6-12",
AND(G5610&gt;=12, G5610&lt;18), "12-18",  AND(G5610&gt;=18, G5610&lt;24), "18-24", G5610&gt;=24, "24-36")</f>
        <v>6-12</v>
      </c>
    </row>
    <row r="5611" spans="1:37" x14ac:dyDescent="0.3">
      <c r="A5611" t="s">
        <v>5711</v>
      </c>
      <c r="B5611" t="s">
        <v>44</v>
      </c>
      <c r="C5611">
        <v>65</v>
      </c>
      <c r="D5611" t="s">
        <v>34</v>
      </c>
      <c r="E5611" t="s">
        <v>124</v>
      </c>
      <c r="F5611">
        <v>11</v>
      </c>
      <c r="G5611">
        <v>10</v>
      </c>
      <c r="H5611" t="s">
        <v>36</v>
      </c>
      <c r="I5611" t="s">
        <v>37</v>
      </c>
      <c r="J5611" t="s">
        <v>34</v>
      </c>
      <c r="K5611" t="s">
        <v>34</v>
      </c>
      <c r="L5611" t="s">
        <v>34</v>
      </c>
      <c r="M5611" t="s">
        <v>34</v>
      </c>
      <c r="N5611" t="s">
        <v>34</v>
      </c>
      <c r="O5611" t="s">
        <v>34</v>
      </c>
      <c r="P5611" t="s">
        <v>34</v>
      </c>
      <c r="Q5611" t="s">
        <v>34</v>
      </c>
      <c r="R5611" t="s">
        <v>34</v>
      </c>
      <c r="S5611" t="s">
        <v>34</v>
      </c>
      <c r="T5611" t="s">
        <v>34</v>
      </c>
      <c r="U5611" t="s">
        <v>46</v>
      </c>
      <c r="V5611" t="s">
        <v>34</v>
      </c>
      <c r="W5611" t="s">
        <v>51</v>
      </c>
      <c r="X5611">
        <v>19.5</v>
      </c>
      <c r="Y5611">
        <v>146.30000000000001</v>
      </c>
      <c r="Z5611">
        <v>0</v>
      </c>
      <c r="AA5611">
        <v>0</v>
      </c>
      <c r="AB5611">
        <v>190.2</v>
      </c>
      <c r="AC5611">
        <v>336.5</v>
      </c>
      <c r="AD5611" t="s">
        <v>52</v>
      </c>
      <c r="AE5611" t="s">
        <v>53</v>
      </c>
      <c r="AF5611" t="s">
        <v>91</v>
      </c>
      <c r="AG5611">
        <f t="shared" si="174"/>
        <v>1</v>
      </c>
      <c r="AH5611" t="str" cm="1">
        <f t="array" ref="AH5611">_xlfn.IFS(
X5611&lt;=20, "&lt;20",
AND(X5611&gt;=20, X5611&lt;50), "20-50",
AND(X5611&gt;=50, X5611&lt;100), "50-100",
X5611&gt;=100, "&gt;100"
)</f>
        <v>&lt;20</v>
      </c>
      <c r="AI5611">
        <f t="shared" si="175"/>
        <v>0</v>
      </c>
      <c r="AJ5611" t="str" cm="1">
        <f t="array" ref="AJ5611">_xlfn.IFS(
C5611&lt;=20, "&lt;20",
AND(C5611&gt;=20, C5611&lt;35), "20-35",
AND(C5611&gt;=35, C5611&lt;50), "35-50",
C5611&gt;=50, "50-100"
)</f>
        <v>50-100</v>
      </c>
      <c r="AK5611" t="str" cm="1">
        <f t="array" ref="AK5611">_xlfn.IFS(
G5611&lt;6, "&lt;6",
AND(G5611&gt;=6, G5611&lt;12), "6-12",
AND(G5611&gt;=12, G5611&lt;18), "12-18",  AND(G5611&gt;=18, G5611&lt;24), "18-24", G5611&gt;=24, "24-36")</f>
        <v>6-12</v>
      </c>
    </row>
    <row r="5612" spans="1:37" x14ac:dyDescent="0.3">
      <c r="A5612" t="s">
        <v>5712</v>
      </c>
      <c r="B5612" t="s">
        <v>33</v>
      </c>
      <c r="C5612">
        <v>68</v>
      </c>
      <c r="D5612" t="s">
        <v>37</v>
      </c>
      <c r="E5612" t="s">
        <v>45</v>
      </c>
      <c r="F5612">
        <v>7</v>
      </c>
      <c r="G5612">
        <v>23</v>
      </c>
      <c r="H5612" t="s">
        <v>36</v>
      </c>
      <c r="I5612" t="s">
        <v>37</v>
      </c>
      <c r="J5612" t="s">
        <v>37</v>
      </c>
      <c r="K5612" t="s">
        <v>37</v>
      </c>
      <c r="L5612" t="s">
        <v>50</v>
      </c>
      <c r="M5612" t="s">
        <v>34</v>
      </c>
      <c r="N5612" t="s">
        <v>37</v>
      </c>
      <c r="O5612" t="s">
        <v>34</v>
      </c>
      <c r="P5612" t="s">
        <v>34</v>
      </c>
      <c r="Q5612" t="s">
        <v>34</v>
      </c>
      <c r="R5612" t="s">
        <v>37</v>
      </c>
      <c r="S5612" t="s">
        <v>34</v>
      </c>
      <c r="T5612" t="s">
        <v>37</v>
      </c>
      <c r="U5612" t="s">
        <v>67</v>
      </c>
      <c r="V5612" t="s">
        <v>37</v>
      </c>
      <c r="W5612" t="s">
        <v>51</v>
      </c>
      <c r="X5612">
        <v>-8</v>
      </c>
      <c r="Y5612">
        <v>4931.8</v>
      </c>
      <c r="Z5612">
        <v>0</v>
      </c>
      <c r="AA5612">
        <v>0</v>
      </c>
      <c r="AB5612">
        <v>1003.32</v>
      </c>
      <c r="AC5612">
        <v>5935.12</v>
      </c>
      <c r="AD5612" t="s">
        <v>41</v>
      </c>
      <c r="AE5612" t="s">
        <v>42</v>
      </c>
      <c r="AF5612" t="s">
        <v>42</v>
      </c>
      <c r="AG5612">
        <f t="shared" si="174"/>
        <v>0</v>
      </c>
      <c r="AH5612" t="str" cm="1">
        <f t="array" ref="AH5612">_xlfn.IFS(
X5612&lt;=20, "&lt;20",
AND(X5612&gt;=20, X5612&lt;50), "20-50",
AND(X5612&gt;=50, X5612&lt;100), "50-100",
X5612&gt;=100, "&gt;100"
)</f>
        <v>&lt;20</v>
      </c>
      <c r="AI5612">
        <f t="shared" si="175"/>
        <v>0</v>
      </c>
      <c r="AJ5612" t="str" cm="1">
        <f t="array" ref="AJ5612">_xlfn.IFS(
C5612&lt;=20, "&lt;20",
AND(C5612&gt;=20, C5612&lt;35), "20-35",
AND(C5612&gt;=35, C5612&lt;50), "35-50",
C5612&gt;=50, "50-100"
)</f>
        <v>50-100</v>
      </c>
      <c r="AK5612" t="str" cm="1">
        <f t="array" ref="AK5612">_xlfn.IFS(
G5612&lt;6, "&lt;6",
AND(G5612&gt;=6, G5612&lt;12), "6-12",
AND(G5612&gt;=12, G5612&lt;18), "12-18",  AND(G5612&gt;=18, G5612&lt;24), "18-24", G5612&gt;=24, "24-36")</f>
        <v>18-24</v>
      </c>
    </row>
    <row r="5613" spans="1:37" x14ac:dyDescent="0.3">
      <c r="A5613" t="s">
        <v>5713</v>
      </c>
      <c r="B5613" t="s">
        <v>44</v>
      </c>
      <c r="C5613">
        <v>59</v>
      </c>
      <c r="D5613" t="s">
        <v>34</v>
      </c>
      <c r="E5613" t="s">
        <v>124</v>
      </c>
      <c r="F5613">
        <v>6</v>
      </c>
      <c r="G5613">
        <v>20</v>
      </c>
      <c r="H5613" t="s">
        <v>36</v>
      </c>
      <c r="I5613" t="s">
        <v>37</v>
      </c>
      <c r="J5613" t="s">
        <v>34</v>
      </c>
      <c r="K5613" t="s">
        <v>37</v>
      </c>
      <c r="L5613" t="s">
        <v>50</v>
      </c>
      <c r="M5613" t="s">
        <v>34</v>
      </c>
      <c r="N5613" t="s">
        <v>34</v>
      </c>
      <c r="O5613" t="s">
        <v>34</v>
      </c>
      <c r="P5613" t="s">
        <v>34</v>
      </c>
      <c r="Q5613" t="s">
        <v>37</v>
      </c>
      <c r="R5613" t="s">
        <v>34</v>
      </c>
      <c r="S5613" t="s">
        <v>34</v>
      </c>
      <c r="T5613" t="s">
        <v>37</v>
      </c>
      <c r="U5613" t="s">
        <v>46</v>
      </c>
      <c r="V5613" t="s">
        <v>37</v>
      </c>
      <c r="W5613" t="s">
        <v>51</v>
      </c>
      <c r="X5613">
        <v>79.650000000000006</v>
      </c>
      <c r="Y5613">
        <v>79.650000000000006</v>
      </c>
      <c r="Z5613">
        <v>0</v>
      </c>
      <c r="AA5613">
        <v>0</v>
      </c>
      <c r="AB5613">
        <v>22.48</v>
      </c>
      <c r="AC5613">
        <v>102.13</v>
      </c>
      <c r="AD5613" t="s">
        <v>52</v>
      </c>
      <c r="AE5613" t="s">
        <v>53</v>
      </c>
      <c r="AF5613" t="s">
        <v>91</v>
      </c>
      <c r="AG5613">
        <f t="shared" si="174"/>
        <v>1</v>
      </c>
      <c r="AH5613" t="str" cm="1">
        <f t="array" ref="AH5613">_xlfn.IFS(
X5613&lt;=20, "&lt;20",
AND(X5613&gt;=20, X5613&lt;50), "20-50",
AND(X5613&gt;=50, X5613&lt;100), "50-100",
X5613&gt;=100, "&gt;100"
)</f>
        <v>50-100</v>
      </c>
      <c r="AI5613">
        <f t="shared" si="175"/>
        <v>0</v>
      </c>
      <c r="AJ5613" t="str" cm="1">
        <f t="array" ref="AJ5613">_xlfn.IFS(
C5613&lt;=20, "&lt;20",
AND(C5613&gt;=20, C5613&lt;35), "20-35",
AND(C5613&gt;=35, C5613&lt;50), "35-50",
C5613&gt;=50, "50-100"
)</f>
        <v>50-100</v>
      </c>
      <c r="AK5613" t="str" cm="1">
        <f t="array" ref="AK5613">_xlfn.IFS(
G5613&lt;6, "&lt;6",
AND(G5613&gt;=6, G5613&lt;12), "6-12",
AND(G5613&gt;=12, G5613&lt;18), "12-18",  AND(G5613&gt;=18, G5613&lt;24), "18-24", G5613&gt;=24, "24-36")</f>
        <v>18-24</v>
      </c>
    </row>
    <row r="5614" spans="1:37" x14ac:dyDescent="0.3">
      <c r="A5614" t="s">
        <v>5714</v>
      </c>
      <c r="B5614" t="s">
        <v>44</v>
      </c>
      <c r="C5614">
        <v>77</v>
      </c>
      <c r="D5614" t="s">
        <v>37</v>
      </c>
      <c r="E5614" t="s">
        <v>124</v>
      </c>
      <c r="F5614">
        <v>1</v>
      </c>
      <c r="G5614">
        <v>23</v>
      </c>
      <c r="H5614" t="s">
        <v>49</v>
      </c>
      <c r="I5614" t="s">
        <v>37</v>
      </c>
      <c r="J5614" t="s">
        <v>37</v>
      </c>
      <c r="K5614" t="s">
        <v>37</v>
      </c>
      <c r="L5614" t="s">
        <v>50</v>
      </c>
      <c r="M5614" t="s">
        <v>34</v>
      </c>
      <c r="N5614" t="s">
        <v>34</v>
      </c>
      <c r="O5614" t="s">
        <v>34</v>
      </c>
      <c r="P5614" t="s">
        <v>34</v>
      </c>
      <c r="Q5614" t="s">
        <v>34</v>
      </c>
      <c r="R5614" t="s">
        <v>37</v>
      </c>
      <c r="S5614" t="s">
        <v>34</v>
      </c>
      <c r="T5614" t="s">
        <v>37</v>
      </c>
      <c r="U5614" t="s">
        <v>46</v>
      </c>
      <c r="V5614" t="s">
        <v>37</v>
      </c>
      <c r="W5614" t="s">
        <v>51</v>
      </c>
      <c r="X5614">
        <v>84.45</v>
      </c>
      <c r="Y5614">
        <v>762.5</v>
      </c>
      <c r="Z5614">
        <v>0</v>
      </c>
      <c r="AA5614">
        <v>0</v>
      </c>
      <c r="AB5614">
        <v>116.19</v>
      </c>
      <c r="AC5614">
        <v>878.69</v>
      </c>
      <c r="AD5614" t="s">
        <v>52</v>
      </c>
      <c r="AE5614" t="s">
        <v>53</v>
      </c>
      <c r="AF5614" t="s">
        <v>91</v>
      </c>
      <c r="AG5614">
        <f t="shared" si="174"/>
        <v>1</v>
      </c>
      <c r="AH5614" t="str" cm="1">
        <f t="array" ref="AH5614">_xlfn.IFS(
X5614&lt;=20, "&lt;20",
AND(X5614&gt;=20, X5614&lt;50), "20-50",
AND(X5614&gt;=50, X5614&lt;100), "50-100",
X5614&gt;=100, "&gt;100"
)</f>
        <v>50-100</v>
      </c>
      <c r="AI5614">
        <f t="shared" si="175"/>
        <v>0</v>
      </c>
      <c r="AJ5614" t="str" cm="1">
        <f t="array" ref="AJ5614">_xlfn.IFS(
C5614&lt;=20, "&lt;20",
AND(C5614&gt;=20, C5614&lt;35), "20-35",
AND(C5614&gt;=35, C5614&lt;50), "35-50",
C5614&gt;=50, "50-100"
)</f>
        <v>50-100</v>
      </c>
      <c r="AK5614" t="str" cm="1">
        <f t="array" ref="AK5614">_xlfn.IFS(
G5614&lt;6, "&lt;6",
AND(G5614&gt;=6, G5614&lt;12), "6-12",
AND(G5614&gt;=12, G5614&lt;18), "12-18",  AND(G5614&gt;=18, G5614&lt;24), "18-24", G5614&gt;=24, "24-36")</f>
        <v>18-24</v>
      </c>
    </row>
    <row r="5615" spans="1:37" x14ac:dyDescent="0.3">
      <c r="A5615" t="s">
        <v>5715</v>
      </c>
      <c r="B5615" t="s">
        <v>44</v>
      </c>
      <c r="C5615">
        <v>77</v>
      </c>
      <c r="D5615" t="s">
        <v>37</v>
      </c>
      <c r="E5615" t="s">
        <v>64</v>
      </c>
      <c r="F5615">
        <v>10</v>
      </c>
      <c r="G5615">
        <v>26</v>
      </c>
      <c r="H5615" t="s">
        <v>110</v>
      </c>
      <c r="I5615" t="s">
        <v>37</v>
      </c>
      <c r="J5615" t="s">
        <v>37</v>
      </c>
      <c r="K5615" t="s">
        <v>37</v>
      </c>
      <c r="L5615" t="s">
        <v>50</v>
      </c>
      <c r="M5615" t="s">
        <v>34</v>
      </c>
      <c r="N5615" t="s">
        <v>37</v>
      </c>
      <c r="O5615" t="s">
        <v>37</v>
      </c>
      <c r="P5615" t="s">
        <v>34</v>
      </c>
      <c r="Q5615" t="s">
        <v>37</v>
      </c>
      <c r="R5615" t="s">
        <v>37</v>
      </c>
      <c r="S5615" t="s">
        <v>34</v>
      </c>
      <c r="T5615" t="s">
        <v>37</v>
      </c>
      <c r="U5615" t="s">
        <v>67</v>
      </c>
      <c r="V5615" t="s">
        <v>37</v>
      </c>
      <c r="W5615" t="s">
        <v>51</v>
      </c>
      <c r="X5615">
        <v>105.35</v>
      </c>
      <c r="Y5615">
        <v>3465.05</v>
      </c>
      <c r="Z5615">
        <v>0</v>
      </c>
      <c r="AA5615">
        <v>0</v>
      </c>
      <c r="AB5615">
        <v>420.75</v>
      </c>
      <c r="AC5615">
        <v>3885.8</v>
      </c>
      <c r="AD5615" t="s">
        <v>41</v>
      </c>
      <c r="AE5615" t="s">
        <v>42</v>
      </c>
      <c r="AF5615" t="s">
        <v>42</v>
      </c>
      <c r="AG5615">
        <f t="shared" si="174"/>
        <v>0</v>
      </c>
      <c r="AH5615" t="str" cm="1">
        <f t="array" ref="AH5615">_xlfn.IFS(
X5615&lt;=20, "&lt;20",
AND(X5615&gt;=20, X5615&lt;50), "20-50",
AND(X5615&gt;=50, X5615&lt;100), "50-100",
X5615&gt;=100, "&gt;100"
)</f>
        <v>&gt;100</v>
      </c>
      <c r="AI5615">
        <f t="shared" si="175"/>
        <v>0</v>
      </c>
      <c r="AJ5615" t="str" cm="1">
        <f t="array" ref="AJ5615">_xlfn.IFS(
C5615&lt;=20, "&lt;20",
AND(C5615&gt;=20, C5615&lt;35), "20-35",
AND(C5615&gt;=35, C5615&lt;50), "35-50",
C5615&gt;=50, "50-100"
)</f>
        <v>50-100</v>
      </c>
      <c r="AK5615" t="str" cm="1">
        <f t="array" ref="AK5615">_xlfn.IFS(
G5615&lt;6, "&lt;6",
AND(G5615&gt;=6, G5615&lt;12), "6-12",
AND(G5615&gt;=12, G5615&lt;18), "12-18",  AND(G5615&gt;=18, G5615&lt;24), "18-24", G5615&gt;=24, "24-36")</f>
        <v>24-36</v>
      </c>
    </row>
    <row r="5616" spans="1:37" x14ac:dyDescent="0.3">
      <c r="A5616" t="s">
        <v>5716</v>
      </c>
      <c r="B5616" t="s">
        <v>44</v>
      </c>
      <c r="C5616">
        <v>30</v>
      </c>
      <c r="D5616" t="s">
        <v>34</v>
      </c>
      <c r="E5616" t="s">
        <v>35</v>
      </c>
      <c r="F5616">
        <v>12</v>
      </c>
      <c r="G5616">
        <v>18</v>
      </c>
      <c r="H5616" t="s">
        <v>70</v>
      </c>
      <c r="I5616" t="s">
        <v>37</v>
      </c>
      <c r="J5616" t="s">
        <v>37</v>
      </c>
      <c r="K5616" t="s">
        <v>37</v>
      </c>
      <c r="L5616" t="s">
        <v>72</v>
      </c>
      <c r="M5616" t="s">
        <v>34</v>
      </c>
      <c r="N5616" t="s">
        <v>37</v>
      </c>
      <c r="O5616" t="s">
        <v>37</v>
      </c>
      <c r="P5616" t="s">
        <v>37</v>
      </c>
      <c r="Q5616" t="s">
        <v>37</v>
      </c>
      <c r="R5616" t="s">
        <v>37</v>
      </c>
      <c r="S5616" t="s">
        <v>37</v>
      </c>
      <c r="T5616" t="s">
        <v>37</v>
      </c>
      <c r="U5616" t="s">
        <v>67</v>
      </c>
      <c r="V5616" t="s">
        <v>34</v>
      </c>
      <c r="W5616" t="s">
        <v>40</v>
      </c>
      <c r="X5616">
        <v>86.55</v>
      </c>
      <c r="Y5616">
        <v>5632.55</v>
      </c>
      <c r="Z5616">
        <v>0</v>
      </c>
      <c r="AA5616">
        <v>0</v>
      </c>
      <c r="AB5616">
        <v>920.96</v>
      </c>
      <c r="AC5616">
        <v>6553.51</v>
      </c>
      <c r="AD5616" t="s">
        <v>41</v>
      </c>
      <c r="AE5616" t="s">
        <v>42</v>
      </c>
      <c r="AF5616" t="s">
        <v>42</v>
      </c>
      <c r="AG5616">
        <f t="shared" si="174"/>
        <v>0</v>
      </c>
      <c r="AH5616" t="str" cm="1">
        <f t="array" ref="AH5616">_xlfn.IFS(
X5616&lt;=20, "&lt;20",
AND(X5616&gt;=20, X5616&lt;50), "20-50",
AND(X5616&gt;=50, X5616&lt;100), "50-100",
X5616&gt;=100, "&gt;100"
)</f>
        <v>50-100</v>
      </c>
      <c r="AI5616">
        <f t="shared" si="175"/>
        <v>0</v>
      </c>
      <c r="AJ5616" t="str" cm="1">
        <f t="array" ref="AJ5616">_xlfn.IFS(
C5616&lt;=20, "&lt;20",
AND(C5616&gt;=20, C5616&lt;35), "20-35",
AND(C5616&gt;=35, C5616&lt;50), "35-50",
C5616&gt;=50, "50-100"
)</f>
        <v>20-35</v>
      </c>
      <c r="AK5616" t="str" cm="1">
        <f t="array" ref="AK5616">_xlfn.IFS(
G5616&lt;6, "&lt;6",
AND(G5616&gt;=6, G5616&lt;12), "6-12",
AND(G5616&gt;=12, G5616&lt;18), "12-18",  AND(G5616&gt;=18, G5616&lt;24), "18-24", G5616&gt;=24, "24-36")</f>
        <v>18-24</v>
      </c>
    </row>
    <row r="5617" spans="1:37" x14ac:dyDescent="0.3">
      <c r="A5617" t="s">
        <v>5717</v>
      </c>
      <c r="B5617" t="s">
        <v>44</v>
      </c>
      <c r="C5617">
        <v>71</v>
      </c>
      <c r="D5617" t="s">
        <v>34</v>
      </c>
      <c r="E5617" t="s">
        <v>74</v>
      </c>
      <c r="F5617">
        <v>0</v>
      </c>
      <c r="G5617">
        <v>12</v>
      </c>
      <c r="H5617" t="s">
        <v>36</v>
      </c>
      <c r="I5617" t="s">
        <v>37</v>
      </c>
      <c r="J5617" t="s">
        <v>34</v>
      </c>
      <c r="K5617" t="s">
        <v>37</v>
      </c>
      <c r="L5617" t="s">
        <v>50</v>
      </c>
      <c r="M5617" t="s">
        <v>34</v>
      </c>
      <c r="N5617" t="s">
        <v>34</v>
      </c>
      <c r="O5617" t="s">
        <v>34</v>
      </c>
      <c r="P5617" t="s">
        <v>34</v>
      </c>
      <c r="Q5617" t="s">
        <v>34</v>
      </c>
      <c r="R5617" t="s">
        <v>34</v>
      </c>
      <c r="S5617" t="s">
        <v>34</v>
      </c>
      <c r="T5617" t="s">
        <v>37</v>
      </c>
      <c r="U5617" t="s">
        <v>46</v>
      </c>
      <c r="V5617" t="s">
        <v>37</v>
      </c>
      <c r="W5617" t="s">
        <v>51</v>
      </c>
      <c r="X5617">
        <v>69.650000000000006</v>
      </c>
      <c r="Y5617">
        <v>69.650000000000006</v>
      </c>
      <c r="Z5617">
        <v>0</v>
      </c>
      <c r="AA5617">
        <v>0</v>
      </c>
      <c r="AB5617">
        <v>7.23</v>
      </c>
      <c r="AC5617">
        <v>76.88</v>
      </c>
      <c r="AD5617" t="s">
        <v>52</v>
      </c>
      <c r="AE5617" t="s">
        <v>94</v>
      </c>
      <c r="AF5617" t="s">
        <v>95</v>
      </c>
      <c r="AG5617">
        <f t="shared" si="174"/>
        <v>1</v>
      </c>
      <c r="AH5617" t="str" cm="1">
        <f t="array" ref="AH5617">_xlfn.IFS(
X5617&lt;=20, "&lt;20",
AND(X5617&gt;=20, X5617&lt;50), "20-50",
AND(X5617&gt;=50, X5617&lt;100), "50-100",
X5617&gt;=100, "&gt;100"
)</f>
        <v>50-100</v>
      </c>
      <c r="AI5617">
        <f t="shared" si="175"/>
        <v>0</v>
      </c>
      <c r="AJ5617" t="str" cm="1">
        <f t="array" ref="AJ5617">_xlfn.IFS(
C5617&lt;=20, "&lt;20",
AND(C5617&gt;=20, C5617&lt;35), "20-35",
AND(C5617&gt;=35, C5617&lt;50), "35-50",
C5617&gt;=50, "50-100"
)</f>
        <v>50-100</v>
      </c>
      <c r="AK5617" t="str" cm="1">
        <f t="array" ref="AK5617">_xlfn.IFS(
G5617&lt;6, "&lt;6",
AND(G5617&gt;=6, G5617&lt;12), "6-12",
AND(G5617&gt;=12, G5617&lt;18), "12-18",  AND(G5617&gt;=18, G5617&lt;24), "18-24", G5617&gt;=24, "24-36")</f>
        <v>12-18</v>
      </c>
    </row>
    <row r="5618" spans="1:37" x14ac:dyDescent="0.3">
      <c r="A5618" t="s">
        <v>5718</v>
      </c>
      <c r="B5618" t="s">
        <v>33</v>
      </c>
      <c r="C5618">
        <v>72</v>
      </c>
      <c r="D5618" t="s">
        <v>37</v>
      </c>
      <c r="E5618" t="s">
        <v>90</v>
      </c>
      <c r="F5618">
        <v>1</v>
      </c>
      <c r="G5618">
        <v>17</v>
      </c>
      <c r="H5618" t="s">
        <v>36</v>
      </c>
      <c r="I5618" t="s">
        <v>37</v>
      </c>
      <c r="J5618" t="s">
        <v>37</v>
      </c>
      <c r="K5618" t="s">
        <v>37</v>
      </c>
      <c r="L5618" t="s">
        <v>50</v>
      </c>
      <c r="M5618" t="s">
        <v>34</v>
      </c>
      <c r="N5618" t="s">
        <v>34</v>
      </c>
      <c r="O5618" t="s">
        <v>34</v>
      </c>
      <c r="P5618" t="s">
        <v>34</v>
      </c>
      <c r="Q5618" t="s">
        <v>34</v>
      </c>
      <c r="R5618" t="s">
        <v>37</v>
      </c>
      <c r="S5618" t="s">
        <v>37</v>
      </c>
      <c r="T5618" t="s">
        <v>37</v>
      </c>
      <c r="U5618" t="s">
        <v>46</v>
      </c>
      <c r="V5618" t="s">
        <v>37</v>
      </c>
      <c r="W5618" t="s">
        <v>51</v>
      </c>
      <c r="X5618">
        <v>85.25</v>
      </c>
      <c r="Y5618">
        <v>2287.25</v>
      </c>
      <c r="Z5618">
        <v>0</v>
      </c>
      <c r="AA5618">
        <v>0</v>
      </c>
      <c r="AB5618">
        <v>841.59</v>
      </c>
      <c r="AC5618">
        <v>3128.84</v>
      </c>
      <c r="AD5618" t="s">
        <v>52</v>
      </c>
      <c r="AE5618" t="s">
        <v>53</v>
      </c>
      <c r="AF5618" t="s">
        <v>54</v>
      </c>
      <c r="AG5618">
        <f t="shared" si="174"/>
        <v>1</v>
      </c>
      <c r="AH5618" t="str" cm="1">
        <f t="array" ref="AH5618">_xlfn.IFS(
X5618&lt;=20, "&lt;20",
AND(X5618&gt;=20, X5618&lt;50), "20-50",
AND(X5618&gt;=50, X5618&lt;100), "50-100",
X5618&gt;=100, "&gt;100"
)</f>
        <v>50-100</v>
      </c>
      <c r="AI5618">
        <f t="shared" si="175"/>
        <v>0</v>
      </c>
      <c r="AJ5618" t="str" cm="1">
        <f t="array" ref="AJ5618">_xlfn.IFS(
C5618&lt;=20, "&lt;20",
AND(C5618&gt;=20, C5618&lt;35), "20-35",
AND(C5618&gt;=35, C5618&lt;50), "35-50",
C5618&gt;=50, "50-100"
)</f>
        <v>50-100</v>
      </c>
      <c r="AK5618" t="str" cm="1">
        <f t="array" ref="AK5618">_xlfn.IFS(
G5618&lt;6, "&lt;6",
AND(G5618&gt;=6, G5618&lt;12), "6-12",
AND(G5618&gt;=12, G5618&lt;18), "12-18",  AND(G5618&gt;=18, G5618&lt;24), "18-24", G5618&gt;=24, "24-36")</f>
        <v>12-18</v>
      </c>
    </row>
    <row r="5619" spans="1:37" x14ac:dyDescent="0.3">
      <c r="A5619" t="s">
        <v>5719</v>
      </c>
      <c r="B5619" t="s">
        <v>33</v>
      </c>
      <c r="C5619">
        <v>30</v>
      </c>
      <c r="D5619" t="s">
        <v>34</v>
      </c>
      <c r="E5619" t="s">
        <v>164</v>
      </c>
      <c r="F5619">
        <v>6</v>
      </c>
      <c r="G5619">
        <v>34</v>
      </c>
      <c r="H5619" t="s">
        <v>36</v>
      </c>
      <c r="I5619" t="s">
        <v>37</v>
      </c>
      <c r="J5619" t="s">
        <v>34</v>
      </c>
      <c r="K5619" t="s">
        <v>37</v>
      </c>
      <c r="L5619" t="s">
        <v>50</v>
      </c>
      <c r="M5619" t="s">
        <v>37</v>
      </c>
      <c r="N5619" t="s">
        <v>34</v>
      </c>
      <c r="O5619" t="s">
        <v>34</v>
      </c>
      <c r="P5619" t="s">
        <v>34</v>
      </c>
      <c r="Q5619" t="s">
        <v>37</v>
      </c>
      <c r="R5619" t="s">
        <v>37</v>
      </c>
      <c r="S5619" t="s">
        <v>37</v>
      </c>
      <c r="T5619" t="s">
        <v>34</v>
      </c>
      <c r="U5619" t="s">
        <v>46</v>
      </c>
      <c r="V5619" t="s">
        <v>37</v>
      </c>
      <c r="W5619" t="s">
        <v>51</v>
      </c>
      <c r="X5619">
        <v>94.25</v>
      </c>
      <c r="Y5619">
        <v>1483.25</v>
      </c>
      <c r="Z5619">
        <v>0</v>
      </c>
      <c r="AA5619">
        <v>140</v>
      </c>
      <c r="AB5619">
        <v>327.04000000000002</v>
      </c>
      <c r="AC5619">
        <v>1950.29</v>
      </c>
      <c r="AD5619" t="s">
        <v>52</v>
      </c>
      <c r="AE5619" t="s">
        <v>53</v>
      </c>
      <c r="AF5619" t="s">
        <v>155</v>
      </c>
      <c r="AG5619">
        <f t="shared" si="174"/>
        <v>1</v>
      </c>
      <c r="AH5619" t="str" cm="1">
        <f t="array" ref="AH5619">_xlfn.IFS(
X5619&lt;=20, "&lt;20",
AND(X5619&gt;=20, X5619&lt;50), "20-50",
AND(X5619&gt;=50, X5619&lt;100), "50-100",
X5619&gt;=100, "&gt;100"
)</f>
        <v>50-100</v>
      </c>
      <c r="AI5619">
        <f t="shared" si="175"/>
        <v>0</v>
      </c>
      <c r="AJ5619" t="str" cm="1">
        <f t="array" ref="AJ5619">_xlfn.IFS(
C5619&lt;=20, "&lt;20",
AND(C5619&gt;=20, C5619&lt;35), "20-35",
AND(C5619&gt;=35, C5619&lt;50), "35-50",
C5619&gt;=50, "50-100"
)</f>
        <v>20-35</v>
      </c>
      <c r="AK5619" t="str" cm="1">
        <f t="array" ref="AK5619">_xlfn.IFS(
G5619&lt;6, "&lt;6",
AND(G5619&gt;=6, G5619&lt;12), "6-12",
AND(G5619&gt;=12, G5619&lt;18), "12-18",  AND(G5619&gt;=18, G5619&lt;24), "18-24", G5619&gt;=24, "24-36")</f>
        <v>24-36</v>
      </c>
    </row>
    <row r="5620" spans="1:37" x14ac:dyDescent="0.3">
      <c r="A5620" t="s">
        <v>5720</v>
      </c>
      <c r="B5620" t="s">
        <v>44</v>
      </c>
      <c r="C5620">
        <v>45</v>
      </c>
      <c r="D5620" t="s">
        <v>34</v>
      </c>
      <c r="E5620" t="s">
        <v>45</v>
      </c>
      <c r="F5620">
        <v>4</v>
      </c>
      <c r="G5620">
        <v>16</v>
      </c>
      <c r="H5620" t="s">
        <v>49</v>
      </c>
      <c r="I5620" t="s">
        <v>37</v>
      </c>
      <c r="J5620" t="s">
        <v>34</v>
      </c>
      <c r="K5620" t="s">
        <v>37</v>
      </c>
      <c r="L5620" t="s">
        <v>72</v>
      </c>
      <c r="M5620" t="s">
        <v>34</v>
      </c>
      <c r="N5620" t="s">
        <v>34</v>
      </c>
      <c r="O5620" t="s">
        <v>37</v>
      </c>
      <c r="P5620" t="s">
        <v>34</v>
      </c>
      <c r="Q5620" t="s">
        <v>34</v>
      </c>
      <c r="R5620" t="s">
        <v>34</v>
      </c>
      <c r="S5620" t="s">
        <v>34</v>
      </c>
      <c r="T5620" t="s">
        <v>37</v>
      </c>
      <c r="U5620" t="s">
        <v>46</v>
      </c>
      <c r="V5620" t="s">
        <v>37</v>
      </c>
      <c r="W5620" t="s">
        <v>51</v>
      </c>
      <c r="X5620">
        <v>49.85</v>
      </c>
      <c r="Y5620">
        <v>49.85</v>
      </c>
      <c r="Z5620">
        <v>0</v>
      </c>
      <c r="AA5620">
        <v>0</v>
      </c>
      <c r="AB5620">
        <v>42.55</v>
      </c>
      <c r="AC5620">
        <v>92.4</v>
      </c>
      <c r="AD5620" t="s">
        <v>85</v>
      </c>
      <c r="AE5620" t="s">
        <v>42</v>
      </c>
      <c r="AF5620" t="s">
        <v>42</v>
      </c>
      <c r="AG5620">
        <f t="shared" si="174"/>
        <v>0</v>
      </c>
      <c r="AH5620" t="str" cm="1">
        <f t="array" ref="AH5620">_xlfn.IFS(
X5620&lt;=20, "&lt;20",
AND(X5620&gt;=20, X5620&lt;50), "20-50",
AND(X5620&gt;=50, X5620&lt;100), "50-100",
X5620&gt;=100, "&gt;100"
)</f>
        <v>20-50</v>
      </c>
      <c r="AI5620">
        <f t="shared" si="175"/>
        <v>1</v>
      </c>
      <c r="AJ5620" t="str" cm="1">
        <f t="array" ref="AJ5620">_xlfn.IFS(
C5620&lt;=20, "&lt;20",
AND(C5620&gt;=20, C5620&lt;35), "20-35",
AND(C5620&gt;=35, C5620&lt;50), "35-50",
C5620&gt;=50, "50-100"
)</f>
        <v>35-50</v>
      </c>
      <c r="AK5620" t="str" cm="1">
        <f t="array" ref="AK5620">_xlfn.IFS(
G5620&lt;6, "&lt;6",
AND(G5620&gt;=6, G5620&lt;12), "6-12",
AND(G5620&gt;=12, G5620&lt;18), "12-18",  AND(G5620&gt;=18, G5620&lt;24), "18-24", G5620&gt;=24, "24-36")</f>
        <v>12-18</v>
      </c>
    </row>
    <row r="5621" spans="1:37" x14ac:dyDescent="0.3">
      <c r="A5621" t="s">
        <v>5721</v>
      </c>
      <c r="B5621" t="s">
        <v>33</v>
      </c>
      <c r="C5621">
        <v>79</v>
      </c>
      <c r="D5621" t="s">
        <v>34</v>
      </c>
      <c r="E5621" t="s">
        <v>87</v>
      </c>
      <c r="F5621">
        <v>0</v>
      </c>
      <c r="G5621">
        <v>25</v>
      </c>
      <c r="H5621" t="s">
        <v>70</v>
      </c>
      <c r="I5621" t="s">
        <v>37</v>
      </c>
      <c r="J5621" t="s">
        <v>34</v>
      </c>
      <c r="K5621" t="s">
        <v>37</v>
      </c>
      <c r="L5621" t="s">
        <v>50</v>
      </c>
      <c r="M5621" t="s">
        <v>34</v>
      </c>
      <c r="N5621" t="s">
        <v>37</v>
      </c>
      <c r="O5621" t="s">
        <v>37</v>
      </c>
      <c r="P5621" t="s">
        <v>34</v>
      </c>
      <c r="Q5621" t="s">
        <v>37</v>
      </c>
      <c r="R5621" t="s">
        <v>37</v>
      </c>
      <c r="S5621" t="s">
        <v>37</v>
      </c>
      <c r="T5621" t="s">
        <v>37</v>
      </c>
      <c r="U5621" t="s">
        <v>67</v>
      </c>
      <c r="V5621" t="s">
        <v>37</v>
      </c>
      <c r="W5621" t="s">
        <v>51</v>
      </c>
      <c r="X5621">
        <v>99.1</v>
      </c>
      <c r="Y5621">
        <v>6496.15</v>
      </c>
      <c r="Z5621">
        <v>0</v>
      </c>
      <c r="AA5621">
        <v>0</v>
      </c>
      <c r="AB5621">
        <v>1184.95</v>
      </c>
      <c r="AC5621">
        <v>7681.1</v>
      </c>
      <c r="AD5621" t="s">
        <v>41</v>
      </c>
      <c r="AE5621" t="s">
        <v>42</v>
      </c>
      <c r="AF5621" t="s">
        <v>42</v>
      </c>
      <c r="AG5621">
        <f t="shared" si="174"/>
        <v>0</v>
      </c>
      <c r="AH5621" t="str" cm="1">
        <f t="array" ref="AH5621">_xlfn.IFS(
X5621&lt;=20, "&lt;20",
AND(X5621&gt;=20, X5621&lt;50), "20-50",
AND(X5621&gt;=50, X5621&lt;100), "50-100",
X5621&gt;=100, "&gt;100"
)</f>
        <v>50-100</v>
      </c>
      <c r="AI5621">
        <f t="shared" si="175"/>
        <v>0</v>
      </c>
      <c r="AJ5621" t="str" cm="1">
        <f t="array" ref="AJ5621">_xlfn.IFS(
C5621&lt;=20, "&lt;20",
AND(C5621&gt;=20, C5621&lt;35), "20-35",
AND(C5621&gt;=35, C5621&lt;50), "35-50",
C5621&gt;=50, "50-100"
)</f>
        <v>50-100</v>
      </c>
      <c r="AK5621" t="str" cm="1">
        <f t="array" ref="AK5621">_xlfn.IFS(
G5621&lt;6, "&lt;6",
AND(G5621&gt;=6, G5621&lt;12), "6-12",
AND(G5621&gt;=12, G5621&lt;18), "12-18",  AND(G5621&gt;=18, G5621&lt;24), "18-24", G5621&gt;=24, "24-36")</f>
        <v>24-36</v>
      </c>
    </row>
    <row r="5622" spans="1:37" x14ac:dyDescent="0.3">
      <c r="A5622" t="s">
        <v>5722</v>
      </c>
      <c r="B5622" t="s">
        <v>33</v>
      </c>
      <c r="C5622">
        <v>64</v>
      </c>
      <c r="D5622" t="s">
        <v>34</v>
      </c>
      <c r="E5622" t="s">
        <v>48</v>
      </c>
      <c r="F5622">
        <v>13</v>
      </c>
      <c r="G5622">
        <v>20</v>
      </c>
      <c r="H5622" t="s">
        <v>66</v>
      </c>
      <c r="I5622" t="s">
        <v>37</v>
      </c>
      <c r="J5622" t="s">
        <v>37</v>
      </c>
      <c r="K5622" t="s">
        <v>37</v>
      </c>
      <c r="L5622" t="s">
        <v>50</v>
      </c>
      <c r="M5622" t="s">
        <v>37</v>
      </c>
      <c r="N5622" t="s">
        <v>37</v>
      </c>
      <c r="O5622" t="s">
        <v>34</v>
      </c>
      <c r="P5622" t="s">
        <v>37</v>
      </c>
      <c r="Q5622" t="s">
        <v>37</v>
      </c>
      <c r="R5622" t="s">
        <v>34</v>
      </c>
      <c r="S5622" t="s">
        <v>34</v>
      </c>
      <c r="T5622" t="s">
        <v>37</v>
      </c>
      <c r="U5622" t="s">
        <v>39</v>
      </c>
      <c r="V5622" t="s">
        <v>37</v>
      </c>
      <c r="W5622" t="s">
        <v>40</v>
      </c>
      <c r="X5622">
        <v>99.65</v>
      </c>
      <c r="Y5622">
        <v>7181.25</v>
      </c>
      <c r="Z5622">
        <v>0</v>
      </c>
      <c r="AA5622">
        <v>0</v>
      </c>
      <c r="AB5622">
        <v>277.61</v>
      </c>
      <c r="AC5622">
        <v>7458.86</v>
      </c>
      <c r="AD5622" t="s">
        <v>41</v>
      </c>
      <c r="AE5622" t="s">
        <v>42</v>
      </c>
      <c r="AF5622" t="s">
        <v>42</v>
      </c>
      <c r="AG5622">
        <f t="shared" si="174"/>
        <v>0</v>
      </c>
      <c r="AH5622" t="str" cm="1">
        <f t="array" ref="AH5622">_xlfn.IFS(
X5622&lt;=20, "&lt;20",
AND(X5622&gt;=20, X5622&lt;50), "20-50",
AND(X5622&gt;=50, X5622&lt;100), "50-100",
X5622&gt;=100, "&gt;100"
)</f>
        <v>50-100</v>
      </c>
      <c r="AI5622">
        <f t="shared" si="175"/>
        <v>0</v>
      </c>
      <c r="AJ5622" t="str" cm="1">
        <f t="array" ref="AJ5622">_xlfn.IFS(
C5622&lt;=20, "&lt;20",
AND(C5622&gt;=20, C5622&lt;35), "20-35",
AND(C5622&gt;=35, C5622&lt;50), "35-50",
C5622&gt;=50, "50-100"
)</f>
        <v>50-100</v>
      </c>
      <c r="AK5622" t="str" cm="1">
        <f t="array" ref="AK5622">_xlfn.IFS(
G5622&lt;6, "&lt;6",
AND(G5622&gt;=6, G5622&lt;12), "6-12",
AND(G5622&gt;=12, G5622&lt;18), "12-18",  AND(G5622&gt;=18, G5622&lt;24), "18-24", G5622&gt;=24, "24-36")</f>
        <v>18-24</v>
      </c>
    </row>
    <row r="5623" spans="1:37" x14ac:dyDescent="0.3">
      <c r="A5623" t="s">
        <v>5723</v>
      </c>
      <c r="B5623" t="s">
        <v>44</v>
      </c>
      <c r="C5623">
        <v>43</v>
      </c>
      <c r="D5623" t="s">
        <v>34</v>
      </c>
      <c r="E5623" t="s">
        <v>124</v>
      </c>
      <c r="F5623">
        <v>13</v>
      </c>
      <c r="G5623">
        <v>28</v>
      </c>
      <c r="H5623" t="s">
        <v>36</v>
      </c>
      <c r="I5623" t="s">
        <v>37</v>
      </c>
      <c r="J5623" t="s">
        <v>37</v>
      </c>
      <c r="K5623" t="s">
        <v>37</v>
      </c>
      <c r="L5623" t="s">
        <v>50</v>
      </c>
      <c r="M5623" t="s">
        <v>34</v>
      </c>
      <c r="N5623" t="s">
        <v>34</v>
      </c>
      <c r="O5623" t="s">
        <v>34</v>
      </c>
      <c r="P5623" t="s">
        <v>34</v>
      </c>
      <c r="Q5623" t="s">
        <v>34</v>
      </c>
      <c r="R5623" t="s">
        <v>34</v>
      </c>
      <c r="S5623" t="s">
        <v>34</v>
      </c>
      <c r="T5623" t="s">
        <v>37</v>
      </c>
      <c r="U5623" t="s">
        <v>46</v>
      </c>
      <c r="V5623" t="s">
        <v>37</v>
      </c>
      <c r="W5623" t="s">
        <v>51</v>
      </c>
      <c r="X5623">
        <v>74.75</v>
      </c>
      <c r="Y5623">
        <v>799.65</v>
      </c>
      <c r="Z5623">
        <v>0</v>
      </c>
      <c r="AA5623">
        <v>0</v>
      </c>
      <c r="AB5623">
        <v>56.3</v>
      </c>
      <c r="AC5623">
        <v>855.95</v>
      </c>
      <c r="AD5623" t="s">
        <v>52</v>
      </c>
      <c r="AE5623" t="s">
        <v>94</v>
      </c>
      <c r="AF5623" t="s">
        <v>95</v>
      </c>
      <c r="AG5623">
        <f t="shared" si="174"/>
        <v>1</v>
      </c>
      <c r="AH5623" t="str" cm="1">
        <f t="array" ref="AH5623">_xlfn.IFS(
X5623&lt;=20, "&lt;20",
AND(X5623&gt;=20, X5623&lt;50), "20-50",
AND(X5623&gt;=50, X5623&lt;100), "50-100",
X5623&gt;=100, "&gt;100"
)</f>
        <v>50-100</v>
      </c>
      <c r="AI5623">
        <f t="shared" si="175"/>
        <v>0</v>
      </c>
      <c r="AJ5623" t="str" cm="1">
        <f t="array" ref="AJ5623">_xlfn.IFS(
C5623&lt;=20, "&lt;20",
AND(C5623&gt;=20, C5623&lt;35), "20-35",
AND(C5623&gt;=35, C5623&lt;50), "35-50",
C5623&gt;=50, "50-100"
)</f>
        <v>35-50</v>
      </c>
      <c r="AK5623" t="str" cm="1">
        <f t="array" ref="AK5623">_xlfn.IFS(
G5623&lt;6, "&lt;6",
AND(G5623&gt;=6, G5623&lt;12), "6-12",
AND(G5623&gt;=12, G5623&lt;18), "12-18",  AND(G5623&gt;=18, G5623&lt;24), "18-24", G5623&gt;=24, "24-36")</f>
        <v>24-36</v>
      </c>
    </row>
    <row r="5624" spans="1:37" x14ac:dyDescent="0.3">
      <c r="A5624" t="s">
        <v>5724</v>
      </c>
      <c r="B5624" t="s">
        <v>33</v>
      </c>
      <c r="C5624">
        <v>25</v>
      </c>
      <c r="D5624" t="s">
        <v>34</v>
      </c>
      <c r="E5624" t="s">
        <v>103</v>
      </c>
      <c r="F5624">
        <v>11</v>
      </c>
      <c r="G5624">
        <v>33</v>
      </c>
      <c r="H5624" t="s">
        <v>57</v>
      </c>
      <c r="I5624" t="s">
        <v>34</v>
      </c>
      <c r="J5624" t="s">
        <v>34</v>
      </c>
      <c r="K5624" t="s">
        <v>37</v>
      </c>
      <c r="L5624" t="s">
        <v>38</v>
      </c>
      <c r="M5624" t="s">
        <v>34</v>
      </c>
      <c r="N5624" t="s">
        <v>34</v>
      </c>
      <c r="O5624" t="s">
        <v>34</v>
      </c>
      <c r="P5624" t="s">
        <v>34</v>
      </c>
      <c r="Q5624" t="s">
        <v>34</v>
      </c>
      <c r="R5624" t="s">
        <v>37</v>
      </c>
      <c r="S5624" t="s">
        <v>37</v>
      </c>
      <c r="T5624" t="s">
        <v>37</v>
      </c>
      <c r="U5624" t="s">
        <v>46</v>
      </c>
      <c r="V5624" t="s">
        <v>37</v>
      </c>
      <c r="W5624" t="s">
        <v>51</v>
      </c>
      <c r="X5624">
        <v>-3</v>
      </c>
      <c r="Y5624">
        <v>446.1</v>
      </c>
      <c r="Z5624">
        <v>0</v>
      </c>
      <c r="AA5624">
        <v>0</v>
      </c>
      <c r="AB5624">
        <v>0</v>
      </c>
      <c r="AC5624">
        <v>446.1</v>
      </c>
      <c r="AD5624" t="s">
        <v>52</v>
      </c>
      <c r="AE5624" t="s">
        <v>104</v>
      </c>
      <c r="AF5624" t="s">
        <v>105</v>
      </c>
      <c r="AG5624">
        <f t="shared" si="174"/>
        <v>1</v>
      </c>
      <c r="AH5624" t="str" cm="1">
        <f t="array" ref="AH5624">_xlfn.IFS(
X5624&lt;=20, "&lt;20",
AND(X5624&gt;=20, X5624&lt;50), "20-50",
AND(X5624&gt;=50, X5624&lt;100), "50-100",
X5624&gt;=100, "&gt;100"
)</f>
        <v>&lt;20</v>
      </c>
      <c r="AI5624">
        <f t="shared" si="175"/>
        <v>0</v>
      </c>
      <c r="AJ5624" t="str" cm="1">
        <f t="array" ref="AJ5624">_xlfn.IFS(
C5624&lt;=20, "&lt;20",
AND(C5624&gt;=20, C5624&lt;35), "20-35",
AND(C5624&gt;=35, C5624&lt;50), "35-50",
C5624&gt;=50, "50-100"
)</f>
        <v>20-35</v>
      </c>
      <c r="AK5624" t="str" cm="1">
        <f t="array" ref="AK5624">_xlfn.IFS(
G5624&lt;6, "&lt;6",
AND(G5624&gt;=6, G5624&lt;12), "6-12",
AND(G5624&gt;=12, G5624&lt;18), "12-18",  AND(G5624&gt;=18, G5624&lt;24), "18-24", G5624&gt;=24, "24-36")</f>
        <v>24-36</v>
      </c>
    </row>
    <row r="5625" spans="1:37" x14ac:dyDescent="0.3">
      <c r="A5625" t="s">
        <v>5725</v>
      </c>
      <c r="B5625" t="s">
        <v>44</v>
      </c>
      <c r="C5625">
        <v>55</v>
      </c>
      <c r="D5625" t="s">
        <v>37</v>
      </c>
      <c r="E5625" t="s">
        <v>45</v>
      </c>
      <c r="F5625">
        <v>7</v>
      </c>
      <c r="G5625">
        <v>16</v>
      </c>
      <c r="H5625" t="s">
        <v>110</v>
      </c>
      <c r="I5625" t="s">
        <v>37</v>
      </c>
      <c r="J5625" t="s">
        <v>34</v>
      </c>
      <c r="K5625" t="s">
        <v>34</v>
      </c>
      <c r="L5625" t="s">
        <v>34</v>
      </c>
      <c r="M5625" t="s">
        <v>34</v>
      </c>
      <c r="N5625" t="s">
        <v>34</v>
      </c>
      <c r="O5625" t="s">
        <v>34</v>
      </c>
      <c r="P5625" t="s">
        <v>34</v>
      </c>
      <c r="Q5625" t="s">
        <v>34</v>
      </c>
      <c r="R5625" t="s">
        <v>34</v>
      </c>
      <c r="S5625" t="s">
        <v>34</v>
      </c>
      <c r="T5625" t="s">
        <v>34</v>
      </c>
      <c r="U5625" t="s">
        <v>67</v>
      </c>
      <c r="V5625" t="s">
        <v>37</v>
      </c>
      <c r="W5625" t="s">
        <v>40</v>
      </c>
      <c r="X5625">
        <v>21.1</v>
      </c>
      <c r="Y5625">
        <v>490.65</v>
      </c>
      <c r="Z5625">
        <v>0</v>
      </c>
      <c r="AA5625">
        <v>0</v>
      </c>
      <c r="AB5625">
        <v>494.4</v>
      </c>
      <c r="AC5625">
        <v>985.05</v>
      </c>
      <c r="AD5625" t="s">
        <v>41</v>
      </c>
      <c r="AE5625" t="s">
        <v>42</v>
      </c>
      <c r="AF5625" t="s">
        <v>42</v>
      </c>
      <c r="AG5625">
        <f t="shared" si="174"/>
        <v>0</v>
      </c>
      <c r="AH5625" t="str" cm="1">
        <f t="array" ref="AH5625">_xlfn.IFS(
X5625&lt;=20, "&lt;20",
AND(X5625&gt;=20, X5625&lt;50), "20-50",
AND(X5625&gt;=50, X5625&lt;100), "50-100",
X5625&gt;=100, "&gt;100"
)</f>
        <v>20-50</v>
      </c>
      <c r="AI5625">
        <f t="shared" si="175"/>
        <v>0</v>
      </c>
      <c r="AJ5625" t="str" cm="1">
        <f t="array" ref="AJ5625">_xlfn.IFS(
C5625&lt;=20, "&lt;20",
AND(C5625&gt;=20, C5625&lt;35), "20-35",
AND(C5625&gt;=35, C5625&lt;50), "35-50",
C5625&gt;=50, "50-100"
)</f>
        <v>50-100</v>
      </c>
      <c r="AK5625" t="str" cm="1">
        <f t="array" ref="AK5625">_xlfn.IFS(
G5625&lt;6, "&lt;6",
AND(G5625&gt;=6, G5625&lt;12), "6-12",
AND(G5625&gt;=12, G5625&lt;18), "12-18",  AND(G5625&gt;=18, G5625&lt;24), "18-24", G5625&gt;=24, "24-36")</f>
        <v>12-18</v>
      </c>
    </row>
    <row r="5626" spans="1:37" x14ac:dyDescent="0.3">
      <c r="A5626" t="s">
        <v>5726</v>
      </c>
      <c r="B5626" t="s">
        <v>44</v>
      </c>
      <c r="C5626">
        <v>50</v>
      </c>
      <c r="D5626" t="s">
        <v>37</v>
      </c>
      <c r="E5626" t="s">
        <v>64</v>
      </c>
      <c r="F5626">
        <v>13</v>
      </c>
      <c r="G5626">
        <v>4</v>
      </c>
      <c r="H5626" t="s">
        <v>36</v>
      </c>
      <c r="I5626" t="s">
        <v>34</v>
      </c>
      <c r="J5626" t="s">
        <v>34</v>
      </c>
      <c r="K5626" t="s">
        <v>37</v>
      </c>
      <c r="L5626" t="s">
        <v>38</v>
      </c>
      <c r="M5626" t="s">
        <v>37</v>
      </c>
      <c r="N5626" t="s">
        <v>34</v>
      </c>
      <c r="O5626" t="s">
        <v>34</v>
      </c>
      <c r="P5626" t="s">
        <v>37</v>
      </c>
      <c r="Q5626" t="s">
        <v>34</v>
      </c>
      <c r="R5626" t="s">
        <v>34</v>
      </c>
      <c r="S5626" t="s">
        <v>34</v>
      </c>
      <c r="T5626" t="s">
        <v>37</v>
      </c>
      <c r="U5626" t="s">
        <v>67</v>
      </c>
      <c r="V5626" t="s">
        <v>34</v>
      </c>
      <c r="W5626" t="s">
        <v>40</v>
      </c>
      <c r="X5626">
        <v>35.700000000000003</v>
      </c>
      <c r="Y5626">
        <v>2545.6999999999998</v>
      </c>
      <c r="Z5626">
        <v>0</v>
      </c>
      <c r="AA5626">
        <v>0</v>
      </c>
      <c r="AB5626">
        <v>0</v>
      </c>
      <c r="AC5626">
        <v>2545.6999999999998</v>
      </c>
      <c r="AD5626" t="s">
        <v>41</v>
      </c>
      <c r="AE5626" t="s">
        <v>42</v>
      </c>
      <c r="AF5626" t="s">
        <v>42</v>
      </c>
      <c r="AG5626">
        <f t="shared" si="174"/>
        <v>0</v>
      </c>
      <c r="AH5626" t="str" cm="1">
        <f t="array" ref="AH5626">_xlfn.IFS(
X5626&lt;=20, "&lt;20",
AND(X5626&gt;=20, X5626&lt;50), "20-50",
AND(X5626&gt;=50, X5626&lt;100), "50-100",
X5626&gt;=100, "&gt;100"
)</f>
        <v>20-50</v>
      </c>
      <c r="AI5626">
        <f t="shared" si="175"/>
        <v>0</v>
      </c>
      <c r="AJ5626" t="str" cm="1">
        <f t="array" ref="AJ5626">_xlfn.IFS(
C5626&lt;=20, "&lt;20",
AND(C5626&gt;=20, C5626&lt;35), "20-35",
AND(C5626&gt;=35, C5626&lt;50), "35-50",
C5626&gt;=50, "50-100"
)</f>
        <v>50-100</v>
      </c>
      <c r="AK5626" t="str" cm="1">
        <f t="array" ref="AK5626">_xlfn.IFS(
G5626&lt;6, "&lt;6",
AND(G5626&gt;=6, G5626&lt;12), "6-12",
AND(G5626&gt;=12, G5626&lt;18), "12-18",  AND(G5626&gt;=18, G5626&lt;24), "18-24", G5626&gt;=24, "24-36")</f>
        <v>&lt;6</v>
      </c>
    </row>
    <row r="5627" spans="1:37" x14ac:dyDescent="0.3">
      <c r="A5627" t="s">
        <v>5727</v>
      </c>
      <c r="B5627" t="s">
        <v>33</v>
      </c>
      <c r="C5627">
        <v>64</v>
      </c>
      <c r="D5627" t="s">
        <v>37</v>
      </c>
      <c r="E5627" t="s">
        <v>158</v>
      </c>
      <c r="F5627">
        <v>8</v>
      </c>
      <c r="G5627">
        <v>17</v>
      </c>
      <c r="H5627" t="s">
        <v>57</v>
      </c>
      <c r="I5627" t="s">
        <v>34</v>
      </c>
      <c r="J5627" t="s">
        <v>34</v>
      </c>
      <c r="K5627" t="s">
        <v>37</v>
      </c>
      <c r="L5627" t="s">
        <v>38</v>
      </c>
      <c r="M5627" t="s">
        <v>34</v>
      </c>
      <c r="N5627" t="s">
        <v>37</v>
      </c>
      <c r="O5627" t="s">
        <v>34</v>
      </c>
      <c r="P5627" t="s">
        <v>34</v>
      </c>
      <c r="Q5627" t="s">
        <v>34</v>
      </c>
      <c r="R5627" t="s">
        <v>34</v>
      </c>
      <c r="S5627" t="s">
        <v>34</v>
      </c>
      <c r="T5627" t="s">
        <v>37</v>
      </c>
      <c r="U5627" t="s">
        <v>46</v>
      </c>
      <c r="V5627" t="s">
        <v>37</v>
      </c>
      <c r="W5627" t="s">
        <v>143</v>
      </c>
      <c r="X5627">
        <v>31.1</v>
      </c>
      <c r="Y5627">
        <v>419.7</v>
      </c>
      <c r="Z5627">
        <v>0</v>
      </c>
      <c r="AA5627">
        <v>0</v>
      </c>
      <c r="AB5627">
        <v>0</v>
      </c>
      <c r="AC5627">
        <v>419.7</v>
      </c>
      <c r="AD5627" t="s">
        <v>41</v>
      </c>
      <c r="AE5627" t="s">
        <v>42</v>
      </c>
      <c r="AF5627" t="s">
        <v>42</v>
      </c>
      <c r="AG5627">
        <f t="shared" si="174"/>
        <v>0</v>
      </c>
      <c r="AH5627" t="str" cm="1">
        <f t="array" ref="AH5627">_xlfn.IFS(
X5627&lt;=20, "&lt;20",
AND(X5627&gt;=20, X5627&lt;50), "20-50",
AND(X5627&gt;=50, X5627&lt;100), "50-100",
X5627&gt;=100, "&gt;100"
)</f>
        <v>20-50</v>
      </c>
      <c r="AI5627">
        <f t="shared" si="175"/>
        <v>0</v>
      </c>
      <c r="AJ5627" t="str" cm="1">
        <f t="array" ref="AJ5627">_xlfn.IFS(
C5627&lt;=20, "&lt;20",
AND(C5627&gt;=20, C5627&lt;35), "20-35",
AND(C5627&gt;=35, C5627&lt;50), "35-50",
C5627&gt;=50, "50-100"
)</f>
        <v>50-100</v>
      </c>
      <c r="AK5627" t="str" cm="1">
        <f t="array" ref="AK5627">_xlfn.IFS(
G5627&lt;6, "&lt;6",
AND(G5627&gt;=6, G5627&lt;12), "6-12",
AND(G5627&gt;=12, G5627&lt;18), "12-18",  AND(G5627&gt;=18, G5627&lt;24), "18-24", G5627&gt;=24, "24-36")</f>
        <v>12-18</v>
      </c>
    </row>
    <row r="5628" spans="1:37" x14ac:dyDescent="0.3">
      <c r="A5628" t="s">
        <v>5728</v>
      </c>
      <c r="B5628" t="s">
        <v>44</v>
      </c>
      <c r="C5628">
        <v>63</v>
      </c>
      <c r="D5628" t="s">
        <v>34</v>
      </c>
      <c r="E5628" t="s">
        <v>74</v>
      </c>
      <c r="F5628">
        <v>9</v>
      </c>
      <c r="G5628">
        <v>36</v>
      </c>
      <c r="H5628" t="s">
        <v>36</v>
      </c>
      <c r="I5628" t="s">
        <v>34</v>
      </c>
      <c r="J5628" t="s">
        <v>34</v>
      </c>
      <c r="K5628" t="s">
        <v>37</v>
      </c>
      <c r="L5628" t="s">
        <v>38</v>
      </c>
      <c r="M5628" t="s">
        <v>34</v>
      </c>
      <c r="N5628" t="s">
        <v>34</v>
      </c>
      <c r="O5628" t="s">
        <v>37</v>
      </c>
      <c r="P5628" t="s">
        <v>37</v>
      </c>
      <c r="Q5628" t="s">
        <v>34</v>
      </c>
      <c r="R5628" t="s">
        <v>34</v>
      </c>
      <c r="S5628" t="s">
        <v>34</v>
      </c>
      <c r="T5628" t="s">
        <v>37</v>
      </c>
      <c r="U5628" t="s">
        <v>67</v>
      </c>
      <c r="V5628" t="s">
        <v>34</v>
      </c>
      <c r="W5628" t="s">
        <v>40</v>
      </c>
      <c r="X5628">
        <v>34.25</v>
      </c>
      <c r="Y5628">
        <v>828.2</v>
      </c>
      <c r="Z5628">
        <v>0</v>
      </c>
      <c r="AA5628">
        <v>0</v>
      </c>
      <c r="AB5628">
        <v>0</v>
      </c>
      <c r="AC5628">
        <v>828.2</v>
      </c>
      <c r="AD5628" t="s">
        <v>41</v>
      </c>
      <c r="AE5628" t="s">
        <v>42</v>
      </c>
      <c r="AF5628" t="s">
        <v>42</v>
      </c>
      <c r="AG5628">
        <f t="shared" si="174"/>
        <v>0</v>
      </c>
      <c r="AH5628" t="str" cm="1">
        <f t="array" ref="AH5628">_xlfn.IFS(
X5628&lt;=20, "&lt;20",
AND(X5628&gt;=20, X5628&lt;50), "20-50",
AND(X5628&gt;=50, X5628&lt;100), "50-100",
X5628&gt;=100, "&gt;100"
)</f>
        <v>20-50</v>
      </c>
      <c r="AI5628">
        <f t="shared" si="175"/>
        <v>0</v>
      </c>
      <c r="AJ5628" t="str" cm="1">
        <f t="array" ref="AJ5628">_xlfn.IFS(
C5628&lt;=20, "&lt;20",
AND(C5628&gt;=20, C5628&lt;35), "20-35",
AND(C5628&gt;=35, C5628&lt;50), "35-50",
C5628&gt;=50, "50-100"
)</f>
        <v>50-100</v>
      </c>
      <c r="AK5628" t="str" cm="1">
        <f t="array" ref="AK5628">_xlfn.IFS(
G5628&lt;6, "&lt;6",
AND(G5628&gt;=6, G5628&lt;12), "6-12",
AND(G5628&gt;=12, G5628&lt;18), "12-18",  AND(G5628&gt;=18, G5628&lt;24), "18-24", G5628&gt;=24, "24-36")</f>
        <v>24-36</v>
      </c>
    </row>
    <row r="5629" spans="1:37" x14ac:dyDescent="0.3">
      <c r="A5629" t="s">
        <v>5729</v>
      </c>
      <c r="B5629" t="s">
        <v>44</v>
      </c>
      <c r="C5629">
        <v>65</v>
      </c>
      <c r="D5629" t="s">
        <v>34</v>
      </c>
      <c r="E5629" t="s">
        <v>76</v>
      </c>
      <c r="F5629">
        <v>10</v>
      </c>
      <c r="G5629">
        <v>6</v>
      </c>
      <c r="H5629" t="s">
        <v>36</v>
      </c>
      <c r="I5629" t="s">
        <v>37</v>
      </c>
      <c r="J5629" t="s">
        <v>37</v>
      </c>
      <c r="K5629" t="s">
        <v>37</v>
      </c>
      <c r="L5629" t="s">
        <v>50</v>
      </c>
      <c r="M5629" t="s">
        <v>37</v>
      </c>
      <c r="N5629" t="s">
        <v>37</v>
      </c>
      <c r="O5629" t="s">
        <v>37</v>
      </c>
      <c r="P5629" t="s">
        <v>34</v>
      </c>
      <c r="Q5629" t="s">
        <v>37</v>
      </c>
      <c r="R5629" t="s">
        <v>37</v>
      </c>
      <c r="S5629" t="s">
        <v>37</v>
      </c>
      <c r="T5629" t="s">
        <v>37</v>
      </c>
      <c r="U5629" t="s">
        <v>67</v>
      </c>
      <c r="V5629" t="s">
        <v>37</v>
      </c>
      <c r="W5629" t="s">
        <v>40</v>
      </c>
      <c r="X5629">
        <v>111.15</v>
      </c>
      <c r="Y5629">
        <v>7737.55</v>
      </c>
      <c r="Z5629">
        <v>46.26</v>
      </c>
      <c r="AA5629">
        <v>0</v>
      </c>
      <c r="AB5629">
        <v>1620.5</v>
      </c>
      <c r="AC5629">
        <v>9311.7900000000009</v>
      </c>
      <c r="AD5629" t="s">
        <v>41</v>
      </c>
      <c r="AE5629" t="s">
        <v>42</v>
      </c>
      <c r="AF5629" t="s">
        <v>42</v>
      </c>
      <c r="AG5629">
        <f t="shared" si="174"/>
        <v>0</v>
      </c>
      <c r="AH5629" t="str" cm="1">
        <f t="array" ref="AH5629">_xlfn.IFS(
X5629&lt;=20, "&lt;20",
AND(X5629&gt;=20, X5629&lt;50), "20-50",
AND(X5629&gt;=50, X5629&lt;100), "50-100",
X5629&gt;=100, "&gt;100"
)</f>
        <v>&gt;100</v>
      </c>
      <c r="AI5629">
        <f t="shared" si="175"/>
        <v>0</v>
      </c>
      <c r="AJ5629" t="str" cm="1">
        <f t="array" ref="AJ5629">_xlfn.IFS(
C5629&lt;=20, "&lt;20",
AND(C5629&gt;=20, C5629&lt;35), "20-35",
AND(C5629&gt;=35, C5629&lt;50), "35-50",
C5629&gt;=50, "50-100"
)</f>
        <v>50-100</v>
      </c>
      <c r="AK5629" t="str" cm="1">
        <f t="array" ref="AK5629">_xlfn.IFS(
G5629&lt;6, "&lt;6",
AND(G5629&gt;=6, G5629&lt;12), "6-12",
AND(G5629&gt;=12, G5629&lt;18), "12-18",  AND(G5629&gt;=18, G5629&lt;24), "18-24", G5629&gt;=24, "24-36")</f>
        <v>6-12</v>
      </c>
    </row>
    <row r="5630" spans="1:37" x14ac:dyDescent="0.3">
      <c r="A5630" t="s">
        <v>5730</v>
      </c>
      <c r="B5630" t="s">
        <v>44</v>
      </c>
      <c r="C5630">
        <v>47</v>
      </c>
      <c r="D5630" t="s">
        <v>34</v>
      </c>
      <c r="E5630" t="s">
        <v>114</v>
      </c>
      <c r="F5630">
        <v>5</v>
      </c>
      <c r="G5630">
        <v>22</v>
      </c>
      <c r="H5630" t="s">
        <v>49</v>
      </c>
      <c r="I5630" t="s">
        <v>37</v>
      </c>
      <c r="J5630" t="s">
        <v>34</v>
      </c>
      <c r="K5630" t="s">
        <v>34</v>
      </c>
      <c r="L5630" t="s">
        <v>34</v>
      </c>
      <c r="M5630" t="s">
        <v>34</v>
      </c>
      <c r="N5630" t="s">
        <v>34</v>
      </c>
      <c r="O5630" t="s">
        <v>34</v>
      </c>
      <c r="P5630" t="s">
        <v>34</v>
      </c>
      <c r="Q5630" t="s">
        <v>34</v>
      </c>
      <c r="R5630" t="s">
        <v>34</v>
      </c>
      <c r="S5630" t="s">
        <v>34</v>
      </c>
      <c r="T5630" t="s">
        <v>34</v>
      </c>
      <c r="U5630" t="s">
        <v>46</v>
      </c>
      <c r="V5630" t="s">
        <v>37</v>
      </c>
      <c r="W5630" t="s">
        <v>143</v>
      </c>
      <c r="X5630">
        <v>20.3</v>
      </c>
      <c r="Y5630">
        <v>20.3</v>
      </c>
      <c r="Z5630">
        <v>0</v>
      </c>
      <c r="AA5630">
        <v>0</v>
      </c>
      <c r="AB5630">
        <v>26.37</v>
      </c>
      <c r="AC5630">
        <v>46.67</v>
      </c>
      <c r="AD5630" t="s">
        <v>52</v>
      </c>
      <c r="AE5630" t="s">
        <v>100</v>
      </c>
      <c r="AF5630" t="s">
        <v>101</v>
      </c>
      <c r="AG5630">
        <f t="shared" si="174"/>
        <v>1</v>
      </c>
      <c r="AH5630" t="str" cm="1">
        <f t="array" ref="AH5630">_xlfn.IFS(
X5630&lt;=20, "&lt;20",
AND(X5630&gt;=20, X5630&lt;50), "20-50",
AND(X5630&gt;=50, X5630&lt;100), "50-100",
X5630&gt;=100, "&gt;100"
)</f>
        <v>20-50</v>
      </c>
      <c r="AI5630">
        <f t="shared" si="175"/>
        <v>0</v>
      </c>
      <c r="AJ5630" t="str" cm="1">
        <f t="array" ref="AJ5630">_xlfn.IFS(
C5630&lt;=20, "&lt;20",
AND(C5630&gt;=20, C5630&lt;35), "20-35",
AND(C5630&gt;=35, C5630&lt;50), "35-50",
C5630&gt;=50, "50-100"
)</f>
        <v>35-50</v>
      </c>
      <c r="AK5630" t="str" cm="1">
        <f t="array" ref="AK5630">_xlfn.IFS(
G5630&lt;6, "&lt;6",
AND(G5630&gt;=6, G5630&lt;12), "6-12",
AND(G5630&gt;=12, G5630&lt;18), "12-18",  AND(G5630&gt;=18, G5630&lt;24), "18-24", G5630&gt;=24, "24-36")</f>
        <v>18-24</v>
      </c>
    </row>
    <row r="5631" spans="1:37" x14ac:dyDescent="0.3">
      <c r="A5631" t="s">
        <v>5731</v>
      </c>
      <c r="B5631" t="s">
        <v>33</v>
      </c>
      <c r="C5631">
        <v>83</v>
      </c>
      <c r="D5631" t="s">
        <v>37</v>
      </c>
      <c r="E5631" t="s">
        <v>74</v>
      </c>
      <c r="F5631">
        <v>14</v>
      </c>
      <c r="G5631">
        <v>24</v>
      </c>
      <c r="H5631" t="s">
        <v>36</v>
      </c>
      <c r="I5631" t="s">
        <v>37</v>
      </c>
      <c r="J5631" t="s">
        <v>34</v>
      </c>
      <c r="K5631" t="s">
        <v>34</v>
      </c>
      <c r="L5631" t="s">
        <v>34</v>
      </c>
      <c r="M5631" t="s">
        <v>34</v>
      </c>
      <c r="N5631" t="s">
        <v>34</v>
      </c>
      <c r="O5631" t="s">
        <v>34</v>
      </c>
      <c r="P5631" t="s">
        <v>34</v>
      </c>
      <c r="Q5631" t="s">
        <v>34</v>
      </c>
      <c r="R5631" t="s">
        <v>34</v>
      </c>
      <c r="S5631" t="s">
        <v>34</v>
      </c>
      <c r="T5631" t="s">
        <v>34</v>
      </c>
      <c r="U5631" t="s">
        <v>39</v>
      </c>
      <c r="V5631" t="s">
        <v>34</v>
      </c>
      <c r="W5631" t="s">
        <v>40</v>
      </c>
      <c r="X5631">
        <v>19.850000000000001</v>
      </c>
      <c r="Y5631">
        <v>183.15</v>
      </c>
      <c r="Z5631">
        <v>0</v>
      </c>
      <c r="AA5631">
        <v>0</v>
      </c>
      <c r="AB5631">
        <v>205.11</v>
      </c>
      <c r="AC5631">
        <v>388.26</v>
      </c>
      <c r="AD5631" t="s">
        <v>41</v>
      </c>
      <c r="AE5631" t="s">
        <v>42</v>
      </c>
      <c r="AF5631" t="s">
        <v>42</v>
      </c>
      <c r="AG5631">
        <f t="shared" si="174"/>
        <v>0</v>
      </c>
      <c r="AH5631" t="str" cm="1">
        <f t="array" ref="AH5631">_xlfn.IFS(
X5631&lt;=20, "&lt;20",
AND(X5631&gt;=20, X5631&lt;50), "20-50",
AND(X5631&gt;=50, X5631&lt;100), "50-100",
X5631&gt;=100, "&gt;100"
)</f>
        <v>&lt;20</v>
      </c>
      <c r="AI5631">
        <f t="shared" si="175"/>
        <v>0</v>
      </c>
      <c r="AJ5631" t="str" cm="1">
        <f t="array" ref="AJ5631">_xlfn.IFS(
C5631&lt;=20, "&lt;20",
AND(C5631&gt;=20, C5631&lt;35), "20-35",
AND(C5631&gt;=35, C5631&lt;50), "35-50",
C5631&gt;=50, "50-100"
)</f>
        <v>50-100</v>
      </c>
      <c r="AK5631" t="str" cm="1">
        <f t="array" ref="AK5631">_xlfn.IFS(
G5631&lt;6, "&lt;6",
AND(G5631&gt;=6, G5631&lt;12), "6-12",
AND(G5631&gt;=12, G5631&lt;18), "12-18",  AND(G5631&gt;=18, G5631&lt;24), "18-24", G5631&gt;=24, "24-36")</f>
        <v>24-36</v>
      </c>
    </row>
    <row r="5632" spans="1:37" x14ac:dyDescent="0.3">
      <c r="A5632" t="s">
        <v>5732</v>
      </c>
      <c r="B5632" t="s">
        <v>44</v>
      </c>
      <c r="C5632">
        <v>53</v>
      </c>
      <c r="D5632" t="s">
        <v>34</v>
      </c>
      <c r="E5632" t="s">
        <v>90</v>
      </c>
      <c r="F5632">
        <v>14</v>
      </c>
      <c r="G5632">
        <v>30</v>
      </c>
      <c r="H5632" t="s">
        <v>36</v>
      </c>
      <c r="I5632" t="s">
        <v>37</v>
      </c>
      <c r="J5632" t="s">
        <v>34</v>
      </c>
      <c r="K5632" t="s">
        <v>34</v>
      </c>
      <c r="L5632" t="s">
        <v>34</v>
      </c>
      <c r="M5632" t="s">
        <v>34</v>
      </c>
      <c r="N5632" t="s">
        <v>34</v>
      </c>
      <c r="O5632" t="s">
        <v>34</v>
      </c>
      <c r="P5632" t="s">
        <v>34</v>
      </c>
      <c r="Q5632" t="s">
        <v>34</v>
      </c>
      <c r="R5632" t="s">
        <v>34</v>
      </c>
      <c r="S5632" t="s">
        <v>34</v>
      </c>
      <c r="T5632" t="s">
        <v>34</v>
      </c>
      <c r="U5632" t="s">
        <v>39</v>
      </c>
      <c r="V5632" t="s">
        <v>34</v>
      </c>
      <c r="W5632" t="s">
        <v>40</v>
      </c>
      <c r="X5632">
        <v>19.5</v>
      </c>
      <c r="Y5632">
        <v>225.85</v>
      </c>
      <c r="Z5632">
        <v>0</v>
      </c>
      <c r="AA5632">
        <v>0</v>
      </c>
      <c r="AB5632">
        <v>157.1</v>
      </c>
      <c r="AC5632">
        <v>382.95</v>
      </c>
      <c r="AD5632" t="s">
        <v>41</v>
      </c>
      <c r="AE5632" t="s">
        <v>42</v>
      </c>
      <c r="AF5632" t="s">
        <v>42</v>
      </c>
      <c r="AG5632">
        <f t="shared" si="174"/>
        <v>0</v>
      </c>
      <c r="AH5632" t="str" cm="1">
        <f t="array" ref="AH5632">_xlfn.IFS(
X5632&lt;=20, "&lt;20",
AND(X5632&gt;=20, X5632&lt;50), "20-50",
AND(X5632&gt;=50, X5632&lt;100), "50-100",
X5632&gt;=100, "&gt;100"
)</f>
        <v>&lt;20</v>
      </c>
      <c r="AI5632">
        <f t="shared" si="175"/>
        <v>0</v>
      </c>
      <c r="AJ5632" t="str" cm="1">
        <f t="array" ref="AJ5632">_xlfn.IFS(
C5632&lt;=20, "&lt;20",
AND(C5632&gt;=20, C5632&lt;35), "20-35",
AND(C5632&gt;=35, C5632&lt;50), "35-50",
C5632&gt;=50, "50-100"
)</f>
        <v>50-100</v>
      </c>
      <c r="AK5632" t="str" cm="1">
        <f t="array" ref="AK5632">_xlfn.IFS(
G5632&lt;6, "&lt;6",
AND(G5632&gt;=6, G5632&lt;12), "6-12",
AND(G5632&gt;=12, G5632&lt;18), "12-18",  AND(G5632&gt;=18, G5632&lt;24), "18-24", G5632&gt;=24, "24-36")</f>
        <v>24-36</v>
      </c>
    </row>
    <row r="5633" spans="1:37" x14ac:dyDescent="0.3">
      <c r="A5633" t="s">
        <v>5733</v>
      </c>
      <c r="B5633" t="s">
        <v>44</v>
      </c>
      <c r="C5633">
        <v>36</v>
      </c>
      <c r="D5633" t="s">
        <v>34</v>
      </c>
      <c r="E5633" t="s">
        <v>48</v>
      </c>
      <c r="F5633">
        <v>0</v>
      </c>
      <c r="G5633">
        <v>24</v>
      </c>
      <c r="H5633" t="s">
        <v>70</v>
      </c>
      <c r="I5633" t="s">
        <v>37</v>
      </c>
      <c r="J5633" t="s">
        <v>37</v>
      </c>
      <c r="K5633" t="s">
        <v>37</v>
      </c>
      <c r="L5633" t="s">
        <v>50</v>
      </c>
      <c r="M5633" t="s">
        <v>37</v>
      </c>
      <c r="N5633" t="s">
        <v>37</v>
      </c>
      <c r="O5633" t="s">
        <v>37</v>
      </c>
      <c r="P5633" t="s">
        <v>34</v>
      </c>
      <c r="Q5633" t="s">
        <v>34</v>
      </c>
      <c r="R5633" t="s">
        <v>34</v>
      </c>
      <c r="S5633" t="s">
        <v>34</v>
      </c>
      <c r="T5633" t="s">
        <v>37</v>
      </c>
      <c r="U5633" t="s">
        <v>39</v>
      </c>
      <c r="V5633" t="s">
        <v>34</v>
      </c>
      <c r="W5633" t="s">
        <v>51</v>
      </c>
      <c r="X5633">
        <v>89.75</v>
      </c>
      <c r="Y5633">
        <v>5769.6</v>
      </c>
      <c r="Z5633">
        <v>18.72</v>
      </c>
      <c r="AA5633">
        <v>0</v>
      </c>
      <c r="AB5633">
        <v>3206.45</v>
      </c>
      <c r="AC5633">
        <v>8957.33</v>
      </c>
      <c r="AD5633" t="s">
        <v>52</v>
      </c>
      <c r="AE5633" t="s">
        <v>58</v>
      </c>
      <c r="AF5633" t="s">
        <v>62</v>
      </c>
      <c r="AG5633">
        <f t="shared" si="174"/>
        <v>1</v>
      </c>
      <c r="AH5633" t="str" cm="1">
        <f t="array" ref="AH5633">_xlfn.IFS(
X5633&lt;=20, "&lt;20",
AND(X5633&gt;=20, X5633&lt;50), "20-50",
AND(X5633&gt;=50, X5633&lt;100), "50-100",
X5633&gt;=100, "&gt;100"
)</f>
        <v>50-100</v>
      </c>
      <c r="AI5633">
        <f t="shared" si="175"/>
        <v>0</v>
      </c>
      <c r="AJ5633" t="str" cm="1">
        <f t="array" ref="AJ5633">_xlfn.IFS(
C5633&lt;=20, "&lt;20",
AND(C5633&gt;=20, C5633&lt;35), "20-35",
AND(C5633&gt;=35, C5633&lt;50), "35-50",
C5633&gt;=50, "50-100"
)</f>
        <v>35-50</v>
      </c>
      <c r="AK5633" t="str" cm="1">
        <f t="array" ref="AK5633">_xlfn.IFS(
G5633&lt;6, "&lt;6",
AND(G5633&gt;=6, G5633&lt;12), "6-12",
AND(G5633&gt;=12, G5633&lt;18), "12-18",  AND(G5633&gt;=18, G5633&lt;24), "18-24", G5633&gt;=24, "24-36")</f>
        <v>24-36</v>
      </c>
    </row>
    <row r="5634" spans="1:37" x14ac:dyDescent="0.3">
      <c r="A5634" t="s">
        <v>5734</v>
      </c>
      <c r="B5634" t="s">
        <v>33</v>
      </c>
      <c r="C5634">
        <v>68</v>
      </c>
      <c r="D5634" t="s">
        <v>37</v>
      </c>
      <c r="E5634" t="s">
        <v>45</v>
      </c>
      <c r="F5634">
        <v>5</v>
      </c>
      <c r="G5634">
        <v>12</v>
      </c>
      <c r="H5634" t="s">
        <v>49</v>
      </c>
      <c r="I5634" t="s">
        <v>37</v>
      </c>
      <c r="J5634" t="s">
        <v>34</v>
      </c>
      <c r="K5634" t="s">
        <v>37</v>
      </c>
      <c r="L5634" t="s">
        <v>38</v>
      </c>
      <c r="M5634" t="s">
        <v>34</v>
      </c>
      <c r="N5634" t="s">
        <v>34</v>
      </c>
      <c r="O5634" t="s">
        <v>34</v>
      </c>
      <c r="P5634" t="s">
        <v>34</v>
      </c>
      <c r="Q5634" t="s">
        <v>34</v>
      </c>
      <c r="R5634" t="s">
        <v>34</v>
      </c>
      <c r="S5634" t="s">
        <v>34</v>
      </c>
      <c r="T5634" t="s">
        <v>37</v>
      </c>
      <c r="U5634" t="s">
        <v>46</v>
      </c>
      <c r="V5634" t="s">
        <v>34</v>
      </c>
      <c r="W5634" t="s">
        <v>51</v>
      </c>
      <c r="X5634">
        <v>45.1</v>
      </c>
      <c r="Y5634">
        <v>45.1</v>
      </c>
      <c r="Z5634">
        <v>0</v>
      </c>
      <c r="AA5634">
        <v>0</v>
      </c>
      <c r="AB5634">
        <v>15.28</v>
      </c>
      <c r="AC5634">
        <v>60.38</v>
      </c>
      <c r="AD5634" t="s">
        <v>52</v>
      </c>
      <c r="AE5634" t="s">
        <v>104</v>
      </c>
      <c r="AF5634" t="s">
        <v>150</v>
      </c>
      <c r="AG5634">
        <f t="shared" si="174"/>
        <v>1</v>
      </c>
      <c r="AH5634" t="str" cm="1">
        <f t="array" ref="AH5634">_xlfn.IFS(
X5634&lt;=20, "&lt;20",
AND(X5634&gt;=20, X5634&lt;50), "20-50",
AND(X5634&gt;=50, X5634&lt;100), "50-100",
X5634&gt;=100, "&gt;100"
)</f>
        <v>20-50</v>
      </c>
      <c r="AI5634">
        <f t="shared" si="175"/>
        <v>0</v>
      </c>
      <c r="AJ5634" t="str" cm="1">
        <f t="array" ref="AJ5634">_xlfn.IFS(
C5634&lt;=20, "&lt;20",
AND(C5634&gt;=20, C5634&lt;35), "20-35",
AND(C5634&gt;=35, C5634&lt;50), "35-50",
C5634&gt;=50, "50-100"
)</f>
        <v>50-100</v>
      </c>
      <c r="AK5634" t="str" cm="1">
        <f t="array" ref="AK5634">_xlfn.IFS(
G5634&lt;6, "&lt;6",
AND(G5634&gt;=6, G5634&lt;12), "6-12",
AND(G5634&gt;=12, G5634&lt;18), "12-18",  AND(G5634&gt;=18, G5634&lt;24), "18-24", G5634&gt;=24, "24-36")</f>
        <v>12-18</v>
      </c>
    </row>
    <row r="5635" spans="1:37" x14ac:dyDescent="0.3">
      <c r="A5635" t="s">
        <v>5735</v>
      </c>
      <c r="B5635" t="s">
        <v>44</v>
      </c>
      <c r="C5635">
        <v>63</v>
      </c>
      <c r="D5635" t="s">
        <v>37</v>
      </c>
      <c r="E5635" t="s">
        <v>45</v>
      </c>
      <c r="F5635">
        <v>3</v>
      </c>
      <c r="G5635">
        <v>4</v>
      </c>
      <c r="H5635" t="s">
        <v>110</v>
      </c>
      <c r="I5635" t="s">
        <v>37</v>
      </c>
      <c r="J5635" t="s">
        <v>37</v>
      </c>
      <c r="K5635" t="s">
        <v>37</v>
      </c>
      <c r="L5635" t="s">
        <v>72</v>
      </c>
      <c r="M5635" t="s">
        <v>37</v>
      </c>
      <c r="N5635" t="s">
        <v>34</v>
      </c>
      <c r="O5635" t="s">
        <v>37</v>
      </c>
      <c r="P5635" t="s">
        <v>34</v>
      </c>
      <c r="Q5635" t="s">
        <v>37</v>
      </c>
      <c r="R5635" t="s">
        <v>37</v>
      </c>
      <c r="S5635" t="s">
        <v>37</v>
      </c>
      <c r="T5635" t="s">
        <v>37</v>
      </c>
      <c r="U5635" t="s">
        <v>39</v>
      </c>
      <c r="V5635" t="s">
        <v>37</v>
      </c>
      <c r="W5635" t="s">
        <v>40</v>
      </c>
      <c r="X5635">
        <v>79.3</v>
      </c>
      <c r="Y5635">
        <v>2427.1</v>
      </c>
      <c r="Z5635">
        <v>0</v>
      </c>
      <c r="AA5635">
        <v>0</v>
      </c>
      <c r="AB5635">
        <v>202.2</v>
      </c>
      <c r="AC5635">
        <v>2629.3</v>
      </c>
      <c r="AD5635" t="s">
        <v>41</v>
      </c>
      <c r="AE5635" t="s">
        <v>42</v>
      </c>
      <c r="AF5635" t="s">
        <v>42</v>
      </c>
      <c r="AG5635">
        <f t="shared" ref="AG5635:AG5698" si="176">IF(AD5635="Churned", 1,0)</f>
        <v>0</v>
      </c>
      <c r="AH5635" t="str" cm="1">
        <f t="array" ref="AH5635">_xlfn.IFS(
X5635&lt;=20, "&lt;20",
AND(X5635&gt;=20, X5635&lt;50), "20-50",
AND(X5635&gt;=50, X5635&lt;100), "50-100",
X5635&gt;=100, "&gt;100"
)</f>
        <v>50-100</v>
      </c>
      <c r="AI5635">
        <f t="shared" ref="AI5635:AI5698" si="177">IF(AD5635="Joined", 1, 0)</f>
        <v>0</v>
      </c>
      <c r="AJ5635" t="str" cm="1">
        <f t="array" ref="AJ5635">_xlfn.IFS(
C5635&lt;=20, "&lt;20",
AND(C5635&gt;=20, C5635&lt;35), "20-35",
AND(C5635&gt;=35, C5635&lt;50), "35-50",
C5635&gt;=50, "50-100"
)</f>
        <v>50-100</v>
      </c>
      <c r="AK5635" t="str" cm="1">
        <f t="array" ref="AK5635">_xlfn.IFS(
G5635&lt;6, "&lt;6",
AND(G5635&gt;=6, G5635&lt;12), "6-12",
AND(G5635&gt;=12, G5635&lt;18), "12-18",  AND(G5635&gt;=18, G5635&lt;24), "18-24", G5635&gt;=24, "24-36")</f>
        <v>&lt;6</v>
      </c>
    </row>
    <row r="5636" spans="1:37" x14ac:dyDescent="0.3">
      <c r="A5636" t="s">
        <v>5736</v>
      </c>
      <c r="B5636" t="s">
        <v>33</v>
      </c>
      <c r="C5636">
        <v>24</v>
      </c>
      <c r="D5636" t="s">
        <v>34</v>
      </c>
      <c r="E5636" t="s">
        <v>124</v>
      </c>
      <c r="F5636">
        <v>0</v>
      </c>
      <c r="G5636">
        <v>12</v>
      </c>
      <c r="H5636" t="s">
        <v>57</v>
      </c>
      <c r="I5636" t="s">
        <v>37</v>
      </c>
      <c r="J5636" t="s">
        <v>34</v>
      </c>
      <c r="K5636" t="s">
        <v>37</v>
      </c>
      <c r="L5636" t="s">
        <v>72</v>
      </c>
      <c r="M5636" t="s">
        <v>34</v>
      </c>
      <c r="N5636" t="s">
        <v>34</v>
      </c>
      <c r="O5636" t="s">
        <v>34</v>
      </c>
      <c r="P5636" t="s">
        <v>34</v>
      </c>
      <c r="Q5636" t="s">
        <v>34</v>
      </c>
      <c r="R5636" t="s">
        <v>34</v>
      </c>
      <c r="S5636" t="s">
        <v>37</v>
      </c>
      <c r="T5636" t="s">
        <v>37</v>
      </c>
      <c r="U5636" t="s">
        <v>46</v>
      </c>
      <c r="V5636" t="s">
        <v>34</v>
      </c>
      <c r="W5636" t="s">
        <v>40</v>
      </c>
      <c r="X5636">
        <v>44</v>
      </c>
      <c r="Y5636">
        <v>659.35</v>
      </c>
      <c r="Z5636">
        <v>0</v>
      </c>
      <c r="AA5636">
        <v>0</v>
      </c>
      <c r="AB5636">
        <v>346.19</v>
      </c>
      <c r="AC5636">
        <v>1005.54</v>
      </c>
      <c r="AD5636" t="s">
        <v>41</v>
      </c>
      <c r="AE5636" t="s">
        <v>42</v>
      </c>
      <c r="AF5636" t="s">
        <v>42</v>
      </c>
      <c r="AG5636">
        <f t="shared" si="176"/>
        <v>0</v>
      </c>
      <c r="AH5636" t="str" cm="1">
        <f t="array" ref="AH5636">_xlfn.IFS(
X5636&lt;=20, "&lt;20",
AND(X5636&gt;=20, X5636&lt;50), "20-50",
AND(X5636&gt;=50, X5636&lt;100), "50-100",
X5636&gt;=100, "&gt;100"
)</f>
        <v>20-50</v>
      </c>
      <c r="AI5636">
        <f t="shared" si="177"/>
        <v>0</v>
      </c>
      <c r="AJ5636" t="str" cm="1">
        <f t="array" ref="AJ5636">_xlfn.IFS(
C5636&lt;=20, "&lt;20",
AND(C5636&gt;=20, C5636&lt;35), "20-35",
AND(C5636&gt;=35, C5636&lt;50), "35-50",
C5636&gt;=50, "50-100"
)</f>
        <v>20-35</v>
      </c>
      <c r="AK5636" t="str" cm="1">
        <f t="array" ref="AK5636">_xlfn.IFS(
G5636&lt;6, "&lt;6",
AND(G5636&gt;=6, G5636&lt;12), "6-12",
AND(G5636&gt;=12, G5636&lt;18), "12-18",  AND(G5636&gt;=18, G5636&lt;24), "18-24", G5636&gt;=24, "24-36")</f>
        <v>12-18</v>
      </c>
    </row>
    <row r="5637" spans="1:37" x14ac:dyDescent="0.3">
      <c r="A5637" t="s">
        <v>5737</v>
      </c>
      <c r="B5637" t="s">
        <v>33</v>
      </c>
      <c r="C5637">
        <v>56</v>
      </c>
      <c r="D5637" t="s">
        <v>34</v>
      </c>
      <c r="E5637" t="s">
        <v>124</v>
      </c>
      <c r="F5637">
        <v>13</v>
      </c>
      <c r="G5637">
        <v>36</v>
      </c>
      <c r="H5637" t="s">
        <v>36</v>
      </c>
      <c r="I5637" t="s">
        <v>37</v>
      </c>
      <c r="J5637" t="s">
        <v>37</v>
      </c>
      <c r="K5637" t="s">
        <v>37</v>
      </c>
      <c r="L5637" t="s">
        <v>50</v>
      </c>
      <c r="M5637" t="s">
        <v>34</v>
      </c>
      <c r="N5637" t="s">
        <v>34</v>
      </c>
      <c r="O5637" t="s">
        <v>34</v>
      </c>
      <c r="P5637" t="s">
        <v>34</v>
      </c>
      <c r="Q5637" t="s">
        <v>34</v>
      </c>
      <c r="R5637" t="s">
        <v>34</v>
      </c>
      <c r="S5637" t="s">
        <v>34</v>
      </c>
      <c r="T5637" t="s">
        <v>37</v>
      </c>
      <c r="U5637" t="s">
        <v>46</v>
      </c>
      <c r="V5637" t="s">
        <v>37</v>
      </c>
      <c r="W5637" t="s">
        <v>51</v>
      </c>
      <c r="X5637">
        <v>74.349999999999994</v>
      </c>
      <c r="Y5637">
        <v>265.35000000000002</v>
      </c>
      <c r="Z5637">
        <v>0</v>
      </c>
      <c r="AA5637">
        <v>0</v>
      </c>
      <c r="AB5637">
        <v>191.28</v>
      </c>
      <c r="AC5637">
        <v>456.63</v>
      </c>
      <c r="AD5637" t="s">
        <v>52</v>
      </c>
      <c r="AE5637" t="s">
        <v>104</v>
      </c>
      <c r="AF5637" t="s">
        <v>150</v>
      </c>
      <c r="AG5637">
        <f t="shared" si="176"/>
        <v>1</v>
      </c>
      <c r="AH5637" t="str" cm="1">
        <f t="array" ref="AH5637">_xlfn.IFS(
X5637&lt;=20, "&lt;20",
AND(X5637&gt;=20, X5637&lt;50), "20-50",
AND(X5637&gt;=50, X5637&lt;100), "50-100",
X5637&gt;=100, "&gt;100"
)</f>
        <v>50-100</v>
      </c>
      <c r="AI5637">
        <f t="shared" si="177"/>
        <v>0</v>
      </c>
      <c r="AJ5637" t="str" cm="1">
        <f t="array" ref="AJ5637">_xlfn.IFS(
C5637&lt;=20, "&lt;20",
AND(C5637&gt;=20, C5637&lt;35), "20-35",
AND(C5637&gt;=35, C5637&lt;50), "35-50",
C5637&gt;=50, "50-100"
)</f>
        <v>50-100</v>
      </c>
      <c r="AK5637" t="str" cm="1">
        <f t="array" ref="AK5637">_xlfn.IFS(
G5637&lt;6, "&lt;6",
AND(G5637&gt;=6, G5637&lt;12), "6-12",
AND(G5637&gt;=12, G5637&lt;18), "12-18",  AND(G5637&gt;=18, G5637&lt;24), "18-24", G5637&gt;=24, "24-36")</f>
        <v>24-36</v>
      </c>
    </row>
    <row r="5638" spans="1:37" x14ac:dyDescent="0.3">
      <c r="A5638" t="s">
        <v>5738</v>
      </c>
      <c r="B5638" t="s">
        <v>44</v>
      </c>
      <c r="C5638">
        <v>27</v>
      </c>
      <c r="D5638" t="s">
        <v>34</v>
      </c>
      <c r="E5638" t="s">
        <v>76</v>
      </c>
      <c r="F5638">
        <v>9</v>
      </c>
      <c r="G5638">
        <v>3</v>
      </c>
      <c r="H5638" t="s">
        <v>57</v>
      </c>
      <c r="I5638" t="s">
        <v>37</v>
      </c>
      <c r="J5638" t="s">
        <v>34</v>
      </c>
      <c r="K5638" t="s">
        <v>34</v>
      </c>
      <c r="L5638" t="s">
        <v>34</v>
      </c>
      <c r="M5638" t="s">
        <v>34</v>
      </c>
      <c r="N5638" t="s">
        <v>34</v>
      </c>
      <c r="O5638" t="s">
        <v>34</v>
      </c>
      <c r="P5638" t="s">
        <v>34</v>
      </c>
      <c r="Q5638" t="s">
        <v>34</v>
      </c>
      <c r="R5638" t="s">
        <v>34</v>
      </c>
      <c r="S5638" t="s">
        <v>34</v>
      </c>
      <c r="T5638" t="s">
        <v>34</v>
      </c>
      <c r="U5638" t="s">
        <v>39</v>
      </c>
      <c r="V5638" t="s">
        <v>34</v>
      </c>
      <c r="W5638" t="s">
        <v>40</v>
      </c>
      <c r="X5638">
        <v>20</v>
      </c>
      <c r="Y5638">
        <v>211.95</v>
      </c>
      <c r="Z5638">
        <v>0</v>
      </c>
      <c r="AA5638">
        <v>0</v>
      </c>
      <c r="AB5638">
        <v>511.39</v>
      </c>
      <c r="AC5638">
        <v>723.34</v>
      </c>
      <c r="AD5638" t="s">
        <v>41</v>
      </c>
      <c r="AE5638" t="s">
        <v>42</v>
      </c>
      <c r="AF5638" t="s">
        <v>42</v>
      </c>
      <c r="AG5638">
        <f t="shared" si="176"/>
        <v>0</v>
      </c>
      <c r="AH5638" t="str" cm="1">
        <f t="array" ref="AH5638">_xlfn.IFS(
X5638&lt;=20, "&lt;20",
AND(X5638&gt;=20, X5638&lt;50), "20-50",
AND(X5638&gt;=50, X5638&lt;100), "50-100",
X5638&gt;=100, "&gt;100"
)</f>
        <v>&lt;20</v>
      </c>
      <c r="AI5638">
        <f t="shared" si="177"/>
        <v>0</v>
      </c>
      <c r="AJ5638" t="str" cm="1">
        <f t="array" ref="AJ5638">_xlfn.IFS(
C5638&lt;=20, "&lt;20",
AND(C5638&gt;=20, C5638&lt;35), "20-35",
AND(C5638&gt;=35, C5638&lt;50), "35-50",
C5638&gt;=50, "50-100"
)</f>
        <v>20-35</v>
      </c>
      <c r="AK5638" t="str" cm="1">
        <f t="array" ref="AK5638">_xlfn.IFS(
G5638&lt;6, "&lt;6",
AND(G5638&gt;=6, G5638&lt;12), "6-12",
AND(G5638&gt;=12, G5638&lt;18), "12-18",  AND(G5638&gt;=18, G5638&lt;24), "18-24", G5638&gt;=24, "24-36")</f>
        <v>&lt;6</v>
      </c>
    </row>
    <row r="5639" spans="1:37" x14ac:dyDescent="0.3">
      <c r="A5639" t="s">
        <v>5739</v>
      </c>
      <c r="B5639" t="s">
        <v>44</v>
      </c>
      <c r="C5639">
        <v>19</v>
      </c>
      <c r="D5639" t="s">
        <v>34</v>
      </c>
      <c r="E5639" t="s">
        <v>103</v>
      </c>
      <c r="F5639">
        <v>13</v>
      </c>
      <c r="G5639">
        <v>10</v>
      </c>
      <c r="H5639" t="s">
        <v>70</v>
      </c>
      <c r="I5639" t="s">
        <v>37</v>
      </c>
      <c r="J5639" t="s">
        <v>37</v>
      </c>
      <c r="K5639" t="s">
        <v>37</v>
      </c>
      <c r="L5639" t="s">
        <v>50</v>
      </c>
      <c r="M5639" t="s">
        <v>37</v>
      </c>
      <c r="N5639" t="s">
        <v>37</v>
      </c>
      <c r="O5639" t="s">
        <v>37</v>
      </c>
      <c r="P5639" t="s">
        <v>37</v>
      </c>
      <c r="Q5639" t="s">
        <v>37</v>
      </c>
      <c r="R5639" t="s">
        <v>37</v>
      </c>
      <c r="S5639" t="s">
        <v>37</v>
      </c>
      <c r="T5639" t="s">
        <v>37</v>
      </c>
      <c r="U5639" t="s">
        <v>67</v>
      </c>
      <c r="V5639" t="s">
        <v>34</v>
      </c>
      <c r="W5639" t="s">
        <v>40</v>
      </c>
      <c r="X5639">
        <v>113.95</v>
      </c>
      <c r="Y5639">
        <v>6891.4</v>
      </c>
      <c r="Z5639">
        <v>0</v>
      </c>
      <c r="AA5639">
        <v>0</v>
      </c>
      <c r="AB5639">
        <v>2646.16</v>
      </c>
      <c r="AC5639">
        <v>9537.56</v>
      </c>
      <c r="AD5639" t="s">
        <v>41</v>
      </c>
      <c r="AE5639" t="s">
        <v>42</v>
      </c>
      <c r="AF5639" t="s">
        <v>42</v>
      </c>
      <c r="AG5639">
        <f t="shared" si="176"/>
        <v>0</v>
      </c>
      <c r="AH5639" t="str" cm="1">
        <f t="array" ref="AH5639">_xlfn.IFS(
X5639&lt;=20, "&lt;20",
AND(X5639&gt;=20, X5639&lt;50), "20-50",
AND(X5639&gt;=50, X5639&lt;100), "50-100",
X5639&gt;=100, "&gt;100"
)</f>
        <v>&gt;100</v>
      </c>
      <c r="AI5639">
        <f t="shared" si="177"/>
        <v>0</v>
      </c>
      <c r="AJ5639" t="str" cm="1">
        <f t="array" ref="AJ5639">_xlfn.IFS(
C5639&lt;=20, "&lt;20",
AND(C5639&gt;=20, C5639&lt;35), "20-35",
AND(C5639&gt;=35, C5639&lt;50), "35-50",
C5639&gt;=50, "50-100"
)</f>
        <v>&lt;20</v>
      </c>
      <c r="AK5639" t="str" cm="1">
        <f t="array" ref="AK5639">_xlfn.IFS(
G5639&lt;6, "&lt;6",
AND(G5639&gt;=6, G5639&lt;12), "6-12",
AND(G5639&gt;=12, G5639&lt;18), "12-18",  AND(G5639&gt;=18, G5639&lt;24), "18-24", G5639&gt;=24, "24-36")</f>
        <v>6-12</v>
      </c>
    </row>
    <row r="5640" spans="1:37" x14ac:dyDescent="0.3">
      <c r="A5640" t="s">
        <v>5740</v>
      </c>
      <c r="B5640" t="s">
        <v>33</v>
      </c>
      <c r="C5640">
        <v>56</v>
      </c>
      <c r="D5640" t="s">
        <v>37</v>
      </c>
      <c r="E5640" t="s">
        <v>124</v>
      </c>
      <c r="F5640">
        <v>8</v>
      </c>
      <c r="G5640">
        <v>23</v>
      </c>
      <c r="H5640" t="s">
        <v>36</v>
      </c>
      <c r="I5640" t="s">
        <v>37</v>
      </c>
      <c r="J5640" t="s">
        <v>34</v>
      </c>
      <c r="K5640" t="s">
        <v>37</v>
      </c>
      <c r="L5640" t="s">
        <v>50</v>
      </c>
      <c r="M5640" t="s">
        <v>34</v>
      </c>
      <c r="N5640" t="s">
        <v>34</v>
      </c>
      <c r="O5640" t="s">
        <v>34</v>
      </c>
      <c r="P5640" t="s">
        <v>34</v>
      </c>
      <c r="Q5640" t="s">
        <v>34</v>
      </c>
      <c r="R5640" t="s">
        <v>37</v>
      </c>
      <c r="S5640" t="s">
        <v>37</v>
      </c>
      <c r="T5640" t="s">
        <v>34</v>
      </c>
      <c r="U5640" t="s">
        <v>46</v>
      </c>
      <c r="V5640" t="s">
        <v>37</v>
      </c>
      <c r="W5640" t="s">
        <v>51</v>
      </c>
      <c r="X5640">
        <v>80.2</v>
      </c>
      <c r="Y5640">
        <v>181.1</v>
      </c>
      <c r="Z5640">
        <v>0</v>
      </c>
      <c r="AA5640">
        <v>10</v>
      </c>
      <c r="AB5640">
        <v>52.94</v>
      </c>
      <c r="AC5640">
        <v>244.04</v>
      </c>
      <c r="AD5640" t="s">
        <v>52</v>
      </c>
      <c r="AE5640" t="s">
        <v>53</v>
      </c>
      <c r="AF5640" t="s">
        <v>91</v>
      </c>
      <c r="AG5640">
        <f t="shared" si="176"/>
        <v>1</v>
      </c>
      <c r="AH5640" t="str" cm="1">
        <f t="array" ref="AH5640">_xlfn.IFS(
X5640&lt;=20, "&lt;20",
AND(X5640&gt;=20, X5640&lt;50), "20-50",
AND(X5640&gt;=50, X5640&lt;100), "50-100",
X5640&gt;=100, "&gt;100"
)</f>
        <v>50-100</v>
      </c>
      <c r="AI5640">
        <f t="shared" si="177"/>
        <v>0</v>
      </c>
      <c r="AJ5640" t="str" cm="1">
        <f t="array" ref="AJ5640">_xlfn.IFS(
C5640&lt;=20, "&lt;20",
AND(C5640&gt;=20, C5640&lt;35), "20-35",
AND(C5640&gt;=35, C5640&lt;50), "35-50",
C5640&gt;=50, "50-100"
)</f>
        <v>50-100</v>
      </c>
      <c r="AK5640" t="str" cm="1">
        <f t="array" ref="AK5640">_xlfn.IFS(
G5640&lt;6, "&lt;6",
AND(G5640&gt;=6, G5640&lt;12), "6-12",
AND(G5640&gt;=12, G5640&lt;18), "12-18",  AND(G5640&gt;=18, G5640&lt;24), "18-24", G5640&gt;=24, "24-36")</f>
        <v>18-24</v>
      </c>
    </row>
    <row r="5641" spans="1:37" x14ac:dyDescent="0.3">
      <c r="A5641" t="s">
        <v>5741</v>
      </c>
      <c r="B5641" t="s">
        <v>44</v>
      </c>
      <c r="C5641">
        <v>39</v>
      </c>
      <c r="D5641" t="s">
        <v>34</v>
      </c>
      <c r="E5641" t="s">
        <v>114</v>
      </c>
      <c r="F5641">
        <v>0</v>
      </c>
      <c r="G5641">
        <v>4</v>
      </c>
      <c r="H5641" t="s">
        <v>49</v>
      </c>
      <c r="I5641" t="s">
        <v>37</v>
      </c>
      <c r="J5641" t="s">
        <v>34</v>
      </c>
      <c r="K5641" t="s">
        <v>37</v>
      </c>
      <c r="L5641" t="s">
        <v>50</v>
      </c>
      <c r="M5641" t="s">
        <v>34</v>
      </c>
      <c r="N5641" t="s">
        <v>34</v>
      </c>
      <c r="O5641" t="s">
        <v>37</v>
      </c>
      <c r="P5641" t="s">
        <v>34</v>
      </c>
      <c r="Q5641" t="s">
        <v>37</v>
      </c>
      <c r="R5641" t="s">
        <v>37</v>
      </c>
      <c r="S5641" t="s">
        <v>37</v>
      </c>
      <c r="T5641" t="s">
        <v>37</v>
      </c>
      <c r="U5641" t="s">
        <v>46</v>
      </c>
      <c r="V5641" t="s">
        <v>37</v>
      </c>
      <c r="W5641" t="s">
        <v>51</v>
      </c>
      <c r="X5641">
        <v>94.05</v>
      </c>
      <c r="Y5641">
        <v>811.65</v>
      </c>
      <c r="Z5641">
        <v>0</v>
      </c>
      <c r="AA5641">
        <v>0</v>
      </c>
      <c r="AB5641">
        <v>139.77000000000001</v>
      </c>
      <c r="AC5641">
        <v>951.42</v>
      </c>
      <c r="AD5641" t="s">
        <v>41</v>
      </c>
      <c r="AE5641" t="s">
        <v>42</v>
      </c>
      <c r="AF5641" t="s">
        <v>42</v>
      </c>
      <c r="AG5641">
        <f t="shared" si="176"/>
        <v>0</v>
      </c>
      <c r="AH5641" t="str" cm="1">
        <f t="array" ref="AH5641">_xlfn.IFS(
X5641&lt;=20, "&lt;20",
AND(X5641&gt;=20, X5641&lt;50), "20-50",
AND(X5641&gt;=50, X5641&lt;100), "50-100",
X5641&gt;=100, "&gt;100"
)</f>
        <v>50-100</v>
      </c>
      <c r="AI5641">
        <f t="shared" si="177"/>
        <v>0</v>
      </c>
      <c r="AJ5641" t="str" cm="1">
        <f t="array" ref="AJ5641">_xlfn.IFS(
C5641&lt;=20, "&lt;20",
AND(C5641&gt;=20, C5641&lt;35), "20-35",
AND(C5641&gt;=35, C5641&lt;50), "35-50",
C5641&gt;=50, "50-100"
)</f>
        <v>35-50</v>
      </c>
      <c r="AK5641" t="str" cm="1">
        <f t="array" ref="AK5641">_xlfn.IFS(
G5641&lt;6, "&lt;6",
AND(G5641&gt;=6, G5641&lt;12), "6-12",
AND(G5641&gt;=12, G5641&lt;18), "12-18",  AND(G5641&gt;=18, G5641&lt;24), "18-24", G5641&gt;=24, "24-36")</f>
        <v>&lt;6</v>
      </c>
    </row>
    <row r="5642" spans="1:37" x14ac:dyDescent="0.3">
      <c r="A5642" t="s">
        <v>5742</v>
      </c>
      <c r="B5642" t="s">
        <v>33</v>
      </c>
      <c r="C5642">
        <v>73</v>
      </c>
      <c r="D5642" t="s">
        <v>34</v>
      </c>
      <c r="E5642" t="s">
        <v>56</v>
      </c>
      <c r="F5642">
        <v>8</v>
      </c>
      <c r="G5642">
        <v>12</v>
      </c>
      <c r="H5642" t="s">
        <v>66</v>
      </c>
      <c r="I5642" t="s">
        <v>37</v>
      </c>
      <c r="J5642" t="s">
        <v>37</v>
      </c>
      <c r="K5642" t="s">
        <v>37</v>
      </c>
      <c r="L5642" t="s">
        <v>50</v>
      </c>
      <c r="M5642" t="s">
        <v>34</v>
      </c>
      <c r="N5642" t="s">
        <v>34</v>
      </c>
      <c r="O5642" t="s">
        <v>37</v>
      </c>
      <c r="P5642" t="s">
        <v>34</v>
      </c>
      <c r="Q5642" t="s">
        <v>37</v>
      </c>
      <c r="R5642" t="s">
        <v>37</v>
      </c>
      <c r="S5642" t="s">
        <v>34</v>
      </c>
      <c r="T5642" t="s">
        <v>37</v>
      </c>
      <c r="U5642" t="s">
        <v>67</v>
      </c>
      <c r="V5642" t="s">
        <v>34</v>
      </c>
      <c r="W5642" t="s">
        <v>51</v>
      </c>
      <c r="X5642">
        <v>104.05</v>
      </c>
      <c r="Y5642">
        <v>7413.55</v>
      </c>
      <c r="Z5642">
        <v>0</v>
      </c>
      <c r="AA5642">
        <v>0</v>
      </c>
      <c r="AB5642">
        <v>3398.06</v>
      </c>
      <c r="AC5642">
        <v>10811.61</v>
      </c>
      <c r="AD5642" t="s">
        <v>41</v>
      </c>
      <c r="AE5642" t="s">
        <v>42</v>
      </c>
      <c r="AF5642" t="s">
        <v>42</v>
      </c>
      <c r="AG5642">
        <f t="shared" si="176"/>
        <v>0</v>
      </c>
      <c r="AH5642" t="str" cm="1">
        <f t="array" ref="AH5642">_xlfn.IFS(
X5642&lt;=20, "&lt;20",
AND(X5642&gt;=20, X5642&lt;50), "20-50",
AND(X5642&gt;=50, X5642&lt;100), "50-100",
X5642&gt;=100, "&gt;100"
)</f>
        <v>&gt;100</v>
      </c>
      <c r="AI5642">
        <f t="shared" si="177"/>
        <v>0</v>
      </c>
      <c r="AJ5642" t="str" cm="1">
        <f t="array" ref="AJ5642">_xlfn.IFS(
C5642&lt;=20, "&lt;20",
AND(C5642&gt;=20, C5642&lt;35), "20-35",
AND(C5642&gt;=35, C5642&lt;50), "35-50",
C5642&gt;=50, "50-100"
)</f>
        <v>50-100</v>
      </c>
      <c r="AK5642" t="str" cm="1">
        <f t="array" ref="AK5642">_xlfn.IFS(
G5642&lt;6, "&lt;6",
AND(G5642&gt;=6, G5642&lt;12), "6-12",
AND(G5642&gt;=12, G5642&lt;18), "12-18",  AND(G5642&gt;=18, G5642&lt;24), "18-24", G5642&gt;=24, "24-36")</f>
        <v>12-18</v>
      </c>
    </row>
    <row r="5643" spans="1:37" x14ac:dyDescent="0.3">
      <c r="A5643" t="s">
        <v>5743</v>
      </c>
      <c r="B5643" t="s">
        <v>33</v>
      </c>
      <c r="C5643">
        <v>43</v>
      </c>
      <c r="D5643" t="s">
        <v>37</v>
      </c>
      <c r="E5643" t="s">
        <v>114</v>
      </c>
      <c r="F5643">
        <v>5</v>
      </c>
      <c r="G5643">
        <v>36</v>
      </c>
      <c r="H5643" t="s">
        <v>70</v>
      </c>
      <c r="I5643" t="s">
        <v>37</v>
      </c>
      <c r="J5643" t="s">
        <v>37</v>
      </c>
      <c r="K5643" t="s">
        <v>37</v>
      </c>
      <c r="L5643" t="s">
        <v>50</v>
      </c>
      <c r="M5643" t="s">
        <v>34</v>
      </c>
      <c r="N5643" t="s">
        <v>34</v>
      </c>
      <c r="O5643" t="s">
        <v>37</v>
      </c>
      <c r="P5643" t="s">
        <v>34</v>
      </c>
      <c r="Q5643" t="s">
        <v>37</v>
      </c>
      <c r="R5643" t="s">
        <v>37</v>
      </c>
      <c r="S5643" t="s">
        <v>37</v>
      </c>
      <c r="T5643" t="s">
        <v>37</v>
      </c>
      <c r="U5643" t="s">
        <v>39</v>
      </c>
      <c r="V5643" t="s">
        <v>34</v>
      </c>
      <c r="W5643" t="s">
        <v>40</v>
      </c>
      <c r="X5643">
        <v>100.35</v>
      </c>
      <c r="Y5643">
        <v>5681.1</v>
      </c>
      <c r="Z5643">
        <v>0</v>
      </c>
      <c r="AA5643">
        <v>0</v>
      </c>
      <c r="AB5643">
        <v>330.02</v>
      </c>
      <c r="AC5643">
        <v>6011.12</v>
      </c>
      <c r="AD5643" t="s">
        <v>41</v>
      </c>
      <c r="AE5643" t="s">
        <v>42</v>
      </c>
      <c r="AF5643" t="s">
        <v>42</v>
      </c>
      <c r="AG5643">
        <f t="shared" si="176"/>
        <v>0</v>
      </c>
      <c r="AH5643" t="str" cm="1">
        <f t="array" ref="AH5643">_xlfn.IFS(
X5643&lt;=20, "&lt;20",
AND(X5643&gt;=20, X5643&lt;50), "20-50",
AND(X5643&gt;=50, X5643&lt;100), "50-100",
X5643&gt;=100, "&gt;100"
)</f>
        <v>&gt;100</v>
      </c>
      <c r="AI5643">
        <f t="shared" si="177"/>
        <v>0</v>
      </c>
      <c r="AJ5643" t="str" cm="1">
        <f t="array" ref="AJ5643">_xlfn.IFS(
C5643&lt;=20, "&lt;20",
AND(C5643&gt;=20, C5643&lt;35), "20-35",
AND(C5643&gt;=35, C5643&lt;50), "35-50",
C5643&gt;=50, "50-100"
)</f>
        <v>35-50</v>
      </c>
      <c r="AK5643" t="str" cm="1">
        <f t="array" ref="AK5643">_xlfn.IFS(
G5643&lt;6, "&lt;6",
AND(G5643&gt;=6, G5643&lt;12), "6-12",
AND(G5643&gt;=12, G5643&lt;18), "12-18",  AND(G5643&gt;=18, G5643&lt;24), "18-24", G5643&gt;=24, "24-36")</f>
        <v>24-36</v>
      </c>
    </row>
    <row r="5644" spans="1:37" x14ac:dyDescent="0.3">
      <c r="A5644" t="s">
        <v>5744</v>
      </c>
      <c r="B5644" t="s">
        <v>44</v>
      </c>
      <c r="C5644">
        <v>22</v>
      </c>
      <c r="D5644" t="s">
        <v>34</v>
      </c>
      <c r="E5644" t="s">
        <v>45</v>
      </c>
      <c r="F5644">
        <v>5</v>
      </c>
      <c r="G5644">
        <v>10</v>
      </c>
      <c r="H5644" t="s">
        <v>66</v>
      </c>
      <c r="I5644" t="s">
        <v>37</v>
      </c>
      <c r="J5644" t="s">
        <v>37</v>
      </c>
      <c r="K5644" t="s">
        <v>34</v>
      </c>
      <c r="L5644" t="s">
        <v>34</v>
      </c>
      <c r="M5644" t="s">
        <v>34</v>
      </c>
      <c r="N5644" t="s">
        <v>34</v>
      </c>
      <c r="O5644" t="s">
        <v>34</v>
      </c>
      <c r="P5644" t="s">
        <v>34</v>
      </c>
      <c r="Q5644" t="s">
        <v>34</v>
      </c>
      <c r="R5644" t="s">
        <v>34</v>
      </c>
      <c r="S5644" t="s">
        <v>34</v>
      </c>
      <c r="T5644" t="s">
        <v>34</v>
      </c>
      <c r="U5644" t="s">
        <v>67</v>
      </c>
      <c r="V5644" t="s">
        <v>34</v>
      </c>
      <c r="W5644" t="s">
        <v>51</v>
      </c>
      <c r="X5644">
        <v>24.75</v>
      </c>
      <c r="Y5644">
        <v>1777.6</v>
      </c>
      <c r="Z5644">
        <v>0</v>
      </c>
      <c r="AA5644">
        <v>0</v>
      </c>
      <c r="AB5644">
        <v>2108.88</v>
      </c>
      <c r="AC5644">
        <v>3886.48</v>
      </c>
      <c r="AD5644" t="s">
        <v>41</v>
      </c>
      <c r="AE5644" t="s">
        <v>42</v>
      </c>
      <c r="AF5644" t="s">
        <v>42</v>
      </c>
      <c r="AG5644">
        <f t="shared" si="176"/>
        <v>0</v>
      </c>
      <c r="AH5644" t="str" cm="1">
        <f t="array" ref="AH5644">_xlfn.IFS(
X5644&lt;=20, "&lt;20",
AND(X5644&gt;=20, X5644&lt;50), "20-50",
AND(X5644&gt;=50, X5644&lt;100), "50-100",
X5644&gt;=100, "&gt;100"
)</f>
        <v>20-50</v>
      </c>
      <c r="AI5644">
        <f t="shared" si="177"/>
        <v>0</v>
      </c>
      <c r="AJ5644" t="str" cm="1">
        <f t="array" ref="AJ5644">_xlfn.IFS(
C5644&lt;=20, "&lt;20",
AND(C5644&gt;=20, C5644&lt;35), "20-35",
AND(C5644&gt;=35, C5644&lt;50), "35-50",
C5644&gt;=50, "50-100"
)</f>
        <v>20-35</v>
      </c>
      <c r="AK5644" t="str" cm="1">
        <f t="array" ref="AK5644">_xlfn.IFS(
G5644&lt;6, "&lt;6",
AND(G5644&gt;=6, G5644&lt;12), "6-12",
AND(G5644&gt;=12, G5644&lt;18), "12-18",  AND(G5644&gt;=18, G5644&lt;24), "18-24", G5644&gt;=24, "24-36")</f>
        <v>6-12</v>
      </c>
    </row>
    <row r="5645" spans="1:37" x14ac:dyDescent="0.3">
      <c r="A5645" t="s">
        <v>5745</v>
      </c>
      <c r="B5645" t="s">
        <v>44</v>
      </c>
      <c r="C5645">
        <v>48</v>
      </c>
      <c r="D5645" t="s">
        <v>34</v>
      </c>
      <c r="E5645" t="s">
        <v>69</v>
      </c>
      <c r="F5645">
        <v>12</v>
      </c>
      <c r="G5645">
        <v>27</v>
      </c>
      <c r="H5645" t="s">
        <v>57</v>
      </c>
      <c r="I5645" t="s">
        <v>37</v>
      </c>
      <c r="J5645" t="s">
        <v>34</v>
      </c>
      <c r="K5645" t="s">
        <v>37</v>
      </c>
      <c r="L5645" t="s">
        <v>72</v>
      </c>
      <c r="M5645" t="s">
        <v>34</v>
      </c>
      <c r="N5645" t="s">
        <v>34</v>
      </c>
      <c r="O5645" t="s">
        <v>34</v>
      </c>
      <c r="P5645" t="s">
        <v>34</v>
      </c>
      <c r="Q5645" t="s">
        <v>34</v>
      </c>
      <c r="R5645" t="s">
        <v>34</v>
      </c>
      <c r="S5645" t="s">
        <v>34</v>
      </c>
      <c r="T5645" t="s">
        <v>34</v>
      </c>
      <c r="U5645" t="s">
        <v>46</v>
      </c>
      <c r="V5645" t="s">
        <v>34</v>
      </c>
      <c r="W5645" t="s">
        <v>40</v>
      </c>
      <c r="X5645">
        <v>45.25</v>
      </c>
      <c r="Y5645">
        <v>428.7</v>
      </c>
      <c r="Z5645">
        <v>44.9</v>
      </c>
      <c r="AA5645">
        <v>0</v>
      </c>
      <c r="AB5645">
        <v>35.5</v>
      </c>
      <c r="AC5645">
        <v>419.3</v>
      </c>
      <c r="AD5645" t="s">
        <v>41</v>
      </c>
      <c r="AE5645" t="s">
        <v>42</v>
      </c>
      <c r="AF5645" t="s">
        <v>42</v>
      </c>
      <c r="AG5645">
        <f t="shared" si="176"/>
        <v>0</v>
      </c>
      <c r="AH5645" t="str" cm="1">
        <f t="array" ref="AH5645">_xlfn.IFS(
X5645&lt;=20, "&lt;20",
AND(X5645&gt;=20, X5645&lt;50), "20-50",
AND(X5645&gt;=50, X5645&lt;100), "50-100",
X5645&gt;=100, "&gt;100"
)</f>
        <v>20-50</v>
      </c>
      <c r="AI5645">
        <f t="shared" si="177"/>
        <v>0</v>
      </c>
      <c r="AJ5645" t="str" cm="1">
        <f t="array" ref="AJ5645">_xlfn.IFS(
C5645&lt;=20, "&lt;20",
AND(C5645&gt;=20, C5645&lt;35), "20-35",
AND(C5645&gt;=35, C5645&lt;50), "35-50",
C5645&gt;=50, "50-100"
)</f>
        <v>35-50</v>
      </c>
      <c r="AK5645" t="str" cm="1">
        <f t="array" ref="AK5645">_xlfn.IFS(
G5645&lt;6, "&lt;6",
AND(G5645&gt;=6, G5645&lt;12), "6-12",
AND(G5645&gt;=12, G5645&lt;18), "12-18",  AND(G5645&gt;=18, G5645&lt;24), "18-24", G5645&gt;=24, "24-36")</f>
        <v>24-36</v>
      </c>
    </row>
    <row r="5646" spans="1:37" x14ac:dyDescent="0.3">
      <c r="A5646" t="s">
        <v>5746</v>
      </c>
      <c r="B5646" t="s">
        <v>33</v>
      </c>
      <c r="C5646">
        <v>61</v>
      </c>
      <c r="D5646" t="s">
        <v>37</v>
      </c>
      <c r="E5646" t="s">
        <v>103</v>
      </c>
      <c r="F5646">
        <v>7</v>
      </c>
      <c r="G5646">
        <v>11</v>
      </c>
      <c r="H5646" t="s">
        <v>57</v>
      </c>
      <c r="I5646" t="s">
        <v>37</v>
      </c>
      <c r="J5646" t="s">
        <v>34</v>
      </c>
      <c r="K5646" t="s">
        <v>37</v>
      </c>
      <c r="L5646" t="s">
        <v>38</v>
      </c>
      <c r="M5646" t="s">
        <v>34</v>
      </c>
      <c r="N5646" t="s">
        <v>34</v>
      </c>
      <c r="O5646" t="s">
        <v>34</v>
      </c>
      <c r="P5646" t="s">
        <v>34</v>
      </c>
      <c r="Q5646" t="s">
        <v>34</v>
      </c>
      <c r="R5646" t="s">
        <v>37</v>
      </c>
      <c r="S5646" t="s">
        <v>37</v>
      </c>
      <c r="T5646" t="s">
        <v>37</v>
      </c>
      <c r="U5646" t="s">
        <v>46</v>
      </c>
      <c r="V5646" t="s">
        <v>37</v>
      </c>
      <c r="W5646" t="s">
        <v>51</v>
      </c>
      <c r="X5646">
        <v>56.2</v>
      </c>
      <c r="Y5646">
        <v>1093.4000000000001</v>
      </c>
      <c r="Z5646">
        <v>0</v>
      </c>
      <c r="AA5646">
        <v>0</v>
      </c>
      <c r="AB5646">
        <v>764.18</v>
      </c>
      <c r="AC5646">
        <v>1857.58</v>
      </c>
      <c r="AD5646" t="s">
        <v>41</v>
      </c>
      <c r="AE5646" t="s">
        <v>42</v>
      </c>
      <c r="AF5646" t="s">
        <v>42</v>
      </c>
      <c r="AG5646">
        <f t="shared" si="176"/>
        <v>0</v>
      </c>
      <c r="AH5646" t="str" cm="1">
        <f t="array" ref="AH5646">_xlfn.IFS(
X5646&lt;=20, "&lt;20",
AND(X5646&gt;=20, X5646&lt;50), "20-50",
AND(X5646&gt;=50, X5646&lt;100), "50-100",
X5646&gt;=100, "&gt;100"
)</f>
        <v>50-100</v>
      </c>
      <c r="AI5646">
        <f t="shared" si="177"/>
        <v>0</v>
      </c>
      <c r="AJ5646" t="str" cm="1">
        <f t="array" ref="AJ5646">_xlfn.IFS(
C5646&lt;=20, "&lt;20",
AND(C5646&gt;=20, C5646&lt;35), "20-35",
AND(C5646&gt;=35, C5646&lt;50), "35-50",
C5646&gt;=50, "50-100"
)</f>
        <v>50-100</v>
      </c>
      <c r="AK5646" t="str" cm="1">
        <f t="array" ref="AK5646">_xlfn.IFS(
G5646&lt;6, "&lt;6",
AND(G5646&gt;=6, G5646&lt;12), "6-12",
AND(G5646&gt;=12, G5646&lt;18), "12-18",  AND(G5646&gt;=18, G5646&lt;24), "18-24", G5646&gt;=24, "24-36")</f>
        <v>6-12</v>
      </c>
    </row>
    <row r="5647" spans="1:37" x14ac:dyDescent="0.3">
      <c r="A5647" t="s">
        <v>5747</v>
      </c>
      <c r="B5647" t="s">
        <v>44</v>
      </c>
      <c r="C5647">
        <v>62</v>
      </c>
      <c r="D5647" t="s">
        <v>37</v>
      </c>
      <c r="E5647" t="s">
        <v>103</v>
      </c>
      <c r="F5647">
        <v>14</v>
      </c>
      <c r="G5647">
        <v>1</v>
      </c>
      <c r="H5647" t="s">
        <v>36</v>
      </c>
      <c r="I5647" t="s">
        <v>37</v>
      </c>
      <c r="J5647" t="s">
        <v>34</v>
      </c>
      <c r="K5647" t="s">
        <v>37</v>
      </c>
      <c r="L5647" t="s">
        <v>72</v>
      </c>
      <c r="M5647" t="s">
        <v>34</v>
      </c>
      <c r="N5647" t="s">
        <v>37</v>
      </c>
      <c r="O5647" t="s">
        <v>37</v>
      </c>
      <c r="P5647" t="s">
        <v>37</v>
      </c>
      <c r="Q5647" t="s">
        <v>37</v>
      </c>
      <c r="R5647" t="s">
        <v>37</v>
      </c>
      <c r="S5647" t="s">
        <v>37</v>
      </c>
      <c r="T5647" t="s">
        <v>37</v>
      </c>
      <c r="U5647" t="s">
        <v>39</v>
      </c>
      <c r="V5647" t="s">
        <v>34</v>
      </c>
      <c r="W5647" t="s">
        <v>40</v>
      </c>
      <c r="X5647">
        <v>76.75</v>
      </c>
      <c r="Y5647">
        <v>4541.8999999999996</v>
      </c>
      <c r="Z5647">
        <v>0</v>
      </c>
      <c r="AA5647">
        <v>0</v>
      </c>
      <c r="AB5647">
        <v>940.46</v>
      </c>
      <c r="AC5647">
        <v>5482.36</v>
      </c>
      <c r="AD5647" t="s">
        <v>41</v>
      </c>
      <c r="AE5647" t="s">
        <v>42</v>
      </c>
      <c r="AF5647" t="s">
        <v>42</v>
      </c>
      <c r="AG5647">
        <f t="shared" si="176"/>
        <v>0</v>
      </c>
      <c r="AH5647" t="str" cm="1">
        <f t="array" ref="AH5647">_xlfn.IFS(
X5647&lt;=20, "&lt;20",
AND(X5647&gt;=20, X5647&lt;50), "20-50",
AND(X5647&gt;=50, X5647&lt;100), "50-100",
X5647&gt;=100, "&gt;100"
)</f>
        <v>50-100</v>
      </c>
      <c r="AI5647">
        <f t="shared" si="177"/>
        <v>0</v>
      </c>
      <c r="AJ5647" t="str" cm="1">
        <f t="array" ref="AJ5647">_xlfn.IFS(
C5647&lt;=20, "&lt;20",
AND(C5647&gt;=20, C5647&lt;35), "20-35",
AND(C5647&gt;=35, C5647&lt;50), "35-50",
C5647&gt;=50, "50-100"
)</f>
        <v>50-100</v>
      </c>
      <c r="AK5647" t="str" cm="1">
        <f t="array" ref="AK5647">_xlfn.IFS(
G5647&lt;6, "&lt;6",
AND(G5647&gt;=6, G5647&lt;12), "6-12",
AND(G5647&gt;=12, G5647&lt;18), "12-18",  AND(G5647&gt;=18, G5647&lt;24), "18-24", G5647&gt;=24, "24-36")</f>
        <v>&lt;6</v>
      </c>
    </row>
    <row r="5648" spans="1:37" x14ac:dyDescent="0.3">
      <c r="A5648" t="s">
        <v>5748</v>
      </c>
      <c r="B5648" t="s">
        <v>33</v>
      </c>
      <c r="C5648">
        <v>62</v>
      </c>
      <c r="D5648" t="s">
        <v>34</v>
      </c>
      <c r="E5648" t="s">
        <v>74</v>
      </c>
      <c r="F5648">
        <v>15</v>
      </c>
      <c r="G5648">
        <v>29</v>
      </c>
      <c r="H5648" t="s">
        <v>70</v>
      </c>
      <c r="I5648" t="s">
        <v>37</v>
      </c>
      <c r="J5648" t="s">
        <v>34</v>
      </c>
      <c r="K5648" t="s">
        <v>37</v>
      </c>
      <c r="L5648" t="s">
        <v>38</v>
      </c>
      <c r="M5648" t="s">
        <v>37</v>
      </c>
      <c r="N5648" t="s">
        <v>37</v>
      </c>
      <c r="O5648" t="s">
        <v>34</v>
      </c>
      <c r="P5648" t="s">
        <v>37</v>
      </c>
      <c r="Q5648" t="s">
        <v>37</v>
      </c>
      <c r="R5648" t="s">
        <v>34</v>
      </c>
      <c r="S5648" t="s">
        <v>34</v>
      </c>
      <c r="T5648" t="s">
        <v>37</v>
      </c>
      <c r="U5648" t="s">
        <v>46</v>
      </c>
      <c r="V5648" t="s">
        <v>37</v>
      </c>
      <c r="W5648" t="s">
        <v>40</v>
      </c>
      <c r="X5648">
        <v>69.900000000000006</v>
      </c>
      <c r="Y5648">
        <v>3883.3</v>
      </c>
      <c r="Z5648">
        <v>0</v>
      </c>
      <c r="AA5648">
        <v>0</v>
      </c>
      <c r="AB5648">
        <v>1491.48</v>
      </c>
      <c r="AC5648">
        <v>5374.78</v>
      </c>
      <c r="AD5648" t="s">
        <v>41</v>
      </c>
      <c r="AE5648" t="s">
        <v>42</v>
      </c>
      <c r="AF5648" t="s">
        <v>42</v>
      </c>
      <c r="AG5648">
        <f t="shared" si="176"/>
        <v>0</v>
      </c>
      <c r="AH5648" t="str" cm="1">
        <f t="array" ref="AH5648">_xlfn.IFS(
X5648&lt;=20, "&lt;20",
AND(X5648&gt;=20, X5648&lt;50), "20-50",
AND(X5648&gt;=50, X5648&lt;100), "50-100",
X5648&gt;=100, "&gt;100"
)</f>
        <v>50-100</v>
      </c>
      <c r="AI5648">
        <f t="shared" si="177"/>
        <v>0</v>
      </c>
      <c r="AJ5648" t="str" cm="1">
        <f t="array" ref="AJ5648">_xlfn.IFS(
C5648&lt;=20, "&lt;20",
AND(C5648&gt;=20, C5648&lt;35), "20-35",
AND(C5648&gt;=35, C5648&lt;50), "35-50",
C5648&gt;=50, "50-100"
)</f>
        <v>50-100</v>
      </c>
      <c r="AK5648" t="str" cm="1">
        <f t="array" ref="AK5648">_xlfn.IFS(
G5648&lt;6, "&lt;6",
AND(G5648&gt;=6, G5648&lt;12), "6-12",
AND(G5648&gt;=12, G5648&lt;18), "12-18",  AND(G5648&gt;=18, G5648&lt;24), "18-24", G5648&gt;=24, "24-36")</f>
        <v>24-36</v>
      </c>
    </row>
    <row r="5649" spans="1:37" x14ac:dyDescent="0.3">
      <c r="A5649" t="s">
        <v>5749</v>
      </c>
      <c r="B5649" t="s">
        <v>44</v>
      </c>
      <c r="C5649">
        <v>70</v>
      </c>
      <c r="D5649" t="s">
        <v>37</v>
      </c>
      <c r="E5649" t="s">
        <v>124</v>
      </c>
      <c r="F5649">
        <v>0</v>
      </c>
      <c r="G5649">
        <v>36</v>
      </c>
      <c r="H5649" t="s">
        <v>49</v>
      </c>
      <c r="I5649" t="s">
        <v>37</v>
      </c>
      <c r="J5649" t="s">
        <v>37</v>
      </c>
      <c r="K5649" t="s">
        <v>37</v>
      </c>
      <c r="L5649" t="s">
        <v>50</v>
      </c>
      <c r="M5649" t="s">
        <v>34</v>
      </c>
      <c r="N5649" t="s">
        <v>34</v>
      </c>
      <c r="O5649" t="s">
        <v>34</v>
      </c>
      <c r="P5649" t="s">
        <v>34</v>
      </c>
      <c r="Q5649" t="s">
        <v>37</v>
      </c>
      <c r="R5649" t="s">
        <v>37</v>
      </c>
      <c r="S5649" t="s">
        <v>34</v>
      </c>
      <c r="T5649" t="s">
        <v>37</v>
      </c>
      <c r="U5649" t="s">
        <v>46</v>
      </c>
      <c r="V5649" t="s">
        <v>37</v>
      </c>
      <c r="W5649" t="s">
        <v>51</v>
      </c>
      <c r="X5649">
        <v>95.45</v>
      </c>
      <c r="Y5649">
        <v>396.1</v>
      </c>
      <c r="Z5649">
        <v>0</v>
      </c>
      <c r="AA5649">
        <v>0</v>
      </c>
      <c r="AB5649">
        <v>126.44</v>
      </c>
      <c r="AC5649">
        <v>522.54</v>
      </c>
      <c r="AD5649" t="s">
        <v>52</v>
      </c>
      <c r="AE5649" t="s">
        <v>53</v>
      </c>
      <c r="AF5649" t="s">
        <v>91</v>
      </c>
      <c r="AG5649">
        <f t="shared" si="176"/>
        <v>1</v>
      </c>
      <c r="AH5649" t="str" cm="1">
        <f t="array" ref="AH5649">_xlfn.IFS(
X5649&lt;=20, "&lt;20",
AND(X5649&gt;=20, X5649&lt;50), "20-50",
AND(X5649&gt;=50, X5649&lt;100), "50-100",
X5649&gt;=100, "&gt;100"
)</f>
        <v>50-100</v>
      </c>
      <c r="AI5649">
        <f t="shared" si="177"/>
        <v>0</v>
      </c>
      <c r="AJ5649" t="str" cm="1">
        <f t="array" ref="AJ5649">_xlfn.IFS(
C5649&lt;=20, "&lt;20",
AND(C5649&gt;=20, C5649&lt;35), "20-35",
AND(C5649&gt;=35, C5649&lt;50), "35-50",
C5649&gt;=50, "50-100"
)</f>
        <v>50-100</v>
      </c>
      <c r="AK5649" t="str" cm="1">
        <f t="array" ref="AK5649">_xlfn.IFS(
G5649&lt;6, "&lt;6",
AND(G5649&gt;=6, G5649&lt;12), "6-12",
AND(G5649&gt;=12, G5649&lt;18), "12-18",  AND(G5649&gt;=18, G5649&lt;24), "18-24", G5649&gt;=24, "24-36")</f>
        <v>24-36</v>
      </c>
    </row>
    <row r="5650" spans="1:37" x14ac:dyDescent="0.3">
      <c r="A5650" t="s">
        <v>5750</v>
      </c>
      <c r="B5650" t="s">
        <v>44</v>
      </c>
      <c r="C5650">
        <v>58</v>
      </c>
      <c r="D5650" t="s">
        <v>37</v>
      </c>
      <c r="E5650" t="s">
        <v>164</v>
      </c>
      <c r="F5650">
        <v>12</v>
      </c>
      <c r="G5650">
        <v>24</v>
      </c>
      <c r="H5650" t="s">
        <v>36</v>
      </c>
      <c r="I5650" t="s">
        <v>37</v>
      </c>
      <c r="J5650" t="s">
        <v>37</v>
      </c>
      <c r="K5650" t="s">
        <v>34</v>
      </c>
      <c r="L5650" t="s">
        <v>34</v>
      </c>
      <c r="M5650" t="s">
        <v>34</v>
      </c>
      <c r="N5650" t="s">
        <v>34</v>
      </c>
      <c r="O5650" t="s">
        <v>34</v>
      </c>
      <c r="P5650" t="s">
        <v>34</v>
      </c>
      <c r="Q5650" t="s">
        <v>34</v>
      </c>
      <c r="R5650" t="s">
        <v>34</v>
      </c>
      <c r="S5650" t="s">
        <v>34</v>
      </c>
      <c r="T5650" t="s">
        <v>34</v>
      </c>
      <c r="U5650" t="s">
        <v>67</v>
      </c>
      <c r="V5650" t="s">
        <v>34</v>
      </c>
      <c r="W5650" t="s">
        <v>51</v>
      </c>
      <c r="X5650">
        <v>25.25</v>
      </c>
      <c r="Y5650">
        <v>1108.2</v>
      </c>
      <c r="Z5650">
        <v>0</v>
      </c>
      <c r="AA5650">
        <v>0</v>
      </c>
      <c r="AB5650">
        <v>1412.46</v>
      </c>
      <c r="AC5650">
        <v>2520.66</v>
      </c>
      <c r="AD5650" t="s">
        <v>41</v>
      </c>
      <c r="AE5650" t="s">
        <v>42</v>
      </c>
      <c r="AF5650" t="s">
        <v>42</v>
      </c>
      <c r="AG5650">
        <f t="shared" si="176"/>
        <v>0</v>
      </c>
      <c r="AH5650" t="str" cm="1">
        <f t="array" ref="AH5650">_xlfn.IFS(
X5650&lt;=20, "&lt;20",
AND(X5650&gt;=20, X5650&lt;50), "20-50",
AND(X5650&gt;=50, X5650&lt;100), "50-100",
X5650&gt;=100, "&gt;100"
)</f>
        <v>20-50</v>
      </c>
      <c r="AI5650">
        <f t="shared" si="177"/>
        <v>0</v>
      </c>
      <c r="AJ5650" t="str" cm="1">
        <f t="array" ref="AJ5650">_xlfn.IFS(
C5650&lt;=20, "&lt;20",
AND(C5650&gt;=20, C5650&lt;35), "20-35",
AND(C5650&gt;=35, C5650&lt;50), "35-50",
C5650&gt;=50, "50-100"
)</f>
        <v>50-100</v>
      </c>
      <c r="AK5650" t="str" cm="1">
        <f t="array" ref="AK5650">_xlfn.IFS(
G5650&lt;6, "&lt;6",
AND(G5650&gt;=6, G5650&lt;12), "6-12",
AND(G5650&gt;=12, G5650&lt;18), "12-18",  AND(G5650&gt;=18, G5650&lt;24), "18-24", G5650&gt;=24, "24-36")</f>
        <v>24-36</v>
      </c>
    </row>
    <row r="5651" spans="1:37" x14ac:dyDescent="0.3">
      <c r="A5651" t="s">
        <v>5751</v>
      </c>
      <c r="B5651" t="s">
        <v>33</v>
      </c>
      <c r="C5651">
        <v>47</v>
      </c>
      <c r="D5651" t="s">
        <v>34</v>
      </c>
      <c r="E5651" t="s">
        <v>56</v>
      </c>
      <c r="F5651">
        <v>9</v>
      </c>
      <c r="G5651">
        <v>19</v>
      </c>
      <c r="H5651" t="s">
        <v>36</v>
      </c>
      <c r="I5651" t="s">
        <v>37</v>
      </c>
      <c r="J5651" t="s">
        <v>37</v>
      </c>
      <c r="K5651" t="s">
        <v>37</v>
      </c>
      <c r="L5651" t="s">
        <v>50</v>
      </c>
      <c r="M5651" t="s">
        <v>37</v>
      </c>
      <c r="N5651" t="s">
        <v>37</v>
      </c>
      <c r="O5651" t="s">
        <v>37</v>
      </c>
      <c r="P5651" t="s">
        <v>37</v>
      </c>
      <c r="Q5651" t="s">
        <v>37</v>
      </c>
      <c r="R5651" t="s">
        <v>37</v>
      </c>
      <c r="S5651" t="s">
        <v>37</v>
      </c>
      <c r="T5651" t="s">
        <v>37</v>
      </c>
      <c r="U5651" t="s">
        <v>67</v>
      </c>
      <c r="V5651" t="s">
        <v>34</v>
      </c>
      <c r="W5651" t="s">
        <v>40</v>
      </c>
      <c r="X5651">
        <v>111.8</v>
      </c>
      <c r="Y5651">
        <v>5443.65</v>
      </c>
      <c r="Z5651">
        <v>0</v>
      </c>
      <c r="AA5651">
        <v>0</v>
      </c>
      <c r="AB5651">
        <v>603.36</v>
      </c>
      <c r="AC5651">
        <v>6047.01</v>
      </c>
      <c r="AD5651" t="s">
        <v>41</v>
      </c>
      <c r="AE5651" t="s">
        <v>42</v>
      </c>
      <c r="AF5651" t="s">
        <v>42</v>
      </c>
      <c r="AG5651">
        <f t="shared" si="176"/>
        <v>0</v>
      </c>
      <c r="AH5651" t="str" cm="1">
        <f t="array" ref="AH5651">_xlfn.IFS(
X5651&lt;=20, "&lt;20",
AND(X5651&gt;=20, X5651&lt;50), "20-50",
AND(X5651&gt;=50, X5651&lt;100), "50-100",
X5651&gt;=100, "&gt;100"
)</f>
        <v>&gt;100</v>
      </c>
      <c r="AI5651">
        <f t="shared" si="177"/>
        <v>0</v>
      </c>
      <c r="AJ5651" t="str" cm="1">
        <f t="array" ref="AJ5651">_xlfn.IFS(
C5651&lt;=20, "&lt;20",
AND(C5651&gt;=20, C5651&lt;35), "20-35",
AND(C5651&gt;=35, C5651&lt;50), "35-50",
C5651&gt;=50, "50-100"
)</f>
        <v>35-50</v>
      </c>
      <c r="AK5651" t="str" cm="1">
        <f t="array" ref="AK5651">_xlfn.IFS(
G5651&lt;6, "&lt;6",
AND(G5651&gt;=6, G5651&lt;12), "6-12",
AND(G5651&gt;=12, G5651&lt;18), "12-18",  AND(G5651&gt;=18, G5651&lt;24), "18-24", G5651&gt;=24, "24-36")</f>
        <v>18-24</v>
      </c>
    </row>
    <row r="5652" spans="1:37" x14ac:dyDescent="0.3">
      <c r="A5652" t="s">
        <v>5752</v>
      </c>
      <c r="B5652" t="s">
        <v>44</v>
      </c>
      <c r="C5652">
        <v>24</v>
      </c>
      <c r="D5652" t="s">
        <v>37</v>
      </c>
      <c r="E5652" t="s">
        <v>74</v>
      </c>
      <c r="F5652">
        <v>11</v>
      </c>
      <c r="G5652">
        <v>8</v>
      </c>
      <c r="H5652" t="s">
        <v>36</v>
      </c>
      <c r="I5652" t="s">
        <v>37</v>
      </c>
      <c r="J5652" t="s">
        <v>34</v>
      </c>
      <c r="K5652" t="s">
        <v>37</v>
      </c>
      <c r="L5652" t="s">
        <v>38</v>
      </c>
      <c r="M5652" t="s">
        <v>37</v>
      </c>
      <c r="N5652" t="s">
        <v>37</v>
      </c>
      <c r="O5652" t="s">
        <v>34</v>
      </c>
      <c r="P5652" t="s">
        <v>34</v>
      </c>
      <c r="Q5652" t="s">
        <v>34</v>
      </c>
      <c r="R5652" t="s">
        <v>37</v>
      </c>
      <c r="S5652" t="s">
        <v>37</v>
      </c>
      <c r="T5652" t="s">
        <v>37</v>
      </c>
      <c r="U5652" t="s">
        <v>46</v>
      </c>
      <c r="V5652" t="s">
        <v>37</v>
      </c>
      <c r="W5652" t="s">
        <v>51</v>
      </c>
      <c r="X5652">
        <v>63.95</v>
      </c>
      <c r="Y5652">
        <v>2737.05</v>
      </c>
      <c r="Z5652">
        <v>0</v>
      </c>
      <c r="AA5652">
        <v>0</v>
      </c>
      <c r="AB5652">
        <v>240.8</v>
      </c>
      <c r="AC5652">
        <v>2977.85</v>
      </c>
      <c r="AD5652" t="s">
        <v>41</v>
      </c>
      <c r="AE5652" t="s">
        <v>42</v>
      </c>
      <c r="AF5652" t="s">
        <v>42</v>
      </c>
      <c r="AG5652">
        <f t="shared" si="176"/>
        <v>0</v>
      </c>
      <c r="AH5652" t="str" cm="1">
        <f t="array" ref="AH5652">_xlfn.IFS(
X5652&lt;=20, "&lt;20",
AND(X5652&gt;=20, X5652&lt;50), "20-50",
AND(X5652&gt;=50, X5652&lt;100), "50-100",
X5652&gt;=100, "&gt;100"
)</f>
        <v>50-100</v>
      </c>
      <c r="AI5652">
        <f t="shared" si="177"/>
        <v>0</v>
      </c>
      <c r="AJ5652" t="str" cm="1">
        <f t="array" ref="AJ5652">_xlfn.IFS(
C5652&lt;=20, "&lt;20",
AND(C5652&gt;=20, C5652&lt;35), "20-35",
AND(C5652&gt;=35, C5652&lt;50), "35-50",
C5652&gt;=50, "50-100"
)</f>
        <v>20-35</v>
      </c>
      <c r="AK5652" t="str" cm="1">
        <f t="array" ref="AK5652">_xlfn.IFS(
G5652&lt;6, "&lt;6",
AND(G5652&gt;=6, G5652&lt;12), "6-12",
AND(G5652&gt;=12, G5652&lt;18), "12-18",  AND(G5652&gt;=18, G5652&lt;24), "18-24", G5652&gt;=24, "24-36")</f>
        <v>6-12</v>
      </c>
    </row>
    <row r="5653" spans="1:37" x14ac:dyDescent="0.3">
      <c r="A5653" t="s">
        <v>5753</v>
      </c>
      <c r="B5653" t="s">
        <v>33</v>
      </c>
      <c r="C5653">
        <v>38</v>
      </c>
      <c r="D5653" t="s">
        <v>37</v>
      </c>
      <c r="E5653" t="s">
        <v>130</v>
      </c>
      <c r="F5653">
        <v>8</v>
      </c>
      <c r="G5653">
        <v>9</v>
      </c>
      <c r="H5653" t="s">
        <v>36</v>
      </c>
      <c r="I5653" t="s">
        <v>37</v>
      </c>
      <c r="J5653" t="s">
        <v>37</v>
      </c>
      <c r="K5653" t="s">
        <v>37</v>
      </c>
      <c r="L5653" t="s">
        <v>38</v>
      </c>
      <c r="M5653" t="s">
        <v>37</v>
      </c>
      <c r="N5653" t="s">
        <v>37</v>
      </c>
      <c r="O5653" t="s">
        <v>37</v>
      </c>
      <c r="P5653" t="s">
        <v>37</v>
      </c>
      <c r="Q5653" t="s">
        <v>37</v>
      </c>
      <c r="R5653" t="s">
        <v>37</v>
      </c>
      <c r="S5653" t="s">
        <v>37</v>
      </c>
      <c r="T5653" t="s">
        <v>37</v>
      </c>
      <c r="U5653" t="s">
        <v>67</v>
      </c>
      <c r="V5653" t="s">
        <v>37</v>
      </c>
      <c r="W5653" t="s">
        <v>40</v>
      </c>
      <c r="X5653">
        <v>88.85</v>
      </c>
      <c r="Y5653">
        <v>6132.7</v>
      </c>
      <c r="Z5653">
        <v>0</v>
      </c>
      <c r="AA5653">
        <v>0</v>
      </c>
      <c r="AB5653">
        <v>2829.48</v>
      </c>
      <c r="AC5653">
        <v>8962.18</v>
      </c>
      <c r="AD5653" t="s">
        <v>41</v>
      </c>
      <c r="AE5653" t="s">
        <v>42</v>
      </c>
      <c r="AF5653" t="s">
        <v>42</v>
      </c>
      <c r="AG5653">
        <f t="shared" si="176"/>
        <v>0</v>
      </c>
      <c r="AH5653" t="str" cm="1">
        <f t="array" ref="AH5653">_xlfn.IFS(
X5653&lt;=20, "&lt;20",
AND(X5653&gt;=20, X5653&lt;50), "20-50",
AND(X5653&gt;=50, X5653&lt;100), "50-100",
X5653&gt;=100, "&gt;100"
)</f>
        <v>50-100</v>
      </c>
      <c r="AI5653">
        <f t="shared" si="177"/>
        <v>0</v>
      </c>
      <c r="AJ5653" t="str" cm="1">
        <f t="array" ref="AJ5653">_xlfn.IFS(
C5653&lt;=20, "&lt;20",
AND(C5653&gt;=20, C5653&lt;35), "20-35",
AND(C5653&gt;=35, C5653&lt;50), "35-50",
C5653&gt;=50, "50-100"
)</f>
        <v>35-50</v>
      </c>
      <c r="AK5653" t="str" cm="1">
        <f t="array" ref="AK5653">_xlfn.IFS(
G5653&lt;6, "&lt;6",
AND(G5653&gt;=6, G5653&lt;12), "6-12",
AND(G5653&gt;=12, G5653&lt;18), "12-18",  AND(G5653&gt;=18, G5653&lt;24), "18-24", G5653&gt;=24, "24-36")</f>
        <v>6-12</v>
      </c>
    </row>
    <row r="5654" spans="1:37" x14ac:dyDescent="0.3">
      <c r="A5654" t="s">
        <v>5754</v>
      </c>
      <c r="B5654" t="s">
        <v>44</v>
      </c>
      <c r="C5654">
        <v>57</v>
      </c>
      <c r="D5654" t="s">
        <v>37</v>
      </c>
      <c r="E5654" t="s">
        <v>74</v>
      </c>
      <c r="F5654">
        <v>14</v>
      </c>
      <c r="G5654">
        <v>17</v>
      </c>
      <c r="H5654" t="s">
        <v>57</v>
      </c>
      <c r="I5654" t="s">
        <v>37</v>
      </c>
      <c r="J5654" t="s">
        <v>37</v>
      </c>
      <c r="K5654" t="s">
        <v>37</v>
      </c>
      <c r="L5654" t="s">
        <v>50</v>
      </c>
      <c r="M5654" t="s">
        <v>37</v>
      </c>
      <c r="N5654" t="s">
        <v>34</v>
      </c>
      <c r="O5654" t="s">
        <v>34</v>
      </c>
      <c r="P5654" t="s">
        <v>34</v>
      </c>
      <c r="Q5654" t="s">
        <v>34</v>
      </c>
      <c r="R5654" t="s">
        <v>34</v>
      </c>
      <c r="S5654" t="s">
        <v>34</v>
      </c>
      <c r="T5654" t="s">
        <v>37</v>
      </c>
      <c r="U5654" t="s">
        <v>46</v>
      </c>
      <c r="V5654" t="s">
        <v>37</v>
      </c>
      <c r="W5654" t="s">
        <v>51</v>
      </c>
      <c r="X5654">
        <v>79.8</v>
      </c>
      <c r="Y5654">
        <v>1001.2</v>
      </c>
      <c r="Z5654">
        <v>21.53</v>
      </c>
      <c r="AA5654">
        <v>0</v>
      </c>
      <c r="AB5654">
        <v>173.04</v>
      </c>
      <c r="AC5654">
        <v>1152.71</v>
      </c>
      <c r="AD5654" t="s">
        <v>41</v>
      </c>
      <c r="AE5654" t="s">
        <v>42</v>
      </c>
      <c r="AF5654" t="s">
        <v>42</v>
      </c>
      <c r="AG5654">
        <f t="shared" si="176"/>
        <v>0</v>
      </c>
      <c r="AH5654" t="str" cm="1">
        <f t="array" ref="AH5654">_xlfn.IFS(
X5654&lt;=20, "&lt;20",
AND(X5654&gt;=20, X5654&lt;50), "20-50",
AND(X5654&gt;=50, X5654&lt;100), "50-100",
X5654&gt;=100, "&gt;100"
)</f>
        <v>50-100</v>
      </c>
      <c r="AI5654">
        <f t="shared" si="177"/>
        <v>0</v>
      </c>
      <c r="AJ5654" t="str" cm="1">
        <f t="array" ref="AJ5654">_xlfn.IFS(
C5654&lt;=20, "&lt;20",
AND(C5654&gt;=20, C5654&lt;35), "20-35",
AND(C5654&gt;=35, C5654&lt;50), "35-50",
C5654&gt;=50, "50-100"
)</f>
        <v>50-100</v>
      </c>
      <c r="AK5654" t="str" cm="1">
        <f t="array" ref="AK5654">_xlfn.IFS(
G5654&lt;6, "&lt;6",
AND(G5654&gt;=6, G5654&lt;12), "6-12",
AND(G5654&gt;=12, G5654&lt;18), "12-18",  AND(G5654&gt;=18, G5654&lt;24), "18-24", G5654&gt;=24, "24-36")</f>
        <v>12-18</v>
      </c>
    </row>
    <row r="5655" spans="1:37" x14ac:dyDescent="0.3">
      <c r="A5655" t="s">
        <v>5755</v>
      </c>
      <c r="B5655" t="s">
        <v>44</v>
      </c>
      <c r="C5655">
        <v>48</v>
      </c>
      <c r="D5655" t="s">
        <v>37</v>
      </c>
      <c r="E5655" t="s">
        <v>61</v>
      </c>
      <c r="F5655">
        <v>10</v>
      </c>
      <c r="G5655">
        <v>9</v>
      </c>
      <c r="H5655" t="s">
        <v>36</v>
      </c>
      <c r="I5655" t="s">
        <v>34</v>
      </c>
      <c r="J5655" t="s">
        <v>34</v>
      </c>
      <c r="K5655" t="s">
        <v>37</v>
      </c>
      <c r="L5655" t="s">
        <v>38</v>
      </c>
      <c r="M5655" t="s">
        <v>37</v>
      </c>
      <c r="N5655" t="s">
        <v>37</v>
      </c>
      <c r="O5655" t="s">
        <v>34</v>
      </c>
      <c r="P5655" t="s">
        <v>37</v>
      </c>
      <c r="Q5655" t="s">
        <v>37</v>
      </c>
      <c r="R5655" t="s">
        <v>37</v>
      </c>
      <c r="S5655" t="s">
        <v>37</v>
      </c>
      <c r="T5655" t="s">
        <v>37</v>
      </c>
      <c r="U5655" t="s">
        <v>67</v>
      </c>
      <c r="V5655" t="s">
        <v>37</v>
      </c>
      <c r="W5655" t="s">
        <v>51</v>
      </c>
      <c r="X5655">
        <v>60</v>
      </c>
      <c r="Y5655">
        <v>2193.1999999999998</v>
      </c>
      <c r="Z5655">
        <v>0</v>
      </c>
      <c r="AA5655">
        <v>0</v>
      </c>
      <c r="AB5655">
        <v>0</v>
      </c>
      <c r="AC5655">
        <v>2193.1999999999998</v>
      </c>
      <c r="AD5655" t="s">
        <v>41</v>
      </c>
      <c r="AE5655" t="s">
        <v>42</v>
      </c>
      <c r="AF5655" t="s">
        <v>42</v>
      </c>
      <c r="AG5655">
        <f t="shared" si="176"/>
        <v>0</v>
      </c>
      <c r="AH5655" t="str" cm="1">
        <f t="array" ref="AH5655">_xlfn.IFS(
X5655&lt;=20, "&lt;20",
AND(X5655&gt;=20, X5655&lt;50), "20-50",
AND(X5655&gt;=50, X5655&lt;100), "50-100",
X5655&gt;=100, "&gt;100"
)</f>
        <v>50-100</v>
      </c>
      <c r="AI5655">
        <f t="shared" si="177"/>
        <v>0</v>
      </c>
      <c r="AJ5655" t="str" cm="1">
        <f t="array" ref="AJ5655">_xlfn.IFS(
C5655&lt;=20, "&lt;20",
AND(C5655&gt;=20, C5655&lt;35), "20-35",
AND(C5655&gt;=35, C5655&lt;50), "35-50",
C5655&gt;=50, "50-100"
)</f>
        <v>35-50</v>
      </c>
      <c r="AK5655" t="str" cm="1">
        <f t="array" ref="AK5655">_xlfn.IFS(
G5655&lt;6, "&lt;6",
AND(G5655&gt;=6, G5655&lt;12), "6-12",
AND(G5655&gt;=12, G5655&lt;18), "12-18",  AND(G5655&gt;=18, G5655&lt;24), "18-24", G5655&gt;=24, "24-36")</f>
        <v>6-12</v>
      </c>
    </row>
    <row r="5656" spans="1:37" x14ac:dyDescent="0.3">
      <c r="A5656" t="s">
        <v>5756</v>
      </c>
      <c r="B5656" t="s">
        <v>44</v>
      </c>
      <c r="C5656">
        <v>74</v>
      </c>
      <c r="D5656" t="s">
        <v>34</v>
      </c>
      <c r="E5656" t="s">
        <v>74</v>
      </c>
      <c r="F5656">
        <v>9</v>
      </c>
      <c r="G5656">
        <v>19</v>
      </c>
      <c r="H5656" t="s">
        <v>36</v>
      </c>
      <c r="I5656" t="s">
        <v>37</v>
      </c>
      <c r="J5656" t="s">
        <v>37</v>
      </c>
      <c r="K5656" t="s">
        <v>37</v>
      </c>
      <c r="L5656" t="s">
        <v>50</v>
      </c>
      <c r="M5656" t="s">
        <v>34</v>
      </c>
      <c r="N5656" t="s">
        <v>34</v>
      </c>
      <c r="O5656" t="s">
        <v>34</v>
      </c>
      <c r="P5656" t="s">
        <v>34</v>
      </c>
      <c r="Q5656" t="s">
        <v>34</v>
      </c>
      <c r="R5656" t="s">
        <v>34</v>
      </c>
      <c r="S5656" t="s">
        <v>34</v>
      </c>
      <c r="T5656" t="s">
        <v>37</v>
      </c>
      <c r="U5656" t="s">
        <v>67</v>
      </c>
      <c r="V5656" t="s">
        <v>37</v>
      </c>
      <c r="W5656" t="s">
        <v>51</v>
      </c>
      <c r="X5656">
        <v>75.099999999999994</v>
      </c>
      <c r="Y5656">
        <v>1013.35</v>
      </c>
      <c r="Z5656">
        <v>0</v>
      </c>
      <c r="AA5656">
        <v>0</v>
      </c>
      <c r="AB5656">
        <v>636.44000000000005</v>
      </c>
      <c r="AC5656">
        <v>1649.79</v>
      </c>
      <c r="AD5656" t="s">
        <v>41</v>
      </c>
      <c r="AE5656" t="s">
        <v>42</v>
      </c>
      <c r="AF5656" t="s">
        <v>42</v>
      </c>
      <c r="AG5656">
        <f t="shared" si="176"/>
        <v>0</v>
      </c>
      <c r="AH5656" t="str" cm="1">
        <f t="array" ref="AH5656">_xlfn.IFS(
X5656&lt;=20, "&lt;20",
AND(X5656&gt;=20, X5656&lt;50), "20-50",
AND(X5656&gt;=50, X5656&lt;100), "50-100",
X5656&gt;=100, "&gt;100"
)</f>
        <v>50-100</v>
      </c>
      <c r="AI5656">
        <f t="shared" si="177"/>
        <v>0</v>
      </c>
      <c r="AJ5656" t="str" cm="1">
        <f t="array" ref="AJ5656">_xlfn.IFS(
C5656&lt;=20, "&lt;20",
AND(C5656&gt;=20, C5656&lt;35), "20-35",
AND(C5656&gt;=35, C5656&lt;50), "35-50",
C5656&gt;=50, "50-100"
)</f>
        <v>50-100</v>
      </c>
      <c r="AK5656" t="str" cm="1">
        <f t="array" ref="AK5656">_xlfn.IFS(
G5656&lt;6, "&lt;6",
AND(G5656&gt;=6, G5656&lt;12), "6-12",
AND(G5656&gt;=12, G5656&lt;18), "12-18",  AND(G5656&gt;=18, G5656&lt;24), "18-24", G5656&gt;=24, "24-36")</f>
        <v>18-24</v>
      </c>
    </row>
    <row r="5657" spans="1:37" x14ac:dyDescent="0.3">
      <c r="A5657" t="s">
        <v>5757</v>
      </c>
      <c r="B5657" t="s">
        <v>44</v>
      </c>
      <c r="C5657">
        <v>19</v>
      </c>
      <c r="D5657" t="s">
        <v>34</v>
      </c>
      <c r="E5657" t="s">
        <v>56</v>
      </c>
      <c r="F5657">
        <v>15</v>
      </c>
      <c r="G5657">
        <v>10</v>
      </c>
      <c r="H5657" t="s">
        <v>36</v>
      </c>
      <c r="I5657" t="s">
        <v>34</v>
      </c>
      <c r="J5657" t="s">
        <v>34</v>
      </c>
      <c r="K5657" t="s">
        <v>37</v>
      </c>
      <c r="L5657" t="s">
        <v>38</v>
      </c>
      <c r="M5657" t="s">
        <v>37</v>
      </c>
      <c r="N5657" t="s">
        <v>34</v>
      </c>
      <c r="O5657" t="s">
        <v>34</v>
      </c>
      <c r="P5657" t="s">
        <v>34</v>
      </c>
      <c r="Q5657" t="s">
        <v>37</v>
      </c>
      <c r="R5657" t="s">
        <v>37</v>
      </c>
      <c r="S5657" t="s">
        <v>37</v>
      </c>
      <c r="T5657" t="s">
        <v>37</v>
      </c>
      <c r="U5657" t="s">
        <v>46</v>
      </c>
      <c r="V5657" t="s">
        <v>34</v>
      </c>
      <c r="W5657" t="s">
        <v>51</v>
      </c>
      <c r="X5657">
        <v>50.55</v>
      </c>
      <c r="Y5657">
        <v>565.35</v>
      </c>
      <c r="Z5657">
        <v>0</v>
      </c>
      <c r="AA5657">
        <v>0</v>
      </c>
      <c r="AB5657">
        <v>0</v>
      </c>
      <c r="AC5657">
        <v>565.35</v>
      </c>
      <c r="AD5657" t="s">
        <v>41</v>
      </c>
      <c r="AE5657" t="s">
        <v>42</v>
      </c>
      <c r="AF5657" t="s">
        <v>42</v>
      </c>
      <c r="AG5657">
        <f t="shared" si="176"/>
        <v>0</v>
      </c>
      <c r="AH5657" t="str" cm="1">
        <f t="array" ref="AH5657">_xlfn.IFS(
X5657&lt;=20, "&lt;20",
AND(X5657&gt;=20, X5657&lt;50), "20-50",
AND(X5657&gt;=50, X5657&lt;100), "50-100",
X5657&gt;=100, "&gt;100"
)</f>
        <v>50-100</v>
      </c>
      <c r="AI5657">
        <f t="shared" si="177"/>
        <v>0</v>
      </c>
      <c r="AJ5657" t="str" cm="1">
        <f t="array" ref="AJ5657">_xlfn.IFS(
C5657&lt;=20, "&lt;20",
AND(C5657&gt;=20, C5657&lt;35), "20-35",
AND(C5657&gt;=35, C5657&lt;50), "35-50",
C5657&gt;=50, "50-100"
)</f>
        <v>&lt;20</v>
      </c>
      <c r="AK5657" t="str" cm="1">
        <f t="array" ref="AK5657">_xlfn.IFS(
G5657&lt;6, "&lt;6",
AND(G5657&gt;=6, G5657&lt;12), "6-12",
AND(G5657&gt;=12, G5657&lt;18), "12-18",  AND(G5657&gt;=18, G5657&lt;24), "18-24", G5657&gt;=24, "24-36")</f>
        <v>6-12</v>
      </c>
    </row>
    <row r="5658" spans="1:37" x14ac:dyDescent="0.3">
      <c r="A5658" t="s">
        <v>5758</v>
      </c>
      <c r="B5658" t="s">
        <v>44</v>
      </c>
      <c r="C5658">
        <v>56</v>
      </c>
      <c r="D5658" t="s">
        <v>37</v>
      </c>
      <c r="E5658" t="s">
        <v>76</v>
      </c>
      <c r="F5658">
        <v>11</v>
      </c>
      <c r="G5658">
        <v>11</v>
      </c>
      <c r="H5658" t="s">
        <v>36</v>
      </c>
      <c r="I5658" t="s">
        <v>37</v>
      </c>
      <c r="J5658" t="s">
        <v>34</v>
      </c>
      <c r="K5658" t="s">
        <v>37</v>
      </c>
      <c r="L5658" t="s">
        <v>38</v>
      </c>
      <c r="M5658" t="s">
        <v>37</v>
      </c>
      <c r="N5658" t="s">
        <v>37</v>
      </c>
      <c r="O5658" t="s">
        <v>34</v>
      </c>
      <c r="P5658" t="s">
        <v>34</v>
      </c>
      <c r="Q5658" t="s">
        <v>34</v>
      </c>
      <c r="R5658" t="s">
        <v>34</v>
      </c>
      <c r="S5658" t="s">
        <v>34</v>
      </c>
      <c r="T5658" t="s">
        <v>37</v>
      </c>
      <c r="U5658" t="s">
        <v>39</v>
      </c>
      <c r="V5658" t="s">
        <v>34</v>
      </c>
      <c r="W5658" t="s">
        <v>40</v>
      </c>
      <c r="X5658">
        <v>56.1</v>
      </c>
      <c r="Y5658">
        <v>946.95</v>
      </c>
      <c r="Z5658">
        <v>0</v>
      </c>
      <c r="AA5658">
        <v>0</v>
      </c>
      <c r="AB5658">
        <v>619.99</v>
      </c>
      <c r="AC5658">
        <v>1566.94</v>
      </c>
      <c r="AD5658" t="s">
        <v>41</v>
      </c>
      <c r="AE5658" t="s">
        <v>42</v>
      </c>
      <c r="AF5658" t="s">
        <v>42</v>
      </c>
      <c r="AG5658">
        <f t="shared" si="176"/>
        <v>0</v>
      </c>
      <c r="AH5658" t="str" cm="1">
        <f t="array" ref="AH5658">_xlfn.IFS(
X5658&lt;=20, "&lt;20",
AND(X5658&gt;=20, X5658&lt;50), "20-50",
AND(X5658&gt;=50, X5658&lt;100), "50-100",
X5658&gt;=100, "&gt;100"
)</f>
        <v>50-100</v>
      </c>
      <c r="AI5658">
        <f t="shared" si="177"/>
        <v>0</v>
      </c>
      <c r="AJ5658" t="str" cm="1">
        <f t="array" ref="AJ5658">_xlfn.IFS(
C5658&lt;=20, "&lt;20",
AND(C5658&gt;=20, C5658&lt;35), "20-35",
AND(C5658&gt;=35, C5658&lt;50), "35-50",
C5658&gt;=50, "50-100"
)</f>
        <v>50-100</v>
      </c>
      <c r="AK5658" t="str" cm="1">
        <f t="array" ref="AK5658">_xlfn.IFS(
G5658&lt;6, "&lt;6",
AND(G5658&gt;=6, G5658&lt;12), "6-12",
AND(G5658&gt;=12, G5658&lt;18), "12-18",  AND(G5658&gt;=18, G5658&lt;24), "18-24", G5658&gt;=24, "24-36")</f>
        <v>6-12</v>
      </c>
    </row>
    <row r="5659" spans="1:37" x14ac:dyDescent="0.3">
      <c r="A5659" t="s">
        <v>5759</v>
      </c>
      <c r="B5659" t="s">
        <v>44</v>
      </c>
      <c r="C5659">
        <v>28</v>
      </c>
      <c r="D5659" t="s">
        <v>37</v>
      </c>
      <c r="E5659" t="s">
        <v>61</v>
      </c>
      <c r="F5659">
        <v>6</v>
      </c>
      <c r="G5659">
        <v>29</v>
      </c>
      <c r="H5659" t="s">
        <v>57</v>
      </c>
      <c r="I5659" t="s">
        <v>34</v>
      </c>
      <c r="J5659" t="s">
        <v>34</v>
      </c>
      <c r="K5659" t="s">
        <v>37</v>
      </c>
      <c r="L5659" t="s">
        <v>72</v>
      </c>
      <c r="M5659" t="s">
        <v>37</v>
      </c>
      <c r="N5659" t="s">
        <v>37</v>
      </c>
      <c r="O5659" t="s">
        <v>37</v>
      </c>
      <c r="P5659" t="s">
        <v>34</v>
      </c>
      <c r="Q5659" t="s">
        <v>34</v>
      </c>
      <c r="R5659" t="s">
        <v>34</v>
      </c>
      <c r="S5659" t="s">
        <v>34</v>
      </c>
      <c r="T5659" t="s">
        <v>37</v>
      </c>
      <c r="U5659" t="s">
        <v>46</v>
      </c>
      <c r="V5659" t="s">
        <v>34</v>
      </c>
      <c r="W5659" t="s">
        <v>51</v>
      </c>
      <c r="X5659">
        <v>40.700000000000003</v>
      </c>
      <c r="Y5659">
        <v>449.3</v>
      </c>
      <c r="Z5659">
        <v>0</v>
      </c>
      <c r="AA5659">
        <v>0</v>
      </c>
      <c r="AB5659">
        <v>0</v>
      </c>
      <c r="AC5659">
        <v>449.3</v>
      </c>
      <c r="AD5659" t="s">
        <v>41</v>
      </c>
      <c r="AE5659" t="s">
        <v>42</v>
      </c>
      <c r="AF5659" t="s">
        <v>42</v>
      </c>
      <c r="AG5659">
        <f t="shared" si="176"/>
        <v>0</v>
      </c>
      <c r="AH5659" t="str" cm="1">
        <f t="array" ref="AH5659">_xlfn.IFS(
X5659&lt;=20, "&lt;20",
AND(X5659&gt;=20, X5659&lt;50), "20-50",
AND(X5659&gt;=50, X5659&lt;100), "50-100",
X5659&gt;=100, "&gt;100"
)</f>
        <v>20-50</v>
      </c>
      <c r="AI5659">
        <f t="shared" si="177"/>
        <v>0</v>
      </c>
      <c r="AJ5659" t="str" cm="1">
        <f t="array" ref="AJ5659">_xlfn.IFS(
C5659&lt;=20, "&lt;20",
AND(C5659&gt;=20, C5659&lt;35), "20-35",
AND(C5659&gt;=35, C5659&lt;50), "35-50",
C5659&gt;=50, "50-100"
)</f>
        <v>20-35</v>
      </c>
      <c r="AK5659" t="str" cm="1">
        <f t="array" ref="AK5659">_xlfn.IFS(
G5659&lt;6, "&lt;6",
AND(G5659&gt;=6, G5659&lt;12), "6-12",
AND(G5659&gt;=12, G5659&lt;18), "12-18",  AND(G5659&gt;=18, G5659&lt;24), "18-24", G5659&gt;=24, "24-36")</f>
        <v>24-36</v>
      </c>
    </row>
    <row r="5660" spans="1:37" x14ac:dyDescent="0.3">
      <c r="A5660" t="s">
        <v>5760</v>
      </c>
      <c r="B5660" t="s">
        <v>44</v>
      </c>
      <c r="C5660">
        <v>21</v>
      </c>
      <c r="D5660" t="s">
        <v>37</v>
      </c>
      <c r="E5660" t="s">
        <v>109</v>
      </c>
      <c r="F5660">
        <v>4</v>
      </c>
      <c r="G5660">
        <v>12</v>
      </c>
      <c r="H5660" t="s">
        <v>49</v>
      </c>
      <c r="I5660" t="s">
        <v>37</v>
      </c>
      <c r="J5660" t="s">
        <v>37</v>
      </c>
      <c r="K5660" t="s">
        <v>37</v>
      </c>
      <c r="L5660" t="s">
        <v>50</v>
      </c>
      <c r="M5660" t="s">
        <v>34</v>
      </c>
      <c r="N5660" t="s">
        <v>34</v>
      </c>
      <c r="O5660" t="s">
        <v>34</v>
      </c>
      <c r="P5660" t="s">
        <v>34</v>
      </c>
      <c r="Q5660" t="s">
        <v>34</v>
      </c>
      <c r="R5660" t="s">
        <v>34</v>
      </c>
      <c r="S5660" t="s">
        <v>37</v>
      </c>
      <c r="T5660" t="s">
        <v>37</v>
      </c>
      <c r="U5660" t="s">
        <v>46</v>
      </c>
      <c r="V5660" t="s">
        <v>37</v>
      </c>
      <c r="W5660" t="s">
        <v>51</v>
      </c>
      <c r="X5660">
        <v>72.2</v>
      </c>
      <c r="Y5660">
        <v>305.55</v>
      </c>
      <c r="Z5660">
        <v>0</v>
      </c>
      <c r="AA5660">
        <v>0</v>
      </c>
      <c r="AB5660">
        <v>119.92</v>
      </c>
      <c r="AC5660">
        <v>425.47</v>
      </c>
      <c r="AD5660" t="s">
        <v>52</v>
      </c>
      <c r="AE5660" t="s">
        <v>58</v>
      </c>
      <c r="AF5660" t="s">
        <v>288</v>
      </c>
      <c r="AG5660">
        <f t="shared" si="176"/>
        <v>1</v>
      </c>
      <c r="AH5660" t="str" cm="1">
        <f t="array" ref="AH5660">_xlfn.IFS(
X5660&lt;=20, "&lt;20",
AND(X5660&gt;=20, X5660&lt;50), "20-50",
AND(X5660&gt;=50, X5660&lt;100), "50-100",
X5660&gt;=100, "&gt;100"
)</f>
        <v>50-100</v>
      </c>
      <c r="AI5660">
        <f t="shared" si="177"/>
        <v>0</v>
      </c>
      <c r="AJ5660" t="str" cm="1">
        <f t="array" ref="AJ5660">_xlfn.IFS(
C5660&lt;=20, "&lt;20",
AND(C5660&gt;=20, C5660&lt;35), "20-35",
AND(C5660&gt;=35, C5660&lt;50), "35-50",
C5660&gt;=50, "50-100"
)</f>
        <v>20-35</v>
      </c>
      <c r="AK5660" t="str" cm="1">
        <f t="array" ref="AK5660">_xlfn.IFS(
G5660&lt;6, "&lt;6",
AND(G5660&gt;=6, G5660&lt;12), "6-12",
AND(G5660&gt;=12, G5660&lt;18), "12-18",  AND(G5660&gt;=18, G5660&lt;24), "18-24", G5660&gt;=24, "24-36")</f>
        <v>12-18</v>
      </c>
    </row>
    <row r="5661" spans="1:37" x14ac:dyDescent="0.3">
      <c r="A5661" t="s">
        <v>5761</v>
      </c>
      <c r="B5661" t="s">
        <v>33</v>
      </c>
      <c r="C5661">
        <v>61</v>
      </c>
      <c r="D5661" t="s">
        <v>37</v>
      </c>
      <c r="E5661" t="s">
        <v>103</v>
      </c>
      <c r="F5661">
        <v>13</v>
      </c>
      <c r="G5661">
        <v>33</v>
      </c>
      <c r="H5661" t="s">
        <v>36</v>
      </c>
      <c r="I5661" t="s">
        <v>37</v>
      </c>
      <c r="J5661" t="s">
        <v>37</v>
      </c>
      <c r="K5661" t="s">
        <v>37</v>
      </c>
      <c r="L5661" t="s">
        <v>50</v>
      </c>
      <c r="M5661" t="s">
        <v>34</v>
      </c>
      <c r="N5661" t="s">
        <v>37</v>
      </c>
      <c r="O5661" t="s">
        <v>37</v>
      </c>
      <c r="P5661" t="s">
        <v>34</v>
      </c>
      <c r="Q5661" t="s">
        <v>37</v>
      </c>
      <c r="R5661" t="s">
        <v>37</v>
      </c>
      <c r="S5661" t="s">
        <v>37</v>
      </c>
      <c r="T5661" t="s">
        <v>37</v>
      </c>
      <c r="U5661" t="s">
        <v>46</v>
      </c>
      <c r="V5661" t="s">
        <v>37</v>
      </c>
      <c r="W5661" t="s">
        <v>51</v>
      </c>
      <c r="X5661">
        <v>105.65</v>
      </c>
      <c r="Y5661">
        <v>4284.8</v>
      </c>
      <c r="Z5661">
        <v>0</v>
      </c>
      <c r="AA5661">
        <v>0</v>
      </c>
      <c r="AB5661">
        <v>1296.75</v>
      </c>
      <c r="AC5661">
        <v>5581.55</v>
      </c>
      <c r="AD5661" t="s">
        <v>52</v>
      </c>
      <c r="AE5661" t="s">
        <v>104</v>
      </c>
      <c r="AF5661" t="s">
        <v>150</v>
      </c>
      <c r="AG5661">
        <f t="shared" si="176"/>
        <v>1</v>
      </c>
      <c r="AH5661" t="str" cm="1">
        <f t="array" ref="AH5661">_xlfn.IFS(
X5661&lt;=20, "&lt;20",
AND(X5661&gt;=20, X5661&lt;50), "20-50",
AND(X5661&gt;=50, X5661&lt;100), "50-100",
X5661&gt;=100, "&gt;100"
)</f>
        <v>&gt;100</v>
      </c>
      <c r="AI5661">
        <f t="shared" si="177"/>
        <v>0</v>
      </c>
      <c r="AJ5661" t="str" cm="1">
        <f t="array" ref="AJ5661">_xlfn.IFS(
C5661&lt;=20, "&lt;20",
AND(C5661&gt;=20, C5661&lt;35), "20-35",
AND(C5661&gt;=35, C5661&lt;50), "35-50",
C5661&gt;=50, "50-100"
)</f>
        <v>50-100</v>
      </c>
      <c r="AK5661" t="str" cm="1">
        <f t="array" ref="AK5661">_xlfn.IFS(
G5661&lt;6, "&lt;6",
AND(G5661&gt;=6, G5661&lt;12), "6-12",
AND(G5661&gt;=12, G5661&lt;18), "12-18",  AND(G5661&gt;=18, G5661&lt;24), "18-24", G5661&gt;=24, "24-36")</f>
        <v>24-36</v>
      </c>
    </row>
    <row r="5662" spans="1:37" x14ac:dyDescent="0.3">
      <c r="A5662" t="s">
        <v>5762</v>
      </c>
      <c r="B5662" t="s">
        <v>44</v>
      </c>
      <c r="C5662">
        <v>77</v>
      </c>
      <c r="D5662" t="s">
        <v>34</v>
      </c>
      <c r="E5662" t="s">
        <v>114</v>
      </c>
      <c r="F5662">
        <v>15</v>
      </c>
      <c r="G5662">
        <v>19</v>
      </c>
      <c r="H5662" t="s">
        <v>36</v>
      </c>
      <c r="I5662" t="s">
        <v>37</v>
      </c>
      <c r="J5662" t="s">
        <v>37</v>
      </c>
      <c r="K5662" t="s">
        <v>37</v>
      </c>
      <c r="L5662" t="s">
        <v>50</v>
      </c>
      <c r="M5662" t="s">
        <v>34</v>
      </c>
      <c r="N5662" t="s">
        <v>37</v>
      </c>
      <c r="O5662" t="s">
        <v>37</v>
      </c>
      <c r="P5662" t="s">
        <v>34</v>
      </c>
      <c r="Q5662" t="s">
        <v>37</v>
      </c>
      <c r="R5662" t="s">
        <v>37</v>
      </c>
      <c r="S5662" t="s">
        <v>34</v>
      </c>
      <c r="T5662" t="s">
        <v>37</v>
      </c>
      <c r="U5662" t="s">
        <v>46</v>
      </c>
      <c r="V5662" t="s">
        <v>37</v>
      </c>
      <c r="W5662" t="s">
        <v>51</v>
      </c>
      <c r="X5662">
        <v>106.4</v>
      </c>
      <c r="Y5662">
        <v>2483.5</v>
      </c>
      <c r="Z5662">
        <v>0</v>
      </c>
      <c r="AA5662">
        <v>0</v>
      </c>
      <c r="AB5662">
        <v>405.26</v>
      </c>
      <c r="AC5662">
        <v>2888.76</v>
      </c>
      <c r="AD5662" t="s">
        <v>52</v>
      </c>
      <c r="AE5662" t="s">
        <v>58</v>
      </c>
      <c r="AF5662" t="s">
        <v>59</v>
      </c>
      <c r="AG5662">
        <f t="shared" si="176"/>
        <v>1</v>
      </c>
      <c r="AH5662" t="str" cm="1">
        <f t="array" ref="AH5662">_xlfn.IFS(
X5662&lt;=20, "&lt;20",
AND(X5662&gt;=20, X5662&lt;50), "20-50",
AND(X5662&gt;=50, X5662&lt;100), "50-100",
X5662&gt;=100, "&gt;100"
)</f>
        <v>&gt;100</v>
      </c>
      <c r="AI5662">
        <f t="shared" si="177"/>
        <v>0</v>
      </c>
      <c r="AJ5662" t="str" cm="1">
        <f t="array" ref="AJ5662">_xlfn.IFS(
C5662&lt;=20, "&lt;20",
AND(C5662&gt;=20, C5662&lt;35), "20-35",
AND(C5662&gt;=35, C5662&lt;50), "35-50",
C5662&gt;=50, "50-100"
)</f>
        <v>50-100</v>
      </c>
      <c r="AK5662" t="str" cm="1">
        <f t="array" ref="AK5662">_xlfn.IFS(
G5662&lt;6, "&lt;6",
AND(G5662&gt;=6, G5662&lt;12), "6-12",
AND(G5662&gt;=12, G5662&lt;18), "12-18",  AND(G5662&gt;=18, G5662&lt;24), "18-24", G5662&gt;=24, "24-36")</f>
        <v>18-24</v>
      </c>
    </row>
    <row r="5663" spans="1:37" x14ac:dyDescent="0.3">
      <c r="A5663" t="s">
        <v>5763</v>
      </c>
      <c r="B5663" t="s">
        <v>33</v>
      </c>
      <c r="C5663">
        <v>38</v>
      </c>
      <c r="D5663" t="s">
        <v>34</v>
      </c>
      <c r="E5663" t="s">
        <v>114</v>
      </c>
      <c r="F5663">
        <v>5</v>
      </c>
      <c r="G5663">
        <v>15</v>
      </c>
      <c r="H5663" t="s">
        <v>36</v>
      </c>
      <c r="I5663" t="s">
        <v>37</v>
      </c>
      <c r="J5663" t="s">
        <v>34</v>
      </c>
      <c r="K5663" t="s">
        <v>37</v>
      </c>
      <c r="L5663" t="s">
        <v>50</v>
      </c>
      <c r="M5663" t="s">
        <v>34</v>
      </c>
      <c r="N5663" t="s">
        <v>37</v>
      </c>
      <c r="O5663" t="s">
        <v>34</v>
      </c>
      <c r="P5663" t="s">
        <v>37</v>
      </c>
      <c r="Q5663" t="s">
        <v>37</v>
      </c>
      <c r="R5663" t="s">
        <v>37</v>
      </c>
      <c r="S5663" t="s">
        <v>37</v>
      </c>
      <c r="T5663" t="s">
        <v>37</v>
      </c>
      <c r="U5663" t="s">
        <v>46</v>
      </c>
      <c r="V5663" t="s">
        <v>37</v>
      </c>
      <c r="W5663" t="s">
        <v>51</v>
      </c>
      <c r="X5663">
        <v>101.5</v>
      </c>
      <c r="Y5663">
        <v>906.85</v>
      </c>
      <c r="Z5663">
        <v>0</v>
      </c>
      <c r="AA5663">
        <v>0</v>
      </c>
      <c r="AB5663">
        <v>332.46</v>
      </c>
      <c r="AC5663">
        <v>1239.31</v>
      </c>
      <c r="AD5663" t="s">
        <v>41</v>
      </c>
      <c r="AE5663" t="s">
        <v>42</v>
      </c>
      <c r="AF5663" t="s">
        <v>42</v>
      </c>
      <c r="AG5663">
        <f t="shared" si="176"/>
        <v>0</v>
      </c>
      <c r="AH5663" t="str" cm="1">
        <f t="array" ref="AH5663">_xlfn.IFS(
X5663&lt;=20, "&lt;20",
AND(X5663&gt;=20, X5663&lt;50), "20-50",
AND(X5663&gt;=50, X5663&lt;100), "50-100",
X5663&gt;=100, "&gt;100"
)</f>
        <v>&gt;100</v>
      </c>
      <c r="AI5663">
        <f t="shared" si="177"/>
        <v>0</v>
      </c>
      <c r="AJ5663" t="str" cm="1">
        <f t="array" ref="AJ5663">_xlfn.IFS(
C5663&lt;=20, "&lt;20",
AND(C5663&gt;=20, C5663&lt;35), "20-35",
AND(C5663&gt;=35, C5663&lt;50), "35-50",
C5663&gt;=50, "50-100"
)</f>
        <v>35-50</v>
      </c>
      <c r="AK5663" t="str" cm="1">
        <f t="array" ref="AK5663">_xlfn.IFS(
G5663&lt;6, "&lt;6",
AND(G5663&gt;=6, G5663&lt;12), "6-12",
AND(G5663&gt;=12, G5663&lt;18), "12-18",  AND(G5663&gt;=18, G5663&lt;24), "18-24", G5663&gt;=24, "24-36")</f>
        <v>12-18</v>
      </c>
    </row>
    <row r="5664" spans="1:37" x14ac:dyDescent="0.3">
      <c r="A5664" t="s">
        <v>5764</v>
      </c>
      <c r="B5664" t="s">
        <v>44</v>
      </c>
      <c r="C5664">
        <v>45</v>
      </c>
      <c r="D5664" t="s">
        <v>37</v>
      </c>
      <c r="E5664" t="s">
        <v>90</v>
      </c>
      <c r="F5664">
        <v>9</v>
      </c>
      <c r="G5664">
        <v>30</v>
      </c>
      <c r="H5664" t="s">
        <v>36</v>
      </c>
      <c r="I5664" t="s">
        <v>37</v>
      </c>
      <c r="J5664" t="s">
        <v>34</v>
      </c>
      <c r="K5664" t="s">
        <v>37</v>
      </c>
      <c r="L5664" t="s">
        <v>50</v>
      </c>
      <c r="M5664" t="s">
        <v>34</v>
      </c>
      <c r="N5664" t="s">
        <v>34</v>
      </c>
      <c r="O5664" t="s">
        <v>34</v>
      </c>
      <c r="P5664" t="s">
        <v>34</v>
      </c>
      <c r="Q5664" t="s">
        <v>34</v>
      </c>
      <c r="R5664" t="s">
        <v>34</v>
      </c>
      <c r="S5664" t="s">
        <v>34</v>
      </c>
      <c r="T5664" t="s">
        <v>37</v>
      </c>
      <c r="U5664" t="s">
        <v>46</v>
      </c>
      <c r="V5664" t="s">
        <v>37</v>
      </c>
      <c r="W5664" t="s">
        <v>40</v>
      </c>
      <c r="X5664">
        <v>69.55</v>
      </c>
      <c r="Y5664">
        <v>284.89999999999998</v>
      </c>
      <c r="Z5664">
        <v>0</v>
      </c>
      <c r="AA5664">
        <v>0</v>
      </c>
      <c r="AB5664">
        <v>148.91999999999999</v>
      </c>
      <c r="AC5664">
        <v>433.82</v>
      </c>
      <c r="AD5664" t="s">
        <v>41</v>
      </c>
      <c r="AE5664" t="s">
        <v>42</v>
      </c>
      <c r="AF5664" t="s">
        <v>42</v>
      </c>
      <c r="AG5664">
        <f t="shared" si="176"/>
        <v>0</v>
      </c>
      <c r="AH5664" t="str" cm="1">
        <f t="array" ref="AH5664">_xlfn.IFS(
X5664&lt;=20, "&lt;20",
AND(X5664&gt;=20, X5664&lt;50), "20-50",
AND(X5664&gt;=50, X5664&lt;100), "50-100",
X5664&gt;=100, "&gt;100"
)</f>
        <v>50-100</v>
      </c>
      <c r="AI5664">
        <f t="shared" si="177"/>
        <v>0</v>
      </c>
      <c r="AJ5664" t="str" cm="1">
        <f t="array" ref="AJ5664">_xlfn.IFS(
C5664&lt;=20, "&lt;20",
AND(C5664&gt;=20, C5664&lt;35), "20-35",
AND(C5664&gt;=35, C5664&lt;50), "35-50",
C5664&gt;=50, "50-100"
)</f>
        <v>35-50</v>
      </c>
      <c r="AK5664" t="str" cm="1">
        <f t="array" ref="AK5664">_xlfn.IFS(
G5664&lt;6, "&lt;6",
AND(G5664&gt;=6, G5664&lt;12), "6-12",
AND(G5664&gt;=12, G5664&lt;18), "12-18",  AND(G5664&gt;=18, G5664&lt;24), "18-24", G5664&gt;=24, "24-36")</f>
        <v>24-36</v>
      </c>
    </row>
    <row r="5665" spans="1:37" x14ac:dyDescent="0.3">
      <c r="A5665" t="s">
        <v>5765</v>
      </c>
      <c r="B5665" t="s">
        <v>33</v>
      </c>
      <c r="C5665">
        <v>40</v>
      </c>
      <c r="D5665" t="s">
        <v>34</v>
      </c>
      <c r="E5665" t="s">
        <v>103</v>
      </c>
      <c r="F5665">
        <v>7</v>
      </c>
      <c r="G5665">
        <v>11</v>
      </c>
      <c r="H5665" t="s">
        <v>36</v>
      </c>
      <c r="I5665" t="s">
        <v>37</v>
      </c>
      <c r="J5665" t="s">
        <v>37</v>
      </c>
      <c r="K5665" t="s">
        <v>37</v>
      </c>
      <c r="L5665" t="s">
        <v>50</v>
      </c>
      <c r="M5665" t="s">
        <v>37</v>
      </c>
      <c r="N5665" t="s">
        <v>34</v>
      </c>
      <c r="O5665" t="s">
        <v>37</v>
      </c>
      <c r="P5665" t="s">
        <v>34</v>
      </c>
      <c r="Q5665" t="s">
        <v>37</v>
      </c>
      <c r="R5665" t="s">
        <v>37</v>
      </c>
      <c r="S5665" t="s">
        <v>37</v>
      </c>
      <c r="T5665" t="s">
        <v>37</v>
      </c>
      <c r="U5665" t="s">
        <v>46</v>
      </c>
      <c r="V5665" t="s">
        <v>37</v>
      </c>
      <c r="W5665" t="s">
        <v>40</v>
      </c>
      <c r="X5665">
        <v>104.5</v>
      </c>
      <c r="Y5665">
        <v>3684.95</v>
      </c>
      <c r="Z5665">
        <v>0</v>
      </c>
      <c r="AA5665">
        <v>0</v>
      </c>
      <c r="AB5665">
        <v>1573.2</v>
      </c>
      <c r="AC5665">
        <v>5258.15</v>
      </c>
      <c r="AD5665" t="s">
        <v>41</v>
      </c>
      <c r="AE5665" t="s">
        <v>42</v>
      </c>
      <c r="AF5665" t="s">
        <v>42</v>
      </c>
      <c r="AG5665">
        <f t="shared" si="176"/>
        <v>0</v>
      </c>
      <c r="AH5665" t="str" cm="1">
        <f t="array" ref="AH5665">_xlfn.IFS(
X5665&lt;=20, "&lt;20",
AND(X5665&gt;=20, X5665&lt;50), "20-50",
AND(X5665&gt;=50, X5665&lt;100), "50-100",
X5665&gt;=100, "&gt;100"
)</f>
        <v>&gt;100</v>
      </c>
      <c r="AI5665">
        <f t="shared" si="177"/>
        <v>0</v>
      </c>
      <c r="AJ5665" t="str" cm="1">
        <f t="array" ref="AJ5665">_xlfn.IFS(
C5665&lt;=20, "&lt;20",
AND(C5665&gt;=20, C5665&lt;35), "20-35",
AND(C5665&gt;=35, C5665&lt;50), "35-50",
C5665&gt;=50, "50-100"
)</f>
        <v>35-50</v>
      </c>
      <c r="AK5665" t="str" cm="1">
        <f t="array" ref="AK5665">_xlfn.IFS(
G5665&lt;6, "&lt;6",
AND(G5665&gt;=6, G5665&lt;12), "6-12",
AND(G5665&gt;=12, G5665&lt;18), "12-18",  AND(G5665&gt;=18, G5665&lt;24), "18-24", G5665&gt;=24, "24-36")</f>
        <v>6-12</v>
      </c>
    </row>
    <row r="5666" spans="1:37" x14ac:dyDescent="0.3">
      <c r="A5666" t="s">
        <v>5766</v>
      </c>
      <c r="B5666" t="s">
        <v>44</v>
      </c>
      <c r="C5666">
        <v>32</v>
      </c>
      <c r="D5666" t="s">
        <v>37</v>
      </c>
      <c r="E5666" t="s">
        <v>61</v>
      </c>
      <c r="F5666">
        <v>14</v>
      </c>
      <c r="G5666">
        <v>2</v>
      </c>
      <c r="H5666" t="s">
        <v>36</v>
      </c>
      <c r="I5666" t="s">
        <v>34</v>
      </c>
      <c r="J5666" t="s">
        <v>34</v>
      </c>
      <c r="K5666" t="s">
        <v>37</v>
      </c>
      <c r="L5666" t="s">
        <v>38</v>
      </c>
      <c r="M5666" t="s">
        <v>34</v>
      </c>
      <c r="N5666" t="s">
        <v>34</v>
      </c>
      <c r="O5666" t="s">
        <v>34</v>
      </c>
      <c r="P5666" t="s">
        <v>37</v>
      </c>
      <c r="Q5666" t="s">
        <v>37</v>
      </c>
      <c r="R5666" t="s">
        <v>37</v>
      </c>
      <c r="S5666" t="s">
        <v>37</v>
      </c>
      <c r="T5666" t="s">
        <v>37</v>
      </c>
      <c r="U5666" t="s">
        <v>39</v>
      </c>
      <c r="V5666" t="s">
        <v>37</v>
      </c>
      <c r="W5666" t="s">
        <v>40</v>
      </c>
      <c r="X5666">
        <v>49.25</v>
      </c>
      <c r="Y5666">
        <v>255.6</v>
      </c>
      <c r="Z5666">
        <v>0</v>
      </c>
      <c r="AA5666">
        <v>0</v>
      </c>
      <c r="AB5666">
        <v>0</v>
      </c>
      <c r="AC5666">
        <v>255.6</v>
      </c>
      <c r="AD5666" t="s">
        <v>41</v>
      </c>
      <c r="AE5666" t="s">
        <v>42</v>
      </c>
      <c r="AF5666" t="s">
        <v>42</v>
      </c>
      <c r="AG5666">
        <f t="shared" si="176"/>
        <v>0</v>
      </c>
      <c r="AH5666" t="str" cm="1">
        <f t="array" ref="AH5666">_xlfn.IFS(
X5666&lt;=20, "&lt;20",
AND(X5666&gt;=20, X5666&lt;50), "20-50",
AND(X5666&gt;=50, X5666&lt;100), "50-100",
X5666&gt;=100, "&gt;100"
)</f>
        <v>20-50</v>
      </c>
      <c r="AI5666">
        <f t="shared" si="177"/>
        <v>0</v>
      </c>
      <c r="AJ5666" t="str" cm="1">
        <f t="array" ref="AJ5666">_xlfn.IFS(
C5666&lt;=20, "&lt;20",
AND(C5666&gt;=20, C5666&lt;35), "20-35",
AND(C5666&gt;=35, C5666&lt;50), "35-50",
C5666&gt;=50, "50-100"
)</f>
        <v>20-35</v>
      </c>
      <c r="AK5666" t="str" cm="1">
        <f t="array" ref="AK5666">_xlfn.IFS(
G5666&lt;6, "&lt;6",
AND(G5666&gt;=6, G5666&lt;12), "6-12",
AND(G5666&gt;=12, G5666&lt;18), "12-18",  AND(G5666&gt;=18, G5666&lt;24), "18-24", G5666&gt;=24, "24-36")</f>
        <v>&lt;6</v>
      </c>
    </row>
    <row r="5667" spans="1:37" x14ac:dyDescent="0.3">
      <c r="A5667" t="s">
        <v>5767</v>
      </c>
      <c r="B5667" t="s">
        <v>44</v>
      </c>
      <c r="C5667">
        <v>33</v>
      </c>
      <c r="D5667" t="s">
        <v>37</v>
      </c>
      <c r="E5667" t="s">
        <v>45</v>
      </c>
      <c r="F5667">
        <v>12</v>
      </c>
      <c r="G5667">
        <v>17</v>
      </c>
      <c r="H5667" t="s">
        <v>36</v>
      </c>
      <c r="I5667" t="s">
        <v>37</v>
      </c>
      <c r="J5667" t="s">
        <v>37</v>
      </c>
      <c r="K5667" t="s">
        <v>37</v>
      </c>
      <c r="L5667" t="s">
        <v>72</v>
      </c>
      <c r="M5667" t="s">
        <v>37</v>
      </c>
      <c r="N5667" t="s">
        <v>34</v>
      </c>
      <c r="O5667" t="s">
        <v>37</v>
      </c>
      <c r="P5667" t="s">
        <v>37</v>
      </c>
      <c r="Q5667" t="s">
        <v>37</v>
      </c>
      <c r="R5667" t="s">
        <v>37</v>
      </c>
      <c r="S5667" t="s">
        <v>37</v>
      </c>
      <c r="T5667" t="s">
        <v>37</v>
      </c>
      <c r="U5667" t="s">
        <v>67</v>
      </c>
      <c r="V5667" t="s">
        <v>37</v>
      </c>
      <c r="W5667" t="s">
        <v>51</v>
      </c>
      <c r="X5667">
        <v>84.9</v>
      </c>
      <c r="Y5667">
        <v>6065.3</v>
      </c>
      <c r="Z5667">
        <v>0</v>
      </c>
      <c r="AA5667">
        <v>0</v>
      </c>
      <c r="AB5667">
        <v>96.48</v>
      </c>
      <c r="AC5667">
        <v>6161.78</v>
      </c>
      <c r="AD5667" t="s">
        <v>41</v>
      </c>
      <c r="AE5667" t="s">
        <v>42</v>
      </c>
      <c r="AF5667" t="s">
        <v>42</v>
      </c>
      <c r="AG5667">
        <f t="shared" si="176"/>
        <v>0</v>
      </c>
      <c r="AH5667" t="str" cm="1">
        <f t="array" ref="AH5667">_xlfn.IFS(
X5667&lt;=20, "&lt;20",
AND(X5667&gt;=20, X5667&lt;50), "20-50",
AND(X5667&gt;=50, X5667&lt;100), "50-100",
X5667&gt;=100, "&gt;100"
)</f>
        <v>50-100</v>
      </c>
      <c r="AI5667">
        <f t="shared" si="177"/>
        <v>0</v>
      </c>
      <c r="AJ5667" t="str" cm="1">
        <f t="array" ref="AJ5667">_xlfn.IFS(
C5667&lt;=20, "&lt;20",
AND(C5667&gt;=20, C5667&lt;35), "20-35",
AND(C5667&gt;=35, C5667&lt;50), "35-50",
C5667&gt;=50, "50-100"
)</f>
        <v>20-35</v>
      </c>
      <c r="AK5667" t="str" cm="1">
        <f t="array" ref="AK5667">_xlfn.IFS(
G5667&lt;6, "&lt;6",
AND(G5667&gt;=6, G5667&lt;12), "6-12",
AND(G5667&gt;=12, G5667&lt;18), "12-18",  AND(G5667&gt;=18, G5667&lt;24), "18-24", G5667&gt;=24, "24-36")</f>
        <v>12-18</v>
      </c>
    </row>
    <row r="5668" spans="1:37" x14ac:dyDescent="0.3">
      <c r="A5668" t="s">
        <v>5768</v>
      </c>
      <c r="B5668" t="s">
        <v>44</v>
      </c>
      <c r="C5668">
        <v>64</v>
      </c>
      <c r="D5668" t="s">
        <v>34</v>
      </c>
      <c r="E5668" t="s">
        <v>74</v>
      </c>
      <c r="F5668">
        <v>9</v>
      </c>
      <c r="G5668">
        <v>18</v>
      </c>
      <c r="H5668" t="s">
        <v>36</v>
      </c>
      <c r="I5668" t="s">
        <v>37</v>
      </c>
      <c r="J5668" t="s">
        <v>37</v>
      </c>
      <c r="K5668" t="s">
        <v>37</v>
      </c>
      <c r="L5668" t="s">
        <v>50</v>
      </c>
      <c r="M5668" t="s">
        <v>37</v>
      </c>
      <c r="N5668" t="s">
        <v>34</v>
      </c>
      <c r="O5668" t="s">
        <v>34</v>
      </c>
      <c r="P5668" t="s">
        <v>34</v>
      </c>
      <c r="Q5668" t="s">
        <v>34</v>
      </c>
      <c r="R5668" t="s">
        <v>34</v>
      </c>
      <c r="S5668" t="s">
        <v>34</v>
      </c>
      <c r="T5668" t="s">
        <v>37</v>
      </c>
      <c r="U5668" t="s">
        <v>46</v>
      </c>
      <c r="V5668" t="s">
        <v>37</v>
      </c>
      <c r="W5668" t="s">
        <v>40</v>
      </c>
      <c r="X5668">
        <v>79.650000000000006</v>
      </c>
      <c r="Y5668">
        <v>604.70000000000005</v>
      </c>
      <c r="Z5668">
        <v>0</v>
      </c>
      <c r="AA5668">
        <v>0</v>
      </c>
      <c r="AB5668">
        <v>282.24</v>
      </c>
      <c r="AC5668">
        <v>886.94</v>
      </c>
      <c r="AD5668" t="s">
        <v>52</v>
      </c>
      <c r="AE5668" t="s">
        <v>104</v>
      </c>
      <c r="AF5668" t="s">
        <v>150</v>
      </c>
      <c r="AG5668">
        <f t="shared" si="176"/>
        <v>1</v>
      </c>
      <c r="AH5668" t="str" cm="1">
        <f t="array" ref="AH5668">_xlfn.IFS(
X5668&lt;=20, "&lt;20",
AND(X5668&gt;=20, X5668&lt;50), "20-50",
AND(X5668&gt;=50, X5668&lt;100), "50-100",
X5668&gt;=100, "&gt;100"
)</f>
        <v>50-100</v>
      </c>
      <c r="AI5668">
        <f t="shared" si="177"/>
        <v>0</v>
      </c>
      <c r="AJ5668" t="str" cm="1">
        <f t="array" ref="AJ5668">_xlfn.IFS(
C5668&lt;=20, "&lt;20",
AND(C5668&gt;=20, C5668&lt;35), "20-35",
AND(C5668&gt;=35, C5668&lt;50), "35-50",
C5668&gt;=50, "50-100"
)</f>
        <v>50-100</v>
      </c>
      <c r="AK5668" t="str" cm="1">
        <f t="array" ref="AK5668">_xlfn.IFS(
G5668&lt;6, "&lt;6",
AND(G5668&gt;=6, G5668&lt;12), "6-12",
AND(G5668&gt;=12, G5668&lt;18), "12-18",  AND(G5668&gt;=18, G5668&lt;24), "18-24", G5668&gt;=24, "24-36")</f>
        <v>18-24</v>
      </c>
    </row>
    <row r="5669" spans="1:37" x14ac:dyDescent="0.3">
      <c r="A5669" t="s">
        <v>5769</v>
      </c>
      <c r="B5669" t="s">
        <v>33</v>
      </c>
      <c r="C5669">
        <v>62</v>
      </c>
      <c r="D5669" t="s">
        <v>34</v>
      </c>
      <c r="E5669" t="s">
        <v>61</v>
      </c>
      <c r="F5669">
        <v>2</v>
      </c>
      <c r="G5669">
        <v>36</v>
      </c>
      <c r="H5669" t="s">
        <v>36</v>
      </c>
      <c r="I5669" t="s">
        <v>37</v>
      </c>
      <c r="J5669" t="s">
        <v>34</v>
      </c>
      <c r="K5669" t="s">
        <v>34</v>
      </c>
      <c r="L5669" t="s">
        <v>34</v>
      </c>
      <c r="M5669" t="s">
        <v>34</v>
      </c>
      <c r="N5669" t="s">
        <v>34</v>
      </c>
      <c r="O5669" t="s">
        <v>34</v>
      </c>
      <c r="P5669" t="s">
        <v>34</v>
      </c>
      <c r="Q5669" t="s">
        <v>34</v>
      </c>
      <c r="R5669" t="s">
        <v>34</v>
      </c>
      <c r="S5669" t="s">
        <v>34</v>
      </c>
      <c r="T5669" t="s">
        <v>34</v>
      </c>
      <c r="U5669" t="s">
        <v>67</v>
      </c>
      <c r="V5669" t="s">
        <v>34</v>
      </c>
      <c r="W5669" t="s">
        <v>40</v>
      </c>
      <c r="X5669">
        <v>20.05</v>
      </c>
      <c r="Y5669">
        <v>1090.0999999999999</v>
      </c>
      <c r="Z5669">
        <v>0</v>
      </c>
      <c r="AA5669">
        <v>0</v>
      </c>
      <c r="AB5669">
        <v>1981.28</v>
      </c>
      <c r="AC5669">
        <v>3071.38</v>
      </c>
      <c r="AD5669" t="s">
        <v>41</v>
      </c>
      <c r="AE5669" t="s">
        <v>42</v>
      </c>
      <c r="AF5669" t="s">
        <v>42</v>
      </c>
      <c r="AG5669">
        <f t="shared" si="176"/>
        <v>0</v>
      </c>
      <c r="AH5669" t="str" cm="1">
        <f t="array" ref="AH5669">_xlfn.IFS(
X5669&lt;=20, "&lt;20",
AND(X5669&gt;=20, X5669&lt;50), "20-50",
AND(X5669&gt;=50, X5669&lt;100), "50-100",
X5669&gt;=100, "&gt;100"
)</f>
        <v>20-50</v>
      </c>
      <c r="AI5669">
        <f t="shared" si="177"/>
        <v>0</v>
      </c>
      <c r="AJ5669" t="str" cm="1">
        <f t="array" ref="AJ5669">_xlfn.IFS(
C5669&lt;=20, "&lt;20",
AND(C5669&gt;=20, C5669&lt;35), "20-35",
AND(C5669&gt;=35, C5669&lt;50), "35-50",
C5669&gt;=50, "50-100"
)</f>
        <v>50-100</v>
      </c>
      <c r="AK5669" t="str" cm="1">
        <f t="array" ref="AK5669">_xlfn.IFS(
G5669&lt;6, "&lt;6",
AND(G5669&gt;=6, G5669&lt;12), "6-12",
AND(G5669&gt;=12, G5669&lt;18), "12-18",  AND(G5669&gt;=18, G5669&lt;24), "18-24", G5669&gt;=24, "24-36")</f>
        <v>24-36</v>
      </c>
    </row>
    <row r="5670" spans="1:37" x14ac:dyDescent="0.3">
      <c r="A5670" t="s">
        <v>5770</v>
      </c>
      <c r="B5670" t="s">
        <v>44</v>
      </c>
      <c r="C5670">
        <v>26</v>
      </c>
      <c r="D5670" t="s">
        <v>34</v>
      </c>
      <c r="E5670" t="s">
        <v>76</v>
      </c>
      <c r="F5670">
        <v>4</v>
      </c>
      <c r="G5670">
        <v>33</v>
      </c>
      <c r="H5670" t="s">
        <v>36</v>
      </c>
      <c r="I5670" t="s">
        <v>37</v>
      </c>
      <c r="J5670" t="s">
        <v>34</v>
      </c>
      <c r="K5670" t="s">
        <v>37</v>
      </c>
      <c r="L5670" t="s">
        <v>50</v>
      </c>
      <c r="M5670" t="s">
        <v>34</v>
      </c>
      <c r="N5670" t="s">
        <v>37</v>
      </c>
      <c r="O5670" t="s">
        <v>34</v>
      </c>
      <c r="P5670" t="s">
        <v>34</v>
      </c>
      <c r="Q5670" t="s">
        <v>34</v>
      </c>
      <c r="R5670" t="s">
        <v>37</v>
      </c>
      <c r="S5670" t="s">
        <v>37</v>
      </c>
      <c r="T5670" t="s">
        <v>37</v>
      </c>
      <c r="U5670" t="s">
        <v>46</v>
      </c>
      <c r="V5670" t="s">
        <v>37</v>
      </c>
      <c r="W5670" t="s">
        <v>40</v>
      </c>
      <c r="X5670">
        <v>85.95</v>
      </c>
      <c r="Y5670">
        <v>514.6</v>
      </c>
      <c r="Z5670">
        <v>0</v>
      </c>
      <c r="AA5670">
        <v>0</v>
      </c>
      <c r="AB5670">
        <v>243.84</v>
      </c>
      <c r="AC5670">
        <v>758.44</v>
      </c>
      <c r="AD5670" t="s">
        <v>41</v>
      </c>
      <c r="AE5670" t="s">
        <v>42</v>
      </c>
      <c r="AF5670" t="s">
        <v>42</v>
      </c>
      <c r="AG5670">
        <f t="shared" si="176"/>
        <v>0</v>
      </c>
      <c r="AH5670" t="str" cm="1">
        <f t="array" ref="AH5670">_xlfn.IFS(
X5670&lt;=20, "&lt;20",
AND(X5670&gt;=20, X5670&lt;50), "20-50",
AND(X5670&gt;=50, X5670&lt;100), "50-100",
X5670&gt;=100, "&gt;100"
)</f>
        <v>50-100</v>
      </c>
      <c r="AI5670">
        <f t="shared" si="177"/>
        <v>0</v>
      </c>
      <c r="AJ5670" t="str" cm="1">
        <f t="array" ref="AJ5670">_xlfn.IFS(
C5670&lt;=20, "&lt;20",
AND(C5670&gt;=20, C5670&lt;35), "20-35",
AND(C5670&gt;=35, C5670&lt;50), "35-50",
C5670&gt;=50, "50-100"
)</f>
        <v>20-35</v>
      </c>
      <c r="AK5670" t="str" cm="1">
        <f t="array" ref="AK5670">_xlfn.IFS(
G5670&lt;6, "&lt;6",
AND(G5670&gt;=6, G5670&lt;12), "6-12",
AND(G5670&gt;=12, G5670&lt;18), "12-18",  AND(G5670&gt;=18, G5670&lt;24), "18-24", G5670&gt;=24, "24-36")</f>
        <v>24-36</v>
      </c>
    </row>
    <row r="5671" spans="1:37" x14ac:dyDescent="0.3">
      <c r="A5671" t="s">
        <v>5771</v>
      </c>
      <c r="B5671" t="s">
        <v>44</v>
      </c>
      <c r="C5671">
        <v>75</v>
      </c>
      <c r="D5671" t="s">
        <v>37</v>
      </c>
      <c r="E5671" t="s">
        <v>87</v>
      </c>
      <c r="F5671">
        <v>9</v>
      </c>
      <c r="G5671">
        <v>5</v>
      </c>
      <c r="H5671" t="s">
        <v>70</v>
      </c>
      <c r="I5671" t="s">
        <v>37</v>
      </c>
      <c r="J5671" t="s">
        <v>37</v>
      </c>
      <c r="K5671" t="s">
        <v>37</v>
      </c>
      <c r="L5671" t="s">
        <v>50</v>
      </c>
      <c r="M5671" t="s">
        <v>37</v>
      </c>
      <c r="N5671" t="s">
        <v>37</v>
      </c>
      <c r="O5671" t="s">
        <v>37</v>
      </c>
      <c r="P5671" t="s">
        <v>37</v>
      </c>
      <c r="Q5671" t="s">
        <v>34</v>
      </c>
      <c r="R5671" t="s">
        <v>37</v>
      </c>
      <c r="S5671" t="s">
        <v>37</v>
      </c>
      <c r="T5671" t="s">
        <v>37</v>
      </c>
      <c r="U5671" t="s">
        <v>39</v>
      </c>
      <c r="V5671" t="s">
        <v>34</v>
      </c>
      <c r="W5671" t="s">
        <v>51</v>
      </c>
      <c r="X5671">
        <v>103</v>
      </c>
      <c r="Y5671">
        <v>5166.2</v>
      </c>
      <c r="Z5671">
        <v>0</v>
      </c>
      <c r="AA5671">
        <v>0</v>
      </c>
      <c r="AB5671">
        <v>1787.03</v>
      </c>
      <c r="AC5671">
        <v>6953.23</v>
      </c>
      <c r="AD5671" t="s">
        <v>41</v>
      </c>
      <c r="AE5671" t="s">
        <v>42</v>
      </c>
      <c r="AF5671" t="s">
        <v>42</v>
      </c>
      <c r="AG5671">
        <f t="shared" si="176"/>
        <v>0</v>
      </c>
      <c r="AH5671" t="str" cm="1">
        <f t="array" ref="AH5671">_xlfn.IFS(
X5671&lt;=20, "&lt;20",
AND(X5671&gt;=20, X5671&lt;50), "20-50",
AND(X5671&gt;=50, X5671&lt;100), "50-100",
X5671&gt;=100, "&gt;100"
)</f>
        <v>&gt;100</v>
      </c>
      <c r="AI5671">
        <f t="shared" si="177"/>
        <v>0</v>
      </c>
      <c r="AJ5671" t="str" cm="1">
        <f t="array" ref="AJ5671">_xlfn.IFS(
C5671&lt;=20, "&lt;20",
AND(C5671&gt;=20, C5671&lt;35), "20-35",
AND(C5671&gt;=35, C5671&lt;50), "35-50",
C5671&gt;=50, "50-100"
)</f>
        <v>50-100</v>
      </c>
      <c r="AK5671" t="str" cm="1">
        <f t="array" ref="AK5671">_xlfn.IFS(
G5671&lt;6, "&lt;6",
AND(G5671&gt;=6, G5671&lt;12), "6-12",
AND(G5671&gt;=12, G5671&lt;18), "12-18",  AND(G5671&gt;=18, G5671&lt;24), "18-24", G5671&gt;=24, "24-36")</f>
        <v>&lt;6</v>
      </c>
    </row>
    <row r="5672" spans="1:37" x14ac:dyDescent="0.3">
      <c r="A5672" t="s">
        <v>5772</v>
      </c>
      <c r="B5672" t="s">
        <v>44</v>
      </c>
      <c r="C5672">
        <v>38</v>
      </c>
      <c r="D5672" t="s">
        <v>34</v>
      </c>
      <c r="E5672" t="s">
        <v>114</v>
      </c>
      <c r="F5672">
        <v>3</v>
      </c>
      <c r="G5672">
        <v>29</v>
      </c>
      <c r="H5672" t="s">
        <v>36</v>
      </c>
      <c r="I5672" t="s">
        <v>37</v>
      </c>
      <c r="J5672" t="s">
        <v>34</v>
      </c>
      <c r="K5672" t="s">
        <v>34</v>
      </c>
      <c r="L5672" t="s">
        <v>34</v>
      </c>
      <c r="M5672" t="s">
        <v>34</v>
      </c>
      <c r="N5672" t="s">
        <v>34</v>
      </c>
      <c r="O5672" t="s">
        <v>34</v>
      </c>
      <c r="P5672" t="s">
        <v>34</v>
      </c>
      <c r="Q5672" t="s">
        <v>34</v>
      </c>
      <c r="R5672" t="s">
        <v>34</v>
      </c>
      <c r="S5672" t="s">
        <v>34</v>
      </c>
      <c r="T5672" t="s">
        <v>34</v>
      </c>
      <c r="U5672" t="s">
        <v>46</v>
      </c>
      <c r="V5672" t="s">
        <v>34</v>
      </c>
      <c r="W5672" t="s">
        <v>40</v>
      </c>
      <c r="X5672">
        <v>19.75</v>
      </c>
      <c r="Y5672">
        <v>311.60000000000002</v>
      </c>
      <c r="Z5672">
        <v>0</v>
      </c>
      <c r="AA5672">
        <v>0</v>
      </c>
      <c r="AB5672">
        <v>52.35</v>
      </c>
      <c r="AC5672">
        <v>363.95</v>
      </c>
      <c r="AD5672" t="s">
        <v>41</v>
      </c>
      <c r="AE5672" t="s">
        <v>42</v>
      </c>
      <c r="AF5672" t="s">
        <v>42</v>
      </c>
      <c r="AG5672">
        <f t="shared" si="176"/>
        <v>0</v>
      </c>
      <c r="AH5672" t="str" cm="1">
        <f t="array" ref="AH5672">_xlfn.IFS(
X5672&lt;=20, "&lt;20",
AND(X5672&gt;=20, X5672&lt;50), "20-50",
AND(X5672&gt;=50, X5672&lt;100), "50-100",
X5672&gt;=100, "&gt;100"
)</f>
        <v>&lt;20</v>
      </c>
      <c r="AI5672">
        <f t="shared" si="177"/>
        <v>0</v>
      </c>
      <c r="AJ5672" t="str" cm="1">
        <f t="array" ref="AJ5672">_xlfn.IFS(
C5672&lt;=20, "&lt;20",
AND(C5672&gt;=20, C5672&lt;35), "20-35",
AND(C5672&gt;=35, C5672&lt;50), "35-50",
C5672&gt;=50, "50-100"
)</f>
        <v>35-50</v>
      </c>
      <c r="AK5672" t="str" cm="1">
        <f t="array" ref="AK5672">_xlfn.IFS(
G5672&lt;6, "&lt;6",
AND(G5672&gt;=6, G5672&lt;12), "6-12",
AND(G5672&gt;=12, G5672&lt;18), "12-18",  AND(G5672&gt;=18, G5672&lt;24), "18-24", G5672&gt;=24, "24-36")</f>
        <v>24-36</v>
      </c>
    </row>
    <row r="5673" spans="1:37" x14ac:dyDescent="0.3">
      <c r="A5673" t="s">
        <v>5773</v>
      </c>
      <c r="B5673" t="s">
        <v>33</v>
      </c>
      <c r="C5673">
        <v>29</v>
      </c>
      <c r="D5673" t="s">
        <v>34</v>
      </c>
      <c r="E5673" t="s">
        <v>56</v>
      </c>
      <c r="F5673">
        <v>5</v>
      </c>
      <c r="G5673">
        <v>20</v>
      </c>
      <c r="H5673" t="s">
        <v>57</v>
      </c>
      <c r="I5673" t="s">
        <v>37</v>
      </c>
      <c r="J5673" t="s">
        <v>34</v>
      </c>
      <c r="K5673" t="s">
        <v>34</v>
      </c>
      <c r="L5673" t="s">
        <v>34</v>
      </c>
      <c r="M5673" t="s">
        <v>34</v>
      </c>
      <c r="N5673" t="s">
        <v>34</v>
      </c>
      <c r="O5673" t="s">
        <v>34</v>
      </c>
      <c r="P5673" t="s">
        <v>34</v>
      </c>
      <c r="Q5673" t="s">
        <v>34</v>
      </c>
      <c r="R5673" t="s">
        <v>34</v>
      </c>
      <c r="S5673" t="s">
        <v>34</v>
      </c>
      <c r="T5673" t="s">
        <v>34</v>
      </c>
      <c r="U5673" t="s">
        <v>67</v>
      </c>
      <c r="V5673" t="s">
        <v>37</v>
      </c>
      <c r="W5673" t="s">
        <v>40</v>
      </c>
      <c r="X5673">
        <v>19.649999999999999</v>
      </c>
      <c r="Y5673">
        <v>451.55</v>
      </c>
      <c r="Z5673">
        <v>0</v>
      </c>
      <c r="AA5673">
        <v>0</v>
      </c>
      <c r="AB5673">
        <v>43.24</v>
      </c>
      <c r="AC5673">
        <v>494.79</v>
      </c>
      <c r="AD5673" t="s">
        <v>41</v>
      </c>
      <c r="AE5673" t="s">
        <v>42</v>
      </c>
      <c r="AF5673" t="s">
        <v>42</v>
      </c>
      <c r="AG5673">
        <f t="shared" si="176"/>
        <v>0</v>
      </c>
      <c r="AH5673" t="str" cm="1">
        <f t="array" ref="AH5673">_xlfn.IFS(
X5673&lt;=20, "&lt;20",
AND(X5673&gt;=20, X5673&lt;50), "20-50",
AND(X5673&gt;=50, X5673&lt;100), "50-100",
X5673&gt;=100, "&gt;100"
)</f>
        <v>&lt;20</v>
      </c>
      <c r="AI5673">
        <f t="shared" si="177"/>
        <v>0</v>
      </c>
      <c r="AJ5673" t="str" cm="1">
        <f t="array" ref="AJ5673">_xlfn.IFS(
C5673&lt;=20, "&lt;20",
AND(C5673&gt;=20, C5673&lt;35), "20-35",
AND(C5673&gt;=35, C5673&lt;50), "35-50",
C5673&gt;=50, "50-100"
)</f>
        <v>20-35</v>
      </c>
      <c r="AK5673" t="str" cm="1">
        <f t="array" ref="AK5673">_xlfn.IFS(
G5673&lt;6, "&lt;6",
AND(G5673&gt;=6, G5673&lt;12), "6-12",
AND(G5673&gt;=12, G5673&lt;18), "12-18",  AND(G5673&gt;=18, G5673&lt;24), "18-24", G5673&gt;=24, "24-36")</f>
        <v>18-24</v>
      </c>
    </row>
    <row r="5674" spans="1:37" x14ac:dyDescent="0.3">
      <c r="A5674" t="s">
        <v>5774</v>
      </c>
      <c r="B5674" t="s">
        <v>44</v>
      </c>
      <c r="C5674">
        <v>41</v>
      </c>
      <c r="D5674" t="s">
        <v>37</v>
      </c>
      <c r="E5674" t="s">
        <v>61</v>
      </c>
      <c r="F5674">
        <v>4</v>
      </c>
      <c r="G5674">
        <v>8</v>
      </c>
      <c r="H5674" t="s">
        <v>36</v>
      </c>
      <c r="I5674" t="s">
        <v>37</v>
      </c>
      <c r="J5674" t="s">
        <v>34</v>
      </c>
      <c r="K5674" t="s">
        <v>37</v>
      </c>
      <c r="L5674" t="s">
        <v>72</v>
      </c>
      <c r="M5674" t="s">
        <v>37</v>
      </c>
      <c r="N5674" t="s">
        <v>34</v>
      </c>
      <c r="O5674" t="s">
        <v>37</v>
      </c>
      <c r="P5674" t="s">
        <v>37</v>
      </c>
      <c r="Q5674" t="s">
        <v>37</v>
      </c>
      <c r="R5674" t="s">
        <v>37</v>
      </c>
      <c r="S5674" t="s">
        <v>37</v>
      </c>
      <c r="T5674" t="s">
        <v>34</v>
      </c>
      <c r="U5674" t="s">
        <v>67</v>
      </c>
      <c r="V5674" t="s">
        <v>34</v>
      </c>
      <c r="W5674" t="s">
        <v>51</v>
      </c>
      <c r="X5674">
        <v>80.599999999999994</v>
      </c>
      <c r="Y5674">
        <v>4299.95</v>
      </c>
      <c r="Z5674">
        <v>0</v>
      </c>
      <c r="AA5674">
        <v>140</v>
      </c>
      <c r="AB5674">
        <v>1980.72</v>
      </c>
      <c r="AC5674">
        <v>6420.67</v>
      </c>
      <c r="AD5674" t="s">
        <v>41</v>
      </c>
      <c r="AE5674" t="s">
        <v>42</v>
      </c>
      <c r="AF5674" t="s">
        <v>42</v>
      </c>
      <c r="AG5674">
        <f t="shared" si="176"/>
        <v>0</v>
      </c>
      <c r="AH5674" t="str" cm="1">
        <f t="array" ref="AH5674">_xlfn.IFS(
X5674&lt;=20, "&lt;20",
AND(X5674&gt;=20, X5674&lt;50), "20-50",
AND(X5674&gt;=50, X5674&lt;100), "50-100",
X5674&gt;=100, "&gt;100"
)</f>
        <v>50-100</v>
      </c>
      <c r="AI5674">
        <f t="shared" si="177"/>
        <v>0</v>
      </c>
      <c r="AJ5674" t="str" cm="1">
        <f t="array" ref="AJ5674">_xlfn.IFS(
C5674&lt;=20, "&lt;20",
AND(C5674&gt;=20, C5674&lt;35), "20-35",
AND(C5674&gt;=35, C5674&lt;50), "35-50",
C5674&gt;=50, "50-100"
)</f>
        <v>35-50</v>
      </c>
      <c r="AK5674" t="str" cm="1">
        <f t="array" ref="AK5674">_xlfn.IFS(
G5674&lt;6, "&lt;6",
AND(G5674&gt;=6, G5674&lt;12), "6-12",
AND(G5674&gt;=12, G5674&lt;18), "12-18",  AND(G5674&gt;=18, G5674&lt;24), "18-24", G5674&gt;=24, "24-36")</f>
        <v>6-12</v>
      </c>
    </row>
    <row r="5675" spans="1:37" x14ac:dyDescent="0.3">
      <c r="A5675" t="s">
        <v>5775</v>
      </c>
      <c r="B5675" t="s">
        <v>44</v>
      </c>
      <c r="C5675">
        <v>23</v>
      </c>
      <c r="D5675" t="s">
        <v>37</v>
      </c>
      <c r="E5675" t="s">
        <v>61</v>
      </c>
      <c r="F5675">
        <v>11</v>
      </c>
      <c r="G5675">
        <v>12</v>
      </c>
      <c r="H5675" t="s">
        <v>66</v>
      </c>
      <c r="I5675" t="s">
        <v>37</v>
      </c>
      <c r="J5675" t="s">
        <v>34</v>
      </c>
      <c r="K5675" t="s">
        <v>37</v>
      </c>
      <c r="L5675" t="s">
        <v>72</v>
      </c>
      <c r="M5675" t="s">
        <v>37</v>
      </c>
      <c r="N5675" t="s">
        <v>34</v>
      </c>
      <c r="O5675" t="s">
        <v>37</v>
      </c>
      <c r="P5675" t="s">
        <v>37</v>
      </c>
      <c r="Q5675" t="s">
        <v>37</v>
      </c>
      <c r="R5675" t="s">
        <v>37</v>
      </c>
      <c r="S5675" t="s">
        <v>37</v>
      </c>
      <c r="T5675" t="s">
        <v>37</v>
      </c>
      <c r="U5675" t="s">
        <v>67</v>
      </c>
      <c r="V5675" t="s">
        <v>34</v>
      </c>
      <c r="W5675" t="s">
        <v>51</v>
      </c>
      <c r="X5675">
        <v>81.849999999999994</v>
      </c>
      <c r="Y5675">
        <v>5924.4</v>
      </c>
      <c r="Z5675">
        <v>0</v>
      </c>
      <c r="AA5675">
        <v>0</v>
      </c>
      <c r="AB5675">
        <v>442.33</v>
      </c>
      <c r="AC5675">
        <v>6366.73</v>
      </c>
      <c r="AD5675" t="s">
        <v>41</v>
      </c>
      <c r="AE5675" t="s">
        <v>42</v>
      </c>
      <c r="AF5675" t="s">
        <v>42</v>
      </c>
      <c r="AG5675">
        <f t="shared" si="176"/>
        <v>0</v>
      </c>
      <c r="AH5675" t="str" cm="1">
        <f t="array" ref="AH5675">_xlfn.IFS(
X5675&lt;=20, "&lt;20",
AND(X5675&gt;=20, X5675&lt;50), "20-50",
AND(X5675&gt;=50, X5675&lt;100), "50-100",
X5675&gt;=100, "&gt;100"
)</f>
        <v>50-100</v>
      </c>
      <c r="AI5675">
        <f t="shared" si="177"/>
        <v>0</v>
      </c>
      <c r="AJ5675" t="str" cm="1">
        <f t="array" ref="AJ5675">_xlfn.IFS(
C5675&lt;=20, "&lt;20",
AND(C5675&gt;=20, C5675&lt;35), "20-35",
AND(C5675&gt;=35, C5675&lt;50), "35-50",
C5675&gt;=50, "50-100"
)</f>
        <v>20-35</v>
      </c>
      <c r="AK5675" t="str" cm="1">
        <f t="array" ref="AK5675">_xlfn.IFS(
G5675&lt;6, "&lt;6",
AND(G5675&gt;=6, G5675&lt;12), "6-12",
AND(G5675&gt;=12, G5675&lt;18), "12-18",  AND(G5675&gt;=18, G5675&lt;24), "18-24", G5675&gt;=24, "24-36")</f>
        <v>12-18</v>
      </c>
    </row>
    <row r="5676" spans="1:37" x14ac:dyDescent="0.3">
      <c r="A5676" t="s">
        <v>5776</v>
      </c>
      <c r="B5676" t="s">
        <v>44</v>
      </c>
      <c r="C5676">
        <v>32</v>
      </c>
      <c r="D5676" t="s">
        <v>37</v>
      </c>
      <c r="E5676" t="s">
        <v>114</v>
      </c>
      <c r="F5676">
        <v>3</v>
      </c>
      <c r="G5676">
        <v>36</v>
      </c>
      <c r="H5676" t="s">
        <v>36</v>
      </c>
      <c r="I5676" t="s">
        <v>37</v>
      </c>
      <c r="J5676" t="s">
        <v>34</v>
      </c>
      <c r="K5676" t="s">
        <v>37</v>
      </c>
      <c r="L5676" t="s">
        <v>38</v>
      </c>
      <c r="M5676" t="s">
        <v>34</v>
      </c>
      <c r="N5676" t="s">
        <v>37</v>
      </c>
      <c r="O5676" t="s">
        <v>34</v>
      </c>
      <c r="P5676" t="s">
        <v>34</v>
      </c>
      <c r="Q5676" t="s">
        <v>34</v>
      </c>
      <c r="R5676" t="s">
        <v>34</v>
      </c>
      <c r="S5676" t="s">
        <v>34</v>
      </c>
      <c r="T5676" t="s">
        <v>34</v>
      </c>
      <c r="U5676" t="s">
        <v>46</v>
      </c>
      <c r="V5676" t="s">
        <v>37</v>
      </c>
      <c r="W5676" t="s">
        <v>51</v>
      </c>
      <c r="X5676">
        <v>49.8</v>
      </c>
      <c r="Y5676">
        <v>1734.2</v>
      </c>
      <c r="Z5676">
        <v>0</v>
      </c>
      <c r="AA5676">
        <v>70</v>
      </c>
      <c r="AB5676">
        <v>166.26</v>
      </c>
      <c r="AC5676">
        <v>1970.46</v>
      </c>
      <c r="AD5676" t="s">
        <v>41</v>
      </c>
      <c r="AE5676" t="s">
        <v>42</v>
      </c>
      <c r="AF5676" t="s">
        <v>42</v>
      </c>
      <c r="AG5676">
        <f t="shared" si="176"/>
        <v>0</v>
      </c>
      <c r="AH5676" t="str" cm="1">
        <f t="array" ref="AH5676">_xlfn.IFS(
X5676&lt;=20, "&lt;20",
AND(X5676&gt;=20, X5676&lt;50), "20-50",
AND(X5676&gt;=50, X5676&lt;100), "50-100",
X5676&gt;=100, "&gt;100"
)</f>
        <v>20-50</v>
      </c>
      <c r="AI5676">
        <f t="shared" si="177"/>
        <v>0</v>
      </c>
      <c r="AJ5676" t="str" cm="1">
        <f t="array" ref="AJ5676">_xlfn.IFS(
C5676&lt;=20, "&lt;20",
AND(C5676&gt;=20, C5676&lt;35), "20-35",
AND(C5676&gt;=35, C5676&lt;50), "35-50",
C5676&gt;=50, "50-100"
)</f>
        <v>20-35</v>
      </c>
      <c r="AK5676" t="str" cm="1">
        <f t="array" ref="AK5676">_xlfn.IFS(
G5676&lt;6, "&lt;6",
AND(G5676&gt;=6, G5676&lt;12), "6-12",
AND(G5676&gt;=12, G5676&lt;18), "12-18",  AND(G5676&gt;=18, G5676&lt;24), "18-24", G5676&gt;=24, "24-36")</f>
        <v>24-36</v>
      </c>
    </row>
    <row r="5677" spans="1:37" x14ac:dyDescent="0.3">
      <c r="A5677" t="s">
        <v>5777</v>
      </c>
      <c r="B5677" t="s">
        <v>44</v>
      </c>
      <c r="C5677">
        <v>48</v>
      </c>
      <c r="D5677" t="s">
        <v>37</v>
      </c>
      <c r="E5677" t="s">
        <v>136</v>
      </c>
      <c r="F5677">
        <v>13</v>
      </c>
      <c r="G5677">
        <v>3</v>
      </c>
      <c r="H5677" t="s">
        <v>36</v>
      </c>
      <c r="I5677" t="s">
        <v>37</v>
      </c>
      <c r="J5677" t="s">
        <v>37</v>
      </c>
      <c r="K5677" t="s">
        <v>34</v>
      </c>
      <c r="L5677" t="s">
        <v>34</v>
      </c>
      <c r="M5677" t="s">
        <v>34</v>
      </c>
      <c r="N5677" t="s">
        <v>34</v>
      </c>
      <c r="O5677" t="s">
        <v>34</v>
      </c>
      <c r="P5677" t="s">
        <v>34</v>
      </c>
      <c r="Q5677" t="s">
        <v>34</v>
      </c>
      <c r="R5677" t="s">
        <v>34</v>
      </c>
      <c r="S5677" t="s">
        <v>34</v>
      </c>
      <c r="T5677" t="s">
        <v>34</v>
      </c>
      <c r="U5677" t="s">
        <v>67</v>
      </c>
      <c r="V5677" t="s">
        <v>34</v>
      </c>
      <c r="W5677" t="s">
        <v>51</v>
      </c>
      <c r="X5677">
        <v>22.95</v>
      </c>
      <c r="Y5677">
        <v>1014.25</v>
      </c>
      <c r="Z5677">
        <v>0</v>
      </c>
      <c r="AA5677">
        <v>0</v>
      </c>
      <c r="AB5677">
        <v>585.9</v>
      </c>
      <c r="AC5677">
        <v>1600.15</v>
      </c>
      <c r="AD5677" t="s">
        <v>41</v>
      </c>
      <c r="AE5677" t="s">
        <v>42</v>
      </c>
      <c r="AF5677" t="s">
        <v>42</v>
      </c>
      <c r="AG5677">
        <f t="shared" si="176"/>
        <v>0</v>
      </c>
      <c r="AH5677" t="str" cm="1">
        <f t="array" ref="AH5677">_xlfn.IFS(
X5677&lt;=20, "&lt;20",
AND(X5677&gt;=20, X5677&lt;50), "20-50",
AND(X5677&gt;=50, X5677&lt;100), "50-100",
X5677&gt;=100, "&gt;100"
)</f>
        <v>20-50</v>
      </c>
      <c r="AI5677">
        <f t="shared" si="177"/>
        <v>0</v>
      </c>
      <c r="AJ5677" t="str" cm="1">
        <f t="array" ref="AJ5677">_xlfn.IFS(
C5677&lt;=20, "&lt;20",
AND(C5677&gt;=20, C5677&lt;35), "20-35",
AND(C5677&gt;=35, C5677&lt;50), "35-50",
C5677&gt;=50, "50-100"
)</f>
        <v>35-50</v>
      </c>
      <c r="AK5677" t="str" cm="1">
        <f t="array" ref="AK5677">_xlfn.IFS(
G5677&lt;6, "&lt;6",
AND(G5677&gt;=6, G5677&lt;12), "6-12",
AND(G5677&gt;=12, G5677&lt;18), "12-18",  AND(G5677&gt;=18, G5677&lt;24), "18-24", G5677&gt;=24, "24-36")</f>
        <v>&lt;6</v>
      </c>
    </row>
    <row r="5678" spans="1:37" x14ac:dyDescent="0.3">
      <c r="A5678" t="s">
        <v>5778</v>
      </c>
      <c r="B5678" t="s">
        <v>33</v>
      </c>
      <c r="C5678">
        <v>57</v>
      </c>
      <c r="D5678" t="s">
        <v>34</v>
      </c>
      <c r="E5678" t="s">
        <v>61</v>
      </c>
      <c r="F5678">
        <v>11</v>
      </c>
      <c r="G5678">
        <v>11</v>
      </c>
      <c r="H5678" t="s">
        <v>49</v>
      </c>
      <c r="I5678" t="s">
        <v>37</v>
      </c>
      <c r="J5678" t="s">
        <v>34</v>
      </c>
      <c r="K5678" t="s">
        <v>34</v>
      </c>
      <c r="L5678" t="s">
        <v>34</v>
      </c>
      <c r="M5678" t="s">
        <v>34</v>
      </c>
      <c r="N5678" t="s">
        <v>34</v>
      </c>
      <c r="O5678" t="s">
        <v>34</v>
      </c>
      <c r="P5678" t="s">
        <v>34</v>
      </c>
      <c r="Q5678" t="s">
        <v>34</v>
      </c>
      <c r="R5678" t="s">
        <v>34</v>
      </c>
      <c r="S5678" t="s">
        <v>34</v>
      </c>
      <c r="T5678" t="s">
        <v>34</v>
      </c>
      <c r="U5678" t="s">
        <v>67</v>
      </c>
      <c r="V5678" t="s">
        <v>34</v>
      </c>
      <c r="W5678" t="s">
        <v>40</v>
      </c>
      <c r="X5678">
        <v>19.600000000000001</v>
      </c>
      <c r="Y5678">
        <v>125</v>
      </c>
      <c r="Z5678">
        <v>0</v>
      </c>
      <c r="AA5678">
        <v>0</v>
      </c>
      <c r="AB5678">
        <v>107.44</v>
      </c>
      <c r="AC5678">
        <v>232.44</v>
      </c>
      <c r="AD5678" t="s">
        <v>41</v>
      </c>
      <c r="AE5678" t="s">
        <v>42</v>
      </c>
      <c r="AF5678" t="s">
        <v>42</v>
      </c>
      <c r="AG5678">
        <f t="shared" si="176"/>
        <v>0</v>
      </c>
      <c r="AH5678" t="str" cm="1">
        <f t="array" ref="AH5678">_xlfn.IFS(
X5678&lt;=20, "&lt;20",
AND(X5678&gt;=20, X5678&lt;50), "20-50",
AND(X5678&gt;=50, X5678&lt;100), "50-100",
X5678&gt;=100, "&gt;100"
)</f>
        <v>&lt;20</v>
      </c>
      <c r="AI5678">
        <f t="shared" si="177"/>
        <v>0</v>
      </c>
      <c r="AJ5678" t="str" cm="1">
        <f t="array" ref="AJ5678">_xlfn.IFS(
C5678&lt;=20, "&lt;20",
AND(C5678&gt;=20, C5678&lt;35), "20-35",
AND(C5678&gt;=35, C5678&lt;50), "35-50",
C5678&gt;=50, "50-100"
)</f>
        <v>50-100</v>
      </c>
      <c r="AK5678" t="str" cm="1">
        <f t="array" ref="AK5678">_xlfn.IFS(
G5678&lt;6, "&lt;6",
AND(G5678&gt;=6, G5678&lt;12), "6-12",
AND(G5678&gt;=12, G5678&lt;18), "12-18",  AND(G5678&gt;=18, G5678&lt;24), "18-24", G5678&gt;=24, "24-36")</f>
        <v>6-12</v>
      </c>
    </row>
    <row r="5679" spans="1:37" x14ac:dyDescent="0.3">
      <c r="A5679" t="s">
        <v>5779</v>
      </c>
      <c r="B5679" t="s">
        <v>44</v>
      </c>
      <c r="C5679">
        <v>42</v>
      </c>
      <c r="D5679" t="s">
        <v>34</v>
      </c>
      <c r="E5679" t="s">
        <v>61</v>
      </c>
      <c r="F5679">
        <v>4</v>
      </c>
      <c r="G5679">
        <v>10</v>
      </c>
      <c r="H5679" t="s">
        <v>110</v>
      </c>
      <c r="I5679" t="s">
        <v>37</v>
      </c>
      <c r="J5679" t="s">
        <v>37</v>
      </c>
      <c r="K5679" t="s">
        <v>37</v>
      </c>
      <c r="L5679" t="s">
        <v>50</v>
      </c>
      <c r="M5679" t="s">
        <v>34</v>
      </c>
      <c r="N5679" t="s">
        <v>34</v>
      </c>
      <c r="O5679" t="s">
        <v>34</v>
      </c>
      <c r="P5679" t="s">
        <v>34</v>
      </c>
      <c r="Q5679" t="s">
        <v>34</v>
      </c>
      <c r="R5679" t="s">
        <v>34</v>
      </c>
      <c r="S5679" t="s">
        <v>34</v>
      </c>
      <c r="T5679" t="s">
        <v>37</v>
      </c>
      <c r="U5679" t="s">
        <v>46</v>
      </c>
      <c r="V5679" t="s">
        <v>37</v>
      </c>
      <c r="W5679" t="s">
        <v>40</v>
      </c>
      <c r="X5679">
        <v>73.150000000000006</v>
      </c>
      <c r="Y5679">
        <v>2730.85</v>
      </c>
      <c r="Z5679">
        <v>0</v>
      </c>
      <c r="AA5679">
        <v>0</v>
      </c>
      <c r="AB5679">
        <v>338.91</v>
      </c>
      <c r="AC5679">
        <v>3069.76</v>
      </c>
      <c r="AD5679" t="s">
        <v>41</v>
      </c>
      <c r="AE5679" t="s">
        <v>42</v>
      </c>
      <c r="AF5679" t="s">
        <v>42</v>
      </c>
      <c r="AG5679">
        <f t="shared" si="176"/>
        <v>0</v>
      </c>
      <c r="AH5679" t="str" cm="1">
        <f t="array" ref="AH5679">_xlfn.IFS(
X5679&lt;=20, "&lt;20",
AND(X5679&gt;=20, X5679&lt;50), "20-50",
AND(X5679&gt;=50, X5679&lt;100), "50-100",
X5679&gt;=100, "&gt;100"
)</f>
        <v>50-100</v>
      </c>
      <c r="AI5679">
        <f t="shared" si="177"/>
        <v>0</v>
      </c>
      <c r="AJ5679" t="str" cm="1">
        <f t="array" ref="AJ5679">_xlfn.IFS(
C5679&lt;=20, "&lt;20",
AND(C5679&gt;=20, C5679&lt;35), "20-35",
AND(C5679&gt;=35, C5679&lt;50), "35-50",
C5679&gt;=50, "50-100"
)</f>
        <v>35-50</v>
      </c>
      <c r="AK5679" t="str" cm="1">
        <f t="array" ref="AK5679">_xlfn.IFS(
G5679&lt;6, "&lt;6",
AND(G5679&gt;=6, G5679&lt;12), "6-12",
AND(G5679&gt;=12, G5679&lt;18), "12-18",  AND(G5679&gt;=18, G5679&lt;24), "18-24", G5679&gt;=24, "24-36")</f>
        <v>6-12</v>
      </c>
    </row>
    <row r="5680" spans="1:37" x14ac:dyDescent="0.3">
      <c r="A5680" t="s">
        <v>5780</v>
      </c>
      <c r="B5680" t="s">
        <v>33</v>
      </c>
      <c r="C5680">
        <v>53</v>
      </c>
      <c r="D5680" t="s">
        <v>37</v>
      </c>
      <c r="E5680" t="s">
        <v>74</v>
      </c>
      <c r="F5680">
        <v>5</v>
      </c>
      <c r="G5680">
        <v>20</v>
      </c>
      <c r="H5680" t="s">
        <v>49</v>
      </c>
      <c r="I5680" t="s">
        <v>37</v>
      </c>
      <c r="J5680" t="s">
        <v>37</v>
      </c>
      <c r="K5680" t="s">
        <v>37</v>
      </c>
      <c r="L5680" t="s">
        <v>50</v>
      </c>
      <c r="M5680" t="s">
        <v>34</v>
      </c>
      <c r="N5680" t="s">
        <v>34</v>
      </c>
      <c r="O5680" t="s">
        <v>34</v>
      </c>
      <c r="P5680" t="s">
        <v>34</v>
      </c>
      <c r="Q5680" t="s">
        <v>37</v>
      </c>
      <c r="R5680" t="s">
        <v>37</v>
      </c>
      <c r="S5680" t="s">
        <v>37</v>
      </c>
      <c r="T5680" t="s">
        <v>37</v>
      </c>
      <c r="U5680" t="s">
        <v>46</v>
      </c>
      <c r="V5680" t="s">
        <v>37</v>
      </c>
      <c r="W5680" t="s">
        <v>51</v>
      </c>
      <c r="X5680">
        <v>93.85</v>
      </c>
      <c r="Y5680">
        <v>93.85</v>
      </c>
      <c r="Z5680">
        <v>0</v>
      </c>
      <c r="AA5680">
        <v>0</v>
      </c>
      <c r="AB5680">
        <v>16.149999999999999</v>
      </c>
      <c r="AC5680">
        <v>110</v>
      </c>
      <c r="AD5680" t="s">
        <v>52</v>
      </c>
      <c r="AE5680" t="s">
        <v>53</v>
      </c>
      <c r="AF5680" t="s">
        <v>162</v>
      </c>
      <c r="AG5680">
        <f t="shared" si="176"/>
        <v>1</v>
      </c>
      <c r="AH5680" t="str" cm="1">
        <f t="array" ref="AH5680">_xlfn.IFS(
X5680&lt;=20, "&lt;20",
AND(X5680&gt;=20, X5680&lt;50), "20-50",
AND(X5680&gt;=50, X5680&lt;100), "50-100",
X5680&gt;=100, "&gt;100"
)</f>
        <v>50-100</v>
      </c>
      <c r="AI5680">
        <f t="shared" si="177"/>
        <v>0</v>
      </c>
      <c r="AJ5680" t="str" cm="1">
        <f t="array" ref="AJ5680">_xlfn.IFS(
C5680&lt;=20, "&lt;20",
AND(C5680&gt;=20, C5680&lt;35), "20-35",
AND(C5680&gt;=35, C5680&lt;50), "35-50",
C5680&gt;=50, "50-100"
)</f>
        <v>50-100</v>
      </c>
      <c r="AK5680" t="str" cm="1">
        <f t="array" ref="AK5680">_xlfn.IFS(
G5680&lt;6, "&lt;6",
AND(G5680&gt;=6, G5680&lt;12), "6-12",
AND(G5680&gt;=12, G5680&lt;18), "12-18",  AND(G5680&gt;=18, G5680&lt;24), "18-24", G5680&gt;=24, "24-36")</f>
        <v>18-24</v>
      </c>
    </row>
    <row r="5681" spans="1:37" x14ac:dyDescent="0.3">
      <c r="A5681" t="s">
        <v>5781</v>
      </c>
      <c r="B5681" t="s">
        <v>33</v>
      </c>
      <c r="C5681">
        <v>31</v>
      </c>
      <c r="D5681" t="s">
        <v>34</v>
      </c>
      <c r="E5681" t="s">
        <v>56</v>
      </c>
      <c r="F5681">
        <v>1</v>
      </c>
      <c r="G5681">
        <v>31</v>
      </c>
      <c r="H5681" t="s">
        <v>49</v>
      </c>
      <c r="I5681" t="s">
        <v>37</v>
      </c>
      <c r="J5681" t="s">
        <v>34</v>
      </c>
      <c r="K5681" t="s">
        <v>34</v>
      </c>
      <c r="L5681" t="s">
        <v>34</v>
      </c>
      <c r="M5681" t="s">
        <v>34</v>
      </c>
      <c r="N5681" t="s">
        <v>34</v>
      </c>
      <c r="O5681" t="s">
        <v>34</v>
      </c>
      <c r="P5681" t="s">
        <v>34</v>
      </c>
      <c r="Q5681" t="s">
        <v>34</v>
      </c>
      <c r="R5681" t="s">
        <v>34</v>
      </c>
      <c r="S5681" t="s">
        <v>34</v>
      </c>
      <c r="T5681" t="s">
        <v>34</v>
      </c>
      <c r="U5681" t="s">
        <v>46</v>
      </c>
      <c r="V5681" t="s">
        <v>34</v>
      </c>
      <c r="W5681" t="s">
        <v>40</v>
      </c>
      <c r="X5681">
        <v>19.850000000000001</v>
      </c>
      <c r="Y5681">
        <v>51.6</v>
      </c>
      <c r="Z5681">
        <v>0</v>
      </c>
      <c r="AA5681">
        <v>0</v>
      </c>
      <c r="AB5681">
        <v>54.94</v>
      </c>
      <c r="AC5681">
        <v>106.54</v>
      </c>
      <c r="AD5681" t="s">
        <v>85</v>
      </c>
      <c r="AE5681" t="s">
        <v>42</v>
      </c>
      <c r="AF5681" t="s">
        <v>42</v>
      </c>
      <c r="AG5681">
        <f t="shared" si="176"/>
        <v>0</v>
      </c>
      <c r="AH5681" t="str" cm="1">
        <f t="array" ref="AH5681">_xlfn.IFS(
X5681&lt;=20, "&lt;20",
AND(X5681&gt;=20, X5681&lt;50), "20-50",
AND(X5681&gt;=50, X5681&lt;100), "50-100",
X5681&gt;=100, "&gt;100"
)</f>
        <v>&lt;20</v>
      </c>
      <c r="AI5681">
        <f t="shared" si="177"/>
        <v>1</v>
      </c>
      <c r="AJ5681" t="str" cm="1">
        <f t="array" ref="AJ5681">_xlfn.IFS(
C5681&lt;=20, "&lt;20",
AND(C5681&gt;=20, C5681&lt;35), "20-35",
AND(C5681&gt;=35, C5681&lt;50), "35-50",
C5681&gt;=50, "50-100"
)</f>
        <v>20-35</v>
      </c>
      <c r="AK5681" t="str" cm="1">
        <f t="array" ref="AK5681">_xlfn.IFS(
G5681&lt;6, "&lt;6",
AND(G5681&gt;=6, G5681&lt;12), "6-12",
AND(G5681&gt;=12, G5681&lt;18), "12-18",  AND(G5681&gt;=18, G5681&lt;24), "18-24", G5681&gt;=24, "24-36")</f>
        <v>24-36</v>
      </c>
    </row>
    <row r="5682" spans="1:37" x14ac:dyDescent="0.3">
      <c r="A5682" t="s">
        <v>5782</v>
      </c>
      <c r="B5682" t="s">
        <v>33</v>
      </c>
      <c r="C5682">
        <v>63</v>
      </c>
      <c r="D5682" t="s">
        <v>37</v>
      </c>
      <c r="E5682" t="s">
        <v>74</v>
      </c>
      <c r="F5682">
        <v>11</v>
      </c>
      <c r="G5682">
        <v>11</v>
      </c>
      <c r="H5682" t="s">
        <v>70</v>
      </c>
      <c r="I5682" t="s">
        <v>37</v>
      </c>
      <c r="J5682" t="s">
        <v>37</v>
      </c>
      <c r="K5682" t="s">
        <v>37</v>
      </c>
      <c r="L5682" t="s">
        <v>50</v>
      </c>
      <c r="M5682" t="s">
        <v>34</v>
      </c>
      <c r="N5682" t="s">
        <v>37</v>
      </c>
      <c r="O5682" t="s">
        <v>34</v>
      </c>
      <c r="P5682" t="s">
        <v>37</v>
      </c>
      <c r="Q5682" t="s">
        <v>37</v>
      </c>
      <c r="R5682" t="s">
        <v>37</v>
      </c>
      <c r="S5682" t="s">
        <v>34</v>
      </c>
      <c r="T5682" t="s">
        <v>37</v>
      </c>
      <c r="U5682" t="s">
        <v>39</v>
      </c>
      <c r="V5682" t="s">
        <v>37</v>
      </c>
      <c r="W5682" t="s">
        <v>51</v>
      </c>
      <c r="X5682">
        <v>106.8</v>
      </c>
      <c r="Y5682">
        <v>5347.95</v>
      </c>
      <c r="Z5682">
        <v>0</v>
      </c>
      <c r="AA5682">
        <v>0</v>
      </c>
      <c r="AB5682">
        <v>530</v>
      </c>
      <c r="AC5682">
        <v>5877.95</v>
      </c>
      <c r="AD5682" t="s">
        <v>41</v>
      </c>
      <c r="AE5682" t="s">
        <v>42</v>
      </c>
      <c r="AF5682" t="s">
        <v>42</v>
      </c>
      <c r="AG5682">
        <f t="shared" si="176"/>
        <v>0</v>
      </c>
      <c r="AH5682" t="str" cm="1">
        <f t="array" ref="AH5682">_xlfn.IFS(
X5682&lt;=20, "&lt;20",
AND(X5682&gt;=20, X5682&lt;50), "20-50",
AND(X5682&gt;=50, X5682&lt;100), "50-100",
X5682&gt;=100, "&gt;100"
)</f>
        <v>&gt;100</v>
      </c>
      <c r="AI5682">
        <f t="shared" si="177"/>
        <v>0</v>
      </c>
      <c r="AJ5682" t="str" cm="1">
        <f t="array" ref="AJ5682">_xlfn.IFS(
C5682&lt;=20, "&lt;20",
AND(C5682&gt;=20, C5682&lt;35), "20-35",
AND(C5682&gt;=35, C5682&lt;50), "35-50",
C5682&gt;=50, "50-100"
)</f>
        <v>50-100</v>
      </c>
      <c r="AK5682" t="str" cm="1">
        <f t="array" ref="AK5682">_xlfn.IFS(
G5682&lt;6, "&lt;6",
AND(G5682&gt;=6, G5682&lt;12), "6-12",
AND(G5682&gt;=12, G5682&lt;18), "12-18",  AND(G5682&gt;=18, G5682&lt;24), "18-24", G5682&gt;=24, "24-36")</f>
        <v>6-12</v>
      </c>
    </row>
    <row r="5683" spans="1:37" x14ac:dyDescent="0.3">
      <c r="A5683" t="s">
        <v>5783</v>
      </c>
      <c r="B5683" t="s">
        <v>44</v>
      </c>
      <c r="C5683">
        <v>29</v>
      </c>
      <c r="D5683" t="s">
        <v>37</v>
      </c>
      <c r="E5683" t="s">
        <v>82</v>
      </c>
      <c r="F5683">
        <v>14</v>
      </c>
      <c r="G5683">
        <v>3</v>
      </c>
      <c r="H5683" t="s">
        <v>66</v>
      </c>
      <c r="I5683" t="s">
        <v>37</v>
      </c>
      <c r="J5683" t="s">
        <v>37</v>
      </c>
      <c r="K5683" t="s">
        <v>37</v>
      </c>
      <c r="L5683" t="s">
        <v>50</v>
      </c>
      <c r="M5683" t="s">
        <v>34</v>
      </c>
      <c r="N5683" t="s">
        <v>37</v>
      </c>
      <c r="O5683" t="s">
        <v>34</v>
      </c>
      <c r="P5683" t="s">
        <v>34</v>
      </c>
      <c r="Q5683" t="s">
        <v>37</v>
      </c>
      <c r="R5683" t="s">
        <v>37</v>
      </c>
      <c r="S5683" t="s">
        <v>37</v>
      </c>
      <c r="T5683" t="s">
        <v>37</v>
      </c>
      <c r="U5683" t="s">
        <v>67</v>
      </c>
      <c r="V5683" t="s">
        <v>37</v>
      </c>
      <c r="W5683" t="s">
        <v>40</v>
      </c>
      <c r="X5683">
        <v>97.7</v>
      </c>
      <c r="Y5683">
        <v>6869.7</v>
      </c>
      <c r="Z5683">
        <v>0</v>
      </c>
      <c r="AA5683">
        <v>0</v>
      </c>
      <c r="AB5683">
        <v>2058.48</v>
      </c>
      <c r="AC5683">
        <v>8928.18</v>
      </c>
      <c r="AD5683" t="s">
        <v>41</v>
      </c>
      <c r="AE5683" t="s">
        <v>42</v>
      </c>
      <c r="AF5683" t="s">
        <v>42</v>
      </c>
      <c r="AG5683">
        <f t="shared" si="176"/>
        <v>0</v>
      </c>
      <c r="AH5683" t="str" cm="1">
        <f t="array" ref="AH5683">_xlfn.IFS(
X5683&lt;=20, "&lt;20",
AND(X5683&gt;=20, X5683&lt;50), "20-50",
AND(X5683&gt;=50, X5683&lt;100), "50-100",
X5683&gt;=100, "&gt;100"
)</f>
        <v>50-100</v>
      </c>
      <c r="AI5683">
        <f t="shared" si="177"/>
        <v>0</v>
      </c>
      <c r="AJ5683" t="str" cm="1">
        <f t="array" ref="AJ5683">_xlfn.IFS(
C5683&lt;=20, "&lt;20",
AND(C5683&gt;=20, C5683&lt;35), "20-35",
AND(C5683&gt;=35, C5683&lt;50), "35-50",
C5683&gt;=50, "50-100"
)</f>
        <v>20-35</v>
      </c>
      <c r="AK5683" t="str" cm="1">
        <f t="array" ref="AK5683">_xlfn.IFS(
G5683&lt;6, "&lt;6",
AND(G5683&gt;=6, G5683&lt;12), "6-12",
AND(G5683&gt;=12, G5683&lt;18), "12-18",  AND(G5683&gt;=18, G5683&lt;24), "18-24", G5683&gt;=24, "24-36")</f>
        <v>&lt;6</v>
      </c>
    </row>
    <row r="5684" spans="1:37" x14ac:dyDescent="0.3">
      <c r="A5684" t="s">
        <v>5784</v>
      </c>
      <c r="B5684" t="s">
        <v>44</v>
      </c>
      <c r="C5684">
        <v>56</v>
      </c>
      <c r="D5684" t="s">
        <v>37</v>
      </c>
      <c r="E5684" t="s">
        <v>124</v>
      </c>
      <c r="F5684">
        <v>15</v>
      </c>
      <c r="G5684">
        <v>1</v>
      </c>
      <c r="H5684" t="s">
        <v>36</v>
      </c>
      <c r="I5684" t="s">
        <v>37</v>
      </c>
      <c r="J5684" t="s">
        <v>37</v>
      </c>
      <c r="K5684" t="s">
        <v>37</v>
      </c>
      <c r="L5684" t="s">
        <v>50</v>
      </c>
      <c r="M5684" t="s">
        <v>34</v>
      </c>
      <c r="N5684" t="s">
        <v>34</v>
      </c>
      <c r="O5684" t="s">
        <v>34</v>
      </c>
      <c r="P5684" t="s">
        <v>34</v>
      </c>
      <c r="Q5684" t="s">
        <v>34</v>
      </c>
      <c r="R5684" t="s">
        <v>34</v>
      </c>
      <c r="S5684" t="s">
        <v>34</v>
      </c>
      <c r="T5684" t="s">
        <v>37</v>
      </c>
      <c r="U5684" t="s">
        <v>46</v>
      </c>
      <c r="V5684" t="s">
        <v>37</v>
      </c>
      <c r="W5684" t="s">
        <v>40</v>
      </c>
      <c r="X5684">
        <v>75.400000000000006</v>
      </c>
      <c r="Y5684">
        <v>1747.85</v>
      </c>
      <c r="Z5684">
        <v>0</v>
      </c>
      <c r="AA5684">
        <v>0</v>
      </c>
      <c r="AB5684">
        <v>425.52</v>
      </c>
      <c r="AC5684">
        <v>2173.37</v>
      </c>
      <c r="AD5684" t="s">
        <v>52</v>
      </c>
      <c r="AE5684" t="s">
        <v>104</v>
      </c>
      <c r="AF5684" t="s">
        <v>150</v>
      </c>
      <c r="AG5684">
        <f t="shared" si="176"/>
        <v>1</v>
      </c>
      <c r="AH5684" t="str" cm="1">
        <f t="array" ref="AH5684">_xlfn.IFS(
X5684&lt;=20, "&lt;20",
AND(X5684&gt;=20, X5684&lt;50), "20-50",
AND(X5684&gt;=50, X5684&lt;100), "50-100",
X5684&gt;=100, "&gt;100"
)</f>
        <v>50-100</v>
      </c>
      <c r="AI5684">
        <f t="shared" si="177"/>
        <v>0</v>
      </c>
      <c r="AJ5684" t="str" cm="1">
        <f t="array" ref="AJ5684">_xlfn.IFS(
C5684&lt;=20, "&lt;20",
AND(C5684&gt;=20, C5684&lt;35), "20-35",
AND(C5684&gt;=35, C5684&lt;50), "35-50",
C5684&gt;=50, "50-100"
)</f>
        <v>50-100</v>
      </c>
      <c r="AK5684" t="str" cm="1">
        <f t="array" ref="AK5684">_xlfn.IFS(
G5684&lt;6, "&lt;6",
AND(G5684&gt;=6, G5684&lt;12), "6-12",
AND(G5684&gt;=12, G5684&lt;18), "12-18",  AND(G5684&gt;=18, G5684&lt;24), "18-24", G5684&gt;=24, "24-36")</f>
        <v>&lt;6</v>
      </c>
    </row>
    <row r="5685" spans="1:37" x14ac:dyDescent="0.3">
      <c r="A5685" t="s">
        <v>5785</v>
      </c>
      <c r="B5685" t="s">
        <v>44</v>
      </c>
      <c r="C5685">
        <v>18</v>
      </c>
      <c r="D5685" t="s">
        <v>34</v>
      </c>
      <c r="E5685" t="s">
        <v>114</v>
      </c>
      <c r="F5685">
        <v>15</v>
      </c>
      <c r="G5685">
        <v>1</v>
      </c>
      <c r="H5685" t="s">
        <v>36</v>
      </c>
      <c r="I5685" t="s">
        <v>34</v>
      </c>
      <c r="J5685" t="s">
        <v>34</v>
      </c>
      <c r="K5685" t="s">
        <v>37</v>
      </c>
      <c r="L5685" t="s">
        <v>72</v>
      </c>
      <c r="M5685" t="s">
        <v>34</v>
      </c>
      <c r="N5685" t="s">
        <v>37</v>
      </c>
      <c r="O5685" t="s">
        <v>34</v>
      </c>
      <c r="P5685" t="s">
        <v>37</v>
      </c>
      <c r="Q5685" t="s">
        <v>34</v>
      </c>
      <c r="R5685" t="s">
        <v>34</v>
      </c>
      <c r="S5685" t="s">
        <v>34</v>
      </c>
      <c r="T5685" t="s">
        <v>37</v>
      </c>
      <c r="U5685" t="s">
        <v>46</v>
      </c>
      <c r="V5685" t="s">
        <v>37</v>
      </c>
      <c r="W5685" t="s">
        <v>51</v>
      </c>
      <c r="X5685">
        <v>35.65</v>
      </c>
      <c r="Y5685">
        <v>425.1</v>
      </c>
      <c r="Z5685">
        <v>0</v>
      </c>
      <c r="AA5685">
        <v>0</v>
      </c>
      <c r="AB5685">
        <v>0</v>
      </c>
      <c r="AC5685">
        <v>425.1</v>
      </c>
      <c r="AD5685" t="s">
        <v>41</v>
      </c>
      <c r="AE5685" t="s">
        <v>42</v>
      </c>
      <c r="AF5685" t="s">
        <v>42</v>
      </c>
      <c r="AG5685">
        <f t="shared" si="176"/>
        <v>0</v>
      </c>
      <c r="AH5685" t="str" cm="1">
        <f t="array" ref="AH5685">_xlfn.IFS(
X5685&lt;=20, "&lt;20",
AND(X5685&gt;=20, X5685&lt;50), "20-50",
AND(X5685&gt;=50, X5685&lt;100), "50-100",
X5685&gt;=100, "&gt;100"
)</f>
        <v>20-50</v>
      </c>
      <c r="AI5685">
        <f t="shared" si="177"/>
        <v>0</v>
      </c>
      <c r="AJ5685" t="str" cm="1">
        <f t="array" ref="AJ5685">_xlfn.IFS(
C5685&lt;=20, "&lt;20",
AND(C5685&gt;=20, C5685&lt;35), "20-35",
AND(C5685&gt;=35, C5685&lt;50), "35-50",
C5685&gt;=50, "50-100"
)</f>
        <v>&lt;20</v>
      </c>
      <c r="AK5685" t="str" cm="1">
        <f t="array" ref="AK5685">_xlfn.IFS(
G5685&lt;6, "&lt;6",
AND(G5685&gt;=6, G5685&lt;12), "6-12",
AND(G5685&gt;=12, G5685&lt;18), "12-18",  AND(G5685&gt;=18, G5685&lt;24), "18-24", G5685&gt;=24, "24-36")</f>
        <v>&lt;6</v>
      </c>
    </row>
    <row r="5686" spans="1:37" x14ac:dyDescent="0.3">
      <c r="A5686" t="s">
        <v>5786</v>
      </c>
      <c r="B5686" t="s">
        <v>44</v>
      </c>
      <c r="C5686">
        <v>28</v>
      </c>
      <c r="D5686" t="s">
        <v>34</v>
      </c>
      <c r="E5686" t="s">
        <v>56</v>
      </c>
      <c r="F5686">
        <v>15</v>
      </c>
      <c r="G5686">
        <v>24</v>
      </c>
      <c r="H5686" t="s">
        <v>36</v>
      </c>
      <c r="I5686" t="s">
        <v>37</v>
      </c>
      <c r="J5686" t="s">
        <v>34</v>
      </c>
      <c r="K5686" t="s">
        <v>37</v>
      </c>
      <c r="L5686" t="s">
        <v>72</v>
      </c>
      <c r="M5686" t="s">
        <v>34</v>
      </c>
      <c r="N5686" t="s">
        <v>34</v>
      </c>
      <c r="O5686" t="s">
        <v>34</v>
      </c>
      <c r="P5686" t="s">
        <v>34</v>
      </c>
      <c r="Q5686" t="s">
        <v>37</v>
      </c>
      <c r="R5686" t="s">
        <v>37</v>
      </c>
      <c r="S5686" t="s">
        <v>37</v>
      </c>
      <c r="T5686" t="s">
        <v>37</v>
      </c>
      <c r="U5686" t="s">
        <v>46</v>
      </c>
      <c r="V5686" t="s">
        <v>37</v>
      </c>
      <c r="W5686" t="s">
        <v>51</v>
      </c>
      <c r="X5686">
        <v>66.849999999999994</v>
      </c>
      <c r="Y5686">
        <v>458.1</v>
      </c>
      <c r="Z5686">
        <v>0</v>
      </c>
      <c r="AA5686">
        <v>0</v>
      </c>
      <c r="AB5686">
        <v>337.12</v>
      </c>
      <c r="AC5686">
        <v>795.22</v>
      </c>
      <c r="AD5686" t="s">
        <v>41</v>
      </c>
      <c r="AE5686" t="s">
        <v>42</v>
      </c>
      <c r="AF5686" t="s">
        <v>42</v>
      </c>
      <c r="AG5686">
        <f t="shared" si="176"/>
        <v>0</v>
      </c>
      <c r="AH5686" t="str" cm="1">
        <f t="array" ref="AH5686">_xlfn.IFS(
X5686&lt;=20, "&lt;20",
AND(X5686&gt;=20, X5686&lt;50), "20-50",
AND(X5686&gt;=50, X5686&lt;100), "50-100",
X5686&gt;=100, "&gt;100"
)</f>
        <v>50-100</v>
      </c>
      <c r="AI5686">
        <f t="shared" si="177"/>
        <v>0</v>
      </c>
      <c r="AJ5686" t="str" cm="1">
        <f t="array" ref="AJ5686">_xlfn.IFS(
C5686&lt;=20, "&lt;20",
AND(C5686&gt;=20, C5686&lt;35), "20-35",
AND(C5686&gt;=35, C5686&lt;50), "35-50",
C5686&gt;=50, "50-100"
)</f>
        <v>20-35</v>
      </c>
      <c r="AK5686" t="str" cm="1">
        <f t="array" ref="AK5686">_xlfn.IFS(
G5686&lt;6, "&lt;6",
AND(G5686&gt;=6, G5686&lt;12), "6-12",
AND(G5686&gt;=12, G5686&lt;18), "12-18",  AND(G5686&gt;=18, G5686&lt;24), "18-24", G5686&gt;=24, "24-36")</f>
        <v>24-36</v>
      </c>
    </row>
    <row r="5687" spans="1:37" x14ac:dyDescent="0.3">
      <c r="A5687" t="s">
        <v>5787</v>
      </c>
      <c r="B5687" t="s">
        <v>44</v>
      </c>
      <c r="C5687">
        <v>53</v>
      </c>
      <c r="D5687" t="s">
        <v>34</v>
      </c>
      <c r="E5687" t="s">
        <v>87</v>
      </c>
      <c r="F5687">
        <v>8</v>
      </c>
      <c r="G5687">
        <v>34</v>
      </c>
      <c r="H5687" t="s">
        <v>36</v>
      </c>
      <c r="I5687" t="s">
        <v>37</v>
      </c>
      <c r="J5687" t="s">
        <v>37</v>
      </c>
      <c r="K5687" t="s">
        <v>37</v>
      </c>
      <c r="L5687" t="s">
        <v>50</v>
      </c>
      <c r="M5687" t="s">
        <v>34</v>
      </c>
      <c r="N5687" t="s">
        <v>34</v>
      </c>
      <c r="O5687" t="s">
        <v>34</v>
      </c>
      <c r="P5687" t="s">
        <v>34</v>
      </c>
      <c r="Q5687" t="s">
        <v>37</v>
      </c>
      <c r="R5687" t="s">
        <v>37</v>
      </c>
      <c r="S5687" t="s">
        <v>37</v>
      </c>
      <c r="T5687" t="s">
        <v>37</v>
      </c>
      <c r="U5687" t="s">
        <v>46</v>
      </c>
      <c r="V5687" t="s">
        <v>37</v>
      </c>
      <c r="W5687" t="s">
        <v>51</v>
      </c>
      <c r="X5687">
        <v>94.1</v>
      </c>
      <c r="Y5687">
        <v>701.3</v>
      </c>
      <c r="Z5687">
        <v>0</v>
      </c>
      <c r="AA5687">
        <v>0</v>
      </c>
      <c r="AB5687">
        <v>51.59</v>
      </c>
      <c r="AC5687">
        <v>752.89</v>
      </c>
      <c r="AD5687" t="s">
        <v>41</v>
      </c>
      <c r="AE5687" t="s">
        <v>42</v>
      </c>
      <c r="AF5687" t="s">
        <v>42</v>
      </c>
      <c r="AG5687">
        <f t="shared" si="176"/>
        <v>0</v>
      </c>
      <c r="AH5687" t="str" cm="1">
        <f t="array" ref="AH5687">_xlfn.IFS(
X5687&lt;=20, "&lt;20",
AND(X5687&gt;=20, X5687&lt;50), "20-50",
AND(X5687&gt;=50, X5687&lt;100), "50-100",
X5687&gt;=100, "&gt;100"
)</f>
        <v>50-100</v>
      </c>
      <c r="AI5687">
        <f t="shared" si="177"/>
        <v>0</v>
      </c>
      <c r="AJ5687" t="str" cm="1">
        <f t="array" ref="AJ5687">_xlfn.IFS(
C5687&lt;=20, "&lt;20",
AND(C5687&gt;=20, C5687&lt;35), "20-35",
AND(C5687&gt;=35, C5687&lt;50), "35-50",
C5687&gt;=50, "50-100"
)</f>
        <v>50-100</v>
      </c>
      <c r="AK5687" t="str" cm="1">
        <f t="array" ref="AK5687">_xlfn.IFS(
G5687&lt;6, "&lt;6",
AND(G5687&gt;=6, G5687&lt;12), "6-12",
AND(G5687&gt;=12, G5687&lt;18), "12-18",  AND(G5687&gt;=18, G5687&lt;24), "18-24", G5687&gt;=24, "24-36")</f>
        <v>24-36</v>
      </c>
    </row>
    <row r="5688" spans="1:37" x14ac:dyDescent="0.3">
      <c r="A5688" t="s">
        <v>5788</v>
      </c>
      <c r="B5688" t="s">
        <v>44</v>
      </c>
      <c r="C5688">
        <v>46</v>
      </c>
      <c r="D5688" t="s">
        <v>37</v>
      </c>
      <c r="E5688" t="s">
        <v>69</v>
      </c>
      <c r="F5688">
        <v>3</v>
      </c>
      <c r="G5688">
        <v>30</v>
      </c>
      <c r="H5688" t="s">
        <v>70</v>
      </c>
      <c r="I5688" t="s">
        <v>37</v>
      </c>
      <c r="J5688" t="s">
        <v>34</v>
      </c>
      <c r="K5688" t="s">
        <v>34</v>
      </c>
      <c r="L5688" t="s">
        <v>34</v>
      </c>
      <c r="M5688" t="s">
        <v>34</v>
      </c>
      <c r="N5688" t="s">
        <v>34</v>
      </c>
      <c r="O5688" t="s">
        <v>34</v>
      </c>
      <c r="P5688" t="s">
        <v>34</v>
      </c>
      <c r="Q5688" t="s">
        <v>34</v>
      </c>
      <c r="R5688" t="s">
        <v>34</v>
      </c>
      <c r="S5688" t="s">
        <v>34</v>
      </c>
      <c r="T5688" t="s">
        <v>34</v>
      </c>
      <c r="U5688" t="s">
        <v>67</v>
      </c>
      <c r="V5688" t="s">
        <v>34</v>
      </c>
      <c r="W5688" t="s">
        <v>40</v>
      </c>
      <c r="X5688">
        <v>20.6</v>
      </c>
      <c r="Y5688">
        <v>1286</v>
      </c>
      <c r="Z5688">
        <v>0</v>
      </c>
      <c r="AA5688">
        <v>0</v>
      </c>
      <c r="AB5688">
        <v>145.72999999999999</v>
      </c>
      <c r="AC5688">
        <v>1431.73</v>
      </c>
      <c r="AD5688" t="s">
        <v>41</v>
      </c>
      <c r="AE5688" t="s">
        <v>42</v>
      </c>
      <c r="AF5688" t="s">
        <v>42</v>
      </c>
      <c r="AG5688">
        <f t="shared" si="176"/>
        <v>0</v>
      </c>
      <c r="AH5688" t="str" cm="1">
        <f t="array" ref="AH5688">_xlfn.IFS(
X5688&lt;=20, "&lt;20",
AND(X5688&gt;=20, X5688&lt;50), "20-50",
AND(X5688&gt;=50, X5688&lt;100), "50-100",
X5688&gt;=100, "&gt;100"
)</f>
        <v>20-50</v>
      </c>
      <c r="AI5688">
        <f t="shared" si="177"/>
        <v>0</v>
      </c>
      <c r="AJ5688" t="str" cm="1">
        <f t="array" ref="AJ5688">_xlfn.IFS(
C5688&lt;=20, "&lt;20",
AND(C5688&gt;=20, C5688&lt;35), "20-35",
AND(C5688&gt;=35, C5688&lt;50), "35-50",
C5688&gt;=50, "50-100"
)</f>
        <v>35-50</v>
      </c>
      <c r="AK5688" t="str" cm="1">
        <f t="array" ref="AK5688">_xlfn.IFS(
G5688&lt;6, "&lt;6",
AND(G5688&gt;=6, G5688&lt;12), "6-12",
AND(G5688&gt;=12, G5688&lt;18), "12-18",  AND(G5688&gt;=18, G5688&lt;24), "18-24", G5688&gt;=24, "24-36")</f>
        <v>24-36</v>
      </c>
    </row>
    <row r="5689" spans="1:37" x14ac:dyDescent="0.3">
      <c r="A5689" t="s">
        <v>5789</v>
      </c>
      <c r="B5689" t="s">
        <v>44</v>
      </c>
      <c r="C5689">
        <v>33</v>
      </c>
      <c r="D5689" t="s">
        <v>37</v>
      </c>
      <c r="E5689" t="s">
        <v>114</v>
      </c>
      <c r="F5689">
        <v>9</v>
      </c>
      <c r="G5689">
        <v>13</v>
      </c>
      <c r="H5689" t="s">
        <v>36</v>
      </c>
      <c r="I5689" t="s">
        <v>34</v>
      </c>
      <c r="J5689" t="s">
        <v>34</v>
      </c>
      <c r="K5689" t="s">
        <v>37</v>
      </c>
      <c r="L5689" t="s">
        <v>38</v>
      </c>
      <c r="M5689" t="s">
        <v>34</v>
      </c>
      <c r="N5689" t="s">
        <v>37</v>
      </c>
      <c r="O5689" t="s">
        <v>37</v>
      </c>
      <c r="P5689" t="s">
        <v>34</v>
      </c>
      <c r="Q5689" t="s">
        <v>37</v>
      </c>
      <c r="R5689" t="s">
        <v>37</v>
      </c>
      <c r="S5689" t="s">
        <v>37</v>
      </c>
      <c r="T5689" t="s">
        <v>37</v>
      </c>
      <c r="U5689" t="s">
        <v>67</v>
      </c>
      <c r="V5689" t="s">
        <v>37</v>
      </c>
      <c r="W5689" t="s">
        <v>40</v>
      </c>
      <c r="X5689">
        <v>56.75</v>
      </c>
      <c r="Y5689">
        <v>3708.4</v>
      </c>
      <c r="Z5689">
        <v>0</v>
      </c>
      <c r="AA5689">
        <v>0</v>
      </c>
      <c r="AB5689">
        <v>0</v>
      </c>
      <c r="AC5689">
        <v>3708.4</v>
      </c>
      <c r="AD5689" t="s">
        <v>41</v>
      </c>
      <c r="AE5689" t="s">
        <v>42</v>
      </c>
      <c r="AF5689" t="s">
        <v>42</v>
      </c>
      <c r="AG5689">
        <f t="shared" si="176"/>
        <v>0</v>
      </c>
      <c r="AH5689" t="str" cm="1">
        <f t="array" ref="AH5689">_xlfn.IFS(
X5689&lt;=20, "&lt;20",
AND(X5689&gt;=20, X5689&lt;50), "20-50",
AND(X5689&gt;=50, X5689&lt;100), "50-100",
X5689&gt;=100, "&gt;100"
)</f>
        <v>50-100</v>
      </c>
      <c r="AI5689">
        <f t="shared" si="177"/>
        <v>0</v>
      </c>
      <c r="AJ5689" t="str" cm="1">
        <f t="array" ref="AJ5689">_xlfn.IFS(
C5689&lt;=20, "&lt;20",
AND(C5689&gt;=20, C5689&lt;35), "20-35",
AND(C5689&gt;=35, C5689&lt;50), "35-50",
C5689&gt;=50, "50-100"
)</f>
        <v>20-35</v>
      </c>
      <c r="AK5689" t="str" cm="1">
        <f t="array" ref="AK5689">_xlfn.IFS(
G5689&lt;6, "&lt;6",
AND(G5689&gt;=6, G5689&lt;12), "6-12",
AND(G5689&gt;=12, G5689&lt;18), "12-18",  AND(G5689&gt;=18, G5689&lt;24), "18-24", G5689&gt;=24, "24-36")</f>
        <v>12-18</v>
      </c>
    </row>
    <row r="5690" spans="1:37" x14ac:dyDescent="0.3">
      <c r="A5690" t="s">
        <v>5790</v>
      </c>
      <c r="B5690" t="s">
        <v>44</v>
      </c>
      <c r="C5690">
        <v>63</v>
      </c>
      <c r="D5690" t="s">
        <v>34</v>
      </c>
      <c r="E5690" t="s">
        <v>82</v>
      </c>
      <c r="F5690">
        <v>9</v>
      </c>
      <c r="G5690">
        <v>11</v>
      </c>
      <c r="H5690" t="s">
        <v>66</v>
      </c>
      <c r="I5690" t="s">
        <v>37</v>
      </c>
      <c r="J5690" t="s">
        <v>37</v>
      </c>
      <c r="K5690" t="s">
        <v>34</v>
      </c>
      <c r="L5690" t="s">
        <v>34</v>
      </c>
      <c r="M5690" t="s">
        <v>34</v>
      </c>
      <c r="N5690" t="s">
        <v>34</v>
      </c>
      <c r="O5690" t="s">
        <v>34</v>
      </c>
      <c r="P5690" t="s">
        <v>34</v>
      </c>
      <c r="Q5690" t="s">
        <v>34</v>
      </c>
      <c r="R5690" t="s">
        <v>34</v>
      </c>
      <c r="S5690" t="s">
        <v>34</v>
      </c>
      <c r="T5690" t="s">
        <v>34</v>
      </c>
      <c r="U5690" t="s">
        <v>67</v>
      </c>
      <c r="V5690" t="s">
        <v>34</v>
      </c>
      <c r="W5690" t="s">
        <v>51</v>
      </c>
      <c r="X5690">
        <v>23.75</v>
      </c>
      <c r="Y5690">
        <v>1679.25</v>
      </c>
      <c r="Z5690">
        <v>0</v>
      </c>
      <c r="AA5690">
        <v>0</v>
      </c>
      <c r="AB5690">
        <v>1522.08</v>
      </c>
      <c r="AC5690">
        <v>3201.33</v>
      </c>
      <c r="AD5690" t="s">
        <v>41</v>
      </c>
      <c r="AE5690" t="s">
        <v>42</v>
      </c>
      <c r="AF5690" t="s">
        <v>42</v>
      </c>
      <c r="AG5690">
        <f t="shared" si="176"/>
        <v>0</v>
      </c>
      <c r="AH5690" t="str" cm="1">
        <f t="array" ref="AH5690">_xlfn.IFS(
X5690&lt;=20, "&lt;20",
AND(X5690&gt;=20, X5690&lt;50), "20-50",
AND(X5690&gt;=50, X5690&lt;100), "50-100",
X5690&gt;=100, "&gt;100"
)</f>
        <v>20-50</v>
      </c>
      <c r="AI5690">
        <f t="shared" si="177"/>
        <v>0</v>
      </c>
      <c r="AJ5690" t="str" cm="1">
        <f t="array" ref="AJ5690">_xlfn.IFS(
C5690&lt;=20, "&lt;20",
AND(C5690&gt;=20, C5690&lt;35), "20-35",
AND(C5690&gt;=35, C5690&lt;50), "35-50",
C5690&gt;=50, "50-100"
)</f>
        <v>50-100</v>
      </c>
      <c r="AK5690" t="str" cm="1">
        <f t="array" ref="AK5690">_xlfn.IFS(
G5690&lt;6, "&lt;6",
AND(G5690&gt;=6, G5690&lt;12), "6-12",
AND(G5690&gt;=12, G5690&lt;18), "12-18",  AND(G5690&gt;=18, G5690&lt;24), "18-24", G5690&gt;=24, "24-36")</f>
        <v>6-12</v>
      </c>
    </row>
    <row r="5691" spans="1:37" x14ac:dyDescent="0.3">
      <c r="A5691" t="s">
        <v>5791</v>
      </c>
      <c r="B5691" t="s">
        <v>33</v>
      </c>
      <c r="C5691">
        <v>78</v>
      </c>
      <c r="D5691" t="s">
        <v>34</v>
      </c>
      <c r="E5691" t="s">
        <v>164</v>
      </c>
      <c r="F5691">
        <v>4</v>
      </c>
      <c r="G5691">
        <v>28</v>
      </c>
      <c r="H5691" t="s">
        <v>36</v>
      </c>
      <c r="I5691" t="s">
        <v>37</v>
      </c>
      <c r="J5691" t="s">
        <v>34</v>
      </c>
      <c r="K5691" t="s">
        <v>37</v>
      </c>
      <c r="L5691" t="s">
        <v>50</v>
      </c>
      <c r="M5691" t="s">
        <v>37</v>
      </c>
      <c r="N5691" t="s">
        <v>37</v>
      </c>
      <c r="O5691" t="s">
        <v>34</v>
      </c>
      <c r="P5691" t="s">
        <v>37</v>
      </c>
      <c r="Q5691" t="s">
        <v>34</v>
      </c>
      <c r="R5691" t="s">
        <v>37</v>
      </c>
      <c r="S5691" t="s">
        <v>34</v>
      </c>
      <c r="T5691" t="s">
        <v>37</v>
      </c>
      <c r="U5691" t="s">
        <v>39</v>
      </c>
      <c r="V5691" t="s">
        <v>37</v>
      </c>
      <c r="W5691" t="s">
        <v>51</v>
      </c>
      <c r="X5691">
        <v>93.55</v>
      </c>
      <c r="Y5691">
        <v>3055.5</v>
      </c>
      <c r="Z5691">
        <v>0</v>
      </c>
      <c r="AA5691">
        <v>0</v>
      </c>
      <c r="AB5691">
        <v>1469.82</v>
      </c>
      <c r="AC5691">
        <v>4525.32</v>
      </c>
      <c r="AD5691" t="s">
        <v>41</v>
      </c>
      <c r="AE5691" t="s">
        <v>42</v>
      </c>
      <c r="AF5691" t="s">
        <v>42</v>
      </c>
      <c r="AG5691">
        <f t="shared" si="176"/>
        <v>0</v>
      </c>
      <c r="AH5691" t="str" cm="1">
        <f t="array" ref="AH5691">_xlfn.IFS(
X5691&lt;=20, "&lt;20",
AND(X5691&gt;=20, X5691&lt;50), "20-50",
AND(X5691&gt;=50, X5691&lt;100), "50-100",
X5691&gt;=100, "&gt;100"
)</f>
        <v>50-100</v>
      </c>
      <c r="AI5691">
        <f t="shared" si="177"/>
        <v>0</v>
      </c>
      <c r="AJ5691" t="str" cm="1">
        <f t="array" ref="AJ5691">_xlfn.IFS(
C5691&lt;=20, "&lt;20",
AND(C5691&gt;=20, C5691&lt;35), "20-35",
AND(C5691&gt;=35, C5691&lt;50), "35-50",
C5691&gt;=50, "50-100"
)</f>
        <v>50-100</v>
      </c>
      <c r="AK5691" t="str" cm="1">
        <f t="array" ref="AK5691">_xlfn.IFS(
G5691&lt;6, "&lt;6",
AND(G5691&gt;=6, G5691&lt;12), "6-12",
AND(G5691&gt;=12, G5691&lt;18), "12-18",  AND(G5691&gt;=18, G5691&lt;24), "18-24", G5691&gt;=24, "24-36")</f>
        <v>24-36</v>
      </c>
    </row>
    <row r="5692" spans="1:37" x14ac:dyDescent="0.3">
      <c r="A5692" t="s">
        <v>5792</v>
      </c>
      <c r="B5692" t="s">
        <v>44</v>
      </c>
      <c r="C5692">
        <v>71</v>
      </c>
      <c r="D5692" t="s">
        <v>37</v>
      </c>
      <c r="E5692" t="s">
        <v>114</v>
      </c>
      <c r="F5692">
        <v>7</v>
      </c>
      <c r="G5692">
        <v>23</v>
      </c>
      <c r="H5692" t="s">
        <v>36</v>
      </c>
      <c r="I5692" t="s">
        <v>37</v>
      </c>
      <c r="J5692" t="s">
        <v>37</v>
      </c>
      <c r="K5692" t="s">
        <v>37</v>
      </c>
      <c r="L5692" t="s">
        <v>38</v>
      </c>
      <c r="M5692" t="s">
        <v>34</v>
      </c>
      <c r="N5692" t="s">
        <v>37</v>
      </c>
      <c r="O5692" t="s">
        <v>37</v>
      </c>
      <c r="P5692" t="s">
        <v>34</v>
      </c>
      <c r="Q5692" t="s">
        <v>37</v>
      </c>
      <c r="R5692" t="s">
        <v>37</v>
      </c>
      <c r="S5692" t="s">
        <v>34</v>
      </c>
      <c r="T5692" t="s">
        <v>37</v>
      </c>
      <c r="U5692" t="s">
        <v>67</v>
      </c>
      <c r="V5692" t="s">
        <v>37</v>
      </c>
      <c r="W5692" t="s">
        <v>51</v>
      </c>
      <c r="X5692">
        <v>80.55</v>
      </c>
      <c r="Y5692">
        <v>5265.1</v>
      </c>
      <c r="Z5692">
        <v>0</v>
      </c>
      <c r="AA5692">
        <v>0</v>
      </c>
      <c r="AB5692">
        <v>1432.2</v>
      </c>
      <c r="AC5692">
        <v>6697.3</v>
      </c>
      <c r="AD5692" t="s">
        <v>52</v>
      </c>
      <c r="AE5692" t="s">
        <v>104</v>
      </c>
      <c r="AF5692" t="s">
        <v>150</v>
      </c>
      <c r="AG5692">
        <f t="shared" si="176"/>
        <v>1</v>
      </c>
      <c r="AH5692" t="str" cm="1">
        <f t="array" ref="AH5692">_xlfn.IFS(
X5692&lt;=20, "&lt;20",
AND(X5692&gt;=20, X5692&lt;50), "20-50",
AND(X5692&gt;=50, X5692&lt;100), "50-100",
X5692&gt;=100, "&gt;100"
)</f>
        <v>50-100</v>
      </c>
      <c r="AI5692">
        <f t="shared" si="177"/>
        <v>0</v>
      </c>
      <c r="AJ5692" t="str" cm="1">
        <f t="array" ref="AJ5692">_xlfn.IFS(
C5692&lt;=20, "&lt;20",
AND(C5692&gt;=20, C5692&lt;35), "20-35",
AND(C5692&gt;=35, C5692&lt;50), "35-50",
C5692&gt;=50, "50-100"
)</f>
        <v>50-100</v>
      </c>
      <c r="AK5692" t="str" cm="1">
        <f t="array" ref="AK5692">_xlfn.IFS(
G5692&lt;6, "&lt;6",
AND(G5692&gt;=6, G5692&lt;12), "6-12",
AND(G5692&gt;=12, G5692&lt;18), "12-18",  AND(G5692&gt;=18, G5692&lt;24), "18-24", G5692&gt;=24, "24-36")</f>
        <v>18-24</v>
      </c>
    </row>
    <row r="5693" spans="1:37" x14ac:dyDescent="0.3">
      <c r="A5693" t="s">
        <v>5793</v>
      </c>
      <c r="B5693" t="s">
        <v>44</v>
      </c>
      <c r="C5693">
        <v>47</v>
      </c>
      <c r="D5693" t="s">
        <v>37</v>
      </c>
      <c r="E5693" t="s">
        <v>114</v>
      </c>
      <c r="F5693">
        <v>7</v>
      </c>
      <c r="G5693">
        <v>33</v>
      </c>
      <c r="H5693" t="s">
        <v>36</v>
      </c>
      <c r="I5693" t="s">
        <v>37</v>
      </c>
      <c r="J5693" t="s">
        <v>37</v>
      </c>
      <c r="K5693" t="s">
        <v>37</v>
      </c>
      <c r="L5693" t="s">
        <v>38</v>
      </c>
      <c r="M5693" t="s">
        <v>34</v>
      </c>
      <c r="N5693" t="s">
        <v>34</v>
      </c>
      <c r="O5693" t="s">
        <v>37</v>
      </c>
      <c r="P5693" t="s">
        <v>34</v>
      </c>
      <c r="Q5693" t="s">
        <v>37</v>
      </c>
      <c r="R5693" t="s">
        <v>37</v>
      </c>
      <c r="S5693" t="s">
        <v>37</v>
      </c>
      <c r="T5693" t="s">
        <v>37</v>
      </c>
      <c r="U5693" t="s">
        <v>46</v>
      </c>
      <c r="V5693" t="s">
        <v>37</v>
      </c>
      <c r="W5693" t="s">
        <v>51</v>
      </c>
      <c r="X5693">
        <v>97.85</v>
      </c>
      <c r="Y5693">
        <v>1105.4000000000001</v>
      </c>
      <c r="Z5693">
        <v>0</v>
      </c>
      <c r="AA5693">
        <v>0</v>
      </c>
      <c r="AB5693">
        <v>303.27</v>
      </c>
      <c r="AC5693">
        <v>1408.67</v>
      </c>
      <c r="AD5693" t="s">
        <v>52</v>
      </c>
      <c r="AE5693" t="s">
        <v>53</v>
      </c>
      <c r="AF5693" t="s">
        <v>162</v>
      </c>
      <c r="AG5693">
        <f t="shared" si="176"/>
        <v>1</v>
      </c>
      <c r="AH5693" t="str" cm="1">
        <f t="array" ref="AH5693">_xlfn.IFS(
X5693&lt;=20, "&lt;20",
AND(X5693&gt;=20, X5693&lt;50), "20-50",
AND(X5693&gt;=50, X5693&lt;100), "50-100",
X5693&gt;=100, "&gt;100"
)</f>
        <v>50-100</v>
      </c>
      <c r="AI5693">
        <f t="shared" si="177"/>
        <v>0</v>
      </c>
      <c r="AJ5693" t="str" cm="1">
        <f t="array" ref="AJ5693">_xlfn.IFS(
C5693&lt;=20, "&lt;20",
AND(C5693&gt;=20, C5693&lt;35), "20-35",
AND(C5693&gt;=35, C5693&lt;50), "35-50",
C5693&gt;=50, "50-100"
)</f>
        <v>35-50</v>
      </c>
      <c r="AK5693" t="str" cm="1">
        <f t="array" ref="AK5693">_xlfn.IFS(
G5693&lt;6, "&lt;6",
AND(G5693&gt;=6, G5693&lt;12), "6-12",
AND(G5693&gt;=12, G5693&lt;18), "12-18",  AND(G5693&gt;=18, G5693&lt;24), "18-24", G5693&gt;=24, "24-36")</f>
        <v>24-36</v>
      </c>
    </row>
    <row r="5694" spans="1:37" x14ac:dyDescent="0.3">
      <c r="A5694" t="s">
        <v>5794</v>
      </c>
      <c r="B5694" t="s">
        <v>33</v>
      </c>
      <c r="C5694">
        <v>78</v>
      </c>
      <c r="D5694" t="s">
        <v>34</v>
      </c>
      <c r="E5694" t="s">
        <v>48</v>
      </c>
      <c r="F5694">
        <v>2</v>
      </c>
      <c r="G5694">
        <v>31</v>
      </c>
      <c r="H5694" t="s">
        <v>66</v>
      </c>
      <c r="I5694" t="s">
        <v>34</v>
      </c>
      <c r="J5694" t="s">
        <v>34</v>
      </c>
      <c r="K5694" t="s">
        <v>37</v>
      </c>
      <c r="L5694" t="s">
        <v>72</v>
      </c>
      <c r="M5694" t="s">
        <v>37</v>
      </c>
      <c r="N5694" t="s">
        <v>37</v>
      </c>
      <c r="O5694" t="s">
        <v>34</v>
      </c>
      <c r="P5694" t="s">
        <v>34</v>
      </c>
      <c r="Q5694" t="s">
        <v>37</v>
      </c>
      <c r="R5694" t="s">
        <v>37</v>
      </c>
      <c r="S5694" t="s">
        <v>37</v>
      </c>
      <c r="T5694" t="s">
        <v>34</v>
      </c>
      <c r="U5694" t="s">
        <v>67</v>
      </c>
      <c r="V5694" t="s">
        <v>34</v>
      </c>
      <c r="W5694" t="s">
        <v>40</v>
      </c>
      <c r="X5694">
        <v>56.55</v>
      </c>
      <c r="Y5694">
        <v>3952.65</v>
      </c>
      <c r="Z5694">
        <v>0</v>
      </c>
      <c r="AA5694">
        <v>40</v>
      </c>
      <c r="AB5694">
        <v>0</v>
      </c>
      <c r="AC5694">
        <v>3992.65</v>
      </c>
      <c r="AD5694" t="s">
        <v>41</v>
      </c>
      <c r="AE5694" t="s">
        <v>42</v>
      </c>
      <c r="AF5694" t="s">
        <v>42</v>
      </c>
      <c r="AG5694">
        <f t="shared" si="176"/>
        <v>0</v>
      </c>
      <c r="AH5694" t="str" cm="1">
        <f t="array" ref="AH5694">_xlfn.IFS(
X5694&lt;=20, "&lt;20",
AND(X5694&gt;=20, X5694&lt;50), "20-50",
AND(X5694&gt;=50, X5694&lt;100), "50-100",
X5694&gt;=100, "&gt;100"
)</f>
        <v>50-100</v>
      </c>
      <c r="AI5694">
        <f t="shared" si="177"/>
        <v>0</v>
      </c>
      <c r="AJ5694" t="str" cm="1">
        <f t="array" ref="AJ5694">_xlfn.IFS(
C5694&lt;=20, "&lt;20",
AND(C5694&gt;=20, C5694&lt;35), "20-35",
AND(C5694&gt;=35, C5694&lt;50), "35-50",
C5694&gt;=50, "50-100"
)</f>
        <v>50-100</v>
      </c>
      <c r="AK5694" t="str" cm="1">
        <f t="array" ref="AK5694">_xlfn.IFS(
G5694&lt;6, "&lt;6",
AND(G5694&gt;=6, G5694&lt;12), "6-12",
AND(G5694&gt;=12, G5694&lt;18), "12-18",  AND(G5694&gt;=18, G5694&lt;24), "18-24", G5694&gt;=24, "24-36")</f>
        <v>24-36</v>
      </c>
    </row>
    <row r="5695" spans="1:37" x14ac:dyDescent="0.3">
      <c r="A5695" t="s">
        <v>5795</v>
      </c>
      <c r="B5695" t="s">
        <v>44</v>
      </c>
      <c r="C5695">
        <v>54</v>
      </c>
      <c r="D5695" t="s">
        <v>37</v>
      </c>
      <c r="E5695" t="s">
        <v>164</v>
      </c>
      <c r="F5695">
        <v>0</v>
      </c>
      <c r="G5695">
        <v>7</v>
      </c>
      <c r="H5695" t="s">
        <v>36</v>
      </c>
      <c r="I5695" t="s">
        <v>37</v>
      </c>
      <c r="J5695" t="s">
        <v>34</v>
      </c>
      <c r="K5695" t="s">
        <v>34</v>
      </c>
      <c r="L5695" t="s">
        <v>34</v>
      </c>
      <c r="M5695" t="s">
        <v>34</v>
      </c>
      <c r="N5695" t="s">
        <v>34</v>
      </c>
      <c r="O5695" t="s">
        <v>34</v>
      </c>
      <c r="P5695" t="s">
        <v>34</v>
      </c>
      <c r="Q5695" t="s">
        <v>34</v>
      </c>
      <c r="R5695" t="s">
        <v>34</v>
      </c>
      <c r="S5695" t="s">
        <v>34</v>
      </c>
      <c r="T5695" t="s">
        <v>34</v>
      </c>
      <c r="U5695" t="s">
        <v>67</v>
      </c>
      <c r="V5695" t="s">
        <v>34</v>
      </c>
      <c r="W5695" t="s">
        <v>40</v>
      </c>
      <c r="X5695">
        <v>19.7</v>
      </c>
      <c r="Y5695">
        <v>452.55</v>
      </c>
      <c r="Z5695">
        <v>0</v>
      </c>
      <c r="AA5695">
        <v>0</v>
      </c>
      <c r="AB5695">
        <v>729.84</v>
      </c>
      <c r="AC5695">
        <v>1182.3900000000001</v>
      </c>
      <c r="AD5695" t="s">
        <v>41</v>
      </c>
      <c r="AE5695" t="s">
        <v>42</v>
      </c>
      <c r="AF5695" t="s">
        <v>42</v>
      </c>
      <c r="AG5695">
        <f t="shared" si="176"/>
        <v>0</v>
      </c>
      <c r="AH5695" t="str" cm="1">
        <f t="array" ref="AH5695">_xlfn.IFS(
X5695&lt;=20, "&lt;20",
AND(X5695&gt;=20, X5695&lt;50), "20-50",
AND(X5695&gt;=50, X5695&lt;100), "50-100",
X5695&gt;=100, "&gt;100"
)</f>
        <v>&lt;20</v>
      </c>
      <c r="AI5695">
        <f t="shared" si="177"/>
        <v>0</v>
      </c>
      <c r="AJ5695" t="str" cm="1">
        <f t="array" ref="AJ5695">_xlfn.IFS(
C5695&lt;=20, "&lt;20",
AND(C5695&gt;=20, C5695&lt;35), "20-35",
AND(C5695&gt;=35, C5695&lt;50), "35-50",
C5695&gt;=50, "50-100"
)</f>
        <v>50-100</v>
      </c>
      <c r="AK5695" t="str" cm="1">
        <f t="array" ref="AK5695">_xlfn.IFS(
G5695&lt;6, "&lt;6",
AND(G5695&gt;=6, G5695&lt;12), "6-12",
AND(G5695&gt;=12, G5695&lt;18), "12-18",  AND(G5695&gt;=18, G5695&lt;24), "18-24", G5695&gt;=24, "24-36")</f>
        <v>6-12</v>
      </c>
    </row>
    <row r="5696" spans="1:37" x14ac:dyDescent="0.3">
      <c r="A5696" t="s">
        <v>5796</v>
      </c>
      <c r="B5696" t="s">
        <v>44</v>
      </c>
      <c r="C5696">
        <v>48</v>
      </c>
      <c r="D5696" t="s">
        <v>34</v>
      </c>
      <c r="E5696" t="s">
        <v>69</v>
      </c>
      <c r="F5696">
        <v>9</v>
      </c>
      <c r="G5696">
        <v>32</v>
      </c>
      <c r="H5696" t="s">
        <v>36</v>
      </c>
      <c r="I5696" t="s">
        <v>37</v>
      </c>
      <c r="J5696" t="s">
        <v>34</v>
      </c>
      <c r="K5696" t="s">
        <v>34</v>
      </c>
      <c r="L5696" t="s">
        <v>34</v>
      </c>
      <c r="M5696" t="s">
        <v>34</v>
      </c>
      <c r="N5696" t="s">
        <v>34</v>
      </c>
      <c r="O5696" t="s">
        <v>34</v>
      </c>
      <c r="P5696" t="s">
        <v>34</v>
      </c>
      <c r="Q5696" t="s">
        <v>34</v>
      </c>
      <c r="R5696" t="s">
        <v>34</v>
      </c>
      <c r="S5696" t="s">
        <v>34</v>
      </c>
      <c r="T5696" t="s">
        <v>34</v>
      </c>
      <c r="U5696" t="s">
        <v>67</v>
      </c>
      <c r="V5696" t="s">
        <v>34</v>
      </c>
      <c r="W5696" t="s">
        <v>40</v>
      </c>
      <c r="X5696">
        <v>20.9</v>
      </c>
      <c r="Y5696">
        <v>689.35</v>
      </c>
      <c r="Z5696">
        <v>0</v>
      </c>
      <c r="AA5696">
        <v>0</v>
      </c>
      <c r="AB5696">
        <v>810.96</v>
      </c>
      <c r="AC5696">
        <v>1500.31</v>
      </c>
      <c r="AD5696" t="s">
        <v>41</v>
      </c>
      <c r="AE5696" t="s">
        <v>42</v>
      </c>
      <c r="AF5696" t="s">
        <v>42</v>
      </c>
      <c r="AG5696">
        <f t="shared" si="176"/>
        <v>0</v>
      </c>
      <c r="AH5696" t="str" cm="1">
        <f t="array" ref="AH5696">_xlfn.IFS(
X5696&lt;=20, "&lt;20",
AND(X5696&gt;=20, X5696&lt;50), "20-50",
AND(X5696&gt;=50, X5696&lt;100), "50-100",
X5696&gt;=100, "&gt;100"
)</f>
        <v>20-50</v>
      </c>
      <c r="AI5696">
        <f t="shared" si="177"/>
        <v>0</v>
      </c>
      <c r="AJ5696" t="str" cm="1">
        <f t="array" ref="AJ5696">_xlfn.IFS(
C5696&lt;=20, "&lt;20",
AND(C5696&gt;=20, C5696&lt;35), "20-35",
AND(C5696&gt;=35, C5696&lt;50), "35-50",
C5696&gt;=50, "50-100"
)</f>
        <v>35-50</v>
      </c>
      <c r="AK5696" t="str" cm="1">
        <f t="array" ref="AK5696">_xlfn.IFS(
G5696&lt;6, "&lt;6",
AND(G5696&gt;=6, G5696&lt;12), "6-12",
AND(G5696&gt;=12, G5696&lt;18), "12-18",  AND(G5696&gt;=18, G5696&lt;24), "18-24", G5696&gt;=24, "24-36")</f>
        <v>24-36</v>
      </c>
    </row>
    <row r="5697" spans="1:37" x14ac:dyDescent="0.3">
      <c r="A5697" t="s">
        <v>5797</v>
      </c>
      <c r="B5697" t="s">
        <v>44</v>
      </c>
      <c r="C5697">
        <v>26</v>
      </c>
      <c r="D5697" t="s">
        <v>34</v>
      </c>
      <c r="E5697" t="s">
        <v>56</v>
      </c>
      <c r="F5697">
        <v>8</v>
      </c>
      <c r="G5697">
        <v>33</v>
      </c>
      <c r="H5697" t="s">
        <v>66</v>
      </c>
      <c r="I5697" t="s">
        <v>37</v>
      </c>
      <c r="J5697" t="s">
        <v>37</v>
      </c>
      <c r="K5697" t="s">
        <v>37</v>
      </c>
      <c r="L5697" t="s">
        <v>72</v>
      </c>
      <c r="M5697" t="s">
        <v>37</v>
      </c>
      <c r="N5697" t="s">
        <v>37</v>
      </c>
      <c r="O5697" t="s">
        <v>37</v>
      </c>
      <c r="P5697" t="s">
        <v>37</v>
      </c>
      <c r="Q5697" t="s">
        <v>37</v>
      </c>
      <c r="R5697" t="s">
        <v>37</v>
      </c>
      <c r="S5697" t="s">
        <v>37</v>
      </c>
      <c r="T5697" t="s">
        <v>37</v>
      </c>
      <c r="U5697" t="s">
        <v>67</v>
      </c>
      <c r="V5697" t="s">
        <v>37</v>
      </c>
      <c r="W5697" t="s">
        <v>40</v>
      </c>
      <c r="X5697">
        <v>94.8</v>
      </c>
      <c r="Y5697">
        <v>6859.05</v>
      </c>
      <c r="Z5697">
        <v>0</v>
      </c>
      <c r="AA5697">
        <v>0</v>
      </c>
      <c r="AB5697">
        <v>1852.9</v>
      </c>
      <c r="AC5697">
        <v>8711.9500000000007</v>
      </c>
      <c r="AD5697" t="s">
        <v>41</v>
      </c>
      <c r="AE5697" t="s">
        <v>42</v>
      </c>
      <c r="AF5697" t="s">
        <v>42</v>
      </c>
      <c r="AG5697">
        <f t="shared" si="176"/>
        <v>0</v>
      </c>
      <c r="AH5697" t="str" cm="1">
        <f t="array" ref="AH5697">_xlfn.IFS(
X5697&lt;=20, "&lt;20",
AND(X5697&gt;=20, X5697&lt;50), "20-50",
AND(X5697&gt;=50, X5697&lt;100), "50-100",
X5697&gt;=100, "&gt;100"
)</f>
        <v>50-100</v>
      </c>
      <c r="AI5697">
        <f t="shared" si="177"/>
        <v>0</v>
      </c>
      <c r="AJ5697" t="str" cm="1">
        <f t="array" ref="AJ5697">_xlfn.IFS(
C5697&lt;=20, "&lt;20",
AND(C5697&gt;=20, C5697&lt;35), "20-35",
AND(C5697&gt;=35, C5697&lt;50), "35-50",
C5697&gt;=50, "50-100"
)</f>
        <v>20-35</v>
      </c>
      <c r="AK5697" t="str" cm="1">
        <f t="array" ref="AK5697">_xlfn.IFS(
G5697&lt;6, "&lt;6",
AND(G5697&gt;=6, G5697&lt;12), "6-12",
AND(G5697&gt;=12, G5697&lt;18), "12-18",  AND(G5697&gt;=18, G5697&lt;24), "18-24", G5697&gt;=24, "24-36")</f>
        <v>24-36</v>
      </c>
    </row>
    <row r="5698" spans="1:37" x14ac:dyDescent="0.3">
      <c r="A5698" t="s">
        <v>5798</v>
      </c>
      <c r="B5698" t="s">
        <v>33</v>
      </c>
      <c r="C5698">
        <v>46</v>
      </c>
      <c r="D5698" t="s">
        <v>37</v>
      </c>
      <c r="E5698" t="s">
        <v>74</v>
      </c>
      <c r="F5698">
        <v>12</v>
      </c>
      <c r="G5698">
        <v>14</v>
      </c>
      <c r="H5698" t="s">
        <v>36</v>
      </c>
      <c r="I5698" t="s">
        <v>37</v>
      </c>
      <c r="J5698" t="s">
        <v>37</v>
      </c>
      <c r="K5698" t="s">
        <v>37</v>
      </c>
      <c r="L5698" t="s">
        <v>50</v>
      </c>
      <c r="M5698" t="s">
        <v>37</v>
      </c>
      <c r="N5698" t="s">
        <v>37</v>
      </c>
      <c r="O5698" t="s">
        <v>34</v>
      </c>
      <c r="P5698" t="s">
        <v>34</v>
      </c>
      <c r="Q5698" t="s">
        <v>34</v>
      </c>
      <c r="R5698" t="s">
        <v>37</v>
      </c>
      <c r="S5698" t="s">
        <v>37</v>
      </c>
      <c r="T5698" t="s">
        <v>37</v>
      </c>
      <c r="U5698" t="s">
        <v>46</v>
      </c>
      <c r="V5698" t="s">
        <v>37</v>
      </c>
      <c r="W5698" t="s">
        <v>51</v>
      </c>
      <c r="X5698">
        <v>93.7</v>
      </c>
      <c r="Y5698">
        <v>4154.8</v>
      </c>
      <c r="Z5698">
        <v>0</v>
      </c>
      <c r="AA5698">
        <v>0</v>
      </c>
      <c r="AB5698">
        <v>725.88</v>
      </c>
      <c r="AC5698">
        <v>4880.68</v>
      </c>
      <c r="AD5698" t="s">
        <v>52</v>
      </c>
      <c r="AE5698" t="s">
        <v>100</v>
      </c>
      <c r="AF5698" t="s">
        <v>509</v>
      </c>
      <c r="AG5698">
        <f t="shared" si="176"/>
        <v>1</v>
      </c>
      <c r="AH5698" t="str" cm="1">
        <f t="array" ref="AH5698">_xlfn.IFS(
X5698&lt;=20, "&lt;20",
AND(X5698&gt;=20, X5698&lt;50), "20-50",
AND(X5698&gt;=50, X5698&lt;100), "50-100",
X5698&gt;=100, "&gt;100"
)</f>
        <v>50-100</v>
      </c>
      <c r="AI5698">
        <f t="shared" si="177"/>
        <v>0</v>
      </c>
      <c r="AJ5698" t="str" cm="1">
        <f t="array" ref="AJ5698">_xlfn.IFS(
C5698&lt;=20, "&lt;20",
AND(C5698&gt;=20, C5698&lt;35), "20-35",
AND(C5698&gt;=35, C5698&lt;50), "35-50",
C5698&gt;=50, "50-100"
)</f>
        <v>35-50</v>
      </c>
      <c r="AK5698" t="str" cm="1">
        <f t="array" ref="AK5698">_xlfn.IFS(
G5698&lt;6, "&lt;6",
AND(G5698&gt;=6, G5698&lt;12), "6-12",
AND(G5698&gt;=12, G5698&lt;18), "12-18",  AND(G5698&gt;=18, G5698&lt;24), "18-24", G5698&gt;=24, "24-36")</f>
        <v>12-18</v>
      </c>
    </row>
    <row r="5699" spans="1:37" x14ac:dyDescent="0.3">
      <c r="A5699" t="s">
        <v>5799</v>
      </c>
      <c r="B5699" t="s">
        <v>33</v>
      </c>
      <c r="C5699">
        <v>22</v>
      </c>
      <c r="D5699" t="s">
        <v>37</v>
      </c>
      <c r="E5699" t="s">
        <v>90</v>
      </c>
      <c r="F5699">
        <v>7</v>
      </c>
      <c r="G5699">
        <v>6</v>
      </c>
      <c r="H5699" t="s">
        <v>49</v>
      </c>
      <c r="I5699" t="s">
        <v>37</v>
      </c>
      <c r="J5699" t="s">
        <v>34</v>
      </c>
      <c r="K5699" t="s">
        <v>37</v>
      </c>
      <c r="L5699" t="s">
        <v>38</v>
      </c>
      <c r="M5699" t="s">
        <v>34</v>
      </c>
      <c r="N5699" t="s">
        <v>34</v>
      </c>
      <c r="O5699" t="s">
        <v>34</v>
      </c>
      <c r="P5699" t="s">
        <v>34</v>
      </c>
      <c r="Q5699" t="s">
        <v>34</v>
      </c>
      <c r="R5699" t="s">
        <v>34</v>
      </c>
      <c r="S5699" t="s">
        <v>34</v>
      </c>
      <c r="T5699" t="s">
        <v>37</v>
      </c>
      <c r="U5699" t="s">
        <v>46</v>
      </c>
      <c r="V5699" t="s">
        <v>37</v>
      </c>
      <c r="W5699" t="s">
        <v>40</v>
      </c>
      <c r="X5699">
        <v>44.55</v>
      </c>
      <c r="Y5699">
        <v>44.55</v>
      </c>
      <c r="Z5699">
        <v>0</v>
      </c>
      <c r="AA5699">
        <v>0</v>
      </c>
      <c r="AB5699">
        <v>23.04</v>
      </c>
      <c r="AC5699">
        <v>67.59</v>
      </c>
      <c r="AD5699" t="s">
        <v>85</v>
      </c>
      <c r="AE5699" t="s">
        <v>42</v>
      </c>
      <c r="AF5699" t="s">
        <v>42</v>
      </c>
      <c r="AG5699">
        <f t="shared" ref="AG5699:AG5762" si="178">IF(AD5699="Churned", 1,0)</f>
        <v>0</v>
      </c>
      <c r="AH5699" t="str" cm="1">
        <f t="array" ref="AH5699">_xlfn.IFS(
X5699&lt;=20, "&lt;20",
AND(X5699&gt;=20, X5699&lt;50), "20-50",
AND(X5699&gt;=50, X5699&lt;100), "50-100",
X5699&gt;=100, "&gt;100"
)</f>
        <v>20-50</v>
      </c>
      <c r="AI5699">
        <f t="shared" ref="AI5699:AI5762" si="179">IF(AD5699="Joined", 1, 0)</f>
        <v>1</v>
      </c>
      <c r="AJ5699" t="str" cm="1">
        <f t="array" ref="AJ5699">_xlfn.IFS(
C5699&lt;=20, "&lt;20",
AND(C5699&gt;=20, C5699&lt;35), "20-35",
AND(C5699&gt;=35, C5699&lt;50), "35-50",
C5699&gt;=50, "50-100"
)</f>
        <v>20-35</v>
      </c>
      <c r="AK5699" t="str" cm="1">
        <f t="array" ref="AK5699">_xlfn.IFS(
G5699&lt;6, "&lt;6",
AND(G5699&gt;=6, G5699&lt;12), "6-12",
AND(G5699&gt;=12, G5699&lt;18), "12-18",  AND(G5699&gt;=18, G5699&lt;24), "18-24", G5699&gt;=24, "24-36")</f>
        <v>6-12</v>
      </c>
    </row>
    <row r="5700" spans="1:37" x14ac:dyDescent="0.3">
      <c r="A5700" t="s">
        <v>5800</v>
      </c>
      <c r="B5700" t="s">
        <v>33</v>
      </c>
      <c r="C5700">
        <v>42</v>
      </c>
      <c r="D5700" t="s">
        <v>37</v>
      </c>
      <c r="E5700" t="s">
        <v>45</v>
      </c>
      <c r="F5700">
        <v>2</v>
      </c>
      <c r="G5700">
        <v>1</v>
      </c>
      <c r="H5700" t="s">
        <v>36</v>
      </c>
      <c r="I5700" t="s">
        <v>34</v>
      </c>
      <c r="J5700" t="s">
        <v>34</v>
      </c>
      <c r="K5700" t="s">
        <v>37</v>
      </c>
      <c r="L5700" t="s">
        <v>72</v>
      </c>
      <c r="M5700" t="s">
        <v>34</v>
      </c>
      <c r="N5700" t="s">
        <v>37</v>
      </c>
      <c r="O5700" t="s">
        <v>37</v>
      </c>
      <c r="P5700" t="s">
        <v>37</v>
      </c>
      <c r="Q5700" t="s">
        <v>37</v>
      </c>
      <c r="R5700" t="s">
        <v>37</v>
      </c>
      <c r="S5700" t="s">
        <v>37</v>
      </c>
      <c r="T5700" t="s">
        <v>37</v>
      </c>
      <c r="U5700" t="s">
        <v>67</v>
      </c>
      <c r="V5700" t="s">
        <v>34</v>
      </c>
      <c r="W5700" t="s">
        <v>40</v>
      </c>
      <c r="X5700">
        <v>60.3</v>
      </c>
      <c r="Y5700">
        <v>4109</v>
      </c>
      <c r="Z5700">
        <v>0</v>
      </c>
      <c r="AA5700">
        <v>0</v>
      </c>
      <c r="AB5700">
        <v>0</v>
      </c>
      <c r="AC5700">
        <v>4109</v>
      </c>
      <c r="AD5700" t="s">
        <v>41</v>
      </c>
      <c r="AE5700" t="s">
        <v>42</v>
      </c>
      <c r="AF5700" t="s">
        <v>42</v>
      </c>
      <c r="AG5700">
        <f t="shared" si="178"/>
        <v>0</v>
      </c>
      <c r="AH5700" t="str" cm="1">
        <f t="array" ref="AH5700">_xlfn.IFS(
X5700&lt;=20, "&lt;20",
AND(X5700&gt;=20, X5700&lt;50), "20-50",
AND(X5700&gt;=50, X5700&lt;100), "50-100",
X5700&gt;=100, "&gt;100"
)</f>
        <v>50-100</v>
      </c>
      <c r="AI5700">
        <f t="shared" si="179"/>
        <v>0</v>
      </c>
      <c r="AJ5700" t="str" cm="1">
        <f t="array" ref="AJ5700">_xlfn.IFS(
C5700&lt;=20, "&lt;20",
AND(C5700&gt;=20, C5700&lt;35), "20-35",
AND(C5700&gt;=35, C5700&lt;50), "35-50",
C5700&gt;=50, "50-100"
)</f>
        <v>35-50</v>
      </c>
      <c r="AK5700" t="str" cm="1">
        <f t="array" ref="AK5700">_xlfn.IFS(
G5700&lt;6, "&lt;6",
AND(G5700&gt;=6, G5700&lt;12), "6-12",
AND(G5700&gt;=12, G5700&lt;18), "12-18",  AND(G5700&gt;=18, G5700&lt;24), "18-24", G5700&gt;=24, "24-36")</f>
        <v>&lt;6</v>
      </c>
    </row>
    <row r="5701" spans="1:37" x14ac:dyDescent="0.3">
      <c r="A5701" t="s">
        <v>5801</v>
      </c>
      <c r="B5701" t="s">
        <v>44</v>
      </c>
      <c r="C5701">
        <v>61</v>
      </c>
      <c r="D5701" t="s">
        <v>37</v>
      </c>
      <c r="E5701" t="s">
        <v>158</v>
      </c>
      <c r="F5701">
        <v>9</v>
      </c>
      <c r="G5701">
        <v>19</v>
      </c>
      <c r="H5701" t="s">
        <v>110</v>
      </c>
      <c r="I5701" t="s">
        <v>37</v>
      </c>
      <c r="J5701" t="s">
        <v>37</v>
      </c>
      <c r="K5701" t="s">
        <v>37</v>
      </c>
      <c r="L5701" t="s">
        <v>50</v>
      </c>
      <c r="M5701" t="s">
        <v>34</v>
      </c>
      <c r="N5701" t="s">
        <v>37</v>
      </c>
      <c r="O5701" t="s">
        <v>34</v>
      </c>
      <c r="P5701" t="s">
        <v>34</v>
      </c>
      <c r="Q5701" t="s">
        <v>34</v>
      </c>
      <c r="R5701" t="s">
        <v>37</v>
      </c>
      <c r="S5701" t="s">
        <v>37</v>
      </c>
      <c r="T5701" t="s">
        <v>37</v>
      </c>
      <c r="U5701" t="s">
        <v>46</v>
      </c>
      <c r="V5701" t="s">
        <v>37</v>
      </c>
      <c r="W5701" t="s">
        <v>51</v>
      </c>
      <c r="X5701">
        <v>89.95</v>
      </c>
      <c r="Y5701">
        <v>2625.55</v>
      </c>
      <c r="Z5701">
        <v>0</v>
      </c>
      <c r="AA5701">
        <v>0</v>
      </c>
      <c r="AB5701">
        <v>847.84</v>
      </c>
      <c r="AC5701">
        <v>3473.39</v>
      </c>
      <c r="AD5701" t="s">
        <v>52</v>
      </c>
      <c r="AE5701" t="s">
        <v>104</v>
      </c>
      <c r="AF5701" t="s">
        <v>105</v>
      </c>
      <c r="AG5701">
        <f t="shared" si="178"/>
        <v>1</v>
      </c>
      <c r="AH5701" t="str" cm="1">
        <f t="array" ref="AH5701">_xlfn.IFS(
X5701&lt;=20, "&lt;20",
AND(X5701&gt;=20, X5701&lt;50), "20-50",
AND(X5701&gt;=50, X5701&lt;100), "50-100",
X5701&gt;=100, "&gt;100"
)</f>
        <v>50-100</v>
      </c>
      <c r="AI5701">
        <f t="shared" si="179"/>
        <v>0</v>
      </c>
      <c r="AJ5701" t="str" cm="1">
        <f t="array" ref="AJ5701">_xlfn.IFS(
C5701&lt;=20, "&lt;20",
AND(C5701&gt;=20, C5701&lt;35), "20-35",
AND(C5701&gt;=35, C5701&lt;50), "35-50",
C5701&gt;=50, "50-100"
)</f>
        <v>50-100</v>
      </c>
      <c r="AK5701" t="str" cm="1">
        <f t="array" ref="AK5701">_xlfn.IFS(
G5701&lt;6, "&lt;6",
AND(G5701&gt;=6, G5701&lt;12), "6-12",
AND(G5701&gt;=12, G5701&lt;18), "12-18",  AND(G5701&gt;=18, G5701&lt;24), "18-24", G5701&gt;=24, "24-36")</f>
        <v>18-24</v>
      </c>
    </row>
    <row r="5702" spans="1:37" x14ac:dyDescent="0.3">
      <c r="A5702" t="s">
        <v>5802</v>
      </c>
      <c r="B5702" t="s">
        <v>44</v>
      </c>
      <c r="C5702">
        <v>48</v>
      </c>
      <c r="D5702" t="s">
        <v>34</v>
      </c>
      <c r="E5702" t="s">
        <v>87</v>
      </c>
      <c r="F5702">
        <v>7</v>
      </c>
      <c r="G5702">
        <v>32</v>
      </c>
      <c r="H5702" t="s">
        <v>36</v>
      </c>
      <c r="I5702" t="s">
        <v>37</v>
      </c>
      <c r="J5702" t="s">
        <v>34</v>
      </c>
      <c r="K5702" t="s">
        <v>37</v>
      </c>
      <c r="L5702" t="s">
        <v>72</v>
      </c>
      <c r="M5702" t="s">
        <v>34</v>
      </c>
      <c r="N5702" t="s">
        <v>34</v>
      </c>
      <c r="O5702" t="s">
        <v>34</v>
      </c>
      <c r="P5702" t="s">
        <v>37</v>
      </c>
      <c r="Q5702" t="s">
        <v>34</v>
      </c>
      <c r="R5702" t="s">
        <v>34</v>
      </c>
      <c r="S5702" t="s">
        <v>34</v>
      </c>
      <c r="T5702" t="s">
        <v>34</v>
      </c>
      <c r="U5702" t="s">
        <v>46</v>
      </c>
      <c r="V5702" t="s">
        <v>34</v>
      </c>
      <c r="W5702" t="s">
        <v>51</v>
      </c>
      <c r="X5702">
        <v>50.25</v>
      </c>
      <c r="Y5702">
        <v>593.75</v>
      </c>
      <c r="Z5702">
        <v>0</v>
      </c>
      <c r="AA5702">
        <v>120</v>
      </c>
      <c r="AB5702">
        <v>558.96</v>
      </c>
      <c r="AC5702">
        <v>1272.71</v>
      </c>
      <c r="AD5702" t="s">
        <v>52</v>
      </c>
      <c r="AE5702" t="s">
        <v>100</v>
      </c>
      <c r="AF5702" t="s">
        <v>509</v>
      </c>
      <c r="AG5702">
        <f t="shared" si="178"/>
        <v>1</v>
      </c>
      <c r="AH5702" t="str" cm="1">
        <f t="array" ref="AH5702">_xlfn.IFS(
X5702&lt;=20, "&lt;20",
AND(X5702&gt;=20, X5702&lt;50), "20-50",
AND(X5702&gt;=50, X5702&lt;100), "50-100",
X5702&gt;=100, "&gt;100"
)</f>
        <v>50-100</v>
      </c>
      <c r="AI5702">
        <f t="shared" si="179"/>
        <v>0</v>
      </c>
      <c r="AJ5702" t="str" cm="1">
        <f t="array" ref="AJ5702">_xlfn.IFS(
C5702&lt;=20, "&lt;20",
AND(C5702&gt;=20, C5702&lt;35), "20-35",
AND(C5702&gt;=35, C5702&lt;50), "35-50",
C5702&gt;=50, "50-100"
)</f>
        <v>35-50</v>
      </c>
      <c r="AK5702" t="str" cm="1">
        <f t="array" ref="AK5702">_xlfn.IFS(
G5702&lt;6, "&lt;6",
AND(G5702&gt;=6, G5702&lt;12), "6-12",
AND(G5702&gt;=12, G5702&lt;18), "12-18",  AND(G5702&gt;=18, G5702&lt;24), "18-24", G5702&gt;=24, "24-36")</f>
        <v>24-36</v>
      </c>
    </row>
    <row r="5703" spans="1:37" x14ac:dyDescent="0.3">
      <c r="A5703" t="s">
        <v>5803</v>
      </c>
      <c r="B5703" t="s">
        <v>44</v>
      </c>
      <c r="C5703">
        <v>45</v>
      </c>
      <c r="D5703" t="s">
        <v>34</v>
      </c>
      <c r="E5703" t="s">
        <v>124</v>
      </c>
      <c r="F5703">
        <v>9</v>
      </c>
      <c r="G5703">
        <v>20</v>
      </c>
      <c r="H5703" t="s">
        <v>36</v>
      </c>
      <c r="I5703" t="s">
        <v>37</v>
      </c>
      <c r="J5703" t="s">
        <v>34</v>
      </c>
      <c r="K5703" t="s">
        <v>37</v>
      </c>
      <c r="L5703" t="s">
        <v>50</v>
      </c>
      <c r="M5703" t="s">
        <v>34</v>
      </c>
      <c r="N5703" t="s">
        <v>34</v>
      </c>
      <c r="O5703" t="s">
        <v>34</v>
      </c>
      <c r="P5703" t="s">
        <v>34</v>
      </c>
      <c r="Q5703" t="s">
        <v>34</v>
      </c>
      <c r="R5703" t="s">
        <v>37</v>
      </c>
      <c r="S5703" t="s">
        <v>37</v>
      </c>
      <c r="T5703" t="s">
        <v>37</v>
      </c>
      <c r="U5703" t="s">
        <v>46</v>
      </c>
      <c r="V5703" t="s">
        <v>34</v>
      </c>
      <c r="W5703" t="s">
        <v>51</v>
      </c>
      <c r="X5703">
        <v>-1</v>
      </c>
      <c r="Y5703">
        <v>159.44999999999999</v>
      </c>
      <c r="Z5703">
        <v>0</v>
      </c>
      <c r="AA5703">
        <v>0</v>
      </c>
      <c r="AB5703">
        <v>10.220000000000001</v>
      </c>
      <c r="AC5703">
        <v>169.67</v>
      </c>
      <c r="AD5703" t="s">
        <v>52</v>
      </c>
      <c r="AE5703" t="s">
        <v>53</v>
      </c>
      <c r="AF5703" t="s">
        <v>91</v>
      </c>
      <c r="AG5703">
        <f t="shared" si="178"/>
        <v>1</v>
      </c>
      <c r="AH5703" t="str" cm="1">
        <f t="array" ref="AH5703">_xlfn.IFS(
X5703&lt;=20, "&lt;20",
AND(X5703&gt;=20, X5703&lt;50), "20-50",
AND(X5703&gt;=50, X5703&lt;100), "50-100",
X5703&gt;=100, "&gt;100"
)</f>
        <v>&lt;20</v>
      </c>
      <c r="AI5703">
        <f t="shared" si="179"/>
        <v>0</v>
      </c>
      <c r="AJ5703" t="str" cm="1">
        <f t="array" ref="AJ5703">_xlfn.IFS(
C5703&lt;=20, "&lt;20",
AND(C5703&gt;=20, C5703&lt;35), "20-35",
AND(C5703&gt;=35, C5703&lt;50), "35-50",
C5703&gt;=50, "50-100"
)</f>
        <v>35-50</v>
      </c>
      <c r="AK5703" t="str" cm="1">
        <f t="array" ref="AK5703">_xlfn.IFS(
G5703&lt;6, "&lt;6",
AND(G5703&gt;=6, G5703&lt;12), "6-12",
AND(G5703&gt;=12, G5703&lt;18), "12-18",  AND(G5703&gt;=18, G5703&lt;24), "18-24", G5703&gt;=24, "24-36")</f>
        <v>18-24</v>
      </c>
    </row>
    <row r="5704" spans="1:37" x14ac:dyDescent="0.3">
      <c r="A5704" t="s">
        <v>5804</v>
      </c>
      <c r="B5704" t="s">
        <v>33</v>
      </c>
      <c r="C5704">
        <v>52</v>
      </c>
      <c r="D5704" t="s">
        <v>34</v>
      </c>
      <c r="E5704" t="s">
        <v>103</v>
      </c>
      <c r="F5704">
        <v>11</v>
      </c>
      <c r="G5704">
        <v>24</v>
      </c>
      <c r="H5704" t="s">
        <v>36</v>
      </c>
      <c r="I5704" t="s">
        <v>37</v>
      </c>
      <c r="J5704" t="s">
        <v>34</v>
      </c>
      <c r="K5704" t="s">
        <v>37</v>
      </c>
      <c r="L5704" t="s">
        <v>72</v>
      </c>
      <c r="M5704" t="s">
        <v>37</v>
      </c>
      <c r="N5704" t="s">
        <v>34</v>
      </c>
      <c r="O5704" t="s">
        <v>37</v>
      </c>
      <c r="P5704" t="s">
        <v>37</v>
      </c>
      <c r="Q5704" t="s">
        <v>34</v>
      </c>
      <c r="R5704" t="s">
        <v>37</v>
      </c>
      <c r="S5704" t="s">
        <v>37</v>
      </c>
      <c r="T5704" t="s">
        <v>37</v>
      </c>
      <c r="U5704" t="s">
        <v>39</v>
      </c>
      <c r="V5704" t="s">
        <v>34</v>
      </c>
      <c r="W5704" t="s">
        <v>40</v>
      </c>
      <c r="X5704">
        <v>71.400000000000006</v>
      </c>
      <c r="Y5704">
        <v>4487.3</v>
      </c>
      <c r="Z5704">
        <v>0</v>
      </c>
      <c r="AA5704">
        <v>0</v>
      </c>
      <c r="AB5704">
        <v>871.1</v>
      </c>
      <c r="AC5704">
        <v>5358.4</v>
      </c>
      <c r="AD5704" t="s">
        <v>41</v>
      </c>
      <c r="AE5704" t="s">
        <v>42</v>
      </c>
      <c r="AF5704" t="s">
        <v>42</v>
      </c>
      <c r="AG5704">
        <f t="shared" si="178"/>
        <v>0</v>
      </c>
      <c r="AH5704" t="str" cm="1">
        <f t="array" ref="AH5704">_xlfn.IFS(
X5704&lt;=20, "&lt;20",
AND(X5704&gt;=20, X5704&lt;50), "20-50",
AND(X5704&gt;=50, X5704&lt;100), "50-100",
X5704&gt;=100, "&gt;100"
)</f>
        <v>50-100</v>
      </c>
      <c r="AI5704">
        <f t="shared" si="179"/>
        <v>0</v>
      </c>
      <c r="AJ5704" t="str" cm="1">
        <f t="array" ref="AJ5704">_xlfn.IFS(
C5704&lt;=20, "&lt;20",
AND(C5704&gt;=20, C5704&lt;35), "20-35",
AND(C5704&gt;=35, C5704&lt;50), "35-50",
C5704&gt;=50, "50-100"
)</f>
        <v>50-100</v>
      </c>
      <c r="AK5704" t="str" cm="1">
        <f t="array" ref="AK5704">_xlfn.IFS(
G5704&lt;6, "&lt;6",
AND(G5704&gt;=6, G5704&lt;12), "6-12",
AND(G5704&gt;=12, G5704&lt;18), "12-18",  AND(G5704&gt;=18, G5704&lt;24), "18-24", G5704&gt;=24, "24-36")</f>
        <v>24-36</v>
      </c>
    </row>
    <row r="5705" spans="1:37" x14ac:dyDescent="0.3">
      <c r="A5705" t="s">
        <v>5805</v>
      </c>
      <c r="B5705" t="s">
        <v>33</v>
      </c>
      <c r="C5705">
        <v>36</v>
      </c>
      <c r="D5705" t="s">
        <v>37</v>
      </c>
      <c r="E5705" t="s">
        <v>64</v>
      </c>
      <c r="F5705">
        <v>5</v>
      </c>
      <c r="G5705">
        <v>20</v>
      </c>
      <c r="H5705" t="s">
        <v>36</v>
      </c>
      <c r="I5705" t="s">
        <v>37</v>
      </c>
      <c r="J5705" t="s">
        <v>37</v>
      </c>
      <c r="K5705" t="s">
        <v>37</v>
      </c>
      <c r="L5705" t="s">
        <v>50</v>
      </c>
      <c r="M5705" t="s">
        <v>34</v>
      </c>
      <c r="N5705" t="s">
        <v>34</v>
      </c>
      <c r="O5705" t="s">
        <v>34</v>
      </c>
      <c r="P5705" t="s">
        <v>34</v>
      </c>
      <c r="Q5705" t="s">
        <v>34</v>
      </c>
      <c r="R5705" t="s">
        <v>34</v>
      </c>
      <c r="S5705" t="s">
        <v>34</v>
      </c>
      <c r="T5705" t="s">
        <v>37</v>
      </c>
      <c r="U5705" t="s">
        <v>46</v>
      </c>
      <c r="V5705" t="s">
        <v>37</v>
      </c>
      <c r="W5705" t="s">
        <v>51</v>
      </c>
      <c r="X5705">
        <v>75.5</v>
      </c>
      <c r="Y5705">
        <v>438</v>
      </c>
      <c r="Z5705">
        <v>0</v>
      </c>
      <c r="AA5705">
        <v>0</v>
      </c>
      <c r="AB5705">
        <v>127.38</v>
      </c>
      <c r="AC5705">
        <v>565.38</v>
      </c>
      <c r="AD5705" t="s">
        <v>52</v>
      </c>
      <c r="AE5705" t="s">
        <v>58</v>
      </c>
      <c r="AF5705" t="s">
        <v>59</v>
      </c>
      <c r="AG5705">
        <f t="shared" si="178"/>
        <v>1</v>
      </c>
      <c r="AH5705" t="str" cm="1">
        <f t="array" ref="AH5705">_xlfn.IFS(
X5705&lt;=20, "&lt;20",
AND(X5705&gt;=20, X5705&lt;50), "20-50",
AND(X5705&gt;=50, X5705&lt;100), "50-100",
X5705&gt;=100, "&gt;100"
)</f>
        <v>50-100</v>
      </c>
      <c r="AI5705">
        <f t="shared" si="179"/>
        <v>0</v>
      </c>
      <c r="AJ5705" t="str" cm="1">
        <f t="array" ref="AJ5705">_xlfn.IFS(
C5705&lt;=20, "&lt;20",
AND(C5705&gt;=20, C5705&lt;35), "20-35",
AND(C5705&gt;=35, C5705&lt;50), "35-50",
C5705&gt;=50, "50-100"
)</f>
        <v>35-50</v>
      </c>
      <c r="AK5705" t="str" cm="1">
        <f t="array" ref="AK5705">_xlfn.IFS(
G5705&lt;6, "&lt;6",
AND(G5705&gt;=6, G5705&lt;12), "6-12",
AND(G5705&gt;=12, G5705&lt;18), "12-18",  AND(G5705&gt;=18, G5705&lt;24), "18-24", G5705&gt;=24, "24-36")</f>
        <v>18-24</v>
      </c>
    </row>
    <row r="5706" spans="1:37" x14ac:dyDescent="0.3">
      <c r="A5706" t="s">
        <v>5806</v>
      </c>
      <c r="B5706" t="s">
        <v>44</v>
      </c>
      <c r="C5706">
        <v>51</v>
      </c>
      <c r="D5706" t="s">
        <v>37</v>
      </c>
      <c r="E5706" t="s">
        <v>130</v>
      </c>
      <c r="F5706">
        <v>2</v>
      </c>
      <c r="G5706">
        <v>30</v>
      </c>
      <c r="H5706" t="s">
        <v>36</v>
      </c>
      <c r="I5706" t="s">
        <v>37</v>
      </c>
      <c r="J5706" t="s">
        <v>34</v>
      </c>
      <c r="K5706" t="s">
        <v>34</v>
      </c>
      <c r="L5706" t="s">
        <v>34</v>
      </c>
      <c r="M5706" t="s">
        <v>34</v>
      </c>
      <c r="N5706" t="s">
        <v>34</v>
      </c>
      <c r="O5706" t="s">
        <v>34</v>
      </c>
      <c r="P5706" t="s">
        <v>34</v>
      </c>
      <c r="Q5706" t="s">
        <v>34</v>
      </c>
      <c r="R5706" t="s">
        <v>34</v>
      </c>
      <c r="S5706" t="s">
        <v>34</v>
      </c>
      <c r="T5706" t="s">
        <v>34</v>
      </c>
      <c r="U5706" t="s">
        <v>39</v>
      </c>
      <c r="V5706" t="s">
        <v>34</v>
      </c>
      <c r="W5706" t="s">
        <v>51</v>
      </c>
      <c r="X5706">
        <v>20.5</v>
      </c>
      <c r="Y5706">
        <v>79.05</v>
      </c>
      <c r="Z5706">
        <v>0</v>
      </c>
      <c r="AA5706">
        <v>0</v>
      </c>
      <c r="AB5706">
        <v>178.92</v>
      </c>
      <c r="AC5706">
        <v>257.97000000000003</v>
      </c>
      <c r="AD5706" t="s">
        <v>41</v>
      </c>
      <c r="AE5706" t="s">
        <v>42</v>
      </c>
      <c r="AF5706" t="s">
        <v>42</v>
      </c>
      <c r="AG5706">
        <f t="shared" si="178"/>
        <v>0</v>
      </c>
      <c r="AH5706" t="str" cm="1">
        <f t="array" ref="AH5706">_xlfn.IFS(
X5706&lt;=20, "&lt;20",
AND(X5706&gt;=20, X5706&lt;50), "20-50",
AND(X5706&gt;=50, X5706&lt;100), "50-100",
X5706&gt;=100, "&gt;100"
)</f>
        <v>20-50</v>
      </c>
      <c r="AI5706">
        <f t="shared" si="179"/>
        <v>0</v>
      </c>
      <c r="AJ5706" t="str" cm="1">
        <f t="array" ref="AJ5706">_xlfn.IFS(
C5706&lt;=20, "&lt;20",
AND(C5706&gt;=20, C5706&lt;35), "20-35",
AND(C5706&gt;=35, C5706&lt;50), "35-50",
C5706&gt;=50, "50-100"
)</f>
        <v>50-100</v>
      </c>
      <c r="AK5706" t="str" cm="1">
        <f t="array" ref="AK5706">_xlfn.IFS(
G5706&lt;6, "&lt;6",
AND(G5706&gt;=6, G5706&lt;12), "6-12",
AND(G5706&gt;=12, G5706&lt;18), "12-18",  AND(G5706&gt;=18, G5706&lt;24), "18-24", G5706&gt;=24, "24-36")</f>
        <v>24-36</v>
      </c>
    </row>
    <row r="5707" spans="1:37" x14ac:dyDescent="0.3">
      <c r="A5707" t="s">
        <v>5807</v>
      </c>
      <c r="B5707" t="s">
        <v>44</v>
      </c>
      <c r="C5707">
        <v>45</v>
      </c>
      <c r="D5707" t="s">
        <v>37</v>
      </c>
      <c r="E5707" t="s">
        <v>114</v>
      </c>
      <c r="F5707">
        <v>8</v>
      </c>
      <c r="G5707">
        <v>34</v>
      </c>
      <c r="H5707" t="s">
        <v>36</v>
      </c>
      <c r="I5707" t="s">
        <v>37</v>
      </c>
      <c r="J5707" t="s">
        <v>37</v>
      </c>
      <c r="K5707" t="s">
        <v>37</v>
      </c>
      <c r="L5707" t="s">
        <v>50</v>
      </c>
      <c r="M5707" t="s">
        <v>37</v>
      </c>
      <c r="N5707" t="s">
        <v>37</v>
      </c>
      <c r="O5707" t="s">
        <v>37</v>
      </c>
      <c r="P5707" t="s">
        <v>34</v>
      </c>
      <c r="Q5707" t="s">
        <v>34</v>
      </c>
      <c r="R5707" t="s">
        <v>34</v>
      </c>
      <c r="S5707" t="s">
        <v>34</v>
      </c>
      <c r="T5707" t="s">
        <v>34</v>
      </c>
      <c r="U5707" t="s">
        <v>46</v>
      </c>
      <c r="V5707" t="s">
        <v>34</v>
      </c>
      <c r="W5707" t="s">
        <v>51</v>
      </c>
      <c r="X5707">
        <v>90.8</v>
      </c>
      <c r="Y5707">
        <v>4921.2</v>
      </c>
      <c r="Z5707">
        <v>0</v>
      </c>
      <c r="AA5707">
        <v>60</v>
      </c>
      <c r="AB5707">
        <v>133.03</v>
      </c>
      <c r="AC5707">
        <v>5114.2299999999996</v>
      </c>
      <c r="AD5707" t="s">
        <v>41</v>
      </c>
      <c r="AE5707" t="s">
        <v>42</v>
      </c>
      <c r="AF5707" t="s">
        <v>42</v>
      </c>
      <c r="AG5707">
        <f t="shared" si="178"/>
        <v>0</v>
      </c>
      <c r="AH5707" t="str" cm="1">
        <f t="array" ref="AH5707">_xlfn.IFS(
X5707&lt;=20, "&lt;20",
AND(X5707&gt;=20, X5707&lt;50), "20-50",
AND(X5707&gt;=50, X5707&lt;100), "50-100",
X5707&gt;=100, "&gt;100"
)</f>
        <v>50-100</v>
      </c>
      <c r="AI5707">
        <f t="shared" si="179"/>
        <v>0</v>
      </c>
      <c r="AJ5707" t="str" cm="1">
        <f t="array" ref="AJ5707">_xlfn.IFS(
C5707&lt;=20, "&lt;20",
AND(C5707&gt;=20, C5707&lt;35), "20-35",
AND(C5707&gt;=35, C5707&lt;50), "35-50",
C5707&gt;=50, "50-100"
)</f>
        <v>35-50</v>
      </c>
      <c r="AK5707" t="str" cm="1">
        <f t="array" ref="AK5707">_xlfn.IFS(
G5707&lt;6, "&lt;6",
AND(G5707&gt;=6, G5707&lt;12), "6-12",
AND(G5707&gt;=12, G5707&lt;18), "12-18",  AND(G5707&gt;=18, G5707&lt;24), "18-24", G5707&gt;=24, "24-36")</f>
        <v>24-36</v>
      </c>
    </row>
    <row r="5708" spans="1:37" x14ac:dyDescent="0.3">
      <c r="A5708" t="s">
        <v>5808</v>
      </c>
      <c r="B5708" t="s">
        <v>44</v>
      </c>
      <c r="C5708">
        <v>77</v>
      </c>
      <c r="D5708" t="s">
        <v>37</v>
      </c>
      <c r="E5708" t="s">
        <v>124</v>
      </c>
      <c r="F5708">
        <v>2</v>
      </c>
      <c r="G5708">
        <v>24</v>
      </c>
      <c r="H5708" t="s">
        <v>110</v>
      </c>
      <c r="I5708" t="s">
        <v>37</v>
      </c>
      <c r="J5708" t="s">
        <v>34</v>
      </c>
      <c r="K5708" t="s">
        <v>37</v>
      </c>
      <c r="L5708" t="s">
        <v>50</v>
      </c>
      <c r="M5708" t="s">
        <v>34</v>
      </c>
      <c r="N5708" t="s">
        <v>34</v>
      </c>
      <c r="O5708" t="s">
        <v>34</v>
      </c>
      <c r="P5708" t="s">
        <v>34</v>
      </c>
      <c r="Q5708" t="s">
        <v>37</v>
      </c>
      <c r="R5708" t="s">
        <v>37</v>
      </c>
      <c r="S5708" t="s">
        <v>34</v>
      </c>
      <c r="T5708" t="s">
        <v>37</v>
      </c>
      <c r="U5708" t="s">
        <v>67</v>
      </c>
      <c r="V5708" t="s">
        <v>34</v>
      </c>
      <c r="W5708" t="s">
        <v>51</v>
      </c>
      <c r="X5708">
        <v>90.95</v>
      </c>
      <c r="Y5708">
        <v>2897.95</v>
      </c>
      <c r="Z5708">
        <v>25.55</v>
      </c>
      <c r="AA5708">
        <v>0</v>
      </c>
      <c r="AB5708">
        <v>1010.24</v>
      </c>
      <c r="AC5708">
        <v>3882.64</v>
      </c>
      <c r="AD5708" t="s">
        <v>41</v>
      </c>
      <c r="AE5708" t="s">
        <v>42</v>
      </c>
      <c r="AF5708" t="s">
        <v>42</v>
      </c>
      <c r="AG5708">
        <f t="shared" si="178"/>
        <v>0</v>
      </c>
      <c r="AH5708" t="str" cm="1">
        <f t="array" ref="AH5708">_xlfn.IFS(
X5708&lt;=20, "&lt;20",
AND(X5708&gt;=20, X5708&lt;50), "20-50",
AND(X5708&gt;=50, X5708&lt;100), "50-100",
X5708&gt;=100, "&gt;100"
)</f>
        <v>50-100</v>
      </c>
      <c r="AI5708">
        <f t="shared" si="179"/>
        <v>0</v>
      </c>
      <c r="AJ5708" t="str" cm="1">
        <f t="array" ref="AJ5708">_xlfn.IFS(
C5708&lt;=20, "&lt;20",
AND(C5708&gt;=20, C5708&lt;35), "20-35",
AND(C5708&gt;=35, C5708&lt;50), "35-50",
C5708&gt;=50, "50-100"
)</f>
        <v>50-100</v>
      </c>
      <c r="AK5708" t="str" cm="1">
        <f t="array" ref="AK5708">_xlfn.IFS(
G5708&lt;6, "&lt;6",
AND(G5708&gt;=6, G5708&lt;12), "6-12",
AND(G5708&gt;=12, G5708&lt;18), "12-18",  AND(G5708&gt;=18, G5708&lt;24), "18-24", G5708&gt;=24, "24-36")</f>
        <v>24-36</v>
      </c>
    </row>
    <row r="5709" spans="1:37" x14ac:dyDescent="0.3">
      <c r="A5709" t="s">
        <v>5809</v>
      </c>
      <c r="B5709" t="s">
        <v>33</v>
      </c>
      <c r="C5709">
        <v>49</v>
      </c>
      <c r="D5709" t="s">
        <v>37</v>
      </c>
      <c r="E5709" t="s">
        <v>61</v>
      </c>
      <c r="F5709">
        <v>1</v>
      </c>
      <c r="G5709">
        <v>15</v>
      </c>
      <c r="H5709" t="s">
        <v>36</v>
      </c>
      <c r="I5709" t="s">
        <v>34</v>
      </c>
      <c r="J5709" t="s">
        <v>34</v>
      </c>
      <c r="K5709" t="s">
        <v>37</v>
      </c>
      <c r="L5709" t="s">
        <v>38</v>
      </c>
      <c r="M5709" t="s">
        <v>34</v>
      </c>
      <c r="N5709" t="s">
        <v>34</v>
      </c>
      <c r="O5709" t="s">
        <v>37</v>
      </c>
      <c r="P5709" t="s">
        <v>34</v>
      </c>
      <c r="Q5709" t="s">
        <v>37</v>
      </c>
      <c r="R5709" t="s">
        <v>37</v>
      </c>
      <c r="S5709" t="s">
        <v>37</v>
      </c>
      <c r="T5709" t="s">
        <v>34</v>
      </c>
      <c r="U5709" t="s">
        <v>39</v>
      </c>
      <c r="V5709" t="s">
        <v>37</v>
      </c>
      <c r="W5709" t="s">
        <v>51</v>
      </c>
      <c r="X5709">
        <v>51.35</v>
      </c>
      <c r="Y5709">
        <v>2075.1</v>
      </c>
      <c r="Z5709">
        <v>0</v>
      </c>
      <c r="AA5709">
        <v>80</v>
      </c>
      <c r="AB5709">
        <v>0</v>
      </c>
      <c r="AC5709">
        <v>2155.1</v>
      </c>
      <c r="AD5709" t="s">
        <v>41</v>
      </c>
      <c r="AE5709" t="s">
        <v>42</v>
      </c>
      <c r="AF5709" t="s">
        <v>42</v>
      </c>
      <c r="AG5709">
        <f t="shared" si="178"/>
        <v>0</v>
      </c>
      <c r="AH5709" t="str" cm="1">
        <f t="array" ref="AH5709">_xlfn.IFS(
X5709&lt;=20, "&lt;20",
AND(X5709&gt;=20, X5709&lt;50), "20-50",
AND(X5709&gt;=50, X5709&lt;100), "50-100",
X5709&gt;=100, "&gt;100"
)</f>
        <v>50-100</v>
      </c>
      <c r="AI5709">
        <f t="shared" si="179"/>
        <v>0</v>
      </c>
      <c r="AJ5709" t="str" cm="1">
        <f t="array" ref="AJ5709">_xlfn.IFS(
C5709&lt;=20, "&lt;20",
AND(C5709&gt;=20, C5709&lt;35), "20-35",
AND(C5709&gt;=35, C5709&lt;50), "35-50",
C5709&gt;=50, "50-100"
)</f>
        <v>35-50</v>
      </c>
      <c r="AK5709" t="str" cm="1">
        <f t="array" ref="AK5709">_xlfn.IFS(
G5709&lt;6, "&lt;6",
AND(G5709&gt;=6, G5709&lt;12), "6-12",
AND(G5709&gt;=12, G5709&lt;18), "12-18",  AND(G5709&gt;=18, G5709&lt;24), "18-24", G5709&gt;=24, "24-36")</f>
        <v>12-18</v>
      </c>
    </row>
    <row r="5710" spans="1:37" x14ac:dyDescent="0.3">
      <c r="A5710" t="s">
        <v>5810</v>
      </c>
      <c r="B5710" t="s">
        <v>44</v>
      </c>
      <c r="C5710">
        <v>59</v>
      </c>
      <c r="D5710" t="s">
        <v>37</v>
      </c>
      <c r="E5710" t="s">
        <v>114</v>
      </c>
      <c r="F5710">
        <v>6</v>
      </c>
      <c r="G5710">
        <v>1</v>
      </c>
      <c r="H5710" t="s">
        <v>70</v>
      </c>
      <c r="I5710" t="s">
        <v>37</v>
      </c>
      <c r="J5710" t="s">
        <v>34</v>
      </c>
      <c r="K5710" t="s">
        <v>34</v>
      </c>
      <c r="L5710" t="s">
        <v>34</v>
      </c>
      <c r="M5710" t="s">
        <v>34</v>
      </c>
      <c r="N5710" t="s">
        <v>34</v>
      </c>
      <c r="O5710" t="s">
        <v>34</v>
      </c>
      <c r="P5710" t="s">
        <v>34</v>
      </c>
      <c r="Q5710" t="s">
        <v>34</v>
      </c>
      <c r="R5710" t="s">
        <v>34</v>
      </c>
      <c r="S5710" t="s">
        <v>34</v>
      </c>
      <c r="T5710" t="s">
        <v>34</v>
      </c>
      <c r="U5710" t="s">
        <v>39</v>
      </c>
      <c r="V5710" t="s">
        <v>34</v>
      </c>
      <c r="W5710" t="s">
        <v>143</v>
      </c>
      <c r="X5710">
        <v>20.65</v>
      </c>
      <c r="Y5710">
        <v>1022.95</v>
      </c>
      <c r="Z5710">
        <v>0</v>
      </c>
      <c r="AA5710">
        <v>0</v>
      </c>
      <c r="AB5710">
        <v>1172.5999999999999</v>
      </c>
      <c r="AC5710">
        <v>2195.5500000000002</v>
      </c>
      <c r="AD5710" t="s">
        <v>41</v>
      </c>
      <c r="AE5710" t="s">
        <v>42</v>
      </c>
      <c r="AF5710" t="s">
        <v>42</v>
      </c>
      <c r="AG5710">
        <f t="shared" si="178"/>
        <v>0</v>
      </c>
      <c r="AH5710" t="str" cm="1">
        <f t="array" ref="AH5710">_xlfn.IFS(
X5710&lt;=20, "&lt;20",
AND(X5710&gt;=20, X5710&lt;50), "20-50",
AND(X5710&gt;=50, X5710&lt;100), "50-100",
X5710&gt;=100, "&gt;100"
)</f>
        <v>20-50</v>
      </c>
      <c r="AI5710">
        <f t="shared" si="179"/>
        <v>0</v>
      </c>
      <c r="AJ5710" t="str" cm="1">
        <f t="array" ref="AJ5710">_xlfn.IFS(
C5710&lt;=20, "&lt;20",
AND(C5710&gt;=20, C5710&lt;35), "20-35",
AND(C5710&gt;=35, C5710&lt;50), "35-50",
C5710&gt;=50, "50-100"
)</f>
        <v>50-100</v>
      </c>
      <c r="AK5710" t="str" cm="1">
        <f t="array" ref="AK5710">_xlfn.IFS(
G5710&lt;6, "&lt;6",
AND(G5710&gt;=6, G5710&lt;12), "6-12",
AND(G5710&gt;=12, G5710&lt;18), "12-18",  AND(G5710&gt;=18, G5710&lt;24), "18-24", G5710&gt;=24, "24-36")</f>
        <v>&lt;6</v>
      </c>
    </row>
    <row r="5711" spans="1:37" x14ac:dyDescent="0.3">
      <c r="A5711" t="s">
        <v>5811</v>
      </c>
      <c r="B5711" t="s">
        <v>33</v>
      </c>
      <c r="C5711">
        <v>37</v>
      </c>
      <c r="D5711" t="s">
        <v>34</v>
      </c>
      <c r="E5711" t="s">
        <v>45</v>
      </c>
      <c r="F5711">
        <v>2</v>
      </c>
      <c r="G5711">
        <v>36</v>
      </c>
      <c r="H5711" t="s">
        <v>110</v>
      </c>
      <c r="I5711" t="s">
        <v>37</v>
      </c>
      <c r="J5711" t="s">
        <v>34</v>
      </c>
      <c r="K5711" t="s">
        <v>34</v>
      </c>
      <c r="L5711" t="s">
        <v>34</v>
      </c>
      <c r="M5711" t="s">
        <v>34</v>
      </c>
      <c r="N5711" t="s">
        <v>34</v>
      </c>
      <c r="O5711" t="s">
        <v>34</v>
      </c>
      <c r="P5711" t="s">
        <v>34</v>
      </c>
      <c r="Q5711" t="s">
        <v>34</v>
      </c>
      <c r="R5711" t="s">
        <v>34</v>
      </c>
      <c r="S5711" t="s">
        <v>34</v>
      </c>
      <c r="T5711" t="s">
        <v>34</v>
      </c>
      <c r="U5711" t="s">
        <v>39</v>
      </c>
      <c r="V5711" t="s">
        <v>34</v>
      </c>
      <c r="W5711" t="s">
        <v>40</v>
      </c>
      <c r="X5711">
        <v>19.899999999999999</v>
      </c>
      <c r="Y5711">
        <v>533.5</v>
      </c>
      <c r="Z5711">
        <v>0</v>
      </c>
      <c r="AA5711">
        <v>0</v>
      </c>
      <c r="AB5711">
        <v>107.28</v>
      </c>
      <c r="AC5711">
        <v>640.78</v>
      </c>
      <c r="AD5711" t="s">
        <v>41</v>
      </c>
      <c r="AE5711" t="s">
        <v>42</v>
      </c>
      <c r="AF5711" t="s">
        <v>42</v>
      </c>
      <c r="AG5711">
        <f t="shared" si="178"/>
        <v>0</v>
      </c>
      <c r="AH5711" t="str" cm="1">
        <f t="array" ref="AH5711">_xlfn.IFS(
X5711&lt;=20, "&lt;20",
AND(X5711&gt;=20, X5711&lt;50), "20-50",
AND(X5711&gt;=50, X5711&lt;100), "50-100",
X5711&gt;=100, "&gt;100"
)</f>
        <v>&lt;20</v>
      </c>
      <c r="AI5711">
        <f t="shared" si="179"/>
        <v>0</v>
      </c>
      <c r="AJ5711" t="str" cm="1">
        <f t="array" ref="AJ5711">_xlfn.IFS(
C5711&lt;=20, "&lt;20",
AND(C5711&gt;=20, C5711&lt;35), "20-35",
AND(C5711&gt;=35, C5711&lt;50), "35-50",
C5711&gt;=50, "50-100"
)</f>
        <v>35-50</v>
      </c>
      <c r="AK5711" t="str" cm="1">
        <f t="array" ref="AK5711">_xlfn.IFS(
G5711&lt;6, "&lt;6",
AND(G5711&gt;=6, G5711&lt;12), "6-12",
AND(G5711&gt;=12, G5711&lt;18), "12-18",  AND(G5711&gt;=18, G5711&lt;24), "18-24", G5711&gt;=24, "24-36")</f>
        <v>24-36</v>
      </c>
    </row>
    <row r="5712" spans="1:37" x14ac:dyDescent="0.3">
      <c r="A5712" t="s">
        <v>5812</v>
      </c>
      <c r="B5712" t="s">
        <v>44</v>
      </c>
      <c r="C5712">
        <v>63</v>
      </c>
      <c r="D5712" t="s">
        <v>34</v>
      </c>
      <c r="E5712" t="s">
        <v>69</v>
      </c>
      <c r="F5712">
        <v>1</v>
      </c>
      <c r="G5712">
        <v>21</v>
      </c>
      <c r="H5712" t="s">
        <v>66</v>
      </c>
      <c r="I5712" t="s">
        <v>37</v>
      </c>
      <c r="J5712" t="s">
        <v>37</v>
      </c>
      <c r="K5712" t="s">
        <v>37</v>
      </c>
      <c r="L5712" t="s">
        <v>38</v>
      </c>
      <c r="M5712" t="s">
        <v>37</v>
      </c>
      <c r="N5712" t="s">
        <v>37</v>
      </c>
      <c r="O5712" t="s">
        <v>37</v>
      </c>
      <c r="P5712" t="s">
        <v>37</v>
      </c>
      <c r="Q5712" t="s">
        <v>37</v>
      </c>
      <c r="R5712" t="s">
        <v>37</v>
      </c>
      <c r="S5712" t="s">
        <v>37</v>
      </c>
      <c r="T5712" t="s">
        <v>37</v>
      </c>
      <c r="U5712" t="s">
        <v>67</v>
      </c>
      <c r="V5712" t="s">
        <v>37</v>
      </c>
      <c r="W5712" t="s">
        <v>51</v>
      </c>
      <c r="X5712">
        <v>93.25</v>
      </c>
      <c r="Y5712">
        <v>6688.95</v>
      </c>
      <c r="Z5712">
        <v>0</v>
      </c>
      <c r="AA5712">
        <v>0</v>
      </c>
      <c r="AB5712">
        <v>123.84</v>
      </c>
      <c r="AC5712">
        <v>6812.79</v>
      </c>
      <c r="AD5712" t="s">
        <v>41</v>
      </c>
      <c r="AE5712" t="s">
        <v>42</v>
      </c>
      <c r="AF5712" t="s">
        <v>42</v>
      </c>
      <c r="AG5712">
        <f t="shared" si="178"/>
        <v>0</v>
      </c>
      <c r="AH5712" t="str" cm="1">
        <f t="array" ref="AH5712">_xlfn.IFS(
X5712&lt;=20, "&lt;20",
AND(X5712&gt;=20, X5712&lt;50), "20-50",
AND(X5712&gt;=50, X5712&lt;100), "50-100",
X5712&gt;=100, "&gt;100"
)</f>
        <v>50-100</v>
      </c>
      <c r="AI5712">
        <f t="shared" si="179"/>
        <v>0</v>
      </c>
      <c r="AJ5712" t="str" cm="1">
        <f t="array" ref="AJ5712">_xlfn.IFS(
C5712&lt;=20, "&lt;20",
AND(C5712&gt;=20, C5712&lt;35), "20-35",
AND(C5712&gt;=35, C5712&lt;50), "35-50",
C5712&gt;=50, "50-100"
)</f>
        <v>50-100</v>
      </c>
      <c r="AK5712" t="str" cm="1">
        <f t="array" ref="AK5712">_xlfn.IFS(
G5712&lt;6, "&lt;6",
AND(G5712&gt;=6, G5712&lt;12), "6-12",
AND(G5712&gt;=12, G5712&lt;18), "12-18",  AND(G5712&gt;=18, G5712&lt;24), "18-24", G5712&gt;=24, "24-36")</f>
        <v>18-24</v>
      </c>
    </row>
    <row r="5713" spans="1:37" x14ac:dyDescent="0.3">
      <c r="A5713" t="s">
        <v>5813</v>
      </c>
      <c r="B5713" t="s">
        <v>44</v>
      </c>
      <c r="C5713">
        <v>47</v>
      </c>
      <c r="D5713" t="s">
        <v>37</v>
      </c>
      <c r="E5713" t="s">
        <v>164</v>
      </c>
      <c r="F5713">
        <v>10</v>
      </c>
      <c r="G5713">
        <v>8</v>
      </c>
      <c r="H5713" t="s">
        <v>57</v>
      </c>
      <c r="I5713" t="s">
        <v>37</v>
      </c>
      <c r="J5713" t="s">
        <v>37</v>
      </c>
      <c r="K5713" t="s">
        <v>37</v>
      </c>
      <c r="L5713" t="s">
        <v>72</v>
      </c>
      <c r="M5713" t="s">
        <v>34</v>
      </c>
      <c r="N5713" t="s">
        <v>37</v>
      </c>
      <c r="O5713" t="s">
        <v>34</v>
      </c>
      <c r="P5713" t="s">
        <v>37</v>
      </c>
      <c r="Q5713" t="s">
        <v>37</v>
      </c>
      <c r="R5713" t="s">
        <v>37</v>
      </c>
      <c r="S5713" t="s">
        <v>37</v>
      </c>
      <c r="T5713" t="s">
        <v>37</v>
      </c>
      <c r="U5713" t="s">
        <v>46</v>
      </c>
      <c r="V5713" t="s">
        <v>34</v>
      </c>
      <c r="W5713" t="s">
        <v>40</v>
      </c>
      <c r="X5713">
        <v>80.45</v>
      </c>
      <c r="Y5713">
        <v>1137.05</v>
      </c>
      <c r="Z5713">
        <v>0</v>
      </c>
      <c r="AA5713">
        <v>0</v>
      </c>
      <c r="AB5713">
        <v>136.78</v>
      </c>
      <c r="AC5713">
        <v>1273.83</v>
      </c>
      <c r="AD5713" t="s">
        <v>41</v>
      </c>
      <c r="AE5713" t="s">
        <v>42</v>
      </c>
      <c r="AF5713" t="s">
        <v>42</v>
      </c>
      <c r="AG5713">
        <f t="shared" si="178"/>
        <v>0</v>
      </c>
      <c r="AH5713" t="str" cm="1">
        <f t="array" ref="AH5713">_xlfn.IFS(
X5713&lt;=20, "&lt;20",
AND(X5713&gt;=20, X5713&lt;50), "20-50",
AND(X5713&gt;=50, X5713&lt;100), "50-100",
X5713&gt;=100, "&gt;100"
)</f>
        <v>50-100</v>
      </c>
      <c r="AI5713">
        <f t="shared" si="179"/>
        <v>0</v>
      </c>
      <c r="AJ5713" t="str" cm="1">
        <f t="array" ref="AJ5713">_xlfn.IFS(
C5713&lt;=20, "&lt;20",
AND(C5713&gt;=20, C5713&lt;35), "20-35",
AND(C5713&gt;=35, C5713&lt;50), "35-50",
C5713&gt;=50, "50-100"
)</f>
        <v>35-50</v>
      </c>
      <c r="AK5713" t="str" cm="1">
        <f t="array" ref="AK5713">_xlfn.IFS(
G5713&lt;6, "&lt;6",
AND(G5713&gt;=6, G5713&lt;12), "6-12",
AND(G5713&gt;=12, G5713&lt;18), "12-18",  AND(G5713&gt;=18, G5713&lt;24), "18-24", G5713&gt;=24, "24-36")</f>
        <v>6-12</v>
      </c>
    </row>
    <row r="5714" spans="1:37" x14ac:dyDescent="0.3">
      <c r="A5714" t="s">
        <v>5814</v>
      </c>
      <c r="B5714" t="s">
        <v>44</v>
      </c>
      <c r="C5714">
        <v>57</v>
      </c>
      <c r="D5714" t="s">
        <v>37</v>
      </c>
      <c r="E5714" t="s">
        <v>74</v>
      </c>
      <c r="F5714">
        <v>13</v>
      </c>
      <c r="G5714">
        <v>3</v>
      </c>
      <c r="H5714" t="s">
        <v>36</v>
      </c>
      <c r="I5714" t="s">
        <v>37</v>
      </c>
      <c r="J5714" t="s">
        <v>37</v>
      </c>
      <c r="K5714" t="s">
        <v>37</v>
      </c>
      <c r="L5714" t="s">
        <v>50</v>
      </c>
      <c r="M5714" t="s">
        <v>37</v>
      </c>
      <c r="N5714" t="s">
        <v>37</v>
      </c>
      <c r="O5714" t="s">
        <v>37</v>
      </c>
      <c r="P5714" t="s">
        <v>37</v>
      </c>
      <c r="Q5714" t="s">
        <v>37</v>
      </c>
      <c r="R5714" t="s">
        <v>37</v>
      </c>
      <c r="S5714" t="s">
        <v>37</v>
      </c>
      <c r="T5714" t="s">
        <v>37</v>
      </c>
      <c r="U5714" t="s">
        <v>39</v>
      </c>
      <c r="V5714" t="s">
        <v>37</v>
      </c>
      <c r="W5714" t="s">
        <v>51</v>
      </c>
      <c r="X5714">
        <v>118.35</v>
      </c>
      <c r="Y5714">
        <v>7804.15</v>
      </c>
      <c r="Z5714">
        <v>0</v>
      </c>
      <c r="AA5714">
        <v>0</v>
      </c>
      <c r="AB5714">
        <v>1518.22</v>
      </c>
      <c r="AC5714">
        <v>9322.3700000000008</v>
      </c>
      <c r="AD5714" t="s">
        <v>52</v>
      </c>
      <c r="AE5714" t="s">
        <v>53</v>
      </c>
      <c r="AF5714" t="s">
        <v>54</v>
      </c>
      <c r="AG5714">
        <f t="shared" si="178"/>
        <v>1</v>
      </c>
      <c r="AH5714" t="str" cm="1">
        <f t="array" ref="AH5714">_xlfn.IFS(
X5714&lt;=20, "&lt;20",
AND(X5714&gt;=20, X5714&lt;50), "20-50",
AND(X5714&gt;=50, X5714&lt;100), "50-100",
X5714&gt;=100, "&gt;100"
)</f>
        <v>&gt;100</v>
      </c>
      <c r="AI5714">
        <f t="shared" si="179"/>
        <v>0</v>
      </c>
      <c r="AJ5714" t="str" cm="1">
        <f t="array" ref="AJ5714">_xlfn.IFS(
C5714&lt;=20, "&lt;20",
AND(C5714&gt;=20, C5714&lt;35), "20-35",
AND(C5714&gt;=35, C5714&lt;50), "35-50",
C5714&gt;=50, "50-100"
)</f>
        <v>50-100</v>
      </c>
      <c r="AK5714" t="str" cm="1">
        <f t="array" ref="AK5714">_xlfn.IFS(
G5714&lt;6, "&lt;6",
AND(G5714&gt;=6, G5714&lt;12), "6-12",
AND(G5714&gt;=12, G5714&lt;18), "12-18",  AND(G5714&gt;=18, G5714&lt;24), "18-24", G5714&gt;=24, "24-36")</f>
        <v>&lt;6</v>
      </c>
    </row>
    <row r="5715" spans="1:37" x14ac:dyDescent="0.3">
      <c r="A5715" t="s">
        <v>5815</v>
      </c>
      <c r="B5715" t="s">
        <v>44</v>
      </c>
      <c r="C5715">
        <v>60</v>
      </c>
      <c r="D5715" t="s">
        <v>37</v>
      </c>
      <c r="E5715" t="s">
        <v>61</v>
      </c>
      <c r="F5715">
        <v>6</v>
      </c>
      <c r="G5715">
        <v>21</v>
      </c>
      <c r="H5715" t="s">
        <v>36</v>
      </c>
      <c r="I5715" t="s">
        <v>37</v>
      </c>
      <c r="J5715" t="s">
        <v>34</v>
      </c>
      <c r="K5715" t="s">
        <v>37</v>
      </c>
      <c r="L5715" t="s">
        <v>72</v>
      </c>
      <c r="M5715" t="s">
        <v>37</v>
      </c>
      <c r="N5715" t="s">
        <v>34</v>
      </c>
      <c r="O5715" t="s">
        <v>37</v>
      </c>
      <c r="P5715" t="s">
        <v>37</v>
      </c>
      <c r="Q5715" t="s">
        <v>37</v>
      </c>
      <c r="R5715" t="s">
        <v>37</v>
      </c>
      <c r="S5715" t="s">
        <v>37</v>
      </c>
      <c r="T5715" t="s">
        <v>34</v>
      </c>
      <c r="U5715" t="s">
        <v>39</v>
      </c>
      <c r="V5715" t="s">
        <v>34</v>
      </c>
      <c r="W5715" t="s">
        <v>40</v>
      </c>
      <c r="X5715">
        <v>80.900000000000006</v>
      </c>
      <c r="Y5715">
        <v>1714.95</v>
      </c>
      <c r="Z5715">
        <v>0</v>
      </c>
      <c r="AA5715">
        <v>60</v>
      </c>
      <c r="AB5715">
        <v>236.67</v>
      </c>
      <c r="AC5715">
        <v>2011.62</v>
      </c>
      <c r="AD5715" t="s">
        <v>41</v>
      </c>
      <c r="AE5715" t="s">
        <v>42</v>
      </c>
      <c r="AF5715" t="s">
        <v>42</v>
      </c>
      <c r="AG5715">
        <f t="shared" si="178"/>
        <v>0</v>
      </c>
      <c r="AH5715" t="str" cm="1">
        <f t="array" ref="AH5715">_xlfn.IFS(
X5715&lt;=20, "&lt;20",
AND(X5715&gt;=20, X5715&lt;50), "20-50",
AND(X5715&gt;=50, X5715&lt;100), "50-100",
X5715&gt;=100, "&gt;100"
)</f>
        <v>50-100</v>
      </c>
      <c r="AI5715">
        <f t="shared" si="179"/>
        <v>0</v>
      </c>
      <c r="AJ5715" t="str" cm="1">
        <f t="array" ref="AJ5715">_xlfn.IFS(
C5715&lt;=20, "&lt;20",
AND(C5715&gt;=20, C5715&lt;35), "20-35",
AND(C5715&gt;=35, C5715&lt;50), "35-50",
C5715&gt;=50, "50-100"
)</f>
        <v>50-100</v>
      </c>
      <c r="AK5715" t="str" cm="1">
        <f t="array" ref="AK5715">_xlfn.IFS(
G5715&lt;6, "&lt;6",
AND(G5715&gt;=6, G5715&lt;12), "6-12",
AND(G5715&gt;=12, G5715&lt;18), "12-18",  AND(G5715&gt;=18, G5715&lt;24), "18-24", G5715&gt;=24, "24-36")</f>
        <v>18-24</v>
      </c>
    </row>
    <row r="5716" spans="1:37" x14ac:dyDescent="0.3">
      <c r="A5716" t="s">
        <v>5816</v>
      </c>
      <c r="B5716" t="s">
        <v>33</v>
      </c>
      <c r="C5716">
        <v>50</v>
      </c>
      <c r="D5716" t="s">
        <v>34</v>
      </c>
      <c r="E5716" t="s">
        <v>76</v>
      </c>
      <c r="F5716">
        <v>1</v>
      </c>
      <c r="G5716">
        <v>29</v>
      </c>
      <c r="H5716" t="s">
        <v>36</v>
      </c>
      <c r="I5716" t="s">
        <v>37</v>
      </c>
      <c r="J5716" t="s">
        <v>37</v>
      </c>
      <c r="K5716" t="s">
        <v>37</v>
      </c>
      <c r="L5716" t="s">
        <v>72</v>
      </c>
      <c r="M5716" t="s">
        <v>37</v>
      </c>
      <c r="N5716" t="s">
        <v>34</v>
      </c>
      <c r="O5716" t="s">
        <v>37</v>
      </c>
      <c r="P5716" t="s">
        <v>37</v>
      </c>
      <c r="Q5716" t="s">
        <v>37</v>
      </c>
      <c r="R5716" t="s">
        <v>37</v>
      </c>
      <c r="S5716" t="s">
        <v>37</v>
      </c>
      <c r="T5716" t="s">
        <v>37</v>
      </c>
      <c r="U5716" t="s">
        <v>67</v>
      </c>
      <c r="V5716" t="s">
        <v>34</v>
      </c>
      <c r="W5716" t="s">
        <v>51</v>
      </c>
      <c r="X5716">
        <v>83.2</v>
      </c>
      <c r="Y5716">
        <v>6126.1</v>
      </c>
      <c r="Z5716">
        <v>0</v>
      </c>
      <c r="AA5716">
        <v>0</v>
      </c>
      <c r="AB5716">
        <v>2491.39</v>
      </c>
      <c r="AC5716">
        <v>8617.49</v>
      </c>
      <c r="AD5716" t="s">
        <v>41</v>
      </c>
      <c r="AE5716" t="s">
        <v>42</v>
      </c>
      <c r="AF5716" t="s">
        <v>42</v>
      </c>
      <c r="AG5716">
        <f t="shared" si="178"/>
        <v>0</v>
      </c>
      <c r="AH5716" t="str" cm="1">
        <f t="array" ref="AH5716">_xlfn.IFS(
X5716&lt;=20, "&lt;20",
AND(X5716&gt;=20, X5716&lt;50), "20-50",
AND(X5716&gt;=50, X5716&lt;100), "50-100",
X5716&gt;=100, "&gt;100"
)</f>
        <v>50-100</v>
      </c>
      <c r="AI5716">
        <f t="shared" si="179"/>
        <v>0</v>
      </c>
      <c r="AJ5716" t="str" cm="1">
        <f t="array" ref="AJ5716">_xlfn.IFS(
C5716&lt;=20, "&lt;20",
AND(C5716&gt;=20, C5716&lt;35), "20-35",
AND(C5716&gt;=35, C5716&lt;50), "35-50",
C5716&gt;=50, "50-100"
)</f>
        <v>50-100</v>
      </c>
      <c r="AK5716" t="str" cm="1">
        <f t="array" ref="AK5716">_xlfn.IFS(
G5716&lt;6, "&lt;6",
AND(G5716&gt;=6, G5716&lt;12), "6-12",
AND(G5716&gt;=12, G5716&lt;18), "12-18",  AND(G5716&gt;=18, G5716&lt;24), "18-24", G5716&gt;=24, "24-36")</f>
        <v>24-36</v>
      </c>
    </row>
    <row r="5717" spans="1:37" x14ac:dyDescent="0.3">
      <c r="A5717" t="s">
        <v>5817</v>
      </c>
      <c r="B5717" t="s">
        <v>33</v>
      </c>
      <c r="C5717">
        <v>57</v>
      </c>
      <c r="D5717" t="s">
        <v>34</v>
      </c>
      <c r="E5717" t="s">
        <v>124</v>
      </c>
      <c r="F5717">
        <v>14</v>
      </c>
      <c r="G5717">
        <v>2</v>
      </c>
      <c r="H5717" t="s">
        <v>36</v>
      </c>
      <c r="I5717" t="s">
        <v>37</v>
      </c>
      <c r="J5717" t="s">
        <v>37</v>
      </c>
      <c r="K5717" t="s">
        <v>37</v>
      </c>
      <c r="L5717" t="s">
        <v>38</v>
      </c>
      <c r="M5717" t="s">
        <v>34</v>
      </c>
      <c r="N5717" t="s">
        <v>34</v>
      </c>
      <c r="O5717" t="s">
        <v>34</v>
      </c>
      <c r="P5717" t="s">
        <v>34</v>
      </c>
      <c r="Q5717" t="s">
        <v>37</v>
      </c>
      <c r="R5717" t="s">
        <v>34</v>
      </c>
      <c r="S5717" t="s">
        <v>34</v>
      </c>
      <c r="T5717" t="s">
        <v>34</v>
      </c>
      <c r="U5717" t="s">
        <v>46</v>
      </c>
      <c r="V5717" t="s">
        <v>34</v>
      </c>
      <c r="W5717" t="s">
        <v>51</v>
      </c>
      <c r="X5717">
        <v>60.35</v>
      </c>
      <c r="Y5717">
        <v>1404.65</v>
      </c>
      <c r="Z5717">
        <v>0</v>
      </c>
      <c r="AA5717">
        <v>10</v>
      </c>
      <c r="AB5717">
        <v>646.75</v>
      </c>
      <c r="AC5717">
        <v>2061.4</v>
      </c>
      <c r="AD5717" t="s">
        <v>41</v>
      </c>
      <c r="AE5717" t="s">
        <v>42</v>
      </c>
      <c r="AF5717" t="s">
        <v>42</v>
      </c>
      <c r="AG5717">
        <f t="shared" si="178"/>
        <v>0</v>
      </c>
      <c r="AH5717" t="str" cm="1">
        <f t="array" ref="AH5717">_xlfn.IFS(
X5717&lt;=20, "&lt;20",
AND(X5717&gt;=20, X5717&lt;50), "20-50",
AND(X5717&gt;=50, X5717&lt;100), "50-100",
X5717&gt;=100, "&gt;100"
)</f>
        <v>50-100</v>
      </c>
      <c r="AI5717">
        <f t="shared" si="179"/>
        <v>0</v>
      </c>
      <c r="AJ5717" t="str" cm="1">
        <f t="array" ref="AJ5717">_xlfn.IFS(
C5717&lt;=20, "&lt;20",
AND(C5717&gt;=20, C5717&lt;35), "20-35",
AND(C5717&gt;=35, C5717&lt;50), "35-50",
C5717&gt;=50, "50-100"
)</f>
        <v>50-100</v>
      </c>
      <c r="AK5717" t="str" cm="1">
        <f t="array" ref="AK5717">_xlfn.IFS(
G5717&lt;6, "&lt;6",
AND(G5717&gt;=6, G5717&lt;12), "6-12",
AND(G5717&gt;=12, G5717&lt;18), "12-18",  AND(G5717&gt;=18, G5717&lt;24), "18-24", G5717&gt;=24, "24-36")</f>
        <v>&lt;6</v>
      </c>
    </row>
    <row r="5718" spans="1:37" x14ac:dyDescent="0.3">
      <c r="A5718" t="s">
        <v>5818</v>
      </c>
      <c r="B5718" t="s">
        <v>33</v>
      </c>
      <c r="C5718">
        <v>47</v>
      </c>
      <c r="D5718" t="s">
        <v>37</v>
      </c>
      <c r="E5718" t="s">
        <v>90</v>
      </c>
      <c r="F5718">
        <v>9</v>
      </c>
      <c r="G5718">
        <v>19</v>
      </c>
      <c r="H5718" t="s">
        <v>49</v>
      </c>
      <c r="I5718" t="s">
        <v>37</v>
      </c>
      <c r="J5718" t="s">
        <v>34</v>
      </c>
      <c r="K5718" t="s">
        <v>34</v>
      </c>
      <c r="L5718" t="s">
        <v>34</v>
      </c>
      <c r="M5718" t="s">
        <v>34</v>
      </c>
      <c r="N5718" t="s">
        <v>34</v>
      </c>
      <c r="O5718" t="s">
        <v>34</v>
      </c>
      <c r="P5718" t="s">
        <v>34</v>
      </c>
      <c r="Q5718" t="s">
        <v>34</v>
      </c>
      <c r="R5718" t="s">
        <v>34</v>
      </c>
      <c r="S5718" t="s">
        <v>34</v>
      </c>
      <c r="T5718" t="s">
        <v>34</v>
      </c>
      <c r="U5718" t="s">
        <v>46</v>
      </c>
      <c r="V5718" t="s">
        <v>34</v>
      </c>
      <c r="W5718" t="s">
        <v>40</v>
      </c>
      <c r="X5718">
        <v>20.25</v>
      </c>
      <c r="Y5718">
        <v>20.25</v>
      </c>
      <c r="Z5718">
        <v>0</v>
      </c>
      <c r="AA5718">
        <v>0</v>
      </c>
      <c r="AB5718">
        <v>40.46</v>
      </c>
      <c r="AC5718">
        <v>60.71</v>
      </c>
      <c r="AD5718" t="s">
        <v>85</v>
      </c>
      <c r="AE5718" t="s">
        <v>42</v>
      </c>
      <c r="AF5718" t="s">
        <v>42</v>
      </c>
      <c r="AG5718">
        <f t="shared" si="178"/>
        <v>0</v>
      </c>
      <c r="AH5718" t="str" cm="1">
        <f t="array" ref="AH5718">_xlfn.IFS(
X5718&lt;=20, "&lt;20",
AND(X5718&gt;=20, X5718&lt;50), "20-50",
AND(X5718&gt;=50, X5718&lt;100), "50-100",
X5718&gt;=100, "&gt;100"
)</f>
        <v>20-50</v>
      </c>
      <c r="AI5718">
        <f t="shared" si="179"/>
        <v>1</v>
      </c>
      <c r="AJ5718" t="str" cm="1">
        <f t="array" ref="AJ5718">_xlfn.IFS(
C5718&lt;=20, "&lt;20",
AND(C5718&gt;=20, C5718&lt;35), "20-35",
AND(C5718&gt;=35, C5718&lt;50), "35-50",
C5718&gt;=50, "50-100"
)</f>
        <v>35-50</v>
      </c>
      <c r="AK5718" t="str" cm="1">
        <f t="array" ref="AK5718">_xlfn.IFS(
G5718&lt;6, "&lt;6",
AND(G5718&gt;=6, G5718&lt;12), "6-12",
AND(G5718&gt;=12, G5718&lt;18), "12-18",  AND(G5718&gt;=18, G5718&lt;24), "18-24", G5718&gt;=24, "24-36")</f>
        <v>18-24</v>
      </c>
    </row>
    <row r="5719" spans="1:37" x14ac:dyDescent="0.3">
      <c r="A5719" t="s">
        <v>5819</v>
      </c>
      <c r="B5719" t="s">
        <v>33</v>
      </c>
      <c r="C5719">
        <v>37</v>
      </c>
      <c r="D5719" t="s">
        <v>34</v>
      </c>
      <c r="E5719" t="s">
        <v>45</v>
      </c>
      <c r="F5719">
        <v>4</v>
      </c>
      <c r="G5719">
        <v>34</v>
      </c>
      <c r="H5719" t="s">
        <v>36</v>
      </c>
      <c r="I5719" t="s">
        <v>37</v>
      </c>
      <c r="J5719" t="s">
        <v>34</v>
      </c>
      <c r="K5719" t="s">
        <v>34</v>
      </c>
      <c r="L5719" t="s">
        <v>34</v>
      </c>
      <c r="M5719" t="s">
        <v>34</v>
      </c>
      <c r="N5719" t="s">
        <v>34</v>
      </c>
      <c r="O5719" t="s">
        <v>34</v>
      </c>
      <c r="P5719" t="s">
        <v>34</v>
      </c>
      <c r="Q5719" t="s">
        <v>34</v>
      </c>
      <c r="R5719" t="s">
        <v>34</v>
      </c>
      <c r="S5719" t="s">
        <v>34</v>
      </c>
      <c r="T5719" t="s">
        <v>34</v>
      </c>
      <c r="U5719" t="s">
        <v>46</v>
      </c>
      <c r="V5719" t="s">
        <v>37</v>
      </c>
      <c r="W5719" t="s">
        <v>51</v>
      </c>
      <c r="X5719">
        <v>20.3</v>
      </c>
      <c r="Y5719">
        <v>470.6</v>
      </c>
      <c r="Z5719">
        <v>0</v>
      </c>
      <c r="AA5719">
        <v>0</v>
      </c>
      <c r="AB5719">
        <v>373.98</v>
      </c>
      <c r="AC5719">
        <v>844.58</v>
      </c>
      <c r="AD5719" t="s">
        <v>41</v>
      </c>
      <c r="AE5719" t="s">
        <v>42</v>
      </c>
      <c r="AF5719" t="s">
        <v>42</v>
      </c>
      <c r="AG5719">
        <f t="shared" si="178"/>
        <v>0</v>
      </c>
      <c r="AH5719" t="str" cm="1">
        <f t="array" ref="AH5719">_xlfn.IFS(
X5719&lt;=20, "&lt;20",
AND(X5719&gt;=20, X5719&lt;50), "20-50",
AND(X5719&gt;=50, X5719&lt;100), "50-100",
X5719&gt;=100, "&gt;100"
)</f>
        <v>20-50</v>
      </c>
      <c r="AI5719">
        <f t="shared" si="179"/>
        <v>0</v>
      </c>
      <c r="AJ5719" t="str" cm="1">
        <f t="array" ref="AJ5719">_xlfn.IFS(
C5719&lt;=20, "&lt;20",
AND(C5719&gt;=20, C5719&lt;35), "20-35",
AND(C5719&gt;=35, C5719&lt;50), "35-50",
C5719&gt;=50, "50-100"
)</f>
        <v>35-50</v>
      </c>
      <c r="AK5719" t="str" cm="1">
        <f t="array" ref="AK5719">_xlfn.IFS(
G5719&lt;6, "&lt;6",
AND(G5719&gt;=6, G5719&lt;12), "6-12",
AND(G5719&gt;=12, G5719&lt;18), "12-18",  AND(G5719&gt;=18, G5719&lt;24), "18-24", G5719&gt;=24, "24-36")</f>
        <v>24-36</v>
      </c>
    </row>
    <row r="5720" spans="1:37" x14ac:dyDescent="0.3">
      <c r="A5720" t="s">
        <v>5820</v>
      </c>
      <c r="B5720" t="s">
        <v>44</v>
      </c>
      <c r="C5720">
        <v>75</v>
      </c>
      <c r="D5720" t="s">
        <v>34</v>
      </c>
      <c r="E5720" t="s">
        <v>56</v>
      </c>
      <c r="F5720">
        <v>7</v>
      </c>
      <c r="G5720">
        <v>30</v>
      </c>
      <c r="H5720" t="s">
        <v>66</v>
      </c>
      <c r="I5720" t="s">
        <v>34</v>
      </c>
      <c r="J5720" t="s">
        <v>34</v>
      </c>
      <c r="K5720" t="s">
        <v>37</v>
      </c>
      <c r="L5720" t="s">
        <v>72</v>
      </c>
      <c r="M5720" t="s">
        <v>37</v>
      </c>
      <c r="N5720" t="s">
        <v>37</v>
      </c>
      <c r="O5720" t="s">
        <v>37</v>
      </c>
      <c r="P5720" t="s">
        <v>37</v>
      </c>
      <c r="Q5720" t="s">
        <v>37</v>
      </c>
      <c r="R5720" t="s">
        <v>37</v>
      </c>
      <c r="S5720" t="s">
        <v>34</v>
      </c>
      <c r="T5720" t="s">
        <v>37</v>
      </c>
      <c r="U5720" t="s">
        <v>67</v>
      </c>
      <c r="V5720" t="s">
        <v>37</v>
      </c>
      <c r="W5720" t="s">
        <v>51</v>
      </c>
      <c r="X5720">
        <v>64.8</v>
      </c>
      <c r="Y5720">
        <v>4732.3500000000004</v>
      </c>
      <c r="Z5720">
        <v>0</v>
      </c>
      <c r="AA5720">
        <v>0</v>
      </c>
      <c r="AB5720">
        <v>0</v>
      </c>
      <c r="AC5720">
        <v>4732.3500000000004</v>
      </c>
      <c r="AD5720" t="s">
        <v>41</v>
      </c>
      <c r="AE5720" t="s">
        <v>42</v>
      </c>
      <c r="AF5720" t="s">
        <v>42</v>
      </c>
      <c r="AG5720">
        <f t="shared" si="178"/>
        <v>0</v>
      </c>
      <c r="AH5720" t="str" cm="1">
        <f t="array" ref="AH5720">_xlfn.IFS(
X5720&lt;=20, "&lt;20",
AND(X5720&gt;=20, X5720&lt;50), "20-50",
AND(X5720&gt;=50, X5720&lt;100), "50-100",
X5720&gt;=100, "&gt;100"
)</f>
        <v>50-100</v>
      </c>
      <c r="AI5720">
        <f t="shared" si="179"/>
        <v>0</v>
      </c>
      <c r="AJ5720" t="str" cm="1">
        <f t="array" ref="AJ5720">_xlfn.IFS(
C5720&lt;=20, "&lt;20",
AND(C5720&gt;=20, C5720&lt;35), "20-35",
AND(C5720&gt;=35, C5720&lt;50), "35-50",
C5720&gt;=50, "50-100"
)</f>
        <v>50-100</v>
      </c>
      <c r="AK5720" t="str" cm="1">
        <f t="array" ref="AK5720">_xlfn.IFS(
G5720&lt;6, "&lt;6",
AND(G5720&gt;=6, G5720&lt;12), "6-12",
AND(G5720&gt;=12, G5720&lt;18), "12-18",  AND(G5720&gt;=18, G5720&lt;24), "18-24", G5720&gt;=24, "24-36")</f>
        <v>24-36</v>
      </c>
    </row>
    <row r="5721" spans="1:37" x14ac:dyDescent="0.3">
      <c r="A5721" t="s">
        <v>5821</v>
      </c>
      <c r="B5721" t="s">
        <v>44</v>
      </c>
      <c r="C5721">
        <v>40</v>
      </c>
      <c r="D5721" t="s">
        <v>34</v>
      </c>
      <c r="E5721" t="s">
        <v>56</v>
      </c>
      <c r="F5721">
        <v>15</v>
      </c>
      <c r="G5721">
        <v>11</v>
      </c>
      <c r="H5721" t="s">
        <v>57</v>
      </c>
      <c r="I5721" t="s">
        <v>37</v>
      </c>
      <c r="J5721" t="s">
        <v>34</v>
      </c>
      <c r="K5721" t="s">
        <v>37</v>
      </c>
      <c r="L5721" t="s">
        <v>38</v>
      </c>
      <c r="M5721" t="s">
        <v>37</v>
      </c>
      <c r="N5721" t="s">
        <v>34</v>
      </c>
      <c r="O5721" t="s">
        <v>34</v>
      </c>
      <c r="P5721" t="s">
        <v>34</v>
      </c>
      <c r="Q5721" t="s">
        <v>34</v>
      </c>
      <c r="R5721" t="s">
        <v>34</v>
      </c>
      <c r="S5721" t="s">
        <v>34</v>
      </c>
      <c r="T5721" t="s">
        <v>34</v>
      </c>
      <c r="U5721" t="s">
        <v>46</v>
      </c>
      <c r="V5721" t="s">
        <v>37</v>
      </c>
      <c r="W5721" t="s">
        <v>51</v>
      </c>
      <c r="X5721">
        <v>49.2</v>
      </c>
      <c r="Y5721">
        <v>571.15</v>
      </c>
      <c r="Z5721">
        <v>0</v>
      </c>
      <c r="AA5721">
        <v>80</v>
      </c>
      <c r="AB5721">
        <v>114.96</v>
      </c>
      <c r="AC5721">
        <v>766.11</v>
      </c>
      <c r="AD5721" t="s">
        <v>41</v>
      </c>
      <c r="AE5721" t="s">
        <v>42</v>
      </c>
      <c r="AF5721" t="s">
        <v>42</v>
      </c>
      <c r="AG5721">
        <f t="shared" si="178"/>
        <v>0</v>
      </c>
      <c r="AH5721" t="str" cm="1">
        <f t="array" ref="AH5721">_xlfn.IFS(
X5721&lt;=20, "&lt;20",
AND(X5721&gt;=20, X5721&lt;50), "20-50",
AND(X5721&gt;=50, X5721&lt;100), "50-100",
X5721&gt;=100, "&gt;100"
)</f>
        <v>20-50</v>
      </c>
      <c r="AI5721">
        <f t="shared" si="179"/>
        <v>0</v>
      </c>
      <c r="AJ5721" t="str" cm="1">
        <f t="array" ref="AJ5721">_xlfn.IFS(
C5721&lt;=20, "&lt;20",
AND(C5721&gt;=20, C5721&lt;35), "20-35",
AND(C5721&gt;=35, C5721&lt;50), "35-50",
C5721&gt;=50, "50-100"
)</f>
        <v>35-50</v>
      </c>
      <c r="AK5721" t="str" cm="1">
        <f t="array" ref="AK5721">_xlfn.IFS(
G5721&lt;6, "&lt;6",
AND(G5721&gt;=6, G5721&lt;12), "6-12",
AND(G5721&gt;=12, G5721&lt;18), "12-18",  AND(G5721&gt;=18, G5721&lt;24), "18-24", G5721&gt;=24, "24-36")</f>
        <v>6-12</v>
      </c>
    </row>
    <row r="5722" spans="1:37" x14ac:dyDescent="0.3">
      <c r="A5722" t="s">
        <v>5822</v>
      </c>
      <c r="B5722" t="s">
        <v>44</v>
      </c>
      <c r="C5722">
        <v>55</v>
      </c>
      <c r="D5722" t="s">
        <v>34</v>
      </c>
      <c r="E5722" t="s">
        <v>64</v>
      </c>
      <c r="F5722">
        <v>7</v>
      </c>
      <c r="G5722">
        <v>32</v>
      </c>
      <c r="H5722" t="s">
        <v>57</v>
      </c>
      <c r="I5722" t="s">
        <v>34</v>
      </c>
      <c r="J5722" t="s">
        <v>34</v>
      </c>
      <c r="K5722" t="s">
        <v>37</v>
      </c>
      <c r="L5722" t="s">
        <v>72</v>
      </c>
      <c r="M5722" t="s">
        <v>34</v>
      </c>
      <c r="N5722" t="s">
        <v>37</v>
      </c>
      <c r="O5722" t="s">
        <v>37</v>
      </c>
      <c r="P5722" t="s">
        <v>34</v>
      </c>
      <c r="Q5722" t="s">
        <v>34</v>
      </c>
      <c r="R5722" t="s">
        <v>37</v>
      </c>
      <c r="S5722" t="s">
        <v>37</v>
      </c>
      <c r="T5722" t="s">
        <v>37</v>
      </c>
      <c r="U5722" t="s">
        <v>39</v>
      </c>
      <c r="V5722" t="s">
        <v>37</v>
      </c>
      <c r="W5722" t="s">
        <v>51</v>
      </c>
      <c r="X5722">
        <v>43.75</v>
      </c>
      <c r="Y5722">
        <v>903.6</v>
      </c>
      <c r="Z5722">
        <v>0</v>
      </c>
      <c r="AA5722">
        <v>0</v>
      </c>
      <c r="AB5722">
        <v>0</v>
      </c>
      <c r="AC5722">
        <v>903.6</v>
      </c>
      <c r="AD5722" t="s">
        <v>52</v>
      </c>
      <c r="AE5722" t="s">
        <v>58</v>
      </c>
      <c r="AF5722" t="s">
        <v>62</v>
      </c>
      <c r="AG5722">
        <f t="shared" si="178"/>
        <v>1</v>
      </c>
      <c r="AH5722" t="str" cm="1">
        <f t="array" ref="AH5722">_xlfn.IFS(
X5722&lt;=20, "&lt;20",
AND(X5722&gt;=20, X5722&lt;50), "20-50",
AND(X5722&gt;=50, X5722&lt;100), "50-100",
X5722&gt;=100, "&gt;100"
)</f>
        <v>20-50</v>
      </c>
      <c r="AI5722">
        <f t="shared" si="179"/>
        <v>0</v>
      </c>
      <c r="AJ5722" t="str" cm="1">
        <f t="array" ref="AJ5722">_xlfn.IFS(
C5722&lt;=20, "&lt;20",
AND(C5722&gt;=20, C5722&lt;35), "20-35",
AND(C5722&gt;=35, C5722&lt;50), "35-50",
C5722&gt;=50, "50-100"
)</f>
        <v>50-100</v>
      </c>
      <c r="AK5722" t="str" cm="1">
        <f t="array" ref="AK5722">_xlfn.IFS(
G5722&lt;6, "&lt;6",
AND(G5722&gt;=6, G5722&lt;12), "6-12",
AND(G5722&gt;=12, G5722&lt;18), "12-18",  AND(G5722&gt;=18, G5722&lt;24), "18-24", G5722&gt;=24, "24-36")</f>
        <v>24-36</v>
      </c>
    </row>
    <row r="5723" spans="1:37" x14ac:dyDescent="0.3">
      <c r="A5723" t="s">
        <v>5823</v>
      </c>
      <c r="B5723" t="s">
        <v>33</v>
      </c>
      <c r="C5723">
        <v>46</v>
      </c>
      <c r="D5723" t="s">
        <v>37</v>
      </c>
      <c r="E5723" t="s">
        <v>56</v>
      </c>
      <c r="F5723">
        <v>12</v>
      </c>
      <c r="G5723">
        <v>11</v>
      </c>
      <c r="H5723" t="s">
        <v>36</v>
      </c>
      <c r="I5723" t="s">
        <v>37</v>
      </c>
      <c r="J5723" t="s">
        <v>37</v>
      </c>
      <c r="K5723" t="s">
        <v>37</v>
      </c>
      <c r="L5723" t="s">
        <v>50</v>
      </c>
      <c r="M5723" t="s">
        <v>37</v>
      </c>
      <c r="N5723" t="s">
        <v>37</v>
      </c>
      <c r="O5723" t="s">
        <v>37</v>
      </c>
      <c r="P5723" t="s">
        <v>37</v>
      </c>
      <c r="Q5723" t="s">
        <v>37</v>
      </c>
      <c r="R5723" t="s">
        <v>37</v>
      </c>
      <c r="S5723" t="s">
        <v>37</v>
      </c>
      <c r="T5723" t="s">
        <v>34</v>
      </c>
      <c r="U5723" t="s">
        <v>67</v>
      </c>
      <c r="V5723" t="s">
        <v>34</v>
      </c>
      <c r="W5723" t="s">
        <v>51</v>
      </c>
      <c r="X5723">
        <v>114.55</v>
      </c>
      <c r="Y5723">
        <v>8306.0499999999993</v>
      </c>
      <c r="Z5723">
        <v>21.6</v>
      </c>
      <c r="AA5723">
        <v>40</v>
      </c>
      <c r="AB5723">
        <v>1576.08</v>
      </c>
      <c r="AC5723">
        <v>9900.5300000000007</v>
      </c>
      <c r="AD5723" t="s">
        <v>41</v>
      </c>
      <c r="AE5723" t="s">
        <v>42</v>
      </c>
      <c r="AF5723" t="s">
        <v>42</v>
      </c>
      <c r="AG5723">
        <f t="shared" si="178"/>
        <v>0</v>
      </c>
      <c r="AH5723" t="str" cm="1">
        <f t="array" ref="AH5723">_xlfn.IFS(
X5723&lt;=20, "&lt;20",
AND(X5723&gt;=20, X5723&lt;50), "20-50",
AND(X5723&gt;=50, X5723&lt;100), "50-100",
X5723&gt;=100, "&gt;100"
)</f>
        <v>&gt;100</v>
      </c>
      <c r="AI5723">
        <f t="shared" si="179"/>
        <v>0</v>
      </c>
      <c r="AJ5723" t="str" cm="1">
        <f t="array" ref="AJ5723">_xlfn.IFS(
C5723&lt;=20, "&lt;20",
AND(C5723&gt;=20, C5723&lt;35), "20-35",
AND(C5723&gt;=35, C5723&lt;50), "35-50",
C5723&gt;=50, "50-100"
)</f>
        <v>35-50</v>
      </c>
      <c r="AK5723" t="str" cm="1">
        <f t="array" ref="AK5723">_xlfn.IFS(
G5723&lt;6, "&lt;6",
AND(G5723&gt;=6, G5723&lt;12), "6-12",
AND(G5723&gt;=12, G5723&lt;18), "12-18",  AND(G5723&gt;=18, G5723&lt;24), "18-24", G5723&gt;=24, "24-36")</f>
        <v>6-12</v>
      </c>
    </row>
    <row r="5724" spans="1:37" x14ac:dyDescent="0.3">
      <c r="A5724" t="s">
        <v>5824</v>
      </c>
      <c r="B5724" t="s">
        <v>44</v>
      </c>
      <c r="C5724">
        <v>40</v>
      </c>
      <c r="D5724" t="s">
        <v>34</v>
      </c>
      <c r="E5724" t="s">
        <v>69</v>
      </c>
      <c r="F5724">
        <v>1</v>
      </c>
      <c r="G5724">
        <v>15</v>
      </c>
      <c r="H5724" t="s">
        <v>36</v>
      </c>
      <c r="I5724" t="s">
        <v>37</v>
      </c>
      <c r="J5724" t="s">
        <v>37</v>
      </c>
      <c r="K5724" t="s">
        <v>34</v>
      </c>
      <c r="L5724" t="s">
        <v>34</v>
      </c>
      <c r="M5724" t="s">
        <v>34</v>
      </c>
      <c r="N5724" t="s">
        <v>34</v>
      </c>
      <c r="O5724" t="s">
        <v>34</v>
      </c>
      <c r="P5724" t="s">
        <v>34</v>
      </c>
      <c r="Q5724" t="s">
        <v>34</v>
      </c>
      <c r="R5724" t="s">
        <v>34</v>
      </c>
      <c r="S5724" t="s">
        <v>34</v>
      </c>
      <c r="T5724" t="s">
        <v>34</v>
      </c>
      <c r="U5724" t="s">
        <v>67</v>
      </c>
      <c r="V5724" t="s">
        <v>37</v>
      </c>
      <c r="W5724" t="s">
        <v>51</v>
      </c>
      <c r="X5724">
        <v>26</v>
      </c>
      <c r="Y5724">
        <v>2006.95</v>
      </c>
      <c r="Z5724">
        <v>0</v>
      </c>
      <c r="AA5724">
        <v>0</v>
      </c>
      <c r="AB5724">
        <v>990.5</v>
      </c>
      <c r="AC5724">
        <v>2997.45</v>
      </c>
      <c r="AD5724" t="s">
        <v>41</v>
      </c>
      <c r="AE5724" t="s">
        <v>42</v>
      </c>
      <c r="AF5724" t="s">
        <v>42</v>
      </c>
      <c r="AG5724">
        <f t="shared" si="178"/>
        <v>0</v>
      </c>
      <c r="AH5724" t="str" cm="1">
        <f t="array" ref="AH5724">_xlfn.IFS(
X5724&lt;=20, "&lt;20",
AND(X5724&gt;=20, X5724&lt;50), "20-50",
AND(X5724&gt;=50, X5724&lt;100), "50-100",
X5724&gt;=100, "&gt;100"
)</f>
        <v>20-50</v>
      </c>
      <c r="AI5724">
        <f t="shared" si="179"/>
        <v>0</v>
      </c>
      <c r="AJ5724" t="str" cm="1">
        <f t="array" ref="AJ5724">_xlfn.IFS(
C5724&lt;=20, "&lt;20",
AND(C5724&gt;=20, C5724&lt;35), "20-35",
AND(C5724&gt;=35, C5724&lt;50), "35-50",
C5724&gt;=50, "50-100"
)</f>
        <v>35-50</v>
      </c>
      <c r="AK5724" t="str" cm="1">
        <f t="array" ref="AK5724">_xlfn.IFS(
G5724&lt;6, "&lt;6",
AND(G5724&gt;=6, G5724&lt;12), "6-12",
AND(G5724&gt;=12, G5724&lt;18), "12-18",  AND(G5724&gt;=18, G5724&lt;24), "18-24", G5724&gt;=24, "24-36")</f>
        <v>12-18</v>
      </c>
    </row>
    <row r="5725" spans="1:37" x14ac:dyDescent="0.3">
      <c r="A5725" t="s">
        <v>5825</v>
      </c>
      <c r="B5725" t="s">
        <v>33</v>
      </c>
      <c r="C5725">
        <v>42</v>
      </c>
      <c r="D5725" t="s">
        <v>34</v>
      </c>
      <c r="E5725" t="s">
        <v>82</v>
      </c>
      <c r="F5725">
        <v>14</v>
      </c>
      <c r="G5725">
        <v>5</v>
      </c>
      <c r="H5725" t="s">
        <v>36</v>
      </c>
      <c r="I5725" t="s">
        <v>34</v>
      </c>
      <c r="J5725" t="s">
        <v>34</v>
      </c>
      <c r="K5725" t="s">
        <v>37</v>
      </c>
      <c r="L5725" t="s">
        <v>72</v>
      </c>
      <c r="M5725" t="s">
        <v>37</v>
      </c>
      <c r="N5725" t="s">
        <v>37</v>
      </c>
      <c r="O5725" t="s">
        <v>37</v>
      </c>
      <c r="P5725" t="s">
        <v>37</v>
      </c>
      <c r="Q5725" t="s">
        <v>37</v>
      </c>
      <c r="R5725" t="s">
        <v>34</v>
      </c>
      <c r="S5725" t="s">
        <v>34</v>
      </c>
      <c r="T5725" t="s">
        <v>37</v>
      </c>
      <c r="U5725" t="s">
        <v>67</v>
      </c>
      <c r="V5725" t="s">
        <v>34</v>
      </c>
      <c r="W5725" t="s">
        <v>40</v>
      </c>
      <c r="X5725">
        <v>54.85</v>
      </c>
      <c r="Y5725">
        <v>916.15</v>
      </c>
      <c r="Z5725">
        <v>0</v>
      </c>
      <c r="AA5725">
        <v>0</v>
      </c>
      <c r="AB5725">
        <v>0</v>
      </c>
      <c r="AC5725">
        <v>916.15</v>
      </c>
      <c r="AD5725" t="s">
        <v>41</v>
      </c>
      <c r="AE5725" t="s">
        <v>42</v>
      </c>
      <c r="AF5725" t="s">
        <v>42</v>
      </c>
      <c r="AG5725">
        <f t="shared" si="178"/>
        <v>0</v>
      </c>
      <c r="AH5725" t="str" cm="1">
        <f t="array" ref="AH5725">_xlfn.IFS(
X5725&lt;=20, "&lt;20",
AND(X5725&gt;=20, X5725&lt;50), "20-50",
AND(X5725&gt;=50, X5725&lt;100), "50-100",
X5725&gt;=100, "&gt;100"
)</f>
        <v>50-100</v>
      </c>
      <c r="AI5725">
        <f t="shared" si="179"/>
        <v>0</v>
      </c>
      <c r="AJ5725" t="str" cm="1">
        <f t="array" ref="AJ5725">_xlfn.IFS(
C5725&lt;=20, "&lt;20",
AND(C5725&gt;=20, C5725&lt;35), "20-35",
AND(C5725&gt;=35, C5725&lt;50), "35-50",
C5725&gt;=50, "50-100"
)</f>
        <v>35-50</v>
      </c>
      <c r="AK5725" t="str" cm="1">
        <f t="array" ref="AK5725">_xlfn.IFS(
G5725&lt;6, "&lt;6",
AND(G5725&gt;=6, G5725&lt;12), "6-12",
AND(G5725&gt;=12, G5725&lt;18), "12-18",  AND(G5725&gt;=18, G5725&lt;24), "18-24", G5725&gt;=24, "24-36")</f>
        <v>&lt;6</v>
      </c>
    </row>
    <row r="5726" spans="1:37" x14ac:dyDescent="0.3">
      <c r="A5726" t="s">
        <v>5826</v>
      </c>
      <c r="B5726" t="s">
        <v>44</v>
      </c>
      <c r="C5726">
        <v>19</v>
      </c>
      <c r="D5726" t="s">
        <v>37</v>
      </c>
      <c r="E5726" t="s">
        <v>64</v>
      </c>
      <c r="F5726">
        <v>9</v>
      </c>
      <c r="G5726">
        <v>9</v>
      </c>
      <c r="H5726" t="s">
        <v>36</v>
      </c>
      <c r="I5726" t="s">
        <v>37</v>
      </c>
      <c r="J5726" t="s">
        <v>34</v>
      </c>
      <c r="K5726" t="s">
        <v>37</v>
      </c>
      <c r="L5726" t="s">
        <v>50</v>
      </c>
      <c r="M5726" t="s">
        <v>34</v>
      </c>
      <c r="N5726" t="s">
        <v>34</v>
      </c>
      <c r="O5726" t="s">
        <v>34</v>
      </c>
      <c r="P5726" t="s">
        <v>34</v>
      </c>
      <c r="Q5726" t="s">
        <v>37</v>
      </c>
      <c r="R5726" t="s">
        <v>34</v>
      </c>
      <c r="S5726" t="s">
        <v>34</v>
      </c>
      <c r="T5726" t="s">
        <v>34</v>
      </c>
      <c r="U5726" t="s">
        <v>46</v>
      </c>
      <c r="V5726" t="s">
        <v>37</v>
      </c>
      <c r="W5726" t="s">
        <v>40</v>
      </c>
      <c r="X5726">
        <v>80</v>
      </c>
      <c r="Y5726">
        <v>1706.45</v>
      </c>
      <c r="Z5726">
        <v>0</v>
      </c>
      <c r="AA5726">
        <v>50</v>
      </c>
      <c r="AB5726">
        <v>992.2</v>
      </c>
      <c r="AC5726">
        <v>2748.65</v>
      </c>
      <c r="AD5726" t="s">
        <v>41</v>
      </c>
      <c r="AE5726" t="s">
        <v>42</v>
      </c>
      <c r="AF5726" t="s">
        <v>42</v>
      </c>
      <c r="AG5726">
        <f t="shared" si="178"/>
        <v>0</v>
      </c>
      <c r="AH5726" t="str" cm="1">
        <f t="array" ref="AH5726">_xlfn.IFS(
X5726&lt;=20, "&lt;20",
AND(X5726&gt;=20, X5726&lt;50), "20-50",
AND(X5726&gt;=50, X5726&lt;100), "50-100",
X5726&gt;=100, "&gt;100"
)</f>
        <v>50-100</v>
      </c>
      <c r="AI5726">
        <f t="shared" si="179"/>
        <v>0</v>
      </c>
      <c r="AJ5726" t="str" cm="1">
        <f t="array" ref="AJ5726">_xlfn.IFS(
C5726&lt;=20, "&lt;20",
AND(C5726&gt;=20, C5726&lt;35), "20-35",
AND(C5726&gt;=35, C5726&lt;50), "35-50",
C5726&gt;=50, "50-100"
)</f>
        <v>&lt;20</v>
      </c>
      <c r="AK5726" t="str" cm="1">
        <f t="array" ref="AK5726">_xlfn.IFS(
G5726&lt;6, "&lt;6",
AND(G5726&gt;=6, G5726&lt;12), "6-12",
AND(G5726&gt;=12, G5726&lt;18), "12-18",  AND(G5726&gt;=18, G5726&lt;24), "18-24", G5726&gt;=24, "24-36")</f>
        <v>6-12</v>
      </c>
    </row>
    <row r="5727" spans="1:37" x14ac:dyDescent="0.3">
      <c r="A5727" t="s">
        <v>5827</v>
      </c>
      <c r="B5727" t="s">
        <v>33</v>
      </c>
      <c r="C5727">
        <v>28</v>
      </c>
      <c r="D5727" t="s">
        <v>34</v>
      </c>
      <c r="E5727" t="s">
        <v>164</v>
      </c>
      <c r="F5727">
        <v>3</v>
      </c>
      <c r="G5727">
        <v>27</v>
      </c>
      <c r="H5727" t="s">
        <v>36</v>
      </c>
      <c r="I5727" t="s">
        <v>37</v>
      </c>
      <c r="J5727" t="s">
        <v>34</v>
      </c>
      <c r="K5727" t="s">
        <v>37</v>
      </c>
      <c r="L5727" t="s">
        <v>50</v>
      </c>
      <c r="M5727" t="s">
        <v>37</v>
      </c>
      <c r="N5727" t="s">
        <v>34</v>
      </c>
      <c r="O5727" t="s">
        <v>37</v>
      </c>
      <c r="P5727" t="s">
        <v>34</v>
      </c>
      <c r="Q5727" t="s">
        <v>34</v>
      </c>
      <c r="R5727" t="s">
        <v>37</v>
      </c>
      <c r="S5727" t="s">
        <v>37</v>
      </c>
      <c r="T5727" t="s">
        <v>37</v>
      </c>
      <c r="U5727" t="s">
        <v>46</v>
      </c>
      <c r="V5727" t="s">
        <v>37</v>
      </c>
      <c r="W5727" t="s">
        <v>40</v>
      </c>
      <c r="X5727">
        <v>90.35</v>
      </c>
      <c r="Y5727">
        <v>434.5</v>
      </c>
      <c r="Z5727">
        <v>17.329999999999998</v>
      </c>
      <c r="AA5727">
        <v>0</v>
      </c>
      <c r="AB5727">
        <v>75.05</v>
      </c>
      <c r="AC5727">
        <v>492.22</v>
      </c>
      <c r="AD5727" t="s">
        <v>41</v>
      </c>
      <c r="AE5727" t="s">
        <v>42</v>
      </c>
      <c r="AF5727" t="s">
        <v>42</v>
      </c>
      <c r="AG5727">
        <f t="shared" si="178"/>
        <v>0</v>
      </c>
      <c r="AH5727" t="str" cm="1">
        <f t="array" ref="AH5727">_xlfn.IFS(
X5727&lt;=20, "&lt;20",
AND(X5727&gt;=20, X5727&lt;50), "20-50",
AND(X5727&gt;=50, X5727&lt;100), "50-100",
X5727&gt;=100, "&gt;100"
)</f>
        <v>50-100</v>
      </c>
      <c r="AI5727">
        <f t="shared" si="179"/>
        <v>0</v>
      </c>
      <c r="AJ5727" t="str" cm="1">
        <f t="array" ref="AJ5727">_xlfn.IFS(
C5727&lt;=20, "&lt;20",
AND(C5727&gt;=20, C5727&lt;35), "20-35",
AND(C5727&gt;=35, C5727&lt;50), "35-50",
C5727&gt;=50, "50-100"
)</f>
        <v>20-35</v>
      </c>
      <c r="AK5727" t="str" cm="1">
        <f t="array" ref="AK5727">_xlfn.IFS(
G5727&lt;6, "&lt;6",
AND(G5727&gt;=6, G5727&lt;12), "6-12",
AND(G5727&gt;=12, G5727&lt;18), "12-18",  AND(G5727&gt;=18, G5727&lt;24), "18-24", G5727&gt;=24, "24-36")</f>
        <v>24-36</v>
      </c>
    </row>
    <row r="5728" spans="1:37" x14ac:dyDescent="0.3">
      <c r="A5728" t="s">
        <v>5828</v>
      </c>
      <c r="B5728" t="s">
        <v>33</v>
      </c>
      <c r="C5728">
        <v>44</v>
      </c>
      <c r="D5728" t="s">
        <v>37</v>
      </c>
      <c r="E5728" t="s">
        <v>103</v>
      </c>
      <c r="F5728">
        <v>13</v>
      </c>
      <c r="G5728">
        <v>16</v>
      </c>
      <c r="H5728" t="s">
        <v>66</v>
      </c>
      <c r="I5728" t="s">
        <v>37</v>
      </c>
      <c r="J5728" t="s">
        <v>37</v>
      </c>
      <c r="K5728" t="s">
        <v>37</v>
      </c>
      <c r="L5728" t="s">
        <v>50</v>
      </c>
      <c r="M5728" t="s">
        <v>34</v>
      </c>
      <c r="N5728" t="s">
        <v>37</v>
      </c>
      <c r="O5728" t="s">
        <v>37</v>
      </c>
      <c r="P5728" t="s">
        <v>37</v>
      </c>
      <c r="Q5728" t="s">
        <v>37</v>
      </c>
      <c r="R5728" t="s">
        <v>37</v>
      </c>
      <c r="S5728" t="s">
        <v>37</v>
      </c>
      <c r="T5728" t="s">
        <v>34</v>
      </c>
      <c r="U5728" t="s">
        <v>39</v>
      </c>
      <c r="V5728" t="s">
        <v>37</v>
      </c>
      <c r="W5728" t="s">
        <v>51</v>
      </c>
      <c r="X5728">
        <v>108.75</v>
      </c>
      <c r="Y5728">
        <v>7493.05</v>
      </c>
      <c r="Z5728">
        <v>0</v>
      </c>
      <c r="AA5728">
        <v>100</v>
      </c>
      <c r="AB5728">
        <v>3205.05</v>
      </c>
      <c r="AC5728">
        <v>10798.1</v>
      </c>
      <c r="AD5728" t="s">
        <v>41</v>
      </c>
      <c r="AE5728" t="s">
        <v>42</v>
      </c>
      <c r="AF5728" t="s">
        <v>42</v>
      </c>
      <c r="AG5728">
        <f t="shared" si="178"/>
        <v>0</v>
      </c>
      <c r="AH5728" t="str" cm="1">
        <f t="array" ref="AH5728">_xlfn.IFS(
X5728&lt;=20, "&lt;20",
AND(X5728&gt;=20, X5728&lt;50), "20-50",
AND(X5728&gt;=50, X5728&lt;100), "50-100",
X5728&gt;=100, "&gt;100"
)</f>
        <v>&gt;100</v>
      </c>
      <c r="AI5728">
        <f t="shared" si="179"/>
        <v>0</v>
      </c>
      <c r="AJ5728" t="str" cm="1">
        <f t="array" ref="AJ5728">_xlfn.IFS(
C5728&lt;=20, "&lt;20",
AND(C5728&gt;=20, C5728&lt;35), "20-35",
AND(C5728&gt;=35, C5728&lt;50), "35-50",
C5728&gt;=50, "50-100"
)</f>
        <v>35-50</v>
      </c>
      <c r="AK5728" t="str" cm="1">
        <f t="array" ref="AK5728">_xlfn.IFS(
G5728&lt;6, "&lt;6",
AND(G5728&gt;=6, G5728&lt;12), "6-12",
AND(G5728&gt;=12, G5728&lt;18), "12-18",  AND(G5728&gt;=18, G5728&lt;24), "18-24", G5728&gt;=24, "24-36")</f>
        <v>12-18</v>
      </c>
    </row>
    <row r="5729" spans="1:37" x14ac:dyDescent="0.3">
      <c r="A5729" t="s">
        <v>5829</v>
      </c>
      <c r="B5729" t="s">
        <v>44</v>
      </c>
      <c r="C5729">
        <v>66</v>
      </c>
      <c r="D5729" t="s">
        <v>34</v>
      </c>
      <c r="E5729" t="s">
        <v>45</v>
      </c>
      <c r="F5729">
        <v>3</v>
      </c>
      <c r="G5729">
        <v>1</v>
      </c>
      <c r="H5729" t="s">
        <v>70</v>
      </c>
      <c r="I5729" t="s">
        <v>37</v>
      </c>
      <c r="J5729" t="s">
        <v>34</v>
      </c>
      <c r="K5729" t="s">
        <v>34</v>
      </c>
      <c r="L5729" t="s">
        <v>34</v>
      </c>
      <c r="M5729" t="s">
        <v>34</v>
      </c>
      <c r="N5729" t="s">
        <v>34</v>
      </c>
      <c r="O5729" t="s">
        <v>34</v>
      </c>
      <c r="P5729" t="s">
        <v>34</v>
      </c>
      <c r="Q5729" t="s">
        <v>34</v>
      </c>
      <c r="R5729" t="s">
        <v>34</v>
      </c>
      <c r="S5729" t="s">
        <v>34</v>
      </c>
      <c r="T5729" t="s">
        <v>34</v>
      </c>
      <c r="U5729" t="s">
        <v>67</v>
      </c>
      <c r="V5729" t="s">
        <v>34</v>
      </c>
      <c r="W5729" t="s">
        <v>40</v>
      </c>
      <c r="X5729">
        <v>20</v>
      </c>
      <c r="Y5729">
        <v>833.55</v>
      </c>
      <c r="Z5729">
        <v>0</v>
      </c>
      <c r="AA5729">
        <v>0</v>
      </c>
      <c r="AB5729">
        <v>131.88</v>
      </c>
      <c r="AC5729">
        <v>965.43</v>
      </c>
      <c r="AD5729" t="s">
        <v>41</v>
      </c>
      <c r="AE5729" t="s">
        <v>42</v>
      </c>
      <c r="AF5729" t="s">
        <v>42</v>
      </c>
      <c r="AG5729">
        <f t="shared" si="178"/>
        <v>0</v>
      </c>
      <c r="AH5729" t="str" cm="1">
        <f t="array" ref="AH5729">_xlfn.IFS(
X5729&lt;=20, "&lt;20",
AND(X5729&gt;=20, X5729&lt;50), "20-50",
AND(X5729&gt;=50, X5729&lt;100), "50-100",
X5729&gt;=100, "&gt;100"
)</f>
        <v>&lt;20</v>
      </c>
      <c r="AI5729">
        <f t="shared" si="179"/>
        <v>0</v>
      </c>
      <c r="AJ5729" t="str" cm="1">
        <f t="array" ref="AJ5729">_xlfn.IFS(
C5729&lt;=20, "&lt;20",
AND(C5729&gt;=20, C5729&lt;35), "20-35",
AND(C5729&gt;=35, C5729&lt;50), "35-50",
C5729&gt;=50, "50-100"
)</f>
        <v>50-100</v>
      </c>
      <c r="AK5729" t="str" cm="1">
        <f t="array" ref="AK5729">_xlfn.IFS(
G5729&lt;6, "&lt;6",
AND(G5729&gt;=6, G5729&lt;12), "6-12",
AND(G5729&gt;=12, G5729&lt;18), "12-18",  AND(G5729&gt;=18, G5729&lt;24), "18-24", G5729&gt;=24, "24-36")</f>
        <v>&lt;6</v>
      </c>
    </row>
    <row r="5730" spans="1:37" x14ac:dyDescent="0.3">
      <c r="A5730" t="s">
        <v>5830</v>
      </c>
      <c r="B5730" t="s">
        <v>44</v>
      </c>
      <c r="C5730">
        <v>41</v>
      </c>
      <c r="D5730" t="s">
        <v>34</v>
      </c>
      <c r="E5730" t="s">
        <v>74</v>
      </c>
      <c r="F5730">
        <v>13</v>
      </c>
      <c r="G5730">
        <v>2</v>
      </c>
      <c r="H5730" t="s">
        <v>36</v>
      </c>
      <c r="I5730" t="s">
        <v>37</v>
      </c>
      <c r="J5730" t="s">
        <v>34</v>
      </c>
      <c r="K5730" t="s">
        <v>37</v>
      </c>
      <c r="L5730" t="s">
        <v>50</v>
      </c>
      <c r="M5730" t="s">
        <v>34</v>
      </c>
      <c r="N5730" t="s">
        <v>34</v>
      </c>
      <c r="O5730" t="s">
        <v>37</v>
      </c>
      <c r="P5730" t="s">
        <v>37</v>
      </c>
      <c r="Q5730" t="s">
        <v>37</v>
      </c>
      <c r="R5730" t="s">
        <v>37</v>
      </c>
      <c r="S5730" t="s">
        <v>37</v>
      </c>
      <c r="T5730" t="s">
        <v>37</v>
      </c>
      <c r="U5730" t="s">
        <v>67</v>
      </c>
      <c r="V5730" t="s">
        <v>37</v>
      </c>
      <c r="W5730" t="s">
        <v>51</v>
      </c>
      <c r="X5730">
        <v>100.4</v>
      </c>
      <c r="Y5730">
        <v>4303.6499999999996</v>
      </c>
      <c r="Z5730">
        <v>0</v>
      </c>
      <c r="AA5730">
        <v>0</v>
      </c>
      <c r="AB5730">
        <v>529.20000000000005</v>
      </c>
      <c r="AC5730">
        <v>4832.8500000000004</v>
      </c>
      <c r="AD5730" t="s">
        <v>41</v>
      </c>
      <c r="AE5730" t="s">
        <v>42</v>
      </c>
      <c r="AF5730" t="s">
        <v>42</v>
      </c>
      <c r="AG5730">
        <f t="shared" si="178"/>
        <v>0</v>
      </c>
      <c r="AH5730" t="str" cm="1">
        <f t="array" ref="AH5730">_xlfn.IFS(
X5730&lt;=20, "&lt;20",
AND(X5730&gt;=20, X5730&lt;50), "20-50",
AND(X5730&gt;=50, X5730&lt;100), "50-100",
X5730&gt;=100, "&gt;100"
)</f>
        <v>&gt;100</v>
      </c>
      <c r="AI5730">
        <f t="shared" si="179"/>
        <v>0</v>
      </c>
      <c r="AJ5730" t="str" cm="1">
        <f t="array" ref="AJ5730">_xlfn.IFS(
C5730&lt;=20, "&lt;20",
AND(C5730&gt;=20, C5730&lt;35), "20-35",
AND(C5730&gt;=35, C5730&lt;50), "35-50",
C5730&gt;=50, "50-100"
)</f>
        <v>35-50</v>
      </c>
      <c r="AK5730" t="str" cm="1">
        <f t="array" ref="AK5730">_xlfn.IFS(
G5730&lt;6, "&lt;6",
AND(G5730&gt;=6, G5730&lt;12), "6-12",
AND(G5730&gt;=12, G5730&lt;18), "12-18",  AND(G5730&gt;=18, G5730&lt;24), "18-24", G5730&gt;=24, "24-36")</f>
        <v>&lt;6</v>
      </c>
    </row>
    <row r="5731" spans="1:37" x14ac:dyDescent="0.3">
      <c r="A5731" t="s">
        <v>5831</v>
      </c>
      <c r="B5731" t="s">
        <v>33</v>
      </c>
      <c r="C5731">
        <v>25</v>
      </c>
      <c r="D5731" t="s">
        <v>37</v>
      </c>
      <c r="E5731" t="s">
        <v>82</v>
      </c>
      <c r="F5731">
        <v>14</v>
      </c>
      <c r="G5731">
        <v>14</v>
      </c>
      <c r="H5731" t="s">
        <v>49</v>
      </c>
      <c r="I5731" t="s">
        <v>37</v>
      </c>
      <c r="J5731" t="s">
        <v>34</v>
      </c>
      <c r="K5731" t="s">
        <v>37</v>
      </c>
      <c r="L5731" t="s">
        <v>38</v>
      </c>
      <c r="M5731" t="s">
        <v>37</v>
      </c>
      <c r="N5731" t="s">
        <v>34</v>
      </c>
      <c r="O5731" t="s">
        <v>34</v>
      </c>
      <c r="P5731" t="s">
        <v>37</v>
      </c>
      <c r="Q5731" t="s">
        <v>34</v>
      </c>
      <c r="R5731" t="s">
        <v>34</v>
      </c>
      <c r="S5731" t="s">
        <v>37</v>
      </c>
      <c r="T5731" t="s">
        <v>37</v>
      </c>
      <c r="U5731" t="s">
        <v>46</v>
      </c>
      <c r="V5731" t="s">
        <v>37</v>
      </c>
      <c r="W5731" t="s">
        <v>40</v>
      </c>
      <c r="X5731">
        <v>55.75</v>
      </c>
      <c r="Y5731">
        <v>266.95</v>
      </c>
      <c r="Z5731">
        <v>0</v>
      </c>
      <c r="AA5731">
        <v>0</v>
      </c>
      <c r="AB5731">
        <v>154.6</v>
      </c>
      <c r="AC5731">
        <v>421.55</v>
      </c>
      <c r="AD5731" t="s">
        <v>41</v>
      </c>
      <c r="AE5731" t="s">
        <v>42</v>
      </c>
      <c r="AF5731" t="s">
        <v>42</v>
      </c>
      <c r="AG5731">
        <f t="shared" si="178"/>
        <v>0</v>
      </c>
      <c r="AH5731" t="str" cm="1">
        <f t="array" ref="AH5731">_xlfn.IFS(
X5731&lt;=20, "&lt;20",
AND(X5731&gt;=20, X5731&lt;50), "20-50",
AND(X5731&gt;=50, X5731&lt;100), "50-100",
X5731&gt;=100, "&gt;100"
)</f>
        <v>50-100</v>
      </c>
      <c r="AI5731">
        <f t="shared" si="179"/>
        <v>0</v>
      </c>
      <c r="AJ5731" t="str" cm="1">
        <f t="array" ref="AJ5731">_xlfn.IFS(
C5731&lt;=20, "&lt;20",
AND(C5731&gt;=20, C5731&lt;35), "20-35",
AND(C5731&gt;=35, C5731&lt;50), "35-50",
C5731&gt;=50, "50-100"
)</f>
        <v>20-35</v>
      </c>
      <c r="AK5731" t="str" cm="1">
        <f t="array" ref="AK5731">_xlfn.IFS(
G5731&lt;6, "&lt;6",
AND(G5731&gt;=6, G5731&lt;12), "6-12",
AND(G5731&gt;=12, G5731&lt;18), "12-18",  AND(G5731&gt;=18, G5731&lt;24), "18-24", G5731&gt;=24, "24-36")</f>
        <v>12-18</v>
      </c>
    </row>
    <row r="5732" spans="1:37" x14ac:dyDescent="0.3">
      <c r="A5732" t="s">
        <v>5832</v>
      </c>
      <c r="B5732" t="s">
        <v>44</v>
      </c>
      <c r="C5732">
        <v>20</v>
      </c>
      <c r="D5732" t="s">
        <v>37</v>
      </c>
      <c r="E5732" t="s">
        <v>114</v>
      </c>
      <c r="F5732">
        <v>5</v>
      </c>
      <c r="G5732">
        <v>9</v>
      </c>
      <c r="H5732" t="s">
        <v>36</v>
      </c>
      <c r="I5732" t="s">
        <v>37</v>
      </c>
      <c r="J5732" t="s">
        <v>37</v>
      </c>
      <c r="K5732" t="s">
        <v>37</v>
      </c>
      <c r="L5732" t="s">
        <v>72</v>
      </c>
      <c r="M5732" t="s">
        <v>37</v>
      </c>
      <c r="N5732" t="s">
        <v>37</v>
      </c>
      <c r="O5732" t="s">
        <v>34</v>
      </c>
      <c r="P5732" t="s">
        <v>37</v>
      </c>
      <c r="Q5732" t="s">
        <v>37</v>
      </c>
      <c r="R5732" t="s">
        <v>37</v>
      </c>
      <c r="S5732" t="s">
        <v>37</v>
      </c>
      <c r="T5732" t="s">
        <v>37</v>
      </c>
      <c r="U5732" t="s">
        <v>67</v>
      </c>
      <c r="V5732" t="s">
        <v>37</v>
      </c>
      <c r="W5732" t="s">
        <v>51</v>
      </c>
      <c r="X5732">
        <v>86.4</v>
      </c>
      <c r="Y5732">
        <v>6058.95</v>
      </c>
      <c r="Z5732">
        <v>0</v>
      </c>
      <c r="AA5732">
        <v>0</v>
      </c>
      <c r="AB5732">
        <v>1105.2</v>
      </c>
      <c r="AC5732">
        <v>7164.15</v>
      </c>
      <c r="AD5732" t="s">
        <v>41</v>
      </c>
      <c r="AE5732" t="s">
        <v>42</v>
      </c>
      <c r="AF5732" t="s">
        <v>42</v>
      </c>
      <c r="AG5732">
        <f t="shared" si="178"/>
        <v>0</v>
      </c>
      <c r="AH5732" t="str" cm="1">
        <f t="array" ref="AH5732">_xlfn.IFS(
X5732&lt;=20, "&lt;20",
AND(X5732&gt;=20, X5732&lt;50), "20-50",
AND(X5732&gt;=50, X5732&lt;100), "50-100",
X5732&gt;=100, "&gt;100"
)</f>
        <v>50-100</v>
      </c>
      <c r="AI5732">
        <f t="shared" si="179"/>
        <v>0</v>
      </c>
      <c r="AJ5732" t="str" cm="1">
        <f t="array" ref="AJ5732">_xlfn.IFS(
C5732&lt;=20, "&lt;20",
AND(C5732&gt;=20, C5732&lt;35), "20-35",
AND(C5732&gt;=35, C5732&lt;50), "35-50",
C5732&gt;=50, "50-100"
)</f>
        <v>&lt;20</v>
      </c>
      <c r="AK5732" t="str" cm="1">
        <f t="array" ref="AK5732">_xlfn.IFS(
G5732&lt;6, "&lt;6",
AND(G5732&gt;=6, G5732&lt;12), "6-12",
AND(G5732&gt;=12, G5732&lt;18), "12-18",  AND(G5732&gt;=18, G5732&lt;24), "18-24", G5732&gt;=24, "24-36")</f>
        <v>6-12</v>
      </c>
    </row>
    <row r="5733" spans="1:37" x14ac:dyDescent="0.3">
      <c r="A5733" t="s">
        <v>5833</v>
      </c>
      <c r="B5733" t="s">
        <v>33</v>
      </c>
      <c r="C5733">
        <v>55</v>
      </c>
      <c r="D5733" t="s">
        <v>37</v>
      </c>
      <c r="E5733" t="s">
        <v>76</v>
      </c>
      <c r="F5733">
        <v>8</v>
      </c>
      <c r="G5733">
        <v>25</v>
      </c>
      <c r="H5733" t="s">
        <v>36</v>
      </c>
      <c r="I5733" t="s">
        <v>37</v>
      </c>
      <c r="J5733" t="s">
        <v>37</v>
      </c>
      <c r="K5733" t="s">
        <v>34</v>
      </c>
      <c r="L5733" t="s">
        <v>34</v>
      </c>
      <c r="M5733" t="s">
        <v>34</v>
      </c>
      <c r="N5733" t="s">
        <v>34</v>
      </c>
      <c r="O5733" t="s">
        <v>34</v>
      </c>
      <c r="P5733" t="s">
        <v>34</v>
      </c>
      <c r="Q5733" t="s">
        <v>34</v>
      </c>
      <c r="R5733" t="s">
        <v>34</v>
      </c>
      <c r="S5733" t="s">
        <v>34</v>
      </c>
      <c r="T5733" t="s">
        <v>34</v>
      </c>
      <c r="U5733" t="s">
        <v>67</v>
      </c>
      <c r="V5733" t="s">
        <v>34</v>
      </c>
      <c r="W5733" t="s">
        <v>40</v>
      </c>
      <c r="X5733">
        <v>25</v>
      </c>
      <c r="Y5733">
        <v>1004.35</v>
      </c>
      <c r="Z5733">
        <v>0</v>
      </c>
      <c r="AA5733">
        <v>0</v>
      </c>
      <c r="AB5733">
        <v>1948.05</v>
      </c>
      <c r="AC5733">
        <v>2952.4</v>
      </c>
      <c r="AD5733" t="s">
        <v>41</v>
      </c>
      <c r="AE5733" t="s">
        <v>42</v>
      </c>
      <c r="AF5733" t="s">
        <v>42</v>
      </c>
      <c r="AG5733">
        <f t="shared" si="178"/>
        <v>0</v>
      </c>
      <c r="AH5733" t="str" cm="1">
        <f t="array" ref="AH5733">_xlfn.IFS(
X5733&lt;=20, "&lt;20",
AND(X5733&gt;=20, X5733&lt;50), "20-50",
AND(X5733&gt;=50, X5733&lt;100), "50-100",
X5733&gt;=100, "&gt;100"
)</f>
        <v>20-50</v>
      </c>
      <c r="AI5733">
        <f t="shared" si="179"/>
        <v>0</v>
      </c>
      <c r="AJ5733" t="str" cm="1">
        <f t="array" ref="AJ5733">_xlfn.IFS(
C5733&lt;=20, "&lt;20",
AND(C5733&gt;=20, C5733&lt;35), "20-35",
AND(C5733&gt;=35, C5733&lt;50), "35-50",
C5733&gt;=50, "50-100"
)</f>
        <v>50-100</v>
      </c>
      <c r="AK5733" t="str" cm="1">
        <f t="array" ref="AK5733">_xlfn.IFS(
G5733&lt;6, "&lt;6",
AND(G5733&gt;=6, G5733&lt;12), "6-12",
AND(G5733&gt;=12, G5733&lt;18), "12-18",  AND(G5733&gt;=18, G5733&lt;24), "18-24", G5733&gt;=24, "24-36")</f>
        <v>24-36</v>
      </c>
    </row>
    <row r="5734" spans="1:37" x14ac:dyDescent="0.3">
      <c r="A5734" t="s">
        <v>5834</v>
      </c>
      <c r="B5734" t="s">
        <v>44</v>
      </c>
      <c r="C5734">
        <v>31</v>
      </c>
      <c r="D5734" t="s">
        <v>37</v>
      </c>
      <c r="E5734" t="s">
        <v>35</v>
      </c>
      <c r="F5734">
        <v>11</v>
      </c>
      <c r="G5734">
        <v>36</v>
      </c>
      <c r="H5734" t="s">
        <v>36</v>
      </c>
      <c r="I5734" t="s">
        <v>37</v>
      </c>
      <c r="J5734" t="s">
        <v>34</v>
      </c>
      <c r="K5734" t="s">
        <v>37</v>
      </c>
      <c r="L5734" t="s">
        <v>72</v>
      </c>
      <c r="M5734" t="s">
        <v>37</v>
      </c>
      <c r="N5734" t="s">
        <v>34</v>
      </c>
      <c r="O5734" t="s">
        <v>37</v>
      </c>
      <c r="P5734" t="s">
        <v>37</v>
      </c>
      <c r="Q5734" t="s">
        <v>34</v>
      </c>
      <c r="R5734" t="s">
        <v>34</v>
      </c>
      <c r="S5734" t="s">
        <v>34</v>
      </c>
      <c r="T5734" t="s">
        <v>37</v>
      </c>
      <c r="U5734" t="s">
        <v>39</v>
      </c>
      <c r="V5734" t="s">
        <v>37</v>
      </c>
      <c r="W5734" t="s">
        <v>51</v>
      </c>
      <c r="X5734">
        <v>60.25</v>
      </c>
      <c r="Y5734">
        <v>1258.3499999999999</v>
      </c>
      <c r="Z5734">
        <v>0</v>
      </c>
      <c r="AA5734">
        <v>0</v>
      </c>
      <c r="AB5734">
        <v>155.61000000000001</v>
      </c>
      <c r="AC5734">
        <v>1413.96</v>
      </c>
      <c r="AD5734" t="s">
        <v>41</v>
      </c>
      <c r="AE5734" t="s">
        <v>42</v>
      </c>
      <c r="AF5734" t="s">
        <v>42</v>
      </c>
      <c r="AG5734">
        <f t="shared" si="178"/>
        <v>0</v>
      </c>
      <c r="AH5734" t="str" cm="1">
        <f t="array" ref="AH5734">_xlfn.IFS(
X5734&lt;=20, "&lt;20",
AND(X5734&gt;=20, X5734&lt;50), "20-50",
AND(X5734&gt;=50, X5734&lt;100), "50-100",
X5734&gt;=100, "&gt;100"
)</f>
        <v>50-100</v>
      </c>
      <c r="AI5734">
        <f t="shared" si="179"/>
        <v>0</v>
      </c>
      <c r="AJ5734" t="str" cm="1">
        <f t="array" ref="AJ5734">_xlfn.IFS(
C5734&lt;=20, "&lt;20",
AND(C5734&gt;=20, C5734&lt;35), "20-35",
AND(C5734&gt;=35, C5734&lt;50), "35-50",
C5734&gt;=50, "50-100"
)</f>
        <v>20-35</v>
      </c>
      <c r="AK5734" t="str" cm="1">
        <f t="array" ref="AK5734">_xlfn.IFS(
G5734&lt;6, "&lt;6",
AND(G5734&gt;=6, G5734&lt;12), "6-12",
AND(G5734&gt;=12, G5734&lt;18), "12-18",  AND(G5734&gt;=18, G5734&lt;24), "18-24", G5734&gt;=24, "24-36")</f>
        <v>24-36</v>
      </c>
    </row>
    <row r="5735" spans="1:37" x14ac:dyDescent="0.3">
      <c r="A5735" t="s">
        <v>5835</v>
      </c>
      <c r="B5735" t="s">
        <v>44</v>
      </c>
      <c r="C5735">
        <v>23</v>
      </c>
      <c r="D5735" t="s">
        <v>37</v>
      </c>
      <c r="E5735" t="s">
        <v>69</v>
      </c>
      <c r="F5735">
        <v>12</v>
      </c>
      <c r="G5735">
        <v>11</v>
      </c>
      <c r="H5735" t="s">
        <v>36</v>
      </c>
      <c r="I5735" t="s">
        <v>37</v>
      </c>
      <c r="J5735" t="s">
        <v>34</v>
      </c>
      <c r="K5735" t="s">
        <v>37</v>
      </c>
      <c r="L5735" t="s">
        <v>72</v>
      </c>
      <c r="M5735" t="s">
        <v>37</v>
      </c>
      <c r="N5735" t="s">
        <v>37</v>
      </c>
      <c r="O5735" t="s">
        <v>37</v>
      </c>
      <c r="P5735" t="s">
        <v>34</v>
      </c>
      <c r="Q5735" t="s">
        <v>34</v>
      </c>
      <c r="R5735" t="s">
        <v>34</v>
      </c>
      <c r="S5735" t="s">
        <v>34</v>
      </c>
      <c r="T5735" t="s">
        <v>37</v>
      </c>
      <c r="U5735" t="s">
        <v>46</v>
      </c>
      <c r="V5735" t="s">
        <v>34</v>
      </c>
      <c r="W5735" t="s">
        <v>40</v>
      </c>
      <c r="X5735">
        <v>61</v>
      </c>
      <c r="Y5735">
        <v>2130.4499999999998</v>
      </c>
      <c r="Z5735">
        <v>10.7</v>
      </c>
      <c r="AA5735">
        <v>0</v>
      </c>
      <c r="AB5735">
        <v>886.2</v>
      </c>
      <c r="AC5735">
        <v>3005.95</v>
      </c>
      <c r="AD5735" t="s">
        <v>41</v>
      </c>
      <c r="AE5735" t="s">
        <v>42</v>
      </c>
      <c r="AF5735" t="s">
        <v>42</v>
      </c>
      <c r="AG5735">
        <f t="shared" si="178"/>
        <v>0</v>
      </c>
      <c r="AH5735" t="str" cm="1">
        <f t="array" ref="AH5735">_xlfn.IFS(
X5735&lt;=20, "&lt;20",
AND(X5735&gt;=20, X5735&lt;50), "20-50",
AND(X5735&gt;=50, X5735&lt;100), "50-100",
X5735&gt;=100, "&gt;100"
)</f>
        <v>50-100</v>
      </c>
      <c r="AI5735">
        <f t="shared" si="179"/>
        <v>0</v>
      </c>
      <c r="AJ5735" t="str" cm="1">
        <f t="array" ref="AJ5735">_xlfn.IFS(
C5735&lt;=20, "&lt;20",
AND(C5735&gt;=20, C5735&lt;35), "20-35",
AND(C5735&gt;=35, C5735&lt;50), "35-50",
C5735&gt;=50, "50-100"
)</f>
        <v>20-35</v>
      </c>
      <c r="AK5735" t="str" cm="1">
        <f t="array" ref="AK5735">_xlfn.IFS(
G5735&lt;6, "&lt;6",
AND(G5735&gt;=6, G5735&lt;12), "6-12",
AND(G5735&gt;=12, G5735&lt;18), "12-18",  AND(G5735&gt;=18, G5735&lt;24), "18-24", G5735&gt;=24, "24-36")</f>
        <v>6-12</v>
      </c>
    </row>
    <row r="5736" spans="1:37" x14ac:dyDescent="0.3">
      <c r="A5736" t="s">
        <v>5836</v>
      </c>
      <c r="B5736" t="s">
        <v>33</v>
      </c>
      <c r="C5736">
        <v>63</v>
      </c>
      <c r="D5736" t="s">
        <v>34</v>
      </c>
      <c r="E5736" t="s">
        <v>48</v>
      </c>
      <c r="F5736">
        <v>12</v>
      </c>
      <c r="G5736">
        <v>7</v>
      </c>
      <c r="H5736" t="s">
        <v>110</v>
      </c>
      <c r="I5736" t="s">
        <v>37</v>
      </c>
      <c r="J5736" t="s">
        <v>37</v>
      </c>
      <c r="K5736" t="s">
        <v>37</v>
      </c>
      <c r="L5736" t="s">
        <v>38</v>
      </c>
      <c r="M5736" t="s">
        <v>37</v>
      </c>
      <c r="N5736" t="s">
        <v>37</v>
      </c>
      <c r="O5736" t="s">
        <v>37</v>
      </c>
      <c r="P5736" t="s">
        <v>37</v>
      </c>
      <c r="Q5736" t="s">
        <v>34</v>
      </c>
      <c r="R5736" t="s">
        <v>34</v>
      </c>
      <c r="S5736" t="s">
        <v>34</v>
      </c>
      <c r="T5736" t="s">
        <v>37</v>
      </c>
      <c r="U5736" t="s">
        <v>67</v>
      </c>
      <c r="V5736" t="s">
        <v>37</v>
      </c>
      <c r="W5736" t="s">
        <v>40</v>
      </c>
      <c r="X5736">
        <v>69.150000000000006</v>
      </c>
      <c r="Y5736">
        <v>2490.15</v>
      </c>
      <c r="Z5736">
        <v>0</v>
      </c>
      <c r="AA5736">
        <v>0</v>
      </c>
      <c r="AB5736">
        <v>177.1</v>
      </c>
      <c r="AC5736">
        <v>2667.25</v>
      </c>
      <c r="AD5736" t="s">
        <v>41</v>
      </c>
      <c r="AE5736" t="s">
        <v>42</v>
      </c>
      <c r="AF5736" t="s">
        <v>42</v>
      </c>
      <c r="AG5736">
        <f t="shared" si="178"/>
        <v>0</v>
      </c>
      <c r="AH5736" t="str" cm="1">
        <f t="array" ref="AH5736">_xlfn.IFS(
X5736&lt;=20, "&lt;20",
AND(X5736&gt;=20, X5736&lt;50), "20-50",
AND(X5736&gt;=50, X5736&lt;100), "50-100",
X5736&gt;=100, "&gt;100"
)</f>
        <v>50-100</v>
      </c>
      <c r="AI5736">
        <f t="shared" si="179"/>
        <v>0</v>
      </c>
      <c r="AJ5736" t="str" cm="1">
        <f t="array" ref="AJ5736">_xlfn.IFS(
C5736&lt;=20, "&lt;20",
AND(C5736&gt;=20, C5736&lt;35), "20-35",
AND(C5736&gt;=35, C5736&lt;50), "35-50",
C5736&gt;=50, "50-100"
)</f>
        <v>50-100</v>
      </c>
      <c r="AK5736" t="str" cm="1">
        <f t="array" ref="AK5736">_xlfn.IFS(
G5736&lt;6, "&lt;6",
AND(G5736&gt;=6, G5736&lt;12), "6-12",
AND(G5736&gt;=12, G5736&lt;18), "12-18",  AND(G5736&gt;=18, G5736&lt;24), "18-24", G5736&gt;=24, "24-36")</f>
        <v>6-12</v>
      </c>
    </row>
    <row r="5737" spans="1:37" x14ac:dyDescent="0.3">
      <c r="A5737" t="s">
        <v>5837</v>
      </c>
      <c r="B5737" t="s">
        <v>33</v>
      </c>
      <c r="C5737">
        <v>79</v>
      </c>
      <c r="D5737" t="s">
        <v>34</v>
      </c>
      <c r="E5737" t="s">
        <v>82</v>
      </c>
      <c r="F5737">
        <v>10</v>
      </c>
      <c r="G5737">
        <v>28</v>
      </c>
      <c r="H5737" t="s">
        <v>36</v>
      </c>
      <c r="I5737" t="s">
        <v>37</v>
      </c>
      <c r="J5737" t="s">
        <v>37</v>
      </c>
      <c r="K5737" t="s">
        <v>37</v>
      </c>
      <c r="L5737" t="s">
        <v>50</v>
      </c>
      <c r="M5737" t="s">
        <v>34</v>
      </c>
      <c r="N5737" t="s">
        <v>34</v>
      </c>
      <c r="O5737" t="s">
        <v>34</v>
      </c>
      <c r="P5737" t="s">
        <v>34</v>
      </c>
      <c r="Q5737" t="s">
        <v>34</v>
      </c>
      <c r="R5737" t="s">
        <v>34</v>
      </c>
      <c r="S5737" t="s">
        <v>34</v>
      </c>
      <c r="T5737" t="s">
        <v>37</v>
      </c>
      <c r="U5737" t="s">
        <v>67</v>
      </c>
      <c r="V5737" t="s">
        <v>37</v>
      </c>
      <c r="W5737" t="s">
        <v>40</v>
      </c>
      <c r="X5737">
        <v>73.3</v>
      </c>
      <c r="Y5737">
        <v>828.05</v>
      </c>
      <c r="Z5737">
        <v>0</v>
      </c>
      <c r="AA5737">
        <v>0</v>
      </c>
      <c r="AB5737">
        <v>520.79999999999995</v>
      </c>
      <c r="AC5737">
        <v>1348.85</v>
      </c>
      <c r="AD5737" t="s">
        <v>41</v>
      </c>
      <c r="AE5737" t="s">
        <v>42</v>
      </c>
      <c r="AF5737" t="s">
        <v>42</v>
      </c>
      <c r="AG5737">
        <f t="shared" si="178"/>
        <v>0</v>
      </c>
      <c r="AH5737" t="str" cm="1">
        <f t="array" ref="AH5737">_xlfn.IFS(
X5737&lt;=20, "&lt;20",
AND(X5737&gt;=20, X5737&lt;50), "20-50",
AND(X5737&gt;=50, X5737&lt;100), "50-100",
X5737&gt;=100, "&gt;100"
)</f>
        <v>50-100</v>
      </c>
      <c r="AI5737">
        <f t="shared" si="179"/>
        <v>0</v>
      </c>
      <c r="AJ5737" t="str" cm="1">
        <f t="array" ref="AJ5737">_xlfn.IFS(
C5737&lt;=20, "&lt;20",
AND(C5737&gt;=20, C5737&lt;35), "20-35",
AND(C5737&gt;=35, C5737&lt;50), "35-50",
C5737&gt;=50, "50-100"
)</f>
        <v>50-100</v>
      </c>
      <c r="AK5737" t="str" cm="1">
        <f t="array" ref="AK5737">_xlfn.IFS(
G5737&lt;6, "&lt;6",
AND(G5737&gt;=6, G5737&lt;12), "6-12",
AND(G5737&gt;=12, G5737&lt;18), "12-18",  AND(G5737&gt;=18, G5737&lt;24), "18-24", G5737&gt;=24, "24-36")</f>
        <v>24-36</v>
      </c>
    </row>
    <row r="5738" spans="1:37" x14ac:dyDescent="0.3">
      <c r="A5738" t="s">
        <v>5838</v>
      </c>
      <c r="B5738" t="s">
        <v>44</v>
      </c>
      <c r="C5738">
        <v>37</v>
      </c>
      <c r="D5738" t="s">
        <v>37</v>
      </c>
      <c r="E5738" t="s">
        <v>61</v>
      </c>
      <c r="F5738">
        <v>15</v>
      </c>
      <c r="G5738">
        <v>30</v>
      </c>
      <c r="H5738" t="s">
        <v>36</v>
      </c>
      <c r="I5738" t="s">
        <v>37</v>
      </c>
      <c r="J5738" t="s">
        <v>34</v>
      </c>
      <c r="K5738" t="s">
        <v>37</v>
      </c>
      <c r="L5738" t="s">
        <v>72</v>
      </c>
      <c r="M5738" t="s">
        <v>37</v>
      </c>
      <c r="N5738" t="s">
        <v>37</v>
      </c>
      <c r="O5738" t="s">
        <v>34</v>
      </c>
      <c r="P5738" t="s">
        <v>34</v>
      </c>
      <c r="Q5738" t="s">
        <v>34</v>
      </c>
      <c r="R5738" t="s">
        <v>34</v>
      </c>
      <c r="S5738" t="s">
        <v>34</v>
      </c>
      <c r="T5738" t="s">
        <v>37</v>
      </c>
      <c r="U5738" t="s">
        <v>46</v>
      </c>
      <c r="V5738" t="s">
        <v>37</v>
      </c>
      <c r="W5738" t="s">
        <v>40</v>
      </c>
      <c r="X5738">
        <v>56.7</v>
      </c>
      <c r="Y5738">
        <v>1652.95</v>
      </c>
      <c r="Z5738">
        <v>0</v>
      </c>
      <c r="AA5738">
        <v>0</v>
      </c>
      <c r="AB5738">
        <v>680.67</v>
      </c>
      <c r="AC5738">
        <v>2333.62</v>
      </c>
      <c r="AD5738" t="s">
        <v>41</v>
      </c>
      <c r="AE5738" t="s">
        <v>42</v>
      </c>
      <c r="AF5738" t="s">
        <v>42</v>
      </c>
      <c r="AG5738">
        <f t="shared" si="178"/>
        <v>0</v>
      </c>
      <c r="AH5738" t="str" cm="1">
        <f t="array" ref="AH5738">_xlfn.IFS(
X5738&lt;=20, "&lt;20",
AND(X5738&gt;=20, X5738&lt;50), "20-50",
AND(X5738&gt;=50, X5738&lt;100), "50-100",
X5738&gt;=100, "&gt;100"
)</f>
        <v>50-100</v>
      </c>
      <c r="AI5738">
        <f t="shared" si="179"/>
        <v>0</v>
      </c>
      <c r="AJ5738" t="str" cm="1">
        <f t="array" ref="AJ5738">_xlfn.IFS(
C5738&lt;=20, "&lt;20",
AND(C5738&gt;=20, C5738&lt;35), "20-35",
AND(C5738&gt;=35, C5738&lt;50), "35-50",
C5738&gt;=50, "50-100"
)</f>
        <v>35-50</v>
      </c>
      <c r="AK5738" t="str" cm="1">
        <f t="array" ref="AK5738">_xlfn.IFS(
G5738&lt;6, "&lt;6",
AND(G5738&gt;=6, G5738&lt;12), "6-12",
AND(G5738&gt;=12, G5738&lt;18), "12-18",  AND(G5738&gt;=18, G5738&lt;24), "18-24", G5738&gt;=24, "24-36")</f>
        <v>24-36</v>
      </c>
    </row>
    <row r="5739" spans="1:37" x14ac:dyDescent="0.3">
      <c r="A5739" t="s">
        <v>5839</v>
      </c>
      <c r="B5739" t="s">
        <v>33</v>
      </c>
      <c r="C5739">
        <v>21</v>
      </c>
      <c r="D5739" t="s">
        <v>37</v>
      </c>
      <c r="E5739" t="s">
        <v>56</v>
      </c>
      <c r="F5739">
        <v>11</v>
      </c>
      <c r="G5739">
        <v>5</v>
      </c>
      <c r="H5739" t="s">
        <v>66</v>
      </c>
      <c r="I5739" t="s">
        <v>37</v>
      </c>
      <c r="J5739" t="s">
        <v>37</v>
      </c>
      <c r="K5739" t="s">
        <v>34</v>
      </c>
      <c r="L5739" t="s">
        <v>34</v>
      </c>
      <c r="M5739" t="s">
        <v>34</v>
      </c>
      <c r="N5739" t="s">
        <v>34</v>
      </c>
      <c r="O5739" t="s">
        <v>34</v>
      </c>
      <c r="P5739" t="s">
        <v>34</v>
      </c>
      <c r="Q5739" t="s">
        <v>34</v>
      </c>
      <c r="R5739" t="s">
        <v>34</v>
      </c>
      <c r="S5739" t="s">
        <v>34</v>
      </c>
      <c r="T5739" t="s">
        <v>34</v>
      </c>
      <c r="U5739" t="s">
        <v>67</v>
      </c>
      <c r="V5739" t="s">
        <v>34</v>
      </c>
      <c r="W5739" t="s">
        <v>51</v>
      </c>
      <c r="X5739">
        <v>25</v>
      </c>
      <c r="Y5739">
        <v>1738.9</v>
      </c>
      <c r="Z5739">
        <v>0</v>
      </c>
      <c r="AA5739">
        <v>0</v>
      </c>
      <c r="AB5739">
        <v>1370.88</v>
      </c>
      <c r="AC5739">
        <v>3109.78</v>
      </c>
      <c r="AD5739" t="s">
        <v>41</v>
      </c>
      <c r="AE5739" t="s">
        <v>42</v>
      </c>
      <c r="AF5739" t="s">
        <v>42</v>
      </c>
      <c r="AG5739">
        <f t="shared" si="178"/>
        <v>0</v>
      </c>
      <c r="AH5739" t="str" cm="1">
        <f t="array" ref="AH5739">_xlfn.IFS(
X5739&lt;=20, "&lt;20",
AND(X5739&gt;=20, X5739&lt;50), "20-50",
AND(X5739&gt;=50, X5739&lt;100), "50-100",
X5739&gt;=100, "&gt;100"
)</f>
        <v>20-50</v>
      </c>
      <c r="AI5739">
        <f t="shared" si="179"/>
        <v>0</v>
      </c>
      <c r="AJ5739" t="str" cm="1">
        <f t="array" ref="AJ5739">_xlfn.IFS(
C5739&lt;=20, "&lt;20",
AND(C5739&gt;=20, C5739&lt;35), "20-35",
AND(C5739&gt;=35, C5739&lt;50), "35-50",
C5739&gt;=50, "50-100"
)</f>
        <v>20-35</v>
      </c>
      <c r="AK5739" t="str" cm="1">
        <f t="array" ref="AK5739">_xlfn.IFS(
G5739&lt;6, "&lt;6",
AND(G5739&gt;=6, G5739&lt;12), "6-12",
AND(G5739&gt;=12, G5739&lt;18), "12-18",  AND(G5739&gt;=18, G5739&lt;24), "18-24", G5739&gt;=24, "24-36")</f>
        <v>&lt;6</v>
      </c>
    </row>
    <row r="5740" spans="1:37" x14ac:dyDescent="0.3">
      <c r="A5740" t="s">
        <v>5840</v>
      </c>
      <c r="B5740" t="s">
        <v>44</v>
      </c>
      <c r="C5740">
        <v>57</v>
      </c>
      <c r="D5740" t="s">
        <v>34</v>
      </c>
      <c r="E5740" t="s">
        <v>56</v>
      </c>
      <c r="F5740">
        <v>4</v>
      </c>
      <c r="G5740">
        <v>18</v>
      </c>
      <c r="H5740" t="s">
        <v>36</v>
      </c>
      <c r="I5740" t="s">
        <v>34</v>
      </c>
      <c r="J5740" t="s">
        <v>34</v>
      </c>
      <c r="K5740" t="s">
        <v>37</v>
      </c>
      <c r="L5740" t="s">
        <v>72</v>
      </c>
      <c r="M5740" t="s">
        <v>37</v>
      </c>
      <c r="N5740" t="s">
        <v>37</v>
      </c>
      <c r="O5740" t="s">
        <v>34</v>
      </c>
      <c r="P5740" t="s">
        <v>34</v>
      </c>
      <c r="Q5740" t="s">
        <v>37</v>
      </c>
      <c r="R5740" t="s">
        <v>34</v>
      </c>
      <c r="S5740" t="s">
        <v>34</v>
      </c>
      <c r="T5740" t="s">
        <v>37</v>
      </c>
      <c r="U5740" t="s">
        <v>39</v>
      </c>
      <c r="V5740" t="s">
        <v>37</v>
      </c>
      <c r="W5740" t="s">
        <v>51</v>
      </c>
      <c r="X5740">
        <v>45.35</v>
      </c>
      <c r="Y5740">
        <v>2540.1</v>
      </c>
      <c r="Z5740">
        <v>4.08</v>
      </c>
      <c r="AA5740">
        <v>0</v>
      </c>
      <c r="AB5740">
        <v>0</v>
      </c>
      <c r="AC5740">
        <v>2536.02</v>
      </c>
      <c r="AD5740" t="s">
        <v>41</v>
      </c>
      <c r="AE5740" t="s">
        <v>42</v>
      </c>
      <c r="AF5740" t="s">
        <v>42</v>
      </c>
      <c r="AG5740">
        <f t="shared" si="178"/>
        <v>0</v>
      </c>
      <c r="AH5740" t="str" cm="1">
        <f t="array" ref="AH5740">_xlfn.IFS(
X5740&lt;=20, "&lt;20",
AND(X5740&gt;=20, X5740&lt;50), "20-50",
AND(X5740&gt;=50, X5740&lt;100), "50-100",
X5740&gt;=100, "&gt;100"
)</f>
        <v>20-50</v>
      </c>
      <c r="AI5740">
        <f t="shared" si="179"/>
        <v>0</v>
      </c>
      <c r="AJ5740" t="str" cm="1">
        <f t="array" ref="AJ5740">_xlfn.IFS(
C5740&lt;=20, "&lt;20",
AND(C5740&gt;=20, C5740&lt;35), "20-35",
AND(C5740&gt;=35, C5740&lt;50), "35-50",
C5740&gt;=50, "50-100"
)</f>
        <v>50-100</v>
      </c>
      <c r="AK5740" t="str" cm="1">
        <f t="array" ref="AK5740">_xlfn.IFS(
G5740&lt;6, "&lt;6",
AND(G5740&gt;=6, G5740&lt;12), "6-12",
AND(G5740&gt;=12, G5740&lt;18), "12-18",  AND(G5740&gt;=18, G5740&lt;24), "18-24", G5740&gt;=24, "24-36")</f>
        <v>18-24</v>
      </c>
    </row>
    <row r="5741" spans="1:37" x14ac:dyDescent="0.3">
      <c r="A5741" t="s">
        <v>5841</v>
      </c>
      <c r="B5741" t="s">
        <v>44</v>
      </c>
      <c r="C5741">
        <v>76</v>
      </c>
      <c r="D5741" t="s">
        <v>37</v>
      </c>
      <c r="E5741" t="s">
        <v>87</v>
      </c>
      <c r="F5741">
        <v>4</v>
      </c>
      <c r="G5741">
        <v>11</v>
      </c>
      <c r="H5741" t="s">
        <v>57</v>
      </c>
      <c r="I5741" t="s">
        <v>37</v>
      </c>
      <c r="J5741" t="s">
        <v>34</v>
      </c>
      <c r="K5741" t="s">
        <v>37</v>
      </c>
      <c r="L5741" t="s">
        <v>50</v>
      </c>
      <c r="M5741" t="s">
        <v>34</v>
      </c>
      <c r="N5741" t="s">
        <v>34</v>
      </c>
      <c r="O5741" t="s">
        <v>34</v>
      </c>
      <c r="P5741" t="s">
        <v>34</v>
      </c>
      <c r="Q5741" t="s">
        <v>34</v>
      </c>
      <c r="R5741" t="s">
        <v>37</v>
      </c>
      <c r="S5741" t="s">
        <v>34</v>
      </c>
      <c r="T5741" t="s">
        <v>37</v>
      </c>
      <c r="U5741" t="s">
        <v>46</v>
      </c>
      <c r="V5741" t="s">
        <v>37</v>
      </c>
      <c r="W5741" t="s">
        <v>51</v>
      </c>
      <c r="X5741">
        <v>79.25</v>
      </c>
      <c r="Y5741">
        <v>793.55</v>
      </c>
      <c r="Z5741">
        <v>0</v>
      </c>
      <c r="AA5741">
        <v>0</v>
      </c>
      <c r="AB5741">
        <v>75.099999999999994</v>
      </c>
      <c r="AC5741">
        <v>868.65</v>
      </c>
      <c r="AD5741" t="s">
        <v>52</v>
      </c>
      <c r="AE5741" t="s">
        <v>53</v>
      </c>
      <c r="AF5741" t="s">
        <v>54</v>
      </c>
      <c r="AG5741">
        <f t="shared" si="178"/>
        <v>1</v>
      </c>
      <c r="AH5741" t="str" cm="1">
        <f t="array" ref="AH5741">_xlfn.IFS(
X5741&lt;=20, "&lt;20",
AND(X5741&gt;=20, X5741&lt;50), "20-50",
AND(X5741&gt;=50, X5741&lt;100), "50-100",
X5741&gt;=100, "&gt;100"
)</f>
        <v>50-100</v>
      </c>
      <c r="AI5741">
        <f t="shared" si="179"/>
        <v>0</v>
      </c>
      <c r="AJ5741" t="str" cm="1">
        <f t="array" ref="AJ5741">_xlfn.IFS(
C5741&lt;=20, "&lt;20",
AND(C5741&gt;=20, C5741&lt;35), "20-35",
AND(C5741&gt;=35, C5741&lt;50), "35-50",
C5741&gt;=50, "50-100"
)</f>
        <v>50-100</v>
      </c>
      <c r="AK5741" t="str" cm="1">
        <f t="array" ref="AK5741">_xlfn.IFS(
G5741&lt;6, "&lt;6",
AND(G5741&gt;=6, G5741&lt;12), "6-12",
AND(G5741&gt;=12, G5741&lt;18), "12-18",  AND(G5741&gt;=18, G5741&lt;24), "18-24", G5741&gt;=24, "24-36")</f>
        <v>6-12</v>
      </c>
    </row>
    <row r="5742" spans="1:37" x14ac:dyDescent="0.3">
      <c r="A5742" t="s">
        <v>5842</v>
      </c>
      <c r="B5742" t="s">
        <v>33</v>
      </c>
      <c r="C5742">
        <v>35</v>
      </c>
      <c r="D5742" t="s">
        <v>37</v>
      </c>
      <c r="E5742" t="s">
        <v>114</v>
      </c>
      <c r="F5742">
        <v>7</v>
      </c>
      <c r="G5742">
        <v>30</v>
      </c>
      <c r="H5742" t="s">
        <v>70</v>
      </c>
      <c r="I5742" t="s">
        <v>37</v>
      </c>
      <c r="J5742" t="s">
        <v>37</v>
      </c>
      <c r="K5742" t="s">
        <v>37</v>
      </c>
      <c r="L5742" t="s">
        <v>50</v>
      </c>
      <c r="M5742" t="s">
        <v>37</v>
      </c>
      <c r="N5742" t="s">
        <v>37</v>
      </c>
      <c r="O5742" t="s">
        <v>37</v>
      </c>
      <c r="P5742" t="s">
        <v>34</v>
      </c>
      <c r="Q5742" t="s">
        <v>34</v>
      </c>
      <c r="R5742" t="s">
        <v>34</v>
      </c>
      <c r="S5742" t="s">
        <v>34</v>
      </c>
      <c r="T5742" t="s">
        <v>37</v>
      </c>
      <c r="U5742" t="s">
        <v>39</v>
      </c>
      <c r="V5742" t="s">
        <v>34</v>
      </c>
      <c r="W5742" t="s">
        <v>51</v>
      </c>
      <c r="X5742">
        <v>89.45</v>
      </c>
      <c r="Y5742">
        <v>5692.65</v>
      </c>
      <c r="Z5742">
        <v>0</v>
      </c>
      <c r="AA5742">
        <v>0</v>
      </c>
      <c r="AB5742">
        <v>883.2</v>
      </c>
      <c r="AC5742">
        <v>6575.85</v>
      </c>
      <c r="AD5742" t="s">
        <v>41</v>
      </c>
      <c r="AE5742" t="s">
        <v>42</v>
      </c>
      <c r="AF5742" t="s">
        <v>42</v>
      </c>
      <c r="AG5742">
        <f t="shared" si="178"/>
        <v>0</v>
      </c>
      <c r="AH5742" t="str" cm="1">
        <f t="array" ref="AH5742">_xlfn.IFS(
X5742&lt;=20, "&lt;20",
AND(X5742&gt;=20, X5742&lt;50), "20-50",
AND(X5742&gt;=50, X5742&lt;100), "50-100",
X5742&gt;=100, "&gt;100"
)</f>
        <v>50-100</v>
      </c>
      <c r="AI5742">
        <f t="shared" si="179"/>
        <v>0</v>
      </c>
      <c r="AJ5742" t="str" cm="1">
        <f t="array" ref="AJ5742">_xlfn.IFS(
C5742&lt;=20, "&lt;20",
AND(C5742&gt;=20, C5742&lt;35), "20-35",
AND(C5742&gt;=35, C5742&lt;50), "35-50",
C5742&gt;=50, "50-100"
)</f>
        <v>35-50</v>
      </c>
      <c r="AK5742" t="str" cm="1">
        <f t="array" ref="AK5742">_xlfn.IFS(
G5742&lt;6, "&lt;6",
AND(G5742&gt;=6, G5742&lt;12), "6-12",
AND(G5742&gt;=12, G5742&lt;18), "12-18",  AND(G5742&gt;=18, G5742&lt;24), "18-24", G5742&gt;=24, "24-36")</f>
        <v>24-36</v>
      </c>
    </row>
    <row r="5743" spans="1:37" x14ac:dyDescent="0.3">
      <c r="A5743" t="s">
        <v>5843</v>
      </c>
      <c r="B5743" t="s">
        <v>44</v>
      </c>
      <c r="C5743">
        <v>62</v>
      </c>
      <c r="D5743" t="s">
        <v>37</v>
      </c>
      <c r="E5743" t="s">
        <v>90</v>
      </c>
      <c r="F5743">
        <v>1</v>
      </c>
      <c r="G5743">
        <v>25</v>
      </c>
      <c r="H5743" t="s">
        <v>36</v>
      </c>
      <c r="I5743" t="s">
        <v>37</v>
      </c>
      <c r="J5743" t="s">
        <v>34</v>
      </c>
      <c r="K5743" t="s">
        <v>34</v>
      </c>
      <c r="L5743" t="s">
        <v>34</v>
      </c>
      <c r="M5743" t="s">
        <v>34</v>
      </c>
      <c r="N5743" t="s">
        <v>34</v>
      </c>
      <c r="O5743" t="s">
        <v>34</v>
      </c>
      <c r="P5743" t="s">
        <v>34</v>
      </c>
      <c r="Q5743" t="s">
        <v>34</v>
      </c>
      <c r="R5743" t="s">
        <v>34</v>
      </c>
      <c r="S5743" t="s">
        <v>34</v>
      </c>
      <c r="T5743" t="s">
        <v>34</v>
      </c>
      <c r="U5743" t="s">
        <v>67</v>
      </c>
      <c r="V5743" t="s">
        <v>34</v>
      </c>
      <c r="W5743" t="s">
        <v>51</v>
      </c>
      <c r="X5743">
        <v>20.5</v>
      </c>
      <c r="Y5743">
        <v>1500.95</v>
      </c>
      <c r="Z5743">
        <v>0</v>
      </c>
      <c r="AA5743">
        <v>0</v>
      </c>
      <c r="AB5743">
        <v>790.23</v>
      </c>
      <c r="AC5743">
        <v>2291.1799999999998</v>
      </c>
      <c r="AD5743" t="s">
        <v>41</v>
      </c>
      <c r="AE5743" t="s">
        <v>42</v>
      </c>
      <c r="AF5743" t="s">
        <v>42</v>
      </c>
      <c r="AG5743">
        <f t="shared" si="178"/>
        <v>0</v>
      </c>
      <c r="AH5743" t="str" cm="1">
        <f t="array" ref="AH5743">_xlfn.IFS(
X5743&lt;=20, "&lt;20",
AND(X5743&gt;=20, X5743&lt;50), "20-50",
AND(X5743&gt;=50, X5743&lt;100), "50-100",
X5743&gt;=100, "&gt;100"
)</f>
        <v>20-50</v>
      </c>
      <c r="AI5743">
        <f t="shared" si="179"/>
        <v>0</v>
      </c>
      <c r="AJ5743" t="str" cm="1">
        <f t="array" ref="AJ5743">_xlfn.IFS(
C5743&lt;=20, "&lt;20",
AND(C5743&gt;=20, C5743&lt;35), "20-35",
AND(C5743&gt;=35, C5743&lt;50), "35-50",
C5743&gt;=50, "50-100"
)</f>
        <v>50-100</v>
      </c>
      <c r="AK5743" t="str" cm="1">
        <f t="array" ref="AK5743">_xlfn.IFS(
G5743&lt;6, "&lt;6",
AND(G5743&gt;=6, G5743&lt;12), "6-12",
AND(G5743&gt;=12, G5743&lt;18), "12-18",  AND(G5743&gt;=18, G5743&lt;24), "18-24", G5743&gt;=24, "24-36")</f>
        <v>24-36</v>
      </c>
    </row>
    <row r="5744" spans="1:37" x14ac:dyDescent="0.3">
      <c r="A5744" t="s">
        <v>5844</v>
      </c>
      <c r="B5744" t="s">
        <v>44</v>
      </c>
      <c r="C5744">
        <v>42</v>
      </c>
      <c r="D5744" t="s">
        <v>34</v>
      </c>
      <c r="E5744" t="s">
        <v>61</v>
      </c>
      <c r="F5744">
        <v>6</v>
      </c>
      <c r="G5744">
        <v>18</v>
      </c>
      <c r="H5744" t="s">
        <v>57</v>
      </c>
      <c r="I5744" t="s">
        <v>37</v>
      </c>
      <c r="J5744" t="s">
        <v>34</v>
      </c>
      <c r="K5744" t="s">
        <v>37</v>
      </c>
      <c r="L5744" t="s">
        <v>72</v>
      </c>
      <c r="M5744" t="s">
        <v>34</v>
      </c>
      <c r="N5744" t="s">
        <v>37</v>
      </c>
      <c r="O5744" t="s">
        <v>34</v>
      </c>
      <c r="P5744" t="s">
        <v>34</v>
      </c>
      <c r="Q5744" t="s">
        <v>34</v>
      </c>
      <c r="R5744" t="s">
        <v>34</v>
      </c>
      <c r="S5744" t="s">
        <v>34</v>
      </c>
      <c r="T5744" t="s">
        <v>37</v>
      </c>
      <c r="U5744" t="s">
        <v>46</v>
      </c>
      <c r="V5744" t="s">
        <v>34</v>
      </c>
      <c r="W5744" t="s">
        <v>51</v>
      </c>
      <c r="X5744">
        <v>51.2</v>
      </c>
      <c r="Y5744">
        <v>498.25</v>
      </c>
      <c r="Z5744">
        <v>0</v>
      </c>
      <c r="AA5744">
        <v>0</v>
      </c>
      <c r="AB5744">
        <v>455.6</v>
      </c>
      <c r="AC5744">
        <v>953.85</v>
      </c>
      <c r="AD5744" t="s">
        <v>41</v>
      </c>
      <c r="AE5744" t="s">
        <v>42</v>
      </c>
      <c r="AF5744" t="s">
        <v>42</v>
      </c>
      <c r="AG5744">
        <f t="shared" si="178"/>
        <v>0</v>
      </c>
      <c r="AH5744" t="str" cm="1">
        <f t="array" ref="AH5744">_xlfn.IFS(
X5744&lt;=20, "&lt;20",
AND(X5744&gt;=20, X5744&lt;50), "20-50",
AND(X5744&gt;=50, X5744&lt;100), "50-100",
X5744&gt;=100, "&gt;100"
)</f>
        <v>50-100</v>
      </c>
      <c r="AI5744">
        <f t="shared" si="179"/>
        <v>0</v>
      </c>
      <c r="AJ5744" t="str" cm="1">
        <f t="array" ref="AJ5744">_xlfn.IFS(
C5744&lt;=20, "&lt;20",
AND(C5744&gt;=20, C5744&lt;35), "20-35",
AND(C5744&gt;=35, C5744&lt;50), "35-50",
C5744&gt;=50, "50-100"
)</f>
        <v>35-50</v>
      </c>
      <c r="AK5744" t="str" cm="1">
        <f t="array" ref="AK5744">_xlfn.IFS(
G5744&lt;6, "&lt;6",
AND(G5744&gt;=6, G5744&lt;12), "6-12",
AND(G5744&gt;=12, G5744&lt;18), "12-18",  AND(G5744&gt;=18, G5744&lt;24), "18-24", G5744&gt;=24, "24-36")</f>
        <v>18-24</v>
      </c>
    </row>
    <row r="5745" spans="1:37" x14ac:dyDescent="0.3">
      <c r="A5745" t="s">
        <v>5845</v>
      </c>
      <c r="B5745" t="s">
        <v>44</v>
      </c>
      <c r="C5745">
        <v>39</v>
      </c>
      <c r="D5745" t="s">
        <v>37</v>
      </c>
      <c r="E5745" t="s">
        <v>64</v>
      </c>
      <c r="F5745">
        <v>10</v>
      </c>
      <c r="G5745">
        <v>12</v>
      </c>
      <c r="H5745" t="s">
        <v>49</v>
      </c>
      <c r="I5745" t="s">
        <v>37</v>
      </c>
      <c r="J5745" t="s">
        <v>34</v>
      </c>
      <c r="K5745" t="s">
        <v>37</v>
      </c>
      <c r="L5745" t="s">
        <v>38</v>
      </c>
      <c r="M5745" t="s">
        <v>34</v>
      </c>
      <c r="N5745" t="s">
        <v>34</v>
      </c>
      <c r="O5745" t="s">
        <v>34</v>
      </c>
      <c r="P5745" t="s">
        <v>34</v>
      </c>
      <c r="Q5745" t="s">
        <v>34</v>
      </c>
      <c r="R5745" t="s">
        <v>34</v>
      </c>
      <c r="S5745" t="s">
        <v>34</v>
      </c>
      <c r="T5745" t="s">
        <v>37</v>
      </c>
      <c r="U5745" t="s">
        <v>46</v>
      </c>
      <c r="V5745" t="s">
        <v>37</v>
      </c>
      <c r="W5745" t="s">
        <v>40</v>
      </c>
      <c r="X5745">
        <v>45.3</v>
      </c>
      <c r="Y5745">
        <v>196.95</v>
      </c>
      <c r="Z5745">
        <v>0</v>
      </c>
      <c r="AA5745">
        <v>0</v>
      </c>
      <c r="AB5745">
        <v>159.6</v>
      </c>
      <c r="AC5745">
        <v>356.55</v>
      </c>
      <c r="AD5745" t="s">
        <v>52</v>
      </c>
      <c r="AE5745" t="s">
        <v>94</v>
      </c>
      <c r="AF5745" t="s">
        <v>95</v>
      </c>
      <c r="AG5745">
        <f t="shared" si="178"/>
        <v>1</v>
      </c>
      <c r="AH5745" t="str" cm="1">
        <f t="array" ref="AH5745">_xlfn.IFS(
X5745&lt;=20, "&lt;20",
AND(X5745&gt;=20, X5745&lt;50), "20-50",
AND(X5745&gt;=50, X5745&lt;100), "50-100",
X5745&gt;=100, "&gt;100"
)</f>
        <v>20-50</v>
      </c>
      <c r="AI5745">
        <f t="shared" si="179"/>
        <v>0</v>
      </c>
      <c r="AJ5745" t="str" cm="1">
        <f t="array" ref="AJ5745">_xlfn.IFS(
C5745&lt;=20, "&lt;20",
AND(C5745&gt;=20, C5745&lt;35), "20-35",
AND(C5745&gt;=35, C5745&lt;50), "35-50",
C5745&gt;=50, "50-100"
)</f>
        <v>35-50</v>
      </c>
      <c r="AK5745" t="str" cm="1">
        <f t="array" ref="AK5745">_xlfn.IFS(
G5745&lt;6, "&lt;6",
AND(G5745&gt;=6, G5745&lt;12), "6-12",
AND(G5745&gt;=12, G5745&lt;18), "12-18",  AND(G5745&gt;=18, G5745&lt;24), "18-24", G5745&gt;=24, "24-36")</f>
        <v>12-18</v>
      </c>
    </row>
    <row r="5746" spans="1:37" x14ac:dyDescent="0.3">
      <c r="A5746" t="s">
        <v>5846</v>
      </c>
      <c r="B5746" t="s">
        <v>44</v>
      </c>
      <c r="C5746">
        <v>48</v>
      </c>
      <c r="D5746" t="s">
        <v>34</v>
      </c>
      <c r="E5746" t="s">
        <v>124</v>
      </c>
      <c r="F5746">
        <v>3</v>
      </c>
      <c r="G5746">
        <v>3</v>
      </c>
      <c r="H5746" t="s">
        <v>66</v>
      </c>
      <c r="I5746" t="s">
        <v>37</v>
      </c>
      <c r="J5746" t="s">
        <v>37</v>
      </c>
      <c r="K5746" t="s">
        <v>37</v>
      </c>
      <c r="L5746" t="s">
        <v>50</v>
      </c>
      <c r="M5746" t="s">
        <v>34</v>
      </c>
      <c r="N5746" t="s">
        <v>37</v>
      </c>
      <c r="O5746" t="s">
        <v>34</v>
      </c>
      <c r="P5746" t="s">
        <v>34</v>
      </c>
      <c r="Q5746" t="s">
        <v>34</v>
      </c>
      <c r="R5746" t="s">
        <v>34</v>
      </c>
      <c r="S5746" t="s">
        <v>34</v>
      </c>
      <c r="T5746" t="s">
        <v>37</v>
      </c>
      <c r="U5746" t="s">
        <v>39</v>
      </c>
      <c r="V5746" t="s">
        <v>37</v>
      </c>
      <c r="W5746" t="s">
        <v>40</v>
      </c>
      <c r="X5746">
        <v>79.05</v>
      </c>
      <c r="Y5746">
        <v>5552.5</v>
      </c>
      <c r="Z5746">
        <v>0</v>
      </c>
      <c r="AA5746">
        <v>0</v>
      </c>
      <c r="AB5746">
        <v>2935.14</v>
      </c>
      <c r="AC5746">
        <v>8487.64</v>
      </c>
      <c r="AD5746" t="s">
        <v>41</v>
      </c>
      <c r="AE5746" t="s">
        <v>42</v>
      </c>
      <c r="AF5746" t="s">
        <v>42</v>
      </c>
      <c r="AG5746">
        <f t="shared" si="178"/>
        <v>0</v>
      </c>
      <c r="AH5746" t="str" cm="1">
        <f t="array" ref="AH5746">_xlfn.IFS(
X5746&lt;=20, "&lt;20",
AND(X5746&gt;=20, X5746&lt;50), "20-50",
AND(X5746&gt;=50, X5746&lt;100), "50-100",
X5746&gt;=100, "&gt;100"
)</f>
        <v>50-100</v>
      </c>
      <c r="AI5746">
        <f t="shared" si="179"/>
        <v>0</v>
      </c>
      <c r="AJ5746" t="str" cm="1">
        <f t="array" ref="AJ5746">_xlfn.IFS(
C5746&lt;=20, "&lt;20",
AND(C5746&gt;=20, C5746&lt;35), "20-35",
AND(C5746&gt;=35, C5746&lt;50), "35-50",
C5746&gt;=50, "50-100"
)</f>
        <v>35-50</v>
      </c>
      <c r="AK5746" t="str" cm="1">
        <f t="array" ref="AK5746">_xlfn.IFS(
G5746&lt;6, "&lt;6",
AND(G5746&gt;=6, G5746&lt;12), "6-12",
AND(G5746&gt;=12, G5746&lt;18), "12-18",  AND(G5746&gt;=18, G5746&lt;24), "18-24", G5746&gt;=24, "24-36")</f>
        <v>&lt;6</v>
      </c>
    </row>
    <row r="5747" spans="1:37" x14ac:dyDescent="0.3">
      <c r="A5747" t="s">
        <v>5847</v>
      </c>
      <c r="B5747" t="s">
        <v>44</v>
      </c>
      <c r="C5747">
        <v>60</v>
      </c>
      <c r="D5747" t="s">
        <v>37</v>
      </c>
      <c r="E5747" t="s">
        <v>69</v>
      </c>
      <c r="F5747">
        <v>10</v>
      </c>
      <c r="G5747">
        <v>24</v>
      </c>
      <c r="H5747" t="s">
        <v>66</v>
      </c>
      <c r="I5747" t="s">
        <v>37</v>
      </c>
      <c r="J5747" t="s">
        <v>34</v>
      </c>
      <c r="K5747" t="s">
        <v>37</v>
      </c>
      <c r="L5747" t="s">
        <v>72</v>
      </c>
      <c r="M5747" t="s">
        <v>37</v>
      </c>
      <c r="N5747" t="s">
        <v>34</v>
      </c>
      <c r="O5747" t="s">
        <v>34</v>
      </c>
      <c r="P5747" t="s">
        <v>34</v>
      </c>
      <c r="Q5747" t="s">
        <v>37</v>
      </c>
      <c r="R5747" t="s">
        <v>34</v>
      </c>
      <c r="S5747" t="s">
        <v>34</v>
      </c>
      <c r="T5747" t="s">
        <v>37</v>
      </c>
      <c r="U5747" t="s">
        <v>67</v>
      </c>
      <c r="V5747" t="s">
        <v>37</v>
      </c>
      <c r="W5747" t="s">
        <v>51</v>
      </c>
      <c r="X5747">
        <v>59.75</v>
      </c>
      <c r="Y5747">
        <v>3996.8</v>
      </c>
      <c r="Z5747">
        <v>0</v>
      </c>
      <c r="AA5747">
        <v>0</v>
      </c>
      <c r="AB5747">
        <v>553.74</v>
      </c>
      <c r="AC5747">
        <v>4550.54</v>
      </c>
      <c r="AD5747" t="s">
        <v>41</v>
      </c>
      <c r="AE5747" t="s">
        <v>42</v>
      </c>
      <c r="AF5747" t="s">
        <v>42</v>
      </c>
      <c r="AG5747">
        <f t="shared" si="178"/>
        <v>0</v>
      </c>
      <c r="AH5747" t="str" cm="1">
        <f t="array" ref="AH5747">_xlfn.IFS(
X5747&lt;=20, "&lt;20",
AND(X5747&gt;=20, X5747&lt;50), "20-50",
AND(X5747&gt;=50, X5747&lt;100), "50-100",
X5747&gt;=100, "&gt;100"
)</f>
        <v>50-100</v>
      </c>
      <c r="AI5747">
        <f t="shared" si="179"/>
        <v>0</v>
      </c>
      <c r="AJ5747" t="str" cm="1">
        <f t="array" ref="AJ5747">_xlfn.IFS(
C5747&lt;=20, "&lt;20",
AND(C5747&gt;=20, C5747&lt;35), "20-35",
AND(C5747&gt;=35, C5747&lt;50), "35-50",
C5747&gt;=50, "50-100"
)</f>
        <v>50-100</v>
      </c>
      <c r="AK5747" t="str" cm="1">
        <f t="array" ref="AK5747">_xlfn.IFS(
G5747&lt;6, "&lt;6",
AND(G5747&gt;=6, G5747&lt;12), "6-12",
AND(G5747&gt;=12, G5747&lt;18), "12-18",  AND(G5747&gt;=18, G5747&lt;24), "18-24", G5747&gt;=24, "24-36")</f>
        <v>24-36</v>
      </c>
    </row>
    <row r="5748" spans="1:37" x14ac:dyDescent="0.3">
      <c r="A5748" t="s">
        <v>5848</v>
      </c>
      <c r="B5748" t="s">
        <v>33</v>
      </c>
      <c r="C5748">
        <v>23</v>
      </c>
      <c r="D5748" t="s">
        <v>34</v>
      </c>
      <c r="E5748" t="s">
        <v>56</v>
      </c>
      <c r="F5748">
        <v>7</v>
      </c>
      <c r="G5748">
        <v>6</v>
      </c>
      <c r="H5748" t="s">
        <v>36</v>
      </c>
      <c r="I5748" t="s">
        <v>37</v>
      </c>
      <c r="J5748" t="s">
        <v>34</v>
      </c>
      <c r="K5748" t="s">
        <v>34</v>
      </c>
      <c r="L5748" t="s">
        <v>34</v>
      </c>
      <c r="M5748" t="s">
        <v>34</v>
      </c>
      <c r="N5748" t="s">
        <v>34</v>
      </c>
      <c r="O5748" t="s">
        <v>34</v>
      </c>
      <c r="P5748" t="s">
        <v>34</v>
      </c>
      <c r="Q5748" t="s">
        <v>34</v>
      </c>
      <c r="R5748" t="s">
        <v>34</v>
      </c>
      <c r="S5748" t="s">
        <v>34</v>
      </c>
      <c r="T5748" t="s">
        <v>34</v>
      </c>
      <c r="U5748" t="s">
        <v>67</v>
      </c>
      <c r="V5748" t="s">
        <v>34</v>
      </c>
      <c r="W5748" t="s">
        <v>40</v>
      </c>
      <c r="X5748">
        <v>19.95</v>
      </c>
      <c r="Y5748">
        <v>1399.35</v>
      </c>
      <c r="Z5748">
        <v>0</v>
      </c>
      <c r="AA5748">
        <v>0</v>
      </c>
      <c r="AB5748">
        <v>495.42</v>
      </c>
      <c r="AC5748">
        <v>1894.77</v>
      </c>
      <c r="AD5748" t="s">
        <v>41</v>
      </c>
      <c r="AE5748" t="s">
        <v>42</v>
      </c>
      <c r="AF5748" t="s">
        <v>42</v>
      </c>
      <c r="AG5748">
        <f t="shared" si="178"/>
        <v>0</v>
      </c>
      <c r="AH5748" t="str" cm="1">
        <f t="array" ref="AH5748">_xlfn.IFS(
X5748&lt;=20, "&lt;20",
AND(X5748&gt;=20, X5748&lt;50), "20-50",
AND(X5748&gt;=50, X5748&lt;100), "50-100",
X5748&gt;=100, "&gt;100"
)</f>
        <v>&lt;20</v>
      </c>
      <c r="AI5748">
        <f t="shared" si="179"/>
        <v>0</v>
      </c>
      <c r="AJ5748" t="str" cm="1">
        <f t="array" ref="AJ5748">_xlfn.IFS(
C5748&lt;=20, "&lt;20",
AND(C5748&gt;=20, C5748&lt;35), "20-35",
AND(C5748&gt;=35, C5748&lt;50), "35-50",
C5748&gt;=50, "50-100"
)</f>
        <v>20-35</v>
      </c>
      <c r="AK5748" t="str" cm="1">
        <f t="array" ref="AK5748">_xlfn.IFS(
G5748&lt;6, "&lt;6",
AND(G5748&gt;=6, G5748&lt;12), "6-12",
AND(G5748&gt;=12, G5748&lt;18), "12-18",  AND(G5748&gt;=18, G5748&lt;24), "18-24", G5748&gt;=24, "24-36")</f>
        <v>6-12</v>
      </c>
    </row>
    <row r="5749" spans="1:37" x14ac:dyDescent="0.3">
      <c r="A5749" t="s">
        <v>5849</v>
      </c>
      <c r="B5749" t="s">
        <v>44</v>
      </c>
      <c r="C5749">
        <v>41</v>
      </c>
      <c r="D5749" t="s">
        <v>37</v>
      </c>
      <c r="E5749" t="s">
        <v>56</v>
      </c>
      <c r="F5749">
        <v>4</v>
      </c>
      <c r="G5749">
        <v>12</v>
      </c>
      <c r="H5749" t="s">
        <v>36</v>
      </c>
      <c r="I5749" t="s">
        <v>37</v>
      </c>
      <c r="J5749" t="s">
        <v>37</v>
      </c>
      <c r="K5749" t="s">
        <v>34</v>
      </c>
      <c r="L5749" t="s">
        <v>34</v>
      </c>
      <c r="M5749" t="s">
        <v>34</v>
      </c>
      <c r="N5749" t="s">
        <v>34</v>
      </c>
      <c r="O5749" t="s">
        <v>34</v>
      </c>
      <c r="P5749" t="s">
        <v>34</v>
      </c>
      <c r="Q5749" t="s">
        <v>34</v>
      </c>
      <c r="R5749" t="s">
        <v>34</v>
      </c>
      <c r="S5749" t="s">
        <v>34</v>
      </c>
      <c r="T5749" t="s">
        <v>34</v>
      </c>
      <c r="U5749" t="s">
        <v>67</v>
      </c>
      <c r="V5749" t="s">
        <v>34</v>
      </c>
      <c r="W5749" t="s">
        <v>51</v>
      </c>
      <c r="X5749">
        <v>26.45</v>
      </c>
      <c r="Y5749">
        <v>1110.05</v>
      </c>
      <c r="Z5749">
        <v>0</v>
      </c>
      <c r="AA5749">
        <v>0</v>
      </c>
      <c r="AB5749">
        <v>1242.7</v>
      </c>
      <c r="AC5749">
        <v>2352.75</v>
      </c>
      <c r="AD5749" t="s">
        <v>41</v>
      </c>
      <c r="AE5749" t="s">
        <v>42</v>
      </c>
      <c r="AF5749" t="s">
        <v>42</v>
      </c>
      <c r="AG5749">
        <f t="shared" si="178"/>
        <v>0</v>
      </c>
      <c r="AH5749" t="str" cm="1">
        <f t="array" ref="AH5749">_xlfn.IFS(
X5749&lt;=20, "&lt;20",
AND(X5749&gt;=20, X5749&lt;50), "20-50",
AND(X5749&gt;=50, X5749&lt;100), "50-100",
X5749&gt;=100, "&gt;100"
)</f>
        <v>20-50</v>
      </c>
      <c r="AI5749">
        <f t="shared" si="179"/>
        <v>0</v>
      </c>
      <c r="AJ5749" t="str" cm="1">
        <f t="array" ref="AJ5749">_xlfn.IFS(
C5749&lt;=20, "&lt;20",
AND(C5749&gt;=20, C5749&lt;35), "20-35",
AND(C5749&gt;=35, C5749&lt;50), "35-50",
C5749&gt;=50, "50-100"
)</f>
        <v>35-50</v>
      </c>
      <c r="AK5749" t="str" cm="1">
        <f t="array" ref="AK5749">_xlfn.IFS(
G5749&lt;6, "&lt;6",
AND(G5749&gt;=6, G5749&lt;12), "6-12",
AND(G5749&gt;=12, G5749&lt;18), "12-18",  AND(G5749&gt;=18, G5749&lt;24), "18-24", G5749&gt;=24, "24-36")</f>
        <v>12-18</v>
      </c>
    </row>
    <row r="5750" spans="1:37" x14ac:dyDescent="0.3">
      <c r="A5750" t="s">
        <v>5850</v>
      </c>
      <c r="B5750" t="s">
        <v>44</v>
      </c>
      <c r="C5750">
        <v>19</v>
      </c>
      <c r="D5750" t="s">
        <v>34</v>
      </c>
      <c r="E5750" t="s">
        <v>74</v>
      </c>
      <c r="F5750">
        <v>9</v>
      </c>
      <c r="G5750">
        <v>7</v>
      </c>
      <c r="H5750" t="s">
        <v>66</v>
      </c>
      <c r="I5750" t="s">
        <v>37</v>
      </c>
      <c r="J5750" t="s">
        <v>37</v>
      </c>
      <c r="K5750" t="s">
        <v>34</v>
      </c>
      <c r="L5750" t="s">
        <v>34</v>
      </c>
      <c r="M5750" t="s">
        <v>34</v>
      </c>
      <c r="N5750" t="s">
        <v>34</v>
      </c>
      <c r="O5750" t="s">
        <v>34</v>
      </c>
      <c r="P5750" t="s">
        <v>34</v>
      </c>
      <c r="Q5750" t="s">
        <v>34</v>
      </c>
      <c r="R5750" t="s">
        <v>34</v>
      </c>
      <c r="S5750" t="s">
        <v>34</v>
      </c>
      <c r="T5750" t="s">
        <v>34</v>
      </c>
      <c r="U5750" t="s">
        <v>67</v>
      </c>
      <c r="V5750" t="s">
        <v>34</v>
      </c>
      <c r="W5750" t="s">
        <v>40</v>
      </c>
      <c r="X5750">
        <v>24.85</v>
      </c>
      <c r="Y5750">
        <v>1871.85</v>
      </c>
      <c r="Z5750">
        <v>0</v>
      </c>
      <c r="AA5750">
        <v>0</v>
      </c>
      <c r="AB5750">
        <v>955.44</v>
      </c>
      <c r="AC5750">
        <v>2827.29</v>
      </c>
      <c r="AD5750" t="s">
        <v>41</v>
      </c>
      <c r="AE5750" t="s">
        <v>42</v>
      </c>
      <c r="AF5750" t="s">
        <v>42</v>
      </c>
      <c r="AG5750">
        <f t="shared" si="178"/>
        <v>0</v>
      </c>
      <c r="AH5750" t="str" cm="1">
        <f t="array" ref="AH5750">_xlfn.IFS(
X5750&lt;=20, "&lt;20",
AND(X5750&gt;=20, X5750&lt;50), "20-50",
AND(X5750&gt;=50, X5750&lt;100), "50-100",
X5750&gt;=100, "&gt;100"
)</f>
        <v>20-50</v>
      </c>
      <c r="AI5750">
        <f t="shared" si="179"/>
        <v>0</v>
      </c>
      <c r="AJ5750" t="str" cm="1">
        <f t="array" ref="AJ5750">_xlfn.IFS(
C5750&lt;=20, "&lt;20",
AND(C5750&gt;=20, C5750&lt;35), "20-35",
AND(C5750&gt;=35, C5750&lt;50), "35-50",
C5750&gt;=50, "50-100"
)</f>
        <v>&lt;20</v>
      </c>
      <c r="AK5750" t="str" cm="1">
        <f t="array" ref="AK5750">_xlfn.IFS(
G5750&lt;6, "&lt;6",
AND(G5750&gt;=6, G5750&lt;12), "6-12",
AND(G5750&gt;=12, G5750&lt;18), "12-18",  AND(G5750&gt;=18, G5750&lt;24), "18-24", G5750&gt;=24, "24-36")</f>
        <v>6-12</v>
      </c>
    </row>
    <row r="5751" spans="1:37" x14ac:dyDescent="0.3">
      <c r="A5751" t="s">
        <v>5851</v>
      </c>
      <c r="B5751" t="s">
        <v>44</v>
      </c>
      <c r="C5751">
        <v>22</v>
      </c>
      <c r="D5751" t="s">
        <v>34</v>
      </c>
      <c r="E5751" t="s">
        <v>74</v>
      </c>
      <c r="F5751">
        <v>13</v>
      </c>
      <c r="G5751">
        <v>12</v>
      </c>
      <c r="H5751" t="s">
        <v>70</v>
      </c>
      <c r="I5751" t="s">
        <v>37</v>
      </c>
      <c r="J5751" t="s">
        <v>34</v>
      </c>
      <c r="K5751" t="s">
        <v>34</v>
      </c>
      <c r="L5751" t="s">
        <v>34</v>
      </c>
      <c r="M5751" t="s">
        <v>34</v>
      </c>
      <c r="N5751" t="s">
        <v>34</v>
      </c>
      <c r="O5751" t="s">
        <v>34</v>
      </c>
      <c r="P5751" t="s">
        <v>34</v>
      </c>
      <c r="Q5751" t="s">
        <v>34</v>
      </c>
      <c r="R5751" t="s">
        <v>34</v>
      </c>
      <c r="S5751" t="s">
        <v>34</v>
      </c>
      <c r="T5751" t="s">
        <v>34</v>
      </c>
      <c r="U5751" t="s">
        <v>39</v>
      </c>
      <c r="V5751" t="s">
        <v>34</v>
      </c>
      <c r="W5751" t="s">
        <v>51</v>
      </c>
      <c r="X5751">
        <v>19.45</v>
      </c>
      <c r="Y5751">
        <v>1336.35</v>
      </c>
      <c r="Z5751">
        <v>0</v>
      </c>
      <c r="AA5751">
        <v>0</v>
      </c>
      <c r="AB5751">
        <v>1580.51</v>
      </c>
      <c r="AC5751">
        <v>2916.86</v>
      </c>
      <c r="AD5751" t="s">
        <v>41</v>
      </c>
      <c r="AE5751" t="s">
        <v>42</v>
      </c>
      <c r="AF5751" t="s">
        <v>42</v>
      </c>
      <c r="AG5751">
        <f t="shared" si="178"/>
        <v>0</v>
      </c>
      <c r="AH5751" t="str" cm="1">
        <f t="array" ref="AH5751">_xlfn.IFS(
X5751&lt;=20, "&lt;20",
AND(X5751&gt;=20, X5751&lt;50), "20-50",
AND(X5751&gt;=50, X5751&lt;100), "50-100",
X5751&gt;=100, "&gt;100"
)</f>
        <v>&lt;20</v>
      </c>
      <c r="AI5751">
        <f t="shared" si="179"/>
        <v>0</v>
      </c>
      <c r="AJ5751" t="str" cm="1">
        <f t="array" ref="AJ5751">_xlfn.IFS(
C5751&lt;=20, "&lt;20",
AND(C5751&gt;=20, C5751&lt;35), "20-35",
AND(C5751&gt;=35, C5751&lt;50), "35-50",
C5751&gt;=50, "50-100"
)</f>
        <v>20-35</v>
      </c>
      <c r="AK5751" t="str" cm="1">
        <f t="array" ref="AK5751">_xlfn.IFS(
G5751&lt;6, "&lt;6",
AND(G5751&gt;=6, G5751&lt;12), "6-12",
AND(G5751&gt;=12, G5751&lt;18), "12-18",  AND(G5751&gt;=18, G5751&lt;24), "18-24", G5751&gt;=24, "24-36")</f>
        <v>12-18</v>
      </c>
    </row>
    <row r="5752" spans="1:37" x14ac:dyDescent="0.3">
      <c r="A5752" t="s">
        <v>5852</v>
      </c>
      <c r="B5752" t="s">
        <v>33</v>
      </c>
      <c r="C5752">
        <v>43</v>
      </c>
      <c r="D5752" t="s">
        <v>34</v>
      </c>
      <c r="E5752" t="s">
        <v>82</v>
      </c>
      <c r="F5752">
        <v>5</v>
      </c>
      <c r="G5752">
        <v>3</v>
      </c>
      <c r="H5752" t="s">
        <v>36</v>
      </c>
      <c r="I5752" t="s">
        <v>34</v>
      </c>
      <c r="J5752" t="s">
        <v>34</v>
      </c>
      <c r="K5752" t="s">
        <v>37</v>
      </c>
      <c r="L5752" t="s">
        <v>72</v>
      </c>
      <c r="M5752" t="s">
        <v>37</v>
      </c>
      <c r="N5752" t="s">
        <v>34</v>
      </c>
      <c r="O5752" t="s">
        <v>37</v>
      </c>
      <c r="P5752" t="s">
        <v>37</v>
      </c>
      <c r="Q5752" t="s">
        <v>34</v>
      </c>
      <c r="R5752" t="s">
        <v>34</v>
      </c>
      <c r="S5752" t="s">
        <v>34</v>
      </c>
      <c r="T5752" t="s">
        <v>37</v>
      </c>
      <c r="U5752" t="s">
        <v>67</v>
      </c>
      <c r="V5752" t="s">
        <v>37</v>
      </c>
      <c r="W5752" t="s">
        <v>40</v>
      </c>
      <c r="X5752">
        <v>39.15</v>
      </c>
      <c r="Y5752">
        <v>2692.75</v>
      </c>
      <c r="Z5752">
        <v>0</v>
      </c>
      <c r="AA5752">
        <v>0</v>
      </c>
      <c r="AB5752">
        <v>0</v>
      </c>
      <c r="AC5752">
        <v>2692.75</v>
      </c>
      <c r="AD5752" t="s">
        <v>41</v>
      </c>
      <c r="AE5752" t="s">
        <v>42</v>
      </c>
      <c r="AF5752" t="s">
        <v>42</v>
      </c>
      <c r="AG5752">
        <f t="shared" si="178"/>
        <v>0</v>
      </c>
      <c r="AH5752" t="str" cm="1">
        <f t="array" ref="AH5752">_xlfn.IFS(
X5752&lt;=20, "&lt;20",
AND(X5752&gt;=20, X5752&lt;50), "20-50",
AND(X5752&gt;=50, X5752&lt;100), "50-100",
X5752&gt;=100, "&gt;100"
)</f>
        <v>20-50</v>
      </c>
      <c r="AI5752">
        <f t="shared" si="179"/>
        <v>0</v>
      </c>
      <c r="AJ5752" t="str" cm="1">
        <f t="array" ref="AJ5752">_xlfn.IFS(
C5752&lt;=20, "&lt;20",
AND(C5752&gt;=20, C5752&lt;35), "20-35",
AND(C5752&gt;=35, C5752&lt;50), "35-50",
C5752&gt;=50, "50-100"
)</f>
        <v>35-50</v>
      </c>
      <c r="AK5752" t="str" cm="1">
        <f t="array" ref="AK5752">_xlfn.IFS(
G5752&lt;6, "&lt;6",
AND(G5752&gt;=6, G5752&lt;12), "6-12",
AND(G5752&gt;=12, G5752&lt;18), "12-18",  AND(G5752&gt;=18, G5752&lt;24), "18-24", G5752&gt;=24, "24-36")</f>
        <v>&lt;6</v>
      </c>
    </row>
    <row r="5753" spans="1:37" x14ac:dyDescent="0.3">
      <c r="A5753" t="s">
        <v>5853</v>
      </c>
      <c r="B5753" t="s">
        <v>44</v>
      </c>
      <c r="C5753">
        <v>76</v>
      </c>
      <c r="D5753" t="s">
        <v>34</v>
      </c>
      <c r="E5753" t="s">
        <v>164</v>
      </c>
      <c r="F5753">
        <v>4</v>
      </c>
      <c r="G5753">
        <v>32</v>
      </c>
      <c r="H5753" t="s">
        <v>49</v>
      </c>
      <c r="I5753" t="s">
        <v>37</v>
      </c>
      <c r="J5753" t="s">
        <v>34</v>
      </c>
      <c r="K5753" t="s">
        <v>37</v>
      </c>
      <c r="L5753" t="s">
        <v>50</v>
      </c>
      <c r="M5753" t="s">
        <v>34</v>
      </c>
      <c r="N5753" t="s">
        <v>37</v>
      </c>
      <c r="O5753" t="s">
        <v>34</v>
      </c>
      <c r="P5753" t="s">
        <v>34</v>
      </c>
      <c r="Q5753" t="s">
        <v>37</v>
      </c>
      <c r="R5753" t="s">
        <v>34</v>
      </c>
      <c r="S5753" t="s">
        <v>34</v>
      </c>
      <c r="T5753" t="s">
        <v>37</v>
      </c>
      <c r="U5753" t="s">
        <v>39</v>
      </c>
      <c r="V5753" t="s">
        <v>37</v>
      </c>
      <c r="W5753" t="s">
        <v>51</v>
      </c>
      <c r="X5753">
        <v>84.7</v>
      </c>
      <c r="Y5753">
        <v>392.5</v>
      </c>
      <c r="Z5753">
        <v>41.2</v>
      </c>
      <c r="AA5753">
        <v>0</v>
      </c>
      <c r="AB5753">
        <v>71.099999999999994</v>
      </c>
      <c r="AC5753">
        <v>422.4</v>
      </c>
      <c r="AD5753" t="s">
        <v>41</v>
      </c>
      <c r="AE5753" t="s">
        <v>42</v>
      </c>
      <c r="AF5753" t="s">
        <v>42</v>
      </c>
      <c r="AG5753">
        <f t="shared" si="178"/>
        <v>0</v>
      </c>
      <c r="AH5753" t="str" cm="1">
        <f t="array" ref="AH5753">_xlfn.IFS(
X5753&lt;=20, "&lt;20",
AND(X5753&gt;=20, X5753&lt;50), "20-50",
AND(X5753&gt;=50, X5753&lt;100), "50-100",
X5753&gt;=100, "&gt;100"
)</f>
        <v>50-100</v>
      </c>
      <c r="AI5753">
        <f t="shared" si="179"/>
        <v>0</v>
      </c>
      <c r="AJ5753" t="str" cm="1">
        <f t="array" ref="AJ5753">_xlfn.IFS(
C5753&lt;=20, "&lt;20",
AND(C5753&gt;=20, C5753&lt;35), "20-35",
AND(C5753&gt;=35, C5753&lt;50), "35-50",
C5753&gt;=50, "50-100"
)</f>
        <v>50-100</v>
      </c>
      <c r="AK5753" t="str" cm="1">
        <f t="array" ref="AK5753">_xlfn.IFS(
G5753&lt;6, "&lt;6",
AND(G5753&gt;=6, G5753&lt;12), "6-12",
AND(G5753&gt;=12, G5753&lt;18), "12-18",  AND(G5753&gt;=18, G5753&lt;24), "18-24", G5753&gt;=24, "24-36")</f>
        <v>24-36</v>
      </c>
    </row>
    <row r="5754" spans="1:37" x14ac:dyDescent="0.3">
      <c r="A5754" t="s">
        <v>5854</v>
      </c>
      <c r="B5754" t="s">
        <v>44</v>
      </c>
      <c r="C5754">
        <v>63</v>
      </c>
      <c r="D5754" t="s">
        <v>37</v>
      </c>
      <c r="E5754" t="s">
        <v>64</v>
      </c>
      <c r="F5754">
        <v>10</v>
      </c>
      <c r="G5754">
        <v>34</v>
      </c>
      <c r="H5754" t="s">
        <v>36</v>
      </c>
      <c r="I5754" t="s">
        <v>37</v>
      </c>
      <c r="J5754" t="s">
        <v>37</v>
      </c>
      <c r="K5754" t="s">
        <v>37</v>
      </c>
      <c r="L5754" t="s">
        <v>50</v>
      </c>
      <c r="M5754" t="s">
        <v>34</v>
      </c>
      <c r="N5754" t="s">
        <v>34</v>
      </c>
      <c r="O5754" t="s">
        <v>34</v>
      </c>
      <c r="P5754" t="s">
        <v>34</v>
      </c>
      <c r="Q5754" t="s">
        <v>37</v>
      </c>
      <c r="R5754" t="s">
        <v>37</v>
      </c>
      <c r="S5754" t="s">
        <v>34</v>
      </c>
      <c r="T5754" t="s">
        <v>37</v>
      </c>
      <c r="U5754" t="s">
        <v>46</v>
      </c>
      <c r="V5754" t="s">
        <v>37</v>
      </c>
      <c r="W5754" t="s">
        <v>51</v>
      </c>
      <c r="X5754">
        <v>96.4</v>
      </c>
      <c r="Y5754">
        <v>1581.2</v>
      </c>
      <c r="Z5754">
        <v>47.2</v>
      </c>
      <c r="AA5754">
        <v>0</v>
      </c>
      <c r="AB5754">
        <v>513.76</v>
      </c>
      <c r="AC5754">
        <v>2047.76</v>
      </c>
      <c r="AD5754" t="s">
        <v>52</v>
      </c>
      <c r="AE5754" t="s">
        <v>58</v>
      </c>
      <c r="AF5754" t="s">
        <v>1249</v>
      </c>
      <c r="AG5754">
        <f t="shared" si="178"/>
        <v>1</v>
      </c>
      <c r="AH5754" t="str" cm="1">
        <f t="array" ref="AH5754">_xlfn.IFS(
X5754&lt;=20, "&lt;20",
AND(X5754&gt;=20, X5754&lt;50), "20-50",
AND(X5754&gt;=50, X5754&lt;100), "50-100",
X5754&gt;=100, "&gt;100"
)</f>
        <v>50-100</v>
      </c>
      <c r="AI5754">
        <f t="shared" si="179"/>
        <v>0</v>
      </c>
      <c r="AJ5754" t="str" cm="1">
        <f t="array" ref="AJ5754">_xlfn.IFS(
C5754&lt;=20, "&lt;20",
AND(C5754&gt;=20, C5754&lt;35), "20-35",
AND(C5754&gt;=35, C5754&lt;50), "35-50",
C5754&gt;=50, "50-100"
)</f>
        <v>50-100</v>
      </c>
      <c r="AK5754" t="str" cm="1">
        <f t="array" ref="AK5754">_xlfn.IFS(
G5754&lt;6, "&lt;6",
AND(G5754&gt;=6, G5754&lt;12), "6-12",
AND(G5754&gt;=12, G5754&lt;18), "12-18",  AND(G5754&gt;=18, G5754&lt;24), "18-24", G5754&gt;=24, "24-36")</f>
        <v>24-36</v>
      </c>
    </row>
    <row r="5755" spans="1:37" x14ac:dyDescent="0.3">
      <c r="A5755" t="s">
        <v>5855</v>
      </c>
      <c r="B5755" t="s">
        <v>33</v>
      </c>
      <c r="C5755">
        <v>21</v>
      </c>
      <c r="D5755" t="s">
        <v>34</v>
      </c>
      <c r="E5755" t="s">
        <v>64</v>
      </c>
      <c r="F5755">
        <v>2</v>
      </c>
      <c r="G5755">
        <v>6</v>
      </c>
      <c r="H5755" t="s">
        <v>36</v>
      </c>
      <c r="I5755" t="s">
        <v>37</v>
      </c>
      <c r="J5755" t="s">
        <v>34</v>
      </c>
      <c r="K5755" t="s">
        <v>34</v>
      </c>
      <c r="L5755" t="s">
        <v>34</v>
      </c>
      <c r="M5755" t="s">
        <v>34</v>
      </c>
      <c r="N5755" t="s">
        <v>34</v>
      </c>
      <c r="O5755" t="s">
        <v>34</v>
      </c>
      <c r="P5755" t="s">
        <v>34</v>
      </c>
      <c r="Q5755" t="s">
        <v>34</v>
      </c>
      <c r="R5755" t="s">
        <v>34</v>
      </c>
      <c r="S5755" t="s">
        <v>34</v>
      </c>
      <c r="T5755" t="s">
        <v>34</v>
      </c>
      <c r="U5755" t="s">
        <v>46</v>
      </c>
      <c r="V5755" t="s">
        <v>34</v>
      </c>
      <c r="W5755" t="s">
        <v>40</v>
      </c>
      <c r="X5755">
        <v>21.1</v>
      </c>
      <c r="Y5755">
        <v>385.55</v>
      </c>
      <c r="Z5755">
        <v>0</v>
      </c>
      <c r="AA5755">
        <v>0</v>
      </c>
      <c r="AB5755">
        <v>578.34</v>
      </c>
      <c r="AC5755">
        <v>963.89</v>
      </c>
      <c r="AD5755" t="s">
        <v>41</v>
      </c>
      <c r="AE5755" t="s">
        <v>42</v>
      </c>
      <c r="AF5755" t="s">
        <v>42</v>
      </c>
      <c r="AG5755">
        <f t="shared" si="178"/>
        <v>0</v>
      </c>
      <c r="AH5755" t="str" cm="1">
        <f t="array" ref="AH5755">_xlfn.IFS(
X5755&lt;=20, "&lt;20",
AND(X5755&gt;=20, X5755&lt;50), "20-50",
AND(X5755&gt;=50, X5755&lt;100), "50-100",
X5755&gt;=100, "&gt;100"
)</f>
        <v>20-50</v>
      </c>
      <c r="AI5755">
        <f t="shared" si="179"/>
        <v>0</v>
      </c>
      <c r="AJ5755" t="str" cm="1">
        <f t="array" ref="AJ5755">_xlfn.IFS(
C5755&lt;=20, "&lt;20",
AND(C5755&gt;=20, C5755&lt;35), "20-35",
AND(C5755&gt;=35, C5755&lt;50), "35-50",
C5755&gt;=50, "50-100"
)</f>
        <v>20-35</v>
      </c>
      <c r="AK5755" t="str" cm="1">
        <f t="array" ref="AK5755">_xlfn.IFS(
G5755&lt;6, "&lt;6",
AND(G5755&gt;=6, G5755&lt;12), "6-12",
AND(G5755&gt;=12, G5755&lt;18), "12-18",  AND(G5755&gt;=18, G5755&lt;24), "18-24", G5755&gt;=24, "24-36")</f>
        <v>6-12</v>
      </c>
    </row>
    <row r="5756" spans="1:37" x14ac:dyDescent="0.3">
      <c r="A5756" t="s">
        <v>5856</v>
      </c>
      <c r="B5756" t="s">
        <v>33</v>
      </c>
      <c r="C5756">
        <v>33</v>
      </c>
      <c r="D5756" t="s">
        <v>34</v>
      </c>
      <c r="E5756" t="s">
        <v>114</v>
      </c>
      <c r="F5756">
        <v>8</v>
      </c>
      <c r="G5756">
        <v>24</v>
      </c>
      <c r="H5756" t="s">
        <v>36</v>
      </c>
      <c r="I5756" t="s">
        <v>37</v>
      </c>
      <c r="J5756" t="s">
        <v>34</v>
      </c>
      <c r="K5756" t="s">
        <v>34</v>
      </c>
      <c r="L5756" t="s">
        <v>34</v>
      </c>
      <c r="M5756" t="s">
        <v>34</v>
      </c>
      <c r="N5756" t="s">
        <v>34</v>
      </c>
      <c r="O5756" t="s">
        <v>34</v>
      </c>
      <c r="P5756" t="s">
        <v>34</v>
      </c>
      <c r="Q5756" t="s">
        <v>34</v>
      </c>
      <c r="R5756" t="s">
        <v>34</v>
      </c>
      <c r="S5756" t="s">
        <v>34</v>
      </c>
      <c r="T5756" t="s">
        <v>34</v>
      </c>
      <c r="U5756" t="s">
        <v>39</v>
      </c>
      <c r="V5756" t="s">
        <v>34</v>
      </c>
      <c r="W5756" t="s">
        <v>40</v>
      </c>
      <c r="X5756">
        <v>19.399999999999999</v>
      </c>
      <c r="Y5756">
        <v>997.75</v>
      </c>
      <c r="Z5756">
        <v>0</v>
      </c>
      <c r="AA5756">
        <v>0</v>
      </c>
      <c r="AB5756">
        <v>1919.13</v>
      </c>
      <c r="AC5756">
        <v>2916.88</v>
      </c>
      <c r="AD5756" t="s">
        <v>41</v>
      </c>
      <c r="AE5756" t="s">
        <v>42</v>
      </c>
      <c r="AF5756" t="s">
        <v>42</v>
      </c>
      <c r="AG5756">
        <f t="shared" si="178"/>
        <v>0</v>
      </c>
      <c r="AH5756" t="str" cm="1">
        <f t="array" ref="AH5756">_xlfn.IFS(
X5756&lt;=20, "&lt;20",
AND(X5756&gt;=20, X5756&lt;50), "20-50",
AND(X5756&gt;=50, X5756&lt;100), "50-100",
X5756&gt;=100, "&gt;100"
)</f>
        <v>&lt;20</v>
      </c>
      <c r="AI5756">
        <f t="shared" si="179"/>
        <v>0</v>
      </c>
      <c r="AJ5756" t="str" cm="1">
        <f t="array" ref="AJ5756">_xlfn.IFS(
C5756&lt;=20, "&lt;20",
AND(C5756&gt;=20, C5756&lt;35), "20-35",
AND(C5756&gt;=35, C5756&lt;50), "35-50",
C5756&gt;=50, "50-100"
)</f>
        <v>20-35</v>
      </c>
      <c r="AK5756" t="str" cm="1">
        <f t="array" ref="AK5756">_xlfn.IFS(
G5756&lt;6, "&lt;6",
AND(G5756&gt;=6, G5756&lt;12), "6-12",
AND(G5756&gt;=12, G5756&lt;18), "12-18",  AND(G5756&gt;=18, G5756&lt;24), "18-24", G5756&gt;=24, "24-36")</f>
        <v>24-36</v>
      </c>
    </row>
    <row r="5757" spans="1:37" x14ac:dyDescent="0.3">
      <c r="A5757" t="s">
        <v>5857</v>
      </c>
      <c r="B5757" t="s">
        <v>44</v>
      </c>
      <c r="C5757">
        <v>77</v>
      </c>
      <c r="D5757" t="s">
        <v>34</v>
      </c>
      <c r="E5757" t="s">
        <v>158</v>
      </c>
      <c r="F5757">
        <v>10</v>
      </c>
      <c r="G5757">
        <v>28</v>
      </c>
      <c r="H5757" t="s">
        <v>36</v>
      </c>
      <c r="I5757" t="s">
        <v>37</v>
      </c>
      <c r="J5757" t="s">
        <v>34</v>
      </c>
      <c r="K5757" t="s">
        <v>37</v>
      </c>
      <c r="L5757" t="s">
        <v>72</v>
      </c>
      <c r="M5757" t="s">
        <v>37</v>
      </c>
      <c r="N5757" t="s">
        <v>37</v>
      </c>
      <c r="O5757" t="s">
        <v>34</v>
      </c>
      <c r="P5757" t="s">
        <v>37</v>
      </c>
      <c r="Q5757" t="s">
        <v>34</v>
      </c>
      <c r="R5757" t="s">
        <v>34</v>
      </c>
      <c r="S5757" t="s">
        <v>34</v>
      </c>
      <c r="T5757" t="s">
        <v>34</v>
      </c>
      <c r="U5757" t="s">
        <v>67</v>
      </c>
      <c r="V5757" t="s">
        <v>34</v>
      </c>
      <c r="W5757" t="s">
        <v>40</v>
      </c>
      <c r="X5757">
        <v>59.9</v>
      </c>
      <c r="Y5757">
        <v>287.85000000000002</v>
      </c>
      <c r="Z5757">
        <v>0</v>
      </c>
      <c r="AA5757">
        <v>20</v>
      </c>
      <c r="AB5757">
        <v>219.95</v>
      </c>
      <c r="AC5757">
        <v>527.79999999999995</v>
      </c>
      <c r="AD5757" t="s">
        <v>41</v>
      </c>
      <c r="AE5757" t="s">
        <v>42</v>
      </c>
      <c r="AF5757" t="s">
        <v>42</v>
      </c>
      <c r="AG5757">
        <f t="shared" si="178"/>
        <v>0</v>
      </c>
      <c r="AH5757" t="str" cm="1">
        <f t="array" ref="AH5757">_xlfn.IFS(
X5757&lt;=20, "&lt;20",
AND(X5757&gt;=20, X5757&lt;50), "20-50",
AND(X5757&gt;=50, X5757&lt;100), "50-100",
X5757&gt;=100, "&gt;100"
)</f>
        <v>50-100</v>
      </c>
      <c r="AI5757">
        <f t="shared" si="179"/>
        <v>0</v>
      </c>
      <c r="AJ5757" t="str" cm="1">
        <f t="array" ref="AJ5757">_xlfn.IFS(
C5757&lt;=20, "&lt;20",
AND(C5757&gt;=20, C5757&lt;35), "20-35",
AND(C5757&gt;=35, C5757&lt;50), "35-50",
C5757&gt;=50, "50-100"
)</f>
        <v>50-100</v>
      </c>
      <c r="AK5757" t="str" cm="1">
        <f t="array" ref="AK5757">_xlfn.IFS(
G5757&lt;6, "&lt;6",
AND(G5757&gt;=6, G5757&lt;12), "6-12",
AND(G5757&gt;=12, G5757&lt;18), "12-18",  AND(G5757&gt;=18, G5757&lt;24), "18-24", G5757&gt;=24, "24-36")</f>
        <v>24-36</v>
      </c>
    </row>
    <row r="5758" spans="1:37" x14ac:dyDescent="0.3">
      <c r="A5758" t="s">
        <v>5858</v>
      </c>
      <c r="B5758" t="s">
        <v>44</v>
      </c>
      <c r="C5758">
        <v>50</v>
      </c>
      <c r="D5758" t="s">
        <v>37</v>
      </c>
      <c r="E5758" t="s">
        <v>103</v>
      </c>
      <c r="F5758">
        <v>2</v>
      </c>
      <c r="G5758">
        <v>17</v>
      </c>
      <c r="H5758" t="s">
        <v>57</v>
      </c>
      <c r="I5758" t="s">
        <v>37</v>
      </c>
      <c r="J5758" t="s">
        <v>37</v>
      </c>
      <c r="K5758" t="s">
        <v>37</v>
      </c>
      <c r="L5758" t="s">
        <v>72</v>
      </c>
      <c r="M5758" t="s">
        <v>37</v>
      </c>
      <c r="N5758" t="s">
        <v>34</v>
      </c>
      <c r="O5758" t="s">
        <v>34</v>
      </c>
      <c r="P5758" t="s">
        <v>34</v>
      </c>
      <c r="Q5758" t="s">
        <v>37</v>
      </c>
      <c r="R5758" t="s">
        <v>34</v>
      </c>
      <c r="S5758" t="s">
        <v>34</v>
      </c>
      <c r="T5758" t="s">
        <v>37</v>
      </c>
      <c r="U5758" t="s">
        <v>46</v>
      </c>
      <c r="V5758" t="s">
        <v>37</v>
      </c>
      <c r="W5758" t="s">
        <v>51</v>
      </c>
      <c r="X5758">
        <v>64.7</v>
      </c>
      <c r="Y5758">
        <v>941</v>
      </c>
      <c r="Z5758">
        <v>0</v>
      </c>
      <c r="AA5758">
        <v>0</v>
      </c>
      <c r="AB5758">
        <v>285.60000000000002</v>
      </c>
      <c r="AC5758">
        <v>1226.5999999999999</v>
      </c>
      <c r="AD5758" t="s">
        <v>52</v>
      </c>
      <c r="AE5758" t="s">
        <v>53</v>
      </c>
      <c r="AF5758" t="s">
        <v>162</v>
      </c>
      <c r="AG5758">
        <f t="shared" si="178"/>
        <v>1</v>
      </c>
      <c r="AH5758" t="str" cm="1">
        <f t="array" ref="AH5758">_xlfn.IFS(
X5758&lt;=20, "&lt;20",
AND(X5758&gt;=20, X5758&lt;50), "20-50",
AND(X5758&gt;=50, X5758&lt;100), "50-100",
X5758&gt;=100, "&gt;100"
)</f>
        <v>50-100</v>
      </c>
      <c r="AI5758">
        <f t="shared" si="179"/>
        <v>0</v>
      </c>
      <c r="AJ5758" t="str" cm="1">
        <f t="array" ref="AJ5758">_xlfn.IFS(
C5758&lt;=20, "&lt;20",
AND(C5758&gt;=20, C5758&lt;35), "20-35",
AND(C5758&gt;=35, C5758&lt;50), "35-50",
C5758&gt;=50, "50-100"
)</f>
        <v>50-100</v>
      </c>
      <c r="AK5758" t="str" cm="1">
        <f t="array" ref="AK5758">_xlfn.IFS(
G5758&lt;6, "&lt;6",
AND(G5758&gt;=6, G5758&lt;12), "6-12",
AND(G5758&gt;=12, G5758&lt;18), "12-18",  AND(G5758&gt;=18, G5758&lt;24), "18-24", G5758&gt;=24, "24-36")</f>
        <v>12-18</v>
      </c>
    </row>
    <row r="5759" spans="1:37" x14ac:dyDescent="0.3">
      <c r="A5759" t="s">
        <v>5859</v>
      </c>
      <c r="B5759" t="s">
        <v>44</v>
      </c>
      <c r="C5759">
        <v>72</v>
      </c>
      <c r="D5759" t="s">
        <v>34</v>
      </c>
      <c r="E5759" t="s">
        <v>45</v>
      </c>
      <c r="F5759">
        <v>6</v>
      </c>
      <c r="G5759">
        <v>4</v>
      </c>
      <c r="H5759" t="s">
        <v>36</v>
      </c>
      <c r="I5759" t="s">
        <v>37</v>
      </c>
      <c r="J5759" t="s">
        <v>37</v>
      </c>
      <c r="K5759" t="s">
        <v>37</v>
      </c>
      <c r="L5759" t="s">
        <v>50</v>
      </c>
      <c r="M5759" t="s">
        <v>34</v>
      </c>
      <c r="N5759" t="s">
        <v>34</v>
      </c>
      <c r="O5759" t="s">
        <v>34</v>
      </c>
      <c r="P5759" t="s">
        <v>34</v>
      </c>
      <c r="Q5759" t="s">
        <v>34</v>
      </c>
      <c r="R5759" t="s">
        <v>34</v>
      </c>
      <c r="S5759" t="s">
        <v>34</v>
      </c>
      <c r="T5759" t="s">
        <v>37</v>
      </c>
      <c r="U5759" t="s">
        <v>46</v>
      </c>
      <c r="V5759" t="s">
        <v>37</v>
      </c>
      <c r="W5759" t="s">
        <v>51</v>
      </c>
      <c r="X5759">
        <v>77</v>
      </c>
      <c r="Y5759">
        <v>237.75</v>
      </c>
      <c r="Z5759">
        <v>0</v>
      </c>
      <c r="AA5759">
        <v>0</v>
      </c>
      <c r="AB5759">
        <v>145.02000000000001</v>
      </c>
      <c r="AC5759">
        <v>382.77</v>
      </c>
      <c r="AD5759" t="s">
        <v>52</v>
      </c>
      <c r="AE5759" t="s">
        <v>53</v>
      </c>
      <c r="AF5759" t="s">
        <v>54</v>
      </c>
      <c r="AG5759">
        <f t="shared" si="178"/>
        <v>1</v>
      </c>
      <c r="AH5759" t="str" cm="1">
        <f t="array" ref="AH5759">_xlfn.IFS(
X5759&lt;=20, "&lt;20",
AND(X5759&gt;=20, X5759&lt;50), "20-50",
AND(X5759&gt;=50, X5759&lt;100), "50-100",
X5759&gt;=100, "&gt;100"
)</f>
        <v>50-100</v>
      </c>
      <c r="AI5759">
        <f t="shared" si="179"/>
        <v>0</v>
      </c>
      <c r="AJ5759" t="str" cm="1">
        <f t="array" ref="AJ5759">_xlfn.IFS(
C5759&lt;=20, "&lt;20",
AND(C5759&gt;=20, C5759&lt;35), "20-35",
AND(C5759&gt;=35, C5759&lt;50), "35-50",
C5759&gt;=50, "50-100"
)</f>
        <v>50-100</v>
      </c>
      <c r="AK5759" t="str" cm="1">
        <f t="array" ref="AK5759">_xlfn.IFS(
G5759&lt;6, "&lt;6",
AND(G5759&gt;=6, G5759&lt;12), "6-12",
AND(G5759&gt;=12, G5759&lt;18), "12-18",  AND(G5759&gt;=18, G5759&lt;24), "18-24", G5759&gt;=24, "24-36")</f>
        <v>&lt;6</v>
      </c>
    </row>
    <row r="5760" spans="1:37" x14ac:dyDescent="0.3">
      <c r="A5760" t="s">
        <v>5860</v>
      </c>
      <c r="B5760" t="s">
        <v>33</v>
      </c>
      <c r="C5760">
        <v>54</v>
      </c>
      <c r="D5760" t="s">
        <v>34</v>
      </c>
      <c r="E5760" t="s">
        <v>114</v>
      </c>
      <c r="F5760">
        <v>6</v>
      </c>
      <c r="G5760">
        <v>9</v>
      </c>
      <c r="H5760" t="s">
        <v>70</v>
      </c>
      <c r="I5760" t="s">
        <v>37</v>
      </c>
      <c r="J5760" t="s">
        <v>37</v>
      </c>
      <c r="K5760" t="s">
        <v>37</v>
      </c>
      <c r="L5760" t="s">
        <v>72</v>
      </c>
      <c r="M5760" t="s">
        <v>34</v>
      </c>
      <c r="N5760" t="s">
        <v>37</v>
      </c>
      <c r="O5760" t="s">
        <v>34</v>
      </c>
      <c r="P5760" t="s">
        <v>34</v>
      </c>
      <c r="Q5760" t="s">
        <v>34</v>
      </c>
      <c r="R5760" t="s">
        <v>34</v>
      </c>
      <c r="S5760" t="s">
        <v>34</v>
      </c>
      <c r="T5760" t="s">
        <v>37</v>
      </c>
      <c r="U5760" t="s">
        <v>39</v>
      </c>
      <c r="V5760" t="s">
        <v>37</v>
      </c>
      <c r="W5760" t="s">
        <v>51</v>
      </c>
      <c r="X5760">
        <v>53.85</v>
      </c>
      <c r="Y5760">
        <v>3399.85</v>
      </c>
      <c r="Z5760">
        <v>0</v>
      </c>
      <c r="AA5760">
        <v>0</v>
      </c>
      <c r="AB5760">
        <v>1092.48</v>
      </c>
      <c r="AC5760">
        <v>4492.33</v>
      </c>
      <c r="AD5760" t="s">
        <v>41</v>
      </c>
      <c r="AE5760" t="s">
        <v>42</v>
      </c>
      <c r="AF5760" t="s">
        <v>42</v>
      </c>
      <c r="AG5760">
        <f t="shared" si="178"/>
        <v>0</v>
      </c>
      <c r="AH5760" t="str" cm="1">
        <f t="array" ref="AH5760">_xlfn.IFS(
X5760&lt;=20, "&lt;20",
AND(X5760&gt;=20, X5760&lt;50), "20-50",
AND(X5760&gt;=50, X5760&lt;100), "50-100",
X5760&gt;=100, "&gt;100"
)</f>
        <v>50-100</v>
      </c>
      <c r="AI5760">
        <f t="shared" si="179"/>
        <v>0</v>
      </c>
      <c r="AJ5760" t="str" cm="1">
        <f t="array" ref="AJ5760">_xlfn.IFS(
C5760&lt;=20, "&lt;20",
AND(C5760&gt;=20, C5760&lt;35), "20-35",
AND(C5760&gt;=35, C5760&lt;50), "35-50",
C5760&gt;=50, "50-100"
)</f>
        <v>50-100</v>
      </c>
      <c r="AK5760" t="str" cm="1">
        <f t="array" ref="AK5760">_xlfn.IFS(
G5760&lt;6, "&lt;6",
AND(G5760&gt;=6, G5760&lt;12), "6-12",
AND(G5760&gt;=12, G5760&lt;18), "12-18",  AND(G5760&gt;=18, G5760&lt;24), "18-24", G5760&gt;=24, "24-36")</f>
        <v>6-12</v>
      </c>
    </row>
    <row r="5761" spans="1:37" x14ac:dyDescent="0.3">
      <c r="A5761" t="s">
        <v>5861</v>
      </c>
      <c r="B5761" t="s">
        <v>33</v>
      </c>
      <c r="C5761">
        <v>39</v>
      </c>
      <c r="D5761" t="s">
        <v>34</v>
      </c>
      <c r="E5761" t="s">
        <v>61</v>
      </c>
      <c r="F5761">
        <v>15</v>
      </c>
      <c r="G5761">
        <v>11</v>
      </c>
      <c r="H5761" t="s">
        <v>36</v>
      </c>
      <c r="I5761" t="s">
        <v>34</v>
      </c>
      <c r="J5761" t="s">
        <v>34</v>
      </c>
      <c r="K5761" t="s">
        <v>37</v>
      </c>
      <c r="L5761" t="s">
        <v>38</v>
      </c>
      <c r="M5761" t="s">
        <v>37</v>
      </c>
      <c r="N5761" t="s">
        <v>34</v>
      </c>
      <c r="O5761" t="s">
        <v>34</v>
      </c>
      <c r="P5761" t="s">
        <v>37</v>
      </c>
      <c r="Q5761" t="s">
        <v>34</v>
      </c>
      <c r="R5761" t="s">
        <v>34</v>
      </c>
      <c r="S5761" t="s">
        <v>34</v>
      </c>
      <c r="T5761" t="s">
        <v>37</v>
      </c>
      <c r="U5761" t="s">
        <v>46</v>
      </c>
      <c r="V5761" t="s">
        <v>34</v>
      </c>
      <c r="W5761" t="s">
        <v>40</v>
      </c>
      <c r="X5761">
        <v>34.65</v>
      </c>
      <c r="Y5761">
        <v>246.6</v>
      </c>
      <c r="Z5761">
        <v>0</v>
      </c>
      <c r="AA5761">
        <v>0</v>
      </c>
      <c r="AB5761">
        <v>0</v>
      </c>
      <c r="AC5761">
        <v>246.6</v>
      </c>
      <c r="AD5761" t="s">
        <v>41</v>
      </c>
      <c r="AE5761" t="s">
        <v>42</v>
      </c>
      <c r="AF5761" t="s">
        <v>42</v>
      </c>
      <c r="AG5761">
        <f t="shared" si="178"/>
        <v>0</v>
      </c>
      <c r="AH5761" t="str" cm="1">
        <f t="array" ref="AH5761">_xlfn.IFS(
X5761&lt;=20, "&lt;20",
AND(X5761&gt;=20, X5761&lt;50), "20-50",
AND(X5761&gt;=50, X5761&lt;100), "50-100",
X5761&gt;=100, "&gt;100"
)</f>
        <v>20-50</v>
      </c>
      <c r="AI5761">
        <f t="shared" si="179"/>
        <v>0</v>
      </c>
      <c r="AJ5761" t="str" cm="1">
        <f t="array" ref="AJ5761">_xlfn.IFS(
C5761&lt;=20, "&lt;20",
AND(C5761&gt;=20, C5761&lt;35), "20-35",
AND(C5761&gt;=35, C5761&lt;50), "35-50",
C5761&gt;=50, "50-100"
)</f>
        <v>35-50</v>
      </c>
      <c r="AK5761" t="str" cm="1">
        <f t="array" ref="AK5761">_xlfn.IFS(
G5761&lt;6, "&lt;6",
AND(G5761&gt;=6, G5761&lt;12), "6-12",
AND(G5761&gt;=12, G5761&lt;18), "12-18",  AND(G5761&gt;=18, G5761&lt;24), "18-24", G5761&gt;=24, "24-36")</f>
        <v>6-12</v>
      </c>
    </row>
    <row r="5762" spans="1:37" x14ac:dyDescent="0.3">
      <c r="A5762" t="s">
        <v>5862</v>
      </c>
      <c r="B5762" t="s">
        <v>44</v>
      </c>
      <c r="C5762">
        <v>32</v>
      </c>
      <c r="D5762" t="s">
        <v>34</v>
      </c>
      <c r="E5762" t="s">
        <v>74</v>
      </c>
      <c r="F5762">
        <v>10</v>
      </c>
      <c r="G5762">
        <v>5</v>
      </c>
      <c r="H5762" t="s">
        <v>36</v>
      </c>
      <c r="I5762" t="s">
        <v>34</v>
      </c>
      <c r="J5762" t="s">
        <v>34</v>
      </c>
      <c r="K5762" t="s">
        <v>37</v>
      </c>
      <c r="L5762" t="s">
        <v>72</v>
      </c>
      <c r="M5762" t="s">
        <v>34</v>
      </c>
      <c r="N5762" t="s">
        <v>34</v>
      </c>
      <c r="O5762" t="s">
        <v>34</v>
      </c>
      <c r="P5762" t="s">
        <v>34</v>
      </c>
      <c r="Q5762" t="s">
        <v>34</v>
      </c>
      <c r="R5762" t="s">
        <v>34</v>
      </c>
      <c r="S5762" t="s">
        <v>37</v>
      </c>
      <c r="T5762" t="s">
        <v>37</v>
      </c>
      <c r="U5762" t="s">
        <v>46</v>
      </c>
      <c r="V5762" t="s">
        <v>34</v>
      </c>
      <c r="W5762" t="s">
        <v>143</v>
      </c>
      <c r="X5762">
        <v>25.2</v>
      </c>
      <c r="Y5762">
        <v>25.2</v>
      </c>
      <c r="Z5762">
        <v>0</v>
      </c>
      <c r="AA5762">
        <v>0</v>
      </c>
      <c r="AB5762">
        <v>0</v>
      </c>
      <c r="AC5762">
        <v>25.2</v>
      </c>
      <c r="AD5762" t="s">
        <v>52</v>
      </c>
      <c r="AE5762" t="s">
        <v>94</v>
      </c>
      <c r="AF5762" t="s">
        <v>95</v>
      </c>
      <c r="AG5762">
        <f t="shared" si="178"/>
        <v>1</v>
      </c>
      <c r="AH5762" t="str" cm="1">
        <f t="array" ref="AH5762">_xlfn.IFS(
X5762&lt;=20, "&lt;20",
AND(X5762&gt;=20, X5762&lt;50), "20-50",
AND(X5762&gt;=50, X5762&lt;100), "50-100",
X5762&gt;=100, "&gt;100"
)</f>
        <v>20-50</v>
      </c>
      <c r="AI5762">
        <f t="shared" si="179"/>
        <v>0</v>
      </c>
      <c r="AJ5762" t="str" cm="1">
        <f t="array" ref="AJ5762">_xlfn.IFS(
C5762&lt;=20, "&lt;20",
AND(C5762&gt;=20, C5762&lt;35), "20-35",
AND(C5762&gt;=35, C5762&lt;50), "35-50",
C5762&gt;=50, "50-100"
)</f>
        <v>20-35</v>
      </c>
      <c r="AK5762" t="str" cm="1">
        <f t="array" ref="AK5762">_xlfn.IFS(
G5762&lt;6, "&lt;6",
AND(G5762&gt;=6, G5762&lt;12), "6-12",
AND(G5762&gt;=12, G5762&lt;18), "12-18",  AND(G5762&gt;=18, G5762&lt;24), "18-24", G5762&gt;=24, "24-36")</f>
        <v>&lt;6</v>
      </c>
    </row>
    <row r="5763" spans="1:37" x14ac:dyDescent="0.3">
      <c r="A5763" t="s">
        <v>5863</v>
      </c>
      <c r="B5763" t="s">
        <v>44</v>
      </c>
      <c r="C5763">
        <v>65</v>
      </c>
      <c r="D5763" t="s">
        <v>37</v>
      </c>
      <c r="E5763" t="s">
        <v>48</v>
      </c>
      <c r="F5763">
        <v>5</v>
      </c>
      <c r="G5763">
        <v>34</v>
      </c>
      <c r="H5763" t="s">
        <v>36</v>
      </c>
      <c r="I5763" t="s">
        <v>37</v>
      </c>
      <c r="J5763" t="s">
        <v>37</v>
      </c>
      <c r="K5763" t="s">
        <v>37</v>
      </c>
      <c r="L5763" t="s">
        <v>50</v>
      </c>
      <c r="M5763" t="s">
        <v>37</v>
      </c>
      <c r="N5763" t="s">
        <v>37</v>
      </c>
      <c r="O5763" t="s">
        <v>37</v>
      </c>
      <c r="P5763" t="s">
        <v>37</v>
      </c>
      <c r="Q5763" t="s">
        <v>37</v>
      </c>
      <c r="R5763" t="s">
        <v>37</v>
      </c>
      <c r="S5763" t="s">
        <v>34</v>
      </c>
      <c r="T5763" t="s">
        <v>37</v>
      </c>
      <c r="U5763" t="s">
        <v>67</v>
      </c>
      <c r="V5763" t="s">
        <v>37</v>
      </c>
      <c r="W5763" t="s">
        <v>51</v>
      </c>
      <c r="X5763">
        <v>116.05</v>
      </c>
      <c r="Y5763">
        <v>6925.9</v>
      </c>
      <c r="Z5763">
        <v>0</v>
      </c>
      <c r="AA5763">
        <v>0</v>
      </c>
      <c r="AB5763">
        <v>243.6</v>
      </c>
      <c r="AC5763">
        <v>7169.5</v>
      </c>
      <c r="AD5763" t="s">
        <v>41</v>
      </c>
      <c r="AE5763" t="s">
        <v>42</v>
      </c>
      <c r="AF5763" t="s">
        <v>42</v>
      </c>
      <c r="AG5763">
        <f t="shared" ref="AG5763:AG5826" si="180">IF(AD5763="Churned", 1,0)</f>
        <v>0</v>
      </c>
      <c r="AH5763" t="str" cm="1">
        <f t="array" ref="AH5763">_xlfn.IFS(
X5763&lt;=20, "&lt;20",
AND(X5763&gt;=20, X5763&lt;50), "20-50",
AND(X5763&gt;=50, X5763&lt;100), "50-100",
X5763&gt;=100, "&gt;100"
)</f>
        <v>&gt;100</v>
      </c>
      <c r="AI5763">
        <f t="shared" ref="AI5763:AI5826" si="181">IF(AD5763="Joined", 1, 0)</f>
        <v>0</v>
      </c>
      <c r="AJ5763" t="str" cm="1">
        <f t="array" ref="AJ5763">_xlfn.IFS(
C5763&lt;=20, "&lt;20",
AND(C5763&gt;=20, C5763&lt;35), "20-35",
AND(C5763&gt;=35, C5763&lt;50), "35-50",
C5763&gt;=50, "50-100"
)</f>
        <v>50-100</v>
      </c>
      <c r="AK5763" t="str" cm="1">
        <f t="array" ref="AK5763">_xlfn.IFS(
G5763&lt;6, "&lt;6",
AND(G5763&gt;=6, G5763&lt;12), "6-12",
AND(G5763&gt;=12, G5763&lt;18), "12-18",  AND(G5763&gt;=18, G5763&lt;24), "18-24", G5763&gt;=24, "24-36")</f>
        <v>24-36</v>
      </c>
    </row>
    <row r="5764" spans="1:37" x14ac:dyDescent="0.3">
      <c r="A5764" t="s">
        <v>5864</v>
      </c>
      <c r="B5764" t="s">
        <v>33</v>
      </c>
      <c r="C5764">
        <v>57</v>
      </c>
      <c r="D5764" t="s">
        <v>37</v>
      </c>
      <c r="E5764" t="s">
        <v>130</v>
      </c>
      <c r="F5764">
        <v>6</v>
      </c>
      <c r="G5764">
        <v>6</v>
      </c>
      <c r="H5764" t="s">
        <v>36</v>
      </c>
      <c r="I5764" t="s">
        <v>37</v>
      </c>
      <c r="J5764" t="s">
        <v>34</v>
      </c>
      <c r="K5764" t="s">
        <v>34</v>
      </c>
      <c r="L5764" t="s">
        <v>34</v>
      </c>
      <c r="M5764" t="s">
        <v>34</v>
      </c>
      <c r="N5764" t="s">
        <v>34</v>
      </c>
      <c r="O5764" t="s">
        <v>34</v>
      </c>
      <c r="P5764" t="s">
        <v>34</v>
      </c>
      <c r="Q5764" t="s">
        <v>34</v>
      </c>
      <c r="R5764" t="s">
        <v>34</v>
      </c>
      <c r="S5764" t="s">
        <v>34</v>
      </c>
      <c r="T5764" t="s">
        <v>34</v>
      </c>
      <c r="U5764" t="s">
        <v>46</v>
      </c>
      <c r="V5764" t="s">
        <v>37</v>
      </c>
      <c r="W5764" t="s">
        <v>143</v>
      </c>
      <c r="X5764">
        <v>20.45</v>
      </c>
      <c r="Y5764">
        <v>20.45</v>
      </c>
      <c r="Z5764">
        <v>0</v>
      </c>
      <c r="AA5764">
        <v>0</v>
      </c>
      <c r="AB5764">
        <v>11.61</v>
      </c>
      <c r="AC5764">
        <v>32.06</v>
      </c>
      <c r="AD5764" t="s">
        <v>85</v>
      </c>
      <c r="AE5764" t="s">
        <v>42</v>
      </c>
      <c r="AF5764" t="s">
        <v>42</v>
      </c>
      <c r="AG5764">
        <f t="shared" si="180"/>
        <v>0</v>
      </c>
      <c r="AH5764" t="str" cm="1">
        <f t="array" ref="AH5764">_xlfn.IFS(
X5764&lt;=20, "&lt;20",
AND(X5764&gt;=20, X5764&lt;50), "20-50",
AND(X5764&gt;=50, X5764&lt;100), "50-100",
X5764&gt;=100, "&gt;100"
)</f>
        <v>20-50</v>
      </c>
      <c r="AI5764">
        <f t="shared" si="181"/>
        <v>1</v>
      </c>
      <c r="AJ5764" t="str" cm="1">
        <f t="array" ref="AJ5764">_xlfn.IFS(
C5764&lt;=20, "&lt;20",
AND(C5764&gt;=20, C5764&lt;35), "20-35",
AND(C5764&gt;=35, C5764&lt;50), "35-50",
C5764&gt;=50, "50-100"
)</f>
        <v>50-100</v>
      </c>
      <c r="AK5764" t="str" cm="1">
        <f t="array" ref="AK5764">_xlfn.IFS(
G5764&lt;6, "&lt;6",
AND(G5764&gt;=6, G5764&lt;12), "6-12",
AND(G5764&gt;=12, G5764&lt;18), "12-18",  AND(G5764&gt;=18, G5764&lt;24), "18-24", G5764&gt;=24, "24-36")</f>
        <v>6-12</v>
      </c>
    </row>
    <row r="5765" spans="1:37" x14ac:dyDescent="0.3">
      <c r="A5765" t="s">
        <v>5865</v>
      </c>
      <c r="B5765" t="s">
        <v>33</v>
      </c>
      <c r="C5765">
        <v>61</v>
      </c>
      <c r="D5765" t="s">
        <v>37</v>
      </c>
      <c r="E5765" t="s">
        <v>74</v>
      </c>
      <c r="F5765">
        <v>11</v>
      </c>
      <c r="G5765">
        <v>27</v>
      </c>
      <c r="H5765" t="s">
        <v>36</v>
      </c>
      <c r="I5765" t="s">
        <v>34</v>
      </c>
      <c r="J5765" t="s">
        <v>34</v>
      </c>
      <c r="K5765" t="s">
        <v>37</v>
      </c>
      <c r="L5765" t="s">
        <v>72</v>
      </c>
      <c r="M5765" t="s">
        <v>34</v>
      </c>
      <c r="N5765" t="s">
        <v>34</v>
      </c>
      <c r="O5765" t="s">
        <v>34</v>
      </c>
      <c r="P5765" t="s">
        <v>34</v>
      </c>
      <c r="Q5765" t="s">
        <v>34</v>
      </c>
      <c r="R5765" t="s">
        <v>34</v>
      </c>
      <c r="S5765" t="s">
        <v>34</v>
      </c>
      <c r="T5765" t="s">
        <v>37</v>
      </c>
      <c r="U5765" t="s">
        <v>46</v>
      </c>
      <c r="V5765" t="s">
        <v>37</v>
      </c>
      <c r="W5765" t="s">
        <v>40</v>
      </c>
      <c r="X5765">
        <v>24.45</v>
      </c>
      <c r="Y5765">
        <v>47.5</v>
      </c>
      <c r="Z5765">
        <v>0</v>
      </c>
      <c r="AA5765">
        <v>0</v>
      </c>
      <c r="AB5765">
        <v>0</v>
      </c>
      <c r="AC5765">
        <v>47.5</v>
      </c>
      <c r="AD5765" t="s">
        <v>52</v>
      </c>
      <c r="AE5765" t="s">
        <v>53</v>
      </c>
      <c r="AF5765" t="s">
        <v>162</v>
      </c>
      <c r="AG5765">
        <f t="shared" si="180"/>
        <v>1</v>
      </c>
      <c r="AH5765" t="str" cm="1">
        <f t="array" ref="AH5765">_xlfn.IFS(
X5765&lt;=20, "&lt;20",
AND(X5765&gt;=20, X5765&lt;50), "20-50",
AND(X5765&gt;=50, X5765&lt;100), "50-100",
X5765&gt;=100, "&gt;100"
)</f>
        <v>20-50</v>
      </c>
      <c r="AI5765">
        <f t="shared" si="181"/>
        <v>0</v>
      </c>
      <c r="AJ5765" t="str" cm="1">
        <f t="array" ref="AJ5765">_xlfn.IFS(
C5765&lt;=20, "&lt;20",
AND(C5765&gt;=20, C5765&lt;35), "20-35",
AND(C5765&gt;=35, C5765&lt;50), "35-50",
C5765&gt;=50, "50-100"
)</f>
        <v>50-100</v>
      </c>
      <c r="AK5765" t="str" cm="1">
        <f t="array" ref="AK5765">_xlfn.IFS(
G5765&lt;6, "&lt;6",
AND(G5765&gt;=6, G5765&lt;12), "6-12",
AND(G5765&gt;=12, G5765&lt;18), "12-18",  AND(G5765&gt;=18, G5765&lt;24), "18-24", G5765&gt;=24, "24-36")</f>
        <v>24-36</v>
      </c>
    </row>
    <row r="5766" spans="1:37" x14ac:dyDescent="0.3">
      <c r="A5766" t="s">
        <v>5866</v>
      </c>
      <c r="B5766" t="s">
        <v>44</v>
      </c>
      <c r="C5766">
        <v>41</v>
      </c>
      <c r="D5766" t="s">
        <v>34</v>
      </c>
      <c r="E5766" t="s">
        <v>90</v>
      </c>
      <c r="F5766">
        <v>15</v>
      </c>
      <c r="G5766">
        <v>27</v>
      </c>
      <c r="H5766" t="s">
        <v>36</v>
      </c>
      <c r="I5766" t="s">
        <v>37</v>
      </c>
      <c r="J5766" t="s">
        <v>37</v>
      </c>
      <c r="K5766" t="s">
        <v>37</v>
      </c>
      <c r="L5766" t="s">
        <v>38</v>
      </c>
      <c r="M5766" t="s">
        <v>34</v>
      </c>
      <c r="N5766" t="s">
        <v>37</v>
      </c>
      <c r="O5766" t="s">
        <v>34</v>
      </c>
      <c r="P5766" t="s">
        <v>37</v>
      </c>
      <c r="Q5766" t="s">
        <v>34</v>
      </c>
      <c r="R5766" t="s">
        <v>37</v>
      </c>
      <c r="S5766" t="s">
        <v>37</v>
      </c>
      <c r="T5766" t="s">
        <v>37</v>
      </c>
      <c r="U5766" t="s">
        <v>46</v>
      </c>
      <c r="V5766" t="s">
        <v>37</v>
      </c>
      <c r="W5766" t="s">
        <v>40</v>
      </c>
      <c r="X5766">
        <v>68.900000000000006</v>
      </c>
      <c r="Y5766">
        <v>1370.35</v>
      </c>
      <c r="Z5766">
        <v>0</v>
      </c>
      <c r="AA5766">
        <v>0</v>
      </c>
      <c r="AB5766">
        <v>455</v>
      </c>
      <c r="AC5766">
        <v>1825.35</v>
      </c>
      <c r="AD5766" t="s">
        <v>41</v>
      </c>
      <c r="AE5766" t="s">
        <v>42</v>
      </c>
      <c r="AF5766" t="s">
        <v>42</v>
      </c>
      <c r="AG5766">
        <f t="shared" si="180"/>
        <v>0</v>
      </c>
      <c r="AH5766" t="str" cm="1">
        <f t="array" ref="AH5766">_xlfn.IFS(
X5766&lt;=20, "&lt;20",
AND(X5766&gt;=20, X5766&lt;50), "20-50",
AND(X5766&gt;=50, X5766&lt;100), "50-100",
X5766&gt;=100, "&gt;100"
)</f>
        <v>50-100</v>
      </c>
      <c r="AI5766">
        <f t="shared" si="181"/>
        <v>0</v>
      </c>
      <c r="AJ5766" t="str" cm="1">
        <f t="array" ref="AJ5766">_xlfn.IFS(
C5766&lt;=20, "&lt;20",
AND(C5766&gt;=20, C5766&lt;35), "20-35",
AND(C5766&gt;=35, C5766&lt;50), "35-50",
C5766&gt;=50, "50-100"
)</f>
        <v>35-50</v>
      </c>
      <c r="AK5766" t="str" cm="1">
        <f t="array" ref="AK5766">_xlfn.IFS(
G5766&lt;6, "&lt;6",
AND(G5766&gt;=6, G5766&lt;12), "6-12",
AND(G5766&gt;=12, G5766&lt;18), "12-18",  AND(G5766&gt;=18, G5766&lt;24), "18-24", G5766&gt;=24, "24-36")</f>
        <v>24-36</v>
      </c>
    </row>
    <row r="5767" spans="1:37" x14ac:dyDescent="0.3">
      <c r="A5767" t="s">
        <v>5867</v>
      </c>
      <c r="B5767" t="s">
        <v>44</v>
      </c>
      <c r="C5767">
        <v>48</v>
      </c>
      <c r="D5767" t="s">
        <v>34</v>
      </c>
      <c r="E5767" t="s">
        <v>74</v>
      </c>
      <c r="F5767">
        <v>7</v>
      </c>
      <c r="G5767">
        <v>31</v>
      </c>
      <c r="H5767" t="s">
        <v>66</v>
      </c>
      <c r="I5767" t="s">
        <v>37</v>
      </c>
      <c r="J5767" t="s">
        <v>37</v>
      </c>
      <c r="K5767" t="s">
        <v>37</v>
      </c>
      <c r="L5767" t="s">
        <v>50</v>
      </c>
      <c r="M5767" t="s">
        <v>37</v>
      </c>
      <c r="N5767" t="s">
        <v>37</v>
      </c>
      <c r="O5767" t="s">
        <v>37</v>
      </c>
      <c r="P5767" t="s">
        <v>37</v>
      </c>
      <c r="Q5767" t="s">
        <v>37</v>
      </c>
      <c r="R5767" t="s">
        <v>37</v>
      </c>
      <c r="S5767" t="s">
        <v>37</v>
      </c>
      <c r="T5767" t="s">
        <v>37</v>
      </c>
      <c r="U5767" t="s">
        <v>67</v>
      </c>
      <c r="V5767" t="s">
        <v>37</v>
      </c>
      <c r="W5767" t="s">
        <v>51</v>
      </c>
      <c r="X5767">
        <v>115.55</v>
      </c>
      <c r="Y5767">
        <v>8425.2999999999993</v>
      </c>
      <c r="Z5767">
        <v>0</v>
      </c>
      <c r="AA5767">
        <v>0</v>
      </c>
      <c r="AB5767">
        <v>3443.04</v>
      </c>
      <c r="AC5767">
        <v>11868.34</v>
      </c>
      <c r="AD5767" t="s">
        <v>41</v>
      </c>
      <c r="AE5767" t="s">
        <v>42</v>
      </c>
      <c r="AF5767" t="s">
        <v>42</v>
      </c>
      <c r="AG5767">
        <f t="shared" si="180"/>
        <v>0</v>
      </c>
      <c r="AH5767" t="str" cm="1">
        <f t="array" ref="AH5767">_xlfn.IFS(
X5767&lt;=20, "&lt;20",
AND(X5767&gt;=20, X5767&lt;50), "20-50",
AND(X5767&gt;=50, X5767&lt;100), "50-100",
X5767&gt;=100, "&gt;100"
)</f>
        <v>&gt;100</v>
      </c>
      <c r="AI5767">
        <f t="shared" si="181"/>
        <v>0</v>
      </c>
      <c r="AJ5767" t="str" cm="1">
        <f t="array" ref="AJ5767">_xlfn.IFS(
C5767&lt;=20, "&lt;20",
AND(C5767&gt;=20, C5767&lt;35), "20-35",
AND(C5767&gt;=35, C5767&lt;50), "35-50",
C5767&gt;=50, "50-100"
)</f>
        <v>35-50</v>
      </c>
      <c r="AK5767" t="str" cm="1">
        <f t="array" ref="AK5767">_xlfn.IFS(
G5767&lt;6, "&lt;6",
AND(G5767&gt;=6, G5767&lt;12), "6-12",
AND(G5767&gt;=12, G5767&lt;18), "12-18",  AND(G5767&gt;=18, G5767&lt;24), "18-24", G5767&gt;=24, "24-36")</f>
        <v>24-36</v>
      </c>
    </row>
    <row r="5768" spans="1:37" x14ac:dyDescent="0.3">
      <c r="A5768" t="s">
        <v>5868</v>
      </c>
      <c r="B5768" t="s">
        <v>44</v>
      </c>
      <c r="C5768">
        <v>40</v>
      </c>
      <c r="D5768" t="s">
        <v>34</v>
      </c>
      <c r="E5768" t="s">
        <v>64</v>
      </c>
      <c r="F5768">
        <v>7</v>
      </c>
      <c r="G5768">
        <v>17</v>
      </c>
      <c r="H5768" t="s">
        <v>36</v>
      </c>
      <c r="I5768" t="s">
        <v>37</v>
      </c>
      <c r="J5768" t="s">
        <v>37</v>
      </c>
      <c r="K5768" t="s">
        <v>37</v>
      </c>
      <c r="L5768" t="s">
        <v>50</v>
      </c>
      <c r="M5768" t="s">
        <v>37</v>
      </c>
      <c r="N5768" t="s">
        <v>37</v>
      </c>
      <c r="O5768" t="s">
        <v>37</v>
      </c>
      <c r="P5768" t="s">
        <v>37</v>
      </c>
      <c r="Q5768" t="s">
        <v>34</v>
      </c>
      <c r="R5768" t="s">
        <v>37</v>
      </c>
      <c r="S5768" t="s">
        <v>37</v>
      </c>
      <c r="T5768" t="s">
        <v>37</v>
      </c>
      <c r="U5768" t="s">
        <v>67</v>
      </c>
      <c r="V5768" t="s">
        <v>34</v>
      </c>
      <c r="W5768" t="s">
        <v>40</v>
      </c>
      <c r="X5768">
        <v>107.45</v>
      </c>
      <c r="Y5768">
        <v>7658.3</v>
      </c>
      <c r="Z5768">
        <v>0</v>
      </c>
      <c r="AA5768">
        <v>0</v>
      </c>
      <c r="AB5768">
        <v>1288.08</v>
      </c>
      <c r="AC5768">
        <v>8946.3799999999992</v>
      </c>
      <c r="AD5768" t="s">
        <v>41</v>
      </c>
      <c r="AE5768" t="s">
        <v>42</v>
      </c>
      <c r="AF5768" t="s">
        <v>42</v>
      </c>
      <c r="AG5768">
        <f t="shared" si="180"/>
        <v>0</v>
      </c>
      <c r="AH5768" t="str" cm="1">
        <f t="array" ref="AH5768">_xlfn.IFS(
X5768&lt;=20, "&lt;20",
AND(X5768&gt;=20, X5768&lt;50), "20-50",
AND(X5768&gt;=50, X5768&lt;100), "50-100",
X5768&gt;=100, "&gt;100"
)</f>
        <v>&gt;100</v>
      </c>
      <c r="AI5768">
        <f t="shared" si="181"/>
        <v>0</v>
      </c>
      <c r="AJ5768" t="str" cm="1">
        <f t="array" ref="AJ5768">_xlfn.IFS(
C5768&lt;=20, "&lt;20",
AND(C5768&gt;=20, C5768&lt;35), "20-35",
AND(C5768&gt;=35, C5768&lt;50), "35-50",
C5768&gt;=50, "50-100"
)</f>
        <v>35-50</v>
      </c>
      <c r="AK5768" t="str" cm="1">
        <f t="array" ref="AK5768">_xlfn.IFS(
G5768&lt;6, "&lt;6",
AND(G5768&gt;=6, G5768&lt;12), "6-12",
AND(G5768&gt;=12, G5768&lt;18), "12-18",  AND(G5768&gt;=18, G5768&lt;24), "18-24", G5768&gt;=24, "24-36")</f>
        <v>12-18</v>
      </c>
    </row>
    <row r="5769" spans="1:37" x14ac:dyDescent="0.3">
      <c r="A5769" t="s">
        <v>5869</v>
      </c>
      <c r="B5769" t="s">
        <v>33</v>
      </c>
      <c r="C5769">
        <v>50</v>
      </c>
      <c r="D5769" t="s">
        <v>37</v>
      </c>
      <c r="E5769" t="s">
        <v>87</v>
      </c>
      <c r="F5769">
        <v>15</v>
      </c>
      <c r="G5769">
        <v>15</v>
      </c>
      <c r="H5769" t="s">
        <v>36</v>
      </c>
      <c r="I5769" t="s">
        <v>37</v>
      </c>
      <c r="J5769" t="s">
        <v>34</v>
      </c>
      <c r="K5769" t="s">
        <v>37</v>
      </c>
      <c r="L5769" t="s">
        <v>50</v>
      </c>
      <c r="M5769" t="s">
        <v>34</v>
      </c>
      <c r="N5769" t="s">
        <v>34</v>
      </c>
      <c r="O5769" t="s">
        <v>37</v>
      </c>
      <c r="P5769" t="s">
        <v>37</v>
      </c>
      <c r="Q5769" t="s">
        <v>34</v>
      </c>
      <c r="R5769" t="s">
        <v>37</v>
      </c>
      <c r="S5769" t="s">
        <v>37</v>
      </c>
      <c r="T5769" t="s">
        <v>37</v>
      </c>
      <c r="U5769" t="s">
        <v>46</v>
      </c>
      <c r="V5769" t="s">
        <v>37</v>
      </c>
      <c r="W5769" t="s">
        <v>51</v>
      </c>
      <c r="X5769">
        <v>90.4</v>
      </c>
      <c r="Y5769">
        <v>356.65</v>
      </c>
      <c r="Z5769">
        <v>0</v>
      </c>
      <c r="AA5769">
        <v>0</v>
      </c>
      <c r="AB5769">
        <v>127.68</v>
      </c>
      <c r="AC5769">
        <v>484.33</v>
      </c>
      <c r="AD5769" t="s">
        <v>41</v>
      </c>
      <c r="AE5769" t="s">
        <v>42</v>
      </c>
      <c r="AF5769" t="s">
        <v>42</v>
      </c>
      <c r="AG5769">
        <f t="shared" si="180"/>
        <v>0</v>
      </c>
      <c r="AH5769" t="str" cm="1">
        <f t="array" ref="AH5769">_xlfn.IFS(
X5769&lt;=20, "&lt;20",
AND(X5769&gt;=20, X5769&lt;50), "20-50",
AND(X5769&gt;=50, X5769&lt;100), "50-100",
X5769&gt;=100, "&gt;100"
)</f>
        <v>50-100</v>
      </c>
      <c r="AI5769">
        <f t="shared" si="181"/>
        <v>0</v>
      </c>
      <c r="AJ5769" t="str" cm="1">
        <f t="array" ref="AJ5769">_xlfn.IFS(
C5769&lt;=20, "&lt;20",
AND(C5769&gt;=20, C5769&lt;35), "20-35",
AND(C5769&gt;=35, C5769&lt;50), "35-50",
C5769&gt;=50, "50-100"
)</f>
        <v>50-100</v>
      </c>
      <c r="AK5769" t="str" cm="1">
        <f t="array" ref="AK5769">_xlfn.IFS(
G5769&lt;6, "&lt;6",
AND(G5769&gt;=6, G5769&lt;12), "6-12",
AND(G5769&gt;=12, G5769&lt;18), "12-18",  AND(G5769&gt;=18, G5769&lt;24), "18-24", G5769&gt;=24, "24-36")</f>
        <v>12-18</v>
      </c>
    </row>
    <row r="5770" spans="1:37" x14ac:dyDescent="0.3">
      <c r="A5770" t="s">
        <v>5870</v>
      </c>
      <c r="B5770" t="s">
        <v>33</v>
      </c>
      <c r="C5770">
        <v>48</v>
      </c>
      <c r="D5770" t="s">
        <v>34</v>
      </c>
      <c r="E5770" t="s">
        <v>74</v>
      </c>
      <c r="F5770">
        <v>8</v>
      </c>
      <c r="G5770">
        <v>18</v>
      </c>
      <c r="H5770" t="s">
        <v>36</v>
      </c>
      <c r="I5770" t="s">
        <v>37</v>
      </c>
      <c r="J5770" t="s">
        <v>34</v>
      </c>
      <c r="K5770" t="s">
        <v>34</v>
      </c>
      <c r="L5770" t="s">
        <v>34</v>
      </c>
      <c r="M5770" t="s">
        <v>34</v>
      </c>
      <c r="N5770" t="s">
        <v>34</v>
      </c>
      <c r="O5770" t="s">
        <v>34</v>
      </c>
      <c r="P5770" t="s">
        <v>34</v>
      </c>
      <c r="Q5770" t="s">
        <v>34</v>
      </c>
      <c r="R5770" t="s">
        <v>34</v>
      </c>
      <c r="S5770" t="s">
        <v>34</v>
      </c>
      <c r="T5770" t="s">
        <v>34</v>
      </c>
      <c r="U5770" t="s">
        <v>46</v>
      </c>
      <c r="V5770" t="s">
        <v>37</v>
      </c>
      <c r="W5770" t="s">
        <v>143</v>
      </c>
      <c r="X5770">
        <v>21.05</v>
      </c>
      <c r="Y5770">
        <v>21.05</v>
      </c>
      <c r="Z5770">
        <v>0</v>
      </c>
      <c r="AA5770">
        <v>0</v>
      </c>
      <c r="AB5770">
        <v>10.14</v>
      </c>
      <c r="AC5770">
        <v>31.19</v>
      </c>
      <c r="AD5770" t="s">
        <v>85</v>
      </c>
      <c r="AE5770" t="s">
        <v>42</v>
      </c>
      <c r="AF5770" t="s">
        <v>42</v>
      </c>
      <c r="AG5770">
        <f t="shared" si="180"/>
        <v>0</v>
      </c>
      <c r="AH5770" t="str" cm="1">
        <f t="array" ref="AH5770">_xlfn.IFS(
X5770&lt;=20, "&lt;20",
AND(X5770&gt;=20, X5770&lt;50), "20-50",
AND(X5770&gt;=50, X5770&lt;100), "50-100",
X5770&gt;=100, "&gt;100"
)</f>
        <v>20-50</v>
      </c>
      <c r="AI5770">
        <f t="shared" si="181"/>
        <v>1</v>
      </c>
      <c r="AJ5770" t="str" cm="1">
        <f t="array" ref="AJ5770">_xlfn.IFS(
C5770&lt;=20, "&lt;20",
AND(C5770&gt;=20, C5770&lt;35), "20-35",
AND(C5770&gt;=35, C5770&lt;50), "35-50",
C5770&gt;=50, "50-100"
)</f>
        <v>35-50</v>
      </c>
      <c r="AK5770" t="str" cm="1">
        <f t="array" ref="AK5770">_xlfn.IFS(
G5770&lt;6, "&lt;6",
AND(G5770&gt;=6, G5770&lt;12), "6-12",
AND(G5770&gt;=12, G5770&lt;18), "12-18",  AND(G5770&gt;=18, G5770&lt;24), "18-24", G5770&gt;=24, "24-36")</f>
        <v>18-24</v>
      </c>
    </row>
    <row r="5771" spans="1:37" x14ac:dyDescent="0.3">
      <c r="A5771" t="s">
        <v>5871</v>
      </c>
      <c r="B5771" t="s">
        <v>44</v>
      </c>
      <c r="C5771">
        <v>44</v>
      </c>
      <c r="D5771" t="s">
        <v>34</v>
      </c>
      <c r="E5771" t="s">
        <v>74</v>
      </c>
      <c r="F5771">
        <v>12</v>
      </c>
      <c r="G5771">
        <v>33</v>
      </c>
      <c r="H5771" t="s">
        <v>36</v>
      </c>
      <c r="I5771" t="s">
        <v>37</v>
      </c>
      <c r="J5771" t="s">
        <v>34</v>
      </c>
      <c r="K5771" t="s">
        <v>37</v>
      </c>
      <c r="L5771" t="s">
        <v>50</v>
      </c>
      <c r="M5771" t="s">
        <v>37</v>
      </c>
      <c r="N5771" t="s">
        <v>34</v>
      </c>
      <c r="O5771" t="s">
        <v>37</v>
      </c>
      <c r="P5771" t="s">
        <v>37</v>
      </c>
      <c r="Q5771" t="s">
        <v>37</v>
      </c>
      <c r="R5771" t="s">
        <v>37</v>
      </c>
      <c r="S5771" t="s">
        <v>37</v>
      </c>
      <c r="T5771" t="s">
        <v>34</v>
      </c>
      <c r="U5771" t="s">
        <v>39</v>
      </c>
      <c r="V5771" t="s">
        <v>37</v>
      </c>
      <c r="W5771" t="s">
        <v>51</v>
      </c>
      <c r="X5771">
        <v>103.75</v>
      </c>
      <c r="Y5771">
        <v>3361.05</v>
      </c>
      <c r="Z5771">
        <v>0</v>
      </c>
      <c r="AA5771">
        <v>100</v>
      </c>
      <c r="AB5771">
        <v>516.78</v>
      </c>
      <c r="AC5771">
        <v>3977.83</v>
      </c>
      <c r="AD5771" t="s">
        <v>52</v>
      </c>
      <c r="AE5771" t="s">
        <v>104</v>
      </c>
      <c r="AF5771" t="s">
        <v>105</v>
      </c>
      <c r="AG5771">
        <f t="shared" si="180"/>
        <v>1</v>
      </c>
      <c r="AH5771" t="str" cm="1">
        <f t="array" ref="AH5771">_xlfn.IFS(
X5771&lt;=20, "&lt;20",
AND(X5771&gt;=20, X5771&lt;50), "20-50",
AND(X5771&gt;=50, X5771&lt;100), "50-100",
X5771&gt;=100, "&gt;100"
)</f>
        <v>&gt;100</v>
      </c>
      <c r="AI5771">
        <f t="shared" si="181"/>
        <v>0</v>
      </c>
      <c r="AJ5771" t="str" cm="1">
        <f t="array" ref="AJ5771">_xlfn.IFS(
C5771&lt;=20, "&lt;20",
AND(C5771&gt;=20, C5771&lt;35), "20-35",
AND(C5771&gt;=35, C5771&lt;50), "35-50",
C5771&gt;=50, "50-100"
)</f>
        <v>35-50</v>
      </c>
      <c r="AK5771" t="str" cm="1">
        <f t="array" ref="AK5771">_xlfn.IFS(
G5771&lt;6, "&lt;6",
AND(G5771&gt;=6, G5771&lt;12), "6-12",
AND(G5771&gt;=12, G5771&lt;18), "12-18",  AND(G5771&gt;=18, G5771&lt;24), "18-24", G5771&gt;=24, "24-36")</f>
        <v>24-36</v>
      </c>
    </row>
    <row r="5772" spans="1:37" x14ac:dyDescent="0.3">
      <c r="A5772" t="s">
        <v>5872</v>
      </c>
      <c r="B5772" t="s">
        <v>33</v>
      </c>
      <c r="C5772">
        <v>49</v>
      </c>
      <c r="D5772" t="s">
        <v>37</v>
      </c>
      <c r="E5772" t="s">
        <v>114</v>
      </c>
      <c r="F5772">
        <v>14</v>
      </c>
      <c r="G5772">
        <v>29</v>
      </c>
      <c r="H5772" t="s">
        <v>70</v>
      </c>
      <c r="I5772" t="s">
        <v>37</v>
      </c>
      <c r="J5772" t="s">
        <v>37</v>
      </c>
      <c r="K5772" t="s">
        <v>37</v>
      </c>
      <c r="L5772" t="s">
        <v>50</v>
      </c>
      <c r="M5772" t="s">
        <v>37</v>
      </c>
      <c r="N5772" t="s">
        <v>37</v>
      </c>
      <c r="O5772" t="s">
        <v>37</v>
      </c>
      <c r="P5772" t="s">
        <v>34</v>
      </c>
      <c r="Q5772" t="s">
        <v>34</v>
      </c>
      <c r="R5772" t="s">
        <v>34</v>
      </c>
      <c r="S5772" t="s">
        <v>34</v>
      </c>
      <c r="T5772" t="s">
        <v>37</v>
      </c>
      <c r="U5772" t="s">
        <v>39</v>
      </c>
      <c r="V5772" t="s">
        <v>37</v>
      </c>
      <c r="W5772" t="s">
        <v>51</v>
      </c>
      <c r="X5772">
        <v>93.15</v>
      </c>
      <c r="Y5772">
        <v>5253.95</v>
      </c>
      <c r="Z5772">
        <v>0</v>
      </c>
      <c r="AA5772">
        <v>0</v>
      </c>
      <c r="AB5772">
        <v>2258.48</v>
      </c>
      <c r="AC5772">
        <v>7512.43</v>
      </c>
      <c r="AD5772" t="s">
        <v>41</v>
      </c>
      <c r="AE5772" t="s">
        <v>42</v>
      </c>
      <c r="AF5772" t="s">
        <v>42</v>
      </c>
      <c r="AG5772">
        <f t="shared" si="180"/>
        <v>0</v>
      </c>
      <c r="AH5772" t="str" cm="1">
        <f t="array" ref="AH5772">_xlfn.IFS(
X5772&lt;=20, "&lt;20",
AND(X5772&gt;=20, X5772&lt;50), "20-50",
AND(X5772&gt;=50, X5772&lt;100), "50-100",
X5772&gt;=100, "&gt;100"
)</f>
        <v>50-100</v>
      </c>
      <c r="AI5772">
        <f t="shared" si="181"/>
        <v>0</v>
      </c>
      <c r="AJ5772" t="str" cm="1">
        <f t="array" ref="AJ5772">_xlfn.IFS(
C5772&lt;=20, "&lt;20",
AND(C5772&gt;=20, C5772&lt;35), "20-35",
AND(C5772&gt;=35, C5772&lt;50), "35-50",
C5772&gt;=50, "50-100"
)</f>
        <v>35-50</v>
      </c>
      <c r="AK5772" t="str" cm="1">
        <f t="array" ref="AK5772">_xlfn.IFS(
G5772&lt;6, "&lt;6",
AND(G5772&gt;=6, G5772&lt;12), "6-12",
AND(G5772&gt;=12, G5772&lt;18), "12-18",  AND(G5772&gt;=18, G5772&lt;24), "18-24", G5772&gt;=24, "24-36")</f>
        <v>24-36</v>
      </c>
    </row>
    <row r="5773" spans="1:37" x14ac:dyDescent="0.3">
      <c r="A5773" t="s">
        <v>5873</v>
      </c>
      <c r="B5773" t="s">
        <v>33</v>
      </c>
      <c r="C5773">
        <v>29</v>
      </c>
      <c r="D5773" t="s">
        <v>34</v>
      </c>
      <c r="E5773" t="s">
        <v>74</v>
      </c>
      <c r="F5773">
        <v>2</v>
      </c>
      <c r="G5773">
        <v>34</v>
      </c>
      <c r="H5773" t="s">
        <v>49</v>
      </c>
      <c r="I5773" t="s">
        <v>37</v>
      </c>
      <c r="J5773" t="s">
        <v>34</v>
      </c>
      <c r="K5773" t="s">
        <v>37</v>
      </c>
      <c r="L5773" t="s">
        <v>50</v>
      </c>
      <c r="M5773" t="s">
        <v>34</v>
      </c>
      <c r="N5773" t="s">
        <v>34</v>
      </c>
      <c r="O5773" t="s">
        <v>34</v>
      </c>
      <c r="P5773" t="s">
        <v>34</v>
      </c>
      <c r="Q5773" t="s">
        <v>34</v>
      </c>
      <c r="R5773" t="s">
        <v>34</v>
      </c>
      <c r="S5773" t="s">
        <v>34</v>
      </c>
      <c r="T5773" t="s">
        <v>37</v>
      </c>
      <c r="U5773" t="s">
        <v>46</v>
      </c>
      <c r="V5773" t="s">
        <v>37</v>
      </c>
      <c r="W5773" t="s">
        <v>51</v>
      </c>
      <c r="X5773">
        <v>70.5</v>
      </c>
      <c r="Y5773">
        <v>597.9</v>
      </c>
      <c r="Z5773">
        <v>0</v>
      </c>
      <c r="AA5773">
        <v>0</v>
      </c>
      <c r="AB5773">
        <v>366.39</v>
      </c>
      <c r="AC5773">
        <v>964.29</v>
      </c>
      <c r="AD5773" t="s">
        <v>41</v>
      </c>
      <c r="AE5773" t="s">
        <v>42</v>
      </c>
      <c r="AF5773" t="s">
        <v>42</v>
      </c>
      <c r="AG5773">
        <f t="shared" si="180"/>
        <v>0</v>
      </c>
      <c r="AH5773" t="str" cm="1">
        <f t="array" ref="AH5773">_xlfn.IFS(
X5773&lt;=20, "&lt;20",
AND(X5773&gt;=20, X5773&lt;50), "20-50",
AND(X5773&gt;=50, X5773&lt;100), "50-100",
X5773&gt;=100, "&gt;100"
)</f>
        <v>50-100</v>
      </c>
      <c r="AI5773">
        <f t="shared" si="181"/>
        <v>0</v>
      </c>
      <c r="AJ5773" t="str" cm="1">
        <f t="array" ref="AJ5773">_xlfn.IFS(
C5773&lt;=20, "&lt;20",
AND(C5773&gt;=20, C5773&lt;35), "20-35",
AND(C5773&gt;=35, C5773&lt;50), "35-50",
C5773&gt;=50, "50-100"
)</f>
        <v>20-35</v>
      </c>
      <c r="AK5773" t="str" cm="1">
        <f t="array" ref="AK5773">_xlfn.IFS(
G5773&lt;6, "&lt;6",
AND(G5773&gt;=6, G5773&lt;12), "6-12",
AND(G5773&gt;=12, G5773&lt;18), "12-18",  AND(G5773&gt;=18, G5773&lt;24), "18-24", G5773&gt;=24, "24-36")</f>
        <v>24-36</v>
      </c>
    </row>
    <row r="5774" spans="1:37" x14ac:dyDescent="0.3">
      <c r="A5774" t="s">
        <v>5874</v>
      </c>
      <c r="B5774" t="s">
        <v>44</v>
      </c>
      <c r="C5774">
        <v>62</v>
      </c>
      <c r="D5774" t="s">
        <v>34</v>
      </c>
      <c r="E5774" t="s">
        <v>124</v>
      </c>
      <c r="F5774">
        <v>14</v>
      </c>
      <c r="G5774">
        <v>11</v>
      </c>
      <c r="H5774" t="s">
        <v>57</v>
      </c>
      <c r="I5774" t="s">
        <v>37</v>
      </c>
      <c r="J5774" t="s">
        <v>34</v>
      </c>
      <c r="K5774" t="s">
        <v>37</v>
      </c>
      <c r="L5774" t="s">
        <v>50</v>
      </c>
      <c r="M5774" t="s">
        <v>34</v>
      </c>
      <c r="N5774" t="s">
        <v>34</v>
      </c>
      <c r="O5774" t="s">
        <v>37</v>
      </c>
      <c r="P5774" t="s">
        <v>34</v>
      </c>
      <c r="Q5774" t="s">
        <v>37</v>
      </c>
      <c r="R5774" t="s">
        <v>37</v>
      </c>
      <c r="S5774" t="s">
        <v>37</v>
      </c>
      <c r="T5774" t="s">
        <v>37</v>
      </c>
      <c r="U5774" t="s">
        <v>39</v>
      </c>
      <c r="V5774" t="s">
        <v>34</v>
      </c>
      <c r="W5774" t="s">
        <v>51</v>
      </c>
      <c r="X5774">
        <v>95.7</v>
      </c>
      <c r="Y5774">
        <v>1184</v>
      </c>
      <c r="Z5774">
        <v>0</v>
      </c>
      <c r="AA5774">
        <v>0</v>
      </c>
      <c r="AB5774">
        <v>588</v>
      </c>
      <c r="AC5774">
        <v>1772</v>
      </c>
      <c r="AD5774" t="s">
        <v>41</v>
      </c>
      <c r="AE5774" t="s">
        <v>42</v>
      </c>
      <c r="AF5774" t="s">
        <v>42</v>
      </c>
      <c r="AG5774">
        <f t="shared" si="180"/>
        <v>0</v>
      </c>
      <c r="AH5774" t="str" cm="1">
        <f t="array" ref="AH5774">_xlfn.IFS(
X5774&lt;=20, "&lt;20",
AND(X5774&gt;=20, X5774&lt;50), "20-50",
AND(X5774&gt;=50, X5774&lt;100), "50-100",
X5774&gt;=100, "&gt;100"
)</f>
        <v>50-100</v>
      </c>
      <c r="AI5774">
        <f t="shared" si="181"/>
        <v>0</v>
      </c>
      <c r="AJ5774" t="str" cm="1">
        <f t="array" ref="AJ5774">_xlfn.IFS(
C5774&lt;=20, "&lt;20",
AND(C5774&gt;=20, C5774&lt;35), "20-35",
AND(C5774&gt;=35, C5774&lt;50), "35-50",
C5774&gt;=50, "50-100"
)</f>
        <v>50-100</v>
      </c>
      <c r="AK5774" t="str" cm="1">
        <f t="array" ref="AK5774">_xlfn.IFS(
G5774&lt;6, "&lt;6",
AND(G5774&gt;=6, G5774&lt;12), "6-12",
AND(G5774&gt;=12, G5774&lt;18), "12-18",  AND(G5774&gt;=18, G5774&lt;24), "18-24", G5774&gt;=24, "24-36")</f>
        <v>6-12</v>
      </c>
    </row>
    <row r="5775" spans="1:37" x14ac:dyDescent="0.3">
      <c r="A5775" t="s">
        <v>5875</v>
      </c>
      <c r="B5775" t="s">
        <v>44</v>
      </c>
      <c r="C5775">
        <v>75</v>
      </c>
      <c r="D5775" t="s">
        <v>34</v>
      </c>
      <c r="E5775" t="s">
        <v>114</v>
      </c>
      <c r="F5775">
        <v>13</v>
      </c>
      <c r="G5775">
        <v>36</v>
      </c>
      <c r="H5775" t="s">
        <v>70</v>
      </c>
      <c r="I5775" t="s">
        <v>37</v>
      </c>
      <c r="J5775" t="s">
        <v>37</v>
      </c>
      <c r="K5775" t="s">
        <v>37</v>
      </c>
      <c r="L5775" t="s">
        <v>50</v>
      </c>
      <c r="M5775" t="s">
        <v>34</v>
      </c>
      <c r="N5775" t="s">
        <v>34</v>
      </c>
      <c r="O5775" t="s">
        <v>37</v>
      </c>
      <c r="P5775" t="s">
        <v>34</v>
      </c>
      <c r="Q5775" t="s">
        <v>37</v>
      </c>
      <c r="R5775" t="s">
        <v>37</v>
      </c>
      <c r="S5775" t="s">
        <v>34</v>
      </c>
      <c r="T5775" t="s">
        <v>37</v>
      </c>
      <c r="U5775" t="s">
        <v>46</v>
      </c>
      <c r="V5775" t="s">
        <v>37</v>
      </c>
      <c r="W5775" t="s">
        <v>51</v>
      </c>
      <c r="X5775">
        <v>97.8</v>
      </c>
      <c r="Y5775">
        <v>4913.3</v>
      </c>
      <c r="Z5775">
        <v>0</v>
      </c>
      <c r="AA5775">
        <v>0</v>
      </c>
      <c r="AB5775">
        <v>993.99</v>
      </c>
      <c r="AC5775">
        <v>5907.29</v>
      </c>
      <c r="AD5775" t="s">
        <v>52</v>
      </c>
      <c r="AE5775" t="s">
        <v>100</v>
      </c>
      <c r="AF5775" t="s">
        <v>101</v>
      </c>
      <c r="AG5775">
        <f t="shared" si="180"/>
        <v>1</v>
      </c>
      <c r="AH5775" t="str" cm="1">
        <f t="array" ref="AH5775">_xlfn.IFS(
X5775&lt;=20, "&lt;20",
AND(X5775&gt;=20, X5775&lt;50), "20-50",
AND(X5775&gt;=50, X5775&lt;100), "50-100",
X5775&gt;=100, "&gt;100"
)</f>
        <v>50-100</v>
      </c>
      <c r="AI5775">
        <f t="shared" si="181"/>
        <v>0</v>
      </c>
      <c r="AJ5775" t="str" cm="1">
        <f t="array" ref="AJ5775">_xlfn.IFS(
C5775&lt;=20, "&lt;20",
AND(C5775&gt;=20, C5775&lt;35), "20-35",
AND(C5775&gt;=35, C5775&lt;50), "35-50",
C5775&gt;=50, "50-100"
)</f>
        <v>50-100</v>
      </c>
      <c r="AK5775" t="str" cm="1">
        <f t="array" ref="AK5775">_xlfn.IFS(
G5775&lt;6, "&lt;6",
AND(G5775&gt;=6, G5775&lt;12), "6-12",
AND(G5775&gt;=12, G5775&lt;18), "12-18",  AND(G5775&gt;=18, G5775&lt;24), "18-24", G5775&gt;=24, "24-36")</f>
        <v>24-36</v>
      </c>
    </row>
    <row r="5776" spans="1:37" x14ac:dyDescent="0.3">
      <c r="A5776" t="s">
        <v>5876</v>
      </c>
      <c r="B5776" t="s">
        <v>44</v>
      </c>
      <c r="C5776">
        <v>42</v>
      </c>
      <c r="D5776" t="s">
        <v>34</v>
      </c>
      <c r="E5776" t="s">
        <v>64</v>
      </c>
      <c r="F5776">
        <v>8</v>
      </c>
      <c r="G5776">
        <v>30</v>
      </c>
      <c r="H5776" t="s">
        <v>49</v>
      </c>
      <c r="I5776" t="s">
        <v>37</v>
      </c>
      <c r="J5776" t="s">
        <v>34</v>
      </c>
      <c r="K5776" t="s">
        <v>37</v>
      </c>
      <c r="L5776" t="s">
        <v>38</v>
      </c>
      <c r="M5776" t="s">
        <v>34</v>
      </c>
      <c r="N5776" t="s">
        <v>34</v>
      </c>
      <c r="O5776" t="s">
        <v>37</v>
      </c>
      <c r="P5776" t="s">
        <v>34</v>
      </c>
      <c r="Q5776" t="s">
        <v>34</v>
      </c>
      <c r="R5776" t="s">
        <v>34</v>
      </c>
      <c r="S5776" t="s">
        <v>34</v>
      </c>
      <c r="T5776" t="s">
        <v>37</v>
      </c>
      <c r="U5776" t="s">
        <v>46</v>
      </c>
      <c r="V5776" t="s">
        <v>37</v>
      </c>
      <c r="W5776" t="s">
        <v>143</v>
      </c>
      <c r="X5776">
        <v>50.45</v>
      </c>
      <c r="Y5776">
        <v>50.45</v>
      </c>
      <c r="Z5776">
        <v>0</v>
      </c>
      <c r="AA5776">
        <v>0</v>
      </c>
      <c r="AB5776">
        <v>23.7</v>
      </c>
      <c r="AC5776">
        <v>74.150000000000006</v>
      </c>
      <c r="AD5776" t="s">
        <v>52</v>
      </c>
      <c r="AE5776" t="s">
        <v>58</v>
      </c>
      <c r="AF5776" t="s">
        <v>62</v>
      </c>
      <c r="AG5776">
        <f t="shared" si="180"/>
        <v>1</v>
      </c>
      <c r="AH5776" t="str" cm="1">
        <f t="array" ref="AH5776">_xlfn.IFS(
X5776&lt;=20, "&lt;20",
AND(X5776&gt;=20, X5776&lt;50), "20-50",
AND(X5776&gt;=50, X5776&lt;100), "50-100",
X5776&gt;=100, "&gt;100"
)</f>
        <v>50-100</v>
      </c>
      <c r="AI5776">
        <f t="shared" si="181"/>
        <v>0</v>
      </c>
      <c r="AJ5776" t="str" cm="1">
        <f t="array" ref="AJ5776">_xlfn.IFS(
C5776&lt;=20, "&lt;20",
AND(C5776&gt;=20, C5776&lt;35), "20-35",
AND(C5776&gt;=35, C5776&lt;50), "35-50",
C5776&gt;=50, "50-100"
)</f>
        <v>35-50</v>
      </c>
      <c r="AK5776" t="str" cm="1">
        <f t="array" ref="AK5776">_xlfn.IFS(
G5776&lt;6, "&lt;6",
AND(G5776&gt;=6, G5776&lt;12), "6-12",
AND(G5776&gt;=12, G5776&lt;18), "12-18",  AND(G5776&gt;=18, G5776&lt;24), "18-24", G5776&gt;=24, "24-36")</f>
        <v>24-36</v>
      </c>
    </row>
    <row r="5777" spans="1:37" x14ac:dyDescent="0.3">
      <c r="A5777" t="s">
        <v>5877</v>
      </c>
      <c r="B5777" t="s">
        <v>44</v>
      </c>
      <c r="C5777">
        <v>32</v>
      </c>
      <c r="D5777" t="s">
        <v>37</v>
      </c>
      <c r="E5777" t="s">
        <v>82</v>
      </c>
      <c r="F5777">
        <v>15</v>
      </c>
      <c r="G5777">
        <v>16</v>
      </c>
      <c r="H5777" t="s">
        <v>36</v>
      </c>
      <c r="I5777" t="s">
        <v>37</v>
      </c>
      <c r="J5777" t="s">
        <v>34</v>
      </c>
      <c r="K5777" t="s">
        <v>34</v>
      </c>
      <c r="L5777" t="s">
        <v>34</v>
      </c>
      <c r="M5777" t="s">
        <v>34</v>
      </c>
      <c r="N5777" t="s">
        <v>34</v>
      </c>
      <c r="O5777" t="s">
        <v>34</v>
      </c>
      <c r="P5777" t="s">
        <v>34</v>
      </c>
      <c r="Q5777" t="s">
        <v>34</v>
      </c>
      <c r="R5777" t="s">
        <v>34</v>
      </c>
      <c r="S5777" t="s">
        <v>34</v>
      </c>
      <c r="T5777" t="s">
        <v>34</v>
      </c>
      <c r="U5777" t="s">
        <v>67</v>
      </c>
      <c r="V5777" t="s">
        <v>34</v>
      </c>
      <c r="W5777" t="s">
        <v>40</v>
      </c>
      <c r="X5777">
        <v>19.850000000000001</v>
      </c>
      <c r="Y5777">
        <v>1328.35</v>
      </c>
      <c r="Z5777">
        <v>33.29</v>
      </c>
      <c r="AA5777">
        <v>0</v>
      </c>
      <c r="AB5777">
        <v>2863.7</v>
      </c>
      <c r="AC5777">
        <v>4158.76</v>
      </c>
      <c r="AD5777" t="s">
        <v>41</v>
      </c>
      <c r="AE5777" t="s">
        <v>42</v>
      </c>
      <c r="AF5777" t="s">
        <v>42</v>
      </c>
      <c r="AG5777">
        <f t="shared" si="180"/>
        <v>0</v>
      </c>
      <c r="AH5777" t="str" cm="1">
        <f t="array" ref="AH5777">_xlfn.IFS(
X5777&lt;=20, "&lt;20",
AND(X5777&gt;=20, X5777&lt;50), "20-50",
AND(X5777&gt;=50, X5777&lt;100), "50-100",
X5777&gt;=100, "&gt;100"
)</f>
        <v>&lt;20</v>
      </c>
      <c r="AI5777">
        <f t="shared" si="181"/>
        <v>0</v>
      </c>
      <c r="AJ5777" t="str" cm="1">
        <f t="array" ref="AJ5777">_xlfn.IFS(
C5777&lt;=20, "&lt;20",
AND(C5777&gt;=20, C5777&lt;35), "20-35",
AND(C5777&gt;=35, C5777&lt;50), "35-50",
C5777&gt;=50, "50-100"
)</f>
        <v>20-35</v>
      </c>
      <c r="AK5777" t="str" cm="1">
        <f t="array" ref="AK5777">_xlfn.IFS(
G5777&lt;6, "&lt;6",
AND(G5777&gt;=6, G5777&lt;12), "6-12",
AND(G5777&gt;=12, G5777&lt;18), "12-18",  AND(G5777&gt;=18, G5777&lt;24), "18-24", G5777&gt;=24, "24-36")</f>
        <v>12-18</v>
      </c>
    </row>
    <row r="5778" spans="1:37" x14ac:dyDescent="0.3">
      <c r="A5778" t="s">
        <v>5878</v>
      </c>
      <c r="B5778" t="s">
        <v>44</v>
      </c>
      <c r="C5778">
        <v>34</v>
      </c>
      <c r="D5778" t="s">
        <v>34</v>
      </c>
      <c r="E5778" t="s">
        <v>45</v>
      </c>
      <c r="F5778">
        <v>6</v>
      </c>
      <c r="G5778">
        <v>14</v>
      </c>
      <c r="H5778" t="s">
        <v>49</v>
      </c>
      <c r="I5778" t="s">
        <v>37</v>
      </c>
      <c r="J5778" t="s">
        <v>34</v>
      </c>
      <c r="K5778" t="s">
        <v>37</v>
      </c>
      <c r="L5778" t="s">
        <v>72</v>
      </c>
      <c r="M5778" t="s">
        <v>37</v>
      </c>
      <c r="N5778" t="s">
        <v>34</v>
      </c>
      <c r="O5778" t="s">
        <v>34</v>
      </c>
      <c r="P5778" t="s">
        <v>34</v>
      </c>
      <c r="Q5778" t="s">
        <v>34</v>
      </c>
      <c r="R5778" t="s">
        <v>34</v>
      </c>
      <c r="S5778" t="s">
        <v>34</v>
      </c>
      <c r="T5778" t="s">
        <v>37</v>
      </c>
      <c r="U5778" t="s">
        <v>46</v>
      </c>
      <c r="V5778" t="s">
        <v>34</v>
      </c>
      <c r="W5778" t="s">
        <v>51</v>
      </c>
      <c r="X5778">
        <v>47.95</v>
      </c>
      <c r="Y5778">
        <v>47.95</v>
      </c>
      <c r="Z5778">
        <v>0</v>
      </c>
      <c r="AA5778">
        <v>0</v>
      </c>
      <c r="AB5778">
        <v>46.23</v>
      </c>
      <c r="AC5778">
        <v>94.18</v>
      </c>
      <c r="AD5778" t="s">
        <v>85</v>
      </c>
      <c r="AE5778" t="s">
        <v>42</v>
      </c>
      <c r="AF5778" t="s">
        <v>42</v>
      </c>
      <c r="AG5778">
        <f t="shared" si="180"/>
        <v>0</v>
      </c>
      <c r="AH5778" t="str" cm="1">
        <f t="array" ref="AH5778">_xlfn.IFS(
X5778&lt;=20, "&lt;20",
AND(X5778&gt;=20, X5778&lt;50), "20-50",
AND(X5778&gt;=50, X5778&lt;100), "50-100",
X5778&gt;=100, "&gt;100"
)</f>
        <v>20-50</v>
      </c>
      <c r="AI5778">
        <f t="shared" si="181"/>
        <v>1</v>
      </c>
      <c r="AJ5778" t="str" cm="1">
        <f t="array" ref="AJ5778">_xlfn.IFS(
C5778&lt;=20, "&lt;20",
AND(C5778&gt;=20, C5778&lt;35), "20-35",
AND(C5778&gt;=35, C5778&lt;50), "35-50",
C5778&gt;=50, "50-100"
)</f>
        <v>20-35</v>
      </c>
      <c r="AK5778" t="str" cm="1">
        <f t="array" ref="AK5778">_xlfn.IFS(
G5778&lt;6, "&lt;6",
AND(G5778&gt;=6, G5778&lt;12), "6-12",
AND(G5778&gt;=12, G5778&lt;18), "12-18",  AND(G5778&gt;=18, G5778&lt;24), "18-24", G5778&gt;=24, "24-36")</f>
        <v>12-18</v>
      </c>
    </row>
    <row r="5779" spans="1:37" x14ac:dyDescent="0.3">
      <c r="A5779" t="s">
        <v>5879</v>
      </c>
      <c r="B5779" t="s">
        <v>44</v>
      </c>
      <c r="C5779">
        <v>67</v>
      </c>
      <c r="D5779" t="s">
        <v>34</v>
      </c>
      <c r="E5779" t="s">
        <v>130</v>
      </c>
      <c r="F5779">
        <v>9</v>
      </c>
      <c r="G5779">
        <v>7</v>
      </c>
      <c r="H5779" t="s">
        <v>36</v>
      </c>
      <c r="I5779" t="s">
        <v>37</v>
      </c>
      <c r="J5779" t="s">
        <v>37</v>
      </c>
      <c r="K5779" t="s">
        <v>37</v>
      </c>
      <c r="L5779" t="s">
        <v>50</v>
      </c>
      <c r="M5779" t="s">
        <v>34</v>
      </c>
      <c r="N5779" t="s">
        <v>34</v>
      </c>
      <c r="O5779" t="s">
        <v>34</v>
      </c>
      <c r="P5779" t="s">
        <v>34</v>
      </c>
      <c r="Q5779" t="s">
        <v>37</v>
      </c>
      <c r="R5779" t="s">
        <v>37</v>
      </c>
      <c r="S5779" t="s">
        <v>34</v>
      </c>
      <c r="T5779" t="s">
        <v>37</v>
      </c>
      <c r="U5779" t="s">
        <v>46</v>
      </c>
      <c r="V5779" t="s">
        <v>37</v>
      </c>
      <c r="W5779" t="s">
        <v>51</v>
      </c>
      <c r="X5779">
        <v>93.2</v>
      </c>
      <c r="Y5779">
        <v>2931</v>
      </c>
      <c r="Z5779">
        <v>17.88</v>
      </c>
      <c r="AA5779">
        <v>0</v>
      </c>
      <c r="AB5779">
        <v>1079.68</v>
      </c>
      <c r="AC5779">
        <v>3992.8</v>
      </c>
      <c r="AD5779" t="s">
        <v>52</v>
      </c>
      <c r="AE5779" t="s">
        <v>53</v>
      </c>
      <c r="AF5779" t="s">
        <v>91</v>
      </c>
      <c r="AG5779">
        <f t="shared" si="180"/>
        <v>1</v>
      </c>
      <c r="AH5779" t="str" cm="1">
        <f t="array" ref="AH5779">_xlfn.IFS(
X5779&lt;=20, "&lt;20",
AND(X5779&gt;=20, X5779&lt;50), "20-50",
AND(X5779&gt;=50, X5779&lt;100), "50-100",
X5779&gt;=100, "&gt;100"
)</f>
        <v>50-100</v>
      </c>
      <c r="AI5779">
        <f t="shared" si="181"/>
        <v>0</v>
      </c>
      <c r="AJ5779" t="str" cm="1">
        <f t="array" ref="AJ5779">_xlfn.IFS(
C5779&lt;=20, "&lt;20",
AND(C5779&gt;=20, C5779&lt;35), "20-35",
AND(C5779&gt;=35, C5779&lt;50), "35-50",
C5779&gt;=50, "50-100"
)</f>
        <v>50-100</v>
      </c>
      <c r="AK5779" t="str" cm="1">
        <f t="array" ref="AK5779">_xlfn.IFS(
G5779&lt;6, "&lt;6",
AND(G5779&gt;=6, G5779&lt;12), "6-12",
AND(G5779&gt;=12, G5779&lt;18), "12-18",  AND(G5779&gt;=18, G5779&lt;24), "18-24", G5779&gt;=24, "24-36")</f>
        <v>6-12</v>
      </c>
    </row>
    <row r="5780" spans="1:37" x14ac:dyDescent="0.3">
      <c r="A5780" t="s">
        <v>5880</v>
      </c>
      <c r="B5780" t="s">
        <v>44</v>
      </c>
      <c r="C5780">
        <v>18</v>
      </c>
      <c r="D5780" t="s">
        <v>37</v>
      </c>
      <c r="E5780" t="s">
        <v>61</v>
      </c>
      <c r="F5780">
        <v>2</v>
      </c>
      <c r="G5780">
        <v>12</v>
      </c>
      <c r="H5780" t="s">
        <v>110</v>
      </c>
      <c r="I5780" t="s">
        <v>34</v>
      </c>
      <c r="J5780" t="s">
        <v>34</v>
      </c>
      <c r="K5780" t="s">
        <v>37</v>
      </c>
      <c r="L5780" t="s">
        <v>72</v>
      </c>
      <c r="M5780" t="s">
        <v>37</v>
      </c>
      <c r="N5780" t="s">
        <v>37</v>
      </c>
      <c r="O5780" t="s">
        <v>34</v>
      </c>
      <c r="P5780" t="s">
        <v>37</v>
      </c>
      <c r="Q5780" t="s">
        <v>34</v>
      </c>
      <c r="R5780" t="s">
        <v>34</v>
      </c>
      <c r="S5780" t="s">
        <v>34</v>
      </c>
      <c r="T5780" t="s">
        <v>37</v>
      </c>
      <c r="U5780" t="s">
        <v>39</v>
      </c>
      <c r="V5780" t="s">
        <v>34</v>
      </c>
      <c r="W5780" t="s">
        <v>51</v>
      </c>
      <c r="X5780">
        <v>41.15</v>
      </c>
      <c r="Y5780">
        <v>1700.9</v>
      </c>
      <c r="Z5780">
        <v>0</v>
      </c>
      <c r="AA5780">
        <v>0</v>
      </c>
      <c r="AB5780">
        <v>0</v>
      </c>
      <c r="AC5780">
        <v>1700.9</v>
      </c>
      <c r="AD5780" t="s">
        <v>41</v>
      </c>
      <c r="AE5780" t="s">
        <v>42</v>
      </c>
      <c r="AF5780" t="s">
        <v>42</v>
      </c>
      <c r="AG5780">
        <f t="shared" si="180"/>
        <v>0</v>
      </c>
      <c r="AH5780" t="str" cm="1">
        <f t="array" ref="AH5780">_xlfn.IFS(
X5780&lt;=20, "&lt;20",
AND(X5780&gt;=20, X5780&lt;50), "20-50",
AND(X5780&gt;=50, X5780&lt;100), "50-100",
X5780&gt;=100, "&gt;100"
)</f>
        <v>20-50</v>
      </c>
      <c r="AI5780">
        <f t="shared" si="181"/>
        <v>0</v>
      </c>
      <c r="AJ5780" t="str" cm="1">
        <f t="array" ref="AJ5780">_xlfn.IFS(
C5780&lt;=20, "&lt;20",
AND(C5780&gt;=20, C5780&lt;35), "20-35",
AND(C5780&gt;=35, C5780&lt;50), "35-50",
C5780&gt;=50, "50-100"
)</f>
        <v>&lt;20</v>
      </c>
      <c r="AK5780" t="str" cm="1">
        <f t="array" ref="AK5780">_xlfn.IFS(
G5780&lt;6, "&lt;6",
AND(G5780&gt;=6, G5780&lt;12), "6-12",
AND(G5780&gt;=12, G5780&lt;18), "12-18",  AND(G5780&gt;=18, G5780&lt;24), "18-24", G5780&gt;=24, "24-36")</f>
        <v>12-18</v>
      </c>
    </row>
    <row r="5781" spans="1:37" x14ac:dyDescent="0.3">
      <c r="A5781" t="s">
        <v>5881</v>
      </c>
      <c r="B5781" t="s">
        <v>44</v>
      </c>
      <c r="C5781">
        <v>49</v>
      </c>
      <c r="D5781" t="s">
        <v>37</v>
      </c>
      <c r="E5781" t="s">
        <v>61</v>
      </c>
      <c r="F5781">
        <v>1</v>
      </c>
      <c r="G5781">
        <v>21</v>
      </c>
      <c r="H5781" t="s">
        <v>70</v>
      </c>
      <c r="I5781" t="s">
        <v>37</v>
      </c>
      <c r="J5781" t="s">
        <v>37</v>
      </c>
      <c r="K5781" t="s">
        <v>34</v>
      </c>
      <c r="L5781" t="s">
        <v>34</v>
      </c>
      <c r="M5781" t="s">
        <v>34</v>
      </c>
      <c r="N5781" t="s">
        <v>34</v>
      </c>
      <c r="O5781" t="s">
        <v>34</v>
      </c>
      <c r="P5781" t="s">
        <v>34</v>
      </c>
      <c r="Q5781" t="s">
        <v>34</v>
      </c>
      <c r="R5781" t="s">
        <v>34</v>
      </c>
      <c r="S5781" t="s">
        <v>34</v>
      </c>
      <c r="T5781" t="s">
        <v>34</v>
      </c>
      <c r="U5781" t="s">
        <v>67</v>
      </c>
      <c r="V5781" t="s">
        <v>37</v>
      </c>
      <c r="W5781" t="s">
        <v>51</v>
      </c>
      <c r="X5781">
        <v>24.65</v>
      </c>
      <c r="Y5781">
        <v>1138.8</v>
      </c>
      <c r="Z5781">
        <v>0</v>
      </c>
      <c r="AA5781">
        <v>0</v>
      </c>
      <c r="AB5781">
        <v>904.95</v>
      </c>
      <c r="AC5781">
        <v>2043.75</v>
      </c>
      <c r="AD5781" t="s">
        <v>41</v>
      </c>
      <c r="AE5781" t="s">
        <v>42</v>
      </c>
      <c r="AF5781" t="s">
        <v>42</v>
      </c>
      <c r="AG5781">
        <f t="shared" si="180"/>
        <v>0</v>
      </c>
      <c r="AH5781" t="str" cm="1">
        <f t="array" ref="AH5781">_xlfn.IFS(
X5781&lt;=20, "&lt;20",
AND(X5781&gt;=20, X5781&lt;50), "20-50",
AND(X5781&gt;=50, X5781&lt;100), "50-100",
X5781&gt;=100, "&gt;100"
)</f>
        <v>20-50</v>
      </c>
      <c r="AI5781">
        <f t="shared" si="181"/>
        <v>0</v>
      </c>
      <c r="AJ5781" t="str" cm="1">
        <f t="array" ref="AJ5781">_xlfn.IFS(
C5781&lt;=20, "&lt;20",
AND(C5781&gt;=20, C5781&lt;35), "20-35",
AND(C5781&gt;=35, C5781&lt;50), "35-50",
C5781&gt;=50, "50-100"
)</f>
        <v>35-50</v>
      </c>
      <c r="AK5781" t="str" cm="1">
        <f t="array" ref="AK5781">_xlfn.IFS(
G5781&lt;6, "&lt;6",
AND(G5781&gt;=6, G5781&lt;12), "6-12",
AND(G5781&gt;=12, G5781&lt;18), "12-18",  AND(G5781&gt;=18, G5781&lt;24), "18-24", G5781&gt;=24, "24-36")</f>
        <v>18-24</v>
      </c>
    </row>
    <row r="5782" spans="1:37" x14ac:dyDescent="0.3">
      <c r="A5782" t="s">
        <v>5882</v>
      </c>
      <c r="B5782" t="s">
        <v>33</v>
      </c>
      <c r="C5782">
        <v>58</v>
      </c>
      <c r="D5782" t="s">
        <v>37</v>
      </c>
      <c r="E5782" t="s">
        <v>114</v>
      </c>
      <c r="F5782">
        <v>2</v>
      </c>
      <c r="G5782">
        <v>22</v>
      </c>
      <c r="H5782" t="s">
        <v>57</v>
      </c>
      <c r="I5782" t="s">
        <v>37</v>
      </c>
      <c r="J5782" t="s">
        <v>34</v>
      </c>
      <c r="K5782" t="s">
        <v>37</v>
      </c>
      <c r="L5782" t="s">
        <v>38</v>
      </c>
      <c r="M5782" t="s">
        <v>34</v>
      </c>
      <c r="N5782" t="s">
        <v>34</v>
      </c>
      <c r="O5782" t="s">
        <v>37</v>
      </c>
      <c r="P5782" t="s">
        <v>37</v>
      </c>
      <c r="Q5782" t="s">
        <v>34</v>
      </c>
      <c r="R5782" t="s">
        <v>34</v>
      </c>
      <c r="S5782" t="s">
        <v>34</v>
      </c>
      <c r="T5782" t="s">
        <v>34</v>
      </c>
      <c r="U5782" t="s">
        <v>46</v>
      </c>
      <c r="V5782" t="s">
        <v>37</v>
      </c>
      <c r="W5782" t="s">
        <v>40</v>
      </c>
      <c r="X5782">
        <v>55</v>
      </c>
      <c r="Y5782">
        <v>1046.5</v>
      </c>
      <c r="Z5782">
        <v>0</v>
      </c>
      <c r="AA5782">
        <v>30</v>
      </c>
      <c r="AB5782">
        <v>81.7</v>
      </c>
      <c r="AC5782">
        <v>1158.2</v>
      </c>
      <c r="AD5782" t="s">
        <v>52</v>
      </c>
      <c r="AE5782" t="s">
        <v>53</v>
      </c>
      <c r="AF5782" t="s">
        <v>162</v>
      </c>
      <c r="AG5782">
        <f t="shared" si="180"/>
        <v>1</v>
      </c>
      <c r="AH5782" t="str" cm="1">
        <f t="array" ref="AH5782">_xlfn.IFS(
X5782&lt;=20, "&lt;20",
AND(X5782&gt;=20, X5782&lt;50), "20-50",
AND(X5782&gt;=50, X5782&lt;100), "50-100",
X5782&gt;=100, "&gt;100"
)</f>
        <v>50-100</v>
      </c>
      <c r="AI5782">
        <f t="shared" si="181"/>
        <v>0</v>
      </c>
      <c r="AJ5782" t="str" cm="1">
        <f t="array" ref="AJ5782">_xlfn.IFS(
C5782&lt;=20, "&lt;20",
AND(C5782&gt;=20, C5782&lt;35), "20-35",
AND(C5782&gt;=35, C5782&lt;50), "35-50",
C5782&gt;=50, "50-100"
)</f>
        <v>50-100</v>
      </c>
      <c r="AK5782" t="str" cm="1">
        <f t="array" ref="AK5782">_xlfn.IFS(
G5782&lt;6, "&lt;6",
AND(G5782&gt;=6, G5782&lt;12), "6-12",
AND(G5782&gt;=12, G5782&lt;18), "12-18",  AND(G5782&gt;=18, G5782&lt;24), "18-24", G5782&gt;=24, "24-36")</f>
        <v>18-24</v>
      </c>
    </row>
    <row r="5783" spans="1:37" x14ac:dyDescent="0.3">
      <c r="A5783" t="s">
        <v>5883</v>
      </c>
      <c r="B5783" t="s">
        <v>44</v>
      </c>
      <c r="C5783">
        <v>63</v>
      </c>
      <c r="D5783" t="s">
        <v>37</v>
      </c>
      <c r="E5783" t="s">
        <v>45</v>
      </c>
      <c r="F5783">
        <v>5</v>
      </c>
      <c r="G5783">
        <v>3</v>
      </c>
      <c r="H5783" t="s">
        <v>36</v>
      </c>
      <c r="I5783" t="s">
        <v>37</v>
      </c>
      <c r="J5783" t="s">
        <v>34</v>
      </c>
      <c r="K5783" t="s">
        <v>37</v>
      </c>
      <c r="L5783" t="s">
        <v>50</v>
      </c>
      <c r="M5783" t="s">
        <v>34</v>
      </c>
      <c r="N5783" t="s">
        <v>34</v>
      </c>
      <c r="O5783" t="s">
        <v>34</v>
      </c>
      <c r="P5783" t="s">
        <v>37</v>
      </c>
      <c r="Q5783" t="s">
        <v>37</v>
      </c>
      <c r="R5783" t="s">
        <v>37</v>
      </c>
      <c r="S5783" t="s">
        <v>37</v>
      </c>
      <c r="T5783" t="s">
        <v>37</v>
      </c>
      <c r="U5783" t="s">
        <v>39</v>
      </c>
      <c r="V5783" t="s">
        <v>37</v>
      </c>
      <c r="W5783" t="s">
        <v>51</v>
      </c>
      <c r="X5783">
        <v>94.4</v>
      </c>
      <c r="Y5783">
        <v>2638.1</v>
      </c>
      <c r="Z5783">
        <v>0</v>
      </c>
      <c r="AA5783">
        <v>0</v>
      </c>
      <c r="AB5783">
        <v>80.099999999999994</v>
      </c>
      <c r="AC5783">
        <v>2718.2</v>
      </c>
      <c r="AD5783" t="s">
        <v>41</v>
      </c>
      <c r="AE5783" t="s">
        <v>42</v>
      </c>
      <c r="AF5783" t="s">
        <v>42</v>
      </c>
      <c r="AG5783">
        <f t="shared" si="180"/>
        <v>0</v>
      </c>
      <c r="AH5783" t="str" cm="1">
        <f t="array" ref="AH5783">_xlfn.IFS(
X5783&lt;=20, "&lt;20",
AND(X5783&gt;=20, X5783&lt;50), "20-50",
AND(X5783&gt;=50, X5783&lt;100), "50-100",
X5783&gt;=100, "&gt;100"
)</f>
        <v>50-100</v>
      </c>
      <c r="AI5783">
        <f t="shared" si="181"/>
        <v>0</v>
      </c>
      <c r="AJ5783" t="str" cm="1">
        <f t="array" ref="AJ5783">_xlfn.IFS(
C5783&lt;=20, "&lt;20",
AND(C5783&gt;=20, C5783&lt;35), "20-35",
AND(C5783&gt;=35, C5783&lt;50), "35-50",
C5783&gt;=50, "50-100"
)</f>
        <v>50-100</v>
      </c>
      <c r="AK5783" t="str" cm="1">
        <f t="array" ref="AK5783">_xlfn.IFS(
G5783&lt;6, "&lt;6",
AND(G5783&gt;=6, G5783&lt;12), "6-12",
AND(G5783&gt;=12, G5783&lt;18), "12-18",  AND(G5783&gt;=18, G5783&lt;24), "18-24", G5783&gt;=24, "24-36")</f>
        <v>&lt;6</v>
      </c>
    </row>
    <row r="5784" spans="1:37" x14ac:dyDescent="0.3">
      <c r="A5784" t="s">
        <v>5884</v>
      </c>
      <c r="B5784" t="s">
        <v>44</v>
      </c>
      <c r="C5784">
        <v>60</v>
      </c>
      <c r="D5784" t="s">
        <v>34</v>
      </c>
      <c r="E5784" t="s">
        <v>64</v>
      </c>
      <c r="F5784">
        <v>1</v>
      </c>
      <c r="G5784">
        <v>33</v>
      </c>
      <c r="H5784" t="s">
        <v>36</v>
      </c>
      <c r="I5784" t="s">
        <v>37</v>
      </c>
      <c r="J5784" t="s">
        <v>34</v>
      </c>
      <c r="K5784" t="s">
        <v>34</v>
      </c>
      <c r="L5784" t="s">
        <v>34</v>
      </c>
      <c r="M5784" t="s">
        <v>34</v>
      </c>
      <c r="N5784" t="s">
        <v>34</v>
      </c>
      <c r="O5784" t="s">
        <v>34</v>
      </c>
      <c r="P5784" t="s">
        <v>34</v>
      </c>
      <c r="Q5784" t="s">
        <v>34</v>
      </c>
      <c r="R5784" t="s">
        <v>34</v>
      </c>
      <c r="S5784" t="s">
        <v>34</v>
      </c>
      <c r="T5784" t="s">
        <v>34</v>
      </c>
      <c r="U5784" t="s">
        <v>46</v>
      </c>
      <c r="V5784" t="s">
        <v>37</v>
      </c>
      <c r="W5784" t="s">
        <v>40</v>
      </c>
      <c r="X5784">
        <v>19.399999999999999</v>
      </c>
      <c r="Y5784">
        <v>168.65</v>
      </c>
      <c r="Z5784">
        <v>0</v>
      </c>
      <c r="AA5784">
        <v>0</v>
      </c>
      <c r="AB5784">
        <v>64.33</v>
      </c>
      <c r="AC5784">
        <v>232.98</v>
      </c>
      <c r="AD5784" t="s">
        <v>41</v>
      </c>
      <c r="AE5784" t="s">
        <v>42</v>
      </c>
      <c r="AF5784" t="s">
        <v>42</v>
      </c>
      <c r="AG5784">
        <f t="shared" si="180"/>
        <v>0</v>
      </c>
      <c r="AH5784" t="str" cm="1">
        <f t="array" ref="AH5784">_xlfn.IFS(
X5784&lt;=20, "&lt;20",
AND(X5784&gt;=20, X5784&lt;50), "20-50",
AND(X5784&gt;=50, X5784&lt;100), "50-100",
X5784&gt;=100, "&gt;100"
)</f>
        <v>&lt;20</v>
      </c>
      <c r="AI5784">
        <f t="shared" si="181"/>
        <v>0</v>
      </c>
      <c r="AJ5784" t="str" cm="1">
        <f t="array" ref="AJ5784">_xlfn.IFS(
C5784&lt;=20, "&lt;20",
AND(C5784&gt;=20, C5784&lt;35), "20-35",
AND(C5784&gt;=35, C5784&lt;50), "35-50",
C5784&gt;=50, "50-100"
)</f>
        <v>50-100</v>
      </c>
      <c r="AK5784" t="str" cm="1">
        <f t="array" ref="AK5784">_xlfn.IFS(
G5784&lt;6, "&lt;6",
AND(G5784&gt;=6, G5784&lt;12), "6-12",
AND(G5784&gt;=12, G5784&lt;18), "12-18",  AND(G5784&gt;=18, G5784&lt;24), "18-24", G5784&gt;=24, "24-36")</f>
        <v>24-36</v>
      </c>
    </row>
    <row r="5785" spans="1:37" x14ac:dyDescent="0.3">
      <c r="A5785" t="s">
        <v>5885</v>
      </c>
      <c r="B5785" t="s">
        <v>44</v>
      </c>
      <c r="C5785">
        <v>37</v>
      </c>
      <c r="D5785" t="s">
        <v>37</v>
      </c>
      <c r="E5785" t="s">
        <v>158</v>
      </c>
      <c r="F5785">
        <v>14</v>
      </c>
      <c r="G5785">
        <v>35</v>
      </c>
      <c r="H5785" t="s">
        <v>36</v>
      </c>
      <c r="I5785" t="s">
        <v>37</v>
      </c>
      <c r="J5785" t="s">
        <v>37</v>
      </c>
      <c r="K5785" t="s">
        <v>37</v>
      </c>
      <c r="L5785" t="s">
        <v>72</v>
      </c>
      <c r="M5785" t="s">
        <v>37</v>
      </c>
      <c r="N5785" t="s">
        <v>34</v>
      </c>
      <c r="O5785" t="s">
        <v>37</v>
      </c>
      <c r="P5785" t="s">
        <v>37</v>
      </c>
      <c r="Q5785" t="s">
        <v>37</v>
      </c>
      <c r="R5785" t="s">
        <v>34</v>
      </c>
      <c r="S5785" t="s">
        <v>34</v>
      </c>
      <c r="T5785" t="s">
        <v>37</v>
      </c>
      <c r="U5785" t="s">
        <v>67</v>
      </c>
      <c r="V5785" t="s">
        <v>37</v>
      </c>
      <c r="W5785" t="s">
        <v>40</v>
      </c>
      <c r="X5785">
        <v>76.45</v>
      </c>
      <c r="Y5785">
        <v>4519.5</v>
      </c>
      <c r="Z5785">
        <v>30.22</v>
      </c>
      <c r="AA5785">
        <v>0</v>
      </c>
      <c r="AB5785">
        <v>782.93</v>
      </c>
      <c r="AC5785">
        <v>5272.21</v>
      </c>
      <c r="AD5785" t="s">
        <v>41</v>
      </c>
      <c r="AE5785" t="s">
        <v>42</v>
      </c>
      <c r="AF5785" t="s">
        <v>42</v>
      </c>
      <c r="AG5785">
        <f t="shared" si="180"/>
        <v>0</v>
      </c>
      <c r="AH5785" t="str" cm="1">
        <f t="array" ref="AH5785">_xlfn.IFS(
X5785&lt;=20, "&lt;20",
AND(X5785&gt;=20, X5785&lt;50), "20-50",
AND(X5785&gt;=50, X5785&lt;100), "50-100",
X5785&gt;=100, "&gt;100"
)</f>
        <v>50-100</v>
      </c>
      <c r="AI5785">
        <f t="shared" si="181"/>
        <v>0</v>
      </c>
      <c r="AJ5785" t="str" cm="1">
        <f t="array" ref="AJ5785">_xlfn.IFS(
C5785&lt;=20, "&lt;20",
AND(C5785&gt;=20, C5785&lt;35), "20-35",
AND(C5785&gt;=35, C5785&lt;50), "35-50",
C5785&gt;=50, "50-100"
)</f>
        <v>35-50</v>
      </c>
      <c r="AK5785" t="str" cm="1">
        <f t="array" ref="AK5785">_xlfn.IFS(
G5785&lt;6, "&lt;6",
AND(G5785&gt;=6, G5785&lt;12), "6-12",
AND(G5785&gt;=12, G5785&lt;18), "12-18",  AND(G5785&gt;=18, G5785&lt;24), "18-24", G5785&gt;=24, "24-36")</f>
        <v>24-36</v>
      </c>
    </row>
    <row r="5786" spans="1:37" x14ac:dyDescent="0.3">
      <c r="A5786" t="s">
        <v>5886</v>
      </c>
      <c r="B5786" t="s">
        <v>33</v>
      </c>
      <c r="C5786">
        <v>52</v>
      </c>
      <c r="D5786" t="s">
        <v>37</v>
      </c>
      <c r="E5786" t="s">
        <v>124</v>
      </c>
      <c r="F5786">
        <v>15</v>
      </c>
      <c r="G5786">
        <v>18</v>
      </c>
      <c r="H5786" t="s">
        <v>36</v>
      </c>
      <c r="I5786" t="s">
        <v>37</v>
      </c>
      <c r="J5786" t="s">
        <v>34</v>
      </c>
      <c r="K5786" t="s">
        <v>34</v>
      </c>
      <c r="L5786" t="s">
        <v>34</v>
      </c>
      <c r="M5786" t="s">
        <v>34</v>
      </c>
      <c r="N5786" t="s">
        <v>34</v>
      </c>
      <c r="O5786" t="s">
        <v>34</v>
      </c>
      <c r="P5786" t="s">
        <v>34</v>
      </c>
      <c r="Q5786" t="s">
        <v>34</v>
      </c>
      <c r="R5786" t="s">
        <v>34</v>
      </c>
      <c r="S5786" t="s">
        <v>34</v>
      </c>
      <c r="T5786" t="s">
        <v>34</v>
      </c>
      <c r="U5786" t="s">
        <v>46</v>
      </c>
      <c r="V5786" t="s">
        <v>37</v>
      </c>
      <c r="W5786" t="s">
        <v>143</v>
      </c>
      <c r="X5786">
        <v>20.2</v>
      </c>
      <c r="Y5786">
        <v>20.2</v>
      </c>
      <c r="Z5786">
        <v>0</v>
      </c>
      <c r="AA5786">
        <v>0</v>
      </c>
      <c r="AB5786">
        <v>13.27</v>
      </c>
      <c r="AC5786">
        <v>33.47</v>
      </c>
      <c r="AD5786" t="s">
        <v>52</v>
      </c>
      <c r="AE5786" t="s">
        <v>100</v>
      </c>
      <c r="AF5786" t="s">
        <v>101</v>
      </c>
      <c r="AG5786">
        <f t="shared" si="180"/>
        <v>1</v>
      </c>
      <c r="AH5786" t="str" cm="1">
        <f t="array" ref="AH5786">_xlfn.IFS(
X5786&lt;=20, "&lt;20",
AND(X5786&gt;=20, X5786&lt;50), "20-50",
AND(X5786&gt;=50, X5786&lt;100), "50-100",
X5786&gt;=100, "&gt;100"
)</f>
        <v>20-50</v>
      </c>
      <c r="AI5786">
        <f t="shared" si="181"/>
        <v>0</v>
      </c>
      <c r="AJ5786" t="str" cm="1">
        <f t="array" ref="AJ5786">_xlfn.IFS(
C5786&lt;=20, "&lt;20",
AND(C5786&gt;=20, C5786&lt;35), "20-35",
AND(C5786&gt;=35, C5786&lt;50), "35-50",
C5786&gt;=50, "50-100"
)</f>
        <v>50-100</v>
      </c>
      <c r="AK5786" t="str" cm="1">
        <f t="array" ref="AK5786">_xlfn.IFS(
G5786&lt;6, "&lt;6",
AND(G5786&gt;=6, G5786&lt;12), "6-12",
AND(G5786&gt;=12, G5786&lt;18), "12-18",  AND(G5786&gt;=18, G5786&lt;24), "18-24", G5786&gt;=24, "24-36")</f>
        <v>18-24</v>
      </c>
    </row>
    <row r="5787" spans="1:37" x14ac:dyDescent="0.3">
      <c r="A5787" t="s">
        <v>5887</v>
      </c>
      <c r="B5787" t="s">
        <v>44</v>
      </c>
      <c r="C5787">
        <v>78</v>
      </c>
      <c r="D5787" t="s">
        <v>37</v>
      </c>
      <c r="E5787" t="s">
        <v>82</v>
      </c>
      <c r="F5787">
        <v>6</v>
      </c>
      <c r="G5787">
        <v>9</v>
      </c>
      <c r="H5787" t="s">
        <v>49</v>
      </c>
      <c r="I5787" t="s">
        <v>37</v>
      </c>
      <c r="J5787" t="s">
        <v>34</v>
      </c>
      <c r="K5787" t="s">
        <v>37</v>
      </c>
      <c r="L5787" t="s">
        <v>50</v>
      </c>
      <c r="M5787" t="s">
        <v>34</v>
      </c>
      <c r="N5787" t="s">
        <v>34</v>
      </c>
      <c r="O5787" t="s">
        <v>34</v>
      </c>
      <c r="P5787" t="s">
        <v>34</v>
      </c>
      <c r="Q5787" t="s">
        <v>34</v>
      </c>
      <c r="R5787" t="s">
        <v>34</v>
      </c>
      <c r="S5787" t="s">
        <v>34</v>
      </c>
      <c r="T5787" t="s">
        <v>34</v>
      </c>
      <c r="U5787" t="s">
        <v>67</v>
      </c>
      <c r="V5787" t="s">
        <v>37</v>
      </c>
      <c r="W5787" t="s">
        <v>40</v>
      </c>
      <c r="X5787">
        <v>70.599999999999994</v>
      </c>
      <c r="Y5787">
        <v>70.599999999999994</v>
      </c>
      <c r="Z5787">
        <v>0</v>
      </c>
      <c r="AA5787">
        <v>30</v>
      </c>
      <c r="AB5787">
        <v>32.61</v>
      </c>
      <c r="AC5787">
        <v>133.21</v>
      </c>
      <c r="AD5787" t="s">
        <v>85</v>
      </c>
      <c r="AE5787" t="s">
        <v>42</v>
      </c>
      <c r="AF5787" t="s">
        <v>42</v>
      </c>
      <c r="AG5787">
        <f t="shared" si="180"/>
        <v>0</v>
      </c>
      <c r="AH5787" t="str" cm="1">
        <f t="array" ref="AH5787">_xlfn.IFS(
X5787&lt;=20, "&lt;20",
AND(X5787&gt;=20, X5787&lt;50), "20-50",
AND(X5787&gt;=50, X5787&lt;100), "50-100",
X5787&gt;=100, "&gt;100"
)</f>
        <v>50-100</v>
      </c>
      <c r="AI5787">
        <f t="shared" si="181"/>
        <v>1</v>
      </c>
      <c r="AJ5787" t="str" cm="1">
        <f t="array" ref="AJ5787">_xlfn.IFS(
C5787&lt;=20, "&lt;20",
AND(C5787&gt;=20, C5787&lt;35), "20-35",
AND(C5787&gt;=35, C5787&lt;50), "35-50",
C5787&gt;=50, "50-100"
)</f>
        <v>50-100</v>
      </c>
      <c r="AK5787" t="str" cm="1">
        <f t="array" ref="AK5787">_xlfn.IFS(
G5787&lt;6, "&lt;6",
AND(G5787&gt;=6, G5787&lt;12), "6-12",
AND(G5787&gt;=12, G5787&lt;18), "12-18",  AND(G5787&gt;=18, G5787&lt;24), "18-24", G5787&gt;=24, "24-36")</f>
        <v>6-12</v>
      </c>
    </row>
    <row r="5788" spans="1:37" x14ac:dyDescent="0.3">
      <c r="A5788" t="s">
        <v>5888</v>
      </c>
      <c r="B5788" t="s">
        <v>33</v>
      </c>
      <c r="C5788">
        <v>35</v>
      </c>
      <c r="D5788" t="s">
        <v>34</v>
      </c>
      <c r="E5788" t="s">
        <v>74</v>
      </c>
      <c r="F5788">
        <v>15</v>
      </c>
      <c r="G5788">
        <v>35</v>
      </c>
      <c r="H5788" t="s">
        <v>36</v>
      </c>
      <c r="I5788" t="s">
        <v>37</v>
      </c>
      <c r="J5788" t="s">
        <v>37</v>
      </c>
      <c r="K5788" t="s">
        <v>37</v>
      </c>
      <c r="L5788" t="s">
        <v>50</v>
      </c>
      <c r="M5788" t="s">
        <v>34</v>
      </c>
      <c r="N5788" t="s">
        <v>37</v>
      </c>
      <c r="O5788" t="s">
        <v>37</v>
      </c>
      <c r="P5788" t="s">
        <v>37</v>
      </c>
      <c r="Q5788" t="s">
        <v>37</v>
      </c>
      <c r="R5788" t="s">
        <v>37</v>
      </c>
      <c r="S5788" t="s">
        <v>37</v>
      </c>
      <c r="T5788" t="s">
        <v>37</v>
      </c>
      <c r="U5788" t="s">
        <v>67</v>
      </c>
      <c r="V5788" t="s">
        <v>37</v>
      </c>
      <c r="W5788" t="s">
        <v>51</v>
      </c>
      <c r="X5788">
        <v>110.45</v>
      </c>
      <c r="Y5788">
        <v>7982.5</v>
      </c>
      <c r="Z5788">
        <v>0</v>
      </c>
      <c r="AA5788">
        <v>0</v>
      </c>
      <c r="AB5788">
        <v>3328.56</v>
      </c>
      <c r="AC5788">
        <v>11311.06</v>
      </c>
      <c r="AD5788" t="s">
        <v>41</v>
      </c>
      <c r="AE5788" t="s">
        <v>42</v>
      </c>
      <c r="AF5788" t="s">
        <v>42</v>
      </c>
      <c r="AG5788">
        <f t="shared" si="180"/>
        <v>0</v>
      </c>
      <c r="AH5788" t="str" cm="1">
        <f t="array" ref="AH5788">_xlfn.IFS(
X5788&lt;=20, "&lt;20",
AND(X5788&gt;=20, X5788&lt;50), "20-50",
AND(X5788&gt;=50, X5788&lt;100), "50-100",
X5788&gt;=100, "&gt;100"
)</f>
        <v>&gt;100</v>
      </c>
      <c r="AI5788">
        <f t="shared" si="181"/>
        <v>0</v>
      </c>
      <c r="AJ5788" t="str" cm="1">
        <f t="array" ref="AJ5788">_xlfn.IFS(
C5788&lt;=20, "&lt;20",
AND(C5788&gt;=20, C5788&lt;35), "20-35",
AND(C5788&gt;=35, C5788&lt;50), "35-50",
C5788&gt;=50, "50-100"
)</f>
        <v>35-50</v>
      </c>
      <c r="AK5788" t="str" cm="1">
        <f t="array" ref="AK5788">_xlfn.IFS(
G5788&lt;6, "&lt;6",
AND(G5788&gt;=6, G5788&lt;12), "6-12",
AND(G5788&gt;=12, G5788&lt;18), "12-18",  AND(G5788&gt;=18, G5788&lt;24), "18-24", G5788&gt;=24, "24-36")</f>
        <v>24-36</v>
      </c>
    </row>
    <row r="5789" spans="1:37" x14ac:dyDescent="0.3">
      <c r="A5789" t="s">
        <v>5889</v>
      </c>
      <c r="B5789" t="s">
        <v>44</v>
      </c>
      <c r="C5789">
        <v>22</v>
      </c>
      <c r="D5789" t="s">
        <v>37</v>
      </c>
      <c r="E5789" t="s">
        <v>56</v>
      </c>
      <c r="F5789">
        <v>13</v>
      </c>
      <c r="G5789">
        <v>1</v>
      </c>
      <c r="H5789" t="s">
        <v>66</v>
      </c>
      <c r="I5789" t="s">
        <v>37</v>
      </c>
      <c r="J5789" t="s">
        <v>37</v>
      </c>
      <c r="K5789" t="s">
        <v>37</v>
      </c>
      <c r="L5789" t="s">
        <v>72</v>
      </c>
      <c r="M5789" t="s">
        <v>37</v>
      </c>
      <c r="N5789" t="s">
        <v>34</v>
      </c>
      <c r="O5789" t="s">
        <v>34</v>
      </c>
      <c r="P5789" t="s">
        <v>34</v>
      </c>
      <c r="Q5789" t="s">
        <v>37</v>
      </c>
      <c r="R5789" t="s">
        <v>37</v>
      </c>
      <c r="S5789" t="s">
        <v>37</v>
      </c>
      <c r="T5789" t="s">
        <v>37</v>
      </c>
      <c r="U5789" t="s">
        <v>67</v>
      </c>
      <c r="V5789" t="s">
        <v>37</v>
      </c>
      <c r="W5789" t="s">
        <v>51</v>
      </c>
      <c r="X5789">
        <v>75.5</v>
      </c>
      <c r="Y5789">
        <v>5229.45</v>
      </c>
      <c r="Z5789">
        <v>0</v>
      </c>
      <c r="AA5789">
        <v>0</v>
      </c>
      <c r="AB5789">
        <v>91.12</v>
      </c>
      <c r="AC5789">
        <v>5320.57</v>
      </c>
      <c r="AD5789" t="s">
        <v>41</v>
      </c>
      <c r="AE5789" t="s">
        <v>42</v>
      </c>
      <c r="AF5789" t="s">
        <v>42</v>
      </c>
      <c r="AG5789">
        <f t="shared" si="180"/>
        <v>0</v>
      </c>
      <c r="AH5789" t="str" cm="1">
        <f t="array" ref="AH5789">_xlfn.IFS(
X5789&lt;=20, "&lt;20",
AND(X5789&gt;=20, X5789&lt;50), "20-50",
AND(X5789&gt;=50, X5789&lt;100), "50-100",
X5789&gt;=100, "&gt;100"
)</f>
        <v>50-100</v>
      </c>
      <c r="AI5789">
        <f t="shared" si="181"/>
        <v>0</v>
      </c>
      <c r="AJ5789" t="str" cm="1">
        <f t="array" ref="AJ5789">_xlfn.IFS(
C5789&lt;=20, "&lt;20",
AND(C5789&gt;=20, C5789&lt;35), "20-35",
AND(C5789&gt;=35, C5789&lt;50), "35-50",
C5789&gt;=50, "50-100"
)</f>
        <v>20-35</v>
      </c>
      <c r="AK5789" t="str" cm="1">
        <f t="array" ref="AK5789">_xlfn.IFS(
G5789&lt;6, "&lt;6",
AND(G5789&gt;=6, G5789&lt;12), "6-12",
AND(G5789&gt;=12, G5789&lt;18), "12-18",  AND(G5789&gt;=18, G5789&lt;24), "18-24", G5789&gt;=24, "24-36")</f>
        <v>&lt;6</v>
      </c>
    </row>
    <row r="5790" spans="1:37" x14ac:dyDescent="0.3">
      <c r="A5790" t="s">
        <v>5890</v>
      </c>
      <c r="B5790" t="s">
        <v>33</v>
      </c>
      <c r="C5790">
        <v>60</v>
      </c>
      <c r="D5790" t="s">
        <v>34</v>
      </c>
      <c r="E5790" t="s">
        <v>114</v>
      </c>
      <c r="F5790">
        <v>0</v>
      </c>
      <c r="G5790">
        <v>26</v>
      </c>
      <c r="H5790" t="s">
        <v>70</v>
      </c>
      <c r="I5790" t="s">
        <v>37</v>
      </c>
      <c r="J5790" t="s">
        <v>34</v>
      </c>
      <c r="K5790" t="s">
        <v>37</v>
      </c>
      <c r="L5790" t="s">
        <v>72</v>
      </c>
      <c r="M5790" t="s">
        <v>34</v>
      </c>
      <c r="N5790" t="s">
        <v>37</v>
      </c>
      <c r="O5790" t="s">
        <v>37</v>
      </c>
      <c r="P5790" t="s">
        <v>34</v>
      </c>
      <c r="Q5790" t="s">
        <v>37</v>
      </c>
      <c r="R5790" t="s">
        <v>37</v>
      </c>
      <c r="S5790" t="s">
        <v>37</v>
      </c>
      <c r="T5790" t="s">
        <v>37</v>
      </c>
      <c r="U5790" t="s">
        <v>67</v>
      </c>
      <c r="V5790" t="s">
        <v>34</v>
      </c>
      <c r="W5790" t="s">
        <v>51</v>
      </c>
      <c r="X5790">
        <v>73.599999999999994</v>
      </c>
      <c r="Y5790">
        <v>3522.65</v>
      </c>
      <c r="Z5790">
        <v>0</v>
      </c>
      <c r="AA5790">
        <v>0</v>
      </c>
      <c r="AB5790">
        <v>664.58</v>
      </c>
      <c r="AC5790">
        <v>4187.2299999999996</v>
      </c>
      <c r="AD5790" t="s">
        <v>41</v>
      </c>
      <c r="AE5790" t="s">
        <v>42</v>
      </c>
      <c r="AF5790" t="s">
        <v>42</v>
      </c>
      <c r="AG5790">
        <f t="shared" si="180"/>
        <v>0</v>
      </c>
      <c r="AH5790" t="str" cm="1">
        <f t="array" ref="AH5790">_xlfn.IFS(
X5790&lt;=20, "&lt;20",
AND(X5790&gt;=20, X5790&lt;50), "20-50",
AND(X5790&gt;=50, X5790&lt;100), "50-100",
X5790&gt;=100, "&gt;100"
)</f>
        <v>50-100</v>
      </c>
      <c r="AI5790">
        <f t="shared" si="181"/>
        <v>0</v>
      </c>
      <c r="AJ5790" t="str" cm="1">
        <f t="array" ref="AJ5790">_xlfn.IFS(
C5790&lt;=20, "&lt;20",
AND(C5790&gt;=20, C5790&lt;35), "20-35",
AND(C5790&gt;=35, C5790&lt;50), "35-50",
C5790&gt;=50, "50-100"
)</f>
        <v>50-100</v>
      </c>
      <c r="AK5790" t="str" cm="1">
        <f t="array" ref="AK5790">_xlfn.IFS(
G5790&lt;6, "&lt;6",
AND(G5790&gt;=6, G5790&lt;12), "6-12",
AND(G5790&gt;=12, G5790&lt;18), "12-18",  AND(G5790&gt;=18, G5790&lt;24), "18-24", G5790&gt;=24, "24-36")</f>
        <v>24-36</v>
      </c>
    </row>
    <row r="5791" spans="1:37" x14ac:dyDescent="0.3">
      <c r="A5791" t="s">
        <v>5891</v>
      </c>
      <c r="B5791" t="s">
        <v>44</v>
      </c>
      <c r="C5791">
        <v>57</v>
      </c>
      <c r="D5791" t="s">
        <v>34</v>
      </c>
      <c r="E5791" t="s">
        <v>87</v>
      </c>
      <c r="F5791">
        <v>15</v>
      </c>
      <c r="G5791">
        <v>21</v>
      </c>
      <c r="H5791" t="s">
        <v>36</v>
      </c>
      <c r="I5791" t="s">
        <v>37</v>
      </c>
      <c r="J5791" t="s">
        <v>34</v>
      </c>
      <c r="K5791" t="s">
        <v>37</v>
      </c>
      <c r="L5791" t="s">
        <v>72</v>
      </c>
      <c r="M5791" t="s">
        <v>34</v>
      </c>
      <c r="N5791" t="s">
        <v>34</v>
      </c>
      <c r="O5791" t="s">
        <v>34</v>
      </c>
      <c r="P5791" t="s">
        <v>37</v>
      </c>
      <c r="Q5791" t="s">
        <v>37</v>
      </c>
      <c r="R5791" t="s">
        <v>34</v>
      </c>
      <c r="S5791" t="s">
        <v>34</v>
      </c>
      <c r="T5791" t="s">
        <v>34</v>
      </c>
      <c r="U5791" t="s">
        <v>46</v>
      </c>
      <c r="V5791" t="s">
        <v>37</v>
      </c>
      <c r="W5791" t="s">
        <v>51</v>
      </c>
      <c r="X5791">
        <v>61.3</v>
      </c>
      <c r="Y5791">
        <v>249.4</v>
      </c>
      <c r="Z5791">
        <v>0</v>
      </c>
      <c r="AA5791">
        <v>10</v>
      </c>
      <c r="AB5791">
        <v>150.80000000000001</v>
      </c>
      <c r="AC5791">
        <v>410.2</v>
      </c>
      <c r="AD5791" t="s">
        <v>41</v>
      </c>
      <c r="AE5791" t="s">
        <v>42</v>
      </c>
      <c r="AF5791" t="s">
        <v>42</v>
      </c>
      <c r="AG5791">
        <f t="shared" si="180"/>
        <v>0</v>
      </c>
      <c r="AH5791" t="str" cm="1">
        <f t="array" ref="AH5791">_xlfn.IFS(
X5791&lt;=20, "&lt;20",
AND(X5791&gt;=20, X5791&lt;50), "20-50",
AND(X5791&gt;=50, X5791&lt;100), "50-100",
X5791&gt;=100, "&gt;100"
)</f>
        <v>50-100</v>
      </c>
      <c r="AI5791">
        <f t="shared" si="181"/>
        <v>0</v>
      </c>
      <c r="AJ5791" t="str" cm="1">
        <f t="array" ref="AJ5791">_xlfn.IFS(
C5791&lt;=20, "&lt;20",
AND(C5791&gt;=20, C5791&lt;35), "20-35",
AND(C5791&gt;=35, C5791&lt;50), "35-50",
C5791&gt;=50, "50-100"
)</f>
        <v>50-100</v>
      </c>
      <c r="AK5791" t="str" cm="1">
        <f t="array" ref="AK5791">_xlfn.IFS(
G5791&lt;6, "&lt;6",
AND(G5791&gt;=6, G5791&lt;12), "6-12",
AND(G5791&gt;=12, G5791&lt;18), "12-18",  AND(G5791&gt;=18, G5791&lt;24), "18-24", G5791&gt;=24, "24-36")</f>
        <v>18-24</v>
      </c>
    </row>
    <row r="5792" spans="1:37" x14ac:dyDescent="0.3">
      <c r="A5792" t="s">
        <v>5892</v>
      </c>
      <c r="B5792" t="s">
        <v>44</v>
      </c>
      <c r="C5792">
        <v>53</v>
      </c>
      <c r="D5792" t="s">
        <v>34</v>
      </c>
      <c r="E5792" t="s">
        <v>76</v>
      </c>
      <c r="F5792">
        <v>2</v>
      </c>
      <c r="G5792">
        <v>15</v>
      </c>
      <c r="H5792" t="s">
        <v>36</v>
      </c>
      <c r="I5792" t="s">
        <v>37</v>
      </c>
      <c r="J5792" t="s">
        <v>37</v>
      </c>
      <c r="K5792" t="s">
        <v>37</v>
      </c>
      <c r="L5792" t="s">
        <v>50</v>
      </c>
      <c r="M5792" t="s">
        <v>34</v>
      </c>
      <c r="N5792" t="s">
        <v>37</v>
      </c>
      <c r="O5792" t="s">
        <v>37</v>
      </c>
      <c r="P5792" t="s">
        <v>34</v>
      </c>
      <c r="Q5792" t="s">
        <v>37</v>
      </c>
      <c r="R5792" t="s">
        <v>37</v>
      </c>
      <c r="S5792" t="s">
        <v>37</v>
      </c>
      <c r="T5792" t="s">
        <v>34</v>
      </c>
      <c r="U5792" t="s">
        <v>46</v>
      </c>
      <c r="V5792" t="s">
        <v>37</v>
      </c>
      <c r="W5792" t="s">
        <v>51</v>
      </c>
      <c r="X5792">
        <v>104.15</v>
      </c>
      <c r="Y5792">
        <v>2494.65</v>
      </c>
      <c r="Z5792">
        <v>0</v>
      </c>
      <c r="AA5792">
        <v>40</v>
      </c>
      <c r="AB5792">
        <v>930.96</v>
      </c>
      <c r="AC5792">
        <v>3465.61</v>
      </c>
      <c r="AD5792" t="s">
        <v>41</v>
      </c>
      <c r="AE5792" t="s">
        <v>42</v>
      </c>
      <c r="AF5792" t="s">
        <v>42</v>
      </c>
      <c r="AG5792">
        <f t="shared" si="180"/>
        <v>0</v>
      </c>
      <c r="AH5792" t="str" cm="1">
        <f t="array" ref="AH5792">_xlfn.IFS(
X5792&lt;=20, "&lt;20",
AND(X5792&gt;=20, X5792&lt;50), "20-50",
AND(X5792&gt;=50, X5792&lt;100), "50-100",
X5792&gt;=100, "&gt;100"
)</f>
        <v>&gt;100</v>
      </c>
      <c r="AI5792">
        <f t="shared" si="181"/>
        <v>0</v>
      </c>
      <c r="AJ5792" t="str" cm="1">
        <f t="array" ref="AJ5792">_xlfn.IFS(
C5792&lt;=20, "&lt;20",
AND(C5792&gt;=20, C5792&lt;35), "20-35",
AND(C5792&gt;=35, C5792&lt;50), "35-50",
C5792&gt;=50, "50-100"
)</f>
        <v>50-100</v>
      </c>
      <c r="AK5792" t="str" cm="1">
        <f t="array" ref="AK5792">_xlfn.IFS(
G5792&lt;6, "&lt;6",
AND(G5792&gt;=6, G5792&lt;12), "6-12",
AND(G5792&gt;=12, G5792&lt;18), "12-18",  AND(G5792&gt;=18, G5792&lt;24), "18-24", G5792&gt;=24, "24-36")</f>
        <v>12-18</v>
      </c>
    </row>
    <row r="5793" spans="1:37" x14ac:dyDescent="0.3">
      <c r="A5793" t="s">
        <v>5893</v>
      </c>
      <c r="B5793" t="s">
        <v>44</v>
      </c>
      <c r="C5793">
        <v>60</v>
      </c>
      <c r="D5793" t="s">
        <v>34</v>
      </c>
      <c r="E5793" t="s">
        <v>82</v>
      </c>
      <c r="F5793">
        <v>14</v>
      </c>
      <c r="G5793">
        <v>35</v>
      </c>
      <c r="H5793" t="s">
        <v>36</v>
      </c>
      <c r="I5793" t="s">
        <v>34</v>
      </c>
      <c r="J5793" t="s">
        <v>34</v>
      </c>
      <c r="K5793" t="s">
        <v>37</v>
      </c>
      <c r="L5793" t="s">
        <v>72</v>
      </c>
      <c r="M5793" t="s">
        <v>37</v>
      </c>
      <c r="N5793" t="s">
        <v>34</v>
      </c>
      <c r="O5793" t="s">
        <v>37</v>
      </c>
      <c r="P5793" t="s">
        <v>37</v>
      </c>
      <c r="Q5793" t="s">
        <v>34</v>
      </c>
      <c r="R5793" t="s">
        <v>37</v>
      </c>
      <c r="S5793" t="s">
        <v>37</v>
      </c>
      <c r="T5793" t="s">
        <v>37</v>
      </c>
      <c r="U5793" t="s">
        <v>39</v>
      </c>
      <c r="V5793" t="s">
        <v>34</v>
      </c>
      <c r="W5793" t="s">
        <v>143</v>
      </c>
      <c r="X5793">
        <v>50.8</v>
      </c>
      <c r="Y5793">
        <v>463.6</v>
      </c>
      <c r="Z5793">
        <v>0</v>
      </c>
      <c r="AA5793">
        <v>0</v>
      </c>
      <c r="AB5793">
        <v>0</v>
      </c>
      <c r="AC5793">
        <v>463.6</v>
      </c>
      <c r="AD5793" t="s">
        <v>41</v>
      </c>
      <c r="AE5793" t="s">
        <v>42</v>
      </c>
      <c r="AF5793" t="s">
        <v>42</v>
      </c>
      <c r="AG5793">
        <f t="shared" si="180"/>
        <v>0</v>
      </c>
      <c r="AH5793" t="str" cm="1">
        <f t="array" ref="AH5793">_xlfn.IFS(
X5793&lt;=20, "&lt;20",
AND(X5793&gt;=20, X5793&lt;50), "20-50",
AND(X5793&gt;=50, X5793&lt;100), "50-100",
X5793&gt;=100, "&gt;100"
)</f>
        <v>50-100</v>
      </c>
      <c r="AI5793">
        <f t="shared" si="181"/>
        <v>0</v>
      </c>
      <c r="AJ5793" t="str" cm="1">
        <f t="array" ref="AJ5793">_xlfn.IFS(
C5793&lt;=20, "&lt;20",
AND(C5793&gt;=20, C5793&lt;35), "20-35",
AND(C5793&gt;=35, C5793&lt;50), "35-50",
C5793&gt;=50, "50-100"
)</f>
        <v>50-100</v>
      </c>
      <c r="AK5793" t="str" cm="1">
        <f t="array" ref="AK5793">_xlfn.IFS(
G5793&lt;6, "&lt;6",
AND(G5793&gt;=6, G5793&lt;12), "6-12",
AND(G5793&gt;=12, G5793&lt;18), "12-18",  AND(G5793&gt;=18, G5793&lt;24), "18-24", G5793&gt;=24, "24-36")</f>
        <v>24-36</v>
      </c>
    </row>
    <row r="5794" spans="1:37" x14ac:dyDescent="0.3">
      <c r="A5794" t="s">
        <v>5894</v>
      </c>
      <c r="B5794" t="s">
        <v>33</v>
      </c>
      <c r="C5794">
        <v>37</v>
      </c>
      <c r="D5794" t="s">
        <v>37</v>
      </c>
      <c r="E5794" t="s">
        <v>335</v>
      </c>
      <c r="F5794">
        <v>13</v>
      </c>
      <c r="G5794">
        <v>31</v>
      </c>
      <c r="H5794" t="s">
        <v>49</v>
      </c>
      <c r="I5794" t="s">
        <v>37</v>
      </c>
      <c r="J5794" t="s">
        <v>34</v>
      </c>
      <c r="K5794" t="s">
        <v>34</v>
      </c>
      <c r="L5794" t="s">
        <v>34</v>
      </c>
      <c r="M5794" t="s">
        <v>34</v>
      </c>
      <c r="N5794" t="s">
        <v>34</v>
      </c>
      <c r="O5794" t="s">
        <v>34</v>
      </c>
      <c r="P5794" t="s">
        <v>34</v>
      </c>
      <c r="Q5794" t="s">
        <v>34</v>
      </c>
      <c r="R5794" t="s">
        <v>34</v>
      </c>
      <c r="S5794" t="s">
        <v>34</v>
      </c>
      <c r="T5794" t="s">
        <v>34</v>
      </c>
      <c r="U5794" t="s">
        <v>67</v>
      </c>
      <c r="V5794" t="s">
        <v>34</v>
      </c>
      <c r="W5794" t="s">
        <v>40</v>
      </c>
      <c r="X5794">
        <v>19.850000000000001</v>
      </c>
      <c r="Y5794">
        <v>144.15</v>
      </c>
      <c r="Z5794">
        <v>0</v>
      </c>
      <c r="AA5794">
        <v>0</v>
      </c>
      <c r="AB5794">
        <v>246.82</v>
      </c>
      <c r="AC5794">
        <v>390.97</v>
      </c>
      <c r="AD5794" t="s">
        <v>41</v>
      </c>
      <c r="AE5794" t="s">
        <v>42</v>
      </c>
      <c r="AF5794" t="s">
        <v>42</v>
      </c>
      <c r="AG5794">
        <f t="shared" si="180"/>
        <v>0</v>
      </c>
      <c r="AH5794" t="str" cm="1">
        <f t="array" ref="AH5794">_xlfn.IFS(
X5794&lt;=20, "&lt;20",
AND(X5794&gt;=20, X5794&lt;50), "20-50",
AND(X5794&gt;=50, X5794&lt;100), "50-100",
X5794&gt;=100, "&gt;100"
)</f>
        <v>&lt;20</v>
      </c>
      <c r="AI5794">
        <f t="shared" si="181"/>
        <v>0</v>
      </c>
      <c r="AJ5794" t="str" cm="1">
        <f t="array" ref="AJ5794">_xlfn.IFS(
C5794&lt;=20, "&lt;20",
AND(C5794&gt;=20, C5794&lt;35), "20-35",
AND(C5794&gt;=35, C5794&lt;50), "35-50",
C5794&gt;=50, "50-100"
)</f>
        <v>35-50</v>
      </c>
      <c r="AK5794" t="str" cm="1">
        <f t="array" ref="AK5794">_xlfn.IFS(
G5794&lt;6, "&lt;6",
AND(G5794&gt;=6, G5794&lt;12), "6-12",
AND(G5794&gt;=12, G5794&lt;18), "12-18",  AND(G5794&gt;=18, G5794&lt;24), "18-24", G5794&gt;=24, "24-36")</f>
        <v>24-36</v>
      </c>
    </row>
    <row r="5795" spans="1:37" x14ac:dyDescent="0.3">
      <c r="A5795" t="s">
        <v>5895</v>
      </c>
      <c r="B5795" t="s">
        <v>44</v>
      </c>
      <c r="C5795">
        <v>40</v>
      </c>
      <c r="D5795" t="s">
        <v>37</v>
      </c>
      <c r="E5795" t="s">
        <v>48</v>
      </c>
      <c r="F5795">
        <v>9</v>
      </c>
      <c r="G5795">
        <v>18</v>
      </c>
      <c r="H5795" t="s">
        <v>36</v>
      </c>
      <c r="I5795" t="s">
        <v>34</v>
      </c>
      <c r="J5795" t="s">
        <v>34</v>
      </c>
      <c r="K5795" t="s">
        <v>37</v>
      </c>
      <c r="L5795" t="s">
        <v>38</v>
      </c>
      <c r="M5795" t="s">
        <v>37</v>
      </c>
      <c r="N5795" t="s">
        <v>34</v>
      </c>
      <c r="O5795" t="s">
        <v>37</v>
      </c>
      <c r="P5795" t="s">
        <v>37</v>
      </c>
      <c r="Q5795" t="s">
        <v>37</v>
      </c>
      <c r="R5795" t="s">
        <v>37</v>
      </c>
      <c r="S5795" t="s">
        <v>37</v>
      </c>
      <c r="T5795" t="s">
        <v>37</v>
      </c>
      <c r="U5795" t="s">
        <v>67</v>
      </c>
      <c r="V5795" t="s">
        <v>34</v>
      </c>
      <c r="W5795" t="s">
        <v>40</v>
      </c>
      <c r="X5795">
        <v>59.95</v>
      </c>
      <c r="Y5795">
        <v>3921.1</v>
      </c>
      <c r="Z5795">
        <v>0</v>
      </c>
      <c r="AA5795">
        <v>0</v>
      </c>
      <c r="AB5795">
        <v>0</v>
      </c>
      <c r="AC5795">
        <v>3921.1</v>
      </c>
      <c r="AD5795" t="s">
        <v>41</v>
      </c>
      <c r="AE5795" t="s">
        <v>42</v>
      </c>
      <c r="AF5795" t="s">
        <v>42</v>
      </c>
      <c r="AG5795">
        <f t="shared" si="180"/>
        <v>0</v>
      </c>
      <c r="AH5795" t="str" cm="1">
        <f t="array" ref="AH5795">_xlfn.IFS(
X5795&lt;=20, "&lt;20",
AND(X5795&gt;=20, X5795&lt;50), "20-50",
AND(X5795&gt;=50, X5795&lt;100), "50-100",
X5795&gt;=100, "&gt;100"
)</f>
        <v>50-100</v>
      </c>
      <c r="AI5795">
        <f t="shared" si="181"/>
        <v>0</v>
      </c>
      <c r="AJ5795" t="str" cm="1">
        <f t="array" ref="AJ5795">_xlfn.IFS(
C5795&lt;=20, "&lt;20",
AND(C5795&gt;=20, C5795&lt;35), "20-35",
AND(C5795&gt;=35, C5795&lt;50), "35-50",
C5795&gt;=50, "50-100"
)</f>
        <v>35-50</v>
      </c>
      <c r="AK5795" t="str" cm="1">
        <f t="array" ref="AK5795">_xlfn.IFS(
G5795&lt;6, "&lt;6",
AND(G5795&gt;=6, G5795&lt;12), "6-12",
AND(G5795&gt;=12, G5795&lt;18), "12-18",  AND(G5795&gt;=18, G5795&lt;24), "18-24", G5795&gt;=24, "24-36")</f>
        <v>18-24</v>
      </c>
    </row>
    <row r="5796" spans="1:37" x14ac:dyDescent="0.3">
      <c r="A5796" t="s">
        <v>5896</v>
      </c>
      <c r="B5796" t="s">
        <v>33</v>
      </c>
      <c r="C5796">
        <v>32</v>
      </c>
      <c r="D5796" t="s">
        <v>34</v>
      </c>
      <c r="E5796" t="s">
        <v>56</v>
      </c>
      <c r="F5796">
        <v>7</v>
      </c>
      <c r="G5796">
        <v>27</v>
      </c>
      <c r="H5796" t="s">
        <v>36</v>
      </c>
      <c r="I5796" t="s">
        <v>37</v>
      </c>
      <c r="J5796" t="s">
        <v>34</v>
      </c>
      <c r="K5796" t="s">
        <v>34</v>
      </c>
      <c r="L5796" t="s">
        <v>34</v>
      </c>
      <c r="M5796" t="s">
        <v>34</v>
      </c>
      <c r="N5796" t="s">
        <v>34</v>
      </c>
      <c r="O5796" t="s">
        <v>34</v>
      </c>
      <c r="P5796" t="s">
        <v>34</v>
      </c>
      <c r="Q5796" t="s">
        <v>34</v>
      </c>
      <c r="R5796" t="s">
        <v>34</v>
      </c>
      <c r="S5796" t="s">
        <v>34</v>
      </c>
      <c r="T5796" t="s">
        <v>34</v>
      </c>
      <c r="U5796" t="s">
        <v>46</v>
      </c>
      <c r="V5796" t="s">
        <v>37</v>
      </c>
      <c r="W5796" t="s">
        <v>51</v>
      </c>
      <c r="X5796">
        <v>20.05</v>
      </c>
      <c r="Y5796">
        <v>299.3</v>
      </c>
      <c r="Z5796">
        <v>0</v>
      </c>
      <c r="AA5796">
        <v>0</v>
      </c>
      <c r="AB5796">
        <v>128.66</v>
      </c>
      <c r="AC5796">
        <v>427.96</v>
      </c>
      <c r="AD5796" t="s">
        <v>41</v>
      </c>
      <c r="AE5796" t="s">
        <v>42</v>
      </c>
      <c r="AF5796" t="s">
        <v>42</v>
      </c>
      <c r="AG5796">
        <f t="shared" si="180"/>
        <v>0</v>
      </c>
      <c r="AH5796" t="str" cm="1">
        <f t="array" ref="AH5796">_xlfn.IFS(
X5796&lt;=20, "&lt;20",
AND(X5796&gt;=20, X5796&lt;50), "20-50",
AND(X5796&gt;=50, X5796&lt;100), "50-100",
X5796&gt;=100, "&gt;100"
)</f>
        <v>20-50</v>
      </c>
      <c r="AI5796">
        <f t="shared" si="181"/>
        <v>0</v>
      </c>
      <c r="AJ5796" t="str" cm="1">
        <f t="array" ref="AJ5796">_xlfn.IFS(
C5796&lt;=20, "&lt;20",
AND(C5796&gt;=20, C5796&lt;35), "20-35",
AND(C5796&gt;=35, C5796&lt;50), "35-50",
C5796&gt;=50, "50-100"
)</f>
        <v>20-35</v>
      </c>
      <c r="AK5796" t="str" cm="1">
        <f t="array" ref="AK5796">_xlfn.IFS(
G5796&lt;6, "&lt;6",
AND(G5796&gt;=6, G5796&lt;12), "6-12",
AND(G5796&gt;=12, G5796&lt;18), "12-18",  AND(G5796&gt;=18, G5796&lt;24), "18-24", G5796&gt;=24, "24-36")</f>
        <v>24-36</v>
      </c>
    </row>
    <row r="5797" spans="1:37" x14ac:dyDescent="0.3">
      <c r="A5797" t="s">
        <v>5897</v>
      </c>
      <c r="B5797" t="s">
        <v>33</v>
      </c>
      <c r="C5797">
        <v>50</v>
      </c>
      <c r="D5797" t="s">
        <v>34</v>
      </c>
      <c r="E5797" t="s">
        <v>69</v>
      </c>
      <c r="F5797">
        <v>13</v>
      </c>
      <c r="G5797">
        <v>28</v>
      </c>
      <c r="H5797" t="s">
        <v>36</v>
      </c>
      <c r="I5797" t="s">
        <v>34</v>
      </c>
      <c r="J5797" t="s">
        <v>34</v>
      </c>
      <c r="K5797" t="s">
        <v>37</v>
      </c>
      <c r="L5797" t="s">
        <v>72</v>
      </c>
      <c r="M5797" t="s">
        <v>37</v>
      </c>
      <c r="N5797" t="s">
        <v>34</v>
      </c>
      <c r="O5797" t="s">
        <v>37</v>
      </c>
      <c r="P5797" t="s">
        <v>34</v>
      </c>
      <c r="Q5797" t="s">
        <v>37</v>
      </c>
      <c r="R5797" t="s">
        <v>37</v>
      </c>
      <c r="S5797" t="s">
        <v>37</v>
      </c>
      <c r="T5797" t="s">
        <v>37</v>
      </c>
      <c r="U5797" t="s">
        <v>39</v>
      </c>
      <c r="V5797" t="s">
        <v>34</v>
      </c>
      <c r="W5797" t="s">
        <v>40</v>
      </c>
      <c r="X5797">
        <v>53.15</v>
      </c>
      <c r="Y5797">
        <v>1930.9</v>
      </c>
      <c r="Z5797">
        <v>0</v>
      </c>
      <c r="AA5797">
        <v>0</v>
      </c>
      <c r="AB5797">
        <v>0</v>
      </c>
      <c r="AC5797">
        <v>1930.9</v>
      </c>
      <c r="AD5797" t="s">
        <v>41</v>
      </c>
      <c r="AE5797" t="s">
        <v>42</v>
      </c>
      <c r="AF5797" t="s">
        <v>42</v>
      </c>
      <c r="AG5797">
        <f t="shared" si="180"/>
        <v>0</v>
      </c>
      <c r="AH5797" t="str" cm="1">
        <f t="array" ref="AH5797">_xlfn.IFS(
X5797&lt;=20, "&lt;20",
AND(X5797&gt;=20, X5797&lt;50), "20-50",
AND(X5797&gt;=50, X5797&lt;100), "50-100",
X5797&gt;=100, "&gt;100"
)</f>
        <v>50-100</v>
      </c>
      <c r="AI5797">
        <f t="shared" si="181"/>
        <v>0</v>
      </c>
      <c r="AJ5797" t="str" cm="1">
        <f t="array" ref="AJ5797">_xlfn.IFS(
C5797&lt;=20, "&lt;20",
AND(C5797&gt;=20, C5797&lt;35), "20-35",
AND(C5797&gt;=35, C5797&lt;50), "35-50",
C5797&gt;=50, "50-100"
)</f>
        <v>50-100</v>
      </c>
      <c r="AK5797" t="str" cm="1">
        <f t="array" ref="AK5797">_xlfn.IFS(
G5797&lt;6, "&lt;6",
AND(G5797&gt;=6, G5797&lt;12), "6-12",
AND(G5797&gt;=12, G5797&lt;18), "12-18",  AND(G5797&gt;=18, G5797&lt;24), "18-24", G5797&gt;=24, "24-36")</f>
        <v>24-36</v>
      </c>
    </row>
    <row r="5798" spans="1:37" x14ac:dyDescent="0.3">
      <c r="A5798" t="s">
        <v>5898</v>
      </c>
      <c r="B5798" t="s">
        <v>33</v>
      </c>
      <c r="C5798">
        <v>31</v>
      </c>
      <c r="D5798" t="s">
        <v>34</v>
      </c>
      <c r="E5798" t="s">
        <v>103</v>
      </c>
      <c r="F5798">
        <v>6</v>
      </c>
      <c r="G5798">
        <v>20</v>
      </c>
      <c r="H5798" t="s">
        <v>36</v>
      </c>
      <c r="I5798" t="s">
        <v>34</v>
      </c>
      <c r="J5798" t="s">
        <v>34</v>
      </c>
      <c r="K5798" t="s">
        <v>37</v>
      </c>
      <c r="L5798" t="s">
        <v>38</v>
      </c>
      <c r="M5798" t="s">
        <v>34</v>
      </c>
      <c r="N5798" t="s">
        <v>37</v>
      </c>
      <c r="O5798" t="s">
        <v>34</v>
      </c>
      <c r="P5798" t="s">
        <v>34</v>
      </c>
      <c r="Q5798" t="s">
        <v>37</v>
      </c>
      <c r="R5798" t="s">
        <v>34</v>
      </c>
      <c r="S5798" t="s">
        <v>34</v>
      </c>
      <c r="T5798" t="s">
        <v>37</v>
      </c>
      <c r="U5798" t="s">
        <v>39</v>
      </c>
      <c r="V5798" t="s">
        <v>37</v>
      </c>
      <c r="W5798" t="s">
        <v>51</v>
      </c>
      <c r="X5798">
        <v>39.950000000000003</v>
      </c>
      <c r="Y5798">
        <v>1023.75</v>
      </c>
      <c r="Z5798">
        <v>0</v>
      </c>
      <c r="AA5798">
        <v>0</v>
      </c>
      <c r="AB5798">
        <v>0</v>
      </c>
      <c r="AC5798">
        <v>1023.75</v>
      </c>
      <c r="AD5798" t="s">
        <v>41</v>
      </c>
      <c r="AE5798" t="s">
        <v>42</v>
      </c>
      <c r="AF5798" t="s">
        <v>42</v>
      </c>
      <c r="AG5798">
        <f t="shared" si="180"/>
        <v>0</v>
      </c>
      <c r="AH5798" t="str" cm="1">
        <f t="array" ref="AH5798">_xlfn.IFS(
X5798&lt;=20, "&lt;20",
AND(X5798&gt;=20, X5798&lt;50), "20-50",
AND(X5798&gt;=50, X5798&lt;100), "50-100",
X5798&gt;=100, "&gt;100"
)</f>
        <v>20-50</v>
      </c>
      <c r="AI5798">
        <f t="shared" si="181"/>
        <v>0</v>
      </c>
      <c r="AJ5798" t="str" cm="1">
        <f t="array" ref="AJ5798">_xlfn.IFS(
C5798&lt;=20, "&lt;20",
AND(C5798&gt;=20, C5798&lt;35), "20-35",
AND(C5798&gt;=35, C5798&lt;50), "35-50",
C5798&gt;=50, "50-100"
)</f>
        <v>20-35</v>
      </c>
      <c r="AK5798" t="str" cm="1">
        <f t="array" ref="AK5798">_xlfn.IFS(
G5798&lt;6, "&lt;6",
AND(G5798&gt;=6, G5798&lt;12), "6-12",
AND(G5798&gt;=12, G5798&lt;18), "12-18",  AND(G5798&gt;=18, G5798&lt;24), "18-24", G5798&gt;=24, "24-36")</f>
        <v>18-24</v>
      </c>
    </row>
    <row r="5799" spans="1:37" x14ac:dyDescent="0.3">
      <c r="A5799" t="s">
        <v>5899</v>
      </c>
      <c r="B5799" t="s">
        <v>44</v>
      </c>
      <c r="C5799">
        <v>53</v>
      </c>
      <c r="D5799" t="s">
        <v>34</v>
      </c>
      <c r="E5799" t="s">
        <v>61</v>
      </c>
      <c r="F5799">
        <v>6</v>
      </c>
      <c r="G5799">
        <v>24</v>
      </c>
      <c r="H5799" t="s">
        <v>36</v>
      </c>
      <c r="I5799" t="s">
        <v>37</v>
      </c>
      <c r="J5799" t="s">
        <v>34</v>
      </c>
      <c r="K5799" t="s">
        <v>37</v>
      </c>
      <c r="L5799" t="s">
        <v>50</v>
      </c>
      <c r="M5799" t="s">
        <v>34</v>
      </c>
      <c r="N5799" t="s">
        <v>34</v>
      </c>
      <c r="O5799" t="s">
        <v>37</v>
      </c>
      <c r="P5799" t="s">
        <v>34</v>
      </c>
      <c r="Q5799" t="s">
        <v>34</v>
      </c>
      <c r="R5799" t="s">
        <v>34</v>
      </c>
      <c r="S5799" t="s">
        <v>34</v>
      </c>
      <c r="T5799" t="s">
        <v>34</v>
      </c>
      <c r="U5799" t="s">
        <v>46</v>
      </c>
      <c r="V5799" t="s">
        <v>37</v>
      </c>
      <c r="W5799" t="s">
        <v>51</v>
      </c>
      <c r="X5799">
        <v>75.150000000000006</v>
      </c>
      <c r="Y5799">
        <v>525</v>
      </c>
      <c r="Z5799">
        <v>0</v>
      </c>
      <c r="AA5799">
        <v>10</v>
      </c>
      <c r="AB5799">
        <v>210.42</v>
      </c>
      <c r="AC5799">
        <v>745.42</v>
      </c>
      <c r="AD5799" t="s">
        <v>41</v>
      </c>
      <c r="AE5799" t="s">
        <v>42</v>
      </c>
      <c r="AF5799" t="s">
        <v>42</v>
      </c>
      <c r="AG5799">
        <f t="shared" si="180"/>
        <v>0</v>
      </c>
      <c r="AH5799" t="str" cm="1">
        <f t="array" ref="AH5799">_xlfn.IFS(
X5799&lt;=20, "&lt;20",
AND(X5799&gt;=20, X5799&lt;50), "20-50",
AND(X5799&gt;=50, X5799&lt;100), "50-100",
X5799&gt;=100, "&gt;100"
)</f>
        <v>50-100</v>
      </c>
      <c r="AI5799">
        <f t="shared" si="181"/>
        <v>0</v>
      </c>
      <c r="AJ5799" t="str" cm="1">
        <f t="array" ref="AJ5799">_xlfn.IFS(
C5799&lt;=20, "&lt;20",
AND(C5799&gt;=20, C5799&lt;35), "20-35",
AND(C5799&gt;=35, C5799&lt;50), "35-50",
C5799&gt;=50, "50-100"
)</f>
        <v>50-100</v>
      </c>
      <c r="AK5799" t="str" cm="1">
        <f t="array" ref="AK5799">_xlfn.IFS(
G5799&lt;6, "&lt;6",
AND(G5799&gt;=6, G5799&lt;12), "6-12",
AND(G5799&gt;=12, G5799&lt;18), "12-18",  AND(G5799&gt;=18, G5799&lt;24), "18-24", G5799&gt;=24, "24-36")</f>
        <v>24-36</v>
      </c>
    </row>
    <row r="5800" spans="1:37" x14ac:dyDescent="0.3">
      <c r="A5800" t="s">
        <v>5900</v>
      </c>
      <c r="B5800" t="s">
        <v>44</v>
      </c>
      <c r="C5800">
        <v>75</v>
      </c>
      <c r="D5800" t="s">
        <v>34</v>
      </c>
      <c r="E5800" t="s">
        <v>48</v>
      </c>
      <c r="F5800">
        <v>6</v>
      </c>
      <c r="G5800">
        <v>33</v>
      </c>
      <c r="H5800" t="s">
        <v>36</v>
      </c>
      <c r="I5800" t="s">
        <v>37</v>
      </c>
      <c r="J5800" t="s">
        <v>37</v>
      </c>
      <c r="K5800" t="s">
        <v>37</v>
      </c>
      <c r="L5800" t="s">
        <v>38</v>
      </c>
      <c r="M5800" t="s">
        <v>34</v>
      </c>
      <c r="N5800" t="s">
        <v>34</v>
      </c>
      <c r="O5800" t="s">
        <v>37</v>
      </c>
      <c r="P5800" t="s">
        <v>37</v>
      </c>
      <c r="Q5800" t="s">
        <v>37</v>
      </c>
      <c r="R5800" t="s">
        <v>37</v>
      </c>
      <c r="S5800" t="s">
        <v>34</v>
      </c>
      <c r="T5800" t="s">
        <v>34</v>
      </c>
      <c r="U5800" t="s">
        <v>39</v>
      </c>
      <c r="V5800" t="s">
        <v>37</v>
      </c>
      <c r="W5800" t="s">
        <v>51</v>
      </c>
      <c r="X5800">
        <v>107.55</v>
      </c>
      <c r="Y5800">
        <v>4533.8999999999996</v>
      </c>
      <c r="Z5800">
        <v>0</v>
      </c>
      <c r="AA5800">
        <v>140</v>
      </c>
      <c r="AB5800">
        <v>595.12</v>
      </c>
      <c r="AC5800">
        <v>5269.02</v>
      </c>
      <c r="AD5800" t="s">
        <v>52</v>
      </c>
      <c r="AE5800" t="s">
        <v>58</v>
      </c>
      <c r="AF5800" t="s">
        <v>288</v>
      </c>
      <c r="AG5800">
        <f t="shared" si="180"/>
        <v>1</v>
      </c>
      <c r="AH5800" t="str" cm="1">
        <f t="array" ref="AH5800">_xlfn.IFS(
X5800&lt;=20, "&lt;20",
AND(X5800&gt;=20, X5800&lt;50), "20-50",
AND(X5800&gt;=50, X5800&lt;100), "50-100",
X5800&gt;=100, "&gt;100"
)</f>
        <v>&gt;100</v>
      </c>
      <c r="AI5800">
        <f t="shared" si="181"/>
        <v>0</v>
      </c>
      <c r="AJ5800" t="str" cm="1">
        <f t="array" ref="AJ5800">_xlfn.IFS(
C5800&lt;=20, "&lt;20",
AND(C5800&gt;=20, C5800&lt;35), "20-35",
AND(C5800&gt;=35, C5800&lt;50), "35-50",
C5800&gt;=50, "50-100"
)</f>
        <v>50-100</v>
      </c>
      <c r="AK5800" t="str" cm="1">
        <f t="array" ref="AK5800">_xlfn.IFS(
G5800&lt;6, "&lt;6",
AND(G5800&gt;=6, G5800&lt;12), "6-12",
AND(G5800&gt;=12, G5800&lt;18), "12-18",  AND(G5800&gt;=18, G5800&lt;24), "18-24", G5800&gt;=24, "24-36")</f>
        <v>24-36</v>
      </c>
    </row>
    <row r="5801" spans="1:37" x14ac:dyDescent="0.3">
      <c r="A5801" t="s">
        <v>5901</v>
      </c>
      <c r="B5801" t="s">
        <v>33</v>
      </c>
      <c r="C5801">
        <v>41</v>
      </c>
      <c r="D5801" t="s">
        <v>34</v>
      </c>
      <c r="E5801" t="s">
        <v>164</v>
      </c>
      <c r="F5801">
        <v>7</v>
      </c>
      <c r="G5801">
        <v>9</v>
      </c>
      <c r="H5801" t="s">
        <v>36</v>
      </c>
      <c r="I5801" t="s">
        <v>37</v>
      </c>
      <c r="J5801" t="s">
        <v>34</v>
      </c>
      <c r="K5801" t="s">
        <v>34</v>
      </c>
      <c r="L5801" t="s">
        <v>34</v>
      </c>
      <c r="M5801" t="s">
        <v>34</v>
      </c>
      <c r="N5801" t="s">
        <v>34</v>
      </c>
      <c r="O5801" t="s">
        <v>34</v>
      </c>
      <c r="P5801" t="s">
        <v>34</v>
      </c>
      <c r="Q5801" t="s">
        <v>34</v>
      </c>
      <c r="R5801" t="s">
        <v>34</v>
      </c>
      <c r="S5801" t="s">
        <v>34</v>
      </c>
      <c r="T5801" t="s">
        <v>34</v>
      </c>
      <c r="U5801" t="s">
        <v>39</v>
      </c>
      <c r="V5801" t="s">
        <v>34</v>
      </c>
      <c r="W5801" t="s">
        <v>40</v>
      </c>
      <c r="X5801">
        <v>20.149999999999999</v>
      </c>
      <c r="Y5801">
        <v>785.75</v>
      </c>
      <c r="Z5801">
        <v>0</v>
      </c>
      <c r="AA5801">
        <v>0</v>
      </c>
      <c r="AB5801">
        <v>1271.69</v>
      </c>
      <c r="AC5801">
        <v>2057.44</v>
      </c>
      <c r="AD5801" t="s">
        <v>41</v>
      </c>
      <c r="AE5801" t="s">
        <v>42</v>
      </c>
      <c r="AF5801" t="s">
        <v>42</v>
      </c>
      <c r="AG5801">
        <f t="shared" si="180"/>
        <v>0</v>
      </c>
      <c r="AH5801" t="str" cm="1">
        <f t="array" ref="AH5801">_xlfn.IFS(
X5801&lt;=20, "&lt;20",
AND(X5801&gt;=20, X5801&lt;50), "20-50",
AND(X5801&gt;=50, X5801&lt;100), "50-100",
X5801&gt;=100, "&gt;100"
)</f>
        <v>20-50</v>
      </c>
      <c r="AI5801">
        <f t="shared" si="181"/>
        <v>0</v>
      </c>
      <c r="AJ5801" t="str" cm="1">
        <f t="array" ref="AJ5801">_xlfn.IFS(
C5801&lt;=20, "&lt;20",
AND(C5801&gt;=20, C5801&lt;35), "20-35",
AND(C5801&gt;=35, C5801&lt;50), "35-50",
C5801&gt;=50, "50-100"
)</f>
        <v>35-50</v>
      </c>
      <c r="AK5801" t="str" cm="1">
        <f t="array" ref="AK5801">_xlfn.IFS(
G5801&lt;6, "&lt;6",
AND(G5801&gt;=6, G5801&lt;12), "6-12",
AND(G5801&gt;=12, G5801&lt;18), "12-18",  AND(G5801&gt;=18, G5801&lt;24), "18-24", G5801&gt;=24, "24-36")</f>
        <v>6-12</v>
      </c>
    </row>
    <row r="5802" spans="1:37" x14ac:dyDescent="0.3">
      <c r="A5802" t="s">
        <v>5902</v>
      </c>
      <c r="B5802" t="s">
        <v>33</v>
      </c>
      <c r="C5802">
        <v>57</v>
      </c>
      <c r="D5802" t="s">
        <v>34</v>
      </c>
      <c r="E5802" t="s">
        <v>82</v>
      </c>
      <c r="F5802">
        <v>3</v>
      </c>
      <c r="G5802">
        <v>4</v>
      </c>
      <c r="H5802" t="s">
        <v>36</v>
      </c>
      <c r="I5802" t="s">
        <v>34</v>
      </c>
      <c r="J5802" t="s">
        <v>34</v>
      </c>
      <c r="K5802" t="s">
        <v>37</v>
      </c>
      <c r="L5802" t="s">
        <v>72</v>
      </c>
      <c r="M5802" t="s">
        <v>37</v>
      </c>
      <c r="N5802" t="s">
        <v>37</v>
      </c>
      <c r="O5802" t="s">
        <v>34</v>
      </c>
      <c r="P5802" t="s">
        <v>37</v>
      </c>
      <c r="Q5802" t="s">
        <v>34</v>
      </c>
      <c r="R5802" t="s">
        <v>34</v>
      </c>
      <c r="S5802" t="s">
        <v>34</v>
      </c>
      <c r="T5802" t="s">
        <v>37</v>
      </c>
      <c r="U5802" t="s">
        <v>39</v>
      </c>
      <c r="V5802" t="s">
        <v>34</v>
      </c>
      <c r="W5802" t="s">
        <v>51</v>
      </c>
      <c r="X5802">
        <v>40.65</v>
      </c>
      <c r="Y5802">
        <v>947.4</v>
      </c>
      <c r="Z5802">
        <v>0</v>
      </c>
      <c r="AA5802">
        <v>0</v>
      </c>
      <c r="AB5802">
        <v>0</v>
      </c>
      <c r="AC5802">
        <v>947.4</v>
      </c>
      <c r="AD5802" t="s">
        <v>41</v>
      </c>
      <c r="AE5802" t="s">
        <v>42</v>
      </c>
      <c r="AF5802" t="s">
        <v>42</v>
      </c>
      <c r="AG5802">
        <f t="shared" si="180"/>
        <v>0</v>
      </c>
      <c r="AH5802" t="str" cm="1">
        <f t="array" ref="AH5802">_xlfn.IFS(
X5802&lt;=20, "&lt;20",
AND(X5802&gt;=20, X5802&lt;50), "20-50",
AND(X5802&gt;=50, X5802&lt;100), "50-100",
X5802&gt;=100, "&gt;100"
)</f>
        <v>20-50</v>
      </c>
      <c r="AI5802">
        <f t="shared" si="181"/>
        <v>0</v>
      </c>
      <c r="AJ5802" t="str" cm="1">
        <f t="array" ref="AJ5802">_xlfn.IFS(
C5802&lt;=20, "&lt;20",
AND(C5802&gt;=20, C5802&lt;35), "20-35",
AND(C5802&gt;=35, C5802&lt;50), "35-50",
C5802&gt;=50, "50-100"
)</f>
        <v>50-100</v>
      </c>
      <c r="AK5802" t="str" cm="1">
        <f t="array" ref="AK5802">_xlfn.IFS(
G5802&lt;6, "&lt;6",
AND(G5802&gt;=6, G5802&lt;12), "6-12",
AND(G5802&gt;=12, G5802&lt;18), "12-18",  AND(G5802&gt;=18, G5802&lt;24), "18-24", G5802&gt;=24, "24-36")</f>
        <v>&lt;6</v>
      </c>
    </row>
    <row r="5803" spans="1:37" x14ac:dyDescent="0.3">
      <c r="A5803" t="s">
        <v>5903</v>
      </c>
      <c r="B5803" t="s">
        <v>44</v>
      </c>
      <c r="C5803">
        <v>38</v>
      </c>
      <c r="D5803" t="s">
        <v>37</v>
      </c>
      <c r="E5803" t="s">
        <v>74</v>
      </c>
      <c r="F5803">
        <v>9</v>
      </c>
      <c r="G5803">
        <v>7</v>
      </c>
      <c r="H5803" t="s">
        <v>70</v>
      </c>
      <c r="I5803" t="s">
        <v>37</v>
      </c>
      <c r="J5803" t="s">
        <v>34</v>
      </c>
      <c r="K5803" t="s">
        <v>37</v>
      </c>
      <c r="L5803" t="s">
        <v>50</v>
      </c>
      <c r="M5803" t="s">
        <v>34</v>
      </c>
      <c r="N5803" t="s">
        <v>34</v>
      </c>
      <c r="O5803" t="s">
        <v>34</v>
      </c>
      <c r="P5803" t="s">
        <v>34</v>
      </c>
      <c r="Q5803" t="s">
        <v>34</v>
      </c>
      <c r="R5803" t="s">
        <v>34</v>
      </c>
      <c r="S5803" t="s">
        <v>34</v>
      </c>
      <c r="T5803" t="s">
        <v>37</v>
      </c>
      <c r="U5803" t="s">
        <v>46</v>
      </c>
      <c r="V5803" t="s">
        <v>37</v>
      </c>
      <c r="W5803" t="s">
        <v>51</v>
      </c>
      <c r="X5803">
        <v>69.75</v>
      </c>
      <c r="Y5803">
        <v>3557.7</v>
      </c>
      <c r="Z5803">
        <v>0</v>
      </c>
      <c r="AA5803">
        <v>0</v>
      </c>
      <c r="AB5803">
        <v>510.5</v>
      </c>
      <c r="AC5803">
        <v>4068.2</v>
      </c>
      <c r="AD5803" t="s">
        <v>41</v>
      </c>
      <c r="AE5803" t="s">
        <v>42</v>
      </c>
      <c r="AF5803" t="s">
        <v>42</v>
      </c>
      <c r="AG5803">
        <f t="shared" si="180"/>
        <v>0</v>
      </c>
      <c r="AH5803" t="str" cm="1">
        <f t="array" ref="AH5803">_xlfn.IFS(
X5803&lt;=20, "&lt;20",
AND(X5803&gt;=20, X5803&lt;50), "20-50",
AND(X5803&gt;=50, X5803&lt;100), "50-100",
X5803&gt;=100, "&gt;100"
)</f>
        <v>50-100</v>
      </c>
      <c r="AI5803">
        <f t="shared" si="181"/>
        <v>0</v>
      </c>
      <c r="AJ5803" t="str" cm="1">
        <f t="array" ref="AJ5803">_xlfn.IFS(
C5803&lt;=20, "&lt;20",
AND(C5803&gt;=20, C5803&lt;35), "20-35",
AND(C5803&gt;=35, C5803&lt;50), "35-50",
C5803&gt;=50, "50-100"
)</f>
        <v>35-50</v>
      </c>
      <c r="AK5803" t="str" cm="1">
        <f t="array" ref="AK5803">_xlfn.IFS(
G5803&lt;6, "&lt;6",
AND(G5803&gt;=6, G5803&lt;12), "6-12",
AND(G5803&gt;=12, G5803&lt;18), "12-18",  AND(G5803&gt;=18, G5803&lt;24), "18-24", G5803&gt;=24, "24-36")</f>
        <v>6-12</v>
      </c>
    </row>
    <row r="5804" spans="1:37" x14ac:dyDescent="0.3">
      <c r="A5804" t="s">
        <v>5904</v>
      </c>
      <c r="B5804" t="s">
        <v>44</v>
      </c>
      <c r="C5804">
        <v>49</v>
      </c>
      <c r="D5804" t="s">
        <v>34</v>
      </c>
      <c r="E5804" t="s">
        <v>61</v>
      </c>
      <c r="F5804">
        <v>10</v>
      </c>
      <c r="G5804">
        <v>21</v>
      </c>
      <c r="H5804" t="s">
        <v>49</v>
      </c>
      <c r="I5804" t="s">
        <v>37</v>
      </c>
      <c r="J5804" t="s">
        <v>34</v>
      </c>
      <c r="K5804" t="s">
        <v>34</v>
      </c>
      <c r="L5804" t="s">
        <v>34</v>
      </c>
      <c r="M5804" t="s">
        <v>34</v>
      </c>
      <c r="N5804" t="s">
        <v>34</v>
      </c>
      <c r="O5804" t="s">
        <v>34</v>
      </c>
      <c r="P5804" t="s">
        <v>34</v>
      </c>
      <c r="Q5804" t="s">
        <v>34</v>
      </c>
      <c r="R5804" t="s">
        <v>34</v>
      </c>
      <c r="S5804" t="s">
        <v>34</v>
      </c>
      <c r="T5804" t="s">
        <v>34</v>
      </c>
      <c r="U5804" t="s">
        <v>46</v>
      </c>
      <c r="V5804" t="s">
        <v>34</v>
      </c>
      <c r="W5804" t="s">
        <v>143</v>
      </c>
      <c r="X5804">
        <v>19.649999999999999</v>
      </c>
      <c r="Y5804">
        <v>19.649999999999999</v>
      </c>
      <c r="Z5804">
        <v>0</v>
      </c>
      <c r="AA5804">
        <v>0</v>
      </c>
      <c r="AB5804">
        <v>6.08</v>
      </c>
      <c r="AC5804">
        <v>25.73</v>
      </c>
      <c r="AD5804" t="s">
        <v>52</v>
      </c>
      <c r="AE5804" t="s">
        <v>53</v>
      </c>
      <c r="AF5804" t="s">
        <v>91</v>
      </c>
      <c r="AG5804">
        <f t="shared" si="180"/>
        <v>1</v>
      </c>
      <c r="AH5804" t="str" cm="1">
        <f t="array" ref="AH5804">_xlfn.IFS(
X5804&lt;=20, "&lt;20",
AND(X5804&gt;=20, X5804&lt;50), "20-50",
AND(X5804&gt;=50, X5804&lt;100), "50-100",
X5804&gt;=100, "&gt;100"
)</f>
        <v>&lt;20</v>
      </c>
      <c r="AI5804">
        <f t="shared" si="181"/>
        <v>0</v>
      </c>
      <c r="AJ5804" t="str" cm="1">
        <f t="array" ref="AJ5804">_xlfn.IFS(
C5804&lt;=20, "&lt;20",
AND(C5804&gt;=20, C5804&lt;35), "20-35",
AND(C5804&gt;=35, C5804&lt;50), "35-50",
C5804&gt;=50, "50-100"
)</f>
        <v>35-50</v>
      </c>
      <c r="AK5804" t="str" cm="1">
        <f t="array" ref="AK5804">_xlfn.IFS(
G5804&lt;6, "&lt;6",
AND(G5804&gt;=6, G5804&lt;12), "6-12",
AND(G5804&gt;=12, G5804&lt;18), "12-18",  AND(G5804&gt;=18, G5804&lt;24), "18-24", G5804&gt;=24, "24-36")</f>
        <v>18-24</v>
      </c>
    </row>
    <row r="5805" spans="1:37" x14ac:dyDescent="0.3">
      <c r="A5805" t="s">
        <v>5905</v>
      </c>
      <c r="B5805" t="s">
        <v>44</v>
      </c>
      <c r="C5805">
        <v>80</v>
      </c>
      <c r="D5805" t="s">
        <v>37</v>
      </c>
      <c r="E5805" t="s">
        <v>56</v>
      </c>
      <c r="F5805">
        <v>15</v>
      </c>
      <c r="G5805">
        <v>9</v>
      </c>
      <c r="H5805" t="s">
        <v>110</v>
      </c>
      <c r="I5805" t="s">
        <v>37</v>
      </c>
      <c r="J5805" t="s">
        <v>37</v>
      </c>
      <c r="K5805" t="s">
        <v>37</v>
      </c>
      <c r="L5805" t="s">
        <v>50</v>
      </c>
      <c r="M5805" t="s">
        <v>34</v>
      </c>
      <c r="N5805" t="s">
        <v>37</v>
      </c>
      <c r="O5805" t="s">
        <v>34</v>
      </c>
      <c r="P5805" t="s">
        <v>37</v>
      </c>
      <c r="Q5805" t="s">
        <v>37</v>
      </c>
      <c r="R5805" t="s">
        <v>37</v>
      </c>
      <c r="S5805" t="s">
        <v>34</v>
      </c>
      <c r="T5805" t="s">
        <v>37</v>
      </c>
      <c r="U5805" t="s">
        <v>39</v>
      </c>
      <c r="V5805" t="s">
        <v>37</v>
      </c>
      <c r="W5805" t="s">
        <v>51</v>
      </c>
      <c r="X5805">
        <v>104.65</v>
      </c>
      <c r="Y5805">
        <v>2964</v>
      </c>
      <c r="Z5805">
        <v>0</v>
      </c>
      <c r="AA5805">
        <v>0</v>
      </c>
      <c r="AB5805">
        <v>928.53</v>
      </c>
      <c r="AC5805">
        <v>3892.53</v>
      </c>
      <c r="AD5805" t="s">
        <v>41</v>
      </c>
      <c r="AE5805" t="s">
        <v>42</v>
      </c>
      <c r="AF5805" t="s">
        <v>42</v>
      </c>
      <c r="AG5805">
        <f t="shared" si="180"/>
        <v>0</v>
      </c>
      <c r="AH5805" t="str" cm="1">
        <f t="array" ref="AH5805">_xlfn.IFS(
X5805&lt;=20, "&lt;20",
AND(X5805&gt;=20, X5805&lt;50), "20-50",
AND(X5805&gt;=50, X5805&lt;100), "50-100",
X5805&gt;=100, "&gt;100"
)</f>
        <v>&gt;100</v>
      </c>
      <c r="AI5805">
        <f t="shared" si="181"/>
        <v>0</v>
      </c>
      <c r="AJ5805" t="str" cm="1">
        <f t="array" ref="AJ5805">_xlfn.IFS(
C5805&lt;=20, "&lt;20",
AND(C5805&gt;=20, C5805&lt;35), "20-35",
AND(C5805&gt;=35, C5805&lt;50), "35-50",
C5805&gt;=50, "50-100"
)</f>
        <v>50-100</v>
      </c>
      <c r="AK5805" t="str" cm="1">
        <f t="array" ref="AK5805">_xlfn.IFS(
G5805&lt;6, "&lt;6",
AND(G5805&gt;=6, G5805&lt;12), "6-12",
AND(G5805&gt;=12, G5805&lt;18), "12-18",  AND(G5805&gt;=18, G5805&lt;24), "18-24", G5805&gt;=24, "24-36")</f>
        <v>6-12</v>
      </c>
    </row>
    <row r="5806" spans="1:37" x14ac:dyDescent="0.3">
      <c r="A5806" t="s">
        <v>5906</v>
      </c>
      <c r="B5806" t="s">
        <v>44</v>
      </c>
      <c r="C5806">
        <v>59</v>
      </c>
      <c r="D5806" t="s">
        <v>37</v>
      </c>
      <c r="E5806" t="s">
        <v>103</v>
      </c>
      <c r="F5806">
        <v>4</v>
      </c>
      <c r="G5806">
        <v>33</v>
      </c>
      <c r="H5806" t="s">
        <v>36</v>
      </c>
      <c r="I5806" t="s">
        <v>37</v>
      </c>
      <c r="J5806" t="s">
        <v>37</v>
      </c>
      <c r="K5806" t="s">
        <v>37</v>
      </c>
      <c r="L5806" t="s">
        <v>38</v>
      </c>
      <c r="M5806" t="s">
        <v>37</v>
      </c>
      <c r="N5806" t="s">
        <v>37</v>
      </c>
      <c r="O5806" t="s">
        <v>37</v>
      </c>
      <c r="P5806" t="s">
        <v>37</v>
      </c>
      <c r="Q5806" t="s">
        <v>34</v>
      </c>
      <c r="R5806" t="s">
        <v>34</v>
      </c>
      <c r="S5806" t="s">
        <v>34</v>
      </c>
      <c r="T5806" t="s">
        <v>37</v>
      </c>
      <c r="U5806" t="s">
        <v>39</v>
      </c>
      <c r="V5806" t="s">
        <v>37</v>
      </c>
      <c r="W5806" t="s">
        <v>40</v>
      </c>
      <c r="X5806">
        <v>71.099999999999994</v>
      </c>
      <c r="Y5806">
        <v>4299.2</v>
      </c>
      <c r="Z5806">
        <v>0</v>
      </c>
      <c r="AA5806">
        <v>0</v>
      </c>
      <c r="AB5806">
        <v>2455.14</v>
      </c>
      <c r="AC5806">
        <v>6754.34</v>
      </c>
      <c r="AD5806" t="s">
        <v>41</v>
      </c>
      <c r="AE5806" t="s">
        <v>42</v>
      </c>
      <c r="AF5806" t="s">
        <v>42</v>
      </c>
      <c r="AG5806">
        <f t="shared" si="180"/>
        <v>0</v>
      </c>
      <c r="AH5806" t="str" cm="1">
        <f t="array" ref="AH5806">_xlfn.IFS(
X5806&lt;=20, "&lt;20",
AND(X5806&gt;=20, X5806&lt;50), "20-50",
AND(X5806&gt;=50, X5806&lt;100), "50-100",
X5806&gt;=100, "&gt;100"
)</f>
        <v>50-100</v>
      </c>
      <c r="AI5806">
        <f t="shared" si="181"/>
        <v>0</v>
      </c>
      <c r="AJ5806" t="str" cm="1">
        <f t="array" ref="AJ5806">_xlfn.IFS(
C5806&lt;=20, "&lt;20",
AND(C5806&gt;=20, C5806&lt;35), "20-35",
AND(C5806&gt;=35, C5806&lt;50), "35-50",
C5806&gt;=50, "50-100"
)</f>
        <v>50-100</v>
      </c>
      <c r="AK5806" t="str" cm="1">
        <f t="array" ref="AK5806">_xlfn.IFS(
G5806&lt;6, "&lt;6",
AND(G5806&gt;=6, G5806&lt;12), "6-12",
AND(G5806&gt;=12, G5806&lt;18), "12-18",  AND(G5806&gt;=18, G5806&lt;24), "18-24", G5806&gt;=24, "24-36")</f>
        <v>24-36</v>
      </c>
    </row>
    <row r="5807" spans="1:37" x14ac:dyDescent="0.3">
      <c r="A5807" t="s">
        <v>5907</v>
      </c>
      <c r="B5807" t="s">
        <v>33</v>
      </c>
      <c r="C5807">
        <v>57</v>
      </c>
      <c r="D5807" t="s">
        <v>37</v>
      </c>
      <c r="E5807" t="s">
        <v>114</v>
      </c>
      <c r="F5807">
        <v>13</v>
      </c>
      <c r="G5807">
        <v>1</v>
      </c>
      <c r="H5807" t="s">
        <v>36</v>
      </c>
      <c r="I5807" t="s">
        <v>37</v>
      </c>
      <c r="J5807" t="s">
        <v>37</v>
      </c>
      <c r="K5807" t="s">
        <v>34</v>
      </c>
      <c r="L5807" t="s">
        <v>34</v>
      </c>
      <c r="M5807" t="s">
        <v>34</v>
      </c>
      <c r="N5807" t="s">
        <v>34</v>
      </c>
      <c r="O5807" t="s">
        <v>34</v>
      </c>
      <c r="P5807" t="s">
        <v>34</v>
      </c>
      <c r="Q5807" t="s">
        <v>34</v>
      </c>
      <c r="R5807" t="s">
        <v>34</v>
      </c>
      <c r="S5807" t="s">
        <v>34</v>
      </c>
      <c r="T5807" t="s">
        <v>34</v>
      </c>
      <c r="U5807" t="s">
        <v>39</v>
      </c>
      <c r="V5807" t="s">
        <v>34</v>
      </c>
      <c r="W5807" t="s">
        <v>143</v>
      </c>
      <c r="X5807">
        <v>26.4</v>
      </c>
      <c r="Y5807">
        <v>314.95</v>
      </c>
      <c r="Z5807">
        <v>0</v>
      </c>
      <c r="AA5807">
        <v>0</v>
      </c>
      <c r="AB5807">
        <v>541.79999999999995</v>
      </c>
      <c r="AC5807">
        <v>856.75</v>
      </c>
      <c r="AD5807" t="s">
        <v>41</v>
      </c>
      <c r="AE5807" t="s">
        <v>42</v>
      </c>
      <c r="AF5807" t="s">
        <v>42</v>
      </c>
      <c r="AG5807">
        <f t="shared" si="180"/>
        <v>0</v>
      </c>
      <c r="AH5807" t="str" cm="1">
        <f t="array" ref="AH5807">_xlfn.IFS(
X5807&lt;=20, "&lt;20",
AND(X5807&gt;=20, X5807&lt;50), "20-50",
AND(X5807&gt;=50, X5807&lt;100), "50-100",
X5807&gt;=100, "&gt;100"
)</f>
        <v>20-50</v>
      </c>
      <c r="AI5807">
        <f t="shared" si="181"/>
        <v>0</v>
      </c>
      <c r="AJ5807" t="str" cm="1">
        <f t="array" ref="AJ5807">_xlfn.IFS(
C5807&lt;=20, "&lt;20",
AND(C5807&gt;=20, C5807&lt;35), "20-35",
AND(C5807&gt;=35, C5807&lt;50), "35-50",
C5807&gt;=50, "50-100"
)</f>
        <v>50-100</v>
      </c>
      <c r="AK5807" t="str" cm="1">
        <f t="array" ref="AK5807">_xlfn.IFS(
G5807&lt;6, "&lt;6",
AND(G5807&gt;=6, G5807&lt;12), "6-12",
AND(G5807&gt;=12, G5807&lt;18), "12-18",  AND(G5807&gt;=18, G5807&lt;24), "18-24", G5807&gt;=24, "24-36")</f>
        <v>&lt;6</v>
      </c>
    </row>
    <row r="5808" spans="1:37" x14ac:dyDescent="0.3">
      <c r="A5808" t="s">
        <v>5908</v>
      </c>
      <c r="B5808" t="s">
        <v>44</v>
      </c>
      <c r="C5808">
        <v>67</v>
      </c>
      <c r="D5808" t="s">
        <v>34</v>
      </c>
      <c r="E5808" t="s">
        <v>99</v>
      </c>
      <c r="F5808">
        <v>10</v>
      </c>
      <c r="G5808">
        <v>26</v>
      </c>
      <c r="H5808" t="s">
        <v>36</v>
      </c>
      <c r="I5808" t="s">
        <v>37</v>
      </c>
      <c r="J5808" t="s">
        <v>37</v>
      </c>
      <c r="K5808" t="s">
        <v>37</v>
      </c>
      <c r="L5808" t="s">
        <v>72</v>
      </c>
      <c r="M5808" t="s">
        <v>37</v>
      </c>
      <c r="N5808" t="s">
        <v>37</v>
      </c>
      <c r="O5808" t="s">
        <v>37</v>
      </c>
      <c r="P5808" t="s">
        <v>37</v>
      </c>
      <c r="Q5808" t="s">
        <v>34</v>
      </c>
      <c r="R5808" t="s">
        <v>37</v>
      </c>
      <c r="S5808" t="s">
        <v>37</v>
      </c>
      <c r="T5808" t="s">
        <v>37</v>
      </c>
      <c r="U5808" t="s">
        <v>67</v>
      </c>
      <c r="V5808" t="s">
        <v>34</v>
      </c>
      <c r="W5808" t="s">
        <v>51</v>
      </c>
      <c r="X5808">
        <v>78.45</v>
      </c>
      <c r="Y5808">
        <v>5682.25</v>
      </c>
      <c r="Z5808">
        <v>0</v>
      </c>
      <c r="AA5808">
        <v>0</v>
      </c>
      <c r="AB5808">
        <v>1139.04</v>
      </c>
      <c r="AC5808">
        <v>6821.29</v>
      </c>
      <c r="AD5808" t="s">
        <v>41</v>
      </c>
      <c r="AE5808" t="s">
        <v>42</v>
      </c>
      <c r="AF5808" t="s">
        <v>42</v>
      </c>
      <c r="AG5808">
        <f t="shared" si="180"/>
        <v>0</v>
      </c>
      <c r="AH5808" t="str" cm="1">
        <f t="array" ref="AH5808">_xlfn.IFS(
X5808&lt;=20, "&lt;20",
AND(X5808&gt;=20, X5808&lt;50), "20-50",
AND(X5808&gt;=50, X5808&lt;100), "50-100",
X5808&gt;=100, "&gt;100"
)</f>
        <v>50-100</v>
      </c>
      <c r="AI5808">
        <f t="shared" si="181"/>
        <v>0</v>
      </c>
      <c r="AJ5808" t="str" cm="1">
        <f t="array" ref="AJ5808">_xlfn.IFS(
C5808&lt;=20, "&lt;20",
AND(C5808&gt;=20, C5808&lt;35), "20-35",
AND(C5808&gt;=35, C5808&lt;50), "35-50",
C5808&gt;=50, "50-100"
)</f>
        <v>50-100</v>
      </c>
      <c r="AK5808" t="str" cm="1">
        <f t="array" ref="AK5808">_xlfn.IFS(
G5808&lt;6, "&lt;6",
AND(G5808&gt;=6, G5808&lt;12), "6-12",
AND(G5808&gt;=12, G5808&lt;18), "12-18",  AND(G5808&gt;=18, G5808&lt;24), "18-24", G5808&gt;=24, "24-36")</f>
        <v>24-36</v>
      </c>
    </row>
    <row r="5809" spans="1:37" x14ac:dyDescent="0.3">
      <c r="A5809" t="s">
        <v>5909</v>
      </c>
      <c r="B5809" t="s">
        <v>44</v>
      </c>
      <c r="C5809">
        <v>59</v>
      </c>
      <c r="D5809" t="s">
        <v>37</v>
      </c>
      <c r="E5809" t="s">
        <v>69</v>
      </c>
      <c r="F5809">
        <v>0</v>
      </c>
      <c r="G5809">
        <v>11</v>
      </c>
      <c r="H5809" t="s">
        <v>36</v>
      </c>
      <c r="I5809" t="s">
        <v>37</v>
      </c>
      <c r="J5809" t="s">
        <v>34</v>
      </c>
      <c r="K5809" t="s">
        <v>37</v>
      </c>
      <c r="L5809" t="s">
        <v>50</v>
      </c>
      <c r="M5809" t="s">
        <v>34</v>
      </c>
      <c r="N5809" t="s">
        <v>37</v>
      </c>
      <c r="O5809" t="s">
        <v>34</v>
      </c>
      <c r="P5809" t="s">
        <v>34</v>
      </c>
      <c r="Q5809" t="s">
        <v>34</v>
      </c>
      <c r="R5809" t="s">
        <v>37</v>
      </c>
      <c r="S5809" t="s">
        <v>37</v>
      </c>
      <c r="T5809" t="s">
        <v>34</v>
      </c>
      <c r="U5809" t="s">
        <v>46</v>
      </c>
      <c r="V5809" t="s">
        <v>37</v>
      </c>
      <c r="W5809" t="s">
        <v>51</v>
      </c>
      <c r="X5809">
        <v>86.3</v>
      </c>
      <c r="Y5809">
        <v>1180.95</v>
      </c>
      <c r="Z5809">
        <v>0</v>
      </c>
      <c r="AA5809">
        <v>10</v>
      </c>
      <c r="AB5809">
        <v>410.2</v>
      </c>
      <c r="AC5809">
        <v>1601.15</v>
      </c>
      <c r="AD5809" t="s">
        <v>52</v>
      </c>
      <c r="AE5809" t="s">
        <v>104</v>
      </c>
      <c r="AF5809" t="s">
        <v>105</v>
      </c>
      <c r="AG5809">
        <f t="shared" si="180"/>
        <v>1</v>
      </c>
      <c r="AH5809" t="str" cm="1">
        <f t="array" ref="AH5809">_xlfn.IFS(
X5809&lt;=20, "&lt;20",
AND(X5809&gt;=20, X5809&lt;50), "20-50",
AND(X5809&gt;=50, X5809&lt;100), "50-100",
X5809&gt;=100, "&gt;100"
)</f>
        <v>50-100</v>
      </c>
      <c r="AI5809">
        <f t="shared" si="181"/>
        <v>0</v>
      </c>
      <c r="AJ5809" t="str" cm="1">
        <f t="array" ref="AJ5809">_xlfn.IFS(
C5809&lt;=20, "&lt;20",
AND(C5809&gt;=20, C5809&lt;35), "20-35",
AND(C5809&gt;=35, C5809&lt;50), "35-50",
C5809&gt;=50, "50-100"
)</f>
        <v>50-100</v>
      </c>
      <c r="AK5809" t="str" cm="1">
        <f t="array" ref="AK5809">_xlfn.IFS(
G5809&lt;6, "&lt;6",
AND(G5809&gt;=6, G5809&lt;12), "6-12",
AND(G5809&gt;=12, G5809&lt;18), "12-18",  AND(G5809&gt;=18, G5809&lt;24), "18-24", G5809&gt;=24, "24-36")</f>
        <v>6-12</v>
      </c>
    </row>
    <row r="5810" spans="1:37" x14ac:dyDescent="0.3">
      <c r="A5810" t="s">
        <v>5910</v>
      </c>
      <c r="B5810" t="s">
        <v>33</v>
      </c>
      <c r="C5810">
        <v>74</v>
      </c>
      <c r="D5810" t="s">
        <v>34</v>
      </c>
      <c r="E5810" t="s">
        <v>99</v>
      </c>
      <c r="F5810">
        <v>10</v>
      </c>
      <c r="G5810">
        <v>12</v>
      </c>
      <c r="H5810" t="s">
        <v>36</v>
      </c>
      <c r="I5810" t="s">
        <v>37</v>
      </c>
      <c r="J5810" t="s">
        <v>37</v>
      </c>
      <c r="K5810" t="s">
        <v>37</v>
      </c>
      <c r="L5810" t="s">
        <v>50</v>
      </c>
      <c r="M5810" t="s">
        <v>34</v>
      </c>
      <c r="N5810" t="s">
        <v>34</v>
      </c>
      <c r="O5810" t="s">
        <v>37</v>
      </c>
      <c r="P5810" t="s">
        <v>34</v>
      </c>
      <c r="Q5810" t="s">
        <v>34</v>
      </c>
      <c r="R5810" t="s">
        <v>37</v>
      </c>
      <c r="S5810" t="s">
        <v>34</v>
      </c>
      <c r="T5810" t="s">
        <v>37</v>
      </c>
      <c r="U5810" t="s">
        <v>46</v>
      </c>
      <c r="V5810" t="s">
        <v>37</v>
      </c>
      <c r="W5810" t="s">
        <v>51</v>
      </c>
      <c r="X5810">
        <v>89.8</v>
      </c>
      <c r="Y5810">
        <v>914.3</v>
      </c>
      <c r="Z5810">
        <v>0</v>
      </c>
      <c r="AA5810">
        <v>0</v>
      </c>
      <c r="AB5810">
        <v>168.8</v>
      </c>
      <c r="AC5810">
        <v>1083.0999999999999</v>
      </c>
      <c r="AD5810" t="s">
        <v>52</v>
      </c>
      <c r="AE5810" t="s">
        <v>53</v>
      </c>
      <c r="AF5810" t="s">
        <v>91</v>
      </c>
      <c r="AG5810">
        <f t="shared" si="180"/>
        <v>1</v>
      </c>
      <c r="AH5810" t="str" cm="1">
        <f t="array" ref="AH5810">_xlfn.IFS(
X5810&lt;=20, "&lt;20",
AND(X5810&gt;=20, X5810&lt;50), "20-50",
AND(X5810&gt;=50, X5810&lt;100), "50-100",
X5810&gt;=100, "&gt;100"
)</f>
        <v>50-100</v>
      </c>
      <c r="AI5810">
        <f t="shared" si="181"/>
        <v>0</v>
      </c>
      <c r="AJ5810" t="str" cm="1">
        <f t="array" ref="AJ5810">_xlfn.IFS(
C5810&lt;=20, "&lt;20",
AND(C5810&gt;=20, C5810&lt;35), "20-35",
AND(C5810&gt;=35, C5810&lt;50), "35-50",
C5810&gt;=50, "50-100"
)</f>
        <v>50-100</v>
      </c>
      <c r="AK5810" t="str" cm="1">
        <f t="array" ref="AK5810">_xlfn.IFS(
G5810&lt;6, "&lt;6",
AND(G5810&gt;=6, G5810&lt;12), "6-12",
AND(G5810&gt;=12, G5810&lt;18), "12-18",  AND(G5810&gt;=18, G5810&lt;24), "18-24", G5810&gt;=24, "24-36")</f>
        <v>12-18</v>
      </c>
    </row>
    <row r="5811" spans="1:37" x14ac:dyDescent="0.3">
      <c r="A5811" t="s">
        <v>5911</v>
      </c>
      <c r="B5811" t="s">
        <v>33</v>
      </c>
      <c r="C5811">
        <v>24</v>
      </c>
      <c r="D5811" t="s">
        <v>37</v>
      </c>
      <c r="E5811" t="s">
        <v>56</v>
      </c>
      <c r="F5811">
        <v>9</v>
      </c>
      <c r="G5811">
        <v>12</v>
      </c>
      <c r="H5811" t="s">
        <v>36</v>
      </c>
      <c r="I5811" t="s">
        <v>37</v>
      </c>
      <c r="J5811" t="s">
        <v>37</v>
      </c>
      <c r="K5811" t="s">
        <v>37</v>
      </c>
      <c r="L5811" t="s">
        <v>72</v>
      </c>
      <c r="M5811" t="s">
        <v>37</v>
      </c>
      <c r="N5811" t="s">
        <v>34</v>
      </c>
      <c r="O5811" t="s">
        <v>37</v>
      </c>
      <c r="P5811" t="s">
        <v>37</v>
      </c>
      <c r="Q5811" t="s">
        <v>34</v>
      </c>
      <c r="R5811" t="s">
        <v>34</v>
      </c>
      <c r="S5811" t="s">
        <v>34</v>
      </c>
      <c r="T5811" t="s">
        <v>37</v>
      </c>
      <c r="U5811" t="s">
        <v>67</v>
      </c>
      <c r="V5811" t="s">
        <v>37</v>
      </c>
      <c r="W5811" t="s">
        <v>40</v>
      </c>
      <c r="X5811">
        <v>66.5</v>
      </c>
      <c r="Y5811">
        <v>4811.6000000000004</v>
      </c>
      <c r="Z5811">
        <v>45.61</v>
      </c>
      <c r="AA5811">
        <v>0</v>
      </c>
      <c r="AB5811">
        <v>438.48</v>
      </c>
      <c r="AC5811">
        <v>5204.47</v>
      </c>
      <c r="AD5811" t="s">
        <v>41</v>
      </c>
      <c r="AE5811" t="s">
        <v>42</v>
      </c>
      <c r="AF5811" t="s">
        <v>42</v>
      </c>
      <c r="AG5811">
        <f t="shared" si="180"/>
        <v>0</v>
      </c>
      <c r="AH5811" t="str" cm="1">
        <f t="array" ref="AH5811">_xlfn.IFS(
X5811&lt;=20, "&lt;20",
AND(X5811&gt;=20, X5811&lt;50), "20-50",
AND(X5811&gt;=50, X5811&lt;100), "50-100",
X5811&gt;=100, "&gt;100"
)</f>
        <v>50-100</v>
      </c>
      <c r="AI5811">
        <f t="shared" si="181"/>
        <v>0</v>
      </c>
      <c r="AJ5811" t="str" cm="1">
        <f t="array" ref="AJ5811">_xlfn.IFS(
C5811&lt;=20, "&lt;20",
AND(C5811&gt;=20, C5811&lt;35), "20-35",
AND(C5811&gt;=35, C5811&lt;50), "35-50",
C5811&gt;=50, "50-100"
)</f>
        <v>20-35</v>
      </c>
      <c r="AK5811" t="str" cm="1">
        <f t="array" ref="AK5811">_xlfn.IFS(
G5811&lt;6, "&lt;6",
AND(G5811&gt;=6, G5811&lt;12), "6-12",
AND(G5811&gt;=12, G5811&lt;18), "12-18",  AND(G5811&gt;=18, G5811&lt;24), "18-24", G5811&gt;=24, "24-36")</f>
        <v>12-18</v>
      </c>
    </row>
    <row r="5812" spans="1:37" x14ac:dyDescent="0.3">
      <c r="A5812" t="s">
        <v>5912</v>
      </c>
      <c r="B5812" t="s">
        <v>44</v>
      </c>
      <c r="C5812">
        <v>39</v>
      </c>
      <c r="D5812" t="s">
        <v>37</v>
      </c>
      <c r="E5812" t="s">
        <v>114</v>
      </c>
      <c r="F5812">
        <v>12</v>
      </c>
      <c r="G5812">
        <v>4</v>
      </c>
      <c r="H5812" t="s">
        <v>49</v>
      </c>
      <c r="I5812" t="s">
        <v>37</v>
      </c>
      <c r="J5812" t="s">
        <v>34</v>
      </c>
      <c r="K5812" t="s">
        <v>37</v>
      </c>
      <c r="L5812" t="s">
        <v>38</v>
      </c>
      <c r="M5812" t="s">
        <v>34</v>
      </c>
      <c r="N5812" t="s">
        <v>37</v>
      </c>
      <c r="O5812" t="s">
        <v>34</v>
      </c>
      <c r="P5812" t="s">
        <v>34</v>
      </c>
      <c r="Q5812" t="s">
        <v>34</v>
      </c>
      <c r="R5812" t="s">
        <v>34</v>
      </c>
      <c r="S5812" t="s">
        <v>34</v>
      </c>
      <c r="T5812" t="s">
        <v>37</v>
      </c>
      <c r="U5812" t="s">
        <v>46</v>
      </c>
      <c r="V5812" t="s">
        <v>37</v>
      </c>
      <c r="W5812" t="s">
        <v>51</v>
      </c>
      <c r="X5812">
        <v>50.1</v>
      </c>
      <c r="Y5812">
        <v>484.05</v>
      </c>
      <c r="Z5812">
        <v>0</v>
      </c>
      <c r="AA5812">
        <v>0</v>
      </c>
      <c r="AB5812">
        <v>248.76</v>
      </c>
      <c r="AC5812">
        <v>732.81</v>
      </c>
      <c r="AD5812" t="s">
        <v>41</v>
      </c>
      <c r="AE5812" t="s">
        <v>42</v>
      </c>
      <c r="AF5812" t="s">
        <v>42</v>
      </c>
      <c r="AG5812">
        <f t="shared" si="180"/>
        <v>0</v>
      </c>
      <c r="AH5812" t="str" cm="1">
        <f t="array" ref="AH5812">_xlfn.IFS(
X5812&lt;=20, "&lt;20",
AND(X5812&gt;=20, X5812&lt;50), "20-50",
AND(X5812&gt;=50, X5812&lt;100), "50-100",
X5812&gt;=100, "&gt;100"
)</f>
        <v>50-100</v>
      </c>
      <c r="AI5812">
        <f t="shared" si="181"/>
        <v>0</v>
      </c>
      <c r="AJ5812" t="str" cm="1">
        <f t="array" ref="AJ5812">_xlfn.IFS(
C5812&lt;=20, "&lt;20",
AND(C5812&gt;=20, C5812&lt;35), "20-35",
AND(C5812&gt;=35, C5812&lt;50), "35-50",
C5812&gt;=50, "50-100"
)</f>
        <v>35-50</v>
      </c>
      <c r="AK5812" t="str" cm="1">
        <f t="array" ref="AK5812">_xlfn.IFS(
G5812&lt;6, "&lt;6",
AND(G5812&gt;=6, G5812&lt;12), "6-12",
AND(G5812&gt;=12, G5812&lt;18), "12-18",  AND(G5812&gt;=18, G5812&lt;24), "18-24", G5812&gt;=24, "24-36")</f>
        <v>&lt;6</v>
      </c>
    </row>
    <row r="5813" spans="1:37" x14ac:dyDescent="0.3">
      <c r="A5813" t="s">
        <v>5913</v>
      </c>
      <c r="B5813" t="s">
        <v>44</v>
      </c>
      <c r="C5813">
        <v>55</v>
      </c>
      <c r="D5813" t="s">
        <v>37</v>
      </c>
      <c r="E5813" t="s">
        <v>114</v>
      </c>
      <c r="F5813">
        <v>13</v>
      </c>
      <c r="G5813">
        <v>24</v>
      </c>
      <c r="H5813" t="s">
        <v>70</v>
      </c>
      <c r="I5813" t="s">
        <v>37</v>
      </c>
      <c r="J5813" t="s">
        <v>34</v>
      </c>
      <c r="K5813" t="s">
        <v>37</v>
      </c>
      <c r="L5813" t="s">
        <v>72</v>
      </c>
      <c r="M5813" t="s">
        <v>37</v>
      </c>
      <c r="N5813" t="s">
        <v>34</v>
      </c>
      <c r="O5813" t="s">
        <v>37</v>
      </c>
      <c r="P5813" t="s">
        <v>37</v>
      </c>
      <c r="Q5813" t="s">
        <v>37</v>
      </c>
      <c r="R5813" t="s">
        <v>37</v>
      </c>
      <c r="S5813" t="s">
        <v>37</v>
      </c>
      <c r="T5813" t="s">
        <v>37</v>
      </c>
      <c r="U5813" t="s">
        <v>67</v>
      </c>
      <c r="V5813" t="s">
        <v>34</v>
      </c>
      <c r="W5813" t="s">
        <v>51</v>
      </c>
      <c r="X5813">
        <v>81.650000000000006</v>
      </c>
      <c r="Y5813">
        <v>3618.7</v>
      </c>
      <c r="Z5813">
        <v>0</v>
      </c>
      <c r="AA5813">
        <v>0</v>
      </c>
      <c r="AB5813">
        <v>1682.55</v>
      </c>
      <c r="AC5813">
        <v>5301.25</v>
      </c>
      <c r="AD5813" t="s">
        <v>41</v>
      </c>
      <c r="AE5813" t="s">
        <v>42</v>
      </c>
      <c r="AF5813" t="s">
        <v>42</v>
      </c>
      <c r="AG5813">
        <f t="shared" si="180"/>
        <v>0</v>
      </c>
      <c r="AH5813" t="str" cm="1">
        <f t="array" ref="AH5813">_xlfn.IFS(
X5813&lt;=20, "&lt;20",
AND(X5813&gt;=20, X5813&lt;50), "20-50",
AND(X5813&gt;=50, X5813&lt;100), "50-100",
X5813&gt;=100, "&gt;100"
)</f>
        <v>50-100</v>
      </c>
      <c r="AI5813">
        <f t="shared" si="181"/>
        <v>0</v>
      </c>
      <c r="AJ5813" t="str" cm="1">
        <f t="array" ref="AJ5813">_xlfn.IFS(
C5813&lt;=20, "&lt;20",
AND(C5813&gt;=20, C5813&lt;35), "20-35",
AND(C5813&gt;=35, C5813&lt;50), "35-50",
C5813&gt;=50, "50-100"
)</f>
        <v>50-100</v>
      </c>
      <c r="AK5813" t="str" cm="1">
        <f t="array" ref="AK5813">_xlfn.IFS(
G5813&lt;6, "&lt;6",
AND(G5813&gt;=6, G5813&lt;12), "6-12",
AND(G5813&gt;=12, G5813&lt;18), "12-18",  AND(G5813&gt;=18, G5813&lt;24), "18-24", G5813&gt;=24, "24-36")</f>
        <v>24-36</v>
      </c>
    </row>
    <row r="5814" spans="1:37" x14ac:dyDescent="0.3">
      <c r="A5814" t="s">
        <v>5914</v>
      </c>
      <c r="B5814" t="s">
        <v>44</v>
      </c>
      <c r="C5814">
        <v>27</v>
      </c>
      <c r="D5814" t="s">
        <v>34</v>
      </c>
      <c r="E5814" t="s">
        <v>87</v>
      </c>
      <c r="F5814">
        <v>4</v>
      </c>
      <c r="G5814">
        <v>4</v>
      </c>
      <c r="H5814" t="s">
        <v>36</v>
      </c>
      <c r="I5814" t="s">
        <v>37</v>
      </c>
      <c r="J5814" t="s">
        <v>34</v>
      </c>
      <c r="K5814" t="s">
        <v>34</v>
      </c>
      <c r="L5814" t="s">
        <v>34</v>
      </c>
      <c r="M5814" t="s">
        <v>34</v>
      </c>
      <c r="N5814" t="s">
        <v>34</v>
      </c>
      <c r="O5814" t="s">
        <v>34</v>
      </c>
      <c r="P5814" t="s">
        <v>34</v>
      </c>
      <c r="Q5814" t="s">
        <v>34</v>
      </c>
      <c r="R5814" t="s">
        <v>34</v>
      </c>
      <c r="S5814" t="s">
        <v>34</v>
      </c>
      <c r="T5814" t="s">
        <v>34</v>
      </c>
      <c r="U5814" t="s">
        <v>67</v>
      </c>
      <c r="V5814" t="s">
        <v>34</v>
      </c>
      <c r="W5814" t="s">
        <v>40</v>
      </c>
      <c r="X5814">
        <v>19.45</v>
      </c>
      <c r="Y5814">
        <v>1225.6500000000001</v>
      </c>
      <c r="Z5814">
        <v>0</v>
      </c>
      <c r="AA5814">
        <v>0</v>
      </c>
      <c r="AB5814">
        <v>945.92</v>
      </c>
      <c r="AC5814">
        <v>2171.5700000000002</v>
      </c>
      <c r="AD5814" t="s">
        <v>41</v>
      </c>
      <c r="AE5814" t="s">
        <v>42</v>
      </c>
      <c r="AF5814" t="s">
        <v>42</v>
      </c>
      <c r="AG5814">
        <f t="shared" si="180"/>
        <v>0</v>
      </c>
      <c r="AH5814" t="str" cm="1">
        <f t="array" ref="AH5814">_xlfn.IFS(
X5814&lt;=20, "&lt;20",
AND(X5814&gt;=20, X5814&lt;50), "20-50",
AND(X5814&gt;=50, X5814&lt;100), "50-100",
X5814&gt;=100, "&gt;100"
)</f>
        <v>&lt;20</v>
      </c>
      <c r="AI5814">
        <f t="shared" si="181"/>
        <v>0</v>
      </c>
      <c r="AJ5814" t="str" cm="1">
        <f t="array" ref="AJ5814">_xlfn.IFS(
C5814&lt;=20, "&lt;20",
AND(C5814&gt;=20, C5814&lt;35), "20-35",
AND(C5814&gt;=35, C5814&lt;50), "35-50",
C5814&gt;=50, "50-100"
)</f>
        <v>20-35</v>
      </c>
      <c r="AK5814" t="str" cm="1">
        <f t="array" ref="AK5814">_xlfn.IFS(
G5814&lt;6, "&lt;6",
AND(G5814&gt;=6, G5814&lt;12), "6-12",
AND(G5814&gt;=12, G5814&lt;18), "12-18",  AND(G5814&gt;=18, G5814&lt;24), "18-24", G5814&gt;=24, "24-36")</f>
        <v>&lt;6</v>
      </c>
    </row>
    <row r="5815" spans="1:37" x14ac:dyDescent="0.3">
      <c r="A5815" t="s">
        <v>5915</v>
      </c>
      <c r="B5815" t="s">
        <v>33</v>
      </c>
      <c r="C5815">
        <v>22</v>
      </c>
      <c r="D5815" t="s">
        <v>37</v>
      </c>
      <c r="E5815" t="s">
        <v>164</v>
      </c>
      <c r="F5815">
        <v>0</v>
      </c>
      <c r="G5815">
        <v>9</v>
      </c>
      <c r="H5815" t="s">
        <v>49</v>
      </c>
      <c r="I5815" t="s">
        <v>34</v>
      </c>
      <c r="J5815" t="s">
        <v>34</v>
      </c>
      <c r="K5815" t="s">
        <v>37</v>
      </c>
      <c r="L5815" t="s">
        <v>72</v>
      </c>
      <c r="M5815" t="s">
        <v>34</v>
      </c>
      <c r="N5815" t="s">
        <v>34</v>
      </c>
      <c r="O5815" t="s">
        <v>37</v>
      </c>
      <c r="P5815" t="s">
        <v>34</v>
      </c>
      <c r="Q5815" t="s">
        <v>37</v>
      </c>
      <c r="R5815" t="s">
        <v>37</v>
      </c>
      <c r="S5815" t="s">
        <v>37</v>
      </c>
      <c r="T5815" t="s">
        <v>37</v>
      </c>
      <c r="U5815" t="s">
        <v>46</v>
      </c>
      <c r="V5815" t="s">
        <v>37</v>
      </c>
      <c r="W5815" t="s">
        <v>51</v>
      </c>
      <c r="X5815">
        <v>49.25</v>
      </c>
      <c r="Y5815">
        <v>90.35</v>
      </c>
      <c r="Z5815">
        <v>0</v>
      </c>
      <c r="AA5815">
        <v>0</v>
      </c>
      <c r="AB5815">
        <v>0</v>
      </c>
      <c r="AC5815">
        <v>90.35</v>
      </c>
      <c r="AD5815" t="s">
        <v>52</v>
      </c>
      <c r="AE5815" t="s">
        <v>58</v>
      </c>
      <c r="AF5815" t="s">
        <v>88</v>
      </c>
      <c r="AG5815">
        <f t="shared" si="180"/>
        <v>1</v>
      </c>
      <c r="AH5815" t="str" cm="1">
        <f t="array" ref="AH5815">_xlfn.IFS(
X5815&lt;=20, "&lt;20",
AND(X5815&gt;=20, X5815&lt;50), "20-50",
AND(X5815&gt;=50, X5815&lt;100), "50-100",
X5815&gt;=100, "&gt;100"
)</f>
        <v>20-50</v>
      </c>
      <c r="AI5815">
        <f t="shared" si="181"/>
        <v>0</v>
      </c>
      <c r="AJ5815" t="str" cm="1">
        <f t="array" ref="AJ5815">_xlfn.IFS(
C5815&lt;=20, "&lt;20",
AND(C5815&gt;=20, C5815&lt;35), "20-35",
AND(C5815&gt;=35, C5815&lt;50), "35-50",
C5815&gt;=50, "50-100"
)</f>
        <v>20-35</v>
      </c>
      <c r="AK5815" t="str" cm="1">
        <f t="array" ref="AK5815">_xlfn.IFS(
G5815&lt;6, "&lt;6",
AND(G5815&gt;=6, G5815&lt;12), "6-12",
AND(G5815&gt;=12, G5815&lt;18), "12-18",  AND(G5815&gt;=18, G5815&lt;24), "18-24", G5815&gt;=24, "24-36")</f>
        <v>6-12</v>
      </c>
    </row>
    <row r="5816" spans="1:37" x14ac:dyDescent="0.3">
      <c r="A5816" t="s">
        <v>5916</v>
      </c>
      <c r="B5816" t="s">
        <v>44</v>
      </c>
      <c r="C5816">
        <v>76</v>
      </c>
      <c r="D5816" t="s">
        <v>37</v>
      </c>
      <c r="E5816" t="s">
        <v>90</v>
      </c>
      <c r="F5816">
        <v>2</v>
      </c>
      <c r="G5816">
        <v>1</v>
      </c>
      <c r="H5816" t="s">
        <v>36</v>
      </c>
      <c r="I5816" t="s">
        <v>37</v>
      </c>
      <c r="J5816" t="s">
        <v>34</v>
      </c>
      <c r="K5816" t="s">
        <v>37</v>
      </c>
      <c r="L5816" t="s">
        <v>50</v>
      </c>
      <c r="M5816" t="s">
        <v>37</v>
      </c>
      <c r="N5816" t="s">
        <v>34</v>
      </c>
      <c r="O5816" t="s">
        <v>37</v>
      </c>
      <c r="P5816" t="s">
        <v>34</v>
      </c>
      <c r="Q5816" t="s">
        <v>34</v>
      </c>
      <c r="R5816" t="s">
        <v>34</v>
      </c>
      <c r="S5816" t="s">
        <v>34</v>
      </c>
      <c r="T5816" t="s">
        <v>37</v>
      </c>
      <c r="U5816" t="s">
        <v>39</v>
      </c>
      <c r="V5816" t="s">
        <v>34</v>
      </c>
      <c r="W5816" t="s">
        <v>40</v>
      </c>
      <c r="X5816">
        <v>80.3</v>
      </c>
      <c r="Y5816">
        <v>5017.7</v>
      </c>
      <c r="Z5816">
        <v>0</v>
      </c>
      <c r="AA5816">
        <v>0</v>
      </c>
      <c r="AB5816">
        <v>951.68</v>
      </c>
      <c r="AC5816">
        <v>5969.38</v>
      </c>
      <c r="AD5816" t="s">
        <v>41</v>
      </c>
      <c r="AE5816" t="s">
        <v>42</v>
      </c>
      <c r="AF5816" t="s">
        <v>42</v>
      </c>
      <c r="AG5816">
        <f t="shared" si="180"/>
        <v>0</v>
      </c>
      <c r="AH5816" t="str" cm="1">
        <f t="array" ref="AH5816">_xlfn.IFS(
X5816&lt;=20, "&lt;20",
AND(X5816&gt;=20, X5816&lt;50), "20-50",
AND(X5816&gt;=50, X5816&lt;100), "50-100",
X5816&gt;=100, "&gt;100"
)</f>
        <v>50-100</v>
      </c>
      <c r="AI5816">
        <f t="shared" si="181"/>
        <v>0</v>
      </c>
      <c r="AJ5816" t="str" cm="1">
        <f t="array" ref="AJ5816">_xlfn.IFS(
C5816&lt;=20, "&lt;20",
AND(C5816&gt;=20, C5816&lt;35), "20-35",
AND(C5816&gt;=35, C5816&lt;50), "35-50",
C5816&gt;=50, "50-100"
)</f>
        <v>50-100</v>
      </c>
      <c r="AK5816" t="str" cm="1">
        <f t="array" ref="AK5816">_xlfn.IFS(
G5816&lt;6, "&lt;6",
AND(G5816&gt;=6, G5816&lt;12), "6-12",
AND(G5816&gt;=12, G5816&lt;18), "12-18",  AND(G5816&gt;=18, G5816&lt;24), "18-24", G5816&gt;=24, "24-36")</f>
        <v>&lt;6</v>
      </c>
    </row>
    <row r="5817" spans="1:37" x14ac:dyDescent="0.3">
      <c r="A5817" t="s">
        <v>5917</v>
      </c>
      <c r="B5817" t="s">
        <v>44</v>
      </c>
      <c r="C5817">
        <v>36</v>
      </c>
      <c r="D5817" t="s">
        <v>34</v>
      </c>
      <c r="E5817" t="s">
        <v>69</v>
      </c>
      <c r="F5817">
        <v>8</v>
      </c>
      <c r="G5817">
        <v>12</v>
      </c>
      <c r="H5817" t="s">
        <v>36</v>
      </c>
      <c r="I5817" t="s">
        <v>34</v>
      </c>
      <c r="J5817" t="s">
        <v>34</v>
      </c>
      <c r="K5817" t="s">
        <v>37</v>
      </c>
      <c r="L5817" t="s">
        <v>72</v>
      </c>
      <c r="M5817" t="s">
        <v>34</v>
      </c>
      <c r="N5817" t="s">
        <v>37</v>
      </c>
      <c r="O5817" t="s">
        <v>37</v>
      </c>
      <c r="P5817" t="s">
        <v>37</v>
      </c>
      <c r="Q5817" t="s">
        <v>34</v>
      </c>
      <c r="R5817" t="s">
        <v>34</v>
      </c>
      <c r="S5817" t="s">
        <v>34</v>
      </c>
      <c r="T5817" t="s">
        <v>37</v>
      </c>
      <c r="U5817" t="s">
        <v>46</v>
      </c>
      <c r="V5817" t="s">
        <v>34</v>
      </c>
      <c r="W5817" t="s">
        <v>51</v>
      </c>
      <c r="X5817">
        <v>41.1</v>
      </c>
      <c r="Y5817">
        <v>1597.05</v>
      </c>
      <c r="Z5817">
        <v>0</v>
      </c>
      <c r="AA5817">
        <v>0</v>
      </c>
      <c r="AB5817">
        <v>0</v>
      </c>
      <c r="AC5817">
        <v>1597.05</v>
      </c>
      <c r="AD5817" t="s">
        <v>41</v>
      </c>
      <c r="AE5817" t="s">
        <v>42</v>
      </c>
      <c r="AF5817" t="s">
        <v>42</v>
      </c>
      <c r="AG5817">
        <f t="shared" si="180"/>
        <v>0</v>
      </c>
      <c r="AH5817" t="str" cm="1">
        <f t="array" ref="AH5817">_xlfn.IFS(
X5817&lt;=20, "&lt;20",
AND(X5817&gt;=20, X5817&lt;50), "20-50",
AND(X5817&gt;=50, X5817&lt;100), "50-100",
X5817&gt;=100, "&gt;100"
)</f>
        <v>20-50</v>
      </c>
      <c r="AI5817">
        <f t="shared" si="181"/>
        <v>0</v>
      </c>
      <c r="AJ5817" t="str" cm="1">
        <f t="array" ref="AJ5817">_xlfn.IFS(
C5817&lt;=20, "&lt;20",
AND(C5817&gt;=20, C5817&lt;35), "20-35",
AND(C5817&gt;=35, C5817&lt;50), "35-50",
C5817&gt;=50, "50-100"
)</f>
        <v>35-50</v>
      </c>
      <c r="AK5817" t="str" cm="1">
        <f t="array" ref="AK5817">_xlfn.IFS(
G5817&lt;6, "&lt;6",
AND(G5817&gt;=6, G5817&lt;12), "6-12",
AND(G5817&gt;=12, G5817&lt;18), "12-18",  AND(G5817&gt;=18, G5817&lt;24), "18-24", G5817&gt;=24, "24-36")</f>
        <v>12-18</v>
      </c>
    </row>
    <row r="5818" spans="1:37" x14ac:dyDescent="0.3">
      <c r="A5818" t="s">
        <v>5918</v>
      </c>
      <c r="B5818" t="s">
        <v>44</v>
      </c>
      <c r="C5818">
        <v>29</v>
      </c>
      <c r="D5818" t="s">
        <v>37</v>
      </c>
      <c r="E5818" t="s">
        <v>45</v>
      </c>
      <c r="F5818">
        <v>11</v>
      </c>
      <c r="G5818">
        <v>10</v>
      </c>
      <c r="H5818" t="s">
        <v>49</v>
      </c>
      <c r="I5818" t="s">
        <v>37</v>
      </c>
      <c r="J5818" t="s">
        <v>34</v>
      </c>
      <c r="K5818" t="s">
        <v>37</v>
      </c>
      <c r="L5818" t="s">
        <v>72</v>
      </c>
      <c r="M5818" t="s">
        <v>34</v>
      </c>
      <c r="N5818" t="s">
        <v>34</v>
      </c>
      <c r="O5818" t="s">
        <v>34</v>
      </c>
      <c r="P5818" t="s">
        <v>34</v>
      </c>
      <c r="Q5818" t="s">
        <v>34</v>
      </c>
      <c r="R5818" t="s">
        <v>34</v>
      </c>
      <c r="S5818" t="s">
        <v>34</v>
      </c>
      <c r="T5818" t="s">
        <v>34</v>
      </c>
      <c r="U5818" t="s">
        <v>46</v>
      </c>
      <c r="V5818" t="s">
        <v>37</v>
      </c>
      <c r="W5818" t="s">
        <v>51</v>
      </c>
      <c r="X5818">
        <v>45</v>
      </c>
      <c r="Y5818">
        <v>45</v>
      </c>
      <c r="Z5818">
        <v>0</v>
      </c>
      <c r="AA5818">
        <v>10</v>
      </c>
      <c r="AB5818">
        <v>40.630000000000003</v>
      </c>
      <c r="AC5818">
        <v>95.63</v>
      </c>
      <c r="AD5818" t="s">
        <v>85</v>
      </c>
      <c r="AE5818" t="s">
        <v>42</v>
      </c>
      <c r="AF5818" t="s">
        <v>42</v>
      </c>
      <c r="AG5818">
        <f t="shared" si="180"/>
        <v>0</v>
      </c>
      <c r="AH5818" t="str" cm="1">
        <f t="array" ref="AH5818">_xlfn.IFS(
X5818&lt;=20, "&lt;20",
AND(X5818&gt;=20, X5818&lt;50), "20-50",
AND(X5818&gt;=50, X5818&lt;100), "50-100",
X5818&gt;=100, "&gt;100"
)</f>
        <v>20-50</v>
      </c>
      <c r="AI5818">
        <f t="shared" si="181"/>
        <v>1</v>
      </c>
      <c r="AJ5818" t="str" cm="1">
        <f t="array" ref="AJ5818">_xlfn.IFS(
C5818&lt;=20, "&lt;20",
AND(C5818&gt;=20, C5818&lt;35), "20-35",
AND(C5818&gt;=35, C5818&lt;50), "35-50",
C5818&gt;=50, "50-100"
)</f>
        <v>20-35</v>
      </c>
      <c r="AK5818" t="str" cm="1">
        <f t="array" ref="AK5818">_xlfn.IFS(
G5818&lt;6, "&lt;6",
AND(G5818&gt;=6, G5818&lt;12), "6-12",
AND(G5818&gt;=12, G5818&lt;18), "12-18",  AND(G5818&gt;=18, G5818&lt;24), "18-24", G5818&gt;=24, "24-36")</f>
        <v>6-12</v>
      </c>
    </row>
    <row r="5819" spans="1:37" x14ac:dyDescent="0.3">
      <c r="A5819" t="s">
        <v>5919</v>
      </c>
      <c r="B5819" t="s">
        <v>44</v>
      </c>
      <c r="C5819">
        <v>44</v>
      </c>
      <c r="D5819" t="s">
        <v>37</v>
      </c>
      <c r="E5819" t="s">
        <v>69</v>
      </c>
      <c r="F5819">
        <v>8</v>
      </c>
      <c r="G5819">
        <v>4</v>
      </c>
      <c r="H5819" t="s">
        <v>49</v>
      </c>
      <c r="I5819" t="s">
        <v>37</v>
      </c>
      <c r="J5819" t="s">
        <v>34</v>
      </c>
      <c r="K5819" t="s">
        <v>37</v>
      </c>
      <c r="L5819" t="s">
        <v>50</v>
      </c>
      <c r="M5819" t="s">
        <v>34</v>
      </c>
      <c r="N5819" t="s">
        <v>34</v>
      </c>
      <c r="O5819" t="s">
        <v>37</v>
      </c>
      <c r="P5819" t="s">
        <v>34</v>
      </c>
      <c r="Q5819" t="s">
        <v>37</v>
      </c>
      <c r="R5819" t="s">
        <v>37</v>
      </c>
      <c r="S5819" t="s">
        <v>37</v>
      </c>
      <c r="T5819" t="s">
        <v>37</v>
      </c>
      <c r="U5819" t="s">
        <v>46</v>
      </c>
      <c r="V5819" t="s">
        <v>37</v>
      </c>
      <c r="W5819" t="s">
        <v>51</v>
      </c>
      <c r="X5819">
        <v>95.35</v>
      </c>
      <c r="Y5819">
        <v>660.9</v>
      </c>
      <c r="Z5819">
        <v>34.29</v>
      </c>
      <c r="AA5819">
        <v>0</v>
      </c>
      <c r="AB5819">
        <v>338.52</v>
      </c>
      <c r="AC5819">
        <v>965.13</v>
      </c>
      <c r="AD5819" t="s">
        <v>52</v>
      </c>
      <c r="AE5819" t="s">
        <v>53</v>
      </c>
      <c r="AF5819" t="s">
        <v>91</v>
      </c>
      <c r="AG5819">
        <f t="shared" si="180"/>
        <v>1</v>
      </c>
      <c r="AH5819" t="str" cm="1">
        <f t="array" ref="AH5819">_xlfn.IFS(
X5819&lt;=20, "&lt;20",
AND(X5819&gt;=20, X5819&lt;50), "20-50",
AND(X5819&gt;=50, X5819&lt;100), "50-100",
X5819&gt;=100, "&gt;100"
)</f>
        <v>50-100</v>
      </c>
      <c r="AI5819">
        <f t="shared" si="181"/>
        <v>0</v>
      </c>
      <c r="AJ5819" t="str" cm="1">
        <f t="array" ref="AJ5819">_xlfn.IFS(
C5819&lt;=20, "&lt;20",
AND(C5819&gt;=20, C5819&lt;35), "20-35",
AND(C5819&gt;=35, C5819&lt;50), "35-50",
C5819&gt;=50, "50-100"
)</f>
        <v>35-50</v>
      </c>
      <c r="AK5819" t="str" cm="1">
        <f t="array" ref="AK5819">_xlfn.IFS(
G5819&lt;6, "&lt;6",
AND(G5819&gt;=6, G5819&lt;12), "6-12",
AND(G5819&gt;=12, G5819&lt;18), "12-18",  AND(G5819&gt;=18, G5819&lt;24), "18-24", G5819&gt;=24, "24-36")</f>
        <v>&lt;6</v>
      </c>
    </row>
    <row r="5820" spans="1:37" x14ac:dyDescent="0.3">
      <c r="A5820" t="s">
        <v>5920</v>
      </c>
      <c r="B5820" t="s">
        <v>44</v>
      </c>
      <c r="C5820">
        <v>30</v>
      </c>
      <c r="D5820" t="s">
        <v>34</v>
      </c>
      <c r="E5820" t="s">
        <v>87</v>
      </c>
      <c r="F5820">
        <v>4</v>
      </c>
      <c r="G5820">
        <v>25</v>
      </c>
      <c r="H5820" t="s">
        <v>70</v>
      </c>
      <c r="I5820" t="s">
        <v>37</v>
      </c>
      <c r="J5820" t="s">
        <v>37</v>
      </c>
      <c r="K5820" t="s">
        <v>34</v>
      </c>
      <c r="L5820" t="s">
        <v>34</v>
      </c>
      <c r="M5820" t="s">
        <v>34</v>
      </c>
      <c r="N5820" t="s">
        <v>34</v>
      </c>
      <c r="O5820" t="s">
        <v>34</v>
      </c>
      <c r="P5820" t="s">
        <v>34</v>
      </c>
      <c r="Q5820" t="s">
        <v>34</v>
      </c>
      <c r="R5820" t="s">
        <v>34</v>
      </c>
      <c r="S5820" t="s">
        <v>34</v>
      </c>
      <c r="T5820" t="s">
        <v>34</v>
      </c>
      <c r="U5820" t="s">
        <v>67</v>
      </c>
      <c r="V5820" t="s">
        <v>34</v>
      </c>
      <c r="W5820" t="s">
        <v>40</v>
      </c>
      <c r="X5820">
        <v>24.35</v>
      </c>
      <c r="Y5820">
        <v>1423.85</v>
      </c>
      <c r="Z5820">
        <v>0</v>
      </c>
      <c r="AA5820">
        <v>0</v>
      </c>
      <c r="AB5820">
        <v>2239.96</v>
      </c>
      <c r="AC5820">
        <v>3663.81</v>
      </c>
      <c r="AD5820" t="s">
        <v>41</v>
      </c>
      <c r="AE5820" t="s">
        <v>42</v>
      </c>
      <c r="AF5820" t="s">
        <v>42</v>
      </c>
      <c r="AG5820">
        <f t="shared" si="180"/>
        <v>0</v>
      </c>
      <c r="AH5820" t="str" cm="1">
        <f t="array" ref="AH5820">_xlfn.IFS(
X5820&lt;=20, "&lt;20",
AND(X5820&gt;=20, X5820&lt;50), "20-50",
AND(X5820&gt;=50, X5820&lt;100), "50-100",
X5820&gt;=100, "&gt;100"
)</f>
        <v>20-50</v>
      </c>
      <c r="AI5820">
        <f t="shared" si="181"/>
        <v>0</v>
      </c>
      <c r="AJ5820" t="str" cm="1">
        <f t="array" ref="AJ5820">_xlfn.IFS(
C5820&lt;=20, "&lt;20",
AND(C5820&gt;=20, C5820&lt;35), "20-35",
AND(C5820&gt;=35, C5820&lt;50), "35-50",
C5820&gt;=50, "50-100"
)</f>
        <v>20-35</v>
      </c>
      <c r="AK5820" t="str" cm="1">
        <f t="array" ref="AK5820">_xlfn.IFS(
G5820&lt;6, "&lt;6",
AND(G5820&gt;=6, G5820&lt;12), "6-12",
AND(G5820&gt;=12, G5820&lt;18), "12-18",  AND(G5820&gt;=18, G5820&lt;24), "18-24", G5820&gt;=24, "24-36")</f>
        <v>24-36</v>
      </c>
    </row>
    <row r="5821" spans="1:37" x14ac:dyDescent="0.3">
      <c r="A5821" t="s">
        <v>5921</v>
      </c>
      <c r="B5821" t="s">
        <v>33</v>
      </c>
      <c r="C5821">
        <v>78</v>
      </c>
      <c r="D5821" t="s">
        <v>34</v>
      </c>
      <c r="E5821" t="s">
        <v>130</v>
      </c>
      <c r="F5821">
        <v>0</v>
      </c>
      <c r="G5821">
        <v>26</v>
      </c>
      <c r="H5821" t="s">
        <v>36</v>
      </c>
      <c r="I5821" t="s">
        <v>37</v>
      </c>
      <c r="J5821" t="s">
        <v>37</v>
      </c>
      <c r="K5821" t="s">
        <v>37</v>
      </c>
      <c r="L5821" t="s">
        <v>50</v>
      </c>
      <c r="M5821" t="s">
        <v>34</v>
      </c>
      <c r="N5821" t="s">
        <v>34</v>
      </c>
      <c r="O5821" t="s">
        <v>34</v>
      </c>
      <c r="P5821" t="s">
        <v>34</v>
      </c>
      <c r="Q5821" t="s">
        <v>34</v>
      </c>
      <c r="R5821" t="s">
        <v>34</v>
      </c>
      <c r="S5821" t="s">
        <v>34</v>
      </c>
      <c r="T5821" t="s">
        <v>34</v>
      </c>
      <c r="U5821" t="s">
        <v>46</v>
      </c>
      <c r="V5821" t="s">
        <v>37</v>
      </c>
      <c r="W5821" t="s">
        <v>143</v>
      </c>
      <c r="X5821">
        <v>74.400000000000006</v>
      </c>
      <c r="Y5821">
        <v>306.60000000000002</v>
      </c>
      <c r="Z5821">
        <v>0</v>
      </c>
      <c r="AA5821">
        <v>20</v>
      </c>
      <c r="AB5821">
        <v>42.44</v>
      </c>
      <c r="AC5821">
        <v>369.04</v>
      </c>
      <c r="AD5821" t="s">
        <v>52</v>
      </c>
      <c r="AE5821" t="s">
        <v>53</v>
      </c>
      <c r="AF5821" t="s">
        <v>91</v>
      </c>
      <c r="AG5821">
        <f t="shared" si="180"/>
        <v>1</v>
      </c>
      <c r="AH5821" t="str" cm="1">
        <f t="array" ref="AH5821">_xlfn.IFS(
X5821&lt;=20, "&lt;20",
AND(X5821&gt;=20, X5821&lt;50), "20-50",
AND(X5821&gt;=50, X5821&lt;100), "50-100",
X5821&gt;=100, "&gt;100"
)</f>
        <v>50-100</v>
      </c>
      <c r="AI5821">
        <f t="shared" si="181"/>
        <v>0</v>
      </c>
      <c r="AJ5821" t="str" cm="1">
        <f t="array" ref="AJ5821">_xlfn.IFS(
C5821&lt;=20, "&lt;20",
AND(C5821&gt;=20, C5821&lt;35), "20-35",
AND(C5821&gt;=35, C5821&lt;50), "35-50",
C5821&gt;=50, "50-100"
)</f>
        <v>50-100</v>
      </c>
      <c r="AK5821" t="str" cm="1">
        <f t="array" ref="AK5821">_xlfn.IFS(
G5821&lt;6, "&lt;6",
AND(G5821&gt;=6, G5821&lt;12), "6-12",
AND(G5821&gt;=12, G5821&lt;18), "12-18",  AND(G5821&gt;=18, G5821&lt;24), "18-24", G5821&gt;=24, "24-36")</f>
        <v>24-36</v>
      </c>
    </row>
    <row r="5822" spans="1:37" x14ac:dyDescent="0.3">
      <c r="A5822" t="s">
        <v>5922</v>
      </c>
      <c r="B5822" t="s">
        <v>44</v>
      </c>
      <c r="C5822">
        <v>54</v>
      </c>
      <c r="D5822" t="s">
        <v>37</v>
      </c>
      <c r="E5822" t="s">
        <v>103</v>
      </c>
      <c r="F5822">
        <v>7</v>
      </c>
      <c r="G5822">
        <v>8</v>
      </c>
      <c r="H5822" t="s">
        <v>49</v>
      </c>
      <c r="I5822" t="s">
        <v>37</v>
      </c>
      <c r="J5822" t="s">
        <v>37</v>
      </c>
      <c r="K5822" t="s">
        <v>37</v>
      </c>
      <c r="L5822" t="s">
        <v>38</v>
      </c>
      <c r="M5822" t="s">
        <v>34</v>
      </c>
      <c r="N5822" t="s">
        <v>34</v>
      </c>
      <c r="O5822" t="s">
        <v>34</v>
      </c>
      <c r="P5822" t="s">
        <v>34</v>
      </c>
      <c r="Q5822" t="s">
        <v>34</v>
      </c>
      <c r="R5822" t="s">
        <v>34</v>
      </c>
      <c r="S5822" t="s">
        <v>34</v>
      </c>
      <c r="T5822" t="s">
        <v>37</v>
      </c>
      <c r="U5822" t="s">
        <v>46</v>
      </c>
      <c r="V5822" t="s">
        <v>37</v>
      </c>
      <c r="W5822" t="s">
        <v>143</v>
      </c>
      <c r="X5822">
        <v>50.65</v>
      </c>
      <c r="Y5822">
        <v>151.30000000000001</v>
      </c>
      <c r="Z5822">
        <v>0</v>
      </c>
      <c r="AA5822">
        <v>0</v>
      </c>
      <c r="AB5822">
        <v>67.680000000000007</v>
      </c>
      <c r="AC5822">
        <v>218.98</v>
      </c>
      <c r="AD5822" t="s">
        <v>52</v>
      </c>
      <c r="AE5822" t="s">
        <v>58</v>
      </c>
      <c r="AF5822" t="s">
        <v>365</v>
      </c>
      <c r="AG5822">
        <f t="shared" si="180"/>
        <v>1</v>
      </c>
      <c r="AH5822" t="str" cm="1">
        <f t="array" ref="AH5822">_xlfn.IFS(
X5822&lt;=20, "&lt;20",
AND(X5822&gt;=20, X5822&lt;50), "20-50",
AND(X5822&gt;=50, X5822&lt;100), "50-100",
X5822&gt;=100, "&gt;100"
)</f>
        <v>50-100</v>
      </c>
      <c r="AI5822">
        <f t="shared" si="181"/>
        <v>0</v>
      </c>
      <c r="AJ5822" t="str" cm="1">
        <f t="array" ref="AJ5822">_xlfn.IFS(
C5822&lt;=20, "&lt;20",
AND(C5822&gt;=20, C5822&lt;35), "20-35",
AND(C5822&gt;=35, C5822&lt;50), "35-50",
C5822&gt;=50, "50-100"
)</f>
        <v>50-100</v>
      </c>
      <c r="AK5822" t="str" cm="1">
        <f t="array" ref="AK5822">_xlfn.IFS(
G5822&lt;6, "&lt;6",
AND(G5822&gt;=6, G5822&lt;12), "6-12",
AND(G5822&gt;=12, G5822&lt;18), "12-18",  AND(G5822&gt;=18, G5822&lt;24), "18-24", G5822&gt;=24, "24-36")</f>
        <v>6-12</v>
      </c>
    </row>
    <row r="5823" spans="1:37" x14ac:dyDescent="0.3">
      <c r="A5823" t="s">
        <v>5923</v>
      </c>
      <c r="B5823" t="s">
        <v>33</v>
      </c>
      <c r="C5823">
        <v>31</v>
      </c>
      <c r="D5823" t="s">
        <v>37</v>
      </c>
      <c r="E5823" t="s">
        <v>56</v>
      </c>
      <c r="F5823">
        <v>15</v>
      </c>
      <c r="G5823">
        <v>20</v>
      </c>
      <c r="H5823" t="s">
        <v>36</v>
      </c>
      <c r="I5823" t="s">
        <v>37</v>
      </c>
      <c r="J5823" t="s">
        <v>37</v>
      </c>
      <c r="K5823" t="s">
        <v>37</v>
      </c>
      <c r="L5823" t="s">
        <v>50</v>
      </c>
      <c r="M5823" t="s">
        <v>34</v>
      </c>
      <c r="N5823" t="s">
        <v>34</v>
      </c>
      <c r="O5823" t="s">
        <v>34</v>
      </c>
      <c r="P5823" t="s">
        <v>34</v>
      </c>
      <c r="Q5823" t="s">
        <v>34</v>
      </c>
      <c r="R5823" t="s">
        <v>34</v>
      </c>
      <c r="S5823" t="s">
        <v>34</v>
      </c>
      <c r="T5823" t="s">
        <v>37</v>
      </c>
      <c r="U5823" t="s">
        <v>46</v>
      </c>
      <c r="V5823" t="s">
        <v>37</v>
      </c>
      <c r="W5823" t="s">
        <v>51</v>
      </c>
      <c r="X5823">
        <v>74.349999999999994</v>
      </c>
      <c r="Y5823">
        <v>74.349999999999994</v>
      </c>
      <c r="Z5823">
        <v>0</v>
      </c>
      <c r="AA5823">
        <v>0</v>
      </c>
      <c r="AB5823">
        <v>14.02</v>
      </c>
      <c r="AC5823">
        <v>88.37</v>
      </c>
      <c r="AD5823" t="s">
        <v>52</v>
      </c>
      <c r="AE5823" t="s">
        <v>53</v>
      </c>
      <c r="AF5823" t="s">
        <v>54</v>
      </c>
      <c r="AG5823">
        <f t="shared" si="180"/>
        <v>1</v>
      </c>
      <c r="AH5823" t="str" cm="1">
        <f t="array" ref="AH5823">_xlfn.IFS(
X5823&lt;=20, "&lt;20",
AND(X5823&gt;=20, X5823&lt;50), "20-50",
AND(X5823&gt;=50, X5823&lt;100), "50-100",
X5823&gt;=100, "&gt;100"
)</f>
        <v>50-100</v>
      </c>
      <c r="AI5823">
        <f t="shared" si="181"/>
        <v>0</v>
      </c>
      <c r="AJ5823" t="str" cm="1">
        <f t="array" ref="AJ5823">_xlfn.IFS(
C5823&lt;=20, "&lt;20",
AND(C5823&gt;=20, C5823&lt;35), "20-35",
AND(C5823&gt;=35, C5823&lt;50), "35-50",
C5823&gt;=50, "50-100"
)</f>
        <v>20-35</v>
      </c>
      <c r="AK5823" t="str" cm="1">
        <f t="array" ref="AK5823">_xlfn.IFS(
G5823&lt;6, "&lt;6",
AND(G5823&gt;=6, G5823&lt;12), "6-12",
AND(G5823&gt;=12, G5823&lt;18), "12-18",  AND(G5823&gt;=18, G5823&lt;24), "18-24", G5823&gt;=24, "24-36")</f>
        <v>18-24</v>
      </c>
    </row>
    <row r="5824" spans="1:37" x14ac:dyDescent="0.3">
      <c r="A5824" t="s">
        <v>5924</v>
      </c>
      <c r="B5824" t="s">
        <v>44</v>
      </c>
      <c r="C5824">
        <v>23</v>
      </c>
      <c r="D5824" t="s">
        <v>34</v>
      </c>
      <c r="E5824" t="s">
        <v>69</v>
      </c>
      <c r="F5824">
        <v>12</v>
      </c>
      <c r="G5824">
        <v>1</v>
      </c>
      <c r="H5824" t="s">
        <v>36</v>
      </c>
      <c r="I5824" t="s">
        <v>37</v>
      </c>
      <c r="J5824" t="s">
        <v>37</v>
      </c>
      <c r="K5824" t="s">
        <v>37</v>
      </c>
      <c r="L5824" t="s">
        <v>72</v>
      </c>
      <c r="M5824" t="s">
        <v>37</v>
      </c>
      <c r="N5824" t="s">
        <v>37</v>
      </c>
      <c r="O5824" t="s">
        <v>34</v>
      </c>
      <c r="P5824" t="s">
        <v>37</v>
      </c>
      <c r="Q5824" t="s">
        <v>37</v>
      </c>
      <c r="R5824" t="s">
        <v>37</v>
      </c>
      <c r="S5824" t="s">
        <v>37</v>
      </c>
      <c r="T5824" t="s">
        <v>34</v>
      </c>
      <c r="U5824" t="s">
        <v>67</v>
      </c>
      <c r="V5824" t="s">
        <v>34</v>
      </c>
      <c r="W5824" t="s">
        <v>40</v>
      </c>
      <c r="X5824">
        <v>86.05</v>
      </c>
      <c r="Y5824">
        <v>6309.65</v>
      </c>
      <c r="Z5824">
        <v>0</v>
      </c>
      <c r="AA5824">
        <v>20</v>
      </c>
      <c r="AB5824">
        <v>3481.92</v>
      </c>
      <c r="AC5824">
        <v>9811.57</v>
      </c>
      <c r="AD5824" t="s">
        <v>41</v>
      </c>
      <c r="AE5824" t="s">
        <v>42</v>
      </c>
      <c r="AF5824" t="s">
        <v>42</v>
      </c>
      <c r="AG5824">
        <f t="shared" si="180"/>
        <v>0</v>
      </c>
      <c r="AH5824" t="str" cm="1">
        <f t="array" ref="AH5824">_xlfn.IFS(
X5824&lt;=20, "&lt;20",
AND(X5824&gt;=20, X5824&lt;50), "20-50",
AND(X5824&gt;=50, X5824&lt;100), "50-100",
X5824&gt;=100, "&gt;100"
)</f>
        <v>50-100</v>
      </c>
      <c r="AI5824">
        <f t="shared" si="181"/>
        <v>0</v>
      </c>
      <c r="AJ5824" t="str" cm="1">
        <f t="array" ref="AJ5824">_xlfn.IFS(
C5824&lt;=20, "&lt;20",
AND(C5824&gt;=20, C5824&lt;35), "20-35",
AND(C5824&gt;=35, C5824&lt;50), "35-50",
C5824&gt;=50, "50-100"
)</f>
        <v>20-35</v>
      </c>
      <c r="AK5824" t="str" cm="1">
        <f t="array" ref="AK5824">_xlfn.IFS(
G5824&lt;6, "&lt;6",
AND(G5824&gt;=6, G5824&lt;12), "6-12",
AND(G5824&gt;=12, G5824&lt;18), "12-18",  AND(G5824&gt;=18, G5824&lt;24), "18-24", G5824&gt;=24, "24-36")</f>
        <v>&lt;6</v>
      </c>
    </row>
    <row r="5825" spans="1:37" x14ac:dyDescent="0.3">
      <c r="A5825" t="s">
        <v>5925</v>
      </c>
      <c r="B5825" t="s">
        <v>33</v>
      </c>
      <c r="C5825">
        <v>67</v>
      </c>
      <c r="D5825" t="s">
        <v>34</v>
      </c>
      <c r="E5825" t="s">
        <v>35</v>
      </c>
      <c r="F5825">
        <v>14</v>
      </c>
      <c r="G5825">
        <v>33</v>
      </c>
      <c r="H5825" t="s">
        <v>70</v>
      </c>
      <c r="I5825" t="s">
        <v>37</v>
      </c>
      <c r="J5825" t="s">
        <v>37</v>
      </c>
      <c r="K5825" t="s">
        <v>37</v>
      </c>
      <c r="L5825" t="s">
        <v>50</v>
      </c>
      <c r="M5825" t="s">
        <v>34</v>
      </c>
      <c r="N5825" t="s">
        <v>37</v>
      </c>
      <c r="O5825" t="s">
        <v>34</v>
      </c>
      <c r="P5825" t="s">
        <v>34</v>
      </c>
      <c r="Q5825" t="s">
        <v>37</v>
      </c>
      <c r="R5825" t="s">
        <v>37</v>
      </c>
      <c r="S5825" t="s">
        <v>34</v>
      </c>
      <c r="T5825" t="s">
        <v>34</v>
      </c>
      <c r="U5825" t="s">
        <v>46</v>
      </c>
      <c r="V5825" t="s">
        <v>37</v>
      </c>
      <c r="W5825" t="s">
        <v>51</v>
      </c>
      <c r="X5825">
        <v>101</v>
      </c>
      <c r="Y5825">
        <v>4388.3999999999996</v>
      </c>
      <c r="Z5825">
        <v>0</v>
      </c>
      <c r="AA5825">
        <v>150</v>
      </c>
      <c r="AB5825">
        <v>1343.75</v>
      </c>
      <c r="AC5825">
        <v>5882.15</v>
      </c>
      <c r="AD5825" t="s">
        <v>52</v>
      </c>
      <c r="AE5825" t="s">
        <v>58</v>
      </c>
      <c r="AF5825" t="s">
        <v>59</v>
      </c>
      <c r="AG5825">
        <f t="shared" si="180"/>
        <v>1</v>
      </c>
      <c r="AH5825" t="str" cm="1">
        <f t="array" ref="AH5825">_xlfn.IFS(
X5825&lt;=20, "&lt;20",
AND(X5825&gt;=20, X5825&lt;50), "20-50",
AND(X5825&gt;=50, X5825&lt;100), "50-100",
X5825&gt;=100, "&gt;100"
)</f>
        <v>&gt;100</v>
      </c>
      <c r="AI5825">
        <f t="shared" si="181"/>
        <v>0</v>
      </c>
      <c r="AJ5825" t="str" cm="1">
        <f t="array" ref="AJ5825">_xlfn.IFS(
C5825&lt;=20, "&lt;20",
AND(C5825&gt;=20, C5825&lt;35), "20-35",
AND(C5825&gt;=35, C5825&lt;50), "35-50",
C5825&gt;=50, "50-100"
)</f>
        <v>50-100</v>
      </c>
      <c r="AK5825" t="str" cm="1">
        <f t="array" ref="AK5825">_xlfn.IFS(
G5825&lt;6, "&lt;6",
AND(G5825&gt;=6, G5825&lt;12), "6-12",
AND(G5825&gt;=12, G5825&lt;18), "12-18",  AND(G5825&gt;=18, G5825&lt;24), "18-24", G5825&gt;=24, "24-36")</f>
        <v>24-36</v>
      </c>
    </row>
    <row r="5826" spans="1:37" x14ac:dyDescent="0.3">
      <c r="A5826" t="s">
        <v>5926</v>
      </c>
      <c r="B5826" t="s">
        <v>44</v>
      </c>
      <c r="C5826">
        <v>76</v>
      </c>
      <c r="D5826" t="s">
        <v>34</v>
      </c>
      <c r="E5826" t="s">
        <v>64</v>
      </c>
      <c r="F5826">
        <v>7</v>
      </c>
      <c r="G5826">
        <v>5</v>
      </c>
      <c r="H5826" t="s">
        <v>49</v>
      </c>
      <c r="I5826" t="s">
        <v>37</v>
      </c>
      <c r="J5826" t="s">
        <v>34</v>
      </c>
      <c r="K5826" t="s">
        <v>37</v>
      </c>
      <c r="L5826" t="s">
        <v>50</v>
      </c>
      <c r="M5826" t="s">
        <v>34</v>
      </c>
      <c r="N5826" t="s">
        <v>34</v>
      </c>
      <c r="O5826" t="s">
        <v>34</v>
      </c>
      <c r="P5826" t="s">
        <v>34</v>
      </c>
      <c r="Q5826" t="s">
        <v>34</v>
      </c>
      <c r="R5826" t="s">
        <v>34</v>
      </c>
      <c r="S5826" t="s">
        <v>34</v>
      </c>
      <c r="T5826" t="s">
        <v>37</v>
      </c>
      <c r="U5826" t="s">
        <v>46</v>
      </c>
      <c r="V5826" t="s">
        <v>37</v>
      </c>
      <c r="W5826" t="s">
        <v>51</v>
      </c>
      <c r="X5826">
        <v>69.599999999999994</v>
      </c>
      <c r="Y5826">
        <v>69.599999999999994</v>
      </c>
      <c r="Z5826">
        <v>0</v>
      </c>
      <c r="AA5826">
        <v>0</v>
      </c>
      <c r="AB5826">
        <v>34.51</v>
      </c>
      <c r="AC5826">
        <v>104.11</v>
      </c>
      <c r="AD5826" t="s">
        <v>52</v>
      </c>
      <c r="AE5826" t="s">
        <v>53</v>
      </c>
      <c r="AF5826" t="s">
        <v>54</v>
      </c>
      <c r="AG5826">
        <f t="shared" si="180"/>
        <v>1</v>
      </c>
      <c r="AH5826" t="str" cm="1">
        <f t="array" ref="AH5826">_xlfn.IFS(
X5826&lt;=20, "&lt;20",
AND(X5826&gt;=20, X5826&lt;50), "20-50",
AND(X5826&gt;=50, X5826&lt;100), "50-100",
X5826&gt;=100, "&gt;100"
)</f>
        <v>50-100</v>
      </c>
      <c r="AI5826">
        <f t="shared" si="181"/>
        <v>0</v>
      </c>
      <c r="AJ5826" t="str" cm="1">
        <f t="array" ref="AJ5826">_xlfn.IFS(
C5826&lt;=20, "&lt;20",
AND(C5826&gt;=20, C5826&lt;35), "20-35",
AND(C5826&gt;=35, C5826&lt;50), "35-50",
C5826&gt;=50, "50-100"
)</f>
        <v>50-100</v>
      </c>
      <c r="AK5826" t="str" cm="1">
        <f t="array" ref="AK5826">_xlfn.IFS(
G5826&lt;6, "&lt;6",
AND(G5826&gt;=6, G5826&lt;12), "6-12",
AND(G5826&gt;=12, G5826&lt;18), "12-18",  AND(G5826&gt;=18, G5826&lt;24), "18-24", G5826&gt;=24, "24-36")</f>
        <v>&lt;6</v>
      </c>
    </row>
    <row r="5827" spans="1:37" x14ac:dyDescent="0.3">
      <c r="A5827" t="s">
        <v>5927</v>
      </c>
      <c r="B5827" t="s">
        <v>44</v>
      </c>
      <c r="C5827">
        <v>41</v>
      </c>
      <c r="D5827" t="s">
        <v>34</v>
      </c>
      <c r="E5827" t="s">
        <v>56</v>
      </c>
      <c r="F5827">
        <v>5</v>
      </c>
      <c r="G5827">
        <v>33</v>
      </c>
      <c r="H5827" t="s">
        <v>36</v>
      </c>
      <c r="I5827" t="s">
        <v>37</v>
      </c>
      <c r="J5827" t="s">
        <v>34</v>
      </c>
      <c r="K5827" t="s">
        <v>37</v>
      </c>
      <c r="L5827" t="s">
        <v>50</v>
      </c>
      <c r="M5827" t="s">
        <v>34</v>
      </c>
      <c r="N5827" t="s">
        <v>37</v>
      </c>
      <c r="O5827" t="s">
        <v>34</v>
      </c>
      <c r="P5827" t="s">
        <v>37</v>
      </c>
      <c r="Q5827" t="s">
        <v>37</v>
      </c>
      <c r="R5827" t="s">
        <v>37</v>
      </c>
      <c r="S5827" t="s">
        <v>37</v>
      </c>
      <c r="T5827" t="s">
        <v>34</v>
      </c>
      <c r="U5827" t="s">
        <v>39</v>
      </c>
      <c r="V5827" t="s">
        <v>37</v>
      </c>
      <c r="W5827" t="s">
        <v>51</v>
      </c>
      <c r="X5827">
        <v>100.3</v>
      </c>
      <c r="Y5827">
        <v>6754.35</v>
      </c>
      <c r="Z5827">
        <v>0</v>
      </c>
      <c r="AA5827">
        <v>90</v>
      </c>
      <c r="AB5827">
        <v>3366.68</v>
      </c>
      <c r="AC5827">
        <v>10211.030000000001</v>
      </c>
      <c r="AD5827" t="s">
        <v>41</v>
      </c>
      <c r="AE5827" t="s">
        <v>42</v>
      </c>
      <c r="AF5827" t="s">
        <v>42</v>
      </c>
      <c r="AG5827">
        <f t="shared" ref="AG5827:AG5890" si="182">IF(AD5827="Churned", 1,0)</f>
        <v>0</v>
      </c>
      <c r="AH5827" t="str" cm="1">
        <f t="array" ref="AH5827">_xlfn.IFS(
X5827&lt;=20, "&lt;20",
AND(X5827&gt;=20, X5827&lt;50), "20-50",
AND(X5827&gt;=50, X5827&lt;100), "50-100",
X5827&gt;=100, "&gt;100"
)</f>
        <v>&gt;100</v>
      </c>
      <c r="AI5827">
        <f t="shared" ref="AI5827:AI5890" si="183">IF(AD5827="Joined", 1, 0)</f>
        <v>0</v>
      </c>
      <c r="AJ5827" t="str" cm="1">
        <f t="array" ref="AJ5827">_xlfn.IFS(
C5827&lt;=20, "&lt;20",
AND(C5827&gt;=20, C5827&lt;35), "20-35",
AND(C5827&gt;=35, C5827&lt;50), "35-50",
C5827&gt;=50, "50-100"
)</f>
        <v>35-50</v>
      </c>
      <c r="AK5827" t="str" cm="1">
        <f t="array" ref="AK5827">_xlfn.IFS(
G5827&lt;6, "&lt;6",
AND(G5827&gt;=6, G5827&lt;12), "6-12",
AND(G5827&gt;=12, G5827&lt;18), "12-18",  AND(G5827&gt;=18, G5827&lt;24), "18-24", G5827&gt;=24, "24-36")</f>
        <v>24-36</v>
      </c>
    </row>
    <row r="5828" spans="1:37" x14ac:dyDescent="0.3">
      <c r="A5828" t="s">
        <v>5928</v>
      </c>
      <c r="B5828" t="s">
        <v>44</v>
      </c>
      <c r="C5828">
        <v>31</v>
      </c>
      <c r="D5828" t="s">
        <v>34</v>
      </c>
      <c r="E5828" t="s">
        <v>158</v>
      </c>
      <c r="F5828">
        <v>8</v>
      </c>
      <c r="G5828">
        <v>16</v>
      </c>
      <c r="H5828" t="s">
        <v>36</v>
      </c>
      <c r="I5828" t="s">
        <v>37</v>
      </c>
      <c r="J5828" t="s">
        <v>37</v>
      </c>
      <c r="K5828" t="s">
        <v>37</v>
      </c>
      <c r="L5828" t="s">
        <v>50</v>
      </c>
      <c r="M5828" t="s">
        <v>34</v>
      </c>
      <c r="N5828" t="s">
        <v>34</v>
      </c>
      <c r="O5828" t="s">
        <v>37</v>
      </c>
      <c r="P5828" t="s">
        <v>34</v>
      </c>
      <c r="Q5828" t="s">
        <v>37</v>
      </c>
      <c r="R5828" t="s">
        <v>37</v>
      </c>
      <c r="S5828" t="s">
        <v>37</v>
      </c>
      <c r="T5828" t="s">
        <v>37</v>
      </c>
      <c r="U5828" t="s">
        <v>46</v>
      </c>
      <c r="V5828" t="s">
        <v>37</v>
      </c>
      <c r="W5828" t="s">
        <v>40</v>
      </c>
      <c r="X5828">
        <v>101.15</v>
      </c>
      <c r="Y5828">
        <v>3956.7</v>
      </c>
      <c r="Z5828">
        <v>0</v>
      </c>
      <c r="AA5828">
        <v>0</v>
      </c>
      <c r="AB5828">
        <v>920.36</v>
      </c>
      <c r="AC5828">
        <v>4877.0600000000004</v>
      </c>
      <c r="AD5828" t="s">
        <v>41</v>
      </c>
      <c r="AE5828" t="s">
        <v>42</v>
      </c>
      <c r="AF5828" t="s">
        <v>42</v>
      </c>
      <c r="AG5828">
        <f t="shared" si="182"/>
        <v>0</v>
      </c>
      <c r="AH5828" t="str" cm="1">
        <f t="array" ref="AH5828">_xlfn.IFS(
X5828&lt;=20, "&lt;20",
AND(X5828&gt;=20, X5828&lt;50), "20-50",
AND(X5828&gt;=50, X5828&lt;100), "50-100",
X5828&gt;=100, "&gt;100"
)</f>
        <v>&gt;100</v>
      </c>
      <c r="AI5828">
        <f t="shared" si="183"/>
        <v>0</v>
      </c>
      <c r="AJ5828" t="str" cm="1">
        <f t="array" ref="AJ5828">_xlfn.IFS(
C5828&lt;=20, "&lt;20",
AND(C5828&gt;=20, C5828&lt;35), "20-35",
AND(C5828&gt;=35, C5828&lt;50), "35-50",
C5828&gt;=50, "50-100"
)</f>
        <v>20-35</v>
      </c>
      <c r="AK5828" t="str" cm="1">
        <f t="array" ref="AK5828">_xlfn.IFS(
G5828&lt;6, "&lt;6",
AND(G5828&gt;=6, G5828&lt;12), "6-12",
AND(G5828&gt;=12, G5828&lt;18), "12-18",  AND(G5828&gt;=18, G5828&lt;24), "18-24", G5828&gt;=24, "24-36")</f>
        <v>12-18</v>
      </c>
    </row>
    <row r="5829" spans="1:37" x14ac:dyDescent="0.3">
      <c r="A5829" t="s">
        <v>5929</v>
      </c>
      <c r="B5829" t="s">
        <v>44</v>
      </c>
      <c r="C5829">
        <v>66</v>
      </c>
      <c r="D5829" t="s">
        <v>37</v>
      </c>
      <c r="E5829" t="s">
        <v>114</v>
      </c>
      <c r="F5829">
        <v>8</v>
      </c>
      <c r="G5829">
        <v>11</v>
      </c>
      <c r="H5829" t="s">
        <v>36</v>
      </c>
      <c r="I5829" t="s">
        <v>37</v>
      </c>
      <c r="J5829" t="s">
        <v>34</v>
      </c>
      <c r="K5829" t="s">
        <v>34</v>
      </c>
      <c r="L5829" t="s">
        <v>34</v>
      </c>
      <c r="M5829" t="s">
        <v>34</v>
      </c>
      <c r="N5829" t="s">
        <v>34</v>
      </c>
      <c r="O5829" t="s">
        <v>34</v>
      </c>
      <c r="P5829" t="s">
        <v>34</v>
      </c>
      <c r="Q5829" t="s">
        <v>34</v>
      </c>
      <c r="R5829" t="s">
        <v>34</v>
      </c>
      <c r="S5829" t="s">
        <v>34</v>
      </c>
      <c r="T5829" t="s">
        <v>34</v>
      </c>
      <c r="U5829" t="s">
        <v>67</v>
      </c>
      <c r="V5829" t="s">
        <v>34</v>
      </c>
      <c r="W5829" t="s">
        <v>40</v>
      </c>
      <c r="X5829">
        <v>20.3</v>
      </c>
      <c r="Y5829">
        <v>1079.05</v>
      </c>
      <c r="Z5829">
        <v>0</v>
      </c>
      <c r="AA5829">
        <v>0</v>
      </c>
      <c r="AB5829">
        <v>174.9</v>
      </c>
      <c r="AC5829">
        <v>1253.95</v>
      </c>
      <c r="AD5829" t="s">
        <v>41</v>
      </c>
      <c r="AE5829" t="s">
        <v>42</v>
      </c>
      <c r="AF5829" t="s">
        <v>42</v>
      </c>
      <c r="AG5829">
        <f t="shared" si="182"/>
        <v>0</v>
      </c>
      <c r="AH5829" t="str" cm="1">
        <f t="array" ref="AH5829">_xlfn.IFS(
X5829&lt;=20, "&lt;20",
AND(X5829&gt;=20, X5829&lt;50), "20-50",
AND(X5829&gt;=50, X5829&lt;100), "50-100",
X5829&gt;=100, "&gt;100"
)</f>
        <v>20-50</v>
      </c>
      <c r="AI5829">
        <f t="shared" si="183"/>
        <v>0</v>
      </c>
      <c r="AJ5829" t="str" cm="1">
        <f t="array" ref="AJ5829">_xlfn.IFS(
C5829&lt;=20, "&lt;20",
AND(C5829&gt;=20, C5829&lt;35), "20-35",
AND(C5829&gt;=35, C5829&lt;50), "35-50",
C5829&gt;=50, "50-100"
)</f>
        <v>50-100</v>
      </c>
      <c r="AK5829" t="str" cm="1">
        <f t="array" ref="AK5829">_xlfn.IFS(
G5829&lt;6, "&lt;6",
AND(G5829&gt;=6, G5829&lt;12), "6-12",
AND(G5829&gt;=12, G5829&lt;18), "12-18",  AND(G5829&gt;=18, G5829&lt;24), "18-24", G5829&gt;=24, "24-36")</f>
        <v>6-12</v>
      </c>
    </row>
    <row r="5830" spans="1:37" x14ac:dyDescent="0.3">
      <c r="A5830" t="s">
        <v>5930</v>
      </c>
      <c r="B5830" t="s">
        <v>33</v>
      </c>
      <c r="C5830">
        <v>55</v>
      </c>
      <c r="D5830" t="s">
        <v>34</v>
      </c>
      <c r="E5830" t="s">
        <v>56</v>
      </c>
      <c r="F5830">
        <v>15</v>
      </c>
      <c r="G5830">
        <v>24</v>
      </c>
      <c r="H5830" t="s">
        <v>36</v>
      </c>
      <c r="I5830" t="s">
        <v>37</v>
      </c>
      <c r="J5830" t="s">
        <v>34</v>
      </c>
      <c r="K5830" t="s">
        <v>37</v>
      </c>
      <c r="L5830" t="s">
        <v>50</v>
      </c>
      <c r="M5830" t="s">
        <v>34</v>
      </c>
      <c r="N5830" t="s">
        <v>34</v>
      </c>
      <c r="O5830" t="s">
        <v>34</v>
      </c>
      <c r="P5830" t="s">
        <v>34</v>
      </c>
      <c r="Q5830" t="s">
        <v>34</v>
      </c>
      <c r="R5830" t="s">
        <v>34</v>
      </c>
      <c r="S5830" t="s">
        <v>34</v>
      </c>
      <c r="T5830" t="s">
        <v>37</v>
      </c>
      <c r="U5830" t="s">
        <v>46</v>
      </c>
      <c r="V5830" t="s">
        <v>37</v>
      </c>
      <c r="W5830" t="s">
        <v>51</v>
      </c>
      <c r="X5830">
        <v>71.650000000000006</v>
      </c>
      <c r="Y5830">
        <v>71.650000000000006</v>
      </c>
      <c r="Z5830">
        <v>0</v>
      </c>
      <c r="AA5830">
        <v>0</v>
      </c>
      <c r="AB5830">
        <v>17.54</v>
      </c>
      <c r="AC5830">
        <v>89.19</v>
      </c>
      <c r="AD5830" t="s">
        <v>52</v>
      </c>
      <c r="AE5830" t="s">
        <v>53</v>
      </c>
      <c r="AF5830" t="s">
        <v>54</v>
      </c>
      <c r="AG5830">
        <f t="shared" si="182"/>
        <v>1</v>
      </c>
      <c r="AH5830" t="str" cm="1">
        <f t="array" ref="AH5830">_xlfn.IFS(
X5830&lt;=20, "&lt;20",
AND(X5830&gt;=20, X5830&lt;50), "20-50",
AND(X5830&gt;=50, X5830&lt;100), "50-100",
X5830&gt;=100, "&gt;100"
)</f>
        <v>50-100</v>
      </c>
      <c r="AI5830">
        <f t="shared" si="183"/>
        <v>0</v>
      </c>
      <c r="AJ5830" t="str" cm="1">
        <f t="array" ref="AJ5830">_xlfn.IFS(
C5830&lt;=20, "&lt;20",
AND(C5830&gt;=20, C5830&lt;35), "20-35",
AND(C5830&gt;=35, C5830&lt;50), "35-50",
C5830&gt;=50, "50-100"
)</f>
        <v>50-100</v>
      </c>
      <c r="AK5830" t="str" cm="1">
        <f t="array" ref="AK5830">_xlfn.IFS(
G5830&lt;6, "&lt;6",
AND(G5830&gt;=6, G5830&lt;12), "6-12",
AND(G5830&gt;=12, G5830&lt;18), "12-18",  AND(G5830&gt;=18, G5830&lt;24), "18-24", G5830&gt;=24, "24-36")</f>
        <v>24-36</v>
      </c>
    </row>
    <row r="5831" spans="1:37" x14ac:dyDescent="0.3">
      <c r="A5831" t="s">
        <v>5931</v>
      </c>
      <c r="B5831" t="s">
        <v>44</v>
      </c>
      <c r="C5831">
        <v>57</v>
      </c>
      <c r="D5831" t="s">
        <v>34</v>
      </c>
      <c r="E5831" t="s">
        <v>69</v>
      </c>
      <c r="F5831">
        <v>7</v>
      </c>
      <c r="G5831">
        <v>3</v>
      </c>
      <c r="H5831" t="s">
        <v>36</v>
      </c>
      <c r="I5831" t="s">
        <v>37</v>
      </c>
      <c r="J5831" t="s">
        <v>37</v>
      </c>
      <c r="K5831" t="s">
        <v>37</v>
      </c>
      <c r="L5831" t="s">
        <v>50</v>
      </c>
      <c r="M5831" t="s">
        <v>34</v>
      </c>
      <c r="N5831" t="s">
        <v>34</v>
      </c>
      <c r="O5831" t="s">
        <v>34</v>
      </c>
      <c r="P5831" t="s">
        <v>34</v>
      </c>
      <c r="Q5831" t="s">
        <v>34</v>
      </c>
      <c r="R5831" t="s">
        <v>37</v>
      </c>
      <c r="S5831" t="s">
        <v>37</v>
      </c>
      <c r="T5831" t="s">
        <v>37</v>
      </c>
      <c r="U5831" t="s">
        <v>46</v>
      </c>
      <c r="V5831" t="s">
        <v>37</v>
      </c>
      <c r="W5831" t="s">
        <v>51</v>
      </c>
      <c r="X5831">
        <v>84.9</v>
      </c>
      <c r="Y5831">
        <v>764.95</v>
      </c>
      <c r="Z5831">
        <v>0</v>
      </c>
      <c r="AA5831">
        <v>0</v>
      </c>
      <c r="AB5831">
        <v>232</v>
      </c>
      <c r="AC5831">
        <v>996.95</v>
      </c>
      <c r="AD5831" t="s">
        <v>52</v>
      </c>
      <c r="AE5831" t="s">
        <v>100</v>
      </c>
      <c r="AF5831" t="s">
        <v>101</v>
      </c>
      <c r="AG5831">
        <f t="shared" si="182"/>
        <v>1</v>
      </c>
      <c r="AH5831" t="str" cm="1">
        <f t="array" ref="AH5831">_xlfn.IFS(
X5831&lt;=20, "&lt;20",
AND(X5831&gt;=20, X5831&lt;50), "20-50",
AND(X5831&gt;=50, X5831&lt;100), "50-100",
X5831&gt;=100, "&gt;100"
)</f>
        <v>50-100</v>
      </c>
      <c r="AI5831">
        <f t="shared" si="183"/>
        <v>0</v>
      </c>
      <c r="AJ5831" t="str" cm="1">
        <f t="array" ref="AJ5831">_xlfn.IFS(
C5831&lt;=20, "&lt;20",
AND(C5831&gt;=20, C5831&lt;35), "20-35",
AND(C5831&gt;=35, C5831&lt;50), "35-50",
C5831&gt;=50, "50-100"
)</f>
        <v>50-100</v>
      </c>
      <c r="AK5831" t="str" cm="1">
        <f t="array" ref="AK5831">_xlfn.IFS(
G5831&lt;6, "&lt;6",
AND(G5831&gt;=6, G5831&lt;12), "6-12",
AND(G5831&gt;=12, G5831&lt;18), "12-18",  AND(G5831&gt;=18, G5831&lt;24), "18-24", G5831&gt;=24, "24-36")</f>
        <v>&lt;6</v>
      </c>
    </row>
    <row r="5832" spans="1:37" x14ac:dyDescent="0.3">
      <c r="A5832" t="s">
        <v>5932</v>
      </c>
      <c r="B5832" t="s">
        <v>44</v>
      </c>
      <c r="C5832">
        <v>39</v>
      </c>
      <c r="D5832" t="s">
        <v>34</v>
      </c>
      <c r="E5832" t="s">
        <v>136</v>
      </c>
      <c r="F5832">
        <v>14</v>
      </c>
      <c r="G5832">
        <v>11</v>
      </c>
      <c r="H5832" t="s">
        <v>36</v>
      </c>
      <c r="I5832" t="s">
        <v>37</v>
      </c>
      <c r="J5832" t="s">
        <v>37</v>
      </c>
      <c r="K5832" t="s">
        <v>37</v>
      </c>
      <c r="L5832" t="s">
        <v>38</v>
      </c>
      <c r="M5832" t="s">
        <v>37</v>
      </c>
      <c r="N5832" t="s">
        <v>34</v>
      </c>
      <c r="O5832" t="s">
        <v>34</v>
      </c>
      <c r="P5832" t="s">
        <v>37</v>
      </c>
      <c r="Q5832" t="s">
        <v>34</v>
      </c>
      <c r="R5832" t="s">
        <v>34</v>
      </c>
      <c r="S5832" t="s">
        <v>34</v>
      </c>
      <c r="T5832" t="s">
        <v>37</v>
      </c>
      <c r="U5832" t="s">
        <v>39</v>
      </c>
      <c r="V5832" t="s">
        <v>34</v>
      </c>
      <c r="W5832" t="s">
        <v>51</v>
      </c>
      <c r="X5832">
        <v>59.4</v>
      </c>
      <c r="Y5832">
        <v>1952.8</v>
      </c>
      <c r="Z5832">
        <v>0</v>
      </c>
      <c r="AA5832">
        <v>0</v>
      </c>
      <c r="AB5832">
        <v>339.24</v>
      </c>
      <c r="AC5832">
        <v>2292.04</v>
      </c>
      <c r="AD5832" t="s">
        <v>41</v>
      </c>
      <c r="AE5832" t="s">
        <v>42</v>
      </c>
      <c r="AF5832" t="s">
        <v>42</v>
      </c>
      <c r="AG5832">
        <f t="shared" si="182"/>
        <v>0</v>
      </c>
      <c r="AH5832" t="str" cm="1">
        <f t="array" ref="AH5832">_xlfn.IFS(
X5832&lt;=20, "&lt;20",
AND(X5832&gt;=20, X5832&lt;50), "20-50",
AND(X5832&gt;=50, X5832&lt;100), "50-100",
X5832&gt;=100, "&gt;100"
)</f>
        <v>50-100</v>
      </c>
      <c r="AI5832">
        <f t="shared" si="183"/>
        <v>0</v>
      </c>
      <c r="AJ5832" t="str" cm="1">
        <f t="array" ref="AJ5832">_xlfn.IFS(
C5832&lt;=20, "&lt;20",
AND(C5832&gt;=20, C5832&lt;35), "20-35",
AND(C5832&gt;=35, C5832&lt;50), "35-50",
C5832&gt;=50, "50-100"
)</f>
        <v>35-50</v>
      </c>
      <c r="AK5832" t="str" cm="1">
        <f t="array" ref="AK5832">_xlfn.IFS(
G5832&lt;6, "&lt;6",
AND(G5832&gt;=6, G5832&lt;12), "6-12",
AND(G5832&gt;=12, G5832&lt;18), "12-18",  AND(G5832&gt;=18, G5832&lt;24), "18-24", G5832&gt;=24, "24-36")</f>
        <v>6-12</v>
      </c>
    </row>
    <row r="5833" spans="1:37" x14ac:dyDescent="0.3">
      <c r="A5833" t="s">
        <v>5933</v>
      </c>
      <c r="B5833" t="s">
        <v>44</v>
      </c>
      <c r="C5833">
        <v>36</v>
      </c>
      <c r="D5833" t="s">
        <v>34</v>
      </c>
      <c r="E5833" t="s">
        <v>74</v>
      </c>
      <c r="F5833">
        <v>11</v>
      </c>
      <c r="G5833">
        <v>6</v>
      </c>
      <c r="H5833" t="s">
        <v>36</v>
      </c>
      <c r="I5833" t="s">
        <v>37</v>
      </c>
      <c r="J5833" t="s">
        <v>37</v>
      </c>
      <c r="K5833" t="s">
        <v>37</v>
      </c>
      <c r="L5833" t="s">
        <v>50</v>
      </c>
      <c r="M5833" t="s">
        <v>34</v>
      </c>
      <c r="N5833" t="s">
        <v>37</v>
      </c>
      <c r="O5833" t="s">
        <v>34</v>
      </c>
      <c r="P5833" t="s">
        <v>34</v>
      </c>
      <c r="Q5833" t="s">
        <v>37</v>
      </c>
      <c r="R5833" t="s">
        <v>37</v>
      </c>
      <c r="S5833" t="s">
        <v>37</v>
      </c>
      <c r="T5833" t="s">
        <v>37</v>
      </c>
      <c r="U5833" t="s">
        <v>46</v>
      </c>
      <c r="V5833" t="s">
        <v>37</v>
      </c>
      <c r="W5833" t="s">
        <v>51</v>
      </c>
      <c r="X5833">
        <v>100.6</v>
      </c>
      <c r="Y5833">
        <v>5611.7</v>
      </c>
      <c r="Z5833">
        <v>0</v>
      </c>
      <c r="AA5833">
        <v>0</v>
      </c>
      <c r="AB5833">
        <v>1845.09</v>
      </c>
      <c r="AC5833">
        <v>7456.79</v>
      </c>
      <c r="AD5833" t="s">
        <v>41</v>
      </c>
      <c r="AE5833" t="s">
        <v>42</v>
      </c>
      <c r="AF5833" t="s">
        <v>42</v>
      </c>
      <c r="AG5833">
        <f t="shared" si="182"/>
        <v>0</v>
      </c>
      <c r="AH5833" t="str" cm="1">
        <f t="array" ref="AH5833">_xlfn.IFS(
X5833&lt;=20, "&lt;20",
AND(X5833&gt;=20, X5833&lt;50), "20-50",
AND(X5833&gt;=50, X5833&lt;100), "50-100",
X5833&gt;=100, "&gt;100"
)</f>
        <v>&gt;100</v>
      </c>
      <c r="AI5833">
        <f t="shared" si="183"/>
        <v>0</v>
      </c>
      <c r="AJ5833" t="str" cm="1">
        <f t="array" ref="AJ5833">_xlfn.IFS(
C5833&lt;=20, "&lt;20",
AND(C5833&gt;=20, C5833&lt;35), "20-35",
AND(C5833&gt;=35, C5833&lt;50), "35-50",
C5833&gt;=50, "50-100"
)</f>
        <v>35-50</v>
      </c>
      <c r="AK5833" t="str" cm="1">
        <f t="array" ref="AK5833">_xlfn.IFS(
G5833&lt;6, "&lt;6",
AND(G5833&gt;=6, G5833&lt;12), "6-12",
AND(G5833&gt;=12, G5833&lt;18), "12-18",  AND(G5833&gt;=18, G5833&lt;24), "18-24", G5833&gt;=24, "24-36")</f>
        <v>6-12</v>
      </c>
    </row>
    <row r="5834" spans="1:37" x14ac:dyDescent="0.3">
      <c r="A5834" t="s">
        <v>5934</v>
      </c>
      <c r="B5834" t="s">
        <v>33</v>
      </c>
      <c r="C5834">
        <v>48</v>
      </c>
      <c r="D5834" t="s">
        <v>37</v>
      </c>
      <c r="E5834" t="s">
        <v>48</v>
      </c>
      <c r="F5834">
        <v>5</v>
      </c>
      <c r="G5834">
        <v>6</v>
      </c>
      <c r="H5834" t="s">
        <v>36</v>
      </c>
      <c r="I5834" t="s">
        <v>37</v>
      </c>
      <c r="J5834" t="s">
        <v>34</v>
      </c>
      <c r="K5834" t="s">
        <v>37</v>
      </c>
      <c r="L5834" t="s">
        <v>50</v>
      </c>
      <c r="M5834" t="s">
        <v>34</v>
      </c>
      <c r="N5834" t="s">
        <v>34</v>
      </c>
      <c r="O5834" t="s">
        <v>34</v>
      </c>
      <c r="P5834" t="s">
        <v>34</v>
      </c>
      <c r="Q5834" t="s">
        <v>37</v>
      </c>
      <c r="R5834" t="s">
        <v>34</v>
      </c>
      <c r="S5834" t="s">
        <v>34</v>
      </c>
      <c r="T5834" t="s">
        <v>37</v>
      </c>
      <c r="U5834" t="s">
        <v>46</v>
      </c>
      <c r="V5834" t="s">
        <v>37</v>
      </c>
      <c r="W5834" t="s">
        <v>40</v>
      </c>
      <c r="X5834">
        <v>77.95</v>
      </c>
      <c r="Y5834">
        <v>3384</v>
      </c>
      <c r="Z5834">
        <v>0</v>
      </c>
      <c r="AA5834">
        <v>0</v>
      </c>
      <c r="AB5834">
        <v>1428.84</v>
      </c>
      <c r="AC5834">
        <v>4812.84</v>
      </c>
      <c r="AD5834" t="s">
        <v>52</v>
      </c>
      <c r="AE5834" t="s">
        <v>53</v>
      </c>
      <c r="AF5834" t="s">
        <v>91</v>
      </c>
      <c r="AG5834">
        <f t="shared" si="182"/>
        <v>1</v>
      </c>
      <c r="AH5834" t="str" cm="1">
        <f t="array" ref="AH5834">_xlfn.IFS(
X5834&lt;=20, "&lt;20",
AND(X5834&gt;=20, X5834&lt;50), "20-50",
AND(X5834&gt;=50, X5834&lt;100), "50-100",
X5834&gt;=100, "&gt;100"
)</f>
        <v>50-100</v>
      </c>
      <c r="AI5834">
        <f t="shared" si="183"/>
        <v>0</v>
      </c>
      <c r="AJ5834" t="str" cm="1">
        <f t="array" ref="AJ5834">_xlfn.IFS(
C5834&lt;=20, "&lt;20",
AND(C5834&gt;=20, C5834&lt;35), "20-35",
AND(C5834&gt;=35, C5834&lt;50), "35-50",
C5834&gt;=50, "50-100"
)</f>
        <v>35-50</v>
      </c>
      <c r="AK5834" t="str" cm="1">
        <f t="array" ref="AK5834">_xlfn.IFS(
G5834&lt;6, "&lt;6",
AND(G5834&gt;=6, G5834&lt;12), "6-12",
AND(G5834&gt;=12, G5834&lt;18), "12-18",  AND(G5834&gt;=18, G5834&lt;24), "18-24", G5834&gt;=24, "24-36")</f>
        <v>6-12</v>
      </c>
    </row>
    <row r="5835" spans="1:37" x14ac:dyDescent="0.3">
      <c r="A5835" t="s">
        <v>5935</v>
      </c>
      <c r="B5835" t="s">
        <v>33</v>
      </c>
      <c r="C5835">
        <v>55</v>
      </c>
      <c r="D5835" t="s">
        <v>37</v>
      </c>
      <c r="E5835" t="s">
        <v>45</v>
      </c>
      <c r="F5835">
        <v>10</v>
      </c>
      <c r="G5835">
        <v>20</v>
      </c>
      <c r="H5835" t="s">
        <v>36</v>
      </c>
      <c r="I5835" t="s">
        <v>37</v>
      </c>
      <c r="J5835" t="s">
        <v>34</v>
      </c>
      <c r="K5835" t="s">
        <v>34</v>
      </c>
      <c r="L5835" t="s">
        <v>34</v>
      </c>
      <c r="M5835" t="s">
        <v>34</v>
      </c>
      <c r="N5835" t="s">
        <v>34</v>
      </c>
      <c r="O5835" t="s">
        <v>34</v>
      </c>
      <c r="P5835" t="s">
        <v>34</v>
      </c>
      <c r="Q5835" t="s">
        <v>34</v>
      </c>
      <c r="R5835" t="s">
        <v>34</v>
      </c>
      <c r="S5835" t="s">
        <v>34</v>
      </c>
      <c r="T5835" t="s">
        <v>34</v>
      </c>
      <c r="U5835" t="s">
        <v>46</v>
      </c>
      <c r="V5835" t="s">
        <v>34</v>
      </c>
      <c r="W5835" t="s">
        <v>40</v>
      </c>
      <c r="X5835">
        <v>20.05</v>
      </c>
      <c r="Y5835">
        <v>284.3</v>
      </c>
      <c r="Z5835">
        <v>0</v>
      </c>
      <c r="AA5835">
        <v>0</v>
      </c>
      <c r="AB5835">
        <v>568.5</v>
      </c>
      <c r="AC5835">
        <v>852.8</v>
      </c>
      <c r="AD5835" t="s">
        <v>41</v>
      </c>
      <c r="AE5835" t="s">
        <v>42</v>
      </c>
      <c r="AF5835" t="s">
        <v>42</v>
      </c>
      <c r="AG5835">
        <f t="shared" si="182"/>
        <v>0</v>
      </c>
      <c r="AH5835" t="str" cm="1">
        <f t="array" ref="AH5835">_xlfn.IFS(
X5835&lt;=20, "&lt;20",
AND(X5835&gt;=20, X5835&lt;50), "20-50",
AND(X5835&gt;=50, X5835&lt;100), "50-100",
X5835&gt;=100, "&gt;100"
)</f>
        <v>20-50</v>
      </c>
      <c r="AI5835">
        <f t="shared" si="183"/>
        <v>0</v>
      </c>
      <c r="AJ5835" t="str" cm="1">
        <f t="array" ref="AJ5835">_xlfn.IFS(
C5835&lt;=20, "&lt;20",
AND(C5835&gt;=20, C5835&lt;35), "20-35",
AND(C5835&gt;=35, C5835&lt;50), "35-50",
C5835&gt;=50, "50-100"
)</f>
        <v>50-100</v>
      </c>
      <c r="AK5835" t="str" cm="1">
        <f t="array" ref="AK5835">_xlfn.IFS(
G5835&lt;6, "&lt;6",
AND(G5835&gt;=6, G5835&lt;12), "6-12",
AND(G5835&gt;=12, G5835&lt;18), "12-18",  AND(G5835&gt;=18, G5835&lt;24), "18-24", G5835&gt;=24, "24-36")</f>
        <v>18-24</v>
      </c>
    </row>
    <row r="5836" spans="1:37" x14ac:dyDescent="0.3">
      <c r="A5836" t="s">
        <v>5936</v>
      </c>
      <c r="B5836" t="s">
        <v>44</v>
      </c>
      <c r="C5836">
        <v>44</v>
      </c>
      <c r="D5836" t="s">
        <v>37</v>
      </c>
      <c r="E5836" t="s">
        <v>114</v>
      </c>
      <c r="F5836">
        <v>4</v>
      </c>
      <c r="G5836">
        <v>23</v>
      </c>
      <c r="H5836" t="s">
        <v>49</v>
      </c>
      <c r="I5836" t="s">
        <v>37</v>
      </c>
      <c r="J5836" t="s">
        <v>34</v>
      </c>
      <c r="K5836" t="s">
        <v>34</v>
      </c>
      <c r="L5836" t="s">
        <v>34</v>
      </c>
      <c r="M5836" t="s">
        <v>34</v>
      </c>
      <c r="N5836" t="s">
        <v>34</v>
      </c>
      <c r="O5836" t="s">
        <v>34</v>
      </c>
      <c r="P5836" t="s">
        <v>34</v>
      </c>
      <c r="Q5836" t="s">
        <v>34</v>
      </c>
      <c r="R5836" t="s">
        <v>34</v>
      </c>
      <c r="S5836" t="s">
        <v>34</v>
      </c>
      <c r="T5836" t="s">
        <v>34</v>
      </c>
      <c r="U5836" t="s">
        <v>67</v>
      </c>
      <c r="V5836" t="s">
        <v>34</v>
      </c>
      <c r="W5836" t="s">
        <v>143</v>
      </c>
      <c r="X5836">
        <v>20.25</v>
      </c>
      <c r="Y5836">
        <v>174.65</v>
      </c>
      <c r="Z5836">
        <v>0</v>
      </c>
      <c r="AA5836">
        <v>0</v>
      </c>
      <c r="AB5836">
        <v>126.88</v>
      </c>
      <c r="AC5836">
        <v>301.52999999999997</v>
      </c>
      <c r="AD5836" t="s">
        <v>41</v>
      </c>
      <c r="AE5836" t="s">
        <v>42</v>
      </c>
      <c r="AF5836" t="s">
        <v>42</v>
      </c>
      <c r="AG5836">
        <f t="shared" si="182"/>
        <v>0</v>
      </c>
      <c r="AH5836" t="str" cm="1">
        <f t="array" ref="AH5836">_xlfn.IFS(
X5836&lt;=20, "&lt;20",
AND(X5836&gt;=20, X5836&lt;50), "20-50",
AND(X5836&gt;=50, X5836&lt;100), "50-100",
X5836&gt;=100, "&gt;100"
)</f>
        <v>20-50</v>
      </c>
      <c r="AI5836">
        <f t="shared" si="183"/>
        <v>0</v>
      </c>
      <c r="AJ5836" t="str" cm="1">
        <f t="array" ref="AJ5836">_xlfn.IFS(
C5836&lt;=20, "&lt;20",
AND(C5836&gt;=20, C5836&lt;35), "20-35",
AND(C5836&gt;=35, C5836&lt;50), "35-50",
C5836&gt;=50, "50-100"
)</f>
        <v>35-50</v>
      </c>
      <c r="AK5836" t="str" cm="1">
        <f t="array" ref="AK5836">_xlfn.IFS(
G5836&lt;6, "&lt;6",
AND(G5836&gt;=6, G5836&lt;12), "6-12",
AND(G5836&gt;=12, G5836&lt;18), "12-18",  AND(G5836&gt;=18, G5836&lt;24), "18-24", G5836&gt;=24, "24-36")</f>
        <v>18-24</v>
      </c>
    </row>
    <row r="5837" spans="1:37" x14ac:dyDescent="0.3">
      <c r="A5837" t="s">
        <v>5937</v>
      </c>
      <c r="B5837" t="s">
        <v>33</v>
      </c>
      <c r="C5837">
        <v>23</v>
      </c>
      <c r="D5837" t="s">
        <v>37</v>
      </c>
      <c r="E5837" t="s">
        <v>69</v>
      </c>
      <c r="F5837">
        <v>5</v>
      </c>
      <c r="G5837">
        <v>11</v>
      </c>
      <c r="H5837" t="s">
        <v>49</v>
      </c>
      <c r="I5837" t="s">
        <v>37</v>
      </c>
      <c r="J5837" t="s">
        <v>34</v>
      </c>
      <c r="K5837" t="s">
        <v>37</v>
      </c>
      <c r="L5837" t="s">
        <v>72</v>
      </c>
      <c r="M5837" t="s">
        <v>37</v>
      </c>
      <c r="N5837" t="s">
        <v>34</v>
      </c>
      <c r="O5837" t="s">
        <v>37</v>
      </c>
      <c r="P5837" t="s">
        <v>34</v>
      </c>
      <c r="Q5837" t="s">
        <v>34</v>
      </c>
      <c r="R5837" t="s">
        <v>34</v>
      </c>
      <c r="S5837" t="s">
        <v>34</v>
      </c>
      <c r="T5837" t="s">
        <v>37</v>
      </c>
      <c r="U5837" t="s">
        <v>46</v>
      </c>
      <c r="V5837" t="s">
        <v>34</v>
      </c>
      <c r="W5837" t="s">
        <v>51</v>
      </c>
      <c r="X5837">
        <v>56.75</v>
      </c>
      <c r="Y5837">
        <v>245.15</v>
      </c>
      <c r="Z5837">
        <v>0</v>
      </c>
      <c r="AA5837">
        <v>0</v>
      </c>
      <c r="AB5837">
        <v>138.76</v>
      </c>
      <c r="AC5837">
        <v>383.91</v>
      </c>
      <c r="AD5837" t="s">
        <v>41</v>
      </c>
      <c r="AE5837" t="s">
        <v>42</v>
      </c>
      <c r="AF5837" t="s">
        <v>42</v>
      </c>
      <c r="AG5837">
        <f t="shared" si="182"/>
        <v>0</v>
      </c>
      <c r="AH5837" t="str" cm="1">
        <f t="array" ref="AH5837">_xlfn.IFS(
X5837&lt;=20, "&lt;20",
AND(X5837&gt;=20, X5837&lt;50), "20-50",
AND(X5837&gt;=50, X5837&lt;100), "50-100",
X5837&gt;=100, "&gt;100"
)</f>
        <v>50-100</v>
      </c>
      <c r="AI5837">
        <f t="shared" si="183"/>
        <v>0</v>
      </c>
      <c r="AJ5837" t="str" cm="1">
        <f t="array" ref="AJ5837">_xlfn.IFS(
C5837&lt;=20, "&lt;20",
AND(C5837&gt;=20, C5837&lt;35), "20-35",
AND(C5837&gt;=35, C5837&lt;50), "35-50",
C5837&gt;=50, "50-100"
)</f>
        <v>20-35</v>
      </c>
      <c r="AK5837" t="str" cm="1">
        <f t="array" ref="AK5837">_xlfn.IFS(
G5837&lt;6, "&lt;6",
AND(G5837&gt;=6, G5837&lt;12), "6-12",
AND(G5837&gt;=12, G5837&lt;18), "12-18",  AND(G5837&gt;=18, G5837&lt;24), "18-24", G5837&gt;=24, "24-36")</f>
        <v>6-12</v>
      </c>
    </row>
    <row r="5838" spans="1:37" x14ac:dyDescent="0.3">
      <c r="A5838" t="s">
        <v>5938</v>
      </c>
      <c r="B5838" t="s">
        <v>44</v>
      </c>
      <c r="C5838">
        <v>56</v>
      </c>
      <c r="D5838" t="s">
        <v>34</v>
      </c>
      <c r="E5838" t="s">
        <v>69</v>
      </c>
      <c r="F5838">
        <v>6</v>
      </c>
      <c r="G5838">
        <v>1</v>
      </c>
      <c r="H5838" t="s">
        <v>36</v>
      </c>
      <c r="I5838" t="s">
        <v>37</v>
      </c>
      <c r="J5838" t="s">
        <v>37</v>
      </c>
      <c r="K5838" t="s">
        <v>37</v>
      </c>
      <c r="L5838" t="s">
        <v>72</v>
      </c>
      <c r="M5838" t="s">
        <v>34</v>
      </c>
      <c r="N5838" t="s">
        <v>37</v>
      </c>
      <c r="O5838" t="s">
        <v>37</v>
      </c>
      <c r="P5838" t="s">
        <v>37</v>
      </c>
      <c r="Q5838" t="s">
        <v>37</v>
      </c>
      <c r="R5838" t="s">
        <v>37</v>
      </c>
      <c r="S5838" t="s">
        <v>37</v>
      </c>
      <c r="T5838" t="s">
        <v>37</v>
      </c>
      <c r="U5838" t="s">
        <v>67</v>
      </c>
      <c r="V5838" t="s">
        <v>34</v>
      </c>
      <c r="W5838" t="s">
        <v>51</v>
      </c>
      <c r="X5838">
        <v>84.5</v>
      </c>
      <c r="Y5838">
        <v>5193.2</v>
      </c>
      <c r="Z5838">
        <v>0</v>
      </c>
      <c r="AA5838">
        <v>0</v>
      </c>
      <c r="AB5838">
        <v>375.1</v>
      </c>
      <c r="AC5838">
        <v>5568.3</v>
      </c>
      <c r="AD5838" t="s">
        <v>41</v>
      </c>
      <c r="AE5838" t="s">
        <v>42</v>
      </c>
      <c r="AF5838" t="s">
        <v>42</v>
      </c>
      <c r="AG5838">
        <f t="shared" si="182"/>
        <v>0</v>
      </c>
      <c r="AH5838" t="str" cm="1">
        <f t="array" ref="AH5838">_xlfn.IFS(
X5838&lt;=20, "&lt;20",
AND(X5838&gt;=20, X5838&lt;50), "20-50",
AND(X5838&gt;=50, X5838&lt;100), "50-100",
X5838&gt;=100, "&gt;100"
)</f>
        <v>50-100</v>
      </c>
      <c r="AI5838">
        <f t="shared" si="183"/>
        <v>0</v>
      </c>
      <c r="AJ5838" t="str" cm="1">
        <f t="array" ref="AJ5838">_xlfn.IFS(
C5838&lt;=20, "&lt;20",
AND(C5838&gt;=20, C5838&lt;35), "20-35",
AND(C5838&gt;=35, C5838&lt;50), "35-50",
C5838&gt;=50, "50-100"
)</f>
        <v>50-100</v>
      </c>
      <c r="AK5838" t="str" cm="1">
        <f t="array" ref="AK5838">_xlfn.IFS(
G5838&lt;6, "&lt;6",
AND(G5838&gt;=6, G5838&lt;12), "6-12",
AND(G5838&gt;=12, G5838&lt;18), "12-18",  AND(G5838&gt;=18, G5838&lt;24), "18-24", G5838&gt;=24, "24-36")</f>
        <v>&lt;6</v>
      </c>
    </row>
    <row r="5839" spans="1:37" x14ac:dyDescent="0.3">
      <c r="A5839" t="s">
        <v>5939</v>
      </c>
      <c r="B5839" t="s">
        <v>33</v>
      </c>
      <c r="C5839">
        <v>59</v>
      </c>
      <c r="D5839" t="s">
        <v>37</v>
      </c>
      <c r="E5839" t="s">
        <v>48</v>
      </c>
      <c r="F5839">
        <v>11</v>
      </c>
      <c r="G5839">
        <v>24</v>
      </c>
      <c r="H5839" t="s">
        <v>36</v>
      </c>
      <c r="I5839" t="s">
        <v>37</v>
      </c>
      <c r="J5839" t="s">
        <v>34</v>
      </c>
      <c r="K5839" t="s">
        <v>37</v>
      </c>
      <c r="L5839" t="s">
        <v>50</v>
      </c>
      <c r="M5839" t="s">
        <v>34</v>
      </c>
      <c r="N5839" t="s">
        <v>37</v>
      </c>
      <c r="O5839" t="s">
        <v>34</v>
      </c>
      <c r="P5839" t="s">
        <v>34</v>
      </c>
      <c r="Q5839" t="s">
        <v>37</v>
      </c>
      <c r="R5839" t="s">
        <v>37</v>
      </c>
      <c r="S5839" t="s">
        <v>37</v>
      </c>
      <c r="T5839" t="s">
        <v>37</v>
      </c>
      <c r="U5839" t="s">
        <v>46</v>
      </c>
      <c r="V5839" t="s">
        <v>37</v>
      </c>
      <c r="W5839" t="s">
        <v>51</v>
      </c>
      <c r="X5839">
        <v>95.9</v>
      </c>
      <c r="Y5839">
        <v>2448.75</v>
      </c>
      <c r="Z5839">
        <v>0</v>
      </c>
      <c r="AA5839">
        <v>0</v>
      </c>
      <c r="AB5839">
        <v>131.75</v>
      </c>
      <c r="AC5839">
        <v>2580.5</v>
      </c>
      <c r="AD5839" t="s">
        <v>52</v>
      </c>
      <c r="AE5839" t="s">
        <v>53</v>
      </c>
      <c r="AF5839" t="s">
        <v>162</v>
      </c>
      <c r="AG5839">
        <f t="shared" si="182"/>
        <v>1</v>
      </c>
      <c r="AH5839" t="str" cm="1">
        <f t="array" ref="AH5839">_xlfn.IFS(
X5839&lt;=20, "&lt;20",
AND(X5839&gt;=20, X5839&lt;50), "20-50",
AND(X5839&gt;=50, X5839&lt;100), "50-100",
X5839&gt;=100, "&gt;100"
)</f>
        <v>50-100</v>
      </c>
      <c r="AI5839">
        <f t="shared" si="183"/>
        <v>0</v>
      </c>
      <c r="AJ5839" t="str" cm="1">
        <f t="array" ref="AJ5839">_xlfn.IFS(
C5839&lt;=20, "&lt;20",
AND(C5839&gt;=20, C5839&lt;35), "20-35",
AND(C5839&gt;=35, C5839&lt;50), "35-50",
C5839&gt;=50, "50-100"
)</f>
        <v>50-100</v>
      </c>
      <c r="AK5839" t="str" cm="1">
        <f t="array" ref="AK5839">_xlfn.IFS(
G5839&lt;6, "&lt;6",
AND(G5839&gt;=6, G5839&lt;12), "6-12",
AND(G5839&gt;=12, G5839&lt;18), "12-18",  AND(G5839&gt;=18, G5839&lt;24), "18-24", G5839&gt;=24, "24-36")</f>
        <v>24-36</v>
      </c>
    </row>
    <row r="5840" spans="1:37" x14ac:dyDescent="0.3">
      <c r="A5840" t="s">
        <v>5940</v>
      </c>
      <c r="B5840" t="s">
        <v>33</v>
      </c>
      <c r="C5840">
        <v>31</v>
      </c>
      <c r="D5840" t="s">
        <v>37</v>
      </c>
      <c r="E5840" t="s">
        <v>114</v>
      </c>
      <c r="F5840">
        <v>3</v>
      </c>
      <c r="G5840">
        <v>30</v>
      </c>
      <c r="H5840" t="s">
        <v>49</v>
      </c>
      <c r="I5840" t="s">
        <v>37</v>
      </c>
      <c r="J5840" t="s">
        <v>34</v>
      </c>
      <c r="K5840" t="s">
        <v>34</v>
      </c>
      <c r="L5840" t="s">
        <v>34</v>
      </c>
      <c r="M5840" t="s">
        <v>34</v>
      </c>
      <c r="N5840" t="s">
        <v>34</v>
      </c>
      <c r="O5840" t="s">
        <v>34</v>
      </c>
      <c r="P5840" t="s">
        <v>34</v>
      </c>
      <c r="Q5840" t="s">
        <v>34</v>
      </c>
      <c r="R5840" t="s">
        <v>34</v>
      </c>
      <c r="S5840" t="s">
        <v>34</v>
      </c>
      <c r="T5840" t="s">
        <v>34</v>
      </c>
      <c r="U5840" t="s">
        <v>46</v>
      </c>
      <c r="V5840" t="s">
        <v>34</v>
      </c>
      <c r="W5840" t="s">
        <v>40</v>
      </c>
      <c r="X5840">
        <v>19.45</v>
      </c>
      <c r="Y5840">
        <v>19.45</v>
      </c>
      <c r="Z5840">
        <v>0</v>
      </c>
      <c r="AA5840">
        <v>0</v>
      </c>
      <c r="AB5840">
        <v>29.15</v>
      </c>
      <c r="AC5840">
        <v>48.6</v>
      </c>
      <c r="AD5840" t="s">
        <v>85</v>
      </c>
      <c r="AE5840" t="s">
        <v>42</v>
      </c>
      <c r="AF5840" t="s">
        <v>42</v>
      </c>
      <c r="AG5840">
        <f t="shared" si="182"/>
        <v>0</v>
      </c>
      <c r="AH5840" t="str" cm="1">
        <f t="array" ref="AH5840">_xlfn.IFS(
X5840&lt;=20, "&lt;20",
AND(X5840&gt;=20, X5840&lt;50), "20-50",
AND(X5840&gt;=50, X5840&lt;100), "50-100",
X5840&gt;=100, "&gt;100"
)</f>
        <v>&lt;20</v>
      </c>
      <c r="AI5840">
        <f t="shared" si="183"/>
        <v>1</v>
      </c>
      <c r="AJ5840" t="str" cm="1">
        <f t="array" ref="AJ5840">_xlfn.IFS(
C5840&lt;=20, "&lt;20",
AND(C5840&gt;=20, C5840&lt;35), "20-35",
AND(C5840&gt;=35, C5840&lt;50), "35-50",
C5840&gt;=50, "50-100"
)</f>
        <v>20-35</v>
      </c>
      <c r="AK5840" t="str" cm="1">
        <f t="array" ref="AK5840">_xlfn.IFS(
G5840&lt;6, "&lt;6",
AND(G5840&gt;=6, G5840&lt;12), "6-12",
AND(G5840&gt;=12, G5840&lt;18), "12-18",  AND(G5840&gt;=18, G5840&lt;24), "18-24", G5840&gt;=24, "24-36")</f>
        <v>24-36</v>
      </c>
    </row>
    <row r="5841" spans="1:37" x14ac:dyDescent="0.3">
      <c r="A5841" t="s">
        <v>5941</v>
      </c>
      <c r="B5841" t="s">
        <v>33</v>
      </c>
      <c r="C5841">
        <v>69</v>
      </c>
      <c r="D5841" t="s">
        <v>34</v>
      </c>
      <c r="E5841" t="s">
        <v>56</v>
      </c>
      <c r="F5841">
        <v>10</v>
      </c>
      <c r="G5841">
        <v>32</v>
      </c>
      <c r="H5841" t="s">
        <v>36</v>
      </c>
      <c r="I5841" t="s">
        <v>37</v>
      </c>
      <c r="J5841" t="s">
        <v>34</v>
      </c>
      <c r="K5841" t="s">
        <v>34</v>
      </c>
      <c r="L5841" t="s">
        <v>34</v>
      </c>
      <c r="M5841" t="s">
        <v>34</v>
      </c>
      <c r="N5841" t="s">
        <v>34</v>
      </c>
      <c r="O5841" t="s">
        <v>34</v>
      </c>
      <c r="P5841" t="s">
        <v>34</v>
      </c>
      <c r="Q5841" t="s">
        <v>34</v>
      </c>
      <c r="R5841" t="s">
        <v>34</v>
      </c>
      <c r="S5841" t="s">
        <v>34</v>
      </c>
      <c r="T5841" t="s">
        <v>34</v>
      </c>
      <c r="U5841" t="s">
        <v>39</v>
      </c>
      <c r="V5841" t="s">
        <v>34</v>
      </c>
      <c r="W5841" t="s">
        <v>51</v>
      </c>
      <c r="X5841">
        <v>19.5</v>
      </c>
      <c r="Y5841">
        <v>1193.55</v>
      </c>
      <c r="Z5841">
        <v>0</v>
      </c>
      <c r="AA5841">
        <v>0</v>
      </c>
      <c r="AB5841">
        <v>2389.52</v>
      </c>
      <c r="AC5841">
        <v>3583.07</v>
      </c>
      <c r="AD5841" t="s">
        <v>41</v>
      </c>
      <c r="AE5841" t="s">
        <v>42</v>
      </c>
      <c r="AF5841" t="s">
        <v>42</v>
      </c>
      <c r="AG5841">
        <f t="shared" si="182"/>
        <v>0</v>
      </c>
      <c r="AH5841" t="str" cm="1">
        <f t="array" ref="AH5841">_xlfn.IFS(
X5841&lt;=20, "&lt;20",
AND(X5841&gt;=20, X5841&lt;50), "20-50",
AND(X5841&gt;=50, X5841&lt;100), "50-100",
X5841&gt;=100, "&gt;100"
)</f>
        <v>&lt;20</v>
      </c>
      <c r="AI5841">
        <f t="shared" si="183"/>
        <v>0</v>
      </c>
      <c r="AJ5841" t="str" cm="1">
        <f t="array" ref="AJ5841">_xlfn.IFS(
C5841&lt;=20, "&lt;20",
AND(C5841&gt;=20, C5841&lt;35), "20-35",
AND(C5841&gt;=35, C5841&lt;50), "35-50",
C5841&gt;=50, "50-100"
)</f>
        <v>50-100</v>
      </c>
      <c r="AK5841" t="str" cm="1">
        <f t="array" ref="AK5841">_xlfn.IFS(
G5841&lt;6, "&lt;6",
AND(G5841&gt;=6, G5841&lt;12), "6-12",
AND(G5841&gt;=12, G5841&lt;18), "12-18",  AND(G5841&gt;=18, G5841&lt;24), "18-24", G5841&gt;=24, "24-36")</f>
        <v>24-36</v>
      </c>
    </row>
    <row r="5842" spans="1:37" x14ac:dyDescent="0.3">
      <c r="A5842" t="s">
        <v>5942</v>
      </c>
      <c r="B5842" t="s">
        <v>33</v>
      </c>
      <c r="C5842">
        <v>25</v>
      </c>
      <c r="D5842" t="s">
        <v>37</v>
      </c>
      <c r="E5842" t="s">
        <v>103</v>
      </c>
      <c r="F5842">
        <v>5</v>
      </c>
      <c r="G5842">
        <v>21</v>
      </c>
      <c r="H5842" t="s">
        <v>110</v>
      </c>
      <c r="I5842" t="s">
        <v>37</v>
      </c>
      <c r="J5842" t="s">
        <v>37</v>
      </c>
      <c r="K5842" t="s">
        <v>37</v>
      </c>
      <c r="L5842" t="s">
        <v>50</v>
      </c>
      <c r="M5842" t="s">
        <v>34</v>
      </c>
      <c r="N5842" t="s">
        <v>34</v>
      </c>
      <c r="O5842" t="s">
        <v>37</v>
      </c>
      <c r="P5842" t="s">
        <v>34</v>
      </c>
      <c r="Q5842" t="s">
        <v>37</v>
      </c>
      <c r="R5842" t="s">
        <v>37</v>
      </c>
      <c r="S5842" t="s">
        <v>37</v>
      </c>
      <c r="T5842" t="s">
        <v>34</v>
      </c>
      <c r="U5842" t="s">
        <v>46</v>
      </c>
      <c r="V5842" t="s">
        <v>37</v>
      </c>
      <c r="W5842" t="s">
        <v>51</v>
      </c>
      <c r="X5842">
        <v>100.05</v>
      </c>
      <c r="Y5842">
        <v>3480</v>
      </c>
      <c r="Z5842">
        <v>0</v>
      </c>
      <c r="AA5842">
        <v>20</v>
      </c>
      <c r="AB5842">
        <v>785.06</v>
      </c>
      <c r="AC5842">
        <v>4285.0600000000004</v>
      </c>
      <c r="AD5842" t="s">
        <v>52</v>
      </c>
      <c r="AE5842" t="s">
        <v>58</v>
      </c>
      <c r="AF5842" t="s">
        <v>387</v>
      </c>
      <c r="AG5842">
        <f t="shared" si="182"/>
        <v>1</v>
      </c>
      <c r="AH5842" t="str" cm="1">
        <f t="array" ref="AH5842">_xlfn.IFS(
X5842&lt;=20, "&lt;20",
AND(X5842&gt;=20, X5842&lt;50), "20-50",
AND(X5842&gt;=50, X5842&lt;100), "50-100",
X5842&gt;=100, "&gt;100"
)</f>
        <v>&gt;100</v>
      </c>
      <c r="AI5842">
        <f t="shared" si="183"/>
        <v>0</v>
      </c>
      <c r="AJ5842" t="str" cm="1">
        <f t="array" ref="AJ5842">_xlfn.IFS(
C5842&lt;=20, "&lt;20",
AND(C5842&gt;=20, C5842&lt;35), "20-35",
AND(C5842&gt;=35, C5842&lt;50), "35-50",
C5842&gt;=50, "50-100"
)</f>
        <v>20-35</v>
      </c>
      <c r="AK5842" t="str" cm="1">
        <f t="array" ref="AK5842">_xlfn.IFS(
G5842&lt;6, "&lt;6",
AND(G5842&gt;=6, G5842&lt;12), "6-12",
AND(G5842&gt;=12, G5842&lt;18), "12-18",  AND(G5842&gt;=18, G5842&lt;24), "18-24", G5842&gt;=24, "24-36")</f>
        <v>18-24</v>
      </c>
    </row>
    <row r="5843" spans="1:37" x14ac:dyDescent="0.3">
      <c r="A5843" t="s">
        <v>5943</v>
      </c>
      <c r="B5843" t="s">
        <v>44</v>
      </c>
      <c r="C5843">
        <v>48</v>
      </c>
      <c r="D5843" t="s">
        <v>34</v>
      </c>
      <c r="E5843" t="s">
        <v>76</v>
      </c>
      <c r="F5843">
        <v>11</v>
      </c>
      <c r="G5843">
        <v>4</v>
      </c>
      <c r="H5843" t="s">
        <v>66</v>
      </c>
      <c r="I5843" t="s">
        <v>37</v>
      </c>
      <c r="J5843" t="s">
        <v>37</v>
      </c>
      <c r="K5843" t="s">
        <v>37</v>
      </c>
      <c r="L5843" t="s">
        <v>50</v>
      </c>
      <c r="M5843" t="s">
        <v>37</v>
      </c>
      <c r="N5843" t="s">
        <v>34</v>
      </c>
      <c r="O5843" t="s">
        <v>34</v>
      </c>
      <c r="P5843" t="s">
        <v>37</v>
      </c>
      <c r="Q5843" t="s">
        <v>34</v>
      </c>
      <c r="R5843" t="s">
        <v>34</v>
      </c>
      <c r="S5843" t="s">
        <v>34</v>
      </c>
      <c r="T5843" t="s">
        <v>37</v>
      </c>
      <c r="U5843" t="s">
        <v>67</v>
      </c>
      <c r="V5843" t="s">
        <v>37</v>
      </c>
      <c r="W5843" t="s">
        <v>51</v>
      </c>
      <c r="X5843">
        <v>84.7</v>
      </c>
      <c r="Y5843">
        <v>6185.15</v>
      </c>
      <c r="Z5843">
        <v>0</v>
      </c>
      <c r="AA5843">
        <v>0</v>
      </c>
      <c r="AB5843">
        <v>610.55999999999995</v>
      </c>
      <c r="AC5843">
        <v>6795.71</v>
      </c>
      <c r="AD5843" t="s">
        <v>41</v>
      </c>
      <c r="AE5843" t="s">
        <v>42</v>
      </c>
      <c r="AF5843" t="s">
        <v>42</v>
      </c>
      <c r="AG5843">
        <f t="shared" si="182"/>
        <v>0</v>
      </c>
      <c r="AH5843" t="str" cm="1">
        <f t="array" ref="AH5843">_xlfn.IFS(
X5843&lt;=20, "&lt;20",
AND(X5843&gt;=20, X5843&lt;50), "20-50",
AND(X5843&gt;=50, X5843&lt;100), "50-100",
X5843&gt;=100, "&gt;100"
)</f>
        <v>50-100</v>
      </c>
      <c r="AI5843">
        <f t="shared" si="183"/>
        <v>0</v>
      </c>
      <c r="AJ5843" t="str" cm="1">
        <f t="array" ref="AJ5843">_xlfn.IFS(
C5843&lt;=20, "&lt;20",
AND(C5843&gt;=20, C5843&lt;35), "20-35",
AND(C5843&gt;=35, C5843&lt;50), "35-50",
C5843&gt;=50, "50-100"
)</f>
        <v>35-50</v>
      </c>
      <c r="AK5843" t="str" cm="1">
        <f t="array" ref="AK5843">_xlfn.IFS(
G5843&lt;6, "&lt;6",
AND(G5843&gt;=6, G5843&lt;12), "6-12",
AND(G5843&gt;=12, G5843&lt;18), "12-18",  AND(G5843&gt;=18, G5843&lt;24), "18-24", G5843&gt;=24, "24-36")</f>
        <v>&lt;6</v>
      </c>
    </row>
    <row r="5844" spans="1:37" x14ac:dyDescent="0.3">
      <c r="A5844" t="s">
        <v>5944</v>
      </c>
      <c r="B5844" t="s">
        <v>33</v>
      </c>
      <c r="C5844">
        <v>83</v>
      </c>
      <c r="D5844" t="s">
        <v>37</v>
      </c>
      <c r="E5844" t="s">
        <v>82</v>
      </c>
      <c r="F5844">
        <v>4</v>
      </c>
      <c r="G5844">
        <v>29</v>
      </c>
      <c r="H5844" t="s">
        <v>36</v>
      </c>
      <c r="I5844" t="s">
        <v>37</v>
      </c>
      <c r="J5844" t="s">
        <v>34</v>
      </c>
      <c r="K5844" t="s">
        <v>37</v>
      </c>
      <c r="L5844" t="s">
        <v>72</v>
      </c>
      <c r="M5844" t="s">
        <v>34</v>
      </c>
      <c r="N5844" t="s">
        <v>34</v>
      </c>
      <c r="O5844" t="s">
        <v>37</v>
      </c>
      <c r="P5844" t="s">
        <v>34</v>
      </c>
      <c r="Q5844" t="s">
        <v>37</v>
      </c>
      <c r="R5844" t="s">
        <v>34</v>
      </c>
      <c r="S5844" t="s">
        <v>34</v>
      </c>
      <c r="T5844" t="s">
        <v>37</v>
      </c>
      <c r="U5844" t="s">
        <v>46</v>
      </c>
      <c r="V5844" t="s">
        <v>37</v>
      </c>
      <c r="W5844" t="s">
        <v>51</v>
      </c>
      <c r="X5844">
        <v>60.05</v>
      </c>
      <c r="Y5844">
        <v>1236.1500000000001</v>
      </c>
      <c r="Z5844">
        <v>0</v>
      </c>
      <c r="AA5844">
        <v>0</v>
      </c>
      <c r="AB5844">
        <v>727.02</v>
      </c>
      <c r="AC5844">
        <v>1963.17</v>
      </c>
      <c r="AD5844" t="s">
        <v>52</v>
      </c>
      <c r="AE5844" t="s">
        <v>53</v>
      </c>
      <c r="AF5844" t="s">
        <v>54</v>
      </c>
      <c r="AG5844">
        <f t="shared" si="182"/>
        <v>1</v>
      </c>
      <c r="AH5844" t="str" cm="1">
        <f t="array" ref="AH5844">_xlfn.IFS(
X5844&lt;=20, "&lt;20",
AND(X5844&gt;=20, X5844&lt;50), "20-50",
AND(X5844&gt;=50, X5844&lt;100), "50-100",
X5844&gt;=100, "&gt;100"
)</f>
        <v>50-100</v>
      </c>
      <c r="AI5844">
        <f t="shared" si="183"/>
        <v>0</v>
      </c>
      <c r="AJ5844" t="str" cm="1">
        <f t="array" ref="AJ5844">_xlfn.IFS(
C5844&lt;=20, "&lt;20",
AND(C5844&gt;=20, C5844&lt;35), "20-35",
AND(C5844&gt;=35, C5844&lt;50), "35-50",
C5844&gt;=50, "50-100"
)</f>
        <v>50-100</v>
      </c>
      <c r="AK5844" t="str" cm="1">
        <f t="array" ref="AK5844">_xlfn.IFS(
G5844&lt;6, "&lt;6",
AND(G5844&gt;=6, G5844&lt;12), "6-12",
AND(G5844&gt;=12, G5844&lt;18), "12-18",  AND(G5844&gt;=18, G5844&lt;24), "18-24", G5844&gt;=24, "24-36")</f>
        <v>24-36</v>
      </c>
    </row>
    <row r="5845" spans="1:37" x14ac:dyDescent="0.3">
      <c r="A5845" t="s">
        <v>5945</v>
      </c>
      <c r="B5845" t="s">
        <v>44</v>
      </c>
      <c r="C5845">
        <v>51</v>
      </c>
      <c r="D5845" t="s">
        <v>37</v>
      </c>
      <c r="E5845" t="s">
        <v>61</v>
      </c>
      <c r="F5845">
        <v>8</v>
      </c>
      <c r="G5845">
        <v>10</v>
      </c>
      <c r="H5845" t="s">
        <v>70</v>
      </c>
      <c r="I5845" t="s">
        <v>37</v>
      </c>
      <c r="J5845" t="s">
        <v>34</v>
      </c>
      <c r="K5845" t="s">
        <v>37</v>
      </c>
      <c r="L5845" t="s">
        <v>72</v>
      </c>
      <c r="M5845" t="s">
        <v>37</v>
      </c>
      <c r="N5845" t="s">
        <v>37</v>
      </c>
      <c r="O5845" t="s">
        <v>34</v>
      </c>
      <c r="P5845" t="s">
        <v>34</v>
      </c>
      <c r="Q5845" t="s">
        <v>34</v>
      </c>
      <c r="R5845" t="s">
        <v>34</v>
      </c>
      <c r="S5845" t="s">
        <v>34</v>
      </c>
      <c r="T5845" t="s">
        <v>37</v>
      </c>
      <c r="U5845" t="s">
        <v>46</v>
      </c>
      <c r="V5845" t="s">
        <v>34</v>
      </c>
      <c r="W5845" t="s">
        <v>51</v>
      </c>
      <c r="X5845">
        <v>55.7</v>
      </c>
      <c r="Y5845">
        <v>3131.8</v>
      </c>
      <c r="Z5845">
        <v>34.159999999999997</v>
      </c>
      <c r="AA5845">
        <v>0</v>
      </c>
      <c r="AB5845">
        <v>2002.55</v>
      </c>
      <c r="AC5845">
        <v>5100.1899999999996</v>
      </c>
      <c r="AD5845" t="s">
        <v>41</v>
      </c>
      <c r="AE5845" t="s">
        <v>42</v>
      </c>
      <c r="AF5845" t="s">
        <v>42</v>
      </c>
      <c r="AG5845">
        <f t="shared" si="182"/>
        <v>0</v>
      </c>
      <c r="AH5845" t="str" cm="1">
        <f t="array" ref="AH5845">_xlfn.IFS(
X5845&lt;=20, "&lt;20",
AND(X5845&gt;=20, X5845&lt;50), "20-50",
AND(X5845&gt;=50, X5845&lt;100), "50-100",
X5845&gt;=100, "&gt;100"
)</f>
        <v>50-100</v>
      </c>
      <c r="AI5845">
        <f t="shared" si="183"/>
        <v>0</v>
      </c>
      <c r="AJ5845" t="str" cm="1">
        <f t="array" ref="AJ5845">_xlfn.IFS(
C5845&lt;=20, "&lt;20",
AND(C5845&gt;=20, C5845&lt;35), "20-35",
AND(C5845&gt;=35, C5845&lt;50), "35-50",
C5845&gt;=50, "50-100"
)</f>
        <v>50-100</v>
      </c>
      <c r="AK5845" t="str" cm="1">
        <f t="array" ref="AK5845">_xlfn.IFS(
G5845&lt;6, "&lt;6",
AND(G5845&gt;=6, G5845&lt;12), "6-12",
AND(G5845&gt;=12, G5845&lt;18), "12-18",  AND(G5845&gt;=18, G5845&lt;24), "18-24", G5845&gt;=24, "24-36")</f>
        <v>6-12</v>
      </c>
    </row>
    <row r="5846" spans="1:37" x14ac:dyDescent="0.3">
      <c r="A5846" t="s">
        <v>5946</v>
      </c>
      <c r="B5846" t="s">
        <v>33</v>
      </c>
      <c r="C5846">
        <v>62</v>
      </c>
      <c r="D5846" t="s">
        <v>34</v>
      </c>
      <c r="E5846" t="s">
        <v>64</v>
      </c>
      <c r="F5846">
        <v>7</v>
      </c>
      <c r="G5846">
        <v>32</v>
      </c>
      <c r="H5846" t="s">
        <v>70</v>
      </c>
      <c r="I5846" t="s">
        <v>37</v>
      </c>
      <c r="J5846" t="s">
        <v>37</v>
      </c>
      <c r="K5846" t="s">
        <v>37</v>
      </c>
      <c r="L5846" t="s">
        <v>38</v>
      </c>
      <c r="M5846" t="s">
        <v>37</v>
      </c>
      <c r="N5846" t="s">
        <v>37</v>
      </c>
      <c r="O5846" t="s">
        <v>34</v>
      </c>
      <c r="P5846" t="s">
        <v>34</v>
      </c>
      <c r="Q5846" t="s">
        <v>37</v>
      </c>
      <c r="R5846" t="s">
        <v>34</v>
      </c>
      <c r="S5846" t="s">
        <v>34</v>
      </c>
      <c r="T5846" t="s">
        <v>37</v>
      </c>
      <c r="U5846" t="s">
        <v>46</v>
      </c>
      <c r="V5846" t="s">
        <v>37</v>
      </c>
      <c r="W5846" t="s">
        <v>51</v>
      </c>
      <c r="X5846">
        <v>69.400000000000006</v>
      </c>
      <c r="Y5846">
        <v>3058.3</v>
      </c>
      <c r="Z5846">
        <v>0</v>
      </c>
      <c r="AA5846">
        <v>0</v>
      </c>
      <c r="AB5846">
        <v>700.14</v>
      </c>
      <c r="AC5846">
        <v>3758.44</v>
      </c>
      <c r="AD5846" t="s">
        <v>41</v>
      </c>
      <c r="AE5846" t="s">
        <v>42</v>
      </c>
      <c r="AF5846" t="s">
        <v>42</v>
      </c>
      <c r="AG5846">
        <f t="shared" si="182"/>
        <v>0</v>
      </c>
      <c r="AH5846" t="str" cm="1">
        <f t="array" ref="AH5846">_xlfn.IFS(
X5846&lt;=20, "&lt;20",
AND(X5846&gt;=20, X5846&lt;50), "20-50",
AND(X5846&gt;=50, X5846&lt;100), "50-100",
X5846&gt;=100, "&gt;100"
)</f>
        <v>50-100</v>
      </c>
      <c r="AI5846">
        <f t="shared" si="183"/>
        <v>0</v>
      </c>
      <c r="AJ5846" t="str" cm="1">
        <f t="array" ref="AJ5846">_xlfn.IFS(
C5846&lt;=20, "&lt;20",
AND(C5846&gt;=20, C5846&lt;35), "20-35",
AND(C5846&gt;=35, C5846&lt;50), "35-50",
C5846&gt;=50, "50-100"
)</f>
        <v>50-100</v>
      </c>
      <c r="AK5846" t="str" cm="1">
        <f t="array" ref="AK5846">_xlfn.IFS(
G5846&lt;6, "&lt;6",
AND(G5846&gt;=6, G5846&lt;12), "6-12",
AND(G5846&gt;=12, G5846&lt;18), "12-18",  AND(G5846&gt;=18, G5846&lt;24), "18-24", G5846&gt;=24, "24-36")</f>
        <v>24-36</v>
      </c>
    </row>
    <row r="5847" spans="1:37" x14ac:dyDescent="0.3">
      <c r="A5847" t="s">
        <v>5947</v>
      </c>
      <c r="B5847" t="s">
        <v>44</v>
      </c>
      <c r="C5847">
        <v>41</v>
      </c>
      <c r="D5847" t="s">
        <v>34</v>
      </c>
      <c r="E5847" t="s">
        <v>35</v>
      </c>
      <c r="F5847">
        <v>6</v>
      </c>
      <c r="G5847">
        <v>32</v>
      </c>
      <c r="H5847" t="s">
        <v>66</v>
      </c>
      <c r="I5847" t="s">
        <v>37</v>
      </c>
      <c r="J5847" t="s">
        <v>34</v>
      </c>
      <c r="K5847" t="s">
        <v>37</v>
      </c>
      <c r="L5847" t="s">
        <v>50</v>
      </c>
      <c r="M5847" t="s">
        <v>37</v>
      </c>
      <c r="N5847" t="s">
        <v>37</v>
      </c>
      <c r="O5847" t="s">
        <v>34</v>
      </c>
      <c r="P5847" t="s">
        <v>34</v>
      </c>
      <c r="Q5847" t="s">
        <v>37</v>
      </c>
      <c r="R5847" t="s">
        <v>37</v>
      </c>
      <c r="S5847" t="s">
        <v>37</v>
      </c>
      <c r="T5847" t="s">
        <v>37</v>
      </c>
      <c r="U5847" t="s">
        <v>39</v>
      </c>
      <c r="V5847" t="s">
        <v>37</v>
      </c>
      <c r="W5847" t="s">
        <v>40</v>
      </c>
      <c r="X5847">
        <v>100.9</v>
      </c>
      <c r="Y5847">
        <v>6733.15</v>
      </c>
      <c r="Z5847">
        <v>0</v>
      </c>
      <c r="AA5847">
        <v>0</v>
      </c>
      <c r="AB5847">
        <v>2104.4699999999998</v>
      </c>
      <c r="AC5847">
        <v>8837.6200000000008</v>
      </c>
      <c r="AD5847" t="s">
        <v>41</v>
      </c>
      <c r="AE5847" t="s">
        <v>42</v>
      </c>
      <c r="AF5847" t="s">
        <v>42</v>
      </c>
      <c r="AG5847">
        <f t="shared" si="182"/>
        <v>0</v>
      </c>
      <c r="AH5847" t="str" cm="1">
        <f t="array" ref="AH5847">_xlfn.IFS(
X5847&lt;=20, "&lt;20",
AND(X5847&gt;=20, X5847&lt;50), "20-50",
AND(X5847&gt;=50, X5847&lt;100), "50-100",
X5847&gt;=100, "&gt;100"
)</f>
        <v>&gt;100</v>
      </c>
      <c r="AI5847">
        <f t="shared" si="183"/>
        <v>0</v>
      </c>
      <c r="AJ5847" t="str" cm="1">
        <f t="array" ref="AJ5847">_xlfn.IFS(
C5847&lt;=20, "&lt;20",
AND(C5847&gt;=20, C5847&lt;35), "20-35",
AND(C5847&gt;=35, C5847&lt;50), "35-50",
C5847&gt;=50, "50-100"
)</f>
        <v>35-50</v>
      </c>
      <c r="AK5847" t="str" cm="1">
        <f t="array" ref="AK5847">_xlfn.IFS(
G5847&lt;6, "&lt;6",
AND(G5847&gt;=6, G5847&lt;12), "6-12",
AND(G5847&gt;=12, G5847&lt;18), "12-18",  AND(G5847&gt;=18, G5847&lt;24), "18-24", G5847&gt;=24, "24-36")</f>
        <v>24-36</v>
      </c>
    </row>
    <row r="5848" spans="1:37" x14ac:dyDescent="0.3">
      <c r="A5848" t="s">
        <v>5948</v>
      </c>
      <c r="B5848" t="s">
        <v>44</v>
      </c>
      <c r="C5848">
        <v>56</v>
      </c>
      <c r="D5848" t="s">
        <v>37</v>
      </c>
      <c r="E5848" t="s">
        <v>69</v>
      </c>
      <c r="F5848">
        <v>12</v>
      </c>
      <c r="G5848">
        <v>6</v>
      </c>
      <c r="H5848" t="s">
        <v>36</v>
      </c>
      <c r="I5848" t="s">
        <v>37</v>
      </c>
      <c r="J5848" t="s">
        <v>34</v>
      </c>
      <c r="K5848" t="s">
        <v>34</v>
      </c>
      <c r="L5848" t="s">
        <v>34</v>
      </c>
      <c r="M5848" t="s">
        <v>34</v>
      </c>
      <c r="N5848" t="s">
        <v>34</v>
      </c>
      <c r="O5848" t="s">
        <v>34</v>
      </c>
      <c r="P5848" t="s">
        <v>34</v>
      </c>
      <c r="Q5848" t="s">
        <v>34</v>
      </c>
      <c r="R5848" t="s">
        <v>34</v>
      </c>
      <c r="S5848" t="s">
        <v>34</v>
      </c>
      <c r="T5848" t="s">
        <v>34</v>
      </c>
      <c r="U5848" t="s">
        <v>67</v>
      </c>
      <c r="V5848" t="s">
        <v>34</v>
      </c>
      <c r="W5848" t="s">
        <v>40</v>
      </c>
      <c r="X5848">
        <v>20.65</v>
      </c>
      <c r="Y5848">
        <v>835.15</v>
      </c>
      <c r="Z5848">
        <v>0</v>
      </c>
      <c r="AA5848">
        <v>0</v>
      </c>
      <c r="AB5848">
        <v>1296.42</v>
      </c>
      <c r="AC5848">
        <v>2131.5700000000002</v>
      </c>
      <c r="AD5848" t="s">
        <v>41</v>
      </c>
      <c r="AE5848" t="s">
        <v>42</v>
      </c>
      <c r="AF5848" t="s">
        <v>42</v>
      </c>
      <c r="AG5848">
        <f t="shared" si="182"/>
        <v>0</v>
      </c>
      <c r="AH5848" t="str" cm="1">
        <f t="array" ref="AH5848">_xlfn.IFS(
X5848&lt;=20, "&lt;20",
AND(X5848&gt;=20, X5848&lt;50), "20-50",
AND(X5848&gt;=50, X5848&lt;100), "50-100",
X5848&gt;=100, "&gt;100"
)</f>
        <v>20-50</v>
      </c>
      <c r="AI5848">
        <f t="shared" si="183"/>
        <v>0</v>
      </c>
      <c r="AJ5848" t="str" cm="1">
        <f t="array" ref="AJ5848">_xlfn.IFS(
C5848&lt;=20, "&lt;20",
AND(C5848&gt;=20, C5848&lt;35), "20-35",
AND(C5848&gt;=35, C5848&lt;50), "35-50",
C5848&gt;=50, "50-100"
)</f>
        <v>50-100</v>
      </c>
      <c r="AK5848" t="str" cm="1">
        <f t="array" ref="AK5848">_xlfn.IFS(
G5848&lt;6, "&lt;6",
AND(G5848&gt;=6, G5848&lt;12), "6-12",
AND(G5848&gt;=12, G5848&lt;18), "12-18",  AND(G5848&gt;=18, G5848&lt;24), "18-24", G5848&gt;=24, "24-36")</f>
        <v>6-12</v>
      </c>
    </row>
    <row r="5849" spans="1:37" x14ac:dyDescent="0.3">
      <c r="A5849" t="s">
        <v>5949</v>
      </c>
      <c r="B5849" t="s">
        <v>44</v>
      </c>
      <c r="C5849">
        <v>20</v>
      </c>
      <c r="D5849" t="s">
        <v>34</v>
      </c>
      <c r="E5849" t="s">
        <v>114</v>
      </c>
      <c r="F5849">
        <v>14</v>
      </c>
      <c r="G5849">
        <v>1</v>
      </c>
      <c r="H5849" t="s">
        <v>110</v>
      </c>
      <c r="I5849" t="s">
        <v>37</v>
      </c>
      <c r="J5849" t="s">
        <v>37</v>
      </c>
      <c r="K5849" t="s">
        <v>37</v>
      </c>
      <c r="L5849" t="s">
        <v>50</v>
      </c>
      <c r="M5849" t="s">
        <v>37</v>
      </c>
      <c r="N5849" t="s">
        <v>37</v>
      </c>
      <c r="O5849" t="s">
        <v>34</v>
      </c>
      <c r="P5849" t="s">
        <v>34</v>
      </c>
      <c r="Q5849" t="s">
        <v>34</v>
      </c>
      <c r="R5849" t="s">
        <v>34</v>
      </c>
      <c r="S5849" t="s">
        <v>34</v>
      </c>
      <c r="T5849" t="s">
        <v>37</v>
      </c>
      <c r="U5849" t="s">
        <v>46</v>
      </c>
      <c r="V5849" t="s">
        <v>37</v>
      </c>
      <c r="W5849" t="s">
        <v>40</v>
      </c>
      <c r="X5849">
        <v>86.65</v>
      </c>
      <c r="Y5849">
        <v>2208.75</v>
      </c>
      <c r="Z5849">
        <v>0</v>
      </c>
      <c r="AA5849">
        <v>0</v>
      </c>
      <c r="AB5849">
        <v>1296.6199999999999</v>
      </c>
      <c r="AC5849">
        <v>3505.37</v>
      </c>
      <c r="AD5849" t="s">
        <v>41</v>
      </c>
      <c r="AE5849" t="s">
        <v>42</v>
      </c>
      <c r="AF5849" t="s">
        <v>42</v>
      </c>
      <c r="AG5849">
        <f t="shared" si="182"/>
        <v>0</v>
      </c>
      <c r="AH5849" t="str" cm="1">
        <f t="array" ref="AH5849">_xlfn.IFS(
X5849&lt;=20, "&lt;20",
AND(X5849&gt;=20, X5849&lt;50), "20-50",
AND(X5849&gt;=50, X5849&lt;100), "50-100",
X5849&gt;=100, "&gt;100"
)</f>
        <v>50-100</v>
      </c>
      <c r="AI5849">
        <f t="shared" si="183"/>
        <v>0</v>
      </c>
      <c r="AJ5849" t="str" cm="1">
        <f t="array" ref="AJ5849">_xlfn.IFS(
C5849&lt;=20, "&lt;20",
AND(C5849&gt;=20, C5849&lt;35), "20-35",
AND(C5849&gt;=35, C5849&lt;50), "35-50",
C5849&gt;=50, "50-100"
)</f>
        <v>&lt;20</v>
      </c>
      <c r="AK5849" t="str" cm="1">
        <f t="array" ref="AK5849">_xlfn.IFS(
G5849&lt;6, "&lt;6",
AND(G5849&gt;=6, G5849&lt;12), "6-12",
AND(G5849&gt;=12, G5849&lt;18), "12-18",  AND(G5849&gt;=18, G5849&lt;24), "18-24", G5849&gt;=24, "24-36")</f>
        <v>&lt;6</v>
      </c>
    </row>
    <row r="5850" spans="1:37" x14ac:dyDescent="0.3">
      <c r="A5850" t="s">
        <v>5950</v>
      </c>
      <c r="B5850" t="s">
        <v>44</v>
      </c>
      <c r="C5850">
        <v>52</v>
      </c>
      <c r="D5850" t="s">
        <v>37</v>
      </c>
      <c r="E5850" t="s">
        <v>103</v>
      </c>
      <c r="F5850">
        <v>1</v>
      </c>
      <c r="G5850">
        <v>18</v>
      </c>
      <c r="H5850" t="s">
        <v>49</v>
      </c>
      <c r="I5850" t="s">
        <v>37</v>
      </c>
      <c r="J5850" t="s">
        <v>37</v>
      </c>
      <c r="K5850" t="s">
        <v>37</v>
      </c>
      <c r="L5850" t="s">
        <v>72</v>
      </c>
      <c r="M5850" t="s">
        <v>34</v>
      </c>
      <c r="N5850" t="s">
        <v>34</v>
      </c>
      <c r="O5850" t="s">
        <v>37</v>
      </c>
      <c r="P5850" t="s">
        <v>34</v>
      </c>
      <c r="Q5850" t="s">
        <v>37</v>
      </c>
      <c r="R5850" t="s">
        <v>34</v>
      </c>
      <c r="S5850" t="s">
        <v>34</v>
      </c>
      <c r="T5850" t="s">
        <v>37</v>
      </c>
      <c r="U5850" t="s">
        <v>46</v>
      </c>
      <c r="V5850" t="s">
        <v>34</v>
      </c>
      <c r="W5850" t="s">
        <v>51</v>
      </c>
      <c r="X5850">
        <v>65.599999999999994</v>
      </c>
      <c r="Y5850">
        <v>250.1</v>
      </c>
      <c r="Z5850">
        <v>0</v>
      </c>
      <c r="AA5850">
        <v>0</v>
      </c>
      <c r="AB5850">
        <v>40.520000000000003</v>
      </c>
      <c r="AC5850">
        <v>290.62</v>
      </c>
      <c r="AD5850" t="s">
        <v>41</v>
      </c>
      <c r="AE5850" t="s">
        <v>42</v>
      </c>
      <c r="AF5850" t="s">
        <v>42</v>
      </c>
      <c r="AG5850">
        <f t="shared" si="182"/>
        <v>0</v>
      </c>
      <c r="AH5850" t="str" cm="1">
        <f t="array" ref="AH5850">_xlfn.IFS(
X5850&lt;=20, "&lt;20",
AND(X5850&gt;=20, X5850&lt;50), "20-50",
AND(X5850&gt;=50, X5850&lt;100), "50-100",
X5850&gt;=100, "&gt;100"
)</f>
        <v>50-100</v>
      </c>
      <c r="AI5850">
        <f t="shared" si="183"/>
        <v>0</v>
      </c>
      <c r="AJ5850" t="str" cm="1">
        <f t="array" ref="AJ5850">_xlfn.IFS(
C5850&lt;=20, "&lt;20",
AND(C5850&gt;=20, C5850&lt;35), "20-35",
AND(C5850&gt;=35, C5850&lt;50), "35-50",
C5850&gt;=50, "50-100"
)</f>
        <v>50-100</v>
      </c>
      <c r="AK5850" t="str" cm="1">
        <f t="array" ref="AK5850">_xlfn.IFS(
G5850&lt;6, "&lt;6",
AND(G5850&gt;=6, G5850&lt;12), "6-12",
AND(G5850&gt;=12, G5850&lt;18), "12-18",  AND(G5850&gt;=18, G5850&lt;24), "18-24", G5850&gt;=24, "24-36")</f>
        <v>18-24</v>
      </c>
    </row>
    <row r="5851" spans="1:37" x14ac:dyDescent="0.3">
      <c r="A5851" t="s">
        <v>5951</v>
      </c>
      <c r="B5851" t="s">
        <v>33</v>
      </c>
      <c r="C5851">
        <v>56</v>
      </c>
      <c r="D5851" t="s">
        <v>34</v>
      </c>
      <c r="E5851" t="s">
        <v>87</v>
      </c>
      <c r="F5851">
        <v>1</v>
      </c>
      <c r="G5851">
        <v>12</v>
      </c>
      <c r="H5851" t="s">
        <v>36</v>
      </c>
      <c r="I5851" t="s">
        <v>34</v>
      </c>
      <c r="J5851" t="s">
        <v>34</v>
      </c>
      <c r="K5851" t="s">
        <v>37</v>
      </c>
      <c r="L5851" t="s">
        <v>72</v>
      </c>
      <c r="M5851" t="s">
        <v>37</v>
      </c>
      <c r="N5851" t="s">
        <v>37</v>
      </c>
      <c r="O5851" t="s">
        <v>37</v>
      </c>
      <c r="P5851" t="s">
        <v>37</v>
      </c>
      <c r="Q5851" t="s">
        <v>37</v>
      </c>
      <c r="R5851" t="s">
        <v>37</v>
      </c>
      <c r="S5851" t="s">
        <v>37</v>
      </c>
      <c r="T5851" t="s">
        <v>37</v>
      </c>
      <c r="U5851" t="s">
        <v>67</v>
      </c>
      <c r="V5851" t="s">
        <v>37</v>
      </c>
      <c r="W5851" t="s">
        <v>51</v>
      </c>
      <c r="X5851">
        <v>62.5</v>
      </c>
      <c r="Y5851">
        <v>4136.3999999999996</v>
      </c>
      <c r="Z5851">
        <v>0</v>
      </c>
      <c r="AA5851">
        <v>0</v>
      </c>
      <c r="AB5851">
        <v>0</v>
      </c>
      <c r="AC5851">
        <v>4136.3999999999996</v>
      </c>
      <c r="AD5851" t="s">
        <v>41</v>
      </c>
      <c r="AE5851" t="s">
        <v>42</v>
      </c>
      <c r="AF5851" t="s">
        <v>42</v>
      </c>
      <c r="AG5851">
        <f t="shared" si="182"/>
        <v>0</v>
      </c>
      <c r="AH5851" t="str" cm="1">
        <f t="array" ref="AH5851">_xlfn.IFS(
X5851&lt;=20, "&lt;20",
AND(X5851&gt;=20, X5851&lt;50), "20-50",
AND(X5851&gt;=50, X5851&lt;100), "50-100",
X5851&gt;=100, "&gt;100"
)</f>
        <v>50-100</v>
      </c>
      <c r="AI5851">
        <f t="shared" si="183"/>
        <v>0</v>
      </c>
      <c r="AJ5851" t="str" cm="1">
        <f t="array" ref="AJ5851">_xlfn.IFS(
C5851&lt;=20, "&lt;20",
AND(C5851&gt;=20, C5851&lt;35), "20-35",
AND(C5851&gt;=35, C5851&lt;50), "35-50",
C5851&gt;=50, "50-100"
)</f>
        <v>50-100</v>
      </c>
      <c r="AK5851" t="str" cm="1">
        <f t="array" ref="AK5851">_xlfn.IFS(
G5851&lt;6, "&lt;6",
AND(G5851&gt;=6, G5851&lt;12), "6-12",
AND(G5851&gt;=12, G5851&lt;18), "12-18",  AND(G5851&gt;=18, G5851&lt;24), "18-24", G5851&gt;=24, "24-36")</f>
        <v>12-18</v>
      </c>
    </row>
    <row r="5852" spans="1:37" x14ac:dyDescent="0.3">
      <c r="A5852" t="s">
        <v>5952</v>
      </c>
      <c r="B5852" t="s">
        <v>44</v>
      </c>
      <c r="C5852">
        <v>24</v>
      </c>
      <c r="D5852" t="s">
        <v>34</v>
      </c>
      <c r="E5852" t="s">
        <v>61</v>
      </c>
      <c r="F5852">
        <v>6</v>
      </c>
      <c r="G5852">
        <v>2</v>
      </c>
      <c r="H5852" t="s">
        <v>36</v>
      </c>
      <c r="I5852" t="s">
        <v>37</v>
      </c>
      <c r="J5852" t="s">
        <v>37</v>
      </c>
      <c r="K5852" t="s">
        <v>34</v>
      </c>
      <c r="L5852" t="s">
        <v>34</v>
      </c>
      <c r="M5852" t="s">
        <v>34</v>
      </c>
      <c r="N5852" t="s">
        <v>34</v>
      </c>
      <c r="O5852" t="s">
        <v>34</v>
      </c>
      <c r="P5852" t="s">
        <v>34</v>
      </c>
      <c r="Q5852" t="s">
        <v>34</v>
      </c>
      <c r="R5852" t="s">
        <v>34</v>
      </c>
      <c r="S5852" t="s">
        <v>34</v>
      </c>
      <c r="T5852" t="s">
        <v>34</v>
      </c>
      <c r="U5852" t="s">
        <v>46</v>
      </c>
      <c r="V5852" t="s">
        <v>37</v>
      </c>
      <c r="W5852" t="s">
        <v>51</v>
      </c>
      <c r="X5852">
        <v>25.25</v>
      </c>
      <c r="Y5852">
        <v>394.85</v>
      </c>
      <c r="Z5852">
        <v>0</v>
      </c>
      <c r="AA5852">
        <v>0</v>
      </c>
      <c r="AB5852">
        <v>443.25</v>
      </c>
      <c r="AC5852">
        <v>838.1</v>
      </c>
      <c r="AD5852" t="s">
        <v>41</v>
      </c>
      <c r="AE5852" t="s">
        <v>42</v>
      </c>
      <c r="AF5852" t="s">
        <v>42</v>
      </c>
      <c r="AG5852">
        <f t="shared" si="182"/>
        <v>0</v>
      </c>
      <c r="AH5852" t="str" cm="1">
        <f t="array" ref="AH5852">_xlfn.IFS(
X5852&lt;=20, "&lt;20",
AND(X5852&gt;=20, X5852&lt;50), "20-50",
AND(X5852&gt;=50, X5852&lt;100), "50-100",
X5852&gt;=100, "&gt;100"
)</f>
        <v>20-50</v>
      </c>
      <c r="AI5852">
        <f t="shared" si="183"/>
        <v>0</v>
      </c>
      <c r="AJ5852" t="str" cm="1">
        <f t="array" ref="AJ5852">_xlfn.IFS(
C5852&lt;=20, "&lt;20",
AND(C5852&gt;=20, C5852&lt;35), "20-35",
AND(C5852&gt;=35, C5852&lt;50), "35-50",
C5852&gt;=50, "50-100"
)</f>
        <v>20-35</v>
      </c>
      <c r="AK5852" t="str" cm="1">
        <f t="array" ref="AK5852">_xlfn.IFS(
G5852&lt;6, "&lt;6",
AND(G5852&gt;=6, G5852&lt;12), "6-12",
AND(G5852&gt;=12, G5852&lt;18), "12-18",  AND(G5852&gt;=18, G5852&lt;24), "18-24", G5852&gt;=24, "24-36")</f>
        <v>&lt;6</v>
      </c>
    </row>
    <row r="5853" spans="1:37" x14ac:dyDescent="0.3">
      <c r="A5853" t="s">
        <v>5953</v>
      </c>
      <c r="B5853" t="s">
        <v>44</v>
      </c>
      <c r="C5853">
        <v>40</v>
      </c>
      <c r="D5853" t="s">
        <v>37</v>
      </c>
      <c r="E5853" t="s">
        <v>74</v>
      </c>
      <c r="F5853">
        <v>15</v>
      </c>
      <c r="G5853">
        <v>11</v>
      </c>
      <c r="H5853" t="s">
        <v>70</v>
      </c>
      <c r="I5853" t="s">
        <v>37</v>
      </c>
      <c r="J5853" t="s">
        <v>34</v>
      </c>
      <c r="K5853" t="s">
        <v>37</v>
      </c>
      <c r="L5853" t="s">
        <v>50</v>
      </c>
      <c r="M5853" t="s">
        <v>34</v>
      </c>
      <c r="N5853" t="s">
        <v>34</v>
      </c>
      <c r="O5853" t="s">
        <v>37</v>
      </c>
      <c r="P5853" t="s">
        <v>37</v>
      </c>
      <c r="Q5853" t="s">
        <v>37</v>
      </c>
      <c r="R5853" t="s">
        <v>34</v>
      </c>
      <c r="S5853" t="s">
        <v>34</v>
      </c>
      <c r="T5853" t="s">
        <v>37</v>
      </c>
      <c r="U5853" t="s">
        <v>39</v>
      </c>
      <c r="V5853" t="s">
        <v>37</v>
      </c>
      <c r="W5853" t="s">
        <v>40</v>
      </c>
      <c r="X5853">
        <v>90.05</v>
      </c>
      <c r="Y5853">
        <v>5817</v>
      </c>
      <c r="Z5853">
        <v>0</v>
      </c>
      <c r="AA5853">
        <v>0</v>
      </c>
      <c r="AB5853">
        <v>2541.42</v>
      </c>
      <c r="AC5853">
        <v>8358.42</v>
      </c>
      <c r="AD5853" t="s">
        <v>41</v>
      </c>
      <c r="AE5853" t="s">
        <v>42</v>
      </c>
      <c r="AF5853" t="s">
        <v>42</v>
      </c>
      <c r="AG5853">
        <f t="shared" si="182"/>
        <v>0</v>
      </c>
      <c r="AH5853" t="str" cm="1">
        <f t="array" ref="AH5853">_xlfn.IFS(
X5853&lt;=20, "&lt;20",
AND(X5853&gt;=20, X5853&lt;50), "20-50",
AND(X5853&gt;=50, X5853&lt;100), "50-100",
X5853&gt;=100, "&gt;100"
)</f>
        <v>50-100</v>
      </c>
      <c r="AI5853">
        <f t="shared" si="183"/>
        <v>0</v>
      </c>
      <c r="AJ5853" t="str" cm="1">
        <f t="array" ref="AJ5853">_xlfn.IFS(
C5853&lt;=20, "&lt;20",
AND(C5853&gt;=20, C5853&lt;35), "20-35",
AND(C5853&gt;=35, C5853&lt;50), "35-50",
C5853&gt;=50, "50-100"
)</f>
        <v>35-50</v>
      </c>
      <c r="AK5853" t="str" cm="1">
        <f t="array" ref="AK5853">_xlfn.IFS(
G5853&lt;6, "&lt;6",
AND(G5853&gt;=6, G5853&lt;12), "6-12",
AND(G5853&gt;=12, G5853&lt;18), "12-18",  AND(G5853&gt;=18, G5853&lt;24), "18-24", G5853&gt;=24, "24-36")</f>
        <v>6-12</v>
      </c>
    </row>
    <row r="5854" spans="1:37" x14ac:dyDescent="0.3">
      <c r="A5854" t="s">
        <v>5954</v>
      </c>
      <c r="B5854" t="s">
        <v>44</v>
      </c>
      <c r="C5854">
        <v>79</v>
      </c>
      <c r="D5854" t="s">
        <v>37</v>
      </c>
      <c r="E5854" t="s">
        <v>35</v>
      </c>
      <c r="F5854">
        <v>5</v>
      </c>
      <c r="G5854">
        <v>6</v>
      </c>
      <c r="H5854" t="s">
        <v>36</v>
      </c>
      <c r="I5854" t="s">
        <v>37</v>
      </c>
      <c r="J5854" t="s">
        <v>34</v>
      </c>
      <c r="K5854" t="s">
        <v>37</v>
      </c>
      <c r="L5854" t="s">
        <v>50</v>
      </c>
      <c r="M5854" t="s">
        <v>37</v>
      </c>
      <c r="N5854" t="s">
        <v>37</v>
      </c>
      <c r="O5854" t="s">
        <v>37</v>
      </c>
      <c r="P5854" t="s">
        <v>34</v>
      </c>
      <c r="Q5854" t="s">
        <v>34</v>
      </c>
      <c r="R5854" t="s">
        <v>34</v>
      </c>
      <c r="S5854" t="s">
        <v>34</v>
      </c>
      <c r="T5854" t="s">
        <v>37</v>
      </c>
      <c r="U5854" t="s">
        <v>39</v>
      </c>
      <c r="V5854" t="s">
        <v>37</v>
      </c>
      <c r="W5854" t="s">
        <v>40</v>
      </c>
      <c r="X5854">
        <v>82.95</v>
      </c>
      <c r="Y5854">
        <v>4903.1499999999996</v>
      </c>
      <c r="Z5854">
        <v>0</v>
      </c>
      <c r="AA5854">
        <v>0</v>
      </c>
      <c r="AB5854">
        <v>248.39</v>
      </c>
      <c r="AC5854">
        <v>5151.54</v>
      </c>
      <c r="AD5854" t="s">
        <v>41</v>
      </c>
      <c r="AE5854" t="s">
        <v>42</v>
      </c>
      <c r="AF5854" t="s">
        <v>42</v>
      </c>
      <c r="AG5854">
        <f t="shared" si="182"/>
        <v>0</v>
      </c>
      <c r="AH5854" t="str" cm="1">
        <f t="array" ref="AH5854">_xlfn.IFS(
X5854&lt;=20, "&lt;20",
AND(X5854&gt;=20, X5854&lt;50), "20-50",
AND(X5854&gt;=50, X5854&lt;100), "50-100",
X5854&gt;=100, "&gt;100"
)</f>
        <v>50-100</v>
      </c>
      <c r="AI5854">
        <f t="shared" si="183"/>
        <v>0</v>
      </c>
      <c r="AJ5854" t="str" cm="1">
        <f t="array" ref="AJ5854">_xlfn.IFS(
C5854&lt;=20, "&lt;20",
AND(C5854&gt;=20, C5854&lt;35), "20-35",
AND(C5854&gt;=35, C5854&lt;50), "35-50",
C5854&gt;=50, "50-100"
)</f>
        <v>50-100</v>
      </c>
      <c r="AK5854" t="str" cm="1">
        <f t="array" ref="AK5854">_xlfn.IFS(
G5854&lt;6, "&lt;6",
AND(G5854&gt;=6, G5854&lt;12), "6-12",
AND(G5854&gt;=12, G5854&lt;18), "12-18",  AND(G5854&gt;=18, G5854&lt;24), "18-24", G5854&gt;=24, "24-36")</f>
        <v>6-12</v>
      </c>
    </row>
    <row r="5855" spans="1:37" x14ac:dyDescent="0.3">
      <c r="A5855" t="s">
        <v>5955</v>
      </c>
      <c r="B5855" t="s">
        <v>44</v>
      </c>
      <c r="C5855">
        <v>32</v>
      </c>
      <c r="D5855" t="s">
        <v>37</v>
      </c>
      <c r="E5855" t="s">
        <v>87</v>
      </c>
      <c r="F5855">
        <v>1</v>
      </c>
      <c r="G5855">
        <v>15</v>
      </c>
      <c r="H5855" t="s">
        <v>110</v>
      </c>
      <c r="I5855" t="s">
        <v>34</v>
      </c>
      <c r="J5855" t="s">
        <v>34</v>
      </c>
      <c r="K5855" t="s">
        <v>37</v>
      </c>
      <c r="L5855" t="s">
        <v>38</v>
      </c>
      <c r="M5855" t="s">
        <v>34</v>
      </c>
      <c r="N5855" t="s">
        <v>34</v>
      </c>
      <c r="O5855" t="s">
        <v>37</v>
      </c>
      <c r="P5855" t="s">
        <v>37</v>
      </c>
      <c r="Q5855" t="s">
        <v>37</v>
      </c>
      <c r="R5855" t="s">
        <v>37</v>
      </c>
      <c r="S5855" t="s">
        <v>37</v>
      </c>
      <c r="T5855" t="s">
        <v>37</v>
      </c>
      <c r="U5855" t="s">
        <v>39</v>
      </c>
      <c r="V5855" t="s">
        <v>34</v>
      </c>
      <c r="W5855" t="s">
        <v>51</v>
      </c>
      <c r="X5855">
        <v>54.2</v>
      </c>
      <c r="Y5855">
        <v>1423.15</v>
      </c>
      <c r="Z5855">
        <v>0</v>
      </c>
      <c r="AA5855">
        <v>0</v>
      </c>
      <c r="AB5855">
        <v>0</v>
      </c>
      <c r="AC5855">
        <v>1423.15</v>
      </c>
      <c r="AD5855" t="s">
        <v>41</v>
      </c>
      <c r="AE5855" t="s">
        <v>42</v>
      </c>
      <c r="AF5855" t="s">
        <v>42</v>
      </c>
      <c r="AG5855">
        <f t="shared" si="182"/>
        <v>0</v>
      </c>
      <c r="AH5855" t="str" cm="1">
        <f t="array" ref="AH5855">_xlfn.IFS(
X5855&lt;=20, "&lt;20",
AND(X5855&gt;=20, X5855&lt;50), "20-50",
AND(X5855&gt;=50, X5855&lt;100), "50-100",
X5855&gt;=100, "&gt;100"
)</f>
        <v>50-100</v>
      </c>
      <c r="AI5855">
        <f t="shared" si="183"/>
        <v>0</v>
      </c>
      <c r="AJ5855" t="str" cm="1">
        <f t="array" ref="AJ5855">_xlfn.IFS(
C5855&lt;=20, "&lt;20",
AND(C5855&gt;=20, C5855&lt;35), "20-35",
AND(C5855&gt;=35, C5855&lt;50), "35-50",
C5855&gt;=50, "50-100"
)</f>
        <v>20-35</v>
      </c>
      <c r="AK5855" t="str" cm="1">
        <f t="array" ref="AK5855">_xlfn.IFS(
G5855&lt;6, "&lt;6",
AND(G5855&gt;=6, G5855&lt;12), "6-12",
AND(G5855&gt;=12, G5855&lt;18), "12-18",  AND(G5855&gt;=18, G5855&lt;24), "18-24", G5855&gt;=24, "24-36")</f>
        <v>12-18</v>
      </c>
    </row>
    <row r="5856" spans="1:37" x14ac:dyDescent="0.3">
      <c r="A5856" t="s">
        <v>5956</v>
      </c>
      <c r="B5856" t="s">
        <v>44</v>
      </c>
      <c r="C5856">
        <v>28</v>
      </c>
      <c r="D5856" t="s">
        <v>34</v>
      </c>
      <c r="E5856" t="s">
        <v>114</v>
      </c>
      <c r="F5856">
        <v>0</v>
      </c>
      <c r="G5856">
        <v>17</v>
      </c>
      <c r="H5856" t="s">
        <v>36</v>
      </c>
      <c r="I5856" t="s">
        <v>37</v>
      </c>
      <c r="J5856" t="s">
        <v>34</v>
      </c>
      <c r="K5856" t="s">
        <v>34</v>
      </c>
      <c r="L5856" t="s">
        <v>34</v>
      </c>
      <c r="M5856" t="s">
        <v>34</v>
      </c>
      <c r="N5856" t="s">
        <v>34</v>
      </c>
      <c r="O5856" t="s">
        <v>34</v>
      </c>
      <c r="P5856" t="s">
        <v>34</v>
      </c>
      <c r="Q5856" t="s">
        <v>34</v>
      </c>
      <c r="R5856" t="s">
        <v>34</v>
      </c>
      <c r="S5856" t="s">
        <v>34</v>
      </c>
      <c r="T5856" t="s">
        <v>34</v>
      </c>
      <c r="U5856" t="s">
        <v>46</v>
      </c>
      <c r="V5856" t="s">
        <v>34</v>
      </c>
      <c r="W5856" t="s">
        <v>40</v>
      </c>
      <c r="X5856">
        <v>19.399999999999999</v>
      </c>
      <c r="Y5856">
        <v>93.4</v>
      </c>
      <c r="Z5856">
        <v>0</v>
      </c>
      <c r="AA5856">
        <v>0</v>
      </c>
      <c r="AB5856">
        <v>90.16</v>
      </c>
      <c r="AC5856">
        <v>183.56</v>
      </c>
      <c r="AD5856" t="s">
        <v>41</v>
      </c>
      <c r="AE5856" t="s">
        <v>42</v>
      </c>
      <c r="AF5856" t="s">
        <v>42</v>
      </c>
      <c r="AG5856">
        <f t="shared" si="182"/>
        <v>0</v>
      </c>
      <c r="AH5856" t="str" cm="1">
        <f t="array" ref="AH5856">_xlfn.IFS(
X5856&lt;=20, "&lt;20",
AND(X5856&gt;=20, X5856&lt;50), "20-50",
AND(X5856&gt;=50, X5856&lt;100), "50-100",
X5856&gt;=100, "&gt;100"
)</f>
        <v>&lt;20</v>
      </c>
      <c r="AI5856">
        <f t="shared" si="183"/>
        <v>0</v>
      </c>
      <c r="AJ5856" t="str" cm="1">
        <f t="array" ref="AJ5856">_xlfn.IFS(
C5856&lt;=20, "&lt;20",
AND(C5856&gt;=20, C5856&lt;35), "20-35",
AND(C5856&gt;=35, C5856&lt;50), "35-50",
C5856&gt;=50, "50-100"
)</f>
        <v>20-35</v>
      </c>
      <c r="AK5856" t="str" cm="1">
        <f t="array" ref="AK5856">_xlfn.IFS(
G5856&lt;6, "&lt;6",
AND(G5856&gt;=6, G5856&lt;12), "6-12",
AND(G5856&gt;=12, G5856&lt;18), "12-18",  AND(G5856&gt;=18, G5856&lt;24), "18-24", G5856&gt;=24, "24-36")</f>
        <v>12-18</v>
      </c>
    </row>
    <row r="5857" spans="1:37" x14ac:dyDescent="0.3">
      <c r="A5857" t="s">
        <v>5957</v>
      </c>
      <c r="B5857" t="s">
        <v>33</v>
      </c>
      <c r="C5857">
        <v>29</v>
      </c>
      <c r="D5857" t="s">
        <v>34</v>
      </c>
      <c r="E5857" t="s">
        <v>69</v>
      </c>
      <c r="F5857">
        <v>0</v>
      </c>
      <c r="G5857">
        <v>7</v>
      </c>
      <c r="H5857" t="s">
        <v>36</v>
      </c>
      <c r="I5857" t="s">
        <v>37</v>
      </c>
      <c r="J5857" t="s">
        <v>34</v>
      </c>
      <c r="K5857" t="s">
        <v>37</v>
      </c>
      <c r="L5857" t="s">
        <v>50</v>
      </c>
      <c r="M5857" t="s">
        <v>34</v>
      </c>
      <c r="N5857" t="s">
        <v>37</v>
      </c>
      <c r="O5857" t="s">
        <v>34</v>
      </c>
      <c r="P5857" t="s">
        <v>34</v>
      </c>
      <c r="Q5857" t="s">
        <v>37</v>
      </c>
      <c r="R5857" t="s">
        <v>37</v>
      </c>
      <c r="S5857" t="s">
        <v>37</v>
      </c>
      <c r="T5857" t="s">
        <v>37</v>
      </c>
      <c r="U5857" t="s">
        <v>46</v>
      </c>
      <c r="V5857" t="s">
        <v>34</v>
      </c>
      <c r="W5857" t="s">
        <v>51</v>
      </c>
      <c r="X5857">
        <v>95.65</v>
      </c>
      <c r="Y5857">
        <v>167.3</v>
      </c>
      <c r="Z5857">
        <v>0</v>
      </c>
      <c r="AA5857">
        <v>0</v>
      </c>
      <c r="AB5857">
        <v>33.520000000000003</v>
      </c>
      <c r="AC5857">
        <v>200.82</v>
      </c>
      <c r="AD5857" t="s">
        <v>52</v>
      </c>
      <c r="AE5857" t="s">
        <v>58</v>
      </c>
      <c r="AF5857" t="s">
        <v>88</v>
      </c>
      <c r="AG5857">
        <f t="shared" si="182"/>
        <v>1</v>
      </c>
      <c r="AH5857" t="str" cm="1">
        <f t="array" ref="AH5857">_xlfn.IFS(
X5857&lt;=20, "&lt;20",
AND(X5857&gt;=20, X5857&lt;50), "20-50",
AND(X5857&gt;=50, X5857&lt;100), "50-100",
X5857&gt;=100, "&gt;100"
)</f>
        <v>50-100</v>
      </c>
      <c r="AI5857">
        <f t="shared" si="183"/>
        <v>0</v>
      </c>
      <c r="AJ5857" t="str" cm="1">
        <f t="array" ref="AJ5857">_xlfn.IFS(
C5857&lt;=20, "&lt;20",
AND(C5857&gt;=20, C5857&lt;35), "20-35",
AND(C5857&gt;=35, C5857&lt;50), "35-50",
C5857&gt;=50, "50-100"
)</f>
        <v>20-35</v>
      </c>
      <c r="AK5857" t="str" cm="1">
        <f t="array" ref="AK5857">_xlfn.IFS(
G5857&lt;6, "&lt;6",
AND(G5857&gt;=6, G5857&lt;12), "6-12",
AND(G5857&gt;=12, G5857&lt;18), "12-18",  AND(G5857&gt;=18, G5857&lt;24), "18-24", G5857&gt;=24, "24-36")</f>
        <v>6-12</v>
      </c>
    </row>
    <row r="5858" spans="1:37" x14ac:dyDescent="0.3">
      <c r="A5858" t="s">
        <v>5958</v>
      </c>
      <c r="B5858" t="s">
        <v>44</v>
      </c>
      <c r="C5858">
        <v>47</v>
      </c>
      <c r="D5858" t="s">
        <v>34</v>
      </c>
      <c r="E5858" t="s">
        <v>164</v>
      </c>
      <c r="F5858">
        <v>5</v>
      </c>
      <c r="G5858">
        <v>1</v>
      </c>
      <c r="H5858" t="s">
        <v>36</v>
      </c>
      <c r="I5858" t="s">
        <v>37</v>
      </c>
      <c r="J5858" t="s">
        <v>37</v>
      </c>
      <c r="K5858" t="s">
        <v>37</v>
      </c>
      <c r="L5858" t="s">
        <v>72</v>
      </c>
      <c r="M5858" t="s">
        <v>37</v>
      </c>
      <c r="N5858" t="s">
        <v>37</v>
      </c>
      <c r="O5858" t="s">
        <v>37</v>
      </c>
      <c r="P5858" t="s">
        <v>37</v>
      </c>
      <c r="Q5858" t="s">
        <v>37</v>
      </c>
      <c r="R5858" t="s">
        <v>37</v>
      </c>
      <c r="S5858" t="s">
        <v>37</v>
      </c>
      <c r="T5858" t="s">
        <v>37</v>
      </c>
      <c r="U5858" t="s">
        <v>67</v>
      </c>
      <c r="V5858" t="s">
        <v>34</v>
      </c>
      <c r="W5858" t="s">
        <v>40</v>
      </c>
      <c r="X5858">
        <v>90.65</v>
      </c>
      <c r="Y5858">
        <v>6322.1</v>
      </c>
      <c r="Z5858">
        <v>0</v>
      </c>
      <c r="AA5858">
        <v>0</v>
      </c>
      <c r="AB5858">
        <v>3272.67</v>
      </c>
      <c r="AC5858">
        <v>9594.77</v>
      </c>
      <c r="AD5858" t="s">
        <v>41</v>
      </c>
      <c r="AE5858" t="s">
        <v>42</v>
      </c>
      <c r="AF5858" t="s">
        <v>42</v>
      </c>
      <c r="AG5858">
        <f t="shared" si="182"/>
        <v>0</v>
      </c>
      <c r="AH5858" t="str" cm="1">
        <f t="array" ref="AH5858">_xlfn.IFS(
X5858&lt;=20, "&lt;20",
AND(X5858&gt;=20, X5858&lt;50), "20-50",
AND(X5858&gt;=50, X5858&lt;100), "50-100",
X5858&gt;=100, "&gt;100"
)</f>
        <v>50-100</v>
      </c>
      <c r="AI5858">
        <f t="shared" si="183"/>
        <v>0</v>
      </c>
      <c r="AJ5858" t="str" cm="1">
        <f t="array" ref="AJ5858">_xlfn.IFS(
C5858&lt;=20, "&lt;20",
AND(C5858&gt;=20, C5858&lt;35), "20-35",
AND(C5858&gt;=35, C5858&lt;50), "35-50",
C5858&gt;=50, "50-100"
)</f>
        <v>35-50</v>
      </c>
      <c r="AK5858" t="str" cm="1">
        <f t="array" ref="AK5858">_xlfn.IFS(
G5858&lt;6, "&lt;6",
AND(G5858&gt;=6, G5858&lt;12), "6-12",
AND(G5858&gt;=12, G5858&lt;18), "12-18",  AND(G5858&gt;=18, G5858&lt;24), "18-24", G5858&gt;=24, "24-36")</f>
        <v>&lt;6</v>
      </c>
    </row>
    <row r="5859" spans="1:37" x14ac:dyDescent="0.3">
      <c r="A5859" t="s">
        <v>5959</v>
      </c>
      <c r="B5859" t="s">
        <v>44</v>
      </c>
      <c r="C5859">
        <v>80</v>
      </c>
      <c r="D5859" t="s">
        <v>34</v>
      </c>
      <c r="E5859" t="s">
        <v>45</v>
      </c>
      <c r="F5859">
        <v>8</v>
      </c>
      <c r="G5859">
        <v>31</v>
      </c>
      <c r="H5859" t="s">
        <v>36</v>
      </c>
      <c r="I5859" t="s">
        <v>37</v>
      </c>
      <c r="J5859" t="s">
        <v>34</v>
      </c>
      <c r="K5859" t="s">
        <v>37</v>
      </c>
      <c r="L5859" t="s">
        <v>50</v>
      </c>
      <c r="M5859" t="s">
        <v>34</v>
      </c>
      <c r="N5859" t="s">
        <v>34</v>
      </c>
      <c r="O5859" t="s">
        <v>34</v>
      </c>
      <c r="P5859" t="s">
        <v>34</v>
      </c>
      <c r="Q5859" t="s">
        <v>37</v>
      </c>
      <c r="R5859" t="s">
        <v>37</v>
      </c>
      <c r="S5859" t="s">
        <v>34</v>
      </c>
      <c r="T5859" t="s">
        <v>37</v>
      </c>
      <c r="U5859" t="s">
        <v>46</v>
      </c>
      <c r="V5859" t="s">
        <v>37</v>
      </c>
      <c r="W5859" t="s">
        <v>51</v>
      </c>
      <c r="X5859">
        <v>91.4</v>
      </c>
      <c r="Y5859">
        <v>449.75</v>
      </c>
      <c r="Z5859">
        <v>0</v>
      </c>
      <c r="AA5859">
        <v>0</v>
      </c>
      <c r="AB5859">
        <v>22.95</v>
      </c>
      <c r="AC5859">
        <v>472.7</v>
      </c>
      <c r="AD5859" t="s">
        <v>52</v>
      </c>
      <c r="AE5859" t="s">
        <v>58</v>
      </c>
      <c r="AF5859" t="s">
        <v>62</v>
      </c>
      <c r="AG5859">
        <f t="shared" si="182"/>
        <v>1</v>
      </c>
      <c r="AH5859" t="str" cm="1">
        <f t="array" ref="AH5859">_xlfn.IFS(
X5859&lt;=20, "&lt;20",
AND(X5859&gt;=20, X5859&lt;50), "20-50",
AND(X5859&gt;=50, X5859&lt;100), "50-100",
X5859&gt;=100, "&gt;100"
)</f>
        <v>50-100</v>
      </c>
      <c r="AI5859">
        <f t="shared" si="183"/>
        <v>0</v>
      </c>
      <c r="AJ5859" t="str" cm="1">
        <f t="array" ref="AJ5859">_xlfn.IFS(
C5859&lt;=20, "&lt;20",
AND(C5859&gt;=20, C5859&lt;35), "20-35",
AND(C5859&gt;=35, C5859&lt;50), "35-50",
C5859&gt;=50, "50-100"
)</f>
        <v>50-100</v>
      </c>
      <c r="AK5859" t="str" cm="1">
        <f t="array" ref="AK5859">_xlfn.IFS(
G5859&lt;6, "&lt;6",
AND(G5859&gt;=6, G5859&lt;12), "6-12",
AND(G5859&gt;=12, G5859&lt;18), "12-18",  AND(G5859&gt;=18, G5859&lt;24), "18-24", G5859&gt;=24, "24-36")</f>
        <v>24-36</v>
      </c>
    </row>
    <row r="5860" spans="1:37" x14ac:dyDescent="0.3">
      <c r="A5860" t="s">
        <v>5960</v>
      </c>
      <c r="B5860" t="s">
        <v>44</v>
      </c>
      <c r="C5860">
        <v>51</v>
      </c>
      <c r="D5860" t="s">
        <v>37</v>
      </c>
      <c r="E5860" t="s">
        <v>164</v>
      </c>
      <c r="F5860">
        <v>8</v>
      </c>
      <c r="G5860">
        <v>2</v>
      </c>
      <c r="H5860" t="s">
        <v>66</v>
      </c>
      <c r="I5860" t="s">
        <v>37</v>
      </c>
      <c r="J5860" t="s">
        <v>34</v>
      </c>
      <c r="K5860" t="s">
        <v>37</v>
      </c>
      <c r="L5860" t="s">
        <v>72</v>
      </c>
      <c r="M5860" t="s">
        <v>34</v>
      </c>
      <c r="N5860" t="s">
        <v>37</v>
      </c>
      <c r="O5860" t="s">
        <v>37</v>
      </c>
      <c r="P5860" t="s">
        <v>37</v>
      </c>
      <c r="Q5860" t="s">
        <v>37</v>
      </c>
      <c r="R5860" t="s">
        <v>37</v>
      </c>
      <c r="S5860" t="s">
        <v>37</v>
      </c>
      <c r="T5860" t="s">
        <v>37</v>
      </c>
      <c r="U5860" t="s">
        <v>67</v>
      </c>
      <c r="V5860" t="s">
        <v>37</v>
      </c>
      <c r="W5860" t="s">
        <v>40</v>
      </c>
      <c r="X5860">
        <v>79.5</v>
      </c>
      <c r="Y5860">
        <v>5196.1000000000004</v>
      </c>
      <c r="Z5860">
        <v>0</v>
      </c>
      <c r="AA5860">
        <v>0</v>
      </c>
      <c r="AB5860">
        <v>823.68</v>
      </c>
      <c r="AC5860">
        <v>6019.78</v>
      </c>
      <c r="AD5860" t="s">
        <v>41</v>
      </c>
      <c r="AE5860" t="s">
        <v>42</v>
      </c>
      <c r="AF5860" t="s">
        <v>42</v>
      </c>
      <c r="AG5860">
        <f t="shared" si="182"/>
        <v>0</v>
      </c>
      <c r="AH5860" t="str" cm="1">
        <f t="array" ref="AH5860">_xlfn.IFS(
X5860&lt;=20, "&lt;20",
AND(X5860&gt;=20, X5860&lt;50), "20-50",
AND(X5860&gt;=50, X5860&lt;100), "50-100",
X5860&gt;=100, "&gt;100"
)</f>
        <v>50-100</v>
      </c>
      <c r="AI5860">
        <f t="shared" si="183"/>
        <v>0</v>
      </c>
      <c r="AJ5860" t="str" cm="1">
        <f t="array" ref="AJ5860">_xlfn.IFS(
C5860&lt;=20, "&lt;20",
AND(C5860&gt;=20, C5860&lt;35), "20-35",
AND(C5860&gt;=35, C5860&lt;50), "35-50",
C5860&gt;=50, "50-100"
)</f>
        <v>50-100</v>
      </c>
      <c r="AK5860" t="str" cm="1">
        <f t="array" ref="AK5860">_xlfn.IFS(
G5860&lt;6, "&lt;6",
AND(G5860&gt;=6, G5860&lt;12), "6-12",
AND(G5860&gt;=12, G5860&lt;18), "12-18",  AND(G5860&gt;=18, G5860&lt;24), "18-24", G5860&gt;=24, "24-36")</f>
        <v>&lt;6</v>
      </c>
    </row>
    <row r="5861" spans="1:37" x14ac:dyDescent="0.3">
      <c r="A5861" t="s">
        <v>5961</v>
      </c>
      <c r="B5861" t="s">
        <v>33</v>
      </c>
      <c r="C5861">
        <v>49</v>
      </c>
      <c r="D5861" t="s">
        <v>37</v>
      </c>
      <c r="E5861" t="s">
        <v>56</v>
      </c>
      <c r="F5861">
        <v>1</v>
      </c>
      <c r="G5861">
        <v>35</v>
      </c>
      <c r="H5861" t="s">
        <v>36</v>
      </c>
      <c r="I5861" t="s">
        <v>37</v>
      </c>
      <c r="J5861" t="s">
        <v>34</v>
      </c>
      <c r="K5861" t="s">
        <v>37</v>
      </c>
      <c r="L5861" t="s">
        <v>50</v>
      </c>
      <c r="M5861" t="s">
        <v>34</v>
      </c>
      <c r="N5861" t="s">
        <v>37</v>
      </c>
      <c r="O5861" t="s">
        <v>34</v>
      </c>
      <c r="P5861" t="s">
        <v>34</v>
      </c>
      <c r="Q5861" t="s">
        <v>34</v>
      </c>
      <c r="R5861" t="s">
        <v>37</v>
      </c>
      <c r="S5861" t="s">
        <v>37</v>
      </c>
      <c r="T5861" t="s">
        <v>37</v>
      </c>
      <c r="U5861" t="s">
        <v>46</v>
      </c>
      <c r="V5861" t="s">
        <v>37</v>
      </c>
      <c r="W5861" t="s">
        <v>40</v>
      </c>
      <c r="X5861">
        <v>83.55</v>
      </c>
      <c r="Y5861">
        <v>477.55</v>
      </c>
      <c r="Z5861">
        <v>0</v>
      </c>
      <c r="AA5861">
        <v>0</v>
      </c>
      <c r="AB5861">
        <v>161.46</v>
      </c>
      <c r="AC5861">
        <v>639.01</v>
      </c>
      <c r="AD5861" t="s">
        <v>52</v>
      </c>
      <c r="AE5861" t="s">
        <v>58</v>
      </c>
      <c r="AF5861" t="s">
        <v>59</v>
      </c>
      <c r="AG5861">
        <f t="shared" si="182"/>
        <v>1</v>
      </c>
      <c r="AH5861" t="str" cm="1">
        <f t="array" ref="AH5861">_xlfn.IFS(
X5861&lt;=20, "&lt;20",
AND(X5861&gt;=20, X5861&lt;50), "20-50",
AND(X5861&gt;=50, X5861&lt;100), "50-100",
X5861&gt;=100, "&gt;100"
)</f>
        <v>50-100</v>
      </c>
      <c r="AI5861">
        <f t="shared" si="183"/>
        <v>0</v>
      </c>
      <c r="AJ5861" t="str" cm="1">
        <f t="array" ref="AJ5861">_xlfn.IFS(
C5861&lt;=20, "&lt;20",
AND(C5861&gt;=20, C5861&lt;35), "20-35",
AND(C5861&gt;=35, C5861&lt;50), "35-50",
C5861&gt;=50, "50-100"
)</f>
        <v>35-50</v>
      </c>
      <c r="AK5861" t="str" cm="1">
        <f t="array" ref="AK5861">_xlfn.IFS(
G5861&lt;6, "&lt;6",
AND(G5861&gt;=6, G5861&lt;12), "6-12",
AND(G5861&gt;=12, G5861&lt;18), "12-18",  AND(G5861&gt;=18, G5861&lt;24), "18-24", G5861&gt;=24, "24-36")</f>
        <v>24-36</v>
      </c>
    </row>
    <row r="5862" spans="1:37" x14ac:dyDescent="0.3">
      <c r="A5862" t="s">
        <v>5962</v>
      </c>
      <c r="B5862" t="s">
        <v>33</v>
      </c>
      <c r="C5862">
        <v>34</v>
      </c>
      <c r="D5862" t="s">
        <v>37</v>
      </c>
      <c r="E5862" t="s">
        <v>69</v>
      </c>
      <c r="F5862">
        <v>6</v>
      </c>
      <c r="G5862">
        <v>25</v>
      </c>
      <c r="H5862" t="s">
        <v>36</v>
      </c>
      <c r="I5862" t="s">
        <v>37</v>
      </c>
      <c r="J5862" t="s">
        <v>37</v>
      </c>
      <c r="K5862" t="s">
        <v>37</v>
      </c>
      <c r="L5862" t="s">
        <v>50</v>
      </c>
      <c r="M5862" t="s">
        <v>34</v>
      </c>
      <c r="N5862" t="s">
        <v>34</v>
      </c>
      <c r="O5862" t="s">
        <v>34</v>
      </c>
      <c r="P5862" t="s">
        <v>34</v>
      </c>
      <c r="Q5862" t="s">
        <v>37</v>
      </c>
      <c r="R5862" t="s">
        <v>37</v>
      </c>
      <c r="S5862" t="s">
        <v>37</v>
      </c>
      <c r="T5862" t="s">
        <v>37</v>
      </c>
      <c r="U5862" t="s">
        <v>39</v>
      </c>
      <c r="V5862" t="s">
        <v>34</v>
      </c>
      <c r="W5862" t="s">
        <v>51</v>
      </c>
      <c r="X5862">
        <v>92.2</v>
      </c>
      <c r="Y5862">
        <v>2568.15</v>
      </c>
      <c r="Z5862">
        <v>0</v>
      </c>
      <c r="AA5862">
        <v>0</v>
      </c>
      <c r="AB5862">
        <v>369.32</v>
      </c>
      <c r="AC5862">
        <v>2937.47</v>
      </c>
      <c r="AD5862" t="s">
        <v>41</v>
      </c>
      <c r="AE5862" t="s">
        <v>42</v>
      </c>
      <c r="AF5862" t="s">
        <v>42</v>
      </c>
      <c r="AG5862">
        <f t="shared" si="182"/>
        <v>0</v>
      </c>
      <c r="AH5862" t="str" cm="1">
        <f t="array" ref="AH5862">_xlfn.IFS(
X5862&lt;=20, "&lt;20",
AND(X5862&gt;=20, X5862&lt;50), "20-50",
AND(X5862&gt;=50, X5862&lt;100), "50-100",
X5862&gt;=100, "&gt;100"
)</f>
        <v>50-100</v>
      </c>
      <c r="AI5862">
        <f t="shared" si="183"/>
        <v>0</v>
      </c>
      <c r="AJ5862" t="str" cm="1">
        <f t="array" ref="AJ5862">_xlfn.IFS(
C5862&lt;=20, "&lt;20",
AND(C5862&gt;=20, C5862&lt;35), "20-35",
AND(C5862&gt;=35, C5862&lt;50), "35-50",
C5862&gt;=50, "50-100"
)</f>
        <v>20-35</v>
      </c>
      <c r="AK5862" t="str" cm="1">
        <f t="array" ref="AK5862">_xlfn.IFS(
G5862&lt;6, "&lt;6",
AND(G5862&gt;=6, G5862&lt;12), "6-12",
AND(G5862&gt;=12, G5862&lt;18), "12-18",  AND(G5862&gt;=18, G5862&lt;24), "18-24", G5862&gt;=24, "24-36")</f>
        <v>24-36</v>
      </c>
    </row>
    <row r="5863" spans="1:37" x14ac:dyDescent="0.3">
      <c r="A5863" t="s">
        <v>5963</v>
      </c>
      <c r="B5863" t="s">
        <v>44</v>
      </c>
      <c r="C5863">
        <v>70</v>
      </c>
      <c r="D5863" t="s">
        <v>37</v>
      </c>
      <c r="E5863" t="s">
        <v>158</v>
      </c>
      <c r="F5863">
        <v>2</v>
      </c>
      <c r="G5863">
        <v>11</v>
      </c>
      <c r="H5863" t="s">
        <v>36</v>
      </c>
      <c r="I5863" t="s">
        <v>37</v>
      </c>
      <c r="J5863" t="s">
        <v>34</v>
      </c>
      <c r="K5863" t="s">
        <v>37</v>
      </c>
      <c r="L5863" t="s">
        <v>50</v>
      </c>
      <c r="M5863" t="s">
        <v>34</v>
      </c>
      <c r="N5863" t="s">
        <v>37</v>
      </c>
      <c r="O5863" t="s">
        <v>37</v>
      </c>
      <c r="P5863" t="s">
        <v>37</v>
      </c>
      <c r="Q5863" t="s">
        <v>37</v>
      </c>
      <c r="R5863" t="s">
        <v>34</v>
      </c>
      <c r="S5863" t="s">
        <v>34</v>
      </c>
      <c r="T5863" t="s">
        <v>37</v>
      </c>
      <c r="U5863" t="s">
        <v>46</v>
      </c>
      <c r="V5863" t="s">
        <v>37</v>
      </c>
      <c r="W5863" t="s">
        <v>40</v>
      </c>
      <c r="X5863">
        <v>95.3</v>
      </c>
      <c r="Y5863">
        <v>5567.45</v>
      </c>
      <c r="Z5863">
        <v>0</v>
      </c>
      <c r="AA5863">
        <v>0</v>
      </c>
      <c r="AB5863">
        <v>1610.25</v>
      </c>
      <c r="AC5863">
        <v>7177.7</v>
      </c>
      <c r="AD5863" t="s">
        <v>41</v>
      </c>
      <c r="AE5863" t="s">
        <v>42</v>
      </c>
      <c r="AF5863" t="s">
        <v>42</v>
      </c>
      <c r="AG5863">
        <f t="shared" si="182"/>
        <v>0</v>
      </c>
      <c r="AH5863" t="str" cm="1">
        <f t="array" ref="AH5863">_xlfn.IFS(
X5863&lt;=20, "&lt;20",
AND(X5863&gt;=20, X5863&lt;50), "20-50",
AND(X5863&gt;=50, X5863&lt;100), "50-100",
X5863&gt;=100, "&gt;100"
)</f>
        <v>50-100</v>
      </c>
      <c r="AI5863">
        <f t="shared" si="183"/>
        <v>0</v>
      </c>
      <c r="AJ5863" t="str" cm="1">
        <f t="array" ref="AJ5863">_xlfn.IFS(
C5863&lt;=20, "&lt;20",
AND(C5863&gt;=20, C5863&lt;35), "20-35",
AND(C5863&gt;=35, C5863&lt;50), "35-50",
C5863&gt;=50, "50-100"
)</f>
        <v>50-100</v>
      </c>
      <c r="AK5863" t="str" cm="1">
        <f t="array" ref="AK5863">_xlfn.IFS(
G5863&lt;6, "&lt;6",
AND(G5863&gt;=6, G5863&lt;12), "6-12",
AND(G5863&gt;=12, G5863&lt;18), "12-18",  AND(G5863&gt;=18, G5863&lt;24), "18-24", G5863&gt;=24, "24-36")</f>
        <v>6-12</v>
      </c>
    </row>
    <row r="5864" spans="1:37" x14ac:dyDescent="0.3">
      <c r="A5864" t="s">
        <v>5964</v>
      </c>
      <c r="B5864" t="s">
        <v>33</v>
      </c>
      <c r="C5864">
        <v>42</v>
      </c>
      <c r="D5864" t="s">
        <v>34</v>
      </c>
      <c r="E5864" t="s">
        <v>164</v>
      </c>
      <c r="F5864">
        <v>2</v>
      </c>
      <c r="G5864">
        <v>11</v>
      </c>
      <c r="H5864" t="s">
        <v>57</v>
      </c>
      <c r="I5864" t="s">
        <v>37</v>
      </c>
      <c r="J5864" t="s">
        <v>37</v>
      </c>
      <c r="K5864" t="s">
        <v>37</v>
      </c>
      <c r="L5864" t="s">
        <v>50</v>
      </c>
      <c r="M5864" t="s">
        <v>37</v>
      </c>
      <c r="N5864" t="s">
        <v>34</v>
      </c>
      <c r="O5864" t="s">
        <v>34</v>
      </c>
      <c r="P5864" t="s">
        <v>34</v>
      </c>
      <c r="Q5864" t="s">
        <v>37</v>
      </c>
      <c r="R5864" t="s">
        <v>37</v>
      </c>
      <c r="S5864" t="s">
        <v>37</v>
      </c>
      <c r="T5864" t="s">
        <v>37</v>
      </c>
      <c r="U5864" t="s">
        <v>46</v>
      </c>
      <c r="V5864" t="s">
        <v>37</v>
      </c>
      <c r="W5864" t="s">
        <v>51</v>
      </c>
      <c r="X5864">
        <v>101.35</v>
      </c>
      <c r="Y5864">
        <v>2317.1</v>
      </c>
      <c r="Z5864">
        <v>0</v>
      </c>
      <c r="AA5864">
        <v>0</v>
      </c>
      <c r="AB5864">
        <v>227.26</v>
      </c>
      <c r="AC5864">
        <v>2544.36</v>
      </c>
      <c r="AD5864" t="s">
        <v>52</v>
      </c>
      <c r="AE5864" t="s">
        <v>100</v>
      </c>
      <c r="AF5864" t="s">
        <v>509</v>
      </c>
      <c r="AG5864">
        <f t="shared" si="182"/>
        <v>1</v>
      </c>
      <c r="AH5864" t="str" cm="1">
        <f t="array" ref="AH5864">_xlfn.IFS(
X5864&lt;=20, "&lt;20",
AND(X5864&gt;=20, X5864&lt;50), "20-50",
AND(X5864&gt;=50, X5864&lt;100), "50-100",
X5864&gt;=100, "&gt;100"
)</f>
        <v>&gt;100</v>
      </c>
      <c r="AI5864">
        <f t="shared" si="183"/>
        <v>0</v>
      </c>
      <c r="AJ5864" t="str" cm="1">
        <f t="array" ref="AJ5864">_xlfn.IFS(
C5864&lt;=20, "&lt;20",
AND(C5864&gt;=20, C5864&lt;35), "20-35",
AND(C5864&gt;=35, C5864&lt;50), "35-50",
C5864&gt;=50, "50-100"
)</f>
        <v>35-50</v>
      </c>
      <c r="AK5864" t="str" cm="1">
        <f t="array" ref="AK5864">_xlfn.IFS(
G5864&lt;6, "&lt;6",
AND(G5864&gt;=6, G5864&lt;12), "6-12",
AND(G5864&gt;=12, G5864&lt;18), "12-18",  AND(G5864&gt;=18, G5864&lt;24), "18-24", G5864&gt;=24, "24-36")</f>
        <v>6-12</v>
      </c>
    </row>
    <row r="5865" spans="1:37" x14ac:dyDescent="0.3">
      <c r="A5865" t="s">
        <v>5965</v>
      </c>
      <c r="B5865" t="s">
        <v>33</v>
      </c>
      <c r="C5865">
        <v>65</v>
      </c>
      <c r="D5865" t="s">
        <v>37</v>
      </c>
      <c r="E5865" t="s">
        <v>82</v>
      </c>
      <c r="F5865">
        <v>12</v>
      </c>
      <c r="G5865">
        <v>15</v>
      </c>
      <c r="H5865" t="s">
        <v>36</v>
      </c>
      <c r="I5865" t="s">
        <v>37</v>
      </c>
      <c r="J5865" t="s">
        <v>34</v>
      </c>
      <c r="K5865" t="s">
        <v>34</v>
      </c>
      <c r="L5865" t="s">
        <v>34</v>
      </c>
      <c r="M5865" t="s">
        <v>34</v>
      </c>
      <c r="N5865" t="s">
        <v>34</v>
      </c>
      <c r="O5865" t="s">
        <v>34</v>
      </c>
      <c r="P5865" t="s">
        <v>34</v>
      </c>
      <c r="Q5865" t="s">
        <v>34</v>
      </c>
      <c r="R5865" t="s">
        <v>34</v>
      </c>
      <c r="S5865" t="s">
        <v>34</v>
      </c>
      <c r="T5865" t="s">
        <v>34</v>
      </c>
      <c r="U5865" t="s">
        <v>39</v>
      </c>
      <c r="V5865" t="s">
        <v>34</v>
      </c>
      <c r="W5865" t="s">
        <v>40</v>
      </c>
      <c r="X5865">
        <v>20.7</v>
      </c>
      <c r="Y5865">
        <v>1032.05</v>
      </c>
      <c r="Z5865">
        <v>0</v>
      </c>
      <c r="AA5865">
        <v>0</v>
      </c>
      <c r="AB5865">
        <v>1429.82</v>
      </c>
      <c r="AC5865">
        <v>2461.87</v>
      </c>
      <c r="AD5865" t="s">
        <v>41</v>
      </c>
      <c r="AE5865" t="s">
        <v>42</v>
      </c>
      <c r="AF5865" t="s">
        <v>42</v>
      </c>
      <c r="AG5865">
        <f t="shared" si="182"/>
        <v>0</v>
      </c>
      <c r="AH5865" t="str" cm="1">
        <f t="array" ref="AH5865">_xlfn.IFS(
X5865&lt;=20, "&lt;20",
AND(X5865&gt;=20, X5865&lt;50), "20-50",
AND(X5865&gt;=50, X5865&lt;100), "50-100",
X5865&gt;=100, "&gt;100"
)</f>
        <v>20-50</v>
      </c>
      <c r="AI5865">
        <f t="shared" si="183"/>
        <v>0</v>
      </c>
      <c r="AJ5865" t="str" cm="1">
        <f t="array" ref="AJ5865">_xlfn.IFS(
C5865&lt;=20, "&lt;20",
AND(C5865&gt;=20, C5865&lt;35), "20-35",
AND(C5865&gt;=35, C5865&lt;50), "35-50",
C5865&gt;=50, "50-100"
)</f>
        <v>50-100</v>
      </c>
      <c r="AK5865" t="str" cm="1">
        <f t="array" ref="AK5865">_xlfn.IFS(
G5865&lt;6, "&lt;6",
AND(G5865&gt;=6, G5865&lt;12), "6-12",
AND(G5865&gt;=12, G5865&lt;18), "12-18",  AND(G5865&gt;=18, G5865&lt;24), "18-24", G5865&gt;=24, "24-36")</f>
        <v>12-18</v>
      </c>
    </row>
    <row r="5866" spans="1:37" x14ac:dyDescent="0.3">
      <c r="A5866" t="s">
        <v>5966</v>
      </c>
      <c r="B5866" t="s">
        <v>33</v>
      </c>
      <c r="C5866">
        <v>74</v>
      </c>
      <c r="D5866" t="s">
        <v>34</v>
      </c>
      <c r="E5866" t="s">
        <v>45</v>
      </c>
      <c r="F5866">
        <v>3</v>
      </c>
      <c r="G5866">
        <v>11</v>
      </c>
      <c r="H5866" t="s">
        <v>70</v>
      </c>
      <c r="I5866" t="s">
        <v>37</v>
      </c>
      <c r="J5866" t="s">
        <v>37</v>
      </c>
      <c r="K5866" t="s">
        <v>37</v>
      </c>
      <c r="L5866" t="s">
        <v>50</v>
      </c>
      <c r="M5866" t="s">
        <v>34</v>
      </c>
      <c r="N5866" t="s">
        <v>34</v>
      </c>
      <c r="O5866" t="s">
        <v>37</v>
      </c>
      <c r="P5866" t="s">
        <v>37</v>
      </c>
      <c r="Q5866" t="s">
        <v>37</v>
      </c>
      <c r="R5866" t="s">
        <v>37</v>
      </c>
      <c r="S5866" t="s">
        <v>34</v>
      </c>
      <c r="T5866" t="s">
        <v>37</v>
      </c>
      <c r="U5866" t="s">
        <v>39</v>
      </c>
      <c r="V5866" t="s">
        <v>37</v>
      </c>
      <c r="W5866" t="s">
        <v>51</v>
      </c>
      <c r="X5866">
        <v>103.9</v>
      </c>
      <c r="Y5866">
        <v>6767.1</v>
      </c>
      <c r="Z5866">
        <v>0</v>
      </c>
      <c r="AA5866">
        <v>0</v>
      </c>
      <c r="AB5866">
        <v>102.7</v>
      </c>
      <c r="AC5866">
        <v>6869.8</v>
      </c>
      <c r="AD5866" t="s">
        <v>41</v>
      </c>
      <c r="AE5866" t="s">
        <v>42</v>
      </c>
      <c r="AF5866" t="s">
        <v>42</v>
      </c>
      <c r="AG5866">
        <f t="shared" si="182"/>
        <v>0</v>
      </c>
      <c r="AH5866" t="str" cm="1">
        <f t="array" ref="AH5866">_xlfn.IFS(
X5866&lt;=20, "&lt;20",
AND(X5866&gt;=20, X5866&lt;50), "20-50",
AND(X5866&gt;=50, X5866&lt;100), "50-100",
X5866&gt;=100, "&gt;100"
)</f>
        <v>&gt;100</v>
      </c>
      <c r="AI5866">
        <f t="shared" si="183"/>
        <v>0</v>
      </c>
      <c r="AJ5866" t="str" cm="1">
        <f t="array" ref="AJ5866">_xlfn.IFS(
C5866&lt;=20, "&lt;20",
AND(C5866&gt;=20, C5866&lt;35), "20-35",
AND(C5866&gt;=35, C5866&lt;50), "35-50",
C5866&gt;=50, "50-100"
)</f>
        <v>50-100</v>
      </c>
      <c r="AK5866" t="str" cm="1">
        <f t="array" ref="AK5866">_xlfn.IFS(
G5866&lt;6, "&lt;6",
AND(G5866&gt;=6, G5866&lt;12), "6-12",
AND(G5866&gt;=12, G5866&lt;18), "12-18",  AND(G5866&gt;=18, G5866&lt;24), "18-24", G5866&gt;=24, "24-36")</f>
        <v>6-12</v>
      </c>
    </row>
    <row r="5867" spans="1:37" x14ac:dyDescent="0.3">
      <c r="A5867" t="s">
        <v>5967</v>
      </c>
      <c r="B5867" t="s">
        <v>44</v>
      </c>
      <c r="C5867">
        <v>58</v>
      </c>
      <c r="D5867" t="s">
        <v>37</v>
      </c>
      <c r="E5867" t="s">
        <v>76</v>
      </c>
      <c r="F5867">
        <v>2</v>
      </c>
      <c r="G5867">
        <v>35</v>
      </c>
      <c r="H5867" t="s">
        <v>36</v>
      </c>
      <c r="I5867" t="s">
        <v>37</v>
      </c>
      <c r="J5867" t="s">
        <v>34</v>
      </c>
      <c r="K5867" t="s">
        <v>37</v>
      </c>
      <c r="L5867" t="s">
        <v>38</v>
      </c>
      <c r="M5867" t="s">
        <v>37</v>
      </c>
      <c r="N5867" t="s">
        <v>34</v>
      </c>
      <c r="O5867" t="s">
        <v>34</v>
      </c>
      <c r="P5867" t="s">
        <v>34</v>
      </c>
      <c r="Q5867" t="s">
        <v>34</v>
      </c>
      <c r="R5867" t="s">
        <v>34</v>
      </c>
      <c r="S5867" t="s">
        <v>34</v>
      </c>
      <c r="T5867" t="s">
        <v>37</v>
      </c>
      <c r="U5867" t="s">
        <v>46</v>
      </c>
      <c r="V5867" t="s">
        <v>37</v>
      </c>
      <c r="W5867" t="s">
        <v>51</v>
      </c>
      <c r="X5867">
        <v>75.7</v>
      </c>
      <c r="Y5867">
        <v>189.2</v>
      </c>
      <c r="Z5867">
        <v>0</v>
      </c>
      <c r="AA5867">
        <v>0</v>
      </c>
      <c r="AB5867">
        <v>84.32</v>
      </c>
      <c r="AC5867">
        <v>273.52</v>
      </c>
      <c r="AD5867" t="s">
        <v>52</v>
      </c>
      <c r="AE5867" t="s">
        <v>94</v>
      </c>
      <c r="AF5867" t="s">
        <v>95</v>
      </c>
      <c r="AG5867">
        <f t="shared" si="182"/>
        <v>1</v>
      </c>
      <c r="AH5867" t="str" cm="1">
        <f t="array" ref="AH5867">_xlfn.IFS(
X5867&lt;=20, "&lt;20",
AND(X5867&gt;=20, X5867&lt;50), "20-50",
AND(X5867&gt;=50, X5867&lt;100), "50-100",
X5867&gt;=100, "&gt;100"
)</f>
        <v>50-100</v>
      </c>
      <c r="AI5867">
        <f t="shared" si="183"/>
        <v>0</v>
      </c>
      <c r="AJ5867" t="str" cm="1">
        <f t="array" ref="AJ5867">_xlfn.IFS(
C5867&lt;=20, "&lt;20",
AND(C5867&gt;=20, C5867&lt;35), "20-35",
AND(C5867&gt;=35, C5867&lt;50), "35-50",
C5867&gt;=50, "50-100"
)</f>
        <v>50-100</v>
      </c>
      <c r="AK5867" t="str" cm="1">
        <f t="array" ref="AK5867">_xlfn.IFS(
G5867&lt;6, "&lt;6",
AND(G5867&gt;=6, G5867&lt;12), "6-12",
AND(G5867&gt;=12, G5867&lt;18), "12-18",  AND(G5867&gt;=18, G5867&lt;24), "18-24", G5867&gt;=24, "24-36")</f>
        <v>24-36</v>
      </c>
    </row>
    <row r="5868" spans="1:37" x14ac:dyDescent="0.3">
      <c r="A5868" t="s">
        <v>5968</v>
      </c>
      <c r="B5868" t="s">
        <v>33</v>
      </c>
      <c r="C5868">
        <v>57</v>
      </c>
      <c r="D5868" t="s">
        <v>37</v>
      </c>
      <c r="E5868" t="s">
        <v>109</v>
      </c>
      <c r="F5868">
        <v>12</v>
      </c>
      <c r="G5868">
        <v>3</v>
      </c>
      <c r="H5868" t="s">
        <v>70</v>
      </c>
      <c r="I5868" t="s">
        <v>37</v>
      </c>
      <c r="J5868" t="s">
        <v>37</v>
      </c>
      <c r="K5868" t="s">
        <v>37</v>
      </c>
      <c r="L5868" t="s">
        <v>72</v>
      </c>
      <c r="M5868" t="s">
        <v>34</v>
      </c>
      <c r="N5868" t="s">
        <v>34</v>
      </c>
      <c r="O5868" t="s">
        <v>37</v>
      </c>
      <c r="P5868" t="s">
        <v>37</v>
      </c>
      <c r="Q5868" t="s">
        <v>37</v>
      </c>
      <c r="R5868" t="s">
        <v>37</v>
      </c>
      <c r="S5868" t="s">
        <v>37</v>
      </c>
      <c r="T5868" t="s">
        <v>37</v>
      </c>
      <c r="U5868" t="s">
        <v>67</v>
      </c>
      <c r="V5868" t="s">
        <v>37</v>
      </c>
      <c r="W5868" t="s">
        <v>40</v>
      </c>
      <c r="X5868">
        <v>78.45</v>
      </c>
      <c r="Y5868">
        <v>3373.4</v>
      </c>
      <c r="Z5868">
        <v>0</v>
      </c>
      <c r="AA5868">
        <v>0</v>
      </c>
      <c r="AB5868">
        <v>851.34</v>
      </c>
      <c r="AC5868">
        <v>4224.74</v>
      </c>
      <c r="AD5868" t="s">
        <v>41</v>
      </c>
      <c r="AE5868" t="s">
        <v>42</v>
      </c>
      <c r="AF5868" t="s">
        <v>42</v>
      </c>
      <c r="AG5868">
        <f t="shared" si="182"/>
        <v>0</v>
      </c>
      <c r="AH5868" t="str" cm="1">
        <f t="array" ref="AH5868">_xlfn.IFS(
X5868&lt;=20, "&lt;20",
AND(X5868&gt;=20, X5868&lt;50), "20-50",
AND(X5868&gt;=50, X5868&lt;100), "50-100",
X5868&gt;=100, "&gt;100"
)</f>
        <v>50-100</v>
      </c>
      <c r="AI5868">
        <f t="shared" si="183"/>
        <v>0</v>
      </c>
      <c r="AJ5868" t="str" cm="1">
        <f t="array" ref="AJ5868">_xlfn.IFS(
C5868&lt;=20, "&lt;20",
AND(C5868&gt;=20, C5868&lt;35), "20-35",
AND(C5868&gt;=35, C5868&lt;50), "35-50",
C5868&gt;=50, "50-100"
)</f>
        <v>50-100</v>
      </c>
      <c r="AK5868" t="str" cm="1">
        <f t="array" ref="AK5868">_xlfn.IFS(
G5868&lt;6, "&lt;6",
AND(G5868&gt;=6, G5868&lt;12), "6-12",
AND(G5868&gt;=12, G5868&lt;18), "12-18",  AND(G5868&gt;=18, G5868&lt;24), "18-24", G5868&gt;=24, "24-36")</f>
        <v>&lt;6</v>
      </c>
    </row>
    <row r="5869" spans="1:37" x14ac:dyDescent="0.3">
      <c r="A5869" t="s">
        <v>5969</v>
      </c>
      <c r="B5869" t="s">
        <v>44</v>
      </c>
      <c r="C5869">
        <v>20</v>
      </c>
      <c r="D5869" t="s">
        <v>37</v>
      </c>
      <c r="E5869" t="s">
        <v>76</v>
      </c>
      <c r="F5869">
        <v>1</v>
      </c>
      <c r="G5869">
        <v>7</v>
      </c>
      <c r="H5869" t="s">
        <v>70</v>
      </c>
      <c r="I5869" t="s">
        <v>37</v>
      </c>
      <c r="J5869" t="s">
        <v>34</v>
      </c>
      <c r="K5869" t="s">
        <v>34</v>
      </c>
      <c r="L5869" t="s">
        <v>34</v>
      </c>
      <c r="M5869" t="s">
        <v>34</v>
      </c>
      <c r="N5869" t="s">
        <v>34</v>
      </c>
      <c r="O5869" t="s">
        <v>34</v>
      </c>
      <c r="P5869" t="s">
        <v>34</v>
      </c>
      <c r="Q5869" t="s">
        <v>34</v>
      </c>
      <c r="R5869" t="s">
        <v>34</v>
      </c>
      <c r="S5869" t="s">
        <v>34</v>
      </c>
      <c r="T5869" t="s">
        <v>34</v>
      </c>
      <c r="U5869" t="s">
        <v>67</v>
      </c>
      <c r="V5869" t="s">
        <v>34</v>
      </c>
      <c r="W5869" t="s">
        <v>40</v>
      </c>
      <c r="X5869">
        <v>20.55</v>
      </c>
      <c r="Y5869">
        <v>1305.95</v>
      </c>
      <c r="Z5869">
        <v>0</v>
      </c>
      <c r="AA5869">
        <v>0</v>
      </c>
      <c r="AB5869">
        <v>2852.36</v>
      </c>
      <c r="AC5869">
        <v>4158.3100000000004</v>
      </c>
      <c r="AD5869" t="s">
        <v>41</v>
      </c>
      <c r="AE5869" t="s">
        <v>42</v>
      </c>
      <c r="AF5869" t="s">
        <v>42</v>
      </c>
      <c r="AG5869">
        <f t="shared" si="182"/>
        <v>0</v>
      </c>
      <c r="AH5869" t="str" cm="1">
        <f t="array" ref="AH5869">_xlfn.IFS(
X5869&lt;=20, "&lt;20",
AND(X5869&gt;=20, X5869&lt;50), "20-50",
AND(X5869&gt;=50, X5869&lt;100), "50-100",
X5869&gt;=100, "&gt;100"
)</f>
        <v>20-50</v>
      </c>
      <c r="AI5869">
        <f t="shared" si="183"/>
        <v>0</v>
      </c>
      <c r="AJ5869" t="str" cm="1">
        <f t="array" ref="AJ5869">_xlfn.IFS(
C5869&lt;=20, "&lt;20",
AND(C5869&gt;=20, C5869&lt;35), "20-35",
AND(C5869&gt;=35, C5869&lt;50), "35-50",
C5869&gt;=50, "50-100"
)</f>
        <v>&lt;20</v>
      </c>
      <c r="AK5869" t="str" cm="1">
        <f t="array" ref="AK5869">_xlfn.IFS(
G5869&lt;6, "&lt;6",
AND(G5869&gt;=6, G5869&lt;12), "6-12",
AND(G5869&gt;=12, G5869&lt;18), "12-18",  AND(G5869&gt;=18, G5869&lt;24), "18-24", G5869&gt;=24, "24-36")</f>
        <v>6-12</v>
      </c>
    </row>
    <row r="5870" spans="1:37" x14ac:dyDescent="0.3">
      <c r="A5870" t="s">
        <v>5970</v>
      </c>
      <c r="B5870" t="s">
        <v>33</v>
      </c>
      <c r="C5870">
        <v>66</v>
      </c>
      <c r="D5870" t="s">
        <v>34</v>
      </c>
      <c r="E5870" t="s">
        <v>64</v>
      </c>
      <c r="F5870">
        <v>7</v>
      </c>
      <c r="G5870">
        <v>5</v>
      </c>
      <c r="H5870" t="s">
        <v>110</v>
      </c>
      <c r="I5870" t="s">
        <v>37</v>
      </c>
      <c r="J5870" t="s">
        <v>37</v>
      </c>
      <c r="K5870" t="s">
        <v>37</v>
      </c>
      <c r="L5870" t="s">
        <v>38</v>
      </c>
      <c r="M5870" t="s">
        <v>34</v>
      </c>
      <c r="N5870" t="s">
        <v>34</v>
      </c>
      <c r="O5870" t="s">
        <v>34</v>
      </c>
      <c r="P5870" t="s">
        <v>34</v>
      </c>
      <c r="Q5870" t="s">
        <v>37</v>
      </c>
      <c r="R5870" t="s">
        <v>34</v>
      </c>
      <c r="S5870" t="s">
        <v>34</v>
      </c>
      <c r="T5870" t="s">
        <v>37</v>
      </c>
      <c r="U5870" t="s">
        <v>46</v>
      </c>
      <c r="V5870" t="s">
        <v>37</v>
      </c>
      <c r="W5870" t="s">
        <v>51</v>
      </c>
      <c r="X5870">
        <v>83.75</v>
      </c>
      <c r="Y5870">
        <v>2070.6</v>
      </c>
      <c r="Z5870">
        <v>0</v>
      </c>
      <c r="AA5870">
        <v>0</v>
      </c>
      <c r="AB5870">
        <v>933.4</v>
      </c>
      <c r="AC5870">
        <v>3004</v>
      </c>
      <c r="AD5870" t="s">
        <v>52</v>
      </c>
      <c r="AE5870" t="s">
        <v>53</v>
      </c>
      <c r="AF5870" t="s">
        <v>155</v>
      </c>
      <c r="AG5870">
        <f t="shared" si="182"/>
        <v>1</v>
      </c>
      <c r="AH5870" t="str" cm="1">
        <f t="array" ref="AH5870">_xlfn.IFS(
X5870&lt;=20, "&lt;20",
AND(X5870&gt;=20, X5870&lt;50), "20-50",
AND(X5870&gt;=50, X5870&lt;100), "50-100",
X5870&gt;=100, "&gt;100"
)</f>
        <v>50-100</v>
      </c>
      <c r="AI5870">
        <f t="shared" si="183"/>
        <v>0</v>
      </c>
      <c r="AJ5870" t="str" cm="1">
        <f t="array" ref="AJ5870">_xlfn.IFS(
C5870&lt;=20, "&lt;20",
AND(C5870&gt;=20, C5870&lt;35), "20-35",
AND(C5870&gt;=35, C5870&lt;50), "35-50",
C5870&gt;=50, "50-100"
)</f>
        <v>50-100</v>
      </c>
      <c r="AK5870" t="str" cm="1">
        <f t="array" ref="AK5870">_xlfn.IFS(
G5870&lt;6, "&lt;6",
AND(G5870&gt;=6, G5870&lt;12), "6-12",
AND(G5870&gt;=12, G5870&lt;18), "12-18",  AND(G5870&gt;=18, G5870&lt;24), "18-24", G5870&gt;=24, "24-36")</f>
        <v>&lt;6</v>
      </c>
    </row>
    <row r="5871" spans="1:37" x14ac:dyDescent="0.3">
      <c r="A5871" t="s">
        <v>5971</v>
      </c>
      <c r="B5871" t="s">
        <v>33</v>
      </c>
      <c r="C5871">
        <v>50</v>
      </c>
      <c r="D5871" t="s">
        <v>34</v>
      </c>
      <c r="E5871" t="s">
        <v>45</v>
      </c>
      <c r="F5871">
        <v>13</v>
      </c>
      <c r="G5871">
        <v>4</v>
      </c>
      <c r="H5871" t="s">
        <v>57</v>
      </c>
      <c r="I5871" t="s">
        <v>37</v>
      </c>
      <c r="J5871" t="s">
        <v>34</v>
      </c>
      <c r="K5871" t="s">
        <v>34</v>
      </c>
      <c r="L5871" t="s">
        <v>34</v>
      </c>
      <c r="M5871" t="s">
        <v>34</v>
      </c>
      <c r="N5871" t="s">
        <v>34</v>
      </c>
      <c r="O5871" t="s">
        <v>34</v>
      </c>
      <c r="P5871" t="s">
        <v>34</v>
      </c>
      <c r="Q5871" t="s">
        <v>34</v>
      </c>
      <c r="R5871" t="s">
        <v>34</v>
      </c>
      <c r="S5871" t="s">
        <v>34</v>
      </c>
      <c r="T5871" t="s">
        <v>34</v>
      </c>
      <c r="U5871" t="s">
        <v>46</v>
      </c>
      <c r="V5871" t="s">
        <v>37</v>
      </c>
      <c r="W5871" t="s">
        <v>40</v>
      </c>
      <c r="X5871">
        <v>20</v>
      </c>
      <c r="Y5871">
        <v>198.6</v>
      </c>
      <c r="Z5871">
        <v>0</v>
      </c>
      <c r="AA5871">
        <v>0</v>
      </c>
      <c r="AB5871">
        <v>191</v>
      </c>
      <c r="AC5871">
        <v>389.6</v>
      </c>
      <c r="AD5871" t="s">
        <v>41</v>
      </c>
      <c r="AE5871" t="s">
        <v>42</v>
      </c>
      <c r="AF5871" t="s">
        <v>42</v>
      </c>
      <c r="AG5871">
        <f t="shared" si="182"/>
        <v>0</v>
      </c>
      <c r="AH5871" t="str" cm="1">
        <f t="array" ref="AH5871">_xlfn.IFS(
X5871&lt;=20, "&lt;20",
AND(X5871&gt;=20, X5871&lt;50), "20-50",
AND(X5871&gt;=50, X5871&lt;100), "50-100",
X5871&gt;=100, "&gt;100"
)</f>
        <v>&lt;20</v>
      </c>
      <c r="AI5871">
        <f t="shared" si="183"/>
        <v>0</v>
      </c>
      <c r="AJ5871" t="str" cm="1">
        <f t="array" ref="AJ5871">_xlfn.IFS(
C5871&lt;=20, "&lt;20",
AND(C5871&gt;=20, C5871&lt;35), "20-35",
AND(C5871&gt;=35, C5871&lt;50), "35-50",
C5871&gt;=50, "50-100"
)</f>
        <v>50-100</v>
      </c>
      <c r="AK5871" t="str" cm="1">
        <f t="array" ref="AK5871">_xlfn.IFS(
G5871&lt;6, "&lt;6",
AND(G5871&gt;=6, G5871&lt;12), "6-12",
AND(G5871&gt;=12, G5871&lt;18), "12-18",  AND(G5871&gt;=18, G5871&lt;24), "18-24", G5871&gt;=24, "24-36")</f>
        <v>&lt;6</v>
      </c>
    </row>
    <row r="5872" spans="1:37" x14ac:dyDescent="0.3">
      <c r="A5872" t="s">
        <v>5972</v>
      </c>
      <c r="B5872" t="s">
        <v>44</v>
      </c>
      <c r="C5872">
        <v>55</v>
      </c>
      <c r="D5872" t="s">
        <v>34</v>
      </c>
      <c r="E5872" t="s">
        <v>45</v>
      </c>
      <c r="F5872">
        <v>11</v>
      </c>
      <c r="G5872">
        <v>20</v>
      </c>
      <c r="H5872" t="s">
        <v>36</v>
      </c>
      <c r="I5872" t="s">
        <v>37</v>
      </c>
      <c r="J5872" t="s">
        <v>37</v>
      </c>
      <c r="K5872" t="s">
        <v>34</v>
      </c>
      <c r="L5872" t="s">
        <v>34</v>
      </c>
      <c r="M5872" t="s">
        <v>34</v>
      </c>
      <c r="N5872" t="s">
        <v>34</v>
      </c>
      <c r="O5872" t="s">
        <v>34</v>
      </c>
      <c r="P5872" t="s">
        <v>34</v>
      </c>
      <c r="Q5872" t="s">
        <v>34</v>
      </c>
      <c r="R5872" t="s">
        <v>34</v>
      </c>
      <c r="S5872" t="s">
        <v>34</v>
      </c>
      <c r="T5872" t="s">
        <v>34</v>
      </c>
      <c r="U5872" t="s">
        <v>67</v>
      </c>
      <c r="V5872" t="s">
        <v>37</v>
      </c>
      <c r="W5872" t="s">
        <v>51</v>
      </c>
      <c r="X5872">
        <v>25.6</v>
      </c>
      <c r="Y5872">
        <v>1790.35</v>
      </c>
      <c r="Z5872">
        <v>46.06</v>
      </c>
      <c r="AA5872">
        <v>0</v>
      </c>
      <c r="AB5872">
        <v>1120.24</v>
      </c>
      <c r="AC5872">
        <v>2864.53</v>
      </c>
      <c r="AD5872" t="s">
        <v>41</v>
      </c>
      <c r="AE5872" t="s">
        <v>42</v>
      </c>
      <c r="AF5872" t="s">
        <v>42</v>
      </c>
      <c r="AG5872">
        <f t="shared" si="182"/>
        <v>0</v>
      </c>
      <c r="AH5872" t="str" cm="1">
        <f t="array" ref="AH5872">_xlfn.IFS(
X5872&lt;=20, "&lt;20",
AND(X5872&gt;=20, X5872&lt;50), "20-50",
AND(X5872&gt;=50, X5872&lt;100), "50-100",
X5872&gt;=100, "&gt;100"
)</f>
        <v>20-50</v>
      </c>
      <c r="AI5872">
        <f t="shared" si="183"/>
        <v>0</v>
      </c>
      <c r="AJ5872" t="str" cm="1">
        <f t="array" ref="AJ5872">_xlfn.IFS(
C5872&lt;=20, "&lt;20",
AND(C5872&gt;=20, C5872&lt;35), "20-35",
AND(C5872&gt;=35, C5872&lt;50), "35-50",
C5872&gt;=50, "50-100"
)</f>
        <v>50-100</v>
      </c>
      <c r="AK5872" t="str" cm="1">
        <f t="array" ref="AK5872">_xlfn.IFS(
G5872&lt;6, "&lt;6",
AND(G5872&gt;=6, G5872&lt;12), "6-12",
AND(G5872&gt;=12, G5872&lt;18), "12-18",  AND(G5872&gt;=18, G5872&lt;24), "18-24", G5872&gt;=24, "24-36")</f>
        <v>18-24</v>
      </c>
    </row>
    <row r="5873" spans="1:37" x14ac:dyDescent="0.3">
      <c r="A5873" t="s">
        <v>5973</v>
      </c>
      <c r="B5873" t="s">
        <v>44</v>
      </c>
      <c r="C5873">
        <v>55</v>
      </c>
      <c r="D5873" t="s">
        <v>37</v>
      </c>
      <c r="E5873" t="s">
        <v>48</v>
      </c>
      <c r="F5873">
        <v>2</v>
      </c>
      <c r="G5873">
        <v>3</v>
      </c>
      <c r="H5873" t="s">
        <v>36</v>
      </c>
      <c r="I5873" t="s">
        <v>37</v>
      </c>
      <c r="J5873" t="s">
        <v>34</v>
      </c>
      <c r="K5873" t="s">
        <v>37</v>
      </c>
      <c r="L5873" t="s">
        <v>50</v>
      </c>
      <c r="M5873" t="s">
        <v>34</v>
      </c>
      <c r="N5873" t="s">
        <v>37</v>
      </c>
      <c r="O5873" t="s">
        <v>34</v>
      </c>
      <c r="P5873" t="s">
        <v>37</v>
      </c>
      <c r="Q5873" t="s">
        <v>37</v>
      </c>
      <c r="R5873" t="s">
        <v>37</v>
      </c>
      <c r="S5873" t="s">
        <v>37</v>
      </c>
      <c r="T5873" t="s">
        <v>37</v>
      </c>
      <c r="U5873" t="s">
        <v>46</v>
      </c>
      <c r="V5873" t="s">
        <v>37</v>
      </c>
      <c r="W5873" t="s">
        <v>51</v>
      </c>
      <c r="X5873">
        <v>99.85</v>
      </c>
      <c r="Y5873">
        <v>990.9</v>
      </c>
      <c r="Z5873">
        <v>0</v>
      </c>
      <c r="AA5873">
        <v>0</v>
      </c>
      <c r="AB5873">
        <v>432.8</v>
      </c>
      <c r="AC5873">
        <v>1423.7</v>
      </c>
      <c r="AD5873" t="s">
        <v>52</v>
      </c>
      <c r="AE5873" t="s">
        <v>58</v>
      </c>
      <c r="AF5873" t="s">
        <v>288</v>
      </c>
      <c r="AG5873">
        <f t="shared" si="182"/>
        <v>1</v>
      </c>
      <c r="AH5873" t="str" cm="1">
        <f t="array" ref="AH5873">_xlfn.IFS(
X5873&lt;=20, "&lt;20",
AND(X5873&gt;=20, X5873&lt;50), "20-50",
AND(X5873&gt;=50, X5873&lt;100), "50-100",
X5873&gt;=100, "&gt;100"
)</f>
        <v>50-100</v>
      </c>
      <c r="AI5873">
        <f t="shared" si="183"/>
        <v>0</v>
      </c>
      <c r="AJ5873" t="str" cm="1">
        <f t="array" ref="AJ5873">_xlfn.IFS(
C5873&lt;=20, "&lt;20",
AND(C5873&gt;=20, C5873&lt;35), "20-35",
AND(C5873&gt;=35, C5873&lt;50), "35-50",
C5873&gt;=50, "50-100"
)</f>
        <v>50-100</v>
      </c>
      <c r="AK5873" t="str" cm="1">
        <f t="array" ref="AK5873">_xlfn.IFS(
G5873&lt;6, "&lt;6",
AND(G5873&gt;=6, G5873&lt;12), "6-12",
AND(G5873&gt;=12, G5873&lt;18), "12-18",  AND(G5873&gt;=18, G5873&lt;24), "18-24", G5873&gt;=24, "24-36")</f>
        <v>&lt;6</v>
      </c>
    </row>
    <row r="5874" spans="1:37" x14ac:dyDescent="0.3">
      <c r="A5874" t="s">
        <v>5974</v>
      </c>
      <c r="B5874" t="s">
        <v>44</v>
      </c>
      <c r="C5874">
        <v>61</v>
      </c>
      <c r="D5874" t="s">
        <v>34</v>
      </c>
      <c r="E5874" t="s">
        <v>48</v>
      </c>
      <c r="F5874">
        <v>6</v>
      </c>
      <c r="G5874">
        <v>34</v>
      </c>
      <c r="H5874" t="s">
        <v>36</v>
      </c>
      <c r="I5874" t="s">
        <v>37</v>
      </c>
      <c r="J5874" t="s">
        <v>37</v>
      </c>
      <c r="K5874" t="s">
        <v>37</v>
      </c>
      <c r="L5874" t="s">
        <v>50</v>
      </c>
      <c r="M5874" t="s">
        <v>34</v>
      </c>
      <c r="N5874" t="s">
        <v>34</v>
      </c>
      <c r="O5874" t="s">
        <v>34</v>
      </c>
      <c r="P5874" t="s">
        <v>34</v>
      </c>
      <c r="Q5874" t="s">
        <v>34</v>
      </c>
      <c r="R5874" t="s">
        <v>34</v>
      </c>
      <c r="S5874" t="s">
        <v>34</v>
      </c>
      <c r="T5874" t="s">
        <v>37</v>
      </c>
      <c r="U5874" t="s">
        <v>46</v>
      </c>
      <c r="V5874" t="s">
        <v>37</v>
      </c>
      <c r="W5874" t="s">
        <v>51</v>
      </c>
      <c r="X5874">
        <v>76.05</v>
      </c>
      <c r="Y5874">
        <v>318.89999999999998</v>
      </c>
      <c r="Z5874">
        <v>0</v>
      </c>
      <c r="AA5874">
        <v>0</v>
      </c>
      <c r="AB5874">
        <v>169.76</v>
      </c>
      <c r="AC5874">
        <v>488.66</v>
      </c>
      <c r="AD5874" t="s">
        <v>52</v>
      </c>
      <c r="AE5874" t="s">
        <v>100</v>
      </c>
      <c r="AF5874" t="s">
        <v>101</v>
      </c>
      <c r="AG5874">
        <f t="shared" si="182"/>
        <v>1</v>
      </c>
      <c r="AH5874" t="str" cm="1">
        <f t="array" ref="AH5874">_xlfn.IFS(
X5874&lt;=20, "&lt;20",
AND(X5874&gt;=20, X5874&lt;50), "20-50",
AND(X5874&gt;=50, X5874&lt;100), "50-100",
X5874&gt;=100, "&gt;100"
)</f>
        <v>50-100</v>
      </c>
      <c r="AI5874">
        <f t="shared" si="183"/>
        <v>0</v>
      </c>
      <c r="AJ5874" t="str" cm="1">
        <f t="array" ref="AJ5874">_xlfn.IFS(
C5874&lt;=20, "&lt;20",
AND(C5874&gt;=20, C5874&lt;35), "20-35",
AND(C5874&gt;=35, C5874&lt;50), "35-50",
C5874&gt;=50, "50-100"
)</f>
        <v>50-100</v>
      </c>
      <c r="AK5874" t="str" cm="1">
        <f t="array" ref="AK5874">_xlfn.IFS(
G5874&lt;6, "&lt;6",
AND(G5874&gt;=6, G5874&lt;12), "6-12",
AND(G5874&gt;=12, G5874&lt;18), "12-18",  AND(G5874&gt;=18, G5874&lt;24), "18-24", G5874&gt;=24, "24-36")</f>
        <v>24-36</v>
      </c>
    </row>
    <row r="5875" spans="1:37" x14ac:dyDescent="0.3">
      <c r="A5875" t="s">
        <v>5975</v>
      </c>
      <c r="B5875" t="s">
        <v>33</v>
      </c>
      <c r="C5875">
        <v>69</v>
      </c>
      <c r="D5875" t="s">
        <v>34</v>
      </c>
      <c r="E5875" t="s">
        <v>114</v>
      </c>
      <c r="F5875">
        <v>2</v>
      </c>
      <c r="G5875">
        <v>14</v>
      </c>
      <c r="H5875" t="s">
        <v>36</v>
      </c>
      <c r="I5875" t="s">
        <v>37</v>
      </c>
      <c r="J5875" t="s">
        <v>37</v>
      </c>
      <c r="K5875" t="s">
        <v>37</v>
      </c>
      <c r="L5875" t="s">
        <v>50</v>
      </c>
      <c r="M5875" t="s">
        <v>34</v>
      </c>
      <c r="N5875" t="s">
        <v>37</v>
      </c>
      <c r="O5875" t="s">
        <v>34</v>
      </c>
      <c r="P5875" t="s">
        <v>34</v>
      </c>
      <c r="Q5875" t="s">
        <v>34</v>
      </c>
      <c r="R5875" t="s">
        <v>34</v>
      </c>
      <c r="S5875" t="s">
        <v>34</v>
      </c>
      <c r="T5875" t="s">
        <v>34</v>
      </c>
      <c r="U5875" t="s">
        <v>46</v>
      </c>
      <c r="V5875" t="s">
        <v>37</v>
      </c>
      <c r="W5875" t="s">
        <v>40</v>
      </c>
      <c r="X5875">
        <v>80.45</v>
      </c>
      <c r="Y5875">
        <v>5224.3500000000004</v>
      </c>
      <c r="Z5875">
        <v>0</v>
      </c>
      <c r="AA5875">
        <v>140</v>
      </c>
      <c r="AB5875">
        <v>3008.94</v>
      </c>
      <c r="AC5875">
        <v>8373.2900000000009</v>
      </c>
      <c r="AD5875" t="s">
        <v>52</v>
      </c>
      <c r="AE5875" t="s">
        <v>104</v>
      </c>
      <c r="AF5875" t="s">
        <v>150</v>
      </c>
      <c r="AG5875">
        <f t="shared" si="182"/>
        <v>1</v>
      </c>
      <c r="AH5875" t="str" cm="1">
        <f t="array" ref="AH5875">_xlfn.IFS(
X5875&lt;=20, "&lt;20",
AND(X5875&gt;=20, X5875&lt;50), "20-50",
AND(X5875&gt;=50, X5875&lt;100), "50-100",
X5875&gt;=100, "&gt;100"
)</f>
        <v>50-100</v>
      </c>
      <c r="AI5875">
        <f t="shared" si="183"/>
        <v>0</v>
      </c>
      <c r="AJ5875" t="str" cm="1">
        <f t="array" ref="AJ5875">_xlfn.IFS(
C5875&lt;=20, "&lt;20",
AND(C5875&gt;=20, C5875&lt;35), "20-35",
AND(C5875&gt;=35, C5875&lt;50), "35-50",
C5875&gt;=50, "50-100"
)</f>
        <v>50-100</v>
      </c>
      <c r="AK5875" t="str" cm="1">
        <f t="array" ref="AK5875">_xlfn.IFS(
G5875&lt;6, "&lt;6",
AND(G5875&gt;=6, G5875&lt;12), "6-12",
AND(G5875&gt;=12, G5875&lt;18), "12-18",  AND(G5875&gt;=18, G5875&lt;24), "18-24", G5875&gt;=24, "24-36")</f>
        <v>12-18</v>
      </c>
    </row>
    <row r="5876" spans="1:37" x14ac:dyDescent="0.3">
      <c r="A5876" t="s">
        <v>5976</v>
      </c>
      <c r="B5876" t="s">
        <v>44</v>
      </c>
      <c r="C5876">
        <v>19</v>
      </c>
      <c r="D5876" t="s">
        <v>34</v>
      </c>
      <c r="E5876" t="s">
        <v>56</v>
      </c>
      <c r="F5876">
        <v>5</v>
      </c>
      <c r="G5876">
        <v>10</v>
      </c>
      <c r="H5876" t="s">
        <v>49</v>
      </c>
      <c r="I5876" t="s">
        <v>37</v>
      </c>
      <c r="J5876" t="s">
        <v>37</v>
      </c>
      <c r="K5876" t="s">
        <v>37</v>
      </c>
      <c r="L5876" t="s">
        <v>72</v>
      </c>
      <c r="M5876" t="s">
        <v>34</v>
      </c>
      <c r="N5876" t="s">
        <v>34</v>
      </c>
      <c r="O5876" t="s">
        <v>34</v>
      </c>
      <c r="P5876" t="s">
        <v>34</v>
      </c>
      <c r="Q5876" t="s">
        <v>34</v>
      </c>
      <c r="R5876" t="s">
        <v>34</v>
      </c>
      <c r="S5876" t="s">
        <v>34</v>
      </c>
      <c r="T5876" t="s">
        <v>37</v>
      </c>
      <c r="U5876" t="s">
        <v>46</v>
      </c>
      <c r="V5876" t="s">
        <v>37</v>
      </c>
      <c r="W5876" t="s">
        <v>51</v>
      </c>
      <c r="X5876">
        <v>50.05</v>
      </c>
      <c r="Y5876">
        <v>50.05</v>
      </c>
      <c r="Z5876">
        <v>0</v>
      </c>
      <c r="AA5876">
        <v>0</v>
      </c>
      <c r="AB5876">
        <v>43.05</v>
      </c>
      <c r="AC5876">
        <v>93.1</v>
      </c>
      <c r="AD5876" t="s">
        <v>85</v>
      </c>
      <c r="AE5876" t="s">
        <v>42</v>
      </c>
      <c r="AF5876" t="s">
        <v>42</v>
      </c>
      <c r="AG5876">
        <f t="shared" si="182"/>
        <v>0</v>
      </c>
      <c r="AH5876" t="str" cm="1">
        <f t="array" ref="AH5876">_xlfn.IFS(
X5876&lt;=20, "&lt;20",
AND(X5876&gt;=20, X5876&lt;50), "20-50",
AND(X5876&gt;=50, X5876&lt;100), "50-100",
X5876&gt;=100, "&gt;100"
)</f>
        <v>50-100</v>
      </c>
      <c r="AI5876">
        <f t="shared" si="183"/>
        <v>1</v>
      </c>
      <c r="AJ5876" t="str" cm="1">
        <f t="array" ref="AJ5876">_xlfn.IFS(
C5876&lt;=20, "&lt;20",
AND(C5876&gt;=20, C5876&lt;35), "20-35",
AND(C5876&gt;=35, C5876&lt;50), "35-50",
C5876&gt;=50, "50-100"
)</f>
        <v>&lt;20</v>
      </c>
      <c r="AK5876" t="str" cm="1">
        <f t="array" ref="AK5876">_xlfn.IFS(
G5876&lt;6, "&lt;6",
AND(G5876&gt;=6, G5876&lt;12), "6-12",
AND(G5876&gt;=12, G5876&lt;18), "12-18",  AND(G5876&gt;=18, G5876&lt;24), "18-24", G5876&gt;=24, "24-36")</f>
        <v>6-12</v>
      </c>
    </row>
    <row r="5877" spans="1:37" x14ac:dyDescent="0.3">
      <c r="A5877" t="s">
        <v>5977</v>
      </c>
      <c r="B5877" t="s">
        <v>44</v>
      </c>
      <c r="C5877">
        <v>59</v>
      </c>
      <c r="D5877" t="s">
        <v>37</v>
      </c>
      <c r="E5877" t="s">
        <v>48</v>
      </c>
      <c r="F5877">
        <v>14</v>
      </c>
      <c r="G5877">
        <v>23</v>
      </c>
      <c r="H5877" t="s">
        <v>36</v>
      </c>
      <c r="I5877" t="s">
        <v>37</v>
      </c>
      <c r="J5877" t="s">
        <v>37</v>
      </c>
      <c r="K5877" t="s">
        <v>37</v>
      </c>
      <c r="L5877" t="s">
        <v>72</v>
      </c>
      <c r="M5877" t="s">
        <v>37</v>
      </c>
      <c r="N5877" t="s">
        <v>34</v>
      </c>
      <c r="O5877" t="s">
        <v>34</v>
      </c>
      <c r="P5877" t="s">
        <v>34</v>
      </c>
      <c r="Q5877" t="s">
        <v>34</v>
      </c>
      <c r="R5877" t="s">
        <v>34</v>
      </c>
      <c r="S5877" t="s">
        <v>34</v>
      </c>
      <c r="T5877" t="s">
        <v>37</v>
      </c>
      <c r="U5877" t="s">
        <v>46</v>
      </c>
      <c r="V5877" t="s">
        <v>34</v>
      </c>
      <c r="W5877" t="s">
        <v>40</v>
      </c>
      <c r="X5877">
        <v>56.7</v>
      </c>
      <c r="Y5877">
        <v>113.55</v>
      </c>
      <c r="Z5877">
        <v>0</v>
      </c>
      <c r="AA5877">
        <v>0</v>
      </c>
      <c r="AB5877">
        <v>11.34</v>
      </c>
      <c r="AC5877">
        <v>124.89</v>
      </c>
      <c r="AD5877" t="s">
        <v>52</v>
      </c>
      <c r="AE5877" t="s">
        <v>53</v>
      </c>
      <c r="AF5877" t="s">
        <v>155</v>
      </c>
      <c r="AG5877">
        <f t="shared" si="182"/>
        <v>1</v>
      </c>
      <c r="AH5877" t="str" cm="1">
        <f t="array" ref="AH5877">_xlfn.IFS(
X5877&lt;=20, "&lt;20",
AND(X5877&gt;=20, X5877&lt;50), "20-50",
AND(X5877&gt;=50, X5877&lt;100), "50-100",
X5877&gt;=100, "&gt;100"
)</f>
        <v>50-100</v>
      </c>
      <c r="AI5877">
        <f t="shared" si="183"/>
        <v>0</v>
      </c>
      <c r="AJ5877" t="str" cm="1">
        <f t="array" ref="AJ5877">_xlfn.IFS(
C5877&lt;=20, "&lt;20",
AND(C5877&gt;=20, C5877&lt;35), "20-35",
AND(C5877&gt;=35, C5877&lt;50), "35-50",
C5877&gt;=50, "50-100"
)</f>
        <v>50-100</v>
      </c>
      <c r="AK5877" t="str" cm="1">
        <f t="array" ref="AK5877">_xlfn.IFS(
G5877&lt;6, "&lt;6",
AND(G5877&gt;=6, G5877&lt;12), "6-12",
AND(G5877&gt;=12, G5877&lt;18), "12-18",  AND(G5877&gt;=18, G5877&lt;24), "18-24", G5877&gt;=24, "24-36")</f>
        <v>18-24</v>
      </c>
    </row>
    <row r="5878" spans="1:37" x14ac:dyDescent="0.3">
      <c r="A5878" t="s">
        <v>5978</v>
      </c>
      <c r="B5878" t="s">
        <v>44</v>
      </c>
      <c r="C5878">
        <v>36</v>
      </c>
      <c r="D5878" t="s">
        <v>34</v>
      </c>
      <c r="E5878" t="s">
        <v>124</v>
      </c>
      <c r="F5878">
        <v>0</v>
      </c>
      <c r="G5878">
        <v>9</v>
      </c>
      <c r="H5878" t="s">
        <v>36</v>
      </c>
      <c r="I5878" t="s">
        <v>37</v>
      </c>
      <c r="J5878" t="s">
        <v>37</v>
      </c>
      <c r="K5878" t="s">
        <v>34</v>
      </c>
      <c r="L5878" t="s">
        <v>34</v>
      </c>
      <c r="M5878" t="s">
        <v>34</v>
      </c>
      <c r="N5878" t="s">
        <v>34</v>
      </c>
      <c r="O5878" t="s">
        <v>34</v>
      </c>
      <c r="P5878" t="s">
        <v>34</v>
      </c>
      <c r="Q5878" t="s">
        <v>34</v>
      </c>
      <c r="R5878" t="s">
        <v>34</v>
      </c>
      <c r="S5878" t="s">
        <v>34</v>
      </c>
      <c r="T5878" t="s">
        <v>34</v>
      </c>
      <c r="U5878" t="s">
        <v>67</v>
      </c>
      <c r="V5878" t="s">
        <v>37</v>
      </c>
      <c r="W5878" t="s">
        <v>51</v>
      </c>
      <c r="X5878">
        <v>24.1</v>
      </c>
      <c r="Y5878">
        <v>861.85</v>
      </c>
      <c r="Z5878">
        <v>0</v>
      </c>
      <c r="AA5878">
        <v>0</v>
      </c>
      <c r="AB5878">
        <v>1653.16</v>
      </c>
      <c r="AC5878">
        <v>2515.0100000000002</v>
      </c>
      <c r="AD5878" t="s">
        <v>41</v>
      </c>
      <c r="AE5878" t="s">
        <v>42</v>
      </c>
      <c r="AF5878" t="s">
        <v>42</v>
      </c>
      <c r="AG5878">
        <f t="shared" si="182"/>
        <v>0</v>
      </c>
      <c r="AH5878" t="str" cm="1">
        <f t="array" ref="AH5878">_xlfn.IFS(
X5878&lt;=20, "&lt;20",
AND(X5878&gt;=20, X5878&lt;50), "20-50",
AND(X5878&gt;=50, X5878&lt;100), "50-100",
X5878&gt;=100, "&gt;100"
)</f>
        <v>20-50</v>
      </c>
      <c r="AI5878">
        <f t="shared" si="183"/>
        <v>0</v>
      </c>
      <c r="AJ5878" t="str" cm="1">
        <f t="array" ref="AJ5878">_xlfn.IFS(
C5878&lt;=20, "&lt;20",
AND(C5878&gt;=20, C5878&lt;35), "20-35",
AND(C5878&gt;=35, C5878&lt;50), "35-50",
C5878&gt;=50, "50-100"
)</f>
        <v>35-50</v>
      </c>
      <c r="AK5878" t="str" cm="1">
        <f t="array" ref="AK5878">_xlfn.IFS(
G5878&lt;6, "&lt;6",
AND(G5878&gt;=6, G5878&lt;12), "6-12",
AND(G5878&gt;=12, G5878&lt;18), "12-18",  AND(G5878&gt;=18, G5878&lt;24), "18-24", G5878&gt;=24, "24-36")</f>
        <v>6-12</v>
      </c>
    </row>
    <row r="5879" spans="1:37" x14ac:dyDescent="0.3">
      <c r="A5879" t="s">
        <v>5979</v>
      </c>
      <c r="B5879" t="s">
        <v>44</v>
      </c>
      <c r="C5879">
        <v>73</v>
      </c>
      <c r="D5879" t="s">
        <v>34</v>
      </c>
      <c r="E5879" t="s">
        <v>103</v>
      </c>
      <c r="F5879">
        <v>1</v>
      </c>
      <c r="G5879">
        <v>23</v>
      </c>
      <c r="H5879" t="s">
        <v>36</v>
      </c>
      <c r="I5879" t="s">
        <v>34</v>
      </c>
      <c r="J5879" t="s">
        <v>34</v>
      </c>
      <c r="K5879" t="s">
        <v>37</v>
      </c>
      <c r="L5879" t="s">
        <v>38</v>
      </c>
      <c r="M5879" t="s">
        <v>34</v>
      </c>
      <c r="N5879" t="s">
        <v>34</v>
      </c>
      <c r="O5879" t="s">
        <v>37</v>
      </c>
      <c r="P5879" t="s">
        <v>34</v>
      </c>
      <c r="Q5879" t="s">
        <v>37</v>
      </c>
      <c r="R5879" t="s">
        <v>34</v>
      </c>
      <c r="S5879" t="s">
        <v>34</v>
      </c>
      <c r="T5879" t="s">
        <v>37</v>
      </c>
      <c r="U5879" t="s">
        <v>67</v>
      </c>
      <c r="V5879" t="s">
        <v>37</v>
      </c>
      <c r="W5879" t="s">
        <v>51</v>
      </c>
      <c r="X5879">
        <v>39.85</v>
      </c>
      <c r="Y5879">
        <v>1434.6</v>
      </c>
      <c r="Z5879">
        <v>0</v>
      </c>
      <c r="AA5879">
        <v>0</v>
      </c>
      <c r="AB5879">
        <v>0</v>
      </c>
      <c r="AC5879">
        <v>1434.6</v>
      </c>
      <c r="AD5879" t="s">
        <v>41</v>
      </c>
      <c r="AE5879" t="s">
        <v>42</v>
      </c>
      <c r="AF5879" t="s">
        <v>42</v>
      </c>
      <c r="AG5879">
        <f t="shared" si="182"/>
        <v>0</v>
      </c>
      <c r="AH5879" t="str" cm="1">
        <f t="array" ref="AH5879">_xlfn.IFS(
X5879&lt;=20, "&lt;20",
AND(X5879&gt;=20, X5879&lt;50), "20-50",
AND(X5879&gt;=50, X5879&lt;100), "50-100",
X5879&gt;=100, "&gt;100"
)</f>
        <v>20-50</v>
      </c>
      <c r="AI5879">
        <f t="shared" si="183"/>
        <v>0</v>
      </c>
      <c r="AJ5879" t="str" cm="1">
        <f t="array" ref="AJ5879">_xlfn.IFS(
C5879&lt;=20, "&lt;20",
AND(C5879&gt;=20, C5879&lt;35), "20-35",
AND(C5879&gt;=35, C5879&lt;50), "35-50",
C5879&gt;=50, "50-100"
)</f>
        <v>50-100</v>
      </c>
      <c r="AK5879" t="str" cm="1">
        <f t="array" ref="AK5879">_xlfn.IFS(
G5879&lt;6, "&lt;6",
AND(G5879&gt;=6, G5879&lt;12), "6-12",
AND(G5879&gt;=12, G5879&lt;18), "12-18",  AND(G5879&gt;=18, G5879&lt;24), "18-24", G5879&gt;=24, "24-36")</f>
        <v>18-24</v>
      </c>
    </row>
    <row r="5880" spans="1:37" x14ac:dyDescent="0.3">
      <c r="A5880" t="s">
        <v>5980</v>
      </c>
      <c r="B5880" t="s">
        <v>44</v>
      </c>
      <c r="C5880">
        <v>36</v>
      </c>
      <c r="D5880" t="s">
        <v>37</v>
      </c>
      <c r="E5880" t="s">
        <v>164</v>
      </c>
      <c r="F5880">
        <v>9</v>
      </c>
      <c r="G5880">
        <v>7</v>
      </c>
      <c r="H5880" t="s">
        <v>66</v>
      </c>
      <c r="I5880" t="s">
        <v>37</v>
      </c>
      <c r="J5880" t="s">
        <v>37</v>
      </c>
      <c r="K5880" t="s">
        <v>37</v>
      </c>
      <c r="L5880" t="s">
        <v>50</v>
      </c>
      <c r="M5880" t="s">
        <v>37</v>
      </c>
      <c r="N5880" t="s">
        <v>37</v>
      </c>
      <c r="O5880" t="s">
        <v>37</v>
      </c>
      <c r="P5880" t="s">
        <v>37</v>
      </c>
      <c r="Q5880" t="s">
        <v>37</v>
      </c>
      <c r="R5880" t="s">
        <v>37</v>
      </c>
      <c r="S5880" t="s">
        <v>37</v>
      </c>
      <c r="T5880" t="s">
        <v>37</v>
      </c>
      <c r="U5880" t="s">
        <v>67</v>
      </c>
      <c r="V5880" t="s">
        <v>34</v>
      </c>
      <c r="W5880" t="s">
        <v>40</v>
      </c>
      <c r="X5880">
        <v>115.05</v>
      </c>
      <c r="Y5880">
        <v>8405</v>
      </c>
      <c r="Z5880">
        <v>0</v>
      </c>
      <c r="AA5880">
        <v>0</v>
      </c>
      <c r="AB5880">
        <v>1411.2</v>
      </c>
      <c r="AC5880">
        <v>9816.2000000000007</v>
      </c>
      <c r="AD5880" t="s">
        <v>41</v>
      </c>
      <c r="AE5880" t="s">
        <v>42</v>
      </c>
      <c r="AF5880" t="s">
        <v>42</v>
      </c>
      <c r="AG5880">
        <f t="shared" si="182"/>
        <v>0</v>
      </c>
      <c r="AH5880" t="str" cm="1">
        <f t="array" ref="AH5880">_xlfn.IFS(
X5880&lt;=20, "&lt;20",
AND(X5880&gt;=20, X5880&lt;50), "20-50",
AND(X5880&gt;=50, X5880&lt;100), "50-100",
X5880&gt;=100, "&gt;100"
)</f>
        <v>&gt;100</v>
      </c>
      <c r="AI5880">
        <f t="shared" si="183"/>
        <v>0</v>
      </c>
      <c r="AJ5880" t="str" cm="1">
        <f t="array" ref="AJ5880">_xlfn.IFS(
C5880&lt;=20, "&lt;20",
AND(C5880&gt;=20, C5880&lt;35), "20-35",
AND(C5880&gt;=35, C5880&lt;50), "35-50",
C5880&gt;=50, "50-100"
)</f>
        <v>35-50</v>
      </c>
      <c r="AK5880" t="str" cm="1">
        <f t="array" ref="AK5880">_xlfn.IFS(
G5880&lt;6, "&lt;6",
AND(G5880&gt;=6, G5880&lt;12), "6-12",
AND(G5880&gt;=12, G5880&lt;18), "12-18",  AND(G5880&gt;=18, G5880&lt;24), "18-24", G5880&gt;=24, "24-36")</f>
        <v>6-12</v>
      </c>
    </row>
    <row r="5881" spans="1:37" x14ac:dyDescent="0.3">
      <c r="A5881" t="s">
        <v>5981</v>
      </c>
      <c r="B5881" t="s">
        <v>44</v>
      </c>
      <c r="C5881">
        <v>54</v>
      </c>
      <c r="D5881" t="s">
        <v>34</v>
      </c>
      <c r="E5881" t="s">
        <v>69</v>
      </c>
      <c r="F5881">
        <v>3</v>
      </c>
      <c r="G5881">
        <v>18</v>
      </c>
      <c r="H5881" t="s">
        <v>36</v>
      </c>
      <c r="I5881" t="s">
        <v>37</v>
      </c>
      <c r="J5881" t="s">
        <v>34</v>
      </c>
      <c r="K5881" t="s">
        <v>37</v>
      </c>
      <c r="L5881" t="s">
        <v>72</v>
      </c>
      <c r="M5881" t="s">
        <v>34</v>
      </c>
      <c r="N5881" t="s">
        <v>34</v>
      </c>
      <c r="O5881" t="s">
        <v>34</v>
      </c>
      <c r="P5881" t="s">
        <v>34</v>
      </c>
      <c r="Q5881" t="s">
        <v>34</v>
      </c>
      <c r="R5881" t="s">
        <v>34</v>
      </c>
      <c r="S5881" t="s">
        <v>34</v>
      </c>
      <c r="T5881" t="s">
        <v>37</v>
      </c>
      <c r="U5881" t="s">
        <v>46</v>
      </c>
      <c r="V5881" t="s">
        <v>34</v>
      </c>
      <c r="W5881" t="s">
        <v>40</v>
      </c>
      <c r="X5881">
        <v>44.45</v>
      </c>
      <c r="Y5881">
        <v>369.3</v>
      </c>
      <c r="Z5881">
        <v>0</v>
      </c>
      <c r="AA5881">
        <v>0</v>
      </c>
      <c r="AB5881">
        <v>87.28</v>
      </c>
      <c r="AC5881">
        <v>456.58</v>
      </c>
      <c r="AD5881" t="s">
        <v>41</v>
      </c>
      <c r="AE5881" t="s">
        <v>42</v>
      </c>
      <c r="AF5881" t="s">
        <v>42</v>
      </c>
      <c r="AG5881">
        <f t="shared" si="182"/>
        <v>0</v>
      </c>
      <c r="AH5881" t="str" cm="1">
        <f t="array" ref="AH5881">_xlfn.IFS(
X5881&lt;=20, "&lt;20",
AND(X5881&gt;=20, X5881&lt;50), "20-50",
AND(X5881&gt;=50, X5881&lt;100), "50-100",
X5881&gt;=100, "&gt;100"
)</f>
        <v>20-50</v>
      </c>
      <c r="AI5881">
        <f t="shared" si="183"/>
        <v>0</v>
      </c>
      <c r="AJ5881" t="str" cm="1">
        <f t="array" ref="AJ5881">_xlfn.IFS(
C5881&lt;=20, "&lt;20",
AND(C5881&gt;=20, C5881&lt;35), "20-35",
AND(C5881&gt;=35, C5881&lt;50), "35-50",
C5881&gt;=50, "50-100"
)</f>
        <v>50-100</v>
      </c>
      <c r="AK5881" t="str" cm="1">
        <f t="array" ref="AK5881">_xlfn.IFS(
G5881&lt;6, "&lt;6",
AND(G5881&gt;=6, G5881&lt;12), "6-12",
AND(G5881&gt;=12, G5881&lt;18), "12-18",  AND(G5881&gt;=18, G5881&lt;24), "18-24", G5881&gt;=24, "24-36")</f>
        <v>18-24</v>
      </c>
    </row>
    <row r="5882" spans="1:37" x14ac:dyDescent="0.3">
      <c r="A5882" t="s">
        <v>5982</v>
      </c>
      <c r="B5882" t="s">
        <v>44</v>
      </c>
      <c r="C5882">
        <v>58</v>
      </c>
      <c r="D5882" t="s">
        <v>37</v>
      </c>
      <c r="E5882" t="s">
        <v>56</v>
      </c>
      <c r="F5882">
        <v>12</v>
      </c>
      <c r="G5882">
        <v>33</v>
      </c>
      <c r="H5882" t="s">
        <v>36</v>
      </c>
      <c r="I5882" t="s">
        <v>37</v>
      </c>
      <c r="J5882" t="s">
        <v>34</v>
      </c>
      <c r="K5882" t="s">
        <v>37</v>
      </c>
      <c r="L5882" t="s">
        <v>50</v>
      </c>
      <c r="M5882" t="s">
        <v>34</v>
      </c>
      <c r="N5882" t="s">
        <v>34</v>
      </c>
      <c r="O5882" t="s">
        <v>34</v>
      </c>
      <c r="P5882" t="s">
        <v>34</v>
      </c>
      <c r="Q5882" t="s">
        <v>37</v>
      </c>
      <c r="R5882" t="s">
        <v>34</v>
      </c>
      <c r="S5882" t="s">
        <v>34</v>
      </c>
      <c r="T5882" t="s">
        <v>37</v>
      </c>
      <c r="U5882" t="s">
        <v>46</v>
      </c>
      <c r="V5882" t="s">
        <v>37</v>
      </c>
      <c r="W5882" t="s">
        <v>51</v>
      </c>
      <c r="X5882">
        <v>78.7</v>
      </c>
      <c r="Y5882">
        <v>1495.1</v>
      </c>
      <c r="Z5882">
        <v>26.84</v>
      </c>
      <c r="AA5882">
        <v>0</v>
      </c>
      <c r="AB5882">
        <v>561.45000000000005</v>
      </c>
      <c r="AC5882">
        <v>2029.71</v>
      </c>
      <c r="AD5882" t="s">
        <v>41</v>
      </c>
      <c r="AE5882" t="s">
        <v>42</v>
      </c>
      <c r="AF5882" t="s">
        <v>42</v>
      </c>
      <c r="AG5882">
        <f t="shared" si="182"/>
        <v>0</v>
      </c>
      <c r="AH5882" t="str" cm="1">
        <f t="array" ref="AH5882">_xlfn.IFS(
X5882&lt;=20, "&lt;20",
AND(X5882&gt;=20, X5882&lt;50), "20-50",
AND(X5882&gt;=50, X5882&lt;100), "50-100",
X5882&gt;=100, "&gt;100"
)</f>
        <v>50-100</v>
      </c>
      <c r="AI5882">
        <f t="shared" si="183"/>
        <v>0</v>
      </c>
      <c r="AJ5882" t="str" cm="1">
        <f t="array" ref="AJ5882">_xlfn.IFS(
C5882&lt;=20, "&lt;20",
AND(C5882&gt;=20, C5882&lt;35), "20-35",
AND(C5882&gt;=35, C5882&lt;50), "35-50",
C5882&gt;=50, "50-100"
)</f>
        <v>50-100</v>
      </c>
      <c r="AK5882" t="str" cm="1">
        <f t="array" ref="AK5882">_xlfn.IFS(
G5882&lt;6, "&lt;6",
AND(G5882&gt;=6, G5882&lt;12), "6-12",
AND(G5882&gt;=12, G5882&lt;18), "12-18",  AND(G5882&gt;=18, G5882&lt;24), "18-24", G5882&gt;=24, "24-36")</f>
        <v>24-36</v>
      </c>
    </row>
    <row r="5883" spans="1:37" x14ac:dyDescent="0.3">
      <c r="A5883" t="s">
        <v>5983</v>
      </c>
      <c r="B5883" t="s">
        <v>33</v>
      </c>
      <c r="C5883">
        <v>51</v>
      </c>
      <c r="D5883" t="s">
        <v>37</v>
      </c>
      <c r="E5883" t="s">
        <v>164</v>
      </c>
      <c r="F5883">
        <v>3</v>
      </c>
      <c r="G5883">
        <v>3</v>
      </c>
      <c r="H5883" t="s">
        <v>57</v>
      </c>
      <c r="I5883" t="s">
        <v>37</v>
      </c>
      <c r="J5883" t="s">
        <v>34</v>
      </c>
      <c r="K5883" t="s">
        <v>34</v>
      </c>
      <c r="L5883" t="s">
        <v>34</v>
      </c>
      <c r="M5883" t="s">
        <v>34</v>
      </c>
      <c r="N5883" t="s">
        <v>34</v>
      </c>
      <c r="O5883" t="s">
        <v>34</v>
      </c>
      <c r="P5883" t="s">
        <v>34</v>
      </c>
      <c r="Q5883" t="s">
        <v>34</v>
      </c>
      <c r="R5883" t="s">
        <v>34</v>
      </c>
      <c r="S5883" t="s">
        <v>34</v>
      </c>
      <c r="T5883" t="s">
        <v>34</v>
      </c>
      <c r="U5883" t="s">
        <v>46</v>
      </c>
      <c r="V5883" t="s">
        <v>37</v>
      </c>
      <c r="W5883" t="s">
        <v>40</v>
      </c>
      <c r="X5883">
        <v>19.600000000000001</v>
      </c>
      <c r="Y5883">
        <v>356.15</v>
      </c>
      <c r="Z5883">
        <v>0</v>
      </c>
      <c r="AA5883">
        <v>0</v>
      </c>
      <c r="AB5883">
        <v>582.4</v>
      </c>
      <c r="AC5883">
        <v>938.55</v>
      </c>
      <c r="AD5883" t="s">
        <v>41</v>
      </c>
      <c r="AE5883" t="s">
        <v>42</v>
      </c>
      <c r="AF5883" t="s">
        <v>42</v>
      </c>
      <c r="AG5883">
        <f t="shared" si="182"/>
        <v>0</v>
      </c>
      <c r="AH5883" t="str" cm="1">
        <f t="array" ref="AH5883">_xlfn.IFS(
X5883&lt;=20, "&lt;20",
AND(X5883&gt;=20, X5883&lt;50), "20-50",
AND(X5883&gt;=50, X5883&lt;100), "50-100",
X5883&gt;=100, "&gt;100"
)</f>
        <v>&lt;20</v>
      </c>
      <c r="AI5883">
        <f t="shared" si="183"/>
        <v>0</v>
      </c>
      <c r="AJ5883" t="str" cm="1">
        <f t="array" ref="AJ5883">_xlfn.IFS(
C5883&lt;=20, "&lt;20",
AND(C5883&gt;=20, C5883&lt;35), "20-35",
AND(C5883&gt;=35, C5883&lt;50), "35-50",
C5883&gt;=50, "50-100"
)</f>
        <v>50-100</v>
      </c>
      <c r="AK5883" t="str" cm="1">
        <f t="array" ref="AK5883">_xlfn.IFS(
G5883&lt;6, "&lt;6",
AND(G5883&gt;=6, G5883&lt;12), "6-12",
AND(G5883&gt;=12, G5883&lt;18), "12-18",  AND(G5883&gt;=18, G5883&lt;24), "18-24", G5883&gt;=24, "24-36")</f>
        <v>&lt;6</v>
      </c>
    </row>
    <row r="5884" spans="1:37" x14ac:dyDescent="0.3">
      <c r="A5884" t="s">
        <v>5984</v>
      </c>
      <c r="B5884" t="s">
        <v>44</v>
      </c>
      <c r="C5884">
        <v>41</v>
      </c>
      <c r="D5884" t="s">
        <v>34</v>
      </c>
      <c r="E5884" t="s">
        <v>103</v>
      </c>
      <c r="F5884">
        <v>4</v>
      </c>
      <c r="G5884">
        <v>11</v>
      </c>
      <c r="H5884" t="s">
        <v>36</v>
      </c>
      <c r="I5884" t="s">
        <v>37</v>
      </c>
      <c r="J5884" t="s">
        <v>37</v>
      </c>
      <c r="K5884" t="s">
        <v>34</v>
      </c>
      <c r="L5884" t="s">
        <v>34</v>
      </c>
      <c r="M5884" t="s">
        <v>34</v>
      </c>
      <c r="N5884" t="s">
        <v>34</v>
      </c>
      <c r="O5884" t="s">
        <v>34</v>
      </c>
      <c r="P5884" t="s">
        <v>34</v>
      </c>
      <c r="Q5884" t="s">
        <v>34</v>
      </c>
      <c r="R5884" t="s">
        <v>34</v>
      </c>
      <c r="S5884" t="s">
        <v>34</v>
      </c>
      <c r="T5884" t="s">
        <v>34</v>
      </c>
      <c r="U5884" t="s">
        <v>39</v>
      </c>
      <c r="V5884" t="s">
        <v>37</v>
      </c>
      <c r="W5884" t="s">
        <v>51</v>
      </c>
      <c r="X5884">
        <v>24.25</v>
      </c>
      <c r="Y5884">
        <v>914.4</v>
      </c>
      <c r="Z5884">
        <v>35.61</v>
      </c>
      <c r="AA5884">
        <v>0</v>
      </c>
      <c r="AB5884">
        <v>1754.84</v>
      </c>
      <c r="AC5884">
        <v>2633.63</v>
      </c>
      <c r="AD5884" t="s">
        <v>41</v>
      </c>
      <c r="AE5884" t="s">
        <v>42</v>
      </c>
      <c r="AF5884" t="s">
        <v>42</v>
      </c>
      <c r="AG5884">
        <f t="shared" si="182"/>
        <v>0</v>
      </c>
      <c r="AH5884" t="str" cm="1">
        <f t="array" ref="AH5884">_xlfn.IFS(
X5884&lt;=20, "&lt;20",
AND(X5884&gt;=20, X5884&lt;50), "20-50",
AND(X5884&gt;=50, X5884&lt;100), "50-100",
X5884&gt;=100, "&gt;100"
)</f>
        <v>20-50</v>
      </c>
      <c r="AI5884">
        <f t="shared" si="183"/>
        <v>0</v>
      </c>
      <c r="AJ5884" t="str" cm="1">
        <f t="array" ref="AJ5884">_xlfn.IFS(
C5884&lt;=20, "&lt;20",
AND(C5884&gt;=20, C5884&lt;35), "20-35",
AND(C5884&gt;=35, C5884&lt;50), "35-50",
C5884&gt;=50, "50-100"
)</f>
        <v>35-50</v>
      </c>
      <c r="AK5884" t="str" cm="1">
        <f t="array" ref="AK5884">_xlfn.IFS(
G5884&lt;6, "&lt;6",
AND(G5884&gt;=6, G5884&lt;12), "6-12",
AND(G5884&gt;=12, G5884&lt;18), "12-18",  AND(G5884&gt;=18, G5884&lt;24), "18-24", G5884&gt;=24, "24-36")</f>
        <v>6-12</v>
      </c>
    </row>
    <row r="5885" spans="1:37" x14ac:dyDescent="0.3">
      <c r="A5885" t="s">
        <v>5985</v>
      </c>
      <c r="B5885" t="s">
        <v>33</v>
      </c>
      <c r="C5885">
        <v>48</v>
      </c>
      <c r="D5885" t="s">
        <v>37</v>
      </c>
      <c r="E5885" t="s">
        <v>76</v>
      </c>
      <c r="F5885">
        <v>7</v>
      </c>
      <c r="G5885">
        <v>6</v>
      </c>
      <c r="H5885" t="s">
        <v>36</v>
      </c>
      <c r="I5885" t="s">
        <v>37</v>
      </c>
      <c r="J5885" t="s">
        <v>34</v>
      </c>
      <c r="K5885" t="s">
        <v>34</v>
      </c>
      <c r="L5885" t="s">
        <v>34</v>
      </c>
      <c r="M5885" t="s">
        <v>34</v>
      </c>
      <c r="N5885" t="s">
        <v>34</v>
      </c>
      <c r="O5885" t="s">
        <v>34</v>
      </c>
      <c r="P5885" t="s">
        <v>34</v>
      </c>
      <c r="Q5885" t="s">
        <v>34</v>
      </c>
      <c r="R5885" t="s">
        <v>34</v>
      </c>
      <c r="S5885" t="s">
        <v>34</v>
      </c>
      <c r="T5885" t="s">
        <v>34</v>
      </c>
      <c r="U5885" t="s">
        <v>67</v>
      </c>
      <c r="V5885" t="s">
        <v>34</v>
      </c>
      <c r="W5885" t="s">
        <v>40</v>
      </c>
      <c r="X5885">
        <v>18.8</v>
      </c>
      <c r="Y5885">
        <v>1094.3499999999999</v>
      </c>
      <c r="Z5885">
        <v>0</v>
      </c>
      <c r="AA5885">
        <v>0</v>
      </c>
      <c r="AB5885">
        <v>1122.33</v>
      </c>
      <c r="AC5885">
        <v>2216.6799999999998</v>
      </c>
      <c r="AD5885" t="s">
        <v>41</v>
      </c>
      <c r="AE5885" t="s">
        <v>42</v>
      </c>
      <c r="AF5885" t="s">
        <v>42</v>
      </c>
      <c r="AG5885">
        <f t="shared" si="182"/>
        <v>0</v>
      </c>
      <c r="AH5885" t="str" cm="1">
        <f t="array" ref="AH5885">_xlfn.IFS(
X5885&lt;=20, "&lt;20",
AND(X5885&gt;=20, X5885&lt;50), "20-50",
AND(X5885&gt;=50, X5885&lt;100), "50-100",
X5885&gt;=100, "&gt;100"
)</f>
        <v>&lt;20</v>
      </c>
      <c r="AI5885">
        <f t="shared" si="183"/>
        <v>0</v>
      </c>
      <c r="AJ5885" t="str" cm="1">
        <f t="array" ref="AJ5885">_xlfn.IFS(
C5885&lt;=20, "&lt;20",
AND(C5885&gt;=20, C5885&lt;35), "20-35",
AND(C5885&gt;=35, C5885&lt;50), "35-50",
C5885&gt;=50, "50-100"
)</f>
        <v>35-50</v>
      </c>
      <c r="AK5885" t="str" cm="1">
        <f t="array" ref="AK5885">_xlfn.IFS(
G5885&lt;6, "&lt;6",
AND(G5885&gt;=6, G5885&lt;12), "6-12",
AND(G5885&gt;=12, G5885&lt;18), "12-18",  AND(G5885&gt;=18, G5885&lt;24), "18-24", G5885&gt;=24, "24-36")</f>
        <v>6-12</v>
      </c>
    </row>
    <row r="5886" spans="1:37" x14ac:dyDescent="0.3">
      <c r="A5886" t="s">
        <v>5986</v>
      </c>
      <c r="B5886" t="s">
        <v>33</v>
      </c>
      <c r="C5886">
        <v>27</v>
      </c>
      <c r="D5886" t="s">
        <v>37</v>
      </c>
      <c r="E5886" t="s">
        <v>35</v>
      </c>
      <c r="F5886">
        <v>8</v>
      </c>
      <c r="G5886">
        <v>36</v>
      </c>
      <c r="H5886" t="s">
        <v>36</v>
      </c>
      <c r="I5886" t="s">
        <v>37</v>
      </c>
      <c r="J5886" t="s">
        <v>37</v>
      </c>
      <c r="K5886" t="s">
        <v>37</v>
      </c>
      <c r="L5886" t="s">
        <v>50</v>
      </c>
      <c r="M5886" t="s">
        <v>34</v>
      </c>
      <c r="N5886" t="s">
        <v>34</v>
      </c>
      <c r="O5886" t="s">
        <v>37</v>
      </c>
      <c r="P5886" t="s">
        <v>37</v>
      </c>
      <c r="Q5886" t="s">
        <v>37</v>
      </c>
      <c r="R5886" t="s">
        <v>34</v>
      </c>
      <c r="S5886" t="s">
        <v>34</v>
      </c>
      <c r="T5886" t="s">
        <v>34</v>
      </c>
      <c r="U5886" t="s">
        <v>67</v>
      </c>
      <c r="V5886" t="s">
        <v>37</v>
      </c>
      <c r="W5886" t="s">
        <v>51</v>
      </c>
      <c r="X5886">
        <v>94.9</v>
      </c>
      <c r="Y5886">
        <v>3616.25</v>
      </c>
      <c r="Z5886">
        <v>0</v>
      </c>
      <c r="AA5886">
        <v>0</v>
      </c>
      <c r="AB5886">
        <v>981.92</v>
      </c>
      <c r="AC5886">
        <v>4598.17</v>
      </c>
      <c r="AD5886" t="s">
        <v>41</v>
      </c>
      <c r="AE5886" t="s">
        <v>42</v>
      </c>
      <c r="AF5886" t="s">
        <v>42</v>
      </c>
      <c r="AG5886">
        <f t="shared" si="182"/>
        <v>0</v>
      </c>
      <c r="AH5886" t="str" cm="1">
        <f t="array" ref="AH5886">_xlfn.IFS(
X5886&lt;=20, "&lt;20",
AND(X5886&gt;=20, X5886&lt;50), "20-50",
AND(X5886&gt;=50, X5886&lt;100), "50-100",
X5886&gt;=100, "&gt;100"
)</f>
        <v>50-100</v>
      </c>
      <c r="AI5886">
        <f t="shared" si="183"/>
        <v>0</v>
      </c>
      <c r="AJ5886" t="str" cm="1">
        <f t="array" ref="AJ5886">_xlfn.IFS(
C5886&lt;=20, "&lt;20",
AND(C5886&gt;=20, C5886&lt;35), "20-35",
AND(C5886&gt;=35, C5886&lt;50), "35-50",
C5886&gt;=50, "50-100"
)</f>
        <v>20-35</v>
      </c>
      <c r="AK5886" t="str" cm="1">
        <f t="array" ref="AK5886">_xlfn.IFS(
G5886&lt;6, "&lt;6",
AND(G5886&gt;=6, G5886&lt;12), "6-12",
AND(G5886&gt;=12, G5886&lt;18), "12-18",  AND(G5886&gt;=18, G5886&lt;24), "18-24", G5886&gt;=24, "24-36")</f>
        <v>24-36</v>
      </c>
    </row>
    <row r="5887" spans="1:37" x14ac:dyDescent="0.3">
      <c r="A5887" t="s">
        <v>5987</v>
      </c>
      <c r="B5887" t="s">
        <v>33</v>
      </c>
      <c r="C5887">
        <v>33</v>
      </c>
      <c r="D5887" t="s">
        <v>37</v>
      </c>
      <c r="E5887" t="s">
        <v>74</v>
      </c>
      <c r="F5887">
        <v>10</v>
      </c>
      <c r="G5887">
        <v>32</v>
      </c>
      <c r="H5887" t="s">
        <v>36</v>
      </c>
      <c r="I5887" t="s">
        <v>37</v>
      </c>
      <c r="J5887" t="s">
        <v>37</v>
      </c>
      <c r="K5887" t="s">
        <v>37</v>
      </c>
      <c r="L5887" t="s">
        <v>50</v>
      </c>
      <c r="M5887" t="s">
        <v>37</v>
      </c>
      <c r="N5887" t="s">
        <v>34</v>
      </c>
      <c r="O5887" t="s">
        <v>34</v>
      </c>
      <c r="P5887" t="s">
        <v>37</v>
      </c>
      <c r="Q5887" t="s">
        <v>37</v>
      </c>
      <c r="R5887" t="s">
        <v>37</v>
      </c>
      <c r="S5887" t="s">
        <v>37</v>
      </c>
      <c r="T5887" t="s">
        <v>37</v>
      </c>
      <c r="U5887" t="s">
        <v>67</v>
      </c>
      <c r="V5887" t="s">
        <v>34</v>
      </c>
      <c r="W5887" t="s">
        <v>51</v>
      </c>
      <c r="X5887">
        <v>104.6</v>
      </c>
      <c r="Y5887">
        <v>6885.75</v>
      </c>
      <c r="Z5887">
        <v>0</v>
      </c>
      <c r="AA5887">
        <v>0</v>
      </c>
      <c r="AB5887">
        <v>757.77</v>
      </c>
      <c r="AC5887">
        <v>7643.52</v>
      </c>
      <c r="AD5887" t="s">
        <v>41</v>
      </c>
      <c r="AE5887" t="s">
        <v>42</v>
      </c>
      <c r="AF5887" t="s">
        <v>42</v>
      </c>
      <c r="AG5887">
        <f t="shared" si="182"/>
        <v>0</v>
      </c>
      <c r="AH5887" t="str" cm="1">
        <f t="array" ref="AH5887">_xlfn.IFS(
X5887&lt;=20, "&lt;20",
AND(X5887&gt;=20, X5887&lt;50), "20-50",
AND(X5887&gt;=50, X5887&lt;100), "50-100",
X5887&gt;=100, "&gt;100"
)</f>
        <v>&gt;100</v>
      </c>
      <c r="AI5887">
        <f t="shared" si="183"/>
        <v>0</v>
      </c>
      <c r="AJ5887" t="str" cm="1">
        <f t="array" ref="AJ5887">_xlfn.IFS(
C5887&lt;=20, "&lt;20",
AND(C5887&gt;=20, C5887&lt;35), "20-35",
AND(C5887&gt;=35, C5887&lt;50), "35-50",
C5887&gt;=50, "50-100"
)</f>
        <v>20-35</v>
      </c>
      <c r="AK5887" t="str" cm="1">
        <f t="array" ref="AK5887">_xlfn.IFS(
G5887&lt;6, "&lt;6",
AND(G5887&gt;=6, G5887&lt;12), "6-12",
AND(G5887&gt;=12, G5887&lt;18), "12-18",  AND(G5887&gt;=18, G5887&lt;24), "18-24", G5887&gt;=24, "24-36")</f>
        <v>24-36</v>
      </c>
    </row>
    <row r="5888" spans="1:37" x14ac:dyDescent="0.3">
      <c r="A5888" t="s">
        <v>5988</v>
      </c>
      <c r="B5888" t="s">
        <v>44</v>
      </c>
      <c r="C5888">
        <v>60</v>
      </c>
      <c r="D5888" t="s">
        <v>34</v>
      </c>
      <c r="E5888" t="s">
        <v>69</v>
      </c>
      <c r="F5888">
        <v>6</v>
      </c>
      <c r="G5888">
        <v>5</v>
      </c>
      <c r="H5888" t="s">
        <v>36</v>
      </c>
      <c r="I5888" t="s">
        <v>37</v>
      </c>
      <c r="J5888" t="s">
        <v>34</v>
      </c>
      <c r="K5888" t="s">
        <v>37</v>
      </c>
      <c r="L5888" t="s">
        <v>72</v>
      </c>
      <c r="M5888" t="s">
        <v>37</v>
      </c>
      <c r="N5888" t="s">
        <v>34</v>
      </c>
      <c r="O5888" t="s">
        <v>34</v>
      </c>
      <c r="P5888" t="s">
        <v>37</v>
      </c>
      <c r="Q5888" t="s">
        <v>34</v>
      </c>
      <c r="R5888" t="s">
        <v>34</v>
      </c>
      <c r="S5888" t="s">
        <v>34</v>
      </c>
      <c r="T5888" t="s">
        <v>37</v>
      </c>
      <c r="U5888" t="s">
        <v>46</v>
      </c>
      <c r="V5888" t="s">
        <v>34</v>
      </c>
      <c r="W5888" t="s">
        <v>143</v>
      </c>
      <c r="X5888">
        <v>55.1</v>
      </c>
      <c r="Y5888">
        <v>1253.1500000000001</v>
      </c>
      <c r="Z5888">
        <v>0</v>
      </c>
      <c r="AA5888">
        <v>0</v>
      </c>
      <c r="AB5888">
        <v>816.42</v>
      </c>
      <c r="AC5888">
        <v>2069.5700000000002</v>
      </c>
      <c r="AD5888" t="s">
        <v>41</v>
      </c>
      <c r="AE5888" t="s">
        <v>42</v>
      </c>
      <c r="AF5888" t="s">
        <v>42</v>
      </c>
      <c r="AG5888">
        <f t="shared" si="182"/>
        <v>0</v>
      </c>
      <c r="AH5888" t="str" cm="1">
        <f t="array" ref="AH5888">_xlfn.IFS(
X5888&lt;=20, "&lt;20",
AND(X5888&gt;=20, X5888&lt;50), "20-50",
AND(X5888&gt;=50, X5888&lt;100), "50-100",
X5888&gt;=100, "&gt;100"
)</f>
        <v>50-100</v>
      </c>
      <c r="AI5888">
        <f t="shared" si="183"/>
        <v>0</v>
      </c>
      <c r="AJ5888" t="str" cm="1">
        <f t="array" ref="AJ5888">_xlfn.IFS(
C5888&lt;=20, "&lt;20",
AND(C5888&gt;=20, C5888&lt;35), "20-35",
AND(C5888&gt;=35, C5888&lt;50), "35-50",
C5888&gt;=50, "50-100"
)</f>
        <v>50-100</v>
      </c>
      <c r="AK5888" t="str" cm="1">
        <f t="array" ref="AK5888">_xlfn.IFS(
G5888&lt;6, "&lt;6",
AND(G5888&gt;=6, G5888&lt;12), "6-12",
AND(G5888&gt;=12, G5888&lt;18), "12-18",  AND(G5888&gt;=18, G5888&lt;24), "18-24", G5888&gt;=24, "24-36")</f>
        <v>&lt;6</v>
      </c>
    </row>
    <row r="5889" spans="1:37" x14ac:dyDescent="0.3">
      <c r="A5889" t="s">
        <v>5989</v>
      </c>
      <c r="B5889" t="s">
        <v>33</v>
      </c>
      <c r="C5889">
        <v>37</v>
      </c>
      <c r="D5889" t="s">
        <v>37</v>
      </c>
      <c r="E5889" t="s">
        <v>61</v>
      </c>
      <c r="F5889">
        <v>5</v>
      </c>
      <c r="G5889">
        <v>28</v>
      </c>
      <c r="H5889" t="s">
        <v>70</v>
      </c>
      <c r="I5889" t="s">
        <v>37</v>
      </c>
      <c r="J5889" t="s">
        <v>37</v>
      </c>
      <c r="K5889" t="s">
        <v>37</v>
      </c>
      <c r="L5889" t="s">
        <v>50</v>
      </c>
      <c r="M5889" t="s">
        <v>37</v>
      </c>
      <c r="N5889" t="s">
        <v>34</v>
      </c>
      <c r="O5889" t="s">
        <v>34</v>
      </c>
      <c r="P5889" t="s">
        <v>34</v>
      </c>
      <c r="Q5889" t="s">
        <v>37</v>
      </c>
      <c r="R5889" t="s">
        <v>37</v>
      </c>
      <c r="S5889" t="s">
        <v>37</v>
      </c>
      <c r="T5889" t="s">
        <v>37</v>
      </c>
      <c r="U5889" t="s">
        <v>46</v>
      </c>
      <c r="V5889" t="s">
        <v>37</v>
      </c>
      <c r="W5889" t="s">
        <v>51</v>
      </c>
      <c r="X5889">
        <v>-3</v>
      </c>
      <c r="Y5889">
        <v>5497.05</v>
      </c>
      <c r="Z5889">
        <v>0</v>
      </c>
      <c r="AA5889">
        <v>0</v>
      </c>
      <c r="AB5889">
        <v>694.83</v>
      </c>
      <c r="AC5889">
        <v>6191.88</v>
      </c>
      <c r="AD5889" t="s">
        <v>41</v>
      </c>
      <c r="AE5889" t="s">
        <v>42</v>
      </c>
      <c r="AF5889" t="s">
        <v>42</v>
      </c>
      <c r="AG5889">
        <f t="shared" si="182"/>
        <v>0</v>
      </c>
      <c r="AH5889" t="str" cm="1">
        <f t="array" ref="AH5889">_xlfn.IFS(
X5889&lt;=20, "&lt;20",
AND(X5889&gt;=20, X5889&lt;50), "20-50",
AND(X5889&gt;=50, X5889&lt;100), "50-100",
X5889&gt;=100, "&gt;100"
)</f>
        <v>&lt;20</v>
      </c>
      <c r="AI5889">
        <f t="shared" si="183"/>
        <v>0</v>
      </c>
      <c r="AJ5889" t="str" cm="1">
        <f t="array" ref="AJ5889">_xlfn.IFS(
C5889&lt;=20, "&lt;20",
AND(C5889&gt;=20, C5889&lt;35), "20-35",
AND(C5889&gt;=35, C5889&lt;50), "35-50",
C5889&gt;=50, "50-100"
)</f>
        <v>35-50</v>
      </c>
      <c r="AK5889" t="str" cm="1">
        <f t="array" ref="AK5889">_xlfn.IFS(
G5889&lt;6, "&lt;6",
AND(G5889&gt;=6, G5889&lt;12), "6-12",
AND(G5889&gt;=12, G5889&lt;18), "12-18",  AND(G5889&gt;=18, G5889&lt;24), "18-24", G5889&gt;=24, "24-36")</f>
        <v>24-36</v>
      </c>
    </row>
    <row r="5890" spans="1:37" x14ac:dyDescent="0.3">
      <c r="A5890" t="s">
        <v>5990</v>
      </c>
      <c r="B5890" t="s">
        <v>44</v>
      </c>
      <c r="C5890">
        <v>63</v>
      </c>
      <c r="D5890" t="s">
        <v>37</v>
      </c>
      <c r="E5890" t="s">
        <v>124</v>
      </c>
      <c r="F5890">
        <v>2</v>
      </c>
      <c r="G5890">
        <v>21</v>
      </c>
      <c r="H5890" t="s">
        <v>66</v>
      </c>
      <c r="I5890" t="s">
        <v>37</v>
      </c>
      <c r="J5890" t="s">
        <v>34</v>
      </c>
      <c r="K5890" t="s">
        <v>37</v>
      </c>
      <c r="L5890" t="s">
        <v>38</v>
      </c>
      <c r="M5890" t="s">
        <v>37</v>
      </c>
      <c r="N5890" t="s">
        <v>37</v>
      </c>
      <c r="O5890" t="s">
        <v>37</v>
      </c>
      <c r="P5890" t="s">
        <v>37</v>
      </c>
      <c r="Q5890" t="s">
        <v>34</v>
      </c>
      <c r="R5890" t="s">
        <v>37</v>
      </c>
      <c r="S5890" t="s">
        <v>37</v>
      </c>
      <c r="T5890" t="s">
        <v>34</v>
      </c>
      <c r="U5890" t="s">
        <v>67</v>
      </c>
      <c r="V5890" t="s">
        <v>37</v>
      </c>
      <c r="W5890" t="s">
        <v>51</v>
      </c>
      <c r="X5890">
        <v>74.349999999999994</v>
      </c>
      <c r="Y5890">
        <v>5237.3999999999996</v>
      </c>
      <c r="Z5890">
        <v>0</v>
      </c>
      <c r="AA5890">
        <v>50</v>
      </c>
      <c r="AB5890">
        <v>1239.1199999999999</v>
      </c>
      <c r="AC5890">
        <v>6526.52</v>
      </c>
      <c r="AD5890" t="s">
        <v>41</v>
      </c>
      <c r="AE5890" t="s">
        <v>42</v>
      </c>
      <c r="AF5890" t="s">
        <v>42</v>
      </c>
      <c r="AG5890">
        <f t="shared" si="182"/>
        <v>0</v>
      </c>
      <c r="AH5890" t="str" cm="1">
        <f t="array" ref="AH5890">_xlfn.IFS(
X5890&lt;=20, "&lt;20",
AND(X5890&gt;=20, X5890&lt;50), "20-50",
AND(X5890&gt;=50, X5890&lt;100), "50-100",
X5890&gt;=100, "&gt;100"
)</f>
        <v>50-100</v>
      </c>
      <c r="AI5890">
        <f t="shared" si="183"/>
        <v>0</v>
      </c>
      <c r="AJ5890" t="str" cm="1">
        <f t="array" ref="AJ5890">_xlfn.IFS(
C5890&lt;=20, "&lt;20",
AND(C5890&gt;=20, C5890&lt;35), "20-35",
AND(C5890&gt;=35, C5890&lt;50), "35-50",
C5890&gt;=50, "50-100"
)</f>
        <v>50-100</v>
      </c>
      <c r="AK5890" t="str" cm="1">
        <f t="array" ref="AK5890">_xlfn.IFS(
G5890&lt;6, "&lt;6",
AND(G5890&gt;=6, G5890&lt;12), "6-12",
AND(G5890&gt;=12, G5890&lt;18), "12-18",  AND(G5890&gt;=18, G5890&lt;24), "18-24", G5890&gt;=24, "24-36")</f>
        <v>18-24</v>
      </c>
    </row>
    <row r="5891" spans="1:37" x14ac:dyDescent="0.3">
      <c r="A5891" t="s">
        <v>5991</v>
      </c>
      <c r="B5891" t="s">
        <v>44</v>
      </c>
      <c r="C5891">
        <v>42</v>
      </c>
      <c r="D5891" t="s">
        <v>34</v>
      </c>
      <c r="E5891" t="s">
        <v>45</v>
      </c>
      <c r="F5891">
        <v>9</v>
      </c>
      <c r="G5891">
        <v>11</v>
      </c>
      <c r="H5891" t="s">
        <v>36</v>
      </c>
      <c r="I5891" t="s">
        <v>37</v>
      </c>
      <c r="J5891" t="s">
        <v>37</v>
      </c>
      <c r="K5891" t="s">
        <v>37</v>
      </c>
      <c r="L5891" t="s">
        <v>72</v>
      </c>
      <c r="M5891" t="s">
        <v>37</v>
      </c>
      <c r="N5891" t="s">
        <v>37</v>
      </c>
      <c r="O5891" t="s">
        <v>37</v>
      </c>
      <c r="P5891" t="s">
        <v>37</v>
      </c>
      <c r="Q5891" t="s">
        <v>37</v>
      </c>
      <c r="R5891" t="s">
        <v>34</v>
      </c>
      <c r="S5891" t="s">
        <v>34</v>
      </c>
      <c r="T5891" t="s">
        <v>37</v>
      </c>
      <c r="U5891" t="s">
        <v>39</v>
      </c>
      <c r="V5891" t="s">
        <v>34</v>
      </c>
      <c r="W5891" t="s">
        <v>51</v>
      </c>
      <c r="X5891">
        <v>79.400000000000006</v>
      </c>
      <c r="Y5891">
        <v>5528.9</v>
      </c>
      <c r="Z5891">
        <v>0</v>
      </c>
      <c r="AA5891">
        <v>0</v>
      </c>
      <c r="AB5891">
        <v>3042.2</v>
      </c>
      <c r="AC5891">
        <v>8571.1</v>
      </c>
      <c r="AD5891" t="s">
        <v>41</v>
      </c>
      <c r="AE5891" t="s">
        <v>42</v>
      </c>
      <c r="AF5891" t="s">
        <v>42</v>
      </c>
      <c r="AG5891">
        <f t="shared" ref="AG5891:AG5954" si="184">IF(AD5891="Churned", 1,0)</f>
        <v>0</v>
      </c>
      <c r="AH5891" t="str" cm="1">
        <f t="array" ref="AH5891">_xlfn.IFS(
X5891&lt;=20, "&lt;20",
AND(X5891&gt;=20, X5891&lt;50), "20-50",
AND(X5891&gt;=50, X5891&lt;100), "50-100",
X5891&gt;=100, "&gt;100"
)</f>
        <v>50-100</v>
      </c>
      <c r="AI5891">
        <f t="shared" ref="AI5891:AI5954" si="185">IF(AD5891="Joined", 1, 0)</f>
        <v>0</v>
      </c>
      <c r="AJ5891" t="str" cm="1">
        <f t="array" ref="AJ5891">_xlfn.IFS(
C5891&lt;=20, "&lt;20",
AND(C5891&gt;=20, C5891&lt;35), "20-35",
AND(C5891&gt;=35, C5891&lt;50), "35-50",
C5891&gt;=50, "50-100"
)</f>
        <v>35-50</v>
      </c>
      <c r="AK5891" t="str" cm="1">
        <f t="array" ref="AK5891">_xlfn.IFS(
G5891&lt;6, "&lt;6",
AND(G5891&gt;=6, G5891&lt;12), "6-12",
AND(G5891&gt;=12, G5891&lt;18), "12-18",  AND(G5891&gt;=18, G5891&lt;24), "18-24", G5891&gt;=24, "24-36")</f>
        <v>6-12</v>
      </c>
    </row>
    <row r="5892" spans="1:37" x14ac:dyDescent="0.3">
      <c r="A5892" t="s">
        <v>5992</v>
      </c>
      <c r="B5892" t="s">
        <v>33</v>
      </c>
      <c r="C5892">
        <v>75</v>
      </c>
      <c r="D5892" t="s">
        <v>37</v>
      </c>
      <c r="E5892" t="s">
        <v>35</v>
      </c>
      <c r="F5892">
        <v>15</v>
      </c>
      <c r="G5892">
        <v>15</v>
      </c>
      <c r="H5892" t="s">
        <v>36</v>
      </c>
      <c r="I5892" t="s">
        <v>37</v>
      </c>
      <c r="J5892" t="s">
        <v>37</v>
      </c>
      <c r="K5892" t="s">
        <v>37</v>
      </c>
      <c r="L5892" t="s">
        <v>50</v>
      </c>
      <c r="M5892" t="s">
        <v>34</v>
      </c>
      <c r="N5892" t="s">
        <v>34</v>
      </c>
      <c r="O5892" t="s">
        <v>34</v>
      </c>
      <c r="P5892" t="s">
        <v>34</v>
      </c>
      <c r="Q5892" t="s">
        <v>34</v>
      </c>
      <c r="R5892" t="s">
        <v>34</v>
      </c>
      <c r="S5892" t="s">
        <v>34</v>
      </c>
      <c r="T5892" t="s">
        <v>37</v>
      </c>
      <c r="U5892" t="s">
        <v>46</v>
      </c>
      <c r="V5892" t="s">
        <v>37</v>
      </c>
      <c r="W5892" t="s">
        <v>51</v>
      </c>
      <c r="X5892">
        <v>73.650000000000006</v>
      </c>
      <c r="Y5892">
        <v>73.650000000000006</v>
      </c>
      <c r="Z5892">
        <v>0</v>
      </c>
      <c r="AA5892">
        <v>0</v>
      </c>
      <c r="AB5892">
        <v>39.880000000000003</v>
      </c>
      <c r="AC5892">
        <v>113.53</v>
      </c>
      <c r="AD5892" t="s">
        <v>52</v>
      </c>
      <c r="AE5892" t="s">
        <v>104</v>
      </c>
      <c r="AF5892" t="s">
        <v>105</v>
      </c>
      <c r="AG5892">
        <f t="shared" si="184"/>
        <v>1</v>
      </c>
      <c r="AH5892" t="str" cm="1">
        <f t="array" ref="AH5892">_xlfn.IFS(
X5892&lt;=20, "&lt;20",
AND(X5892&gt;=20, X5892&lt;50), "20-50",
AND(X5892&gt;=50, X5892&lt;100), "50-100",
X5892&gt;=100, "&gt;100"
)</f>
        <v>50-100</v>
      </c>
      <c r="AI5892">
        <f t="shared" si="185"/>
        <v>0</v>
      </c>
      <c r="AJ5892" t="str" cm="1">
        <f t="array" ref="AJ5892">_xlfn.IFS(
C5892&lt;=20, "&lt;20",
AND(C5892&gt;=20, C5892&lt;35), "20-35",
AND(C5892&gt;=35, C5892&lt;50), "35-50",
C5892&gt;=50, "50-100"
)</f>
        <v>50-100</v>
      </c>
      <c r="AK5892" t="str" cm="1">
        <f t="array" ref="AK5892">_xlfn.IFS(
G5892&lt;6, "&lt;6",
AND(G5892&gt;=6, G5892&lt;12), "6-12",
AND(G5892&gt;=12, G5892&lt;18), "12-18",  AND(G5892&gt;=18, G5892&lt;24), "18-24", G5892&gt;=24, "24-36")</f>
        <v>12-18</v>
      </c>
    </row>
    <row r="5893" spans="1:37" x14ac:dyDescent="0.3">
      <c r="A5893" t="s">
        <v>5993</v>
      </c>
      <c r="B5893" t="s">
        <v>44</v>
      </c>
      <c r="C5893">
        <v>38</v>
      </c>
      <c r="D5893" t="s">
        <v>37</v>
      </c>
      <c r="E5893" t="s">
        <v>103</v>
      </c>
      <c r="F5893">
        <v>3</v>
      </c>
      <c r="G5893">
        <v>29</v>
      </c>
      <c r="H5893" t="s">
        <v>57</v>
      </c>
      <c r="I5893" t="s">
        <v>37</v>
      </c>
      <c r="J5893" t="s">
        <v>34</v>
      </c>
      <c r="K5893" t="s">
        <v>37</v>
      </c>
      <c r="L5893" t="s">
        <v>72</v>
      </c>
      <c r="M5893" t="s">
        <v>37</v>
      </c>
      <c r="N5893" t="s">
        <v>37</v>
      </c>
      <c r="O5893" t="s">
        <v>34</v>
      </c>
      <c r="P5893" t="s">
        <v>37</v>
      </c>
      <c r="Q5893" t="s">
        <v>34</v>
      </c>
      <c r="R5893" t="s">
        <v>37</v>
      </c>
      <c r="S5893" t="s">
        <v>37</v>
      </c>
      <c r="T5893" t="s">
        <v>37</v>
      </c>
      <c r="U5893" t="s">
        <v>46</v>
      </c>
      <c r="V5893" t="s">
        <v>34</v>
      </c>
      <c r="W5893" t="s">
        <v>51</v>
      </c>
      <c r="X5893">
        <v>67.8</v>
      </c>
      <c r="Y5893">
        <v>842.25</v>
      </c>
      <c r="Z5893">
        <v>0</v>
      </c>
      <c r="AA5893">
        <v>0</v>
      </c>
      <c r="AB5893">
        <v>369.85</v>
      </c>
      <c r="AC5893">
        <v>1212.0999999999999</v>
      </c>
      <c r="AD5893" t="s">
        <v>41</v>
      </c>
      <c r="AE5893" t="s">
        <v>42</v>
      </c>
      <c r="AF5893" t="s">
        <v>42</v>
      </c>
      <c r="AG5893">
        <f t="shared" si="184"/>
        <v>0</v>
      </c>
      <c r="AH5893" t="str" cm="1">
        <f t="array" ref="AH5893">_xlfn.IFS(
X5893&lt;=20, "&lt;20",
AND(X5893&gt;=20, X5893&lt;50), "20-50",
AND(X5893&gt;=50, X5893&lt;100), "50-100",
X5893&gt;=100, "&gt;100"
)</f>
        <v>50-100</v>
      </c>
      <c r="AI5893">
        <f t="shared" si="185"/>
        <v>0</v>
      </c>
      <c r="AJ5893" t="str" cm="1">
        <f t="array" ref="AJ5893">_xlfn.IFS(
C5893&lt;=20, "&lt;20",
AND(C5893&gt;=20, C5893&lt;35), "20-35",
AND(C5893&gt;=35, C5893&lt;50), "35-50",
C5893&gt;=50, "50-100"
)</f>
        <v>35-50</v>
      </c>
      <c r="AK5893" t="str" cm="1">
        <f t="array" ref="AK5893">_xlfn.IFS(
G5893&lt;6, "&lt;6",
AND(G5893&gt;=6, G5893&lt;12), "6-12",
AND(G5893&gt;=12, G5893&lt;18), "12-18",  AND(G5893&gt;=18, G5893&lt;24), "18-24", G5893&gt;=24, "24-36")</f>
        <v>24-36</v>
      </c>
    </row>
    <row r="5894" spans="1:37" x14ac:dyDescent="0.3">
      <c r="A5894" t="s">
        <v>5994</v>
      </c>
      <c r="B5894" t="s">
        <v>33</v>
      </c>
      <c r="C5894">
        <v>51</v>
      </c>
      <c r="D5894" t="s">
        <v>37</v>
      </c>
      <c r="E5894" t="s">
        <v>69</v>
      </c>
      <c r="F5894">
        <v>6</v>
      </c>
      <c r="G5894">
        <v>19</v>
      </c>
      <c r="H5894" t="s">
        <v>36</v>
      </c>
      <c r="I5894" t="s">
        <v>37</v>
      </c>
      <c r="J5894" t="s">
        <v>37</v>
      </c>
      <c r="K5894" t="s">
        <v>37</v>
      </c>
      <c r="L5894" t="s">
        <v>50</v>
      </c>
      <c r="M5894" t="s">
        <v>37</v>
      </c>
      <c r="N5894" t="s">
        <v>37</v>
      </c>
      <c r="O5894" t="s">
        <v>37</v>
      </c>
      <c r="P5894" t="s">
        <v>37</v>
      </c>
      <c r="Q5894" t="s">
        <v>37</v>
      </c>
      <c r="R5894" t="s">
        <v>37</v>
      </c>
      <c r="S5894" t="s">
        <v>37</v>
      </c>
      <c r="T5894" t="s">
        <v>37</v>
      </c>
      <c r="U5894" t="s">
        <v>67</v>
      </c>
      <c r="V5894" t="s">
        <v>34</v>
      </c>
      <c r="W5894" t="s">
        <v>51</v>
      </c>
      <c r="X5894">
        <v>115.55</v>
      </c>
      <c r="Y5894">
        <v>7159.05</v>
      </c>
      <c r="Z5894">
        <v>0</v>
      </c>
      <c r="AA5894">
        <v>0</v>
      </c>
      <c r="AB5894">
        <v>2520.92</v>
      </c>
      <c r="AC5894">
        <v>9679.9699999999993</v>
      </c>
      <c r="AD5894" t="s">
        <v>41</v>
      </c>
      <c r="AE5894" t="s">
        <v>42</v>
      </c>
      <c r="AF5894" t="s">
        <v>42</v>
      </c>
      <c r="AG5894">
        <f t="shared" si="184"/>
        <v>0</v>
      </c>
      <c r="AH5894" t="str" cm="1">
        <f t="array" ref="AH5894">_xlfn.IFS(
X5894&lt;=20, "&lt;20",
AND(X5894&gt;=20, X5894&lt;50), "20-50",
AND(X5894&gt;=50, X5894&lt;100), "50-100",
X5894&gt;=100, "&gt;100"
)</f>
        <v>&gt;100</v>
      </c>
      <c r="AI5894">
        <f t="shared" si="185"/>
        <v>0</v>
      </c>
      <c r="AJ5894" t="str" cm="1">
        <f t="array" ref="AJ5894">_xlfn.IFS(
C5894&lt;=20, "&lt;20",
AND(C5894&gt;=20, C5894&lt;35), "20-35",
AND(C5894&gt;=35, C5894&lt;50), "35-50",
C5894&gt;=50, "50-100"
)</f>
        <v>50-100</v>
      </c>
      <c r="AK5894" t="str" cm="1">
        <f t="array" ref="AK5894">_xlfn.IFS(
G5894&lt;6, "&lt;6",
AND(G5894&gt;=6, G5894&lt;12), "6-12",
AND(G5894&gt;=12, G5894&lt;18), "12-18",  AND(G5894&gt;=18, G5894&lt;24), "18-24", G5894&gt;=24, "24-36")</f>
        <v>18-24</v>
      </c>
    </row>
    <row r="5895" spans="1:37" x14ac:dyDescent="0.3">
      <c r="A5895" t="s">
        <v>5995</v>
      </c>
      <c r="B5895" t="s">
        <v>33</v>
      </c>
      <c r="C5895">
        <v>26</v>
      </c>
      <c r="D5895" t="s">
        <v>37</v>
      </c>
      <c r="E5895" t="s">
        <v>64</v>
      </c>
      <c r="F5895">
        <v>14</v>
      </c>
      <c r="G5895">
        <v>20</v>
      </c>
      <c r="H5895" t="s">
        <v>49</v>
      </c>
      <c r="I5895" t="s">
        <v>37</v>
      </c>
      <c r="J5895" t="s">
        <v>34</v>
      </c>
      <c r="K5895" t="s">
        <v>37</v>
      </c>
      <c r="L5895" t="s">
        <v>50</v>
      </c>
      <c r="M5895" t="s">
        <v>34</v>
      </c>
      <c r="N5895" t="s">
        <v>37</v>
      </c>
      <c r="O5895" t="s">
        <v>34</v>
      </c>
      <c r="P5895" t="s">
        <v>37</v>
      </c>
      <c r="Q5895" t="s">
        <v>34</v>
      </c>
      <c r="R5895" t="s">
        <v>37</v>
      </c>
      <c r="S5895" t="s">
        <v>37</v>
      </c>
      <c r="T5895" t="s">
        <v>37</v>
      </c>
      <c r="U5895" t="s">
        <v>46</v>
      </c>
      <c r="V5895" t="s">
        <v>37</v>
      </c>
      <c r="W5895" t="s">
        <v>51</v>
      </c>
      <c r="X5895">
        <v>89.35</v>
      </c>
      <c r="Y5895">
        <v>461.7</v>
      </c>
      <c r="Z5895">
        <v>0</v>
      </c>
      <c r="AA5895">
        <v>0</v>
      </c>
      <c r="AB5895">
        <v>50.55</v>
      </c>
      <c r="AC5895">
        <v>512.25</v>
      </c>
      <c r="AD5895" t="s">
        <v>52</v>
      </c>
      <c r="AE5895" t="s">
        <v>58</v>
      </c>
      <c r="AF5895" t="s">
        <v>62</v>
      </c>
      <c r="AG5895">
        <f t="shared" si="184"/>
        <v>1</v>
      </c>
      <c r="AH5895" t="str" cm="1">
        <f t="array" ref="AH5895">_xlfn.IFS(
X5895&lt;=20, "&lt;20",
AND(X5895&gt;=20, X5895&lt;50), "20-50",
AND(X5895&gt;=50, X5895&lt;100), "50-100",
X5895&gt;=100, "&gt;100"
)</f>
        <v>50-100</v>
      </c>
      <c r="AI5895">
        <f t="shared" si="185"/>
        <v>0</v>
      </c>
      <c r="AJ5895" t="str" cm="1">
        <f t="array" ref="AJ5895">_xlfn.IFS(
C5895&lt;=20, "&lt;20",
AND(C5895&gt;=20, C5895&lt;35), "20-35",
AND(C5895&gt;=35, C5895&lt;50), "35-50",
C5895&gt;=50, "50-100"
)</f>
        <v>20-35</v>
      </c>
      <c r="AK5895" t="str" cm="1">
        <f t="array" ref="AK5895">_xlfn.IFS(
G5895&lt;6, "&lt;6",
AND(G5895&gt;=6, G5895&lt;12), "6-12",
AND(G5895&gt;=12, G5895&lt;18), "12-18",  AND(G5895&gt;=18, G5895&lt;24), "18-24", G5895&gt;=24, "24-36")</f>
        <v>18-24</v>
      </c>
    </row>
    <row r="5896" spans="1:37" x14ac:dyDescent="0.3">
      <c r="A5896" t="s">
        <v>5996</v>
      </c>
      <c r="B5896" t="s">
        <v>44</v>
      </c>
      <c r="C5896">
        <v>74</v>
      </c>
      <c r="D5896" t="s">
        <v>37</v>
      </c>
      <c r="E5896" t="s">
        <v>124</v>
      </c>
      <c r="F5896">
        <v>10</v>
      </c>
      <c r="G5896">
        <v>11</v>
      </c>
      <c r="H5896" t="s">
        <v>36</v>
      </c>
      <c r="I5896" t="s">
        <v>37</v>
      </c>
      <c r="J5896" t="s">
        <v>34</v>
      </c>
      <c r="K5896" t="s">
        <v>37</v>
      </c>
      <c r="L5896" t="s">
        <v>50</v>
      </c>
      <c r="M5896" t="s">
        <v>34</v>
      </c>
      <c r="N5896" t="s">
        <v>34</v>
      </c>
      <c r="O5896" t="s">
        <v>34</v>
      </c>
      <c r="P5896" t="s">
        <v>34</v>
      </c>
      <c r="Q5896" t="s">
        <v>34</v>
      </c>
      <c r="R5896" t="s">
        <v>34</v>
      </c>
      <c r="S5896" t="s">
        <v>34</v>
      </c>
      <c r="T5896" t="s">
        <v>37</v>
      </c>
      <c r="U5896" t="s">
        <v>46</v>
      </c>
      <c r="V5896" t="s">
        <v>37</v>
      </c>
      <c r="W5896" t="s">
        <v>40</v>
      </c>
      <c r="X5896">
        <v>69.05</v>
      </c>
      <c r="Y5896">
        <v>318.5</v>
      </c>
      <c r="Z5896">
        <v>0</v>
      </c>
      <c r="AA5896">
        <v>0</v>
      </c>
      <c r="AB5896">
        <v>150.25</v>
      </c>
      <c r="AC5896">
        <v>468.75</v>
      </c>
      <c r="AD5896" t="s">
        <v>52</v>
      </c>
      <c r="AE5896" t="s">
        <v>53</v>
      </c>
      <c r="AF5896" t="s">
        <v>91</v>
      </c>
      <c r="AG5896">
        <f t="shared" si="184"/>
        <v>1</v>
      </c>
      <c r="AH5896" t="str" cm="1">
        <f t="array" ref="AH5896">_xlfn.IFS(
X5896&lt;=20, "&lt;20",
AND(X5896&gt;=20, X5896&lt;50), "20-50",
AND(X5896&gt;=50, X5896&lt;100), "50-100",
X5896&gt;=100, "&gt;100"
)</f>
        <v>50-100</v>
      </c>
      <c r="AI5896">
        <f t="shared" si="185"/>
        <v>0</v>
      </c>
      <c r="AJ5896" t="str" cm="1">
        <f t="array" ref="AJ5896">_xlfn.IFS(
C5896&lt;=20, "&lt;20",
AND(C5896&gt;=20, C5896&lt;35), "20-35",
AND(C5896&gt;=35, C5896&lt;50), "35-50",
C5896&gt;=50, "50-100"
)</f>
        <v>50-100</v>
      </c>
      <c r="AK5896" t="str" cm="1">
        <f t="array" ref="AK5896">_xlfn.IFS(
G5896&lt;6, "&lt;6",
AND(G5896&gt;=6, G5896&lt;12), "6-12",
AND(G5896&gt;=12, G5896&lt;18), "12-18",  AND(G5896&gt;=18, G5896&lt;24), "18-24", G5896&gt;=24, "24-36")</f>
        <v>6-12</v>
      </c>
    </row>
    <row r="5897" spans="1:37" x14ac:dyDescent="0.3">
      <c r="A5897" t="s">
        <v>5997</v>
      </c>
      <c r="B5897" t="s">
        <v>33</v>
      </c>
      <c r="C5897">
        <v>27</v>
      </c>
      <c r="D5897" t="s">
        <v>34</v>
      </c>
      <c r="E5897" t="s">
        <v>87</v>
      </c>
      <c r="F5897">
        <v>13</v>
      </c>
      <c r="G5897">
        <v>14</v>
      </c>
      <c r="H5897" t="s">
        <v>36</v>
      </c>
      <c r="I5897" t="s">
        <v>37</v>
      </c>
      <c r="J5897" t="s">
        <v>37</v>
      </c>
      <c r="K5897" t="s">
        <v>37</v>
      </c>
      <c r="L5897" t="s">
        <v>50</v>
      </c>
      <c r="M5897" t="s">
        <v>34</v>
      </c>
      <c r="N5897" t="s">
        <v>34</v>
      </c>
      <c r="O5897" t="s">
        <v>34</v>
      </c>
      <c r="P5897" t="s">
        <v>34</v>
      </c>
      <c r="Q5897" t="s">
        <v>34</v>
      </c>
      <c r="R5897" t="s">
        <v>34</v>
      </c>
      <c r="S5897" t="s">
        <v>34</v>
      </c>
      <c r="T5897" t="s">
        <v>37</v>
      </c>
      <c r="U5897" t="s">
        <v>46</v>
      </c>
      <c r="V5897" t="s">
        <v>37</v>
      </c>
      <c r="W5897" t="s">
        <v>51</v>
      </c>
      <c r="X5897">
        <v>76.05</v>
      </c>
      <c r="Y5897">
        <v>2227.8000000000002</v>
      </c>
      <c r="Z5897">
        <v>0</v>
      </c>
      <c r="AA5897">
        <v>0</v>
      </c>
      <c r="AB5897">
        <v>1202.18</v>
      </c>
      <c r="AC5897">
        <v>3429.98</v>
      </c>
      <c r="AD5897" t="s">
        <v>41</v>
      </c>
      <c r="AE5897" t="s">
        <v>42</v>
      </c>
      <c r="AF5897" t="s">
        <v>42</v>
      </c>
      <c r="AG5897">
        <f t="shared" si="184"/>
        <v>0</v>
      </c>
      <c r="AH5897" t="str" cm="1">
        <f t="array" ref="AH5897">_xlfn.IFS(
X5897&lt;=20, "&lt;20",
AND(X5897&gt;=20, X5897&lt;50), "20-50",
AND(X5897&gt;=50, X5897&lt;100), "50-100",
X5897&gt;=100, "&gt;100"
)</f>
        <v>50-100</v>
      </c>
      <c r="AI5897">
        <f t="shared" si="185"/>
        <v>0</v>
      </c>
      <c r="AJ5897" t="str" cm="1">
        <f t="array" ref="AJ5897">_xlfn.IFS(
C5897&lt;=20, "&lt;20",
AND(C5897&gt;=20, C5897&lt;35), "20-35",
AND(C5897&gt;=35, C5897&lt;50), "35-50",
C5897&gt;=50, "50-100"
)</f>
        <v>20-35</v>
      </c>
      <c r="AK5897" t="str" cm="1">
        <f t="array" ref="AK5897">_xlfn.IFS(
G5897&lt;6, "&lt;6",
AND(G5897&gt;=6, G5897&lt;12), "6-12",
AND(G5897&gt;=12, G5897&lt;18), "12-18",  AND(G5897&gt;=18, G5897&lt;24), "18-24", G5897&gt;=24, "24-36")</f>
        <v>12-18</v>
      </c>
    </row>
    <row r="5898" spans="1:37" x14ac:dyDescent="0.3">
      <c r="A5898" t="s">
        <v>5998</v>
      </c>
      <c r="B5898" t="s">
        <v>33</v>
      </c>
      <c r="C5898">
        <v>62</v>
      </c>
      <c r="D5898" t="s">
        <v>34</v>
      </c>
      <c r="E5898" t="s">
        <v>61</v>
      </c>
      <c r="F5898">
        <v>4</v>
      </c>
      <c r="G5898">
        <v>27</v>
      </c>
      <c r="H5898" t="s">
        <v>36</v>
      </c>
      <c r="I5898" t="s">
        <v>37</v>
      </c>
      <c r="J5898" t="s">
        <v>37</v>
      </c>
      <c r="K5898" t="s">
        <v>37</v>
      </c>
      <c r="L5898" t="s">
        <v>50</v>
      </c>
      <c r="M5898" t="s">
        <v>34</v>
      </c>
      <c r="N5898" t="s">
        <v>37</v>
      </c>
      <c r="O5898" t="s">
        <v>34</v>
      </c>
      <c r="P5898" t="s">
        <v>34</v>
      </c>
      <c r="Q5898" t="s">
        <v>34</v>
      </c>
      <c r="R5898" t="s">
        <v>34</v>
      </c>
      <c r="S5898" t="s">
        <v>34</v>
      </c>
      <c r="T5898" t="s">
        <v>37</v>
      </c>
      <c r="U5898" t="s">
        <v>46</v>
      </c>
      <c r="V5898" t="s">
        <v>37</v>
      </c>
      <c r="W5898" t="s">
        <v>40</v>
      </c>
      <c r="X5898">
        <v>80.55</v>
      </c>
      <c r="Y5898">
        <v>1411.65</v>
      </c>
      <c r="Z5898">
        <v>0</v>
      </c>
      <c r="AA5898">
        <v>0</v>
      </c>
      <c r="AB5898">
        <v>698.22</v>
      </c>
      <c r="AC5898">
        <v>2109.87</v>
      </c>
      <c r="AD5898" t="s">
        <v>41</v>
      </c>
      <c r="AE5898" t="s">
        <v>42</v>
      </c>
      <c r="AF5898" t="s">
        <v>42</v>
      </c>
      <c r="AG5898">
        <f t="shared" si="184"/>
        <v>0</v>
      </c>
      <c r="AH5898" t="str" cm="1">
        <f t="array" ref="AH5898">_xlfn.IFS(
X5898&lt;=20, "&lt;20",
AND(X5898&gt;=20, X5898&lt;50), "20-50",
AND(X5898&gt;=50, X5898&lt;100), "50-100",
X5898&gt;=100, "&gt;100"
)</f>
        <v>50-100</v>
      </c>
      <c r="AI5898">
        <f t="shared" si="185"/>
        <v>0</v>
      </c>
      <c r="AJ5898" t="str" cm="1">
        <f t="array" ref="AJ5898">_xlfn.IFS(
C5898&lt;=20, "&lt;20",
AND(C5898&gt;=20, C5898&lt;35), "20-35",
AND(C5898&gt;=35, C5898&lt;50), "35-50",
C5898&gt;=50, "50-100"
)</f>
        <v>50-100</v>
      </c>
      <c r="AK5898" t="str" cm="1">
        <f t="array" ref="AK5898">_xlfn.IFS(
G5898&lt;6, "&lt;6",
AND(G5898&gt;=6, G5898&lt;12), "6-12",
AND(G5898&gt;=12, G5898&lt;18), "12-18",  AND(G5898&gt;=18, G5898&lt;24), "18-24", G5898&gt;=24, "24-36")</f>
        <v>24-36</v>
      </c>
    </row>
    <row r="5899" spans="1:37" x14ac:dyDescent="0.3">
      <c r="A5899" t="s">
        <v>5999</v>
      </c>
      <c r="B5899" t="s">
        <v>44</v>
      </c>
      <c r="C5899">
        <v>71</v>
      </c>
      <c r="D5899" t="s">
        <v>34</v>
      </c>
      <c r="E5899" t="s">
        <v>56</v>
      </c>
      <c r="F5899">
        <v>0</v>
      </c>
      <c r="G5899">
        <v>26</v>
      </c>
      <c r="H5899" t="s">
        <v>36</v>
      </c>
      <c r="I5899" t="s">
        <v>37</v>
      </c>
      <c r="J5899" t="s">
        <v>37</v>
      </c>
      <c r="K5899" t="s">
        <v>37</v>
      </c>
      <c r="L5899" t="s">
        <v>50</v>
      </c>
      <c r="M5899" t="s">
        <v>37</v>
      </c>
      <c r="N5899" t="s">
        <v>34</v>
      </c>
      <c r="O5899" t="s">
        <v>37</v>
      </c>
      <c r="P5899" t="s">
        <v>37</v>
      </c>
      <c r="Q5899" t="s">
        <v>37</v>
      </c>
      <c r="R5899" t="s">
        <v>37</v>
      </c>
      <c r="S5899" t="s">
        <v>34</v>
      </c>
      <c r="T5899" t="s">
        <v>37</v>
      </c>
      <c r="U5899" t="s">
        <v>67</v>
      </c>
      <c r="V5899" t="s">
        <v>37</v>
      </c>
      <c r="W5899" t="s">
        <v>51</v>
      </c>
      <c r="X5899">
        <v>108.95</v>
      </c>
      <c r="Y5899">
        <v>7111.3</v>
      </c>
      <c r="Z5899">
        <v>0</v>
      </c>
      <c r="AA5899">
        <v>0</v>
      </c>
      <c r="AB5899">
        <v>1463.04</v>
      </c>
      <c r="AC5899">
        <v>8574.34</v>
      </c>
      <c r="AD5899" t="s">
        <v>41</v>
      </c>
      <c r="AE5899" t="s">
        <v>42</v>
      </c>
      <c r="AF5899" t="s">
        <v>42</v>
      </c>
      <c r="AG5899">
        <f t="shared" si="184"/>
        <v>0</v>
      </c>
      <c r="AH5899" t="str" cm="1">
        <f t="array" ref="AH5899">_xlfn.IFS(
X5899&lt;=20, "&lt;20",
AND(X5899&gt;=20, X5899&lt;50), "20-50",
AND(X5899&gt;=50, X5899&lt;100), "50-100",
X5899&gt;=100, "&gt;100"
)</f>
        <v>&gt;100</v>
      </c>
      <c r="AI5899">
        <f t="shared" si="185"/>
        <v>0</v>
      </c>
      <c r="AJ5899" t="str" cm="1">
        <f t="array" ref="AJ5899">_xlfn.IFS(
C5899&lt;=20, "&lt;20",
AND(C5899&gt;=20, C5899&lt;35), "20-35",
AND(C5899&gt;=35, C5899&lt;50), "35-50",
C5899&gt;=50, "50-100"
)</f>
        <v>50-100</v>
      </c>
      <c r="AK5899" t="str" cm="1">
        <f t="array" ref="AK5899">_xlfn.IFS(
G5899&lt;6, "&lt;6",
AND(G5899&gt;=6, G5899&lt;12), "6-12",
AND(G5899&gt;=12, G5899&lt;18), "12-18",  AND(G5899&gt;=18, G5899&lt;24), "18-24", G5899&gt;=24, "24-36")</f>
        <v>24-36</v>
      </c>
    </row>
    <row r="5900" spans="1:37" x14ac:dyDescent="0.3">
      <c r="A5900" t="s">
        <v>6000</v>
      </c>
      <c r="B5900" t="s">
        <v>44</v>
      </c>
      <c r="C5900">
        <v>64</v>
      </c>
      <c r="D5900" t="s">
        <v>34</v>
      </c>
      <c r="E5900" t="s">
        <v>87</v>
      </c>
      <c r="F5900">
        <v>2</v>
      </c>
      <c r="G5900">
        <v>16</v>
      </c>
      <c r="H5900" t="s">
        <v>36</v>
      </c>
      <c r="I5900" t="s">
        <v>37</v>
      </c>
      <c r="J5900" t="s">
        <v>37</v>
      </c>
      <c r="K5900" t="s">
        <v>37</v>
      </c>
      <c r="L5900" t="s">
        <v>38</v>
      </c>
      <c r="M5900" t="s">
        <v>34</v>
      </c>
      <c r="N5900" t="s">
        <v>34</v>
      </c>
      <c r="O5900" t="s">
        <v>37</v>
      </c>
      <c r="P5900" t="s">
        <v>34</v>
      </c>
      <c r="Q5900" t="s">
        <v>34</v>
      </c>
      <c r="R5900" t="s">
        <v>34</v>
      </c>
      <c r="S5900" t="s">
        <v>34</v>
      </c>
      <c r="T5900" t="s">
        <v>37</v>
      </c>
      <c r="U5900" t="s">
        <v>46</v>
      </c>
      <c r="V5900" t="s">
        <v>34</v>
      </c>
      <c r="W5900" t="s">
        <v>51</v>
      </c>
      <c r="X5900">
        <v>55.65</v>
      </c>
      <c r="Y5900">
        <v>2421.75</v>
      </c>
      <c r="Z5900">
        <v>0</v>
      </c>
      <c r="AA5900">
        <v>0</v>
      </c>
      <c r="AB5900">
        <v>1134</v>
      </c>
      <c r="AC5900">
        <v>3555.75</v>
      </c>
      <c r="AD5900" t="s">
        <v>41</v>
      </c>
      <c r="AE5900" t="s">
        <v>42</v>
      </c>
      <c r="AF5900" t="s">
        <v>42</v>
      </c>
      <c r="AG5900">
        <f t="shared" si="184"/>
        <v>0</v>
      </c>
      <c r="AH5900" t="str" cm="1">
        <f t="array" ref="AH5900">_xlfn.IFS(
X5900&lt;=20, "&lt;20",
AND(X5900&gt;=20, X5900&lt;50), "20-50",
AND(X5900&gt;=50, X5900&lt;100), "50-100",
X5900&gt;=100, "&gt;100"
)</f>
        <v>50-100</v>
      </c>
      <c r="AI5900">
        <f t="shared" si="185"/>
        <v>0</v>
      </c>
      <c r="AJ5900" t="str" cm="1">
        <f t="array" ref="AJ5900">_xlfn.IFS(
C5900&lt;=20, "&lt;20",
AND(C5900&gt;=20, C5900&lt;35), "20-35",
AND(C5900&gt;=35, C5900&lt;50), "35-50",
C5900&gt;=50, "50-100"
)</f>
        <v>50-100</v>
      </c>
      <c r="AK5900" t="str" cm="1">
        <f t="array" ref="AK5900">_xlfn.IFS(
G5900&lt;6, "&lt;6",
AND(G5900&gt;=6, G5900&lt;12), "6-12",
AND(G5900&gt;=12, G5900&lt;18), "12-18",  AND(G5900&gt;=18, G5900&lt;24), "18-24", G5900&gt;=24, "24-36")</f>
        <v>12-18</v>
      </c>
    </row>
    <row r="5901" spans="1:37" x14ac:dyDescent="0.3">
      <c r="A5901" t="s">
        <v>6001</v>
      </c>
      <c r="B5901" t="s">
        <v>33</v>
      </c>
      <c r="C5901">
        <v>65</v>
      </c>
      <c r="D5901" t="s">
        <v>37</v>
      </c>
      <c r="E5901" t="s">
        <v>48</v>
      </c>
      <c r="F5901">
        <v>13</v>
      </c>
      <c r="G5901">
        <v>31</v>
      </c>
      <c r="H5901" t="s">
        <v>110</v>
      </c>
      <c r="I5901" t="s">
        <v>37</v>
      </c>
      <c r="J5901" t="s">
        <v>37</v>
      </c>
      <c r="K5901" t="s">
        <v>37</v>
      </c>
      <c r="L5901" t="s">
        <v>50</v>
      </c>
      <c r="M5901" t="s">
        <v>37</v>
      </c>
      <c r="N5901" t="s">
        <v>37</v>
      </c>
      <c r="O5901" t="s">
        <v>37</v>
      </c>
      <c r="P5901" t="s">
        <v>34</v>
      </c>
      <c r="Q5901" t="s">
        <v>34</v>
      </c>
      <c r="R5901" t="s">
        <v>34</v>
      </c>
      <c r="S5901" t="s">
        <v>34</v>
      </c>
      <c r="T5901" t="s">
        <v>37</v>
      </c>
      <c r="U5901" t="s">
        <v>39</v>
      </c>
      <c r="V5901" t="s">
        <v>34</v>
      </c>
      <c r="W5901" t="s">
        <v>51</v>
      </c>
      <c r="X5901">
        <v>90.4</v>
      </c>
      <c r="Y5901">
        <v>2820.65</v>
      </c>
      <c r="Z5901">
        <v>0</v>
      </c>
      <c r="AA5901">
        <v>0</v>
      </c>
      <c r="AB5901">
        <v>215.7</v>
      </c>
      <c r="AC5901">
        <v>3036.35</v>
      </c>
      <c r="AD5901" t="s">
        <v>41</v>
      </c>
      <c r="AE5901" t="s">
        <v>42</v>
      </c>
      <c r="AF5901" t="s">
        <v>42</v>
      </c>
      <c r="AG5901">
        <f t="shared" si="184"/>
        <v>0</v>
      </c>
      <c r="AH5901" t="str" cm="1">
        <f t="array" ref="AH5901">_xlfn.IFS(
X5901&lt;=20, "&lt;20",
AND(X5901&gt;=20, X5901&lt;50), "20-50",
AND(X5901&gt;=50, X5901&lt;100), "50-100",
X5901&gt;=100, "&gt;100"
)</f>
        <v>50-100</v>
      </c>
      <c r="AI5901">
        <f t="shared" si="185"/>
        <v>0</v>
      </c>
      <c r="AJ5901" t="str" cm="1">
        <f t="array" ref="AJ5901">_xlfn.IFS(
C5901&lt;=20, "&lt;20",
AND(C5901&gt;=20, C5901&lt;35), "20-35",
AND(C5901&gt;=35, C5901&lt;50), "35-50",
C5901&gt;=50, "50-100"
)</f>
        <v>50-100</v>
      </c>
      <c r="AK5901" t="str" cm="1">
        <f t="array" ref="AK5901">_xlfn.IFS(
G5901&lt;6, "&lt;6",
AND(G5901&gt;=6, G5901&lt;12), "6-12",
AND(G5901&gt;=12, G5901&lt;18), "12-18",  AND(G5901&gt;=18, G5901&lt;24), "18-24", G5901&gt;=24, "24-36")</f>
        <v>24-36</v>
      </c>
    </row>
    <row r="5902" spans="1:37" x14ac:dyDescent="0.3">
      <c r="A5902" t="s">
        <v>6002</v>
      </c>
      <c r="B5902" t="s">
        <v>44</v>
      </c>
      <c r="C5902">
        <v>42</v>
      </c>
      <c r="D5902" t="s">
        <v>37</v>
      </c>
      <c r="E5902" t="s">
        <v>74</v>
      </c>
      <c r="F5902">
        <v>13</v>
      </c>
      <c r="G5902">
        <v>11</v>
      </c>
      <c r="H5902" t="s">
        <v>57</v>
      </c>
      <c r="I5902" t="s">
        <v>37</v>
      </c>
      <c r="J5902" t="s">
        <v>34</v>
      </c>
      <c r="K5902" t="s">
        <v>37</v>
      </c>
      <c r="L5902" t="s">
        <v>50</v>
      </c>
      <c r="M5902" t="s">
        <v>34</v>
      </c>
      <c r="N5902" t="s">
        <v>37</v>
      </c>
      <c r="O5902" t="s">
        <v>34</v>
      </c>
      <c r="P5902" t="s">
        <v>34</v>
      </c>
      <c r="Q5902" t="s">
        <v>34</v>
      </c>
      <c r="R5902" t="s">
        <v>34</v>
      </c>
      <c r="S5902" t="s">
        <v>34</v>
      </c>
      <c r="T5902" t="s">
        <v>34</v>
      </c>
      <c r="U5902" t="s">
        <v>46</v>
      </c>
      <c r="V5902" t="s">
        <v>37</v>
      </c>
      <c r="W5902" t="s">
        <v>40</v>
      </c>
      <c r="X5902">
        <v>73.849999999999994</v>
      </c>
      <c r="Y5902">
        <v>1424.5</v>
      </c>
      <c r="Z5902">
        <v>0</v>
      </c>
      <c r="AA5902">
        <v>130</v>
      </c>
      <c r="AB5902">
        <v>34.01</v>
      </c>
      <c r="AC5902">
        <v>1588.51</v>
      </c>
      <c r="AD5902" t="s">
        <v>52</v>
      </c>
      <c r="AE5902" t="s">
        <v>104</v>
      </c>
      <c r="AF5902" t="s">
        <v>150</v>
      </c>
      <c r="AG5902">
        <f t="shared" si="184"/>
        <v>1</v>
      </c>
      <c r="AH5902" t="str" cm="1">
        <f t="array" ref="AH5902">_xlfn.IFS(
X5902&lt;=20, "&lt;20",
AND(X5902&gt;=20, X5902&lt;50), "20-50",
AND(X5902&gt;=50, X5902&lt;100), "50-100",
X5902&gt;=100, "&gt;100"
)</f>
        <v>50-100</v>
      </c>
      <c r="AI5902">
        <f t="shared" si="185"/>
        <v>0</v>
      </c>
      <c r="AJ5902" t="str" cm="1">
        <f t="array" ref="AJ5902">_xlfn.IFS(
C5902&lt;=20, "&lt;20",
AND(C5902&gt;=20, C5902&lt;35), "20-35",
AND(C5902&gt;=35, C5902&lt;50), "35-50",
C5902&gt;=50, "50-100"
)</f>
        <v>35-50</v>
      </c>
      <c r="AK5902" t="str" cm="1">
        <f t="array" ref="AK5902">_xlfn.IFS(
G5902&lt;6, "&lt;6",
AND(G5902&gt;=6, G5902&lt;12), "6-12",
AND(G5902&gt;=12, G5902&lt;18), "12-18",  AND(G5902&gt;=18, G5902&lt;24), "18-24", G5902&gt;=24, "24-36")</f>
        <v>6-12</v>
      </c>
    </row>
    <row r="5903" spans="1:37" x14ac:dyDescent="0.3">
      <c r="A5903" t="s">
        <v>6003</v>
      </c>
      <c r="B5903" t="s">
        <v>44</v>
      </c>
      <c r="C5903">
        <v>66</v>
      </c>
      <c r="D5903" t="s">
        <v>37</v>
      </c>
      <c r="E5903" t="s">
        <v>61</v>
      </c>
      <c r="F5903">
        <v>1</v>
      </c>
      <c r="G5903">
        <v>19</v>
      </c>
      <c r="H5903" t="s">
        <v>36</v>
      </c>
      <c r="I5903" t="s">
        <v>37</v>
      </c>
      <c r="J5903" t="s">
        <v>34</v>
      </c>
      <c r="K5903" t="s">
        <v>37</v>
      </c>
      <c r="L5903" t="s">
        <v>72</v>
      </c>
      <c r="M5903" t="s">
        <v>37</v>
      </c>
      <c r="N5903" t="s">
        <v>34</v>
      </c>
      <c r="O5903" t="s">
        <v>37</v>
      </c>
      <c r="P5903" t="s">
        <v>34</v>
      </c>
      <c r="Q5903" t="s">
        <v>34</v>
      </c>
      <c r="R5903" t="s">
        <v>34</v>
      </c>
      <c r="S5903" t="s">
        <v>34</v>
      </c>
      <c r="T5903" t="s">
        <v>37</v>
      </c>
      <c r="U5903" t="s">
        <v>46</v>
      </c>
      <c r="V5903" t="s">
        <v>37</v>
      </c>
      <c r="W5903" t="s">
        <v>40</v>
      </c>
      <c r="X5903">
        <v>55.15</v>
      </c>
      <c r="Y5903">
        <v>3673.15</v>
      </c>
      <c r="Z5903">
        <v>0</v>
      </c>
      <c r="AA5903">
        <v>0</v>
      </c>
      <c r="AB5903">
        <v>1299.3499999999999</v>
      </c>
      <c r="AC5903">
        <v>4972.5</v>
      </c>
      <c r="AD5903" t="s">
        <v>41</v>
      </c>
      <c r="AE5903" t="s">
        <v>42</v>
      </c>
      <c r="AF5903" t="s">
        <v>42</v>
      </c>
      <c r="AG5903">
        <f t="shared" si="184"/>
        <v>0</v>
      </c>
      <c r="AH5903" t="str" cm="1">
        <f t="array" ref="AH5903">_xlfn.IFS(
X5903&lt;=20, "&lt;20",
AND(X5903&gt;=20, X5903&lt;50), "20-50",
AND(X5903&gt;=50, X5903&lt;100), "50-100",
X5903&gt;=100, "&gt;100"
)</f>
        <v>50-100</v>
      </c>
      <c r="AI5903">
        <f t="shared" si="185"/>
        <v>0</v>
      </c>
      <c r="AJ5903" t="str" cm="1">
        <f t="array" ref="AJ5903">_xlfn.IFS(
C5903&lt;=20, "&lt;20",
AND(C5903&gt;=20, C5903&lt;35), "20-35",
AND(C5903&gt;=35, C5903&lt;50), "35-50",
C5903&gt;=50, "50-100"
)</f>
        <v>50-100</v>
      </c>
      <c r="AK5903" t="str" cm="1">
        <f t="array" ref="AK5903">_xlfn.IFS(
G5903&lt;6, "&lt;6",
AND(G5903&gt;=6, G5903&lt;12), "6-12",
AND(G5903&gt;=12, G5903&lt;18), "12-18",  AND(G5903&gt;=18, G5903&lt;24), "18-24", G5903&gt;=24, "24-36")</f>
        <v>18-24</v>
      </c>
    </row>
    <row r="5904" spans="1:37" x14ac:dyDescent="0.3">
      <c r="A5904" t="s">
        <v>6004</v>
      </c>
      <c r="B5904" t="s">
        <v>44</v>
      </c>
      <c r="C5904">
        <v>23</v>
      </c>
      <c r="D5904" t="s">
        <v>37</v>
      </c>
      <c r="E5904" t="s">
        <v>74</v>
      </c>
      <c r="F5904">
        <v>4</v>
      </c>
      <c r="G5904">
        <v>4</v>
      </c>
      <c r="H5904" t="s">
        <v>57</v>
      </c>
      <c r="I5904" t="s">
        <v>37</v>
      </c>
      <c r="J5904" t="s">
        <v>34</v>
      </c>
      <c r="K5904" t="s">
        <v>34</v>
      </c>
      <c r="L5904" t="s">
        <v>34</v>
      </c>
      <c r="M5904" t="s">
        <v>34</v>
      </c>
      <c r="N5904" t="s">
        <v>34</v>
      </c>
      <c r="O5904" t="s">
        <v>34</v>
      </c>
      <c r="P5904" t="s">
        <v>34</v>
      </c>
      <c r="Q5904" t="s">
        <v>34</v>
      </c>
      <c r="R5904" t="s">
        <v>34</v>
      </c>
      <c r="S5904" t="s">
        <v>34</v>
      </c>
      <c r="T5904" t="s">
        <v>34</v>
      </c>
      <c r="U5904" t="s">
        <v>39</v>
      </c>
      <c r="V5904" t="s">
        <v>34</v>
      </c>
      <c r="W5904" t="s">
        <v>40</v>
      </c>
      <c r="X5904">
        <v>20.100000000000001</v>
      </c>
      <c r="Y5904">
        <v>401.85</v>
      </c>
      <c r="Z5904">
        <v>0</v>
      </c>
      <c r="AA5904">
        <v>0</v>
      </c>
      <c r="AB5904">
        <v>697.14</v>
      </c>
      <c r="AC5904">
        <v>1098.99</v>
      </c>
      <c r="AD5904" t="s">
        <v>41</v>
      </c>
      <c r="AE5904" t="s">
        <v>42</v>
      </c>
      <c r="AF5904" t="s">
        <v>42</v>
      </c>
      <c r="AG5904">
        <f t="shared" si="184"/>
        <v>0</v>
      </c>
      <c r="AH5904" t="str" cm="1">
        <f t="array" ref="AH5904">_xlfn.IFS(
X5904&lt;=20, "&lt;20",
AND(X5904&gt;=20, X5904&lt;50), "20-50",
AND(X5904&gt;=50, X5904&lt;100), "50-100",
X5904&gt;=100, "&gt;100"
)</f>
        <v>20-50</v>
      </c>
      <c r="AI5904">
        <f t="shared" si="185"/>
        <v>0</v>
      </c>
      <c r="AJ5904" t="str" cm="1">
        <f t="array" ref="AJ5904">_xlfn.IFS(
C5904&lt;=20, "&lt;20",
AND(C5904&gt;=20, C5904&lt;35), "20-35",
AND(C5904&gt;=35, C5904&lt;50), "35-50",
C5904&gt;=50, "50-100"
)</f>
        <v>20-35</v>
      </c>
      <c r="AK5904" t="str" cm="1">
        <f t="array" ref="AK5904">_xlfn.IFS(
G5904&lt;6, "&lt;6",
AND(G5904&gt;=6, G5904&lt;12), "6-12",
AND(G5904&gt;=12, G5904&lt;18), "12-18",  AND(G5904&gt;=18, G5904&lt;24), "18-24", G5904&gt;=24, "24-36")</f>
        <v>&lt;6</v>
      </c>
    </row>
    <row r="5905" spans="1:37" x14ac:dyDescent="0.3">
      <c r="A5905" t="s">
        <v>6005</v>
      </c>
      <c r="B5905" t="s">
        <v>44</v>
      </c>
      <c r="C5905">
        <v>65</v>
      </c>
      <c r="D5905" t="s">
        <v>37</v>
      </c>
      <c r="E5905" t="s">
        <v>82</v>
      </c>
      <c r="F5905">
        <v>6</v>
      </c>
      <c r="G5905">
        <v>14</v>
      </c>
      <c r="H5905" t="s">
        <v>57</v>
      </c>
      <c r="I5905" t="s">
        <v>37</v>
      </c>
      <c r="J5905" t="s">
        <v>37</v>
      </c>
      <c r="K5905" t="s">
        <v>37</v>
      </c>
      <c r="L5905" t="s">
        <v>50</v>
      </c>
      <c r="M5905" t="s">
        <v>37</v>
      </c>
      <c r="N5905" t="s">
        <v>34</v>
      </c>
      <c r="O5905" t="s">
        <v>34</v>
      </c>
      <c r="P5905" t="s">
        <v>34</v>
      </c>
      <c r="Q5905" t="s">
        <v>37</v>
      </c>
      <c r="R5905" t="s">
        <v>37</v>
      </c>
      <c r="S5905" t="s">
        <v>34</v>
      </c>
      <c r="T5905" t="s">
        <v>37</v>
      </c>
      <c r="U5905" t="s">
        <v>46</v>
      </c>
      <c r="V5905" t="s">
        <v>37</v>
      </c>
      <c r="W5905" t="s">
        <v>51</v>
      </c>
      <c r="X5905">
        <v>100.8</v>
      </c>
      <c r="Y5905">
        <v>1308.0999999999999</v>
      </c>
      <c r="Z5905">
        <v>0</v>
      </c>
      <c r="AA5905">
        <v>0</v>
      </c>
      <c r="AB5905">
        <v>93.86</v>
      </c>
      <c r="AC5905">
        <v>1401.96</v>
      </c>
      <c r="AD5905" t="s">
        <v>52</v>
      </c>
      <c r="AE5905" t="s">
        <v>104</v>
      </c>
      <c r="AF5905" t="s">
        <v>150</v>
      </c>
      <c r="AG5905">
        <f t="shared" si="184"/>
        <v>1</v>
      </c>
      <c r="AH5905" t="str" cm="1">
        <f t="array" ref="AH5905">_xlfn.IFS(
X5905&lt;=20, "&lt;20",
AND(X5905&gt;=20, X5905&lt;50), "20-50",
AND(X5905&gt;=50, X5905&lt;100), "50-100",
X5905&gt;=100, "&gt;100"
)</f>
        <v>&gt;100</v>
      </c>
      <c r="AI5905">
        <f t="shared" si="185"/>
        <v>0</v>
      </c>
      <c r="AJ5905" t="str" cm="1">
        <f t="array" ref="AJ5905">_xlfn.IFS(
C5905&lt;=20, "&lt;20",
AND(C5905&gt;=20, C5905&lt;35), "20-35",
AND(C5905&gt;=35, C5905&lt;50), "35-50",
C5905&gt;=50, "50-100"
)</f>
        <v>50-100</v>
      </c>
      <c r="AK5905" t="str" cm="1">
        <f t="array" ref="AK5905">_xlfn.IFS(
G5905&lt;6, "&lt;6",
AND(G5905&gt;=6, G5905&lt;12), "6-12",
AND(G5905&gt;=12, G5905&lt;18), "12-18",  AND(G5905&gt;=18, G5905&lt;24), "18-24", G5905&gt;=24, "24-36")</f>
        <v>12-18</v>
      </c>
    </row>
    <row r="5906" spans="1:37" x14ac:dyDescent="0.3">
      <c r="A5906" t="s">
        <v>6006</v>
      </c>
      <c r="B5906" t="s">
        <v>44</v>
      </c>
      <c r="C5906">
        <v>42</v>
      </c>
      <c r="D5906" t="s">
        <v>34</v>
      </c>
      <c r="E5906" t="s">
        <v>48</v>
      </c>
      <c r="F5906">
        <v>0</v>
      </c>
      <c r="G5906">
        <v>30</v>
      </c>
      <c r="H5906" t="s">
        <v>36</v>
      </c>
      <c r="I5906" t="s">
        <v>37</v>
      </c>
      <c r="J5906" t="s">
        <v>34</v>
      </c>
      <c r="K5906" t="s">
        <v>34</v>
      </c>
      <c r="L5906" t="s">
        <v>34</v>
      </c>
      <c r="M5906" t="s">
        <v>34</v>
      </c>
      <c r="N5906" t="s">
        <v>34</v>
      </c>
      <c r="O5906" t="s">
        <v>34</v>
      </c>
      <c r="P5906" t="s">
        <v>34</v>
      </c>
      <c r="Q5906" t="s">
        <v>34</v>
      </c>
      <c r="R5906" t="s">
        <v>34</v>
      </c>
      <c r="S5906" t="s">
        <v>34</v>
      </c>
      <c r="T5906" t="s">
        <v>34</v>
      </c>
      <c r="U5906" t="s">
        <v>39</v>
      </c>
      <c r="V5906" t="s">
        <v>37</v>
      </c>
      <c r="W5906" t="s">
        <v>40</v>
      </c>
      <c r="X5906">
        <v>19.75</v>
      </c>
      <c r="Y5906">
        <v>806.95</v>
      </c>
      <c r="Z5906">
        <v>0</v>
      </c>
      <c r="AA5906">
        <v>0</v>
      </c>
      <c r="AB5906">
        <v>1535.86</v>
      </c>
      <c r="AC5906">
        <v>2342.81</v>
      </c>
      <c r="AD5906" t="s">
        <v>41</v>
      </c>
      <c r="AE5906" t="s">
        <v>42</v>
      </c>
      <c r="AF5906" t="s">
        <v>42</v>
      </c>
      <c r="AG5906">
        <f t="shared" si="184"/>
        <v>0</v>
      </c>
      <c r="AH5906" t="str" cm="1">
        <f t="array" ref="AH5906">_xlfn.IFS(
X5906&lt;=20, "&lt;20",
AND(X5906&gt;=20, X5906&lt;50), "20-50",
AND(X5906&gt;=50, X5906&lt;100), "50-100",
X5906&gt;=100, "&gt;100"
)</f>
        <v>&lt;20</v>
      </c>
      <c r="AI5906">
        <f t="shared" si="185"/>
        <v>0</v>
      </c>
      <c r="AJ5906" t="str" cm="1">
        <f t="array" ref="AJ5906">_xlfn.IFS(
C5906&lt;=20, "&lt;20",
AND(C5906&gt;=20, C5906&lt;35), "20-35",
AND(C5906&gt;=35, C5906&lt;50), "35-50",
C5906&gt;=50, "50-100"
)</f>
        <v>35-50</v>
      </c>
      <c r="AK5906" t="str" cm="1">
        <f t="array" ref="AK5906">_xlfn.IFS(
G5906&lt;6, "&lt;6",
AND(G5906&gt;=6, G5906&lt;12), "6-12",
AND(G5906&gt;=12, G5906&lt;18), "12-18",  AND(G5906&gt;=18, G5906&lt;24), "18-24", G5906&gt;=24, "24-36")</f>
        <v>24-36</v>
      </c>
    </row>
    <row r="5907" spans="1:37" x14ac:dyDescent="0.3">
      <c r="A5907" t="s">
        <v>6007</v>
      </c>
      <c r="B5907" t="s">
        <v>44</v>
      </c>
      <c r="C5907">
        <v>63</v>
      </c>
      <c r="D5907" t="s">
        <v>34</v>
      </c>
      <c r="E5907" t="s">
        <v>56</v>
      </c>
      <c r="F5907">
        <v>8</v>
      </c>
      <c r="G5907">
        <v>29</v>
      </c>
      <c r="H5907" t="s">
        <v>36</v>
      </c>
      <c r="I5907" t="s">
        <v>37</v>
      </c>
      <c r="J5907" t="s">
        <v>37</v>
      </c>
      <c r="K5907" t="s">
        <v>37</v>
      </c>
      <c r="L5907" t="s">
        <v>38</v>
      </c>
      <c r="M5907" t="s">
        <v>34</v>
      </c>
      <c r="N5907" t="s">
        <v>37</v>
      </c>
      <c r="O5907" t="s">
        <v>37</v>
      </c>
      <c r="P5907" t="s">
        <v>34</v>
      </c>
      <c r="Q5907" t="s">
        <v>34</v>
      </c>
      <c r="R5907" t="s">
        <v>34</v>
      </c>
      <c r="S5907" t="s">
        <v>34</v>
      </c>
      <c r="T5907" t="s">
        <v>37</v>
      </c>
      <c r="U5907" t="s">
        <v>67</v>
      </c>
      <c r="V5907" t="s">
        <v>37</v>
      </c>
      <c r="W5907" t="s">
        <v>51</v>
      </c>
      <c r="X5907">
        <v>59.8</v>
      </c>
      <c r="Y5907">
        <v>3246.45</v>
      </c>
      <c r="Z5907">
        <v>0</v>
      </c>
      <c r="AA5907">
        <v>0</v>
      </c>
      <c r="AB5907">
        <v>1243.08</v>
      </c>
      <c r="AC5907">
        <v>4489.53</v>
      </c>
      <c r="AD5907" t="s">
        <v>41</v>
      </c>
      <c r="AE5907" t="s">
        <v>42</v>
      </c>
      <c r="AF5907" t="s">
        <v>42</v>
      </c>
      <c r="AG5907">
        <f t="shared" si="184"/>
        <v>0</v>
      </c>
      <c r="AH5907" t="str" cm="1">
        <f t="array" ref="AH5907">_xlfn.IFS(
X5907&lt;=20, "&lt;20",
AND(X5907&gt;=20, X5907&lt;50), "20-50",
AND(X5907&gt;=50, X5907&lt;100), "50-100",
X5907&gt;=100, "&gt;100"
)</f>
        <v>50-100</v>
      </c>
      <c r="AI5907">
        <f t="shared" si="185"/>
        <v>0</v>
      </c>
      <c r="AJ5907" t="str" cm="1">
        <f t="array" ref="AJ5907">_xlfn.IFS(
C5907&lt;=20, "&lt;20",
AND(C5907&gt;=20, C5907&lt;35), "20-35",
AND(C5907&gt;=35, C5907&lt;50), "35-50",
C5907&gt;=50, "50-100"
)</f>
        <v>50-100</v>
      </c>
      <c r="AK5907" t="str" cm="1">
        <f t="array" ref="AK5907">_xlfn.IFS(
G5907&lt;6, "&lt;6",
AND(G5907&gt;=6, G5907&lt;12), "6-12",
AND(G5907&gt;=12, G5907&lt;18), "12-18",  AND(G5907&gt;=18, G5907&lt;24), "18-24", G5907&gt;=24, "24-36")</f>
        <v>24-36</v>
      </c>
    </row>
    <row r="5908" spans="1:37" x14ac:dyDescent="0.3">
      <c r="A5908" t="s">
        <v>6008</v>
      </c>
      <c r="B5908" t="s">
        <v>44</v>
      </c>
      <c r="C5908">
        <v>22</v>
      </c>
      <c r="D5908" t="s">
        <v>34</v>
      </c>
      <c r="E5908" t="s">
        <v>64</v>
      </c>
      <c r="F5908">
        <v>14</v>
      </c>
      <c r="G5908">
        <v>6</v>
      </c>
      <c r="H5908" t="s">
        <v>36</v>
      </c>
      <c r="I5908" t="s">
        <v>37</v>
      </c>
      <c r="J5908" t="s">
        <v>34</v>
      </c>
      <c r="K5908" t="s">
        <v>34</v>
      </c>
      <c r="L5908" t="s">
        <v>34</v>
      </c>
      <c r="M5908" t="s">
        <v>34</v>
      </c>
      <c r="N5908" t="s">
        <v>34</v>
      </c>
      <c r="O5908" t="s">
        <v>34</v>
      </c>
      <c r="P5908" t="s">
        <v>34</v>
      </c>
      <c r="Q5908" t="s">
        <v>34</v>
      </c>
      <c r="R5908" t="s">
        <v>34</v>
      </c>
      <c r="S5908" t="s">
        <v>34</v>
      </c>
      <c r="T5908" t="s">
        <v>34</v>
      </c>
      <c r="U5908" t="s">
        <v>39</v>
      </c>
      <c r="V5908" t="s">
        <v>34</v>
      </c>
      <c r="W5908" t="s">
        <v>40</v>
      </c>
      <c r="X5908">
        <v>-6</v>
      </c>
      <c r="Y5908">
        <v>707.5</v>
      </c>
      <c r="Z5908">
        <v>0</v>
      </c>
      <c r="AA5908">
        <v>0</v>
      </c>
      <c r="AB5908">
        <v>1176.96</v>
      </c>
      <c r="AC5908">
        <v>1884.46</v>
      </c>
      <c r="AD5908" t="s">
        <v>41</v>
      </c>
      <c r="AE5908" t="s">
        <v>42</v>
      </c>
      <c r="AF5908" t="s">
        <v>42</v>
      </c>
      <c r="AG5908">
        <f t="shared" si="184"/>
        <v>0</v>
      </c>
      <c r="AH5908" t="str" cm="1">
        <f t="array" ref="AH5908">_xlfn.IFS(
X5908&lt;=20, "&lt;20",
AND(X5908&gt;=20, X5908&lt;50), "20-50",
AND(X5908&gt;=50, X5908&lt;100), "50-100",
X5908&gt;=100, "&gt;100"
)</f>
        <v>&lt;20</v>
      </c>
      <c r="AI5908">
        <f t="shared" si="185"/>
        <v>0</v>
      </c>
      <c r="AJ5908" t="str" cm="1">
        <f t="array" ref="AJ5908">_xlfn.IFS(
C5908&lt;=20, "&lt;20",
AND(C5908&gt;=20, C5908&lt;35), "20-35",
AND(C5908&gt;=35, C5908&lt;50), "35-50",
C5908&gt;=50, "50-100"
)</f>
        <v>20-35</v>
      </c>
      <c r="AK5908" t="str" cm="1">
        <f t="array" ref="AK5908">_xlfn.IFS(
G5908&lt;6, "&lt;6",
AND(G5908&gt;=6, G5908&lt;12), "6-12",
AND(G5908&gt;=12, G5908&lt;18), "12-18",  AND(G5908&gt;=18, G5908&lt;24), "18-24", G5908&gt;=24, "24-36")</f>
        <v>6-12</v>
      </c>
    </row>
    <row r="5909" spans="1:37" x14ac:dyDescent="0.3">
      <c r="A5909" t="s">
        <v>6009</v>
      </c>
      <c r="B5909" t="s">
        <v>33</v>
      </c>
      <c r="C5909">
        <v>53</v>
      </c>
      <c r="D5909" t="s">
        <v>34</v>
      </c>
      <c r="E5909" t="s">
        <v>48</v>
      </c>
      <c r="F5909">
        <v>3</v>
      </c>
      <c r="G5909">
        <v>35</v>
      </c>
      <c r="H5909" t="s">
        <v>36</v>
      </c>
      <c r="I5909" t="s">
        <v>37</v>
      </c>
      <c r="J5909" t="s">
        <v>37</v>
      </c>
      <c r="K5909" t="s">
        <v>37</v>
      </c>
      <c r="L5909" t="s">
        <v>50</v>
      </c>
      <c r="M5909" t="s">
        <v>37</v>
      </c>
      <c r="N5909" t="s">
        <v>37</v>
      </c>
      <c r="O5909" t="s">
        <v>37</v>
      </c>
      <c r="P5909" t="s">
        <v>37</v>
      </c>
      <c r="Q5909" t="s">
        <v>37</v>
      </c>
      <c r="R5909" t="s">
        <v>37</v>
      </c>
      <c r="S5909" t="s">
        <v>37</v>
      </c>
      <c r="T5909" t="s">
        <v>37</v>
      </c>
      <c r="U5909" t="s">
        <v>67</v>
      </c>
      <c r="V5909" t="s">
        <v>34</v>
      </c>
      <c r="W5909" t="s">
        <v>40</v>
      </c>
      <c r="X5909">
        <v>115.8</v>
      </c>
      <c r="Y5909">
        <v>8332.15</v>
      </c>
      <c r="Z5909">
        <v>0</v>
      </c>
      <c r="AA5909">
        <v>0</v>
      </c>
      <c r="AB5909">
        <v>1986.48</v>
      </c>
      <c r="AC5909">
        <v>10318.629999999999</v>
      </c>
      <c r="AD5909" t="s">
        <v>41</v>
      </c>
      <c r="AE5909" t="s">
        <v>42</v>
      </c>
      <c r="AF5909" t="s">
        <v>42</v>
      </c>
      <c r="AG5909">
        <f t="shared" si="184"/>
        <v>0</v>
      </c>
      <c r="AH5909" t="str" cm="1">
        <f t="array" ref="AH5909">_xlfn.IFS(
X5909&lt;=20, "&lt;20",
AND(X5909&gt;=20, X5909&lt;50), "20-50",
AND(X5909&gt;=50, X5909&lt;100), "50-100",
X5909&gt;=100, "&gt;100"
)</f>
        <v>&gt;100</v>
      </c>
      <c r="AI5909">
        <f t="shared" si="185"/>
        <v>0</v>
      </c>
      <c r="AJ5909" t="str" cm="1">
        <f t="array" ref="AJ5909">_xlfn.IFS(
C5909&lt;=20, "&lt;20",
AND(C5909&gt;=20, C5909&lt;35), "20-35",
AND(C5909&gt;=35, C5909&lt;50), "35-50",
C5909&gt;=50, "50-100"
)</f>
        <v>50-100</v>
      </c>
      <c r="AK5909" t="str" cm="1">
        <f t="array" ref="AK5909">_xlfn.IFS(
G5909&lt;6, "&lt;6",
AND(G5909&gt;=6, G5909&lt;12), "6-12",
AND(G5909&gt;=12, G5909&lt;18), "12-18",  AND(G5909&gt;=18, G5909&lt;24), "18-24", G5909&gt;=24, "24-36")</f>
        <v>24-36</v>
      </c>
    </row>
    <row r="5910" spans="1:37" x14ac:dyDescent="0.3">
      <c r="A5910" t="s">
        <v>6010</v>
      </c>
      <c r="B5910" t="s">
        <v>44</v>
      </c>
      <c r="C5910">
        <v>31</v>
      </c>
      <c r="D5910" t="s">
        <v>34</v>
      </c>
      <c r="E5910" t="s">
        <v>45</v>
      </c>
      <c r="F5910">
        <v>14</v>
      </c>
      <c r="G5910">
        <v>26</v>
      </c>
      <c r="H5910" t="s">
        <v>70</v>
      </c>
      <c r="I5910" t="s">
        <v>37</v>
      </c>
      <c r="J5910" t="s">
        <v>34</v>
      </c>
      <c r="K5910" t="s">
        <v>34</v>
      </c>
      <c r="L5910" t="s">
        <v>34</v>
      </c>
      <c r="M5910" t="s">
        <v>34</v>
      </c>
      <c r="N5910" t="s">
        <v>34</v>
      </c>
      <c r="O5910" t="s">
        <v>34</v>
      </c>
      <c r="P5910" t="s">
        <v>34</v>
      </c>
      <c r="Q5910" t="s">
        <v>34</v>
      </c>
      <c r="R5910" t="s">
        <v>34</v>
      </c>
      <c r="S5910" t="s">
        <v>34</v>
      </c>
      <c r="T5910" t="s">
        <v>34</v>
      </c>
      <c r="U5910" t="s">
        <v>67</v>
      </c>
      <c r="V5910" t="s">
        <v>34</v>
      </c>
      <c r="W5910" t="s">
        <v>40</v>
      </c>
      <c r="X5910">
        <v>19.5</v>
      </c>
      <c r="Y5910">
        <v>1147.8499999999999</v>
      </c>
      <c r="Z5910">
        <v>0</v>
      </c>
      <c r="AA5910">
        <v>0</v>
      </c>
      <c r="AB5910">
        <v>1106.25</v>
      </c>
      <c r="AC5910">
        <v>2254.1</v>
      </c>
      <c r="AD5910" t="s">
        <v>41</v>
      </c>
      <c r="AE5910" t="s">
        <v>42</v>
      </c>
      <c r="AF5910" t="s">
        <v>42</v>
      </c>
      <c r="AG5910">
        <f t="shared" si="184"/>
        <v>0</v>
      </c>
      <c r="AH5910" t="str" cm="1">
        <f t="array" ref="AH5910">_xlfn.IFS(
X5910&lt;=20, "&lt;20",
AND(X5910&gt;=20, X5910&lt;50), "20-50",
AND(X5910&gt;=50, X5910&lt;100), "50-100",
X5910&gt;=100, "&gt;100"
)</f>
        <v>&lt;20</v>
      </c>
      <c r="AI5910">
        <f t="shared" si="185"/>
        <v>0</v>
      </c>
      <c r="AJ5910" t="str" cm="1">
        <f t="array" ref="AJ5910">_xlfn.IFS(
C5910&lt;=20, "&lt;20",
AND(C5910&gt;=20, C5910&lt;35), "20-35",
AND(C5910&gt;=35, C5910&lt;50), "35-50",
C5910&gt;=50, "50-100"
)</f>
        <v>20-35</v>
      </c>
      <c r="AK5910" t="str" cm="1">
        <f t="array" ref="AK5910">_xlfn.IFS(
G5910&lt;6, "&lt;6",
AND(G5910&gt;=6, G5910&lt;12), "6-12",
AND(G5910&gt;=12, G5910&lt;18), "12-18",  AND(G5910&gt;=18, G5910&lt;24), "18-24", G5910&gt;=24, "24-36")</f>
        <v>24-36</v>
      </c>
    </row>
    <row r="5911" spans="1:37" x14ac:dyDescent="0.3">
      <c r="A5911" t="s">
        <v>6011</v>
      </c>
      <c r="B5911" t="s">
        <v>33</v>
      </c>
      <c r="C5911">
        <v>57</v>
      </c>
      <c r="D5911" t="s">
        <v>37</v>
      </c>
      <c r="E5911" t="s">
        <v>64</v>
      </c>
      <c r="F5911">
        <v>9</v>
      </c>
      <c r="G5911">
        <v>27</v>
      </c>
      <c r="H5911" t="s">
        <v>110</v>
      </c>
      <c r="I5911" t="s">
        <v>37</v>
      </c>
      <c r="J5911" t="s">
        <v>37</v>
      </c>
      <c r="K5911" t="s">
        <v>34</v>
      </c>
      <c r="L5911" t="s">
        <v>34</v>
      </c>
      <c r="M5911" t="s">
        <v>34</v>
      </c>
      <c r="N5911" t="s">
        <v>34</v>
      </c>
      <c r="O5911" t="s">
        <v>34</v>
      </c>
      <c r="P5911" t="s">
        <v>34</v>
      </c>
      <c r="Q5911" t="s">
        <v>34</v>
      </c>
      <c r="R5911" t="s">
        <v>34</v>
      </c>
      <c r="S5911" t="s">
        <v>34</v>
      </c>
      <c r="T5911" t="s">
        <v>34</v>
      </c>
      <c r="U5911" t="s">
        <v>67</v>
      </c>
      <c r="V5911" t="s">
        <v>34</v>
      </c>
      <c r="W5911" t="s">
        <v>40</v>
      </c>
      <c r="X5911">
        <v>24.75</v>
      </c>
      <c r="Y5911">
        <v>692.1</v>
      </c>
      <c r="Z5911">
        <v>0</v>
      </c>
      <c r="AA5911">
        <v>0</v>
      </c>
      <c r="AB5911">
        <v>493.75</v>
      </c>
      <c r="AC5911">
        <v>1185.8499999999999</v>
      </c>
      <c r="AD5911" t="s">
        <v>52</v>
      </c>
      <c r="AE5911" t="s">
        <v>53</v>
      </c>
      <c r="AF5911" t="s">
        <v>91</v>
      </c>
      <c r="AG5911">
        <f t="shared" si="184"/>
        <v>1</v>
      </c>
      <c r="AH5911" t="str" cm="1">
        <f t="array" ref="AH5911">_xlfn.IFS(
X5911&lt;=20, "&lt;20",
AND(X5911&gt;=20, X5911&lt;50), "20-50",
AND(X5911&gt;=50, X5911&lt;100), "50-100",
X5911&gt;=100, "&gt;100"
)</f>
        <v>20-50</v>
      </c>
      <c r="AI5911">
        <f t="shared" si="185"/>
        <v>0</v>
      </c>
      <c r="AJ5911" t="str" cm="1">
        <f t="array" ref="AJ5911">_xlfn.IFS(
C5911&lt;=20, "&lt;20",
AND(C5911&gt;=20, C5911&lt;35), "20-35",
AND(C5911&gt;=35, C5911&lt;50), "35-50",
C5911&gt;=50, "50-100"
)</f>
        <v>50-100</v>
      </c>
      <c r="AK5911" t="str" cm="1">
        <f t="array" ref="AK5911">_xlfn.IFS(
G5911&lt;6, "&lt;6",
AND(G5911&gt;=6, G5911&lt;12), "6-12",
AND(G5911&gt;=12, G5911&lt;18), "12-18",  AND(G5911&gt;=18, G5911&lt;24), "18-24", G5911&gt;=24, "24-36")</f>
        <v>24-36</v>
      </c>
    </row>
    <row r="5912" spans="1:37" x14ac:dyDescent="0.3">
      <c r="A5912" t="s">
        <v>6012</v>
      </c>
      <c r="B5912" t="s">
        <v>33</v>
      </c>
      <c r="C5912">
        <v>73</v>
      </c>
      <c r="D5912" t="s">
        <v>37</v>
      </c>
      <c r="E5912" t="s">
        <v>69</v>
      </c>
      <c r="F5912">
        <v>2</v>
      </c>
      <c r="G5912">
        <v>5</v>
      </c>
      <c r="H5912" t="s">
        <v>36</v>
      </c>
      <c r="I5912" t="s">
        <v>37</v>
      </c>
      <c r="J5912" t="s">
        <v>37</v>
      </c>
      <c r="K5912" t="s">
        <v>37</v>
      </c>
      <c r="L5912" t="s">
        <v>38</v>
      </c>
      <c r="M5912" t="s">
        <v>34</v>
      </c>
      <c r="N5912" t="s">
        <v>34</v>
      </c>
      <c r="O5912" t="s">
        <v>34</v>
      </c>
      <c r="P5912" t="s">
        <v>34</v>
      </c>
      <c r="Q5912" t="s">
        <v>34</v>
      </c>
      <c r="R5912" t="s">
        <v>37</v>
      </c>
      <c r="S5912" t="s">
        <v>34</v>
      </c>
      <c r="T5912" t="s">
        <v>37</v>
      </c>
      <c r="U5912" t="s">
        <v>46</v>
      </c>
      <c r="V5912" t="s">
        <v>37</v>
      </c>
      <c r="W5912" t="s">
        <v>51</v>
      </c>
      <c r="X5912">
        <v>85.6</v>
      </c>
      <c r="Y5912">
        <v>1345.55</v>
      </c>
      <c r="Z5912">
        <v>0</v>
      </c>
      <c r="AA5912">
        <v>0</v>
      </c>
      <c r="AB5912">
        <v>678.75</v>
      </c>
      <c r="AC5912">
        <v>2024.3</v>
      </c>
      <c r="AD5912" t="s">
        <v>52</v>
      </c>
      <c r="AE5912" t="s">
        <v>53</v>
      </c>
      <c r="AF5912" t="s">
        <v>54</v>
      </c>
      <c r="AG5912">
        <f t="shared" si="184"/>
        <v>1</v>
      </c>
      <c r="AH5912" t="str" cm="1">
        <f t="array" ref="AH5912">_xlfn.IFS(
X5912&lt;=20, "&lt;20",
AND(X5912&gt;=20, X5912&lt;50), "20-50",
AND(X5912&gt;=50, X5912&lt;100), "50-100",
X5912&gt;=100, "&gt;100"
)</f>
        <v>50-100</v>
      </c>
      <c r="AI5912">
        <f t="shared" si="185"/>
        <v>0</v>
      </c>
      <c r="AJ5912" t="str" cm="1">
        <f t="array" ref="AJ5912">_xlfn.IFS(
C5912&lt;=20, "&lt;20",
AND(C5912&gt;=20, C5912&lt;35), "20-35",
AND(C5912&gt;=35, C5912&lt;50), "35-50",
C5912&gt;=50, "50-100"
)</f>
        <v>50-100</v>
      </c>
      <c r="AK5912" t="str" cm="1">
        <f t="array" ref="AK5912">_xlfn.IFS(
G5912&lt;6, "&lt;6",
AND(G5912&gt;=6, G5912&lt;12), "6-12",
AND(G5912&gt;=12, G5912&lt;18), "12-18",  AND(G5912&gt;=18, G5912&lt;24), "18-24", G5912&gt;=24, "24-36")</f>
        <v>&lt;6</v>
      </c>
    </row>
    <row r="5913" spans="1:37" x14ac:dyDescent="0.3">
      <c r="A5913" t="s">
        <v>6013</v>
      </c>
      <c r="B5913" t="s">
        <v>33</v>
      </c>
      <c r="C5913">
        <v>47</v>
      </c>
      <c r="D5913" t="s">
        <v>37</v>
      </c>
      <c r="E5913" t="s">
        <v>164</v>
      </c>
      <c r="F5913">
        <v>10</v>
      </c>
      <c r="G5913">
        <v>24</v>
      </c>
      <c r="H5913" t="s">
        <v>57</v>
      </c>
      <c r="I5913" t="s">
        <v>37</v>
      </c>
      <c r="J5913" t="s">
        <v>34</v>
      </c>
      <c r="K5913" t="s">
        <v>37</v>
      </c>
      <c r="L5913" t="s">
        <v>38</v>
      </c>
      <c r="M5913" t="s">
        <v>34</v>
      </c>
      <c r="N5913" t="s">
        <v>34</v>
      </c>
      <c r="O5913" t="s">
        <v>37</v>
      </c>
      <c r="P5913" t="s">
        <v>34</v>
      </c>
      <c r="Q5913" t="s">
        <v>34</v>
      </c>
      <c r="R5913" t="s">
        <v>34</v>
      </c>
      <c r="S5913" t="s">
        <v>34</v>
      </c>
      <c r="T5913" t="s">
        <v>37</v>
      </c>
      <c r="U5913" t="s">
        <v>46</v>
      </c>
      <c r="V5913" t="s">
        <v>34</v>
      </c>
      <c r="W5913" t="s">
        <v>51</v>
      </c>
      <c r="X5913">
        <v>75.349999999999994</v>
      </c>
      <c r="Y5913">
        <v>1025.95</v>
      </c>
      <c r="Z5913">
        <v>0</v>
      </c>
      <c r="AA5913">
        <v>0</v>
      </c>
      <c r="AB5913">
        <v>262.36</v>
      </c>
      <c r="AC5913">
        <v>1288.31</v>
      </c>
      <c r="AD5913" t="s">
        <v>52</v>
      </c>
      <c r="AE5913" t="s">
        <v>104</v>
      </c>
      <c r="AF5913" t="s">
        <v>105</v>
      </c>
      <c r="AG5913">
        <f t="shared" si="184"/>
        <v>1</v>
      </c>
      <c r="AH5913" t="str" cm="1">
        <f t="array" ref="AH5913">_xlfn.IFS(
X5913&lt;=20, "&lt;20",
AND(X5913&gt;=20, X5913&lt;50), "20-50",
AND(X5913&gt;=50, X5913&lt;100), "50-100",
X5913&gt;=100, "&gt;100"
)</f>
        <v>50-100</v>
      </c>
      <c r="AI5913">
        <f t="shared" si="185"/>
        <v>0</v>
      </c>
      <c r="AJ5913" t="str" cm="1">
        <f t="array" ref="AJ5913">_xlfn.IFS(
C5913&lt;=20, "&lt;20",
AND(C5913&gt;=20, C5913&lt;35), "20-35",
AND(C5913&gt;=35, C5913&lt;50), "35-50",
C5913&gt;=50, "50-100"
)</f>
        <v>35-50</v>
      </c>
      <c r="AK5913" t="str" cm="1">
        <f t="array" ref="AK5913">_xlfn.IFS(
G5913&lt;6, "&lt;6",
AND(G5913&gt;=6, G5913&lt;12), "6-12",
AND(G5913&gt;=12, G5913&lt;18), "12-18",  AND(G5913&gt;=18, G5913&lt;24), "18-24", G5913&gt;=24, "24-36")</f>
        <v>24-36</v>
      </c>
    </row>
    <row r="5914" spans="1:37" x14ac:dyDescent="0.3">
      <c r="A5914" t="s">
        <v>6014</v>
      </c>
      <c r="B5914" t="s">
        <v>33</v>
      </c>
      <c r="C5914">
        <v>64</v>
      </c>
      <c r="D5914" t="s">
        <v>37</v>
      </c>
      <c r="E5914" t="s">
        <v>76</v>
      </c>
      <c r="F5914">
        <v>3</v>
      </c>
      <c r="G5914">
        <v>17</v>
      </c>
      <c r="H5914" t="s">
        <v>70</v>
      </c>
      <c r="I5914" t="s">
        <v>37</v>
      </c>
      <c r="J5914" t="s">
        <v>37</v>
      </c>
      <c r="K5914" t="s">
        <v>34</v>
      </c>
      <c r="L5914" t="s">
        <v>34</v>
      </c>
      <c r="M5914" t="s">
        <v>34</v>
      </c>
      <c r="N5914" t="s">
        <v>34</v>
      </c>
      <c r="O5914" t="s">
        <v>34</v>
      </c>
      <c r="P5914" t="s">
        <v>34</v>
      </c>
      <c r="Q5914" t="s">
        <v>34</v>
      </c>
      <c r="R5914" t="s">
        <v>34</v>
      </c>
      <c r="S5914" t="s">
        <v>34</v>
      </c>
      <c r="T5914" t="s">
        <v>34</v>
      </c>
      <c r="U5914" t="s">
        <v>67</v>
      </c>
      <c r="V5914" t="s">
        <v>34</v>
      </c>
      <c r="W5914" t="s">
        <v>143</v>
      </c>
      <c r="X5914">
        <v>25.75</v>
      </c>
      <c r="Y5914">
        <v>1345.85</v>
      </c>
      <c r="Z5914">
        <v>0</v>
      </c>
      <c r="AA5914">
        <v>0</v>
      </c>
      <c r="AB5914">
        <v>2574.52</v>
      </c>
      <c r="AC5914">
        <v>3920.37</v>
      </c>
      <c r="AD5914" t="s">
        <v>41</v>
      </c>
      <c r="AE5914" t="s">
        <v>42</v>
      </c>
      <c r="AF5914" t="s">
        <v>42</v>
      </c>
      <c r="AG5914">
        <f t="shared" si="184"/>
        <v>0</v>
      </c>
      <c r="AH5914" t="str" cm="1">
        <f t="array" ref="AH5914">_xlfn.IFS(
X5914&lt;=20, "&lt;20",
AND(X5914&gt;=20, X5914&lt;50), "20-50",
AND(X5914&gt;=50, X5914&lt;100), "50-100",
X5914&gt;=100, "&gt;100"
)</f>
        <v>20-50</v>
      </c>
      <c r="AI5914">
        <f t="shared" si="185"/>
        <v>0</v>
      </c>
      <c r="AJ5914" t="str" cm="1">
        <f t="array" ref="AJ5914">_xlfn.IFS(
C5914&lt;=20, "&lt;20",
AND(C5914&gt;=20, C5914&lt;35), "20-35",
AND(C5914&gt;=35, C5914&lt;50), "35-50",
C5914&gt;=50, "50-100"
)</f>
        <v>50-100</v>
      </c>
      <c r="AK5914" t="str" cm="1">
        <f t="array" ref="AK5914">_xlfn.IFS(
G5914&lt;6, "&lt;6",
AND(G5914&gt;=6, G5914&lt;12), "6-12",
AND(G5914&gt;=12, G5914&lt;18), "12-18",  AND(G5914&gt;=18, G5914&lt;24), "18-24", G5914&gt;=24, "24-36")</f>
        <v>12-18</v>
      </c>
    </row>
    <row r="5915" spans="1:37" x14ac:dyDescent="0.3">
      <c r="A5915" t="s">
        <v>6015</v>
      </c>
      <c r="B5915" t="s">
        <v>44</v>
      </c>
      <c r="C5915">
        <v>22</v>
      </c>
      <c r="D5915" t="s">
        <v>34</v>
      </c>
      <c r="E5915" t="s">
        <v>124</v>
      </c>
      <c r="F5915">
        <v>12</v>
      </c>
      <c r="G5915">
        <v>5</v>
      </c>
      <c r="H5915" t="s">
        <v>70</v>
      </c>
      <c r="I5915" t="s">
        <v>37</v>
      </c>
      <c r="J5915" t="s">
        <v>37</v>
      </c>
      <c r="K5915" t="s">
        <v>37</v>
      </c>
      <c r="L5915" t="s">
        <v>50</v>
      </c>
      <c r="M5915" t="s">
        <v>37</v>
      </c>
      <c r="N5915" t="s">
        <v>34</v>
      </c>
      <c r="O5915" t="s">
        <v>37</v>
      </c>
      <c r="P5915" t="s">
        <v>34</v>
      </c>
      <c r="Q5915" t="s">
        <v>37</v>
      </c>
      <c r="R5915" t="s">
        <v>37</v>
      </c>
      <c r="S5915" t="s">
        <v>37</v>
      </c>
      <c r="T5915" t="s">
        <v>37</v>
      </c>
      <c r="U5915" t="s">
        <v>46</v>
      </c>
      <c r="V5915" t="s">
        <v>37</v>
      </c>
      <c r="W5915" t="s">
        <v>51</v>
      </c>
      <c r="X5915">
        <v>106.45</v>
      </c>
      <c r="Y5915">
        <v>6300.15</v>
      </c>
      <c r="Z5915">
        <v>0</v>
      </c>
      <c r="AA5915">
        <v>0</v>
      </c>
      <c r="AB5915">
        <v>2199.0500000000002</v>
      </c>
      <c r="AC5915">
        <v>8499.2000000000007</v>
      </c>
      <c r="AD5915" t="s">
        <v>41</v>
      </c>
      <c r="AE5915" t="s">
        <v>42</v>
      </c>
      <c r="AF5915" t="s">
        <v>42</v>
      </c>
      <c r="AG5915">
        <f t="shared" si="184"/>
        <v>0</v>
      </c>
      <c r="AH5915" t="str" cm="1">
        <f t="array" ref="AH5915">_xlfn.IFS(
X5915&lt;=20, "&lt;20",
AND(X5915&gt;=20, X5915&lt;50), "20-50",
AND(X5915&gt;=50, X5915&lt;100), "50-100",
X5915&gt;=100, "&gt;100"
)</f>
        <v>&gt;100</v>
      </c>
      <c r="AI5915">
        <f t="shared" si="185"/>
        <v>0</v>
      </c>
      <c r="AJ5915" t="str" cm="1">
        <f t="array" ref="AJ5915">_xlfn.IFS(
C5915&lt;=20, "&lt;20",
AND(C5915&gt;=20, C5915&lt;35), "20-35",
AND(C5915&gt;=35, C5915&lt;50), "35-50",
C5915&gt;=50, "50-100"
)</f>
        <v>20-35</v>
      </c>
      <c r="AK5915" t="str" cm="1">
        <f t="array" ref="AK5915">_xlfn.IFS(
G5915&lt;6, "&lt;6",
AND(G5915&gt;=6, G5915&lt;12), "6-12",
AND(G5915&gt;=12, G5915&lt;18), "12-18",  AND(G5915&gt;=18, G5915&lt;24), "18-24", G5915&gt;=24, "24-36")</f>
        <v>&lt;6</v>
      </c>
    </row>
    <row r="5916" spans="1:37" x14ac:dyDescent="0.3">
      <c r="A5916" t="s">
        <v>6016</v>
      </c>
      <c r="B5916" t="s">
        <v>44</v>
      </c>
      <c r="C5916">
        <v>59</v>
      </c>
      <c r="D5916" t="s">
        <v>34</v>
      </c>
      <c r="E5916" t="s">
        <v>164</v>
      </c>
      <c r="F5916">
        <v>2</v>
      </c>
      <c r="G5916">
        <v>11</v>
      </c>
      <c r="H5916" t="s">
        <v>70</v>
      </c>
      <c r="I5916" t="s">
        <v>37</v>
      </c>
      <c r="J5916" t="s">
        <v>34</v>
      </c>
      <c r="K5916" t="s">
        <v>34</v>
      </c>
      <c r="L5916" t="s">
        <v>34</v>
      </c>
      <c r="M5916" t="s">
        <v>34</v>
      </c>
      <c r="N5916" t="s">
        <v>34</v>
      </c>
      <c r="O5916" t="s">
        <v>34</v>
      </c>
      <c r="P5916" t="s">
        <v>34</v>
      </c>
      <c r="Q5916" t="s">
        <v>34</v>
      </c>
      <c r="R5916" t="s">
        <v>34</v>
      </c>
      <c r="S5916" t="s">
        <v>34</v>
      </c>
      <c r="T5916" t="s">
        <v>34</v>
      </c>
      <c r="U5916" t="s">
        <v>67</v>
      </c>
      <c r="V5916" t="s">
        <v>34</v>
      </c>
      <c r="W5916" t="s">
        <v>40</v>
      </c>
      <c r="X5916">
        <v>20.05</v>
      </c>
      <c r="Y5916">
        <v>1102.4000000000001</v>
      </c>
      <c r="Z5916">
        <v>0</v>
      </c>
      <c r="AA5916">
        <v>0</v>
      </c>
      <c r="AB5916">
        <v>1766.88</v>
      </c>
      <c r="AC5916">
        <v>2869.28</v>
      </c>
      <c r="AD5916" t="s">
        <v>41</v>
      </c>
      <c r="AE5916" t="s">
        <v>42</v>
      </c>
      <c r="AF5916" t="s">
        <v>42</v>
      </c>
      <c r="AG5916">
        <f t="shared" si="184"/>
        <v>0</v>
      </c>
      <c r="AH5916" t="str" cm="1">
        <f t="array" ref="AH5916">_xlfn.IFS(
X5916&lt;=20, "&lt;20",
AND(X5916&gt;=20, X5916&lt;50), "20-50",
AND(X5916&gt;=50, X5916&lt;100), "50-100",
X5916&gt;=100, "&gt;100"
)</f>
        <v>20-50</v>
      </c>
      <c r="AI5916">
        <f t="shared" si="185"/>
        <v>0</v>
      </c>
      <c r="AJ5916" t="str" cm="1">
        <f t="array" ref="AJ5916">_xlfn.IFS(
C5916&lt;=20, "&lt;20",
AND(C5916&gt;=20, C5916&lt;35), "20-35",
AND(C5916&gt;=35, C5916&lt;50), "35-50",
C5916&gt;=50, "50-100"
)</f>
        <v>50-100</v>
      </c>
      <c r="AK5916" t="str" cm="1">
        <f t="array" ref="AK5916">_xlfn.IFS(
G5916&lt;6, "&lt;6",
AND(G5916&gt;=6, G5916&lt;12), "6-12",
AND(G5916&gt;=12, G5916&lt;18), "12-18",  AND(G5916&gt;=18, G5916&lt;24), "18-24", G5916&gt;=24, "24-36")</f>
        <v>6-12</v>
      </c>
    </row>
    <row r="5917" spans="1:37" x14ac:dyDescent="0.3">
      <c r="A5917" t="s">
        <v>6017</v>
      </c>
      <c r="B5917" t="s">
        <v>33</v>
      </c>
      <c r="C5917">
        <v>27</v>
      </c>
      <c r="D5917" t="s">
        <v>34</v>
      </c>
      <c r="E5917" t="s">
        <v>61</v>
      </c>
      <c r="F5917">
        <v>11</v>
      </c>
      <c r="G5917">
        <v>9</v>
      </c>
      <c r="H5917" t="s">
        <v>36</v>
      </c>
      <c r="I5917" t="s">
        <v>37</v>
      </c>
      <c r="J5917" t="s">
        <v>37</v>
      </c>
      <c r="K5917" t="s">
        <v>37</v>
      </c>
      <c r="L5917" t="s">
        <v>50</v>
      </c>
      <c r="M5917" t="s">
        <v>34</v>
      </c>
      <c r="N5917" t="s">
        <v>34</v>
      </c>
      <c r="O5917" t="s">
        <v>34</v>
      </c>
      <c r="P5917" t="s">
        <v>34</v>
      </c>
      <c r="Q5917" t="s">
        <v>34</v>
      </c>
      <c r="R5917" t="s">
        <v>34</v>
      </c>
      <c r="S5917" t="s">
        <v>34</v>
      </c>
      <c r="T5917" t="s">
        <v>37</v>
      </c>
      <c r="U5917" t="s">
        <v>46</v>
      </c>
      <c r="V5917" t="s">
        <v>37</v>
      </c>
      <c r="W5917" t="s">
        <v>51</v>
      </c>
      <c r="X5917">
        <v>73.5</v>
      </c>
      <c r="Y5917">
        <v>632.20000000000005</v>
      </c>
      <c r="Z5917">
        <v>0</v>
      </c>
      <c r="AA5917">
        <v>0</v>
      </c>
      <c r="AB5917">
        <v>138.4</v>
      </c>
      <c r="AC5917">
        <v>770.6</v>
      </c>
      <c r="AD5917" t="s">
        <v>41</v>
      </c>
      <c r="AE5917" t="s">
        <v>42</v>
      </c>
      <c r="AF5917" t="s">
        <v>42</v>
      </c>
      <c r="AG5917">
        <f t="shared" si="184"/>
        <v>0</v>
      </c>
      <c r="AH5917" t="str" cm="1">
        <f t="array" ref="AH5917">_xlfn.IFS(
X5917&lt;=20, "&lt;20",
AND(X5917&gt;=20, X5917&lt;50), "20-50",
AND(X5917&gt;=50, X5917&lt;100), "50-100",
X5917&gt;=100, "&gt;100"
)</f>
        <v>50-100</v>
      </c>
      <c r="AI5917">
        <f t="shared" si="185"/>
        <v>0</v>
      </c>
      <c r="AJ5917" t="str" cm="1">
        <f t="array" ref="AJ5917">_xlfn.IFS(
C5917&lt;=20, "&lt;20",
AND(C5917&gt;=20, C5917&lt;35), "20-35",
AND(C5917&gt;=35, C5917&lt;50), "35-50",
C5917&gt;=50, "50-100"
)</f>
        <v>20-35</v>
      </c>
      <c r="AK5917" t="str" cm="1">
        <f t="array" ref="AK5917">_xlfn.IFS(
G5917&lt;6, "&lt;6",
AND(G5917&gt;=6, G5917&lt;12), "6-12",
AND(G5917&gt;=12, G5917&lt;18), "12-18",  AND(G5917&gt;=18, G5917&lt;24), "18-24", G5917&gt;=24, "24-36")</f>
        <v>6-12</v>
      </c>
    </row>
    <row r="5918" spans="1:37" x14ac:dyDescent="0.3">
      <c r="A5918" t="s">
        <v>6018</v>
      </c>
      <c r="B5918" t="s">
        <v>44</v>
      </c>
      <c r="C5918">
        <v>38</v>
      </c>
      <c r="D5918" t="s">
        <v>34</v>
      </c>
      <c r="E5918" t="s">
        <v>103</v>
      </c>
      <c r="F5918">
        <v>0</v>
      </c>
      <c r="G5918">
        <v>33</v>
      </c>
      <c r="H5918" t="s">
        <v>49</v>
      </c>
      <c r="I5918" t="s">
        <v>37</v>
      </c>
      <c r="J5918" t="s">
        <v>34</v>
      </c>
      <c r="K5918" t="s">
        <v>37</v>
      </c>
      <c r="L5918" t="s">
        <v>38</v>
      </c>
      <c r="M5918" t="s">
        <v>37</v>
      </c>
      <c r="N5918" t="s">
        <v>34</v>
      </c>
      <c r="O5918" t="s">
        <v>37</v>
      </c>
      <c r="P5918" t="s">
        <v>34</v>
      </c>
      <c r="Q5918" t="s">
        <v>37</v>
      </c>
      <c r="R5918" t="s">
        <v>37</v>
      </c>
      <c r="S5918" t="s">
        <v>37</v>
      </c>
      <c r="T5918" t="s">
        <v>37</v>
      </c>
      <c r="U5918" t="s">
        <v>46</v>
      </c>
      <c r="V5918" t="s">
        <v>37</v>
      </c>
      <c r="W5918" t="s">
        <v>51</v>
      </c>
      <c r="X5918">
        <v>77.400000000000006</v>
      </c>
      <c r="Y5918">
        <v>206.15</v>
      </c>
      <c r="Z5918">
        <v>0</v>
      </c>
      <c r="AA5918">
        <v>0</v>
      </c>
      <c r="AB5918">
        <v>133.26</v>
      </c>
      <c r="AC5918">
        <v>339.41</v>
      </c>
      <c r="AD5918" t="s">
        <v>85</v>
      </c>
      <c r="AE5918" t="s">
        <v>42</v>
      </c>
      <c r="AF5918" t="s">
        <v>42</v>
      </c>
      <c r="AG5918">
        <f t="shared" si="184"/>
        <v>0</v>
      </c>
      <c r="AH5918" t="str" cm="1">
        <f t="array" ref="AH5918">_xlfn.IFS(
X5918&lt;=20, "&lt;20",
AND(X5918&gt;=20, X5918&lt;50), "20-50",
AND(X5918&gt;=50, X5918&lt;100), "50-100",
X5918&gt;=100, "&gt;100"
)</f>
        <v>50-100</v>
      </c>
      <c r="AI5918">
        <f t="shared" si="185"/>
        <v>1</v>
      </c>
      <c r="AJ5918" t="str" cm="1">
        <f t="array" ref="AJ5918">_xlfn.IFS(
C5918&lt;=20, "&lt;20",
AND(C5918&gt;=20, C5918&lt;35), "20-35",
AND(C5918&gt;=35, C5918&lt;50), "35-50",
C5918&gt;=50, "50-100"
)</f>
        <v>35-50</v>
      </c>
      <c r="AK5918" t="str" cm="1">
        <f t="array" ref="AK5918">_xlfn.IFS(
G5918&lt;6, "&lt;6",
AND(G5918&gt;=6, G5918&lt;12), "6-12",
AND(G5918&gt;=12, G5918&lt;18), "12-18",  AND(G5918&gt;=18, G5918&lt;24), "18-24", G5918&gt;=24, "24-36")</f>
        <v>24-36</v>
      </c>
    </row>
    <row r="5919" spans="1:37" x14ac:dyDescent="0.3">
      <c r="A5919" t="s">
        <v>6019</v>
      </c>
      <c r="B5919" t="s">
        <v>44</v>
      </c>
      <c r="C5919">
        <v>49</v>
      </c>
      <c r="D5919" t="s">
        <v>34</v>
      </c>
      <c r="E5919" t="s">
        <v>64</v>
      </c>
      <c r="F5919">
        <v>2</v>
      </c>
      <c r="G5919">
        <v>29</v>
      </c>
      <c r="H5919" t="s">
        <v>57</v>
      </c>
      <c r="I5919" t="s">
        <v>37</v>
      </c>
      <c r="J5919" t="s">
        <v>34</v>
      </c>
      <c r="K5919" t="s">
        <v>37</v>
      </c>
      <c r="L5919" t="s">
        <v>50</v>
      </c>
      <c r="M5919" t="s">
        <v>34</v>
      </c>
      <c r="N5919" t="s">
        <v>37</v>
      </c>
      <c r="O5919" t="s">
        <v>34</v>
      </c>
      <c r="P5919" t="s">
        <v>37</v>
      </c>
      <c r="Q5919" t="s">
        <v>34</v>
      </c>
      <c r="R5919" t="s">
        <v>34</v>
      </c>
      <c r="S5919" t="s">
        <v>34</v>
      </c>
      <c r="T5919" t="s">
        <v>37</v>
      </c>
      <c r="U5919" t="s">
        <v>46</v>
      </c>
      <c r="V5919" t="s">
        <v>37</v>
      </c>
      <c r="W5919" t="s">
        <v>40</v>
      </c>
      <c r="X5919">
        <v>80.05</v>
      </c>
      <c r="Y5919">
        <v>1112.3</v>
      </c>
      <c r="Z5919">
        <v>0</v>
      </c>
      <c r="AA5919">
        <v>0</v>
      </c>
      <c r="AB5919">
        <v>23.66</v>
      </c>
      <c r="AC5919">
        <v>1135.96</v>
      </c>
      <c r="AD5919" t="s">
        <v>41</v>
      </c>
      <c r="AE5919" t="s">
        <v>42</v>
      </c>
      <c r="AF5919" t="s">
        <v>42</v>
      </c>
      <c r="AG5919">
        <f t="shared" si="184"/>
        <v>0</v>
      </c>
      <c r="AH5919" t="str" cm="1">
        <f t="array" ref="AH5919">_xlfn.IFS(
X5919&lt;=20, "&lt;20",
AND(X5919&gt;=20, X5919&lt;50), "20-50",
AND(X5919&gt;=50, X5919&lt;100), "50-100",
X5919&gt;=100, "&gt;100"
)</f>
        <v>50-100</v>
      </c>
      <c r="AI5919">
        <f t="shared" si="185"/>
        <v>0</v>
      </c>
      <c r="AJ5919" t="str" cm="1">
        <f t="array" ref="AJ5919">_xlfn.IFS(
C5919&lt;=20, "&lt;20",
AND(C5919&gt;=20, C5919&lt;35), "20-35",
AND(C5919&gt;=35, C5919&lt;50), "35-50",
C5919&gt;=50, "50-100"
)</f>
        <v>35-50</v>
      </c>
      <c r="AK5919" t="str" cm="1">
        <f t="array" ref="AK5919">_xlfn.IFS(
G5919&lt;6, "&lt;6",
AND(G5919&gt;=6, G5919&lt;12), "6-12",
AND(G5919&gt;=12, G5919&lt;18), "12-18",  AND(G5919&gt;=18, G5919&lt;24), "18-24", G5919&gt;=24, "24-36")</f>
        <v>24-36</v>
      </c>
    </row>
    <row r="5920" spans="1:37" x14ac:dyDescent="0.3">
      <c r="A5920" t="s">
        <v>6020</v>
      </c>
      <c r="B5920" t="s">
        <v>44</v>
      </c>
      <c r="C5920">
        <v>26</v>
      </c>
      <c r="D5920" t="s">
        <v>37</v>
      </c>
      <c r="E5920" t="s">
        <v>61</v>
      </c>
      <c r="F5920">
        <v>1</v>
      </c>
      <c r="G5920">
        <v>31</v>
      </c>
      <c r="H5920" t="s">
        <v>66</v>
      </c>
      <c r="I5920" t="s">
        <v>37</v>
      </c>
      <c r="J5920" t="s">
        <v>34</v>
      </c>
      <c r="K5920" t="s">
        <v>34</v>
      </c>
      <c r="L5920" t="s">
        <v>34</v>
      </c>
      <c r="M5920" t="s">
        <v>34</v>
      </c>
      <c r="N5920" t="s">
        <v>34</v>
      </c>
      <c r="O5920" t="s">
        <v>34</v>
      </c>
      <c r="P5920" t="s">
        <v>34</v>
      </c>
      <c r="Q5920" t="s">
        <v>34</v>
      </c>
      <c r="R5920" t="s">
        <v>34</v>
      </c>
      <c r="S5920" t="s">
        <v>34</v>
      </c>
      <c r="T5920" t="s">
        <v>34</v>
      </c>
      <c r="U5920" t="s">
        <v>67</v>
      </c>
      <c r="V5920" t="s">
        <v>37</v>
      </c>
      <c r="W5920" t="s">
        <v>40</v>
      </c>
      <c r="X5920">
        <v>20.8</v>
      </c>
      <c r="Y5920">
        <v>1521.2</v>
      </c>
      <c r="Z5920">
        <v>0</v>
      </c>
      <c r="AA5920">
        <v>0</v>
      </c>
      <c r="AB5920">
        <v>1686.96</v>
      </c>
      <c r="AC5920">
        <v>3208.16</v>
      </c>
      <c r="AD5920" t="s">
        <v>41</v>
      </c>
      <c r="AE5920" t="s">
        <v>42</v>
      </c>
      <c r="AF5920" t="s">
        <v>42</v>
      </c>
      <c r="AG5920">
        <f t="shared" si="184"/>
        <v>0</v>
      </c>
      <c r="AH5920" t="str" cm="1">
        <f t="array" ref="AH5920">_xlfn.IFS(
X5920&lt;=20, "&lt;20",
AND(X5920&gt;=20, X5920&lt;50), "20-50",
AND(X5920&gt;=50, X5920&lt;100), "50-100",
X5920&gt;=100, "&gt;100"
)</f>
        <v>20-50</v>
      </c>
      <c r="AI5920">
        <f t="shared" si="185"/>
        <v>0</v>
      </c>
      <c r="AJ5920" t="str" cm="1">
        <f t="array" ref="AJ5920">_xlfn.IFS(
C5920&lt;=20, "&lt;20",
AND(C5920&gt;=20, C5920&lt;35), "20-35",
AND(C5920&gt;=35, C5920&lt;50), "35-50",
C5920&gt;=50, "50-100"
)</f>
        <v>20-35</v>
      </c>
      <c r="AK5920" t="str" cm="1">
        <f t="array" ref="AK5920">_xlfn.IFS(
G5920&lt;6, "&lt;6",
AND(G5920&gt;=6, G5920&lt;12), "6-12",
AND(G5920&gt;=12, G5920&lt;18), "12-18",  AND(G5920&gt;=18, G5920&lt;24), "18-24", G5920&gt;=24, "24-36")</f>
        <v>24-36</v>
      </c>
    </row>
    <row r="5921" spans="1:37" x14ac:dyDescent="0.3">
      <c r="A5921" t="s">
        <v>6021</v>
      </c>
      <c r="B5921" t="s">
        <v>44</v>
      </c>
      <c r="C5921">
        <v>67</v>
      </c>
      <c r="D5921" t="s">
        <v>37</v>
      </c>
      <c r="E5921" t="s">
        <v>45</v>
      </c>
      <c r="F5921">
        <v>11</v>
      </c>
      <c r="G5921">
        <v>21</v>
      </c>
      <c r="H5921" t="s">
        <v>110</v>
      </c>
      <c r="I5921" t="s">
        <v>37</v>
      </c>
      <c r="J5921" t="s">
        <v>37</v>
      </c>
      <c r="K5921" t="s">
        <v>37</v>
      </c>
      <c r="L5921" t="s">
        <v>50</v>
      </c>
      <c r="M5921" t="s">
        <v>37</v>
      </c>
      <c r="N5921" t="s">
        <v>37</v>
      </c>
      <c r="O5921" t="s">
        <v>37</v>
      </c>
      <c r="P5921" t="s">
        <v>37</v>
      </c>
      <c r="Q5921" t="s">
        <v>34</v>
      </c>
      <c r="R5921" t="s">
        <v>34</v>
      </c>
      <c r="S5921" t="s">
        <v>34</v>
      </c>
      <c r="T5921" t="s">
        <v>34</v>
      </c>
      <c r="U5921" t="s">
        <v>46</v>
      </c>
      <c r="V5921" t="s">
        <v>37</v>
      </c>
      <c r="W5921" t="s">
        <v>40</v>
      </c>
      <c r="X5921">
        <v>96.75</v>
      </c>
      <c r="Y5921">
        <v>3403.4</v>
      </c>
      <c r="Z5921">
        <v>0</v>
      </c>
      <c r="AA5921">
        <v>130</v>
      </c>
      <c r="AB5921">
        <v>1395.45</v>
      </c>
      <c r="AC5921">
        <v>4928.8500000000004</v>
      </c>
      <c r="AD5921" t="s">
        <v>41</v>
      </c>
      <c r="AE5921" t="s">
        <v>42</v>
      </c>
      <c r="AF5921" t="s">
        <v>42</v>
      </c>
      <c r="AG5921">
        <f t="shared" si="184"/>
        <v>0</v>
      </c>
      <c r="AH5921" t="str" cm="1">
        <f t="array" ref="AH5921">_xlfn.IFS(
X5921&lt;=20, "&lt;20",
AND(X5921&gt;=20, X5921&lt;50), "20-50",
AND(X5921&gt;=50, X5921&lt;100), "50-100",
X5921&gt;=100, "&gt;100"
)</f>
        <v>50-100</v>
      </c>
      <c r="AI5921">
        <f t="shared" si="185"/>
        <v>0</v>
      </c>
      <c r="AJ5921" t="str" cm="1">
        <f t="array" ref="AJ5921">_xlfn.IFS(
C5921&lt;=20, "&lt;20",
AND(C5921&gt;=20, C5921&lt;35), "20-35",
AND(C5921&gt;=35, C5921&lt;50), "35-50",
C5921&gt;=50, "50-100"
)</f>
        <v>50-100</v>
      </c>
      <c r="AK5921" t="str" cm="1">
        <f t="array" ref="AK5921">_xlfn.IFS(
G5921&lt;6, "&lt;6",
AND(G5921&gt;=6, G5921&lt;12), "6-12",
AND(G5921&gt;=12, G5921&lt;18), "12-18",  AND(G5921&gt;=18, G5921&lt;24), "18-24", G5921&gt;=24, "24-36")</f>
        <v>18-24</v>
      </c>
    </row>
    <row r="5922" spans="1:37" x14ac:dyDescent="0.3">
      <c r="A5922" t="s">
        <v>6022</v>
      </c>
      <c r="B5922" t="s">
        <v>33</v>
      </c>
      <c r="C5922">
        <v>25</v>
      </c>
      <c r="D5922" t="s">
        <v>37</v>
      </c>
      <c r="E5922" t="s">
        <v>76</v>
      </c>
      <c r="F5922">
        <v>15</v>
      </c>
      <c r="G5922">
        <v>13</v>
      </c>
      <c r="H5922" t="s">
        <v>36</v>
      </c>
      <c r="I5922" t="s">
        <v>37</v>
      </c>
      <c r="J5922" t="s">
        <v>37</v>
      </c>
      <c r="K5922" t="s">
        <v>37</v>
      </c>
      <c r="L5922" t="s">
        <v>72</v>
      </c>
      <c r="M5922" t="s">
        <v>34</v>
      </c>
      <c r="N5922" t="s">
        <v>34</v>
      </c>
      <c r="O5922" t="s">
        <v>34</v>
      </c>
      <c r="P5922" t="s">
        <v>37</v>
      </c>
      <c r="Q5922" t="s">
        <v>34</v>
      </c>
      <c r="R5922" t="s">
        <v>37</v>
      </c>
      <c r="S5922" t="s">
        <v>37</v>
      </c>
      <c r="T5922" t="s">
        <v>37</v>
      </c>
      <c r="U5922" t="s">
        <v>46</v>
      </c>
      <c r="V5922" t="s">
        <v>34</v>
      </c>
      <c r="W5922" t="s">
        <v>51</v>
      </c>
      <c r="X5922">
        <v>63.85</v>
      </c>
      <c r="Y5922">
        <v>4264.6000000000004</v>
      </c>
      <c r="Z5922">
        <v>0</v>
      </c>
      <c r="AA5922">
        <v>0</v>
      </c>
      <c r="AB5922">
        <v>506.22</v>
      </c>
      <c r="AC5922">
        <v>4770.82</v>
      </c>
      <c r="AD5922" t="s">
        <v>41</v>
      </c>
      <c r="AE5922" t="s">
        <v>42</v>
      </c>
      <c r="AF5922" t="s">
        <v>42</v>
      </c>
      <c r="AG5922">
        <f t="shared" si="184"/>
        <v>0</v>
      </c>
      <c r="AH5922" t="str" cm="1">
        <f t="array" ref="AH5922">_xlfn.IFS(
X5922&lt;=20, "&lt;20",
AND(X5922&gt;=20, X5922&lt;50), "20-50",
AND(X5922&gt;=50, X5922&lt;100), "50-100",
X5922&gt;=100, "&gt;100"
)</f>
        <v>50-100</v>
      </c>
      <c r="AI5922">
        <f t="shared" si="185"/>
        <v>0</v>
      </c>
      <c r="AJ5922" t="str" cm="1">
        <f t="array" ref="AJ5922">_xlfn.IFS(
C5922&lt;=20, "&lt;20",
AND(C5922&gt;=20, C5922&lt;35), "20-35",
AND(C5922&gt;=35, C5922&lt;50), "35-50",
C5922&gt;=50, "50-100"
)</f>
        <v>20-35</v>
      </c>
      <c r="AK5922" t="str" cm="1">
        <f t="array" ref="AK5922">_xlfn.IFS(
G5922&lt;6, "&lt;6",
AND(G5922&gt;=6, G5922&lt;12), "6-12",
AND(G5922&gt;=12, G5922&lt;18), "12-18",  AND(G5922&gt;=18, G5922&lt;24), "18-24", G5922&gt;=24, "24-36")</f>
        <v>12-18</v>
      </c>
    </row>
    <row r="5923" spans="1:37" x14ac:dyDescent="0.3">
      <c r="A5923" t="s">
        <v>6023</v>
      </c>
      <c r="B5923" t="s">
        <v>33</v>
      </c>
      <c r="C5923">
        <v>38</v>
      </c>
      <c r="D5923" t="s">
        <v>37</v>
      </c>
      <c r="E5923" t="s">
        <v>99</v>
      </c>
      <c r="F5923">
        <v>1</v>
      </c>
      <c r="G5923">
        <v>27</v>
      </c>
      <c r="H5923" t="s">
        <v>70</v>
      </c>
      <c r="I5923" t="s">
        <v>37</v>
      </c>
      <c r="J5923" t="s">
        <v>37</v>
      </c>
      <c r="K5923" t="s">
        <v>37</v>
      </c>
      <c r="L5923" t="s">
        <v>38</v>
      </c>
      <c r="M5923" t="s">
        <v>34</v>
      </c>
      <c r="N5923" t="s">
        <v>37</v>
      </c>
      <c r="O5923" t="s">
        <v>37</v>
      </c>
      <c r="P5923" t="s">
        <v>34</v>
      </c>
      <c r="Q5923" t="s">
        <v>34</v>
      </c>
      <c r="R5923" t="s">
        <v>37</v>
      </c>
      <c r="S5923" t="s">
        <v>37</v>
      </c>
      <c r="T5923" t="s">
        <v>37</v>
      </c>
      <c r="U5923" t="s">
        <v>39</v>
      </c>
      <c r="V5923" t="s">
        <v>37</v>
      </c>
      <c r="W5923" t="s">
        <v>40</v>
      </c>
      <c r="X5923">
        <v>70.55</v>
      </c>
      <c r="Y5923">
        <v>3420.5</v>
      </c>
      <c r="Z5923">
        <v>0</v>
      </c>
      <c r="AA5923">
        <v>0</v>
      </c>
      <c r="AB5923">
        <v>1863.36</v>
      </c>
      <c r="AC5923">
        <v>5283.86</v>
      </c>
      <c r="AD5923" t="s">
        <v>41</v>
      </c>
      <c r="AE5923" t="s">
        <v>42</v>
      </c>
      <c r="AF5923" t="s">
        <v>42</v>
      </c>
      <c r="AG5923">
        <f t="shared" si="184"/>
        <v>0</v>
      </c>
      <c r="AH5923" t="str" cm="1">
        <f t="array" ref="AH5923">_xlfn.IFS(
X5923&lt;=20, "&lt;20",
AND(X5923&gt;=20, X5923&lt;50), "20-50",
AND(X5923&gt;=50, X5923&lt;100), "50-100",
X5923&gt;=100, "&gt;100"
)</f>
        <v>50-100</v>
      </c>
      <c r="AI5923">
        <f t="shared" si="185"/>
        <v>0</v>
      </c>
      <c r="AJ5923" t="str" cm="1">
        <f t="array" ref="AJ5923">_xlfn.IFS(
C5923&lt;=20, "&lt;20",
AND(C5923&gt;=20, C5923&lt;35), "20-35",
AND(C5923&gt;=35, C5923&lt;50), "35-50",
C5923&gt;=50, "50-100"
)</f>
        <v>35-50</v>
      </c>
      <c r="AK5923" t="str" cm="1">
        <f t="array" ref="AK5923">_xlfn.IFS(
G5923&lt;6, "&lt;6",
AND(G5923&gt;=6, G5923&lt;12), "6-12",
AND(G5923&gt;=12, G5923&lt;18), "12-18",  AND(G5923&gt;=18, G5923&lt;24), "18-24", G5923&gt;=24, "24-36")</f>
        <v>24-36</v>
      </c>
    </row>
    <row r="5924" spans="1:37" x14ac:dyDescent="0.3">
      <c r="A5924" t="s">
        <v>6024</v>
      </c>
      <c r="B5924" t="s">
        <v>44</v>
      </c>
      <c r="C5924">
        <v>84</v>
      </c>
      <c r="D5924" t="s">
        <v>34</v>
      </c>
      <c r="E5924" t="s">
        <v>136</v>
      </c>
      <c r="F5924">
        <v>14</v>
      </c>
      <c r="G5924">
        <v>13</v>
      </c>
      <c r="H5924" t="s">
        <v>36</v>
      </c>
      <c r="I5924" t="s">
        <v>37</v>
      </c>
      <c r="J5924" t="s">
        <v>34</v>
      </c>
      <c r="K5924" t="s">
        <v>37</v>
      </c>
      <c r="L5924" t="s">
        <v>50</v>
      </c>
      <c r="M5924" t="s">
        <v>37</v>
      </c>
      <c r="N5924" t="s">
        <v>34</v>
      </c>
      <c r="O5924" t="s">
        <v>37</v>
      </c>
      <c r="P5924" t="s">
        <v>37</v>
      </c>
      <c r="Q5924" t="s">
        <v>37</v>
      </c>
      <c r="R5924" t="s">
        <v>37</v>
      </c>
      <c r="S5924" t="s">
        <v>37</v>
      </c>
      <c r="T5924" t="s">
        <v>37</v>
      </c>
      <c r="U5924" t="s">
        <v>67</v>
      </c>
      <c r="V5924" t="s">
        <v>37</v>
      </c>
      <c r="W5924" t="s">
        <v>51</v>
      </c>
      <c r="X5924">
        <v>104.5</v>
      </c>
      <c r="Y5924">
        <v>5068.05</v>
      </c>
      <c r="Z5924">
        <v>0</v>
      </c>
      <c r="AA5924">
        <v>0</v>
      </c>
      <c r="AB5924">
        <v>643.20000000000005</v>
      </c>
      <c r="AC5924">
        <v>5711.25</v>
      </c>
      <c r="AD5924" t="s">
        <v>41</v>
      </c>
      <c r="AE5924" t="s">
        <v>42</v>
      </c>
      <c r="AF5924" t="s">
        <v>42</v>
      </c>
      <c r="AG5924">
        <f t="shared" si="184"/>
        <v>0</v>
      </c>
      <c r="AH5924" t="str" cm="1">
        <f t="array" ref="AH5924">_xlfn.IFS(
X5924&lt;=20, "&lt;20",
AND(X5924&gt;=20, X5924&lt;50), "20-50",
AND(X5924&gt;=50, X5924&lt;100), "50-100",
X5924&gt;=100, "&gt;100"
)</f>
        <v>&gt;100</v>
      </c>
      <c r="AI5924">
        <f t="shared" si="185"/>
        <v>0</v>
      </c>
      <c r="AJ5924" t="str" cm="1">
        <f t="array" ref="AJ5924">_xlfn.IFS(
C5924&lt;=20, "&lt;20",
AND(C5924&gt;=20, C5924&lt;35), "20-35",
AND(C5924&gt;=35, C5924&lt;50), "35-50",
C5924&gt;=50, "50-100"
)</f>
        <v>50-100</v>
      </c>
      <c r="AK5924" t="str" cm="1">
        <f t="array" ref="AK5924">_xlfn.IFS(
G5924&lt;6, "&lt;6",
AND(G5924&gt;=6, G5924&lt;12), "6-12",
AND(G5924&gt;=12, G5924&lt;18), "12-18",  AND(G5924&gt;=18, G5924&lt;24), "18-24", G5924&gt;=24, "24-36")</f>
        <v>12-18</v>
      </c>
    </row>
    <row r="5925" spans="1:37" x14ac:dyDescent="0.3">
      <c r="A5925" t="s">
        <v>6025</v>
      </c>
      <c r="B5925" t="s">
        <v>44</v>
      </c>
      <c r="C5925">
        <v>38</v>
      </c>
      <c r="D5925" t="s">
        <v>37</v>
      </c>
      <c r="E5925" t="s">
        <v>87</v>
      </c>
      <c r="F5925">
        <v>15</v>
      </c>
      <c r="G5925">
        <v>2</v>
      </c>
      <c r="H5925" t="s">
        <v>57</v>
      </c>
      <c r="I5925" t="s">
        <v>37</v>
      </c>
      <c r="J5925" t="s">
        <v>37</v>
      </c>
      <c r="K5925" t="s">
        <v>37</v>
      </c>
      <c r="L5925" t="s">
        <v>38</v>
      </c>
      <c r="M5925" t="s">
        <v>37</v>
      </c>
      <c r="N5925" t="s">
        <v>37</v>
      </c>
      <c r="O5925" t="s">
        <v>34</v>
      </c>
      <c r="P5925" t="s">
        <v>37</v>
      </c>
      <c r="Q5925" t="s">
        <v>37</v>
      </c>
      <c r="R5925" t="s">
        <v>34</v>
      </c>
      <c r="S5925" t="s">
        <v>34</v>
      </c>
      <c r="T5925" t="s">
        <v>34</v>
      </c>
      <c r="U5925" t="s">
        <v>39</v>
      </c>
      <c r="V5925" t="s">
        <v>34</v>
      </c>
      <c r="W5925" t="s">
        <v>143</v>
      </c>
      <c r="X5925">
        <v>77.5</v>
      </c>
      <c r="Y5925">
        <v>1625</v>
      </c>
      <c r="Z5925">
        <v>18.39</v>
      </c>
      <c r="AA5925">
        <v>80</v>
      </c>
      <c r="AB5925">
        <v>368.97</v>
      </c>
      <c r="AC5925">
        <v>2055.58</v>
      </c>
      <c r="AD5925" t="s">
        <v>52</v>
      </c>
      <c r="AE5925" t="s">
        <v>94</v>
      </c>
      <c r="AF5925" t="s">
        <v>95</v>
      </c>
      <c r="AG5925">
        <f t="shared" si="184"/>
        <v>1</v>
      </c>
      <c r="AH5925" t="str" cm="1">
        <f t="array" ref="AH5925">_xlfn.IFS(
X5925&lt;=20, "&lt;20",
AND(X5925&gt;=20, X5925&lt;50), "20-50",
AND(X5925&gt;=50, X5925&lt;100), "50-100",
X5925&gt;=100, "&gt;100"
)</f>
        <v>50-100</v>
      </c>
      <c r="AI5925">
        <f t="shared" si="185"/>
        <v>0</v>
      </c>
      <c r="AJ5925" t="str" cm="1">
        <f t="array" ref="AJ5925">_xlfn.IFS(
C5925&lt;=20, "&lt;20",
AND(C5925&gt;=20, C5925&lt;35), "20-35",
AND(C5925&gt;=35, C5925&lt;50), "35-50",
C5925&gt;=50, "50-100"
)</f>
        <v>35-50</v>
      </c>
      <c r="AK5925" t="str" cm="1">
        <f t="array" ref="AK5925">_xlfn.IFS(
G5925&lt;6, "&lt;6",
AND(G5925&gt;=6, G5925&lt;12), "6-12",
AND(G5925&gt;=12, G5925&lt;18), "12-18",  AND(G5925&gt;=18, G5925&lt;24), "18-24", G5925&gt;=24, "24-36")</f>
        <v>&lt;6</v>
      </c>
    </row>
    <row r="5926" spans="1:37" x14ac:dyDescent="0.3">
      <c r="A5926" t="s">
        <v>6026</v>
      </c>
      <c r="B5926" t="s">
        <v>44</v>
      </c>
      <c r="C5926">
        <v>38</v>
      </c>
      <c r="D5926" t="s">
        <v>37</v>
      </c>
      <c r="E5926" t="s">
        <v>69</v>
      </c>
      <c r="F5926">
        <v>9</v>
      </c>
      <c r="G5926">
        <v>24</v>
      </c>
      <c r="H5926" t="s">
        <v>49</v>
      </c>
      <c r="I5926" t="s">
        <v>37</v>
      </c>
      <c r="J5926" t="s">
        <v>34</v>
      </c>
      <c r="K5926" t="s">
        <v>34</v>
      </c>
      <c r="L5926" t="s">
        <v>34</v>
      </c>
      <c r="M5926" t="s">
        <v>34</v>
      </c>
      <c r="N5926" t="s">
        <v>34</v>
      </c>
      <c r="O5926" t="s">
        <v>34</v>
      </c>
      <c r="P5926" t="s">
        <v>34</v>
      </c>
      <c r="Q5926" t="s">
        <v>34</v>
      </c>
      <c r="R5926" t="s">
        <v>34</v>
      </c>
      <c r="S5926" t="s">
        <v>34</v>
      </c>
      <c r="T5926" t="s">
        <v>34</v>
      </c>
      <c r="U5926" t="s">
        <v>67</v>
      </c>
      <c r="V5926" t="s">
        <v>34</v>
      </c>
      <c r="W5926" t="s">
        <v>40</v>
      </c>
      <c r="X5926">
        <v>20.45</v>
      </c>
      <c r="Y5926">
        <v>20.45</v>
      </c>
      <c r="Z5926">
        <v>0</v>
      </c>
      <c r="AA5926">
        <v>0</v>
      </c>
      <c r="AB5926">
        <v>43.82</v>
      </c>
      <c r="AC5926">
        <v>64.27</v>
      </c>
      <c r="AD5926" t="s">
        <v>85</v>
      </c>
      <c r="AE5926" t="s">
        <v>42</v>
      </c>
      <c r="AF5926" t="s">
        <v>42</v>
      </c>
      <c r="AG5926">
        <f t="shared" si="184"/>
        <v>0</v>
      </c>
      <c r="AH5926" t="str" cm="1">
        <f t="array" ref="AH5926">_xlfn.IFS(
X5926&lt;=20, "&lt;20",
AND(X5926&gt;=20, X5926&lt;50), "20-50",
AND(X5926&gt;=50, X5926&lt;100), "50-100",
X5926&gt;=100, "&gt;100"
)</f>
        <v>20-50</v>
      </c>
      <c r="AI5926">
        <f t="shared" si="185"/>
        <v>1</v>
      </c>
      <c r="AJ5926" t="str" cm="1">
        <f t="array" ref="AJ5926">_xlfn.IFS(
C5926&lt;=20, "&lt;20",
AND(C5926&gt;=20, C5926&lt;35), "20-35",
AND(C5926&gt;=35, C5926&lt;50), "35-50",
C5926&gt;=50, "50-100"
)</f>
        <v>35-50</v>
      </c>
      <c r="AK5926" t="str" cm="1">
        <f t="array" ref="AK5926">_xlfn.IFS(
G5926&lt;6, "&lt;6",
AND(G5926&gt;=6, G5926&lt;12), "6-12",
AND(G5926&gt;=12, G5926&lt;18), "12-18",  AND(G5926&gt;=18, G5926&lt;24), "18-24", G5926&gt;=24, "24-36")</f>
        <v>24-36</v>
      </c>
    </row>
    <row r="5927" spans="1:37" x14ac:dyDescent="0.3">
      <c r="A5927" t="s">
        <v>6027</v>
      </c>
      <c r="B5927" t="s">
        <v>44</v>
      </c>
      <c r="C5927">
        <v>55</v>
      </c>
      <c r="D5927" t="s">
        <v>34</v>
      </c>
      <c r="E5927" t="s">
        <v>45</v>
      </c>
      <c r="F5927">
        <v>10</v>
      </c>
      <c r="G5927">
        <v>22</v>
      </c>
      <c r="H5927" t="s">
        <v>36</v>
      </c>
      <c r="I5927" t="s">
        <v>37</v>
      </c>
      <c r="J5927" t="s">
        <v>34</v>
      </c>
      <c r="K5927" t="s">
        <v>34</v>
      </c>
      <c r="L5927" t="s">
        <v>34</v>
      </c>
      <c r="M5927" t="s">
        <v>34</v>
      </c>
      <c r="N5927" t="s">
        <v>34</v>
      </c>
      <c r="O5927" t="s">
        <v>34</v>
      </c>
      <c r="P5927" t="s">
        <v>34</v>
      </c>
      <c r="Q5927" t="s">
        <v>34</v>
      </c>
      <c r="R5927" t="s">
        <v>34</v>
      </c>
      <c r="S5927" t="s">
        <v>34</v>
      </c>
      <c r="T5927" t="s">
        <v>34</v>
      </c>
      <c r="U5927" t="s">
        <v>46</v>
      </c>
      <c r="V5927" t="s">
        <v>34</v>
      </c>
      <c r="W5927" t="s">
        <v>40</v>
      </c>
      <c r="X5927">
        <v>19.8</v>
      </c>
      <c r="Y5927">
        <v>19.8</v>
      </c>
      <c r="Z5927">
        <v>0</v>
      </c>
      <c r="AA5927">
        <v>0</v>
      </c>
      <c r="AB5927">
        <v>11.96</v>
      </c>
      <c r="AC5927">
        <v>31.76</v>
      </c>
      <c r="AD5927" t="s">
        <v>85</v>
      </c>
      <c r="AE5927" t="s">
        <v>42</v>
      </c>
      <c r="AF5927" t="s">
        <v>42</v>
      </c>
      <c r="AG5927">
        <f t="shared" si="184"/>
        <v>0</v>
      </c>
      <c r="AH5927" t="str" cm="1">
        <f t="array" ref="AH5927">_xlfn.IFS(
X5927&lt;=20, "&lt;20",
AND(X5927&gt;=20, X5927&lt;50), "20-50",
AND(X5927&gt;=50, X5927&lt;100), "50-100",
X5927&gt;=100, "&gt;100"
)</f>
        <v>&lt;20</v>
      </c>
      <c r="AI5927">
        <f t="shared" si="185"/>
        <v>1</v>
      </c>
      <c r="AJ5927" t="str" cm="1">
        <f t="array" ref="AJ5927">_xlfn.IFS(
C5927&lt;=20, "&lt;20",
AND(C5927&gt;=20, C5927&lt;35), "20-35",
AND(C5927&gt;=35, C5927&lt;50), "35-50",
C5927&gt;=50, "50-100"
)</f>
        <v>50-100</v>
      </c>
      <c r="AK5927" t="str" cm="1">
        <f t="array" ref="AK5927">_xlfn.IFS(
G5927&lt;6, "&lt;6",
AND(G5927&gt;=6, G5927&lt;12), "6-12",
AND(G5927&gt;=12, G5927&lt;18), "12-18",  AND(G5927&gt;=18, G5927&lt;24), "18-24", G5927&gt;=24, "24-36")</f>
        <v>18-24</v>
      </c>
    </row>
    <row r="5928" spans="1:37" x14ac:dyDescent="0.3">
      <c r="A5928" t="s">
        <v>6028</v>
      </c>
      <c r="B5928" t="s">
        <v>44</v>
      </c>
      <c r="C5928">
        <v>20</v>
      </c>
      <c r="D5928" t="s">
        <v>37</v>
      </c>
      <c r="E5928" t="s">
        <v>82</v>
      </c>
      <c r="F5928">
        <v>1</v>
      </c>
      <c r="G5928">
        <v>2</v>
      </c>
      <c r="H5928" t="s">
        <v>49</v>
      </c>
      <c r="I5928" t="s">
        <v>37</v>
      </c>
      <c r="J5928" t="s">
        <v>34</v>
      </c>
      <c r="K5928" t="s">
        <v>37</v>
      </c>
      <c r="L5928" t="s">
        <v>72</v>
      </c>
      <c r="M5928" t="s">
        <v>37</v>
      </c>
      <c r="N5928" t="s">
        <v>34</v>
      </c>
      <c r="O5928" t="s">
        <v>34</v>
      </c>
      <c r="P5928" t="s">
        <v>34</v>
      </c>
      <c r="Q5928" t="s">
        <v>34</v>
      </c>
      <c r="R5928" t="s">
        <v>34</v>
      </c>
      <c r="S5928" t="s">
        <v>37</v>
      </c>
      <c r="T5928" t="s">
        <v>37</v>
      </c>
      <c r="U5928" t="s">
        <v>39</v>
      </c>
      <c r="V5928" t="s">
        <v>37</v>
      </c>
      <c r="W5928" t="s">
        <v>51</v>
      </c>
      <c r="X5928">
        <v>49.75</v>
      </c>
      <c r="Y5928">
        <v>331.3</v>
      </c>
      <c r="Z5928">
        <v>0</v>
      </c>
      <c r="AA5928">
        <v>0</v>
      </c>
      <c r="AB5928">
        <v>252.98</v>
      </c>
      <c r="AC5928">
        <v>584.28</v>
      </c>
      <c r="AD5928" t="s">
        <v>52</v>
      </c>
      <c r="AE5928" t="s">
        <v>53</v>
      </c>
      <c r="AF5928" t="s">
        <v>155</v>
      </c>
      <c r="AG5928">
        <f t="shared" si="184"/>
        <v>1</v>
      </c>
      <c r="AH5928" t="str" cm="1">
        <f t="array" ref="AH5928">_xlfn.IFS(
X5928&lt;=20, "&lt;20",
AND(X5928&gt;=20, X5928&lt;50), "20-50",
AND(X5928&gt;=50, X5928&lt;100), "50-100",
X5928&gt;=100, "&gt;100"
)</f>
        <v>20-50</v>
      </c>
      <c r="AI5928">
        <f t="shared" si="185"/>
        <v>0</v>
      </c>
      <c r="AJ5928" t="str" cm="1">
        <f t="array" ref="AJ5928">_xlfn.IFS(
C5928&lt;=20, "&lt;20",
AND(C5928&gt;=20, C5928&lt;35), "20-35",
AND(C5928&gt;=35, C5928&lt;50), "35-50",
C5928&gt;=50, "50-100"
)</f>
        <v>&lt;20</v>
      </c>
      <c r="AK5928" t="str" cm="1">
        <f t="array" ref="AK5928">_xlfn.IFS(
G5928&lt;6, "&lt;6",
AND(G5928&gt;=6, G5928&lt;12), "6-12",
AND(G5928&gt;=12, G5928&lt;18), "12-18",  AND(G5928&gt;=18, G5928&lt;24), "18-24", G5928&gt;=24, "24-36")</f>
        <v>&lt;6</v>
      </c>
    </row>
    <row r="5929" spans="1:37" x14ac:dyDescent="0.3">
      <c r="A5929" t="s">
        <v>6029</v>
      </c>
      <c r="B5929" t="s">
        <v>33</v>
      </c>
      <c r="C5929">
        <v>47</v>
      </c>
      <c r="D5929" t="s">
        <v>37</v>
      </c>
      <c r="E5929" t="s">
        <v>87</v>
      </c>
      <c r="F5929">
        <v>6</v>
      </c>
      <c r="G5929">
        <v>15</v>
      </c>
      <c r="H5929" t="s">
        <v>57</v>
      </c>
      <c r="I5929" t="s">
        <v>37</v>
      </c>
      <c r="J5929" t="s">
        <v>34</v>
      </c>
      <c r="K5929" t="s">
        <v>37</v>
      </c>
      <c r="L5929" t="s">
        <v>50</v>
      </c>
      <c r="M5929" t="s">
        <v>34</v>
      </c>
      <c r="N5929" t="s">
        <v>37</v>
      </c>
      <c r="O5929" t="s">
        <v>37</v>
      </c>
      <c r="P5929" t="s">
        <v>34</v>
      </c>
      <c r="Q5929" t="s">
        <v>34</v>
      </c>
      <c r="R5929" t="s">
        <v>37</v>
      </c>
      <c r="S5929" t="s">
        <v>37</v>
      </c>
      <c r="T5929" t="s">
        <v>37</v>
      </c>
      <c r="U5929" t="s">
        <v>46</v>
      </c>
      <c r="V5929" t="s">
        <v>37</v>
      </c>
      <c r="W5929" t="s">
        <v>40</v>
      </c>
      <c r="X5929">
        <v>90.95</v>
      </c>
      <c r="Y5929">
        <v>1612.2</v>
      </c>
      <c r="Z5929">
        <v>0</v>
      </c>
      <c r="AA5929">
        <v>0</v>
      </c>
      <c r="AB5929">
        <v>594.66</v>
      </c>
      <c r="AC5929">
        <v>2206.86</v>
      </c>
      <c r="AD5929" t="s">
        <v>41</v>
      </c>
      <c r="AE5929" t="s">
        <v>42</v>
      </c>
      <c r="AF5929" t="s">
        <v>42</v>
      </c>
      <c r="AG5929">
        <f t="shared" si="184"/>
        <v>0</v>
      </c>
      <c r="AH5929" t="str" cm="1">
        <f t="array" ref="AH5929">_xlfn.IFS(
X5929&lt;=20, "&lt;20",
AND(X5929&gt;=20, X5929&lt;50), "20-50",
AND(X5929&gt;=50, X5929&lt;100), "50-100",
X5929&gt;=100, "&gt;100"
)</f>
        <v>50-100</v>
      </c>
      <c r="AI5929">
        <f t="shared" si="185"/>
        <v>0</v>
      </c>
      <c r="AJ5929" t="str" cm="1">
        <f t="array" ref="AJ5929">_xlfn.IFS(
C5929&lt;=20, "&lt;20",
AND(C5929&gt;=20, C5929&lt;35), "20-35",
AND(C5929&gt;=35, C5929&lt;50), "35-50",
C5929&gt;=50, "50-100"
)</f>
        <v>35-50</v>
      </c>
      <c r="AK5929" t="str" cm="1">
        <f t="array" ref="AK5929">_xlfn.IFS(
G5929&lt;6, "&lt;6",
AND(G5929&gt;=6, G5929&lt;12), "6-12",
AND(G5929&gt;=12, G5929&lt;18), "12-18",  AND(G5929&gt;=18, G5929&lt;24), "18-24", G5929&gt;=24, "24-36")</f>
        <v>12-18</v>
      </c>
    </row>
    <row r="5930" spans="1:37" x14ac:dyDescent="0.3">
      <c r="A5930" t="s">
        <v>6030</v>
      </c>
      <c r="B5930" t="s">
        <v>44</v>
      </c>
      <c r="C5930">
        <v>34</v>
      </c>
      <c r="D5930" t="s">
        <v>37</v>
      </c>
      <c r="E5930" t="s">
        <v>64</v>
      </c>
      <c r="F5930">
        <v>12</v>
      </c>
      <c r="G5930">
        <v>5</v>
      </c>
      <c r="H5930" t="s">
        <v>70</v>
      </c>
      <c r="I5930" t="s">
        <v>37</v>
      </c>
      <c r="J5930" t="s">
        <v>37</v>
      </c>
      <c r="K5930" t="s">
        <v>37</v>
      </c>
      <c r="L5930" t="s">
        <v>50</v>
      </c>
      <c r="M5930" t="s">
        <v>34</v>
      </c>
      <c r="N5930" t="s">
        <v>37</v>
      </c>
      <c r="O5930" t="s">
        <v>37</v>
      </c>
      <c r="P5930" t="s">
        <v>34</v>
      </c>
      <c r="Q5930" t="s">
        <v>37</v>
      </c>
      <c r="R5930" t="s">
        <v>37</v>
      </c>
      <c r="S5930" t="s">
        <v>37</v>
      </c>
      <c r="T5930" t="s">
        <v>37</v>
      </c>
      <c r="U5930" t="s">
        <v>39</v>
      </c>
      <c r="V5930" t="s">
        <v>37</v>
      </c>
      <c r="W5930" t="s">
        <v>51</v>
      </c>
      <c r="X5930">
        <v>106</v>
      </c>
      <c r="Y5930">
        <v>4178.6499999999996</v>
      </c>
      <c r="Z5930">
        <v>47.02</v>
      </c>
      <c r="AA5930">
        <v>0</v>
      </c>
      <c r="AB5930">
        <v>1178.4000000000001</v>
      </c>
      <c r="AC5930">
        <v>5310.03</v>
      </c>
      <c r="AD5930" t="s">
        <v>41</v>
      </c>
      <c r="AE5930" t="s">
        <v>42</v>
      </c>
      <c r="AF5930" t="s">
        <v>42</v>
      </c>
      <c r="AG5930">
        <f t="shared" si="184"/>
        <v>0</v>
      </c>
      <c r="AH5930" t="str" cm="1">
        <f t="array" ref="AH5930">_xlfn.IFS(
X5930&lt;=20, "&lt;20",
AND(X5930&gt;=20, X5930&lt;50), "20-50",
AND(X5930&gt;=50, X5930&lt;100), "50-100",
X5930&gt;=100, "&gt;100"
)</f>
        <v>&gt;100</v>
      </c>
      <c r="AI5930">
        <f t="shared" si="185"/>
        <v>0</v>
      </c>
      <c r="AJ5930" t="str" cm="1">
        <f t="array" ref="AJ5930">_xlfn.IFS(
C5930&lt;=20, "&lt;20",
AND(C5930&gt;=20, C5930&lt;35), "20-35",
AND(C5930&gt;=35, C5930&lt;50), "35-50",
C5930&gt;=50, "50-100"
)</f>
        <v>20-35</v>
      </c>
      <c r="AK5930" t="str" cm="1">
        <f t="array" ref="AK5930">_xlfn.IFS(
G5930&lt;6, "&lt;6",
AND(G5930&gt;=6, G5930&lt;12), "6-12",
AND(G5930&gt;=12, G5930&lt;18), "12-18",  AND(G5930&gt;=18, G5930&lt;24), "18-24", G5930&gt;=24, "24-36")</f>
        <v>&lt;6</v>
      </c>
    </row>
    <row r="5931" spans="1:37" x14ac:dyDescent="0.3">
      <c r="A5931" t="s">
        <v>6031</v>
      </c>
      <c r="B5931" t="s">
        <v>44</v>
      </c>
      <c r="C5931">
        <v>28</v>
      </c>
      <c r="D5931" t="s">
        <v>37</v>
      </c>
      <c r="E5931" t="s">
        <v>124</v>
      </c>
      <c r="F5931">
        <v>15</v>
      </c>
      <c r="G5931">
        <v>5</v>
      </c>
      <c r="H5931" t="s">
        <v>36</v>
      </c>
      <c r="I5931" t="s">
        <v>37</v>
      </c>
      <c r="J5931" t="s">
        <v>37</v>
      </c>
      <c r="K5931" t="s">
        <v>37</v>
      </c>
      <c r="L5931" t="s">
        <v>50</v>
      </c>
      <c r="M5931" t="s">
        <v>34</v>
      </c>
      <c r="N5931" t="s">
        <v>34</v>
      </c>
      <c r="O5931" t="s">
        <v>37</v>
      </c>
      <c r="P5931" t="s">
        <v>34</v>
      </c>
      <c r="Q5931" t="s">
        <v>37</v>
      </c>
      <c r="R5931" t="s">
        <v>34</v>
      </c>
      <c r="S5931" t="s">
        <v>37</v>
      </c>
      <c r="T5931" t="s">
        <v>37</v>
      </c>
      <c r="U5931" t="s">
        <v>46</v>
      </c>
      <c r="V5931" t="s">
        <v>37</v>
      </c>
      <c r="W5931" t="s">
        <v>143</v>
      </c>
      <c r="X5931">
        <v>89.85</v>
      </c>
      <c r="Y5931">
        <v>2165.0500000000002</v>
      </c>
      <c r="Z5931">
        <v>0</v>
      </c>
      <c r="AA5931">
        <v>0</v>
      </c>
      <c r="AB5931">
        <v>671.28</v>
      </c>
      <c r="AC5931">
        <v>2836.33</v>
      </c>
      <c r="AD5931" t="s">
        <v>52</v>
      </c>
      <c r="AE5931" t="s">
        <v>53</v>
      </c>
      <c r="AF5931" t="s">
        <v>91</v>
      </c>
      <c r="AG5931">
        <f t="shared" si="184"/>
        <v>1</v>
      </c>
      <c r="AH5931" t="str" cm="1">
        <f t="array" ref="AH5931">_xlfn.IFS(
X5931&lt;=20, "&lt;20",
AND(X5931&gt;=20, X5931&lt;50), "20-50",
AND(X5931&gt;=50, X5931&lt;100), "50-100",
X5931&gt;=100, "&gt;100"
)</f>
        <v>50-100</v>
      </c>
      <c r="AI5931">
        <f t="shared" si="185"/>
        <v>0</v>
      </c>
      <c r="AJ5931" t="str" cm="1">
        <f t="array" ref="AJ5931">_xlfn.IFS(
C5931&lt;=20, "&lt;20",
AND(C5931&gt;=20, C5931&lt;35), "20-35",
AND(C5931&gt;=35, C5931&lt;50), "35-50",
C5931&gt;=50, "50-100"
)</f>
        <v>20-35</v>
      </c>
      <c r="AK5931" t="str" cm="1">
        <f t="array" ref="AK5931">_xlfn.IFS(
G5931&lt;6, "&lt;6",
AND(G5931&gt;=6, G5931&lt;12), "6-12",
AND(G5931&gt;=12, G5931&lt;18), "12-18",  AND(G5931&gt;=18, G5931&lt;24), "18-24", G5931&gt;=24, "24-36")</f>
        <v>&lt;6</v>
      </c>
    </row>
    <row r="5932" spans="1:37" x14ac:dyDescent="0.3">
      <c r="A5932" t="s">
        <v>6032</v>
      </c>
      <c r="B5932" t="s">
        <v>33</v>
      </c>
      <c r="C5932">
        <v>49</v>
      </c>
      <c r="D5932" t="s">
        <v>37</v>
      </c>
      <c r="E5932" t="s">
        <v>61</v>
      </c>
      <c r="F5932">
        <v>9</v>
      </c>
      <c r="G5932">
        <v>22</v>
      </c>
      <c r="H5932" t="s">
        <v>66</v>
      </c>
      <c r="I5932" t="s">
        <v>37</v>
      </c>
      <c r="J5932" t="s">
        <v>37</v>
      </c>
      <c r="K5932" t="s">
        <v>37</v>
      </c>
      <c r="L5932" t="s">
        <v>50</v>
      </c>
      <c r="M5932" t="s">
        <v>37</v>
      </c>
      <c r="N5932" t="s">
        <v>37</v>
      </c>
      <c r="O5932" t="s">
        <v>37</v>
      </c>
      <c r="P5932" t="s">
        <v>37</v>
      </c>
      <c r="Q5932" t="s">
        <v>34</v>
      </c>
      <c r="R5932" t="s">
        <v>37</v>
      </c>
      <c r="S5932" t="s">
        <v>37</v>
      </c>
      <c r="T5932" t="s">
        <v>37</v>
      </c>
      <c r="U5932" t="s">
        <v>39</v>
      </c>
      <c r="V5932" t="s">
        <v>37</v>
      </c>
      <c r="W5932" t="s">
        <v>40</v>
      </c>
      <c r="X5932">
        <v>107.2</v>
      </c>
      <c r="Y5932">
        <v>7317.1</v>
      </c>
      <c r="Z5932">
        <v>0</v>
      </c>
      <c r="AA5932">
        <v>0</v>
      </c>
      <c r="AB5932">
        <v>2302.5300000000002</v>
      </c>
      <c r="AC5932">
        <v>9619.6299999999992</v>
      </c>
      <c r="AD5932" t="s">
        <v>41</v>
      </c>
      <c r="AE5932" t="s">
        <v>42</v>
      </c>
      <c r="AF5932" t="s">
        <v>42</v>
      </c>
      <c r="AG5932">
        <f t="shared" si="184"/>
        <v>0</v>
      </c>
      <c r="AH5932" t="str" cm="1">
        <f t="array" ref="AH5932">_xlfn.IFS(
X5932&lt;=20, "&lt;20",
AND(X5932&gt;=20, X5932&lt;50), "20-50",
AND(X5932&gt;=50, X5932&lt;100), "50-100",
X5932&gt;=100, "&gt;100"
)</f>
        <v>&gt;100</v>
      </c>
      <c r="AI5932">
        <f t="shared" si="185"/>
        <v>0</v>
      </c>
      <c r="AJ5932" t="str" cm="1">
        <f t="array" ref="AJ5932">_xlfn.IFS(
C5932&lt;=20, "&lt;20",
AND(C5932&gt;=20, C5932&lt;35), "20-35",
AND(C5932&gt;=35, C5932&lt;50), "35-50",
C5932&gt;=50, "50-100"
)</f>
        <v>35-50</v>
      </c>
      <c r="AK5932" t="str" cm="1">
        <f t="array" ref="AK5932">_xlfn.IFS(
G5932&lt;6, "&lt;6",
AND(G5932&gt;=6, G5932&lt;12), "6-12",
AND(G5932&gt;=12, G5932&lt;18), "12-18",  AND(G5932&gt;=18, G5932&lt;24), "18-24", G5932&gt;=24, "24-36")</f>
        <v>18-24</v>
      </c>
    </row>
    <row r="5933" spans="1:37" x14ac:dyDescent="0.3">
      <c r="A5933" t="s">
        <v>6033</v>
      </c>
      <c r="B5933" t="s">
        <v>44</v>
      </c>
      <c r="C5933">
        <v>75</v>
      </c>
      <c r="D5933" t="s">
        <v>37</v>
      </c>
      <c r="E5933" t="s">
        <v>64</v>
      </c>
      <c r="F5933">
        <v>7</v>
      </c>
      <c r="G5933">
        <v>35</v>
      </c>
      <c r="H5933" t="s">
        <v>36</v>
      </c>
      <c r="I5933" t="s">
        <v>37</v>
      </c>
      <c r="J5933" t="s">
        <v>34</v>
      </c>
      <c r="K5933" t="s">
        <v>37</v>
      </c>
      <c r="L5933" t="s">
        <v>50</v>
      </c>
      <c r="M5933" t="s">
        <v>37</v>
      </c>
      <c r="N5933" t="s">
        <v>37</v>
      </c>
      <c r="O5933" t="s">
        <v>34</v>
      </c>
      <c r="P5933" t="s">
        <v>37</v>
      </c>
      <c r="Q5933" t="s">
        <v>34</v>
      </c>
      <c r="R5933" t="s">
        <v>34</v>
      </c>
      <c r="S5933" t="s">
        <v>34</v>
      </c>
      <c r="T5933" t="s">
        <v>37</v>
      </c>
      <c r="U5933" t="s">
        <v>67</v>
      </c>
      <c r="V5933" t="s">
        <v>37</v>
      </c>
      <c r="W5933" t="s">
        <v>40</v>
      </c>
      <c r="X5933">
        <v>84.8</v>
      </c>
      <c r="Y5933">
        <v>6141.65</v>
      </c>
      <c r="Z5933">
        <v>0</v>
      </c>
      <c r="AA5933">
        <v>0</v>
      </c>
      <c r="AB5933">
        <v>396.72</v>
      </c>
      <c r="AC5933">
        <v>6538.37</v>
      </c>
      <c r="AD5933" t="s">
        <v>41</v>
      </c>
      <c r="AE5933" t="s">
        <v>42</v>
      </c>
      <c r="AF5933" t="s">
        <v>42</v>
      </c>
      <c r="AG5933">
        <f t="shared" si="184"/>
        <v>0</v>
      </c>
      <c r="AH5933" t="str" cm="1">
        <f t="array" ref="AH5933">_xlfn.IFS(
X5933&lt;=20, "&lt;20",
AND(X5933&gt;=20, X5933&lt;50), "20-50",
AND(X5933&gt;=50, X5933&lt;100), "50-100",
X5933&gt;=100, "&gt;100"
)</f>
        <v>50-100</v>
      </c>
      <c r="AI5933">
        <f t="shared" si="185"/>
        <v>0</v>
      </c>
      <c r="AJ5933" t="str" cm="1">
        <f t="array" ref="AJ5933">_xlfn.IFS(
C5933&lt;=20, "&lt;20",
AND(C5933&gt;=20, C5933&lt;35), "20-35",
AND(C5933&gt;=35, C5933&lt;50), "35-50",
C5933&gt;=50, "50-100"
)</f>
        <v>50-100</v>
      </c>
      <c r="AK5933" t="str" cm="1">
        <f t="array" ref="AK5933">_xlfn.IFS(
G5933&lt;6, "&lt;6",
AND(G5933&gt;=6, G5933&lt;12), "6-12",
AND(G5933&gt;=12, G5933&lt;18), "12-18",  AND(G5933&gt;=18, G5933&lt;24), "18-24", G5933&gt;=24, "24-36")</f>
        <v>24-36</v>
      </c>
    </row>
    <row r="5934" spans="1:37" x14ac:dyDescent="0.3">
      <c r="A5934" t="s">
        <v>6034</v>
      </c>
      <c r="B5934" t="s">
        <v>33</v>
      </c>
      <c r="C5934">
        <v>53</v>
      </c>
      <c r="D5934" t="s">
        <v>37</v>
      </c>
      <c r="E5934" t="s">
        <v>61</v>
      </c>
      <c r="F5934">
        <v>7</v>
      </c>
      <c r="G5934">
        <v>15</v>
      </c>
      <c r="H5934" t="s">
        <v>49</v>
      </c>
      <c r="I5934" t="s">
        <v>37</v>
      </c>
      <c r="J5934" t="s">
        <v>34</v>
      </c>
      <c r="K5934" t="s">
        <v>34</v>
      </c>
      <c r="L5934" t="s">
        <v>34</v>
      </c>
      <c r="M5934" t="s">
        <v>34</v>
      </c>
      <c r="N5934" t="s">
        <v>34</v>
      </c>
      <c r="O5934" t="s">
        <v>34</v>
      </c>
      <c r="P5934" t="s">
        <v>34</v>
      </c>
      <c r="Q5934" t="s">
        <v>34</v>
      </c>
      <c r="R5934" t="s">
        <v>34</v>
      </c>
      <c r="S5934" t="s">
        <v>34</v>
      </c>
      <c r="T5934" t="s">
        <v>34</v>
      </c>
      <c r="U5934" t="s">
        <v>46</v>
      </c>
      <c r="V5934" t="s">
        <v>37</v>
      </c>
      <c r="W5934" t="s">
        <v>40</v>
      </c>
      <c r="X5934">
        <v>19.5</v>
      </c>
      <c r="Y5934">
        <v>19.5</v>
      </c>
      <c r="Z5934">
        <v>0</v>
      </c>
      <c r="AA5934">
        <v>0</v>
      </c>
      <c r="AB5934">
        <v>33.020000000000003</v>
      </c>
      <c r="AC5934">
        <v>52.52</v>
      </c>
      <c r="AD5934" t="s">
        <v>85</v>
      </c>
      <c r="AE5934" t="s">
        <v>42</v>
      </c>
      <c r="AF5934" t="s">
        <v>42</v>
      </c>
      <c r="AG5934">
        <f t="shared" si="184"/>
        <v>0</v>
      </c>
      <c r="AH5934" t="str" cm="1">
        <f t="array" ref="AH5934">_xlfn.IFS(
X5934&lt;=20, "&lt;20",
AND(X5934&gt;=20, X5934&lt;50), "20-50",
AND(X5934&gt;=50, X5934&lt;100), "50-100",
X5934&gt;=100, "&gt;100"
)</f>
        <v>&lt;20</v>
      </c>
      <c r="AI5934">
        <f t="shared" si="185"/>
        <v>1</v>
      </c>
      <c r="AJ5934" t="str" cm="1">
        <f t="array" ref="AJ5934">_xlfn.IFS(
C5934&lt;=20, "&lt;20",
AND(C5934&gt;=20, C5934&lt;35), "20-35",
AND(C5934&gt;=35, C5934&lt;50), "35-50",
C5934&gt;=50, "50-100"
)</f>
        <v>50-100</v>
      </c>
      <c r="AK5934" t="str" cm="1">
        <f t="array" ref="AK5934">_xlfn.IFS(
G5934&lt;6, "&lt;6",
AND(G5934&gt;=6, G5934&lt;12), "6-12",
AND(G5934&gt;=12, G5934&lt;18), "12-18",  AND(G5934&gt;=18, G5934&lt;24), "18-24", G5934&gt;=24, "24-36")</f>
        <v>12-18</v>
      </c>
    </row>
    <row r="5935" spans="1:37" x14ac:dyDescent="0.3">
      <c r="A5935" t="s">
        <v>6035</v>
      </c>
      <c r="B5935" t="s">
        <v>33</v>
      </c>
      <c r="C5935">
        <v>41</v>
      </c>
      <c r="D5935" t="s">
        <v>34</v>
      </c>
      <c r="E5935" t="s">
        <v>103</v>
      </c>
      <c r="F5935">
        <v>15</v>
      </c>
      <c r="G5935">
        <v>27</v>
      </c>
      <c r="H5935" t="s">
        <v>36</v>
      </c>
      <c r="I5935" t="s">
        <v>37</v>
      </c>
      <c r="J5935" t="s">
        <v>37</v>
      </c>
      <c r="K5935" t="s">
        <v>37</v>
      </c>
      <c r="L5935" t="s">
        <v>72</v>
      </c>
      <c r="M5935" t="s">
        <v>37</v>
      </c>
      <c r="N5935" t="s">
        <v>34</v>
      </c>
      <c r="O5935" t="s">
        <v>34</v>
      </c>
      <c r="P5935" t="s">
        <v>34</v>
      </c>
      <c r="Q5935" t="s">
        <v>34</v>
      </c>
      <c r="R5935" t="s">
        <v>34</v>
      </c>
      <c r="S5935" t="s">
        <v>34</v>
      </c>
      <c r="T5935" t="s">
        <v>37</v>
      </c>
      <c r="U5935" t="s">
        <v>39</v>
      </c>
      <c r="V5935" t="s">
        <v>34</v>
      </c>
      <c r="W5935" t="s">
        <v>40</v>
      </c>
      <c r="X5935">
        <v>54.45</v>
      </c>
      <c r="Y5935">
        <v>1893.5</v>
      </c>
      <c r="Z5935">
        <v>0</v>
      </c>
      <c r="AA5935">
        <v>0</v>
      </c>
      <c r="AB5935">
        <v>934.2</v>
      </c>
      <c r="AC5935">
        <v>2827.7</v>
      </c>
      <c r="AD5935" t="s">
        <v>41</v>
      </c>
      <c r="AE5935" t="s">
        <v>42</v>
      </c>
      <c r="AF5935" t="s">
        <v>42</v>
      </c>
      <c r="AG5935">
        <f t="shared" si="184"/>
        <v>0</v>
      </c>
      <c r="AH5935" t="str" cm="1">
        <f t="array" ref="AH5935">_xlfn.IFS(
X5935&lt;=20, "&lt;20",
AND(X5935&gt;=20, X5935&lt;50), "20-50",
AND(X5935&gt;=50, X5935&lt;100), "50-100",
X5935&gt;=100, "&gt;100"
)</f>
        <v>50-100</v>
      </c>
      <c r="AI5935">
        <f t="shared" si="185"/>
        <v>0</v>
      </c>
      <c r="AJ5935" t="str" cm="1">
        <f t="array" ref="AJ5935">_xlfn.IFS(
C5935&lt;=20, "&lt;20",
AND(C5935&gt;=20, C5935&lt;35), "20-35",
AND(C5935&gt;=35, C5935&lt;50), "35-50",
C5935&gt;=50, "50-100"
)</f>
        <v>35-50</v>
      </c>
      <c r="AK5935" t="str" cm="1">
        <f t="array" ref="AK5935">_xlfn.IFS(
G5935&lt;6, "&lt;6",
AND(G5935&gt;=6, G5935&lt;12), "6-12",
AND(G5935&gt;=12, G5935&lt;18), "12-18",  AND(G5935&gt;=18, G5935&lt;24), "18-24", G5935&gt;=24, "24-36")</f>
        <v>24-36</v>
      </c>
    </row>
    <row r="5936" spans="1:37" x14ac:dyDescent="0.3">
      <c r="A5936" t="s">
        <v>6036</v>
      </c>
      <c r="B5936" t="s">
        <v>33</v>
      </c>
      <c r="C5936">
        <v>39</v>
      </c>
      <c r="D5936" t="s">
        <v>34</v>
      </c>
      <c r="E5936" t="s">
        <v>103</v>
      </c>
      <c r="F5936">
        <v>12</v>
      </c>
      <c r="G5936">
        <v>5</v>
      </c>
      <c r="H5936" t="s">
        <v>36</v>
      </c>
      <c r="I5936" t="s">
        <v>34</v>
      </c>
      <c r="J5936" t="s">
        <v>34</v>
      </c>
      <c r="K5936" t="s">
        <v>37</v>
      </c>
      <c r="L5936" t="s">
        <v>72</v>
      </c>
      <c r="M5936" t="s">
        <v>37</v>
      </c>
      <c r="N5936" t="s">
        <v>37</v>
      </c>
      <c r="O5936" t="s">
        <v>37</v>
      </c>
      <c r="P5936" t="s">
        <v>34</v>
      </c>
      <c r="Q5936" t="s">
        <v>37</v>
      </c>
      <c r="R5936" t="s">
        <v>37</v>
      </c>
      <c r="S5936" t="s">
        <v>37</v>
      </c>
      <c r="T5936" t="s">
        <v>37</v>
      </c>
      <c r="U5936" t="s">
        <v>67</v>
      </c>
      <c r="V5936" t="s">
        <v>37</v>
      </c>
      <c r="W5936" t="s">
        <v>40</v>
      </c>
      <c r="X5936">
        <v>60</v>
      </c>
      <c r="Y5936">
        <v>2768.65</v>
      </c>
      <c r="Z5936">
        <v>0</v>
      </c>
      <c r="AA5936">
        <v>0</v>
      </c>
      <c r="AB5936">
        <v>0</v>
      </c>
      <c r="AC5936">
        <v>2768.65</v>
      </c>
      <c r="AD5936" t="s">
        <v>41</v>
      </c>
      <c r="AE5936" t="s">
        <v>42</v>
      </c>
      <c r="AF5936" t="s">
        <v>42</v>
      </c>
      <c r="AG5936">
        <f t="shared" si="184"/>
        <v>0</v>
      </c>
      <c r="AH5936" t="str" cm="1">
        <f t="array" ref="AH5936">_xlfn.IFS(
X5936&lt;=20, "&lt;20",
AND(X5936&gt;=20, X5936&lt;50), "20-50",
AND(X5936&gt;=50, X5936&lt;100), "50-100",
X5936&gt;=100, "&gt;100"
)</f>
        <v>50-100</v>
      </c>
      <c r="AI5936">
        <f t="shared" si="185"/>
        <v>0</v>
      </c>
      <c r="AJ5936" t="str" cm="1">
        <f t="array" ref="AJ5936">_xlfn.IFS(
C5936&lt;=20, "&lt;20",
AND(C5936&gt;=20, C5936&lt;35), "20-35",
AND(C5936&gt;=35, C5936&lt;50), "35-50",
C5936&gt;=50, "50-100"
)</f>
        <v>35-50</v>
      </c>
      <c r="AK5936" t="str" cm="1">
        <f t="array" ref="AK5936">_xlfn.IFS(
G5936&lt;6, "&lt;6",
AND(G5936&gt;=6, G5936&lt;12), "6-12",
AND(G5936&gt;=12, G5936&lt;18), "12-18",  AND(G5936&gt;=18, G5936&lt;24), "18-24", G5936&gt;=24, "24-36")</f>
        <v>&lt;6</v>
      </c>
    </row>
    <row r="5937" spans="1:37" x14ac:dyDescent="0.3">
      <c r="A5937" t="s">
        <v>6037</v>
      </c>
      <c r="B5937" t="s">
        <v>44</v>
      </c>
      <c r="C5937">
        <v>47</v>
      </c>
      <c r="D5937" t="s">
        <v>34</v>
      </c>
      <c r="E5937" t="s">
        <v>45</v>
      </c>
      <c r="F5937">
        <v>13</v>
      </c>
      <c r="G5937">
        <v>17</v>
      </c>
      <c r="H5937" t="s">
        <v>36</v>
      </c>
      <c r="I5937" t="s">
        <v>37</v>
      </c>
      <c r="J5937" t="s">
        <v>34</v>
      </c>
      <c r="K5937" t="s">
        <v>34</v>
      </c>
      <c r="L5937" t="s">
        <v>34</v>
      </c>
      <c r="M5937" t="s">
        <v>34</v>
      </c>
      <c r="N5937" t="s">
        <v>34</v>
      </c>
      <c r="O5937" t="s">
        <v>34</v>
      </c>
      <c r="P5937" t="s">
        <v>34</v>
      </c>
      <c r="Q5937" t="s">
        <v>34</v>
      </c>
      <c r="R5937" t="s">
        <v>34</v>
      </c>
      <c r="S5937" t="s">
        <v>34</v>
      </c>
      <c r="T5937" t="s">
        <v>34</v>
      </c>
      <c r="U5937" t="s">
        <v>46</v>
      </c>
      <c r="V5937" t="s">
        <v>34</v>
      </c>
      <c r="W5937" t="s">
        <v>40</v>
      </c>
      <c r="X5937">
        <v>19.75</v>
      </c>
      <c r="Y5937">
        <v>294.89999999999998</v>
      </c>
      <c r="Z5937">
        <v>0</v>
      </c>
      <c r="AA5937">
        <v>0</v>
      </c>
      <c r="AB5937">
        <v>396.64</v>
      </c>
      <c r="AC5937">
        <v>691.54</v>
      </c>
      <c r="AD5937" t="s">
        <v>41</v>
      </c>
      <c r="AE5937" t="s">
        <v>42</v>
      </c>
      <c r="AF5937" t="s">
        <v>42</v>
      </c>
      <c r="AG5937">
        <f t="shared" si="184"/>
        <v>0</v>
      </c>
      <c r="AH5937" t="str" cm="1">
        <f t="array" ref="AH5937">_xlfn.IFS(
X5937&lt;=20, "&lt;20",
AND(X5937&gt;=20, X5937&lt;50), "20-50",
AND(X5937&gt;=50, X5937&lt;100), "50-100",
X5937&gt;=100, "&gt;100"
)</f>
        <v>&lt;20</v>
      </c>
      <c r="AI5937">
        <f t="shared" si="185"/>
        <v>0</v>
      </c>
      <c r="AJ5937" t="str" cm="1">
        <f t="array" ref="AJ5937">_xlfn.IFS(
C5937&lt;=20, "&lt;20",
AND(C5937&gt;=20, C5937&lt;35), "20-35",
AND(C5937&gt;=35, C5937&lt;50), "35-50",
C5937&gt;=50, "50-100"
)</f>
        <v>35-50</v>
      </c>
      <c r="AK5937" t="str" cm="1">
        <f t="array" ref="AK5937">_xlfn.IFS(
G5937&lt;6, "&lt;6",
AND(G5937&gt;=6, G5937&lt;12), "6-12",
AND(G5937&gt;=12, G5937&lt;18), "12-18",  AND(G5937&gt;=18, G5937&lt;24), "18-24", G5937&gt;=24, "24-36")</f>
        <v>12-18</v>
      </c>
    </row>
    <row r="5938" spans="1:37" x14ac:dyDescent="0.3">
      <c r="A5938" t="s">
        <v>6038</v>
      </c>
      <c r="B5938" t="s">
        <v>33</v>
      </c>
      <c r="C5938">
        <v>29</v>
      </c>
      <c r="D5938" t="s">
        <v>37</v>
      </c>
      <c r="E5938" t="s">
        <v>90</v>
      </c>
      <c r="F5938">
        <v>6</v>
      </c>
      <c r="G5938">
        <v>27</v>
      </c>
      <c r="H5938" t="s">
        <v>36</v>
      </c>
      <c r="I5938" t="s">
        <v>37</v>
      </c>
      <c r="J5938" t="s">
        <v>34</v>
      </c>
      <c r="K5938" t="s">
        <v>34</v>
      </c>
      <c r="L5938" t="s">
        <v>34</v>
      </c>
      <c r="M5938" t="s">
        <v>34</v>
      </c>
      <c r="N5938" t="s">
        <v>34</v>
      </c>
      <c r="O5938" t="s">
        <v>34</v>
      </c>
      <c r="P5938" t="s">
        <v>34</v>
      </c>
      <c r="Q5938" t="s">
        <v>34</v>
      </c>
      <c r="R5938" t="s">
        <v>34</v>
      </c>
      <c r="S5938" t="s">
        <v>34</v>
      </c>
      <c r="T5938" t="s">
        <v>34</v>
      </c>
      <c r="U5938" t="s">
        <v>39</v>
      </c>
      <c r="V5938" t="s">
        <v>37</v>
      </c>
      <c r="W5938" t="s">
        <v>51</v>
      </c>
      <c r="X5938">
        <v>19.649999999999999</v>
      </c>
      <c r="Y5938">
        <v>351.55</v>
      </c>
      <c r="Z5938">
        <v>0</v>
      </c>
      <c r="AA5938">
        <v>0</v>
      </c>
      <c r="AB5938">
        <v>812.43</v>
      </c>
      <c r="AC5938">
        <v>1163.98</v>
      </c>
      <c r="AD5938" t="s">
        <v>41</v>
      </c>
      <c r="AE5938" t="s">
        <v>42</v>
      </c>
      <c r="AF5938" t="s">
        <v>42</v>
      </c>
      <c r="AG5938">
        <f t="shared" si="184"/>
        <v>0</v>
      </c>
      <c r="AH5938" t="str" cm="1">
        <f t="array" ref="AH5938">_xlfn.IFS(
X5938&lt;=20, "&lt;20",
AND(X5938&gt;=20, X5938&lt;50), "20-50",
AND(X5938&gt;=50, X5938&lt;100), "50-100",
X5938&gt;=100, "&gt;100"
)</f>
        <v>&lt;20</v>
      </c>
      <c r="AI5938">
        <f t="shared" si="185"/>
        <v>0</v>
      </c>
      <c r="AJ5938" t="str" cm="1">
        <f t="array" ref="AJ5938">_xlfn.IFS(
C5938&lt;=20, "&lt;20",
AND(C5938&gt;=20, C5938&lt;35), "20-35",
AND(C5938&gt;=35, C5938&lt;50), "35-50",
C5938&gt;=50, "50-100"
)</f>
        <v>20-35</v>
      </c>
      <c r="AK5938" t="str" cm="1">
        <f t="array" ref="AK5938">_xlfn.IFS(
G5938&lt;6, "&lt;6",
AND(G5938&gt;=6, G5938&lt;12), "6-12",
AND(G5938&gt;=12, G5938&lt;18), "12-18",  AND(G5938&gt;=18, G5938&lt;24), "18-24", G5938&gt;=24, "24-36")</f>
        <v>24-36</v>
      </c>
    </row>
    <row r="5939" spans="1:37" x14ac:dyDescent="0.3">
      <c r="A5939" t="s">
        <v>6039</v>
      </c>
      <c r="B5939" t="s">
        <v>44</v>
      </c>
      <c r="C5939">
        <v>59</v>
      </c>
      <c r="D5939" t="s">
        <v>37</v>
      </c>
      <c r="E5939" t="s">
        <v>74</v>
      </c>
      <c r="F5939">
        <v>8</v>
      </c>
      <c r="G5939">
        <v>35</v>
      </c>
      <c r="H5939" t="s">
        <v>36</v>
      </c>
      <c r="I5939" t="s">
        <v>37</v>
      </c>
      <c r="J5939" t="s">
        <v>34</v>
      </c>
      <c r="K5939" t="s">
        <v>34</v>
      </c>
      <c r="L5939" t="s">
        <v>34</v>
      </c>
      <c r="M5939" t="s">
        <v>34</v>
      </c>
      <c r="N5939" t="s">
        <v>34</v>
      </c>
      <c r="O5939" t="s">
        <v>34</v>
      </c>
      <c r="P5939" t="s">
        <v>34</v>
      </c>
      <c r="Q5939" t="s">
        <v>34</v>
      </c>
      <c r="R5939" t="s">
        <v>34</v>
      </c>
      <c r="S5939" t="s">
        <v>34</v>
      </c>
      <c r="T5939" t="s">
        <v>34</v>
      </c>
      <c r="U5939" t="s">
        <v>67</v>
      </c>
      <c r="V5939" t="s">
        <v>37</v>
      </c>
      <c r="W5939" t="s">
        <v>40</v>
      </c>
      <c r="X5939">
        <v>20.2</v>
      </c>
      <c r="Y5939">
        <v>746.05</v>
      </c>
      <c r="Z5939">
        <v>0</v>
      </c>
      <c r="AA5939">
        <v>0</v>
      </c>
      <c r="AB5939">
        <v>1019.92</v>
      </c>
      <c r="AC5939">
        <v>1765.97</v>
      </c>
      <c r="AD5939" t="s">
        <v>41</v>
      </c>
      <c r="AE5939" t="s">
        <v>42</v>
      </c>
      <c r="AF5939" t="s">
        <v>42</v>
      </c>
      <c r="AG5939">
        <f t="shared" si="184"/>
        <v>0</v>
      </c>
      <c r="AH5939" t="str" cm="1">
        <f t="array" ref="AH5939">_xlfn.IFS(
X5939&lt;=20, "&lt;20",
AND(X5939&gt;=20, X5939&lt;50), "20-50",
AND(X5939&gt;=50, X5939&lt;100), "50-100",
X5939&gt;=100, "&gt;100"
)</f>
        <v>20-50</v>
      </c>
      <c r="AI5939">
        <f t="shared" si="185"/>
        <v>0</v>
      </c>
      <c r="AJ5939" t="str" cm="1">
        <f t="array" ref="AJ5939">_xlfn.IFS(
C5939&lt;=20, "&lt;20",
AND(C5939&gt;=20, C5939&lt;35), "20-35",
AND(C5939&gt;=35, C5939&lt;50), "35-50",
C5939&gt;=50, "50-100"
)</f>
        <v>50-100</v>
      </c>
      <c r="AK5939" t="str" cm="1">
        <f t="array" ref="AK5939">_xlfn.IFS(
G5939&lt;6, "&lt;6",
AND(G5939&gt;=6, G5939&lt;12), "6-12",
AND(G5939&gt;=12, G5939&lt;18), "12-18",  AND(G5939&gt;=18, G5939&lt;24), "18-24", G5939&gt;=24, "24-36")</f>
        <v>24-36</v>
      </c>
    </row>
    <row r="5940" spans="1:37" x14ac:dyDescent="0.3">
      <c r="A5940" t="s">
        <v>6040</v>
      </c>
      <c r="B5940" t="s">
        <v>44</v>
      </c>
      <c r="C5940">
        <v>61</v>
      </c>
      <c r="D5940" t="s">
        <v>34</v>
      </c>
      <c r="E5940" t="s">
        <v>124</v>
      </c>
      <c r="F5940">
        <v>8</v>
      </c>
      <c r="G5940">
        <v>10</v>
      </c>
      <c r="H5940" t="s">
        <v>36</v>
      </c>
      <c r="I5940" t="s">
        <v>37</v>
      </c>
      <c r="J5940" t="s">
        <v>34</v>
      </c>
      <c r="K5940" t="s">
        <v>37</v>
      </c>
      <c r="L5940" t="s">
        <v>50</v>
      </c>
      <c r="M5940" t="s">
        <v>34</v>
      </c>
      <c r="N5940" t="s">
        <v>34</v>
      </c>
      <c r="O5940" t="s">
        <v>34</v>
      </c>
      <c r="P5940" t="s">
        <v>34</v>
      </c>
      <c r="Q5940" t="s">
        <v>37</v>
      </c>
      <c r="R5940" t="s">
        <v>34</v>
      </c>
      <c r="S5940" t="s">
        <v>34</v>
      </c>
      <c r="T5940" t="s">
        <v>37</v>
      </c>
      <c r="U5940" t="s">
        <v>46</v>
      </c>
      <c r="V5940" t="s">
        <v>37</v>
      </c>
      <c r="W5940" t="s">
        <v>51</v>
      </c>
      <c r="X5940">
        <v>79.099999999999994</v>
      </c>
      <c r="Y5940">
        <v>79.099999999999994</v>
      </c>
      <c r="Z5940">
        <v>0</v>
      </c>
      <c r="AA5940">
        <v>0</v>
      </c>
      <c r="AB5940">
        <v>42.3</v>
      </c>
      <c r="AC5940">
        <v>121.4</v>
      </c>
      <c r="AD5940" t="s">
        <v>52</v>
      </c>
      <c r="AE5940" t="s">
        <v>53</v>
      </c>
      <c r="AF5940" t="s">
        <v>91</v>
      </c>
      <c r="AG5940">
        <f t="shared" si="184"/>
        <v>1</v>
      </c>
      <c r="AH5940" t="str" cm="1">
        <f t="array" ref="AH5940">_xlfn.IFS(
X5940&lt;=20, "&lt;20",
AND(X5940&gt;=20, X5940&lt;50), "20-50",
AND(X5940&gt;=50, X5940&lt;100), "50-100",
X5940&gt;=100, "&gt;100"
)</f>
        <v>50-100</v>
      </c>
      <c r="AI5940">
        <f t="shared" si="185"/>
        <v>0</v>
      </c>
      <c r="AJ5940" t="str" cm="1">
        <f t="array" ref="AJ5940">_xlfn.IFS(
C5940&lt;=20, "&lt;20",
AND(C5940&gt;=20, C5940&lt;35), "20-35",
AND(C5940&gt;=35, C5940&lt;50), "35-50",
C5940&gt;=50, "50-100"
)</f>
        <v>50-100</v>
      </c>
      <c r="AK5940" t="str" cm="1">
        <f t="array" ref="AK5940">_xlfn.IFS(
G5940&lt;6, "&lt;6",
AND(G5940&gt;=6, G5940&lt;12), "6-12",
AND(G5940&gt;=12, G5940&lt;18), "12-18",  AND(G5940&gt;=18, G5940&lt;24), "18-24", G5940&gt;=24, "24-36")</f>
        <v>6-12</v>
      </c>
    </row>
    <row r="5941" spans="1:37" x14ac:dyDescent="0.3">
      <c r="A5941" t="s">
        <v>6041</v>
      </c>
      <c r="B5941" t="s">
        <v>44</v>
      </c>
      <c r="C5941">
        <v>82</v>
      </c>
      <c r="D5941" t="s">
        <v>34</v>
      </c>
      <c r="E5941" t="s">
        <v>114</v>
      </c>
      <c r="F5941">
        <v>8</v>
      </c>
      <c r="G5941">
        <v>17</v>
      </c>
      <c r="H5941" t="s">
        <v>36</v>
      </c>
      <c r="I5941" t="s">
        <v>37</v>
      </c>
      <c r="J5941" t="s">
        <v>37</v>
      </c>
      <c r="K5941" t="s">
        <v>37</v>
      </c>
      <c r="L5941" t="s">
        <v>72</v>
      </c>
      <c r="M5941" t="s">
        <v>37</v>
      </c>
      <c r="N5941" t="s">
        <v>37</v>
      </c>
      <c r="O5941" t="s">
        <v>37</v>
      </c>
      <c r="P5941" t="s">
        <v>37</v>
      </c>
      <c r="Q5941" t="s">
        <v>37</v>
      </c>
      <c r="R5941" t="s">
        <v>37</v>
      </c>
      <c r="S5941" t="s">
        <v>34</v>
      </c>
      <c r="T5941" t="s">
        <v>37</v>
      </c>
      <c r="U5941" t="s">
        <v>67</v>
      </c>
      <c r="V5941" t="s">
        <v>34</v>
      </c>
      <c r="W5941" t="s">
        <v>40</v>
      </c>
      <c r="X5941">
        <v>92.45</v>
      </c>
      <c r="Y5941">
        <v>6440.25</v>
      </c>
      <c r="Z5941">
        <v>0</v>
      </c>
      <c r="AA5941">
        <v>0</v>
      </c>
      <c r="AB5941">
        <v>1855.44</v>
      </c>
      <c r="AC5941">
        <v>8295.69</v>
      </c>
      <c r="AD5941" t="s">
        <v>52</v>
      </c>
      <c r="AE5941" t="s">
        <v>53</v>
      </c>
      <c r="AF5941" t="s">
        <v>91</v>
      </c>
      <c r="AG5941">
        <f t="shared" si="184"/>
        <v>1</v>
      </c>
      <c r="AH5941" t="str" cm="1">
        <f t="array" ref="AH5941">_xlfn.IFS(
X5941&lt;=20, "&lt;20",
AND(X5941&gt;=20, X5941&lt;50), "20-50",
AND(X5941&gt;=50, X5941&lt;100), "50-100",
X5941&gt;=100, "&gt;100"
)</f>
        <v>50-100</v>
      </c>
      <c r="AI5941">
        <f t="shared" si="185"/>
        <v>0</v>
      </c>
      <c r="AJ5941" t="str" cm="1">
        <f t="array" ref="AJ5941">_xlfn.IFS(
C5941&lt;=20, "&lt;20",
AND(C5941&gt;=20, C5941&lt;35), "20-35",
AND(C5941&gt;=35, C5941&lt;50), "35-50",
C5941&gt;=50, "50-100"
)</f>
        <v>50-100</v>
      </c>
      <c r="AK5941" t="str" cm="1">
        <f t="array" ref="AK5941">_xlfn.IFS(
G5941&lt;6, "&lt;6",
AND(G5941&gt;=6, G5941&lt;12), "6-12",
AND(G5941&gt;=12, G5941&lt;18), "12-18",  AND(G5941&gt;=18, G5941&lt;24), "18-24", G5941&gt;=24, "24-36")</f>
        <v>12-18</v>
      </c>
    </row>
    <row r="5942" spans="1:37" x14ac:dyDescent="0.3">
      <c r="A5942" t="s">
        <v>6042</v>
      </c>
      <c r="B5942" t="s">
        <v>33</v>
      </c>
      <c r="C5942">
        <v>46</v>
      </c>
      <c r="D5942" t="s">
        <v>34</v>
      </c>
      <c r="E5942" t="s">
        <v>82</v>
      </c>
      <c r="F5942">
        <v>14</v>
      </c>
      <c r="G5942">
        <v>7</v>
      </c>
      <c r="H5942" t="s">
        <v>70</v>
      </c>
      <c r="I5942" t="s">
        <v>34</v>
      </c>
      <c r="J5942" t="s">
        <v>34</v>
      </c>
      <c r="K5942" t="s">
        <v>37</v>
      </c>
      <c r="L5942" t="s">
        <v>72</v>
      </c>
      <c r="M5942" t="s">
        <v>37</v>
      </c>
      <c r="N5942" t="s">
        <v>37</v>
      </c>
      <c r="O5942" t="s">
        <v>34</v>
      </c>
      <c r="P5942" t="s">
        <v>34</v>
      </c>
      <c r="Q5942" t="s">
        <v>34</v>
      </c>
      <c r="R5942" t="s">
        <v>34</v>
      </c>
      <c r="S5942" t="s">
        <v>34</v>
      </c>
      <c r="T5942" t="s">
        <v>37</v>
      </c>
      <c r="U5942" t="s">
        <v>46</v>
      </c>
      <c r="V5942" t="s">
        <v>37</v>
      </c>
      <c r="W5942" t="s">
        <v>40</v>
      </c>
      <c r="X5942">
        <v>35</v>
      </c>
      <c r="Y5942">
        <v>1782.4</v>
      </c>
      <c r="Z5942">
        <v>0</v>
      </c>
      <c r="AA5942">
        <v>0</v>
      </c>
      <c r="AB5942">
        <v>0</v>
      </c>
      <c r="AC5942">
        <v>1782.4</v>
      </c>
      <c r="AD5942" t="s">
        <v>41</v>
      </c>
      <c r="AE5942" t="s">
        <v>42</v>
      </c>
      <c r="AF5942" t="s">
        <v>42</v>
      </c>
      <c r="AG5942">
        <f t="shared" si="184"/>
        <v>0</v>
      </c>
      <c r="AH5942" t="str" cm="1">
        <f t="array" ref="AH5942">_xlfn.IFS(
X5942&lt;=20, "&lt;20",
AND(X5942&gt;=20, X5942&lt;50), "20-50",
AND(X5942&gt;=50, X5942&lt;100), "50-100",
X5942&gt;=100, "&gt;100"
)</f>
        <v>20-50</v>
      </c>
      <c r="AI5942">
        <f t="shared" si="185"/>
        <v>0</v>
      </c>
      <c r="AJ5942" t="str" cm="1">
        <f t="array" ref="AJ5942">_xlfn.IFS(
C5942&lt;=20, "&lt;20",
AND(C5942&gt;=20, C5942&lt;35), "20-35",
AND(C5942&gt;=35, C5942&lt;50), "35-50",
C5942&gt;=50, "50-100"
)</f>
        <v>35-50</v>
      </c>
      <c r="AK5942" t="str" cm="1">
        <f t="array" ref="AK5942">_xlfn.IFS(
G5942&lt;6, "&lt;6",
AND(G5942&gt;=6, G5942&lt;12), "6-12",
AND(G5942&gt;=12, G5942&lt;18), "12-18",  AND(G5942&gt;=18, G5942&lt;24), "18-24", G5942&gt;=24, "24-36")</f>
        <v>6-12</v>
      </c>
    </row>
    <row r="5943" spans="1:37" x14ac:dyDescent="0.3">
      <c r="A5943" t="s">
        <v>6043</v>
      </c>
      <c r="B5943" t="s">
        <v>44</v>
      </c>
      <c r="C5943">
        <v>66</v>
      </c>
      <c r="D5943" t="s">
        <v>37</v>
      </c>
      <c r="E5943" t="s">
        <v>90</v>
      </c>
      <c r="F5943">
        <v>5</v>
      </c>
      <c r="G5943">
        <v>22</v>
      </c>
      <c r="H5943" t="s">
        <v>49</v>
      </c>
      <c r="I5943" t="s">
        <v>37</v>
      </c>
      <c r="J5943" t="s">
        <v>34</v>
      </c>
      <c r="K5943" t="s">
        <v>37</v>
      </c>
      <c r="L5943" t="s">
        <v>50</v>
      </c>
      <c r="M5943" t="s">
        <v>34</v>
      </c>
      <c r="N5943" t="s">
        <v>37</v>
      </c>
      <c r="O5943" t="s">
        <v>34</v>
      </c>
      <c r="P5943" t="s">
        <v>34</v>
      </c>
      <c r="Q5943" t="s">
        <v>34</v>
      </c>
      <c r="R5943" t="s">
        <v>34</v>
      </c>
      <c r="S5943" t="s">
        <v>34</v>
      </c>
      <c r="T5943" t="s">
        <v>34</v>
      </c>
      <c r="U5943" t="s">
        <v>46</v>
      </c>
      <c r="V5943" t="s">
        <v>34</v>
      </c>
      <c r="W5943" t="s">
        <v>51</v>
      </c>
      <c r="X5943">
        <v>75.599999999999994</v>
      </c>
      <c r="Y5943">
        <v>535.54999999999995</v>
      </c>
      <c r="Z5943">
        <v>0</v>
      </c>
      <c r="AA5943">
        <v>10</v>
      </c>
      <c r="AB5943">
        <v>89.6</v>
      </c>
      <c r="AC5943">
        <v>635.15</v>
      </c>
      <c r="AD5943" t="s">
        <v>41</v>
      </c>
      <c r="AE5943" t="s">
        <v>42</v>
      </c>
      <c r="AF5943" t="s">
        <v>42</v>
      </c>
      <c r="AG5943">
        <f t="shared" si="184"/>
        <v>0</v>
      </c>
      <c r="AH5943" t="str" cm="1">
        <f t="array" ref="AH5943">_xlfn.IFS(
X5943&lt;=20, "&lt;20",
AND(X5943&gt;=20, X5943&lt;50), "20-50",
AND(X5943&gt;=50, X5943&lt;100), "50-100",
X5943&gt;=100, "&gt;100"
)</f>
        <v>50-100</v>
      </c>
      <c r="AI5943">
        <f t="shared" si="185"/>
        <v>0</v>
      </c>
      <c r="AJ5943" t="str" cm="1">
        <f t="array" ref="AJ5943">_xlfn.IFS(
C5943&lt;=20, "&lt;20",
AND(C5943&gt;=20, C5943&lt;35), "20-35",
AND(C5943&gt;=35, C5943&lt;50), "35-50",
C5943&gt;=50, "50-100"
)</f>
        <v>50-100</v>
      </c>
      <c r="AK5943" t="str" cm="1">
        <f t="array" ref="AK5943">_xlfn.IFS(
G5943&lt;6, "&lt;6",
AND(G5943&gt;=6, G5943&lt;12), "6-12",
AND(G5943&gt;=12, G5943&lt;18), "12-18",  AND(G5943&gt;=18, G5943&lt;24), "18-24", G5943&gt;=24, "24-36")</f>
        <v>18-24</v>
      </c>
    </row>
    <row r="5944" spans="1:37" x14ac:dyDescent="0.3">
      <c r="A5944" t="s">
        <v>6044</v>
      </c>
      <c r="B5944" t="s">
        <v>44</v>
      </c>
      <c r="C5944">
        <v>58</v>
      </c>
      <c r="D5944" t="s">
        <v>34</v>
      </c>
      <c r="E5944" t="s">
        <v>48</v>
      </c>
      <c r="F5944">
        <v>10</v>
      </c>
      <c r="G5944">
        <v>36</v>
      </c>
      <c r="H5944" t="s">
        <v>66</v>
      </c>
      <c r="I5944" t="s">
        <v>37</v>
      </c>
      <c r="J5944" t="s">
        <v>34</v>
      </c>
      <c r="K5944" t="s">
        <v>37</v>
      </c>
      <c r="L5944" t="s">
        <v>72</v>
      </c>
      <c r="M5944" t="s">
        <v>34</v>
      </c>
      <c r="N5944" t="s">
        <v>34</v>
      </c>
      <c r="O5944" t="s">
        <v>34</v>
      </c>
      <c r="P5944" t="s">
        <v>37</v>
      </c>
      <c r="Q5944" t="s">
        <v>34</v>
      </c>
      <c r="R5944" t="s">
        <v>34</v>
      </c>
      <c r="S5944" t="s">
        <v>34</v>
      </c>
      <c r="T5944" t="s">
        <v>37</v>
      </c>
      <c r="U5944" t="s">
        <v>67</v>
      </c>
      <c r="V5944" t="s">
        <v>34</v>
      </c>
      <c r="W5944" t="s">
        <v>51</v>
      </c>
      <c r="X5944">
        <v>50.55</v>
      </c>
      <c r="Y5944">
        <v>3260.1</v>
      </c>
      <c r="Z5944">
        <v>0</v>
      </c>
      <c r="AA5944">
        <v>0</v>
      </c>
      <c r="AB5944">
        <v>2182.86</v>
      </c>
      <c r="AC5944">
        <v>5442.96</v>
      </c>
      <c r="AD5944" t="s">
        <v>41</v>
      </c>
      <c r="AE5944" t="s">
        <v>42</v>
      </c>
      <c r="AF5944" t="s">
        <v>42</v>
      </c>
      <c r="AG5944">
        <f t="shared" si="184"/>
        <v>0</v>
      </c>
      <c r="AH5944" t="str" cm="1">
        <f t="array" ref="AH5944">_xlfn.IFS(
X5944&lt;=20, "&lt;20",
AND(X5944&gt;=20, X5944&lt;50), "20-50",
AND(X5944&gt;=50, X5944&lt;100), "50-100",
X5944&gt;=100, "&gt;100"
)</f>
        <v>50-100</v>
      </c>
      <c r="AI5944">
        <f t="shared" si="185"/>
        <v>0</v>
      </c>
      <c r="AJ5944" t="str" cm="1">
        <f t="array" ref="AJ5944">_xlfn.IFS(
C5944&lt;=20, "&lt;20",
AND(C5944&gt;=20, C5944&lt;35), "20-35",
AND(C5944&gt;=35, C5944&lt;50), "35-50",
C5944&gt;=50, "50-100"
)</f>
        <v>50-100</v>
      </c>
      <c r="AK5944" t="str" cm="1">
        <f t="array" ref="AK5944">_xlfn.IFS(
G5944&lt;6, "&lt;6",
AND(G5944&gt;=6, G5944&lt;12), "6-12",
AND(G5944&gt;=12, G5944&lt;18), "12-18",  AND(G5944&gt;=18, G5944&lt;24), "18-24", G5944&gt;=24, "24-36")</f>
        <v>24-36</v>
      </c>
    </row>
    <row r="5945" spans="1:37" x14ac:dyDescent="0.3">
      <c r="A5945" t="s">
        <v>6045</v>
      </c>
      <c r="B5945" t="s">
        <v>33</v>
      </c>
      <c r="C5945">
        <v>51</v>
      </c>
      <c r="D5945" t="s">
        <v>37</v>
      </c>
      <c r="E5945" t="s">
        <v>76</v>
      </c>
      <c r="F5945">
        <v>13</v>
      </c>
      <c r="G5945">
        <v>29</v>
      </c>
      <c r="H5945" t="s">
        <v>110</v>
      </c>
      <c r="I5945" t="s">
        <v>37</v>
      </c>
      <c r="J5945" t="s">
        <v>34</v>
      </c>
      <c r="K5945" t="s">
        <v>34</v>
      </c>
      <c r="L5945" t="s">
        <v>34</v>
      </c>
      <c r="M5945" t="s">
        <v>34</v>
      </c>
      <c r="N5945" t="s">
        <v>34</v>
      </c>
      <c r="O5945" t="s">
        <v>34</v>
      </c>
      <c r="P5945" t="s">
        <v>34</v>
      </c>
      <c r="Q5945" t="s">
        <v>34</v>
      </c>
      <c r="R5945" t="s">
        <v>34</v>
      </c>
      <c r="S5945" t="s">
        <v>34</v>
      </c>
      <c r="T5945" t="s">
        <v>34</v>
      </c>
      <c r="U5945" t="s">
        <v>39</v>
      </c>
      <c r="V5945" t="s">
        <v>34</v>
      </c>
      <c r="W5945" t="s">
        <v>40</v>
      </c>
      <c r="X5945">
        <v>20.3</v>
      </c>
      <c r="Y5945">
        <v>749.35</v>
      </c>
      <c r="Z5945">
        <v>10.65</v>
      </c>
      <c r="AA5945">
        <v>0</v>
      </c>
      <c r="AB5945">
        <v>1684.16</v>
      </c>
      <c r="AC5945">
        <v>2422.86</v>
      </c>
      <c r="AD5945" t="s">
        <v>41</v>
      </c>
      <c r="AE5945" t="s">
        <v>42</v>
      </c>
      <c r="AF5945" t="s">
        <v>42</v>
      </c>
      <c r="AG5945">
        <f t="shared" si="184"/>
        <v>0</v>
      </c>
      <c r="AH5945" t="str" cm="1">
        <f t="array" ref="AH5945">_xlfn.IFS(
X5945&lt;=20, "&lt;20",
AND(X5945&gt;=20, X5945&lt;50), "20-50",
AND(X5945&gt;=50, X5945&lt;100), "50-100",
X5945&gt;=100, "&gt;100"
)</f>
        <v>20-50</v>
      </c>
      <c r="AI5945">
        <f t="shared" si="185"/>
        <v>0</v>
      </c>
      <c r="AJ5945" t="str" cm="1">
        <f t="array" ref="AJ5945">_xlfn.IFS(
C5945&lt;=20, "&lt;20",
AND(C5945&gt;=20, C5945&lt;35), "20-35",
AND(C5945&gt;=35, C5945&lt;50), "35-50",
C5945&gt;=50, "50-100"
)</f>
        <v>50-100</v>
      </c>
      <c r="AK5945" t="str" cm="1">
        <f t="array" ref="AK5945">_xlfn.IFS(
G5945&lt;6, "&lt;6",
AND(G5945&gt;=6, G5945&lt;12), "6-12",
AND(G5945&gt;=12, G5945&lt;18), "12-18",  AND(G5945&gt;=18, G5945&lt;24), "18-24", G5945&gt;=24, "24-36")</f>
        <v>24-36</v>
      </c>
    </row>
    <row r="5946" spans="1:37" x14ac:dyDescent="0.3">
      <c r="A5946" t="s">
        <v>6046</v>
      </c>
      <c r="B5946" t="s">
        <v>33</v>
      </c>
      <c r="C5946">
        <v>23</v>
      </c>
      <c r="D5946" t="s">
        <v>34</v>
      </c>
      <c r="E5946" t="s">
        <v>90</v>
      </c>
      <c r="F5946">
        <v>14</v>
      </c>
      <c r="G5946">
        <v>9</v>
      </c>
      <c r="H5946" t="s">
        <v>66</v>
      </c>
      <c r="I5946" t="s">
        <v>37</v>
      </c>
      <c r="J5946" t="s">
        <v>34</v>
      </c>
      <c r="K5946" t="s">
        <v>37</v>
      </c>
      <c r="L5946" t="s">
        <v>72</v>
      </c>
      <c r="M5946" t="s">
        <v>37</v>
      </c>
      <c r="N5946" t="s">
        <v>37</v>
      </c>
      <c r="O5946" t="s">
        <v>37</v>
      </c>
      <c r="P5946" t="s">
        <v>37</v>
      </c>
      <c r="Q5946" t="s">
        <v>34</v>
      </c>
      <c r="R5946" t="s">
        <v>34</v>
      </c>
      <c r="S5946" t="s">
        <v>34</v>
      </c>
      <c r="T5946" t="s">
        <v>37</v>
      </c>
      <c r="U5946" t="s">
        <v>67</v>
      </c>
      <c r="V5946" t="s">
        <v>34</v>
      </c>
      <c r="W5946" t="s">
        <v>40</v>
      </c>
      <c r="X5946">
        <v>64.95</v>
      </c>
      <c r="Y5946">
        <v>4523.25</v>
      </c>
      <c r="Z5946">
        <v>42.89</v>
      </c>
      <c r="AA5946">
        <v>0</v>
      </c>
      <c r="AB5946">
        <v>114.1</v>
      </c>
      <c r="AC5946">
        <v>4594.46</v>
      </c>
      <c r="AD5946" t="s">
        <v>41</v>
      </c>
      <c r="AE5946" t="s">
        <v>42</v>
      </c>
      <c r="AF5946" t="s">
        <v>42</v>
      </c>
      <c r="AG5946">
        <f t="shared" si="184"/>
        <v>0</v>
      </c>
      <c r="AH5946" t="str" cm="1">
        <f t="array" ref="AH5946">_xlfn.IFS(
X5946&lt;=20, "&lt;20",
AND(X5946&gt;=20, X5946&lt;50), "20-50",
AND(X5946&gt;=50, X5946&lt;100), "50-100",
X5946&gt;=100, "&gt;100"
)</f>
        <v>50-100</v>
      </c>
      <c r="AI5946">
        <f t="shared" si="185"/>
        <v>0</v>
      </c>
      <c r="AJ5946" t="str" cm="1">
        <f t="array" ref="AJ5946">_xlfn.IFS(
C5946&lt;=20, "&lt;20",
AND(C5946&gt;=20, C5946&lt;35), "20-35",
AND(C5946&gt;=35, C5946&lt;50), "35-50",
C5946&gt;=50, "50-100"
)</f>
        <v>20-35</v>
      </c>
      <c r="AK5946" t="str" cm="1">
        <f t="array" ref="AK5946">_xlfn.IFS(
G5946&lt;6, "&lt;6",
AND(G5946&gt;=6, G5946&lt;12), "6-12",
AND(G5946&gt;=12, G5946&lt;18), "12-18",  AND(G5946&gt;=18, G5946&lt;24), "18-24", G5946&gt;=24, "24-36")</f>
        <v>6-12</v>
      </c>
    </row>
    <row r="5947" spans="1:37" x14ac:dyDescent="0.3">
      <c r="A5947" t="s">
        <v>6047</v>
      </c>
      <c r="B5947" t="s">
        <v>33</v>
      </c>
      <c r="C5947">
        <v>49</v>
      </c>
      <c r="D5947" t="s">
        <v>34</v>
      </c>
      <c r="E5947" t="s">
        <v>61</v>
      </c>
      <c r="F5947">
        <v>10</v>
      </c>
      <c r="G5947">
        <v>20</v>
      </c>
      <c r="H5947" t="s">
        <v>70</v>
      </c>
      <c r="I5947" t="s">
        <v>37</v>
      </c>
      <c r="J5947" t="s">
        <v>37</v>
      </c>
      <c r="K5947" t="s">
        <v>37</v>
      </c>
      <c r="L5947" t="s">
        <v>72</v>
      </c>
      <c r="M5947" t="s">
        <v>37</v>
      </c>
      <c r="N5947" t="s">
        <v>34</v>
      </c>
      <c r="O5947" t="s">
        <v>37</v>
      </c>
      <c r="P5947" t="s">
        <v>37</v>
      </c>
      <c r="Q5947" t="s">
        <v>34</v>
      </c>
      <c r="R5947" t="s">
        <v>37</v>
      </c>
      <c r="S5947" t="s">
        <v>37</v>
      </c>
      <c r="T5947" t="s">
        <v>34</v>
      </c>
      <c r="U5947" t="s">
        <v>46</v>
      </c>
      <c r="V5947" t="s">
        <v>37</v>
      </c>
      <c r="W5947" t="s">
        <v>51</v>
      </c>
      <c r="X5947">
        <v>74.650000000000006</v>
      </c>
      <c r="Y5947">
        <v>3090.65</v>
      </c>
      <c r="Z5947">
        <v>0</v>
      </c>
      <c r="AA5947">
        <v>100</v>
      </c>
      <c r="AB5947">
        <v>1274.28</v>
      </c>
      <c r="AC5947">
        <v>4464.93</v>
      </c>
      <c r="AD5947" t="s">
        <v>41</v>
      </c>
      <c r="AE5947" t="s">
        <v>42</v>
      </c>
      <c r="AF5947" t="s">
        <v>42</v>
      </c>
      <c r="AG5947">
        <f t="shared" si="184"/>
        <v>0</v>
      </c>
      <c r="AH5947" t="str" cm="1">
        <f t="array" ref="AH5947">_xlfn.IFS(
X5947&lt;=20, "&lt;20",
AND(X5947&gt;=20, X5947&lt;50), "20-50",
AND(X5947&gt;=50, X5947&lt;100), "50-100",
X5947&gt;=100, "&gt;100"
)</f>
        <v>50-100</v>
      </c>
      <c r="AI5947">
        <f t="shared" si="185"/>
        <v>0</v>
      </c>
      <c r="AJ5947" t="str" cm="1">
        <f t="array" ref="AJ5947">_xlfn.IFS(
C5947&lt;=20, "&lt;20",
AND(C5947&gt;=20, C5947&lt;35), "20-35",
AND(C5947&gt;=35, C5947&lt;50), "35-50",
C5947&gt;=50, "50-100"
)</f>
        <v>35-50</v>
      </c>
      <c r="AK5947" t="str" cm="1">
        <f t="array" ref="AK5947">_xlfn.IFS(
G5947&lt;6, "&lt;6",
AND(G5947&gt;=6, G5947&lt;12), "6-12",
AND(G5947&gt;=12, G5947&lt;18), "12-18",  AND(G5947&gt;=18, G5947&lt;24), "18-24", G5947&gt;=24, "24-36")</f>
        <v>18-24</v>
      </c>
    </row>
    <row r="5948" spans="1:37" x14ac:dyDescent="0.3">
      <c r="A5948" t="s">
        <v>6048</v>
      </c>
      <c r="B5948" t="s">
        <v>44</v>
      </c>
      <c r="C5948">
        <v>43</v>
      </c>
      <c r="D5948" t="s">
        <v>34</v>
      </c>
      <c r="E5948" t="s">
        <v>82</v>
      </c>
      <c r="F5948">
        <v>5</v>
      </c>
      <c r="G5948">
        <v>20</v>
      </c>
      <c r="H5948" t="s">
        <v>70</v>
      </c>
      <c r="I5948" t="s">
        <v>37</v>
      </c>
      <c r="J5948" t="s">
        <v>37</v>
      </c>
      <c r="K5948" t="s">
        <v>37</v>
      </c>
      <c r="L5948" t="s">
        <v>50</v>
      </c>
      <c r="M5948" t="s">
        <v>37</v>
      </c>
      <c r="N5948" t="s">
        <v>37</v>
      </c>
      <c r="O5948" t="s">
        <v>34</v>
      </c>
      <c r="P5948" t="s">
        <v>37</v>
      </c>
      <c r="Q5948" t="s">
        <v>37</v>
      </c>
      <c r="R5948" t="s">
        <v>37</v>
      </c>
      <c r="S5948" t="s">
        <v>37</v>
      </c>
      <c r="T5948" t="s">
        <v>37</v>
      </c>
      <c r="U5948" t="s">
        <v>67</v>
      </c>
      <c r="V5948" t="s">
        <v>37</v>
      </c>
      <c r="W5948" t="s">
        <v>40</v>
      </c>
      <c r="X5948">
        <v>111.1</v>
      </c>
      <c r="Y5948">
        <v>6555.2</v>
      </c>
      <c r="Z5948">
        <v>0</v>
      </c>
      <c r="AA5948">
        <v>0</v>
      </c>
      <c r="AB5948">
        <v>2719.9</v>
      </c>
      <c r="AC5948">
        <v>9275.1</v>
      </c>
      <c r="AD5948" t="s">
        <v>41</v>
      </c>
      <c r="AE5948" t="s">
        <v>42</v>
      </c>
      <c r="AF5948" t="s">
        <v>42</v>
      </c>
      <c r="AG5948">
        <f t="shared" si="184"/>
        <v>0</v>
      </c>
      <c r="AH5948" t="str" cm="1">
        <f t="array" ref="AH5948">_xlfn.IFS(
X5948&lt;=20, "&lt;20",
AND(X5948&gt;=20, X5948&lt;50), "20-50",
AND(X5948&gt;=50, X5948&lt;100), "50-100",
X5948&gt;=100, "&gt;100"
)</f>
        <v>&gt;100</v>
      </c>
      <c r="AI5948">
        <f t="shared" si="185"/>
        <v>0</v>
      </c>
      <c r="AJ5948" t="str" cm="1">
        <f t="array" ref="AJ5948">_xlfn.IFS(
C5948&lt;=20, "&lt;20",
AND(C5948&gt;=20, C5948&lt;35), "20-35",
AND(C5948&gt;=35, C5948&lt;50), "35-50",
C5948&gt;=50, "50-100"
)</f>
        <v>35-50</v>
      </c>
      <c r="AK5948" t="str" cm="1">
        <f t="array" ref="AK5948">_xlfn.IFS(
G5948&lt;6, "&lt;6",
AND(G5948&gt;=6, G5948&lt;12), "6-12",
AND(G5948&gt;=12, G5948&lt;18), "12-18",  AND(G5948&gt;=18, G5948&lt;24), "18-24", G5948&gt;=24, "24-36")</f>
        <v>18-24</v>
      </c>
    </row>
    <row r="5949" spans="1:37" x14ac:dyDescent="0.3">
      <c r="A5949" t="s">
        <v>6049</v>
      </c>
      <c r="B5949" t="s">
        <v>44</v>
      </c>
      <c r="C5949">
        <v>55</v>
      </c>
      <c r="D5949" t="s">
        <v>37</v>
      </c>
      <c r="E5949" t="s">
        <v>48</v>
      </c>
      <c r="F5949">
        <v>13</v>
      </c>
      <c r="G5949">
        <v>24</v>
      </c>
      <c r="H5949" t="s">
        <v>70</v>
      </c>
      <c r="I5949" t="s">
        <v>37</v>
      </c>
      <c r="J5949" t="s">
        <v>37</v>
      </c>
      <c r="K5949" t="s">
        <v>34</v>
      </c>
      <c r="L5949" t="s">
        <v>34</v>
      </c>
      <c r="M5949" t="s">
        <v>34</v>
      </c>
      <c r="N5949" t="s">
        <v>34</v>
      </c>
      <c r="O5949" t="s">
        <v>34</v>
      </c>
      <c r="P5949" t="s">
        <v>34</v>
      </c>
      <c r="Q5949" t="s">
        <v>34</v>
      </c>
      <c r="R5949" t="s">
        <v>34</v>
      </c>
      <c r="S5949" t="s">
        <v>34</v>
      </c>
      <c r="T5949" t="s">
        <v>34</v>
      </c>
      <c r="U5949" t="s">
        <v>39</v>
      </c>
      <c r="V5949" t="s">
        <v>34</v>
      </c>
      <c r="W5949" t="s">
        <v>143</v>
      </c>
      <c r="X5949">
        <v>24.7</v>
      </c>
      <c r="Y5949">
        <v>1642.75</v>
      </c>
      <c r="Z5949">
        <v>0</v>
      </c>
      <c r="AA5949">
        <v>0</v>
      </c>
      <c r="AB5949">
        <v>257.92</v>
      </c>
      <c r="AC5949">
        <v>1900.67</v>
      </c>
      <c r="AD5949" t="s">
        <v>41</v>
      </c>
      <c r="AE5949" t="s">
        <v>42</v>
      </c>
      <c r="AF5949" t="s">
        <v>42</v>
      </c>
      <c r="AG5949">
        <f t="shared" si="184"/>
        <v>0</v>
      </c>
      <c r="AH5949" t="str" cm="1">
        <f t="array" ref="AH5949">_xlfn.IFS(
X5949&lt;=20, "&lt;20",
AND(X5949&gt;=20, X5949&lt;50), "20-50",
AND(X5949&gt;=50, X5949&lt;100), "50-100",
X5949&gt;=100, "&gt;100"
)</f>
        <v>20-50</v>
      </c>
      <c r="AI5949">
        <f t="shared" si="185"/>
        <v>0</v>
      </c>
      <c r="AJ5949" t="str" cm="1">
        <f t="array" ref="AJ5949">_xlfn.IFS(
C5949&lt;=20, "&lt;20",
AND(C5949&gt;=20, C5949&lt;35), "20-35",
AND(C5949&gt;=35, C5949&lt;50), "35-50",
C5949&gt;=50, "50-100"
)</f>
        <v>50-100</v>
      </c>
      <c r="AK5949" t="str" cm="1">
        <f t="array" ref="AK5949">_xlfn.IFS(
G5949&lt;6, "&lt;6",
AND(G5949&gt;=6, G5949&lt;12), "6-12",
AND(G5949&gt;=12, G5949&lt;18), "12-18",  AND(G5949&gt;=18, G5949&lt;24), "18-24", G5949&gt;=24, "24-36")</f>
        <v>24-36</v>
      </c>
    </row>
    <row r="5950" spans="1:37" x14ac:dyDescent="0.3">
      <c r="A5950" t="s">
        <v>6050</v>
      </c>
      <c r="B5950" t="s">
        <v>44</v>
      </c>
      <c r="C5950">
        <v>48</v>
      </c>
      <c r="D5950" t="s">
        <v>37</v>
      </c>
      <c r="E5950" t="s">
        <v>114</v>
      </c>
      <c r="F5950">
        <v>0</v>
      </c>
      <c r="G5950">
        <v>2</v>
      </c>
      <c r="H5950" t="s">
        <v>49</v>
      </c>
      <c r="I5950" t="s">
        <v>37</v>
      </c>
      <c r="J5950" t="s">
        <v>37</v>
      </c>
      <c r="K5950" t="s">
        <v>37</v>
      </c>
      <c r="L5950" t="s">
        <v>50</v>
      </c>
      <c r="M5950" t="s">
        <v>34</v>
      </c>
      <c r="N5950" t="s">
        <v>34</v>
      </c>
      <c r="O5950" t="s">
        <v>34</v>
      </c>
      <c r="P5950" t="s">
        <v>34</v>
      </c>
      <c r="Q5950" t="s">
        <v>34</v>
      </c>
      <c r="R5950" t="s">
        <v>37</v>
      </c>
      <c r="S5950" t="s">
        <v>37</v>
      </c>
      <c r="T5950" t="s">
        <v>37</v>
      </c>
      <c r="U5950" t="s">
        <v>46</v>
      </c>
      <c r="V5950" t="s">
        <v>37</v>
      </c>
      <c r="W5950" t="s">
        <v>51</v>
      </c>
      <c r="X5950">
        <v>85.3</v>
      </c>
      <c r="Y5950">
        <v>264.8</v>
      </c>
      <c r="Z5950">
        <v>0</v>
      </c>
      <c r="AA5950">
        <v>0</v>
      </c>
      <c r="AB5950">
        <v>42.84</v>
      </c>
      <c r="AC5950">
        <v>307.64</v>
      </c>
      <c r="AD5950" t="s">
        <v>52</v>
      </c>
      <c r="AE5950" t="s">
        <v>94</v>
      </c>
      <c r="AF5950" t="s">
        <v>95</v>
      </c>
      <c r="AG5950">
        <f t="shared" si="184"/>
        <v>1</v>
      </c>
      <c r="AH5950" t="str" cm="1">
        <f t="array" ref="AH5950">_xlfn.IFS(
X5950&lt;=20, "&lt;20",
AND(X5950&gt;=20, X5950&lt;50), "20-50",
AND(X5950&gt;=50, X5950&lt;100), "50-100",
X5950&gt;=100, "&gt;100"
)</f>
        <v>50-100</v>
      </c>
      <c r="AI5950">
        <f t="shared" si="185"/>
        <v>0</v>
      </c>
      <c r="AJ5950" t="str" cm="1">
        <f t="array" ref="AJ5950">_xlfn.IFS(
C5950&lt;=20, "&lt;20",
AND(C5950&gt;=20, C5950&lt;35), "20-35",
AND(C5950&gt;=35, C5950&lt;50), "35-50",
C5950&gt;=50, "50-100"
)</f>
        <v>35-50</v>
      </c>
      <c r="AK5950" t="str" cm="1">
        <f t="array" ref="AK5950">_xlfn.IFS(
G5950&lt;6, "&lt;6",
AND(G5950&gt;=6, G5950&lt;12), "6-12",
AND(G5950&gt;=12, G5950&lt;18), "12-18",  AND(G5950&gt;=18, G5950&lt;24), "18-24", G5950&gt;=24, "24-36")</f>
        <v>&lt;6</v>
      </c>
    </row>
    <row r="5951" spans="1:37" x14ac:dyDescent="0.3">
      <c r="A5951" t="s">
        <v>6051</v>
      </c>
      <c r="B5951" t="s">
        <v>44</v>
      </c>
      <c r="C5951">
        <v>64</v>
      </c>
      <c r="D5951" t="s">
        <v>37</v>
      </c>
      <c r="E5951" t="s">
        <v>114</v>
      </c>
      <c r="F5951">
        <v>10</v>
      </c>
      <c r="G5951">
        <v>35</v>
      </c>
      <c r="H5951" t="s">
        <v>57</v>
      </c>
      <c r="I5951" t="s">
        <v>37</v>
      </c>
      <c r="J5951" t="s">
        <v>37</v>
      </c>
      <c r="K5951" t="s">
        <v>34</v>
      </c>
      <c r="L5951" t="s">
        <v>34</v>
      </c>
      <c r="M5951" t="s">
        <v>34</v>
      </c>
      <c r="N5951" t="s">
        <v>34</v>
      </c>
      <c r="O5951" t="s">
        <v>34</v>
      </c>
      <c r="P5951" t="s">
        <v>34</v>
      </c>
      <c r="Q5951" t="s">
        <v>34</v>
      </c>
      <c r="R5951" t="s">
        <v>34</v>
      </c>
      <c r="S5951" t="s">
        <v>34</v>
      </c>
      <c r="T5951" t="s">
        <v>34</v>
      </c>
      <c r="U5951" t="s">
        <v>39</v>
      </c>
      <c r="V5951" t="s">
        <v>34</v>
      </c>
      <c r="W5951" t="s">
        <v>51</v>
      </c>
      <c r="X5951">
        <v>25.6</v>
      </c>
      <c r="Y5951">
        <v>548.79999999999995</v>
      </c>
      <c r="Z5951">
        <v>0</v>
      </c>
      <c r="AA5951">
        <v>0</v>
      </c>
      <c r="AB5951">
        <v>335.94</v>
      </c>
      <c r="AC5951">
        <v>884.74</v>
      </c>
      <c r="AD5951" t="s">
        <v>41</v>
      </c>
      <c r="AE5951" t="s">
        <v>42</v>
      </c>
      <c r="AF5951" t="s">
        <v>42</v>
      </c>
      <c r="AG5951">
        <f t="shared" si="184"/>
        <v>0</v>
      </c>
      <c r="AH5951" t="str" cm="1">
        <f t="array" ref="AH5951">_xlfn.IFS(
X5951&lt;=20, "&lt;20",
AND(X5951&gt;=20, X5951&lt;50), "20-50",
AND(X5951&gt;=50, X5951&lt;100), "50-100",
X5951&gt;=100, "&gt;100"
)</f>
        <v>20-50</v>
      </c>
      <c r="AI5951">
        <f t="shared" si="185"/>
        <v>0</v>
      </c>
      <c r="AJ5951" t="str" cm="1">
        <f t="array" ref="AJ5951">_xlfn.IFS(
C5951&lt;=20, "&lt;20",
AND(C5951&gt;=20, C5951&lt;35), "20-35",
AND(C5951&gt;=35, C5951&lt;50), "35-50",
C5951&gt;=50, "50-100"
)</f>
        <v>50-100</v>
      </c>
      <c r="AK5951" t="str" cm="1">
        <f t="array" ref="AK5951">_xlfn.IFS(
G5951&lt;6, "&lt;6",
AND(G5951&gt;=6, G5951&lt;12), "6-12",
AND(G5951&gt;=12, G5951&lt;18), "12-18",  AND(G5951&gt;=18, G5951&lt;24), "18-24", G5951&gt;=24, "24-36")</f>
        <v>24-36</v>
      </c>
    </row>
    <row r="5952" spans="1:37" x14ac:dyDescent="0.3">
      <c r="A5952" t="s">
        <v>6052</v>
      </c>
      <c r="B5952" t="s">
        <v>44</v>
      </c>
      <c r="C5952">
        <v>26</v>
      </c>
      <c r="D5952" t="s">
        <v>37</v>
      </c>
      <c r="E5952" t="s">
        <v>61</v>
      </c>
      <c r="F5952">
        <v>9</v>
      </c>
      <c r="G5952">
        <v>18</v>
      </c>
      <c r="H5952" t="s">
        <v>36</v>
      </c>
      <c r="I5952" t="s">
        <v>37</v>
      </c>
      <c r="J5952" t="s">
        <v>37</v>
      </c>
      <c r="K5952" t="s">
        <v>37</v>
      </c>
      <c r="L5952" t="s">
        <v>38</v>
      </c>
      <c r="M5952" t="s">
        <v>37</v>
      </c>
      <c r="N5952" t="s">
        <v>37</v>
      </c>
      <c r="O5952" t="s">
        <v>34</v>
      </c>
      <c r="P5952" t="s">
        <v>37</v>
      </c>
      <c r="Q5952" t="s">
        <v>34</v>
      </c>
      <c r="R5952" t="s">
        <v>34</v>
      </c>
      <c r="S5952" t="s">
        <v>34</v>
      </c>
      <c r="T5952" t="s">
        <v>37</v>
      </c>
      <c r="U5952" t="s">
        <v>39</v>
      </c>
      <c r="V5952" t="s">
        <v>34</v>
      </c>
      <c r="W5952" t="s">
        <v>51</v>
      </c>
      <c r="X5952">
        <v>64.95</v>
      </c>
      <c r="Y5952">
        <v>4551.5</v>
      </c>
      <c r="Z5952">
        <v>20.87</v>
      </c>
      <c r="AA5952">
        <v>0</v>
      </c>
      <c r="AB5952">
        <v>1863.4</v>
      </c>
      <c r="AC5952">
        <v>6394.03</v>
      </c>
      <c r="AD5952" t="s">
        <v>41</v>
      </c>
      <c r="AE5952" t="s">
        <v>42</v>
      </c>
      <c r="AF5952" t="s">
        <v>42</v>
      </c>
      <c r="AG5952">
        <f t="shared" si="184"/>
        <v>0</v>
      </c>
      <c r="AH5952" t="str" cm="1">
        <f t="array" ref="AH5952">_xlfn.IFS(
X5952&lt;=20, "&lt;20",
AND(X5952&gt;=20, X5952&lt;50), "20-50",
AND(X5952&gt;=50, X5952&lt;100), "50-100",
X5952&gt;=100, "&gt;100"
)</f>
        <v>50-100</v>
      </c>
      <c r="AI5952">
        <f t="shared" si="185"/>
        <v>0</v>
      </c>
      <c r="AJ5952" t="str" cm="1">
        <f t="array" ref="AJ5952">_xlfn.IFS(
C5952&lt;=20, "&lt;20",
AND(C5952&gt;=20, C5952&lt;35), "20-35",
AND(C5952&gt;=35, C5952&lt;50), "35-50",
C5952&gt;=50, "50-100"
)</f>
        <v>20-35</v>
      </c>
      <c r="AK5952" t="str" cm="1">
        <f t="array" ref="AK5952">_xlfn.IFS(
G5952&lt;6, "&lt;6",
AND(G5952&gt;=6, G5952&lt;12), "6-12",
AND(G5952&gt;=12, G5952&lt;18), "12-18",  AND(G5952&gt;=18, G5952&lt;24), "18-24", G5952&gt;=24, "24-36")</f>
        <v>18-24</v>
      </c>
    </row>
    <row r="5953" spans="1:37" x14ac:dyDescent="0.3">
      <c r="A5953" t="s">
        <v>6053</v>
      </c>
      <c r="B5953" t="s">
        <v>44</v>
      </c>
      <c r="C5953">
        <v>53</v>
      </c>
      <c r="D5953" t="s">
        <v>37</v>
      </c>
      <c r="E5953" t="s">
        <v>335</v>
      </c>
      <c r="F5953">
        <v>2</v>
      </c>
      <c r="G5953">
        <v>22</v>
      </c>
      <c r="H5953" t="s">
        <v>36</v>
      </c>
      <c r="I5953" t="s">
        <v>37</v>
      </c>
      <c r="J5953" t="s">
        <v>37</v>
      </c>
      <c r="K5953" t="s">
        <v>37</v>
      </c>
      <c r="L5953" t="s">
        <v>50</v>
      </c>
      <c r="M5953" t="s">
        <v>34</v>
      </c>
      <c r="N5953" t="s">
        <v>34</v>
      </c>
      <c r="O5953" t="s">
        <v>34</v>
      </c>
      <c r="P5953" t="s">
        <v>34</v>
      </c>
      <c r="Q5953" t="s">
        <v>37</v>
      </c>
      <c r="R5953" t="s">
        <v>37</v>
      </c>
      <c r="S5953" t="s">
        <v>37</v>
      </c>
      <c r="T5953" t="s">
        <v>37</v>
      </c>
      <c r="U5953" t="s">
        <v>39</v>
      </c>
      <c r="V5953" t="s">
        <v>34</v>
      </c>
      <c r="W5953" t="s">
        <v>40</v>
      </c>
      <c r="X5953">
        <v>94.35</v>
      </c>
      <c r="Y5953">
        <v>3921.3</v>
      </c>
      <c r="Z5953">
        <v>0</v>
      </c>
      <c r="AA5953">
        <v>0</v>
      </c>
      <c r="AB5953">
        <v>1772.46</v>
      </c>
      <c r="AC5953">
        <v>5693.76</v>
      </c>
      <c r="AD5953" t="s">
        <v>41</v>
      </c>
      <c r="AE5953" t="s">
        <v>42</v>
      </c>
      <c r="AF5953" t="s">
        <v>42</v>
      </c>
      <c r="AG5953">
        <f t="shared" si="184"/>
        <v>0</v>
      </c>
      <c r="AH5953" t="str" cm="1">
        <f t="array" ref="AH5953">_xlfn.IFS(
X5953&lt;=20, "&lt;20",
AND(X5953&gt;=20, X5953&lt;50), "20-50",
AND(X5953&gt;=50, X5953&lt;100), "50-100",
X5953&gt;=100, "&gt;100"
)</f>
        <v>50-100</v>
      </c>
      <c r="AI5953">
        <f t="shared" si="185"/>
        <v>0</v>
      </c>
      <c r="AJ5953" t="str" cm="1">
        <f t="array" ref="AJ5953">_xlfn.IFS(
C5953&lt;=20, "&lt;20",
AND(C5953&gt;=20, C5953&lt;35), "20-35",
AND(C5953&gt;=35, C5953&lt;50), "35-50",
C5953&gt;=50, "50-100"
)</f>
        <v>50-100</v>
      </c>
      <c r="AK5953" t="str" cm="1">
        <f t="array" ref="AK5953">_xlfn.IFS(
G5953&lt;6, "&lt;6",
AND(G5953&gt;=6, G5953&lt;12), "6-12",
AND(G5953&gt;=12, G5953&lt;18), "12-18",  AND(G5953&gt;=18, G5953&lt;24), "18-24", G5953&gt;=24, "24-36")</f>
        <v>18-24</v>
      </c>
    </row>
    <row r="5954" spans="1:37" x14ac:dyDescent="0.3">
      <c r="A5954" t="s">
        <v>6054</v>
      </c>
      <c r="B5954" t="s">
        <v>44</v>
      </c>
      <c r="C5954">
        <v>53</v>
      </c>
      <c r="D5954" t="s">
        <v>37</v>
      </c>
      <c r="E5954" t="s">
        <v>130</v>
      </c>
      <c r="F5954">
        <v>11</v>
      </c>
      <c r="G5954">
        <v>10</v>
      </c>
      <c r="H5954" t="s">
        <v>49</v>
      </c>
      <c r="I5954" t="s">
        <v>37</v>
      </c>
      <c r="J5954" t="s">
        <v>37</v>
      </c>
      <c r="K5954" t="s">
        <v>37</v>
      </c>
      <c r="L5954" t="s">
        <v>38</v>
      </c>
      <c r="M5954" t="s">
        <v>34</v>
      </c>
      <c r="N5954" t="s">
        <v>34</v>
      </c>
      <c r="O5954" t="s">
        <v>34</v>
      </c>
      <c r="P5954" t="s">
        <v>34</v>
      </c>
      <c r="Q5954" t="s">
        <v>34</v>
      </c>
      <c r="R5954" t="s">
        <v>34</v>
      </c>
      <c r="S5954" t="s">
        <v>34</v>
      </c>
      <c r="T5954" t="s">
        <v>34</v>
      </c>
      <c r="U5954" t="s">
        <v>46</v>
      </c>
      <c r="V5954" t="s">
        <v>37</v>
      </c>
      <c r="W5954" t="s">
        <v>143</v>
      </c>
      <c r="X5954">
        <v>50.6</v>
      </c>
      <c r="Y5954">
        <v>249.95</v>
      </c>
      <c r="Z5954">
        <v>0</v>
      </c>
      <c r="AA5954">
        <v>20</v>
      </c>
      <c r="AB5954">
        <v>185.5</v>
      </c>
      <c r="AC5954">
        <v>455.45</v>
      </c>
      <c r="AD5954" t="s">
        <v>52</v>
      </c>
      <c r="AE5954" t="s">
        <v>53</v>
      </c>
      <c r="AF5954" t="s">
        <v>91</v>
      </c>
      <c r="AG5954">
        <f t="shared" si="184"/>
        <v>1</v>
      </c>
      <c r="AH5954" t="str" cm="1">
        <f t="array" ref="AH5954">_xlfn.IFS(
X5954&lt;=20, "&lt;20",
AND(X5954&gt;=20, X5954&lt;50), "20-50",
AND(X5954&gt;=50, X5954&lt;100), "50-100",
X5954&gt;=100, "&gt;100"
)</f>
        <v>50-100</v>
      </c>
      <c r="AI5954">
        <f t="shared" si="185"/>
        <v>0</v>
      </c>
      <c r="AJ5954" t="str" cm="1">
        <f t="array" ref="AJ5954">_xlfn.IFS(
C5954&lt;=20, "&lt;20",
AND(C5954&gt;=20, C5954&lt;35), "20-35",
AND(C5954&gt;=35, C5954&lt;50), "35-50",
C5954&gt;=50, "50-100"
)</f>
        <v>50-100</v>
      </c>
      <c r="AK5954" t="str" cm="1">
        <f t="array" ref="AK5954">_xlfn.IFS(
G5954&lt;6, "&lt;6",
AND(G5954&gt;=6, G5954&lt;12), "6-12",
AND(G5954&gt;=12, G5954&lt;18), "12-18",  AND(G5954&gt;=18, G5954&lt;24), "18-24", G5954&gt;=24, "24-36")</f>
        <v>6-12</v>
      </c>
    </row>
    <row r="5955" spans="1:37" x14ac:dyDescent="0.3">
      <c r="A5955" t="s">
        <v>6055</v>
      </c>
      <c r="B5955" t="s">
        <v>33</v>
      </c>
      <c r="C5955">
        <v>44</v>
      </c>
      <c r="D5955" t="s">
        <v>34</v>
      </c>
      <c r="E5955" t="s">
        <v>56</v>
      </c>
      <c r="F5955">
        <v>4</v>
      </c>
      <c r="G5955">
        <v>7</v>
      </c>
      <c r="H5955" t="s">
        <v>49</v>
      </c>
      <c r="I5955" t="s">
        <v>37</v>
      </c>
      <c r="J5955" t="s">
        <v>37</v>
      </c>
      <c r="K5955" t="s">
        <v>37</v>
      </c>
      <c r="L5955" t="s">
        <v>50</v>
      </c>
      <c r="M5955" t="s">
        <v>34</v>
      </c>
      <c r="N5955" t="s">
        <v>34</v>
      </c>
      <c r="O5955" t="s">
        <v>34</v>
      </c>
      <c r="P5955" t="s">
        <v>34</v>
      </c>
      <c r="Q5955" t="s">
        <v>34</v>
      </c>
      <c r="R5955" t="s">
        <v>37</v>
      </c>
      <c r="S5955" t="s">
        <v>37</v>
      </c>
      <c r="T5955" t="s">
        <v>37</v>
      </c>
      <c r="U5955" t="s">
        <v>46</v>
      </c>
      <c r="V5955" t="s">
        <v>37</v>
      </c>
      <c r="W5955" t="s">
        <v>51</v>
      </c>
      <c r="X5955">
        <v>86.6</v>
      </c>
      <c r="Y5955">
        <v>86.6</v>
      </c>
      <c r="Z5955">
        <v>0</v>
      </c>
      <c r="AA5955">
        <v>0</v>
      </c>
      <c r="AB5955">
        <v>5.43</v>
      </c>
      <c r="AC5955">
        <v>92.03</v>
      </c>
      <c r="AD5955" t="s">
        <v>52</v>
      </c>
      <c r="AE5955" t="s">
        <v>53</v>
      </c>
      <c r="AF5955" t="s">
        <v>155</v>
      </c>
      <c r="AG5955">
        <f t="shared" ref="AG5955:AG6018" si="186">IF(AD5955="Churned", 1,0)</f>
        <v>1</v>
      </c>
      <c r="AH5955" t="str" cm="1">
        <f t="array" ref="AH5955">_xlfn.IFS(
X5955&lt;=20, "&lt;20",
AND(X5955&gt;=20, X5955&lt;50), "20-50",
AND(X5955&gt;=50, X5955&lt;100), "50-100",
X5955&gt;=100, "&gt;100"
)</f>
        <v>50-100</v>
      </c>
      <c r="AI5955">
        <f t="shared" ref="AI5955:AI6018" si="187">IF(AD5955="Joined", 1, 0)</f>
        <v>0</v>
      </c>
      <c r="AJ5955" t="str" cm="1">
        <f t="array" ref="AJ5955">_xlfn.IFS(
C5955&lt;=20, "&lt;20",
AND(C5955&gt;=20, C5955&lt;35), "20-35",
AND(C5955&gt;=35, C5955&lt;50), "35-50",
C5955&gt;=50, "50-100"
)</f>
        <v>35-50</v>
      </c>
      <c r="AK5955" t="str" cm="1">
        <f t="array" ref="AK5955">_xlfn.IFS(
G5955&lt;6, "&lt;6",
AND(G5955&gt;=6, G5955&lt;12), "6-12",
AND(G5955&gt;=12, G5955&lt;18), "12-18",  AND(G5955&gt;=18, G5955&lt;24), "18-24", G5955&gt;=24, "24-36")</f>
        <v>6-12</v>
      </c>
    </row>
    <row r="5956" spans="1:37" x14ac:dyDescent="0.3">
      <c r="A5956" t="s">
        <v>6056</v>
      </c>
      <c r="B5956" t="s">
        <v>44</v>
      </c>
      <c r="C5956">
        <v>19</v>
      </c>
      <c r="D5956" t="s">
        <v>37</v>
      </c>
      <c r="E5956" t="s">
        <v>74</v>
      </c>
      <c r="F5956">
        <v>5</v>
      </c>
      <c r="G5956">
        <v>7</v>
      </c>
      <c r="H5956" t="s">
        <v>36</v>
      </c>
      <c r="I5956" t="s">
        <v>37</v>
      </c>
      <c r="J5956" t="s">
        <v>34</v>
      </c>
      <c r="K5956" t="s">
        <v>34</v>
      </c>
      <c r="L5956" t="s">
        <v>34</v>
      </c>
      <c r="M5956" t="s">
        <v>34</v>
      </c>
      <c r="N5956" t="s">
        <v>34</v>
      </c>
      <c r="O5956" t="s">
        <v>34</v>
      </c>
      <c r="P5956" t="s">
        <v>34</v>
      </c>
      <c r="Q5956" t="s">
        <v>34</v>
      </c>
      <c r="R5956" t="s">
        <v>34</v>
      </c>
      <c r="S5956" t="s">
        <v>34</v>
      </c>
      <c r="T5956" t="s">
        <v>34</v>
      </c>
      <c r="U5956" t="s">
        <v>46</v>
      </c>
      <c r="V5956" t="s">
        <v>34</v>
      </c>
      <c r="W5956" t="s">
        <v>40</v>
      </c>
      <c r="X5956">
        <v>19.55</v>
      </c>
      <c r="Y5956">
        <v>19.55</v>
      </c>
      <c r="Z5956">
        <v>0</v>
      </c>
      <c r="AA5956">
        <v>0</v>
      </c>
      <c r="AB5956">
        <v>5.0999999999999996</v>
      </c>
      <c r="AC5956">
        <v>24.65</v>
      </c>
      <c r="AD5956" t="s">
        <v>85</v>
      </c>
      <c r="AE5956" t="s">
        <v>42</v>
      </c>
      <c r="AF5956" t="s">
        <v>42</v>
      </c>
      <c r="AG5956">
        <f t="shared" si="186"/>
        <v>0</v>
      </c>
      <c r="AH5956" t="str" cm="1">
        <f t="array" ref="AH5956">_xlfn.IFS(
X5956&lt;=20, "&lt;20",
AND(X5956&gt;=20, X5956&lt;50), "20-50",
AND(X5956&gt;=50, X5956&lt;100), "50-100",
X5956&gt;=100, "&gt;100"
)</f>
        <v>&lt;20</v>
      </c>
      <c r="AI5956">
        <f t="shared" si="187"/>
        <v>1</v>
      </c>
      <c r="AJ5956" t="str" cm="1">
        <f t="array" ref="AJ5956">_xlfn.IFS(
C5956&lt;=20, "&lt;20",
AND(C5956&gt;=20, C5956&lt;35), "20-35",
AND(C5956&gt;=35, C5956&lt;50), "35-50",
C5956&gt;=50, "50-100"
)</f>
        <v>&lt;20</v>
      </c>
      <c r="AK5956" t="str" cm="1">
        <f t="array" ref="AK5956">_xlfn.IFS(
G5956&lt;6, "&lt;6",
AND(G5956&gt;=6, G5956&lt;12), "6-12",
AND(G5956&gt;=12, G5956&lt;18), "12-18",  AND(G5956&gt;=18, G5956&lt;24), "18-24", G5956&gt;=24, "24-36")</f>
        <v>6-12</v>
      </c>
    </row>
    <row r="5957" spans="1:37" x14ac:dyDescent="0.3">
      <c r="A5957" t="s">
        <v>6057</v>
      </c>
      <c r="B5957" t="s">
        <v>44</v>
      </c>
      <c r="C5957">
        <v>78</v>
      </c>
      <c r="D5957" t="s">
        <v>37</v>
      </c>
      <c r="E5957" t="s">
        <v>35</v>
      </c>
      <c r="F5957">
        <v>14</v>
      </c>
      <c r="G5957">
        <v>10</v>
      </c>
      <c r="H5957" t="s">
        <v>66</v>
      </c>
      <c r="I5957" t="s">
        <v>37</v>
      </c>
      <c r="J5957" t="s">
        <v>37</v>
      </c>
      <c r="K5957" t="s">
        <v>37</v>
      </c>
      <c r="L5957" t="s">
        <v>50</v>
      </c>
      <c r="M5957" t="s">
        <v>37</v>
      </c>
      <c r="N5957" t="s">
        <v>37</v>
      </c>
      <c r="O5957" t="s">
        <v>37</v>
      </c>
      <c r="P5957" t="s">
        <v>37</v>
      </c>
      <c r="Q5957" t="s">
        <v>37</v>
      </c>
      <c r="R5957" t="s">
        <v>37</v>
      </c>
      <c r="S5957" t="s">
        <v>34</v>
      </c>
      <c r="T5957" t="s">
        <v>34</v>
      </c>
      <c r="U5957" t="s">
        <v>67</v>
      </c>
      <c r="V5957" t="s">
        <v>37</v>
      </c>
      <c r="W5957" t="s">
        <v>40</v>
      </c>
      <c r="X5957">
        <v>115.75</v>
      </c>
      <c r="Y5957">
        <v>8399.15</v>
      </c>
      <c r="Z5957">
        <v>0</v>
      </c>
      <c r="AA5957">
        <v>110</v>
      </c>
      <c r="AB5957">
        <v>2216.16</v>
      </c>
      <c r="AC5957">
        <v>10725.31</v>
      </c>
      <c r="AD5957" t="s">
        <v>41</v>
      </c>
      <c r="AE5957" t="s">
        <v>42</v>
      </c>
      <c r="AF5957" t="s">
        <v>42</v>
      </c>
      <c r="AG5957">
        <f t="shared" si="186"/>
        <v>0</v>
      </c>
      <c r="AH5957" t="str" cm="1">
        <f t="array" ref="AH5957">_xlfn.IFS(
X5957&lt;=20, "&lt;20",
AND(X5957&gt;=20, X5957&lt;50), "20-50",
AND(X5957&gt;=50, X5957&lt;100), "50-100",
X5957&gt;=100, "&gt;100"
)</f>
        <v>&gt;100</v>
      </c>
      <c r="AI5957">
        <f t="shared" si="187"/>
        <v>0</v>
      </c>
      <c r="AJ5957" t="str" cm="1">
        <f t="array" ref="AJ5957">_xlfn.IFS(
C5957&lt;=20, "&lt;20",
AND(C5957&gt;=20, C5957&lt;35), "20-35",
AND(C5957&gt;=35, C5957&lt;50), "35-50",
C5957&gt;=50, "50-100"
)</f>
        <v>50-100</v>
      </c>
      <c r="AK5957" t="str" cm="1">
        <f t="array" ref="AK5957">_xlfn.IFS(
G5957&lt;6, "&lt;6",
AND(G5957&gt;=6, G5957&lt;12), "6-12",
AND(G5957&gt;=12, G5957&lt;18), "12-18",  AND(G5957&gt;=18, G5957&lt;24), "18-24", G5957&gt;=24, "24-36")</f>
        <v>6-12</v>
      </c>
    </row>
    <row r="5958" spans="1:37" x14ac:dyDescent="0.3">
      <c r="A5958" t="s">
        <v>6058</v>
      </c>
      <c r="B5958" t="s">
        <v>33</v>
      </c>
      <c r="C5958">
        <v>47</v>
      </c>
      <c r="D5958" t="s">
        <v>34</v>
      </c>
      <c r="E5958" t="s">
        <v>87</v>
      </c>
      <c r="F5958">
        <v>8</v>
      </c>
      <c r="G5958">
        <v>16</v>
      </c>
      <c r="H5958" t="s">
        <v>57</v>
      </c>
      <c r="I5958" t="s">
        <v>37</v>
      </c>
      <c r="J5958" t="s">
        <v>37</v>
      </c>
      <c r="K5958" t="s">
        <v>34</v>
      </c>
      <c r="L5958" t="s">
        <v>34</v>
      </c>
      <c r="M5958" t="s">
        <v>34</v>
      </c>
      <c r="N5958" t="s">
        <v>34</v>
      </c>
      <c r="O5958" t="s">
        <v>34</v>
      </c>
      <c r="P5958" t="s">
        <v>34</v>
      </c>
      <c r="Q5958" t="s">
        <v>34</v>
      </c>
      <c r="R5958" t="s">
        <v>34</v>
      </c>
      <c r="S5958" t="s">
        <v>34</v>
      </c>
      <c r="T5958" t="s">
        <v>34</v>
      </c>
      <c r="U5958" t="s">
        <v>67</v>
      </c>
      <c r="V5958" t="s">
        <v>34</v>
      </c>
      <c r="W5958" t="s">
        <v>40</v>
      </c>
      <c r="X5958">
        <v>25.3</v>
      </c>
      <c r="Y5958">
        <v>454.65</v>
      </c>
      <c r="Z5958">
        <v>0</v>
      </c>
      <c r="AA5958">
        <v>0</v>
      </c>
      <c r="AB5958">
        <v>543.96</v>
      </c>
      <c r="AC5958">
        <v>998.61</v>
      </c>
      <c r="AD5958" t="s">
        <v>41</v>
      </c>
      <c r="AE5958" t="s">
        <v>42</v>
      </c>
      <c r="AF5958" t="s">
        <v>42</v>
      </c>
      <c r="AG5958">
        <f t="shared" si="186"/>
        <v>0</v>
      </c>
      <c r="AH5958" t="str" cm="1">
        <f t="array" ref="AH5958">_xlfn.IFS(
X5958&lt;=20, "&lt;20",
AND(X5958&gt;=20, X5958&lt;50), "20-50",
AND(X5958&gt;=50, X5958&lt;100), "50-100",
X5958&gt;=100, "&gt;100"
)</f>
        <v>20-50</v>
      </c>
      <c r="AI5958">
        <f t="shared" si="187"/>
        <v>0</v>
      </c>
      <c r="AJ5958" t="str" cm="1">
        <f t="array" ref="AJ5958">_xlfn.IFS(
C5958&lt;=20, "&lt;20",
AND(C5958&gt;=20, C5958&lt;35), "20-35",
AND(C5958&gt;=35, C5958&lt;50), "35-50",
C5958&gt;=50, "50-100"
)</f>
        <v>35-50</v>
      </c>
      <c r="AK5958" t="str" cm="1">
        <f t="array" ref="AK5958">_xlfn.IFS(
G5958&lt;6, "&lt;6",
AND(G5958&gt;=6, G5958&lt;12), "6-12",
AND(G5958&gt;=12, G5958&lt;18), "12-18",  AND(G5958&gt;=18, G5958&lt;24), "18-24", G5958&gt;=24, "24-36")</f>
        <v>12-18</v>
      </c>
    </row>
    <row r="5959" spans="1:37" x14ac:dyDescent="0.3">
      <c r="A5959" t="s">
        <v>6059</v>
      </c>
      <c r="B5959" t="s">
        <v>44</v>
      </c>
      <c r="C5959">
        <v>61</v>
      </c>
      <c r="D5959" t="s">
        <v>34</v>
      </c>
      <c r="E5959" t="s">
        <v>61</v>
      </c>
      <c r="F5959">
        <v>10</v>
      </c>
      <c r="G5959">
        <v>7</v>
      </c>
      <c r="H5959" t="s">
        <v>36</v>
      </c>
      <c r="I5959" t="s">
        <v>37</v>
      </c>
      <c r="J5959" t="s">
        <v>34</v>
      </c>
      <c r="K5959" t="s">
        <v>37</v>
      </c>
      <c r="L5959" t="s">
        <v>72</v>
      </c>
      <c r="M5959" t="s">
        <v>37</v>
      </c>
      <c r="N5959" t="s">
        <v>37</v>
      </c>
      <c r="O5959" t="s">
        <v>37</v>
      </c>
      <c r="P5959" t="s">
        <v>37</v>
      </c>
      <c r="Q5959" t="s">
        <v>37</v>
      </c>
      <c r="R5959" t="s">
        <v>34</v>
      </c>
      <c r="S5959" t="s">
        <v>34</v>
      </c>
      <c r="T5959" t="s">
        <v>37</v>
      </c>
      <c r="U5959" t="s">
        <v>39</v>
      </c>
      <c r="V5959" t="s">
        <v>34</v>
      </c>
      <c r="W5959" t="s">
        <v>51</v>
      </c>
      <c r="X5959">
        <v>74.05</v>
      </c>
      <c r="Y5959">
        <v>2802.3</v>
      </c>
      <c r="Z5959">
        <v>0</v>
      </c>
      <c r="AA5959">
        <v>0</v>
      </c>
      <c r="AB5959">
        <v>1195.0999999999999</v>
      </c>
      <c r="AC5959">
        <v>3997.4</v>
      </c>
      <c r="AD5959" t="s">
        <v>41</v>
      </c>
      <c r="AE5959" t="s">
        <v>42</v>
      </c>
      <c r="AF5959" t="s">
        <v>42</v>
      </c>
      <c r="AG5959">
        <f t="shared" si="186"/>
        <v>0</v>
      </c>
      <c r="AH5959" t="str" cm="1">
        <f t="array" ref="AH5959">_xlfn.IFS(
X5959&lt;=20, "&lt;20",
AND(X5959&gt;=20, X5959&lt;50), "20-50",
AND(X5959&gt;=50, X5959&lt;100), "50-100",
X5959&gt;=100, "&gt;100"
)</f>
        <v>50-100</v>
      </c>
      <c r="AI5959">
        <f t="shared" si="187"/>
        <v>0</v>
      </c>
      <c r="AJ5959" t="str" cm="1">
        <f t="array" ref="AJ5959">_xlfn.IFS(
C5959&lt;=20, "&lt;20",
AND(C5959&gt;=20, C5959&lt;35), "20-35",
AND(C5959&gt;=35, C5959&lt;50), "35-50",
C5959&gt;=50, "50-100"
)</f>
        <v>50-100</v>
      </c>
      <c r="AK5959" t="str" cm="1">
        <f t="array" ref="AK5959">_xlfn.IFS(
G5959&lt;6, "&lt;6",
AND(G5959&gt;=6, G5959&lt;12), "6-12",
AND(G5959&gt;=12, G5959&lt;18), "12-18",  AND(G5959&gt;=18, G5959&lt;24), "18-24", G5959&gt;=24, "24-36")</f>
        <v>6-12</v>
      </c>
    </row>
    <row r="5960" spans="1:37" x14ac:dyDescent="0.3">
      <c r="A5960" t="s">
        <v>6060</v>
      </c>
      <c r="B5960" t="s">
        <v>44</v>
      </c>
      <c r="C5960">
        <v>58</v>
      </c>
      <c r="D5960" t="s">
        <v>34</v>
      </c>
      <c r="E5960" t="s">
        <v>74</v>
      </c>
      <c r="F5960">
        <v>11</v>
      </c>
      <c r="G5960">
        <v>13</v>
      </c>
      <c r="H5960" t="s">
        <v>36</v>
      </c>
      <c r="I5960" t="s">
        <v>37</v>
      </c>
      <c r="J5960" t="s">
        <v>37</v>
      </c>
      <c r="K5960" t="s">
        <v>37</v>
      </c>
      <c r="L5960" t="s">
        <v>50</v>
      </c>
      <c r="M5960" t="s">
        <v>34</v>
      </c>
      <c r="N5960" t="s">
        <v>34</v>
      </c>
      <c r="O5960" t="s">
        <v>34</v>
      </c>
      <c r="P5960" t="s">
        <v>34</v>
      </c>
      <c r="Q5960" t="s">
        <v>37</v>
      </c>
      <c r="R5960" t="s">
        <v>37</v>
      </c>
      <c r="S5960" t="s">
        <v>37</v>
      </c>
      <c r="T5960" t="s">
        <v>37</v>
      </c>
      <c r="U5960" t="s">
        <v>46</v>
      </c>
      <c r="V5960" t="s">
        <v>37</v>
      </c>
      <c r="W5960" t="s">
        <v>51</v>
      </c>
      <c r="X5960">
        <v>95.6</v>
      </c>
      <c r="Y5960">
        <v>4783.5</v>
      </c>
      <c r="Z5960">
        <v>0</v>
      </c>
      <c r="AA5960">
        <v>0</v>
      </c>
      <c r="AB5960">
        <v>2431.87</v>
      </c>
      <c r="AC5960">
        <v>7215.37</v>
      </c>
      <c r="AD5960" t="s">
        <v>52</v>
      </c>
      <c r="AE5960" t="s">
        <v>53</v>
      </c>
      <c r="AF5960" t="s">
        <v>155</v>
      </c>
      <c r="AG5960">
        <f t="shared" si="186"/>
        <v>1</v>
      </c>
      <c r="AH5960" t="str" cm="1">
        <f t="array" ref="AH5960">_xlfn.IFS(
X5960&lt;=20, "&lt;20",
AND(X5960&gt;=20, X5960&lt;50), "20-50",
AND(X5960&gt;=50, X5960&lt;100), "50-100",
X5960&gt;=100, "&gt;100"
)</f>
        <v>50-100</v>
      </c>
      <c r="AI5960">
        <f t="shared" si="187"/>
        <v>0</v>
      </c>
      <c r="AJ5960" t="str" cm="1">
        <f t="array" ref="AJ5960">_xlfn.IFS(
C5960&lt;=20, "&lt;20",
AND(C5960&gt;=20, C5960&lt;35), "20-35",
AND(C5960&gt;=35, C5960&lt;50), "35-50",
C5960&gt;=50, "50-100"
)</f>
        <v>50-100</v>
      </c>
      <c r="AK5960" t="str" cm="1">
        <f t="array" ref="AK5960">_xlfn.IFS(
G5960&lt;6, "&lt;6",
AND(G5960&gt;=6, G5960&lt;12), "6-12",
AND(G5960&gt;=12, G5960&lt;18), "12-18",  AND(G5960&gt;=18, G5960&lt;24), "18-24", G5960&gt;=24, "24-36")</f>
        <v>12-18</v>
      </c>
    </row>
    <row r="5961" spans="1:37" x14ac:dyDescent="0.3">
      <c r="A5961" t="s">
        <v>6061</v>
      </c>
      <c r="B5961" t="s">
        <v>44</v>
      </c>
      <c r="C5961">
        <v>53</v>
      </c>
      <c r="D5961" t="s">
        <v>34</v>
      </c>
      <c r="E5961" t="s">
        <v>74</v>
      </c>
      <c r="F5961">
        <v>11</v>
      </c>
      <c r="G5961">
        <v>27</v>
      </c>
      <c r="H5961" t="s">
        <v>36</v>
      </c>
      <c r="I5961" t="s">
        <v>37</v>
      </c>
      <c r="J5961" t="s">
        <v>34</v>
      </c>
      <c r="K5961" t="s">
        <v>34</v>
      </c>
      <c r="L5961" t="s">
        <v>34</v>
      </c>
      <c r="M5961" t="s">
        <v>34</v>
      </c>
      <c r="N5961" t="s">
        <v>34</v>
      </c>
      <c r="O5961" t="s">
        <v>34</v>
      </c>
      <c r="P5961" t="s">
        <v>34</v>
      </c>
      <c r="Q5961" t="s">
        <v>34</v>
      </c>
      <c r="R5961" t="s">
        <v>34</v>
      </c>
      <c r="S5961" t="s">
        <v>34</v>
      </c>
      <c r="T5961" t="s">
        <v>34</v>
      </c>
      <c r="U5961" t="s">
        <v>39</v>
      </c>
      <c r="V5961" t="s">
        <v>34</v>
      </c>
      <c r="W5961" t="s">
        <v>40</v>
      </c>
      <c r="X5961">
        <v>20.3</v>
      </c>
      <c r="Y5961">
        <v>31.9</v>
      </c>
      <c r="Z5961">
        <v>0</v>
      </c>
      <c r="AA5961">
        <v>0</v>
      </c>
      <c r="AB5961">
        <v>70.84</v>
      </c>
      <c r="AC5961">
        <v>102.74</v>
      </c>
      <c r="AD5961" t="s">
        <v>85</v>
      </c>
      <c r="AE5961" t="s">
        <v>42</v>
      </c>
      <c r="AF5961" t="s">
        <v>42</v>
      </c>
      <c r="AG5961">
        <f t="shared" si="186"/>
        <v>0</v>
      </c>
      <c r="AH5961" t="str" cm="1">
        <f t="array" ref="AH5961">_xlfn.IFS(
X5961&lt;=20, "&lt;20",
AND(X5961&gt;=20, X5961&lt;50), "20-50",
AND(X5961&gt;=50, X5961&lt;100), "50-100",
X5961&gt;=100, "&gt;100"
)</f>
        <v>20-50</v>
      </c>
      <c r="AI5961">
        <f t="shared" si="187"/>
        <v>1</v>
      </c>
      <c r="AJ5961" t="str" cm="1">
        <f t="array" ref="AJ5961">_xlfn.IFS(
C5961&lt;=20, "&lt;20",
AND(C5961&gt;=20, C5961&lt;35), "20-35",
AND(C5961&gt;=35, C5961&lt;50), "35-50",
C5961&gt;=50, "50-100"
)</f>
        <v>50-100</v>
      </c>
      <c r="AK5961" t="str" cm="1">
        <f t="array" ref="AK5961">_xlfn.IFS(
G5961&lt;6, "&lt;6",
AND(G5961&gt;=6, G5961&lt;12), "6-12",
AND(G5961&gt;=12, G5961&lt;18), "12-18",  AND(G5961&gt;=18, G5961&lt;24), "18-24", G5961&gt;=24, "24-36")</f>
        <v>24-36</v>
      </c>
    </row>
    <row r="5962" spans="1:37" x14ac:dyDescent="0.3">
      <c r="A5962" t="s">
        <v>6062</v>
      </c>
      <c r="B5962" t="s">
        <v>33</v>
      </c>
      <c r="C5962">
        <v>56</v>
      </c>
      <c r="D5962" t="s">
        <v>34</v>
      </c>
      <c r="E5962" t="s">
        <v>56</v>
      </c>
      <c r="F5962">
        <v>13</v>
      </c>
      <c r="G5962">
        <v>6</v>
      </c>
      <c r="H5962" t="s">
        <v>57</v>
      </c>
      <c r="I5962" t="s">
        <v>37</v>
      </c>
      <c r="J5962" t="s">
        <v>37</v>
      </c>
      <c r="K5962" t="s">
        <v>34</v>
      </c>
      <c r="L5962" t="s">
        <v>34</v>
      </c>
      <c r="M5962" t="s">
        <v>34</v>
      </c>
      <c r="N5962" t="s">
        <v>34</v>
      </c>
      <c r="O5962" t="s">
        <v>34</v>
      </c>
      <c r="P5962" t="s">
        <v>34</v>
      </c>
      <c r="Q5962" t="s">
        <v>34</v>
      </c>
      <c r="R5962" t="s">
        <v>34</v>
      </c>
      <c r="S5962" t="s">
        <v>34</v>
      </c>
      <c r="T5962" t="s">
        <v>34</v>
      </c>
      <c r="U5962" t="s">
        <v>67</v>
      </c>
      <c r="V5962" t="s">
        <v>37</v>
      </c>
      <c r="W5962" t="s">
        <v>51</v>
      </c>
      <c r="X5962">
        <v>25.4</v>
      </c>
      <c r="Y5962">
        <v>313</v>
      </c>
      <c r="Z5962">
        <v>0</v>
      </c>
      <c r="AA5962">
        <v>0</v>
      </c>
      <c r="AB5962">
        <v>529.44000000000005</v>
      </c>
      <c r="AC5962">
        <v>842.44</v>
      </c>
      <c r="AD5962" t="s">
        <v>41</v>
      </c>
      <c r="AE5962" t="s">
        <v>42</v>
      </c>
      <c r="AF5962" t="s">
        <v>42</v>
      </c>
      <c r="AG5962">
        <f t="shared" si="186"/>
        <v>0</v>
      </c>
      <c r="AH5962" t="str" cm="1">
        <f t="array" ref="AH5962">_xlfn.IFS(
X5962&lt;=20, "&lt;20",
AND(X5962&gt;=20, X5962&lt;50), "20-50",
AND(X5962&gt;=50, X5962&lt;100), "50-100",
X5962&gt;=100, "&gt;100"
)</f>
        <v>20-50</v>
      </c>
      <c r="AI5962">
        <f t="shared" si="187"/>
        <v>0</v>
      </c>
      <c r="AJ5962" t="str" cm="1">
        <f t="array" ref="AJ5962">_xlfn.IFS(
C5962&lt;=20, "&lt;20",
AND(C5962&gt;=20, C5962&lt;35), "20-35",
AND(C5962&gt;=35, C5962&lt;50), "35-50",
C5962&gt;=50, "50-100"
)</f>
        <v>50-100</v>
      </c>
      <c r="AK5962" t="str" cm="1">
        <f t="array" ref="AK5962">_xlfn.IFS(
G5962&lt;6, "&lt;6",
AND(G5962&gt;=6, G5962&lt;12), "6-12",
AND(G5962&gt;=12, G5962&lt;18), "12-18",  AND(G5962&gt;=18, G5962&lt;24), "18-24", G5962&gt;=24, "24-36")</f>
        <v>6-12</v>
      </c>
    </row>
    <row r="5963" spans="1:37" x14ac:dyDescent="0.3">
      <c r="A5963" t="s">
        <v>6063</v>
      </c>
      <c r="B5963" t="s">
        <v>44</v>
      </c>
      <c r="C5963">
        <v>35</v>
      </c>
      <c r="D5963" t="s">
        <v>37</v>
      </c>
      <c r="E5963" t="s">
        <v>64</v>
      </c>
      <c r="F5963">
        <v>4</v>
      </c>
      <c r="G5963">
        <v>19</v>
      </c>
      <c r="H5963" t="s">
        <v>36</v>
      </c>
      <c r="I5963" t="s">
        <v>37</v>
      </c>
      <c r="J5963" t="s">
        <v>37</v>
      </c>
      <c r="K5963" t="s">
        <v>37</v>
      </c>
      <c r="L5963" t="s">
        <v>72</v>
      </c>
      <c r="M5963" t="s">
        <v>34</v>
      </c>
      <c r="N5963" t="s">
        <v>34</v>
      </c>
      <c r="O5963" t="s">
        <v>34</v>
      </c>
      <c r="P5963" t="s">
        <v>34</v>
      </c>
      <c r="Q5963" t="s">
        <v>34</v>
      </c>
      <c r="R5963" t="s">
        <v>34</v>
      </c>
      <c r="S5963" t="s">
        <v>34</v>
      </c>
      <c r="T5963" t="s">
        <v>37</v>
      </c>
      <c r="U5963" t="s">
        <v>46</v>
      </c>
      <c r="V5963" t="s">
        <v>37</v>
      </c>
      <c r="W5963" t="s">
        <v>51</v>
      </c>
      <c r="X5963">
        <v>49.1</v>
      </c>
      <c r="Y5963">
        <v>679.55</v>
      </c>
      <c r="Z5963">
        <v>0</v>
      </c>
      <c r="AA5963">
        <v>0</v>
      </c>
      <c r="AB5963">
        <v>145.65</v>
      </c>
      <c r="AC5963">
        <v>825.2</v>
      </c>
      <c r="AD5963" t="s">
        <v>52</v>
      </c>
      <c r="AE5963" t="s">
        <v>53</v>
      </c>
      <c r="AF5963" t="s">
        <v>54</v>
      </c>
      <c r="AG5963">
        <f t="shared" si="186"/>
        <v>1</v>
      </c>
      <c r="AH5963" t="str" cm="1">
        <f t="array" ref="AH5963">_xlfn.IFS(
X5963&lt;=20, "&lt;20",
AND(X5963&gt;=20, X5963&lt;50), "20-50",
AND(X5963&gt;=50, X5963&lt;100), "50-100",
X5963&gt;=100, "&gt;100"
)</f>
        <v>20-50</v>
      </c>
      <c r="AI5963">
        <f t="shared" si="187"/>
        <v>0</v>
      </c>
      <c r="AJ5963" t="str" cm="1">
        <f t="array" ref="AJ5963">_xlfn.IFS(
C5963&lt;=20, "&lt;20",
AND(C5963&gt;=20, C5963&lt;35), "20-35",
AND(C5963&gt;=35, C5963&lt;50), "35-50",
C5963&gt;=50, "50-100"
)</f>
        <v>35-50</v>
      </c>
      <c r="AK5963" t="str" cm="1">
        <f t="array" ref="AK5963">_xlfn.IFS(
G5963&lt;6, "&lt;6",
AND(G5963&gt;=6, G5963&lt;12), "6-12",
AND(G5963&gt;=12, G5963&lt;18), "12-18",  AND(G5963&gt;=18, G5963&lt;24), "18-24", G5963&gt;=24, "24-36")</f>
        <v>18-24</v>
      </c>
    </row>
    <row r="5964" spans="1:37" x14ac:dyDescent="0.3">
      <c r="A5964" t="s">
        <v>6064</v>
      </c>
      <c r="B5964" t="s">
        <v>33</v>
      </c>
      <c r="C5964">
        <v>28</v>
      </c>
      <c r="D5964" t="s">
        <v>34</v>
      </c>
      <c r="E5964" t="s">
        <v>45</v>
      </c>
      <c r="F5964">
        <v>12</v>
      </c>
      <c r="G5964">
        <v>22</v>
      </c>
      <c r="H5964" t="s">
        <v>36</v>
      </c>
      <c r="I5964" t="s">
        <v>37</v>
      </c>
      <c r="J5964" t="s">
        <v>34</v>
      </c>
      <c r="K5964" t="s">
        <v>37</v>
      </c>
      <c r="L5964" t="s">
        <v>50</v>
      </c>
      <c r="M5964" t="s">
        <v>34</v>
      </c>
      <c r="N5964" t="s">
        <v>34</v>
      </c>
      <c r="O5964" t="s">
        <v>37</v>
      </c>
      <c r="P5964" t="s">
        <v>34</v>
      </c>
      <c r="Q5964" t="s">
        <v>34</v>
      </c>
      <c r="R5964" t="s">
        <v>34</v>
      </c>
      <c r="S5964" t="s">
        <v>34</v>
      </c>
      <c r="T5964" t="s">
        <v>34</v>
      </c>
      <c r="U5964" t="s">
        <v>46</v>
      </c>
      <c r="V5964" t="s">
        <v>37</v>
      </c>
      <c r="W5964" t="s">
        <v>40</v>
      </c>
      <c r="X5964">
        <v>73.599999999999994</v>
      </c>
      <c r="Y5964">
        <v>232.5</v>
      </c>
      <c r="Z5964">
        <v>0</v>
      </c>
      <c r="AA5964">
        <v>10</v>
      </c>
      <c r="AB5964">
        <v>82.02</v>
      </c>
      <c r="AC5964">
        <v>324.52</v>
      </c>
      <c r="AD5964" t="s">
        <v>85</v>
      </c>
      <c r="AE5964" t="s">
        <v>42</v>
      </c>
      <c r="AF5964" t="s">
        <v>42</v>
      </c>
      <c r="AG5964">
        <f t="shared" si="186"/>
        <v>0</v>
      </c>
      <c r="AH5964" t="str" cm="1">
        <f t="array" ref="AH5964">_xlfn.IFS(
X5964&lt;=20, "&lt;20",
AND(X5964&gt;=20, X5964&lt;50), "20-50",
AND(X5964&gt;=50, X5964&lt;100), "50-100",
X5964&gt;=100, "&gt;100"
)</f>
        <v>50-100</v>
      </c>
      <c r="AI5964">
        <f t="shared" si="187"/>
        <v>1</v>
      </c>
      <c r="AJ5964" t="str" cm="1">
        <f t="array" ref="AJ5964">_xlfn.IFS(
C5964&lt;=20, "&lt;20",
AND(C5964&gt;=20, C5964&lt;35), "20-35",
AND(C5964&gt;=35, C5964&lt;50), "35-50",
C5964&gt;=50, "50-100"
)</f>
        <v>20-35</v>
      </c>
      <c r="AK5964" t="str" cm="1">
        <f t="array" ref="AK5964">_xlfn.IFS(
G5964&lt;6, "&lt;6",
AND(G5964&gt;=6, G5964&lt;12), "6-12",
AND(G5964&gt;=12, G5964&lt;18), "12-18",  AND(G5964&gt;=18, G5964&lt;24), "18-24", G5964&gt;=24, "24-36")</f>
        <v>18-24</v>
      </c>
    </row>
    <row r="5965" spans="1:37" x14ac:dyDescent="0.3">
      <c r="A5965" t="s">
        <v>6065</v>
      </c>
      <c r="B5965" t="s">
        <v>44</v>
      </c>
      <c r="C5965">
        <v>69</v>
      </c>
      <c r="D5965" t="s">
        <v>34</v>
      </c>
      <c r="E5965" t="s">
        <v>158</v>
      </c>
      <c r="F5965">
        <v>8</v>
      </c>
      <c r="G5965">
        <v>7</v>
      </c>
      <c r="H5965" t="s">
        <v>36</v>
      </c>
      <c r="I5965" t="s">
        <v>37</v>
      </c>
      <c r="J5965" t="s">
        <v>34</v>
      </c>
      <c r="K5965" t="s">
        <v>37</v>
      </c>
      <c r="L5965" t="s">
        <v>72</v>
      </c>
      <c r="M5965" t="s">
        <v>37</v>
      </c>
      <c r="N5965" t="s">
        <v>37</v>
      </c>
      <c r="O5965" t="s">
        <v>37</v>
      </c>
      <c r="P5965" t="s">
        <v>37</v>
      </c>
      <c r="Q5965" t="s">
        <v>34</v>
      </c>
      <c r="R5965" t="s">
        <v>34</v>
      </c>
      <c r="S5965" t="s">
        <v>34</v>
      </c>
      <c r="T5965" t="s">
        <v>37</v>
      </c>
      <c r="U5965" t="s">
        <v>67</v>
      </c>
      <c r="V5965" t="s">
        <v>34</v>
      </c>
      <c r="W5965" t="s">
        <v>40</v>
      </c>
      <c r="X5965">
        <v>-10</v>
      </c>
      <c r="Y5965">
        <v>4492.8999999999996</v>
      </c>
      <c r="Z5965">
        <v>0</v>
      </c>
      <c r="AA5965">
        <v>0</v>
      </c>
      <c r="AB5965">
        <v>334.41</v>
      </c>
      <c r="AC5965">
        <v>4827.3100000000004</v>
      </c>
      <c r="AD5965" t="s">
        <v>41</v>
      </c>
      <c r="AE5965" t="s">
        <v>42</v>
      </c>
      <c r="AF5965" t="s">
        <v>42</v>
      </c>
      <c r="AG5965">
        <f t="shared" si="186"/>
        <v>0</v>
      </c>
      <c r="AH5965" t="str" cm="1">
        <f t="array" ref="AH5965">_xlfn.IFS(
X5965&lt;=20, "&lt;20",
AND(X5965&gt;=20, X5965&lt;50), "20-50",
AND(X5965&gt;=50, X5965&lt;100), "50-100",
X5965&gt;=100, "&gt;100"
)</f>
        <v>&lt;20</v>
      </c>
      <c r="AI5965">
        <f t="shared" si="187"/>
        <v>0</v>
      </c>
      <c r="AJ5965" t="str" cm="1">
        <f t="array" ref="AJ5965">_xlfn.IFS(
C5965&lt;=20, "&lt;20",
AND(C5965&gt;=20, C5965&lt;35), "20-35",
AND(C5965&gt;=35, C5965&lt;50), "35-50",
C5965&gt;=50, "50-100"
)</f>
        <v>50-100</v>
      </c>
      <c r="AK5965" t="str" cm="1">
        <f t="array" ref="AK5965">_xlfn.IFS(
G5965&lt;6, "&lt;6",
AND(G5965&gt;=6, G5965&lt;12), "6-12",
AND(G5965&gt;=12, G5965&lt;18), "12-18",  AND(G5965&gt;=18, G5965&lt;24), "18-24", G5965&gt;=24, "24-36")</f>
        <v>6-12</v>
      </c>
    </row>
    <row r="5966" spans="1:37" x14ac:dyDescent="0.3">
      <c r="A5966" t="s">
        <v>6066</v>
      </c>
      <c r="B5966" t="s">
        <v>33</v>
      </c>
      <c r="C5966">
        <v>32</v>
      </c>
      <c r="D5966" t="s">
        <v>37</v>
      </c>
      <c r="E5966" t="s">
        <v>61</v>
      </c>
      <c r="F5966">
        <v>12</v>
      </c>
      <c r="G5966">
        <v>7</v>
      </c>
      <c r="H5966" t="s">
        <v>36</v>
      </c>
      <c r="I5966" t="s">
        <v>37</v>
      </c>
      <c r="J5966" t="s">
        <v>34</v>
      </c>
      <c r="K5966" t="s">
        <v>34</v>
      </c>
      <c r="L5966" t="s">
        <v>34</v>
      </c>
      <c r="M5966" t="s">
        <v>34</v>
      </c>
      <c r="N5966" t="s">
        <v>34</v>
      </c>
      <c r="O5966" t="s">
        <v>34</v>
      </c>
      <c r="P5966" t="s">
        <v>34</v>
      </c>
      <c r="Q5966" t="s">
        <v>34</v>
      </c>
      <c r="R5966" t="s">
        <v>34</v>
      </c>
      <c r="S5966" t="s">
        <v>34</v>
      </c>
      <c r="T5966" t="s">
        <v>34</v>
      </c>
      <c r="U5966" t="s">
        <v>46</v>
      </c>
      <c r="V5966" t="s">
        <v>34</v>
      </c>
      <c r="W5966" t="s">
        <v>51</v>
      </c>
      <c r="X5966">
        <v>20.7</v>
      </c>
      <c r="Y5966">
        <v>20.7</v>
      </c>
      <c r="Z5966">
        <v>0</v>
      </c>
      <c r="AA5966">
        <v>0</v>
      </c>
      <c r="AB5966">
        <v>45.86</v>
      </c>
      <c r="AC5966">
        <v>66.56</v>
      </c>
      <c r="AD5966" t="s">
        <v>85</v>
      </c>
      <c r="AE5966" t="s">
        <v>42</v>
      </c>
      <c r="AF5966" t="s">
        <v>42</v>
      </c>
      <c r="AG5966">
        <f t="shared" si="186"/>
        <v>0</v>
      </c>
      <c r="AH5966" t="str" cm="1">
        <f t="array" ref="AH5966">_xlfn.IFS(
X5966&lt;=20, "&lt;20",
AND(X5966&gt;=20, X5966&lt;50), "20-50",
AND(X5966&gt;=50, X5966&lt;100), "50-100",
X5966&gt;=100, "&gt;100"
)</f>
        <v>20-50</v>
      </c>
      <c r="AI5966">
        <f t="shared" si="187"/>
        <v>1</v>
      </c>
      <c r="AJ5966" t="str" cm="1">
        <f t="array" ref="AJ5966">_xlfn.IFS(
C5966&lt;=20, "&lt;20",
AND(C5966&gt;=20, C5966&lt;35), "20-35",
AND(C5966&gt;=35, C5966&lt;50), "35-50",
C5966&gt;=50, "50-100"
)</f>
        <v>20-35</v>
      </c>
      <c r="AK5966" t="str" cm="1">
        <f t="array" ref="AK5966">_xlfn.IFS(
G5966&lt;6, "&lt;6",
AND(G5966&gt;=6, G5966&lt;12), "6-12",
AND(G5966&gt;=12, G5966&lt;18), "12-18",  AND(G5966&gt;=18, G5966&lt;24), "18-24", G5966&gt;=24, "24-36")</f>
        <v>6-12</v>
      </c>
    </row>
    <row r="5967" spans="1:37" x14ac:dyDescent="0.3">
      <c r="A5967" t="s">
        <v>6067</v>
      </c>
      <c r="B5967" t="s">
        <v>44</v>
      </c>
      <c r="C5967">
        <v>78</v>
      </c>
      <c r="D5967" t="s">
        <v>34</v>
      </c>
      <c r="E5967" t="s">
        <v>76</v>
      </c>
      <c r="F5967">
        <v>4</v>
      </c>
      <c r="G5967">
        <v>10</v>
      </c>
      <c r="H5967" t="s">
        <v>36</v>
      </c>
      <c r="I5967" t="s">
        <v>37</v>
      </c>
      <c r="J5967" t="s">
        <v>37</v>
      </c>
      <c r="K5967" t="s">
        <v>37</v>
      </c>
      <c r="L5967" t="s">
        <v>50</v>
      </c>
      <c r="M5967" t="s">
        <v>34</v>
      </c>
      <c r="N5967" t="s">
        <v>37</v>
      </c>
      <c r="O5967" t="s">
        <v>37</v>
      </c>
      <c r="P5967" t="s">
        <v>34</v>
      </c>
      <c r="Q5967" t="s">
        <v>34</v>
      </c>
      <c r="R5967" t="s">
        <v>37</v>
      </c>
      <c r="S5967" t="s">
        <v>34</v>
      </c>
      <c r="T5967" t="s">
        <v>37</v>
      </c>
      <c r="U5967" t="s">
        <v>46</v>
      </c>
      <c r="V5967" t="s">
        <v>37</v>
      </c>
      <c r="W5967" t="s">
        <v>51</v>
      </c>
      <c r="X5967">
        <v>94.25</v>
      </c>
      <c r="Y5967">
        <v>3217.55</v>
      </c>
      <c r="Z5967">
        <v>0</v>
      </c>
      <c r="AA5967">
        <v>0</v>
      </c>
      <c r="AB5967">
        <v>97.92</v>
      </c>
      <c r="AC5967">
        <v>3315.47</v>
      </c>
      <c r="AD5967" t="s">
        <v>52</v>
      </c>
      <c r="AE5967" t="s">
        <v>53</v>
      </c>
      <c r="AF5967" t="s">
        <v>54</v>
      </c>
      <c r="AG5967">
        <f t="shared" si="186"/>
        <v>1</v>
      </c>
      <c r="AH5967" t="str" cm="1">
        <f t="array" ref="AH5967">_xlfn.IFS(
X5967&lt;=20, "&lt;20",
AND(X5967&gt;=20, X5967&lt;50), "20-50",
AND(X5967&gt;=50, X5967&lt;100), "50-100",
X5967&gt;=100, "&gt;100"
)</f>
        <v>50-100</v>
      </c>
      <c r="AI5967">
        <f t="shared" si="187"/>
        <v>0</v>
      </c>
      <c r="AJ5967" t="str" cm="1">
        <f t="array" ref="AJ5967">_xlfn.IFS(
C5967&lt;=20, "&lt;20",
AND(C5967&gt;=20, C5967&lt;35), "20-35",
AND(C5967&gt;=35, C5967&lt;50), "35-50",
C5967&gt;=50, "50-100"
)</f>
        <v>50-100</v>
      </c>
      <c r="AK5967" t="str" cm="1">
        <f t="array" ref="AK5967">_xlfn.IFS(
G5967&lt;6, "&lt;6",
AND(G5967&gt;=6, G5967&lt;12), "6-12",
AND(G5967&gt;=12, G5967&lt;18), "12-18",  AND(G5967&gt;=18, G5967&lt;24), "18-24", G5967&gt;=24, "24-36")</f>
        <v>6-12</v>
      </c>
    </row>
    <row r="5968" spans="1:37" x14ac:dyDescent="0.3">
      <c r="A5968" t="s">
        <v>6068</v>
      </c>
      <c r="B5968" t="s">
        <v>33</v>
      </c>
      <c r="C5968">
        <v>52</v>
      </c>
      <c r="D5968" t="s">
        <v>37</v>
      </c>
      <c r="E5968" t="s">
        <v>103</v>
      </c>
      <c r="F5968">
        <v>5</v>
      </c>
      <c r="G5968">
        <v>12</v>
      </c>
      <c r="H5968" t="s">
        <v>36</v>
      </c>
      <c r="I5968" t="s">
        <v>37</v>
      </c>
      <c r="J5968" t="s">
        <v>37</v>
      </c>
      <c r="K5968" t="s">
        <v>37</v>
      </c>
      <c r="L5968" t="s">
        <v>50</v>
      </c>
      <c r="M5968" t="s">
        <v>34</v>
      </c>
      <c r="N5968" t="s">
        <v>37</v>
      </c>
      <c r="O5968" t="s">
        <v>34</v>
      </c>
      <c r="P5968" t="s">
        <v>34</v>
      </c>
      <c r="Q5968" t="s">
        <v>34</v>
      </c>
      <c r="R5968" t="s">
        <v>37</v>
      </c>
      <c r="S5968" t="s">
        <v>37</v>
      </c>
      <c r="T5968" t="s">
        <v>37</v>
      </c>
      <c r="U5968" t="s">
        <v>46</v>
      </c>
      <c r="V5968" t="s">
        <v>37</v>
      </c>
      <c r="W5968" t="s">
        <v>51</v>
      </c>
      <c r="X5968">
        <v>90.75</v>
      </c>
      <c r="Y5968">
        <v>512.25</v>
      </c>
      <c r="Z5968">
        <v>0</v>
      </c>
      <c r="AA5968">
        <v>0</v>
      </c>
      <c r="AB5968">
        <v>140.1</v>
      </c>
      <c r="AC5968">
        <v>652.35</v>
      </c>
      <c r="AD5968" t="s">
        <v>41</v>
      </c>
      <c r="AE5968" t="s">
        <v>42</v>
      </c>
      <c r="AF5968" t="s">
        <v>42</v>
      </c>
      <c r="AG5968">
        <f t="shared" si="186"/>
        <v>0</v>
      </c>
      <c r="AH5968" t="str" cm="1">
        <f t="array" ref="AH5968">_xlfn.IFS(
X5968&lt;=20, "&lt;20",
AND(X5968&gt;=20, X5968&lt;50), "20-50",
AND(X5968&gt;=50, X5968&lt;100), "50-100",
X5968&gt;=100, "&gt;100"
)</f>
        <v>50-100</v>
      </c>
      <c r="AI5968">
        <f t="shared" si="187"/>
        <v>0</v>
      </c>
      <c r="AJ5968" t="str" cm="1">
        <f t="array" ref="AJ5968">_xlfn.IFS(
C5968&lt;=20, "&lt;20",
AND(C5968&gt;=20, C5968&lt;35), "20-35",
AND(C5968&gt;=35, C5968&lt;50), "35-50",
C5968&gt;=50, "50-100"
)</f>
        <v>50-100</v>
      </c>
      <c r="AK5968" t="str" cm="1">
        <f t="array" ref="AK5968">_xlfn.IFS(
G5968&lt;6, "&lt;6",
AND(G5968&gt;=6, G5968&lt;12), "6-12",
AND(G5968&gt;=12, G5968&lt;18), "12-18",  AND(G5968&gt;=18, G5968&lt;24), "18-24", G5968&gt;=24, "24-36")</f>
        <v>12-18</v>
      </c>
    </row>
    <row r="5969" spans="1:37" x14ac:dyDescent="0.3">
      <c r="A5969" t="s">
        <v>6069</v>
      </c>
      <c r="B5969" t="s">
        <v>44</v>
      </c>
      <c r="C5969">
        <v>79</v>
      </c>
      <c r="D5969" t="s">
        <v>34</v>
      </c>
      <c r="E5969" t="s">
        <v>90</v>
      </c>
      <c r="F5969">
        <v>6</v>
      </c>
      <c r="G5969">
        <v>4</v>
      </c>
      <c r="H5969" t="s">
        <v>70</v>
      </c>
      <c r="I5969" t="s">
        <v>37</v>
      </c>
      <c r="J5969" t="s">
        <v>37</v>
      </c>
      <c r="K5969" t="s">
        <v>37</v>
      </c>
      <c r="L5969" t="s">
        <v>38</v>
      </c>
      <c r="M5969" t="s">
        <v>34</v>
      </c>
      <c r="N5969" t="s">
        <v>37</v>
      </c>
      <c r="O5969" t="s">
        <v>37</v>
      </c>
      <c r="P5969" t="s">
        <v>34</v>
      </c>
      <c r="Q5969" t="s">
        <v>34</v>
      </c>
      <c r="R5969" t="s">
        <v>34</v>
      </c>
      <c r="S5969" t="s">
        <v>34</v>
      </c>
      <c r="T5969" t="s">
        <v>37</v>
      </c>
      <c r="U5969" t="s">
        <v>46</v>
      </c>
      <c r="V5969" t="s">
        <v>37</v>
      </c>
      <c r="W5969" t="s">
        <v>51</v>
      </c>
      <c r="X5969">
        <v>84.2</v>
      </c>
      <c r="Y5969">
        <v>4146.05</v>
      </c>
      <c r="Z5969">
        <v>0</v>
      </c>
      <c r="AA5969">
        <v>0</v>
      </c>
      <c r="AB5969">
        <v>2222.58</v>
      </c>
      <c r="AC5969">
        <v>6368.63</v>
      </c>
      <c r="AD5969" t="s">
        <v>52</v>
      </c>
      <c r="AE5969" t="s">
        <v>53</v>
      </c>
      <c r="AF5969" t="s">
        <v>162</v>
      </c>
      <c r="AG5969">
        <f t="shared" si="186"/>
        <v>1</v>
      </c>
      <c r="AH5969" t="str" cm="1">
        <f t="array" ref="AH5969">_xlfn.IFS(
X5969&lt;=20, "&lt;20",
AND(X5969&gt;=20, X5969&lt;50), "20-50",
AND(X5969&gt;=50, X5969&lt;100), "50-100",
X5969&gt;=100, "&gt;100"
)</f>
        <v>50-100</v>
      </c>
      <c r="AI5969">
        <f t="shared" si="187"/>
        <v>0</v>
      </c>
      <c r="AJ5969" t="str" cm="1">
        <f t="array" ref="AJ5969">_xlfn.IFS(
C5969&lt;=20, "&lt;20",
AND(C5969&gt;=20, C5969&lt;35), "20-35",
AND(C5969&gt;=35, C5969&lt;50), "35-50",
C5969&gt;=50, "50-100"
)</f>
        <v>50-100</v>
      </c>
      <c r="AK5969" t="str" cm="1">
        <f t="array" ref="AK5969">_xlfn.IFS(
G5969&lt;6, "&lt;6",
AND(G5969&gt;=6, G5969&lt;12), "6-12",
AND(G5969&gt;=12, G5969&lt;18), "12-18",  AND(G5969&gt;=18, G5969&lt;24), "18-24", G5969&gt;=24, "24-36")</f>
        <v>&lt;6</v>
      </c>
    </row>
    <row r="5970" spans="1:37" x14ac:dyDescent="0.3">
      <c r="A5970" t="s">
        <v>6070</v>
      </c>
      <c r="B5970" t="s">
        <v>44</v>
      </c>
      <c r="C5970">
        <v>78</v>
      </c>
      <c r="D5970" t="s">
        <v>37</v>
      </c>
      <c r="E5970" t="s">
        <v>64</v>
      </c>
      <c r="F5970">
        <v>2</v>
      </c>
      <c r="G5970">
        <v>14</v>
      </c>
      <c r="H5970" t="s">
        <v>36</v>
      </c>
      <c r="I5970" t="s">
        <v>37</v>
      </c>
      <c r="J5970" t="s">
        <v>37</v>
      </c>
      <c r="K5970" t="s">
        <v>37</v>
      </c>
      <c r="L5970" t="s">
        <v>72</v>
      </c>
      <c r="M5970" t="s">
        <v>34</v>
      </c>
      <c r="N5970" t="s">
        <v>34</v>
      </c>
      <c r="O5970" t="s">
        <v>34</v>
      </c>
      <c r="P5970" t="s">
        <v>37</v>
      </c>
      <c r="Q5970" t="s">
        <v>34</v>
      </c>
      <c r="R5970" t="s">
        <v>37</v>
      </c>
      <c r="S5970" t="s">
        <v>37</v>
      </c>
      <c r="T5970" t="s">
        <v>37</v>
      </c>
      <c r="U5970" t="s">
        <v>67</v>
      </c>
      <c r="V5970" t="s">
        <v>37</v>
      </c>
      <c r="W5970" t="s">
        <v>51</v>
      </c>
      <c r="X5970">
        <v>66.05</v>
      </c>
      <c r="Y5970">
        <v>1652.4</v>
      </c>
      <c r="Z5970">
        <v>47.73</v>
      </c>
      <c r="AA5970">
        <v>0</v>
      </c>
      <c r="AB5970">
        <v>314.33999999999997</v>
      </c>
      <c r="AC5970">
        <v>1919.01</v>
      </c>
      <c r="AD5970" t="s">
        <v>41</v>
      </c>
      <c r="AE5970" t="s">
        <v>42</v>
      </c>
      <c r="AF5970" t="s">
        <v>42</v>
      </c>
      <c r="AG5970">
        <f t="shared" si="186"/>
        <v>0</v>
      </c>
      <c r="AH5970" t="str" cm="1">
        <f t="array" ref="AH5970">_xlfn.IFS(
X5970&lt;=20, "&lt;20",
AND(X5970&gt;=20, X5970&lt;50), "20-50",
AND(X5970&gt;=50, X5970&lt;100), "50-100",
X5970&gt;=100, "&gt;100"
)</f>
        <v>50-100</v>
      </c>
      <c r="AI5970">
        <f t="shared" si="187"/>
        <v>0</v>
      </c>
      <c r="AJ5970" t="str" cm="1">
        <f t="array" ref="AJ5970">_xlfn.IFS(
C5970&lt;=20, "&lt;20",
AND(C5970&gt;=20, C5970&lt;35), "20-35",
AND(C5970&gt;=35, C5970&lt;50), "35-50",
C5970&gt;=50, "50-100"
)</f>
        <v>50-100</v>
      </c>
      <c r="AK5970" t="str" cm="1">
        <f t="array" ref="AK5970">_xlfn.IFS(
G5970&lt;6, "&lt;6",
AND(G5970&gt;=6, G5970&lt;12), "6-12",
AND(G5970&gt;=12, G5970&lt;18), "12-18",  AND(G5970&gt;=18, G5970&lt;24), "18-24", G5970&gt;=24, "24-36")</f>
        <v>12-18</v>
      </c>
    </row>
    <row r="5971" spans="1:37" x14ac:dyDescent="0.3">
      <c r="A5971" t="s">
        <v>6071</v>
      </c>
      <c r="B5971" t="s">
        <v>33</v>
      </c>
      <c r="C5971">
        <v>36</v>
      </c>
      <c r="D5971" t="s">
        <v>37</v>
      </c>
      <c r="E5971" t="s">
        <v>82</v>
      </c>
      <c r="F5971">
        <v>5</v>
      </c>
      <c r="G5971">
        <v>34</v>
      </c>
      <c r="H5971" t="s">
        <v>70</v>
      </c>
      <c r="I5971" t="s">
        <v>37</v>
      </c>
      <c r="J5971" t="s">
        <v>37</v>
      </c>
      <c r="K5971" t="s">
        <v>37</v>
      </c>
      <c r="L5971" t="s">
        <v>72</v>
      </c>
      <c r="M5971" t="s">
        <v>37</v>
      </c>
      <c r="N5971" t="s">
        <v>37</v>
      </c>
      <c r="O5971" t="s">
        <v>34</v>
      </c>
      <c r="P5971" t="s">
        <v>34</v>
      </c>
      <c r="Q5971" t="s">
        <v>34</v>
      </c>
      <c r="R5971" t="s">
        <v>34</v>
      </c>
      <c r="S5971" t="s">
        <v>34</v>
      </c>
      <c r="T5971" t="s">
        <v>37</v>
      </c>
      <c r="U5971" t="s">
        <v>46</v>
      </c>
      <c r="V5971" t="s">
        <v>37</v>
      </c>
      <c r="W5971" t="s">
        <v>40</v>
      </c>
      <c r="X5971">
        <v>59.75</v>
      </c>
      <c r="Y5971">
        <v>2934.3</v>
      </c>
      <c r="Z5971">
        <v>0</v>
      </c>
      <c r="AA5971">
        <v>0</v>
      </c>
      <c r="AB5971">
        <v>1757.63</v>
      </c>
      <c r="AC5971">
        <v>4691.93</v>
      </c>
      <c r="AD5971" t="s">
        <v>52</v>
      </c>
      <c r="AE5971" t="s">
        <v>94</v>
      </c>
      <c r="AF5971" t="s">
        <v>95</v>
      </c>
      <c r="AG5971">
        <f t="shared" si="186"/>
        <v>1</v>
      </c>
      <c r="AH5971" t="str" cm="1">
        <f t="array" ref="AH5971">_xlfn.IFS(
X5971&lt;=20, "&lt;20",
AND(X5971&gt;=20, X5971&lt;50), "20-50",
AND(X5971&gt;=50, X5971&lt;100), "50-100",
X5971&gt;=100, "&gt;100"
)</f>
        <v>50-100</v>
      </c>
      <c r="AI5971">
        <f t="shared" si="187"/>
        <v>0</v>
      </c>
      <c r="AJ5971" t="str" cm="1">
        <f t="array" ref="AJ5971">_xlfn.IFS(
C5971&lt;=20, "&lt;20",
AND(C5971&gt;=20, C5971&lt;35), "20-35",
AND(C5971&gt;=35, C5971&lt;50), "35-50",
C5971&gt;=50, "50-100"
)</f>
        <v>35-50</v>
      </c>
      <c r="AK5971" t="str" cm="1">
        <f t="array" ref="AK5971">_xlfn.IFS(
G5971&lt;6, "&lt;6",
AND(G5971&gt;=6, G5971&lt;12), "6-12",
AND(G5971&gt;=12, G5971&lt;18), "12-18",  AND(G5971&gt;=18, G5971&lt;24), "18-24", G5971&gt;=24, "24-36")</f>
        <v>24-36</v>
      </c>
    </row>
    <row r="5972" spans="1:37" x14ac:dyDescent="0.3">
      <c r="A5972" t="s">
        <v>6072</v>
      </c>
      <c r="B5972" t="s">
        <v>44</v>
      </c>
      <c r="C5972">
        <v>54</v>
      </c>
      <c r="D5972" t="s">
        <v>34</v>
      </c>
      <c r="E5972" t="s">
        <v>64</v>
      </c>
      <c r="F5972">
        <v>8</v>
      </c>
      <c r="G5972">
        <v>13</v>
      </c>
      <c r="H5972" t="s">
        <v>110</v>
      </c>
      <c r="I5972" t="s">
        <v>37</v>
      </c>
      <c r="J5972" t="s">
        <v>37</v>
      </c>
      <c r="K5972" t="s">
        <v>37</v>
      </c>
      <c r="L5972" t="s">
        <v>50</v>
      </c>
      <c r="M5972" t="s">
        <v>34</v>
      </c>
      <c r="N5972" t="s">
        <v>37</v>
      </c>
      <c r="O5972" t="s">
        <v>37</v>
      </c>
      <c r="P5972" t="s">
        <v>34</v>
      </c>
      <c r="Q5972" t="s">
        <v>37</v>
      </c>
      <c r="R5972" t="s">
        <v>37</v>
      </c>
      <c r="S5972" t="s">
        <v>37</v>
      </c>
      <c r="T5972" t="s">
        <v>37</v>
      </c>
      <c r="U5972" t="s">
        <v>46</v>
      </c>
      <c r="V5972" t="s">
        <v>37</v>
      </c>
      <c r="W5972" t="s">
        <v>51</v>
      </c>
      <c r="X5972">
        <v>104.65</v>
      </c>
      <c r="Y5972">
        <v>2542.4499999999998</v>
      </c>
      <c r="Z5972">
        <v>0</v>
      </c>
      <c r="AA5972">
        <v>0</v>
      </c>
      <c r="AB5972">
        <v>72</v>
      </c>
      <c r="AC5972">
        <v>2614.4499999999998</v>
      </c>
      <c r="AD5972" t="s">
        <v>52</v>
      </c>
      <c r="AE5972" t="s">
        <v>53</v>
      </c>
      <c r="AF5972" t="s">
        <v>91</v>
      </c>
      <c r="AG5972">
        <f t="shared" si="186"/>
        <v>1</v>
      </c>
      <c r="AH5972" t="str" cm="1">
        <f t="array" ref="AH5972">_xlfn.IFS(
X5972&lt;=20, "&lt;20",
AND(X5972&gt;=20, X5972&lt;50), "20-50",
AND(X5972&gt;=50, X5972&lt;100), "50-100",
X5972&gt;=100, "&gt;100"
)</f>
        <v>&gt;100</v>
      </c>
      <c r="AI5972">
        <f t="shared" si="187"/>
        <v>0</v>
      </c>
      <c r="AJ5972" t="str" cm="1">
        <f t="array" ref="AJ5972">_xlfn.IFS(
C5972&lt;=20, "&lt;20",
AND(C5972&gt;=20, C5972&lt;35), "20-35",
AND(C5972&gt;=35, C5972&lt;50), "35-50",
C5972&gt;=50, "50-100"
)</f>
        <v>50-100</v>
      </c>
      <c r="AK5972" t="str" cm="1">
        <f t="array" ref="AK5972">_xlfn.IFS(
G5972&lt;6, "&lt;6",
AND(G5972&gt;=6, G5972&lt;12), "6-12",
AND(G5972&gt;=12, G5972&lt;18), "12-18",  AND(G5972&gt;=18, G5972&lt;24), "18-24", G5972&gt;=24, "24-36")</f>
        <v>12-18</v>
      </c>
    </row>
    <row r="5973" spans="1:37" x14ac:dyDescent="0.3">
      <c r="A5973" t="s">
        <v>6073</v>
      </c>
      <c r="B5973" t="s">
        <v>44</v>
      </c>
      <c r="C5973">
        <v>59</v>
      </c>
      <c r="D5973" t="s">
        <v>37</v>
      </c>
      <c r="E5973" t="s">
        <v>61</v>
      </c>
      <c r="F5973">
        <v>15</v>
      </c>
      <c r="G5973">
        <v>35</v>
      </c>
      <c r="H5973" t="s">
        <v>36</v>
      </c>
      <c r="I5973" t="s">
        <v>34</v>
      </c>
      <c r="J5973" t="s">
        <v>34</v>
      </c>
      <c r="K5973" t="s">
        <v>37</v>
      </c>
      <c r="L5973" t="s">
        <v>38</v>
      </c>
      <c r="M5973" t="s">
        <v>37</v>
      </c>
      <c r="N5973" t="s">
        <v>37</v>
      </c>
      <c r="O5973" t="s">
        <v>34</v>
      </c>
      <c r="P5973" t="s">
        <v>37</v>
      </c>
      <c r="Q5973" t="s">
        <v>37</v>
      </c>
      <c r="R5973" t="s">
        <v>37</v>
      </c>
      <c r="S5973" t="s">
        <v>37</v>
      </c>
      <c r="T5973" t="s">
        <v>37</v>
      </c>
      <c r="U5973" t="s">
        <v>67</v>
      </c>
      <c r="V5973" t="s">
        <v>37</v>
      </c>
      <c r="W5973" t="s">
        <v>51</v>
      </c>
      <c r="X5973">
        <v>60.05</v>
      </c>
      <c r="Y5973">
        <v>4176.7</v>
      </c>
      <c r="Z5973">
        <v>41.21</v>
      </c>
      <c r="AA5973">
        <v>0</v>
      </c>
      <c r="AB5973">
        <v>0</v>
      </c>
      <c r="AC5973">
        <v>4135.49</v>
      </c>
      <c r="AD5973" t="s">
        <v>41</v>
      </c>
      <c r="AE5973" t="s">
        <v>42</v>
      </c>
      <c r="AF5973" t="s">
        <v>42</v>
      </c>
      <c r="AG5973">
        <f t="shared" si="186"/>
        <v>0</v>
      </c>
      <c r="AH5973" t="str" cm="1">
        <f t="array" ref="AH5973">_xlfn.IFS(
X5973&lt;=20, "&lt;20",
AND(X5973&gt;=20, X5973&lt;50), "20-50",
AND(X5973&gt;=50, X5973&lt;100), "50-100",
X5973&gt;=100, "&gt;100"
)</f>
        <v>50-100</v>
      </c>
      <c r="AI5973">
        <f t="shared" si="187"/>
        <v>0</v>
      </c>
      <c r="AJ5973" t="str" cm="1">
        <f t="array" ref="AJ5973">_xlfn.IFS(
C5973&lt;=20, "&lt;20",
AND(C5973&gt;=20, C5973&lt;35), "20-35",
AND(C5973&gt;=35, C5973&lt;50), "35-50",
C5973&gt;=50, "50-100"
)</f>
        <v>50-100</v>
      </c>
      <c r="AK5973" t="str" cm="1">
        <f t="array" ref="AK5973">_xlfn.IFS(
G5973&lt;6, "&lt;6",
AND(G5973&gt;=6, G5973&lt;12), "6-12",
AND(G5973&gt;=12, G5973&lt;18), "12-18",  AND(G5973&gt;=18, G5973&lt;24), "18-24", G5973&gt;=24, "24-36")</f>
        <v>24-36</v>
      </c>
    </row>
    <row r="5974" spans="1:37" x14ac:dyDescent="0.3">
      <c r="A5974" t="s">
        <v>6074</v>
      </c>
      <c r="B5974" t="s">
        <v>33</v>
      </c>
      <c r="C5974">
        <v>53</v>
      </c>
      <c r="D5974" t="s">
        <v>37</v>
      </c>
      <c r="E5974" t="s">
        <v>56</v>
      </c>
      <c r="F5974">
        <v>15</v>
      </c>
      <c r="G5974">
        <v>17</v>
      </c>
      <c r="H5974" t="s">
        <v>70</v>
      </c>
      <c r="I5974" t="s">
        <v>37</v>
      </c>
      <c r="J5974" t="s">
        <v>37</v>
      </c>
      <c r="K5974" t="s">
        <v>34</v>
      </c>
      <c r="L5974" t="s">
        <v>34</v>
      </c>
      <c r="M5974" t="s">
        <v>34</v>
      </c>
      <c r="N5974" t="s">
        <v>34</v>
      </c>
      <c r="O5974" t="s">
        <v>34</v>
      </c>
      <c r="P5974" t="s">
        <v>34</v>
      </c>
      <c r="Q5974" t="s">
        <v>34</v>
      </c>
      <c r="R5974" t="s">
        <v>34</v>
      </c>
      <c r="S5974" t="s">
        <v>34</v>
      </c>
      <c r="T5974" t="s">
        <v>34</v>
      </c>
      <c r="U5974" t="s">
        <v>67</v>
      </c>
      <c r="V5974" t="s">
        <v>37</v>
      </c>
      <c r="W5974" t="s">
        <v>40</v>
      </c>
      <c r="X5974">
        <v>24.8</v>
      </c>
      <c r="Y5974">
        <v>1424.2</v>
      </c>
      <c r="Z5974">
        <v>0</v>
      </c>
      <c r="AA5974">
        <v>0</v>
      </c>
      <c r="AB5974">
        <v>1258.32</v>
      </c>
      <c r="AC5974">
        <v>2682.52</v>
      </c>
      <c r="AD5974" t="s">
        <v>41</v>
      </c>
      <c r="AE5974" t="s">
        <v>42</v>
      </c>
      <c r="AF5974" t="s">
        <v>42</v>
      </c>
      <c r="AG5974">
        <f t="shared" si="186"/>
        <v>0</v>
      </c>
      <c r="AH5974" t="str" cm="1">
        <f t="array" ref="AH5974">_xlfn.IFS(
X5974&lt;=20, "&lt;20",
AND(X5974&gt;=20, X5974&lt;50), "20-50",
AND(X5974&gt;=50, X5974&lt;100), "50-100",
X5974&gt;=100, "&gt;100"
)</f>
        <v>20-50</v>
      </c>
      <c r="AI5974">
        <f t="shared" si="187"/>
        <v>0</v>
      </c>
      <c r="AJ5974" t="str" cm="1">
        <f t="array" ref="AJ5974">_xlfn.IFS(
C5974&lt;=20, "&lt;20",
AND(C5974&gt;=20, C5974&lt;35), "20-35",
AND(C5974&gt;=35, C5974&lt;50), "35-50",
C5974&gt;=50, "50-100"
)</f>
        <v>50-100</v>
      </c>
      <c r="AK5974" t="str" cm="1">
        <f t="array" ref="AK5974">_xlfn.IFS(
G5974&lt;6, "&lt;6",
AND(G5974&gt;=6, G5974&lt;12), "6-12",
AND(G5974&gt;=12, G5974&lt;18), "12-18",  AND(G5974&gt;=18, G5974&lt;24), "18-24", G5974&gt;=24, "24-36")</f>
        <v>12-18</v>
      </c>
    </row>
    <row r="5975" spans="1:37" x14ac:dyDescent="0.3">
      <c r="A5975" t="s">
        <v>6075</v>
      </c>
      <c r="B5975" t="s">
        <v>33</v>
      </c>
      <c r="C5975">
        <v>40</v>
      </c>
      <c r="D5975" t="s">
        <v>37</v>
      </c>
      <c r="E5975" t="s">
        <v>56</v>
      </c>
      <c r="F5975">
        <v>6</v>
      </c>
      <c r="G5975">
        <v>16</v>
      </c>
      <c r="H5975" t="s">
        <v>70</v>
      </c>
      <c r="I5975" t="s">
        <v>34</v>
      </c>
      <c r="J5975" t="s">
        <v>34</v>
      </c>
      <c r="K5975" t="s">
        <v>37</v>
      </c>
      <c r="L5975" t="s">
        <v>38</v>
      </c>
      <c r="M5975" t="s">
        <v>34</v>
      </c>
      <c r="N5975" t="s">
        <v>37</v>
      </c>
      <c r="O5975" t="s">
        <v>37</v>
      </c>
      <c r="P5975" t="s">
        <v>34</v>
      </c>
      <c r="Q5975" t="s">
        <v>37</v>
      </c>
      <c r="R5975" t="s">
        <v>37</v>
      </c>
      <c r="S5975" t="s">
        <v>37</v>
      </c>
      <c r="T5975" t="s">
        <v>37</v>
      </c>
      <c r="U5975" t="s">
        <v>39</v>
      </c>
      <c r="V5975" t="s">
        <v>37</v>
      </c>
      <c r="W5975" t="s">
        <v>40</v>
      </c>
      <c r="X5975">
        <v>53.95</v>
      </c>
      <c r="Y5975">
        <v>2375.4</v>
      </c>
      <c r="Z5975">
        <v>0</v>
      </c>
      <c r="AA5975">
        <v>0</v>
      </c>
      <c r="AB5975">
        <v>0</v>
      </c>
      <c r="AC5975">
        <v>2375.4</v>
      </c>
      <c r="AD5975" t="s">
        <v>52</v>
      </c>
      <c r="AE5975" t="s">
        <v>53</v>
      </c>
      <c r="AF5975" t="s">
        <v>162</v>
      </c>
      <c r="AG5975">
        <f t="shared" si="186"/>
        <v>1</v>
      </c>
      <c r="AH5975" t="str" cm="1">
        <f t="array" ref="AH5975">_xlfn.IFS(
X5975&lt;=20, "&lt;20",
AND(X5975&gt;=20, X5975&lt;50), "20-50",
AND(X5975&gt;=50, X5975&lt;100), "50-100",
X5975&gt;=100, "&gt;100"
)</f>
        <v>50-100</v>
      </c>
      <c r="AI5975">
        <f t="shared" si="187"/>
        <v>0</v>
      </c>
      <c r="AJ5975" t="str" cm="1">
        <f t="array" ref="AJ5975">_xlfn.IFS(
C5975&lt;=20, "&lt;20",
AND(C5975&gt;=20, C5975&lt;35), "20-35",
AND(C5975&gt;=35, C5975&lt;50), "35-50",
C5975&gt;=50, "50-100"
)</f>
        <v>35-50</v>
      </c>
      <c r="AK5975" t="str" cm="1">
        <f t="array" ref="AK5975">_xlfn.IFS(
G5975&lt;6, "&lt;6",
AND(G5975&gt;=6, G5975&lt;12), "6-12",
AND(G5975&gt;=12, G5975&lt;18), "12-18",  AND(G5975&gt;=18, G5975&lt;24), "18-24", G5975&gt;=24, "24-36")</f>
        <v>12-18</v>
      </c>
    </row>
    <row r="5976" spans="1:37" x14ac:dyDescent="0.3">
      <c r="A5976" t="s">
        <v>6076</v>
      </c>
      <c r="B5976" t="s">
        <v>44</v>
      </c>
      <c r="C5976">
        <v>29</v>
      </c>
      <c r="D5976" t="s">
        <v>34</v>
      </c>
      <c r="E5976" t="s">
        <v>103</v>
      </c>
      <c r="F5976">
        <v>6</v>
      </c>
      <c r="G5976">
        <v>3</v>
      </c>
      <c r="H5976" t="s">
        <v>70</v>
      </c>
      <c r="I5976" t="s">
        <v>37</v>
      </c>
      <c r="J5976" t="s">
        <v>37</v>
      </c>
      <c r="K5976" t="s">
        <v>37</v>
      </c>
      <c r="L5976" t="s">
        <v>50</v>
      </c>
      <c r="M5976" t="s">
        <v>34</v>
      </c>
      <c r="N5976" t="s">
        <v>37</v>
      </c>
      <c r="O5976" t="s">
        <v>34</v>
      </c>
      <c r="P5976" t="s">
        <v>34</v>
      </c>
      <c r="Q5976" t="s">
        <v>34</v>
      </c>
      <c r="R5976" t="s">
        <v>34</v>
      </c>
      <c r="S5976" t="s">
        <v>34</v>
      </c>
      <c r="T5976" t="s">
        <v>37</v>
      </c>
      <c r="U5976" t="s">
        <v>39</v>
      </c>
      <c r="V5976" t="s">
        <v>37</v>
      </c>
      <c r="W5976" t="s">
        <v>51</v>
      </c>
      <c r="X5976">
        <v>78.900000000000006</v>
      </c>
      <c r="Y5976">
        <v>3650.35</v>
      </c>
      <c r="Z5976">
        <v>0</v>
      </c>
      <c r="AA5976">
        <v>0</v>
      </c>
      <c r="AB5976">
        <v>1857.44</v>
      </c>
      <c r="AC5976">
        <v>5507.79</v>
      </c>
      <c r="AD5976" t="s">
        <v>41</v>
      </c>
      <c r="AE5976" t="s">
        <v>42</v>
      </c>
      <c r="AF5976" t="s">
        <v>42</v>
      </c>
      <c r="AG5976">
        <f t="shared" si="186"/>
        <v>0</v>
      </c>
      <c r="AH5976" t="str" cm="1">
        <f t="array" ref="AH5976">_xlfn.IFS(
X5976&lt;=20, "&lt;20",
AND(X5976&gt;=20, X5976&lt;50), "20-50",
AND(X5976&gt;=50, X5976&lt;100), "50-100",
X5976&gt;=100, "&gt;100"
)</f>
        <v>50-100</v>
      </c>
      <c r="AI5976">
        <f t="shared" si="187"/>
        <v>0</v>
      </c>
      <c r="AJ5976" t="str" cm="1">
        <f t="array" ref="AJ5976">_xlfn.IFS(
C5976&lt;=20, "&lt;20",
AND(C5976&gt;=20, C5976&lt;35), "20-35",
AND(C5976&gt;=35, C5976&lt;50), "35-50",
C5976&gt;=50, "50-100"
)</f>
        <v>20-35</v>
      </c>
      <c r="AK5976" t="str" cm="1">
        <f t="array" ref="AK5976">_xlfn.IFS(
G5976&lt;6, "&lt;6",
AND(G5976&gt;=6, G5976&lt;12), "6-12",
AND(G5976&gt;=12, G5976&lt;18), "12-18",  AND(G5976&gt;=18, G5976&lt;24), "18-24", G5976&gt;=24, "24-36")</f>
        <v>&lt;6</v>
      </c>
    </row>
    <row r="5977" spans="1:37" x14ac:dyDescent="0.3">
      <c r="A5977" t="s">
        <v>6077</v>
      </c>
      <c r="B5977" t="s">
        <v>44</v>
      </c>
      <c r="C5977">
        <v>77</v>
      </c>
      <c r="D5977" t="s">
        <v>34</v>
      </c>
      <c r="E5977" t="s">
        <v>61</v>
      </c>
      <c r="F5977">
        <v>9</v>
      </c>
      <c r="G5977">
        <v>29</v>
      </c>
      <c r="H5977" t="s">
        <v>66</v>
      </c>
      <c r="I5977" t="s">
        <v>37</v>
      </c>
      <c r="J5977" t="s">
        <v>37</v>
      </c>
      <c r="K5977" t="s">
        <v>37</v>
      </c>
      <c r="L5977" t="s">
        <v>50</v>
      </c>
      <c r="M5977" t="s">
        <v>37</v>
      </c>
      <c r="N5977" t="s">
        <v>37</v>
      </c>
      <c r="O5977" t="s">
        <v>37</v>
      </c>
      <c r="P5977" t="s">
        <v>37</v>
      </c>
      <c r="Q5977" t="s">
        <v>37</v>
      </c>
      <c r="R5977" t="s">
        <v>37</v>
      </c>
      <c r="S5977" t="s">
        <v>34</v>
      </c>
      <c r="T5977" t="s">
        <v>37</v>
      </c>
      <c r="U5977" t="s">
        <v>67</v>
      </c>
      <c r="V5977" t="s">
        <v>37</v>
      </c>
      <c r="W5977" t="s">
        <v>40</v>
      </c>
      <c r="X5977">
        <v>116.75</v>
      </c>
      <c r="Y5977">
        <v>8277.0499999999993</v>
      </c>
      <c r="Z5977">
        <v>0</v>
      </c>
      <c r="AA5977">
        <v>0</v>
      </c>
      <c r="AB5977">
        <v>1062</v>
      </c>
      <c r="AC5977">
        <v>9339.0499999999993</v>
      </c>
      <c r="AD5977" t="s">
        <v>41</v>
      </c>
      <c r="AE5977" t="s">
        <v>42</v>
      </c>
      <c r="AF5977" t="s">
        <v>42</v>
      </c>
      <c r="AG5977">
        <f t="shared" si="186"/>
        <v>0</v>
      </c>
      <c r="AH5977" t="str" cm="1">
        <f t="array" ref="AH5977">_xlfn.IFS(
X5977&lt;=20, "&lt;20",
AND(X5977&gt;=20, X5977&lt;50), "20-50",
AND(X5977&gt;=50, X5977&lt;100), "50-100",
X5977&gt;=100, "&gt;100"
)</f>
        <v>&gt;100</v>
      </c>
      <c r="AI5977">
        <f t="shared" si="187"/>
        <v>0</v>
      </c>
      <c r="AJ5977" t="str" cm="1">
        <f t="array" ref="AJ5977">_xlfn.IFS(
C5977&lt;=20, "&lt;20",
AND(C5977&gt;=20, C5977&lt;35), "20-35",
AND(C5977&gt;=35, C5977&lt;50), "35-50",
C5977&gt;=50, "50-100"
)</f>
        <v>50-100</v>
      </c>
      <c r="AK5977" t="str" cm="1">
        <f t="array" ref="AK5977">_xlfn.IFS(
G5977&lt;6, "&lt;6",
AND(G5977&gt;=6, G5977&lt;12), "6-12",
AND(G5977&gt;=12, G5977&lt;18), "12-18",  AND(G5977&gt;=18, G5977&lt;24), "18-24", G5977&gt;=24, "24-36")</f>
        <v>24-36</v>
      </c>
    </row>
    <row r="5978" spans="1:37" x14ac:dyDescent="0.3">
      <c r="A5978" t="s">
        <v>6078</v>
      </c>
      <c r="B5978" t="s">
        <v>44</v>
      </c>
      <c r="C5978">
        <v>36</v>
      </c>
      <c r="D5978" t="s">
        <v>37</v>
      </c>
      <c r="E5978" t="s">
        <v>103</v>
      </c>
      <c r="F5978">
        <v>1</v>
      </c>
      <c r="G5978">
        <v>15</v>
      </c>
      <c r="H5978" t="s">
        <v>57</v>
      </c>
      <c r="I5978" t="s">
        <v>37</v>
      </c>
      <c r="J5978" t="s">
        <v>34</v>
      </c>
      <c r="K5978" t="s">
        <v>37</v>
      </c>
      <c r="L5978" t="s">
        <v>50</v>
      </c>
      <c r="M5978" t="s">
        <v>34</v>
      </c>
      <c r="N5978" t="s">
        <v>34</v>
      </c>
      <c r="O5978" t="s">
        <v>34</v>
      </c>
      <c r="P5978" t="s">
        <v>34</v>
      </c>
      <c r="Q5978" t="s">
        <v>34</v>
      </c>
      <c r="R5978" t="s">
        <v>34</v>
      </c>
      <c r="S5978" t="s">
        <v>34</v>
      </c>
      <c r="T5978" t="s">
        <v>37</v>
      </c>
      <c r="U5978" t="s">
        <v>46</v>
      </c>
      <c r="V5978" t="s">
        <v>37</v>
      </c>
      <c r="W5978" t="s">
        <v>51</v>
      </c>
      <c r="X5978">
        <v>69.8</v>
      </c>
      <c r="Y5978">
        <v>1221.6500000000001</v>
      </c>
      <c r="Z5978">
        <v>0</v>
      </c>
      <c r="AA5978">
        <v>0</v>
      </c>
      <c r="AB5978">
        <v>614.16</v>
      </c>
      <c r="AC5978">
        <v>1835.81</v>
      </c>
      <c r="AD5978" t="s">
        <v>41</v>
      </c>
      <c r="AE5978" t="s">
        <v>42</v>
      </c>
      <c r="AF5978" t="s">
        <v>42</v>
      </c>
      <c r="AG5978">
        <f t="shared" si="186"/>
        <v>0</v>
      </c>
      <c r="AH5978" t="str" cm="1">
        <f t="array" ref="AH5978">_xlfn.IFS(
X5978&lt;=20, "&lt;20",
AND(X5978&gt;=20, X5978&lt;50), "20-50",
AND(X5978&gt;=50, X5978&lt;100), "50-100",
X5978&gt;=100, "&gt;100"
)</f>
        <v>50-100</v>
      </c>
      <c r="AI5978">
        <f t="shared" si="187"/>
        <v>0</v>
      </c>
      <c r="AJ5978" t="str" cm="1">
        <f t="array" ref="AJ5978">_xlfn.IFS(
C5978&lt;=20, "&lt;20",
AND(C5978&gt;=20, C5978&lt;35), "20-35",
AND(C5978&gt;=35, C5978&lt;50), "35-50",
C5978&gt;=50, "50-100"
)</f>
        <v>35-50</v>
      </c>
      <c r="AK5978" t="str" cm="1">
        <f t="array" ref="AK5978">_xlfn.IFS(
G5978&lt;6, "&lt;6",
AND(G5978&gt;=6, G5978&lt;12), "6-12",
AND(G5978&gt;=12, G5978&lt;18), "12-18",  AND(G5978&gt;=18, G5978&lt;24), "18-24", G5978&gt;=24, "24-36")</f>
        <v>12-18</v>
      </c>
    </row>
    <row r="5979" spans="1:37" x14ac:dyDescent="0.3">
      <c r="A5979" t="s">
        <v>6079</v>
      </c>
      <c r="B5979" t="s">
        <v>33</v>
      </c>
      <c r="C5979">
        <v>41</v>
      </c>
      <c r="D5979" t="s">
        <v>37</v>
      </c>
      <c r="E5979" t="s">
        <v>90</v>
      </c>
      <c r="F5979">
        <v>8</v>
      </c>
      <c r="G5979">
        <v>15</v>
      </c>
      <c r="H5979" t="s">
        <v>70</v>
      </c>
      <c r="I5979" t="s">
        <v>37</v>
      </c>
      <c r="J5979" t="s">
        <v>37</v>
      </c>
      <c r="K5979" t="s">
        <v>37</v>
      </c>
      <c r="L5979" t="s">
        <v>72</v>
      </c>
      <c r="M5979" t="s">
        <v>34</v>
      </c>
      <c r="N5979" t="s">
        <v>34</v>
      </c>
      <c r="O5979" t="s">
        <v>34</v>
      </c>
      <c r="P5979" t="s">
        <v>37</v>
      </c>
      <c r="Q5979" t="s">
        <v>37</v>
      </c>
      <c r="R5979" t="s">
        <v>37</v>
      </c>
      <c r="S5979" t="s">
        <v>37</v>
      </c>
      <c r="T5979" t="s">
        <v>37</v>
      </c>
      <c r="U5979" t="s">
        <v>67</v>
      </c>
      <c r="V5979" t="s">
        <v>37</v>
      </c>
      <c r="W5979" t="s">
        <v>51</v>
      </c>
      <c r="X5979">
        <v>75.2</v>
      </c>
      <c r="Y5979">
        <v>3901.25</v>
      </c>
      <c r="Z5979">
        <v>0</v>
      </c>
      <c r="AA5979">
        <v>0</v>
      </c>
      <c r="AB5979">
        <v>509.49</v>
      </c>
      <c r="AC5979">
        <v>4410.74</v>
      </c>
      <c r="AD5979" t="s">
        <v>41</v>
      </c>
      <c r="AE5979" t="s">
        <v>42</v>
      </c>
      <c r="AF5979" t="s">
        <v>42</v>
      </c>
      <c r="AG5979">
        <f t="shared" si="186"/>
        <v>0</v>
      </c>
      <c r="AH5979" t="str" cm="1">
        <f t="array" ref="AH5979">_xlfn.IFS(
X5979&lt;=20, "&lt;20",
AND(X5979&gt;=20, X5979&lt;50), "20-50",
AND(X5979&gt;=50, X5979&lt;100), "50-100",
X5979&gt;=100, "&gt;100"
)</f>
        <v>50-100</v>
      </c>
      <c r="AI5979">
        <f t="shared" si="187"/>
        <v>0</v>
      </c>
      <c r="AJ5979" t="str" cm="1">
        <f t="array" ref="AJ5979">_xlfn.IFS(
C5979&lt;=20, "&lt;20",
AND(C5979&gt;=20, C5979&lt;35), "20-35",
AND(C5979&gt;=35, C5979&lt;50), "35-50",
C5979&gt;=50, "50-100"
)</f>
        <v>35-50</v>
      </c>
      <c r="AK5979" t="str" cm="1">
        <f t="array" ref="AK5979">_xlfn.IFS(
G5979&lt;6, "&lt;6",
AND(G5979&gt;=6, G5979&lt;12), "6-12",
AND(G5979&gt;=12, G5979&lt;18), "12-18",  AND(G5979&gt;=18, G5979&lt;24), "18-24", G5979&gt;=24, "24-36")</f>
        <v>12-18</v>
      </c>
    </row>
    <row r="5980" spans="1:37" x14ac:dyDescent="0.3">
      <c r="A5980" t="s">
        <v>6080</v>
      </c>
      <c r="B5980" t="s">
        <v>33</v>
      </c>
      <c r="C5980">
        <v>75</v>
      </c>
      <c r="D5980" t="s">
        <v>34</v>
      </c>
      <c r="E5980" t="s">
        <v>103</v>
      </c>
      <c r="F5980">
        <v>9</v>
      </c>
      <c r="G5980">
        <v>28</v>
      </c>
      <c r="H5980" t="s">
        <v>36</v>
      </c>
      <c r="I5980" t="s">
        <v>37</v>
      </c>
      <c r="J5980" t="s">
        <v>37</v>
      </c>
      <c r="K5980" t="s">
        <v>37</v>
      </c>
      <c r="L5980" t="s">
        <v>72</v>
      </c>
      <c r="M5980" t="s">
        <v>37</v>
      </c>
      <c r="N5980" t="s">
        <v>37</v>
      </c>
      <c r="O5980" t="s">
        <v>37</v>
      </c>
      <c r="P5980" t="s">
        <v>37</v>
      </c>
      <c r="Q5980" t="s">
        <v>37</v>
      </c>
      <c r="R5980" t="s">
        <v>34</v>
      </c>
      <c r="S5980" t="s">
        <v>34</v>
      </c>
      <c r="T5980" t="s">
        <v>34</v>
      </c>
      <c r="U5980" t="s">
        <v>67</v>
      </c>
      <c r="V5980" t="s">
        <v>34</v>
      </c>
      <c r="W5980" t="s">
        <v>40</v>
      </c>
      <c r="X5980">
        <v>79.400000000000006</v>
      </c>
      <c r="Y5980">
        <v>5154.6000000000004</v>
      </c>
      <c r="Z5980">
        <v>0</v>
      </c>
      <c r="AA5980">
        <v>150</v>
      </c>
      <c r="AB5980">
        <v>1981.98</v>
      </c>
      <c r="AC5980">
        <v>7286.58</v>
      </c>
      <c r="AD5980" t="s">
        <v>52</v>
      </c>
      <c r="AE5980" t="s">
        <v>53</v>
      </c>
      <c r="AF5980" t="s">
        <v>155</v>
      </c>
      <c r="AG5980">
        <f t="shared" si="186"/>
        <v>1</v>
      </c>
      <c r="AH5980" t="str" cm="1">
        <f t="array" ref="AH5980">_xlfn.IFS(
X5980&lt;=20, "&lt;20",
AND(X5980&gt;=20, X5980&lt;50), "20-50",
AND(X5980&gt;=50, X5980&lt;100), "50-100",
X5980&gt;=100, "&gt;100"
)</f>
        <v>50-100</v>
      </c>
      <c r="AI5980">
        <f t="shared" si="187"/>
        <v>0</v>
      </c>
      <c r="AJ5980" t="str" cm="1">
        <f t="array" ref="AJ5980">_xlfn.IFS(
C5980&lt;=20, "&lt;20",
AND(C5980&gt;=20, C5980&lt;35), "20-35",
AND(C5980&gt;=35, C5980&lt;50), "35-50",
C5980&gt;=50, "50-100"
)</f>
        <v>50-100</v>
      </c>
      <c r="AK5980" t="str" cm="1">
        <f t="array" ref="AK5980">_xlfn.IFS(
G5980&lt;6, "&lt;6",
AND(G5980&gt;=6, G5980&lt;12), "6-12",
AND(G5980&gt;=12, G5980&lt;18), "12-18",  AND(G5980&gt;=18, G5980&lt;24), "18-24", G5980&gt;=24, "24-36")</f>
        <v>24-36</v>
      </c>
    </row>
    <row r="5981" spans="1:37" x14ac:dyDescent="0.3">
      <c r="A5981" t="s">
        <v>6081</v>
      </c>
      <c r="B5981" t="s">
        <v>44</v>
      </c>
      <c r="C5981">
        <v>31</v>
      </c>
      <c r="D5981" t="s">
        <v>34</v>
      </c>
      <c r="E5981" t="s">
        <v>69</v>
      </c>
      <c r="F5981">
        <v>12</v>
      </c>
      <c r="G5981">
        <v>25</v>
      </c>
      <c r="H5981" t="s">
        <v>36</v>
      </c>
      <c r="I5981" t="s">
        <v>37</v>
      </c>
      <c r="J5981" t="s">
        <v>34</v>
      </c>
      <c r="K5981" t="s">
        <v>37</v>
      </c>
      <c r="L5981" t="s">
        <v>50</v>
      </c>
      <c r="M5981" t="s">
        <v>34</v>
      </c>
      <c r="N5981" t="s">
        <v>37</v>
      </c>
      <c r="O5981" t="s">
        <v>37</v>
      </c>
      <c r="P5981" t="s">
        <v>34</v>
      </c>
      <c r="Q5981" t="s">
        <v>37</v>
      </c>
      <c r="R5981" t="s">
        <v>37</v>
      </c>
      <c r="S5981" t="s">
        <v>37</v>
      </c>
      <c r="T5981" t="s">
        <v>37</v>
      </c>
      <c r="U5981" t="s">
        <v>46</v>
      </c>
      <c r="V5981" t="s">
        <v>37</v>
      </c>
      <c r="W5981" t="s">
        <v>51</v>
      </c>
      <c r="X5981">
        <v>99.8</v>
      </c>
      <c r="Y5981">
        <v>4391.25</v>
      </c>
      <c r="Z5981">
        <v>0</v>
      </c>
      <c r="AA5981">
        <v>0</v>
      </c>
      <c r="AB5981">
        <v>805.46</v>
      </c>
      <c r="AC5981">
        <v>5196.71</v>
      </c>
      <c r="AD5981" t="s">
        <v>41</v>
      </c>
      <c r="AE5981" t="s">
        <v>42</v>
      </c>
      <c r="AF5981" t="s">
        <v>42</v>
      </c>
      <c r="AG5981">
        <f t="shared" si="186"/>
        <v>0</v>
      </c>
      <c r="AH5981" t="str" cm="1">
        <f t="array" ref="AH5981">_xlfn.IFS(
X5981&lt;=20, "&lt;20",
AND(X5981&gt;=20, X5981&lt;50), "20-50",
AND(X5981&gt;=50, X5981&lt;100), "50-100",
X5981&gt;=100, "&gt;100"
)</f>
        <v>50-100</v>
      </c>
      <c r="AI5981">
        <f t="shared" si="187"/>
        <v>0</v>
      </c>
      <c r="AJ5981" t="str" cm="1">
        <f t="array" ref="AJ5981">_xlfn.IFS(
C5981&lt;=20, "&lt;20",
AND(C5981&gt;=20, C5981&lt;35), "20-35",
AND(C5981&gt;=35, C5981&lt;50), "35-50",
C5981&gt;=50, "50-100"
)</f>
        <v>20-35</v>
      </c>
      <c r="AK5981" t="str" cm="1">
        <f t="array" ref="AK5981">_xlfn.IFS(
G5981&lt;6, "&lt;6",
AND(G5981&gt;=6, G5981&lt;12), "6-12",
AND(G5981&gt;=12, G5981&lt;18), "12-18",  AND(G5981&gt;=18, G5981&lt;24), "18-24", G5981&gt;=24, "24-36")</f>
        <v>24-36</v>
      </c>
    </row>
    <row r="5982" spans="1:37" x14ac:dyDescent="0.3">
      <c r="A5982" t="s">
        <v>6082</v>
      </c>
      <c r="B5982" t="s">
        <v>44</v>
      </c>
      <c r="C5982">
        <v>42</v>
      </c>
      <c r="D5982" t="s">
        <v>34</v>
      </c>
      <c r="E5982" t="s">
        <v>61</v>
      </c>
      <c r="F5982">
        <v>3</v>
      </c>
      <c r="G5982">
        <v>19</v>
      </c>
      <c r="H5982" t="s">
        <v>49</v>
      </c>
      <c r="I5982" t="s">
        <v>37</v>
      </c>
      <c r="J5982" t="s">
        <v>34</v>
      </c>
      <c r="K5982" t="s">
        <v>34</v>
      </c>
      <c r="L5982" t="s">
        <v>34</v>
      </c>
      <c r="M5982" t="s">
        <v>34</v>
      </c>
      <c r="N5982" t="s">
        <v>34</v>
      </c>
      <c r="O5982" t="s">
        <v>34</v>
      </c>
      <c r="P5982" t="s">
        <v>34</v>
      </c>
      <c r="Q5982" t="s">
        <v>34</v>
      </c>
      <c r="R5982" t="s">
        <v>34</v>
      </c>
      <c r="S5982" t="s">
        <v>34</v>
      </c>
      <c r="T5982" t="s">
        <v>34</v>
      </c>
      <c r="U5982" t="s">
        <v>39</v>
      </c>
      <c r="V5982" t="s">
        <v>37</v>
      </c>
      <c r="W5982" t="s">
        <v>143</v>
      </c>
      <c r="X5982">
        <v>20.149999999999999</v>
      </c>
      <c r="Y5982">
        <v>163.69999999999999</v>
      </c>
      <c r="Z5982">
        <v>0</v>
      </c>
      <c r="AA5982">
        <v>0</v>
      </c>
      <c r="AB5982">
        <v>437.49</v>
      </c>
      <c r="AC5982">
        <v>601.19000000000005</v>
      </c>
      <c r="AD5982" t="s">
        <v>41</v>
      </c>
      <c r="AE5982" t="s">
        <v>42</v>
      </c>
      <c r="AF5982" t="s">
        <v>42</v>
      </c>
      <c r="AG5982">
        <f t="shared" si="186"/>
        <v>0</v>
      </c>
      <c r="AH5982" t="str" cm="1">
        <f t="array" ref="AH5982">_xlfn.IFS(
X5982&lt;=20, "&lt;20",
AND(X5982&gt;=20, X5982&lt;50), "20-50",
AND(X5982&gt;=50, X5982&lt;100), "50-100",
X5982&gt;=100, "&gt;100"
)</f>
        <v>20-50</v>
      </c>
      <c r="AI5982">
        <f t="shared" si="187"/>
        <v>0</v>
      </c>
      <c r="AJ5982" t="str" cm="1">
        <f t="array" ref="AJ5982">_xlfn.IFS(
C5982&lt;=20, "&lt;20",
AND(C5982&gt;=20, C5982&lt;35), "20-35",
AND(C5982&gt;=35, C5982&lt;50), "35-50",
C5982&gt;=50, "50-100"
)</f>
        <v>35-50</v>
      </c>
      <c r="AK5982" t="str" cm="1">
        <f t="array" ref="AK5982">_xlfn.IFS(
G5982&lt;6, "&lt;6",
AND(G5982&gt;=6, G5982&lt;12), "6-12",
AND(G5982&gt;=12, G5982&lt;18), "12-18",  AND(G5982&gt;=18, G5982&lt;24), "18-24", G5982&gt;=24, "24-36")</f>
        <v>18-24</v>
      </c>
    </row>
    <row r="5983" spans="1:37" x14ac:dyDescent="0.3">
      <c r="A5983" t="s">
        <v>6083</v>
      </c>
      <c r="B5983" t="s">
        <v>44</v>
      </c>
      <c r="C5983">
        <v>49</v>
      </c>
      <c r="D5983" t="s">
        <v>37</v>
      </c>
      <c r="E5983" t="s">
        <v>124</v>
      </c>
      <c r="F5983">
        <v>1</v>
      </c>
      <c r="G5983">
        <v>29</v>
      </c>
      <c r="H5983" t="s">
        <v>66</v>
      </c>
      <c r="I5983" t="s">
        <v>37</v>
      </c>
      <c r="J5983" t="s">
        <v>37</v>
      </c>
      <c r="K5983" t="s">
        <v>37</v>
      </c>
      <c r="L5983" t="s">
        <v>50</v>
      </c>
      <c r="M5983" t="s">
        <v>34</v>
      </c>
      <c r="N5983" t="s">
        <v>37</v>
      </c>
      <c r="O5983" t="s">
        <v>34</v>
      </c>
      <c r="P5983" t="s">
        <v>37</v>
      </c>
      <c r="Q5983" t="s">
        <v>37</v>
      </c>
      <c r="R5983" t="s">
        <v>37</v>
      </c>
      <c r="S5983" t="s">
        <v>37</v>
      </c>
      <c r="T5983" t="s">
        <v>37</v>
      </c>
      <c r="U5983" t="s">
        <v>39</v>
      </c>
      <c r="V5983" t="s">
        <v>37</v>
      </c>
      <c r="W5983" t="s">
        <v>51</v>
      </c>
      <c r="X5983">
        <v>104.7</v>
      </c>
      <c r="Y5983">
        <v>7220.35</v>
      </c>
      <c r="Z5983">
        <v>0</v>
      </c>
      <c r="AA5983">
        <v>0</v>
      </c>
      <c r="AB5983">
        <v>1410.36</v>
      </c>
      <c r="AC5983">
        <v>8630.7099999999991</v>
      </c>
      <c r="AD5983" t="s">
        <v>52</v>
      </c>
      <c r="AE5983" t="s">
        <v>53</v>
      </c>
      <c r="AF5983" t="s">
        <v>91</v>
      </c>
      <c r="AG5983">
        <f t="shared" si="186"/>
        <v>1</v>
      </c>
      <c r="AH5983" t="str" cm="1">
        <f t="array" ref="AH5983">_xlfn.IFS(
X5983&lt;=20, "&lt;20",
AND(X5983&gt;=20, X5983&lt;50), "20-50",
AND(X5983&gt;=50, X5983&lt;100), "50-100",
X5983&gt;=100, "&gt;100"
)</f>
        <v>&gt;100</v>
      </c>
      <c r="AI5983">
        <f t="shared" si="187"/>
        <v>0</v>
      </c>
      <c r="AJ5983" t="str" cm="1">
        <f t="array" ref="AJ5983">_xlfn.IFS(
C5983&lt;=20, "&lt;20",
AND(C5983&gt;=20, C5983&lt;35), "20-35",
AND(C5983&gt;=35, C5983&lt;50), "35-50",
C5983&gt;=50, "50-100"
)</f>
        <v>35-50</v>
      </c>
      <c r="AK5983" t="str" cm="1">
        <f t="array" ref="AK5983">_xlfn.IFS(
G5983&lt;6, "&lt;6",
AND(G5983&gt;=6, G5983&lt;12), "6-12",
AND(G5983&gt;=12, G5983&lt;18), "12-18",  AND(G5983&gt;=18, G5983&lt;24), "18-24", G5983&gt;=24, "24-36")</f>
        <v>24-36</v>
      </c>
    </row>
    <row r="5984" spans="1:37" x14ac:dyDescent="0.3">
      <c r="A5984" t="s">
        <v>6084</v>
      </c>
      <c r="B5984" t="s">
        <v>33</v>
      </c>
      <c r="C5984">
        <v>64</v>
      </c>
      <c r="D5984" t="s">
        <v>34</v>
      </c>
      <c r="E5984" t="s">
        <v>136</v>
      </c>
      <c r="F5984">
        <v>5</v>
      </c>
      <c r="G5984">
        <v>33</v>
      </c>
      <c r="H5984" t="s">
        <v>36</v>
      </c>
      <c r="I5984" t="s">
        <v>37</v>
      </c>
      <c r="J5984" t="s">
        <v>37</v>
      </c>
      <c r="K5984" t="s">
        <v>37</v>
      </c>
      <c r="L5984" t="s">
        <v>50</v>
      </c>
      <c r="M5984" t="s">
        <v>34</v>
      </c>
      <c r="N5984" t="s">
        <v>34</v>
      </c>
      <c r="O5984" t="s">
        <v>37</v>
      </c>
      <c r="P5984" t="s">
        <v>34</v>
      </c>
      <c r="Q5984" t="s">
        <v>37</v>
      </c>
      <c r="R5984" t="s">
        <v>37</v>
      </c>
      <c r="S5984" t="s">
        <v>34</v>
      </c>
      <c r="T5984" t="s">
        <v>37</v>
      </c>
      <c r="U5984" t="s">
        <v>46</v>
      </c>
      <c r="V5984" t="s">
        <v>37</v>
      </c>
      <c r="W5984" t="s">
        <v>51</v>
      </c>
      <c r="X5984">
        <v>100.05</v>
      </c>
      <c r="Y5984">
        <v>4871.05</v>
      </c>
      <c r="Z5984">
        <v>0</v>
      </c>
      <c r="AA5984">
        <v>0</v>
      </c>
      <c r="AB5984">
        <v>421.59</v>
      </c>
      <c r="AC5984">
        <v>5292.64</v>
      </c>
      <c r="AD5984" t="s">
        <v>52</v>
      </c>
      <c r="AE5984" t="s">
        <v>104</v>
      </c>
      <c r="AF5984" t="s">
        <v>150</v>
      </c>
      <c r="AG5984">
        <f t="shared" si="186"/>
        <v>1</v>
      </c>
      <c r="AH5984" t="str" cm="1">
        <f t="array" ref="AH5984">_xlfn.IFS(
X5984&lt;=20, "&lt;20",
AND(X5984&gt;=20, X5984&lt;50), "20-50",
AND(X5984&gt;=50, X5984&lt;100), "50-100",
X5984&gt;=100, "&gt;100"
)</f>
        <v>&gt;100</v>
      </c>
      <c r="AI5984">
        <f t="shared" si="187"/>
        <v>0</v>
      </c>
      <c r="AJ5984" t="str" cm="1">
        <f t="array" ref="AJ5984">_xlfn.IFS(
C5984&lt;=20, "&lt;20",
AND(C5984&gt;=20, C5984&lt;35), "20-35",
AND(C5984&gt;=35, C5984&lt;50), "35-50",
C5984&gt;=50, "50-100"
)</f>
        <v>50-100</v>
      </c>
      <c r="AK5984" t="str" cm="1">
        <f t="array" ref="AK5984">_xlfn.IFS(
G5984&lt;6, "&lt;6",
AND(G5984&gt;=6, G5984&lt;12), "6-12",
AND(G5984&gt;=12, G5984&lt;18), "12-18",  AND(G5984&gt;=18, G5984&lt;24), "18-24", G5984&gt;=24, "24-36")</f>
        <v>24-36</v>
      </c>
    </row>
    <row r="5985" spans="1:37" x14ac:dyDescent="0.3">
      <c r="A5985" t="s">
        <v>6085</v>
      </c>
      <c r="B5985" t="s">
        <v>44</v>
      </c>
      <c r="C5985">
        <v>32</v>
      </c>
      <c r="D5985" t="s">
        <v>34</v>
      </c>
      <c r="E5985" t="s">
        <v>109</v>
      </c>
      <c r="F5985">
        <v>1</v>
      </c>
      <c r="G5985">
        <v>27</v>
      </c>
      <c r="H5985" t="s">
        <v>36</v>
      </c>
      <c r="I5985" t="s">
        <v>37</v>
      </c>
      <c r="J5985" t="s">
        <v>37</v>
      </c>
      <c r="K5985" t="s">
        <v>37</v>
      </c>
      <c r="L5985" t="s">
        <v>50</v>
      </c>
      <c r="M5985" t="s">
        <v>37</v>
      </c>
      <c r="N5985" t="s">
        <v>34</v>
      </c>
      <c r="O5985" t="s">
        <v>34</v>
      </c>
      <c r="P5985" t="s">
        <v>34</v>
      </c>
      <c r="Q5985" t="s">
        <v>34</v>
      </c>
      <c r="R5985" t="s">
        <v>34</v>
      </c>
      <c r="S5985" t="s">
        <v>34</v>
      </c>
      <c r="T5985" t="s">
        <v>34</v>
      </c>
      <c r="U5985" t="s">
        <v>46</v>
      </c>
      <c r="V5985" t="s">
        <v>37</v>
      </c>
      <c r="W5985" t="s">
        <v>51</v>
      </c>
      <c r="X5985">
        <v>78.95</v>
      </c>
      <c r="Y5985">
        <v>927.35</v>
      </c>
      <c r="Z5985">
        <v>0</v>
      </c>
      <c r="AA5985">
        <v>80</v>
      </c>
      <c r="AB5985">
        <v>304.08</v>
      </c>
      <c r="AC5985">
        <v>1311.43</v>
      </c>
      <c r="AD5985" t="s">
        <v>52</v>
      </c>
      <c r="AE5985" t="s">
        <v>104</v>
      </c>
      <c r="AF5985" t="s">
        <v>150</v>
      </c>
      <c r="AG5985">
        <f t="shared" si="186"/>
        <v>1</v>
      </c>
      <c r="AH5985" t="str" cm="1">
        <f t="array" ref="AH5985">_xlfn.IFS(
X5985&lt;=20, "&lt;20",
AND(X5985&gt;=20, X5985&lt;50), "20-50",
AND(X5985&gt;=50, X5985&lt;100), "50-100",
X5985&gt;=100, "&gt;100"
)</f>
        <v>50-100</v>
      </c>
      <c r="AI5985">
        <f t="shared" si="187"/>
        <v>0</v>
      </c>
      <c r="AJ5985" t="str" cm="1">
        <f t="array" ref="AJ5985">_xlfn.IFS(
C5985&lt;=20, "&lt;20",
AND(C5985&gt;=20, C5985&lt;35), "20-35",
AND(C5985&gt;=35, C5985&lt;50), "35-50",
C5985&gt;=50, "50-100"
)</f>
        <v>20-35</v>
      </c>
      <c r="AK5985" t="str" cm="1">
        <f t="array" ref="AK5985">_xlfn.IFS(
G5985&lt;6, "&lt;6",
AND(G5985&gt;=6, G5985&lt;12), "6-12",
AND(G5985&gt;=12, G5985&lt;18), "12-18",  AND(G5985&gt;=18, G5985&lt;24), "18-24", G5985&gt;=24, "24-36")</f>
        <v>24-36</v>
      </c>
    </row>
    <row r="5986" spans="1:37" x14ac:dyDescent="0.3">
      <c r="A5986" t="s">
        <v>6086</v>
      </c>
      <c r="B5986" t="s">
        <v>44</v>
      </c>
      <c r="C5986">
        <v>24</v>
      </c>
      <c r="D5986" t="s">
        <v>34</v>
      </c>
      <c r="E5986" t="s">
        <v>56</v>
      </c>
      <c r="F5986">
        <v>7</v>
      </c>
      <c r="G5986">
        <v>8</v>
      </c>
      <c r="H5986" t="s">
        <v>36</v>
      </c>
      <c r="I5986" t="s">
        <v>37</v>
      </c>
      <c r="J5986" t="s">
        <v>37</v>
      </c>
      <c r="K5986" t="s">
        <v>37</v>
      </c>
      <c r="L5986" t="s">
        <v>50</v>
      </c>
      <c r="M5986" t="s">
        <v>37</v>
      </c>
      <c r="N5986" t="s">
        <v>37</v>
      </c>
      <c r="O5986" t="s">
        <v>34</v>
      </c>
      <c r="P5986" t="s">
        <v>34</v>
      </c>
      <c r="Q5986" t="s">
        <v>37</v>
      </c>
      <c r="R5986" t="s">
        <v>34</v>
      </c>
      <c r="S5986" t="s">
        <v>34</v>
      </c>
      <c r="T5986" t="s">
        <v>37</v>
      </c>
      <c r="U5986" t="s">
        <v>67</v>
      </c>
      <c r="V5986" t="s">
        <v>37</v>
      </c>
      <c r="W5986" t="s">
        <v>51</v>
      </c>
      <c r="X5986">
        <v>95.9</v>
      </c>
      <c r="Y5986">
        <v>6954.15</v>
      </c>
      <c r="Z5986">
        <v>0</v>
      </c>
      <c r="AA5986">
        <v>0</v>
      </c>
      <c r="AB5986">
        <v>853.2</v>
      </c>
      <c r="AC5986">
        <v>7807.35</v>
      </c>
      <c r="AD5986" t="s">
        <v>41</v>
      </c>
      <c r="AE5986" t="s">
        <v>42</v>
      </c>
      <c r="AF5986" t="s">
        <v>42</v>
      </c>
      <c r="AG5986">
        <f t="shared" si="186"/>
        <v>0</v>
      </c>
      <c r="AH5986" t="str" cm="1">
        <f t="array" ref="AH5986">_xlfn.IFS(
X5986&lt;=20, "&lt;20",
AND(X5986&gt;=20, X5986&lt;50), "20-50",
AND(X5986&gt;=50, X5986&lt;100), "50-100",
X5986&gt;=100, "&gt;100"
)</f>
        <v>50-100</v>
      </c>
      <c r="AI5986">
        <f t="shared" si="187"/>
        <v>0</v>
      </c>
      <c r="AJ5986" t="str" cm="1">
        <f t="array" ref="AJ5986">_xlfn.IFS(
C5986&lt;=20, "&lt;20",
AND(C5986&gt;=20, C5986&lt;35), "20-35",
AND(C5986&gt;=35, C5986&lt;50), "35-50",
C5986&gt;=50, "50-100"
)</f>
        <v>20-35</v>
      </c>
      <c r="AK5986" t="str" cm="1">
        <f t="array" ref="AK5986">_xlfn.IFS(
G5986&lt;6, "&lt;6",
AND(G5986&gt;=6, G5986&lt;12), "6-12",
AND(G5986&gt;=12, G5986&lt;18), "12-18",  AND(G5986&gt;=18, G5986&lt;24), "18-24", G5986&gt;=24, "24-36")</f>
        <v>6-12</v>
      </c>
    </row>
    <row r="5987" spans="1:37" x14ac:dyDescent="0.3">
      <c r="A5987" t="s">
        <v>6087</v>
      </c>
      <c r="B5987" t="s">
        <v>33</v>
      </c>
      <c r="C5987">
        <v>34</v>
      </c>
      <c r="D5987" t="s">
        <v>34</v>
      </c>
      <c r="E5987" t="s">
        <v>114</v>
      </c>
      <c r="F5987">
        <v>11</v>
      </c>
      <c r="G5987">
        <v>34</v>
      </c>
      <c r="H5987" t="s">
        <v>36</v>
      </c>
      <c r="I5987" t="s">
        <v>37</v>
      </c>
      <c r="J5987" t="s">
        <v>34</v>
      </c>
      <c r="K5987" t="s">
        <v>37</v>
      </c>
      <c r="L5987" t="s">
        <v>72</v>
      </c>
      <c r="M5987" t="s">
        <v>34</v>
      </c>
      <c r="N5987" t="s">
        <v>34</v>
      </c>
      <c r="O5987" t="s">
        <v>37</v>
      </c>
      <c r="P5987" t="s">
        <v>37</v>
      </c>
      <c r="Q5987" t="s">
        <v>37</v>
      </c>
      <c r="R5987" t="s">
        <v>37</v>
      </c>
      <c r="S5987" t="s">
        <v>37</v>
      </c>
      <c r="T5987" t="s">
        <v>37</v>
      </c>
      <c r="U5987" t="s">
        <v>46</v>
      </c>
      <c r="V5987" t="s">
        <v>37</v>
      </c>
      <c r="W5987" t="s">
        <v>51</v>
      </c>
      <c r="X5987">
        <v>74.400000000000006</v>
      </c>
      <c r="Y5987">
        <v>299.7</v>
      </c>
      <c r="Z5987">
        <v>0</v>
      </c>
      <c r="AA5987">
        <v>0</v>
      </c>
      <c r="AB5987">
        <v>115.56</v>
      </c>
      <c r="AC5987">
        <v>415.26</v>
      </c>
      <c r="AD5987" t="s">
        <v>52</v>
      </c>
      <c r="AE5987" t="s">
        <v>104</v>
      </c>
      <c r="AF5987" t="s">
        <v>150</v>
      </c>
      <c r="AG5987">
        <f t="shared" si="186"/>
        <v>1</v>
      </c>
      <c r="AH5987" t="str" cm="1">
        <f t="array" ref="AH5987">_xlfn.IFS(
X5987&lt;=20, "&lt;20",
AND(X5987&gt;=20, X5987&lt;50), "20-50",
AND(X5987&gt;=50, X5987&lt;100), "50-100",
X5987&gt;=100, "&gt;100"
)</f>
        <v>50-100</v>
      </c>
      <c r="AI5987">
        <f t="shared" si="187"/>
        <v>0</v>
      </c>
      <c r="AJ5987" t="str" cm="1">
        <f t="array" ref="AJ5987">_xlfn.IFS(
C5987&lt;=20, "&lt;20",
AND(C5987&gt;=20, C5987&lt;35), "20-35",
AND(C5987&gt;=35, C5987&lt;50), "35-50",
C5987&gt;=50, "50-100"
)</f>
        <v>20-35</v>
      </c>
      <c r="AK5987" t="str" cm="1">
        <f t="array" ref="AK5987">_xlfn.IFS(
G5987&lt;6, "&lt;6",
AND(G5987&gt;=6, G5987&lt;12), "6-12",
AND(G5987&gt;=12, G5987&lt;18), "12-18",  AND(G5987&gt;=18, G5987&lt;24), "18-24", G5987&gt;=24, "24-36")</f>
        <v>24-36</v>
      </c>
    </row>
    <row r="5988" spans="1:37" x14ac:dyDescent="0.3">
      <c r="A5988" t="s">
        <v>6088</v>
      </c>
      <c r="B5988" t="s">
        <v>44</v>
      </c>
      <c r="C5988">
        <v>27</v>
      </c>
      <c r="D5988" t="s">
        <v>37</v>
      </c>
      <c r="E5988" t="s">
        <v>61</v>
      </c>
      <c r="F5988">
        <v>14</v>
      </c>
      <c r="G5988">
        <v>26</v>
      </c>
      <c r="H5988" t="s">
        <v>36</v>
      </c>
      <c r="I5988" t="s">
        <v>37</v>
      </c>
      <c r="J5988" t="s">
        <v>34</v>
      </c>
      <c r="K5988" t="s">
        <v>37</v>
      </c>
      <c r="L5988" t="s">
        <v>50</v>
      </c>
      <c r="M5988" t="s">
        <v>34</v>
      </c>
      <c r="N5988" t="s">
        <v>37</v>
      </c>
      <c r="O5988" t="s">
        <v>37</v>
      </c>
      <c r="P5988" t="s">
        <v>34</v>
      </c>
      <c r="Q5988" t="s">
        <v>34</v>
      </c>
      <c r="R5988" t="s">
        <v>34</v>
      </c>
      <c r="S5988" t="s">
        <v>34</v>
      </c>
      <c r="T5988" t="s">
        <v>37</v>
      </c>
      <c r="U5988" t="s">
        <v>46</v>
      </c>
      <c r="V5988" t="s">
        <v>34</v>
      </c>
      <c r="W5988" t="s">
        <v>51</v>
      </c>
      <c r="X5988">
        <v>79.7</v>
      </c>
      <c r="Y5988">
        <v>165</v>
      </c>
      <c r="Z5988">
        <v>0</v>
      </c>
      <c r="AA5988">
        <v>0</v>
      </c>
      <c r="AB5988">
        <v>57.72</v>
      </c>
      <c r="AC5988">
        <v>222.72</v>
      </c>
      <c r="AD5988" t="s">
        <v>52</v>
      </c>
      <c r="AE5988" t="s">
        <v>53</v>
      </c>
      <c r="AF5988" t="s">
        <v>54</v>
      </c>
      <c r="AG5988">
        <f t="shared" si="186"/>
        <v>1</v>
      </c>
      <c r="AH5988" t="str" cm="1">
        <f t="array" ref="AH5988">_xlfn.IFS(
X5988&lt;=20, "&lt;20",
AND(X5988&gt;=20, X5988&lt;50), "20-50",
AND(X5988&gt;=50, X5988&lt;100), "50-100",
X5988&gt;=100, "&gt;100"
)</f>
        <v>50-100</v>
      </c>
      <c r="AI5988">
        <f t="shared" si="187"/>
        <v>0</v>
      </c>
      <c r="AJ5988" t="str" cm="1">
        <f t="array" ref="AJ5988">_xlfn.IFS(
C5988&lt;=20, "&lt;20",
AND(C5988&gt;=20, C5988&lt;35), "20-35",
AND(C5988&gt;=35, C5988&lt;50), "35-50",
C5988&gt;=50, "50-100"
)</f>
        <v>20-35</v>
      </c>
      <c r="AK5988" t="str" cm="1">
        <f t="array" ref="AK5988">_xlfn.IFS(
G5988&lt;6, "&lt;6",
AND(G5988&gt;=6, G5988&lt;12), "6-12",
AND(G5988&gt;=12, G5988&lt;18), "12-18",  AND(G5988&gt;=18, G5988&lt;24), "18-24", G5988&gt;=24, "24-36")</f>
        <v>24-36</v>
      </c>
    </row>
    <row r="5989" spans="1:37" x14ac:dyDescent="0.3">
      <c r="A5989" t="s">
        <v>6089</v>
      </c>
      <c r="B5989" t="s">
        <v>44</v>
      </c>
      <c r="C5989">
        <v>68</v>
      </c>
      <c r="D5989" t="s">
        <v>34</v>
      </c>
      <c r="E5989" t="s">
        <v>45</v>
      </c>
      <c r="F5989">
        <v>14</v>
      </c>
      <c r="G5989">
        <v>1</v>
      </c>
      <c r="H5989" t="s">
        <v>49</v>
      </c>
      <c r="I5989" t="s">
        <v>37</v>
      </c>
      <c r="J5989" t="s">
        <v>34</v>
      </c>
      <c r="K5989" t="s">
        <v>37</v>
      </c>
      <c r="L5989" t="s">
        <v>50</v>
      </c>
      <c r="M5989" t="s">
        <v>34</v>
      </c>
      <c r="N5989" t="s">
        <v>34</v>
      </c>
      <c r="O5989" t="s">
        <v>34</v>
      </c>
      <c r="P5989" t="s">
        <v>34</v>
      </c>
      <c r="Q5989" t="s">
        <v>34</v>
      </c>
      <c r="R5989" t="s">
        <v>34</v>
      </c>
      <c r="S5989" t="s">
        <v>34</v>
      </c>
      <c r="T5989" t="s">
        <v>37</v>
      </c>
      <c r="U5989" t="s">
        <v>46</v>
      </c>
      <c r="V5989" t="s">
        <v>37</v>
      </c>
      <c r="W5989" t="s">
        <v>51</v>
      </c>
      <c r="X5989">
        <v>71.650000000000006</v>
      </c>
      <c r="Y5989">
        <v>71.650000000000006</v>
      </c>
      <c r="Z5989">
        <v>0</v>
      </c>
      <c r="AA5989">
        <v>0</v>
      </c>
      <c r="AB5989">
        <v>28.46</v>
      </c>
      <c r="AC5989">
        <v>100.11</v>
      </c>
      <c r="AD5989" t="s">
        <v>52</v>
      </c>
      <c r="AE5989" t="s">
        <v>53</v>
      </c>
      <c r="AF5989" t="s">
        <v>162</v>
      </c>
      <c r="AG5989">
        <f t="shared" si="186"/>
        <v>1</v>
      </c>
      <c r="AH5989" t="str" cm="1">
        <f t="array" ref="AH5989">_xlfn.IFS(
X5989&lt;=20, "&lt;20",
AND(X5989&gt;=20, X5989&lt;50), "20-50",
AND(X5989&gt;=50, X5989&lt;100), "50-100",
X5989&gt;=100, "&gt;100"
)</f>
        <v>50-100</v>
      </c>
      <c r="AI5989">
        <f t="shared" si="187"/>
        <v>0</v>
      </c>
      <c r="AJ5989" t="str" cm="1">
        <f t="array" ref="AJ5989">_xlfn.IFS(
C5989&lt;=20, "&lt;20",
AND(C5989&gt;=20, C5989&lt;35), "20-35",
AND(C5989&gt;=35, C5989&lt;50), "35-50",
C5989&gt;=50, "50-100"
)</f>
        <v>50-100</v>
      </c>
      <c r="AK5989" t="str" cm="1">
        <f t="array" ref="AK5989">_xlfn.IFS(
G5989&lt;6, "&lt;6",
AND(G5989&gt;=6, G5989&lt;12), "6-12",
AND(G5989&gt;=12, G5989&lt;18), "12-18",  AND(G5989&gt;=18, G5989&lt;24), "18-24", G5989&gt;=24, "24-36")</f>
        <v>&lt;6</v>
      </c>
    </row>
    <row r="5990" spans="1:37" x14ac:dyDescent="0.3">
      <c r="A5990" t="s">
        <v>6090</v>
      </c>
      <c r="B5990" t="s">
        <v>44</v>
      </c>
      <c r="C5990">
        <v>42</v>
      </c>
      <c r="D5990" t="s">
        <v>37</v>
      </c>
      <c r="E5990" t="s">
        <v>87</v>
      </c>
      <c r="F5990">
        <v>10</v>
      </c>
      <c r="G5990">
        <v>10</v>
      </c>
      <c r="H5990" t="s">
        <v>70</v>
      </c>
      <c r="I5990" t="s">
        <v>34</v>
      </c>
      <c r="J5990" t="s">
        <v>34</v>
      </c>
      <c r="K5990" t="s">
        <v>37</v>
      </c>
      <c r="L5990" t="s">
        <v>72</v>
      </c>
      <c r="M5990" t="s">
        <v>37</v>
      </c>
      <c r="N5990" t="s">
        <v>34</v>
      </c>
      <c r="O5990" t="s">
        <v>34</v>
      </c>
      <c r="P5990" t="s">
        <v>34</v>
      </c>
      <c r="Q5990" t="s">
        <v>37</v>
      </c>
      <c r="R5990" t="s">
        <v>34</v>
      </c>
      <c r="S5990" t="s">
        <v>34</v>
      </c>
      <c r="T5990" t="s">
        <v>37</v>
      </c>
      <c r="U5990" t="s">
        <v>46</v>
      </c>
      <c r="V5990" t="s">
        <v>37</v>
      </c>
      <c r="W5990" t="s">
        <v>51</v>
      </c>
      <c r="X5990">
        <v>40.15</v>
      </c>
      <c r="Y5990">
        <v>1626.05</v>
      </c>
      <c r="Z5990">
        <v>0</v>
      </c>
      <c r="AA5990">
        <v>0</v>
      </c>
      <c r="AB5990">
        <v>0</v>
      </c>
      <c r="AC5990">
        <v>1626.05</v>
      </c>
      <c r="AD5990" t="s">
        <v>41</v>
      </c>
      <c r="AE5990" t="s">
        <v>42</v>
      </c>
      <c r="AF5990" t="s">
        <v>42</v>
      </c>
      <c r="AG5990">
        <f t="shared" si="186"/>
        <v>0</v>
      </c>
      <c r="AH5990" t="str" cm="1">
        <f t="array" ref="AH5990">_xlfn.IFS(
X5990&lt;=20, "&lt;20",
AND(X5990&gt;=20, X5990&lt;50), "20-50",
AND(X5990&gt;=50, X5990&lt;100), "50-100",
X5990&gt;=100, "&gt;100"
)</f>
        <v>20-50</v>
      </c>
      <c r="AI5990">
        <f t="shared" si="187"/>
        <v>0</v>
      </c>
      <c r="AJ5990" t="str" cm="1">
        <f t="array" ref="AJ5990">_xlfn.IFS(
C5990&lt;=20, "&lt;20",
AND(C5990&gt;=20, C5990&lt;35), "20-35",
AND(C5990&gt;=35, C5990&lt;50), "35-50",
C5990&gt;=50, "50-100"
)</f>
        <v>35-50</v>
      </c>
      <c r="AK5990" t="str" cm="1">
        <f t="array" ref="AK5990">_xlfn.IFS(
G5990&lt;6, "&lt;6",
AND(G5990&gt;=6, G5990&lt;12), "6-12",
AND(G5990&gt;=12, G5990&lt;18), "12-18",  AND(G5990&gt;=18, G5990&lt;24), "18-24", G5990&gt;=24, "24-36")</f>
        <v>6-12</v>
      </c>
    </row>
    <row r="5991" spans="1:37" x14ac:dyDescent="0.3">
      <c r="A5991" t="s">
        <v>6091</v>
      </c>
      <c r="B5991" t="s">
        <v>33</v>
      </c>
      <c r="C5991">
        <v>42</v>
      </c>
      <c r="D5991" t="s">
        <v>34</v>
      </c>
      <c r="E5991" t="s">
        <v>61</v>
      </c>
      <c r="F5991">
        <v>15</v>
      </c>
      <c r="G5991">
        <v>18</v>
      </c>
      <c r="H5991" t="s">
        <v>57</v>
      </c>
      <c r="I5991" t="s">
        <v>34</v>
      </c>
      <c r="J5991" t="s">
        <v>34</v>
      </c>
      <c r="K5991" t="s">
        <v>37</v>
      </c>
      <c r="L5991" t="s">
        <v>72</v>
      </c>
      <c r="M5991" t="s">
        <v>34</v>
      </c>
      <c r="N5991" t="s">
        <v>34</v>
      </c>
      <c r="O5991" t="s">
        <v>37</v>
      </c>
      <c r="P5991" t="s">
        <v>37</v>
      </c>
      <c r="Q5991" t="s">
        <v>37</v>
      </c>
      <c r="R5991" t="s">
        <v>37</v>
      </c>
      <c r="S5991" t="s">
        <v>37</v>
      </c>
      <c r="T5991" t="s">
        <v>37</v>
      </c>
      <c r="U5991" t="s">
        <v>46</v>
      </c>
      <c r="V5991" t="s">
        <v>37</v>
      </c>
      <c r="W5991" t="s">
        <v>51</v>
      </c>
      <c r="X5991">
        <v>55</v>
      </c>
      <c r="Y5991">
        <v>771.95</v>
      </c>
      <c r="Z5991">
        <v>0</v>
      </c>
      <c r="AA5991">
        <v>0</v>
      </c>
      <c r="AB5991">
        <v>0</v>
      </c>
      <c r="AC5991">
        <v>771.95</v>
      </c>
      <c r="AD5991" t="s">
        <v>41</v>
      </c>
      <c r="AE5991" t="s">
        <v>42</v>
      </c>
      <c r="AF5991" t="s">
        <v>42</v>
      </c>
      <c r="AG5991">
        <f t="shared" si="186"/>
        <v>0</v>
      </c>
      <c r="AH5991" t="str" cm="1">
        <f t="array" ref="AH5991">_xlfn.IFS(
X5991&lt;=20, "&lt;20",
AND(X5991&gt;=20, X5991&lt;50), "20-50",
AND(X5991&gt;=50, X5991&lt;100), "50-100",
X5991&gt;=100, "&gt;100"
)</f>
        <v>50-100</v>
      </c>
      <c r="AI5991">
        <f t="shared" si="187"/>
        <v>0</v>
      </c>
      <c r="AJ5991" t="str" cm="1">
        <f t="array" ref="AJ5991">_xlfn.IFS(
C5991&lt;=20, "&lt;20",
AND(C5991&gt;=20, C5991&lt;35), "20-35",
AND(C5991&gt;=35, C5991&lt;50), "35-50",
C5991&gt;=50, "50-100"
)</f>
        <v>35-50</v>
      </c>
      <c r="AK5991" t="str" cm="1">
        <f t="array" ref="AK5991">_xlfn.IFS(
G5991&lt;6, "&lt;6",
AND(G5991&gt;=6, G5991&lt;12), "6-12",
AND(G5991&gt;=12, G5991&lt;18), "12-18",  AND(G5991&gt;=18, G5991&lt;24), "18-24", G5991&gt;=24, "24-36")</f>
        <v>18-24</v>
      </c>
    </row>
    <row r="5992" spans="1:37" x14ac:dyDescent="0.3">
      <c r="A5992" t="s">
        <v>6092</v>
      </c>
      <c r="B5992" t="s">
        <v>44</v>
      </c>
      <c r="C5992">
        <v>44</v>
      </c>
      <c r="D5992" t="s">
        <v>34</v>
      </c>
      <c r="E5992" t="s">
        <v>82</v>
      </c>
      <c r="F5992">
        <v>3</v>
      </c>
      <c r="G5992">
        <v>20</v>
      </c>
      <c r="H5992" t="s">
        <v>66</v>
      </c>
      <c r="I5992" t="s">
        <v>37</v>
      </c>
      <c r="J5992" t="s">
        <v>37</v>
      </c>
      <c r="K5992" t="s">
        <v>37</v>
      </c>
      <c r="L5992" t="s">
        <v>50</v>
      </c>
      <c r="M5992" t="s">
        <v>34</v>
      </c>
      <c r="N5992" t="s">
        <v>37</v>
      </c>
      <c r="O5992" t="s">
        <v>37</v>
      </c>
      <c r="P5992" t="s">
        <v>37</v>
      </c>
      <c r="Q5992" t="s">
        <v>34</v>
      </c>
      <c r="R5992" t="s">
        <v>34</v>
      </c>
      <c r="S5992" t="s">
        <v>34</v>
      </c>
      <c r="T5992" t="s">
        <v>37</v>
      </c>
      <c r="U5992" t="s">
        <v>39</v>
      </c>
      <c r="V5992" t="s">
        <v>37</v>
      </c>
      <c r="W5992" t="s">
        <v>51</v>
      </c>
      <c r="X5992">
        <v>90.55</v>
      </c>
      <c r="Y5992">
        <v>6130.95</v>
      </c>
      <c r="Z5992">
        <v>0</v>
      </c>
      <c r="AA5992">
        <v>0</v>
      </c>
      <c r="AB5992">
        <v>773.52</v>
      </c>
      <c r="AC5992">
        <v>6904.47</v>
      </c>
      <c r="AD5992" t="s">
        <v>41</v>
      </c>
      <c r="AE5992" t="s">
        <v>42</v>
      </c>
      <c r="AF5992" t="s">
        <v>42</v>
      </c>
      <c r="AG5992">
        <f t="shared" si="186"/>
        <v>0</v>
      </c>
      <c r="AH5992" t="str" cm="1">
        <f t="array" ref="AH5992">_xlfn.IFS(
X5992&lt;=20, "&lt;20",
AND(X5992&gt;=20, X5992&lt;50), "20-50",
AND(X5992&gt;=50, X5992&lt;100), "50-100",
X5992&gt;=100, "&gt;100"
)</f>
        <v>50-100</v>
      </c>
      <c r="AI5992">
        <f t="shared" si="187"/>
        <v>0</v>
      </c>
      <c r="AJ5992" t="str" cm="1">
        <f t="array" ref="AJ5992">_xlfn.IFS(
C5992&lt;=20, "&lt;20",
AND(C5992&gt;=20, C5992&lt;35), "20-35",
AND(C5992&gt;=35, C5992&lt;50), "35-50",
C5992&gt;=50, "50-100"
)</f>
        <v>35-50</v>
      </c>
      <c r="AK5992" t="str" cm="1">
        <f t="array" ref="AK5992">_xlfn.IFS(
G5992&lt;6, "&lt;6",
AND(G5992&gt;=6, G5992&lt;12), "6-12",
AND(G5992&gt;=12, G5992&lt;18), "12-18",  AND(G5992&gt;=18, G5992&lt;24), "18-24", G5992&gt;=24, "24-36")</f>
        <v>18-24</v>
      </c>
    </row>
    <row r="5993" spans="1:37" x14ac:dyDescent="0.3">
      <c r="A5993" t="s">
        <v>6093</v>
      </c>
      <c r="B5993" t="s">
        <v>33</v>
      </c>
      <c r="C5993">
        <v>56</v>
      </c>
      <c r="D5993" t="s">
        <v>37</v>
      </c>
      <c r="E5993" t="s">
        <v>90</v>
      </c>
      <c r="F5993">
        <v>4</v>
      </c>
      <c r="G5993">
        <v>9</v>
      </c>
      <c r="H5993" t="s">
        <v>70</v>
      </c>
      <c r="I5993" t="s">
        <v>37</v>
      </c>
      <c r="J5993" t="s">
        <v>37</v>
      </c>
      <c r="K5993" t="s">
        <v>37</v>
      </c>
      <c r="L5993" t="s">
        <v>50</v>
      </c>
      <c r="M5993" t="s">
        <v>34</v>
      </c>
      <c r="N5993" t="s">
        <v>34</v>
      </c>
      <c r="O5993" t="s">
        <v>34</v>
      </c>
      <c r="P5993" t="s">
        <v>34</v>
      </c>
      <c r="Q5993" t="s">
        <v>34</v>
      </c>
      <c r="R5993" t="s">
        <v>34</v>
      </c>
      <c r="S5993" t="s">
        <v>34</v>
      </c>
      <c r="T5993" t="s">
        <v>34</v>
      </c>
      <c r="U5993" t="s">
        <v>46</v>
      </c>
      <c r="V5993" t="s">
        <v>37</v>
      </c>
      <c r="W5993" t="s">
        <v>51</v>
      </c>
      <c r="X5993">
        <v>74.3</v>
      </c>
      <c r="Y5993">
        <v>4018.35</v>
      </c>
      <c r="Z5993">
        <v>0</v>
      </c>
      <c r="AA5993">
        <v>70</v>
      </c>
      <c r="AB5993">
        <v>2847.15</v>
      </c>
      <c r="AC5993">
        <v>6935.5</v>
      </c>
      <c r="AD5993" t="s">
        <v>41</v>
      </c>
      <c r="AE5993" t="s">
        <v>42</v>
      </c>
      <c r="AF5993" t="s">
        <v>42</v>
      </c>
      <c r="AG5993">
        <f t="shared" si="186"/>
        <v>0</v>
      </c>
      <c r="AH5993" t="str" cm="1">
        <f t="array" ref="AH5993">_xlfn.IFS(
X5993&lt;=20, "&lt;20",
AND(X5993&gt;=20, X5993&lt;50), "20-50",
AND(X5993&gt;=50, X5993&lt;100), "50-100",
X5993&gt;=100, "&gt;100"
)</f>
        <v>50-100</v>
      </c>
      <c r="AI5993">
        <f t="shared" si="187"/>
        <v>0</v>
      </c>
      <c r="AJ5993" t="str" cm="1">
        <f t="array" ref="AJ5993">_xlfn.IFS(
C5993&lt;=20, "&lt;20",
AND(C5993&gt;=20, C5993&lt;35), "20-35",
AND(C5993&gt;=35, C5993&lt;50), "35-50",
C5993&gt;=50, "50-100"
)</f>
        <v>50-100</v>
      </c>
      <c r="AK5993" t="str" cm="1">
        <f t="array" ref="AK5993">_xlfn.IFS(
G5993&lt;6, "&lt;6",
AND(G5993&gt;=6, G5993&lt;12), "6-12",
AND(G5993&gt;=12, G5993&lt;18), "12-18",  AND(G5993&gt;=18, G5993&lt;24), "18-24", G5993&gt;=24, "24-36")</f>
        <v>6-12</v>
      </c>
    </row>
    <row r="5994" spans="1:37" x14ac:dyDescent="0.3">
      <c r="A5994" t="s">
        <v>6094</v>
      </c>
      <c r="B5994" t="s">
        <v>44</v>
      </c>
      <c r="C5994">
        <v>67</v>
      </c>
      <c r="D5994" t="s">
        <v>34</v>
      </c>
      <c r="E5994" t="s">
        <v>90</v>
      </c>
      <c r="F5994">
        <v>0</v>
      </c>
      <c r="G5994">
        <v>10</v>
      </c>
      <c r="H5994" t="s">
        <v>36</v>
      </c>
      <c r="I5994" t="s">
        <v>34</v>
      </c>
      <c r="J5994" t="s">
        <v>34</v>
      </c>
      <c r="K5994" t="s">
        <v>37</v>
      </c>
      <c r="L5994" t="s">
        <v>38</v>
      </c>
      <c r="M5994" t="s">
        <v>34</v>
      </c>
      <c r="N5994" t="s">
        <v>34</v>
      </c>
      <c r="O5994" t="s">
        <v>34</v>
      </c>
      <c r="P5994" t="s">
        <v>34</v>
      </c>
      <c r="Q5994" t="s">
        <v>37</v>
      </c>
      <c r="R5994" t="s">
        <v>37</v>
      </c>
      <c r="S5994" t="s">
        <v>37</v>
      </c>
      <c r="T5994" t="s">
        <v>37</v>
      </c>
      <c r="U5994" t="s">
        <v>67</v>
      </c>
      <c r="V5994" t="s">
        <v>37</v>
      </c>
      <c r="W5994" t="s">
        <v>51</v>
      </c>
      <c r="X5994">
        <v>46.35</v>
      </c>
      <c r="Y5994">
        <v>672.7</v>
      </c>
      <c r="Z5994">
        <v>0</v>
      </c>
      <c r="AA5994">
        <v>0</v>
      </c>
      <c r="AB5994">
        <v>0</v>
      </c>
      <c r="AC5994">
        <v>672.7</v>
      </c>
      <c r="AD5994" t="s">
        <v>41</v>
      </c>
      <c r="AE5994" t="s">
        <v>42</v>
      </c>
      <c r="AF5994" t="s">
        <v>42</v>
      </c>
      <c r="AG5994">
        <f t="shared" si="186"/>
        <v>0</v>
      </c>
      <c r="AH5994" t="str" cm="1">
        <f t="array" ref="AH5994">_xlfn.IFS(
X5994&lt;=20, "&lt;20",
AND(X5994&gt;=20, X5994&lt;50), "20-50",
AND(X5994&gt;=50, X5994&lt;100), "50-100",
X5994&gt;=100, "&gt;100"
)</f>
        <v>20-50</v>
      </c>
      <c r="AI5994">
        <f t="shared" si="187"/>
        <v>0</v>
      </c>
      <c r="AJ5994" t="str" cm="1">
        <f t="array" ref="AJ5994">_xlfn.IFS(
C5994&lt;=20, "&lt;20",
AND(C5994&gt;=20, C5994&lt;35), "20-35",
AND(C5994&gt;=35, C5994&lt;50), "35-50",
C5994&gt;=50, "50-100"
)</f>
        <v>50-100</v>
      </c>
      <c r="AK5994" t="str" cm="1">
        <f t="array" ref="AK5994">_xlfn.IFS(
G5994&lt;6, "&lt;6",
AND(G5994&gt;=6, G5994&lt;12), "6-12",
AND(G5994&gt;=12, G5994&lt;18), "12-18",  AND(G5994&gt;=18, G5994&lt;24), "18-24", G5994&gt;=24, "24-36")</f>
        <v>6-12</v>
      </c>
    </row>
    <row r="5995" spans="1:37" x14ac:dyDescent="0.3">
      <c r="A5995" t="s">
        <v>6095</v>
      </c>
      <c r="B5995" t="s">
        <v>44</v>
      </c>
      <c r="C5995">
        <v>24</v>
      </c>
      <c r="D5995" t="s">
        <v>37</v>
      </c>
      <c r="E5995" t="s">
        <v>48</v>
      </c>
      <c r="F5995">
        <v>13</v>
      </c>
      <c r="G5995">
        <v>6</v>
      </c>
      <c r="H5995" t="s">
        <v>49</v>
      </c>
      <c r="I5995" t="s">
        <v>34</v>
      </c>
      <c r="J5995" t="s">
        <v>34</v>
      </c>
      <c r="K5995" t="s">
        <v>37</v>
      </c>
      <c r="L5995" t="s">
        <v>72</v>
      </c>
      <c r="M5995" t="s">
        <v>34</v>
      </c>
      <c r="N5995" t="s">
        <v>34</v>
      </c>
      <c r="O5995" t="s">
        <v>37</v>
      </c>
      <c r="P5995" t="s">
        <v>34</v>
      </c>
      <c r="Q5995" t="s">
        <v>34</v>
      </c>
      <c r="R5995" t="s">
        <v>34</v>
      </c>
      <c r="S5995" t="s">
        <v>37</v>
      </c>
      <c r="T5995" t="s">
        <v>37</v>
      </c>
      <c r="U5995" t="s">
        <v>46</v>
      </c>
      <c r="V5995" t="s">
        <v>37</v>
      </c>
      <c r="W5995" t="s">
        <v>51</v>
      </c>
      <c r="X5995">
        <v>29.65</v>
      </c>
      <c r="Y5995">
        <v>118.5</v>
      </c>
      <c r="Z5995">
        <v>0</v>
      </c>
      <c r="AA5995">
        <v>0</v>
      </c>
      <c r="AB5995">
        <v>0</v>
      </c>
      <c r="AC5995">
        <v>118.5</v>
      </c>
      <c r="AD5995" t="s">
        <v>52</v>
      </c>
      <c r="AE5995" t="s">
        <v>58</v>
      </c>
      <c r="AF5995" t="s">
        <v>88</v>
      </c>
      <c r="AG5995">
        <f t="shared" si="186"/>
        <v>1</v>
      </c>
      <c r="AH5995" t="str" cm="1">
        <f t="array" ref="AH5995">_xlfn.IFS(
X5995&lt;=20, "&lt;20",
AND(X5995&gt;=20, X5995&lt;50), "20-50",
AND(X5995&gt;=50, X5995&lt;100), "50-100",
X5995&gt;=100, "&gt;100"
)</f>
        <v>20-50</v>
      </c>
      <c r="AI5995">
        <f t="shared" si="187"/>
        <v>0</v>
      </c>
      <c r="AJ5995" t="str" cm="1">
        <f t="array" ref="AJ5995">_xlfn.IFS(
C5995&lt;=20, "&lt;20",
AND(C5995&gt;=20, C5995&lt;35), "20-35",
AND(C5995&gt;=35, C5995&lt;50), "35-50",
C5995&gt;=50, "50-100"
)</f>
        <v>20-35</v>
      </c>
      <c r="AK5995" t="str" cm="1">
        <f t="array" ref="AK5995">_xlfn.IFS(
G5995&lt;6, "&lt;6",
AND(G5995&gt;=6, G5995&lt;12), "6-12",
AND(G5995&gt;=12, G5995&lt;18), "12-18",  AND(G5995&gt;=18, G5995&lt;24), "18-24", G5995&gt;=24, "24-36")</f>
        <v>6-12</v>
      </c>
    </row>
    <row r="5996" spans="1:37" x14ac:dyDescent="0.3">
      <c r="A5996" t="s">
        <v>6096</v>
      </c>
      <c r="B5996" t="s">
        <v>33</v>
      </c>
      <c r="C5996">
        <v>66</v>
      </c>
      <c r="D5996" t="s">
        <v>34</v>
      </c>
      <c r="E5996" t="s">
        <v>48</v>
      </c>
      <c r="F5996">
        <v>12</v>
      </c>
      <c r="G5996">
        <v>6</v>
      </c>
      <c r="H5996" t="s">
        <v>36</v>
      </c>
      <c r="I5996" t="s">
        <v>37</v>
      </c>
      <c r="J5996" t="s">
        <v>37</v>
      </c>
      <c r="K5996" t="s">
        <v>37</v>
      </c>
      <c r="L5996" t="s">
        <v>50</v>
      </c>
      <c r="M5996" t="s">
        <v>34</v>
      </c>
      <c r="N5996" t="s">
        <v>34</v>
      </c>
      <c r="O5996" t="s">
        <v>37</v>
      </c>
      <c r="P5996" t="s">
        <v>37</v>
      </c>
      <c r="Q5996" t="s">
        <v>37</v>
      </c>
      <c r="R5996" t="s">
        <v>37</v>
      </c>
      <c r="S5996" t="s">
        <v>34</v>
      </c>
      <c r="T5996" t="s">
        <v>34</v>
      </c>
      <c r="U5996" t="s">
        <v>39</v>
      </c>
      <c r="V5996" t="s">
        <v>37</v>
      </c>
      <c r="W5996" t="s">
        <v>51</v>
      </c>
      <c r="X5996">
        <v>106</v>
      </c>
      <c r="Y5996">
        <v>6441.4</v>
      </c>
      <c r="Z5996">
        <v>0</v>
      </c>
      <c r="AA5996">
        <v>110</v>
      </c>
      <c r="AB5996">
        <v>2063.4</v>
      </c>
      <c r="AC5996">
        <v>8614.7999999999993</v>
      </c>
      <c r="AD5996" t="s">
        <v>52</v>
      </c>
      <c r="AE5996" t="s">
        <v>100</v>
      </c>
      <c r="AF5996" t="s">
        <v>101</v>
      </c>
      <c r="AG5996">
        <f t="shared" si="186"/>
        <v>1</v>
      </c>
      <c r="AH5996" t="str" cm="1">
        <f t="array" ref="AH5996">_xlfn.IFS(
X5996&lt;=20, "&lt;20",
AND(X5996&gt;=20, X5996&lt;50), "20-50",
AND(X5996&gt;=50, X5996&lt;100), "50-100",
X5996&gt;=100, "&gt;100"
)</f>
        <v>&gt;100</v>
      </c>
      <c r="AI5996">
        <f t="shared" si="187"/>
        <v>0</v>
      </c>
      <c r="AJ5996" t="str" cm="1">
        <f t="array" ref="AJ5996">_xlfn.IFS(
C5996&lt;=20, "&lt;20",
AND(C5996&gt;=20, C5996&lt;35), "20-35",
AND(C5996&gt;=35, C5996&lt;50), "35-50",
C5996&gt;=50, "50-100"
)</f>
        <v>50-100</v>
      </c>
      <c r="AK5996" t="str" cm="1">
        <f t="array" ref="AK5996">_xlfn.IFS(
G5996&lt;6, "&lt;6",
AND(G5996&gt;=6, G5996&lt;12), "6-12",
AND(G5996&gt;=12, G5996&lt;18), "12-18",  AND(G5996&gt;=18, G5996&lt;24), "18-24", G5996&gt;=24, "24-36")</f>
        <v>6-12</v>
      </c>
    </row>
    <row r="5997" spans="1:37" x14ac:dyDescent="0.3">
      <c r="A5997" t="s">
        <v>6097</v>
      </c>
      <c r="B5997" t="s">
        <v>44</v>
      </c>
      <c r="C5997">
        <v>29</v>
      </c>
      <c r="D5997" t="s">
        <v>34</v>
      </c>
      <c r="E5997" t="s">
        <v>103</v>
      </c>
      <c r="F5997">
        <v>1</v>
      </c>
      <c r="G5997">
        <v>28</v>
      </c>
      <c r="H5997" t="s">
        <v>57</v>
      </c>
      <c r="I5997" t="s">
        <v>37</v>
      </c>
      <c r="J5997" t="s">
        <v>37</v>
      </c>
      <c r="K5997" t="s">
        <v>37</v>
      </c>
      <c r="L5997" t="s">
        <v>50</v>
      </c>
      <c r="M5997" t="s">
        <v>34</v>
      </c>
      <c r="N5997" t="s">
        <v>34</v>
      </c>
      <c r="O5997" t="s">
        <v>34</v>
      </c>
      <c r="P5997" t="s">
        <v>37</v>
      </c>
      <c r="Q5997" t="s">
        <v>34</v>
      </c>
      <c r="R5997" t="s">
        <v>34</v>
      </c>
      <c r="S5997" t="s">
        <v>34</v>
      </c>
      <c r="T5997" t="s">
        <v>37</v>
      </c>
      <c r="U5997" t="s">
        <v>39</v>
      </c>
      <c r="V5997" t="s">
        <v>37</v>
      </c>
      <c r="W5997" t="s">
        <v>40</v>
      </c>
      <c r="X5997">
        <v>79.5</v>
      </c>
      <c r="Y5997">
        <v>1264.2</v>
      </c>
      <c r="Z5997">
        <v>0</v>
      </c>
      <c r="AA5997">
        <v>0</v>
      </c>
      <c r="AB5997">
        <v>435.68</v>
      </c>
      <c r="AC5997">
        <v>1699.88</v>
      </c>
      <c r="AD5997" t="s">
        <v>41</v>
      </c>
      <c r="AE5997" t="s">
        <v>42</v>
      </c>
      <c r="AF5997" t="s">
        <v>42</v>
      </c>
      <c r="AG5997">
        <f t="shared" si="186"/>
        <v>0</v>
      </c>
      <c r="AH5997" t="str" cm="1">
        <f t="array" ref="AH5997">_xlfn.IFS(
X5997&lt;=20, "&lt;20",
AND(X5997&gt;=20, X5997&lt;50), "20-50",
AND(X5997&gt;=50, X5997&lt;100), "50-100",
X5997&gt;=100, "&gt;100"
)</f>
        <v>50-100</v>
      </c>
      <c r="AI5997">
        <f t="shared" si="187"/>
        <v>0</v>
      </c>
      <c r="AJ5997" t="str" cm="1">
        <f t="array" ref="AJ5997">_xlfn.IFS(
C5997&lt;=20, "&lt;20",
AND(C5997&gt;=20, C5997&lt;35), "20-35",
AND(C5997&gt;=35, C5997&lt;50), "35-50",
C5997&gt;=50, "50-100"
)</f>
        <v>20-35</v>
      </c>
      <c r="AK5997" t="str" cm="1">
        <f t="array" ref="AK5997">_xlfn.IFS(
G5997&lt;6, "&lt;6",
AND(G5997&gt;=6, G5997&lt;12), "6-12",
AND(G5997&gt;=12, G5997&lt;18), "12-18",  AND(G5997&gt;=18, G5997&lt;24), "18-24", G5997&gt;=24, "24-36")</f>
        <v>24-36</v>
      </c>
    </row>
    <row r="5998" spans="1:37" x14ac:dyDescent="0.3">
      <c r="A5998" t="s">
        <v>6098</v>
      </c>
      <c r="B5998" t="s">
        <v>44</v>
      </c>
      <c r="C5998">
        <v>46</v>
      </c>
      <c r="D5998" t="s">
        <v>34</v>
      </c>
      <c r="E5998" t="s">
        <v>103</v>
      </c>
      <c r="F5998">
        <v>9</v>
      </c>
      <c r="G5998">
        <v>13</v>
      </c>
      <c r="H5998" t="s">
        <v>49</v>
      </c>
      <c r="I5998" t="s">
        <v>37</v>
      </c>
      <c r="J5998" t="s">
        <v>37</v>
      </c>
      <c r="K5998" t="s">
        <v>37</v>
      </c>
      <c r="L5998" t="s">
        <v>72</v>
      </c>
      <c r="M5998" t="s">
        <v>34</v>
      </c>
      <c r="N5998" t="s">
        <v>37</v>
      </c>
      <c r="O5998" t="s">
        <v>34</v>
      </c>
      <c r="P5998" t="s">
        <v>34</v>
      </c>
      <c r="Q5998" t="s">
        <v>34</v>
      </c>
      <c r="R5998" t="s">
        <v>34</v>
      </c>
      <c r="S5998" t="s">
        <v>34</v>
      </c>
      <c r="T5998" t="s">
        <v>34</v>
      </c>
      <c r="U5998" t="s">
        <v>46</v>
      </c>
      <c r="V5998" t="s">
        <v>34</v>
      </c>
      <c r="W5998" t="s">
        <v>40</v>
      </c>
      <c r="X5998">
        <v>54.15</v>
      </c>
      <c r="Y5998">
        <v>101.65</v>
      </c>
      <c r="Z5998">
        <v>0</v>
      </c>
      <c r="AA5998">
        <v>10</v>
      </c>
      <c r="AB5998">
        <v>42.6</v>
      </c>
      <c r="AC5998">
        <v>154.25</v>
      </c>
      <c r="AD5998" t="s">
        <v>85</v>
      </c>
      <c r="AE5998" t="s">
        <v>42</v>
      </c>
      <c r="AF5998" t="s">
        <v>42</v>
      </c>
      <c r="AG5998">
        <f t="shared" si="186"/>
        <v>0</v>
      </c>
      <c r="AH5998" t="str" cm="1">
        <f t="array" ref="AH5998">_xlfn.IFS(
X5998&lt;=20, "&lt;20",
AND(X5998&gt;=20, X5998&lt;50), "20-50",
AND(X5998&gt;=50, X5998&lt;100), "50-100",
X5998&gt;=100, "&gt;100"
)</f>
        <v>50-100</v>
      </c>
      <c r="AI5998">
        <f t="shared" si="187"/>
        <v>1</v>
      </c>
      <c r="AJ5998" t="str" cm="1">
        <f t="array" ref="AJ5998">_xlfn.IFS(
C5998&lt;=20, "&lt;20",
AND(C5998&gt;=20, C5998&lt;35), "20-35",
AND(C5998&gt;=35, C5998&lt;50), "35-50",
C5998&gt;=50, "50-100"
)</f>
        <v>35-50</v>
      </c>
      <c r="AK5998" t="str" cm="1">
        <f t="array" ref="AK5998">_xlfn.IFS(
G5998&lt;6, "&lt;6",
AND(G5998&gt;=6, G5998&lt;12), "6-12",
AND(G5998&gt;=12, G5998&lt;18), "12-18",  AND(G5998&gt;=18, G5998&lt;24), "18-24", G5998&gt;=24, "24-36")</f>
        <v>12-18</v>
      </c>
    </row>
    <row r="5999" spans="1:37" x14ac:dyDescent="0.3">
      <c r="A5999" t="s">
        <v>6099</v>
      </c>
      <c r="B5999" t="s">
        <v>44</v>
      </c>
      <c r="C5999">
        <v>64</v>
      </c>
      <c r="D5999" t="s">
        <v>37</v>
      </c>
      <c r="E5999" t="s">
        <v>114</v>
      </c>
      <c r="F5999">
        <v>3</v>
      </c>
      <c r="G5999">
        <v>35</v>
      </c>
      <c r="H5999" t="s">
        <v>36</v>
      </c>
      <c r="I5999" t="s">
        <v>37</v>
      </c>
      <c r="J5999" t="s">
        <v>37</v>
      </c>
      <c r="K5999" t="s">
        <v>37</v>
      </c>
      <c r="L5999" t="s">
        <v>72</v>
      </c>
      <c r="M5999" t="s">
        <v>34</v>
      </c>
      <c r="N5999" t="s">
        <v>37</v>
      </c>
      <c r="O5999" t="s">
        <v>37</v>
      </c>
      <c r="P5999" t="s">
        <v>37</v>
      </c>
      <c r="Q5999" t="s">
        <v>34</v>
      </c>
      <c r="R5999" t="s">
        <v>37</v>
      </c>
      <c r="S5999" t="s">
        <v>34</v>
      </c>
      <c r="T5999" t="s">
        <v>37</v>
      </c>
      <c r="U5999" t="s">
        <v>67</v>
      </c>
      <c r="V5999" t="s">
        <v>34</v>
      </c>
      <c r="W5999" t="s">
        <v>40</v>
      </c>
      <c r="X5999">
        <v>74.650000000000006</v>
      </c>
      <c r="Y5999">
        <v>4869.3500000000004</v>
      </c>
      <c r="Z5999">
        <v>47.04</v>
      </c>
      <c r="AA5999">
        <v>0</v>
      </c>
      <c r="AB5999">
        <v>1772.8</v>
      </c>
      <c r="AC5999">
        <v>6595.11</v>
      </c>
      <c r="AD5999" t="s">
        <v>41</v>
      </c>
      <c r="AE5999" t="s">
        <v>42</v>
      </c>
      <c r="AF5999" t="s">
        <v>42</v>
      </c>
      <c r="AG5999">
        <f t="shared" si="186"/>
        <v>0</v>
      </c>
      <c r="AH5999" t="str" cm="1">
        <f t="array" ref="AH5999">_xlfn.IFS(
X5999&lt;=20, "&lt;20",
AND(X5999&gt;=20, X5999&lt;50), "20-50",
AND(X5999&gt;=50, X5999&lt;100), "50-100",
X5999&gt;=100, "&gt;100"
)</f>
        <v>50-100</v>
      </c>
      <c r="AI5999">
        <f t="shared" si="187"/>
        <v>0</v>
      </c>
      <c r="AJ5999" t="str" cm="1">
        <f t="array" ref="AJ5999">_xlfn.IFS(
C5999&lt;=20, "&lt;20",
AND(C5999&gt;=20, C5999&lt;35), "20-35",
AND(C5999&gt;=35, C5999&lt;50), "35-50",
C5999&gt;=50, "50-100"
)</f>
        <v>50-100</v>
      </c>
      <c r="AK5999" t="str" cm="1">
        <f t="array" ref="AK5999">_xlfn.IFS(
G5999&lt;6, "&lt;6",
AND(G5999&gt;=6, G5999&lt;12), "6-12",
AND(G5999&gt;=12, G5999&lt;18), "12-18",  AND(G5999&gt;=18, G5999&lt;24), "18-24", G5999&gt;=24, "24-36")</f>
        <v>24-36</v>
      </c>
    </row>
    <row r="6000" spans="1:37" x14ac:dyDescent="0.3">
      <c r="A6000" t="s">
        <v>6100</v>
      </c>
      <c r="B6000" t="s">
        <v>33</v>
      </c>
      <c r="C6000">
        <v>24</v>
      </c>
      <c r="D6000" t="s">
        <v>37</v>
      </c>
      <c r="E6000" t="s">
        <v>82</v>
      </c>
      <c r="F6000">
        <v>7</v>
      </c>
      <c r="G6000">
        <v>12</v>
      </c>
      <c r="H6000" t="s">
        <v>66</v>
      </c>
      <c r="I6000" t="s">
        <v>37</v>
      </c>
      <c r="J6000" t="s">
        <v>37</v>
      </c>
      <c r="K6000" t="s">
        <v>37</v>
      </c>
      <c r="L6000" t="s">
        <v>50</v>
      </c>
      <c r="M6000" t="s">
        <v>37</v>
      </c>
      <c r="N6000" t="s">
        <v>34</v>
      </c>
      <c r="O6000" t="s">
        <v>37</v>
      </c>
      <c r="P6000" t="s">
        <v>37</v>
      </c>
      <c r="Q6000" t="s">
        <v>34</v>
      </c>
      <c r="R6000" t="s">
        <v>37</v>
      </c>
      <c r="S6000" t="s">
        <v>37</v>
      </c>
      <c r="T6000" t="s">
        <v>37</v>
      </c>
      <c r="U6000" t="s">
        <v>67</v>
      </c>
      <c r="V6000" t="s">
        <v>34</v>
      </c>
      <c r="W6000" t="s">
        <v>51</v>
      </c>
      <c r="X6000">
        <v>100.45</v>
      </c>
      <c r="Y6000">
        <v>7159.7</v>
      </c>
      <c r="Z6000">
        <v>16.12</v>
      </c>
      <c r="AA6000">
        <v>0</v>
      </c>
      <c r="AB6000">
        <v>2283.36</v>
      </c>
      <c r="AC6000">
        <v>9426.94</v>
      </c>
      <c r="AD6000" t="s">
        <v>41</v>
      </c>
      <c r="AE6000" t="s">
        <v>42</v>
      </c>
      <c r="AF6000" t="s">
        <v>42</v>
      </c>
      <c r="AG6000">
        <f t="shared" si="186"/>
        <v>0</v>
      </c>
      <c r="AH6000" t="str" cm="1">
        <f t="array" ref="AH6000">_xlfn.IFS(
X6000&lt;=20, "&lt;20",
AND(X6000&gt;=20, X6000&lt;50), "20-50",
AND(X6000&gt;=50, X6000&lt;100), "50-100",
X6000&gt;=100, "&gt;100"
)</f>
        <v>&gt;100</v>
      </c>
      <c r="AI6000">
        <f t="shared" si="187"/>
        <v>0</v>
      </c>
      <c r="AJ6000" t="str" cm="1">
        <f t="array" ref="AJ6000">_xlfn.IFS(
C6000&lt;=20, "&lt;20",
AND(C6000&gt;=20, C6000&lt;35), "20-35",
AND(C6000&gt;=35, C6000&lt;50), "35-50",
C6000&gt;=50, "50-100"
)</f>
        <v>20-35</v>
      </c>
      <c r="AK6000" t="str" cm="1">
        <f t="array" ref="AK6000">_xlfn.IFS(
G6000&lt;6, "&lt;6",
AND(G6000&gt;=6, G6000&lt;12), "6-12",
AND(G6000&gt;=12, G6000&lt;18), "12-18",  AND(G6000&gt;=18, G6000&lt;24), "18-24", G6000&gt;=24, "24-36")</f>
        <v>12-18</v>
      </c>
    </row>
    <row r="6001" spans="1:37" x14ac:dyDescent="0.3">
      <c r="A6001" t="s">
        <v>6101</v>
      </c>
      <c r="B6001" t="s">
        <v>44</v>
      </c>
      <c r="C6001">
        <v>38</v>
      </c>
      <c r="D6001" t="s">
        <v>34</v>
      </c>
      <c r="E6001" t="s">
        <v>64</v>
      </c>
      <c r="F6001">
        <v>8</v>
      </c>
      <c r="G6001">
        <v>20</v>
      </c>
      <c r="H6001" t="s">
        <v>36</v>
      </c>
      <c r="I6001" t="s">
        <v>37</v>
      </c>
      <c r="J6001" t="s">
        <v>34</v>
      </c>
      <c r="K6001" t="s">
        <v>37</v>
      </c>
      <c r="L6001" t="s">
        <v>38</v>
      </c>
      <c r="M6001" t="s">
        <v>34</v>
      </c>
      <c r="N6001" t="s">
        <v>34</v>
      </c>
      <c r="O6001" t="s">
        <v>34</v>
      </c>
      <c r="P6001" t="s">
        <v>34</v>
      </c>
      <c r="Q6001" t="s">
        <v>34</v>
      </c>
      <c r="R6001" t="s">
        <v>34</v>
      </c>
      <c r="S6001" t="s">
        <v>34</v>
      </c>
      <c r="T6001" t="s">
        <v>34</v>
      </c>
      <c r="U6001" t="s">
        <v>46</v>
      </c>
      <c r="V6001" t="s">
        <v>34</v>
      </c>
      <c r="W6001" t="s">
        <v>40</v>
      </c>
      <c r="X6001">
        <v>44.75</v>
      </c>
      <c r="Y6001">
        <v>148.05000000000001</v>
      </c>
      <c r="Z6001">
        <v>0</v>
      </c>
      <c r="AA6001">
        <v>10</v>
      </c>
      <c r="AB6001">
        <v>104.67</v>
      </c>
      <c r="AC6001">
        <v>262.72000000000003</v>
      </c>
      <c r="AD6001" t="s">
        <v>85</v>
      </c>
      <c r="AE6001" t="s">
        <v>42</v>
      </c>
      <c r="AF6001" t="s">
        <v>42</v>
      </c>
      <c r="AG6001">
        <f t="shared" si="186"/>
        <v>0</v>
      </c>
      <c r="AH6001" t="str" cm="1">
        <f t="array" ref="AH6001">_xlfn.IFS(
X6001&lt;=20, "&lt;20",
AND(X6001&gt;=20, X6001&lt;50), "20-50",
AND(X6001&gt;=50, X6001&lt;100), "50-100",
X6001&gt;=100, "&gt;100"
)</f>
        <v>20-50</v>
      </c>
      <c r="AI6001">
        <f t="shared" si="187"/>
        <v>1</v>
      </c>
      <c r="AJ6001" t="str" cm="1">
        <f t="array" ref="AJ6001">_xlfn.IFS(
C6001&lt;=20, "&lt;20",
AND(C6001&gt;=20, C6001&lt;35), "20-35",
AND(C6001&gt;=35, C6001&lt;50), "35-50",
C6001&gt;=50, "50-100"
)</f>
        <v>35-50</v>
      </c>
      <c r="AK6001" t="str" cm="1">
        <f t="array" ref="AK6001">_xlfn.IFS(
G6001&lt;6, "&lt;6",
AND(G6001&gt;=6, G6001&lt;12), "6-12",
AND(G6001&gt;=12, G6001&lt;18), "12-18",  AND(G6001&gt;=18, G6001&lt;24), "18-24", G6001&gt;=24, "24-36")</f>
        <v>18-24</v>
      </c>
    </row>
    <row r="6002" spans="1:37" x14ac:dyDescent="0.3">
      <c r="A6002" t="s">
        <v>6102</v>
      </c>
      <c r="B6002" t="s">
        <v>44</v>
      </c>
      <c r="C6002">
        <v>35</v>
      </c>
      <c r="D6002" t="s">
        <v>34</v>
      </c>
      <c r="E6002" t="s">
        <v>61</v>
      </c>
      <c r="F6002">
        <v>3</v>
      </c>
      <c r="G6002">
        <v>21</v>
      </c>
      <c r="H6002" t="s">
        <v>66</v>
      </c>
      <c r="I6002" t="s">
        <v>37</v>
      </c>
      <c r="J6002" t="s">
        <v>37</v>
      </c>
      <c r="K6002" t="s">
        <v>37</v>
      </c>
      <c r="L6002" t="s">
        <v>72</v>
      </c>
      <c r="M6002" t="s">
        <v>37</v>
      </c>
      <c r="N6002" t="s">
        <v>34</v>
      </c>
      <c r="O6002" t="s">
        <v>37</v>
      </c>
      <c r="P6002" t="s">
        <v>37</v>
      </c>
      <c r="Q6002" t="s">
        <v>37</v>
      </c>
      <c r="R6002" t="s">
        <v>37</v>
      </c>
      <c r="S6002" t="s">
        <v>37</v>
      </c>
      <c r="T6002" t="s">
        <v>37</v>
      </c>
      <c r="U6002" t="s">
        <v>67</v>
      </c>
      <c r="V6002" t="s">
        <v>37</v>
      </c>
      <c r="W6002" t="s">
        <v>40</v>
      </c>
      <c r="X6002">
        <v>84.4</v>
      </c>
      <c r="Y6002">
        <v>6096.45</v>
      </c>
      <c r="Z6002">
        <v>0</v>
      </c>
      <c r="AA6002">
        <v>0</v>
      </c>
      <c r="AB6002">
        <v>378</v>
      </c>
      <c r="AC6002">
        <v>6474.45</v>
      </c>
      <c r="AD6002" t="s">
        <v>41</v>
      </c>
      <c r="AE6002" t="s">
        <v>42</v>
      </c>
      <c r="AF6002" t="s">
        <v>42</v>
      </c>
      <c r="AG6002">
        <f t="shared" si="186"/>
        <v>0</v>
      </c>
      <c r="AH6002" t="str" cm="1">
        <f t="array" ref="AH6002">_xlfn.IFS(
X6002&lt;=20, "&lt;20",
AND(X6002&gt;=20, X6002&lt;50), "20-50",
AND(X6002&gt;=50, X6002&lt;100), "50-100",
X6002&gt;=100, "&gt;100"
)</f>
        <v>50-100</v>
      </c>
      <c r="AI6002">
        <f t="shared" si="187"/>
        <v>0</v>
      </c>
      <c r="AJ6002" t="str" cm="1">
        <f t="array" ref="AJ6002">_xlfn.IFS(
C6002&lt;=20, "&lt;20",
AND(C6002&gt;=20, C6002&lt;35), "20-35",
AND(C6002&gt;=35, C6002&lt;50), "35-50",
C6002&gt;=50, "50-100"
)</f>
        <v>35-50</v>
      </c>
      <c r="AK6002" t="str" cm="1">
        <f t="array" ref="AK6002">_xlfn.IFS(
G6002&lt;6, "&lt;6",
AND(G6002&gt;=6, G6002&lt;12), "6-12",
AND(G6002&gt;=12, G6002&lt;18), "12-18",  AND(G6002&gt;=18, G6002&lt;24), "18-24", G6002&gt;=24, "24-36")</f>
        <v>18-24</v>
      </c>
    </row>
    <row r="6003" spans="1:37" x14ac:dyDescent="0.3">
      <c r="A6003" t="s">
        <v>6103</v>
      </c>
      <c r="B6003" t="s">
        <v>33</v>
      </c>
      <c r="C6003">
        <v>55</v>
      </c>
      <c r="D6003" t="s">
        <v>37</v>
      </c>
      <c r="E6003" t="s">
        <v>45</v>
      </c>
      <c r="F6003">
        <v>3</v>
      </c>
      <c r="G6003">
        <v>27</v>
      </c>
      <c r="H6003" t="s">
        <v>110</v>
      </c>
      <c r="I6003" t="s">
        <v>37</v>
      </c>
      <c r="J6003" t="s">
        <v>37</v>
      </c>
      <c r="K6003" t="s">
        <v>37</v>
      </c>
      <c r="L6003" t="s">
        <v>72</v>
      </c>
      <c r="M6003" t="s">
        <v>37</v>
      </c>
      <c r="N6003" t="s">
        <v>37</v>
      </c>
      <c r="O6003" t="s">
        <v>34</v>
      </c>
      <c r="P6003" t="s">
        <v>34</v>
      </c>
      <c r="Q6003" t="s">
        <v>37</v>
      </c>
      <c r="R6003" t="s">
        <v>34</v>
      </c>
      <c r="S6003" t="s">
        <v>34</v>
      </c>
      <c r="T6003" t="s">
        <v>37</v>
      </c>
      <c r="U6003" t="s">
        <v>46</v>
      </c>
      <c r="V6003" t="s">
        <v>37</v>
      </c>
      <c r="W6003" t="s">
        <v>51</v>
      </c>
      <c r="X6003">
        <v>69.5</v>
      </c>
      <c r="Y6003">
        <v>1800.05</v>
      </c>
      <c r="Z6003">
        <v>0</v>
      </c>
      <c r="AA6003">
        <v>0</v>
      </c>
      <c r="AB6003">
        <v>660.4</v>
      </c>
      <c r="AC6003">
        <v>2460.4499999999998</v>
      </c>
      <c r="AD6003" t="s">
        <v>41</v>
      </c>
      <c r="AE6003" t="s">
        <v>42</v>
      </c>
      <c r="AF6003" t="s">
        <v>42</v>
      </c>
      <c r="AG6003">
        <f t="shared" si="186"/>
        <v>0</v>
      </c>
      <c r="AH6003" t="str" cm="1">
        <f t="array" ref="AH6003">_xlfn.IFS(
X6003&lt;=20, "&lt;20",
AND(X6003&gt;=20, X6003&lt;50), "20-50",
AND(X6003&gt;=50, X6003&lt;100), "50-100",
X6003&gt;=100, "&gt;100"
)</f>
        <v>50-100</v>
      </c>
      <c r="AI6003">
        <f t="shared" si="187"/>
        <v>0</v>
      </c>
      <c r="AJ6003" t="str" cm="1">
        <f t="array" ref="AJ6003">_xlfn.IFS(
C6003&lt;=20, "&lt;20",
AND(C6003&gt;=20, C6003&lt;35), "20-35",
AND(C6003&gt;=35, C6003&lt;50), "35-50",
C6003&gt;=50, "50-100"
)</f>
        <v>50-100</v>
      </c>
      <c r="AK6003" t="str" cm="1">
        <f t="array" ref="AK6003">_xlfn.IFS(
G6003&lt;6, "&lt;6",
AND(G6003&gt;=6, G6003&lt;12), "6-12",
AND(G6003&gt;=12, G6003&lt;18), "12-18",  AND(G6003&gt;=18, G6003&lt;24), "18-24", G6003&gt;=24, "24-36")</f>
        <v>24-36</v>
      </c>
    </row>
    <row r="6004" spans="1:37" x14ac:dyDescent="0.3">
      <c r="A6004" t="s">
        <v>6104</v>
      </c>
      <c r="B6004" t="s">
        <v>44</v>
      </c>
      <c r="C6004">
        <v>25</v>
      </c>
      <c r="D6004" t="s">
        <v>34</v>
      </c>
      <c r="E6004" t="s">
        <v>114</v>
      </c>
      <c r="F6004">
        <v>10</v>
      </c>
      <c r="G6004">
        <v>16</v>
      </c>
      <c r="H6004" t="s">
        <v>36</v>
      </c>
      <c r="I6004" t="s">
        <v>34</v>
      </c>
      <c r="J6004" t="s">
        <v>34</v>
      </c>
      <c r="K6004" t="s">
        <v>37</v>
      </c>
      <c r="L6004" t="s">
        <v>72</v>
      </c>
      <c r="M6004" t="s">
        <v>34</v>
      </c>
      <c r="N6004" t="s">
        <v>37</v>
      </c>
      <c r="O6004" t="s">
        <v>34</v>
      </c>
      <c r="P6004" t="s">
        <v>34</v>
      </c>
      <c r="Q6004" t="s">
        <v>34</v>
      </c>
      <c r="R6004" t="s">
        <v>34</v>
      </c>
      <c r="S6004" t="s">
        <v>34</v>
      </c>
      <c r="T6004" t="s">
        <v>37</v>
      </c>
      <c r="U6004" t="s">
        <v>46</v>
      </c>
      <c r="V6004" t="s">
        <v>34</v>
      </c>
      <c r="W6004" t="s">
        <v>51</v>
      </c>
      <c r="X6004">
        <v>30.2</v>
      </c>
      <c r="Y6004">
        <v>30.2</v>
      </c>
      <c r="Z6004">
        <v>0</v>
      </c>
      <c r="AA6004">
        <v>0</v>
      </c>
      <c r="AB6004">
        <v>0</v>
      </c>
      <c r="AC6004">
        <v>30.2</v>
      </c>
      <c r="AD6004" t="s">
        <v>52</v>
      </c>
      <c r="AE6004" t="s">
        <v>53</v>
      </c>
      <c r="AF6004" t="s">
        <v>54</v>
      </c>
      <c r="AG6004">
        <f t="shared" si="186"/>
        <v>1</v>
      </c>
      <c r="AH6004" t="str" cm="1">
        <f t="array" ref="AH6004">_xlfn.IFS(
X6004&lt;=20, "&lt;20",
AND(X6004&gt;=20, X6004&lt;50), "20-50",
AND(X6004&gt;=50, X6004&lt;100), "50-100",
X6004&gt;=100, "&gt;100"
)</f>
        <v>20-50</v>
      </c>
      <c r="AI6004">
        <f t="shared" si="187"/>
        <v>0</v>
      </c>
      <c r="AJ6004" t="str" cm="1">
        <f t="array" ref="AJ6004">_xlfn.IFS(
C6004&lt;=20, "&lt;20",
AND(C6004&gt;=20, C6004&lt;35), "20-35",
AND(C6004&gt;=35, C6004&lt;50), "35-50",
C6004&gt;=50, "50-100"
)</f>
        <v>20-35</v>
      </c>
      <c r="AK6004" t="str" cm="1">
        <f t="array" ref="AK6004">_xlfn.IFS(
G6004&lt;6, "&lt;6",
AND(G6004&gt;=6, G6004&lt;12), "6-12",
AND(G6004&gt;=12, G6004&lt;18), "12-18",  AND(G6004&gt;=18, G6004&lt;24), "18-24", G6004&gt;=24, "24-36")</f>
        <v>12-18</v>
      </c>
    </row>
    <row r="6005" spans="1:37" x14ac:dyDescent="0.3">
      <c r="A6005" t="s">
        <v>6105</v>
      </c>
      <c r="B6005" t="s">
        <v>33</v>
      </c>
      <c r="C6005">
        <v>37</v>
      </c>
      <c r="D6005" t="s">
        <v>34</v>
      </c>
      <c r="E6005" t="s">
        <v>56</v>
      </c>
      <c r="F6005">
        <v>12</v>
      </c>
      <c r="G6005">
        <v>22</v>
      </c>
      <c r="H6005" t="s">
        <v>36</v>
      </c>
      <c r="I6005" t="s">
        <v>37</v>
      </c>
      <c r="J6005" t="s">
        <v>34</v>
      </c>
      <c r="K6005" t="s">
        <v>37</v>
      </c>
      <c r="L6005" t="s">
        <v>72</v>
      </c>
      <c r="M6005" t="s">
        <v>37</v>
      </c>
      <c r="N6005" t="s">
        <v>34</v>
      </c>
      <c r="O6005" t="s">
        <v>37</v>
      </c>
      <c r="P6005" t="s">
        <v>34</v>
      </c>
      <c r="Q6005" t="s">
        <v>34</v>
      </c>
      <c r="R6005" t="s">
        <v>34</v>
      </c>
      <c r="S6005" t="s">
        <v>34</v>
      </c>
      <c r="T6005" t="s">
        <v>37</v>
      </c>
      <c r="U6005" t="s">
        <v>39</v>
      </c>
      <c r="V6005" t="s">
        <v>34</v>
      </c>
      <c r="W6005" t="s">
        <v>51</v>
      </c>
      <c r="X6005">
        <v>53.75</v>
      </c>
      <c r="Y6005">
        <v>2790.65</v>
      </c>
      <c r="Z6005">
        <v>43.12</v>
      </c>
      <c r="AA6005">
        <v>0</v>
      </c>
      <c r="AB6005">
        <v>2490.8000000000002</v>
      </c>
      <c r="AC6005">
        <v>5238.33</v>
      </c>
      <c r="AD6005" t="s">
        <v>41</v>
      </c>
      <c r="AE6005" t="s">
        <v>42</v>
      </c>
      <c r="AF6005" t="s">
        <v>42</v>
      </c>
      <c r="AG6005">
        <f t="shared" si="186"/>
        <v>0</v>
      </c>
      <c r="AH6005" t="str" cm="1">
        <f t="array" ref="AH6005">_xlfn.IFS(
X6005&lt;=20, "&lt;20",
AND(X6005&gt;=20, X6005&lt;50), "20-50",
AND(X6005&gt;=50, X6005&lt;100), "50-100",
X6005&gt;=100, "&gt;100"
)</f>
        <v>50-100</v>
      </c>
      <c r="AI6005">
        <f t="shared" si="187"/>
        <v>0</v>
      </c>
      <c r="AJ6005" t="str" cm="1">
        <f t="array" ref="AJ6005">_xlfn.IFS(
C6005&lt;=20, "&lt;20",
AND(C6005&gt;=20, C6005&lt;35), "20-35",
AND(C6005&gt;=35, C6005&lt;50), "35-50",
C6005&gt;=50, "50-100"
)</f>
        <v>35-50</v>
      </c>
      <c r="AK6005" t="str" cm="1">
        <f t="array" ref="AK6005">_xlfn.IFS(
G6005&lt;6, "&lt;6",
AND(G6005&gt;=6, G6005&lt;12), "6-12",
AND(G6005&gt;=12, G6005&lt;18), "12-18",  AND(G6005&gt;=18, G6005&lt;24), "18-24", G6005&gt;=24, "24-36")</f>
        <v>18-24</v>
      </c>
    </row>
    <row r="6006" spans="1:37" x14ac:dyDescent="0.3">
      <c r="A6006" t="s">
        <v>6106</v>
      </c>
      <c r="B6006" t="s">
        <v>44</v>
      </c>
      <c r="C6006">
        <v>31</v>
      </c>
      <c r="D6006" t="s">
        <v>37</v>
      </c>
      <c r="E6006" t="s">
        <v>56</v>
      </c>
      <c r="F6006">
        <v>5</v>
      </c>
      <c r="G6006">
        <v>25</v>
      </c>
      <c r="H6006" t="s">
        <v>66</v>
      </c>
      <c r="I6006" t="s">
        <v>37</v>
      </c>
      <c r="J6006" t="s">
        <v>37</v>
      </c>
      <c r="K6006" t="s">
        <v>37</v>
      </c>
      <c r="L6006" t="s">
        <v>50</v>
      </c>
      <c r="M6006" t="s">
        <v>37</v>
      </c>
      <c r="N6006" t="s">
        <v>37</v>
      </c>
      <c r="O6006" t="s">
        <v>37</v>
      </c>
      <c r="P6006" t="s">
        <v>37</v>
      </c>
      <c r="Q6006" t="s">
        <v>37</v>
      </c>
      <c r="R6006" t="s">
        <v>37</v>
      </c>
      <c r="S6006" t="s">
        <v>37</v>
      </c>
      <c r="T6006" t="s">
        <v>37</v>
      </c>
      <c r="U6006" t="s">
        <v>67</v>
      </c>
      <c r="V6006" t="s">
        <v>34</v>
      </c>
      <c r="W6006" t="s">
        <v>51</v>
      </c>
      <c r="X6006">
        <v>113.4</v>
      </c>
      <c r="Y6006">
        <v>8164.1</v>
      </c>
      <c r="Z6006">
        <v>0</v>
      </c>
      <c r="AA6006">
        <v>0</v>
      </c>
      <c r="AB6006">
        <v>184.32</v>
      </c>
      <c r="AC6006">
        <v>8348.42</v>
      </c>
      <c r="AD6006" t="s">
        <v>41</v>
      </c>
      <c r="AE6006" t="s">
        <v>42</v>
      </c>
      <c r="AF6006" t="s">
        <v>42</v>
      </c>
      <c r="AG6006">
        <f t="shared" si="186"/>
        <v>0</v>
      </c>
      <c r="AH6006" t="str" cm="1">
        <f t="array" ref="AH6006">_xlfn.IFS(
X6006&lt;=20, "&lt;20",
AND(X6006&gt;=20, X6006&lt;50), "20-50",
AND(X6006&gt;=50, X6006&lt;100), "50-100",
X6006&gt;=100, "&gt;100"
)</f>
        <v>&gt;100</v>
      </c>
      <c r="AI6006">
        <f t="shared" si="187"/>
        <v>0</v>
      </c>
      <c r="AJ6006" t="str" cm="1">
        <f t="array" ref="AJ6006">_xlfn.IFS(
C6006&lt;=20, "&lt;20",
AND(C6006&gt;=20, C6006&lt;35), "20-35",
AND(C6006&gt;=35, C6006&lt;50), "35-50",
C6006&gt;=50, "50-100"
)</f>
        <v>20-35</v>
      </c>
      <c r="AK6006" t="str" cm="1">
        <f t="array" ref="AK6006">_xlfn.IFS(
G6006&lt;6, "&lt;6",
AND(G6006&gt;=6, G6006&lt;12), "6-12",
AND(G6006&gt;=12, G6006&lt;18), "12-18",  AND(G6006&gt;=18, G6006&lt;24), "18-24", G6006&gt;=24, "24-36")</f>
        <v>24-36</v>
      </c>
    </row>
    <row r="6007" spans="1:37" x14ac:dyDescent="0.3">
      <c r="A6007" t="s">
        <v>6107</v>
      </c>
      <c r="B6007" t="s">
        <v>44</v>
      </c>
      <c r="C6007">
        <v>21</v>
      </c>
      <c r="D6007" t="s">
        <v>37</v>
      </c>
      <c r="E6007" t="s">
        <v>48</v>
      </c>
      <c r="F6007">
        <v>4</v>
      </c>
      <c r="G6007">
        <v>8</v>
      </c>
      <c r="H6007" t="s">
        <v>36</v>
      </c>
      <c r="I6007" t="s">
        <v>37</v>
      </c>
      <c r="J6007" t="s">
        <v>37</v>
      </c>
      <c r="K6007" t="s">
        <v>37</v>
      </c>
      <c r="L6007" t="s">
        <v>38</v>
      </c>
      <c r="M6007" t="s">
        <v>37</v>
      </c>
      <c r="N6007" t="s">
        <v>37</v>
      </c>
      <c r="O6007" t="s">
        <v>37</v>
      </c>
      <c r="P6007" t="s">
        <v>37</v>
      </c>
      <c r="Q6007" t="s">
        <v>37</v>
      </c>
      <c r="R6007" t="s">
        <v>37</v>
      </c>
      <c r="S6007" t="s">
        <v>37</v>
      </c>
      <c r="T6007" t="s">
        <v>37</v>
      </c>
      <c r="U6007" t="s">
        <v>67</v>
      </c>
      <c r="V6007" t="s">
        <v>37</v>
      </c>
      <c r="W6007" t="s">
        <v>40</v>
      </c>
      <c r="X6007">
        <v>92.9</v>
      </c>
      <c r="Y6007">
        <v>3379.25</v>
      </c>
      <c r="Z6007">
        <v>0</v>
      </c>
      <c r="AA6007">
        <v>0</v>
      </c>
      <c r="AB6007">
        <v>1459.44</v>
      </c>
      <c r="AC6007">
        <v>4838.6899999999996</v>
      </c>
      <c r="AD6007" t="s">
        <v>41</v>
      </c>
      <c r="AE6007" t="s">
        <v>42</v>
      </c>
      <c r="AF6007" t="s">
        <v>42</v>
      </c>
      <c r="AG6007">
        <f t="shared" si="186"/>
        <v>0</v>
      </c>
      <c r="AH6007" t="str" cm="1">
        <f t="array" ref="AH6007">_xlfn.IFS(
X6007&lt;=20, "&lt;20",
AND(X6007&gt;=20, X6007&lt;50), "20-50",
AND(X6007&gt;=50, X6007&lt;100), "50-100",
X6007&gt;=100, "&gt;100"
)</f>
        <v>50-100</v>
      </c>
      <c r="AI6007">
        <f t="shared" si="187"/>
        <v>0</v>
      </c>
      <c r="AJ6007" t="str" cm="1">
        <f t="array" ref="AJ6007">_xlfn.IFS(
C6007&lt;=20, "&lt;20",
AND(C6007&gt;=20, C6007&lt;35), "20-35",
AND(C6007&gt;=35, C6007&lt;50), "35-50",
C6007&gt;=50, "50-100"
)</f>
        <v>20-35</v>
      </c>
      <c r="AK6007" t="str" cm="1">
        <f t="array" ref="AK6007">_xlfn.IFS(
G6007&lt;6, "&lt;6",
AND(G6007&gt;=6, G6007&lt;12), "6-12",
AND(G6007&gt;=12, G6007&lt;18), "12-18",  AND(G6007&gt;=18, G6007&lt;24), "18-24", G6007&gt;=24, "24-36")</f>
        <v>6-12</v>
      </c>
    </row>
    <row r="6008" spans="1:37" x14ac:dyDescent="0.3">
      <c r="A6008" t="s">
        <v>6108</v>
      </c>
      <c r="B6008" t="s">
        <v>44</v>
      </c>
      <c r="C6008">
        <v>55</v>
      </c>
      <c r="D6008" t="s">
        <v>34</v>
      </c>
      <c r="E6008" t="s">
        <v>164</v>
      </c>
      <c r="F6008">
        <v>14</v>
      </c>
      <c r="G6008">
        <v>14</v>
      </c>
      <c r="H6008" t="s">
        <v>70</v>
      </c>
      <c r="I6008" t="s">
        <v>34</v>
      </c>
      <c r="J6008" t="s">
        <v>34</v>
      </c>
      <c r="K6008" t="s">
        <v>37</v>
      </c>
      <c r="L6008" t="s">
        <v>72</v>
      </c>
      <c r="M6008" t="s">
        <v>37</v>
      </c>
      <c r="N6008" t="s">
        <v>37</v>
      </c>
      <c r="O6008" t="s">
        <v>34</v>
      </c>
      <c r="P6008" t="s">
        <v>34</v>
      </c>
      <c r="Q6008" t="s">
        <v>37</v>
      </c>
      <c r="R6008" t="s">
        <v>34</v>
      </c>
      <c r="S6008" t="s">
        <v>34</v>
      </c>
      <c r="T6008" t="s">
        <v>37</v>
      </c>
      <c r="U6008" t="s">
        <v>46</v>
      </c>
      <c r="V6008" t="s">
        <v>34</v>
      </c>
      <c r="W6008" t="s">
        <v>51</v>
      </c>
      <c r="X6008">
        <v>45.55</v>
      </c>
      <c r="Y6008">
        <v>2062.15</v>
      </c>
      <c r="Z6008">
        <v>0</v>
      </c>
      <c r="AA6008">
        <v>0</v>
      </c>
      <c r="AB6008">
        <v>0</v>
      </c>
      <c r="AC6008">
        <v>2062.15</v>
      </c>
      <c r="AD6008" t="s">
        <v>41</v>
      </c>
      <c r="AE6008" t="s">
        <v>42</v>
      </c>
      <c r="AF6008" t="s">
        <v>42</v>
      </c>
      <c r="AG6008">
        <f t="shared" si="186"/>
        <v>0</v>
      </c>
      <c r="AH6008" t="str" cm="1">
        <f t="array" ref="AH6008">_xlfn.IFS(
X6008&lt;=20, "&lt;20",
AND(X6008&gt;=20, X6008&lt;50), "20-50",
AND(X6008&gt;=50, X6008&lt;100), "50-100",
X6008&gt;=100, "&gt;100"
)</f>
        <v>20-50</v>
      </c>
      <c r="AI6008">
        <f t="shared" si="187"/>
        <v>0</v>
      </c>
      <c r="AJ6008" t="str" cm="1">
        <f t="array" ref="AJ6008">_xlfn.IFS(
C6008&lt;=20, "&lt;20",
AND(C6008&gt;=20, C6008&lt;35), "20-35",
AND(C6008&gt;=35, C6008&lt;50), "35-50",
C6008&gt;=50, "50-100"
)</f>
        <v>50-100</v>
      </c>
      <c r="AK6008" t="str" cm="1">
        <f t="array" ref="AK6008">_xlfn.IFS(
G6008&lt;6, "&lt;6",
AND(G6008&gt;=6, G6008&lt;12), "6-12",
AND(G6008&gt;=12, G6008&lt;18), "12-18",  AND(G6008&gt;=18, G6008&lt;24), "18-24", G6008&gt;=24, "24-36")</f>
        <v>12-18</v>
      </c>
    </row>
    <row r="6009" spans="1:37" x14ac:dyDescent="0.3">
      <c r="A6009" t="s">
        <v>6109</v>
      </c>
      <c r="B6009" t="s">
        <v>33</v>
      </c>
      <c r="C6009">
        <v>44</v>
      </c>
      <c r="D6009" t="s">
        <v>37</v>
      </c>
      <c r="E6009" t="s">
        <v>48</v>
      </c>
      <c r="F6009">
        <v>3</v>
      </c>
      <c r="G6009">
        <v>23</v>
      </c>
      <c r="H6009" t="s">
        <v>36</v>
      </c>
      <c r="I6009" t="s">
        <v>37</v>
      </c>
      <c r="J6009" t="s">
        <v>34</v>
      </c>
      <c r="K6009" t="s">
        <v>37</v>
      </c>
      <c r="L6009" t="s">
        <v>72</v>
      </c>
      <c r="M6009" t="s">
        <v>34</v>
      </c>
      <c r="N6009" t="s">
        <v>34</v>
      </c>
      <c r="O6009" t="s">
        <v>34</v>
      </c>
      <c r="P6009" t="s">
        <v>37</v>
      </c>
      <c r="Q6009" t="s">
        <v>34</v>
      </c>
      <c r="R6009" t="s">
        <v>34</v>
      </c>
      <c r="S6009" t="s">
        <v>34</v>
      </c>
      <c r="T6009" t="s">
        <v>37</v>
      </c>
      <c r="U6009" t="s">
        <v>39</v>
      </c>
      <c r="V6009" t="s">
        <v>34</v>
      </c>
      <c r="W6009" t="s">
        <v>40</v>
      </c>
      <c r="X6009">
        <v>47.85</v>
      </c>
      <c r="Y6009">
        <v>2356.75</v>
      </c>
      <c r="Z6009">
        <v>18.39</v>
      </c>
      <c r="AA6009">
        <v>0</v>
      </c>
      <c r="AB6009">
        <v>1866.09</v>
      </c>
      <c r="AC6009">
        <v>4204.45</v>
      </c>
      <c r="AD6009" t="s">
        <v>41</v>
      </c>
      <c r="AE6009" t="s">
        <v>42</v>
      </c>
      <c r="AF6009" t="s">
        <v>42</v>
      </c>
      <c r="AG6009">
        <f t="shared" si="186"/>
        <v>0</v>
      </c>
      <c r="AH6009" t="str" cm="1">
        <f t="array" ref="AH6009">_xlfn.IFS(
X6009&lt;=20, "&lt;20",
AND(X6009&gt;=20, X6009&lt;50), "20-50",
AND(X6009&gt;=50, X6009&lt;100), "50-100",
X6009&gt;=100, "&gt;100"
)</f>
        <v>20-50</v>
      </c>
      <c r="AI6009">
        <f t="shared" si="187"/>
        <v>0</v>
      </c>
      <c r="AJ6009" t="str" cm="1">
        <f t="array" ref="AJ6009">_xlfn.IFS(
C6009&lt;=20, "&lt;20",
AND(C6009&gt;=20, C6009&lt;35), "20-35",
AND(C6009&gt;=35, C6009&lt;50), "35-50",
C6009&gt;=50, "50-100"
)</f>
        <v>35-50</v>
      </c>
      <c r="AK6009" t="str" cm="1">
        <f t="array" ref="AK6009">_xlfn.IFS(
G6009&lt;6, "&lt;6",
AND(G6009&gt;=6, G6009&lt;12), "6-12",
AND(G6009&gt;=12, G6009&lt;18), "12-18",  AND(G6009&gt;=18, G6009&lt;24), "18-24", G6009&gt;=24, "24-36")</f>
        <v>18-24</v>
      </c>
    </row>
    <row r="6010" spans="1:37" x14ac:dyDescent="0.3">
      <c r="A6010" t="s">
        <v>6110</v>
      </c>
      <c r="B6010" t="s">
        <v>44</v>
      </c>
      <c r="C6010">
        <v>49</v>
      </c>
      <c r="D6010" t="s">
        <v>37</v>
      </c>
      <c r="E6010" t="s">
        <v>56</v>
      </c>
      <c r="F6010">
        <v>12</v>
      </c>
      <c r="G6010">
        <v>27</v>
      </c>
      <c r="H6010" t="s">
        <v>36</v>
      </c>
      <c r="I6010" t="s">
        <v>34</v>
      </c>
      <c r="J6010" t="s">
        <v>34</v>
      </c>
      <c r="K6010" t="s">
        <v>37</v>
      </c>
      <c r="L6010" t="s">
        <v>38</v>
      </c>
      <c r="M6010" t="s">
        <v>34</v>
      </c>
      <c r="N6010" t="s">
        <v>34</v>
      </c>
      <c r="O6010" t="s">
        <v>34</v>
      </c>
      <c r="P6010" t="s">
        <v>37</v>
      </c>
      <c r="Q6010" t="s">
        <v>34</v>
      </c>
      <c r="R6010" t="s">
        <v>34</v>
      </c>
      <c r="S6010" t="s">
        <v>34</v>
      </c>
      <c r="T6010" t="s">
        <v>37</v>
      </c>
      <c r="U6010" t="s">
        <v>46</v>
      </c>
      <c r="V6010" t="s">
        <v>34</v>
      </c>
      <c r="W6010" t="s">
        <v>51</v>
      </c>
      <c r="X6010">
        <v>30.5</v>
      </c>
      <c r="Y6010">
        <v>118.4</v>
      </c>
      <c r="Z6010">
        <v>0</v>
      </c>
      <c r="AA6010">
        <v>0</v>
      </c>
      <c r="AB6010">
        <v>0</v>
      </c>
      <c r="AC6010">
        <v>118.4</v>
      </c>
      <c r="AD6010" t="s">
        <v>41</v>
      </c>
      <c r="AE6010" t="s">
        <v>42</v>
      </c>
      <c r="AF6010" t="s">
        <v>42</v>
      </c>
      <c r="AG6010">
        <f t="shared" si="186"/>
        <v>0</v>
      </c>
      <c r="AH6010" t="str" cm="1">
        <f t="array" ref="AH6010">_xlfn.IFS(
X6010&lt;=20, "&lt;20",
AND(X6010&gt;=20, X6010&lt;50), "20-50",
AND(X6010&gt;=50, X6010&lt;100), "50-100",
X6010&gt;=100, "&gt;100"
)</f>
        <v>20-50</v>
      </c>
      <c r="AI6010">
        <f t="shared" si="187"/>
        <v>0</v>
      </c>
      <c r="AJ6010" t="str" cm="1">
        <f t="array" ref="AJ6010">_xlfn.IFS(
C6010&lt;=20, "&lt;20",
AND(C6010&gt;=20, C6010&lt;35), "20-35",
AND(C6010&gt;=35, C6010&lt;50), "35-50",
C6010&gt;=50, "50-100"
)</f>
        <v>35-50</v>
      </c>
      <c r="AK6010" t="str" cm="1">
        <f t="array" ref="AK6010">_xlfn.IFS(
G6010&lt;6, "&lt;6",
AND(G6010&gt;=6, G6010&lt;12), "6-12",
AND(G6010&gt;=12, G6010&lt;18), "12-18",  AND(G6010&gt;=18, G6010&lt;24), "18-24", G6010&gt;=24, "24-36")</f>
        <v>24-36</v>
      </c>
    </row>
    <row r="6011" spans="1:37" x14ac:dyDescent="0.3">
      <c r="A6011" t="s">
        <v>6111</v>
      </c>
      <c r="B6011" t="s">
        <v>33</v>
      </c>
      <c r="C6011">
        <v>26</v>
      </c>
      <c r="D6011" t="s">
        <v>34</v>
      </c>
      <c r="E6011" t="s">
        <v>335</v>
      </c>
      <c r="F6011">
        <v>9</v>
      </c>
      <c r="G6011">
        <v>4</v>
      </c>
      <c r="H6011" t="s">
        <v>36</v>
      </c>
      <c r="I6011" t="s">
        <v>37</v>
      </c>
      <c r="J6011" t="s">
        <v>37</v>
      </c>
      <c r="K6011" t="s">
        <v>37</v>
      </c>
      <c r="L6011" t="s">
        <v>50</v>
      </c>
      <c r="M6011" t="s">
        <v>34</v>
      </c>
      <c r="N6011" t="s">
        <v>34</v>
      </c>
      <c r="O6011" t="s">
        <v>34</v>
      </c>
      <c r="P6011" t="s">
        <v>34</v>
      </c>
      <c r="Q6011" t="s">
        <v>34</v>
      </c>
      <c r="R6011" t="s">
        <v>34</v>
      </c>
      <c r="S6011" t="s">
        <v>37</v>
      </c>
      <c r="T6011" t="s">
        <v>37</v>
      </c>
      <c r="U6011" t="s">
        <v>46</v>
      </c>
      <c r="V6011" t="s">
        <v>34</v>
      </c>
      <c r="W6011" t="s">
        <v>40</v>
      </c>
      <c r="X6011">
        <v>75</v>
      </c>
      <c r="Y6011">
        <v>209.1</v>
      </c>
      <c r="Z6011">
        <v>0</v>
      </c>
      <c r="AA6011">
        <v>0</v>
      </c>
      <c r="AB6011">
        <v>103.47</v>
      </c>
      <c r="AC6011">
        <v>312.57</v>
      </c>
      <c r="AD6011" t="s">
        <v>52</v>
      </c>
      <c r="AE6011" t="s">
        <v>58</v>
      </c>
      <c r="AF6011" t="s">
        <v>88</v>
      </c>
      <c r="AG6011">
        <f t="shared" si="186"/>
        <v>1</v>
      </c>
      <c r="AH6011" t="str" cm="1">
        <f t="array" ref="AH6011">_xlfn.IFS(
X6011&lt;=20, "&lt;20",
AND(X6011&gt;=20, X6011&lt;50), "20-50",
AND(X6011&gt;=50, X6011&lt;100), "50-100",
X6011&gt;=100, "&gt;100"
)</f>
        <v>50-100</v>
      </c>
      <c r="AI6011">
        <f t="shared" si="187"/>
        <v>0</v>
      </c>
      <c r="AJ6011" t="str" cm="1">
        <f t="array" ref="AJ6011">_xlfn.IFS(
C6011&lt;=20, "&lt;20",
AND(C6011&gt;=20, C6011&lt;35), "20-35",
AND(C6011&gt;=35, C6011&lt;50), "35-50",
C6011&gt;=50, "50-100"
)</f>
        <v>20-35</v>
      </c>
      <c r="AK6011" t="str" cm="1">
        <f t="array" ref="AK6011">_xlfn.IFS(
G6011&lt;6, "&lt;6",
AND(G6011&gt;=6, G6011&lt;12), "6-12",
AND(G6011&gt;=12, G6011&lt;18), "12-18",  AND(G6011&gt;=18, G6011&lt;24), "18-24", G6011&gt;=24, "24-36")</f>
        <v>&lt;6</v>
      </c>
    </row>
    <row r="6012" spans="1:37" x14ac:dyDescent="0.3">
      <c r="A6012" t="s">
        <v>6112</v>
      </c>
      <c r="B6012" t="s">
        <v>44</v>
      </c>
      <c r="C6012">
        <v>37</v>
      </c>
      <c r="D6012" t="s">
        <v>37</v>
      </c>
      <c r="E6012" t="s">
        <v>158</v>
      </c>
      <c r="F6012">
        <v>7</v>
      </c>
      <c r="G6012">
        <v>3</v>
      </c>
      <c r="H6012" t="s">
        <v>70</v>
      </c>
      <c r="I6012" t="s">
        <v>37</v>
      </c>
      <c r="J6012" t="s">
        <v>37</v>
      </c>
      <c r="K6012" t="s">
        <v>37</v>
      </c>
      <c r="L6012" t="s">
        <v>50</v>
      </c>
      <c r="M6012" t="s">
        <v>34</v>
      </c>
      <c r="N6012" t="s">
        <v>37</v>
      </c>
      <c r="O6012" t="s">
        <v>34</v>
      </c>
      <c r="P6012" t="s">
        <v>37</v>
      </c>
      <c r="Q6012" t="s">
        <v>37</v>
      </c>
      <c r="R6012" t="s">
        <v>37</v>
      </c>
      <c r="S6012" t="s">
        <v>37</v>
      </c>
      <c r="T6012" t="s">
        <v>37</v>
      </c>
      <c r="U6012" t="s">
        <v>46</v>
      </c>
      <c r="V6012" t="s">
        <v>37</v>
      </c>
      <c r="W6012" t="s">
        <v>51</v>
      </c>
      <c r="X6012">
        <v>105.45</v>
      </c>
      <c r="Y6012">
        <v>5916.95</v>
      </c>
      <c r="Z6012">
        <v>0</v>
      </c>
      <c r="AA6012">
        <v>0</v>
      </c>
      <c r="AB6012">
        <v>140</v>
      </c>
      <c r="AC6012">
        <v>6056.95</v>
      </c>
      <c r="AD6012" t="s">
        <v>41</v>
      </c>
      <c r="AE6012" t="s">
        <v>42</v>
      </c>
      <c r="AF6012" t="s">
        <v>42</v>
      </c>
      <c r="AG6012">
        <f t="shared" si="186"/>
        <v>0</v>
      </c>
      <c r="AH6012" t="str" cm="1">
        <f t="array" ref="AH6012">_xlfn.IFS(
X6012&lt;=20, "&lt;20",
AND(X6012&gt;=20, X6012&lt;50), "20-50",
AND(X6012&gt;=50, X6012&lt;100), "50-100",
X6012&gt;=100, "&gt;100"
)</f>
        <v>&gt;100</v>
      </c>
      <c r="AI6012">
        <f t="shared" si="187"/>
        <v>0</v>
      </c>
      <c r="AJ6012" t="str" cm="1">
        <f t="array" ref="AJ6012">_xlfn.IFS(
C6012&lt;=20, "&lt;20",
AND(C6012&gt;=20, C6012&lt;35), "20-35",
AND(C6012&gt;=35, C6012&lt;50), "35-50",
C6012&gt;=50, "50-100"
)</f>
        <v>35-50</v>
      </c>
      <c r="AK6012" t="str" cm="1">
        <f t="array" ref="AK6012">_xlfn.IFS(
G6012&lt;6, "&lt;6",
AND(G6012&gt;=6, G6012&lt;12), "6-12",
AND(G6012&gt;=12, G6012&lt;18), "12-18",  AND(G6012&gt;=18, G6012&lt;24), "18-24", G6012&gt;=24, "24-36")</f>
        <v>&lt;6</v>
      </c>
    </row>
    <row r="6013" spans="1:37" x14ac:dyDescent="0.3">
      <c r="A6013" t="s">
        <v>6113</v>
      </c>
      <c r="B6013" t="s">
        <v>44</v>
      </c>
      <c r="C6013">
        <v>72</v>
      </c>
      <c r="D6013" t="s">
        <v>34</v>
      </c>
      <c r="E6013" t="s">
        <v>56</v>
      </c>
      <c r="F6013">
        <v>6</v>
      </c>
      <c r="G6013">
        <v>6</v>
      </c>
      <c r="H6013" t="s">
        <v>36</v>
      </c>
      <c r="I6013" t="s">
        <v>37</v>
      </c>
      <c r="J6013" t="s">
        <v>34</v>
      </c>
      <c r="K6013" t="s">
        <v>37</v>
      </c>
      <c r="L6013" t="s">
        <v>72</v>
      </c>
      <c r="M6013" t="s">
        <v>34</v>
      </c>
      <c r="N6013" t="s">
        <v>34</v>
      </c>
      <c r="O6013" t="s">
        <v>34</v>
      </c>
      <c r="P6013" t="s">
        <v>37</v>
      </c>
      <c r="Q6013" t="s">
        <v>37</v>
      </c>
      <c r="R6013" t="s">
        <v>34</v>
      </c>
      <c r="S6013" t="s">
        <v>34</v>
      </c>
      <c r="T6013" t="s">
        <v>37</v>
      </c>
      <c r="U6013" t="s">
        <v>46</v>
      </c>
      <c r="V6013" t="s">
        <v>34</v>
      </c>
      <c r="W6013" t="s">
        <v>51</v>
      </c>
      <c r="X6013">
        <v>59.4</v>
      </c>
      <c r="Y6013">
        <v>1023.9</v>
      </c>
      <c r="Z6013">
        <v>0</v>
      </c>
      <c r="AA6013">
        <v>0</v>
      </c>
      <c r="AB6013">
        <v>589.28</v>
      </c>
      <c r="AC6013">
        <v>1613.18</v>
      </c>
      <c r="AD6013" t="s">
        <v>52</v>
      </c>
      <c r="AE6013" t="s">
        <v>100</v>
      </c>
      <c r="AF6013" t="s">
        <v>308</v>
      </c>
      <c r="AG6013">
        <f t="shared" si="186"/>
        <v>1</v>
      </c>
      <c r="AH6013" t="str" cm="1">
        <f t="array" ref="AH6013">_xlfn.IFS(
X6013&lt;=20, "&lt;20",
AND(X6013&gt;=20, X6013&lt;50), "20-50",
AND(X6013&gt;=50, X6013&lt;100), "50-100",
X6013&gt;=100, "&gt;100"
)</f>
        <v>50-100</v>
      </c>
      <c r="AI6013">
        <f t="shared" si="187"/>
        <v>0</v>
      </c>
      <c r="AJ6013" t="str" cm="1">
        <f t="array" ref="AJ6013">_xlfn.IFS(
C6013&lt;=20, "&lt;20",
AND(C6013&gt;=20, C6013&lt;35), "20-35",
AND(C6013&gt;=35, C6013&lt;50), "35-50",
C6013&gt;=50, "50-100"
)</f>
        <v>50-100</v>
      </c>
      <c r="AK6013" t="str" cm="1">
        <f t="array" ref="AK6013">_xlfn.IFS(
G6013&lt;6, "&lt;6",
AND(G6013&gt;=6, G6013&lt;12), "6-12",
AND(G6013&gt;=12, G6013&lt;18), "12-18",  AND(G6013&gt;=18, G6013&lt;24), "18-24", G6013&gt;=24, "24-36")</f>
        <v>6-12</v>
      </c>
    </row>
    <row r="6014" spans="1:37" x14ac:dyDescent="0.3">
      <c r="A6014" t="s">
        <v>6114</v>
      </c>
      <c r="B6014" t="s">
        <v>33</v>
      </c>
      <c r="C6014">
        <v>27</v>
      </c>
      <c r="D6014" t="s">
        <v>37</v>
      </c>
      <c r="E6014" t="s">
        <v>164</v>
      </c>
      <c r="F6014">
        <v>15</v>
      </c>
      <c r="G6014">
        <v>14</v>
      </c>
      <c r="H6014" t="s">
        <v>36</v>
      </c>
      <c r="I6014" t="s">
        <v>37</v>
      </c>
      <c r="J6014" t="s">
        <v>34</v>
      </c>
      <c r="K6014" t="s">
        <v>37</v>
      </c>
      <c r="L6014" t="s">
        <v>50</v>
      </c>
      <c r="M6014" t="s">
        <v>34</v>
      </c>
      <c r="N6014" t="s">
        <v>34</v>
      </c>
      <c r="O6014" t="s">
        <v>34</v>
      </c>
      <c r="P6014" t="s">
        <v>34</v>
      </c>
      <c r="Q6014" t="s">
        <v>37</v>
      </c>
      <c r="R6014" t="s">
        <v>37</v>
      </c>
      <c r="S6014" t="s">
        <v>37</v>
      </c>
      <c r="T6014" t="s">
        <v>37</v>
      </c>
      <c r="U6014" t="s">
        <v>39</v>
      </c>
      <c r="V6014" t="s">
        <v>37</v>
      </c>
      <c r="W6014" t="s">
        <v>51</v>
      </c>
      <c r="X6014">
        <v>90.65</v>
      </c>
      <c r="Y6014">
        <v>3974.15</v>
      </c>
      <c r="Z6014">
        <v>0</v>
      </c>
      <c r="AA6014">
        <v>0</v>
      </c>
      <c r="AB6014">
        <v>1045</v>
      </c>
      <c r="AC6014">
        <v>5019.1499999999996</v>
      </c>
      <c r="AD6014" t="s">
        <v>41</v>
      </c>
      <c r="AE6014" t="s">
        <v>42</v>
      </c>
      <c r="AF6014" t="s">
        <v>42</v>
      </c>
      <c r="AG6014">
        <f t="shared" si="186"/>
        <v>0</v>
      </c>
      <c r="AH6014" t="str" cm="1">
        <f t="array" ref="AH6014">_xlfn.IFS(
X6014&lt;=20, "&lt;20",
AND(X6014&gt;=20, X6014&lt;50), "20-50",
AND(X6014&gt;=50, X6014&lt;100), "50-100",
X6014&gt;=100, "&gt;100"
)</f>
        <v>50-100</v>
      </c>
      <c r="AI6014">
        <f t="shared" si="187"/>
        <v>0</v>
      </c>
      <c r="AJ6014" t="str" cm="1">
        <f t="array" ref="AJ6014">_xlfn.IFS(
C6014&lt;=20, "&lt;20",
AND(C6014&gt;=20, C6014&lt;35), "20-35",
AND(C6014&gt;=35, C6014&lt;50), "35-50",
C6014&gt;=50, "50-100"
)</f>
        <v>20-35</v>
      </c>
      <c r="AK6014" t="str" cm="1">
        <f t="array" ref="AK6014">_xlfn.IFS(
G6014&lt;6, "&lt;6",
AND(G6014&gt;=6, G6014&lt;12), "6-12",
AND(G6014&gt;=12, G6014&lt;18), "12-18",  AND(G6014&gt;=18, G6014&lt;24), "18-24", G6014&gt;=24, "24-36")</f>
        <v>12-18</v>
      </c>
    </row>
    <row r="6015" spans="1:37" x14ac:dyDescent="0.3">
      <c r="A6015" t="s">
        <v>6115</v>
      </c>
      <c r="B6015" t="s">
        <v>44</v>
      </c>
      <c r="C6015">
        <v>39</v>
      </c>
      <c r="D6015" t="s">
        <v>34</v>
      </c>
      <c r="E6015" t="s">
        <v>164</v>
      </c>
      <c r="F6015">
        <v>8</v>
      </c>
      <c r="G6015">
        <v>14</v>
      </c>
      <c r="H6015" t="s">
        <v>110</v>
      </c>
      <c r="I6015" t="s">
        <v>37</v>
      </c>
      <c r="J6015" t="s">
        <v>34</v>
      </c>
      <c r="K6015" t="s">
        <v>37</v>
      </c>
      <c r="L6015" t="s">
        <v>72</v>
      </c>
      <c r="M6015" t="s">
        <v>37</v>
      </c>
      <c r="N6015" t="s">
        <v>37</v>
      </c>
      <c r="O6015" t="s">
        <v>34</v>
      </c>
      <c r="P6015" t="s">
        <v>37</v>
      </c>
      <c r="Q6015" t="s">
        <v>34</v>
      </c>
      <c r="R6015" t="s">
        <v>34</v>
      </c>
      <c r="S6015" t="s">
        <v>34</v>
      </c>
      <c r="T6015" t="s">
        <v>34</v>
      </c>
      <c r="U6015" t="s">
        <v>39</v>
      </c>
      <c r="V6015" t="s">
        <v>37</v>
      </c>
      <c r="W6015" t="s">
        <v>51</v>
      </c>
      <c r="X6015">
        <v>58.75</v>
      </c>
      <c r="Y6015">
        <v>1696.2</v>
      </c>
      <c r="Z6015">
        <v>0</v>
      </c>
      <c r="AA6015">
        <v>50</v>
      </c>
      <c r="AB6015">
        <v>232</v>
      </c>
      <c r="AC6015">
        <v>1978.2</v>
      </c>
      <c r="AD6015" t="s">
        <v>41</v>
      </c>
      <c r="AE6015" t="s">
        <v>42</v>
      </c>
      <c r="AF6015" t="s">
        <v>42</v>
      </c>
      <c r="AG6015">
        <f t="shared" si="186"/>
        <v>0</v>
      </c>
      <c r="AH6015" t="str" cm="1">
        <f t="array" ref="AH6015">_xlfn.IFS(
X6015&lt;=20, "&lt;20",
AND(X6015&gt;=20, X6015&lt;50), "20-50",
AND(X6015&gt;=50, X6015&lt;100), "50-100",
X6015&gt;=100, "&gt;100"
)</f>
        <v>50-100</v>
      </c>
      <c r="AI6015">
        <f t="shared" si="187"/>
        <v>0</v>
      </c>
      <c r="AJ6015" t="str" cm="1">
        <f t="array" ref="AJ6015">_xlfn.IFS(
C6015&lt;=20, "&lt;20",
AND(C6015&gt;=20, C6015&lt;35), "20-35",
AND(C6015&gt;=35, C6015&lt;50), "35-50",
C6015&gt;=50, "50-100"
)</f>
        <v>35-50</v>
      </c>
      <c r="AK6015" t="str" cm="1">
        <f t="array" ref="AK6015">_xlfn.IFS(
G6015&lt;6, "&lt;6",
AND(G6015&gt;=6, G6015&lt;12), "6-12",
AND(G6015&gt;=12, G6015&lt;18), "12-18",  AND(G6015&gt;=18, G6015&lt;24), "18-24", G6015&gt;=24, "24-36")</f>
        <v>12-18</v>
      </c>
    </row>
    <row r="6016" spans="1:37" x14ac:dyDescent="0.3">
      <c r="A6016" t="s">
        <v>6116</v>
      </c>
      <c r="B6016" t="s">
        <v>44</v>
      </c>
      <c r="C6016">
        <v>78</v>
      </c>
      <c r="D6016" t="s">
        <v>34</v>
      </c>
      <c r="E6016" t="s">
        <v>124</v>
      </c>
      <c r="F6016">
        <v>6</v>
      </c>
      <c r="G6016">
        <v>16</v>
      </c>
      <c r="H6016" t="s">
        <v>36</v>
      </c>
      <c r="I6016" t="s">
        <v>37</v>
      </c>
      <c r="J6016" t="s">
        <v>37</v>
      </c>
      <c r="K6016" t="s">
        <v>37</v>
      </c>
      <c r="L6016" t="s">
        <v>50</v>
      </c>
      <c r="M6016" t="s">
        <v>34</v>
      </c>
      <c r="N6016" t="s">
        <v>34</v>
      </c>
      <c r="O6016" t="s">
        <v>34</v>
      </c>
      <c r="P6016" t="s">
        <v>34</v>
      </c>
      <c r="Q6016" t="s">
        <v>34</v>
      </c>
      <c r="R6016" t="s">
        <v>34</v>
      </c>
      <c r="S6016" t="s">
        <v>34</v>
      </c>
      <c r="T6016" t="s">
        <v>34</v>
      </c>
      <c r="U6016" t="s">
        <v>46</v>
      </c>
      <c r="V6016" t="s">
        <v>37</v>
      </c>
      <c r="W6016" t="s">
        <v>51</v>
      </c>
      <c r="X6016">
        <v>74.400000000000006</v>
      </c>
      <c r="Y6016">
        <v>1692.6</v>
      </c>
      <c r="Z6016">
        <v>0</v>
      </c>
      <c r="AA6016">
        <v>0</v>
      </c>
      <c r="AB6016">
        <v>111.98</v>
      </c>
      <c r="AC6016">
        <v>1804.58</v>
      </c>
      <c r="AD6016" t="s">
        <v>52</v>
      </c>
      <c r="AE6016" t="s">
        <v>53</v>
      </c>
      <c r="AF6016" t="s">
        <v>54</v>
      </c>
      <c r="AG6016">
        <f t="shared" si="186"/>
        <v>1</v>
      </c>
      <c r="AH6016" t="str" cm="1">
        <f t="array" ref="AH6016">_xlfn.IFS(
X6016&lt;=20, "&lt;20",
AND(X6016&gt;=20, X6016&lt;50), "20-50",
AND(X6016&gt;=50, X6016&lt;100), "50-100",
X6016&gt;=100, "&gt;100"
)</f>
        <v>50-100</v>
      </c>
      <c r="AI6016">
        <f t="shared" si="187"/>
        <v>0</v>
      </c>
      <c r="AJ6016" t="str" cm="1">
        <f t="array" ref="AJ6016">_xlfn.IFS(
C6016&lt;=20, "&lt;20",
AND(C6016&gt;=20, C6016&lt;35), "20-35",
AND(C6016&gt;=35, C6016&lt;50), "35-50",
C6016&gt;=50, "50-100"
)</f>
        <v>50-100</v>
      </c>
      <c r="AK6016" t="str" cm="1">
        <f t="array" ref="AK6016">_xlfn.IFS(
G6016&lt;6, "&lt;6",
AND(G6016&gt;=6, G6016&lt;12), "6-12",
AND(G6016&gt;=12, G6016&lt;18), "12-18",  AND(G6016&gt;=18, G6016&lt;24), "18-24", G6016&gt;=24, "24-36")</f>
        <v>12-18</v>
      </c>
    </row>
    <row r="6017" spans="1:37" x14ac:dyDescent="0.3">
      <c r="A6017" t="s">
        <v>6117</v>
      </c>
      <c r="B6017" t="s">
        <v>44</v>
      </c>
      <c r="C6017">
        <v>30</v>
      </c>
      <c r="D6017" t="s">
        <v>34</v>
      </c>
      <c r="E6017" t="s">
        <v>82</v>
      </c>
      <c r="F6017">
        <v>12</v>
      </c>
      <c r="G6017">
        <v>9</v>
      </c>
      <c r="H6017" t="s">
        <v>49</v>
      </c>
      <c r="I6017" t="s">
        <v>37</v>
      </c>
      <c r="J6017" t="s">
        <v>34</v>
      </c>
      <c r="K6017" t="s">
        <v>37</v>
      </c>
      <c r="L6017" t="s">
        <v>50</v>
      </c>
      <c r="M6017" t="s">
        <v>34</v>
      </c>
      <c r="N6017" t="s">
        <v>34</v>
      </c>
      <c r="O6017" t="s">
        <v>34</v>
      </c>
      <c r="P6017" t="s">
        <v>37</v>
      </c>
      <c r="Q6017" t="s">
        <v>34</v>
      </c>
      <c r="R6017" t="s">
        <v>34</v>
      </c>
      <c r="S6017" t="s">
        <v>34</v>
      </c>
      <c r="T6017" t="s">
        <v>37</v>
      </c>
      <c r="U6017" t="s">
        <v>46</v>
      </c>
      <c r="V6017" t="s">
        <v>34</v>
      </c>
      <c r="W6017" t="s">
        <v>51</v>
      </c>
      <c r="X6017">
        <v>74</v>
      </c>
      <c r="Y6017">
        <v>74</v>
      </c>
      <c r="Z6017">
        <v>0</v>
      </c>
      <c r="AA6017">
        <v>0</v>
      </c>
      <c r="AB6017">
        <v>23.7</v>
      </c>
      <c r="AC6017">
        <v>97.7</v>
      </c>
      <c r="AD6017" t="s">
        <v>85</v>
      </c>
      <c r="AE6017" t="s">
        <v>42</v>
      </c>
      <c r="AF6017" t="s">
        <v>42</v>
      </c>
      <c r="AG6017">
        <f t="shared" si="186"/>
        <v>0</v>
      </c>
      <c r="AH6017" t="str" cm="1">
        <f t="array" ref="AH6017">_xlfn.IFS(
X6017&lt;=20, "&lt;20",
AND(X6017&gt;=20, X6017&lt;50), "20-50",
AND(X6017&gt;=50, X6017&lt;100), "50-100",
X6017&gt;=100, "&gt;100"
)</f>
        <v>50-100</v>
      </c>
      <c r="AI6017">
        <f t="shared" si="187"/>
        <v>1</v>
      </c>
      <c r="AJ6017" t="str" cm="1">
        <f t="array" ref="AJ6017">_xlfn.IFS(
C6017&lt;=20, "&lt;20",
AND(C6017&gt;=20, C6017&lt;35), "20-35",
AND(C6017&gt;=35, C6017&lt;50), "35-50",
C6017&gt;=50, "50-100"
)</f>
        <v>20-35</v>
      </c>
      <c r="AK6017" t="str" cm="1">
        <f t="array" ref="AK6017">_xlfn.IFS(
G6017&lt;6, "&lt;6",
AND(G6017&gt;=6, G6017&lt;12), "6-12",
AND(G6017&gt;=12, G6017&lt;18), "12-18",  AND(G6017&gt;=18, G6017&lt;24), "18-24", G6017&gt;=24, "24-36")</f>
        <v>6-12</v>
      </c>
    </row>
    <row r="6018" spans="1:37" x14ac:dyDescent="0.3">
      <c r="A6018" t="s">
        <v>6118</v>
      </c>
      <c r="B6018" t="s">
        <v>33</v>
      </c>
      <c r="C6018">
        <v>28</v>
      </c>
      <c r="D6018" t="s">
        <v>37</v>
      </c>
      <c r="E6018" t="s">
        <v>114</v>
      </c>
      <c r="F6018">
        <v>8</v>
      </c>
      <c r="G6018">
        <v>34</v>
      </c>
      <c r="H6018" t="s">
        <v>110</v>
      </c>
      <c r="I6018" t="s">
        <v>37</v>
      </c>
      <c r="J6018" t="s">
        <v>37</v>
      </c>
      <c r="K6018" t="s">
        <v>37</v>
      </c>
      <c r="L6018" t="s">
        <v>72</v>
      </c>
      <c r="M6018" t="s">
        <v>37</v>
      </c>
      <c r="N6018" t="s">
        <v>34</v>
      </c>
      <c r="O6018" t="s">
        <v>34</v>
      </c>
      <c r="P6018" t="s">
        <v>37</v>
      </c>
      <c r="Q6018" t="s">
        <v>37</v>
      </c>
      <c r="R6018" t="s">
        <v>34</v>
      </c>
      <c r="S6018" t="s">
        <v>34</v>
      </c>
      <c r="T6018" t="s">
        <v>34</v>
      </c>
      <c r="U6018" t="s">
        <v>39</v>
      </c>
      <c r="V6018" t="s">
        <v>34</v>
      </c>
      <c r="W6018" t="s">
        <v>51</v>
      </c>
      <c r="X6018">
        <v>69.05</v>
      </c>
      <c r="Y6018">
        <v>1958.45</v>
      </c>
      <c r="Z6018">
        <v>0</v>
      </c>
      <c r="AA6018">
        <v>40</v>
      </c>
      <c r="AB6018">
        <v>1064.3</v>
      </c>
      <c r="AC6018">
        <v>3062.75</v>
      </c>
      <c r="AD6018" t="s">
        <v>41</v>
      </c>
      <c r="AE6018" t="s">
        <v>42</v>
      </c>
      <c r="AF6018" t="s">
        <v>42</v>
      </c>
      <c r="AG6018">
        <f t="shared" si="186"/>
        <v>0</v>
      </c>
      <c r="AH6018" t="str" cm="1">
        <f t="array" ref="AH6018">_xlfn.IFS(
X6018&lt;=20, "&lt;20",
AND(X6018&gt;=20, X6018&lt;50), "20-50",
AND(X6018&gt;=50, X6018&lt;100), "50-100",
X6018&gt;=100, "&gt;100"
)</f>
        <v>50-100</v>
      </c>
      <c r="AI6018">
        <f t="shared" si="187"/>
        <v>0</v>
      </c>
      <c r="AJ6018" t="str" cm="1">
        <f t="array" ref="AJ6018">_xlfn.IFS(
C6018&lt;=20, "&lt;20",
AND(C6018&gt;=20, C6018&lt;35), "20-35",
AND(C6018&gt;=35, C6018&lt;50), "35-50",
C6018&gt;=50, "50-100"
)</f>
        <v>20-35</v>
      </c>
      <c r="AK6018" t="str" cm="1">
        <f t="array" ref="AK6018">_xlfn.IFS(
G6018&lt;6, "&lt;6",
AND(G6018&gt;=6, G6018&lt;12), "6-12",
AND(G6018&gt;=12, G6018&lt;18), "12-18",  AND(G6018&gt;=18, G6018&lt;24), "18-24", G6018&gt;=24, "24-36")</f>
        <v>24-36</v>
      </c>
    </row>
    <row r="6019" spans="1:37" x14ac:dyDescent="0.3">
      <c r="A6019" t="s">
        <v>6119</v>
      </c>
      <c r="B6019" t="s">
        <v>44</v>
      </c>
      <c r="C6019">
        <v>48</v>
      </c>
      <c r="D6019" t="s">
        <v>34</v>
      </c>
      <c r="E6019" t="s">
        <v>114</v>
      </c>
      <c r="F6019">
        <v>15</v>
      </c>
      <c r="G6019">
        <v>24</v>
      </c>
      <c r="H6019" t="s">
        <v>36</v>
      </c>
      <c r="I6019" t="s">
        <v>37</v>
      </c>
      <c r="J6019" t="s">
        <v>37</v>
      </c>
      <c r="K6019" t="s">
        <v>37</v>
      </c>
      <c r="L6019" t="s">
        <v>72</v>
      </c>
      <c r="M6019" t="s">
        <v>37</v>
      </c>
      <c r="N6019" t="s">
        <v>37</v>
      </c>
      <c r="O6019" t="s">
        <v>37</v>
      </c>
      <c r="P6019" t="s">
        <v>37</v>
      </c>
      <c r="Q6019" t="s">
        <v>37</v>
      </c>
      <c r="R6019" t="s">
        <v>37</v>
      </c>
      <c r="S6019" t="s">
        <v>37</v>
      </c>
      <c r="T6019" t="s">
        <v>34</v>
      </c>
      <c r="U6019" t="s">
        <v>67</v>
      </c>
      <c r="V6019" t="s">
        <v>34</v>
      </c>
      <c r="W6019" t="s">
        <v>40</v>
      </c>
      <c r="X6019">
        <v>88</v>
      </c>
      <c r="Y6019">
        <v>6161.9</v>
      </c>
      <c r="Z6019">
        <v>0</v>
      </c>
      <c r="AA6019">
        <v>40</v>
      </c>
      <c r="AB6019">
        <v>2958.68</v>
      </c>
      <c r="AC6019">
        <v>9160.58</v>
      </c>
      <c r="AD6019" t="s">
        <v>41</v>
      </c>
      <c r="AE6019" t="s">
        <v>42</v>
      </c>
      <c r="AF6019" t="s">
        <v>42</v>
      </c>
      <c r="AG6019">
        <f t="shared" ref="AG6019:AG6082" si="188">IF(AD6019="Churned", 1,0)</f>
        <v>0</v>
      </c>
      <c r="AH6019" t="str" cm="1">
        <f t="array" ref="AH6019">_xlfn.IFS(
X6019&lt;=20, "&lt;20",
AND(X6019&gt;=20, X6019&lt;50), "20-50",
AND(X6019&gt;=50, X6019&lt;100), "50-100",
X6019&gt;=100, "&gt;100"
)</f>
        <v>50-100</v>
      </c>
      <c r="AI6019">
        <f t="shared" ref="AI6019:AI6082" si="189">IF(AD6019="Joined", 1, 0)</f>
        <v>0</v>
      </c>
      <c r="AJ6019" t="str" cm="1">
        <f t="array" ref="AJ6019">_xlfn.IFS(
C6019&lt;=20, "&lt;20",
AND(C6019&gt;=20, C6019&lt;35), "20-35",
AND(C6019&gt;=35, C6019&lt;50), "35-50",
C6019&gt;=50, "50-100"
)</f>
        <v>35-50</v>
      </c>
      <c r="AK6019" t="str" cm="1">
        <f t="array" ref="AK6019">_xlfn.IFS(
G6019&lt;6, "&lt;6",
AND(G6019&gt;=6, G6019&lt;12), "6-12",
AND(G6019&gt;=12, G6019&lt;18), "12-18",  AND(G6019&gt;=18, G6019&lt;24), "18-24", G6019&gt;=24, "24-36")</f>
        <v>24-36</v>
      </c>
    </row>
    <row r="6020" spans="1:37" x14ac:dyDescent="0.3">
      <c r="A6020" t="s">
        <v>6120</v>
      </c>
      <c r="B6020" t="s">
        <v>33</v>
      </c>
      <c r="C6020">
        <v>71</v>
      </c>
      <c r="D6020" t="s">
        <v>34</v>
      </c>
      <c r="E6020" t="s">
        <v>103</v>
      </c>
      <c r="F6020">
        <v>10</v>
      </c>
      <c r="G6020">
        <v>13</v>
      </c>
      <c r="H6020" t="s">
        <v>36</v>
      </c>
      <c r="I6020" t="s">
        <v>37</v>
      </c>
      <c r="J6020" t="s">
        <v>37</v>
      </c>
      <c r="K6020" t="s">
        <v>37</v>
      </c>
      <c r="L6020" t="s">
        <v>50</v>
      </c>
      <c r="M6020" t="s">
        <v>34</v>
      </c>
      <c r="N6020" t="s">
        <v>34</v>
      </c>
      <c r="O6020" t="s">
        <v>34</v>
      </c>
      <c r="P6020" t="s">
        <v>34</v>
      </c>
      <c r="Q6020" t="s">
        <v>34</v>
      </c>
      <c r="R6020" t="s">
        <v>34</v>
      </c>
      <c r="S6020" t="s">
        <v>34</v>
      </c>
      <c r="T6020" t="s">
        <v>37</v>
      </c>
      <c r="U6020" t="s">
        <v>46</v>
      </c>
      <c r="V6020" t="s">
        <v>37</v>
      </c>
      <c r="W6020" t="s">
        <v>51</v>
      </c>
      <c r="X6020">
        <v>75.55</v>
      </c>
      <c r="Y6020">
        <v>2425.4</v>
      </c>
      <c r="Z6020">
        <v>0</v>
      </c>
      <c r="AA6020">
        <v>0</v>
      </c>
      <c r="AB6020">
        <v>70.38</v>
      </c>
      <c r="AC6020">
        <v>2495.7800000000002</v>
      </c>
      <c r="AD6020" t="s">
        <v>41</v>
      </c>
      <c r="AE6020" t="s">
        <v>42</v>
      </c>
      <c r="AF6020" t="s">
        <v>42</v>
      </c>
      <c r="AG6020">
        <f t="shared" si="188"/>
        <v>0</v>
      </c>
      <c r="AH6020" t="str" cm="1">
        <f t="array" ref="AH6020">_xlfn.IFS(
X6020&lt;=20, "&lt;20",
AND(X6020&gt;=20, X6020&lt;50), "20-50",
AND(X6020&gt;=50, X6020&lt;100), "50-100",
X6020&gt;=100, "&gt;100"
)</f>
        <v>50-100</v>
      </c>
      <c r="AI6020">
        <f t="shared" si="189"/>
        <v>0</v>
      </c>
      <c r="AJ6020" t="str" cm="1">
        <f t="array" ref="AJ6020">_xlfn.IFS(
C6020&lt;=20, "&lt;20",
AND(C6020&gt;=20, C6020&lt;35), "20-35",
AND(C6020&gt;=35, C6020&lt;50), "35-50",
C6020&gt;=50, "50-100"
)</f>
        <v>50-100</v>
      </c>
      <c r="AK6020" t="str" cm="1">
        <f t="array" ref="AK6020">_xlfn.IFS(
G6020&lt;6, "&lt;6",
AND(G6020&gt;=6, G6020&lt;12), "6-12",
AND(G6020&gt;=12, G6020&lt;18), "12-18",  AND(G6020&gt;=18, G6020&lt;24), "18-24", G6020&gt;=24, "24-36")</f>
        <v>12-18</v>
      </c>
    </row>
    <row r="6021" spans="1:37" x14ac:dyDescent="0.3">
      <c r="A6021" t="s">
        <v>6121</v>
      </c>
      <c r="B6021" t="s">
        <v>33</v>
      </c>
      <c r="C6021">
        <v>31</v>
      </c>
      <c r="D6021" t="s">
        <v>37</v>
      </c>
      <c r="E6021" t="s">
        <v>69</v>
      </c>
      <c r="F6021">
        <v>13</v>
      </c>
      <c r="G6021">
        <v>11</v>
      </c>
      <c r="H6021" t="s">
        <v>36</v>
      </c>
      <c r="I6021" t="s">
        <v>37</v>
      </c>
      <c r="J6021" t="s">
        <v>34</v>
      </c>
      <c r="K6021" t="s">
        <v>37</v>
      </c>
      <c r="L6021" t="s">
        <v>72</v>
      </c>
      <c r="M6021" t="s">
        <v>37</v>
      </c>
      <c r="N6021" t="s">
        <v>34</v>
      </c>
      <c r="O6021" t="s">
        <v>34</v>
      </c>
      <c r="P6021" t="s">
        <v>34</v>
      </c>
      <c r="Q6021" t="s">
        <v>34</v>
      </c>
      <c r="R6021" t="s">
        <v>34</v>
      </c>
      <c r="S6021" t="s">
        <v>34</v>
      </c>
      <c r="T6021" t="s">
        <v>37</v>
      </c>
      <c r="U6021" t="s">
        <v>46</v>
      </c>
      <c r="V6021" t="s">
        <v>34</v>
      </c>
      <c r="W6021" t="s">
        <v>40</v>
      </c>
      <c r="X6021">
        <v>51.25</v>
      </c>
      <c r="Y6021">
        <v>51.25</v>
      </c>
      <c r="Z6021">
        <v>0</v>
      </c>
      <c r="AA6021">
        <v>0</v>
      </c>
      <c r="AB6021">
        <v>39.299999999999997</v>
      </c>
      <c r="AC6021">
        <v>90.55</v>
      </c>
      <c r="AD6021" t="s">
        <v>85</v>
      </c>
      <c r="AE6021" t="s">
        <v>42</v>
      </c>
      <c r="AF6021" t="s">
        <v>42</v>
      </c>
      <c r="AG6021">
        <f t="shared" si="188"/>
        <v>0</v>
      </c>
      <c r="AH6021" t="str" cm="1">
        <f t="array" ref="AH6021">_xlfn.IFS(
X6021&lt;=20, "&lt;20",
AND(X6021&gt;=20, X6021&lt;50), "20-50",
AND(X6021&gt;=50, X6021&lt;100), "50-100",
X6021&gt;=100, "&gt;100"
)</f>
        <v>50-100</v>
      </c>
      <c r="AI6021">
        <f t="shared" si="189"/>
        <v>1</v>
      </c>
      <c r="AJ6021" t="str" cm="1">
        <f t="array" ref="AJ6021">_xlfn.IFS(
C6021&lt;=20, "&lt;20",
AND(C6021&gt;=20, C6021&lt;35), "20-35",
AND(C6021&gt;=35, C6021&lt;50), "35-50",
C6021&gt;=50, "50-100"
)</f>
        <v>20-35</v>
      </c>
      <c r="AK6021" t="str" cm="1">
        <f t="array" ref="AK6021">_xlfn.IFS(
G6021&lt;6, "&lt;6",
AND(G6021&gt;=6, G6021&lt;12), "6-12",
AND(G6021&gt;=12, G6021&lt;18), "12-18",  AND(G6021&gt;=18, G6021&lt;24), "18-24", G6021&gt;=24, "24-36")</f>
        <v>6-12</v>
      </c>
    </row>
    <row r="6022" spans="1:37" x14ac:dyDescent="0.3">
      <c r="A6022" t="s">
        <v>6122</v>
      </c>
      <c r="B6022" t="s">
        <v>44</v>
      </c>
      <c r="C6022">
        <v>82</v>
      </c>
      <c r="D6022" t="s">
        <v>34</v>
      </c>
      <c r="E6022" t="s">
        <v>74</v>
      </c>
      <c r="F6022">
        <v>5</v>
      </c>
      <c r="G6022">
        <v>25</v>
      </c>
      <c r="H6022" t="s">
        <v>110</v>
      </c>
      <c r="I6022" t="s">
        <v>37</v>
      </c>
      <c r="J6022" t="s">
        <v>37</v>
      </c>
      <c r="K6022" t="s">
        <v>37</v>
      </c>
      <c r="L6022" t="s">
        <v>50</v>
      </c>
      <c r="M6022" t="s">
        <v>34</v>
      </c>
      <c r="N6022" t="s">
        <v>34</v>
      </c>
      <c r="O6022" t="s">
        <v>34</v>
      </c>
      <c r="P6022" t="s">
        <v>34</v>
      </c>
      <c r="Q6022" t="s">
        <v>34</v>
      </c>
      <c r="R6022" t="s">
        <v>34</v>
      </c>
      <c r="S6022" t="s">
        <v>34</v>
      </c>
      <c r="T6022" t="s">
        <v>37</v>
      </c>
      <c r="U6022" t="s">
        <v>46</v>
      </c>
      <c r="V6022" t="s">
        <v>37</v>
      </c>
      <c r="W6022" t="s">
        <v>51</v>
      </c>
      <c r="X6022">
        <v>76.25</v>
      </c>
      <c r="Y6022">
        <v>2841.55</v>
      </c>
      <c r="Z6022">
        <v>0</v>
      </c>
      <c r="AA6022">
        <v>0</v>
      </c>
      <c r="AB6022">
        <v>997.15</v>
      </c>
      <c r="AC6022">
        <v>3838.7</v>
      </c>
      <c r="AD6022" t="s">
        <v>52</v>
      </c>
      <c r="AE6022" t="s">
        <v>94</v>
      </c>
      <c r="AF6022" t="s">
        <v>95</v>
      </c>
      <c r="AG6022">
        <f t="shared" si="188"/>
        <v>1</v>
      </c>
      <c r="AH6022" t="str" cm="1">
        <f t="array" ref="AH6022">_xlfn.IFS(
X6022&lt;=20, "&lt;20",
AND(X6022&gt;=20, X6022&lt;50), "20-50",
AND(X6022&gt;=50, X6022&lt;100), "50-100",
X6022&gt;=100, "&gt;100"
)</f>
        <v>50-100</v>
      </c>
      <c r="AI6022">
        <f t="shared" si="189"/>
        <v>0</v>
      </c>
      <c r="AJ6022" t="str" cm="1">
        <f t="array" ref="AJ6022">_xlfn.IFS(
C6022&lt;=20, "&lt;20",
AND(C6022&gt;=20, C6022&lt;35), "20-35",
AND(C6022&gt;=35, C6022&lt;50), "35-50",
C6022&gt;=50, "50-100"
)</f>
        <v>50-100</v>
      </c>
      <c r="AK6022" t="str" cm="1">
        <f t="array" ref="AK6022">_xlfn.IFS(
G6022&lt;6, "&lt;6",
AND(G6022&gt;=6, G6022&lt;12), "6-12",
AND(G6022&gt;=12, G6022&lt;18), "12-18",  AND(G6022&gt;=18, G6022&lt;24), "18-24", G6022&gt;=24, "24-36")</f>
        <v>24-36</v>
      </c>
    </row>
    <row r="6023" spans="1:37" x14ac:dyDescent="0.3">
      <c r="A6023" t="s">
        <v>6123</v>
      </c>
      <c r="B6023" t="s">
        <v>33</v>
      </c>
      <c r="C6023">
        <v>70</v>
      </c>
      <c r="D6023" t="s">
        <v>34</v>
      </c>
      <c r="E6023" t="s">
        <v>74</v>
      </c>
      <c r="F6023">
        <v>13</v>
      </c>
      <c r="G6023">
        <v>23</v>
      </c>
      <c r="H6023" t="s">
        <v>36</v>
      </c>
      <c r="I6023" t="s">
        <v>37</v>
      </c>
      <c r="J6023" t="s">
        <v>37</v>
      </c>
      <c r="K6023" t="s">
        <v>37</v>
      </c>
      <c r="L6023" t="s">
        <v>50</v>
      </c>
      <c r="M6023" t="s">
        <v>34</v>
      </c>
      <c r="N6023" t="s">
        <v>34</v>
      </c>
      <c r="O6023" t="s">
        <v>34</v>
      </c>
      <c r="P6023" t="s">
        <v>34</v>
      </c>
      <c r="Q6023" t="s">
        <v>34</v>
      </c>
      <c r="R6023" t="s">
        <v>34</v>
      </c>
      <c r="S6023" t="s">
        <v>34</v>
      </c>
      <c r="T6023" t="s">
        <v>37</v>
      </c>
      <c r="U6023" t="s">
        <v>46</v>
      </c>
      <c r="V6023" t="s">
        <v>37</v>
      </c>
      <c r="W6023" t="s">
        <v>40</v>
      </c>
      <c r="X6023">
        <v>74.400000000000006</v>
      </c>
      <c r="Y6023">
        <v>527.9</v>
      </c>
      <c r="Z6023">
        <v>32.46</v>
      </c>
      <c r="AA6023">
        <v>0</v>
      </c>
      <c r="AB6023">
        <v>62.44</v>
      </c>
      <c r="AC6023">
        <v>557.88</v>
      </c>
      <c r="AD6023" t="s">
        <v>52</v>
      </c>
      <c r="AE6023" t="s">
        <v>104</v>
      </c>
      <c r="AF6023" t="s">
        <v>105</v>
      </c>
      <c r="AG6023">
        <f t="shared" si="188"/>
        <v>1</v>
      </c>
      <c r="AH6023" t="str" cm="1">
        <f t="array" ref="AH6023">_xlfn.IFS(
X6023&lt;=20, "&lt;20",
AND(X6023&gt;=20, X6023&lt;50), "20-50",
AND(X6023&gt;=50, X6023&lt;100), "50-100",
X6023&gt;=100, "&gt;100"
)</f>
        <v>50-100</v>
      </c>
      <c r="AI6023">
        <f t="shared" si="189"/>
        <v>0</v>
      </c>
      <c r="AJ6023" t="str" cm="1">
        <f t="array" ref="AJ6023">_xlfn.IFS(
C6023&lt;=20, "&lt;20",
AND(C6023&gt;=20, C6023&lt;35), "20-35",
AND(C6023&gt;=35, C6023&lt;50), "35-50",
C6023&gt;=50, "50-100"
)</f>
        <v>50-100</v>
      </c>
      <c r="AK6023" t="str" cm="1">
        <f t="array" ref="AK6023">_xlfn.IFS(
G6023&lt;6, "&lt;6",
AND(G6023&gt;=6, G6023&lt;12), "6-12",
AND(G6023&gt;=12, G6023&lt;18), "12-18",  AND(G6023&gt;=18, G6023&lt;24), "18-24", G6023&gt;=24, "24-36")</f>
        <v>18-24</v>
      </c>
    </row>
    <row r="6024" spans="1:37" x14ac:dyDescent="0.3">
      <c r="A6024" t="s">
        <v>6124</v>
      </c>
      <c r="B6024" t="s">
        <v>33</v>
      </c>
      <c r="C6024">
        <v>41</v>
      </c>
      <c r="D6024" t="s">
        <v>37</v>
      </c>
      <c r="E6024" t="s">
        <v>90</v>
      </c>
      <c r="F6024">
        <v>1</v>
      </c>
      <c r="G6024">
        <v>36</v>
      </c>
      <c r="H6024" t="s">
        <v>36</v>
      </c>
      <c r="I6024" t="s">
        <v>37</v>
      </c>
      <c r="J6024" t="s">
        <v>34</v>
      </c>
      <c r="K6024" t="s">
        <v>34</v>
      </c>
      <c r="L6024" t="s">
        <v>34</v>
      </c>
      <c r="M6024" t="s">
        <v>34</v>
      </c>
      <c r="N6024" t="s">
        <v>34</v>
      </c>
      <c r="O6024" t="s">
        <v>34</v>
      </c>
      <c r="P6024" t="s">
        <v>34</v>
      </c>
      <c r="Q6024" t="s">
        <v>34</v>
      </c>
      <c r="R6024" t="s">
        <v>34</v>
      </c>
      <c r="S6024" t="s">
        <v>34</v>
      </c>
      <c r="T6024" t="s">
        <v>34</v>
      </c>
      <c r="U6024" t="s">
        <v>67</v>
      </c>
      <c r="V6024" t="s">
        <v>34</v>
      </c>
      <c r="W6024" t="s">
        <v>40</v>
      </c>
      <c r="X6024">
        <v>20.45</v>
      </c>
      <c r="Y6024">
        <v>1042.6500000000001</v>
      </c>
      <c r="Z6024">
        <v>0</v>
      </c>
      <c r="AA6024">
        <v>0</v>
      </c>
      <c r="AB6024">
        <v>2418.9299999999998</v>
      </c>
      <c r="AC6024">
        <v>3461.58</v>
      </c>
      <c r="AD6024" t="s">
        <v>41</v>
      </c>
      <c r="AE6024" t="s">
        <v>42</v>
      </c>
      <c r="AF6024" t="s">
        <v>42</v>
      </c>
      <c r="AG6024">
        <f t="shared" si="188"/>
        <v>0</v>
      </c>
      <c r="AH6024" t="str" cm="1">
        <f t="array" ref="AH6024">_xlfn.IFS(
X6024&lt;=20, "&lt;20",
AND(X6024&gt;=20, X6024&lt;50), "20-50",
AND(X6024&gt;=50, X6024&lt;100), "50-100",
X6024&gt;=100, "&gt;100"
)</f>
        <v>20-50</v>
      </c>
      <c r="AI6024">
        <f t="shared" si="189"/>
        <v>0</v>
      </c>
      <c r="AJ6024" t="str" cm="1">
        <f t="array" ref="AJ6024">_xlfn.IFS(
C6024&lt;=20, "&lt;20",
AND(C6024&gt;=20, C6024&lt;35), "20-35",
AND(C6024&gt;=35, C6024&lt;50), "35-50",
C6024&gt;=50, "50-100"
)</f>
        <v>35-50</v>
      </c>
      <c r="AK6024" t="str" cm="1">
        <f t="array" ref="AK6024">_xlfn.IFS(
G6024&lt;6, "&lt;6",
AND(G6024&gt;=6, G6024&lt;12), "6-12",
AND(G6024&gt;=12, G6024&lt;18), "12-18",  AND(G6024&gt;=18, G6024&lt;24), "18-24", G6024&gt;=24, "24-36")</f>
        <v>24-36</v>
      </c>
    </row>
    <row r="6025" spans="1:37" x14ac:dyDescent="0.3">
      <c r="A6025" t="s">
        <v>6125</v>
      </c>
      <c r="B6025" t="s">
        <v>33</v>
      </c>
      <c r="C6025">
        <v>61</v>
      </c>
      <c r="D6025" t="s">
        <v>34</v>
      </c>
      <c r="E6025" t="s">
        <v>87</v>
      </c>
      <c r="F6025">
        <v>11</v>
      </c>
      <c r="G6025">
        <v>31</v>
      </c>
      <c r="H6025" t="s">
        <v>36</v>
      </c>
      <c r="I6025" t="s">
        <v>37</v>
      </c>
      <c r="J6025" t="s">
        <v>34</v>
      </c>
      <c r="K6025" t="s">
        <v>37</v>
      </c>
      <c r="L6025" t="s">
        <v>50</v>
      </c>
      <c r="M6025" t="s">
        <v>34</v>
      </c>
      <c r="N6025" t="s">
        <v>34</v>
      </c>
      <c r="O6025" t="s">
        <v>37</v>
      </c>
      <c r="P6025" t="s">
        <v>34</v>
      </c>
      <c r="Q6025" t="s">
        <v>34</v>
      </c>
      <c r="R6025" t="s">
        <v>37</v>
      </c>
      <c r="S6025" t="s">
        <v>37</v>
      </c>
      <c r="T6025" t="s">
        <v>34</v>
      </c>
      <c r="U6025" t="s">
        <v>46</v>
      </c>
      <c r="V6025" t="s">
        <v>37</v>
      </c>
      <c r="W6025" t="s">
        <v>40</v>
      </c>
      <c r="X6025">
        <v>83.8</v>
      </c>
      <c r="Y6025">
        <v>4331.3999999999996</v>
      </c>
      <c r="Z6025">
        <v>0</v>
      </c>
      <c r="AA6025">
        <v>70</v>
      </c>
      <c r="AB6025">
        <v>307.83999999999997</v>
      </c>
      <c r="AC6025">
        <v>4709.24</v>
      </c>
      <c r="AD6025" t="s">
        <v>41</v>
      </c>
      <c r="AE6025" t="s">
        <v>42</v>
      </c>
      <c r="AF6025" t="s">
        <v>42</v>
      </c>
      <c r="AG6025">
        <f t="shared" si="188"/>
        <v>0</v>
      </c>
      <c r="AH6025" t="str" cm="1">
        <f t="array" ref="AH6025">_xlfn.IFS(
X6025&lt;=20, "&lt;20",
AND(X6025&gt;=20, X6025&lt;50), "20-50",
AND(X6025&gt;=50, X6025&lt;100), "50-100",
X6025&gt;=100, "&gt;100"
)</f>
        <v>50-100</v>
      </c>
      <c r="AI6025">
        <f t="shared" si="189"/>
        <v>0</v>
      </c>
      <c r="AJ6025" t="str" cm="1">
        <f t="array" ref="AJ6025">_xlfn.IFS(
C6025&lt;=20, "&lt;20",
AND(C6025&gt;=20, C6025&lt;35), "20-35",
AND(C6025&gt;=35, C6025&lt;50), "35-50",
C6025&gt;=50, "50-100"
)</f>
        <v>50-100</v>
      </c>
      <c r="AK6025" t="str" cm="1">
        <f t="array" ref="AK6025">_xlfn.IFS(
G6025&lt;6, "&lt;6",
AND(G6025&gt;=6, G6025&lt;12), "6-12",
AND(G6025&gt;=12, G6025&lt;18), "12-18",  AND(G6025&gt;=18, G6025&lt;24), "18-24", G6025&gt;=24, "24-36")</f>
        <v>24-36</v>
      </c>
    </row>
    <row r="6026" spans="1:37" x14ac:dyDescent="0.3">
      <c r="A6026" t="s">
        <v>6126</v>
      </c>
      <c r="B6026" t="s">
        <v>44</v>
      </c>
      <c r="C6026">
        <v>37</v>
      </c>
      <c r="D6026" t="s">
        <v>34</v>
      </c>
      <c r="E6026" t="s">
        <v>48</v>
      </c>
      <c r="F6026">
        <v>8</v>
      </c>
      <c r="G6026">
        <v>10</v>
      </c>
      <c r="H6026" t="s">
        <v>49</v>
      </c>
      <c r="I6026" t="s">
        <v>37</v>
      </c>
      <c r="J6026" t="s">
        <v>34</v>
      </c>
      <c r="K6026" t="s">
        <v>37</v>
      </c>
      <c r="L6026" t="s">
        <v>72</v>
      </c>
      <c r="M6026" t="s">
        <v>34</v>
      </c>
      <c r="N6026" t="s">
        <v>34</v>
      </c>
      <c r="O6026" t="s">
        <v>34</v>
      </c>
      <c r="P6026" t="s">
        <v>34</v>
      </c>
      <c r="Q6026" t="s">
        <v>34</v>
      </c>
      <c r="R6026" t="s">
        <v>34</v>
      </c>
      <c r="S6026" t="s">
        <v>34</v>
      </c>
      <c r="T6026" t="s">
        <v>37</v>
      </c>
      <c r="U6026" t="s">
        <v>46</v>
      </c>
      <c r="V6026" t="s">
        <v>37</v>
      </c>
      <c r="W6026" t="s">
        <v>51</v>
      </c>
      <c r="X6026">
        <v>44.8</v>
      </c>
      <c r="Y6026">
        <v>44.8</v>
      </c>
      <c r="Z6026">
        <v>0</v>
      </c>
      <c r="AA6026">
        <v>0</v>
      </c>
      <c r="AB6026">
        <v>27.46</v>
      </c>
      <c r="AC6026">
        <v>72.260000000000005</v>
      </c>
      <c r="AD6026" t="s">
        <v>85</v>
      </c>
      <c r="AE6026" t="s">
        <v>42</v>
      </c>
      <c r="AF6026" t="s">
        <v>42</v>
      </c>
      <c r="AG6026">
        <f t="shared" si="188"/>
        <v>0</v>
      </c>
      <c r="AH6026" t="str" cm="1">
        <f t="array" ref="AH6026">_xlfn.IFS(
X6026&lt;=20, "&lt;20",
AND(X6026&gt;=20, X6026&lt;50), "20-50",
AND(X6026&gt;=50, X6026&lt;100), "50-100",
X6026&gt;=100, "&gt;100"
)</f>
        <v>20-50</v>
      </c>
      <c r="AI6026">
        <f t="shared" si="189"/>
        <v>1</v>
      </c>
      <c r="AJ6026" t="str" cm="1">
        <f t="array" ref="AJ6026">_xlfn.IFS(
C6026&lt;=20, "&lt;20",
AND(C6026&gt;=20, C6026&lt;35), "20-35",
AND(C6026&gt;=35, C6026&lt;50), "35-50",
C6026&gt;=50, "50-100"
)</f>
        <v>35-50</v>
      </c>
      <c r="AK6026" t="str" cm="1">
        <f t="array" ref="AK6026">_xlfn.IFS(
G6026&lt;6, "&lt;6",
AND(G6026&gt;=6, G6026&lt;12), "6-12",
AND(G6026&gt;=12, G6026&lt;18), "12-18",  AND(G6026&gt;=18, G6026&lt;24), "18-24", G6026&gt;=24, "24-36")</f>
        <v>6-12</v>
      </c>
    </row>
    <row r="6027" spans="1:37" x14ac:dyDescent="0.3">
      <c r="A6027" t="s">
        <v>6127</v>
      </c>
      <c r="B6027" t="s">
        <v>44</v>
      </c>
      <c r="C6027">
        <v>27</v>
      </c>
      <c r="D6027" t="s">
        <v>37</v>
      </c>
      <c r="E6027" t="s">
        <v>74</v>
      </c>
      <c r="F6027">
        <v>15</v>
      </c>
      <c r="G6027">
        <v>19</v>
      </c>
      <c r="H6027" t="s">
        <v>57</v>
      </c>
      <c r="I6027" t="s">
        <v>34</v>
      </c>
      <c r="J6027" t="s">
        <v>34</v>
      </c>
      <c r="K6027" t="s">
        <v>37</v>
      </c>
      <c r="L6027" t="s">
        <v>72</v>
      </c>
      <c r="M6027" t="s">
        <v>37</v>
      </c>
      <c r="N6027" t="s">
        <v>34</v>
      </c>
      <c r="O6027" t="s">
        <v>34</v>
      </c>
      <c r="P6027" t="s">
        <v>37</v>
      </c>
      <c r="Q6027" t="s">
        <v>37</v>
      </c>
      <c r="R6027" t="s">
        <v>34</v>
      </c>
      <c r="S6027" t="s">
        <v>34</v>
      </c>
      <c r="T6027" t="s">
        <v>37</v>
      </c>
      <c r="U6027" t="s">
        <v>46</v>
      </c>
      <c r="V6027" t="s">
        <v>37</v>
      </c>
      <c r="W6027" t="s">
        <v>40</v>
      </c>
      <c r="X6027">
        <v>43.55</v>
      </c>
      <c r="Y6027">
        <v>1011.5</v>
      </c>
      <c r="Z6027">
        <v>0</v>
      </c>
      <c r="AA6027">
        <v>0</v>
      </c>
      <c r="AB6027">
        <v>0</v>
      </c>
      <c r="AC6027">
        <v>1011.5</v>
      </c>
      <c r="AD6027" t="s">
        <v>41</v>
      </c>
      <c r="AE6027" t="s">
        <v>42</v>
      </c>
      <c r="AF6027" t="s">
        <v>42</v>
      </c>
      <c r="AG6027">
        <f t="shared" si="188"/>
        <v>0</v>
      </c>
      <c r="AH6027" t="str" cm="1">
        <f t="array" ref="AH6027">_xlfn.IFS(
X6027&lt;=20, "&lt;20",
AND(X6027&gt;=20, X6027&lt;50), "20-50",
AND(X6027&gt;=50, X6027&lt;100), "50-100",
X6027&gt;=100, "&gt;100"
)</f>
        <v>20-50</v>
      </c>
      <c r="AI6027">
        <f t="shared" si="189"/>
        <v>0</v>
      </c>
      <c r="AJ6027" t="str" cm="1">
        <f t="array" ref="AJ6027">_xlfn.IFS(
C6027&lt;=20, "&lt;20",
AND(C6027&gt;=20, C6027&lt;35), "20-35",
AND(C6027&gt;=35, C6027&lt;50), "35-50",
C6027&gt;=50, "50-100"
)</f>
        <v>20-35</v>
      </c>
      <c r="AK6027" t="str" cm="1">
        <f t="array" ref="AK6027">_xlfn.IFS(
G6027&lt;6, "&lt;6",
AND(G6027&gt;=6, G6027&lt;12), "6-12",
AND(G6027&gt;=12, G6027&lt;18), "12-18",  AND(G6027&gt;=18, G6027&lt;24), "18-24", G6027&gt;=24, "24-36")</f>
        <v>18-24</v>
      </c>
    </row>
    <row r="6028" spans="1:37" x14ac:dyDescent="0.3">
      <c r="A6028" t="s">
        <v>6128</v>
      </c>
      <c r="B6028" t="s">
        <v>44</v>
      </c>
      <c r="C6028">
        <v>29</v>
      </c>
      <c r="D6028" t="s">
        <v>34</v>
      </c>
      <c r="E6028" t="s">
        <v>74</v>
      </c>
      <c r="F6028">
        <v>9</v>
      </c>
      <c r="G6028">
        <v>2</v>
      </c>
      <c r="H6028" t="s">
        <v>36</v>
      </c>
      <c r="I6028" t="s">
        <v>37</v>
      </c>
      <c r="J6028" t="s">
        <v>37</v>
      </c>
      <c r="K6028" t="s">
        <v>37</v>
      </c>
      <c r="L6028" t="s">
        <v>50</v>
      </c>
      <c r="M6028" t="s">
        <v>34</v>
      </c>
      <c r="N6028" t="s">
        <v>37</v>
      </c>
      <c r="O6028" t="s">
        <v>37</v>
      </c>
      <c r="P6028" t="s">
        <v>37</v>
      </c>
      <c r="Q6028" t="s">
        <v>37</v>
      </c>
      <c r="R6028" t="s">
        <v>37</v>
      </c>
      <c r="S6028" t="s">
        <v>37</v>
      </c>
      <c r="T6028" t="s">
        <v>34</v>
      </c>
      <c r="U6028" t="s">
        <v>67</v>
      </c>
      <c r="V6028" t="s">
        <v>37</v>
      </c>
      <c r="W6028" t="s">
        <v>51</v>
      </c>
      <c r="X6028">
        <v>110.2</v>
      </c>
      <c r="Y6028">
        <v>7689.8</v>
      </c>
      <c r="Z6028">
        <v>0</v>
      </c>
      <c r="AA6028">
        <v>150</v>
      </c>
      <c r="AB6028">
        <v>385.7</v>
      </c>
      <c r="AC6028">
        <v>8225.5</v>
      </c>
      <c r="AD6028" t="s">
        <v>41</v>
      </c>
      <c r="AE6028" t="s">
        <v>42</v>
      </c>
      <c r="AF6028" t="s">
        <v>42</v>
      </c>
      <c r="AG6028">
        <f t="shared" si="188"/>
        <v>0</v>
      </c>
      <c r="AH6028" t="str" cm="1">
        <f t="array" ref="AH6028">_xlfn.IFS(
X6028&lt;=20, "&lt;20",
AND(X6028&gt;=20, X6028&lt;50), "20-50",
AND(X6028&gt;=50, X6028&lt;100), "50-100",
X6028&gt;=100, "&gt;100"
)</f>
        <v>&gt;100</v>
      </c>
      <c r="AI6028">
        <f t="shared" si="189"/>
        <v>0</v>
      </c>
      <c r="AJ6028" t="str" cm="1">
        <f t="array" ref="AJ6028">_xlfn.IFS(
C6028&lt;=20, "&lt;20",
AND(C6028&gt;=20, C6028&lt;35), "20-35",
AND(C6028&gt;=35, C6028&lt;50), "35-50",
C6028&gt;=50, "50-100"
)</f>
        <v>20-35</v>
      </c>
      <c r="AK6028" t="str" cm="1">
        <f t="array" ref="AK6028">_xlfn.IFS(
G6028&lt;6, "&lt;6",
AND(G6028&gt;=6, G6028&lt;12), "6-12",
AND(G6028&gt;=12, G6028&lt;18), "12-18",  AND(G6028&gt;=18, G6028&lt;24), "18-24", G6028&gt;=24, "24-36")</f>
        <v>&lt;6</v>
      </c>
    </row>
    <row r="6029" spans="1:37" x14ac:dyDescent="0.3">
      <c r="A6029" t="s">
        <v>6129</v>
      </c>
      <c r="B6029" t="s">
        <v>44</v>
      </c>
      <c r="C6029">
        <v>62</v>
      </c>
      <c r="D6029" t="s">
        <v>34</v>
      </c>
      <c r="E6029" t="s">
        <v>48</v>
      </c>
      <c r="F6029">
        <v>13</v>
      </c>
      <c r="G6029">
        <v>15</v>
      </c>
      <c r="H6029" t="s">
        <v>36</v>
      </c>
      <c r="I6029" t="s">
        <v>37</v>
      </c>
      <c r="J6029" t="s">
        <v>34</v>
      </c>
      <c r="K6029" t="s">
        <v>37</v>
      </c>
      <c r="L6029" t="s">
        <v>50</v>
      </c>
      <c r="M6029" t="s">
        <v>37</v>
      </c>
      <c r="N6029" t="s">
        <v>37</v>
      </c>
      <c r="O6029" t="s">
        <v>34</v>
      </c>
      <c r="P6029" t="s">
        <v>34</v>
      </c>
      <c r="Q6029" t="s">
        <v>34</v>
      </c>
      <c r="R6029" t="s">
        <v>37</v>
      </c>
      <c r="S6029" t="s">
        <v>34</v>
      </c>
      <c r="T6029" t="s">
        <v>37</v>
      </c>
      <c r="U6029" t="s">
        <v>39</v>
      </c>
      <c r="V6029" t="s">
        <v>34</v>
      </c>
      <c r="W6029" t="s">
        <v>40</v>
      </c>
      <c r="X6029">
        <v>87.3</v>
      </c>
      <c r="Y6029">
        <v>6055.55</v>
      </c>
      <c r="Z6029">
        <v>0</v>
      </c>
      <c r="AA6029">
        <v>0</v>
      </c>
      <c r="AB6029">
        <v>2383.9499999999998</v>
      </c>
      <c r="AC6029">
        <v>8439.5</v>
      </c>
      <c r="AD6029" t="s">
        <v>41</v>
      </c>
      <c r="AE6029" t="s">
        <v>42</v>
      </c>
      <c r="AF6029" t="s">
        <v>42</v>
      </c>
      <c r="AG6029">
        <f t="shared" si="188"/>
        <v>0</v>
      </c>
      <c r="AH6029" t="str" cm="1">
        <f t="array" ref="AH6029">_xlfn.IFS(
X6029&lt;=20, "&lt;20",
AND(X6029&gt;=20, X6029&lt;50), "20-50",
AND(X6029&gt;=50, X6029&lt;100), "50-100",
X6029&gt;=100, "&gt;100"
)</f>
        <v>50-100</v>
      </c>
      <c r="AI6029">
        <f t="shared" si="189"/>
        <v>0</v>
      </c>
      <c r="AJ6029" t="str" cm="1">
        <f t="array" ref="AJ6029">_xlfn.IFS(
C6029&lt;=20, "&lt;20",
AND(C6029&gt;=20, C6029&lt;35), "20-35",
AND(C6029&gt;=35, C6029&lt;50), "35-50",
C6029&gt;=50, "50-100"
)</f>
        <v>50-100</v>
      </c>
      <c r="AK6029" t="str" cm="1">
        <f t="array" ref="AK6029">_xlfn.IFS(
G6029&lt;6, "&lt;6",
AND(G6029&gt;=6, G6029&lt;12), "6-12",
AND(G6029&gt;=12, G6029&lt;18), "12-18",  AND(G6029&gt;=18, G6029&lt;24), "18-24", G6029&gt;=24, "24-36")</f>
        <v>12-18</v>
      </c>
    </row>
    <row r="6030" spans="1:37" x14ac:dyDescent="0.3">
      <c r="A6030" t="s">
        <v>6130</v>
      </c>
      <c r="B6030" t="s">
        <v>44</v>
      </c>
      <c r="C6030">
        <v>20</v>
      </c>
      <c r="D6030" t="s">
        <v>34</v>
      </c>
      <c r="E6030" t="s">
        <v>103</v>
      </c>
      <c r="F6030">
        <v>15</v>
      </c>
      <c r="G6030">
        <v>12</v>
      </c>
      <c r="H6030" t="s">
        <v>36</v>
      </c>
      <c r="I6030" t="s">
        <v>37</v>
      </c>
      <c r="J6030" t="s">
        <v>37</v>
      </c>
      <c r="K6030" t="s">
        <v>37</v>
      </c>
      <c r="L6030" t="s">
        <v>50</v>
      </c>
      <c r="M6030" t="s">
        <v>34</v>
      </c>
      <c r="N6030" t="s">
        <v>34</v>
      </c>
      <c r="O6030" t="s">
        <v>34</v>
      </c>
      <c r="P6030" t="s">
        <v>34</v>
      </c>
      <c r="Q6030" t="s">
        <v>37</v>
      </c>
      <c r="R6030" t="s">
        <v>37</v>
      </c>
      <c r="S6030" t="s">
        <v>37</v>
      </c>
      <c r="T6030" t="s">
        <v>37</v>
      </c>
      <c r="U6030" t="s">
        <v>46</v>
      </c>
      <c r="V6030" t="s">
        <v>37</v>
      </c>
      <c r="W6030" t="s">
        <v>51</v>
      </c>
      <c r="X6030">
        <v>94.2</v>
      </c>
      <c r="Y6030">
        <v>4186.3</v>
      </c>
      <c r="Z6030">
        <v>0</v>
      </c>
      <c r="AA6030">
        <v>0</v>
      </c>
      <c r="AB6030">
        <v>287.27999999999997</v>
      </c>
      <c r="AC6030">
        <v>4473.58</v>
      </c>
      <c r="AD6030" t="s">
        <v>52</v>
      </c>
      <c r="AE6030" t="s">
        <v>53</v>
      </c>
      <c r="AF6030" t="s">
        <v>54</v>
      </c>
      <c r="AG6030">
        <f t="shared" si="188"/>
        <v>1</v>
      </c>
      <c r="AH6030" t="str" cm="1">
        <f t="array" ref="AH6030">_xlfn.IFS(
X6030&lt;=20, "&lt;20",
AND(X6030&gt;=20, X6030&lt;50), "20-50",
AND(X6030&gt;=50, X6030&lt;100), "50-100",
X6030&gt;=100, "&gt;100"
)</f>
        <v>50-100</v>
      </c>
      <c r="AI6030">
        <f t="shared" si="189"/>
        <v>0</v>
      </c>
      <c r="AJ6030" t="str" cm="1">
        <f t="array" ref="AJ6030">_xlfn.IFS(
C6030&lt;=20, "&lt;20",
AND(C6030&gt;=20, C6030&lt;35), "20-35",
AND(C6030&gt;=35, C6030&lt;50), "35-50",
C6030&gt;=50, "50-100"
)</f>
        <v>&lt;20</v>
      </c>
      <c r="AK6030" t="str" cm="1">
        <f t="array" ref="AK6030">_xlfn.IFS(
G6030&lt;6, "&lt;6",
AND(G6030&gt;=6, G6030&lt;12), "6-12",
AND(G6030&gt;=12, G6030&lt;18), "12-18",  AND(G6030&gt;=18, G6030&lt;24), "18-24", G6030&gt;=24, "24-36")</f>
        <v>12-18</v>
      </c>
    </row>
    <row r="6031" spans="1:37" x14ac:dyDescent="0.3">
      <c r="A6031" t="s">
        <v>6131</v>
      </c>
      <c r="B6031" t="s">
        <v>44</v>
      </c>
      <c r="C6031">
        <v>39</v>
      </c>
      <c r="D6031" t="s">
        <v>37</v>
      </c>
      <c r="E6031" t="s">
        <v>103</v>
      </c>
      <c r="F6031">
        <v>6</v>
      </c>
      <c r="G6031">
        <v>31</v>
      </c>
      <c r="H6031" t="s">
        <v>36</v>
      </c>
      <c r="I6031" t="s">
        <v>37</v>
      </c>
      <c r="J6031" t="s">
        <v>37</v>
      </c>
      <c r="K6031" t="s">
        <v>37</v>
      </c>
      <c r="L6031" t="s">
        <v>50</v>
      </c>
      <c r="M6031" t="s">
        <v>34</v>
      </c>
      <c r="N6031" t="s">
        <v>37</v>
      </c>
      <c r="O6031" t="s">
        <v>34</v>
      </c>
      <c r="P6031" t="s">
        <v>34</v>
      </c>
      <c r="Q6031" t="s">
        <v>37</v>
      </c>
      <c r="R6031" t="s">
        <v>37</v>
      </c>
      <c r="S6031" t="s">
        <v>37</v>
      </c>
      <c r="T6031" t="s">
        <v>37</v>
      </c>
      <c r="U6031" t="s">
        <v>46</v>
      </c>
      <c r="V6031" t="s">
        <v>37</v>
      </c>
      <c r="W6031" t="s">
        <v>51</v>
      </c>
      <c r="X6031">
        <v>100</v>
      </c>
      <c r="Y6031">
        <v>3320.6</v>
      </c>
      <c r="Z6031">
        <v>0</v>
      </c>
      <c r="AA6031">
        <v>0</v>
      </c>
      <c r="AB6031">
        <v>546.80999999999995</v>
      </c>
      <c r="AC6031">
        <v>3867.41</v>
      </c>
      <c r="AD6031" t="s">
        <v>41</v>
      </c>
      <c r="AE6031" t="s">
        <v>42</v>
      </c>
      <c r="AF6031" t="s">
        <v>42</v>
      </c>
      <c r="AG6031">
        <f t="shared" si="188"/>
        <v>0</v>
      </c>
      <c r="AH6031" t="str" cm="1">
        <f t="array" ref="AH6031">_xlfn.IFS(
X6031&lt;=20, "&lt;20",
AND(X6031&gt;=20, X6031&lt;50), "20-50",
AND(X6031&gt;=50, X6031&lt;100), "50-100",
X6031&gt;=100, "&gt;100"
)</f>
        <v>&gt;100</v>
      </c>
      <c r="AI6031">
        <f t="shared" si="189"/>
        <v>0</v>
      </c>
      <c r="AJ6031" t="str" cm="1">
        <f t="array" ref="AJ6031">_xlfn.IFS(
C6031&lt;=20, "&lt;20",
AND(C6031&gt;=20, C6031&lt;35), "20-35",
AND(C6031&gt;=35, C6031&lt;50), "35-50",
C6031&gt;=50, "50-100"
)</f>
        <v>35-50</v>
      </c>
      <c r="AK6031" t="str" cm="1">
        <f t="array" ref="AK6031">_xlfn.IFS(
G6031&lt;6, "&lt;6",
AND(G6031&gt;=6, G6031&lt;12), "6-12",
AND(G6031&gt;=12, G6031&lt;18), "12-18",  AND(G6031&gt;=18, G6031&lt;24), "18-24", G6031&gt;=24, "24-36")</f>
        <v>24-36</v>
      </c>
    </row>
    <row r="6032" spans="1:37" x14ac:dyDescent="0.3">
      <c r="A6032" t="s">
        <v>6132</v>
      </c>
      <c r="B6032" t="s">
        <v>44</v>
      </c>
      <c r="C6032">
        <v>42</v>
      </c>
      <c r="D6032" t="s">
        <v>37</v>
      </c>
      <c r="E6032" t="s">
        <v>109</v>
      </c>
      <c r="F6032">
        <v>9</v>
      </c>
      <c r="G6032">
        <v>32</v>
      </c>
      <c r="H6032" t="s">
        <v>49</v>
      </c>
      <c r="I6032" t="s">
        <v>37</v>
      </c>
      <c r="J6032" t="s">
        <v>34</v>
      </c>
      <c r="K6032" t="s">
        <v>37</v>
      </c>
      <c r="L6032" t="s">
        <v>72</v>
      </c>
      <c r="M6032" t="s">
        <v>34</v>
      </c>
      <c r="N6032" t="s">
        <v>34</v>
      </c>
      <c r="O6032" t="s">
        <v>34</v>
      </c>
      <c r="P6032" t="s">
        <v>34</v>
      </c>
      <c r="Q6032" t="s">
        <v>34</v>
      </c>
      <c r="R6032" t="s">
        <v>34</v>
      </c>
      <c r="S6032" t="s">
        <v>34</v>
      </c>
      <c r="T6032" t="s">
        <v>37</v>
      </c>
      <c r="U6032" t="s">
        <v>46</v>
      </c>
      <c r="V6032" t="s">
        <v>37</v>
      </c>
      <c r="W6032" t="s">
        <v>40</v>
      </c>
      <c r="X6032">
        <v>44.9</v>
      </c>
      <c r="Y6032">
        <v>44.9</v>
      </c>
      <c r="Z6032">
        <v>0</v>
      </c>
      <c r="AA6032">
        <v>0</v>
      </c>
      <c r="AB6032">
        <v>15.76</v>
      </c>
      <c r="AC6032">
        <v>60.66</v>
      </c>
      <c r="AD6032" t="s">
        <v>85</v>
      </c>
      <c r="AE6032" t="s">
        <v>42</v>
      </c>
      <c r="AF6032" t="s">
        <v>42</v>
      </c>
      <c r="AG6032">
        <f t="shared" si="188"/>
        <v>0</v>
      </c>
      <c r="AH6032" t="str" cm="1">
        <f t="array" ref="AH6032">_xlfn.IFS(
X6032&lt;=20, "&lt;20",
AND(X6032&gt;=20, X6032&lt;50), "20-50",
AND(X6032&gt;=50, X6032&lt;100), "50-100",
X6032&gt;=100, "&gt;100"
)</f>
        <v>20-50</v>
      </c>
      <c r="AI6032">
        <f t="shared" si="189"/>
        <v>1</v>
      </c>
      <c r="AJ6032" t="str" cm="1">
        <f t="array" ref="AJ6032">_xlfn.IFS(
C6032&lt;=20, "&lt;20",
AND(C6032&gt;=20, C6032&lt;35), "20-35",
AND(C6032&gt;=35, C6032&lt;50), "35-50",
C6032&gt;=50, "50-100"
)</f>
        <v>35-50</v>
      </c>
      <c r="AK6032" t="str" cm="1">
        <f t="array" ref="AK6032">_xlfn.IFS(
G6032&lt;6, "&lt;6",
AND(G6032&gt;=6, G6032&lt;12), "6-12",
AND(G6032&gt;=12, G6032&lt;18), "12-18",  AND(G6032&gt;=18, G6032&lt;24), "18-24", G6032&gt;=24, "24-36")</f>
        <v>24-36</v>
      </c>
    </row>
    <row r="6033" spans="1:37" x14ac:dyDescent="0.3">
      <c r="A6033" t="s">
        <v>6133</v>
      </c>
      <c r="B6033" t="s">
        <v>44</v>
      </c>
      <c r="C6033">
        <v>45</v>
      </c>
      <c r="D6033" t="s">
        <v>37</v>
      </c>
      <c r="E6033" t="s">
        <v>61</v>
      </c>
      <c r="F6033">
        <v>10</v>
      </c>
      <c r="G6033">
        <v>3</v>
      </c>
      <c r="H6033" t="s">
        <v>36</v>
      </c>
      <c r="I6033" t="s">
        <v>37</v>
      </c>
      <c r="J6033" t="s">
        <v>34</v>
      </c>
      <c r="K6033" t="s">
        <v>34</v>
      </c>
      <c r="L6033" t="s">
        <v>34</v>
      </c>
      <c r="M6033" t="s">
        <v>34</v>
      </c>
      <c r="N6033" t="s">
        <v>34</v>
      </c>
      <c r="O6033" t="s">
        <v>34</v>
      </c>
      <c r="P6033" t="s">
        <v>34</v>
      </c>
      <c r="Q6033" t="s">
        <v>34</v>
      </c>
      <c r="R6033" t="s">
        <v>34</v>
      </c>
      <c r="S6033" t="s">
        <v>34</v>
      </c>
      <c r="T6033" t="s">
        <v>34</v>
      </c>
      <c r="U6033" t="s">
        <v>67</v>
      </c>
      <c r="V6033" t="s">
        <v>34</v>
      </c>
      <c r="W6033" t="s">
        <v>40</v>
      </c>
      <c r="X6033">
        <v>19.850000000000001</v>
      </c>
      <c r="Y6033">
        <v>1188.25</v>
      </c>
      <c r="Z6033">
        <v>0</v>
      </c>
      <c r="AA6033">
        <v>0</v>
      </c>
      <c r="AB6033">
        <v>2430.21</v>
      </c>
      <c r="AC6033">
        <v>3618.46</v>
      </c>
      <c r="AD6033" t="s">
        <v>41</v>
      </c>
      <c r="AE6033" t="s">
        <v>42</v>
      </c>
      <c r="AF6033" t="s">
        <v>42</v>
      </c>
      <c r="AG6033">
        <f t="shared" si="188"/>
        <v>0</v>
      </c>
      <c r="AH6033" t="str" cm="1">
        <f t="array" ref="AH6033">_xlfn.IFS(
X6033&lt;=20, "&lt;20",
AND(X6033&gt;=20, X6033&lt;50), "20-50",
AND(X6033&gt;=50, X6033&lt;100), "50-100",
X6033&gt;=100, "&gt;100"
)</f>
        <v>&lt;20</v>
      </c>
      <c r="AI6033">
        <f t="shared" si="189"/>
        <v>0</v>
      </c>
      <c r="AJ6033" t="str" cm="1">
        <f t="array" ref="AJ6033">_xlfn.IFS(
C6033&lt;=20, "&lt;20",
AND(C6033&gt;=20, C6033&lt;35), "20-35",
AND(C6033&gt;=35, C6033&lt;50), "35-50",
C6033&gt;=50, "50-100"
)</f>
        <v>35-50</v>
      </c>
      <c r="AK6033" t="str" cm="1">
        <f t="array" ref="AK6033">_xlfn.IFS(
G6033&lt;6, "&lt;6",
AND(G6033&gt;=6, G6033&lt;12), "6-12",
AND(G6033&gt;=12, G6033&lt;18), "12-18",  AND(G6033&gt;=18, G6033&lt;24), "18-24", G6033&gt;=24, "24-36")</f>
        <v>&lt;6</v>
      </c>
    </row>
    <row r="6034" spans="1:37" x14ac:dyDescent="0.3">
      <c r="A6034" t="s">
        <v>6134</v>
      </c>
      <c r="B6034" t="s">
        <v>33</v>
      </c>
      <c r="C6034">
        <v>51</v>
      </c>
      <c r="D6034" t="s">
        <v>37</v>
      </c>
      <c r="E6034" t="s">
        <v>76</v>
      </c>
      <c r="F6034">
        <v>14</v>
      </c>
      <c r="G6034">
        <v>30</v>
      </c>
      <c r="H6034" t="s">
        <v>49</v>
      </c>
      <c r="I6034" t="s">
        <v>37</v>
      </c>
      <c r="J6034" t="s">
        <v>37</v>
      </c>
      <c r="K6034" t="s">
        <v>34</v>
      </c>
      <c r="L6034" t="s">
        <v>34</v>
      </c>
      <c r="M6034" t="s">
        <v>34</v>
      </c>
      <c r="N6034" t="s">
        <v>34</v>
      </c>
      <c r="O6034" t="s">
        <v>34</v>
      </c>
      <c r="P6034" t="s">
        <v>34</v>
      </c>
      <c r="Q6034" t="s">
        <v>34</v>
      </c>
      <c r="R6034" t="s">
        <v>34</v>
      </c>
      <c r="S6034" t="s">
        <v>34</v>
      </c>
      <c r="T6034" t="s">
        <v>34</v>
      </c>
      <c r="U6034" t="s">
        <v>46</v>
      </c>
      <c r="V6034" t="s">
        <v>34</v>
      </c>
      <c r="W6034" t="s">
        <v>40</v>
      </c>
      <c r="X6034">
        <v>24.85</v>
      </c>
      <c r="Y6034">
        <v>62</v>
      </c>
      <c r="Z6034">
        <v>0</v>
      </c>
      <c r="AA6034">
        <v>0</v>
      </c>
      <c r="AB6034">
        <v>80.5</v>
      </c>
      <c r="AC6034">
        <v>142.5</v>
      </c>
      <c r="AD6034" t="s">
        <v>85</v>
      </c>
      <c r="AE6034" t="s">
        <v>42</v>
      </c>
      <c r="AF6034" t="s">
        <v>42</v>
      </c>
      <c r="AG6034">
        <f t="shared" si="188"/>
        <v>0</v>
      </c>
      <c r="AH6034" t="str" cm="1">
        <f t="array" ref="AH6034">_xlfn.IFS(
X6034&lt;=20, "&lt;20",
AND(X6034&gt;=20, X6034&lt;50), "20-50",
AND(X6034&gt;=50, X6034&lt;100), "50-100",
X6034&gt;=100, "&gt;100"
)</f>
        <v>20-50</v>
      </c>
      <c r="AI6034">
        <f t="shared" si="189"/>
        <v>1</v>
      </c>
      <c r="AJ6034" t="str" cm="1">
        <f t="array" ref="AJ6034">_xlfn.IFS(
C6034&lt;=20, "&lt;20",
AND(C6034&gt;=20, C6034&lt;35), "20-35",
AND(C6034&gt;=35, C6034&lt;50), "35-50",
C6034&gt;=50, "50-100"
)</f>
        <v>50-100</v>
      </c>
      <c r="AK6034" t="str" cm="1">
        <f t="array" ref="AK6034">_xlfn.IFS(
G6034&lt;6, "&lt;6",
AND(G6034&gt;=6, G6034&lt;12), "6-12",
AND(G6034&gt;=12, G6034&lt;18), "12-18",  AND(G6034&gt;=18, G6034&lt;24), "18-24", G6034&gt;=24, "24-36")</f>
        <v>24-36</v>
      </c>
    </row>
    <row r="6035" spans="1:37" x14ac:dyDescent="0.3">
      <c r="A6035" t="s">
        <v>6135</v>
      </c>
      <c r="B6035" t="s">
        <v>44</v>
      </c>
      <c r="C6035">
        <v>19</v>
      </c>
      <c r="D6035" t="s">
        <v>37</v>
      </c>
      <c r="E6035" t="s">
        <v>164</v>
      </c>
      <c r="F6035">
        <v>7</v>
      </c>
      <c r="G6035">
        <v>6</v>
      </c>
      <c r="H6035" t="s">
        <v>49</v>
      </c>
      <c r="I6035" t="s">
        <v>37</v>
      </c>
      <c r="J6035" t="s">
        <v>34</v>
      </c>
      <c r="K6035" t="s">
        <v>37</v>
      </c>
      <c r="L6035" t="s">
        <v>50</v>
      </c>
      <c r="M6035" t="s">
        <v>34</v>
      </c>
      <c r="N6035" t="s">
        <v>34</v>
      </c>
      <c r="O6035" t="s">
        <v>37</v>
      </c>
      <c r="P6035" t="s">
        <v>34</v>
      </c>
      <c r="Q6035" t="s">
        <v>34</v>
      </c>
      <c r="R6035" t="s">
        <v>37</v>
      </c>
      <c r="S6035" t="s">
        <v>37</v>
      </c>
      <c r="T6035" t="s">
        <v>37</v>
      </c>
      <c r="U6035" t="s">
        <v>46</v>
      </c>
      <c r="V6035" t="s">
        <v>37</v>
      </c>
      <c r="W6035" t="s">
        <v>40</v>
      </c>
      <c r="X6035">
        <v>82.85</v>
      </c>
      <c r="Y6035">
        <v>319.60000000000002</v>
      </c>
      <c r="Z6035">
        <v>0</v>
      </c>
      <c r="AA6035">
        <v>0</v>
      </c>
      <c r="AB6035">
        <v>79.36</v>
      </c>
      <c r="AC6035">
        <v>398.96</v>
      </c>
      <c r="AD6035" t="s">
        <v>41</v>
      </c>
      <c r="AE6035" t="s">
        <v>42</v>
      </c>
      <c r="AF6035" t="s">
        <v>42</v>
      </c>
      <c r="AG6035">
        <f t="shared" si="188"/>
        <v>0</v>
      </c>
      <c r="AH6035" t="str" cm="1">
        <f t="array" ref="AH6035">_xlfn.IFS(
X6035&lt;=20, "&lt;20",
AND(X6035&gt;=20, X6035&lt;50), "20-50",
AND(X6035&gt;=50, X6035&lt;100), "50-100",
X6035&gt;=100, "&gt;100"
)</f>
        <v>50-100</v>
      </c>
      <c r="AI6035">
        <f t="shared" si="189"/>
        <v>0</v>
      </c>
      <c r="AJ6035" t="str" cm="1">
        <f t="array" ref="AJ6035">_xlfn.IFS(
C6035&lt;=20, "&lt;20",
AND(C6035&gt;=20, C6035&lt;35), "20-35",
AND(C6035&gt;=35, C6035&lt;50), "35-50",
C6035&gt;=50, "50-100"
)</f>
        <v>&lt;20</v>
      </c>
      <c r="AK6035" t="str" cm="1">
        <f t="array" ref="AK6035">_xlfn.IFS(
G6035&lt;6, "&lt;6",
AND(G6035&gt;=6, G6035&lt;12), "6-12",
AND(G6035&gt;=12, G6035&lt;18), "12-18",  AND(G6035&gt;=18, G6035&lt;24), "18-24", G6035&gt;=24, "24-36")</f>
        <v>6-12</v>
      </c>
    </row>
    <row r="6036" spans="1:37" x14ac:dyDescent="0.3">
      <c r="A6036" t="s">
        <v>6136</v>
      </c>
      <c r="B6036" t="s">
        <v>44</v>
      </c>
      <c r="C6036">
        <v>43</v>
      </c>
      <c r="D6036" t="s">
        <v>37</v>
      </c>
      <c r="E6036" t="s">
        <v>103</v>
      </c>
      <c r="F6036">
        <v>9</v>
      </c>
      <c r="G6036">
        <v>7</v>
      </c>
      <c r="H6036" t="s">
        <v>36</v>
      </c>
      <c r="I6036" t="s">
        <v>37</v>
      </c>
      <c r="J6036" t="s">
        <v>37</v>
      </c>
      <c r="K6036" t="s">
        <v>37</v>
      </c>
      <c r="L6036" t="s">
        <v>38</v>
      </c>
      <c r="M6036" t="s">
        <v>34</v>
      </c>
      <c r="N6036" t="s">
        <v>37</v>
      </c>
      <c r="O6036" t="s">
        <v>34</v>
      </c>
      <c r="P6036" t="s">
        <v>34</v>
      </c>
      <c r="Q6036" t="s">
        <v>34</v>
      </c>
      <c r="R6036" t="s">
        <v>37</v>
      </c>
      <c r="S6036" t="s">
        <v>37</v>
      </c>
      <c r="T6036" t="s">
        <v>34</v>
      </c>
      <c r="U6036" t="s">
        <v>46</v>
      </c>
      <c r="V6036" t="s">
        <v>37</v>
      </c>
      <c r="W6036" t="s">
        <v>51</v>
      </c>
      <c r="X6036">
        <v>91.15</v>
      </c>
      <c r="Y6036">
        <v>2995.45</v>
      </c>
      <c r="Z6036">
        <v>0</v>
      </c>
      <c r="AA6036">
        <v>0</v>
      </c>
      <c r="AB6036">
        <v>1198.77</v>
      </c>
      <c r="AC6036">
        <v>4194.22</v>
      </c>
      <c r="AD6036" t="s">
        <v>52</v>
      </c>
      <c r="AE6036" t="s">
        <v>58</v>
      </c>
      <c r="AF6036" t="s">
        <v>387</v>
      </c>
      <c r="AG6036">
        <f t="shared" si="188"/>
        <v>1</v>
      </c>
      <c r="AH6036" t="str" cm="1">
        <f t="array" ref="AH6036">_xlfn.IFS(
X6036&lt;=20, "&lt;20",
AND(X6036&gt;=20, X6036&lt;50), "20-50",
AND(X6036&gt;=50, X6036&lt;100), "50-100",
X6036&gt;=100, "&gt;100"
)</f>
        <v>50-100</v>
      </c>
      <c r="AI6036">
        <f t="shared" si="189"/>
        <v>0</v>
      </c>
      <c r="AJ6036" t="str" cm="1">
        <f t="array" ref="AJ6036">_xlfn.IFS(
C6036&lt;=20, "&lt;20",
AND(C6036&gt;=20, C6036&lt;35), "20-35",
AND(C6036&gt;=35, C6036&lt;50), "35-50",
C6036&gt;=50, "50-100"
)</f>
        <v>35-50</v>
      </c>
      <c r="AK6036" t="str" cm="1">
        <f t="array" ref="AK6036">_xlfn.IFS(
G6036&lt;6, "&lt;6",
AND(G6036&gt;=6, G6036&lt;12), "6-12",
AND(G6036&gt;=12, G6036&lt;18), "12-18",  AND(G6036&gt;=18, G6036&lt;24), "18-24", G6036&gt;=24, "24-36")</f>
        <v>6-12</v>
      </c>
    </row>
    <row r="6037" spans="1:37" x14ac:dyDescent="0.3">
      <c r="A6037" t="s">
        <v>6137</v>
      </c>
      <c r="B6037" t="s">
        <v>33</v>
      </c>
      <c r="C6037">
        <v>58</v>
      </c>
      <c r="D6037" t="s">
        <v>37</v>
      </c>
      <c r="E6037" t="s">
        <v>114</v>
      </c>
      <c r="F6037">
        <v>1</v>
      </c>
      <c r="G6037">
        <v>34</v>
      </c>
      <c r="H6037" t="s">
        <v>70</v>
      </c>
      <c r="I6037" t="s">
        <v>37</v>
      </c>
      <c r="J6037" t="s">
        <v>37</v>
      </c>
      <c r="K6037" t="s">
        <v>37</v>
      </c>
      <c r="L6037" t="s">
        <v>50</v>
      </c>
      <c r="M6037" t="s">
        <v>34</v>
      </c>
      <c r="N6037" t="s">
        <v>34</v>
      </c>
      <c r="O6037" t="s">
        <v>37</v>
      </c>
      <c r="P6037" t="s">
        <v>37</v>
      </c>
      <c r="Q6037" t="s">
        <v>37</v>
      </c>
      <c r="R6037" t="s">
        <v>37</v>
      </c>
      <c r="S6037" t="s">
        <v>37</v>
      </c>
      <c r="T6037" t="s">
        <v>37</v>
      </c>
      <c r="U6037" t="s">
        <v>39</v>
      </c>
      <c r="V6037" t="s">
        <v>37</v>
      </c>
      <c r="W6037" t="s">
        <v>51</v>
      </c>
      <c r="X6037">
        <v>103.3</v>
      </c>
      <c r="Y6037">
        <v>6518.35</v>
      </c>
      <c r="Z6037">
        <v>0</v>
      </c>
      <c r="AA6037">
        <v>0</v>
      </c>
      <c r="AB6037">
        <v>1099.83</v>
      </c>
      <c r="AC6037">
        <v>7618.18</v>
      </c>
      <c r="AD6037" t="s">
        <v>41</v>
      </c>
      <c r="AE6037" t="s">
        <v>42</v>
      </c>
      <c r="AF6037" t="s">
        <v>42</v>
      </c>
      <c r="AG6037">
        <f t="shared" si="188"/>
        <v>0</v>
      </c>
      <c r="AH6037" t="str" cm="1">
        <f t="array" ref="AH6037">_xlfn.IFS(
X6037&lt;=20, "&lt;20",
AND(X6037&gt;=20, X6037&lt;50), "20-50",
AND(X6037&gt;=50, X6037&lt;100), "50-100",
X6037&gt;=100, "&gt;100"
)</f>
        <v>&gt;100</v>
      </c>
      <c r="AI6037">
        <f t="shared" si="189"/>
        <v>0</v>
      </c>
      <c r="AJ6037" t="str" cm="1">
        <f t="array" ref="AJ6037">_xlfn.IFS(
C6037&lt;=20, "&lt;20",
AND(C6037&gt;=20, C6037&lt;35), "20-35",
AND(C6037&gt;=35, C6037&lt;50), "35-50",
C6037&gt;=50, "50-100"
)</f>
        <v>50-100</v>
      </c>
      <c r="AK6037" t="str" cm="1">
        <f t="array" ref="AK6037">_xlfn.IFS(
G6037&lt;6, "&lt;6",
AND(G6037&gt;=6, G6037&lt;12), "6-12",
AND(G6037&gt;=12, G6037&lt;18), "12-18",  AND(G6037&gt;=18, G6037&lt;24), "18-24", G6037&gt;=24, "24-36")</f>
        <v>24-36</v>
      </c>
    </row>
    <row r="6038" spans="1:37" x14ac:dyDescent="0.3">
      <c r="A6038" t="s">
        <v>6138</v>
      </c>
      <c r="B6038" t="s">
        <v>44</v>
      </c>
      <c r="C6038">
        <v>29</v>
      </c>
      <c r="D6038" t="s">
        <v>37</v>
      </c>
      <c r="E6038" t="s">
        <v>56</v>
      </c>
      <c r="F6038">
        <v>1</v>
      </c>
      <c r="G6038">
        <v>12</v>
      </c>
      <c r="H6038" t="s">
        <v>36</v>
      </c>
      <c r="I6038" t="s">
        <v>37</v>
      </c>
      <c r="J6038" t="s">
        <v>34</v>
      </c>
      <c r="K6038" t="s">
        <v>34</v>
      </c>
      <c r="L6038" t="s">
        <v>34</v>
      </c>
      <c r="M6038" t="s">
        <v>34</v>
      </c>
      <c r="N6038" t="s">
        <v>34</v>
      </c>
      <c r="O6038" t="s">
        <v>34</v>
      </c>
      <c r="P6038" t="s">
        <v>34</v>
      </c>
      <c r="Q6038" t="s">
        <v>34</v>
      </c>
      <c r="R6038" t="s">
        <v>34</v>
      </c>
      <c r="S6038" t="s">
        <v>34</v>
      </c>
      <c r="T6038" t="s">
        <v>34</v>
      </c>
      <c r="U6038" t="s">
        <v>39</v>
      </c>
      <c r="V6038" t="s">
        <v>37</v>
      </c>
      <c r="W6038" t="s">
        <v>40</v>
      </c>
      <c r="X6038">
        <v>19.55</v>
      </c>
      <c r="Y6038">
        <v>839.4</v>
      </c>
      <c r="Z6038">
        <v>12.16</v>
      </c>
      <c r="AA6038">
        <v>0</v>
      </c>
      <c r="AB6038">
        <v>2033.22</v>
      </c>
      <c r="AC6038">
        <v>2860.46</v>
      </c>
      <c r="AD6038" t="s">
        <v>41</v>
      </c>
      <c r="AE6038" t="s">
        <v>42</v>
      </c>
      <c r="AF6038" t="s">
        <v>42</v>
      </c>
      <c r="AG6038">
        <f t="shared" si="188"/>
        <v>0</v>
      </c>
      <c r="AH6038" t="str" cm="1">
        <f t="array" ref="AH6038">_xlfn.IFS(
X6038&lt;=20, "&lt;20",
AND(X6038&gt;=20, X6038&lt;50), "20-50",
AND(X6038&gt;=50, X6038&lt;100), "50-100",
X6038&gt;=100, "&gt;100"
)</f>
        <v>&lt;20</v>
      </c>
      <c r="AI6038">
        <f t="shared" si="189"/>
        <v>0</v>
      </c>
      <c r="AJ6038" t="str" cm="1">
        <f t="array" ref="AJ6038">_xlfn.IFS(
C6038&lt;=20, "&lt;20",
AND(C6038&gt;=20, C6038&lt;35), "20-35",
AND(C6038&gt;=35, C6038&lt;50), "35-50",
C6038&gt;=50, "50-100"
)</f>
        <v>20-35</v>
      </c>
      <c r="AK6038" t="str" cm="1">
        <f t="array" ref="AK6038">_xlfn.IFS(
G6038&lt;6, "&lt;6",
AND(G6038&gt;=6, G6038&lt;12), "6-12",
AND(G6038&gt;=12, G6038&lt;18), "12-18",  AND(G6038&gt;=18, G6038&lt;24), "18-24", G6038&gt;=24, "24-36")</f>
        <v>12-18</v>
      </c>
    </row>
    <row r="6039" spans="1:37" x14ac:dyDescent="0.3">
      <c r="A6039" t="s">
        <v>6139</v>
      </c>
      <c r="B6039" t="s">
        <v>33</v>
      </c>
      <c r="C6039">
        <v>44</v>
      </c>
      <c r="D6039" t="s">
        <v>34</v>
      </c>
      <c r="E6039" t="s">
        <v>45</v>
      </c>
      <c r="F6039">
        <v>7</v>
      </c>
      <c r="G6039">
        <v>33</v>
      </c>
      <c r="H6039" t="s">
        <v>36</v>
      </c>
      <c r="I6039" t="s">
        <v>34</v>
      </c>
      <c r="J6039" t="s">
        <v>34</v>
      </c>
      <c r="K6039" t="s">
        <v>37</v>
      </c>
      <c r="L6039" t="s">
        <v>38</v>
      </c>
      <c r="M6039" t="s">
        <v>34</v>
      </c>
      <c r="N6039" t="s">
        <v>37</v>
      </c>
      <c r="O6039" t="s">
        <v>34</v>
      </c>
      <c r="P6039" t="s">
        <v>34</v>
      </c>
      <c r="Q6039" t="s">
        <v>34</v>
      </c>
      <c r="R6039" t="s">
        <v>34</v>
      </c>
      <c r="S6039" t="s">
        <v>34</v>
      </c>
      <c r="T6039" t="s">
        <v>37</v>
      </c>
      <c r="U6039" t="s">
        <v>46</v>
      </c>
      <c r="V6039" t="s">
        <v>37</v>
      </c>
      <c r="W6039" t="s">
        <v>51</v>
      </c>
      <c r="X6039">
        <v>31.05</v>
      </c>
      <c r="Y6039">
        <v>347.25</v>
      </c>
      <c r="Z6039">
        <v>0</v>
      </c>
      <c r="AA6039">
        <v>0</v>
      </c>
      <c r="AB6039">
        <v>0</v>
      </c>
      <c r="AC6039">
        <v>347.25</v>
      </c>
      <c r="AD6039" t="s">
        <v>52</v>
      </c>
      <c r="AE6039" t="s">
        <v>94</v>
      </c>
      <c r="AF6039" t="s">
        <v>95</v>
      </c>
      <c r="AG6039">
        <f t="shared" si="188"/>
        <v>1</v>
      </c>
      <c r="AH6039" t="str" cm="1">
        <f t="array" ref="AH6039">_xlfn.IFS(
X6039&lt;=20, "&lt;20",
AND(X6039&gt;=20, X6039&lt;50), "20-50",
AND(X6039&gt;=50, X6039&lt;100), "50-100",
X6039&gt;=100, "&gt;100"
)</f>
        <v>20-50</v>
      </c>
      <c r="AI6039">
        <f t="shared" si="189"/>
        <v>0</v>
      </c>
      <c r="AJ6039" t="str" cm="1">
        <f t="array" ref="AJ6039">_xlfn.IFS(
C6039&lt;=20, "&lt;20",
AND(C6039&gt;=20, C6039&lt;35), "20-35",
AND(C6039&gt;=35, C6039&lt;50), "35-50",
C6039&gt;=50, "50-100"
)</f>
        <v>35-50</v>
      </c>
      <c r="AK6039" t="str" cm="1">
        <f t="array" ref="AK6039">_xlfn.IFS(
G6039&lt;6, "&lt;6",
AND(G6039&gt;=6, G6039&lt;12), "6-12",
AND(G6039&gt;=12, G6039&lt;18), "12-18",  AND(G6039&gt;=18, G6039&lt;24), "18-24", G6039&gt;=24, "24-36")</f>
        <v>24-36</v>
      </c>
    </row>
    <row r="6040" spans="1:37" x14ac:dyDescent="0.3">
      <c r="A6040" t="s">
        <v>6140</v>
      </c>
      <c r="B6040" t="s">
        <v>44</v>
      </c>
      <c r="C6040">
        <v>74</v>
      </c>
      <c r="D6040" t="s">
        <v>37</v>
      </c>
      <c r="E6040" t="s">
        <v>99</v>
      </c>
      <c r="F6040">
        <v>4</v>
      </c>
      <c r="G6040">
        <v>9</v>
      </c>
      <c r="H6040" t="s">
        <v>49</v>
      </c>
      <c r="I6040" t="s">
        <v>37</v>
      </c>
      <c r="J6040" t="s">
        <v>34</v>
      </c>
      <c r="K6040" t="s">
        <v>37</v>
      </c>
      <c r="L6040" t="s">
        <v>72</v>
      </c>
      <c r="M6040" t="s">
        <v>34</v>
      </c>
      <c r="N6040" t="s">
        <v>34</v>
      </c>
      <c r="O6040" t="s">
        <v>34</v>
      </c>
      <c r="P6040" t="s">
        <v>34</v>
      </c>
      <c r="Q6040" t="s">
        <v>34</v>
      </c>
      <c r="R6040" t="s">
        <v>34</v>
      </c>
      <c r="S6040" t="s">
        <v>34</v>
      </c>
      <c r="T6040" t="s">
        <v>37</v>
      </c>
      <c r="U6040" t="s">
        <v>67</v>
      </c>
      <c r="V6040" t="s">
        <v>34</v>
      </c>
      <c r="W6040" t="s">
        <v>51</v>
      </c>
      <c r="X6040">
        <v>44</v>
      </c>
      <c r="Y6040">
        <v>44</v>
      </c>
      <c r="Z6040">
        <v>0</v>
      </c>
      <c r="AA6040">
        <v>0</v>
      </c>
      <c r="AB6040">
        <v>28.67</v>
      </c>
      <c r="AC6040">
        <v>72.67</v>
      </c>
      <c r="AD6040" t="s">
        <v>85</v>
      </c>
      <c r="AE6040" t="s">
        <v>42</v>
      </c>
      <c r="AF6040" t="s">
        <v>42</v>
      </c>
      <c r="AG6040">
        <f t="shared" si="188"/>
        <v>0</v>
      </c>
      <c r="AH6040" t="str" cm="1">
        <f t="array" ref="AH6040">_xlfn.IFS(
X6040&lt;=20, "&lt;20",
AND(X6040&gt;=20, X6040&lt;50), "20-50",
AND(X6040&gt;=50, X6040&lt;100), "50-100",
X6040&gt;=100, "&gt;100"
)</f>
        <v>20-50</v>
      </c>
      <c r="AI6040">
        <f t="shared" si="189"/>
        <v>1</v>
      </c>
      <c r="AJ6040" t="str" cm="1">
        <f t="array" ref="AJ6040">_xlfn.IFS(
C6040&lt;=20, "&lt;20",
AND(C6040&gt;=20, C6040&lt;35), "20-35",
AND(C6040&gt;=35, C6040&lt;50), "35-50",
C6040&gt;=50, "50-100"
)</f>
        <v>50-100</v>
      </c>
      <c r="AK6040" t="str" cm="1">
        <f t="array" ref="AK6040">_xlfn.IFS(
G6040&lt;6, "&lt;6",
AND(G6040&gt;=6, G6040&lt;12), "6-12",
AND(G6040&gt;=12, G6040&lt;18), "12-18",  AND(G6040&gt;=18, G6040&lt;24), "18-24", G6040&gt;=24, "24-36")</f>
        <v>6-12</v>
      </c>
    </row>
    <row r="6041" spans="1:37" x14ac:dyDescent="0.3">
      <c r="A6041" t="s">
        <v>6141</v>
      </c>
      <c r="B6041" t="s">
        <v>44</v>
      </c>
      <c r="C6041">
        <v>28</v>
      </c>
      <c r="D6041" t="s">
        <v>34</v>
      </c>
      <c r="E6041" t="s">
        <v>74</v>
      </c>
      <c r="F6041">
        <v>11</v>
      </c>
      <c r="G6041">
        <v>10</v>
      </c>
      <c r="H6041" t="s">
        <v>36</v>
      </c>
      <c r="I6041" t="s">
        <v>34</v>
      </c>
      <c r="J6041" t="s">
        <v>34</v>
      </c>
      <c r="K6041" t="s">
        <v>37</v>
      </c>
      <c r="L6041" t="s">
        <v>38</v>
      </c>
      <c r="M6041" t="s">
        <v>37</v>
      </c>
      <c r="N6041" t="s">
        <v>34</v>
      </c>
      <c r="O6041" t="s">
        <v>37</v>
      </c>
      <c r="P6041" t="s">
        <v>37</v>
      </c>
      <c r="Q6041" t="s">
        <v>34</v>
      </c>
      <c r="R6041" t="s">
        <v>34</v>
      </c>
      <c r="S6041" t="s">
        <v>37</v>
      </c>
      <c r="T6041" t="s">
        <v>37</v>
      </c>
      <c r="U6041" t="s">
        <v>46</v>
      </c>
      <c r="V6041" t="s">
        <v>34</v>
      </c>
      <c r="W6041" t="s">
        <v>40</v>
      </c>
      <c r="X6041">
        <v>40</v>
      </c>
      <c r="Y6041">
        <v>223.45</v>
      </c>
      <c r="Z6041">
        <v>0</v>
      </c>
      <c r="AA6041">
        <v>0</v>
      </c>
      <c r="AB6041">
        <v>0</v>
      </c>
      <c r="AC6041">
        <v>223.45</v>
      </c>
      <c r="AD6041" t="s">
        <v>52</v>
      </c>
      <c r="AE6041" t="s">
        <v>53</v>
      </c>
      <c r="AF6041" t="s">
        <v>54</v>
      </c>
      <c r="AG6041">
        <f t="shared" si="188"/>
        <v>1</v>
      </c>
      <c r="AH6041" t="str" cm="1">
        <f t="array" ref="AH6041">_xlfn.IFS(
X6041&lt;=20, "&lt;20",
AND(X6041&gt;=20, X6041&lt;50), "20-50",
AND(X6041&gt;=50, X6041&lt;100), "50-100",
X6041&gt;=100, "&gt;100"
)</f>
        <v>20-50</v>
      </c>
      <c r="AI6041">
        <f t="shared" si="189"/>
        <v>0</v>
      </c>
      <c r="AJ6041" t="str" cm="1">
        <f t="array" ref="AJ6041">_xlfn.IFS(
C6041&lt;=20, "&lt;20",
AND(C6041&gt;=20, C6041&lt;35), "20-35",
AND(C6041&gt;=35, C6041&lt;50), "35-50",
C6041&gt;=50, "50-100"
)</f>
        <v>20-35</v>
      </c>
      <c r="AK6041" t="str" cm="1">
        <f t="array" ref="AK6041">_xlfn.IFS(
G6041&lt;6, "&lt;6",
AND(G6041&gt;=6, G6041&lt;12), "6-12",
AND(G6041&gt;=12, G6041&lt;18), "12-18",  AND(G6041&gt;=18, G6041&lt;24), "18-24", G6041&gt;=24, "24-36")</f>
        <v>6-12</v>
      </c>
    </row>
    <row r="6042" spans="1:37" x14ac:dyDescent="0.3">
      <c r="A6042" t="s">
        <v>6142</v>
      </c>
      <c r="B6042" t="s">
        <v>44</v>
      </c>
      <c r="C6042">
        <v>25</v>
      </c>
      <c r="D6042" t="s">
        <v>37</v>
      </c>
      <c r="E6042" t="s">
        <v>87</v>
      </c>
      <c r="F6042">
        <v>8</v>
      </c>
      <c r="G6042">
        <v>10</v>
      </c>
      <c r="H6042" t="s">
        <v>36</v>
      </c>
      <c r="I6042" t="s">
        <v>37</v>
      </c>
      <c r="J6042" t="s">
        <v>34</v>
      </c>
      <c r="K6042" t="s">
        <v>37</v>
      </c>
      <c r="L6042" t="s">
        <v>50</v>
      </c>
      <c r="M6042" t="s">
        <v>34</v>
      </c>
      <c r="N6042" t="s">
        <v>34</v>
      </c>
      <c r="O6042" t="s">
        <v>34</v>
      </c>
      <c r="P6042" t="s">
        <v>34</v>
      </c>
      <c r="Q6042" t="s">
        <v>34</v>
      </c>
      <c r="R6042" t="s">
        <v>34</v>
      </c>
      <c r="S6042" t="s">
        <v>34</v>
      </c>
      <c r="T6042" t="s">
        <v>37</v>
      </c>
      <c r="U6042" t="s">
        <v>46</v>
      </c>
      <c r="V6042" t="s">
        <v>37</v>
      </c>
      <c r="W6042" t="s">
        <v>40</v>
      </c>
      <c r="X6042">
        <v>69.05</v>
      </c>
      <c r="Y6042">
        <v>1793.25</v>
      </c>
      <c r="Z6042">
        <v>22.72</v>
      </c>
      <c r="AA6042">
        <v>0</v>
      </c>
      <c r="AB6042">
        <v>944.46</v>
      </c>
      <c r="AC6042">
        <v>2714.99</v>
      </c>
      <c r="AD6042" t="s">
        <v>41</v>
      </c>
      <c r="AE6042" t="s">
        <v>42</v>
      </c>
      <c r="AF6042" t="s">
        <v>42</v>
      </c>
      <c r="AG6042">
        <f t="shared" si="188"/>
        <v>0</v>
      </c>
      <c r="AH6042" t="str" cm="1">
        <f t="array" ref="AH6042">_xlfn.IFS(
X6042&lt;=20, "&lt;20",
AND(X6042&gt;=20, X6042&lt;50), "20-50",
AND(X6042&gt;=50, X6042&lt;100), "50-100",
X6042&gt;=100, "&gt;100"
)</f>
        <v>50-100</v>
      </c>
      <c r="AI6042">
        <f t="shared" si="189"/>
        <v>0</v>
      </c>
      <c r="AJ6042" t="str" cm="1">
        <f t="array" ref="AJ6042">_xlfn.IFS(
C6042&lt;=20, "&lt;20",
AND(C6042&gt;=20, C6042&lt;35), "20-35",
AND(C6042&gt;=35, C6042&lt;50), "35-50",
C6042&gt;=50, "50-100"
)</f>
        <v>20-35</v>
      </c>
      <c r="AK6042" t="str" cm="1">
        <f t="array" ref="AK6042">_xlfn.IFS(
G6042&lt;6, "&lt;6",
AND(G6042&gt;=6, G6042&lt;12), "6-12",
AND(G6042&gt;=12, G6042&lt;18), "12-18",  AND(G6042&gt;=18, G6042&lt;24), "18-24", G6042&gt;=24, "24-36")</f>
        <v>6-12</v>
      </c>
    </row>
    <row r="6043" spans="1:37" x14ac:dyDescent="0.3">
      <c r="A6043" t="s">
        <v>6143</v>
      </c>
      <c r="B6043" t="s">
        <v>44</v>
      </c>
      <c r="C6043">
        <v>61</v>
      </c>
      <c r="D6043" t="s">
        <v>34</v>
      </c>
      <c r="E6043" t="s">
        <v>164</v>
      </c>
      <c r="F6043">
        <v>7</v>
      </c>
      <c r="G6043">
        <v>32</v>
      </c>
      <c r="H6043" t="s">
        <v>36</v>
      </c>
      <c r="I6043" t="s">
        <v>37</v>
      </c>
      <c r="J6043" t="s">
        <v>34</v>
      </c>
      <c r="K6043" t="s">
        <v>34</v>
      </c>
      <c r="L6043" t="s">
        <v>34</v>
      </c>
      <c r="M6043" t="s">
        <v>34</v>
      </c>
      <c r="N6043" t="s">
        <v>34</v>
      </c>
      <c r="O6043" t="s">
        <v>34</v>
      </c>
      <c r="P6043" t="s">
        <v>34</v>
      </c>
      <c r="Q6043" t="s">
        <v>34</v>
      </c>
      <c r="R6043" t="s">
        <v>34</v>
      </c>
      <c r="S6043" t="s">
        <v>34</v>
      </c>
      <c r="T6043" t="s">
        <v>34</v>
      </c>
      <c r="U6043" t="s">
        <v>67</v>
      </c>
      <c r="V6043" t="s">
        <v>34</v>
      </c>
      <c r="W6043" t="s">
        <v>40</v>
      </c>
      <c r="X6043">
        <v>20.75</v>
      </c>
      <c r="Y6043">
        <v>1123.1500000000001</v>
      </c>
      <c r="Z6043">
        <v>0</v>
      </c>
      <c r="AA6043">
        <v>0</v>
      </c>
      <c r="AB6043">
        <v>1689.48</v>
      </c>
      <c r="AC6043">
        <v>2812.63</v>
      </c>
      <c r="AD6043" t="s">
        <v>41</v>
      </c>
      <c r="AE6043" t="s">
        <v>42</v>
      </c>
      <c r="AF6043" t="s">
        <v>42</v>
      </c>
      <c r="AG6043">
        <f t="shared" si="188"/>
        <v>0</v>
      </c>
      <c r="AH6043" t="str" cm="1">
        <f t="array" ref="AH6043">_xlfn.IFS(
X6043&lt;=20, "&lt;20",
AND(X6043&gt;=20, X6043&lt;50), "20-50",
AND(X6043&gt;=50, X6043&lt;100), "50-100",
X6043&gt;=100, "&gt;100"
)</f>
        <v>20-50</v>
      </c>
      <c r="AI6043">
        <f t="shared" si="189"/>
        <v>0</v>
      </c>
      <c r="AJ6043" t="str" cm="1">
        <f t="array" ref="AJ6043">_xlfn.IFS(
C6043&lt;=20, "&lt;20",
AND(C6043&gt;=20, C6043&lt;35), "20-35",
AND(C6043&gt;=35, C6043&lt;50), "35-50",
C6043&gt;=50, "50-100"
)</f>
        <v>50-100</v>
      </c>
      <c r="AK6043" t="str" cm="1">
        <f t="array" ref="AK6043">_xlfn.IFS(
G6043&lt;6, "&lt;6",
AND(G6043&gt;=6, G6043&lt;12), "6-12",
AND(G6043&gt;=12, G6043&lt;18), "12-18",  AND(G6043&gt;=18, G6043&lt;24), "18-24", G6043&gt;=24, "24-36")</f>
        <v>24-36</v>
      </c>
    </row>
    <row r="6044" spans="1:37" x14ac:dyDescent="0.3">
      <c r="A6044" t="s">
        <v>6144</v>
      </c>
      <c r="B6044" t="s">
        <v>33</v>
      </c>
      <c r="C6044">
        <v>55</v>
      </c>
      <c r="D6044" t="s">
        <v>37</v>
      </c>
      <c r="E6044" t="s">
        <v>56</v>
      </c>
      <c r="F6044">
        <v>13</v>
      </c>
      <c r="G6044">
        <v>32</v>
      </c>
      <c r="H6044" t="s">
        <v>36</v>
      </c>
      <c r="I6044" t="s">
        <v>34</v>
      </c>
      <c r="J6044" t="s">
        <v>34</v>
      </c>
      <c r="K6044" t="s">
        <v>37</v>
      </c>
      <c r="L6044" t="s">
        <v>72</v>
      </c>
      <c r="M6044" t="s">
        <v>34</v>
      </c>
      <c r="N6044" t="s">
        <v>34</v>
      </c>
      <c r="O6044" t="s">
        <v>34</v>
      </c>
      <c r="P6044" t="s">
        <v>34</v>
      </c>
      <c r="Q6044" t="s">
        <v>37</v>
      </c>
      <c r="R6044" t="s">
        <v>34</v>
      </c>
      <c r="S6044" t="s">
        <v>34</v>
      </c>
      <c r="T6044" t="s">
        <v>34</v>
      </c>
      <c r="U6044" t="s">
        <v>67</v>
      </c>
      <c r="V6044" t="s">
        <v>34</v>
      </c>
      <c r="W6044" t="s">
        <v>40</v>
      </c>
      <c r="X6044">
        <v>35.799999999999997</v>
      </c>
      <c r="Y6044">
        <v>1316.9</v>
      </c>
      <c r="Z6044">
        <v>0</v>
      </c>
      <c r="AA6044">
        <v>100</v>
      </c>
      <c r="AB6044">
        <v>0</v>
      </c>
      <c r="AC6044">
        <v>1416.9</v>
      </c>
      <c r="AD6044" t="s">
        <v>41</v>
      </c>
      <c r="AE6044" t="s">
        <v>42</v>
      </c>
      <c r="AF6044" t="s">
        <v>42</v>
      </c>
      <c r="AG6044">
        <f t="shared" si="188"/>
        <v>0</v>
      </c>
      <c r="AH6044" t="str" cm="1">
        <f t="array" ref="AH6044">_xlfn.IFS(
X6044&lt;=20, "&lt;20",
AND(X6044&gt;=20, X6044&lt;50), "20-50",
AND(X6044&gt;=50, X6044&lt;100), "50-100",
X6044&gt;=100, "&gt;100"
)</f>
        <v>20-50</v>
      </c>
      <c r="AI6044">
        <f t="shared" si="189"/>
        <v>0</v>
      </c>
      <c r="AJ6044" t="str" cm="1">
        <f t="array" ref="AJ6044">_xlfn.IFS(
C6044&lt;=20, "&lt;20",
AND(C6044&gt;=20, C6044&lt;35), "20-35",
AND(C6044&gt;=35, C6044&lt;50), "35-50",
C6044&gt;=50, "50-100"
)</f>
        <v>50-100</v>
      </c>
      <c r="AK6044" t="str" cm="1">
        <f t="array" ref="AK6044">_xlfn.IFS(
G6044&lt;6, "&lt;6",
AND(G6044&gt;=6, G6044&lt;12), "6-12",
AND(G6044&gt;=12, G6044&lt;18), "12-18",  AND(G6044&gt;=18, G6044&lt;24), "18-24", G6044&gt;=24, "24-36")</f>
        <v>24-36</v>
      </c>
    </row>
    <row r="6045" spans="1:37" x14ac:dyDescent="0.3">
      <c r="A6045" t="s">
        <v>6145</v>
      </c>
      <c r="B6045" t="s">
        <v>33</v>
      </c>
      <c r="C6045">
        <v>46</v>
      </c>
      <c r="D6045" t="s">
        <v>34</v>
      </c>
      <c r="E6045" t="s">
        <v>56</v>
      </c>
      <c r="F6045">
        <v>10</v>
      </c>
      <c r="G6045">
        <v>13</v>
      </c>
      <c r="H6045" t="s">
        <v>70</v>
      </c>
      <c r="I6045" t="s">
        <v>37</v>
      </c>
      <c r="J6045" t="s">
        <v>34</v>
      </c>
      <c r="K6045" t="s">
        <v>37</v>
      </c>
      <c r="L6045" t="s">
        <v>50</v>
      </c>
      <c r="M6045" t="s">
        <v>34</v>
      </c>
      <c r="N6045" t="s">
        <v>34</v>
      </c>
      <c r="O6045" t="s">
        <v>34</v>
      </c>
      <c r="P6045" t="s">
        <v>37</v>
      </c>
      <c r="Q6045" t="s">
        <v>34</v>
      </c>
      <c r="R6045" t="s">
        <v>34</v>
      </c>
      <c r="S6045" t="s">
        <v>34</v>
      </c>
      <c r="T6045" t="s">
        <v>37</v>
      </c>
      <c r="U6045" t="s">
        <v>46</v>
      </c>
      <c r="V6045" t="s">
        <v>37</v>
      </c>
      <c r="W6045" t="s">
        <v>51</v>
      </c>
      <c r="X6045">
        <v>74.25</v>
      </c>
      <c r="Y6045">
        <v>3089.1</v>
      </c>
      <c r="Z6045">
        <v>0</v>
      </c>
      <c r="AA6045">
        <v>0</v>
      </c>
      <c r="AB6045">
        <v>44.28</v>
      </c>
      <c r="AC6045">
        <v>3133.38</v>
      </c>
      <c r="AD6045" t="s">
        <v>41</v>
      </c>
      <c r="AE6045" t="s">
        <v>42</v>
      </c>
      <c r="AF6045" t="s">
        <v>42</v>
      </c>
      <c r="AG6045">
        <f t="shared" si="188"/>
        <v>0</v>
      </c>
      <c r="AH6045" t="str" cm="1">
        <f t="array" ref="AH6045">_xlfn.IFS(
X6045&lt;=20, "&lt;20",
AND(X6045&gt;=20, X6045&lt;50), "20-50",
AND(X6045&gt;=50, X6045&lt;100), "50-100",
X6045&gt;=100, "&gt;100"
)</f>
        <v>50-100</v>
      </c>
      <c r="AI6045">
        <f t="shared" si="189"/>
        <v>0</v>
      </c>
      <c r="AJ6045" t="str" cm="1">
        <f t="array" ref="AJ6045">_xlfn.IFS(
C6045&lt;=20, "&lt;20",
AND(C6045&gt;=20, C6045&lt;35), "20-35",
AND(C6045&gt;=35, C6045&lt;50), "35-50",
C6045&gt;=50, "50-100"
)</f>
        <v>35-50</v>
      </c>
      <c r="AK6045" t="str" cm="1">
        <f t="array" ref="AK6045">_xlfn.IFS(
G6045&lt;6, "&lt;6",
AND(G6045&gt;=6, G6045&lt;12), "6-12",
AND(G6045&gt;=12, G6045&lt;18), "12-18",  AND(G6045&gt;=18, G6045&lt;24), "18-24", G6045&gt;=24, "24-36")</f>
        <v>12-18</v>
      </c>
    </row>
    <row r="6046" spans="1:37" x14ac:dyDescent="0.3">
      <c r="A6046" t="s">
        <v>6146</v>
      </c>
      <c r="B6046" t="s">
        <v>44</v>
      </c>
      <c r="C6046">
        <v>22</v>
      </c>
      <c r="D6046" t="s">
        <v>37</v>
      </c>
      <c r="E6046" t="s">
        <v>124</v>
      </c>
      <c r="F6046">
        <v>12</v>
      </c>
      <c r="G6046">
        <v>8</v>
      </c>
      <c r="H6046" t="s">
        <v>36</v>
      </c>
      <c r="I6046" t="s">
        <v>37</v>
      </c>
      <c r="J6046" t="s">
        <v>34</v>
      </c>
      <c r="K6046" t="s">
        <v>37</v>
      </c>
      <c r="L6046" t="s">
        <v>38</v>
      </c>
      <c r="M6046" t="s">
        <v>34</v>
      </c>
      <c r="N6046" t="s">
        <v>37</v>
      </c>
      <c r="O6046" t="s">
        <v>37</v>
      </c>
      <c r="P6046" t="s">
        <v>37</v>
      </c>
      <c r="Q6046" t="s">
        <v>37</v>
      </c>
      <c r="R6046" t="s">
        <v>37</v>
      </c>
      <c r="S6046" t="s">
        <v>37</v>
      </c>
      <c r="T6046" t="s">
        <v>37</v>
      </c>
      <c r="U6046" t="s">
        <v>46</v>
      </c>
      <c r="V6046" t="s">
        <v>34</v>
      </c>
      <c r="W6046" t="s">
        <v>51</v>
      </c>
      <c r="X6046">
        <v>81.900000000000006</v>
      </c>
      <c r="Y6046">
        <v>2078.5500000000002</v>
      </c>
      <c r="Z6046">
        <v>44.86</v>
      </c>
      <c r="AA6046">
        <v>0</v>
      </c>
      <c r="AB6046">
        <v>291.98</v>
      </c>
      <c r="AC6046">
        <v>2325.67</v>
      </c>
      <c r="AD6046" t="s">
        <v>41</v>
      </c>
      <c r="AE6046" t="s">
        <v>42</v>
      </c>
      <c r="AF6046" t="s">
        <v>42</v>
      </c>
      <c r="AG6046">
        <f t="shared" si="188"/>
        <v>0</v>
      </c>
      <c r="AH6046" t="str" cm="1">
        <f t="array" ref="AH6046">_xlfn.IFS(
X6046&lt;=20, "&lt;20",
AND(X6046&gt;=20, X6046&lt;50), "20-50",
AND(X6046&gt;=50, X6046&lt;100), "50-100",
X6046&gt;=100, "&gt;100"
)</f>
        <v>50-100</v>
      </c>
      <c r="AI6046">
        <f t="shared" si="189"/>
        <v>0</v>
      </c>
      <c r="AJ6046" t="str" cm="1">
        <f t="array" ref="AJ6046">_xlfn.IFS(
C6046&lt;=20, "&lt;20",
AND(C6046&gt;=20, C6046&lt;35), "20-35",
AND(C6046&gt;=35, C6046&lt;50), "35-50",
C6046&gt;=50, "50-100"
)</f>
        <v>20-35</v>
      </c>
      <c r="AK6046" t="str" cm="1">
        <f t="array" ref="AK6046">_xlfn.IFS(
G6046&lt;6, "&lt;6",
AND(G6046&gt;=6, G6046&lt;12), "6-12",
AND(G6046&gt;=12, G6046&lt;18), "12-18",  AND(G6046&gt;=18, G6046&lt;24), "18-24", G6046&gt;=24, "24-36")</f>
        <v>6-12</v>
      </c>
    </row>
    <row r="6047" spans="1:37" x14ac:dyDescent="0.3">
      <c r="A6047" t="s">
        <v>6147</v>
      </c>
      <c r="B6047" t="s">
        <v>33</v>
      </c>
      <c r="C6047">
        <v>26</v>
      </c>
      <c r="D6047" t="s">
        <v>37</v>
      </c>
      <c r="E6047" t="s">
        <v>74</v>
      </c>
      <c r="F6047">
        <v>12</v>
      </c>
      <c r="G6047">
        <v>20</v>
      </c>
      <c r="H6047" t="s">
        <v>36</v>
      </c>
      <c r="I6047" t="s">
        <v>37</v>
      </c>
      <c r="J6047" t="s">
        <v>37</v>
      </c>
      <c r="K6047" t="s">
        <v>37</v>
      </c>
      <c r="L6047" t="s">
        <v>72</v>
      </c>
      <c r="M6047" t="s">
        <v>34</v>
      </c>
      <c r="N6047" t="s">
        <v>34</v>
      </c>
      <c r="O6047" t="s">
        <v>34</v>
      </c>
      <c r="P6047" t="s">
        <v>34</v>
      </c>
      <c r="Q6047" t="s">
        <v>34</v>
      </c>
      <c r="R6047" t="s">
        <v>37</v>
      </c>
      <c r="S6047" t="s">
        <v>37</v>
      </c>
      <c r="T6047" t="s">
        <v>37</v>
      </c>
      <c r="U6047" t="s">
        <v>46</v>
      </c>
      <c r="V6047" t="s">
        <v>34</v>
      </c>
      <c r="W6047" t="s">
        <v>51</v>
      </c>
      <c r="X6047">
        <v>59.7</v>
      </c>
      <c r="Y6047">
        <v>1825.5</v>
      </c>
      <c r="Z6047">
        <v>0</v>
      </c>
      <c r="AA6047">
        <v>0</v>
      </c>
      <c r="AB6047">
        <v>950.77</v>
      </c>
      <c r="AC6047">
        <v>2776.27</v>
      </c>
      <c r="AD6047" t="s">
        <v>41</v>
      </c>
      <c r="AE6047" t="s">
        <v>42</v>
      </c>
      <c r="AF6047" t="s">
        <v>42</v>
      </c>
      <c r="AG6047">
        <f t="shared" si="188"/>
        <v>0</v>
      </c>
      <c r="AH6047" t="str" cm="1">
        <f t="array" ref="AH6047">_xlfn.IFS(
X6047&lt;=20, "&lt;20",
AND(X6047&gt;=20, X6047&lt;50), "20-50",
AND(X6047&gt;=50, X6047&lt;100), "50-100",
X6047&gt;=100, "&gt;100"
)</f>
        <v>50-100</v>
      </c>
      <c r="AI6047">
        <f t="shared" si="189"/>
        <v>0</v>
      </c>
      <c r="AJ6047" t="str" cm="1">
        <f t="array" ref="AJ6047">_xlfn.IFS(
C6047&lt;=20, "&lt;20",
AND(C6047&gt;=20, C6047&lt;35), "20-35",
AND(C6047&gt;=35, C6047&lt;50), "35-50",
C6047&gt;=50, "50-100"
)</f>
        <v>20-35</v>
      </c>
      <c r="AK6047" t="str" cm="1">
        <f t="array" ref="AK6047">_xlfn.IFS(
G6047&lt;6, "&lt;6",
AND(G6047&gt;=6, G6047&lt;12), "6-12",
AND(G6047&gt;=12, G6047&lt;18), "12-18",  AND(G6047&gt;=18, G6047&lt;24), "18-24", G6047&gt;=24, "24-36")</f>
        <v>18-24</v>
      </c>
    </row>
    <row r="6048" spans="1:37" x14ac:dyDescent="0.3">
      <c r="A6048" t="s">
        <v>6148</v>
      </c>
      <c r="B6048" t="s">
        <v>44</v>
      </c>
      <c r="C6048">
        <v>36</v>
      </c>
      <c r="D6048" t="s">
        <v>34</v>
      </c>
      <c r="E6048" t="s">
        <v>164</v>
      </c>
      <c r="F6048">
        <v>12</v>
      </c>
      <c r="G6048">
        <v>10</v>
      </c>
      <c r="H6048" t="s">
        <v>57</v>
      </c>
      <c r="I6048" t="s">
        <v>37</v>
      </c>
      <c r="J6048" t="s">
        <v>34</v>
      </c>
      <c r="K6048" t="s">
        <v>37</v>
      </c>
      <c r="L6048" t="s">
        <v>72</v>
      </c>
      <c r="M6048" t="s">
        <v>37</v>
      </c>
      <c r="N6048" t="s">
        <v>34</v>
      </c>
      <c r="O6048" t="s">
        <v>34</v>
      </c>
      <c r="P6048" t="s">
        <v>37</v>
      </c>
      <c r="Q6048" t="s">
        <v>34</v>
      </c>
      <c r="R6048" t="s">
        <v>34</v>
      </c>
      <c r="S6048" t="s">
        <v>34</v>
      </c>
      <c r="T6048" t="s">
        <v>37</v>
      </c>
      <c r="U6048" t="s">
        <v>46</v>
      </c>
      <c r="V6048" t="s">
        <v>37</v>
      </c>
      <c r="W6048" t="s">
        <v>40</v>
      </c>
      <c r="X6048">
        <v>54.95</v>
      </c>
      <c r="Y6048">
        <v>568.85</v>
      </c>
      <c r="Z6048">
        <v>0</v>
      </c>
      <c r="AA6048">
        <v>0</v>
      </c>
      <c r="AB6048">
        <v>218.5</v>
      </c>
      <c r="AC6048">
        <v>787.35</v>
      </c>
      <c r="AD6048" t="s">
        <v>41</v>
      </c>
      <c r="AE6048" t="s">
        <v>42</v>
      </c>
      <c r="AF6048" t="s">
        <v>42</v>
      </c>
      <c r="AG6048">
        <f t="shared" si="188"/>
        <v>0</v>
      </c>
      <c r="AH6048" t="str" cm="1">
        <f t="array" ref="AH6048">_xlfn.IFS(
X6048&lt;=20, "&lt;20",
AND(X6048&gt;=20, X6048&lt;50), "20-50",
AND(X6048&gt;=50, X6048&lt;100), "50-100",
X6048&gt;=100, "&gt;100"
)</f>
        <v>50-100</v>
      </c>
      <c r="AI6048">
        <f t="shared" si="189"/>
        <v>0</v>
      </c>
      <c r="AJ6048" t="str" cm="1">
        <f t="array" ref="AJ6048">_xlfn.IFS(
C6048&lt;=20, "&lt;20",
AND(C6048&gt;=20, C6048&lt;35), "20-35",
AND(C6048&gt;=35, C6048&lt;50), "35-50",
C6048&gt;=50, "50-100"
)</f>
        <v>35-50</v>
      </c>
      <c r="AK6048" t="str" cm="1">
        <f t="array" ref="AK6048">_xlfn.IFS(
G6048&lt;6, "&lt;6",
AND(G6048&gt;=6, G6048&lt;12), "6-12",
AND(G6048&gt;=12, G6048&lt;18), "12-18",  AND(G6048&gt;=18, G6048&lt;24), "18-24", G6048&gt;=24, "24-36")</f>
        <v>6-12</v>
      </c>
    </row>
    <row r="6049" spans="1:37" x14ac:dyDescent="0.3">
      <c r="A6049" t="s">
        <v>6149</v>
      </c>
      <c r="B6049" t="s">
        <v>33</v>
      </c>
      <c r="C6049">
        <v>30</v>
      </c>
      <c r="D6049" t="s">
        <v>37</v>
      </c>
      <c r="E6049" t="s">
        <v>87</v>
      </c>
      <c r="F6049">
        <v>6</v>
      </c>
      <c r="G6049">
        <v>4</v>
      </c>
      <c r="H6049" t="s">
        <v>36</v>
      </c>
      <c r="I6049" t="s">
        <v>37</v>
      </c>
      <c r="J6049" t="s">
        <v>34</v>
      </c>
      <c r="K6049" t="s">
        <v>37</v>
      </c>
      <c r="L6049" t="s">
        <v>72</v>
      </c>
      <c r="M6049" t="s">
        <v>34</v>
      </c>
      <c r="N6049" t="s">
        <v>34</v>
      </c>
      <c r="O6049" t="s">
        <v>37</v>
      </c>
      <c r="P6049" t="s">
        <v>34</v>
      </c>
      <c r="Q6049" t="s">
        <v>34</v>
      </c>
      <c r="R6049" t="s">
        <v>34</v>
      </c>
      <c r="S6049" t="s">
        <v>34</v>
      </c>
      <c r="T6049" t="s">
        <v>37</v>
      </c>
      <c r="U6049" t="s">
        <v>46</v>
      </c>
      <c r="V6049" t="s">
        <v>34</v>
      </c>
      <c r="W6049" t="s">
        <v>40</v>
      </c>
      <c r="X6049">
        <v>50.2</v>
      </c>
      <c r="Y6049">
        <v>668.85</v>
      </c>
      <c r="Z6049">
        <v>0</v>
      </c>
      <c r="AA6049">
        <v>0</v>
      </c>
      <c r="AB6049">
        <v>56.7</v>
      </c>
      <c r="AC6049">
        <v>725.55</v>
      </c>
      <c r="AD6049" t="s">
        <v>41</v>
      </c>
      <c r="AE6049" t="s">
        <v>42</v>
      </c>
      <c r="AF6049" t="s">
        <v>42</v>
      </c>
      <c r="AG6049">
        <f t="shared" si="188"/>
        <v>0</v>
      </c>
      <c r="AH6049" t="str" cm="1">
        <f t="array" ref="AH6049">_xlfn.IFS(
X6049&lt;=20, "&lt;20",
AND(X6049&gt;=20, X6049&lt;50), "20-50",
AND(X6049&gt;=50, X6049&lt;100), "50-100",
X6049&gt;=100, "&gt;100"
)</f>
        <v>50-100</v>
      </c>
      <c r="AI6049">
        <f t="shared" si="189"/>
        <v>0</v>
      </c>
      <c r="AJ6049" t="str" cm="1">
        <f t="array" ref="AJ6049">_xlfn.IFS(
C6049&lt;=20, "&lt;20",
AND(C6049&gt;=20, C6049&lt;35), "20-35",
AND(C6049&gt;=35, C6049&lt;50), "35-50",
C6049&gt;=50, "50-100"
)</f>
        <v>20-35</v>
      </c>
      <c r="AK6049" t="str" cm="1">
        <f t="array" ref="AK6049">_xlfn.IFS(
G6049&lt;6, "&lt;6",
AND(G6049&gt;=6, G6049&lt;12), "6-12",
AND(G6049&gt;=12, G6049&lt;18), "12-18",  AND(G6049&gt;=18, G6049&lt;24), "18-24", G6049&gt;=24, "24-36")</f>
        <v>&lt;6</v>
      </c>
    </row>
    <row r="6050" spans="1:37" x14ac:dyDescent="0.3">
      <c r="A6050" t="s">
        <v>6150</v>
      </c>
      <c r="B6050" t="s">
        <v>33</v>
      </c>
      <c r="C6050">
        <v>37</v>
      </c>
      <c r="D6050" t="s">
        <v>34</v>
      </c>
      <c r="E6050" t="s">
        <v>56</v>
      </c>
      <c r="F6050">
        <v>5</v>
      </c>
      <c r="G6050">
        <v>31</v>
      </c>
      <c r="H6050" t="s">
        <v>49</v>
      </c>
      <c r="I6050" t="s">
        <v>37</v>
      </c>
      <c r="J6050" t="s">
        <v>34</v>
      </c>
      <c r="K6050" t="s">
        <v>34</v>
      </c>
      <c r="L6050" t="s">
        <v>34</v>
      </c>
      <c r="M6050" t="s">
        <v>34</v>
      </c>
      <c r="N6050" t="s">
        <v>34</v>
      </c>
      <c r="O6050" t="s">
        <v>34</v>
      </c>
      <c r="P6050" t="s">
        <v>34</v>
      </c>
      <c r="Q6050" t="s">
        <v>34</v>
      </c>
      <c r="R6050" t="s">
        <v>34</v>
      </c>
      <c r="S6050" t="s">
        <v>34</v>
      </c>
      <c r="T6050" t="s">
        <v>34</v>
      </c>
      <c r="U6050" t="s">
        <v>46</v>
      </c>
      <c r="V6050" t="s">
        <v>34</v>
      </c>
      <c r="W6050" t="s">
        <v>40</v>
      </c>
      <c r="X6050">
        <v>20.399999999999999</v>
      </c>
      <c r="Y6050">
        <v>184.1</v>
      </c>
      <c r="Z6050">
        <v>0</v>
      </c>
      <c r="AA6050">
        <v>0</v>
      </c>
      <c r="AB6050">
        <v>412.47</v>
      </c>
      <c r="AC6050">
        <v>596.57000000000005</v>
      </c>
      <c r="AD6050" t="s">
        <v>41</v>
      </c>
      <c r="AE6050" t="s">
        <v>42</v>
      </c>
      <c r="AF6050" t="s">
        <v>42</v>
      </c>
      <c r="AG6050">
        <f t="shared" si="188"/>
        <v>0</v>
      </c>
      <c r="AH6050" t="str" cm="1">
        <f t="array" ref="AH6050">_xlfn.IFS(
X6050&lt;=20, "&lt;20",
AND(X6050&gt;=20, X6050&lt;50), "20-50",
AND(X6050&gt;=50, X6050&lt;100), "50-100",
X6050&gt;=100, "&gt;100"
)</f>
        <v>20-50</v>
      </c>
      <c r="AI6050">
        <f t="shared" si="189"/>
        <v>0</v>
      </c>
      <c r="AJ6050" t="str" cm="1">
        <f t="array" ref="AJ6050">_xlfn.IFS(
C6050&lt;=20, "&lt;20",
AND(C6050&gt;=20, C6050&lt;35), "20-35",
AND(C6050&gt;=35, C6050&lt;50), "35-50",
C6050&gt;=50, "50-100"
)</f>
        <v>35-50</v>
      </c>
      <c r="AK6050" t="str" cm="1">
        <f t="array" ref="AK6050">_xlfn.IFS(
G6050&lt;6, "&lt;6",
AND(G6050&gt;=6, G6050&lt;12), "6-12",
AND(G6050&gt;=12, G6050&lt;18), "12-18",  AND(G6050&gt;=18, G6050&lt;24), "18-24", G6050&gt;=24, "24-36")</f>
        <v>24-36</v>
      </c>
    </row>
    <row r="6051" spans="1:37" x14ac:dyDescent="0.3">
      <c r="A6051" t="s">
        <v>6151</v>
      </c>
      <c r="B6051" t="s">
        <v>44</v>
      </c>
      <c r="C6051">
        <v>67</v>
      </c>
      <c r="D6051" t="s">
        <v>37</v>
      </c>
      <c r="E6051" t="s">
        <v>76</v>
      </c>
      <c r="F6051">
        <v>2</v>
      </c>
      <c r="G6051">
        <v>19</v>
      </c>
      <c r="H6051" t="s">
        <v>66</v>
      </c>
      <c r="I6051" t="s">
        <v>37</v>
      </c>
      <c r="J6051" t="s">
        <v>37</v>
      </c>
      <c r="K6051" t="s">
        <v>34</v>
      </c>
      <c r="L6051" t="s">
        <v>34</v>
      </c>
      <c r="M6051" t="s">
        <v>34</v>
      </c>
      <c r="N6051" t="s">
        <v>34</v>
      </c>
      <c r="O6051" t="s">
        <v>34</v>
      </c>
      <c r="P6051" t="s">
        <v>34</v>
      </c>
      <c r="Q6051" t="s">
        <v>34</v>
      </c>
      <c r="R6051" t="s">
        <v>34</v>
      </c>
      <c r="S6051" t="s">
        <v>34</v>
      </c>
      <c r="T6051" t="s">
        <v>34</v>
      </c>
      <c r="U6051" t="s">
        <v>67</v>
      </c>
      <c r="V6051" t="s">
        <v>34</v>
      </c>
      <c r="W6051" t="s">
        <v>51</v>
      </c>
      <c r="X6051">
        <v>24.3</v>
      </c>
      <c r="Y6051">
        <v>1778.7</v>
      </c>
      <c r="Z6051">
        <v>0</v>
      </c>
      <c r="AA6051">
        <v>0</v>
      </c>
      <c r="AB6051">
        <v>624.96</v>
      </c>
      <c r="AC6051">
        <v>2403.66</v>
      </c>
      <c r="AD6051" t="s">
        <v>41</v>
      </c>
      <c r="AE6051" t="s">
        <v>42</v>
      </c>
      <c r="AF6051" t="s">
        <v>42</v>
      </c>
      <c r="AG6051">
        <f t="shared" si="188"/>
        <v>0</v>
      </c>
      <c r="AH6051" t="str" cm="1">
        <f t="array" ref="AH6051">_xlfn.IFS(
X6051&lt;=20, "&lt;20",
AND(X6051&gt;=20, X6051&lt;50), "20-50",
AND(X6051&gt;=50, X6051&lt;100), "50-100",
X6051&gt;=100, "&gt;100"
)</f>
        <v>20-50</v>
      </c>
      <c r="AI6051">
        <f t="shared" si="189"/>
        <v>0</v>
      </c>
      <c r="AJ6051" t="str" cm="1">
        <f t="array" ref="AJ6051">_xlfn.IFS(
C6051&lt;=20, "&lt;20",
AND(C6051&gt;=20, C6051&lt;35), "20-35",
AND(C6051&gt;=35, C6051&lt;50), "35-50",
C6051&gt;=50, "50-100"
)</f>
        <v>50-100</v>
      </c>
      <c r="AK6051" t="str" cm="1">
        <f t="array" ref="AK6051">_xlfn.IFS(
G6051&lt;6, "&lt;6",
AND(G6051&gt;=6, G6051&lt;12), "6-12",
AND(G6051&gt;=12, G6051&lt;18), "12-18",  AND(G6051&gt;=18, G6051&lt;24), "18-24", G6051&gt;=24, "24-36")</f>
        <v>18-24</v>
      </c>
    </row>
    <row r="6052" spans="1:37" x14ac:dyDescent="0.3">
      <c r="A6052" t="s">
        <v>6152</v>
      </c>
      <c r="B6052" t="s">
        <v>44</v>
      </c>
      <c r="C6052">
        <v>54</v>
      </c>
      <c r="D6052" t="s">
        <v>37</v>
      </c>
      <c r="E6052" t="s">
        <v>87</v>
      </c>
      <c r="F6052">
        <v>2</v>
      </c>
      <c r="G6052">
        <v>6</v>
      </c>
      <c r="H6052" t="s">
        <v>36</v>
      </c>
      <c r="I6052" t="s">
        <v>37</v>
      </c>
      <c r="J6052" t="s">
        <v>34</v>
      </c>
      <c r="K6052" t="s">
        <v>37</v>
      </c>
      <c r="L6052" t="s">
        <v>38</v>
      </c>
      <c r="M6052" t="s">
        <v>37</v>
      </c>
      <c r="N6052" t="s">
        <v>37</v>
      </c>
      <c r="O6052" t="s">
        <v>34</v>
      </c>
      <c r="P6052" t="s">
        <v>37</v>
      </c>
      <c r="Q6052" t="s">
        <v>34</v>
      </c>
      <c r="R6052" t="s">
        <v>37</v>
      </c>
      <c r="S6052" t="s">
        <v>37</v>
      </c>
      <c r="T6052" t="s">
        <v>37</v>
      </c>
      <c r="U6052" t="s">
        <v>39</v>
      </c>
      <c r="V6052" t="s">
        <v>37</v>
      </c>
      <c r="W6052" t="s">
        <v>40</v>
      </c>
      <c r="X6052">
        <v>67.7</v>
      </c>
      <c r="Y6052">
        <v>2882.25</v>
      </c>
      <c r="Z6052">
        <v>0</v>
      </c>
      <c r="AA6052">
        <v>0</v>
      </c>
      <c r="AB6052">
        <v>1651.44</v>
      </c>
      <c r="AC6052">
        <v>4533.6899999999996</v>
      </c>
      <c r="AD6052" t="s">
        <v>41</v>
      </c>
      <c r="AE6052" t="s">
        <v>42</v>
      </c>
      <c r="AF6052" t="s">
        <v>42</v>
      </c>
      <c r="AG6052">
        <f t="shared" si="188"/>
        <v>0</v>
      </c>
      <c r="AH6052" t="str" cm="1">
        <f t="array" ref="AH6052">_xlfn.IFS(
X6052&lt;=20, "&lt;20",
AND(X6052&gt;=20, X6052&lt;50), "20-50",
AND(X6052&gt;=50, X6052&lt;100), "50-100",
X6052&gt;=100, "&gt;100"
)</f>
        <v>50-100</v>
      </c>
      <c r="AI6052">
        <f t="shared" si="189"/>
        <v>0</v>
      </c>
      <c r="AJ6052" t="str" cm="1">
        <f t="array" ref="AJ6052">_xlfn.IFS(
C6052&lt;=20, "&lt;20",
AND(C6052&gt;=20, C6052&lt;35), "20-35",
AND(C6052&gt;=35, C6052&lt;50), "35-50",
C6052&gt;=50, "50-100"
)</f>
        <v>50-100</v>
      </c>
      <c r="AK6052" t="str" cm="1">
        <f t="array" ref="AK6052">_xlfn.IFS(
G6052&lt;6, "&lt;6",
AND(G6052&gt;=6, G6052&lt;12), "6-12",
AND(G6052&gt;=12, G6052&lt;18), "12-18",  AND(G6052&gt;=18, G6052&lt;24), "18-24", G6052&gt;=24, "24-36")</f>
        <v>6-12</v>
      </c>
    </row>
    <row r="6053" spans="1:37" x14ac:dyDescent="0.3">
      <c r="A6053" t="s">
        <v>6153</v>
      </c>
      <c r="B6053" t="s">
        <v>44</v>
      </c>
      <c r="C6053">
        <v>31</v>
      </c>
      <c r="D6053" t="s">
        <v>34</v>
      </c>
      <c r="E6053" t="s">
        <v>56</v>
      </c>
      <c r="F6053">
        <v>5</v>
      </c>
      <c r="G6053">
        <v>13</v>
      </c>
      <c r="H6053" t="s">
        <v>49</v>
      </c>
      <c r="I6053" t="s">
        <v>37</v>
      </c>
      <c r="J6053" t="s">
        <v>34</v>
      </c>
      <c r="K6053" t="s">
        <v>34</v>
      </c>
      <c r="L6053" t="s">
        <v>34</v>
      </c>
      <c r="M6053" t="s">
        <v>34</v>
      </c>
      <c r="N6053" t="s">
        <v>34</v>
      </c>
      <c r="O6053" t="s">
        <v>34</v>
      </c>
      <c r="P6053" t="s">
        <v>34</v>
      </c>
      <c r="Q6053" t="s">
        <v>34</v>
      </c>
      <c r="R6053" t="s">
        <v>34</v>
      </c>
      <c r="S6053" t="s">
        <v>34</v>
      </c>
      <c r="T6053" t="s">
        <v>34</v>
      </c>
      <c r="U6053" t="s">
        <v>46</v>
      </c>
      <c r="V6053" t="s">
        <v>34</v>
      </c>
      <c r="W6053" t="s">
        <v>40</v>
      </c>
      <c r="X6053">
        <v>20.350000000000001</v>
      </c>
      <c r="Y6053">
        <v>41.85</v>
      </c>
      <c r="Z6053">
        <v>0</v>
      </c>
      <c r="AA6053">
        <v>0</v>
      </c>
      <c r="AB6053">
        <v>10.84</v>
      </c>
      <c r="AC6053">
        <v>52.69</v>
      </c>
      <c r="AD6053" t="s">
        <v>85</v>
      </c>
      <c r="AE6053" t="s">
        <v>42</v>
      </c>
      <c r="AF6053" t="s">
        <v>42</v>
      </c>
      <c r="AG6053">
        <f t="shared" si="188"/>
        <v>0</v>
      </c>
      <c r="AH6053" t="str" cm="1">
        <f t="array" ref="AH6053">_xlfn.IFS(
X6053&lt;=20, "&lt;20",
AND(X6053&gt;=20, X6053&lt;50), "20-50",
AND(X6053&gt;=50, X6053&lt;100), "50-100",
X6053&gt;=100, "&gt;100"
)</f>
        <v>20-50</v>
      </c>
      <c r="AI6053">
        <f t="shared" si="189"/>
        <v>1</v>
      </c>
      <c r="AJ6053" t="str" cm="1">
        <f t="array" ref="AJ6053">_xlfn.IFS(
C6053&lt;=20, "&lt;20",
AND(C6053&gt;=20, C6053&lt;35), "20-35",
AND(C6053&gt;=35, C6053&lt;50), "35-50",
C6053&gt;=50, "50-100"
)</f>
        <v>20-35</v>
      </c>
      <c r="AK6053" t="str" cm="1">
        <f t="array" ref="AK6053">_xlfn.IFS(
G6053&lt;6, "&lt;6",
AND(G6053&gt;=6, G6053&lt;12), "6-12",
AND(G6053&gt;=12, G6053&lt;18), "12-18",  AND(G6053&gt;=18, G6053&lt;24), "18-24", G6053&gt;=24, "24-36")</f>
        <v>12-18</v>
      </c>
    </row>
    <row r="6054" spans="1:37" x14ac:dyDescent="0.3">
      <c r="A6054" t="s">
        <v>6154</v>
      </c>
      <c r="B6054" t="s">
        <v>44</v>
      </c>
      <c r="C6054">
        <v>70</v>
      </c>
      <c r="D6054" t="s">
        <v>34</v>
      </c>
      <c r="E6054" t="s">
        <v>124</v>
      </c>
      <c r="F6054">
        <v>5</v>
      </c>
      <c r="G6054">
        <v>24</v>
      </c>
      <c r="H6054" t="s">
        <v>36</v>
      </c>
      <c r="I6054" t="s">
        <v>37</v>
      </c>
      <c r="J6054" t="s">
        <v>37</v>
      </c>
      <c r="K6054" t="s">
        <v>37</v>
      </c>
      <c r="L6054" t="s">
        <v>50</v>
      </c>
      <c r="M6054" t="s">
        <v>34</v>
      </c>
      <c r="N6054" t="s">
        <v>37</v>
      </c>
      <c r="O6054" t="s">
        <v>34</v>
      </c>
      <c r="P6054" t="s">
        <v>34</v>
      </c>
      <c r="Q6054" t="s">
        <v>37</v>
      </c>
      <c r="R6054" t="s">
        <v>34</v>
      </c>
      <c r="S6054" t="s">
        <v>34</v>
      </c>
      <c r="T6054" t="s">
        <v>37</v>
      </c>
      <c r="U6054" t="s">
        <v>46</v>
      </c>
      <c r="V6054" t="s">
        <v>37</v>
      </c>
      <c r="W6054" t="s">
        <v>51</v>
      </c>
      <c r="X6054">
        <v>89.5</v>
      </c>
      <c r="Y6054">
        <v>2196.15</v>
      </c>
      <c r="Z6054">
        <v>0</v>
      </c>
      <c r="AA6054">
        <v>0</v>
      </c>
      <c r="AB6054">
        <v>461.5</v>
      </c>
      <c r="AC6054">
        <v>2657.65</v>
      </c>
      <c r="AD6054" t="s">
        <v>52</v>
      </c>
      <c r="AE6054" t="s">
        <v>53</v>
      </c>
      <c r="AF6054" t="s">
        <v>54</v>
      </c>
      <c r="AG6054">
        <f t="shared" si="188"/>
        <v>1</v>
      </c>
      <c r="AH6054" t="str" cm="1">
        <f t="array" ref="AH6054">_xlfn.IFS(
X6054&lt;=20, "&lt;20",
AND(X6054&gt;=20, X6054&lt;50), "20-50",
AND(X6054&gt;=50, X6054&lt;100), "50-100",
X6054&gt;=100, "&gt;100"
)</f>
        <v>50-100</v>
      </c>
      <c r="AI6054">
        <f t="shared" si="189"/>
        <v>0</v>
      </c>
      <c r="AJ6054" t="str" cm="1">
        <f t="array" ref="AJ6054">_xlfn.IFS(
C6054&lt;=20, "&lt;20",
AND(C6054&gt;=20, C6054&lt;35), "20-35",
AND(C6054&gt;=35, C6054&lt;50), "35-50",
C6054&gt;=50, "50-100"
)</f>
        <v>50-100</v>
      </c>
      <c r="AK6054" t="str" cm="1">
        <f t="array" ref="AK6054">_xlfn.IFS(
G6054&lt;6, "&lt;6",
AND(G6054&gt;=6, G6054&lt;12), "6-12",
AND(G6054&gt;=12, G6054&lt;18), "12-18",  AND(G6054&gt;=18, G6054&lt;24), "18-24", G6054&gt;=24, "24-36")</f>
        <v>24-36</v>
      </c>
    </row>
    <row r="6055" spans="1:37" x14ac:dyDescent="0.3">
      <c r="A6055" t="s">
        <v>6155</v>
      </c>
      <c r="B6055" t="s">
        <v>44</v>
      </c>
      <c r="C6055">
        <v>32</v>
      </c>
      <c r="D6055" t="s">
        <v>37</v>
      </c>
      <c r="E6055" t="s">
        <v>56</v>
      </c>
      <c r="F6055">
        <v>3</v>
      </c>
      <c r="G6055">
        <v>16</v>
      </c>
      <c r="H6055" t="s">
        <v>36</v>
      </c>
      <c r="I6055" t="s">
        <v>37</v>
      </c>
      <c r="J6055" t="s">
        <v>37</v>
      </c>
      <c r="K6055" t="s">
        <v>37</v>
      </c>
      <c r="L6055" t="s">
        <v>50</v>
      </c>
      <c r="M6055" t="s">
        <v>34</v>
      </c>
      <c r="N6055" t="s">
        <v>34</v>
      </c>
      <c r="O6055" t="s">
        <v>34</v>
      </c>
      <c r="P6055" t="s">
        <v>34</v>
      </c>
      <c r="Q6055" t="s">
        <v>37</v>
      </c>
      <c r="R6055" t="s">
        <v>34</v>
      </c>
      <c r="S6055" t="s">
        <v>34</v>
      </c>
      <c r="T6055" t="s">
        <v>37</v>
      </c>
      <c r="U6055" t="s">
        <v>46</v>
      </c>
      <c r="V6055" t="s">
        <v>37</v>
      </c>
      <c r="W6055" t="s">
        <v>51</v>
      </c>
      <c r="X6055">
        <v>84</v>
      </c>
      <c r="Y6055">
        <v>424.75</v>
      </c>
      <c r="Z6055">
        <v>0</v>
      </c>
      <c r="AA6055">
        <v>0</v>
      </c>
      <c r="AB6055">
        <v>242.45</v>
      </c>
      <c r="AC6055">
        <v>667.2</v>
      </c>
      <c r="AD6055" t="s">
        <v>41</v>
      </c>
      <c r="AE6055" t="s">
        <v>42</v>
      </c>
      <c r="AF6055" t="s">
        <v>42</v>
      </c>
      <c r="AG6055">
        <f t="shared" si="188"/>
        <v>0</v>
      </c>
      <c r="AH6055" t="str" cm="1">
        <f t="array" ref="AH6055">_xlfn.IFS(
X6055&lt;=20, "&lt;20",
AND(X6055&gt;=20, X6055&lt;50), "20-50",
AND(X6055&gt;=50, X6055&lt;100), "50-100",
X6055&gt;=100, "&gt;100"
)</f>
        <v>50-100</v>
      </c>
      <c r="AI6055">
        <f t="shared" si="189"/>
        <v>0</v>
      </c>
      <c r="AJ6055" t="str" cm="1">
        <f t="array" ref="AJ6055">_xlfn.IFS(
C6055&lt;=20, "&lt;20",
AND(C6055&gt;=20, C6055&lt;35), "20-35",
AND(C6055&gt;=35, C6055&lt;50), "35-50",
C6055&gt;=50, "50-100"
)</f>
        <v>20-35</v>
      </c>
      <c r="AK6055" t="str" cm="1">
        <f t="array" ref="AK6055">_xlfn.IFS(
G6055&lt;6, "&lt;6",
AND(G6055&gt;=6, G6055&lt;12), "6-12",
AND(G6055&gt;=12, G6055&lt;18), "12-18",  AND(G6055&gt;=18, G6055&lt;24), "18-24", G6055&gt;=24, "24-36")</f>
        <v>12-18</v>
      </c>
    </row>
    <row r="6056" spans="1:37" x14ac:dyDescent="0.3">
      <c r="A6056" t="s">
        <v>6156</v>
      </c>
      <c r="B6056" t="s">
        <v>44</v>
      </c>
      <c r="C6056">
        <v>66</v>
      </c>
      <c r="D6056" t="s">
        <v>34</v>
      </c>
      <c r="E6056" t="s">
        <v>56</v>
      </c>
      <c r="F6056">
        <v>11</v>
      </c>
      <c r="G6056">
        <v>32</v>
      </c>
      <c r="H6056" t="s">
        <v>49</v>
      </c>
      <c r="I6056" t="s">
        <v>37</v>
      </c>
      <c r="J6056" t="s">
        <v>34</v>
      </c>
      <c r="K6056" t="s">
        <v>37</v>
      </c>
      <c r="L6056" t="s">
        <v>50</v>
      </c>
      <c r="M6056" t="s">
        <v>34</v>
      </c>
      <c r="N6056" t="s">
        <v>34</v>
      </c>
      <c r="O6056" t="s">
        <v>34</v>
      </c>
      <c r="P6056" t="s">
        <v>34</v>
      </c>
      <c r="Q6056" t="s">
        <v>37</v>
      </c>
      <c r="R6056" t="s">
        <v>34</v>
      </c>
      <c r="S6056" t="s">
        <v>34</v>
      </c>
      <c r="T6056" t="s">
        <v>37</v>
      </c>
      <c r="U6056" t="s">
        <v>46</v>
      </c>
      <c r="V6056" t="s">
        <v>37</v>
      </c>
      <c r="W6056" t="s">
        <v>51</v>
      </c>
      <c r="X6056">
        <v>78.95</v>
      </c>
      <c r="Y6056">
        <v>78.95</v>
      </c>
      <c r="Z6056">
        <v>0</v>
      </c>
      <c r="AA6056">
        <v>0</v>
      </c>
      <c r="AB6056">
        <v>23.96</v>
      </c>
      <c r="AC6056">
        <v>102.91</v>
      </c>
      <c r="AD6056" t="s">
        <v>52</v>
      </c>
      <c r="AE6056" t="s">
        <v>53</v>
      </c>
      <c r="AF6056" t="s">
        <v>155</v>
      </c>
      <c r="AG6056">
        <f t="shared" si="188"/>
        <v>1</v>
      </c>
      <c r="AH6056" t="str" cm="1">
        <f t="array" ref="AH6056">_xlfn.IFS(
X6056&lt;=20, "&lt;20",
AND(X6056&gt;=20, X6056&lt;50), "20-50",
AND(X6056&gt;=50, X6056&lt;100), "50-100",
X6056&gt;=100, "&gt;100"
)</f>
        <v>50-100</v>
      </c>
      <c r="AI6056">
        <f t="shared" si="189"/>
        <v>0</v>
      </c>
      <c r="AJ6056" t="str" cm="1">
        <f t="array" ref="AJ6056">_xlfn.IFS(
C6056&lt;=20, "&lt;20",
AND(C6056&gt;=20, C6056&lt;35), "20-35",
AND(C6056&gt;=35, C6056&lt;50), "35-50",
C6056&gt;=50, "50-100"
)</f>
        <v>50-100</v>
      </c>
      <c r="AK6056" t="str" cm="1">
        <f t="array" ref="AK6056">_xlfn.IFS(
G6056&lt;6, "&lt;6",
AND(G6056&gt;=6, G6056&lt;12), "6-12",
AND(G6056&gt;=12, G6056&lt;18), "12-18",  AND(G6056&gt;=18, G6056&lt;24), "18-24", G6056&gt;=24, "24-36")</f>
        <v>24-36</v>
      </c>
    </row>
    <row r="6057" spans="1:37" x14ac:dyDescent="0.3">
      <c r="A6057" t="s">
        <v>6157</v>
      </c>
      <c r="B6057" t="s">
        <v>33</v>
      </c>
      <c r="C6057">
        <v>35</v>
      </c>
      <c r="D6057" t="s">
        <v>37</v>
      </c>
      <c r="E6057" t="s">
        <v>82</v>
      </c>
      <c r="F6057">
        <v>0</v>
      </c>
      <c r="G6057">
        <v>23</v>
      </c>
      <c r="H6057" t="s">
        <v>36</v>
      </c>
      <c r="I6057" t="s">
        <v>34</v>
      </c>
      <c r="J6057" t="s">
        <v>34</v>
      </c>
      <c r="K6057" t="s">
        <v>37</v>
      </c>
      <c r="L6057" t="s">
        <v>38</v>
      </c>
      <c r="M6057" t="s">
        <v>37</v>
      </c>
      <c r="N6057" t="s">
        <v>37</v>
      </c>
      <c r="O6057" t="s">
        <v>37</v>
      </c>
      <c r="P6057" t="s">
        <v>37</v>
      </c>
      <c r="Q6057" t="s">
        <v>34</v>
      </c>
      <c r="R6057" t="s">
        <v>34</v>
      </c>
      <c r="S6057" t="s">
        <v>34</v>
      </c>
      <c r="T6057" t="s">
        <v>37</v>
      </c>
      <c r="U6057" t="s">
        <v>46</v>
      </c>
      <c r="V6057" t="s">
        <v>37</v>
      </c>
      <c r="W6057" t="s">
        <v>143</v>
      </c>
      <c r="X6057">
        <v>43.25</v>
      </c>
      <c r="Y6057">
        <v>219</v>
      </c>
      <c r="Z6057">
        <v>0</v>
      </c>
      <c r="AA6057">
        <v>0</v>
      </c>
      <c r="AB6057">
        <v>0</v>
      </c>
      <c r="AC6057">
        <v>219</v>
      </c>
      <c r="AD6057" t="s">
        <v>52</v>
      </c>
      <c r="AE6057" t="s">
        <v>58</v>
      </c>
      <c r="AF6057" t="s">
        <v>62</v>
      </c>
      <c r="AG6057">
        <f t="shared" si="188"/>
        <v>1</v>
      </c>
      <c r="AH6057" t="str" cm="1">
        <f t="array" ref="AH6057">_xlfn.IFS(
X6057&lt;=20, "&lt;20",
AND(X6057&gt;=20, X6057&lt;50), "20-50",
AND(X6057&gt;=50, X6057&lt;100), "50-100",
X6057&gt;=100, "&gt;100"
)</f>
        <v>20-50</v>
      </c>
      <c r="AI6057">
        <f t="shared" si="189"/>
        <v>0</v>
      </c>
      <c r="AJ6057" t="str" cm="1">
        <f t="array" ref="AJ6057">_xlfn.IFS(
C6057&lt;=20, "&lt;20",
AND(C6057&gt;=20, C6057&lt;35), "20-35",
AND(C6057&gt;=35, C6057&lt;50), "35-50",
C6057&gt;=50, "50-100"
)</f>
        <v>35-50</v>
      </c>
      <c r="AK6057" t="str" cm="1">
        <f t="array" ref="AK6057">_xlfn.IFS(
G6057&lt;6, "&lt;6",
AND(G6057&gt;=6, G6057&lt;12), "6-12",
AND(G6057&gt;=12, G6057&lt;18), "12-18",  AND(G6057&gt;=18, G6057&lt;24), "18-24", G6057&gt;=24, "24-36")</f>
        <v>18-24</v>
      </c>
    </row>
    <row r="6058" spans="1:37" x14ac:dyDescent="0.3">
      <c r="A6058" t="s">
        <v>6158</v>
      </c>
      <c r="B6058" t="s">
        <v>33</v>
      </c>
      <c r="C6058">
        <v>29</v>
      </c>
      <c r="D6058" t="s">
        <v>37</v>
      </c>
      <c r="E6058" t="s">
        <v>48</v>
      </c>
      <c r="F6058">
        <v>5</v>
      </c>
      <c r="G6058">
        <v>13</v>
      </c>
      <c r="H6058" t="s">
        <v>36</v>
      </c>
      <c r="I6058" t="s">
        <v>34</v>
      </c>
      <c r="J6058" t="s">
        <v>34</v>
      </c>
      <c r="K6058" t="s">
        <v>37</v>
      </c>
      <c r="L6058" t="s">
        <v>72</v>
      </c>
      <c r="M6058" t="s">
        <v>37</v>
      </c>
      <c r="N6058" t="s">
        <v>37</v>
      </c>
      <c r="O6058" t="s">
        <v>34</v>
      </c>
      <c r="P6058" t="s">
        <v>34</v>
      </c>
      <c r="Q6058" t="s">
        <v>34</v>
      </c>
      <c r="R6058" t="s">
        <v>34</v>
      </c>
      <c r="S6058" t="s">
        <v>37</v>
      </c>
      <c r="T6058" t="s">
        <v>37</v>
      </c>
      <c r="U6058" t="s">
        <v>46</v>
      </c>
      <c r="V6058" t="s">
        <v>34</v>
      </c>
      <c r="W6058" t="s">
        <v>51</v>
      </c>
      <c r="X6058">
        <v>35.049999999999997</v>
      </c>
      <c r="Y6058">
        <v>1620.25</v>
      </c>
      <c r="Z6058">
        <v>0</v>
      </c>
      <c r="AA6058">
        <v>0</v>
      </c>
      <c r="AB6058">
        <v>0</v>
      </c>
      <c r="AC6058">
        <v>1620.25</v>
      </c>
      <c r="AD6058" t="s">
        <v>41</v>
      </c>
      <c r="AE6058" t="s">
        <v>42</v>
      </c>
      <c r="AF6058" t="s">
        <v>42</v>
      </c>
      <c r="AG6058">
        <f t="shared" si="188"/>
        <v>0</v>
      </c>
      <c r="AH6058" t="str" cm="1">
        <f t="array" ref="AH6058">_xlfn.IFS(
X6058&lt;=20, "&lt;20",
AND(X6058&gt;=20, X6058&lt;50), "20-50",
AND(X6058&gt;=50, X6058&lt;100), "50-100",
X6058&gt;=100, "&gt;100"
)</f>
        <v>20-50</v>
      </c>
      <c r="AI6058">
        <f t="shared" si="189"/>
        <v>0</v>
      </c>
      <c r="AJ6058" t="str" cm="1">
        <f t="array" ref="AJ6058">_xlfn.IFS(
C6058&lt;=20, "&lt;20",
AND(C6058&gt;=20, C6058&lt;35), "20-35",
AND(C6058&gt;=35, C6058&lt;50), "35-50",
C6058&gt;=50, "50-100"
)</f>
        <v>20-35</v>
      </c>
      <c r="AK6058" t="str" cm="1">
        <f t="array" ref="AK6058">_xlfn.IFS(
G6058&lt;6, "&lt;6",
AND(G6058&gt;=6, G6058&lt;12), "6-12",
AND(G6058&gt;=12, G6058&lt;18), "12-18",  AND(G6058&gt;=18, G6058&lt;24), "18-24", G6058&gt;=24, "24-36")</f>
        <v>12-18</v>
      </c>
    </row>
    <row r="6059" spans="1:37" x14ac:dyDescent="0.3">
      <c r="A6059" t="s">
        <v>6159</v>
      </c>
      <c r="B6059" t="s">
        <v>33</v>
      </c>
      <c r="C6059">
        <v>40</v>
      </c>
      <c r="D6059" t="s">
        <v>34</v>
      </c>
      <c r="E6059" t="s">
        <v>76</v>
      </c>
      <c r="F6059">
        <v>3</v>
      </c>
      <c r="G6059">
        <v>1</v>
      </c>
      <c r="H6059" t="s">
        <v>36</v>
      </c>
      <c r="I6059" t="s">
        <v>34</v>
      </c>
      <c r="J6059" t="s">
        <v>34</v>
      </c>
      <c r="K6059" t="s">
        <v>37</v>
      </c>
      <c r="L6059" t="s">
        <v>72</v>
      </c>
      <c r="M6059" t="s">
        <v>37</v>
      </c>
      <c r="N6059" t="s">
        <v>34</v>
      </c>
      <c r="O6059" t="s">
        <v>37</v>
      </c>
      <c r="P6059" t="s">
        <v>37</v>
      </c>
      <c r="Q6059" t="s">
        <v>34</v>
      </c>
      <c r="R6059" t="s">
        <v>34</v>
      </c>
      <c r="S6059" t="s">
        <v>34</v>
      </c>
      <c r="T6059" t="s">
        <v>37</v>
      </c>
      <c r="U6059" t="s">
        <v>39</v>
      </c>
      <c r="V6059" t="s">
        <v>37</v>
      </c>
      <c r="W6059" t="s">
        <v>40</v>
      </c>
      <c r="X6059">
        <v>41.1</v>
      </c>
      <c r="Y6059">
        <v>2258.25</v>
      </c>
      <c r="Z6059">
        <v>0</v>
      </c>
      <c r="AA6059">
        <v>0</v>
      </c>
      <c r="AB6059">
        <v>0</v>
      </c>
      <c r="AC6059">
        <v>2258.25</v>
      </c>
      <c r="AD6059" t="s">
        <v>41</v>
      </c>
      <c r="AE6059" t="s">
        <v>42</v>
      </c>
      <c r="AF6059" t="s">
        <v>42</v>
      </c>
      <c r="AG6059">
        <f t="shared" si="188"/>
        <v>0</v>
      </c>
      <c r="AH6059" t="str" cm="1">
        <f t="array" ref="AH6059">_xlfn.IFS(
X6059&lt;=20, "&lt;20",
AND(X6059&gt;=20, X6059&lt;50), "20-50",
AND(X6059&gt;=50, X6059&lt;100), "50-100",
X6059&gt;=100, "&gt;100"
)</f>
        <v>20-50</v>
      </c>
      <c r="AI6059">
        <f t="shared" si="189"/>
        <v>0</v>
      </c>
      <c r="AJ6059" t="str" cm="1">
        <f t="array" ref="AJ6059">_xlfn.IFS(
C6059&lt;=20, "&lt;20",
AND(C6059&gt;=20, C6059&lt;35), "20-35",
AND(C6059&gt;=35, C6059&lt;50), "35-50",
C6059&gt;=50, "50-100"
)</f>
        <v>35-50</v>
      </c>
      <c r="AK6059" t="str" cm="1">
        <f t="array" ref="AK6059">_xlfn.IFS(
G6059&lt;6, "&lt;6",
AND(G6059&gt;=6, G6059&lt;12), "6-12",
AND(G6059&gt;=12, G6059&lt;18), "12-18",  AND(G6059&gt;=18, G6059&lt;24), "18-24", G6059&gt;=24, "24-36")</f>
        <v>&lt;6</v>
      </c>
    </row>
    <row r="6060" spans="1:37" x14ac:dyDescent="0.3">
      <c r="A6060" t="s">
        <v>6160</v>
      </c>
      <c r="B6060" t="s">
        <v>33</v>
      </c>
      <c r="C6060">
        <v>82</v>
      </c>
      <c r="D6060" t="s">
        <v>34</v>
      </c>
      <c r="E6060" t="s">
        <v>76</v>
      </c>
      <c r="F6060">
        <v>11</v>
      </c>
      <c r="G6060">
        <v>35</v>
      </c>
      <c r="H6060" t="s">
        <v>36</v>
      </c>
      <c r="I6060" t="s">
        <v>37</v>
      </c>
      <c r="J6060" t="s">
        <v>34</v>
      </c>
      <c r="K6060" t="s">
        <v>34</v>
      </c>
      <c r="L6060" t="s">
        <v>34</v>
      </c>
      <c r="M6060" t="s">
        <v>34</v>
      </c>
      <c r="N6060" t="s">
        <v>34</v>
      </c>
      <c r="O6060" t="s">
        <v>34</v>
      </c>
      <c r="P6060" t="s">
        <v>34</v>
      </c>
      <c r="Q6060" t="s">
        <v>34</v>
      </c>
      <c r="R6060" t="s">
        <v>34</v>
      </c>
      <c r="S6060" t="s">
        <v>34</v>
      </c>
      <c r="T6060" t="s">
        <v>34</v>
      </c>
      <c r="U6060" t="s">
        <v>39</v>
      </c>
      <c r="V6060" t="s">
        <v>34</v>
      </c>
      <c r="W6060" t="s">
        <v>51</v>
      </c>
      <c r="X6060">
        <v>20.5</v>
      </c>
      <c r="Y6060">
        <v>429.55</v>
      </c>
      <c r="Z6060">
        <v>0</v>
      </c>
      <c r="AA6060">
        <v>0</v>
      </c>
      <c r="AB6060">
        <v>487.83</v>
      </c>
      <c r="AC6060">
        <v>917.38</v>
      </c>
      <c r="AD6060" t="s">
        <v>41</v>
      </c>
      <c r="AE6060" t="s">
        <v>42</v>
      </c>
      <c r="AF6060" t="s">
        <v>42</v>
      </c>
      <c r="AG6060">
        <f t="shared" si="188"/>
        <v>0</v>
      </c>
      <c r="AH6060" t="str" cm="1">
        <f t="array" ref="AH6060">_xlfn.IFS(
X6060&lt;=20, "&lt;20",
AND(X6060&gt;=20, X6060&lt;50), "20-50",
AND(X6060&gt;=50, X6060&lt;100), "50-100",
X6060&gt;=100, "&gt;100"
)</f>
        <v>20-50</v>
      </c>
      <c r="AI6060">
        <f t="shared" si="189"/>
        <v>0</v>
      </c>
      <c r="AJ6060" t="str" cm="1">
        <f t="array" ref="AJ6060">_xlfn.IFS(
C6060&lt;=20, "&lt;20",
AND(C6060&gt;=20, C6060&lt;35), "20-35",
AND(C6060&gt;=35, C6060&lt;50), "35-50",
C6060&gt;=50, "50-100"
)</f>
        <v>50-100</v>
      </c>
      <c r="AK6060" t="str" cm="1">
        <f t="array" ref="AK6060">_xlfn.IFS(
G6060&lt;6, "&lt;6",
AND(G6060&gt;=6, G6060&lt;12), "6-12",
AND(G6060&gt;=12, G6060&lt;18), "12-18",  AND(G6060&gt;=18, G6060&lt;24), "18-24", G6060&gt;=24, "24-36")</f>
        <v>24-36</v>
      </c>
    </row>
    <row r="6061" spans="1:37" x14ac:dyDescent="0.3">
      <c r="A6061" t="s">
        <v>6161</v>
      </c>
      <c r="B6061" t="s">
        <v>44</v>
      </c>
      <c r="C6061">
        <v>63</v>
      </c>
      <c r="D6061" t="s">
        <v>37</v>
      </c>
      <c r="E6061" t="s">
        <v>74</v>
      </c>
      <c r="F6061">
        <v>7</v>
      </c>
      <c r="G6061">
        <v>35</v>
      </c>
      <c r="H6061" t="s">
        <v>49</v>
      </c>
      <c r="I6061" t="s">
        <v>37</v>
      </c>
      <c r="J6061" t="s">
        <v>37</v>
      </c>
      <c r="K6061" t="s">
        <v>34</v>
      </c>
      <c r="L6061" t="s">
        <v>34</v>
      </c>
      <c r="M6061" t="s">
        <v>34</v>
      </c>
      <c r="N6061" t="s">
        <v>34</v>
      </c>
      <c r="O6061" t="s">
        <v>34</v>
      </c>
      <c r="P6061" t="s">
        <v>34</v>
      </c>
      <c r="Q6061" t="s">
        <v>34</v>
      </c>
      <c r="R6061" t="s">
        <v>34</v>
      </c>
      <c r="S6061" t="s">
        <v>34</v>
      </c>
      <c r="T6061" t="s">
        <v>34</v>
      </c>
      <c r="U6061" t="s">
        <v>46</v>
      </c>
      <c r="V6061" t="s">
        <v>34</v>
      </c>
      <c r="W6061" t="s">
        <v>40</v>
      </c>
      <c r="X6061">
        <v>25.25</v>
      </c>
      <c r="Y6061">
        <v>101.9</v>
      </c>
      <c r="Z6061">
        <v>0</v>
      </c>
      <c r="AA6061">
        <v>0</v>
      </c>
      <c r="AB6061">
        <v>14.76</v>
      </c>
      <c r="AC6061">
        <v>116.66</v>
      </c>
      <c r="AD6061" t="s">
        <v>41</v>
      </c>
      <c r="AE6061" t="s">
        <v>42</v>
      </c>
      <c r="AF6061" t="s">
        <v>42</v>
      </c>
      <c r="AG6061">
        <f t="shared" si="188"/>
        <v>0</v>
      </c>
      <c r="AH6061" t="str" cm="1">
        <f t="array" ref="AH6061">_xlfn.IFS(
X6061&lt;=20, "&lt;20",
AND(X6061&gt;=20, X6061&lt;50), "20-50",
AND(X6061&gt;=50, X6061&lt;100), "50-100",
X6061&gt;=100, "&gt;100"
)</f>
        <v>20-50</v>
      </c>
      <c r="AI6061">
        <f t="shared" si="189"/>
        <v>0</v>
      </c>
      <c r="AJ6061" t="str" cm="1">
        <f t="array" ref="AJ6061">_xlfn.IFS(
C6061&lt;=20, "&lt;20",
AND(C6061&gt;=20, C6061&lt;35), "20-35",
AND(C6061&gt;=35, C6061&lt;50), "35-50",
C6061&gt;=50, "50-100"
)</f>
        <v>50-100</v>
      </c>
      <c r="AK6061" t="str" cm="1">
        <f t="array" ref="AK6061">_xlfn.IFS(
G6061&lt;6, "&lt;6",
AND(G6061&gt;=6, G6061&lt;12), "6-12",
AND(G6061&gt;=12, G6061&lt;18), "12-18",  AND(G6061&gt;=18, G6061&lt;24), "18-24", G6061&gt;=24, "24-36")</f>
        <v>24-36</v>
      </c>
    </row>
    <row r="6062" spans="1:37" x14ac:dyDescent="0.3">
      <c r="A6062" t="s">
        <v>6162</v>
      </c>
      <c r="B6062" t="s">
        <v>44</v>
      </c>
      <c r="C6062">
        <v>32</v>
      </c>
      <c r="D6062" t="s">
        <v>37</v>
      </c>
      <c r="E6062" t="s">
        <v>103</v>
      </c>
      <c r="F6062">
        <v>7</v>
      </c>
      <c r="G6062">
        <v>13</v>
      </c>
      <c r="H6062" t="s">
        <v>70</v>
      </c>
      <c r="I6062" t="s">
        <v>37</v>
      </c>
      <c r="J6062" t="s">
        <v>34</v>
      </c>
      <c r="K6062" t="s">
        <v>34</v>
      </c>
      <c r="L6062" t="s">
        <v>34</v>
      </c>
      <c r="M6062" t="s">
        <v>34</v>
      </c>
      <c r="N6062" t="s">
        <v>34</v>
      </c>
      <c r="O6062" t="s">
        <v>34</v>
      </c>
      <c r="P6062" t="s">
        <v>34</v>
      </c>
      <c r="Q6062" t="s">
        <v>34</v>
      </c>
      <c r="R6062" t="s">
        <v>34</v>
      </c>
      <c r="S6062" t="s">
        <v>34</v>
      </c>
      <c r="T6062" t="s">
        <v>34</v>
      </c>
      <c r="U6062" t="s">
        <v>67</v>
      </c>
      <c r="V6062" t="s">
        <v>34</v>
      </c>
      <c r="W6062" t="s">
        <v>51</v>
      </c>
      <c r="X6062">
        <v>19.350000000000001</v>
      </c>
      <c r="Y6062">
        <v>1319.95</v>
      </c>
      <c r="Z6062">
        <v>0</v>
      </c>
      <c r="AA6062">
        <v>0</v>
      </c>
      <c r="AB6062">
        <v>3162.9</v>
      </c>
      <c r="AC6062">
        <v>4482.8500000000004</v>
      </c>
      <c r="AD6062" t="s">
        <v>41</v>
      </c>
      <c r="AE6062" t="s">
        <v>42</v>
      </c>
      <c r="AF6062" t="s">
        <v>42</v>
      </c>
      <c r="AG6062">
        <f t="shared" si="188"/>
        <v>0</v>
      </c>
      <c r="AH6062" t="str" cm="1">
        <f t="array" ref="AH6062">_xlfn.IFS(
X6062&lt;=20, "&lt;20",
AND(X6062&gt;=20, X6062&lt;50), "20-50",
AND(X6062&gt;=50, X6062&lt;100), "50-100",
X6062&gt;=100, "&gt;100"
)</f>
        <v>&lt;20</v>
      </c>
      <c r="AI6062">
        <f t="shared" si="189"/>
        <v>0</v>
      </c>
      <c r="AJ6062" t="str" cm="1">
        <f t="array" ref="AJ6062">_xlfn.IFS(
C6062&lt;=20, "&lt;20",
AND(C6062&gt;=20, C6062&lt;35), "20-35",
AND(C6062&gt;=35, C6062&lt;50), "35-50",
C6062&gt;=50, "50-100"
)</f>
        <v>20-35</v>
      </c>
      <c r="AK6062" t="str" cm="1">
        <f t="array" ref="AK6062">_xlfn.IFS(
G6062&lt;6, "&lt;6",
AND(G6062&gt;=6, G6062&lt;12), "6-12",
AND(G6062&gt;=12, G6062&lt;18), "12-18",  AND(G6062&gt;=18, G6062&lt;24), "18-24", G6062&gt;=24, "24-36")</f>
        <v>12-18</v>
      </c>
    </row>
    <row r="6063" spans="1:37" x14ac:dyDescent="0.3">
      <c r="A6063" t="s">
        <v>6163</v>
      </c>
      <c r="B6063" t="s">
        <v>44</v>
      </c>
      <c r="C6063">
        <v>52</v>
      </c>
      <c r="D6063" t="s">
        <v>37</v>
      </c>
      <c r="E6063" t="s">
        <v>48</v>
      </c>
      <c r="F6063">
        <v>9</v>
      </c>
      <c r="G6063">
        <v>7</v>
      </c>
      <c r="H6063" t="s">
        <v>57</v>
      </c>
      <c r="I6063" t="s">
        <v>37</v>
      </c>
      <c r="J6063" t="s">
        <v>34</v>
      </c>
      <c r="K6063" t="s">
        <v>34</v>
      </c>
      <c r="L6063" t="s">
        <v>34</v>
      </c>
      <c r="M6063" t="s">
        <v>34</v>
      </c>
      <c r="N6063" t="s">
        <v>34</v>
      </c>
      <c r="O6063" t="s">
        <v>34</v>
      </c>
      <c r="P6063" t="s">
        <v>34</v>
      </c>
      <c r="Q6063" t="s">
        <v>34</v>
      </c>
      <c r="R6063" t="s">
        <v>34</v>
      </c>
      <c r="S6063" t="s">
        <v>34</v>
      </c>
      <c r="T6063" t="s">
        <v>34</v>
      </c>
      <c r="U6063" t="s">
        <v>39</v>
      </c>
      <c r="V6063" t="s">
        <v>34</v>
      </c>
      <c r="W6063" t="s">
        <v>40</v>
      </c>
      <c r="X6063">
        <v>19.899999999999999</v>
      </c>
      <c r="Y6063">
        <v>357.7</v>
      </c>
      <c r="Z6063">
        <v>0</v>
      </c>
      <c r="AA6063">
        <v>0</v>
      </c>
      <c r="AB6063">
        <v>616.92999999999995</v>
      </c>
      <c r="AC6063">
        <v>974.63</v>
      </c>
      <c r="AD6063" t="s">
        <v>41</v>
      </c>
      <c r="AE6063" t="s">
        <v>42</v>
      </c>
      <c r="AF6063" t="s">
        <v>42</v>
      </c>
      <c r="AG6063">
        <f t="shared" si="188"/>
        <v>0</v>
      </c>
      <c r="AH6063" t="str" cm="1">
        <f t="array" ref="AH6063">_xlfn.IFS(
X6063&lt;=20, "&lt;20",
AND(X6063&gt;=20, X6063&lt;50), "20-50",
AND(X6063&gt;=50, X6063&lt;100), "50-100",
X6063&gt;=100, "&gt;100"
)</f>
        <v>&lt;20</v>
      </c>
      <c r="AI6063">
        <f t="shared" si="189"/>
        <v>0</v>
      </c>
      <c r="AJ6063" t="str" cm="1">
        <f t="array" ref="AJ6063">_xlfn.IFS(
C6063&lt;=20, "&lt;20",
AND(C6063&gt;=20, C6063&lt;35), "20-35",
AND(C6063&gt;=35, C6063&lt;50), "35-50",
C6063&gt;=50, "50-100"
)</f>
        <v>50-100</v>
      </c>
      <c r="AK6063" t="str" cm="1">
        <f t="array" ref="AK6063">_xlfn.IFS(
G6063&lt;6, "&lt;6",
AND(G6063&gt;=6, G6063&lt;12), "6-12",
AND(G6063&gt;=12, G6063&lt;18), "12-18",  AND(G6063&gt;=18, G6063&lt;24), "18-24", G6063&gt;=24, "24-36")</f>
        <v>6-12</v>
      </c>
    </row>
    <row r="6064" spans="1:37" x14ac:dyDescent="0.3">
      <c r="A6064" t="s">
        <v>6164</v>
      </c>
      <c r="B6064" t="s">
        <v>44</v>
      </c>
      <c r="C6064">
        <v>61</v>
      </c>
      <c r="D6064" t="s">
        <v>34</v>
      </c>
      <c r="E6064" t="s">
        <v>45</v>
      </c>
      <c r="F6064">
        <v>4</v>
      </c>
      <c r="G6064">
        <v>3</v>
      </c>
      <c r="H6064" t="s">
        <v>36</v>
      </c>
      <c r="I6064" t="s">
        <v>37</v>
      </c>
      <c r="J6064" t="s">
        <v>34</v>
      </c>
      <c r="K6064" t="s">
        <v>34</v>
      </c>
      <c r="L6064" t="s">
        <v>34</v>
      </c>
      <c r="M6064" t="s">
        <v>34</v>
      </c>
      <c r="N6064" t="s">
        <v>34</v>
      </c>
      <c r="O6064" t="s">
        <v>34</v>
      </c>
      <c r="P6064" t="s">
        <v>34</v>
      </c>
      <c r="Q6064" t="s">
        <v>34</v>
      </c>
      <c r="R6064" t="s">
        <v>34</v>
      </c>
      <c r="S6064" t="s">
        <v>34</v>
      </c>
      <c r="T6064" t="s">
        <v>34</v>
      </c>
      <c r="U6064" t="s">
        <v>46</v>
      </c>
      <c r="V6064" t="s">
        <v>34</v>
      </c>
      <c r="W6064" t="s">
        <v>40</v>
      </c>
      <c r="X6064">
        <v>20.05</v>
      </c>
      <c r="Y6064">
        <v>20.05</v>
      </c>
      <c r="Z6064">
        <v>0</v>
      </c>
      <c r="AA6064">
        <v>0</v>
      </c>
      <c r="AB6064">
        <v>13.51</v>
      </c>
      <c r="AC6064">
        <v>33.56</v>
      </c>
      <c r="AD6064" t="s">
        <v>85</v>
      </c>
      <c r="AE6064" t="s">
        <v>42</v>
      </c>
      <c r="AF6064" t="s">
        <v>42</v>
      </c>
      <c r="AG6064">
        <f t="shared" si="188"/>
        <v>0</v>
      </c>
      <c r="AH6064" t="str" cm="1">
        <f t="array" ref="AH6064">_xlfn.IFS(
X6064&lt;=20, "&lt;20",
AND(X6064&gt;=20, X6064&lt;50), "20-50",
AND(X6064&gt;=50, X6064&lt;100), "50-100",
X6064&gt;=100, "&gt;100"
)</f>
        <v>20-50</v>
      </c>
      <c r="AI6064">
        <f t="shared" si="189"/>
        <v>1</v>
      </c>
      <c r="AJ6064" t="str" cm="1">
        <f t="array" ref="AJ6064">_xlfn.IFS(
C6064&lt;=20, "&lt;20",
AND(C6064&gt;=20, C6064&lt;35), "20-35",
AND(C6064&gt;=35, C6064&lt;50), "35-50",
C6064&gt;=50, "50-100"
)</f>
        <v>50-100</v>
      </c>
      <c r="AK6064" t="str" cm="1">
        <f t="array" ref="AK6064">_xlfn.IFS(
G6064&lt;6, "&lt;6",
AND(G6064&gt;=6, G6064&lt;12), "6-12",
AND(G6064&gt;=12, G6064&lt;18), "12-18",  AND(G6064&gt;=18, G6064&lt;24), "18-24", G6064&gt;=24, "24-36")</f>
        <v>&lt;6</v>
      </c>
    </row>
    <row r="6065" spans="1:37" x14ac:dyDescent="0.3">
      <c r="A6065" t="s">
        <v>6165</v>
      </c>
      <c r="B6065" t="s">
        <v>44</v>
      </c>
      <c r="C6065">
        <v>83</v>
      </c>
      <c r="D6065" t="s">
        <v>34</v>
      </c>
      <c r="E6065" t="s">
        <v>114</v>
      </c>
      <c r="F6065">
        <v>5</v>
      </c>
      <c r="G6065">
        <v>8</v>
      </c>
      <c r="H6065" t="s">
        <v>70</v>
      </c>
      <c r="I6065" t="s">
        <v>37</v>
      </c>
      <c r="J6065" t="s">
        <v>37</v>
      </c>
      <c r="K6065" t="s">
        <v>37</v>
      </c>
      <c r="L6065" t="s">
        <v>50</v>
      </c>
      <c r="M6065" t="s">
        <v>37</v>
      </c>
      <c r="N6065" t="s">
        <v>34</v>
      </c>
      <c r="O6065" t="s">
        <v>37</v>
      </c>
      <c r="P6065" t="s">
        <v>34</v>
      </c>
      <c r="Q6065" t="s">
        <v>37</v>
      </c>
      <c r="R6065" t="s">
        <v>34</v>
      </c>
      <c r="S6065" t="s">
        <v>34</v>
      </c>
      <c r="T6065" t="s">
        <v>37</v>
      </c>
      <c r="U6065" t="s">
        <v>46</v>
      </c>
      <c r="V6065" t="s">
        <v>37</v>
      </c>
      <c r="W6065" t="s">
        <v>51</v>
      </c>
      <c r="X6065">
        <v>93.8</v>
      </c>
      <c r="Y6065">
        <v>4750.95</v>
      </c>
      <c r="Z6065">
        <v>0</v>
      </c>
      <c r="AA6065">
        <v>0</v>
      </c>
      <c r="AB6065">
        <v>1129.1400000000001</v>
      </c>
      <c r="AC6065">
        <v>5880.09</v>
      </c>
      <c r="AD6065" t="s">
        <v>52</v>
      </c>
      <c r="AE6065" t="s">
        <v>58</v>
      </c>
      <c r="AF6065" t="s">
        <v>88</v>
      </c>
      <c r="AG6065">
        <f t="shared" si="188"/>
        <v>1</v>
      </c>
      <c r="AH6065" t="str" cm="1">
        <f t="array" ref="AH6065">_xlfn.IFS(
X6065&lt;=20, "&lt;20",
AND(X6065&gt;=20, X6065&lt;50), "20-50",
AND(X6065&gt;=50, X6065&lt;100), "50-100",
X6065&gt;=100, "&gt;100"
)</f>
        <v>50-100</v>
      </c>
      <c r="AI6065">
        <f t="shared" si="189"/>
        <v>0</v>
      </c>
      <c r="AJ6065" t="str" cm="1">
        <f t="array" ref="AJ6065">_xlfn.IFS(
C6065&lt;=20, "&lt;20",
AND(C6065&gt;=20, C6065&lt;35), "20-35",
AND(C6065&gt;=35, C6065&lt;50), "35-50",
C6065&gt;=50, "50-100"
)</f>
        <v>50-100</v>
      </c>
      <c r="AK6065" t="str" cm="1">
        <f t="array" ref="AK6065">_xlfn.IFS(
G6065&lt;6, "&lt;6",
AND(G6065&gt;=6, G6065&lt;12), "6-12",
AND(G6065&gt;=12, G6065&lt;18), "12-18",  AND(G6065&gt;=18, G6065&lt;24), "18-24", G6065&gt;=24, "24-36")</f>
        <v>6-12</v>
      </c>
    </row>
    <row r="6066" spans="1:37" x14ac:dyDescent="0.3">
      <c r="A6066" t="s">
        <v>6166</v>
      </c>
      <c r="B6066" t="s">
        <v>44</v>
      </c>
      <c r="C6066">
        <v>40</v>
      </c>
      <c r="D6066" t="s">
        <v>34</v>
      </c>
      <c r="E6066" t="s">
        <v>56</v>
      </c>
      <c r="F6066">
        <v>4</v>
      </c>
      <c r="G6066">
        <v>3</v>
      </c>
      <c r="H6066" t="s">
        <v>36</v>
      </c>
      <c r="I6066" t="s">
        <v>37</v>
      </c>
      <c r="J6066" t="s">
        <v>37</v>
      </c>
      <c r="K6066" t="s">
        <v>34</v>
      </c>
      <c r="L6066" t="s">
        <v>34</v>
      </c>
      <c r="M6066" t="s">
        <v>34</v>
      </c>
      <c r="N6066" t="s">
        <v>34</v>
      </c>
      <c r="O6066" t="s">
        <v>34</v>
      </c>
      <c r="P6066" t="s">
        <v>34</v>
      </c>
      <c r="Q6066" t="s">
        <v>34</v>
      </c>
      <c r="R6066" t="s">
        <v>34</v>
      </c>
      <c r="S6066" t="s">
        <v>34</v>
      </c>
      <c r="T6066" t="s">
        <v>34</v>
      </c>
      <c r="U6066" t="s">
        <v>67</v>
      </c>
      <c r="V6066" t="s">
        <v>34</v>
      </c>
      <c r="W6066" t="s">
        <v>40</v>
      </c>
      <c r="X6066">
        <v>24.8</v>
      </c>
      <c r="Y6066">
        <v>1874.3</v>
      </c>
      <c r="Z6066">
        <v>16.260000000000002</v>
      </c>
      <c r="AA6066">
        <v>0</v>
      </c>
      <c r="AB6066">
        <v>987.84</v>
      </c>
      <c r="AC6066">
        <v>2845.88</v>
      </c>
      <c r="AD6066" t="s">
        <v>41</v>
      </c>
      <c r="AE6066" t="s">
        <v>42</v>
      </c>
      <c r="AF6066" t="s">
        <v>42</v>
      </c>
      <c r="AG6066">
        <f t="shared" si="188"/>
        <v>0</v>
      </c>
      <c r="AH6066" t="str" cm="1">
        <f t="array" ref="AH6066">_xlfn.IFS(
X6066&lt;=20, "&lt;20",
AND(X6066&gt;=20, X6066&lt;50), "20-50",
AND(X6066&gt;=50, X6066&lt;100), "50-100",
X6066&gt;=100, "&gt;100"
)</f>
        <v>20-50</v>
      </c>
      <c r="AI6066">
        <f t="shared" si="189"/>
        <v>0</v>
      </c>
      <c r="AJ6066" t="str" cm="1">
        <f t="array" ref="AJ6066">_xlfn.IFS(
C6066&lt;=20, "&lt;20",
AND(C6066&gt;=20, C6066&lt;35), "20-35",
AND(C6066&gt;=35, C6066&lt;50), "35-50",
C6066&gt;=50, "50-100"
)</f>
        <v>35-50</v>
      </c>
      <c r="AK6066" t="str" cm="1">
        <f t="array" ref="AK6066">_xlfn.IFS(
G6066&lt;6, "&lt;6",
AND(G6066&gt;=6, G6066&lt;12), "6-12",
AND(G6066&gt;=12, G6066&lt;18), "12-18",  AND(G6066&gt;=18, G6066&lt;24), "18-24", G6066&gt;=24, "24-36")</f>
        <v>&lt;6</v>
      </c>
    </row>
    <row r="6067" spans="1:37" x14ac:dyDescent="0.3">
      <c r="A6067" t="s">
        <v>6167</v>
      </c>
      <c r="B6067" t="s">
        <v>44</v>
      </c>
      <c r="C6067">
        <v>36</v>
      </c>
      <c r="D6067" t="s">
        <v>34</v>
      </c>
      <c r="E6067" t="s">
        <v>69</v>
      </c>
      <c r="F6067">
        <v>7</v>
      </c>
      <c r="G6067">
        <v>6</v>
      </c>
      <c r="H6067" t="s">
        <v>66</v>
      </c>
      <c r="I6067" t="s">
        <v>37</v>
      </c>
      <c r="J6067" t="s">
        <v>34</v>
      </c>
      <c r="K6067" t="s">
        <v>34</v>
      </c>
      <c r="L6067" t="s">
        <v>34</v>
      </c>
      <c r="M6067" t="s">
        <v>34</v>
      </c>
      <c r="N6067" t="s">
        <v>34</v>
      </c>
      <c r="O6067" t="s">
        <v>34</v>
      </c>
      <c r="P6067" t="s">
        <v>34</v>
      </c>
      <c r="Q6067" t="s">
        <v>34</v>
      </c>
      <c r="R6067" t="s">
        <v>34</v>
      </c>
      <c r="S6067" t="s">
        <v>34</v>
      </c>
      <c r="T6067" t="s">
        <v>34</v>
      </c>
      <c r="U6067" t="s">
        <v>67</v>
      </c>
      <c r="V6067" t="s">
        <v>34</v>
      </c>
      <c r="W6067" t="s">
        <v>51</v>
      </c>
      <c r="X6067">
        <v>19.8</v>
      </c>
      <c r="Y6067">
        <v>1378.75</v>
      </c>
      <c r="Z6067">
        <v>0</v>
      </c>
      <c r="AA6067">
        <v>0</v>
      </c>
      <c r="AB6067">
        <v>3390.8</v>
      </c>
      <c r="AC6067">
        <v>4769.55</v>
      </c>
      <c r="AD6067" t="s">
        <v>41</v>
      </c>
      <c r="AE6067" t="s">
        <v>42</v>
      </c>
      <c r="AF6067" t="s">
        <v>42</v>
      </c>
      <c r="AG6067">
        <f t="shared" si="188"/>
        <v>0</v>
      </c>
      <c r="AH6067" t="str" cm="1">
        <f t="array" ref="AH6067">_xlfn.IFS(
X6067&lt;=20, "&lt;20",
AND(X6067&gt;=20, X6067&lt;50), "20-50",
AND(X6067&gt;=50, X6067&lt;100), "50-100",
X6067&gt;=100, "&gt;100"
)</f>
        <v>&lt;20</v>
      </c>
      <c r="AI6067">
        <f t="shared" si="189"/>
        <v>0</v>
      </c>
      <c r="AJ6067" t="str" cm="1">
        <f t="array" ref="AJ6067">_xlfn.IFS(
C6067&lt;=20, "&lt;20",
AND(C6067&gt;=20, C6067&lt;35), "20-35",
AND(C6067&gt;=35, C6067&lt;50), "35-50",
C6067&gt;=50, "50-100"
)</f>
        <v>35-50</v>
      </c>
      <c r="AK6067" t="str" cm="1">
        <f t="array" ref="AK6067">_xlfn.IFS(
G6067&lt;6, "&lt;6",
AND(G6067&gt;=6, G6067&lt;12), "6-12",
AND(G6067&gt;=12, G6067&lt;18), "12-18",  AND(G6067&gt;=18, G6067&lt;24), "18-24", G6067&gt;=24, "24-36")</f>
        <v>6-12</v>
      </c>
    </row>
    <row r="6068" spans="1:37" x14ac:dyDescent="0.3">
      <c r="A6068" t="s">
        <v>6168</v>
      </c>
      <c r="B6068" t="s">
        <v>44</v>
      </c>
      <c r="C6068">
        <v>55</v>
      </c>
      <c r="D6068" t="s">
        <v>37</v>
      </c>
      <c r="E6068" t="s">
        <v>76</v>
      </c>
      <c r="F6068">
        <v>6</v>
      </c>
      <c r="G6068">
        <v>5</v>
      </c>
      <c r="H6068" t="s">
        <v>36</v>
      </c>
      <c r="I6068" t="s">
        <v>37</v>
      </c>
      <c r="J6068" t="s">
        <v>34</v>
      </c>
      <c r="K6068" t="s">
        <v>37</v>
      </c>
      <c r="L6068" t="s">
        <v>50</v>
      </c>
      <c r="M6068" t="s">
        <v>34</v>
      </c>
      <c r="N6068" t="s">
        <v>37</v>
      </c>
      <c r="O6068" t="s">
        <v>37</v>
      </c>
      <c r="P6068" t="s">
        <v>34</v>
      </c>
      <c r="Q6068" t="s">
        <v>34</v>
      </c>
      <c r="R6068" t="s">
        <v>37</v>
      </c>
      <c r="S6068" t="s">
        <v>37</v>
      </c>
      <c r="T6068" t="s">
        <v>37</v>
      </c>
      <c r="U6068" t="s">
        <v>46</v>
      </c>
      <c r="V6068" t="s">
        <v>34</v>
      </c>
      <c r="W6068" t="s">
        <v>40</v>
      </c>
      <c r="X6068">
        <v>89.9</v>
      </c>
      <c r="Y6068">
        <v>2433.5</v>
      </c>
      <c r="Z6068">
        <v>0</v>
      </c>
      <c r="AA6068">
        <v>0</v>
      </c>
      <c r="AB6068">
        <v>926.52</v>
      </c>
      <c r="AC6068">
        <v>3360.02</v>
      </c>
      <c r="AD6068" t="s">
        <v>41</v>
      </c>
      <c r="AE6068" t="s">
        <v>42</v>
      </c>
      <c r="AF6068" t="s">
        <v>42</v>
      </c>
      <c r="AG6068">
        <f t="shared" si="188"/>
        <v>0</v>
      </c>
      <c r="AH6068" t="str" cm="1">
        <f t="array" ref="AH6068">_xlfn.IFS(
X6068&lt;=20, "&lt;20",
AND(X6068&gt;=20, X6068&lt;50), "20-50",
AND(X6068&gt;=50, X6068&lt;100), "50-100",
X6068&gt;=100, "&gt;100"
)</f>
        <v>50-100</v>
      </c>
      <c r="AI6068">
        <f t="shared" si="189"/>
        <v>0</v>
      </c>
      <c r="AJ6068" t="str" cm="1">
        <f t="array" ref="AJ6068">_xlfn.IFS(
C6068&lt;=20, "&lt;20",
AND(C6068&gt;=20, C6068&lt;35), "20-35",
AND(C6068&gt;=35, C6068&lt;50), "35-50",
C6068&gt;=50, "50-100"
)</f>
        <v>50-100</v>
      </c>
      <c r="AK6068" t="str" cm="1">
        <f t="array" ref="AK6068">_xlfn.IFS(
G6068&lt;6, "&lt;6",
AND(G6068&gt;=6, G6068&lt;12), "6-12",
AND(G6068&gt;=12, G6068&lt;18), "12-18",  AND(G6068&gt;=18, G6068&lt;24), "18-24", G6068&gt;=24, "24-36")</f>
        <v>&lt;6</v>
      </c>
    </row>
    <row r="6069" spans="1:37" x14ac:dyDescent="0.3">
      <c r="A6069" t="s">
        <v>6169</v>
      </c>
      <c r="B6069" t="s">
        <v>44</v>
      </c>
      <c r="C6069">
        <v>68</v>
      </c>
      <c r="D6069" t="s">
        <v>37</v>
      </c>
      <c r="E6069" t="s">
        <v>61</v>
      </c>
      <c r="F6069">
        <v>9</v>
      </c>
      <c r="G6069">
        <v>10</v>
      </c>
      <c r="H6069" t="s">
        <v>36</v>
      </c>
      <c r="I6069" t="s">
        <v>37</v>
      </c>
      <c r="J6069" t="s">
        <v>37</v>
      </c>
      <c r="K6069" t="s">
        <v>37</v>
      </c>
      <c r="L6069" t="s">
        <v>50</v>
      </c>
      <c r="M6069" t="s">
        <v>37</v>
      </c>
      <c r="N6069" t="s">
        <v>37</v>
      </c>
      <c r="O6069" t="s">
        <v>37</v>
      </c>
      <c r="P6069" t="s">
        <v>37</v>
      </c>
      <c r="Q6069" t="s">
        <v>34</v>
      </c>
      <c r="R6069" t="s">
        <v>34</v>
      </c>
      <c r="S6069" t="s">
        <v>34</v>
      </c>
      <c r="T6069" t="s">
        <v>37</v>
      </c>
      <c r="U6069" t="s">
        <v>39</v>
      </c>
      <c r="V6069" t="s">
        <v>37</v>
      </c>
      <c r="W6069" t="s">
        <v>51</v>
      </c>
      <c r="X6069">
        <v>92</v>
      </c>
      <c r="Y6069">
        <v>6585.2</v>
      </c>
      <c r="Z6069">
        <v>0</v>
      </c>
      <c r="AA6069">
        <v>0</v>
      </c>
      <c r="AB6069">
        <v>2598.6</v>
      </c>
      <c r="AC6069">
        <v>9183.7999999999993</v>
      </c>
      <c r="AD6069" t="s">
        <v>41</v>
      </c>
      <c r="AE6069" t="s">
        <v>42</v>
      </c>
      <c r="AF6069" t="s">
        <v>42</v>
      </c>
      <c r="AG6069">
        <f t="shared" si="188"/>
        <v>0</v>
      </c>
      <c r="AH6069" t="str" cm="1">
        <f t="array" ref="AH6069">_xlfn.IFS(
X6069&lt;=20, "&lt;20",
AND(X6069&gt;=20, X6069&lt;50), "20-50",
AND(X6069&gt;=50, X6069&lt;100), "50-100",
X6069&gt;=100, "&gt;100"
)</f>
        <v>50-100</v>
      </c>
      <c r="AI6069">
        <f t="shared" si="189"/>
        <v>0</v>
      </c>
      <c r="AJ6069" t="str" cm="1">
        <f t="array" ref="AJ6069">_xlfn.IFS(
C6069&lt;=20, "&lt;20",
AND(C6069&gt;=20, C6069&lt;35), "20-35",
AND(C6069&gt;=35, C6069&lt;50), "35-50",
C6069&gt;=50, "50-100"
)</f>
        <v>50-100</v>
      </c>
      <c r="AK6069" t="str" cm="1">
        <f t="array" ref="AK6069">_xlfn.IFS(
G6069&lt;6, "&lt;6",
AND(G6069&gt;=6, G6069&lt;12), "6-12",
AND(G6069&gt;=12, G6069&lt;18), "12-18",  AND(G6069&gt;=18, G6069&lt;24), "18-24", G6069&gt;=24, "24-36")</f>
        <v>6-12</v>
      </c>
    </row>
    <row r="6070" spans="1:37" x14ac:dyDescent="0.3">
      <c r="A6070" t="s">
        <v>6170</v>
      </c>
      <c r="B6070" t="s">
        <v>33</v>
      </c>
      <c r="C6070">
        <v>30</v>
      </c>
      <c r="D6070" t="s">
        <v>34</v>
      </c>
      <c r="E6070" t="s">
        <v>64</v>
      </c>
      <c r="F6070">
        <v>11</v>
      </c>
      <c r="G6070">
        <v>4</v>
      </c>
      <c r="H6070" t="s">
        <v>36</v>
      </c>
      <c r="I6070" t="s">
        <v>37</v>
      </c>
      <c r="J6070" t="s">
        <v>34</v>
      </c>
      <c r="K6070" t="s">
        <v>34</v>
      </c>
      <c r="L6070" t="s">
        <v>34</v>
      </c>
      <c r="M6070" t="s">
        <v>34</v>
      </c>
      <c r="N6070" t="s">
        <v>34</v>
      </c>
      <c r="O6070" t="s">
        <v>34</v>
      </c>
      <c r="P6070" t="s">
        <v>34</v>
      </c>
      <c r="Q6070" t="s">
        <v>34</v>
      </c>
      <c r="R6070" t="s">
        <v>34</v>
      </c>
      <c r="S6070" t="s">
        <v>34</v>
      </c>
      <c r="T6070" t="s">
        <v>34</v>
      </c>
      <c r="U6070" t="s">
        <v>39</v>
      </c>
      <c r="V6070" t="s">
        <v>34</v>
      </c>
      <c r="W6070" t="s">
        <v>40</v>
      </c>
      <c r="X6070">
        <v>20.100000000000001</v>
      </c>
      <c r="Y6070">
        <v>85.1</v>
      </c>
      <c r="Z6070">
        <v>0</v>
      </c>
      <c r="AA6070">
        <v>0</v>
      </c>
      <c r="AB6070">
        <v>26</v>
      </c>
      <c r="AC6070">
        <v>111.1</v>
      </c>
      <c r="AD6070" t="s">
        <v>41</v>
      </c>
      <c r="AE6070" t="s">
        <v>42</v>
      </c>
      <c r="AF6070" t="s">
        <v>42</v>
      </c>
      <c r="AG6070">
        <f t="shared" si="188"/>
        <v>0</v>
      </c>
      <c r="AH6070" t="str" cm="1">
        <f t="array" ref="AH6070">_xlfn.IFS(
X6070&lt;=20, "&lt;20",
AND(X6070&gt;=20, X6070&lt;50), "20-50",
AND(X6070&gt;=50, X6070&lt;100), "50-100",
X6070&gt;=100, "&gt;100"
)</f>
        <v>20-50</v>
      </c>
      <c r="AI6070">
        <f t="shared" si="189"/>
        <v>0</v>
      </c>
      <c r="AJ6070" t="str" cm="1">
        <f t="array" ref="AJ6070">_xlfn.IFS(
C6070&lt;=20, "&lt;20",
AND(C6070&gt;=20, C6070&lt;35), "20-35",
AND(C6070&gt;=35, C6070&lt;50), "35-50",
C6070&gt;=50, "50-100"
)</f>
        <v>20-35</v>
      </c>
      <c r="AK6070" t="str" cm="1">
        <f t="array" ref="AK6070">_xlfn.IFS(
G6070&lt;6, "&lt;6",
AND(G6070&gt;=6, G6070&lt;12), "6-12",
AND(G6070&gt;=12, G6070&lt;18), "12-18",  AND(G6070&gt;=18, G6070&lt;24), "18-24", G6070&gt;=24, "24-36")</f>
        <v>&lt;6</v>
      </c>
    </row>
    <row r="6071" spans="1:37" x14ac:dyDescent="0.3">
      <c r="A6071" t="s">
        <v>6171</v>
      </c>
      <c r="B6071" t="s">
        <v>33</v>
      </c>
      <c r="C6071">
        <v>58</v>
      </c>
      <c r="D6071" t="s">
        <v>34</v>
      </c>
      <c r="E6071" t="s">
        <v>48</v>
      </c>
      <c r="F6071">
        <v>9</v>
      </c>
      <c r="G6071">
        <v>8</v>
      </c>
      <c r="H6071" t="s">
        <v>36</v>
      </c>
      <c r="I6071" t="s">
        <v>37</v>
      </c>
      <c r="J6071" t="s">
        <v>34</v>
      </c>
      <c r="K6071" t="s">
        <v>37</v>
      </c>
      <c r="L6071" t="s">
        <v>50</v>
      </c>
      <c r="M6071" t="s">
        <v>34</v>
      </c>
      <c r="N6071" t="s">
        <v>34</v>
      </c>
      <c r="O6071" t="s">
        <v>34</v>
      </c>
      <c r="P6071" t="s">
        <v>34</v>
      </c>
      <c r="Q6071" t="s">
        <v>37</v>
      </c>
      <c r="R6071" t="s">
        <v>34</v>
      </c>
      <c r="S6071" t="s">
        <v>34</v>
      </c>
      <c r="T6071" t="s">
        <v>37</v>
      </c>
      <c r="U6071" t="s">
        <v>46</v>
      </c>
      <c r="V6071" t="s">
        <v>37</v>
      </c>
      <c r="W6071" t="s">
        <v>51</v>
      </c>
      <c r="X6071">
        <v>79</v>
      </c>
      <c r="Y6071">
        <v>303.14999999999998</v>
      </c>
      <c r="Z6071">
        <v>0</v>
      </c>
      <c r="AA6071">
        <v>0</v>
      </c>
      <c r="AB6071">
        <v>110.28</v>
      </c>
      <c r="AC6071">
        <v>413.43</v>
      </c>
      <c r="AD6071" t="s">
        <v>52</v>
      </c>
      <c r="AE6071" t="s">
        <v>58</v>
      </c>
      <c r="AF6071" t="s">
        <v>88</v>
      </c>
      <c r="AG6071">
        <f t="shared" si="188"/>
        <v>1</v>
      </c>
      <c r="AH6071" t="str" cm="1">
        <f t="array" ref="AH6071">_xlfn.IFS(
X6071&lt;=20, "&lt;20",
AND(X6071&gt;=20, X6071&lt;50), "20-50",
AND(X6071&gt;=50, X6071&lt;100), "50-100",
X6071&gt;=100, "&gt;100"
)</f>
        <v>50-100</v>
      </c>
      <c r="AI6071">
        <f t="shared" si="189"/>
        <v>0</v>
      </c>
      <c r="AJ6071" t="str" cm="1">
        <f t="array" ref="AJ6071">_xlfn.IFS(
C6071&lt;=20, "&lt;20",
AND(C6071&gt;=20, C6071&lt;35), "20-35",
AND(C6071&gt;=35, C6071&lt;50), "35-50",
C6071&gt;=50, "50-100"
)</f>
        <v>50-100</v>
      </c>
      <c r="AK6071" t="str" cm="1">
        <f t="array" ref="AK6071">_xlfn.IFS(
G6071&lt;6, "&lt;6",
AND(G6071&gt;=6, G6071&lt;12), "6-12",
AND(G6071&gt;=12, G6071&lt;18), "12-18",  AND(G6071&gt;=18, G6071&lt;24), "18-24", G6071&gt;=24, "24-36")</f>
        <v>6-12</v>
      </c>
    </row>
    <row r="6072" spans="1:37" x14ac:dyDescent="0.3">
      <c r="A6072" t="s">
        <v>6172</v>
      </c>
      <c r="B6072" t="s">
        <v>44</v>
      </c>
      <c r="C6072">
        <v>78</v>
      </c>
      <c r="D6072" t="s">
        <v>34</v>
      </c>
      <c r="E6072" t="s">
        <v>130</v>
      </c>
      <c r="F6072">
        <v>4</v>
      </c>
      <c r="G6072">
        <v>15</v>
      </c>
      <c r="H6072" t="s">
        <v>36</v>
      </c>
      <c r="I6072" t="s">
        <v>37</v>
      </c>
      <c r="J6072" t="s">
        <v>37</v>
      </c>
      <c r="K6072" t="s">
        <v>37</v>
      </c>
      <c r="L6072" t="s">
        <v>50</v>
      </c>
      <c r="M6072" t="s">
        <v>34</v>
      </c>
      <c r="N6072" t="s">
        <v>37</v>
      </c>
      <c r="O6072" t="s">
        <v>37</v>
      </c>
      <c r="P6072" t="s">
        <v>34</v>
      </c>
      <c r="Q6072" t="s">
        <v>34</v>
      </c>
      <c r="R6072" t="s">
        <v>37</v>
      </c>
      <c r="S6072" t="s">
        <v>37</v>
      </c>
      <c r="T6072" t="s">
        <v>37</v>
      </c>
      <c r="U6072" t="s">
        <v>67</v>
      </c>
      <c r="V6072" t="s">
        <v>37</v>
      </c>
      <c r="W6072" t="s">
        <v>51</v>
      </c>
      <c r="X6072">
        <v>95.35</v>
      </c>
      <c r="Y6072">
        <v>6382</v>
      </c>
      <c r="Z6072">
        <v>0</v>
      </c>
      <c r="AA6072">
        <v>0</v>
      </c>
      <c r="AB6072">
        <v>3443.79</v>
      </c>
      <c r="AC6072">
        <v>9825.7900000000009</v>
      </c>
      <c r="AD6072" t="s">
        <v>41</v>
      </c>
      <c r="AE6072" t="s">
        <v>42</v>
      </c>
      <c r="AF6072" t="s">
        <v>42</v>
      </c>
      <c r="AG6072">
        <f t="shared" si="188"/>
        <v>0</v>
      </c>
      <c r="AH6072" t="str" cm="1">
        <f t="array" ref="AH6072">_xlfn.IFS(
X6072&lt;=20, "&lt;20",
AND(X6072&gt;=20, X6072&lt;50), "20-50",
AND(X6072&gt;=50, X6072&lt;100), "50-100",
X6072&gt;=100, "&gt;100"
)</f>
        <v>50-100</v>
      </c>
      <c r="AI6072">
        <f t="shared" si="189"/>
        <v>0</v>
      </c>
      <c r="AJ6072" t="str" cm="1">
        <f t="array" ref="AJ6072">_xlfn.IFS(
C6072&lt;=20, "&lt;20",
AND(C6072&gt;=20, C6072&lt;35), "20-35",
AND(C6072&gt;=35, C6072&lt;50), "35-50",
C6072&gt;=50, "50-100"
)</f>
        <v>50-100</v>
      </c>
      <c r="AK6072" t="str" cm="1">
        <f t="array" ref="AK6072">_xlfn.IFS(
G6072&lt;6, "&lt;6",
AND(G6072&gt;=6, G6072&lt;12), "6-12",
AND(G6072&gt;=12, G6072&lt;18), "12-18",  AND(G6072&gt;=18, G6072&lt;24), "18-24", G6072&gt;=24, "24-36")</f>
        <v>12-18</v>
      </c>
    </row>
    <row r="6073" spans="1:37" x14ac:dyDescent="0.3">
      <c r="A6073" t="s">
        <v>6173</v>
      </c>
      <c r="B6073" t="s">
        <v>33</v>
      </c>
      <c r="C6073">
        <v>32</v>
      </c>
      <c r="D6073" t="s">
        <v>37</v>
      </c>
      <c r="E6073" t="s">
        <v>335</v>
      </c>
      <c r="F6073">
        <v>10</v>
      </c>
      <c r="G6073">
        <v>36</v>
      </c>
      <c r="H6073" t="s">
        <v>70</v>
      </c>
      <c r="I6073" t="s">
        <v>37</v>
      </c>
      <c r="J6073" t="s">
        <v>34</v>
      </c>
      <c r="K6073" t="s">
        <v>34</v>
      </c>
      <c r="L6073" t="s">
        <v>34</v>
      </c>
      <c r="M6073" t="s">
        <v>34</v>
      </c>
      <c r="N6073" t="s">
        <v>34</v>
      </c>
      <c r="O6073" t="s">
        <v>34</v>
      </c>
      <c r="P6073" t="s">
        <v>34</v>
      </c>
      <c r="Q6073" t="s">
        <v>34</v>
      </c>
      <c r="R6073" t="s">
        <v>34</v>
      </c>
      <c r="S6073" t="s">
        <v>34</v>
      </c>
      <c r="T6073" t="s">
        <v>34</v>
      </c>
      <c r="U6073" t="s">
        <v>67</v>
      </c>
      <c r="V6073" t="s">
        <v>34</v>
      </c>
      <c r="W6073" t="s">
        <v>51</v>
      </c>
      <c r="X6073">
        <v>19.5</v>
      </c>
      <c r="Y6073">
        <v>1167.5999999999999</v>
      </c>
      <c r="Z6073">
        <v>19.89</v>
      </c>
      <c r="AA6073">
        <v>0</v>
      </c>
      <c r="AB6073">
        <v>2401.98</v>
      </c>
      <c r="AC6073">
        <v>3549.69</v>
      </c>
      <c r="AD6073" t="s">
        <v>41</v>
      </c>
      <c r="AE6073" t="s">
        <v>42</v>
      </c>
      <c r="AF6073" t="s">
        <v>42</v>
      </c>
      <c r="AG6073">
        <f t="shared" si="188"/>
        <v>0</v>
      </c>
      <c r="AH6073" t="str" cm="1">
        <f t="array" ref="AH6073">_xlfn.IFS(
X6073&lt;=20, "&lt;20",
AND(X6073&gt;=20, X6073&lt;50), "20-50",
AND(X6073&gt;=50, X6073&lt;100), "50-100",
X6073&gt;=100, "&gt;100"
)</f>
        <v>&lt;20</v>
      </c>
      <c r="AI6073">
        <f t="shared" si="189"/>
        <v>0</v>
      </c>
      <c r="AJ6073" t="str" cm="1">
        <f t="array" ref="AJ6073">_xlfn.IFS(
C6073&lt;=20, "&lt;20",
AND(C6073&gt;=20, C6073&lt;35), "20-35",
AND(C6073&gt;=35, C6073&lt;50), "35-50",
C6073&gt;=50, "50-100"
)</f>
        <v>20-35</v>
      </c>
      <c r="AK6073" t="str" cm="1">
        <f t="array" ref="AK6073">_xlfn.IFS(
G6073&lt;6, "&lt;6",
AND(G6073&gt;=6, G6073&lt;12), "6-12",
AND(G6073&gt;=12, G6073&lt;18), "12-18",  AND(G6073&gt;=18, G6073&lt;24), "18-24", G6073&gt;=24, "24-36")</f>
        <v>24-36</v>
      </c>
    </row>
    <row r="6074" spans="1:37" x14ac:dyDescent="0.3">
      <c r="A6074" t="s">
        <v>6174</v>
      </c>
      <c r="B6074" t="s">
        <v>44</v>
      </c>
      <c r="C6074">
        <v>55</v>
      </c>
      <c r="D6074" t="s">
        <v>34</v>
      </c>
      <c r="E6074" t="s">
        <v>45</v>
      </c>
      <c r="F6074">
        <v>13</v>
      </c>
      <c r="G6074">
        <v>2</v>
      </c>
      <c r="H6074" t="s">
        <v>36</v>
      </c>
      <c r="I6074" t="s">
        <v>34</v>
      </c>
      <c r="J6074" t="s">
        <v>34</v>
      </c>
      <c r="K6074" t="s">
        <v>37</v>
      </c>
      <c r="L6074" t="s">
        <v>38</v>
      </c>
      <c r="M6074" t="s">
        <v>34</v>
      </c>
      <c r="N6074" t="s">
        <v>37</v>
      </c>
      <c r="O6074" t="s">
        <v>34</v>
      </c>
      <c r="P6074" t="s">
        <v>37</v>
      </c>
      <c r="Q6074" t="s">
        <v>34</v>
      </c>
      <c r="R6074" t="s">
        <v>37</v>
      </c>
      <c r="S6074" t="s">
        <v>37</v>
      </c>
      <c r="T6074" t="s">
        <v>37</v>
      </c>
      <c r="U6074" t="s">
        <v>46</v>
      </c>
      <c r="V6074" t="s">
        <v>34</v>
      </c>
      <c r="W6074" t="s">
        <v>51</v>
      </c>
      <c r="X6074">
        <v>44.95</v>
      </c>
      <c r="Y6074">
        <v>3085.35</v>
      </c>
      <c r="Z6074">
        <v>0</v>
      </c>
      <c r="AA6074">
        <v>0</v>
      </c>
      <c r="AB6074">
        <v>0</v>
      </c>
      <c r="AC6074">
        <v>3085.35</v>
      </c>
      <c r="AD6074" t="s">
        <v>41</v>
      </c>
      <c r="AE6074" t="s">
        <v>42</v>
      </c>
      <c r="AF6074" t="s">
        <v>42</v>
      </c>
      <c r="AG6074">
        <f t="shared" si="188"/>
        <v>0</v>
      </c>
      <c r="AH6074" t="str" cm="1">
        <f t="array" ref="AH6074">_xlfn.IFS(
X6074&lt;=20, "&lt;20",
AND(X6074&gt;=20, X6074&lt;50), "20-50",
AND(X6074&gt;=50, X6074&lt;100), "50-100",
X6074&gt;=100, "&gt;100"
)</f>
        <v>20-50</v>
      </c>
      <c r="AI6074">
        <f t="shared" si="189"/>
        <v>0</v>
      </c>
      <c r="AJ6074" t="str" cm="1">
        <f t="array" ref="AJ6074">_xlfn.IFS(
C6074&lt;=20, "&lt;20",
AND(C6074&gt;=20, C6074&lt;35), "20-35",
AND(C6074&gt;=35, C6074&lt;50), "35-50",
C6074&gt;=50, "50-100"
)</f>
        <v>50-100</v>
      </c>
      <c r="AK6074" t="str" cm="1">
        <f t="array" ref="AK6074">_xlfn.IFS(
G6074&lt;6, "&lt;6",
AND(G6074&gt;=6, G6074&lt;12), "6-12",
AND(G6074&gt;=12, G6074&lt;18), "12-18",  AND(G6074&gt;=18, G6074&lt;24), "18-24", G6074&gt;=24, "24-36")</f>
        <v>&lt;6</v>
      </c>
    </row>
    <row r="6075" spans="1:37" x14ac:dyDescent="0.3">
      <c r="A6075" t="s">
        <v>6175</v>
      </c>
      <c r="B6075" t="s">
        <v>33</v>
      </c>
      <c r="C6075">
        <v>58</v>
      </c>
      <c r="D6075" t="s">
        <v>37</v>
      </c>
      <c r="E6075" t="s">
        <v>103</v>
      </c>
      <c r="F6075">
        <v>14</v>
      </c>
      <c r="G6075">
        <v>18</v>
      </c>
      <c r="H6075" t="s">
        <v>36</v>
      </c>
      <c r="I6075" t="s">
        <v>37</v>
      </c>
      <c r="J6075" t="s">
        <v>34</v>
      </c>
      <c r="K6075" t="s">
        <v>37</v>
      </c>
      <c r="L6075" t="s">
        <v>38</v>
      </c>
      <c r="M6075" t="s">
        <v>37</v>
      </c>
      <c r="N6075" t="s">
        <v>34</v>
      </c>
      <c r="O6075" t="s">
        <v>34</v>
      </c>
      <c r="P6075" t="s">
        <v>34</v>
      </c>
      <c r="Q6075" t="s">
        <v>34</v>
      </c>
      <c r="R6075" t="s">
        <v>34</v>
      </c>
      <c r="S6075" t="s">
        <v>34</v>
      </c>
      <c r="T6075" t="s">
        <v>37</v>
      </c>
      <c r="U6075" t="s">
        <v>46</v>
      </c>
      <c r="V6075" t="s">
        <v>37</v>
      </c>
      <c r="W6075" t="s">
        <v>40</v>
      </c>
      <c r="X6075">
        <v>49.8</v>
      </c>
      <c r="Y6075">
        <v>49.8</v>
      </c>
      <c r="Z6075">
        <v>0</v>
      </c>
      <c r="AA6075">
        <v>0</v>
      </c>
      <c r="AB6075">
        <v>38.21</v>
      </c>
      <c r="AC6075">
        <v>88.01</v>
      </c>
      <c r="AD6075" t="s">
        <v>85</v>
      </c>
      <c r="AE6075" t="s">
        <v>42</v>
      </c>
      <c r="AF6075" t="s">
        <v>42</v>
      </c>
      <c r="AG6075">
        <f t="shared" si="188"/>
        <v>0</v>
      </c>
      <c r="AH6075" t="str" cm="1">
        <f t="array" ref="AH6075">_xlfn.IFS(
X6075&lt;=20, "&lt;20",
AND(X6075&gt;=20, X6075&lt;50), "20-50",
AND(X6075&gt;=50, X6075&lt;100), "50-100",
X6075&gt;=100, "&gt;100"
)</f>
        <v>20-50</v>
      </c>
      <c r="AI6075">
        <f t="shared" si="189"/>
        <v>1</v>
      </c>
      <c r="AJ6075" t="str" cm="1">
        <f t="array" ref="AJ6075">_xlfn.IFS(
C6075&lt;=20, "&lt;20",
AND(C6075&gt;=20, C6075&lt;35), "20-35",
AND(C6075&gt;=35, C6075&lt;50), "35-50",
C6075&gt;=50, "50-100"
)</f>
        <v>50-100</v>
      </c>
      <c r="AK6075" t="str" cm="1">
        <f t="array" ref="AK6075">_xlfn.IFS(
G6075&lt;6, "&lt;6",
AND(G6075&gt;=6, G6075&lt;12), "6-12",
AND(G6075&gt;=12, G6075&lt;18), "12-18",  AND(G6075&gt;=18, G6075&lt;24), "18-24", G6075&gt;=24, "24-36")</f>
        <v>18-24</v>
      </c>
    </row>
    <row r="6076" spans="1:37" x14ac:dyDescent="0.3">
      <c r="A6076" t="s">
        <v>6176</v>
      </c>
      <c r="B6076" t="s">
        <v>44</v>
      </c>
      <c r="C6076">
        <v>75</v>
      </c>
      <c r="D6076" t="s">
        <v>37</v>
      </c>
      <c r="E6076" t="s">
        <v>99</v>
      </c>
      <c r="F6076">
        <v>10</v>
      </c>
      <c r="G6076">
        <v>30</v>
      </c>
      <c r="H6076" t="s">
        <v>36</v>
      </c>
      <c r="I6076" t="s">
        <v>37</v>
      </c>
      <c r="J6076" t="s">
        <v>37</v>
      </c>
      <c r="K6076" t="s">
        <v>37</v>
      </c>
      <c r="L6076" t="s">
        <v>72</v>
      </c>
      <c r="M6076" t="s">
        <v>37</v>
      </c>
      <c r="N6076" t="s">
        <v>37</v>
      </c>
      <c r="O6076" t="s">
        <v>34</v>
      </c>
      <c r="P6076" t="s">
        <v>34</v>
      </c>
      <c r="Q6076" t="s">
        <v>37</v>
      </c>
      <c r="R6076" t="s">
        <v>34</v>
      </c>
      <c r="S6076" t="s">
        <v>34</v>
      </c>
      <c r="T6076" t="s">
        <v>37</v>
      </c>
      <c r="U6076" t="s">
        <v>39</v>
      </c>
      <c r="V6076" t="s">
        <v>34</v>
      </c>
      <c r="W6076" t="s">
        <v>51</v>
      </c>
      <c r="X6076">
        <v>69.2</v>
      </c>
      <c r="Y6076">
        <v>4982.5</v>
      </c>
      <c r="Z6076">
        <v>0</v>
      </c>
      <c r="AA6076">
        <v>0</v>
      </c>
      <c r="AB6076">
        <v>3449.89</v>
      </c>
      <c r="AC6076">
        <v>8432.39</v>
      </c>
      <c r="AD6076" t="s">
        <v>41</v>
      </c>
      <c r="AE6076" t="s">
        <v>42</v>
      </c>
      <c r="AF6076" t="s">
        <v>42</v>
      </c>
      <c r="AG6076">
        <f t="shared" si="188"/>
        <v>0</v>
      </c>
      <c r="AH6076" t="str" cm="1">
        <f t="array" ref="AH6076">_xlfn.IFS(
X6076&lt;=20, "&lt;20",
AND(X6076&gt;=20, X6076&lt;50), "20-50",
AND(X6076&gt;=50, X6076&lt;100), "50-100",
X6076&gt;=100, "&gt;100"
)</f>
        <v>50-100</v>
      </c>
      <c r="AI6076">
        <f t="shared" si="189"/>
        <v>0</v>
      </c>
      <c r="AJ6076" t="str" cm="1">
        <f t="array" ref="AJ6076">_xlfn.IFS(
C6076&lt;=20, "&lt;20",
AND(C6076&gt;=20, C6076&lt;35), "20-35",
AND(C6076&gt;=35, C6076&lt;50), "35-50",
C6076&gt;=50, "50-100"
)</f>
        <v>50-100</v>
      </c>
      <c r="AK6076" t="str" cm="1">
        <f t="array" ref="AK6076">_xlfn.IFS(
G6076&lt;6, "&lt;6",
AND(G6076&gt;=6, G6076&lt;12), "6-12",
AND(G6076&gt;=12, G6076&lt;18), "12-18",  AND(G6076&gt;=18, G6076&lt;24), "18-24", G6076&gt;=24, "24-36")</f>
        <v>24-36</v>
      </c>
    </row>
    <row r="6077" spans="1:37" x14ac:dyDescent="0.3">
      <c r="A6077" t="s">
        <v>6177</v>
      </c>
      <c r="B6077" t="s">
        <v>44</v>
      </c>
      <c r="C6077">
        <v>43</v>
      </c>
      <c r="D6077" t="s">
        <v>34</v>
      </c>
      <c r="E6077" t="s">
        <v>61</v>
      </c>
      <c r="F6077">
        <v>10</v>
      </c>
      <c r="G6077">
        <v>22</v>
      </c>
      <c r="H6077" t="s">
        <v>36</v>
      </c>
      <c r="I6077" t="s">
        <v>37</v>
      </c>
      <c r="J6077" t="s">
        <v>34</v>
      </c>
      <c r="K6077" t="s">
        <v>37</v>
      </c>
      <c r="L6077" t="s">
        <v>50</v>
      </c>
      <c r="M6077" t="s">
        <v>34</v>
      </c>
      <c r="N6077" t="s">
        <v>37</v>
      </c>
      <c r="O6077" t="s">
        <v>34</v>
      </c>
      <c r="P6077" t="s">
        <v>37</v>
      </c>
      <c r="Q6077" t="s">
        <v>37</v>
      </c>
      <c r="R6077" t="s">
        <v>37</v>
      </c>
      <c r="S6077" t="s">
        <v>37</v>
      </c>
      <c r="T6077" t="s">
        <v>37</v>
      </c>
      <c r="U6077" t="s">
        <v>46</v>
      </c>
      <c r="V6077" t="s">
        <v>34</v>
      </c>
      <c r="W6077" t="s">
        <v>51</v>
      </c>
      <c r="X6077">
        <v>100.55</v>
      </c>
      <c r="Y6077">
        <v>4398.1499999999996</v>
      </c>
      <c r="Z6077">
        <v>0</v>
      </c>
      <c r="AA6077">
        <v>0</v>
      </c>
      <c r="AB6077">
        <v>1888.48</v>
      </c>
      <c r="AC6077">
        <v>6286.63</v>
      </c>
      <c r="AD6077" t="s">
        <v>52</v>
      </c>
      <c r="AE6077" t="s">
        <v>58</v>
      </c>
      <c r="AF6077" t="s">
        <v>62</v>
      </c>
      <c r="AG6077">
        <f t="shared" si="188"/>
        <v>1</v>
      </c>
      <c r="AH6077" t="str" cm="1">
        <f t="array" ref="AH6077">_xlfn.IFS(
X6077&lt;=20, "&lt;20",
AND(X6077&gt;=20, X6077&lt;50), "20-50",
AND(X6077&gt;=50, X6077&lt;100), "50-100",
X6077&gt;=100, "&gt;100"
)</f>
        <v>&gt;100</v>
      </c>
      <c r="AI6077">
        <f t="shared" si="189"/>
        <v>0</v>
      </c>
      <c r="AJ6077" t="str" cm="1">
        <f t="array" ref="AJ6077">_xlfn.IFS(
C6077&lt;=20, "&lt;20",
AND(C6077&gt;=20, C6077&lt;35), "20-35",
AND(C6077&gt;=35, C6077&lt;50), "35-50",
C6077&gt;=50, "50-100"
)</f>
        <v>35-50</v>
      </c>
      <c r="AK6077" t="str" cm="1">
        <f t="array" ref="AK6077">_xlfn.IFS(
G6077&lt;6, "&lt;6",
AND(G6077&gt;=6, G6077&lt;12), "6-12",
AND(G6077&gt;=12, G6077&lt;18), "12-18",  AND(G6077&gt;=18, G6077&lt;24), "18-24", G6077&gt;=24, "24-36")</f>
        <v>18-24</v>
      </c>
    </row>
    <row r="6078" spans="1:37" x14ac:dyDescent="0.3">
      <c r="A6078" t="s">
        <v>6178</v>
      </c>
      <c r="B6078" t="s">
        <v>33</v>
      </c>
      <c r="C6078">
        <v>39</v>
      </c>
      <c r="D6078" t="s">
        <v>34</v>
      </c>
      <c r="E6078" t="s">
        <v>45</v>
      </c>
      <c r="F6078">
        <v>2</v>
      </c>
      <c r="G6078">
        <v>13</v>
      </c>
      <c r="H6078" t="s">
        <v>36</v>
      </c>
      <c r="I6078" t="s">
        <v>37</v>
      </c>
      <c r="J6078" t="s">
        <v>34</v>
      </c>
      <c r="K6078" t="s">
        <v>34</v>
      </c>
      <c r="L6078" t="s">
        <v>34</v>
      </c>
      <c r="M6078" t="s">
        <v>34</v>
      </c>
      <c r="N6078" t="s">
        <v>34</v>
      </c>
      <c r="O6078" t="s">
        <v>34</v>
      </c>
      <c r="P6078" t="s">
        <v>34</v>
      </c>
      <c r="Q6078" t="s">
        <v>34</v>
      </c>
      <c r="R6078" t="s">
        <v>34</v>
      </c>
      <c r="S6078" t="s">
        <v>34</v>
      </c>
      <c r="T6078" t="s">
        <v>34</v>
      </c>
      <c r="U6078" t="s">
        <v>39</v>
      </c>
      <c r="V6078" t="s">
        <v>37</v>
      </c>
      <c r="W6078" t="s">
        <v>40</v>
      </c>
      <c r="X6078">
        <v>20.55</v>
      </c>
      <c r="Y6078">
        <v>583.29999999999995</v>
      </c>
      <c r="Z6078">
        <v>0</v>
      </c>
      <c r="AA6078">
        <v>0</v>
      </c>
      <c r="AB6078">
        <v>565.91999999999996</v>
      </c>
      <c r="AC6078">
        <v>1149.22</v>
      </c>
      <c r="AD6078" t="s">
        <v>41</v>
      </c>
      <c r="AE6078" t="s">
        <v>42</v>
      </c>
      <c r="AF6078" t="s">
        <v>42</v>
      </c>
      <c r="AG6078">
        <f t="shared" si="188"/>
        <v>0</v>
      </c>
      <c r="AH6078" t="str" cm="1">
        <f t="array" ref="AH6078">_xlfn.IFS(
X6078&lt;=20, "&lt;20",
AND(X6078&gt;=20, X6078&lt;50), "20-50",
AND(X6078&gt;=50, X6078&lt;100), "50-100",
X6078&gt;=100, "&gt;100"
)</f>
        <v>20-50</v>
      </c>
      <c r="AI6078">
        <f t="shared" si="189"/>
        <v>0</v>
      </c>
      <c r="AJ6078" t="str" cm="1">
        <f t="array" ref="AJ6078">_xlfn.IFS(
C6078&lt;=20, "&lt;20",
AND(C6078&gt;=20, C6078&lt;35), "20-35",
AND(C6078&gt;=35, C6078&lt;50), "35-50",
C6078&gt;=50, "50-100"
)</f>
        <v>35-50</v>
      </c>
      <c r="AK6078" t="str" cm="1">
        <f t="array" ref="AK6078">_xlfn.IFS(
G6078&lt;6, "&lt;6",
AND(G6078&gt;=6, G6078&lt;12), "6-12",
AND(G6078&gt;=12, G6078&lt;18), "12-18",  AND(G6078&gt;=18, G6078&lt;24), "18-24", G6078&gt;=24, "24-36")</f>
        <v>12-18</v>
      </c>
    </row>
    <row r="6079" spans="1:37" x14ac:dyDescent="0.3">
      <c r="A6079" t="s">
        <v>6179</v>
      </c>
      <c r="B6079" t="s">
        <v>44</v>
      </c>
      <c r="C6079">
        <v>41</v>
      </c>
      <c r="D6079" t="s">
        <v>34</v>
      </c>
      <c r="E6079" t="s">
        <v>114</v>
      </c>
      <c r="F6079">
        <v>13</v>
      </c>
      <c r="G6079">
        <v>31</v>
      </c>
      <c r="H6079" t="s">
        <v>70</v>
      </c>
      <c r="I6079" t="s">
        <v>37</v>
      </c>
      <c r="J6079" t="s">
        <v>37</v>
      </c>
      <c r="K6079" t="s">
        <v>37</v>
      </c>
      <c r="L6079" t="s">
        <v>50</v>
      </c>
      <c r="M6079" t="s">
        <v>37</v>
      </c>
      <c r="N6079" t="s">
        <v>34</v>
      </c>
      <c r="O6079" t="s">
        <v>34</v>
      </c>
      <c r="P6079" t="s">
        <v>34</v>
      </c>
      <c r="Q6079" t="s">
        <v>37</v>
      </c>
      <c r="R6079" t="s">
        <v>37</v>
      </c>
      <c r="S6079" t="s">
        <v>37</v>
      </c>
      <c r="T6079" t="s">
        <v>37</v>
      </c>
      <c r="U6079" t="s">
        <v>39</v>
      </c>
      <c r="V6079" t="s">
        <v>37</v>
      </c>
      <c r="W6079" t="s">
        <v>40</v>
      </c>
      <c r="X6079">
        <v>99.65</v>
      </c>
      <c r="Y6079">
        <v>6311.2</v>
      </c>
      <c r="Z6079">
        <v>0</v>
      </c>
      <c r="AA6079">
        <v>0</v>
      </c>
      <c r="AB6079">
        <v>90.09</v>
      </c>
      <c r="AC6079">
        <v>6401.29</v>
      </c>
      <c r="AD6079" t="s">
        <v>41</v>
      </c>
      <c r="AE6079" t="s">
        <v>42</v>
      </c>
      <c r="AF6079" t="s">
        <v>42</v>
      </c>
      <c r="AG6079">
        <f t="shared" si="188"/>
        <v>0</v>
      </c>
      <c r="AH6079" t="str" cm="1">
        <f t="array" ref="AH6079">_xlfn.IFS(
X6079&lt;=20, "&lt;20",
AND(X6079&gt;=20, X6079&lt;50), "20-50",
AND(X6079&gt;=50, X6079&lt;100), "50-100",
X6079&gt;=100, "&gt;100"
)</f>
        <v>50-100</v>
      </c>
      <c r="AI6079">
        <f t="shared" si="189"/>
        <v>0</v>
      </c>
      <c r="AJ6079" t="str" cm="1">
        <f t="array" ref="AJ6079">_xlfn.IFS(
C6079&lt;=20, "&lt;20",
AND(C6079&gt;=20, C6079&lt;35), "20-35",
AND(C6079&gt;=35, C6079&lt;50), "35-50",
C6079&gt;=50, "50-100"
)</f>
        <v>35-50</v>
      </c>
      <c r="AK6079" t="str" cm="1">
        <f t="array" ref="AK6079">_xlfn.IFS(
G6079&lt;6, "&lt;6",
AND(G6079&gt;=6, G6079&lt;12), "6-12",
AND(G6079&gt;=12, G6079&lt;18), "12-18",  AND(G6079&gt;=18, G6079&lt;24), "18-24", G6079&gt;=24, "24-36")</f>
        <v>24-36</v>
      </c>
    </row>
    <row r="6080" spans="1:37" x14ac:dyDescent="0.3">
      <c r="A6080" t="s">
        <v>6180</v>
      </c>
      <c r="B6080" t="s">
        <v>44</v>
      </c>
      <c r="C6080">
        <v>22</v>
      </c>
      <c r="D6080" t="s">
        <v>37</v>
      </c>
      <c r="E6080" t="s">
        <v>114</v>
      </c>
      <c r="F6080">
        <v>5</v>
      </c>
      <c r="G6080">
        <v>8</v>
      </c>
      <c r="H6080" t="s">
        <v>36</v>
      </c>
      <c r="I6080" t="s">
        <v>37</v>
      </c>
      <c r="J6080" t="s">
        <v>34</v>
      </c>
      <c r="K6080" t="s">
        <v>37</v>
      </c>
      <c r="L6080" t="s">
        <v>38</v>
      </c>
      <c r="M6080" t="s">
        <v>34</v>
      </c>
      <c r="N6080" t="s">
        <v>34</v>
      </c>
      <c r="O6080" t="s">
        <v>34</v>
      </c>
      <c r="P6080" t="s">
        <v>34</v>
      </c>
      <c r="Q6080" t="s">
        <v>37</v>
      </c>
      <c r="R6080" t="s">
        <v>37</v>
      </c>
      <c r="S6080" t="s">
        <v>37</v>
      </c>
      <c r="T6080" t="s">
        <v>37</v>
      </c>
      <c r="U6080" t="s">
        <v>46</v>
      </c>
      <c r="V6080" t="s">
        <v>37</v>
      </c>
      <c r="W6080" t="s">
        <v>40</v>
      </c>
      <c r="X6080">
        <v>64.7</v>
      </c>
      <c r="Y6080">
        <v>1093.0999999999999</v>
      </c>
      <c r="Z6080">
        <v>0</v>
      </c>
      <c r="AA6080">
        <v>0</v>
      </c>
      <c r="AB6080">
        <v>689.35</v>
      </c>
      <c r="AC6080">
        <v>1782.45</v>
      </c>
      <c r="AD6080" t="s">
        <v>52</v>
      </c>
      <c r="AE6080" t="s">
        <v>53</v>
      </c>
      <c r="AF6080" t="s">
        <v>155</v>
      </c>
      <c r="AG6080">
        <f t="shared" si="188"/>
        <v>1</v>
      </c>
      <c r="AH6080" t="str" cm="1">
        <f t="array" ref="AH6080">_xlfn.IFS(
X6080&lt;=20, "&lt;20",
AND(X6080&gt;=20, X6080&lt;50), "20-50",
AND(X6080&gt;=50, X6080&lt;100), "50-100",
X6080&gt;=100, "&gt;100"
)</f>
        <v>50-100</v>
      </c>
      <c r="AI6080">
        <f t="shared" si="189"/>
        <v>0</v>
      </c>
      <c r="AJ6080" t="str" cm="1">
        <f t="array" ref="AJ6080">_xlfn.IFS(
C6080&lt;=20, "&lt;20",
AND(C6080&gt;=20, C6080&lt;35), "20-35",
AND(C6080&gt;=35, C6080&lt;50), "35-50",
C6080&gt;=50, "50-100"
)</f>
        <v>20-35</v>
      </c>
      <c r="AK6080" t="str" cm="1">
        <f t="array" ref="AK6080">_xlfn.IFS(
G6080&lt;6, "&lt;6",
AND(G6080&gt;=6, G6080&lt;12), "6-12",
AND(G6080&gt;=12, G6080&lt;18), "12-18",  AND(G6080&gt;=18, G6080&lt;24), "18-24", G6080&gt;=24, "24-36")</f>
        <v>6-12</v>
      </c>
    </row>
    <row r="6081" spans="1:37" x14ac:dyDescent="0.3">
      <c r="A6081" t="s">
        <v>6181</v>
      </c>
      <c r="B6081" t="s">
        <v>44</v>
      </c>
      <c r="C6081">
        <v>35</v>
      </c>
      <c r="D6081" t="s">
        <v>34</v>
      </c>
      <c r="E6081" t="s">
        <v>103</v>
      </c>
      <c r="F6081">
        <v>10</v>
      </c>
      <c r="G6081">
        <v>13</v>
      </c>
      <c r="H6081" t="s">
        <v>36</v>
      </c>
      <c r="I6081" t="s">
        <v>37</v>
      </c>
      <c r="J6081" t="s">
        <v>37</v>
      </c>
      <c r="K6081" t="s">
        <v>34</v>
      </c>
      <c r="L6081" t="s">
        <v>34</v>
      </c>
      <c r="M6081" t="s">
        <v>34</v>
      </c>
      <c r="N6081" t="s">
        <v>34</v>
      </c>
      <c r="O6081" t="s">
        <v>34</v>
      </c>
      <c r="P6081" t="s">
        <v>34</v>
      </c>
      <c r="Q6081" t="s">
        <v>34</v>
      </c>
      <c r="R6081" t="s">
        <v>34</v>
      </c>
      <c r="S6081" t="s">
        <v>34</v>
      </c>
      <c r="T6081" t="s">
        <v>34</v>
      </c>
      <c r="U6081" t="s">
        <v>67</v>
      </c>
      <c r="V6081" t="s">
        <v>34</v>
      </c>
      <c r="W6081" t="s">
        <v>40</v>
      </c>
      <c r="X6081">
        <v>25.4</v>
      </c>
      <c r="Y6081">
        <v>1797.1</v>
      </c>
      <c r="Z6081">
        <v>0</v>
      </c>
      <c r="AA6081">
        <v>0</v>
      </c>
      <c r="AB6081">
        <v>298.8</v>
      </c>
      <c r="AC6081">
        <v>2095.9</v>
      </c>
      <c r="AD6081" t="s">
        <v>41</v>
      </c>
      <c r="AE6081" t="s">
        <v>42</v>
      </c>
      <c r="AF6081" t="s">
        <v>42</v>
      </c>
      <c r="AG6081">
        <f t="shared" si="188"/>
        <v>0</v>
      </c>
      <c r="AH6081" t="str" cm="1">
        <f t="array" ref="AH6081">_xlfn.IFS(
X6081&lt;=20, "&lt;20",
AND(X6081&gt;=20, X6081&lt;50), "20-50",
AND(X6081&gt;=50, X6081&lt;100), "50-100",
X6081&gt;=100, "&gt;100"
)</f>
        <v>20-50</v>
      </c>
      <c r="AI6081">
        <f t="shared" si="189"/>
        <v>0</v>
      </c>
      <c r="AJ6081" t="str" cm="1">
        <f t="array" ref="AJ6081">_xlfn.IFS(
C6081&lt;=20, "&lt;20",
AND(C6081&gt;=20, C6081&lt;35), "20-35",
AND(C6081&gt;=35, C6081&lt;50), "35-50",
C6081&gt;=50, "50-100"
)</f>
        <v>35-50</v>
      </c>
      <c r="AK6081" t="str" cm="1">
        <f t="array" ref="AK6081">_xlfn.IFS(
G6081&lt;6, "&lt;6",
AND(G6081&gt;=6, G6081&lt;12), "6-12",
AND(G6081&gt;=12, G6081&lt;18), "12-18",  AND(G6081&gt;=18, G6081&lt;24), "18-24", G6081&gt;=24, "24-36")</f>
        <v>12-18</v>
      </c>
    </row>
    <row r="6082" spans="1:37" x14ac:dyDescent="0.3">
      <c r="A6082" t="s">
        <v>6182</v>
      </c>
      <c r="B6082" t="s">
        <v>44</v>
      </c>
      <c r="C6082">
        <v>39</v>
      </c>
      <c r="D6082" t="s">
        <v>37</v>
      </c>
      <c r="E6082" t="s">
        <v>82</v>
      </c>
      <c r="F6082">
        <v>12</v>
      </c>
      <c r="G6082">
        <v>9</v>
      </c>
      <c r="H6082" t="s">
        <v>36</v>
      </c>
      <c r="I6082" t="s">
        <v>37</v>
      </c>
      <c r="J6082" t="s">
        <v>34</v>
      </c>
      <c r="K6082" t="s">
        <v>37</v>
      </c>
      <c r="L6082" t="s">
        <v>38</v>
      </c>
      <c r="M6082" t="s">
        <v>34</v>
      </c>
      <c r="N6082" t="s">
        <v>34</v>
      </c>
      <c r="O6082" t="s">
        <v>34</v>
      </c>
      <c r="P6082" t="s">
        <v>34</v>
      </c>
      <c r="Q6082" t="s">
        <v>34</v>
      </c>
      <c r="R6082" t="s">
        <v>34</v>
      </c>
      <c r="S6082" t="s">
        <v>34</v>
      </c>
      <c r="T6082" t="s">
        <v>37</v>
      </c>
      <c r="U6082" t="s">
        <v>46</v>
      </c>
      <c r="V6082" t="s">
        <v>37</v>
      </c>
      <c r="W6082" t="s">
        <v>51</v>
      </c>
      <c r="X6082">
        <v>44.2</v>
      </c>
      <c r="Y6082">
        <v>403.35</v>
      </c>
      <c r="Z6082">
        <v>0</v>
      </c>
      <c r="AA6082">
        <v>0</v>
      </c>
      <c r="AB6082">
        <v>377.28</v>
      </c>
      <c r="AC6082">
        <v>780.63</v>
      </c>
      <c r="AD6082" t="s">
        <v>52</v>
      </c>
      <c r="AE6082" t="s">
        <v>53</v>
      </c>
      <c r="AF6082" t="s">
        <v>155</v>
      </c>
      <c r="AG6082">
        <f t="shared" si="188"/>
        <v>1</v>
      </c>
      <c r="AH6082" t="str" cm="1">
        <f t="array" ref="AH6082">_xlfn.IFS(
X6082&lt;=20, "&lt;20",
AND(X6082&gt;=20, X6082&lt;50), "20-50",
AND(X6082&gt;=50, X6082&lt;100), "50-100",
X6082&gt;=100, "&gt;100"
)</f>
        <v>20-50</v>
      </c>
      <c r="AI6082">
        <f t="shared" si="189"/>
        <v>0</v>
      </c>
      <c r="AJ6082" t="str" cm="1">
        <f t="array" ref="AJ6082">_xlfn.IFS(
C6082&lt;=20, "&lt;20",
AND(C6082&gt;=20, C6082&lt;35), "20-35",
AND(C6082&gt;=35, C6082&lt;50), "35-50",
C6082&gt;=50, "50-100"
)</f>
        <v>35-50</v>
      </c>
      <c r="AK6082" t="str" cm="1">
        <f t="array" ref="AK6082">_xlfn.IFS(
G6082&lt;6, "&lt;6",
AND(G6082&gt;=6, G6082&lt;12), "6-12",
AND(G6082&gt;=12, G6082&lt;18), "12-18",  AND(G6082&gt;=18, G6082&lt;24), "18-24", G6082&gt;=24, "24-36")</f>
        <v>6-12</v>
      </c>
    </row>
    <row r="6083" spans="1:37" x14ac:dyDescent="0.3">
      <c r="A6083" t="s">
        <v>6183</v>
      </c>
      <c r="B6083" t="s">
        <v>33</v>
      </c>
      <c r="C6083">
        <v>72</v>
      </c>
      <c r="D6083" t="s">
        <v>37</v>
      </c>
      <c r="E6083" t="s">
        <v>74</v>
      </c>
      <c r="F6083">
        <v>7</v>
      </c>
      <c r="G6083">
        <v>29</v>
      </c>
      <c r="H6083" t="s">
        <v>36</v>
      </c>
      <c r="I6083" t="s">
        <v>37</v>
      </c>
      <c r="J6083" t="s">
        <v>37</v>
      </c>
      <c r="K6083" t="s">
        <v>37</v>
      </c>
      <c r="L6083" t="s">
        <v>50</v>
      </c>
      <c r="M6083" t="s">
        <v>34</v>
      </c>
      <c r="N6083" t="s">
        <v>34</v>
      </c>
      <c r="O6083" t="s">
        <v>34</v>
      </c>
      <c r="P6083" t="s">
        <v>34</v>
      </c>
      <c r="Q6083" t="s">
        <v>34</v>
      </c>
      <c r="R6083" t="s">
        <v>34</v>
      </c>
      <c r="S6083" t="s">
        <v>34</v>
      </c>
      <c r="T6083" t="s">
        <v>37</v>
      </c>
      <c r="U6083" t="s">
        <v>67</v>
      </c>
      <c r="V6083" t="s">
        <v>34</v>
      </c>
      <c r="W6083" t="s">
        <v>51</v>
      </c>
      <c r="X6083">
        <v>74.3</v>
      </c>
      <c r="Y6083">
        <v>74.3</v>
      </c>
      <c r="Z6083">
        <v>0</v>
      </c>
      <c r="AA6083">
        <v>0</v>
      </c>
      <c r="AB6083">
        <v>17.84</v>
      </c>
      <c r="AC6083">
        <v>92.14</v>
      </c>
      <c r="AD6083" t="s">
        <v>85</v>
      </c>
      <c r="AE6083" t="s">
        <v>42</v>
      </c>
      <c r="AF6083" t="s">
        <v>42</v>
      </c>
      <c r="AG6083">
        <f t="shared" ref="AG6083:AG6146" si="190">IF(AD6083="Churned", 1,0)</f>
        <v>0</v>
      </c>
      <c r="AH6083" t="str" cm="1">
        <f t="array" ref="AH6083">_xlfn.IFS(
X6083&lt;=20, "&lt;20",
AND(X6083&gt;=20, X6083&lt;50), "20-50",
AND(X6083&gt;=50, X6083&lt;100), "50-100",
X6083&gt;=100, "&gt;100"
)</f>
        <v>50-100</v>
      </c>
      <c r="AI6083">
        <f t="shared" ref="AI6083:AI6146" si="191">IF(AD6083="Joined", 1, 0)</f>
        <v>1</v>
      </c>
      <c r="AJ6083" t="str" cm="1">
        <f t="array" ref="AJ6083">_xlfn.IFS(
C6083&lt;=20, "&lt;20",
AND(C6083&gt;=20, C6083&lt;35), "20-35",
AND(C6083&gt;=35, C6083&lt;50), "35-50",
C6083&gt;=50, "50-100"
)</f>
        <v>50-100</v>
      </c>
      <c r="AK6083" t="str" cm="1">
        <f t="array" ref="AK6083">_xlfn.IFS(
G6083&lt;6, "&lt;6",
AND(G6083&gt;=6, G6083&lt;12), "6-12",
AND(G6083&gt;=12, G6083&lt;18), "12-18",  AND(G6083&gt;=18, G6083&lt;24), "18-24", G6083&gt;=24, "24-36")</f>
        <v>24-36</v>
      </c>
    </row>
    <row r="6084" spans="1:37" x14ac:dyDescent="0.3">
      <c r="A6084" t="s">
        <v>6184</v>
      </c>
      <c r="B6084" t="s">
        <v>33</v>
      </c>
      <c r="C6084">
        <v>74</v>
      </c>
      <c r="D6084" t="s">
        <v>34</v>
      </c>
      <c r="E6084" t="s">
        <v>103</v>
      </c>
      <c r="F6084">
        <v>7</v>
      </c>
      <c r="G6084">
        <v>22</v>
      </c>
      <c r="H6084" t="s">
        <v>49</v>
      </c>
      <c r="I6084" t="s">
        <v>37</v>
      </c>
      <c r="J6084" t="s">
        <v>37</v>
      </c>
      <c r="K6084" t="s">
        <v>37</v>
      </c>
      <c r="L6084" t="s">
        <v>50</v>
      </c>
      <c r="M6084" t="s">
        <v>34</v>
      </c>
      <c r="N6084" t="s">
        <v>37</v>
      </c>
      <c r="O6084" t="s">
        <v>34</v>
      </c>
      <c r="P6084" t="s">
        <v>34</v>
      </c>
      <c r="Q6084" t="s">
        <v>37</v>
      </c>
      <c r="R6084" t="s">
        <v>34</v>
      </c>
      <c r="S6084" t="s">
        <v>34</v>
      </c>
      <c r="T6084" t="s">
        <v>37</v>
      </c>
      <c r="U6084" t="s">
        <v>46</v>
      </c>
      <c r="V6084" t="s">
        <v>37</v>
      </c>
      <c r="W6084" t="s">
        <v>51</v>
      </c>
      <c r="X6084">
        <v>90.6</v>
      </c>
      <c r="Y6084">
        <v>90.6</v>
      </c>
      <c r="Z6084">
        <v>0</v>
      </c>
      <c r="AA6084">
        <v>0</v>
      </c>
      <c r="AB6084">
        <v>13.02</v>
      </c>
      <c r="AC6084">
        <v>103.62</v>
      </c>
      <c r="AD6084" t="s">
        <v>52</v>
      </c>
      <c r="AE6084" t="s">
        <v>94</v>
      </c>
      <c r="AF6084" t="s">
        <v>95</v>
      </c>
      <c r="AG6084">
        <f t="shared" si="190"/>
        <v>1</v>
      </c>
      <c r="AH6084" t="str" cm="1">
        <f t="array" ref="AH6084">_xlfn.IFS(
X6084&lt;=20, "&lt;20",
AND(X6084&gt;=20, X6084&lt;50), "20-50",
AND(X6084&gt;=50, X6084&lt;100), "50-100",
X6084&gt;=100, "&gt;100"
)</f>
        <v>50-100</v>
      </c>
      <c r="AI6084">
        <f t="shared" si="191"/>
        <v>0</v>
      </c>
      <c r="AJ6084" t="str" cm="1">
        <f t="array" ref="AJ6084">_xlfn.IFS(
C6084&lt;=20, "&lt;20",
AND(C6084&gt;=20, C6084&lt;35), "20-35",
AND(C6084&gt;=35, C6084&lt;50), "35-50",
C6084&gt;=50, "50-100"
)</f>
        <v>50-100</v>
      </c>
      <c r="AK6084" t="str" cm="1">
        <f t="array" ref="AK6084">_xlfn.IFS(
G6084&lt;6, "&lt;6",
AND(G6084&gt;=6, G6084&lt;12), "6-12",
AND(G6084&gt;=12, G6084&lt;18), "12-18",  AND(G6084&gt;=18, G6084&lt;24), "18-24", G6084&gt;=24, "24-36")</f>
        <v>18-24</v>
      </c>
    </row>
    <row r="6085" spans="1:37" x14ac:dyDescent="0.3">
      <c r="A6085" t="s">
        <v>6185</v>
      </c>
      <c r="B6085" t="s">
        <v>33</v>
      </c>
      <c r="C6085">
        <v>64</v>
      </c>
      <c r="D6085" t="s">
        <v>37</v>
      </c>
      <c r="E6085" t="s">
        <v>74</v>
      </c>
      <c r="F6085">
        <v>8</v>
      </c>
      <c r="G6085">
        <v>10</v>
      </c>
      <c r="H6085" t="s">
        <v>70</v>
      </c>
      <c r="I6085" t="s">
        <v>37</v>
      </c>
      <c r="J6085" t="s">
        <v>34</v>
      </c>
      <c r="K6085" t="s">
        <v>37</v>
      </c>
      <c r="L6085" t="s">
        <v>50</v>
      </c>
      <c r="M6085" t="s">
        <v>34</v>
      </c>
      <c r="N6085" t="s">
        <v>37</v>
      </c>
      <c r="O6085" t="s">
        <v>37</v>
      </c>
      <c r="P6085" t="s">
        <v>37</v>
      </c>
      <c r="Q6085" t="s">
        <v>37</v>
      </c>
      <c r="R6085" t="s">
        <v>37</v>
      </c>
      <c r="S6085" t="s">
        <v>37</v>
      </c>
      <c r="T6085" t="s">
        <v>37</v>
      </c>
      <c r="U6085" t="s">
        <v>67</v>
      </c>
      <c r="V6085" t="s">
        <v>37</v>
      </c>
      <c r="W6085" t="s">
        <v>40</v>
      </c>
      <c r="X6085">
        <v>105.85</v>
      </c>
      <c r="Y6085">
        <v>6725.5</v>
      </c>
      <c r="Z6085">
        <v>0</v>
      </c>
      <c r="AA6085">
        <v>0</v>
      </c>
      <c r="AB6085">
        <v>2371.85</v>
      </c>
      <c r="AC6085">
        <v>9097.35</v>
      </c>
      <c r="AD6085" t="s">
        <v>41</v>
      </c>
      <c r="AE6085" t="s">
        <v>42</v>
      </c>
      <c r="AF6085" t="s">
        <v>42</v>
      </c>
      <c r="AG6085">
        <f t="shared" si="190"/>
        <v>0</v>
      </c>
      <c r="AH6085" t="str" cm="1">
        <f t="array" ref="AH6085">_xlfn.IFS(
X6085&lt;=20, "&lt;20",
AND(X6085&gt;=20, X6085&lt;50), "20-50",
AND(X6085&gt;=50, X6085&lt;100), "50-100",
X6085&gt;=100, "&gt;100"
)</f>
        <v>&gt;100</v>
      </c>
      <c r="AI6085">
        <f t="shared" si="191"/>
        <v>0</v>
      </c>
      <c r="AJ6085" t="str" cm="1">
        <f t="array" ref="AJ6085">_xlfn.IFS(
C6085&lt;=20, "&lt;20",
AND(C6085&gt;=20, C6085&lt;35), "20-35",
AND(C6085&gt;=35, C6085&lt;50), "35-50",
C6085&gt;=50, "50-100"
)</f>
        <v>50-100</v>
      </c>
      <c r="AK6085" t="str" cm="1">
        <f t="array" ref="AK6085">_xlfn.IFS(
G6085&lt;6, "&lt;6",
AND(G6085&gt;=6, G6085&lt;12), "6-12",
AND(G6085&gt;=12, G6085&lt;18), "12-18",  AND(G6085&gt;=18, G6085&lt;24), "18-24", G6085&gt;=24, "24-36")</f>
        <v>6-12</v>
      </c>
    </row>
    <row r="6086" spans="1:37" x14ac:dyDescent="0.3">
      <c r="A6086" t="s">
        <v>6186</v>
      </c>
      <c r="B6086" t="s">
        <v>44</v>
      </c>
      <c r="C6086">
        <v>32</v>
      </c>
      <c r="D6086" t="s">
        <v>37</v>
      </c>
      <c r="E6086" t="s">
        <v>103</v>
      </c>
      <c r="F6086">
        <v>0</v>
      </c>
      <c r="G6086">
        <v>26</v>
      </c>
      <c r="H6086" t="s">
        <v>70</v>
      </c>
      <c r="I6086" t="s">
        <v>37</v>
      </c>
      <c r="J6086" t="s">
        <v>34</v>
      </c>
      <c r="K6086" t="s">
        <v>37</v>
      </c>
      <c r="L6086" t="s">
        <v>72</v>
      </c>
      <c r="M6086" t="s">
        <v>37</v>
      </c>
      <c r="N6086" t="s">
        <v>34</v>
      </c>
      <c r="O6086" t="s">
        <v>37</v>
      </c>
      <c r="P6086" t="s">
        <v>34</v>
      </c>
      <c r="Q6086" t="s">
        <v>37</v>
      </c>
      <c r="R6086" t="s">
        <v>34</v>
      </c>
      <c r="S6086" t="s">
        <v>34</v>
      </c>
      <c r="T6086" t="s">
        <v>37</v>
      </c>
      <c r="U6086" t="s">
        <v>39</v>
      </c>
      <c r="V6086" t="s">
        <v>37</v>
      </c>
      <c r="W6086" t="s">
        <v>143</v>
      </c>
      <c r="X6086">
        <v>64.3</v>
      </c>
      <c r="Y6086">
        <v>3410.6</v>
      </c>
      <c r="Z6086">
        <v>0</v>
      </c>
      <c r="AA6086">
        <v>0</v>
      </c>
      <c r="AB6086">
        <v>219.44</v>
      </c>
      <c r="AC6086">
        <v>3630.04</v>
      </c>
      <c r="AD6086" t="s">
        <v>41</v>
      </c>
      <c r="AE6086" t="s">
        <v>42</v>
      </c>
      <c r="AF6086" t="s">
        <v>42</v>
      </c>
      <c r="AG6086">
        <f t="shared" si="190"/>
        <v>0</v>
      </c>
      <c r="AH6086" t="str" cm="1">
        <f t="array" ref="AH6086">_xlfn.IFS(
X6086&lt;=20, "&lt;20",
AND(X6086&gt;=20, X6086&lt;50), "20-50",
AND(X6086&gt;=50, X6086&lt;100), "50-100",
X6086&gt;=100, "&gt;100"
)</f>
        <v>50-100</v>
      </c>
      <c r="AI6086">
        <f t="shared" si="191"/>
        <v>0</v>
      </c>
      <c r="AJ6086" t="str" cm="1">
        <f t="array" ref="AJ6086">_xlfn.IFS(
C6086&lt;=20, "&lt;20",
AND(C6086&gt;=20, C6086&lt;35), "20-35",
AND(C6086&gt;=35, C6086&lt;50), "35-50",
C6086&gt;=50, "50-100"
)</f>
        <v>20-35</v>
      </c>
      <c r="AK6086" t="str" cm="1">
        <f t="array" ref="AK6086">_xlfn.IFS(
G6086&lt;6, "&lt;6",
AND(G6086&gt;=6, G6086&lt;12), "6-12",
AND(G6086&gt;=12, G6086&lt;18), "12-18",  AND(G6086&gt;=18, G6086&lt;24), "18-24", G6086&gt;=24, "24-36")</f>
        <v>24-36</v>
      </c>
    </row>
    <row r="6087" spans="1:37" x14ac:dyDescent="0.3">
      <c r="A6087" t="s">
        <v>6187</v>
      </c>
      <c r="B6087" t="s">
        <v>44</v>
      </c>
      <c r="C6087">
        <v>27</v>
      </c>
      <c r="D6087" t="s">
        <v>37</v>
      </c>
      <c r="E6087" t="s">
        <v>74</v>
      </c>
      <c r="F6087">
        <v>1</v>
      </c>
      <c r="G6087">
        <v>20</v>
      </c>
      <c r="H6087" t="s">
        <v>36</v>
      </c>
      <c r="I6087" t="s">
        <v>37</v>
      </c>
      <c r="J6087" t="s">
        <v>34</v>
      </c>
      <c r="K6087" t="s">
        <v>37</v>
      </c>
      <c r="L6087" t="s">
        <v>50</v>
      </c>
      <c r="M6087" t="s">
        <v>37</v>
      </c>
      <c r="N6087" t="s">
        <v>34</v>
      </c>
      <c r="O6087" t="s">
        <v>34</v>
      </c>
      <c r="P6087" t="s">
        <v>34</v>
      </c>
      <c r="Q6087" t="s">
        <v>34</v>
      </c>
      <c r="R6087" t="s">
        <v>34</v>
      </c>
      <c r="S6087" t="s">
        <v>34</v>
      </c>
      <c r="T6087" t="s">
        <v>37</v>
      </c>
      <c r="U6087" t="s">
        <v>46</v>
      </c>
      <c r="V6087" t="s">
        <v>37</v>
      </c>
      <c r="W6087" t="s">
        <v>51</v>
      </c>
      <c r="X6087">
        <v>74.849999999999994</v>
      </c>
      <c r="Y6087">
        <v>708.2</v>
      </c>
      <c r="Z6087">
        <v>0</v>
      </c>
      <c r="AA6087">
        <v>0</v>
      </c>
      <c r="AB6087">
        <v>117.45</v>
      </c>
      <c r="AC6087">
        <v>825.65</v>
      </c>
      <c r="AD6087" t="s">
        <v>41</v>
      </c>
      <c r="AE6087" t="s">
        <v>42</v>
      </c>
      <c r="AF6087" t="s">
        <v>42</v>
      </c>
      <c r="AG6087">
        <f t="shared" si="190"/>
        <v>0</v>
      </c>
      <c r="AH6087" t="str" cm="1">
        <f t="array" ref="AH6087">_xlfn.IFS(
X6087&lt;=20, "&lt;20",
AND(X6087&gt;=20, X6087&lt;50), "20-50",
AND(X6087&gt;=50, X6087&lt;100), "50-100",
X6087&gt;=100, "&gt;100"
)</f>
        <v>50-100</v>
      </c>
      <c r="AI6087">
        <f t="shared" si="191"/>
        <v>0</v>
      </c>
      <c r="AJ6087" t="str" cm="1">
        <f t="array" ref="AJ6087">_xlfn.IFS(
C6087&lt;=20, "&lt;20",
AND(C6087&gt;=20, C6087&lt;35), "20-35",
AND(C6087&gt;=35, C6087&lt;50), "35-50",
C6087&gt;=50, "50-100"
)</f>
        <v>20-35</v>
      </c>
      <c r="AK6087" t="str" cm="1">
        <f t="array" ref="AK6087">_xlfn.IFS(
G6087&lt;6, "&lt;6",
AND(G6087&gt;=6, G6087&lt;12), "6-12",
AND(G6087&gt;=12, G6087&lt;18), "12-18",  AND(G6087&gt;=18, G6087&lt;24), "18-24", G6087&gt;=24, "24-36")</f>
        <v>18-24</v>
      </c>
    </row>
    <row r="6088" spans="1:37" x14ac:dyDescent="0.3">
      <c r="A6088" t="s">
        <v>6188</v>
      </c>
      <c r="B6088" t="s">
        <v>44</v>
      </c>
      <c r="C6088">
        <v>76</v>
      </c>
      <c r="D6088" t="s">
        <v>34</v>
      </c>
      <c r="E6088" t="s">
        <v>114</v>
      </c>
      <c r="F6088">
        <v>11</v>
      </c>
      <c r="G6088">
        <v>11</v>
      </c>
      <c r="H6088" t="s">
        <v>36</v>
      </c>
      <c r="I6088" t="s">
        <v>34</v>
      </c>
      <c r="J6088" t="s">
        <v>34</v>
      </c>
      <c r="K6088" t="s">
        <v>37</v>
      </c>
      <c r="L6088" t="s">
        <v>72</v>
      </c>
      <c r="M6088" t="s">
        <v>34</v>
      </c>
      <c r="N6088" t="s">
        <v>34</v>
      </c>
      <c r="O6088" t="s">
        <v>37</v>
      </c>
      <c r="P6088" t="s">
        <v>34</v>
      </c>
      <c r="Q6088" t="s">
        <v>34</v>
      </c>
      <c r="R6088" t="s">
        <v>37</v>
      </c>
      <c r="S6088" t="s">
        <v>34</v>
      </c>
      <c r="T6088" t="s">
        <v>34</v>
      </c>
      <c r="U6088" t="s">
        <v>46</v>
      </c>
      <c r="V6088" t="s">
        <v>37</v>
      </c>
      <c r="W6088" t="s">
        <v>51</v>
      </c>
      <c r="X6088">
        <v>39.65</v>
      </c>
      <c r="Y6088">
        <v>39.65</v>
      </c>
      <c r="Z6088">
        <v>0</v>
      </c>
      <c r="AA6088">
        <v>20</v>
      </c>
      <c r="AB6088">
        <v>0</v>
      </c>
      <c r="AC6088">
        <v>59.65</v>
      </c>
      <c r="AD6088" t="s">
        <v>52</v>
      </c>
      <c r="AE6088" t="s">
        <v>53</v>
      </c>
      <c r="AF6088" t="s">
        <v>162</v>
      </c>
      <c r="AG6088">
        <f t="shared" si="190"/>
        <v>1</v>
      </c>
      <c r="AH6088" t="str" cm="1">
        <f t="array" ref="AH6088">_xlfn.IFS(
X6088&lt;=20, "&lt;20",
AND(X6088&gt;=20, X6088&lt;50), "20-50",
AND(X6088&gt;=50, X6088&lt;100), "50-100",
X6088&gt;=100, "&gt;100"
)</f>
        <v>20-50</v>
      </c>
      <c r="AI6088">
        <f t="shared" si="191"/>
        <v>0</v>
      </c>
      <c r="AJ6088" t="str" cm="1">
        <f t="array" ref="AJ6088">_xlfn.IFS(
C6088&lt;=20, "&lt;20",
AND(C6088&gt;=20, C6088&lt;35), "20-35",
AND(C6088&gt;=35, C6088&lt;50), "35-50",
C6088&gt;=50, "50-100"
)</f>
        <v>50-100</v>
      </c>
      <c r="AK6088" t="str" cm="1">
        <f t="array" ref="AK6088">_xlfn.IFS(
G6088&lt;6, "&lt;6",
AND(G6088&gt;=6, G6088&lt;12), "6-12",
AND(G6088&gt;=12, G6088&lt;18), "12-18",  AND(G6088&gt;=18, G6088&lt;24), "18-24", G6088&gt;=24, "24-36")</f>
        <v>6-12</v>
      </c>
    </row>
    <row r="6089" spans="1:37" x14ac:dyDescent="0.3">
      <c r="A6089" t="s">
        <v>6189</v>
      </c>
      <c r="B6089" t="s">
        <v>44</v>
      </c>
      <c r="C6089">
        <v>39</v>
      </c>
      <c r="D6089" t="s">
        <v>37</v>
      </c>
      <c r="E6089" t="s">
        <v>87</v>
      </c>
      <c r="F6089">
        <v>11</v>
      </c>
      <c r="G6089">
        <v>27</v>
      </c>
      <c r="H6089" t="s">
        <v>36</v>
      </c>
      <c r="I6089" t="s">
        <v>37</v>
      </c>
      <c r="J6089" t="s">
        <v>34</v>
      </c>
      <c r="K6089" t="s">
        <v>34</v>
      </c>
      <c r="L6089" t="s">
        <v>34</v>
      </c>
      <c r="M6089" t="s">
        <v>34</v>
      </c>
      <c r="N6089" t="s">
        <v>34</v>
      </c>
      <c r="O6089" t="s">
        <v>34</v>
      </c>
      <c r="P6089" t="s">
        <v>34</v>
      </c>
      <c r="Q6089" t="s">
        <v>34</v>
      </c>
      <c r="R6089" t="s">
        <v>34</v>
      </c>
      <c r="S6089" t="s">
        <v>34</v>
      </c>
      <c r="T6089" t="s">
        <v>34</v>
      </c>
      <c r="U6089" t="s">
        <v>39</v>
      </c>
      <c r="V6089" t="s">
        <v>34</v>
      </c>
      <c r="W6089" t="s">
        <v>40</v>
      </c>
      <c r="X6089">
        <v>19.8</v>
      </c>
      <c r="Y6089">
        <v>350.1</v>
      </c>
      <c r="Z6089">
        <v>0</v>
      </c>
      <c r="AA6089">
        <v>0</v>
      </c>
      <c r="AB6089">
        <v>378</v>
      </c>
      <c r="AC6089">
        <v>728.1</v>
      </c>
      <c r="AD6089" t="s">
        <v>41</v>
      </c>
      <c r="AE6089" t="s">
        <v>42</v>
      </c>
      <c r="AF6089" t="s">
        <v>42</v>
      </c>
      <c r="AG6089">
        <f t="shared" si="190"/>
        <v>0</v>
      </c>
      <c r="AH6089" t="str" cm="1">
        <f t="array" ref="AH6089">_xlfn.IFS(
X6089&lt;=20, "&lt;20",
AND(X6089&gt;=20, X6089&lt;50), "20-50",
AND(X6089&gt;=50, X6089&lt;100), "50-100",
X6089&gt;=100, "&gt;100"
)</f>
        <v>&lt;20</v>
      </c>
      <c r="AI6089">
        <f t="shared" si="191"/>
        <v>0</v>
      </c>
      <c r="AJ6089" t="str" cm="1">
        <f t="array" ref="AJ6089">_xlfn.IFS(
C6089&lt;=20, "&lt;20",
AND(C6089&gt;=20, C6089&lt;35), "20-35",
AND(C6089&gt;=35, C6089&lt;50), "35-50",
C6089&gt;=50, "50-100"
)</f>
        <v>35-50</v>
      </c>
      <c r="AK6089" t="str" cm="1">
        <f t="array" ref="AK6089">_xlfn.IFS(
G6089&lt;6, "&lt;6",
AND(G6089&gt;=6, G6089&lt;12), "6-12",
AND(G6089&gt;=12, G6089&lt;18), "12-18",  AND(G6089&gt;=18, G6089&lt;24), "18-24", G6089&gt;=24, "24-36")</f>
        <v>24-36</v>
      </c>
    </row>
    <row r="6090" spans="1:37" x14ac:dyDescent="0.3">
      <c r="A6090" t="s">
        <v>6190</v>
      </c>
      <c r="B6090" t="s">
        <v>33</v>
      </c>
      <c r="C6090">
        <v>24</v>
      </c>
      <c r="D6090" t="s">
        <v>34</v>
      </c>
      <c r="E6090" t="s">
        <v>74</v>
      </c>
      <c r="F6090">
        <v>13</v>
      </c>
      <c r="G6090">
        <v>12</v>
      </c>
      <c r="H6090" t="s">
        <v>36</v>
      </c>
      <c r="I6090" t="s">
        <v>37</v>
      </c>
      <c r="J6090" t="s">
        <v>37</v>
      </c>
      <c r="K6090" t="s">
        <v>34</v>
      </c>
      <c r="L6090" t="s">
        <v>34</v>
      </c>
      <c r="M6090" t="s">
        <v>34</v>
      </c>
      <c r="N6090" t="s">
        <v>34</v>
      </c>
      <c r="O6090" t="s">
        <v>34</v>
      </c>
      <c r="P6090" t="s">
        <v>34</v>
      </c>
      <c r="Q6090" t="s">
        <v>34</v>
      </c>
      <c r="R6090" t="s">
        <v>34</v>
      </c>
      <c r="S6090" t="s">
        <v>34</v>
      </c>
      <c r="T6090" t="s">
        <v>34</v>
      </c>
      <c r="U6090" t="s">
        <v>67</v>
      </c>
      <c r="V6090" t="s">
        <v>34</v>
      </c>
      <c r="W6090" t="s">
        <v>40</v>
      </c>
      <c r="X6090">
        <v>24.65</v>
      </c>
      <c r="Y6090">
        <v>1574.5</v>
      </c>
      <c r="Z6090">
        <v>0</v>
      </c>
      <c r="AA6090">
        <v>0</v>
      </c>
      <c r="AB6090">
        <v>1821.96</v>
      </c>
      <c r="AC6090">
        <v>3396.46</v>
      </c>
      <c r="AD6090" t="s">
        <v>41</v>
      </c>
      <c r="AE6090" t="s">
        <v>42</v>
      </c>
      <c r="AF6090" t="s">
        <v>42</v>
      </c>
      <c r="AG6090">
        <f t="shared" si="190"/>
        <v>0</v>
      </c>
      <c r="AH6090" t="str" cm="1">
        <f t="array" ref="AH6090">_xlfn.IFS(
X6090&lt;=20, "&lt;20",
AND(X6090&gt;=20, X6090&lt;50), "20-50",
AND(X6090&gt;=50, X6090&lt;100), "50-100",
X6090&gt;=100, "&gt;100"
)</f>
        <v>20-50</v>
      </c>
      <c r="AI6090">
        <f t="shared" si="191"/>
        <v>0</v>
      </c>
      <c r="AJ6090" t="str" cm="1">
        <f t="array" ref="AJ6090">_xlfn.IFS(
C6090&lt;=20, "&lt;20",
AND(C6090&gt;=20, C6090&lt;35), "20-35",
AND(C6090&gt;=35, C6090&lt;50), "35-50",
C6090&gt;=50, "50-100"
)</f>
        <v>20-35</v>
      </c>
      <c r="AK6090" t="str" cm="1">
        <f t="array" ref="AK6090">_xlfn.IFS(
G6090&lt;6, "&lt;6",
AND(G6090&gt;=6, G6090&lt;12), "6-12",
AND(G6090&gt;=12, G6090&lt;18), "12-18",  AND(G6090&gt;=18, G6090&lt;24), "18-24", G6090&gt;=24, "24-36")</f>
        <v>12-18</v>
      </c>
    </row>
    <row r="6091" spans="1:37" x14ac:dyDescent="0.3">
      <c r="A6091" t="s">
        <v>6191</v>
      </c>
      <c r="B6091" t="s">
        <v>44</v>
      </c>
      <c r="C6091">
        <v>49</v>
      </c>
      <c r="D6091" t="s">
        <v>34</v>
      </c>
      <c r="E6091" t="s">
        <v>124</v>
      </c>
      <c r="F6091">
        <v>4</v>
      </c>
      <c r="G6091">
        <v>20</v>
      </c>
      <c r="H6091" t="s">
        <v>36</v>
      </c>
      <c r="I6091" t="s">
        <v>37</v>
      </c>
      <c r="J6091" t="s">
        <v>37</v>
      </c>
      <c r="K6091" t="s">
        <v>37</v>
      </c>
      <c r="L6091" t="s">
        <v>50</v>
      </c>
      <c r="M6091" t="s">
        <v>34</v>
      </c>
      <c r="N6091" t="s">
        <v>37</v>
      </c>
      <c r="O6091" t="s">
        <v>34</v>
      </c>
      <c r="P6091" t="s">
        <v>34</v>
      </c>
      <c r="Q6091" t="s">
        <v>37</v>
      </c>
      <c r="R6091" t="s">
        <v>34</v>
      </c>
      <c r="S6091" t="s">
        <v>34</v>
      </c>
      <c r="T6091" t="s">
        <v>37</v>
      </c>
      <c r="U6091" t="s">
        <v>46</v>
      </c>
      <c r="V6091" t="s">
        <v>37</v>
      </c>
      <c r="W6091" t="s">
        <v>51</v>
      </c>
      <c r="X6091">
        <v>90.1</v>
      </c>
      <c r="Y6091">
        <v>521.29999999999995</v>
      </c>
      <c r="Z6091">
        <v>0</v>
      </c>
      <c r="AA6091">
        <v>0</v>
      </c>
      <c r="AB6091">
        <v>6.9</v>
      </c>
      <c r="AC6091">
        <v>528.20000000000005</v>
      </c>
      <c r="AD6091" t="s">
        <v>52</v>
      </c>
      <c r="AE6091" t="s">
        <v>53</v>
      </c>
      <c r="AF6091" t="s">
        <v>91</v>
      </c>
      <c r="AG6091">
        <f t="shared" si="190"/>
        <v>1</v>
      </c>
      <c r="AH6091" t="str" cm="1">
        <f t="array" ref="AH6091">_xlfn.IFS(
X6091&lt;=20, "&lt;20",
AND(X6091&gt;=20, X6091&lt;50), "20-50",
AND(X6091&gt;=50, X6091&lt;100), "50-100",
X6091&gt;=100, "&gt;100"
)</f>
        <v>50-100</v>
      </c>
      <c r="AI6091">
        <f t="shared" si="191"/>
        <v>0</v>
      </c>
      <c r="AJ6091" t="str" cm="1">
        <f t="array" ref="AJ6091">_xlfn.IFS(
C6091&lt;=20, "&lt;20",
AND(C6091&gt;=20, C6091&lt;35), "20-35",
AND(C6091&gt;=35, C6091&lt;50), "35-50",
C6091&gt;=50, "50-100"
)</f>
        <v>35-50</v>
      </c>
      <c r="AK6091" t="str" cm="1">
        <f t="array" ref="AK6091">_xlfn.IFS(
G6091&lt;6, "&lt;6",
AND(G6091&gt;=6, G6091&lt;12), "6-12",
AND(G6091&gt;=12, G6091&lt;18), "12-18",  AND(G6091&gt;=18, G6091&lt;24), "18-24", G6091&gt;=24, "24-36")</f>
        <v>18-24</v>
      </c>
    </row>
    <row r="6092" spans="1:37" x14ac:dyDescent="0.3">
      <c r="A6092" t="s">
        <v>6192</v>
      </c>
      <c r="B6092" t="s">
        <v>44</v>
      </c>
      <c r="C6092">
        <v>37</v>
      </c>
      <c r="D6092" t="s">
        <v>37</v>
      </c>
      <c r="E6092" t="s">
        <v>69</v>
      </c>
      <c r="F6092">
        <v>8</v>
      </c>
      <c r="G6092">
        <v>3</v>
      </c>
      <c r="H6092" t="s">
        <v>110</v>
      </c>
      <c r="I6092" t="s">
        <v>37</v>
      </c>
      <c r="J6092" t="s">
        <v>34</v>
      </c>
      <c r="K6092" t="s">
        <v>34</v>
      </c>
      <c r="L6092" t="s">
        <v>34</v>
      </c>
      <c r="M6092" t="s">
        <v>34</v>
      </c>
      <c r="N6092" t="s">
        <v>34</v>
      </c>
      <c r="O6092" t="s">
        <v>34</v>
      </c>
      <c r="P6092" t="s">
        <v>34</v>
      </c>
      <c r="Q6092" t="s">
        <v>34</v>
      </c>
      <c r="R6092" t="s">
        <v>34</v>
      </c>
      <c r="S6092" t="s">
        <v>34</v>
      </c>
      <c r="T6092" t="s">
        <v>34</v>
      </c>
      <c r="U6092" t="s">
        <v>46</v>
      </c>
      <c r="V6092" t="s">
        <v>37</v>
      </c>
      <c r="W6092" t="s">
        <v>40</v>
      </c>
      <c r="X6092">
        <v>19.2</v>
      </c>
      <c r="Y6092">
        <v>532.1</v>
      </c>
      <c r="Z6092">
        <v>0</v>
      </c>
      <c r="AA6092">
        <v>0</v>
      </c>
      <c r="AB6092">
        <v>150</v>
      </c>
      <c r="AC6092">
        <v>682.1</v>
      </c>
      <c r="AD6092" t="s">
        <v>41</v>
      </c>
      <c r="AE6092" t="s">
        <v>42</v>
      </c>
      <c r="AF6092" t="s">
        <v>42</v>
      </c>
      <c r="AG6092">
        <f t="shared" si="190"/>
        <v>0</v>
      </c>
      <c r="AH6092" t="str" cm="1">
        <f t="array" ref="AH6092">_xlfn.IFS(
X6092&lt;=20, "&lt;20",
AND(X6092&gt;=20, X6092&lt;50), "20-50",
AND(X6092&gt;=50, X6092&lt;100), "50-100",
X6092&gt;=100, "&gt;100"
)</f>
        <v>&lt;20</v>
      </c>
      <c r="AI6092">
        <f t="shared" si="191"/>
        <v>0</v>
      </c>
      <c r="AJ6092" t="str" cm="1">
        <f t="array" ref="AJ6092">_xlfn.IFS(
C6092&lt;=20, "&lt;20",
AND(C6092&gt;=20, C6092&lt;35), "20-35",
AND(C6092&gt;=35, C6092&lt;50), "35-50",
C6092&gt;=50, "50-100"
)</f>
        <v>35-50</v>
      </c>
      <c r="AK6092" t="str" cm="1">
        <f t="array" ref="AK6092">_xlfn.IFS(
G6092&lt;6, "&lt;6",
AND(G6092&gt;=6, G6092&lt;12), "6-12",
AND(G6092&gt;=12, G6092&lt;18), "12-18",  AND(G6092&gt;=18, G6092&lt;24), "18-24", G6092&gt;=24, "24-36")</f>
        <v>&lt;6</v>
      </c>
    </row>
    <row r="6093" spans="1:37" x14ac:dyDescent="0.3">
      <c r="A6093" t="s">
        <v>6193</v>
      </c>
      <c r="B6093" t="s">
        <v>44</v>
      </c>
      <c r="C6093">
        <v>59</v>
      </c>
      <c r="D6093" t="s">
        <v>34</v>
      </c>
      <c r="E6093" t="s">
        <v>69</v>
      </c>
      <c r="F6093">
        <v>15</v>
      </c>
      <c r="G6093">
        <v>36</v>
      </c>
      <c r="H6093" t="s">
        <v>66</v>
      </c>
      <c r="I6093" t="s">
        <v>34</v>
      </c>
      <c r="J6093" t="s">
        <v>34</v>
      </c>
      <c r="K6093" t="s">
        <v>37</v>
      </c>
      <c r="L6093" t="s">
        <v>72</v>
      </c>
      <c r="M6093" t="s">
        <v>37</v>
      </c>
      <c r="N6093" t="s">
        <v>37</v>
      </c>
      <c r="O6093" t="s">
        <v>37</v>
      </c>
      <c r="P6093" t="s">
        <v>37</v>
      </c>
      <c r="Q6093" t="s">
        <v>34</v>
      </c>
      <c r="R6093" t="s">
        <v>34</v>
      </c>
      <c r="S6093" t="s">
        <v>34</v>
      </c>
      <c r="T6093" t="s">
        <v>34</v>
      </c>
      <c r="U6093" t="s">
        <v>67</v>
      </c>
      <c r="V6093" t="s">
        <v>37</v>
      </c>
      <c r="W6093" t="s">
        <v>143</v>
      </c>
      <c r="X6093">
        <v>47.4</v>
      </c>
      <c r="Y6093">
        <v>3177.25</v>
      </c>
      <c r="Z6093">
        <v>0</v>
      </c>
      <c r="AA6093">
        <v>0</v>
      </c>
      <c r="AB6093">
        <v>0</v>
      </c>
      <c r="AC6093">
        <v>3177.25</v>
      </c>
      <c r="AD6093" t="s">
        <v>41</v>
      </c>
      <c r="AE6093" t="s">
        <v>42</v>
      </c>
      <c r="AF6093" t="s">
        <v>42</v>
      </c>
      <c r="AG6093">
        <f t="shared" si="190"/>
        <v>0</v>
      </c>
      <c r="AH6093" t="str" cm="1">
        <f t="array" ref="AH6093">_xlfn.IFS(
X6093&lt;=20, "&lt;20",
AND(X6093&gt;=20, X6093&lt;50), "20-50",
AND(X6093&gt;=50, X6093&lt;100), "50-100",
X6093&gt;=100, "&gt;100"
)</f>
        <v>20-50</v>
      </c>
      <c r="AI6093">
        <f t="shared" si="191"/>
        <v>0</v>
      </c>
      <c r="AJ6093" t="str" cm="1">
        <f t="array" ref="AJ6093">_xlfn.IFS(
C6093&lt;=20, "&lt;20",
AND(C6093&gt;=20, C6093&lt;35), "20-35",
AND(C6093&gt;=35, C6093&lt;50), "35-50",
C6093&gt;=50, "50-100"
)</f>
        <v>50-100</v>
      </c>
      <c r="AK6093" t="str" cm="1">
        <f t="array" ref="AK6093">_xlfn.IFS(
G6093&lt;6, "&lt;6",
AND(G6093&gt;=6, G6093&lt;12), "6-12",
AND(G6093&gt;=12, G6093&lt;18), "12-18",  AND(G6093&gt;=18, G6093&lt;24), "18-24", G6093&gt;=24, "24-36")</f>
        <v>24-36</v>
      </c>
    </row>
    <row r="6094" spans="1:37" x14ac:dyDescent="0.3">
      <c r="A6094" t="s">
        <v>6194</v>
      </c>
      <c r="B6094" t="s">
        <v>44</v>
      </c>
      <c r="C6094">
        <v>49</v>
      </c>
      <c r="D6094" t="s">
        <v>37</v>
      </c>
      <c r="E6094" t="s">
        <v>87</v>
      </c>
      <c r="F6094">
        <v>9</v>
      </c>
      <c r="G6094">
        <v>29</v>
      </c>
      <c r="H6094" t="s">
        <v>36</v>
      </c>
      <c r="I6094" t="s">
        <v>37</v>
      </c>
      <c r="J6094" t="s">
        <v>37</v>
      </c>
      <c r="K6094" t="s">
        <v>37</v>
      </c>
      <c r="L6094" t="s">
        <v>50</v>
      </c>
      <c r="M6094" t="s">
        <v>34</v>
      </c>
      <c r="N6094" t="s">
        <v>34</v>
      </c>
      <c r="O6094" t="s">
        <v>37</v>
      </c>
      <c r="P6094" t="s">
        <v>34</v>
      </c>
      <c r="Q6094" t="s">
        <v>34</v>
      </c>
      <c r="R6094" t="s">
        <v>37</v>
      </c>
      <c r="S6094" t="s">
        <v>37</v>
      </c>
      <c r="T6094" t="s">
        <v>37</v>
      </c>
      <c r="U6094" t="s">
        <v>46</v>
      </c>
      <c r="V6094" t="s">
        <v>37</v>
      </c>
      <c r="W6094" t="s">
        <v>40</v>
      </c>
      <c r="X6094">
        <v>90.4</v>
      </c>
      <c r="Y6094">
        <v>4063</v>
      </c>
      <c r="Z6094">
        <v>0</v>
      </c>
      <c r="AA6094">
        <v>0</v>
      </c>
      <c r="AB6094">
        <v>1976.48</v>
      </c>
      <c r="AC6094">
        <v>6039.48</v>
      </c>
      <c r="AD6094" t="s">
        <v>41</v>
      </c>
      <c r="AE6094" t="s">
        <v>42</v>
      </c>
      <c r="AF6094" t="s">
        <v>42</v>
      </c>
      <c r="AG6094">
        <f t="shared" si="190"/>
        <v>0</v>
      </c>
      <c r="AH6094" t="str" cm="1">
        <f t="array" ref="AH6094">_xlfn.IFS(
X6094&lt;=20, "&lt;20",
AND(X6094&gt;=20, X6094&lt;50), "20-50",
AND(X6094&gt;=50, X6094&lt;100), "50-100",
X6094&gt;=100, "&gt;100"
)</f>
        <v>50-100</v>
      </c>
      <c r="AI6094">
        <f t="shared" si="191"/>
        <v>0</v>
      </c>
      <c r="AJ6094" t="str" cm="1">
        <f t="array" ref="AJ6094">_xlfn.IFS(
C6094&lt;=20, "&lt;20",
AND(C6094&gt;=20, C6094&lt;35), "20-35",
AND(C6094&gt;=35, C6094&lt;50), "35-50",
C6094&gt;=50, "50-100"
)</f>
        <v>35-50</v>
      </c>
      <c r="AK6094" t="str" cm="1">
        <f t="array" ref="AK6094">_xlfn.IFS(
G6094&lt;6, "&lt;6",
AND(G6094&gt;=6, G6094&lt;12), "6-12",
AND(G6094&gt;=12, G6094&lt;18), "12-18",  AND(G6094&gt;=18, G6094&lt;24), "18-24", G6094&gt;=24, "24-36")</f>
        <v>24-36</v>
      </c>
    </row>
    <row r="6095" spans="1:37" x14ac:dyDescent="0.3">
      <c r="A6095" t="s">
        <v>6195</v>
      </c>
      <c r="B6095" t="s">
        <v>33</v>
      </c>
      <c r="C6095">
        <v>64</v>
      </c>
      <c r="D6095" t="s">
        <v>37</v>
      </c>
      <c r="E6095" t="s">
        <v>74</v>
      </c>
      <c r="F6095">
        <v>0</v>
      </c>
      <c r="G6095">
        <v>22</v>
      </c>
      <c r="H6095" t="s">
        <v>36</v>
      </c>
      <c r="I6095" t="s">
        <v>37</v>
      </c>
      <c r="J6095" t="s">
        <v>34</v>
      </c>
      <c r="K6095" t="s">
        <v>37</v>
      </c>
      <c r="L6095" t="s">
        <v>72</v>
      </c>
      <c r="M6095" t="s">
        <v>37</v>
      </c>
      <c r="N6095" t="s">
        <v>34</v>
      </c>
      <c r="O6095" t="s">
        <v>37</v>
      </c>
      <c r="P6095" t="s">
        <v>37</v>
      </c>
      <c r="Q6095" t="s">
        <v>37</v>
      </c>
      <c r="R6095" t="s">
        <v>37</v>
      </c>
      <c r="S6095" t="s">
        <v>37</v>
      </c>
      <c r="T6095" t="s">
        <v>37</v>
      </c>
      <c r="U6095" t="s">
        <v>39</v>
      </c>
      <c r="V6095" t="s">
        <v>34</v>
      </c>
      <c r="W6095" t="s">
        <v>40</v>
      </c>
      <c r="X6095">
        <v>79</v>
      </c>
      <c r="Y6095">
        <v>4801.1000000000004</v>
      </c>
      <c r="Z6095">
        <v>0</v>
      </c>
      <c r="AA6095">
        <v>0</v>
      </c>
      <c r="AB6095">
        <v>2107.8000000000002</v>
      </c>
      <c r="AC6095">
        <v>6908.9</v>
      </c>
      <c r="AD6095" t="s">
        <v>41</v>
      </c>
      <c r="AE6095" t="s">
        <v>42</v>
      </c>
      <c r="AF6095" t="s">
        <v>42</v>
      </c>
      <c r="AG6095">
        <f t="shared" si="190"/>
        <v>0</v>
      </c>
      <c r="AH6095" t="str" cm="1">
        <f t="array" ref="AH6095">_xlfn.IFS(
X6095&lt;=20, "&lt;20",
AND(X6095&gt;=20, X6095&lt;50), "20-50",
AND(X6095&gt;=50, X6095&lt;100), "50-100",
X6095&gt;=100, "&gt;100"
)</f>
        <v>50-100</v>
      </c>
      <c r="AI6095">
        <f t="shared" si="191"/>
        <v>0</v>
      </c>
      <c r="AJ6095" t="str" cm="1">
        <f t="array" ref="AJ6095">_xlfn.IFS(
C6095&lt;=20, "&lt;20",
AND(C6095&gt;=20, C6095&lt;35), "20-35",
AND(C6095&gt;=35, C6095&lt;50), "35-50",
C6095&gt;=50, "50-100"
)</f>
        <v>50-100</v>
      </c>
      <c r="AK6095" t="str" cm="1">
        <f t="array" ref="AK6095">_xlfn.IFS(
G6095&lt;6, "&lt;6",
AND(G6095&gt;=6, G6095&lt;12), "6-12",
AND(G6095&gt;=12, G6095&lt;18), "12-18",  AND(G6095&gt;=18, G6095&lt;24), "18-24", G6095&gt;=24, "24-36")</f>
        <v>18-24</v>
      </c>
    </row>
    <row r="6096" spans="1:37" x14ac:dyDescent="0.3">
      <c r="A6096" t="s">
        <v>6196</v>
      </c>
      <c r="B6096" t="s">
        <v>44</v>
      </c>
      <c r="C6096">
        <v>37</v>
      </c>
      <c r="D6096" t="s">
        <v>34</v>
      </c>
      <c r="E6096" t="s">
        <v>103</v>
      </c>
      <c r="F6096">
        <v>7</v>
      </c>
      <c r="G6096">
        <v>15</v>
      </c>
      <c r="H6096" t="s">
        <v>36</v>
      </c>
      <c r="I6096" t="s">
        <v>37</v>
      </c>
      <c r="J6096" t="s">
        <v>37</v>
      </c>
      <c r="K6096" t="s">
        <v>37</v>
      </c>
      <c r="L6096" t="s">
        <v>50</v>
      </c>
      <c r="M6096" t="s">
        <v>34</v>
      </c>
      <c r="N6096" t="s">
        <v>34</v>
      </c>
      <c r="O6096" t="s">
        <v>34</v>
      </c>
      <c r="P6096" t="s">
        <v>37</v>
      </c>
      <c r="Q6096" t="s">
        <v>37</v>
      </c>
      <c r="R6096" t="s">
        <v>37</v>
      </c>
      <c r="S6096" t="s">
        <v>37</v>
      </c>
      <c r="T6096" t="s">
        <v>37</v>
      </c>
      <c r="U6096" t="s">
        <v>46</v>
      </c>
      <c r="V6096" t="s">
        <v>37</v>
      </c>
      <c r="W6096" t="s">
        <v>51</v>
      </c>
      <c r="X6096">
        <v>99.85</v>
      </c>
      <c r="Y6096">
        <v>1776.95</v>
      </c>
      <c r="Z6096">
        <v>0</v>
      </c>
      <c r="AA6096">
        <v>0</v>
      </c>
      <c r="AB6096">
        <v>656.82</v>
      </c>
      <c r="AC6096">
        <v>2433.77</v>
      </c>
      <c r="AD6096" t="s">
        <v>52</v>
      </c>
      <c r="AE6096" t="s">
        <v>58</v>
      </c>
      <c r="AF6096" t="s">
        <v>59</v>
      </c>
      <c r="AG6096">
        <f t="shared" si="190"/>
        <v>1</v>
      </c>
      <c r="AH6096" t="str" cm="1">
        <f t="array" ref="AH6096">_xlfn.IFS(
X6096&lt;=20, "&lt;20",
AND(X6096&gt;=20, X6096&lt;50), "20-50",
AND(X6096&gt;=50, X6096&lt;100), "50-100",
X6096&gt;=100, "&gt;100"
)</f>
        <v>50-100</v>
      </c>
      <c r="AI6096">
        <f t="shared" si="191"/>
        <v>0</v>
      </c>
      <c r="AJ6096" t="str" cm="1">
        <f t="array" ref="AJ6096">_xlfn.IFS(
C6096&lt;=20, "&lt;20",
AND(C6096&gt;=20, C6096&lt;35), "20-35",
AND(C6096&gt;=35, C6096&lt;50), "35-50",
C6096&gt;=50, "50-100"
)</f>
        <v>35-50</v>
      </c>
      <c r="AK6096" t="str" cm="1">
        <f t="array" ref="AK6096">_xlfn.IFS(
G6096&lt;6, "&lt;6",
AND(G6096&gt;=6, G6096&lt;12), "6-12",
AND(G6096&gt;=12, G6096&lt;18), "12-18",  AND(G6096&gt;=18, G6096&lt;24), "18-24", G6096&gt;=24, "24-36")</f>
        <v>12-18</v>
      </c>
    </row>
    <row r="6097" spans="1:37" x14ac:dyDescent="0.3">
      <c r="A6097" t="s">
        <v>6197</v>
      </c>
      <c r="B6097" t="s">
        <v>44</v>
      </c>
      <c r="C6097">
        <v>23</v>
      </c>
      <c r="D6097" t="s">
        <v>34</v>
      </c>
      <c r="E6097" t="s">
        <v>48</v>
      </c>
      <c r="F6097">
        <v>5</v>
      </c>
      <c r="G6097">
        <v>1</v>
      </c>
      <c r="H6097" t="s">
        <v>36</v>
      </c>
      <c r="I6097" t="s">
        <v>37</v>
      </c>
      <c r="J6097" t="s">
        <v>37</v>
      </c>
      <c r="K6097" t="s">
        <v>37</v>
      </c>
      <c r="L6097" t="s">
        <v>50</v>
      </c>
      <c r="M6097" t="s">
        <v>34</v>
      </c>
      <c r="N6097" t="s">
        <v>37</v>
      </c>
      <c r="O6097" t="s">
        <v>34</v>
      </c>
      <c r="P6097" t="s">
        <v>34</v>
      </c>
      <c r="Q6097" t="s">
        <v>37</v>
      </c>
      <c r="R6097" t="s">
        <v>37</v>
      </c>
      <c r="S6097" t="s">
        <v>37</v>
      </c>
      <c r="T6097" t="s">
        <v>37</v>
      </c>
      <c r="U6097" t="s">
        <v>46</v>
      </c>
      <c r="V6097" t="s">
        <v>37</v>
      </c>
      <c r="W6097" t="s">
        <v>51</v>
      </c>
      <c r="X6097">
        <v>99.8</v>
      </c>
      <c r="Y6097">
        <v>5985.75</v>
      </c>
      <c r="Z6097">
        <v>0</v>
      </c>
      <c r="AA6097">
        <v>0</v>
      </c>
      <c r="AB6097">
        <v>2068.8000000000002</v>
      </c>
      <c r="AC6097">
        <v>8054.55</v>
      </c>
      <c r="AD6097" t="s">
        <v>41</v>
      </c>
      <c r="AE6097" t="s">
        <v>42</v>
      </c>
      <c r="AF6097" t="s">
        <v>42</v>
      </c>
      <c r="AG6097">
        <f t="shared" si="190"/>
        <v>0</v>
      </c>
      <c r="AH6097" t="str" cm="1">
        <f t="array" ref="AH6097">_xlfn.IFS(
X6097&lt;=20, "&lt;20",
AND(X6097&gt;=20, X6097&lt;50), "20-50",
AND(X6097&gt;=50, X6097&lt;100), "50-100",
X6097&gt;=100, "&gt;100"
)</f>
        <v>50-100</v>
      </c>
      <c r="AI6097">
        <f t="shared" si="191"/>
        <v>0</v>
      </c>
      <c r="AJ6097" t="str" cm="1">
        <f t="array" ref="AJ6097">_xlfn.IFS(
C6097&lt;=20, "&lt;20",
AND(C6097&gt;=20, C6097&lt;35), "20-35",
AND(C6097&gt;=35, C6097&lt;50), "35-50",
C6097&gt;=50, "50-100"
)</f>
        <v>20-35</v>
      </c>
      <c r="AK6097" t="str" cm="1">
        <f t="array" ref="AK6097">_xlfn.IFS(
G6097&lt;6, "&lt;6",
AND(G6097&gt;=6, G6097&lt;12), "6-12",
AND(G6097&gt;=12, G6097&lt;18), "12-18",  AND(G6097&gt;=18, G6097&lt;24), "18-24", G6097&gt;=24, "24-36")</f>
        <v>&lt;6</v>
      </c>
    </row>
    <row r="6098" spans="1:37" x14ac:dyDescent="0.3">
      <c r="A6098" t="s">
        <v>6198</v>
      </c>
      <c r="B6098" t="s">
        <v>33</v>
      </c>
      <c r="C6098">
        <v>47</v>
      </c>
      <c r="D6098" t="s">
        <v>37</v>
      </c>
      <c r="E6098" t="s">
        <v>56</v>
      </c>
      <c r="F6098">
        <v>5</v>
      </c>
      <c r="G6098">
        <v>21</v>
      </c>
      <c r="H6098" t="s">
        <v>36</v>
      </c>
      <c r="I6098" t="s">
        <v>37</v>
      </c>
      <c r="J6098" t="s">
        <v>37</v>
      </c>
      <c r="K6098" t="s">
        <v>34</v>
      </c>
      <c r="L6098" t="s">
        <v>34</v>
      </c>
      <c r="M6098" t="s">
        <v>34</v>
      </c>
      <c r="N6098" t="s">
        <v>34</v>
      </c>
      <c r="O6098" t="s">
        <v>34</v>
      </c>
      <c r="P6098" t="s">
        <v>34</v>
      </c>
      <c r="Q6098" t="s">
        <v>34</v>
      </c>
      <c r="R6098" t="s">
        <v>34</v>
      </c>
      <c r="S6098" t="s">
        <v>34</v>
      </c>
      <c r="T6098" t="s">
        <v>34</v>
      </c>
      <c r="U6098" t="s">
        <v>46</v>
      </c>
      <c r="V6098" t="s">
        <v>34</v>
      </c>
      <c r="W6098" t="s">
        <v>40</v>
      </c>
      <c r="X6098">
        <v>23.15</v>
      </c>
      <c r="Y6098">
        <v>245.2</v>
      </c>
      <c r="Z6098">
        <v>0</v>
      </c>
      <c r="AA6098">
        <v>0</v>
      </c>
      <c r="AB6098">
        <v>340.01</v>
      </c>
      <c r="AC6098">
        <v>585.21</v>
      </c>
      <c r="AD6098" t="s">
        <v>52</v>
      </c>
      <c r="AE6098" t="s">
        <v>53</v>
      </c>
      <c r="AF6098" t="s">
        <v>91</v>
      </c>
      <c r="AG6098">
        <f t="shared" si="190"/>
        <v>1</v>
      </c>
      <c r="AH6098" t="str" cm="1">
        <f t="array" ref="AH6098">_xlfn.IFS(
X6098&lt;=20, "&lt;20",
AND(X6098&gt;=20, X6098&lt;50), "20-50",
AND(X6098&gt;=50, X6098&lt;100), "50-100",
X6098&gt;=100, "&gt;100"
)</f>
        <v>20-50</v>
      </c>
      <c r="AI6098">
        <f t="shared" si="191"/>
        <v>0</v>
      </c>
      <c r="AJ6098" t="str" cm="1">
        <f t="array" ref="AJ6098">_xlfn.IFS(
C6098&lt;=20, "&lt;20",
AND(C6098&gt;=20, C6098&lt;35), "20-35",
AND(C6098&gt;=35, C6098&lt;50), "35-50",
C6098&gt;=50, "50-100"
)</f>
        <v>35-50</v>
      </c>
      <c r="AK6098" t="str" cm="1">
        <f t="array" ref="AK6098">_xlfn.IFS(
G6098&lt;6, "&lt;6",
AND(G6098&gt;=6, G6098&lt;12), "6-12",
AND(G6098&gt;=12, G6098&lt;18), "12-18",  AND(G6098&gt;=18, G6098&lt;24), "18-24", G6098&gt;=24, "24-36")</f>
        <v>18-24</v>
      </c>
    </row>
    <row r="6099" spans="1:37" x14ac:dyDescent="0.3">
      <c r="A6099" t="s">
        <v>6199</v>
      </c>
      <c r="B6099" t="s">
        <v>33</v>
      </c>
      <c r="C6099">
        <v>42</v>
      </c>
      <c r="D6099" t="s">
        <v>37</v>
      </c>
      <c r="E6099" t="s">
        <v>35</v>
      </c>
      <c r="F6099">
        <v>14</v>
      </c>
      <c r="G6099">
        <v>31</v>
      </c>
      <c r="H6099" t="s">
        <v>36</v>
      </c>
      <c r="I6099" t="s">
        <v>37</v>
      </c>
      <c r="J6099" t="s">
        <v>34</v>
      </c>
      <c r="K6099" t="s">
        <v>37</v>
      </c>
      <c r="L6099" t="s">
        <v>72</v>
      </c>
      <c r="M6099" t="s">
        <v>34</v>
      </c>
      <c r="N6099" t="s">
        <v>34</v>
      </c>
      <c r="O6099" t="s">
        <v>37</v>
      </c>
      <c r="P6099" t="s">
        <v>34</v>
      </c>
      <c r="Q6099" t="s">
        <v>34</v>
      </c>
      <c r="R6099" t="s">
        <v>37</v>
      </c>
      <c r="S6099" t="s">
        <v>37</v>
      </c>
      <c r="T6099" t="s">
        <v>37</v>
      </c>
      <c r="U6099" t="s">
        <v>39</v>
      </c>
      <c r="V6099" t="s">
        <v>37</v>
      </c>
      <c r="W6099" t="s">
        <v>51</v>
      </c>
      <c r="X6099">
        <v>61.35</v>
      </c>
      <c r="Y6099">
        <v>3645.5</v>
      </c>
      <c r="Z6099">
        <v>0</v>
      </c>
      <c r="AA6099">
        <v>0</v>
      </c>
      <c r="AB6099">
        <v>572.29999999999995</v>
      </c>
      <c r="AC6099">
        <v>4217.8</v>
      </c>
      <c r="AD6099" t="s">
        <v>41</v>
      </c>
      <c r="AE6099" t="s">
        <v>42</v>
      </c>
      <c r="AF6099" t="s">
        <v>42</v>
      </c>
      <c r="AG6099">
        <f t="shared" si="190"/>
        <v>0</v>
      </c>
      <c r="AH6099" t="str" cm="1">
        <f t="array" ref="AH6099">_xlfn.IFS(
X6099&lt;=20, "&lt;20",
AND(X6099&gt;=20, X6099&lt;50), "20-50",
AND(X6099&gt;=50, X6099&lt;100), "50-100",
X6099&gt;=100, "&gt;100"
)</f>
        <v>50-100</v>
      </c>
      <c r="AI6099">
        <f t="shared" si="191"/>
        <v>0</v>
      </c>
      <c r="AJ6099" t="str" cm="1">
        <f t="array" ref="AJ6099">_xlfn.IFS(
C6099&lt;=20, "&lt;20",
AND(C6099&gt;=20, C6099&lt;35), "20-35",
AND(C6099&gt;=35, C6099&lt;50), "35-50",
C6099&gt;=50, "50-100"
)</f>
        <v>35-50</v>
      </c>
      <c r="AK6099" t="str" cm="1">
        <f t="array" ref="AK6099">_xlfn.IFS(
G6099&lt;6, "&lt;6",
AND(G6099&gt;=6, G6099&lt;12), "6-12",
AND(G6099&gt;=12, G6099&lt;18), "12-18",  AND(G6099&gt;=18, G6099&lt;24), "18-24", G6099&gt;=24, "24-36")</f>
        <v>24-36</v>
      </c>
    </row>
    <row r="6100" spans="1:37" x14ac:dyDescent="0.3">
      <c r="A6100" t="s">
        <v>6200</v>
      </c>
      <c r="B6100" t="s">
        <v>33</v>
      </c>
      <c r="C6100">
        <v>59</v>
      </c>
      <c r="D6100" t="s">
        <v>37</v>
      </c>
      <c r="E6100" t="s">
        <v>103</v>
      </c>
      <c r="F6100">
        <v>2</v>
      </c>
      <c r="G6100">
        <v>5</v>
      </c>
      <c r="H6100" t="s">
        <v>36</v>
      </c>
      <c r="I6100" t="s">
        <v>37</v>
      </c>
      <c r="J6100" t="s">
        <v>34</v>
      </c>
      <c r="K6100" t="s">
        <v>37</v>
      </c>
      <c r="L6100" t="s">
        <v>72</v>
      </c>
      <c r="M6100" t="s">
        <v>34</v>
      </c>
      <c r="N6100" t="s">
        <v>37</v>
      </c>
      <c r="O6100" t="s">
        <v>34</v>
      </c>
      <c r="P6100" t="s">
        <v>34</v>
      </c>
      <c r="Q6100" t="s">
        <v>34</v>
      </c>
      <c r="R6100" t="s">
        <v>34</v>
      </c>
      <c r="S6100" t="s">
        <v>34</v>
      </c>
      <c r="T6100" t="s">
        <v>37</v>
      </c>
      <c r="U6100" t="s">
        <v>46</v>
      </c>
      <c r="V6100" t="s">
        <v>37</v>
      </c>
      <c r="W6100" t="s">
        <v>51</v>
      </c>
      <c r="X6100">
        <v>49.05</v>
      </c>
      <c r="Y6100">
        <v>593.04999999999995</v>
      </c>
      <c r="Z6100">
        <v>29.32</v>
      </c>
      <c r="AA6100">
        <v>0</v>
      </c>
      <c r="AB6100">
        <v>537.36</v>
      </c>
      <c r="AC6100">
        <v>1101.0899999999999</v>
      </c>
      <c r="AD6100" t="s">
        <v>41</v>
      </c>
      <c r="AE6100" t="s">
        <v>42</v>
      </c>
      <c r="AF6100" t="s">
        <v>42</v>
      </c>
      <c r="AG6100">
        <f t="shared" si="190"/>
        <v>0</v>
      </c>
      <c r="AH6100" t="str" cm="1">
        <f t="array" ref="AH6100">_xlfn.IFS(
X6100&lt;=20, "&lt;20",
AND(X6100&gt;=20, X6100&lt;50), "20-50",
AND(X6100&gt;=50, X6100&lt;100), "50-100",
X6100&gt;=100, "&gt;100"
)</f>
        <v>20-50</v>
      </c>
      <c r="AI6100">
        <f t="shared" si="191"/>
        <v>0</v>
      </c>
      <c r="AJ6100" t="str" cm="1">
        <f t="array" ref="AJ6100">_xlfn.IFS(
C6100&lt;=20, "&lt;20",
AND(C6100&gt;=20, C6100&lt;35), "20-35",
AND(C6100&gt;=35, C6100&lt;50), "35-50",
C6100&gt;=50, "50-100"
)</f>
        <v>50-100</v>
      </c>
      <c r="AK6100" t="str" cm="1">
        <f t="array" ref="AK6100">_xlfn.IFS(
G6100&lt;6, "&lt;6",
AND(G6100&gt;=6, G6100&lt;12), "6-12",
AND(G6100&gt;=12, G6100&lt;18), "12-18",  AND(G6100&gt;=18, G6100&lt;24), "18-24", G6100&gt;=24, "24-36")</f>
        <v>&lt;6</v>
      </c>
    </row>
    <row r="6101" spans="1:37" x14ac:dyDescent="0.3">
      <c r="A6101" t="s">
        <v>6201</v>
      </c>
      <c r="B6101" t="s">
        <v>44</v>
      </c>
      <c r="C6101">
        <v>28</v>
      </c>
      <c r="D6101" t="s">
        <v>37</v>
      </c>
      <c r="E6101" t="s">
        <v>56</v>
      </c>
      <c r="F6101">
        <v>14</v>
      </c>
      <c r="G6101">
        <v>29</v>
      </c>
      <c r="H6101" t="s">
        <v>49</v>
      </c>
      <c r="I6101" t="s">
        <v>37</v>
      </c>
      <c r="J6101" t="s">
        <v>34</v>
      </c>
      <c r="K6101" t="s">
        <v>37</v>
      </c>
      <c r="L6101" t="s">
        <v>72</v>
      </c>
      <c r="M6101" t="s">
        <v>37</v>
      </c>
      <c r="N6101" t="s">
        <v>34</v>
      </c>
      <c r="O6101" t="s">
        <v>34</v>
      </c>
      <c r="P6101" t="s">
        <v>37</v>
      </c>
      <c r="Q6101" t="s">
        <v>34</v>
      </c>
      <c r="R6101" t="s">
        <v>37</v>
      </c>
      <c r="S6101" t="s">
        <v>37</v>
      </c>
      <c r="T6101" t="s">
        <v>37</v>
      </c>
      <c r="U6101" t="s">
        <v>67</v>
      </c>
      <c r="V6101" t="s">
        <v>34</v>
      </c>
      <c r="W6101" t="s">
        <v>40</v>
      </c>
      <c r="X6101">
        <v>65.5</v>
      </c>
      <c r="Y6101">
        <v>564.35</v>
      </c>
      <c r="Z6101">
        <v>0</v>
      </c>
      <c r="AA6101">
        <v>0</v>
      </c>
      <c r="AB6101">
        <v>189.44</v>
      </c>
      <c r="AC6101">
        <v>753.79</v>
      </c>
      <c r="AD6101" t="s">
        <v>41</v>
      </c>
      <c r="AE6101" t="s">
        <v>42</v>
      </c>
      <c r="AF6101" t="s">
        <v>42</v>
      </c>
      <c r="AG6101">
        <f t="shared" si="190"/>
        <v>0</v>
      </c>
      <c r="AH6101" t="str" cm="1">
        <f t="array" ref="AH6101">_xlfn.IFS(
X6101&lt;=20, "&lt;20",
AND(X6101&gt;=20, X6101&lt;50), "20-50",
AND(X6101&gt;=50, X6101&lt;100), "50-100",
X6101&gt;=100, "&gt;100"
)</f>
        <v>50-100</v>
      </c>
      <c r="AI6101">
        <f t="shared" si="191"/>
        <v>0</v>
      </c>
      <c r="AJ6101" t="str" cm="1">
        <f t="array" ref="AJ6101">_xlfn.IFS(
C6101&lt;=20, "&lt;20",
AND(C6101&gt;=20, C6101&lt;35), "20-35",
AND(C6101&gt;=35, C6101&lt;50), "35-50",
C6101&gt;=50, "50-100"
)</f>
        <v>20-35</v>
      </c>
      <c r="AK6101" t="str" cm="1">
        <f t="array" ref="AK6101">_xlfn.IFS(
G6101&lt;6, "&lt;6",
AND(G6101&gt;=6, G6101&lt;12), "6-12",
AND(G6101&gt;=12, G6101&lt;18), "12-18",  AND(G6101&gt;=18, G6101&lt;24), "18-24", G6101&gt;=24, "24-36")</f>
        <v>24-36</v>
      </c>
    </row>
    <row r="6102" spans="1:37" x14ac:dyDescent="0.3">
      <c r="A6102" t="s">
        <v>6202</v>
      </c>
      <c r="B6102" t="s">
        <v>33</v>
      </c>
      <c r="C6102">
        <v>36</v>
      </c>
      <c r="D6102" t="s">
        <v>37</v>
      </c>
      <c r="E6102" t="s">
        <v>114</v>
      </c>
      <c r="F6102">
        <v>13</v>
      </c>
      <c r="G6102">
        <v>23</v>
      </c>
      <c r="H6102" t="s">
        <v>110</v>
      </c>
      <c r="I6102" t="s">
        <v>34</v>
      </c>
      <c r="J6102" t="s">
        <v>34</v>
      </c>
      <c r="K6102" t="s">
        <v>37</v>
      </c>
      <c r="L6102" t="s">
        <v>72</v>
      </c>
      <c r="M6102" t="s">
        <v>34</v>
      </c>
      <c r="N6102" t="s">
        <v>34</v>
      </c>
      <c r="O6102" t="s">
        <v>37</v>
      </c>
      <c r="P6102" t="s">
        <v>34</v>
      </c>
      <c r="Q6102" t="s">
        <v>34</v>
      </c>
      <c r="R6102" t="s">
        <v>34</v>
      </c>
      <c r="S6102" t="s">
        <v>34</v>
      </c>
      <c r="T6102" t="s">
        <v>37</v>
      </c>
      <c r="U6102" t="s">
        <v>46</v>
      </c>
      <c r="V6102" t="s">
        <v>37</v>
      </c>
      <c r="W6102" t="s">
        <v>40</v>
      </c>
      <c r="X6102">
        <v>29.75</v>
      </c>
      <c r="Y6102">
        <v>790.7</v>
      </c>
      <c r="Z6102">
        <v>0</v>
      </c>
      <c r="AA6102">
        <v>0</v>
      </c>
      <c r="AB6102">
        <v>0</v>
      </c>
      <c r="AC6102">
        <v>790.7</v>
      </c>
      <c r="AD6102" t="s">
        <v>41</v>
      </c>
      <c r="AE6102" t="s">
        <v>42</v>
      </c>
      <c r="AF6102" t="s">
        <v>42</v>
      </c>
      <c r="AG6102">
        <f t="shared" si="190"/>
        <v>0</v>
      </c>
      <c r="AH6102" t="str" cm="1">
        <f t="array" ref="AH6102">_xlfn.IFS(
X6102&lt;=20, "&lt;20",
AND(X6102&gt;=20, X6102&lt;50), "20-50",
AND(X6102&gt;=50, X6102&lt;100), "50-100",
X6102&gt;=100, "&gt;100"
)</f>
        <v>20-50</v>
      </c>
      <c r="AI6102">
        <f t="shared" si="191"/>
        <v>0</v>
      </c>
      <c r="AJ6102" t="str" cm="1">
        <f t="array" ref="AJ6102">_xlfn.IFS(
C6102&lt;=20, "&lt;20",
AND(C6102&gt;=20, C6102&lt;35), "20-35",
AND(C6102&gt;=35, C6102&lt;50), "35-50",
C6102&gt;=50, "50-100"
)</f>
        <v>35-50</v>
      </c>
      <c r="AK6102" t="str" cm="1">
        <f t="array" ref="AK6102">_xlfn.IFS(
G6102&lt;6, "&lt;6",
AND(G6102&gt;=6, G6102&lt;12), "6-12",
AND(G6102&gt;=12, G6102&lt;18), "12-18",  AND(G6102&gt;=18, G6102&lt;24), "18-24", G6102&gt;=24, "24-36")</f>
        <v>18-24</v>
      </c>
    </row>
    <row r="6103" spans="1:37" x14ac:dyDescent="0.3">
      <c r="A6103" t="s">
        <v>6203</v>
      </c>
      <c r="B6103" t="s">
        <v>44</v>
      </c>
      <c r="C6103">
        <v>51</v>
      </c>
      <c r="D6103" t="s">
        <v>37</v>
      </c>
      <c r="E6103" t="s">
        <v>130</v>
      </c>
      <c r="F6103">
        <v>5</v>
      </c>
      <c r="G6103">
        <v>20</v>
      </c>
      <c r="H6103" t="s">
        <v>36</v>
      </c>
      <c r="I6103" t="s">
        <v>37</v>
      </c>
      <c r="J6103" t="s">
        <v>37</v>
      </c>
      <c r="K6103" t="s">
        <v>37</v>
      </c>
      <c r="L6103" t="s">
        <v>50</v>
      </c>
      <c r="M6103" t="s">
        <v>34</v>
      </c>
      <c r="N6103" t="s">
        <v>34</v>
      </c>
      <c r="O6103" t="s">
        <v>34</v>
      </c>
      <c r="P6103" t="s">
        <v>34</v>
      </c>
      <c r="Q6103" t="s">
        <v>37</v>
      </c>
      <c r="R6103" t="s">
        <v>34</v>
      </c>
      <c r="S6103" t="s">
        <v>34</v>
      </c>
      <c r="T6103" t="s">
        <v>37</v>
      </c>
      <c r="U6103" t="s">
        <v>46</v>
      </c>
      <c r="V6103" t="s">
        <v>37</v>
      </c>
      <c r="W6103" t="s">
        <v>51</v>
      </c>
      <c r="X6103">
        <v>84.05</v>
      </c>
      <c r="Y6103">
        <v>966.55</v>
      </c>
      <c r="Z6103">
        <v>0</v>
      </c>
      <c r="AA6103">
        <v>0</v>
      </c>
      <c r="AB6103">
        <v>214.2</v>
      </c>
      <c r="AC6103">
        <v>1180.75</v>
      </c>
      <c r="AD6103" t="s">
        <v>41</v>
      </c>
      <c r="AE6103" t="s">
        <v>42</v>
      </c>
      <c r="AF6103" t="s">
        <v>42</v>
      </c>
      <c r="AG6103">
        <f t="shared" si="190"/>
        <v>0</v>
      </c>
      <c r="AH6103" t="str" cm="1">
        <f t="array" ref="AH6103">_xlfn.IFS(
X6103&lt;=20, "&lt;20",
AND(X6103&gt;=20, X6103&lt;50), "20-50",
AND(X6103&gt;=50, X6103&lt;100), "50-100",
X6103&gt;=100, "&gt;100"
)</f>
        <v>50-100</v>
      </c>
      <c r="AI6103">
        <f t="shared" si="191"/>
        <v>0</v>
      </c>
      <c r="AJ6103" t="str" cm="1">
        <f t="array" ref="AJ6103">_xlfn.IFS(
C6103&lt;=20, "&lt;20",
AND(C6103&gt;=20, C6103&lt;35), "20-35",
AND(C6103&gt;=35, C6103&lt;50), "35-50",
C6103&gt;=50, "50-100"
)</f>
        <v>50-100</v>
      </c>
      <c r="AK6103" t="str" cm="1">
        <f t="array" ref="AK6103">_xlfn.IFS(
G6103&lt;6, "&lt;6",
AND(G6103&gt;=6, G6103&lt;12), "6-12",
AND(G6103&gt;=12, G6103&lt;18), "12-18",  AND(G6103&gt;=18, G6103&lt;24), "18-24", G6103&gt;=24, "24-36")</f>
        <v>18-24</v>
      </c>
    </row>
    <row r="6104" spans="1:37" x14ac:dyDescent="0.3">
      <c r="A6104" t="s">
        <v>6204</v>
      </c>
      <c r="B6104" t="s">
        <v>44</v>
      </c>
      <c r="C6104">
        <v>57</v>
      </c>
      <c r="D6104" t="s">
        <v>34</v>
      </c>
      <c r="E6104" t="s">
        <v>69</v>
      </c>
      <c r="F6104">
        <v>5</v>
      </c>
      <c r="G6104">
        <v>33</v>
      </c>
      <c r="H6104" t="s">
        <v>36</v>
      </c>
      <c r="I6104" t="s">
        <v>37</v>
      </c>
      <c r="J6104" t="s">
        <v>37</v>
      </c>
      <c r="K6104" t="s">
        <v>37</v>
      </c>
      <c r="L6104" t="s">
        <v>50</v>
      </c>
      <c r="M6104" t="s">
        <v>34</v>
      </c>
      <c r="N6104" t="s">
        <v>37</v>
      </c>
      <c r="O6104" t="s">
        <v>37</v>
      </c>
      <c r="P6104" t="s">
        <v>37</v>
      </c>
      <c r="Q6104" t="s">
        <v>37</v>
      </c>
      <c r="R6104" t="s">
        <v>37</v>
      </c>
      <c r="S6104" t="s">
        <v>37</v>
      </c>
      <c r="T6104" t="s">
        <v>37</v>
      </c>
      <c r="U6104" t="s">
        <v>46</v>
      </c>
      <c r="V6104" t="s">
        <v>37</v>
      </c>
      <c r="W6104" t="s">
        <v>51</v>
      </c>
      <c r="X6104">
        <v>107.5</v>
      </c>
      <c r="Y6104">
        <v>3242.5</v>
      </c>
      <c r="Z6104">
        <v>0</v>
      </c>
      <c r="AA6104">
        <v>0</v>
      </c>
      <c r="AB6104">
        <v>736.8</v>
      </c>
      <c r="AC6104">
        <v>3979.3</v>
      </c>
      <c r="AD6104" t="s">
        <v>41</v>
      </c>
      <c r="AE6104" t="s">
        <v>42</v>
      </c>
      <c r="AF6104" t="s">
        <v>42</v>
      </c>
      <c r="AG6104">
        <f t="shared" si="190"/>
        <v>0</v>
      </c>
      <c r="AH6104" t="str" cm="1">
        <f t="array" ref="AH6104">_xlfn.IFS(
X6104&lt;=20, "&lt;20",
AND(X6104&gt;=20, X6104&lt;50), "20-50",
AND(X6104&gt;=50, X6104&lt;100), "50-100",
X6104&gt;=100, "&gt;100"
)</f>
        <v>&gt;100</v>
      </c>
      <c r="AI6104">
        <f t="shared" si="191"/>
        <v>0</v>
      </c>
      <c r="AJ6104" t="str" cm="1">
        <f t="array" ref="AJ6104">_xlfn.IFS(
C6104&lt;=20, "&lt;20",
AND(C6104&gt;=20, C6104&lt;35), "20-35",
AND(C6104&gt;=35, C6104&lt;50), "35-50",
C6104&gt;=50, "50-100"
)</f>
        <v>50-100</v>
      </c>
      <c r="AK6104" t="str" cm="1">
        <f t="array" ref="AK6104">_xlfn.IFS(
G6104&lt;6, "&lt;6",
AND(G6104&gt;=6, G6104&lt;12), "6-12",
AND(G6104&gt;=12, G6104&lt;18), "12-18",  AND(G6104&gt;=18, G6104&lt;24), "18-24", G6104&gt;=24, "24-36")</f>
        <v>24-36</v>
      </c>
    </row>
    <row r="6105" spans="1:37" x14ac:dyDescent="0.3">
      <c r="A6105" t="s">
        <v>6205</v>
      </c>
      <c r="B6105" t="s">
        <v>44</v>
      </c>
      <c r="C6105">
        <v>62</v>
      </c>
      <c r="D6105" t="s">
        <v>37</v>
      </c>
      <c r="E6105" t="s">
        <v>69</v>
      </c>
      <c r="F6105">
        <v>9</v>
      </c>
      <c r="G6105">
        <v>25</v>
      </c>
      <c r="H6105" t="s">
        <v>57</v>
      </c>
      <c r="I6105" t="s">
        <v>37</v>
      </c>
      <c r="J6105" t="s">
        <v>34</v>
      </c>
      <c r="K6105" t="s">
        <v>37</v>
      </c>
      <c r="L6105" t="s">
        <v>38</v>
      </c>
      <c r="M6105" t="s">
        <v>34</v>
      </c>
      <c r="N6105" t="s">
        <v>37</v>
      </c>
      <c r="O6105" t="s">
        <v>37</v>
      </c>
      <c r="P6105" t="s">
        <v>37</v>
      </c>
      <c r="Q6105" t="s">
        <v>34</v>
      </c>
      <c r="R6105" t="s">
        <v>34</v>
      </c>
      <c r="S6105" t="s">
        <v>34</v>
      </c>
      <c r="T6105" t="s">
        <v>34</v>
      </c>
      <c r="U6105" t="s">
        <v>46</v>
      </c>
      <c r="V6105" t="s">
        <v>37</v>
      </c>
      <c r="W6105" t="s">
        <v>40</v>
      </c>
      <c r="X6105">
        <v>83.8</v>
      </c>
      <c r="Y6105">
        <v>1029.75</v>
      </c>
      <c r="Z6105">
        <v>44.58</v>
      </c>
      <c r="AA6105">
        <v>80</v>
      </c>
      <c r="AB6105">
        <v>343.56</v>
      </c>
      <c r="AC6105">
        <v>1408.73</v>
      </c>
      <c r="AD6105" t="s">
        <v>52</v>
      </c>
      <c r="AE6105" t="s">
        <v>53</v>
      </c>
      <c r="AF6105" t="s">
        <v>54</v>
      </c>
      <c r="AG6105">
        <f t="shared" si="190"/>
        <v>1</v>
      </c>
      <c r="AH6105" t="str" cm="1">
        <f t="array" ref="AH6105">_xlfn.IFS(
X6105&lt;=20, "&lt;20",
AND(X6105&gt;=20, X6105&lt;50), "20-50",
AND(X6105&gt;=50, X6105&lt;100), "50-100",
X6105&gt;=100, "&gt;100"
)</f>
        <v>50-100</v>
      </c>
      <c r="AI6105">
        <f t="shared" si="191"/>
        <v>0</v>
      </c>
      <c r="AJ6105" t="str" cm="1">
        <f t="array" ref="AJ6105">_xlfn.IFS(
C6105&lt;=20, "&lt;20",
AND(C6105&gt;=20, C6105&lt;35), "20-35",
AND(C6105&gt;=35, C6105&lt;50), "35-50",
C6105&gt;=50, "50-100"
)</f>
        <v>50-100</v>
      </c>
      <c r="AK6105" t="str" cm="1">
        <f t="array" ref="AK6105">_xlfn.IFS(
G6105&lt;6, "&lt;6",
AND(G6105&gt;=6, G6105&lt;12), "6-12",
AND(G6105&gt;=12, G6105&lt;18), "12-18",  AND(G6105&gt;=18, G6105&lt;24), "18-24", G6105&gt;=24, "24-36")</f>
        <v>24-36</v>
      </c>
    </row>
    <row r="6106" spans="1:37" x14ac:dyDescent="0.3">
      <c r="A6106" t="s">
        <v>6206</v>
      </c>
      <c r="B6106" t="s">
        <v>44</v>
      </c>
      <c r="C6106">
        <v>47</v>
      </c>
      <c r="D6106" t="s">
        <v>34</v>
      </c>
      <c r="E6106" t="s">
        <v>76</v>
      </c>
      <c r="F6106">
        <v>5</v>
      </c>
      <c r="G6106">
        <v>3</v>
      </c>
      <c r="H6106" t="s">
        <v>49</v>
      </c>
      <c r="I6106" t="s">
        <v>37</v>
      </c>
      <c r="J6106" t="s">
        <v>34</v>
      </c>
      <c r="K6106" t="s">
        <v>37</v>
      </c>
      <c r="L6106" t="s">
        <v>38</v>
      </c>
      <c r="M6106" t="s">
        <v>34</v>
      </c>
      <c r="N6106" t="s">
        <v>37</v>
      </c>
      <c r="O6106" t="s">
        <v>34</v>
      </c>
      <c r="P6106" t="s">
        <v>34</v>
      </c>
      <c r="Q6106" t="s">
        <v>34</v>
      </c>
      <c r="R6106" t="s">
        <v>34</v>
      </c>
      <c r="S6106" t="s">
        <v>34</v>
      </c>
      <c r="T6106" t="s">
        <v>37</v>
      </c>
      <c r="U6106" t="s">
        <v>46</v>
      </c>
      <c r="V6106" t="s">
        <v>34</v>
      </c>
      <c r="W6106" t="s">
        <v>40</v>
      </c>
      <c r="X6106">
        <v>49.2</v>
      </c>
      <c r="Y6106">
        <v>103.7</v>
      </c>
      <c r="Z6106">
        <v>0</v>
      </c>
      <c r="AA6106">
        <v>0</v>
      </c>
      <c r="AB6106">
        <v>58.56</v>
      </c>
      <c r="AC6106">
        <v>162.26</v>
      </c>
      <c r="AD6106" t="s">
        <v>85</v>
      </c>
      <c r="AE6106" t="s">
        <v>42</v>
      </c>
      <c r="AF6106" t="s">
        <v>42</v>
      </c>
      <c r="AG6106">
        <f t="shared" si="190"/>
        <v>0</v>
      </c>
      <c r="AH6106" t="str" cm="1">
        <f t="array" ref="AH6106">_xlfn.IFS(
X6106&lt;=20, "&lt;20",
AND(X6106&gt;=20, X6106&lt;50), "20-50",
AND(X6106&gt;=50, X6106&lt;100), "50-100",
X6106&gt;=100, "&gt;100"
)</f>
        <v>20-50</v>
      </c>
      <c r="AI6106">
        <f t="shared" si="191"/>
        <v>1</v>
      </c>
      <c r="AJ6106" t="str" cm="1">
        <f t="array" ref="AJ6106">_xlfn.IFS(
C6106&lt;=20, "&lt;20",
AND(C6106&gt;=20, C6106&lt;35), "20-35",
AND(C6106&gt;=35, C6106&lt;50), "35-50",
C6106&gt;=50, "50-100"
)</f>
        <v>35-50</v>
      </c>
      <c r="AK6106" t="str" cm="1">
        <f t="array" ref="AK6106">_xlfn.IFS(
G6106&lt;6, "&lt;6",
AND(G6106&gt;=6, G6106&lt;12), "6-12",
AND(G6106&gt;=12, G6106&lt;18), "12-18",  AND(G6106&gt;=18, G6106&lt;24), "18-24", G6106&gt;=24, "24-36")</f>
        <v>&lt;6</v>
      </c>
    </row>
    <row r="6107" spans="1:37" x14ac:dyDescent="0.3">
      <c r="A6107" t="s">
        <v>6207</v>
      </c>
      <c r="B6107" t="s">
        <v>33</v>
      </c>
      <c r="C6107">
        <v>28</v>
      </c>
      <c r="D6107" t="s">
        <v>37</v>
      </c>
      <c r="E6107" t="s">
        <v>45</v>
      </c>
      <c r="F6107">
        <v>11</v>
      </c>
      <c r="G6107">
        <v>9</v>
      </c>
      <c r="H6107" t="s">
        <v>49</v>
      </c>
      <c r="I6107" t="s">
        <v>37</v>
      </c>
      <c r="J6107" t="s">
        <v>34</v>
      </c>
      <c r="K6107" t="s">
        <v>37</v>
      </c>
      <c r="L6107" t="s">
        <v>72</v>
      </c>
      <c r="M6107" t="s">
        <v>34</v>
      </c>
      <c r="N6107" t="s">
        <v>34</v>
      </c>
      <c r="O6107" t="s">
        <v>34</v>
      </c>
      <c r="P6107" t="s">
        <v>34</v>
      </c>
      <c r="Q6107" t="s">
        <v>37</v>
      </c>
      <c r="R6107" t="s">
        <v>34</v>
      </c>
      <c r="S6107" t="s">
        <v>37</v>
      </c>
      <c r="T6107" t="s">
        <v>37</v>
      </c>
      <c r="U6107" t="s">
        <v>46</v>
      </c>
      <c r="V6107" t="s">
        <v>34</v>
      </c>
      <c r="W6107" t="s">
        <v>40</v>
      </c>
      <c r="X6107">
        <v>55.15</v>
      </c>
      <c r="Y6107">
        <v>159.15</v>
      </c>
      <c r="Z6107">
        <v>0</v>
      </c>
      <c r="AA6107">
        <v>0</v>
      </c>
      <c r="AB6107">
        <v>68.31</v>
      </c>
      <c r="AC6107">
        <v>227.46</v>
      </c>
      <c r="AD6107" t="s">
        <v>52</v>
      </c>
      <c r="AE6107" t="s">
        <v>58</v>
      </c>
      <c r="AF6107" t="s">
        <v>62</v>
      </c>
      <c r="AG6107">
        <f t="shared" si="190"/>
        <v>1</v>
      </c>
      <c r="AH6107" t="str" cm="1">
        <f t="array" ref="AH6107">_xlfn.IFS(
X6107&lt;=20, "&lt;20",
AND(X6107&gt;=20, X6107&lt;50), "20-50",
AND(X6107&gt;=50, X6107&lt;100), "50-100",
X6107&gt;=100, "&gt;100"
)</f>
        <v>50-100</v>
      </c>
      <c r="AI6107">
        <f t="shared" si="191"/>
        <v>0</v>
      </c>
      <c r="AJ6107" t="str" cm="1">
        <f t="array" ref="AJ6107">_xlfn.IFS(
C6107&lt;=20, "&lt;20",
AND(C6107&gt;=20, C6107&lt;35), "20-35",
AND(C6107&gt;=35, C6107&lt;50), "35-50",
C6107&gt;=50, "50-100"
)</f>
        <v>20-35</v>
      </c>
      <c r="AK6107" t="str" cm="1">
        <f t="array" ref="AK6107">_xlfn.IFS(
G6107&lt;6, "&lt;6",
AND(G6107&gt;=6, G6107&lt;12), "6-12",
AND(G6107&gt;=12, G6107&lt;18), "12-18",  AND(G6107&gt;=18, G6107&lt;24), "18-24", G6107&gt;=24, "24-36")</f>
        <v>6-12</v>
      </c>
    </row>
    <row r="6108" spans="1:37" x14ac:dyDescent="0.3">
      <c r="A6108" t="s">
        <v>6208</v>
      </c>
      <c r="B6108" t="s">
        <v>33</v>
      </c>
      <c r="C6108">
        <v>61</v>
      </c>
      <c r="D6108" t="s">
        <v>37</v>
      </c>
      <c r="E6108" t="s">
        <v>114</v>
      </c>
      <c r="F6108">
        <v>0</v>
      </c>
      <c r="G6108">
        <v>32</v>
      </c>
      <c r="H6108" t="s">
        <v>70</v>
      </c>
      <c r="I6108" t="s">
        <v>34</v>
      </c>
      <c r="J6108" t="s">
        <v>34</v>
      </c>
      <c r="K6108" t="s">
        <v>37</v>
      </c>
      <c r="L6108" t="s">
        <v>38</v>
      </c>
      <c r="M6108" t="s">
        <v>34</v>
      </c>
      <c r="N6108" t="s">
        <v>37</v>
      </c>
      <c r="O6108" t="s">
        <v>34</v>
      </c>
      <c r="P6108" t="s">
        <v>34</v>
      </c>
      <c r="Q6108" t="s">
        <v>34</v>
      </c>
      <c r="R6108" t="s">
        <v>37</v>
      </c>
      <c r="S6108" t="s">
        <v>37</v>
      </c>
      <c r="T6108" t="s">
        <v>37</v>
      </c>
      <c r="U6108" t="s">
        <v>46</v>
      </c>
      <c r="V6108" t="s">
        <v>37</v>
      </c>
      <c r="W6108" t="s">
        <v>51</v>
      </c>
      <c r="X6108">
        <v>40.35</v>
      </c>
      <c r="Y6108">
        <v>1677.85</v>
      </c>
      <c r="Z6108">
        <v>0</v>
      </c>
      <c r="AA6108">
        <v>0</v>
      </c>
      <c r="AB6108">
        <v>0</v>
      </c>
      <c r="AC6108">
        <v>1677.85</v>
      </c>
      <c r="AD6108" t="s">
        <v>41</v>
      </c>
      <c r="AE6108" t="s">
        <v>42</v>
      </c>
      <c r="AF6108" t="s">
        <v>42</v>
      </c>
      <c r="AG6108">
        <f t="shared" si="190"/>
        <v>0</v>
      </c>
      <c r="AH6108" t="str" cm="1">
        <f t="array" ref="AH6108">_xlfn.IFS(
X6108&lt;=20, "&lt;20",
AND(X6108&gt;=20, X6108&lt;50), "20-50",
AND(X6108&gt;=50, X6108&lt;100), "50-100",
X6108&gt;=100, "&gt;100"
)</f>
        <v>20-50</v>
      </c>
      <c r="AI6108">
        <f t="shared" si="191"/>
        <v>0</v>
      </c>
      <c r="AJ6108" t="str" cm="1">
        <f t="array" ref="AJ6108">_xlfn.IFS(
C6108&lt;=20, "&lt;20",
AND(C6108&gt;=20, C6108&lt;35), "20-35",
AND(C6108&gt;=35, C6108&lt;50), "35-50",
C6108&gt;=50, "50-100"
)</f>
        <v>50-100</v>
      </c>
      <c r="AK6108" t="str" cm="1">
        <f t="array" ref="AK6108">_xlfn.IFS(
G6108&lt;6, "&lt;6",
AND(G6108&gt;=6, G6108&lt;12), "6-12",
AND(G6108&gt;=12, G6108&lt;18), "12-18",  AND(G6108&gt;=18, G6108&lt;24), "18-24", G6108&gt;=24, "24-36")</f>
        <v>24-36</v>
      </c>
    </row>
    <row r="6109" spans="1:37" x14ac:dyDescent="0.3">
      <c r="A6109" t="s">
        <v>6209</v>
      </c>
      <c r="B6109" t="s">
        <v>44</v>
      </c>
      <c r="C6109">
        <v>31</v>
      </c>
      <c r="D6109" t="s">
        <v>37</v>
      </c>
      <c r="E6109" t="s">
        <v>164</v>
      </c>
      <c r="F6109">
        <v>11</v>
      </c>
      <c r="G6109">
        <v>4</v>
      </c>
      <c r="H6109" t="s">
        <v>70</v>
      </c>
      <c r="I6109" t="s">
        <v>37</v>
      </c>
      <c r="J6109" t="s">
        <v>37</v>
      </c>
      <c r="K6109" t="s">
        <v>34</v>
      </c>
      <c r="L6109" t="s">
        <v>34</v>
      </c>
      <c r="M6109" t="s">
        <v>34</v>
      </c>
      <c r="N6109" t="s">
        <v>34</v>
      </c>
      <c r="O6109" t="s">
        <v>34</v>
      </c>
      <c r="P6109" t="s">
        <v>34</v>
      </c>
      <c r="Q6109" t="s">
        <v>34</v>
      </c>
      <c r="R6109" t="s">
        <v>34</v>
      </c>
      <c r="S6109" t="s">
        <v>34</v>
      </c>
      <c r="T6109" t="s">
        <v>34</v>
      </c>
      <c r="U6109" t="s">
        <v>67</v>
      </c>
      <c r="V6109" t="s">
        <v>37</v>
      </c>
      <c r="W6109" t="s">
        <v>40</v>
      </c>
      <c r="X6109">
        <v>25.65</v>
      </c>
      <c r="Y6109">
        <v>1388</v>
      </c>
      <c r="Z6109">
        <v>0</v>
      </c>
      <c r="AA6109">
        <v>0</v>
      </c>
      <c r="AB6109">
        <v>79.2</v>
      </c>
      <c r="AC6109">
        <v>1467.2</v>
      </c>
      <c r="AD6109" t="s">
        <v>41</v>
      </c>
      <c r="AE6109" t="s">
        <v>42</v>
      </c>
      <c r="AF6109" t="s">
        <v>42</v>
      </c>
      <c r="AG6109">
        <f t="shared" si="190"/>
        <v>0</v>
      </c>
      <c r="AH6109" t="str" cm="1">
        <f t="array" ref="AH6109">_xlfn.IFS(
X6109&lt;=20, "&lt;20",
AND(X6109&gt;=20, X6109&lt;50), "20-50",
AND(X6109&gt;=50, X6109&lt;100), "50-100",
X6109&gt;=100, "&gt;100"
)</f>
        <v>20-50</v>
      </c>
      <c r="AI6109">
        <f t="shared" si="191"/>
        <v>0</v>
      </c>
      <c r="AJ6109" t="str" cm="1">
        <f t="array" ref="AJ6109">_xlfn.IFS(
C6109&lt;=20, "&lt;20",
AND(C6109&gt;=20, C6109&lt;35), "20-35",
AND(C6109&gt;=35, C6109&lt;50), "35-50",
C6109&gt;=50, "50-100"
)</f>
        <v>20-35</v>
      </c>
      <c r="AK6109" t="str" cm="1">
        <f t="array" ref="AK6109">_xlfn.IFS(
G6109&lt;6, "&lt;6",
AND(G6109&gt;=6, G6109&lt;12), "6-12",
AND(G6109&gt;=12, G6109&lt;18), "12-18",  AND(G6109&gt;=18, G6109&lt;24), "18-24", G6109&gt;=24, "24-36")</f>
        <v>&lt;6</v>
      </c>
    </row>
    <row r="6110" spans="1:37" x14ac:dyDescent="0.3">
      <c r="A6110" t="s">
        <v>6210</v>
      </c>
      <c r="B6110" t="s">
        <v>33</v>
      </c>
      <c r="C6110">
        <v>67</v>
      </c>
      <c r="D6110" t="s">
        <v>34</v>
      </c>
      <c r="E6110" t="s">
        <v>61</v>
      </c>
      <c r="F6110">
        <v>13</v>
      </c>
      <c r="G6110">
        <v>16</v>
      </c>
      <c r="H6110" t="s">
        <v>36</v>
      </c>
      <c r="I6110" t="s">
        <v>37</v>
      </c>
      <c r="J6110" t="s">
        <v>37</v>
      </c>
      <c r="K6110" t="s">
        <v>37</v>
      </c>
      <c r="L6110" t="s">
        <v>50</v>
      </c>
      <c r="M6110" t="s">
        <v>34</v>
      </c>
      <c r="N6110" t="s">
        <v>34</v>
      </c>
      <c r="O6110" t="s">
        <v>37</v>
      </c>
      <c r="P6110" t="s">
        <v>34</v>
      </c>
      <c r="Q6110" t="s">
        <v>34</v>
      </c>
      <c r="R6110" t="s">
        <v>34</v>
      </c>
      <c r="S6110" t="s">
        <v>34</v>
      </c>
      <c r="T6110" t="s">
        <v>37</v>
      </c>
      <c r="U6110" t="s">
        <v>46</v>
      </c>
      <c r="V6110" t="s">
        <v>37</v>
      </c>
      <c r="W6110" t="s">
        <v>51</v>
      </c>
      <c r="X6110">
        <v>81.25</v>
      </c>
      <c r="Y6110">
        <v>585.95000000000005</v>
      </c>
      <c r="Z6110">
        <v>0</v>
      </c>
      <c r="AA6110">
        <v>0</v>
      </c>
      <c r="AB6110">
        <v>40.159999999999997</v>
      </c>
      <c r="AC6110">
        <v>626.11</v>
      </c>
      <c r="AD6110" t="s">
        <v>52</v>
      </c>
      <c r="AE6110" t="s">
        <v>100</v>
      </c>
      <c r="AF6110" t="s">
        <v>308</v>
      </c>
      <c r="AG6110">
        <f t="shared" si="190"/>
        <v>1</v>
      </c>
      <c r="AH6110" t="str" cm="1">
        <f t="array" ref="AH6110">_xlfn.IFS(
X6110&lt;=20, "&lt;20",
AND(X6110&gt;=20, X6110&lt;50), "20-50",
AND(X6110&gt;=50, X6110&lt;100), "50-100",
X6110&gt;=100, "&gt;100"
)</f>
        <v>50-100</v>
      </c>
      <c r="AI6110">
        <f t="shared" si="191"/>
        <v>0</v>
      </c>
      <c r="AJ6110" t="str" cm="1">
        <f t="array" ref="AJ6110">_xlfn.IFS(
C6110&lt;=20, "&lt;20",
AND(C6110&gt;=20, C6110&lt;35), "20-35",
AND(C6110&gt;=35, C6110&lt;50), "35-50",
C6110&gt;=50, "50-100"
)</f>
        <v>50-100</v>
      </c>
      <c r="AK6110" t="str" cm="1">
        <f t="array" ref="AK6110">_xlfn.IFS(
G6110&lt;6, "&lt;6",
AND(G6110&gt;=6, G6110&lt;12), "6-12",
AND(G6110&gt;=12, G6110&lt;18), "12-18",  AND(G6110&gt;=18, G6110&lt;24), "18-24", G6110&gt;=24, "24-36")</f>
        <v>12-18</v>
      </c>
    </row>
    <row r="6111" spans="1:37" x14ac:dyDescent="0.3">
      <c r="A6111" t="s">
        <v>6211</v>
      </c>
      <c r="B6111" t="s">
        <v>44</v>
      </c>
      <c r="C6111">
        <v>51</v>
      </c>
      <c r="D6111" t="s">
        <v>34</v>
      </c>
      <c r="E6111" t="s">
        <v>56</v>
      </c>
      <c r="F6111">
        <v>1</v>
      </c>
      <c r="G6111">
        <v>30</v>
      </c>
      <c r="H6111" t="s">
        <v>36</v>
      </c>
      <c r="I6111" t="s">
        <v>37</v>
      </c>
      <c r="J6111" t="s">
        <v>37</v>
      </c>
      <c r="K6111" t="s">
        <v>37</v>
      </c>
      <c r="L6111" t="s">
        <v>50</v>
      </c>
      <c r="M6111" t="s">
        <v>34</v>
      </c>
      <c r="N6111" t="s">
        <v>37</v>
      </c>
      <c r="O6111" t="s">
        <v>37</v>
      </c>
      <c r="P6111" t="s">
        <v>34</v>
      </c>
      <c r="Q6111" t="s">
        <v>37</v>
      </c>
      <c r="R6111" t="s">
        <v>37</v>
      </c>
      <c r="S6111" t="s">
        <v>37</v>
      </c>
      <c r="T6111" t="s">
        <v>37</v>
      </c>
      <c r="U6111" t="s">
        <v>67</v>
      </c>
      <c r="V6111" t="s">
        <v>37</v>
      </c>
      <c r="W6111" t="s">
        <v>51</v>
      </c>
      <c r="X6111">
        <v>103.4</v>
      </c>
      <c r="Y6111">
        <v>7372.65</v>
      </c>
      <c r="Z6111">
        <v>0</v>
      </c>
      <c r="AA6111">
        <v>0</v>
      </c>
      <c r="AB6111">
        <v>221.04</v>
      </c>
      <c r="AC6111">
        <v>7593.69</v>
      </c>
      <c r="AD6111" t="s">
        <v>52</v>
      </c>
      <c r="AE6111" t="s">
        <v>100</v>
      </c>
      <c r="AF6111" t="s">
        <v>178</v>
      </c>
      <c r="AG6111">
        <f t="shared" si="190"/>
        <v>1</v>
      </c>
      <c r="AH6111" t="str" cm="1">
        <f t="array" ref="AH6111">_xlfn.IFS(
X6111&lt;=20, "&lt;20",
AND(X6111&gt;=20, X6111&lt;50), "20-50",
AND(X6111&gt;=50, X6111&lt;100), "50-100",
X6111&gt;=100, "&gt;100"
)</f>
        <v>&gt;100</v>
      </c>
      <c r="AI6111">
        <f t="shared" si="191"/>
        <v>0</v>
      </c>
      <c r="AJ6111" t="str" cm="1">
        <f t="array" ref="AJ6111">_xlfn.IFS(
C6111&lt;=20, "&lt;20",
AND(C6111&gt;=20, C6111&lt;35), "20-35",
AND(C6111&gt;=35, C6111&lt;50), "35-50",
C6111&gt;=50, "50-100"
)</f>
        <v>50-100</v>
      </c>
      <c r="AK6111" t="str" cm="1">
        <f t="array" ref="AK6111">_xlfn.IFS(
G6111&lt;6, "&lt;6",
AND(G6111&gt;=6, G6111&lt;12), "6-12",
AND(G6111&gt;=12, G6111&lt;18), "12-18",  AND(G6111&gt;=18, G6111&lt;24), "18-24", G6111&gt;=24, "24-36")</f>
        <v>24-36</v>
      </c>
    </row>
    <row r="6112" spans="1:37" x14ac:dyDescent="0.3">
      <c r="A6112" t="s">
        <v>6212</v>
      </c>
      <c r="B6112" t="s">
        <v>44</v>
      </c>
      <c r="C6112">
        <v>65</v>
      </c>
      <c r="D6112" t="s">
        <v>37</v>
      </c>
      <c r="E6112" t="s">
        <v>56</v>
      </c>
      <c r="F6112">
        <v>4</v>
      </c>
      <c r="G6112">
        <v>16</v>
      </c>
      <c r="H6112" t="s">
        <v>66</v>
      </c>
      <c r="I6112" t="s">
        <v>37</v>
      </c>
      <c r="J6112" t="s">
        <v>37</v>
      </c>
      <c r="K6112" t="s">
        <v>37</v>
      </c>
      <c r="L6112" t="s">
        <v>50</v>
      </c>
      <c r="M6112" t="s">
        <v>37</v>
      </c>
      <c r="N6112" t="s">
        <v>37</v>
      </c>
      <c r="O6112" t="s">
        <v>34</v>
      </c>
      <c r="P6112" t="s">
        <v>37</v>
      </c>
      <c r="Q6112" t="s">
        <v>34</v>
      </c>
      <c r="R6112" t="s">
        <v>37</v>
      </c>
      <c r="S6112" t="s">
        <v>37</v>
      </c>
      <c r="T6112" t="s">
        <v>37</v>
      </c>
      <c r="U6112" t="s">
        <v>67</v>
      </c>
      <c r="V6112" t="s">
        <v>37</v>
      </c>
      <c r="W6112" t="s">
        <v>51</v>
      </c>
      <c r="X6112">
        <v>100.55</v>
      </c>
      <c r="Y6112">
        <v>7325.1</v>
      </c>
      <c r="Z6112">
        <v>0</v>
      </c>
      <c r="AA6112">
        <v>0</v>
      </c>
      <c r="AB6112">
        <v>3156.48</v>
      </c>
      <c r="AC6112">
        <v>10481.58</v>
      </c>
      <c r="AD6112" t="s">
        <v>41</v>
      </c>
      <c r="AE6112" t="s">
        <v>42</v>
      </c>
      <c r="AF6112" t="s">
        <v>42</v>
      </c>
      <c r="AG6112">
        <f t="shared" si="190"/>
        <v>0</v>
      </c>
      <c r="AH6112" t="str" cm="1">
        <f t="array" ref="AH6112">_xlfn.IFS(
X6112&lt;=20, "&lt;20",
AND(X6112&gt;=20, X6112&lt;50), "20-50",
AND(X6112&gt;=50, X6112&lt;100), "50-100",
X6112&gt;=100, "&gt;100"
)</f>
        <v>&gt;100</v>
      </c>
      <c r="AI6112">
        <f t="shared" si="191"/>
        <v>0</v>
      </c>
      <c r="AJ6112" t="str" cm="1">
        <f t="array" ref="AJ6112">_xlfn.IFS(
C6112&lt;=20, "&lt;20",
AND(C6112&gt;=20, C6112&lt;35), "20-35",
AND(C6112&gt;=35, C6112&lt;50), "35-50",
C6112&gt;=50, "50-100"
)</f>
        <v>50-100</v>
      </c>
      <c r="AK6112" t="str" cm="1">
        <f t="array" ref="AK6112">_xlfn.IFS(
G6112&lt;6, "&lt;6",
AND(G6112&gt;=6, G6112&lt;12), "6-12",
AND(G6112&gt;=12, G6112&lt;18), "12-18",  AND(G6112&gt;=18, G6112&lt;24), "18-24", G6112&gt;=24, "24-36")</f>
        <v>12-18</v>
      </c>
    </row>
    <row r="6113" spans="1:37" x14ac:dyDescent="0.3">
      <c r="A6113" t="s">
        <v>6213</v>
      </c>
      <c r="B6113" t="s">
        <v>44</v>
      </c>
      <c r="C6113">
        <v>56</v>
      </c>
      <c r="D6113" t="s">
        <v>37</v>
      </c>
      <c r="E6113" t="s">
        <v>74</v>
      </c>
      <c r="F6113">
        <v>9</v>
      </c>
      <c r="G6113">
        <v>23</v>
      </c>
      <c r="H6113" t="s">
        <v>110</v>
      </c>
      <c r="I6113" t="s">
        <v>37</v>
      </c>
      <c r="J6113" t="s">
        <v>34</v>
      </c>
      <c r="K6113" t="s">
        <v>37</v>
      </c>
      <c r="L6113" t="s">
        <v>50</v>
      </c>
      <c r="M6113" t="s">
        <v>34</v>
      </c>
      <c r="N6113" t="s">
        <v>34</v>
      </c>
      <c r="O6113" t="s">
        <v>37</v>
      </c>
      <c r="P6113" t="s">
        <v>34</v>
      </c>
      <c r="Q6113" t="s">
        <v>34</v>
      </c>
      <c r="R6113" t="s">
        <v>37</v>
      </c>
      <c r="S6113" t="s">
        <v>37</v>
      </c>
      <c r="T6113" t="s">
        <v>37</v>
      </c>
      <c r="U6113" t="s">
        <v>39</v>
      </c>
      <c r="V6113" t="s">
        <v>34</v>
      </c>
      <c r="W6113" t="s">
        <v>51</v>
      </c>
      <c r="X6113">
        <v>86.45</v>
      </c>
      <c r="Y6113">
        <v>2538.0500000000002</v>
      </c>
      <c r="Z6113">
        <v>0</v>
      </c>
      <c r="AA6113">
        <v>0</v>
      </c>
      <c r="AB6113">
        <v>1452.9</v>
      </c>
      <c r="AC6113">
        <v>3990.95</v>
      </c>
      <c r="AD6113" t="s">
        <v>41</v>
      </c>
      <c r="AE6113" t="s">
        <v>42</v>
      </c>
      <c r="AF6113" t="s">
        <v>42</v>
      </c>
      <c r="AG6113">
        <f t="shared" si="190"/>
        <v>0</v>
      </c>
      <c r="AH6113" t="str" cm="1">
        <f t="array" ref="AH6113">_xlfn.IFS(
X6113&lt;=20, "&lt;20",
AND(X6113&gt;=20, X6113&lt;50), "20-50",
AND(X6113&gt;=50, X6113&lt;100), "50-100",
X6113&gt;=100, "&gt;100"
)</f>
        <v>50-100</v>
      </c>
      <c r="AI6113">
        <f t="shared" si="191"/>
        <v>0</v>
      </c>
      <c r="AJ6113" t="str" cm="1">
        <f t="array" ref="AJ6113">_xlfn.IFS(
C6113&lt;=20, "&lt;20",
AND(C6113&gt;=20, C6113&lt;35), "20-35",
AND(C6113&gt;=35, C6113&lt;50), "35-50",
C6113&gt;=50, "50-100"
)</f>
        <v>50-100</v>
      </c>
      <c r="AK6113" t="str" cm="1">
        <f t="array" ref="AK6113">_xlfn.IFS(
G6113&lt;6, "&lt;6",
AND(G6113&gt;=6, G6113&lt;12), "6-12",
AND(G6113&gt;=12, G6113&lt;18), "12-18",  AND(G6113&gt;=18, G6113&lt;24), "18-24", G6113&gt;=24, "24-36")</f>
        <v>18-24</v>
      </c>
    </row>
    <row r="6114" spans="1:37" x14ac:dyDescent="0.3">
      <c r="A6114" t="s">
        <v>6214</v>
      </c>
      <c r="B6114" t="s">
        <v>33</v>
      </c>
      <c r="C6114">
        <v>62</v>
      </c>
      <c r="D6114" t="s">
        <v>34</v>
      </c>
      <c r="E6114" t="s">
        <v>56</v>
      </c>
      <c r="F6114">
        <v>3</v>
      </c>
      <c r="G6114">
        <v>26</v>
      </c>
      <c r="H6114" t="s">
        <v>110</v>
      </c>
      <c r="I6114" t="s">
        <v>37</v>
      </c>
      <c r="J6114" t="s">
        <v>37</v>
      </c>
      <c r="K6114" t="s">
        <v>34</v>
      </c>
      <c r="L6114" t="s">
        <v>34</v>
      </c>
      <c r="M6114" t="s">
        <v>34</v>
      </c>
      <c r="N6114" t="s">
        <v>34</v>
      </c>
      <c r="O6114" t="s">
        <v>34</v>
      </c>
      <c r="P6114" t="s">
        <v>34</v>
      </c>
      <c r="Q6114" t="s">
        <v>34</v>
      </c>
      <c r="R6114" t="s">
        <v>34</v>
      </c>
      <c r="S6114" t="s">
        <v>34</v>
      </c>
      <c r="T6114" t="s">
        <v>34</v>
      </c>
      <c r="U6114" t="s">
        <v>46</v>
      </c>
      <c r="V6114" t="s">
        <v>37</v>
      </c>
      <c r="W6114" t="s">
        <v>51</v>
      </c>
      <c r="X6114">
        <v>-8</v>
      </c>
      <c r="Y6114">
        <v>546.85</v>
      </c>
      <c r="Z6114">
        <v>0</v>
      </c>
      <c r="AA6114">
        <v>0</v>
      </c>
      <c r="AB6114">
        <v>489</v>
      </c>
      <c r="AC6114">
        <v>1035.8499999999999</v>
      </c>
      <c r="AD6114" t="s">
        <v>41</v>
      </c>
      <c r="AE6114" t="s">
        <v>42</v>
      </c>
      <c r="AF6114" t="s">
        <v>42</v>
      </c>
      <c r="AG6114">
        <f t="shared" si="190"/>
        <v>0</v>
      </c>
      <c r="AH6114" t="str" cm="1">
        <f t="array" ref="AH6114">_xlfn.IFS(
X6114&lt;=20, "&lt;20",
AND(X6114&gt;=20, X6114&lt;50), "20-50",
AND(X6114&gt;=50, X6114&lt;100), "50-100",
X6114&gt;=100, "&gt;100"
)</f>
        <v>&lt;20</v>
      </c>
      <c r="AI6114">
        <f t="shared" si="191"/>
        <v>0</v>
      </c>
      <c r="AJ6114" t="str" cm="1">
        <f t="array" ref="AJ6114">_xlfn.IFS(
C6114&lt;=20, "&lt;20",
AND(C6114&gt;=20, C6114&lt;35), "20-35",
AND(C6114&gt;=35, C6114&lt;50), "35-50",
C6114&gt;=50, "50-100"
)</f>
        <v>50-100</v>
      </c>
      <c r="AK6114" t="str" cm="1">
        <f t="array" ref="AK6114">_xlfn.IFS(
G6114&lt;6, "&lt;6",
AND(G6114&gt;=6, G6114&lt;12), "6-12",
AND(G6114&gt;=12, G6114&lt;18), "12-18",  AND(G6114&gt;=18, G6114&lt;24), "18-24", G6114&gt;=24, "24-36")</f>
        <v>24-36</v>
      </c>
    </row>
    <row r="6115" spans="1:37" x14ac:dyDescent="0.3">
      <c r="A6115" t="s">
        <v>6215</v>
      </c>
      <c r="B6115" t="s">
        <v>33</v>
      </c>
      <c r="C6115">
        <v>38</v>
      </c>
      <c r="D6115" t="s">
        <v>34</v>
      </c>
      <c r="E6115" t="s">
        <v>74</v>
      </c>
      <c r="F6115">
        <v>13</v>
      </c>
      <c r="G6115">
        <v>24</v>
      </c>
      <c r="H6115" t="s">
        <v>36</v>
      </c>
      <c r="I6115" t="s">
        <v>37</v>
      </c>
      <c r="J6115" t="s">
        <v>37</v>
      </c>
      <c r="K6115" t="s">
        <v>37</v>
      </c>
      <c r="L6115" t="s">
        <v>50</v>
      </c>
      <c r="M6115" t="s">
        <v>34</v>
      </c>
      <c r="N6115" t="s">
        <v>34</v>
      </c>
      <c r="O6115" t="s">
        <v>34</v>
      </c>
      <c r="P6115" t="s">
        <v>34</v>
      </c>
      <c r="Q6115" t="s">
        <v>34</v>
      </c>
      <c r="R6115" t="s">
        <v>34</v>
      </c>
      <c r="S6115" t="s">
        <v>34</v>
      </c>
      <c r="T6115" t="s">
        <v>37</v>
      </c>
      <c r="U6115" t="s">
        <v>46</v>
      </c>
      <c r="V6115" t="s">
        <v>37</v>
      </c>
      <c r="W6115" t="s">
        <v>51</v>
      </c>
      <c r="X6115">
        <v>75.099999999999994</v>
      </c>
      <c r="Y6115">
        <v>75.099999999999994</v>
      </c>
      <c r="Z6115">
        <v>0</v>
      </c>
      <c r="AA6115">
        <v>0</v>
      </c>
      <c r="AB6115">
        <v>5.94</v>
      </c>
      <c r="AC6115">
        <v>81.040000000000006</v>
      </c>
      <c r="AD6115" t="s">
        <v>52</v>
      </c>
      <c r="AE6115" t="s">
        <v>58</v>
      </c>
      <c r="AF6115" t="s">
        <v>365</v>
      </c>
      <c r="AG6115">
        <f t="shared" si="190"/>
        <v>1</v>
      </c>
      <c r="AH6115" t="str" cm="1">
        <f t="array" ref="AH6115">_xlfn.IFS(
X6115&lt;=20, "&lt;20",
AND(X6115&gt;=20, X6115&lt;50), "20-50",
AND(X6115&gt;=50, X6115&lt;100), "50-100",
X6115&gt;=100, "&gt;100"
)</f>
        <v>50-100</v>
      </c>
      <c r="AI6115">
        <f t="shared" si="191"/>
        <v>0</v>
      </c>
      <c r="AJ6115" t="str" cm="1">
        <f t="array" ref="AJ6115">_xlfn.IFS(
C6115&lt;=20, "&lt;20",
AND(C6115&gt;=20, C6115&lt;35), "20-35",
AND(C6115&gt;=35, C6115&lt;50), "35-50",
C6115&gt;=50, "50-100"
)</f>
        <v>35-50</v>
      </c>
      <c r="AK6115" t="str" cm="1">
        <f t="array" ref="AK6115">_xlfn.IFS(
G6115&lt;6, "&lt;6",
AND(G6115&gt;=6, G6115&lt;12), "6-12",
AND(G6115&gt;=12, G6115&lt;18), "12-18",  AND(G6115&gt;=18, G6115&lt;24), "18-24", G6115&gt;=24, "24-36")</f>
        <v>24-36</v>
      </c>
    </row>
    <row r="6116" spans="1:37" x14ac:dyDescent="0.3">
      <c r="A6116" t="s">
        <v>6216</v>
      </c>
      <c r="B6116" t="s">
        <v>33</v>
      </c>
      <c r="C6116">
        <v>70</v>
      </c>
      <c r="D6116" t="s">
        <v>37</v>
      </c>
      <c r="E6116" t="s">
        <v>164</v>
      </c>
      <c r="F6116">
        <v>12</v>
      </c>
      <c r="G6116">
        <v>6</v>
      </c>
      <c r="H6116" t="s">
        <v>70</v>
      </c>
      <c r="I6116" t="s">
        <v>37</v>
      </c>
      <c r="J6116" t="s">
        <v>37</v>
      </c>
      <c r="K6116" t="s">
        <v>37</v>
      </c>
      <c r="L6116" t="s">
        <v>50</v>
      </c>
      <c r="M6116" t="s">
        <v>34</v>
      </c>
      <c r="N6116" t="s">
        <v>37</v>
      </c>
      <c r="O6116" t="s">
        <v>37</v>
      </c>
      <c r="P6116" t="s">
        <v>34</v>
      </c>
      <c r="Q6116" t="s">
        <v>37</v>
      </c>
      <c r="R6116" t="s">
        <v>37</v>
      </c>
      <c r="S6116" t="s">
        <v>37</v>
      </c>
      <c r="T6116" t="s">
        <v>37</v>
      </c>
      <c r="U6116" t="s">
        <v>67</v>
      </c>
      <c r="V6116" t="s">
        <v>37</v>
      </c>
      <c r="W6116" t="s">
        <v>51</v>
      </c>
      <c r="X6116">
        <v>104.45</v>
      </c>
      <c r="Y6116">
        <v>4863.8500000000004</v>
      </c>
      <c r="Z6116">
        <v>36.78</v>
      </c>
      <c r="AA6116">
        <v>0</v>
      </c>
      <c r="AB6116">
        <v>1893.82</v>
      </c>
      <c r="AC6116">
        <v>6720.89</v>
      </c>
      <c r="AD6116" t="s">
        <v>41</v>
      </c>
      <c r="AE6116" t="s">
        <v>42</v>
      </c>
      <c r="AF6116" t="s">
        <v>42</v>
      </c>
      <c r="AG6116">
        <f t="shared" si="190"/>
        <v>0</v>
      </c>
      <c r="AH6116" t="str" cm="1">
        <f t="array" ref="AH6116">_xlfn.IFS(
X6116&lt;=20, "&lt;20",
AND(X6116&gt;=20, X6116&lt;50), "20-50",
AND(X6116&gt;=50, X6116&lt;100), "50-100",
X6116&gt;=100, "&gt;100"
)</f>
        <v>&gt;100</v>
      </c>
      <c r="AI6116">
        <f t="shared" si="191"/>
        <v>0</v>
      </c>
      <c r="AJ6116" t="str" cm="1">
        <f t="array" ref="AJ6116">_xlfn.IFS(
C6116&lt;=20, "&lt;20",
AND(C6116&gt;=20, C6116&lt;35), "20-35",
AND(C6116&gt;=35, C6116&lt;50), "35-50",
C6116&gt;=50, "50-100"
)</f>
        <v>50-100</v>
      </c>
      <c r="AK6116" t="str" cm="1">
        <f t="array" ref="AK6116">_xlfn.IFS(
G6116&lt;6, "&lt;6",
AND(G6116&gt;=6, G6116&lt;12), "6-12",
AND(G6116&gt;=12, G6116&lt;18), "12-18",  AND(G6116&gt;=18, G6116&lt;24), "18-24", G6116&gt;=24, "24-36")</f>
        <v>6-12</v>
      </c>
    </row>
    <row r="6117" spans="1:37" x14ac:dyDescent="0.3">
      <c r="A6117" t="s">
        <v>6217</v>
      </c>
      <c r="B6117" t="s">
        <v>44</v>
      </c>
      <c r="C6117">
        <v>38</v>
      </c>
      <c r="D6117" t="s">
        <v>37</v>
      </c>
      <c r="E6117" t="s">
        <v>82</v>
      </c>
      <c r="F6117">
        <v>4</v>
      </c>
      <c r="G6117">
        <v>21</v>
      </c>
      <c r="H6117" t="s">
        <v>110</v>
      </c>
      <c r="I6117" t="s">
        <v>37</v>
      </c>
      <c r="J6117" t="s">
        <v>37</v>
      </c>
      <c r="K6117" t="s">
        <v>37</v>
      </c>
      <c r="L6117" t="s">
        <v>50</v>
      </c>
      <c r="M6117" t="s">
        <v>37</v>
      </c>
      <c r="N6117" t="s">
        <v>34</v>
      </c>
      <c r="O6117" t="s">
        <v>34</v>
      </c>
      <c r="P6117" t="s">
        <v>34</v>
      </c>
      <c r="Q6117" t="s">
        <v>37</v>
      </c>
      <c r="R6117" t="s">
        <v>37</v>
      </c>
      <c r="S6117" t="s">
        <v>37</v>
      </c>
      <c r="T6117" t="s">
        <v>34</v>
      </c>
      <c r="U6117" t="s">
        <v>46</v>
      </c>
      <c r="V6117" t="s">
        <v>37</v>
      </c>
      <c r="W6117" t="s">
        <v>40</v>
      </c>
      <c r="X6117">
        <v>-8</v>
      </c>
      <c r="Y6117">
        <v>3204.65</v>
      </c>
      <c r="Z6117">
        <v>35.82</v>
      </c>
      <c r="AA6117">
        <v>110</v>
      </c>
      <c r="AB6117">
        <v>1074.24</v>
      </c>
      <c r="AC6117">
        <v>4353.07</v>
      </c>
      <c r="AD6117" t="s">
        <v>52</v>
      </c>
      <c r="AE6117" t="s">
        <v>53</v>
      </c>
      <c r="AF6117" t="s">
        <v>91</v>
      </c>
      <c r="AG6117">
        <f t="shared" si="190"/>
        <v>1</v>
      </c>
      <c r="AH6117" t="str" cm="1">
        <f t="array" ref="AH6117">_xlfn.IFS(
X6117&lt;=20, "&lt;20",
AND(X6117&gt;=20, X6117&lt;50), "20-50",
AND(X6117&gt;=50, X6117&lt;100), "50-100",
X6117&gt;=100, "&gt;100"
)</f>
        <v>&lt;20</v>
      </c>
      <c r="AI6117">
        <f t="shared" si="191"/>
        <v>0</v>
      </c>
      <c r="AJ6117" t="str" cm="1">
        <f t="array" ref="AJ6117">_xlfn.IFS(
C6117&lt;=20, "&lt;20",
AND(C6117&gt;=20, C6117&lt;35), "20-35",
AND(C6117&gt;=35, C6117&lt;50), "35-50",
C6117&gt;=50, "50-100"
)</f>
        <v>35-50</v>
      </c>
      <c r="AK6117" t="str" cm="1">
        <f t="array" ref="AK6117">_xlfn.IFS(
G6117&lt;6, "&lt;6",
AND(G6117&gt;=6, G6117&lt;12), "6-12",
AND(G6117&gt;=12, G6117&lt;18), "12-18",  AND(G6117&gt;=18, G6117&lt;24), "18-24", G6117&gt;=24, "24-36")</f>
        <v>18-24</v>
      </c>
    </row>
    <row r="6118" spans="1:37" x14ac:dyDescent="0.3">
      <c r="A6118" t="s">
        <v>6218</v>
      </c>
      <c r="B6118" t="s">
        <v>33</v>
      </c>
      <c r="C6118">
        <v>38</v>
      </c>
      <c r="D6118" t="s">
        <v>34</v>
      </c>
      <c r="E6118" t="s">
        <v>45</v>
      </c>
      <c r="F6118">
        <v>7</v>
      </c>
      <c r="G6118">
        <v>8</v>
      </c>
      <c r="H6118" t="s">
        <v>36</v>
      </c>
      <c r="I6118" t="s">
        <v>37</v>
      </c>
      <c r="J6118" t="s">
        <v>37</v>
      </c>
      <c r="K6118" t="s">
        <v>37</v>
      </c>
      <c r="L6118" t="s">
        <v>50</v>
      </c>
      <c r="M6118" t="s">
        <v>34</v>
      </c>
      <c r="N6118" t="s">
        <v>37</v>
      </c>
      <c r="O6118" t="s">
        <v>34</v>
      </c>
      <c r="P6118" t="s">
        <v>34</v>
      </c>
      <c r="Q6118" t="s">
        <v>34</v>
      </c>
      <c r="R6118" t="s">
        <v>34</v>
      </c>
      <c r="S6118" t="s">
        <v>34</v>
      </c>
      <c r="T6118" t="s">
        <v>37</v>
      </c>
      <c r="U6118" t="s">
        <v>46</v>
      </c>
      <c r="V6118" t="s">
        <v>37</v>
      </c>
      <c r="W6118" t="s">
        <v>51</v>
      </c>
      <c r="X6118">
        <v>80.45</v>
      </c>
      <c r="Y6118">
        <v>2429.1</v>
      </c>
      <c r="Z6118">
        <v>0</v>
      </c>
      <c r="AA6118">
        <v>0</v>
      </c>
      <c r="AB6118">
        <v>1149.17</v>
      </c>
      <c r="AC6118">
        <v>3578.27</v>
      </c>
      <c r="AD6118" t="s">
        <v>41</v>
      </c>
      <c r="AE6118" t="s">
        <v>42</v>
      </c>
      <c r="AF6118" t="s">
        <v>42</v>
      </c>
      <c r="AG6118">
        <f t="shared" si="190"/>
        <v>0</v>
      </c>
      <c r="AH6118" t="str" cm="1">
        <f t="array" ref="AH6118">_xlfn.IFS(
X6118&lt;=20, "&lt;20",
AND(X6118&gt;=20, X6118&lt;50), "20-50",
AND(X6118&gt;=50, X6118&lt;100), "50-100",
X6118&gt;=100, "&gt;100"
)</f>
        <v>50-100</v>
      </c>
      <c r="AI6118">
        <f t="shared" si="191"/>
        <v>0</v>
      </c>
      <c r="AJ6118" t="str" cm="1">
        <f t="array" ref="AJ6118">_xlfn.IFS(
C6118&lt;=20, "&lt;20",
AND(C6118&gt;=20, C6118&lt;35), "20-35",
AND(C6118&gt;=35, C6118&lt;50), "35-50",
C6118&gt;=50, "50-100"
)</f>
        <v>35-50</v>
      </c>
      <c r="AK6118" t="str" cm="1">
        <f t="array" ref="AK6118">_xlfn.IFS(
G6118&lt;6, "&lt;6",
AND(G6118&gt;=6, G6118&lt;12), "6-12",
AND(G6118&gt;=12, G6118&lt;18), "12-18",  AND(G6118&gt;=18, G6118&lt;24), "18-24", G6118&gt;=24, "24-36")</f>
        <v>6-12</v>
      </c>
    </row>
    <row r="6119" spans="1:37" x14ac:dyDescent="0.3">
      <c r="A6119" t="s">
        <v>6219</v>
      </c>
      <c r="B6119" t="s">
        <v>44</v>
      </c>
      <c r="C6119">
        <v>39</v>
      </c>
      <c r="D6119" t="s">
        <v>34</v>
      </c>
      <c r="E6119" t="s">
        <v>69</v>
      </c>
      <c r="F6119">
        <v>10</v>
      </c>
      <c r="G6119">
        <v>30</v>
      </c>
      <c r="H6119" t="s">
        <v>66</v>
      </c>
      <c r="I6119" t="s">
        <v>34</v>
      </c>
      <c r="J6119" t="s">
        <v>34</v>
      </c>
      <c r="K6119" t="s">
        <v>37</v>
      </c>
      <c r="L6119" t="s">
        <v>38</v>
      </c>
      <c r="M6119" t="s">
        <v>37</v>
      </c>
      <c r="N6119" t="s">
        <v>34</v>
      </c>
      <c r="O6119" t="s">
        <v>37</v>
      </c>
      <c r="P6119" t="s">
        <v>34</v>
      </c>
      <c r="Q6119" t="s">
        <v>37</v>
      </c>
      <c r="R6119" t="s">
        <v>37</v>
      </c>
      <c r="S6119" t="s">
        <v>37</v>
      </c>
      <c r="T6119" t="s">
        <v>37</v>
      </c>
      <c r="U6119" t="s">
        <v>67</v>
      </c>
      <c r="V6119" t="s">
        <v>37</v>
      </c>
      <c r="W6119" t="s">
        <v>51</v>
      </c>
      <c r="X6119">
        <v>54.1</v>
      </c>
      <c r="Y6119">
        <v>3794.5</v>
      </c>
      <c r="Z6119">
        <v>0</v>
      </c>
      <c r="AA6119">
        <v>0</v>
      </c>
      <c r="AB6119">
        <v>0</v>
      </c>
      <c r="AC6119">
        <v>3794.5</v>
      </c>
      <c r="AD6119" t="s">
        <v>41</v>
      </c>
      <c r="AE6119" t="s">
        <v>42</v>
      </c>
      <c r="AF6119" t="s">
        <v>42</v>
      </c>
      <c r="AG6119">
        <f t="shared" si="190"/>
        <v>0</v>
      </c>
      <c r="AH6119" t="str" cm="1">
        <f t="array" ref="AH6119">_xlfn.IFS(
X6119&lt;=20, "&lt;20",
AND(X6119&gt;=20, X6119&lt;50), "20-50",
AND(X6119&gt;=50, X6119&lt;100), "50-100",
X6119&gt;=100, "&gt;100"
)</f>
        <v>50-100</v>
      </c>
      <c r="AI6119">
        <f t="shared" si="191"/>
        <v>0</v>
      </c>
      <c r="AJ6119" t="str" cm="1">
        <f t="array" ref="AJ6119">_xlfn.IFS(
C6119&lt;=20, "&lt;20",
AND(C6119&gt;=20, C6119&lt;35), "20-35",
AND(C6119&gt;=35, C6119&lt;50), "35-50",
C6119&gt;=50, "50-100"
)</f>
        <v>35-50</v>
      </c>
      <c r="AK6119" t="str" cm="1">
        <f t="array" ref="AK6119">_xlfn.IFS(
G6119&lt;6, "&lt;6",
AND(G6119&gt;=6, G6119&lt;12), "6-12",
AND(G6119&gt;=12, G6119&lt;18), "12-18",  AND(G6119&gt;=18, G6119&lt;24), "18-24", G6119&gt;=24, "24-36")</f>
        <v>24-36</v>
      </c>
    </row>
    <row r="6120" spans="1:37" x14ac:dyDescent="0.3">
      <c r="A6120" t="s">
        <v>6220</v>
      </c>
      <c r="B6120" t="s">
        <v>33</v>
      </c>
      <c r="C6120">
        <v>55</v>
      </c>
      <c r="D6120" t="s">
        <v>34</v>
      </c>
      <c r="E6120" t="s">
        <v>64</v>
      </c>
      <c r="F6120">
        <v>4</v>
      </c>
      <c r="G6120">
        <v>3</v>
      </c>
      <c r="H6120" t="s">
        <v>36</v>
      </c>
      <c r="I6120" t="s">
        <v>37</v>
      </c>
      <c r="J6120" t="s">
        <v>37</v>
      </c>
      <c r="K6120" t="s">
        <v>37</v>
      </c>
      <c r="L6120" t="s">
        <v>50</v>
      </c>
      <c r="M6120" t="s">
        <v>37</v>
      </c>
      <c r="N6120" t="s">
        <v>37</v>
      </c>
      <c r="O6120" t="s">
        <v>34</v>
      </c>
      <c r="P6120" t="s">
        <v>37</v>
      </c>
      <c r="Q6120" t="s">
        <v>37</v>
      </c>
      <c r="R6120" t="s">
        <v>37</v>
      </c>
      <c r="S6120" t="s">
        <v>37</v>
      </c>
      <c r="T6120" t="s">
        <v>37</v>
      </c>
      <c r="U6120" t="s">
        <v>67</v>
      </c>
      <c r="V6120" t="s">
        <v>37</v>
      </c>
      <c r="W6120" t="s">
        <v>40</v>
      </c>
      <c r="X6120">
        <v>109.1</v>
      </c>
      <c r="Y6120">
        <v>6393.65</v>
      </c>
      <c r="Z6120">
        <v>0</v>
      </c>
      <c r="AA6120">
        <v>0</v>
      </c>
      <c r="AB6120">
        <v>2154.6999999999998</v>
      </c>
      <c r="AC6120">
        <v>8548.35</v>
      </c>
      <c r="AD6120" t="s">
        <v>41</v>
      </c>
      <c r="AE6120" t="s">
        <v>42</v>
      </c>
      <c r="AF6120" t="s">
        <v>42</v>
      </c>
      <c r="AG6120">
        <f t="shared" si="190"/>
        <v>0</v>
      </c>
      <c r="AH6120" t="str" cm="1">
        <f t="array" ref="AH6120">_xlfn.IFS(
X6120&lt;=20, "&lt;20",
AND(X6120&gt;=20, X6120&lt;50), "20-50",
AND(X6120&gt;=50, X6120&lt;100), "50-100",
X6120&gt;=100, "&gt;100"
)</f>
        <v>&gt;100</v>
      </c>
      <c r="AI6120">
        <f t="shared" si="191"/>
        <v>0</v>
      </c>
      <c r="AJ6120" t="str" cm="1">
        <f t="array" ref="AJ6120">_xlfn.IFS(
C6120&lt;=20, "&lt;20",
AND(C6120&gt;=20, C6120&lt;35), "20-35",
AND(C6120&gt;=35, C6120&lt;50), "35-50",
C6120&gt;=50, "50-100"
)</f>
        <v>50-100</v>
      </c>
      <c r="AK6120" t="str" cm="1">
        <f t="array" ref="AK6120">_xlfn.IFS(
G6120&lt;6, "&lt;6",
AND(G6120&gt;=6, G6120&lt;12), "6-12",
AND(G6120&gt;=12, G6120&lt;18), "12-18",  AND(G6120&gt;=18, G6120&lt;24), "18-24", G6120&gt;=24, "24-36")</f>
        <v>&lt;6</v>
      </c>
    </row>
    <row r="6121" spans="1:37" x14ac:dyDescent="0.3">
      <c r="A6121" t="s">
        <v>6221</v>
      </c>
      <c r="B6121" t="s">
        <v>44</v>
      </c>
      <c r="C6121">
        <v>57</v>
      </c>
      <c r="D6121" t="s">
        <v>34</v>
      </c>
      <c r="E6121" t="s">
        <v>56</v>
      </c>
      <c r="F6121">
        <v>10</v>
      </c>
      <c r="G6121">
        <v>27</v>
      </c>
      <c r="H6121" t="s">
        <v>66</v>
      </c>
      <c r="I6121" t="s">
        <v>34</v>
      </c>
      <c r="J6121" t="s">
        <v>34</v>
      </c>
      <c r="K6121" t="s">
        <v>37</v>
      </c>
      <c r="L6121" t="s">
        <v>38</v>
      </c>
      <c r="M6121" t="s">
        <v>34</v>
      </c>
      <c r="N6121" t="s">
        <v>37</v>
      </c>
      <c r="O6121" t="s">
        <v>37</v>
      </c>
      <c r="P6121" t="s">
        <v>37</v>
      </c>
      <c r="Q6121" t="s">
        <v>37</v>
      </c>
      <c r="R6121" t="s">
        <v>37</v>
      </c>
      <c r="S6121" t="s">
        <v>37</v>
      </c>
      <c r="T6121" t="s">
        <v>37</v>
      </c>
      <c r="U6121" t="s">
        <v>39</v>
      </c>
      <c r="V6121" t="s">
        <v>37</v>
      </c>
      <c r="W6121" t="s">
        <v>51</v>
      </c>
      <c r="X6121">
        <v>58.4</v>
      </c>
      <c r="Y6121">
        <v>4113.1499999999996</v>
      </c>
      <c r="Z6121">
        <v>32.53</v>
      </c>
      <c r="AA6121">
        <v>0</v>
      </c>
      <c r="AB6121">
        <v>0</v>
      </c>
      <c r="AC6121">
        <v>4080.62</v>
      </c>
      <c r="AD6121" t="s">
        <v>41</v>
      </c>
      <c r="AE6121" t="s">
        <v>42</v>
      </c>
      <c r="AF6121" t="s">
        <v>42</v>
      </c>
      <c r="AG6121">
        <f t="shared" si="190"/>
        <v>0</v>
      </c>
      <c r="AH6121" t="str" cm="1">
        <f t="array" ref="AH6121">_xlfn.IFS(
X6121&lt;=20, "&lt;20",
AND(X6121&gt;=20, X6121&lt;50), "20-50",
AND(X6121&gt;=50, X6121&lt;100), "50-100",
X6121&gt;=100, "&gt;100"
)</f>
        <v>50-100</v>
      </c>
      <c r="AI6121">
        <f t="shared" si="191"/>
        <v>0</v>
      </c>
      <c r="AJ6121" t="str" cm="1">
        <f t="array" ref="AJ6121">_xlfn.IFS(
C6121&lt;=20, "&lt;20",
AND(C6121&gt;=20, C6121&lt;35), "20-35",
AND(C6121&gt;=35, C6121&lt;50), "35-50",
C6121&gt;=50, "50-100"
)</f>
        <v>50-100</v>
      </c>
      <c r="AK6121" t="str" cm="1">
        <f t="array" ref="AK6121">_xlfn.IFS(
G6121&lt;6, "&lt;6",
AND(G6121&gt;=6, G6121&lt;12), "6-12",
AND(G6121&gt;=12, G6121&lt;18), "12-18",  AND(G6121&gt;=18, G6121&lt;24), "18-24", G6121&gt;=24, "24-36")</f>
        <v>24-36</v>
      </c>
    </row>
    <row r="6122" spans="1:37" x14ac:dyDescent="0.3">
      <c r="A6122" t="s">
        <v>6222</v>
      </c>
      <c r="B6122" t="s">
        <v>33</v>
      </c>
      <c r="C6122">
        <v>52</v>
      </c>
      <c r="D6122" t="s">
        <v>34</v>
      </c>
      <c r="E6122" t="s">
        <v>124</v>
      </c>
      <c r="F6122">
        <v>6</v>
      </c>
      <c r="G6122">
        <v>7</v>
      </c>
      <c r="H6122" t="s">
        <v>36</v>
      </c>
      <c r="I6122" t="s">
        <v>37</v>
      </c>
      <c r="J6122" t="s">
        <v>34</v>
      </c>
      <c r="K6122" t="s">
        <v>37</v>
      </c>
      <c r="L6122" t="s">
        <v>50</v>
      </c>
      <c r="M6122" t="s">
        <v>34</v>
      </c>
      <c r="N6122" t="s">
        <v>34</v>
      </c>
      <c r="O6122" t="s">
        <v>34</v>
      </c>
      <c r="P6122" t="s">
        <v>34</v>
      </c>
      <c r="Q6122" t="s">
        <v>37</v>
      </c>
      <c r="R6122" t="s">
        <v>34</v>
      </c>
      <c r="S6122" t="s">
        <v>34</v>
      </c>
      <c r="T6122" t="s">
        <v>37</v>
      </c>
      <c r="U6122" t="s">
        <v>46</v>
      </c>
      <c r="V6122" t="s">
        <v>37</v>
      </c>
      <c r="W6122" t="s">
        <v>143</v>
      </c>
      <c r="X6122">
        <v>80.05</v>
      </c>
      <c r="Y6122">
        <v>80.05</v>
      </c>
      <c r="Z6122">
        <v>0</v>
      </c>
      <c r="AA6122">
        <v>0</v>
      </c>
      <c r="AB6122">
        <v>39.79</v>
      </c>
      <c r="AC6122">
        <v>119.84</v>
      </c>
      <c r="AD6122" t="s">
        <v>52</v>
      </c>
      <c r="AE6122" t="s">
        <v>53</v>
      </c>
      <c r="AF6122" t="s">
        <v>91</v>
      </c>
      <c r="AG6122">
        <f t="shared" si="190"/>
        <v>1</v>
      </c>
      <c r="AH6122" t="str" cm="1">
        <f t="array" ref="AH6122">_xlfn.IFS(
X6122&lt;=20, "&lt;20",
AND(X6122&gt;=20, X6122&lt;50), "20-50",
AND(X6122&gt;=50, X6122&lt;100), "50-100",
X6122&gt;=100, "&gt;100"
)</f>
        <v>50-100</v>
      </c>
      <c r="AI6122">
        <f t="shared" si="191"/>
        <v>0</v>
      </c>
      <c r="AJ6122" t="str" cm="1">
        <f t="array" ref="AJ6122">_xlfn.IFS(
C6122&lt;=20, "&lt;20",
AND(C6122&gt;=20, C6122&lt;35), "20-35",
AND(C6122&gt;=35, C6122&lt;50), "35-50",
C6122&gt;=50, "50-100"
)</f>
        <v>50-100</v>
      </c>
      <c r="AK6122" t="str" cm="1">
        <f t="array" ref="AK6122">_xlfn.IFS(
G6122&lt;6, "&lt;6",
AND(G6122&gt;=6, G6122&lt;12), "6-12",
AND(G6122&gt;=12, G6122&lt;18), "12-18",  AND(G6122&gt;=18, G6122&lt;24), "18-24", G6122&gt;=24, "24-36")</f>
        <v>6-12</v>
      </c>
    </row>
    <row r="6123" spans="1:37" x14ac:dyDescent="0.3">
      <c r="A6123" t="s">
        <v>6223</v>
      </c>
      <c r="B6123" t="s">
        <v>44</v>
      </c>
      <c r="C6123">
        <v>25</v>
      </c>
      <c r="D6123" t="s">
        <v>37</v>
      </c>
      <c r="E6123" t="s">
        <v>114</v>
      </c>
      <c r="F6123">
        <v>6</v>
      </c>
      <c r="G6123">
        <v>8</v>
      </c>
      <c r="H6123" t="s">
        <v>36</v>
      </c>
      <c r="I6123" t="s">
        <v>37</v>
      </c>
      <c r="J6123" t="s">
        <v>37</v>
      </c>
      <c r="K6123" t="s">
        <v>37</v>
      </c>
      <c r="L6123" t="s">
        <v>72</v>
      </c>
      <c r="M6123" t="s">
        <v>37</v>
      </c>
      <c r="N6123" t="s">
        <v>37</v>
      </c>
      <c r="O6123" t="s">
        <v>37</v>
      </c>
      <c r="P6123" t="s">
        <v>34</v>
      </c>
      <c r="Q6123" t="s">
        <v>37</v>
      </c>
      <c r="R6123" t="s">
        <v>37</v>
      </c>
      <c r="S6123" t="s">
        <v>37</v>
      </c>
      <c r="T6123" t="s">
        <v>37</v>
      </c>
      <c r="U6123" t="s">
        <v>39</v>
      </c>
      <c r="V6123" t="s">
        <v>37</v>
      </c>
      <c r="W6123" t="s">
        <v>40</v>
      </c>
      <c r="X6123">
        <v>83.45</v>
      </c>
      <c r="Y6123">
        <v>3887.85</v>
      </c>
      <c r="Z6123">
        <v>0</v>
      </c>
      <c r="AA6123">
        <v>0</v>
      </c>
      <c r="AB6123">
        <v>2184.48</v>
      </c>
      <c r="AC6123">
        <v>6072.33</v>
      </c>
      <c r="AD6123" t="s">
        <v>41</v>
      </c>
      <c r="AE6123" t="s">
        <v>42</v>
      </c>
      <c r="AF6123" t="s">
        <v>42</v>
      </c>
      <c r="AG6123">
        <f t="shared" si="190"/>
        <v>0</v>
      </c>
      <c r="AH6123" t="str" cm="1">
        <f t="array" ref="AH6123">_xlfn.IFS(
X6123&lt;=20, "&lt;20",
AND(X6123&gt;=20, X6123&lt;50), "20-50",
AND(X6123&gt;=50, X6123&lt;100), "50-100",
X6123&gt;=100, "&gt;100"
)</f>
        <v>50-100</v>
      </c>
      <c r="AI6123">
        <f t="shared" si="191"/>
        <v>0</v>
      </c>
      <c r="AJ6123" t="str" cm="1">
        <f t="array" ref="AJ6123">_xlfn.IFS(
C6123&lt;=20, "&lt;20",
AND(C6123&gt;=20, C6123&lt;35), "20-35",
AND(C6123&gt;=35, C6123&lt;50), "35-50",
C6123&gt;=50, "50-100"
)</f>
        <v>20-35</v>
      </c>
      <c r="AK6123" t="str" cm="1">
        <f t="array" ref="AK6123">_xlfn.IFS(
G6123&lt;6, "&lt;6",
AND(G6123&gt;=6, G6123&lt;12), "6-12",
AND(G6123&gt;=12, G6123&lt;18), "12-18",  AND(G6123&gt;=18, G6123&lt;24), "18-24", G6123&gt;=24, "24-36")</f>
        <v>6-12</v>
      </c>
    </row>
    <row r="6124" spans="1:37" x14ac:dyDescent="0.3">
      <c r="A6124" t="s">
        <v>6224</v>
      </c>
      <c r="B6124" t="s">
        <v>44</v>
      </c>
      <c r="C6124">
        <v>28</v>
      </c>
      <c r="D6124" t="s">
        <v>37</v>
      </c>
      <c r="E6124" t="s">
        <v>158</v>
      </c>
      <c r="F6124">
        <v>2</v>
      </c>
      <c r="G6124">
        <v>26</v>
      </c>
      <c r="H6124" t="s">
        <v>66</v>
      </c>
      <c r="I6124" t="s">
        <v>37</v>
      </c>
      <c r="J6124" t="s">
        <v>37</v>
      </c>
      <c r="K6124" t="s">
        <v>37</v>
      </c>
      <c r="L6124" t="s">
        <v>50</v>
      </c>
      <c r="M6124" t="s">
        <v>37</v>
      </c>
      <c r="N6124" t="s">
        <v>37</v>
      </c>
      <c r="O6124" t="s">
        <v>37</v>
      </c>
      <c r="P6124" t="s">
        <v>34</v>
      </c>
      <c r="Q6124" t="s">
        <v>37</v>
      </c>
      <c r="R6124" t="s">
        <v>37</v>
      </c>
      <c r="S6124" t="s">
        <v>37</v>
      </c>
      <c r="T6124" t="s">
        <v>37</v>
      </c>
      <c r="U6124" t="s">
        <v>67</v>
      </c>
      <c r="V6124" t="s">
        <v>37</v>
      </c>
      <c r="W6124" t="s">
        <v>40</v>
      </c>
      <c r="X6124">
        <v>110.65</v>
      </c>
      <c r="Y6124">
        <v>8065.65</v>
      </c>
      <c r="Z6124">
        <v>0</v>
      </c>
      <c r="AA6124">
        <v>0</v>
      </c>
      <c r="AB6124">
        <v>2967.12</v>
      </c>
      <c r="AC6124">
        <v>11032.77</v>
      </c>
      <c r="AD6124" t="s">
        <v>41</v>
      </c>
      <c r="AE6124" t="s">
        <v>42</v>
      </c>
      <c r="AF6124" t="s">
        <v>42</v>
      </c>
      <c r="AG6124">
        <f t="shared" si="190"/>
        <v>0</v>
      </c>
      <c r="AH6124" t="str" cm="1">
        <f t="array" ref="AH6124">_xlfn.IFS(
X6124&lt;=20, "&lt;20",
AND(X6124&gt;=20, X6124&lt;50), "20-50",
AND(X6124&gt;=50, X6124&lt;100), "50-100",
X6124&gt;=100, "&gt;100"
)</f>
        <v>&gt;100</v>
      </c>
      <c r="AI6124">
        <f t="shared" si="191"/>
        <v>0</v>
      </c>
      <c r="AJ6124" t="str" cm="1">
        <f t="array" ref="AJ6124">_xlfn.IFS(
C6124&lt;=20, "&lt;20",
AND(C6124&gt;=20, C6124&lt;35), "20-35",
AND(C6124&gt;=35, C6124&lt;50), "35-50",
C6124&gt;=50, "50-100"
)</f>
        <v>20-35</v>
      </c>
      <c r="AK6124" t="str" cm="1">
        <f t="array" ref="AK6124">_xlfn.IFS(
G6124&lt;6, "&lt;6",
AND(G6124&gt;=6, G6124&lt;12), "6-12",
AND(G6124&gt;=12, G6124&lt;18), "12-18",  AND(G6124&gt;=18, G6124&lt;24), "18-24", G6124&gt;=24, "24-36")</f>
        <v>24-36</v>
      </c>
    </row>
    <row r="6125" spans="1:37" x14ac:dyDescent="0.3">
      <c r="A6125" t="s">
        <v>6225</v>
      </c>
      <c r="B6125" t="s">
        <v>44</v>
      </c>
      <c r="C6125">
        <v>19</v>
      </c>
      <c r="D6125" t="s">
        <v>34</v>
      </c>
      <c r="E6125" t="s">
        <v>56</v>
      </c>
      <c r="F6125">
        <v>11</v>
      </c>
      <c r="G6125">
        <v>1</v>
      </c>
      <c r="H6125" t="s">
        <v>49</v>
      </c>
      <c r="I6125" t="s">
        <v>37</v>
      </c>
      <c r="J6125" t="s">
        <v>34</v>
      </c>
      <c r="K6125" t="s">
        <v>37</v>
      </c>
      <c r="L6125" t="s">
        <v>38</v>
      </c>
      <c r="M6125" t="s">
        <v>34</v>
      </c>
      <c r="N6125" t="s">
        <v>37</v>
      </c>
      <c r="O6125" t="s">
        <v>37</v>
      </c>
      <c r="P6125" t="s">
        <v>34</v>
      </c>
      <c r="Q6125" t="s">
        <v>34</v>
      </c>
      <c r="R6125" t="s">
        <v>34</v>
      </c>
      <c r="S6125" t="s">
        <v>37</v>
      </c>
      <c r="T6125" t="s">
        <v>37</v>
      </c>
      <c r="U6125" t="s">
        <v>46</v>
      </c>
      <c r="V6125" t="s">
        <v>37</v>
      </c>
      <c r="W6125" t="s">
        <v>143</v>
      </c>
      <c r="X6125">
        <v>56.15</v>
      </c>
      <c r="Y6125">
        <v>168.15</v>
      </c>
      <c r="Z6125">
        <v>0</v>
      </c>
      <c r="AA6125">
        <v>0</v>
      </c>
      <c r="AB6125">
        <v>87.87</v>
      </c>
      <c r="AC6125">
        <v>256.02</v>
      </c>
      <c r="AD6125" t="s">
        <v>52</v>
      </c>
      <c r="AE6125" t="s">
        <v>53</v>
      </c>
      <c r="AF6125" t="s">
        <v>54</v>
      </c>
      <c r="AG6125">
        <f t="shared" si="190"/>
        <v>1</v>
      </c>
      <c r="AH6125" t="str" cm="1">
        <f t="array" ref="AH6125">_xlfn.IFS(
X6125&lt;=20, "&lt;20",
AND(X6125&gt;=20, X6125&lt;50), "20-50",
AND(X6125&gt;=50, X6125&lt;100), "50-100",
X6125&gt;=100, "&gt;100"
)</f>
        <v>50-100</v>
      </c>
      <c r="AI6125">
        <f t="shared" si="191"/>
        <v>0</v>
      </c>
      <c r="AJ6125" t="str" cm="1">
        <f t="array" ref="AJ6125">_xlfn.IFS(
C6125&lt;=20, "&lt;20",
AND(C6125&gt;=20, C6125&lt;35), "20-35",
AND(C6125&gt;=35, C6125&lt;50), "35-50",
C6125&gt;=50, "50-100"
)</f>
        <v>&lt;20</v>
      </c>
      <c r="AK6125" t="str" cm="1">
        <f t="array" ref="AK6125">_xlfn.IFS(
G6125&lt;6, "&lt;6",
AND(G6125&gt;=6, G6125&lt;12), "6-12",
AND(G6125&gt;=12, G6125&lt;18), "12-18",  AND(G6125&gt;=18, G6125&lt;24), "18-24", G6125&gt;=24, "24-36")</f>
        <v>&lt;6</v>
      </c>
    </row>
    <row r="6126" spans="1:37" x14ac:dyDescent="0.3">
      <c r="A6126" t="s">
        <v>6226</v>
      </c>
      <c r="B6126" t="s">
        <v>33</v>
      </c>
      <c r="C6126">
        <v>29</v>
      </c>
      <c r="D6126" t="s">
        <v>34</v>
      </c>
      <c r="E6126" t="s">
        <v>124</v>
      </c>
      <c r="F6126">
        <v>9</v>
      </c>
      <c r="G6126">
        <v>5</v>
      </c>
      <c r="H6126" t="s">
        <v>49</v>
      </c>
      <c r="I6126" t="s">
        <v>37</v>
      </c>
      <c r="J6126" t="s">
        <v>34</v>
      </c>
      <c r="K6126" t="s">
        <v>37</v>
      </c>
      <c r="L6126" t="s">
        <v>38</v>
      </c>
      <c r="M6126" t="s">
        <v>34</v>
      </c>
      <c r="N6126" t="s">
        <v>34</v>
      </c>
      <c r="O6126" t="s">
        <v>34</v>
      </c>
      <c r="P6126" t="s">
        <v>34</v>
      </c>
      <c r="Q6126" t="s">
        <v>34</v>
      </c>
      <c r="R6126" t="s">
        <v>34</v>
      </c>
      <c r="S6126" t="s">
        <v>34</v>
      </c>
      <c r="T6126" t="s">
        <v>37</v>
      </c>
      <c r="U6126" t="s">
        <v>46</v>
      </c>
      <c r="V6126" t="s">
        <v>37</v>
      </c>
      <c r="W6126" t="s">
        <v>51</v>
      </c>
      <c r="X6126">
        <v>70.7</v>
      </c>
      <c r="Y6126">
        <v>141.44999999999999</v>
      </c>
      <c r="Z6126">
        <v>0</v>
      </c>
      <c r="AA6126">
        <v>0</v>
      </c>
      <c r="AB6126">
        <v>19.52</v>
      </c>
      <c r="AC6126">
        <v>160.97</v>
      </c>
      <c r="AD6126" t="s">
        <v>52</v>
      </c>
      <c r="AE6126" t="s">
        <v>53</v>
      </c>
      <c r="AF6126" t="s">
        <v>91</v>
      </c>
      <c r="AG6126">
        <f t="shared" si="190"/>
        <v>1</v>
      </c>
      <c r="AH6126" t="str" cm="1">
        <f t="array" ref="AH6126">_xlfn.IFS(
X6126&lt;=20, "&lt;20",
AND(X6126&gt;=20, X6126&lt;50), "20-50",
AND(X6126&gt;=50, X6126&lt;100), "50-100",
X6126&gt;=100, "&gt;100"
)</f>
        <v>50-100</v>
      </c>
      <c r="AI6126">
        <f t="shared" si="191"/>
        <v>0</v>
      </c>
      <c r="AJ6126" t="str" cm="1">
        <f t="array" ref="AJ6126">_xlfn.IFS(
C6126&lt;=20, "&lt;20",
AND(C6126&gt;=20, C6126&lt;35), "20-35",
AND(C6126&gt;=35, C6126&lt;50), "35-50",
C6126&gt;=50, "50-100"
)</f>
        <v>20-35</v>
      </c>
      <c r="AK6126" t="str" cm="1">
        <f t="array" ref="AK6126">_xlfn.IFS(
G6126&lt;6, "&lt;6",
AND(G6126&gt;=6, G6126&lt;12), "6-12",
AND(G6126&gt;=12, G6126&lt;18), "12-18",  AND(G6126&gt;=18, G6126&lt;24), "18-24", G6126&gt;=24, "24-36")</f>
        <v>&lt;6</v>
      </c>
    </row>
    <row r="6127" spans="1:37" x14ac:dyDescent="0.3">
      <c r="A6127" t="s">
        <v>6227</v>
      </c>
      <c r="B6127" t="s">
        <v>44</v>
      </c>
      <c r="C6127">
        <v>40</v>
      </c>
      <c r="D6127" t="s">
        <v>34</v>
      </c>
      <c r="E6127" t="s">
        <v>35</v>
      </c>
      <c r="F6127">
        <v>1</v>
      </c>
      <c r="G6127">
        <v>3</v>
      </c>
      <c r="H6127" t="s">
        <v>36</v>
      </c>
      <c r="I6127" t="s">
        <v>37</v>
      </c>
      <c r="J6127" t="s">
        <v>34</v>
      </c>
      <c r="K6127" t="s">
        <v>37</v>
      </c>
      <c r="L6127" t="s">
        <v>50</v>
      </c>
      <c r="M6127" t="s">
        <v>37</v>
      </c>
      <c r="N6127" t="s">
        <v>34</v>
      </c>
      <c r="O6127" t="s">
        <v>34</v>
      </c>
      <c r="P6127" t="s">
        <v>34</v>
      </c>
      <c r="Q6127" t="s">
        <v>37</v>
      </c>
      <c r="R6127" t="s">
        <v>34</v>
      </c>
      <c r="S6127" t="s">
        <v>34</v>
      </c>
      <c r="T6127" t="s">
        <v>37</v>
      </c>
      <c r="U6127" t="s">
        <v>46</v>
      </c>
      <c r="V6127" t="s">
        <v>34</v>
      </c>
      <c r="W6127" t="s">
        <v>51</v>
      </c>
      <c r="X6127">
        <v>84.95</v>
      </c>
      <c r="Y6127">
        <v>668.4</v>
      </c>
      <c r="Z6127">
        <v>0</v>
      </c>
      <c r="AA6127">
        <v>0</v>
      </c>
      <c r="AB6127">
        <v>258.48</v>
      </c>
      <c r="AC6127">
        <v>926.88</v>
      </c>
      <c r="AD6127" t="s">
        <v>52</v>
      </c>
      <c r="AE6127" t="s">
        <v>94</v>
      </c>
      <c r="AF6127" t="s">
        <v>235</v>
      </c>
      <c r="AG6127">
        <f t="shared" si="190"/>
        <v>1</v>
      </c>
      <c r="AH6127" t="str" cm="1">
        <f t="array" ref="AH6127">_xlfn.IFS(
X6127&lt;=20, "&lt;20",
AND(X6127&gt;=20, X6127&lt;50), "20-50",
AND(X6127&gt;=50, X6127&lt;100), "50-100",
X6127&gt;=100, "&gt;100"
)</f>
        <v>50-100</v>
      </c>
      <c r="AI6127">
        <f t="shared" si="191"/>
        <v>0</v>
      </c>
      <c r="AJ6127" t="str" cm="1">
        <f t="array" ref="AJ6127">_xlfn.IFS(
C6127&lt;=20, "&lt;20",
AND(C6127&gt;=20, C6127&lt;35), "20-35",
AND(C6127&gt;=35, C6127&lt;50), "35-50",
C6127&gt;=50, "50-100"
)</f>
        <v>35-50</v>
      </c>
      <c r="AK6127" t="str" cm="1">
        <f t="array" ref="AK6127">_xlfn.IFS(
G6127&lt;6, "&lt;6",
AND(G6127&gt;=6, G6127&lt;12), "6-12",
AND(G6127&gt;=12, G6127&lt;18), "12-18",  AND(G6127&gt;=18, G6127&lt;24), "18-24", G6127&gt;=24, "24-36")</f>
        <v>&lt;6</v>
      </c>
    </row>
    <row r="6128" spans="1:37" x14ac:dyDescent="0.3">
      <c r="A6128" t="s">
        <v>6228</v>
      </c>
      <c r="B6128" t="s">
        <v>33</v>
      </c>
      <c r="C6128">
        <v>27</v>
      </c>
      <c r="D6128" t="s">
        <v>37</v>
      </c>
      <c r="E6128" t="s">
        <v>69</v>
      </c>
      <c r="F6128">
        <v>6</v>
      </c>
      <c r="G6128">
        <v>27</v>
      </c>
      <c r="H6128" t="s">
        <v>36</v>
      </c>
      <c r="I6128" t="s">
        <v>37</v>
      </c>
      <c r="J6128" t="s">
        <v>34</v>
      </c>
      <c r="K6128" t="s">
        <v>34</v>
      </c>
      <c r="L6128" t="s">
        <v>34</v>
      </c>
      <c r="M6128" t="s">
        <v>34</v>
      </c>
      <c r="N6128" t="s">
        <v>34</v>
      </c>
      <c r="O6128" t="s">
        <v>34</v>
      </c>
      <c r="P6128" t="s">
        <v>34</v>
      </c>
      <c r="Q6128" t="s">
        <v>34</v>
      </c>
      <c r="R6128" t="s">
        <v>34</v>
      </c>
      <c r="S6128" t="s">
        <v>34</v>
      </c>
      <c r="T6128" t="s">
        <v>34</v>
      </c>
      <c r="U6128" t="s">
        <v>67</v>
      </c>
      <c r="V6128" t="s">
        <v>37</v>
      </c>
      <c r="W6128" t="s">
        <v>40</v>
      </c>
      <c r="X6128">
        <v>20.6</v>
      </c>
      <c r="Y6128">
        <v>1298.7</v>
      </c>
      <c r="Z6128">
        <v>0</v>
      </c>
      <c r="AA6128">
        <v>0</v>
      </c>
      <c r="AB6128">
        <v>1043.9100000000001</v>
      </c>
      <c r="AC6128">
        <v>2342.61</v>
      </c>
      <c r="AD6128" t="s">
        <v>41</v>
      </c>
      <c r="AE6128" t="s">
        <v>42</v>
      </c>
      <c r="AF6128" t="s">
        <v>42</v>
      </c>
      <c r="AG6128">
        <f t="shared" si="190"/>
        <v>0</v>
      </c>
      <c r="AH6128" t="str" cm="1">
        <f t="array" ref="AH6128">_xlfn.IFS(
X6128&lt;=20, "&lt;20",
AND(X6128&gt;=20, X6128&lt;50), "20-50",
AND(X6128&gt;=50, X6128&lt;100), "50-100",
X6128&gt;=100, "&gt;100"
)</f>
        <v>20-50</v>
      </c>
      <c r="AI6128">
        <f t="shared" si="191"/>
        <v>0</v>
      </c>
      <c r="AJ6128" t="str" cm="1">
        <f t="array" ref="AJ6128">_xlfn.IFS(
C6128&lt;=20, "&lt;20",
AND(C6128&gt;=20, C6128&lt;35), "20-35",
AND(C6128&gt;=35, C6128&lt;50), "35-50",
C6128&gt;=50, "50-100"
)</f>
        <v>20-35</v>
      </c>
      <c r="AK6128" t="str" cm="1">
        <f t="array" ref="AK6128">_xlfn.IFS(
G6128&lt;6, "&lt;6",
AND(G6128&gt;=6, G6128&lt;12), "6-12",
AND(G6128&gt;=12, G6128&lt;18), "12-18",  AND(G6128&gt;=18, G6128&lt;24), "18-24", G6128&gt;=24, "24-36")</f>
        <v>24-36</v>
      </c>
    </row>
    <row r="6129" spans="1:37" x14ac:dyDescent="0.3">
      <c r="A6129" t="s">
        <v>6229</v>
      </c>
      <c r="B6129" t="s">
        <v>44</v>
      </c>
      <c r="C6129">
        <v>67</v>
      </c>
      <c r="D6129" t="s">
        <v>37</v>
      </c>
      <c r="E6129" t="s">
        <v>82</v>
      </c>
      <c r="F6129">
        <v>13</v>
      </c>
      <c r="G6129">
        <v>15</v>
      </c>
      <c r="H6129" t="s">
        <v>36</v>
      </c>
      <c r="I6129" t="s">
        <v>37</v>
      </c>
      <c r="J6129" t="s">
        <v>37</v>
      </c>
      <c r="K6129" t="s">
        <v>37</v>
      </c>
      <c r="L6129" t="s">
        <v>38</v>
      </c>
      <c r="M6129" t="s">
        <v>37</v>
      </c>
      <c r="N6129" t="s">
        <v>37</v>
      </c>
      <c r="O6129" t="s">
        <v>34</v>
      </c>
      <c r="P6129" t="s">
        <v>37</v>
      </c>
      <c r="Q6129" t="s">
        <v>37</v>
      </c>
      <c r="R6129" t="s">
        <v>34</v>
      </c>
      <c r="S6129" t="s">
        <v>34</v>
      </c>
      <c r="T6129" t="s">
        <v>37</v>
      </c>
      <c r="U6129" t="s">
        <v>46</v>
      </c>
      <c r="V6129" t="s">
        <v>37</v>
      </c>
      <c r="W6129" t="s">
        <v>51</v>
      </c>
      <c r="X6129">
        <v>100.5</v>
      </c>
      <c r="Y6129">
        <v>3653.35</v>
      </c>
      <c r="Z6129">
        <v>0</v>
      </c>
      <c r="AA6129">
        <v>0</v>
      </c>
      <c r="AB6129">
        <v>559.29999999999995</v>
      </c>
      <c r="AC6129">
        <v>4212.6499999999996</v>
      </c>
      <c r="AD6129" t="s">
        <v>52</v>
      </c>
      <c r="AE6129" t="s">
        <v>104</v>
      </c>
      <c r="AF6129" t="s">
        <v>150</v>
      </c>
      <c r="AG6129">
        <f t="shared" si="190"/>
        <v>1</v>
      </c>
      <c r="AH6129" t="str" cm="1">
        <f t="array" ref="AH6129">_xlfn.IFS(
X6129&lt;=20, "&lt;20",
AND(X6129&gt;=20, X6129&lt;50), "20-50",
AND(X6129&gt;=50, X6129&lt;100), "50-100",
X6129&gt;=100, "&gt;100"
)</f>
        <v>&gt;100</v>
      </c>
      <c r="AI6129">
        <f t="shared" si="191"/>
        <v>0</v>
      </c>
      <c r="AJ6129" t="str" cm="1">
        <f t="array" ref="AJ6129">_xlfn.IFS(
C6129&lt;=20, "&lt;20",
AND(C6129&gt;=20, C6129&lt;35), "20-35",
AND(C6129&gt;=35, C6129&lt;50), "35-50",
C6129&gt;=50, "50-100"
)</f>
        <v>50-100</v>
      </c>
      <c r="AK6129" t="str" cm="1">
        <f t="array" ref="AK6129">_xlfn.IFS(
G6129&lt;6, "&lt;6",
AND(G6129&gt;=6, G6129&lt;12), "6-12",
AND(G6129&gt;=12, G6129&lt;18), "12-18",  AND(G6129&gt;=18, G6129&lt;24), "18-24", G6129&gt;=24, "24-36")</f>
        <v>12-18</v>
      </c>
    </row>
    <row r="6130" spans="1:37" x14ac:dyDescent="0.3">
      <c r="A6130" t="s">
        <v>6230</v>
      </c>
      <c r="B6130" t="s">
        <v>44</v>
      </c>
      <c r="C6130">
        <v>58</v>
      </c>
      <c r="D6130" t="s">
        <v>34</v>
      </c>
      <c r="E6130" t="s">
        <v>103</v>
      </c>
      <c r="F6130">
        <v>15</v>
      </c>
      <c r="G6130">
        <v>5</v>
      </c>
      <c r="H6130" t="s">
        <v>57</v>
      </c>
      <c r="I6130" t="s">
        <v>37</v>
      </c>
      <c r="J6130" t="s">
        <v>34</v>
      </c>
      <c r="K6130" t="s">
        <v>37</v>
      </c>
      <c r="L6130" t="s">
        <v>50</v>
      </c>
      <c r="M6130" t="s">
        <v>34</v>
      </c>
      <c r="N6130" t="s">
        <v>34</v>
      </c>
      <c r="O6130" t="s">
        <v>37</v>
      </c>
      <c r="P6130" t="s">
        <v>34</v>
      </c>
      <c r="Q6130" t="s">
        <v>37</v>
      </c>
      <c r="R6130" t="s">
        <v>37</v>
      </c>
      <c r="S6130" t="s">
        <v>37</v>
      </c>
      <c r="T6130" t="s">
        <v>37</v>
      </c>
      <c r="U6130" t="s">
        <v>46</v>
      </c>
      <c r="V6130" t="s">
        <v>37</v>
      </c>
      <c r="W6130" t="s">
        <v>143</v>
      </c>
      <c r="X6130">
        <v>96.65</v>
      </c>
      <c r="Y6130">
        <v>1162.8499999999999</v>
      </c>
      <c r="Z6130">
        <v>0</v>
      </c>
      <c r="AA6130">
        <v>0</v>
      </c>
      <c r="AB6130">
        <v>592.79999999999995</v>
      </c>
      <c r="AC6130">
        <v>1755.65</v>
      </c>
      <c r="AD6130" t="s">
        <v>52</v>
      </c>
      <c r="AE6130" t="s">
        <v>53</v>
      </c>
      <c r="AF6130" t="s">
        <v>54</v>
      </c>
      <c r="AG6130">
        <f t="shared" si="190"/>
        <v>1</v>
      </c>
      <c r="AH6130" t="str" cm="1">
        <f t="array" ref="AH6130">_xlfn.IFS(
X6130&lt;=20, "&lt;20",
AND(X6130&gt;=20, X6130&lt;50), "20-50",
AND(X6130&gt;=50, X6130&lt;100), "50-100",
X6130&gt;=100, "&gt;100"
)</f>
        <v>50-100</v>
      </c>
      <c r="AI6130">
        <f t="shared" si="191"/>
        <v>0</v>
      </c>
      <c r="AJ6130" t="str" cm="1">
        <f t="array" ref="AJ6130">_xlfn.IFS(
C6130&lt;=20, "&lt;20",
AND(C6130&gt;=20, C6130&lt;35), "20-35",
AND(C6130&gt;=35, C6130&lt;50), "35-50",
C6130&gt;=50, "50-100"
)</f>
        <v>50-100</v>
      </c>
      <c r="AK6130" t="str" cm="1">
        <f t="array" ref="AK6130">_xlfn.IFS(
G6130&lt;6, "&lt;6",
AND(G6130&gt;=6, G6130&lt;12), "6-12",
AND(G6130&gt;=12, G6130&lt;18), "12-18",  AND(G6130&gt;=18, G6130&lt;24), "18-24", G6130&gt;=24, "24-36")</f>
        <v>&lt;6</v>
      </c>
    </row>
    <row r="6131" spans="1:37" x14ac:dyDescent="0.3">
      <c r="A6131" t="s">
        <v>6231</v>
      </c>
      <c r="B6131" t="s">
        <v>44</v>
      </c>
      <c r="C6131">
        <v>52</v>
      </c>
      <c r="D6131" t="s">
        <v>34</v>
      </c>
      <c r="E6131" t="s">
        <v>87</v>
      </c>
      <c r="F6131">
        <v>10</v>
      </c>
      <c r="G6131">
        <v>24</v>
      </c>
      <c r="H6131" t="s">
        <v>110</v>
      </c>
      <c r="I6131" t="s">
        <v>37</v>
      </c>
      <c r="J6131" t="s">
        <v>34</v>
      </c>
      <c r="K6131" t="s">
        <v>37</v>
      </c>
      <c r="L6131" t="s">
        <v>38</v>
      </c>
      <c r="M6131" t="s">
        <v>34</v>
      </c>
      <c r="N6131" t="s">
        <v>34</v>
      </c>
      <c r="O6131" t="s">
        <v>37</v>
      </c>
      <c r="P6131" t="s">
        <v>37</v>
      </c>
      <c r="Q6131" t="s">
        <v>37</v>
      </c>
      <c r="R6131" t="s">
        <v>34</v>
      </c>
      <c r="S6131" t="s">
        <v>34</v>
      </c>
      <c r="T6131" t="s">
        <v>37</v>
      </c>
      <c r="U6131" t="s">
        <v>39</v>
      </c>
      <c r="V6131" t="s">
        <v>37</v>
      </c>
      <c r="W6131" t="s">
        <v>51</v>
      </c>
      <c r="X6131">
        <v>64.5</v>
      </c>
      <c r="Y6131">
        <v>1985.15</v>
      </c>
      <c r="Z6131">
        <v>0</v>
      </c>
      <c r="AA6131">
        <v>0</v>
      </c>
      <c r="AB6131">
        <v>1102.2</v>
      </c>
      <c r="AC6131">
        <v>3087.35</v>
      </c>
      <c r="AD6131" t="s">
        <v>41</v>
      </c>
      <c r="AE6131" t="s">
        <v>42</v>
      </c>
      <c r="AF6131" t="s">
        <v>42</v>
      </c>
      <c r="AG6131">
        <f t="shared" si="190"/>
        <v>0</v>
      </c>
      <c r="AH6131" t="str" cm="1">
        <f t="array" ref="AH6131">_xlfn.IFS(
X6131&lt;=20, "&lt;20",
AND(X6131&gt;=20, X6131&lt;50), "20-50",
AND(X6131&gt;=50, X6131&lt;100), "50-100",
X6131&gt;=100, "&gt;100"
)</f>
        <v>50-100</v>
      </c>
      <c r="AI6131">
        <f t="shared" si="191"/>
        <v>0</v>
      </c>
      <c r="AJ6131" t="str" cm="1">
        <f t="array" ref="AJ6131">_xlfn.IFS(
C6131&lt;=20, "&lt;20",
AND(C6131&gt;=20, C6131&lt;35), "20-35",
AND(C6131&gt;=35, C6131&lt;50), "35-50",
C6131&gt;=50, "50-100"
)</f>
        <v>50-100</v>
      </c>
      <c r="AK6131" t="str" cm="1">
        <f t="array" ref="AK6131">_xlfn.IFS(
G6131&lt;6, "&lt;6",
AND(G6131&gt;=6, G6131&lt;12), "6-12",
AND(G6131&gt;=12, G6131&lt;18), "12-18",  AND(G6131&gt;=18, G6131&lt;24), "18-24", G6131&gt;=24, "24-36")</f>
        <v>24-36</v>
      </c>
    </row>
    <row r="6132" spans="1:37" x14ac:dyDescent="0.3">
      <c r="A6132" t="s">
        <v>6232</v>
      </c>
      <c r="B6132" t="s">
        <v>33</v>
      </c>
      <c r="C6132">
        <v>35</v>
      </c>
      <c r="D6132" t="s">
        <v>34</v>
      </c>
      <c r="E6132" t="s">
        <v>48</v>
      </c>
      <c r="F6132">
        <v>5</v>
      </c>
      <c r="G6132">
        <v>31</v>
      </c>
      <c r="H6132" t="s">
        <v>70</v>
      </c>
      <c r="I6132" t="s">
        <v>34</v>
      </c>
      <c r="J6132" t="s">
        <v>34</v>
      </c>
      <c r="K6132" t="s">
        <v>37</v>
      </c>
      <c r="L6132" t="s">
        <v>72</v>
      </c>
      <c r="M6132" t="s">
        <v>34</v>
      </c>
      <c r="N6132" t="s">
        <v>37</v>
      </c>
      <c r="O6132" t="s">
        <v>37</v>
      </c>
      <c r="P6132" t="s">
        <v>37</v>
      </c>
      <c r="Q6132" t="s">
        <v>37</v>
      </c>
      <c r="R6132" t="s">
        <v>37</v>
      </c>
      <c r="S6132" t="s">
        <v>37</v>
      </c>
      <c r="T6132" t="s">
        <v>37</v>
      </c>
      <c r="U6132" t="s">
        <v>46</v>
      </c>
      <c r="V6132" t="s">
        <v>37</v>
      </c>
      <c r="W6132" t="s">
        <v>51</v>
      </c>
      <c r="X6132">
        <v>60.2</v>
      </c>
      <c r="Y6132">
        <v>3582.4</v>
      </c>
      <c r="Z6132">
        <v>0</v>
      </c>
      <c r="AA6132">
        <v>0</v>
      </c>
      <c r="AB6132">
        <v>0</v>
      </c>
      <c r="AC6132">
        <v>3582.4</v>
      </c>
      <c r="AD6132" t="s">
        <v>41</v>
      </c>
      <c r="AE6132" t="s">
        <v>42</v>
      </c>
      <c r="AF6132" t="s">
        <v>42</v>
      </c>
      <c r="AG6132">
        <f t="shared" si="190"/>
        <v>0</v>
      </c>
      <c r="AH6132" t="str" cm="1">
        <f t="array" ref="AH6132">_xlfn.IFS(
X6132&lt;=20, "&lt;20",
AND(X6132&gt;=20, X6132&lt;50), "20-50",
AND(X6132&gt;=50, X6132&lt;100), "50-100",
X6132&gt;=100, "&gt;100"
)</f>
        <v>50-100</v>
      </c>
      <c r="AI6132">
        <f t="shared" si="191"/>
        <v>0</v>
      </c>
      <c r="AJ6132" t="str" cm="1">
        <f t="array" ref="AJ6132">_xlfn.IFS(
C6132&lt;=20, "&lt;20",
AND(C6132&gt;=20, C6132&lt;35), "20-35",
AND(C6132&gt;=35, C6132&lt;50), "35-50",
C6132&gt;=50, "50-100"
)</f>
        <v>35-50</v>
      </c>
      <c r="AK6132" t="str" cm="1">
        <f t="array" ref="AK6132">_xlfn.IFS(
G6132&lt;6, "&lt;6",
AND(G6132&gt;=6, G6132&lt;12), "6-12",
AND(G6132&gt;=12, G6132&lt;18), "12-18",  AND(G6132&gt;=18, G6132&lt;24), "18-24", G6132&gt;=24, "24-36")</f>
        <v>24-36</v>
      </c>
    </row>
    <row r="6133" spans="1:37" x14ac:dyDescent="0.3">
      <c r="A6133" t="s">
        <v>6233</v>
      </c>
      <c r="B6133" t="s">
        <v>44</v>
      </c>
      <c r="C6133">
        <v>53</v>
      </c>
      <c r="D6133" t="s">
        <v>34</v>
      </c>
      <c r="E6133" t="s">
        <v>56</v>
      </c>
      <c r="F6133">
        <v>1</v>
      </c>
      <c r="G6133">
        <v>35</v>
      </c>
      <c r="H6133" t="s">
        <v>110</v>
      </c>
      <c r="I6133" t="s">
        <v>37</v>
      </c>
      <c r="J6133" t="s">
        <v>34</v>
      </c>
      <c r="K6133" t="s">
        <v>37</v>
      </c>
      <c r="L6133" t="s">
        <v>50</v>
      </c>
      <c r="M6133" t="s">
        <v>34</v>
      </c>
      <c r="N6133" t="s">
        <v>34</v>
      </c>
      <c r="O6133" t="s">
        <v>34</v>
      </c>
      <c r="P6133" t="s">
        <v>34</v>
      </c>
      <c r="Q6133" t="s">
        <v>37</v>
      </c>
      <c r="R6133" t="s">
        <v>37</v>
      </c>
      <c r="S6133" t="s">
        <v>37</v>
      </c>
      <c r="T6133" t="s">
        <v>34</v>
      </c>
      <c r="U6133" t="s">
        <v>46</v>
      </c>
      <c r="V6133" t="s">
        <v>34</v>
      </c>
      <c r="W6133" t="s">
        <v>51</v>
      </c>
      <c r="X6133">
        <v>91.25</v>
      </c>
      <c r="Y6133">
        <v>2964.05</v>
      </c>
      <c r="Z6133">
        <v>0</v>
      </c>
      <c r="AA6133">
        <v>130</v>
      </c>
      <c r="AB6133">
        <v>884.4</v>
      </c>
      <c r="AC6133">
        <v>3978.45</v>
      </c>
      <c r="AD6133" t="s">
        <v>41</v>
      </c>
      <c r="AE6133" t="s">
        <v>42</v>
      </c>
      <c r="AF6133" t="s">
        <v>42</v>
      </c>
      <c r="AG6133">
        <f t="shared" si="190"/>
        <v>0</v>
      </c>
      <c r="AH6133" t="str" cm="1">
        <f t="array" ref="AH6133">_xlfn.IFS(
X6133&lt;=20, "&lt;20",
AND(X6133&gt;=20, X6133&lt;50), "20-50",
AND(X6133&gt;=50, X6133&lt;100), "50-100",
X6133&gt;=100, "&gt;100"
)</f>
        <v>50-100</v>
      </c>
      <c r="AI6133">
        <f t="shared" si="191"/>
        <v>0</v>
      </c>
      <c r="AJ6133" t="str" cm="1">
        <f t="array" ref="AJ6133">_xlfn.IFS(
C6133&lt;=20, "&lt;20",
AND(C6133&gt;=20, C6133&lt;35), "20-35",
AND(C6133&gt;=35, C6133&lt;50), "35-50",
C6133&gt;=50, "50-100"
)</f>
        <v>50-100</v>
      </c>
      <c r="AK6133" t="str" cm="1">
        <f t="array" ref="AK6133">_xlfn.IFS(
G6133&lt;6, "&lt;6",
AND(G6133&gt;=6, G6133&lt;12), "6-12",
AND(G6133&gt;=12, G6133&lt;18), "12-18",  AND(G6133&gt;=18, G6133&lt;24), "18-24", G6133&gt;=24, "24-36")</f>
        <v>24-36</v>
      </c>
    </row>
    <row r="6134" spans="1:37" x14ac:dyDescent="0.3">
      <c r="A6134" t="s">
        <v>6234</v>
      </c>
      <c r="B6134" t="s">
        <v>44</v>
      </c>
      <c r="C6134">
        <v>55</v>
      </c>
      <c r="D6134" t="s">
        <v>37</v>
      </c>
      <c r="E6134" t="s">
        <v>74</v>
      </c>
      <c r="F6134">
        <v>11</v>
      </c>
      <c r="G6134">
        <v>9</v>
      </c>
      <c r="H6134" t="s">
        <v>36</v>
      </c>
      <c r="I6134" t="s">
        <v>37</v>
      </c>
      <c r="J6134" t="s">
        <v>37</v>
      </c>
      <c r="K6134" t="s">
        <v>37</v>
      </c>
      <c r="L6134" t="s">
        <v>50</v>
      </c>
      <c r="M6134" t="s">
        <v>37</v>
      </c>
      <c r="N6134" t="s">
        <v>37</v>
      </c>
      <c r="O6134" t="s">
        <v>34</v>
      </c>
      <c r="P6134" t="s">
        <v>34</v>
      </c>
      <c r="Q6134" t="s">
        <v>37</v>
      </c>
      <c r="R6134" t="s">
        <v>37</v>
      </c>
      <c r="S6134" t="s">
        <v>37</v>
      </c>
      <c r="T6134" t="s">
        <v>37</v>
      </c>
      <c r="U6134" t="s">
        <v>39</v>
      </c>
      <c r="V6134" t="s">
        <v>34</v>
      </c>
      <c r="W6134" t="s">
        <v>51</v>
      </c>
      <c r="X6134">
        <v>106.55</v>
      </c>
      <c r="Y6134">
        <v>5763.3</v>
      </c>
      <c r="Z6134">
        <v>0</v>
      </c>
      <c r="AA6134">
        <v>0</v>
      </c>
      <c r="AB6134">
        <v>476.82</v>
      </c>
      <c r="AC6134">
        <v>6240.12</v>
      </c>
      <c r="AD6134" t="s">
        <v>52</v>
      </c>
      <c r="AE6134" t="s">
        <v>58</v>
      </c>
      <c r="AF6134" t="s">
        <v>59</v>
      </c>
      <c r="AG6134">
        <f t="shared" si="190"/>
        <v>1</v>
      </c>
      <c r="AH6134" t="str" cm="1">
        <f t="array" ref="AH6134">_xlfn.IFS(
X6134&lt;=20, "&lt;20",
AND(X6134&gt;=20, X6134&lt;50), "20-50",
AND(X6134&gt;=50, X6134&lt;100), "50-100",
X6134&gt;=100, "&gt;100"
)</f>
        <v>&gt;100</v>
      </c>
      <c r="AI6134">
        <f t="shared" si="191"/>
        <v>0</v>
      </c>
      <c r="AJ6134" t="str" cm="1">
        <f t="array" ref="AJ6134">_xlfn.IFS(
C6134&lt;=20, "&lt;20",
AND(C6134&gt;=20, C6134&lt;35), "20-35",
AND(C6134&gt;=35, C6134&lt;50), "35-50",
C6134&gt;=50, "50-100"
)</f>
        <v>50-100</v>
      </c>
      <c r="AK6134" t="str" cm="1">
        <f t="array" ref="AK6134">_xlfn.IFS(
G6134&lt;6, "&lt;6",
AND(G6134&gt;=6, G6134&lt;12), "6-12",
AND(G6134&gt;=12, G6134&lt;18), "12-18",  AND(G6134&gt;=18, G6134&lt;24), "18-24", G6134&gt;=24, "24-36")</f>
        <v>6-12</v>
      </c>
    </row>
    <row r="6135" spans="1:37" x14ac:dyDescent="0.3">
      <c r="A6135" t="s">
        <v>6235</v>
      </c>
      <c r="B6135" t="s">
        <v>44</v>
      </c>
      <c r="C6135">
        <v>57</v>
      </c>
      <c r="D6135" t="s">
        <v>34</v>
      </c>
      <c r="E6135" t="s">
        <v>69</v>
      </c>
      <c r="F6135">
        <v>8</v>
      </c>
      <c r="G6135">
        <v>29</v>
      </c>
      <c r="H6135" t="s">
        <v>36</v>
      </c>
      <c r="I6135" t="s">
        <v>37</v>
      </c>
      <c r="J6135" t="s">
        <v>37</v>
      </c>
      <c r="K6135" t="s">
        <v>37</v>
      </c>
      <c r="L6135" t="s">
        <v>50</v>
      </c>
      <c r="M6135" t="s">
        <v>37</v>
      </c>
      <c r="N6135" t="s">
        <v>34</v>
      </c>
      <c r="O6135" t="s">
        <v>37</v>
      </c>
      <c r="P6135" t="s">
        <v>37</v>
      </c>
      <c r="Q6135" t="s">
        <v>37</v>
      </c>
      <c r="R6135" t="s">
        <v>37</v>
      </c>
      <c r="S6135" t="s">
        <v>37</v>
      </c>
      <c r="T6135" t="s">
        <v>37</v>
      </c>
      <c r="U6135" t="s">
        <v>39</v>
      </c>
      <c r="V6135" t="s">
        <v>37</v>
      </c>
      <c r="W6135" t="s">
        <v>51</v>
      </c>
      <c r="X6135">
        <v>109.4</v>
      </c>
      <c r="Y6135">
        <v>7281.6</v>
      </c>
      <c r="Z6135">
        <v>38.340000000000003</v>
      </c>
      <c r="AA6135">
        <v>0</v>
      </c>
      <c r="AB6135">
        <v>221.1</v>
      </c>
      <c r="AC6135">
        <v>7464.36</v>
      </c>
      <c r="AD6135" t="s">
        <v>41</v>
      </c>
      <c r="AE6135" t="s">
        <v>42</v>
      </c>
      <c r="AF6135" t="s">
        <v>42</v>
      </c>
      <c r="AG6135">
        <f t="shared" si="190"/>
        <v>0</v>
      </c>
      <c r="AH6135" t="str" cm="1">
        <f t="array" ref="AH6135">_xlfn.IFS(
X6135&lt;=20, "&lt;20",
AND(X6135&gt;=20, X6135&lt;50), "20-50",
AND(X6135&gt;=50, X6135&lt;100), "50-100",
X6135&gt;=100, "&gt;100"
)</f>
        <v>&gt;100</v>
      </c>
      <c r="AI6135">
        <f t="shared" si="191"/>
        <v>0</v>
      </c>
      <c r="AJ6135" t="str" cm="1">
        <f t="array" ref="AJ6135">_xlfn.IFS(
C6135&lt;=20, "&lt;20",
AND(C6135&gt;=20, C6135&lt;35), "20-35",
AND(C6135&gt;=35, C6135&lt;50), "35-50",
C6135&gt;=50, "50-100"
)</f>
        <v>50-100</v>
      </c>
      <c r="AK6135" t="str" cm="1">
        <f t="array" ref="AK6135">_xlfn.IFS(
G6135&lt;6, "&lt;6",
AND(G6135&gt;=6, G6135&lt;12), "6-12",
AND(G6135&gt;=12, G6135&lt;18), "12-18",  AND(G6135&gt;=18, G6135&lt;24), "18-24", G6135&gt;=24, "24-36")</f>
        <v>24-36</v>
      </c>
    </row>
    <row r="6136" spans="1:37" x14ac:dyDescent="0.3">
      <c r="A6136" t="s">
        <v>6236</v>
      </c>
      <c r="B6136" t="s">
        <v>44</v>
      </c>
      <c r="C6136">
        <v>30</v>
      </c>
      <c r="D6136" t="s">
        <v>34</v>
      </c>
      <c r="E6136" t="s">
        <v>69</v>
      </c>
      <c r="F6136">
        <v>7</v>
      </c>
      <c r="G6136">
        <v>27</v>
      </c>
      <c r="H6136" t="s">
        <v>36</v>
      </c>
      <c r="I6136" t="s">
        <v>37</v>
      </c>
      <c r="J6136" t="s">
        <v>34</v>
      </c>
      <c r="K6136" t="s">
        <v>37</v>
      </c>
      <c r="L6136" t="s">
        <v>72</v>
      </c>
      <c r="M6136" t="s">
        <v>37</v>
      </c>
      <c r="N6136" t="s">
        <v>37</v>
      </c>
      <c r="O6136" t="s">
        <v>34</v>
      </c>
      <c r="P6136" t="s">
        <v>37</v>
      </c>
      <c r="Q6136" t="s">
        <v>34</v>
      </c>
      <c r="R6136" t="s">
        <v>37</v>
      </c>
      <c r="S6136" t="s">
        <v>37</v>
      </c>
      <c r="T6136" t="s">
        <v>37</v>
      </c>
      <c r="U6136" t="s">
        <v>46</v>
      </c>
      <c r="V6136" t="s">
        <v>37</v>
      </c>
      <c r="W6136" t="s">
        <v>40</v>
      </c>
      <c r="X6136">
        <v>71.05</v>
      </c>
      <c r="Y6136">
        <v>1837.7</v>
      </c>
      <c r="Z6136">
        <v>28.08</v>
      </c>
      <c r="AA6136">
        <v>0</v>
      </c>
      <c r="AB6136">
        <v>58.5</v>
      </c>
      <c r="AC6136">
        <v>1868.12</v>
      </c>
      <c r="AD6136" t="s">
        <v>41</v>
      </c>
      <c r="AE6136" t="s">
        <v>42</v>
      </c>
      <c r="AF6136" t="s">
        <v>42</v>
      </c>
      <c r="AG6136">
        <f t="shared" si="190"/>
        <v>0</v>
      </c>
      <c r="AH6136" t="str" cm="1">
        <f t="array" ref="AH6136">_xlfn.IFS(
X6136&lt;=20, "&lt;20",
AND(X6136&gt;=20, X6136&lt;50), "20-50",
AND(X6136&gt;=50, X6136&lt;100), "50-100",
X6136&gt;=100, "&gt;100"
)</f>
        <v>50-100</v>
      </c>
      <c r="AI6136">
        <f t="shared" si="191"/>
        <v>0</v>
      </c>
      <c r="AJ6136" t="str" cm="1">
        <f t="array" ref="AJ6136">_xlfn.IFS(
C6136&lt;=20, "&lt;20",
AND(C6136&gt;=20, C6136&lt;35), "20-35",
AND(C6136&gt;=35, C6136&lt;50), "35-50",
C6136&gt;=50, "50-100"
)</f>
        <v>20-35</v>
      </c>
      <c r="AK6136" t="str" cm="1">
        <f t="array" ref="AK6136">_xlfn.IFS(
G6136&lt;6, "&lt;6",
AND(G6136&gt;=6, G6136&lt;12), "6-12",
AND(G6136&gt;=12, G6136&lt;18), "12-18",  AND(G6136&gt;=18, G6136&lt;24), "18-24", G6136&gt;=24, "24-36")</f>
        <v>24-36</v>
      </c>
    </row>
    <row r="6137" spans="1:37" x14ac:dyDescent="0.3">
      <c r="A6137" t="s">
        <v>6237</v>
      </c>
      <c r="B6137" t="s">
        <v>44</v>
      </c>
      <c r="C6137">
        <v>37</v>
      </c>
      <c r="D6137" t="s">
        <v>37</v>
      </c>
      <c r="E6137" t="s">
        <v>61</v>
      </c>
      <c r="F6137">
        <v>15</v>
      </c>
      <c r="G6137">
        <v>4</v>
      </c>
      <c r="H6137" t="s">
        <v>36</v>
      </c>
      <c r="I6137" t="s">
        <v>37</v>
      </c>
      <c r="J6137" t="s">
        <v>37</v>
      </c>
      <c r="K6137" t="s">
        <v>37</v>
      </c>
      <c r="L6137" t="s">
        <v>50</v>
      </c>
      <c r="M6137" t="s">
        <v>34</v>
      </c>
      <c r="N6137" t="s">
        <v>37</v>
      </c>
      <c r="O6137" t="s">
        <v>37</v>
      </c>
      <c r="P6137" t="s">
        <v>37</v>
      </c>
      <c r="Q6137" t="s">
        <v>37</v>
      </c>
      <c r="R6137" t="s">
        <v>37</v>
      </c>
      <c r="S6137" t="s">
        <v>37</v>
      </c>
      <c r="T6137" t="s">
        <v>37</v>
      </c>
      <c r="U6137" t="s">
        <v>67</v>
      </c>
      <c r="V6137" t="s">
        <v>37</v>
      </c>
      <c r="W6137" t="s">
        <v>51</v>
      </c>
      <c r="X6137">
        <v>111.6</v>
      </c>
      <c r="Y6137">
        <v>8012.75</v>
      </c>
      <c r="Z6137">
        <v>0</v>
      </c>
      <c r="AA6137">
        <v>0</v>
      </c>
      <c r="AB6137">
        <v>1741.68</v>
      </c>
      <c r="AC6137">
        <v>9754.43</v>
      </c>
      <c r="AD6137" t="s">
        <v>41</v>
      </c>
      <c r="AE6137" t="s">
        <v>42</v>
      </c>
      <c r="AF6137" t="s">
        <v>42</v>
      </c>
      <c r="AG6137">
        <f t="shared" si="190"/>
        <v>0</v>
      </c>
      <c r="AH6137" t="str" cm="1">
        <f t="array" ref="AH6137">_xlfn.IFS(
X6137&lt;=20, "&lt;20",
AND(X6137&gt;=20, X6137&lt;50), "20-50",
AND(X6137&gt;=50, X6137&lt;100), "50-100",
X6137&gt;=100, "&gt;100"
)</f>
        <v>&gt;100</v>
      </c>
      <c r="AI6137">
        <f t="shared" si="191"/>
        <v>0</v>
      </c>
      <c r="AJ6137" t="str" cm="1">
        <f t="array" ref="AJ6137">_xlfn.IFS(
C6137&lt;=20, "&lt;20",
AND(C6137&gt;=20, C6137&lt;35), "20-35",
AND(C6137&gt;=35, C6137&lt;50), "35-50",
C6137&gt;=50, "50-100"
)</f>
        <v>35-50</v>
      </c>
      <c r="AK6137" t="str" cm="1">
        <f t="array" ref="AK6137">_xlfn.IFS(
G6137&lt;6, "&lt;6",
AND(G6137&gt;=6, G6137&lt;12), "6-12",
AND(G6137&gt;=12, G6137&lt;18), "12-18",  AND(G6137&gt;=18, G6137&lt;24), "18-24", G6137&gt;=24, "24-36")</f>
        <v>&lt;6</v>
      </c>
    </row>
    <row r="6138" spans="1:37" x14ac:dyDescent="0.3">
      <c r="A6138" t="s">
        <v>6238</v>
      </c>
      <c r="B6138" t="s">
        <v>33</v>
      </c>
      <c r="C6138">
        <v>54</v>
      </c>
      <c r="D6138" t="s">
        <v>37</v>
      </c>
      <c r="E6138" t="s">
        <v>76</v>
      </c>
      <c r="F6138">
        <v>9</v>
      </c>
      <c r="G6138">
        <v>10</v>
      </c>
      <c r="H6138" t="s">
        <v>36</v>
      </c>
      <c r="I6138" t="s">
        <v>37</v>
      </c>
      <c r="J6138" t="s">
        <v>37</v>
      </c>
      <c r="K6138" t="s">
        <v>37</v>
      </c>
      <c r="L6138" t="s">
        <v>50</v>
      </c>
      <c r="M6138" t="s">
        <v>34</v>
      </c>
      <c r="N6138" t="s">
        <v>37</v>
      </c>
      <c r="O6138" t="s">
        <v>34</v>
      </c>
      <c r="P6138" t="s">
        <v>34</v>
      </c>
      <c r="Q6138" t="s">
        <v>34</v>
      </c>
      <c r="R6138" t="s">
        <v>34</v>
      </c>
      <c r="S6138" t="s">
        <v>34</v>
      </c>
      <c r="T6138" t="s">
        <v>34</v>
      </c>
      <c r="U6138" t="s">
        <v>46</v>
      </c>
      <c r="V6138" t="s">
        <v>37</v>
      </c>
      <c r="W6138" t="s">
        <v>51</v>
      </c>
      <c r="X6138">
        <v>80.650000000000006</v>
      </c>
      <c r="Y6138">
        <v>1451.9</v>
      </c>
      <c r="Z6138">
        <v>0</v>
      </c>
      <c r="AA6138">
        <v>30</v>
      </c>
      <c r="AB6138">
        <v>699.66</v>
      </c>
      <c r="AC6138">
        <v>2181.56</v>
      </c>
      <c r="AD6138" t="s">
        <v>52</v>
      </c>
      <c r="AE6138" t="s">
        <v>53</v>
      </c>
      <c r="AF6138" t="s">
        <v>162</v>
      </c>
      <c r="AG6138">
        <f t="shared" si="190"/>
        <v>1</v>
      </c>
      <c r="AH6138" t="str" cm="1">
        <f t="array" ref="AH6138">_xlfn.IFS(
X6138&lt;=20, "&lt;20",
AND(X6138&gt;=20, X6138&lt;50), "20-50",
AND(X6138&gt;=50, X6138&lt;100), "50-100",
X6138&gt;=100, "&gt;100"
)</f>
        <v>50-100</v>
      </c>
      <c r="AI6138">
        <f t="shared" si="191"/>
        <v>0</v>
      </c>
      <c r="AJ6138" t="str" cm="1">
        <f t="array" ref="AJ6138">_xlfn.IFS(
C6138&lt;=20, "&lt;20",
AND(C6138&gt;=20, C6138&lt;35), "20-35",
AND(C6138&gt;=35, C6138&lt;50), "35-50",
C6138&gt;=50, "50-100"
)</f>
        <v>50-100</v>
      </c>
      <c r="AK6138" t="str" cm="1">
        <f t="array" ref="AK6138">_xlfn.IFS(
G6138&lt;6, "&lt;6",
AND(G6138&gt;=6, G6138&lt;12), "6-12",
AND(G6138&gt;=12, G6138&lt;18), "12-18",  AND(G6138&gt;=18, G6138&lt;24), "18-24", G6138&gt;=24, "24-36")</f>
        <v>6-12</v>
      </c>
    </row>
    <row r="6139" spans="1:37" x14ac:dyDescent="0.3">
      <c r="A6139" t="s">
        <v>6239</v>
      </c>
      <c r="B6139" t="s">
        <v>44</v>
      </c>
      <c r="C6139">
        <v>54</v>
      </c>
      <c r="D6139" t="s">
        <v>37</v>
      </c>
      <c r="E6139" t="s">
        <v>45</v>
      </c>
      <c r="F6139">
        <v>8</v>
      </c>
      <c r="G6139">
        <v>6</v>
      </c>
      <c r="H6139" t="s">
        <v>70</v>
      </c>
      <c r="I6139" t="s">
        <v>37</v>
      </c>
      <c r="J6139" t="s">
        <v>34</v>
      </c>
      <c r="K6139" t="s">
        <v>34</v>
      </c>
      <c r="L6139" t="s">
        <v>34</v>
      </c>
      <c r="M6139" t="s">
        <v>34</v>
      </c>
      <c r="N6139" t="s">
        <v>34</v>
      </c>
      <c r="O6139" t="s">
        <v>34</v>
      </c>
      <c r="P6139" t="s">
        <v>34</v>
      </c>
      <c r="Q6139" t="s">
        <v>34</v>
      </c>
      <c r="R6139" t="s">
        <v>34</v>
      </c>
      <c r="S6139" t="s">
        <v>34</v>
      </c>
      <c r="T6139" t="s">
        <v>34</v>
      </c>
      <c r="U6139" t="s">
        <v>67</v>
      </c>
      <c r="V6139" t="s">
        <v>34</v>
      </c>
      <c r="W6139" t="s">
        <v>40</v>
      </c>
      <c r="X6139">
        <v>19.25</v>
      </c>
      <c r="Y6139">
        <v>1237.6500000000001</v>
      </c>
      <c r="Z6139">
        <v>0</v>
      </c>
      <c r="AA6139">
        <v>0</v>
      </c>
      <c r="AB6139">
        <v>1094.94</v>
      </c>
      <c r="AC6139">
        <v>2332.59</v>
      </c>
      <c r="AD6139" t="s">
        <v>41</v>
      </c>
      <c r="AE6139" t="s">
        <v>42</v>
      </c>
      <c r="AF6139" t="s">
        <v>42</v>
      </c>
      <c r="AG6139">
        <f t="shared" si="190"/>
        <v>0</v>
      </c>
      <c r="AH6139" t="str" cm="1">
        <f t="array" ref="AH6139">_xlfn.IFS(
X6139&lt;=20, "&lt;20",
AND(X6139&gt;=20, X6139&lt;50), "20-50",
AND(X6139&gt;=50, X6139&lt;100), "50-100",
X6139&gt;=100, "&gt;100"
)</f>
        <v>&lt;20</v>
      </c>
      <c r="AI6139">
        <f t="shared" si="191"/>
        <v>0</v>
      </c>
      <c r="AJ6139" t="str" cm="1">
        <f t="array" ref="AJ6139">_xlfn.IFS(
C6139&lt;=20, "&lt;20",
AND(C6139&gt;=20, C6139&lt;35), "20-35",
AND(C6139&gt;=35, C6139&lt;50), "35-50",
C6139&gt;=50, "50-100"
)</f>
        <v>50-100</v>
      </c>
      <c r="AK6139" t="str" cm="1">
        <f t="array" ref="AK6139">_xlfn.IFS(
G6139&lt;6, "&lt;6",
AND(G6139&gt;=6, G6139&lt;12), "6-12",
AND(G6139&gt;=12, G6139&lt;18), "12-18",  AND(G6139&gt;=18, G6139&lt;24), "18-24", G6139&gt;=24, "24-36")</f>
        <v>6-12</v>
      </c>
    </row>
    <row r="6140" spans="1:37" x14ac:dyDescent="0.3">
      <c r="A6140" t="s">
        <v>6240</v>
      </c>
      <c r="B6140" t="s">
        <v>44</v>
      </c>
      <c r="C6140">
        <v>44</v>
      </c>
      <c r="D6140" t="s">
        <v>34</v>
      </c>
      <c r="E6140" t="s">
        <v>61</v>
      </c>
      <c r="F6140">
        <v>14</v>
      </c>
      <c r="G6140">
        <v>36</v>
      </c>
      <c r="H6140" t="s">
        <v>36</v>
      </c>
      <c r="I6140" t="s">
        <v>37</v>
      </c>
      <c r="J6140" t="s">
        <v>37</v>
      </c>
      <c r="K6140" t="s">
        <v>34</v>
      </c>
      <c r="L6140" t="s">
        <v>34</v>
      </c>
      <c r="M6140" t="s">
        <v>34</v>
      </c>
      <c r="N6140" t="s">
        <v>34</v>
      </c>
      <c r="O6140" t="s">
        <v>34</v>
      </c>
      <c r="P6140" t="s">
        <v>34</v>
      </c>
      <c r="Q6140" t="s">
        <v>34</v>
      </c>
      <c r="R6140" t="s">
        <v>34</v>
      </c>
      <c r="S6140" t="s">
        <v>34</v>
      </c>
      <c r="T6140" t="s">
        <v>34</v>
      </c>
      <c r="U6140" t="s">
        <v>67</v>
      </c>
      <c r="V6140" t="s">
        <v>37</v>
      </c>
      <c r="W6140" t="s">
        <v>40</v>
      </c>
      <c r="X6140">
        <v>23.8</v>
      </c>
      <c r="Y6140">
        <v>903.8</v>
      </c>
      <c r="Z6140">
        <v>0</v>
      </c>
      <c r="AA6140">
        <v>0</v>
      </c>
      <c r="AB6140">
        <v>1152.8399999999999</v>
      </c>
      <c r="AC6140">
        <v>2056.64</v>
      </c>
      <c r="AD6140" t="s">
        <v>41</v>
      </c>
      <c r="AE6140" t="s">
        <v>42</v>
      </c>
      <c r="AF6140" t="s">
        <v>42</v>
      </c>
      <c r="AG6140">
        <f t="shared" si="190"/>
        <v>0</v>
      </c>
      <c r="AH6140" t="str" cm="1">
        <f t="array" ref="AH6140">_xlfn.IFS(
X6140&lt;=20, "&lt;20",
AND(X6140&gt;=20, X6140&lt;50), "20-50",
AND(X6140&gt;=50, X6140&lt;100), "50-100",
X6140&gt;=100, "&gt;100"
)</f>
        <v>20-50</v>
      </c>
      <c r="AI6140">
        <f t="shared" si="191"/>
        <v>0</v>
      </c>
      <c r="AJ6140" t="str" cm="1">
        <f t="array" ref="AJ6140">_xlfn.IFS(
C6140&lt;=20, "&lt;20",
AND(C6140&gt;=20, C6140&lt;35), "20-35",
AND(C6140&gt;=35, C6140&lt;50), "35-50",
C6140&gt;=50, "50-100"
)</f>
        <v>35-50</v>
      </c>
      <c r="AK6140" t="str" cm="1">
        <f t="array" ref="AK6140">_xlfn.IFS(
G6140&lt;6, "&lt;6",
AND(G6140&gt;=6, G6140&lt;12), "6-12",
AND(G6140&gt;=12, G6140&lt;18), "12-18",  AND(G6140&gt;=18, G6140&lt;24), "18-24", G6140&gt;=24, "24-36")</f>
        <v>24-36</v>
      </c>
    </row>
    <row r="6141" spans="1:37" x14ac:dyDescent="0.3">
      <c r="A6141" t="s">
        <v>6241</v>
      </c>
      <c r="B6141" t="s">
        <v>44</v>
      </c>
      <c r="C6141">
        <v>20</v>
      </c>
      <c r="D6141" t="s">
        <v>34</v>
      </c>
      <c r="E6141" t="s">
        <v>45</v>
      </c>
      <c r="F6141">
        <v>13</v>
      </c>
      <c r="G6141">
        <v>5</v>
      </c>
      <c r="H6141" t="s">
        <v>36</v>
      </c>
      <c r="I6141" t="s">
        <v>37</v>
      </c>
      <c r="J6141" t="s">
        <v>34</v>
      </c>
      <c r="K6141" t="s">
        <v>34</v>
      </c>
      <c r="L6141" t="s">
        <v>34</v>
      </c>
      <c r="M6141" t="s">
        <v>34</v>
      </c>
      <c r="N6141" t="s">
        <v>34</v>
      </c>
      <c r="O6141" t="s">
        <v>34</v>
      </c>
      <c r="P6141" t="s">
        <v>34</v>
      </c>
      <c r="Q6141" t="s">
        <v>34</v>
      </c>
      <c r="R6141" t="s">
        <v>34</v>
      </c>
      <c r="S6141" t="s">
        <v>34</v>
      </c>
      <c r="T6141" t="s">
        <v>34</v>
      </c>
      <c r="U6141" t="s">
        <v>67</v>
      </c>
      <c r="V6141" t="s">
        <v>34</v>
      </c>
      <c r="W6141" t="s">
        <v>40</v>
      </c>
      <c r="X6141">
        <v>20.350000000000001</v>
      </c>
      <c r="Y6141">
        <v>689.75</v>
      </c>
      <c r="Z6141">
        <v>0</v>
      </c>
      <c r="AA6141">
        <v>0</v>
      </c>
      <c r="AB6141">
        <v>477.84</v>
      </c>
      <c r="AC6141">
        <v>1167.5899999999999</v>
      </c>
      <c r="AD6141" t="s">
        <v>41</v>
      </c>
      <c r="AE6141" t="s">
        <v>42</v>
      </c>
      <c r="AF6141" t="s">
        <v>42</v>
      </c>
      <c r="AG6141">
        <f t="shared" si="190"/>
        <v>0</v>
      </c>
      <c r="AH6141" t="str" cm="1">
        <f t="array" ref="AH6141">_xlfn.IFS(
X6141&lt;=20, "&lt;20",
AND(X6141&gt;=20, X6141&lt;50), "20-50",
AND(X6141&gt;=50, X6141&lt;100), "50-100",
X6141&gt;=100, "&gt;100"
)</f>
        <v>20-50</v>
      </c>
      <c r="AI6141">
        <f t="shared" si="191"/>
        <v>0</v>
      </c>
      <c r="AJ6141" t="str" cm="1">
        <f t="array" ref="AJ6141">_xlfn.IFS(
C6141&lt;=20, "&lt;20",
AND(C6141&gt;=20, C6141&lt;35), "20-35",
AND(C6141&gt;=35, C6141&lt;50), "35-50",
C6141&gt;=50, "50-100"
)</f>
        <v>&lt;20</v>
      </c>
      <c r="AK6141" t="str" cm="1">
        <f t="array" ref="AK6141">_xlfn.IFS(
G6141&lt;6, "&lt;6",
AND(G6141&gt;=6, G6141&lt;12), "6-12",
AND(G6141&gt;=12, G6141&lt;18), "12-18",  AND(G6141&gt;=18, G6141&lt;24), "18-24", G6141&gt;=24, "24-36")</f>
        <v>&lt;6</v>
      </c>
    </row>
    <row r="6142" spans="1:37" x14ac:dyDescent="0.3">
      <c r="A6142" t="s">
        <v>6242</v>
      </c>
      <c r="B6142" t="s">
        <v>33</v>
      </c>
      <c r="C6142">
        <v>41</v>
      </c>
      <c r="D6142" t="s">
        <v>34</v>
      </c>
      <c r="E6142" t="s">
        <v>69</v>
      </c>
      <c r="F6142">
        <v>8</v>
      </c>
      <c r="G6142">
        <v>22</v>
      </c>
      <c r="H6142" t="s">
        <v>70</v>
      </c>
      <c r="I6142" t="s">
        <v>37</v>
      </c>
      <c r="J6142" t="s">
        <v>34</v>
      </c>
      <c r="K6142" t="s">
        <v>34</v>
      </c>
      <c r="L6142" t="s">
        <v>34</v>
      </c>
      <c r="M6142" t="s">
        <v>34</v>
      </c>
      <c r="N6142" t="s">
        <v>34</v>
      </c>
      <c r="O6142" t="s">
        <v>34</v>
      </c>
      <c r="P6142" t="s">
        <v>34</v>
      </c>
      <c r="Q6142" t="s">
        <v>34</v>
      </c>
      <c r="R6142" t="s">
        <v>34</v>
      </c>
      <c r="S6142" t="s">
        <v>34</v>
      </c>
      <c r="T6142" t="s">
        <v>34</v>
      </c>
      <c r="U6142" t="s">
        <v>39</v>
      </c>
      <c r="V6142" t="s">
        <v>34</v>
      </c>
      <c r="W6142" t="s">
        <v>51</v>
      </c>
      <c r="X6142">
        <v>19.95</v>
      </c>
      <c r="Y6142">
        <v>1004.5</v>
      </c>
      <c r="Z6142">
        <v>0</v>
      </c>
      <c r="AA6142">
        <v>0</v>
      </c>
      <c r="AB6142">
        <v>528.96</v>
      </c>
      <c r="AC6142">
        <v>1533.46</v>
      </c>
      <c r="AD6142" t="s">
        <v>41</v>
      </c>
      <c r="AE6142" t="s">
        <v>42</v>
      </c>
      <c r="AF6142" t="s">
        <v>42</v>
      </c>
      <c r="AG6142">
        <f t="shared" si="190"/>
        <v>0</v>
      </c>
      <c r="AH6142" t="str" cm="1">
        <f t="array" ref="AH6142">_xlfn.IFS(
X6142&lt;=20, "&lt;20",
AND(X6142&gt;=20, X6142&lt;50), "20-50",
AND(X6142&gt;=50, X6142&lt;100), "50-100",
X6142&gt;=100, "&gt;100"
)</f>
        <v>&lt;20</v>
      </c>
      <c r="AI6142">
        <f t="shared" si="191"/>
        <v>0</v>
      </c>
      <c r="AJ6142" t="str" cm="1">
        <f t="array" ref="AJ6142">_xlfn.IFS(
C6142&lt;=20, "&lt;20",
AND(C6142&gt;=20, C6142&lt;35), "20-35",
AND(C6142&gt;=35, C6142&lt;50), "35-50",
C6142&gt;=50, "50-100"
)</f>
        <v>35-50</v>
      </c>
      <c r="AK6142" t="str" cm="1">
        <f t="array" ref="AK6142">_xlfn.IFS(
G6142&lt;6, "&lt;6",
AND(G6142&gt;=6, G6142&lt;12), "6-12",
AND(G6142&gt;=12, G6142&lt;18), "12-18",  AND(G6142&gt;=18, G6142&lt;24), "18-24", G6142&gt;=24, "24-36")</f>
        <v>18-24</v>
      </c>
    </row>
    <row r="6143" spans="1:37" x14ac:dyDescent="0.3">
      <c r="A6143" t="s">
        <v>6243</v>
      </c>
      <c r="B6143" t="s">
        <v>33</v>
      </c>
      <c r="C6143">
        <v>58</v>
      </c>
      <c r="D6143" t="s">
        <v>37</v>
      </c>
      <c r="E6143" t="s">
        <v>124</v>
      </c>
      <c r="F6143">
        <v>12</v>
      </c>
      <c r="G6143">
        <v>26</v>
      </c>
      <c r="H6143" t="s">
        <v>36</v>
      </c>
      <c r="I6143" t="s">
        <v>37</v>
      </c>
      <c r="J6143" t="s">
        <v>37</v>
      </c>
      <c r="K6143" t="s">
        <v>37</v>
      </c>
      <c r="L6143" t="s">
        <v>50</v>
      </c>
      <c r="M6143" t="s">
        <v>34</v>
      </c>
      <c r="N6143" t="s">
        <v>34</v>
      </c>
      <c r="O6143" t="s">
        <v>34</v>
      </c>
      <c r="P6143" t="s">
        <v>34</v>
      </c>
      <c r="Q6143" t="s">
        <v>34</v>
      </c>
      <c r="R6143" t="s">
        <v>37</v>
      </c>
      <c r="S6143" t="s">
        <v>37</v>
      </c>
      <c r="T6143" t="s">
        <v>37</v>
      </c>
      <c r="U6143" t="s">
        <v>46</v>
      </c>
      <c r="V6143" t="s">
        <v>34</v>
      </c>
      <c r="W6143" t="s">
        <v>51</v>
      </c>
      <c r="X6143">
        <v>86.45</v>
      </c>
      <c r="Y6143">
        <v>830.85</v>
      </c>
      <c r="Z6143">
        <v>0</v>
      </c>
      <c r="AA6143">
        <v>0</v>
      </c>
      <c r="AB6143">
        <v>176.5</v>
      </c>
      <c r="AC6143">
        <v>1007.35</v>
      </c>
      <c r="AD6143" t="s">
        <v>52</v>
      </c>
      <c r="AE6143" t="s">
        <v>53</v>
      </c>
      <c r="AF6143" t="s">
        <v>91</v>
      </c>
      <c r="AG6143">
        <f t="shared" si="190"/>
        <v>1</v>
      </c>
      <c r="AH6143" t="str" cm="1">
        <f t="array" ref="AH6143">_xlfn.IFS(
X6143&lt;=20, "&lt;20",
AND(X6143&gt;=20, X6143&lt;50), "20-50",
AND(X6143&gt;=50, X6143&lt;100), "50-100",
X6143&gt;=100, "&gt;100"
)</f>
        <v>50-100</v>
      </c>
      <c r="AI6143">
        <f t="shared" si="191"/>
        <v>0</v>
      </c>
      <c r="AJ6143" t="str" cm="1">
        <f t="array" ref="AJ6143">_xlfn.IFS(
C6143&lt;=20, "&lt;20",
AND(C6143&gt;=20, C6143&lt;35), "20-35",
AND(C6143&gt;=35, C6143&lt;50), "35-50",
C6143&gt;=50, "50-100"
)</f>
        <v>50-100</v>
      </c>
      <c r="AK6143" t="str" cm="1">
        <f t="array" ref="AK6143">_xlfn.IFS(
G6143&lt;6, "&lt;6",
AND(G6143&gt;=6, G6143&lt;12), "6-12",
AND(G6143&gt;=12, G6143&lt;18), "12-18",  AND(G6143&gt;=18, G6143&lt;24), "18-24", G6143&gt;=24, "24-36")</f>
        <v>24-36</v>
      </c>
    </row>
    <row r="6144" spans="1:37" x14ac:dyDescent="0.3">
      <c r="A6144" t="s">
        <v>6244</v>
      </c>
      <c r="B6144" t="s">
        <v>33</v>
      </c>
      <c r="C6144">
        <v>54</v>
      </c>
      <c r="D6144" t="s">
        <v>34</v>
      </c>
      <c r="E6144" t="s">
        <v>114</v>
      </c>
      <c r="F6144">
        <v>10</v>
      </c>
      <c r="G6144">
        <v>32</v>
      </c>
      <c r="H6144" t="s">
        <v>57</v>
      </c>
      <c r="I6144" t="s">
        <v>37</v>
      </c>
      <c r="J6144" t="s">
        <v>34</v>
      </c>
      <c r="K6144" t="s">
        <v>37</v>
      </c>
      <c r="L6144" t="s">
        <v>72</v>
      </c>
      <c r="M6144" t="s">
        <v>34</v>
      </c>
      <c r="N6144" t="s">
        <v>37</v>
      </c>
      <c r="O6144" t="s">
        <v>34</v>
      </c>
      <c r="P6144" t="s">
        <v>34</v>
      </c>
      <c r="Q6144" t="s">
        <v>34</v>
      </c>
      <c r="R6144" t="s">
        <v>34</v>
      </c>
      <c r="S6144" t="s">
        <v>34</v>
      </c>
      <c r="T6144" t="s">
        <v>37</v>
      </c>
      <c r="U6144" t="s">
        <v>39</v>
      </c>
      <c r="V6144" t="s">
        <v>34</v>
      </c>
      <c r="W6144" t="s">
        <v>40</v>
      </c>
      <c r="X6144">
        <v>49.55</v>
      </c>
      <c r="Y6144">
        <v>475.7</v>
      </c>
      <c r="Z6144">
        <v>0</v>
      </c>
      <c r="AA6144">
        <v>0</v>
      </c>
      <c r="AB6144">
        <v>261.7</v>
      </c>
      <c r="AC6144">
        <v>737.4</v>
      </c>
      <c r="AD6144" t="s">
        <v>41</v>
      </c>
      <c r="AE6144" t="s">
        <v>42</v>
      </c>
      <c r="AF6144" t="s">
        <v>42</v>
      </c>
      <c r="AG6144">
        <f t="shared" si="190"/>
        <v>0</v>
      </c>
      <c r="AH6144" t="str" cm="1">
        <f t="array" ref="AH6144">_xlfn.IFS(
X6144&lt;=20, "&lt;20",
AND(X6144&gt;=20, X6144&lt;50), "20-50",
AND(X6144&gt;=50, X6144&lt;100), "50-100",
X6144&gt;=100, "&gt;100"
)</f>
        <v>20-50</v>
      </c>
      <c r="AI6144">
        <f t="shared" si="191"/>
        <v>0</v>
      </c>
      <c r="AJ6144" t="str" cm="1">
        <f t="array" ref="AJ6144">_xlfn.IFS(
C6144&lt;=20, "&lt;20",
AND(C6144&gt;=20, C6144&lt;35), "20-35",
AND(C6144&gt;=35, C6144&lt;50), "35-50",
C6144&gt;=50, "50-100"
)</f>
        <v>50-100</v>
      </c>
      <c r="AK6144" t="str" cm="1">
        <f t="array" ref="AK6144">_xlfn.IFS(
G6144&lt;6, "&lt;6",
AND(G6144&gt;=6, G6144&lt;12), "6-12",
AND(G6144&gt;=12, G6144&lt;18), "12-18",  AND(G6144&gt;=18, G6144&lt;24), "18-24", G6144&gt;=24, "24-36")</f>
        <v>24-36</v>
      </c>
    </row>
    <row r="6145" spans="1:37" x14ac:dyDescent="0.3">
      <c r="A6145" t="s">
        <v>6245</v>
      </c>
      <c r="B6145" t="s">
        <v>33</v>
      </c>
      <c r="C6145">
        <v>46</v>
      </c>
      <c r="D6145" t="s">
        <v>34</v>
      </c>
      <c r="E6145" t="s">
        <v>74</v>
      </c>
      <c r="F6145">
        <v>9</v>
      </c>
      <c r="G6145">
        <v>20</v>
      </c>
      <c r="H6145" t="s">
        <v>36</v>
      </c>
      <c r="I6145" t="s">
        <v>37</v>
      </c>
      <c r="J6145" t="s">
        <v>37</v>
      </c>
      <c r="K6145" t="s">
        <v>37</v>
      </c>
      <c r="L6145" t="s">
        <v>50</v>
      </c>
      <c r="M6145" t="s">
        <v>37</v>
      </c>
      <c r="N6145" t="s">
        <v>34</v>
      </c>
      <c r="O6145" t="s">
        <v>37</v>
      </c>
      <c r="P6145" t="s">
        <v>34</v>
      </c>
      <c r="Q6145" t="s">
        <v>34</v>
      </c>
      <c r="R6145" t="s">
        <v>34</v>
      </c>
      <c r="S6145" t="s">
        <v>34</v>
      </c>
      <c r="T6145" t="s">
        <v>37</v>
      </c>
      <c r="U6145" t="s">
        <v>46</v>
      </c>
      <c r="V6145" t="s">
        <v>37</v>
      </c>
      <c r="W6145" t="s">
        <v>40</v>
      </c>
      <c r="X6145">
        <v>84.55</v>
      </c>
      <c r="Y6145">
        <v>3713.95</v>
      </c>
      <c r="Z6145">
        <v>0</v>
      </c>
      <c r="AA6145">
        <v>0</v>
      </c>
      <c r="AB6145">
        <v>1026</v>
      </c>
      <c r="AC6145">
        <v>4739.95</v>
      </c>
      <c r="AD6145" t="s">
        <v>41</v>
      </c>
      <c r="AE6145" t="s">
        <v>42</v>
      </c>
      <c r="AF6145" t="s">
        <v>42</v>
      </c>
      <c r="AG6145">
        <f t="shared" si="190"/>
        <v>0</v>
      </c>
      <c r="AH6145" t="str" cm="1">
        <f t="array" ref="AH6145">_xlfn.IFS(
X6145&lt;=20, "&lt;20",
AND(X6145&gt;=20, X6145&lt;50), "20-50",
AND(X6145&gt;=50, X6145&lt;100), "50-100",
X6145&gt;=100, "&gt;100"
)</f>
        <v>50-100</v>
      </c>
      <c r="AI6145">
        <f t="shared" si="191"/>
        <v>0</v>
      </c>
      <c r="AJ6145" t="str" cm="1">
        <f t="array" ref="AJ6145">_xlfn.IFS(
C6145&lt;=20, "&lt;20",
AND(C6145&gt;=20, C6145&lt;35), "20-35",
AND(C6145&gt;=35, C6145&lt;50), "35-50",
C6145&gt;=50, "50-100"
)</f>
        <v>35-50</v>
      </c>
      <c r="AK6145" t="str" cm="1">
        <f t="array" ref="AK6145">_xlfn.IFS(
G6145&lt;6, "&lt;6",
AND(G6145&gt;=6, G6145&lt;12), "6-12",
AND(G6145&gt;=12, G6145&lt;18), "12-18",  AND(G6145&gt;=18, G6145&lt;24), "18-24", G6145&gt;=24, "24-36")</f>
        <v>18-24</v>
      </c>
    </row>
    <row r="6146" spans="1:37" x14ac:dyDescent="0.3">
      <c r="A6146" t="s">
        <v>6246</v>
      </c>
      <c r="B6146" t="s">
        <v>44</v>
      </c>
      <c r="C6146">
        <v>36</v>
      </c>
      <c r="D6146" t="s">
        <v>37</v>
      </c>
      <c r="E6146" t="s">
        <v>90</v>
      </c>
      <c r="F6146">
        <v>3</v>
      </c>
      <c r="G6146">
        <v>5</v>
      </c>
      <c r="H6146" t="s">
        <v>110</v>
      </c>
      <c r="I6146" t="s">
        <v>37</v>
      </c>
      <c r="J6146" t="s">
        <v>37</v>
      </c>
      <c r="K6146" t="s">
        <v>37</v>
      </c>
      <c r="L6146" t="s">
        <v>50</v>
      </c>
      <c r="M6146" t="s">
        <v>34</v>
      </c>
      <c r="N6146" t="s">
        <v>37</v>
      </c>
      <c r="O6146" t="s">
        <v>37</v>
      </c>
      <c r="P6146" t="s">
        <v>34</v>
      </c>
      <c r="Q6146" t="s">
        <v>37</v>
      </c>
      <c r="R6146" t="s">
        <v>37</v>
      </c>
      <c r="S6146" t="s">
        <v>37</v>
      </c>
      <c r="T6146" t="s">
        <v>34</v>
      </c>
      <c r="U6146" t="s">
        <v>46</v>
      </c>
      <c r="V6146" t="s">
        <v>37</v>
      </c>
      <c r="W6146" t="s">
        <v>51</v>
      </c>
      <c r="X6146">
        <v>105.7</v>
      </c>
      <c r="Y6146">
        <v>2979.5</v>
      </c>
      <c r="Z6146">
        <v>0</v>
      </c>
      <c r="AA6146">
        <v>80</v>
      </c>
      <c r="AB6146">
        <v>853.44</v>
      </c>
      <c r="AC6146">
        <v>3912.94</v>
      </c>
      <c r="AD6146" t="s">
        <v>52</v>
      </c>
      <c r="AE6146" t="s">
        <v>58</v>
      </c>
      <c r="AF6146" t="s">
        <v>288</v>
      </c>
      <c r="AG6146">
        <f t="shared" si="190"/>
        <v>1</v>
      </c>
      <c r="AH6146" t="str" cm="1">
        <f t="array" ref="AH6146">_xlfn.IFS(
X6146&lt;=20, "&lt;20",
AND(X6146&gt;=20, X6146&lt;50), "20-50",
AND(X6146&gt;=50, X6146&lt;100), "50-100",
X6146&gt;=100, "&gt;100"
)</f>
        <v>&gt;100</v>
      </c>
      <c r="AI6146">
        <f t="shared" si="191"/>
        <v>0</v>
      </c>
      <c r="AJ6146" t="str" cm="1">
        <f t="array" ref="AJ6146">_xlfn.IFS(
C6146&lt;=20, "&lt;20",
AND(C6146&gt;=20, C6146&lt;35), "20-35",
AND(C6146&gt;=35, C6146&lt;50), "35-50",
C6146&gt;=50, "50-100"
)</f>
        <v>35-50</v>
      </c>
      <c r="AK6146" t="str" cm="1">
        <f t="array" ref="AK6146">_xlfn.IFS(
G6146&lt;6, "&lt;6",
AND(G6146&gt;=6, G6146&lt;12), "6-12",
AND(G6146&gt;=12, G6146&lt;18), "12-18",  AND(G6146&gt;=18, G6146&lt;24), "18-24", G6146&gt;=24, "24-36")</f>
        <v>&lt;6</v>
      </c>
    </row>
    <row r="6147" spans="1:37" x14ac:dyDescent="0.3">
      <c r="A6147" t="s">
        <v>6247</v>
      </c>
      <c r="B6147" t="s">
        <v>44</v>
      </c>
      <c r="C6147">
        <v>54</v>
      </c>
      <c r="D6147" t="s">
        <v>37</v>
      </c>
      <c r="E6147" t="s">
        <v>90</v>
      </c>
      <c r="F6147">
        <v>10</v>
      </c>
      <c r="G6147">
        <v>7</v>
      </c>
      <c r="H6147" t="s">
        <v>36</v>
      </c>
      <c r="I6147" t="s">
        <v>37</v>
      </c>
      <c r="J6147" t="s">
        <v>37</v>
      </c>
      <c r="K6147" t="s">
        <v>37</v>
      </c>
      <c r="L6147" t="s">
        <v>50</v>
      </c>
      <c r="M6147" t="s">
        <v>37</v>
      </c>
      <c r="N6147" t="s">
        <v>37</v>
      </c>
      <c r="O6147" t="s">
        <v>37</v>
      </c>
      <c r="P6147" t="s">
        <v>37</v>
      </c>
      <c r="Q6147" t="s">
        <v>37</v>
      </c>
      <c r="R6147" t="s">
        <v>37</v>
      </c>
      <c r="S6147" t="s">
        <v>37</v>
      </c>
      <c r="T6147" t="s">
        <v>37</v>
      </c>
      <c r="U6147" t="s">
        <v>67</v>
      </c>
      <c r="V6147" t="s">
        <v>37</v>
      </c>
      <c r="W6147" t="s">
        <v>51</v>
      </c>
      <c r="X6147">
        <v>115.1</v>
      </c>
      <c r="Y6147">
        <v>7334.05</v>
      </c>
      <c r="Z6147">
        <v>0</v>
      </c>
      <c r="AA6147">
        <v>0</v>
      </c>
      <c r="AB6147">
        <v>2835.84</v>
      </c>
      <c r="AC6147">
        <v>10169.89</v>
      </c>
      <c r="AD6147" t="s">
        <v>41</v>
      </c>
      <c r="AE6147" t="s">
        <v>42</v>
      </c>
      <c r="AF6147" t="s">
        <v>42</v>
      </c>
      <c r="AG6147">
        <f t="shared" ref="AG6147:AG6210" si="192">IF(AD6147="Churned", 1,0)</f>
        <v>0</v>
      </c>
      <c r="AH6147" t="str" cm="1">
        <f t="array" ref="AH6147">_xlfn.IFS(
X6147&lt;=20, "&lt;20",
AND(X6147&gt;=20, X6147&lt;50), "20-50",
AND(X6147&gt;=50, X6147&lt;100), "50-100",
X6147&gt;=100, "&gt;100"
)</f>
        <v>&gt;100</v>
      </c>
      <c r="AI6147">
        <f t="shared" ref="AI6147:AI6210" si="193">IF(AD6147="Joined", 1, 0)</f>
        <v>0</v>
      </c>
      <c r="AJ6147" t="str" cm="1">
        <f t="array" ref="AJ6147">_xlfn.IFS(
C6147&lt;=20, "&lt;20",
AND(C6147&gt;=20, C6147&lt;35), "20-35",
AND(C6147&gt;=35, C6147&lt;50), "35-50",
C6147&gt;=50, "50-100"
)</f>
        <v>50-100</v>
      </c>
      <c r="AK6147" t="str" cm="1">
        <f t="array" ref="AK6147">_xlfn.IFS(
G6147&lt;6, "&lt;6",
AND(G6147&gt;=6, G6147&lt;12), "6-12",
AND(G6147&gt;=12, G6147&lt;18), "12-18",  AND(G6147&gt;=18, G6147&lt;24), "18-24", G6147&gt;=24, "24-36")</f>
        <v>6-12</v>
      </c>
    </row>
    <row r="6148" spans="1:37" x14ac:dyDescent="0.3">
      <c r="A6148" t="s">
        <v>6248</v>
      </c>
      <c r="B6148" t="s">
        <v>44</v>
      </c>
      <c r="C6148">
        <v>56</v>
      </c>
      <c r="D6148" t="s">
        <v>34</v>
      </c>
      <c r="E6148" t="s">
        <v>109</v>
      </c>
      <c r="F6148">
        <v>8</v>
      </c>
      <c r="G6148">
        <v>25</v>
      </c>
      <c r="H6148" t="s">
        <v>36</v>
      </c>
      <c r="I6148" t="s">
        <v>37</v>
      </c>
      <c r="J6148" t="s">
        <v>34</v>
      </c>
      <c r="K6148" t="s">
        <v>37</v>
      </c>
      <c r="L6148" t="s">
        <v>72</v>
      </c>
      <c r="M6148" t="s">
        <v>37</v>
      </c>
      <c r="N6148" t="s">
        <v>34</v>
      </c>
      <c r="O6148" t="s">
        <v>37</v>
      </c>
      <c r="P6148" t="s">
        <v>37</v>
      </c>
      <c r="Q6148" t="s">
        <v>34</v>
      </c>
      <c r="R6148" t="s">
        <v>34</v>
      </c>
      <c r="S6148" t="s">
        <v>34</v>
      </c>
      <c r="T6148" t="s">
        <v>37</v>
      </c>
      <c r="U6148" t="s">
        <v>39</v>
      </c>
      <c r="V6148" t="s">
        <v>37</v>
      </c>
      <c r="W6148" t="s">
        <v>40</v>
      </c>
      <c r="X6148">
        <v>60.35</v>
      </c>
      <c r="Y6148">
        <v>2896.4</v>
      </c>
      <c r="Z6148">
        <v>0</v>
      </c>
      <c r="AA6148">
        <v>0</v>
      </c>
      <c r="AB6148">
        <v>1627.68</v>
      </c>
      <c r="AC6148">
        <v>4524.08</v>
      </c>
      <c r="AD6148" t="s">
        <v>52</v>
      </c>
      <c r="AE6148" t="s">
        <v>58</v>
      </c>
      <c r="AF6148" t="s">
        <v>1249</v>
      </c>
      <c r="AG6148">
        <f t="shared" si="192"/>
        <v>1</v>
      </c>
      <c r="AH6148" t="str" cm="1">
        <f t="array" ref="AH6148">_xlfn.IFS(
X6148&lt;=20, "&lt;20",
AND(X6148&gt;=20, X6148&lt;50), "20-50",
AND(X6148&gt;=50, X6148&lt;100), "50-100",
X6148&gt;=100, "&gt;100"
)</f>
        <v>50-100</v>
      </c>
      <c r="AI6148">
        <f t="shared" si="193"/>
        <v>0</v>
      </c>
      <c r="AJ6148" t="str" cm="1">
        <f t="array" ref="AJ6148">_xlfn.IFS(
C6148&lt;=20, "&lt;20",
AND(C6148&gt;=20, C6148&lt;35), "20-35",
AND(C6148&gt;=35, C6148&lt;50), "35-50",
C6148&gt;=50, "50-100"
)</f>
        <v>50-100</v>
      </c>
      <c r="AK6148" t="str" cm="1">
        <f t="array" ref="AK6148">_xlfn.IFS(
G6148&lt;6, "&lt;6",
AND(G6148&gt;=6, G6148&lt;12), "6-12",
AND(G6148&gt;=12, G6148&lt;18), "12-18",  AND(G6148&gt;=18, G6148&lt;24), "18-24", G6148&gt;=24, "24-36")</f>
        <v>24-36</v>
      </c>
    </row>
    <row r="6149" spans="1:37" x14ac:dyDescent="0.3">
      <c r="A6149" t="s">
        <v>6249</v>
      </c>
      <c r="B6149" t="s">
        <v>44</v>
      </c>
      <c r="C6149">
        <v>30</v>
      </c>
      <c r="D6149" t="s">
        <v>37</v>
      </c>
      <c r="E6149" t="s">
        <v>114</v>
      </c>
      <c r="F6149">
        <v>14</v>
      </c>
      <c r="G6149">
        <v>19</v>
      </c>
      <c r="H6149" t="s">
        <v>66</v>
      </c>
      <c r="I6149" t="s">
        <v>37</v>
      </c>
      <c r="J6149" t="s">
        <v>37</v>
      </c>
      <c r="K6149" t="s">
        <v>37</v>
      </c>
      <c r="L6149" t="s">
        <v>50</v>
      </c>
      <c r="M6149" t="s">
        <v>34</v>
      </c>
      <c r="N6149" t="s">
        <v>37</v>
      </c>
      <c r="O6149" t="s">
        <v>37</v>
      </c>
      <c r="P6149" t="s">
        <v>37</v>
      </c>
      <c r="Q6149" t="s">
        <v>34</v>
      </c>
      <c r="R6149" t="s">
        <v>34</v>
      </c>
      <c r="S6149" t="s">
        <v>34</v>
      </c>
      <c r="T6149" t="s">
        <v>37</v>
      </c>
      <c r="U6149" t="s">
        <v>67</v>
      </c>
      <c r="V6149" t="s">
        <v>34</v>
      </c>
      <c r="W6149" t="s">
        <v>40</v>
      </c>
      <c r="X6149">
        <v>90.2</v>
      </c>
      <c r="Y6149">
        <v>6297.65</v>
      </c>
      <c r="Z6149">
        <v>0</v>
      </c>
      <c r="AA6149">
        <v>0</v>
      </c>
      <c r="AB6149">
        <v>231.88</v>
      </c>
      <c r="AC6149">
        <v>6529.53</v>
      </c>
      <c r="AD6149" t="s">
        <v>41</v>
      </c>
      <c r="AE6149" t="s">
        <v>42</v>
      </c>
      <c r="AF6149" t="s">
        <v>42</v>
      </c>
      <c r="AG6149">
        <f t="shared" si="192"/>
        <v>0</v>
      </c>
      <c r="AH6149" t="str" cm="1">
        <f t="array" ref="AH6149">_xlfn.IFS(
X6149&lt;=20, "&lt;20",
AND(X6149&gt;=20, X6149&lt;50), "20-50",
AND(X6149&gt;=50, X6149&lt;100), "50-100",
X6149&gt;=100, "&gt;100"
)</f>
        <v>50-100</v>
      </c>
      <c r="AI6149">
        <f t="shared" si="193"/>
        <v>0</v>
      </c>
      <c r="AJ6149" t="str" cm="1">
        <f t="array" ref="AJ6149">_xlfn.IFS(
C6149&lt;=20, "&lt;20",
AND(C6149&gt;=20, C6149&lt;35), "20-35",
AND(C6149&gt;=35, C6149&lt;50), "35-50",
C6149&gt;=50, "50-100"
)</f>
        <v>20-35</v>
      </c>
      <c r="AK6149" t="str" cm="1">
        <f t="array" ref="AK6149">_xlfn.IFS(
G6149&lt;6, "&lt;6",
AND(G6149&gt;=6, G6149&lt;12), "6-12",
AND(G6149&gt;=12, G6149&lt;18), "12-18",  AND(G6149&gt;=18, G6149&lt;24), "18-24", G6149&gt;=24, "24-36")</f>
        <v>18-24</v>
      </c>
    </row>
    <row r="6150" spans="1:37" x14ac:dyDescent="0.3">
      <c r="A6150" t="s">
        <v>6250</v>
      </c>
      <c r="B6150" t="s">
        <v>44</v>
      </c>
      <c r="C6150">
        <v>40</v>
      </c>
      <c r="D6150" t="s">
        <v>37</v>
      </c>
      <c r="E6150" t="s">
        <v>48</v>
      </c>
      <c r="F6150">
        <v>0</v>
      </c>
      <c r="G6150">
        <v>8</v>
      </c>
      <c r="H6150" t="s">
        <v>36</v>
      </c>
      <c r="I6150" t="s">
        <v>37</v>
      </c>
      <c r="J6150" t="s">
        <v>37</v>
      </c>
      <c r="K6150" t="s">
        <v>37</v>
      </c>
      <c r="L6150" t="s">
        <v>50</v>
      </c>
      <c r="M6150" t="s">
        <v>34</v>
      </c>
      <c r="N6150" t="s">
        <v>34</v>
      </c>
      <c r="O6150" t="s">
        <v>34</v>
      </c>
      <c r="P6150" t="s">
        <v>34</v>
      </c>
      <c r="Q6150" t="s">
        <v>34</v>
      </c>
      <c r="R6150" t="s">
        <v>34</v>
      </c>
      <c r="S6150" t="s">
        <v>34</v>
      </c>
      <c r="T6150" t="s">
        <v>37</v>
      </c>
      <c r="U6150" t="s">
        <v>46</v>
      </c>
      <c r="V6150" t="s">
        <v>37</v>
      </c>
      <c r="W6150" t="s">
        <v>40</v>
      </c>
      <c r="X6150">
        <v>73.849999999999994</v>
      </c>
      <c r="Y6150">
        <v>401.3</v>
      </c>
      <c r="Z6150">
        <v>0</v>
      </c>
      <c r="AA6150">
        <v>0</v>
      </c>
      <c r="AB6150">
        <v>166.14</v>
      </c>
      <c r="AC6150">
        <v>567.44000000000005</v>
      </c>
      <c r="AD6150" t="s">
        <v>41</v>
      </c>
      <c r="AE6150" t="s">
        <v>42</v>
      </c>
      <c r="AF6150" t="s">
        <v>42</v>
      </c>
      <c r="AG6150">
        <f t="shared" si="192"/>
        <v>0</v>
      </c>
      <c r="AH6150" t="str" cm="1">
        <f t="array" ref="AH6150">_xlfn.IFS(
X6150&lt;=20, "&lt;20",
AND(X6150&gt;=20, X6150&lt;50), "20-50",
AND(X6150&gt;=50, X6150&lt;100), "50-100",
X6150&gt;=100, "&gt;100"
)</f>
        <v>50-100</v>
      </c>
      <c r="AI6150">
        <f t="shared" si="193"/>
        <v>0</v>
      </c>
      <c r="AJ6150" t="str" cm="1">
        <f t="array" ref="AJ6150">_xlfn.IFS(
C6150&lt;=20, "&lt;20",
AND(C6150&gt;=20, C6150&lt;35), "20-35",
AND(C6150&gt;=35, C6150&lt;50), "35-50",
C6150&gt;=50, "50-100"
)</f>
        <v>35-50</v>
      </c>
      <c r="AK6150" t="str" cm="1">
        <f t="array" ref="AK6150">_xlfn.IFS(
G6150&lt;6, "&lt;6",
AND(G6150&gt;=6, G6150&lt;12), "6-12",
AND(G6150&gt;=12, G6150&lt;18), "12-18",  AND(G6150&gt;=18, G6150&lt;24), "18-24", G6150&gt;=24, "24-36")</f>
        <v>6-12</v>
      </c>
    </row>
    <row r="6151" spans="1:37" x14ac:dyDescent="0.3">
      <c r="A6151" t="s">
        <v>6251</v>
      </c>
      <c r="B6151" t="s">
        <v>33</v>
      </c>
      <c r="C6151">
        <v>36</v>
      </c>
      <c r="D6151" t="s">
        <v>34</v>
      </c>
      <c r="E6151" t="s">
        <v>87</v>
      </c>
      <c r="F6151">
        <v>7</v>
      </c>
      <c r="G6151">
        <v>14</v>
      </c>
      <c r="H6151" t="s">
        <v>110</v>
      </c>
      <c r="I6151" t="s">
        <v>37</v>
      </c>
      <c r="J6151" t="s">
        <v>34</v>
      </c>
      <c r="K6151" t="s">
        <v>34</v>
      </c>
      <c r="L6151" t="s">
        <v>34</v>
      </c>
      <c r="M6151" t="s">
        <v>34</v>
      </c>
      <c r="N6151" t="s">
        <v>34</v>
      </c>
      <c r="O6151" t="s">
        <v>34</v>
      </c>
      <c r="P6151" t="s">
        <v>34</v>
      </c>
      <c r="Q6151" t="s">
        <v>34</v>
      </c>
      <c r="R6151" t="s">
        <v>34</v>
      </c>
      <c r="S6151" t="s">
        <v>34</v>
      </c>
      <c r="T6151" t="s">
        <v>34</v>
      </c>
      <c r="U6151" t="s">
        <v>39</v>
      </c>
      <c r="V6151" t="s">
        <v>34</v>
      </c>
      <c r="W6151" t="s">
        <v>40</v>
      </c>
      <c r="X6151">
        <v>19.100000000000001</v>
      </c>
      <c r="Y6151">
        <v>529.5</v>
      </c>
      <c r="Z6151">
        <v>0</v>
      </c>
      <c r="AA6151">
        <v>0</v>
      </c>
      <c r="AB6151">
        <v>1436.08</v>
      </c>
      <c r="AC6151">
        <v>1965.58</v>
      </c>
      <c r="AD6151" t="s">
        <v>41</v>
      </c>
      <c r="AE6151" t="s">
        <v>42</v>
      </c>
      <c r="AF6151" t="s">
        <v>42</v>
      </c>
      <c r="AG6151">
        <f t="shared" si="192"/>
        <v>0</v>
      </c>
      <c r="AH6151" t="str" cm="1">
        <f t="array" ref="AH6151">_xlfn.IFS(
X6151&lt;=20, "&lt;20",
AND(X6151&gt;=20, X6151&lt;50), "20-50",
AND(X6151&gt;=50, X6151&lt;100), "50-100",
X6151&gt;=100, "&gt;100"
)</f>
        <v>&lt;20</v>
      </c>
      <c r="AI6151">
        <f t="shared" si="193"/>
        <v>0</v>
      </c>
      <c r="AJ6151" t="str" cm="1">
        <f t="array" ref="AJ6151">_xlfn.IFS(
C6151&lt;=20, "&lt;20",
AND(C6151&gt;=20, C6151&lt;35), "20-35",
AND(C6151&gt;=35, C6151&lt;50), "35-50",
C6151&gt;=50, "50-100"
)</f>
        <v>35-50</v>
      </c>
      <c r="AK6151" t="str" cm="1">
        <f t="array" ref="AK6151">_xlfn.IFS(
G6151&lt;6, "&lt;6",
AND(G6151&gt;=6, G6151&lt;12), "6-12",
AND(G6151&gt;=12, G6151&lt;18), "12-18",  AND(G6151&gt;=18, G6151&lt;24), "18-24", G6151&gt;=24, "24-36")</f>
        <v>12-18</v>
      </c>
    </row>
    <row r="6152" spans="1:37" x14ac:dyDescent="0.3">
      <c r="A6152" t="s">
        <v>6252</v>
      </c>
      <c r="B6152" t="s">
        <v>44</v>
      </c>
      <c r="C6152">
        <v>69</v>
      </c>
      <c r="D6152" t="s">
        <v>34</v>
      </c>
      <c r="E6152" t="s">
        <v>76</v>
      </c>
      <c r="F6152">
        <v>1</v>
      </c>
      <c r="G6152">
        <v>16</v>
      </c>
      <c r="H6152" t="s">
        <v>36</v>
      </c>
      <c r="I6152" t="s">
        <v>37</v>
      </c>
      <c r="J6152" t="s">
        <v>37</v>
      </c>
      <c r="K6152" t="s">
        <v>34</v>
      </c>
      <c r="L6152" t="s">
        <v>34</v>
      </c>
      <c r="M6152" t="s">
        <v>34</v>
      </c>
      <c r="N6152" t="s">
        <v>34</v>
      </c>
      <c r="O6152" t="s">
        <v>34</v>
      </c>
      <c r="P6152" t="s">
        <v>34</v>
      </c>
      <c r="Q6152" t="s">
        <v>34</v>
      </c>
      <c r="R6152" t="s">
        <v>34</v>
      </c>
      <c r="S6152" t="s">
        <v>34</v>
      </c>
      <c r="T6152" t="s">
        <v>34</v>
      </c>
      <c r="U6152" t="s">
        <v>67</v>
      </c>
      <c r="V6152" t="s">
        <v>34</v>
      </c>
      <c r="W6152" t="s">
        <v>40</v>
      </c>
      <c r="X6152">
        <v>25.2</v>
      </c>
      <c r="Y6152">
        <v>987.95</v>
      </c>
      <c r="Z6152">
        <v>0</v>
      </c>
      <c r="AA6152">
        <v>0</v>
      </c>
      <c r="AB6152">
        <v>799.11</v>
      </c>
      <c r="AC6152">
        <v>1787.06</v>
      </c>
      <c r="AD6152" t="s">
        <v>41</v>
      </c>
      <c r="AE6152" t="s">
        <v>42</v>
      </c>
      <c r="AF6152" t="s">
        <v>42</v>
      </c>
      <c r="AG6152">
        <f t="shared" si="192"/>
        <v>0</v>
      </c>
      <c r="AH6152" t="str" cm="1">
        <f t="array" ref="AH6152">_xlfn.IFS(
X6152&lt;=20, "&lt;20",
AND(X6152&gt;=20, X6152&lt;50), "20-50",
AND(X6152&gt;=50, X6152&lt;100), "50-100",
X6152&gt;=100, "&gt;100"
)</f>
        <v>20-50</v>
      </c>
      <c r="AI6152">
        <f t="shared" si="193"/>
        <v>0</v>
      </c>
      <c r="AJ6152" t="str" cm="1">
        <f t="array" ref="AJ6152">_xlfn.IFS(
C6152&lt;=20, "&lt;20",
AND(C6152&gt;=20, C6152&lt;35), "20-35",
AND(C6152&gt;=35, C6152&lt;50), "35-50",
C6152&gt;=50, "50-100"
)</f>
        <v>50-100</v>
      </c>
      <c r="AK6152" t="str" cm="1">
        <f t="array" ref="AK6152">_xlfn.IFS(
G6152&lt;6, "&lt;6",
AND(G6152&gt;=6, G6152&lt;12), "6-12",
AND(G6152&gt;=12, G6152&lt;18), "12-18",  AND(G6152&gt;=18, G6152&lt;24), "18-24", G6152&gt;=24, "24-36")</f>
        <v>12-18</v>
      </c>
    </row>
    <row r="6153" spans="1:37" x14ac:dyDescent="0.3">
      <c r="A6153" t="s">
        <v>6253</v>
      </c>
      <c r="B6153" t="s">
        <v>44</v>
      </c>
      <c r="C6153">
        <v>75</v>
      </c>
      <c r="D6153" t="s">
        <v>37</v>
      </c>
      <c r="E6153" t="s">
        <v>74</v>
      </c>
      <c r="F6153">
        <v>4</v>
      </c>
      <c r="G6153">
        <v>4</v>
      </c>
      <c r="H6153" t="s">
        <v>57</v>
      </c>
      <c r="I6153" t="s">
        <v>37</v>
      </c>
      <c r="J6153" t="s">
        <v>37</v>
      </c>
      <c r="K6153" t="s">
        <v>37</v>
      </c>
      <c r="L6153" t="s">
        <v>50</v>
      </c>
      <c r="M6153" t="s">
        <v>34</v>
      </c>
      <c r="N6153" t="s">
        <v>34</v>
      </c>
      <c r="O6153" t="s">
        <v>34</v>
      </c>
      <c r="P6153" t="s">
        <v>34</v>
      </c>
      <c r="Q6153" t="s">
        <v>37</v>
      </c>
      <c r="R6153" t="s">
        <v>34</v>
      </c>
      <c r="S6153" t="s">
        <v>34</v>
      </c>
      <c r="T6153" t="s">
        <v>34</v>
      </c>
      <c r="U6153" t="s">
        <v>67</v>
      </c>
      <c r="V6153" t="s">
        <v>37</v>
      </c>
      <c r="W6153" t="s">
        <v>51</v>
      </c>
      <c r="X6153">
        <v>84.35</v>
      </c>
      <c r="Y6153">
        <v>1745.2</v>
      </c>
      <c r="Z6153">
        <v>0</v>
      </c>
      <c r="AA6153">
        <v>10</v>
      </c>
      <c r="AB6153">
        <v>510.2</v>
      </c>
      <c r="AC6153">
        <v>2265.4</v>
      </c>
      <c r="AD6153" t="s">
        <v>41</v>
      </c>
      <c r="AE6153" t="s">
        <v>42</v>
      </c>
      <c r="AF6153" t="s">
        <v>42</v>
      </c>
      <c r="AG6153">
        <f t="shared" si="192"/>
        <v>0</v>
      </c>
      <c r="AH6153" t="str" cm="1">
        <f t="array" ref="AH6153">_xlfn.IFS(
X6153&lt;=20, "&lt;20",
AND(X6153&gt;=20, X6153&lt;50), "20-50",
AND(X6153&gt;=50, X6153&lt;100), "50-100",
X6153&gt;=100, "&gt;100"
)</f>
        <v>50-100</v>
      </c>
      <c r="AI6153">
        <f t="shared" si="193"/>
        <v>0</v>
      </c>
      <c r="AJ6153" t="str" cm="1">
        <f t="array" ref="AJ6153">_xlfn.IFS(
C6153&lt;=20, "&lt;20",
AND(C6153&gt;=20, C6153&lt;35), "20-35",
AND(C6153&gt;=35, C6153&lt;50), "35-50",
C6153&gt;=50, "50-100"
)</f>
        <v>50-100</v>
      </c>
      <c r="AK6153" t="str" cm="1">
        <f t="array" ref="AK6153">_xlfn.IFS(
G6153&lt;6, "&lt;6",
AND(G6153&gt;=6, G6153&lt;12), "6-12",
AND(G6153&gt;=12, G6153&lt;18), "12-18",  AND(G6153&gt;=18, G6153&lt;24), "18-24", G6153&gt;=24, "24-36")</f>
        <v>&lt;6</v>
      </c>
    </row>
    <row r="6154" spans="1:37" x14ac:dyDescent="0.3">
      <c r="A6154" t="s">
        <v>6254</v>
      </c>
      <c r="B6154" t="s">
        <v>33</v>
      </c>
      <c r="C6154">
        <v>51</v>
      </c>
      <c r="D6154" t="s">
        <v>34</v>
      </c>
      <c r="E6154" t="s">
        <v>103</v>
      </c>
      <c r="F6154">
        <v>5</v>
      </c>
      <c r="G6154">
        <v>9</v>
      </c>
      <c r="H6154" t="s">
        <v>49</v>
      </c>
      <c r="I6154" t="s">
        <v>37</v>
      </c>
      <c r="J6154" t="s">
        <v>34</v>
      </c>
      <c r="K6154" t="s">
        <v>37</v>
      </c>
      <c r="L6154" t="s">
        <v>72</v>
      </c>
      <c r="M6154" t="s">
        <v>34</v>
      </c>
      <c r="N6154" t="s">
        <v>34</v>
      </c>
      <c r="O6154" t="s">
        <v>37</v>
      </c>
      <c r="P6154" t="s">
        <v>34</v>
      </c>
      <c r="Q6154" t="s">
        <v>34</v>
      </c>
      <c r="R6154" t="s">
        <v>34</v>
      </c>
      <c r="S6154" t="s">
        <v>34</v>
      </c>
      <c r="T6154" t="s">
        <v>34</v>
      </c>
      <c r="U6154" t="s">
        <v>46</v>
      </c>
      <c r="V6154" t="s">
        <v>37</v>
      </c>
      <c r="W6154" t="s">
        <v>51</v>
      </c>
      <c r="X6154">
        <v>49.15</v>
      </c>
      <c r="Y6154">
        <v>169.05</v>
      </c>
      <c r="Z6154">
        <v>0</v>
      </c>
      <c r="AA6154">
        <v>10</v>
      </c>
      <c r="AB6154">
        <v>122.37</v>
      </c>
      <c r="AC6154">
        <v>301.42</v>
      </c>
      <c r="AD6154" t="s">
        <v>52</v>
      </c>
      <c r="AE6154" t="s">
        <v>53</v>
      </c>
      <c r="AF6154" t="s">
        <v>54</v>
      </c>
      <c r="AG6154">
        <f t="shared" si="192"/>
        <v>1</v>
      </c>
      <c r="AH6154" t="str" cm="1">
        <f t="array" ref="AH6154">_xlfn.IFS(
X6154&lt;=20, "&lt;20",
AND(X6154&gt;=20, X6154&lt;50), "20-50",
AND(X6154&gt;=50, X6154&lt;100), "50-100",
X6154&gt;=100, "&gt;100"
)</f>
        <v>20-50</v>
      </c>
      <c r="AI6154">
        <f t="shared" si="193"/>
        <v>0</v>
      </c>
      <c r="AJ6154" t="str" cm="1">
        <f t="array" ref="AJ6154">_xlfn.IFS(
C6154&lt;=20, "&lt;20",
AND(C6154&gt;=20, C6154&lt;35), "20-35",
AND(C6154&gt;=35, C6154&lt;50), "35-50",
C6154&gt;=50, "50-100"
)</f>
        <v>50-100</v>
      </c>
      <c r="AK6154" t="str" cm="1">
        <f t="array" ref="AK6154">_xlfn.IFS(
G6154&lt;6, "&lt;6",
AND(G6154&gt;=6, G6154&lt;12), "6-12",
AND(G6154&gt;=12, G6154&lt;18), "12-18",  AND(G6154&gt;=18, G6154&lt;24), "18-24", G6154&gt;=24, "24-36")</f>
        <v>6-12</v>
      </c>
    </row>
    <row r="6155" spans="1:37" x14ac:dyDescent="0.3">
      <c r="A6155" t="s">
        <v>6255</v>
      </c>
      <c r="B6155" t="s">
        <v>44</v>
      </c>
      <c r="C6155">
        <v>35</v>
      </c>
      <c r="D6155" t="s">
        <v>37</v>
      </c>
      <c r="E6155" t="s">
        <v>61</v>
      </c>
      <c r="F6155">
        <v>4</v>
      </c>
      <c r="G6155">
        <v>1</v>
      </c>
      <c r="H6155" t="s">
        <v>36</v>
      </c>
      <c r="I6155" t="s">
        <v>37</v>
      </c>
      <c r="J6155" t="s">
        <v>34</v>
      </c>
      <c r="K6155" t="s">
        <v>37</v>
      </c>
      <c r="L6155" t="s">
        <v>72</v>
      </c>
      <c r="M6155" t="s">
        <v>34</v>
      </c>
      <c r="N6155" t="s">
        <v>34</v>
      </c>
      <c r="O6155" t="s">
        <v>37</v>
      </c>
      <c r="P6155" t="s">
        <v>34</v>
      </c>
      <c r="Q6155" t="s">
        <v>34</v>
      </c>
      <c r="R6155" t="s">
        <v>37</v>
      </c>
      <c r="S6155" t="s">
        <v>37</v>
      </c>
      <c r="T6155" t="s">
        <v>37</v>
      </c>
      <c r="U6155" t="s">
        <v>46</v>
      </c>
      <c r="V6155" t="s">
        <v>37</v>
      </c>
      <c r="W6155" t="s">
        <v>51</v>
      </c>
      <c r="X6155">
        <v>59.45</v>
      </c>
      <c r="Y6155">
        <v>3043.7</v>
      </c>
      <c r="Z6155">
        <v>0</v>
      </c>
      <c r="AA6155">
        <v>0</v>
      </c>
      <c r="AB6155">
        <v>487.24</v>
      </c>
      <c r="AC6155">
        <v>3530.94</v>
      </c>
      <c r="AD6155" t="s">
        <v>41</v>
      </c>
      <c r="AE6155" t="s">
        <v>42</v>
      </c>
      <c r="AF6155" t="s">
        <v>42</v>
      </c>
      <c r="AG6155">
        <f t="shared" si="192"/>
        <v>0</v>
      </c>
      <c r="AH6155" t="str" cm="1">
        <f t="array" ref="AH6155">_xlfn.IFS(
X6155&lt;=20, "&lt;20",
AND(X6155&gt;=20, X6155&lt;50), "20-50",
AND(X6155&gt;=50, X6155&lt;100), "50-100",
X6155&gt;=100, "&gt;100"
)</f>
        <v>50-100</v>
      </c>
      <c r="AI6155">
        <f t="shared" si="193"/>
        <v>0</v>
      </c>
      <c r="AJ6155" t="str" cm="1">
        <f t="array" ref="AJ6155">_xlfn.IFS(
C6155&lt;=20, "&lt;20",
AND(C6155&gt;=20, C6155&lt;35), "20-35",
AND(C6155&gt;=35, C6155&lt;50), "35-50",
C6155&gt;=50, "50-100"
)</f>
        <v>35-50</v>
      </c>
      <c r="AK6155" t="str" cm="1">
        <f t="array" ref="AK6155">_xlfn.IFS(
G6155&lt;6, "&lt;6",
AND(G6155&gt;=6, G6155&lt;12), "6-12",
AND(G6155&gt;=12, G6155&lt;18), "12-18",  AND(G6155&gt;=18, G6155&lt;24), "18-24", G6155&gt;=24, "24-36")</f>
        <v>&lt;6</v>
      </c>
    </row>
    <row r="6156" spans="1:37" x14ac:dyDescent="0.3">
      <c r="A6156" t="s">
        <v>6256</v>
      </c>
      <c r="B6156" t="s">
        <v>44</v>
      </c>
      <c r="C6156">
        <v>44</v>
      </c>
      <c r="D6156" t="s">
        <v>34</v>
      </c>
      <c r="E6156" t="s">
        <v>45</v>
      </c>
      <c r="F6156">
        <v>12</v>
      </c>
      <c r="G6156">
        <v>2</v>
      </c>
      <c r="H6156" t="s">
        <v>36</v>
      </c>
      <c r="I6156" t="s">
        <v>37</v>
      </c>
      <c r="J6156" t="s">
        <v>37</v>
      </c>
      <c r="K6156" t="s">
        <v>37</v>
      </c>
      <c r="L6156" t="s">
        <v>50</v>
      </c>
      <c r="M6156" t="s">
        <v>37</v>
      </c>
      <c r="N6156" t="s">
        <v>37</v>
      </c>
      <c r="O6156" t="s">
        <v>37</v>
      </c>
      <c r="P6156" t="s">
        <v>37</v>
      </c>
      <c r="Q6156" t="s">
        <v>37</v>
      </c>
      <c r="R6156" t="s">
        <v>37</v>
      </c>
      <c r="S6156" t="s">
        <v>37</v>
      </c>
      <c r="T6156" t="s">
        <v>37</v>
      </c>
      <c r="U6156" t="s">
        <v>67</v>
      </c>
      <c r="V6156" t="s">
        <v>37</v>
      </c>
      <c r="W6156" t="s">
        <v>51</v>
      </c>
      <c r="X6156">
        <v>116.25</v>
      </c>
      <c r="Y6156">
        <v>8564.75</v>
      </c>
      <c r="Z6156">
        <v>0</v>
      </c>
      <c r="AA6156">
        <v>0</v>
      </c>
      <c r="AB6156">
        <v>439.49</v>
      </c>
      <c r="AC6156">
        <v>9004.24</v>
      </c>
      <c r="AD6156" t="s">
        <v>41</v>
      </c>
      <c r="AE6156" t="s">
        <v>42</v>
      </c>
      <c r="AF6156" t="s">
        <v>42</v>
      </c>
      <c r="AG6156">
        <f t="shared" si="192"/>
        <v>0</v>
      </c>
      <c r="AH6156" t="str" cm="1">
        <f t="array" ref="AH6156">_xlfn.IFS(
X6156&lt;=20, "&lt;20",
AND(X6156&gt;=20, X6156&lt;50), "20-50",
AND(X6156&gt;=50, X6156&lt;100), "50-100",
X6156&gt;=100, "&gt;100"
)</f>
        <v>&gt;100</v>
      </c>
      <c r="AI6156">
        <f t="shared" si="193"/>
        <v>0</v>
      </c>
      <c r="AJ6156" t="str" cm="1">
        <f t="array" ref="AJ6156">_xlfn.IFS(
C6156&lt;=20, "&lt;20",
AND(C6156&gt;=20, C6156&lt;35), "20-35",
AND(C6156&gt;=35, C6156&lt;50), "35-50",
C6156&gt;=50, "50-100"
)</f>
        <v>35-50</v>
      </c>
      <c r="AK6156" t="str" cm="1">
        <f t="array" ref="AK6156">_xlfn.IFS(
G6156&lt;6, "&lt;6",
AND(G6156&gt;=6, G6156&lt;12), "6-12",
AND(G6156&gt;=12, G6156&lt;18), "12-18",  AND(G6156&gt;=18, G6156&lt;24), "18-24", G6156&gt;=24, "24-36")</f>
        <v>&lt;6</v>
      </c>
    </row>
    <row r="6157" spans="1:37" x14ac:dyDescent="0.3">
      <c r="A6157" t="s">
        <v>6257</v>
      </c>
      <c r="B6157" t="s">
        <v>44</v>
      </c>
      <c r="C6157">
        <v>53</v>
      </c>
      <c r="D6157" t="s">
        <v>37</v>
      </c>
      <c r="E6157" t="s">
        <v>114</v>
      </c>
      <c r="F6157">
        <v>3</v>
      </c>
      <c r="G6157">
        <v>29</v>
      </c>
      <c r="H6157" t="s">
        <v>36</v>
      </c>
      <c r="I6157" t="s">
        <v>37</v>
      </c>
      <c r="J6157" t="s">
        <v>34</v>
      </c>
      <c r="K6157" t="s">
        <v>37</v>
      </c>
      <c r="L6157" t="s">
        <v>72</v>
      </c>
      <c r="M6157" t="s">
        <v>37</v>
      </c>
      <c r="N6157" t="s">
        <v>34</v>
      </c>
      <c r="O6157" t="s">
        <v>37</v>
      </c>
      <c r="P6157" t="s">
        <v>37</v>
      </c>
      <c r="Q6157" t="s">
        <v>37</v>
      </c>
      <c r="R6157" t="s">
        <v>37</v>
      </c>
      <c r="S6157" t="s">
        <v>37</v>
      </c>
      <c r="T6157" t="s">
        <v>37</v>
      </c>
      <c r="U6157" t="s">
        <v>39</v>
      </c>
      <c r="V6157" t="s">
        <v>37</v>
      </c>
      <c r="W6157" t="s">
        <v>51</v>
      </c>
      <c r="X6157">
        <v>79.849999999999994</v>
      </c>
      <c r="Y6157">
        <v>3320.75</v>
      </c>
      <c r="Z6157">
        <v>0</v>
      </c>
      <c r="AA6157">
        <v>0</v>
      </c>
      <c r="AB6157">
        <v>1566.61</v>
      </c>
      <c r="AC6157">
        <v>4887.3599999999997</v>
      </c>
      <c r="AD6157" t="s">
        <v>41</v>
      </c>
      <c r="AE6157" t="s">
        <v>42</v>
      </c>
      <c r="AF6157" t="s">
        <v>42</v>
      </c>
      <c r="AG6157">
        <f t="shared" si="192"/>
        <v>0</v>
      </c>
      <c r="AH6157" t="str" cm="1">
        <f t="array" ref="AH6157">_xlfn.IFS(
X6157&lt;=20, "&lt;20",
AND(X6157&gt;=20, X6157&lt;50), "20-50",
AND(X6157&gt;=50, X6157&lt;100), "50-100",
X6157&gt;=100, "&gt;100"
)</f>
        <v>50-100</v>
      </c>
      <c r="AI6157">
        <f t="shared" si="193"/>
        <v>0</v>
      </c>
      <c r="AJ6157" t="str" cm="1">
        <f t="array" ref="AJ6157">_xlfn.IFS(
C6157&lt;=20, "&lt;20",
AND(C6157&gt;=20, C6157&lt;35), "20-35",
AND(C6157&gt;=35, C6157&lt;50), "35-50",
C6157&gt;=50, "50-100"
)</f>
        <v>50-100</v>
      </c>
      <c r="AK6157" t="str" cm="1">
        <f t="array" ref="AK6157">_xlfn.IFS(
G6157&lt;6, "&lt;6",
AND(G6157&gt;=6, G6157&lt;12), "6-12",
AND(G6157&gt;=12, G6157&lt;18), "12-18",  AND(G6157&gt;=18, G6157&lt;24), "18-24", G6157&gt;=24, "24-36")</f>
        <v>24-36</v>
      </c>
    </row>
    <row r="6158" spans="1:37" x14ac:dyDescent="0.3">
      <c r="A6158" t="s">
        <v>6258</v>
      </c>
      <c r="B6158" t="s">
        <v>44</v>
      </c>
      <c r="C6158">
        <v>47</v>
      </c>
      <c r="D6158" t="s">
        <v>37</v>
      </c>
      <c r="E6158" t="s">
        <v>87</v>
      </c>
      <c r="F6158">
        <v>9</v>
      </c>
      <c r="G6158">
        <v>5</v>
      </c>
      <c r="H6158" t="s">
        <v>36</v>
      </c>
      <c r="I6158" t="s">
        <v>34</v>
      </c>
      <c r="J6158" t="s">
        <v>34</v>
      </c>
      <c r="K6158" t="s">
        <v>37</v>
      </c>
      <c r="L6158" t="s">
        <v>72</v>
      </c>
      <c r="M6158" t="s">
        <v>37</v>
      </c>
      <c r="N6158" t="s">
        <v>34</v>
      </c>
      <c r="O6158" t="s">
        <v>37</v>
      </c>
      <c r="P6158" t="s">
        <v>37</v>
      </c>
      <c r="Q6158" t="s">
        <v>34</v>
      </c>
      <c r="R6158" t="s">
        <v>34</v>
      </c>
      <c r="S6158" t="s">
        <v>34</v>
      </c>
      <c r="T6158" t="s">
        <v>37</v>
      </c>
      <c r="U6158" t="s">
        <v>67</v>
      </c>
      <c r="V6158" t="s">
        <v>34</v>
      </c>
      <c r="W6158" t="s">
        <v>40</v>
      </c>
      <c r="X6158">
        <v>39.1</v>
      </c>
      <c r="Y6158">
        <v>2779.5</v>
      </c>
      <c r="Z6158">
        <v>0</v>
      </c>
      <c r="AA6158">
        <v>0</v>
      </c>
      <c r="AB6158">
        <v>0</v>
      </c>
      <c r="AC6158">
        <v>2779.5</v>
      </c>
      <c r="AD6158" t="s">
        <v>41</v>
      </c>
      <c r="AE6158" t="s">
        <v>42</v>
      </c>
      <c r="AF6158" t="s">
        <v>42</v>
      </c>
      <c r="AG6158">
        <f t="shared" si="192"/>
        <v>0</v>
      </c>
      <c r="AH6158" t="str" cm="1">
        <f t="array" ref="AH6158">_xlfn.IFS(
X6158&lt;=20, "&lt;20",
AND(X6158&gt;=20, X6158&lt;50), "20-50",
AND(X6158&gt;=50, X6158&lt;100), "50-100",
X6158&gt;=100, "&gt;100"
)</f>
        <v>20-50</v>
      </c>
      <c r="AI6158">
        <f t="shared" si="193"/>
        <v>0</v>
      </c>
      <c r="AJ6158" t="str" cm="1">
        <f t="array" ref="AJ6158">_xlfn.IFS(
C6158&lt;=20, "&lt;20",
AND(C6158&gt;=20, C6158&lt;35), "20-35",
AND(C6158&gt;=35, C6158&lt;50), "35-50",
C6158&gt;=50, "50-100"
)</f>
        <v>35-50</v>
      </c>
      <c r="AK6158" t="str" cm="1">
        <f t="array" ref="AK6158">_xlfn.IFS(
G6158&lt;6, "&lt;6",
AND(G6158&gt;=6, G6158&lt;12), "6-12",
AND(G6158&gt;=12, G6158&lt;18), "12-18",  AND(G6158&gt;=18, G6158&lt;24), "18-24", G6158&gt;=24, "24-36")</f>
        <v>&lt;6</v>
      </c>
    </row>
    <row r="6159" spans="1:37" x14ac:dyDescent="0.3">
      <c r="A6159" t="s">
        <v>6259</v>
      </c>
      <c r="B6159" t="s">
        <v>44</v>
      </c>
      <c r="C6159">
        <v>48</v>
      </c>
      <c r="D6159" t="s">
        <v>37</v>
      </c>
      <c r="E6159" t="s">
        <v>56</v>
      </c>
      <c r="F6159">
        <v>6</v>
      </c>
      <c r="G6159">
        <v>26</v>
      </c>
      <c r="H6159" t="s">
        <v>36</v>
      </c>
      <c r="I6159" t="s">
        <v>37</v>
      </c>
      <c r="J6159" t="s">
        <v>37</v>
      </c>
      <c r="K6159" t="s">
        <v>37</v>
      </c>
      <c r="L6159" t="s">
        <v>50</v>
      </c>
      <c r="M6159" t="s">
        <v>34</v>
      </c>
      <c r="N6159" t="s">
        <v>37</v>
      </c>
      <c r="O6159" t="s">
        <v>37</v>
      </c>
      <c r="P6159" t="s">
        <v>34</v>
      </c>
      <c r="Q6159" t="s">
        <v>34</v>
      </c>
      <c r="R6159" t="s">
        <v>34</v>
      </c>
      <c r="S6159" t="s">
        <v>34</v>
      </c>
      <c r="T6159" t="s">
        <v>37</v>
      </c>
      <c r="U6159" t="s">
        <v>67</v>
      </c>
      <c r="V6159" t="s">
        <v>37</v>
      </c>
      <c r="W6159" t="s">
        <v>40</v>
      </c>
      <c r="X6159">
        <v>84.4</v>
      </c>
      <c r="Y6159">
        <v>5746.75</v>
      </c>
      <c r="Z6159">
        <v>0</v>
      </c>
      <c r="AA6159">
        <v>0</v>
      </c>
      <c r="AB6159">
        <v>1695.92</v>
      </c>
      <c r="AC6159">
        <v>7442.67</v>
      </c>
      <c r="AD6159" t="s">
        <v>41</v>
      </c>
      <c r="AE6159" t="s">
        <v>42</v>
      </c>
      <c r="AF6159" t="s">
        <v>42</v>
      </c>
      <c r="AG6159">
        <f t="shared" si="192"/>
        <v>0</v>
      </c>
      <c r="AH6159" t="str" cm="1">
        <f t="array" ref="AH6159">_xlfn.IFS(
X6159&lt;=20, "&lt;20",
AND(X6159&gt;=20, X6159&lt;50), "20-50",
AND(X6159&gt;=50, X6159&lt;100), "50-100",
X6159&gt;=100, "&gt;100"
)</f>
        <v>50-100</v>
      </c>
      <c r="AI6159">
        <f t="shared" si="193"/>
        <v>0</v>
      </c>
      <c r="AJ6159" t="str" cm="1">
        <f t="array" ref="AJ6159">_xlfn.IFS(
C6159&lt;=20, "&lt;20",
AND(C6159&gt;=20, C6159&lt;35), "20-35",
AND(C6159&gt;=35, C6159&lt;50), "35-50",
C6159&gt;=50, "50-100"
)</f>
        <v>35-50</v>
      </c>
      <c r="AK6159" t="str" cm="1">
        <f t="array" ref="AK6159">_xlfn.IFS(
G6159&lt;6, "&lt;6",
AND(G6159&gt;=6, G6159&lt;12), "6-12",
AND(G6159&gt;=12, G6159&lt;18), "12-18",  AND(G6159&gt;=18, G6159&lt;24), "18-24", G6159&gt;=24, "24-36")</f>
        <v>24-36</v>
      </c>
    </row>
    <row r="6160" spans="1:37" x14ac:dyDescent="0.3">
      <c r="A6160" t="s">
        <v>6260</v>
      </c>
      <c r="B6160" t="s">
        <v>44</v>
      </c>
      <c r="C6160">
        <v>66</v>
      </c>
      <c r="D6160" t="s">
        <v>34</v>
      </c>
      <c r="E6160" t="s">
        <v>87</v>
      </c>
      <c r="F6160">
        <v>1</v>
      </c>
      <c r="G6160">
        <v>28</v>
      </c>
      <c r="H6160" t="s">
        <v>36</v>
      </c>
      <c r="I6160" t="s">
        <v>37</v>
      </c>
      <c r="J6160" t="s">
        <v>34</v>
      </c>
      <c r="K6160" t="s">
        <v>37</v>
      </c>
      <c r="L6160" t="s">
        <v>72</v>
      </c>
      <c r="M6160" t="s">
        <v>37</v>
      </c>
      <c r="N6160" t="s">
        <v>34</v>
      </c>
      <c r="O6160" t="s">
        <v>34</v>
      </c>
      <c r="P6160" t="s">
        <v>37</v>
      </c>
      <c r="Q6160" t="s">
        <v>34</v>
      </c>
      <c r="R6160" t="s">
        <v>34</v>
      </c>
      <c r="S6160" t="s">
        <v>34</v>
      </c>
      <c r="T6160" t="s">
        <v>37</v>
      </c>
      <c r="U6160" t="s">
        <v>39</v>
      </c>
      <c r="V6160" t="s">
        <v>34</v>
      </c>
      <c r="W6160" t="s">
        <v>40</v>
      </c>
      <c r="X6160">
        <v>54</v>
      </c>
      <c r="Y6160">
        <v>1055.9000000000001</v>
      </c>
      <c r="Z6160">
        <v>0</v>
      </c>
      <c r="AA6160">
        <v>0</v>
      </c>
      <c r="AB6160">
        <v>446.2</v>
      </c>
      <c r="AC6160">
        <v>1502.1</v>
      </c>
      <c r="AD6160" t="s">
        <v>41</v>
      </c>
      <c r="AE6160" t="s">
        <v>42</v>
      </c>
      <c r="AF6160" t="s">
        <v>42</v>
      </c>
      <c r="AG6160">
        <f t="shared" si="192"/>
        <v>0</v>
      </c>
      <c r="AH6160" t="str" cm="1">
        <f t="array" ref="AH6160">_xlfn.IFS(
X6160&lt;=20, "&lt;20",
AND(X6160&gt;=20, X6160&lt;50), "20-50",
AND(X6160&gt;=50, X6160&lt;100), "50-100",
X6160&gt;=100, "&gt;100"
)</f>
        <v>50-100</v>
      </c>
      <c r="AI6160">
        <f t="shared" si="193"/>
        <v>0</v>
      </c>
      <c r="AJ6160" t="str" cm="1">
        <f t="array" ref="AJ6160">_xlfn.IFS(
C6160&lt;=20, "&lt;20",
AND(C6160&gt;=20, C6160&lt;35), "20-35",
AND(C6160&gt;=35, C6160&lt;50), "35-50",
C6160&gt;=50, "50-100"
)</f>
        <v>50-100</v>
      </c>
      <c r="AK6160" t="str" cm="1">
        <f t="array" ref="AK6160">_xlfn.IFS(
G6160&lt;6, "&lt;6",
AND(G6160&gt;=6, G6160&lt;12), "6-12",
AND(G6160&gt;=12, G6160&lt;18), "12-18",  AND(G6160&gt;=18, G6160&lt;24), "18-24", G6160&gt;=24, "24-36")</f>
        <v>24-36</v>
      </c>
    </row>
    <row r="6161" spans="1:37" x14ac:dyDescent="0.3">
      <c r="A6161" t="s">
        <v>6261</v>
      </c>
      <c r="B6161" t="s">
        <v>44</v>
      </c>
      <c r="C6161">
        <v>70</v>
      </c>
      <c r="D6161" t="s">
        <v>37</v>
      </c>
      <c r="E6161" t="s">
        <v>114</v>
      </c>
      <c r="F6161">
        <v>3</v>
      </c>
      <c r="G6161">
        <v>18</v>
      </c>
      <c r="H6161" t="s">
        <v>36</v>
      </c>
      <c r="I6161" t="s">
        <v>37</v>
      </c>
      <c r="J6161" t="s">
        <v>37</v>
      </c>
      <c r="K6161" t="s">
        <v>37</v>
      </c>
      <c r="L6161" t="s">
        <v>50</v>
      </c>
      <c r="M6161" t="s">
        <v>34</v>
      </c>
      <c r="N6161" t="s">
        <v>34</v>
      </c>
      <c r="O6161" t="s">
        <v>37</v>
      </c>
      <c r="P6161" t="s">
        <v>34</v>
      </c>
      <c r="Q6161" t="s">
        <v>37</v>
      </c>
      <c r="R6161" t="s">
        <v>37</v>
      </c>
      <c r="S6161" t="s">
        <v>37</v>
      </c>
      <c r="T6161" t="s">
        <v>37</v>
      </c>
      <c r="U6161" t="s">
        <v>46</v>
      </c>
      <c r="V6161" t="s">
        <v>37</v>
      </c>
      <c r="W6161" t="s">
        <v>51</v>
      </c>
      <c r="X6161">
        <v>101.95</v>
      </c>
      <c r="Y6161">
        <v>700.85</v>
      </c>
      <c r="Z6161">
        <v>0</v>
      </c>
      <c r="AA6161">
        <v>0</v>
      </c>
      <c r="AB6161">
        <v>242.62</v>
      </c>
      <c r="AC6161">
        <v>943.47</v>
      </c>
      <c r="AD6161" t="s">
        <v>52</v>
      </c>
      <c r="AE6161" t="s">
        <v>94</v>
      </c>
      <c r="AF6161" t="s">
        <v>95</v>
      </c>
      <c r="AG6161">
        <f t="shared" si="192"/>
        <v>1</v>
      </c>
      <c r="AH6161" t="str" cm="1">
        <f t="array" ref="AH6161">_xlfn.IFS(
X6161&lt;=20, "&lt;20",
AND(X6161&gt;=20, X6161&lt;50), "20-50",
AND(X6161&gt;=50, X6161&lt;100), "50-100",
X6161&gt;=100, "&gt;100"
)</f>
        <v>&gt;100</v>
      </c>
      <c r="AI6161">
        <f t="shared" si="193"/>
        <v>0</v>
      </c>
      <c r="AJ6161" t="str" cm="1">
        <f t="array" ref="AJ6161">_xlfn.IFS(
C6161&lt;=20, "&lt;20",
AND(C6161&gt;=20, C6161&lt;35), "20-35",
AND(C6161&gt;=35, C6161&lt;50), "35-50",
C6161&gt;=50, "50-100"
)</f>
        <v>50-100</v>
      </c>
      <c r="AK6161" t="str" cm="1">
        <f t="array" ref="AK6161">_xlfn.IFS(
G6161&lt;6, "&lt;6",
AND(G6161&gt;=6, G6161&lt;12), "6-12",
AND(G6161&gt;=12, G6161&lt;18), "12-18",  AND(G6161&gt;=18, G6161&lt;24), "18-24", G6161&gt;=24, "24-36")</f>
        <v>18-24</v>
      </c>
    </row>
    <row r="6162" spans="1:37" x14ac:dyDescent="0.3">
      <c r="A6162" t="s">
        <v>6262</v>
      </c>
      <c r="B6162" t="s">
        <v>44</v>
      </c>
      <c r="C6162">
        <v>23</v>
      </c>
      <c r="D6162" t="s">
        <v>37</v>
      </c>
      <c r="E6162" t="s">
        <v>56</v>
      </c>
      <c r="F6162">
        <v>2</v>
      </c>
      <c r="G6162">
        <v>2</v>
      </c>
      <c r="H6162" t="s">
        <v>110</v>
      </c>
      <c r="I6162" t="s">
        <v>37</v>
      </c>
      <c r="J6162" t="s">
        <v>34</v>
      </c>
      <c r="K6162" t="s">
        <v>34</v>
      </c>
      <c r="L6162" t="s">
        <v>34</v>
      </c>
      <c r="M6162" t="s">
        <v>34</v>
      </c>
      <c r="N6162" t="s">
        <v>34</v>
      </c>
      <c r="O6162" t="s">
        <v>34</v>
      </c>
      <c r="P6162" t="s">
        <v>34</v>
      </c>
      <c r="Q6162" t="s">
        <v>34</v>
      </c>
      <c r="R6162" t="s">
        <v>34</v>
      </c>
      <c r="S6162" t="s">
        <v>34</v>
      </c>
      <c r="T6162" t="s">
        <v>34</v>
      </c>
      <c r="U6162" t="s">
        <v>39</v>
      </c>
      <c r="V6162" t="s">
        <v>34</v>
      </c>
      <c r="W6162" t="s">
        <v>51</v>
      </c>
      <c r="X6162">
        <v>20.6</v>
      </c>
      <c r="Y6162">
        <v>754</v>
      </c>
      <c r="Z6162">
        <v>0</v>
      </c>
      <c r="AA6162">
        <v>0</v>
      </c>
      <c r="AB6162">
        <v>1470.7</v>
      </c>
      <c r="AC6162">
        <v>2224.6999999999998</v>
      </c>
      <c r="AD6162" t="s">
        <v>41</v>
      </c>
      <c r="AE6162" t="s">
        <v>42</v>
      </c>
      <c r="AF6162" t="s">
        <v>42</v>
      </c>
      <c r="AG6162">
        <f t="shared" si="192"/>
        <v>0</v>
      </c>
      <c r="AH6162" t="str" cm="1">
        <f t="array" ref="AH6162">_xlfn.IFS(
X6162&lt;=20, "&lt;20",
AND(X6162&gt;=20, X6162&lt;50), "20-50",
AND(X6162&gt;=50, X6162&lt;100), "50-100",
X6162&gt;=100, "&gt;100"
)</f>
        <v>20-50</v>
      </c>
      <c r="AI6162">
        <f t="shared" si="193"/>
        <v>0</v>
      </c>
      <c r="AJ6162" t="str" cm="1">
        <f t="array" ref="AJ6162">_xlfn.IFS(
C6162&lt;=20, "&lt;20",
AND(C6162&gt;=20, C6162&lt;35), "20-35",
AND(C6162&gt;=35, C6162&lt;50), "35-50",
C6162&gt;=50, "50-100"
)</f>
        <v>20-35</v>
      </c>
      <c r="AK6162" t="str" cm="1">
        <f t="array" ref="AK6162">_xlfn.IFS(
G6162&lt;6, "&lt;6",
AND(G6162&gt;=6, G6162&lt;12), "6-12",
AND(G6162&gt;=12, G6162&lt;18), "12-18",  AND(G6162&gt;=18, G6162&lt;24), "18-24", G6162&gt;=24, "24-36")</f>
        <v>&lt;6</v>
      </c>
    </row>
    <row r="6163" spans="1:37" x14ac:dyDescent="0.3">
      <c r="A6163" t="s">
        <v>6263</v>
      </c>
      <c r="B6163" t="s">
        <v>33</v>
      </c>
      <c r="C6163">
        <v>56</v>
      </c>
      <c r="D6163" t="s">
        <v>34</v>
      </c>
      <c r="E6163" t="s">
        <v>90</v>
      </c>
      <c r="F6163">
        <v>2</v>
      </c>
      <c r="G6163">
        <v>18</v>
      </c>
      <c r="H6163" t="s">
        <v>57</v>
      </c>
      <c r="I6163" t="s">
        <v>37</v>
      </c>
      <c r="J6163" t="s">
        <v>34</v>
      </c>
      <c r="K6163" t="s">
        <v>34</v>
      </c>
      <c r="L6163" t="s">
        <v>34</v>
      </c>
      <c r="M6163" t="s">
        <v>34</v>
      </c>
      <c r="N6163" t="s">
        <v>34</v>
      </c>
      <c r="O6163" t="s">
        <v>34</v>
      </c>
      <c r="P6163" t="s">
        <v>34</v>
      </c>
      <c r="Q6163" t="s">
        <v>34</v>
      </c>
      <c r="R6163" t="s">
        <v>34</v>
      </c>
      <c r="S6163" t="s">
        <v>34</v>
      </c>
      <c r="T6163" t="s">
        <v>34</v>
      </c>
      <c r="U6163" t="s">
        <v>39</v>
      </c>
      <c r="V6163" t="s">
        <v>34</v>
      </c>
      <c r="W6163" t="s">
        <v>51</v>
      </c>
      <c r="X6163">
        <v>19.899999999999999</v>
      </c>
      <c r="Y6163">
        <v>329.75</v>
      </c>
      <c r="Z6163">
        <v>0</v>
      </c>
      <c r="AA6163">
        <v>0</v>
      </c>
      <c r="AB6163">
        <v>249.73</v>
      </c>
      <c r="AC6163">
        <v>579.48</v>
      </c>
      <c r="AD6163" t="s">
        <v>41</v>
      </c>
      <c r="AE6163" t="s">
        <v>42</v>
      </c>
      <c r="AF6163" t="s">
        <v>42</v>
      </c>
      <c r="AG6163">
        <f t="shared" si="192"/>
        <v>0</v>
      </c>
      <c r="AH6163" t="str" cm="1">
        <f t="array" ref="AH6163">_xlfn.IFS(
X6163&lt;=20, "&lt;20",
AND(X6163&gt;=20, X6163&lt;50), "20-50",
AND(X6163&gt;=50, X6163&lt;100), "50-100",
X6163&gt;=100, "&gt;100"
)</f>
        <v>&lt;20</v>
      </c>
      <c r="AI6163">
        <f t="shared" si="193"/>
        <v>0</v>
      </c>
      <c r="AJ6163" t="str" cm="1">
        <f t="array" ref="AJ6163">_xlfn.IFS(
C6163&lt;=20, "&lt;20",
AND(C6163&gt;=20, C6163&lt;35), "20-35",
AND(C6163&gt;=35, C6163&lt;50), "35-50",
C6163&gt;=50, "50-100"
)</f>
        <v>50-100</v>
      </c>
      <c r="AK6163" t="str" cm="1">
        <f t="array" ref="AK6163">_xlfn.IFS(
G6163&lt;6, "&lt;6",
AND(G6163&gt;=6, G6163&lt;12), "6-12",
AND(G6163&gt;=12, G6163&lt;18), "12-18",  AND(G6163&gt;=18, G6163&lt;24), "18-24", G6163&gt;=24, "24-36")</f>
        <v>18-24</v>
      </c>
    </row>
    <row r="6164" spans="1:37" x14ac:dyDescent="0.3">
      <c r="A6164" t="s">
        <v>6264</v>
      </c>
      <c r="B6164" t="s">
        <v>44</v>
      </c>
      <c r="C6164">
        <v>41</v>
      </c>
      <c r="D6164" t="s">
        <v>37</v>
      </c>
      <c r="E6164" t="s">
        <v>109</v>
      </c>
      <c r="F6164">
        <v>1</v>
      </c>
      <c r="G6164">
        <v>29</v>
      </c>
      <c r="H6164" t="s">
        <v>36</v>
      </c>
      <c r="I6164" t="s">
        <v>37</v>
      </c>
      <c r="J6164" t="s">
        <v>34</v>
      </c>
      <c r="K6164" t="s">
        <v>37</v>
      </c>
      <c r="L6164" t="s">
        <v>72</v>
      </c>
      <c r="M6164" t="s">
        <v>37</v>
      </c>
      <c r="N6164" t="s">
        <v>34</v>
      </c>
      <c r="O6164" t="s">
        <v>34</v>
      </c>
      <c r="P6164" t="s">
        <v>34</v>
      </c>
      <c r="Q6164" t="s">
        <v>34</v>
      </c>
      <c r="R6164" t="s">
        <v>34</v>
      </c>
      <c r="S6164" t="s">
        <v>34</v>
      </c>
      <c r="T6164" t="s">
        <v>37</v>
      </c>
      <c r="U6164" t="s">
        <v>46</v>
      </c>
      <c r="V6164" t="s">
        <v>34</v>
      </c>
      <c r="W6164" t="s">
        <v>51</v>
      </c>
      <c r="X6164">
        <v>49.55</v>
      </c>
      <c r="Y6164">
        <v>49.55</v>
      </c>
      <c r="Z6164">
        <v>0</v>
      </c>
      <c r="AA6164">
        <v>0</v>
      </c>
      <c r="AB6164">
        <v>10.83</v>
      </c>
      <c r="AC6164">
        <v>60.38</v>
      </c>
      <c r="AD6164" t="s">
        <v>85</v>
      </c>
      <c r="AE6164" t="s">
        <v>42</v>
      </c>
      <c r="AF6164" t="s">
        <v>42</v>
      </c>
      <c r="AG6164">
        <f t="shared" si="192"/>
        <v>0</v>
      </c>
      <c r="AH6164" t="str" cm="1">
        <f t="array" ref="AH6164">_xlfn.IFS(
X6164&lt;=20, "&lt;20",
AND(X6164&gt;=20, X6164&lt;50), "20-50",
AND(X6164&gt;=50, X6164&lt;100), "50-100",
X6164&gt;=100, "&gt;100"
)</f>
        <v>20-50</v>
      </c>
      <c r="AI6164">
        <f t="shared" si="193"/>
        <v>1</v>
      </c>
      <c r="AJ6164" t="str" cm="1">
        <f t="array" ref="AJ6164">_xlfn.IFS(
C6164&lt;=20, "&lt;20",
AND(C6164&gt;=20, C6164&lt;35), "20-35",
AND(C6164&gt;=35, C6164&lt;50), "35-50",
C6164&gt;=50, "50-100"
)</f>
        <v>35-50</v>
      </c>
      <c r="AK6164" t="str" cm="1">
        <f t="array" ref="AK6164">_xlfn.IFS(
G6164&lt;6, "&lt;6",
AND(G6164&gt;=6, G6164&lt;12), "6-12",
AND(G6164&gt;=12, G6164&lt;18), "12-18",  AND(G6164&gt;=18, G6164&lt;24), "18-24", G6164&gt;=24, "24-36")</f>
        <v>24-36</v>
      </c>
    </row>
    <row r="6165" spans="1:37" x14ac:dyDescent="0.3">
      <c r="A6165" t="s">
        <v>6265</v>
      </c>
      <c r="B6165" t="s">
        <v>33</v>
      </c>
      <c r="C6165">
        <v>65</v>
      </c>
      <c r="D6165" t="s">
        <v>37</v>
      </c>
      <c r="E6165" t="s">
        <v>164</v>
      </c>
      <c r="F6165">
        <v>9</v>
      </c>
      <c r="G6165">
        <v>30</v>
      </c>
      <c r="H6165" t="s">
        <v>36</v>
      </c>
      <c r="I6165" t="s">
        <v>37</v>
      </c>
      <c r="J6165" t="s">
        <v>34</v>
      </c>
      <c r="K6165" t="s">
        <v>37</v>
      </c>
      <c r="L6165" t="s">
        <v>72</v>
      </c>
      <c r="M6165" t="s">
        <v>34</v>
      </c>
      <c r="N6165" t="s">
        <v>34</v>
      </c>
      <c r="O6165" t="s">
        <v>34</v>
      </c>
      <c r="P6165" t="s">
        <v>34</v>
      </c>
      <c r="Q6165" t="s">
        <v>34</v>
      </c>
      <c r="R6165" t="s">
        <v>34</v>
      </c>
      <c r="S6165" t="s">
        <v>34</v>
      </c>
      <c r="T6165" t="s">
        <v>34</v>
      </c>
      <c r="U6165" t="s">
        <v>46</v>
      </c>
      <c r="V6165" t="s">
        <v>37</v>
      </c>
      <c r="W6165" t="s">
        <v>40</v>
      </c>
      <c r="X6165">
        <v>44.25</v>
      </c>
      <c r="Y6165">
        <v>313.45</v>
      </c>
      <c r="Z6165">
        <v>0</v>
      </c>
      <c r="AA6165">
        <v>0</v>
      </c>
      <c r="AB6165">
        <v>220.01</v>
      </c>
      <c r="AC6165">
        <v>533.46</v>
      </c>
      <c r="AD6165" t="s">
        <v>41</v>
      </c>
      <c r="AE6165" t="s">
        <v>42</v>
      </c>
      <c r="AF6165" t="s">
        <v>42</v>
      </c>
      <c r="AG6165">
        <f t="shared" si="192"/>
        <v>0</v>
      </c>
      <c r="AH6165" t="str" cm="1">
        <f t="array" ref="AH6165">_xlfn.IFS(
X6165&lt;=20, "&lt;20",
AND(X6165&gt;=20, X6165&lt;50), "20-50",
AND(X6165&gt;=50, X6165&lt;100), "50-100",
X6165&gt;=100, "&gt;100"
)</f>
        <v>20-50</v>
      </c>
      <c r="AI6165">
        <f t="shared" si="193"/>
        <v>0</v>
      </c>
      <c r="AJ6165" t="str" cm="1">
        <f t="array" ref="AJ6165">_xlfn.IFS(
C6165&lt;=20, "&lt;20",
AND(C6165&gt;=20, C6165&lt;35), "20-35",
AND(C6165&gt;=35, C6165&lt;50), "35-50",
C6165&gt;=50, "50-100"
)</f>
        <v>50-100</v>
      </c>
      <c r="AK6165" t="str" cm="1">
        <f t="array" ref="AK6165">_xlfn.IFS(
G6165&lt;6, "&lt;6",
AND(G6165&gt;=6, G6165&lt;12), "6-12",
AND(G6165&gt;=12, G6165&lt;18), "12-18",  AND(G6165&gt;=18, G6165&lt;24), "18-24", G6165&gt;=24, "24-36")</f>
        <v>24-36</v>
      </c>
    </row>
    <row r="6166" spans="1:37" x14ac:dyDescent="0.3">
      <c r="A6166" t="s">
        <v>6266</v>
      </c>
      <c r="B6166" t="s">
        <v>33</v>
      </c>
      <c r="C6166">
        <v>37</v>
      </c>
      <c r="D6166" t="s">
        <v>34</v>
      </c>
      <c r="E6166" t="s">
        <v>64</v>
      </c>
      <c r="F6166">
        <v>3</v>
      </c>
      <c r="G6166">
        <v>23</v>
      </c>
      <c r="H6166" t="s">
        <v>70</v>
      </c>
      <c r="I6166" t="s">
        <v>37</v>
      </c>
      <c r="J6166" t="s">
        <v>37</v>
      </c>
      <c r="K6166" t="s">
        <v>37</v>
      </c>
      <c r="L6166" t="s">
        <v>50</v>
      </c>
      <c r="M6166" t="s">
        <v>37</v>
      </c>
      <c r="N6166" t="s">
        <v>37</v>
      </c>
      <c r="O6166" t="s">
        <v>37</v>
      </c>
      <c r="P6166" t="s">
        <v>37</v>
      </c>
      <c r="Q6166" t="s">
        <v>37</v>
      </c>
      <c r="R6166" t="s">
        <v>37</v>
      </c>
      <c r="S6166" t="s">
        <v>37</v>
      </c>
      <c r="T6166" t="s">
        <v>37</v>
      </c>
      <c r="U6166" t="s">
        <v>39</v>
      </c>
      <c r="V6166" t="s">
        <v>37</v>
      </c>
      <c r="W6166" t="s">
        <v>40</v>
      </c>
      <c r="X6166">
        <v>115.05</v>
      </c>
      <c r="Y6166">
        <v>7133.45</v>
      </c>
      <c r="Z6166">
        <v>0</v>
      </c>
      <c r="AA6166">
        <v>0</v>
      </c>
      <c r="AB6166">
        <v>2284.08</v>
      </c>
      <c r="AC6166">
        <v>9417.5300000000007</v>
      </c>
      <c r="AD6166" t="s">
        <v>41</v>
      </c>
      <c r="AE6166" t="s">
        <v>42</v>
      </c>
      <c r="AF6166" t="s">
        <v>42</v>
      </c>
      <c r="AG6166">
        <f t="shared" si="192"/>
        <v>0</v>
      </c>
      <c r="AH6166" t="str" cm="1">
        <f t="array" ref="AH6166">_xlfn.IFS(
X6166&lt;=20, "&lt;20",
AND(X6166&gt;=20, X6166&lt;50), "20-50",
AND(X6166&gt;=50, X6166&lt;100), "50-100",
X6166&gt;=100, "&gt;100"
)</f>
        <v>&gt;100</v>
      </c>
      <c r="AI6166">
        <f t="shared" si="193"/>
        <v>0</v>
      </c>
      <c r="AJ6166" t="str" cm="1">
        <f t="array" ref="AJ6166">_xlfn.IFS(
C6166&lt;=20, "&lt;20",
AND(C6166&gt;=20, C6166&lt;35), "20-35",
AND(C6166&gt;=35, C6166&lt;50), "35-50",
C6166&gt;=50, "50-100"
)</f>
        <v>35-50</v>
      </c>
      <c r="AK6166" t="str" cm="1">
        <f t="array" ref="AK6166">_xlfn.IFS(
G6166&lt;6, "&lt;6",
AND(G6166&gt;=6, G6166&lt;12), "6-12",
AND(G6166&gt;=12, G6166&lt;18), "12-18",  AND(G6166&gt;=18, G6166&lt;24), "18-24", G6166&gt;=24, "24-36")</f>
        <v>18-24</v>
      </c>
    </row>
    <row r="6167" spans="1:37" x14ac:dyDescent="0.3">
      <c r="A6167" t="s">
        <v>6267</v>
      </c>
      <c r="B6167" t="s">
        <v>44</v>
      </c>
      <c r="C6167">
        <v>45</v>
      </c>
      <c r="D6167" t="s">
        <v>37</v>
      </c>
      <c r="E6167" t="s">
        <v>74</v>
      </c>
      <c r="F6167">
        <v>12</v>
      </c>
      <c r="G6167">
        <v>35</v>
      </c>
      <c r="H6167" t="s">
        <v>49</v>
      </c>
      <c r="I6167" t="s">
        <v>37</v>
      </c>
      <c r="J6167" t="s">
        <v>37</v>
      </c>
      <c r="K6167" t="s">
        <v>34</v>
      </c>
      <c r="L6167" t="s">
        <v>34</v>
      </c>
      <c r="M6167" t="s">
        <v>34</v>
      </c>
      <c r="N6167" t="s">
        <v>34</v>
      </c>
      <c r="O6167" t="s">
        <v>34</v>
      </c>
      <c r="P6167" t="s">
        <v>34</v>
      </c>
      <c r="Q6167" t="s">
        <v>34</v>
      </c>
      <c r="R6167" t="s">
        <v>34</v>
      </c>
      <c r="S6167" t="s">
        <v>34</v>
      </c>
      <c r="T6167" t="s">
        <v>34</v>
      </c>
      <c r="U6167" t="s">
        <v>46</v>
      </c>
      <c r="V6167" t="s">
        <v>37</v>
      </c>
      <c r="W6167" t="s">
        <v>40</v>
      </c>
      <c r="X6167">
        <v>25</v>
      </c>
      <c r="Y6167">
        <v>25</v>
      </c>
      <c r="Z6167">
        <v>0</v>
      </c>
      <c r="AA6167">
        <v>0</v>
      </c>
      <c r="AB6167">
        <v>3.39</v>
      </c>
      <c r="AC6167">
        <v>28.39</v>
      </c>
      <c r="AD6167" t="s">
        <v>85</v>
      </c>
      <c r="AE6167" t="s">
        <v>42</v>
      </c>
      <c r="AF6167" t="s">
        <v>42</v>
      </c>
      <c r="AG6167">
        <f t="shared" si="192"/>
        <v>0</v>
      </c>
      <c r="AH6167" t="str" cm="1">
        <f t="array" ref="AH6167">_xlfn.IFS(
X6167&lt;=20, "&lt;20",
AND(X6167&gt;=20, X6167&lt;50), "20-50",
AND(X6167&gt;=50, X6167&lt;100), "50-100",
X6167&gt;=100, "&gt;100"
)</f>
        <v>20-50</v>
      </c>
      <c r="AI6167">
        <f t="shared" si="193"/>
        <v>1</v>
      </c>
      <c r="AJ6167" t="str" cm="1">
        <f t="array" ref="AJ6167">_xlfn.IFS(
C6167&lt;=20, "&lt;20",
AND(C6167&gt;=20, C6167&lt;35), "20-35",
AND(C6167&gt;=35, C6167&lt;50), "35-50",
C6167&gt;=50, "50-100"
)</f>
        <v>35-50</v>
      </c>
      <c r="AK6167" t="str" cm="1">
        <f t="array" ref="AK6167">_xlfn.IFS(
G6167&lt;6, "&lt;6",
AND(G6167&gt;=6, G6167&lt;12), "6-12",
AND(G6167&gt;=12, G6167&lt;18), "12-18",  AND(G6167&gt;=18, G6167&lt;24), "18-24", G6167&gt;=24, "24-36")</f>
        <v>24-36</v>
      </c>
    </row>
    <row r="6168" spans="1:37" x14ac:dyDescent="0.3">
      <c r="A6168" t="s">
        <v>6268</v>
      </c>
      <c r="B6168" t="s">
        <v>44</v>
      </c>
      <c r="C6168">
        <v>43</v>
      </c>
      <c r="D6168" t="s">
        <v>37</v>
      </c>
      <c r="E6168" t="s">
        <v>74</v>
      </c>
      <c r="F6168">
        <v>12</v>
      </c>
      <c r="G6168">
        <v>21</v>
      </c>
      <c r="H6168" t="s">
        <v>70</v>
      </c>
      <c r="I6168" t="s">
        <v>37</v>
      </c>
      <c r="J6168" t="s">
        <v>34</v>
      </c>
      <c r="K6168" t="s">
        <v>34</v>
      </c>
      <c r="L6168" t="s">
        <v>34</v>
      </c>
      <c r="M6168" t="s">
        <v>34</v>
      </c>
      <c r="N6168" t="s">
        <v>34</v>
      </c>
      <c r="O6168" t="s">
        <v>34</v>
      </c>
      <c r="P6168" t="s">
        <v>34</v>
      </c>
      <c r="Q6168" t="s">
        <v>34</v>
      </c>
      <c r="R6168" t="s">
        <v>34</v>
      </c>
      <c r="S6168" t="s">
        <v>34</v>
      </c>
      <c r="T6168" t="s">
        <v>34</v>
      </c>
      <c r="U6168" t="s">
        <v>67</v>
      </c>
      <c r="V6168" t="s">
        <v>34</v>
      </c>
      <c r="W6168" t="s">
        <v>143</v>
      </c>
      <c r="X6168">
        <v>19.899999999999999</v>
      </c>
      <c r="Y6168">
        <v>868.1</v>
      </c>
      <c r="Z6168">
        <v>0</v>
      </c>
      <c r="AA6168">
        <v>0</v>
      </c>
      <c r="AB6168">
        <v>591.79999999999995</v>
      </c>
      <c r="AC6168">
        <v>1459.9</v>
      </c>
      <c r="AD6168" t="s">
        <v>41</v>
      </c>
      <c r="AE6168" t="s">
        <v>42</v>
      </c>
      <c r="AF6168" t="s">
        <v>42</v>
      </c>
      <c r="AG6168">
        <f t="shared" si="192"/>
        <v>0</v>
      </c>
      <c r="AH6168" t="str" cm="1">
        <f t="array" ref="AH6168">_xlfn.IFS(
X6168&lt;=20, "&lt;20",
AND(X6168&gt;=20, X6168&lt;50), "20-50",
AND(X6168&gt;=50, X6168&lt;100), "50-100",
X6168&gt;=100, "&gt;100"
)</f>
        <v>&lt;20</v>
      </c>
      <c r="AI6168">
        <f t="shared" si="193"/>
        <v>0</v>
      </c>
      <c r="AJ6168" t="str" cm="1">
        <f t="array" ref="AJ6168">_xlfn.IFS(
C6168&lt;=20, "&lt;20",
AND(C6168&gt;=20, C6168&lt;35), "20-35",
AND(C6168&gt;=35, C6168&lt;50), "35-50",
C6168&gt;=50, "50-100"
)</f>
        <v>35-50</v>
      </c>
      <c r="AK6168" t="str" cm="1">
        <f t="array" ref="AK6168">_xlfn.IFS(
G6168&lt;6, "&lt;6",
AND(G6168&gt;=6, G6168&lt;12), "6-12",
AND(G6168&gt;=12, G6168&lt;18), "12-18",  AND(G6168&gt;=18, G6168&lt;24), "18-24", G6168&gt;=24, "24-36")</f>
        <v>18-24</v>
      </c>
    </row>
    <row r="6169" spans="1:37" x14ac:dyDescent="0.3">
      <c r="A6169" t="s">
        <v>6269</v>
      </c>
      <c r="B6169" t="s">
        <v>33</v>
      </c>
      <c r="C6169">
        <v>36</v>
      </c>
      <c r="D6169" t="s">
        <v>37</v>
      </c>
      <c r="E6169" t="s">
        <v>130</v>
      </c>
      <c r="F6169">
        <v>15</v>
      </c>
      <c r="G6169">
        <v>15</v>
      </c>
      <c r="H6169" t="s">
        <v>36</v>
      </c>
      <c r="I6169" t="s">
        <v>34</v>
      </c>
      <c r="J6169" t="s">
        <v>34</v>
      </c>
      <c r="K6169" t="s">
        <v>37</v>
      </c>
      <c r="L6169" t="s">
        <v>72</v>
      </c>
      <c r="M6169" t="s">
        <v>34</v>
      </c>
      <c r="N6169" t="s">
        <v>34</v>
      </c>
      <c r="O6169" t="s">
        <v>37</v>
      </c>
      <c r="P6169" t="s">
        <v>37</v>
      </c>
      <c r="Q6169" t="s">
        <v>34</v>
      </c>
      <c r="R6169" t="s">
        <v>34</v>
      </c>
      <c r="S6169" t="s">
        <v>34</v>
      </c>
      <c r="T6169" t="s">
        <v>37</v>
      </c>
      <c r="U6169" t="s">
        <v>39</v>
      </c>
      <c r="V6169" t="s">
        <v>34</v>
      </c>
      <c r="W6169" t="s">
        <v>40</v>
      </c>
      <c r="X6169">
        <v>35.549999999999997</v>
      </c>
      <c r="Y6169">
        <v>1309.1500000000001</v>
      </c>
      <c r="Z6169">
        <v>0</v>
      </c>
      <c r="AA6169">
        <v>0</v>
      </c>
      <c r="AB6169">
        <v>0</v>
      </c>
      <c r="AC6169">
        <v>1309.1500000000001</v>
      </c>
      <c r="AD6169" t="s">
        <v>41</v>
      </c>
      <c r="AE6169" t="s">
        <v>42</v>
      </c>
      <c r="AF6169" t="s">
        <v>42</v>
      </c>
      <c r="AG6169">
        <f t="shared" si="192"/>
        <v>0</v>
      </c>
      <c r="AH6169" t="str" cm="1">
        <f t="array" ref="AH6169">_xlfn.IFS(
X6169&lt;=20, "&lt;20",
AND(X6169&gt;=20, X6169&lt;50), "20-50",
AND(X6169&gt;=50, X6169&lt;100), "50-100",
X6169&gt;=100, "&gt;100"
)</f>
        <v>20-50</v>
      </c>
      <c r="AI6169">
        <f t="shared" si="193"/>
        <v>0</v>
      </c>
      <c r="AJ6169" t="str" cm="1">
        <f t="array" ref="AJ6169">_xlfn.IFS(
C6169&lt;=20, "&lt;20",
AND(C6169&gt;=20, C6169&lt;35), "20-35",
AND(C6169&gt;=35, C6169&lt;50), "35-50",
C6169&gt;=50, "50-100"
)</f>
        <v>35-50</v>
      </c>
      <c r="AK6169" t="str" cm="1">
        <f t="array" ref="AK6169">_xlfn.IFS(
G6169&lt;6, "&lt;6",
AND(G6169&gt;=6, G6169&lt;12), "6-12",
AND(G6169&gt;=12, G6169&lt;18), "12-18",  AND(G6169&gt;=18, G6169&lt;24), "18-24", G6169&gt;=24, "24-36")</f>
        <v>12-18</v>
      </c>
    </row>
    <row r="6170" spans="1:37" x14ac:dyDescent="0.3">
      <c r="A6170" t="s">
        <v>6270</v>
      </c>
      <c r="B6170" t="s">
        <v>44</v>
      </c>
      <c r="C6170">
        <v>43</v>
      </c>
      <c r="D6170" t="s">
        <v>37</v>
      </c>
      <c r="E6170" t="s">
        <v>124</v>
      </c>
      <c r="F6170">
        <v>1</v>
      </c>
      <c r="G6170">
        <v>2</v>
      </c>
      <c r="H6170" t="s">
        <v>36</v>
      </c>
      <c r="I6170" t="s">
        <v>34</v>
      </c>
      <c r="J6170" t="s">
        <v>34</v>
      </c>
      <c r="K6170" t="s">
        <v>37</v>
      </c>
      <c r="L6170" t="s">
        <v>72</v>
      </c>
      <c r="M6170" t="s">
        <v>34</v>
      </c>
      <c r="N6170" t="s">
        <v>37</v>
      </c>
      <c r="O6170" t="s">
        <v>34</v>
      </c>
      <c r="P6170" t="s">
        <v>34</v>
      </c>
      <c r="Q6170" t="s">
        <v>34</v>
      </c>
      <c r="R6170" t="s">
        <v>34</v>
      </c>
      <c r="S6170" t="s">
        <v>34</v>
      </c>
      <c r="T6170" t="s">
        <v>37</v>
      </c>
      <c r="U6170" t="s">
        <v>46</v>
      </c>
      <c r="V6170" t="s">
        <v>34</v>
      </c>
      <c r="W6170" t="s">
        <v>143</v>
      </c>
      <c r="X6170">
        <v>29.2</v>
      </c>
      <c r="Y6170">
        <v>309.10000000000002</v>
      </c>
      <c r="Z6170">
        <v>0</v>
      </c>
      <c r="AA6170">
        <v>0</v>
      </c>
      <c r="AB6170">
        <v>0</v>
      </c>
      <c r="AC6170">
        <v>309.10000000000002</v>
      </c>
      <c r="AD6170" t="s">
        <v>52</v>
      </c>
      <c r="AE6170" t="s">
        <v>53</v>
      </c>
      <c r="AF6170" t="s">
        <v>91</v>
      </c>
      <c r="AG6170">
        <f t="shared" si="192"/>
        <v>1</v>
      </c>
      <c r="AH6170" t="str" cm="1">
        <f t="array" ref="AH6170">_xlfn.IFS(
X6170&lt;=20, "&lt;20",
AND(X6170&gt;=20, X6170&lt;50), "20-50",
AND(X6170&gt;=50, X6170&lt;100), "50-100",
X6170&gt;=100, "&gt;100"
)</f>
        <v>20-50</v>
      </c>
      <c r="AI6170">
        <f t="shared" si="193"/>
        <v>0</v>
      </c>
      <c r="AJ6170" t="str" cm="1">
        <f t="array" ref="AJ6170">_xlfn.IFS(
C6170&lt;=20, "&lt;20",
AND(C6170&gt;=20, C6170&lt;35), "20-35",
AND(C6170&gt;=35, C6170&lt;50), "35-50",
C6170&gt;=50, "50-100"
)</f>
        <v>35-50</v>
      </c>
      <c r="AK6170" t="str" cm="1">
        <f t="array" ref="AK6170">_xlfn.IFS(
G6170&lt;6, "&lt;6",
AND(G6170&gt;=6, G6170&lt;12), "6-12",
AND(G6170&gt;=12, G6170&lt;18), "12-18",  AND(G6170&gt;=18, G6170&lt;24), "18-24", G6170&gt;=24, "24-36")</f>
        <v>&lt;6</v>
      </c>
    </row>
    <row r="6171" spans="1:37" x14ac:dyDescent="0.3">
      <c r="A6171" t="s">
        <v>6271</v>
      </c>
      <c r="B6171" t="s">
        <v>44</v>
      </c>
      <c r="C6171">
        <v>41</v>
      </c>
      <c r="D6171" t="s">
        <v>37</v>
      </c>
      <c r="E6171" t="s">
        <v>158</v>
      </c>
      <c r="F6171">
        <v>4</v>
      </c>
      <c r="G6171">
        <v>6</v>
      </c>
      <c r="H6171" t="s">
        <v>66</v>
      </c>
      <c r="I6171" t="s">
        <v>37</v>
      </c>
      <c r="J6171" t="s">
        <v>37</v>
      </c>
      <c r="K6171" t="s">
        <v>37</v>
      </c>
      <c r="L6171" t="s">
        <v>50</v>
      </c>
      <c r="M6171" t="s">
        <v>34</v>
      </c>
      <c r="N6171" t="s">
        <v>37</v>
      </c>
      <c r="O6171" t="s">
        <v>37</v>
      </c>
      <c r="P6171" t="s">
        <v>37</v>
      </c>
      <c r="Q6171" t="s">
        <v>37</v>
      </c>
      <c r="R6171" t="s">
        <v>37</v>
      </c>
      <c r="S6171" t="s">
        <v>37</v>
      </c>
      <c r="T6171" t="s">
        <v>37</v>
      </c>
      <c r="U6171" t="s">
        <v>67</v>
      </c>
      <c r="V6171" t="s">
        <v>37</v>
      </c>
      <c r="W6171" t="s">
        <v>51</v>
      </c>
      <c r="X6171">
        <v>109.2</v>
      </c>
      <c r="Y6171">
        <v>7711.45</v>
      </c>
      <c r="Z6171">
        <v>0</v>
      </c>
      <c r="AA6171">
        <v>0</v>
      </c>
      <c r="AB6171">
        <v>3170.16</v>
      </c>
      <c r="AC6171">
        <v>10881.61</v>
      </c>
      <c r="AD6171" t="s">
        <v>41</v>
      </c>
      <c r="AE6171" t="s">
        <v>42</v>
      </c>
      <c r="AF6171" t="s">
        <v>42</v>
      </c>
      <c r="AG6171">
        <f t="shared" si="192"/>
        <v>0</v>
      </c>
      <c r="AH6171" t="str" cm="1">
        <f t="array" ref="AH6171">_xlfn.IFS(
X6171&lt;=20, "&lt;20",
AND(X6171&gt;=20, X6171&lt;50), "20-50",
AND(X6171&gt;=50, X6171&lt;100), "50-100",
X6171&gt;=100, "&gt;100"
)</f>
        <v>&gt;100</v>
      </c>
      <c r="AI6171">
        <f t="shared" si="193"/>
        <v>0</v>
      </c>
      <c r="AJ6171" t="str" cm="1">
        <f t="array" ref="AJ6171">_xlfn.IFS(
C6171&lt;=20, "&lt;20",
AND(C6171&gt;=20, C6171&lt;35), "20-35",
AND(C6171&gt;=35, C6171&lt;50), "35-50",
C6171&gt;=50, "50-100"
)</f>
        <v>35-50</v>
      </c>
      <c r="AK6171" t="str" cm="1">
        <f t="array" ref="AK6171">_xlfn.IFS(
G6171&lt;6, "&lt;6",
AND(G6171&gt;=6, G6171&lt;12), "6-12",
AND(G6171&gt;=12, G6171&lt;18), "12-18",  AND(G6171&gt;=18, G6171&lt;24), "18-24", G6171&gt;=24, "24-36")</f>
        <v>6-12</v>
      </c>
    </row>
    <row r="6172" spans="1:37" x14ac:dyDescent="0.3">
      <c r="A6172" t="s">
        <v>6272</v>
      </c>
      <c r="B6172" t="s">
        <v>44</v>
      </c>
      <c r="C6172">
        <v>32</v>
      </c>
      <c r="D6172" t="s">
        <v>37</v>
      </c>
      <c r="E6172" t="s">
        <v>82</v>
      </c>
      <c r="F6172">
        <v>7</v>
      </c>
      <c r="G6172">
        <v>34</v>
      </c>
      <c r="H6172" t="s">
        <v>70</v>
      </c>
      <c r="I6172" t="s">
        <v>37</v>
      </c>
      <c r="J6172" t="s">
        <v>34</v>
      </c>
      <c r="K6172" t="s">
        <v>34</v>
      </c>
      <c r="L6172" t="s">
        <v>34</v>
      </c>
      <c r="M6172" t="s">
        <v>34</v>
      </c>
      <c r="N6172" t="s">
        <v>34</v>
      </c>
      <c r="O6172" t="s">
        <v>34</v>
      </c>
      <c r="P6172" t="s">
        <v>34</v>
      </c>
      <c r="Q6172" t="s">
        <v>34</v>
      </c>
      <c r="R6172" t="s">
        <v>34</v>
      </c>
      <c r="S6172" t="s">
        <v>34</v>
      </c>
      <c r="T6172" t="s">
        <v>34</v>
      </c>
      <c r="U6172" t="s">
        <v>39</v>
      </c>
      <c r="V6172" t="s">
        <v>34</v>
      </c>
      <c r="W6172" t="s">
        <v>40</v>
      </c>
      <c r="X6172">
        <v>20.05</v>
      </c>
      <c r="Y6172">
        <v>951.55</v>
      </c>
      <c r="Z6172">
        <v>0</v>
      </c>
      <c r="AA6172">
        <v>0</v>
      </c>
      <c r="AB6172">
        <v>305.97000000000003</v>
      </c>
      <c r="AC6172">
        <v>1257.52</v>
      </c>
      <c r="AD6172" t="s">
        <v>41</v>
      </c>
      <c r="AE6172" t="s">
        <v>42</v>
      </c>
      <c r="AF6172" t="s">
        <v>42</v>
      </c>
      <c r="AG6172">
        <f t="shared" si="192"/>
        <v>0</v>
      </c>
      <c r="AH6172" t="str" cm="1">
        <f t="array" ref="AH6172">_xlfn.IFS(
X6172&lt;=20, "&lt;20",
AND(X6172&gt;=20, X6172&lt;50), "20-50",
AND(X6172&gt;=50, X6172&lt;100), "50-100",
X6172&gt;=100, "&gt;100"
)</f>
        <v>20-50</v>
      </c>
      <c r="AI6172">
        <f t="shared" si="193"/>
        <v>0</v>
      </c>
      <c r="AJ6172" t="str" cm="1">
        <f t="array" ref="AJ6172">_xlfn.IFS(
C6172&lt;=20, "&lt;20",
AND(C6172&gt;=20, C6172&lt;35), "20-35",
AND(C6172&gt;=35, C6172&lt;50), "35-50",
C6172&gt;=50, "50-100"
)</f>
        <v>20-35</v>
      </c>
      <c r="AK6172" t="str" cm="1">
        <f t="array" ref="AK6172">_xlfn.IFS(
G6172&lt;6, "&lt;6",
AND(G6172&gt;=6, G6172&lt;12), "6-12",
AND(G6172&gt;=12, G6172&lt;18), "12-18",  AND(G6172&gt;=18, G6172&lt;24), "18-24", G6172&gt;=24, "24-36")</f>
        <v>24-36</v>
      </c>
    </row>
    <row r="6173" spans="1:37" x14ac:dyDescent="0.3">
      <c r="A6173" t="s">
        <v>6273</v>
      </c>
      <c r="B6173" t="s">
        <v>44</v>
      </c>
      <c r="C6173">
        <v>52</v>
      </c>
      <c r="D6173" t="s">
        <v>34</v>
      </c>
      <c r="E6173" t="s">
        <v>61</v>
      </c>
      <c r="F6173">
        <v>7</v>
      </c>
      <c r="G6173">
        <v>11</v>
      </c>
      <c r="H6173" t="s">
        <v>36</v>
      </c>
      <c r="I6173" t="s">
        <v>37</v>
      </c>
      <c r="J6173" t="s">
        <v>34</v>
      </c>
      <c r="K6173" t="s">
        <v>37</v>
      </c>
      <c r="L6173" t="s">
        <v>50</v>
      </c>
      <c r="M6173" t="s">
        <v>37</v>
      </c>
      <c r="N6173" t="s">
        <v>34</v>
      </c>
      <c r="O6173" t="s">
        <v>37</v>
      </c>
      <c r="P6173" t="s">
        <v>34</v>
      </c>
      <c r="Q6173" t="s">
        <v>37</v>
      </c>
      <c r="R6173" t="s">
        <v>37</v>
      </c>
      <c r="S6173" t="s">
        <v>37</v>
      </c>
      <c r="T6173" t="s">
        <v>37</v>
      </c>
      <c r="U6173" t="s">
        <v>46</v>
      </c>
      <c r="V6173" t="s">
        <v>34</v>
      </c>
      <c r="W6173" t="s">
        <v>51</v>
      </c>
      <c r="X6173">
        <v>101.75</v>
      </c>
      <c r="Y6173">
        <v>1669.4</v>
      </c>
      <c r="Z6173">
        <v>0</v>
      </c>
      <c r="AA6173">
        <v>0</v>
      </c>
      <c r="AB6173">
        <v>361.8</v>
      </c>
      <c r="AC6173">
        <v>2031.2</v>
      </c>
      <c r="AD6173" t="s">
        <v>41</v>
      </c>
      <c r="AE6173" t="s">
        <v>42</v>
      </c>
      <c r="AF6173" t="s">
        <v>42</v>
      </c>
      <c r="AG6173">
        <f t="shared" si="192"/>
        <v>0</v>
      </c>
      <c r="AH6173" t="str" cm="1">
        <f t="array" ref="AH6173">_xlfn.IFS(
X6173&lt;=20, "&lt;20",
AND(X6173&gt;=20, X6173&lt;50), "20-50",
AND(X6173&gt;=50, X6173&lt;100), "50-100",
X6173&gt;=100, "&gt;100"
)</f>
        <v>&gt;100</v>
      </c>
      <c r="AI6173">
        <f t="shared" si="193"/>
        <v>0</v>
      </c>
      <c r="AJ6173" t="str" cm="1">
        <f t="array" ref="AJ6173">_xlfn.IFS(
C6173&lt;=20, "&lt;20",
AND(C6173&gt;=20, C6173&lt;35), "20-35",
AND(C6173&gt;=35, C6173&lt;50), "35-50",
C6173&gt;=50, "50-100"
)</f>
        <v>50-100</v>
      </c>
      <c r="AK6173" t="str" cm="1">
        <f t="array" ref="AK6173">_xlfn.IFS(
G6173&lt;6, "&lt;6",
AND(G6173&gt;=6, G6173&lt;12), "6-12",
AND(G6173&gt;=12, G6173&lt;18), "12-18",  AND(G6173&gt;=18, G6173&lt;24), "18-24", G6173&gt;=24, "24-36")</f>
        <v>6-12</v>
      </c>
    </row>
    <row r="6174" spans="1:37" x14ac:dyDescent="0.3">
      <c r="A6174" t="s">
        <v>6274</v>
      </c>
      <c r="B6174" t="s">
        <v>44</v>
      </c>
      <c r="C6174">
        <v>23</v>
      </c>
      <c r="D6174" t="s">
        <v>34</v>
      </c>
      <c r="E6174" t="s">
        <v>48</v>
      </c>
      <c r="F6174">
        <v>14</v>
      </c>
      <c r="G6174">
        <v>9</v>
      </c>
      <c r="H6174" t="s">
        <v>49</v>
      </c>
      <c r="I6174" t="s">
        <v>37</v>
      </c>
      <c r="J6174" t="s">
        <v>34</v>
      </c>
      <c r="K6174" t="s">
        <v>37</v>
      </c>
      <c r="L6174" t="s">
        <v>72</v>
      </c>
      <c r="M6174" t="s">
        <v>34</v>
      </c>
      <c r="N6174" t="s">
        <v>34</v>
      </c>
      <c r="O6174" t="s">
        <v>34</v>
      </c>
      <c r="P6174" t="s">
        <v>34</v>
      </c>
      <c r="Q6174" t="s">
        <v>34</v>
      </c>
      <c r="R6174" t="s">
        <v>37</v>
      </c>
      <c r="S6174" t="s">
        <v>37</v>
      </c>
      <c r="T6174" t="s">
        <v>37</v>
      </c>
      <c r="U6174" t="s">
        <v>46</v>
      </c>
      <c r="V6174" t="s">
        <v>37</v>
      </c>
      <c r="W6174" t="s">
        <v>51</v>
      </c>
      <c r="X6174">
        <v>55.3</v>
      </c>
      <c r="Y6174">
        <v>108.65</v>
      </c>
      <c r="Z6174">
        <v>0</v>
      </c>
      <c r="AA6174">
        <v>0</v>
      </c>
      <c r="AB6174">
        <v>87.86</v>
      </c>
      <c r="AC6174">
        <v>196.51</v>
      </c>
      <c r="AD6174" t="s">
        <v>85</v>
      </c>
      <c r="AE6174" t="s">
        <v>42</v>
      </c>
      <c r="AF6174" t="s">
        <v>42</v>
      </c>
      <c r="AG6174">
        <f t="shared" si="192"/>
        <v>0</v>
      </c>
      <c r="AH6174" t="str" cm="1">
        <f t="array" ref="AH6174">_xlfn.IFS(
X6174&lt;=20, "&lt;20",
AND(X6174&gt;=20, X6174&lt;50), "20-50",
AND(X6174&gt;=50, X6174&lt;100), "50-100",
X6174&gt;=100, "&gt;100"
)</f>
        <v>50-100</v>
      </c>
      <c r="AI6174">
        <f t="shared" si="193"/>
        <v>1</v>
      </c>
      <c r="AJ6174" t="str" cm="1">
        <f t="array" ref="AJ6174">_xlfn.IFS(
C6174&lt;=20, "&lt;20",
AND(C6174&gt;=20, C6174&lt;35), "20-35",
AND(C6174&gt;=35, C6174&lt;50), "35-50",
C6174&gt;=50, "50-100"
)</f>
        <v>20-35</v>
      </c>
      <c r="AK6174" t="str" cm="1">
        <f t="array" ref="AK6174">_xlfn.IFS(
G6174&lt;6, "&lt;6",
AND(G6174&gt;=6, G6174&lt;12), "6-12",
AND(G6174&gt;=12, G6174&lt;18), "12-18",  AND(G6174&gt;=18, G6174&lt;24), "18-24", G6174&gt;=24, "24-36")</f>
        <v>6-12</v>
      </c>
    </row>
    <row r="6175" spans="1:37" x14ac:dyDescent="0.3">
      <c r="A6175" t="s">
        <v>6275</v>
      </c>
      <c r="B6175" t="s">
        <v>44</v>
      </c>
      <c r="C6175">
        <v>79</v>
      </c>
      <c r="D6175" t="s">
        <v>34</v>
      </c>
      <c r="E6175" t="s">
        <v>99</v>
      </c>
      <c r="F6175">
        <v>14</v>
      </c>
      <c r="G6175">
        <v>32</v>
      </c>
      <c r="H6175" t="s">
        <v>70</v>
      </c>
      <c r="I6175" t="s">
        <v>34</v>
      </c>
      <c r="J6175" t="s">
        <v>34</v>
      </c>
      <c r="K6175" t="s">
        <v>37</v>
      </c>
      <c r="L6175" t="s">
        <v>72</v>
      </c>
      <c r="M6175" t="s">
        <v>34</v>
      </c>
      <c r="N6175" t="s">
        <v>34</v>
      </c>
      <c r="O6175" t="s">
        <v>34</v>
      </c>
      <c r="P6175" t="s">
        <v>34</v>
      </c>
      <c r="Q6175" t="s">
        <v>34</v>
      </c>
      <c r="R6175" t="s">
        <v>34</v>
      </c>
      <c r="S6175" t="s">
        <v>34</v>
      </c>
      <c r="T6175" t="s">
        <v>37</v>
      </c>
      <c r="U6175" t="s">
        <v>46</v>
      </c>
      <c r="V6175" t="s">
        <v>37</v>
      </c>
      <c r="W6175" t="s">
        <v>51</v>
      </c>
      <c r="X6175">
        <v>24.95</v>
      </c>
      <c r="Y6175">
        <v>1364.75</v>
      </c>
      <c r="Z6175">
        <v>0</v>
      </c>
      <c r="AA6175">
        <v>0</v>
      </c>
      <c r="AB6175">
        <v>0</v>
      </c>
      <c r="AC6175">
        <v>1364.75</v>
      </c>
      <c r="AD6175" t="s">
        <v>41</v>
      </c>
      <c r="AE6175" t="s">
        <v>42</v>
      </c>
      <c r="AF6175" t="s">
        <v>42</v>
      </c>
      <c r="AG6175">
        <f t="shared" si="192"/>
        <v>0</v>
      </c>
      <c r="AH6175" t="str" cm="1">
        <f t="array" ref="AH6175">_xlfn.IFS(
X6175&lt;=20, "&lt;20",
AND(X6175&gt;=20, X6175&lt;50), "20-50",
AND(X6175&gt;=50, X6175&lt;100), "50-100",
X6175&gt;=100, "&gt;100"
)</f>
        <v>20-50</v>
      </c>
      <c r="AI6175">
        <f t="shared" si="193"/>
        <v>0</v>
      </c>
      <c r="AJ6175" t="str" cm="1">
        <f t="array" ref="AJ6175">_xlfn.IFS(
C6175&lt;=20, "&lt;20",
AND(C6175&gt;=20, C6175&lt;35), "20-35",
AND(C6175&gt;=35, C6175&lt;50), "35-50",
C6175&gt;=50, "50-100"
)</f>
        <v>50-100</v>
      </c>
      <c r="AK6175" t="str" cm="1">
        <f t="array" ref="AK6175">_xlfn.IFS(
G6175&lt;6, "&lt;6",
AND(G6175&gt;=6, G6175&lt;12), "6-12",
AND(G6175&gt;=12, G6175&lt;18), "12-18",  AND(G6175&gt;=18, G6175&lt;24), "18-24", G6175&gt;=24, "24-36")</f>
        <v>24-36</v>
      </c>
    </row>
    <row r="6176" spans="1:37" x14ac:dyDescent="0.3">
      <c r="A6176" t="s">
        <v>6276</v>
      </c>
      <c r="B6176" t="s">
        <v>44</v>
      </c>
      <c r="C6176">
        <v>35</v>
      </c>
      <c r="D6176" t="s">
        <v>34</v>
      </c>
      <c r="E6176" t="s">
        <v>35</v>
      </c>
      <c r="F6176">
        <v>15</v>
      </c>
      <c r="G6176">
        <v>27</v>
      </c>
      <c r="H6176" t="s">
        <v>36</v>
      </c>
      <c r="I6176" t="s">
        <v>37</v>
      </c>
      <c r="J6176" t="s">
        <v>34</v>
      </c>
      <c r="K6176" t="s">
        <v>37</v>
      </c>
      <c r="L6176" t="s">
        <v>50</v>
      </c>
      <c r="M6176" t="s">
        <v>34</v>
      </c>
      <c r="N6176" t="s">
        <v>37</v>
      </c>
      <c r="O6176" t="s">
        <v>34</v>
      </c>
      <c r="P6176" t="s">
        <v>34</v>
      </c>
      <c r="Q6176" t="s">
        <v>37</v>
      </c>
      <c r="R6176" t="s">
        <v>37</v>
      </c>
      <c r="S6176" t="s">
        <v>37</v>
      </c>
      <c r="T6176" t="s">
        <v>37</v>
      </c>
      <c r="U6176" t="s">
        <v>39</v>
      </c>
      <c r="V6176" t="s">
        <v>37</v>
      </c>
      <c r="W6176" t="s">
        <v>40</v>
      </c>
      <c r="X6176">
        <v>95.65</v>
      </c>
      <c r="Y6176">
        <v>6744.2</v>
      </c>
      <c r="Z6176">
        <v>0</v>
      </c>
      <c r="AA6176">
        <v>0</v>
      </c>
      <c r="AB6176">
        <v>3234.03</v>
      </c>
      <c r="AC6176">
        <v>9978.23</v>
      </c>
      <c r="AD6176" t="s">
        <v>41</v>
      </c>
      <c r="AE6176" t="s">
        <v>42</v>
      </c>
      <c r="AF6176" t="s">
        <v>42</v>
      </c>
      <c r="AG6176">
        <f t="shared" si="192"/>
        <v>0</v>
      </c>
      <c r="AH6176" t="str" cm="1">
        <f t="array" ref="AH6176">_xlfn.IFS(
X6176&lt;=20, "&lt;20",
AND(X6176&gt;=20, X6176&lt;50), "20-50",
AND(X6176&gt;=50, X6176&lt;100), "50-100",
X6176&gt;=100, "&gt;100"
)</f>
        <v>50-100</v>
      </c>
      <c r="AI6176">
        <f t="shared" si="193"/>
        <v>0</v>
      </c>
      <c r="AJ6176" t="str" cm="1">
        <f t="array" ref="AJ6176">_xlfn.IFS(
C6176&lt;=20, "&lt;20",
AND(C6176&gt;=20, C6176&lt;35), "20-35",
AND(C6176&gt;=35, C6176&lt;50), "35-50",
C6176&gt;=50, "50-100"
)</f>
        <v>35-50</v>
      </c>
      <c r="AK6176" t="str" cm="1">
        <f t="array" ref="AK6176">_xlfn.IFS(
G6176&lt;6, "&lt;6",
AND(G6176&gt;=6, G6176&lt;12), "6-12",
AND(G6176&gt;=12, G6176&lt;18), "12-18",  AND(G6176&gt;=18, G6176&lt;24), "18-24", G6176&gt;=24, "24-36")</f>
        <v>24-36</v>
      </c>
    </row>
    <row r="6177" spans="1:37" x14ac:dyDescent="0.3">
      <c r="A6177" t="s">
        <v>6277</v>
      </c>
      <c r="B6177" t="s">
        <v>44</v>
      </c>
      <c r="C6177">
        <v>38</v>
      </c>
      <c r="D6177" t="s">
        <v>37</v>
      </c>
      <c r="E6177" t="s">
        <v>82</v>
      </c>
      <c r="F6177">
        <v>11</v>
      </c>
      <c r="G6177">
        <v>28</v>
      </c>
      <c r="H6177" t="s">
        <v>36</v>
      </c>
      <c r="I6177" t="s">
        <v>34</v>
      </c>
      <c r="J6177" t="s">
        <v>34</v>
      </c>
      <c r="K6177" t="s">
        <v>37</v>
      </c>
      <c r="L6177" t="s">
        <v>38</v>
      </c>
      <c r="M6177" t="s">
        <v>37</v>
      </c>
      <c r="N6177" t="s">
        <v>37</v>
      </c>
      <c r="O6177" t="s">
        <v>37</v>
      </c>
      <c r="P6177" t="s">
        <v>37</v>
      </c>
      <c r="Q6177" t="s">
        <v>37</v>
      </c>
      <c r="R6177" t="s">
        <v>37</v>
      </c>
      <c r="S6177" t="s">
        <v>37</v>
      </c>
      <c r="T6177" t="s">
        <v>37</v>
      </c>
      <c r="U6177" t="s">
        <v>67</v>
      </c>
      <c r="V6177" t="s">
        <v>37</v>
      </c>
      <c r="W6177" t="s">
        <v>51</v>
      </c>
      <c r="X6177">
        <v>65.599999999999994</v>
      </c>
      <c r="Y6177">
        <v>4566.5</v>
      </c>
      <c r="Z6177">
        <v>0</v>
      </c>
      <c r="AA6177">
        <v>0</v>
      </c>
      <c r="AB6177">
        <v>0</v>
      </c>
      <c r="AC6177">
        <v>4566.5</v>
      </c>
      <c r="AD6177" t="s">
        <v>41</v>
      </c>
      <c r="AE6177" t="s">
        <v>42</v>
      </c>
      <c r="AF6177" t="s">
        <v>42</v>
      </c>
      <c r="AG6177">
        <f t="shared" si="192"/>
        <v>0</v>
      </c>
      <c r="AH6177" t="str" cm="1">
        <f t="array" ref="AH6177">_xlfn.IFS(
X6177&lt;=20, "&lt;20",
AND(X6177&gt;=20, X6177&lt;50), "20-50",
AND(X6177&gt;=50, X6177&lt;100), "50-100",
X6177&gt;=100, "&gt;100"
)</f>
        <v>50-100</v>
      </c>
      <c r="AI6177">
        <f t="shared" si="193"/>
        <v>0</v>
      </c>
      <c r="AJ6177" t="str" cm="1">
        <f t="array" ref="AJ6177">_xlfn.IFS(
C6177&lt;=20, "&lt;20",
AND(C6177&gt;=20, C6177&lt;35), "20-35",
AND(C6177&gt;=35, C6177&lt;50), "35-50",
C6177&gt;=50, "50-100"
)</f>
        <v>35-50</v>
      </c>
      <c r="AK6177" t="str" cm="1">
        <f t="array" ref="AK6177">_xlfn.IFS(
G6177&lt;6, "&lt;6",
AND(G6177&gt;=6, G6177&lt;12), "6-12",
AND(G6177&gt;=12, G6177&lt;18), "12-18",  AND(G6177&gt;=18, G6177&lt;24), "18-24", G6177&gt;=24, "24-36")</f>
        <v>24-36</v>
      </c>
    </row>
    <row r="6178" spans="1:37" x14ac:dyDescent="0.3">
      <c r="A6178" t="s">
        <v>6278</v>
      </c>
      <c r="B6178" t="s">
        <v>44</v>
      </c>
      <c r="C6178">
        <v>36</v>
      </c>
      <c r="D6178" t="s">
        <v>34</v>
      </c>
      <c r="E6178" t="s">
        <v>109</v>
      </c>
      <c r="F6178">
        <v>10</v>
      </c>
      <c r="G6178">
        <v>9</v>
      </c>
      <c r="H6178" t="s">
        <v>57</v>
      </c>
      <c r="I6178" t="s">
        <v>37</v>
      </c>
      <c r="J6178" t="s">
        <v>34</v>
      </c>
      <c r="K6178" t="s">
        <v>34</v>
      </c>
      <c r="L6178" t="s">
        <v>34</v>
      </c>
      <c r="M6178" t="s">
        <v>34</v>
      </c>
      <c r="N6178" t="s">
        <v>34</v>
      </c>
      <c r="O6178" t="s">
        <v>34</v>
      </c>
      <c r="P6178" t="s">
        <v>34</v>
      </c>
      <c r="Q6178" t="s">
        <v>34</v>
      </c>
      <c r="R6178" t="s">
        <v>34</v>
      </c>
      <c r="S6178" t="s">
        <v>34</v>
      </c>
      <c r="T6178" t="s">
        <v>34</v>
      </c>
      <c r="U6178" t="s">
        <v>67</v>
      </c>
      <c r="V6178" t="s">
        <v>37</v>
      </c>
      <c r="W6178" t="s">
        <v>40</v>
      </c>
      <c r="X6178">
        <v>20.85</v>
      </c>
      <c r="Y6178">
        <v>435.25</v>
      </c>
      <c r="Z6178">
        <v>1.31</v>
      </c>
      <c r="AA6178">
        <v>0</v>
      </c>
      <c r="AB6178">
        <v>468.09</v>
      </c>
      <c r="AC6178">
        <v>902.03</v>
      </c>
      <c r="AD6178" t="s">
        <v>41</v>
      </c>
      <c r="AE6178" t="s">
        <v>42</v>
      </c>
      <c r="AF6178" t="s">
        <v>42</v>
      </c>
      <c r="AG6178">
        <f t="shared" si="192"/>
        <v>0</v>
      </c>
      <c r="AH6178" t="str" cm="1">
        <f t="array" ref="AH6178">_xlfn.IFS(
X6178&lt;=20, "&lt;20",
AND(X6178&gt;=20, X6178&lt;50), "20-50",
AND(X6178&gt;=50, X6178&lt;100), "50-100",
X6178&gt;=100, "&gt;100"
)</f>
        <v>20-50</v>
      </c>
      <c r="AI6178">
        <f t="shared" si="193"/>
        <v>0</v>
      </c>
      <c r="AJ6178" t="str" cm="1">
        <f t="array" ref="AJ6178">_xlfn.IFS(
C6178&lt;=20, "&lt;20",
AND(C6178&gt;=20, C6178&lt;35), "20-35",
AND(C6178&gt;=35, C6178&lt;50), "35-50",
C6178&gt;=50, "50-100"
)</f>
        <v>35-50</v>
      </c>
      <c r="AK6178" t="str" cm="1">
        <f t="array" ref="AK6178">_xlfn.IFS(
G6178&lt;6, "&lt;6",
AND(G6178&gt;=6, G6178&lt;12), "6-12",
AND(G6178&gt;=12, G6178&lt;18), "12-18",  AND(G6178&gt;=18, G6178&lt;24), "18-24", G6178&gt;=24, "24-36")</f>
        <v>6-12</v>
      </c>
    </row>
    <row r="6179" spans="1:37" x14ac:dyDescent="0.3">
      <c r="A6179" t="s">
        <v>6279</v>
      </c>
      <c r="B6179" t="s">
        <v>44</v>
      </c>
      <c r="C6179">
        <v>42</v>
      </c>
      <c r="D6179" t="s">
        <v>34</v>
      </c>
      <c r="E6179" t="s">
        <v>74</v>
      </c>
      <c r="F6179">
        <v>12</v>
      </c>
      <c r="G6179">
        <v>9</v>
      </c>
      <c r="H6179" t="s">
        <v>36</v>
      </c>
      <c r="I6179" t="s">
        <v>37</v>
      </c>
      <c r="J6179" t="s">
        <v>34</v>
      </c>
      <c r="K6179" t="s">
        <v>34</v>
      </c>
      <c r="L6179" t="s">
        <v>34</v>
      </c>
      <c r="M6179" t="s">
        <v>34</v>
      </c>
      <c r="N6179" t="s">
        <v>34</v>
      </c>
      <c r="O6179" t="s">
        <v>34</v>
      </c>
      <c r="P6179" t="s">
        <v>34</v>
      </c>
      <c r="Q6179" t="s">
        <v>34</v>
      </c>
      <c r="R6179" t="s">
        <v>34</v>
      </c>
      <c r="S6179" t="s">
        <v>34</v>
      </c>
      <c r="T6179" t="s">
        <v>34</v>
      </c>
      <c r="U6179" t="s">
        <v>39</v>
      </c>
      <c r="V6179" t="s">
        <v>34</v>
      </c>
      <c r="W6179" t="s">
        <v>40</v>
      </c>
      <c r="X6179">
        <v>21.2</v>
      </c>
      <c r="Y6179">
        <v>52.05</v>
      </c>
      <c r="Z6179">
        <v>0</v>
      </c>
      <c r="AA6179">
        <v>0</v>
      </c>
      <c r="AB6179">
        <v>36.15</v>
      </c>
      <c r="AC6179">
        <v>88.2</v>
      </c>
      <c r="AD6179" t="s">
        <v>85</v>
      </c>
      <c r="AE6179" t="s">
        <v>42</v>
      </c>
      <c r="AF6179" t="s">
        <v>42</v>
      </c>
      <c r="AG6179">
        <f t="shared" si="192"/>
        <v>0</v>
      </c>
      <c r="AH6179" t="str" cm="1">
        <f t="array" ref="AH6179">_xlfn.IFS(
X6179&lt;=20, "&lt;20",
AND(X6179&gt;=20, X6179&lt;50), "20-50",
AND(X6179&gt;=50, X6179&lt;100), "50-100",
X6179&gt;=100, "&gt;100"
)</f>
        <v>20-50</v>
      </c>
      <c r="AI6179">
        <f t="shared" si="193"/>
        <v>1</v>
      </c>
      <c r="AJ6179" t="str" cm="1">
        <f t="array" ref="AJ6179">_xlfn.IFS(
C6179&lt;=20, "&lt;20",
AND(C6179&gt;=20, C6179&lt;35), "20-35",
AND(C6179&gt;=35, C6179&lt;50), "35-50",
C6179&gt;=50, "50-100"
)</f>
        <v>35-50</v>
      </c>
      <c r="AK6179" t="str" cm="1">
        <f t="array" ref="AK6179">_xlfn.IFS(
G6179&lt;6, "&lt;6",
AND(G6179&gt;=6, G6179&lt;12), "6-12",
AND(G6179&gt;=12, G6179&lt;18), "12-18",  AND(G6179&gt;=18, G6179&lt;24), "18-24", G6179&gt;=24, "24-36")</f>
        <v>6-12</v>
      </c>
    </row>
    <row r="6180" spans="1:37" x14ac:dyDescent="0.3">
      <c r="A6180" t="s">
        <v>6280</v>
      </c>
      <c r="B6180" t="s">
        <v>44</v>
      </c>
      <c r="C6180">
        <v>29</v>
      </c>
      <c r="D6180" t="s">
        <v>37</v>
      </c>
      <c r="E6180" t="s">
        <v>90</v>
      </c>
      <c r="F6180">
        <v>9</v>
      </c>
      <c r="G6180">
        <v>18</v>
      </c>
      <c r="H6180" t="s">
        <v>70</v>
      </c>
      <c r="I6180" t="s">
        <v>37</v>
      </c>
      <c r="J6180" t="s">
        <v>34</v>
      </c>
      <c r="K6180" t="s">
        <v>37</v>
      </c>
      <c r="L6180" t="s">
        <v>50</v>
      </c>
      <c r="M6180" t="s">
        <v>37</v>
      </c>
      <c r="N6180" t="s">
        <v>37</v>
      </c>
      <c r="O6180" t="s">
        <v>37</v>
      </c>
      <c r="P6180" t="s">
        <v>34</v>
      </c>
      <c r="Q6180" t="s">
        <v>37</v>
      </c>
      <c r="R6180" t="s">
        <v>34</v>
      </c>
      <c r="S6180" t="s">
        <v>34</v>
      </c>
      <c r="T6180" t="s">
        <v>37</v>
      </c>
      <c r="U6180" t="s">
        <v>39</v>
      </c>
      <c r="V6180" t="s">
        <v>37</v>
      </c>
      <c r="W6180" t="s">
        <v>40</v>
      </c>
      <c r="X6180">
        <v>95.65</v>
      </c>
      <c r="Y6180">
        <v>4664.2</v>
      </c>
      <c r="Z6180">
        <v>0</v>
      </c>
      <c r="AA6180">
        <v>0</v>
      </c>
      <c r="AB6180">
        <v>1407.6</v>
      </c>
      <c r="AC6180">
        <v>6071.8</v>
      </c>
      <c r="AD6180" t="s">
        <v>41</v>
      </c>
      <c r="AE6180" t="s">
        <v>42</v>
      </c>
      <c r="AF6180" t="s">
        <v>42</v>
      </c>
      <c r="AG6180">
        <f t="shared" si="192"/>
        <v>0</v>
      </c>
      <c r="AH6180" t="str" cm="1">
        <f t="array" ref="AH6180">_xlfn.IFS(
X6180&lt;=20, "&lt;20",
AND(X6180&gt;=20, X6180&lt;50), "20-50",
AND(X6180&gt;=50, X6180&lt;100), "50-100",
X6180&gt;=100, "&gt;100"
)</f>
        <v>50-100</v>
      </c>
      <c r="AI6180">
        <f t="shared" si="193"/>
        <v>0</v>
      </c>
      <c r="AJ6180" t="str" cm="1">
        <f t="array" ref="AJ6180">_xlfn.IFS(
C6180&lt;=20, "&lt;20",
AND(C6180&gt;=20, C6180&lt;35), "20-35",
AND(C6180&gt;=35, C6180&lt;50), "35-50",
C6180&gt;=50, "50-100"
)</f>
        <v>20-35</v>
      </c>
      <c r="AK6180" t="str" cm="1">
        <f t="array" ref="AK6180">_xlfn.IFS(
G6180&lt;6, "&lt;6",
AND(G6180&gt;=6, G6180&lt;12), "6-12",
AND(G6180&gt;=12, G6180&lt;18), "12-18",  AND(G6180&gt;=18, G6180&lt;24), "18-24", G6180&gt;=24, "24-36")</f>
        <v>18-24</v>
      </c>
    </row>
    <row r="6181" spans="1:37" x14ac:dyDescent="0.3">
      <c r="A6181" t="s">
        <v>6281</v>
      </c>
      <c r="B6181" t="s">
        <v>33</v>
      </c>
      <c r="C6181">
        <v>71</v>
      </c>
      <c r="D6181" t="s">
        <v>37</v>
      </c>
      <c r="E6181" t="s">
        <v>48</v>
      </c>
      <c r="F6181">
        <v>12</v>
      </c>
      <c r="G6181">
        <v>11</v>
      </c>
      <c r="H6181" t="s">
        <v>36</v>
      </c>
      <c r="I6181" t="s">
        <v>37</v>
      </c>
      <c r="J6181" t="s">
        <v>34</v>
      </c>
      <c r="K6181" t="s">
        <v>37</v>
      </c>
      <c r="L6181" t="s">
        <v>50</v>
      </c>
      <c r="M6181" t="s">
        <v>34</v>
      </c>
      <c r="N6181" t="s">
        <v>34</v>
      </c>
      <c r="O6181" t="s">
        <v>34</v>
      </c>
      <c r="P6181" t="s">
        <v>34</v>
      </c>
      <c r="Q6181" t="s">
        <v>34</v>
      </c>
      <c r="R6181" t="s">
        <v>34</v>
      </c>
      <c r="S6181" t="s">
        <v>34</v>
      </c>
      <c r="T6181" t="s">
        <v>37</v>
      </c>
      <c r="U6181" t="s">
        <v>67</v>
      </c>
      <c r="V6181" t="s">
        <v>34</v>
      </c>
      <c r="W6181" t="s">
        <v>40</v>
      </c>
      <c r="X6181">
        <v>71.55</v>
      </c>
      <c r="Y6181">
        <v>2427.35</v>
      </c>
      <c r="Z6181">
        <v>0</v>
      </c>
      <c r="AA6181">
        <v>0</v>
      </c>
      <c r="AB6181">
        <v>441.32</v>
      </c>
      <c r="AC6181">
        <v>2868.67</v>
      </c>
      <c r="AD6181" t="s">
        <v>41</v>
      </c>
      <c r="AE6181" t="s">
        <v>42</v>
      </c>
      <c r="AF6181" t="s">
        <v>42</v>
      </c>
      <c r="AG6181">
        <f t="shared" si="192"/>
        <v>0</v>
      </c>
      <c r="AH6181" t="str" cm="1">
        <f t="array" ref="AH6181">_xlfn.IFS(
X6181&lt;=20, "&lt;20",
AND(X6181&gt;=20, X6181&lt;50), "20-50",
AND(X6181&gt;=50, X6181&lt;100), "50-100",
X6181&gt;=100, "&gt;100"
)</f>
        <v>50-100</v>
      </c>
      <c r="AI6181">
        <f t="shared" si="193"/>
        <v>0</v>
      </c>
      <c r="AJ6181" t="str" cm="1">
        <f t="array" ref="AJ6181">_xlfn.IFS(
C6181&lt;=20, "&lt;20",
AND(C6181&gt;=20, C6181&lt;35), "20-35",
AND(C6181&gt;=35, C6181&lt;50), "35-50",
C6181&gt;=50, "50-100"
)</f>
        <v>50-100</v>
      </c>
      <c r="AK6181" t="str" cm="1">
        <f t="array" ref="AK6181">_xlfn.IFS(
G6181&lt;6, "&lt;6",
AND(G6181&gt;=6, G6181&lt;12), "6-12",
AND(G6181&gt;=12, G6181&lt;18), "12-18",  AND(G6181&gt;=18, G6181&lt;24), "18-24", G6181&gt;=24, "24-36")</f>
        <v>6-12</v>
      </c>
    </row>
    <row r="6182" spans="1:37" x14ac:dyDescent="0.3">
      <c r="A6182" t="s">
        <v>6282</v>
      </c>
      <c r="B6182" t="s">
        <v>33</v>
      </c>
      <c r="C6182">
        <v>66</v>
      </c>
      <c r="D6182" t="s">
        <v>34</v>
      </c>
      <c r="E6182" t="s">
        <v>61</v>
      </c>
      <c r="F6182">
        <v>7</v>
      </c>
      <c r="G6182">
        <v>18</v>
      </c>
      <c r="H6182" t="s">
        <v>36</v>
      </c>
      <c r="I6182" t="s">
        <v>37</v>
      </c>
      <c r="J6182" t="s">
        <v>37</v>
      </c>
      <c r="K6182" t="s">
        <v>37</v>
      </c>
      <c r="L6182" t="s">
        <v>50</v>
      </c>
      <c r="M6182" t="s">
        <v>34</v>
      </c>
      <c r="N6182" t="s">
        <v>37</v>
      </c>
      <c r="O6182" t="s">
        <v>37</v>
      </c>
      <c r="P6182" t="s">
        <v>34</v>
      </c>
      <c r="Q6182" t="s">
        <v>37</v>
      </c>
      <c r="R6182" t="s">
        <v>34</v>
      </c>
      <c r="S6182" t="s">
        <v>34</v>
      </c>
      <c r="T6182" t="s">
        <v>34</v>
      </c>
      <c r="U6182" t="s">
        <v>46</v>
      </c>
      <c r="V6182" t="s">
        <v>34</v>
      </c>
      <c r="W6182" t="s">
        <v>51</v>
      </c>
      <c r="X6182">
        <v>93.8</v>
      </c>
      <c r="Y6182">
        <v>3019.5</v>
      </c>
      <c r="Z6182">
        <v>0</v>
      </c>
      <c r="AA6182">
        <v>50</v>
      </c>
      <c r="AB6182">
        <v>65.72</v>
      </c>
      <c r="AC6182">
        <v>3135.22</v>
      </c>
      <c r="AD6182" t="s">
        <v>52</v>
      </c>
      <c r="AE6182" t="s">
        <v>94</v>
      </c>
      <c r="AF6182" t="s">
        <v>95</v>
      </c>
      <c r="AG6182">
        <f t="shared" si="192"/>
        <v>1</v>
      </c>
      <c r="AH6182" t="str" cm="1">
        <f t="array" ref="AH6182">_xlfn.IFS(
X6182&lt;=20, "&lt;20",
AND(X6182&gt;=20, X6182&lt;50), "20-50",
AND(X6182&gt;=50, X6182&lt;100), "50-100",
X6182&gt;=100, "&gt;100"
)</f>
        <v>50-100</v>
      </c>
      <c r="AI6182">
        <f t="shared" si="193"/>
        <v>0</v>
      </c>
      <c r="AJ6182" t="str" cm="1">
        <f t="array" ref="AJ6182">_xlfn.IFS(
C6182&lt;=20, "&lt;20",
AND(C6182&gt;=20, C6182&lt;35), "20-35",
AND(C6182&gt;=35, C6182&lt;50), "35-50",
C6182&gt;=50, "50-100"
)</f>
        <v>50-100</v>
      </c>
      <c r="AK6182" t="str" cm="1">
        <f t="array" ref="AK6182">_xlfn.IFS(
G6182&lt;6, "&lt;6",
AND(G6182&gt;=6, G6182&lt;12), "6-12",
AND(G6182&gt;=12, G6182&lt;18), "12-18",  AND(G6182&gt;=18, G6182&lt;24), "18-24", G6182&gt;=24, "24-36")</f>
        <v>18-24</v>
      </c>
    </row>
    <row r="6183" spans="1:37" x14ac:dyDescent="0.3">
      <c r="A6183" t="s">
        <v>6283</v>
      </c>
      <c r="B6183" t="s">
        <v>44</v>
      </c>
      <c r="C6183">
        <v>25</v>
      </c>
      <c r="D6183" t="s">
        <v>34</v>
      </c>
      <c r="E6183" t="s">
        <v>69</v>
      </c>
      <c r="F6183">
        <v>8</v>
      </c>
      <c r="G6183">
        <v>2</v>
      </c>
      <c r="H6183" t="s">
        <v>36</v>
      </c>
      <c r="I6183" t="s">
        <v>37</v>
      </c>
      <c r="J6183" t="s">
        <v>37</v>
      </c>
      <c r="K6183" t="s">
        <v>37</v>
      </c>
      <c r="L6183" t="s">
        <v>50</v>
      </c>
      <c r="M6183" t="s">
        <v>37</v>
      </c>
      <c r="N6183" t="s">
        <v>37</v>
      </c>
      <c r="O6183" t="s">
        <v>34</v>
      </c>
      <c r="P6183" t="s">
        <v>37</v>
      </c>
      <c r="Q6183" t="s">
        <v>37</v>
      </c>
      <c r="R6183" t="s">
        <v>37</v>
      </c>
      <c r="S6183" t="s">
        <v>37</v>
      </c>
      <c r="T6183" t="s">
        <v>37</v>
      </c>
      <c r="U6183" t="s">
        <v>67</v>
      </c>
      <c r="V6183" t="s">
        <v>37</v>
      </c>
      <c r="W6183" t="s">
        <v>40</v>
      </c>
      <c r="X6183">
        <v>107.7</v>
      </c>
      <c r="Y6183">
        <v>7919.8</v>
      </c>
      <c r="Z6183">
        <v>0</v>
      </c>
      <c r="AA6183">
        <v>0</v>
      </c>
      <c r="AB6183">
        <v>3019.68</v>
      </c>
      <c r="AC6183">
        <v>10939.48</v>
      </c>
      <c r="AD6183" t="s">
        <v>41</v>
      </c>
      <c r="AE6183" t="s">
        <v>42</v>
      </c>
      <c r="AF6183" t="s">
        <v>42</v>
      </c>
      <c r="AG6183">
        <f t="shared" si="192"/>
        <v>0</v>
      </c>
      <c r="AH6183" t="str" cm="1">
        <f t="array" ref="AH6183">_xlfn.IFS(
X6183&lt;=20, "&lt;20",
AND(X6183&gt;=20, X6183&lt;50), "20-50",
AND(X6183&gt;=50, X6183&lt;100), "50-100",
X6183&gt;=100, "&gt;100"
)</f>
        <v>&gt;100</v>
      </c>
      <c r="AI6183">
        <f t="shared" si="193"/>
        <v>0</v>
      </c>
      <c r="AJ6183" t="str" cm="1">
        <f t="array" ref="AJ6183">_xlfn.IFS(
C6183&lt;=20, "&lt;20",
AND(C6183&gt;=20, C6183&lt;35), "20-35",
AND(C6183&gt;=35, C6183&lt;50), "35-50",
C6183&gt;=50, "50-100"
)</f>
        <v>20-35</v>
      </c>
      <c r="AK6183" t="str" cm="1">
        <f t="array" ref="AK6183">_xlfn.IFS(
G6183&lt;6, "&lt;6",
AND(G6183&gt;=6, G6183&lt;12), "6-12",
AND(G6183&gt;=12, G6183&lt;18), "12-18",  AND(G6183&gt;=18, G6183&lt;24), "18-24", G6183&gt;=24, "24-36")</f>
        <v>&lt;6</v>
      </c>
    </row>
    <row r="6184" spans="1:37" x14ac:dyDescent="0.3">
      <c r="A6184" t="s">
        <v>6284</v>
      </c>
      <c r="B6184" t="s">
        <v>44</v>
      </c>
      <c r="C6184">
        <v>30</v>
      </c>
      <c r="D6184" t="s">
        <v>34</v>
      </c>
      <c r="E6184" t="s">
        <v>90</v>
      </c>
      <c r="F6184">
        <v>1</v>
      </c>
      <c r="G6184">
        <v>27</v>
      </c>
      <c r="H6184" t="s">
        <v>36</v>
      </c>
      <c r="I6184" t="s">
        <v>37</v>
      </c>
      <c r="J6184" t="s">
        <v>34</v>
      </c>
      <c r="K6184" t="s">
        <v>34</v>
      </c>
      <c r="L6184" t="s">
        <v>34</v>
      </c>
      <c r="M6184" t="s">
        <v>34</v>
      </c>
      <c r="N6184" t="s">
        <v>34</v>
      </c>
      <c r="O6184" t="s">
        <v>34</v>
      </c>
      <c r="P6184" t="s">
        <v>34</v>
      </c>
      <c r="Q6184" t="s">
        <v>34</v>
      </c>
      <c r="R6184" t="s">
        <v>34</v>
      </c>
      <c r="S6184" t="s">
        <v>34</v>
      </c>
      <c r="T6184" t="s">
        <v>34</v>
      </c>
      <c r="U6184" t="s">
        <v>67</v>
      </c>
      <c r="V6184" t="s">
        <v>34</v>
      </c>
      <c r="W6184" t="s">
        <v>40</v>
      </c>
      <c r="X6184">
        <v>19.850000000000001</v>
      </c>
      <c r="Y6184">
        <v>784.25</v>
      </c>
      <c r="Z6184">
        <v>0</v>
      </c>
      <c r="AA6184">
        <v>0</v>
      </c>
      <c r="AB6184">
        <v>980.13</v>
      </c>
      <c r="AC6184">
        <v>1764.38</v>
      </c>
      <c r="AD6184" t="s">
        <v>41</v>
      </c>
      <c r="AE6184" t="s">
        <v>42</v>
      </c>
      <c r="AF6184" t="s">
        <v>42</v>
      </c>
      <c r="AG6184">
        <f t="shared" si="192"/>
        <v>0</v>
      </c>
      <c r="AH6184" t="str" cm="1">
        <f t="array" ref="AH6184">_xlfn.IFS(
X6184&lt;=20, "&lt;20",
AND(X6184&gt;=20, X6184&lt;50), "20-50",
AND(X6184&gt;=50, X6184&lt;100), "50-100",
X6184&gt;=100, "&gt;100"
)</f>
        <v>&lt;20</v>
      </c>
      <c r="AI6184">
        <f t="shared" si="193"/>
        <v>0</v>
      </c>
      <c r="AJ6184" t="str" cm="1">
        <f t="array" ref="AJ6184">_xlfn.IFS(
C6184&lt;=20, "&lt;20",
AND(C6184&gt;=20, C6184&lt;35), "20-35",
AND(C6184&gt;=35, C6184&lt;50), "35-50",
C6184&gt;=50, "50-100"
)</f>
        <v>20-35</v>
      </c>
      <c r="AK6184" t="str" cm="1">
        <f t="array" ref="AK6184">_xlfn.IFS(
G6184&lt;6, "&lt;6",
AND(G6184&gt;=6, G6184&lt;12), "6-12",
AND(G6184&gt;=12, G6184&lt;18), "12-18",  AND(G6184&gt;=18, G6184&lt;24), "18-24", G6184&gt;=24, "24-36")</f>
        <v>24-36</v>
      </c>
    </row>
    <row r="6185" spans="1:37" x14ac:dyDescent="0.3">
      <c r="A6185" t="s">
        <v>6285</v>
      </c>
      <c r="B6185" t="s">
        <v>44</v>
      </c>
      <c r="C6185">
        <v>28</v>
      </c>
      <c r="D6185" t="s">
        <v>34</v>
      </c>
      <c r="E6185" t="s">
        <v>114</v>
      </c>
      <c r="F6185">
        <v>5</v>
      </c>
      <c r="G6185">
        <v>27</v>
      </c>
      <c r="H6185" t="s">
        <v>36</v>
      </c>
      <c r="I6185" t="s">
        <v>37</v>
      </c>
      <c r="J6185" t="s">
        <v>34</v>
      </c>
      <c r="K6185" t="s">
        <v>34</v>
      </c>
      <c r="L6185" t="s">
        <v>34</v>
      </c>
      <c r="M6185" t="s">
        <v>34</v>
      </c>
      <c r="N6185" t="s">
        <v>34</v>
      </c>
      <c r="O6185" t="s">
        <v>34</v>
      </c>
      <c r="P6185" t="s">
        <v>34</v>
      </c>
      <c r="Q6185" t="s">
        <v>34</v>
      </c>
      <c r="R6185" t="s">
        <v>34</v>
      </c>
      <c r="S6185" t="s">
        <v>34</v>
      </c>
      <c r="T6185" t="s">
        <v>34</v>
      </c>
      <c r="U6185" t="s">
        <v>67</v>
      </c>
      <c r="V6185" t="s">
        <v>34</v>
      </c>
      <c r="W6185" t="s">
        <v>40</v>
      </c>
      <c r="X6185">
        <v>19.649999999999999</v>
      </c>
      <c r="Y6185">
        <v>1161.75</v>
      </c>
      <c r="Z6185">
        <v>0</v>
      </c>
      <c r="AA6185">
        <v>0</v>
      </c>
      <c r="AB6185">
        <v>1318.8</v>
      </c>
      <c r="AC6185">
        <v>2480.5500000000002</v>
      </c>
      <c r="AD6185" t="s">
        <v>41</v>
      </c>
      <c r="AE6185" t="s">
        <v>42</v>
      </c>
      <c r="AF6185" t="s">
        <v>42</v>
      </c>
      <c r="AG6185">
        <f t="shared" si="192"/>
        <v>0</v>
      </c>
      <c r="AH6185" t="str" cm="1">
        <f t="array" ref="AH6185">_xlfn.IFS(
X6185&lt;=20, "&lt;20",
AND(X6185&gt;=20, X6185&lt;50), "20-50",
AND(X6185&gt;=50, X6185&lt;100), "50-100",
X6185&gt;=100, "&gt;100"
)</f>
        <v>&lt;20</v>
      </c>
      <c r="AI6185">
        <f t="shared" si="193"/>
        <v>0</v>
      </c>
      <c r="AJ6185" t="str" cm="1">
        <f t="array" ref="AJ6185">_xlfn.IFS(
C6185&lt;=20, "&lt;20",
AND(C6185&gt;=20, C6185&lt;35), "20-35",
AND(C6185&gt;=35, C6185&lt;50), "35-50",
C6185&gt;=50, "50-100"
)</f>
        <v>20-35</v>
      </c>
      <c r="AK6185" t="str" cm="1">
        <f t="array" ref="AK6185">_xlfn.IFS(
G6185&lt;6, "&lt;6",
AND(G6185&gt;=6, G6185&lt;12), "6-12",
AND(G6185&gt;=12, G6185&lt;18), "12-18",  AND(G6185&gt;=18, G6185&lt;24), "18-24", G6185&gt;=24, "24-36")</f>
        <v>24-36</v>
      </c>
    </row>
    <row r="6186" spans="1:37" x14ac:dyDescent="0.3">
      <c r="A6186" t="s">
        <v>6286</v>
      </c>
      <c r="B6186" t="s">
        <v>33</v>
      </c>
      <c r="C6186">
        <v>76</v>
      </c>
      <c r="D6186" t="s">
        <v>34</v>
      </c>
      <c r="E6186" t="s">
        <v>90</v>
      </c>
      <c r="F6186">
        <v>3</v>
      </c>
      <c r="G6186">
        <v>34</v>
      </c>
      <c r="H6186" t="s">
        <v>36</v>
      </c>
      <c r="I6186" t="s">
        <v>34</v>
      </c>
      <c r="J6186" t="s">
        <v>34</v>
      </c>
      <c r="K6186" t="s">
        <v>37</v>
      </c>
      <c r="L6186" t="s">
        <v>38</v>
      </c>
      <c r="M6186" t="s">
        <v>34</v>
      </c>
      <c r="N6186" t="s">
        <v>37</v>
      </c>
      <c r="O6186" t="s">
        <v>34</v>
      </c>
      <c r="P6186" t="s">
        <v>34</v>
      </c>
      <c r="Q6186" t="s">
        <v>34</v>
      </c>
      <c r="R6186" t="s">
        <v>34</v>
      </c>
      <c r="S6186" t="s">
        <v>34</v>
      </c>
      <c r="T6186" t="s">
        <v>37</v>
      </c>
      <c r="U6186" t="s">
        <v>46</v>
      </c>
      <c r="V6186" t="s">
        <v>37</v>
      </c>
      <c r="W6186" t="s">
        <v>51</v>
      </c>
      <c r="X6186">
        <v>30.35</v>
      </c>
      <c r="Y6186">
        <v>1359.7</v>
      </c>
      <c r="Z6186">
        <v>0</v>
      </c>
      <c r="AA6186">
        <v>0</v>
      </c>
      <c r="AB6186">
        <v>0</v>
      </c>
      <c r="AC6186">
        <v>1359.7</v>
      </c>
      <c r="AD6186" t="s">
        <v>52</v>
      </c>
      <c r="AE6186" t="s">
        <v>53</v>
      </c>
      <c r="AF6186" t="s">
        <v>54</v>
      </c>
      <c r="AG6186">
        <f t="shared" si="192"/>
        <v>1</v>
      </c>
      <c r="AH6186" t="str" cm="1">
        <f t="array" ref="AH6186">_xlfn.IFS(
X6186&lt;=20, "&lt;20",
AND(X6186&gt;=20, X6186&lt;50), "20-50",
AND(X6186&gt;=50, X6186&lt;100), "50-100",
X6186&gt;=100, "&gt;100"
)</f>
        <v>20-50</v>
      </c>
      <c r="AI6186">
        <f t="shared" si="193"/>
        <v>0</v>
      </c>
      <c r="AJ6186" t="str" cm="1">
        <f t="array" ref="AJ6186">_xlfn.IFS(
C6186&lt;=20, "&lt;20",
AND(C6186&gt;=20, C6186&lt;35), "20-35",
AND(C6186&gt;=35, C6186&lt;50), "35-50",
C6186&gt;=50, "50-100"
)</f>
        <v>50-100</v>
      </c>
      <c r="AK6186" t="str" cm="1">
        <f t="array" ref="AK6186">_xlfn.IFS(
G6186&lt;6, "&lt;6",
AND(G6186&gt;=6, G6186&lt;12), "6-12",
AND(G6186&gt;=12, G6186&lt;18), "12-18",  AND(G6186&gt;=18, G6186&lt;24), "18-24", G6186&gt;=24, "24-36")</f>
        <v>24-36</v>
      </c>
    </row>
    <row r="6187" spans="1:37" x14ac:dyDescent="0.3">
      <c r="A6187" t="s">
        <v>6287</v>
      </c>
      <c r="B6187" t="s">
        <v>33</v>
      </c>
      <c r="C6187">
        <v>65</v>
      </c>
      <c r="D6187" t="s">
        <v>34</v>
      </c>
      <c r="E6187" t="s">
        <v>114</v>
      </c>
      <c r="F6187">
        <v>14</v>
      </c>
      <c r="G6187">
        <v>15</v>
      </c>
      <c r="H6187" t="s">
        <v>36</v>
      </c>
      <c r="I6187" t="s">
        <v>37</v>
      </c>
      <c r="J6187" t="s">
        <v>37</v>
      </c>
      <c r="K6187" t="s">
        <v>37</v>
      </c>
      <c r="L6187" t="s">
        <v>50</v>
      </c>
      <c r="M6187" t="s">
        <v>34</v>
      </c>
      <c r="N6187" t="s">
        <v>37</v>
      </c>
      <c r="O6187" t="s">
        <v>37</v>
      </c>
      <c r="P6187" t="s">
        <v>37</v>
      </c>
      <c r="Q6187" t="s">
        <v>37</v>
      </c>
      <c r="R6187" t="s">
        <v>37</v>
      </c>
      <c r="S6187" t="s">
        <v>37</v>
      </c>
      <c r="T6187" t="s">
        <v>37</v>
      </c>
      <c r="U6187" t="s">
        <v>39</v>
      </c>
      <c r="V6187" t="s">
        <v>37</v>
      </c>
      <c r="W6187" t="s">
        <v>51</v>
      </c>
      <c r="X6187">
        <v>110.75</v>
      </c>
      <c r="Y6187">
        <v>7053.35</v>
      </c>
      <c r="Z6187">
        <v>0</v>
      </c>
      <c r="AA6187">
        <v>0</v>
      </c>
      <c r="AB6187">
        <v>2963.6</v>
      </c>
      <c r="AC6187">
        <v>10016.950000000001</v>
      </c>
      <c r="AD6187" t="s">
        <v>41</v>
      </c>
      <c r="AE6187" t="s">
        <v>42</v>
      </c>
      <c r="AF6187" t="s">
        <v>42</v>
      </c>
      <c r="AG6187">
        <f t="shared" si="192"/>
        <v>0</v>
      </c>
      <c r="AH6187" t="str" cm="1">
        <f t="array" ref="AH6187">_xlfn.IFS(
X6187&lt;=20, "&lt;20",
AND(X6187&gt;=20, X6187&lt;50), "20-50",
AND(X6187&gt;=50, X6187&lt;100), "50-100",
X6187&gt;=100, "&gt;100"
)</f>
        <v>&gt;100</v>
      </c>
      <c r="AI6187">
        <f t="shared" si="193"/>
        <v>0</v>
      </c>
      <c r="AJ6187" t="str" cm="1">
        <f t="array" ref="AJ6187">_xlfn.IFS(
C6187&lt;=20, "&lt;20",
AND(C6187&gt;=20, C6187&lt;35), "20-35",
AND(C6187&gt;=35, C6187&lt;50), "35-50",
C6187&gt;=50, "50-100"
)</f>
        <v>50-100</v>
      </c>
      <c r="AK6187" t="str" cm="1">
        <f t="array" ref="AK6187">_xlfn.IFS(
G6187&lt;6, "&lt;6",
AND(G6187&gt;=6, G6187&lt;12), "6-12",
AND(G6187&gt;=12, G6187&lt;18), "12-18",  AND(G6187&gt;=18, G6187&lt;24), "18-24", G6187&gt;=24, "24-36")</f>
        <v>12-18</v>
      </c>
    </row>
    <row r="6188" spans="1:37" x14ac:dyDescent="0.3">
      <c r="A6188" t="s">
        <v>6288</v>
      </c>
      <c r="B6188" t="s">
        <v>44</v>
      </c>
      <c r="C6188">
        <v>74</v>
      </c>
      <c r="D6188" t="s">
        <v>34</v>
      </c>
      <c r="E6188" t="s">
        <v>130</v>
      </c>
      <c r="F6188">
        <v>11</v>
      </c>
      <c r="G6188">
        <v>24</v>
      </c>
      <c r="H6188" t="s">
        <v>36</v>
      </c>
      <c r="I6188" t="s">
        <v>37</v>
      </c>
      <c r="J6188" t="s">
        <v>37</v>
      </c>
      <c r="K6188" t="s">
        <v>37</v>
      </c>
      <c r="L6188" t="s">
        <v>50</v>
      </c>
      <c r="M6188" t="s">
        <v>34</v>
      </c>
      <c r="N6188" t="s">
        <v>37</v>
      </c>
      <c r="O6188" t="s">
        <v>34</v>
      </c>
      <c r="P6188" t="s">
        <v>34</v>
      </c>
      <c r="Q6188" t="s">
        <v>34</v>
      </c>
      <c r="R6188" t="s">
        <v>37</v>
      </c>
      <c r="S6188" t="s">
        <v>34</v>
      </c>
      <c r="T6188" t="s">
        <v>37</v>
      </c>
      <c r="U6188" t="s">
        <v>46</v>
      </c>
      <c r="V6188" t="s">
        <v>37</v>
      </c>
      <c r="W6188" t="s">
        <v>51</v>
      </c>
      <c r="X6188">
        <v>-1</v>
      </c>
      <c r="Y6188">
        <v>2187.5500000000002</v>
      </c>
      <c r="Z6188">
        <v>23.33</v>
      </c>
      <c r="AA6188">
        <v>0</v>
      </c>
      <c r="AB6188">
        <v>909</v>
      </c>
      <c r="AC6188">
        <v>3073.22</v>
      </c>
      <c r="AD6188" t="s">
        <v>52</v>
      </c>
      <c r="AE6188" t="s">
        <v>58</v>
      </c>
      <c r="AF6188" t="s">
        <v>387</v>
      </c>
      <c r="AG6188">
        <f t="shared" si="192"/>
        <v>1</v>
      </c>
      <c r="AH6188" t="str" cm="1">
        <f t="array" ref="AH6188">_xlfn.IFS(
X6188&lt;=20, "&lt;20",
AND(X6188&gt;=20, X6188&lt;50), "20-50",
AND(X6188&gt;=50, X6188&lt;100), "50-100",
X6188&gt;=100, "&gt;100"
)</f>
        <v>&lt;20</v>
      </c>
      <c r="AI6188">
        <f t="shared" si="193"/>
        <v>0</v>
      </c>
      <c r="AJ6188" t="str" cm="1">
        <f t="array" ref="AJ6188">_xlfn.IFS(
C6188&lt;=20, "&lt;20",
AND(C6188&gt;=20, C6188&lt;35), "20-35",
AND(C6188&gt;=35, C6188&lt;50), "35-50",
C6188&gt;=50, "50-100"
)</f>
        <v>50-100</v>
      </c>
      <c r="AK6188" t="str" cm="1">
        <f t="array" ref="AK6188">_xlfn.IFS(
G6188&lt;6, "&lt;6",
AND(G6188&gt;=6, G6188&lt;12), "6-12",
AND(G6188&gt;=12, G6188&lt;18), "12-18",  AND(G6188&gt;=18, G6188&lt;24), "18-24", G6188&gt;=24, "24-36")</f>
        <v>24-36</v>
      </c>
    </row>
    <row r="6189" spans="1:37" x14ac:dyDescent="0.3">
      <c r="A6189" t="s">
        <v>6289</v>
      </c>
      <c r="B6189" t="s">
        <v>33</v>
      </c>
      <c r="C6189">
        <v>68</v>
      </c>
      <c r="D6189" t="s">
        <v>34</v>
      </c>
      <c r="E6189" t="s">
        <v>74</v>
      </c>
      <c r="F6189">
        <v>12</v>
      </c>
      <c r="G6189">
        <v>12</v>
      </c>
      <c r="H6189" t="s">
        <v>36</v>
      </c>
      <c r="I6189" t="s">
        <v>37</v>
      </c>
      <c r="J6189" t="s">
        <v>34</v>
      </c>
      <c r="K6189" t="s">
        <v>34</v>
      </c>
      <c r="L6189" t="s">
        <v>34</v>
      </c>
      <c r="M6189" t="s">
        <v>34</v>
      </c>
      <c r="N6189" t="s">
        <v>34</v>
      </c>
      <c r="O6189" t="s">
        <v>34</v>
      </c>
      <c r="P6189" t="s">
        <v>34</v>
      </c>
      <c r="Q6189" t="s">
        <v>34</v>
      </c>
      <c r="R6189" t="s">
        <v>34</v>
      </c>
      <c r="S6189" t="s">
        <v>34</v>
      </c>
      <c r="T6189" t="s">
        <v>34</v>
      </c>
      <c r="U6189" t="s">
        <v>67</v>
      </c>
      <c r="V6189" t="s">
        <v>34</v>
      </c>
      <c r="W6189" t="s">
        <v>143</v>
      </c>
      <c r="X6189">
        <v>19.350000000000001</v>
      </c>
      <c r="Y6189">
        <v>867.3</v>
      </c>
      <c r="Z6189">
        <v>0</v>
      </c>
      <c r="AA6189">
        <v>0</v>
      </c>
      <c r="AB6189">
        <v>1441.86</v>
      </c>
      <c r="AC6189">
        <v>2309.16</v>
      </c>
      <c r="AD6189" t="s">
        <v>41</v>
      </c>
      <c r="AE6189" t="s">
        <v>42</v>
      </c>
      <c r="AF6189" t="s">
        <v>42</v>
      </c>
      <c r="AG6189">
        <f t="shared" si="192"/>
        <v>0</v>
      </c>
      <c r="AH6189" t="str" cm="1">
        <f t="array" ref="AH6189">_xlfn.IFS(
X6189&lt;=20, "&lt;20",
AND(X6189&gt;=20, X6189&lt;50), "20-50",
AND(X6189&gt;=50, X6189&lt;100), "50-100",
X6189&gt;=100, "&gt;100"
)</f>
        <v>&lt;20</v>
      </c>
      <c r="AI6189">
        <f t="shared" si="193"/>
        <v>0</v>
      </c>
      <c r="AJ6189" t="str" cm="1">
        <f t="array" ref="AJ6189">_xlfn.IFS(
C6189&lt;=20, "&lt;20",
AND(C6189&gt;=20, C6189&lt;35), "20-35",
AND(C6189&gt;=35, C6189&lt;50), "35-50",
C6189&gt;=50, "50-100"
)</f>
        <v>50-100</v>
      </c>
      <c r="AK6189" t="str" cm="1">
        <f t="array" ref="AK6189">_xlfn.IFS(
G6189&lt;6, "&lt;6",
AND(G6189&gt;=6, G6189&lt;12), "6-12",
AND(G6189&gt;=12, G6189&lt;18), "12-18",  AND(G6189&gt;=18, G6189&lt;24), "18-24", G6189&gt;=24, "24-36")</f>
        <v>12-18</v>
      </c>
    </row>
    <row r="6190" spans="1:37" x14ac:dyDescent="0.3">
      <c r="A6190" t="s">
        <v>6290</v>
      </c>
      <c r="B6190" t="s">
        <v>44</v>
      </c>
      <c r="C6190">
        <v>29</v>
      </c>
      <c r="D6190" t="s">
        <v>37</v>
      </c>
      <c r="E6190" t="s">
        <v>76</v>
      </c>
      <c r="F6190">
        <v>13</v>
      </c>
      <c r="G6190">
        <v>31</v>
      </c>
      <c r="H6190" t="s">
        <v>36</v>
      </c>
      <c r="I6190" t="s">
        <v>37</v>
      </c>
      <c r="J6190" t="s">
        <v>34</v>
      </c>
      <c r="K6190" t="s">
        <v>37</v>
      </c>
      <c r="L6190" t="s">
        <v>72</v>
      </c>
      <c r="M6190" t="s">
        <v>34</v>
      </c>
      <c r="N6190" t="s">
        <v>34</v>
      </c>
      <c r="O6190" t="s">
        <v>34</v>
      </c>
      <c r="P6190" t="s">
        <v>34</v>
      </c>
      <c r="Q6190" t="s">
        <v>37</v>
      </c>
      <c r="R6190" t="s">
        <v>34</v>
      </c>
      <c r="S6190" t="s">
        <v>34</v>
      </c>
      <c r="T6190" t="s">
        <v>37</v>
      </c>
      <c r="U6190" t="s">
        <v>46</v>
      </c>
      <c r="V6190" t="s">
        <v>34</v>
      </c>
      <c r="W6190" t="s">
        <v>40</v>
      </c>
      <c r="X6190">
        <v>55.95</v>
      </c>
      <c r="Y6190">
        <v>1082.8</v>
      </c>
      <c r="Z6190">
        <v>0</v>
      </c>
      <c r="AA6190">
        <v>0</v>
      </c>
      <c r="AB6190">
        <v>332.46</v>
      </c>
      <c r="AC6190">
        <v>1415.26</v>
      </c>
      <c r="AD6190" t="s">
        <v>41</v>
      </c>
      <c r="AE6190" t="s">
        <v>42</v>
      </c>
      <c r="AF6190" t="s">
        <v>42</v>
      </c>
      <c r="AG6190">
        <f t="shared" si="192"/>
        <v>0</v>
      </c>
      <c r="AH6190" t="str" cm="1">
        <f t="array" ref="AH6190">_xlfn.IFS(
X6190&lt;=20, "&lt;20",
AND(X6190&gt;=20, X6190&lt;50), "20-50",
AND(X6190&gt;=50, X6190&lt;100), "50-100",
X6190&gt;=100, "&gt;100"
)</f>
        <v>50-100</v>
      </c>
      <c r="AI6190">
        <f t="shared" si="193"/>
        <v>0</v>
      </c>
      <c r="AJ6190" t="str" cm="1">
        <f t="array" ref="AJ6190">_xlfn.IFS(
C6190&lt;=20, "&lt;20",
AND(C6190&gt;=20, C6190&lt;35), "20-35",
AND(C6190&gt;=35, C6190&lt;50), "35-50",
C6190&gt;=50, "50-100"
)</f>
        <v>20-35</v>
      </c>
      <c r="AK6190" t="str" cm="1">
        <f t="array" ref="AK6190">_xlfn.IFS(
G6190&lt;6, "&lt;6",
AND(G6190&gt;=6, G6190&lt;12), "6-12",
AND(G6190&gt;=12, G6190&lt;18), "12-18",  AND(G6190&gt;=18, G6190&lt;24), "18-24", G6190&gt;=24, "24-36")</f>
        <v>24-36</v>
      </c>
    </row>
    <row r="6191" spans="1:37" x14ac:dyDescent="0.3">
      <c r="A6191" t="s">
        <v>6291</v>
      </c>
      <c r="B6191" t="s">
        <v>44</v>
      </c>
      <c r="C6191">
        <v>42</v>
      </c>
      <c r="D6191" t="s">
        <v>34</v>
      </c>
      <c r="E6191" t="s">
        <v>82</v>
      </c>
      <c r="F6191">
        <v>4</v>
      </c>
      <c r="G6191">
        <v>7</v>
      </c>
      <c r="H6191" t="s">
        <v>36</v>
      </c>
      <c r="I6191" t="s">
        <v>37</v>
      </c>
      <c r="J6191" t="s">
        <v>37</v>
      </c>
      <c r="K6191" t="s">
        <v>37</v>
      </c>
      <c r="L6191" t="s">
        <v>50</v>
      </c>
      <c r="M6191" t="s">
        <v>34</v>
      </c>
      <c r="N6191" t="s">
        <v>34</v>
      </c>
      <c r="O6191" t="s">
        <v>34</v>
      </c>
      <c r="P6191" t="s">
        <v>34</v>
      </c>
      <c r="Q6191" t="s">
        <v>34</v>
      </c>
      <c r="R6191" t="s">
        <v>37</v>
      </c>
      <c r="S6191" t="s">
        <v>37</v>
      </c>
      <c r="T6191" t="s">
        <v>37</v>
      </c>
      <c r="U6191" t="s">
        <v>46</v>
      </c>
      <c r="V6191" t="s">
        <v>37</v>
      </c>
      <c r="W6191" t="s">
        <v>51</v>
      </c>
      <c r="X6191">
        <v>83.3</v>
      </c>
      <c r="Y6191">
        <v>803.3</v>
      </c>
      <c r="Z6191">
        <v>0</v>
      </c>
      <c r="AA6191">
        <v>0</v>
      </c>
      <c r="AB6191">
        <v>267.3</v>
      </c>
      <c r="AC6191">
        <v>1070.5999999999999</v>
      </c>
      <c r="AD6191" t="s">
        <v>52</v>
      </c>
      <c r="AE6191" t="s">
        <v>104</v>
      </c>
      <c r="AF6191" t="s">
        <v>150</v>
      </c>
      <c r="AG6191">
        <f t="shared" si="192"/>
        <v>1</v>
      </c>
      <c r="AH6191" t="str" cm="1">
        <f t="array" ref="AH6191">_xlfn.IFS(
X6191&lt;=20, "&lt;20",
AND(X6191&gt;=20, X6191&lt;50), "20-50",
AND(X6191&gt;=50, X6191&lt;100), "50-100",
X6191&gt;=100, "&gt;100"
)</f>
        <v>50-100</v>
      </c>
      <c r="AI6191">
        <f t="shared" si="193"/>
        <v>0</v>
      </c>
      <c r="AJ6191" t="str" cm="1">
        <f t="array" ref="AJ6191">_xlfn.IFS(
C6191&lt;=20, "&lt;20",
AND(C6191&gt;=20, C6191&lt;35), "20-35",
AND(C6191&gt;=35, C6191&lt;50), "35-50",
C6191&gt;=50, "50-100"
)</f>
        <v>35-50</v>
      </c>
      <c r="AK6191" t="str" cm="1">
        <f t="array" ref="AK6191">_xlfn.IFS(
G6191&lt;6, "&lt;6",
AND(G6191&gt;=6, G6191&lt;12), "6-12",
AND(G6191&gt;=12, G6191&lt;18), "12-18",  AND(G6191&gt;=18, G6191&lt;24), "18-24", G6191&gt;=24, "24-36")</f>
        <v>6-12</v>
      </c>
    </row>
    <row r="6192" spans="1:37" x14ac:dyDescent="0.3">
      <c r="A6192" t="s">
        <v>6292</v>
      </c>
      <c r="B6192" t="s">
        <v>44</v>
      </c>
      <c r="C6192">
        <v>35</v>
      </c>
      <c r="D6192" t="s">
        <v>34</v>
      </c>
      <c r="E6192" t="s">
        <v>64</v>
      </c>
      <c r="F6192">
        <v>8</v>
      </c>
      <c r="G6192">
        <v>27</v>
      </c>
      <c r="H6192" t="s">
        <v>66</v>
      </c>
      <c r="I6192" t="s">
        <v>37</v>
      </c>
      <c r="J6192" t="s">
        <v>37</v>
      </c>
      <c r="K6192" t="s">
        <v>37</v>
      </c>
      <c r="L6192" t="s">
        <v>72</v>
      </c>
      <c r="M6192" t="s">
        <v>37</v>
      </c>
      <c r="N6192" t="s">
        <v>37</v>
      </c>
      <c r="O6192" t="s">
        <v>37</v>
      </c>
      <c r="P6192" t="s">
        <v>34</v>
      </c>
      <c r="Q6192" t="s">
        <v>34</v>
      </c>
      <c r="R6192" t="s">
        <v>37</v>
      </c>
      <c r="S6192" t="s">
        <v>37</v>
      </c>
      <c r="T6192" t="s">
        <v>37</v>
      </c>
      <c r="U6192" t="s">
        <v>39</v>
      </c>
      <c r="V6192" t="s">
        <v>34</v>
      </c>
      <c r="W6192" t="s">
        <v>40</v>
      </c>
      <c r="X6192">
        <v>76.75</v>
      </c>
      <c r="Y6192">
        <v>5233.25</v>
      </c>
      <c r="Z6192">
        <v>0</v>
      </c>
      <c r="AA6192">
        <v>0</v>
      </c>
      <c r="AB6192">
        <v>1379.72</v>
      </c>
      <c r="AC6192">
        <v>6612.97</v>
      </c>
      <c r="AD6192" t="s">
        <v>41</v>
      </c>
      <c r="AE6192" t="s">
        <v>42</v>
      </c>
      <c r="AF6192" t="s">
        <v>42</v>
      </c>
      <c r="AG6192">
        <f t="shared" si="192"/>
        <v>0</v>
      </c>
      <c r="AH6192" t="str" cm="1">
        <f t="array" ref="AH6192">_xlfn.IFS(
X6192&lt;=20, "&lt;20",
AND(X6192&gt;=20, X6192&lt;50), "20-50",
AND(X6192&gt;=50, X6192&lt;100), "50-100",
X6192&gt;=100, "&gt;100"
)</f>
        <v>50-100</v>
      </c>
      <c r="AI6192">
        <f t="shared" si="193"/>
        <v>0</v>
      </c>
      <c r="AJ6192" t="str" cm="1">
        <f t="array" ref="AJ6192">_xlfn.IFS(
C6192&lt;=20, "&lt;20",
AND(C6192&gt;=20, C6192&lt;35), "20-35",
AND(C6192&gt;=35, C6192&lt;50), "35-50",
C6192&gt;=50, "50-100"
)</f>
        <v>35-50</v>
      </c>
      <c r="AK6192" t="str" cm="1">
        <f t="array" ref="AK6192">_xlfn.IFS(
G6192&lt;6, "&lt;6",
AND(G6192&gt;=6, G6192&lt;12), "6-12",
AND(G6192&gt;=12, G6192&lt;18), "12-18",  AND(G6192&gt;=18, G6192&lt;24), "18-24", G6192&gt;=24, "24-36")</f>
        <v>24-36</v>
      </c>
    </row>
    <row r="6193" spans="1:37" x14ac:dyDescent="0.3">
      <c r="A6193" t="s">
        <v>6293</v>
      </c>
      <c r="B6193" t="s">
        <v>44</v>
      </c>
      <c r="C6193">
        <v>45</v>
      </c>
      <c r="D6193" t="s">
        <v>37</v>
      </c>
      <c r="E6193" t="s">
        <v>82</v>
      </c>
      <c r="F6193">
        <v>9</v>
      </c>
      <c r="G6193">
        <v>31</v>
      </c>
      <c r="H6193" t="s">
        <v>36</v>
      </c>
      <c r="I6193" t="s">
        <v>37</v>
      </c>
      <c r="J6193" t="s">
        <v>34</v>
      </c>
      <c r="K6193" t="s">
        <v>37</v>
      </c>
      <c r="L6193" t="s">
        <v>50</v>
      </c>
      <c r="M6193" t="s">
        <v>37</v>
      </c>
      <c r="N6193" t="s">
        <v>34</v>
      </c>
      <c r="O6193" t="s">
        <v>34</v>
      </c>
      <c r="P6193" t="s">
        <v>34</v>
      </c>
      <c r="Q6193" t="s">
        <v>34</v>
      </c>
      <c r="R6193" t="s">
        <v>37</v>
      </c>
      <c r="S6193" t="s">
        <v>37</v>
      </c>
      <c r="T6193" t="s">
        <v>37</v>
      </c>
      <c r="U6193" t="s">
        <v>46</v>
      </c>
      <c r="V6193" t="s">
        <v>37</v>
      </c>
      <c r="W6193" t="s">
        <v>40</v>
      </c>
      <c r="X6193">
        <v>84.6</v>
      </c>
      <c r="Y6193">
        <v>84.6</v>
      </c>
      <c r="Z6193">
        <v>0</v>
      </c>
      <c r="AA6193">
        <v>0</v>
      </c>
      <c r="AB6193">
        <v>26.85</v>
      </c>
      <c r="AC6193">
        <v>111.45</v>
      </c>
      <c r="AD6193" t="s">
        <v>52</v>
      </c>
      <c r="AE6193" t="s">
        <v>58</v>
      </c>
      <c r="AF6193" t="s">
        <v>1249</v>
      </c>
      <c r="AG6193">
        <f t="shared" si="192"/>
        <v>1</v>
      </c>
      <c r="AH6193" t="str" cm="1">
        <f t="array" ref="AH6193">_xlfn.IFS(
X6193&lt;=20, "&lt;20",
AND(X6193&gt;=20, X6193&lt;50), "20-50",
AND(X6193&gt;=50, X6193&lt;100), "50-100",
X6193&gt;=100, "&gt;100"
)</f>
        <v>50-100</v>
      </c>
      <c r="AI6193">
        <f t="shared" si="193"/>
        <v>0</v>
      </c>
      <c r="AJ6193" t="str" cm="1">
        <f t="array" ref="AJ6193">_xlfn.IFS(
C6193&lt;=20, "&lt;20",
AND(C6193&gt;=20, C6193&lt;35), "20-35",
AND(C6193&gt;=35, C6193&lt;50), "35-50",
C6193&gt;=50, "50-100"
)</f>
        <v>35-50</v>
      </c>
      <c r="AK6193" t="str" cm="1">
        <f t="array" ref="AK6193">_xlfn.IFS(
G6193&lt;6, "&lt;6",
AND(G6193&gt;=6, G6193&lt;12), "6-12",
AND(G6193&gt;=12, G6193&lt;18), "12-18",  AND(G6193&gt;=18, G6193&lt;24), "18-24", G6193&gt;=24, "24-36")</f>
        <v>24-36</v>
      </c>
    </row>
    <row r="6194" spans="1:37" x14ac:dyDescent="0.3">
      <c r="A6194" t="s">
        <v>6294</v>
      </c>
      <c r="B6194" t="s">
        <v>44</v>
      </c>
      <c r="C6194">
        <v>38</v>
      </c>
      <c r="D6194" t="s">
        <v>37</v>
      </c>
      <c r="E6194" t="s">
        <v>48</v>
      </c>
      <c r="F6194">
        <v>2</v>
      </c>
      <c r="G6194">
        <v>14</v>
      </c>
      <c r="H6194" t="s">
        <v>70</v>
      </c>
      <c r="I6194" t="s">
        <v>37</v>
      </c>
      <c r="J6194" t="s">
        <v>37</v>
      </c>
      <c r="K6194" t="s">
        <v>37</v>
      </c>
      <c r="L6194" t="s">
        <v>50</v>
      </c>
      <c r="M6194" t="s">
        <v>34</v>
      </c>
      <c r="N6194" t="s">
        <v>37</v>
      </c>
      <c r="O6194" t="s">
        <v>37</v>
      </c>
      <c r="P6194" t="s">
        <v>34</v>
      </c>
      <c r="Q6194" t="s">
        <v>37</v>
      </c>
      <c r="R6194" t="s">
        <v>37</v>
      </c>
      <c r="S6194" t="s">
        <v>37</v>
      </c>
      <c r="T6194" t="s">
        <v>34</v>
      </c>
      <c r="U6194" t="s">
        <v>46</v>
      </c>
      <c r="V6194" t="s">
        <v>37</v>
      </c>
      <c r="W6194" t="s">
        <v>51</v>
      </c>
      <c r="X6194">
        <v>106.4</v>
      </c>
      <c r="Y6194">
        <v>5127.95</v>
      </c>
      <c r="Z6194">
        <v>0</v>
      </c>
      <c r="AA6194">
        <v>0</v>
      </c>
      <c r="AB6194">
        <v>1690.59</v>
      </c>
      <c r="AC6194">
        <v>6818.54</v>
      </c>
      <c r="AD6194" t="s">
        <v>52</v>
      </c>
      <c r="AE6194" t="s">
        <v>53</v>
      </c>
      <c r="AF6194" t="s">
        <v>54</v>
      </c>
      <c r="AG6194">
        <f t="shared" si="192"/>
        <v>1</v>
      </c>
      <c r="AH6194" t="str" cm="1">
        <f t="array" ref="AH6194">_xlfn.IFS(
X6194&lt;=20, "&lt;20",
AND(X6194&gt;=20, X6194&lt;50), "20-50",
AND(X6194&gt;=50, X6194&lt;100), "50-100",
X6194&gt;=100, "&gt;100"
)</f>
        <v>&gt;100</v>
      </c>
      <c r="AI6194">
        <f t="shared" si="193"/>
        <v>0</v>
      </c>
      <c r="AJ6194" t="str" cm="1">
        <f t="array" ref="AJ6194">_xlfn.IFS(
C6194&lt;=20, "&lt;20",
AND(C6194&gt;=20, C6194&lt;35), "20-35",
AND(C6194&gt;=35, C6194&lt;50), "35-50",
C6194&gt;=50, "50-100"
)</f>
        <v>35-50</v>
      </c>
      <c r="AK6194" t="str" cm="1">
        <f t="array" ref="AK6194">_xlfn.IFS(
G6194&lt;6, "&lt;6",
AND(G6194&gt;=6, G6194&lt;12), "6-12",
AND(G6194&gt;=12, G6194&lt;18), "12-18",  AND(G6194&gt;=18, G6194&lt;24), "18-24", G6194&gt;=24, "24-36")</f>
        <v>12-18</v>
      </c>
    </row>
    <row r="6195" spans="1:37" x14ac:dyDescent="0.3">
      <c r="A6195" t="s">
        <v>6295</v>
      </c>
      <c r="B6195" t="s">
        <v>44</v>
      </c>
      <c r="C6195">
        <v>31</v>
      </c>
      <c r="D6195" t="s">
        <v>37</v>
      </c>
      <c r="E6195" t="s">
        <v>74</v>
      </c>
      <c r="F6195">
        <v>1</v>
      </c>
      <c r="G6195">
        <v>6</v>
      </c>
      <c r="H6195" t="s">
        <v>36</v>
      </c>
      <c r="I6195" t="s">
        <v>37</v>
      </c>
      <c r="J6195" t="s">
        <v>34</v>
      </c>
      <c r="K6195" t="s">
        <v>34</v>
      </c>
      <c r="L6195" t="s">
        <v>34</v>
      </c>
      <c r="M6195" t="s">
        <v>34</v>
      </c>
      <c r="N6195" t="s">
        <v>34</v>
      </c>
      <c r="O6195" t="s">
        <v>34</v>
      </c>
      <c r="P6195" t="s">
        <v>34</v>
      </c>
      <c r="Q6195" t="s">
        <v>34</v>
      </c>
      <c r="R6195" t="s">
        <v>34</v>
      </c>
      <c r="S6195" t="s">
        <v>34</v>
      </c>
      <c r="T6195" t="s">
        <v>34</v>
      </c>
      <c r="U6195" t="s">
        <v>46</v>
      </c>
      <c r="V6195" t="s">
        <v>34</v>
      </c>
      <c r="W6195" t="s">
        <v>143</v>
      </c>
      <c r="X6195">
        <v>20.45</v>
      </c>
      <c r="Y6195">
        <v>255.35</v>
      </c>
      <c r="Z6195">
        <v>0</v>
      </c>
      <c r="AA6195">
        <v>0</v>
      </c>
      <c r="AB6195">
        <v>493.32</v>
      </c>
      <c r="AC6195">
        <v>748.67</v>
      </c>
      <c r="AD6195" t="s">
        <v>41</v>
      </c>
      <c r="AE6195" t="s">
        <v>42</v>
      </c>
      <c r="AF6195" t="s">
        <v>42</v>
      </c>
      <c r="AG6195">
        <f t="shared" si="192"/>
        <v>0</v>
      </c>
      <c r="AH6195" t="str" cm="1">
        <f t="array" ref="AH6195">_xlfn.IFS(
X6195&lt;=20, "&lt;20",
AND(X6195&gt;=20, X6195&lt;50), "20-50",
AND(X6195&gt;=50, X6195&lt;100), "50-100",
X6195&gt;=100, "&gt;100"
)</f>
        <v>20-50</v>
      </c>
      <c r="AI6195">
        <f t="shared" si="193"/>
        <v>0</v>
      </c>
      <c r="AJ6195" t="str" cm="1">
        <f t="array" ref="AJ6195">_xlfn.IFS(
C6195&lt;=20, "&lt;20",
AND(C6195&gt;=20, C6195&lt;35), "20-35",
AND(C6195&gt;=35, C6195&lt;50), "35-50",
C6195&gt;=50, "50-100"
)</f>
        <v>20-35</v>
      </c>
      <c r="AK6195" t="str" cm="1">
        <f t="array" ref="AK6195">_xlfn.IFS(
G6195&lt;6, "&lt;6",
AND(G6195&gt;=6, G6195&lt;12), "6-12",
AND(G6195&gt;=12, G6195&lt;18), "12-18",  AND(G6195&gt;=18, G6195&lt;24), "18-24", G6195&gt;=24, "24-36")</f>
        <v>6-12</v>
      </c>
    </row>
    <row r="6196" spans="1:37" x14ac:dyDescent="0.3">
      <c r="A6196" t="s">
        <v>6296</v>
      </c>
      <c r="B6196" t="s">
        <v>44</v>
      </c>
      <c r="C6196">
        <v>51</v>
      </c>
      <c r="D6196" t="s">
        <v>34</v>
      </c>
      <c r="E6196" t="s">
        <v>56</v>
      </c>
      <c r="F6196">
        <v>13</v>
      </c>
      <c r="G6196">
        <v>23</v>
      </c>
      <c r="H6196" t="s">
        <v>49</v>
      </c>
      <c r="I6196" t="s">
        <v>37</v>
      </c>
      <c r="J6196" t="s">
        <v>34</v>
      </c>
      <c r="K6196" t="s">
        <v>37</v>
      </c>
      <c r="L6196" t="s">
        <v>50</v>
      </c>
      <c r="M6196" t="s">
        <v>34</v>
      </c>
      <c r="N6196" t="s">
        <v>34</v>
      </c>
      <c r="O6196" t="s">
        <v>34</v>
      </c>
      <c r="P6196" t="s">
        <v>34</v>
      </c>
      <c r="Q6196" t="s">
        <v>37</v>
      </c>
      <c r="R6196" t="s">
        <v>34</v>
      </c>
      <c r="S6196" t="s">
        <v>34</v>
      </c>
      <c r="T6196" t="s">
        <v>37</v>
      </c>
      <c r="U6196" t="s">
        <v>46</v>
      </c>
      <c r="V6196" t="s">
        <v>37</v>
      </c>
      <c r="W6196" t="s">
        <v>143</v>
      </c>
      <c r="X6196">
        <v>79.650000000000006</v>
      </c>
      <c r="Y6196">
        <v>152.69999999999999</v>
      </c>
      <c r="Z6196">
        <v>0</v>
      </c>
      <c r="AA6196">
        <v>0</v>
      </c>
      <c r="AB6196">
        <v>58.08</v>
      </c>
      <c r="AC6196">
        <v>210.78</v>
      </c>
      <c r="AD6196" t="s">
        <v>52</v>
      </c>
      <c r="AE6196" t="s">
        <v>100</v>
      </c>
      <c r="AF6196" t="s">
        <v>178</v>
      </c>
      <c r="AG6196">
        <f t="shared" si="192"/>
        <v>1</v>
      </c>
      <c r="AH6196" t="str" cm="1">
        <f t="array" ref="AH6196">_xlfn.IFS(
X6196&lt;=20, "&lt;20",
AND(X6196&gt;=20, X6196&lt;50), "20-50",
AND(X6196&gt;=50, X6196&lt;100), "50-100",
X6196&gt;=100, "&gt;100"
)</f>
        <v>50-100</v>
      </c>
      <c r="AI6196">
        <f t="shared" si="193"/>
        <v>0</v>
      </c>
      <c r="AJ6196" t="str" cm="1">
        <f t="array" ref="AJ6196">_xlfn.IFS(
C6196&lt;=20, "&lt;20",
AND(C6196&gt;=20, C6196&lt;35), "20-35",
AND(C6196&gt;=35, C6196&lt;50), "35-50",
C6196&gt;=50, "50-100"
)</f>
        <v>50-100</v>
      </c>
      <c r="AK6196" t="str" cm="1">
        <f t="array" ref="AK6196">_xlfn.IFS(
G6196&lt;6, "&lt;6",
AND(G6196&gt;=6, G6196&lt;12), "6-12",
AND(G6196&gt;=12, G6196&lt;18), "12-18",  AND(G6196&gt;=18, G6196&lt;24), "18-24", G6196&gt;=24, "24-36")</f>
        <v>18-24</v>
      </c>
    </row>
    <row r="6197" spans="1:37" x14ac:dyDescent="0.3">
      <c r="A6197" t="s">
        <v>6297</v>
      </c>
      <c r="B6197" t="s">
        <v>44</v>
      </c>
      <c r="C6197">
        <v>30</v>
      </c>
      <c r="D6197" t="s">
        <v>34</v>
      </c>
      <c r="E6197" t="s">
        <v>61</v>
      </c>
      <c r="F6197">
        <v>13</v>
      </c>
      <c r="G6197">
        <v>2</v>
      </c>
      <c r="H6197" t="s">
        <v>57</v>
      </c>
      <c r="I6197" t="s">
        <v>37</v>
      </c>
      <c r="J6197" t="s">
        <v>34</v>
      </c>
      <c r="K6197" t="s">
        <v>34</v>
      </c>
      <c r="L6197" t="s">
        <v>34</v>
      </c>
      <c r="M6197" t="s">
        <v>34</v>
      </c>
      <c r="N6197" t="s">
        <v>34</v>
      </c>
      <c r="O6197" t="s">
        <v>34</v>
      </c>
      <c r="P6197" t="s">
        <v>34</v>
      </c>
      <c r="Q6197" t="s">
        <v>34</v>
      </c>
      <c r="R6197" t="s">
        <v>34</v>
      </c>
      <c r="S6197" t="s">
        <v>34</v>
      </c>
      <c r="T6197" t="s">
        <v>34</v>
      </c>
      <c r="U6197" t="s">
        <v>46</v>
      </c>
      <c r="V6197" t="s">
        <v>37</v>
      </c>
      <c r="W6197" t="s">
        <v>40</v>
      </c>
      <c r="X6197">
        <v>19.45</v>
      </c>
      <c r="Y6197">
        <v>340.85</v>
      </c>
      <c r="Z6197">
        <v>0</v>
      </c>
      <c r="AA6197">
        <v>0</v>
      </c>
      <c r="AB6197">
        <v>597.6</v>
      </c>
      <c r="AC6197">
        <v>938.45</v>
      </c>
      <c r="AD6197" t="s">
        <v>41</v>
      </c>
      <c r="AE6197" t="s">
        <v>42</v>
      </c>
      <c r="AF6197" t="s">
        <v>42</v>
      </c>
      <c r="AG6197">
        <f t="shared" si="192"/>
        <v>0</v>
      </c>
      <c r="AH6197" t="str" cm="1">
        <f t="array" ref="AH6197">_xlfn.IFS(
X6197&lt;=20, "&lt;20",
AND(X6197&gt;=20, X6197&lt;50), "20-50",
AND(X6197&gt;=50, X6197&lt;100), "50-100",
X6197&gt;=100, "&gt;100"
)</f>
        <v>&lt;20</v>
      </c>
      <c r="AI6197">
        <f t="shared" si="193"/>
        <v>0</v>
      </c>
      <c r="AJ6197" t="str" cm="1">
        <f t="array" ref="AJ6197">_xlfn.IFS(
C6197&lt;=20, "&lt;20",
AND(C6197&gt;=20, C6197&lt;35), "20-35",
AND(C6197&gt;=35, C6197&lt;50), "35-50",
C6197&gt;=50, "50-100"
)</f>
        <v>20-35</v>
      </c>
      <c r="AK6197" t="str" cm="1">
        <f t="array" ref="AK6197">_xlfn.IFS(
G6197&lt;6, "&lt;6",
AND(G6197&gt;=6, G6197&lt;12), "6-12",
AND(G6197&gt;=12, G6197&lt;18), "12-18",  AND(G6197&gt;=18, G6197&lt;24), "18-24", G6197&gt;=24, "24-36")</f>
        <v>&lt;6</v>
      </c>
    </row>
    <row r="6198" spans="1:37" x14ac:dyDescent="0.3">
      <c r="A6198" t="s">
        <v>6298</v>
      </c>
      <c r="B6198" t="s">
        <v>44</v>
      </c>
      <c r="C6198">
        <v>39</v>
      </c>
      <c r="D6198" t="s">
        <v>34</v>
      </c>
      <c r="E6198" t="s">
        <v>82</v>
      </c>
      <c r="F6198">
        <v>10</v>
      </c>
      <c r="G6198">
        <v>11</v>
      </c>
      <c r="H6198" t="s">
        <v>49</v>
      </c>
      <c r="I6198" t="s">
        <v>37</v>
      </c>
      <c r="J6198" t="s">
        <v>34</v>
      </c>
      <c r="K6198" t="s">
        <v>37</v>
      </c>
      <c r="L6198" t="s">
        <v>50</v>
      </c>
      <c r="M6198" t="s">
        <v>34</v>
      </c>
      <c r="N6198" t="s">
        <v>34</v>
      </c>
      <c r="O6198" t="s">
        <v>34</v>
      </c>
      <c r="P6198" t="s">
        <v>34</v>
      </c>
      <c r="Q6198" t="s">
        <v>34</v>
      </c>
      <c r="R6198" t="s">
        <v>37</v>
      </c>
      <c r="S6198" t="s">
        <v>37</v>
      </c>
      <c r="T6198" t="s">
        <v>37</v>
      </c>
      <c r="U6198" t="s">
        <v>46</v>
      </c>
      <c r="V6198" t="s">
        <v>34</v>
      </c>
      <c r="W6198" t="s">
        <v>51</v>
      </c>
      <c r="X6198">
        <v>78.650000000000006</v>
      </c>
      <c r="Y6198">
        <v>78.650000000000006</v>
      </c>
      <c r="Z6198">
        <v>0</v>
      </c>
      <c r="AA6198">
        <v>0</v>
      </c>
      <c r="AB6198">
        <v>46.09</v>
      </c>
      <c r="AC6198">
        <v>124.74</v>
      </c>
      <c r="AD6198" t="s">
        <v>52</v>
      </c>
      <c r="AE6198" t="s">
        <v>53</v>
      </c>
      <c r="AF6198" t="s">
        <v>54</v>
      </c>
      <c r="AG6198">
        <f t="shared" si="192"/>
        <v>1</v>
      </c>
      <c r="AH6198" t="str" cm="1">
        <f t="array" ref="AH6198">_xlfn.IFS(
X6198&lt;=20, "&lt;20",
AND(X6198&gt;=20, X6198&lt;50), "20-50",
AND(X6198&gt;=50, X6198&lt;100), "50-100",
X6198&gt;=100, "&gt;100"
)</f>
        <v>50-100</v>
      </c>
      <c r="AI6198">
        <f t="shared" si="193"/>
        <v>0</v>
      </c>
      <c r="AJ6198" t="str" cm="1">
        <f t="array" ref="AJ6198">_xlfn.IFS(
C6198&lt;=20, "&lt;20",
AND(C6198&gt;=20, C6198&lt;35), "20-35",
AND(C6198&gt;=35, C6198&lt;50), "35-50",
C6198&gt;=50, "50-100"
)</f>
        <v>35-50</v>
      </c>
      <c r="AK6198" t="str" cm="1">
        <f t="array" ref="AK6198">_xlfn.IFS(
G6198&lt;6, "&lt;6",
AND(G6198&gt;=6, G6198&lt;12), "6-12",
AND(G6198&gt;=12, G6198&lt;18), "12-18",  AND(G6198&gt;=18, G6198&lt;24), "18-24", G6198&gt;=24, "24-36")</f>
        <v>6-12</v>
      </c>
    </row>
    <row r="6199" spans="1:37" x14ac:dyDescent="0.3">
      <c r="A6199" t="s">
        <v>6299</v>
      </c>
      <c r="B6199" t="s">
        <v>44</v>
      </c>
      <c r="C6199">
        <v>27</v>
      </c>
      <c r="D6199" t="s">
        <v>34</v>
      </c>
      <c r="E6199" t="s">
        <v>130</v>
      </c>
      <c r="F6199">
        <v>5</v>
      </c>
      <c r="G6199">
        <v>33</v>
      </c>
      <c r="H6199" t="s">
        <v>70</v>
      </c>
      <c r="I6199" t="s">
        <v>37</v>
      </c>
      <c r="J6199" t="s">
        <v>37</v>
      </c>
      <c r="K6199" t="s">
        <v>37</v>
      </c>
      <c r="L6199" t="s">
        <v>50</v>
      </c>
      <c r="M6199" t="s">
        <v>37</v>
      </c>
      <c r="N6199" t="s">
        <v>37</v>
      </c>
      <c r="O6199" t="s">
        <v>34</v>
      </c>
      <c r="P6199" t="s">
        <v>34</v>
      </c>
      <c r="Q6199" t="s">
        <v>37</v>
      </c>
      <c r="R6199" t="s">
        <v>34</v>
      </c>
      <c r="S6199" t="s">
        <v>37</v>
      </c>
      <c r="T6199" t="s">
        <v>37</v>
      </c>
      <c r="U6199" t="s">
        <v>39</v>
      </c>
      <c r="V6199" t="s">
        <v>37</v>
      </c>
      <c r="W6199" t="s">
        <v>51</v>
      </c>
      <c r="X6199">
        <v>94.8</v>
      </c>
      <c r="Y6199">
        <v>4837.6000000000004</v>
      </c>
      <c r="Z6199">
        <v>0</v>
      </c>
      <c r="AA6199">
        <v>0</v>
      </c>
      <c r="AB6199">
        <v>2283.27</v>
      </c>
      <c r="AC6199">
        <v>7120.87</v>
      </c>
      <c r="AD6199" t="s">
        <v>52</v>
      </c>
      <c r="AE6199" t="s">
        <v>53</v>
      </c>
      <c r="AF6199" t="s">
        <v>91</v>
      </c>
      <c r="AG6199">
        <f t="shared" si="192"/>
        <v>1</v>
      </c>
      <c r="AH6199" t="str" cm="1">
        <f t="array" ref="AH6199">_xlfn.IFS(
X6199&lt;=20, "&lt;20",
AND(X6199&gt;=20, X6199&lt;50), "20-50",
AND(X6199&gt;=50, X6199&lt;100), "50-100",
X6199&gt;=100, "&gt;100"
)</f>
        <v>50-100</v>
      </c>
      <c r="AI6199">
        <f t="shared" si="193"/>
        <v>0</v>
      </c>
      <c r="AJ6199" t="str" cm="1">
        <f t="array" ref="AJ6199">_xlfn.IFS(
C6199&lt;=20, "&lt;20",
AND(C6199&gt;=20, C6199&lt;35), "20-35",
AND(C6199&gt;=35, C6199&lt;50), "35-50",
C6199&gt;=50, "50-100"
)</f>
        <v>20-35</v>
      </c>
      <c r="AK6199" t="str" cm="1">
        <f t="array" ref="AK6199">_xlfn.IFS(
G6199&lt;6, "&lt;6",
AND(G6199&gt;=6, G6199&lt;12), "6-12",
AND(G6199&gt;=12, G6199&lt;18), "12-18",  AND(G6199&gt;=18, G6199&lt;24), "18-24", G6199&gt;=24, "24-36")</f>
        <v>24-36</v>
      </c>
    </row>
    <row r="6200" spans="1:37" x14ac:dyDescent="0.3">
      <c r="A6200" t="s">
        <v>6300</v>
      </c>
      <c r="B6200" t="s">
        <v>33</v>
      </c>
      <c r="C6200">
        <v>21</v>
      </c>
      <c r="D6200" t="s">
        <v>37</v>
      </c>
      <c r="E6200" t="s">
        <v>69</v>
      </c>
      <c r="F6200">
        <v>1</v>
      </c>
      <c r="G6200">
        <v>5</v>
      </c>
      <c r="H6200" t="s">
        <v>70</v>
      </c>
      <c r="I6200" t="s">
        <v>37</v>
      </c>
      <c r="J6200" t="s">
        <v>37</v>
      </c>
      <c r="K6200" t="s">
        <v>34</v>
      </c>
      <c r="L6200" t="s">
        <v>34</v>
      </c>
      <c r="M6200" t="s">
        <v>34</v>
      </c>
      <c r="N6200" t="s">
        <v>34</v>
      </c>
      <c r="O6200" t="s">
        <v>34</v>
      </c>
      <c r="P6200" t="s">
        <v>34</v>
      </c>
      <c r="Q6200" t="s">
        <v>34</v>
      </c>
      <c r="R6200" t="s">
        <v>34</v>
      </c>
      <c r="S6200" t="s">
        <v>34</v>
      </c>
      <c r="T6200" t="s">
        <v>34</v>
      </c>
      <c r="U6200" t="s">
        <v>67</v>
      </c>
      <c r="V6200" t="s">
        <v>34</v>
      </c>
      <c r="W6200" t="s">
        <v>40</v>
      </c>
      <c r="X6200">
        <v>25.25</v>
      </c>
      <c r="Y6200">
        <v>1573.05</v>
      </c>
      <c r="Z6200">
        <v>0</v>
      </c>
      <c r="AA6200">
        <v>0</v>
      </c>
      <c r="AB6200">
        <v>1543.5</v>
      </c>
      <c r="AC6200">
        <v>3116.55</v>
      </c>
      <c r="AD6200" t="s">
        <v>41</v>
      </c>
      <c r="AE6200" t="s">
        <v>42</v>
      </c>
      <c r="AF6200" t="s">
        <v>42</v>
      </c>
      <c r="AG6200">
        <f t="shared" si="192"/>
        <v>0</v>
      </c>
      <c r="AH6200" t="str" cm="1">
        <f t="array" ref="AH6200">_xlfn.IFS(
X6200&lt;=20, "&lt;20",
AND(X6200&gt;=20, X6200&lt;50), "20-50",
AND(X6200&gt;=50, X6200&lt;100), "50-100",
X6200&gt;=100, "&gt;100"
)</f>
        <v>20-50</v>
      </c>
      <c r="AI6200">
        <f t="shared" si="193"/>
        <v>0</v>
      </c>
      <c r="AJ6200" t="str" cm="1">
        <f t="array" ref="AJ6200">_xlfn.IFS(
C6200&lt;=20, "&lt;20",
AND(C6200&gt;=20, C6200&lt;35), "20-35",
AND(C6200&gt;=35, C6200&lt;50), "35-50",
C6200&gt;=50, "50-100"
)</f>
        <v>20-35</v>
      </c>
      <c r="AK6200" t="str" cm="1">
        <f t="array" ref="AK6200">_xlfn.IFS(
G6200&lt;6, "&lt;6",
AND(G6200&gt;=6, G6200&lt;12), "6-12",
AND(G6200&gt;=12, G6200&lt;18), "12-18",  AND(G6200&gt;=18, G6200&lt;24), "18-24", G6200&gt;=24, "24-36")</f>
        <v>&lt;6</v>
      </c>
    </row>
    <row r="6201" spans="1:37" x14ac:dyDescent="0.3">
      <c r="A6201" t="s">
        <v>6301</v>
      </c>
      <c r="B6201" t="s">
        <v>44</v>
      </c>
      <c r="C6201">
        <v>41</v>
      </c>
      <c r="D6201" t="s">
        <v>34</v>
      </c>
      <c r="E6201" t="s">
        <v>76</v>
      </c>
      <c r="F6201">
        <v>1</v>
      </c>
      <c r="G6201">
        <v>1</v>
      </c>
      <c r="H6201" t="s">
        <v>36</v>
      </c>
      <c r="I6201" t="s">
        <v>37</v>
      </c>
      <c r="J6201" t="s">
        <v>34</v>
      </c>
      <c r="K6201" t="s">
        <v>37</v>
      </c>
      <c r="L6201" t="s">
        <v>50</v>
      </c>
      <c r="M6201" t="s">
        <v>37</v>
      </c>
      <c r="N6201" t="s">
        <v>37</v>
      </c>
      <c r="O6201" t="s">
        <v>37</v>
      </c>
      <c r="P6201" t="s">
        <v>34</v>
      </c>
      <c r="Q6201" t="s">
        <v>34</v>
      </c>
      <c r="R6201" t="s">
        <v>37</v>
      </c>
      <c r="S6201" t="s">
        <v>37</v>
      </c>
      <c r="T6201" t="s">
        <v>34</v>
      </c>
      <c r="U6201" t="s">
        <v>39</v>
      </c>
      <c r="V6201" t="s">
        <v>34</v>
      </c>
      <c r="W6201" t="s">
        <v>40</v>
      </c>
      <c r="X6201">
        <v>94.8</v>
      </c>
      <c r="Y6201">
        <v>3131.55</v>
      </c>
      <c r="Z6201">
        <v>0</v>
      </c>
      <c r="AA6201">
        <v>40</v>
      </c>
      <c r="AB6201">
        <v>1387.84</v>
      </c>
      <c r="AC6201">
        <v>4559.3900000000003</v>
      </c>
      <c r="AD6201" t="s">
        <v>41</v>
      </c>
      <c r="AE6201" t="s">
        <v>42</v>
      </c>
      <c r="AF6201" t="s">
        <v>42</v>
      </c>
      <c r="AG6201">
        <f t="shared" si="192"/>
        <v>0</v>
      </c>
      <c r="AH6201" t="str" cm="1">
        <f t="array" ref="AH6201">_xlfn.IFS(
X6201&lt;=20, "&lt;20",
AND(X6201&gt;=20, X6201&lt;50), "20-50",
AND(X6201&gt;=50, X6201&lt;100), "50-100",
X6201&gt;=100, "&gt;100"
)</f>
        <v>50-100</v>
      </c>
      <c r="AI6201">
        <f t="shared" si="193"/>
        <v>0</v>
      </c>
      <c r="AJ6201" t="str" cm="1">
        <f t="array" ref="AJ6201">_xlfn.IFS(
C6201&lt;=20, "&lt;20",
AND(C6201&gt;=20, C6201&lt;35), "20-35",
AND(C6201&gt;=35, C6201&lt;50), "35-50",
C6201&gt;=50, "50-100"
)</f>
        <v>35-50</v>
      </c>
      <c r="AK6201" t="str" cm="1">
        <f t="array" ref="AK6201">_xlfn.IFS(
G6201&lt;6, "&lt;6",
AND(G6201&gt;=6, G6201&lt;12), "6-12",
AND(G6201&gt;=12, G6201&lt;18), "12-18",  AND(G6201&gt;=18, G6201&lt;24), "18-24", G6201&gt;=24, "24-36")</f>
        <v>&lt;6</v>
      </c>
    </row>
    <row r="6202" spans="1:37" x14ac:dyDescent="0.3">
      <c r="A6202" t="s">
        <v>6302</v>
      </c>
      <c r="B6202" t="s">
        <v>44</v>
      </c>
      <c r="C6202">
        <v>44</v>
      </c>
      <c r="D6202" t="s">
        <v>37</v>
      </c>
      <c r="E6202" t="s">
        <v>61</v>
      </c>
      <c r="F6202">
        <v>1</v>
      </c>
      <c r="G6202">
        <v>20</v>
      </c>
      <c r="H6202" t="s">
        <v>110</v>
      </c>
      <c r="I6202" t="s">
        <v>37</v>
      </c>
      <c r="J6202" t="s">
        <v>37</v>
      </c>
      <c r="K6202" t="s">
        <v>37</v>
      </c>
      <c r="L6202" t="s">
        <v>50</v>
      </c>
      <c r="M6202" t="s">
        <v>34</v>
      </c>
      <c r="N6202" t="s">
        <v>34</v>
      </c>
      <c r="O6202" t="s">
        <v>37</v>
      </c>
      <c r="P6202" t="s">
        <v>34</v>
      </c>
      <c r="Q6202" t="s">
        <v>37</v>
      </c>
      <c r="R6202" t="s">
        <v>37</v>
      </c>
      <c r="S6202" t="s">
        <v>37</v>
      </c>
      <c r="T6202" t="s">
        <v>37</v>
      </c>
      <c r="U6202" t="s">
        <v>46</v>
      </c>
      <c r="V6202" t="s">
        <v>37</v>
      </c>
      <c r="W6202" t="s">
        <v>40</v>
      </c>
      <c r="X6202">
        <v>98.6</v>
      </c>
      <c r="Y6202">
        <v>2933.2</v>
      </c>
      <c r="Z6202">
        <v>0</v>
      </c>
      <c r="AA6202">
        <v>0</v>
      </c>
      <c r="AB6202">
        <v>804.75</v>
      </c>
      <c r="AC6202">
        <v>3737.95</v>
      </c>
      <c r="AD6202" t="s">
        <v>52</v>
      </c>
      <c r="AE6202" t="s">
        <v>53</v>
      </c>
      <c r="AF6202" t="s">
        <v>54</v>
      </c>
      <c r="AG6202">
        <f t="shared" si="192"/>
        <v>1</v>
      </c>
      <c r="AH6202" t="str" cm="1">
        <f t="array" ref="AH6202">_xlfn.IFS(
X6202&lt;=20, "&lt;20",
AND(X6202&gt;=20, X6202&lt;50), "20-50",
AND(X6202&gt;=50, X6202&lt;100), "50-100",
X6202&gt;=100, "&gt;100"
)</f>
        <v>50-100</v>
      </c>
      <c r="AI6202">
        <f t="shared" si="193"/>
        <v>0</v>
      </c>
      <c r="AJ6202" t="str" cm="1">
        <f t="array" ref="AJ6202">_xlfn.IFS(
C6202&lt;=20, "&lt;20",
AND(C6202&gt;=20, C6202&lt;35), "20-35",
AND(C6202&gt;=35, C6202&lt;50), "35-50",
C6202&gt;=50, "50-100"
)</f>
        <v>35-50</v>
      </c>
      <c r="AK6202" t="str" cm="1">
        <f t="array" ref="AK6202">_xlfn.IFS(
G6202&lt;6, "&lt;6",
AND(G6202&gt;=6, G6202&lt;12), "6-12",
AND(G6202&gt;=12, G6202&lt;18), "12-18",  AND(G6202&gt;=18, G6202&lt;24), "18-24", G6202&gt;=24, "24-36")</f>
        <v>18-24</v>
      </c>
    </row>
    <row r="6203" spans="1:37" x14ac:dyDescent="0.3">
      <c r="A6203" t="s">
        <v>6303</v>
      </c>
      <c r="B6203" t="s">
        <v>33</v>
      </c>
      <c r="C6203">
        <v>58</v>
      </c>
      <c r="D6203" t="s">
        <v>37</v>
      </c>
      <c r="E6203" t="s">
        <v>103</v>
      </c>
      <c r="F6203">
        <v>8</v>
      </c>
      <c r="G6203">
        <v>7</v>
      </c>
      <c r="H6203" t="s">
        <v>49</v>
      </c>
      <c r="I6203" t="s">
        <v>37</v>
      </c>
      <c r="J6203" t="s">
        <v>34</v>
      </c>
      <c r="K6203" t="s">
        <v>37</v>
      </c>
      <c r="L6203" t="s">
        <v>72</v>
      </c>
      <c r="M6203" t="s">
        <v>34</v>
      </c>
      <c r="N6203" t="s">
        <v>34</v>
      </c>
      <c r="O6203" t="s">
        <v>34</v>
      </c>
      <c r="P6203" t="s">
        <v>34</v>
      </c>
      <c r="Q6203" t="s">
        <v>34</v>
      </c>
      <c r="R6203" t="s">
        <v>34</v>
      </c>
      <c r="S6203" t="s">
        <v>34</v>
      </c>
      <c r="T6203" t="s">
        <v>37</v>
      </c>
      <c r="U6203" t="s">
        <v>46</v>
      </c>
      <c r="V6203" t="s">
        <v>37</v>
      </c>
      <c r="W6203" t="s">
        <v>143</v>
      </c>
      <c r="X6203">
        <v>44.95</v>
      </c>
      <c r="Y6203">
        <v>44.95</v>
      </c>
      <c r="Z6203">
        <v>0</v>
      </c>
      <c r="AA6203">
        <v>0</v>
      </c>
      <c r="AB6203">
        <v>13.63</v>
      </c>
      <c r="AC6203">
        <v>58.58</v>
      </c>
      <c r="AD6203" t="s">
        <v>85</v>
      </c>
      <c r="AE6203" t="s">
        <v>42</v>
      </c>
      <c r="AF6203" t="s">
        <v>42</v>
      </c>
      <c r="AG6203">
        <f t="shared" si="192"/>
        <v>0</v>
      </c>
      <c r="AH6203" t="str" cm="1">
        <f t="array" ref="AH6203">_xlfn.IFS(
X6203&lt;=20, "&lt;20",
AND(X6203&gt;=20, X6203&lt;50), "20-50",
AND(X6203&gt;=50, X6203&lt;100), "50-100",
X6203&gt;=100, "&gt;100"
)</f>
        <v>20-50</v>
      </c>
      <c r="AI6203">
        <f t="shared" si="193"/>
        <v>1</v>
      </c>
      <c r="AJ6203" t="str" cm="1">
        <f t="array" ref="AJ6203">_xlfn.IFS(
C6203&lt;=20, "&lt;20",
AND(C6203&gt;=20, C6203&lt;35), "20-35",
AND(C6203&gt;=35, C6203&lt;50), "35-50",
C6203&gt;=50, "50-100"
)</f>
        <v>50-100</v>
      </c>
      <c r="AK6203" t="str" cm="1">
        <f t="array" ref="AK6203">_xlfn.IFS(
G6203&lt;6, "&lt;6",
AND(G6203&gt;=6, G6203&lt;12), "6-12",
AND(G6203&gt;=12, G6203&lt;18), "12-18",  AND(G6203&gt;=18, G6203&lt;24), "18-24", G6203&gt;=24, "24-36")</f>
        <v>6-12</v>
      </c>
    </row>
    <row r="6204" spans="1:37" x14ac:dyDescent="0.3">
      <c r="A6204" t="s">
        <v>6304</v>
      </c>
      <c r="B6204" t="s">
        <v>44</v>
      </c>
      <c r="C6204">
        <v>40</v>
      </c>
      <c r="D6204" t="s">
        <v>37</v>
      </c>
      <c r="E6204" t="s">
        <v>74</v>
      </c>
      <c r="F6204">
        <v>11</v>
      </c>
      <c r="G6204">
        <v>11</v>
      </c>
      <c r="H6204" t="s">
        <v>70</v>
      </c>
      <c r="I6204" t="s">
        <v>37</v>
      </c>
      <c r="J6204" t="s">
        <v>34</v>
      </c>
      <c r="K6204" t="s">
        <v>37</v>
      </c>
      <c r="L6204" t="s">
        <v>50</v>
      </c>
      <c r="M6204" t="s">
        <v>37</v>
      </c>
      <c r="N6204" t="s">
        <v>37</v>
      </c>
      <c r="O6204" t="s">
        <v>37</v>
      </c>
      <c r="P6204" t="s">
        <v>34</v>
      </c>
      <c r="Q6204" t="s">
        <v>37</v>
      </c>
      <c r="R6204" t="s">
        <v>37</v>
      </c>
      <c r="S6204" t="s">
        <v>37</v>
      </c>
      <c r="T6204" t="s">
        <v>37</v>
      </c>
      <c r="U6204" t="s">
        <v>39</v>
      </c>
      <c r="V6204" t="s">
        <v>37</v>
      </c>
      <c r="W6204" t="s">
        <v>51</v>
      </c>
      <c r="X6204">
        <v>104.45</v>
      </c>
      <c r="Y6204">
        <v>4162.05</v>
      </c>
      <c r="Z6204">
        <v>0</v>
      </c>
      <c r="AA6204">
        <v>0</v>
      </c>
      <c r="AB6204">
        <v>403.85</v>
      </c>
      <c r="AC6204">
        <v>4565.8999999999996</v>
      </c>
      <c r="AD6204" t="s">
        <v>41</v>
      </c>
      <c r="AE6204" t="s">
        <v>42</v>
      </c>
      <c r="AF6204" t="s">
        <v>42</v>
      </c>
      <c r="AG6204">
        <f t="shared" si="192"/>
        <v>0</v>
      </c>
      <c r="AH6204" t="str" cm="1">
        <f t="array" ref="AH6204">_xlfn.IFS(
X6204&lt;=20, "&lt;20",
AND(X6204&gt;=20, X6204&lt;50), "20-50",
AND(X6204&gt;=50, X6204&lt;100), "50-100",
X6204&gt;=100, "&gt;100"
)</f>
        <v>&gt;100</v>
      </c>
      <c r="AI6204">
        <f t="shared" si="193"/>
        <v>0</v>
      </c>
      <c r="AJ6204" t="str" cm="1">
        <f t="array" ref="AJ6204">_xlfn.IFS(
C6204&lt;=20, "&lt;20",
AND(C6204&gt;=20, C6204&lt;35), "20-35",
AND(C6204&gt;=35, C6204&lt;50), "35-50",
C6204&gt;=50, "50-100"
)</f>
        <v>35-50</v>
      </c>
      <c r="AK6204" t="str" cm="1">
        <f t="array" ref="AK6204">_xlfn.IFS(
G6204&lt;6, "&lt;6",
AND(G6204&gt;=6, G6204&lt;12), "6-12",
AND(G6204&gt;=12, G6204&lt;18), "12-18",  AND(G6204&gt;=18, G6204&lt;24), "18-24", G6204&gt;=24, "24-36")</f>
        <v>6-12</v>
      </c>
    </row>
    <row r="6205" spans="1:37" x14ac:dyDescent="0.3">
      <c r="A6205" t="s">
        <v>6305</v>
      </c>
      <c r="B6205" t="s">
        <v>33</v>
      </c>
      <c r="C6205">
        <v>38</v>
      </c>
      <c r="D6205" t="s">
        <v>37</v>
      </c>
      <c r="E6205" t="s">
        <v>103</v>
      </c>
      <c r="F6205">
        <v>2</v>
      </c>
      <c r="G6205">
        <v>4</v>
      </c>
      <c r="H6205" t="s">
        <v>36</v>
      </c>
      <c r="I6205" t="s">
        <v>37</v>
      </c>
      <c r="J6205" t="s">
        <v>34</v>
      </c>
      <c r="K6205" t="s">
        <v>34</v>
      </c>
      <c r="L6205" t="s">
        <v>34</v>
      </c>
      <c r="M6205" t="s">
        <v>34</v>
      </c>
      <c r="N6205" t="s">
        <v>34</v>
      </c>
      <c r="O6205" t="s">
        <v>34</v>
      </c>
      <c r="P6205" t="s">
        <v>34</v>
      </c>
      <c r="Q6205" t="s">
        <v>34</v>
      </c>
      <c r="R6205" t="s">
        <v>34</v>
      </c>
      <c r="S6205" t="s">
        <v>34</v>
      </c>
      <c r="T6205" t="s">
        <v>34</v>
      </c>
      <c r="U6205" t="s">
        <v>67</v>
      </c>
      <c r="V6205" t="s">
        <v>34</v>
      </c>
      <c r="W6205" t="s">
        <v>40</v>
      </c>
      <c r="X6205">
        <v>20.149999999999999</v>
      </c>
      <c r="Y6205">
        <v>970.85</v>
      </c>
      <c r="Z6205">
        <v>0</v>
      </c>
      <c r="AA6205">
        <v>0</v>
      </c>
      <c r="AB6205">
        <v>947.5</v>
      </c>
      <c r="AC6205">
        <v>1918.35</v>
      </c>
      <c r="AD6205" t="s">
        <v>41</v>
      </c>
      <c r="AE6205" t="s">
        <v>42</v>
      </c>
      <c r="AF6205" t="s">
        <v>42</v>
      </c>
      <c r="AG6205">
        <f t="shared" si="192"/>
        <v>0</v>
      </c>
      <c r="AH6205" t="str" cm="1">
        <f t="array" ref="AH6205">_xlfn.IFS(
X6205&lt;=20, "&lt;20",
AND(X6205&gt;=20, X6205&lt;50), "20-50",
AND(X6205&gt;=50, X6205&lt;100), "50-100",
X6205&gt;=100, "&gt;100"
)</f>
        <v>20-50</v>
      </c>
      <c r="AI6205">
        <f t="shared" si="193"/>
        <v>0</v>
      </c>
      <c r="AJ6205" t="str" cm="1">
        <f t="array" ref="AJ6205">_xlfn.IFS(
C6205&lt;=20, "&lt;20",
AND(C6205&gt;=20, C6205&lt;35), "20-35",
AND(C6205&gt;=35, C6205&lt;50), "35-50",
C6205&gt;=50, "50-100"
)</f>
        <v>35-50</v>
      </c>
      <c r="AK6205" t="str" cm="1">
        <f t="array" ref="AK6205">_xlfn.IFS(
G6205&lt;6, "&lt;6",
AND(G6205&gt;=6, G6205&lt;12), "6-12",
AND(G6205&gt;=12, G6205&lt;18), "12-18",  AND(G6205&gt;=18, G6205&lt;24), "18-24", G6205&gt;=24, "24-36")</f>
        <v>&lt;6</v>
      </c>
    </row>
    <row r="6206" spans="1:37" x14ac:dyDescent="0.3">
      <c r="A6206" t="s">
        <v>6306</v>
      </c>
      <c r="B6206" t="s">
        <v>33</v>
      </c>
      <c r="C6206">
        <v>28</v>
      </c>
      <c r="D6206" t="s">
        <v>37</v>
      </c>
      <c r="E6206" t="s">
        <v>87</v>
      </c>
      <c r="F6206">
        <v>0</v>
      </c>
      <c r="G6206">
        <v>23</v>
      </c>
      <c r="H6206" t="s">
        <v>36</v>
      </c>
      <c r="I6206" t="s">
        <v>37</v>
      </c>
      <c r="J6206" t="s">
        <v>37</v>
      </c>
      <c r="K6206" t="s">
        <v>34</v>
      </c>
      <c r="L6206" t="s">
        <v>34</v>
      </c>
      <c r="M6206" t="s">
        <v>34</v>
      </c>
      <c r="N6206" t="s">
        <v>34</v>
      </c>
      <c r="O6206" t="s">
        <v>34</v>
      </c>
      <c r="P6206" t="s">
        <v>34</v>
      </c>
      <c r="Q6206" t="s">
        <v>34</v>
      </c>
      <c r="R6206" t="s">
        <v>34</v>
      </c>
      <c r="S6206" t="s">
        <v>34</v>
      </c>
      <c r="T6206" t="s">
        <v>34</v>
      </c>
      <c r="U6206" t="s">
        <v>39</v>
      </c>
      <c r="V6206" t="s">
        <v>34</v>
      </c>
      <c r="W6206" t="s">
        <v>51</v>
      </c>
      <c r="X6206">
        <v>24.3</v>
      </c>
      <c r="Y6206">
        <v>1261.7</v>
      </c>
      <c r="Z6206">
        <v>0</v>
      </c>
      <c r="AA6206">
        <v>0</v>
      </c>
      <c r="AB6206">
        <v>1187.76</v>
      </c>
      <c r="AC6206">
        <v>2449.46</v>
      </c>
      <c r="AD6206" t="s">
        <v>41</v>
      </c>
      <c r="AE6206" t="s">
        <v>42</v>
      </c>
      <c r="AF6206" t="s">
        <v>42</v>
      </c>
      <c r="AG6206">
        <f t="shared" si="192"/>
        <v>0</v>
      </c>
      <c r="AH6206" t="str" cm="1">
        <f t="array" ref="AH6206">_xlfn.IFS(
X6206&lt;=20, "&lt;20",
AND(X6206&gt;=20, X6206&lt;50), "20-50",
AND(X6206&gt;=50, X6206&lt;100), "50-100",
X6206&gt;=100, "&gt;100"
)</f>
        <v>20-50</v>
      </c>
      <c r="AI6206">
        <f t="shared" si="193"/>
        <v>0</v>
      </c>
      <c r="AJ6206" t="str" cm="1">
        <f t="array" ref="AJ6206">_xlfn.IFS(
C6206&lt;=20, "&lt;20",
AND(C6206&gt;=20, C6206&lt;35), "20-35",
AND(C6206&gt;=35, C6206&lt;50), "35-50",
C6206&gt;=50, "50-100"
)</f>
        <v>20-35</v>
      </c>
      <c r="AK6206" t="str" cm="1">
        <f t="array" ref="AK6206">_xlfn.IFS(
G6206&lt;6, "&lt;6",
AND(G6206&gt;=6, G6206&lt;12), "6-12",
AND(G6206&gt;=12, G6206&lt;18), "12-18",  AND(G6206&gt;=18, G6206&lt;24), "18-24", G6206&gt;=24, "24-36")</f>
        <v>18-24</v>
      </c>
    </row>
    <row r="6207" spans="1:37" x14ac:dyDescent="0.3">
      <c r="A6207" t="s">
        <v>6307</v>
      </c>
      <c r="B6207" t="s">
        <v>44</v>
      </c>
      <c r="C6207">
        <v>37</v>
      </c>
      <c r="D6207" t="s">
        <v>37</v>
      </c>
      <c r="E6207" t="s">
        <v>136</v>
      </c>
      <c r="F6207">
        <v>8</v>
      </c>
      <c r="G6207">
        <v>23</v>
      </c>
      <c r="H6207" t="s">
        <v>70</v>
      </c>
      <c r="I6207" t="s">
        <v>37</v>
      </c>
      <c r="J6207" t="s">
        <v>34</v>
      </c>
      <c r="K6207" t="s">
        <v>37</v>
      </c>
      <c r="L6207" t="s">
        <v>50</v>
      </c>
      <c r="M6207" t="s">
        <v>34</v>
      </c>
      <c r="N6207" t="s">
        <v>37</v>
      </c>
      <c r="O6207" t="s">
        <v>34</v>
      </c>
      <c r="P6207" t="s">
        <v>34</v>
      </c>
      <c r="Q6207" t="s">
        <v>37</v>
      </c>
      <c r="R6207" t="s">
        <v>37</v>
      </c>
      <c r="S6207" t="s">
        <v>37</v>
      </c>
      <c r="T6207" t="s">
        <v>37</v>
      </c>
      <c r="U6207" t="s">
        <v>39</v>
      </c>
      <c r="V6207" t="s">
        <v>37</v>
      </c>
      <c r="W6207" t="s">
        <v>51</v>
      </c>
      <c r="X6207">
        <v>95</v>
      </c>
      <c r="Y6207">
        <v>5535.8</v>
      </c>
      <c r="Z6207">
        <v>0</v>
      </c>
      <c r="AA6207">
        <v>0</v>
      </c>
      <c r="AB6207">
        <v>2404.2600000000002</v>
      </c>
      <c r="AC6207">
        <v>7940.06</v>
      </c>
      <c r="AD6207" t="s">
        <v>41</v>
      </c>
      <c r="AE6207" t="s">
        <v>42</v>
      </c>
      <c r="AF6207" t="s">
        <v>42</v>
      </c>
      <c r="AG6207">
        <f t="shared" si="192"/>
        <v>0</v>
      </c>
      <c r="AH6207" t="str" cm="1">
        <f t="array" ref="AH6207">_xlfn.IFS(
X6207&lt;=20, "&lt;20",
AND(X6207&gt;=20, X6207&lt;50), "20-50",
AND(X6207&gt;=50, X6207&lt;100), "50-100",
X6207&gt;=100, "&gt;100"
)</f>
        <v>50-100</v>
      </c>
      <c r="AI6207">
        <f t="shared" si="193"/>
        <v>0</v>
      </c>
      <c r="AJ6207" t="str" cm="1">
        <f t="array" ref="AJ6207">_xlfn.IFS(
C6207&lt;=20, "&lt;20",
AND(C6207&gt;=20, C6207&lt;35), "20-35",
AND(C6207&gt;=35, C6207&lt;50), "35-50",
C6207&gt;=50, "50-100"
)</f>
        <v>35-50</v>
      </c>
      <c r="AK6207" t="str" cm="1">
        <f t="array" ref="AK6207">_xlfn.IFS(
G6207&lt;6, "&lt;6",
AND(G6207&gt;=6, G6207&lt;12), "6-12",
AND(G6207&gt;=12, G6207&lt;18), "12-18",  AND(G6207&gt;=18, G6207&lt;24), "18-24", G6207&gt;=24, "24-36")</f>
        <v>18-24</v>
      </c>
    </row>
    <row r="6208" spans="1:37" x14ac:dyDescent="0.3">
      <c r="A6208" t="s">
        <v>6308</v>
      </c>
      <c r="B6208" t="s">
        <v>44</v>
      </c>
      <c r="C6208">
        <v>18</v>
      </c>
      <c r="D6208" t="s">
        <v>37</v>
      </c>
      <c r="E6208" t="s">
        <v>82</v>
      </c>
      <c r="F6208">
        <v>4</v>
      </c>
      <c r="G6208">
        <v>4</v>
      </c>
      <c r="H6208" t="s">
        <v>49</v>
      </c>
      <c r="I6208" t="s">
        <v>37</v>
      </c>
      <c r="J6208" t="s">
        <v>34</v>
      </c>
      <c r="K6208" t="s">
        <v>37</v>
      </c>
      <c r="L6208" t="s">
        <v>38</v>
      </c>
      <c r="M6208" t="s">
        <v>37</v>
      </c>
      <c r="N6208" t="s">
        <v>34</v>
      </c>
      <c r="O6208" t="s">
        <v>37</v>
      </c>
      <c r="P6208" t="s">
        <v>34</v>
      </c>
      <c r="Q6208" t="s">
        <v>34</v>
      </c>
      <c r="R6208" t="s">
        <v>34</v>
      </c>
      <c r="S6208" t="s">
        <v>37</v>
      </c>
      <c r="T6208" t="s">
        <v>37</v>
      </c>
      <c r="U6208" t="s">
        <v>46</v>
      </c>
      <c r="V6208" t="s">
        <v>34</v>
      </c>
      <c r="W6208" t="s">
        <v>40</v>
      </c>
      <c r="X6208">
        <v>55.9</v>
      </c>
      <c r="Y6208">
        <v>157.55000000000001</v>
      </c>
      <c r="Z6208">
        <v>0</v>
      </c>
      <c r="AA6208">
        <v>0</v>
      </c>
      <c r="AB6208">
        <v>99.84</v>
      </c>
      <c r="AC6208">
        <v>257.39</v>
      </c>
      <c r="AD6208" t="s">
        <v>85</v>
      </c>
      <c r="AE6208" t="s">
        <v>42</v>
      </c>
      <c r="AF6208" t="s">
        <v>42</v>
      </c>
      <c r="AG6208">
        <f t="shared" si="192"/>
        <v>0</v>
      </c>
      <c r="AH6208" t="str" cm="1">
        <f t="array" ref="AH6208">_xlfn.IFS(
X6208&lt;=20, "&lt;20",
AND(X6208&gt;=20, X6208&lt;50), "20-50",
AND(X6208&gt;=50, X6208&lt;100), "50-100",
X6208&gt;=100, "&gt;100"
)</f>
        <v>50-100</v>
      </c>
      <c r="AI6208">
        <f t="shared" si="193"/>
        <v>1</v>
      </c>
      <c r="AJ6208" t="str" cm="1">
        <f t="array" ref="AJ6208">_xlfn.IFS(
C6208&lt;=20, "&lt;20",
AND(C6208&gt;=20, C6208&lt;35), "20-35",
AND(C6208&gt;=35, C6208&lt;50), "35-50",
C6208&gt;=50, "50-100"
)</f>
        <v>&lt;20</v>
      </c>
      <c r="AK6208" t="str" cm="1">
        <f t="array" ref="AK6208">_xlfn.IFS(
G6208&lt;6, "&lt;6",
AND(G6208&gt;=6, G6208&lt;12), "6-12",
AND(G6208&gt;=12, G6208&lt;18), "12-18",  AND(G6208&gt;=18, G6208&lt;24), "18-24", G6208&gt;=24, "24-36")</f>
        <v>&lt;6</v>
      </c>
    </row>
    <row r="6209" spans="1:37" x14ac:dyDescent="0.3">
      <c r="A6209" t="s">
        <v>6309</v>
      </c>
      <c r="B6209" t="s">
        <v>33</v>
      </c>
      <c r="C6209">
        <v>30</v>
      </c>
      <c r="D6209" t="s">
        <v>37</v>
      </c>
      <c r="E6209" t="s">
        <v>90</v>
      </c>
      <c r="F6209">
        <v>7</v>
      </c>
      <c r="G6209">
        <v>11</v>
      </c>
      <c r="H6209" t="s">
        <v>57</v>
      </c>
      <c r="I6209" t="s">
        <v>37</v>
      </c>
      <c r="J6209" t="s">
        <v>34</v>
      </c>
      <c r="K6209" t="s">
        <v>34</v>
      </c>
      <c r="L6209" t="s">
        <v>34</v>
      </c>
      <c r="M6209" t="s">
        <v>34</v>
      </c>
      <c r="N6209" t="s">
        <v>34</v>
      </c>
      <c r="O6209" t="s">
        <v>34</v>
      </c>
      <c r="P6209" t="s">
        <v>34</v>
      </c>
      <c r="Q6209" t="s">
        <v>34</v>
      </c>
      <c r="R6209" t="s">
        <v>34</v>
      </c>
      <c r="S6209" t="s">
        <v>34</v>
      </c>
      <c r="T6209" t="s">
        <v>34</v>
      </c>
      <c r="U6209" t="s">
        <v>46</v>
      </c>
      <c r="V6209" t="s">
        <v>37</v>
      </c>
      <c r="W6209" t="s">
        <v>51</v>
      </c>
      <c r="X6209">
        <v>20.55</v>
      </c>
      <c r="Y6209">
        <v>469.85</v>
      </c>
      <c r="Z6209">
        <v>0</v>
      </c>
      <c r="AA6209">
        <v>0</v>
      </c>
      <c r="AB6209">
        <v>967.34</v>
      </c>
      <c r="AC6209">
        <v>1437.19</v>
      </c>
      <c r="AD6209" t="s">
        <v>41</v>
      </c>
      <c r="AE6209" t="s">
        <v>42</v>
      </c>
      <c r="AF6209" t="s">
        <v>42</v>
      </c>
      <c r="AG6209">
        <f t="shared" si="192"/>
        <v>0</v>
      </c>
      <c r="AH6209" t="str" cm="1">
        <f t="array" ref="AH6209">_xlfn.IFS(
X6209&lt;=20, "&lt;20",
AND(X6209&gt;=20, X6209&lt;50), "20-50",
AND(X6209&gt;=50, X6209&lt;100), "50-100",
X6209&gt;=100, "&gt;100"
)</f>
        <v>20-50</v>
      </c>
      <c r="AI6209">
        <f t="shared" si="193"/>
        <v>0</v>
      </c>
      <c r="AJ6209" t="str" cm="1">
        <f t="array" ref="AJ6209">_xlfn.IFS(
C6209&lt;=20, "&lt;20",
AND(C6209&gt;=20, C6209&lt;35), "20-35",
AND(C6209&gt;=35, C6209&lt;50), "35-50",
C6209&gt;=50, "50-100"
)</f>
        <v>20-35</v>
      </c>
      <c r="AK6209" t="str" cm="1">
        <f t="array" ref="AK6209">_xlfn.IFS(
G6209&lt;6, "&lt;6",
AND(G6209&gt;=6, G6209&lt;12), "6-12",
AND(G6209&gt;=12, G6209&lt;18), "12-18",  AND(G6209&gt;=18, G6209&lt;24), "18-24", G6209&gt;=24, "24-36")</f>
        <v>6-12</v>
      </c>
    </row>
    <row r="6210" spans="1:37" x14ac:dyDescent="0.3">
      <c r="A6210" t="s">
        <v>6310</v>
      </c>
      <c r="B6210" t="s">
        <v>44</v>
      </c>
      <c r="C6210">
        <v>52</v>
      </c>
      <c r="D6210" t="s">
        <v>37</v>
      </c>
      <c r="E6210" t="s">
        <v>61</v>
      </c>
      <c r="F6210">
        <v>15</v>
      </c>
      <c r="G6210">
        <v>3</v>
      </c>
      <c r="H6210" t="s">
        <v>36</v>
      </c>
      <c r="I6210" t="s">
        <v>37</v>
      </c>
      <c r="J6210" t="s">
        <v>37</v>
      </c>
      <c r="K6210" t="s">
        <v>34</v>
      </c>
      <c r="L6210" t="s">
        <v>34</v>
      </c>
      <c r="M6210" t="s">
        <v>34</v>
      </c>
      <c r="N6210" t="s">
        <v>34</v>
      </c>
      <c r="O6210" t="s">
        <v>34</v>
      </c>
      <c r="P6210" t="s">
        <v>34</v>
      </c>
      <c r="Q6210" t="s">
        <v>34</v>
      </c>
      <c r="R6210" t="s">
        <v>34</v>
      </c>
      <c r="S6210" t="s">
        <v>34</v>
      </c>
      <c r="T6210" t="s">
        <v>34</v>
      </c>
      <c r="U6210" t="s">
        <v>67</v>
      </c>
      <c r="V6210" t="s">
        <v>34</v>
      </c>
      <c r="W6210" t="s">
        <v>40</v>
      </c>
      <c r="X6210">
        <v>25.1</v>
      </c>
      <c r="Y6210">
        <v>930.95</v>
      </c>
      <c r="Z6210">
        <v>0</v>
      </c>
      <c r="AA6210">
        <v>0</v>
      </c>
      <c r="AB6210">
        <v>1252.44</v>
      </c>
      <c r="AC6210">
        <v>2183.39</v>
      </c>
      <c r="AD6210" t="s">
        <v>41</v>
      </c>
      <c r="AE6210" t="s">
        <v>42</v>
      </c>
      <c r="AF6210" t="s">
        <v>42</v>
      </c>
      <c r="AG6210">
        <f t="shared" si="192"/>
        <v>0</v>
      </c>
      <c r="AH6210" t="str" cm="1">
        <f t="array" ref="AH6210">_xlfn.IFS(
X6210&lt;=20, "&lt;20",
AND(X6210&gt;=20, X6210&lt;50), "20-50",
AND(X6210&gt;=50, X6210&lt;100), "50-100",
X6210&gt;=100, "&gt;100"
)</f>
        <v>20-50</v>
      </c>
      <c r="AI6210">
        <f t="shared" si="193"/>
        <v>0</v>
      </c>
      <c r="AJ6210" t="str" cm="1">
        <f t="array" ref="AJ6210">_xlfn.IFS(
C6210&lt;=20, "&lt;20",
AND(C6210&gt;=20, C6210&lt;35), "20-35",
AND(C6210&gt;=35, C6210&lt;50), "35-50",
C6210&gt;=50, "50-100"
)</f>
        <v>50-100</v>
      </c>
      <c r="AK6210" t="str" cm="1">
        <f t="array" ref="AK6210">_xlfn.IFS(
G6210&lt;6, "&lt;6",
AND(G6210&gt;=6, G6210&lt;12), "6-12",
AND(G6210&gt;=12, G6210&lt;18), "12-18",  AND(G6210&gt;=18, G6210&lt;24), "18-24", G6210&gt;=24, "24-36")</f>
        <v>&lt;6</v>
      </c>
    </row>
    <row r="6211" spans="1:37" x14ac:dyDescent="0.3">
      <c r="A6211" t="s">
        <v>6311</v>
      </c>
      <c r="B6211" t="s">
        <v>44</v>
      </c>
      <c r="C6211">
        <v>54</v>
      </c>
      <c r="D6211" t="s">
        <v>34</v>
      </c>
      <c r="E6211" t="s">
        <v>56</v>
      </c>
      <c r="F6211">
        <v>0</v>
      </c>
      <c r="G6211">
        <v>13</v>
      </c>
      <c r="H6211" t="s">
        <v>36</v>
      </c>
      <c r="I6211" t="s">
        <v>37</v>
      </c>
      <c r="J6211" t="s">
        <v>34</v>
      </c>
      <c r="K6211" t="s">
        <v>34</v>
      </c>
      <c r="L6211" t="s">
        <v>34</v>
      </c>
      <c r="M6211" t="s">
        <v>34</v>
      </c>
      <c r="N6211" t="s">
        <v>34</v>
      </c>
      <c r="O6211" t="s">
        <v>34</v>
      </c>
      <c r="P6211" t="s">
        <v>34</v>
      </c>
      <c r="Q6211" t="s">
        <v>34</v>
      </c>
      <c r="R6211" t="s">
        <v>34</v>
      </c>
      <c r="S6211" t="s">
        <v>34</v>
      </c>
      <c r="T6211" t="s">
        <v>34</v>
      </c>
      <c r="U6211" t="s">
        <v>39</v>
      </c>
      <c r="V6211" t="s">
        <v>34</v>
      </c>
      <c r="W6211" t="s">
        <v>51</v>
      </c>
      <c r="X6211">
        <v>20.75</v>
      </c>
      <c r="Y6211">
        <v>452.35</v>
      </c>
      <c r="Z6211">
        <v>0</v>
      </c>
      <c r="AA6211">
        <v>0</v>
      </c>
      <c r="AB6211">
        <v>997.7</v>
      </c>
      <c r="AC6211">
        <v>1450.05</v>
      </c>
      <c r="AD6211" t="s">
        <v>41</v>
      </c>
      <c r="AE6211" t="s">
        <v>42</v>
      </c>
      <c r="AF6211" t="s">
        <v>42</v>
      </c>
      <c r="AG6211">
        <f t="shared" ref="AG6211:AG6274" si="194">IF(AD6211="Churned", 1,0)</f>
        <v>0</v>
      </c>
      <c r="AH6211" t="str" cm="1">
        <f t="array" ref="AH6211">_xlfn.IFS(
X6211&lt;=20, "&lt;20",
AND(X6211&gt;=20, X6211&lt;50), "20-50",
AND(X6211&gt;=50, X6211&lt;100), "50-100",
X6211&gt;=100, "&gt;100"
)</f>
        <v>20-50</v>
      </c>
      <c r="AI6211">
        <f t="shared" ref="AI6211:AI6274" si="195">IF(AD6211="Joined", 1, 0)</f>
        <v>0</v>
      </c>
      <c r="AJ6211" t="str" cm="1">
        <f t="array" ref="AJ6211">_xlfn.IFS(
C6211&lt;=20, "&lt;20",
AND(C6211&gt;=20, C6211&lt;35), "20-35",
AND(C6211&gt;=35, C6211&lt;50), "35-50",
C6211&gt;=50, "50-100"
)</f>
        <v>50-100</v>
      </c>
      <c r="AK6211" t="str" cm="1">
        <f t="array" ref="AK6211">_xlfn.IFS(
G6211&lt;6, "&lt;6",
AND(G6211&gt;=6, G6211&lt;12), "6-12",
AND(G6211&gt;=12, G6211&lt;18), "12-18",  AND(G6211&gt;=18, G6211&lt;24), "18-24", G6211&gt;=24, "24-36")</f>
        <v>12-18</v>
      </c>
    </row>
    <row r="6212" spans="1:37" x14ac:dyDescent="0.3">
      <c r="A6212" t="s">
        <v>6312</v>
      </c>
      <c r="B6212" t="s">
        <v>33</v>
      </c>
      <c r="C6212">
        <v>30</v>
      </c>
      <c r="D6212" t="s">
        <v>37</v>
      </c>
      <c r="E6212" t="s">
        <v>56</v>
      </c>
      <c r="F6212">
        <v>15</v>
      </c>
      <c r="G6212">
        <v>23</v>
      </c>
      <c r="H6212" t="s">
        <v>36</v>
      </c>
      <c r="I6212" t="s">
        <v>37</v>
      </c>
      <c r="J6212" t="s">
        <v>34</v>
      </c>
      <c r="K6212" t="s">
        <v>34</v>
      </c>
      <c r="L6212" t="s">
        <v>34</v>
      </c>
      <c r="M6212" t="s">
        <v>34</v>
      </c>
      <c r="N6212" t="s">
        <v>34</v>
      </c>
      <c r="O6212" t="s">
        <v>34</v>
      </c>
      <c r="P6212" t="s">
        <v>34</v>
      </c>
      <c r="Q6212" t="s">
        <v>34</v>
      </c>
      <c r="R6212" t="s">
        <v>34</v>
      </c>
      <c r="S6212" t="s">
        <v>34</v>
      </c>
      <c r="T6212" t="s">
        <v>34</v>
      </c>
      <c r="U6212" t="s">
        <v>67</v>
      </c>
      <c r="V6212" t="s">
        <v>34</v>
      </c>
      <c r="W6212" t="s">
        <v>51</v>
      </c>
      <c r="X6212">
        <v>19.45</v>
      </c>
      <c r="Y6212">
        <v>1303.5</v>
      </c>
      <c r="Z6212">
        <v>14.49</v>
      </c>
      <c r="AA6212">
        <v>0</v>
      </c>
      <c r="AB6212">
        <v>1646.4</v>
      </c>
      <c r="AC6212">
        <v>2935.41</v>
      </c>
      <c r="AD6212" t="s">
        <v>41</v>
      </c>
      <c r="AE6212" t="s">
        <v>42</v>
      </c>
      <c r="AF6212" t="s">
        <v>42</v>
      </c>
      <c r="AG6212">
        <f t="shared" si="194"/>
        <v>0</v>
      </c>
      <c r="AH6212" t="str" cm="1">
        <f t="array" ref="AH6212">_xlfn.IFS(
X6212&lt;=20, "&lt;20",
AND(X6212&gt;=20, X6212&lt;50), "20-50",
AND(X6212&gt;=50, X6212&lt;100), "50-100",
X6212&gt;=100, "&gt;100"
)</f>
        <v>&lt;20</v>
      </c>
      <c r="AI6212">
        <f t="shared" si="195"/>
        <v>0</v>
      </c>
      <c r="AJ6212" t="str" cm="1">
        <f t="array" ref="AJ6212">_xlfn.IFS(
C6212&lt;=20, "&lt;20",
AND(C6212&gt;=20, C6212&lt;35), "20-35",
AND(C6212&gt;=35, C6212&lt;50), "35-50",
C6212&gt;=50, "50-100"
)</f>
        <v>20-35</v>
      </c>
      <c r="AK6212" t="str" cm="1">
        <f t="array" ref="AK6212">_xlfn.IFS(
G6212&lt;6, "&lt;6",
AND(G6212&gt;=6, G6212&lt;12), "6-12",
AND(G6212&gt;=12, G6212&lt;18), "12-18",  AND(G6212&gt;=18, G6212&lt;24), "18-24", G6212&gt;=24, "24-36")</f>
        <v>18-24</v>
      </c>
    </row>
    <row r="6213" spans="1:37" x14ac:dyDescent="0.3">
      <c r="A6213" t="s">
        <v>6313</v>
      </c>
      <c r="B6213" t="s">
        <v>44</v>
      </c>
      <c r="C6213">
        <v>27</v>
      </c>
      <c r="D6213" t="s">
        <v>37</v>
      </c>
      <c r="E6213" t="s">
        <v>69</v>
      </c>
      <c r="F6213">
        <v>4</v>
      </c>
      <c r="G6213">
        <v>11</v>
      </c>
      <c r="H6213" t="s">
        <v>57</v>
      </c>
      <c r="I6213" t="s">
        <v>37</v>
      </c>
      <c r="J6213" t="s">
        <v>34</v>
      </c>
      <c r="K6213" t="s">
        <v>37</v>
      </c>
      <c r="L6213" t="s">
        <v>72</v>
      </c>
      <c r="M6213" t="s">
        <v>34</v>
      </c>
      <c r="N6213" t="s">
        <v>37</v>
      </c>
      <c r="O6213" t="s">
        <v>34</v>
      </c>
      <c r="P6213" t="s">
        <v>34</v>
      </c>
      <c r="Q6213" t="s">
        <v>34</v>
      </c>
      <c r="R6213" t="s">
        <v>34</v>
      </c>
      <c r="S6213" t="s">
        <v>34</v>
      </c>
      <c r="T6213" t="s">
        <v>34</v>
      </c>
      <c r="U6213" t="s">
        <v>46</v>
      </c>
      <c r="V6213" t="s">
        <v>34</v>
      </c>
      <c r="W6213" t="s">
        <v>51</v>
      </c>
      <c r="X6213">
        <v>50.45</v>
      </c>
      <c r="Y6213">
        <v>765.45</v>
      </c>
      <c r="Z6213">
        <v>0</v>
      </c>
      <c r="AA6213">
        <v>140</v>
      </c>
      <c r="AB6213">
        <v>549.08000000000004</v>
      </c>
      <c r="AC6213">
        <v>1454.53</v>
      </c>
      <c r="AD6213" t="s">
        <v>41</v>
      </c>
      <c r="AE6213" t="s">
        <v>42</v>
      </c>
      <c r="AF6213" t="s">
        <v>42</v>
      </c>
      <c r="AG6213">
        <f t="shared" si="194"/>
        <v>0</v>
      </c>
      <c r="AH6213" t="str" cm="1">
        <f t="array" ref="AH6213">_xlfn.IFS(
X6213&lt;=20, "&lt;20",
AND(X6213&gt;=20, X6213&lt;50), "20-50",
AND(X6213&gt;=50, X6213&lt;100), "50-100",
X6213&gt;=100, "&gt;100"
)</f>
        <v>50-100</v>
      </c>
      <c r="AI6213">
        <f t="shared" si="195"/>
        <v>0</v>
      </c>
      <c r="AJ6213" t="str" cm="1">
        <f t="array" ref="AJ6213">_xlfn.IFS(
C6213&lt;=20, "&lt;20",
AND(C6213&gt;=20, C6213&lt;35), "20-35",
AND(C6213&gt;=35, C6213&lt;50), "35-50",
C6213&gt;=50, "50-100"
)</f>
        <v>20-35</v>
      </c>
      <c r="AK6213" t="str" cm="1">
        <f t="array" ref="AK6213">_xlfn.IFS(
G6213&lt;6, "&lt;6",
AND(G6213&gt;=6, G6213&lt;12), "6-12",
AND(G6213&gt;=12, G6213&lt;18), "12-18",  AND(G6213&gt;=18, G6213&lt;24), "18-24", G6213&gt;=24, "24-36")</f>
        <v>6-12</v>
      </c>
    </row>
    <row r="6214" spans="1:37" x14ac:dyDescent="0.3">
      <c r="A6214" t="s">
        <v>6314</v>
      </c>
      <c r="B6214" t="s">
        <v>44</v>
      </c>
      <c r="C6214">
        <v>29</v>
      </c>
      <c r="D6214" t="s">
        <v>37</v>
      </c>
      <c r="E6214" t="s">
        <v>158</v>
      </c>
      <c r="F6214">
        <v>4</v>
      </c>
      <c r="G6214">
        <v>23</v>
      </c>
      <c r="H6214" t="s">
        <v>57</v>
      </c>
      <c r="I6214" t="s">
        <v>37</v>
      </c>
      <c r="J6214" t="s">
        <v>34</v>
      </c>
      <c r="K6214" t="s">
        <v>34</v>
      </c>
      <c r="L6214" t="s">
        <v>34</v>
      </c>
      <c r="M6214" t="s">
        <v>34</v>
      </c>
      <c r="N6214" t="s">
        <v>34</v>
      </c>
      <c r="O6214" t="s">
        <v>34</v>
      </c>
      <c r="P6214" t="s">
        <v>34</v>
      </c>
      <c r="Q6214" t="s">
        <v>34</v>
      </c>
      <c r="R6214" t="s">
        <v>34</v>
      </c>
      <c r="S6214" t="s">
        <v>34</v>
      </c>
      <c r="T6214" t="s">
        <v>34</v>
      </c>
      <c r="U6214" t="s">
        <v>39</v>
      </c>
      <c r="V6214" t="s">
        <v>34</v>
      </c>
      <c r="W6214" t="s">
        <v>40</v>
      </c>
      <c r="X6214">
        <v>19.649999999999999</v>
      </c>
      <c r="Y6214">
        <v>411.25</v>
      </c>
      <c r="Z6214">
        <v>0</v>
      </c>
      <c r="AA6214">
        <v>0</v>
      </c>
      <c r="AB6214">
        <v>25.56</v>
      </c>
      <c r="AC6214">
        <v>436.81</v>
      </c>
      <c r="AD6214" t="s">
        <v>41</v>
      </c>
      <c r="AE6214" t="s">
        <v>42</v>
      </c>
      <c r="AF6214" t="s">
        <v>42</v>
      </c>
      <c r="AG6214">
        <f t="shared" si="194"/>
        <v>0</v>
      </c>
      <c r="AH6214" t="str" cm="1">
        <f t="array" ref="AH6214">_xlfn.IFS(
X6214&lt;=20, "&lt;20",
AND(X6214&gt;=20, X6214&lt;50), "20-50",
AND(X6214&gt;=50, X6214&lt;100), "50-100",
X6214&gt;=100, "&gt;100"
)</f>
        <v>&lt;20</v>
      </c>
      <c r="AI6214">
        <f t="shared" si="195"/>
        <v>0</v>
      </c>
      <c r="AJ6214" t="str" cm="1">
        <f t="array" ref="AJ6214">_xlfn.IFS(
C6214&lt;=20, "&lt;20",
AND(C6214&gt;=20, C6214&lt;35), "20-35",
AND(C6214&gt;=35, C6214&lt;50), "35-50",
C6214&gt;=50, "50-100"
)</f>
        <v>20-35</v>
      </c>
      <c r="AK6214" t="str" cm="1">
        <f t="array" ref="AK6214">_xlfn.IFS(
G6214&lt;6, "&lt;6",
AND(G6214&gt;=6, G6214&lt;12), "6-12",
AND(G6214&gt;=12, G6214&lt;18), "12-18",  AND(G6214&gt;=18, G6214&lt;24), "18-24", G6214&gt;=24, "24-36")</f>
        <v>18-24</v>
      </c>
    </row>
    <row r="6215" spans="1:37" x14ac:dyDescent="0.3">
      <c r="A6215" t="s">
        <v>6315</v>
      </c>
      <c r="B6215" t="s">
        <v>44</v>
      </c>
      <c r="C6215">
        <v>41</v>
      </c>
      <c r="D6215" t="s">
        <v>34</v>
      </c>
      <c r="E6215" t="s">
        <v>56</v>
      </c>
      <c r="F6215">
        <v>2</v>
      </c>
      <c r="G6215">
        <v>13</v>
      </c>
      <c r="H6215" t="s">
        <v>57</v>
      </c>
      <c r="I6215" t="s">
        <v>37</v>
      </c>
      <c r="J6215" t="s">
        <v>37</v>
      </c>
      <c r="K6215" t="s">
        <v>37</v>
      </c>
      <c r="L6215" t="s">
        <v>72</v>
      </c>
      <c r="M6215" t="s">
        <v>34</v>
      </c>
      <c r="N6215" t="s">
        <v>34</v>
      </c>
      <c r="O6215" t="s">
        <v>34</v>
      </c>
      <c r="P6215" t="s">
        <v>37</v>
      </c>
      <c r="Q6215" t="s">
        <v>37</v>
      </c>
      <c r="R6215" t="s">
        <v>37</v>
      </c>
      <c r="S6215" t="s">
        <v>37</v>
      </c>
      <c r="T6215" t="s">
        <v>37</v>
      </c>
      <c r="U6215" t="s">
        <v>39</v>
      </c>
      <c r="V6215" t="s">
        <v>37</v>
      </c>
      <c r="W6215" t="s">
        <v>40</v>
      </c>
      <c r="X6215">
        <v>73.75</v>
      </c>
      <c r="Y6215">
        <v>1756.6</v>
      </c>
      <c r="Z6215">
        <v>0</v>
      </c>
      <c r="AA6215">
        <v>0</v>
      </c>
      <c r="AB6215">
        <v>805.69</v>
      </c>
      <c r="AC6215">
        <v>2562.29</v>
      </c>
      <c r="AD6215" t="s">
        <v>41</v>
      </c>
      <c r="AE6215" t="s">
        <v>42</v>
      </c>
      <c r="AF6215" t="s">
        <v>42</v>
      </c>
      <c r="AG6215">
        <f t="shared" si="194"/>
        <v>0</v>
      </c>
      <c r="AH6215" t="str" cm="1">
        <f t="array" ref="AH6215">_xlfn.IFS(
X6215&lt;=20, "&lt;20",
AND(X6215&gt;=20, X6215&lt;50), "20-50",
AND(X6215&gt;=50, X6215&lt;100), "50-100",
X6215&gt;=100, "&gt;100"
)</f>
        <v>50-100</v>
      </c>
      <c r="AI6215">
        <f t="shared" si="195"/>
        <v>0</v>
      </c>
      <c r="AJ6215" t="str" cm="1">
        <f t="array" ref="AJ6215">_xlfn.IFS(
C6215&lt;=20, "&lt;20",
AND(C6215&gt;=20, C6215&lt;35), "20-35",
AND(C6215&gt;=35, C6215&lt;50), "35-50",
C6215&gt;=50, "50-100"
)</f>
        <v>35-50</v>
      </c>
      <c r="AK6215" t="str" cm="1">
        <f t="array" ref="AK6215">_xlfn.IFS(
G6215&lt;6, "&lt;6",
AND(G6215&gt;=6, G6215&lt;12), "6-12",
AND(G6215&gt;=12, G6215&lt;18), "12-18",  AND(G6215&gt;=18, G6215&lt;24), "18-24", G6215&gt;=24, "24-36")</f>
        <v>12-18</v>
      </c>
    </row>
    <row r="6216" spans="1:37" x14ac:dyDescent="0.3">
      <c r="A6216" t="s">
        <v>6316</v>
      </c>
      <c r="B6216" t="s">
        <v>44</v>
      </c>
      <c r="C6216">
        <v>72</v>
      </c>
      <c r="D6216" t="s">
        <v>34</v>
      </c>
      <c r="E6216" t="s">
        <v>124</v>
      </c>
      <c r="F6216">
        <v>5</v>
      </c>
      <c r="G6216">
        <v>9</v>
      </c>
      <c r="H6216" t="s">
        <v>49</v>
      </c>
      <c r="I6216" t="s">
        <v>37</v>
      </c>
      <c r="J6216" t="s">
        <v>37</v>
      </c>
      <c r="K6216" t="s">
        <v>37</v>
      </c>
      <c r="L6216" t="s">
        <v>50</v>
      </c>
      <c r="M6216" t="s">
        <v>34</v>
      </c>
      <c r="N6216" t="s">
        <v>34</v>
      </c>
      <c r="O6216" t="s">
        <v>34</v>
      </c>
      <c r="P6216" t="s">
        <v>34</v>
      </c>
      <c r="Q6216" t="s">
        <v>34</v>
      </c>
      <c r="R6216" t="s">
        <v>37</v>
      </c>
      <c r="S6216" t="s">
        <v>34</v>
      </c>
      <c r="T6216" t="s">
        <v>37</v>
      </c>
      <c r="U6216" t="s">
        <v>46</v>
      </c>
      <c r="V6216" t="s">
        <v>37</v>
      </c>
      <c r="W6216" t="s">
        <v>51</v>
      </c>
      <c r="X6216">
        <v>84.55</v>
      </c>
      <c r="Y6216">
        <v>646.85</v>
      </c>
      <c r="Z6216">
        <v>0</v>
      </c>
      <c r="AA6216">
        <v>0</v>
      </c>
      <c r="AB6216">
        <v>150.01</v>
      </c>
      <c r="AC6216">
        <v>796.86</v>
      </c>
      <c r="AD6216" t="s">
        <v>52</v>
      </c>
      <c r="AE6216" t="s">
        <v>53</v>
      </c>
      <c r="AF6216" t="s">
        <v>91</v>
      </c>
      <c r="AG6216">
        <f t="shared" si="194"/>
        <v>1</v>
      </c>
      <c r="AH6216" t="str" cm="1">
        <f t="array" ref="AH6216">_xlfn.IFS(
X6216&lt;=20, "&lt;20",
AND(X6216&gt;=20, X6216&lt;50), "20-50",
AND(X6216&gt;=50, X6216&lt;100), "50-100",
X6216&gt;=100, "&gt;100"
)</f>
        <v>50-100</v>
      </c>
      <c r="AI6216">
        <f t="shared" si="195"/>
        <v>0</v>
      </c>
      <c r="AJ6216" t="str" cm="1">
        <f t="array" ref="AJ6216">_xlfn.IFS(
C6216&lt;=20, "&lt;20",
AND(C6216&gt;=20, C6216&lt;35), "20-35",
AND(C6216&gt;=35, C6216&lt;50), "35-50",
C6216&gt;=50, "50-100"
)</f>
        <v>50-100</v>
      </c>
      <c r="AK6216" t="str" cm="1">
        <f t="array" ref="AK6216">_xlfn.IFS(
G6216&lt;6, "&lt;6",
AND(G6216&gt;=6, G6216&lt;12), "6-12",
AND(G6216&gt;=12, G6216&lt;18), "12-18",  AND(G6216&gt;=18, G6216&lt;24), "18-24", G6216&gt;=24, "24-36")</f>
        <v>6-12</v>
      </c>
    </row>
    <row r="6217" spans="1:37" x14ac:dyDescent="0.3">
      <c r="A6217" t="s">
        <v>6317</v>
      </c>
      <c r="B6217" t="s">
        <v>44</v>
      </c>
      <c r="C6217">
        <v>38</v>
      </c>
      <c r="D6217" t="s">
        <v>37</v>
      </c>
      <c r="E6217" t="s">
        <v>74</v>
      </c>
      <c r="F6217">
        <v>2</v>
      </c>
      <c r="G6217">
        <v>21</v>
      </c>
      <c r="H6217" t="s">
        <v>36</v>
      </c>
      <c r="I6217" t="s">
        <v>37</v>
      </c>
      <c r="J6217" t="s">
        <v>34</v>
      </c>
      <c r="K6217" t="s">
        <v>34</v>
      </c>
      <c r="L6217" t="s">
        <v>34</v>
      </c>
      <c r="M6217" t="s">
        <v>34</v>
      </c>
      <c r="N6217" t="s">
        <v>34</v>
      </c>
      <c r="O6217" t="s">
        <v>34</v>
      </c>
      <c r="P6217" t="s">
        <v>34</v>
      </c>
      <c r="Q6217" t="s">
        <v>34</v>
      </c>
      <c r="R6217" t="s">
        <v>34</v>
      </c>
      <c r="S6217" t="s">
        <v>34</v>
      </c>
      <c r="T6217" t="s">
        <v>34</v>
      </c>
      <c r="U6217" t="s">
        <v>46</v>
      </c>
      <c r="V6217" t="s">
        <v>34</v>
      </c>
      <c r="W6217" t="s">
        <v>143</v>
      </c>
      <c r="X6217">
        <v>20.149999999999999</v>
      </c>
      <c r="Y6217">
        <v>20.149999999999999</v>
      </c>
      <c r="Z6217">
        <v>0</v>
      </c>
      <c r="AA6217">
        <v>0</v>
      </c>
      <c r="AB6217">
        <v>27.59</v>
      </c>
      <c r="AC6217">
        <v>47.74</v>
      </c>
      <c r="AD6217" t="s">
        <v>85</v>
      </c>
      <c r="AE6217" t="s">
        <v>42</v>
      </c>
      <c r="AF6217" t="s">
        <v>42</v>
      </c>
      <c r="AG6217">
        <f t="shared" si="194"/>
        <v>0</v>
      </c>
      <c r="AH6217" t="str" cm="1">
        <f t="array" ref="AH6217">_xlfn.IFS(
X6217&lt;=20, "&lt;20",
AND(X6217&gt;=20, X6217&lt;50), "20-50",
AND(X6217&gt;=50, X6217&lt;100), "50-100",
X6217&gt;=100, "&gt;100"
)</f>
        <v>20-50</v>
      </c>
      <c r="AI6217">
        <f t="shared" si="195"/>
        <v>1</v>
      </c>
      <c r="AJ6217" t="str" cm="1">
        <f t="array" ref="AJ6217">_xlfn.IFS(
C6217&lt;=20, "&lt;20",
AND(C6217&gt;=20, C6217&lt;35), "20-35",
AND(C6217&gt;=35, C6217&lt;50), "35-50",
C6217&gt;=50, "50-100"
)</f>
        <v>35-50</v>
      </c>
      <c r="AK6217" t="str" cm="1">
        <f t="array" ref="AK6217">_xlfn.IFS(
G6217&lt;6, "&lt;6",
AND(G6217&gt;=6, G6217&lt;12), "6-12",
AND(G6217&gt;=12, G6217&lt;18), "12-18",  AND(G6217&gt;=18, G6217&lt;24), "18-24", G6217&gt;=24, "24-36")</f>
        <v>18-24</v>
      </c>
    </row>
    <row r="6218" spans="1:37" x14ac:dyDescent="0.3">
      <c r="A6218" t="s">
        <v>6318</v>
      </c>
      <c r="B6218" t="s">
        <v>44</v>
      </c>
      <c r="C6218">
        <v>30</v>
      </c>
      <c r="D6218" t="s">
        <v>34</v>
      </c>
      <c r="E6218" t="s">
        <v>48</v>
      </c>
      <c r="F6218">
        <v>5</v>
      </c>
      <c r="G6218">
        <v>6</v>
      </c>
      <c r="H6218" t="s">
        <v>36</v>
      </c>
      <c r="I6218" t="s">
        <v>37</v>
      </c>
      <c r="J6218" t="s">
        <v>37</v>
      </c>
      <c r="K6218" t="s">
        <v>37</v>
      </c>
      <c r="L6218" t="s">
        <v>50</v>
      </c>
      <c r="M6218" t="s">
        <v>37</v>
      </c>
      <c r="N6218" t="s">
        <v>37</v>
      </c>
      <c r="O6218" t="s">
        <v>37</v>
      </c>
      <c r="P6218" t="s">
        <v>37</v>
      </c>
      <c r="Q6218" t="s">
        <v>37</v>
      </c>
      <c r="R6218" t="s">
        <v>37</v>
      </c>
      <c r="S6218" t="s">
        <v>37</v>
      </c>
      <c r="T6218" t="s">
        <v>34</v>
      </c>
      <c r="U6218" t="s">
        <v>67</v>
      </c>
      <c r="V6218" t="s">
        <v>37</v>
      </c>
      <c r="W6218" t="s">
        <v>51</v>
      </c>
      <c r="X6218">
        <v>116.1</v>
      </c>
      <c r="Y6218">
        <v>8310.5499999999993</v>
      </c>
      <c r="Z6218">
        <v>0</v>
      </c>
      <c r="AA6218">
        <v>130</v>
      </c>
      <c r="AB6218">
        <v>2401.9299999999998</v>
      </c>
      <c r="AC6218">
        <v>10842.48</v>
      </c>
      <c r="AD6218" t="s">
        <v>41</v>
      </c>
      <c r="AE6218" t="s">
        <v>42</v>
      </c>
      <c r="AF6218" t="s">
        <v>42</v>
      </c>
      <c r="AG6218">
        <f t="shared" si="194"/>
        <v>0</v>
      </c>
      <c r="AH6218" t="str" cm="1">
        <f t="array" ref="AH6218">_xlfn.IFS(
X6218&lt;=20, "&lt;20",
AND(X6218&gt;=20, X6218&lt;50), "20-50",
AND(X6218&gt;=50, X6218&lt;100), "50-100",
X6218&gt;=100, "&gt;100"
)</f>
        <v>&gt;100</v>
      </c>
      <c r="AI6218">
        <f t="shared" si="195"/>
        <v>0</v>
      </c>
      <c r="AJ6218" t="str" cm="1">
        <f t="array" ref="AJ6218">_xlfn.IFS(
C6218&lt;=20, "&lt;20",
AND(C6218&gt;=20, C6218&lt;35), "20-35",
AND(C6218&gt;=35, C6218&lt;50), "35-50",
C6218&gt;=50, "50-100"
)</f>
        <v>20-35</v>
      </c>
      <c r="AK6218" t="str" cm="1">
        <f t="array" ref="AK6218">_xlfn.IFS(
G6218&lt;6, "&lt;6",
AND(G6218&gt;=6, G6218&lt;12), "6-12",
AND(G6218&gt;=12, G6218&lt;18), "12-18",  AND(G6218&gt;=18, G6218&lt;24), "18-24", G6218&gt;=24, "24-36")</f>
        <v>6-12</v>
      </c>
    </row>
    <row r="6219" spans="1:37" x14ac:dyDescent="0.3">
      <c r="A6219" t="s">
        <v>6319</v>
      </c>
      <c r="B6219" t="s">
        <v>44</v>
      </c>
      <c r="C6219">
        <v>35</v>
      </c>
      <c r="D6219" t="s">
        <v>37</v>
      </c>
      <c r="E6219" t="s">
        <v>164</v>
      </c>
      <c r="F6219">
        <v>7</v>
      </c>
      <c r="G6219">
        <v>31</v>
      </c>
      <c r="H6219" t="s">
        <v>36</v>
      </c>
      <c r="I6219" t="s">
        <v>37</v>
      </c>
      <c r="J6219" t="s">
        <v>34</v>
      </c>
      <c r="K6219" t="s">
        <v>37</v>
      </c>
      <c r="L6219" t="s">
        <v>72</v>
      </c>
      <c r="M6219" t="s">
        <v>34</v>
      </c>
      <c r="N6219" t="s">
        <v>37</v>
      </c>
      <c r="O6219" t="s">
        <v>34</v>
      </c>
      <c r="P6219" t="s">
        <v>37</v>
      </c>
      <c r="Q6219" t="s">
        <v>34</v>
      </c>
      <c r="R6219" t="s">
        <v>34</v>
      </c>
      <c r="S6219" t="s">
        <v>34</v>
      </c>
      <c r="T6219" t="s">
        <v>37</v>
      </c>
      <c r="U6219" t="s">
        <v>46</v>
      </c>
      <c r="V6219" t="s">
        <v>34</v>
      </c>
      <c r="W6219" t="s">
        <v>40</v>
      </c>
      <c r="X6219">
        <v>56.5</v>
      </c>
      <c r="Y6219">
        <v>235.1</v>
      </c>
      <c r="Z6219">
        <v>0</v>
      </c>
      <c r="AA6219">
        <v>0</v>
      </c>
      <c r="AB6219">
        <v>170.84</v>
      </c>
      <c r="AC6219">
        <v>405.94</v>
      </c>
      <c r="AD6219" t="s">
        <v>52</v>
      </c>
      <c r="AE6219" t="s">
        <v>58</v>
      </c>
      <c r="AF6219" t="s">
        <v>365</v>
      </c>
      <c r="AG6219">
        <f t="shared" si="194"/>
        <v>1</v>
      </c>
      <c r="AH6219" t="str" cm="1">
        <f t="array" ref="AH6219">_xlfn.IFS(
X6219&lt;=20, "&lt;20",
AND(X6219&gt;=20, X6219&lt;50), "20-50",
AND(X6219&gt;=50, X6219&lt;100), "50-100",
X6219&gt;=100, "&gt;100"
)</f>
        <v>50-100</v>
      </c>
      <c r="AI6219">
        <f t="shared" si="195"/>
        <v>0</v>
      </c>
      <c r="AJ6219" t="str" cm="1">
        <f t="array" ref="AJ6219">_xlfn.IFS(
C6219&lt;=20, "&lt;20",
AND(C6219&gt;=20, C6219&lt;35), "20-35",
AND(C6219&gt;=35, C6219&lt;50), "35-50",
C6219&gt;=50, "50-100"
)</f>
        <v>35-50</v>
      </c>
      <c r="AK6219" t="str" cm="1">
        <f t="array" ref="AK6219">_xlfn.IFS(
G6219&lt;6, "&lt;6",
AND(G6219&gt;=6, G6219&lt;12), "6-12",
AND(G6219&gt;=12, G6219&lt;18), "12-18",  AND(G6219&gt;=18, G6219&lt;24), "18-24", G6219&gt;=24, "24-36")</f>
        <v>24-36</v>
      </c>
    </row>
    <row r="6220" spans="1:37" x14ac:dyDescent="0.3">
      <c r="A6220" t="s">
        <v>6320</v>
      </c>
      <c r="B6220" t="s">
        <v>44</v>
      </c>
      <c r="C6220">
        <v>70</v>
      </c>
      <c r="D6220" t="s">
        <v>34</v>
      </c>
      <c r="E6220" t="s">
        <v>48</v>
      </c>
      <c r="F6220">
        <v>1</v>
      </c>
      <c r="G6220">
        <v>34</v>
      </c>
      <c r="H6220" t="s">
        <v>36</v>
      </c>
      <c r="I6220" t="s">
        <v>37</v>
      </c>
      <c r="J6220" t="s">
        <v>37</v>
      </c>
      <c r="K6220" t="s">
        <v>37</v>
      </c>
      <c r="L6220" t="s">
        <v>50</v>
      </c>
      <c r="M6220" t="s">
        <v>34</v>
      </c>
      <c r="N6220" t="s">
        <v>34</v>
      </c>
      <c r="O6220" t="s">
        <v>37</v>
      </c>
      <c r="P6220" t="s">
        <v>37</v>
      </c>
      <c r="Q6220" t="s">
        <v>37</v>
      </c>
      <c r="R6220" t="s">
        <v>37</v>
      </c>
      <c r="S6220" t="s">
        <v>37</v>
      </c>
      <c r="T6220" t="s">
        <v>37</v>
      </c>
      <c r="U6220" t="s">
        <v>39</v>
      </c>
      <c r="V6220" t="s">
        <v>34</v>
      </c>
      <c r="W6220" t="s">
        <v>51</v>
      </c>
      <c r="X6220">
        <v>102.1</v>
      </c>
      <c r="Y6220">
        <v>6688.1</v>
      </c>
      <c r="Z6220">
        <v>0</v>
      </c>
      <c r="AA6220">
        <v>0</v>
      </c>
      <c r="AB6220">
        <v>644.48</v>
      </c>
      <c r="AC6220">
        <v>7332.58</v>
      </c>
      <c r="AD6220" t="s">
        <v>41</v>
      </c>
      <c r="AE6220" t="s">
        <v>42</v>
      </c>
      <c r="AF6220" t="s">
        <v>42</v>
      </c>
      <c r="AG6220">
        <f t="shared" si="194"/>
        <v>0</v>
      </c>
      <c r="AH6220" t="str" cm="1">
        <f t="array" ref="AH6220">_xlfn.IFS(
X6220&lt;=20, "&lt;20",
AND(X6220&gt;=20, X6220&lt;50), "20-50",
AND(X6220&gt;=50, X6220&lt;100), "50-100",
X6220&gt;=100, "&gt;100"
)</f>
        <v>&gt;100</v>
      </c>
      <c r="AI6220">
        <f t="shared" si="195"/>
        <v>0</v>
      </c>
      <c r="AJ6220" t="str" cm="1">
        <f t="array" ref="AJ6220">_xlfn.IFS(
C6220&lt;=20, "&lt;20",
AND(C6220&gt;=20, C6220&lt;35), "20-35",
AND(C6220&gt;=35, C6220&lt;50), "35-50",
C6220&gt;=50, "50-100"
)</f>
        <v>50-100</v>
      </c>
      <c r="AK6220" t="str" cm="1">
        <f t="array" ref="AK6220">_xlfn.IFS(
G6220&lt;6, "&lt;6",
AND(G6220&gt;=6, G6220&lt;12), "6-12",
AND(G6220&gt;=12, G6220&lt;18), "12-18",  AND(G6220&gt;=18, G6220&lt;24), "18-24", G6220&gt;=24, "24-36")</f>
        <v>24-36</v>
      </c>
    </row>
    <row r="6221" spans="1:37" x14ac:dyDescent="0.3">
      <c r="A6221" t="s">
        <v>6321</v>
      </c>
      <c r="B6221" t="s">
        <v>44</v>
      </c>
      <c r="C6221">
        <v>56</v>
      </c>
      <c r="D6221" t="s">
        <v>34</v>
      </c>
      <c r="E6221" t="s">
        <v>124</v>
      </c>
      <c r="F6221">
        <v>15</v>
      </c>
      <c r="G6221">
        <v>16</v>
      </c>
      <c r="H6221" t="s">
        <v>36</v>
      </c>
      <c r="I6221" t="s">
        <v>37</v>
      </c>
      <c r="J6221" t="s">
        <v>34</v>
      </c>
      <c r="K6221" t="s">
        <v>37</v>
      </c>
      <c r="L6221" t="s">
        <v>72</v>
      </c>
      <c r="M6221" t="s">
        <v>34</v>
      </c>
      <c r="N6221" t="s">
        <v>34</v>
      </c>
      <c r="O6221" t="s">
        <v>37</v>
      </c>
      <c r="P6221" t="s">
        <v>34</v>
      </c>
      <c r="Q6221" t="s">
        <v>34</v>
      </c>
      <c r="R6221" t="s">
        <v>37</v>
      </c>
      <c r="S6221" t="s">
        <v>37</v>
      </c>
      <c r="T6221" t="s">
        <v>37</v>
      </c>
      <c r="U6221" t="s">
        <v>46</v>
      </c>
      <c r="V6221" t="s">
        <v>37</v>
      </c>
      <c r="W6221" t="s">
        <v>51</v>
      </c>
      <c r="X6221">
        <v>62.1</v>
      </c>
      <c r="Y6221">
        <v>2096.1</v>
      </c>
      <c r="Z6221">
        <v>0</v>
      </c>
      <c r="AA6221">
        <v>0</v>
      </c>
      <c r="AB6221">
        <v>75.25</v>
      </c>
      <c r="AC6221">
        <v>2171.35</v>
      </c>
      <c r="AD6221" t="s">
        <v>41</v>
      </c>
      <c r="AE6221" t="s">
        <v>42</v>
      </c>
      <c r="AF6221" t="s">
        <v>42</v>
      </c>
      <c r="AG6221">
        <f t="shared" si="194"/>
        <v>0</v>
      </c>
      <c r="AH6221" t="str" cm="1">
        <f t="array" ref="AH6221">_xlfn.IFS(
X6221&lt;=20, "&lt;20",
AND(X6221&gt;=20, X6221&lt;50), "20-50",
AND(X6221&gt;=50, X6221&lt;100), "50-100",
X6221&gt;=100, "&gt;100"
)</f>
        <v>50-100</v>
      </c>
      <c r="AI6221">
        <f t="shared" si="195"/>
        <v>0</v>
      </c>
      <c r="AJ6221" t="str" cm="1">
        <f t="array" ref="AJ6221">_xlfn.IFS(
C6221&lt;=20, "&lt;20",
AND(C6221&gt;=20, C6221&lt;35), "20-35",
AND(C6221&gt;=35, C6221&lt;50), "35-50",
C6221&gt;=50, "50-100"
)</f>
        <v>50-100</v>
      </c>
      <c r="AK6221" t="str" cm="1">
        <f t="array" ref="AK6221">_xlfn.IFS(
G6221&lt;6, "&lt;6",
AND(G6221&gt;=6, G6221&lt;12), "6-12",
AND(G6221&gt;=12, G6221&lt;18), "12-18",  AND(G6221&gt;=18, G6221&lt;24), "18-24", G6221&gt;=24, "24-36")</f>
        <v>12-18</v>
      </c>
    </row>
    <row r="6222" spans="1:37" x14ac:dyDescent="0.3">
      <c r="A6222" t="s">
        <v>6322</v>
      </c>
      <c r="B6222" t="s">
        <v>33</v>
      </c>
      <c r="C6222">
        <v>59</v>
      </c>
      <c r="D6222" t="s">
        <v>34</v>
      </c>
      <c r="E6222" t="s">
        <v>158</v>
      </c>
      <c r="F6222">
        <v>2</v>
      </c>
      <c r="G6222">
        <v>19</v>
      </c>
      <c r="H6222" t="s">
        <v>57</v>
      </c>
      <c r="I6222" t="s">
        <v>37</v>
      </c>
      <c r="J6222" t="s">
        <v>37</v>
      </c>
      <c r="K6222" t="s">
        <v>37</v>
      </c>
      <c r="L6222" t="s">
        <v>50</v>
      </c>
      <c r="M6222" t="s">
        <v>34</v>
      </c>
      <c r="N6222" t="s">
        <v>34</v>
      </c>
      <c r="O6222" t="s">
        <v>37</v>
      </c>
      <c r="P6222" t="s">
        <v>34</v>
      </c>
      <c r="Q6222" t="s">
        <v>34</v>
      </c>
      <c r="R6222" t="s">
        <v>34</v>
      </c>
      <c r="S6222" t="s">
        <v>34</v>
      </c>
      <c r="T6222" t="s">
        <v>37</v>
      </c>
      <c r="U6222" t="s">
        <v>46</v>
      </c>
      <c r="V6222" t="s">
        <v>37</v>
      </c>
      <c r="W6222" t="s">
        <v>143</v>
      </c>
      <c r="X6222">
        <v>78</v>
      </c>
      <c r="Y6222">
        <v>851.8</v>
      </c>
      <c r="Z6222">
        <v>0</v>
      </c>
      <c r="AA6222">
        <v>0</v>
      </c>
      <c r="AB6222">
        <v>518.32000000000005</v>
      </c>
      <c r="AC6222">
        <v>1370.12</v>
      </c>
      <c r="AD6222" t="s">
        <v>41</v>
      </c>
      <c r="AE6222" t="s">
        <v>42</v>
      </c>
      <c r="AF6222" t="s">
        <v>42</v>
      </c>
      <c r="AG6222">
        <f t="shared" si="194"/>
        <v>0</v>
      </c>
      <c r="AH6222" t="str" cm="1">
        <f t="array" ref="AH6222">_xlfn.IFS(
X6222&lt;=20, "&lt;20",
AND(X6222&gt;=20, X6222&lt;50), "20-50",
AND(X6222&gt;=50, X6222&lt;100), "50-100",
X6222&gt;=100, "&gt;100"
)</f>
        <v>50-100</v>
      </c>
      <c r="AI6222">
        <f t="shared" si="195"/>
        <v>0</v>
      </c>
      <c r="AJ6222" t="str" cm="1">
        <f t="array" ref="AJ6222">_xlfn.IFS(
C6222&lt;=20, "&lt;20",
AND(C6222&gt;=20, C6222&lt;35), "20-35",
AND(C6222&gt;=35, C6222&lt;50), "35-50",
C6222&gt;=50, "50-100"
)</f>
        <v>50-100</v>
      </c>
      <c r="AK6222" t="str" cm="1">
        <f t="array" ref="AK6222">_xlfn.IFS(
G6222&lt;6, "&lt;6",
AND(G6222&gt;=6, G6222&lt;12), "6-12",
AND(G6222&gt;=12, G6222&lt;18), "12-18",  AND(G6222&gt;=18, G6222&lt;24), "18-24", G6222&gt;=24, "24-36")</f>
        <v>18-24</v>
      </c>
    </row>
    <row r="6223" spans="1:37" x14ac:dyDescent="0.3">
      <c r="A6223" t="s">
        <v>6323</v>
      </c>
      <c r="B6223" t="s">
        <v>33</v>
      </c>
      <c r="C6223">
        <v>28</v>
      </c>
      <c r="D6223" t="s">
        <v>34</v>
      </c>
      <c r="E6223" t="s">
        <v>35</v>
      </c>
      <c r="F6223">
        <v>1</v>
      </c>
      <c r="G6223">
        <v>11</v>
      </c>
      <c r="H6223" t="s">
        <v>110</v>
      </c>
      <c r="I6223" t="s">
        <v>37</v>
      </c>
      <c r="J6223" t="s">
        <v>37</v>
      </c>
      <c r="K6223" t="s">
        <v>37</v>
      </c>
      <c r="L6223" t="s">
        <v>50</v>
      </c>
      <c r="M6223" t="s">
        <v>34</v>
      </c>
      <c r="N6223" t="s">
        <v>34</v>
      </c>
      <c r="O6223" t="s">
        <v>37</v>
      </c>
      <c r="P6223" t="s">
        <v>34</v>
      </c>
      <c r="Q6223" t="s">
        <v>37</v>
      </c>
      <c r="R6223" t="s">
        <v>37</v>
      </c>
      <c r="S6223" t="s">
        <v>37</v>
      </c>
      <c r="T6223" t="s">
        <v>34</v>
      </c>
      <c r="U6223" t="s">
        <v>39</v>
      </c>
      <c r="V6223" t="s">
        <v>37</v>
      </c>
      <c r="W6223" t="s">
        <v>51</v>
      </c>
      <c r="X6223">
        <v>100.5</v>
      </c>
      <c r="Y6223">
        <v>2673.45</v>
      </c>
      <c r="Z6223">
        <v>0</v>
      </c>
      <c r="AA6223">
        <v>70</v>
      </c>
      <c r="AB6223">
        <v>239.22</v>
      </c>
      <c r="AC6223">
        <v>2982.67</v>
      </c>
      <c r="AD6223" t="s">
        <v>41</v>
      </c>
      <c r="AE6223" t="s">
        <v>42</v>
      </c>
      <c r="AF6223" t="s">
        <v>42</v>
      </c>
      <c r="AG6223">
        <f t="shared" si="194"/>
        <v>0</v>
      </c>
      <c r="AH6223" t="str" cm="1">
        <f t="array" ref="AH6223">_xlfn.IFS(
X6223&lt;=20, "&lt;20",
AND(X6223&gt;=20, X6223&lt;50), "20-50",
AND(X6223&gt;=50, X6223&lt;100), "50-100",
X6223&gt;=100, "&gt;100"
)</f>
        <v>&gt;100</v>
      </c>
      <c r="AI6223">
        <f t="shared" si="195"/>
        <v>0</v>
      </c>
      <c r="AJ6223" t="str" cm="1">
        <f t="array" ref="AJ6223">_xlfn.IFS(
C6223&lt;=20, "&lt;20",
AND(C6223&gt;=20, C6223&lt;35), "20-35",
AND(C6223&gt;=35, C6223&lt;50), "35-50",
C6223&gt;=50, "50-100"
)</f>
        <v>20-35</v>
      </c>
      <c r="AK6223" t="str" cm="1">
        <f t="array" ref="AK6223">_xlfn.IFS(
G6223&lt;6, "&lt;6",
AND(G6223&gt;=6, G6223&lt;12), "6-12",
AND(G6223&gt;=12, G6223&lt;18), "12-18",  AND(G6223&gt;=18, G6223&lt;24), "18-24", G6223&gt;=24, "24-36")</f>
        <v>6-12</v>
      </c>
    </row>
    <row r="6224" spans="1:37" x14ac:dyDescent="0.3">
      <c r="A6224" t="s">
        <v>6324</v>
      </c>
      <c r="B6224" t="s">
        <v>33</v>
      </c>
      <c r="C6224">
        <v>32</v>
      </c>
      <c r="D6224" t="s">
        <v>37</v>
      </c>
      <c r="E6224" t="s">
        <v>124</v>
      </c>
      <c r="F6224">
        <v>11</v>
      </c>
      <c r="G6224">
        <v>15</v>
      </c>
      <c r="H6224" t="s">
        <v>36</v>
      </c>
      <c r="I6224" t="s">
        <v>37</v>
      </c>
      <c r="J6224" t="s">
        <v>37</v>
      </c>
      <c r="K6224" t="s">
        <v>37</v>
      </c>
      <c r="L6224" t="s">
        <v>50</v>
      </c>
      <c r="M6224" t="s">
        <v>34</v>
      </c>
      <c r="N6224" t="s">
        <v>37</v>
      </c>
      <c r="O6224" t="s">
        <v>34</v>
      </c>
      <c r="P6224" t="s">
        <v>37</v>
      </c>
      <c r="Q6224" t="s">
        <v>37</v>
      </c>
      <c r="R6224" t="s">
        <v>37</v>
      </c>
      <c r="S6224" t="s">
        <v>37</v>
      </c>
      <c r="T6224" t="s">
        <v>37</v>
      </c>
      <c r="U6224" t="s">
        <v>67</v>
      </c>
      <c r="V6224" t="s">
        <v>37</v>
      </c>
      <c r="W6224" t="s">
        <v>51</v>
      </c>
      <c r="X6224">
        <v>105.25</v>
      </c>
      <c r="Y6224">
        <v>6823.4</v>
      </c>
      <c r="Z6224">
        <v>23.67</v>
      </c>
      <c r="AA6224">
        <v>0</v>
      </c>
      <c r="AB6224">
        <v>2571.52</v>
      </c>
      <c r="AC6224">
        <v>9371.25</v>
      </c>
      <c r="AD6224" t="s">
        <v>41</v>
      </c>
      <c r="AE6224" t="s">
        <v>42</v>
      </c>
      <c r="AF6224" t="s">
        <v>42</v>
      </c>
      <c r="AG6224">
        <f t="shared" si="194"/>
        <v>0</v>
      </c>
      <c r="AH6224" t="str" cm="1">
        <f t="array" ref="AH6224">_xlfn.IFS(
X6224&lt;=20, "&lt;20",
AND(X6224&gt;=20, X6224&lt;50), "20-50",
AND(X6224&gt;=50, X6224&lt;100), "50-100",
X6224&gt;=100, "&gt;100"
)</f>
        <v>&gt;100</v>
      </c>
      <c r="AI6224">
        <f t="shared" si="195"/>
        <v>0</v>
      </c>
      <c r="AJ6224" t="str" cm="1">
        <f t="array" ref="AJ6224">_xlfn.IFS(
C6224&lt;=20, "&lt;20",
AND(C6224&gt;=20, C6224&lt;35), "20-35",
AND(C6224&gt;=35, C6224&lt;50), "35-50",
C6224&gt;=50, "50-100"
)</f>
        <v>20-35</v>
      </c>
      <c r="AK6224" t="str" cm="1">
        <f t="array" ref="AK6224">_xlfn.IFS(
G6224&lt;6, "&lt;6",
AND(G6224&gt;=6, G6224&lt;12), "6-12",
AND(G6224&gt;=12, G6224&lt;18), "12-18",  AND(G6224&gt;=18, G6224&lt;24), "18-24", G6224&gt;=24, "24-36")</f>
        <v>12-18</v>
      </c>
    </row>
    <row r="6225" spans="1:37" x14ac:dyDescent="0.3">
      <c r="A6225" t="s">
        <v>6325</v>
      </c>
      <c r="B6225" t="s">
        <v>44</v>
      </c>
      <c r="C6225">
        <v>63</v>
      </c>
      <c r="D6225" t="s">
        <v>34</v>
      </c>
      <c r="E6225" t="s">
        <v>87</v>
      </c>
      <c r="F6225">
        <v>7</v>
      </c>
      <c r="G6225">
        <v>23</v>
      </c>
      <c r="H6225" t="s">
        <v>66</v>
      </c>
      <c r="I6225" t="s">
        <v>37</v>
      </c>
      <c r="J6225" t="s">
        <v>37</v>
      </c>
      <c r="K6225" t="s">
        <v>37</v>
      </c>
      <c r="L6225" t="s">
        <v>50</v>
      </c>
      <c r="M6225" t="s">
        <v>37</v>
      </c>
      <c r="N6225" t="s">
        <v>37</v>
      </c>
      <c r="O6225" t="s">
        <v>37</v>
      </c>
      <c r="P6225" t="s">
        <v>37</v>
      </c>
      <c r="Q6225" t="s">
        <v>37</v>
      </c>
      <c r="R6225" t="s">
        <v>37</v>
      </c>
      <c r="S6225" t="s">
        <v>37</v>
      </c>
      <c r="T6225" t="s">
        <v>37</v>
      </c>
      <c r="U6225" t="s">
        <v>67</v>
      </c>
      <c r="V6225" t="s">
        <v>37</v>
      </c>
      <c r="W6225" t="s">
        <v>51</v>
      </c>
      <c r="X6225">
        <v>118.65</v>
      </c>
      <c r="Y6225">
        <v>8477.6</v>
      </c>
      <c r="Z6225">
        <v>0</v>
      </c>
      <c r="AA6225">
        <v>0</v>
      </c>
      <c r="AB6225">
        <v>1270.9000000000001</v>
      </c>
      <c r="AC6225">
        <v>9748.5</v>
      </c>
      <c r="AD6225" t="s">
        <v>41</v>
      </c>
      <c r="AE6225" t="s">
        <v>42</v>
      </c>
      <c r="AF6225" t="s">
        <v>42</v>
      </c>
      <c r="AG6225">
        <f t="shared" si="194"/>
        <v>0</v>
      </c>
      <c r="AH6225" t="str" cm="1">
        <f t="array" ref="AH6225">_xlfn.IFS(
X6225&lt;=20, "&lt;20",
AND(X6225&gt;=20, X6225&lt;50), "20-50",
AND(X6225&gt;=50, X6225&lt;100), "50-100",
X6225&gt;=100, "&gt;100"
)</f>
        <v>&gt;100</v>
      </c>
      <c r="AI6225">
        <f t="shared" si="195"/>
        <v>0</v>
      </c>
      <c r="AJ6225" t="str" cm="1">
        <f t="array" ref="AJ6225">_xlfn.IFS(
C6225&lt;=20, "&lt;20",
AND(C6225&gt;=20, C6225&lt;35), "20-35",
AND(C6225&gt;=35, C6225&lt;50), "35-50",
C6225&gt;=50, "50-100"
)</f>
        <v>50-100</v>
      </c>
      <c r="AK6225" t="str" cm="1">
        <f t="array" ref="AK6225">_xlfn.IFS(
G6225&lt;6, "&lt;6",
AND(G6225&gt;=6, G6225&lt;12), "6-12",
AND(G6225&gt;=12, G6225&lt;18), "12-18",  AND(G6225&gt;=18, G6225&lt;24), "18-24", G6225&gt;=24, "24-36")</f>
        <v>18-24</v>
      </c>
    </row>
    <row r="6226" spans="1:37" x14ac:dyDescent="0.3">
      <c r="A6226" t="s">
        <v>6326</v>
      </c>
      <c r="B6226" t="s">
        <v>44</v>
      </c>
      <c r="C6226">
        <v>59</v>
      </c>
      <c r="D6226" t="s">
        <v>34</v>
      </c>
      <c r="E6226" t="s">
        <v>64</v>
      </c>
      <c r="F6226">
        <v>6</v>
      </c>
      <c r="G6226">
        <v>14</v>
      </c>
      <c r="H6226" t="s">
        <v>36</v>
      </c>
      <c r="I6226" t="s">
        <v>37</v>
      </c>
      <c r="J6226" t="s">
        <v>34</v>
      </c>
      <c r="K6226" t="s">
        <v>37</v>
      </c>
      <c r="L6226" t="s">
        <v>72</v>
      </c>
      <c r="M6226" t="s">
        <v>34</v>
      </c>
      <c r="N6226" t="s">
        <v>34</v>
      </c>
      <c r="O6226" t="s">
        <v>37</v>
      </c>
      <c r="P6226" t="s">
        <v>37</v>
      </c>
      <c r="Q6226" t="s">
        <v>37</v>
      </c>
      <c r="R6226" t="s">
        <v>37</v>
      </c>
      <c r="S6226" t="s">
        <v>37</v>
      </c>
      <c r="T6226" t="s">
        <v>37</v>
      </c>
      <c r="U6226" t="s">
        <v>39</v>
      </c>
      <c r="V6226" t="s">
        <v>34</v>
      </c>
      <c r="W6226" t="s">
        <v>40</v>
      </c>
      <c r="X6226">
        <v>74.099999999999994</v>
      </c>
      <c r="Y6226">
        <v>74.099999999999994</v>
      </c>
      <c r="Z6226">
        <v>0</v>
      </c>
      <c r="AA6226">
        <v>0</v>
      </c>
      <c r="AB6226">
        <v>36.049999999999997</v>
      </c>
      <c r="AC6226">
        <v>110.15</v>
      </c>
      <c r="AD6226" t="s">
        <v>85</v>
      </c>
      <c r="AE6226" t="s">
        <v>42</v>
      </c>
      <c r="AF6226" t="s">
        <v>42</v>
      </c>
      <c r="AG6226">
        <f t="shared" si="194"/>
        <v>0</v>
      </c>
      <c r="AH6226" t="str" cm="1">
        <f t="array" ref="AH6226">_xlfn.IFS(
X6226&lt;=20, "&lt;20",
AND(X6226&gt;=20, X6226&lt;50), "20-50",
AND(X6226&gt;=50, X6226&lt;100), "50-100",
X6226&gt;=100, "&gt;100"
)</f>
        <v>50-100</v>
      </c>
      <c r="AI6226">
        <f t="shared" si="195"/>
        <v>1</v>
      </c>
      <c r="AJ6226" t="str" cm="1">
        <f t="array" ref="AJ6226">_xlfn.IFS(
C6226&lt;=20, "&lt;20",
AND(C6226&gt;=20, C6226&lt;35), "20-35",
AND(C6226&gt;=35, C6226&lt;50), "35-50",
C6226&gt;=50, "50-100"
)</f>
        <v>50-100</v>
      </c>
      <c r="AK6226" t="str" cm="1">
        <f t="array" ref="AK6226">_xlfn.IFS(
G6226&lt;6, "&lt;6",
AND(G6226&gt;=6, G6226&lt;12), "6-12",
AND(G6226&gt;=12, G6226&lt;18), "12-18",  AND(G6226&gt;=18, G6226&lt;24), "18-24", G6226&gt;=24, "24-36")</f>
        <v>12-18</v>
      </c>
    </row>
    <row r="6227" spans="1:37" x14ac:dyDescent="0.3">
      <c r="A6227" t="s">
        <v>6327</v>
      </c>
      <c r="B6227" t="s">
        <v>44</v>
      </c>
      <c r="C6227">
        <v>81</v>
      </c>
      <c r="D6227" t="s">
        <v>34</v>
      </c>
      <c r="E6227" t="s">
        <v>82</v>
      </c>
      <c r="F6227">
        <v>9</v>
      </c>
      <c r="G6227">
        <v>21</v>
      </c>
      <c r="H6227" t="s">
        <v>110</v>
      </c>
      <c r="I6227" t="s">
        <v>37</v>
      </c>
      <c r="J6227" t="s">
        <v>37</v>
      </c>
      <c r="K6227" t="s">
        <v>37</v>
      </c>
      <c r="L6227" t="s">
        <v>50</v>
      </c>
      <c r="M6227" t="s">
        <v>34</v>
      </c>
      <c r="N6227" t="s">
        <v>37</v>
      </c>
      <c r="O6227" t="s">
        <v>34</v>
      </c>
      <c r="P6227" t="s">
        <v>34</v>
      </c>
      <c r="Q6227" t="s">
        <v>34</v>
      </c>
      <c r="R6227" t="s">
        <v>34</v>
      </c>
      <c r="S6227" t="s">
        <v>34</v>
      </c>
      <c r="T6227" t="s">
        <v>37</v>
      </c>
      <c r="U6227" t="s">
        <v>46</v>
      </c>
      <c r="V6227" t="s">
        <v>37</v>
      </c>
      <c r="W6227" t="s">
        <v>40</v>
      </c>
      <c r="X6227">
        <v>79.599999999999994</v>
      </c>
      <c r="Y6227">
        <v>2718.3</v>
      </c>
      <c r="Z6227">
        <v>0</v>
      </c>
      <c r="AA6227">
        <v>0</v>
      </c>
      <c r="AB6227">
        <v>878.56</v>
      </c>
      <c r="AC6227">
        <v>3596.86</v>
      </c>
      <c r="AD6227" t="s">
        <v>52</v>
      </c>
      <c r="AE6227" t="s">
        <v>58</v>
      </c>
      <c r="AF6227" t="s">
        <v>59</v>
      </c>
      <c r="AG6227">
        <f t="shared" si="194"/>
        <v>1</v>
      </c>
      <c r="AH6227" t="str" cm="1">
        <f t="array" ref="AH6227">_xlfn.IFS(
X6227&lt;=20, "&lt;20",
AND(X6227&gt;=20, X6227&lt;50), "20-50",
AND(X6227&gt;=50, X6227&lt;100), "50-100",
X6227&gt;=100, "&gt;100"
)</f>
        <v>50-100</v>
      </c>
      <c r="AI6227">
        <f t="shared" si="195"/>
        <v>0</v>
      </c>
      <c r="AJ6227" t="str" cm="1">
        <f t="array" ref="AJ6227">_xlfn.IFS(
C6227&lt;=20, "&lt;20",
AND(C6227&gt;=20, C6227&lt;35), "20-35",
AND(C6227&gt;=35, C6227&lt;50), "35-50",
C6227&gt;=50, "50-100"
)</f>
        <v>50-100</v>
      </c>
      <c r="AK6227" t="str" cm="1">
        <f t="array" ref="AK6227">_xlfn.IFS(
G6227&lt;6, "&lt;6",
AND(G6227&gt;=6, G6227&lt;12), "6-12",
AND(G6227&gt;=12, G6227&lt;18), "12-18",  AND(G6227&gt;=18, G6227&lt;24), "18-24", G6227&gt;=24, "24-36")</f>
        <v>18-24</v>
      </c>
    </row>
    <row r="6228" spans="1:37" x14ac:dyDescent="0.3">
      <c r="A6228" t="s">
        <v>6328</v>
      </c>
      <c r="B6228" t="s">
        <v>44</v>
      </c>
      <c r="C6228">
        <v>44</v>
      </c>
      <c r="D6228" t="s">
        <v>37</v>
      </c>
      <c r="E6228" t="s">
        <v>69</v>
      </c>
      <c r="F6228">
        <v>13</v>
      </c>
      <c r="G6228">
        <v>21</v>
      </c>
      <c r="H6228" t="s">
        <v>66</v>
      </c>
      <c r="I6228" t="s">
        <v>37</v>
      </c>
      <c r="J6228" t="s">
        <v>37</v>
      </c>
      <c r="K6228" t="s">
        <v>37</v>
      </c>
      <c r="L6228" t="s">
        <v>38</v>
      </c>
      <c r="M6228" t="s">
        <v>37</v>
      </c>
      <c r="N6228" t="s">
        <v>37</v>
      </c>
      <c r="O6228" t="s">
        <v>34</v>
      </c>
      <c r="P6228" t="s">
        <v>37</v>
      </c>
      <c r="Q6228" t="s">
        <v>34</v>
      </c>
      <c r="R6228" t="s">
        <v>34</v>
      </c>
      <c r="S6228" t="s">
        <v>34</v>
      </c>
      <c r="T6228" t="s">
        <v>37</v>
      </c>
      <c r="U6228" t="s">
        <v>67</v>
      </c>
      <c r="V6228" t="s">
        <v>37</v>
      </c>
      <c r="W6228" t="s">
        <v>40</v>
      </c>
      <c r="X6228">
        <v>66.900000000000006</v>
      </c>
      <c r="Y6228">
        <v>4577.8999999999996</v>
      </c>
      <c r="Z6228">
        <v>0</v>
      </c>
      <c r="AA6228">
        <v>0</v>
      </c>
      <c r="AB6228">
        <v>959.79</v>
      </c>
      <c r="AC6228">
        <v>5537.69</v>
      </c>
      <c r="AD6228" t="s">
        <v>41</v>
      </c>
      <c r="AE6228" t="s">
        <v>42</v>
      </c>
      <c r="AF6228" t="s">
        <v>42</v>
      </c>
      <c r="AG6228">
        <f t="shared" si="194"/>
        <v>0</v>
      </c>
      <c r="AH6228" t="str" cm="1">
        <f t="array" ref="AH6228">_xlfn.IFS(
X6228&lt;=20, "&lt;20",
AND(X6228&gt;=20, X6228&lt;50), "20-50",
AND(X6228&gt;=50, X6228&lt;100), "50-100",
X6228&gt;=100, "&gt;100"
)</f>
        <v>50-100</v>
      </c>
      <c r="AI6228">
        <f t="shared" si="195"/>
        <v>0</v>
      </c>
      <c r="AJ6228" t="str" cm="1">
        <f t="array" ref="AJ6228">_xlfn.IFS(
C6228&lt;=20, "&lt;20",
AND(C6228&gt;=20, C6228&lt;35), "20-35",
AND(C6228&gt;=35, C6228&lt;50), "35-50",
C6228&gt;=50, "50-100"
)</f>
        <v>35-50</v>
      </c>
      <c r="AK6228" t="str" cm="1">
        <f t="array" ref="AK6228">_xlfn.IFS(
G6228&lt;6, "&lt;6",
AND(G6228&gt;=6, G6228&lt;12), "6-12",
AND(G6228&gt;=12, G6228&lt;18), "12-18",  AND(G6228&gt;=18, G6228&lt;24), "18-24", G6228&gt;=24, "24-36")</f>
        <v>18-24</v>
      </c>
    </row>
    <row r="6229" spans="1:37" x14ac:dyDescent="0.3">
      <c r="A6229" t="s">
        <v>6329</v>
      </c>
      <c r="B6229" t="s">
        <v>44</v>
      </c>
      <c r="C6229">
        <v>61</v>
      </c>
      <c r="D6229" t="s">
        <v>34</v>
      </c>
      <c r="E6229" t="s">
        <v>103</v>
      </c>
      <c r="F6229">
        <v>6</v>
      </c>
      <c r="G6229">
        <v>5</v>
      </c>
      <c r="H6229" t="s">
        <v>49</v>
      </c>
      <c r="I6229" t="s">
        <v>37</v>
      </c>
      <c r="J6229" t="s">
        <v>34</v>
      </c>
      <c r="K6229" t="s">
        <v>37</v>
      </c>
      <c r="L6229" t="s">
        <v>50</v>
      </c>
      <c r="M6229" t="s">
        <v>34</v>
      </c>
      <c r="N6229" t="s">
        <v>34</v>
      </c>
      <c r="O6229" t="s">
        <v>34</v>
      </c>
      <c r="P6229" t="s">
        <v>34</v>
      </c>
      <c r="Q6229" t="s">
        <v>34</v>
      </c>
      <c r="R6229" t="s">
        <v>34</v>
      </c>
      <c r="S6229" t="s">
        <v>34</v>
      </c>
      <c r="T6229" t="s">
        <v>37</v>
      </c>
      <c r="U6229" t="s">
        <v>46</v>
      </c>
      <c r="V6229" t="s">
        <v>34</v>
      </c>
      <c r="W6229" t="s">
        <v>51</v>
      </c>
      <c r="X6229">
        <v>69.05</v>
      </c>
      <c r="Y6229">
        <v>651.5</v>
      </c>
      <c r="Z6229">
        <v>0</v>
      </c>
      <c r="AA6229">
        <v>0</v>
      </c>
      <c r="AB6229">
        <v>268.83</v>
      </c>
      <c r="AC6229">
        <v>920.33</v>
      </c>
      <c r="AD6229" t="s">
        <v>41</v>
      </c>
      <c r="AE6229" t="s">
        <v>42</v>
      </c>
      <c r="AF6229" t="s">
        <v>42</v>
      </c>
      <c r="AG6229">
        <f t="shared" si="194"/>
        <v>0</v>
      </c>
      <c r="AH6229" t="str" cm="1">
        <f t="array" ref="AH6229">_xlfn.IFS(
X6229&lt;=20, "&lt;20",
AND(X6229&gt;=20, X6229&lt;50), "20-50",
AND(X6229&gt;=50, X6229&lt;100), "50-100",
X6229&gt;=100, "&gt;100"
)</f>
        <v>50-100</v>
      </c>
      <c r="AI6229">
        <f t="shared" si="195"/>
        <v>0</v>
      </c>
      <c r="AJ6229" t="str" cm="1">
        <f t="array" ref="AJ6229">_xlfn.IFS(
C6229&lt;=20, "&lt;20",
AND(C6229&gt;=20, C6229&lt;35), "20-35",
AND(C6229&gt;=35, C6229&lt;50), "35-50",
C6229&gt;=50, "50-100"
)</f>
        <v>50-100</v>
      </c>
      <c r="AK6229" t="str" cm="1">
        <f t="array" ref="AK6229">_xlfn.IFS(
G6229&lt;6, "&lt;6",
AND(G6229&gt;=6, G6229&lt;12), "6-12",
AND(G6229&gt;=12, G6229&lt;18), "12-18",  AND(G6229&gt;=18, G6229&lt;24), "18-24", G6229&gt;=24, "24-36")</f>
        <v>&lt;6</v>
      </c>
    </row>
    <row r="6230" spans="1:37" x14ac:dyDescent="0.3">
      <c r="A6230" t="s">
        <v>6330</v>
      </c>
      <c r="B6230" t="s">
        <v>44</v>
      </c>
      <c r="C6230">
        <v>62</v>
      </c>
      <c r="D6230" t="s">
        <v>37</v>
      </c>
      <c r="E6230" t="s">
        <v>64</v>
      </c>
      <c r="F6230">
        <v>4</v>
      </c>
      <c r="G6230">
        <v>2</v>
      </c>
      <c r="H6230" t="s">
        <v>36</v>
      </c>
      <c r="I6230" t="s">
        <v>37</v>
      </c>
      <c r="J6230" t="s">
        <v>34</v>
      </c>
      <c r="K6230" t="s">
        <v>34</v>
      </c>
      <c r="L6230" t="s">
        <v>34</v>
      </c>
      <c r="M6230" t="s">
        <v>34</v>
      </c>
      <c r="N6230" t="s">
        <v>34</v>
      </c>
      <c r="O6230" t="s">
        <v>34</v>
      </c>
      <c r="P6230" t="s">
        <v>34</v>
      </c>
      <c r="Q6230" t="s">
        <v>34</v>
      </c>
      <c r="R6230" t="s">
        <v>34</v>
      </c>
      <c r="S6230" t="s">
        <v>34</v>
      </c>
      <c r="T6230" t="s">
        <v>34</v>
      </c>
      <c r="U6230" t="s">
        <v>46</v>
      </c>
      <c r="V6230" t="s">
        <v>34</v>
      </c>
      <c r="W6230" t="s">
        <v>51</v>
      </c>
      <c r="X6230">
        <v>18.850000000000001</v>
      </c>
      <c r="Y6230">
        <v>18.850000000000001</v>
      </c>
      <c r="Z6230">
        <v>0</v>
      </c>
      <c r="AA6230">
        <v>0</v>
      </c>
      <c r="AB6230">
        <v>7.8</v>
      </c>
      <c r="AC6230">
        <v>26.65</v>
      </c>
      <c r="AD6230" t="s">
        <v>85</v>
      </c>
      <c r="AE6230" t="s">
        <v>42</v>
      </c>
      <c r="AF6230" t="s">
        <v>42</v>
      </c>
      <c r="AG6230">
        <f t="shared" si="194"/>
        <v>0</v>
      </c>
      <c r="AH6230" t="str" cm="1">
        <f t="array" ref="AH6230">_xlfn.IFS(
X6230&lt;=20, "&lt;20",
AND(X6230&gt;=20, X6230&lt;50), "20-50",
AND(X6230&gt;=50, X6230&lt;100), "50-100",
X6230&gt;=100, "&gt;100"
)</f>
        <v>&lt;20</v>
      </c>
      <c r="AI6230">
        <f t="shared" si="195"/>
        <v>1</v>
      </c>
      <c r="AJ6230" t="str" cm="1">
        <f t="array" ref="AJ6230">_xlfn.IFS(
C6230&lt;=20, "&lt;20",
AND(C6230&gt;=20, C6230&lt;35), "20-35",
AND(C6230&gt;=35, C6230&lt;50), "35-50",
C6230&gt;=50, "50-100"
)</f>
        <v>50-100</v>
      </c>
      <c r="AK6230" t="str" cm="1">
        <f t="array" ref="AK6230">_xlfn.IFS(
G6230&lt;6, "&lt;6",
AND(G6230&gt;=6, G6230&lt;12), "6-12",
AND(G6230&gt;=12, G6230&lt;18), "12-18",  AND(G6230&gt;=18, G6230&lt;24), "18-24", G6230&gt;=24, "24-36")</f>
        <v>&lt;6</v>
      </c>
    </row>
    <row r="6231" spans="1:37" x14ac:dyDescent="0.3">
      <c r="A6231" t="s">
        <v>6331</v>
      </c>
      <c r="B6231" t="s">
        <v>33</v>
      </c>
      <c r="C6231">
        <v>43</v>
      </c>
      <c r="D6231" t="s">
        <v>34</v>
      </c>
      <c r="E6231" t="s">
        <v>130</v>
      </c>
      <c r="F6231">
        <v>12</v>
      </c>
      <c r="G6231">
        <v>18</v>
      </c>
      <c r="H6231" t="s">
        <v>49</v>
      </c>
      <c r="I6231" t="s">
        <v>34</v>
      </c>
      <c r="J6231" t="s">
        <v>34</v>
      </c>
      <c r="K6231" t="s">
        <v>37</v>
      </c>
      <c r="L6231" t="s">
        <v>72</v>
      </c>
      <c r="M6231" t="s">
        <v>34</v>
      </c>
      <c r="N6231" t="s">
        <v>34</v>
      </c>
      <c r="O6231" t="s">
        <v>37</v>
      </c>
      <c r="P6231" t="s">
        <v>34</v>
      </c>
      <c r="Q6231" t="s">
        <v>37</v>
      </c>
      <c r="R6231" t="s">
        <v>37</v>
      </c>
      <c r="S6231" t="s">
        <v>37</v>
      </c>
      <c r="T6231" t="s">
        <v>37</v>
      </c>
      <c r="U6231" t="s">
        <v>46</v>
      </c>
      <c r="V6231" t="s">
        <v>37</v>
      </c>
      <c r="W6231" t="s">
        <v>51</v>
      </c>
      <c r="X6231">
        <v>50.35</v>
      </c>
      <c r="Y6231">
        <v>50.35</v>
      </c>
      <c r="Z6231">
        <v>0</v>
      </c>
      <c r="AA6231">
        <v>0</v>
      </c>
      <c r="AB6231">
        <v>0</v>
      </c>
      <c r="AC6231">
        <v>50.35</v>
      </c>
      <c r="AD6231" t="s">
        <v>52</v>
      </c>
      <c r="AE6231" t="s">
        <v>53</v>
      </c>
      <c r="AF6231" t="s">
        <v>162</v>
      </c>
      <c r="AG6231">
        <f t="shared" si="194"/>
        <v>1</v>
      </c>
      <c r="AH6231" t="str" cm="1">
        <f t="array" ref="AH6231">_xlfn.IFS(
X6231&lt;=20, "&lt;20",
AND(X6231&gt;=20, X6231&lt;50), "20-50",
AND(X6231&gt;=50, X6231&lt;100), "50-100",
X6231&gt;=100, "&gt;100"
)</f>
        <v>50-100</v>
      </c>
      <c r="AI6231">
        <f t="shared" si="195"/>
        <v>0</v>
      </c>
      <c r="AJ6231" t="str" cm="1">
        <f t="array" ref="AJ6231">_xlfn.IFS(
C6231&lt;=20, "&lt;20",
AND(C6231&gt;=20, C6231&lt;35), "20-35",
AND(C6231&gt;=35, C6231&lt;50), "35-50",
C6231&gt;=50, "50-100"
)</f>
        <v>35-50</v>
      </c>
      <c r="AK6231" t="str" cm="1">
        <f t="array" ref="AK6231">_xlfn.IFS(
G6231&lt;6, "&lt;6",
AND(G6231&gt;=6, G6231&lt;12), "6-12",
AND(G6231&gt;=12, G6231&lt;18), "12-18",  AND(G6231&gt;=18, G6231&lt;24), "18-24", G6231&gt;=24, "24-36")</f>
        <v>18-24</v>
      </c>
    </row>
    <row r="6232" spans="1:37" x14ac:dyDescent="0.3">
      <c r="A6232" t="s">
        <v>6332</v>
      </c>
      <c r="B6232" t="s">
        <v>44</v>
      </c>
      <c r="C6232">
        <v>20</v>
      </c>
      <c r="D6232" t="s">
        <v>37</v>
      </c>
      <c r="E6232" t="s">
        <v>99</v>
      </c>
      <c r="F6232">
        <v>0</v>
      </c>
      <c r="G6232">
        <v>5</v>
      </c>
      <c r="H6232" t="s">
        <v>57</v>
      </c>
      <c r="I6232" t="s">
        <v>37</v>
      </c>
      <c r="J6232" t="s">
        <v>34</v>
      </c>
      <c r="K6232" t="s">
        <v>37</v>
      </c>
      <c r="L6232" t="s">
        <v>72</v>
      </c>
      <c r="M6232" t="s">
        <v>34</v>
      </c>
      <c r="N6232" t="s">
        <v>34</v>
      </c>
      <c r="O6232" t="s">
        <v>37</v>
      </c>
      <c r="P6232" t="s">
        <v>34</v>
      </c>
      <c r="Q6232" t="s">
        <v>34</v>
      </c>
      <c r="R6232" t="s">
        <v>37</v>
      </c>
      <c r="S6232" t="s">
        <v>37</v>
      </c>
      <c r="T6232" t="s">
        <v>37</v>
      </c>
      <c r="U6232" t="s">
        <v>46</v>
      </c>
      <c r="V6232" t="s">
        <v>34</v>
      </c>
      <c r="W6232" t="s">
        <v>40</v>
      </c>
      <c r="X6232">
        <v>61.65</v>
      </c>
      <c r="Y6232">
        <v>1393.6</v>
      </c>
      <c r="Z6232">
        <v>0</v>
      </c>
      <c r="AA6232">
        <v>0</v>
      </c>
      <c r="AB6232">
        <v>836.85</v>
      </c>
      <c r="AC6232">
        <v>2230.4499999999998</v>
      </c>
      <c r="AD6232" t="s">
        <v>41</v>
      </c>
      <c r="AE6232" t="s">
        <v>42</v>
      </c>
      <c r="AF6232" t="s">
        <v>42</v>
      </c>
      <c r="AG6232">
        <f t="shared" si="194"/>
        <v>0</v>
      </c>
      <c r="AH6232" t="str" cm="1">
        <f t="array" ref="AH6232">_xlfn.IFS(
X6232&lt;=20, "&lt;20",
AND(X6232&gt;=20, X6232&lt;50), "20-50",
AND(X6232&gt;=50, X6232&lt;100), "50-100",
X6232&gt;=100, "&gt;100"
)</f>
        <v>50-100</v>
      </c>
      <c r="AI6232">
        <f t="shared" si="195"/>
        <v>0</v>
      </c>
      <c r="AJ6232" t="str" cm="1">
        <f t="array" ref="AJ6232">_xlfn.IFS(
C6232&lt;=20, "&lt;20",
AND(C6232&gt;=20, C6232&lt;35), "20-35",
AND(C6232&gt;=35, C6232&lt;50), "35-50",
C6232&gt;=50, "50-100"
)</f>
        <v>&lt;20</v>
      </c>
      <c r="AK6232" t="str" cm="1">
        <f t="array" ref="AK6232">_xlfn.IFS(
G6232&lt;6, "&lt;6",
AND(G6232&gt;=6, G6232&lt;12), "6-12",
AND(G6232&gt;=12, G6232&lt;18), "12-18",  AND(G6232&gt;=18, G6232&lt;24), "18-24", G6232&gt;=24, "24-36")</f>
        <v>&lt;6</v>
      </c>
    </row>
    <row r="6233" spans="1:37" x14ac:dyDescent="0.3">
      <c r="A6233" t="s">
        <v>6333</v>
      </c>
      <c r="B6233" t="s">
        <v>33</v>
      </c>
      <c r="C6233">
        <v>61</v>
      </c>
      <c r="D6233" t="s">
        <v>34</v>
      </c>
      <c r="E6233" t="s">
        <v>61</v>
      </c>
      <c r="F6233">
        <v>9</v>
      </c>
      <c r="G6233">
        <v>11</v>
      </c>
      <c r="H6233" t="s">
        <v>36</v>
      </c>
      <c r="I6233" t="s">
        <v>37</v>
      </c>
      <c r="J6233" t="s">
        <v>34</v>
      </c>
      <c r="K6233" t="s">
        <v>37</v>
      </c>
      <c r="L6233" t="s">
        <v>72</v>
      </c>
      <c r="M6233" t="s">
        <v>37</v>
      </c>
      <c r="N6233" t="s">
        <v>37</v>
      </c>
      <c r="O6233" t="s">
        <v>34</v>
      </c>
      <c r="P6233" t="s">
        <v>34</v>
      </c>
      <c r="Q6233" t="s">
        <v>34</v>
      </c>
      <c r="R6233" t="s">
        <v>34</v>
      </c>
      <c r="S6233" t="s">
        <v>34</v>
      </c>
      <c r="T6233" t="s">
        <v>37</v>
      </c>
      <c r="U6233" t="s">
        <v>46</v>
      </c>
      <c r="V6233" t="s">
        <v>37</v>
      </c>
      <c r="W6233" t="s">
        <v>51</v>
      </c>
      <c r="X6233">
        <v>56</v>
      </c>
      <c r="Y6233">
        <v>764.55</v>
      </c>
      <c r="Z6233">
        <v>0</v>
      </c>
      <c r="AA6233">
        <v>0</v>
      </c>
      <c r="AB6233">
        <v>351.52</v>
      </c>
      <c r="AC6233">
        <v>1116.07</v>
      </c>
      <c r="AD6233" t="s">
        <v>41</v>
      </c>
      <c r="AE6233" t="s">
        <v>42</v>
      </c>
      <c r="AF6233" t="s">
        <v>42</v>
      </c>
      <c r="AG6233">
        <f t="shared" si="194"/>
        <v>0</v>
      </c>
      <c r="AH6233" t="str" cm="1">
        <f t="array" ref="AH6233">_xlfn.IFS(
X6233&lt;=20, "&lt;20",
AND(X6233&gt;=20, X6233&lt;50), "20-50",
AND(X6233&gt;=50, X6233&lt;100), "50-100",
X6233&gt;=100, "&gt;100"
)</f>
        <v>50-100</v>
      </c>
      <c r="AI6233">
        <f t="shared" si="195"/>
        <v>0</v>
      </c>
      <c r="AJ6233" t="str" cm="1">
        <f t="array" ref="AJ6233">_xlfn.IFS(
C6233&lt;=20, "&lt;20",
AND(C6233&gt;=20, C6233&lt;35), "20-35",
AND(C6233&gt;=35, C6233&lt;50), "35-50",
C6233&gt;=50, "50-100"
)</f>
        <v>50-100</v>
      </c>
      <c r="AK6233" t="str" cm="1">
        <f t="array" ref="AK6233">_xlfn.IFS(
G6233&lt;6, "&lt;6",
AND(G6233&gt;=6, G6233&lt;12), "6-12",
AND(G6233&gt;=12, G6233&lt;18), "12-18",  AND(G6233&gt;=18, G6233&lt;24), "18-24", G6233&gt;=24, "24-36")</f>
        <v>6-12</v>
      </c>
    </row>
    <row r="6234" spans="1:37" x14ac:dyDescent="0.3">
      <c r="A6234" t="s">
        <v>6334</v>
      </c>
      <c r="B6234" t="s">
        <v>33</v>
      </c>
      <c r="C6234">
        <v>49</v>
      </c>
      <c r="D6234" t="s">
        <v>37</v>
      </c>
      <c r="E6234" t="s">
        <v>69</v>
      </c>
      <c r="F6234">
        <v>8</v>
      </c>
      <c r="G6234">
        <v>4</v>
      </c>
      <c r="H6234" t="s">
        <v>36</v>
      </c>
      <c r="I6234" t="s">
        <v>37</v>
      </c>
      <c r="J6234" t="s">
        <v>34</v>
      </c>
      <c r="K6234" t="s">
        <v>37</v>
      </c>
      <c r="L6234" t="s">
        <v>50</v>
      </c>
      <c r="M6234" t="s">
        <v>34</v>
      </c>
      <c r="N6234" t="s">
        <v>34</v>
      </c>
      <c r="O6234" t="s">
        <v>34</v>
      </c>
      <c r="P6234" t="s">
        <v>34</v>
      </c>
      <c r="Q6234" t="s">
        <v>34</v>
      </c>
      <c r="R6234" t="s">
        <v>34</v>
      </c>
      <c r="S6234" t="s">
        <v>34</v>
      </c>
      <c r="T6234" t="s">
        <v>37</v>
      </c>
      <c r="U6234" t="s">
        <v>46</v>
      </c>
      <c r="V6234" t="s">
        <v>34</v>
      </c>
      <c r="W6234" t="s">
        <v>51</v>
      </c>
      <c r="X6234">
        <v>69.150000000000006</v>
      </c>
      <c r="Y6234">
        <v>488.65</v>
      </c>
      <c r="Z6234">
        <v>0</v>
      </c>
      <c r="AA6234">
        <v>0</v>
      </c>
      <c r="AB6234">
        <v>147.84</v>
      </c>
      <c r="AC6234">
        <v>636.49</v>
      </c>
      <c r="AD6234" t="s">
        <v>41</v>
      </c>
      <c r="AE6234" t="s">
        <v>42</v>
      </c>
      <c r="AF6234" t="s">
        <v>42</v>
      </c>
      <c r="AG6234">
        <f t="shared" si="194"/>
        <v>0</v>
      </c>
      <c r="AH6234" t="str" cm="1">
        <f t="array" ref="AH6234">_xlfn.IFS(
X6234&lt;=20, "&lt;20",
AND(X6234&gt;=20, X6234&lt;50), "20-50",
AND(X6234&gt;=50, X6234&lt;100), "50-100",
X6234&gt;=100, "&gt;100"
)</f>
        <v>50-100</v>
      </c>
      <c r="AI6234">
        <f t="shared" si="195"/>
        <v>0</v>
      </c>
      <c r="AJ6234" t="str" cm="1">
        <f t="array" ref="AJ6234">_xlfn.IFS(
C6234&lt;=20, "&lt;20",
AND(C6234&gt;=20, C6234&lt;35), "20-35",
AND(C6234&gt;=35, C6234&lt;50), "35-50",
C6234&gt;=50, "50-100"
)</f>
        <v>35-50</v>
      </c>
      <c r="AK6234" t="str" cm="1">
        <f t="array" ref="AK6234">_xlfn.IFS(
G6234&lt;6, "&lt;6",
AND(G6234&gt;=6, G6234&lt;12), "6-12",
AND(G6234&gt;=12, G6234&lt;18), "12-18",  AND(G6234&gt;=18, G6234&lt;24), "18-24", G6234&gt;=24, "24-36")</f>
        <v>&lt;6</v>
      </c>
    </row>
    <row r="6235" spans="1:37" x14ac:dyDescent="0.3">
      <c r="A6235" t="s">
        <v>6335</v>
      </c>
      <c r="B6235" t="s">
        <v>33</v>
      </c>
      <c r="C6235">
        <v>60</v>
      </c>
      <c r="D6235" t="s">
        <v>34</v>
      </c>
      <c r="E6235" t="s">
        <v>45</v>
      </c>
      <c r="F6235">
        <v>9</v>
      </c>
      <c r="G6235">
        <v>33</v>
      </c>
      <c r="H6235" t="s">
        <v>36</v>
      </c>
      <c r="I6235" t="s">
        <v>34</v>
      </c>
      <c r="J6235" t="s">
        <v>34</v>
      </c>
      <c r="K6235" t="s">
        <v>37</v>
      </c>
      <c r="L6235" t="s">
        <v>72</v>
      </c>
      <c r="M6235" t="s">
        <v>34</v>
      </c>
      <c r="N6235" t="s">
        <v>34</v>
      </c>
      <c r="O6235" t="s">
        <v>34</v>
      </c>
      <c r="P6235" t="s">
        <v>34</v>
      </c>
      <c r="Q6235" t="s">
        <v>34</v>
      </c>
      <c r="R6235" t="s">
        <v>34</v>
      </c>
      <c r="S6235" t="s">
        <v>34</v>
      </c>
      <c r="T6235" t="s">
        <v>37</v>
      </c>
      <c r="U6235" t="s">
        <v>46</v>
      </c>
      <c r="V6235" t="s">
        <v>34</v>
      </c>
      <c r="W6235" t="s">
        <v>51</v>
      </c>
      <c r="X6235">
        <v>25.25</v>
      </c>
      <c r="Y6235">
        <v>58.9</v>
      </c>
      <c r="Z6235">
        <v>0</v>
      </c>
      <c r="AA6235">
        <v>0</v>
      </c>
      <c r="AB6235">
        <v>0</v>
      </c>
      <c r="AC6235">
        <v>58.9</v>
      </c>
      <c r="AD6235" t="s">
        <v>52</v>
      </c>
      <c r="AE6235" t="s">
        <v>53</v>
      </c>
      <c r="AF6235" t="s">
        <v>54</v>
      </c>
      <c r="AG6235">
        <f t="shared" si="194"/>
        <v>1</v>
      </c>
      <c r="AH6235" t="str" cm="1">
        <f t="array" ref="AH6235">_xlfn.IFS(
X6235&lt;=20, "&lt;20",
AND(X6235&gt;=20, X6235&lt;50), "20-50",
AND(X6235&gt;=50, X6235&lt;100), "50-100",
X6235&gt;=100, "&gt;100"
)</f>
        <v>20-50</v>
      </c>
      <c r="AI6235">
        <f t="shared" si="195"/>
        <v>0</v>
      </c>
      <c r="AJ6235" t="str" cm="1">
        <f t="array" ref="AJ6235">_xlfn.IFS(
C6235&lt;=20, "&lt;20",
AND(C6235&gt;=20, C6235&lt;35), "20-35",
AND(C6235&gt;=35, C6235&lt;50), "35-50",
C6235&gt;=50, "50-100"
)</f>
        <v>50-100</v>
      </c>
      <c r="AK6235" t="str" cm="1">
        <f t="array" ref="AK6235">_xlfn.IFS(
G6235&lt;6, "&lt;6",
AND(G6235&gt;=6, G6235&lt;12), "6-12",
AND(G6235&gt;=12, G6235&lt;18), "12-18",  AND(G6235&gt;=18, G6235&lt;24), "18-24", G6235&gt;=24, "24-36")</f>
        <v>24-36</v>
      </c>
    </row>
    <row r="6236" spans="1:37" x14ac:dyDescent="0.3">
      <c r="A6236" t="s">
        <v>6336</v>
      </c>
      <c r="B6236" t="s">
        <v>33</v>
      </c>
      <c r="C6236">
        <v>77</v>
      </c>
      <c r="D6236" t="s">
        <v>34</v>
      </c>
      <c r="E6236" t="s">
        <v>158</v>
      </c>
      <c r="F6236">
        <v>9</v>
      </c>
      <c r="G6236">
        <v>18</v>
      </c>
      <c r="H6236" t="s">
        <v>70</v>
      </c>
      <c r="I6236" t="s">
        <v>37</v>
      </c>
      <c r="J6236" t="s">
        <v>34</v>
      </c>
      <c r="K6236" t="s">
        <v>37</v>
      </c>
      <c r="L6236" t="s">
        <v>72</v>
      </c>
      <c r="M6236" t="s">
        <v>34</v>
      </c>
      <c r="N6236" t="s">
        <v>34</v>
      </c>
      <c r="O6236" t="s">
        <v>37</v>
      </c>
      <c r="P6236" t="s">
        <v>37</v>
      </c>
      <c r="Q6236" t="s">
        <v>34</v>
      </c>
      <c r="R6236" t="s">
        <v>34</v>
      </c>
      <c r="S6236" t="s">
        <v>34</v>
      </c>
      <c r="T6236" t="s">
        <v>37</v>
      </c>
      <c r="U6236" t="s">
        <v>39</v>
      </c>
      <c r="V6236" t="s">
        <v>37</v>
      </c>
      <c r="W6236" t="s">
        <v>51</v>
      </c>
      <c r="X6236">
        <v>53.5</v>
      </c>
      <c r="Y6236">
        <v>3035.8</v>
      </c>
      <c r="Z6236">
        <v>0</v>
      </c>
      <c r="AA6236">
        <v>0</v>
      </c>
      <c r="AB6236">
        <v>1621.08</v>
      </c>
      <c r="AC6236">
        <v>4656.88</v>
      </c>
      <c r="AD6236" t="s">
        <v>41</v>
      </c>
      <c r="AE6236" t="s">
        <v>42</v>
      </c>
      <c r="AF6236" t="s">
        <v>42</v>
      </c>
      <c r="AG6236">
        <f t="shared" si="194"/>
        <v>0</v>
      </c>
      <c r="AH6236" t="str" cm="1">
        <f t="array" ref="AH6236">_xlfn.IFS(
X6236&lt;=20, "&lt;20",
AND(X6236&gt;=20, X6236&lt;50), "20-50",
AND(X6236&gt;=50, X6236&lt;100), "50-100",
X6236&gt;=100, "&gt;100"
)</f>
        <v>50-100</v>
      </c>
      <c r="AI6236">
        <f t="shared" si="195"/>
        <v>0</v>
      </c>
      <c r="AJ6236" t="str" cm="1">
        <f t="array" ref="AJ6236">_xlfn.IFS(
C6236&lt;=20, "&lt;20",
AND(C6236&gt;=20, C6236&lt;35), "20-35",
AND(C6236&gt;=35, C6236&lt;50), "35-50",
C6236&gt;=50, "50-100"
)</f>
        <v>50-100</v>
      </c>
      <c r="AK6236" t="str" cm="1">
        <f t="array" ref="AK6236">_xlfn.IFS(
G6236&lt;6, "&lt;6",
AND(G6236&gt;=6, G6236&lt;12), "6-12",
AND(G6236&gt;=12, G6236&lt;18), "12-18",  AND(G6236&gt;=18, G6236&lt;24), "18-24", G6236&gt;=24, "24-36")</f>
        <v>18-24</v>
      </c>
    </row>
    <row r="6237" spans="1:37" x14ac:dyDescent="0.3">
      <c r="A6237" t="s">
        <v>6337</v>
      </c>
      <c r="B6237" t="s">
        <v>44</v>
      </c>
      <c r="C6237">
        <v>69</v>
      </c>
      <c r="D6237" t="s">
        <v>37</v>
      </c>
      <c r="E6237" t="s">
        <v>82</v>
      </c>
      <c r="F6237">
        <v>4</v>
      </c>
      <c r="G6237">
        <v>35</v>
      </c>
      <c r="H6237" t="s">
        <v>36</v>
      </c>
      <c r="I6237" t="s">
        <v>37</v>
      </c>
      <c r="J6237" t="s">
        <v>34</v>
      </c>
      <c r="K6237" t="s">
        <v>37</v>
      </c>
      <c r="L6237" t="s">
        <v>50</v>
      </c>
      <c r="M6237" t="s">
        <v>34</v>
      </c>
      <c r="N6237" t="s">
        <v>34</v>
      </c>
      <c r="O6237" t="s">
        <v>34</v>
      </c>
      <c r="P6237" t="s">
        <v>34</v>
      </c>
      <c r="Q6237" t="s">
        <v>37</v>
      </c>
      <c r="R6237" t="s">
        <v>37</v>
      </c>
      <c r="S6237" t="s">
        <v>34</v>
      </c>
      <c r="T6237" t="s">
        <v>37</v>
      </c>
      <c r="U6237" t="s">
        <v>46</v>
      </c>
      <c r="V6237" t="s">
        <v>34</v>
      </c>
      <c r="W6237" t="s">
        <v>51</v>
      </c>
      <c r="X6237">
        <v>89.7</v>
      </c>
      <c r="Y6237">
        <v>1047.7</v>
      </c>
      <c r="Z6237">
        <v>0</v>
      </c>
      <c r="AA6237">
        <v>0</v>
      </c>
      <c r="AB6237">
        <v>43.56</v>
      </c>
      <c r="AC6237">
        <v>1091.26</v>
      </c>
      <c r="AD6237" t="s">
        <v>52</v>
      </c>
      <c r="AE6237" t="s">
        <v>104</v>
      </c>
      <c r="AF6237" t="s">
        <v>150</v>
      </c>
      <c r="AG6237">
        <f t="shared" si="194"/>
        <v>1</v>
      </c>
      <c r="AH6237" t="str" cm="1">
        <f t="array" ref="AH6237">_xlfn.IFS(
X6237&lt;=20, "&lt;20",
AND(X6237&gt;=20, X6237&lt;50), "20-50",
AND(X6237&gt;=50, X6237&lt;100), "50-100",
X6237&gt;=100, "&gt;100"
)</f>
        <v>50-100</v>
      </c>
      <c r="AI6237">
        <f t="shared" si="195"/>
        <v>0</v>
      </c>
      <c r="AJ6237" t="str" cm="1">
        <f t="array" ref="AJ6237">_xlfn.IFS(
C6237&lt;=20, "&lt;20",
AND(C6237&gt;=20, C6237&lt;35), "20-35",
AND(C6237&gt;=35, C6237&lt;50), "35-50",
C6237&gt;=50, "50-100"
)</f>
        <v>50-100</v>
      </c>
      <c r="AK6237" t="str" cm="1">
        <f t="array" ref="AK6237">_xlfn.IFS(
G6237&lt;6, "&lt;6",
AND(G6237&gt;=6, G6237&lt;12), "6-12",
AND(G6237&gt;=12, G6237&lt;18), "12-18",  AND(G6237&gt;=18, G6237&lt;24), "18-24", G6237&gt;=24, "24-36")</f>
        <v>24-36</v>
      </c>
    </row>
    <row r="6238" spans="1:37" x14ac:dyDescent="0.3">
      <c r="A6238" t="s">
        <v>6338</v>
      </c>
      <c r="B6238" t="s">
        <v>44</v>
      </c>
      <c r="C6238">
        <v>52</v>
      </c>
      <c r="D6238" t="s">
        <v>34</v>
      </c>
      <c r="E6238" t="s">
        <v>82</v>
      </c>
      <c r="F6238">
        <v>5</v>
      </c>
      <c r="G6238">
        <v>13</v>
      </c>
      <c r="H6238" t="s">
        <v>57</v>
      </c>
      <c r="I6238" t="s">
        <v>37</v>
      </c>
      <c r="J6238" t="s">
        <v>34</v>
      </c>
      <c r="K6238" t="s">
        <v>34</v>
      </c>
      <c r="L6238" t="s">
        <v>34</v>
      </c>
      <c r="M6238" t="s">
        <v>34</v>
      </c>
      <c r="N6238" t="s">
        <v>34</v>
      </c>
      <c r="O6238" t="s">
        <v>34</v>
      </c>
      <c r="P6238" t="s">
        <v>34</v>
      </c>
      <c r="Q6238" t="s">
        <v>34</v>
      </c>
      <c r="R6238" t="s">
        <v>34</v>
      </c>
      <c r="S6238" t="s">
        <v>34</v>
      </c>
      <c r="T6238" t="s">
        <v>34</v>
      </c>
      <c r="U6238" t="s">
        <v>67</v>
      </c>
      <c r="V6238" t="s">
        <v>34</v>
      </c>
      <c r="W6238" t="s">
        <v>40</v>
      </c>
      <c r="X6238">
        <v>20.149999999999999</v>
      </c>
      <c r="Y6238">
        <v>387.7</v>
      </c>
      <c r="Z6238">
        <v>2.97</v>
      </c>
      <c r="AA6238">
        <v>0</v>
      </c>
      <c r="AB6238">
        <v>605.15</v>
      </c>
      <c r="AC6238">
        <v>989.88</v>
      </c>
      <c r="AD6238" t="s">
        <v>41</v>
      </c>
      <c r="AE6238" t="s">
        <v>42</v>
      </c>
      <c r="AF6238" t="s">
        <v>42</v>
      </c>
      <c r="AG6238">
        <f t="shared" si="194"/>
        <v>0</v>
      </c>
      <c r="AH6238" t="str" cm="1">
        <f t="array" ref="AH6238">_xlfn.IFS(
X6238&lt;=20, "&lt;20",
AND(X6238&gt;=20, X6238&lt;50), "20-50",
AND(X6238&gt;=50, X6238&lt;100), "50-100",
X6238&gt;=100, "&gt;100"
)</f>
        <v>20-50</v>
      </c>
      <c r="AI6238">
        <f t="shared" si="195"/>
        <v>0</v>
      </c>
      <c r="AJ6238" t="str" cm="1">
        <f t="array" ref="AJ6238">_xlfn.IFS(
C6238&lt;=20, "&lt;20",
AND(C6238&gt;=20, C6238&lt;35), "20-35",
AND(C6238&gt;=35, C6238&lt;50), "35-50",
C6238&gt;=50, "50-100"
)</f>
        <v>50-100</v>
      </c>
      <c r="AK6238" t="str" cm="1">
        <f t="array" ref="AK6238">_xlfn.IFS(
G6238&lt;6, "&lt;6",
AND(G6238&gt;=6, G6238&lt;12), "6-12",
AND(G6238&gt;=12, G6238&lt;18), "12-18",  AND(G6238&gt;=18, G6238&lt;24), "18-24", G6238&gt;=24, "24-36")</f>
        <v>12-18</v>
      </c>
    </row>
    <row r="6239" spans="1:37" x14ac:dyDescent="0.3">
      <c r="A6239" t="s">
        <v>6339</v>
      </c>
      <c r="B6239" t="s">
        <v>44</v>
      </c>
      <c r="C6239">
        <v>74</v>
      </c>
      <c r="D6239" t="s">
        <v>37</v>
      </c>
      <c r="E6239" t="s">
        <v>74</v>
      </c>
      <c r="F6239">
        <v>8</v>
      </c>
      <c r="G6239">
        <v>27</v>
      </c>
      <c r="H6239" t="s">
        <v>66</v>
      </c>
      <c r="I6239" t="s">
        <v>37</v>
      </c>
      <c r="J6239" t="s">
        <v>37</v>
      </c>
      <c r="K6239" t="s">
        <v>37</v>
      </c>
      <c r="L6239" t="s">
        <v>50</v>
      </c>
      <c r="M6239" t="s">
        <v>34</v>
      </c>
      <c r="N6239" t="s">
        <v>37</v>
      </c>
      <c r="O6239" t="s">
        <v>37</v>
      </c>
      <c r="P6239" t="s">
        <v>34</v>
      </c>
      <c r="Q6239" t="s">
        <v>37</v>
      </c>
      <c r="R6239" t="s">
        <v>37</v>
      </c>
      <c r="S6239" t="s">
        <v>37</v>
      </c>
      <c r="T6239" t="s">
        <v>34</v>
      </c>
      <c r="U6239" t="s">
        <v>39</v>
      </c>
      <c r="V6239" t="s">
        <v>37</v>
      </c>
      <c r="W6239" t="s">
        <v>40</v>
      </c>
      <c r="X6239">
        <v>105.75</v>
      </c>
      <c r="Y6239">
        <v>7629.85</v>
      </c>
      <c r="Z6239">
        <v>0</v>
      </c>
      <c r="AA6239">
        <v>80</v>
      </c>
      <c r="AB6239">
        <v>1306.8</v>
      </c>
      <c r="AC6239">
        <v>9016.65</v>
      </c>
      <c r="AD6239" t="s">
        <v>41</v>
      </c>
      <c r="AE6239" t="s">
        <v>42</v>
      </c>
      <c r="AF6239" t="s">
        <v>42</v>
      </c>
      <c r="AG6239">
        <f t="shared" si="194"/>
        <v>0</v>
      </c>
      <c r="AH6239" t="str" cm="1">
        <f t="array" ref="AH6239">_xlfn.IFS(
X6239&lt;=20, "&lt;20",
AND(X6239&gt;=20, X6239&lt;50), "20-50",
AND(X6239&gt;=50, X6239&lt;100), "50-100",
X6239&gt;=100, "&gt;100"
)</f>
        <v>&gt;100</v>
      </c>
      <c r="AI6239">
        <f t="shared" si="195"/>
        <v>0</v>
      </c>
      <c r="AJ6239" t="str" cm="1">
        <f t="array" ref="AJ6239">_xlfn.IFS(
C6239&lt;=20, "&lt;20",
AND(C6239&gt;=20, C6239&lt;35), "20-35",
AND(C6239&gt;=35, C6239&lt;50), "35-50",
C6239&gt;=50, "50-100"
)</f>
        <v>50-100</v>
      </c>
      <c r="AK6239" t="str" cm="1">
        <f t="array" ref="AK6239">_xlfn.IFS(
G6239&lt;6, "&lt;6",
AND(G6239&gt;=6, G6239&lt;12), "6-12",
AND(G6239&gt;=12, G6239&lt;18), "12-18",  AND(G6239&gt;=18, G6239&lt;24), "18-24", G6239&gt;=24, "24-36")</f>
        <v>24-36</v>
      </c>
    </row>
    <row r="6240" spans="1:37" x14ac:dyDescent="0.3">
      <c r="A6240" t="s">
        <v>6340</v>
      </c>
      <c r="B6240" t="s">
        <v>33</v>
      </c>
      <c r="C6240">
        <v>65</v>
      </c>
      <c r="D6240" t="s">
        <v>34</v>
      </c>
      <c r="E6240" t="s">
        <v>158</v>
      </c>
      <c r="F6240">
        <v>6</v>
      </c>
      <c r="G6240">
        <v>31</v>
      </c>
      <c r="H6240" t="s">
        <v>70</v>
      </c>
      <c r="I6240" t="s">
        <v>37</v>
      </c>
      <c r="J6240" t="s">
        <v>34</v>
      </c>
      <c r="K6240" t="s">
        <v>37</v>
      </c>
      <c r="L6240" t="s">
        <v>38</v>
      </c>
      <c r="M6240" t="s">
        <v>37</v>
      </c>
      <c r="N6240" t="s">
        <v>37</v>
      </c>
      <c r="O6240" t="s">
        <v>37</v>
      </c>
      <c r="P6240" t="s">
        <v>37</v>
      </c>
      <c r="Q6240" t="s">
        <v>37</v>
      </c>
      <c r="R6240" t="s">
        <v>37</v>
      </c>
      <c r="S6240" t="s">
        <v>37</v>
      </c>
      <c r="T6240" t="s">
        <v>37</v>
      </c>
      <c r="U6240" t="s">
        <v>67</v>
      </c>
      <c r="V6240" t="s">
        <v>37</v>
      </c>
      <c r="W6240" t="s">
        <v>40</v>
      </c>
      <c r="X6240">
        <v>84.35</v>
      </c>
      <c r="Y6240">
        <v>3858.05</v>
      </c>
      <c r="Z6240">
        <v>0</v>
      </c>
      <c r="AA6240">
        <v>0</v>
      </c>
      <c r="AB6240">
        <v>1386</v>
      </c>
      <c r="AC6240">
        <v>5244.05</v>
      </c>
      <c r="AD6240" t="s">
        <v>41</v>
      </c>
      <c r="AE6240" t="s">
        <v>42</v>
      </c>
      <c r="AF6240" t="s">
        <v>42</v>
      </c>
      <c r="AG6240">
        <f t="shared" si="194"/>
        <v>0</v>
      </c>
      <c r="AH6240" t="str" cm="1">
        <f t="array" ref="AH6240">_xlfn.IFS(
X6240&lt;=20, "&lt;20",
AND(X6240&gt;=20, X6240&lt;50), "20-50",
AND(X6240&gt;=50, X6240&lt;100), "50-100",
X6240&gt;=100, "&gt;100"
)</f>
        <v>50-100</v>
      </c>
      <c r="AI6240">
        <f t="shared" si="195"/>
        <v>0</v>
      </c>
      <c r="AJ6240" t="str" cm="1">
        <f t="array" ref="AJ6240">_xlfn.IFS(
C6240&lt;=20, "&lt;20",
AND(C6240&gt;=20, C6240&lt;35), "20-35",
AND(C6240&gt;=35, C6240&lt;50), "35-50",
C6240&gt;=50, "50-100"
)</f>
        <v>50-100</v>
      </c>
      <c r="AK6240" t="str" cm="1">
        <f t="array" ref="AK6240">_xlfn.IFS(
G6240&lt;6, "&lt;6",
AND(G6240&gt;=6, G6240&lt;12), "6-12",
AND(G6240&gt;=12, G6240&lt;18), "12-18",  AND(G6240&gt;=18, G6240&lt;24), "18-24", G6240&gt;=24, "24-36")</f>
        <v>24-36</v>
      </c>
    </row>
    <row r="6241" spans="1:37" x14ac:dyDescent="0.3">
      <c r="A6241" t="s">
        <v>6341</v>
      </c>
      <c r="B6241" t="s">
        <v>44</v>
      </c>
      <c r="C6241">
        <v>74</v>
      </c>
      <c r="D6241" t="s">
        <v>37</v>
      </c>
      <c r="E6241" t="s">
        <v>114</v>
      </c>
      <c r="F6241">
        <v>10</v>
      </c>
      <c r="G6241">
        <v>4</v>
      </c>
      <c r="H6241" t="s">
        <v>36</v>
      </c>
      <c r="I6241" t="s">
        <v>34</v>
      </c>
      <c r="J6241" t="s">
        <v>34</v>
      </c>
      <c r="K6241" t="s">
        <v>37</v>
      </c>
      <c r="L6241" t="s">
        <v>72</v>
      </c>
      <c r="M6241" t="s">
        <v>34</v>
      </c>
      <c r="N6241" t="s">
        <v>37</v>
      </c>
      <c r="O6241" t="s">
        <v>34</v>
      </c>
      <c r="P6241" t="s">
        <v>34</v>
      </c>
      <c r="Q6241" t="s">
        <v>37</v>
      </c>
      <c r="R6241" t="s">
        <v>37</v>
      </c>
      <c r="S6241" t="s">
        <v>34</v>
      </c>
      <c r="T6241" t="s">
        <v>34</v>
      </c>
      <c r="U6241" t="s">
        <v>67</v>
      </c>
      <c r="V6241" t="s">
        <v>37</v>
      </c>
      <c r="W6241" t="s">
        <v>40</v>
      </c>
      <c r="X6241">
        <v>49.45</v>
      </c>
      <c r="Y6241">
        <v>2907.55</v>
      </c>
      <c r="Z6241">
        <v>0</v>
      </c>
      <c r="AA6241">
        <v>40</v>
      </c>
      <c r="AB6241">
        <v>0</v>
      </c>
      <c r="AC6241">
        <v>2947.55</v>
      </c>
      <c r="AD6241" t="s">
        <v>41</v>
      </c>
      <c r="AE6241" t="s">
        <v>42</v>
      </c>
      <c r="AF6241" t="s">
        <v>42</v>
      </c>
      <c r="AG6241">
        <f t="shared" si="194"/>
        <v>0</v>
      </c>
      <c r="AH6241" t="str" cm="1">
        <f t="array" ref="AH6241">_xlfn.IFS(
X6241&lt;=20, "&lt;20",
AND(X6241&gt;=20, X6241&lt;50), "20-50",
AND(X6241&gt;=50, X6241&lt;100), "50-100",
X6241&gt;=100, "&gt;100"
)</f>
        <v>20-50</v>
      </c>
      <c r="AI6241">
        <f t="shared" si="195"/>
        <v>0</v>
      </c>
      <c r="AJ6241" t="str" cm="1">
        <f t="array" ref="AJ6241">_xlfn.IFS(
C6241&lt;=20, "&lt;20",
AND(C6241&gt;=20, C6241&lt;35), "20-35",
AND(C6241&gt;=35, C6241&lt;50), "35-50",
C6241&gt;=50, "50-100"
)</f>
        <v>50-100</v>
      </c>
      <c r="AK6241" t="str" cm="1">
        <f t="array" ref="AK6241">_xlfn.IFS(
G6241&lt;6, "&lt;6",
AND(G6241&gt;=6, G6241&lt;12), "6-12",
AND(G6241&gt;=12, G6241&lt;18), "12-18",  AND(G6241&gt;=18, G6241&lt;24), "18-24", G6241&gt;=24, "24-36")</f>
        <v>&lt;6</v>
      </c>
    </row>
    <row r="6242" spans="1:37" x14ac:dyDescent="0.3">
      <c r="A6242" t="s">
        <v>6342</v>
      </c>
      <c r="B6242" t="s">
        <v>33</v>
      </c>
      <c r="C6242">
        <v>56</v>
      </c>
      <c r="D6242" t="s">
        <v>37</v>
      </c>
      <c r="E6242" t="s">
        <v>103</v>
      </c>
      <c r="F6242">
        <v>0</v>
      </c>
      <c r="G6242">
        <v>29</v>
      </c>
      <c r="H6242" t="s">
        <v>36</v>
      </c>
      <c r="I6242" t="s">
        <v>37</v>
      </c>
      <c r="J6242" t="s">
        <v>37</v>
      </c>
      <c r="K6242" t="s">
        <v>37</v>
      </c>
      <c r="L6242" t="s">
        <v>50</v>
      </c>
      <c r="M6242" t="s">
        <v>34</v>
      </c>
      <c r="N6242" t="s">
        <v>34</v>
      </c>
      <c r="O6242" t="s">
        <v>37</v>
      </c>
      <c r="P6242" t="s">
        <v>34</v>
      </c>
      <c r="Q6242" t="s">
        <v>34</v>
      </c>
      <c r="R6242" t="s">
        <v>34</v>
      </c>
      <c r="S6242" t="s">
        <v>34</v>
      </c>
      <c r="T6242" t="s">
        <v>37</v>
      </c>
      <c r="U6242" t="s">
        <v>46</v>
      </c>
      <c r="V6242" t="s">
        <v>34</v>
      </c>
      <c r="W6242" t="s">
        <v>51</v>
      </c>
      <c r="X6242">
        <v>79.900000000000006</v>
      </c>
      <c r="Y6242">
        <v>3313.4</v>
      </c>
      <c r="Z6242">
        <v>23.47</v>
      </c>
      <c r="AA6242">
        <v>0</v>
      </c>
      <c r="AB6242">
        <v>397.32</v>
      </c>
      <c r="AC6242">
        <v>3687.25</v>
      </c>
      <c r="AD6242" t="s">
        <v>41</v>
      </c>
      <c r="AE6242" t="s">
        <v>42</v>
      </c>
      <c r="AF6242" t="s">
        <v>42</v>
      </c>
      <c r="AG6242">
        <f t="shared" si="194"/>
        <v>0</v>
      </c>
      <c r="AH6242" t="str" cm="1">
        <f t="array" ref="AH6242">_xlfn.IFS(
X6242&lt;=20, "&lt;20",
AND(X6242&gt;=20, X6242&lt;50), "20-50",
AND(X6242&gt;=50, X6242&lt;100), "50-100",
X6242&gt;=100, "&gt;100"
)</f>
        <v>50-100</v>
      </c>
      <c r="AI6242">
        <f t="shared" si="195"/>
        <v>0</v>
      </c>
      <c r="AJ6242" t="str" cm="1">
        <f t="array" ref="AJ6242">_xlfn.IFS(
C6242&lt;=20, "&lt;20",
AND(C6242&gt;=20, C6242&lt;35), "20-35",
AND(C6242&gt;=35, C6242&lt;50), "35-50",
C6242&gt;=50, "50-100"
)</f>
        <v>50-100</v>
      </c>
      <c r="AK6242" t="str" cm="1">
        <f t="array" ref="AK6242">_xlfn.IFS(
G6242&lt;6, "&lt;6",
AND(G6242&gt;=6, G6242&lt;12), "6-12",
AND(G6242&gt;=12, G6242&lt;18), "12-18",  AND(G6242&gt;=18, G6242&lt;24), "18-24", G6242&gt;=24, "24-36")</f>
        <v>24-36</v>
      </c>
    </row>
    <row r="6243" spans="1:37" x14ac:dyDescent="0.3">
      <c r="A6243" t="s">
        <v>6343</v>
      </c>
      <c r="B6243" t="s">
        <v>44</v>
      </c>
      <c r="C6243">
        <v>25</v>
      </c>
      <c r="D6243" t="s">
        <v>37</v>
      </c>
      <c r="E6243" t="s">
        <v>74</v>
      </c>
      <c r="F6243">
        <v>3</v>
      </c>
      <c r="G6243">
        <v>9</v>
      </c>
      <c r="H6243" t="s">
        <v>70</v>
      </c>
      <c r="I6243" t="s">
        <v>34</v>
      </c>
      <c r="J6243" t="s">
        <v>34</v>
      </c>
      <c r="K6243" t="s">
        <v>37</v>
      </c>
      <c r="L6243" t="s">
        <v>72</v>
      </c>
      <c r="M6243" t="s">
        <v>34</v>
      </c>
      <c r="N6243" t="s">
        <v>37</v>
      </c>
      <c r="O6243" t="s">
        <v>37</v>
      </c>
      <c r="P6243" t="s">
        <v>34</v>
      </c>
      <c r="Q6243" t="s">
        <v>34</v>
      </c>
      <c r="R6243" t="s">
        <v>37</v>
      </c>
      <c r="S6243" t="s">
        <v>37</v>
      </c>
      <c r="T6243" t="s">
        <v>37</v>
      </c>
      <c r="U6243" t="s">
        <v>46</v>
      </c>
      <c r="V6243" t="s">
        <v>34</v>
      </c>
      <c r="W6243" t="s">
        <v>40</v>
      </c>
      <c r="X6243">
        <v>45.55</v>
      </c>
      <c r="Y6243">
        <v>2108.35</v>
      </c>
      <c r="Z6243">
        <v>0</v>
      </c>
      <c r="AA6243">
        <v>0</v>
      </c>
      <c r="AB6243">
        <v>0</v>
      </c>
      <c r="AC6243">
        <v>2108.35</v>
      </c>
      <c r="AD6243" t="s">
        <v>41</v>
      </c>
      <c r="AE6243" t="s">
        <v>42</v>
      </c>
      <c r="AF6243" t="s">
        <v>42</v>
      </c>
      <c r="AG6243">
        <f t="shared" si="194"/>
        <v>0</v>
      </c>
      <c r="AH6243" t="str" cm="1">
        <f t="array" ref="AH6243">_xlfn.IFS(
X6243&lt;=20, "&lt;20",
AND(X6243&gt;=20, X6243&lt;50), "20-50",
AND(X6243&gt;=50, X6243&lt;100), "50-100",
X6243&gt;=100, "&gt;100"
)</f>
        <v>20-50</v>
      </c>
      <c r="AI6243">
        <f t="shared" si="195"/>
        <v>0</v>
      </c>
      <c r="AJ6243" t="str" cm="1">
        <f t="array" ref="AJ6243">_xlfn.IFS(
C6243&lt;=20, "&lt;20",
AND(C6243&gt;=20, C6243&lt;35), "20-35",
AND(C6243&gt;=35, C6243&lt;50), "35-50",
C6243&gt;=50, "50-100"
)</f>
        <v>20-35</v>
      </c>
      <c r="AK6243" t="str" cm="1">
        <f t="array" ref="AK6243">_xlfn.IFS(
G6243&lt;6, "&lt;6",
AND(G6243&gt;=6, G6243&lt;12), "6-12",
AND(G6243&gt;=12, G6243&lt;18), "12-18",  AND(G6243&gt;=18, G6243&lt;24), "18-24", G6243&gt;=24, "24-36")</f>
        <v>6-12</v>
      </c>
    </row>
    <row r="6244" spans="1:37" x14ac:dyDescent="0.3">
      <c r="A6244" t="s">
        <v>6344</v>
      </c>
      <c r="B6244" t="s">
        <v>33</v>
      </c>
      <c r="C6244">
        <v>64</v>
      </c>
      <c r="D6244" t="s">
        <v>37</v>
      </c>
      <c r="E6244" t="s">
        <v>124</v>
      </c>
      <c r="F6244">
        <v>4</v>
      </c>
      <c r="G6244">
        <v>32</v>
      </c>
      <c r="H6244" t="s">
        <v>70</v>
      </c>
      <c r="I6244" t="s">
        <v>37</v>
      </c>
      <c r="J6244" t="s">
        <v>34</v>
      </c>
      <c r="K6244" t="s">
        <v>37</v>
      </c>
      <c r="L6244" t="s">
        <v>38</v>
      </c>
      <c r="M6244" t="s">
        <v>34</v>
      </c>
      <c r="N6244" t="s">
        <v>37</v>
      </c>
      <c r="O6244" t="s">
        <v>37</v>
      </c>
      <c r="P6244" t="s">
        <v>34</v>
      </c>
      <c r="Q6244" t="s">
        <v>34</v>
      </c>
      <c r="R6244" t="s">
        <v>37</v>
      </c>
      <c r="S6244" t="s">
        <v>37</v>
      </c>
      <c r="T6244" t="s">
        <v>37</v>
      </c>
      <c r="U6244" t="s">
        <v>67</v>
      </c>
      <c r="V6244" t="s">
        <v>37</v>
      </c>
      <c r="W6244" t="s">
        <v>143</v>
      </c>
      <c r="X6244">
        <v>64.75</v>
      </c>
      <c r="Y6244">
        <v>3617.1</v>
      </c>
      <c r="Z6244">
        <v>0</v>
      </c>
      <c r="AA6244">
        <v>0</v>
      </c>
      <c r="AB6244">
        <v>1485</v>
      </c>
      <c r="AC6244">
        <v>5102.1000000000004</v>
      </c>
      <c r="AD6244" t="s">
        <v>41</v>
      </c>
      <c r="AE6244" t="s">
        <v>42</v>
      </c>
      <c r="AF6244" t="s">
        <v>42</v>
      </c>
      <c r="AG6244">
        <f t="shared" si="194"/>
        <v>0</v>
      </c>
      <c r="AH6244" t="str" cm="1">
        <f t="array" ref="AH6244">_xlfn.IFS(
X6244&lt;=20, "&lt;20",
AND(X6244&gt;=20, X6244&lt;50), "20-50",
AND(X6244&gt;=50, X6244&lt;100), "50-100",
X6244&gt;=100, "&gt;100"
)</f>
        <v>50-100</v>
      </c>
      <c r="AI6244">
        <f t="shared" si="195"/>
        <v>0</v>
      </c>
      <c r="AJ6244" t="str" cm="1">
        <f t="array" ref="AJ6244">_xlfn.IFS(
C6244&lt;=20, "&lt;20",
AND(C6244&gt;=20, C6244&lt;35), "20-35",
AND(C6244&gt;=35, C6244&lt;50), "35-50",
C6244&gt;=50, "50-100"
)</f>
        <v>50-100</v>
      </c>
      <c r="AK6244" t="str" cm="1">
        <f t="array" ref="AK6244">_xlfn.IFS(
G6244&lt;6, "&lt;6",
AND(G6244&gt;=6, G6244&lt;12), "6-12",
AND(G6244&gt;=12, G6244&lt;18), "12-18",  AND(G6244&gt;=18, G6244&lt;24), "18-24", G6244&gt;=24, "24-36")</f>
        <v>24-36</v>
      </c>
    </row>
    <row r="6245" spans="1:37" x14ac:dyDescent="0.3">
      <c r="A6245" t="s">
        <v>6345</v>
      </c>
      <c r="B6245" t="s">
        <v>44</v>
      </c>
      <c r="C6245">
        <v>63</v>
      </c>
      <c r="D6245" t="s">
        <v>37</v>
      </c>
      <c r="E6245" t="s">
        <v>164</v>
      </c>
      <c r="F6245">
        <v>14</v>
      </c>
      <c r="G6245">
        <v>2</v>
      </c>
      <c r="H6245" t="s">
        <v>36</v>
      </c>
      <c r="I6245" t="s">
        <v>37</v>
      </c>
      <c r="J6245" t="s">
        <v>34</v>
      </c>
      <c r="K6245" t="s">
        <v>37</v>
      </c>
      <c r="L6245" t="s">
        <v>50</v>
      </c>
      <c r="M6245" t="s">
        <v>34</v>
      </c>
      <c r="N6245" t="s">
        <v>34</v>
      </c>
      <c r="O6245" t="s">
        <v>34</v>
      </c>
      <c r="P6245" t="s">
        <v>34</v>
      </c>
      <c r="Q6245" t="s">
        <v>37</v>
      </c>
      <c r="R6245" t="s">
        <v>34</v>
      </c>
      <c r="S6245" t="s">
        <v>34</v>
      </c>
      <c r="T6245" t="s">
        <v>34</v>
      </c>
      <c r="U6245" t="s">
        <v>46</v>
      </c>
      <c r="V6245" t="s">
        <v>34</v>
      </c>
      <c r="W6245" t="s">
        <v>51</v>
      </c>
      <c r="X6245">
        <v>79.55</v>
      </c>
      <c r="Y6245">
        <v>79.55</v>
      </c>
      <c r="Z6245">
        <v>0</v>
      </c>
      <c r="AA6245">
        <v>10</v>
      </c>
      <c r="AB6245">
        <v>32.130000000000003</v>
      </c>
      <c r="AC6245">
        <v>121.68</v>
      </c>
      <c r="AD6245" t="s">
        <v>52</v>
      </c>
      <c r="AE6245" t="s">
        <v>53</v>
      </c>
      <c r="AF6245" t="s">
        <v>91</v>
      </c>
      <c r="AG6245">
        <f t="shared" si="194"/>
        <v>1</v>
      </c>
      <c r="AH6245" t="str" cm="1">
        <f t="array" ref="AH6245">_xlfn.IFS(
X6245&lt;=20, "&lt;20",
AND(X6245&gt;=20, X6245&lt;50), "20-50",
AND(X6245&gt;=50, X6245&lt;100), "50-100",
X6245&gt;=100, "&gt;100"
)</f>
        <v>50-100</v>
      </c>
      <c r="AI6245">
        <f t="shared" si="195"/>
        <v>0</v>
      </c>
      <c r="AJ6245" t="str" cm="1">
        <f t="array" ref="AJ6245">_xlfn.IFS(
C6245&lt;=20, "&lt;20",
AND(C6245&gt;=20, C6245&lt;35), "20-35",
AND(C6245&gt;=35, C6245&lt;50), "35-50",
C6245&gt;=50, "50-100"
)</f>
        <v>50-100</v>
      </c>
      <c r="AK6245" t="str" cm="1">
        <f t="array" ref="AK6245">_xlfn.IFS(
G6245&lt;6, "&lt;6",
AND(G6245&gt;=6, G6245&lt;12), "6-12",
AND(G6245&gt;=12, G6245&lt;18), "12-18",  AND(G6245&gt;=18, G6245&lt;24), "18-24", G6245&gt;=24, "24-36")</f>
        <v>&lt;6</v>
      </c>
    </row>
    <row r="6246" spans="1:37" x14ac:dyDescent="0.3">
      <c r="A6246" t="s">
        <v>6346</v>
      </c>
      <c r="B6246" t="s">
        <v>44</v>
      </c>
      <c r="C6246">
        <v>44</v>
      </c>
      <c r="D6246" t="s">
        <v>34</v>
      </c>
      <c r="E6246" t="s">
        <v>90</v>
      </c>
      <c r="F6246">
        <v>5</v>
      </c>
      <c r="G6246">
        <v>36</v>
      </c>
      <c r="H6246" t="s">
        <v>49</v>
      </c>
      <c r="I6246" t="s">
        <v>37</v>
      </c>
      <c r="J6246" t="s">
        <v>37</v>
      </c>
      <c r="K6246" t="s">
        <v>37</v>
      </c>
      <c r="L6246" t="s">
        <v>50</v>
      </c>
      <c r="M6246" t="s">
        <v>34</v>
      </c>
      <c r="N6246" t="s">
        <v>34</v>
      </c>
      <c r="O6246" t="s">
        <v>34</v>
      </c>
      <c r="P6246" t="s">
        <v>34</v>
      </c>
      <c r="Q6246" t="s">
        <v>37</v>
      </c>
      <c r="R6246" t="s">
        <v>37</v>
      </c>
      <c r="S6246" t="s">
        <v>37</v>
      </c>
      <c r="T6246" t="s">
        <v>37</v>
      </c>
      <c r="U6246" t="s">
        <v>46</v>
      </c>
      <c r="V6246" t="s">
        <v>37</v>
      </c>
      <c r="W6246" t="s">
        <v>51</v>
      </c>
      <c r="X6246">
        <v>93.55</v>
      </c>
      <c r="Y6246">
        <v>536.4</v>
      </c>
      <c r="Z6246">
        <v>0</v>
      </c>
      <c r="AA6246">
        <v>0</v>
      </c>
      <c r="AB6246">
        <v>262.8</v>
      </c>
      <c r="AC6246">
        <v>799.2</v>
      </c>
      <c r="AD6246" t="s">
        <v>52</v>
      </c>
      <c r="AE6246" t="s">
        <v>94</v>
      </c>
      <c r="AF6246" t="s">
        <v>235</v>
      </c>
      <c r="AG6246">
        <f t="shared" si="194"/>
        <v>1</v>
      </c>
      <c r="AH6246" t="str" cm="1">
        <f t="array" ref="AH6246">_xlfn.IFS(
X6246&lt;=20, "&lt;20",
AND(X6246&gt;=20, X6246&lt;50), "20-50",
AND(X6246&gt;=50, X6246&lt;100), "50-100",
X6246&gt;=100, "&gt;100"
)</f>
        <v>50-100</v>
      </c>
      <c r="AI6246">
        <f t="shared" si="195"/>
        <v>0</v>
      </c>
      <c r="AJ6246" t="str" cm="1">
        <f t="array" ref="AJ6246">_xlfn.IFS(
C6246&lt;=20, "&lt;20",
AND(C6246&gt;=20, C6246&lt;35), "20-35",
AND(C6246&gt;=35, C6246&lt;50), "35-50",
C6246&gt;=50, "50-100"
)</f>
        <v>35-50</v>
      </c>
      <c r="AK6246" t="str" cm="1">
        <f t="array" ref="AK6246">_xlfn.IFS(
G6246&lt;6, "&lt;6",
AND(G6246&gt;=6, G6246&lt;12), "6-12",
AND(G6246&gt;=12, G6246&lt;18), "12-18",  AND(G6246&gt;=18, G6246&lt;24), "18-24", G6246&gt;=24, "24-36")</f>
        <v>24-36</v>
      </c>
    </row>
    <row r="6247" spans="1:37" x14ac:dyDescent="0.3">
      <c r="A6247" t="s">
        <v>6347</v>
      </c>
      <c r="B6247" t="s">
        <v>33</v>
      </c>
      <c r="C6247">
        <v>61</v>
      </c>
      <c r="D6247" t="s">
        <v>37</v>
      </c>
      <c r="E6247" t="s">
        <v>76</v>
      </c>
      <c r="F6247">
        <v>14</v>
      </c>
      <c r="G6247">
        <v>1</v>
      </c>
      <c r="H6247" t="s">
        <v>49</v>
      </c>
      <c r="I6247" t="s">
        <v>37</v>
      </c>
      <c r="J6247" t="s">
        <v>34</v>
      </c>
      <c r="K6247" t="s">
        <v>34</v>
      </c>
      <c r="L6247" t="s">
        <v>34</v>
      </c>
      <c r="M6247" t="s">
        <v>34</v>
      </c>
      <c r="N6247" t="s">
        <v>34</v>
      </c>
      <c r="O6247" t="s">
        <v>34</v>
      </c>
      <c r="P6247" t="s">
        <v>34</v>
      </c>
      <c r="Q6247" t="s">
        <v>34</v>
      </c>
      <c r="R6247" t="s">
        <v>34</v>
      </c>
      <c r="S6247" t="s">
        <v>34</v>
      </c>
      <c r="T6247" t="s">
        <v>34</v>
      </c>
      <c r="U6247" t="s">
        <v>46</v>
      </c>
      <c r="V6247" t="s">
        <v>37</v>
      </c>
      <c r="W6247" t="s">
        <v>40</v>
      </c>
      <c r="X6247">
        <v>18.95</v>
      </c>
      <c r="Y6247">
        <v>185.6</v>
      </c>
      <c r="Z6247">
        <v>0</v>
      </c>
      <c r="AA6247">
        <v>0</v>
      </c>
      <c r="AB6247">
        <v>447.66</v>
      </c>
      <c r="AC6247">
        <v>633.26</v>
      </c>
      <c r="AD6247" t="s">
        <v>52</v>
      </c>
      <c r="AE6247" t="s">
        <v>104</v>
      </c>
      <c r="AF6247" t="s">
        <v>150</v>
      </c>
      <c r="AG6247">
        <f t="shared" si="194"/>
        <v>1</v>
      </c>
      <c r="AH6247" t="str" cm="1">
        <f t="array" ref="AH6247">_xlfn.IFS(
X6247&lt;=20, "&lt;20",
AND(X6247&gt;=20, X6247&lt;50), "20-50",
AND(X6247&gt;=50, X6247&lt;100), "50-100",
X6247&gt;=100, "&gt;100"
)</f>
        <v>&lt;20</v>
      </c>
      <c r="AI6247">
        <f t="shared" si="195"/>
        <v>0</v>
      </c>
      <c r="AJ6247" t="str" cm="1">
        <f t="array" ref="AJ6247">_xlfn.IFS(
C6247&lt;=20, "&lt;20",
AND(C6247&gt;=20, C6247&lt;35), "20-35",
AND(C6247&gt;=35, C6247&lt;50), "35-50",
C6247&gt;=50, "50-100"
)</f>
        <v>50-100</v>
      </c>
      <c r="AK6247" t="str" cm="1">
        <f t="array" ref="AK6247">_xlfn.IFS(
G6247&lt;6, "&lt;6",
AND(G6247&gt;=6, G6247&lt;12), "6-12",
AND(G6247&gt;=12, G6247&lt;18), "12-18",  AND(G6247&gt;=18, G6247&lt;24), "18-24", G6247&gt;=24, "24-36")</f>
        <v>&lt;6</v>
      </c>
    </row>
    <row r="6248" spans="1:37" x14ac:dyDescent="0.3">
      <c r="A6248" t="s">
        <v>6348</v>
      </c>
      <c r="B6248" t="s">
        <v>44</v>
      </c>
      <c r="C6248">
        <v>42</v>
      </c>
      <c r="D6248" t="s">
        <v>37</v>
      </c>
      <c r="E6248" t="s">
        <v>61</v>
      </c>
      <c r="F6248">
        <v>13</v>
      </c>
      <c r="G6248">
        <v>18</v>
      </c>
      <c r="H6248" t="s">
        <v>49</v>
      </c>
      <c r="I6248" t="s">
        <v>34</v>
      </c>
      <c r="J6248" t="s">
        <v>34</v>
      </c>
      <c r="K6248" t="s">
        <v>37</v>
      </c>
      <c r="L6248" t="s">
        <v>72</v>
      </c>
      <c r="M6248" t="s">
        <v>34</v>
      </c>
      <c r="N6248" t="s">
        <v>37</v>
      </c>
      <c r="O6248" t="s">
        <v>34</v>
      </c>
      <c r="P6248" t="s">
        <v>34</v>
      </c>
      <c r="Q6248" t="s">
        <v>34</v>
      </c>
      <c r="R6248" t="s">
        <v>37</v>
      </c>
      <c r="S6248" t="s">
        <v>37</v>
      </c>
      <c r="T6248" t="s">
        <v>34</v>
      </c>
      <c r="U6248" t="s">
        <v>46</v>
      </c>
      <c r="V6248" t="s">
        <v>34</v>
      </c>
      <c r="W6248" t="s">
        <v>51</v>
      </c>
      <c r="X6248">
        <v>40.75</v>
      </c>
      <c r="Y6248">
        <v>359.4</v>
      </c>
      <c r="Z6248">
        <v>0</v>
      </c>
      <c r="AA6248">
        <v>20</v>
      </c>
      <c r="AB6248">
        <v>0</v>
      </c>
      <c r="AC6248">
        <v>379.4</v>
      </c>
      <c r="AD6248" t="s">
        <v>41</v>
      </c>
      <c r="AE6248" t="s">
        <v>42</v>
      </c>
      <c r="AF6248" t="s">
        <v>42</v>
      </c>
      <c r="AG6248">
        <f t="shared" si="194"/>
        <v>0</v>
      </c>
      <c r="AH6248" t="str" cm="1">
        <f t="array" ref="AH6248">_xlfn.IFS(
X6248&lt;=20, "&lt;20",
AND(X6248&gt;=20, X6248&lt;50), "20-50",
AND(X6248&gt;=50, X6248&lt;100), "50-100",
X6248&gt;=100, "&gt;100"
)</f>
        <v>20-50</v>
      </c>
      <c r="AI6248">
        <f t="shared" si="195"/>
        <v>0</v>
      </c>
      <c r="AJ6248" t="str" cm="1">
        <f t="array" ref="AJ6248">_xlfn.IFS(
C6248&lt;=20, "&lt;20",
AND(C6248&gt;=20, C6248&lt;35), "20-35",
AND(C6248&gt;=35, C6248&lt;50), "35-50",
C6248&gt;=50, "50-100"
)</f>
        <v>35-50</v>
      </c>
      <c r="AK6248" t="str" cm="1">
        <f t="array" ref="AK6248">_xlfn.IFS(
G6248&lt;6, "&lt;6",
AND(G6248&gt;=6, G6248&lt;12), "6-12",
AND(G6248&gt;=12, G6248&lt;18), "12-18",  AND(G6248&gt;=18, G6248&lt;24), "18-24", G6248&gt;=24, "24-36")</f>
        <v>18-24</v>
      </c>
    </row>
    <row r="6249" spans="1:37" x14ac:dyDescent="0.3">
      <c r="A6249" t="s">
        <v>6349</v>
      </c>
      <c r="B6249" t="s">
        <v>33</v>
      </c>
      <c r="C6249">
        <v>77</v>
      </c>
      <c r="D6249" t="s">
        <v>37</v>
      </c>
      <c r="E6249" t="s">
        <v>82</v>
      </c>
      <c r="F6249">
        <v>5</v>
      </c>
      <c r="G6249">
        <v>31</v>
      </c>
      <c r="H6249" t="s">
        <v>36</v>
      </c>
      <c r="I6249" t="s">
        <v>37</v>
      </c>
      <c r="J6249" t="s">
        <v>34</v>
      </c>
      <c r="K6249" t="s">
        <v>37</v>
      </c>
      <c r="L6249" t="s">
        <v>72</v>
      </c>
      <c r="M6249" t="s">
        <v>34</v>
      </c>
      <c r="N6249" t="s">
        <v>34</v>
      </c>
      <c r="O6249" t="s">
        <v>37</v>
      </c>
      <c r="P6249" t="s">
        <v>34</v>
      </c>
      <c r="Q6249" t="s">
        <v>34</v>
      </c>
      <c r="R6249" t="s">
        <v>34</v>
      </c>
      <c r="S6249" t="s">
        <v>34</v>
      </c>
      <c r="T6249" t="s">
        <v>37</v>
      </c>
      <c r="U6249" t="s">
        <v>46</v>
      </c>
      <c r="V6249" t="s">
        <v>34</v>
      </c>
      <c r="W6249" t="s">
        <v>51</v>
      </c>
      <c r="X6249">
        <v>50.35</v>
      </c>
      <c r="Y6249">
        <v>237.25</v>
      </c>
      <c r="Z6249">
        <v>0</v>
      </c>
      <c r="AA6249">
        <v>0</v>
      </c>
      <c r="AB6249">
        <v>93.45</v>
      </c>
      <c r="AC6249">
        <v>330.7</v>
      </c>
      <c r="AD6249" t="s">
        <v>52</v>
      </c>
      <c r="AE6249" t="s">
        <v>58</v>
      </c>
      <c r="AF6249" t="s">
        <v>59</v>
      </c>
      <c r="AG6249">
        <f t="shared" si="194"/>
        <v>1</v>
      </c>
      <c r="AH6249" t="str" cm="1">
        <f t="array" ref="AH6249">_xlfn.IFS(
X6249&lt;=20, "&lt;20",
AND(X6249&gt;=20, X6249&lt;50), "20-50",
AND(X6249&gt;=50, X6249&lt;100), "50-100",
X6249&gt;=100, "&gt;100"
)</f>
        <v>50-100</v>
      </c>
      <c r="AI6249">
        <f t="shared" si="195"/>
        <v>0</v>
      </c>
      <c r="AJ6249" t="str" cm="1">
        <f t="array" ref="AJ6249">_xlfn.IFS(
C6249&lt;=20, "&lt;20",
AND(C6249&gt;=20, C6249&lt;35), "20-35",
AND(C6249&gt;=35, C6249&lt;50), "35-50",
C6249&gt;=50, "50-100"
)</f>
        <v>50-100</v>
      </c>
      <c r="AK6249" t="str" cm="1">
        <f t="array" ref="AK6249">_xlfn.IFS(
G6249&lt;6, "&lt;6",
AND(G6249&gt;=6, G6249&lt;12), "6-12",
AND(G6249&gt;=12, G6249&lt;18), "12-18",  AND(G6249&gt;=18, G6249&lt;24), "18-24", G6249&gt;=24, "24-36")</f>
        <v>24-36</v>
      </c>
    </row>
    <row r="6250" spans="1:37" x14ac:dyDescent="0.3">
      <c r="A6250" t="s">
        <v>6350</v>
      </c>
      <c r="B6250" t="s">
        <v>44</v>
      </c>
      <c r="C6250">
        <v>44</v>
      </c>
      <c r="D6250" t="s">
        <v>34</v>
      </c>
      <c r="E6250" t="s">
        <v>61</v>
      </c>
      <c r="F6250">
        <v>3</v>
      </c>
      <c r="G6250">
        <v>21</v>
      </c>
      <c r="H6250" t="s">
        <v>36</v>
      </c>
      <c r="I6250" t="s">
        <v>37</v>
      </c>
      <c r="J6250" t="s">
        <v>34</v>
      </c>
      <c r="K6250" t="s">
        <v>37</v>
      </c>
      <c r="L6250" t="s">
        <v>72</v>
      </c>
      <c r="M6250" t="s">
        <v>37</v>
      </c>
      <c r="N6250" t="s">
        <v>34</v>
      </c>
      <c r="O6250" t="s">
        <v>37</v>
      </c>
      <c r="P6250" t="s">
        <v>37</v>
      </c>
      <c r="Q6250" t="s">
        <v>37</v>
      </c>
      <c r="R6250" t="s">
        <v>37</v>
      </c>
      <c r="S6250" t="s">
        <v>37</v>
      </c>
      <c r="T6250" t="s">
        <v>37</v>
      </c>
      <c r="U6250" t="s">
        <v>67</v>
      </c>
      <c r="V6250" t="s">
        <v>37</v>
      </c>
      <c r="W6250" t="s">
        <v>51</v>
      </c>
      <c r="X6250">
        <v>78.8</v>
      </c>
      <c r="Y6250">
        <v>3460.3</v>
      </c>
      <c r="Z6250">
        <v>24.9</v>
      </c>
      <c r="AA6250">
        <v>0</v>
      </c>
      <c r="AB6250">
        <v>1656.79</v>
      </c>
      <c r="AC6250">
        <v>5092.1899999999996</v>
      </c>
      <c r="AD6250" t="s">
        <v>41</v>
      </c>
      <c r="AE6250" t="s">
        <v>42</v>
      </c>
      <c r="AF6250" t="s">
        <v>42</v>
      </c>
      <c r="AG6250">
        <f t="shared" si="194"/>
        <v>0</v>
      </c>
      <c r="AH6250" t="str" cm="1">
        <f t="array" ref="AH6250">_xlfn.IFS(
X6250&lt;=20, "&lt;20",
AND(X6250&gt;=20, X6250&lt;50), "20-50",
AND(X6250&gt;=50, X6250&lt;100), "50-100",
X6250&gt;=100, "&gt;100"
)</f>
        <v>50-100</v>
      </c>
      <c r="AI6250">
        <f t="shared" si="195"/>
        <v>0</v>
      </c>
      <c r="AJ6250" t="str" cm="1">
        <f t="array" ref="AJ6250">_xlfn.IFS(
C6250&lt;=20, "&lt;20",
AND(C6250&gt;=20, C6250&lt;35), "20-35",
AND(C6250&gt;=35, C6250&lt;50), "35-50",
C6250&gt;=50, "50-100"
)</f>
        <v>35-50</v>
      </c>
      <c r="AK6250" t="str" cm="1">
        <f t="array" ref="AK6250">_xlfn.IFS(
G6250&lt;6, "&lt;6",
AND(G6250&gt;=6, G6250&lt;12), "6-12",
AND(G6250&gt;=12, G6250&lt;18), "12-18",  AND(G6250&gt;=18, G6250&lt;24), "18-24", G6250&gt;=24, "24-36")</f>
        <v>18-24</v>
      </c>
    </row>
    <row r="6251" spans="1:37" x14ac:dyDescent="0.3">
      <c r="A6251" t="s">
        <v>6351</v>
      </c>
      <c r="B6251" t="s">
        <v>44</v>
      </c>
      <c r="C6251">
        <v>24</v>
      </c>
      <c r="D6251" t="s">
        <v>34</v>
      </c>
      <c r="E6251" t="s">
        <v>74</v>
      </c>
      <c r="F6251">
        <v>2</v>
      </c>
      <c r="G6251">
        <v>1</v>
      </c>
      <c r="H6251" t="s">
        <v>49</v>
      </c>
      <c r="I6251" t="s">
        <v>37</v>
      </c>
      <c r="J6251" t="s">
        <v>37</v>
      </c>
      <c r="K6251" t="s">
        <v>34</v>
      </c>
      <c r="L6251" t="s">
        <v>34</v>
      </c>
      <c r="M6251" t="s">
        <v>34</v>
      </c>
      <c r="N6251" t="s">
        <v>34</v>
      </c>
      <c r="O6251" t="s">
        <v>34</v>
      </c>
      <c r="P6251" t="s">
        <v>34</v>
      </c>
      <c r="Q6251" t="s">
        <v>34</v>
      </c>
      <c r="R6251" t="s">
        <v>34</v>
      </c>
      <c r="S6251" t="s">
        <v>34</v>
      </c>
      <c r="T6251" t="s">
        <v>34</v>
      </c>
      <c r="U6251" t="s">
        <v>46</v>
      </c>
      <c r="V6251" t="s">
        <v>37</v>
      </c>
      <c r="W6251" t="s">
        <v>51</v>
      </c>
      <c r="X6251">
        <v>25.05</v>
      </c>
      <c r="Y6251">
        <v>152.94999999999999</v>
      </c>
      <c r="Z6251">
        <v>0</v>
      </c>
      <c r="AA6251">
        <v>0</v>
      </c>
      <c r="AB6251">
        <v>315.91000000000003</v>
      </c>
      <c r="AC6251">
        <v>468.86</v>
      </c>
      <c r="AD6251" t="s">
        <v>41</v>
      </c>
      <c r="AE6251" t="s">
        <v>42</v>
      </c>
      <c r="AF6251" t="s">
        <v>42</v>
      </c>
      <c r="AG6251">
        <f t="shared" si="194"/>
        <v>0</v>
      </c>
      <c r="AH6251" t="str" cm="1">
        <f t="array" ref="AH6251">_xlfn.IFS(
X6251&lt;=20, "&lt;20",
AND(X6251&gt;=20, X6251&lt;50), "20-50",
AND(X6251&gt;=50, X6251&lt;100), "50-100",
X6251&gt;=100, "&gt;100"
)</f>
        <v>20-50</v>
      </c>
      <c r="AI6251">
        <f t="shared" si="195"/>
        <v>0</v>
      </c>
      <c r="AJ6251" t="str" cm="1">
        <f t="array" ref="AJ6251">_xlfn.IFS(
C6251&lt;=20, "&lt;20",
AND(C6251&gt;=20, C6251&lt;35), "20-35",
AND(C6251&gt;=35, C6251&lt;50), "35-50",
C6251&gt;=50, "50-100"
)</f>
        <v>20-35</v>
      </c>
      <c r="AK6251" t="str" cm="1">
        <f t="array" ref="AK6251">_xlfn.IFS(
G6251&lt;6, "&lt;6",
AND(G6251&gt;=6, G6251&lt;12), "6-12",
AND(G6251&gt;=12, G6251&lt;18), "12-18",  AND(G6251&gt;=18, G6251&lt;24), "18-24", G6251&gt;=24, "24-36")</f>
        <v>&lt;6</v>
      </c>
    </row>
    <row r="6252" spans="1:37" x14ac:dyDescent="0.3">
      <c r="A6252" t="s">
        <v>6352</v>
      </c>
      <c r="B6252" t="s">
        <v>33</v>
      </c>
      <c r="C6252">
        <v>24</v>
      </c>
      <c r="D6252" t="s">
        <v>34</v>
      </c>
      <c r="E6252" t="s">
        <v>82</v>
      </c>
      <c r="F6252">
        <v>14</v>
      </c>
      <c r="G6252">
        <v>7</v>
      </c>
      <c r="H6252" t="s">
        <v>36</v>
      </c>
      <c r="I6252" t="s">
        <v>37</v>
      </c>
      <c r="J6252" t="s">
        <v>34</v>
      </c>
      <c r="K6252" t="s">
        <v>37</v>
      </c>
      <c r="L6252" t="s">
        <v>50</v>
      </c>
      <c r="M6252" t="s">
        <v>37</v>
      </c>
      <c r="N6252" t="s">
        <v>37</v>
      </c>
      <c r="O6252" t="s">
        <v>37</v>
      </c>
      <c r="P6252" t="s">
        <v>37</v>
      </c>
      <c r="Q6252" t="s">
        <v>37</v>
      </c>
      <c r="R6252" t="s">
        <v>34</v>
      </c>
      <c r="S6252" t="s">
        <v>34</v>
      </c>
      <c r="T6252" t="s">
        <v>37</v>
      </c>
      <c r="U6252" t="s">
        <v>67</v>
      </c>
      <c r="V6252" t="s">
        <v>34</v>
      </c>
      <c r="W6252" t="s">
        <v>40</v>
      </c>
      <c r="X6252">
        <v>100.2</v>
      </c>
      <c r="Y6252">
        <v>7209</v>
      </c>
      <c r="Z6252">
        <v>0</v>
      </c>
      <c r="AA6252">
        <v>0</v>
      </c>
      <c r="AB6252">
        <v>2391.9899999999998</v>
      </c>
      <c r="AC6252">
        <v>9600.99</v>
      </c>
      <c r="AD6252" t="s">
        <v>41</v>
      </c>
      <c r="AE6252" t="s">
        <v>42</v>
      </c>
      <c r="AF6252" t="s">
        <v>42</v>
      </c>
      <c r="AG6252">
        <f t="shared" si="194"/>
        <v>0</v>
      </c>
      <c r="AH6252" t="str" cm="1">
        <f t="array" ref="AH6252">_xlfn.IFS(
X6252&lt;=20, "&lt;20",
AND(X6252&gt;=20, X6252&lt;50), "20-50",
AND(X6252&gt;=50, X6252&lt;100), "50-100",
X6252&gt;=100, "&gt;100"
)</f>
        <v>&gt;100</v>
      </c>
      <c r="AI6252">
        <f t="shared" si="195"/>
        <v>0</v>
      </c>
      <c r="AJ6252" t="str" cm="1">
        <f t="array" ref="AJ6252">_xlfn.IFS(
C6252&lt;=20, "&lt;20",
AND(C6252&gt;=20, C6252&lt;35), "20-35",
AND(C6252&gt;=35, C6252&lt;50), "35-50",
C6252&gt;=50, "50-100"
)</f>
        <v>20-35</v>
      </c>
      <c r="AK6252" t="str" cm="1">
        <f t="array" ref="AK6252">_xlfn.IFS(
G6252&lt;6, "&lt;6",
AND(G6252&gt;=6, G6252&lt;12), "6-12",
AND(G6252&gt;=12, G6252&lt;18), "12-18",  AND(G6252&gt;=18, G6252&lt;24), "18-24", G6252&gt;=24, "24-36")</f>
        <v>6-12</v>
      </c>
    </row>
    <row r="6253" spans="1:37" x14ac:dyDescent="0.3">
      <c r="A6253" t="s">
        <v>6353</v>
      </c>
      <c r="B6253" t="s">
        <v>44</v>
      </c>
      <c r="C6253">
        <v>64</v>
      </c>
      <c r="D6253" t="s">
        <v>34</v>
      </c>
      <c r="E6253" t="s">
        <v>61</v>
      </c>
      <c r="F6253">
        <v>1</v>
      </c>
      <c r="G6253">
        <v>23</v>
      </c>
      <c r="H6253" t="s">
        <v>110</v>
      </c>
      <c r="I6253" t="s">
        <v>37</v>
      </c>
      <c r="J6253" t="s">
        <v>37</v>
      </c>
      <c r="K6253" t="s">
        <v>37</v>
      </c>
      <c r="L6253" t="s">
        <v>50</v>
      </c>
      <c r="M6253" t="s">
        <v>34</v>
      </c>
      <c r="N6253" t="s">
        <v>34</v>
      </c>
      <c r="O6253" t="s">
        <v>37</v>
      </c>
      <c r="P6253" t="s">
        <v>34</v>
      </c>
      <c r="Q6253" t="s">
        <v>34</v>
      </c>
      <c r="R6253" t="s">
        <v>34</v>
      </c>
      <c r="S6253" t="s">
        <v>34</v>
      </c>
      <c r="T6253" t="s">
        <v>37</v>
      </c>
      <c r="U6253" t="s">
        <v>67</v>
      </c>
      <c r="V6253" t="s">
        <v>34</v>
      </c>
      <c r="W6253" t="s">
        <v>143</v>
      </c>
      <c r="X6253">
        <v>79.3</v>
      </c>
      <c r="Y6253">
        <v>2570</v>
      </c>
      <c r="Z6253">
        <v>0</v>
      </c>
      <c r="AA6253">
        <v>0</v>
      </c>
      <c r="AB6253">
        <v>69.44</v>
      </c>
      <c r="AC6253">
        <v>2639.44</v>
      </c>
      <c r="AD6253" t="s">
        <v>41</v>
      </c>
      <c r="AE6253" t="s">
        <v>42</v>
      </c>
      <c r="AF6253" t="s">
        <v>42</v>
      </c>
      <c r="AG6253">
        <f t="shared" si="194"/>
        <v>0</v>
      </c>
      <c r="AH6253" t="str" cm="1">
        <f t="array" ref="AH6253">_xlfn.IFS(
X6253&lt;=20, "&lt;20",
AND(X6253&gt;=20, X6253&lt;50), "20-50",
AND(X6253&gt;=50, X6253&lt;100), "50-100",
X6253&gt;=100, "&gt;100"
)</f>
        <v>50-100</v>
      </c>
      <c r="AI6253">
        <f t="shared" si="195"/>
        <v>0</v>
      </c>
      <c r="AJ6253" t="str" cm="1">
        <f t="array" ref="AJ6253">_xlfn.IFS(
C6253&lt;=20, "&lt;20",
AND(C6253&gt;=20, C6253&lt;35), "20-35",
AND(C6253&gt;=35, C6253&lt;50), "35-50",
C6253&gt;=50, "50-100"
)</f>
        <v>50-100</v>
      </c>
      <c r="AK6253" t="str" cm="1">
        <f t="array" ref="AK6253">_xlfn.IFS(
G6253&lt;6, "&lt;6",
AND(G6253&gt;=6, G6253&lt;12), "6-12",
AND(G6253&gt;=12, G6253&lt;18), "12-18",  AND(G6253&gt;=18, G6253&lt;24), "18-24", G6253&gt;=24, "24-36")</f>
        <v>18-24</v>
      </c>
    </row>
    <row r="6254" spans="1:37" x14ac:dyDescent="0.3">
      <c r="A6254" t="s">
        <v>6354</v>
      </c>
      <c r="B6254" t="s">
        <v>44</v>
      </c>
      <c r="C6254">
        <v>27</v>
      </c>
      <c r="D6254" t="s">
        <v>34</v>
      </c>
      <c r="E6254" t="s">
        <v>48</v>
      </c>
      <c r="F6254">
        <v>9</v>
      </c>
      <c r="G6254">
        <v>26</v>
      </c>
      <c r="H6254" t="s">
        <v>36</v>
      </c>
      <c r="I6254" t="s">
        <v>37</v>
      </c>
      <c r="J6254" t="s">
        <v>34</v>
      </c>
      <c r="K6254" t="s">
        <v>34</v>
      </c>
      <c r="L6254" t="s">
        <v>34</v>
      </c>
      <c r="M6254" t="s">
        <v>34</v>
      </c>
      <c r="N6254" t="s">
        <v>34</v>
      </c>
      <c r="O6254" t="s">
        <v>34</v>
      </c>
      <c r="P6254" t="s">
        <v>34</v>
      </c>
      <c r="Q6254" t="s">
        <v>34</v>
      </c>
      <c r="R6254" t="s">
        <v>34</v>
      </c>
      <c r="S6254" t="s">
        <v>34</v>
      </c>
      <c r="T6254" t="s">
        <v>34</v>
      </c>
      <c r="U6254" t="s">
        <v>67</v>
      </c>
      <c r="V6254" t="s">
        <v>34</v>
      </c>
      <c r="W6254" t="s">
        <v>40</v>
      </c>
      <c r="X6254">
        <v>20.85</v>
      </c>
      <c r="Y6254">
        <v>161.65</v>
      </c>
      <c r="Z6254">
        <v>0</v>
      </c>
      <c r="AA6254">
        <v>0</v>
      </c>
      <c r="AB6254">
        <v>91.68</v>
      </c>
      <c r="AC6254">
        <v>253.33</v>
      </c>
      <c r="AD6254" t="s">
        <v>41</v>
      </c>
      <c r="AE6254" t="s">
        <v>42</v>
      </c>
      <c r="AF6254" t="s">
        <v>42</v>
      </c>
      <c r="AG6254">
        <f t="shared" si="194"/>
        <v>0</v>
      </c>
      <c r="AH6254" t="str" cm="1">
        <f t="array" ref="AH6254">_xlfn.IFS(
X6254&lt;=20, "&lt;20",
AND(X6254&gt;=20, X6254&lt;50), "20-50",
AND(X6254&gt;=50, X6254&lt;100), "50-100",
X6254&gt;=100, "&gt;100"
)</f>
        <v>20-50</v>
      </c>
      <c r="AI6254">
        <f t="shared" si="195"/>
        <v>0</v>
      </c>
      <c r="AJ6254" t="str" cm="1">
        <f t="array" ref="AJ6254">_xlfn.IFS(
C6254&lt;=20, "&lt;20",
AND(C6254&gt;=20, C6254&lt;35), "20-35",
AND(C6254&gt;=35, C6254&lt;50), "35-50",
C6254&gt;=50, "50-100"
)</f>
        <v>20-35</v>
      </c>
      <c r="AK6254" t="str" cm="1">
        <f t="array" ref="AK6254">_xlfn.IFS(
G6254&lt;6, "&lt;6",
AND(G6254&gt;=6, G6254&lt;12), "6-12",
AND(G6254&gt;=12, G6254&lt;18), "12-18",  AND(G6254&gt;=18, G6254&lt;24), "18-24", G6254&gt;=24, "24-36")</f>
        <v>24-36</v>
      </c>
    </row>
    <row r="6255" spans="1:37" x14ac:dyDescent="0.3">
      <c r="A6255" t="s">
        <v>6355</v>
      </c>
      <c r="B6255" t="s">
        <v>33</v>
      </c>
      <c r="C6255">
        <v>23</v>
      </c>
      <c r="D6255" t="s">
        <v>34</v>
      </c>
      <c r="E6255" t="s">
        <v>74</v>
      </c>
      <c r="F6255">
        <v>5</v>
      </c>
      <c r="G6255">
        <v>10</v>
      </c>
      <c r="H6255" t="s">
        <v>36</v>
      </c>
      <c r="I6255" t="s">
        <v>37</v>
      </c>
      <c r="J6255" t="s">
        <v>37</v>
      </c>
      <c r="K6255" t="s">
        <v>37</v>
      </c>
      <c r="L6255" t="s">
        <v>50</v>
      </c>
      <c r="M6255" t="s">
        <v>34</v>
      </c>
      <c r="N6255" t="s">
        <v>37</v>
      </c>
      <c r="O6255" t="s">
        <v>37</v>
      </c>
      <c r="P6255" t="s">
        <v>37</v>
      </c>
      <c r="Q6255" t="s">
        <v>37</v>
      </c>
      <c r="R6255" t="s">
        <v>37</v>
      </c>
      <c r="S6255" t="s">
        <v>37</v>
      </c>
      <c r="T6255" t="s">
        <v>37</v>
      </c>
      <c r="U6255" t="s">
        <v>67</v>
      </c>
      <c r="V6255" t="s">
        <v>37</v>
      </c>
      <c r="W6255" t="s">
        <v>51</v>
      </c>
      <c r="X6255">
        <v>108.2</v>
      </c>
      <c r="Y6255">
        <v>7840.6</v>
      </c>
      <c r="Z6255">
        <v>0</v>
      </c>
      <c r="AA6255">
        <v>0</v>
      </c>
      <c r="AB6255">
        <v>1021.68</v>
      </c>
      <c r="AC6255">
        <v>8862.2800000000007</v>
      </c>
      <c r="AD6255" t="s">
        <v>41</v>
      </c>
      <c r="AE6255" t="s">
        <v>42</v>
      </c>
      <c r="AF6255" t="s">
        <v>42</v>
      </c>
      <c r="AG6255">
        <f t="shared" si="194"/>
        <v>0</v>
      </c>
      <c r="AH6255" t="str" cm="1">
        <f t="array" ref="AH6255">_xlfn.IFS(
X6255&lt;=20, "&lt;20",
AND(X6255&gt;=20, X6255&lt;50), "20-50",
AND(X6255&gt;=50, X6255&lt;100), "50-100",
X6255&gt;=100, "&gt;100"
)</f>
        <v>&gt;100</v>
      </c>
      <c r="AI6255">
        <f t="shared" si="195"/>
        <v>0</v>
      </c>
      <c r="AJ6255" t="str" cm="1">
        <f t="array" ref="AJ6255">_xlfn.IFS(
C6255&lt;=20, "&lt;20",
AND(C6255&gt;=20, C6255&lt;35), "20-35",
AND(C6255&gt;=35, C6255&lt;50), "35-50",
C6255&gt;=50, "50-100"
)</f>
        <v>20-35</v>
      </c>
      <c r="AK6255" t="str" cm="1">
        <f t="array" ref="AK6255">_xlfn.IFS(
G6255&lt;6, "&lt;6",
AND(G6255&gt;=6, G6255&lt;12), "6-12",
AND(G6255&gt;=12, G6255&lt;18), "12-18",  AND(G6255&gt;=18, G6255&lt;24), "18-24", G6255&gt;=24, "24-36")</f>
        <v>6-12</v>
      </c>
    </row>
    <row r="6256" spans="1:37" x14ac:dyDescent="0.3">
      <c r="A6256" t="s">
        <v>6356</v>
      </c>
      <c r="B6256" t="s">
        <v>44</v>
      </c>
      <c r="C6256">
        <v>52</v>
      </c>
      <c r="D6256" t="s">
        <v>34</v>
      </c>
      <c r="E6256" t="s">
        <v>164</v>
      </c>
      <c r="F6256">
        <v>8</v>
      </c>
      <c r="G6256">
        <v>2</v>
      </c>
      <c r="H6256" t="s">
        <v>36</v>
      </c>
      <c r="I6256" t="s">
        <v>37</v>
      </c>
      <c r="J6256" t="s">
        <v>37</v>
      </c>
      <c r="K6256" t="s">
        <v>37</v>
      </c>
      <c r="L6256" t="s">
        <v>72</v>
      </c>
      <c r="M6256" t="s">
        <v>34</v>
      </c>
      <c r="N6256" t="s">
        <v>34</v>
      </c>
      <c r="O6256" t="s">
        <v>34</v>
      </c>
      <c r="P6256" t="s">
        <v>37</v>
      </c>
      <c r="Q6256" t="s">
        <v>37</v>
      </c>
      <c r="R6256" t="s">
        <v>37</v>
      </c>
      <c r="S6256" t="s">
        <v>37</v>
      </c>
      <c r="T6256" t="s">
        <v>37</v>
      </c>
      <c r="U6256" t="s">
        <v>39</v>
      </c>
      <c r="V6256" t="s">
        <v>34</v>
      </c>
      <c r="W6256" t="s">
        <v>40</v>
      </c>
      <c r="X6256">
        <v>74.05</v>
      </c>
      <c r="Y6256">
        <v>872.65</v>
      </c>
      <c r="Z6256">
        <v>48.61</v>
      </c>
      <c r="AA6256">
        <v>0</v>
      </c>
      <c r="AB6256">
        <v>510.96</v>
      </c>
      <c r="AC6256">
        <v>1335</v>
      </c>
      <c r="AD6256" t="s">
        <v>52</v>
      </c>
      <c r="AE6256" t="s">
        <v>94</v>
      </c>
      <c r="AF6256" t="s">
        <v>95</v>
      </c>
      <c r="AG6256">
        <f t="shared" si="194"/>
        <v>1</v>
      </c>
      <c r="AH6256" t="str" cm="1">
        <f t="array" ref="AH6256">_xlfn.IFS(
X6256&lt;=20, "&lt;20",
AND(X6256&gt;=20, X6256&lt;50), "20-50",
AND(X6256&gt;=50, X6256&lt;100), "50-100",
X6256&gt;=100, "&gt;100"
)</f>
        <v>50-100</v>
      </c>
      <c r="AI6256">
        <f t="shared" si="195"/>
        <v>0</v>
      </c>
      <c r="AJ6256" t="str" cm="1">
        <f t="array" ref="AJ6256">_xlfn.IFS(
C6256&lt;=20, "&lt;20",
AND(C6256&gt;=20, C6256&lt;35), "20-35",
AND(C6256&gt;=35, C6256&lt;50), "35-50",
C6256&gt;=50, "50-100"
)</f>
        <v>50-100</v>
      </c>
      <c r="AK6256" t="str" cm="1">
        <f t="array" ref="AK6256">_xlfn.IFS(
G6256&lt;6, "&lt;6",
AND(G6256&gt;=6, G6256&lt;12), "6-12",
AND(G6256&gt;=12, G6256&lt;18), "12-18",  AND(G6256&gt;=18, G6256&lt;24), "18-24", G6256&gt;=24, "24-36")</f>
        <v>&lt;6</v>
      </c>
    </row>
    <row r="6257" spans="1:37" x14ac:dyDescent="0.3">
      <c r="A6257" t="s">
        <v>6357</v>
      </c>
      <c r="B6257" t="s">
        <v>44</v>
      </c>
      <c r="C6257">
        <v>61</v>
      </c>
      <c r="D6257" t="s">
        <v>34</v>
      </c>
      <c r="E6257" t="s">
        <v>69</v>
      </c>
      <c r="F6257">
        <v>9</v>
      </c>
      <c r="G6257">
        <v>8</v>
      </c>
      <c r="H6257" t="s">
        <v>36</v>
      </c>
      <c r="I6257" t="s">
        <v>37</v>
      </c>
      <c r="J6257" t="s">
        <v>37</v>
      </c>
      <c r="K6257" t="s">
        <v>37</v>
      </c>
      <c r="L6257" t="s">
        <v>50</v>
      </c>
      <c r="M6257" t="s">
        <v>37</v>
      </c>
      <c r="N6257" t="s">
        <v>37</v>
      </c>
      <c r="O6257" t="s">
        <v>37</v>
      </c>
      <c r="P6257" t="s">
        <v>34</v>
      </c>
      <c r="Q6257" t="s">
        <v>37</v>
      </c>
      <c r="R6257" t="s">
        <v>37</v>
      </c>
      <c r="S6257" t="s">
        <v>37</v>
      </c>
      <c r="T6257" t="s">
        <v>37</v>
      </c>
      <c r="U6257" t="s">
        <v>39</v>
      </c>
      <c r="V6257" t="s">
        <v>34</v>
      </c>
      <c r="W6257" t="s">
        <v>51</v>
      </c>
      <c r="X6257">
        <v>107.45</v>
      </c>
      <c r="Y6257">
        <v>5680.9</v>
      </c>
      <c r="Z6257">
        <v>14.76</v>
      </c>
      <c r="AA6257">
        <v>0</v>
      </c>
      <c r="AB6257">
        <v>384.54</v>
      </c>
      <c r="AC6257">
        <v>6050.68</v>
      </c>
      <c r="AD6257" t="s">
        <v>41</v>
      </c>
      <c r="AE6257" t="s">
        <v>42</v>
      </c>
      <c r="AF6257" t="s">
        <v>42</v>
      </c>
      <c r="AG6257">
        <f t="shared" si="194"/>
        <v>0</v>
      </c>
      <c r="AH6257" t="str" cm="1">
        <f t="array" ref="AH6257">_xlfn.IFS(
X6257&lt;=20, "&lt;20",
AND(X6257&gt;=20, X6257&lt;50), "20-50",
AND(X6257&gt;=50, X6257&lt;100), "50-100",
X6257&gt;=100, "&gt;100"
)</f>
        <v>&gt;100</v>
      </c>
      <c r="AI6257">
        <f t="shared" si="195"/>
        <v>0</v>
      </c>
      <c r="AJ6257" t="str" cm="1">
        <f t="array" ref="AJ6257">_xlfn.IFS(
C6257&lt;=20, "&lt;20",
AND(C6257&gt;=20, C6257&lt;35), "20-35",
AND(C6257&gt;=35, C6257&lt;50), "35-50",
C6257&gt;=50, "50-100"
)</f>
        <v>50-100</v>
      </c>
      <c r="AK6257" t="str" cm="1">
        <f t="array" ref="AK6257">_xlfn.IFS(
G6257&lt;6, "&lt;6",
AND(G6257&gt;=6, G6257&lt;12), "6-12",
AND(G6257&gt;=12, G6257&lt;18), "12-18",  AND(G6257&gt;=18, G6257&lt;24), "18-24", G6257&gt;=24, "24-36")</f>
        <v>6-12</v>
      </c>
    </row>
    <row r="6258" spans="1:37" x14ac:dyDescent="0.3">
      <c r="A6258" t="s">
        <v>6358</v>
      </c>
      <c r="B6258" t="s">
        <v>44</v>
      </c>
      <c r="C6258">
        <v>29</v>
      </c>
      <c r="D6258" t="s">
        <v>37</v>
      </c>
      <c r="E6258" t="s">
        <v>103</v>
      </c>
      <c r="F6258">
        <v>0</v>
      </c>
      <c r="G6258">
        <v>11</v>
      </c>
      <c r="H6258" t="s">
        <v>36</v>
      </c>
      <c r="I6258" t="s">
        <v>34</v>
      </c>
      <c r="J6258" t="s">
        <v>34</v>
      </c>
      <c r="K6258" t="s">
        <v>37</v>
      </c>
      <c r="L6258" t="s">
        <v>38</v>
      </c>
      <c r="M6258" t="s">
        <v>37</v>
      </c>
      <c r="N6258" t="s">
        <v>37</v>
      </c>
      <c r="O6258" t="s">
        <v>34</v>
      </c>
      <c r="P6258" t="s">
        <v>37</v>
      </c>
      <c r="Q6258" t="s">
        <v>37</v>
      </c>
      <c r="R6258" t="s">
        <v>34</v>
      </c>
      <c r="S6258" t="s">
        <v>34</v>
      </c>
      <c r="T6258" t="s">
        <v>37</v>
      </c>
      <c r="U6258" t="s">
        <v>46</v>
      </c>
      <c r="V6258" t="s">
        <v>37</v>
      </c>
      <c r="W6258" t="s">
        <v>40</v>
      </c>
      <c r="X6258">
        <v>48.95</v>
      </c>
      <c r="Y6258">
        <v>1880.85</v>
      </c>
      <c r="Z6258">
        <v>0</v>
      </c>
      <c r="AA6258">
        <v>0</v>
      </c>
      <c r="AB6258">
        <v>0</v>
      </c>
      <c r="AC6258">
        <v>1880.85</v>
      </c>
      <c r="AD6258" t="s">
        <v>52</v>
      </c>
      <c r="AE6258" t="s">
        <v>100</v>
      </c>
      <c r="AF6258" t="s">
        <v>308</v>
      </c>
      <c r="AG6258">
        <f t="shared" si="194"/>
        <v>1</v>
      </c>
      <c r="AH6258" t="str" cm="1">
        <f t="array" ref="AH6258">_xlfn.IFS(
X6258&lt;=20, "&lt;20",
AND(X6258&gt;=20, X6258&lt;50), "20-50",
AND(X6258&gt;=50, X6258&lt;100), "50-100",
X6258&gt;=100, "&gt;100"
)</f>
        <v>20-50</v>
      </c>
      <c r="AI6258">
        <f t="shared" si="195"/>
        <v>0</v>
      </c>
      <c r="AJ6258" t="str" cm="1">
        <f t="array" ref="AJ6258">_xlfn.IFS(
C6258&lt;=20, "&lt;20",
AND(C6258&gt;=20, C6258&lt;35), "20-35",
AND(C6258&gt;=35, C6258&lt;50), "35-50",
C6258&gt;=50, "50-100"
)</f>
        <v>20-35</v>
      </c>
      <c r="AK6258" t="str" cm="1">
        <f t="array" ref="AK6258">_xlfn.IFS(
G6258&lt;6, "&lt;6",
AND(G6258&gt;=6, G6258&lt;12), "6-12",
AND(G6258&gt;=12, G6258&lt;18), "12-18",  AND(G6258&gt;=18, G6258&lt;24), "18-24", G6258&gt;=24, "24-36")</f>
        <v>6-12</v>
      </c>
    </row>
    <row r="6259" spans="1:37" x14ac:dyDescent="0.3">
      <c r="A6259" t="s">
        <v>6359</v>
      </c>
      <c r="B6259" t="s">
        <v>33</v>
      </c>
      <c r="C6259">
        <v>54</v>
      </c>
      <c r="D6259" t="s">
        <v>34</v>
      </c>
      <c r="E6259" t="s">
        <v>74</v>
      </c>
      <c r="F6259">
        <v>6</v>
      </c>
      <c r="G6259">
        <v>2</v>
      </c>
      <c r="H6259" t="s">
        <v>36</v>
      </c>
      <c r="I6259" t="s">
        <v>37</v>
      </c>
      <c r="J6259" t="s">
        <v>34</v>
      </c>
      <c r="K6259" t="s">
        <v>34</v>
      </c>
      <c r="L6259" t="s">
        <v>34</v>
      </c>
      <c r="M6259" t="s">
        <v>34</v>
      </c>
      <c r="N6259" t="s">
        <v>34</v>
      </c>
      <c r="O6259" t="s">
        <v>34</v>
      </c>
      <c r="P6259" t="s">
        <v>34</v>
      </c>
      <c r="Q6259" t="s">
        <v>34</v>
      </c>
      <c r="R6259" t="s">
        <v>34</v>
      </c>
      <c r="S6259" t="s">
        <v>34</v>
      </c>
      <c r="T6259" t="s">
        <v>34</v>
      </c>
      <c r="U6259" t="s">
        <v>46</v>
      </c>
      <c r="V6259" t="s">
        <v>37</v>
      </c>
      <c r="W6259" t="s">
        <v>40</v>
      </c>
      <c r="X6259">
        <v>19.100000000000001</v>
      </c>
      <c r="Y6259">
        <v>53.05</v>
      </c>
      <c r="Z6259">
        <v>0</v>
      </c>
      <c r="AA6259">
        <v>0</v>
      </c>
      <c r="AB6259">
        <v>48.96</v>
      </c>
      <c r="AC6259">
        <v>102.01</v>
      </c>
      <c r="AD6259" t="s">
        <v>85</v>
      </c>
      <c r="AE6259" t="s">
        <v>42</v>
      </c>
      <c r="AF6259" t="s">
        <v>42</v>
      </c>
      <c r="AG6259">
        <f t="shared" si="194"/>
        <v>0</v>
      </c>
      <c r="AH6259" t="str" cm="1">
        <f t="array" ref="AH6259">_xlfn.IFS(
X6259&lt;=20, "&lt;20",
AND(X6259&gt;=20, X6259&lt;50), "20-50",
AND(X6259&gt;=50, X6259&lt;100), "50-100",
X6259&gt;=100, "&gt;100"
)</f>
        <v>&lt;20</v>
      </c>
      <c r="AI6259">
        <f t="shared" si="195"/>
        <v>1</v>
      </c>
      <c r="AJ6259" t="str" cm="1">
        <f t="array" ref="AJ6259">_xlfn.IFS(
C6259&lt;=20, "&lt;20",
AND(C6259&gt;=20, C6259&lt;35), "20-35",
AND(C6259&gt;=35, C6259&lt;50), "35-50",
C6259&gt;=50, "50-100"
)</f>
        <v>50-100</v>
      </c>
      <c r="AK6259" t="str" cm="1">
        <f t="array" ref="AK6259">_xlfn.IFS(
G6259&lt;6, "&lt;6",
AND(G6259&gt;=6, G6259&lt;12), "6-12",
AND(G6259&gt;=12, G6259&lt;18), "12-18",  AND(G6259&gt;=18, G6259&lt;24), "18-24", G6259&gt;=24, "24-36")</f>
        <v>&lt;6</v>
      </c>
    </row>
    <row r="6260" spans="1:37" x14ac:dyDescent="0.3">
      <c r="A6260" t="s">
        <v>6360</v>
      </c>
      <c r="B6260" t="s">
        <v>33</v>
      </c>
      <c r="C6260">
        <v>57</v>
      </c>
      <c r="D6260" t="s">
        <v>37</v>
      </c>
      <c r="E6260" t="s">
        <v>48</v>
      </c>
      <c r="F6260">
        <v>11</v>
      </c>
      <c r="G6260">
        <v>1</v>
      </c>
      <c r="H6260" t="s">
        <v>110</v>
      </c>
      <c r="I6260" t="s">
        <v>37</v>
      </c>
      <c r="J6260" t="s">
        <v>34</v>
      </c>
      <c r="K6260" t="s">
        <v>37</v>
      </c>
      <c r="L6260" t="s">
        <v>50</v>
      </c>
      <c r="M6260" t="s">
        <v>34</v>
      </c>
      <c r="N6260" t="s">
        <v>37</v>
      </c>
      <c r="O6260" t="s">
        <v>34</v>
      </c>
      <c r="P6260" t="s">
        <v>34</v>
      </c>
      <c r="Q6260" t="s">
        <v>34</v>
      </c>
      <c r="R6260" t="s">
        <v>34</v>
      </c>
      <c r="S6260" t="s">
        <v>34</v>
      </c>
      <c r="T6260" t="s">
        <v>37</v>
      </c>
      <c r="U6260" t="s">
        <v>39</v>
      </c>
      <c r="V6260" t="s">
        <v>34</v>
      </c>
      <c r="W6260" t="s">
        <v>51</v>
      </c>
      <c r="X6260">
        <v>75.5</v>
      </c>
      <c r="Y6260">
        <v>2018.1</v>
      </c>
      <c r="Z6260">
        <v>0</v>
      </c>
      <c r="AA6260">
        <v>0</v>
      </c>
      <c r="AB6260">
        <v>1030.3800000000001</v>
      </c>
      <c r="AC6260">
        <v>3048.48</v>
      </c>
      <c r="AD6260" t="s">
        <v>41</v>
      </c>
      <c r="AE6260" t="s">
        <v>42</v>
      </c>
      <c r="AF6260" t="s">
        <v>42</v>
      </c>
      <c r="AG6260">
        <f t="shared" si="194"/>
        <v>0</v>
      </c>
      <c r="AH6260" t="str" cm="1">
        <f t="array" ref="AH6260">_xlfn.IFS(
X6260&lt;=20, "&lt;20",
AND(X6260&gt;=20, X6260&lt;50), "20-50",
AND(X6260&gt;=50, X6260&lt;100), "50-100",
X6260&gt;=100, "&gt;100"
)</f>
        <v>50-100</v>
      </c>
      <c r="AI6260">
        <f t="shared" si="195"/>
        <v>0</v>
      </c>
      <c r="AJ6260" t="str" cm="1">
        <f t="array" ref="AJ6260">_xlfn.IFS(
C6260&lt;=20, "&lt;20",
AND(C6260&gt;=20, C6260&lt;35), "20-35",
AND(C6260&gt;=35, C6260&lt;50), "35-50",
C6260&gt;=50, "50-100"
)</f>
        <v>50-100</v>
      </c>
      <c r="AK6260" t="str" cm="1">
        <f t="array" ref="AK6260">_xlfn.IFS(
G6260&lt;6, "&lt;6",
AND(G6260&gt;=6, G6260&lt;12), "6-12",
AND(G6260&gt;=12, G6260&lt;18), "12-18",  AND(G6260&gt;=18, G6260&lt;24), "18-24", G6260&gt;=24, "24-36")</f>
        <v>&lt;6</v>
      </c>
    </row>
    <row r="6261" spans="1:37" x14ac:dyDescent="0.3">
      <c r="A6261" t="s">
        <v>6361</v>
      </c>
      <c r="B6261" t="s">
        <v>33</v>
      </c>
      <c r="C6261">
        <v>46</v>
      </c>
      <c r="D6261" t="s">
        <v>37</v>
      </c>
      <c r="E6261" t="s">
        <v>61</v>
      </c>
      <c r="F6261">
        <v>9</v>
      </c>
      <c r="G6261">
        <v>16</v>
      </c>
      <c r="H6261" t="s">
        <v>36</v>
      </c>
      <c r="I6261" t="s">
        <v>37</v>
      </c>
      <c r="J6261" t="s">
        <v>34</v>
      </c>
      <c r="K6261" t="s">
        <v>34</v>
      </c>
      <c r="L6261" t="s">
        <v>34</v>
      </c>
      <c r="M6261" t="s">
        <v>34</v>
      </c>
      <c r="N6261" t="s">
        <v>34</v>
      </c>
      <c r="O6261" t="s">
        <v>34</v>
      </c>
      <c r="P6261" t="s">
        <v>34</v>
      </c>
      <c r="Q6261" t="s">
        <v>34</v>
      </c>
      <c r="R6261" t="s">
        <v>34</v>
      </c>
      <c r="S6261" t="s">
        <v>34</v>
      </c>
      <c r="T6261" t="s">
        <v>34</v>
      </c>
      <c r="U6261" t="s">
        <v>46</v>
      </c>
      <c r="V6261" t="s">
        <v>34</v>
      </c>
      <c r="W6261" t="s">
        <v>51</v>
      </c>
      <c r="X6261">
        <v>20.75</v>
      </c>
      <c r="Y6261">
        <v>739.9</v>
      </c>
      <c r="Z6261">
        <v>0</v>
      </c>
      <c r="AA6261">
        <v>0</v>
      </c>
      <c r="AB6261">
        <v>627.20000000000005</v>
      </c>
      <c r="AC6261">
        <v>1367.1</v>
      </c>
      <c r="AD6261" t="s">
        <v>41</v>
      </c>
      <c r="AE6261" t="s">
        <v>42</v>
      </c>
      <c r="AF6261" t="s">
        <v>42</v>
      </c>
      <c r="AG6261">
        <f t="shared" si="194"/>
        <v>0</v>
      </c>
      <c r="AH6261" t="str" cm="1">
        <f t="array" ref="AH6261">_xlfn.IFS(
X6261&lt;=20, "&lt;20",
AND(X6261&gt;=20, X6261&lt;50), "20-50",
AND(X6261&gt;=50, X6261&lt;100), "50-100",
X6261&gt;=100, "&gt;100"
)</f>
        <v>20-50</v>
      </c>
      <c r="AI6261">
        <f t="shared" si="195"/>
        <v>0</v>
      </c>
      <c r="AJ6261" t="str" cm="1">
        <f t="array" ref="AJ6261">_xlfn.IFS(
C6261&lt;=20, "&lt;20",
AND(C6261&gt;=20, C6261&lt;35), "20-35",
AND(C6261&gt;=35, C6261&lt;50), "35-50",
C6261&gt;=50, "50-100"
)</f>
        <v>35-50</v>
      </c>
      <c r="AK6261" t="str" cm="1">
        <f t="array" ref="AK6261">_xlfn.IFS(
G6261&lt;6, "&lt;6",
AND(G6261&gt;=6, G6261&lt;12), "6-12",
AND(G6261&gt;=12, G6261&lt;18), "12-18",  AND(G6261&gt;=18, G6261&lt;24), "18-24", G6261&gt;=24, "24-36")</f>
        <v>12-18</v>
      </c>
    </row>
    <row r="6262" spans="1:37" x14ac:dyDescent="0.3">
      <c r="A6262" t="s">
        <v>6362</v>
      </c>
      <c r="B6262" t="s">
        <v>33</v>
      </c>
      <c r="C6262">
        <v>24</v>
      </c>
      <c r="D6262" t="s">
        <v>37</v>
      </c>
      <c r="E6262" t="s">
        <v>114</v>
      </c>
      <c r="F6262">
        <v>7</v>
      </c>
      <c r="G6262">
        <v>4</v>
      </c>
      <c r="H6262" t="s">
        <v>36</v>
      </c>
      <c r="I6262" t="s">
        <v>37</v>
      </c>
      <c r="J6262" t="s">
        <v>34</v>
      </c>
      <c r="K6262" t="s">
        <v>34</v>
      </c>
      <c r="L6262" t="s">
        <v>34</v>
      </c>
      <c r="M6262" t="s">
        <v>34</v>
      </c>
      <c r="N6262" t="s">
        <v>34</v>
      </c>
      <c r="O6262" t="s">
        <v>34</v>
      </c>
      <c r="P6262" t="s">
        <v>34</v>
      </c>
      <c r="Q6262" t="s">
        <v>34</v>
      </c>
      <c r="R6262" t="s">
        <v>34</v>
      </c>
      <c r="S6262" t="s">
        <v>34</v>
      </c>
      <c r="T6262" t="s">
        <v>34</v>
      </c>
      <c r="U6262" t="s">
        <v>46</v>
      </c>
      <c r="V6262" t="s">
        <v>34</v>
      </c>
      <c r="W6262" t="s">
        <v>40</v>
      </c>
      <c r="X6262">
        <v>19.149999999999999</v>
      </c>
      <c r="Y6262">
        <v>537.35</v>
      </c>
      <c r="Z6262">
        <v>0</v>
      </c>
      <c r="AA6262">
        <v>0</v>
      </c>
      <c r="AB6262">
        <v>819.72</v>
      </c>
      <c r="AC6262">
        <v>1357.07</v>
      </c>
      <c r="AD6262" t="s">
        <v>41</v>
      </c>
      <c r="AE6262" t="s">
        <v>42</v>
      </c>
      <c r="AF6262" t="s">
        <v>42</v>
      </c>
      <c r="AG6262">
        <f t="shared" si="194"/>
        <v>0</v>
      </c>
      <c r="AH6262" t="str" cm="1">
        <f t="array" ref="AH6262">_xlfn.IFS(
X6262&lt;=20, "&lt;20",
AND(X6262&gt;=20, X6262&lt;50), "20-50",
AND(X6262&gt;=50, X6262&lt;100), "50-100",
X6262&gt;=100, "&gt;100"
)</f>
        <v>&lt;20</v>
      </c>
      <c r="AI6262">
        <f t="shared" si="195"/>
        <v>0</v>
      </c>
      <c r="AJ6262" t="str" cm="1">
        <f t="array" ref="AJ6262">_xlfn.IFS(
C6262&lt;=20, "&lt;20",
AND(C6262&gt;=20, C6262&lt;35), "20-35",
AND(C6262&gt;=35, C6262&lt;50), "35-50",
C6262&gt;=50, "50-100"
)</f>
        <v>20-35</v>
      </c>
      <c r="AK6262" t="str" cm="1">
        <f t="array" ref="AK6262">_xlfn.IFS(
G6262&lt;6, "&lt;6",
AND(G6262&gt;=6, G6262&lt;12), "6-12",
AND(G6262&gt;=12, G6262&lt;18), "12-18",  AND(G6262&gt;=18, G6262&lt;24), "18-24", G6262&gt;=24, "24-36")</f>
        <v>&lt;6</v>
      </c>
    </row>
    <row r="6263" spans="1:37" x14ac:dyDescent="0.3">
      <c r="A6263" t="s">
        <v>6363</v>
      </c>
      <c r="B6263" t="s">
        <v>44</v>
      </c>
      <c r="C6263">
        <v>49</v>
      </c>
      <c r="D6263" t="s">
        <v>34</v>
      </c>
      <c r="E6263" t="s">
        <v>130</v>
      </c>
      <c r="F6263">
        <v>10</v>
      </c>
      <c r="G6263">
        <v>33</v>
      </c>
      <c r="H6263" t="s">
        <v>36</v>
      </c>
      <c r="I6263" t="s">
        <v>37</v>
      </c>
      <c r="J6263" t="s">
        <v>34</v>
      </c>
      <c r="K6263" t="s">
        <v>37</v>
      </c>
      <c r="L6263" t="s">
        <v>38</v>
      </c>
      <c r="M6263" t="s">
        <v>34</v>
      </c>
      <c r="N6263" t="s">
        <v>34</v>
      </c>
      <c r="O6263" t="s">
        <v>34</v>
      </c>
      <c r="P6263" t="s">
        <v>37</v>
      </c>
      <c r="Q6263" t="s">
        <v>37</v>
      </c>
      <c r="R6263" t="s">
        <v>37</v>
      </c>
      <c r="S6263" t="s">
        <v>37</v>
      </c>
      <c r="T6263" t="s">
        <v>37</v>
      </c>
      <c r="U6263" t="s">
        <v>46</v>
      </c>
      <c r="V6263" t="s">
        <v>37</v>
      </c>
      <c r="W6263" t="s">
        <v>51</v>
      </c>
      <c r="X6263">
        <v>69.349999999999994</v>
      </c>
      <c r="Y6263">
        <v>191.35</v>
      </c>
      <c r="Z6263">
        <v>0</v>
      </c>
      <c r="AA6263">
        <v>0</v>
      </c>
      <c r="AB6263">
        <v>106.92</v>
      </c>
      <c r="AC6263">
        <v>298.27</v>
      </c>
      <c r="AD6263" t="s">
        <v>52</v>
      </c>
      <c r="AE6263" t="s">
        <v>94</v>
      </c>
      <c r="AF6263" t="s">
        <v>95</v>
      </c>
      <c r="AG6263">
        <f t="shared" si="194"/>
        <v>1</v>
      </c>
      <c r="AH6263" t="str" cm="1">
        <f t="array" ref="AH6263">_xlfn.IFS(
X6263&lt;=20, "&lt;20",
AND(X6263&gt;=20, X6263&lt;50), "20-50",
AND(X6263&gt;=50, X6263&lt;100), "50-100",
X6263&gt;=100, "&gt;100"
)</f>
        <v>50-100</v>
      </c>
      <c r="AI6263">
        <f t="shared" si="195"/>
        <v>0</v>
      </c>
      <c r="AJ6263" t="str" cm="1">
        <f t="array" ref="AJ6263">_xlfn.IFS(
C6263&lt;=20, "&lt;20",
AND(C6263&gt;=20, C6263&lt;35), "20-35",
AND(C6263&gt;=35, C6263&lt;50), "35-50",
C6263&gt;=50, "50-100"
)</f>
        <v>35-50</v>
      </c>
      <c r="AK6263" t="str" cm="1">
        <f t="array" ref="AK6263">_xlfn.IFS(
G6263&lt;6, "&lt;6",
AND(G6263&gt;=6, G6263&lt;12), "6-12",
AND(G6263&gt;=12, G6263&lt;18), "12-18",  AND(G6263&gt;=18, G6263&lt;24), "18-24", G6263&gt;=24, "24-36")</f>
        <v>24-36</v>
      </c>
    </row>
    <row r="6264" spans="1:37" x14ac:dyDescent="0.3">
      <c r="A6264" t="s">
        <v>6364</v>
      </c>
      <c r="B6264" t="s">
        <v>44</v>
      </c>
      <c r="C6264">
        <v>64</v>
      </c>
      <c r="D6264" t="s">
        <v>34</v>
      </c>
      <c r="E6264" t="s">
        <v>82</v>
      </c>
      <c r="F6264">
        <v>14</v>
      </c>
      <c r="G6264">
        <v>13</v>
      </c>
      <c r="H6264" t="s">
        <v>36</v>
      </c>
      <c r="I6264" t="s">
        <v>37</v>
      </c>
      <c r="J6264" t="s">
        <v>34</v>
      </c>
      <c r="K6264" t="s">
        <v>37</v>
      </c>
      <c r="L6264" t="s">
        <v>50</v>
      </c>
      <c r="M6264" t="s">
        <v>34</v>
      </c>
      <c r="N6264" t="s">
        <v>34</v>
      </c>
      <c r="O6264" t="s">
        <v>34</v>
      </c>
      <c r="P6264" t="s">
        <v>34</v>
      </c>
      <c r="Q6264" t="s">
        <v>37</v>
      </c>
      <c r="R6264" t="s">
        <v>34</v>
      </c>
      <c r="S6264" t="s">
        <v>34</v>
      </c>
      <c r="T6264" t="s">
        <v>37</v>
      </c>
      <c r="U6264" t="s">
        <v>67</v>
      </c>
      <c r="V6264" t="s">
        <v>34</v>
      </c>
      <c r="W6264" t="s">
        <v>40</v>
      </c>
      <c r="X6264">
        <v>81.5</v>
      </c>
      <c r="Y6264">
        <v>162.55000000000001</v>
      </c>
      <c r="Z6264">
        <v>0</v>
      </c>
      <c r="AA6264">
        <v>0</v>
      </c>
      <c r="AB6264">
        <v>49.9</v>
      </c>
      <c r="AC6264">
        <v>212.45</v>
      </c>
      <c r="AD6264" t="s">
        <v>85</v>
      </c>
      <c r="AE6264" t="s">
        <v>42</v>
      </c>
      <c r="AF6264" t="s">
        <v>42</v>
      </c>
      <c r="AG6264">
        <f t="shared" si="194"/>
        <v>0</v>
      </c>
      <c r="AH6264" t="str" cm="1">
        <f t="array" ref="AH6264">_xlfn.IFS(
X6264&lt;=20, "&lt;20",
AND(X6264&gt;=20, X6264&lt;50), "20-50",
AND(X6264&gt;=50, X6264&lt;100), "50-100",
X6264&gt;=100, "&gt;100"
)</f>
        <v>50-100</v>
      </c>
      <c r="AI6264">
        <f t="shared" si="195"/>
        <v>1</v>
      </c>
      <c r="AJ6264" t="str" cm="1">
        <f t="array" ref="AJ6264">_xlfn.IFS(
C6264&lt;=20, "&lt;20",
AND(C6264&gt;=20, C6264&lt;35), "20-35",
AND(C6264&gt;=35, C6264&lt;50), "35-50",
C6264&gt;=50, "50-100"
)</f>
        <v>50-100</v>
      </c>
      <c r="AK6264" t="str" cm="1">
        <f t="array" ref="AK6264">_xlfn.IFS(
G6264&lt;6, "&lt;6",
AND(G6264&gt;=6, G6264&lt;12), "6-12",
AND(G6264&gt;=12, G6264&lt;18), "12-18",  AND(G6264&gt;=18, G6264&lt;24), "18-24", G6264&gt;=24, "24-36")</f>
        <v>12-18</v>
      </c>
    </row>
    <row r="6265" spans="1:37" x14ac:dyDescent="0.3">
      <c r="A6265" t="s">
        <v>6365</v>
      </c>
      <c r="B6265" t="s">
        <v>33</v>
      </c>
      <c r="C6265">
        <v>23</v>
      </c>
      <c r="D6265" t="s">
        <v>37</v>
      </c>
      <c r="E6265" t="s">
        <v>124</v>
      </c>
      <c r="F6265">
        <v>1</v>
      </c>
      <c r="G6265">
        <v>9</v>
      </c>
      <c r="H6265" t="s">
        <v>36</v>
      </c>
      <c r="I6265" t="s">
        <v>37</v>
      </c>
      <c r="J6265" t="s">
        <v>37</v>
      </c>
      <c r="K6265" t="s">
        <v>37</v>
      </c>
      <c r="L6265" t="s">
        <v>50</v>
      </c>
      <c r="M6265" t="s">
        <v>34</v>
      </c>
      <c r="N6265" t="s">
        <v>34</v>
      </c>
      <c r="O6265" t="s">
        <v>37</v>
      </c>
      <c r="P6265" t="s">
        <v>34</v>
      </c>
      <c r="Q6265" t="s">
        <v>34</v>
      </c>
      <c r="R6265" t="s">
        <v>37</v>
      </c>
      <c r="S6265" t="s">
        <v>37</v>
      </c>
      <c r="T6265" t="s">
        <v>37</v>
      </c>
      <c r="U6265" t="s">
        <v>46</v>
      </c>
      <c r="V6265" t="s">
        <v>37</v>
      </c>
      <c r="W6265" t="s">
        <v>40</v>
      </c>
      <c r="X6265">
        <v>90.7</v>
      </c>
      <c r="Y6265">
        <v>1597.25</v>
      </c>
      <c r="Z6265">
        <v>0</v>
      </c>
      <c r="AA6265">
        <v>0</v>
      </c>
      <c r="AB6265">
        <v>514.62</v>
      </c>
      <c r="AC6265">
        <v>2111.87</v>
      </c>
      <c r="AD6265" t="s">
        <v>52</v>
      </c>
      <c r="AE6265" t="s">
        <v>53</v>
      </c>
      <c r="AF6265" t="s">
        <v>91</v>
      </c>
      <c r="AG6265">
        <f t="shared" si="194"/>
        <v>1</v>
      </c>
      <c r="AH6265" t="str" cm="1">
        <f t="array" ref="AH6265">_xlfn.IFS(
X6265&lt;=20, "&lt;20",
AND(X6265&gt;=20, X6265&lt;50), "20-50",
AND(X6265&gt;=50, X6265&lt;100), "50-100",
X6265&gt;=100, "&gt;100"
)</f>
        <v>50-100</v>
      </c>
      <c r="AI6265">
        <f t="shared" si="195"/>
        <v>0</v>
      </c>
      <c r="AJ6265" t="str" cm="1">
        <f t="array" ref="AJ6265">_xlfn.IFS(
C6265&lt;=20, "&lt;20",
AND(C6265&gt;=20, C6265&lt;35), "20-35",
AND(C6265&gt;=35, C6265&lt;50), "35-50",
C6265&gt;=50, "50-100"
)</f>
        <v>20-35</v>
      </c>
      <c r="AK6265" t="str" cm="1">
        <f t="array" ref="AK6265">_xlfn.IFS(
G6265&lt;6, "&lt;6",
AND(G6265&gt;=6, G6265&lt;12), "6-12",
AND(G6265&gt;=12, G6265&lt;18), "12-18",  AND(G6265&gt;=18, G6265&lt;24), "18-24", G6265&gt;=24, "24-36")</f>
        <v>6-12</v>
      </c>
    </row>
    <row r="6266" spans="1:37" x14ac:dyDescent="0.3">
      <c r="A6266" t="s">
        <v>6366</v>
      </c>
      <c r="B6266" t="s">
        <v>44</v>
      </c>
      <c r="C6266">
        <v>20</v>
      </c>
      <c r="D6266" t="s">
        <v>34</v>
      </c>
      <c r="E6266" t="s">
        <v>61</v>
      </c>
      <c r="F6266">
        <v>6</v>
      </c>
      <c r="G6266">
        <v>2</v>
      </c>
      <c r="H6266" t="s">
        <v>36</v>
      </c>
      <c r="I6266" t="s">
        <v>37</v>
      </c>
      <c r="J6266" t="s">
        <v>37</v>
      </c>
      <c r="K6266" t="s">
        <v>37</v>
      </c>
      <c r="L6266" t="s">
        <v>72</v>
      </c>
      <c r="M6266" t="s">
        <v>37</v>
      </c>
      <c r="N6266" t="s">
        <v>37</v>
      </c>
      <c r="O6266" t="s">
        <v>34</v>
      </c>
      <c r="P6266" t="s">
        <v>34</v>
      </c>
      <c r="Q6266" t="s">
        <v>34</v>
      </c>
      <c r="R6266" t="s">
        <v>34</v>
      </c>
      <c r="S6266" t="s">
        <v>34</v>
      </c>
      <c r="T6266" t="s">
        <v>37</v>
      </c>
      <c r="U6266" t="s">
        <v>39</v>
      </c>
      <c r="V6266" t="s">
        <v>34</v>
      </c>
      <c r="W6266" t="s">
        <v>51</v>
      </c>
      <c r="X6266">
        <v>61.55</v>
      </c>
      <c r="Y6266">
        <v>1581.95</v>
      </c>
      <c r="Z6266">
        <v>0</v>
      </c>
      <c r="AA6266">
        <v>0</v>
      </c>
      <c r="AB6266">
        <v>989.04</v>
      </c>
      <c r="AC6266">
        <v>2570.9899999999998</v>
      </c>
      <c r="AD6266" t="s">
        <v>41</v>
      </c>
      <c r="AE6266" t="s">
        <v>42</v>
      </c>
      <c r="AF6266" t="s">
        <v>42</v>
      </c>
      <c r="AG6266">
        <f t="shared" si="194"/>
        <v>0</v>
      </c>
      <c r="AH6266" t="str" cm="1">
        <f t="array" ref="AH6266">_xlfn.IFS(
X6266&lt;=20, "&lt;20",
AND(X6266&gt;=20, X6266&lt;50), "20-50",
AND(X6266&gt;=50, X6266&lt;100), "50-100",
X6266&gt;=100, "&gt;100"
)</f>
        <v>50-100</v>
      </c>
      <c r="AI6266">
        <f t="shared" si="195"/>
        <v>0</v>
      </c>
      <c r="AJ6266" t="str" cm="1">
        <f t="array" ref="AJ6266">_xlfn.IFS(
C6266&lt;=20, "&lt;20",
AND(C6266&gt;=20, C6266&lt;35), "20-35",
AND(C6266&gt;=35, C6266&lt;50), "35-50",
C6266&gt;=50, "50-100"
)</f>
        <v>&lt;20</v>
      </c>
      <c r="AK6266" t="str" cm="1">
        <f t="array" ref="AK6266">_xlfn.IFS(
G6266&lt;6, "&lt;6",
AND(G6266&gt;=6, G6266&lt;12), "6-12",
AND(G6266&gt;=12, G6266&lt;18), "12-18",  AND(G6266&gt;=18, G6266&lt;24), "18-24", G6266&gt;=24, "24-36")</f>
        <v>&lt;6</v>
      </c>
    </row>
    <row r="6267" spans="1:37" x14ac:dyDescent="0.3">
      <c r="A6267" t="s">
        <v>6367</v>
      </c>
      <c r="B6267" t="s">
        <v>44</v>
      </c>
      <c r="C6267">
        <v>73</v>
      </c>
      <c r="D6267" t="s">
        <v>34</v>
      </c>
      <c r="E6267" t="s">
        <v>87</v>
      </c>
      <c r="F6267">
        <v>7</v>
      </c>
      <c r="G6267">
        <v>30</v>
      </c>
      <c r="H6267" t="s">
        <v>70</v>
      </c>
      <c r="I6267" t="s">
        <v>37</v>
      </c>
      <c r="J6267" t="s">
        <v>37</v>
      </c>
      <c r="K6267" t="s">
        <v>37</v>
      </c>
      <c r="L6267" t="s">
        <v>50</v>
      </c>
      <c r="M6267" t="s">
        <v>37</v>
      </c>
      <c r="N6267" t="s">
        <v>37</v>
      </c>
      <c r="O6267" t="s">
        <v>37</v>
      </c>
      <c r="P6267" t="s">
        <v>34</v>
      </c>
      <c r="Q6267" t="s">
        <v>37</v>
      </c>
      <c r="R6267" t="s">
        <v>37</v>
      </c>
      <c r="S6267" t="s">
        <v>34</v>
      </c>
      <c r="T6267" t="s">
        <v>37</v>
      </c>
      <c r="U6267" t="s">
        <v>39</v>
      </c>
      <c r="V6267" t="s">
        <v>37</v>
      </c>
      <c r="W6267" t="s">
        <v>40</v>
      </c>
      <c r="X6267">
        <v>109.4</v>
      </c>
      <c r="Y6267">
        <v>7227.45</v>
      </c>
      <c r="Z6267">
        <v>0</v>
      </c>
      <c r="AA6267">
        <v>0</v>
      </c>
      <c r="AB6267">
        <v>994.5</v>
      </c>
      <c r="AC6267">
        <v>8221.9500000000007</v>
      </c>
      <c r="AD6267" t="s">
        <v>41</v>
      </c>
      <c r="AE6267" t="s">
        <v>42</v>
      </c>
      <c r="AF6267" t="s">
        <v>42</v>
      </c>
      <c r="AG6267">
        <f t="shared" si="194"/>
        <v>0</v>
      </c>
      <c r="AH6267" t="str" cm="1">
        <f t="array" ref="AH6267">_xlfn.IFS(
X6267&lt;=20, "&lt;20",
AND(X6267&gt;=20, X6267&lt;50), "20-50",
AND(X6267&gt;=50, X6267&lt;100), "50-100",
X6267&gt;=100, "&gt;100"
)</f>
        <v>&gt;100</v>
      </c>
      <c r="AI6267">
        <f t="shared" si="195"/>
        <v>0</v>
      </c>
      <c r="AJ6267" t="str" cm="1">
        <f t="array" ref="AJ6267">_xlfn.IFS(
C6267&lt;=20, "&lt;20",
AND(C6267&gt;=20, C6267&lt;35), "20-35",
AND(C6267&gt;=35, C6267&lt;50), "35-50",
C6267&gt;=50, "50-100"
)</f>
        <v>50-100</v>
      </c>
      <c r="AK6267" t="str" cm="1">
        <f t="array" ref="AK6267">_xlfn.IFS(
G6267&lt;6, "&lt;6",
AND(G6267&gt;=6, G6267&lt;12), "6-12",
AND(G6267&gt;=12, G6267&lt;18), "12-18",  AND(G6267&gt;=18, G6267&lt;24), "18-24", G6267&gt;=24, "24-36")</f>
        <v>24-36</v>
      </c>
    </row>
    <row r="6268" spans="1:37" x14ac:dyDescent="0.3">
      <c r="A6268" t="s">
        <v>6368</v>
      </c>
      <c r="B6268" t="s">
        <v>44</v>
      </c>
      <c r="C6268">
        <v>30</v>
      </c>
      <c r="D6268" t="s">
        <v>37</v>
      </c>
      <c r="E6268" t="s">
        <v>56</v>
      </c>
      <c r="F6268">
        <v>5</v>
      </c>
      <c r="G6268">
        <v>32</v>
      </c>
      <c r="H6268" t="s">
        <v>70</v>
      </c>
      <c r="I6268" t="s">
        <v>37</v>
      </c>
      <c r="J6268" t="s">
        <v>37</v>
      </c>
      <c r="K6268" t="s">
        <v>37</v>
      </c>
      <c r="L6268" t="s">
        <v>50</v>
      </c>
      <c r="M6268" t="s">
        <v>34</v>
      </c>
      <c r="N6268" t="s">
        <v>37</v>
      </c>
      <c r="O6268" t="s">
        <v>34</v>
      </c>
      <c r="P6268" t="s">
        <v>34</v>
      </c>
      <c r="Q6268" t="s">
        <v>37</v>
      </c>
      <c r="R6268" t="s">
        <v>34</v>
      </c>
      <c r="S6268" t="s">
        <v>34</v>
      </c>
      <c r="T6268" t="s">
        <v>37</v>
      </c>
      <c r="U6268" t="s">
        <v>46</v>
      </c>
      <c r="V6268" t="s">
        <v>37</v>
      </c>
      <c r="W6268" t="s">
        <v>51</v>
      </c>
      <c r="X6268">
        <v>89.2</v>
      </c>
      <c r="Y6268">
        <v>3645.75</v>
      </c>
      <c r="Z6268">
        <v>2.21</v>
      </c>
      <c r="AA6268">
        <v>0</v>
      </c>
      <c r="AB6268">
        <v>1715.85</v>
      </c>
      <c r="AC6268">
        <v>5359.39</v>
      </c>
      <c r="AD6268" t="s">
        <v>41</v>
      </c>
      <c r="AE6268" t="s">
        <v>42</v>
      </c>
      <c r="AF6268" t="s">
        <v>42</v>
      </c>
      <c r="AG6268">
        <f t="shared" si="194"/>
        <v>0</v>
      </c>
      <c r="AH6268" t="str" cm="1">
        <f t="array" ref="AH6268">_xlfn.IFS(
X6268&lt;=20, "&lt;20",
AND(X6268&gt;=20, X6268&lt;50), "20-50",
AND(X6268&gt;=50, X6268&lt;100), "50-100",
X6268&gt;=100, "&gt;100"
)</f>
        <v>50-100</v>
      </c>
      <c r="AI6268">
        <f t="shared" si="195"/>
        <v>0</v>
      </c>
      <c r="AJ6268" t="str" cm="1">
        <f t="array" ref="AJ6268">_xlfn.IFS(
C6268&lt;=20, "&lt;20",
AND(C6268&gt;=20, C6268&lt;35), "20-35",
AND(C6268&gt;=35, C6268&lt;50), "35-50",
C6268&gt;=50, "50-100"
)</f>
        <v>20-35</v>
      </c>
      <c r="AK6268" t="str" cm="1">
        <f t="array" ref="AK6268">_xlfn.IFS(
G6268&lt;6, "&lt;6",
AND(G6268&gt;=6, G6268&lt;12), "6-12",
AND(G6268&gt;=12, G6268&lt;18), "12-18",  AND(G6268&gt;=18, G6268&lt;24), "18-24", G6268&gt;=24, "24-36")</f>
        <v>24-36</v>
      </c>
    </row>
    <row r="6269" spans="1:37" x14ac:dyDescent="0.3">
      <c r="A6269" t="s">
        <v>6369</v>
      </c>
      <c r="B6269" t="s">
        <v>44</v>
      </c>
      <c r="C6269">
        <v>28</v>
      </c>
      <c r="D6269" t="s">
        <v>37</v>
      </c>
      <c r="E6269" t="s">
        <v>45</v>
      </c>
      <c r="F6269">
        <v>14</v>
      </c>
      <c r="G6269">
        <v>30</v>
      </c>
      <c r="H6269" t="s">
        <v>66</v>
      </c>
      <c r="I6269" t="s">
        <v>37</v>
      </c>
      <c r="J6269" t="s">
        <v>37</v>
      </c>
      <c r="K6269" t="s">
        <v>37</v>
      </c>
      <c r="L6269" t="s">
        <v>50</v>
      </c>
      <c r="M6269" t="s">
        <v>37</v>
      </c>
      <c r="N6269" t="s">
        <v>37</v>
      </c>
      <c r="O6269" t="s">
        <v>37</v>
      </c>
      <c r="P6269" t="s">
        <v>37</v>
      </c>
      <c r="Q6269" t="s">
        <v>37</v>
      </c>
      <c r="R6269" t="s">
        <v>37</v>
      </c>
      <c r="S6269" t="s">
        <v>37</v>
      </c>
      <c r="T6269" t="s">
        <v>37</v>
      </c>
      <c r="U6269" t="s">
        <v>67</v>
      </c>
      <c r="V6269" t="s">
        <v>34</v>
      </c>
      <c r="W6269" t="s">
        <v>40</v>
      </c>
      <c r="X6269">
        <v>116.2</v>
      </c>
      <c r="Y6269">
        <v>7752.3</v>
      </c>
      <c r="Z6269">
        <v>0</v>
      </c>
      <c r="AA6269">
        <v>0</v>
      </c>
      <c r="AB6269">
        <v>2269.96</v>
      </c>
      <c r="AC6269">
        <v>10022.26</v>
      </c>
      <c r="AD6269" t="s">
        <v>52</v>
      </c>
      <c r="AE6269" t="s">
        <v>94</v>
      </c>
      <c r="AF6269" t="s">
        <v>95</v>
      </c>
      <c r="AG6269">
        <f t="shared" si="194"/>
        <v>1</v>
      </c>
      <c r="AH6269" t="str" cm="1">
        <f t="array" ref="AH6269">_xlfn.IFS(
X6269&lt;=20, "&lt;20",
AND(X6269&gt;=20, X6269&lt;50), "20-50",
AND(X6269&gt;=50, X6269&lt;100), "50-100",
X6269&gt;=100, "&gt;100"
)</f>
        <v>&gt;100</v>
      </c>
      <c r="AI6269">
        <f t="shared" si="195"/>
        <v>0</v>
      </c>
      <c r="AJ6269" t="str" cm="1">
        <f t="array" ref="AJ6269">_xlfn.IFS(
C6269&lt;=20, "&lt;20",
AND(C6269&gt;=20, C6269&lt;35), "20-35",
AND(C6269&gt;=35, C6269&lt;50), "35-50",
C6269&gt;=50, "50-100"
)</f>
        <v>20-35</v>
      </c>
      <c r="AK6269" t="str" cm="1">
        <f t="array" ref="AK6269">_xlfn.IFS(
G6269&lt;6, "&lt;6",
AND(G6269&gt;=6, G6269&lt;12), "6-12",
AND(G6269&gt;=12, G6269&lt;18), "12-18",  AND(G6269&gt;=18, G6269&lt;24), "18-24", G6269&gt;=24, "24-36")</f>
        <v>24-36</v>
      </c>
    </row>
    <row r="6270" spans="1:37" x14ac:dyDescent="0.3">
      <c r="A6270" t="s">
        <v>6370</v>
      </c>
      <c r="B6270" t="s">
        <v>33</v>
      </c>
      <c r="C6270">
        <v>51</v>
      </c>
      <c r="D6270" t="s">
        <v>37</v>
      </c>
      <c r="E6270" t="s">
        <v>69</v>
      </c>
      <c r="F6270">
        <v>9</v>
      </c>
      <c r="G6270">
        <v>24</v>
      </c>
      <c r="H6270" t="s">
        <v>57</v>
      </c>
      <c r="I6270" t="s">
        <v>37</v>
      </c>
      <c r="J6270" t="s">
        <v>37</v>
      </c>
      <c r="K6270" t="s">
        <v>37</v>
      </c>
      <c r="L6270" t="s">
        <v>50</v>
      </c>
      <c r="M6270" t="s">
        <v>34</v>
      </c>
      <c r="N6270" t="s">
        <v>34</v>
      </c>
      <c r="O6270" t="s">
        <v>37</v>
      </c>
      <c r="P6270" t="s">
        <v>34</v>
      </c>
      <c r="Q6270" t="s">
        <v>37</v>
      </c>
      <c r="R6270" t="s">
        <v>34</v>
      </c>
      <c r="S6270" t="s">
        <v>34</v>
      </c>
      <c r="T6270" t="s">
        <v>37</v>
      </c>
      <c r="U6270" t="s">
        <v>46</v>
      </c>
      <c r="V6270" t="s">
        <v>37</v>
      </c>
      <c r="W6270" t="s">
        <v>51</v>
      </c>
      <c r="X6270">
        <v>88.75</v>
      </c>
      <c r="Y6270">
        <v>1885.15</v>
      </c>
      <c r="Z6270">
        <v>0</v>
      </c>
      <c r="AA6270">
        <v>0</v>
      </c>
      <c r="AB6270">
        <v>250.58</v>
      </c>
      <c r="AC6270">
        <v>2135.73</v>
      </c>
      <c r="AD6270" t="s">
        <v>41</v>
      </c>
      <c r="AE6270" t="s">
        <v>42</v>
      </c>
      <c r="AF6270" t="s">
        <v>42</v>
      </c>
      <c r="AG6270">
        <f t="shared" si="194"/>
        <v>0</v>
      </c>
      <c r="AH6270" t="str" cm="1">
        <f t="array" ref="AH6270">_xlfn.IFS(
X6270&lt;=20, "&lt;20",
AND(X6270&gt;=20, X6270&lt;50), "20-50",
AND(X6270&gt;=50, X6270&lt;100), "50-100",
X6270&gt;=100, "&gt;100"
)</f>
        <v>50-100</v>
      </c>
      <c r="AI6270">
        <f t="shared" si="195"/>
        <v>0</v>
      </c>
      <c r="AJ6270" t="str" cm="1">
        <f t="array" ref="AJ6270">_xlfn.IFS(
C6270&lt;=20, "&lt;20",
AND(C6270&gt;=20, C6270&lt;35), "20-35",
AND(C6270&gt;=35, C6270&lt;50), "35-50",
C6270&gt;=50, "50-100"
)</f>
        <v>50-100</v>
      </c>
      <c r="AK6270" t="str" cm="1">
        <f t="array" ref="AK6270">_xlfn.IFS(
G6270&lt;6, "&lt;6",
AND(G6270&gt;=6, G6270&lt;12), "6-12",
AND(G6270&gt;=12, G6270&lt;18), "12-18",  AND(G6270&gt;=18, G6270&lt;24), "18-24", G6270&gt;=24, "24-36")</f>
        <v>24-36</v>
      </c>
    </row>
    <row r="6271" spans="1:37" x14ac:dyDescent="0.3">
      <c r="A6271" t="s">
        <v>6371</v>
      </c>
      <c r="B6271" t="s">
        <v>33</v>
      </c>
      <c r="C6271">
        <v>40</v>
      </c>
      <c r="D6271" t="s">
        <v>37</v>
      </c>
      <c r="E6271" t="s">
        <v>64</v>
      </c>
      <c r="F6271">
        <v>7</v>
      </c>
      <c r="G6271">
        <v>25</v>
      </c>
      <c r="H6271" t="s">
        <v>70</v>
      </c>
      <c r="I6271" t="s">
        <v>37</v>
      </c>
      <c r="J6271" t="s">
        <v>34</v>
      </c>
      <c r="K6271" t="s">
        <v>37</v>
      </c>
      <c r="L6271" t="s">
        <v>38</v>
      </c>
      <c r="M6271" t="s">
        <v>37</v>
      </c>
      <c r="N6271" t="s">
        <v>34</v>
      </c>
      <c r="O6271" t="s">
        <v>34</v>
      </c>
      <c r="P6271" t="s">
        <v>37</v>
      </c>
      <c r="Q6271" t="s">
        <v>37</v>
      </c>
      <c r="R6271" t="s">
        <v>34</v>
      </c>
      <c r="S6271" t="s">
        <v>34</v>
      </c>
      <c r="T6271" t="s">
        <v>34</v>
      </c>
      <c r="U6271" t="s">
        <v>39</v>
      </c>
      <c r="V6271" t="s">
        <v>34</v>
      </c>
      <c r="W6271" t="s">
        <v>143</v>
      </c>
      <c r="X6271">
        <v>65.8</v>
      </c>
      <c r="Y6271">
        <v>4068</v>
      </c>
      <c r="Z6271">
        <v>27.79</v>
      </c>
      <c r="AA6271">
        <v>20</v>
      </c>
      <c r="AB6271">
        <v>1708.8</v>
      </c>
      <c r="AC6271">
        <v>5769.01</v>
      </c>
      <c r="AD6271" t="s">
        <v>41</v>
      </c>
      <c r="AE6271" t="s">
        <v>42</v>
      </c>
      <c r="AF6271" t="s">
        <v>42</v>
      </c>
      <c r="AG6271">
        <f t="shared" si="194"/>
        <v>0</v>
      </c>
      <c r="AH6271" t="str" cm="1">
        <f t="array" ref="AH6271">_xlfn.IFS(
X6271&lt;=20, "&lt;20",
AND(X6271&gt;=20, X6271&lt;50), "20-50",
AND(X6271&gt;=50, X6271&lt;100), "50-100",
X6271&gt;=100, "&gt;100"
)</f>
        <v>50-100</v>
      </c>
      <c r="AI6271">
        <f t="shared" si="195"/>
        <v>0</v>
      </c>
      <c r="AJ6271" t="str" cm="1">
        <f t="array" ref="AJ6271">_xlfn.IFS(
C6271&lt;=20, "&lt;20",
AND(C6271&gt;=20, C6271&lt;35), "20-35",
AND(C6271&gt;=35, C6271&lt;50), "35-50",
C6271&gt;=50, "50-100"
)</f>
        <v>35-50</v>
      </c>
      <c r="AK6271" t="str" cm="1">
        <f t="array" ref="AK6271">_xlfn.IFS(
G6271&lt;6, "&lt;6",
AND(G6271&gt;=6, G6271&lt;12), "6-12",
AND(G6271&gt;=12, G6271&lt;18), "12-18",  AND(G6271&gt;=18, G6271&lt;24), "18-24", G6271&gt;=24, "24-36")</f>
        <v>24-36</v>
      </c>
    </row>
    <row r="6272" spans="1:37" x14ac:dyDescent="0.3">
      <c r="A6272" t="s">
        <v>6372</v>
      </c>
      <c r="B6272" t="s">
        <v>44</v>
      </c>
      <c r="C6272">
        <v>67</v>
      </c>
      <c r="D6272" t="s">
        <v>34</v>
      </c>
      <c r="E6272" t="s">
        <v>124</v>
      </c>
      <c r="F6272">
        <v>9</v>
      </c>
      <c r="G6272">
        <v>27</v>
      </c>
      <c r="H6272" t="s">
        <v>36</v>
      </c>
      <c r="I6272" t="s">
        <v>34</v>
      </c>
      <c r="J6272" t="s">
        <v>34</v>
      </c>
      <c r="K6272" t="s">
        <v>37</v>
      </c>
      <c r="L6272" t="s">
        <v>38</v>
      </c>
      <c r="M6272" t="s">
        <v>37</v>
      </c>
      <c r="N6272" t="s">
        <v>34</v>
      </c>
      <c r="O6272" t="s">
        <v>34</v>
      </c>
      <c r="P6272" t="s">
        <v>34</v>
      </c>
      <c r="Q6272" t="s">
        <v>34</v>
      </c>
      <c r="R6272" t="s">
        <v>34</v>
      </c>
      <c r="S6272" t="s">
        <v>34</v>
      </c>
      <c r="T6272" t="s">
        <v>34</v>
      </c>
      <c r="U6272" t="s">
        <v>46</v>
      </c>
      <c r="V6272" t="s">
        <v>34</v>
      </c>
      <c r="W6272" t="s">
        <v>40</v>
      </c>
      <c r="X6272">
        <v>30.75</v>
      </c>
      <c r="Y6272">
        <v>805.1</v>
      </c>
      <c r="Z6272">
        <v>0</v>
      </c>
      <c r="AA6272">
        <v>140</v>
      </c>
      <c r="AB6272">
        <v>0</v>
      </c>
      <c r="AC6272">
        <v>945.1</v>
      </c>
      <c r="AD6272" t="s">
        <v>52</v>
      </c>
      <c r="AE6272" t="s">
        <v>53</v>
      </c>
      <c r="AF6272" t="s">
        <v>91</v>
      </c>
      <c r="AG6272">
        <f t="shared" si="194"/>
        <v>1</v>
      </c>
      <c r="AH6272" t="str" cm="1">
        <f t="array" ref="AH6272">_xlfn.IFS(
X6272&lt;=20, "&lt;20",
AND(X6272&gt;=20, X6272&lt;50), "20-50",
AND(X6272&gt;=50, X6272&lt;100), "50-100",
X6272&gt;=100, "&gt;100"
)</f>
        <v>20-50</v>
      </c>
      <c r="AI6272">
        <f t="shared" si="195"/>
        <v>0</v>
      </c>
      <c r="AJ6272" t="str" cm="1">
        <f t="array" ref="AJ6272">_xlfn.IFS(
C6272&lt;=20, "&lt;20",
AND(C6272&gt;=20, C6272&lt;35), "20-35",
AND(C6272&gt;=35, C6272&lt;50), "35-50",
C6272&gt;=50, "50-100"
)</f>
        <v>50-100</v>
      </c>
      <c r="AK6272" t="str" cm="1">
        <f t="array" ref="AK6272">_xlfn.IFS(
G6272&lt;6, "&lt;6",
AND(G6272&gt;=6, G6272&lt;12), "6-12",
AND(G6272&gt;=12, G6272&lt;18), "12-18",  AND(G6272&gt;=18, G6272&lt;24), "18-24", G6272&gt;=24, "24-36")</f>
        <v>24-36</v>
      </c>
    </row>
    <row r="6273" spans="1:37" x14ac:dyDescent="0.3">
      <c r="A6273" t="s">
        <v>6373</v>
      </c>
      <c r="B6273" t="s">
        <v>44</v>
      </c>
      <c r="C6273">
        <v>52</v>
      </c>
      <c r="D6273" t="s">
        <v>37</v>
      </c>
      <c r="E6273" t="s">
        <v>64</v>
      </c>
      <c r="F6273">
        <v>0</v>
      </c>
      <c r="G6273">
        <v>33</v>
      </c>
      <c r="H6273" t="s">
        <v>49</v>
      </c>
      <c r="I6273" t="s">
        <v>37</v>
      </c>
      <c r="J6273" t="s">
        <v>37</v>
      </c>
      <c r="K6273" t="s">
        <v>37</v>
      </c>
      <c r="L6273" t="s">
        <v>50</v>
      </c>
      <c r="M6273" t="s">
        <v>34</v>
      </c>
      <c r="N6273" t="s">
        <v>34</v>
      </c>
      <c r="O6273" t="s">
        <v>34</v>
      </c>
      <c r="P6273" t="s">
        <v>34</v>
      </c>
      <c r="Q6273" t="s">
        <v>37</v>
      </c>
      <c r="R6273" t="s">
        <v>37</v>
      </c>
      <c r="S6273" t="s">
        <v>37</v>
      </c>
      <c r="T6273" t="s">
        <v>37</v>
      </c>
      <c r="U6273" t="s">
        <v>46</v>
      </c>
      <c r="V6273" t="s">
        <v>37</v>
      </c>
      <c r="W6273" t="s">
        <v>51</v>
      </c>
      <c r="X6273">
        <v>96.6</v>
      </c>
      <c r="Y6273">
        <v>291.89999999999998</v>
      </c>
      <c r="Z6273">
        <v>0</v>
      </c>
      <c r="AA6273">
        <v>0</v>
      </c>
      <c r="AB6273">
        <v>29.85</v>
      </c>
      <c r="AC6273">
        <v>321.75</v>
      </c>
      <c r="AD6273" t="s">
        <v>52</v>
      </c>
      <c r="AE6273" t="s">
        <v>100</v>
      </c>
      <c r="AF6273" t="s">
        <v>308</v>
      </c>
      <c r="AG6273">
        <f t="shared" si="194"/>
        <v>1</v>
      </c>
      <c r="AH6273" t="str" cm="1">
        <f t="array" ref="AH6273">_xlfn.IFS(
X6273&lt;=20, "&lt;20",
AND(X6273&gt;=20, X6273&lt;50), "20-50",
AND(X6273&gt;=50, X6273&lt;100), "50-100",
X6273&gt;=100, "&gt;100"
)</f>
        <v>50-100</v>
      </c>
      <c r="AI6273">
        <f t="shared" si="195"/>
        <v>0</v>
      </c>
      <c r="AJ6273" t="str" cm="1">
        <f t="array" ref="AJ6273">_xlfn.IFS(
C6273&lt;=20, "&lt;20",
AND(C6273&gt;=20, C6273&lt;35), "20-35",
AND(C6273&gt;=35, C6273&lt;50), "35-50",
C6273&gt;=50, "50-100"
)</f>
        <v>50-100</v>
      </c>
      <c r="AK6273" t="str" cm="1">
        <f t="array" ref="AK6273">_xlfn.IFS(
G6273&lt;6, "&lt;6",
AND(G6273&gt;=6, G6273&lt;12), "6-12",
AND(G6273&gt;=12, G6273&lt;18), "12-18",  AND(G6273&gt;=18, G6273&lt;24), "18-24", G6273&gt;=24, "24-36")</f>
        <v>24-36</v>
      </c>
    </row>
    <row r="6274" spans="1:37" x14ac:dyDescent="0.3">
      <c r="A6274" t="s">
        <v>6374</v>
      </c>
      <c r="B6274" t="s">
        <v>44</v>
      </c>
      <c r="C6274">
        <v>68</v>
      </c>
      <c r="D6274" t="s">
        <v>37</v>
      </c>
      <c r="E6274" t="s">
        <v>45</v>
      </c>
      <c r="F6274">
        <v>12</v>
      </c>
      <c r="G6274">
        <v>8</v>
      </c>
      <c r="H6274" t="s">
        <v>36</v>
      </c>
      <c r="I6274" t="s">
        <v>37</v>
      </c>
      <c r="J6274" t="s">
        <v>37</v>
      </c>
      <c r="K6274" t="s">
        <v>37</v>
      </c>
      <c r="L6274" t="s">
        <v>38</v>
      </c>
      <c r="M6274" t="s">
        <v>34</v>
      </c>
      <c r="N6274" t="s">
        <v>34</v>
      </c>
      <c r="O6274" t="s">
        <v>34</v>
      </c>
      <c r="P6274" t="s">
        <v>34</v>
      </c>
      <c r="Q6274" t="s">
        <v>34</v>
      </c>
      <c r="R6274" t="s">
        <v>34</v>
      </c>
      <c r="S6274" t="s">
        <v>34</v>
      </c>
      <c r="T6274" t="s">
        <v>37</v>
      </c>
      <c r="U6274" t="s">
        <v>46</v>
      </c>
      <c r="V6274" t="s">
        <v>34</v>
      </c>
      <c r="W6274" t="s">
        <v>40</v>
      </c>
      <c r="X6274">
        <v>50.55</v>
      </c>
      <c r="Y6274">
        <v>50.55</v>
      </c>
      <c r="Z6274">
        <v>0</v>
      </c>
      <c r="AA6274">
        <v>0</v>
      </c>
      <c r="AB6274">
        <v>22.56</v>
      </c>
      <c r="AC6274">
        <v>73.11</v>
      </c>
      <c r="AD6274" t="s">
        <v>52</v>
      </c>
      <c r="AE6274" t="s">
        <v>58</v>
      </c>
      <c r="AF6274" t="s">
        <v>59</v>
      </c>
      <c r="AG6274">
        <f t="shared" si="194"/>
        <v>1</v>
      </c>
      <c r="AH6274" t="str" cm="1">
        <f t="array" ref="AH6274">_xlfn.IFS(
X6274&lt;=20, "&lt;20",
AND(X6274&gt;=20, X6274&lt;50), "20-50",
AND(X6274&gt;=50, X6274&lt;100), "50-100",
X6274&gt;=100, "&gt;100"
)</f>
        <v>50-100</v>
      </c>
      <c r="AI6274">
        <f t="shared" si="195"/>
        <v>0</v>
      </c>
      <c r="AJ6274" t="str" cm="1">
        <f t="array" ref="AJ6274">_xlfn.IFS(
C6274&lt;=20, "&lt;20",
AND(C6274&gt;=20, C6274&lt;35), "20-35",
AND(C6274&gt;=35, C6274&lt;50), "35-50",
C6274&gt;=50, "50-100"
)</f>
        <v>50-100</v>
      </c>
      <c r="AK6274" t="str" cm="1">
        <f t="array" ref="AK6274">_xlfn.IFS(
G6274&lt;6, "&lt;6",
AND(G6274&gt;=6, G6274&lt;12), "6-12",
AND(G6274&gt;=12, G6274&lt;18), "12-18",  AND(G6274&gt;=18, G6274&lt;24), "18-24", G6274&gt;=24, "24-36")</f>
        <v>6-12</v>
      </c>
    </row>
    <row r="6275" spans="1:37" x14ac:dyDescent="0.3">
      <c r="A6275" t="s">
        <v>6375</v>
      </c>
      <c r="B6275" t="s">
        <v>44</v>
      </c>
      <c r="C6275">
        <v>82</v>
      </c>
      <c r="D6275" t="s">
        <v>34</v>
      </c>
      <c r="E6275" t="s">
        <v>35</v>
      </c>
      <c r="F6275">
        <v>15</v>
      </c>
      <c r="G6275">
        <v>14</v>
      </c>
      <c r="H6275" t="s">
        <v>36</v>
      </c>
      <c r="I6275" t="s">
        <v>37</v>
      </c>
      <c r="J6275" t="s">
        <v>34</v>
      </c>
      <c r="K6275" t="s">
        <v>37</v>
      </c>
      <c r="L6275" t="s">
        <v>50</v>
      </c>
      <c r="M6275" t="s">
        <v>37</v>
      </c>
      <c r="N6275" t="s">
        <v>37</v>
      </c>
      <c r="O6275" t="s">
        <v>37</v>
      </c>
      <c r="P6275" t="s">
        <v>34</v>
      </c>
      <c r="Q6275" t="s">
        <v>34</v>
      </c>
      <c r="R6275" t="s">
        <v>37</v>
      </c>
      <c r="S6275" t="s">
        <v>37</v>
      </c>
      <c r="T6275" t="s">
        <v>37</v>
      </c>
      <c r="U6275" t="s">
        <v>39</v>
      </c>
      <c r="V6275" t="s">
        <v>34</v>
      </c>
      <c r="W6275" t="s">
        <v>51</v>
      </c>
      <c r="X6275">
        <v>94.4</v>
      </c>
      <c r="Y6275">
        <v>6126.15</v>
      </c>
      <c r="Z6275">
        <v>0</v>
      </c>
      <c r="AA6275">
        <v>0</v>
      </c>
      <c r="AB6275">
        <v>2490.8000000000002</v>
      </c>
      <c r="AC6275">
        <v>8616.9500000000007</v>
      </c>
      <c r="AD6275" t="s">
        <v>41</v>
      </c>
      <c r="AE6275" t="s">
        <v>42</v>
      </c>
      <c r="AF6275" t="s">
        <v>42</v>
      </c>
      <c r="AG6275">
        <f t="shared" ref="AG6275:AG6338" si="196">IF(AD6275="Churned", 1,0)</f>
        <v>0</v>
      </c>
      <c r="AH6275" t="str" cm="1">
        <f t="array" ref="AH6275">_xlfn.IFS(
X6275&lt;=20, "&lt;20",
AND(X6275&gt;=20, X6275&lt;50), "20-50",
AND(X6275&gt;=50, X6275&lt;100), "50-100",
X6275&gt;=100, "&gt;100"
)</f>
        <v>50-100</v>
      </c>
      <c r="AI6275">
        <f t="shared" ref="AI6275:AI6338" si="197">IF(AD6275="Joined", 1, 0)</f>
        <v>0</v>
      </c>
      <c r="AJ6275" t="str" cm="1">
        <f t="array" ref="AJ6275">_xlfn.IFS(
C6275&lt;=20, "&lt;20",
AND(C6275&gt;=20, C6275&lt;35), "20-35",
AND(C6275&gt;=35, C6275&lt;50), "35-50",
C6275&gt;=50, "50-100"
)</f>
        <v>50-100</v>
      </c>
      <c r="AK6275" t="str" cm="1">
        <f t="array" ref="AK6275">_xlfn.IFS(
G6275&lt;6, "&lt;6",
AND(G6275&gt;=6, G6275&lt;12), "6-12",
AND(G6275&gt;=12, G6275&lt;18), "12-18",  AND(G6275&gt;=18, G6275&lt;24), "18-24", G6275&gt;=24, "24-36")</f>
        <v>12-18</v>
      </c>
    </row>
    <row r="6276" spans="1:37" x14ac:dyDescent="0.3">
      <c r="A6276" t="s">
        <v>6376</v>
      </c>
      <c r="B6276" t="s">
        <v>44</v>
      </c>
      <c r="C6276">
        <v>36</v>
      </c>
      <c r="D6276" t="s">
        <v>34</v>
      </c>
      <c r="E6276" t="s">
        <v>61</v>
      </c>
      <c r="F6276">
        <v>2</v>
      </c>
      <c r="G6276">
        <v>16</v>
      </c>
      <c r="H6276" t="s">
        <v>36</v>
      </c>
      <c r="I6276" t="s">
        <v>37</v>
      </c>
      <c r="J6276" t="s">
        <v>34</v>
      </c>
      <c r="K6276" t="s">
        <v>37</v>
      </c>
      <c r="L6276" t="s">
        <v>50</v>
      </c>
      <c r="M6276" t="s">
        <v>37</v>
      </c>
      <c r="N6276" t="s">
        <v>34</v>
      </c>
      <c r="O6276" t="s">
        <v>34</v>
      </c>
      <c r="P6276" t="s">
        <v>34</v>
      </c>
      <c r="Q6276" t="s">
        <v>37</v>
      </c>
      <c r="R6276" t="s">
        <v>37</v>
      </c>
      <c r="S6276" t="s">
        <v>37</v>
      </c>
      <c r="T6276" t="s">
        <v>37</v>
      </c>
      <c r="U6276" t="s">
        <v>46</v>
      </c>
      <c r="V6276" t="s">
        <v>37</v>
      </c>
      <c r="W6276" t="s">
        <v>51</v>
      </c>
      <c r="X6276">
        <v>94.6</v>
      </c>
      <c r="Y6276">
        <v>2283.15</v>
      </c>
      <c r="Z6276">
        <v>0</v>
      </c>
      <c r="AA6276">
        <v>0</v>
      </c>
      <c r="AB6276">
        <v>853.44</v>
      </c>
      <c r="AC6276">
        <v>3136.59</v>
      </c>
      <c r="AD6276" t="s">
        <v>41</v>
      </c>
      <c r="AE6276" t="s">
        <v>42</v>
      </c>
      <c r="AF6276" t="s">
        <v>42</v>
      </c>
      <c r="AG6276">
        <f t="shared" si="196"/>
        <v>0</v>
      </c>
      <c r="AH6276" t="str" cm="1">
        <f t="array" ref="AH6276">_xlfn.IFS(
X6276&lt;=20, "&lt;20",
AND(X6276&gt;=20, X6276&lt;50), "20-50",
AND(X6276&gt;=50, X6276&lt;100), "50-100",
X6276&gt;=100, "&gt;100"
)</f>
        <v>50-100</v>
      </c>
      <c r="AI6276">
        <f t="shared" si="197"/>
        <v>0</v>
      </c>
      <c r="AJ6276" t="str" cm="1">
        <f t="array" ref="AJ6276">_xlfn.IFS(
C6276&lt;=20, "&lt;20",
AND(C6276&gt;=20, C6276&lt;35), "20-35",
AND(C6276&gt;=35, C6276&lt;50), "35-50",
C6276&gt;=50, "50-100"
)</f>
        <v>35-50</v>
      </c>
      <c r="AK6276" t="str" cm="1">
        <f t="array" ref="AK6276">_xlfn.IFS(
G6276&lt;6, "&lt;6",
AND(G6276&gt;=6, G6276&lt;12), "6-12",
AND(G6276&gt;=12, G6276&lt;18), "12-18",  AND(G6276&gt;=18, G6276&lt;24), "18-24", G6276&gt;=24, "24-36")</f>
        <v>12-18</v>
      </c>
    </row>
    <row r="6277" spans="1:37" x14ac:dyDescent="0.3">
      <c r="A6277" t="s">
        <v>6377</v>
      </c>
      <c r="B6277" t="s">
        <v>33</v>
      </c>
      <c r="C6277">
        <v>51</v>
      </c>
      <c r="D6277" t="s">
        <v>34</v>
      </c>
      <c r="E6277" t="s">
        <v>82</v>
      </c>
      <c r="F6277">
        <v>9</v>
      </c>
      <c r="G6277">
        <v>18</v>
      </c>
      <c r="H6277" t="s">
        <v>36</v>
      </c>
      <c r="I6277" t="s">
        <v>34</v>
      </c>
      <c r="J6277" t="s">
        <v>34</v>
      </c>
      <c r="K6277" t="s">
        <v>37</v>
      </c>
      <c r="L6277" t="s">
        <v>72</v>
      </c>
      <c r="M6277" t="s">
        <v>34</v>
      </c>
      <c r="N6277" t="s">
        <v>37</v>
      </c>
      <c r="O6277" t="s">
        <v>37</v>
      </c>
      <c r="P6277" t="s">
        <v>34</v>
      </c>
      <c r="Q6277" t="s">
        <v>37</v>
      </c>
      <c r="R6277" t="s">
        <v>37</v>
      </c>
      <c r="S6277" t="s">
        <v>37</v>
      </c>
      <c r="T6277" t="s">
        <v>37</v>
      </c>
      <c r="U6277" t="s">
        <v>39</v>
      </c>
      <c r="V6277" t="s">
        <v>37</v>
      </c>
      <c r="W6277" t="s">
        <v>40</v>
      </c>
      <c r="X6277">
        <v>56.4</v>
      </c>
      <c r="Y6277">
        <v>2928.5</v>
      </c>
      <c r="Z6277">
        <v>0</v>
      </c>
      <c r="AA6277">
        <v>0</v>
      </c>
      <c r="AB6277">
        <v>0</v>
      </c>
      <c r="AC6277">
        <v>2928.5</v>
      </c>
      <c r="AD6277" t="s">
        <v>41</v>
      </c>
      <c r="AE6277" t="s">
        <v>42</v>
      </c>
      <c r="AF6277" t="s">
        <v>42</v>
      </c>
      <c r="AG6277">
        <f t="shared" si="196"/>
        <v>0</v>
      </c>
      <c r="AH6277" t="str" cm="1">
        <f t="array" ref="AH6277">_xlfn.IFS(
X6277&lt;=20, "&lt;20",
AND(X6277&gt;=20, X6277&lt;50), "20-50",
AND(X6277&gt;=50, X6277&lt;100), "50-100",
X6277&gt;=100, "&gt;100"
)</f>
        <v>50-100</v>
      </c>
      <c r="AI6277">
        <f t="shared" si="197"/>
        <v>0</v>
      </c>
      <c r="AJ6277" t="str" cm="1">
        <f t="array" ref="AJ6277">_xlfn.IFS(
C6277&lt;=20, "&lt;20",
AND(C6277&gt;=20, C6277&lt;35), "20-35",
AND(C6277&gt;=35, C6277&lt;50), "35-50",
C6277&gt;=50, "50-100"
)</f>
        <v>50-100</v>
      </c>
      <c r="AK6277" t="str" cm="1">
        <f t="array" ref="AK6277">_xlfn.IFS(
G6277&lt;6, "&lt;6",
AND(G6277&gt;=6, G6277&lt;12), "6-12",
AND(G6277&gt;=12, G6277&lt;18), "12-18",  AND(G6277&gt;=18, G6277&lt;24), "18-24", G6277&gt;=24, "24-36")</f>
        <v>18-24</v>
      </c>
    </row>
    <row r="6278" spans="1:37" x14ac:dyDescent="0.3">
      <c r="A6278" t="s">
        <v>6378</v>
      </c>
      <c r="B6278" t="s">
        <v>44</v>
      </c>
      <c r="C6278">
        <v>71</v>
      </c>
      <c r="D6278" t="s">
        <v>37</v>
      </c>
      <c r="E6278" t="s">
        <v>64</v>
      </c>
      <c r="F6278">
        <v>9</v>
      </c>
      <c r="G6278">
        <v>34</v>
      </c>
      <c r="H6278" t="s">
        <v>36</v>
      </c>
      <c r="I6278" t="s">
        <v>37</v>
      </c>
      <c r="J6278" t="s">
        <v>37</v>
      </c>
      <c r="K6278" t="s">
        <v>37</v>
      </c>
      <c r="L6278" t="s">
        <v>38</v>
      </c>
      <c r="M6278" t="s">
        <v>34</v>
      </c>
      <c r="N6278" t="s">
        <v>34</v>
      </c>
      <c r="O6278" t="s">
        <v>34</v>
      </c>
      <c r="P6278" t="s">
        <v>34</v>
      </c>
      <c r="Q6278" t="s">
        <v>37</v>
      </c>
      <c r="R6278" t="s">
        <v>37</v>
      </c>
      <c r="S6278" t="s">
        <v>37</v>
      </c>
      <c r="T6278" t="s">
        <v>37</v>
      </c>
      <c r="U6278" t="s">
        <v>46</v>
      </c>
      <c r="V6278" t="s">
        <v>37</v>
      </c>
      <c r="W6278" t="s">
        <v>51</v>
      </c>
      <c r="X6278">
        <v>95.25</v>
      </c>
      <c r="Y6278">
        <v>1233.6500000000001</v>
      </c>
      <c r="Z6278">
        <v>48.09</v>
      </c>
      <c r="AA6278">
        <v>0</v>
      </c>
      <c r="AB6278">
        <v>412.1</v>
      </c>
      <c r="AC6278">
        <v>1597.66</v>
      </c>
      <c r="AD6278" t="s">
        <v>52</v>
      </c>
      <c r="AE6278" t="s">
        <v>53</v>
      </c>
      <c r="AF6278" t="s">
        <v>54</v>
      </c>
      <c r="AG6278">
        <f t="shared" si="196"/>
        <v>1</v>
      </c>
      <c r="AH6278" t="str" cm="1">
        <f t="array" ref="AH6278">_xlfn.IFS(
X6278&lt;=20, "&lt;20",
AND(X6278&gt;=20, X6278&lt;50), "20-50",
AND(X6278&gt;=50, X6278&lt;100), "50-100",
X6278&gt;=100, "&gt;100"
)</f>
        <v>50-100</v>
      </c>
      <c r="AI6278">
        <f t="shared" si="197"/>
        <v>0</v>
      </c>
      <c r="AJ6278" t="str" cm="1">
        <f t="array" ref="AJ6278">_xlfn.IFS(
C6278&lt;=20, "&lt;20",
AND(C6278&gt;=20, C6278&lt;35), "20-35",
AND(C6278&gt;=35, C6278&lt;50), "35-50",
C6278&gt;=50, "50-100"
)</f>
        <v>50-100</v>
      </c>
      <c r="AK6278" t="str" cm="1">
        <f t="array" ref="AK6278">_xlfn.IFS(
G6278&lt;6, "&lt;6",
AND(G6278&gt;=6, G6278&lt;12), "6-12",
AND(G6278&gt;=12, G6278&lt;18), "12-18",  AND(G6278&gt;=18, G6278&lt;24), "18-24", G6278&gt;=24, "24-36")</f>
        <v>24-36</v>
      </c>
    </row>
    <row r="6279" spans="1:37" x14ac:dyDescent="0.3">
      <c r="A6279" t="s">
        <v>6379</v>
      </c>
      <c r="B6279" t="s">
        <v>33</v>
      </c>
      <c r="C6279">
        <v>24</v>
      </c>
      <c r="D6279" t="s">
        <v>37</v>
      </c>
      <c r="E6279" t="s">
        <v>74</v>
      </c>
      <c r="F6279">
        <v>14</v>
      </c>
      <c r="G6279">
        <v>5</v>
      </c>
      <c r="H6279" t="s">
        <v>36</v>
      </c>
      <c r="I6279" t="s">
        <v>37</v>
      </c>
      <c r="J6279" t="s">
        <v>34</v>
      </c>
      <c r="K6279" t="s">
        <v>34</v>
      </c>
      <c r="L6279" t="s">
        <v>34</v>
      </c>
      <c r="M6279" t="s">
        <v>34</v>
      </c>
      <c r="N6279" t="s">
        <v>34</v>
      </c>
      <c r="O6279" t="s">
        <v>34</v>
      </c>
      <c r="P6279" t="s">
        <v>34</v>
      </c>
      <c r="Q6279" t="s">
        <v>34</v>
      </c>
      <c r="R6279" t="s">
        <v>34</v>
      </c>
      <c r="S6279" t="s">
        <v>34</v>
      </c>
      <c r="T6279" t="s">
        <v>34</v>
      </c>
      <c r="U6279" t="s">
        <v>46</v>
      </c>
      <c r="V6279" t="s">
        <v>37</v>
      </c>
      <c r="W6279" t="s">
        <v>40</v>
      </c>
      <c r="X6279">
        <v>19.399999999999999</v>
      </c>
      <c r="Y6279">
        <v>1182.55</v>
      </c>
      <c r="Z6279">
        <v>0</v>
      </c>
      <c r="AA6279">
        <v>0</v>
      </c>
      <c r="AB6279">
        <v>2822.47</v>
      </c>
      <c r="AC6279">
        <v>4005.02</v>
      </c>
      <c r="AD6279" t="s">
        <v>52</v>
      </c>
      <c r="AE6279" t="s">
        <v>100</v>
      </c>
      <c r="AF6279" t="s">
        <v>101</v>
      </c>
      <c r="AG6279">
        <f t="shared" si="196"/>
        <v>1</v>
      </c>
      <c r="AH6279" t="str" cm="1">
        <f t="array" ref="AH6279">_xlfn.IFS(
X6279&lt;=20, "&lt;20",
AND(X6279&gt;=20, X6279&lt;50), "20-50",
AND(X6279&gt;=50, X6279&lt;100), "50-100",
X6279&gt;=100, "&gt;100"
)</f>
        <v>&lt;20</v>
      </c>
      <c r="AI6279">
        <f t="shared" si="197"/>
        <v>0</v>
      </c>
      <c r="AJ6279" t="str" cm="1">
        <f t="array" ref="AJ6279">_xlfn.IFS(
C6279&lt;=20, "&lt;20",
AND(C6279&gt;=20, C6279&lt;35), "20-35",
AND(C6279&gt;=35, C6279&lt;50), "35-50",
C6279&gt;=50, "50-100"
)</f>
        <v>20-35</v>
      </c>
      <c r="AK6279" t="str" cm="1">
        <f t="array" ref="AK6279">_xlfn.IFS(
G6279&lt;6, "&lt;6",
AND(G6279&gt;=6, G6279&lt;12), "6-12",
AND(G6279&gt;=12, G6279&lt;18), "12-18",  AND(G6279&gt;=18, G6279&lt;24), "18-24", G6279&gt;=24, "24-36")</f>
        <v>&lt;6</v>
      </c>
    </row>
    <row r="6280" spans="1:37" x14ac:dyDescent="0.3">
      <c r="A6280" t="s">
        <v>6380</v>
      </c>
      <c r="B6280" t="s">
        <v>33</v>
      </c>
      <c r="C6280">
        <v>28</v>
      </c>
      <c r="D6280" t="s">
        <v>37</v>
      </c>
      <c r="E6280" t="s">
        <v>103</v>
      </c>
      <c r="F6280">
        <v>10</v>
      </c>
      <c r="G6280">
        <v>6</v>
      </c>
      <c r="H6280" t="s">
        <v>66</v>
      </c>
      <c r="I6280" t="s">
        <v>37</v>
      </c>
      <c r="J6280" t="s">
        <v>37</v>
      </c>
      <c r="K6280" t="s">
        <v>37</v>
      </c>
      <c r="L6280" t="s">
        <v>72</v>
      </c>
      <c r="M6280" t="s">
        <v>37</v>
      </c>
      <c r="N6280" t="s">
        <v>37</v>
      </c>
      <c r="O6280" t="s">
        <v>37</v>
      </c>
      <c r="P6280" t="s">
        <v>37</v>
      </c>
      <c r="Q6280" t="s">
        <v>34</v>
      </c>
      <c r="R6280" t="s">
        <v>37</v>
      </c>
      <c r="S6280" t="s">
        <v>37</v>
      </c>
      <c r="T6280" t="s">
        <v>37</v>
      </c>
      <c r="U6280" t="s">
        <v>67</v>
      </c>
      <c r="V6280" t="s">
        <v>34</v>
      </c>
      <c r="W6280" t="s">
        <v>51</v>
      </c>
      <c r="X6280">
        <v>78.849999999999994</v>
      </c>
      <c r="Y6280">
        <v>5763.15</v>
      </c>
      <c r="Z6280">
        <v>0</v>
      </c>
      <c r="AA6280">
        <v>0</v>
      </c>
      <c r="AB6280">
        <v>2851.92</v>
      </c>
      <c r="AC6280">
        <v>8615.07</v>
      </c>
      <c r="AD6280" t="s">
        <v>41</v>
      </c>
      <c r="AE6280" t="s">
        <v>42</v>
      </c>
      <c r="AF6280" t="s">
        <v>42</v>
      </c>
      <c r="AG6280">
        <f t="shared" si="196"/>
        <v>0</v>
      </c>
      <c r="AH6280" t="str" cm="1">
        <f t="array" ref="AH6280">_xlfn.IFS(
X6280&lt;=20, "&lt;20",
AND(X6280&gt;=20, X6280&lt;50), "20-50",
AND(X6280&gt;=50, X6280&lt;100), "50-100",
X6280&gt;=100, "&gt;100"
)</f>
        <v>50-100</v>
      </c>
      <c r="AI6280">
        <f t="shared" si="197"/>
        <v>0</v>
      </c>
      <c r="AJ6280" t="str" cm="1">
        <f t="array" ref="AJ6280">_xlfn.IFS(
C6280&lt;=20, "&lt;20",
AND(C6280&gt;=20, C6280&lt;35), "20-35",
AND(C6280&gt;=35, C6280&lt;50), "35-50",
C6280&gt;=50, "50-100"
)</f>
        <v>20-35</v>
      </c>
      <c r="AK6280" t="str" cm="1">
        <f t="array" ref="AK6280">_xlfn.IFS(
G6280&lt;6, "&lt;6",
AND(G6280&gt;=6, G6280&lt;12), "6-12",
AND(G6280&gt;=12, G6280&lt;18), "12-18",  AND(G6280&gt;=18, G6280&lt;24), "18-24", G6280&gt;=24, "24-36")</f>
        <v>6-12</v>
      </c>
    </row>
    <row r="6281" spans="1:37" x14ac:dyDescent="0.3">
      <c r="A6281" t="s">
        <v>6381</v>
      </c>
      <c r="B6281" t="s">
        <v>44</v>
      </c>
      <c r="C6281">
        <v>27</v>
      </c>
      <c r="D6281" t="s">
        <v>34</v>
      </c>
      <c r="E6281" t="s">
        <v>130</v>
      </c>
      <c r="F6281">
        <v>10</v>
      </c>
      <c r="G6281">
        <v>20</v>
      </c>
      <c r="H6281" t="s">
        <v>66</v>
      </c>
      <c r="I6281" t="s">
        <v>37</v>
      </c>
      <c r="J6281" t="s">
        <v>37</v>
      </c>
      <c r="K6281" t="s">
        <v>34</v>
      </c>
      <c r="L6281" t="s">
        <v>34</v>
      </c>
      <c r="M6281" t="s">
        <v>34</v>
      </c>
      <c r="N6281" t="s">
        <v>34</v>
      </c>
      <c r="O6281" t="s">
        <v>34</v>
      </c>
      <c r="P6281" t="s">
        <v>34</v>
      </c>
      <c r="Q6281" t="s">
        <v>34</v>
      </c>
      <c r="R6281" t="s">
        <v>34</v>
      </c>
      <c r="S6281" t="s">
        <v>34</v>
      </c>
      <c r="T6281" t="s">
        <v>34</v>
      </c>
      <c r="U6281" t="s">
        <v>39</v>
      </c>
      <c r="V6281" t="s">
        <v>37</v>
      </c>
      <c r="W6281" t="s">
        <v>51</v>
      </c>
      <c r="X6281">
        <v>26.3</v>
      </c>
      <c r="Y6281">
        <v>1763.55</v>
      </c>
      <c r="Z6281">
        <v>0</v>
      </c>
      <c r="AA6281">
        <v>0</v>
      </c>
      <c r="AB6281">
        <v>1523.52</v>
      </c>
      <c r="AC6281">
        <v>3287.07</v>
      </c>
      <c r="AD6281" t="s">
        <v>41</v>
      </c>
      <c r="AE6281" t="s">
        <v>42</v>
      </c>
      <c r="AF6281" t="s">
        <v>42</v>
      </c>
      <c r="AG6281">
        <f t="shared" si="196"/>
        <v>0</v>
      </c>
      <c r="AH6281" t="str" cm="1">
        <f t="array" ref="AH6281">_xlfn.IFS(
X6281&lt;=20, "&lt;20",
AND(X6281&gt;=20, X6281&lt;50), "20-50",
AND(X6281&gt;=50, X6281&lt;100), "50-100",
X6281&gt;=100, "&gt;100"
)</f>
        <v>20-50</v>
      </c>
      <c r="AI6281">
        <f t="shared" si="197"/>
        <v>0</v>
      </c>
      <c r="AJ6281" t="str" cm="1">
        <f t="array" ref="AJ6281">_xlfn.IFS(
C6281&lt;=20, "&lt;20",
AND(C6281&gt;=20, C6281&lt;35), "20-35",
AND(C6281&gt;=35, C6281&lt;50), "35-50",
C6281&gt;=50, "50-100"
)</f>
        <v>20-35</v>
      </c>
      <c r="AK6281" t="str" cm="1">
        <f t="array" ref="AK6281">_xlfn.IFS(
G6281&lt;6, "&lt;6",
AND(G6281&gt;=6, G6281&lt;12), "6-12",
AND(G6281&gt;=12, G6281&lt;18), "12-18",  AND(G6281&gt;=18, G6281&lt;24), "18-24", G6281&gt;=24, "24-36")</f>
        <v>18-24</v>
      </c>
    </row>
    <row r="6282" spans="1:37" x14ac:dyDescent="0.3">
      <c r="A6282" t="s">
        <v>6382</v>
      </c>
      <c r="B6282" t="s">
        <v>33</v>
      </c>
      <c r="C6282">
        <v>40</v>
      </c>
      <c r="D6282" t="s">
        <v>37</v>
      </c>
      <c r="E6282" t="s">
        <v>76</v>
      </c>
      <c r="F6282">
        <v>13</v>
      </c>
      <c r="G6282">
        <v>9</v>
      </c>
      <c r="H6282" t="s">
        <v>36</v>
      </c>
      <c r="I6282" t="s">
        <v>37</v>
      </c>
      <c r="J6282" t="s">
        <v>34</v>
      </c>
      <c r="K6282" t="s">
        <v>34</v>
      </c>
      <c r="L6282" t="s">
        <v>34</v>
      </c>
      <c r="M6282" t="s">
        <v>34</v>
      </c>
      <c r="N6282" t="s">
        <v>34</v>
      </c>
      <c r="O6282" t="s">
        <v>34</v>
      </c>
      <c r="P6282" t="s">
        <v>34</v>
      </c>
      <c r="Q6282" t="s">
        <v>34</v>
      </c>
      <c r="R6282" t="s">
        <v>34</v>
      </c>
      <c r="S6282" t="s">
        <v>34</v>
      </c>
      <c r="T6282" t="s">
        <v>34</v>
      </c>
      <c r="U6282" t="s">
        <v>39</v>
      </c>
      <c r="V6282" t="s">
        <v>34</v>
      </c>
      <c r="W6282" t="s">
        <v>51</v>
      </c>
      <c r="X6282">
        <v>20.6</v>
      </c>
      <c r="Y6282">
        <v>926</v>
      </c>
      <c r="Z6282">
        <v>0</v>
      </c>
      <c r="AA6282">
        <v>0</v>
      </c>
      <c r="AB6282">
        <v>1537.36</v>
      </c>
      <c r="AC6282">
        <v>2463.36</v>
      </c>
      <c r="AD6282" t="s">
        <v>41</v>
      </c>
      <c r="AE6282" t="s">
        <v>42</v>
      </c>
      <c r="AF6282" t="s">
        <v>42</v>
      </c>
      <c r="AG6282">
        <f t="shared" si="196"/>
        <v>0</v>
      </c>
      <c r="AH6282" t="str" cm="1">
        <f t="array" ref="AH6282">_xlfn.IFS(
X6282&lt;=20, "&lt;20",
AND(X6282&gt;=20, X6282&lt;50), "20-50",
AND(X6282&gt;=50, X6282&lt;100), "50-100",
X6282&gt;=100, "&gt;100"
)</f>
        <v>20-50</v>
      </c>
      <c r="AI6282">
        <f t="shared" si="197"/>
        <v>0</v>
      </c>
      <c r="AJ6282" t="str" cm="1">
        <f t="array" ref="AJ6282">_xlfn.IFS(
C6282&lt;=20, "&lt;20",
AND(C6282&gt;=20, C6282&lt;35), "20-35",
AND(C6282&gt;=35, C6282&lt;50), "35-50",
C6282&gt;=50, "50-100"
)</f>
        <v>35-50</v>
      </c>
      <c r="AK6282" t="str" cm="1">
        <f t="array" ref="AK6282">_xlfn.IFS(
G6282&lt;6, "&lt;6",
AND(G6282&gt;=6, G6282&lt;12), "6-12",
AND(G6282&gt;=12, G6282&lt;18), "12-18",  AND(G6282&gt;=18, G6282&lt;24), "18-24", G6282&gt;=24, "24-36")</f>
        <v>6-12</v>
      </c>
    </row>
    <row r="6283" spans="1:37" x14ac:dyDescent="0.3">
      <c r="A6283" t="s">
        <v>6383</v>
      </c>
      <c r="B6283" t="s">
        <v>44</v>
      </c>
      <c r="C6283">
        <v>34</v>
      </c>
      <c r="D6283" t="s">
        <v>34</v>
      </c>
      <c r="E6283" t="s">
        <v>76</v>
      </c>
      <c r="F6283">
        <v>15</v>
      </c>
      <c r="G6283">
        <v>9</v>
      </c>
      <c r="H6283" t="s">
        <v>36</v>
      </c>
      <c r="I6283" t="s">
        <v>37</v>
      </c>
      <c r="J6283" t="s">
        <v>37</v>
      </c>
      <c r="K6283" t="s">
        <v>34</v>
      </c>
      <c r="L6283" t="s">
        <v>34</v>
      </c>
      <c r="M6283" t="s">
        <v>34</v>
      </c>
      <c r="N6283" t="s">
        <v>34</v>
      </c>
      <c r="O6283" t="s">
        <v>34</v>
      </c>
      <c r="P6283" t="s">
        <v>34</v>
      </c>
      <c r="Q6283" t="s">
        <v>34</v>
      </c>
      <c r="R6283" t="s">
        <v>34</v>
      </c>
      <c r="S6283" t="s">
        <v>34</v>
      </c>
      <c r="T6283" t="s">
        <v>34</v>
      </c>
      <c r="U6283" t="s">
        <v>39</v>
      </c>
      <c r="V6283" t="s">
        <v>34</v>
      </c>
      <c r="W6283" t="s">
        <v>40</v>
      </c>
      <c r="X6283">
        <v>26.05</v>
      </c>
      <c r="Y6283">
        <v>1856.4</v>
      </c>
      <c r="Z6283">
        <v>0</v>
      </c>
      <c r="AA6283">
        <v>0</v>
      </c>
      <c r="AB6283">
        <v>2193.1</v>
      </c>
      <c r="AC6283">
        <v>4049.5</v>
      </c>
      <c r="AD6283" t="s">
        <v>41</v>
      </c>
      <c r="AE6283" t="s">
        <v>42</v>
      </c>
      <c r="AF6283" t="s">
        <v>42</v>
      </c>
      <c r="AG6283">
        <f t="shared" si="196"/>
        <v>0</v>
      </c>
      <c r="AH6283" t="str" cm="1">
        <f t="array" ref="AH6283">_xlfn.IFS(
X6283&lt;=20, "&lt;20",
AND(X6283&gt;=20, X6283&lt;50), "20-50",
AND(X6283&gt;=50, X6283&lt;100), "50-100",
X6283&gt;=100, "&gt;100"
)</f>
        <v>20-50</v>
      </c>
      <c r="AI6283">
        <f t="shared" si="197"/>
        <v>0</v>
      </c>
      <c r="AJ6283" t="str" cm="1">
        <f t="array" ref="AJ6283">_xlfn.IFS(
C6283&lt;=20, "&lt;20",
AND(C6283&gt;=20, C6283&lt;35), "20-35",
AND(C6283&gt;=35, C6283&lt;50), "35-50",
C6283&gt;=50, "50-100"
)</f>
        <v>20-35</v>
      </c>
      <c r="AK6283" t="str" cm="1">
        <f t="array" ref="AK6283">_xlfn.IFS(
G6283&lt;6, "&lt;6",
AND(G6283&gt;=6, G6283&lt;12), "6-12",
AND(G6283&gt;=12, G6283&lt;18), "12-18",  AND(G6283&gt;=18, G6283&lt;24), "18-24", G6283&gt;=24, "24-36")</f>
        <v>6-12</v>
      </c>
    </row>
    <row r="6284" spans="1:37" x14ac:dyDescent="0.3">
      <c r="A6284" t="s">
        <v>6384</v>
      </c>
      <c r="B6284" t="s">
        <v>44</v>
      </c>
      <c r="C6284">
        <v>39</v>
      </c>
      <c r="D6284" t="s">
        <v>37</v>
      </c>
      <c r="E6284" t="s">
        <v>82</v>
      </c>
      <c r="F6284">
        <v>10</v>
      </c>
      <c r="G6284">
        <v>1</v>
      </c>
      <c r="H6284" t="s">
        <v>36</v>
      </c>
      <c r="I6284" t="s">
        <v>37</v>
      </c>
      <c r="J6284" t="s">
        <v>34</v>
      </c>
      <c r="K6284" t="s">
        <v>34</v>
      </c>
      <c r="L6284" t="s">
        <v>34</v>
      </c>
      <c r="M6284" t="s">
        <v>34</v>
      </c>
      <c r="N6284" t="s">
        <v>34</v>
      </c>
      <c r="O6284" t="s">
        <v>34</v>
      </c>
      <c r="P6284" t="s">
        <v>34</v>
      </c>
      <c r="Q6284" t="s">
        <v>34</v>
      </c>
      <c r="R6284" t="s">
        <v>34</v>
      </c>
      <c r="S6284" t="s">
        <v>34</v>
      </c>
      <c r="T6284" t="s">
        <v>34</v>
      </c>
      <c r="U6284" t="s">
        <v>67</v>
      </c>
      <c r="V6284" t="s">
        <v>34</v>
      </c>
      <c r="W6284" t="s">
        <v>51</v>
      </c>
      <c r="X6284">
        <v>20.149999999999999</v>
      </c>
      <c r="Y6284">
        <v>777.35</v>
      </c>
      <c r="Z6284">
        <v>0</v>
      </c>
      <c r="AA6284">
        <v>0</v>
      </c>
      <c r="AB6284">
        <v>120.4</v>
      </c>
      <c r="AC6284">
        <v>897.75</v>
      </c>
      <c r="AD6284" t="s">
        <v>41</v>
      </c>
      <c r="AE6284" t="s">
        <v>42</v>
      </c>
      <c r="AF6284" t="s">
        <v>42</v>
      </c>
      <c r="AG6284">
        <f t="shared" si="196"/>
        <v>0</v>
      </c>
      <c r="AH6284" t="str" cm="1">
        <f t="array" ref="AH6284">_xlfn.IFS(
X6284&lt;=20, "&lt;20",
AND(X6284&gt;=20, X6284&lt;50), "20-50",
AND(X6284&gt;=50, X6284&lt;100), "50-100",
X6284&gt;=100, "&gt;100"
)</f>
        <v>20-50</v>
      </c>
      <c r="AI6284">
        <f t="shared" si="197"/>
        <v>0</v>
      </c>
      <c r="AJ6284" t="str" cm="1">
        <f t="array" ref="AJ6284">_xlfn.IFS(
C6284&lt;=20, "&lt;20",
AND(C6284&gt;=20, C6284&lt;35), "20-35",
AND(C6284&gt;=35, C6284&lt;50), "35-50",
C6284&gt;=50, "50-100"
)</f>
        <v>35-50</v>
      </c>
      <c r="AK6284" t="str" cm="1">
        <f t="array" ref="AK6284">_xlfn.IFS(
G6284&lt;6, "&lt;6",
AND(G6284&gt;=6, G6284&lt;12), "6-12",
AND(G6284&gt;=12, G6284&lt;18), "12-18",  AND(G6284&gt;=18, G6284&lt;24), "18-24", G6284&gt;=24, "24-36")</f>
        <v>&lt;6</v>
      </c>
    </row>
    <row r="6285" spans="1:37" x14ac:dyDescent="0.3">
      <c r="A6285" t="s">
        <v>6385</v>
      </c>
      <c r="B6285" t="s">
        <v>44</v>
      </c>
      <c r="C6285">
        <v>23</v>
      </c>
      <c r="D6285" t="s">
        <v>34</v>
      </c>
      <c r="E6285" t="s">
        <v>56</v>
      </c>
      <c r="F6285">
        <v>10</v>
      </c>
      <c r="G6285">
        <v>3</v>
      </c>
      <c r="H6285" t="s">
        <v>36</v>
      </c>
      <c r="I6285" t="s">
        <v>37</v>
      </c>
      <c r="J6285" t="s">
        <v>37</v>
      </c>
      <c r="K6285" t="s">
        <v>37</v>
      </c>
      <c r="L6285" t="s">
        <v>38</v>
      </c>
      <c r="M6285" t="s">
        <v>37</v>
      </c>
      <c r="N6285" t="s">
        <v>34</v>
      </c>
      <c r="O6285" t="s">
        <v>37</v>
      </c>
      <c r="P6285" t="s">
        <v>37</v>
      </c>
      <c r="Q6285" t="s">
        <v>34</v>
      </c>
      <c r="R6285" t="s">
        <v>37</v>
      </c>
      <c r="S6285" t="s">
        <v>37</v>
      </c>
      <c r="T6285" t="s">
        <v>37</v>
      </c>
      <c r="U6285" t="s">
        <v>67</v>
      </c>
      <c r="V6285" t="s">
        <v>34</v>
      </c>
      <c r="W6285" t="s">
        <v>40</v>
      </c>
      <c r="X6285">
        <v>75.349999999999994</v>
      </c>
      <c r="Y6285">
        <v>4729.3</v>
      </c>
      <c r="Z6285">
        <v>0</v>
      </c>
      <c r="AA6285">
        <v>0</v>
      </c>
      <c r="AB6285">
        <v>1756.8</v>
      </c>
      <c r="AC6285">
        <v>6486.1</v>
      </c>
      <c r="AD6285" t="s">
        <v>41</v>
      </c>
      <c r="AE6285" t="s">
        <v>42</v>
      </c>
      <c r="AF6285" t="s">
        <v>42</v>
      </c>
      <c r="AG6285">
        <f t="shared" si="196"/>
        <v>0</v>
      </c>
      <c r="AH6285" t="str" cm="1">
        <f t="array" ref="AH6285">_xlfn.IFS(
X6285&lt;=20, "&lt;20",
AND(X6285&gt;=20, X6285&lt;50), "20-50",
AND(X6285&gt;=50, X6285&lt;100), "50-100",
X6285&gt;=100, "&gt;100"
)</f>
        <v>50-100</v>
      </c>
      <c r="AI6285">
        <f t="shared" si="197"/>
        <v>0</v>
      </c>
      <c r="AJ6285" t="str" cm="1">
        <f t="array" ref="AJ6285">_xlfn.IFS(
C6285&lt;=20, "&lt;20",
AND(C6285&gt;=20, C6285&lt;35), "20-35",
AND(C6285&gt;=35, C6285&lt;50), "35-50",
C6285&gt;=50, "50-100"
)</f>
        <v>20-35</v>
      </c>
      <c r="AK6285" t="str" cm="1">
        <f t="array" ref="AK6285">_xlfn.IFS(
G6285&lt;6, "&lt;6",
AND(G6285&gt;=6, G6285&lt;12), "6-12",
AND(G6285&gt;=12, G6285&lt;18), "12-18",  AND(G6285&gt;=18, G6285&lt;24), "18-24", G6285&gt;=24, "24-36")</f>
        <v>&lt;6</v>
      </c>
    </row>
    <row r="6286" spans="1:37" x14ac:dyDescent="0.3">
      <c r="A6286" t="s">
        <v>6386</v>
      </c>
      <c r="B6286" t="s">
        <v>44</v>
      </c>
      <c r="C6286">
        <v>21</v>
      </c>
      <c r="D6286" t="s">
        <v>37</v>
      </c>
      <c r="E6286" t="s">
        <v>124</v>
      </c>
      <c r="F6286">
        <v>15</v>
      </c>
      <c r="G6286">
        <v>12</v>
      </c>
      <c r="H6286" t="s">
        <v>36</v>
      </c>
      <c r="I6286" t="s">
        <v>37</v>
      </c>
      <c r="J6286" t="s">
        <v>34</v>
      </c>
      <c r="K6286" t="s">
        <v>37</v>
      </c>
      <c r="L6286" t="s">
        <v>72</v>
      </c>
      <c r="M6286" t="s">
        <v>37</v>
      </c>
      <c r="N6286" t="s">
        <v>34</v>
      </c>
      <c r="O6286" t="s">
        <v>34</v>
      </c>
      <c r="P6286" t="s">
        <v>34</v>
      </c>
      <c r="Q6286" t="s">
        <v>34</v>
      </c>
      <c r="R6286" t="s">
        <v>37</v>
      </c>
      <c r="S6286" t="s">
        <v>37</v>
      </c>
      <c r="T6286" t="s">
        <v>34</v>
      </c>
      <c r="U6286" t="s">
        <v>46</v>
      </c>
      <c r="V6286" t="s">
        <v>37</v>
      </c>
      <c r="W6286" t="s">
        <v>51</v>
      </c>
      <c r="X6286">
        <v>59.95</v>
      </c>
      <c r="Y6286">
        <v>1406</v>
      </c>
      <c r="Z6286">
        <v>26.55</v>
      </c>
      <c r="AA6286">
        <v>140</v>
      </c>
      <c r="AB6286">
        <v>84.41</v>
      </c>
      <c r="AC6286">
        <v>1603.86</v>
      </c>
      <c r="AD6286" t="s">
        <v>41</v>
      </c>
      <c r="AE6286" t="s">
        <v>42</v>
      </c>
      <c r="AF6286" t="s">
        <v>42</v>
      </c>
      <c r="AG6286">
        <f t="shared" si="196"/>
        <v>0</v>
      </c>
      <c r="AH6286" t="str" cm="1">
        <f t="array" ref="AH6286">_xlfn.IFS(
X6286&lt;=20, "&lt;20",
AND(X6286&gt;=20, X6286&lt;50), "20-50",
AND(X6286&gt;=50, X6286&lt;100), "50-100",
X6286&gt;=100, "&gt;100"
)</f>
        <v>50-100</v>
      </c>
      <c r="AI6286">
        <f t="shared" si="197"/>
        <v>0</v>
      </c>
      <c r="AJ6286" t="str" cm="1">
        <f t="array" ref="AJ6286">_xlfn.IFS(
C6286&lt;=20, "&lt;20",
AND(C6286&gt;=20, C6286&lt;35), "20-35",
AND(C6286&gt;=35, C6286&lt;50), "35-50",
C6286&gt;=50, "50-100"
)</f>
        <v>20-35</v>
      </c>
      <c r="AK6286" t="str" cm="1">
        <f t="array" ref="AK6286">_xlfn.IFS(
G6286&lt;6, "&lt;6",
AND(G6286&gt;=6, G6286&lt;12), "6-12",
AND(G6286&gt;=12, G6286&lt;18), "12-18",  AND(G6286&gt;=18, G6286&lt;24), "18-24", G6286&gt;=24, "24-36")</f>
        <v>12-18</v>
      </c>
    </row>
    <row r="6287" spans="1:37" x14ac:dyDescent="0.3">
      <c r="A6287" t="s">
        <v>6387</v>
      </c>
      <c r="B6287" t="s">
        <v>44</v>
      </c>
      <c r="C6287">
        <v>18</v>
      </c>
      <c r="D6287" t="s">
        <v>37</v>
      </c>
      <c r="E6287" t="s">
        <v>61</v>
      </c>
      <c r="F6287">
        <v>6</v>
      </c>
      <c r="G6287">
        <v>12</v>
      </c>
      <c r="H6287" t="s">
        <v>66</v>
      </c>
      <c r="I6287" t="s">
        <v>37</v>
      </c>
      <c r="J6287" t="s">
        <v>37</v>
      </c>
      <c r="K6287" t="s">
        <v>37</v>
      </c>
      <c r="L6287" t="s">
        <v>50</v>
      </c>
      <c r="M6287" t="s">
        <v>37</v>
      </c>
      <c r="N6287" t="s">
        <v>34</v>
      </c>
      <c r="O6287" t="s">
        <v>37</v>
      </c>
      <c r="P6287" t="s">
        <v>37</v>
      </c>
      <c r="Q6287" t="s">
        <v>37</v>
      </c>
      <c r="R6287" t="s">
        <v>37</v>
      </c>
      <c r="S6287" t="s">
        <v>37</v>
      </c>
      <c r="T6287" t="s">
        <v>37</v>
      </c>
      <c r="U6287" t="s">
        <v>67</v>
      </c>
      <c r="V6287" t="s">
        <v>37</v>
      </c>
      <c r="W6287" t="s">
        <v>40</v>
      </c>
      <c r="X6287">
        <v>110.15</v>
      </c>
      <c r="Y6287">
        <v>7881.2</v>
      </c>
      <c r="Z6287">
        <v>0</v>
      </c>
      <c r="AA6287">
        <v>0</v>
      </c>
      <c r="AB6287">
        <v>1706.4</v>
      </c>
      <c r="AC6287">
        <v>9587.6</v>
      </c>
      <c r="AD6287" t="s">
        <v>41</v>
      </c>
      <c r="AE6287" t="s">
        <v>42</v>
      </c>
      <c r="AF6287" t="s">
        <v>42</v>
      </c>
      <c r="AG6287">
        <f t="shared" si="196"/>
        <v>0</v>
      </c>
      <c r="AH6287" t="str" cm="1">
        <f t="array" ref="AH6287">_xlfn.IFS(
X6287&lt;=20, "&lt;20",
AND(X6287&gt;=20, X6287&lt;50), "20-50",
AND(X6287&gt;=50, X6287&lt;100), "50-100",
X6287&gt;=100, "&gt;100"
)</f>
        <v>&gt;100</v>
      </c>
      <c r="AI6287">
        <f t="shared" si="197"/>
        <v>0</v>
      </c>
      <c r="AJ6287" t="str" cm="1">
        <f t="array" ref="AJ6287">_xlfn.IFS(
C6287&lt;=20, "&lt;20",
AND(C6287&gt;=20, C6287&lt;35), "20-35",
AND(C6287&gt;=35, C6287&lt;50), "35-50",
C6287&gt;=50, "50-100"
)</f>
        <v>&lt;20</v>
      </c>
      <c r="AK6287" t="str" cm="1">
        <f t="array" ref="AK6287">_xlfn.IFS(
G6287&lt;6, "&lt;6",
AND(G6287&gt;=6, G6287&lt;12), "6-12",
AND(G6287&gt;=12, G6287&lt;18), "12-18",  AND(G6287&gt;=18, G6287&lt;24), "18-24", G6287&gt;=24, "24-36")</f>
        <v>12-18</v>
      </c>
    </row>
    <row r="6288" spans="1:37" x14ac:dyDescent="0.3">
      <c r="A6288" t="s">
        <v>6388</v>
      </c>
      <c r="B6288" t="s">
        <v>44</v>
      </c>
      <c r="C6288">
        <v>56</v>
      </c>
      <c r="D6288" t="s">
        <v>34</v>
      </c>
      <c r="E6288" t="s">
        <v>61</v>
      </c>
      <c r="F6288">
        <v>9</v>
      </c>
      <c r="G6288">
        <v>9</v>
      </c>
      <c r="H6288" t="s">
        <v>36</v>
      </c>
      <c r="I6288" t="s">
        <v>37</v>
      </c>
      <c r="J6288" t="s">
        <v>34</v>
      </c>
      <c r="K6288" t="s">
        <v>37</v>
      </c>
      <c r="L6288" t="s">
        <v>72</v>
      </c>
      <c r="M6288" t="s">
        <v>37</v>
      </c>
      <c r="N6288" t="s">
        <v>37</v>
      </c>
      <c r="O6288" t="s">
        <v>37</v>
      </c>
      <c r="P6288" t="s">
        <v>37</v>
      </c>
      <c r="Q6288" t="s">
        <v>37</v>
      </c>
      <c r="R6288" t="s">
        <v>37</v>
      </c>
      <c r="S6288" t="s">
        <v>37</v>
      </c>
      <c r="T6288" t="s">
        <v>37</v>
      </c>
      <c r="U6288" t="s">
        <v>67</v>
      </c>
      <c r="V6288" t="s">
        <v>34</v>
      </c>
      <c r="W6288" t="s">
        <v>51</v>
      </c>
      <c r="X6288">
        <v>86.1</v>
      </c>
      <c r="Y6288">
        <v>5215.25</v>
      </c>
      <c r="Z6288">
        <v>0</v>
      </c>
      <c r="AA6288">
        <v>0</v>
      </c>
      <c r="AB6288">
        <v>2678.4</v>
      </c>
      <c r="AC6288">
        <v>7893.65</v>
      </c>
      <c r="AD6288" t="s">
        <v>41</v>
      </c>
      <c r="AE6288" t="s">
        <v>42</v>
      </c>
      <c r="AF6288" t="s">
        <v>42</v>
      </c>
      <c r="AG6288">
        <f t="shared" si="196"/>
        <v>0</v>
      </c>
      <c r="AH6288" t="str" cm="1">
        <f t="array" ref="AH6288">_xlfn.IFS(
X6288&lt;=20, "&lt;20",
AND(X6288&gt;=20, X6288&lt;50), "20-50",
AND(X6288&gt;=50, X6288&lt;100), "50-100",
X6288&gt;=100, "&gt;100"
)</f>
        <v>50-100</v>
      </c>
      <c r="AI6288">
        <f t="shared" si="197"/>
        <v>0</v>
      </c>
      <c r="AJ6288" t="str" cm="1">
        <f t="array" ref="AJ6288">_xlfn.IFS(
C6288&lt;=20, "&lt;20",
AND(C6288&gt;=20, C6288&lt;35), "20-35",
AND(C6288&gt;=35, C6288&lt;50), "35-50",
C6288&gt;=50, "50-100"
)</f>
        <v>50-100</v>
      </c>
      <c r="AK6288" t="str" cm="1">
        <f t="array" ref="AK6288">_xlfn.IFS(
G6288&lt;6, "&lt;6",
AND(G6288&gt;=6, G6288&lt;12), "6-12",
AND(G6288&gt;=12, G6288&lt;18), "12-18",  AND(G6288&gt;=18, G6288&lt;24), "18-24", G6288&gt;=24, "24-36")</f>
        <v>6-12</v>
      </c>
    </row>
    <row r="6289" spans="1:37" x14ac:dyDescent="0.3">
      <c r="A6289" t="s">
        <v>6389</v>
      </c>
      <c r="B6289" t="s">
        <v>33</v>
      </c>
      <c r="C6289">
        <v>43</v>
      </c>
      <c r="D6289" t="s">
        <v>37</v>
      </c>
      <c r="E6289" t="s">
        <v>56</v>
      </c>
      <c r="F6289">
        <v>9</v>
      </c>
      <c r="G6289">
        <v>4</v>
      </c>
      <c r="H6289" t="s">
        <v>36</v>
      </c>
      <c r="I6289" t="s">
        <v>34</v>
      </c>
      <c r="J6289" t="s">
        <v>34</v>
      </c>
      <c r="K6289" t="s">
        <v>37</v>
      </c>
      <c r="L6289" t="s">
        <v>72</v>
      </c>
      <c r="M6289" t="s">
        <v>37</v>
      </c>
      <c r="N6289" t="s">
        <v>34</v>
      </c>
      <c r="O6289" t="s">
        <v>34</v>
      </c>
      <c r="P6289" t="s">
        <v>34</v>
      </c>
      <c r="Q6289" t="s">
        <v>37</v>
      </c>
      <c r="R6289" t="s">
        <v>34</v>
      </c>
      <c r="S6289" t="s">
        <v>34</v>
      </c>
      <c r="T6289" t="s">
        <v>37</v>
      </c>
      <c r="U6289" t="s">
        <v>46</v>
      </c>
      <c r="V6289" t="s">
        <v>37</v>
      </c>
      <c r="W6289" t="s">
        <v>40</v>
      </c>
      <c r="X6289">
        <v>39.450000000000003</v>
      </c>
      <c r="Y6289">
        <v>2021.35</v>
      </c>
      <c r="Z6289">
        <v>0</v>
      </c>
      <c r="AA6289">
        <v>0</v>
      </c>
      <c r="AB6289">
        <v>0</v>
      </c>
      <c r="AC6289">
        <v>2021.35</v>
      </c>
      <c r="AD6289" t="s">
        <v>41</v>
      </c>
      <c r="AE6289" t="s">
        <v>42</v>
      </c>
      <c r="AF6289" t="s">
        <v>42</v>
      </c>
      <c r="AG6289">
        <f t="shared" si="196"/>
        <v>0</v>
      </c>
      <c r="AH6289" t="str" cm="1">
        <f t="array" ref="AH6289">_xlfn.IFS(
X6289&lt;=20, "&lt;20",
AND(X6289&gt;=20, X6289&lt;50), "20-50",
AND(X6289&gt;=50, X6289&lt;100), "50-100",
X6289&gt;=100, "&gt;100"
)</f>
        <v>20-50</v>
      </c>
      <c r="AI6289">
        <f t="shared" si="197"/>
        <v>0</v>
      </c>
      <c r="AJ6289" t="str" cm="1">
        <f t="array" ref="AJ6289">_xlfn.IFS(
C6289&lt;=20, "&lt;20",
AND(C6289&gt;=20, C6289&lt;35), "20-35",
AND(C6289&gt;=35, C6289&lt;50), "35-50",
C6289&gt;=50, "50-100"
)</f>
        <v>35-50</v>
      </c>
      <c r="AK6289" t="str" cm="1">
        <f t="array" ref="AK6289">_xlfn.IFS(
G6289&lt;6, "&lt;6",
AND(G6289&gt;=6, G6289&lt;12), "6-12",
AND(G6289&gt;=12, G6289&lt;18), "12-18",  AND(G6289&gt;=18, G6289&lt;24), "18-24", G6289&gt;=24, "24-36")</f>
        <v>&lt;6</v>
      </c>
    </row>
    <row r="6290" spans="1:37" x14ac:dyDescent="0.3">
      <c r="A6290" t="s">
        <v>6390</v>
      </c>
      <c r="B6290" t="s">
        <v>33</v>
      </c>
      <c r="C6290">
        <v>69</v>
      </c>
      <c r="D6290" t="s">
        <v>37</v>
      </c>
      <c r="E6290" t="s">
        <v>56</v>
      </c>
      <c r="F6290">
        <v>2</v>
      </c>
      <c r="G6290">
        <v>1</v>
      </c>
      <c r="H6290" t="s">
        <v>36</v>
      </c>
      <c r="I6290" t="s">
        <v>37</v>
      </c>
      <c r="J6290" t="s">
        <v>37</v>
      </c>
      <c r="K6290" t="s">
        <v>37</v>
      </c>
      <c r="L6290" t="s">
        <v>50</v>
      </c>
      <c r="M6290" t="s">
        <v>34</v>
      </c>
      <c r="N6290" t="s">
        <v>34</v>
      </c>
      <c r="O6290" t="s">
        <v>37</v>
      </c>
      <c r="P6290" t="s">
        <v>37</v>
      </c>
      <c r="Q6290" t="s">
        <v>37</v>
      </c>
      <c r="R6290" t="s">
        <v>37</v>
      </c>
      <c r="S6290" t="s">
        <v>37</v>
      </c>
      <c r="T6290" t="s">
        <v>37</v>
      </c>
      <c r="U6290" t="s">
        <v>67</v>
      </c>
      <c r="V6290" t="s">
        <v>34</v>
      </c>
      <c r="W6290" t="s">
        <v>51</v>
      </c>
      <c r="X6290">
        <v>102.1</v>
      </c>
      <c r="Y6290">
        <v>6538.45</v>
      </c>
      <c r="Z6290">
        <v>0</v>
      </c>
      <c r="AA6290">
        <v>0</v>
      </c>
      <c r="AB6290">
        <v>1292.1600000000001</v>
      </c>
      <c r="AC6290">
        <v>7830.61</v>
      </c>
      <c r="AD6290" t="s">
        <v>41</v>
      </c>
      <c r="AE6290" t="s">
        <v>42</v>
      </c>
      <c r="AF6290" t="s">
        <v>42</v>
      </c>
      <c r="AG6290">
        <f t="shared" si="196"/>
        <v>0</v>
      </c>
      <c r="AH6290" t="str" cm="1">
        <f t="array" ref="AH6290">_xlfn.IFS(
X6290&lt;=20, "&lt;20",
AND(X6290&gt;=20, X6290&lt;50), "20-50",
AND(X6290&gt;=50, X6290&lt;100), "50-100",
X6290&gt;=100, "&gt;100"
)</f>
        <v>&gt;100</v>
      </c>
      <c r="AI6290">
        <f t="shared" si="197"/>
        <v>0</v>
      </c>
      <c r="AJ6290" t="str" cm="1">
        <f t="array" ref="AJ6290">_xlfn.IFS(
C6290&lt;=20, "&lt;20",
AND(C6290&gt;=20, C6290&lt;35), "20-35",
AND(C6290&gt;=35, C6290&lt;50), "35-50",
C6290&gt;=50, "50-100"
)</f>
        <v>50-100</v>
      </c>
      <c r="AK6290" t="str" cm="1">
        <f t="array" ref="AK6290">_xlfn.IFS(
G6290&lt;6, "&lt;6",
AND(G6290&gt;=6, G6290&lt;12), "6-12",
AND(G6290&gt;=12, G6290&lt;18), "12-18",  AND(G6290&gt;=18, G6290&lt;24), "18-24", G6290&gt;=24, "24-36")</f>
        <v>&lt;6</v>
      </c>
    </row>
    <row r="6291" spans="1:37" x14ac:dyDescent="0.3">
      <c r="A6291" t="s">
        <v>6391</v>
      </c>
      <c r="B6291" t="s">
        <v>33</v>
      </c>
      <c r="C6291">
        <v>47</v>
      </c>
      <c r="D6291" t="s">
        <v>34</v>
      </c>
      <c r="E6291" t="s">
        <v>35</v>
      </c>
      <c r="F6291">
        <v>15</v>
      </c>
      <c r="G6291">
        <v>7</v>
      </c>
      <c r="H6291" t="s">
        <v>36</v>
      </c>
      <c r="I6291" t="s">
        <v>37</v>
      </c>
      <c r="J6291" t="s">
        <v>37</v>
      </c>
      <c r="K6291" t="s">
        <v>37</v>
      </c>
      <c r="L6291" t="s">
        <v>50</v>
      </c>
      <c r="M6291" t="s">
        <v>37</v>
      </c>
      <c r="N6291" t="s">
        <v>37</v>
      </c>
      <c r="O6291" t="s">
        <v>34</v>
      </c>
      <c r="P6291" t="s">
        <v>37</v>
      </c>
      <c r="Q6291" t="s">
        <v>37</v>
      </c>
      <c r="R6291" t="s">
        <v>34</v>
      </c>
      <c r="S6291" t="s">
        <v>34</v>
      </c>
      <c r="T6291" t="s">
        <v>37</v>
      </c>
      <c r="U6291" t="s">
        <v>46</v>
      </c>
      <c r="V6291" t="s">
        <v>34</v>
      </c>
      <c r="W6291" t="s">
        <v>40</v>
      </c>
      <c r="X6291">
        <v>100.75</v>
      </c>
      <c r="Y6291">
        <v>4669.2</v>
      </c>
      <c r="Z6291">
        <v>0</v>
      </c>
      <c r="AA6291">
        <v>0</v>
      </c>
      <c r="AB6291">
        <v>2243.31</v>
      </c>
      <c r="AC6291">
        <v>6912.51</v>
      </c>
      <c r="AD6291" t="s">
        <v>41</v>
      </c>
      <c r="AE6291" t="s">
        <v>42</v>
      </c>
      <c r="AF6291" t="s">
        <v>42</v>
      </c>
      <c r="AG6291">
        <f t="shared" si="196"/>
        <v>0</v>
      </c>
      <c r="AH6291" t="str" cm="1">
        <f t="array" ref="AH6291">_xlfn.IFS(
X6291&lt;=20, "&lt;20",
AND(X6291&gt;=20, X6291&lt;50), "20-50",
AND(X6291&gt;=50, X6291&lt;100), "50-100",
X6291&gt;=100, "&gt;100"
)</f>
        <v>&gt;100</v>
      </c>
      <c r="AI6291">
        <f t="shared" si="197"/>
        <v>0</v>
      </c>
      <c r="AJ6291" t="str" cm="1">
        <f t="array" ref="AJ6291">_xlfn.IFS(
C6291&lt;=20, "&lt;20",
AND(C6291&gt;=20, C6291&lt;35), "20-35",
AND(C6291&gt;=35, C6291&lt;50), "35-50",
C6291&gt;=50, "50-100"
)</f>
        <v>35-50</v>
      </c>
      <c r="AK6291" t="str" cm="1">
        <f t="array" ref="AK6291">_xlfn.IFS(
G6291&lt;6, "&lt;6",
AND(G6291&gt;=6, G6291&lt;12), "6-12",
AND(G6291&gt;=12, G6291&lt;18), "12-18",  AND(G6291&gt;=18, G6291&lt;24), "18-24", G6291&gt;=24, "24-36")</f>
        <v>6-12</v>
      </c>
    </row>
    <row r="6292" spans="1:37" x14ac:dyDescent="0.3">
      <c r="A6292" t="s">
        <v>6392</v>
      </c>
      <c r="B6292" t="s">
        <v>33</v>
      </c>
      <c r="C6292">
        <v>57</v>
      </c>
      <c r="D6292" t="s">
        <v>37</v>
      </c>
      <c r="E6292" t="s">
        <v>82</v>
      </c>
      <c r="F6292">
        <v>0</v>
      </c>
      <c r="G6292">
        <v>19</v>
      </c>
      <c r="H6292" t="s">
        <v>36</v>
      </c>
      <c r="I6292" t="s">
        <v>37</v>
      </c>
      <c r="J6292" t="s">
        <v>37</v>
      </c>
      <c r="K6292" t="s">
        <v>37</v>
      </c>
      <c r="L6292" t="s">
        <v>50</v>
      </c>
      <c r="M6292" t="s">
        <v>34</v>
      </c>
      <c r="N6292" t="s">
        <v>37</v>
      </c>
      <c r="O6292" t="s">
        <v>37</v>
      </c>
      <c r="P6292" t="s">
        <v>37</v>
      </c>
      <c r="Q6292" t="s">
        <v>37</v>
      </c>
      <c r="R6292" t="s">
        <v>37</v>
      </c>
      <c r="S6292" t="s">
        <v>37</v>
      </c>
      <c r="T6292" t="s">
        <v>34</v>
      </c>
      <c r="U6292" t="s">
        <v>46</v>
      </c>
      <c r="V6292" t="s">
        <v>34</v>
      </c>
      <c r="W6292" t="s">
        <v>51</v>
      </c>
      <c r="X6292">
        <v>111.1</v>
      </c>
      <c r="Y6292">
        <v>6014.85</v>
      </c>
      <c r="Z6292">
        <v>0</v>
      </c>
      <c r="AA6292">
        <v>50</v>
      </c>
      <c r="AB6292">
        <v>2523.96</v>
      </c>
      <c r="AC6292">
        <v>8588.81</v>
      </c>
      <c r="AD6292" t="s">
        <v>52</v>
      </c>
      <c r="AE6292" t="s">
        <v>58</v>
      </c>
      <c r="AF6292" t="s">
        <v>59</v>
      </c>
      <c r="AG6292">
        <f t="shared" si="196"/>
        <v>1</v>
      </c>
      <c r="AH6292" t="str" cm="1">
        <f t="array" ref="AH6292">_xlfn.IFS(
X6292&lt;=20, "&lt;20",
AND(X6292&gt;=20, X6292&lt;50), "20-50",
AND(X6292&gt;=50, X6292&lt;100), "50-100",
X6292&gt;=100, "&gt;100"
)</f>
        <v>&gt;100</v>
      </c>
      <c r="AI6292">
        <f t="shared" si="197"/>
        <v>0</v>
      </c>
      <c r="AJ6292" t="str" cm="1">
        <f t="array" ref="AJ6292">_xlfn.IFS(
C6292&lt;=20, "&lt;20",
AND(C6292&gt;=20, C6292&lt;35), "20-35",
AND(C6292&gt;=35, C6292&lt;50), "35-50",
C6292&gt;=50, "50-100"
)</f>
        <v>50-100</v>
      </c>
      <c r="AK6292" t="str" cm="1">
        <f t="array" ref="AK6292">_xlfn.IFS(
G6292&lt;6, "&lt;6",
AND(G6292&gt;=6, G6292&lt;12), "6-12",
AND(G6292&gt;=12, G6292&lt;18), "12-18",  AND(G6292&gt;=18, G6292&lt;24), "18-24", G6292&gt;=24, "24-36")</f>
        <v>18-24</v>
      </c>
    </row>
    <row r="6293" spans="1:37" x14ac:dyDescent="0.3">
      <c r="A6293" t="s">
        <v>6393</v>
      </c>
      <c r="B6293" t="s">
        <v>44</v>
      </c>
      <c r="C6293">
        <v>65</v>
      </c>
      <c r="D6293" t="s">
        <v>34</v>
      </c>
      <c r="E6293" t="s">
        <v>56</v>
      </c>
      <c r="F6293">
        <v>6</v>
      </c>
      <c r="G6293">
        <v>18</v>
      </c>
      <c r="H6293" t="s">
        <v>36</v>
      </c>
      <c r="I6293" t="s">
        <v>37</v>
      </c>
      <c r="J6293" t="s">
        <v>34</v>
      </c>
      <c r="K6293" t="s">
        <v>34</v>
      </c>
      <c r="L6293" t="s">
        <v>34</v>
      </c>
      <c r="M6293" t="s">
        <v>34</v>
      </c>
      <c r="N6293" t="s">
        <v>34</v>
      </c>
      <c r="O6293" t="s">
        <v>34</v>
      </c>
      <c r="P6293" t="s">
        <v>34</v>
      </c>
      <c r="Q6293" t="s">
        <v>34</v>
      </c>
      <c r="R6293" t="s">
        <v>34</v>
      </c>
      <c r="S6293" t="s">
        <v>34</v>
      </c>
      <c r="T6293" t="s">
        <v>34</v>
      </c>
      <c r="U6293" t="s">
        <v>67</v>
      </c>
      <c r="V6293" t="s">
        <v>34</v>
      </c>
      <c r="W6293" t="s">
        <v>40</v>
      </c>
      <c r="X6293">
        <v>20.25</v>
      </c>
      <c r="Y6293">
        <v>873.4</v>
      </c>
      <c r="Z6293">
        <v>0</v>
      </c>
      <c r="AA6293">
        <v>0</v>
      </c>
      <c r="AB6293">
        <v>1755.45</v>
      </c>
      <c r="AC6293">
        <v>2628.85</v>
      </c>
      <c r="AD6293" t="s">
        <v>41</v>
      </c>
      <c r="AE6293" t="s">
        <v>42</v>
      </c>
      <c r="AF6293" t="s">
        <v>42</v>
      </c>
      <c r="AG6293">
        <f t="shared" si="196"/>
        <v>0</v>
      </c>
      <c r="AH6293" t="str" cm="1">
        <f t="array" ref="AH6293">_xlfn.IFS(
X6293&lt;=20, "&lt;20",
AND(X6293&gt;=20, X6293&lt;50), "20-50",
AND(X6293&gt;=50, X6293&lt;100), "50-100",
X6293&gt;=100, "&gt;100"
)</f>
        <v>20-50</v>
      </c>
      <c r="AI6293">
        <f t="shared" si="197"/>
        <v>0</v>
      </c>
      <c r="AJ6293" t="str" cm="1">
        <f t="array" ref="AJ6293">_xlfn.IFS(
C6293&lt;=20, "&lt;20",
AND(C6293&gt;=20, C6293&lt;35), "20-35",
AND(C6293&gt;=35, C6293&lt;50), "35-50",
C6293&gt;=50, "50-100"
)</f>
        <v>50-100</v>
      </c>
      <c r="AK6293" t="str" cm="1">
        <f t="array" ref="AK6293">_xlfn.IFS(
G6293&lt;6, "&lt;6",
AND(G6293&gt;=6, G6293&lt;12), "6-12",
AND(G6293&gt;=12, G6293&lt;18), "12-18",  AND(G6293&gt;=18, G6293&lt;24), "18-24", G6293&gt;=24, "24-36")</f>
        <v>18-24</v>
      </c>
    </row>
    <row r="6294" spans="1:37" x14ac:dyDescent="0.3">
      <c r="A6294" t="s">
        <v>6394</v>
      </c>
      <c r="B6294" t="s">
        <v>33</v>
      </c>
      <c r="C6294">
        <v>25</v>
      </c>
      <c r="D6294" t="s">
        <v>37</v>
      </c>
      <c r="E6294" t="s">
        <v>45</v>
      </c>
      <c r="F6294">
        <v>3</v>
      </c>
      <c r="G6294">
        <v>32</v>
      </c>
      <c r="H6294" t="s">
        <v>70</v>
      </c>
      <c r="I6294" t="s">
        <v>37</v>
      </c>
      <c r="J6294" t="s">
        <v>34</v>
      </c>
      <c r="K6294" t="s">
        <v>34</v>
      </c>
      <c r="L6294" t="s">
        <v>34</v>
      </c>
      <c r="M6294" t="s">
        <v>34</v>
      </c>
      <c r="N6294" t="s">
        <v>34</v>
      </c>
      <c r="O6294" t="s">
        <v>34</v>
      </c>
      <c r="P6294" t="s">
        <v>34</v>
      </c>
      <c r="Q6294" t="s">
        <v>34</v>
      </c>
      <c r="R6294" t="s">
        <v>34</v>
      </c>
      <c r="S6294" t="s">
        <v>34</v>
      </c>
      <c r="T6294" t="s">
        <v>34</v>
      </c>
      <c r="U6294" t="s">
        <v>67</v>
      </c>
      <c r="V6294" t="s">
        <v>34</v>
      </c>
      <c r="W6294" t="s">
        <v>40</v>
      </c>
      <c r="X6294">
        <v>20.8</v>
      </c>
      <c r="Y6294">
        <v>1212.25</v>
      </c>
      <c r="Z6294">
        <v>0</v>
      </c>
      <c r="AA6294">
        <v>0</v>
      </c>
      <c r="AB6294">
        <v>2843.16</v>
      </c>
      <c r="AC6294">
        <v>4055.41</v>
      </c>
      <c r="AD6294" t="s">
        <v>41</v>
      </c>
      <c r="AE6294" t="s">
        <v>42</v>
      </c>
      <c r="AF6294" t="s">
        <v>42</v>
      </c>
      <c r="AG6294">
        <f t="shared" si="196"/>
        <v>0</v>
      </c>
      <c r="AH6294" t="str" cm="1">
        <f t="array" ref="AH6294">_xlfn.IFS(
X6294&lt;=20, "&lt;20",
AND(X6294&gt;=20, X6294&lt;50), "20-50",
AND(X6294&gt;=50, X6294&lt;100), "50-100",
X6294&gt;=100, "&gt;100"
)</f>
        <v>20-50</v>
      </c>
      <c r="AI6294">
        <f t="shared" si="197"/>
        <v>0</v>
      </c>
      <c r="AJ6294" t="str" cm="1">
        <f t="array" ref="AJ6294">_xlfn.IFS(
C6294&lt;=20, "&lt;20",
AND(C6294&gt;=20, C6294&lt;35), "20-35",
AND(C6294&gt;=35, C6294&lt;50), "35-50",
C6294&gt;=50, "50-100"
)</f>
        <v>20-35</v>
      </c>
      <c r="AK6294" t="str" cm="1">
        <f t="array" ref="AK6294">_xlfn.IFS(
G6294&lt;6, "&lt;6",
AND(G6294&gt;=6, G6294&lt;12), "6-12",
AND(G6294&gt;=12, G6294&lt;18), "12-18",  AND(G6294&gt;=18, G6294&lt;24), "18-24", G6294&gt;=24, "24-36")</f>
        <v>24-36</v>
      </c>
    </row>
    <row r="6295" spans="1:37" x14ac:dyDescent="0.3">
      <c r="A6295" t="s">
        <v>6395</v>
      </c>
      <c r="B6295" t="s">
        <v>44</v>
      </c>
      <c r="C6295">
        <v>20</v>
      </c>
      <c r="D6295" t="s">
        <v>37</v>
      </c>
      <c r="E6295" t="s">
        <v>45</v>
      </c>
      <c r="F6295">
        <v>3</v>
      </c>
      <c r="G6295">
        <v>3</v>
      </c>
      <c r="H6295" t="s">
        <v>110</v>
      </c>
      <c r="I6295" t="s">
        <v>37</v>
      </c>
      <c r="J6295" t="s">
        <v>37</v>
      </c>
      <c r="K6295" t="s">
        <v>37</v>
      </c>
      <c r="L6295" t="s">
        <v>38</v>
      </c>
      <c r="M6295" t="s">
        <v>34</v>
      </c>
      <c r="N6295" t="s">
        <v>34</v>
      </c>
      <c r="O6295" t="s">
        <v>37</v>
      </c>
      <c r="P6295" t="s">
        <v>34</v>
      </c>
      <c r="Q6295" t="s">
        <v>37</v>
      </c>
      <c r="R6295" t="s">
        <v>37</v>
      </c>
      <c r="S6295" t="s">
        <v>37</v>
      </c>
      <c r="T6295" t="s">
        <v>37</v>
      </c>
      <c r="U6295" t="s">
        <v>39</v>
      </c>
      <c r="V6295" t="s">
        <v>34</v>
      </c>
      <c r="W6295" t="s">
        <v>51</v>
      </c>
      <c r="X6295">
        <v>77.2</v>
      </c>
      <c r="Y6295">
        <v>2753.8</v>
      </c>
      <c r="Z6295">
        <v>0</v>
      </c>
      <c r="AA6295">
        <v>0</v>
      </c>
      <c r="AB6295">
        <v>183.26</v>
      </c>
      <c r="AC6295">
        <v>2937.06</v>
      </c>
      <c r="AD6295" t="s">
        <v>41</v>
      </c>
      <c r="AE6295" t="s">
        <v>42</v>
      </c>
      <c r="AF6295" t="s">
        <v>42</v>
      </c>
      <c r="AG6295">
        <f t="shared" si="196"/>
        <v>0</v>
      </c>
      <c r="AH6295" t="str" cm="1">
        <f t="array" ref="AH6295">_xlfn.IFS(
X6295&lt;=20, "&lt;20",
AND(X6295&gt;=20, X6295&lt;50), "20-50",
AND(X6295&gt;=50, X6295&lt;100), "50-100",
X6295&gt;=100, "&gt;100"
)</f>
        <v>50-100</v>
      </c>
      <c r="AI6295">
        <f t="shared" si="197"/>
        <v>0</v>
      </c>
      <c r="AJ6295" t="str" cm="1">
        <f t="array" ref="AJ6295">_xlfn.IFS(
C6295&lt;=20, "&lt;20",
AND(C6295&gt;=20, C6295&lt;35), "20-35",
AND(C6295&gt;=35, C6295&lt;50), "35-50",
C6295&gt;=50, "50-100"
)</f>
        <v>&lt;20</v>
      </c>
      <c r="AK6295" t="str" cm="1">
        <f t="array" ref="AK6295">_xlfn.IFS(
G6295&lt;6, "&lt;6",
AND(G6295&gt;=6, G6295&lt;12), "6-12",
AND(G6295&gt;=12, G6295&lt;18), "12-18",  AND(G6295&gt;=18, G6295&lt;24), "18-24", G6295&gt;=24, "24-36")</f>
        <v>&lt;6</v>
      </c>
    </row>
    <row r="6296" spans="1:37" x14ac:dyDescent="0.3">
      <c r="A6296" t="s">
        <v>6396</v>
      </c>
      <c r="B6296" t="s">
        <v>44</v>
      </c>
      <c r="C6296">
        <v>62</v>
      </c>
      <c r="D6296" t="s">
        <v>37</v>
      </c>
      <c r="E6296" t="s">
        <v>74</v>
      </c>
      <c r="F6296">
        <v>14</v>
      </c>
      <c r="G6296">
        <v>19</v>
      </c>
      <c r="H6296" t="s">
        <v>70</v>
      </c>
      <c r="I6296" t="s">
        <v>37</v>
      </c>
      <c r="J6296" t="s">
        <v>37</v>
      </c>
      <c r="K6296" t="s">
        <v>34</v>
      </c>
      <c r="L6296" t="s">
        <v>34</v>
      </c>
      <c r="M6296" t="s">
        <v>34</v>
      </c>
      <c r="N6296" t="s">
        <v>34</v>
      </c>
      <c r="O6296" t="s">
        <v>34</v>
      </c>
      <c r="P6296" t="s">
        <v>34</v>
      </c>
      <c r="Q6296" t="s">
        <v>34</v>
      </c>
      <c r="R6296" t="s">
        <v>34</v>
      </c>
      <c r="S6296" t="s">
        <v>34</v>
      </c>
      <c r="T6296" t="s">
        <v>34</v>
      </c>
      <c r="U6296" t="s">
        <v>67</v>
      </c>
      <c r="V6296" t="s">
        <v>34</v>
      </c>
      <c r="W6296" t="s">
        <v>143</v>
      </c>
      <c r="X6296">
        <v>25</v>
      </c>
      <c r="Y6296">
        <v>1505.05</v>
      </c>
      <c r="Z6296">
        <v>0</v>
      </c>
      <c r="AA6296">
        <v>0</v>
      </c>
      <c r="AB6296">
        <v>2364.6</v>
      </c>
      <c r="AC6296">
        <v>3869.65</v>
      </c>
      <c r="AD6296" t="s">
        <v>41</v>
      </c>
      <c r="AE6296" t="s">
        <v>42</v>
      </c>
      <c r="AF6296" t="s">
        <v>42</v>
      </c>
      <c r="AG6296">
        <f t="shared" si="196"/>
        <v>0</v>
      </c>
      <c r="AH6296" t="str" cm="1">
        <f t="array" ref="AH6296">_xlfn.IFS(
X6296&lt;=20, "&lt;20",
AND(X6296&gt;=20, X6296&lt;50), "20-50",
AND(X6296&gt;=50, X6296&lt;100), "50-100",
X6296&gt;=100, "&gt;100"
)</f>
        <v>20-50</v>
      </c>
      <c r="AI6296">
        <f t="shared" si="197"/>
        <v>0</v>
      </c>
      <c r="AJ6296" t="str" cm="1">
        <f t="array" ref="AJ6296">_xlfn.IFS(
C6296&lt;=20, "&lt;20",
AND(C6296&gt;=20, C6296&lt;35), "20-35",
AND(C6296&gt;=35, C6296&lt;50), "35-50",
C6296&gt;=50, "50-100"
)</f>
        <v>50-100</v>
      </c>
      <c r="AK6296" t="str" cm="1">
        <f t="array" ref="AK6296">_xlfn.IFS(
G6296&lt;6, "&lt;6",
AND(G6296&gt;=6, G6296&lt;12), "6-12",
AND(G6296&gt;=12, G6296&lt;18), "12-18",  AND(G6296&gt;=18, G6296&lt;24), "18-24", G6296&gt;=24, "24-36")</f>
        <v>18-24</v>
      </c>
    </row>
    <row r="6297" spans="1:37" x14ac:dyDescent="0.3">
      <c r="A6297" t="s">
        <v>6397</v>
      </c>
      <c r="B6297" t="s">
        <v>44</v>
      </c>
      <c r="C6297">
        <v>55</v>
      </c>
      <c r="D6297" t="s">
        <v>37</v>
      </c>
      <c r="E6297" t="s">
        <v>164</v>
      </c>
      <c r="F6297">
        <v>9</v>
      </c>
      <c r="G6297">
        <v>12</v>
      </c>
      <c r="H6297" t="s">
        <v>36</v>
      </c>
      <c r="I6297" t="s">
        <v>37</v>
      </c>
      <c r="J6297" t="s">
        <v>34</v>
      </c>
      <c r="K6297" t="s">
        <v>37</v>
      </c>
      <c r="L6297" t="s">
        <v>72</v>
      </c>
      <c r="M6297" t="s">
        <v>34</v>
      </c>
      <c r="N6297" t="s">
        <v>34</v>
      </c>
      <c r="O6297" t="s">
        <v>37</v>
      </c>
      <c r="P6297" t="s">
        <v>34</v>
      </c>
      <c r="Q6297" t="s">
        <v>37</v>
      </c>
      <c r="R6297" t="s">
        <v>34</v>
      </c>
      <c r="S6297" t="s">
        <v>34</v>
      </c>
      <c r="T6297" t="s">
        <v>37</v>
      </c>
      <c r="U6297" t="s">
        <v>46</v>
      </c>
      <c r="V6297" t="s">
        <v>37</v>
      </c>
      <c r="W6297" t="s">
        <v>40</v>
      </c>
      <c r="X6297">
        <v>58.35</v>
      </c>
      <c r="Y6297">
        <v>740.55</v>
      </c>
      <c r="Z6297">
        <v>0</v>
      </c>
      <c r="AA6297">
        <v>0</v>
      </c>
      <c r="AB6297">
        <v>95.64</v>
      </c>
      <c r="AC6297">
        <v>836.19</v>
      </c>
      <c r="AD6297" t="s">
        <v>41</v>
      </c>
      <c r="AE6297" t="s">
        <v>42</v>
      </c>
      <c r="AF6297" t="s">
        <v>42</v>
      </c>
      <c r="AG6297">
        <f t="shared" si="196"/>
        <v>0</v>
      </c>
      <c r="AH6297" t="str" cm="1">
        <f t="array" ref="AH6297">_xlfn.IFS(
X6297&lt;=20, "&lt;20",
AND(X6297&gt;=20, X6297&lt;50), "20-50",
AND(X6297&gt;=50, X6297&lt;100), "50-100",
X6297&gt;=100, "&gt;100"
)</f>
        <v>50-100</v>
      </c>
      <c r="AI6297">
        <f t="shared" si="197"/>
        <v>0</v>
      </c>
      <c r="AJ6297" t="str" cm="1">
        <f t="array" ref="AJ6297">_xlfn.IFS(
C6297&lt;=20, "&lt;20",
AND(C6297&gt;=20, C6297&lt;35), "20-35",
AND(C6297&gt;=35, C6297&lt;50), "35-50",
C6297&gt;=50, "50-100"
)</f>
        <v>50-100</v>
      </c>
      <c r="AK6297" t="str" cm="1">
        <f t="array" ref="AK6297">_xlfn.IFS(
G6297&lt;6, "&lt;6",
AND(G6297&gt;=6, G6297&lt;12), "6-12",
AND(G6297&gt;=12, G6297&lt;18), "12-18",  AND(G6297&gt;=18, G6297&lt;24), "18-24", G6297&gt;=24, "24-36")</f>
        <v>12-18</v>
      </c>
    </row>
    <row r="6298" spans="1:37" x14ac:dyDescent="0.3">
      <c r="A6298" t="s">
        <v>6398</v>
      </c>
      <c r="B6298" t="s">
        <v>33</v>
      </c>
      <c r="C6298">
        <v>67</v>
      </c>
      <c r="D6298" t="s">
        <v>37</v>
      </c>
      <c r="E6298" t="s">
        <v>164</v>
      </c>
      <c r="F6298">
        <v>7</v>
      </c>
      <c r="G6298">
        <v>6</v>
      </c>
      <c r="H6298" t="s">
        <v>36</v>
      </c>
      <c r="I6298" t="s">
        <v>37</v>
      </c>
      <c r="J6298" t="s">
        <v>37</v>
      </c>
      <c r="K6298" t="s">
        <v>37</v>
      </c>
      <c r="L6298" t="s">
        <v>50</v>
      </c>
      <c r="M6298" t="s">
        <v>34</v>
      </c>
      <c r="N6298" t="s">
        <v>37</v>
      </c>
      <c r="O6298" t="s">
        <v>37</v>
      </c>
      <c r="P6298" t="s">
        <v>34</v>
      </c>
      <c r="Q6298" t="s">
        <v>37</v>
      </c>
      <c r="R6298" t="s">
        <v>37</v>
      </c>
      <c r="S6298" t="s">
        <v>34</v>
      </c>
      <c r="T6298" t="s">
        <v>37</v>
      </c>
      <c r="U6298" t="s">
        <v>46</v>
      </c>
      <c r="V6298" t="s">
        <v>37</v>
      </c>
      <c r="W6298" t="s">
        <v>51</v>
      </c>
      <c r="X6298">
        <v>105.3</v>
      </c>
      <c r="Y6298">
        <v>7299.65</v>
      </c>
      <c r="Z6298">
        <v>0</v>
      </c>
      <c r="AA6298">
        <v>0</v>
      </c>
      <c r="AB6298">
        <v>3207.56</v>
      </c>
      <c r="AC6298">
        <v>10507.21</v>
      </c>
      <c r="AD6298" t="s">
        <v>52</v>
      </c>
      <c r="AE6298" t="s">
        <v>53</v>
      </c>
      <c r="AF6298" t="s">
        <v>162</v>
      </c>
      <c r="AG6298">
        <f t="shared" si="196"/>
        <v>1</v>
      </c>
      <c r="AH6298" t="str" cm="1">
        <f t="array" ref="AH6298">_xlfn.IFS(
X6298&lt;=20, "&lt;20",
AND(X6298&gt;=20, X6298&lt;50), "20-50",
AND(X6298&gt;=50, X6298&lt;100), "50-100",
X6298&gt;=100, "&gt;100"
)</f>
        <v>&gt;100</v>
      </c>
      <c r="AI6298">
        <f t="shared" si="197"/>
        <v>0</v>
      </c>
      <c r="AJ6298" t="str" cm="1">
        <f t="array" ref="AJ6298">_xlfn.IFS(
C6298&lt;=20, "&lt;20",
AND(C6298&gt;=20, C6298&lt;35), "20-35",
AND(C6298&gt;=35, C6298&lt;50), "35-50",
C6298&gt;=50, "50-100"
)</f>
        <v>50-100</v>
      </c>
      <c r="AK6298" t="str" cm="1">
        <f t="array" ref="AK6298">_xlfn.IFS(
G6298&lt;6, "&lt;6",
AND(G6298&gt;=6, G6298&lt;12), "6-12",
AND(G6298&gt;=12, G6298&lt;18), "12-18",  AND(G6298&gt;=18, G6298&lt;24), "18-24", G6298&gt;=24, "24-36")</f>
        <v>6-12</v>
      </c>
    </row>
    <row r="6299" spans="1:37" x14ac:dyDescent="0.3">
      <c r="A6299" t="s">
        <v>6399</v>
      </c>
      <c r="B6299" t="s">
        <v>33</v>
      </c>
      <c r="C6299">
        <v>33</v>
      </c>
      <c r="D6299" t="s">
        <v>34</v>
      </c>
      <c r="E6299" t="s">
        <v>87</v>
      </c>
      <c r="F6299">
        <v>2</v>
      </c>
      <c r="G6299">
        <v>3</v>
      </c>
      <c r="H6299" t="s">
        <v>36</v>
      </c>
      <c r="I6299" t="s">
        <v>37</v>
      </c>
      <c r="J6299" t="s">
        <v>34</v>
      </c>
      <c r="K6299" t="s">
        <v>37</v>
      </c>
      <c r="L6299" t="s">
        <v>72</v>
      </c>
      <c r="M6299" t="s">
        <v>37</v>
      </c>
      <c r="N6299" t="s">
        <v>34</v>
      </c>
      <c r="O6299" t="s">
        <v>37</v>
      </c>
      <c r="P6299" t="s">
        <v>37</v>
      </c>
      <c r="Q6299" t="s">
        <v>37</v>
      </c>
      <c r="R6299" t="s">
        <v>34</v>
      </c>
      <c r="S6299" t="s">
        <v>34</v>
      </c>
      <c r="T6299" t="s">
        <v>37</v>
      </c>
      <c r="U6299" t="s">
        <v>67</v>
      </c>
      <c r="V6299" t="s">
        <v>34</v>
      </c>
      <c r="W6299" t="s">
        <v>143</v>
      </c>
      <c r="X6299">
        <v>69.25</v>
      </c>
      <c r="Y6299">
        <v>4447.75</v>
      </c>
      <c r="Z6299">
        <v>0</v>
      </c>
      <c r="AA6299">
        <v>0</v>
      </c>
      <c r="AB6299">
        <v>1647.36</v>
      </c>
      <c r="AC6299">
        <v>6095.11</v>
      </c>
      <c r="AD6299" t="s">
        <v>41</v>
      </c>
      <c r="AE6299" t="s">
        <v>42</v>
      </c>
      <c r="AF6299" t="s">
        <v>42</v>
      </c>
      <c r="AG6299">
        <f t="shared" si="196"/>
        <v>0</v>
      </c>
      <c r="AH6299" t="str" cm="1">
        <f t="array" ref="AH6299">_xlfn.IFS(
X6299&lt;=20, "&lt;20",
AND(X6299&gt;=20, X6299&lt;50), "20-50",
AND(X6299&gt;=50, X6299&lt;100), "50-100",
X6299&gt;=100, "&gt;100"
)</f>
        <v>50-100</v>
      </c>
      <c r="AI6299">
        <f t="shared" si="197"/>
        <v>0</v>
      </c>
      <c r="AJ6299" t="str" cm="1">
        <f t="array" ref="AJ6299">_xlfn.IFS(
C6299&lt;=20, "&lt;20",
AND(C6299&gt;=20, C6299&lt;35), "20-35",
AND(C6299&gt;=35, C6299&lt;50), "35-50",
C6299&gt;=50, "50-100"
)</f>
        <v>20-35</v>
      </c>
      <c r="AK6299" t="str" cm="1">
        <f t="array" ref="AK6299">_xlfn.IFS(
G6299&lt;6, "&lt;6",
AND(G6299&gt;=6, G6299&lt;12), "6-12",
AND(G6299&gt;=12, G6299&lt;18), "12-18",  AND(G6299&gt;=18, G6299&lt;24), "18-24", G6299&gt;=24, "24-36")</f>
        <v>&lt;6</v>
      </c>
    </row>
    <row r="6300" spans="1:37" x14ac:dyDescent="0.3">
      <c r="A6300" t="s">
        <v>6400</v>
      </c>
      <c r="B6300" t="s">
        <v>33</v>
      </c>
      <c r="C6300">
        <v>45</v>
      </c>
      <c r="D6300" t="s">
        <v>37</v>
      </c>
      <c r="E6300" t="s">
        <v>61</v>
      </c>
      <c r="F6300">
        <v>2</v>
      </c>
      <c r="G6300">
        <v>22</v>
      </c>
      <c r="H6300" t="s">
        <v>57</v>
      </c>
      <c r="I6300" t="s">
        <v>37</v>
      </c>
      <c r="J6300" t="s">
        <v>37</v>
      </c>
      <c r="K6300" t="s">
        <v>34</v>
      </c>
      <c r="L6300" t="s">
        <v>34</v>
      </c>
      <c r="M6300" t="s">
        <v>34</v>
      </c>
      <c r="N6300" t="s">
        <v>34</v>
      </c>
      <c r="O6300" t="s">
        <v>34</v>
      </c>
      <c r="P6300" t="s">
        <v>34</v>
      </c>
      <c r="Q6300" t="s">
        <v>34</v>
      </c>
      <c r="R6300" t="s">
        <v>34</v>
      </c>
      <c r="S6300" t="s">
        <v>34</v>
      </c>
      <c r="T6300" t="s">
        <v>34</v>
      </c>
      <c r="U6300" t="s">
        <v>46</v>
      </c>
      <c r="V6300" t="s">
        <v>37</v>
      </c>
      <c r="W6300" t="s">
        <v>40</v>
      </c>
      <c r="X6300">
        <v>24.85</v>
      </c>
      <c r="Y6300">
        <v>493.4</v>
      </c>
      <c r="Z6300">
        <v>21.32</v>
      </c>
      <c r="AA6300">
        <v>0</v>
      </c>
      <c r="AB6300">
        <v>505.34</v>
      </c>
      <c r="AC6300">
        <v>977.42</v>
      </c>
      <c r="AD6300" t="s">
        <v>41</v>
      </c>
      <c r="AE6300" t="s">
        <v>42</v>
      </c>
      <c r="AF6300" t="s">
        <v>42</v>
      </c>
      <c r="AG6300">
        <f t="shared" si="196"/>
        <v>0</v>
      </c>
      <c r="AH6300" t="str" cm="1">
        <f t="array" ref="AH6300">_xlfn.IFS(
X6300&lt;=20, "&lt;20",
AND(X6300&gt;=20, X6300&lt;50), "20-50",
AND(X6300&gt;=50, X6300&lt;100), "50-100",
X6300&gt;=100, "&gt;100"
)</f>
        <v>20-50</v>
      </c>
      <c r="AI6300">
        <f t="shared" si="197"/>
        <v>0</v>
      </c>
      <c r="AJ6300" t="str" cm="1">
        <f t="array" ref="AJ6300">_xlfn.IFS(
C6300&lt;=20, "&lt;20",
AND(C6300&gt;=20, C6300&lt;35), "20-35",
AND(C6300&gt;=35, C6300&lt;50), "35-50",
C6300&gt;=50, "50-100"
)</f>
        <v>35-50</v>
      </c>
      <c r="AK6300" t="str" cm="1">
        <f t="array" ref="AK6300">_xlfn.IFS(
G6300&lt;6, "&lt;6",
AND(G6300&gt;=6, G6300&lt;12), "6-12",
AND(G6300&gt;=12, G6300&lt;18), "12-18",  AND(G6300&gt;=18, G6300&lt;24), "18-24", G6300&gt;=24, "24-36")</f>
        <v>18-24</v>
      </c>
    </row>
    <row r="6301" spans="1:37" x14ac:dyDescent="0.3">
      <c r="A6301" t="s">
        <v>6401</v>
      </c>
      <c r="B6301" t="s">
        <v>33</v>
      </c>
      <c r="C6301">
        <v>58</v>
      </c>
      <c r="D6301" t="s">
        <v>34</v>
      </c>
      <c r="E6301" t="s">
        <v>69</v>
      </c>
      <c r="F6301">
        <v>12</v>
      </c>
      <c r="G6301">
        <v>28</v>
      </c>
      <c r="H6301" t="s">
        <v>36</v>
      </c>
      <c r="I6301" t="s">
        <v>37</v>
      </c>
      <c r="J6301" t="s">
        <v>34</v>
      </c>
      <c r="K6301" t="s">
        <v>37</v>
      </c>
      <c r="L6301" t="s">
        <v>50</v>
      </c>
      <c r="M6301" t="s">
        <v>34</v>
      </c>
      <c r="N6301" t="s">
        <v>37</v>
      </c>
      <c r="O6301" t="s">
        <v>37</v>
      </c>
      <c r="P6301" t="s">
        <v>37</v>
      </c>
      <c r="Q6301" t="s">
        <v>34</v>
      </c>
      <c r="R6301" t="s">
        <v>37</v>
      </c>
      <c r="S6301" t="s">
        <v>37</v>
      </c>
      <c r="T6301" t="s">
        <v>37</v>
      </c>
      <c r="U6301" t="s">
        <v>46</v>
      </c>
      <c r="V6301" t="s">
        <v>37</v>
      </c>
      <c r="W6301" t="s">
        <v>51</v>
      </c>
      <c r="X6301">
        <v>94.2</v>
      </c>
      <c r="Y6301">
        <v>999.9</v>
      </c>
      <c r="Z6301">
        <v>0</v>
      </c>
      <c r="AA6301">
        <v>0</v>
      </c>
      <c r="AB6301">
        <v>104.72</v>
      </c>
      <c r="AC6301">
        <v>1104.6199999999999</v>
      </c>
      <c r="AD6301" t="s">
        <v>41</v>
      </c>
      <c r="AE6301" t="s">
        <v>42</v>
      </c>
      <c r="AF6301" t="s">
        <v>42</v>
      </c>
      <c r="AG6301">
        <f t="shared" si="196"/>
        <v>0</v>
      </c>
      <c r="AH6301" t="str" cm="1">
        <f t="array" ref="AH6301">_xlfn.IFS(
X6301&lt;=20, "&lt;20",
AND(X6301&gt;=20, X6301&lt;50), "20-50",
AND(X6301&gt;=50, X6301&lt;100), "50-100",
X6301&gt;=100, "&gt;100"
)</f>
        <v>50-100</v>
      </c>
      <c r="AI6301">
        <f t="shared" si="197"/>
        <v>0</v>
      </c>
      <c r="AJ6301" t="str" cm="1">
        <f t="array" ref="AJ6301">_xlfn.IFS(
C6301&lt;=20, "&lt;20",
AND(C6301&gt;=20, C6301&lt;35), "20-35",
AND(C6301&gt;=35, C6301&lt;50), "35-50",
C6301&gt;=50, "50-100"
)</f>
        <v>50-100</v>
      </c>
      <c r="AK6301" t="str" cm="1">
        <f t="array" ref="AK6301">_xlfn.IFS(
G6301&lt;6, "&lt;6",
AND(G6301&gt;=6, G6301&lt;12), "6-12",
AND(G6301&gt;=12, G6301&lt;18), "12-18",  AND(G6301&gt;=18, G6301&lt;24), "18-24", G6301&gt;=24, "24-36")</f>
        <v>24-36</v>
      </c>
    </row>
    <row r="6302" spans="1:37" x14ac:dyDescent="0.3">
      <c r="A6302" t="s">
        <v>6402</v>
      </c>
      <c r="B6302" t="s">
        <v>44</v>
      </c>
      <c r="C6302">
        <v>66</v>
      </c>
      <c r="D6302" t="s">
        <v>37</v>
      </c>
      <c r="E6302" t="s">
        <v>56</v>
      </c>
      <c r="F6302">
        <v>0</v>
      </c>
      <c r="G6302">
        <v>33</v>
      </c>
      <c r="H6302" t="s">
        <v>57</v>
      </c>
      <c r="I6302" t="s">
        <v>37</v>
      </c>
      <c r="J6302" t="s">
        <v>37</v>
      </c>
      <c r="K6302" t="s">
        <v>37</v>
      </c>
      <c r="L6302" t="s">
        <v>50</v>
      </c>
      <c r="M6302" t="s">
        <v>34</v>
      </c>
      <c r="N6302" t="s">
        <v>37</v>
      </c>
      <c r="O6302" t="s">
        <v>34</v>
      </c>
      <c r="P6302" t="s">
        <v>34</v>
      </c>
      <c r="Q6302" t="s">
        <v>37</v>
      </c>
      <c r="R6302" t="s">
        <v>37</v>
      </c>
      <c r="S6302" t="s">
        <v>37</v>
      </c>
      <c r="T6302" t="s">
        <v>34</v>
      </c>
      <c r="U6302" t="s">
        <v>46</v>
      </c>
      <c r="V6302" t="s">
        <v>37</v>
      </c>
      <c r="W6302" t="s">
        <v>51</v>
      </c>
      <c r="X6302">
        <v>100.15</v>
      </c>
      <c r="Y6302">
        <v>1415</v>
      </c>
      <c r="Z6302">
        <v>0</v>
      </c>
      <c r="AA6302">
        <v>0</v>
      </c>
      <c r="AB6302">
        <v>481.05</v>
      </c>
      <c r="AC6302">
        <v>1896.05</v>
      </c>
      <c r="AD6302" t="s">
        <v>41</v>
      </c>
      <c r="AE6302" t="s">
        <v>42</v>
      </c>
      <c r="AF6302" t="s">
        <v>42</v>
      </c>
      <c r="AG6302">
        <f t="shared" si="196"/>
        <v>0</v>
      </c>
      <c r="AH6302" t="str" cm="1">
        <f t="array" ref="AH6302">_xlfn.IFS(
X6302&lt;=20, "&lt;20",
AND(X6302&gt;=20, X6302&lt;50), "20-50",
AND(X6302&gt;=50, X6302&lt;100), "50-100",
X6302&gt;=100, "&gt;100"
)</f>
        <v>&gt;100</v>
      </c>
      <c r="AI6302">
        <f t="shared" si="197"/>
        <v>0</v>
      </c>
      <c r="AJ6302" t="str" cm="1">
        <f t="array" ref="AJ6302">_xlfn.IFS(
C6302&lt;=20, "&lt;20",
AND(C6302&gt;=20, C6302&lt;35), "20-35",
AND(C6302&gt;=35, C6302&lt;50), "35-50",
C6302&gt;=50, "50-100"
)</f>
        <v>50-100</v>
      </c>
      <c r="AK6302" t="str" cm="1">
        <f t="array" ref="AK6302">_xlfn.IFS(
G6302&lt;6, "&lt;6",
AND(G6302&gt;=6, G6302&lt;12), "6-12",
AND(G6302&gt;=12, G6302&lt;18), "12-18",  AND(G6302&gt;=18, G6302&lt;24), "18-24", G6302&gt;=24, "24-36")</f>
        <v>24-36</v>
      </c>
    </row>
    <row r="6303" spans="1:37" x14ac:dyDescent="0.3">
      <c r="A6303" t="s">
        <v>6403</v>
      </c>
      <c r="B6303" t="s">
        <v>44</v>
      </c>
      <c r="C6303">
        <v>63</v>
      </c>
      <c r="D6303" t="s">
        <v>34</v>
      </c>
      <c r="E6303" t="s">
        <v>124</v>
      </c>
      <c r="F6303">
        <v>14</v>
      </c>
      <c r="G6303">
        <v>33</v>
      </c>
      <c r="H6303" t="s">
        <v>49</v>
      </c>
      <c r="I6303" t="s">
        <v>37</v>
      </c>
      <c r="J6303" t="s">
        <v>34</v>
      </c>
      <c r="K6303" t="s">
        <v>37</v>
      </c>
      <c r="L6303" t="s">
        <v>50</v>
      </c>
      <c r="M6303" t="s">
        <v>34</v>
      </c>
      <c r="N6303" t="s">
        <v>34</v>
      </c>
      <c r="O6303" t="s">
        <v>34</v>
      </c>
      <c r="P6303" t="s">
        <v>34</v>
      </c>
      <c r="Q6303" t="s">
        <v>37</v>
      </c>
      <c r="R6303" t="s">
        <v>34</v>
      </c>
      <c r="S6303" t="s">
        <v>34</v>
      </c>
      <c r="T6303" t="s">
        <v>34</v>
      </c>
      <c r="U6303" t="s">
        <v>46</v>
      </c>
      <c r="V6303" t="s">
        <v>37</v>
      </c>
      <c r="W6303" t="s">
        <v>40</v>
      </c>
      <c r="X6303">
        <v>81</v>
      </c>
      <c r="Y6303">
        <v>389.6</v>
      </c>
      <c r="Z6303">
        <v>0</v>
      </c>
      <c r="AA6303">
        <v>10</v>
      </c>
      <c r="AB6303">
        <v>101</v>
      </c>
      <c r="AC6303">
        <v>500.6</v>
      </c>
      <c r="AD6303" t="s">
        <v>52</v>
      </c>
      <c r="AE6303" t="s">
        <v>53</v>
      </c>
      <c r="AF6303" t="s">
        <v>91</v>
      </c>
      <c r="AG6303">
        <f t="shared" si="196"/>
        <v>1</v>
      </c>
      <c r="AH6303" t="str" cm="1">
        <f t="array" ref="AH6303">_xlfn.IFS(
X6303&lt;=20, "&lt;20",
AND(X6303&gt;=20, X6303&lt;50), "20-50",
AND(X6303&gt;=50, X6303&lt;100), "50-100",
X6303&gt;=100, "&gt;100"
)</f>
        <v>50-100</v>
      </c>
      <c r="AI6303">
        <f t="shared" si="197"/>
        <v>0</v>
      </c>
      <c r="AJ6303" t="str" cm="1">
        <f t="array" ref="AJ6303">_xlfn.IFS(
C6303&lt;=20, "&lt;20",
AND(C6303&gt;=20, C6303&lt;35), "20-35",
AND(C6303&gt;=35, C6303&lt;50), "35-50",
C6303&gt;=50, "50-100"
)</f>
        <v>50-100</v>
      </c>
      <c r="AK6303" t="str" cm="1">
        <f t="array" ref="AK6303">_xlfn.IFS(
G6303&lt;6, "&lt;6",
AND(G6303&gt;=6, G6303&lt;12), "6-12",
AND(G6303&gt;=12, G6303&lt;18), "12-18",  AND(G6303&gt;=18, G6303&lt;24), "18-24", G6303&gt;=24, "24-36")</f>
        <v>24-36</v>
      </c>
    </row>
    <row r="6304" spans="1:37" x14ac:dyDescent="0.3">
      <c r="A6304" t="s">
        <v>6404</v>
      </c>
      <c r="B6304" t="s">
        <v>33</v>
      </c>
      <c r="C6304">
        <v>37</v>
      </c>
      <c r="D6304" t="s">
        <v>34</v>
      </c>
      <c r="E6304" t="s">
        <v>90</v>
      </c>
      <c r="F6304">
        <v>9</v>
      </c>
      <c r="G6304">
        <v>13</v>
      </c>
      <c r="H6304" t="s">
        <v>57</v>
      </c>
      <c r="I6304" t="s">
        <v>37</v>
      </c>
      <c r="J6304" t="s">
        <v>34</v>
      </c>
      <c r="K6304" t="s">
        <v>37</v>
      </c>
      <c r="L6304" t="s">
        <v>72</v>
      </c>
      <c r="M6304" t="s">
        <v>34</v>
      </c>
      <c r="N6304" t="s">
        <v>34</v>
      </c>
      <c r="O6304" t="s">
        <v>34</v>
      </c>
      <c r="P6304" t="s">
        <v>37</v>
      </c>
      <c r="Q6304" t="s">
        <v>34</v>
      </c>
      <c r="R6304" t="s">
        <v>34</v>
      </c>
      <c r="S6304" t="s">
        <v>34</v>
      </c>
      <c r="T6304" t="s">
        <v>37</v>
      </c>
      <c r="U6304" t="s">
        <v>46</v>
      </c>
      <c r="V6304" t="s">
        <v>34</v>
      </c>
      <c r="W6304" t="s">
        <v>51</v>
      </c>
      <c r="X6304">
        <v>48.8</v>
      </c>
      <c r="Y6304">
        <v>664.4</v>
      </c>
      <c r="Z6304">
        <v>0</v>
      </c>
      <c r="AA6304">
        <v>0</v>
      </c>
      <c r="AB6304">
        <v>298.76</v>
      </c>
      <c r="AC6304">
        <v>963.16</v>
      </c>
      <c r="AD6304" t="s">
        <v>41</v>
      </c>
      <c r="AE6304" t="s">
        <v>42</v>
      </c>
      <c r="AF6304" t="s">
        <v>42</v>
      </c>
      <c r="AG6304">
        <f t="shared" si="196"/>
        <v>0</v>
      </c>
      <c r="AH6304" t="str" cm="1">
        <f t="array" ref="AH6304">_xlfn.IFS(
X6304&lt;=20, "&lt;20",
AND(X6304&gt;=20, X6304&lt;50), "20-50",
AND(X6304&gt;=50, X6304&lt;100), "50-100",
X6304&gt;=100, "&gt;100"
)</f>
        <v>20-50</v>
      </c>
      <c r="AI6304">
        <f t="shared" si="197"/>
        <v>0</v>
      </c>
      <c r="AJ6304" t="str" cm="1">
        <f t="array" ref="AJ6304">_xlfn.IFS(
C6304&lt;=20, "&lt;20",
AND(C6304&gt;=20, C6304&lt;35), "20-35",
AND(C6304&gt;=35, C6304&lt;50), "35-50",
C6304&gt;=50, "50-100"
)</f>
        <v>35-50</v>
      </c>
      <c r="AK6304" t="str" cm="1">
        <f t="array" ref="AK6304">_xlfn.IFS(
G6304&lt;6, "&lt;6",
AND(G6304&gt;=6, G6304&lt;12), "6-12",
AND(G6304&gt;=12, G6304&lt;18), "12-18",  AND(G6304&gt;=18, G6304&lt;24), "18-24", G6304&gt;=24, "24-36")</f>
        <v>12-18</v>
      </c>
    </row>
    <row r="6305" spans="1:37" x14ac:dyDescent="0.3">
      <c r="A6305" t="s">
        <v>6405</v>
      </c>
      <c r="B6305" t="s">
        <v>44</v>
      </c>
      <c r="C6305">
        <v>43</v>
      </c>
      <c r="D6305" t="s">
        <v>37</v>
      </c>
      <c r="E6305" t="s">
        <v>74</v>
      </c>
      <c r="F6305">
        <v>8</v>
      </c>
      <c r="G6305">
        <v>35</v>
      </c>
      <c r="H6305" t="s">
        <v>36</v>
      </c>
      <c r="I6305" t="s">
        <v>37</v>
      </c>
      <c r="J6305" t="s">
        <v>37</v>
      </c>
      <c r="K6305" t="s">
        <v>37</v>
      </c>
      <c r="L6305" t="s">
        <v>38</v>
      </c>
      <c r="M6305" t="s">
        <v>37</v>
      </c>
      <c r="N6305" t="s">
        <v>34</v>
      </c>
      <c r="O6305" t="s">
        <v>34</v>
      </c>
      <c r="P6305" t="s">
        <v>34</v>
      </c>
      <c r="Q6305" t="s">
        <v>34</v>
      </c>
      <c r="R6305" t="s">
        <v>34</v>
      </c>
      <c r="S6305" t="s">
        <v>34</v>
      </c>
      <c r="T6305" t="s">
        <v>37</v>
      </c>
      <c r="U6305" t="s">
        <v>46</v>
      </c>
      <c r="V6305" t="s">
        <v>34</v>
      </c>
      <c r="W6305" t="s">
        <v>51</v>
      </c>
      <c r="X6305">
        <v>54.4</v>
      </c>
      <c r="Y6305">
        <v>1249.25</v>
      </c>
      <c r="Z6305">
        <v>0</v>
      </c>
      <c r="AA6305">
        <v>0</v>
      </c>
      <c r="AB6305">
        <v>1118.49</v>
      </c>
      <c r="AC6305">
        <v>2367.7399999999998</v>
      </c>
      <c r="AD6305" t="s">
        <v>41</v>
      </c>
      <c r="AE6305" t="s">
        <v>42</v>
      </c>
      <c r="AF6305" t="s">
        <v>42</v>
      </c>
      <c r="AG6305">
        <f t="shared" si="196"/>
        <v>0</v>
      </c>
      <c r="AH6305" t="str" cm="1">
        <f t="array" ref="AH6305">_xlfn.IFS(
X6305&lt;=20, "&lt;20",
AND(X6305&gt;=20, X6305&lt;50), "20-50",
AND(X6305&gt;=50, X6305&lt;100), "50-100",
X6305&gt;=100, "&gt;100"
)</f>
        <v>50-100</v>
      </c>
      <c r="AI6305">
        <f t="shared" si="197"/>
        <v>0</v>
      </c>
      <c r="AJ6305" t="str" cm="1">
        <f t="array" ref="AJ6305">_xlfn.IFS(
C6305&lt;=20, "&lt;20",
AND(C6305&gt;=20, C6305&lt;35), "20-35",
AND(C6305&gt;=35, C6305&lt;50), "35-50",
C6305&gt;=50, "50-100"
)</f>
        <v>35-50</v>
      </c>
      <c r="AK6305" t="str" cm="1">
        <f t="array" ref="AK6305">_xlfn.IFS(
G6305&lt;6, "&lt;6",
AND(G6305&gt;=6, G6305&lt;12), "6-12",
AND(G6305&gt;=12, G6305&lt;18), "12-18",  AND(G6305&gt;=18, G6305&lt;24), "18-24", G6305&gt;=24, "24-36")</f>
        <v>24-36</v>
      </c>
    </row>
    <row r="6306" spans="1:37" x14ac:dyDescent="0.3">
      <c r="A6306" t="s">
        <v>6406</v>
      </c>
      <c r="B6306" t="s">
        <v>44</v>
      </c>
      <c r="C6306">
        <v>55</v>
      </c>
      <c r="D6306" t="s">
        <v>37</v>
      </c>
      <c r="E6306" t="s">
        <v>61</v>
      </c>
      <c r="F6306">
        <v>10</v>
      </c>
      <c r="G6306">
        <v>6</v>
      </c>
      <c r="H6306" t="s">
        <v>70</v>
      </c>
      <c r="I6306" t="s">
        <v>37</v>
      </c>
      <c r="J6306" t="s">
        <v>37</v>
      </c>
      <c r="K6306" t="s">
        <v>37</v>
      </c>
      <c r="L6306" t="s">
        <v>50</v>
      </c>
      <c r="M6306" t="s">
        <v>37</v>
      </c>
      <c r="N6306" t="s">
        <v>37</v>
      </c>
      <c r="O6306" t="s">
        <v>34</v>
      </c>
      <c r="P6306" t="s">
        <v>37</v>
      </c>
      <c r="Q6306" t="s">
        <v>37</v>
      </c>
      <c r="R6306" t="s">
        <v>37</v>
      </c>
      <c r="S6306" t="s">
        <v>37</v>
      </c>
      <c r="T6306" t="s">
        <v>37</v>
      </c>
      <c r="U6306" t="s">
        <v>39</v>
      </c>
      <c r="V6306" t="s">
        <v>34</v>
      </c>
      <c r="W6306" t="s">
        <v>51</v>
      </c>
      <c r="X6306">
        <v>108.55</v>
      </c>
      <c r="Y6306">
        <v>5610.7</v>
      </c>
      <c r="Z6306">
        <v>0</v>
      </c>
      <c r="AA6306">
        <v>0</v>
      </c>
      <c r="AB6306">
        <v>1471.5</v>
      </c>
      <c r="AC6306">
        <v>7082.2</v>
      </c>
      <c r="AD6306" t="s">
        <v>52</v>
      </c>
      <c r="AE6306" t="s">
        <v>94</v>
      </c>
      <c r="AF6306" t="s">
        <v>235</v>
      </c>
      <c r="AG6306">
        <f t="shared" si="196"/>
        <v>1</v>
      </c>
      <c r="AH6306" t="str" cm="1">
        <f t="array" ref="AH6306">_xlfn.IFS(
X6306&lt;=20, "&lt;20",
AND(X6306&gt;=20, X6306&lt;50), "20-50",
AND(X6306&gt;=50, X6306&lt;100), "50-100",
X6306&gt;=100, "&gt;100"
)</f>
        <v>&gt;100</v>
      </c>
      <c r="AI6306">
        <f t="shared" si="197"/>
        <v>0</v>
      </c>
      <c r="AJ6306" t="str" cm="1">
        <f t="array" ref="AJ6306">_xlfn.IFS(
C6306&lt;=20, "&lt;20",
AND(C6306&gt;=20, C6306&lt;35), "20-35",
AND(C6306&gt;=35, C6306&lt;50), "35-50",
C6306&gt;=50, "50-100"
)</f>
        <v>50-100</v>
      </c>
      <c r="AK6306" t="str" cm="1">
        <f t="array" ref="AK6306">_xlfn.IFS(
G6306&lt;6, "&lt;6",
AND(G6306&gt;=6, G6306&lt;12), "6-12",
AND(G6306&gt;=12, G6306&lt;18), "12-18",  AND(G6306&gt;=18, G6306&lt;24), "18-24", G6306&gt;=24, "24-36")</f>
        <v>6-12</v>
      </c>
    </row>
    <row r="6307" spans="1:37" x14ac:dyDescent="0.3">
      <c r="A6307" t="s">
        <v>6407</v>
      </c>
      <c r="B6307" t="s">
        <v>33</v>
      </c>
      <c r="C6307">
        <v>34</v>
      </c>
      <c r="D6307" t="s">
        <v>34</v>
      </c>
      <c r="E6307" t="s">
        <v>45</v>
      </c>
      <c r="F6307">
        <v>4</v>
      </c>
      <c r="G6307">
        <v>31</v>
      </c>
      <c r="H6307" t="s">
        <v>49</v>
      </c>
      <c r="I6307" t="s">
        <v>37</v>
      </c>
      <c r="J6307" t="s">
        <v>34</v>
      </c>
      <c r="K6307" t="s">
        <v>34</v>
      </c>
      <c r="L6307" t="s">
        <v>34</v>
      </c>
      <c r="M6307" t="s">
        <v>34</v>
      </c>
      <c r="N6307" t="s">
        <v>34</v>
      </c>
      <c r="O6307" t="s">
        <v>34</v>
      </c>
      <c r="P6307" t="s">
        <v>34</v>
      </c>
      <c r="Q6307" t="s">
        <v>34</v>
      </c>
      <c r="R6307" t="s">
        <v>34</v>
      </c>
      <c r="S6307" t="s">
        <v>34</v>
      </c>
      <c r="T6307" t="s">
        <v>34</v>
      </c>
      <c r="U6307" t="s">
        <v>46</v>
      </c>
      <c r="V6307" t="s">
        <v>34</v>
      </c>
      <c r="W6307" t="s">
        <v>40</v>
      </c>
      <c r="X6307">
        <v>19.399999999999999</v>
      </c>
      <c r="Y6307">
        <v>50.6</v>
      </c>
      <c r="Z6307">
        <v>0</v>
      </c>
      <c r="AA6307">
        <v>0</v>
      </c>
      <c r="AB6307">
        <v>30.32</v>
      </c>
      <c r="AC6307">
        <v>80.92</v>
      </c>
      <c r="AD6307" t="s">
        <v>85</v>
      </c>
      <c r="AE6307" t="s">
        <v>42</v>
      </c>
      <c r="AF6307" t="s">
        <v>42</v>
      </c>
      <c r="AG6307">
        <f t="shared" si="196"/>
        <v>0</v>
      </c>
      <c r="AH6307" t="str" cm="1">
        <f t="array" ref="AH6307">_xlfn.IFS(
X6307&lt;=20, "&lt;20",
AND(X6307&gt;=20, X6307&lt;50), "20-50",
AND(X6307&gt;=50, X6307&lt;100), "50-100",
X6307&gt;=100, "&gt;100"
)</f>
        <v>&lt;20</v>
      </c>
      <c r="AI6307">
        <f t="shared" si="197"/>
        <v>1</v>
      </c>
      <c r="AJ6307" t="str" cm="1">
        <f t="array" ref="AJ6307">_xlfn.IFS(
C6307&lt;=20, "&lt;20",
AND(C6307&gt;=20, C6307&lt;35), "20-35",
AND(C6307&gt;=35, C6307&lt;50), "35-50",
C6307&gt;=50, "50-100"
)</f>
        <v>20-35</v>
      </c>
      <c r="AK6307" t="str" cm="1">
        <f t="array" ref="AK6307">_xlfn.IFS(
G6307&lt;6, "&lt;6",
AND(G6307&gt;=6, G6307&lt;12), "6-12",
AND(G6307&gt;=12, G6307&lt;18), "12-18",  AND(G6307&gt;=18, G6307&lt;24), "18-24", G6307&gt;=24, "24-36")</f>
        <v>24-36</v>
      </c>
    </row>
    <row r="6308" spans="1:37" x14ac:dyDescent="0.3">
      <c r="A6308" t="s">
        <v>6408</v>
      </c>
      <c r="B6308" t="s">
        <v>44</v>
      </c>
      <c r="C6308">
        <v>33</v>
      </c>
      <c r="D6308" t="s">
        <v>34</v>
      </c>
      <c r="E6308" t="s">
        <v>76</v>
      </c>
      <c r="F6308">
        <v>1</v>
      </c>
      <c r="G6308">
        <v>14</v>
      </c>
      <c r="H6308" t="s">
        <v>36</v>
      </c>
      <c r="I6308" t="s">
        <v>37</v>
      </c>
      <c r="J6308" t="s">
        <v>37</v>
      </c>
      <c r="K6308" t="s">
        <v>37</v>
      </c>
      <c r="L6308" t="s">
        <v>50</v>
      </c>
      <c r="M6308" t="s">
        <v>34</v>
      </c>
      <c r="N6308" t="s">
        <v>34</v>
      </c>
      <c r="O6308" t="s">
        <v>34</v>
      </c>
      <c r="P6308" t="s">
        <v>34</v>
      </c>
      <c r="Q6308" t="s">
        <v>34</v>
      </c>
      <c r="R6308" t="s">
        <v>37</v>
      </c>
      <c r="S6308" t="s">
        <v>37</v>
      </c>
      <c r="T6308" t="s">
        <v>37</v>
      </c>
      <c r="U6308" t="s">
        <v>46</v>
      </c>
      <c r="V6308" t="s">
        <v>37</v>
      </c>
      <c r="W6308" t="s">
        <v>51</v>
      </c>
      <c r="X6308">
        <v>85.45</v>
      </c>
      <c r="Y6308">
        <v>1451.6</v>
      </c>
      <c r="Z6308">
        <v>0</v>
      </c>
      <c r="AA6308">
        <v>0</v>
      </c>
      <c r="AB6308">
        <v>811.92</v>
      </c>
      <c r="AC6308">
        <v>2263.52</v>
      </c>
      <c r="AD6308" t="s">
        <v>52</v>
      </c>
      <c r="AE6308" t="s">
        <v>104</v>
      </c>
      <c r="AF6308" t="s">
        <v>150</v>
      </c>
      <c r="AG6308">
        <f t="shared" si="196"/>
        <v>1</v>
      </c>
      <c r="AH6308" t="str" cm="1">
        <f t="array" ref="AH6308">_xlfn.IFS(
X6308&lt;=20, "&lt;20",
AND(X6308&gt;=20, X6308&lt;50), "20-50",
AND(X6308&gt;=50, X6308&lt;100), "50-100",
X6308&gt;=100, "&gt;100"
)</f>
        <v>50-100</v>
      </c>
      <c r="AI6308">
        <f t="shared" si="197"/>
        <v>0</v>
      </c>
      <c r="AJ6308" t="str" cm="1">
        <f t="array" ref="AJ6308">_xlfn.IFS(
C6308&lt;=20, "&lt;20",
AND(C6308&gt;=20, C6308&lt;35), "20-35",
AND(C6308&gt;=35, C6308&lt;50), "35-50",
C6308&gt;=50, "50-100"
)</f>
        <v>20-35</v>
      </c>
      <c r="AK6308" t="str" cm="1">
        <f t="array" ref="AK6308">_xlfn.IFS(
G6308&lt;6, "&lt;6",
AND(G6308&gt;=6, G6308&lt;12), "6-12",
AND(G6308&gt;=12, G6308&lt;18), "12-18",  AND(G6308&gt;=18, G6308&lt;24), "18-24", G6308&gt;=24, "24-36")</f>
        <v>12-18</v>
      </c>
    </row>
    <row r="6309" spans="1:37" x14ac:dyDescent="0.3">
      <c r="A6309" t="s">
        <v>6409</v>
      </c>
      <c r="B6309" t="s">
        <v>33</v>
      </c>
      <c r="C6309">
        <v>31</v>
      </c>
      <c r="D6309" t="s">
        <v>37</v>
      </c>
      <c r="E6309" t="s">
        <v>61</v>
      </c>
      <c r="F6309">
        <v>2</v>
      </c>
      <c r="G6309">
        <v>8</v>
      </c>
      <c r="H6309" t="s">
        <v>70</v>
      </c>
      <c r="I6309" t="s">
        <v>37</v>
      </c>
      <c r="J6309" t="s">
        <v>37</v>
      </c>
      <c r="K6309" t="s">
        <v>37</v>
      </c>
      <c r="L6309" t="s">
        <v>38</v>
      </c>
      <c r="M6309" t="s">
        <v>34</v>
      </c>
      <c r="N6309" t="s">
        <v>34</v>
      </c>
      <c r="O6309" t="s">
        <v>37</v>
      </c>
      <c r="P6309" t="s">
        <v>34</v>
      </c>
      <c r="Q6309" t="s">
        <v>34</v>
      </c>
      <c r="R6309" t="s">
        <v>34</v>
      </c>
      <c r="S6309" t="s">
        <v>34</v>
      </c>
      <c r="T6309" t="s">
        <v>37</v>
      </c>
      <c r="U6309" t="s">
        <v>67</v>
      </c>
      <c r="V6309" t="s">
        <v>34</v>
      </c>
      <c r="W6309" t="s">
        <v>40</v>
      </c>
      <c r="X6309">
        <v>54.15</v>
      </c>
      <c r="Y6309">
        <v>3116.15</v>
      </c>
      <c r="Z6309">
        <v>0</v>
      </c>
      <c r="AA6309">
        <v>0</v>
      </c>
      <c r="AB6309">
        <v>2919.32</v>
      </c>
      <c r="AC6309">
        <v>6035.47</v>
      </c>
      <c r="AD6309" t="s">
        <v>41</v>
      </c>
      <c r="AE6309" t="s">
        <v>42</v>
      </c>
      <c r="AF6309" t="s">
        <v>42</v>
      </c>
      <c r="AG6309">
        <f t="shared" si="196"/>
        <v>0</v>
      </c>
      <c r="AH6309" t="str" cm="1">
        <f t="array" ref="AH6309">_xlfn.IFS(
X6309&lt;=20, "&lt;20",
AND(X6309&gt;=20, X6309&lt;50), "20-50",
AND(X6309&gt;=50, X6309&lt;100), "50-100",
X6309&gt;=100, "&gt;100"
)</f>
        <v>50-100</v>
      </c>
      <c r="AI6309">
        <f t="shared" si="197"/>
        <v>0</v>
      </c>
      <c r="AJ6309" t="str" cm="1">
        <f t="array" ref="AJ6309">_xlfn.IFS(
C6309&lt;=20, "&lt;20",
AND(C6309&gt;=20, C6309&lt;35), "20-35",
AND(C6309&gt;=35, C6309&lt;50), "35-50",
C6309&gt;=50, "50-100"
)</f>
        <v>20-35</v>
      </c>
      <c r="AK6309" t="str" cm="1">
        <f t="array" ref="AK6309">_xlfn.IFS(
G6309&lt;6, "&lt;6",
AND(G6309&gt;=6, G6309&lt;12), "6-12",
AND(G6309&gt;=12, G6309&lt;18), "12-18",  AND(G6309&gt;=18, G6309&lt;24), "18-24", G6309&gt;=24, "24-36")</f>
        <v>6-12</v>
      </c>
    </row>
    <row r="6310" spans="1:37" x14ac:dyDescent="0.3">
      <c r="A6310" t="s">
        <v>6410</v>
      </c>
      <c r="B6310" t="s">
        <v>44</v>
      </c>
      <c r="C6310">
        <v>28</v>
      </c>
      <c r="D6310" t="s">
        <v>37</v>
      </c>
      <c r="E6310" t="s">
        <v>45</v>
      </c>
      <c r="F6310">
        <v>1</v>
      </c>
      <c r="G6310">
        <v>21</v>
      </c>
      <c r="H6310" t="s">
        <v>36</v>
      </c>
      <c r="I6310" t="s">
        <v>37</v>
      </c>
      <c r="J6310" t="s">
        <v>34</v>
      </c>
      <c r="K6310" t="s">
        <v>34</v>
      </c>
      <c r="L6310" t="s">
        <v>34</v>
      </c>
      <c r="M6310" t="s">
        <v>34</v>
      </c>
      <c r="N6310" t="s">
        <v>34</v>
      </c>
      <c r="O6310" t="s">
        <v>34</v>
      </c>
      <c r="P6310" t="s">
        <v>34</v>
      </c>
      <c r="Q6310" t="s">
        <v>34</v>
      </c>
      <c r="R6310" t="s">
        <v>34</v>
      </c>
      <c r="S6310" t="s">
        <v>34</v>
      </c>
      <c r="T6310" t="s">
        <v>34</v>
      </c>
      <c r="U6310" t="s">
        <v>46</v>
      </c>
      <c r="V6310" t="s">
        <v>34</v>
      </c>
      <c r="W6310" t="s">
        <v>51</v>
      </c>
      <c r="X6310">
        <v>19.75</v>
      </c>
      <c r="Y6310">
        <v>19.75</v>
      </c>
      <c r="Z6310">
        <v>0</v>
      </c>
      <c r="AA6310">
        <v>0</v>
      </c>
      <c r="AB6310">
        <v>30.38</v>
      </c>
      <c r="AC6310">
        <v>50.13</v>
      </c>
      <c r="AD6310" t="s">
        <v>85</v>
      </c>
      <c r="AE6310" t="s">
        <v>42</v>
      </c>
      <c r="AF6310" t="s">
        <v>42</v>
      </c>
      <c r="AG6310">
        <f t="shared" si="196"/>
        <v>0</v>
      </c>
      <c r="AH6310" t="str" cm="1">
        <f t="array" ref="AH6310">_xlfn.IFS(
X6310&lt;=20, "&lt;20",
AND(X6310&gt;=20, X6310&lt;50), "20-50",
AND(X6310&gt;=50, X6310&lt;100), "50-100",
X6310&gt;=100, "&gt;100"
)</f>
        <v>&lt;20</v>
      </c>
      <c r="AI6310">
        <f t="shared" si="197"/>
        <v>1</v>
      </c>
      <c r="AJ6310" t="str" cm="1">
        <f t="array" ref="AJ6310">_xlfn.IFS(
C6310&lt;=20, "&lt;20",
AND(C6310&gt;=20, C6310&lt;35), "20-35",
AND(C6310&gt;=35, C6310&lt;50), "35-50",
C6310&gt;=50, "50-100"
)</f>
        <v>20-35</v>
      </c>
      <c r="AK6310" t="str" cm="1">
        <f t="array" ref="AK6310">_xlfn.IFS(
G6310&lt;6, "&lt;6",
AND(G6310&gt;=6, G6310&lt;12), "6-12",
AND(G6310&gt;=12, G6310&lt;18), "12-18",  AND(G6310&gt;=18, G6310&lt;24), "18-24", G6310&gt;=24, "24-36")</f>
        <v>18-24</v>
      </c>
    </row>
    <row r="6311" spans="1:37" x14ac:dyDescent="0.3">
      <c r="A6311" t="s">
        <v>6411</v>
      </c>
      <c r="B6311" t="s">
        <v>33</v>
      </c>
      <c r="C6311">
        <v>65</v>
      </c>
      <c r="D6311" t="s">
        <v>37</v>
      </c>
      <c r="E6311" t="s">
        <v>114</v>
      </c>
      <c r="F6311">
        <v>4</v>
      </c>
      <c r="G6311">
        <v>24</v>
      </c>
      <c r="H6311" t="s">
        <v>57</v>
      </c>
      <c r="I6311" t="s">
        <v>37</v>
      </c>
      <c r="J6311" t="s">
        <v>37</v>
      </c>
      <c r="K6311" t="s">
        <v>37</v>
      </c>
      <c r="L6311" t="s">
        <v>72</v>
      </c>
      <c r="M6311" t="s">
        <v>37</v>
      </c>
      <c r="N6311" t="s">
        <v>34</v>
      </c>
      <c r="O6311" t="s">
        <v>34</v>
      </c>
      <c r="P6311" t="s">
        <v>34</v>
      </c>
      <c r="Q6311" t="s">
        <v>34</v>
      </c>
      <c r="R6311" t="s">
        <v>34</v>
      </c>
      <c r="S6311" t="s">
        <v>34</v>
      </c>
      <c r="T6311" t="s">
        <v>37</v>
      </c>
      <c r="U6311" t="s">
        <v>46</v>
      </c>
      <c r="V6311" t="s">
        <v>37</v>
      </c>
      <c r="W6311" t="s">
        <v>143</v>
      </c>
      <c r="X6311">
        <v>55.7</v>
      </c>
      <c r="Y6311">
        <v>899.8</v>
      </c>
      <c r="Z6311">
        <v>0</v>
      </c>
      <c r="AA6311">
        <v>0</v>
      </c>
      <c r="AB6311">
        <v>609.9</v>
      </c>
      <c r="AC6311">
        <v>1509.7</v>
      </c>
      <c r="AD6311" t="s">
        <v>52</v>
      </c>
      <c r="AE6311" t="s">
        <v>100</v>
      </c>
      <c r="AF6311" t="s">
        <v>308</v>
      </c>
      <c r="AG6311">
        <f t="shared" si="196"/>
        <v>1</v>
      </c>
      <c r="AH6311" t="str" cm="1">
        <f t="array" ref="AH6311">_xlfn.IFS(
X6311&lt;=20, "&lt;20",
AND(X6311&gt;=20, X6311&lt;50), "20-50",
AND(X6311&gt;=50, X6311&lt;100), "50-100",
X6311&gt;=100, "&gt;100"
)</f>
        <v>50-100</v>
      </c>
      <c r="AI6311">
        <f t="shared" si="197"/>
        <v>0</v>
      </c>
      <c r="AJ6311" t="str" cm="1">
        <f t="array" ref="AJ6311">_xlfn.IFS(
C6311&lt;=20, "&lt;20",
AND(C6311&gt;=20, C6311&lt;35), "20-35",
AND(C6311&gt;=35, C6311&lt;50), "35-50",
C6311&gt;=50, "50-100"
)</f>
        <v>50-100</v>
      </c>
      <c r="AK6311" t="str" cm="1">
        <f t="array" ref="AK6311">_xlfn.IFS(
G6311&lt;6, "&lt;6",
AND(G6311&gt;=6, G6311&lt;12), "6-12",
AND(G6311&gt;=12, G6311&lt;18), "12-18",  AND(G6311&gt;=18, G6311&lt;24), "18-24", G6311&gt;=24, "24-36")</f>
        <v>24-36</v>
      </c>
    </row>
    <row r="6312" spans="1:37" x14ac:dyDescent="0.3">
      <c r="A6312" t="s">
        <v>6412</v>
      </c>
      <c r="B6312" t="s">
        <v>33</v>
      </c>
      <c r="C6312">
        <v>32</v>
      </c>
      <c r="D6312" t="s">
        <v>37</v>
      </c>
      <c r="E6312" t="s">
        <v>90</v>
      </c>
      <c r="F6312">
        <v>13</v>
      </c>
      <c r="G6312">
        <v>20</v>
      </c>
      <c r="H6312" t="s">
        <v>70</v>
      </c>
      <c r="I6312" t="s">
        <v>37</v>
      </c>
      <c r="J6312" t="s">
        <v>37</v>
      </c>
      <c r="K6312" t="s">
        <v>37</v>
      </c>
      <c r="L6312" t="s">
        <v>72</v>
      </c>
      <c r="M6312" t="s">
        <v>34</v>
      </c>
      <c r="N6312" t="s">
        <v>37</v>
      </c>
      <c r="O6312" t="s">
        <v>37</v>
      </c>
      <c r="P6312" t="s">
        <v>34</v>
      </c>
      <c r="Q6312" t="s">
        <v>37</v>
      </c>
      <c r="R6312" t="s">
        <v>37</v>
      </c>
      <c r="S6312" t="s">
        <v>37</v>
      </c>
      <c r="T6312" t="s">
        <v>34</v>
      </c>
      <c r="U6312" t="s">
        <v>39</v>
      </c>
      <c r="V6312" t="s">
        <v>37</v>
      </c>
      <c r="W6312" t="s">
        <v>51</v>
      </c>
      <c r="X6312">
        <v>79.8</v>
      </c>
      <c r="Y6312">
        <v>4914.8</v>
      </c>
      <c r="Z6312">
        <v>0</v>
      </c>
      <c r="AA6312">
        <v>70</v>
      </c>
      <c r="AB6312">
        <v>1700.68</v>
      </c>
      <c r="AC6312">
        <v>6685.48</v>
      </c>
      <c r="AD6312" t="s">
        <v>41</v>
      </c>
      <c r="AE6312" t="s">
        <v>42</v>
      </c>
      <c r="AF6312" t="s">
        <v>42</v>
      </c>
      <c r="AG6312">
        <f t="shared" si="196"/>
        <v>0</v>
      </c>
      <c r="AH6312" t="str" cm="1">
        <f t="array" ref="AH6312">_xlfn.IFS(
X6312&lt;=20, "&lt;20",
AND(X6312&gt;=20, X6312&lt;50), "20-50",
AND(X6312&gt;=50, X6312&lt;100), "50-100",
X6312&gt;=100, "&gt;100"
)</f>
        <v>50-100</v>
      </c>
      <c r="AI6312">
        <f t="shared" si="197"/>
        <v>0</v>
      </c>
      <c r="AJ6312" t="str" cm="1">
        <f t="array" ref="AJ6312">_xlfn.IFS(
C6312&lt;=20, "&lt;20",
AND(C6312&gt;=20, C6312&lt;35), "20-35",
AND(C6312&gt;=35, C6312&lt;50), "35-50",
C6312&gt;=50, "50-100"
)</f>
        <v>20-35</v>
      </c>
      <c r="AK6312" t="str" cm="1">
        <f t="array" ref="AK6312">_xlfn.IFS(
G6312&lt;6, "&lt;6",
AND(G6312&gt;=6, G6312&lt;12), "6-12",
AND(G6312&gt;=12, G6312&lt;18), "12-18",  AND(G6312&gt;=18, G6312&lt;24), "18-24", G6312&gt;=24, "24-36")</f>
        <v>18-24</v>
      </c>
    </row>
    <row r="6313" spans="1:37" x14ac:dyDescent="0.3">
      <c r="A6313" t="s">
        <v>6413</v>
      </c>
      <c r="B6313" t="s">
        <v>33</v>
      </c>
      <c r="C6313">
        <v>22</v>
      </c>
      <c r="D6313" t="s">
        <v>37</v>
      </c>
      <c r="E6313" t="s">
        <v>114</v>
      </c>
      <c r="F6313">
        <v>2</v>
      </c>
      <c r="G6313">
        <v>8</v>
      </c>
      <c r="H6313" t="s">
        <v>49</v>
      </c>
      <c r="I6313" t="s">
        <v>37</v>
      </c>
      <c r="J6313" t="s">
        <v>34</v>
      </c>
      <c r="K6313" t="s">
        <v>37</v>
      </c>
      <c r="L6313" t="s">
        <v>72</v>
      </c>
      <c r="M6313" t="s">
        <v>37</v>
      </c>
      <c r="N6313" t="s">
        <v>37</v>
      </c>
      <c r="O6313" t="s">
        <v>34</v>
      </c>
      <c r="P6313" t="s">
        <v>34</v>
      </c>
      <c r="Q6313" t="s">
        <v>34</v>
      </c>
      <c r="R6313" t="s">
        <v>34</v>
      </c>
      <c r="S6313" t="s">
        <v>37</v>
      </c>
      <c r="T6313" t="s">
        <v>37</v>
      </c>
      <c r="U6313" t="s">
        <v>46</v>
      </c>
      <c r="V6313" t="s">
        <v>37</v>
      </c>
      <c r="W6313" t="s">
        <v>40</v>
      </c>
      <c r="X6313">
        <v>53.55</v>
      </c>
      <c r="Y6313">
        <v>53.55</v>
      </c>
      <c r="Z6313">
        <v>0</v>
      </c>
      <c r="AA6313">
        <v>0</v>
      </c>
      <c r="AB6313">
        <v>16.059999999999999</v>
      </c>
      <c r="AC6313">
        <v>69.61</v>
      </c>
      <c r="AD6313" t="s">
        <v>85</v>
      </c>
      <c r="AE6313" t="s">
        <v>42</v>
      </c>
      <c r="AF6313" t="s">
        <v>42</v>
      </c>
      <c r="AG6313">
        <f t="shared" si="196"/>
        <v>0</v>
      </c>
      <c r="AH6313" t="str" cm="1">
        <f t="array" ref="AH6313">_xlfn.IFS(
X6313&lt;=20, "&lt;20",
AND(X6313&gt;=20, X6313&lt;50), "20-50",
AND(X6313&gt;=50, X6313&lt;100), "50-100",
X6313&gt;=100, "&gt;100"
)</f>
        <v>50-100</v>
      </c>
      <c r="AI6313">
        <f t="shared" si="197"/>
        <v>1</v>
      </c>
      <c r="AJ6313" t="str" cm="1">
        <f t="array" ref="AJ6313">_xlfn.IFS(
C6313&lt;=20, "&lt;20",
AND(C6313&gt;=20, C6313&lt;35), "20-35",
AND(C6313&gt;=35, C6313&lt;50), "35-50",
C6313&gt;=50, "50-100"
)</f>
        <v>20-35</v>
      </c>
      <c r="AK6313" t="str" cm="1">
        <f t="array" ref="AK6313">_xlfn.IFS(
G6313&lt;6, "&lt;6",
AND(G6313&gt;=6, G6313&lt;12), "6-12",
AND(G6313&gt;=12, G6313&lt;18), "12-18",  AND(G6313&gt;=18, G6313&lt;24), "18-24", G6313&gt;=24, "24-36")</f>
        <v>6-12</v>
      </c>
    </row>
    <row r="6314" spans="1:37" x14ac:dyDescent="0.3">
      <c r="A6314" t="s">
        <v>6414</v>
      </c>
      <c r="B6314" t="s">
        <v>33</v>
      </c>
      <c r="C6314">
        <v>28</v>
      </c>
      <c r="D6314" t="s">
        <v>34</v>
      </c>
      <c r="E6314" t="s">
        <v>45</v>
      </c>
      <c r="F6314">
        <v>14</v>
      </c>
      <c r="G6314">
        <v>14</v>
      </c>
      <c r="H6314" t="s">
        <v>57</v>
      </c>
      <c r="I6314" t="s">
        <v>37</v>
      </c>
      <c r="J6314" t="s">
        <v>37</v>
      </c>
      <c r="K6314" t="s">
        <v>34</v>
      </c>
      <c r="L6314" t="s">
        <v>34</v>
      </c>
      <c r="M6314" t="s">
        <v>34</v>
      </c>
      <c r="N6314" t="s">
        <v>34</v>
      </c>
      <c r="O6314" t="s">
        <v>34</v>
      </c>
      <c r="P6314" t="s">
        <v>34</v>
      </c>
      <c r="Q6314" t="s">
        <v>34</v>
      </c>
      <c r="R6314" t="s">
        <v>34</v>
      </c>
      <c r="S6314" t="s">
        <v>34</v>
      </c>
      <c r="T6314" t="s">
        <v>34</v>
      </c>
      <c r="U6314" t="s">
        <v>67</v>
      </c>
      <c r="V6314" t="s">
        <v>34</v>
      </c>
      <c r="W6314" t="s">
        <v>40</v>
      </c>
      <c r="X6314">
        <v>26.1</v>
      </c>
      <c r="Y6314">
        <v>225.55</v>
      </c>
      <c r="Z6314">
        <v>0</v>
      </c>
      <c r="AA6314">
        <v>0</v>
      </c>
      <c r="AB6314">
        <v>185.7</v>
      </c>
      <c r="AC6314">
        <v>411.25</v>
      </c>
      <c r="AD6314" t="s">
        <v>41</v>
      </c>
      <c r="AE6314" t="s">
        <v>42</v>
      </c>
      <c r="AF6314" t="s">
        <v>42</v>
      </c>
      <c r="AG6314">
        <f t="shared" si="196"/>
        <v>0</v>
      </c>
      <c r="AH6314" t="str" cm="1">
        <f t="array" ref="AH6314">_xlfn.IFS(
X6314&lt;=20, "&lt;20",
AND(X6314&gt;=20, X6314&lt;50), "20-50",
AND(X6314&gt;=50, X6314&lt;100), "50-100",
X6314&gt;=100, "&gt;100"
)</f>
        <v>20-50</v>
      </c>
      <c r="AI6314">
        <f t="shared" si="197"/>
        <v>0</v>
      </c>
      <c r="AJ6314" t="str" cm="1">
        <f t="array" ref="AJ6314">_xlfn.IFS(
C6314&lt;=20, "&lt;20",
AND(C6314&gt;=20, C6314&lt;35), "20-35",
AND(C6314&gt;=35, C6314&lt;50), "35-50",
C6314&gt;=50, "50-100"
)</f>
        <v>20-35</v>
      </c>
      <c r="AK6314" t="str" cm="1">
        <f t="array" ref="AK6314">_xlfn.IFS(
G6314&lt;6, "&lt;6",
AND(G6314&gt;=6, G6314&lt;12), "6-12",
AND(G6314&gt;=12, G6314&lt;18), "12-18",  AND(G6314&gt;=18, G6314&lt;24), "18-24", G6314&gt;=24, "24-36")</f>
        <v>12-18</v>
      </c>
    </row>
    <row r="6315" spans="1:37" x14ac:dyDescent="0.3">
      <c r="A6315" t="s">
        <v>6415</v>
      </c>
      <c r="B6315" t="s">
        <v>44</v>
      </c>
      <c r="C6315">
        <v>43</v>
      </c>
      <c r="D6315" t="s">
        <v>34</v>
      </c>
      <c r="E6315" t="s">
        <v>124</v>
      </c>
      <c r="F6315">
        <v>11</v>
      </c>
      <c r="G6315">
        <v>16</v>
      </c>
      <c r="H6315" t="s">
        <v>66</v>
      </c>
      <c r="I6315" t="s">
        <v>37</v>
      </c>
      <c r="J6315" t="s">
        <v>34</v>
      </c>
      <c r="K6315" t="s">
        <v>37</v>
      </c>
      <c r="L6315" t="s">
        <v>72</v>
      </c>
      <c r="M6315" t="s">
        <v>37</v>
      </c>
      <c r="N6315" t="s">
        <v>34</v>
      </c>
      <c r="O6315" t="s">
        <v>37</v>
      </c>
      <c r="P6315" t="s">
        <v>37</v>
      </c>
      <c r="Q6315" t="s">
        <v>37</v>
      </c>
      <c r="R6315" t="s">
        <v>37</v>
      </c>
      <c r="S6315" t="s">
        <v>37</v>
      </c>
      <c r="T6315" t="s">
        <v>37</v>
      </c>
      <c r="U6315" t="s">
        <v>67</v>
      </c>
      <c r="V6315" t="s">
        <v>37</v>
      </c>
      <c r="W6315" t="s">
        <v>40</v>
      </c>
      <c r="X6315">
        <v>82.45</v>
      </c>
      <c r="Y6315">
        <v>5555.3</v>
      </c>
      <c r="Z6315">
        <v>15.38</v>
      </c>
      <c r="AA6315">
        <v>0</v>
      </c>
      <c r="AB6315">
        <v>1775.37</v>
      </c>
      <c r="AC6315">
        <v>7315.29</v>
      </c>
      <c r="AD6315" t="s">
        <v>41</v>
      </c>
      <c r="AE6315" t="s">
        <v>42</v>
      </c>
      <c r="AF6315" t="s">
        <v>42</v>
      </c>
      <c r="AG6315">
        <f t="shared" si="196"/>
        <v>0</v>
      </c>
      <c r="AH6315" t="str" cm="1">
        <f t="array" ref="AH6315">_xlfn.IFS(
X6315&lt;=20, "&lt;20",
AND(X6315&gt;=20, X6315&lt;50), "20-50",
AND(X6315&gt;=50, X6315&lt;100), "50-100",
X6315&gt;=100, "&gt;100"
)</f>
        <v>50-100</v>
      </c>
      <c r="AI6315">
        <f t="shared" si="197"/>
        <v>0</v>
      </c>
      <c r="AJ6315" t="str" cm="1">
        <f t="array" ref="AJ6315">_xlfn.IFS(
C6315&lt;=20, "&lt;20",
AND(C6315&gt;=20, C6315&lt;35), "20-35",
AND(C6315&gt;=35, C6315&lt;50), "35-50",
C6315&gt;=50, "50-100"
)</f>
        <v>35-50</v>
      </c>
      <c r="AK6315" t="str" cm="1">
        <f t="array" ref="AK6315">_xlfn.IFS(
G6315&lt;6, "&lt;6",
AND(G6315&gt;=6, G6315&lt;12), "6-12",
AND(G6315&gt;=12, G6315&lt;18), "12-18",  AND(G6315&gt;=18, G6315&lt;24), "18-24", G6315&gt;=24, "24-36")</f>
        <v>12-18</v>
      </c>
    </row>
    <row r="6316" spans="1:37" x14ac:dyDescent="0.3">
      <c r="A6316" t="s">
        <v>6416</v>
      </c>
      <c r="B6316" t="s">
        <v>44</v>
      </c>
      <c r="C6316">
        <v>63</v>
      </c>
      <c r="D6316" t="s">
        <v>37</v>
      </c>
      <c r="E6316" t="s">
        <v>82</v>
      </c>
      <c r="F6316">
        <v>12</v>
      </c>
      <c r="G6316">
        <v>22</v>
      </c>
      <c r="H6316" t="s">
        <v>36</v>
      </c>
      <c r="I6316" t="s">
        <v>37</v>
      </c>
      <c r="J6316" t="s">
        <v>34</v>
      </c>
      <c r="K6316" t="s">
        <v>37</v>
      </c>
      <c r="L6316" t="s">
        <v>50</v>
      </c>
      <c r="M6316" t="s">
        <v>34</v>
      </c>
      <c r="N6316" t="s">
        <v>34</v>
      </c>
      <c r="O6316" t="s">
        <v>34</v>
      </c>
      <c r="P6316" t="s">
        <v>34</v>
      </c>
      <c r="Q6316" t="s">
        <v>34</v>
      </c>
      <c r="R6316" t="s">
        <v>34</v>
      </c>
      <c r="S6316" t="s">
        <v>34</v>
      </c>
      <c r="T6316" t="s">
        <v>37</v>
      </c>
      <c r="U6316" t="s">
        <v>46</v>
      </c>
      <c r="V6316" t="s">
        <v>34</v>
      </c>
      <c r="W6316" t="s">
        <v>51</v>
      </c>
      <c r="X6316">
        <v>70.55</v>
      </c>
      <c r="Y6316">
        <v>2419</v>
      </c>
      <c r="Z6316">
        <v>0</v>
      </c>
      <c r="AA6316">
        <v>0</v>
      </c>
      <c r="AB6316">
        <v>591.85</v>
      </c>
      <c r="AC6316">
        <v>3010.85</v>
      </c>
      <c r="AD6316" t="s">
        <v>41</v>
      </c>
      <c r="AE6316" t="s">
        <v>42</v>
      </c>
      <c r="AF6316" t="s">
        <v>42</v>
      </c>
      <c r="AG6316">
        <f t="shared" si="196"/>
        <v>0</v>
      </c>
      <c r="AH6316" t="str" cm="1">
        <f t="array" ref="AH6316">_xlfn.IFS(
X6316&lt;=20, "&lt;20",
AND(X6316&gt;=20, X6316&lt;50), "20-50",
AND(X6316&gt;=50, X6316&lt;100), "50-100",
X6316&gt;=100, "&gt;100"
)</f>
        <v>50-100</v>
      </c>
      <c r="AI6316">
        <f t="shared" si="197"/>
        <v>0</v>
      </c>
      <c r="AJ6316" t="str" cm="1">
        <f t="array" ref="AJ6316">_xlfn.IFS(
C6316&lt;=20, "&lt;20",
AND(C6316&gt;=20, C6316&lt;35), "20-35",
AND(C6316&gt;=35, C6316&lt;50), "35-50",
C6316&gt;=50, "50-100"
)</f>
        <v>50-100</v>
      </c>
      <c r="AK6316" t="str" cm="1">
        <f t="array" ref="AK6316">_xlfn.IFS(
G6316&lt;6, "&lt;6",
AND(G6316&gt;=6, G6316&lt;12), "6-12",
AND(G6316&gt;=12, G6316&lt;18), "12-18",  AND(G6316&gt;=18, G6316&lt;24), "18-24", G6316&gt;=24, "24-36")</f>
        <v>18-24</v>
      </c>
    </row>
    <row r="6317" spans="1:37" x14ac:dyDescent="0.3">
      <c r="A6317" t="s">
        <v>6417</v>
      </c>
      <c r="B6317" t="s">
        <v>44</v>
      </c>
      <c r="C6317">
        <v>23</v>
      </c>
      <c r="D6317" t="s">
        <v>37</v>
      </c>
      <c r="E6317" t="s">
        <v>61</v>
      </c>
      <c r="F6317">
        <v>15</v>
      </c>
      <c r="G6317">
        <v>10</v>
      </c>
      <c r="H6317" t="s">
        <v>70</v>
      </c>
      <c r="I6317" t="s">
        <v>37</v>
      </c>
      <c r="J6317" t="s">
        <v>34</v>
      </c>
      <c r="K6317" t="s">
        <v>37</v>
      </c>
      <c r="L6317" t="s">
        <v>72</v>
      </c>
      <c r="M6317" t="s">
        <v>34</v>
      </c>
      <c r="N6317" t="s">
        <v>37</v>
      </c>
      <c r="O6317" t="s">
        <v>37</v>
      </c>
      <c r="P6317" t="s">
        <v>34</v>
      </c>
      <c r="Q6317" t="s">
        <v>34</v>
      </c>
      <c r="R6317" t="s">
        <v>37</v>
      </c>
      <c r="S6317" t="s">
        <v>37</v>
      </c>
      <c r="T6317" t="s">
        <v>37</v>
      </c>
      <c r="U6317" t="s">
        <v>39</v>
      </c>
      <c r="V6317" t="s">
        <v>37</v>
      </c>
      <c r="W6317" t="s">
        <v>51</v>
      </c>
      <c r="X6317">
        <v>65.650000000000006</v>
      </c>
      <c r="Y6317">
        <v>3094.65</v>
      </c>
      <c r="Z6317">
        <v>0</v>
      </c>
      <c r="AA6317">
        <v>0</v>
      </c>
      <c r="AB6317">
        <v>2394.2399999999998</v>
      </c>
      <c r="AC6317">
        <v>5488.89</v>
      </c>
      <c r="AD6317" t="s">
        <v>41</v>
      </c>
      <c r="AE6317" t="s">
        <v>42</v>
      </c>
      <c r="AF6317" t="s">
        <v>42</v>
      </c>
      <c r="AG6317">
        <f t="shared" si="196"/>
        <v>0</v>
      </c>
      <c r="AH6317" t="str" cm="1">
        <f t="array" ref="AH6317">_xlfn.IFS(
X6317&lt;=20, "&lt;20",
AND(X6317&gt;=20, X6317&lt;50), "20-50",
AND(X6317&gt;=50, X6317&lt;100), "50-100",
X6317&gt;=100, "&gt;100"
)</f>
        <v>50-100</v>
      </c>
      <c r="AI6317">
        <f t="shared" si="197"/>
        <v>0</v>
      </c>
      <c r="AJ6317" t="str" cm="1">
        <f t="array" ref="AJ6317">_xlfn.IFS(
C6317&lt;=20, "&lt;20",
AND(C6317&gt;=20, C6317&lt;35), "20-35",
AND(C6317&gt;=35, C6317&lt;50), "35-50",
C6317&gt;=50, "50-100"
)</f>
        <v>20-35</v>
      </c>
      <c r="AK6317" t="str" cm="1">
        <f t="array" ref="AK6317">_xlfn.IFS(
G6317&lt;6, "&lt;6",
AND(G6317&gt;=6, G6317&lt;12), "6-12",
AND(G6317&gt;=12, G6317&lt;18), "12-18",  AND(G6317&gt;=18, G6317&lt;24), "18-24", G6317&gt;=24, "24-36")</f>
        <v>6-12</v>
      </c>
    </row>
    <row r="6318" spans="1:37" x14ac:dyDescent="0.3">
      <c r="A6318" t="s">
        <v>6418</v>
      </c>
      <c r="B6318" t="s">
        <v>44</v>
      </c>
      <c r="C6318">
        <v>20</v>
      </c>
      <c r="D6318" t="s">
        <v>34</v>
      </c>
      <c r="E6318" t="s">
        <v>45</v>
      </c>
      <c r="F6318">
        <v>8</v>
      </c>
      <c r="G6318">
        <v>6</v>
      </c>
      <c r="H6318" t="s">
        <v>36</v>
      </c>
      <c r="I6318" t="s">
        <v>37</v>
      </c>
      <c r="J6318" t="s">
        <v>37</v>
      </c>
      <c r="K6318" t="s">
        <v>37</v>
      </c>
      <c r="L6318" t="s">
        <v>72</v>
      </c>
      <c r="M6318" t="s">
        <v>37</v>
      </c>
      <c r="N6318" t="s">
        <v>37</v>
      </c>
      <c r="O6318" t="s">
        <v>37</v>
      </c>
      <c r="P6318" t="s">
        <v>37</v>
      </c>
      <c r="Q6318" t="s">
        <v>34</v>
      </c>
      <c r="R6318" t="s">
        <v>37</v>
      </c>
      <c r="S6318" t="s">
        <v>37</v>
      </c>
      <c r="T6318" t="s">
        <v>37</v>
      </c>
      <c r="U6318" t="s">
        <v>67</v>
      </c>
      <c r="V6318" t="s">
        <v>34</v>
      </c>
      <c r="W6318" t="s">
        <v>40</v>
      </c>
      <c r="X6318">
        <v>81</v>
      </c>
      <c r="Y6318">
        <v>5750</v>
      </c>
      <c r="Z6318">
        <v>0</v>
      </c>
      <c r="AA6318">
        <v>0</v>
      </c>
      <c r="AB6318">
        <v>196.56</v>
      </c>
      <c r="AC6318">
        <v>5946.56</v>
      </c>
      <c r="AD6318" t="s">
        <v>41</v>
      </c>
      <c r="AE6318" t="s">
        <v>42</v>
      </c>
      <c r="AF6318" t="s">
        <v>42</v>
      </c>
      <c r="AG6318">
        <f t="shared" si="196"/>
        <v>0</v>
      </c>
      <c r="AH6318" t="str" cm="1">
        <f t="array" ref="AH6318">_xlfn.IFS(
X6318&lt;=20, "&lt;20",
AND(X6318&gt;=20, X6318&lt;50), "20-50",
AND(X6318&gt;=50, X6318&lt;100), "50-100",
X6318&gt;=100, "&gt;100"
)</f>
        <v>50-100</v>
      </c>
      <c r="AI6318">
        <f t="shared" si="197"/>
        <v>0</v>
      </c>
      <c r="AJ6318" t="str" cm="1">
        <f t="array" ref="AJ6318">_xlfn.IFS(
C6318&lt;=20, "&lt;20",
AND(C6318&gt;=20, C6318&lt;35), "20-35",
AND(C6318&gt;=35, C6318&lt;50), "35-50",
C6318&gt;=50, "50-100"
)</f>
        <v>&lt;20</v>
      </c>
      <c r="AK6318" t="str" cm="1">
        <f t="array" ref="AK6318">_xlfn.IFS(
G6318&lt;6, "&lt;6",
AND(G6318&gt;=6, G6318&lt;12), "6-12",
AND(G6318&gt;=12, G6318&lt;18), "12-18",  AND(G6318&gt;=18, G6318&lt;24), "18-24", G6318&gt;=24, "24-36")</f>
        <v>6-12</v>
      </c>
    </row>
    <row r="6319" spans="1:37" x14ac:dyDescent="0.3">
      <c r="A6319" t="s">
        <v>6419</v>
      </c>
      <c r="B6319" t="s">
        <v>33</v>
      </c>
      <c r="C6319">
        <v>21</v>
      </c>
      <c r="D6319" t="s">
        <v>37</v>
      </c>
      <c r="E6319" t="s">
        <v>48</v>
      </c>
      <c r="F6319">
        <v>14</v>
      </c>
      <c r="G6319">
        <v>2</v>
      </c>
      <c r="H6319" t="s">
        <v>70</v>
      </c>
      <c r="I6319" t="s">
        <v>37</v>
      </c>
      <c r="J6319" t="s">
        <v>37</v>
      </c>
      <c r="K6319" t="s">
        <v>37</v>
      </c>
      <c r="L6319" t="s">
        <v>50</v>
      </c>
      <c r="M6319" t="s">
        <v>37</v>
      </c>
      <c r="N6319" t="s">
        <v>37</v>
      </c>
      <c r="O6319" t="s">
        <v>34</v>
      </c>
      <c r="P6319" t="s">
        <v>34</v>
      </c>
      <c r="Q6319" t="s">
        <v>34</v>
      </c>
      <c r="R6319" t="s">
        <v>37</v>
      </c>
      <c r="S6319" t="s">
        <v>37</v>
      </c>
      <c r="T6319" t="s">
        <v>37</v>
      </c>
      <c r="U6319" t="s">
        <v>39</v>
      </c>
      <c r="V6319" t="s">
        <v>34</v>
      </c>
      <c r="W6319" t="s">
        <v>51</v>
      </c>
      <c r="X6319">
        <v>96.1</v>
      </c>
      <c r="Y6319">
        <v>6001.45</v>
      </c>
      <c r="Z6319">
        <v>0</v>
      </c>
      <c r="AA6319">
        <v>0</v>
      </c>
      <c r="AB6319">
        <v>1891.62</v>
      </c>
      <c r="AC6319">
        <v>7893.07</v>
      </c>
      <c r="AD6319" t="s">
        <v>41</v>
      </c>
      <c r="AE6319" t="s">
        <v>42</v>
      </c>
      <c r="AF6319" t="s">
        <v>42</v>
      </c>
      <c r="AG6319">
        <f t="shared" si="196"/>
        <v>0</v>
      </c>
      <c r="AH6319" t="str" cm="1">
        <f t="array" ref="AH6319">_xlfn.IFS(
X6319&lt;=20, "&lt;20",
AND(X6319&gt;=20, X6319&lt;50), "20-50",
AND(X6319&gt;=50, X6319&lt;100), "50-100",
X6319&gt;=100, "&gt;100"
)</f>
        <v>50-100</v>
      </c>
      <c r="AI6319">
        <f t="shared" si="197"/>
        <v>0</v>
      </c>
      <c r="AJ6319" t="str" cm="1">
        <f t="array" ref="AJ6319">_xlfn.IFS(
C6319&lt;=20, "&lt;20",
AND(C6319&gt;=20, C6319&lt;35), "20-35",
AND(C6319&gt;=35, C6319&lt;50), "35-50",
C6319&gt;=50, "50-100"
)</f>
        <v>20-35</v>
      </c>
      <c r="AK6319" t="str" cm="1">
        <f t="array" ref="AK6319">_xlfn.IFS(
G6319&lt;6, "&lt;6",
AND(G6319&gt;=6, G6319&lt;12), "6-12",
AND(G6319&gt;=12, G6319&lt;18), "12-18",  AND(G6319&gt;=18, G6319&lt;24), "18-24", G6319&gt;=24, "24-36")</f>
        <v>&lt;6</v>
      </c>
    </row>
    <row r="6320" spans="1:37" x14ac:dyDescent="0.3">
      <c r="A6320" t="s">
        <v>6420</v>
      </c>
      <c r="B6320" t="s">
        <v>33</v>
      </c>
      <c r="C6320">
        <v>23</v>
      </c>
      <c r="D6320" t="s">
        <v>37</v>
      </c>
      <c r="E6320" t="s">
        <v>64</v>
      </c>
      <c r="F6320">
        <v>13</v>
      </c>
      <c r="G6320">
        <v>8</v>
      </c>
      <c r="H6320" t="s">
        <v>70</v>
      </c>
      <c r="I6320" t="s">
        <v>37</v>
      </c>
      <c r="J6320" t="s">
        <v>34</v>
      </c>
      <c r="K6320" t="s">
        <v>37</v>
      </c>
      <c r="L6320" t="s">
        <v>72</v>
      </c>
      <c r="M6320" t="s">
        <v>34</v>
      </c>
      <c r="N6320" t="s">
        <v>34</v>
      </c>
      <c r="O6320" t="s">
        <v>34</v>
      </c>
      <c r="P6320" t="s">
        <v>37</v>
      </c>
      <c r="Q6320" t="s">
        <v>34</v>
      </c>
      <c r="R6320" t="s">
        <v>34</v>
      </c>
      <c r="S6320" t="s">
        <v>34</v>
      </c>
      <c r="T6320" t="s">
        <v>37</v>
      </c>
      <c r="U6320" t="s">
        <v>46</v>
      </c>
      <c r="V6320" t="s">
        <v>37</v>
      </c>
      <c r="W6320" t="s">
        <v>51</v>
      </c>
      <c r="X6320">
        <v>51.1</v>
      </c>
      <c r="Y6320">
        <v>2092.9</v>
      </c>
      <c r="Z6320">
        <v>0</v>
      </c>
      <c r="AA6320">
        <v>0</v>
      </c>
      <c r="AB6320">
        <v>1379.6</v>
      </c>
      <c r="AC6320">
        <v>3472.5</v>
      </c>
      <c r="AD6320" t="s">
        <v>41</v>
      </c>
      <c r="AE6320" t="s">
        <v>42</v>
      </c>
      <c r="AF6320" t="s">
        <v>42</v>
      </c>
      <c r="AG6320">
        <f t="shared" si="196"/>
        <v>0</v>
      </c>
      <c r="AH6320" t="str" cm="1">
        <f t="array" ref="AH6320">_xlfn.IFS(
X6320&lt;=20, "&lt;20",
AND(X6320&gt;=20, X6320&lt;50), "20-50",
AND(X6320&gt;=50, X6320&lt;100), "50-100",
X6320&gt;=100, "&gt;100"
)</f>
        <v>50-100</v>
      </c>
      <c r="AI6320">
        <f t="shared" si="197"/>
        <v>0</v>
      </c>
      <c r="AJ6320" t="str" cm="1">
        <f t="array" ref="AJ6320">_xlfn.IFS(
C6320&lt;=20, "&lt;20",
AND(C6320&gt;=20, C6320&lt;35), "20-35",
AND(C6320&gt;=35, C6320&lt;50), "35-50",
C6320&gt;=50, "50-100"
)</f>
        <v>20-35</v>
      </c>
      <c r="AK6320" t="str" cm="1">
        <f t="array" ref="AK6320">_xlfn.IFS(
G6320&lt;6, "&lt;6",
AND(G6320&gt;=6, G6320&lt;12), "6-12",
AND(G6320&gt;=12, G6320&lt;18), "12-18",  AND(G6320&gt;=18, G6320&lt;24), "18-24", G6320&gt;=24, "24-36")</f>
        <v>6-12</v>
      </c>
    </row>
    <row r="6321" spans="1:37" x14ac:dyDescent="0.3">
      <c r="A6321" t="s">
        <v>6421</v>
      </c>
      <c r="B6321" t="s">
        <v>33</v>
      </c>
      <c r="C6321">
        <v>35</v>
      </c>
      <c r="D6321" t="s">
        <v>37</v>
      </c>
      <c r="E6321" t="s">
        <v>45</v>
      </c>
      <c r="F6321">
        <v>7</v>
      </c>
      <c r="G6321">
        <v>27</v>
      </c>
      <c r="H6321" t="s">
        <v>36</v>
      </c>
      <c r="I6321" t="s">
        <v>37</v>
      </c>
      <c r="J6321" t="s">
        <v>34</v>
      </c>
      <c r="K6321" t="s">
        <v>37</v>
      </c>
      <c r="L6321" t="s">
        <v>72</v>
      </c>
      <c r="M6321" t="s">
        <v>34</v>
      </c>
      <c r="N6321" t="s">
        <v>34</v>
      </c>
      <c r="O6321" t="s">
        <v>34</v>
      </c>
      <c r="P6321" t="s">
        <v>34</v>
      </c>
      <c r="Q6321" t="s">
        <v>34</v>
      </c>
      <c r="R6321" t="s">
        <v>34</v>
      </c>
      <c r="S6321" t="s">
        <v>34</v>
      </c>
      <c r="T6321" t="s">
        <v>37</v>
      </c>
      <c r="U6321" t="s">
        <v>46</v>
      </c>
      <c r="V6321" t="s">
        <v>37</v>
      </c>
      <c r="W6321" t="s">
        <v>143</v>
      </c>
      <c r="X6321">
        <v>45.7</v>
      </c>
      <c r="Y6321">
        <v>45.7</v>
      </c>
      <c r="Z6321">
        <v>0</v>
      </c>
      <c r="AA6321">
        <v>0</v>
      </c>
      <c r="AB6321">
        <v>10.41</v>
      </c>
      <c r="AC6321">
        <v>56.11</v>
      </c>
      <c r="AD6321" t="s">
        <v>52</v>
      </c>
      <c r="AE6321" t="s">
        <v>58</v>
      </c>
      <c r="AF6321" t="s">
        <v>1249</v>
      </c>
      <c r="AG6321">
        <f t="shared" si="196"/>
        <v>1</v>
      </c>
      <c r="AH6321" t="str" cm="1">
        <f t="array" ref="AH6321">_xlfn.IFS(
X6321&lt;=20, "&lt;20",
AND(X6321&gt;=20, X6321&lt;50), "20-50",
AND(X6321&gt;=50, X6321&lt;100), "50-100",
X6321&gt;=100, "&gt;100"
)</f>
        <v>20-50</v>
      </c>
      <c r="AI6321">
        <f t="shared" si="197"/>
        <v>0</v>
      </c>
      <c r="AJ6321" t="str" cm="1">
        <f t="array" ref="AJ6321">_xlfn.IFS(
C6321&lt;=20, "&lt;20",
AND(C6321&gt;=20, C6321&lt;35), "20-35",
AND(C6321&gt;=35, C6321&lt;50), "35-50",
C6321&gt;=50, "50-100"
)</f>
        <v>35-50</v>
      </c>
      <c r="AK6321" t="str" cm="1">
        <f t="array" ref="AK6321">_xlfn.IFS(
G6321&lt;6, "&lt;6",
AND(G6321&gt;=6, G6321&lt;12), "6-12",
AND(G6321&gt;=12, G6321&lt;18), "12-18",  AND(G6321&gt;=18, G6321&lt;24), "18-24", G6321&gt;=24, "24-36")</f>
        <v>24-36</v>
      </c>
    </row>
    <row r="6322" spans="1:37" x14ac:dyDescent="0.3">
      <c r="A6322" t="s">
        <v>6422</v>
      </c>
      <c r="B6322" t="s">
        <v>44</v>
      </c>
      <c r="C6322">
        <v>66</v>
      </c>
      <c r="D6322" t="s">
        <v>37</v>
      </c>
      <c r="E6322" t="s">
        <v>56</v>
      </c>
      <c r="F6322">
        <v>1</v>
      </c>
      <c r="G6322">
        <v>32</v>
      </c>
      <c r="H6322" t="s">
        <v>57</v>
      </c>
      <c r="I6322" t="s">
        <v>37</v>
      </c>
      <c r="J6322" t="s">
        <v>37</v>
      </c>
      <c r="K6322" t="s">
        <v>37</v>
      </c>
      <c r="L6322" t="s">
        <v>50</v>
      </c>
      <c r="M6322" t="s">
        <v>34</v>
      </c>
      <c r="N6322" t="s">
        <v>34</v>
      </c>
      <c r="O6322" t="s">
        <v>34</v>
      </c>
      <c r="P6322" t="s">
        <v>34</v>
      </c>
      <c r="Q6322" t="s">
        <v>37</v>
      </c>
      <c r="R6322" t="s">
        <v>34</v>
      </c>
      <c r="S6322" t="s">
        <v>34</v>
      </c>
      <c r="T6322" t="s">
        <v>37</v>
      </c>
      <c r="U6322" t="s">
        <v>67</v>
      </c>
      <c r="V6322" t="s">
        <v>37</v>
      </c>
      <c r="W6322" t="s">
        <v>40</v>
      </c>
      <c r="X6322">
        <v>85.05</v>
      </c>
      <c r="Y6322">
        <v>1391.15</v>
      </c>
      <c r="Z6322">
        <v>0</v>
      </c>
      <c r="AA6322">
        <v>0</v>
      </c>
      <c r="AB6322">
        <v>774.56</v>
      </c>
      <c r="AC6322">
        <v>2165.71</v>
      </c>
      <c r="AD6322" t="s">
        <v>41</v>
      </c>
      <c r="AE6322" t="s">
        <v>42</v>
      </c>
      <c r="AF6322" t="s">
        <v>42</v>
      </c>
      <c r="AG6322">
        <f t="shared" si="196"/>
        <v>0</v>
      </c>
      <c r="AH6322" t="str" cm="1">
        <f t="array" ref="AH6322">_xlfn.IFS(
X6322&lt;=20, "&lt;20",
AND(X6322&gt;=20, X6322&lt;50), "20-50",
AND(X6322&gt;=50, X6322&lt;100), "50-100",
X6322&gt;=100, "&gt;100"
)</f>
        <v>50-100</v>
      </c>
      <c r="AI6322">
        <f t="shared" si="197"/>
        <v>0</v>
      </c>
      <c r="AJ6322" t="str" cm="1">
        <f t="array" ref="AJ6322">_xlfn.IFS(
C6322&lt;=20, "&lt;20",
AND(C6322&gt;=20, C6322&lt;35), "20-35",
AND(C6322&gt;=35, C6322&lt;50), "35-50",
C6322&gt;=50, "50-100"
)</f>
        <v>50-100</v>
      </c>
      <c r="AK6322" t="str" cm="1">
        <f t="array" ref="AK6322">_xlfn.IFS(
G6322&lt;6, "&lt;6",
AND(G6322&gt;=6, G6322&lt;12), "6-12",
AND(G6322&gt;=12, G6322&lt;18), "12-18",  AND(G6322&gt;=18, G6322&lt;24), "18-24", G6322&gt;=24, "24-36")</f>
        <v>24-36</v>
      </c>
    </row>
    <row r="6323" spans="1:37" x14ac:dyDescent="0.3">
      <c r="A6323" t="s">
        <v>6423</v>
      </c>
      <c r="B6323" t="s">
        <v>33</v>
      </c>
      <c r="C6323">
        <v>27</v>
      </c>
      <c r="D6323" t="s">
        <v>34</v>
      </c>
      <c r="E6323" t="s">
        <v>114</v>
      </c>
      <c r="F6323">
        <v>5</v>
      </c>
      <c r="G6323">
        <v>10</v>
      </c>
      <c r="H6323" t="s">
        <v>36</v>
      </c>
      <c r="I6323" t="s">
        <v>37</v>
      </c>
      <c r="J6323" t="s">
        <v>34</v>
      </c>
      <c r="K6323" t="s">
        <v>34</v>
      </c>
      <c r="L6323" t="s">
        <v>34</v>
      </c>
      <c r="M6323" t="s">
        <v>34</v>
      </c>
      <c r="N6323" t="s">
        <v>34</v>
      </c>
      <c r="O6323" t="s">
        <v>34</v>
      </c>
      <c r="P6323" t="s">
        <v>34</v>
      </c>
      <c r="Q6323" t="s">
        <v>34</v>
      </c>
      <c r="R6323" t="s">
        <v>34</v>
      </c>
      <c r="S6323" t="s">
        <v>34</v>
      </c>
      <c r="T6323" t="s">
        <v>34</v>
      </c>
      <c r="U6323" t="s">
        <v>46</v>
      </c>
      <c r="V6323" t="s">
        <v>34</v>
      </c>
      <c r="W6323" t="s">
        <v>40</v>
      </c>
      <c r="X6323">
        <v>20.3</v>
      </c>
      <c r="Y6323">
        <v>20.3</v>
      </c>
      <c r="Z6323">
        <v>0</v>
      </c>
      <c r="AA6323">
        <v>0</v>
      </c>
      <c r="AB6323">
        <v>10.84</v>
      </c>
      <c r="AC6323">
        <v>31.14</v>
      </c>
      <c r="AD6323" t="s">
        <v>85</v>
      </c>
      <c r="AE6323" t="s">
        <v>42</v>
      </c>
      <c r="AF6323" t="s">
        <v>42</v>
      </c>
      <c r="AG6323">
        <f t="shared" si="196"/>
        <v>0</v>
      </c>
      <c r="AH6323" t="str" cm="1">
        <f t="array" ref="AH6323">_xlfn.IFS(
X6323&lt;=20, "&lt;20",
AND(X6323&gt;=20, X6323&lt;50), "20-50",
AND(X6323&gt;=50, X6323&lt;100), "50-100",
X6323&gt;=100, "&gt;100"
)</f>
        <v>20-50</v>
      </c>
      <c r="AI6323">
        <f t="shared" si="197"/>
        <v>1</v>
      </c>
      <c r="AJ6323" t="str" cm="1">
        <f t="array" ref="AJ6323">_xlfn.IFS(
C6323&lt;=20, "&lt;20",
AND(C6323&gt;=20, C6323&lt;35), "20-35",
AND(C6323&gt;=35, C6323&lt;50), "35-50",
C6323&gt;=50, "50-100"
)</f>
        <v>20-35</v>
      </c>
      <c r="AK6323" t="str" cm="1">
        <f t="array" ref="AK6323">_xlfn.IFS(
G6323&lt;6, "&lt;6",
AND(G6323&gt;=6, G6323&lt;12), "6-12",
AND(G6323&gt;=12, G6323&lt;18), "12-18",  AND(G6323&gt;=18, G6323&lt;24), "18-24", G6323&gt;=24, "24-36")</f>
        <v>6-12</v>
      </c>
    </row>
    <row r="6324" spans="1:37" x14ac:dyDescent="0.3">
      <c r="A6324" t="s">
        <v>6424</v>
      </c>
      <c r="B6324" t="s">
        <v>44</v>
      </c>
      <c r="C6324">
        <v>21</v>
      </c>
      <c r="D6324" t="s">
        <v>34</v>
      </c>
      <c r="E6324" t="s">
        <v>114</v>
      </c>
      <c r="F6324">
        <v>0</v>
      </c>
      <c r="G6324">
        <v>3</v>
      </c>
      <c r="H6324" t="s">
        <v>36</v>
      </c>
      <c r="I6324" t="s">
        <v>37</v>
      </c>
      <c r="J6324" t="s">
        <v>37</v>
      </c>
      <c r="K6324" t="s">
        <v>37</v>
      </c>
      <c r="L6324" t="s">
        <v>50</v>
      </c>
      <c r="M6324" t="s">
        <v>34</v>
      </c>
      <c r="N6324" t="s">
        <v>34</v>
      </c>
      <c r="O6324" t="s">
        <v>34</v>
      </c>
      <c r="P6324" t="s">
        <v>34</v>
      </c>
      <c r="Q6324" t="s">
        <v>34</v>
      </c>
      <c r="R6324" t="s">
        <v>37</v>
      </c>
      <c r="S6324" t="s">
        <v>37</v>
      </c>
      <c r="T6324" t="s">
        <v>37</v>
      </c>
      <c r="U6324" t="s">
        <v>46</v>
      </c>
      <c r="V6324" t="s">
        <v>37</v>
      </c>
      <c r="W6324" t="s">
        <v>40</v>
      </c>
      <c r="X6324">
        <v>85.45</v>
      </c>
      <c r="Y6324">
        <v>85.45</v>
      </c>
      <c r="Z6324">
        <v>0</v>
      </c>
      <c r="AA6324">
        <v>0</v>
      </c>
      <c r="AB6324">
        <v>31.03</v>
      </c>
      <c r="AC6324">
        <v>116.48</v>
      </c>
      <c r="AD6324" t="s">
        <v>52</v>
      </c>
      <c r="AE6324" t="s">
        <v>100</v>
      </c>
      <c r="AF6324" t="s">
        <v>308</v>
      </c>
      <c r="AG6324">
        <f t="shared" si="196"/>
        <v>1</v>
      </c>
      <c r="AH6324" t="str" cm="1">
        <f t="array" ref="AH6324">_xlfn.IFS(
X6324&lt;=20, "&lt;20",
AND(X6324&gt;=20, X6324&lt;50), "20-50",
AND(X6324&gt;=50, X6324&lt;100), "50-100",
X6324&gt;=100, "&gt;100"
)</f>
        <v>50-100</v>
      </c>
      <c r="AI6324">
        <f t="shared" si="197"/>
        <v>0</v>
      </c>
      <c r="AJ6324" t="str" cm="1">
        <f t="array" ref="AJ6324">_xlfn.IFS(
C6324&lt;=20, "&lt;20",
AND(C6324&gt;=20, C6324&lt;35), "20-35",
AND(C6324&gt;=35, C6324&lt;50), "35-50",
C6324&gt;=50, "50-100"
)</f>
        <v>20-35</v>
      </c>
      <c r="AK6324" t="str" cm="1">
        <f t="array" ref="AK6324">_xlfn.IFS(
G6324&lt;6, "&lt;6",
AND(G6324&gt;=6, G6324&lt;12), "6-12",
AND(G6324&gt;=12, G6324&lt;18), "12-18",  AND(G6324&gt;=18, G6324&lt;24), "18-24", G6324&gt;=24, "24-36")</f>
        <v>&lt;6</v>
      </c>
    </row>
    <row r="6325" spans="1:37" x14ac:dyDescent="0.3">
      <c r="A6325" t="s">
        <v>6425</v>
      </c>
      <c r="B6325" t="s">
        <v>44</v>
      </c>
      <c r="C6325">
        <v>56</v>
      </c>
      <c r="D6325" t="s">
        <v>34</v>
      </c>
      <c r="E6325" t="s">
        <v>90</v>
      </c>
      <c r="F6325">
        <v>1</v>
      </c>
      <c r="G6325">
        <v>13</v>
      </c>
      <c r="H6325" t="s">
        <v>36</v>
      </c>
      <c r="I6325" t="s">
        <v>37</v>
      </c>
      <c r="J6325" t="s">
        <v>37</v>
      </c>
      <c r="K6325" t="s">
        <v>37</v>
      </c>
      <c r="L6325" t="s">
        <v>50</v>
      </c>
      <c r="M6325" t="s">
        <v>37</v>
      </c>
      <c r="N6325" t="s">
        <v>37</v>
      </c>
      <c r="O6325" t="s">
        <v>37</v>
      </c>
      <c r="P6325" t="s">
        <v>37</v>
      </c>
      <c r="Q6325" t="s">
        <v>37</v>
      </c>
      <c r="R6325" t="s">
        <v>37</v>
      </c>
      <c r="S6325" t="s">
        <v>37</v>
      </c>
      <c r="T6325" t="s">
        <v>37</v>
      </c>
      <c r="U6325" t="s">
        <v>67</v>
      </c>
      <c r="V6325" t="s">
        <v>37</v>
      </c>
      <c r="W6325" t="s">
        <v>51</v>
      </c>
      <c r="X6325">
        <v>114</v>
      </c>
      <c r="Y6325">
        <v>8093.15</v>
      </c>
      <c r="Z6325">
        <v>0</v>
      </c>
      <c r="AA6325">
        <v>0</v>
      </c>
      <c r="AB6325">
        <v>2337.84</v>
      </c>
      <c r="AC6325">
        <v>10430.99</v>
      </c>
      <c r="AD6325" t="s">
        <v>41</v>
      </c>
      <c r="AE6325" t="s">
        <v>42</v>
      </c>
      <c r="AF6325" t="s">
        <v>42</v>
      </c>
      <c r="AG6325">
        <f t="shared" si="196"/>
        <v>0</v>
      </c>
      <c r="AH6325" t="str" cm="1">
        <f t="array" ref="AH6325">_xlfn.IFS(
X6325&lt;=20, "&lt;20",
AND(X6325&gt;=20, X6325&lt;50), "20-50",
AND(X6325&gt;=50, X6325&lt;100), "50-100",
X6325&gt;=100, "&gt;100"
)</f>
        <v>&gt;100</v>
      </c>
      <c r="AI6325">
        <f t="shared" si="197"/>
        <v>0</v>
      </c>
      <c r="AJ6325" t="str" cm="1">
        <f t="array" ref="AJ6325">_xlfn.IFS(
C6325&lt;=20, "&lt;20",
AND(C6325&gt;=20, C6325&lt;35), "20-35",
AND(C6325&gt;=35, C6325&lt;50), "35-50",
C6325&gt;=50, "50-100"
)</f>
        <v>50-100</v>
      </c>
      <c r="AK6325" t="str" cm="1">
        <f t="array" ref="AK6325">_xlfn.IFS(
G6325&lt;6, "&lt;6",
AND(G6325&gt;=6, G6325&lt;12), "6-12",
AND(G6325&gt;=12, G6325&lt;18), "12-18",  AND(G6325&gt;=18, G6325&lt;24), "18-24", G6325&gt;=24, "24-36")</f>
        <v>12-18</v>
      </c>
    </row>
    <row r="6326" spans="1:37" x14ac:dyDescent="0.3">
      <c r="A6326" t="s">
        <v>6426</v>
      </c>
      <c r="B6326" t="s">
        <v>44</v>
      </c>
      <c r="C6326">
        <v>37</v>
      </c>
      <c r="D6326" t="s">
        <v>37</v>
      </c>
      <c r="E6326" t="s">
        <v>158</v>
      </c>
      <c r="F6326">
        <v>3</v>
      </c>
      <c r="G6326">
        <v>25</v>
      </c>
      <c r="H6326" t="s">
        <v>36</v>
      </c>
      <c r="I6326" t="s">
        <v>37</v>
      </c>
      <c r="J6326" t="s">
        <v>34</v>
      </c>
      <c r="K6326" t="s">
        <v>37</v>
      </c>
      <c r="L6326" t="s">
        <v>72</v>
      </c>
      <c r="M6326" t="s">
        <v>37</v>
      </c>
      <c r="N6326" t="s">
        <v>37</v>
      </c>
      <c r="O6326" t="s">
        <v>34</v>
      </c>
      <c r="P6326" t="s">
        <v>37</v>
      </c>
      <c r="Q6326" t="s">
        <v>34</v>
      </c>
      <c r="R6326" t="s">
        <v>34</v>
      </c>
      <c r="S6326" t="s">
        <v>34</v>
      </c>
      <c r="T6326" t="s">
        <v>37</v>
      </c>
      <c r="U6326" t="s">
        <v>39</v>
      </c>
      <c r="V6326" t="s">
        <v>37</v>
      </c>
      <c r="W6326" t="s">
        <v>51</v>
      </c>
      <c r="X6326">
        <v>-9</v>
      </c>
      <c r="Y6326">
        <v>2603.9499999999998</v>
      </c>
      <c r="Z6326">
        <v>0</v>
      </c>
      <c r="AA6326">
        <v>0</v>
      </c>
      <c r="AB6326">
        <v>774.84</v>
      </c>
      <c r="AC6326">
        <v>3378.79</v>
      </c>
      <c r="AD6326" t="s">
        <v>41</v>
      </c>
      <c r="AE6326" t="s">
        <v>42</v>
      </c>
      <c r="AF6326" t="s">
        <v>42</v>
      </c>
      <c r="AG6326">
        <f t="shared" si="196"/>
        <v>0</v>
      </c>
      <c r="AH6326" t="str" cm="1">
        <f t="array" ref="AH6326">_xlfn.IFS(
X6326&lt;=20, "&lt;20",
AND(X6326&gt;=20, X6326&lt;50), "20-50",
AND(X6326&gt;=50, X6326&lt;100), "50-100",
X6326&gt;=100, "&gt;100"
)</f>
        <v>&lt;20</v>
      </c>
      <c r="AI6326">
        <f t="shared" si="197"/>
        <v>0</v>
      </c>
      <c r="AJ6326" t="str" cm="1">
        <f t="array" ref="AJ6326">_xlfn.IFS(
C6326&lt;=20, "&lt;20",
AND(C6326&gt;=20, C6326&lt;35), "20-35",
AND(C6326&gt;=35, C6326&lt;50), "35-50",
C6326&gt;=50, "50-100"
)</f>
        <v>35-50</v>
      </c>
      <c r="AK6326" t="str" cm="1">
        <f t="array" ref="AK6326">_xlfn.IFS(
G6326&lt;6, "&lt;6",
AND(G6326&gt;=6, G6326&lt;12), "6-12",
AND(G6326&gt;=12, G6326&lt;18), "12-18",  AND(G6326&gt;=18, G6326&lt;24), "18-24", G6326&gt;=24, "24-36")</f>
        <v>24-36</v>
      </c>
    </row>
    <row r="6327" spans="1:37" x14ac:dyDescent="0.3">
      <c r="A6327" t="s">
        <v>6427</v>
      </c>
      <c r="B6327" t="s">
        <v>44</v>
      </c>
      <c r="C6327">
        <v>38</v>
      </c>
      <c r="D6327" t="s">
        <v>37</v>
      </c>
      <c r="E6327" t="s">
        <v>158</v>
      </c>
      <c r="F6327">
        <v>5</v>
      </c>
      <c r="G6327">
        <v>24</v>
      </c>
      <c r="H6327" t="s">
        <v>36</v>
      </c>
      <c r="I6327" t="s">
        <v>37</v>
      </c>
      <c r="J6327" t="s">
        <v>34</v>
      </c>
      <c r="K6327" t="s">
        <v>37</v>
      </c>
      <c r="L6327" t="s">
        <v>50</v>
      </c>
      <c r="M6327" t="s">
        <v>34</v>
      </c>
      <c r="N6327" t="s">
        <v>34</v>
      </c>
      <c r="O6327" t="s">
        <v>37</v>
      </c>
      <c r="P6327" t="s">
        <v>34</v>
      </c>
      <c r="Q6327" t="s">
        <v>37</v>
      </c>
      <c r="R6327" t="s">
        <v>37</v>
      </c>
      <c r="S6327" t="s">
        <v>37</v>
      </c>
      <c r="T6327" t="s">
        <v>37</v>
      </c>
      <c r="U6327" t="s">
        <v>67</v>
      </c>
      <c r="V6327" t="s">
        <v>34</v>
      </c>
      <c r="W6327" t="s">
        <v>51</v>
      </c>
      <c r="X6327">
        <v>95.8</v>
      </c>
      <c r="Y6327">
        <v>5655.45</v>
      </c>
      <c r="Z6327">
        <v>0</v>
      </c>
      <c r="AA6327">
        <v>0</v>
      </c>
      <c r="AB6327">
        <v>1795.96</v>
      </c>
      <c r="AC6327">
        <v>7451.41</v>
      </c>
      <c r="AD6327" t="s">
        <v>41</v>
      </c>
      <c r="AE6327" t="s">
        <v>42</v>
      </c>
      <c r="AF6327" t="s">
        <v>42</v>
      </c>
      <c r="AG6327">
        <f t="shared" si="196"/>
        <v>0</v>
      </c>
      <c r="AH6327" t="str" cm="1">
        <f t="array" ref="AH6327">_xlfn.IFS(
X6327&lt;=20, "&lt;20",
AND(X6327&gt;=20, X6327&lt;50), "20-50",
AND(X6327&gt;=50, X6327&lt;100), "50-100",
X6327&gt;=100, "&gt;100"
)</f>
        <v>50-100</v>
      </c>
      <c r="AI6327">
        <f t="shared" si="197"/>
        <v>0</v>
      </c>
      <c r="AJ6327" t="str" cm="1">
        <f t="array" ref="AJ6327">_xlfn.IFS(
C6327&lt;=20, "&lt;20",
AND(C6327&gt;=20, C6327&lt;35), "20-35",
AND(C6327&gt;=35, C6327&lt;50), "35-50",
C6327&gt;=50, "50-100"
)</f>
        <v>35-50</v>
      </c>
      <c r="AK6327" t="str" cm="1">
        <f t="array" ref="AK6327">_xlfn.IFS(
G6327&lt;6, "&lt;6",
AND(G6327&gt;=6, G6327&lt;12), "6-12",
AND(G6327&gt;=12, G6327&lt;18), "12-18",  AND(G6327&gt;=18, G6327&lt;24), "18-24", G6327&gt;=24, "24-36")</f>
        <v>24-36</v>
      </c>
    </row>
    <row r="6328" spans="1:37" x14ac:dyDescent="0.3">
      <c r="A6328" t="s">
        <v>6428</v>
      </c>
      <c r="B6328" t="s">
        <v>44</v>
      </c>
      <c r="C6328">
        <v>66</v>
      </c>
      <c r="D6328" t="s">
        <v>37</v>
      </c>
      <c r="E6328" t="s">
        <v>82</v>
      </c>
      <c r="F6328">
        <v>2</v>
      </c>
      <c r="G6328">
        <v>12</v>
      </c>
      <c r="H6328" t="s">
        <v>36</v>
      </c>
      <c r="I6328" t="s">
        <v>37</v>
      </c>
      <c r="J6328" t="s">
        <v>37</v>
      </c>
      <c r="K6328" t="s">
        <v>37</v>
      </c>
      <c r="L6328" t="s">
        <v>50</v>
      </c>
      <c r="M6328" t="s">
        <v>34</v>
      </c>
      <c r="N6328" t="s">
        <v>37</v>
      </c>
      <c r="O6328" t="s">
        <v>34</v>
      </c>
      <c r="P6328" t="s">
        <v>37</v>
      </c>
      <c r="Q6328" t="s">
        <v>37</v>
      </c>
      <c r="R6328" t="s">
        <v>37</v>
      </c>
      <c r="S6328" t="s">
        <v>37</v>
      </c>
      <c r="T6328" t="s">
        <v>34</v>
      </c>
      <c r="U6328" t="s">
        <v>46</v>
      </c>
      <c r="V6328" t="s">
        <v>37</v>
      </c>
      <c r="W6328" t="s">
        <v>40</v>
      </c>
      <c r="X6328">
        <v>103.6</v>
      </c>
      <c r="Y6328">
        <v>1806.35</v>
      </c>
      <c r="Z6328">
        <v>0</v>
      </c>
      <c r="AA6328">
        <v>10</v>
      </c>
      <c r="AB6328">
        <v>22.86</v>
      </c>
      <c r="AC6328">
        <v>1839.21</v>
      </c>
      <c r="AD6328" t="s">
        <v>41</v>
      </c>
      <c r="AE6328" t="s">
        <v>42</v>
      </c>
      <c r="AF6328" t="s">
        <v>42</v>
      </c>
      <c r="AG6328">
        <f t="shared" si="196"/>
        <v>0</v>
      </c>
      <c r="AH6328" t="str" cm="1">
        <f t="array" ref="AH6328">_xlfn.IFS(
X6328&lt;=20, "&lt;20",
AND(X6328&gt;=20, X6328&lt;50), "20-50",
AND(X6328&gt;=50, X6328&lt;100), "50-100",
X6328&gt;=100, "&gt;100"
)</f>
        <v>&gt;100</v>
      </c>
      <c r="AI6328">
        <f t="shared" si="197"/>
        <v>0</v>
      </c>
      <c r="AJ6328" t="str" cm="1">
        <f t="array" ref="AJ6328">_xlfn.IFS(
C6328&lt;=20, "&lt;20",
AND(C6328&gt;=20, C6328&lt;35), "20-35",
AND(C6328&gt;=35, C6328&lt;50), "35-50",
C6328&gt;=50, "50-100"
)</f>
        <v>50-100</v>
      </c>
      <c r="AK6328" t="str" cm="1">
        <f t="array" ref="AK6328">_xlfn.IFS(
G6328&lt;6, "&lt;6",
AND(G6328&gt;=6, G6328&lt;12), "6-12",
AND(G6328&gt;=12, G6328&lt;18), "12-18",  AND(G6328&gt;=18, G6328&lt;24), "18-24", G6328&gt;=24, "24-36")</f>
        <v>12-18</v>
      </c>
    </row>
    <row r="6329" spans="1:37" x14ac:dyDescent="0.3">
      <c r="A6329" t="s">
        <v>6429</v>
      </c>
      <c r="B6329" t="s">
        <v>44</v>
      </c>
      <c r="C6329">
        <v>45</v>
      </c>
      <c r="D6329" t="s">
        <v>34</v>
      </c>
      <c r="E6329" t="s">
        <v>74</v>
      </c>
      <c r="F6329">
        <v>8</v>
      </c>
      <c r="G6329">
        <v>34</v>
      </c>
      <c r="H6329" t="s">
        <v>36</v>
      </c>
      <c r="I6329" t="s">
        <v>37</v>
      </c>
      <c r="J6329" t="s">
        <v>37</v>
      </c>
      <c r="K6329" t="s">
        <v>37</v>
      </c>
      <c r="L6329" t="s">
        <v>50</v>
      </c>
      <c r="M6329" t="s">
        <v>34</v>
      </c>
      <c r="N6329" t="s">
        <v>37</v>
      </c>
      <c r="O6329" t="s">
        <v>34</v>
      </c>
      <c r="P6329" t="s">
        <v>34</v>
      </c>
      <c r="Q6329" t="s">
        <v>37</v>
      </c>
      <c r="R6329" t="s">
        <v>37</v>
      </c>
      <c r="S6329" t="s">
        <v>37</v>
      </c>
      <c r="T6329" t="s">
        <v>37</v>
      </c>
      <c r="U6329" t="s">
        <v>46</v>
      </c>
      <c r="V6329" t="s">
        <v>37</v>
      </c>
      <c r="W6329" t="s">
        <v>40</v>
      </c>
      <c r="X6329">
        <v>98.7</v>
      </c>
      <c r="Y6329">
        <v>2249.1</v>
      </c>
      <c r="Z6329">
        <v>0</v>
      </c>
      <c r="AA6329">
        <v>0</v>
      </c>
      <c r="AB6329">
        <v>332.35</v>
      </c>
      <c r="AC6329">
        <v>2581.4499999999998</v>
      </c>
      <c r="AD6329" t="s">
        <v>41</v>
      </c>
      <c r="AE6329" t="s">
        <v>42</v>
      </c>
      <c r="AF6329" t="s">
        <v>42</v>
      </c>
      <c r="AG6329">
        <f t="shared" si="196"/>
        <v>0</v>
      </c>
      <c r="AH6329" t="str" cm="1">
        <f t="array" ref="AH6329">_xlfn.IFS(
X6329&lt;=20, "&lt;20",
AND(X6329&gt;=20, X6329&lt;50), "20-50",
AND(X6329&gt;=50, X6329&lt;100), "50-100",
X6329&gt;=100, "&gt;100"
)</f>
        <v>50-100</v>
      </c>
      <c r="AI6329">
        <f t="shared" si="197"/>
        <v>0</v>
      </c>
      <c r="AJ6329" t="str" cm="1">
        <f t="array" ref="AJ6329">_xlfn.IFS(
C6329&lt;=20, "&lt;20",
AND(C6329&gt;=20, C6329&lt;35), "20-35",
AND(C6329&gt;=35, C6329&lt;50), "35-50",
C6329&gt;=50, "50-100"
)</f>
        <v>35-50</v>
      </c>
      <c r="AK6329" t="str" cm="1">
        <f t="array" ref="AK6329">_xlfn.IFS(
G6329&lt;6, "&lt;6",
AND(G6329&gt;=6, G6329&lt;12), "6-12",
AND(G6329&gt;=12, G6329&lt;18), "12-18",  AND(G6329&gt;=18, G6329&lt;24), "18-24", G6329&gt;=24, "24-36")</f>
        <v>24-36</v>
      </c>
    </row>
    <row r="6330" spans="1:37" x14ac:dyDescent="0.3">
      <c r="A6330" t="s">
        <v>6430</v>
      </c>
      <c r="B6330" t="s">
        <v>44</v>
      </c>
      <c r="C6330">
        <v>74</v>
      </c>
      <c r="D6330" t="s">
        <v>34</v>
      </c>
      <c r="E6330" t="s">
        <v>103</v>
      </c>
      <c r="F6330">
        <v>12</v>
      </c>
      <c r="G6330">
        <v>9</v>
      </c>
      <c r="H6330" t="s">
        <v>49</v>
      </c>
      <c r="I6330" t="s">
        <v>37</v>
      </c>
      <c r="J6330" t="s">
        <v>34</v>
      </c>
      <c r="K6330" t="s">
        <v>37</v>
      </c>
      <c r="L6330" t="s">
        <v>50</v>
      </c>
      <c r="M6330" t="s">
        <v>34</v>
      </c>
      <c r="N6330" t="s">
        <v>34</v>
      </c>
      <c r="O6330" t="s">
        <v>34</v>
      </c>
      <c r="P6330" t="s">
        <v>34</v>
      </c>
      <c r="Q6330" t="s">
        <v>37</v>
      </c>
      <c r="R6330" t="s">
        <v>37</v>
      </c>
      <c r="S6330" t="s">
        <v>34</v>
      </c>
      <c r="T6330" t="s">
        <v>37</v>
      </c>
      <c r="U6330" t="s">
        <v>46</v>
      </c>
      <c r="V6330" t="s">
        <v>37</v>
      </c>
      <c r="W6330" t="s">
        <v>51</v>
      </c>
      <c r="X6330">
        <v>89.5</v>
      </c>
      <c r="Y6330">
        <v>676.7</v>
      </c>
      <c r="Z6330">
        <v>0</v>
      </c>
      <c r="AA6330">
        <v>0</v>
      </c>
      <c r="AB6330">
        <v>95.41</v>
      </c>
      <c r="AC6330">
        <v>772.11</v>
      </c>
      <c r="AD6330" t="s">
        <v>52</v>
      </c>
      <c r="AE6330" t="s">
        <v>58</v>
      </c>
      <c r="AF6330" t="s">
        <v>62</v>
      </c>
      <c r="AG6330">
        <f t="shared" si="196"/>
        <v>1</v>
      </c>
      <c r="AH6330" t="str" cm="1">
        <f t="array" ref="AH6330">_xlfn.IFS(
X6330&lt;=20, "&lt;20",
AND(X6330&gt;=20, X6330&lt;50), "20-50",
AND(X6330&gt;=50, X6330&lt;100), "50-100",
X6330&gt;=100, "&gt;100"
)</f>
        <v>50-100</v>
      </c>
      <c r="AI6330">
        <f t="shared" si="197"/>
        <v>0</v>
      </c>
      <c r="AJ6330" t="str" cm="1">
        <f t="array" ref="AJ6330">_xlfn.IFS(
C6330&lt;=20, "&lt;20",
AND(C6330&gt;=20, C6330&lt;35), "20-35",
AND(C6330&gt;=35, C6330&lt;50), "35-50",
C6330&gt;=50, "50-100"
)</f>
        <v>50-100</v>
      </c>
      <c r="AK6330" t="str" cm="1">
        <f t="array" ref="AK6330">_xlfn.IFS(
G6330&lt;6, "&lt;6",
AND(G6330&gt;=6, G6330&lt;12), "6-12",
AND(G6330&gt;=12, G6330&lt;18), "12-18",  AND(G6330&gt;=18, G6330&lt;24), "18-24", G6330&gt;=24, "24-36")</f>
        <v>6-12</v>
      </c>
    </row>
    <row r="6331" spans="1:37" x14ac:dyDescent="0.3">
      <c r="A6331" t="s">
        <v>6431</v>
      </c>
      <c r="B6331" t="s">
        <v>33</v>
      </c>
      <c r="C6331">
        <v>56</v>
      </c>
      <c r="D6331" t="s">
        <v>34</v>
      </c>
      <c r="E6331" t="s">
        <v>56</v>
      </c>
      <c r="F6331">
        <v>9</v>
      </c>
      <c r="G6331">
        <v>10</v>
      </c>
      <c r="H6331" t="s">
        <v>70</v>
      </c>
      <c r="I6331" t="s">
        <v>37</v>
      </c>
      <c r="J6331" t="s">
        <v>34</v>
      </c>
      <c r="K6331" t="s">
        <v>37</v>
      </c>
      <c r="L6331" t="s">
        <v>50</v>
      </c>
      <c r="M6331" t="s">
        <v>37</v>
      </c>
      <c r="N6331" t="s">
        <v>34</v>
      </c>
      <c r="O6331" t="s">
        <v>34</v>
      </c>
      <c r="P6331" t="s">
        <v>34</v>
      </c>
      <c r="Q6331" t="s">
        <v>37</v>
      </c>
      <c r="R6331" t="s">
        <v>34</v>
      </c>
      <c r="S6331" t="s">
        <v>34</v>
      </c>
      <c r="T6331" t="s">
        <v>37</v>
      </c>
      <c r="U6331" t="s">
        <v>39</v>
      </c>
      <c r="V6331" t="s">
        <v>34</v>
      </c>
      <c r="W6331" t="s">
        <v>40</v>
      </c>
      <c r="X6331">
        <v>86.35</v>
      </c>
      <c r="Y6331">
        <v>4267.1499999999996</v>
      </c>
      <c r="Z6331">
        <v>0</v>
      </c>
      <c r="AA6331">
        <v>0</v>
      </c>
      <c r="AB6331">
        <v>1392.3</v>
      </c>
      <c r="AC6331">
        <v>5659.45</v>
      </c>
      <c r="AD6331" t="s">
        <v>41</v>
      </c>
      <c r="AE6331" t="s">
        <v>42</v>
      </c>
      <c r="AF6331" t="s">
        <v>42</v>
      </c>
      <c r="AG6331">
        <f t="shared" si="196"/>
        <v>0</v>
      </c>
      <c r="AH6331" t="str" cm="1">
        <f t="array" ref="AH6331">_xlfn.IFS(
X6331&lt;=20, "&lt;20",
AND(X6331&gt;=20, X6331&lt;50), "20-50",
AND(X6331&gt;=50, X6331&lt;100), "50-100",
X6331&gt;=100, "&gt;100"
)</f>
        <v>50-100</v>
      </c>
      <c r="AI6331">
        <f t="shared" si="197"/>
        <v>0</v>
      </c>
      <c r="AJ6331" t="str" cm="1">
        <f t="array" ref="AJ6331">_xlfn.IFS(
C6331&lt;=20, "&lt;20",
AND(C6331&gt;=20, C6331&lt;35), "20-35",
AND(C6331&gt;=35, C6331&lt;50), "35-50",
C6331&gt;=50, "50-100"
)</f>
        <v>50-100</v>
      </c>
      <c r="AK6331" t="str" cm="1">
        <f t="array" ref="AK6331">_xlfn.IFS(
G6331&lt;6, "&lt;6",
AND(G6331&gt;=6, G6331&lt;12), "6-12",
AND(G6331&gt;=12, G6331&lt;18), "12-18",  AND(G6331&gt;=18, G6331&lt;24), "18-24", G6331&gt;=24, "24-36")</f>
        <v>6-12</v>
      </c>
    </row>
    <row r="6332" spans="1:37" x14ac:dyDescent="0.3">
      <c r="A6332" t="s">
        <v>6432</v>
      </c>
      <c r="B6332" t="s">
        <v>33</v>
      </c>
      <c r="C6332">
        <v>29</v>
      </c>
      <c r="D6332" t="s">
        <v>37</v>
      </c>
      <c r="E6332" t="s">
        <v>45</v>
      </c>
      <c r="F6332">
        <v>1</v>
      </c>
      <c r="G6332">
        <v>5</v>
      </c>
      <c r="H6332" t="s">
        <v>70</v>
      </c>
      <c r="I6332" t="s">
        <v>37</v>
      </c>
      <c r="J6332" t="s">
        <v>34</v>
      </c>
      <c r="K6332" t="s">
        <v>34</v>
      </c>
      <c r="L6332" t="s">
        <v>34</v>
      </c>
      <c r="M6332" t="s">
        <v>34</v>
      </c>
      <c r="N6332" t="s">
        <v>34</v>
      </c>
      <c r="O6332" t="s">
        <v>34</v>
      </c>
      <c r="P6332" t="s">
        <v>34</v>
      </c>
      <c r="Q6332" t="s">
        <v>34</v>
      </c>
      <c r="R6332" t="s">
        <v>34</v>
      </c>
      <c r="S6332" t="s">
        <v>34</v>
      </c>
      <c r="T6332" t="s">
        <v>34</v>
      </c>
      <c r="U6332" t="s">
        <v>67</v>
      </c>
      <c r="V6332" t="s">
        <v>37</v>
      </c>
      <c r="W6332" t="s">
        <v>51</v>
      </c>
      <c r="X6332">
        <v>19.7</v>
      </c>
      <c r="Y6332">
        <v>1274.05</v>
      </c>
      <c r="Z6332">
        <v>0</v>
      </c>
      <c r="AA6332">
        <v>0</v>
      </c>
      <c r="AB6332">
        <v>955.52</v>
      </c>
      <c r="AC6332">
        <v>2229.5700000000002</v>
      </c>
      <c r="AD6332" t="s">
        <v>41</v>
      </c>
      <c r="AE6332" t="s">
        <v>42</v>
      </c>
      <c r="AF6332" t="s">
        <v>42</v>
      </c>
      <c r="AG6332">
        <f t="shared" si="196"/>
        <v>0</v>
      </c>
      <c r="AH6332" t="str" cm="1">
        <f t="array" ref="AH6332">_xlfn.IFS(
X6332&lt;=20, "&lt;20",
AND(X6332&gt;=20, X6332&lt;50), "20-50",
AND(X6332&gt;=50, X6332&lt;100), "50-100",
X6332&gt;=100, "&gt;100"
)</f>
        <v>&lt;20</v>
      </c>
      <c r="AI6332">
        <f t="shared" si="197"/>
        <v>0</v>
      </c>
      <c r="AJ6332" t="str" cm="1">
        <f t="array" ref="AJ6332">_xlfn.IFS(
C6332&lt;=20, "&lt;20",
AND(C6332&gt;=20, C6332&lt;35), "20-35",
AND(C6332&gt;=35, C6332&lt;50), "35-50",
C6332&gt;=50, "50-100"
)</f>
        <v>20-35</v>
      </c>
      <c r="AK6332" t="str" cm="1">
        <f t="array" ref="AK6332">_xlfn.IFS(
G6332&lt;6, "&lt;6",
AND(G6332&gt;=6, G6332&lt;12), "6-12",
AND(G6332&gt;=12, G6332&lt;18), "12-18",  AND(G6332&gt;=18, G6332&lt;24), "18-24", G6332&gt;=24, "24-36")</f>
        <v>&lt;6</v>
      </c>
    </row>
    <row r="6333" spans="1:37" x14ac:dyDescent="0.3">
      <c r="A6333" t="s">
        <v>6433</v>
      </c>
      <c r="B6333" t="s">
        <v>33</v>
      </c>
      <c r="C6333">
        <v>38</v>
      </c>
      <c r="D6333" t="s">
        <v>34</v>
      </c>
      <c r="E6333" t="s">
        <v>61</v>
      </c>
      <c r="F6333">
        <v>6</v>
      </c>
      <c r="G6333">
        <v>28</v>
      </c>
      <c r="H6333" t="s">
        <v>36</v>
      </c>
      <c r="I6333" t="s">
        <v>37</v>
      </c>
      <c r="J6333" t="s">
        <v>34</v>
      </c>
      <c r="K6333" t="s">
        <v>37</v>
      </c>
      <c r="L6333" t="s">
        <v>72</v>
      </c>
      <c r="M6333" t="s">
        <v>37</v>
      </c>
      <c r="N6333" t="s">
        <v>37</v>
      </c>
      <c r="O6333" t="s">
        <v>37</v>
      </c>
      <c r="P6333" t="s">
        <v>37</v>
      </c>
      <c r="Q6333" t="s">
        <v>37</v>
      </c>
      <c r="R6333" t="s">
        <v>37</v>
      </c>
      <c r="S6333" t="s">
        <v>37</v>
      </c>
      <c r="T6333" t="s">
        <v>37</v>
      </c>
      <c r="U6333" t="s">
        <v>67</v>
      </c>
      <c r="V6333" t="s">
        <v>37</v>
      </c>
      <c r="W6333" t="s">
        <v>40</v>
      </c>
      <c r="X6333">
        <v>84.7</v>
      </c>
      <c r="Y6333">
        <v>5878.9</v>
      </c>
      <c r="Z6333">
        <v>0</v>
      </c>
      <c r="AA6333">
        <v>0</v>
      </c>
      <c r="AB6333">
        <v>3337.53</v>
      </c>
      <c r="AC6333">
        <v>9216.43</v>
      </c>
      <c r="AD6333" t="s">
        <v>41</v>
      </c>
      <c r="AE6333" t="s">
        <v>42</v>
      </c>
      <c r="AF6333" t="s">
        <v>42</v>
      </c>
      <c r="AG6333">
        <f t="shared" si="196"/>
        <v>0</v>
      </c>
      <c r="AH6333" t="str" cm="1">
        <f t="array" ref="AH6333">_xlfn.IFS(
X6333&lt;=20, "&lt;20",
AND(X6333&gt;=20, X6333&lt;50), "20-50",
AND(X6333&gt;=50, X6333&lt;100), "50-100",
X6333&gt;=100, "&gt;100"
)</f>
        <v>50-100</v>
      </c>
      <c r="AI6333">
        <f t="shared" si="197"/>
        <v>0</v>
      </c>
      <c r="AJ6333" t="str" cm="1">
        <f t="array" ref="AJ6333">_xlfn.IFS(
C6333&lt;=20, "&lt;20",
AND(C6333&gt;=20, C6333&lt;35), "20-35",
AND(C6333&gt;=35, C6333&lt;50), "35-50",
C6333&gt;=50, "50-100"
)</f>
        <v>35-50</v>
      </c>
      <c r="AK6333" t="str" cm="1">
        <f t="array" ref="AK6333">_xlfn.IFS(
G6333&lt;6, "&lt;6",
AND(G6333&gt;=6, G6333&lt;12), "6-12",
AND(G6333&gt;=12, G6333&lt;18), "12-18",  AND(G6333&gt;=18, G6333&lt;24), "18-24", G6333&gt;=24, "24-36")</f>
        <v>24-36</v>
      </c>
    </row>
    <row r="6334" spans="1:37" x14ac:dyDescent="0.3">
      <c r="A6334" t="s">
        <v>6434</v>
      </c>
      <c r="B6334" t="s">
        <v>44</v>
      </c>
      <c r="C6334">
        <v>41</v>
      </c>
      <c r="D6334" t="s">
        <v>34</v>
      </c>
      <c r="E6334" t="s">
        <v>48</v>
      </c>
      <c r="F6334">
        <v>6</v>
      </c>
      <c r="G6334">
        <v>6</v>
      </c>
      <c r="H6334" t="s">
        <v>36</v>
      </c>
      <c r="I6334" t="s">
        <v>34</v>
      </c>
      <c r="J6334" t="s">
        <v>34</v>
      </c>
      <c r="K6334" t="s">
        <v>37</v>
      </c>
      <c r="L6334" t="s">
        <v>38</v>
      </c>
      <c r="M6334" t="s">
        <v>34</v>
      </c>
      <c r="N6334" t="s">
        <v>34</v>
      </c>
      <c r="O6334" t="s">
        <v>34</v>
      </c>
      <c r="P6334" t="s">
        <v>34</v>
      </c>
      <c r="Q6334" t="s">
        <v>34</v>
      </c>
      <c r="R6334" t="s">
        <v>34</v>
      </c>
      <c r="S6334" t="s">
        <v>34</v>
      </c>
      <c r="T6334" t="s">
        <v>37</v>
      </c>
      <c r="U6334" t="s">
        <v>46</v>
      </c>
      <c r="V6334" t="s">
        <v>37</v>
      </c>
      <c r="W6334" t="s">
        <v>143</v>
      </c>
      <c r="X6334">
        <v>24.45</v>
      </c>
      <c r="Y6334">
        <v>24.45</v>
      </c>
      <c r="Z6334">
        <v>0</v>
      </c>
      <c r="AA6334">
        <v>0</v>
      </c>
      <c r="AB6334">
        <v>0</v>
      </c>
      <c r="AC6334">
        <v>24.45</v>
      </c>
      <c r="AD6334" t="s">
        <v>52</v>
      </c>
      <c r="AE6334" t="s">
        <v>100</v>
      </c>
      <c r="AF6334" t="s">
        <v>509</v>
      </c>
      <c r="AG6334">
        <f t="shared" si="196"/>
        <v>1</v>
      </c>
      <c r="AH6334" t="str" cm="1">
        <f t="array" ref="AH6334">_xlfn.IFS(
X6334&lt;=20, "&lt;20",
AND(X6334&gt;=20, X6334&lt;50), "20-50",
AND(X6334&gt;=50, X6334&lt;100), "50-100",
X6334&gt;=100, "&gt;100"
)</f>
        <v>20-50</v>
      </c>
      <c r="AI6334">
        <f t="shared" si="197"/>
        <v>0</v>
      </c>
      <c r="AJ6334" t="str" cm="1">
        <f t="array" ref="AJ6334">_xlfn.IFS(
C6334&lt;=20, "&lt;20",
AND(C6334&gt;=20, C6334&lt;35), "20-35",
AND(C6334&gt;=35, C6334&lt;50), "35-50",
C6334&gt;=50, "50-100"
)</f>
        <v>35-50</v>
      </c>
      <c r="AK6334" t="str" cm="1">
        <f t="array" ref="AK6334">_xlfn.IFS(
G6334&lt;6, "&lt;6",
AND(G6334&gt;=6, G6334&lt;12), "6-12",
AND(G6334&gt;=12, G6334&lt;18), "12-18",  AND(G6334&gt;=18, G6334&lt;24), "18-24", G6334&gt;=24, "24-36")</f>
        <v>6-12</v>
      </c>
    </row>
    <row r="6335" spans="1:37" x14ac:dyDescent="0.3">
      <c r="A6335" t="s">
        <v>6435</v>
      </c>
      <c r="B6335" t="s">
        <v>44</v>
      </c>
      <c r="C6335">
        <v>81</v>
      </c>
      <c r="D6335" t="s">
        <v>37</v>
      </c>
      <c r="E6335" t="s">
        <v>114</v>
      </c>
      <c r="F6335">
        <v>14</v>
      </c>
      <c r="G6335">
        <v>29</v>
      </c>
      <c r="H6335" t="s">
        <v>36</v>
      </c>
      <c r="I6335" t="s">
        <v>37</v>
      </c>
      <c r="J6335" t="s">
        <v>34</v>
      </c>
      <c r="K6335" t="s">
        <v>34</v>
      </c>
      <c r="L6335" t="s">
        <v>34</v>
      </c>
      <c r="M6335" t="s">
        <v>34</v>
      </c>
      <c r="N6335" t="s">
        <v>34</v>
      </c>
      <c r="O6335" t="s">
        <v>34</v>
      </c>
      <c r="P6335" t="s">
        <v>34</v>
      </c>
      <c r="Q6335" t="s">
        <v>34</v>
      </c>
      <c r="R6335" t="s">
        <v>34</v>
      </c>
      <c r="S6335" t="s">
        <v>34</v>
      </c>
      <c r="T6335" t="s">
        <v>34</v>
      </c>
      <c r="U6335" t="s">
        <v>67</v>
      </c>
      <c r="V6335" t="s">
        <v>34</v>
      </c>
      <c r="W6335" t="s">
        <v>51</v>
      </c>
      <c r="X6335">
        <v>19.2</v>
      </c>
      <c r="Y6335">
        <v>37.200000000000003</v>
      </c>
      <c r="Z6335">
        <v>0</v>
      </c>
      <c r="AA6335">
        <v>0</v>
      </c>
      <c r="AB6335">
        <v>14.06</v>
      </c>
      <c r="AC6335">
        <v>51.26</v>
      </c>
      <c r="AD6335" t="s">
        <v>85</v>
      </c>
      <c r="AE6335" t="s">
        <v>42</v>
      </c>
      <c r="AF6335" t="s">
        <v>42</v>
      </c>
      <c r="AG6335">
        <f t="shared" si="196"/>
        <v>0</v>
      </c>
      <c r="AH6335" t="str" cm="1">
        <f t="array" ref="AH6335">_xlfn.IFS(
X6335&lt;=20, "&lt;20",
AND(X6335&gt;=20, X6335&lt;50), "20-50",
AND(X6335&gt;=50, X6335&lt;100), "50-100",
X6335&gt;=100, "&gt;100"
)</f>
        <v>&lt;20</v>
      </c>
      <c r="AI6335">
        <f t="shared" si="197"/>
        <v>1</v>
      </c>
      <c r="AJ6335" t="str" cm="1">
        <f t="array" ref="AJ6335">_xlfn.IFS(
C6335&lt;=20, "&lt;20",
AND(C6335&gt;=20, C6335&lt;35), "20-35",
AND(C6335&gt;=35, C6335&lt;50), "35-50",
C6335&gt;=50, "50-100"
)</f>
        <v>50-100</v>
      </c>
      <c r="AK6335" t="str" cm="1">
        <f t="array" ref="AK6335">_xlfn.IFS(
G6335&lt;6, "&lt;6",
AND(G6335&gt;=6, G6335&lt;12), "6-12",
AND(G6335&gt;=12, G6335&lt;18), "12-18",  AND(G6335&gt;=18, G6335&lt;24), "18-24", G6335&gt;=24, "24-36")</f>
        <v>24-36</v>
      </c>
    </row>
    <row r="6336" spans="1:37" x14ac:dyDescent="0.3">
      <c r="A6336" t="s">
        <v>6436</v>
      </c>
      <c r="B6336" t="s">
        <v>33</v>
      </c>
      <c r="C6336">
        <v>35</v>
      </c>
      <c r="D6336" t="s">
        <v>34</v>
      </c>
      <c r="E6336" t="s">
        <v>90</v>
      </c>
      <c r="F6336">
        <v>2</v>
      </c>
      <c r="G6336">
        <v>2</v>
      </c>
      <c r="H6336" t="s">
        <v>36</v>
      </c>
      <c r="I6336" t="s">
        <v>37</v>
      </c>
      <c r="J6336" t="s">
        <v>34</v>
      </c>
      <c r="K6336" t="s">
        <v>37</v>
      </c>
      <c r="L6336" t="s">
        <v>50</v>
      </c>
      <c r="M6336" t="s">
        <v>37</v>
      </c>
      <c r="N6336" t="s">
        <v>34</v>
      </c>
      <c r="O6336" t="s">
        <v>37</v>
      </c>
      <c r="P6336" t="s">
        <v>37</v>
      </c>
      <c r="Q6336" t="s">
        <v>37</v>
      </c>
      <c r="R6336" t="s">
        <v>37</v>
      </c>
      <c r="S6336" t="s">
        <v>37</v>
      </c>
      <c r="T6336" t="s">
        <v>34</v>
      </c>
      <c r="U6336" t="s">
        <v>46</v>
      </c>
      <c r="V6336" t="s">
        <v>37</v>
      </c>
      <c r="W6336" t="s">
        <v>51</v>
      </c>
      <c r="X6336">
        <v>106.9</v>
      </c>
      <c r="Y6336">
        <v>3756.45</v>
      </c>
      <c r="Z6336">
        <v>34.47</v>
      </c>
      <c r="AA6336">
        <v>150</v>
      </c>
      <c r="AB6336">
        <v>913.15</v>
      </c>
      <c r="AC6336">
        <v>4785.13</v>
      </c>
      <c r="AD6336" t="s">
        <v>41</v>
      </c>
      <c r="AE6336" t="s">
        <v>42</v>
      </c>
      <c r="AF6336" t="s">
        <v>42</v>
      </c>
      <c r="AG6336">
        <f t="shared" si="196"/>
        <v>0</v>
      </c>
      <c r="AH6336" t="str" cm="1">
        <f t="array" ref="AH6336">_xlfn.IFS(
X6336&lt;=20, "&lt;20",
AND(X6336&gt;=20, X6336&lt;50), "20-50",
AND(X6336&gt;=50, X6336&lt;100), "50-100",
X6336&gt;=100, "&gt;100"
)</f>
        <v>&gt;100</v>
      </c>
      <c r="AI6336">
        <f t="shared" si="197"/>
        <v>0</v>
      </c>
      <c r="AJ6336" t="str" cm="1">
        <f t="array" ref="AJ6336">_xlfn.IFS(
C6336&lt;=20, "&lt;20",
AND(C6336&gt;=20, C6336&lt;35), "20-35",
AND(C6336&gt;=35, C6336&lt;50), "35-50",
C6336&gt;=50, "50-100"
)</f>
        <v>35-50</v>
      </c>
      <c r="AK6336" t="str" cm="1">
        <f t="array" ref="AK6336">_xlfn.IFS(
G6336&lt;6, "&lt;6",
AND(G6336&gt;=6, G6336&lt;12), "6-12",
AND(G6336&gt;=12, G6336&lt;18), "12-18",  AND(G6336&gt;=18, G6336&lt;24), "18-24", G6336&gt;=24, "24-36")</f>
        <v>&lt;6</v>
      </c>
    </row>
    <row r="6337" spans="1:37" x14ac:dyDescent="0.3">
      <c r="A6337" t="s">
        <v>6437</v>
      </c>
      <c r="B6337" t="s">
        <v>33</v>
      </c>
      <c r="C6337">
        <v>57</v>
      </c>
      <c r="D6337" t="s">
        <v>34</v>
      </c>
      <c r="E6337" t="s">
        <v>164</v>
      </c>
      <c r="F6337">
        <v>8</v>
      </c>
      <c r="G6337">
        <v>16</v>
      </c>
      <c r="H6337" t="s">
        <v>36</v>
      </c>
      <c r="I6337" t="s">
        <v>37</v>
      </c>
      <c r="J6337" t="s">
        <v>34</v>
      </c>
      <c r="K6337" t="s">
        <v>37</v>
      </c>
      <c r="L6337" t="s">
        <v>50</v>
      </c>
      <c r="M6337" t="s">
        <v>34</v>
      </c>
      <c r="N6337" t="s">
        <v>34</v>
      </c>
      <c r="O6337" t="s">
        <v>34</v>
      </c>
      <c r="P6337" t="s">
        <v>34</v>
      </c>
      <c r="Q6337" t="s">
        <v>34</v>
      </c>
      <c r="R6337" t="s">
        <v>37</v>
      </c>
      <c r="S6337" t="s">
        <v>37</v>
      </c>
      <c r="T6337" t="s">
        <v>37</v>
      </c>
      <c r="U6337" t="s">
        <v>39</v>
      </c>
      <c r="V6337" t="s">
        <v>34</v>
      </c>
      <c r="W6337" t="s">
        <v>51</v>
      </c>
      <c r="X6337">
        <v>78.95</v>
      </c>
      <c r="Y6337">
        <v>2034.25</v>
      </c>
      <c r="Z6337">
        <v>0</v>
      </c>
      <c r="AA6337">
        <v>0</v>
      </c>
      <c r="AB6337">
        <v>628.41999999999996</v>
      </c>
      <c r="AC6337">
        <v>2662.67</v>
      </c>
      <c r="AD6337" t="s">
        <v>41</v>
      </c>
      <c r="AE6337" t="s">
        <v>42</v>
      </c>
      <c r="AF6337" t="s">
        <v>42</v>
      </c>
      <c r="AG6337">
        <f t="shared" si="196"/>
        <v>0</v>
      </c>
      <c r="AH6337" t="str" cm="1">
        <f t="array" ref="AH6337">_xlfn.IFS(
X6337&lt;=20, "&lt;20",
AND(X6337&gt;=20, X6337&lt;50), "20-50",
AND(X6337&gt;=50, X6337&lt;100), "50-100",
X6337&gt;=100, "&gt;100"
)</f>
        <v>50-100</v>
      </c>
      <c r="AI6337">
        <f t="shared" si="197"/>
        <v>0</v>
      </c>
      <c r="AJ6337" t="str" cm="1">
        <f t="array" ref="AJ6337">_xlfn.IFS(
C6337&lt;=20, "&lt;20",
AND(C6337&gt;=20, C6337&lt;35), "20-35",
AND(C6337&gt;=35, C6337&lt;50), "35-50",
C6337&gt;=50, "50-100"
)</f>
        <v>50-100</v>
      </c>
      <c r="AK6337" t="str" cm="1">
        <f t="array" ref="AK6337">_xlfn.IFS(
G6337&lt;6, "&lt;6",
AND(G6337&gt;=6, G6337&lt;12), "6-12",
AND(G6337&gt;=12, G6337&lt;18), "12-18",  AND(G6337&gt;=18, G6337&lt;24), "18-24", G6337&gt;=24, "24-36")</f>
        <v>12-18</v>
      </c>
    </row>
    <row r="6338" spans="1:37" x14ac:dyDescent="0.3">
      <c r="A6338" t="s">
        <v>6438</v>
      </c>
      <c r="B6338" t="s">
        <v>44</v>
      </c>
      <c r="C6338">
        <v>39</v>
      </c>
      <c r="D6338" t="s">
        <v>34</v>
      </c>
      <c r="E6338" t="s">
        <v>114</v>
      </c>
      <c r="F6338">
        <v>9</v>
      </c>
      <c r="G6338">
        <v>33</v>
      </c>
      <c r="H6338" t="s">
        <v>36</v>
      </c>
      <c r="I6338" t="s">
        <v>34</v>
      </c>
      <c r="J6338" t="s">
        <v>34</v>
      </c>
      <c r="K6338" t="s">
        <v>37</v>
      </c>
      <c r="L6338" t="s">
        <v>38</v>
      </c>
      <c r="M6338" t="s">
        <v>37</v>
      </c>
      <c r="N6338" t="s">
        <v>37</v>
      </c>
      <c r="O6338" t="s">
        <v>37</v>
      </c>
      <c r="P6338" t="s">
        <v>34</v>
      </c>
      <c r="Q6338" t="s">
        <v>37</v>
      </c>
      <c r="R6338" t="s">
        <v>34</v>
      </c>
      <c r="S6338" t="s">
        <v>34</v>
      </c>
      <c r="T6338" t="s">
        <v>34</v>
      </c>
      <c r="U6338" t="s">
        <v>39</v>
      </c>
      <c r="V6338" t="s">
        <v>34</v>
      </c>
      <c r="W6338" t="s">
        <v>51</v>
      </c>
      <c r="X6338">
        <v>47.85</v>
      </c>
      <c r="Y6338">
        <v>1190.5</v>
      </c>
      <c r="Z6338">
        <v>0</v>
      </c>
      <c r="AA6338">
        <v>80</v>
      </c>
      <c r="AB6338">
        <v>0</v>
      </c>
      <c r="AC6338">
        <v>1270.5</v>
      </c>
      <c r="AD6338" t="s">
        <v>41</v>
      </c>
      <c r="AE6338" t="s">
        <v>42</v>
      </c>
      <c r="AF6338" t="s">
        <v>42</v>
      </c>
      <c r="AG6338">
        <f t="shared" si="196"/>
        <v>0</v>
      </c>
      <c r="AH6338" t="str" cm="1">
        <f t="array" ref="AH6338">_xlfn.IFS(
X6338&lt;=20, "&lt;20",
AND(X6338&gt;=20, X6338&lt;50), "20-50",
AND(X6338&gt;=50, X6338&lt;100), "50-100",
X6338&gt;=100, "&gt;100"
)</f>
        <v>20-50</v>
      </c>
      <c r="AI6338">
        <f t="shared" si="197"/>
        <v>0</v>
      </c>
      <c r="AJ6338" t="str" cm="1">
        <f t="array" ref="AJ6338">_xlfn.IFS(
C6338&lt;=20, "&lt;20",
AND(C6338&gt;=20, C6338&lt;35), "20-35",
AND(C6338&gt;=35, C6338&lt;50), "35-50",
C6338&gt;=50, "50-100"
)</f>
        <v>35-50</v>
      </c>
      <c r="AK6338" t="str" cm="1">
        <f t="array" ref="AK6338">_xlfn.IFS(
G6338&lt;6, "&lt;6",
AND(G6338&gt;=6, G6338&lt;12), "6-12",
AND(G6338&gt;=12, G6338&lt;18), "12-18",  AND(G6338&gt;=18, G6338&lt;24), "18-24", G6338&gt;=24, "24-36")</f>
        <v>24-36</v>
      </c>
    </row>
    <row r="6339" spans="1:37" x14ac:dyDescent="0.3">
      <c r="A6339" t="s">
        <v>6439</v>
      </c>
      <c r="B6339" t="s">
        <v>44</v>
      </c>
      <c r="C6339">
        <v>37</v>
      </c>
      <c r="D6339" t="s">
        <v>34</v>
      </c>
      <c r="E6339" t="s">
        <v>124</v>
      </c>
      <c r="F6339">
        <v>14</v>
      </c>
      <c r="G6339">
        <v>11</v>
      </c>
      <c r="H6339" t="s">
        <v>36</v>
      </c>
      <c r="I6339" t="s">
        <v>37</v>
      </c>
      <c r="J6339" t="s">
        <v>37</v>
      </c>
      <c r="K6339" t="s">
        <v>37</v>
      </c>
      <c r="L6339" t="s">
        <v>50</v>
      </c>
      <c r="M6339" t="s">
        <v>34</v>
      </c>
      <c r="N6339" t="s">
        <v>37</v>
      </c>
      <c r="O6339" t="s">
        <v>34</v>
      </c>
      <c r="P6339" t="s">
        <v>34</v>
      </c>
      <c r="Q6339" t="s">
        <v>37</v>
      </c>
      <c r="R6339" t="s">
        <v>37</v>
      </c>
      <c r="S6339" t="s">
        <v>37</v>
      </c>
      <c r="T6339" t="s">
        <v>37</v>
      </c>
      <c r="U6339" t="s">
        <v>39</v>
      </c>
      <c r="V6339" t="s">
        <v>34</v>
      </c>
      <c r="W6339" t="s">
        <v>143</v>
      </c>
      <c r="X6339">
        <v>100.45</v>
      </c>
      <c r="Y6339">
        <v>4941.8</v>
      </c>
      <c r="Z6339">
        <v>0</v>
      </c>
      <c r="AA6339">
        <v>0</v>
      </c>
      <c r="AB6339">
        <v>1292.1300000000001</v>
      </c>
      <c r="AC6339">
        <v>6233.93</v>
      </c>
      <c r="AD6339" t="s">
        <v>52</v>
      </c>
      <c r="AE6339" t="s">
        <v>58</v>
      </c>
      <c r="AF6339" t="s">
        <v>387</v>
      </c>
      <c r="AG6339">
        <f t="shared" ref="AG6339:AG6402" si="198">IF(AD6339="Churned", 1,0)</f>
        <v>1</v>
      </c>
      <c r="AH6339" t="str" cm="1">
        <f t="array" ref="AH6339">_xlfn.IFS(
X6339&lt;=20, "&lt;20",
AND(X6339&gt;=20, X6339&lt;50), "20-50",
AND(X6339&gt;=50, X6339&lt;100), "50-100",
X6339&gt;=100, "&gt;100"
)</f>
        <v>&gt;100</v>
      </c>
      <c r="AI6339">
        <f t="shared" ref="AI6339:AI6402" si="199">IF(AD6339="Joined", 1, 0)</f>
        <v>0</v>
      </c>
      <c r="AJ6339" t="str" cm="1">
        <f t="array" ref="AJ6339">_xlfn.IFS(
C6339&lt;=20, "&lt;20",
AND(C6339&gt;=20, C6339&lt;35), "20-35",
AND(C6339&gt;=35, C6339&lt;50), "35-50",
C6339&gt;=50, "50-100"
)</f>
        <v>35-50</v>
      </c>
      <c r="AK6339" t="str" cm="1">
        <f t="array" ref="AK6339">_xlfn.IFS(
G6339&lt;6, "&lt;6",
AND(G6339&gt;=6, G6339&lt;12), "6-12",
AND(G6339&gt;=12, G6339&lt;18), "12-18",  AND(G6339&gt;=18, G6339&lt;24), "18-24", G6339&gt;=24, "24-36")</f>
        <v>6-12</v>
      </c>
    </row>
    <row r="6340" spans="1:37" x14ac:dyDescent="0.3">
      <c r="A6340" t="s">
        <v>6440</v>
      </c>
      <c r="B6340" t="s">
        <v>44</v>
      </c>
      <c r="C6340">
        <v>40</v>
      </c>
      <c r="D6340" t="s">
        <v>34</v>
      </c>
      <c r="E6340" t="s">
        <v>61</v>
      </c>
      <c r="F6340">
        <v>13</v>
      </c>
      <c r="G6340">
        <v>29</v>
      </c>
      <c r="H6340" t="s">
        <v>66</v>
      </c>
      <c r="I6340" t="s">
        <v>37</v>
      </c>
      <c r="J6340" t="s">
        <v>34</v>
      </c>
      <c r="K6340" t="s">
        <v>37</v>
      </c>
      <c r="L6340" t="s">
        <v>72</v>
      </c>
      <c r="M6340" t="s">
        <v>37</v>
      </c>
      <c r="N6340" t="s">
        <v>37</v>
      </c>
      <c r="O6340" t="s">
        <v>34</v>
      </c>
      <c r="P6340" t="s">
        <v>37</v>
      </c>
      <c r="Q6340" t="s">
        <v>37</v>
      </c>
      <c r="R6340" t="s">
        <v>37</v>
      </c>
      <c r="S6340" t="s">
        <v>37</v>
      </c>
      <c r="T6340" t="s">
        <v>37</v>
      </c>
      <c r="U6340" t="s">
        <v>67</v>
      </c>
      <c r="V6340" t="s">
        <v>37</v>
      </c>
      <c r="W6340" t="s">
        <v>51</v>
      </c>
      <c r="X6340">
        <v>79.599999999999994</v>
      </c>
      <c r="Y6340">
        <v>5515.8</v>
      </c>
      <c r="Z6340">
        <v>0</v>
      </c>
      <c r="AA6340">
        <v>0</v>
      </c>
      <c r="AB6340">
        <v>3260.6</v>
      </c>
      <c r="AC6340">
        <v>8776.4</v>
      </c>
      <c r="AD6340" t="s">
        <v>41</v>
      </c>
      <c r="AE6340" t="s">
        <v>42</v>
      </c>
      <c r="AF6340" t="s">
        <v>42</v>
      </c>
      <c r="AG6340">
        <f t="shared" si="198"/>
        <v>0</v>
      </c>
      <c r="AH6340" t="str" cm="1">
        <f t="array" ref="AH6340">_xlfn.IFS(
X6340&lt;=20, "&lt;20",
AND(X6340&gt;=20, X6340&lt;50), "20-50",
AND(X6340&gt;=50, X6340&lt;100), "50-100",
X6340&gt;=100, "&gt;100"
)</f>
        <v>50-100</v>
      </c>
      <c r="AI6340">
        <f t="shared" si="199"/>
        <v>0</v>
      </c>
      <c r="AJ6340" t="str" cm="1">
        <f t="array" ref="AJ6340">_xlfn.IFS(
C6340&lt;=20, "&lt;20",
AND(C6340&gt;=20, C6340&lt;35), "20-35",
AND(C6340&gt;=35, C6340&lt;50), "35-50",
C6340&gt;=50, "50-100"
)</f>
        <v>35-50</v>
      </c>
      <c r="AK6340" t="str" cm="1">
        <f t="array" ref="AK6340">_xlfn.IFS(
G6340&lt;6, "&lt;6",
AND(G6340&gt;=6, G6340&lt;12), "6-12",
AND(G6340&gt;=12, G6340&lt;18), "12-18",  AND(G6340&gt;=18, G6340&lt;24), "18-24", G6340&gt;=24, "24-36")</f>
        <v>24-36</v>
      </c>
    </row>
    <row r="6341" spans="1:37" x14ac:dyDescent="0.3">
      <c r="A6341" t="s">
        <v>6441</v>
      </c>
      <c r="B6341" t="s">
        <v>44</v>
      </c>
      <c r="C6341">
        <v>36</v>
      </c>
      <c r="D6341" t="s">
        <v>37</v>
      </c>
      <c r="E6341" t="s">
        <v>61</v>
      </c>
      <c r="F6341">
        <v>14</v>
      </c>
      <c r="G6341">
        <v>11</v>
      </c>
      <c r="H6341" t="s">
        <v>70</v>
      </c>
      <c r="I6341" t="s">
        <v>37</v>
      </c>
      <c r="J6341" t="s">
        <v>34</v>
      </c>
      <c r="K6341" t="s">
        <v>37</v>
      </c>
      <c r="L6341" t="s">
        <v>50</v>
      </c>
      <c r="M6341" t="s">
        <v>34</v>
      </c>
      <c r="N6341" t="s">
        <v>34</v>
      </c>
      <c r="O6341" t="s">
        <v>34</v>
      </c>
      <c r="P6341" t="s">
        <v>34</v>
      </c>
      <c r="Q6341" t="s">
        <v>34</v>
      </c>
      <c r="R6341" t="s">
        <v>34</v>
      </c>
      <c r="S6341" t="s">
        <v>34</v>
      </c>
      <c r="T6341" t="s">
        <v>37</v>
      </c>
      <c r="U6341" t="s">
        <v>46</v>
      </c>
      <c r="V6341" t="s">
        <v>34</v>
      </c>
      <c r="W6341" t="s">
        <v>40</v>
      </c>
      <c r="X6341">
        <v>68.849999999999994</v>
      </c>
      <c r="Y6341">
        <v>2958.95</v>
      </c>
      <c r="Z6341">
        <v>0</v>
      </c>
      <c r="AA6341">
        <v>0</v>
      </c>
      <c r="AB6341">
        <v>74.8</v>
      </c>
      <c r="AC6341">
        <v>3033.75</v>
      </c>
      <c r="AD6341" t="s">
        <v>41</v>
      </c>
      <c r="AE6341" t="s">
        <v>42</v>
      </c>
      <c r="AF6341" t="s">
        <v>42</v>
      </c>
      <c r="AG6341">
        <f t="shared" si="198"/>
        <v>0</v>
      </c>
      <c r="AH6341" t="str" cm="1">
        <f t="array" ref="AH6341">_xlfn.IFS(
X6341&lt;=20, "&lt;20",
AND(X6341&gt;=20, X6341&lt;50), "20-50",
AND(X6341&gt;=50, X6341&lt;100), "50-100",
X6341&gt;=100, "&gt;100"
)</f>
        <v>50-100</v>
      </c>
      <c r="AI6341">
        <f t="shared" si="199"/>
        <v>0</v>
      </c>
      <c r="AJ6341" t="str" cm="1">
        <f t="array" ref="AJ6341">_xlfn.IFS(
C6341&lt;=20, "&lt;20",
AND(C6341&gt;=20, C6341&lt;35), "20-35",
AND(C6341&gt;=35, C6341&lt;50), "35-50",
C6341&gt;=50, "50-100"
)</f>
        <v>35-50</v>
      </c>
      <c r="AK6341" t="str" cm="1">
        <f t="array" ref="AK6341">_xlfn.IFS(
G6341&lt;6, "&lt;6",
AND(G6341&gt;=6, G6341&lt;12), "6-12",
AND(G6341&gt;=12, G6341&lt;18), "12-18",  AND(G6341&gt;=18, G6341&lt;24), "18-24", G6341&gt;=24, "24-36")</f>
        <v>6-12</v>
      </c>
    </row>
    <row r="6342" spans="1:37" x14ac:dyDescent="0.3">
      <c r="A6342" t="s">
        <v>6442</v>
      </c>
      <c r="B6342" t="s">
        <v>44</v>
      </c>
      <c r="C6342">
        <v>51</v>
      </c>
      <c r="D6342" t="s">
        <v>37</v>
      </c>
      <c r="E6342" t="s">
        <v>103</v>
      </c>
      <c r="F6342">
        <v>1</v>
      </c>
      <c r="G6342">
        <v>14</v>
      </c>
      <c r="H6342" t="s">
        <v>36</v>
      </c>
      <c r="I6342" t="s">
        <v>37</v>
      </c>
      <c r="J6342" t="s">
        <v>34</v>
      </c>
      <c r="K6342" t="s">
        <v>34</v>
      </c>
      <c r="L6342" t="s">
        <v>34</v>
      </c>
      <c r="M6342" t="s">
        <v>34</v>
      </c>
      <c r="N6342" t="s">
        <v>34</v>
      </c>
      <c r="O6342" t="s">
        <v>34</v>
      </c>
      <c r="P6342" t="s">
        <v>34</v>
      </c>
      <c r="Q6342" t="s">
        <v>34</v>
      </c>
      <c r="R6342" t="s">
        <v>34</v>
      </c>
      <c r="S6342" t="s">
        <v>34</v>
      </c>
      <c r="T6342" t="s">
        <v>34</v>
      </c>
      <c r="U6342" t="s">
        <v>46</v>
      </c>
      <c r="V6342" t="s">
        <v>34</v>
      </c>
      <c r="W6342" t="s">
        <v>40</v>
      </c>
      <c r="X6342">
        <v>19.350000000000001</v>
      </c>
      <c r="Y6342">
        <v>601.6</v>
      </c>
      <c r="Z6342">
        <v>0</v>
      </c>
      <c r="AA6342">
        <v>0</v>
      </c>
      <c r="AB6342">
        <v>80.040000000000006</v>
      </c>
      <c r="AC6342">
        <v>681.64</v>
      </c>
      <c r="AD6342" t="s">
        <v>41</v>
      </c>
      <c r="AE6342" t="s">
        <v>42</v>
      </c>
      <c r="AF6342" t="s">
        <v>42</v>
      </c>
      <c r="AG6342">
        <f t="shared" si="198"/>
        <v>0</v>
      </c>
      <c r="AH6342" t="str" cm="1">
        <f t="array" ref="AH6342">_xlfn.IFS(
X6342&lt;=20, "&lt;20",
AND(X6342&gt;=20, X6342&lt;50), "20-50",
AND(X6342&gt;=50, X6342&lt;100), "50-100",
X6342&gt;=100, "&gt;100"
)</f>
        <v>&lt;20</v>
      </c>
      <c r="AI6342">
        <f t="shared" si="199"/>
        <v>0</v>
      </c>
      <c r="AJ6342" t="str" cm="1">
        <f t="array" ref="AJ6342">_xlfn.IFS(
C6342&lt;=20, "&lt;20",
AND(C6342&gt;=20, C6342&lt;35), "20-35",
AND(C6342&gt;=35, C6342&lt;50), "35-50",
C6342&gt;=50, "50-100"
)</f>
        <v>50-100</v>
      </c>
      <c r="AK6342" t="str" cm="1">
        <f t="array" ref="AK6342">_xlfn.IFS(
G6342&lt;6, "&lt;6",
AND(G6342&gt;=6, G6342&lt;12), "6-12",
AND(G6342&gt;=12, G6342&lt;18), "12-18",  AND(G6342&gt;=18, G6342&lt;24), "18-24", G6342&gt;=24, "24-36")</f>
        <v>12-18</v>
      </c>
    </row>
    <row r="6343" spans="1:37" x14ac:dyDescent="0.3">
      <c r="A6343" t="s">
        <v>6443</v>
      </c>
      <c r="B6343" t="s">
        <v>44</v>
      </c>
      <c r="C6343">
        <v>24</v>
      </c>
      <c r="D6343" t="s">
        <v>37</v>
      </c>
      <c r="E6343" t="s">
        <v>45</v>
      </c>
      <c r="F6343">
        <v>14</v>
      </c>
      <c r="G6343">
        <v>1</v>
      </c>
      <c r="H6343" t="s">
        <v>36</v>
      </c>
      <c r="I6343" t="s">
        <v>37</v>
      </c>
      <c r="J6343" t="s">
        <v>34</v>
      </c>
      <c r="K6343" t="s">
        <v>37</v>
      </c>
      <c r="L6343" t="s">
        <v>72</v>
      </c>
      <c r="M6343" t="s">
        <v>37</v>
      </c>
      <c r="N6343" t="s">
        <v>34</v>
      </c>
      <c r="O6343" t="s">
        <v>34</v>
      </c>
      <c r="P6343" t="s">
        <v>37</v>
      </c>
      <c r="Q6343" t="s">
        <v>34</v>
      </c>
      <c r="R6343" t="s">
        <v>34</v>
      </c>
      <c r="S6343" t="s">
        <v>34</v>
      </c>
      <c r="T6343" t="s">
        <v>37</v>
      </c>
      <c r="U6343" t="s">
        <v>46</v>
      </c>
      <c r="V6343" t="s">
        <v>34</v>
      </c>
      <c r="W6343" t="s">
        <v>51</v>
      </c>
      <c r="X6343">
        <v>55.15</v>
      </c>
      <c r="Y6343">
        <v>1319.85</v>
      </c>
      <c r="Z6343">
        <v>0</v>
      </c>
      <c r="AA6343">
        <v>0</v>
      </c>
      <c r="AB6343">
        <v>656.88</v>
      </c>
      <c r="AC6343">
        <v>1976.73</v>
      </c>
      <c r="AD6343" t="s">
        <v>41</v>
      </c>
      <c r="AE6343" t="s">
        <v>42</v>
      </c>
      <c r="AF6343" t="s">
        <v>42</v>
      </c>
      <c r="AG6343">
        <f t="shared" si="198"/>
        <v>0</v>
      </c>
      <c r="AH6343" t="str" cm="1">
        <f t="array" ref="AH6343">_xlfn.IFS(
X6343&lt;=20, "&lt;20",
AND(X6343&gt;=20, X6343&lt;50), "20-50",
AND(X6343&gt;=50, X6343&lt;100), "50-100",
X6343&gt;=100, "&gt;100"
)</f>
        <v>50-100</v>
      </c>
      <c r="AI6343">
        <f t="shared" si="199"/>
        <v>0</v>
      </c>
      <c r="AJ6343" t="str" cm="1">
        <f t="array" ref="AJ6343">_xlfn.IFS(
C6343&lt;=20, "&lt;20",
AND(C6343&gt;=20, C6343&lt;35), "20-35",
AND(C6343&gt;=35, C6343&lt;50), "35-50",
C6343&gt;=50, "50-100"
)</f>
        <v>20-35</v>
      </c>
      <c r="AK6343" t="str" cm="1">
        <f t="array" ref="AK6343">_xlfn.IFS(
G6343&lt;6, "&lt;6",
AND(G6343&gt;=6, G6343&lt;12), "6-12",
AND(G6343&gt;=12, G6343&lt;18), "12-18",  AND(G6343&gt;=18, G6343&lt;24), "18-24", G6343&gt;=24, "24-36")</f>
        <v>&lt;6</v>
      </c>
    </row>
    <row r="6344" spans="1:37" x14ac:dyDescent="0.3">
      <c r="A6344" t="s">
        <v>6444</v>
      </c>
      <c r="B6344" t="s">
        <v>44</v>
      </c>
      <c r="C6344">
        <v>51</v>
      </c>
      <c r="D6344" t="s">
        <v>34</v>
      </c>
      <c r="E6344" t="s">
        <v>82</v>
      </c>
      <c r="F6344">
        <v>15</v>
      </c>
      <c r="G6344">
        <v>9</v>
      </c>
      <c r="H6344" t="s">
        <v>36</v>
      </c>
      <c r="I6344" t="s">
        <v>37</v>
      </c>
      <c r="J6344" t="s">
        <v>37</v>
      </c>
      <c r="K6344" t="s">
        <v>34</v>
      </c>
      <c r="L6344" t="s">
        <v>34</v>
      </c>
      <c r="M6344" t="s">
        <v>34</v>
      </c>
      <c r="N6344" t="s">
        <v>34</v>
      </c>
      <c r="O6344" t="s">
        <v>34</v>
      </c>
      <c r="P6344" t="s">
        <v>34</v>
      </c>
      <c r="Q6344" t="s">
        <v>34</v>
      </c>
      <c r="R6344" t="s">
        <v>34</v>
      </c>
      <c r="S6344" t="s">
        <v>34</v>
      </c>
      <c r="T6344" t="s">
        <v>34</v>
      </c>
      <c r="U6344" t="s">
        <v>46</v>
      </c>
      <c r="V6344" t="s">
        <v>34</v>
      </c>
      <c r="W6344" t="s">
        <v>40</v>
      </c>
      <c r="X6344">
        <v>25.55</v>
      </c>
      <c r="Y6344">
        <v>372.45</v>
      </c>
      <c r="Z6344">
        <v>0</v>
      </c>
      <c r="AA6344">
        <v>0</v>
      </c>
      <c r="AB6344">
        <v>443.8</v>
      </c>
      <c r="AC6344">
        <v>816.25</v>
      </c>
      <c r="AD6344" t="s">
        <v>41</v>
      </c>
      <c r="AE6344" t="s">
        <v>42</v>
      </c>
      <c r="AF6344" t="s">
        <v>42</v>
      </c>
      <c r="AG6344">
        <f t="shared" si="198"/>
        <v>0</v>
      </c>
      <c r="AH6344" t="str" cm="1">
        <f t="array" ref="AH6344">_xlfn.IFS(
X6344&lt;=20, "&lt;20",
AND(X6344&gt;=20, X6344&lt;50), "20-50",
AND(X6344&gt;=50, X6344&lt;100), "50-100",
X6344&gt;=100, "&gt;100"
)</f>
        <v>20-50</v>
      </c>
      <c r="AI6344">
        <f t="shared" si="199"/>
        <v>0</v>
      </c>
      <c r="AJ6344" t="str" cm="1">
        <f t="array" ref="AJ6344">_xlfn.IFS(
C6344&lt;=20, "&lt;20",
AND(C6344&gt;=20, C6344&lt;35), "20-35",
AND(C6344&gt;=35, C6344&lt;50), "35-50",
C6344&gt;=50, "50-100"
)</f>
        <v>50-100</v>
      </c>
      <c r="AK6344" t="str" cm="1">
        <f t="array" ref="AK6344">_xlfn.IFS(
G6344&lt;6, "&lt;6",
AND(G6344&gt;=6, G6344&lt;12), "6-12",
AND(G6344&gt;=12, G6344&lt;18), "12-18",  AND(G6344&gt;=18, G6344&lt;24), "18-24", G6344&gt;=24, "24-36")</f>
        <v>6-12</v>
      </c>
    </row>
    <row r="6345" spans="1:37" x14ac:dyDescent="0.3">
      <c r="A6345" t="s">
        <v>6445</v>
      </c>
      <c r="B6345" t="s">
        <v>33</v>
      </c>
      <c r="C6345">
        <v>62</v>
      </c>
      <c r="D6345" t="s">
        <v>34</v>
      </c>
      <c r="E6345" t="s">
        <v>48</v>
      </c>
      <c r="F6345">
        <v>8</v>
      </c>
      <c r="G6345">
        <v>9</v>
      </c>
      <c r="H6345" t="s">
        <v>36</v>
      </c>
      <c r="I6345" t="s">
        <v>37</v>
      </c>
      <c r="J6345" t="s">
        <v>34</v>
      </c>
      <c r="K6345" t="s">
        <v>37</v>
      </c>
      <c r="L6345" t="s">
        <v>38</v>
      </c>
      <c r="M6345" t="s">
        <v>37</v>
      </c>
      <c r="N6345" t="s">
        <v>34</v>
      </c>
      <c r="O6345" t="s">
        <v>37</v>
      </c>
      <c r="P6345" t="s">
        <v>34</v>
      </c>
      <c r="Q6345" t="s">
        <v>34</v>
      </c>
      <c r="R6345" t="s">
        <v>34</v>
      </c>
      <c r="S6345" t="s">
        <v>34</v>
      </c>
      <c r="T6345" t="s">
        <v>37</v>
      </c>
      <c r="U6345" t="s">
        <v>39</v>
      </c>
      <c r="V6345" t="s">
        <v>34</v>
      </c>
      <c r="W6345" t="s">
        <v>40</v>
      </c>
      <c r="X6345">
        <v>52.7</v>
      </c>
      <c r="Y6345">
        <v>3019.7</v>
      </c>
      <c r="Z6345">
        <v>0</v>
      </c>
      <c r="AA6345">
        <v>0</v>
      </c>
      <c r="AB6345">
        <v>1210.1600000000001</v>
      </c>
      <c r="AC6345">
        <v>4229.8599999999997</v>
      </c>
      <c r="AD6345" t="s">
        <v>41</v>
      </c>
      <c r="AE6345" t="s">
        <v>42</v>
      </c>
      <c r="AF6345" t="s">
        <v>42</v>
      </c>
      <c r="AG6345">
        <f t="shared" si="198"/>
        <v>0</v>
      </c>
      <c r="AH6345" t="str" cm="1">
        <f t="array" ref="AH6345">_xlfn.IFS(
X6345&lt;=20, "&lt;20",
AND(X6345&gt;=20, X6345&lt;50), "20-50",
AND(X6345&gt;=50, X6345&lt;100), "50-100",
X6345&gt;=100, "&gt;100"
)</f>
        <v>50-100</v>
      </c>
      <c r="AI6345">
        <f t="shared" si="199"/>
        <v>0</v>
      </c>
      <c r="AJ6345" t="str" cm="1">
        <f t="array" ref="AJ6345">_xlfn.IFS(
C6345&lt;=20, "&lt;20",
AND(C6345&gt;=20, C6345&lt;35), "20-35",
AND(C6345&gt;=35, C6345&lt;50), "35-50",
C6345&gt;=50, "50-100"
)</f>
        <v>50-100</v>
      </c>
      <c r="AK6345" t="str" cm="1">
        <f t="array" ref="AK6345">_xlfn.IFS(
G6345&lt;6, "&lt;6",
AND(G6345&gt;=6, G6345&lt;12), "6-12",
AND(G6345&gt;=12, G6345&lt;18), "12-18",  AND(G6345&gt;=18, G6345&lt;24), "18-24", G6345&gt;=24, "24-36")</f>
        <v>6-12</v>
      </c>
    </row>
    <row r="6346" spans="1:37" x14ac:dyDescent="0.3">
      <c r="A6346" t="s">
        <v>6446</v>
      </c>
      <c r="B6346" t="s">
        <v>33</v>
      </c>
      <c r="C6346">
        <v>47</v>
      </c>
      <c r="D6346" t="s">
        <v>37</v>
      </c>
      <c r="E6346" t="s">
        <v>114</v>
      </c>
      <c r="F6346">
        <v>8</v>
      </c>
      <c r="G6346">
        <v>7</v>
      </c>
      <c r="H6346" t="s">
        <v>36</v>
      </c>
      <c r="I6346" t="s">
        <v>37</v>
      </c>
      <c r="J6346" t="s">
        <v>34</v>
      </c>
      <c r="K6346" t="s">
        <v>34</v>
      </c>
      <c r="L6346" t="s">
        <v>34</v>
      </c>
      <c r="M6346" t="s">
        <v>34</v>
      </c>
      <c r="N6346" t="s">
        <v>34</v>
      </c>
      <c r="O6346" t="s">
        <v>34</v>
      </c>
      <c r="P6346" t="s">
        <v>34</v>
      </c>
      <c r="Q6346" t="s">
        <v>34</v>
      </c>
      <c r="R6346" t="s">
        <v>34</v>
      </c>
      <c r="S6346" t="s">
        <v>34</v>
      </c>
      <c r="T6346" t="s">
        <v>34</v>
      </c>
      <c r="U6346" t="s">
        <v>67</v>
      </c>
      <c r="V6346" t="s">
        <v>34</v>
      </c>
      <c r="W6346" t="s">
        <v>40</v>
      </c>
      <c r="X6346">
        <v>19.649999999999999</v>
      </c>
      <c r="Y6346">
        <v>116.85</v>
      </c>
      <c r="Z6346">
        <v>0</v>
      </c>
      <c r="AA6346">
        <v>0</v>
      </c>
      <c r="AB6346">
        <v>174.54</v>
      </c>
      <c r="AC6346">
        <v>291.39</v>
      </c>
      <c r="AD6346" t="s">
        <v>41</v>
      </c>
      <c r="AE6346" t="s">
        <v>42</v>
      </c>
      <c r="AF6346" t="s">
        <v>42</v>
      </c>
      <c r="AG6346">
        <f t="shared" si="198"/>
        <v>0</v>
      </c>
      <c r="AH6346" t="str" cm="1">
        <f t="array" ref="AH6346">_xlfn.IFS(
X6346&lt;=20, "&lt;20",
AND(X6346&gt;=20, X6346&lt;50), "20-50",
AND(X6346&gt;=50, X6346&lt;100), "50-100",
X6346&gt;=100, "&gt;100"
)</f>
        <v>&lt;20</v>
      </c>
      <c r="AI6346">
        <f t="shared" si="199"/>
        <v>0</v>
      </c>
      <c r="AJ6346" t="str" cm="1">
        <f t="array" ref="AJ6346">_xlfn.IFS(
C6346&lt;=20, "&lt;20",
AND(C6346&gt;=20, C6346&lt;35), "20-35",
AND(C6346&gt;=35, C6346&lt;50), "35-50",
C6346&gt;=50, "50-100"
)</f>
        <v>35-50</v>
      </c>
      <c r="AK6346" t="str" cm="1">
        <f t="array" ref="AK6346">_xlfn.IFS(
G6346&lt;6, "&lt;6",
AND(G6346&gt;=6, G6346&lt;12), "6-12",
AND(G6346&gt;=12, G6346&lt;18), "12-18",  AND(G6346&gt;=18, G6346&lt;24), "18-24", G6346&gt;=24, "24-36")</f>
        <v>6-12</v>
      </c>
    </row>
    <row r="6347" spans="1:37" x14ac:dyDescent="0.3">
      <c r="A6347" t="s">
        <v>6447</v>
      </c>
      <c r="B6347" t="s">
        <v>33</v>
      </c>
      <c r="C6347">
        <v>53</v>
      </c>
      <c r="D6347" t="s">
        <v>37</v>
      </c>
      <c r="E6347" t="s">
        <v>87</v>
      </c>
      <c r="F6347">
        <v>1</v>
      </c>
      <c r="G6347">
        <v>27</v>
      </c>
      <c r="H6347" t="s">
        <v>49</v>
      </c>
      <c r="I6347" t="s">
        <v>37</v>
      </c>
      <c r="J6347" t="s">
        <v>34</v>
      </c>
      <c r="K6347" t="s">
        <v>37</v>
      </c>
      <c r="L6347" t="s">
        <v>38</v>
      </c>
      <c r="M6347" t="s">
        <v>37</v>
      </c>
      <c r="N6347" t="s">
        <v>34</v>
      </c>
      <c r="O6347" t="s">
        <v>37</v>
      </c>
      <c r="P6347" t="s">
        <v>37</v>
      </c>
      <c r="Q6347" t="s">
        <v>37</v>
      </c>
      <c r="R6347" t="s">
        <v>37</v>
      </c>
      <c r="S6347" t="s">
        <v>37</v>
      </c>
      <c r="T6347" t="s">
        <v>37</v>
      </c>
      <c r="U6347" t="s">
        <v>67</v>
      </c>
      <c r="V6347" t="s">
        <v>37</v>
      </c>
      <c r="W6347" t="s">
        <v>40</v>
      </c>
      <c r="X6347">
        <v>80.25</v>
      </c>
      <c r="Y6347">
        <v>493.4</v>
      </c>
      <c r="Z6347">
        <v>0</v>
      </c>
      <c r="AA6347">
        <v>0</v>
      </c>
      <c r="AB6347">
        <v>137.69999999999999</v>
      </c>
      <c r="AC6347">
        <v>631.1</v>
      </c>
      <c r="AD6347" t="s">
        <v>41</v>
      </c>
      <c r="AE6347" t="s">
        <v>42</v>
      </c>
      <c r="AF6347" t="s">
        <v>42</v>
      </c>
      <c r="AG6347">
        <f t="shared" si="198"/>
        <v>0</v>
      </c>
      <c r="AH6347" t="str" cm="1">
        <f t="array" ref="AH6347">_xlfn.IFS(
X6347&lt;=20, "&lt;20",
AND(X6347&gt;=20, X6347&lt;50), "20-50",
AND(X6347&gt;=50, X6347&lt;100), "50-100",
X6347&gt;=100, "&gt;100"
)</f>
        <v>50-100</v>
      </c>
      <c r="AI6347">
        <f t="shared" si="199"/>
        <v>0</v>
      </c>
      <c r="AJ6347" t="str" cm="1">
        <f t="array" ref="AJ6347">_xlfn.IFS(
C6347&lt;=20, "&lt;20",
AND(C6347&gt;=20, C6347&lt;35), "20-35",
AND(C6347&gt;=35, C6347&lt;50), "35-50",
C6347&gt;=50, "50-100"
)</f>
        <v>50-100</v>
      </c>
      <c r="AK6347" t="str" cm="1">
        <f t="array" ref="AK6347">_xlfn.IFS(
G6347&lt;6, "&lt;6",
AND(G6347&gt;=6, G6347&lt;12), "6-12",
AND(G6347&gt;=12, G6347&lt;18), "12-18",  AND(G6347&gt;=18, G6347&lt;24), "18-24", G6347&gt;=24, "24-36")</f>
        <v>24-36</v>
      </c>
    </row>
    <row r="6348" spans="1:37" x14ac:dyDescent="0.3">
      <c r="A6348" t="s">
        <v>6448</v>
      </c>
      <c r="B6348" t="s">
        <v>44</v>
      </c>
      <c r="C6348">
        <v>62</v>
      </c>
      <c r="D6348" t="s">
        <v>37</v>
      </c>
      <c r="E6348" t="s">
        <v>74</v>
      </c>
      <c r="F6348">
        <v>0</v>
      </c>
      <c r="G6348">
        <v>20</v>
      </c>
      <c r="H6348" t="s">
        <v>66</v>
      </c>
      <c r="I6348" t="s">
        <v>37</v>
      </c>
      <c r="J6348" t="s">
        <v>37</v>
      </c>
      <c r="K6348" t="s">
        <v>34</v>
      </c>
      <c r="L6348" t="s">
        <v>34</v>
      </c>
      <c r="M6348" t="s">
        <v>34</v>
      </c>
      <c r="N6348" t="s">
        <v>34</v>
      </c>
      <c r="O6348" t="s">
        <v>34</v>
      </c>
      <c r="P6348" t="s">
        <v>34</v>
      </c>
      <c r="Q6348" t="s">
        <v>34</v>
      </c>
      <c r="R6348" t="s">
        <v>34</v>
      </c>
      <c r="S6348" t="s">
        <v>34</v>
      </c>
      <c r="T6348" t="s">
        <v>34</v>
      </c>
      <c r="U6348" t="s">
        <v>67</v>
      </c>
      <c r="V6348" t="s">
        <v>34</v>
      </c>
      <c r="W6348" t="s">
        <v>51</v>
      </c>
      <c r="X6348">
        <v>25</v>
      </c>
      <c r="Y6348">
        <v>1753</v>
      </c>
      <c r="Z6348">
        <v>0</v>
      </c>
      <c r="AA6348">
        <v>0</v>
      </c>
      <c r="AB6348">
        <v>3408.71</v>
      </c>
      <c r="AC6348">
        <v>5161.71</v>
      </c>
      <c r="AD6348" t="s">
        <v>41</v>
      </c>
      <c r="AE6348" t="s">
        <v>42</v>
      </c>
      <c r="AF6348" t="s">
        <v>42</v>
      </c>
      <c r="AG6348">
        <f t="shared" si="198"/>
        <v>0</v>
      </c>
      <c r="AH6348" t="str" cm="1">
        <f t="array" ref="AH6348">_xlfn.IFS(
X6348&lt;=20, "&lt;20",
AND(X6348&gt;=20, X6348&lt;50), "20-50",
AND(X6348&gt;=50, X6348&lt;100), "50-100",
X6348&gt;=100, "&gt;100"
)</f>
        <v>20-50</v>
      </c>
      <c r="AI6348">
        <f t="shared" si="199"/>
        <v>0</v>
      </c>
      <c r="AJ6348" t="str" cm="1">
        <f t="array" ref="AJ6348">_xlfn.IFS(
C6348&lt;=20, "&lt;20",
AND(C6348&gt;=20, C6348&lt;35), "20-35",
AND(C6348&gt;=35, C6348&lt;50), "35-50",
C6348&gt;=50, "50-100"
)</f>
        <v>50-100</v>
      </c>
      <c r="AK6348" t="str" cm="1">
        <f t="array" ref="AK6348">_xlfn.IFS(
G6348&lt;6, "&lt;6",
AND(G6348&gt;=6, G6348&lt;12), "6-12",
AND(G6348&gt;=12, G6348&lt;18), "12-18",  AND(G6348&gt;=18, G6348&lt;24), "18-24", G6348&gt;=24, "24-36")</f>
        <v>18-24</v>
      </c>
    </row>
    <row r="6349" spans="1:37" x14ac:dyDescent="0.3">
      <c r="A6349" t="s">
        <v>6449</v>
      </c>
      <c r="B6349" t="s">
        <v>44</v>
      </c>
      <c r="C6349">
        <v>23</v>
      </c>
      <c r="D6349" t="s">
        <v>34</v>
      </c>
      <c r="E6349" t="s">
        <v>69</v>
      </c>
      <c r="F6349">
        <v>13</v>
      </c>
      <c r="G6349">
        <v>8</v>
      </c>
      <c r="H6349" t="s">
        <v>36</v>
      </c>
      <c r="I6349" t="s">
        <v>37</v>
      </c>
      <c r="J6349" t="s">
        <v>37</v>
      </c>
      <c r="K6349" t="s">
        <v>37</v>
      </c>
      <c r="L6349" t="s">
        <v>50</v>
      </c>
      <c r="M6349" t="s">
        <v>34</v>
      </c>
      <c r="N6349" t="s">
        <v>34</v>
      </c>
      <c r="O6349" t="s">
        <v>37</v>
      </c>
      <c r="P6349" t="s">
        <v>37</v>
      </c>
      <c r="Q6349" t="s">
        <v>37</v>
      </c>
      <c r="R6349" t="s">
        <v>37</v>
      </c>
      <c r="S6349" t="s">
        <v>37</v>
      </c>
      <c r="T6349" t="s">
        <v>37</v>
      </c>
      <c r="U6349" t="s">
        <v>39</v>
      </c>
      <c r="V6349" t="s">
        <v>37</v>
      </c>
      <c r="W6349" t="s">
        <v>40</v>
      </c>
      <c r="X6349">
        <v>104.3</v>
      </c>
      <c r="Y6349">
        <v>4451.8500000000004</v>
      </c>
      <c r="Z6349">
        <v>0</v>
      </c>
      <c r="AA6349">
        <v>0</v>
      </c>
      <c r="AB6349">
        <v>981.69</v>
      </c>
      <c r="AC6349">
        <v>5433.54</v>
      </c>
      <c r="AD6349" t="s">
        <v>41</v>
      </c>
      <c r="AE6349" t="s">
        <v>42</v>
      </c>
      <c r="AF6349" t="s">
        <v>42</v>
      </c>
      <c r="AG6349">
        <f t="shared" si="198"/>
        <v>0</v>
      </c>
      <c r="AH6349" t="str" cm="1">
        <f t="array" ref="AH6349">_xlfn.IFS(
X6349&lt;=20, "&lt;20",
AND(X6349&gt;=20, X6349&lt;50), "20-50",
AND(X6349&gt;=50, X6349&lt;100), "50-100",
X6349&gt;=100, "&gt;100"
)</f>
        <v>&gt;100</v>
      </c>
      <c r="AI6349">
        <f t="shared" si="199"/>
        <v>0</v>
      </c>
      <c r="AJ6349" t="str" cm="1">
        <f t="array" ref="AJ6349">_xlfn.IFS(
C6349&lt;=20, "&lt;20",
AND(C6349&gt;=20, C6349&lt;35), "20-35",
AND(C6349&gt;=35, C6349&lt;50), "35-50",
C6349&gt;=50, "50-100"
)</f>
        <v>20-35</v>
      </c>
      <c r="AK6349" t="str" cm="1">
        <f t="array" ref="AK6349">_xlfn.IFS(
G6349&lt;6, "&lt;6",
AND(G6349&gt;=6, G6349&lt;12), "6-12",
AND(G6349&gt;=12, G6349&lt;18), "12-18",  AND(G6349&gt;=18, G6349&lt;24), "18-24", G6349&gt;=24, "24-36")</f>
        <v>6-12</v>
      </c>
    </row>
    <row r="6350" spans="1:37" x14ac:dyDescent="0.3">
      <c r="A6350" t="s">
        <v>6450</v>
      </c>
      <c r="B6350" t="s">
        <v>44</v>
      </c>
      <c r="C6350">
        <v>38</v>
      </c>
      <c r="D6350" t="s">
        <v>37</v>
      </c>
      <c r="E6350" t="s">
        <v>114</v>
      </c>
      <c r="F6350">
        <v>3</v>
      </c>
      <c r="G6350">
        <v>15</v>
      </c>
      <c r="H6350" t="s">
        <v>36</v>
      </c>
      <c r="I6350" t="s">
        <v>37</v>
      </c>
      <c r="J6350" t="s">
        <v>37</v>
      </c>
      <c r="K6350" t="s">
        <v>37</v>
      </c>
      <c r="L6350" t="s">
        <v>50</v>
      </c>
      <c r="M6350" t="s">
        <v>37</v>
      </c>
      <c r="N6350" t="s">
        <v>37</v>
      </c>
      <c r="O6350" t="s">
        <v>37</v>
      </c>
      <c r="P6350" t="s">
        <v>37</v>
      </c>
      <c r="Q6350" t="s">
        <v>37</v>
      </c>
      <c r="R6350" t="s">
        <v>37</v>
      </c>
      <c r="S6350" t="s">
        <v>37</v>
      </c>
      <c r="T6350" t="s">
        <v>37</v>
      </c>
      <c r="U6350" t="s">
        <v>46</v>
      </c>
      <c r="V6350" t="s">
        <v>37</v>
      </c>
      <c r="W6350" t="s">
        <v>51</v>
      </c>
      <c r="X6350">
        <v>113.6</v>
      </c>
      <c r="Y6350">
        <v>4594.95</v>
      </c>
      <c r="Z6350">
        <v>0</v>
      </c>
      <c r="AA6350">
        <v>0</v>
      </c>
      <c r="AB6350">
        <v>205.41</v>
      </c>
      <c r="AC6350">
        <v>4800.3599999999997</v>
      </c>
      <c r="AD6350" t="s">
        <v>52</v>
      </c>
      <c r="AE6350" t="s">
        <v>100</v>
      </c>
      <c r="AF6350" t="s">
        <v>509</v>
      </c>
      <c r="AG6350">
        <f t="shared" si="198"/>
        <v>1</v>
      </c>
      <c r="AH6350" t="str" cm="1">
        <f t="array" ref="AH6350">_xlfn.IFS(
X6350&lt;=20, "&lt;20",
AND(X6350&gt;=20, X6350&lt;50), "20-50",
AND(X6350&gt;=50, X6350&lt;100), "50-100",
X6350&gt;=100, "&gt;100"
)</f>
        <v>&gt;100</v>
      </c>
      <c r="AI6350">
        <f t="shared" si="199"/>
        <v>0</v>
      </c>
      <c r="AJ6350" t="str" cm="1">
        <f t="array" ref="AJ6350">_xlfn.IFS(
C6350&lt;=20, "&lt;20",
AND(C6350&gt;=20, C6350&lt;35), "20-35",
AND(C6350&gt;=35, C6350&lt;50), "35-50",
C6350&gt;=50, "50-100"
)</f>
        <v>35-50</v>
      </c>
      <c r="AK6350" t="str" cm="1">
        <f t="array" ref="AK6350">_xlfn.IFS(
G6350&lt;6, "&lt;6",
AND(G6350&gt;=6, G6350&lt;12), "6-12",
AND(G6350&gt;=12, G6350&lt;18), "12-18",  AND(G6350&gt;=18, G6350&lt;24), "18-24", G6350&gt;=24, "24-36")</f>
        <v>12-18</v>
      </c>
    </row>
    <row r="6351" spans="1:37" x14ac:dyDescent="0.3">
      <c r="A6351" t="s">
        <v>6451</v>
      </c>
      <c r="B6351" t="s">
        <v>44</v>
      </c>
      <c r="C6351">
        <v>31</v>
      </c>
      <c r="D6351" t="s">
        <v>34</v>
      </c>
      <c r="E6351" t="s">
        <v>45</v>
      </c>
      <c r="F6351">
        <v>0</v>
      </c>
      <c r="G6351">
        <v>25</v>
      </c>
      <c r="H6351" t="s">
        <v>36</v>
      </c>
      <c r="I6351" t="s">
        <v>37</v>
      </c>
      <c r="J6351" t="s">
        <v>34</v>
      </c>
      <c r="K6351" t="s">
        <v>37</v>
      </c>
      <c r="L6351" t="s">
        <v>38</v>
      </c>
      <c r="M6351" t="s">
        <v>34</v>
      </c>
      <c r="N6351" t="s">
        <v>37</v>
      </c>
      <c r="O6351" t="s">
        <v>34</v>
      </c>
      <c r="P6351" t="s">
        <v>34</v>
      </c>
      <c r="Q6351" t="s">
        <v>34</v>
      </c>
      <c r="R6351" t="s">
        <v>34</v>
      </c>
      <c r="S6351" t="s">
        <v>34</v>
      </c>
      <c r="T6351" t="s">
        <v>37</v>
      </c>
      <c r="U6351" t="s">
        <v>46</v>
      </c>
      <c r="V6351" t="s">
        <v>34</v>
      </c>
      <c r="W6351" t="s">
        <v>51</v>
      </c>
      <c r="X6351">
        <v>48.85</v>
      </c>
      <c r="Y6351">
        <v>736.8</v>
      </c>
      <c r="Z6351">
        <v>0</v>
      </c>
      <c r="AA6351">
        <v>0</v>
      </c>
      <c r="AB6351">
        <v>475.2</v>
      </c>
      <c r="AC6351">
        <v>1212</v>
      </c>
      <c r="AD6351" t="s">
        <v>41</v>
      </c>
      <c r="AE6351" t="s">
        <v>42</v>
      </c>
      <c r="AF6351" t="s">
        <v>42</v>
      </c>
      <c r="AG6351">
        <f t="shared" si="198"/>
        <v>0</v>
      </c>
      <c r="AH6351" t="str" cm="1">
        <f t="array" ref="AH6351">_xlfn.IFS(
X6351&lt;=20, "&lt;20",
AND(X6351&gt;=20, X6351&lt;50), "20-50",
AND(X6351&gt;=50, X6351&lt;100), "50-100",
X6351&gt;=100, "&gt;100"
)</f>
        <v>20-50</v>
      </c>
      <c r="AI6351">
        <f t="shared" si="199"/>
        <v>0</v>
      </c>
      <c r="AJ6351" t="str" cm="1">
        <f t="array" ref="AJ6351">_xlfn.IFS(
C6351&lt;=20, "&lt;20",
AND(C6351&gt;=20, C6351&lt;35), "20-35",
AND(C6351&gt;=35, C6351&lt;50), "35-50",
C6351&gt;=50, "50-100"
)</f>
        <v>20-35</v>
      </c>
      <c r="AK6351" t="str" cm="1">
        <f t="array" ref="AK6351">_xlfn.IFS(
G6351&lt;6, "&lt;6",
AND(G6351&gt;=6, G6351&lt;12), "6-12",
AND(G6351&gt;=12, G6351&lt;18), "12-18",  AND(G6351&gt;=18, G6351&lt;24), "18-24", G6351&gt;=24, "24-36")</f>
        <v>24-36</v>
      </c>
    </row>
    <row r="6352" spans="1:37" x14ac:dyDescent="0.3">
      <c r="A6352" t="s">
        <v>6452</v>
      </c>
      <c r="B6352" t="s">
        <v>44</v>
      </c>
      <c r="C6352">
        <v>25</v>
      </c>
      <c r="D6352" t="s">
        <v>37</v>
      </c>
      <c r="E6352" t="s">
        <v>61</v>
      </c>
      <c r="F6352">
        <v>7</v>
      </c>
      <c r="G6352">
        <v>26</v>
      </c>
      <c r="H6352" t="s">
        <v>36</v>
      </c>
      <c r="I6352" t="s">
        <v>37</v>
      </c>
      <c r="J6352" t="s">
        <v>37</v>
      </c>
      <c r="K6352" t="s">
        <v>37</v>
      </c>
      <c r="L6352" t="s">
        <v>50</v>
      </c>
      <c r="M6352" t="s">
        <v>34</v>
      </c>
      <c r="N6352" t="s">
        <v>34</v>
      </c>
      <c r="O6352" t="s">
        <v>34</v>
      </c>
      <c r="P6352" t="s">
        <v>34</v>
      </c>
      <c r="Q6352" t="s">
        <v>37</v>
      </c>
      <c r="R6352" t="s">
        <v>34</v>
      </c>
      <c r="S6352" t="s">
        <v>34</v>
      </c>
      <c r="T6352" t="s">
        <v>34</v>
      </c>
      <c r="U6352" t="s">
        <v>46</v>
      </c>
      <c r="V6352" t="s">
        <v>37</v>
      </c>
      <c r="W6352" t="s">
        <v>51</v>
      </c>
      <c r="X6352">
        <v>84.15</v>
      </c>
      <c r="Y6352">
        <v>1821.95</v>
      </c>
      <c r="Z6352">
        <v>0</v>
      </c>
      <c r="AA6352">
        <v>60</v>
      </c>
      <c r="AB6352">
        <v>422.4</v>
      </c>
      <c r="AC6352">
        <v>2304.35</v>
      </c>
      <c r="AD6352" t="s">
        <v>41</v>
      </c>
      <c r="AE6352" t="s">
        <v>42</v>
      </c>
      <c r="AF6352" t="s">
        <v>42</v>
      </c>
      <c r="AG6352">
        <f t="shared" si="198"/>
        <v>0</v>
      </c>
      <c r="AH6352" t="str" cm="1">
        <f t="array" ref="AH6352">_xlfn.IFS(
X6352&lt;=20, "&lt;20",
AND(X6352&gt;=20, X6352&lt;50), "20-50",
AND(X6352&gt;=50, X6352&lt;100), "50-100",
X6352&gt;=100, "&gt;100"
)</f>
        <v>50-100</v>
      </c>
      <c r="AI6352">
        <f t="shared" si="199"/>
        <v>0</v>
      </c>
      <c r="AJ6352" t="str" cm="1">
        <f t="array" ref="AJ6352">_xlfn.IFS(
C6352&lt;=20, "&lt;20",
AND(C6352&gt;=20, C6352&lt;35), "20-35",
AND(C6352&gt;=35, C6352&lt;50), "35-50",
C6352&gt;=50, "50-100"
)</f>
        <v>20-35</v>
      </c>
      <c r="AK6352" t="str" cm="1">
        <f t="array" ref="AK6352">_xlfn.IFS(
G6352&lt;6, "&lt;6",
AND(G6352&gt;=6, G6352&lt;12), "6-12",
AND(G6352&gt;=12, G6352&lt;18), "12-18",  AND(G6352&gt;=18, G6352&lt;24), "18-24", G6352&gt;=24, "24-36")</f>
        <v>24-36</v>
      </c>
    </row>
    <row r="6353" spans="1:37" x14ac:dyDescent="0.3">
      <c r="A6353" t="s">
        <v>6453</v>
      </c>
      <c r="B6353" t="s">
        <v>33</v>
      </c>
      <c r="C6353">
        <v>74</v>
      </c>
      <c r="D6353" t="s">
        <v>34</v>
      </c>
      <c r="E6353" t="s">
        <v>69</v>
      </c>
      <c r="F6353">
        <v>14</v>
      </c>
      <c r="G6353">
        <v>2</v>
      </c>
      <c r="H6353" t="s">
        <v>36</v>
      </c>
      <c r="I6353" t="s">
        <v>37</v>
      </c>
      <c r="J6353" t="s">
        <v>37</v>
      </c>
      <c r="K6353" t="s">
        <v>37</v>
      </c>
      <c r="L6353" t="s">
        <v>50</v>
      </c>
      <c r="M6353" t="s">
        <v>34</v>
      </c>
      <c r="N6353" t="s">
        <v>34</v>
      </c>
      <c r="O6353" t="s">
        <v>37</v>
      </c>
      <c r="P6353" t="s">
        <v>37</v>
      </c>
      <c r="Q6353" t="s">
        <v>37</v>
      </c>
      <c r="R6353" t="s">
        <v>37</v>
      </c>
      <c r="S6353" t="s">
        <v>34</v>
      </c>
      <c r="T6353" t="s">
        <v>37</v>
      </c>
      <c r="U6353" t="s">
        <v>67</v>
      </c>
      <c r="V6353" t="s">
        <v>34</v>
      </c>
      <c r="W6353" t="s">
        <v>51</v>
      </c>
      <c r="X6353">
        <v>104.15</v>
      </c>
      <c r="Y6353">
        <v>4495.6499999999996</v>
      </c>
      <c r="Z6353">
        <v>0</v>
      </c>
      <c r="AA6353">
        <v>0</v>
      </c>
      <c r="AB6353">
        <v>916.52</v>
      </c>
      <c r="AC6353">
        <v>5412.17</v>
      </c>
      <c r="AD6353" t="s">
        <v>41</v>
      </c>
      <c r="AE6353" t="s">
        <v>42</v>
      </c>
      <c r="AF6353" t="s">
        <v>42</v>
      </c>
      <c r="AG6353">
        <f t="shared" si="198"/>
        <v>0</v>
      </c>
      <c r="AH6353" t="str" cm="1">
        <f t="array" ref="AH6353">_xlfn.IFS(
X6353&lt;=20, "&lt;20",
AND(X6353&gt;=20, X6353&lt;50), "20-50",
AND(X6353&gt;=50, X6353&lt;100), "50-100",
X6353&gt;=100, "&gt;100"
)</f>
        <v>&gt;100</v>
      </c>
      <c r="AI6353">
        <f t="shared" si="199"/>
        <v>0</v>
      </c>
      <c r="AJ6353" t="str" cm="1">
        <f t="array" ref="AJ6353">_xlfn.IFS(
C6353&lt;=20, "&lt;20",
AND(C6353&gt;=20, C6353&lt;35), "20-35",
AND(C6353&gt;=35, C6353&lt;50), "35-50",
C6353&gt;=50, "50-100"
)</f>
        <v>50-100</v>
      </c>
      <c r="AK6353" t="str" cm="1">
        <f t="array" ref="AK6353">_xlfn.IFS(
G6353&lt;6, "&lt;6",
AND(G6353&gt;=6, G6353&lt;12), "6-12",
AND(G6353&gt;=12, G6353&lt;18), "12-18",  AND(G6353&gt;=18, G6353&lt;24), "18-24", G6353&gt;=24, "24-36")</f>
        <v>&lt;6</v>
      </c>
    </row>
    <row r="6354" spans="1:37" x14ac:dyDescent="0.3">
      <c r="A6354" t="s">
        <v>6454</v>
      </c>
      <c r="B6354" t="s">
        <v>33</v>
      </c>
      <c r="C6354">
        <v>23</v>
      </c>
      <c r="D6354" t="s">
        <v>34</v>
      </c>
      <c r="E6354" t="s">
        <v>136</v>
      </c>
      <c r="F6354">
        <v>5</v>
      </c>
      <c r="G6354">
        <v>1</v>
      </c>
      <c r="H6354" t="s">
        <v>36</v>
      </c>
      <c r="I6354" t="s">
        <v>37</v>
      </c>
      <c r="J6354" t="s">
        <v>37</v>
      </c>
      <c r="K6354" t="s">
        <v>37</v>
      </c>
      <c r="L6354" t="s">
        <v>72</v>
      </c>
      <c r="M6354" t="s">
        <v>34</v>
      </c>
      <c r="N6354" t="s">
        <v>34</v>
      </c>
      <c r="O6354" t="s">
        <v>37</v>
      </c>
      <c r="P6354" t="s">
        <v>34</v>
      </c>
      <c r="Q6354" t="s">
        <v>37</v>
      </c>
      <c r="R6354" t="s">
        <v>37</v>
      </c>
      <c r="S6354" t="s">
        <v>37</v>
      </c>
      <c r="T6354" t="s">
        <v>37</v>
      </c>
      <c r="U6354" t="s">
        <v>46</v>
      </c>
      <c r="V6354" t="s">
        <v>34</v>
      </c>
      <c r="W6354" t="s">
        <v>51</v>
      </c>
      <c r="X6354">
        <v>74.75</v>
      </c>
      <c r="Y6354">
        <v>827.05</v>
      </c>
      <c r="Z6354">
        <v>0</v>
      </c>
      <c r="AA6354">
        <v>0</v>
      </c>
      <c r="AB6354">
        <v>222.24</v>
      </c>
      <c r="AC6354">
        <v>1049.29</v>
      </c>
      <c r="AD6354" t="s">
        <v>41</v>
      </c>
      <c r="AE6354" t="s">
        <v>42</v>
      </c>
      <c r="AF6354" t="s">
        <v>42</v>
      </c>
      <c r="AG6354">
        <f t="shared" si="198"/>
        <v>0</v>
      </c>
      <c r="AH6354" t="str" cm="1">
        <f t="array" ref="AH6354">_xlfn.IFS(
X6354&lt;=20, "&lt;20",
AND(X6354&gt;=20, X6354&lt;50), "20-50",
AND(X6354&gt;=50, X6354&lt;100), "50-100",
X6354&gt;=100, "&gt;100"
)</f>
        <v>50-100</v>
      </c>
      <c r="AI6354">
        <f t="shared" si="199"/>
        <v>0</v>
      </c>
      <c r="AJ6354" t="str" cm="1">
        <f t="array" ref="AJ6354">_xlfn.IFS(
C6354&lt;=20, "&lt;20",
AND(C6354&gt;=20, C6354&lt;35), "20-35",
AND(C6354&gt;=35, C6354&lt;50), "35-50",
C6354&gt;=50, "50-100"
)</f>
        <v>20-35</v>
      </c>
      <c r="AK6354" t="str" cm="1">
        <f t="array" ref="AK6354">_xlfn.IFS(
G6354&lt;6, "&lt;6",
AND(G6354&gt;=6, G6354&lt;12), "6-12",
AND(G6354&gt;=12, G6354&lt;18), "12-18",  AND(G6354&gt;=18, G6354&lt;24), "18-24", G6354&gt;=24, "24-36")</f>
        <v>&lt;6</v>
      </c>
    </row>
    <row r="6355" spans="1:37" x14ac:dyDescent="0.3">
      <c r="A6355" t="s">
        <v>6455</v>
      </c>
      <c r="B6355" t="s">
        <v>44</v>
      </c>
      <c r="C6355">
        <v>45</v>
      </c>
      <c r="D6355" t="s">
        <v>34</v>
      </c>
      <c r="E6355" t="s">
        <v>87</v>
      </c>
      <c r="F6355">
        <v>1</v>
      </c>
      <c r="G6355">
        <v>29</v>
      </c>
      <c r="H6355" t="s">
        <v>36</v>
      </c>
      <c r="I6355" t="s">
        <v>37</v>
      </c>
      <c r="J6355" t="s">
        <v>34</v>
      </c>
      <c r="K6355" t="s">
        <v>34</v>
      </c>
      <c r="L6355" t="s">
        <v>34</v>
      </c>
      <c r="M6355" t="s">
        <v>34</v>
      </c>
      <c r="N6355" t="s">
        <v>34</v>
      </c>
      <c r="O6355" t="s">
        <v>34</v>
      </c>
      <c r="P6355" t="s">
        <v>34</v>
      </c>
      <c r="Q6355" t="s">
        <v>34</v>
      </c>
      <c r="R6355" t="s">
        <v>34</v>
      </c>
      <c r="S6355" t="s">
        <v>34</v>
      </c>
      <c r="T6355" t="s">
        <v>34</v>
      </c>
      <c r="U6355" t="s">
        <v>39</v>
      </c>
      <c r="V6355" t="s">
        <v>34</v>
      </c>
      <c r="W6355" t="s">
        <v>40</v>
      </c>
      <c r="X6355">
        <v>19.600000000000001</v>
      </c>
      <c r="Y6355">
        <v>1012.4</v>
      </c>
      <c r="Z6355">
        <v>46.07</v>
      </c>
      <c r="AA6355">
        <v>0</v>
      </c>
      <c r="AB6355">
        <v>429</v>
      </c>
      <c r="AC6355">
        <v>1395.33</v>
      </c>
      <c r="AD6355" t="s">
        <v>41</v>
      </c>
      <c r="AE6355" t="s">
        <v>42</v>
      </c>
      <c r="AF6355" t="s">
        <v>42</v>
      </c>
      <c r="AG6355">
        <f t="shared" si="198"/>
        <v>0</v>
      </c>
      <c r="AH6355" t="str" cm="1">
        <f t="array" ref="AH6355">_xlfn.IFS(
X6355&lt;=20, "&lt;20",
AND(X6355&gt;=20, X6355&lt;50), "20-50",
AND(X6355&gt;=50, X6355&lt;100), "50-100",
X6355&gt;=100, "&gt;100"
)</f>
        <v>&lt;20</v>
      </c>
      <c r="AI6355">
        <f t="shared" si="199"/>
        <v>0</v>
      </c>
      <c r="AJ6355" t="str" cm="1">
        <f t="array" ref="AJ6355">_xlfn.IFS(
C6355&lt;=20, "&lt;20",
AND(C6355&gt;=20, C6355&lt;35), "20-35",
AND(C6355&gt;=35, C6355&lt;50), "35-50",
C6355&gt;=50, "50-100"
)</f>
        <v>35-50</v>
      </c>
      <c r="AK6355" t="str" cm="1">
        <f t="array" ref="AK6355">_xlfn.IFS(
G6355&lt;6, "&lt;6",
AND(G6355&gt;=6, G6355&lt;12), "6-12",
AND(G6355&gt;=12, G6355&lt;18), "12-18",  AND(G6355&gt;=18, G6355&lt;24), "18-24", G6355&gt;=24, "24-36")</f>
        <v>24-36</v>
      </c>
    </row>
    <row r="6356" spans="1:37" x14ac:dyDescent="0.3">
      <c r="A6356" t="s">
        <v>6456</v>
      </c>
      <c r="B6356" t="s">
        <v>33</v>
      </c>
      <c r="C6356">
        <v>66</v>
      </c>
      <c r="D6356" t="s">
        <v>34</v>
      </c>
      <c r="E6356" t="s">
        <v>45</v>
      </c>
      <c r="F6356">
        <v>0</v>
      </c>
      <c r="G6356">
        <v>7</v>
      </c>
      <c r="H6356" t="s">
        <v>57</v>
      </c>
      <c r="I6356" t="s">
        <v>37</v>
      </c>
      <c r="J6356" t="s">
        <v>37</v>
      </c>
      <c r="K6356" t="s">
        <v>37</v>
      </c>
      <c r="L6356" t="s">
        <v>50</v>
      </c>
      <c r="M6356" t="s">
        <v>37</v>
      </c>
      <c r="N6356" t="s">
        <v>37</v>
      </c>
      <c r="O6356" t="s">
        <v>37</v>
      </c>
      <c r="P6356" t="s">
        <v>34</v>
      </c>
      <c r="Q6356" t="s">
        <v>34</v>
      </c>
      <c r="R6356" t="s">
        <v>34</v>
      </c>
      <c r="S6356" t="s">
        <v>34</v>
      </c>
      <c r="T6356" t="s">
        <v>37</v>
      </c>
      <c r="U6356" t="s">
        <v>46</v>
      </c>
      <c r="V6356" t="s">
        <v>34</v>
      </c>
      <c r="W6356" t="s">
        <v>40</v>
      </c>
      <c r="X6356">
        <v>90.2</v>
      </c>
      <c r="Y6356">
        <v>1454.15</v>
      </c>
      <c r="Z6356">
        <v>0</v>
      </c>
      <c r="AA6356">
        <v>0</v>
      </c>
      <c r="AB6356">
        <v>205.02</v>
      </c>
      <c r="AC6356">
        <v>1659.17</v>
      </c>
      <c r="AD6356" t="s">
        <v>52</v>
      </c>
      <c r="AE6356" t="s">
        <v>58</v>
      </c>
      <c r="AF6356" t="s">
        <v>59</v>
      </c>
      <c r="AG6356">
        <f t="shared" si="198"/>
        <v>1</v>
      </c>
      <c r="AH6356" t="str" cm="1">
        <f t="array" ref="AH6356">_xlfn.IFS(
X6356&lt;=20, "&lt;20",
AND(X6356&gt;=20, X6356&lt;50), "20-50",
AND(X6356&gt;=50, X6356&lt;100), "50-100",
X6356&gt;=100, "&gt;100"
)</f>
        <v>50-100</v>
      </c>
      <c r="AI6356">
        <f t="shared" si="199"/>
        <v>0</v>
      </c>
      <c r="AJ6356" t="str" cm="1">
        <f t="array" ref="AJ6356">_xlfn.IFS(
C6356&lt;=20, "&lt;20",
AND(C6356&gt;=20, C6356&lt;35), "20-35",
AND(C6356&gt;=35, C6356&lt;50), "35-50",
C6356&gt;=50, "50-100"
)</f>
        <v>50-100</v>
      </c>
      <c r="AK6356" t="str" cm="1">
        <f t="array" ref="AK6356">_xlfn.IFS(
G6356&lt;6, "&lt;6",
AND(G6356&gt;=6, G6356&lt;12), "6-12",
AND(G6356&gt;=12, G6356&lt;18), "12-18",  AND(G6356&gt;=18, G6356&lt;24), "18-24", G6356&gt;=24, "24-36")</f>
        <v>6-12</v>
      </c>
    </row>
    <row r="6357" spans="1:37" x14ac:dyDescent="0.3">
      <c r="A6357" t="s">
        <v>6457</v>
      </c>
      <c r="B6357" t="s">
        <v>44</v>
      </c>
      <c r="C6357">
        <v>40</v>
      </c>
      <c r="D6357" t="s">
        <v>37</v>
      </c>
      <c r="E6357" t="s">
        <v>90</v>
      </c>
      <c r="F6357">
        <v>0</v>
      </c>
      <c r="G6357">
        <v>33</v>
      </c>
      <c r="H6357" t="s">
        <v>36</v>
      </c>
      <c r="I6357" t="s">
        <v>37</v>
      </c>
      <c r="J6357" t="s">
        <v>37</v>
      </c>
      <c r="K6357" t="s">
        <v>37</v>
      </c>
      <c r="L6357" t="s">
        <v>38</v>
      </c>
      <c r="M6357" t="s">
        <v>37</v>
      </c>
      <c r="N6357" t="s">
        <v>37</v>
      </c>
      <c r="O6357" t="s">
        <v>37</v>
      </c>
      <c r="P6357" t="s">
        <v>37</v>
      </c>
      <c r="Q6357" t="s">
        <v>34</v>
      </c>
      <c r="R6357" t="s">
        <v>37</v>
      </c>
      <c r="S6357" t="s">
        <v>37</v>
      </c>
      <c r="T6357" t="s">
        <v>37</v>
      </c>
      <c r="U6357" t="s">
        <v>46</v>
      </c>
      <c r="V6357" t="s">
        <v>34</v>
      </c>
      <c r="W6357" t="s">
        <v>40</v>
      </c>
      <c r="X6357">
        <v>79.900000000000006</v>
      </c>
      <c r="Y6357">
        <v>3326.2</v>
      </c>
      <c r="Z6357">
        <v>0</v>
      </c>
      <c r="AA6357">
        <v>0</v>
      </c>
      <c r="AB6357">
        <v>1855.66</v>
      </c>
      <c r="AC6357">
        <v>5181.8599999999997</v>
      </c>
      <c r="AD6357" t="s">
        <v>52</v>
      </c>
      <c r="AE6357" t="s">
        <v>100</v>
      </c>
      <c r="AF6357" t="s">
        <v>308</v>
      </c>
      <c r="AG6357">
        <f t="shared" si="198"/>
        <v>1</v>
      </c>
      <c r="AH6357" t="str" cm="1">
        <f t="array" ref="AH6357">_xlfn.IFS(
X6357&lt;=20, "&lt;20",
AND(X6357&gt;=20, X6357&lt;50), "20-50",
AND(X6357&gt;=50, X6357&lt;100), "50-100",
X6357&gt;=100, "&gt;100"
)</f>
        <v>50-100</v>
      </c>
      <c r="AI6357">
        <f t="shared" si="199"/>
        <v>0</v>
      </c>
      <c r="AJ6357" t="str" cm="1">
        <f t="array" ref="AJ6357">_xlfn.IFS(
C6357&lt;=20, "&lt;20",
AND(C6357&gt;=20, C6357&lt;35), "20-35",
AND(C6357&gt;=35, C6357&lt;50), "35-50",
C6357&gt;=50, "50-100"
)</f>
        <v>35-50</v>
      </c>
      <c r="AK6357" t="str" cm="1">
        <f t="array" ref="AK6357">_xlfn.IFS(
G6357&lt;6, "&lt;6",
AND(G6357&gt;=6, G6357&lt;12), "6-12",
AND(G6357&gt;=12, G6357&lt;18), "12-18",  AND(G6357&gt;=18, G6357&lt;24), "18-24", G6357&gt;=24, "24-36")</f>
        <v>24-36</v>
      </c>
    </row>
    <row r="6358" spans="1:37" x14ac:dyDescent="0.3">
      <c r="A6358" t="s">
        <v>6458</v>
      </c>
      <c r="B6358" t="s">
        <v>44</v>
      </c>
      <c r="C6358">
        <v>38</v>
      </c>
      <c r="D6358" t="s">
        <v>37</v>
      </c>
      <c r="E6358" t="s">
        <v>103</v>
      </c>
      <c r="F6358">
        <v>13</v>
      </c>
      <c r="G6358">
        <v>35</v>
      </c>
      <c r="H6358" t="s">
        <v>57</v>
      </c>
      <c r="I6358" t="s">
        <v>37</v>
      </c>
      <c r="J6358" t="s">
        <v>37</v>
      </c>
      <c r="K6358" t="s">
        <v>37</v>
      </c>
      <c r="L6358" t="s">
        <v>50</v>
      </c>
      <c r="M6358" t="s">
        <v>37</v>
      </c>
      <c r="N6358" t="s">
        <v>34</v>
      </c>
      <c r="O6358" t="s">
        <v>34</v>
      </c>
      <c r="P6358" t="s">
        <v>34</v>
      </c>
      <c r="Q6358" t="s">
        <v>37</v>
      </c>
      <c r="R6358" t="s">
        <v>37</v>
      </c>
      <c r="S6358" t="s">
        <v>37</v>
      </c>
      <c r="T6358" t="s">
        <v>37</v>
      </c>
      <c r="U6358" t="s">
        <v>46</v>
      </c>
      <c r="V6358" t="s">
        <v>37</v>
      </c>
      <c r="W6358" t="s">
        <v>51</v>
      </c>
      <c r="X6358">
        <v>98.7</v>
      </c>
      <c r="Y6358">
        <v>973.25</v>
      </c>
      <c r="Z6358">
        <v>0</v>
      </c>
      <c r="AA6358">
        <v>0</v>
      </c>
      <c r="AB6358">
        <v>373.6</v>
      </c>
      <c r="AC6358">
        <v>1346.85</v>
      </c>
      <c r="AD6358" t="s">
        <v>52</v>
      </c>
      <c r="AE6358" t="s">
        <v>104</v>
      </c>
      <c r="AF6358" t="s">
        <v>150</v>
      </c>
      <c r="AG6358">
        <f t="shared" si="198"/>
        <v>1</v>
      </c>
      <c r="AH6358" t="str" cm="1">
        <f t="array" ref="AH6358">_xlfn.IFS(
X6358&lt;=20, "&lt;20",
AND(X6358&gt;=20, X6358&lt;50), "20-50",
AND(X6358&gt;=50, X6358&lt;100), "50-100",
X6358&gt;=100, "&gt;100"
)</f>
        <v>50-100</v>
      </c>
      <c r="AI6358">
        <f t="shared" si="199"/>
        <v>0</v>
      </c>
      <c r="AJ6358" t="str" cm="1">
        <f t="array" ref="AJ6358">_xlfn.IFS(
C6358&lt;=20, "&lt;20",
AND(C6358&gt;=20, C6358&lt;35), "20-35",
AND(C6358&gt;=35, C6358&lt;50), "35-50",
C6358&gt;=50, "50-100"
)</f>
        <v>35-50</v>
      </c>
      <c r="AK6358" t="str" cm="1">
        <f t="array" ref="AK6358">_xlfn.IFS(
G6358&lt;6, "&lt;6",
AND(G6358&gt;=6, G6358&lt;12), "6-12",
AND(G6358&gt;=12, G6358&lt;18), "12-18",  AND(G6358&gt;=18, G6358&lt;24), "18-24", G6358&gt;=24, "24-36")</f>
        <v>24-36</v>
      </c>
    </row>
    <row r="6359" spans="1:37" x14ac:dyDescent="0.3">
      <c r="A6359" t="s">
        <v>6459</v>
      </c>
      <c r="B6359" t="s">
        <v>44</v>
      </c>
      <c r="C6359">
        <v>51</v>
      </c>
      <c r="D6359" t="s">
        <v>34</v>
      </c>
      <c r="E6359" t="s">
        <v>56</v>
      </c>
      <c r="F6359">
        <v>13</v>
      </c>
      <c r="G6359">
        <v>2</v>
      </c>
      <c r="H6359" t="s">
        <v>36</v>
      </c>
      <c r="I6359" t="s">
        <v>37</v>
      </c>
      <c r="J6359" t="s">
        <v>34</v>
      </c>
      <c r="K6359" t="s">
        <v>37</v>
      </c>
      <c r="L6359" t="s">
        <v>50</v>
      </c>
      <c r="M6359" t="s">
        <v>34</v>
      </c>
      <c r="N6359" t="s">
        <v>34</v>
      </c>
      <c r="O6359" t="s">
        <v>34</v>
      </c>
      <c r="P6359" t="s">
        <v>34</v>
      </c>
      <c r="Q6359" t="s">
        <v>37</v>
      </c>
      <c r="R6359" t="s">
        <v>37</v>
      </c>
      <c r="S6359" t="s">
        <v>37</v>
      </c>
      <c r="T6359" t="s">
        <v>37</v>
      </c>
      <c r="U6359" t="s">
        <v>46</v>
      </c>
      <c r="V6359" t="s">
        <v>37</v>
      </c>
      <c r="W6359" t="s">
        <v>51</v>
      </c>
      <c r="X6359">
        <v>90.8</v>
      </c>
      <c r="Y6359">
        <v>2361.8000000000002</v>
      </c>
      <c r="Z6359">
        <v>0</v>
      </c>
      <c r="AA6359">
        <v>0</v>
      </c>
      <c r="AB6359">
        <v>399.62</v>
      </c>
      <c r="AC6359">
        <v>2761.42</v>
      </c>
      <c r="AD6359" t="s">
        <v>52</v>
      </c>
      <c r="AE6359" t="s">
        <v>94</v>
      </c>
      <c r="AF6359" t="s">
        <v>95</v>
      </c>
      <c r="AG6359">
        <f t="shared" si="198"/>
        <v>1</v>
      </c>
      <c r="AH6359" t="str" cm="1">
        <f t="array" ref="AH6359">_xlfn.IFS(
X6359&lt;=20, "&lt;20",
AND(X6359&gt;=20, X6359&lt;50), "20-50",
AND(X6359&gt;=50, X6359&lt;100), "50-100",
X6359&gt;=100, "&gt;100"
)</f>
        <v>50-100</v>
      </c>
      <c r="AI6359">
        <f t="shared" si="199"/>
        <v>0</v>
      </c>
      <c r="AJ6359" t="str" cm="1">
        <f t="array" ref="AJ6359">_xlfn.IFS(
C6359&lt;=20, "&lt;20",
AND(C6359&gt;=20, C6359&lt;35), "20-35",
AND(C6359&gt;=35, C6359&lt;50), "35-50",
C6359&gt;=50, "50-100"
)</f>
        <v>50-100</v>
      </c>
      <c r="AK6359" t="str" cm="1">
        <f t="array" ref="AK6359">_xlfn.IFS(
G6359&lt;6, "&lt;6",
AND(G6359&gt;=6, G6359&lt;12), "6-12",
AND(G6359&gt;=12, G6359&lt;18), "12-18",  AND(G6359&gt;=18, G6359&lt;24), "18-24", G6359&gt;=24, "24-36")</f>
        <v>&lt;6</v>
      </c>
    </row>
    <row r="6360" spans="1:37" x14ac:dyDescent="0.3">
      <c r="A6360" t="s">
        <v>6460</v>
      </c>
      <c r="B6360" t="s">
        <v>44</v>
      </c>
      <c r="C6360">
        <v>51</v>
      </c>
      <c r="D6360" t="s">
        <v>34</v>
      </c>
      <c r="E6360" t="s">
        <v>74</v>
      </c>
      <c r="F6360">
        <v>15</v>
      </c>
      <c r="G6360">
        <v>13</v>
      </c>
      <c r="H6360" t="s">
        <v>36</v>
      </c>
      <c r="I6360" t="s">
        <v>37</v>
      </c>
      <c r="J6360" t="s">
        <v>34</v>
      </c>
      <c r="K6360" t="s">
        <v>34</v>
      </c>
      <c r="L6360" t="s">
        <v>34</v>
      </c>
      <c r="M6360" t="s">
        <v>34</v>
      </c>
      <c r="N6360" t="s">
        <v>34</v>
      </c>
      <c r="O6360" t="s">
        <v>34</v>
      </c>
      <c r="P6360" t="s">
        <v>34</v>
      </c>
      <c r="Q6360" t="s">
        <v>34</v>
      </c>
      <c r="R6360" t="s">
        <v>34</v>
      </c>
      <c r="S6360" t="s">
        <v>34</v>
      </c>
      <c r="T6360" t="s">
        <v>34</v>
      </c>
      <c r="U6360" t="s">
        <v>67</v>
      </c>
      <c r="V6360" t="s">
        <v>34</v>
      </c>
      <c r="W6360" t="s">
        <v>40</v>
      </c>
      <c r="X6360">
        <v>20.9</v>
      </c>
      <c r="Y6360">
        <v>1146.05</v>
      </c>
      <c r="Z6360">
        <v>0</v>
      </c>
      <c r="AA6360">
        <v>0</v>
      </c>
      <c r="AB6360">
        <v>2316.63</v>
      </c>
      <c r="AC6360">
        <v>3462.68</v>
      </c>
      <c r="AD6360" t="s">
        <v>41</v>
      </c>
      <c r="AE6360" t="s">
        <v>42</v>
      </c>
      <c r="AF6360" t="s">
        <v>42</v>
      </c>
      <c r="AG6360">
        <f t="shared" si="198"/>
        <v>0</v>
      </c>
      <c r="AH6360" t="str" cm="1">
        <f t="array" ref="AH6360">_xlfn.IFS(
X6360&lt;=20, "&lt;20",
AND(X6360&gt;=20, X6360&lt;50), "20-50",
AND(X6360&gt;=50, X6360&lt;100), "50-100",
X6360&gt;=100, "&gt;100"
)</f>
        <v>20-50</v>
      </c>
      <c r="AI6360">
        <f t="shared" si="199"/>
        <v>0</v>
      </c>
      <c r="AJ6360" t="str" cm="1">
        <f t="array" ref="AJ6360">_xlfn.IFS(
C6360&lt;=20, "&lt;20",
AND(C6360&gt;=20, C6360&lt;35), "20-35",
AND(C6360&gt;=35, C6360&lt;50), "35-50",
C6360&gt;=50, "50-100"
)</f>
        <v>50-100</v>
      </c>
      <c r="AK6360" t="str" cm="1">
        <f t="array" ref="AK6360">_xlfn.IFS(
G6360&lt;6, "&lt;6",
AND(G6360&gt;=6, G6360&lt;12), "6-12",
AND(G6360&gt;=12, G6360&lt;18), "12-18",  AND(G6360&gt;=18, G6360&lt;24), "18-24", G6360&gt;=24, "24-36")</f>
        <v>12-18</v>
      </c>
    </row>
    <row r="6361" spans="1:37" x14ac:dyDescent="0.3">
      <c r="A6361" t="s">
        <v>6461</v>
      </c>
      <c r="B6361" t="s">
        <v>44</v>
      </c>
      <c r="C6361">
        <v>71</v>
      </c>
      <c r="D6361" t="s">
        <v>34</v>
      </c>
      <c r="E6361" t="s">
        <v>56</v>
      </c>
      <c r="F6361">
        <v>8</v>
      </c>
      <c r="G6361">
        <v>31</v>
      </c>
      <c r="H6361" t="s">
        <v>36</v>
      </c>
      <c r="I6361" t="s">
        <v>37</v>
      </c>
      <c r="J6361" t="s">
        <v>34</v>
      </c>
      <c r="K6361" t="s">
        <v>34</v>
      </c>
      <c r="L6361" t="s">
        <v>34</v>
      </c>
      <c r="M6361" t="s">
        <v>34</v>
      </c>
      <c r="N6361" t="s">
        <v>34</v>
      </c>
      <c r="O6361" t="s">
        <v>34</v>
      </c>
      <c r="P6361" t="s">
        <v>34</v>
      </c>
      <c r="Q6361" t="s">
        <v>34</v>
      </c>
      <c r="R6361" t="s">
        <v>34</v>
      </c>
      <c r="S6361" t="s">
        <v>34</v>
      </c>
      <c r="T6361" t="s">
        <v>34</v>
      </c>
      <c r="U6361" t="s">
        <v>46</v>
      </c>
      <c r="V6361" t="s">
        <v>37</v>
      </c>
      <c r="W6361" t="s">
        <v>51</v>
      </c>
      <c r="X6361">
        <v>19.45</v>
      </c>
      <c r="Y6361">
        <v>19.45</v>
      </c>
      <c r="Z6361">
        <v>0</v>
      </c>
      <c r="AA6361">
        <v>0</v>
      </c>
      <c r="AB6361">
        <v>22.92</v>
      </c>
      <c r="AC6361">
        <v>42.37</v>
      </c>
      <c r="AD6361" t="s">
        <v>52</v>
      </c>
      <c r="AE6361" t="s">
        <v>58</v>
      </c>
      <c r="AF6361" t="s">
        <v>88</v>
      </c>
      <c r="AG6361">
        <f t="shared" si="198"/>
        <v>1</v>
      </c>
      <c r="AH6361" t="str" cm="1">
        <f t="array" ref="AH6361">_xlfn.IFS(
X6361&lt;=20, "&lt;20",
AND(X6361&gt;=20, X6361&lt;50), "20-50",
AND(X6361&gt;=50, X6361&lt;100), "50-100",
X6361&gt;=100, "&gt;100"
)</f>
        <v>&lt;20</v>
      </c>
      <c r="AI6361">
        <f t="shared" si="199"/>
        <v>0</v>
      </c>
      <c r="AJ6361" t="str" cm="1">
        <f t="array" ref="AJ6361">_xlfn.IFS(
C6361&lt;=20, "&lt;20",
AND(C6361&gt;=20, C6361&lt;35), "20-35",
AND(C6361&gt;=35, C6361&lt;50), "35-50",
C6361&gt;=50, "50-100"
)</f>
        <v>50-100</v>
      </c>
      <c r="AK6361" t="str" cm="1">
        <f t="array" ref="AK6361">_xlfn.IFS(
G6361&lt;6, "&lt;6",
AND(G6361&gt;=6, G6361&lt;12), "6-12",
AND(G6361&gt;=12, G6361&lt;18), "12-18",  AND(G6361&gt;=18, G6361&lt;24), "18-24", G6361&gt;=24, "24-36")</f>
        <v>24-36</v>
      </c>
    </row>
    <row r="6362" spans="1:37" x14ac:dyDescent="0.3">
      <c r="A6362" t="s">
        <v>6462</v>
      </c>
      <c r="B6362" t="s">
        <v>33</v>
      </c>
      <c r="C6362">
        <v>41</v>
      </c>
      <c r="D6362" t="s">
        <v>34</v>
      </c>
      <c r="E6362" t="s">
        <v>87</v>
      </c>
      <c r="F6362">
        <v>9</v>
      </c>
      <c r="G6362">
        <v>29</v>
      </c>
      <c r="H6362" t="s">
        <v>70</v>
      </c>
      <c r="I6362" t="s">
        <v>37</v>
      </c>
      <c r="J6362" t="s">
        <v>34</v>
      </c>
      <c r="K6362" t="s">
        <v>37</v>
      </c>
      <c r="L6362" t="s">
        <v>50</v>
      </c>
      <c r="M6362" t="s">
        <v>34</v>
      </c>
      <c r="N6362" t="s">
        <v>34</v>
      </c>
      <c r="O6362" t="s">
        <v>34</v>
      </c>
      <c r="P6362" t="s">
        <v>34</v>
      </c>
      <c r="Q6362" t="s">
        <v>34</v>
      </c>
      <c r="R6362" t="s">
        <v>34</v>
      </c>
      <c r="S6362" t="s">
        <v>34</v>
      </c>
      <c r="T6362" t="s">
        <v>37</v>
      </c>
      <c r="U6362" t="s">
        <v>67</v>
      </c>
      <c r="V6362" t="s">
        <v>34</v>
      </c>
      <c r="W6362" t="s">
        <v>40</v>
      </c>
      <c r="X6362">
        <v>70.349999999999994</v>
      </c>
      <c r="Y6362">
        <v>3533.6</v>
      </c>
      <c r="Z6362">
        <v>0</v>
      </c>
      <c r="AA6362">
        <v>0</v>
      </c>
      <c r="AB6362">
        <v>1805.5</v>
      </c>
      <c r="AC6362">
        <v>5339.1</v>
      </c>
      <c r="AD6362" t="s">
        <v>41</v>
      </c>
      <c r="AE6362" t="s">
        <v>42</v>
      </c>
      <c r="AF6362" t="s">
        <v>42</v>
      </c>
      <c r="AG6362">
        <f t="shared" si="198"/>
        <v>0</v>
      </c>
      <c r="AH6362" t="str" cm="1">
        <f t="array" ref="AH6362">_xlfn.IFS(
X6362&lt;=20, "&lt;20",
AND(X6362&gt;=20, X6362&lt;50), "20-50",
AND(X6362&gt;=50, X6362&lt;100), "50-100",
X6362&gt;=100, "&gt;100"
)</f>
        <v>50-100</v>
      </c>
      <c r="AI6362">
        <f t="shared" si="199"/>
        <v>0</v>
      </c>
      <c r="AJ6362" t="str" cm="1">
        <f t="array" ref="AJ6362">_xlfn.IFS(
C6362&lt;=20, "&lt;20",
AND(C6362&gt;=20, C6362&lt;35), "20-35",
AND(C6362&gt;=35, C6362&lt;50), "35-50",
C6362&gt;=50, "50-100"
)</f>
        <v>35-50</v>
      </c>
      <c r="AK6362" t="str" cm="1">
        <f t="array" ref="AK6362">_xlfn.IFS(
G6362&lt;6, "&lt;6",
AND(G6362&gt;=6, G6362&lt;12), "6-12",
AND(G6362&gt;=12, G6362&lt;18), "12-18",  AND(G6362&gt;=18, G6362&lt;24), "18-24", G6362&gt;=24, "24-36")</f>
        <v>24-36</v>
      </c>
    </row>
    <row r="6363" spans="1:37" x14ac:dyDescent="0.3">
      <c r="A6363" t="s">
        <v>6463</v>
      </c>
      <c r="B6363" t="s">
        <v>44</v>
      </c>
      <c r="C6363">
        <v>30</v>
      </c>
      <c r="D6363" t="s">
        <v>34</v>
      </c>
      <c r="E6363" t="s">
        <v>103</v>
      </c>
      <c r="F6363">
        <v>6</v>
      </c>
      <c r="G6363">
        <v>13</v>
      </c>
      <c r="H6363" t="s">
        <v>36</v>
      </c>
      <c r="I6363" t="s">
        <v>37</v>
      </c>
      <c r="J6363" t="s">
        <v>34</v>
      </c>
      <c r="K6363" t="s">
        <v>34</v>
      </c>
      <c r="L6363" t="s">
        <v>34</v>
      </c>
      <c r="M6363" t="s">
        <v>34</v>
      </c>
      <c r="N6363" t="s">
        <v>34</v>
      </c>
      <c r="O6363" t="s">
        <v>34</v>
      </c>
      <c r="P6363" t="s">
        <v>34</v>
      </c>
      <c r="Q6363" t="s">
        <v>34</v>
      </c>
      <c r="R6363" t="s">
        <v>34</v>
      </c>
      <c r="S6363" t="s">
        <v>34</v>
      </c>
      <c r="T6363" t="s">
        <v>34</v>
      </c>
      <c r="U6363" t="s">
        <v>46</v>
      </c>
      <c r="V6363" t="s">
        <v>34</v>
      </c>
      <c r="W6363" t="s">
        <v>40</v>
      </c>
      <c r="X6363">
        <v>20.45</v>
      </c>
      <c r="Y6363">
        <v>781.25</v>
      </c>
      <c r="Z6363">
        <v>0</v>
      </c>
      <c r="AA6363">
        <v>0</v>
      </c>
      <c r="AB6363">
        <v>108.68</v>
      </c>
      <c r="AC6363">
        <v>889.93</v>
      </c>
      <c r="AD6363" t="s">
        <v>41</v>
      </c>
      <c r="AE6363" t="s">
        <v>42</v>
      </c>
      <c r="AF6363" t="s">
        <v>42</v>
      </c>
      <c r="AG6363">
        <f t="shared" si="198"/>
        <v>0</v>
      </c>
      <c r="AH6363" t="str" cm="1">
        <f t="array" ref="AH6363">_xlfn.IFS(
X6363&lt;=20, "&lt;20",
AND(X6363&gt;=20, X6363&lt;50), "20-50",
AND(X6363&gt;=50, X6363&lt;100), "50-100",
X6363&gt;=100, "&gt;100"
)</f>
        <v>20-50</v>
      </c>
      <c r="AI6363">
        <f t="shared" si="199"/>
        <v>0</v>
      </c>
      <c r="AJ6363" t="str" cm="1">
        <f t="array" ref="AJ6363">_xlfn.IFS(
C6363&lt;=20, "&lt;20",
AND(C6363&gt;=20, C6363&lt;35), "20-35",
AND(C6363&gt;=35, C6363&lt;50), "35-50",
C6363&gt;=50, "50-100"
)</f>
        <v>20-35</v>
      </c>
      <c r="AK6363" t="str" cm="1">
        <f t="array" ref="AK6363">_xlfn.IFS(
G6363&lt;6, "&lt;6",
AND(G6363&gt;=6, G6363&lt;12), "6-12",
AND(G6363&gt;=12, G6363&lt;18), "12-18",  AND(G6363&gt;=18, G6363&lt;24), "18-24", G6363&gt;=24, "24-36")</f>
        <v>12-18</v>
      </c>
    </row>
    <row r="6364" spans="1:37" x14ac:dyDescent="0.3">
      <c r="A6364" t="s">
        <v>6464</v>
      </c>
      <c r="B6364" t="s">
        <v>44</v>
      </c>
      <c r="C6364">
        <v>28</v>
      </c>
      <c r="D6364" t="s">
        <v>34</v>
      </c>
      <c r="E6364" t="s">
        <v>64</v>
      </c>
      <c r="F6364">
        <v>14</v>
      </c>
      <c r="G6364">
        <v>29</v>
      </c>
      <c r="H6364" t="s">
        <v>36</v>
      </c>
      <c r="I6364" t="s">
        <v>37</v>
      </c>
      <c r="J6364" t="s">
        <v>37</v>
      </c>
      <c r="K6364" t="s">
        <v>37</v>
      </c>
      <c r="L6364" t="s">
        <v>50</v>
      </c>
      <c r="M6364" t="s">
        <v>34</v>
      </c>
      <c r="N6364" t="s">
        <v>34</v>
      </c>
      <c r="O6364" t="s">
        <v>34</v>
      </c>
      <c r="P6364" t="s">
        <v>34</v>
      </c>
      <c r="Q6364" t="s">
        <v>34</v>
      </c>
      <c r="R6364" t="s">
        <v>37</v>
      </c>
      <c r="S6364" t="s">
        <v>37</v>
      </c>
      <c r="T6364" t="s">
        <v>37</v>
      </c>
      <c r="U6364" t="s">
        <v>46</v>
      </c>
      <c r="V6364" t="s">
        <v>37</v>
      </c>
      <c r="W6364" t="s">
        <v>51</v>
      </c>
      <c r="X6364">
        <v>85.15</v>
      </c>
      <c r="Y6364">
        <v>1139.2</v>
      </c>
      <c r="Z6364">
        <v>38.479999999999997</v>
      </c>
      <c r="AA6364">
        <v>0</v>
      </c>
      <c r="AB6364">
        <v>298.2</v>
      </c>
      <c r="AC6364">
        <v>1398.92</v>
      </c>
      <c r="AD6364" t="s">
        <v>52</v>
      </c>
      <c r="AE6364" t="s">
        <v>58</v>
      </c>
      <c r="AF6364" t="s">
        <v>1249</v>
      </c>
      <c r="AG6364">
        <f t="shared" si="198"/>
        <v>1</v>
      </c>
      <c r="AH6364" t="str" cm="1">
        <f t="array" ref="AH6364">_xlfn.IFS(
X6364&lt;=20, "&lt;20",
AND(X6364&gt;=20, X6364&lt;50), "20-50",
AND(X6364&gt;=50, X6364&lt;100), "50-100",
X6364&gt;=100, "&gt;100"
)</f>
        <v>50-100</v>
      </c>
      <c r="AI6364">
        <f t="shared" si="199"/>
        <v>0</v>
      </c>
      <c r="AJ6364" t="str" cm="1">
        <f t="array" ref="AJ6364">_xlfn.IFS(
C6364&lt;=20, "&lt;20",
AND(C6364&gt;=20, C6364&lt;35), "20-35",
AND(C6364&gt;=35, C6364&lt;50), "35-50",
C6364&gt;=50, "50-100"
)</f>
        <v>20-35</v>
      </c>
      <c r="AK6364" t="str" cm="1">
        <f t="array" ref="AK6364">_xlfn.IFS(
G6364&lt;6, "&lt;6",
AND(G6364&gt;=6, G6364&lt;12), "6-12",
AND(G6364&gt;=12, G6364&lt;18), "12-18",  AND(G6364&gt;=18, G6364&lt;24), "18-24", G6364&gt;=24, "24-36")</f>
        <v>24-36</v>
      </c>
    </row>
    <row r="6365" spans="1:37" x14ac:dyDescent="0.3">
      <c r="A6365" t="s">
        <v>6465</v>
      </c>
      <c r="B6365" t="s">
        <v>44</v>
      </c>
      <c r="C6365">
        <v>65</v>
      </c>
      <c r="D6365" t="s">
        <v>37</v>
      </c>
      <c r="E6365" t="s">
        <v>61</v>
      </c>
      <c r="F6365">
        <v>3</v>
      </c>
      <c r="G6365">
        <v>9</v>
      </c>
      <c r="H6365" t="s">
        <v>36</v>
      </c>
      <c r="I6365" t="s">
        <v>37</v>
      </c>
      <c r="J6365" t="s">
        <v>37</v>
      </c>
      <c r="K6365" t="s">
        <v>37</v>
      </c>
      <c r="L6365" t="s">
        <v>50</v>
      </c>
      <c r="M6365" t="s">
        <v>34</v>
      </c>
      <c r="N6365" t="s">
        <v>34</v>
      </c>
      <c r="O6365" t="s">
        <v>34</v>
      </c>
      <c r="P6365" t="s">
        <v>34</v>
      </c>
      <c r="Q6365" t="s">
        <v>37</v>
      </c>
      <c r="R6365" t="s">
        <v>37</v>
      </c>
      <c r="S6365" t="s">
        <v>37</v>
      </c>
      <c r="T6365" t="s">
        <v>37</v>
      </c>
      <c r="U6365" t="s">
        <v>46</v>
      </c>
      <c r="V6365" t="s">
        <v>37</v>
      </c>
      <c r="W6365" t="s">
        <v>51</v>
      </c>
      <c r="X6365">
        <v>93.55</v>
      </c>
      <c r="Y6365">
        <v>2264.0500000000002</v>
      </c>
      <c r="Z6365">
        <v>0</v>
      </c>
      <c r="AA6365">
        <v>0</v>
      </c>
      <c r="AB6365">
        <v>321.12</v>
      </c>
      <c r="AC6365">
        <v>2585.17</v>
      </c>
      <c r="AD6365" t="s">
        <v>52</v>
      </c>
      <c r="AE6365" t="s">
        <v>100</v>
      </c>
      <c r="AF6365" t="s">
        <v>308</v>
      </c>
      <c r="AG6365">
        <f t="shared" si="198"/>
        <v>1</v>
      </c>
      <c r="AH6365" t="str" cm="1">
        <f t="array" ref="AH6365">_xlfn.IFS(
X6365&lt;=20, "&lt;20",
AND(X6365&gt;=20, X6365&lt;50), "20-50",
AND(X6365&gt;=50, X6365&lt;100), "50-100",
X6365&gt;=100, "&gt;100"
)</f>
        <v>50-100</v>
      </c>
      <c r="AI6365">
        <f t="shared" si="199"/>
        <v>0</v>
      </c>
      <c r="AJ6365" t="str" cm="1">
        <f t="array" ref="AJ6365">_xlfn.IFS(
C6365&lt;=20, "&lt;20",
AND(C6365&gt;=20, C6365&lt;35), "20-35",
AND(C6365&gt;=35, C6365&lt;50), "35-50",
C6365&gt;=50, "50-100"
)</f>
        <v>50-100</v>
      </c>
      <c r="AK6365" t="str" cm="1">
        <f t="array" ref="AK6365">_xlfn.IFS(
G6365&lt;6, "&lt;6",
AND(G6365&gt;=6, G6365&lt;12), "6-12",
AND(G6365&gt;=12, G6365&lt;18), "12-18",  AND(G6365&gt;=18, G6365&lt;24), "18-24", G6365&gt;=24, "24-36")</f>
        <v>6-12</v>
      </c>
    </row>
    <row r="6366" spans="1:37" x14ac:dyDescent="0.3">
      <c r="A6366" t="s">
        <v>6466</v>
      </c>
      <c r="B6366" t="s">
        <v>33</v>
      </c>
      <c r="C6366">
        <v>63</v>
      </c>
      <c r="D6366" t="s">
        <v>37</v>
      </c>
      <c r="E6366" t="s">
        <v>90</v>
      </c>
      <c r="F6366">
        <v>9</v>
      </c>
      <c r="G6366">
        <v>26</v>
      </c>
      <c r="H6366" t="s">
        <v>57</v>
      </c>
      <c r="I6366" t="s">
        <v>37</v>
      </c>
      <c r="J6366" t="s">
        <v>34</v>
      </c>
      <c r="K6366" t="s">
        <v>37</v>
      </c>
      <c r="L6366" t="s">
        <v>50</v>
      </c>
      <c r="M6366" t="s">
        <v>34</v>
      </c>
      <c r="N6366" t="s">
        <v>34</v>
      </c>
      <c r="O6366" t="s">
        <v>37</v>
      </c>
      <c r="P6366" t="s">
        <v>34</v>
      </c>
      <c r="Q6366" t="s">
        <v>37</v>
      </c>
      <c r="R6366" t="s">
        <v>37</v>
      </c>
      <c r="S6366" t="s">
        <v>37</v>
      </c>
      <c r="T6366" t="s">
        <v>37</v>
      </c>
      <c r="U6366" t="s">
        <v>46</v>
      </c>
      <c r="V6366" t="s">
        <v>37</v>
      </c>
      <c r="W6366" t="s">
        <v>40</v>
      </c>
      <c r="X6366">
        <v>95.9</v>
      </c>
      <c r="Y6366">
        <v>1777.9</v>
      </c>
      <c r="Z6366">
        <v>0</v>
      </c>
      <c r="AA6366">
        <v>0</v>
      </c>
      <c r="AB6366">
        <v>622.63</v>
      </c>
      <c r="AC6366">
        <v>2400.5300000000002</v>
      </c>
      <c r="AD6366" t="s">
        <v>52</v>
      </c>
      <c r="AE6366" t="s">
        <v>53</v>
      </c>
      <c r="AF6366" t="s">
        <v>54</v>
      </c>
      <c r="AG6366">
        <f t="shared" si="198"/>
        <v>1</v>
      </c>
      <c r="AH6366" t="str" cm="1">
        <f t="array" ref="AH6366">_xlfn.IFS(
X6366&lt;=20, "&lt;20",
AND(X6366&gt;=20, X6366&lt;50), "20-50",
AND(X6366&gt;=50, X6366&lt;100), "50-100",
X6366&gt;=100, "&gt;100"
)</f>
        <v>50-100</v>
      </c>
      <c r="AI6366">
        <f t="shared" si="199"/>
        <v>0</v>
      </c>
      <c r="AJ6366" t="str" cm="1">
        <f t="array" ref="AJ6366">_xlfn.IFS(
C6366&lt;=20, "&lt;20",
AND(C6366&gt;=20, C6366&lt;35), "20-35",
AND(C6366&gt;=35, C6366&lt;50), "35-50",
C6366&gt;=50, "50-100"
)</f>
        <v>50-100</v>
      </c>
      <c r="AK6366" t="str" cm="1">
        <f t="array" ref="AK6366">_xlfn.IFS(
G6366&lt;6, "&lt;6",
AND(G6366&gt;=6, G6366&lt;12), "6-12",
AND(G6366&gt;=12, G6366&lt;18), "12-18",  AND(G6366&gt;=18, G6366&lt;24), "18-24", G6366&gt;=24, "24-36")</f>
        <v>24-36</v>
      </c>
    </row>
    <row r="6367" spans="1:37" x14ac:dyDescent="0.3">
      <c r="A6367" t="s">
        <v>6467</v>
      </c>
      <c r="B6367" t="s">
        <v>44</v>
      </c>
      <c r="C6367">
        <v>37</v>
      </c>
      <c r="D6367" t="s">
        <v>34</v>
      </c>
      <c r="E6367" t="s">
        <v>69</v>
      </c>
      <c r="F6367">
        <v>0</v>
      </c>
      <c r="G6367">
        <v>8</v>
      </c>
      <c r="H6367" t="s">
        <v>36</v>
      </c>
      <c r="I6367" t="s">
        <v>37</v>
      </c>
      <c r="J6367" t="s">
        <v>34</v>
      </c>
      <c r="K6367" t="s">
        <v>37</v>
      </c>
      <c r="L6367" t="s">
        <v>50</v>
      </c>
      <c r="M6367" t="s">
        <v>34</v>
      </c>
      <c r="N6367" t="s">
        <v>34</v>
      </c>
      <c r="O6367" t="s">
        <v>37</v>
      </c>
      <c r="P6367" t="s">
        <v>34</v>
      </c>
      <c r="Q6367" t="s">
        <v>34</v>
      </c>
      <c r="R6367" t="s">
        <v>34</v>
      </c>
      <c r="S6367" t="s">
        <v>34</v>
      </c>
      <c r="T6367" t="s">
        <v>37</v>
      </c>
      <c r="U6367" t="s">
        <v>46</v>
      </c>
      <c r="V6367" t="s">
        <v>37</v>
      </c>
      <c r="W6367" t="s">
        <v>51</v>
      </c>
      <c r="X6367">
        <v>75.150000000000006</v>
      </c>
      <c r="Y6367">
        <v>496.9</v>
      </c>
      <c r="Z6367">
        <v>0</v>
      </c>
      <c r="AA6367">
        <v>0</v>
      </c>
      <c r="AB6367">
        <v>60.83</v>
      </c>
      <c r="AC6367">
        <v>557.73</v>
      </c>
      <c r="AD6367" t="s">
        <v>52</v>
      </c>
      <c r="AE6367" t="s">
        <v>58</v>
      </c>
      <c r="AF6367" t="s">
        <v>288</v>
      </c>
      <c r="AG6367">
        <f t="shared" si="198"/>
        <v>1</v>
      </c>
      <c r="AH6367" t="str" cm="1">
        <f t="array" ref="AH6367">_xlfn.IFS(
X6367&lt;=20, "&lt;20",
AND(X6367&gt;=20, X6367&lt;50), "20-50",
AND(X6367&gt;=50, X6367&lt;100), "50-100",
X6367&gt;=100, "&gt;100"
)</f>
        <v>50-100</v>
      </c>
      <c r="AI6367">
        <f t="shared" si="199"/>
        <v>0</v>
      </c>
      <c r="AJ6367" t="str" cm="1">
        <f t="array" ref="AJ6367">_xlfn.IFS(
C6367&lt;=20, "&lt;20",
AND(C6367&gt;=20, C6367&lt;35), "20-35",
AND(C6367&gt;=35, C6367&lt;50), "35-50",
C6367&gt;=50, "50-100"
)</f>
        <v>35-50</v>
      </c>
      <c r="AK6367" t="str" cm="1">
        <f t="array" ref="AK6367">_xlfn.IFS(
G6367&lt;6, "&lt;6",
AND(G6367&gt;=6, G6367&lt;12), "6-12",
AND(G6367&gt;=12, G6367&lt;18), "12-18",  AND(G6367&gt;=18, G6367&lt;24), "18-24", G6367&gt;=24, "24-36")</f>
        <v>6-12</v>
      </c>
    </row>
    <row r="6368" spans="1:37" x14ac:dyDescent="0.3">
      <c r="A6368" t="s">
        <v>6468</v>
      </c>
      <c r="B6368" t="s">
        <v>44</v>
      </c>
      <c r="C6368">
        <v>28</v>
      </c>
      <c r="D6368" t="s">
        <v>34</v>
      </c>
      <c r="E6368" t="s">
        <v>76</v>
      </c>
      <c r="F6368">
        <v>6</v>
      </c>
      <c r="G6368">
        <v>28</v>
      </c>
      <c r="H6368" t="s">
        <v>36</v>
      </c>
      <c r="I6368" t="s">
        <v>37</v>
      </c>
      <c r="J6368" t="s">
        <v>37</v>
      </c>
      <c r="K6368" t="s">
        <v>37</v>
      </c>
      <c r="L6368" t="s">
        <v>72</v>
      </c>
      <c r="M6368" t="s">
        <v>37</v>
      </c>
      <c r="N6368" t="s">
        <v>34</v>
      </c>
      <c r="O6368" t="s">
        <v>37</v>
      </c>
      <c r="P6368" t="s">
        <v>37</v>
      </c>
      <c r="Q6368" t="s">
        <v>37</v>
      </c>
      <c r="R6368" t="s">
        <v>37</v>
      </c>
      <c r="S6368" t="s">
        <v>37</v>
      </c>
      <c r="T6368" t="s">
        <v>37</v>
      </c>
      <c r="U6368" t="s">
        <v>67</v>
      </c>
      <c r="V6368" t="s">
        <v>34</v>
      </c>
      <c r="W6368" t="s">
        <v>40</v>
      </c>
      <c r="X6368">
        <v>84.35</v>
      </c>
      <c r="Y6368">
        <v>3571.6</v>
      </c>
      <c r="Z6368">
        <v>0</v>
      </c>
      <c r="AA6368">
        <v>0</v>
      </c>
      <c r="AB6368">
        <v>413.28</v>
      </c>
      <c r="AC6368">
        <v>3984.88</v>
      </c>
      <c r="AD6368" t="s">
        <v>41</v>
      </c>
      <c r="AE6368" t="s">
        <v>42</v>
      </c>
      <c r="AF6368" t="s">
        <v>42</v>
      </c>
      <c r="AG6368">
        <f t="shared" si="198"/>
        <v>0</v>
      </c>
      <c r="AH6368" t="str" cm="1">
        <f t="array" ref="AH6368">_xlfn.IFS(
X6368&lt;=20, "&lt;20",
AND(X6368&gt;=20, X6368&lt;50), "20-50",
AND(X6368&gt;=50, X6368&lt;100), "50-100",
X6368&gt;=100, "&gt;100"
)</f>
        <v>50-100</v>
      </c>
      <c r="AI6368">
        <f t="shared" si="199"/>
        <v>0</v>
      </c>
      <c r="AJ6368" t="str" cm="1">
        <f t="array" ref="AJ6368">_xlfn.IFS(
C6368&lt;=20, "&lt;20",
AND(C6368&gt;=20, C6368&lt;35), "20-35",
AND(C6368&gt;=35, C6368&lt;50), "35-50",
C6368&gt;=50, "50-100"
)</f>
        <v>20-35</v>
      </c>
      <c r="AK6368" t="str" cm="1">
        <f t="array" ref="AK6368">_xlfn.IFS(
G6368&lt;6, "&lt;6",
AND(G6368&gt;=6, G6368&lt;12), "6-12",
AND(G6368&gt;=12, G6368&lt;18), "12-18",  AND(G6368&gt;=18, G6368&lt;24), "18-24", G6368&gt;=24, "24-36")</f>
        <v>24-36</v>
      </c>
    </row>
    <row r="6369" spans="1:37" x14ac:dyDescent="0.3">
      <c r="A6369" t="s">
        <v>6469</v>
      </c>
      <c r="B6369" t="s">
        <v>44</v>
      </c>
      <c r="C6369">
        <v>40</v>
      </c>
      <c r="D6369" t="s">
        <v>37</v>
      </c>
      <c r="E6369" t="s">
        <v>74</v>
      </c>
      <c r="F6369">
        <v>12</v>
      </c>
      <c r="G6369">
        <v>34</v>
      </c>
      <c r="H6369" t="s">
        <v>70</v>
      </c>
      <c r="I6369" t="s">
        <v>37</v>
      </c>
      <c r="J6369" t="s">
        <v>37</v>
      </c>
      <c r="K6369" t="s">
        <v>37</v>
      </c>
      <c r="L6369" t="s">
        <v>38</v>
      </c>
      <c r="M6369" t="s">
        <v>37</v>
      </c>
      <c r="N6369" t="s">
        <v>37</v>
      </c>
      <c r="O6369" t="s">
        <v>34</v>
      </c>
      <c r="P6369" t="s">
        <v>34</v>
      </c>
      <c r="Q6369" t="s">
        <v>37</v>
      </c>
      <c r="R6369" t="s">
        <v>37</v>
      </c>
      <c r="S6369" t="s">
        <v>37</v>
      </c>
      <c r="T6369" t="s">
        <v>34</v>
      </c>
      <c r="U6369" t="s">
        <v>39</v>
      </c>
      <c r="V6369" t="s">
        <v>37</v>
      </c>
      <c r="W6369" t="s">
        <v>40</v>
      </c>
      <c r="X6369">
        <v>79.7</v>
      </c>
      <c r="Y6369">
        <v>4786.1499999999996</v>
      </c>
      <c r="Z6369">
        <v>0</v>
      </c>
      <c r="AA6369">
        <v>30</v>
      </c>
      <c r="AB6369">
        <v>3092.04</v>
      </c>
      <c r="AC6369">
        <v>7908.19</v>
      </c>
      <c r="AD6369" t="s">
        <v>41</v>
      </c>
      <c r="AE6369" t="s">
        <v>42</v>
      </c>
      <c r="AF6369" t="s">
        <v>42</v>
      </c>
      <c r="AG6369">
        <f t="shared" si="198"/>
        <v>0</v>
      </c>
      <c r="AH6369" t="str" cm="1">
        <f t="array" ref="AH6369">_xlfn.IFS(
X6369&lt;=20, "&lt;20",
AND(X6369&gt;=20, X6369&lt;50), "20-50",
AND(X6369&gt;=50, X6369&lt;100), "50-100",
X6369&gt;=100, "&gt;100"
)</f>
        <v>50-100</v>
      </c>
      <c r="AI6369">
        <f t="shared" si="199"/>
        <v>0</v>
      </c>
      <c r="AJ6369" t="str" cm="1">
        <f t="array" ref="AJ6369">_xlfn.IFS(
C6369&lt;=20, "&lt;20",
AND(C6369&gt;=20, C6369&lt;35), "20-35",
AND(C6369&gt;=35, C6369&lt;50), "35-50",
C6369&gt;=50, "50-100"
)</f>
        <v>35-50</v>
      </c>
      <c r="AK6369" t="str" cm="1">
        <f t="array" ref="AK6369">_xlfn.IFS(
G6369&lt;6, "&lt;6",
AND(G6369&gt;=6, G6369&lt;12), "6-12",
AND(G6369&gt;=12, G6369&lt;18), "12-18",  AND(G6369&gt;=18, G6369&lt;24), "18-24", G6369&gt;=24, "24-36")</f>
        <v>24-36</v>
      </c>
    </row>
    <row r="6370" spans="1:37" x14ac:dyDescent="0.3">
      <c r="A6370" t="s">
        <v>6470</v>
      </c>
      <c r="B6370" t="s">
        <v>33</v>
      </c>
      <c r="C6370">
        <v>22</v>
      </c>
      <c r="D6370" t="s">
        <v>37</v>
      </c>
      <c r="E6370" t="s">
        <v>48</v>
      </c>
      <c r="F6370">
        <v>3</v>
      </c>
      <c r="G6370">
        <v>5</v>
      </c>
      <c r="H6370" t="s">
        <v>36</v>
      </c>
      <c r="I6370" t="s">
        <v>34</v>
      </c>
      <c r="J6370" t="s">
        <v>34</v>
      </c>
      <c r="K6370" t="s">
        <v>37</v>
      </c>
      <c r="L6370" t="s">
        <v>72</v>
      </c>
      <c r="M6370" t="s">
        <v>34</v>
      </c>
      <c r="N6370" t="s">
        <v>34</v>
      </c>
      <c r="O6370" t="s">
        <v>37</v>
      </c>
      <c r="P6370" t="s">
        <v>37</v>
      </c>
      <c r="Q6370" t="s">
        <v>37</v>
      </c>
      <c r="R6370" t="s">
        <v>37</v>
      </c>
      <c r="S6370" t="s">
        <v>37</v>
      </c>
      <c r="T6370" t="s">
        <v>34</v>
      </c>
      <c r="U6370" t="s">
        <v>39</v>
      </c>
      <c r="V6370" t="s">
        <v>37</v>
      </c>
      <c r="W6370" t="s">
        <v>51</v>
      </c>
      <c r="X6370">
        <v>54.05</v>
      </c>
      <c r="Y6370">
        <v>2959.8</v>
      </c>
      <c r="Z6370">
        <v>0</v>
      </c>
      <c r="AA6370">
        <v>40</v>
      </c>
      <c r="AB6370">
        <v>0</v>
      </c>
      <c r="AC6370">
        <v>2999.8</v>
      </c>
      <c r="AD6370" t="s">
        <v>41</v>
      </c>
      <c r="AE6370" t="s">
        <v>42</v>
      </c>
      <c r="AF6370" t="s">
        <v>42</v>
      </c>
      <c r="AG6370">
        <f t="shared" si="198"/>
        <v>0</v>
      </c>
      <c r="AH6370" t="str" cm="1">
        <f t="array" ref="AH6370">_xlfn.IFS(
X6370&lt;=20, "&lt;20",
AND(X6370&gt;=20, X6370&lt;50), "20-50",
AND(X6370&gt;=50, X6370&lt;100), "50-100",
X6370&gt;=100, "&gt;100"
)</f>
        <v>50-100</v>
      </c>
      <c r="AI6370">
        <f t="shared" si="199"/>
        <v>0</v>
      </c>
      <c r="AJ6370" t="str" cm="1">
        <f t="array" ref="AJ6370">_xlfn.IFS(
C6370&lt;=20, "&lt;20",
AND(C6370&gt;=20, C6370&lt;35), "20-35",
AND(C6370&gt;=35, C6370&lt;50), "35-50",
C6370&gt;=50, "50-100"
)</f>
        <v>20-35</v>
      </c>
      <c r="AK6370" t="str" cm="1">
        <f t="array" ref="AK6370">_xlfn.IFS(
G6370&lt;6, "&lt;6",
AND(G6370&gt;=6, G6370&lt;12), "6-12",
AND(G6370&gt;=12, G6370&lt;18), "12-18",  AND(G6370&gt;=18, G6370&lt;24), "18-24", G6370&gt;=24, "24-36")</f>
        <v>&lt;6</v>
      </c>
    </row>
    <row r="6371" spans="1:37" x14ac:dyDescent="0.3">
      <c r="A6371" t="s">
        <v>6471</v>
      </c>
      <c r="B6371" t="s">
        <v>33</v>
      </c>
      <c r="C6371">
        <v>24</v>
      </c>
      <c r="D6371" t="s">
        <v>34</v>
      </c>
      <c r="E6371" t="s">
        <v>103</v>
      </c>
      <c r="F6371">
        <v>14</v>
      </c>
      <c r="G6371">
        <v>6</v>
      </c>
      <c r="H6371" t="s">
        <v>36</v>
      </c>
      <c r="I6371" t="s">
        <v>34</v>
      </c>
      <c r="J6371" t="s">
        <v>34</v>
      </c>
      <c r="K6371" t="s">
        <v>37</v>
      </c>
      <c r="L6371" t="s">
        <v>38</v>
      </c>
      <c r="M6371" t="s">
        <v>37</v>
      </c>
      <c r="N6371" t="s">
        <v>34</v>
      </c>
      <c r="O6371" t="s">
        <v>34</v>
      </c>
      <c r="P6371" t="s">
        <v>37</v>
      </c>
      <c r="Q6371" t="s">
        <v>37</v>
      </c>
      <c r="R6371" t="s">
        <v>37</v>
      </c>
      <c r="S6371" t="s">
        <v>37</v>
      </c>
      <c r="T6371" t="s">
        <v>37</v>
      </c>
      <c r="U6371" t="s">
        <v>46</v>
      </c>
      <c r="V6371" t="s">
        <v>37</v>
      </c>
      <c r="W6371" t="s">
        <v>51</v>
      </c>
      <c r="X6371">
        <v>54.45</v>
      </c>
      <c r="Y6371">
        <v>706.85</v>
      </c>
      <c r="Z6371">
        <v>0</v>
      </c>
      <c r="AA6371">
        <v>0</v>
      </c>
      <c r="AB6371">
        <v>0</v>
      </c>
      <c r="AC6371">
        <v>706.85</v>
      </c>
      <c r="AD6371" t="s">
        <v>52</v>
      </c>
      <c r="AE6371" t="s">
        <v>58</v>
      </c>
      <c r="AF6371" t="s">
        <v>62</v>
      </c>
      <c r="AG6371">
        <f t="shared" si="198"/>
        <v>1</v>
      </c>
      <c r="AH6371" t="str" cm="1">
        <f t="array" ref="AH6371">_xlfn.IFS(
X6371&lt;=20, "&lt;20",
AND(X6371&gt;=20, X6371&lt;50), "20-50",
AND(X6371&gt;=50, X6371&lt;100), "50-100",
X6371&gt;=100, "&gt;100"
)</f>
        <v>50-100</v>
      </c>
      <c r="AI6371">
        <f t="shared" si="199"/>
        <v>0</v>
      </c>
      <c r="AJ6371" t="str" cm="1">
        <f t="array" ref="AJ6371">_xlfn.IFS(
C6371&lt;=20, "&lt;20",
AND(C6371&gt;=20, C6371&lt;35), "20-35",
AND(C6371&gt;=35, C6371&lt;50), "35-50",
C6371&gt;=50, "50-100"
)</f>
        <v>20-35</v>
      </c>
      <c r="AK6371" t="str" cm="1">
        <f t="array" ref="AK6371">_xlfn.IFS(
G6371&lt;6, "&lt;6",
AND(G6371&gt;=6, G6371&lt;12), "6-12",
AND(G6371&gt;=12, G6371&lt;18), "12-18",  AND(G6371&gt;=18, G6371&lt;24), "18-24", G6371&gt;=24, "24-36")</f>
        <v>6-12</v>
      </c>
    </row>
    <row r="6372" spans="1:37" x14ac:dyDescent="0.3">
      <c r="A6372" t="s">
        <v>6472</v>
      </c>
      <c r="B6372" t="s">
        <v>44</v>
      </c>
      <c r="C6372">
        <v>40</v>
      </c>
      <c r="D6372" t="s">
        <v>34</v>
      </c>
      <c r="E6372" t="s">
        <v>114</v>
      </c>
      <c r="F6372">
        <v>13</v>
      </c>
      <c r="G6372">
        <v>15</v>
      </c>
      <c r="H6372" t="s">
        <v>110</v>
      </c>
      <c r="I6372" t="s">
        <v>37</v>
      </c>
      <c r="J6372" t="s">
        <v>37</v>
      </c>
      <c r="K6372" t="s">
        <v>37</v>
      </c>
      <c r="L6372" t="s">
        <v>72</v>
      </c>
      <c r="M6372" t="s">
        <v>37</v>
      </c>
      <c r="N6372" t="s">
        <v>37</v>
      </c>
      <c r="O6372" t="s">
        <v>37</v>
      </c>
      <c r="P6372" t="s">
        <v>37</v>
      </c>
      <c r="Q6372" t="s">
        <v>34</v>
      </c>
      <c r="R6372" t="s">
        <v>34</v>
      </c>
      <c r="S6372" t="s">
        <v>34</v>
      </c>
      <c r="T6372" t="s">
        <v>37</v>
      </c>
      <c r="U6372" t="s">
        <v>39</v>
      </c>
      <c r="V6372" t="s">
        <v>34</v>
      </c>
      <c r="W6372" t="s">
        <v>51</v>
      </c>
      <c r="X6372">
        <v>67.45</v>
      </c>
      <c r="Y6372">
        <v>2443.3000000000002</v>
      </c>
      <c r="Z6372">
        <v>0</v>
      </c>
      <c r="AA6372">
        <v>0</v>
      </c>
      <c r="AB6372">
        <v>482.48</v>
      </c>
      <c r="AC6372">
        <v>2925.78</v>
      </c>
      <c r="AD6372" t="s">
        <v>41</v>
      </c>
      <c r="AE6372" t="s">
        <v>42</v>
      </c>
      <c r="AF6372" t="s">
        <v>42</v>
      </c>
      <c r="AG6372">
        <f t="shared" si="198"/>
        <v>0</v>
      </c>
      <c r="AH6372" t="str" cm="1">
        <f t="array" ref="AH6372">_xlfn.IFS(
X6372&lt;=20, "&lt;20",
AND(X6372&gt;=20, X6372&lt;50), "20-50",
AND(X6372&gt;=50, X6372&lt;100), "50-100",
X6372&gt;=100, "&gt;100"
)</f>
        <v>50-100</v>
      </c>
      <c r="AI6372">
        <f t="shared" si="199"/>
        <v>0</v>
      </c>
      <c r="AJ6372" t="str" cm="1">
        <f t="array" ref="AJ6372">_xlfn.IFS(
C6372&lt;=20, "&lt;20",
AND(C6372&gt;=20, C6372&lt;35), "20-35",
AND(C6372&gt;=35, C6372&lt;50), "35-50",
C6372&gt;=50, "50-100"
)</f>
        <v>35-50</v>
      </c>
      <c r="AK6372" t="str" cm="1">
        <f t="array" ref="AK6372">_xlfn.IFS(
G6372&lt;6, "&lt;6",
AND(G6372&gt;=6, G6372&lt;12), "6-12",
AND(G6372&gt;=12, G6372&lt;18), "12-18",  AND(G6372&gt;=18, G6372&lt;24), "18-24", G6372&gt;=24, "24-36")</f>
        <v>12-18</v>
      </c>
    </row>
    <row r="6373" spans="1:37" x14ac:dyDescent="0.3">
      <c r="A6373" t="s">
        <v>6473</v>
      </c>
      <c r="B6373" t="s">
        <v>44</v>
      </c>
      <c r="C6373">
        <v>71</v>
      </c>
      <c r="D6373" t="s">
        <v>37</v>
      </c>
      <c r="E6373" t="s">
        <v>74</v>
      </c>
      <c r="F6373">
        <v>1</v>
      </c>
      <c r="G6373">
        <v>23</v>
      </c>
      <c r="H6373" t="s">
        <v>36</v>
      </c>
      <c r="I6373" t="s">
        <v>37</v>
      </c>
      <c r="J6373" t="s">
        <v>34</v>
      </c>
      <c r="K6373" t="s">
        <v>37</v>
      </c>
      <c r="L6373" t="s">
        <v>50</v>
      </c>
      <c r="M6373" t="s">
        <v>34</v>
      </c>
      <c r="N6373" t="s">
        <v>34</v>
      </c>
      <c r="O6373" t="s">
        <v>37</v>
      </c>
      <c r="P6373" t="s">
        <v>34</v>
      </c>
      <c r="Q6373" t="s">
        <v>34</v>
      </c>
      <c r="R6373" t="s">
        <v>37</v>
      </c>
      <c r="S6373" t="s">
        <v>34</v>
      </c>
      <c r="T6373" t="s">
        <v>34</v>
      </c>
      <c r="U6373" t="s">
        <v>67</v>
      </c>
      <c r="V6373" t="s">
        <v>37</v>
      </c>
      <c r="W6373" t="s">
        <v>51</v>
      </c>
      <c r="X6373">
        <v>84.95</v>
      </c>
      <c r="Y6373">
        <v>1443.65</v>
      </c>
      <c r="Z6373">
        <v>4.76</v>
      </c>
      <c r="AA6373">
        <v>70</v>
      </c>
      <c r="AB6373">
        <v>462.6</v>
      </c>
      <c r="AC6373">
        <v>1971.49</v>
      </c>
      <c r="AD6373" t="s">
        <v>41</v>
      </c>
      <c r="AE6373" t="s">
        <v>42</v>
      </c>
      <c r="AF6373" t="s">
        <v>42</v>
      </c>
      <c r="AG6373">
        <f t="shared" si="198"/>
        <v>0</v>
      </c>
      <c r="AH6373" t="str" cm="1">
        <f t="array" ref="AH6373">_xlfn.IFS(
X6373&lt;=20, "&lt;20",
AND(X6373&gt;=20, X6373&lt;50), "20-50",
AND(X6373&gt;=50, X6373&lt;100), "50-100",
X6373&gt;=100, "&gt;100"
)</f>
        <v>50-100</v>
      </c>
      <c r="AI6373">
        <f t="shared" si="199"/>
        <v>0</v>
      </c>
      <c r="AJ6373" t="str" cm="1">
        <f t="array" ref="AJ6373">_xlfn.IFS(
C6373&lt;=20, "&lt;20",
AND(C6373&gt;=20, C6373&lt;35), "20-35",
AND(C6373&gt;=35, C6373&lt;50), "35-50",
C6373&gt;=50, "50-100"
)</f>
        <v>50-100</v>
      </c>
      <c r="AK6373" t="str" cm="1">
        <f t="array" ref="AK6373">_xlfn.IFS(
G6373&lt;6, "&lt;6",
AND(G6373&gt;=6, G6373&lt;12), "6-12",
AND(G6373&gt;=12, G6373&lt;18), "12-18",  AND(G6373&gt;=18, G6373&lt;24), "18-24", G6373&gt;=24, "24-36")</f>
        <v>18-24</v>
      </c>
    </row>
    <row r="6374" spans="1:37" x14ac:dyDescent="0.3">
      <c r="A6374" t="s">
        <v>6474</v>
      </c>
      <c r="B6374" t="s">
        <v>44</v>
      </c>
      <c r="C6374">
        <v>45</v>
      </c>
      <c r="D6374" t="s">
        <v>37</v>
      </c>
      <c r="E6374" t="s">
        <v>82</v>
      </c>
      <c r="F6374">
        <v>6</v>
      </c>
      <c r="G6374">
        <v>10</v>
      </c>
      <c r="H6374" t="s">
        <v>70</v>
      </c>
      <c r="I6374" t="s">
        <v>37</v>
      </c>
      <c r="J6374" t="s">
        <v>34</v>
      </c>
      <c r="K6374" t="s">
        <v>37</v>
      </c>
      <c r="L6374" t="s">
        <v>38</v>
      </c>
      <c r="M6374" t="s">
        <v>37</v>
      </c>
      <c r="N6374" t="s">
        <v>34</v>
      </c>
      <c r="O6374" t="s">
        <v>34</v>
      </c>
      <c r="P6374" t="s">
        <v>37</v>
      </c>
      <c r="Q6374" t="s">
        <v>37</v>
      </c>
      <c r="R6374" t="s">
        <v>34</v>
      </c>
      <c r="S6374" t="s">
        <v>34</v>
      </c>
      <c r="T6374" t="s">
        <v>37</v>
      </c>
      <c r="U6374" t="s">
        <v>39</v>
      </c>
      <c r="V6374" t="s">
        <v>34</v>
      </c>
      <c r="W6374" t="s">
        <v>51</v>
      </c>
      <c r="X6374">
        <v>65.400000000000006</v>
      </c>
      <c r="Y6374">
        <v>2774.55</v>
      </c>
      <c r="Z6374">
        <v>0</v>
      </c>
      <c r="AA6374">
        <v>0</v>
      </c>
      <c r="AB6374">
        <v>1539.12</v>
      </c>
      <c r="AC6374">
        <v>4313.67</v>
      </c>
      <c r="AD6374" t="s">
        <v>41</v>
      </c>
      <c r="AE6374" t="s">
        <v>42</v>
      </c>
      <c r="AF6374" t="s">
        <v>42</v>
      </c>
      <c r="AG6374">
        <f t="shared" si="198"/>
        <v>0</v>
      </c>
      <c r="AH6374" t="str" cm="1">
        <f t="array" ref="AH6374">_xlfn.IFS(
X6374&lt;=20, "&lt;20",
AND(X6374&gt;=20, X6374&lt;50), "20-50",
AND(X6374&gt;=50, X6374&lt;100), "50-100",
X6374&gt;=100, "&gt;100"
)</f>
        <v>50-100</v>
      </c>
      <c r="AI6374">
        <f t="shared" si="199"/>
        <v>0</v>
      </c>
      <c r="AJ6374" t="str" cm="1">
        <f t="array" ref="AJ6374">_xlfn.IFS(
C6374&lt;=20, "&lt;20",
AND(C6374&gt;=20, C6374&lt;35), "20-35",
AND(C6374&gt;=35, C6374&lt;50), "35-50",
C6374&gt;=50, "50-100"
)</f>
        <v>35-50</v>
      </c>
      <c r="AK6374" t="str" cm="1">
        <f t="array" ref="AK6374">_xlfn.IFS(
G6374&lt;6, "&lt;6",
AND(G6374&gt;=6, G6374&lt;12), "6-12",
AND(G6374&gt;=12, G6374&lt;18), "12-18",  AND(G6374&gt;=18, G6374&lt;24), "18-24", G6374&gt;=24, "24-36")</f>
        <v>6-12</v>
      </c>
    </row>
    <row r="6375" spans="1:37" x14ac:dyDescent="0.3">
      <c r="A6375" t="s">
        <v>6475</v>
      </c>
      <c r="B6375" t="s">
        <v>33</v>
      </c>
      <c r="C6375">
        <v>52</v>
      </c>
      <c r="D6375" t="s">
        <v>34</v>
      </c>
      <c r="E6375" t="s">
        <v>87</v>
      </c>
      <c r="F6375">
        <v>11</v>
      </c>
      <c r="G6375">
        <v>29</v>
      </c>
      <c r="H6375" t="s">
        <v>49</v>
      </c>
      <c r="I6375" t="s">
        <v>37</v>
      </c>
      <c r="J6375" t="s">
        <v>34</v>
      </c>
      <c r="K6375" t="s">
        <v>37</v>
      </c>
      <c r="L6375" t="s">
        <v>72</v>
      </c>
      <c r="M6375" t="s">
        <v>34</v>
      </c>
      <c r="N6375" t="s">
        <v>34</v>
      </c>
      <c r="O6375" t="s">
        <v>34</v>
      </c>
      <c r="P6375" t="s">
        <v>37</v>
      </c>
      <c r="Q6375" t="s">
        <v>37</v>
      </c>
      <c r="R6375" t="s">
        <v>37</v>
      </c>
      <c r="S6375" t="s">
        <v>37</v>
      </c>
      <c r="T6375" t="s">
        <v>37</v>
      </c>
      <c r="U6375" t="s">
        <v>46</v>
      </c>
      <c r="V6375" t="s">
        <v>37</v>
      </c>
      <c r="W6375" t="s">
        <v>40</v>
      </c>
      <c r="X6375">
        <v>70.75</v>
      </c>
      <c r="Y6375">
        <v>450.8</v>
      </c>
      <c r="Z6375">
        <v>0</v>
      </c>
      <c r="AA6375">
        <v>0</v>
      </c>
      <c r="AB6375">
        <v>163.44999999999999</v>
      </c>
      <c r="AC6375">
        <v>614.25</v>
      </c>
      <c r="AD6375" t="s">
        <v>52</v>
      </c>
      <c r="AE6375" t="s">
        <v>104</v>
      </c>
      <c r="AF6375" t="s">
        <v>150</v>
      </c>
      <c r="AG6375">
        <f t="shared" si="198"/>
        <v>1</v>
      </c>
      <c r="AH6375" t="str" cm="1">
        <f t="array" ref="AH6375">_xlfn.IFS(
X6375&lt;=20, "&lt;20",
AND(X6375&gt;=20, X6375&lt;50), "20-50",
AND(X6375&gt;=50, X6375&lt;100), "50-100",
X6375&gt;=100, "&gt;100"
)</f>
        <v>50-100</v>
      </c>
      <c r="AI6375">
        <f t="shared" si="199"/>
        <v>0</v>
      </c>
      <c r="AJ6375" t="str" cm="1">
        <f t="array" ref="AJ6375">_xlfn.IFS(
C6375&lt;=20, "&lt;20",
AND(C6375&gt;=20, C6375&lt;35), "20-35",
AND(C6375&gt;=35, C6375&lt;50), "35-50",
C6375&gt;=50, "50-100"
)</f>
        <v>50-100</v>
      </c>
      <c r="AK6375" t="str" cm="1">
        <f t="array" ref="AK6375">_xlfn.IFS(
G6375&lt;6, "&lt;6",
AND(G6375&gt;=6, G6375&lt;12), "6-12",
AND(G6375&gt;=12, G6375&lt;18), "12-18",  AND(G6375&gt;=18, G6375&lt;24), "18-24", G6375&gt;=24, "24-36")</f>
        <v>24-36</v>
      </c>
    </row>
    <row r="6376" spans="1:37" x14ac:dyDescent="0.3">
      <c r="A6376" t="s">
        <v>6476</v>
      </c>
      <c r="B6376" t="s">
        <v>44</v>
      </c>
      <c r="C6376">
        <v>55</v>
      </c>
      <c r="D6376" t="s">
        <v>34</v>
      </c>
      <c r="E6376" t="s">
        <v>74</v>
      </c>
      <c r="F6376">
        <v>7</v>
      </c>
      <c r="G6376">
        <v>23</v>
      </c>
      <c r="H6376" t="s">
        <v>36</v>
      </c>
      <c r="I6376" t="s">
        <v>37</v>
      </c>
      <c r="J6376" t="s">
        <v>34</v>
      </c>
      <c r="K6376" t="s">
        <v>37</v>
      </c>
      <c r="L6376" t="s">
        <v>72</v>
      </c>
      <c r="M6376" t="s">
        <v>34</v>
      </c>
      <c r="N6376" t="s">
        <v>34</v>
      </c>
      <c r="O6376" t="s">
        <v>34</v>
      </c>
      <c r="P6376" t="s">
        <v>34</v>
      </c>
      <c r="Q6376" t="s">
        <v>34</v>
      </c>
      <c r="R6376" t="s">
        <v>34</v>
      </c>
      <c r="S6376" t="s">
        <v>34</v>
      </c>
      <c r="T6376" t="s">
        <v>37</v>
      </c>
      <c r="U6376" t="s">
        <v>46</v>
      </c>
      <c r="V6376" t="s">
        <v>37</v>
      </c>
      <c r="W6376" t="s">
        <v>40</v>
      </c>
      <c r="X6376">
        <v>44</v>
      </c>
      <c r="Y6376">
        <v>44</v>
      </c>
      <c r="Z6376">
        <v>0</v>
      </c>
      <c r="AA6376">
        <v>0</v>
      </c>
      <c r="AB6376">
        <v>26.15</v>
      </c>
      <c r="AC6376">
        <v>70.150000000000006</v>
      </c>
      <c r="AD6376" t="s">
        <v>85</v>
      </c>
      <c r="AE6376" t="s">
        <v>42</v>
      </c>
      <c r="AF6376" t="s">
        <v>42</v>
      </c>
      <c r="AG6376">
        <f t="shared" si="198"/>
        <v>0</v>
      </c>
      <c r="AH6376" t="str" cm="1">
        <f t="array" ref="AH6376">_xlfn.IFS(
X6376&lt;=20, "&lt;20",
AND(X6376&gt;=20, X6376&lt;50), "20-50",
AND(X6376&gt;=50, X6376&lt;100), "50-100",
X6376&gt;=100, "&gt;100"
)</f>
        <v>20-50</v>
      </c>
      <c r="AI6376">
        <f t="shared" si="199"/>
        <v>1</v>
      </c>
      <c r="AJ6376" t="str" cm="1">
        <f t="array" ref="AJ6376">_xlfn.IFS(
C6376&lt;=20, "&lt;20",
AND(C6376&gt;=20, C6376&lt;35), "20-35",
AND(C6376&gt;=35, C6376&lt;50), "35-50",
C6376&gt;=50, "50-100"
)</f>
        <v>50-100</v>
      </c>
      <c r="AK6376" t="str" cm="1">
        <f t="array" ref="AK6376">_xlfn.IFS(
G6376&lt;6, "&lt;6",
AND(G6376&gt;=6, G6376&lt;12), "6-12",
AND(G6376&gt;=12, G6376&lt;18), "12-18",  AND(G6376&gt;=18, G6376&lt;24), "18-24", G6376&gt;=24, "24-36")</f>
        <v>18-24</v>
      </c>
    </row>
    <row r="6377" spans="1:37" x14ac:dyDescent="0.3">
      <c r="A6377" t="s">
        <v>6477</v>
      </c>
      <c r="B6377" t="s">
        <v>44</v>
      </c>
      <c r="C6377">
        <v>51</v>
      </c>
      <c r="D6377" t="s">
        <v>37</v>
      </c>
      <c r="E6377" t="s">
        <v>61</v>
      </c>
      <c r="F6377">
        <v>3</v>
      </c>
      <c r="G6377">
        <v>12</v>
      </c>
      <c r="H6377" t="s">
        <v>36</v>
      </c>
      <c r="I6377" t="s">
        <v>37</v>
      </c>
      <c r="J6377" t="s">
        <v>37</v>
      </c>
      <c r="K6377" t="s">
        <v>37</v>
      </c>
      <c r="L6377" t="s">
        <v>72</v>
      </c>
      <c r="M6377" t="s">
        <v>37</v>
      </c>
      <c r="N6377" t="s">
        <v>34</v>
      </c>
      <c r="O6377" t="s">
        <v>34</v>
      </c>
      <c r="P6377" t="s">
        <v>37</v>
      </c>
      <c r="Q6377" t="s">
        <v>34</v>
      </c>
      <c r="R6377" t="s">
        <v>34</v>
      </c>
      <c r="S6377" t="s">
        <v>34</v>
      </c>
      <c r="T6377" t="s">
        <v>37</v>
      </c>
      <c r="U6377" t="s">
        <v>67</v>
      </c>
      <c r="V6377" t="s">
        <v>34</v>
      </c>
      <c r="W6377" t="s">
        <v>40</v>
      </c>
      <c r="X6377">
        <v>61.4</v>
      </c>
      <c r="Y6377">
        <v>4059.85</v>
      </c>
      <c r="Z6377">
        <v>0</v>
      </c>
      <c r="AA6377">
        <v>0</v>
      </c>
      <c r="AB6377">
        <v>2695.83</v>
      </c>
      <c r="AC6377">
        <v>6755.68</v>
      </c>
      <c r="AD6377" t="s">
        <v>41</v>
      </c>
      <c r="AE6377" t="s">
        <v>42</v>
      </c>
      <c r="AF6377" t="s">
        <v>42</v>
      </c>
      <c r="AG6377">
        <f t="shared" si="198"/>
        <v>0</v>
      </c>
      <c r="AH6377" t="str" cm="1">
        <f t="array" ref="AH6377">_xlfn.IFS(
X6377&lt;=20, "&lt;20",
AND(X6377&gt;=20, X6377&lt;50), "20-50",
AND(X6377&gt;=50, X6377&lt;100), "50-100",
X6377&gt;=100, "&gt;100"
)</f>
        <v>50-100</v>
      </c>
      <c r="AI6377">
        <f t="shared" si="199"/>
        <v>0</v>
      </c>
      <c r="AJ6377" t="str" cm="1">
        <f t="array" ref="AJ6377">_xlfn.IFS(
C6377&lt;=20, "&lt;20",
AND(C6377&gt;=20, C6377&lt;35), "20-35",
AND(C6377&gt;=35, C6377&lt;50), "35-50",
C6377&gt;=50, "50-100"
)</f>
        <v>50-100</v>
      </c>
      <c r="AK6377" t="str" cm="1">
        <f t="array" ref="AK6377">_xlfn.IFS(
G6377&lt;6, "&lt;6",
AND(G6377&gt;=6, G6377&lt;12), "6-12",
AND(G6377&gt;=12, G6377&lt;18), "12-18",  AND(G6377&gt;=18, G6377&lt;24), "18-24", G6377&gt;=24, "24-36")</f>
        <v>12-18</v>
      </c>
    </row>
    <row r="6378" spans="1:37" x14ac:dyDescent="0.3">
      <c r="A6378" t="s">
        <v>6478</v>
      </c>
      <c r="B6378" t="s">
        <v>44</v>
      </c>
      <c r="C6378">
        <v>68</v>
      </c>
      <c r="D6378" t="s">
        <v>37</v>
      </c>
      <c r="E6378" t="s">
        <v>90</v>
      </c>
      <c r="F6378">
        <v>0</v>
      </c>
      <c r="G6378">
        <v>6</v>
      </c>
      <c r="H6378" t="s">
        <v>36</v>
      </c>
      <c r="I6378" t="s">
        <v>37</v>
      </c>
      <c r="J6378" t="s">
        <v>34</v>
      </c>
      <c r="K6378" t="s">
        <v>37</v>
      </c>
      <c r="L6378" t="s">
        <v>50</v>
      </c>
      <c r="M6378" t="s">
        <v>34</v>
      </c>
      <c r="N6378" t="s">
        <v>34</v>
      </c>
      <c r="O6378" t="s">
        <v>37</v>
      </c>
      <c r="P6378" t="s">
        <v>37</v>
      </c>
      <c r="Q6378" t="s">
        <v>37</v>
      </c>
      <c r="R6378" t="s">
        <v>34</v>
      </c>
      <c r="S6378" t="s">
        <v>34</v>
      </c>
      <c r="T6378" t="s">
        <v>37</v>
      </c>
      <c r="U6378" t="s">
        <v>67</v>
      </c>
      <c r="V6378" t="s">
        <v>34</v>
      </c>
      <c r="W6378" t="s">
        <v>40</v>
      </c>
      <c r="X6378">
        <v>88.8</v>
      </c>
      <c r="Y6378">
        <v>4805.3</v>
      </c>
      <c r="Z6378">
        <v>0</v>
      </c>
      <c r="AA6378">
        <v>0</v>
      </c>
      <c r="AB6378">
        <v>1826.55</v>
      </c>
      <c r="AC6378">
        <v>6631.85</v>
      </c>
      <c r="AD6378" t="s">
        <v>41</v>
      </c>
      <c r="AE6378" t="s">
        <v>42</v>
      </c>
      <c r="AF6378" t="s">
        <v>42</v>
      </c>
      <c r="AG6378">
        <f t="shared" si="198"/>
        <v>0</v>
      </c>
      <c r="AH6378" t="str" cm="1">
        <f t="array" ref="AH6378">_xlfn.IFS(
X6378&lt;=20, "&lt;20",
AND(X6378&gt;=20, X6378&lt;50), "20-50",
AND(X6378&gt;=50, X6378&lt;100), "50-100",
X6378&gt;=100, "&gt;100"
)</f>
        <v>50-100</v>
      </c>
      <c r="AI6378">
        <f t="shared" si="199"/>
        <v>0</v>
      </c>
      <c r="AJ6378" t="str" cm="1">
        <f t="array" ref="AJ6378">_xlfn.IFS(
C6378&lt;=20, "&lt;20",
AND(C6378&gt;=20, C6378&lt;35), "20-35",
AND(C6378&gt;=35, C6378&lt;50), "35-50",
C6378&gt;=50, "50-100"
)</f>
        <v>50-100</v>
      </c>
      <c r="AK6378" t="str" cm="1">
        <f t="array" ref="AK6378">_xlfn.IFS(
G6378&lt;6, "&lt;6",
AND(G6378&gt;=6, G6378&lt;12), "6-12",
AND(G6378&gt;=12, G6378&lt;18), "12-18",  AND(G6378&gt;=18, G6378&lt;24), "18-24", G6378&gt;=24, "24-36")</f>
        <v>6-12</v>
      </c>
    </row>
    <row r="6379" spans="1:37" x14ac:dyDescent="0.3">
      <c r="A6379" t="s">
        <v>6479</v>
      </c>
      <c r="B6379" t="s">
        <v>44</v>
      </c>
      <c r="C6379">
        <v>81</v>
      </c>
      <c r="D6379" t="s">
        <v>34</v>
      </c>
      <c r="E6379" t="s">
        <v>48</v>
      </c>
      <c r="F6379">
        <v>3</v>
      </c>
      <c r="G6379">
        <v>1</v>
      </c>
      <c r="H6379" t="s">
        <v>36</v>
      </c>
      <c r="I6379" t="s">
        <v>37</v>
      </c>
      <c r="J6379" t="s">
        <v>37</v>
      </c>
      <c r="K6379" t="s">
        <v>37</v>
      </c>
      <c r="L6379" t="s">
        <v>50</v>
      </c>
      <c r="M6379" t="s">
        <v>34</v>
      </c>
      <c r="N6379" t="s">
        <v>37</v>
      </c>
      <c r="O6379" t="s">
        <v>37</v>
      </c>
      <c r="P6379" t="s">
        <v>34</v>
      </c>
      <c r="Q6379" t="s">
        <v>37</v>
      </c>
      <c r="R6379" t="s">
        <v>37</v>
      </c>
      <c r="S6379" t="s">
        <v>34</v>
      </c>
      <c r="T6379" t="s">
        <v>37</v>
      </c>
      <c r="U6379" t="s">
        <v>46</v>
      </c>
      <c r="V6379" t="s">
        <v>37</v>
      </c>
      <c r="W6379" t="s">
        <v>51</v>
      </c>
      <c r="X6379">
        <v>104.85</v>
      </c>
      <c r="Y6379">
        <v>1531.4</v>
      </c>
      <c r="Z6379">
        <v>0</v>
      </c>
      <c r="AA6379">
        <v>0</v>
      </c>
      <c r="AB6379">
        <v>419.44</v>
      </c>
      <c r="AC6379">
        <v>1950.84</v>
      </c>
      <c r="AD6379" t="s">
        <v>52</v>
      </c>
      <c r="AE6379" t="s">
        <v>58</v>
      </c>
      <c r="AF6379" t="s">
        <v>59</v>
      </c>
      <c r="AG6379">
        <f t="shared" si="198"/>
        <v>1</v>
      </c>
      <c r="AH6379" t="str" cm="1">
        <f t="array" ref="AH6379">_xlfn.IFS(
X6379&lt;=20, "&lt;20",
AND(X6379&gt;=20, X6379&lt;50), "20-50",
AND(X6379&gt;=50, X6379&lt;100), "50-100",
X6379&gt;=100, "&gt;100"
)</f>
        <v>&gt;100</v>
      </c>
      <c r="AI6379">
        <f t="shared" si="199"/>
        <v>0</v>
      </c>
      <c r="AJ6379" t="str" cm="1">
        <f t="array" ref="AJ6379">_xlfn.IFS(
C6379&lt;=20, "&lt;20",
AND(C6379&gt;=20, C6379&lt;35), "20-35",
AND(C6379&gt;=35, C6379&lt;50), "35-50",
C6379&gt;=50, "50-100"
)</f>
        <v>50-100</v>
      </c>
      <c r="AK6379" t="str" cm="1">
        <f t="array" ref="AK6379">_xlfn.IFS(
G6379&lt;6, "&lt;6",
AND(G6379&gt;=6, G6379&lt;12), "6-12",
AND(G6379&gt;=12, G6379&lt;18), "12-18",  AND(G6379&gt;=18, G6379&lt;24), "18-24", G6379&gt;=24, "24-36")</f>
        <v>&lt;6</v>
      </c>
    </row>
    <row r="6380" spans="1:37" x14ac:dyDescent="0.3">
      <c r="A6380" t="s">
        <v>6480</v>
      </c>
      <c r="B6380" t="s">
        <v>44</v>
      </c>
      <c r="C6380">
        <v>53</v>
      </c>
      <c r="D6380" t="s">
        <v>34</v>
      </c>
      <c r="E6380" t="s">
        <v>48</v>
      </c>
      <c r="F6380">
        <v>9</v>
      </c>
      <c r="G6380">
        <v>4</v>
      </c>
      <c r="H6380" t="s">
        <v>36</v>
      </c>
      <c r="I6380" t="s">
        <v>37</v>
      </c>
      <c r="J6380" t="s">
        <v>34</v>
      </c>
      <c r="K6380" t="s">
        <v>37</v>
      </c>
      <c r="L6380" t="s">
        <v>50</v>
      </c>
      <c r="M6380" t="s">
        <v>34</v>
      </c>
      <c r="N6380" t="s">
        <v>34</v>
      </c>
      <c r="O6380" t="s">
        <v>37</v>
      </c>
      <c r="P6380" t="s">
        <v>34</v>
      </c>
      <c r="Q6380" t="s">
        <v>37</v>
      </c>
      <c r="R6380" t="s">
        <v>37</v>
      </c>
      <c r="S6380" t="s">
        <v>37</v>
      </c>
      <c r="T6380" t="s">
        <v>37</v>
      </c>
      <c r="U6380" t="s">
        <v>46</v>
      </c>
      <c r="V6380" t="s">
        <v>34</v>
      </c>
      <c r="W6380" t="s">
        <v>51</v>
      </c>
      <c r="X6380">
        <v>94.4</v>
      </c>
      <c r="Y6380">
        <v>94.4</v>
      </c>
      <c r="Z6380">
        <v>0</v>
      </c>
      <c r="AA6380">
        <v>0</v>
      </c>
      <c r="AB6380">
        <v>18.34</v>
      </c>
      <c r="AC6380">
        <v>112.74</v>
      </c>
      <c r="AD6380" t="s">
        <v>52</v>
      </c>
      <c r="AE6380" t="s">
        <v>100</v>
      </c>
      <c r="AF6380" t="s">
        <v>178</v>
      </c>
      <c r="AG6380">
        <f t="shared" si="198"/>
        <v>1</v>
      </c>
      <c r="AH6380" t="str" cm="1">
        <f t="array" ref="AH6380">_xlfn.IFS(
X6380&lt;=20, "&lt;20",
AND(X6380&gt;=20, X6380&lt;50), "20-50",
AND(X6380&gt;=50, X6380&lt;100), "50-100",
X6380&gt;=100, "&gt;100"
)</f>
        <v>50-100</v>
      </c>
      <c r="AI6380">
        <f t="shared" si="199"/>
        <v>0</v>
      </c>
      <c r="AJ6380" t="str" cm="1">
        <f t="array" ref="AJ6380">_xlfn.IFS(
C6380&lt;=20, "&lt;20",
AND(C6380&gt;=20, C6380&lt;35), "20-35",
AND(C6380&gt;=35, C6380&lt;50), "35-50",
C6380&gt;=50, "50-100"
)</f>
        <v>50-100</v>
      </c>
      <c r="AK6380" t="str" cm="1">
        <f t="array" ref="AK6380">_xlfn.IFS(
G6380&lt;6, "&lt;6",
AND(G6380&gt;=6, G6380&lt;12), "6-12",
AND(G6380&gt;=12, G6380&lt;18), "12-18",  AND(G6380&gt;=18, G6380&lt;24), "18-24", G6380&gt;=24, "24-36")</f>
        <v>&lt;6</v>
      </c>
    </row>
    <row r="6381" spans="1:37" x14ac:dyDescent="0.3">
      <c r="A6381" t="s">
        <v>6481</v>
      </c>
      <c r="B6381" t="s">
        <v>33</v>
      </c>
      <c r="C6381">
        <v>26</v>
      </c>
      <c r="D6381" t="s">
        <v>34</v>
      </c>
      <c r="E6381" t="s">
        <v>45</v>
      </c>
      <c r="F6381">
        <v>8</v>
      </c>
      <c r="G6381">
        <v>14</v>
      </c>
      <c r="H6381" t="s">
        <v>70</v>
      </c>
      <c r="I6381" t="s">
        <v>37</v>
      </c>
      <c r="J6381" t="s">
        <v>37</v>
      </c>
      <c r="K6381" t="s">
        <v>37</v>
      </c>
      <c r="L6381" t="s">
        <v>72</v>
      </c>
      <c r="M6381" t="s">
        <v>37</v>
      </c>
      <c r="N6381" t="s">
        <v>37</v>
      </c>
      <c r="O6381" t="s">
        <v>37</v>
      </c>
      <c r="P6381" t="s">
        <v>37</v>
      </c>
      <c r="Q6381" t="s">
        <v>37</v>
      </c>
      <c r="R6381" t="s">
        <v>37</v>
      </c>
      <c r="S6381" t="s">
        <v>37</v>
      </c>
      <c r="T6381" t="s">
        <v>37</v>
      </c>
      <c r="U6381" t="s">
        <v>67</v>
      </c>
      <c r="V6381" t="s">
        <v>37</v>
      </c>
      <c r="W6381" t="s">
        <v>143</v>
      </c>
      <c r="X6381">
        <v>90.5</v>
      </c>
      <c r="Y6381">
        <v>4318.3500000000004</v>
      </c>
      <c r="Z6381">
        <v>0</v>
      </c>
      <c r="AA6381">
        <v>0</v>
      </c>
      <c r="AB6381">
        <v>551.78</v>
      </c>
      <c r="AC6381">
        <v>4870.13</v>
      </c>
      <c r="AD6381" t="s">
        <v>41</v>
      </c>
      <c r="AE6381" t="s">
        <v>42</v>
      </c>
      <c r="AF6381" t="s">
        <v>42</v>
      </c>
      <c r="AG6381">
        <f t="shared" si="198"/>
        <v>0</v>
      </c>
      <c r="AH6381" t="str" cm="1">
        <f t="array" ref="AH6381">_xlfn.IFS(
X6381&lt;=20, "&lt;20",
AND(X6381&gt;=20, X6381&lt;50), "20-50",
AND(X6381&gt;=50, X6381&lt;100), "50-100",
X6381&gt;=100, "&gt;100"
)</f>
        <v>50-100</v>
      </c>
      <c r="AI6381">
        <f t="shared" si="199"/>
        <v>0</v>
      </c>
      <c r="AJ6381" t="str" cm="1">
        <f t="array" ref="AJ6381">_xlfn.IFS(
C6381&lt;=20, "&lt;20",
AND(C6381&gt;=20, C6381&lt;35), "20-35",
AND(C6381&gt;=35, C6381&lt;50), "35-50",
C6381&gt;=50, "50-100"
)</f>
        <v>20-35</v>
      </c>
      <c r="AK6381" t="str" cm="1">
        <f t="array" ref="AK6381">_xlfn.IFS(
G6381&lt;6, "&lt;6",
AND(G6381&gt;=6, G6381&lt;12), "6-12",
AND(G6381&gt;=12, G6381&lt;18), "12-18",  AND(G6381&gt;=18, G6381&lt;24), "18-24", G6381&gt;=24, "24-36")</f>
        <v>12-18</v>
      </c>
    </row>
    <row r="6382" spans="1:37" x14ac:dyDescent="0.3">
      <c r="A6382" t="s">
        <v>6482</v>
      </c>
      <c r="B6382" t="s">
        <v>44</v>
      </c>
      <c r="C6382">
        <v>68</v>
      </c>
      <c r="D6382" t="s">
        <v>37</v>
      </c>
      <c r="E6382" t="s">
        <v>114</v>
      </c>
      <c r="F6382">
        <v>4</v>
      </c>
      <c r="G6382">
        <v>21</v>
      </c>
      <c r="H6382" t="s">
        <v>36</v>
      </c>
      <c r="I6382" t="s">
        <v>37</v>
      </c>
      <c r="J6382" t="s">
        <v>37</v>
      </c>
      <c r="K6382" t="s">
        <v>37</v>
      </c>
      <c r="L6382" t="s">
        <v>72</v>
      </c>
      <c r="M6382" t="s">
        <v>37</v>
      </c>
      <c r="N6382" t="s">
        <v>37</v>
      </c>
      <c r="O6382" t="s">
        <v>37</v>
      </c>
      <c r="P6382" t="s">
        <v>34</v>
      </c>
      <c r="Q6382" t="s">
        <v>37</v>
      </c>
      <c r="R6382" t="s">
        <v>37</v>
      </c>
      <c r="S6382" t="s">
        <v>37</v>
      </c>
      <c r="T6382" t="s">
        <v>37</v>
      </c>
      <c r="U6382" t="s">
        <v>67</v>
      </c>
      <c r="V6382" t="s">
        <v>37</v>
      </c>
      <c r="W6382" t="s">
        <v>51</v>
      </c>
      <c r="X6382">
        <v>85.25</v>
      </c>
      <c r="Y6382">
        <v>6083.1</v>
      </c>
      <c r="Z6382">
        <v>0</v>
      </c>
      <c r="AA6382">
        <v>0</v>
      </c>
      <c r="AB6382">
        <v>1193.76</v>
      </c>
      <c r="AC6382">
        <v>7276.86</v>
      </c>
      <c r="AD6382" t="s">
        <v>41</v>
      </c>
      <c r="AE6382" t="s">
        <v>42</v>
      </c>
      <c r="AF6382" t="s">
        <v>42</v>
      </c>
      <c r="AG6382">
        <f t="shared" si="198"/>
        <v>0</v>
      </c>
      <c r="AH6382" t="str" cm="1">
        <f t="array" ref="AH6382">_xlfn.IFS(
X6382&lt;=20, "&lt;20",
AND(X6382&gt;=20, X6382&lt;50), "20-50",
AND(X6382&gt;=50, X6382&lt;100), "50-100",
X6382&gt;=100, "&gt;100"
)</f>
        <v>50-100</v>
      </c>
      <c r="AI6382">
        <f t="shared" si="199"/>
        <v>0</v>
      </c>
      <c r="AJ6382" t="str" cm="1">
        <f t="array" ref="AJ6382">_xlfn.IFS(
C6382&lt;=20, "&lt;20",
AND(C6382&gt;=20, C6382&lt;35), "20-35",
AND(C6382&gt;=35, C6382&lt;50), "35-50",
C6382&gt;=50, "50-100"
)</f>
        <v>50-100</v>
      </c>
      <c r="AK6382" t="str" cm="1">
        <f t="array" ref="AK6382">_xlfn.IFS(
G6382&lt;6, "&lt;6",
AND(G6382&gt;=6, G6382&lt;12), "6-12",
AND(G6382&gt;=12, G6382&lt;18), "12-18",  AND(G6382&gt;=18, G6382&lt;24), "18-24", G6382&gt;=24, "24-36")</f>
        <v>18-24</v>
      </c>
    </row>
    <row r="6383" spans="1:37" x14ac:dyDescent="0.3">
      <c r="A6383" t="s">
        <v>6483</v>
      </c>
      <c r="B6383" t="s">
        <v>44</v>
      </c>
      <c r="C6383">
        <v>38</v>
      </c>
      <c r="D6383" t="s">
        <v>37</v>
      </c>
      <c r="E6383" t="s">
        <v>87</v>
      </c>
      <c r="F6383">
        <v>11</v>
      </c>
      <c r="G6383">
        <v>23</v>
      </c>
      <c r="H6383" t="s">
        <v>36</v>
      </c>
      <c r="I6383" t="s">
        <v>34</v>
      </c>
      <c r="J6383" t="s">
        <v>34</v>
      </c>
      <c r="K6383" t="s">
        <v>37</v>
      </c>
      <c r="L6383" t="s">
        <v>72</v>
      </c>
      <c r="M6383" t="s">
        <v>34</v>
      </c>
      <c r="N6383" t="s">
        <v>34</v>
      </c>
      <c r="O6383" t="s">
        <v>34</v>
      </c>
      <c r="P6383" t="s">
        <v>34</v>
      </c>
      <c r="Q6383" t="s">
        <v>34</v>
      </c>
      <c r="R6383" t="s">
        <v>34</v>
      </c>
      <c r="S6383" t="s">
        <v>34</v>
      </c>
      <c r="T6383" t="s">
        <v>37</v>
      </c>
      <c r="U6383" t="s">
        <v>46</v>
      </c>
      <c r="V6383" t="s">
        <v>34</v>
      </c>
      <c r="W6383" t="s">
        <v>51</v>
      </c>
      <c r="X6383">
        <v>24.6</v>
      </c>
      <c r="Y6383">
        <v>24.6</v>
      </c>
      <c r="Z6383">
        <v>0</v>
      </c>
      <c r="AA6383">
        <v>0</v>
      </c>
      <c r="AB6383">
        <v>0</v>
      </c>
      <c r="AC6383">
        <v>24.6</v>
      </c>
      <c r="AD6383" t="s">
        <v>52</v>
      </c>
      <c r="AE6383" t="s">
        <v>100</v>
      </c>
      <c r="AF6383" t="s">
        <v>308</v>
      </c>
      <c r="AG6383">
        <f t="shared" si="198"/>
        <v>1</v>
      </c>
      <c r="AH6383" t="str" cm="1">
        <f t="array" ref="AH6383">_xlfn.IFS(
X6383&lt;=20, "&lt;20",
AND(X6383&gt;=20, X6383&lt;50), "20-50",
AND(X6383&gt;=50, X6383&lt;100), "50-100",
X6383&gt;=100, "&gt;100"
)</f>
        <v>20-50</v>
      </c>
      <c r="AI6383">
        <f t="shared" si="199"/>
        <v>0</v>
      </c>
      <c r="AJ6383" t="str" cm="1">
        <f t="array" ref="AJ6383">_xlfn.IFS(
C6383&lt;=20, "&lt;20",
AND(C6383&gt;=20, C6383&lt;35), "20-35",
AND(C6383&gt;=35, C6383&lt;50), "35-50",
C6383&gt;=50, "50-100"
)</f>
        <v>35-50</v>
      </c>
      <c r="AK6383" t="str" cm="1">
        <f t="array" ref="AK6383">_xlfn.IFS(
G6383&lt;6, "&lt;6",
AND(G6383&gt;=6, G6383&lt;12), "6-12",
AND(G6383&gt;=12, G6383&lt;18), "12-18",  AND(G6383&gt;=18, G6383&lt;24), "18-24", G6383&gt;=24, "24-36")</f>
        <v>18-24</v>
      </c>
    </row>
    <row r="6384" spans="1:37" x14ac:dyDescent="0.3">
      <c r="A6384" t="s">
        <v>6484</v>
      </c>
      <c r="B6384" t="s">
        <v>44</v>
      </c>
      <c r="C6384">
        <v>41</v>
      </c>
      <c r="D6384" t="s">
        <v>37</v>
      </c>
      <c r="E6384" t="s">
        <v>76</v>
      </c>
      <c r="F6384">
        <v>6</v>
      </c>
      <c r="G6384">
        <v>26</v>
      </c>
      <c r="H6384" t="s">
        <v>57</v>
      </c>
      <c r="I6384" t="s">
        <v>37</v>
      </c>
      <c r="J6384" t="s">
        <v>34</v>
      </c>
      <c r="K6384" t="s">
        <v>34</v>
      </c>
      <c r="L6384" t="s">
        <v>34</v>
      </c>
      <c r="M6384" t="s">
        <v>34</v>
      </c>
      <c r="N6384" t="s">
        <v>34</v>
      </c>
      <c r="O6384" t="s">
        <v>34</v>
      </c>
      <c r="P6384" t="s">
        <v>34</v>
      </c>
      <c r="Q6384" t="s">
        <v>34</v>
      </c>
      <c r="R6384" t="s">
        <v>34</v>
      </c>
      <c r="S6384" t="s">
        <v>34</v>
      </c>
      <c r="T6384" t="s">
        <v>34</v>
      </c>
      <c r="U6384" t="s">
        <v>67</v>
      </c>
      <c r="V6384" t="s">
        <v>34</v>
      </c>
      <c r="W6384" t="s">
        <v>143</v>
      </c>
      <c r="X6384">
        <v>19.75</v>
      </c>
      <c r="Y6384">
        <v>284.35000000000002</v>
      </c>
      <c r="Z6384">
        <v>0</v>
      </c>
      <c r="AA6384">
        <v>0</v>
      </c>
      <c r="AB6384">
        <v>642.72</v>
      </c>
      <c r="AC6384">
        <v>927.07</v>
      </c>
      <c r="AD6384" t="s">
        <v>41</v>
      </c>
      <c r="AE6384" t="s">
        <v>42</v>
      </c>
      <c r="AF6384" t="s">
        <v>42</v>
      </c>
      <c r="AG6384">
        <f t="shared" si="198"/>
        <v>0</v>
      </c>
      <c r="AH6384" t="str" cm="1">
        <f t="array" ref="AH6384">_xlfn.IFS(
X6384&lt;=20, "&lt;20",
AND(X6384&gt;=20, X6384&lt;50), "20-50",
AND(X6384&gt;=50, X6384&lt;100), "50-100",
X6384&gt;=100, "&gt;100"
)</f>
        <v>&lt;20</v>
      </c>
      <c r="AI6384">
        <f t="shared" si="199"/>
        <v>0</v>
      </c>
      <c r="AJ6384" t="str" cm="1">
        <f t="array" ref="AJ6384">_xlfn.IFS(
C6384&lt;=20, "&lt;20",
AND(C6384&gt;=20, C6384&lt;35), "20-35",
AND(C6384&gt;=35, C6384&lt;50), "35-50",
C6384&gt;=50, "50-100"
)</f>
        <v>35-50</v>
      </c>
      <c r="AK6384" t="str" cm="1">
        <f t="array" ref="AK6384">_xlfn.IFS(
G6384&lt;6, "&lt;6",
AND(G6384&gt;=6, G6384&lt;12), "6-12",
AND(G6384&gt;=12, G6384&lt;18), "12-18",  AND(G6384&gt;=18, G6384&lt;24), "18-24", G6384&gt;=24, "24-36")</f>
        <v>24-36</v>
      </c>
    </row>
    <row r="6385" spans="1:37" x14ac:dyDescent="0.3">
      <c r="A6385" t="s">
        <v>6485</v>
      </c>
      <c r="B6385" t="s">
        <v>44</v>
      </c>
      <c r="C6385">
        <v>20</v>
      </c>
      <c r="D6385" t="s">
        <v>37</v>
      </c>
      <c r="E6385" t="s">
        <v>56</v>
      </c>
      <c r="F6385">
        <v>6</v>
      </c>
      <c r="G6385">
        <v>8</v>
      </c>
      <c r="H6385" t="s">
        <v>70</v>
      </c>
      <c r="I6385" t="s">
        <v>37</v>
      </c>
      <c r="J6385" t="s">
        <v>37</v>
      </c>
      <c r="K6385" t="s">
        <v>37</v>
      </c>
      <c r="L6385" t="s">
        <v>72</v>
      </c>
      <c r="M6385" t="s">
        <v>37</v>
      </c>
      <c r="N6385" t="s">
        <v>37</v>
      </c>
      <c r="O6385" t="s">
        <v>34</v>
      </c>
      <c r="P6385" t="s">
        <v>37</v>
      </c>
      <c r="Q6385" t="s">
        <v>37</v>
      </c>
      <c r="R6385" t="s">
        <v>37</v>
      </c>
      <c r="S6385" t="s">
        <v>37</v>
      </c>
      <c r="T6385" t="s">
        <v>34</v>
      </c>
      <c r="U6385" t="s">
        <v>67</v>
      </c>
      <c r="V6385" t="s">
        <v>37</v>
      </c>
      <c r="W6385" t="s">
        <v>51</v>
      </c>
      <c r="X6385">
        <v>82.5</v>
      </c>
      <c r="Y6385">
        <v>5215.1000000000004</v>
      </c>
      <c r="Z6385">
        <v>0</v>
      </c>
      <c r="AA6385">
        <v>40</v>
      </c>
      <c r="AB6385">
        <v>308.75</v>
      </c>
      <c r="AC6385">
        <v>5563.85</v>
      </c>
      <c r="AD6385" t="s">
        <v>41</v>
      </c>
      <c r="AE6385" t="s">
        <v>42</v>
      </c>
      <c r="AF6385" t="s">
        <v>42</v>
      </c>
      <c r="AG6385">
        <f t="shared" si="198"/>
        <v>0</v>
      </c>
      <c r="AH6385" t="str" cm="1">
        <f t="array" ref="AH6385">_xlfn.IFS(
X6385&lt;=20, "&lt;20",
AND(X6385&gt;=20, X6385&lt;50), "20-50",
AND(X6385&gt;=50, X6385&lt;100), "50-100",
X6385&gt;=100, "&gt;100"
)</f>
        <v>50-100</v>
      </c>
      <c r="AI6385">
        <f t="shared" si="199"/>
        <v>0</v>
      </c>
      <c r="AJ6385" t="str" cm="1">
        <f t="array" ref="AJ6385">_xlfn.IFS(
C6385&lt;=20, "&lt;20",
AND(C6385&gt;=20, C6385&lt;35), "20-35",
AND(C6385&gt;=35, C6385&lt;50), "35-50",
C6385&gt;=50, "50-100"
)</f>
        <v>&lt;20</v>
      </c>
      <c r="AK6385" t="str" cm="1">
        <f t="array" ref="AK6385">_xlfn.IFS(
G6385&lt;6, "&lt;6",
AND(G6385&gt;=6, G6385&lt;12), "6-12",
AND(G6385&gt;=12, G6385&lt;18), "12-18",  AND(G6385&gt;=18, G6385&lt;24), "18-24", G6385&gt;=24, "24-36")</f>
        <v>6-12</v>
      </c>
    </row>
    <row r="6386" spans="1:37" x14ac:dyDescent="0.3">
      <c r="A6386" t="s">
        <v>6486</v>
      </c>
      <c r="B6386" t="s">
        <v>44</v>
      </c>
      <c r="C6386">
        <v>46</v>
      </c>
      <c r="D6386" t="s">
        <v>34</v>
      </c>
      <c r="E6386" t="s">
        <v>48</v>
      </c>
      <c r="F6386">
        <v>8</v>
      </c>
      <c r="G6386">
        <v>14</v>
      </c>
      <c r="H6386" t="s">
        <v>57</v>
      </c>
      <c r="I6386" t="s">
        <v>37</v>
      </c>
      <c r="J6386" t="s">
        <v>37</v>
      </c>
      <c r="K6386" t="s">
        <v>34</v>
      </c>
      <c r="L6386" t="s">
        <v>34</v>
      </c>
      <c r="M6386" t="s">
        <v>34</v>
      </c>
      <c r="N6386" t="s">
        <v>34</v>
      </c>
      <c r="O6386" t="s">
        <v>34</v>
      </c>
      <c r="P6386" t="s">
        <v>34</v>
      </c>
      <c r="Q6386" t="s">
        <v>34</v>
      </c>
      <c r="R6386" t="s">
        <v>34</v>
      </c>
      <c r="S6386" t="s">
        <v>34</v>
      </c>
      <c r="T6386" t="s">
        <v>34</v>
      </c>
      <c r="U6386" t="s">
        <v>39</v>
      </c>
      <c r="V6386" t="s">
        <v>34</v>
      </c>
      <c r="W6386" t="s">
        <v>40</v>
      </c>
      <c r="X6386">
        <v>23.75</v>
      </c>
      <c r="Y6386">
        <v>424.5</v>
      </c>
      <c r="Z6386">
        <v>0</v>
      </c>
      <c r="AA6386">
        <v>0</v>
      </c>
      <c r="AB6386">
        <v>233.46</v>
      </c>
      <c r="AC6386">
        <v>657.96</v>
      </c>
      <c r="AD6386" t="s">
        <v>41</v>
      </c>
      <c r="AE6386" t="s">
        <v>42</v>
      </c>
      <c r="AF6386" t="s">
        <v>42</v>
      </c>
      <c r="AG6386">
        <f t="shared" si="198"/>
        <v>0</v>
      </c>
      <c r="AH6386" t="str" cm="1">
        <f t="array" ref="AH6386">_xlfn.IFS(
X6386&lt;=20, "&lt;20",
AND(X6386&gt;=20, X6386&lt;50), "20-50",
AND(X6386&gt;=50, X6386&lt;100), "50-100",
X6386&gt;=100, "&gt;100"
)</f>
        <v>20-50</v>
      </c>
      <c r="AI6386">
        <f t="shared" si="199"/>
        <v>0</v>
      </c>
      <c r="AJ6386" t="str" cm="1">
        <f t="array" ref="AJ6386">_xlfn.IFS(
C6386&lt;=20, "&lt;20",
AND(C6386&gt;=20, C6386&lt;35), "20-35",
AND(C6386&gt;=35, C6386&lt;50), "35-50",
C6386&gt;=50, "50-100"
)</f>
        <v>35-50</v>
      </c>
      <c r="AK6386" t="str" cm="1">
        <f t="array" ref="AK6386">_xlfn.IFS(
G6386&lt;6, "&lt;6",
AND(G6386&gt;=6, G6386&lt;12), "6-12",
AND(G6386&gt;=12, G6386&lt;18), "12-18",  AND(G6386&gt;=18, G6386&lt;24), "18-24", G6386&gt;=24, "24-36")</f>
        <v>12-18</v>
      </c>
    </row>
    <row r="6387" spans="1:37" x14ac:dyDescent="0.3">
      <c r="A6387" t="s">
        <v>6487</v>
      </c>
      <c r="B6387" t="s">
        <v>44</v>
      </c>
      <c r="C6387">
        <v>63</v>
      </c>
      <c r="D6387" t="s">
        <v>34</v>
      </c>
      <c r="E6387" t="s">
        <v>158</v>
      </c>
      <c r="F6387">
        <v>7</v>
      </c>
      <c r="G6387">
        <v>19</v>
      </c>
      <c r="H6387" t="s">
        <v>36</v>
      </c>
      <c r="I6387" t="s">
        <v>37</v>
      </c>
      <c r="J6387" t="s">
        <v>34</v>
      </c>
      <c r="K6387" t="s">
        <v>37</v>
      </c>
      <c r="L6387" t="s">
        <v>50</v>
      </c>
      <c r="M6387" t="s">
        <v>34</v>
      </c>
      <c r="N6387" t="s">
        <v>34</v>
      </c>
      <c r="O6387" t="s">
        <v>34</v>
      </c>
      <c r="P6387" t="s">
        <v>34</v>
      </c>
      <c r="Q6387" t="s">
        <v>37</v>
      </c>
      <c r="R6387" t="s">
        <v>34</v>
      </c>
      <c r="S6387" t="s">
        <v>34</v>
      </c>
      <c r="T6387" t="s">
        <v>37</v>
      </c>
      <c r="U6387" t="s">
        <v>46</v>
      </c>
      <c r="V6387" t="s">
        <v>37</v>
      </c>
      <c r="W6387" t="s">
        <v>51</v>
      </c>
      <c r="X6387">
        <v>78.849999999999994</v>
      </c>
      <c r="Y6387">
        <v>292.8</v>
      </c>
      <c r="Z6387">
        <v>0</v>
      </c>
      <c r="AA6387">
        <v>0</v>
      </c>
      <c r="AB6387">
        <v>147.72</v>
      </c>
      <c r="AC6387">
        <v>440.52</v>
      </c>
      <c r="AD6387" t="s">
        <v>52</v>
      </c>
      <c r="AE6387" t="s">
        <v>94</v>
      </c>
      <c r="AF6387" t="s">
        <v>235</v>
      </c>
      <c r="AG6387">
        <f t="shared" si="198"/>
        <v>1</v>
      </c>
      <c r="AH6387" t="str" cm="1">
        <f t="array" ref="AH6387">_xlfn.IFS(
X6387&lt;=20, "&lt;20",
AND(X6387&gt;=20, X6387&lt;50), "20-50",
AND(X6387&gt;=50, X6387&lt;100), "50-100",
X6387&gt;=100, "&gt;100"
)</f>
        <v>50-100</v>
      </c>
      <c r="AI6387">
        <f t="shared" si="199"/>
        <v>0</v>
      </c>
      <c r="AJ6387" t="str" cm="1">
        <f t="array" ref="AJ6387">_xlfn.IFS(
C6387&lt;=20, "&lt;20",
AND(C6387&gt;=20, C6387&lt;35), "20-35",
AND(C6387&gt;=35, C6387&lt;50), "35-50",
C6387&gt;=50, "50-100"
)</f>
        <v>50-100</v>
      </c>
      <c r="AK6387" t="str" cm="1">
        <f t="array" ref="AK6387">_xlfn.IFS(
G6387&lt;6, "&lt;6",
AND(G6387&gt;=6, G6387&lt;12), "6-12",
AND(G6387&gt;=12, G6387&lt;18), "12-18",  AND(G6387&gt;=18, G6387&lt;24), "18-24", G6387&gt;=24, "24-36")</f>
        <v>18-24</v>
      </c>
    </row>
    <row r="6388" spans="1:37" x14ac:dyDescent="0.3">
      <c r="A6388" t="s">
        <v>6488</v>
      </c>
      <c r="B6388" t="s">
        <v>33</v>
      </c>
      <c r="C6388">
        <v>73</v>
      </c>
      <c r="D6388" t="s">
        <v>37</v>
      </c>
      <c r="E6388" t="s">
        <v>124</v>
      </c>
      <c r="F6388">
        <v>4</v>
      </c>
      <c r="G6388">
        <v>7</v>
      </c>
      <c r="H6388" t="s">
        <v>70</v>
      </c>
      <c r="I6388" t="s">
        <v>37</v>
      </c>
      <c r="J6388" t="s">
        <v>37</v>
      </c>
      <c r="K6388" t="s">
        <v>37</v>
      </c>
      <c r="L6388" t="s">
        <v>50</v>
      </c>
      <c r="M6388" t="s">
        <v>34</v>
      </c>
      <c r="N6388" t="s">
        <v>34</v>
      </c>
      <c r="O6388" t="s">
        <v>37</v>
      </c>
      <c r="P6388" t="s">
        <v>34</v>
      </c>
      <c r="Q6388" t="s">
        <v>37</v>
      </c>
      <c r="R6388" t="s">
        <v>37</v>
      </c>
      <c r="S6388" t="s">
        <v>34</v>
      </c>
      <c r="T6388" t="s">
        <v>37</v>
      </c>
      <c r="U6388" t="s">
        <v>39</v>
      </c>
      <c r="V6388" t="s">
        <v>37</v>
      </c>
      <c r="W6388" t="s">
        <v>51</v>
      </c>
      <c r="X6388">
        <v>100.15</v>
      </c>
      <c r="Y6388">
        <v>4459.8</v>
      </c>
      <c r="Z6388">
        <v>0</v>
      </c>
      <c r="AA6388">
        <v>0</v>
      </c>
      <c r="AB6388">
        <v>310.5</v>
      </c>
      <c r="AC6388">
        <v>4770.3</v>
      </c>
      <c r="AD6388" t="s">
        <v>41</v>
      </c>
      <c r="AE6388" t="s">
        <v>42</v>
      </c>
      <c r="AF6388" t="s">
        <v>42</v>
      </c>
      <c r="AG6388">
        <f t="shared" si="198"/>
        <v>0</v>
      </c>
      <c r="AH6388" t="str" cm="1">
        <f t="array" ref="AH6388">_xlfn.IFS(
X6388&lt;=20, "&lt;20",
AND(X6388&gt;=20, X6388&lt;50), "20-50",
AND(X6388&gt;=50, X6388&lt;100), "50-100",
X6388&gt;=100, "&gt;100"
)</f>
        <v>&gt;100</v>
      </c>
      <c r="AI6388">
        <f t="shared" si="199"/>
        <v>0</v>
      </c>
      <c r="AJ6388" t="str" cm="1">
        <f t="array" ref="AJ6388">_xlfn.IFS(
C6388&lt;=20, "&lt;20",
AND(C6388&gt;=20, C6388&lt;35), "20-35",
AND(C6388&gt;=35, C6388&lt;50), "35-50",
C6388&gt;=50, "50-100"
)</f>
        <v>50-100</v>
      </c>
      <c r="AK6388" t="str" cm="1">
        <f t="array" ref="AK6388">_xlfn.IFS(
G6388&lt;6, "&lt;6",
AND(G6388&gt;=6, G6388&lt;12), "6-12",
AND(G6388&gt;=12, G6388&lt;18), "12-18",  AND(G6388&gt;=18, G6388&lt;24), "18-24", G6388&gt;=24, "24-36")</f>
        <v>6-12</v>
      </c>
    </row>
    <row r="6389" spans="1:37" x14ac:dyDescent="0.3">
      <c r="A6389" t="s">
        <v>6489</v>
      </c>
      <c r="B6389" t="s">
        <v>44</v>
      </c>
      <c r="C6389">
        <v>32</v>
      </c>
      <c r="D6389" t="s">
        <v>34</v>
      </c>
      <c r="E6389" t="s">
        <v>45</v>
      </c>
      <c r="F6389">
        <v>9</v>
      </c>
      <c r="G6389">
        <v>4</v>
      </c>
      <c r="H6389" t="s">
        <v>57</v>
      </c>
      <c r="I6389" t="s">
        <v>34</v>
      </c>
      <c r="J6389" t="s">
        <v>34</v>
      </c>
      <c r="K6389" t="s">
        <v>37</v>
      </c>
      <c r="L6389" t="s">
        <v>72</v>
      </c>
      <c r="M6389" t="s">
        <v>37</v>
      </c>
      <c r="N6389" t="s">
        <v>34</v>
      </c>
      <c r="O6389" t="s">
        <v>34</v>
      </c>
      <c r="P6389" t="s">
        <v>37</v>
      </c>
      <c r="Q6389" t="s">
        <v>34</v>
      </c>
      <c r="R6389" t="s">
        <v>34</v>
      </c>
      <c r="S6389" t="s">
        <v>34</v>
      </c>
      <c r="T6389" t="s">
        <v>37</v>
      </c>
      <c r="U6389" t="s">
        <v>67</v>
      </c>
      <c r="V6389" t="s">
        <v>34</v>
      </c>
      <c r="W6389" t="s">
        <v>40</v>
      </c>
      <c r="X6389">
        <v>35.1</v>
      </c>
      <c r="Y6389">
        <v>770.4</v>
      </c>
      <c r="Z6389">
        <v>0</v>
      </c>
      <c r="AA6389">
        <v>0</v>
      </c>
      <c r="AB6389">
        <v>0</v>
      </c>
      <c r="AC6389">
        <v>770.4</v>
      </c>
      <c r="AD6389" t="s">
        <v>41</v>
      </c>
      <c r="AE6389" t="s">
        <v>42</v>
      </c>
      <c r="AF6389" t="s">
        <v>42</v>
      </c>
      <c r="AG6389">
        <f t="shared" si="198"/>
        <v>0</v>
      </c>
      <c r="AH6389" t="str" cm="1">
        <f t="array" ref="AH6389">_xlfn.IFS(
X6389&lt;=20, "&lt;20",
AND(X6389&gt;=20, X6389&lt;50), "20-50",
AND(X6389&gt;=50, X6389&lt;100), "50-100",
X6389&gt;=100, "&gt;100"
)</f>
        <v>20-50</v>
      </c>
      <c r="AI6389">
        <f t="shared" si="199"/>
        <v>0</v>
      </c>
      <c r="AJ6389" t="str" cm="1">
        <f t="array" ref="AJ6389">_xlfn.IFS(
C6389&lt;=20, "&lt;20",
AND(C6389&gt;=20, C6389&lt;35), "20-35",
AND(C6389&gt;=35, C6389&lt;50), "35-50",
C6389&gt;=50, "50-100"
)</f>
        <v>20-35</v>
      </c>
      <c r="AK6389" t="str" cm="1">
        <f t="array" ref="AK6389">_xlfn.IFS(
G6389&lt;6, "&lt;6",
AND(G6389&gt;=6, G6389&lt;12), "6-12",
AND(G6389&gt;=12, G6389&lt;18), "12-18",  AND(G6389&gt;=18, G6389&lt;24), "18-24", G6389&gt;=24, "24-36")</f>
        <v>&lt;6</v>
      </c>
    </row>
    <row r="6390" spans="1:37" x14ac:dyDescent="0.3">
      <c r="A6390" t="s">
        <v>6490</v>
      </c>
      <c r="B6390" t="s">
        <v>44</v>
      </c>
      <c r="C6390">
        <v>20</v>
      </c>
      <c r="D6390" t="s">
        <v>37</v>
      </c>
      <c r="E6390" t="s">
        <v>114</v>
      </c>
      <c r="F6390">
        <v>1</v>
      </c>
      <c r="G6390">
        <v>3</v>
      </c>
      <c r="H6390" t="s">
        <v>36</v>
      </c>
      <c r="I6390" t="s">
        <v>37</v>
      </c>
      <c r="J6390" t="s">
        <v>34</v>
      </c>
      <c r="K6390" t="s">
        <v>37</v>
      </c>
      <c r="L6390" t="s">
        <v>50</v>
      </c>
      <c r="M6390" t="s">
        <v>34</v>
      </c>
      <c r="N6390" t="s">
        <v>34</v>
      </c>
      <c r="O6390" t="s">
        <v>34</v>
      </c>
      <c r="P6390" t="s">
        <v>34</v>
      </c>
      <c r="Q6390" t="s">
        <v>34</v>
      </c>
      <c r="R6390" t="s">
        <v>34</v>
      </c>
      <c r="S6390" t="s">
        <v>34</v>
      </c>
      <c r="T6390" t="s">
        <v>37</v>
      </c>
      <c r="U6390" t="s">
        <v>46</v>
      </c>
      <c r="V6390" t="s">
        <v>37</v>
      </c>
      <c r="W6390" t="s">
        <v>51</v>
      </c>
      <c r="X6390">
        <v>70.7</v>
      </c>
      <c r="Y6390">
        <v>151.65</v>
      </c>
      <c r="Z6390">
        <v>0</v>
      </c>
      <c r="AA6390">
        <v>0</v>
      </c>
      <c r="AB6390">
        <v>18.239999999999998</v>
      </c>
      <c r="AC6390">
        <v>169.89</v>
      </c>
      <c r="AD6390" t="s">
        <v>52</v>
      </c>
      <c r="AE6390" t="s">
        <v>94</v>
      </c>
      <c r="AF6390" t="s">
        <v>235</v>
      </c>
      <c r="AG6390">
        <f t="shared" si="198"/>
        <v>1</v>
      </c>
      <c r="AH6390" t="str" cm="1">
        <f t="array" ref="AH6390">_xlfn.IFS(
X6390&lt;=20, "&lt;20",
AND(X6390&gt;=20, X6390&lt;50), "20-50",
AND(X6390&gt;=50, X6390&lt;100), "50-100",
X6390&gt;=100, "&gt;100"
)</f>
        <v>50-100</v>
      </c>
      <c r="AI6390">
        <f t="shared" si="199"/>
        <v>0</v>
      </c>
      <c r="AJ6390" t="str" cm="1">
        <f t="array" ref="AJ6390">_xlfn.IFS(
C6390&lt;=20, "&lt;20",
AND(C6390&gt;=20, C6390&lt;35), "20-35",
AND(C6390&gt;=35, C6390&lt;50), "35-50",
C6390&gt;=50, "50-100"
)</f>
        <v>&lt;20</v>
      </c>
      <c r="AK6390" t="str" cm="1">
        <f t="array" ref="AK6390">_xlfn.IFS(
G6390&lt;6, "&lt;6",
AND(G6390&gt;=6, G6390&lt;12), "6-12",
AND(G6390&gt;=12, G6390&lt;18), "12-18",  AND(G6390&gt;=18, G6390&lt;24), "18-24", G6390&gt;=24, "24-36")</f>
        <v>&lt;6</v>
      </c>
    </row>
    <row r="6391" spans="1:37" x14ac:dyDescent="0.3">
      <c r="A6391" t="s">
        <v>6491</v>
      </c>
      <c r="B6391" t="s">
        <v>33</v>
      </c>
      <c r="C6391">
        <v>22</v>
      </c>
      <c r="D6391" t="s">
        <v>34</v>
      </c>
      <c r="E6391" t="s">
        <v>90</v>
      </c>
      <c r="F6391">
        <v>3</v>
      </c>
      <c r="G6391">
        <v>3</v>
      </c>
      <c r="H6391" t="s">
        <v>66</v>
      </c>
      <c r="I6391" t="s">
        <v>37</v>
      </c>
      <c r="J6391" t="s">
        <v>37</v>
      </c>
      <c r="K6391" t="s">
        <v>37</v>
      </c>
      <c r="L6391" t="s">
        <v>50</v>
      </c>
      <c r="M6391" t="s">
        <v>37</v>
      </c>
      <c r="N6391" t="s">
        <v>37</v>
      </c>
      <c r="O6391" t="s">
        <v>37</v>
      </c>
      <c r="P6391" t="s">
        <v>37</v>
      </c>
      <c r="Q6391" t="s">
        <v>37</v>
      </c>
      <c r="R6391" t="s">
        <v>37</v>
      </c>
      <c r="S6391" t="s">
        <v>37</v>
      </c>
      <c r="T6391" t="s">
        <v>37</v>
      </c>
      <c r="U6391" t="s">
        <v>67</v>
      </c>
      <c r="V6391" t="s">
        <v>37</v>
      </c>
      <c r="W6391" t="s">
        <v>40</v>
      </c>
      <c r="X6391">
        <v>113.65</v>
      </c>
      <c r="Y6391">
        <v>8124.2</v>
      </c>
      <c r="Z6391">
        <v>0</v>
      </c>
      <c r="AA6391">
        <v>0</v>
      </c>
      <c r="AB6391">
        <v>1789.2</v>
      </c>
      <c r="AC6391">
        <v>9913.4</v>
      </c>
      <c r="AD6391" t="s">
        <v>41</v>
      </c>
      <c r="AE6391" t="s">
        <v>42</v>
      </c>
      <c r="AF6391" t="s">
        <v>42</v>
      </c>
      <c r="AG6391">
        <f t="shared" si="198"/>
        <v>0</v>
      </c>
      <c r="AH6391" t="str" cm="1">
        <f t="array" ref="AH6391">_xlfn.IFS(
X6391&lt;=20, "&lt;20",
AND(X6391&gt;=20, X6391&lt;50), "20-50",
AND(X6391&gt;=50, X6391&lt;100), "50-100",
X6391&gt;=100, "&gt;100"
)</f>
        <v>&gt;100</v>
      </c>
      <c r="AI6391">
        <f t="shared" si="199"/>
        <v>0</v>
      </c>
      <c r="AJ6391" t="str" cm="1">
        <f t="array" ref="AJ6391">_xlfn.IFS(
C6391&lt;=20, "&lt;20",
AND(C6391&gt;=20, C6391&lt;35), "20-35",
AND(C6391&gt;=35, C6391&lt;50), "35-50",
C6391&gt;=50, "50-100"
)</f>
        <v>20-35</v>
      </c>
      <c r="AK6391" t="str" cm="1">
        <f t="array" ref="AK6391">_xlfn.IFS(
G6391&lt;6, "&lt;6",
AND(G6391&gt;=6, G6391&lt;12), "6-12",
AND(G6391&gt;=12, G6391&lt;18), "12-18",  AND(G6391&gt;=18, G6391&lt;24), "18-24", G6391&gt;=24, "24-36")</f>
        <v>&lt;6</v>
      </c>
    </row>
    <row r="6392" spans="1:37" x14ac:dyDescent="0.3">
      <c r="A6392" t="s">
        <v>6492</v>
      </c>
      <c r="B6392" t="s">
        <v>44</v>
      </c>
      <c r="C6392">
        <v>19</v>
      </c>
      <c r="D6392" t="s">
        <v>34</v>
      </c>
      <c r="E6392" t="s">
        <v>114</v>
      </c>
      <c r="F6392">
        <v>6</v>
      </c>
      <c r="G6392">
        <v>5</v>
      </c>
      <c r="H6392" t="s">
        <v>49</v>
      </c>
      <c r="I6392" t="s">
        <v>34</v>
      </c>
      <c r="J6392" t="s">
        <v>34</v>
      </c>
      <c r="K6392" t="s">
        <v>37</v>
      </c>
      <c r="L6392" t="s">
        <v>72</v>
      </c>
      <c r="M6392" t="s">
        <v>34</v>
      </c>
      <c r="N6392" t="s">
        <v>34</v>
      </c>
      <c r="O6392" t="s">
        <v>37</v>
      </c>
      <c r="P6392" t="s">
        <v>34</v>
      </c>
      <c r="Q6392" t="s">
        <v>37</v>
      </c>
      <c r="R6392" t="s">
        <v>37</v>
      </c>
      <c r="S6392" t="s">
        <v>37</v>
      </c>
      <c r="T6392" t="s">
        <v>37</v>
      </c>
      <c r="U6392" t="s">
        <v>46</v>
      </c>
      <c r="V6392" t="s">
        <v>37</v>
      </c>
      <c r="W6392" t="s">
        <v>51</v>
      </c>
      <c r="X6392">
        <v>47.95</v>
      </c>
      <c r="Y6392">
        <v>305.10000000000002</v>
      </c>
      <c r="Z6392">
        <v>0</v>
      </c>
      <c r="AA6392">
        <v>0</v>
      </c>
      <c r="AB6392">
        <v>0</v>
      </c>
      <c r="AC6392">
        <v>305.10000000000002</v>
      </c>
      <c r="AD6392" t="s">
        <v>52</v>
      </c>
      <c r="AE6392" t="s">
        <v>53</v>
      </c>
      <c r="AF6392" t="s">
        <v>54</v>
      </c>
      <c r="AG6392">
        <f t="shared" si="198"/>
        <v>1</v>
      </c>
      <c r="AH6392" t="str" cm="1">
        <f t="array" ref="AH6392">_xlfn.IFS(
X6392&lt;=20, "&lt;20",
AND(X6392&gt;=20, X6392&lt;50), "20-50",
AND(X6392&gt;=50, X6392&lt;100), "50-100",
X6392&gt;=100, "&gt;100"
)</f>
        <v>20-50</v>
      </c>
      <c r="AI6392">
        <f t="shared" si="199"/>
        <v>0</v>
      </c>
      <c r="AJ6392" t="str" cm="1">
        <f t="array" ref="AJ6392">_xlfn.IFS(
C6392&lt;=20, "&lt;20",
AND(C6392&gt;=20, C6392&lt;35), "20-35",
AND(C6392&gt;=35, C6392&lt;50), "35-50",
C6392&gt;=50, "50-100"
)</f>
        <v>&lt;20</v>
      </c>
      <c r="AK6392" t="str" cm="1">
        <f t="array" ref="AK6392">_xlfn.IFS(
G6392&lt;6, "&lt;6",
AND(G6392&gt;=6, G6392&lt;12), "6-12",
AND(G6392&gt;=12, G6392&lt;18), "12-18",  AND(G6392&gt;=18, G6392&lt;24), "18-24", G6392&gt;=24, "24-36")</f>
        <v>&lt;6</v>
      </c>
    </row>
    <row r="6393" spans="1:37" x14ac:dyDescent="0.3">
      <c r="A6393" t="s">
        <v>6493</v>
      </c>
      <c r="B6393" t="s">
        <v>33</v>
      </c>
      <c r="C6393">
        <v>50</v>
      </c>
      <c r="D6393" t="s">
        <v>37</v>
      </c>
      <c r="E6393" t="s">
        <v>76</v>
      </c>
      <c r="F6393">
        <v>6</v>
      </c>
      <c r="G6393">
        <v>30</v>
      </c>
      <c r="H6393" t="s">
        <v>66</v>
      </c>
      <c r="I6393" t="s">
        <v>34</v>
      </c>
      <c r="J6393" t="s">
        <v>34</v>
      </c>
      <c r="K6393" t="s">
        <v>37</v>
      </c>
      <c r="L6393" t="s">
        <v>72</v>
      </c>
      <c r="M6393" t="s">
        <v>37</v>
      </c>
      <c r="N6393" t="s">
        <v>37</v>
      </c>
      <c r="O6393" t="s">
        <v>37</v>
      </c>
      <c r="P6393" t="s">
        <v>37</v>
      </c>
      <c r="Q6393" t="s">
        <v>37</v>
      </c>
      <c r="R6393" t="s">
        <v>37</v>
      </c>
      <c r="S6393" t="s">
        <v>37</v>
      </c>
      <c r="T6393" t="s">
        <v>37</v>
      </c>
      <c r="U6393" t="s">
        <v>67</v>
      </c>
      <c r="V6393" t="s">
        <v>37</v>
      </c>
      <c r="W6393" t="s">
        <v>40</v>
      </c>
      <c r="X6393">
        <v>65.099999999999994</v>
      </c>
      <c r="Y6393">
        <v>4754.3</v>
      </c>
      <c r="Z6393">
        <v>0</v>
      </c>
      <c r="AA6393">
        <v>0</v>
      </c>
      <c r="AB6393">
        <v>0</v>
      </c>
      <c r="AC6393">
        <v>4754.3</v>
      </c>
      <c r="AD6393" t="s">
        <v>41</v>
      </c>
      <c r="AE6393" t="s">
        <v>42</v>
      </c>
      <c r="AF6393" t="s">
        <v>42</v>
      </c>
      <c r="AG6393">
        <f t="shared" si="198"/>
        <v>0</v>
      </c>
      <c r="AH6393" t="str" cm="1">
        <f t="array" ref="AH6393">_xlfn.IFS(
X6393&lt;=20, "&lt;20",
AND(X6393&gt;=20, X6393&lt;50), "20-50",
AND(X6393&gt;=50, X6393&lt;100), "50-100",
X6393&gt;=100, "&gt;100"
)</f>
        <v>50-100</v>
      </c>
      <c r="AI6393">
        <f t="shared" si="199"/>
        <v>0</v>
      </c>
      <c r="AJ6393" t="str" cm="1">
        <f t="array" ref="AJ6393">_xlfn.IFS(
C6393&lt;=20, "&lt;20",
AND(C6393&gt;=20, C6393&lt;35), "20-35",
AND(C6393&gt;=35, C6393&lt;50), "35-50",
C6393&gt;=50, "50-100"
)</f>
        <v>50-100</v>
      </c>
      <c r="AK6393" t="str" cm="1">
        <f t="array" ref="AK6393">_xlfn.IFS(
G6393&lt;6, "&lt;6",
AND(G6393&gt;=6, G6393&lt;12), "6-12",
AND(G6393&gt;=12, G6393&lt;18), "12-18",  AND(G6393&gt;=18, G6393&lt;24), "18-24", G6393&gt;=24, "24-36")</f>
        <v>24-36</v>
      </c>
    </row>
    <row r="6394" spans="1:37" x14ac:dyDescent="0.3">
      <c r="A6394" t="s">
        <v>6494</v>
      </c>
      <c r="B6394" t="s">
        <v>33</v>
      </c>
      <c r="C6394">
        <v>40</v>
      </c>
      <c r="D6394" t="s">
        <v>34</v>
      </c>
      <c r="E6394" t="s">
        <v>76</v>
      </c>
      <c r="F6394">
        <v>0</v>
      </c>
      <c r="G6394">
        <v>1</v>
      </c>
      <c r="H6394" t="s">
        <v>36</v>
      </c>
      <c r="I6394" t="s">
        <v>37</v>
      </c>
      <c r="J6394" t="s">
        <v>34</v>
      </c>
      <c r="K6394" t="s">
        <v>37</v>
      </c>
      <c r="L6394" t="s">
        <v>72</v>
      </c>
      <c r="M6394" t="s">
        <v>34</v>
      </c>
      <c r="N6394" t="s">
        <v>34</v>
      </c>
      <c r="O6394" t="s">
        <v>34</v>
      </c>
      <c r="P6394" t="s">
        <v>34</v>
      </c>
      <c r="Q6394" t="s">
        <v>34</v>
      </c>
      <c r="R6394" t="s">
        <v>34</v>
      </c>
      <c r="S6394" t="s">
        <v>34</v>
      </c>
      <c r="T6394" t="s">
        <v>37</v>
      </c>
      <c r="U6394" t="s">
        <v>46</v>
      </c>
      <c r="V6394" t="s">
        <v>34</v>
      </c>
      <c r="W6394" t="s">
        <v>40</v>
      </c>
      <c r="X6394">
        <v>45.6</v>
      </c>
      <c r="Y6394">
        <v>45.6</v>
      </c>
      <c r="Z6394">
        <v>0</v>
      </c>
      <c r="AA6394">
        <v>0</v>
      </c>
      <c r="AB6394">
        <v>37.44</v>
      </c>
      <c r="AC6394">
        <v>83.04</v>
      </c>
      <c r="AD6394" t="s">
        <v>85</v>
      </c>
      <c r="AE6394" t="s">
        <v>42</v>
      </c>
      <c r="AF6394" t="s">
        <v>42</v>
      </c>
      <c r="AG6394">
        <f t="shared" si="198"/>
        <v>0</v>
      </c>
      <c r="AH6394" t="str" cm="1">
        <f t="array" ref="AH6394">_xlfn.IFS(
X6394&lt;=20, "&lt;20",
AND(X6394&gt;=20, X6394&lt;50), "20-50",
AND(X6394&gt;=50, X6394&lt;100), "50-100",
X6394&gt;=100, "&gt;100"
)</f>
        <v>20-50</v>
      </c>
      <c r="AI6394">
        <f t="shared" si="199"/>
        <v>1</v>
      </c>
      <c r="AJ6394" t="str" cm="1">
        <f t="array" ref="AJ6394">_xlfn.IFS(
C6394&lt;=20, "&lt;20",
AND(C6394&gt;=20, C6394&lt;35), "20-35",
AND(C6394&gt;=35, C6394&lt;50), "35-50",
C6394&gt;=50, "50-100"
)</f>
        <v>35-50</v>
      </c>
      <c r="AK6394" t="str" cm="1">
        <f t="array" ref="AK6394">_xlfn.IFS(
G6394&lt;6, "&lt;6",
AND(G6394&gt;=6, G6394&lt;12), "6-12",
AND(G6394&gt;=12, G6394&lt;18), "12-18",  AND(G6394&gt;=18, G6394&lt;24), "18-24", G6394&gt;=24, "24-36")</f>
        <v>&lt;6</v>
      </c>
    </row>
    <row r="6395" spans="1:37" x14ac:dyDescent="0.3">
      <c r="A6395" t="s">
        <v>6495</v>
      </c>
      <c r="B6395" t="s">
        <v>33</v>
      </c>
      <c r="C6395">
        <v>72</v>
      </c>
      <c r="D6395" t="s">
        <v>37</v>
      </c>
      <c r="E6395" t="s">
        <v>124</v>
      </c>
      <c r="F6395">
        <v>0</v>
      </c>
      <c r="G6395">
        <v>14</v>
      </c>
      <c r="H6395" t="s">
        <v>36</v>
      </c>
      <c r="I6395" t="s">
        <v>37</v>
      </c>
      <c r="J6395" t="s">
        <v>37</v>
      </c>
      <c r="K6395" t="s">
        <v>37</v>
      </c>
      <c r="L6395" t="s">
        <v>50</v>
      </c>
      <c r="M6395" t="s">
        <v>34</v>
      </c>
      <c r="N6395" t="s">
        <v>34</v>
      </c>
      <c r="O6395" t="s">
        <v>34</v>
      </c>
      <c r="P6395" t="s">
        <v>34</v>
      </c>
      <c r="Q6395" t="s">
        <v>34</v>
      </c>
      <c r="R6395" t="s">
        <v>34</v>
      </c>
      <c r="S6395" t="s">
        <v>34</v>
      </c>
      <c r="T6395" t="s">
        <v>34</v>
      </c>
      <c r="U6395" t="s">
        <v>46</v>
      </c>
      <c r="V6395" t="s">
        <v>37</v>
      </c>
      <c r="W6395" t="s">
        <v>51</v>
      </c>
      <c r="X6395">
        <v>76.45</v>
      </c>
      <c r="Y6395">
        <v>76.45</v>
      </c>
      <c r="Z6395">
        <v>0</v>
      </c>
      <c r="AA6395">
        <v>10</v>
      </c>
      <c r="AB6395">
        <v>3.84</v>
      </c>
      <c r="AC6395">
        <v>90.29</v>
      </c>
      <c r="AD6395" t="s">
        <v>52</v>
      </c>
      <c r="AE6395" t="s">
        <v>53</v>
      </c>
      <c r="AF6395" t="s">
        <v>91</v>
      </c>
      <c r="AG6395">
        <f t="shared" si="198"/>
        <v>1</v>
      </c>
      <c r="AH6395" t="str" cm="1">
        <f t="array" ref="AH6395">_xlfn.IFS(
X6395&lt;=20, "&lt;20",
AND(X6395&gt;=20, X6395&lt;50), "20-50",
AND(X6395&gt;=50, X6395&lt;100), "50-100",
X6395&gt;=100, "&gt;100"
)</f>
        <v>50-100</v>
      </c>
      <c r="AI6395">
        <f t="shared" si="199"/>
        <v>0</v>
      </c>
      <c r="AJ6395" t="str" cm="1">
        <f t="array" ref="AJ6395">_xlfn.IFS(
C6395&lt;=20, "&lt;20",
AND(C6395&gt;=20, C6395&lt;35), "20-35",
AND(C6395&gt;=35, C6395&lt;50), "35-50",
C6395&gt;=50, "50-100"
)</f>
        <v>50-100</v>
      </c>
      <c r="AK6395" t="str" cm="1">
        <f t="array" ref="AK6395">_xlfn.IFS(
G6395&lt;6, "&lt;6",
AND(G6395&gt;=6, G6395&lt;12), "6-12",
AND(G6395&gt;=12, G6395&lt;18), "12-18",  AND(G6395&gt;=18, G6395&lt;24), "18-24", G6395&gt;=24, "24-36")</f>
        <v>12-18</v>
      </c>
    </row>
    <row r="6396" spans="1:37" x14ac:dyDescent="0.3">
      <c r="A6396" t="s">
        <v>6496</v>
      </c>
      <c r="B6396" t="s">
        <v>44</v>
      </c>
      <c r="C6396">
        <v>24</v>
      </c>
      <c r="D6396" t="s">
        <v>34</v>
      </c>
      <c r="E6396" t="s">
        <v>74</v>
      </c>
      <c r="F6396">
        <v>13</v>
      </c>
      <c r="G6396">
        <v>8</v>
      </c>
      <c r="H6396" t="s">
        <v>36</v>
      </c>
      <c r="I6396" t="s">
        <v>37</v>
      </c>
      <c r="J6396" t="s">
        <v>34</v>
      </c>
      <c r="K6396" t="s">
        <v>34</v>
      </c>
      <c r="L6396" t="s">
        <v>34</v>
      </c>
      <c r="M6396" t="s">
        <v>34</v>
      </c>
      <c r="N6396" t="s">
        <v>34</v>
      </c>
      <c r="O6396" t="s">
        <v>34</v>
      </c>
      <c r="P6396" t="s">
        <v>34</v>
      </c>
      <c r="Q6396" t="s">
        <v>34</v>
      </c>
      <c r="R6396" t="s">
        <v>34</v>
      </c>
      <c r="S6396" t="s">
        <v>34</v>
      </c>
      <c r="T6396" t="s">
        <v>34</v>
      </c>
      <c r="U6396" t="s">
        <v>67</v>
      </c>
      <c r="V6396" t="s">
        <v>34</v>
      </c>
      <c r="W6396" t="s">
        <v>40</v>
      </c>
      <c r="X6396">
        <v>20</v>
      </c>
      <c r="Y6396">
        <v>935.9</v>
      </c>
      <c r="Z6396">
        <v>0</v>
      </c>
      <c r="AA6396">
        <v>0</v>
      </c>
      <c r="AB6396">
        <v>468.96</v>
      </c>
      <c r="AC6396">
        <v>1404.86</v>
      </c>
      <c r="AD6396" t="s">
        <v>41</v>
      </c>
      <c r="AE6396" t="s">
        <v>42</v>
      </c>
      <c r="AF6396" t="s">
        <v>42</v>
      </c>
      <c r="AG6396">
        <f t="shared" si="198"/>
        <v>0</v>
      </c>
      <c r="AH6396" t="str" cm="1">
        <f t="array" ref="AH6396">_xlfn.IFS(
X6396&lt;=20, "&lt;20",
AND(X6396&gt;=20, X6396&lt;50), "20-50",
AND(X6396&gt;=50, X6396&lt;100), "50-100",
X6396&gt;=100, "&gt;100"
)</f>
        <v>&lt;20</v>
      </c>
      <c r="AI6396">
        <f t="shared" si="199"/>
        <v>0</v>
      </c>
      <c r="AJ6396" t="str" cm="1">
        <f t="array" ref="AJ6396">_xlfn.IFS(
C6396&lt;=20, "&lt;20",
AND(C6396&gt;=20, C6396&lt;35), "20-35",
AND(C6396&gt;=35, C6396&lt;50), "35-50",
C6396&gt;=50, "50-100"
)</f>
        <v>20-35</v>
      </c>
      <c r="AK6396" t="str" cm="1">
        <f t="array" ref="AK6396">_xlfn.IFS(
G6396&lt;6, "&lt;6",
AND(G6396&gt;=6, G6396&lt;12), "6-12",
AND(G6396&gt;=12, G6396&lt;18), "12-18",  AND(G6396&gt;=18, G6396&lt;24), "18-24", G6396&gt;=24, "24-36")</f>
        <v>6-12</v>
      </c>
    </row>
    <row r="6397" spans="1:37" x14ac:dyDescent="0.3">
      <c r="A6397" t="s">
        <v>6497</v>
      </c>
      <c r="B6397" t="s">
        <v>44</v>
      </c>
      <c r="C6397">
        <v>27</v>
      </c>
      <c r="D6397" t="s">
        <v>34</v>
      </c>
      <c r="E6397" t="s">
        <v>56</v>
      </c>
      <c r="F6397">
        <v>11</v>
      </c>
      <c r="G6397">
        <v>7</v>
      </c>
      <c r="H6397" t="s">
        <v>66</v>
      </c>
      <c r="I6397" t="s">
        <v>37</v>
      </c>
      <c r="J6397" t="s">
        <v>37</v>
      </c>
      <c r="K6397" t="s">
        <v>37</v>
      </c>
      <c r="L6397" t="s">
        <v>72</v>
      </c>
      <c r="M6397" t="s">
        <v>37</v>
      </c>
      <c r="N6397" t="s">
        <v>37</v>
      </c>
      <c r="O6397" t="s">
        <v>37</v>
      </c>
      <c r="P6397" t="s">
        <v>34</v>
      </c>
      <c r="Q6397" t="s">
        <v>34</v>
      </c>
      <c r="R6397" t="s">
        <v>37</v>
      </c>
      <c r="S6397" t="s">
        <v>37</v>
      </c>
      <c r="T6397" t="s">
        <v>37</v>
      </c>
      <c r="U6397" t="s">
        <v>39</v>
      </c>
      <c r="V6397" t="s">
        <v>34</v>
      </c>
      <c r="W6397" t="s">
        <v>143</v>
      </c>
      <c r="X6397">
        <v>75.099999999999994</v>
      </c>
      <c r="Y6397">
        <v>5064.45</v>
      </c>
      <c r="Z6397">
        <v>0</v>
      </c>
      <c r="AA6397">
        <v>0</v>
      </c>
      <c r="AB6397">
        <v>315.57</v>
      </c>
      <c r="AC6397">
        <v>5380.02</v>
      </c>
      <c r="AD6397" t="s">
        <v>41</v>
      </c>
      <c r="AE6397" t="s">
        <v>42</v>
      </c>
      <c r="AF6397" t="s">
        <v>42</v>
      </c>
      <c r="AG6397">
        <f t="shared" si="198"/>
        <v>0</v>
      </c>
      <c r="AH6397" t="str" cm="1">
        <f t="array" ref="AH6397">_xlfn.IFS(
X6397&lt;=20, "&lt;20",
AND(X6397&gt;=20, X6397&lt;50), "20-50",
AND(X6397&gt;=50, X6397&lt;100), "50-100",
X6397&gt;=100, "&gt;100"
)</f>
        <v>50-100</v>
      </c>
      <c r="AI6397">
        <f t="shared" si="199"/>
        <v>0</v>
      </c>
      <c r="AJ6397" t="str" cm="1">
        <f t="array" ref="AJ6397">_xlfn.IFS(
C6397&lt;=20, "&lt;20",
AND(C6397&gt;=20, C6397&lt;35), "20-35",
AND(C6397&gt;=35, C6397&lt;50), "35-50",
C6397&gt;=50, "50-100"
)</f>
        <v>20-35</v>
      </c>
      <c r="AK6397" t="str" cm="1">
        <f t="array" ref="AK6397">_xlfn.IFS(
G6397&lt;6, "&lt;6",
AND(G6397&gt;=6, G6397&lt;12), "6-12",
AND(G6397&gt;=12, G6397&lt;18), "12-18",  AND(G6397&gt;=18, G6397&lt;24), "18-24", G6397&gt;=24, "24-36")</f>
        <v>6-12</v>
      </c>
    </row>
    <row r="6398" spans="1:37" x14ac:dyDescent="0.3">
      <c r="A6398" t="s">
        <v>6498</v>
      </c>
      <c r="B6398" t="s">
        <v>33</v>
      </c>
      <c r="C6398">
        <v>71</v>
      </c>
      <c r="D6398" t="s">
        <v>37</v>
      </c>
      <c r="E6398" t="s">
        <v>90</v>
      </c>
      <c r="F6398">
        <v>2</v>
      </c>
      <c r="G6398">
        <v>3</v>
      </c>
      <c r="H6398" t="s">
        <v>36</v>
      </c>
      <c r="I6398" t="s">
        <v>37</v>
      </c>
      <c r="J6398" t="s">
        <v>37</v>
      </c>
      <c r="K6398" t="s">
        <v>37</v>
      </c>
      <c r="L6398" t="s">
        <v>50</v>
      </c>
      <c r="M6398" t="s">
        <v>34</v>
      </c>
      <c r="N6398" t="s">
        <v>34</v>
      </c>
      <c r="O6398" t="s">
        <v>34</v>
      </c>
      <c r="P6398" t="s">
        <v>34</v>
      </c>
      <c r="Q6398" t="s">
        <v>37</v>
      </c>
      <c r="R6398" t="s">
        <v>37</v>
      </c>
      <c r="S6398" t="s">
        <v>34</v>
      </c>
      <c r="T6398" t="s">
        <v>37</v>
      </c>
      <c r="U6398" t="s">
        <v>46</v>
      </c>
      <c r="V6398" t="s">
        <v>37</v>
      </c>
      <c r="W6398" t="s">
        <v>51</v>
      </c>
      <c r="X6398">
        <v>94.45</v>
      </c>
      <c r="Y6398">
        <v>2653.65</v>
      </c>
      <c r="Z6398">
        <v>0</v>
      </c>
      <c r="AA6398">
        <v>0</v>
      </c>
      <c r="AB6398">
        <v>181.25</v>
      </c>
      <c r="AC6398">
        <v>2834.9</v>
      </c>
      <c r="AD6398" t="s">
        <v>52</v>
      </c>
      <c r="AE6398" t="s">
        <v>53</v>
      </c>
      <c r="AF6398" t="s">
        <v>54</v>
      </c>
      <c r="AG6398">
        <f t="shared" si="198"/>
        <v>1</v>
      </c>
      <c r="AH6398" t="str" cm="1">
        <f t="array" ref="AH6398">_xlfn.IFS(
X6398&lt;=20, "&lt;20",
AND(X6398&gt;=20, X6398&lt;50), "20-50",
AND(X6398&gt;=50, X6398&lt;100), "50-100",
X6398&gt;=100, "&gt;100"
)</f>
        <v>50-100</v>
      </c>
      <c r="AI6398">
        <f t="shared" si="199"/>
        <v>0</v>
      </c>
      <c r="AJ6398" t="str" cm="1">
        <f t="array" ref="AJ6398">_xlfn.IFS(
C6398&lt;=20, "&lt;20",
AND(C6398&gt;=20, C6398&lt;35), "20-35",
AND(C6398&gt;=35, C6398&lt;50), "35-50",
C6398&gt;=50, "50-100"
)</f>
        <v>50-100</v>
      </c>
      <c r="AK6398" t="str" cm="1">
        <f t="array" ref="AK6398">_xlfn.IFS(
G6398&lt;6, "&lt;6",
AND(G6398&gt;=6, G6398&lt;12), "6-12",
AND(G6398&gt;=12, G6398&lt;18), "12-18",  AND(G6398&gt;=18, G6398&lt;24), "18-24", G6398&gt;=24, "24-36")</f>
        <v>&lt;6</v>
      </c>
    </row>
    <row r="6399" spans="1:37" x14ac:dyDescent="0.3">
      <c r="A6399" t="s">
        <v>6499</v>
      </c>
      <c r="B6399" t="s">
        <v>33</v>
      </c>
      <c r="C6399">
        <v>49</v>
      </c>
      <c r="D6399" t="s">
        <v>37</v>
      </c>
      <c r="E6399" t="s">
        <v>158</v>
      </c>
      <c r="F6399">
        <v>1</v>
      </c>
      <c r="G6399">
        <v>23</v>
      </c>
      <c r="H6399" t="s">
        <v>70</v>
      </c>
      <c r="I6399" t="s">
        <v>37</v>
      </c>
      <c r="J6399" t="s">
        <v>37</v>
      </c>
      <c r="K6399" t="s">
        <v>37</v>
      </c>
      <c r="L6399" t="s">
        <v>72</v>
      </c>
      <c r="M6399" t="s">
        <v>37</v>
      </c>
      <c r="N6399" t="s">
        <v>37</v>
      </c>
      <c r="O6399" t="s">
        <v>37</v>
      </c>
      <c r="P6399" t="s">
        <v>34</v>
      </c>
      <c r="Q6399" t="s">
        <v>34</v>
      </c>
      <c r="R6399" t="s">
        <v>34</v>
      </c>
      <c r="S6399" t="s">
        <v>34</v>
      </c>
      <c r="T6399" t="s">
        <v>37</v>
      </c>
      <c r="U6399" t="s">
        <v>39</v>
      </c>
      <c r="V6399" t="s">
        <v>34</v>
      </c>
      <c r="W6399" t="s">
        <v>40</v>
      </c>
      <c r="X6399">
        <v>67.05</v>
      </c>
      <c r="Y6399">
        <v>4309.55</v>
      </c>
      <c r="Z6399">
        <v>0</v>
      </c>
      <c r="AA6399">
        <v>0</v>
      </c>
      <c r="AB6399">
        <v>2566.85</v>
      </c>
      <c r="AC6399">
        <v>6876.4</v>
      </c>
      <c r="AD6399" t="s">
        <v>41</v>
      </c>
      <c r="AE6399" t="s">
        <v>42</v>
      </c>
      <c r="AF6399" t="s">
        <v>42</v>
      </c>
      <c r="AG6399">
        <f t="shared" si="198"/>
        <v>0</v>
      </c>
      <c r="AH6399" t="str" cm="1">
        <f t="array" ref="AH6399">_xlfn.IFS(
X6399&lt;=20, "&lt;20",
AND(X6399&gt;=20, X6399&lt;50), "20-50",
AND(X6399&gt;=50, X6399&lt;100), "50-100",
X6399&gt;=100, "&gt;100"
)</f>
        <v>50-100</v>
      </c>
      <c r="AI6399">
        <f t="shared" si="199"/>
        <v>0</v>
      </c>
      <c r="AJ6399" t="str" cm="1">
        <f t="array" ref="AJ6399">_xlfn.IFS(
C6399&lt;=20, "&lt;20",
AND(C6399&gt;=20, C6399&lt;35), "20-35",
AND(C6399&gt;=35, C6399&lt;50), "35-50",
C6399&gt;=50, "50-100"
)</f>
        <v>35-50</v>
      </c>
      <c r="AK6399" t="str" cm="1">
        <f t="array" ref="AK6399">_xlfn.IFS(
G6399&lt;6, "&lt;6",
AND(G6399&gt;=6, G6399&lt;12), "6-12",
AND(G6399&gt;=12, G6399&lt;18), "12-18",  AND(G6399&gt;=18, G6399&lt;24), "18-24", G6399&gt;=24, "24-36")</f>
        <v>18-24</v>
      </c>
    </row>
    <row r="6400" spans="1:37" x14ac:dyDescent="0.3">
      <c r="A6400" t="s">
        <v>6500</v>
      </c>
      <c r="B6400" t="s">
        <v>44</v>
      </c>
      <c r="C6400">
        <v>37</v>
      </c>
      <c r="D6400" t="s">
        <v>34</v>
      </c>
      <c r="E6400" t="s">
        <v>61</v>
      </c>
      <c r="F6400">
        <v>7</v>
      </c>
      <c r="G6400">
        <v>31</v>
      </c>
      <c r="H6400" t="s">
        <v>57</v>
      </c>
      <c r="I6400" t="s">
        <v>37</v>
      </c>
      <c r="J6400" t="s">
        <v>34</v>
      </c>
      <c r="K6400" t="s">
        <v>37</v>
      </c>
      <c r="L6400" t="s">
        <v>50</v>
      </c>
      <c r="M6400" t="s">
        <v>34</v>
      </c>
      <c r="N6400" t="s">
        <v>34</v>
      </c>
      <c r="O6400" t="s">
        <v>37</v>
      </c>
      <c r="P6400" t="s">
        <v>37</v>
      </c>
      <c r="Q6400" t="s">
        <v>37</v>
      </c>
      <c r="R6400" t="s">
        <v>37</v>
      </c>
      <c r="S6400" t="s">
        <v>37</v>
      </c>
      <c r="T6400" t="s">
        <v>37</v>
      </c>
      <c r="U6400" t="s">
        <v>39</v>
      </c>
      <c r="V6400" t="s">
        <v>34</v>
      </c>
      <c r="W6400" t="s">
        <v>51</v>
      </c>
      <c r="X6400">
        <v>98.6</v>
      </c>
      <c r="Y6400">
        <v>1704.95</v>
      </c>
      <c r="Z6400">
        <v>0</v>
      </c>
      <c r="AA6400">
        <v>0</v>
      </c>
      <c r="AB6400">
        <v>91.8</v>
      </c>
      <c r="AC6400">
        <v>1796.75</v>
      </c>
      <c r="AD6400" t="s">
        <v>52</v>
      </c>
      <c r="AE6400" t="s">
        <v>53</v>
      </c>
      <c r="AF6400" t="s">
        <v>54</v>
      </c>
      <c r="AG6400">
        <f t="shared" si="198"/>
        <v>1</v>
      </c>
      <c r="AH6400" t="str" cm="1">
        <f t="array" ref="AH6400">_xlfn.IFS(
X6400&lt;=20, "&lt;20",
AND(X6400&gt;=20, X6400&lt;50), "20-50",
AND(X6400&gt;=50, X6400&lt;100), "50-100",
X6400&gt;=100, "&gt;100"
)</f>
        <v>50-100</v>
      </c>
      <c r="AI6400">
        <f t="shared" si="199"/>
        <v>0</v>
      </c>
      <c r="AJ6400" t="str" cm="1">
        <f t="array" ref="AJ6400">_xlfn.IFS(
C6400&lt;=20, "&lt;20",
AND(C6400&gt;=20, C6400&lt;35), "20-35",
AND(C6400&gt;=35, C6400&lt;50), "35-50",
C6400&gt;=50, "50-100"
)</f>
        <v>35-50</v>
      </c>
      <c r="AK6400" t="str" cm="1">
        <f t="array" ref="AK6400">_xlfn.IFS(
G6400&lt;6, "&lt;6",
AND(G6400&gt;=6, G6400&lt;12), "6-12",
AND(G6400&gt;=12, G6400&lt;18), "12-18",  AND(G6400&gt;=18, G6400&lt;24), "18-24", G6400&gt;=24, "24-36")</f>
        <v>24-36</v>
      </c>
    </row>
    <row r="6401" spans="1:37" x14ac:dyDescent="0.3">
      <c r="A6401" t="s">
        <v>6501</v>
      </c>
      <c r="B6401" t="s">
        <v>44</v>
      </c>
      <c r="C6401">
        <v>36</v>
      </c>
      <c r="D6401" t="s">
        <v>34</v>
      </c>
      <c r="E6401" t="s">
        <v>164</v>
      </c>
      <c r="F6401">
        <v>5</v>
      </c>
      <c r="G6401">
        <v>22</v>
      </c>
      <c r="H6401" t="s">
        <v>36</v>
      </c>
      <c r="I6401" t="s">
        <v>37</v>
      </c>
      <c r="J6401" t="s">
        <v>34</v>
      </c>
      <c r="K6401" t="s">
        <v>34</v>
      </c>
      <c r="L6401" t="s">
        <v>34</v>
      </c>
      <c r="M6401" t="s">
        <v>34</v>
      </c>
      <c r="N6401" t="s">
        <v>34</v>
      </c>
      <c r="O6401" t="s">
        <v>34</v>
      </c>
      <c r="P6401" t="s">
        <v>34</v>
      </c>
      <c r="Q6401" t="s">
        <v>34</v>
      </c>
      <c r="R6401" t="s">
        <v>34</v>
      </c>
      <c r="S6401" t="s">
        <v>34</v>
      </c>
      <c r="T6401" t="s">
        <v>34</v>
      </c>
      <c r="U6401" t="s">
        <v>46</v>
      </c>
      <c r="V6401" t="s">
        <v>34</v>
      </c>
      <c r="W6401" t="s">
        <v>51</v>
      </c>
      <c r="X6401">
        <v>20.3</v>
      </c>
      <c r="Y6401">
        <v>246.3</v>
      </c>
      <c r="Z6401">
        <v>0</v>
      </c>
      <c r="AA6401">
        <v>0</v>
      </c>
      <c r="AB6401">
        <v>538.12</v>
      </c>
      <c r="AC6401">
        <v>784.42</v>
      </c>
      <c r="AD6401" t="s">
        <v>41</v>
      </c>
      <c r="AE6401" t="s">
        <v>42</v>
      </c>
      <c r="AF6401" t="s">
        <v>42</v>
      </c>
      <c r="AG6401">
        <f t="shared" si="198"/>
        <v>0</v>
      </c>
      <c r="AH6401" t="str" cm="1">
        <f t="array" ref="AH6401">_xlfn.IFS(
X6401&lt;=20, "&lt;20",
AND(X6401&gt;=20, X6401&lt;50), "20-50",
AND(X6401&gt;=50, X6401&lt;100), "50-100",
X6401&gt;=100, "&gt;100"
)</f>
        <v>20-50</v>
      </c>
      <c r="AI6401">
        <f t="shared" si="199"/>
        <v>0</v>
      </c>
      <c r="AJ6401" t="str" cm="1">
        <f t="array" ref="AJ6401">_xlfn.IFS(
C6401&lt;=20, "&lt;20",
AND(C6401&gt;=20, C6401&lt;35), "20-35",
AND(C6401&gt;=35, C6401&lt;50), "35-50",
C6401&gt;=50, "50-100"
)</f>
        <v>35-50</v>
      </c>
      <c r="AK6401" t="str" cm="1">
        <f t="array" ref="AK6401">_xlfn.IFS(
G6401&lt;6, "&lt;6",
AND(G6401&gt;=6, G6401&lt;12), "6-12",
AND(G6401&gt;=12, G6401&lt;18), "12-18",  AND(G6401&gt;=18, G6401&lt;24), "18-24", G6401&gt;=24, "24-36")</f>
        <v>18-24</v>
      </c>
    </row>
    <row r="6402" spans="1:37" x14ac:dyDescent="0.3">
      <c r="A6402" t="s">
        <v>6502</v>
      </c>
      <c r="B6402" t="s">
        <v>44</v>
      </c>
      <c r="C6402">
        <v>25</v>
      </c>
      <c r="D6402" t="s">
        <v>34</v>
      </c>
      <c r="E6402" t="s">
        <v>61</v>
      </c>
      <c r="F6402">
        <v>10</v>
      </c>
      <c r="G6402">
        <v>21</v>
      </c>
      <c r="H6402" t="s">
        <v>66</v>
      </c>
      <c r="I6402" t="s">
        <v>37</v>
      </c>
      <c r="J6402" t="s">
        <v>37</v>
      </c>
      <c r="K6402" t="s">
        <v>37</v>
      </c>
      <c r="L6402" t="s">
        <v>50</v>
      </c>
      <c r="M6402" t="s">
        <v>37</v>
      </c>
      <c r="N6402" t="s">
        <v>37</v>
      </c>
      <c r="O6402" t="s">
        <v>37</v>
      </c>
      <c r="P6402" t="s">
        <v>37</v>
      </c>
      <c r="Q6402" t="s">
        <v>37</v>
      </c>
      <c r="R6402" t="s">
        <v>37</v>
      </c>
      <c r="S6402" t="s">
        <v>37</v>
      </c>
      <c r="T6402" t="s">
        <v>37</v>
      </c>
      <c r="U6402" t="s">
        <v>67</v>
      </c>
      <c r="V6402" t="s">
        <v>34</v>
      </c>
      <c r="W6402" t="s">
        <v>40</v>
      </c>
      <c r="X6402">
        <v>113.65</v>
      </c>
      <c r="Y6402">
        <v>8166.8</v>
      </c>
      <c r="Z6402">
        <v>0</v>
      </c>
      <c r="AA6402">
        <v>0</v>
      </c>
      <c r="AB6402">
        <v>306.72000000000003</v>
      </c>
      <c r="AC6402">
        <v>8473.52</v>
      </c>
      <c r="AD6402" t="s">
        <v>41</v>
      </c>
      <c r="AE6402" t="s">
        <v>42</v>
      </c>
      <c r="AF6402" t="s">
        <v>42</v>
      </c>
      <c r="AG6402">
        <f t="shared" si="198"/>
        <v>0</v>
      </c>
      <c r="AH6402" t="str" cm="1">
        <f t="array" ref="AH6402">_xlfn.IFS(
X6402&lt;=20, "&lt;20",
AND(X6402&gt;=20, X6402&lt;50), "20-50",
AND(X6402&gt;=50, X6402&lt;100), "50-100",
X6402&gt;=100, "&gt;100"
)</f>
        <v>&gt;100</v>
      </c>
      <c r="AI6402">
        <f t="shared" si="199"/>
        <v>0</v>
      </c>
      <c r="AJ6402" t="str" cm="1">
        <f t="array" ref="AJ6402">_xlfn.IFS(
C6402&lt;=20, "&lt;20",
AND(C6402&gt;=20, C6402&lt;35), "20-35",
AND(C6402&gt;=35, C6402&lt;50), "35-50",
C6402&gt;=50, "50-100"
)</f>
        <v>20-35</v>
      </c>
      <c r="AK6402" t="str" cm="1">
        <f t="array" ref="AK6402">_xlfn.IFS(
G6402&lt;6, "&lt;6",
AND(G6402&gt;=6, G6402&lt;12), "6-12",
AND(G6402&gt;=12, G6402&lt;18), "12-18",  AND(G6402&gt;=18, G6402&lt;24), "18-24", G6402&gt;=24, "24-36")</f>
        <v>18-24</v>
      </c>
    </row>
    <row r="6403" spans="1:37" x14ac:dyDescent="0.3">
      <c r="A6403" t="s">
        <v>6503</v>
      </c>
      <c r="B6403" t="s">
        <v>44</v>
      </c>
      <c r="C6403">
        <v>62</v>
      </c>
      <c r="D6403" t="s">
        <v>37</v>
      </c>
      <c r="E6403" t="s">
        <v>61</v>
      </c>
      <c r="F6403">
        <v>7</v>
      </c>
      <c r="G6403">
        <v>29</v>
      </c>
      <c r="H6403" t="s">
        <v>36</v>
      </c>
      <c r="I6403" t="s">
        <v>37</v>
      </c>
      <c r="J6403" t="s">
        <v>34</v>
      </c>
      <c r="K6403" t="s">
        <v>37</v>
      </c>
      <c r="L6403" t="s">
        <v>72</v>
      </c>
      <c r="M6403" t="s">
        <v>34</v>
      </c>
      <c r="N6403" t="s">
        <v>34</v>
      </c>
      <c r="O6403" t="s">
        <v>34</v>
      </c>
      <c r="P6403" t="s">
        <v>34</v>
      </c>
      <c r="Q6403" t="s">
        <v>34</v>
      </c>
      <c r="R6403" t="s">
        <v>37</v>
      </c>
      <c r="S6403" t="s">
        <v>37</v>
      </c>
      <c r="T6403" t="s">
        <v>37</v>
      </c>
      <c r="U6403" t="s">
        <v>46</v>
      </c>
      <c r="V6403" t="s">
        <v>34</v>
      </c>
      <c r="W6403" t="s">
        <v>143</v>
      </c>
      <c r="X6403">
        <v>-5</v>
      </c>
      <c r="Y6403">
        <v>189.1</v>
      </c>
      <c r="Z6403">
        <v>0</v>
      </c>
      <c r="AA6403">
        <v>0</v>
      </c>
      <c r="AB6403">
        <v>100.59</v>
      </c>
      <c r="AC6403">
        <v>289.69</v>
      </c>
      <c r="AD6403" t="s">
        <v>85</v>
      </c>
      <c r="AE6403" t="s">
        <v>42</v>
      </c>
      <c r="AF6403" t="s">
        <v>42</v>
      </c>
      <c r="AG6403">
        <f t="shared" ref="AG6403:AG6419" si="200">IF(AD6403="Churned", 1,0)</f>
        <v>0</v>
      </c>
      <c r="AH6403" t="str" cm="1">
        <f t="array" ref="AH6403">_xlfn.IFS(
X6403&lt;=20, "&lt;20",
AND(X6403&gt;=20, X6403&lt;50), "20-50",
AND(X6403&gt;=50, X6403&lt;100), "50-100",
X6403&gt;=100, "&gt;100"
)</f>
        <v>&lt;20</v>
      </c>
      <c r="AI6403">
        <f t="shared" ref="AI6403:AI6417" si="201">IF(AD6403="Joined", 1, 0)</f>
        <v>1</v>
      </c>
      <c r="AJ6403" t="str" cm="1">
        <f t="array" ref="AJ6403">_xlfn.IFS(
C6403&lt;=20, "&lt;20",
AND(C6403&gt;=20, C6403&lt;35), "20-35",
AND(C6403&gt;=35, C6403&lt;50), "35-50",
C6403&gt;=50, "50-100"
)</f>
        <v>50-100</v>
      </c>
      <c r="AK6403" t="str" cm="1">
        <f t="array" ref="AK6403">_xlfn.IFS(
G6403&lt;6, "&lt;6",
AND(G6403&gt;=6, G6403&lt;12), "6-12",
AND(G6403&gt;=12, G6403&lt;18), "12-18",  AND(G6403&gt;=18, G6403&lt;24), "18-24", G6403&gt;=24, "24-36")</f>
        <v>24-36</v>
      </c>
    </row>
    <row r="6404" spans="1:37" x14ac:dyDescent="0.3">
      <c r="A6404" t="s">
        <v>6504</v>
      </c>
      <c r="B6404" t="s">
        <v>44</v>
      </c>
      <c r="C6404">
        <v>54</v>
      </c>
      <c r="D6404" t="s">
        <v>34</v>
      </c>
      <c r="E6404" t="s">
        <v>76</v>
      </c>
      <c r="F6404">
        <v>4</v>
      </c>
      <c r="G6404">
        <v>34</v>
      </c>
      <c r="H6404" t="s">
        <v>49</v>
      </c>
      <c r="I6404" t="s">
        <v>37</v>
      </c>
      <c r="J6404" t="s">
        <v>34</v>
      </c>
      <c r="K6404" t="s">
        <v>37</v>
      </c>
      <c r="L6404" t="s">
        <v>72</v>
      </c>
      <c r="M6404" t="s">
        <v>34</v>
      </c>
      <c r="N6404" t="s">
        <v>34</v>
      </c>
      <c r="O6404" t="s">
        <v>34</v>
      </c>
      <c r="P6404" t="s">
        <v>34</v>
      </c>
      <c r="Q6404" t="s">
        <v>37</v>
      </c>
      <c r="R6404" t="s">
        <v>34</v>
      </c>
      <c r="S6404" t="s">
        <v>34</v>
      </c>
      <c r="T6404" t="s">
        <v>37</v>
      </c>
      <c r="U6404" t="s">
        <v>46</v>
      </c>
      <c r="V6404" t="s">
        <v>37</v>
      </c>
      <c r="W6404" t="s">
        <v>40</v>
      </c>
      <c r="X6404">
        <v>54.7</v>
      </c>
      <c r="Y6404">
        <v>169.45</v>
      </c>
      <c r="Z6404">
        <v>0</v>
      </c>
      <c r="AA6404">
        <v>0</v>
      </c>
      <c r="AB6404">
        <v>8.64</v>
      </c>
      <c r="AC6404">
        <v>178.09</v>
      </c>
      <c r="AD6404" t="s">
        <v>52</v>
      </c>
      <c r="AE6404" t="s">
        <v>53</v>
      </c>
      <c r="AF6404" t="s">
        <v>54</v>
      </c>
      <c r="AG6404">
        <f t="shared" si="200"/>
        <v>1</v>
      </c>
      <c r="AH6404" t="str" cm="1">
        <f t="array" ref="AH6404">_xlfn.IFS(
X6404&lt;=20, "&lt;20",
AND(X6404&gt;=20, X6404&lt;50), "20-50",
AND(X6404&gt;=50, X6404&lt;100), "50-100",
X6404&gt;=100, "&gt;100"
)</f>
        <v>50-100</v>
      </c>
      <c r="AI6404">
        <f t="shared" si="201"/>
        <v>0</v>
      </c>
      <c r="AJ6404" t="str" cm="1">
        <f t="array" ref="AJ6404">_xlfn.IFS(
C6404&lt;=20, "&lt;20",
AND(C6404&gt;=20, C6404&lt;35), "20-35",
AND(C6404&gt;=35, C6404&lt;50), "35-50",
C6404&gt;=50, "50-100"
)</f>
        <v>50-100</v>
      </c>
      <c r="AK6404" t="str" cm="1">
        <f t="array" ref="AK6404">_xlfn.IFS(
G6404&lt;6, "&lt;6",
AND(G6404&gt;=6, G6404&lt;12), "6-12",
AND(G6404&gt;=12, G6404&lt;18), "12-18",  AND(G6404&gt;=18, G6404&lt;24), "18-24", G6404&gt;=24, "24-36")</f>
        <v>24-36</v>
      </c>
    </row>
    <row r="6405" spans="1:37" x14ac:dyDescent="0.3">
      <c r="A6405" t="s">
        <v>6505</v>
      </c>
      <c r="B6405" t="s">
        <v>44</v>
      </c>
      <c r="C6405">
        <v>22</v>
      </c>
      <c r="D6405" t="s">
        <v>37</v>
      </c>
      <c r="E6405" t="s">
        <v>48</v>
      </c>
      <c r="F6405">
        <v>14</v>
      </c>
      <c r="G6405">
        <v>10</v>
      </c>
      <c r="H6405" t="s">
        <v>36</v>
      </c>
      <c r="I6405" t="s">
        <v>37</v>
      </c>
      <c r="J6405" t="s">
        <v>34</v>
      </c>
      <c r="K6405" t="s">
        <v>37</v>
      </c>
      <c r="L6405" t="s">
        <v>50</v>
      </c>
      <c r="M6405" t="s">
        <v>34</v>
      </c>
      <c r="N6405" t="s">
        <v>34</v>
      </c>
      <c r="O6405" t="s">
        <v>34</v>
      </c>
      <c r="P6405" t="s">
        <v>34</v>
      </c>
      <c r="Q6405" t="s">
        <v>34</v>
      </c>
      <c r="R6405" t="s">
        <v>34</v>
      </c>
      <c r="S6405" t="s">
        <v>34</v>
      </c>
      <c r="T6405" t="s">
        <v>37</v>
      </c>
      <c r="U6405" t="s">
        <v>46</v>
      </c>
      <c r="V6405" t="s">
        <v>34</v>
      </c>
      <c r="W6405" t="s">
        <v>40</v>
      </c>
      <c r="X6405">
        <v>70.150000000000006</v>
      </c>
      <c r="Y6405">
        <v>735.5</v>
      </c>
      <c r="Z6405">
        <v>0</v>
      </c>
      <c r="AA6405">
        <v>0</v>
      </c>
      <c r="AB6405">
        <v>42.9</v>
      </c>
      <c r="AC6405">
        <v>778.4</v>
      </c>
      <c r="AD6405" t="s">
        <v>41</v>
      </c>
      <c r="AE6405" t="s">
        <v>42</v>
      </c>
      <c r="AF6405" t="s">
        <v>42</v>
      </c>
      <c r="AG6405">
        <f t="shared" si="200"/>
        <v>0</v>
      </c>
      <c r="AH6405" t="str" cm="1">
        <f t="array" ref="AH6405">_xlfn.IFS(
X6405&lt;=20, "&lt;20",
AND(X6405&gt;=20, X6405&lt;50), "20-50",
AND(X6405&gt;=50, X6405&lt;100), "50-100",
X6405&gt;=100, "&gt;100"
)</f>
        <v>50-100</v>
      </c>
      <c r="AI6405">
        <f t="shared" si="201"/>
        <v>0</v>
      </c>
      <c r="AJ6405" t="str" cm="1">
        <f t="array" ref="AJ6405">_xlfn.IFS(
C6405&lt;=20, "&lt;20",
AND(C6405&gt;=20, C6405&lt;35), "20-35",
AND(C6405&gt;=35, C6405&lt;50), "35-50",
C6405&gt;=50, "50-100"
)</f>
        <v>20-35</v>
      </c>
      <c r="AK6405" t="str" cm="1">
        <f t="array" ref="AK6405">_xlfn.IFS(
G6405&lt;6, "&lt;6",
AND(G6405&gt;=6, G6405&lt;12), "6-12",
AND(G6405&gt;=12, G6405&lt;18), "12-18",  AND(G6405&gt;=18, G6405&lt;24), "18-24", G6405&gt;=24, "24-36")</f>
        <v>6-12</v>
      </c>
    </row>
    <row r="6406" spans="1:37" x14ac:dyDescent="0.3">
      <c r="A6406" t="s">
        <v>6506</v>
      </c>
      <c r="B6406" t="s">
        <v>44</v>
      </c>
      <c r="C6406">
        <v>72</v>
      </c>
      <c r="D6406" t="s">
        <v>37</v>
      </c>
      <c r="E6406" t="s">
        <v>64</v>
      </c>
      <c r="F6406">
        <v>8</v>
      </c>
      <c r="G6406">
        <v>26</v>
      </c>
      <c r="H6406" t="s">
        <v>36</v>
      </c>
      <c r="I6406" t="s">
        <v>37</v>
      </c>
      <c r="J6406" t="s">
        <v>37</v>
      </c>
      <c r="K6406" t="s">
        <v>37</v>
      </c>
      <c r="L6406" t="s">
        <v>50</v>
      </c>
      <c r="M6406" t="s">
        <v>34</v>
      </c>
      <c r="N6406" t="s">
        <v>34</v>
      </c>
      <c r="O6406" t="s">
        <v>34</v>
      </c>
      <c r="P6406" t="s">
        <v>34</v>
      </c>
      <c r="Q6406" t="s">
        <v>34</v>
      </c>
      <c r="R6406" t="s">
        <v>34</v>
      </c>
      <c r="S6406" t="s">
        <v>34</v>
      </c>
      <c r="T6406" t="s">
        <v>37</v>
      </c>
      <c r="U6406" t="s">
        <v>46</v>
      </c>
      <c r="V6406" t="s">
        <v>34</v>
      </c>
      <c r="W6406" t="s">
        <v>51</v>
      </c>
      <c r="X6406">
        <v>74.95</v>
      </c>
      <c r="Y6406">
        <v>308.7</v>
      </c>
      <c r="Z6406">
        <v>0</v>
      </c>
      <c r="AA6406">
        <v>0</v>
      </c>
      <c r="AB6406">
        <v>112.44</v>
      </c>
      <c r="AC6406">
        <v>421.14</v>
      </c>
      <c r="AD6406" t="s">
        <v>52</v>
      </c>
      <c r="AE6406" t="s">
        <v>53</v>
      </c>
      <c r="AF6406" t="s">
        <v>162</v>
      </c>
      <c r="AG6406">
        <f t="shared" si="200"/>
        <v>1</v>
      </c>
      <c r="AH6406" t="str" cm="1">
        <f t="array" ref="AH6406">_xlfn.IFS(
X6406&lt;=20, "&lt;20",
AND(X6406&gt;=20, X6406&lt;50), "20-50",
AND(X6406&gt;=50, X6406&lt;100), "50-100",
X6406&gt;=100, "&gt;100"
)</f>
        <v>50-100</v>
      </c>
      <c r="AI6406">
        <f t="shared" si="201"/>
        <v>0</v>
      </c>
      <c r="AJ6406" t="str" cm="1">
        <f t="array" ref="AJ6406">_xlfn.IFS(
C6406&lt;=20, "&lt;20",
AND(C6406&gt;=20, C6406&lt;35), "20-35",
AND(C6406&gt;=35, C6406&lt;50), "35-50",
C6406&gt;=50, "50-100"
)</f>
        <v>50-100</v>
      </c>
      <c r="AK6406" t="str" cm="1">
        <f t="array" ref="AK6406">_xlfn.IFS(
G6406&lt;6, "&lt;6",
AND(G6406&gt;=6, G6406&lt;12), "6-12",
AND(G6406&gt;=12, G6406&lt;18), "12-18",  AND(G6406&gt;=18, G6406&lt;24), "18-24", G6406&gt;=24, "24-36")</f>
        <v>24-36</v>
      </c>
    </row>
    <row r="6407" spans="1:37" x14ac:dyDescent="0.3">
      <c r="A6407" t="s">
        <v>6507</v>
      </c>
      <c r="B6407" t="s">
        <v>44</v>
      </c>
      <c r="C6407">
        <v>55</v>
      </c>
      <c r="D6407" t="s">
        <v>37</v>
      </c>
      <c r="E6407" t="s">
        <v>61</v>
      </c>
      <c r="F6407">
        <v>7</v>
      </c>
      <c r="G6407">
        <v>3</v>
      </c>
      <c r="H6407" t="s">
        <v>36</v>
      </c>
      <c r="I6407" t="s">
        <v>37</v>
      </c>
      <c r="J6407" t="s">
        <v>34</v>
      </c>
      <c r="K6407" t="s">
        <v>37</v>
      </c>
      <c r="L6407" t="s">
        <v>50</v>
      </c>
      <c r="M6407" t="s">
        <v>34</v>
      </c>
      <c r="N6407" t="s">
        <v>37</v>
      </c>
      <c r="O6407" t="s">
        <v>34</v>
      </c>
      <c r="P6407" t="s">
        <v>34</v>
      </c>
      <c r="Q6407" t="s">
        <v>37</v>
      </c>
      <c r="R6407" t="s">
        <v>34</v>
      </c>
      <c r="S6407" t="s">
        <v>34</v>
      </c>
      <c r="T6407" t="s">
        <v>37</v>
      </c>
      <c r="U6407" t="s">
        <v>46</v>
      </c>
      <c r="V6407" t="s">
        <v>37</v>
      </c>
      <c r="W6407" t="s">
        <v>51</v>
      </c>
      <c r="X6407">
        <v>83.2</v>
      </c>
      <c r="Y6407">
        <v>1130</v>
      </c>
      <c r="Z6407">
        <v>0</v>
      </c>
      <c r="AA6407">
        <v>0</v>
      </c>
      <c r="AB6407">
        <v>156.44999999999999</v>
      </c>
      <c r="AC6407">
        <v>1286.45</v>
      </c>
      <c r="AD6407" t="s">
        <v>41</v>
      </c>
      <c r="AE6407" t="s">
        <v>42</v>
      </c>
      <c r="AF6407" t="s">
        <v>42</v>
      </c>
      <c r="AG6407">
        <f t="shared" si="200"/>
        <v>0</v>
      </c>
      <c r="AH6407" t="str" cm="1">
        <f t="array" ref="AH6407">_xlfn.IFS(
X6407&lt;=20, "&lt;20",
AND(X6407&gt;=20, X6407&lt;50), "20-50",
AND(X6407&gt;=50, X6407&lt;100), "50-100",
X6407&gt;=100, "&gt;100"
)</f>
        <v>50-100</v>
      </c>
      <c r="AI6407">
        <f t="shared" si="201"/>
        <v>0</v>
      </c>
      <c r="AJ6407" t="str" cm="1">
        <f t="array" ref="AJ6407">_xlfn.IFS(
C6407&lt;=20, "&lt;20",
AND(C6407&gt;=20, C6407&lt;35), "20-35",
AND(C6407&gt;=35, C6407&lt;50), "35-50",
C6407&gt;=50, "50-100"
)</f>
        <v>50-100</v>
      </c>
      <c r="AK6407" t="str" cm="1">
        <f t="array" ref="AK6407">_xlfn.IFS(
G6407&lt;6, "&lt;6",
AND(G6407&gt;=6, G6407&lt;12), "6-12",
AND(G6407&gt;=12, G6407&lt;18), "12-18",  AND(G6407&gt;=18, G6407&lt;24), "18-24", G6407&gt;=24, "24-36")</f>
        <v>&lt;6</v>
      </c>
    </row>
    <row r="6408" spans="1:37" x14ac:dyDescent="0.3">
      <c r="A6408" t="s">
        <v>6508</v>
      </c>
      <c r="B6408" t="s">
        <v>44</v>
      </c>
      <c r="C6408">
        <v>32</v>
      </c>
      <c r="D6408" t="s">
        <v>34</v>
      </c>
      <c r="E6408" t="s">
        <v>74</v>
      </c>
      <c r="F6408">
        <v>15</v>
      </c>
      <c r="G6408">
        <v>2</v>
      </c>
      <c r="H6408" t="s">
        <v>36</v>
      </c>
      <c r="I6408" t="s">
        <v>37</v>
      </c>
      <c r="J6408" t="s">
        <v>37</v>
      </c>
      <c r="K6408" t="s">
        <v>34</v>
      </c>
      <c r="L6408" t="s">
        <v>34</v>
      </c>
      <c r="M6408" t="s">
        <v>34</v>
      </c>
      <c r="N6408" t="s">
        <v>34</v>
      </c>
      <c r="O6408" t="s">
        <v>34</v>
      </c>
      <c r="P6408" t="s">
        <v>34</v>
      </c>
      <c r="Q6408" t="s">
        <v>34</v>
      </c>
      <c r="R6408" t="s">
        <v>34</v>
      </c>
      <c r="S6408" t="s">
        <v>34</v>
      </c>
      <c r="T6408" t="s">
        <v>34</v>
      </c>
      <c r="U6408" t="s">
        <v>46</v>
      </c>
      <c r="V6408" t="s">
        <v>34</v>
      </c>
      <c r="W6408" t="s">
        <v>40</v>
      </c>
      <c r="X6408">
        <v>24.6</v>
      </c>
      <c r="Y6408">
        <v>86.35</v>
      </c>
      <c r="Z6408">
        <v>0</v>
      </c>
      <c r="AA6408">
        <v>0</v>
      </c>
      <c r="AB6408">
        <v>78.989999999999995</v>
      </c>
      <c r="AC6408">
        <v>165.34</v>
      </c>
      <c r="AD6408" t="s">
        <v>85</v>
      </c>
      <c r="AE6408" t="s">
        <v>42</v>
      </c>
      <c r="AF6408" t="s">
        <v>42</v>
      </c>
      <c r="AG6408">
        <f t="shared" si="200"/>
        <v>0</v>
      </c>
      <c r="AH6408" t="str" cm="1">
        <f t="array" ref="AH6408">_xlfn.IFS(
X6408&lt;=20, "&lt;20",
AND(X6408&gt;=20, X6408&lt;50), "20-50",
AND(X6408&gt;=50, X6408&lt;100), "50-100",
X6408&gt;=100, "&gt;100"
)</f>
        <v>20-50</v>
      </c>
      <c r="AI6408">
        <f t="shared" si="201"/>
        <v>1</v>
      </c>
      <c r="AJ6408" t="str" cm="1">
        <f t="array" ref="AJ6408">_xlfn.IFS(
C6408&lt;=20, "&lt;20",
AND(C6408&gt;=20, C6408&lt;35), "20-35",
AND(C6408&gt;=35, C6408&lt;50), "35-50",
C6408&gt;=50, "50-100"
)</f>
        <v>20-35</v>
      </c>
      <c r="AK6408" t="str" cm="1">
        <f t="array" ref="AK6408">_xlfn.IFS(
G6408&lt;6, "&lt;6",
AND(G6408&gt;=6, G6408&lt;12), "6-12",
AND(G6408&gt;=12, G6408&lt;18), "12-18",  AND(G6408&gt;=18, G6408&lt;24), "18-24", G6408&gt;=24, "24-36")</f>
        <v>&lt;6</v>
      </c>
    </row>
    <row r="6409" spans="1:37" x14ac:dyDescent="0.3">
      <c r="A6409" t="s">
        <v>6509</v>
      </c>
      <c r="B6409" t="s">
        <v>44</v>
      </c>
      <c r="C6409">
        <v>69</v>
      </c>
      <c r="D6409" t="s">
        <v>34</v>
      </c>
      <c r="E6409" t="s">
        <v>164</v>
      </c>
      <c r="F6409">
        <v>1</v>
      </c>
      <c r="G6409">
        <v>10</v>
      </c>
      <c r="H6409" t="s">
        <v>36</v>
      </c>
      <c r="I6409" t="s">
        <v>37</v>
      </c>
      <c r="J6409" t="s">
        <v>37</v>
      </c>
      <c r="K6409" t="s">
        <v>37</v>
      </c>
      <c r="L6409" t="s">
        <v>50</v>
      </c>
      <c r="M6409" t="s">
        <v>37</v>
      </c>
      <c r="N6409" t="s">
        <v>37</v>
      </c>
      <c r="O6409" t="s">
        <v>37</v>
      </c>
      <c r="P6409" t="s">
        <v>34</v>
      </c>
      <c r="Q6409" t="s">
        <v>37</v>
      </c>
      <c r="R6409" t="s">
        <v>37</v>
      </c>
      <c r="S6409" t="s">
        <v>34</v>
      </c>
      <c r="T6409" t="s">
        <v>37</v>
      </c>
      <c r="U6409" t="s">
        <v>67</v>
      </c>
      <c r="V6409" t="s">
        <v>37</v>
      </c>
      <c r="W6409" t="s">
        <v>51</v>
      </c>
      <c r="X6409">
        <v>109.1</v>
      </c>
      <c r="Y6409">
        <v>5647.95</v>
      </c>
      <c r="Z6409">
        <v>0</v>
      </c>
      <c r="AA6409">
        <v>0</v>
      </c>
      <c r="AB6409">
        <v>213.72</v>
      </c>
      <c r="AC6409">
        <v>5861.67</v>
      </c>
      <c r="AD6409" t="s">
        <v>41</v>
      </c>
      <c r="AE6409" t="s">
        <v>42</v>
      </c>
      <c r="AF6409" t="s">
        <v>42</v>
      </c>
      <c r="AG6409">
        <f t="shared" si="200"/>
        <v>0</v>
      </c>
      <c r="AH6409" t="str" cm="1">
        <f t="array" ref="AH6409">_xlfn.IFS(
X6409&lt;=20, "&lt;20",
AND(X6409&gt;=20, X6409&lt;50), "20-50",
AND(X6409&gt;=50, X6409&lt;100), "50-100",
X6409&gt;=100, "&gt;100"
)</f>
        <v>&gt;100</v>
      </c>
      <c r="AI6409">
        <f t="shared" si="201"/>
        <v>0</v>
      </c>
      <c r="AJ6409" t="str" cm="1">
        <f t="array" ref="AJ6409">_xlfn.IFS(
C6409&lt;=20, "&lt;20",
AND(C6409&gt;=20, C6409&lt;35), "20-35",
AND(C6409&gt;=35, C6409&lt;50), "35-50",
C6409&gt;=50, "50-100"
)</f>
        <v>50-100</v>
      </c>
      <c r="AK6409" t="str" cm="1">
        <f t="array" ref="AK6409">_xlfn.IFS(
G6409&lt;6, "&lt;6",
AND(G6409&gt;=6, G6409&lt;12), "6-12",
AND(G6409&gt;=12, G6409&lt;18), "12-18",  AND(G6409&gt;=18, G6409&lt;24), "18-24", G6409&gt;=24, "24-36")</f>
        <v>6-12</v>
      </c>
    </row>
    <row r="6410" spans="1:37" x14ac:dyDescent="0.3">
      <c r="A6410" t="s">
        <v>6510</v>
      </c>
      <c r="B6410" t="s">
        <v>44</v>
      </c>
      <c r="C6410">
        <v>79</v>
      </c>
      <c r="D6410" t="s">
        <v>37</v>
      </c>
      <c r="E6410" t="s">
        <v>74</v>
      </c>
      <c r="F6410">
        <v>3</v>
      </c>
      <c r="G6410">
        <v>35</v>
      </c>
      <c r="H6410" t="s">
        <v>36</v>
      </c>
      <c r="I6410" t="s">
        <v>37</v>
      </c>
      <c r="J6410" t="s">
        <v>37</v>
      </c>
      <c r="K6410" t="s">
        <v>37</v>
      </c>
      <c r="L6410" t="s">
        <v>50</v>
      </c>
      <c r="M6410" t="s">
        <v>34</v>
      </c>
      <c r="N6410" t="s">
        <v>34</v>
      </c>
      <c r="O6410" t="s">
        <v>34</v>
      </c>
      <c r="P6410" t="s">
        <v>34</v>
      </c>
      <c r="Q6410" t="s">
        <v>37</v>
      </c>
      <c r="R6410" t="s">
        <v>37</v>
      </c>
      <c r="S6410" t="s">
        <v>34</v>
      </c>
      <c r="T6410" t="s">
        <v>37</v>
      </c>
      <c r="U6410" t="s">
        <v>46</v>
      </c>
      <c r="V6410" t="s">
        <v>37</v>
      </c>
      <c r="W6410" t="s">
        <v>51</v>
      </c>
      <c r="X6410">
        <v>95.4</v>
      </c>
      <c r="Y6410">
        <v>2025.1</v>
      </c>
      <c r="Z6410">
        <v>0</v>
      </c>
      <c r="AA6410">
        <v>0</v>
      </c>
      <c r="AB6410">
        <v>785.4</v>
      </c>
      <c r="AC6410">
        <v>2810.5</v>
      </c>
      <c r="AD6410" t="s">
        <v>41</v>
      </c>
      <c r="AE6410" t="s">
        <v>42</v>
      </c>
      <c r="AF6410" t="s">
        <v>42</v>
      </c>
      <c r="AG6410">
        <f t="shared" si="200"/>
        <v>0</v>
      </c>
      <c r="AH6410" t="str" cm="1">
        <f t="array" ref="AH6410">_xlfn.IFS(
X6410&lt;=20, "&lt;20",
AND(X6410&gt;=20, X6410&lt;50), "20-50",
AND(X6410&gt;=50, X6410&lt;100), "50-100",
X6410&gt;=100, "&gt;100"
)</f>
        <v>50-100</v>
      </c>
      <c r="AI6410">
        <f t="shared" si="201"/>
        <v>0</v>
      </c>
      <c r="AJ6410" t="str" cm="1">
        <f t="array" ref="AJ6410">_xlfn.IFS(
C6410&lt;=20, "&lt;20",
AND(C6410&gt;=20, C6410&lt;35), "20-35",
AND(C6410&gt;=35, C6410&lt;50), "35-50",
C6410&gt;=50, "50-100"
)</f>
        <v>50-100</v>
      </c>
      <c r="AK6410" t="str" cm="1">
        <f t="array" ref="AK6410">_xlfn.IFS(
G6410&lt;6, "&lt;6",
AND(G6410&gt;=6, G6410&lt;12), "6-12",
AND(G6410&gt;=12, G6410&lt;18), "12-18",  AND(G6410&gt;=18, G6410&lt;24), "18-24", G6410&gt;=24, "24-36")</f>
        <v>24-36</v>
      </c>
    </row>
    <row r="6411" spans="1:37" x14ac:dyDescent="0.3">
      <c r="A6411" t="s">
        <v>6511</v>
      </c>
      <c r="B6411" t="s">
        <v>44</v>
      </c>
      <c r="C6411">
        <v>27</v>
      </c>
      <c r="D6411" t="s">
        <v>34</v>
      </c>
      <c r="E6411" t="s">
        <v>48</v>
      </c>
      <c r="F6411">
        <v>15</v>
      </c>
      <c r="G6411">
        <v>9</v>
      </c>
      <c r="H6411" t="s">
        <v>36</v>
      </c>
      <c r="I6411" t="s">
        <v>37</v>
      </c>
      <c r="J6411" t="s">
        <v>34</v>
      </c>
      <c r="K6411" t="s">
        <v>37</v>
      </c>
      <c r="L6411" t="s">
        <v>72</v>
      </c>
      <c r="M6411" t="s">
        <v>34</v>
      </c>
      <c r="N6411" t="s">
        <v>37</v>
      </c>
      <c r="O6411" t="s">
        <v>34</v>
      </c>
      <c r="P6411" t="s">
        <v>37</v>
      </c>
      <c r="Q6411" t="s">
        <v>37</v>
      </c>
      <c r="R6411" t="s">
        <v>34</v>
      </c>
      <c r="S6411" t="s">
        <v>34</v>
      </c>
      <c r="T6411" t="s">
        <v>37</v>
      </c>
      <c r="U6411" t="s">
        <v>67</v>
      </c>
      <c r="V6411" t="s">
        <v>34</v>
      </c>
      <c r="W6411" t="s">
        <v>51</v>
      </c>
      <c r="X6411">
        <v>64.099999999999994</v>
      </c>
      <c r="Y6411">
        <v>4326.25</v>
      </c>
      <c r="Z6411">
        <v>19.12</v>
      </c>
      <c r="AA6411">
        <v>0</v>
      </c>
      <c r="AB6411">
        <v>586.16</v>
      </c>
      <c r="AC6411">
        <v>4893.29</v>
      </c>
      <c r="AD6411" t="s">
        <v>41</v>
      </c>
      <c r="AE6411" t="s">
        <v>42</v>
      </c>
      <c r="AF6411" t="s">
        <v>42</v>
      </c>
      <c r="AG6411">
        <f t="shared" si="200"/>
        <v>0</v>
      </c>
      <c r="AH6411" t="str" cm="1">
        <f t="array" ref="AH6411">_xlfn.IFS(
X6411&lt;=20, "&lt;20",
AND(X6411&gt;=20, X6411&lt;50), "20-50",
AND(X6411&gt;=50, X6411&lt;100), "50-100",
X6411&gt;=100, "&gt;100"
)</f>
        <v>50-100</v>
      </c>
      <c r="AI6411">
        <f t="shared" si="201"/>
        <v>0</v>
      </c>
      <c r="AJ6411" t="str" cm="1">
        <f t="array" ref="AJ6411">_xlfn.IFS(
C6411&lt;=20, "&lt;20",
AND(C6411&gt;=20, C6411&lt;35), "20-35",
AND(C6411&gt;=35, C6411&lt;50), "35-50",
C6411&gt;=50, "50-100"
)</f>
        <v>20-35</v>
      </c>
      <c r="AK6411" t="str" cm="1">
        <f t="array" ref="AK6411">_xlfn.IFS(
G6411&lt;6, "&lt;6",
AND(G6411&gt;=6, G6411&lt;12), "6-12",
AND(G6411&gt;=12, G6411&lt;18), "12-18",  AND(G6411&gt;=18, G6411&lt;24), "18-24", G6411&gt;=24, "24-36")</f>
        <v>6-12</v>
      </c>
    </row>
    <row r="6412" spans="1:37" x14ac:dyDescent="0.3">
      <c r="A6412" t="s">
        <v>6512</v>
      </c>
      <c r="B6412" t="s">
        <v>33</v>
      </c>
      <c r="C6412">
        <v>78</v>
      </c>
      <c r="D6412" t="s">
        <v>34</v>
      </c>
      <c r="E6412" t="s">
        <v>109</v>
      </c>
      <c r="F6412">
        <v>9</v>
      </c>
      <c r="G6412">
        <v>32</v>
      </c>
      <c r="H6412" t="s">
        <v>36</v>
      </c>
      <c r="I6412" t="s">
        <v>37</v>
      </c>
      <c r="J6412" t="s">
        <v>37</v>
      </c>
      <c r="K6412" t="s">
        <v>37</v>
      </c>
      <c r="L6412" t="s">
        <v>50</v>
      </c>
      <c r="M6412" t="s">
        <v>34</v>
      </c>
      <c r="N6412" t="s">
        <v>37</v>
      </c>
      <c r="O6412" t="s">
        <v>34</v>
      </c>
      <c r="P6412" t="s">
        <v>34</v>
      </c>
      <c r="Q6412" t="s">
        <v>34</v>
      </c>
      <c r="R6412" t="s">
        <v>37</v>
      </c>
      <c r="S6412" t="s">
        <v>37</v>
      </c>
      <c r="T6412" t="s">
        <v>37</v>
      </c>
      <c r="U6412" t="s">
        <v>67</v>
      </c>
      <c r="V6412" t="s">
        <v>34</v>
      </c>
      <c r="W6412" t="s">
        <v>51</v>
      </c>
      <c r="X6412">
        <v>90.7</v>
      </c>
      <c r="Y6412">
        <v>3413.25</v>
      </c>
      <c r="Z6412">
        <v>0</v>
      </c>
      <c r="AA6412">
        <v>0</v>
      </c>
      <c r="AB6412">
        <v>782.34</v>
      </c>
      <c r="AC6412">
        <v>4195.59</v>
      </c>
      <c r="AD6412" t="s">
        <v>41</v>
      </c>
      <c r="AE6412" t="s">
        <v>42</v>
      </c>
      <c r="AF6412" t="s">
        <v>42</v>
      </c>
      <c r="AG6412">
        <f t="shared" si="200"/>
        <v>0</v>
      </c>
      <c r="AH6412" t="str" cm="1">
        <f t="array" ref="AH6412">_xlfn.IFS(
X6412&lt;=20, "&lt;20",
AND(X6412&gt;=20, X6412&lt;50), "20-50",
AND(X6412&gt;=50, X6412&lt;100), "50-100",
X6412&gt;=100, "&gt;100"
)</f>
        <v>50-100</v>
      </c>
      <c r="AI6412">
        <f t="shared" si="201"/>
        <v>0</v>
      </c>
      <c r="AJ6412" t="str" cm="1">
        <f t="array" ref="AJ6412">_xlfn.IFS(
C6412&lt;=20, "&lt;20",
AND(C6412&gt;=20, C6412&lt;35), "20-35",
AND(C6412&gt;=35, C6412&lt;50), "35-50",
C6412&gt;=50, "50-100"
)</f>
        <v>50-100</v>
      </c>
      <c r="AK6412" t="str" cm="1">
        <f t="array" ref="AK6412">_xlfn.IFS(
G6412&lt;6, "&lt;6",
AND(G6412&gt;=6, G6412&lt;12), "6-12",
AND(G6412&gt;=12, G6412&lt;18), "12-18",  AND(G6412&gt;=18, G6412&lt;24), "18-24", G6412&gt;=24, "24-36")</f>
        <v>24-36</v>
      </c>
    </row>
    <row r="6413" spans="1:37" x14ac:dyDescent="0.3">
      <c r="A6413" t="s">
        <v>6513</v>
      </c>
      <c r="B6413" t="s">
        <v>44</v>
      </c>
      <c r="C6413">
        <v>45</v>
      </c>
      <c r="D6413" t="s">
        <v>37</v>
      </c>
      <c r="E6413" t="s">
        <v>76</v>
      </c>
      <c r="F6413">
        <v>12</v>
      </c>
      <c r="G6413">
        <v>9</v>
      </c>
      <c r="H6413" t="s">
        <v>36</v>
      </c>
      <c r="I6413" t="s">
        <v>34</v>
      </c>
      <c r="J6413" t="s">
        <v>34</v>
      </c>
      <c r="K6413" t="s">
        <v>37</v>
      </c>
      <c r="L6413" t="s">
        <v>72</v>
      </c>
      <c r="M6413" t="s">
        <v>34</v>
      </c>
      <c r="N6413" t="s">
        <v>34</v>
      </c>
      <c r="O6413" t="s">
        <v>34</v>
      </c>
      <c r="P6413" t="s">
        <v>34</v>
      </c>
      <c r="Q6413" t="s">
        <v>37</v>
      </c>
      <c r="R6413" t="s">
        <v>37</v>
      </c>
      <c r="S6413" t="s">
        <v>37</v>
      </c>
      <c r="T6413" t="s">
        <v>37</v>
      </c>
      <c r="U6413" t="s">
        <v>46</v>
      </c>
      <c r="V6413" t="s">
        <v>37</v>
      </c>
      <c r="W6413" t="s">
        <v>51</v>
      </c>
      <c r="X6413">
        <v>43.95</v>
      </c>
      <c r="Y6413">
        <v>2007.85</v>
      </c>
      <c r="Z6413">
        <v>0</v>
      </c>
      <c r="AA6413">
        <v>0</v>
      </c>
      <c r="AB6413">
        <v>0</v>
      </c>
      <c r="AC6413">
        <v>2007.85</v>
      </c>
      <c r="AD6413" t="s">
        <v>41</v>
      </c>
      <c r="AE6413" t="s">
        <v>42</v>
      </c>
      <c r="AF6413" t="s">
        <v>42</v>
      </c>
      <c r="AG6413">
        <f t="shared" si="200"/>
        <v>0</v>
      </c>
      <c r="AH6413" t="str" cm="1">
        <f t="array" ref="AH6413">_xlfn.IFS(
X6413&lt;=20, "&lt;20",
AND(X6413&gt;=20, X6413&lt;50), "20-50",
AND(X6413&gt;=50, X6413&lt;100), "50-100",
X6413&gt;=100, "&gt;100"
)</f>
        <v>20-50</v>
      </c>
      <c r="AI6413">
        <f t="shared" si="201"/>
        <v>0</v>
      </c>
      <c r="AJ6413" t="str" cm="1">
        <f t="array" ref="AJ6413">_xlfn.IFS(
C6413&lt;=20, "&lt;20",
AND(C6413&gt;=20, C6413&lt;35), "20-35",
AND(C6413&gt;=35, C6413&lt;50), "35-50",
C6413&gt;=50, "50-100"
)</f>
        <v>35-50</v>
      </c>
      <c r="AK6413" t="str" cm="1">
        <f t="array" ref="AK6413">_xlfn.IFS(
G6413&lt;6, "&lt;6",
AND(G6413&gt;=6, G6413&lt;12), "6-12",
AND(G6413&gt;=12, G6413&lt;18), "12-18",  AND(G6413&gt;=18, G6413&lt;24), "18-24", G6413&gt;=24, "24-36")</f>
        <v>6-12</v>
      </c>
    </row>
    <row r="6414" spans="1:37" x14ac:dyDescent="0.3">
      <c r="A6414" t="s">
        <v>6514</v>
      </c>
      <c r="B6414" t="s">
        <v>44</v>
      </c>
      <c r="C6414">
        <v>56</v>
      </c>
      <c r="D6414" t="s">
        <v>34</v>
      </c>
      <c r="E6414" t="s">
        <v>45</v>
      </c>
      <c r="F6414">
        <v>15</v>
      </c>
      <c r="G6414">
        <v>25</v>
      </c>
      <c r="H6414" t="s">
        <v>49</v>
      </c>
      <c r="I6414" t="s">
        <v>37</v>
      </c>
      <c r="J6414" t="s">
        <v>37</v>
      </c>
      <c r="K6414" t="s">
        <v>37</v>
      </c>
      <c r="L6414" t="s">
        <v>50</v>
      </c>
      <c r="M6414" t="s">
        <v>34</v>
      </c>
      <c r="N6414" t="s">
        <v>34</v>
      </c>
      <c r="O6414" t="s">
        <v>34</v>
      </c>
      <c r="P6414" t="s">
        <v>34</v>
      </c>
      <c r="Q6414" t="s">
        <v>34</v>
      </c>
      <c r="R6414" t="s">
        <v>37</v>
      </c>
      <c r="S6414" t="s">
        <v>37</v>
      </c>
      <c r="T6414" t="s">
        <v>37</v>
      </c>
      <c r="U6414" t="s">
        <v>46</v>
      </c>
      <c r="V6414" t="s">
        <v>37</v>
      </c>
      <c r="W6414" t="s">
        <v>51</v>
      </c>
      <c r="X6414">
        <v>85</v>
      </c>
      <c r="Y6414">
        <v>85</v>
      </c>
      <c r="Z6414">
        <v>0</v>
      </c>
      <c r="AA6414">
        <v>0</v>
      </c>
      <c r="AB6414">
        <v>30.52</v>
      </c>
      <c r="AC6414">
        <v>115.52</v>
      </c>
      <c r="AD6414" t="s">
        <v>52</v>
      </c>
      <c r="AE6414" t="s">
        <v>94</v>
      </c>
      <c r="AF6414" t="s">
        <v>95</v>
      </c>
      <c r="AG6414">
        <f t="shared" si="200"/>
        <v>1</v>
      </c>
      <c r="AH6414" t="str" cm="1">
        <f t="array" ref="AH6414">_xlfn.IFS(
X6414&lt;=20, "&lt;20",
AND(X6414&gt;=20, X6414&lt;50), "20-50",
AND(X6414&gt;=50, X6414&lt;100), "50-100",
X6414&gt;=100, "&gt;100"
)</f>
        <v>50-100</v>
      </c>
      <c r="AI6414">
        <f t="shared" si="201"/>
        <v>0</v>
      </c>
      <c r="AJ6414" t="str" cm="1">
        <f t="array" ref="AJ6414">_xlfn.IFS(
C6414&lt;=20, "&lt;20",
AND(C6414&gt;=20, C6414&lt;35), "20-35",
AND(C6414&gt;=35, C6414&lt;50), "35-50",
C6414&gt;=50, "50-100"
)</f>
        <v>50-100</v>
      </c>
      <c r="AK6414" t="str" cm="1">
        <f t="array" ref="AK6414">_xlfn.IFS(
G6414&lt;6, "&lt;6",
AND(G6414&gt;=6, G6414&lt;12), "6-12",
AND(G6414&gt;=12, G6414&lt;18), "12-18",  AND(G6414&gt;=18, G6414&lt;24), "18-24", G6414&gt;=24, "24-36")</f>
        <v>24-36</v>
      </c>
    </row>
    <row r="6415" spans="1:37" x14ac:dyDescent="0.3">
      <c r="A6415" t="s">
        <v>6515</v>
      </c>
      <c r="B6415" t="s">
        <v>44</v>
      </c>
      <c r="C6415">
        <v>41</v>
      </c>
      <c r="D6415" t="s">
        <v>34</v>
      </c>
      <c r="E6415" t="s">
        <v>74</v>
      </c>
      <c r="F6415">
        <v>6</v>
      </c>
      <c r="G6415">
        <v>33</v>
      </c>
      <c r="H6415" t="s">
        <v>36</v>
      </c>
      <c r="I6415" t="s">
        <v>37</v>
      </c>
      <c r="J6415" t="s">
        <v>37</v>
      </c>
      <c r="K6415" t="s">
        <v>37</v>
      </c>
      <c r="L6415" t="s">
        <v>50</v>
      </c>
      <c r="M6415" t="s">
        <v>34</v>
      </c>
      <c r="N6415" t="s">
        <v>34</v>
      </c>
      <c r="O6415" t="s">
        <v>34</v>
      </c>
      <c r="P6415" t="s">
        <v>34</v>
      </c>
      <c r="Q6415" t="s">
        <v>34</v>
      </c>
      <c r="R6415" t="s">
        <v>34</v>
      </c>
      <c r="S6415" t="s">
        <v>34</v>
      </c>
      <c r="T6415" t="s">
        <v>37</v>
      </c>
      <c r="U6415" t="s">
        <v>46</v>
      </c>
      <c r="V6415" t="s">
        <v>37</v>
      </c>
      <c r="W6415" t="s">
        <v>40</v>
      </c>
      <c r="X6415">
        <v>74.400000000000006</v>
      </c>
      <c r="Y6415">
        <v>896.75</v>
      </c>
      <c r="Z6415">
        <v>0</v>
      </c>
      <c r="AA6415">
        <v>0</v>
      </c>
      <c r="AB6415">
        <v>37.96</v>
      </c>
      <c r="AC6415">
        <v>934.71</v>
      </c>
      <c r="AD6415" t="s">
        <v>52</v>
      </c>
      <c r="AE6415" t="s">
        <v>53</v>
      </c>
      <c r="AF6415" t="s">
        <v>91</v>
      </c>
      <c r="AG6415">
        <f t="shared" si="200"/>
        <v>1</v>
      </c>
      <c r="AH6415" t="str" cm="1">
        <f t="array" ref="AH6415">_xlfn.IFS(
X6415&lt;=20, "&lt;20",
AND(X6415&gt;=20, X6415&lt;50), "20-50",
AND(X6415&gt;=50, X6415&lt;100), "50-100",
X6415&gt;=100, "&gt;100"
)</f>
        <v>50-100</v>
      </c>
      <c r="AI6415">
        <f t="shared" si="201"/>
        <v>0</v>
      </c>
      <c r="AJ6415" t="str" cm="1">
        <f t="array" ref="AJ6415">_xlfn.IFS(
C6415&lt;=20, "&lt;20",
AND(C6415&gt;=20, C6415&lt;35), "20-35",
AND(C6415&gt;=35, C6415&lt;50), "35-50",
C6415&gt;=50, "50-100"
)</f>
        <v>35-50</v>
      </c>
      <c r="AK6415" t="str" cm="1">
        <f t="array" ref="AK6415">_xlfn.IFS(
G6415&lt;6, "&lt;6",
AND(G6415&gt;=6, G6415&lt;12), "6-12",
AND(G6415&gt;=12, G6415&lt;18), "12-18",  AND(G6415&gt;=18, G6415&lt;24), "18-24", G6415&gt;=24, "24-36")</f>
        <v>24-36</v>
      </c>
    </row>
    <row r="6416" spans="1:37" x14ac:dyDescent="0.3">
      <c r="A6416" t="s">
        <v>6516</v>
      </c>
      <c r="B6416" t="s">
        <v>33</v>
      </c>
      <c r="C6416">
        <v>51</v>
      </c>
      <c r="D6416" t="s">
        <v>37</v>
      </c>
      <c r="E6416" t="s">
        <v>114</v>
      </c>
      <c r="F6416">
        <v>0</v>
      </c>
      <c r="G6416">
        <v>19</v>
      </c>
      <c r="H6416" t="s">
        <v>66</v>
      </c>
      <c r="I6416" t="s">
        <v>34</v>
      </c>
      <c r="J6416" t="s">
        <v>34</v>
      </c>
      <c r="K6416" t="s">
        <v>37</v>
      </c>
      <c r="L6416" t="s">
        <v>72</v>
      </c>
      <c r="M6416" t="s">
        <v>37</v>
      </c>
      <c r="N6416" t="s">
        <v>37</v>
      </c>
      <c r="O6416" t="s">
        <v>37</v>
      </c>
      <c r="P6416" t="s">
        <v>37</v>
      </c>
      <c r="Q6416" t="s">
        <v>34</v>
      </c>
      <c r="R6416" t="s">
        <v>34</v>
      </c>
      <c r="S6416" t="s">
        <v>34</v>
      </c>
      <c r="T6416" t="s">
        <v>37</v>
      </c>
      <c r="U6416" t="s">
        <v>67</v>
      </c>
      <c r="V6416" t="s">
        <v>34</v>
      </c>
      <c r="W6416" t="s">
        <v>40</v>
      </c>
      <c r="X6416">
        <v>45.25</v>
      </c>
      <c r="Y6416">
        <v>3139.8</v>
      </c>
      <c r="Z6416">
        <v>0</v>
      </c>
      <c r="AA6416">
        <v>0</v>
      </c>
      <c r="AB6416">
        <v>0</v>
      </c>
      <c r="AC6416">
        <v>3139.8</v>
      </c>
      <c r="AD6416" t="s">
        <v>41</v>
      </c>
      <c r="AE6416" t="s">
        <v>42</v>
      </c>
      <c r="AF6416" t="s">
        <v>42</v>
      </c>
      <c r="AG6416">
        <f t="shared" si="200"/>
        <v>0</v>
      </c>
      <c r="AH6416" t="str" cm="1">
        <f t="array" ref="AH6416">_xlfn.IFS(
X6416&lt;=20, "&lt;20",
AND(X6416&gt;=20, X6416&lt;50), "20-50",
AND(X6416&gt;=50, X6416&lt;100), "50-100",
X6416&gt;=100, "&gt;100"
)</f>
        <v>20-50</v>
      </c>
      <c r="AI6416">
        <f t="shared" si="201"/>
        <v>0</v>
      </c>
      <c r="AJ6416" t="str" cm="1">
        <f t="array" ref="AJ6416">_xlfn.IFS(
C6416&lt;=20, "&lt;20",
AND(C6416&gt;=20, C6416&lt;35), "20-35",
AND(C6416&gt;=35, C6416&lt;50), "35-50",
C6416&gt;=50, "50-100"
)</f>
        <v>50-100</v>
      </c>
      <c r="AK6416" t="str" cm="1">
        <f t="array" ref="AK6416">_xlfn.IFS(
G6416&lt;6, "&lt;6",
AND(G6416&gt;=6, G6416&lt;12), "6-12",
AND(G6416&gt;=12, G6416&lt;18), "12-18",  AND(G6416&gt;=18, G6416&lt;24), "18-24", G6416&gt;=24, "24-36")</f>
        <v>18-24</v>
      </c>
    </row>
    <row r="6417" spans="1:37" x14ac:dyDescent="0.3">
      <c r="A6417" t="s">
        <v>6517</v>
      </c>
      <c r="B6417" t="s">
        <v>44</v>
      </c>
      <c r="C6417">
        <v>65</v>
      </c>
      <c r="D6417" t="s">
        <v>37</v>
      </c>
      <c r="E6417" t="s">
        <v>164</v>
      </c>
      <c r="F6417">
        <v>14</v>
      </c>
      <c r="G6417">
        <v>25</v>
      </c>
      <c r="H6417" t="s">
        <v>36</v>
      </c>
      <c r="I6417" t="s">
        <v>37</v>
      </c>
      <c r="J6417" t="s">
        <v>37</v>
      </c>
      <c r="K6417" t="s">
        <v>37</v>
      </c>
      <c r="L6417" t="s">
        <v>50</v>
      </c>
      <c r="M6417" t="s">
        <v>34</v>
      </c>
      <c r="N6417" t="s">
        <v>34</v>
      </c>
      <c r="O6417" t="s">
        <v>34</v>
      </c>
      <c r="P6417" t="s">
        <v>34</v>
      </c>
      <c r="Q6417" t="s">
        <v>34</v>
      </c>
      <c r="R6417" t="s">
        <v>34</v>
      </c>
      <c r="S6417" t="s">
        <v>34</v>
      </c>
      <c r="T6417" t="s">
        <v>37</v>
      </c>
      <c r="U6417" t="s">
        <v>46</v>
      </c>
      <c r="V6417" t="s">
        <v>37</v>
      </c>
      <c r="W6417" t="s">
        <v>51</v>
      </c>
      <c r="X6417">
        <v>74.95</v>
      </c>
      <c r="Y6417">
        <v>2869.85</v>
      </c>
      <c r="Z6417">
        <v>0</v>
      </c>
      <c r="AA6417">
        <v>0</v>
      </c>
      <c r="AB6417">
        <v>599.64</v>
      </c>
      <c r="AC6417">
        <v>3469.49</v>
      </c>
      <c r="AD6417" t="s">
        <v>52</v>
      </c>
      <c r="AE6417" t="s">
        <v>58</v>
      </c>
      <c r="AF6417" t="s">
        <v>59</v>
      </c>
      <c r="AG6417">
        <f t="shared" si="200"/>
        <v>1</v>
      </c>
      <c r="AH6417" t="str" cm="1">
        <f t="array" ref="AH6417">_xlfn.IFS(
X6417&lt;=20, "&lt;20",
AND(X6417&gt;=20, X6417&lt;50), "20-50",
AND(X6417&gt;=50, X6417&lt;100), "50-100",
X6417&gt;=100, "&gt;100"
)</f>
        <v>50-100</v>
      </c>
      <c r="AI6417">
        <f t="shared" si="201"/>
        <v>0</v>
      </c>
      <c r="AJ6417" t="str" cm="1">
        <f t="array" ref="AJ6417">_xlfn.IFS(
C6417&lt;=20, "&lt;20",
AND(C6417&gt;=20, C6417&lt;35), "20-35",
AND(C6417&gt;=35, C6417&lt;50), "35-50",
C6417&gt;=50, "50-100"
)</f>
        <v>50-100</v>
      </c>
      <c r="AK6417" t="str" cm="1">
        <f t="array" ref="AK6417">_xlfn.IFS(
G6417&lt;6, "&lt;6",
AND(G6417&gt;=6, G6417&lt;12), "6-12",
AND(G6417&gt;=12, G6417&lt;18), "12-18",  AND(G6417&gt;=18, G6417&lt;24), "18-24", G6417&gt;=24, "24-36")</f>
        <v>24-36</v>
      </c>
    </row>
    <row r="6418" spans="1:37" x14ac:dyDescent="0.3">
      <c r="A6418" t="s">
        <v>6518</v>
      </c>
      <c r="B6418" t="s">
        <v>33</v>
      </c>
      <c r="C6418">
        <v>23</v>
      </c>
      <c r="D6418" t="s">
        <v>34</v>
      </c>
      <c r="E6418" t="s">
        <v>158</v>
      </c>
      <c r="F6418">
        <v>2</v>
      </c>
      <c r="G6418">
        <v>10</v>
      </c>
      <c r="H6418" t="s">
        <v>36</v>
      </c>
      <c r="I6418" t="s">
        <v>37</v>
      </c>
      <c r="J6418" t="s">
        <v>37</v>
      </c>
      <c r="K6418" t="s">
        <v>37</v>
      </c>
      <c r="L6418" t="s">
        <v>72</v>
      </c>
      <c r="M6418" t="s">
        <v>34</v>
      </c>
      <c r="N6418" t="s">
        <v>37</v>
      </c>
      <c r="O6418" t="s">
        <v>34</v>
      </c>
      <c r="P6418" t="s">
        <v>37</v>
      </c>
      <c r="Q6418" t="s">
        <v>34</v>
      </c>
      <c r="R6418" t="s">
        <v>37</v>
      </c>
      <c r="S6418" t="s">
        <v>37</v>
      </c>
      <c r="T6418" t="s">
        <v>37</v>
      </c>
      <c r="U6418" t="s">
        <v>39</v>
      </c>
      <c r="V6418" t="s">
        <v>37</v>
      </c>
      <c r="W6418" t="s">
        <v>40</v>
      </c>
      <c r="X6418">
        <v>70.150000000000006</v>
      </c>
      <c r="Y6418">
        <v>4480.7</v>
      </c>
      <c r="Z6418">
        <v>0</v>
      </c>
      <c r="AA6418">
        <v>0</v>
      </c>
      <c r="AB6418">
        <v>2107.52</v>
      </c>
      <c r="AC6418">
        <v>6588.22</v>
      </c>
      <c r="AD6418" t="s">
        <v>41</v>
      </c>
      <c r="AE6418" t="s">
        <v>42</v>
      </c>
      <c r="AF6418" t="s">
        <v>42</v>
      </c>
      <c r="AG6418">
        <f t="shared" si="200"/>
        <v>0</v>
      </c>
      <c r="AH6418" t="str" cm="1">
        <f t="array" ref="AH6418">_xlfn.IFS(
X6418&lt;=20, "&lt;20",
AND(X6418&gt;=20, X6418&lt;50), "20-50",
AND(X6418&gt;=50, X6418&lt;100), "50-100",
X6418&gt;=100, "&gt;100"
)</f>
        <v>50-100</v>
      </c>
      <c r="AI6418">
        <f>IF(AD6418="Joined", 1, 0)</f>
        <v>0</v>
      </c>
      <c r="AJ6418" t="str" cm="1">
        <f t="array" ref="AJ6418">_xlfn.IFS(
C6418&lt;=20, "&lt;20",
AND(C6418&gt;=20, C6418&lt;35), "20-35",
AND(C6418&gt;=35, C6418&lt;50), "35-50",
C6418&gt;=50, "50-100"
)</f>
        <v>20-35</v>
      </c>
      <c r="AK6418" t="str" cm="1">
        <f t="array" ref="AK6418">_xlfn.IFS(
G6418&lt;6, "&lt;6",
AND(G6418&gt;=6, G6418&lt;12), "6-12",
AND(G6418&gt;=12, G6418&lt;18), "12-18",  AND(G6418&gt;=18, G6418&lt;24), "18-24", G6418&gt;=24, "24-36")</f>
        <v>6-12</v>
      </c>
    </row>
    <row r="6419" spans="1:37" x14ac:dyDescent="0.3">
      <c r="A6419" t="s">
        <v>6519</v>
      </c>
      <c r="B6419" t="s">
        <v>33</v>
      </c>
      <c r="C6419">
        <v>73</v>
      </c>
      <c r="D6419" t="s">
        <v>34</v>
      </c>
      <c r="E6419" t="s">
        <v>61</v>
      </c>
      <c r="F6419">
        <v>13</v>
      </c>
      <c r="G6419">
        <v>21</v>
      </c>
      <c r="H6419" t="s">
        <v>36</v>
      </c>
      <c r="I6419" t="s">
        <v>37</v>
      </c>
      <c r="J6419" t="s">
        <v>34</v>
      </c>
      <c r="K6419" t="s">
        <v>37</v>
      </c>
      <c r="L6419" t="s">
        <v>50</v>
      </c>
      <c r="M6419" t="s">
        <v>34</v>
      </c>
      <c r="N6419" t="s">
        <v>34</v>
      </c>
      <c r="O6419" t="s">
        <v>37</v>
      </c>
      <c r="P6419" t="s">
        <v>34</v>
      </c>
      <c r="Q6419" t="s">
        <v>37</v>
      </c>
      <c r="R6419" t="s">
        <v>37</v>
      </c>
      <c r="S6419" t="s">
        <v>37</v>
      </c>
      <c r="T6419" t="s">
        <v>37</v>
      </c>
      <c r="U6419" t="s">
        <v>67</v>
      </c>
      <c r="V6419" t="s">
        <v>37</v>
      </c>
      <c r="W6419" t="s">
        <v>51</v>
      </c>
      <c r="X6419">
        <v>96.85</v>
      </c>
      <c r="Y6419">
        <v>1235.55</v>
      </c>
      <c r="Z6419">
        <v>0</v>
      </c>
      <c r="AA6419">
        <v>0</v>
      </c>
      <c r="AB6419">
        <v>346.84</v>
      </c>
      <c r="AC6419">
        <v>1582.39</v>
      </c>
      <c r="AD6419" t="s">
        <v>41</v>
      </c>
      <c r="AE6419" t="s">
        <v>42</v>
      </c>
      <c r="AF6419" t="s">
        <v>42</v>
      </c>
      <c r="AG6419">
        <f t="shared" si="200"/>
        <v>0</v>
      </c>
      <c r="AH6419" t="str" cm="1">
        <f t="array" ref="AH6419">_xlfn.IFS(
X6419&lt;=20, "&lt;20",
AND(X6419&gt;=20, X6419&lt;50), "20-50",
AND(X6419&gt;=50, X6419&lt;100), "50-100",
X6419&gt;=100, "&gt;100"
)</f>
        <v>50-100</v>
      </c>
      <c r="AI6419">
        <f t="shared" ref="AI6419" si="202">IF(AD6419="Joined", 1, 0)</f>
        <v>0</v>
      </c>
      <c r="AJ6419" t="str" cm="1">
        <f t="array" ref="AJ6419">_xlfn.IFS(
C6419&lt;=20, "&lt;20",
AND(C6419&gt;=20, C6419&lt;35), "20-35",
AND(C6419&gt;=35, C6419&lt;50), "35-50",
C6419&gt;=50, "50-100"
)</f>
        <v>50-100</v>
      </c>
      <c r="AK6419" t="str" cm="1">
        <f t="array" ref="AK6419">_xlfn.IFS(
G6419&lt;6, "&lt;6",
AND(G6419&gt;=6, G6419&lt;12), "6-12",
AND(G6419&gt;=12, G6419&lt;18), "12-18",  AND(G6419&gt;=18, G6419&lt;24), "18-24", G6419&gt;=24, "24-36")</f>
        <v>18-24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16EA-4DD2-49AD-90C4-9B54393E582C}">
  <dimension ref="A1:AM49"/>
  <sheetViews>
    <sheetView topLeftCell="S1" workbookViewId="0">
      <selection activeCell="G30" sqref="G30"/>
    </sheetView>
  </sheetViews>
  <sheetFormatPr defaultRowHeight="14.4" x14ac:dyDescent="0.3"/>
  <cols>
    <col min="1" max="1" width="15.5546875" bestFit="1" customWidth="1"/>
    <col min="2" max="3" width="18.44140625" bestFit="1" customWidth="1"/>
    <col min="4" max="4" width="10.33203125" bestFit="1" customWidth="1"/>
    <col min="6" max="6" width="12.5546875" bestFit="1" customWidth="1"/>
    <col min="7" max="7" width="18.44140625" bestFit="1" customWidth="1"/>
    <col min="9" max="9" width="12.5546875" bestFit="1" customWidth="1"/>
    <col min="10" max="10" width="18.44140625" bestFit="1" customWidth="1"/>
    <col min="13" max="13" width="15" bestFit="1" customWidth="1"/>
    <col min="14" max="14" width="18.44140625" bestFit="1" customWidth="1"/>
    <col min="17" max="17" width="15.109375" bestFit="1" customWidth="1"/>
    <col min="18" max="18" width="18.44140625" bestFit="1" customWidth="1"/>
    <col min="21" max="21" width="12.5546875" bestFit="1" customWidth="1"/>
    <col min="22" max="22" width="18.44140625" bestFit="1" customWidth="1"/>
    <col min="25" max="25" width="18.44140625" bestFit="1" customWidth="1"/>
    <col min="26" max="26" width="15.5546875" bestFit="1" customWidth="1"/>
    <col min="27" max="27" width="6" bestFit="1" customWidth="1"/>
    <col min="28" max="28" width="10.77734375" bestFit="1" customWidth="1"/>
    <col min="30" max="30" width="18.44140625" bestFit="1" customWidth="1"/>
    <col min="31" max="31" width="15.5546875" bestFit="1" customWidth="1"/>
    <col min="32" max="32" width="7" bestFit="1" customWidth="1"/>
    <col min="33" max="33" width="10.77734375" bestFit="1" customWidth="1"/>
    <col min="36" max="36" width="12.88671875" bestFit="1" customWidth="1"/>
    <col min="37" max="37" width="18.44140625" bestFit="1" customWidth="1"/>
  </cols>
  <sheetData>
    <row r="1" spans="1:39" ht="15" thickBot="1" x14ac:dyDescent="0.35">
      <c r="A1" s="18" t="s">
        <v>6527</v>
      </c>
      <c r="B1" s="18"/>
      <c r="C1" s="18"/>
      <c r="D1" s="18"/>
    </row>
    <row r="2" spans="1:39" ht="15" thickBot="1" x14ac:dyDescent="0.35">
      <c r="A2" s="18"/>
      <c r="B2" s="18"/>
      <c r="C2" s="18"/>
      <c r="D2" s="18"/>
      <c r="AJ2" s="6"/>
      <c r="AK2" s="7"/>
      <c r="AL2" s="7"/>
      <c r="AM2" s="8"/>
    </row>
    <row r="3" spans="1:39" ht="15" thickBot="1" x14ac:dyDescent="0.35">
      <c r="A3" s="18"/>
      <c r="B3" s="18"/>
      <c r="C3" s="18"/>
      <c r="D3" s="18"/>
      <c r="F3" s="6"/>
      <c r="G3" s="8"/>
      <c r="I3" s="6"/>
      <c r="J3" s="7"/>
      <c r="K3" s="7"/>
      <c r="L3" s="8"/>
      <c r="M3" s="6"/>
      <c r="N3" s="7"/>
      <c r="O3" s="7"/>
      <c r="P3" s="7"/>
      <c r="Q3" s="6"/>
      <c r="R3" s="7"/>
      <c r="S3" s="7"/>
      <c r="T3" s="7"/>
      <c r="U3" s="6"/>
      <c r="V3" s="7"/>
      <c r="W3" s="8"/>
      <c r="X3" s="7"/>
      <c r="Y3" s="7"/>
      <c r="Z3" s="7"/>
      <c r="AA3" s="7"/>
      <c r="AB3" s="7"/>
      <c r="AC3" s="7"/>
      <c r="AD3" s="7"/>
      <c r="AE3" s="7"/>
      <c r="AF3" s="7"/>
      <c r="AG3" s="7"/>
      <c r="AH3" s="8"/>
      <c r="AJ3" s="29" t="s">
        <v>6528</v>
      </c>
      <c r="AK3" s="21" t="s">
        <v>6525</v>
      </c>
      <c r="AL3" s="21"/>
      <c r="AM3" s="10"/>
    </row>
    <row r="4" spans="1:39" ht="15" thickBot="1" x14ac:dyDescent="0.35">
      <c r="A4" t="s">
        <v>6522</v>
      </c>
      <c r="B4" t="s">
        <v>6524</v>
      </c>
      <c r="C4" t="s">
        <v>6525</v>
      </c>
      <c r="D4" s="3" t="s">
        <v>6526</v>
      </c>
      <c r="F4" s="29" t="s">
        <v>6528</v>
      </c>
      <c r="G4" s="10" t="s">
        <v>6525</v>
      </c>
      <c r="I4" s="29" t="s">
        <v>6528</v>
      </c>
      <c r="J4" s="21" t="s">
        <v>6525</v>
      </c>
      <c r="K4" s="21"/>
      <c r="L4" s="10"/>
      <c r="M4" s="29" t="s">
        <v>6528</v>
      </c>
      <c r="N4" s="21" t="s">
        <v>6525</v>
      </c>
      <c r="O4" s="21"/>
      <c r="P4" s="21"/>
      <c r="Q4" s="29" t="s">
        <v>6528</v>
      </c>
      <c r="R4" s="21" t="s">
        <v>6525</v>
      </c>
      <c r="S4" s="21"/>
      <c r="T4" s="21"/>
      <c r="U4" s="29" t="s">
        <v>6528</v>
      </c>
      <c r="V4" s="21" t="s">
        <v>6525</v>
      </c>
      <c r="W4" s="10"/>
      <c r="X4" s="21"/>
      <c r="Y4" s="25"/>
      <c r="Z4" s="26" t="s">
        <v>6542</v>
      </c>
      <c r="AA4" s="27"/>
      <c r="AB4" s="28"/>
      <c r="AD4" s="25"/>
      <c r="AE4" s="26" t="s">
        <v>6542</v>
      </c>
      <c r="AF4" s="27"/>
      <c r="AG4" s="28"/>
      <c r="AH4" s="10"/>
      <c r="AJ4" s="30" t="s">
        <v>104</v>
      </c>
      <c r="AK4" s="32">
        <v>301</v>
      </c>
      <c r="AL4" s="21"/>
      <c r="AM4" s="10"/>
    </row>
    <row r="5" spans="1:39" ht="15" thickBot="1" x14ac:dyDescent="0.35">
      <c r="A5" s="20">
        <v>6418</v>
      </c>
      <c r="B5" s="20">
        <v>411</v>
      </c>
      <c r="C5" s="20">
        <v>1732</v>
      </c>
      <c r="D5" s="4">
        <f>GETPIVOTDATA("Sum of Churn Status",$B$4)/GETPIVOTDATA("Customer_ID",$A$4)</f>
        <v>0.26986600186974136</v>
      </c>
      <c r="F5" s="30" t="s">
        <v>44</v>
      </c>
      <c r="G5" s="31">
        <v>1111</v>
      </c>
      <c r="I5" s="30" t="s">
        <v>6531</v>
      </c>
      <c r="J5" s="32">
        <v>45</v>
      </c>
      <c r="K5" s="21"/>
      <c r="L5" s="10"/>
      <c r="M5" s="30" t="s">
        <v>51</v>
      </c>
      <c r="N5" s="32">
        <v>1231</v>
      </c>
      <c r="O5" s="21"/>
      <c r="P5" s="21"/>
      <c r="Q5" s="30" t="s">
        <v>46</v>
      </c>
      <c r="R5" s="32">
        <v>1529</v>
      </c>
      <c r="S5" s="21"/>
      <c r="T5" s="21"/>
      <c r="U5" s="30" t="s">
        <v>6536</v>
      </c>
      <c r="V5" s="32">
        <v>279</v>
      </c>
      <c r="W5" s="10"/>
      <c r="X5" s="21"/>
      <c r="Y5" s="25"/>
      <c r="Z5" s="27" t="s">
        <v>37</v>
      </c>
      <c r="AA5" s="28" t="s">
        <v>34</v>
      </c>
      <c r="AB5" s="25" t="s">
        <v>6529</v>
      </c>
      <c r="AD5" s="25"/>
      <c r="AE5" s="27" t="s">
        <v>34</v>
      </c>
      <c r="AF5" s="28" t="s">
        <v>37</v>
      </c>
      <c r="AG5" s="25" t="s">
        <v>6529</v>
      </c>
      <c r="AH5" s="10"/>
      <c r="AJ5" s="30" t="s">
        <v>53</v>
      </c>
      <c r="AK5" s="32">
        <v>761</v>
      </c>
      <c r="AL5" s="21"/>
      <c r="AM5" s="10"/>
    </row>
    <row r="6" spans="1:39" ht="15" thickBot="1" x14ac:dyDescent="0.35">
      <c r="A6">
        <f>GETPIVOTDATA("Customer_ID",$A$4)</f>
        <v>6418</v>
      </c>
      <c r="B6">
        <f>GETPIVOTDATA("Sum of New Joiner",$B$4)</f>
        <v>411</v>
      </c>
      <c r="C6">
        <f>GETPIVOTDATA("Sum of Churn Status",$B$4)</f>
        <v>1732</v>
      </c>
      <c r="D6" s="17">
        <f>D5</f>
        <v>0.26986600186974136</v>
      </c>
      <c r="F6" s="30" t="s">
        <v>33</v>
      </c>
      <c r="G6" s="31">
        <v>621</v>
      </c>
      <c r="I6" s="30" t="s">
        <v>6532</v>
      </c>
      <c r="J6" s="32">
        <v>370</v>
      </c>
      <c r="K6" s="21"/>
      <c r="L6" s="10"/>
      <c r="M6" s="30" t="s">
        <v>40</v>
      </c>
      <c r="N6" s="32">
        <v>369</v>
      </c>
      <c r="O6" s="21"/>
      <c r="P6" s="21"/>
      <c r="Q6" s="30" t="s">
        <v>39</v>
      </c>
      <c r="R6" s="32">
        <v>156</v>
      </c>
      <c r="S6" s="21"/>
      <c r="T6" s="21"/>
      <c r="U6" s="30" t="s">
        <v>6537</v>
      </c>
      <c r="V6" s="32">
        <v>260</v>
      </c>
      <c r="W6" s="10"/>
      <c r="X6" s="21"/>
      <c r="Y6" s="25" t="s">
        <v>6525</v>
      </c>
      <c r="Z6" s="22">
        <v>0.93706697459584298</v>
      </c>
      <c r="AA6" s="23">
        <v>6.2933025404157045E-2</v>
      </c>
      <c r="AB6" s="24">
        <v>1</v>
      </c>
      <c r="AD6" s="25" t="s">
        <v>6525</v>
      </c>
      <c r="AE6" s="22">
        <v>9.4110854503464209E-2</v>
      </c>
      <c r="AF6" s="23">
        <v>0.90588914549653576</v>
      </c>
      <c r="AG6" s="24">
        <v>1</v>
      </c>
      <c r="AH6" s="10"/>
      <c r="AJ6" s="30" t="s">
        <v>58</v>
      </c>
      <c r="AK6" s="32">
        <v>300</v>
      </c>
      <c r="AL6" s="21"/>
      <c r="AM6" s="10"/>
    </row>
    <row r="7" spans="1:39" ht="15" thickBot="1" x14ac:dyDescent="0.35">
      <c r="A7" s="3" t="s">
        <v>6550</v>
      </c>
      <c r="B7" s="3" t="s">
        <v>6551</v>
      </c>
      <c r="F7" s="30" t="s">
        <v>6529</v>
      </c>
      <c r="G7" s="31">
        <v>1732</v>
      </c>
      <c r="I7" s="30" t="s">
        <v>6533</v>
      </c>
      <c r="J7" s="32">
        <v>436</v>
      </c>
      <c r="K7" s="21"/>
      <c r="L7" s="10"/>
      <c r="M7" s="30" t="s">
        <v>143</v>
      </c>
      <c r="N7" s="32">
        <v>132</v>
      </c>
      <c r="O7" s="21"/>
      <c r="P7" s="21"/>
      <c r="Q7" s="30" t="s">
        <v>67</v>
      </c>
      <c r="R7" s="32">
        <v>47</v>
      </c>
      <c r="S7" s="21"/>
      <c r="T7" s="21"/>
      <c r="U7" s="30" t="s">
        <v>6538</v>
      </c>
      <c r="V7" s="32">
        <v>267</v>
      </c>
      <c r="W7" s="10"/>
      <c r="X7" s="21"/>
      <c r="AH7" s="10"/>
      <c r="AJ7" s="30" t="s">
        <v>42</v>
      </c>
      <c r="AK7" s="32">
        <v>174</v>
      </c>
      <c r="AL7" s="21"/>
      <c r="AM7" s="10"/>
    </row>
    <row r="8" spans="1:39" ht="15" thickBot="1" x14ac:dyDescent="0.35">
      <c r="A8">
        <f>GETPIVOTDATA("Customer_ID",$A$4)-GETPIVOTDATA("Sum of Churn Status",$B$4)</f>
        <v>4686</v>
      </c>
      <c r="B8" s="4">
        <f>A8/GETPIVOTDATA("Customer_ID",$A$4)</f>
        <v>0.7301339981302587</v>
      </c>
      <c r="F8" s="9"/>
      <c r="G8" s="10"/>
      <c r="I8" s="30" t="s">
        <v>6534</v>
      </c>
      <c r="J8" s="32">
        <v>881</v>
      </c>
      <c r="K8" s="21"/>
      <c r="L8" s="10"/>
      <c r="M8" s="30" t="s">
        <v>6529</v>
      </c>
      <c r="N8" s="32">
        <v>1732</v>
      </c>
      <c r="O8" s="21"/>
      <c r="P8" s="21"/>
      <c r="Q8" s="30" t="s">
        <v>6529</v>
      </c>
      <c r="R8" s="32">
        <v>1732</v>
      </c>
      <c r="S8" s="21"/>
      <c r="T8" s="21"/>
      <c r="U8" s="30" t="s">
        <v>6539</v>
      </c>
      <c r="V8" s="32">
        <v>574</v>
      </c>
      <c r="W8" s="10"/>
      <c r="X8" s="21"/>
      <c r="Y8" s="11" t="s">
        <v>6543</v>
      </c>
      <c r="Z8" s="11" t="s">
        <v>6544</v>
      </c>
      <c r="AA8" s="11" t="s">
        <v>34</v>
      </c>
      <c r="AD8" s="25"/>
      <c r="AE8" s="26" t="s">
        <v>6542</v>
      </c>
      <c r="AF8" s="27"/>
      <c r="AG8" s="28"/>
      <c r="AH8" s="10"/>
      <c r="AJ8" s="30" t="s">
        <v>100</v>
      </c>
      <c r="AK8" s="32">
        <v>196</v>
      </c>
      <c r="AL8" s="21"/>
      <c r="AM8" s="10"/>
    </row>
    <row r="9" spans="1:39" ht="15" thickBot="1" x14ac:dyDescent="0.35">
      <c r="F9" s="9"/>
      <c r="G9" s="10"/>
      <c r="I9" s="30" t="s">
        <v>6529</v>
      </c>
      <c r="J9" s="32">
        <v>1732</v>
      </c>
      <c r="K9" s="21"/>
      <c r="L9" s="10"/>
      <c r="M9" s="9"/>
      <c r="N9" s="21"/>
      <c r="O9" s="21"/>
      <c r="P9" s="21"/>
      <c r="Q9" s="9"/>
      <c r="R9" s="21"/>
      <c r="S9" s="21"/>
      <c r="T9" s="21"/>
      <c r="U9" s="30" t="s">
        <v>6540</v>
      </c>
      <c r="V9" s="32">
        <v>352</v>
      </c>
      <c r="W9" s="10"/>
      <c r="X9" s="21"/>
      <c r="Y9" s="12" t="s">
        <v>6545</v>
      </c>
      <c r="Z9" s="13">
        <f>GETPIVOTDATA("Churn Status",$Y$4,"Internet_Service","Yes")</f>
        <v>0.93706697459584298</v>
      </c>
      <c r="AA9" s="13">
        <f>GETPIVOTDATA("Churn Status",$Y$4,"Internet_Service","No")</f>
        <v>6.2933025404157045E-2</v>
      </c>
      <c r="AD9" s="25"/>
      <c r="AE9" s="27" t="s">
        <v>34</v>
      </c>
      <c r="AF9" s="28" t="s">
        <v>37</v>
      </c>
      <c r="AG9" s="25" t="s">
        <v>6529</v>
      </c>
      <c r="AH9" s="10"/>
      <c r="AJ9" s="30" t="s">
        <v>6529</v>
      </c>
      <c r="AK9" s="32">
        <v>1732</v>
      </c>
      <c r="AL9" s="21"/>
      <c r="AM9" s="10"/>
    </row>
    <row r="10" spans="1:39" ht="15" thickBot="1" x14ac:dyDescent="0.35">
      <c r="A10" s="6"/>
      <c r="B10" s="7"/>
      <c r="C10" s="7"/>
      <c r="D10" s="8"/>
      <c r="F10" s="9"/>
      <c r="G10" s="10"/>
      <c r="I10" s="9"/>
      <c r="J10" s="21"/>
      <c r="K10" s="21"/>
      <c r="L10" s="10"/>
      <c r="M10" s="9"/>
      <c r="N10" s="21"/>
      <c r="O10" s="21"/>
      <c r="P10" s="21"/>
      <c r="Q10" s="9"/>
      <c r="R10" s="21"/>
      <c r="S10" s="21"/>
      <c r="T10" s="21"/>
      <c r="U10" s="30" t="s">
        <v>6529</v>
      </c>
      <c r="V10" s="32">
        <v>1732</v>
      </c>
      <c r="W10" s="10"/>
      <c r="X10" s="21"/>
      <c r="Y10" s="12" t="s">
        <v>6546</v>
      </c>
      <c r="Z10" s="13">
        <f>GETPIVOTDATA("Churn Status",$AD$4,"Phone_Service","Yes")</f>
        <v>0.90588914549653576</v>
      </c>
      <c r="AA10" s="13">
        <f>GETPIVOTDATA("Churn Status",$AD$4,"Phone_Service","No")</f>
        <v>9.4110854503464209E-2</v>
      </c>
      <c r="AD10" s="25" t="s">
        <v>6525</v>
      </c>
      <c r="AE10" s="22">
        <v>0.710161662817552</v>
      </c>
      <c r="AF10" s="23">
        <v>0.28983833718244806</v>
      </c>
      <c r="AG10" s="24">
        <v>1</v>
      </c>
      <c r="AH10" s="10"/>
      <c r="AJ10" s="9"/>
      <c r="AK10" s="21"/>
      <c r="AL10" s="21"/>
      <c r="AM10" s="10"/>
    </row>
    <row r="11" spans="1:39" ht="15" thickBot="1" x14ac:dyDescent="0.35">
      <c r="A11" s="29" t="s">
        <v>6528</v>
      </c>
      <c r="B11" s="21" t="s">
        <v>6525</v>
      </c>
      <c r="C11" s="21" t="s">
        <v>4</v>
      </c>
      <c r="D11" s="10" t="s">
        <v>6541</v>
      </c>
      <c r="F11" s="9"/>
      <c r="G11" s="10"/>
      <c r="I11" s="9"/>
      <c r="J11" s="21"/>
      <c r="K11" s="21"/>
      <c r="L11" s="10"/>
      <c r="M11" s="9"/>
      <c r="N11" s="21"/>
      <c r="O11" s="21"/>
      <c r="P11" s="21"/>
      <c r="Q11" s="9"/>
      <c r="R11" s="21"/>
      <c r="S11" s="21"/>
      <c r="T11" s="21"/>
      <c r="U11" s="9"/>
      <c r="V11" s="21"/>
      <c r="W11" s="10"/>
      <c r="X11" s="21"/>
      <c r="Y11" s="12" t="s">
        <v>6547</v>
      </c>
      <c r="Z11" s="13">
        <f>GETPIVOTDATA("Churn Status",$AD$8,"Device_Protection_Plan","Yes")</f>
        <v>0.28983833718244806</v>
      </c>
      <c r="AA11" s="13">
        <f>GETPIVOTDATA("Churn Status",$AD$8,"Device_Protection_Plan","No")</f>
        <v>0.710161662817552</v>
      </c>
      <c r="AH11" s="10"/>
      <c r="AJ11" s="9"/>
      <c r="AK11" s="21"/>
      <c r="AL11" s="21"/>
      <c r="AM11" s="10"/>
    </row>
    <row r="12" spans="1:39" ht="15" thickBot="1" x14ac:dyDescent="0.35">
      <c r="A12" s="30" t="s">
        <v>87</v>
      </c>
      <c r="B12" s="32">
        <v>101</v>
      </c>
      <c r="C12" s="21" t="str">
        <f>A12</f>
        <v>Andhra Pradesh</v>
      </c>
      <c r="D12" s="10">
        <f>GETPIVOTDATA("Churn Status",$A$11,"State", C12)</f>
        <v>101</v>
      </c>
      <c r="F12" s="9"/>
      <c r="G12" s="10"/>
      <c r="I12" s="9"/>
      <c r="J12" s="21"/>
      <c r="K12" s="21"/>
      <c r="L12" s="10"/>
      <c r="M12" s="9"/>
      <c r="N12" s="21"/>
      <c r="O12" s="21"/>
      <c r="P12" s="21"/>
      <c r="Q12" s="9"/>
      <c r="R12" s="21"/>
      <c r="S12" s="21"/>
      <c r="T12" s="21"/>
      <c r="U12" s="9"/>
      <c r="V12" s="21"/>
      <c r="W12" s="10"/>
      <c r="X12" s="21"/>
      <c r="Y12" s="12" t="s">
        <v>6548</v>
      </c>
      <c r="Z12" s="13">
        <f>GETPIVOTDATA("Churn Status",$AD$12,"Streaming_TV","Yes")</f>
        <v>0.43244803695150114</v>
      </c>
      <c r="AA12" s="13">
        <f>GETPIVOTDATA("Churn Status",$AD$12,"Streaming_TV","No")</f>
        <v>0.56755196304849886</v>
      </c>
      <c r="AD12" s="25"/>
      <c r="AE12" s="26" t="s">
        <v>6542</v>
      </c>
      <c r="AF12" s="27"/>
      <c r="AG12" s="28"/>
      <c r="AH12" s="10"/>
      <c r="AJ12" s="9"/>
      <c r="AK12" s="21"/>
      <c r="AL12" s="21"/>
      <c r="AM12" s="10"/>
    </row>
    <row r="13" spans="1:39" ht="15" thickBot="1" x14ac:dyDescent="0.35">
      <c r="A13" s="30" t="s">
        <v>130</v>
      </c>
      <c r="B13" s="32">
        <v>53</v>
      </c>
      <c r="C13" s="21" t="str">
        <f t="shared" ref="C13:C33" si="0">A13</f>
        <v>Assam</v>
      </c>
      <c r="D13" s="10">
        <f t="shared" ref="D13:D33" si="1">GETPIVOTDATA("Churn Status",$A$11,"State", C13)</f>
        <v>53</v>
      </c>
      <c r="F13" s="9"/>
      <c r="G13" s="10"/>
      <c r="I13" s="9"/>
      <c r="J13" s="21"/>
      <c r="K13" s="21"/>
      <c r="L13" s="10"/>
      <c r="M13" s="9"/>
      <c r="N13" s="21"/>
      <c r="O13" s="21"/>
      <c r="P13" s="21"/>
      <c r="Q13" s="9"/>
      <c r="R13" s="21"/>
      <c r="S13" s="21"/>
      <c r="T13" s="21"/>
      <c r="U13" s="9"/>
      <c r="V13" s="21"/>
      <c r="W13" s="10"/>
      <c r="X13" s="21"/>
      <c r="Y13" s="12" t="s">
        <v>6549</v>
      </c>
      <c r="Z13" s="13">
        <f>GETPIVOTDATA("Churn Status",$AD$16,"Online_Security","Yes")</f>
        <v>0.1535796766743649</v>
      </c>
      <c r="AA13" s="13">
        <f>GETPIVOTDATA("Churn Status",$AD$16,"Online_Security","No")</f>
        <v>0.8464203233256351</v>
      </c>
      <c r="AD13" s="25"/>
      <c r="AE13" s="27" t="s">
        <v>34</v>
      </c>
      <c r="AF13" s="28" t="s">
        <v>37</v>
      </c>
      <c r="AG13" s="25" t="s">
        <v>6529</v>
      </c>
      <c r="AH13" s="10"/>
      <c r="AJ13" s="9"/>
      <c r="AK13" s="21"/>
      <c r="AL13" s="21"/>
      <c r="AM13" s="10"/>
    </row>
    <row r="14" spans="1:39" ht="15" thickBot="1" x14ac:dyDescent="0.35">
      <c r="A14" s="30" t="s">
        <v>82</v>
      </c>
      <c r="B14" s="32">
        <v>87</v>
      </c>
      <c r="C14" s="21" t="str">
        <f t="shared" si="0"/>
        <v>Bihar</v>
      </c>
      <c r="D14" s="10">
        <f t="shared" si="1"/>
        <v>87</v>
      </c>
      <c r="F14" s="9"/>
      <c r="G14" s="10"/>
      <c r="I14" s="9"/>
      <c r="J14" s="21"/>
      <c r="K14" s="21"/>
      <c r="L14" s="10"/>
      <c r="M14" s="9"/>
      <c r="N14" s="21"/>
      <c r="O14" s="21"/>
      <c r="P14" s="21"/>
      <c r="Q14" s="9"/>
      <c r="R14" s="21"/>
      <c r="S14" s="21"/>
      <c r="T14" s="21"/>
      <c r="U14" s="9"/>
      <c r="V14" s="21"/>
      <c r="W14" s="10"/>
      <c r="X14" s="21"/>
      <c r="AD14" s="25" t="s">
        <v>6525</v>
      </c>
      <c r="AE14" s="22">
        <v>0.56755196304849886</v>
      </c>
      <c r="AF14" s="23">
        <v>0.43244803695150114</v>
      </c>
      <c r="AG14" s="24">
        <v>1</v>
      </c>
      <c r="AH14" s="10"/>
      <c r="AJ14" s="9"/>
      <c r="AK14" s="21"/>
      <c r="AL14" s="21"/>
      <c r="AM14" s="10"/>
    </row>
    <row r="15" spans="1:39" ht="15" thickBot="1" x14ac:dyDescent="0.35">
      <c r="A15" s="30" t="s">
        <v>99</v>
      </c>
      <c r="B15" s="32">
        <v>18</v>
      </c>
      <c r="C15" s="21" t="str">
        <f t="shared" si="0"/>
        <v>Chhattisgarh</v>
      </c>
      <c r="D15" s="10">
        <f t="shared" si="1"/>
        <v>18</v>
      </c>
      <c r="F15" s="9"/>
      <c r="G15" s="10"/>
      <c r="I15" s="9"/>
      <c r="J15" s="21"/>
      <c r="K15" s="21"/>
      <c r="L15" s="10"/>
      <c r="M15" s="9"/>
      <c r="N15" s="21"/>
      <c r="O15" s="21"/>
      <c r="P15" s="21"/>
      <c r="Q15" s="9"/>
      <c r="R15" s="21"/>
      <c r="S15" s="21"/>
      <c r="T15" s="21"/>
      <c r="U15" s="9"/>
      <c r="V15" s="21"/>
      <c r="W15" s="10"/>
      <c r="X15" s="21"/>
      <c r="AH15" s="10"/>
      <c r="AJ15" s="9"/>
      <c r="AK15" s="21"/>
      <c r="AL15" s="21"/>
      <c r="AM15" s="10"/>
    </row>
    <row r="16" spans="1:39" ht="15" thickBot="1" x14ac:dyDescent="0.35">
      <c r="A16" s="30" t="s">
        <v>35</v>
      </c>
      <c r="B16" s="32">
        <v>38</v>
      </c>
      <c r="C16" s="21" t="str">
        <f t="shared" si="0"/>
        <v>Delhi</v>
      </c>
      <c r="D16" s="10">
        <f t="shared" si="1"/>
        <v>38</v>
      </c>
      <c r="F16" s="9"/>
      <c r="G16" s="10"/>
      <c r="I16" s="9"/>
      <c r="J16" s="21"/>
      <c r="K16" s="21"/>
      <c r="L16" s="10"/>
      <c r="M16" s="9"/>
      <c r="N16" s="21"/>
      <c r="O16" s="21"/>
      <c r="P16" s="21"/>
      <c r="Q16" s="9"/>
      <c r="R16" s="21"/>
      <c r="S16" s="21"/>
      <c r="T16" s="21"/>
      <c r="U16" s="9"/>
      <c r="V16" s="21"/>
      <c r="W16" s="10"/>
      <c r="X16" s="21"/>
      <c r="AD16" s="25"/>
      <c r="AE16" s="26" t="s">
        <v>6542</v>
      </c>
      <c r="AF16" s="27"/>
      <c r="AG16" s="28"/>
      <c r="AH16" s="10"/>
      <c r="AJ16" s="9"/>
      <c r="AK16" s="21"/>
      <c r="AL16" s="21"/>
      <c r="AM16" s="10"/>
    </row>
    <row r="17" spans="1:39" ht="15" thickBot="1" x14ac:dyDescent="0.35">
      <c r="A17" s="30" t="s">
        <v>69</v>
      </c>
      <c r="B17" s="32">
        <v>74</v>
      </c>
      <c r="C17" s="21" t="str">
        <f t="shared" si="0"/>
        <v>Gujarat</v>
      </c>
      <c r="D17" s="10">
        <f t="shared" si="1"/>
        <v>74</v>
      </c>
      <c r="F17" s="9"/>
      <c r="G17" s="10"/>
      <c r="I17" s="9"/>
      <c r="J17" s="21"/>
      <c r="K17" s="21"/>
      <c r="L17" s="10"/>
      <c r="M17" s="9"/>
      <c r="N17" s="21"/>
      <c r="O17" s="21"/>
      <c r="P17" s="21"/>
      <c r="Q17" s="9"/>
      <c r="R17" s="21"/>
      <c r="S17" s="21"/>
      <c r="T17" s="21"/>
      <c r="U17" s="9"/>
      <c r="V17" s="21"/>
      <c r="W17" s="10"/>
      <c r="X17" s="21"/>
      <c r="AD17" s="25"/>
      <c r="AE17" s="27" t="s">
        <v>34</v>
      </c>
      <c r="AF17" s="28" t="s">
        <v>37</v>
      </c>
      <c r="AG17" s="25" t="s">
        <v>6529</v>
      </c>
      <c r="AH17" s="10"/>
      <c r="AJ17" s="9"/>
      <c r="AK17" s="21"/>
      <c r="AL17" s="21"/>
      <c r="AM17" s="10"/>
    </row>
    <row r="18" spans="1:39" ht="15" thickBot="1" x14ac:dyDescent="0.35">
      <c r="A18" s="30" t="s">
        <v>114</v>
      </c>
      <c r="B18" s="32">
        <v>104</v>
      </c>
      <c r="C18" s="21" t="str">
        <f t="shared" si="0"/>
        <v>Haryana</v>
      </c>
      <c r="D18" s="10">
        <f t="shared" si="1"/>
        <v>104</v>
      </c>
      <c r="F18" s="14"/>
      <c r="G18" s="16"/>
      <c r="I18" s="9"/>
      <c r="J18" s="21"/>
      <c r="K18" s="21"/>
      <c r="L18" s="10"/>
      <c r="M18" s="9"/>
      <c r="N18" s="21"/>
      <c r="O18" s="21"/>
      <c r="P18" s="21"/>
      <c r="Q18" s="9"/>
      <c r="R18" s="21"/>
      <c r="S18" s="21"/>
      <c r="T18" s="21"/>
      <c r="U18" s="9"/>
      <c r="V18" s="21"/>
      <c r="W18" s="10"/>
      <c r="X18" s="21"/>
      <c r="AD18" s="25" t="s">
        <v>6525</v>
      </c>
      <c r="AE18" s="22">
        <v>0.8464203233256351</v>
      </c>
      <c r="AF18" s="23">
        <v>0.1535796766743649</v>
      </c>
      <c r="AG18" s="24">
        <v>1</v>
      </c>
      <c r="AH18" s="10"/>
      <c r="AJ18" s="9"/>
      <c r="AK18" s="21"/>
      <c r="AL18" s="21"/>
      <c r="AM18" s="10"/>
    </row>
    <row r="19" spans="1:39" ht="15" thickBot="1" x14ac:dyDescent="0.35">
      <c r="A19" s="30" t="s">
        <v>124</v>
      </c>
      <c r="B19" s="32">
        <v>183</v>
      </c>
      <c r="C19" s="21" t="str">
        <f t="shared" si="0"/>
        <v>Jammu &amp; Kashmir</v>
      </c>
      <c r="D19" s="10">
        <f t="shared" si="1"/>
        <v>183</v>
      </c>
      <c r="I19" s="9"/>
      <c r="J19" s="21"/>
      <c r="K19" s="21"/>
      <c r="L19" s="10"/>
      <c r="M19" s="9"/>
      <c r="N19" s="21"/>
      <c r="O19" s="21"/>
      <c r="P19" s="21"/>
      <c r="Q19" s="9"/>
      <c r="R19" s="21"/>
      <c r="S19" s="21"/>
      <c r="T19" s="21"/>
      <c r="U19" s="9"/>
      <c r="V19" s="21"/>
      <c r="W19" s="10"/>
      <c r="X19" s="15"/>
      <c r="Y19" s="15"/>
      <c r="Z19" s="15"/>
      <c r="AA19" s="15"/>
      <c r="AB19" s="15"/>
      <c r="AC19" s="15"/>
      <c r="AD19" s="15"/>
      <c r="AE19" s="15"/>
      <c r="AF19" s="15"/>
      <c r="AG19" s="15"/>
      <c r="AH19" s="16"/>
      <c r="AJ19" s="9"/>
      <c r="AK19" s="21"/>
      <c r="AL19" s="21"/>
      <c r="AM19" s="10"/>
    </row>
    <row r="20" spans="1:39" ht="15" thickBot="1" x14ac:dyDescent="0.35">
      <c r="A20" s="30" t="s">
        <v>109</v>
      </c>
      <c r="B20" s="32">
        <v>39</v>
      </c>
      <c r="C20" s="21" t="str">
        <f t="shared" si="0"/>
        <v>Jharkhand</v>
      </c>
      <c r="D20" s="10">
        <f t="shared" si="1"/>
        <v>39</v>
      </c>
      <c r="I20" s="9"/>
      <c r="J20" s="21"/>
      <c r="K20" s="21"/>
      <c r="L20" s="10"/>
      <c r="M20" s="14"/>
      <c r="N20" s="15"/>
      <c r="O20" s="15"/>
      <c r="P20" s="15"/>
      <c r="Q20" s="9"/>
      <c r="R20" s="21"/>
      <c r="S20" s="21"/>
      <c r="T20" s="21"/>
      <c r="U20" s="9"/>
      <c r="V20" s="21"/>
      <c r="W20" s="10"/>
      <c r="AJ20" s="9"/>
      <c r="AK20" s="21"/>
      <c r="AL20" s="21"/>
      <c r="AM20" s="10"/>
    </row>
    <row r="21" spans="1:39" ht="15" thickBot="1" x14ac:dyDescent="0.35">
      <c r="A21" s="30" t="s">
        <v>56</v>
      </c>
      <c r="B21" s="32">
        <v>107</v>
      </c>
      <c r="C21" s="21" t="str">
        <f t="shared" si="0"/>
        <v>Karnataka</v>
      </c>
      <c r="D21" s="10">
        <f t="shared" si="1"/>
        <v>107</v>
      </c>
      <c r="I21" s="14"/>
      <c r="J21" s="15"/>
      <c r="K21" s="15"/>
      <c r="L21" s="16"/>
      <c r="Q21" s="9"/>
      <c r="R21" s="21"/>
      <c r="S21" s="21"/>
      <c r="T21" s="21"/>
      <c r="U21" s="9"/>
      <c r="V21" s="21"/>
      <c r="W21" s="10"/>
      <c r="AJ21" s="14"/>
      <c r="AK21" s="15"/>
      <c r="AL21" s="15"/>
      <c r="AM21" s="16"/>
    </row>
    <row r="22" spans="1:39" ht="15" thickBot="1" x14ac:dyDescent="0.35">
      <c r="A22" s="30" t="s">
        <v>164</v>
      </c>
      <c r="B22" s="32">
        <v>55</v>
      </c>
      <c r="C22" s="21" t="str">
        <f t="shared" si="0"/>
        <v>Kerala</v>
      </c>
      <c r="D22" s="10">
        <f t="shared" si="1"/>
        <v>55</v>
      </c>
      <c r="Q22" s="14"/>
      <c r="R22" s="15"/>
      <c r="S22" s="15"/>
      <c r="T22" s="15"/>
      <c r="U22" s="9"/>
      <c r="V22" s="21"/>
      <c r="W22" s="10"/>
    </row>
    <row r="23" spans="1:39" x14ac:dyDescent="0.3">
      <c r="A23" s="30" t="s">
        <v>90</v>
      </c>
      <c r="B23" s="32">
        <v>65</v>
      </c>
      <c r="C23" s="21" t="str">
        <f t="shared" si="0"/>
        <v>Madhya Pradesh</v>
      </c>
      <c r="D23" s="10">
        <f t="shared" si="1"/>
        <v>65</v>
      </c>
      <c r="U23" s="9"/>
      <c r="V23" s="21"/>
      <c r="W23" s="10"/>
    </row>
    <row r="24" spans="1:39" x14ac:dyDescent="0.3">
      <c r="A24" s="30" t="s">
        <v>45</v>
      </c>
      <c r="B24" s="32">
        <v>115</v>
      </c>
      <c r="C24" s="21" t="str">
        <f t="shared" si="0"/>
        <v>Maharashtra</v>
      </c>
      <c r="D24" s="10">
        <f t="shared" si="1"/>
        <v>115</v>
      </c>
      <c r="U24" s="9"/>
      <c r="V24" s="21"/>
      <c r="W24" s="10"/>
    </row>
    <row r="25" spans="1:39" ht="15" thickBot="1" x14ac:dyDescent="0.35">
      <c r="A25" s="30" t="s">
        <v>158</v>
      </c>
      <c r="B25" s="32">
        <v>44</v>
      </c>
      <c r="C25" s="21" t="str">
        <f t="shared" si="0"/>
        <v>Odisha</v>
      </c>
      <c r="D25" s="10">
        <f t="shared" si="1"/>
        <v>44</v>
      </c>
      <c r="U25" s="14"/>
      <c r="V25" s="15"/>
      <c r="W25" s="16"/>
    </row>
    <row r="26" spans="1:39" x14ac:dyDescent="0.3">
      <c r="A26" s="30" t="s">
        <v>335</v>
      </c>
      <c r="B26" s="32">
        <v>11</v>
      </c>
      <c r="C26" s="21" t="str">
        <f t="shared" si="0"/>
        <v>Puducherry</v>
      </c>
      <c r="D26" s="10">
        <f t="shared" si="1"/>
        <v>11</v>
      </c>
    </row>
    <row r="27" spans="1:39" x14ac:dyDescent="0.3">
      <c r="A27" s="30" t="s">
        <v>103</v>
      </c>
      <c r="B27" s="32">
        <v>78</v>
      </c>
      <c r="C27" s="21" t="str">
        <f t="shared" si="0"/>
        <v>Punjab</v>
      </c>
      <c r="D27" s="10">
        <f t="shared" si="1"/>
        <v>78</v>
      </c>
    </row>
    <row r="28" spans="1:39" x14ac:dyDescent="0.3">
      <c r="A28" s="30" t="s">
        <v>76</v>
      </c>
      <c r="B28" s="32">
        <v>70</v>
      </c>
      <c r="C28" s="21" t="str">
        <f t="shared" si="0"/>
        <v>Rajasthan</v>
      </c>
      <c r="D28" s="10">
        <f t="shared" si="1"/>
        <v>70</v>
      </c>
    </row>
    <row r="29" spans="1:39" x14ac:dyDescent="0.3">
      <c r="A29" s="30" t="s">
        <v>61</v>
      </c>
      <c r="B29" s="32">
        <v>153</v>
      </c>
      <c r="C29" s="21" t="str">
        <f t="shared" si="0"/>
        <v>Tamil Nadu</v>
      </c>
      <c r="D29" s="10">
        <f t="shared" si="1"/>
        <v>153</v>
      </c>
    </row>
    <row r="30" spans="1:39" x14ac:dyDescent="0.3">
      <c r="A30" s="30" t="s">
        <v>64</v>
      </c>
      <c r="B30" s="32">
        <v>70</v>
      </c>
      <c r="C30" s="21" t="str">
        <f t="shared" si="0"/>
        <v>Telangana</v>
      </c>
      <c r="D30" s="10">
        <f t="shared" si="1"/>
        <v>70</v>
      </c>
    </row>
    <row r="31" spans="1:39" x14ac:dyDescent="0.3">
      <c r="A31" s="30" t="s">
        <v>74</v>
      </c>
      <c r="B31" s="32">
        <v>157</v>
      </c>
      <c r="C31" s="21" t="str">
        <f t="shared" si="0"/>
        <v>Uttar Pradesh</v>
      </c>
      <c r="D31" s="10">
        <f t="shared" si="1"/>
        <v>157</v>
      </c>
    </row>
    <row r="32" spans="1:39" x14ac:dyDescent="0.3">
      <c r="A32" s="30" t="s">
        <v>136</v>
      </c>
      <c r="B32" s="32">
        <v>14</v>
      </c>
      <c r="C32" s="21" t="str">
        <f t="shared" si="0"/>
        <v>Uttarakhand</v>
      </c>
      <c r="D32" s="10">
        <f t="shared" si="1"/>
        <v>14</v>
      </c>
    </row>
    <row r="33" spans="1:4" x14ac:dyDescent="0.3">
      <c r="A33" s="30" t="s">
        <v>48</v>
      </c>
      <c r="B33" s="32">
        <v>96</v>
      </c>
      <c r="C33" s="21" t="str">
        <f t="shared" si="0"/>
        <v>West Bengal</v>
      </c>
      <c r="D33" s="10">
        <f t="shared" si="1"/>
        <v>96</v>
      </c>
    </row>
    <row r="34" spans="1:4" x14ac:dyDescent="0.3">
      <c r="A34" s="30" t="s">
        <v>6529</v>
      </c>
      <c r="B34" s="32">
        <v>1732</v>
      </c>
      <c r="C34" s="21"/>
      <c r="D34" s="10"/>
    </row>
    <row r="35" spans="1:4" x14ac:dyDescent="0.3">
      <c r="A35" s="9"/>
      <c r="B35" s="21"/>
      <c r="C35" s="21"/>
      <c r="D35" s="10"/>
    </row>
    <row r="36" spans="1:4" x14ac:dyDescent="0.3">
      <c r="A36" s="9"/>
      <c r="B36" s="21"/>
      <c r="C36" s="21"/>
      <c r="D36" s="10"/>
    </row>
    <row r="37" spans="1:4" x14ac:dyDescent="0.3">
      <c r="A37" s="9"/>
      <c r="B37" s="21"/>
      <c r="C37" s="21"/>
      <c r="D37" s="10"/>
    </row>
    <row r="38" spans="1:4" x14ac:dyDescent="0.3">
      <c r="A38" s="9"/>
      <c r="B38" s="21"/>
      <c r="C38" s="21"/>
      <c r="D38" s="10"/>
    </row>
    <row r="39" spans="1:4" x14ac:dyDescent="0.3">
      <c r="A39" s="9"/>
      <c r="B39" s="21"/>
      <c r="C39" s="21"/>
      <c r="D39" s="10"/>
    </row>
    <row r="40" spans="1:4" x14ac:dyDescent="0.3">
      <c r="A40" s="9"/>
      <c r="B40" s="21"/>
      <c r="C40" s="21"/>
      <c r="D40" s="10"/>
    </row>
    <row r="41" spans="1:4" x14ac:dyDescent="0.3">
      <c r="A41" s="9"/>
      <c r="B41" s="21"/>
      <c r="C41" s="21"/>
      <c r="D41" s="10"/>
    </row>
    <row r="42" spans="1:4" x14ac:dyDescent="0.3">
      <c r="A42" s="9"/>
      <c r="B42" s="21"/>
      <c r="C42" s="21"/>
      <c r="D42" s="10"/>
    </row>
    <row r="43" spans="1:4" x14ac:dyDescent="0.3">
      <c r="A43" s="9"/>
      <c r="B43" s="21"/>
      <c r="C43" s="21"/>
      <c r="D43" s="10"/>
    </row>
    <row r="44" spans="1:4" x14ac:dyDescent="0.3">
      <c r="A44" s="9"/>
      <c r="B44" s="21"/>
      <c r="C44" s="21"/>
      <c r="D44" s="10"/>
    </row>
    <row r="45" spans="1:4" x14ac:dyDescent="0.3">
      <c r="A45" s="9"/>
      <c r="B45" s="21"/>
      <c r="C45" s="21"/>
      <c r="D45" s="10"/>
    </row>
    <row r="46" spans="1:4" x14ac:dyDescent="0.3">
      <c r="A46" s="9"/>
      <c r="B46" s="21"/>
      <c r="C46" s="21"/>
      <c r="D46" s="10"/>
    </row>
    <row r="47" spans="1:4" x14ac:dyDescent="0.3">
      <c r="A47" s="9"/>
      <c r="B47" s="21"/>
      <c r="C47" s="21"/>
      <c r="D47" s="10"/>
    </row>
    <row r="48" spans="1:4" x14ac:dyDescent="0.3">
      <c r="A48" s="9"/>
      <c r="B48" s="21"/>
      <c r="C48" s="21"/>
      <c r="D48" s="10"/>
    </row>
    <row r="49" spans="1:4" ht="15" thickBot="1" x14ac:dyDescent="0.35">
      <c r="A49" s="14"/>
      <c r="B49" s="15"/>
      <c r="C49" s="15"/>
      <c r="D49" s="16"/>
    </row>
  </sheetData>
  <mergeCells count="1">
    <mergeCell ref="A1:D3"/>
  </mergeCells>
  <conditionalFormatting sqref="Z8:AA13">
    <cfRule type="colorScale" priority="1">
      <colorScale>
        <cfvo type="min"/>
        <cfvo type="percentile" val="50"/>
        <cfvo type="max"/>
        <color theme="2" tint="-9.9978637043366805E-2"/>
        <color theme="2" tint="-0.249977111117893"/>
        <color theme="2" tint="-0.499984740745262"/>
      </colorScale>
    </cfRule>
  </conditionalFormatting>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3DDCB-53CB-4F87-81EF-42E788020101}">
  <dimension ref="A1"/>
  <sheetViews>
    <sheetView tabSelected="1" topLeftCell="B2" zoomScale="90" zoomScaleNormal="90" workbookViewId="0">
      <selection sqref="A1:XFD1048576"/>
    </sheetView>
  </sheetViews>
  <sheetFormatPr defaultRowHeight="14.4" x14ac:dyDescent="0.3"/>
  <cols>
    <col min="1" max="16384" width="8.88671875" style="19"/>
  </cols>
  <sheetData/>
  <mergeCells count="1">
    <mergeCell ref="A1:XFD1048576"/>
  </mergeCell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customer cleaned data</vt:lpstr>
      <vt:lpstr>pivot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Golu Sahu</cp:lastModifiedBy>
  <dcterms:created xsi:type="dcterms:W3CDTF">2026-01-17T07:09:00Z</dcterms:created>
  <dcterms:modified xsi:type="dcterms:W3CDTF">2026-01-21T18:45:01Z</dcterms:modified>
</cp:coreProperties>
</file>